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in_Prov" sheetId="1" r:id="rId4"/>
    <sheet state="visible" name="UPTD PPA Provinsi" sheetId="2" r:id="rId5"/>
    <sheet state="visible" name="UPTD PPA KabKota" sheetId="3" r:id="rId6"/>
    <sheet state="hidden" name="Summary Table" sheetId="4" r:id="rId7"/>
    <sheet state="hidden" name="Copy of UPTD PPA KabKota" sheetId="5" r:id="rId8"/>
    <sheet state="hidden" name="Sandingan" sheetId="6" r:id="rId9"/>
    <sheet state="hidden" name="Chart" sheetId="7" r:id="rId10"/>
    <sheet state="hidden" name="Ortala-Provinsi" sheetId="8" r:id="rId11"/>
    <sheet state="hidden" name="Ortala-KabKota" sheetId="9" r:id="rId12"/>
    <sheet state="hidden" name="Datin_Kabko" sheetId="10" r:id="rId13"/>
    <sheet state="hidden" name="Liat aja takut Kepencet_UPTD PP" sheetId="11" r:id="rId14"/>
    <sheet state="hidden" name="Daftar Pertanyaan" sheetId="12" r:id="rId15"/>
    <sheet state="hidden" name="Kriteria yang Diharapkan" sheetId="13" r:id="rId16"/>
    <sheet state="hidden" name="Exercise-Roren" sheetId="14" r:id="rId17"/>
    <sheet state="hidden" name="Komponen" sheetId="15" r:id="rId18"/>
    <sheet state="hidden" name="Sheet1" sheetId="16" r:id="rId19"/>
  </sheets>
  <definedNames>
    <definedName hidden="1" localSheetId="2" name="_xlnm._FilterDatabase">'UPTD PPA KabKota'!$A$1:$BM$515</definedName>
    <definedName hidden="1" localSheetId="4" name="_xlnm._FilterDatabase">'Copy of UPTD PPA KabKota'!$A$1:$BM$516</definedName>
    <definedName hidden="1" localSheetId="9" name="_xlnm._FilterDatabase">Datin_Kabko!$A$3:$H$512</definedName>
    <definedName hidden="1" localSheetId="13" name="_xlnm._FilterDatabase">'Exercise-Roren'!$A$5:$G$554</definedName>
  </definedNames>
  <calcPr/>
  <extLst>
    <ext uri="GoogleSheetsCustomDataVersion2">
      <go:sheetsCustomData xmlns:go="http://customooxmlschemas.google.com/" r:id="rId20" roundtripDataChecksum="sws2PgJfwiH8grknD+DI9NEOTnJVqCWyt+er2L3i6k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5">
      <text>
        <t xml:space="preserve">Responder updated this value.
======</t>
      </text>
    </comment>
    <comment authorId="0" ref="AI16">
      <text>
        <t xml:space="preserve">Responder updated this value.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35">
      <text>
        <t xml:space="preserve">Responder updated this value.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
ID#AAABr4ltpTE
Lukita Mardhiah    (2025-10-03 01:11:28)
apakah sekalian juga menanyakan skor SKM-nya; range skor sesuai dgn di permen 11/2019</t>
      </text>
    </comment>
  </commentList>
  <extLst>
    <ext uri="GoogleSheetsCustomDataVersion2">
      <go:sheetsCustomData xmlns:go="http://customooxmlschemas.google.com/" r:id="rId1" roundtripDataSignature="AMtx7mgSPIv5DrjrzF/Bnemx9aUJj61Btw=="/>
    </ext>
  </extLst>
</comments>
</file>

<file path=xl/sharedStrings.xml><?xml version="1.0" encoding="utf-8"?>
<sst xmlns="http://schemas.openxmlformats.org/spreadsheetml/2006/main" count="41472" uniqueCount="6936">
  <si>
    <t>DATA KEBERADAAN UPTD PPA TINGKAT PROVINSI</t>
  </si>
  <si>
    <t>No</t>
  </si>
  <si>
    <t>Provinsi</t>
  </si>
  <si>
    <t>Ortala</t>
  </si>
  <si>
    <t>Asdep Tata Kelola</t>
  </si>
  <si>
    <t>Kesimpulan</t>
  </si>
  <si>
    <t>Status</t>
  </si>
  <si>
    <t>Dasar Pembentukan</t>
  </si>
  <si>
    <t>Provinsi Aceh</t>
  </si>
  <si>
    <t>Ada</t>
  </si>
  <si>
    <t>Peraturan Gubernur Aceh Nomor 59 Tahun 2019 tentang Kedudukan, Susunan Organisasi, Tugas, Fungsi dan Tata Kerja Unit Pelaksana Teknis Daerah Perlindungan Perempuan dan Anak pada Dinas Pemberdayaan Perempuan dan Perlindungan Anak Aceh</t>
  </si>
  <si>
    <t>UPTD PPA</t>
  </si>
  <si>
    <t>Peraturan Gubernur Aceh No. 59</t>
  </si>
  <si>
    <t>Ada UPTD</t>
  </si>
  <si>
    <t>Jumlah Provinsi menurut keberadaan UPTD PPA</t>
  </si>
  <si>
    <t>Provinsi Sumatera Utara</t>
  </si>
  <si>
    <t>Peraturan Gubernur Sumatera Utara Nomor 28 Tahun 2023 tentang Perubahan atas Peraturan Gubernur Sumatera Utara Nomor 9 Tahun 2023 tentang Susunan Organisasi Perangkat Daerah</t>
  </si>
  <si>
    <t>Kategori</t>
  </si>
  <si>
    <t>Jumlah</t>
  </si>
  <si>
    <t>Provinsi Sumatera Barat</t>
  </si>
  <si>
    <t>Peraturan Gubernur Sumatera Barat Nomor 90 Tahun 2020 tentang Pembentukan Organisasi Dan Tata Kerja Unit Pelaksana Teknis Daerah Dinas Pemberdayaan Perempuan Dan Perlindungan Anak, Pengendalian Penduduk Dan Keluarga Berencana Provinsi Sumatera Barat yang merubah/mencabut Peraturan Gubernur Sumatera Barat Nomor 99 Tahun 2017 tentang Pembentukan UPTD PPA</t>
  </si>
  <si>
    <t>Tidak Ada</t>
  </si>
  <si>
    <t>Provinsi Riau</t>
  </si>
  <si>
    <t>Peraturan Gubernur Provinsi Riau Nomor 85 Tahun 2019</t>
  </si>
  <si>
    <t>UPT PPA</t>
  </si>
  <si>
    <t>Peraturan Gubernur Nomor 56 Tahun 2017</t>
  </si>
  <si>
    <t>Provinsi Jambi</t>
  </si>
  <si>
    <t>Peraturan Gubernur Provinsi Jambi Nomor 61 Tahun 2018</t>
  </si>
  <si>
    <t>Peraturan Gubernur Provinsi Jambi Nomor 61 Tahun 2018 Tahun 2018</t>
  </si>
  <si>
    <t>Total</t>
  </si>
  <si>
    <t>Provinsi Sumatera Selatan</t>
  </si>
  <si>
    <t>Peraturan Gubernur Sumatera Selatan Nomor 54 Tahun 2020 tentang Pembentukan, Uraian Tugas dan Fungsi Unit Pelaksana Teknis Dinas Perlindungan Perempuan dan Anak pada Dinas Pemberdayaan Perempuan dan Perlindungan Anak Provinsi Sumatera Selatan</t>
  </si>
  <si>
    <t>Peraturan Gubernur No. 54 Tahun 2020</t>
  </si>
  <si>
    <t>Provinsi Bengkulu</t>
  </si>
  <si>
    <t>Peraturan Gubernur Bengkulu Nomor 34 Tahun 2017</t>
  </si>
  <si>
    <t>Provinsi Lampung</t>
  </si>
  <si>
    <t>Peraturan Gubernur Lampung Nomor 10 Tahun 2020 tentang Pembentukan Organisasi dan Tata Kerja Unit Pelaksana Teknis Dinas (UPTD) pada Dinas Daerah Provinsi Lampung</t>
  </si>
  <si>
    <t>Provinsi Kepulauan Bangka Belitung</t>
  </si>
  <si>
    <t>Peraturan Gubernur Kepulauan Bangka Belitung Nomor 12 Tahun 2021</t>
  </si>
  <si>
    <t>Pergub No. 12 Tahun 2021</t>
  </si>
  <si>
    <t>Provinsi Kepulauan Riau</t>
  </si>
  <si>
    <t>Peraturan Gubernur Provinsi Kepulauan Riau Nomor 81 Tahun 2017 tentang Pembentukan UPTD PPA, merubah/mencabut Peraturan Gubernur Provinsi Kepulauan Riau Nomor 81 Tahun 2017 tentang Pembentukan Unit Pelaksana Teknis Pusat Pelayanan Terpadu Perlindungan Perempuan dan Anak Pada Dinas Pemberdayaan Perempuan, Perlindungan Anak, Pengendalian Penduduk dan Keluarga Berencana Provinsi Kepulauan Riau</t>
  </si>
  <si>
    <t>Provinsi Dki Jakarta</t>
  </si>
  <si>
    <t>Peraturan Gubernur DKI Jakarta Nomor 397 Tahun 2016 tentang Pembentukan Organisasi dan Tata Kerja Pusat Pelayanan Terpadu Pemberdayaan Perempuan dan Anak
 Peraturan Gubernur DKI Jakarta Nomor 57 Tahun 2022 tentang Organisasi dan Tata Kerja Perangkat Daerah</t>
  </si>
  <si>
    <t>UPT PPPA</t>
  </si>
  <si>
    <t>Provinsi Jawa Barat</t>
  </si>
  <si>
    <t>Peraturan Gubernur Jawa Barat Nomor 64 Tahun 2019 tentang Tugas Pokok, Fungsi, Rincian Tugas Unit dan Tata Kerja UPTD di Lingkungan DP3AKB Pemerintah Daerah Provinsi Jawa Barat</t>
  </si>
  <si>
    <t>Provinsi Jawa Tengah</t>
  </si>
  <si>
    <t>Peraturan Gubernur Jawa Tengah Nomor 15 Tahun 2023 tentang Organisasi dan Tata Kerja Dinas Pemberdayaan Perempuan, Perlindungan Anak, Pengendalian Penduduk dan Keluarga Berencana Provinsi Jawa Tengah</t>
  </si>
  <si>
    <t>UPTD PPA Provinsi Jawa Tengah</t>
  </si>
  <si>
    <t>Peraturan Gubernur Jawa Tengah Nomor 15 Tahun 2023 tentang Organisasi dan Tata Kerja Dinas Pemberdayaan Perempuan, Perlindungan Anak, Pengendalian Penduduk, dan Keluarga Berencana Provinsi Jawa Tengah</t>
  </si>
  <si>
    <t>Provinsi Daerah Istimewa Yogyakarta</t>
  </si>
  <si>
    <t>Peraturan Gubernur (Pergub) Provinsi Daerah Istimewa Yogyakarta Nomor 11 Tahun 2022 tentang Pembentukan, Susunan Organisasi, Tugas, Fungsi, dan Tata Kerja Unit Pelaksana Teknis pada Dinas Pemberdayaan Perempuan, Perlindungan Anak, dan Pengendalian Penduduk</t>
  </si>
  <si>
    <t>BALAI PPA</t>
  </si>
  <si>
    <t>Provinsi Jawa Timur</t>
  </si>
  <si>
    <t>Peraturan Gubernur Jawa Timur Nomor 1 Tahun 2021</t>
  </si>
  <si>
    <t>Provinsi Banten</t>
  </si>
  <si>
    <t>Peraturan Gubernur Banten Nomor 55 Tahun 2021</t>
  </si>
  <si>
    <t>Peraturan Gubernur No 55 Tahun 2021</t>
  </si>
  <si>
    <t>Provinsi Bali</t>
  </si>
  <si>
    <t>Peraturan Gubernur Bali Nomor 59 Tahun 2019 tentang Pembentukan Unit Pelaksana Teknis Daerah di Lingkungan Pemerintah Provinsi Bali</t>
  </si>
  <si>
    <t>Pergub Nomor 59 Tahun 2019</t>
  </si>
  <si>
    <t>Provinsi Nusa Tenggara Barat</t>
  </si>
  <si>
    <t>Peraturan Gubernur NTB Nomor 30 tahun 2019 tentang perubahan kedua atas peraturan gubernur nomor 29 tahun 2018 tentang pembentukan, kedudukan, susunan organisasi tugas dan fungsi serta tata kerja unit pelaksana teknis dinas pada dinas-dinas daerah dan unit pelaksana teknis badan pada badan-badan daerah provinsi NTB</t>
  </si>
  <si>
    <t>Provinsi Nusa Tenggara Timur</t>
  </si>
  <si>
    <t>Peraturan Gubernur (Pergub) Provinsi Nusa Tenggara Timur Nomor 49 Tahun 2022 tentang Kedudukan, Susunan Organisasi, Tugas dan Fungsi serta Tata Kerja Cabang Dinas dan Unit Pelaksana Teknis Daerah Provinsi Nusa Tenggara Timur</t>
  </si>
  <si>
    <t>Provinsi Kalimantan Barat</t>
  </si>
  <si>
    <t>Peraturan Gubernur (Pergub) Provinsi Kalimantan Barat Nomor 101 Tahun 2020 tentang Pembentukan, Susunan Organisasi, Tugas dan Fungsi serta Tata Kerja Unit Pelaksana Teknis Perlindungan Perempuan dan Anak Provinsi Kalimantan Barat</t>
  </si>
  <si>
    <t>UPT PPA Provinsi Kalimantan Barat</t>
  </si>
  <si>
    <t>Provinsi Kalimantan Tengah</t>
  </si>
  <si>
    <t>Peraturan Gubernur Kalimantan Tengah Nomor 20 Tahun 2019 tentang Pembentukan Susunan Organisasi. Tugas, Fungsi da Tata Kerja UPT PPA pada Dinas P3AP2KB</t>
  </si>
  <si>
    <t>Peraturan Gubernur Nomor 2019 dan Peraturan Gubernur Nomor 48 Tahun 2023</t>
  </si>
  <si>
    <t>Provinsi Kalimantan Selatan</t>
  </si>
  <si>
    <t>Peraturan Gubernur Kalimantan Selatan Nomor 073 Tahun 2019 tentang Pembentukan Organisasi dan Tata Kerja UPTD PPA pada DP3A</t>
  </si>
  <si>
    <t>UPTD Perlindungan Perempuan dan Anak Provinsi Kalimantan Selatan</t>
  </si>
  <si>
    <t>Peraturan Gubernur (Pergub) Provinsi Kalimantan Selatan Nomor 73 Tahun 2019 tentang Pembentukan, Organisasi, Dan Tata Kerja Unit Pelaksana Teknis Daerah Perlindungan Perempuan Dan Anak Pada Dinas Pemberdayaan Perempuan Dan Perlindungan Anak Provinsi Kalimantan Selatan</t>
  </si>
  <si>
    <t>Provinsi Kalimantan Timur</t>
  </si>
  <si>
    <t>Peraturan Gubernur Kalimantan Timur No. 37 Tahun 2020</t>
  </si>
  <si>
    <t>Peraturan Gubernur Provinsi Kalimantan Timur Nomor 37 Tahun 2020 Pembentukan dan Susunan Organisasi Unit Pelaksana Teknis Daerah Perlindungan Perempuan dan Anak Pada Dinas Kependudukan, Pemberdayaan Perempuan dan Perlindungan Anak Provinsi Kalimantan Timur</t>
  </si>
  <si>
    <t>Provinsi Kalimantan Utara</t>
  </si>
  <si>
    <t>Peraturan Gubernur Nomor 1 Tahun 2019 Tanggal 2 Januari 2019 tentang Organisasi dan Tata Kerja UPT pada Dinas PPPAPPKB Provinsi Kalimantan Utara</t>
  </si>
  <si>
    <t>Provinsi Sulawesi Utara</t>
  </si>
  <si>
    <t>Peraturan Gubernur (Pergub) Provinsi Sulawesi Utara Nomor 12 Tahun 2022 tentang Kedudukan, Susunan Organisasi, Tugas dan Fungsi serta Tata Kerja Perangkat Daerah</t>
  </si>
  <si>
    <t>Peraturan Gubernur Sulawesi Utara Nomor 31 Tahun 2020 tentang Pembentukan Unit Pelaksana Teknis Daerah Pada Dinas Pemberdayaan Perempuan dan Perlindungan Anak Daerah Provinsi Tipe A Provinsi Sulawesi Utara</t>
  </si>
  <si>
    <t>Provinsi Sulawesi Tengah</t>
  </si>
  <si>
    <t>Peraturan Gubernur Sulawesi Tengah Nomor 48 Tahun 2020</t>
  </si>
  <si>
    <t>Provinsi Sulawesi Selatan</t>
  </si>
  <si>
    <t>Peraturan Gubernur Sulawesi Selatan No 19 Tahun 2018 tentang Organisasi dan Tata Kerja Unit Pelaksana Teknis Pusat Pelayanan Terpadu Perlindungan Perempuan dan Anak (UPT P2TP2A) pada Dinas PPPA Provinsi Sulawesi Selatan</t>
  </si>
  <si>
    <t>Peraturan Gubernur Sulawesi Selatan No. 53 Tahun 2020</t>
  </si>
  <si>
    <t>Provinsi Sulawesi Tenggara</t>
  </si>
  <si>
    <t>Peraturan Gubernur Sulawesi Tenggara Nomor 22 Tahun 2024</t>
  </si>
  <si>
    <t>Peraturan Gubernur Sulawesi Tenggara Nomor 71 Tahun 2017 tentang Pembentukan, Kedudukan, Susunan Organisasi, Tugas dan Fungsi Serta Tata Kerja Unit Pelaksana Teknis Dinas Pada Dinas Pemberdayaan Perempuan, Perlindungan Anak, Pengendalian Penduduk dan Keluarga Berencana Provinsi Sulawesi Tenggara (Lembaran Daerah Provinsi Sulawesi Tenggara Tahun 2017 Nomor 71) sebagaimana telah diubah dengan Peraturan Gubernur Sulawesi Tenggara Nomor 22 Tahun 2024 Tentang Perubahan atas Peraturan Gubernur Sulawesi Tenggara Nomor 71 Tahun 2017 tentang Pembentukan, Kedudukan, Susunan Organisasi, Tugas dan Fungsi Serta Tata Kerja Unit Pelaksana Teknis Dinas Pada Dinas Pemberdayaan Perempuan, Perlindungan Anak, Pengendalian Penduduk dan Keluarga Berencana Provinsi Sulawesi Tenggara</t>
  </si>
  <si>
    <t>Provinsi Gorontalo</t>
  </si>
  <si>
    <t>Peraturan Gubernur Gorontalo Nomor 15 Tahun 2024 tentang Pembentukan, Kedudukan, Susunan organisasi, Tugas dan Fungsi serta tata kerja UPTDPPA, dan UPTD lain di Provinsi Gorontalo</t>
  </si>
  <si>
    <t>Provinsi Sulawesi Barat</t>
  </si>
  <si>
    <t>Peraturan Gubernur Sulawesi Barat Nomor 36 Tahun 2018 tentang Perubahan atas Peraturan Gubernur Sulawesi Barat Nomor 41 Tahun 2017 tentang Fungsi dan Tata Kerja Cabang Dinas dan Unit Pelaksana Teknis Daerah (UPTD) Provinsi Sulawesi Barat</t>
  </si>
  <si>
    <t>Peraturan Gubernur Sulawesi Barat Nomor 36 Tahun 2018 Tentang Perubahan atas Peraturan Gubernur Sulawesi Barat No. 41 Tahun 2017 tentang Fungsi dan Tata Kerja Cabang Dinas dan Unit Pelaksana Tekhnis Daerah (UPTD) Provinsi Sulawesi Barat</t>
  </si>
  <si>
    <t>Provinsi Maluku</t>
  </si>
  <si>
    <t>Peraturan Gubernur Maluku Nomor 19 Tahun 2022</t>
  </si>
  <si>
    <t>Provinsi Maluku Utara</t>
  </si>
  <si>
    <t>Peraturan Gubernur Maluku Utara Nomor 29 Tahun 2020 tentang Pembentukan UPTD PPA Provinsi Maluku Utara</t>
  </si>
  <si>
    <t>Provinsi Papua Barat</t>
  </si>
  <si>
    <t>Peraturan Gubernur Papua Barat Nomor : 16 Tahun 2021 tentang Pembentukan Unit Pelaksana Teknis Daerah Perlindungan Perempuan dan Anak pada Dinas Pemberdayaan Perempuan dan Perlindungan Anak Prov. Papua Barat</t>
  </si>
  <si>
    <t>Provinsi Papua Barat Daya</t>
  </si>
  <si>
    <t>Tidak Ada UPTD</t>
  </si>
  <si>
    <t>Provinsi PAPUA</t>
  </si>
  <si>
    <t>Peraturan Gubernur Papua Nomor 13 Tahun 2025 tentang Perubahan atas Peraturan Gubernur Papua Nomor 42 Tahun 2024 tentang Organisasi dan Tata Kerja Unit Pelaksana Teknis Daerah pada Dinas Pemberdayaan Perempuan, Perlindungan Anak dan Keluarga Berencana</t>
  </si>
  <si>
    <t>Provinsi Papua Selatan</t>
  </si>
  <si>
    <t>Peraturan Gubernur Papua Selatan</t>
  </si>
  <si>
    <t>PERATURAN GUBERNUR PAPUA SELATAN</t>
  </si>
  <si>
    <t>Provinsi Papua Tengah</t>
  </si>
  <si>
    <t>Provinsi Papua Pegunungan</t>
  </si>
  <si>
    <t>Sumber: Asdep Tata Kelola Perlindungan Hak Perempuan dan Strategi Pelaksanaan Layanan Terpadu (per 12 Juni 2025)</t>
  </si>
  <si>
    <t>NO</t>
  </si>
  <si>
    <t>PROVINSI</t>
  </si>
  <si>
    <t>NAMA KEPALA UPTD</t>
  </si>
  <si>
    <t>ALAMAT KANTOR</t>
  </si>
  <si>
    <t>NO. TELP KANTOR UPTD PPA</t>
  </si>
  <si>
    <t>NO. HOTLINE LAYANAN UPTD</t>
  </si>
  <si>
    <t>NOMENKLATUR</t>
  </si>
  <si>
    <t>TAHUN (Dasar Pembentukan)</t>
  </si>
  <si>
    <t>KELAS UPTD</t>
  </si>
  <si>
    <t>CONTACT PERSON</t>
  </si>
  <si>
    <t>EMAIL</t>
  </si>
  <si>
    <t>STRUKTUR ORGANISASI UPTD PPA</t>
  </si>
  <si>
    <t>KETERSEDIAAN GEDUNG/KANTOR UPTD YANG TERPISAH DARI DINAS</t>
  </si>
  <si>
    <t>KETERSEDIAAN RUMAH PERLINDUNGAN</t>
  </si>
  <si>
    <t>KETERANGAN</t>
  </si>
  <si>
    <t>KEBIJAKAN STANDAR PELAYANAN</t>
  </si>
  <si>
    <t>Ketersediaan</t>
  </si>
  <si>
    <t>IMPLEMENTASI 11 TUGAS UPTD PPA PROVINSI DAN KABUPATEN/KOTA
SESUAI UU NOMOR 12 TAHUN 2022 DAN PERATURAN PRESIDEN NOMOR 55 TAHUN 2024</t>
  </si>
  <si>
    <t>KET</t>
  </si>
  <si>
    <t>JUMLAH KASUS YANG DITANGANI TAHUN 2024</t>
  </si>
  <si>
    <t>JENIS KEKERASAN YANG PALING BANYAK DITANGANI</t>
  </si>
  <si>
    <t>Tahun Pembentukan Berdasarkan Perkada</t>
  </si>
  <si>
    <t>Tantangan yang Dihadapi dalam Pemberian Layanan</t>
  </si>
  <si>
    <t>Usulan Mekanisme Pelayanan Perempuan dan Anak Korban Kekerasan yang Efektif</t>
  </si>
  <si>
    <t>Jumlah Layanan Yang Sudah Diberikan</t>
  </si>
  <si>
    <t>Tantangan Yang Dihadapi</t>
  </si>
  <si>
    <t>Jumlah UPTD PPA Provinsi:</t>
  </si>
  <si>
    <t>Kepemilikian</t>
  </si>
  <si>
    <t>Kelengkapan</t>
  </si>
  <si>
    <t>Survei Kepuasan Masyarakat (SKM)</t>
  </si>
  <si>
    <t>Maklumat Pelayanan</t>
  </si>
  <si>
    <t>Psikolog Klinis</t>
  </si>
  <si>
    <t>Pekerja Sosial</t>
  </si>
  <si>
    <t>Analis Hukum</t>
  </si>
  <si>
    <t>Mediator Tersertifikasi</t>
  </si>
  <si>
    <t>Konselor Hukum</t>
  </si>
  <si>
    <t>Konselor Psikologi</t>
  </si>
  <si>
    <t>Ketersediaan JF Lain yang sesuai dengan Keputusan MenpanRB Nomor 998/2021</t>
  </si>
  <si>
    <t>Jabfung Lain</t>
  </si>
  <si>
    <t>(1) menerima laporan atau penjangkauan korban</t>
  </si>
  <si>
    <t>(2) memberikan informasi tentang hak korban</t>
  </si>
  <si>
    <t>(3) memfasilitasi pemberian layanan kesehatan</t>
  </si>
  <si>
    <t>(4) memfasilitasi pemberian layanan penguatan psikologis</t>
  </si>
  <si>
    <t>(5) memfasilitasi pemberian layanan psikososial, rehabilitasi sosial, pemberdayaan sosial, dan reintegrasi sosial</t>
  </si>
  <si>
    <t>(6) menyediakan layanan hukum</t>
  </si>
  <si>
    <t>(7) mengidentifikasi kebutuhan pemberdayaan ekonomi</t>
  </si>
  <si>
    <t>(8) mengidentifikasi kebutuhan penampungan sementara untuk korban dan keluarga korban yang perlu dipenuhi segera</t>
  </si>
  <si>
    <t>(9) memfasilitasi kebutuhan korban penyandang disabilitas</t>
  </si>
  <si>
    <t>(10) mengoordinasikan dan bekerja sama atas pemenuhan hak korban dengan lembaga lainnya</t>
  </si>
  <si>
    <t>(11) memantau pemenuhan hak korban oleh aparatur penegak hukum selama proses secara peradilan</t>
  </si>
  <si>
    <t>Gedung Sendiri</t>
  </si>
  <si>
    <t>Rumah Perlindungan</t>
  </si>
  <si>
    <t>Kebijakan Pelayanan</t>
  </si>
  <si>
    <t>SDM</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</si>
  <si>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</si>
  <si>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</si>
  <si>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</si>
  <si>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</si>
  <si>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</si>
  <si>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</si>
  <si>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</si>
  <si>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</si>
  <si>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</si>
  <si>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</si>
  <si>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</si>
  <si>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</si>
  <si>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</si>
  <si>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</si>
  <si>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</si>
  <si>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</si>
  <si>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</si>
  <si>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</si>
  <si>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</si>
  <si>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</si>
  <si>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</si>
  <si>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</si>
  <si>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</si>
  <si>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</si>
  <si>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</si>
  <si>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</si>
  <si>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</si>
  <si>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</si>
  <si>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</si>
  <si>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</si>
  <si>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</si>
  <si>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</si>
  <si>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</si>
  <si>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</si>
  <si>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</si>
  <si>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</si>
  <si>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</si>
  <si>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</si>
  <si>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</si>
  <si>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</si>
  <si>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</si>
  <si>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</si>
  <si>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</si>
  <si>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</si>
  <si>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</si>
  <si>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</si>
  <si>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</si>
  <si>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</si>
  <si>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</si>
  <si>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</si>
  <si>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</si>
  <si>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</si>
  <si>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</si>
  <si>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PROVINSI ACEH</t>
  </si>
  <si>
    <t>Faula Mardalya, SE (Plt)</t>
  </si>
  <si>
    <t>Jln Tgk. Batee Timoh No 2 Gampong Jeulingke Kec. Syiah Kuala Kota Banda Aceh</t>
  </si>
  <si>
    <t>A</t>
  </si>
  <si>
    <t>faula.mardalya@gmail.com</t>
  </si>
  <si>
    <t>Kepala UPTD, Kasubbag TU, Kasi Penerimaan dan Klarifikasi, Kasi Tindak Lanjut Kasus, Analis Hukum, Pekerja Sosial, Penyuluh Sosial, Psikolog Klinis/Forensik</t>
  </si>
  <si>
    <t>Mandiri</t>
  </si>
  <si>
    <t>Milik Sendiri</t>
  </si>
  <si>
    <t>Sudah</t>
  </si>
  <si>
    <t>Belum</t>
  </si>
  <si>
    <t>KDRT, Pemorkosaan, Pelecehan Seksual dan Kekerasan Fisik, penelantaran nafkah anak</t>
  </si>
  <si>
    <t>v</t>
  </si>
  <si>
    <t>Belum tersedianya jabatan Psikolog Klinis yang ditempatkan di uptd ppa baik PNS maupun P3K</t>
  </si>
  <si>
    <t xml:space="preserve">Penanganan pengaduan langsung/tidak langsung
Penjangkauan korban
Mekanisme rujukan
Pendampingan korban
Reintegrasi </t>
  </si>
  <si>
    <t>PROVINSI SUMATERA UTARA</t>
  </si>
  <si>
    <t>Susiana Hendrayani, S.Pt, M.Si</t>
  </si>
  <si>
    <t>Jln. Iskandar Muda No. 272 Medan</t>
  </si>
  <si>
    <t>-</t>
  </si>
  <si>
    <t>Amri (Kasi Tindak Lanjut) 081361694001 Widya (Kasi Pengaduan) 081361680791</t>
  </si>
  <si>
    <t>uptdppa.provsu@gmail.com</t>
  </si>
  <si>
    <t>1. Kepala UPTD
2. Kepala Seksi Pengaduan
3. Kepala Seksi Tindak Lanjut
4. Kasubag TU</t>
  </si>
  <si>
    <t>Milik Pemerintah Daerah</t>
  </si>
  <si>
    <t>kekerasan seksual</t>
  </si>
  <si>
    <t>terbatasnya SDM terlatih di UPTD PPA baik dari segi kualitas maupun kuantitas sehingga berdampak pada layanan yang diberikan pada masyarakat</t>
  </si>
  <si>
    <t>adanya koordinasi dan sinergitas antara lembaga/ instansi terkait yang memberikan layanan PPA dala bentuk kebijakan yang dimulai dari tingkat pusat selanjutnya ditindaklanjuti oleh pemerintah daerah</t>
  </si>
  <si>
    <t>Ketersediaan Sumber Daya Manusia (SDM)</t>
  </si>
  <si>
    <t>PROVINSI SUMATERA BARAT</t>
  </si>
  <si>
    <t>Par yono/ 08116681817</t>
  </si>
  <si>
    <t>Jalan Batang Antokan No. 2 Padang</t>
  </si>
  <si>
    <t>0751-447723</t>
  </si>
  <si>
    <t>08116612343</t>
  </si>
  <si>
    <t>uptdppa.sumbar@gmail.com</t>
  </si>
  <si>
    <t>Kasi 1 : Pengaduan
Kasi 2 : Tindak Lanjut
Kasubag TU</t>
  </si>
  <si>
    <t>MANDIRI</t>
  </si>
  <si>
    <t>PROVINSI RIAU</t>
  </si>
  <si>
    <t>SRI NISMALA DEWI</t>
  </si>
  <si>
    <t>Jl. Diponegoro No.36A Komplek Gedung Dharmawanita Provinsi Riau</t>
  </si>
  <si>
    <t>HENDRI/08127074978 dan IIN/085365729988</t>
  </si>
  <si>
    <t>Tindaklanjut.ppariau@gmail.com</t>
  </si>
  <si>
    <t>Kepala UPT PPA, Kasubbag Tata Usaha, Kepala Seksi Pengaduan, Kepala Seksi Tindak Lanjut</t>
  </si>
  <si>
    <t>Pinjam Gedung Selain Dinas PPPA</t>
  </si>
  <si>
    <t>Kamar/Ruangan di Kantor</t>
  </si>
  <si>
    <t>Saat ini UPT PPA Provinsi Riau menempati gedung kantor milik Pemerintah Provinsi Riau dibawah kewenangan aset Biro Umum Setda Provinsi Riau</t>
  </si>
  <si>
    <t xml:space="preserve">Dalam hal kebutuhan pemberdayaan ekonomi terhadap penyintas maupun keluarga UPT PPA Provinsi Riau sudah bekerjasama dengan Baznas, namun tidak semua penerima manfaat dapat menerima bantuan dari baznas, hanya penerima manfaat tertentu saja seperti harus beragama islam. UPT PPA Provinsi Riau juga mengalami hambatan karena belum banyaknya wadah/instansi/lembaga yang mendukung unruk pemberdayaan ekonomi penerima manfaat. 
dalam memfasilitasi pemberian layanan kesehatan terhadap korban kekerasan tidak bisa ditanggung oleh BPJS kesehatan, sementara UPT PPA Provinsi Riau juga belum bisa menganggarkan biaya layanan kesehatan yang tidak ditanggung oleh BPJS Kesehatan karena keterbatasan anggaran.
</t>
  </si>
  <si>
    <t>153 kasus, 97 kasus anak dan 56 kasus perempuan. korban terdiri dari 111 anak, dan 56 korban perempuan</t>
  </si>
  <si>
    <t>Kekerasan Seksual dengan jumlah 20 kasus perempuan dan 28 kasus anak
pengasuhan anak sebanyak 28 kasus</t>
  </si>
  <si>
    <t>Berdasarkan Permendagri Nomor 12 tahun 2017 dengan nomenklatur UPT P2TP2A sesuai peraturan Gubernur Nomor 56 Tahun 2017</t>
  </si>
  <si>
    <t>Berdasarkan PermenPPPA nomor 4 Tahun 2018 nomenklatur menjadi UPT PPA sesuai dengan Pergub Nomor 85 Tahun 2019</t>
  </si>
  <si>
    <t>tidak tersedianya tenaga ahli yang stanby dalam melakukan pendampingan kasus seperti tenaga psikolog, peksos dan pendamping hukum sehingga jika kasus darurat akan memakan waktu sedikit lebih lama;
Kompetensi SDM layanan di UPT PPA Provinsi harus din tingkatkan dalam berbagai aspek terutama dalam melakukan pelayanan.</t>
  </si>
  <si>
    <t>Mekanisme pelayanan bisa dilakukan dengan baik apabila lembaga/instansi/kementerian bisa melakukan koordinasi, integrasi dan kolaborasi dengan baik pula, mulai dari tahap pengaduan sampai tahap akhir (terminasi). masing-masing lembaga/instansi/kementerian bisa menambil peran dan melaksanakan tugas dan fungsinya dengan baik sesuai dengan kebutuhan korban</t>
  </si>
  <si>
    <t>PROVINSI JAMBI</t>
  </si>
  <si>
    <t>Asi Noprini/ 081271506723</t>
  </si>
  <si>
    <t>Jl. Jenderal A. Yani No 09, Telanaipura, Jambi</t>
  </si>
  <si>
    <t>Nurhidayarti/ 08127305496</t>
  </si>
  <si>
    <t>uptdppa.provjambi@gmail.com</t>
  </si>
  <si>
    <t>Kepala UPTD PPA, Kasubag TU, Kasi Pengaduan dan Kasi Tindak Lanjut</t>
  </si>
  <si>
    <t>BERGABUNG DENGAN KANTOR DINAS</t>
  </si>
  <si>
    <t>PINJAM PAKAI</t>
  </si>
  <si>
    <t>Kekerasan Seksual</t>
  </si>
  <si>
    <t>V</t>
  </si>
  <si>
    <t>PROVINSI SUMATERA SELATAN</t>
  </si>
  <si>
    <t>INDRA SURYA, SE.,M.M</t>
  </si>
  <si>
    <t>Jl. Ade Irma Nasution No. 1524, Kel. Sei Pangeran, Kec. Ilir Timur 1 Palembang</t>
  </si>
  <si>
    <t>Amirudin, SH.,M.Si / 0853-6660-6151</t>
  </si>
  <si>
    <t>amiruddin09127@gmail.com</t>
  </si>
  <si>
    <t>Kepala UPTD, Kassubag TU, Kasi Tindaklanjut, Kasi Penerima Pengaduan</t>
  </si>
  <si>
    <t>Bergabung dengan Kantor Dinas</t>
  </si>
  <si>
    <t>Tidak Punya</t>
  </si>
  <si>
    <t>72 Kasus</t>
  </si>
  <si>
    <t>Pelecehan Seksual dan KDRT</t>
  </si>
  <si>
    <t>Kurangnya SDM</t>
  </si>
  <si>
    <t>Mekanisme yang dijalankan sudah efektif</t>
  </si>
  <si>
    <t>PROVINSI BENGKULU</t>
  </si>
  <si>
    <t>Ekmaharti, SE</t>
  </si>
  <si>
    <t>Jalan Pembangunan No. 13, Telp 0736.21124 Padang Harapan Bengkulu</t>
  </si>
  <si>
    <t>WA : 085182905453, Web : e.rasa.bengkuluprov.go.id, FB : Rumah amanah Raflesia</t>
  </si>
  <si>
    <t>085839986880 / 0895336812677</t>
  </si>
  <si>
    <t>uptdlayanan@gmail.com</t>
  </si>
  <si>
    <t>Kepala UPTD, Kasubag TU, kasi pelayanan, kasi Penjangkauan dan pendampingan kasus,</t>
  </si>
  <si>
    <t>Masih bergabung dengan Dinas</t>
  </si>
  <si>
    <t>Pemerintah Daerah</t>
  </si>
  <si>
    <t>Tidak ada</t>
  </si>
  <si>
    <t>sudah</t>
  </si>
  <si>
    <t>pengaduan dari masyarakat, penjangkuan korban, pengelolaan Kasus</t>
  </si>
  <si>
    <t>27 Kasus</t>
  </si>
  <si>
    <t>KDRT</t>
  </si>
  <si>
    <t>PROVINSI LAMPUNG</t>
  </si>
  <si>
    <t>Ria Meylanie/08117216211</t>
  </si>
  <si>
    <t>Jl. Puri Bersakih Blok EE 5 Taman Puri Way Halim, Bandar Lampung</t>
  </si>
  <si>
    <t>0721 709600</t>
  </si>
  <si>
    <t>08117911120</t>
  </si>
  <si>
    <t>Andres 085279792272 (Kasi Pengaduan)
 Julia Siti/ 081320501982 (Kasi Tindak Lanjut)</t>
  </si>
  <si>
    <t>indomanlampung@gmail.com</t>
  </si>
  <si>
    <t>1. Kepala UPTD
2. Kasubbag TU
3. Kasi Pengaduan
4. Kasi Tindak lanjut 
5. Tim Profesi</t>
  </si>
  <si>
    <t>SEWA/KONTRAK</t>
  </si>
  <si>
    <t>Psikolog Klinis (2)
Konselor Hukum (2)
Konselor Psikologi (2)</t>
  </si>
  <si>
    <t>231 (2024)</t>
  </si>
  <si>
    <t>Kekerasan Terhadap Anak</t>
  </si>
  <si>
    <t>Faktor Eksternal :
1. Perbedaan pendapat terhadap pemahaman kasus
2. Stigma masyarakat 
3. Kasus seringkali dianggap aib keluarga 
4. Kurangnya pemahaman dari keluarga korban terkait proses hukum. 
Faktor Internal :
1. Keterbatasan anggaran 
2. Kapasitas SDM</t>
  </si>
  <si>
    <t>1. Penambahan anggaran.
2.Penempatan SDM yang kompeten 
3. Sinergitas antar OPD terkait penanganan kekerasan pada perempuan dan anak</t>
  </si>
  <si>
    <t>Stigma/Kesadaran Masyarakat akan Kekerasan</t>
  </si>
  <si>
    <t>Ketersediaan Anggaran</t>
  </si>
  <si>
    <t>PROVINSI KEP. BANGKA BELITUNG</t>
  </si>
  <si>
    <t>Wardahmuthar/08117113010</t>
  </si>
  <si>
    <t>JL. Pulau Belitung Komplek Perkantoran dan Pemukiman Terpadu</t>
  </si>
  <si>
    <t>0717-425517</t>
  </si>
  <si>
    <t>Peraturan Gubernur No. 12 Tahun 2021</t>
  </si>
  <si>
    <t>Syaifuddin / 085272270852</t>
  </si>
  <si>
    <t>uptdppababel</t>
  </si>
  <si>
    <t>Kepala UPTD, Kasubbag TU, Kasi Pelayanan pengaduan, Informasi dan Kerjasama, Kasi Tindakan dan Rujukan</t>
  </si>
  <si>
    <t>Sewa/Kontrak</t>
  </si>
  <si>
    <t>rencananya rumah perlindungan akan kita gabung dengan kantor UPTD PPA</t>
  </si>
  <si>
    <t>Koordinasi dan kolaborasi dengan instansi terkait</t>
  </si>
  <si>
    <t>korban tidak mempunyai akses untuk komunikasi (tidak punya HP) ,  lokasi tempat korban sulit di jangkau, tantangan dari pihak pelaku (masih keluarga dg APH)</t>
  </si>
  <si>
    <t>Prosedur yang singkat, agar korban cepat terlayani</t>
  </si>
  <si>
    <t>PROVINSI KEPULAUAN RIAU</t>
  </si>
  <si>
    <t>Dra.Sandra Liza.Apt.M,Kes</t>
  </si>
  <si>
    <t>Jl.riau no 1 s.d 3 Tanjungpinang</t>
  </si>
  <si>
    <t>Peraturan Gubernur Nomor 30 Tahun 2022</t>
  </si>
  <si>
    <t>nongjelex@gmail.com</t>
  </si>
  <si>
    <t>Kepala UPTD PPA, Kasubag TU, Kasi Penerima Pengaduan, Penjangkauan dan Identifikasi, Kasi Rehabilitasi Pemulangan dan Reintegrasi dan Kelompok Jabatan Struktural (PPPK)</t>
  </si>
  <si>
    <t>Aset Pemda Dikelola Dinas PPPA</t>
  </si>
  <si>
    <t>pelayanan sudah  termasuk UU TPKS</t>
  </si>
  <si>
    <t>114 kasus</t>
  </si>
  <si>
    <t>TPPO</t>
  </si>
  <si>
    <t>korban sulit terbuka dalam memberikan pengaduan laporan</t>
  </si>
  <si>
    <t>berdasarkan UU PPA dan TKPS</t>
  </si>
  <si>
    <t>PROVINSI DKI JAKARTA</t>
  </si>
  <si>
    <t>Leny Yunengsih (Plt. KA UPTD PPA)</t>
  </si>
  <si>
    <t>Jl. Raya Bekasi Timur KM.18, Jatinegara Kaum, Pulo Gadung, RT07/RW06, Jatinegara Kaum, Kota Jakarta Timur, DKI Jakarta</t>
  </si>
  <si>
    <t>(021) 47882898</t>
  </si>
  <si>
    <t>081317617622</t>
  </si>
  <si>
    <t>Peraturan Gubernur DKI Jakarta Nomor 397 Tahun 2016 tentang Pembentukan Organisasi dan Tata Kerja Pusat Pelayanan Terpadu Pemberdayaan Perempuan dan Anak
Peraturan Gubernur DKI Jakarta Nomor 57 Tahun 2022 tentang Organisasi dan Tata Kerja Perangkat Daerah</t>
  </si>
  <si>
    <t>Yuni/081280963351 (Kasubag TU)</t>
  </si>
  <si>
    <t>pppa@jakarta.go.id</t>
  </si>
  <si>
    <t>Kepala UPT, Subag TU, Satuan Pelaksana Pelayanan Pendampingan dan Pencegahan Kekerasan Perempuan dan Anak dan Sub Kelompok Jabatan Fungsional</t>
  </si>
  <si>
    <t>Tersedia layanan penerimaan pengaduan, pengelolaan kasus, pendampingan korban, psikologi, hukum dan penampungan sementara berupa transit house maksimal 14 hari yang dikelola Dinas PPAPP melalui UPT PPPA dan safe house lebih dari 14 hari yang dikelola Dinsos DKI Jakarta</t>
  </si>
  <si>
    <t>Anak Korban Kekerasan Seksual / KTA Seksual</t>
  </si>
  <si>
    <t>(1) Perbedaan perspektif penanganan KTP/A antar stakeholder;
 (2) Rumah Aman yang dapat mengakomodir kebutuhan khusus, contoh korban KDRT, TPPO, Disabilitas 
 (3) Pemberdayaan ekonomi bagi korban KTP
 (4) Efektivitas layanan Reintegrasi Sosial / After Care kerjasama dengan para mitra
 (5) Peningkatan mutu dan kompetensi SDM</t>
  </si>
  <si>
    <t>(1) Peningkatan kerjasama program KtP/A dalam KSD antar Dinas dan Lembaga;
 (2) Tersedia penampungan sementara/ rumah aman yang mengakomodir kebutuhan spesifik korban KtP/A termasuk panduan/dasar kebijakan/pedoman layanan penampungan sementara dari Kemenpppa, contoh Permenpppa untuk Rumah SAPA;
 (3) Peningkatan kerjasama antara Pemerintah, Pihak Swasta, Masyarakat dan Badan PBB;
 (4) Peningkatan DAK untuk mendukung pemenuhan hak korban KtP/A
 (5) Peningkatan kapasitas bagi SDM</t>
  </si>
  <si>
    <t>Rujukan Lanjutan dengan OPD Terkait</t>
  </si>
  <si>
    <t>Ketersediaan Sarana dan Prasarana</t>
  </si>
  <si>
    <t>Koordinasi/Jejaring</t>
  </si>
  <si>
    <t>PROVINSI JAWA BARAT</t>
  </si>
  <si>
    <t>Utami Puspita Dewi, S.STP., M.Si/ 081221155235</t>
  </si>
  <si>
    <t>Jl. L.L.RE Martadinata No. 2, Kota Bandung</t>
  </si>
  <si>
    <t>085222206777</t>
  </si>
  <si>
    <t>uptdppa.dp3akb.jabar@gmail.com</t>
  </si>
  <si>
    <t>1. Kepala UPTD
2. Kasubag TU
3. Kelompok Jabatan Fungsional</t>
  </si>
  <si>
    <t>MILIK SENDIRI</t>
  </si>
  <si>
    <t>pengaduan dari masyarakat, penjangkuan korban, pengelolaan Kasus, Jika korban memerlukan pengamanan maka akan diberikan penampungan sementara di rumah aman</t>
  </si>
  <si>
    <t>Kekerasan Terhadap Perempuan</t>
  </si>
  <si>
    <t>PROVINSI JAWA TENGAH</t>
  </si>
  <si>
    <t>Eka Suprapti, ST, MM</t>
  </si>
  <si>
    <t>Jl. Puspowarno IV No. 11 Salaman Mloyo, Semarang Barat 50149</t>
  </si>
  <si>
    <t>Eka Suprapti, ST, MM/081325638917</t>
  </si>
  <si>
    <t>uptdppajateng@gmail.com</t>
  </si>
  <si>
    <t>Kepala UPTD, Kasubag TU, Kelompok Jabatan Fungsional</t>
  </si>
  <si>
    <t>Ada Melalui Kerja Sama</t>
  </si>
  <si>
    <t>pengaduan dari masyarakat, penjangkuan korban, pengelolaan Kasus, Jika korban memerlukan pengamanan maka akan diberikan penampungan sementara di rumah aman, jika korban memerlukan keberlangsungan pendidikan maka berkoordinasi dengan dinas pendidikan</t>
  </si>
  <si>
    <t>Kekerasan seksual anak</t>
  </si>
  <si>
    <t>Korban belum jujur dalam memberikan informasi kepada pendamping, Korban belum memiliki kemantapan dalam pengambilan keputusan, Belum semua jejaring memiliki perspektif yang sama dalam penanganan korban kekerasan</t>
  </si>
  <si>
    <t>Penanganan sesuai prioritas kebutuhan spesifik korban kekerasan</t>
  </si>
  <si>
    <t>PROVINSI D I YOGYAKARTA</t>
  </si>
  <si>
    <t>Beni Kusambodo</t>
  </si>
  <si>
    <t>Jl. Tentara Rakyat Mataram No. 53 Yogyakarta</t>
  </si>
  <si>
    <t>(0274) 5030707</t>
  </si>
  <si>
    <t>B</t>
  </si>
  <si>
    <t>Beni Kusambodo/0815-7811-9696</t>
  </si>
  <si>
    <t>bppa@jogjaprov.go.id ; bppadiy@gmail.com</t>
  </si>
  <si>
    <t>1. Kepala Balai
2. Kasubag TU
3. Jabatan Fungsional</t>
  </si>
  <si>
    <t>47 (2024)</t>
  </si>
  <si>
    <t>Kekerasan terhadap anak</t>
  </si>
  <si>
    <t>Tidak tersedianya tenaga penerjemah untuk kasus yang melibatkan penyandang difabel, Kasus kekerasan seksual anak yang kemudian ortunya bersikeras tidak mau melanjutkan ke ranah hukum, Kasus tidak dapat dilanjutkan ke ranah hukum karena bukti dipandang penyidik masih kurang dan biasanya untuk kasus terkait siber</t>
  </si>
  <si>
    <t>Perlunya penilaian dan penerapan standarisasi layanan UPT, minimal layanan di Provinsi dahulu agar ada kesamaan pemahaman layanan dan agar korban menerima layanan yang sama dalam penanganan suatu kasus yang dirujuk</t>
  </si>
  <si>
    <t>PROVINSI JAWA TIMUR</t>
  </si>
  <si>
    <t>Shinta Mawardiana/ 082244966000</t>
  </si>
  <si>
    <t>Jl. Arjuno Nomor 88, Surabaya</t>
  </si>
  <si>
    <t>0895348771070</t>
  </si>
  <si>
    <t>Santiani/ 081246254083</t>
  </si>
  <si>
    <t>uptdppa.dp3akprovjatim@gmail.com</t>
  </si>
  <si>
    <t>1. Kepala UPT
2. Kasubag TU
3. Kasi Pengaduan, Penanganan dan Kedaruratan
4. Kasi Tindak Lanjut, Transisi dan Rehabilitasi</t>
  </si>
  <si>
    <t>Memberikan rumah perlindungan sementara ketika korban membutuhkan</t>
  </si>
  <si>
    <t>Catatan Kolom 35: Diberikan kepada korban kekerasan perempuan dan anak yang membutuhkan rumah aman selama maksimal 14 hari. Layanan yang diberikan meliputi konsultasi psikologis, konseling psikososial, layanan kesehatan dan bantuan hukum yang semunya dilakukan di Rumah Aman oleh petugas sesuai dengan kompetensi yang ada.</t>
  </si>
  <si>
    <t>PROVINSI BANTEN</t>
  </si>
  <si>
    <t>Elis Pancaningsih,S.Sos,M.A</t>
  </si>
  <si>
    <t>Jalan Ki Ajurum No 4 Cipocok Jaya Kota Serang</t>
  </si>
  <si>
    <t>0254 222418</t>
  </si>
  <si>
    <t>085286090400 ( Andri Humaedi) 085219951629 (Juhariah)</t>
  </si>
  <si>
    <t>uptd.ppa.banten@gmail.com</t>
  </si>
  <si>
    <t>Kepala UPTD, Kasubag TU, Kepala Seksi Pengaduan, Kepala Seksi Tindak Lanjut</t>
  </si>
  <si>
    <t>Kekerasan Seksual Terhadap Anak</t>
  </si>
  <si>
    <t>Penjemputan / Pemulangan Korban Lintas Provinsi</t>
  </si>
  <si>
    <t>Mekanisme Pelayanan Perempuan dan Anak Korban Kekerasan dibuat K/L secara terpadu di tingkat Pusat untuk kemudian diturunkan dan ditindaklanjuti di Daerah</t>
  </si>
  <si>
    <t>PROVINSI BALI</t>
  </si>
  <si>
    <t>Luh Hety Vironika/ 081338552210</t>
  </si>
  <si>
    <t>jl. Raya Pemongan no.209, denpasar</t>
  </si>
  <si>
    <t>(0361)4484315</t>
  </si>
  <si>
    <t>Luh Hety Vironika/ 081338552210,         AA Utami Andayani/ 081338588906</t>
  </si>
  <si>
    <t>uptdppaprovbali209@gmail.com</t>
  </si>
  <si>
    <t>Ka.UPTD PPA, Ka Subag TU, Kasi Penerimaan dan Klarifikasi, kasi Tindak Lanjut Kasus</t>
  </si>
  <si>
    <t>Kekerasan Terhadap Aperempuan</t>
  </si>
  <si>
    <t>158 kasus</t>
  </si>
  <si>
    <t>Fisik dan Psikis</t>
  </si>
  <si>
    <t>Intervensi keluarga dan tidak mau dilaporkan ke kepolisian</t>
  </si>
  <si>
    <t>Peningkatan koordinasi dengan lintas sektor, Pengembangan Kemampuan SDM Layanan dan Pengembangan SOP Layanan</t>
  </si>
  <si>
    <t>PROVINSI NUSA TENGGARA BARAT</t>
  </si>
  <si>
    <t>Siti Eny Chaerany, SH</t>
  </si>
  <si>
    <t>Jalan Kaktus Nomor 6 Gomong Mataram</t>
  </si>
  <si>
    <t>Peraturan Gubernur NTB Nomor 30 Tahun 2019</t>
  </si>
  <si>
    <t>uptdppaprovinsintb22@gmail.com</t>
  </si>
  <si>
    <t>Kepala UPTD, Kasubag TU, Kasi dan Kelompok Jabatan Fungsional</t>
  </si>
  <si>
    <t>80 kasus</t>
  </si>
  <si>
    <t>PROVINSI NUSA TENGGARA TIMUR</t>
  </si>
  <si>
    <t>Saleha H. Wongso, SE, MM</t>
  </si>
  <si>
    <t>Jl Beringin No. 1 Kelurahan Fontein Kecamatan Kota Raja Kota Kupang, Provinsi NTT</t>
  </si>
  <si>
    <t>Peraturan Gubernur NTT Nomor 49 Tahun 2022</t>
  </si>
  <si>
    <t>megasidik25@gmail.com</t>
  </si>
  <si>
    <t>Kepala UPTD, Kasubag Tata Usaha, Kepala Seksi Pengaduan, Kepala Seksi Tindak Lanjut dan Kelompok Jabatan Fungsional</t>
  </si>
  <si>
    <t>Gedung milik Pemerintah Provinsi NTT dan dibangun menggunakan APBD Provinsi NTT Tahun 2025</t>
  </si>
  <si>
    <t>Psikis</t>
  </si>
  <si>
    <t>Terbatasnya anggaran, terbatasnya sarana prasarana</t>
  </si>
  <si>
    <t>Mekanisme rujukan kasus  secara online antar lintas daerah dan kewenangan</t>
  </si>
  <si>
    <t>PROVINSI KALIMANTAN BARAT</t>
  </si>
  <si>
    <t>Nur Latifah/081345581234</t>
  </si>
  <si>
    <t>Jalan Sultan Abdurrahman No. 101 Pontianak</t>
  </si>
  <si>
    <t>0561 8102130</t>
  </si>
  <si>
    <t>082254080013</t>
  </si>
  <si>
    <t>uptppa.provkalbar1@gmail.com</t>
  </si>
  <si>
    <t>Kepala UPTD, Kasubag TU dan Kelompok jabatan fungsional</t>
  </si>
  <si>
    <t>koordinasi antar lembaga belum efektif</t>
  </si>
  <si>
    <t>layanan terintegrasi</t>
  </si>
  <si>
    <t>PROVINSI KALIMANTAN TENGAH</t>
  </si>
  <si>
    <t>Jumrah,S.ST.,M.AP</t>
  </si>
  <si>
    <t>Jl.Brigjen Katamso No. 11</t>
  </si>
  <si>
    <t>Rensi, M.Psi</t>
  </si>
  <si>
    <t>uptppa.kalteng.go.id</t>
  </si>
  <si>
    <t>Kepala UPT PPA, Kasubag TU, Kasie Pengaduan,Kasie Tindak lanjut, dan Kelompol Jabatan Fungsional</t>
  </si>
  <si>
    <t>64 kasus</t>
  </si>
  <si>
    <t>Keterbatasan SDM dan sarana prasarana</t>
  </si>
  <si>
    <t>Mekanisme administrasi dan birokrasi untuk penanganan kasus lintas provinsi agar dapat lebih cepat dalam penanganan.</t>
  </si>
  <si>
    <t>PROVINSI KALIMANTAN SELATAN</t>
  </si>
  <si>
    <t>Drs. Musyridyansyah, M. Si</t>
  </si>
  <si>
    <t>Jl. Batu Tiban No.39, Tlk. Dalam, Kec. Banjarmasin Tengah, Kota Banjarmasin, Kalimantan Selatan 70115</t>
  </si>
  <si>
    <t>Ernawati (Kasubbag TU)/081251195092</t>
  </si>
  <si>
    <t>ernawati.hertonie@gmail.com</t>
  </si>
  <si>
    <t>Kepala UPTD, Kasubag TU, Kasi Pengaduan, Kasi Tindak Lanjut dan Kelompok Jabatan Fungsional</t>
  </si>
  <si>
    <t xml:space="preserve">Dari 11 Layanan yang sesuai dengan peraturan di atas saat ini UPTD PPA memenuhi 9 Layanan secara mandiri sedangkan 3 layanan yang terdiri dari layanan psikososial, rehabilitasi sosial, pemberdayaan sosial, dan reintegrasi sosial, layanan kebutuhan pemberdayaan ekonomi, dan layanan kebutuhan korban penyandang disabilitas bekerjasama dengan Dinas dan Lembaga terkait.
</t>
  </si>
  <si>
    <t>49 Kasus</t>
  </si>
  <si>
    <t>Kekerasan Seksual dan Kekerasan Psikis</t>
  </si>
  <si>
    <t>Klien kurang kooperatif, sulitnya akses, kurangnya pemahaman tentang Undang-undang Tindak Pidana Kekerasan Seksual dari pihak kepolisian dan kejaksaan serta jumlah SDM yang kurang.</t>
  </si>
  <si>
    <t>Bangunan kantor yang terstandarisasi baik dari segi ruangan, fasilitas, dan SDM yang terlatih dibidangnya.</t>
  </si>
  <si>
    <t>PROVINSI KALIMANTAN TIMUR</t>
  </si>
  <si>
    <t>Kholid Budhaeri, SH, M.Si</t>
  </si>
  <si>
    <t>Jl. Dewi Sartika, No. 13, Gedung C Lt. 1, Kelurahan Sei Pinang Dalam, Kecamatan Sei Pinang, Kota Samarinda</t>
  </si>
  <si>
    <t>budhaeri720530@gmail.com</t>
  </si>
  <si>
    <t>Kholid Budhaeri / 081351963019</t>
  </si>
  <si>
    <t>Belum bisa mengakomodir 11 layanan yang ada, namun tetap diupayakan untuk pemenuhannya</t>
  </si>
  <si>
    <t>48 Kasus</t>
  </si>
  <si>
    <t>1. kesenjangan informasi antara penerima manfaat dengan pemberi layanan, 2. mekanisme layanan belum terintegrasi antar stakeholder, 3. Terbatasnya SDM dalam hal teknis layanan, 4. Anggaran yang belum mencukupi, 5. Insfrastruktur bangunan yang belum tersedia, 6. sarana prasarana untuk operasional belum tersedia</t>
  </si>
  <si>
    <t>masing-masing stakeholder mensinkronkan mekanisme yang terkait dalam urusan pelayanan perlindungan perempuan dan anak sehingga layanan dapat diselenggarakan secara CEKATAN</t>
  </si>
  <si>
    <t>PROVINSI KALIMANTAN UTARA</t>
  </si>
  <si>
    <t>Arya Mulawarman, M.M</t>
  </si>
  <si>
    <t>Jalan Jelarai Raya - Tanjung Selor</t>
  </si>
  <si>
    <t>082253995550</t>
  </si>
  <si>
    <t>uptdppakaltara@gmail.com</t>
  </si>
  <si>
    <t>1. Kepala UPTD
2. Kasubag TU
3. Kasi Pengaduan
4. Kasi Tindaklanjut
5. Staf</t>
  </si>
  <si>
    <t>ASET PEMDA</t>
  </si>
  <si>
    <t>46 (2024)</t>
  </si>
  <si>
    <t>PROVINSI SULAWESI UTARA</t>
  </si>
  <si>
    <t>Marsel S. Silom, SE</t>
  </si>
  <si>
    <t>Jl. TNI No 2 Tikala Ares Kecamatan Tikala Kota Manado</t>
  </si>
  <si>
    <t>Meydizon Derek, S.Sos</t>
  </si>
  <si>
    <t>myzone03@gmail.com</t>
  </si>
  <si>
    <t>Kepala UPTD PPA, Kasubag Tata Usaha, Kepala Seksi Pengaduan, Kepala Seksi Tindak Lanjut dan Kelompok Jabatan Fungsional</t>
  </si>
  <si>
    <t>Kekerasan Fisik/Psikis</t>
  </si>
  <si>
    <t xml:space="preserve">Masih terbatasnya dukungan SDM/Tenaga Layanan baik ASN/PNS maupun ASN  dalam Jabtan Fungsional seperti Analis Hukum dan Pekerja Sosial termasuk juga Tenaga Kesehatan Perawat Pertama/Ahli Muda 
Kebutuhan sarana prasarana gedung kantor termasuk perlengkapan/peralatan masih kurang dalam rangka mendukung penyelenggaran layanan secara cepat dan komprehensif </t>
  </si>
  <si>
    <t>Terselenggaranya Layanan Perempuan dan Anak Korban Kekerasan yang Efektif, Cepat dan komprehensif bisa di terapkan yakni dengan mekanisme Layanan yang Berbasis Manajemen Kasus yang terintegrasi dengan baik Sistem Pelaporan dalam Aplikasi SIMFONI PPA maupun Layanan Call Centre SAPA 129</t>
  </si>
  <si>
    <t>PROVINSI SULAWESI TENGAH</t>
  </si>
  <si>
    <t>Patricia Zulkifli Yabi, S.STP., Msi</t>
  </si>
  <si>
    <t>Jalan Kolonel Sugiono Nomor 12 Palu</t>
  </si>
  <si>
    <t>081145604320/081145604321</t>
  </si>
  <si>
    <t>UPTD PPA Provinsi Sulawesi Tengah</t>
  </si>
  <si>
    <t>Muhlizar, S.Pi, M.Si/0811455882</t>
  </si>
  <si>
    <t>muhlizardlh@gmail.com</t>
  </si>
  <si>
    <t>Kepala UPTD, Kasie TU, Kasie Penerimaan Kasus, Kasie Tindak Lanjut Kasus</t>
  </si>
  <si>
    <t>terlaksana</t>
  </si>
  <si>
    <t>integrasi layanan yang belum maksimal</t>
  </si>
  <si>
    <t>adanya layanan satu atap dimana semua cakupan layanan bisa diakses dalam satu lokasi/bangunan.</t>
  </si>
  <si>
    <t>PROVINSI SULAWESI SELATAN</t>
  </si>
  <si>
    <t>Hj. Andi Rahmi Adikarini, S.H, M.M</t>
  </si>
  <si>
    <t>Jl. Hertasning Vi No. 1</t>
  </si>
  <si>
    <t>Musriani / 08114609992</t>
  </si>
  <si>
    <t>Musrianifirman17@gmail.com</t>
  </si>
  <si>
    <t>Kepala UPTD, Kasubag TU, Kepala Seksi Pengaduan, Kepala Seksi Tindak Lanjut, Kelompok Jabatan Fungsional</t>
  </si>
  <si>
    <t>Rumah Perlindungan dalam proses penandatanganan kepemilikan gedung oleh Gubernur Sulawesi Selatan</t>
  </si>
  <si>
    <t xml:space="preserve">1. Keterbatasan Sumber Daya Manusia,
2. Keterbatasan Sarana dan Prasarana
3. Keterbatasan Anggaran
4. Kondisi Kabupaten/Kota relatif belum maksimal dalam tindak lanjut layanan </t>
  </si>
  <si>
    <t>Sangat dibutuhkan pelatihan dan Pendidikan untuk meningkatkan kesadaran petugas layanan dalam menangani kasus kekerasan terhadap perempuan dan anak.</t>
  </si>
  <si>
    <t>PROVINSI SULAWESI TENGGARA</t>
  </si>
  <si>
    <t>Sumartin Sirajuddin Ali, SE., M.Si/  0852 4226 2247</t>
  </si>
  <si>
    <t>Jalan Pangeran Antasari No. 1 Kompleks Perkantoran Bumi Praja Andonohu</t>
  </si>
  <si>
    <t>0401 3082661</t>
  </si>
  <si>
    <t>0812 6865  0303</t>
  </si>
  <si>
    <t>Iin Kurniati Bafadal/ 0821 9328 0805</t>
  </si>
  <si>
    <t>sultrauptdppa@gmail.com</t>
  </si>
  <si>
    <t>Kepala UPTD, Kasubag TU</t>
  </si>
  <si>
    <t>Bergabung dengan Rumah Perlindungan</t>
  </si>
  <si>
    <t>Kamar di Kantor</t>
  </si>
  <si>
    <t>Kantor UPTD sementara dalam tahap renovasi gedung  dengan menggunakan DAK Fisik Pelayanan PPA Tahun Anggaran 2025
Rumah perlindungan merupakan aset Pemda Prov. Sultra</t>
  </si>
  <si>
    <t>Pengaduan masyarakat, penjangkauan dan pendampingan korban, memberikan pelayanan konseling kepada korban, jika korban memerlukan penampungan sementara di rumah perlindungan</t>
  </si>
  <si>
    <t>Kurangnya kualitas SDM yang profesional, Keterbatasan sarana dan prasarana, Kurangnya pemahaman masyarakat terkait layanan yang diberikan</t>
  </si>
  <si>
    <t>Lebih mengefektifkan pengaduan secara online yang bisa diakses oleh masyarakat 24 jam</t>
  </si>
  <si>
    <t>PROVINSI GORONTALO</t>
  </si>
  <si>
    <t>Fatma Biki, SE, SH, MH</t>
  </si>
  <si>
    <t>Jl. Tinaloga Desa Toto Utara Kec. Tilong Kabila Kab. Bone Bolango</t>
  </si>
  <si>
    <t>Onny / 082191503234</t>
  </si>
  <si>
    <t>dinaspppaprovgorontalo@gmail.com</t>
  </si>
  <si>
    <t>KUPTD, Kasubag TU, Kasie Aduan, Kasie Tindak Lanjut dan Kelompok Jabatan Fungsional</t>
  </si>
  <si>
    <t>Kekerasa Seksual dan Kekerasan Fisik</t>
  </si>
  <si>
    <t>Sarana dan Prasarana</t>
  </si>
  <si>
    <t>Unit Reaksi Cepat (URC): Bentuk tim respons cepat yang terdiri dari pekerja sosial, psikolog, dan aparat penegak hukum (khususnya unit PPA) yang siap menjangkau korban di lokasi kejadian atau di mana pun mereka merasa aman untuk memberikan perlindungan segera dan assessment awal.
Program Pemberdayaan Ekonomi: Berikan pelatihan keterampilan dan akses ke modal usaha bagi korban dewasa untuk mencapai kemandirian ekonomi, sehingga mereka tidak lagi bergantung pada pelaku atau lingkungan yang berbahaya.
Dukungan Pendidikan: Pastikan anak korban kekerasan tetap dapat mengakses pendidikan formal atau informal, dengan dukungan psikososial di sekolah jika diperlukan.
Reintegrasi Sosial: Fasilitasi proses reintegrasi korban ke dalam masyarakat dengan membangun dukungan sosial, mengurangi stigma, dan memastikan lingkungan yang aman dan mendukung.
Mekanisme Pengawasan dan Akuntabilitas: Tetapkan mekanisme pengawasan yang jelas untuk memastikan semua layanan berjalan sesuai standar dan ada akuntabilitas bagi pihak yang tidak menjalankan tugasnya.
Dengan menerapkan mekanisme ini, diharapkan perempuan dan anak korban kekerasan dapat memperoleh perlindungan, pemulihan, dan keadilan secara efektif, serta memutus mata rantai kekerasan.</t>
  </si>
  <si>
    <t>PROVINSI SULAWESI BARAT</t>
  </si>
  <si>
    <t>Hj. Nurcahyani, SE</t>
  </si>
  <si>
    <t>Jl. Nelayan Perum Permata Biru Blok B No. 3</t>
  </si>
  <si>
    <t>uptppasulbar@gmail.com</t>
  </si>
  <si>
    <t>Kepala UPTD, Kasubag TU, Kasi Pengaduan, Kasi Tindak Lanjut, Analis SDM Aparatur Ahli Pertama, Analis Hukum Ahli Pertama, Pekerja Sosial Ahli Pertama</t>
  </si>
  <si>
    <t>Sewa Gedung</t>
  </si>
  <si>
    <t>Sewa Rumah Aman</t>
  </si>
  <si>
    <t>Saat ini UPTD PPA menyewa gedung untuk kantor</t>
  </si>
  <si>
    <t>Saat ini UPTD PPA Sulawesi Barat belum secara keseluruhan melaksanakan 11 layanan antara lain identifikasi pemberdayaan ekonomi yang belum terimplementasi</t>
  </si>
  <si>
    <t>Tantangan yang dihadapi dalam pemberian layanan antara lain Fasilitas yakni Sarana dan Prasana kantor yang tidak memadai, saat ini kantor UPTD PPA Sulawesi Barat belum memiliki gedung permanen, sarana kantor berupa PC/Komputer kantor tidak tersedia, Anggaran untuk penjangkauan kasus sangat tidak memadai</t>
  </si>
  <si>
    <t xml:space="preserve">- Menyediakan anggaran untuk sosialisasi layanan UPTD PPA
- Melakukan Sosialisasi terkait layanan UPTD PPA Perempuan dan Anak secara langsung kepada Masyarakat karena sejauh ini banyak korban yang masih tidak mengetahui adanya UPTD PPA sehingga banyak korban/kasus yang tidak tertangani dan terlaporkan
</t>
  </si>
  <si>
    <t>PROVINSI MALUKU</t>
  </si>
  <si>
    <t>Rizka M. Sangadji SP MSi</t>
  </si>
  <si>
    <t>Jalan Raya Pattimura No. 21 Ambon</t>
  </si>
  <si>
    <t>tidak ada</t>
  </si>
  <si>
    <t>Yunita Elvionita Tanlain</t>
  </si>
  <si>
    <t>unitaratanlain@gmail.com</t>
  </si>
  <si>
    <t>Kepala UPTD, Kasubag TU, Kasie Pelayanan Tindak Lanjut, Kasie Pelayanan Pengaduan</t>
  </si>
  <si>
    <t>Kantor UPTD menempati 1 ruangan pada Kantor Dinas P3A, Rumah Perlindungan bekerjasama dengan LSM</t>
  </si>
  <si>
    <t>Bekerjasama dengan Lembaga Layanan lainnya</t>
  </si>
  <si>
    <t>48 (perempuan 17 kasus, anak 31 kasus)</t>
  </si>
  <si>
    <t>Keterbatasan sumberdaya dan sarana prasarana, kondisi geografis wilayah kepulauan</t>
  </si>
  <si>
    <t>SOP yang jelas sesuai kewenangan</t>
  </si>
  <si>
    <t>PROVINSI MALUKU UTARA</t>
  </si>
  <si>
    <t>Imam Ruamat Abdul Kadir</t>
  </si>
  <si>
    <t>Jalan Ki Hajar Dewantara (KM. 40) Sofifi</t>
  </si>
  <si>
    <t>082267388825</t>
  </si>
  <si>
    <t>Pingkan Eka Melinda / 081343719909
Hartati Hataul / 085256642007</t>
  </si>
  <si>
    <t>uptdppamalut@gmail.com</t>
  </si>
  <si>
    <t>1. Kepala UPTD
2. Kasubag TU
3. Kasie Penerimaan Pengaduan
4. Kasie Tindak Lanjut Kasus
5. Kelompok Jabatan Fungsional</t>
  </si>
  <si>
    <t>42 kasus (23 langsung, 17 rujukan dan 2 rujukan luar prov)</t>
  </si>
  <si>
    <t>- layanan terhadap korban tidak didukung dengan anggaran yang tersedia setiap saat
- SDM terbatas/SDM sesuai Keputusan MenpanRB Nomor 998/2021tidak tersedia</t>
  </si>
  <si>
    <t>PROVINSI PAPUA BARAT</t>
  </si>
  <si>
    <t>Herlin Turukay, SE.,M.Si</t>
  </si>
  <si>
    <t>Jalan Trikora Arfai II Manokwari Papua Barat</t>
  </si>
  <si>
    <t>Peraturan Gubernur Papua Barat Nomor 16 Tahun 2021</t>
  </si>
  <si>
    <t>Herlin Turukay</t>
  </si>
  <si>
    <t>herlinturukay121@gmail.com</t>
  </si>
  <si>
    <t>Kepala UPTD, Subbagian Tata Usaha, Seksi Pengaduan, Seksi Tindak Lanjut; dan Jabatan Fungsional</t>
  </si>
  <si>
    <t>Belum Punya</t>
  </si>
  <si>
    <t>gedung kantor UPTD PPA Prov. Papua Barat belum punya dikarenakan masih kontrak RUKO yang terpisah dengan Dinas.</t>
  </si>
  <si>
    <t>47 kasus</t>
  </si>
  <si>
    <t>Pelecehan Anak di bawah Umur</t>
  </si>
  <si>
    <t>PROVINSI PAPUA</t>
  </si>
  <si>
    <t>NUNIA W. DEDA, A.Mtr.D (Plt Ka UPTD PPA)</t>
  </si>
  <si>
    <t>JALAN BERDIKARI NO. 1 JAYAPURA DEPAN TAMAN IMBI</t>
  </si>
  <si>
    <t>BELUM ADA</t>
  </si>
  <si>
    <t>Nuni Deda/82198416828</t>
  </si>
  <si>
    <t>uptdppapapua@gmail.com</t>
  </si>
  <si>
    <t>Kepala UPTD PPA</t>
  </si>
  <si>
    <t>PINJAM GEDUNG SELAIN DPPPA</t>
  </si>
  <si>
    <t>Gedung  milik DP3AKB, namun gedung kondisi saat ini rusak sedang</t>
  </si>
  <si>
    <t>PEMERINTAH DAERAH
- (14): DINAS, TETAPI PUNYA RUANGAN SENDIRI UNTUK PELAYANAN</t>
  </si>
  <si>
    <t>TIDAK ADA</t>
  </si>
  <si>
    <t>ADA</t>
  </si>
  <si>
    <t>SUDAH</t>
  </si>
  <si>
    <t>BELUM</t>
  </si>
  <si>
    <t>Pengaduan dari masyarakat Penjangkauan Korban, Pengelolaan Kasus, Jika korban memerlukan pengamanan maka akan diberikan penampungan sementara di rumah aman</t>
  </si>
  <si>
    <t>KTA = 40 , KTP = 29 KTL = 3 TOTAL = 99</t>
  </si>
  <si>
    <t>Penyelesaian Masalah secara kekeluargaan Jika pelaku kekerasan adalah APH Penjangkauan korban di Medan yang sulit Anggaran turun di  tengah tahun</t>
  </si>
  <si>
    <t>Integrasi Pelayanan  Pelaporan antara UPTD, APH dan</t>
  </si>
  <si>
    <t>PROVINSI PAPUA PEGUNUNGAN</t>
  </si>
  <si>
    <t>PROVINSI PAPUA TENGAH</t>
  </si>
  <si>
    <t>PROVINSI PAPUA SELATAN</t>
  </si>
  <si>
    <t>PROVINSI PAPUA BARAT DAYA</t>
  </si>
  <si>
    <t>No.</t>
  </si>
  <si>
    <r>
      <rPr>
        <rFont val="Calibri"/>
        <b/>
        <color theme="1"/>
        <sz val="10.0"/>
      </rPr>
      <t xml:space="preserve">KABUPATEN/KOTA
</t>
    </r>
    <r>
      <rPr>
        <rFont val="Calibri"/>
        <b/>
        <color theme="1"/>
        <sz val="10.0"/>
      </rPr>
      <t>yang sudah mengirim balik (termasuk yang sedang memperbaiki data) ⬇:</t>
    </r>
  </si>
  <si>
    <t>TAHUN
(Dasar Pembentukan)</t>
  </si>
  <si>
    <t>Klasifikasi Tantangan Yang Dihadapi</t>
  </si>
  <si>
    <t>Jumlah UPTD PPA Kab/Kota</t>
  </si>
  <si>
    <t>Regulasi</t>
  </si>
  <si>
    <t>(54)</t>
  </si>
  <si>
    <t>(55)</t>
  </si>
  <si>
    <t>(56)</t>
  </si>
  <si>
    <t>(57)</t>
  </si>
  <si>
    <t>(58)</t>
  </si>
  <si>
    <t>(59)</t>
  </si>
  <si>
    <t>(60)</t>
  </si>
  <si>
    <t>(61)</t>
  </si>
  <si>
    <t>(62)</t>
  </si>
  <si>
    <t>(63)</t>
  </si>
  <si>
    <t>(64)</t>
  </si>
  <si>
    <t>(65)</t>
  </si>
  <si>
    <t>(66)</t>
  </si>
  <si>
    <t>Kota Lhokseumawe</t>
  </si>
  <si>
    <t>Yusmarliana, SKM</t>
  </si>
  <si>
    <t>Jln. Tgk. Chik Ditiro No. 19 Lancang Garam Kecamatan Banda Sakti Kota Lhokseumawe</t>
  </si>
  <si>
    <t>0812 6000 6810</t>
  </si>
  <si>
    <t>Peraturan Walikota Lhokseumawe Nomor 48 Tahun 2021</t>
  </si>
  <si>
    <t>Yusmarliana, SKM/0813 6037 5880</t>
  </si>
  <si>
    <t>yusmarliana69@gmail.com</t>
  </si>
  <si>
    <t>Kepala UPTD PPA, Kasubag TU dan Kelompok Jabatan Fungsional</t>
  </si>
  <si>
    <t>Masih bergabung satu halaman dengan kantor Dinas tetapi ruangan terpisah tersendiri sarana dan pra sarana belum memadai masih seadanya bantuan dari Dinas</t>
  </si>
  <si>
    <t>Untuk layanan penampungan sementara masih menggunakan sewa penginapan atau hotel tetapi tetap dalam pengawasan tim pendamping dan tempat tetap dirahasiakan</t>
  </si>
  <si>
    <t>Kasus KTPA sebanyak 72 Kasus</t>
  </si>
  <si>
    <t>KDRT dan Penganiayaan</t>
  </si>
  <si>
    <t>Tantangan yang ada saat ini adalah  Sarana dan prasarana UPTD PPA yang belum memadai termasuk kenderaan Morlin dan Torlin yang belum tersedia sehingga terkadang dalam pemberian layanan penjangkauan kasus dan atau menjemput serta mengantar korban mendapatkan akses kesehatan dan hukum terkendala karena rata rata korban berasal dari keluarga miskin sehingga sangat dibutuhkan bantuan DAK Fisik untuk dapat memaksimalkan Sarana dan Prasarana UPTD PPA yang telah dibentuk</t>
  </si>
  <si>
    <t>Layanan harus terintegrasi dan melibatkan berbagai pihak terkait serta dapat memberikan rasa aman dan nyaman bagi korban KTPA yang didampingi, karena rata rata korban adalah  berasal dari masyarakat miskin setidaknya juga harus tersedianya sarana dan prasarana angkutan baik morlin maupun Torlin untuk menjemput dan mengantar korban pada saat menerima layanan yang dibutuhkan sehingga korban benar benar merasa aman</t>
  </si>
  <si>
    <t>Kota Banda Aceh</t>
  </si>
  <si>
    <t>Nurmiati, S.P., M.K.M.</t>
  </si>
  <si>
    <t>Jl. Prof Ali Hasmy Gampong Panago Raya Kecamatan Ulee Kareng Kota Banda Aceh</t>
  </si>
  <si>
    <t>081224164416</t>
  </si>
  <si>
    <t xml:space="preserve">Peraturan Walikota Banda Aceh Nomor 81 Tahun 2021 Tentang Standar Kompetensi Jabatan Pimpinan Tinggi Pratama, Administrator, Pengawas dan Pelaksana pada Sekretariat Dewan Perwakilan Rakyat Kota Banda Aceh
</t>
  </si>
  <si>
    <t>081360220629</t>
  </si>
  <si>
    <r>
      <rPr>
        <sz val="10.0"/>
        <u/>
      </rPr>
      <t>uptdppakotabandaaceh@gmail.com</t>
    </r>
  </si>
  <si>
    <t>1. Kepala UPTD
2. Kasubag TU
3. Pengadministrasian Umum
4. Penjaga Asrama
5. Konselor Psikologi
6. Tenaga Kesejahteraan Sosial</t>
  </si>
  <si>
    <t>TIDAK PUNYA</t>
  </si>
  <si>
    <t>108 (2024)</t>
  </si>
  <si>
    <t>Ego sektoral, belum terkoordinirnya seluruh lembaga penyedia layanan perlindungan perempuan dan anak, Kurangnya pemahaman masyarakat terhadap layanan yang disediakan, kurangnya kompetensi petugas pemberi layanan, belum ada regulasi daerah yang mengatur tentang perlindungan perempuan dan anak, kurangnya perlindungan terhadap petugas pemberi layanan, sarana tidak memadai, kurangnya anggaran</t>
  </si>
  <si>
    <t>Agar pelayanan efektif dibutuhkan sekretariat bersama untuk penanganan masus</t>
  </si>
  <si>
    <t>Regulasi dan Kebijakan</t>
  </si>
  <si>
    <t>Kota Sabang</t>
  </si>
  <si>
    <t>KEUMALA DEWI, M.HUM</t>
  </si>
  <si>
    <t>Jl. Sabang Balohan Gampong Cot BaU Kota Sabang</t>
  </si>
  <si>
    <t>Peraturan Walikota Sabang Nomor 43 Tahun 2023 Tentang Kedudukan Susunan 0rgansas Tugas dan Fungsi Serta Tatakerja UPTD PPa pada Dinsos PMg dan PP Kota Sabang</t>
  </si>
  <si>
    <t>Susanti, SE /082269728804</t>
  </si>
  <si>
    <t>santinurita9@gmail.com</t>
  </si>
  <si>
    <t>kepala UPTD, Kasubbag sub tata Usaha</t>
  </si>
  <si>
    <t>23 kasus</t>
  </si>
  <si>
    <t>pelecehan seksual anak</t>
  </si>
  <si>
    <t>belum terpenuhinya semua kebutuhan SDM layanan dan belum ada Perlindungan terhadap tenaga layanan dari ancaman kekerasan terkait penanganan kasus</t>
  </si>
  <si>
    <t>Pengaduan korban/masyarakat/rujukan, pengjakauan, asesmen, layanan yang diberikan,terminasi</t>
  </si>
  <si>
    <t>Aceh Tengah</t>
  </si>
  <si>
    <t>Nurhayati Fitri, SKM</t>
  </si>
  <si>
    <t>Jl. Lukup Badak - Sp. Kelaping Kecamatan Pegasing</t>
  </si>
  <si>
    <t>Peraturan Bupati No.22 Tahun 2022 tentang Pembentukan Unit Pelaksana Teknis Daerah Perlindungan Perempuan dan Anak pada Dinas Keluarga Berencana , Pemberdayaan Perempuan dan Perlindungan Anak Kabupaten Aceh Tengah</t>
  </si>
  <si>
    <t>Nurhayati Fitri, SKM/ 085322422312</t>
  </si>
  <si>
    <t>nurhayatifitri791@gmail.com</t>
  </si>
  <si>
    <t>Kepala UPTD, Kasubag TU dan Kelompok Jabatan Fungsional</t>
  </si>
  <si>
    <t>Sewa Mess/ Kamar Tempat peristirahatan Korban</t>
  </si>
  <si>
    <t>Pemeliharaan Gedung, Penambahan Ruang Bermain Anak dan pengadaan Mobil Untuk Oprasional UPTD PPA dalam malakukan penjangkauan</t>
  </si>
  <si>
    <t>Anak</t>
  </si>
  <si>
    <t>Kesulitan saat melakukan penjangkauan karena tidak memeiliki alat transportasi sesuai kebutuhan layanan</t>
  </si>
  <si>
    <t>Ada Juknis pembuatan SOP yang Lebih sederhana</t>
  </si>
  <si>
    <t>Kota Langsa</t>
  </si>
  <si>
    <t>Putri Nahrisah SKM M.Comm., Health SC., Ph.D</t>
  </si>
  <si>
    <t>Jln. P. Polem Komplek Perkantoran No. 2 Gampong Jawa</t>
  </si>
  <si>
    <t>0641 22714</t>
  </si>
  <si>
    <t>UPTD PPA Kota Langsa</t>
  </si>
  <si>
    <t>Peraturan Walikota Langsa No. 7 Tahun 2021 tentang Kedudukan, Susunan Organisasi, Tugas Dan Fungsi Serta Tata Kerja Unit Pelaksana Teknis Daerah Perlindungan Perempuan Dan Anak Pada Dinas Pemberdayaan Perempuan, Perlindungan Anak, Pengendalian Pendudukan Dan Keluarga Berencana Kota Langsa</t>
  </si>
  <si>
    <t>uptdppakotalangsa@gmail.com</t>
  </si>
  <si>
    <t>74 KASUS</t>
  </si>
  <si>
    <t>KEKERASAN SEKSUAL</t>
  </si>
  <si>
    <t>Kurangnya sumber daya tenaga profesional dan kurangnya fasilitas kendaraan roda dua untuk melakukan layanan penjangkauan korban kekerasan bagi anak dan perempuan</t>
  </si>
  <si>
    <t>Pelatihan berkala untuk petugas layanan agar sensitif terhadap isu gender dan hak anak serta peningkatan keterampilan dalam menangani kasus kekerasan bagi anak dan perempuan</t>
  </si>
  <si>
    <t>Bireuen</t>
  </si>
  <si>
    <t>Marhami,J.SKM</t>
  </si>
  <si>
    <t>Gampong paya lipah kecamatan peusangan bireuen</t>
  </si>
  <si>
    <t>Peraturan Bupati Nomor 36 Tahun 2021 tentang kedudukan, susunan organisasi, tugas dan fungsi serta tata kerja unit pelaksana teknis daerah perlindungan perempuan dan anak pada dinas pemberdayaan masyarakat dan Gampong, perempuan dan keluarga berencana Kabupaten Bireuen</t>
  </si>
  <si>
    <t>UPTDPPAbireuen@gmail.com</t>
  </si>
  <si>
    <t>Kepala Uptd, Jabatan Kasubag Tu, Jabatan struktural</t>
  </si>
  <si>
    <t>Tahun ini lagi proses rehap Gedung UPTD PPA dan Rumah Perlindungan Sementaran</t>
  </si>
  <si>
    <t>Tidak</t>
  </si>
  <si>
    <t>Perempuan 40 kasua, Anak 51 kasus</t>
  </si>
  <si>
    <t>Pelecehan seksual terhadap anak, KDRT, 
Kekerasan terhadap anak</t>
  </si>
  <si>
    <t>hambatan yang kami hadapi dilapangan dalam memberi layanan tentang kesenjangan pendidikan, ekonomi dan budaya</t>
  </si>
  <si>
    <t>Aceh Utara</t>
  </si>
  <si>
    <t>Nurmiati, SE,M,AP</t>
  </si>
  <si>
    <t>Desa Uteun Geulinggang Kecamatan Dewantara Kabupaten Aceh Utara</t>
  </si>
  <si>
    <t>Peraturan Bupati Nomor 27 Tahun 2023 Tentang Kedudukan, Susunan Organisasi, Tugas, Fungsi dan Tata Kerja Unit Pelaksana Teknis Daerah Perlindungan Perempuan dan Anak pada dinas Sosial, Pemberdayaan Perempuan dan Perlindungan Anak Kabupaten Aceh Utara</t>
  </si>
  <si>
    <t>Nurmiati/+62 852-6294-1676</t>
  </si>
  <si>
    <t>eli_marzuki@yahoo.co.id</t>
  </si>
  <si>
    <t>Kepala Plh UPTD : Nurmiati,SE,M,Ap
pengurus UPTD yang lain belum di lantik</t>
  </si>
  <si>
    <t>kantor UPTD PPA milik sendiri</t>
  </si>
  <si>
    <t>adanya MOU lintas Sektor</t>
  </si>
  <si>
    <t xml:space="preserve">a. minim sarana dan prasarana( rumah aman, psikolog klinis, psikolog forensik, pengacara)
b.masih kurang kooperatif korban dan keluarga korban
c. faktor adat dan budaya
d. faktor ekonomi 
</t>
  </si>
  <si>
    <t>adanya mekanisme penanganan kasus KtP dan KtA antara lintas sektor</t>
  </si>
  <si>
    <t>Penjangkauan Kasus</t>
  </si>
  <si>
    <t>Aceh Barat</t>
  </si>
  <si>
    <t>Cut Sari Lizuarni, SKM.,M.Kes</t>
  </si>
  <si>
    <t>Jalan Gajah Mada Komplek Perkantoran Bupati,di Kantor DP3AKB kabupaten Aceh Barat</t>
  </si>
  <si>
    <t>Peraturan Bupati Aceh Barat No 80 Tahun 2022</t>
  </si>
  <si>
    <t>cutsarilizuarni83@gmail.com</t>
  </si>
  <si>
    <t>Plt.kepala Uptd PPA</t>
  </si>
  <si>
    <t>Belum ada</t>
  </si>
  <si>
    <t>Kegiatan dalam pelaksanaan UPTD PPA sudah berjalan semampunya</t>
  </si>
  <si>
    <t>Mulai UPTD PPA di 1 Mei 2025</t>
  </si>
  <si>
    <t>Pelecehan seksual</t>
  </si>
  <si>
    <t>Belum maksimal karena masih Plt &amp; UPTD PPA nya belum di definitifkan jadi belum ada tugas pokok dan fungsi tenaga lainnya.</t>
  </si>
  <si>
    <t>Langsung laporkan ke unit PPA Polres dan langsung dapat kita bekerjasama dengan baik dan cepat,karena langsung kita bersinergi dengan berbagai pihak terkait dalam perlindungan Anak korban kekerasan.</t>
  </si>
  <si>
    <t>Gayo Lues</t>
  </si>
  <si>
    <t>Peraturan Bupati Gayo Lues Nomor 11 Tahun 2023</t>
  </si>
  <si>
    <t>Nagan Raya</t>
  </si>
  <si>
    <t>--</t>
  </si>
  <si>
    <t>DPMGP4 KABUPATEN NAGAN RAYA</t>
  </si>
  <si>
    <t>Peraturan Bupati NAGAN RAYA  Nomor 38 Tahun 2023 tentang Kedudukan, Susunan Organisasi, Tugas Fungsi dan Tata Kerja Unit Pelaksanan Teknis Daerah Perlindungan Perempuan Dan Anak Pada Dinas Pemberdayaan Masyarakat, Gampong Pengendalian Penduduk dan Pemberdayaan Perempuan Kabupaten Nagan Raya TAHUN 2023</t>
  </si>
  <si>
    <t>0822 1544 4568</t>
  </si>
  <si>
    <t>ayshakd91@gmail-com</t>
  </si>
  <si>
    <t>KEPALA UPTD</t>
  </si>
  <si>
    <t>Belum  ada penetapan  SDM yang mengisi UPTD</t>
  </si>
  <si>
    <t>Tersediannya link  atau contac  center yang bisa menghubungkan pendamping korban di daerah ke pusat dan provinsi yang online selama 24 jam</t>
  </si>
  <si>
    <t>Bener Meriah</t>
  </si>
  <si>
    <t>Peraturan Bupati Bener Meriah Nomor 8 Tahun 2022</t>
  </si>
  <si>
    <t>Perkada tidak dapat diakses</t>
  </si>
  <si>
    <t>Aceh Barat Daya</t>
  </si>
  <si>
    <t>Aceh Besar</t>
  </si>
  <si>
    <t>Aceh Jaya</t>
  </si>
  <si>
    <t>Yustitia, S.Pd</t>
  </si>
  <si>
    <t>Komplek Perkantoran Pemda Kuala Meurisi, Calang, Kab. Aceh Jaya</t>
  </si>
  <si>
    <t>Peraturan Bupati Nomor 8 Tahun 2025</t>
  </si>
  <si>
    <t>Muhammad Yanis/081360292020</t>
  </si>
  <si>
    <t>muhdyanis@gmail.com</t>
  </si>
  <si>
    <t>Pernah mendapatkan bantuan bangunan gedung utk P2TP2A dari Pemprov namun Pemkab meminjampakaikan utk peruntukan lain</t>
  </si>
  <si>
    <t>1. Tdk ada dukungan APBK ketika sdh mendapatkan DAK
2. Tdk ada SDM yg memadai (jlh &amp; kualitas)
3. Blm memadai ketersediaan fasilitas/sarpras
4. Petugas rentan berhadapan dgn pelaku kekerasan
5. Pernah mendapat ancaman verbal via telpon dari pelaku kekerasan yg kuat dugaan adalah anggota TNI</t>
  </si>
  <si>
    <t>Fungsi PPA di daerah sebaiknya diambil alih oleh Pusat melalui Kementerian PPPA</t>
  </si>
  <si>
    <t>Aceh Selatan</t>
  </si>
  <si>
    <t>Peraturan Bupati Aceh Selatan Nomor 57 Tahun 2023</t>
  </si>
  <si>
    <t>Aceh Singkil</t>
  </si>
  <si>
    <t>Aceh Tamiang</t>
  </si>
  <si>
    <t>Aceh Tenggara</t>
  </si>
  <si>
    <t>Aceh Timur</t>
  </si>
  <si>
    <t>Aceh Pidie</t>
  </si>
  <si>
    <t>Pidie Jaya</t>
  </si>
  <si>
    <t>Simeulue</t>
  </si>
  <si>
    <t>Kota Subulussalam</t>
  </si>
  <si>
    <t>Labuhan Batu</t>
  </si>
  <si>
    <t>Kristina Sinaga, S.E.</t>
  </si>
  <si>
    <t>Jalan H. Idris Hasibuan No. 2, Rantauprapat</t>
  </si>
  <si>
    <t>0852272108688</t>
  </si>
  <si>
    <t>Peraturan Bupati Nomor 18 Tahun 2018</t>
  </si>
  <si>
    <t>081375594254</t>
  </si>
  <si>
    <r>
      <rPr>
        <sz val="10.0"/>
        <u/>
      </rPr>
      <t>wiwy.pebriani.mzs@gmail.com</t>
    </r>
  </si>
  <si>
    <t>1. Kepala UPTD (ada)
2. Pengelola Pemberdayaan Perempuan (kosong)
3. Pengelola Data dan Informasi (kosong)
4. Pengadministrasi Perkantoran (kosong)
5. Penelaah Teknis Kebijakan (kosong)
6. Jabatan Fungsional Peksos (kosong)</t>
  </si>
  <si>
    <t>Milik Masyarakat
Kolom (16) Sewa Rumah</t>
  </si>
  <si>
    <t>pengaduan dari masyarakat, penjangkuan korban, pengelolaan Kasus, pendampingan layanan kesehatan (visum dan layanan kesehatan lainnya),Jika korban memerlukan pengamanan maka akan diberikan penampungan sementara di rumah aman</t>
  </si>
  <si>
    <t>2021 (50 kasus)
2022 (47 kasus)
2023 (55 kasus)
2024 (86 kasus)</t>
  </si>
  <si>
    <t>Deli Serdang</t>
  </si>
  <si>
    <t>Alia Zubaidi, SKM.,M.M</t>
  </si>
  <si>
    <t>Jl. Karya Usaha No.5 Komplek Kantor Bupati</t>
  </si>
  <si>
    <t>0811-6186-129</t>
  </si>
  <si>
    <t>Peraturan Bupati Nomor 15 Tahun 2023</t>
  </si>
  <si>
    <t>Alia Zubaidi/081376852243</t>
  </si>
  <si>
    <t>Aliazubaidi1945</t>
  </si>
  <si>
    <t>Kepala UPT, Kasubbag TU dan Analis TU</t>
  </si>
  <si>
    <t>Tantangan Internal berupa keterbatasan sumber daya baik anggaran maupun fasilitas, dan koordinasi antar unit yang kurang efektif dapat menghambat proses layanan. Tantangan Eksternal berupa keterlibatan masyarakat serta stereotip dan diskriminasi.</t>
  </si>
  <si>
    <t>Menyediakan layanan darurat 24 jam bagi korban kekerasan</t>
  </si>
  <si>
    <t>Kota Binjai</t>
  </si>
  <si>
    <t>Atika Meiruliza, S.Psi</t>
  </si>
  <si>
    <t>Jalan Sudirman 6, Kota Binjai, Sumatera Utara</t>
  </si>
  <si>
    <t>082160546361</t>
  </si>
  <si>
    <t>Peraturan Walikota Nomor 30 Tahun 2020</t>
  </si>
  <si>
    <t>Atika Meiruliza</t>
  </si>
  <si>
    <r>
      <rPr>
        <sz val="10.0"/>
        <u/>
      </rPr>
      <t>uptdppabinjai@gmail.com</t>
    </r>
  </si>
  <si>
    <t>Kepala UPTD</t>
  </si>
  <si>
    <t>Kolom (15): Terpisah, tapi masih satu komplek dengan Dinas-nya</t>
  </si>
  <si>
    <t>Kolom (26) dianggarkan dari APBD</t>
  </si>
  <si>
    <t>Asahan</t>
  </si>
  <si>
    <t>Syahruddin, SH, MKM</t>
  </si>
  <si>
    <t>Jalan Turi Nomor 9 Mekar Baru, Kisaran</t>
  </si>
  <si>
    <t>083151111129</t>
  </si>
  <si>
    <t>Peraturan Bupati Nomor 72 Tahun 2022</t>
  </si>
  <si>
    <r>
      <rPr>
        <sz val="10.0"/>
        <u/>
      </rPr>
      <t>uptdppa.asahan@yahoo.com</t>
    </r>
  </si>
  <si>
    <t>1. Kepala UPTD
2. Kasubag TU
3. Kelompok jabatan fungsional</t>
  </si>
  <si>
    <t>Langkat</t>
  </si>
  <si>
    <t>Sari Madinah, SKM</t>
  </si>
  <si>
    <t>Jalan Khairul Anwar, Taman Budaya</t>
  </si>
  <si>
    <t>081376982245</t>
  </si>
  <si>
    <t>Peraturan Bupati Langkat Nomor 8 Tahun 2023</t>
  </si>
  <si>
    <r>
      <rPr>
        <sz val="10.0"/>
        <u/>
      </rPr>
      <t>dinasppkbppalangkat@gmail.com</t>
    </r>
  </si>
  <si>
    <t>60 (2024)</t>
  </si>
  <si>
    <t>Kota Tebing Tinggi</t>
  </si>
  <si>
    <t>Irwan Agus Timur Ginting, SKM</t>
  </si>
  <si>
    <t>Jl. Ahmad Bilal Kelurahan Rambung, Kecamatan Tebing Tinggi Kota, Kota Tebing Tinggi</t>
  </si>
  <si>
    <t>082274110544</t>
  </si>
  <si>
    <t>Peraturan Walikota Tebing Tinggi No. 74 Tahun 2021</t>
  </si>
  <si>
    <t>082304342788</t>
  </si>
  <si>
    <r>
      <rPr>
        <sz val="10.0"/>
        <u/>
      </rPr>
      <t>irwanat_ginting@yahoo.com</t>
    </r>
  </si>
  <si>
    <t>1. Kepala UPT
2. Kasubag TU
3. Kelompok Jabatan Fungsional</t>
  </si>
  <si>
    <t>milik pemerintah</t>
  </si>
  <si>
    <t>38 (2024)</t>
  </si>
  <si>
    <t>keterbatasan sumber daya, baik dari sisi Infrastruktur, pendanaan dan petugas layanan</t>
  </si>
  <si>
    <t>melaksanakan diskusi terkait manajemen kasus dan penanganan kasus antar lintas sektor/OPD/vertikal</t>
  </si>
  <si>
    <t>Serdang Bedagai</t>
  </si>
  <si>
    <t>Irwan, SH/ 081361335675</t>
  </si>
  <si>
    <t>Jl. Negara No. 300 Perumahan Bumi Sergai Desa Firdaus Kec. Sei Rampah Kode Pos 20995</t>
  </si>
  <si>
    <t>082177658607</t>
  </si>
  <si>
    <t>Peraturan Bupati Serdang Bedagai Nomor 49 Tahun 2020 tentang Organisasi dan Tata Kerja Unit Pelaksana Teknis Dinas di Lingkungan Pemerintah Kabupaten Serdang Bedagai</t>
  </si>
  <si>
    <r>
      <rPr>
        <sz val="10.0"/>
        <u/>
      </rPr>
      <t>uptdppakabserdangbedagai@gmail.com</t>
    </r>
  </si>
  <si>
    <t xml:space="preserve">1. Kepala UPTD PPA
2. Kepala Sub Bagian Tata Usaha
3. Kelompok Jabatan Fungsional
4. Pengadministrasian Umum
5. Pengemudi
6. Penjaga keamanan
7. Mediator
8. Penjaga Asrama
9. Konselor (Psikologis/Hukum)
</t>
  </si>
  <si>
    <t>33 (2024)</t>
  </si>
  <si>
    <t>Kota Medan</t>
  </si>
  <si>
    <t>Anas Ansor Siregar, SE</t>
  </si>
  <si>
    <t>Jl. AH. Nasution No. 17 Kelurahan Pangkaan Masyhur, Kecamatan Medan Johor, Kota Medan</t>
  </si>
  <si>
    <t>081265145140</t>
  </si>
  <si>
    <t>Peraturan Walikota Medan No. 35 Tahun 2021</t>
  </si>
  <si>
    <t>081374135544</t>
  </si>
  <si>
    <r>
      <rPr>
        <sz val="10.0"/>
        <u/>
      </rPr>
      <t>anas.regar212@gmail.com</t>
    </r>
  </si>
  <si>
    <t>166 (2024)</t>
  </si>
  <si>
    <t>Sumber Daya yang masih kurang, baik dari sisi Infrastruktur dan petugas layanan</t>
  </si>
  <si>
    <t>Sering dilakukan diskusi terkait manajemen kasus dan penanganan kasus di tingkat propinsi ataupun pusat</t>
  </si>
  <si>
    <t>Kota Gunung Sitoli</t>
  </si>
  <si>
    <t>Yulianus Hia, S.Sos.,C.Med</t>
  </si>
  <si>
    <t>Jalan Ampera No. 15 Gunungsitoli, Kode Pos 22814</t>
  </si>
  <si>
    <t>082276070809</t>
  </si>
  <si>
    <t>UPTD PPA Kota Gunungsitoli</t>
  </si>
  <si>
    <t>Peraturan Walikota Gunungsitoli Nomor 48 Tahun 2020</t>
  </si>
  <si>
    <t>085275884002</t>
  </si>
  <si>
    <r>
      <rPr>
        <sz val="10.0"/>
        <u/>
      </rPr>
      <t>uptd.ppa.gunungsitoli@gmail.com</t>
    </r>
  </si>
  <si>
    <t>Berhubung sarana dan prasarana serta SDM masih belum memadai di UPTD PPA namun telah bekerjasama dengan instasi vertikal / lembaga penyedia layanan lainnya sehingga korban bisa dilayani sesuai kebutuhan penerima manfaat</t>
  </si>
  <si>
    <t>49 (2024)</t>
  </si>
  <si>
    <t>KTP dan KTA</t>
  </si>
  <si>
    <t>Kekurangan SDM khususnya jabatan fungsional serta belum ada Mobil Perlindungan untuk Korban</t>
  </si>
  <si>
    <t>Di menu BO PPA Pelayanan agar dperkenankan pembayaran ATK dan SPPD Petugas Layanan</t>
  </si>
  <si>
    <t>Batu Bara</t>
  </si>
  <si>
    <t>Yatmini, A.Md., Keb</t>
  </si>
  <si>
    <t>Jln. Besar Perupuk, Lima Puluh Pesisir, Batu Bara, Sumatera Utara, 21255</t>
  </si>
  <si>
    <t>081263537775</t>
  </si>
  <si>
    <t>Peraturan Bupati Kabupaten Batu Bara Nomor 48 Tahun 2023</t>
  </si>
  <si>
    <r>
      <rPr>
        <sz val="10.0"/>
        <u/>
      </rPr>
      <t>uptdppabatubara@gmail.com</t>
    </r>
  </si>
  <si>
    <t>Pengaduan dari masyarakat, penjangkuan korban, pengelolaan Kasus</t>
  </si>
  <si>
    <t>70 (2024)</t>
  </si>
  <si>
    <t>Kurangnya sarana dan prasarana dan keterbatasan sumber daya manusia</t>
  </si>
  <si>
    <t>Diharapkan tersedianya mobil perlindungan untuk mengefektifkan pelayanan dan perlindungan di UPTD PPA</t>
  </si>
  <si>
    <t>Simalungun</t>
  </si>
  <si>
    <t>Gita Nainggolan,SH</t>
  </si>
  <si>
    <t>Jl. Radjamin Purba No.1 Kelurahan Perdagangan I Kecamatan Bandar, Kode Pos 21184</t>
  </si>
  <si>
    <t>UPTD. PPA</t>
  </si>
  <si>
    <t>Peraturan Bupati Simalungun No.65 Tahun 2023</t>
  </si>
  <si>
    <t>085277247648</t>
  </si>
  <si>
    <r>
      <rPr>
        <sz val="10.0"/>
        <u/>
      </rPr>
      <t>uptdppakabsimalungun@gmail.com</t>
    </r>
  </si>
  <si>
    <t>1. Kepala UPTD
2. Kasubag TU</t>
  </si>
  <si>
    <t>pengaduan dari masyarakat, penjangkuan korban, Pendampingan layanan psikologis</t>
  </si>
  <si>
    <t>48 (2024)</t>
  </si>
  <si>
    <t>Sumber daya manusianya masih minim yang membutuhkan pelatihan, fasilitas penunjang lainnya seperti mobil molin,rumah aman,puspaga yang belum tersedia dan tim ahli juga belum tersedia</t>
  </si>
  <si>
    <t>Tersedianya tim ahli dalam memberikan pelayanaan penanganan kasus</t>
  </si>
  <si>
    <t>Padang Lawas Utara</t>
  </si>
  <si>
    <t>Ahmad Adha Siregar</t>
  </si>
  <si>
    <t>Jalan Lintas Gunungtua-Langga Payung KM.5 Paranginan</t>
  </si>
  <si>
    <t>085283853686</t>
  </si>
  <si>
    <t>Peraturan Bupati Padang Lawas Utara Nomor 22 Tahun 2023</t>
  </si>
  <si>
    <r>
      <rPr>
        <sz val="10.0"/>
        <u/>
      </rPr>
      <t>azizansiregar@gmail.com</t>
    </r>
  </si>
  <si>
    <t>ada</t>
  </si>
  <si>
    <t>belum</t>
  </si>
  <si>
    <t>pengaduan dari masyarakat, penjangkuan korban, pengelolaan Kasus, dan upaya penegakan Hukum</t>
  </si>
  <si>
    <t>41 (2024)</t>
  </si>
  <si>
    <t>keterbatasan SDM, masih banyak jabatan fungsional yang belum terisi</t>
  </si>
  <si>
    <t>Tapanuli Utara</t>
  </si>
  <si>
    <t>Bdn. Elfrida Rismauli Simangunsong, S.Keb</t>
  </si>
  <si>
    <t>JL. JCT. Simorangkir No.04 Tarutung 22417 Sumatera Utara Telp (0633)21977</t>
  </si>
  <si>
    <t>081361361518/082167433438</t>
  </si>
  <si>
    <t>Peraturan Bupati Nomor 37 Tahun 2023</t>
  </si>
  <si>
    <t>082167433438/08361361518</t>
  </si>
  <si>
    <r>
      <rPr>
        <sz val="10.0"/>
        <u/>
      </rPr>
      <t>uptdtaput@gmail.com</t>
    </r>
  </si>
  <si>
    <t>BELUM PUNYA</t>
  </si>
  <si>
    <t>Tidak ada anggaran untuk pelayanan penjangkauan korban, petugas layanan yang masih minim, menjangkau kasus masih menggunakan kendaraan pribadi</t>
  </si>
  <si>
    <t>Supaya membantu untuk menyediakan kendaraan (mobil/motor) dalam menjangkau korban kasus kekerasan pada anak</t>
  </si>
  <si>
    <t>Nias Selatan</t>
  </si>
  <si>
    <t>Jalan Fahuwusa Laia, Komplek Baloho Indah, Kecamatan Teluk Dalam, Kabupaten Nias Selatan</t>
  </si>
  <si>
    <t>Peraturan Bupati Nias Selatan No. 110 Tahun 2024</t>
  </si>
  <si>
    <t>FILIRIA LAOWO/081375955006</t>
  </si>
  <si>
    <r>
      <rPr>
        <sz val="10.0"/>
        <u/>
      </rPr>
      <t>p2kbp3anisel@gmail.com</t>
    </r>
  </si>
  <si>
    <t>40 (2024)</t>
  </si>
  <si>
    <t>Dairi</t>
  </si>
  <si>
    <t>Ernawaty Ronauli Berutu, SE</t>
  </si>
  <si>
    <t>Jl. Keluarga Berencana no. 3 Sidikalang, Kabupaten Dairi</t>
  </si>
  <si>
    <t>081265916200</t>
  </si>
  <si>
    <t>Peraturan Bupati Dairi Nomor 11 Tahun 2023 tentang Perubahan atas Peraturan Bupati Dairi Nomor 7 Tahun 2022 tentang Kedudukan, Susunan Organisasi, Tugas dan Fungsi serta Tata Kerja Perangkat Daerah Kabupaten Dairi</t>
  </si>
  <si>
    <t>uptppadairi@gmail.com</t>
  </si>
  <si>
    <t>1. Kepala UPT
2. Kasubag TU</t>
  </si>
  <si>
    <t>54 (2024)</t>
  </si>
  <si>
    <t>Sumber Daya yang masih sangat kurang terutama petugas layanan yang dibutuhkan dalam pemberian layanan kepada korban</t>
  </si>
  <si>
    <t>Meningkatkan Forum Group Diskusi terkait Manajemen Pengelolaan Kasus</t>
  </si>
  <si>
    <t>Karo</t>
  </si>
  <si>
    <t>Belum ada Kepala UPTD</t>
  </si>
  <si>
    <t>Jalan Jamin Ginting No. 108 Sumber Mufakat, Kabanjahe</t>
  </si>
  <si>
    <t>085371549657</t>
  </si>
  <si>
    <t>Peraturan Bupati Karo Nomor 08 Tahun 2025</t>
  </si>
  <si>
    <r>
      <rPr>
        <sz val="10.0"/>
        <u/>
      </rPr>
      <t>dpppa.kabkaro@gmail.com</t>
    </r>
  </si>
  <si>
    <t>MILIK MASYARAKAT</t>
  </si>
  <si>
    <t>merima laporan pengaduan dari masyarakat, melakukan penjangkauan terhadap korban, melakukan pendampingan dan konseling terhadap korban dan menempatkan korban sementara di rumah perlindungan jika diperlukan</t>
  </si>
  <si>
    <t>27 (2024)</t>
  </si>
  <si>
    <t>Kekerasan seksual terhadap anak (pelecehan dan pencabulan)</t>
  </si>
  <si>
    <t>Kurangnya SDM dan keterbatasan anggaran</t>
  </si>
  <si>
    <t>Mengaktifkan fungsi aktivis PATBM di desa/kelurahan</t>
  </si>
  <si>
    <t>Tapanuli Selatan</t>
  </si>
  <si>
    <t>Siti Saleha Lubis, AMd. Gz/ 0853 6196 4851</t>
  </si>
  <si>
    <t>Jalan Kenanga No. 74, Kode Pos 22725 Kota Padangsidimpuan EX. Kantor Bupati Tapanuli Selatan</t>
  </si>
  <si>
    <t>082273166759</t>
  </si>
  <si>
    <t>Peraturan Bupati Tapanuli Selatan Nomor 18 Tahun 2023</t>
  </si>
  <si>
    <r>
      <rPr>
        <sz val="10.0"/>
        <u/>
      </rPr>
      <t>uptdppakabtapanuliselatan@gmail.com</t>
    </r>
  </si>
  <si>
    <t>1. Kepala UPTD
2. Kepala Subbagian Tata Usaha
3. Kelompok Jabatan Fungsional
4. Administrasi Umum
5. Pengemudi
6. Penjaga Keamanan
7. Psikolog
8. Penjaga Asrama
9. Mediator</t>
  </si>
  <si>
    <t>pengaduan dari masyarakat, penjangkuan korban, pengelolaan Kasus, pendampingan korban untuk pemeriksaan visum, pemeriksaan oleh psikolog, bantuan Hukum, pemberian bantuan transport kepada korban dan pendamping.</t>
  </si>
  <si>
    <t>43 (2024)</t>
  </si>
  <si>
    <t>Pencabulan Terhadap Anak</t>
  </si>
  <si>
    <t>Lokasi Korban yang jauh dari Pusat Kabupaten, Jumlah SDM UPTD PPA yang sedikit</t>
  </si>
  <si>
    <t>Sebaiknya UPTD PPA memiliki rumah aman, korban kekerasan mendapat pendampingan hukum khusus korban kurang mampu.</t>
  </si>
  <si>
    <t>Kota Padang Sidempuan</t>
  </si>
  <si>
    <t>Winny Mora Hasibuan,SH</t>
  </si>
  <si>
    <t>Jl. Willem Iskandar Kelurahan Sadabuan Kecamatan Padangsidimpuan Utara</t>
  </si>
  <si>
    <t>Peraturan Walikota Nomor 10 Tahun 2023</t>
  </si>
  <si>
    <t>081370690087</t>
  </si>
  <si>
    <r>
      <rPr>
        <sz val="10.0"/>
        <u/>
      </rPr>
      <t>winnymora111@gmail.com</t>
    </r>
  </si>
  <si>
    <t>Rumah Perlindungan Masih Dikontrak</t>
  </si>
  <si>
    <t>Sering dilakukan Pertemuan dan Pelatihan terkait manajemen kasus dan penanganan kasus di tingkat propinsi ataupun pusat</t>
  </si>
  <si>
    <t>Kota Tanjung Balai</t>
  </si>
  <si>
    <t>Maria Ulfa Panjaitan</t>
  </si>
  <si>
    <t>Jln. Gaharu No 11. Kelurahan Sei Rantau, Kec. Datuk Bandar</t>
  </si>
  <si>
    <t>082284738183</t>
  </si>
  <si>
    <t>Peraturan Walikota Nomor 13 Tahun 2024</t>
  </si>
  <si>
    <t>DEWI SITIO</t>
  </si>
  <si>
    <r>
      <rPr>
        <sz val="10.0"/>
        <u/>
      </rPr>
      <t>tiodewi55@gmail.com</t>
    </r>
  </si>
  <si>
    <t>20 (2024)</t>
  </si>
  <si>
    <t>1. kurangnya SDM yang memiliki kapisitas dalam penganan
2. masyarakat masih belum sepenuhnya percaya kalau UPTD bisa melakuakan pendampingan dan penanganan kasus</t>
  </si>
  <si>
    <t>Kerjasama antar lintas sektoral harus diperkuat unutk memberikan pelayanan yang maksimal</t>
  </si>
  <si>
    <t>Humbang Hasundutan</t>
  </si>
  <si>
    <t>Poilan Naibaho, S.S, M.A.P</t>
  </si>
  <si>
    <t>Jln. Letkol P.H. Purba, Doloksanggul, Kecamatan Doloksanggul</t>
  </si>
  <si>
    <t>Peraturan Bupati Humbang Hasundutan Nomor 37 Tahun 2023</t>
  </si>
  <si>
    <t>081361437546</t>
  </si>
  <si>
    <r>
      <rPr>
        <sz val="10.0"/>
        <u/>
      </rPr>
      <t>voilanpercut@gmail.com</t>
    </r>
  </si>
  <si>
    <t>1. Kepala UPTD
2. Kasubag TU
3. Kelompok Jabatan Fungsional
4. Pelaksana</t>
  </si>
  <si>
    <t>PEMERINTAH DAERAH</t>
  </si>
  <si>
    <t>14 (2024)</t>
  </si>
  <si>
    <t>Pakpak Bharat</t>
  </si>
  <si>
    <t>Belum ada Kepala UPTD masih dibawah kewenangan Dinas PMDPPAKB Kabupaten Pakpak Bharat</t>
  </si>
  <si>
    <t>Jln. Banurea, Desa Boang Manalu Kec. Salak</t>
  </si>
  <si>
    <t>Peraturan Bupati No. 9 Tahun 2023</t>
  </si>
  <si>
    <t>- Berlian (0852-7016-8898)
- Alin (0877-8792-2979)</t>
  </si>
  <si>
    <t>12 (2024)</t>
  </si>
  <si>
    <t>Kasus kepada Anak 8 kasus yaitu Pelecehan Seksual</t>
  </si>
  <si>
    <t>- Keterbatasan prasarana Transportasi dalam penjangkauan korban dan penjemputan korban. Masih enggannya korban untuk melapor ketika mengalami kasus kekerasan</t>
  </si>
  <si>
    <t>1) Pemerintah perlu memberikan perhatian khusus dalam hal peningkatan anggaran, tenaga kerja, fasilitas dan perlengkapan kerja kepada Unit Layanan Perlindungan Perempuan dan Anak. Dengan begitu, mereka dapat memberikan layanan yang lebih baik dan optimal kepada korban kekerasan.
 2) Peningkatan Koordinasi antara Instansi Terkait Perlu dibangun kerjasama seperti kepolisian, dinas kesehatan, dinas sosial dan lain sebagainya. Dengan begitu, proses penanganan kasus dapat dilakukan secara efektif dan efisien.</t>
  </si>
  <si>
    <t>Labuhan Batu Selatan</t>
  </si>
  <si>
    <t>Belum ada Kepala UPT Kabupaten Labuhanbatu Selatan</t>
  </si>
  <si>
    <t>Komplek Perkantoran Sosopan Pemerintah Kabupaten Labuhanbatu Selatan Desa Sosopan Kecamatan Kotapinang</t>
  </si>
  <si>
    <t>Peraturan Bupati Labuhanbatu Selatan Nomor 43 Tahun 2022</t>
  </si>
  <si>
    <t>Ulfah Hafriyanti / 085361903208</t>
  </si>
  <si>
    <t>Kasus kepada Anak 5 kasus yaitu Pelecehan Seksual</t>
  </si>
  <si>
    <t>Labuhan Batu Utara</t>
  </si>
  <si>
    <t>Rainey Fadillah Harahap, Am.Keb./082250140045</t>
  </si>
  <si>
    <t>Jalan Koptu Mahmun Lubis Aek Kanopan</t>
  </si>
  <si>
    <t>082250140045</t>
  </si>
  <si>
    <t>Peraturan Bupati Labuhanbatu Utara Nomor 42 Tahun 2021 tentang Pembentukan Unit Pelaksana Teknis Daerah Perlindungan Perempuan dan Anak pada Dinas Pemberdayaan Perempuan dan Perlindungan Anak Kabupaten Labuhanbatu Utara</t>
  </si>
  <si>
    <r>
      <rPr>
        <sz val="10.0"/>
        <u/>
      </rPr>
      <t>dinaspppalabuhanbatuutara@gmail.com</t>
    </r>
  </si>
  <si>
    <t>1. Kepala UPTD
2. Pelaksana
3. Jabatan Fungsional</t>
  </si>
  <si>
    <t>Pemerintah Daerah Kabupaten Labuhanbatu Utara</t>
  </si>
  <si>
    <t>Pelaporan Kasus, Dukungan Terhadap Korban, Melaksanakan Rehabilitasi, Investigasi dan Pengadilan, Pemulangan, serta Re Integrasi Sosial Dengan Instansi Terkait</t>
  </si>
  <si>
    <t>Nias Utara</t>
  </si>
  <si>
    <t>Peraturan Bupati Nias Utara Nomor 24 Tahun 2023 tentang Pembentukan Unit Pelaksana Teknis Daerah Perlindungan Perempuan dan Anak Kabupaten Nias Utara</t>
  </si>
  <si>
    <t>4 (2024)</t>
  </si>
  <si>
    <t>Mandailing Natal</t>
  </si>
  <si>
    <t>SariI Ahmad Karia Derita Tua SE.MM</t>
  </si>
  <si>
    <t>JL.Willem Iskandar Dalan Lidang Panyabungan</t>
  </si>
  <si>
    <t>081260800788</t>
  </si>
  <si>
    <t>085760368781</t>
  </si>
  <si>
    <t>Peraturan Bupati Mandailing Natal Nomor 31 Tahun 2024</t>
  </si>
  <si>
    <t>081360451716</t>
  </si>
  <si>
    <t>15 (2024)</t>
  </si>
  <si>
    <t>Kekurangan SDM</t>
  </si>
  <si>
    <t>Pelaporan Kasus,Dukungan Terhadap Korban,InvestIgasi dan Pengadilan,Pemulangan Serta Itekrasi sosial Dengan Instansi Lain.</t>
  </si>
  <si>
    <t>Kota Sibolga</t>
  </si>
  <si>
    <t>Belum ada, Menunggu Proses Pelantikan</t>
  </si>
  <si>
    <t>Jln. Jenderal Sudirman Kel. Aek Parombunan Kec. Sibolga Selatan Kota Sibolga.</t>
  </si>
  <si>
    <t>Peraturan Walikota Sibolga Nomor 06 Tahun 2024</t>
  </si>
  <si>
    <t>Bagi korban yang memerlukan pengamanan maka akan diberikan penampungan sementara di rumah aman. Untuk Layanan PPA sampai saat ini dilaksanakan oleh bidang PPA menunggu dilakukannya pelantikan. Hal ini terbentur masa Pilkada Tahun lalu.</t>
  </si>
  <si>
    <t>26 (2024)</t>
  </si>
  <si>
    <t>Fenomena yang terjadi saat ini, anak menjadi pelaku kekerasan. Salah satu faktor utama kondisi ini terjadi karena anak telah mengetahui bahwa anak dilindungi oleh UU, sehingga terdoktrin dalam pemahaman anak kalau mereka melakukan kekerasan, sangsi yang diberikan hanya sebatas pembinaan dan dikembalikan kepada orang tua.</t>
  </si>
  <si>
    <t>Terinformasikannya nomor/kontak person petugas atau layanan PPA yang bersifat rujukan atau perwakilan kementerian yang ada di daerah.</t>
  </si>
  <si>
    <t>Nias Barat</t>
  </si>
  <si>
    <t>belum terbentuk</t>
  </si>
  <si>
    <t>Padang Lawas</t>
  </si>
  <si>
    <t>Nias</t>
  </si>
  <si>
    <t>Menunggu Pelantikan</t>
  </si>
  <si>
    <t>Jalan Maduma, Desa Hiliweto Gido, Kecamatan Gido, Kabupaten Nias, Sumatera Nias, Kode Pos 22871</t>
  </si>
  <si>
    <t>Peraturan Bupati Nias Nomor 12 Tahun 2025</t>
  </si>
  <si>
    <t>Dwi Hartini / 082166877472</t>
  </si>
  <si>
    <t>hartinid74@gmail.com</t>
  </si>
  <si>
    <t>Kepala UPTD, Kasubbag TU dan Kelompok Jabatan Fungsional</t>
  </si>
  <si>
    <t>1. Kurangnya SDM yang kompeten
2. Tidak adanya sarana dan prasarana 
3. Kurangnya anggaran
4. Rendahnya pengetahuan masyarakat dan kurang memahami hak-hak perempuan dan anak, 
5. Masyarakat belum mengetahui cara melaporkan kasus kekerasan 
6. Adanya stigma negatif terhadap korban kekerasan dan rasa takut untuk melapor</t>
  </si>
  <si>
    <t>Membentuk sistem yang terpadu, responsif, dan berpusat pada kebutuhan korban dengan bekerjasama pada organisasi masyarakat dan tenaga profesional [PKPA Nias dan Pesada]</t>
  </si>
  <si>
    <t>Samosir</t>
  </si>
  <si>
    <t xml:space="preserve">Peraturan Bupati Samosir Nomor 31 Tahun 2025 tentang Pembentukan Unit Pelaksana Teknis Daerah Perlindungan Perempuan dan Anak Kabupaten Samosir </t>
  </si>
  <si>
    <t>Tapanuli Tengah</t>
  </si>
  <si>
    <t>Peraturan Bupati Nomor 16 Tahun 2025</t>
  </si>
  <si>
    <t>Toba</t>
  </si>
  <si>
    <t>Peraturan Bupati Toba Nomor 29 Tahun 2025</t>
  </si>
  <si>
    <t>Kota Pematangsiantar</t>
  </si>
  <si>
    <t>Lima Puluh Kota</t>
  </si>
  <si>
    <t>Susi Nofianti/081372088782</t>
  </si>
  <si>
    <t>Nagari Tarantang Kecamatan Harau</t>
  </si>
  <si>
    <t>081372088782</t>
  </si>
  <si>
    <t>081372088782
082383451704</t>
  </si>
  <si>
    <t>Peraturan Bupati Lima Puluh Kota Nomor 34 tahun 2022</t>
  </si>
  <si>
    <t>Susi Nofianti, SKM/ 081372088782 
 Feri Antoni, SKM/082383451704</t>
  </si>
  <si>
    <r>
      <rPr>
        <sz val="10.0"/>
        <u/>
      </rPr>
      <t>uptdppa@limapuluhkota.go.id</t>
    </r>
  </si>
  <si>
    <t>1. Kepala UPTD PPA
2. Kepala Sub Bagian Tata Usaha
3. Kelompok Jabatan Fungsional
4. Pengadministrasian Umum
5. Pengemudi
6. Penjaga keamanan
7. Mediator
8. Penjaga Asrama
9. Konselor (Psikologis/Hukum)</t>
  </si>
  <si>
    <t>Saat ini dalam proses renovasi gedung/Kantor UPTD PPA dari DAK Fisik Tahun 2025</t>
  </si>
  <si>
    <t>Tenaga pekerja sosial dan analis hukum bedasarkan pengangkatan CPNS tahun 2025</t>
  </si>
  <si>
    <t>45 (2024)</t>
  </si>
  <si>
    <t>Kepulauan Mentawai</t>
  </si>
  <si>
    <t>Desmawenti</t>
  </si>
  <si>
    <t>Jalan Raya Tuapejat KM. 04</t>
  </si>
  <si>
    <t>Peraturan Bupati Nomor 5 Tahun 2022</t>
  </si>
  <si>
    <t>Belum Ada</t>
  </si>
  <si>
    <t>Desmawenti / 082170352646</t>
  </si>
  <si>
    <t>desmawenti7@gmail.com</t>
  </si>
  <si>
    <t>Kepala UPTD, Kasubag TU, Pengadministrasi Umum, Penata Layanan Operasional</t>
  </si>
  <si>
    <t>Kekereasan Seksual Terhadap Anak</t>
  </si>
  <si>
    <t>Geografis dan Faktor Keterbatasan Anggaran</t>
  </si>
  <si>
    <t>Pelayanan Pendampingan Kasus Akan Lebih Efisien Jika Didukung Oleh Keterssediaan Anggaran</t>
  </si>
  <si>
    <t>Agam</t>
  </si>
  <si>
    <t>Welly Desanti/085274149394</t>
  </si>
  <si>
    <t>Jalan Jambak Komplek GOR Rang Agam, Padang Baru, Lubuk Basung, Kecamatan Lubuk Basung, Kabupaten Agam</t>
  </si>
  <si>
    <t>Kepala UPTD/085274149394
Ka TU UPTD/085264612268</t>
  </si>
  <si>
    <t>081261002623</t>
  </si>
  <si>
    <t>Peraturan Bupati Agam Nomor 2 Tahun 2023</t>
  </si>
  <si>
    <t>Welly Desanti/ 085274149394</t>
  </si>
  <si>
    <t>uptdppaagam@gmail.com</t>
  </si>
  <si>
    <t>1. Kepala UPTD PPA
2. Kepala TU PPA
3. Mediator atau Konselor (2 orang)
4. Tenaga Administrasi (1 orang)</t>
  </si>
  <si>
    <t>Jika ada kasus, menyewa rumah masyarakat</t>
  </si>
  <si>
    <t>Pengaduan dari masyarakat, penjangkuan korban, pengelolaan Kasus, Jika korban memerlukan pengamanan maka akan diberikan penampungan sementara di rumah aman</t>
  </si>
  <si>
    <t>77 (2021)</t>
  </si>
  <si>
    <t>Tanah Datar</t>
  </si>
  <si>
    <t>Erli Yenti, SKM, M.Kes/ 081374085705</t>
  </si>
  <si>
    <t>Jln. MT. Haryono Nomor 1, Batusangkar, Kab. Tanah Datar, Provinsi Sumatera Barat</t>
  </si>
  <si>
    <t>081267409765</t>
  </si>
  <si>
    <t>Peraturan Bupati Tanah Datar Nomor 57 Tahun 2022</t>
  </si>
  <si>
    <t>Ka. UPTD / 081374085705</t>
  </si>
  <si>
    <r>
      <rPr>
        <u/>
      </rPr>
      <t>erli.yenti@yahoo.co.id</t>
    </r>
  </si>
  <si>
    <t>1. Kepala UPTD PPA
2. Ka. TU UPTD PPA
3. Pengadministrasi Umum</t>
  </si>
  <si>
    <t>ADA MILIK PEMDA</t>
  </si>
  <si>
    <t>Pemerintah Daerah
Kolom (15): pakai gedung Dinas lama yg tidak terpakai</t>
  </si>
  <si>
    <t>Ketersediaan Peksos: SAKTI PEKSOS KEMENSOS
Kolom (29): YA, dari masyarakat,PATBM, pemerintah nagari,Polres</t>
  </si>
  <si>
    <t>79 (2024)</t>
  </si>
  <si>
    <t>Kekeasan Seksual</t>
  </si>
  <si>
    <t>Kurangnya SDM, Gedung UPTD PPA yang Tidak Layak, Tidak adanya Rumah Aman</t>
  </si>
  <si>
    <t>Dalam pendampingan kasus anak di pengadilan ,kejaksaan tidak hanya mengirimkan surat ke Peksos tapi juga ke UPTD PPA untuk penampingan anak</t>
  </si>
  <si>
    <t>Pasaman Barat</t>
  </si>
  <si>
    <t>Helfi Yerita, SKM,MM</t>
  </si>
  <si>
    <t>Jln. M. Natsir, Simpang Empat</t>
  </si>
  <si>
    <t>081374857004</t>
  </si>
  <si>
    <t>081266612717</t>
  </si>
  <si>
    <t>Peraturan Bupati Pasaman Barat Nomor Tahun 2022 Tanggal 07 Juli 2022</t>
  </si>
  <si>
    <r>
      <rPr>
        <sz val="10.0"/>
        <u/>
      </rPr>
      <t>helfiyerita.naura@gmail.com</t>
    </r>
  </si>
  <si>
    <t>Pemerintah Daerah
Kolom (15): BELUM PUNYA GEDUNG SENDIRI / ALIH FUNGSI SEMENTARA GEDUNG P2TP2A</t>
  </si>
  <si>
    <t>88 (2024)</t>
  </si>
  <si>
    <t>Tahun 2024 sangat terkendala dengan anggaran yang tidak ada, tahun 2025 Pasaman Barat menerima DAK NF</t>
  </si>
  <si>
    <t>Saat ini komunikasi sudah terjalin dengan baik dengan Unit PPA Polres Pasaman Barat, Peksos, Lembaga Pelayanan Kesehatan Pemerintah maupun Swasta. Jadi apabila ada laporan kekerasan terhadap perempuan dan anak baik itu ke UPTD maupun langsung ke Penegak Hukum ataupun ke lembaga layanan kesehatan akan langsung ada komunikasi untuk pendampingan dan pemenuhan hak - hak korban.</t>
  </si>
  <si>
    <t>Kota Bukittinggi</t>
  </si>
  <si>
    <t>Alexmy Hendra</t>
  </si>
  <si>
    <t>Jl. Perwira Nomor 38 Belakang Balok, Kecamatan Aur Birugo Tigo Baleh, Kota Bukittinggi</t>
  </si>
  <si>
    <t>0752-8100747</t>
  </si>
  <si>
    <t>087777646430</t>
  </si>
  <si>
    <t>Peraturan Walikota Bukit Tinggi Nomor 5 Tahun 2023</t>
  </si>
  <si>
    <t>Veronika Cynthia Dewi/082385066600</t>
  </si>
  <si>
    <r>
      <rPr>
        <sz val="10.0"/>
        <u/>
      </rPr>
      <t>uptdppakotabukittinggi@gmail.com</t>
    </r>
  </si>
  <si>
    <t>1. Kepala UPTD
2. Kasubbag Tata Usaha
3. Kelompok Jabatan Fungsional
4. Pelaksana</t>
  </si>
  <si>
    <t>Jika ada kasus diamankan di kantor UPTD PPA</t>
  </si>
  <si>
    <t>80 (2024)</t>
  </si>
  <si>
    <t>Dharmasraya</t>
  </si>
  <si>
    <t>Efrizon, SKM, MM</t>
  </si>
  <si>
    <t>Jl. Labuah Luruih, Km. 2. Jorong Labuah Luruih, Kenagarian Sungai Kambut, Kecamatan Pulau Punjung</t>
  </si>
  <si>
    <t>081374799172</t>
  </si>
  <si>
    <t>Peraturan Bupati Dharmasraya Nomor 31 Tahun 2021</t>
  </si>
  <si>
    <r>
      <rPr>
        <sz val="10.0"/>
        <u/>
      </rPr>
      <t>ppadharmasraya@gmail.com</t>
    </r>
  </si>
  <si>
    <t>1. Kepala UPTD
2. Kasubag TU
3. Tenaga Harian Lepas (THL)</t>
  </si>
  <si>
    <t>Milik Orang Lain</t>
  </si>
  <si>
    <t>23 (2021)</t>
  </si>
  <si>
    <t>Kota Payakumbuh</t>
  </si>
  <si>
    <t>Yenny Mardawati</t>
  </si>
  <si>
    <t>Jln. Balai Polam no. 2  Kelurahan sei. Pinago kecamatan Payakumbuh Barat Kota Payakumbuh</t>
  </si>
  <si>
    <t>0752 92790</t>
  </si>
  <si>
    <t>WA 081374315415</t>
  </si>
  <si>
    <t>Peraturan Walikota Payakumbuh Nomor 18 Tahun 2014</t>
  </si>
  <si>
    <t>yennymardawati69@gmail.com</t>
  </si>
  <si>
    <t>Sedang mencari gedung sendiri</t>
  </si>
  <si>
    <t>Belum ada kasus korban disabilitas</t>
  </si>
  <si>
    <t>Kasus anak</t>
  </si>
  <si>
    <t>Kekurangan tenaga di UPTD</t>
  </si>
  <si>
    <t>Adanya penambahan tenaga utk UPTD</t>
  </si>
  <si>
    <t>Sijunjung</t>
  </si>
  <si>
    <t>HADISSYAM KUDUS, SH</t>
  </si>
  <si>
    <t>Jln.Prov.M.Yamin Nomor 38 Muaro Sijunjung</t>
  </si>
  <si>
    <t>KTU UPTD/ 0853759894388</t>
  </si>
  <si>
    <t>Peraturan Bupati Nomor 56 Tahun 2020</t>
  </si>
  <si>
    <t>Irma Mailany,S.Pd, Kons/ 082288975707</t>
  </si>
  <si>
    <r>
      <rPr>
        <sz val="10.0"/>
        <u/>
      </rPr>
      <t>uptdppasijunjung@gmail.com</t>
    </r>
  </si>
  <si>
    <t>53 (2024)</t>
  </si>
  <si>
    <t>Kekerasan SeksualTerhadap Anak</t>
  </si>
  <si>
    <t>Kota Solok</t>
  </si>
  <si>
    <t>Peraturan Walikota Solok Nomor 17 Tahun 2024</t>
  </si>
  <si>
    <t>Pasaman</t>
  </si>
  <si>
    <t>Peraturan Bupati Pasaman Nomor 14 Tahun 2024</t>
  </si>
  <si>
    <t>FURKAN SKM. M.Kes / 081363730799</t>
  </si>
  <si>
    <t>Kepala UPTD, Kelompok Jabatan Fungsional, Subbagian Tata Usaha</t>
  </si>
  <si>
    <t>Tenaga Psikolog Klinis yang belum tersedia di Kabupaten Pasaman</t>
  </si>
  <si>
    <t>Rumah Aman yang harus segera dipenuhi oleh Pemerintah Kabupaten Pasaman</t>
  </si>
  <si>
    <t>Solok</t>
  </si>
  <si>
    <t>Hendra/ 08126703428</t>
  </si>
  <si>
    <t>Jalan Solok Padang KM 5, Nagari Koto Baru, Kec Kubung, Kab. Solok, Provinsi Sumatera Barat</t>
  </si>
  <si>
    <t>Ka UPTD/ 08126703428
Ka TU UPTD/ 081374292976</t>
  </si>
  <si>
    <t>Peraturan Bupati Solok Nomor 9 Tahun 2023</t>
  </si>
  <si>
    <t>hendra_yuldasrin@yahoo.com</t>
  </si>
  <si>
    <t>Pesisir Selatan</t>
  </si>
  <si>
    <r>
      <rPr>
        <sz val="10.0"/>
      </rPr>
      <t>ADRIANI,</t>
    </r>
    <r>
      <rPr>
        <color rgb="FF1155CC"/>
        <sz val="10.0"/>
        <u/>
      </rPr>
      <t>S.ST</t>
    </r>
  </si>
  <si>
    <t>Jln.Pemuda no 1 Painan Kecamatan IV Jurai Kabupaten Pesisir Selatan</t>
  </si>
  <si>
    <t>uptdppakabpesisirselatan@gmail.com</t>
  </si>
  <si>
    <t>Peraturan Bupati Pesisir Selatan  Nomor 22 Tahun 2023</t>
  </si>
  <si>
    <t>Ridha Amalia Madya/081374663624</t>
  </si>
  <si>
    <t>ridhaamaliamadya@gmail.com</t>
  </si>
  <si>
    <t>Kepala UPTD, Kasubag TU, dan Konselor</t>
  </si>
  <si>
    <t>Masih memakai  gedung LKAM</t>
  </si>
  <si>
    <t>72 kasus</t>
  </si>
  <si>
    <t>Kurangnya Sarana dan Prasarana antara lain belum adanya  jaringan wifi untuk update data dan laporan, kurangnya leptop/komputer dan printer yang di butuhkan untuk oprasional uptd</t>
  </si>
  <si>
    <t xml:space="preserve">Mekanisme layanan  agar efektif  antara Lain :  
1. Tersedianya SDM yang memadai  di UPTD seperti  Tenaga psikolog yang dapat melayani langsung ketika ada kasus yang memerlukan pemeriksaan psikolog 
2. Adanya mediator 
3. rumah perlindungan yang melekat langsung dengan uptd sehingga mudah dalam pengasawan </t>
  </si>
  <si>
    <t>Kota Pariaman</t>
  </si>
  <si>
    <t>Jl. Siti Manggopoh Naras Hilir Pariaman Utara</t>
  </si>
  <si>
    <t>Peraturan Walikota Pariaman Nomor 7 Tahun 2024</t>
  </si>
  <si>
    <t>sirdayenniwork@gmail.com</t>
  </si>
  <si>
    <t>Kepala UPTD dan Kelompok Jabatan Fungsional</t>
  </si>
  <si>
    <t>55 kasus</t>
  </si>
  <si>
    <t>Korban yang kurang kooperatif</t>
  </si>
  <si>
    <t>Pelayanan ktp dan kta di polres berada dalam satu unit layanan (unit ppa) saja</t>
  </si>
  <si>
    <t>Padang Pariaman</t>
  </si>
  <si>
    <t>Peraturan Bupati Padang Pariaman Nomor: 25 Tahun 2024 Tentang Pembentukan Unit Pelaksana Teknis Daerah Perlindungan Perempuan dan Anak</t>
  </si>
  <si>
    <t>Solok Selatan</t>
  </si>
  <si>
    <t>Kota Padang</t>
  </si>
  <si>
    <t>Kota Sawahlunto</t>
  </si>
  <si>
    <t>Peraturan Walikota Sawahlunto Nomor 38 Tahun 2022</t>
  </si>
  <si>
    <t>Kota Padang Panjang</t>
  </si>
  <si>
    <t>Winda amrita dessy, S.Tr.Keb</t>
  </si>
  <si>
    <t>Jl. Abdullah ahmad pasar usang. Padang panjang</t>
  </si>
  <si>
    <t>UPTD PPA KOTA PADANG PANJANG</t>
  </si>
  <si>
    <t>Peraturan Walikota padang panjang nomor 19 tahun 2024 tentang pembentukan unit pelaksana teknis daerah perlindungan perempuan dan anak</t>
  </si>
  <si>
    <t>windaamritadessy12@gmail.com</t>
  </si>
  <si>
    <t>Kepala uptd, kasubag TU, dan jabatan fungsional</t>
  </si>
  <si>
    <t>Gedung uptd masih meminjam gedung dari sosial yaitu rumah healing</t>
  </si>
  <si>
    <t>Kekerasan seksual</t>
  </si>
  <si>
    <t>Layanan rujukan yg lebih mudah</t>
  </si>
  <si>
    <t>Kuantan Singingi</t>
  </si>
  <si>
    <t>Bonita Aryeti, S.Tr, Sos</t>
  </si>
  <si>
    <t>Sungai Jering, Kec. Kuantan Tengah, Kabupaten Kuantan Singingi, Riau</t>
  </si>
  <si>
    <t>UPTD PPD</t>
  </si>
  <si>
    <t>Peraturan Bupati Kuantan Singingi Nomor 11 Tahun 2019</t>
  </si>
  <si>
    <t>Tidak tersedianya kendaraan memadai untuk penjangkauan kasus</t>
  </si>
  <si>
    <t>Siak</t>
  </si>
  <si>
    <t>REVI YANTI HASIBUAN S.H</t>
  </si>
  <si>
    <t>Komplek Perumahan Sungai Betung. No 21, RT 004/RW 002 Kel.Kampung Rempak Kec.Siak Kab.siak Prov.Riau</t>
  </si>
  <si>
    <t>0852-7803-0807</t>
  </si>
  <si>
    <t>0811-7672-224</t>
  </si>
  <si>
    <t>UPT PPA KAB SIAK</t>
  </si>
  <si>
    <t>Peraturan Bupati Siak Nomor 89 Tahun 2019</t>
  </si>
  <si>
    <t>datauptppakabsiak22@gmail.com</t>
  </si>
  <si>
    <t>Kepala UPTD, Kasubag TU, Mediator, Pendamping Hukum, Psikolog, Staff</t>
  </si>
  <si>
    <t>121 kasus</t>
  </si>
  <si>
    <t>PERSETUBUHAN dan PENCURIAN</t>
  </si>
  <si>
    <t>Sarana dan prasarana, fasilitas dan jarak</t>
  </si>
  <si>
    <t>Agar dilaksanakan kemudahan pelaporan, kepada perangkat perangkat tertentu, serta menanggapi secara cepat khusus dan menjadikan program prioritas ditingkat desa</t>
  </si>
  <si>
    <t>Kota Dumai</t>
  </si>
  <si>
    <t>Fajaria Rusmeity, SKM</t>
  </si>
  <si>
    <t>Jl. Kesuma Kel. Jayamukti Kec. Dumai Timur Kota Dumai</t>
  </si>
  <si>
    <t>UPTD PPA Kota Dumaj</t>
  </si>
  <si>
    <t>Peraturan Walikota Dumai No 36 Tahun 2018 tanggal 20 Juli 2018</t>
  </si>
  <si>
    <t>Hasmar Harahap / 082174460123</t>
  </si>
  <si>
    <t>uotppakotadumai@gmail.com</t>
  </si>
  <si>
    <t>Kepala UPTD, Kasubag TU, pengawas perlindungan perempuan dan anak</t>
  </si>
  <si>
    <t>Belum punya gedung kantor UPT sendiri masih pinjam pakai dr gedung ex.puskesmas, info terbaru gedung ini akan di jadikan lahan parkir karena dekat dengan pasar.
Rumah perlindungan/ruman aman masih sewa/kontrak ada gedung ex. Puskesmas juga yg tidak terpakai tapi kondisi rusak, perlu anggaran untuk rehab gedung UPT dan gedung rumah aman, mohon kembali di anggarkan kepada ibu Menteri dan jajaranya untuk biaya rehab gedung, terima kasih sebelumnya.</t>
  </si>
  <si>
    <t>Pemenuhan hak korban TPPKS terkait implementasi 11 layanan sudah dilaksanakan dengan baik</t>
  </si>
  <si>
    <t>137 kasus</t>
  </si>
  <si>
    <t>Kekerasan seksual pada anak 43 kasus tahun 2024</t>
  </si>
  <si>
    <t>1. Masih kurang nya SDM dalam penanganan kasus, 
2. SDM khusus nya pendamping dan konselor belum pernah mendapat pelatihan yang paling d butuhkan pelatihan konselor ( sudah d usulkan ke bidang dan kadis tiap tahun  tidak ada respon, sementara SDM nya baru masuk kerja semua)
3. Dibutuhkan psikolog klinis (tidak ada) yg ada psikolog pendidikan
4. Sarana prasarana tidak memadai, kebutuhan air bersih sulit, kamar mandi wc rusak jadi tidak maksimal jika klien ingin BAB
5. Lahan parkir sempit karna pas dipersimpangan jalan sebelah pasar, pencemaran udara karna dekat dgn pasar sehingga tidak nyaman
6. Untuk melakukan proses mediasi sulit karna kendala suara berisik kendaraan bermotor gedung UPT sebelah pasar
7. Masih diperlukan pengadaan kendaraan bermotor untuk turun lapangan penjangkauan kasus karna Molin dipakai untuk turlap ke daerah yang jauh
8. Banyak kendala dalam penanganan kasus saat berhadapan dengan hukum, sering kasus di mediasi oleh Pihak Polres tanpa sepengetahuan kami UPT PPA, dan kasus banyak yang mangkrak</t>
  </si>
  <si>
    <t>1.Perlunya Pelatihan Manajemen Kasus
2. Perlunya Pelatihan Konselor</t>
  </si>
  <si>
    <t>Kota Pekanbaru</t>
  </si>
  <si>
    <t>Jalan Durian No. 74</t>
  </si>
  <si>
    <t>Peraturan Walikota Pekanbaru No.142 tahun 2019 tentang pembentukan, kedudukan,susunan organisasi,tugas dan fungsi serta tata kerja UPT PPA pada Dinas PPPA Kota Pekanbaru</t>
  </si>
  <si>
    <t>Rusita / 085265560888</t>
  </si>
  <si>
    <t>uptppakotapekanbaru@gmail.com</t>
  </si>
  <si>
    <t>Kasubag TU, Tenaga Honorer (Psikolog Klinis, Konselor Hukum, Konselor Psikologi dan Tenaga Assessment)</t>
  </si>
  <si>
    <t>Kantor saat ini bangunan milik pemerintah. Kantor kami sekarang  merupakan kantor lama Dekranasda.</t>
  </si>
  <si>
    <t>Kami UPT PPA Kota Pekanbaru sudah berupaya secara optimal dan cekatan dalam mengimplementasikan 11 layanan ini</t>
  </si>
  <si>
    <t>Anak Berhadapan Hukum</t>
  </si>
  <si>
    <t>Kurangnya fasilitas sarana atau prasarana, Klien baik pelapor, korban atau terlapor tidak kooperatif,</t>
  </si>
  <si>
    <t>Lebih baik lagi dalam semua stakeholder atau dinas lainnya agar sama-sama memprioritaskan pelayanan perempuan dan anak korban kekerasan sehingga semua sektor yang terlibat dan dengan lancar bisa membantu korban, misalnya ketika korban anak megalami masalah di sekolah maka  dinas pendidikan bisa bekerja sama dengan UPT dalam penyelesaian kasus, dan atau ketika korban perempuan membutuhkan layanan pemeriksaan kesehatan dan pengobatan makan dinas kesehatan melalui RSUD bisa membantu dalam penanganan korban, dan contoh lainnya. terimakasih atas semua pihak yang selama ini sudah terlibat dan semoga kedepannya kita semakin efektif dan efisien serta cekatan dalam menyelesaikan kasus korban kekerasan.</t>
  </si>
  <si>
    <t>Indragiri Hilir</t>
  </si>
  <si>
    <t>Suzi Arianis, SKM</t>
  </si>
  <si>
    <t>jl. pendidikan tembilahan</t>
  </si>
  <si>
    <t>Peraturan Bupati indragiri hilir nomor 80 tahun 2019 tentang perubahan atas peraturan bupati indragiri hilir nomor 56 tahyn 2017 tentang pembentukan, kedudukan, susunan organisasi, tugas dan fungsi, serta tata kerja unit pelaksana teknis daerah pada perangkat daerah di lingkungan pemerintah kabupaten indragiri hilir</t>
  </si>
  <si>
    <t>retnoaswati39@gmail.com</t>
  </si>
  <si>
    <t>kepala UPTD, kasubag TU dan kelompok jabatan fungsional</t>
  </si>
  <si>
    <t>kurang nya SDM untuk di UPTD PPA</t>
  </si>
  <si>
    <t>penambahan SDM di UPTD PPA</t>
  </si>
  <si>
    <t>Indragiri Hulu</t>
  </si>
  <si>
    <t>Hendra Adi Putra, SKM</t>
  </si>
  <si>
    <t>Jl. Lintas Timur Km. 5 Nomor 32 Kelurahan Pematang Reba Kecamatan Regat Barat Kabupaten Indragiri Hulu Provinsi Riau</t>
  </si>
  <si>
    <t>Peraturan Bupati Indragiri Hulu Nomor 98 Tahun 2019</t>
  </si>
  <si>
    <t>Emi Yunita, SKM/ 085265869878</t>
  </si>
  <si>
    <t>bidang.php.pka@gmail.com</t>
  </si>
  <si>
    <t>Kepala UPTD, Kepala Sub Bagian Tata Usaha dan Kelompok Jabatan Fungsional</t>
  </si>
  <si>
    <t>persetubuhan</t>
  </si>
  <si>
    <t>kurangnya SDM yang terverifikasi,kurangnya kemitraan meningkatkan kapasitas</t>
  </si>
  <si>
    <t>Pelayanan terpadu dan ramah dalam melayani perempuan dan anak korban kekerasan</t>
  </si>
  <si>
    <t>Kampar</t>
  </si>
  <si>
    <t>Linda wati</t>
  </si>
  <si>
    <t>Jln.tuanku tambusai</t>
  </si>
  <si>
    <t>Peraturan Bupati no 79 tahun 2020</t>
  </si>
  <si>
    <t>lindawatibkn89@gmail.com</t>
  </si>
  <si>
    <t>Kepala UPTD PPA, Kasubag TU,team tenaga ahli, staf UPTD PPA</t>
  </si>
  <si>
    <t xml:space="preserve">1.Wilayah yg sangat luas 21 kecamatan n 250 desa.
2. SDM ASN yg sangat kurang
3.anggaran yg masih kurang
</t>
  </si>
  <si>
    <t>Pengaduan,pelayanan asesmant psikolog,edukasi,konseling,pendampingan,rehabilitasi</t>
  </si>
  <si>
    <t>Rokan Hilir</t>
  </si>
  <si>
    <t>SELAMAT, S.IP</t>
  </si>
  <si>
    <t>Jl.Kecamatan, Batu 6, Bagan Punak, Kec Bangko, Kabupaten Rokan Hilir, Riau, 28193</t>
  </si>
  <si>
    <t>Peraturan Bupati Rokan Hilir No 112 Tahun 2021</t>
  </si>
  <si>
    <t>Hotline UPTD PPA : 085183003632</t>
  </si>
  <si>
    <t>ro</t>
  </si>
  <si>
    <t>Kepala UPTD, KASUBAG TU, PENELAAH TEKNIS KEBIJAKAN, PENATA KELOLA PEMBERDAYAAN PEREMPUAN DAN PERLINDUNGAN ANAK, PENATA KELOLA LAYANAN OPERASIONAL, OPERATOR LAYANAN OPERASIONAL</t>
  </si>
  <si>
    <t>KAMI MOU DENGAN LBH NAMUN TIDAK JALAN KARENA DI RKA KEPALA UNIT TIDAK MENANGGARKAN BIAYA OPERASIONAL LBH, SEHINGGA UPTD HANYA SEBATAS PENDAMPINGAN DI TAHAP PENYIDIKAN NAMUN DI SAAT TAHAP JATUH VONIS KAMI  JARANG MENGEVALUASI KE APH, MOHON KEMEN PPPA MENEKAN KEPALA UNIT UNTUK MEMPERHATIKAN MASALAH INI</t>
  </si>
  <si>
    <t>KEPALA DAN STAF YANG TIDAK KOMPETEN, ANGGARAN YANG TIDAK CUKUP, SARANA PRASARANA YANG TIDAK MEMADAI, JARAK KECAMATAN YANG SANGAT BERJAUHAN</t>
  </si>
  <si>
    <t>UNTUK KEPALA UPTD LEBIH BAIK UNTUK DILAKUKAN UJI KOMPETENSI SEHINGGA UPTD TERSEBUT BERJALAN LANCAR</t>
  </si>
  <si>
    <t>Kepulauan Meranti</t>
  </si>
  <si>
    <t>Martini, SE</t>
  </si>
  <si>
    <t>Jalan Terpadu Ujung, Selatpanjang</t>
  </si>
  <si>
    <t>081266516425</t>
  </si>
  <si>
    <t>Peraturan Bupati Kepulauan Meranti Nomor 27 Tahun 2019</t>
  </si>
  <si>
    <r>
      <rPr>
        <sz val="10.0"/>
        <u/>
      </rPr>
      <t>uptdppakepmeranti@gmail.com</t>
    </r>
  </si>
  <si>
    <t>1. Kepala UPTD PPA
2. Kasubag TU
3. Kelompok JF
4. Pelaksana</t>
  </si>
  <si>
    <t>Berdasarkan hasil asesmen, jika korban memerlukan layanan penampungan sementara, maka korban akan diarahkan ke tempat penampungan sementara. Untuk di Kabupaten Kepulauan Meranti, tempat penampungan sementara bisa berupa sewa kamar hotel ataupun sewa rumah. (Hal ini dilakukan karena Kepulauan Meranti belum memiliki rumah aman ataupun rumah penampungan sementara).</t>
  </si>
  <si>
    <t>51 (2021)</t>
  </si>
  <si>
    <t>Pelalawan</t>
  </si>
  <si>
    <t>ELVA HAFSAH, S.Hut., M.Si</t>
  </si>
  <si>
    <t>Jl. Swapraja No 1 Komplek Perkantoran Bhakti Praja</t>
  </si>
  <si>
    <t>Peraturan Bupati Pelalawan Nomor 10 Tahun 2019 tentang Kedudukan, Susunan Organisasi, Tugas &amp; Fungsi serta Tata Kerja UPTD PPA Tipe A pada DP3AP2KB Kabupaten Pelalawan</t>
  </si>
  <si>
    <t>ELVA HAFSAH, S.Hut., M.Si /081268796034</t>
  </si>
  <si>
    <t>uptdppapelalawann@gmail.com</t>
  </si>
  <si>
    <t>Kepala UPTD PPA, Kepala TU UPTD PPA dan Staf Administrasi Umum</t>
  </si>
  <si>
    <t>Sarana dan Prasarana untuk Menunjang pelayanan belum memadai</t>
  </si>
  <si>
    <t>Pelayanan yang terintegrasi keseluruh pihak pemerintah</t>
  </si>
  <si>
    <t>Bengkalis</t>
  </si>
  <si>
    <t>Rahmawati, SH</t>
  </si>
  <si>
    <t>Jl. Hangtuah, Dalam Komplek Gedung LAMR Mandau</t>
  </si>
  <si>
    <t>UPT PPA Kec. Mandau</t>
  </si>
  <si>
    <t>Peraturan Bupati Bengkalis Nomor 94 Tahun 2020 (kelas UPTD ada 3)</t>
  </si>
  <si>
    <t>Rahmawati, SH/082171870317</t>
  </si>
  <si>
    <t>Kepala UPTD, Kasubag TU, Petugas Keamanan, Petugas Kebersihan</t>
  </si>
  <si>
    <t>75 Kasus</t>
  </si>
  <si>
    <t>Kasus Persetubuhan terhadap anak dibawah umur</t>
  </si>
  <si>
    <t>Kekurangan SDM dan Fasilitas Kantor</t>
  </si>
  <si>
    <t>Kondisi Psikologis Korban dan Rumah aman/ shelter Sementara</t>
  </si>
  <si>
    <t>Siti Nikmatul Fitri/ 082173594000</t>
  </si>
  <si>
    <t>Jl. Pahlawan Bengkalis Riau</t>
  </si>
  <si>
    <t>UPTD PPA Kecamatan Bengkalis</t>
  </si>
  <si>
    <r>
      <rPr>
        <sz val="10.0"/>
        <u/>
      </rPr>
      <t>uptppakecamatanbengkalis@gmail.com</t>
    </r>
  </si>
  <si>
    <t>1. Kepala UPTD
2. Kasubag TU
3. Penjaga Malam
4. Petugas Kebersihan</t>
  </si>
  <si>
    <t>KAMAR DI KANTOR</t>
  </si>
  <si>
    <t>Eddy Afrizal/ 0822 8660 0892</t>
  </si>
  <si>
    <t>JALAN PELAJAR KELURAHAN BATU PANJANG KECAMATAN RUPAT</t>
  </si>
  <si>
    <t>UPTD PPA KECAMATAN RUPAT</t>
  </si>
  <si>
    <t>FAISAL/085265295227</t>
  </si>
  <si>
    <t>dppdanpa@gmail.com</t>
  </si>
  <si>
    <t>KEPALA UPTD, TENAGA KEBERSIHAN</t>
  </si>
  <si>
    <t>BANTUAN GEDUNG BARU</t>
  </si>
  <si>
    <t>KEKERASAN ANAK DIBAWAH UMUR</t>
  </si>
  <si>
    <t>KURANGNYA  PEMAHAMAN MASYARAKAT TERHADAP KEKERASAN PEREMPUAN DAN ANAK</t>
  </si>
  <si>
    <t>PERLUNYA SOSIALISASI KEKERASAN PEREMPUAN DAN ANAK MELALUI DESA DAN KELURAHAN SEHINGGA MASYARAKAT MEMAHAMI PENTINGNYA PENDAMPINGAN KORBAN KEKERASAN</t>
  </si>
  <si>
    <t>Rokan Hulu</t>
  </si>
  <si>
    <t>DESI DEFIANI,SE</t>
  </si>
  <si>
    <t>Jalan Keadilan Komplek Perkantoran Pemda KM.04 Pasir Pengaraian</t>
  </si>
  <si>
    <t>PERATURAN BUPATI ROKAN HULU NOMOR 2 TAHUN 2020 TENTANG PEMBENTUKAN, SUSUNAN ORGANISASI, TUGAS, FUNGSI DAN TATA KERJA UNIT PELAKSANA TEKNIS DAERAH PERLINDUNGAN PEREMPUAN DAN ANAK KABUPATEN ROKAN HULU</t>
  </si>
  <si>
    <t>uptdpparokanhulu@gmail.com</t>
  </si>
  <si>
    <t>Kepala UPTD, Kelompok Jabatan Fungsional, Staff, Operator</t>
  </si>
  <si>
    <t>sulit melakukan penjangkauan secara berulang kerumah korban dikarenakan kondisi keadaan geografis dan jalan yang sangat buruk. dan juga anak pelaku yang kurang kooperatif ketika ingin dikunjungi dan diberikan edukasi.</t>
  </si>
  <si>
    <t>penyediaan layanan terpadu, melakukan pencegahan melalui edukasi, advokasi, dan penegakan hukum, serta kerjasama dengan berbagai pihak/lintas sektoral. UPTD PPA perlu menjadi pusat layanan yang mudah diakses, aman, dan komprehensif, termasuk layanan pengaduan, medis, psikologis, hukum, dan rehabilitasi.</t>
  </si>
  <si>
    <t>Kota Batam</t>
  </si>
  <si>
    <t>Dedy Suryadi, A.KS. MH</t>
  </si>
  <si>
    <t>Jalan Insyinyur Sutami Nomor 1 - Sungai Harapan, Sekupang, Kode Pos: 29428</t>
  </si>
  <si>
    <t>081364355315</t>
  </si>
  <si>
    <t>Peraturan Walikota Kota Batam Nomor 59 Tahun 2021 tentang Unit Pelaksana Teknis Daerah Perlindungan perempuan dan Anak Kota Batam</t>
  </si>
  <si>
    <t>Dian Mursidawati, S.Sos /081364355315</t>
  </si>
  <si>
    <r>
      <rPr>
        <sz val="10.0"/>
        <u/>
      </rPr>
      <t>uptdppabatam@gmail.com</t>
    </r>
  </si>
  <si>
    <t>0 (2021)</t>
  </si>
  <si>
    <t>Kekerasan Seksual/KtA/KS</t>
  </si>
  <si>
    <t>Karimun</t>
  </si>
  <si>
    <t>Desy/085364351930</t>
  </si>
  <si>
    <t>Jalan Bhayangkara No.2 Tanjung Balai Karimun</t>
  </si>
  <si>
    <t>085364351930</t>
  </si>
  <si>
    <t>Peraturan Bupati Nomor 1 Tahun 2022</t>
  </si>
  <si>
    <r>
      <rPr>
        <sz val="10.0"/>
        <u/>
      </rPr>
      <t>uptdppakarimun@gmail.com</t>
    </r>
  </si>
  <si>
    <t>1. Kepala UPTD PPA
2. Kasubag TU
3. Staf Administrasi</t>
  </si>
  <si>
    <t>Bantuan DAK NF PPA Kontrak per tahun</t>
  </si>
  <si>
    <t>Bintan</t>
  </si>
  <si>
    <t>(Belum ada)</t>
  </si>
  <si>
    <t>Jalan Tata Bumi KM. 20 Ceruk Ijuk, Toapaya</t>
  </si>
  <si>
    <t>Peraturan Bupati Bintan Nomor 34 Tahun 2024 tentang Pembentukan UPTD PPA Kabupaten Bintan</t>
  </si>
  <si>
    <t>Titi Sulastri (0813-9249-9710)</t>
  </si>
  <si>
    <t>uptdppakabupatenbintan@gmail.com</t>
  </si>
  <si>
    <t>(tidak ada)</t>
  </si>
  <si>
    <t>86 kasus</t>
  </si>
  <si>
    <t>Kekerasan Seksual, KDRT dan Perundungan (Bullying)</t>
  </si>
  <si>
    <t>Belum dilakukan pelantikan pejabat di UPTD, kekurangan SDM dan belum tersedia rumah perlindungan yang saat ini masih dioptimalkan disalah satu ruangan di kantor UPTD PPA Kabupaten Binatb</t>
  </si>
  <si>
    <t>Natuna</t>
  </si>
  <si>
    <t>Melda Irawati, SE</t>
  </si>
  <si>
    <t>Jl. HR.Soebrantas Kelurahan Batu Hitam Kecamatan Bunguran Timur</t>
  </si>
  <si>
    <t>0812-6698-9510</t>
  </si>
  <si>
    <t>Peraturan Bupati Natuna no. 11 Tahun 2022 tentang Unit Pelaksana Teknis Daerah Perlindungan Perempuan dan Anak pada Dinas Pemberdayaan Perempuan Perlindungan Anak, Pengebdalian Penduduk dan KB Kabupaten Natuna yang mencabut Peraturan Bupati Natuna No. 45 Tahun 2020  Unit Pelaksana Teknis Daerah Perlindungan Perempuan dan Anak pada Dinas Pemberdayaan Perempuan Perlindungan Anak, Pengendalian Penduduk dan KB Kabupaten Natuna</t>
  </si>
  <si>
    <t>Wan Rini Winda Sari / 0821-4342-6998</t>
  </si>
  <si>
    <t>uptdppakabnatuna@gmail.com</t>
  </si>
  <si>
    <t>Kepala UPTD, Kasubag Tata Usaha, Jabatan Pelaksana, dan Kelompok jabatan fungsional</t>
  </si>
  <si>
    <t>Kontrak pertahun dengan anggaran dari DAK NF PPA</t>
  </si>
  <si>
    <t>UPTD PPA menerima Pengaduan dari masyarakat atau rujukan, penjangkuan korban, pengelolaan Kasus, dan jika korban memerlukan rumah aman maka akan diberikan penampungan sementara di rumah perlindungan dan bekerja sama dengan lembaga lainnya untuk pemenuhan hak korban.</t>
  </si>
  <si>
    <t>66 kasus</t>
  </si>
  <si>
    <t>Kekerasan seksual terhadap anak</t>
  </si>
  <si>
    <t xml:space="preserve">1. Kurangnya kesadaran masyarakat tentang pentingnya melapor dan memberikan bantuan 
    kepada korban kekerasan.             
2. Stigma dan diskriminasi dari masyarakat kepada korban kekerasan.                 
3. Keterbatasan SDM pendamping kasus seperti peksos tidak ada. 
</t>
  </si>
  <si>
    <t xml:space="preserve">Apabila memungkinkan ada anggaran juga  untuk para pendamping/kader/satgas di desa/kelurahan/kecamatan sebagai garda terdepan penanganan kasus kekerasan terhadap perempuan dan anak, baik anggaran untuk honorarium perbulan dan  pelatihan setiap tahun. Mengingat kondisi geografis Kabupaten Natuna terdiri dari kecamatan - kecamatan yang jarak tempuhnya jauh dari ibukota kabupaten dan menggunakan alat transportasi laut, maka dirasa perlu ada kader satgas disetiap desa/kelurahan/kecamatan.
</t>
  </si>
  <si>
    <t>Lingga</t>
  </si>
  <si>
    <t>Siti Nor'aziah, A.Md.Keb</t>
  </si>
  <si>
    <t>Jalan Engku Aman Kelang Nomor 63 RT.002 RW. 006 Kelurahan Daik</t>
  </si>
  <si>
    <t>UPTD PPA KAbupaten Lingga</t>
  </si>
  <si>
    <t>Peraturan Bupati Nomor 76 tahun 2022</t>
  </si>
  <si>
    <t>Didy Septyawan / 081377336046</t>
  </si>
  <si>
    <t>uptdppakabupatenlingga@gmail.com</t>
  </si>
  <si>
    <t>Kepala UPTD PPA, Kasubag TU, Kelompok Jabatan Fungsional dan Kelompok Jabatan Pelaksana</t>
  </si>
  <si>
    <t>Sewa / Kontrak</t>
  </si>
  <si>
    <t>Jumlah tenaga jabatan fungsional psikolog klinis analis hukum belum tersedia. RPS belum tersedia</t>
  </si>
  <si>
    <t>Penyediaan RPS</t>
  </si>
  <si>
    <t>Kota Tanjung Pinang</t>
  </si>
  <si>
    <t>Peraturan Walikota Tanjung Pinang Nomor 18 Tahun 2021</t>
  </si>
  <si>
    <t>Kepulauan Anambas</t>
  </si>
  <si>
    <t>Peraturan Bupati Nomor 13 Tahun 2024</t>
  </si>
  <si>
    <t>Kota Jambi</t>
  </si>
  <si>
    <t>Rosa Rosilawati, SE, ME., Sy/ 082268230408</t>
  </si>
  <si>
    <t>Jl. Samarinda No. 01 RT. 18 Kel. Paal Lima Kec. Kota Baru Kota Jambi</t>
  </si>
  <si>
    <t>081386870227</t>
  </si>
  <si>
    <t>Peraturan Walikota Jambi Nomor 09 Tahun 2019</t>
  </si>
  <si>
    <t>Imam Setiyo Yudianggono/0895622181407</t>
  </si>
  <si>
    <r>
      <rPr>
        <sz val="10.0"/>
        <u/>
      </rPr>
      <t>uptdppakoja@gmail.com</t>
    </r>
  </si>
  <si>
    <t>1. Kepala UPTD PPA
2. Subbagian Tata Usaha
3. Analis Hukum
4. Psikolog
5. Advokat/Pengacara
6. Konselor</t>
  </si>
  <si>
    <t>Kontrak Per Tahun</t>
  </si>
  <si>
    <t>pengaduan dari masyarakat, penjangkuan korban, pengelolaan Kasus, Jika korban memerlukan perlindungan maka akan diberikan penampungan sementara di rumah aman</t>
  </si>
  <si>
    <t>123 (2021)</t>
  </si>
  <si>
    <t>Tanjung Jabung Barat</t>
  </si>
  <si>
    <t>Hardiyanti/ 081366521578 (Plt)</t>
  </si>
  <si>
    <t>Jl.Gatot Subroto (Manunggal I) Perumnas No. 06, Kelurahan Tungkal II, Kecamatan Tungkal Ilir</t>
  </si>
  <si>
    <t>085274342797</t>
  </si>
  <si>
    <t>Peraturan Bupati Nomor 37 Tahun 2022</t>
  </si>
  <si>
    <t>Hardiyanti/081366521578</t>
  </si>
  <si>
    <t>uptdppatanjabbarat@gmail.com</t>
  </si>
  <si>
    <t>Untuk tenaga analis dan konselor hukum dilakukan oleh pengacara UPT PPA yang bekerja paruh waktu dan kita hubungi kalau ada kasus saja sementara untuk tenaga mediator (Kepala UPT PPA, Psikolog Klinis dan staf telah mengikuti Pelatihan mediator dan telah memiliki sertifikat)</t>
  </si>
  <si>
    <t>30 (2021)</t>
  </si>
  <si>
    <t>Tanjung Jabung Timur</t>
  </si>
  <si>
    <t>Venty Amelia, S.Psi. (Plt)</t>
  </si>
  <si>
    <t>Jln. Ki Hajar Dewantara kompleks Perkantoran Bukit Menderang Kel. Rano Kec. Muara Sabak Barat Kabupaten Tanjung Jabung Timur</t>
  </si>
  <si>
    <t>Peraturan Bupati Tanjung Jabung Timur No 19 Tahun 2024</t>
  </si>
  <si>
    <t>Tidak ada informasi di Perkada</t>
  </si>
  <si>
    <t>Venty Amelia / 082121219174</t>
  </si>
  <si>
    <t xml:space="preserve">1. Kepala UPTD
2. Kasubag TU
3. Kelompok Jabatan Fungsioanal
4. Pelaksana </t>
  </si>
  <si>
    <t>22 kasus</t>
  </si>
  <si>
    <t>sarana mobilitas, sarana dan prasarana dan juga SDM yang masih kurang</t>
  </si>
  <si>
    <t>Sarolangun</t>
  </si>
  <si>
    <t>Plt. Merdeka Sari, S.Psi</t>
  </si>
  <si>
    <t>Komplek Perkantoran Gunung Kembang</t>
  </si>
  <si>
    <t xml:space="preserve">0838-00-129-112
</t>
  </si>
  <si>
    <t>Peraturan Bupati No. 46 tahun 2024</t>
  </si>
  <si>
    <t>uptdppa.sarolangun@gmail.com</t>
  </si>
  <si>
    <t>Kepala UPTD, Kasubbag TU dan Kelompok Jafung</t>
  </si>
  <si>
    <t>Belum tersedianya gedung UPTD PPA</t>
  </si>
  <si>
    <t>Semua yalanan terhadap korban Alhamdulillah terlaksana dgn baik.</t>
  </si>
  <si>
    <t>Kekerasan seksual terhadap anak n KDRT</t>
  </si>
  <si>
    <t xml:space="preserve">1. Kurang nya SDM yg di miliki
2  fasilitas Sarana n prasana kurang memadai
3.kurangnya pengetahuan masyarakat
Terkait proses pengaduan  n hukum tentang kekerasan terhadap perempuan dan anak
</t>
  </si>
  <si>
    <t>Mekanisme yg ada cukup baik n semoga kedepannya dipermudah segala sesuatunya termasuk proses hukum di kepolisian.</t>
  </si>
  <si>
    <t>Merangin</t>
  </si>
  <si>
    <t>Zulmaheti,SPd.MM</t>
  </si>
  <si>
    <t>Jl.pemuda Ibrd kecamatan bangko</t>
  </si>
  <si>
    <t>Zulmaheti 085211525230 /Hermaneli 085274203106</t>
  </si>
  <si>
    <t>Peraturan Bupati Nomor 1 tahun 2023</t>
  </si>
  <si>
    <t>Mely 085266825830 /Rovi 085368156831</t>
  </si>
  <si>
    <t>Gmailuptdppakab.merangin</t>
  </si>
  <si>
    <t>Kepala UPTD PPA, Kasubag TU,(Jabatan fungsional ,Pelaksana, Tenaga ahli psykolog, konselor/ tenaga ahli pendamping hukum, analis hukum masih dalam proses pengajuan umum dan kepegawaian Dinas sosial pemberdayaan perempuan dan perlindungan anak ke organisasi Pemerintah daerah kabupatenmerangin)</t>
  </si>
  <si>
    <t>Gedung uptd PPA dan rumah perlindungan masih minjam belum punya.</t>
  </si>
  <si>
    <t>dlm penjangkauan korban, jarak yg sangat jauh 24 kecamatan lokasi jalan rusak terkendala tidak punya kendaraan motor perlindungan dan mobil perlindungan sebagai kendaraan operasional. Utk penampungan kebutuhan sementara tempatnya belum ada dan msih minim biaya juga terkendala dengan tempatnya sarana prasarana tempat penampungan belum memiliki tenaga ahli psykolog klinis, dan tenaga pelaksana.</t>
  </si>
  <si>
    <t>Jumlah 50 kasus yang sudah di tangani</t>
  </si>
  <si>
    <t>Kasus pelecehan seksual dan pencabulan</t>
  </si>
  <si>
    <t>Belum ada sarana&amp; prasarana ,gedung kantor rumah perlindungan., kendaraan operasional, yg belum mendapat torlin morlin dengan jarak dan jalan yg rusak Sumber daya manusianya yg masih kurang, belum definitif, sementara masih pakai mitra pihak ke-3. Masih ada korban/ masyarakat.yg belum  berani melaporkan kekerasan yang dialaminya /speak up.</t>
  </si>
  <si>
    <t>Perlu adanya Jabatan fungsional / tenaga ahli Pekerja sosial dn psikolog klinis yg definitif maupun pelaksana lainnya, guna terkait peningkatan untuk reintergrasi sosial, rehab sosial, kesembuhan mental pasca terjadinya kekerasan yang di alami oleh korban secara komprehensif agar korban merasa terbebas dari kekerasan. baik jangka pendek maupun jangka panjang, secara berkelanjutan, peningkatan utk pemberdayaannya, agar korban pasca kekerasan dapat bangkit mandiri secara ekonomi untuk kehidupannya.....untuk sarana prasarana layanan ke korban, pembiayaan, pemahaman smua lini/ sektor dn proaktif dalam pencegahan dan penanganan, harus adanya kebijakan regulasi yg kuat, kerjasama, dukungan, inovasi dari pemerintah pusat maupun pemerintah daerah dalam penghapusan kekerasan terhadap perempuan dan anak khususnya di kabupaten merangin.</t>
  </si>
  <si>
    <t>Batanghari</t>
  </si>
  <si>
    <t>Peraturan Bupati Batang Hari No. 92 Tahun 2020 tentang Pembentukan, Susunan Organisasi, Tugas dan Fungsi serta Tata Kerja Unit Pelaksana Teknis Daerah Perlindungan Perempuan dan Anak pada Dinas Pengendalian Penduduk Keluarga Berencana Pemberdayaan Perempuan dan Perlindungan Anak Kabupaten Batang Hari</t>
  </si>
  <si>
    <t>Tebo</t>
  </si>
  <si>
    <t>Merita,S.ST.MM</t>
  </si>
  <si>
    <t>Jalan Lintas Tebo-Bungo KM12 Komplek Perkantoran "Seentak Galah Serengkuh Dayung" Muara Tebo</t>
  </si>
  <si>
    <t>Peraturan Bupati Tebo Nomor 73 Tahun 2023</t>
  </si>
  <si>
    <t>Putra Satria Sampurna/08117450700</t>
  </si>
  <si>
    <t>uptdppatebo@gmail.com</t>
  </si>
  <si>
    <t>Keterbatasan Anggaran</t>
  </si>
  <si>
    <t>membangun komunikasi dan relasi yang baik terhadap stakeholder yang memberikan  Pelayanan kepada Perempuan dan Anak Korban Kekerasan</t>
  </si>
  <si>
    <t>Kota Sungai Penuh</t>
  </si>
  <si>
    <t>Peraturan Walikota Sungai Penuh Nomor 54 Tahun 2022</t>
  </si>
  <si>
    <t>Kerinci</t>
  </si>
  <si>
    <t>Muaro Jambi</t>
  </si>
  <si>
    <t>Plh. Junaidi</t>
  </si>
  <si>
    <t>Pusat Perkantoran Komplek Bukit Cinto Kenang kel. sengeti kec. sekernan</t>
  </si>
  <si>
    <t>Peraturan Bupati Nomor 23 Tahun 2025</t>
  </si>
  <si>
    <t>JUNAIDI, SE / 081366204843</t>
  </si>
  <si>
    <t>junaidise04@gmail.com</t>
  </si>
  <si>
    <t>mohon bantuan pembangunan gedung</t>
  </si>
  <si>
    <t>Pelaksaaan tersebut sebelum terbentuknya YPTD</t>
  </si>
  <si>
    <t>Kekerasan terhadap anak seksual</t>
  </si>
  <si>
    <t>jarak tempuh, anggaran dan pemahaman masyarakat</t>
  </si>
  <si>
    <t>pemberian fasilitas pasca</t>
  </si>
  <si>
    <t>Bungo</t>
  </si>
  <si>
    <t>Peraturan Bupati Bungo Nomor 8 Tahun 2025</t>
  </si>
  <si>
    <t>Kota Palembang</t>
  </si>
  <si>
    <t>Muhammad Bayu Asruliansyah, S.Kom., M.Si</t>
  </si>
  <si>
    <t>Jalan Bakti 1 Nomor 332 Puncak Sekuning Kelurahan Lorok Pakjo Kecamatan Ilir Barat I Kota Palembang</t>
  </si>
  <si>
    <t>Peraturan Walikota Nomor 63 Tahun 2017</t>
  </si>
  <si>
    <t>bayuasrul86@gmail.com</t>
  </si>
  <si>
    <t>27 kasus</t>
  </si>
  <si>
    <t>Koordinasi dengan APH</t>
  </si>
  <si>
    <t>Integrasi Layanan</t>
  </si>
  <si>
    <t>Kota Lubuk Linggau</t>
  </si>
  <si>
    <t>Siti Barokah/082175699588</t>
  </si>
  <si>
    <t>Jl. Garuda Kelurahan Kayuara No. 30, Lubuklinggau</t>
  </si>
  <si>
    <t>0733325437</t>
  </si>
  <si>
    <t>081373323620</t>
  </si>
  <si>
    <t>Peraturan Walikota Lubuklinggau Nomor 50 Tahun 2017</t>
  </si>
  <si>
    <t>Evi/ 0813 73323620</t>
  </si>
  <si>
    <r>
      <rPr>
        <sz val="10.0"/>
        <u/>
      </rPr>
      <t>upt ppd lubuklinggau@gmail.com</t>
    </r>
  </si>
  <si>
    <t>1. Kepala UPT PPA
2. Kasubag TU</t>
  </si>
  <si>
    <t>Saat ini penampungan untuk korban masih di hotel</t>
  </si>
  <si>
    <t>Ogan Komering Ilir</t>
  </si>
  <si>
    <t>Nurminah, S. ST., M. Kes/ 082282040604</t>
  </si>
  <si>
    <t>Jl.Kol.H.M.Yusuf Halim LK.V Kel. Jua-Jua Kec. Kota Kayuagung, Kabupaten OKI</t>
  </si>
  <si>
    <t>082279631774</t>
  </si>
  <si>
    <t>Peraturan Bupati Ogan Komering Ilir No. 24 Tahun 2019 tentang Pembentukan, Uraian Tugas dan Fungsi UPTD PPA di Kab. Ogan Komering Ilir</t>
  </si>
  <si>
    <t>Nurminah/ 082279631774</t>
  </si>
  <si>
    <t>uptdppa9@gmail.com</t>
  </si>
  <si>
    <t>1. Kepala UPTD PPA
2. Kepala Sub Bagian Tata Usaha
3. Kelompok JF dan Pelaksana</t>
  </si>
  <si>
    <t>Saat ini penampungan sementara berupa rumah singgah sesuai peraturan menteri pemberdayaan perempuan dan perlindungan anak nomor 4 tahun 2018 dan dituangkan di peraturan bupati nomor 24 tahun 2019 ( penampungan sementara bagi korban selama 3x24 jam)
 kantor uptd dan rumah perlindungan satu lokasi beda gedung</t>
  </si>
  <si>
    <t>40 (2021)</t>
  </si>
  <si>
    <t>Musi Rawas</t>
  </si>
  <si>
    <t>Joni Candra, S.Sos</t>
  </si>
  <si>
    <t>Jl. Pangeran Muh. Amin Komplek perkantoran Muara Beliti</t>
  </si>
  <si>
    <t>UPT PPA Kabupaten Musi Rawas</t>
  </si>
  <si>
    <t>Peraturan Bupati Musi Rawas Nomor 48 Tahun 2019</t>
  </si>
  <si>
    <t>Joni Candra/ 082186964948 Eva Lovita/082181700117</t>
  </si>
  <si>
    <t>uptppabeliti@gmail.com</t>
  </si>
  <si>
    <t>Kepala UPT PPA, Kasubag TU UPT PPA, Pelaksana, Kelompok Jabatan Fungsional</t>
  </si>
  <si>
    <t>gedung UPT PPA terpisah dan berada di belakang Dinas Pemberdayaan Perempuan dan Anak</t>
  </si>
  <si>
    <t>dalam pemberian layanan psikososial dan layanan kesehatan, UPT PPA bekerjasa sama dengan lembaga-lembaga terkait dalam penanganan kasus</t>
  </si>
  <si>
    <t>31 kasus</t>
  </si>
  <si>
    <t>kasus kekerasan seksual</t>
  </si>
  <si>
    <t>keberadaan lokasi korban dan medan perjalanan yang terkadang sulit dijangkau dan jauh. kurangnya staf dan tenaga sopir molin, belum ada rumah aman, masih minim dana yang tersedia untuk menunjang kegiatan operasional, sarana dan prasarana kantor yang belum memadai.</t>
  </si>
  <si>
    <t>menambah staf dan tenaga sopir molin, adanya rumah aman, tercukupinya dana yang tersedia untuk menunjang kegiatan operasional sarana dan prasaarana kantor</t>
  </si>
  <si>
    <t>Lahat</t>
  </si>
  <si>
    <t>Vollensy, SE</t>
  </si>
  <si>
    <t>Jl. Kolonel Barlian Bandar Jaya Lahat
( Komplek Pemda )</t>
  </si>
  <si>
    <t>Peraturan Bupati Lahat Nomor 47 Tahun 2020 tentang Pembentukan UPTD PPA</t>
  </si>
  <si>
    <t>Agustin Heri wahyudi, ST dan Ade Pringgadini P (081532683828)</t>
  </si>
  <si>
    <t>dppa.uptppa@gmail.com</t>
  </si>
  <si>
    <t>kepala UPTD PPA 
Kasubag TU
kelompok JF dan Pelaksana</t>
  </si>
  <si>
    <t>57 kasus</t>
  </si>
  <si>
    <t>Kekerasan seksual  anak dibawah umur</t>
  </si>
  <si>
    <t xml:space="preserve">1.  Minimnya Sumber Daya Tenaga profesional seperti psikolog klinis  masih terbatas sedangkan proses hukum untuk hasil dr psikolog diperlukan secepat mungkin. Jadi dg kurangnya tenaga psikolog klinis tersebut menghambat jalannya proses hukum.
2. Korban sering takut melapor karena adanya stigma sosial, rasa malu, atau tekanan dr keluarga.
3. kurangnya Kesadaran dr masyarakat
Banyak masyarakat belum memahami bentuk-bentuk kekerasan, termasuk kekerasan non-fisik seperti psikologis atau ekonomi, jadi jika terjadinya kekerasan terhadap perempuan dan anak dianggap hal biasa atau itu menjadi urusan rumah tangga.
</t>
  </si>
  <si>
    <t xml:space="preserve">1. Integrasi Layanan dengan Sistem Kesehatan Primer dengan Memastikan seluruh Puskesmas memiliki unit penanganan kekerasan berbasis gender., mengadakan pelatihan petugas medis untuk deteksi dan pendokumentasian kasus kekerasan secara forensik.
2. Layanan Respons Cepat Mobile (Mobile Crisis Center), Menyediakan unit layanan bergerak yang dapat menjangkau korban secara langsung di lokasi darurat.
 Dengan Tim terdiri dari psikolog, pekerja sosial, petugas medis, dan unsur kepolisian.
3. Penguatan Layanan Pasca-Kasus (Reintegrasi dan Pemulihan) Menyediakan program jangka panjang bagi korban, memberikan pelatihan keterampilan, pendidikan anak, dan dukungan psikososial serta  mendorong reintegrasi sosial dan ekonomi yang berkelanjutan agar korban tidak kembali ke siklus kekerasan.
</t>
  </si>
  <si>
    <t>Ogan Komering Ulu</t>
  </si>
  <si>
    <t>Rahma Lianti, SE.,MM/81367312492</t>
  </si>
  <si>
    <t>Jl. Jend. A. Yani KM 6, Kemelak Bindung Langit, Baturaja</t>
  </si>
  <si>
    <t>081367312492</t>
  </si>
  <si>
    <t>Peraturan Bupati Ogan Komering Ulu Nomor 12 Tahun 2021</t>
  </si>
  <si>
    <t>Rahma Liyanti, SE.,MM/ 081367312492</t>
  </si>
  <si>
    <t>rahmaliyanti14@gmail.com</t>
  </si>
  <si>
    <t>1. Kepala UPTD PPA (Kosong)
2. Kasubbag TU UPTD PPA</t>
  </si>
  <si>
    <t>33 (2021)</t>
  </si>
  <si>
    <t>Kota Pagar Alam</t>
  </si>
  <si>
    <t>Didi Efindri, SKM</t>
  </si>
  <si>
    <t>Jl. Mayjen S. Parman Eks. Rumah Sakit Lama, Kel. Beringin Jaya Kec. Pagar Alam Utara Kota Pagar Alam</t>
  </si>
  <si>
    <t>Peraturan Walikota Pagar Alam No 46 tahun 2020</t>
  </si>
  <si>
    <t>Antika/081373347761</t>
  </si>
  <si>
    <t>uptdppapagaralam@gmail.com</t>
  </si>
  <si>
    <t>Kepala UPTD, Kasubag TU, Pengadmistrasi Umum,</t>
  </si>
  <si>
    <t>Gedung kantor UPTD PPA pinjam pakai dengan dinas kesehatan, kantor yang dipakai eks. Rumah Sakit Lama</t>
  </si>
  <si>
    <t>32 kasus</t>
  </si>
  <si>
    <t>Kurangnya Edukasi kepada masyarakat tentang perlindungan hukum terhadap perempuan dan anak sehingga masyarakat masih menggap tabu apabila terjadi kekerasan terutama kekerasan seksual, tidak ada kendaraan khusus untuk penjangkauan korban terutama ke daerah daerah yang jauh.</t>
  </si>
  <si>
    <t>ditambahnya SDM di UPTD PPA dan sarana prasarana yang mendukung untuk melakukan pelayanan.</t>
  </si>
  <si>
    <t>Muara Enim</t>
  </si>
  <si>
    <t>Arsika Saibana, SKM, MM/081377601113</t>
  </si>
  <si>
    <t>Jln. Sultan Mahmud Badaruddin II Muara Enim</t>
  </si>
  <si>
    <t>081377601113</t>
  </si>
  <si>
    <t>Peraturan Bupati Muara Enim Nomor 20 Tahun 2021</t>
  </si>
  <si>
    <t>085384586118/Nizarman, S.Sos (Kasubag TU UPT PPA)</t>
  </si>
  <si>
    <r>
      <rPr>
        <sz val="10.0"/>
        <u/>
      </rPr>
      <t>uptdppa2025@gmail.com</t>
    </r>
  </si>
  <si>
    <t>61 (2021)</t>
  </si>
  <si>
    <t>Penukal Abab Lematang Ilir</t>
  </si>
  <si>
    <t>Kasmiyati/ 082211392543</t>
  </si>
  <si>
    <t>Jl. Merdeka Kelurahan Handayani Mulya Kecamatan Talang Ubi, Kab. PALI</t>
  </si>
  <si>
    <t>082211392543</t>
  </si>
  <si>
    <t>Peraturan Bupati Penukal Abab Lematang Ilir Nomor 55 Tahun 2021</t>
  </si>
  <si>
    <t>uptdpppakabpali@gmail.com</t>
  </si>
  <si>
    <t>1. Kepala UPTD
2. Kasubag TU
3. Pengadministrasi Umum
4. Tim Mediator
5. Pengemudi
5. Penjaga Kebersihan</t>
  </si>
  <si>
    <t>Milik pemda</t>
  </si>
  <si>
    <t>Banyu Asin</t>
  </si>
  <si>
    <t>Aisyah SST, M.Kes</t>
  </si>
  <si>
    <t>Komplek Perkantoran Pemerintah Kab. Banyuasin Jln. KH. Choirul Chobir No. 18 Pangkalan Balai</t>
  </si>
  <si>
    <t>Peraturan Bupati Banyuasin Nomor 157 Tahun 2021</t>
  </si>
  <si>
    <t>Yosi/ 085368048259</t>
  </si>
  <si>
    <t>uptdppakabbanyuasin@gmail.com</t>
  </si>
  <si>
    <t xml:space="preserve"> 
Kepala UPTD PPA, Kasubag TU UPTD PPA, Pelaksana dan Kelompok JF</t>
  </si>
  <si>
    <t>40 korban</t>
  </si>
  <si>
    <t>Perseubuhan Anak</t>
  </si>
  <si>
    <t>Ogan Ilir</t>
  </si>
  <si>
    <t>Plh. Muhammad Ridwan, S. Kep., M.H., C. Med.</t>
  </si>
  <si>
    <t>Jln. Raya Lintas Timur Indralaya KM. 35 Indralaya Kabupaten Ogan Ilir 30862</t>
  </si>
  <si>
    <t>Hp. 0811 7499 129</t>
  </si>
  <si>
    <t>0811 7499 129</t>
  </si>
  <si>
    <t>Peraturan Bupati Ogan Ilir Nomor 105 Tahun 2021</t>
  </si>
  <si>
    <t>Muhammad Ridwan, S. Kep., M.H., C. Med. / 08535729006/08117444111</t>
  </si>
  <si>
    <t>mridwan1871@gmail.com</t>
  </si>
  <si>
    <t>Belum Ada Mobil Perlindungan dan Motor Perlindungan</t>
  </si>
  <si>
    <t>Layanan Sosial berkoordinasi dengan Dinas Sosial Kabupaten, layanan Kondultasi Psikologis berkoordinasi dengan UPTD PPA Provinsi Sumatera Selatan, Layanan Darurat Kabupaten ke 112 dan Hotline UPTD PPA di 0811 7499 129, layanan penampungan sementara dianggarkan biaya penginapan</t>
  </si>
  <si>
    <t>80 Kasus</t>
  </si>
  <si>
    <t>Kurangnya SDM dan Sarana serta Prasarana</t>
  </si>
  <si>
    <t>Terpenuhinya SDM dan Sarana serta prasarana sehingga pelayanan dapat dilakukan lebih efektif</t>
  </si>
  <si>
    <t>Kota Prabumulih</t>
  </si>
  <si>
    <t>Plt Kepala UPTD PPA Kota Prabumulih</t>
  </si>
  <si>
    <t>Jl.Lingkar Timur Komplek Islamic Center (Rusunawa) Kec. Prabumulih Timur</t>
  </si>
  <si>
    <t>UPTD PPA Kota Prabumulih</t>
  </si>
  <si>
    <t>Peraturan Walikota Prabumulih Nomor 7 Tahun 2022 tentang Unit Pelaksanaan Teknis Daerah Perlindungan Perempuan dan Anak pada Dinas Pengendalian Penduduk Keluarga Berencana Pemberdayaan Perempuan dan Perlindungan Anak Kota Prabumulih</t>
  </si>
  <si>
    <t>ERNALIA, SE</t>
  </si>
  <si>
    <t>ernalia000@gmail.com</t>
  </si>
  <si>
    <t>13 Kasus</t>
  </si>
  <si>
    <t>Pelecehan Seksual</t>
  </si>
  <si>
    <t>- Keterbatasan Sumber daya manusia (SDM)
- Koordinasi Lintas Sektor yang belum optimal
- banyak korban/keluarga yang engan melapor karena takut,malu atau takut dampak sosial
- proses hukum yang lambat/tidak berpihak kepada korban</t>
  </si>
  <si>
    <t xml:space="preserve">- Sistem Layanan Terpadu Satu Pintu (One Stop Service)
</t>
  </si>
  <si>
    <t>Ogan Komering Ulu Selatan</t>
  </si>
  <si>
    <t>Ahmad Candra Alim/ 082280605767</t>
  </si>
  <si>
    <t>Jl. Wedana Pangkoe Komplek Perkantoran Kecamatan Muaradua Kel. Bumi Agung Kec. Muaradua</t>
  </si>
  <si>
    <t>08117821129</t>
  </si>
  <si>
    <t>Peraturan Bupati Ogan Komering Ulu Selatan Nomor 19 Tahun 2023</t>
  </si>
  <si>
    <t>Nova Susanti, SKM., MM / 0811789721</t>
  </si>
  <si>
    <t>uptdppaokus@gmail.com</t>
  </si>
  <si>
    <t>1. Kepala UPTD PPA
2. Kepala Sub Bagian Tata Usaha
3. Kelompok Jabatan Fungsional
4. Pengadministrasian Umum
5. Pengemudi
6. Penjaga keamanan
7. Mediator
8. Penjaga Rumah Aman
9. Konselor (Psikologis/Hukum)</t>
  </si>
  <si>
    <t>Kolom (15): Mandiri/Pinjam Pakai
Psikolog Klinis: ada melalui MoU</t>
  </si>
  <si>
    <t>26 KASUS</t>
  </si>
  <si>
    <t>PELECEHAN SEKSUAL</t>
  </si>
  <si>
    <t>Empat Lawang</t>
  </si>
  <si>
    <t>Rahmawati, M.Psi.,Psikolog</t>
  </si>
  <si>
    <t>Jl. H.Noerdin Pandji KM 1,5</t>
  </si>
  <si>
    <t>082280095003</t>
  </si>
  <si>
    <t>Peraturan Bupati Empat Lawang Nomor 64 Tahun 2022</t>
  </si>
  <si>
    <t>uptdppaempatlawang@gmailcom</t>
  </si>
  <si>
    <t>1. Kepala UPTD PPA
2. Kasubag TU UPTD PPA
3. Pelaksana
4. Kelompok JF</t>
  </si>
  <si>
    <t>Ogan Komering Ulu Timur</t>
  </si>
  <si>
    <t>Leni Sari, AM.Keb</t>
  </si>
  <si>
    <t>Jl. Lintas Sumatera KM. 7 Kotabaru Selatan Kecamatan Martapura Kab. OKU Timur</t>
  </si>
  <si>
    <t>081364950699</t>
  </si>
  <si>
    <t>Peraturan Bupati Ogan Komering Ulu Timur Nomor 37 Tahun 2023</t>
  </si>
  <si>
    <t>disppaokutimur@gmail.com</t>
  </si>
  <si>
    <t>1. Kepala UPTD
2. Kasubag TU
3. Kelompok JF
4. Pelaksana</t>
  </si>
  <si>
    <t>Musi Banyuasin</t>
  </si>
  <si>
    <t>Irfan, ST</t>
  </si>
  <si>
    <t>Jalan Kolonel Wahid Udin, Serasan Jaya, Sekayu, Sumatera Selatan 30711 Telepon (0714) 324 1036, Pos-el Dp3a.muba@gmail.com</t>
  </si>
  <si>
    <t>08127885924</t>
  </si>
  <si>
    <t>Peraturan Bupati Musi Banyuain Nomor 13 Tahun 2024</t>
  </si>
  <si>
    <r>
      <rPr>
        <sz val="10.0"/>
        <u/>
      </rPr>
      <t>Masnun Laili Rambe, S.Pd.,</t>
    </r>
    <r>
      <rPr>
        <sz val="10.0"/>
        <u/>
      </rPr>
      <t>M.SI</t>
    </r>
    <r>
      <rPr>
        <sz val="10.0"/>
        <u/>
      </rPr>
      <t xml:space="preserve"> / 085208965014</t>
    </r>
  </si>
  <si>
    <t>masnurambe.dp3a@gmail.com</t>
  </si>
  <si>
    <t>1. Kepala UPTD PPA
2. Kasubbag TU UPTD PPA
3. Pelaksana
4. Kelompok JF</t>
  </si>
  <si>
    <t>Analis Hukum dan Konselor Hukum: ada melalui MoU</t>
  </si>
  <si>
    <t>108 KASUS</t>
  </si>
  <si>
    <t>PELECEHAN SEKSUAL DAN KDRT</t>
  </si>
  <si>
    <t>Musi Rawas Utara</t>
  </si>
  <si>
    <t>Provinsi Kepulauan Bangka-Belitung</t>
  </si>
  <si>
    <t>Bangka Barat</t>
  </si>
  <si>
    <t>Alta Fatra, SKM</t>
  </si>
  <si>
    <t>Kompleks Perkantoran Terpadu Pemerintah Kabupaten Bangka Barat, Dayabaru, Pal 4,  MUNTOK 33351</t>
  </si>
  <si>
    <t>Peraturan Bupati Nomor 18 Tahun 2022</t>
  </si>
  <si>
    <t>diyahthurfanissa16@gmail.com</t>
  </si>
  <si>
    <t>Kepala UPTD, Analis Hukum, Pekerja Sosial dan Staf PHL</t>
  </si>
  <si>
    <t>Pinjam Pakai</t>
  </si>
  <si>
    <t>40 kasus</t>
  </si>
  <si>
    <t>Keterbatasan SDM, Infrastruktur kurang memadai, kurangnya kesadaran masyarakat, tekanan internal dan eksternal</t>
  </si>
  <si>
    <t>Penambahan SDM</t>
  </si>
  <si>
    <t>Kota Pangkal Pinang</t>
  </si>
  <si>
    <t>Meryance, SE</t>
  </si>
  <si>
    <t xml:space="preserve">Jalan Rasakunda Gg. Delima Siam VI, Kecamatan Girimaya  
Pos-el : dpppakb@pangkalpinangkota.go.id; Pangkal Pinang  33143
</t>
  </si>
  <si>
    <t>dpppakb@pangkalpinangkota.go.id</t>
  </si>
  <si>
    <t>Peraturan Walikota Pangkal PInang Nomor 59 Tahun 2020</t>
  </si>
  <si>
    <t>m312y_02@yahoo.com</t>
  </si>
  <si>
    <t>Perempuan</t>
  </si>
  <si>
    <t>Kurangnya Sumber Daya Manusia yang ada di UPTD PPA dan Sarana Prasarana untuk menunjang pelayanan</t>
  </si>
  <si>
    <t>Menyediakan pengamanan dan perlindungan bagi korban kekerasan perempuan dan anak dalam hal ini tempat rehabilitasi dri kementrian pemberdayaan perempuan dan perlindungan anak</t>
  </si>
  <si>
    <t>Belitung Timur</t>
  </si>
  <si>
    <t>Bambang/081949321478</t>
  </si>
  <si>
    <t>Komp. Perkantoran Terpadu Manggarawan Jln. Raya Manggar-Gantung Dsn. Menggarawan, Desa Padang, Manggar-Belitung Timur 33511</t>
  </si>
  <si>
    <t>081991712288</t>
  </si>
  <si>
    <t>Peraturan Bupati Belitung Timur Nomor 61 Tahun 2020</t>
  </si>
  <si>
    <t>081949321478</t>
  </si>
  <si>
    <r>
      <rPr>
        <sz val="10.0"/>
        <u/>
      </rPr>
      <t>uptppabeltim@gmail.com</t>
    </r>
  </si>
  <si>
    <t>1. Kepala UPT
2. Pelaksana
3. Kelompok JF</t>
  </si>
  <si>
    <t>GABUNG DINAS PPPA</t>
  </si>
  <si>
    <t>Pemerintah Daerah
Kolom (16): MILIK DINAS SOSIAL, PEMBERDAYAAN PEREMPUAN DAN PERLINDUNGAN ANAK</t>
  </si>
  <si>
    <t>Bangka</t>
  </si>
  <si>
    <t>Syahroni, S. I. Kom</t>
  </si>
  <si>
    <t>Jalan Jend. A. Yani, Jalur 2 Sungailiat</t>
  </si>
  <si>
    <t>Peraturan Bupati Bangka Nomor 83 Tahun 2020 tentang Pembentukan Unit Pelaksana Teknis Daerah di Lingkungan Pemkab Bangka</t>
  </si>
  <si>
    <t>Syahroni, S. I. Kom (Ka. UPTD PPA Bangka)/081368032323</t>
  </si>
  <si>
    <t>uptdppabangka@gmail.com</t>
  </si>
  <si>
    <t>Kepala UPTD, Kasubag TU, PPPK</t>
  </si>
  <si>
    <t>Sewa/kontrak terpisah dari kantor yang terjamin kerahasiaannya</t>
  </si>
  <si>
    <t>koordinasi kerja sama atas pemenuhan hak korban dengan lembaga lainnya dengan melalui Mou</t>
  </si>
  <si>
    <t>cabul dan persetubuhan</t>
  </si>
  <si>
    <t>Kurangnya sarpras pendukung dalam proses pemberian layanan</t>
  </si>
  <si>
    <t>sebaiknya ada aturan tentang diadakannya pelayanan perempuan dan anak korban kekerasan hingga tingkat terkecil masyarakat (kecamatan, hingga kelurahan/desa)</t>
  </si>
  <si>
    <t>Belitung</t>
  </si>
  <si>
    <t>Indera/081282109688</t>
  </si>
  <si>
    <t>Jl. A. Yani No. 100 Tanjungpandan, Belitung</t>
  </si>
  <si>
    <t>087899969778</t>
  </si>
  <si>
    <t>082181911881</t>
  </si>
  <si>
    <t>Peraturan Bupati Nomor 56 Tahun 2022</t>
  </si>
  <si>
    <t>Inderia/087899969778</t>
  </si>
  <si>
    <r>
      <rPr>
        <sz val="10.0"/>
        <u/>
      </rPr>
      <t>ppabelitunguptd@gmail.com</t>
    </r>
  </si>
  <si>
    <t>Bangka Selatan</t>
  </si>
  <si>
    <t>GIRI PAMUNGKAS, S.ST., M.Tr.Sos</t>
  </si>
  <si>
    <t>JL. KOMPLEK PERKANTORAN TERPADU GUNUNG NAMAK TOBOALI-KABUPATEN BANGKA SELATAN</t>
  </si>
  <si>
    <t>Peraturan Bupati Nomor 44 Tahun 2020</t>
  </si>
  <si>
    <t>DIAN NOVIKASARI, S.Psi / 083878453993</t>
  </si>
  <si>
    <t>diannovikasari03@gmail.com</t>
  </si>
  <si>
    <t>Kepala UPT, Kelompok Jabatan Fungsional, Kasubbag TU, Kasi Penerimaan dan Klarifikasi, Kasi Tindaklanjut Kasus</t>
  </si>
  <si>
    <t>Kurangnya SDM dan keterbatasan sarana dan prasarana</t>
  </si>
  <si>
    <t>1. Layanan Pengaduan
2. Kerjasama lintas sektor
3. Peningkatan kesadaran masyarakat</t>
  </si>
  <si>
    <t>Bangka Tengah</t>
  </si>
  <si>
    <t>Evi Kurniati, S.Kom</t>
  </si>
  <si>
    <t>Jl Titian puspa 4 Pemkab Bangka Tengah Koba</t>
  </si>
  <si>
    <t>Sipelindung</t>
  </si>
  <si>
    <t>UPTD PPA Kabupaten Bangka Tengah</t>
  </si>
  <si>
    <t>Peraturan Bupati Bangka Tengah No 33 tahun 2020</t>
  </si>
  <si>
    <t>Ekurniati883@gmail.com</t>
  </si>
  <si>
    <t>Kepala UPTD, Kasubbag TU</t>
  </si>
  <si>
    <t>34 kasus</t>
  </si>
  <si>
    <t>Kurangmya SDM di UPT PPA Bangka Tengah</t>
  </si>
  <si>
    <t>Tanbahan SDM di UPTD PPA Bangka Tengah</t>
  </si>
  <si>
    <t>Kota Bandar Lampung</t>
  </si>
  <si>
    <t>A. Prisnal/082140001833</t>
  </si>
  <si>
    <t>Jl. Dr. Susilo Nomor 2, Gedung Mall Pelayanan Publik Lantai 3</t>
  </si>
  <si>
    <t>Telp : 082140001686
 WA : 082111110626</t>
  </si>
  <si>
    <t>Peraturan Walikota Bandar Lampung Nomor 6 Tahun 2020</t>
  </si>
  <si>
    <r>
      <rPr>
        <sz val="10.0"/>
        <u/>
      </rPr>
      <t>uptppakotabandarlampung@gmail.com</t>
    </r>
  </si>
  <si>
    <t>1. Kepala UPTD
2. Kasubag TU
3. Kelompok JF dan Pelaksana</t>
  </si>
  <si>
    <t>ADA MELALUI KERJA SAMA</t>
  </si>
  <si>
    <t>UPT PPA Kota Bandar Lampung bekerjasama/membuat MOU dengan lembaga/yayasan swasta, RPTC (Dinsos Provinsi Lampung)</t>
  </si>
  <si>
    <t>Lampung Tengah</t>
  </si>
  <si>
    <t>Yusrizal/081276176733</t>
  </si>
  <si>
    <t>Jln. Hi. Muchtar Gunung Sugih (Komplek Perkantoran Dinas Pemerintah Kabupaten Lampung Tengah)</t>
  </si>
  <si>
    <t>081379737282</t>
  </si>
  <si>
    <t>Peraturan Bupati Lampung Tengah Nomor 29 Tahun 2020</t>
  </si>
  <si>
    <t>Ronal / 085924952254</t>
  </si>
  <si>
    <t>uptdppakablamteng@gmail.com</t>
  </si>
  <si>
    <t>1. Kepala UPTD
2. Kasubag TU
3. Tenaga Aministrasi
4. Pelaksana
5. Kelompok Jabatan Fungsional</t>
  </si>
  <si>
    <t>Rumah Masyarakat</t>
  </si>
  <si>
    <t>77 (2024)</t>
  </si>
  <si>
    <t>Lampung Utara</t>
  </si>
  <si>
    <t>Yuyun indriastuti, SE</t>
  </si>
  <si>
    <t>Jl. RPN alamsyan kelapa tujuh kotabumi selatan (ex makam pahlawan)</t>
  </si>
  <si>
    <t>0821 78427297</t>
  </si>
  <si>
    <t>0852 69699486</t>
  </si>
  <si>
    <t>Peraturan Bupati nomor 24 tahun 2020</t>
  </si>
  <si>
    <t>ppaoptd@gmail.com</t>
  </si>
  <si>
    <t>Kepala UPTD - staff</t>
  </si>
  <si>
    <t>Wilayah yang terlalu jauh, kurang nya SDm terlatih</t>
  </si>
  <si>
    <t>Menambah SDM pelayanan</t>
  </si>
  <si>
    <t>Lampung Selatan</t>
  </si>
  <si>
    <t>ACAM SUYANA, SH</t>
  </si>
  <si>
    <t>Jl.Mustafa Kemal No.31Kalianda Lampung Selatan</t>
  </si>
  <si>
    <t>(0727) 321567</t>
  </si>
  <si>
    <t>Peraturan Bupati NOMOR 61 TAHUN 2017</t>
  </si>
  <si>
    <t>uptppalamsel@gmail.com</t>
  </si>
  <si>
    <t>Gedung UPTD sudah Milik Sendiri mulai ditempati awal bulan januari tahun 2024</t>
  </si>
  <si>
    <t>sudah dilaksanakan</t>
  </si>
  <si>
    <t>Layanan Penjangkauan kerumah Korban yg menemui jalan yg terjal,curam dan jurang</t>
  </si>
  <si>
    <t>memberikan assesment psikolog klinis berkunjung ke rumah korban</t>
  </si>
  <si>
    <t>Lampung Timur</t>
  </si>
  <si>
    <t>RUSDI</t>
  </si>
  <si>
    <t>Sukada Lampung Timur</t>
  </si>
  <si>
    <t>Peraturan Bupati no 82 Tahun 2021</t>
  </si>
  <si>
    <t>Rusdi /085267748513</t>
  </si>
  <si>
    <t>rusdi.wongkito@gmail.com</t>
  </si>
  <si>
    <t>Kepala UPTD dan jabatan fungsional</t>
  </si>
  <si>
    <t>UPTD masih bergabung dengan gedung dinas</t>
  </si>
  <si>
    <t>Lampung Barat</t>
  </si>
  <si>
    <t>MAINI, S.IP</t>
  </si>
  <si>
    <t>Jl Teratai No.04 Way Mengaku liwa 34811</t>
  </si>
  <si>
    <t>0728-21472</t>
  </si>
  <si>
    <t>0851-2943-7722</t>
  </si>
  <si>
    <t>Peraturan Bupati Nomor 27 Tahun 2020</t>
  </si>
  <si>
    <t>uptdppa1@gmail.com</t>
  </si>
  <si>
    <t>Kepala UPTD, Kasubbag TU, Staf</t>
  </si>
  <si>
    <t>Sewa</t>
  </si>
  <si>
    <t>Informasi terkadang tidak sampai sekarang</t>
  </si>
  <si>
    <t>Penjangkauan dan pendampingan</t>
  </si>
  <si>
    <t>Pesawaran</t>
  </si>
  <si>
    <t>Plt. Ns. Nofriyansyah, S.Kep</t>
  </si>
  <si>
    <t>Dusun Sukaraja 7 Desa Sukaraja Kecamatan Gedong Tataan</t>
  </si>
  <si>
    <t>085382792327</t>
  </si>
  <si>
    <t>Peraturan Bupati Pesawaran Nomor 12 Tahun 2020 Tentang Pembentukan, Uraian Tugas dan Fungsi Unit Pelaksana Teknis Daerah Perlindungan Perempuan dan Anak</t>
  </si>
  <si>
    <r>
      <rPr>
        <sz val="10.0"/>
        <u/>
      </rPr>
      <t>uptdppapesawaran24@gmail.com</t>
    </r>
  </si>
  <si>
    <t>Ketersediaan Tenaga Ahli Psikolog Klinis, Konselor Psikologi, dan Konselor Hukum menggunakan Perjanjian Kerjasama/MoU Antara Pihak Pertama Dinas P3AP2KB Kabupaten Pesawaran dengan Pihak Kedua/ Para Tenaga Ahli Pendampingan Korban KtP/A</t>
  </si>
  <si>
    <t>26 (2021)</t>
  </si>
  <si>
    <t>Way Kanan</t>
  </si>
  <si>
    <t>ARDIANSYAH, Amd.KL</t>
  </si>
  <si>
    <t>Jl. Radin Jambat Kelurahan Blambangan Umpu, Kec. Blambangan Umpu, Kab. Way Kanan</t>
  </si>
  <si>
    <t>Peraturan Bupati Way Kanan Nomor 14 Tahun 2020</t>
  </si>
  <si>
    <t>Ardiansyah / 08127976880</t>
  </si>
  <si>
    <t>uptppawk@gmail.com</t>
  </si>
  <si>
    <t>Kepala UPTD, Kasubbag TU, Pelaksana</t>
  </si>
  <si>
    <t>Kekerasan Seksual Terhadap Anak Dibawah Umur</t>
  </si>
  <si>
    <t>- UPTD PPA Way Kanan kekurangan SDM
- Tidak ada fasilitas MOLIN untuk menunjang penjangkauan korban karena luasnya kabupaten Way Kanan dan sulitnya akses jalan penjangkauan</t>
  </si>
  <si>
    <t>Semua stakeholder saling bekerjasama untuk korban kekerasan perempuan dan anak</t>
  </si>
  <si>
    <t>Pesisir Barat</t>
  </si>
  <si>
    <t>STYAWAN,S.E.</t>
  </si>
  <si>
    <t xml:space="preserve">Gedung B Perkantoran Pemerintah Kabupaten Pesisir Barat Lantai II Jalan Kusuma Nomor 07 Kecamatan Pesisir Tengah Pesisir Barat
</t>
  </si>
  <si>
    <t>Peraturan Bupati Pesisir Barat Nomor 4 Tahun 2020</t>
  </si>
  <si>
    <t>dp3akb.pesibar@gmail.com</t>
  </si>
  <si>
    <t>Kepala UPTD, Kasubag TU dan Kelompok Jabatan Fungsional dan Pelaksana</t>
  </si>
  <si>
    <t>KEKERASAN SEKSUAL TERHADAP ANAK DAN ABH</t>
  </si>
  <si>
    <t>BELUM ADANYA TENAGA AHLI PSIKOLOG KLINIS DAN MOBIL PERLINDUNGAN</t>
  </si>
  <si>
    <t>SINERGI ANTARA LEMBAGA TERKAIT</t>
  </si>
  <si>
    <t>Tanggamus</t>
  </si>
  <si>
    <t>Bdn. SUSTINA,SS.S.T</t>
  </si>
  <si>
    <t>Komplek Perkantoran Pemda Tanggamus Jln. Mangku Negara Kampung Baru Kotaagung Timur</t>
  </si>
  <si>
    <t>belum ada</t>
  </si>
  <si>
    <t>UPTD PP</t>
  </si>
  <si>
    <t>Peraturan Bupati Tanggamus Nomor 18 Tahun 2020</t>
  </si>
  <si>
    <t>Kepala UPT, Kasubag TU, Tenaga Pendamping, Tenaga Administrasi dan Petugas Layanan Oprasional</t>
  </si>
  <si>
    <t>Sudah Pernah mengajukan Nota Dinas kepada Dinas PUPR Untuk dibagunkan gedung UPTD pada Tahun 2024</t>
  </si>
  <si>
    <t>Kekerasan Sexsual terhadap Anak</t>
  </si>
  <si>
    <t>masih kurangnya keterbukaan masyarakat atau Orang tua terhadap Informasi kekerasan baik fisik dan sexsual terhadap anak yang masih beranggapa Tabu atau Aib Keluarga</t>
  </si>
  <si>
    <t>Tulang Bawang Barat</t>
  </si>
  <si>
    <t>Ni Putu Fina Elyonasari</t>
  </si>
  <si>
    <t>Jln. Marga Tegamoan, Tiyuh Panaragan Jaya, Kecamatan Tulang Bawang Tengah, Kabupaten Tulang Bawang Barat, Provinsi Lampung</t>
  </si>
  <si>
    <t>Peraturan Bupati Nomor 29 Tahun 2020 Tentang Pembentukan Unit Pelaksana Teknis Daerah Perlindungan Perempuan dan Anak Pada Dinas Pemberdayaan Perempuan dan Perlindungan Anak</t>
  </si>
  <si>
    <t>putufina8990@gmail.com</t>
  </si>
  <si>
    <t>64 korban</t>
  </si>
  <si>
    <t>SDM yang terbatas, jarak wilayah yang berjauhan</t>
  </si>
  <si>
    <t>Tulang Bawang</t>
  </si>
  <si>
    <t>Stanis Laus Suryanto, S.T. / 081369477353</t>
  </si>
  <si>
    <t>Jalan Lintas Timur Sumatera KM 112 Kampung Tiuh Tohou Kecamatan Menggala Kabupaten Tulang Bawang</t>
  </si>
  <si>
    <t>0816321996031</t>
  </si>
  <si>
    <t>Peraturan Bupati Tulang Bawang Nomor 34 Tahun 2020</t>
  </si>
  <si>
    <t>35 (2021)</t>
  </si>
  <si>
    <t>Pringsewu</t>
  </si>
  <si>
    <t>ASRI DWIJAYANTI</t>
  </si>
  <si>
    <t>JL. KENANGA 1 PRINGSEWU UTARA KECAMATAN PRINGSEWU KABUPATEN PRINGSEWU</t>
  </si>
  <si>
    <t>PERATURAN BUPATI PRINGSEWU NOMOR 70 TAHUN 2019</t>
  </si>
  <si>
    <t>0821-8038-5581</t>
  </si>
  <si>
    <t>melaapriani1987@gmail.com</t>
  </si>
  <si>
    <t>KEPALA UPTD, KASUBAG TU</t>
  </si>
  <si>
    <t>SEWA</t>
  </si>
  <si>
    <t>KURANGNYA SDM, LUAS WILAYAH, SARANA DAN PRASARANA</t>
  </si>
  <si>
    <t>koordinasi lintas sektor dan pemantauan yang efektif untuk memastikan layanan yang diberikan berkualitas dan sesuai dengan kebutuhan korban.</t>
  </si>
  <si>
    <t>Mesuji</t>
  </si>
  <si>
    <t>YUNI CAHYANI,S.Pd., ME</t>
  </si>
  <si>
    <t>Kompleks Perkantoran Pemda Desa Wiralaga Mulya  Kec. Mesuji Kab. Mesuji Kode Pos 34699</t>
  </si>
  <si>
    <t>Peraturan Bupati Mesuji NOMOR 30 TAHUN 2020 TENTANG PERUBAHAN KEDUA ATAS PERATURAN BUPATI MESUJI NOMOR 49 TAHUN 2018 TENTANG PEMBENTUKAN, ORGANISASI DAN TATA KERJA UNIT PELAKSANA TEKNIS DAERAH KABUPATEN MESUJI</t>
  </si>
  <si>
    <t>uptdppamesujikab@gmail.com</t>
  </si>
  <si>
    <t>Kepala UPTD PPA, Kasubag TU</t>
  </si>
  <si>
    <t>Belum Mempunyai sendiri Gedung Kantor UPTD PPA</t>
  </si>
  <si>
    <t>15 Kasus</t>
  </si>
  <si>
    <t>Keterbatasan Suberdaya Manusia, Koordinasi dengan lembaga lain, membangun kepercayaan pengembangan kapasitas SDM</t>
  </si>
  <si>
    <t>1. pengembangan pusat layanan yang aman dan nyaman bagi perempuan dan anak, 2. Pengamanan dan perlindungan bagi korban termasuk perlindungan dari ancaman dan kekerasan lanjutan. 3.mengembangkan kapasitas SDM yang menangani Kasus Kekerasan Perempuan dan Anak melalui pelatihan dan pendidikan yang berkelanjutan.</t>
  </si>
  <si>
    <t>Kota Metro</t>
  </si>
  <si>
    <t>ARA YULIASARI RS, S.Tr.Keb.</t>
  </si>
  <si>
    <t>Jl. Soekarno Hatta No. 17, Mulyojati, Metro Barat, Kota Metro</t>
  </si>
  <si>
    <t>Peraturan Walikota Metro No. 03 Tahun 2018</t>
  </si>
  <si>
    <t>Ara Yuliasari / 081540999005</t>
  </si>
  <si>
    <t>dinaspppappkbmetro@gmail.com</t>
  </si>
  <si>
    <t>Kepala UPTD, Kasubag TU, dan Kelompok Jabatan Fungsional</t>
  </si>
  <si>
    <t>Kurangnya sarana dan prasarana</t>
  </si>
  <si>
    <t>Kaur</t>
  </si>
  <si>
    <t>Erfan Deni Setiawan/ 085268076502</t>
  </si>
  <si>
    <t>Jl. WR Supratman, Perkantoran Padang Kempas</t>
  </si>
  <si>
    <t>0852-6807-6502</t>
  </si>
  <si>
    <t>Peraturan Bupati Kaur Nomor: 101 Tahun 2023 Tentang Pembentukan, Kedudukan, Susunan Organisasi, Tugas, dan Fungsi Serta Tata Kerja Unit Pelaksana Teknis Daerah Perlindungan Perempuan dan Anak pada Dinas Pengendalaian Penduduk, Keluarga Berencana, Pemberdayaan Perempuan dan Perlindungan Anak Kabupaten Kaur</t>
  </si>
  <si>
    <t>Call Center / 0852-6807-6502. Evi Yuliana Rosita, SKM / 0853-7975-2129</t>
  </si>
  <si>
    <t>uptdppakabkaur@gmail.com</t>
  </si>
  <si>
    <t>1. Kepala UPTD PPA
2. Kepala Sub Bagian Tata Usaha
3. Kelompok Jabatan Fungsional
4. Pengadministrasian Umum
5. Pengemudi
6. Penjaga Keamanan
7. Mediator
8. Penjaga Rumah Aman
9. Konselor (Psikologis/Hukum)</t>
  </si>
  <si>
    <t>Menggunakan DAK NF 2025 untuk Sewa Hotel</t>
  </si>
  <si>
    <t>29 (2021)</t>
  </si>
  <si>
    <t>Kepahiang</t>
  </si>
  <si>
    <t>Sofiyan Lufti, S.IP</t>
  </si>
  <si>
    <t>Jl Aipda Muan  Kompleks Perkantoran Kelobak Kepahiang</t>
  </si>
  <si>
    <t>Peraturan Bupati Kepahiang No 01 Tahun 2024</t>
  </si>
  <si>
    <t>Sofiyan Lutfi / 081375019580</t>
  </si>
  <si>
    <t>uptdppakepahiang@gmail.com</t>
  </si>
  <si>
    <t>Kepala UPTD, Subbag TU, Pelaksana dan Kelompok Jabatan Fungsional</t>
  </si>
  <si>
    <t>Korban yang membutuhkan layanan Rumah Perlindungan Sementara masih menggunakan jasa hotel.</t>
  </si>
  <si>
    <t>UPTD belum begitu maksimal dalam proses pendampingan hukum, hal ini salah satunya disebabkan oleh terbatasnya jumlah SDM yang tersedia, di satu sisi UPTD juga diharapkan untuk melakukan penjangkauan korban.</t>
  </si>
  <si>
    <t>- Jumlah personel UPTD terbatas
- Belum tersedianya SDM yang dibutuhkan, seperti Mediator, Konselor Hukum, Psikolog Klinis, Pekerja Sosial
- Belum tersedianya Rumah Aman
- Saat ini UPTD PPA sudah memiliki kantor yang terpisah dengan dinas, namun pemanfaatannya masih sangat terbatas, seperti belum adanya ruangan untuk konseling bagi korban
- Belum tersedianya Mobil Perlindungan yang sesuai dengan kondisi topografi daerah Kabupaten Kepahiang, yang berada di daerah pegunungan dan masih ada akses jalan yang sulit di jangkau. Sehingga Mobil Perlindungan yang tersedia saat ini belum cukup memadai dalam proses penjangkauan korban.</t>
  </si>
  <si>
    <t>Mukomuko</t>
  </si>
  <si>
    <t>AFIA LOLA ANDANY S.STP</t>
  </si>
  <si>
    <t>Jalan Imam Bonjol Komplek Perkantoran Pemda Kelurahan Bandaratu</t>
  </si>
  <si>
    <t>Peraturan Bupati Nomor 38 Tahun 2023 tentang Pembentukan Unit Pelaksana Tekhnis Daerah Kabupaten Mukomuko</t>
  </si>
  <si>
    <t>Kepala UPTD, Kasubag TU, Kelompok jabatan fungsional, dan Penjaga Asrama, Konselor , Mediator</t>
  </si>
  <si>
    <t>pengaduan dari masyarakat, penjangkuan korban, pengelolaan Kasus, serta Rujukan ke psikology jika diperlukan</t>
  </si>
  <si>
    <t>korban yang menolak untuk pendampingan, Jarak dan Medan yang di tempuh saat penjangkauan kasus dan anggaran yang minim dr pemerintah Daerah</t>
  </si>
  <si>
    <t>Kota Bengkulu</t>
  </si>
  <si>
    <t>Lihanudin,S.Sos (PLH)</t>
  </si>
  <si>
    <t>Jl. Musium No.06, Jembatan Kecil, Kec. Singaran Pati  Kota Bengkulu</t>
  </si>
  <si>
    <t>Peraturan Walikota Bengkulu Nomor 23 Tahun 2018 Tentang Pembentukan Unit Pelaksana Teknis Daerah Perlindungan Perempuan dan Anak Pada Dinas Pemberdayaan Perempuan, Perlindungan Anak, Pengendalian Penduduk dan Keluarga Berencana Kota Bengkulu</t>
  </si>
  <si>
    <t>uptdppakotabengkulu@gmail.com</t>
  </si>
  <si>
    <t>Kepala UPTD, STAF</t>
  </si>
  <si>
    <t>pengaduan dari masyarakat, penjangkuan korban, pengelolaan Kasus,serta Rujukan ke psikologi jika diperlukan</t>
  </si>
  <si>
    <t>Kekerasan Terhadap Anak Dan KDRT</t>
  </si>
  <si>
    <t>Bengkulu Utara</t>
  </si>
  <si>
    <t>Mimid Sarmidin, S.Pd</t>
  </si>
  <si>
    <t>Kota Argamakmur Kabupaten Bengkulu Utara</t>
  </si>
  <si>
    <t>Peraturan Bupati Bengkulu Utara nomor 30 tahun 2022</t>
  </si>
  <si>
    <t>uptdppa.bu@gmail.com</t>
  </si>
  <si>
    <t>Kepala Dinas PPPA, Kepala UPTD PPA, Kasubbag TU</t>
  </si>
  <si>
    <t>25 kasus 52 korban</t>
  </si>
  <si>
    <t>Persetubuhan/Pencabulan</t>
  </si>
  <si>
    <t>keluarga korban terkadang banyak yang kurang menerima, ketika ada korban yang ada didaerah terpencil sulit serta jalan yang sangat ekstrem untuk dijangkau sehubungan dengan tidak adanya mobil double gardan yang membuat pelayanan penjangkauan sedikit terhambat.</t>
  </si>
  <si>
    <t>Bengkulu Selatan</t>
  </si>
  <si>
    <t>Vepen ika suja yani,SE</t>
  </si>
  <si>
    <t>Jalan Letnan Tukiran No 151 kab Bengkulu Selatan Provinsi Bengkulu</t>
  </si>
  <si>
    <t>Peraturan Bupati Bengkulu Selatan Nomor 460.591 tahun 2022 Tentang Tim Teknis Pembentukan Unit Pelaksana Teknis Daerah Perlindungan Perempuan dan Anak Pada Dinas Pengendalian Penduduk,Keluarga Berencana,Pemberdayaan Perempuan dan Perlindungan Anak Kabupaten Bengkulu Selatan.</t>
  </si>
  <si>
    <t>uptdppabengkuluselatan@gmail.com</t>
  </si>
  <si>
    <t>Kepala Dinas DPPKBP3A, Kepala UPTD, Kasubbag Tata Usaha, Kelompok Japung, Administrasi Umum, Pengemudi, Penjaga Keamanan, Konselor Psykologis/Hukum, Penjaga Asrama, Mediator.</t>
  </si>
  <si>
    <t>Gabung ( milik OPD )</t>
  </si>
  <si>
    <t>TIdak Ada</t>
  </si>
  <si>
    <t>pengaduan dari masyarakat, penjangkuan korban, pengelolaan Kasus, Jika korban memerlukan pengamanan maka akan diberikan penampungan sementara di rumah aman serta Rujukan ke psikology jika diperlukan</t>
  </si>
  <si>
    <t>kelurga korban kurang terbuka,transpot penjangkaan,</t>
  </si>
  <si>
    <t>kalau bisa ditangani di polsek dengan pendampingan dari UPTD PPA  dan membawa Konselor sesuai kebutuhan korban</t>
  </si>
  <si>
    <t>Bengkulu Tengah</t>
  </si>
  <si>
    <t>KURNIADI.SKM</t>
  </si>
  <si>
    <t>Desa Bajak I Kecamatan Taba Penanjung Kabupate Bengkulu Tengah  Kode Pos 38386</t>
  </si>
  <si>
    <t>089603292943 AN. kurniadi.SKM./082306336999 an susi.yuniarti</t>
  </si>
  <si>
    <t>082289720628 / MARDIANA ,Satgas PPPA</t>
  </si>
  <si>
    <t>UPTD PPPA</t>
  </si>
  <si>
    <t>Peraturan Bupati Bengkulu Tengah Nomor 36 Tahun 2021</t>
  </si>
  <si>
    <t>SUSI YUNIARTI./082306336999</t>
  </si>
  <si>
    <t>uptdppabt@gmail.com</t>
  </si>
  <si>
    <t>KEPALA DINAS
KEPALA UPTD
SUB BAGIAN TATA USAHA, KELOMPOK JABATAN FUNGSIONAL DAN PELAKSANA
SATGAS PPPA</t>
  </si>
  <si>
    <t>REHAB GEDUNG</t>
  </si>
  <si>
    <t>Pengaduan Masyarakat,  Informasi dari Pihak Kepolisian, infomasi dari Desa dan Satgas PPPA.
Pendampingan Korban Kekerasan terhadap anak dan perempuan
penjangkauan Korban di Desa 
Pengelolaan Data  Kasus kekerasan pada Perempuan dan Anak 
Jika Korban Memerlukan Pengamanan maka akan di berikan Tempat Perlindungan sementara di Rumah Aman serta rujukan ke Tenaga Ahli apabila diperlukan
Pendampingan Visum Ke Rumah Sakit 
Mediasi Di Desa</t>
  </si>
  <si>
    <t>30 kasus</t>
  </si>
  <si>
    <t>Kekerasan Terhadap Anak dan Pererrmpuan</t>
  </si>
  <si>
    <t xml:space="preserve">Apabila ada korban yang beralamatkan di Daerah Pelosok/Pedalaman, kita terkendala dengan waktu perjalanan karena, kondisi jalan dan kedaraan opersioal yang Tidak mendukung 
Kurangnya Informasi yang di peroleh dari keluarga korban, karena kebanyakan dari pelaku adalah orang terdekat
</t>
  </si>
  <si>
    <t>Korban langsung di dampingidan di arahkan ke POLRES Unit PPPA</t>
  </si>
  <si>
    <t>Seluma</t>
  </si>
  <si>
    <t>Rudi Agus Setiawan</t>
  </si>
  <si>
    <t>Jl. RA Kartini Pematang Aur Tais</t>
  </si>
  <si>
    <t>Peraturan Bupati Seluma Nomor 33 Tahun 2020</t>
  </si>
  <si>
    <t>Rudi Agus Setiawan/ 081274662402</t>
  </si>
  <si>
    <t>bidanganak173@gmail.com</t>
  </si>
  <si>
    <t>Kepala UPTD, Kasubag TU dan kelompok Jabatan Fungsional</t>
  </si>
  <si>
    <t>Untuk tahun 2025 Belum berani sewa karena DAK belum salur</t>
  </si>
  <si>
    <t>Pelayanan psikolog dan pendampingan hukum menggandeng pihak luar karena tidak tersedia di Dinas (dibayar dengan dana DAK), untuk pekerja sosial bekerjasama dengan dinas sosial</t>
  </si>
  <si>
    <t>41 jenis kasus</t>
  </si>
  <si>
    <t>Pelecehan seksual dan KDRT</t>
  </si>
  <si>
    <t>Untuk 2024 terkendala kurangnya anggaran dan alat transportasi yang bermerk daihatsu luxio tidak maksimal untuk penjangkauan korban yang berada di daerah pelosok ( medan jalan berbatuan, tanah dan turun naik)
Untuk 2025 belum salur DAK</t>
  </si>
  <si>
    <t>Untuk kabupaten rata2 kepala uptd ppa hanya menjabat eselon IVa sehingga untuk berkomunikas tidak terlalu dihiraukan, ada baiknya kepala uptd ppa minimal eselon IIIb
Dengan dikeluarkan surat edaran dari yang berwenang, dengan begitu penanganan akan lebih efektif</t>
  </si>
  <si>
    <t>Lebong</t>
  </si>
  <si>
    <t>Komplek Perkantoran Jalan Jalur Dua Tubei, Tabeak Blau II, Kec. Tubei Kabupaten Lebong.</t>
  </si>
  <si>
    <t>Terkendala dengan akses jalan yang buruk, Kominikasi yang terputus</t>
  </si>
  <si>
    <t>Rejang Lebong</t>
  </si>
  <si>
    <t>Plt. Kepala UPTD PPA (bd. Titin Verayensi,Str.Keb, SKM, MKM)</t>
  </si>
  <si>
    <t>Kantor Dp3appkb Kab.Rejang Lebong, Jl. S. Sukowati , No. 26</t>
  </si>
  <si>
    <t>UPTD PPA Kabpaten Rejang Lebong</t>
  </si>
  <si>
    <t>Peraturan Bupati No.13 Tahun 2024</t>
  </si>
  <si>
    <t>uptdpparl@gmail.com</t>
  </si>
  <si>
    <t>Kepala UPTD, Kasubag TU dan Kelompok jabatan fungsional, Psikolog Klinis, Konselor Kesehatan, Konselor Hukum, Mediator, Pekerja Sosial, Pengadministrasian Umum, Penjaga Keamanan, Pengemudi, Penjaga Asrama</t>
  </si>
  <si>
    <t>BERGABUNG DENGAN KANTOR DINAS P3APPKB REJANG LEBONG</t>
  </si>
  <si>
    <t>MILIK SWASTA</t>
  </si>
  <si>
    <t>BELUM ADANYA RUMAH PERLINDUNGAN/ RUMAH AMAN MILIK PEMERINTAH REJANG LEBONG</t>
  </si>
  <si>
    <t>pengaduan dari masyarakat, penjangkuan korban, pengelolaan Kasus, Jika korban memerlukan pengamanan maka akan diberikan penampungan sementara di rumah aman yang sudah menjalin MOU dengan UPTD PPA Kab. Rejang Lebong</t>
  </si>
  <si>
    <t>Perbup no.13 Tahun 2024</t>
  </si>
  <si>
    <t>Tidak memenuhinya anggaran untuk penjangkauan kasus, mengingat jarak dan lokasi antar tiap kecamatan yaitu daerah pegunungan sehingga menyulitkan tim dalam penjangkauan kasus menggunakan mobil Molin PPA yang sudah ada,</t>
  </si>
  <si>
    <t>KABUPATEN REJANG LEBONG MEMPUNYAI PROGRAM UNTUK RAKYAT BERSAMA BUPATI REJANG LEBONG TAHUN 2025 YAITU '' PROGRAM LAPOR UPTD PPA 24 JAM UNTUK PERLINDUNGAN PEREMPUAN DAN ANAK'' DI KABUPATEN REJANG LEBONG</t>
  </si>
  <si>
    <t>Kota Tangerang Selatan</t>
  </si>
  <si>
    <t>Tri Purwanto/ 089629614410</t>
  </si>
  <si>
    <t>Jl. Maruga Raya No. 1 Balai Kota Tangerang Selatan Gedung III Lt.2 Serua, Ciputat</t>
  </si>
  <si>
    <t>087882113632</t>
  </si>
  <si>
    <t>Peraturan Walikota Tangerang Selatan Nomor 23 Tahun 2023</t>
  </si>
  <si>
    <r>
      <rPr>
        <sz val="10.0"/>
        <u/>
      </rPr>
      <t>uptdppa@tangerangselatankota.go.id</t>
    </r>
  </si>
  <si>
    <t>Sewa Per Tahun</t>
  </si>
  <si>
    <t>pengaduan dari masyarakat, penjangkuan korban, pengelolaan Kasus, Jika korban memerlukan pengamanan maka akan diberikan penampungan sementara di rumah aman, serta mendampingi sesuai kebutuhan korban seperti pendampingan hukum, pendampingan psikolog, serta mediasi</t>
  </si>
  <si>
    <t>179 (2021)</t>
  </si>
  <si>
    <t>Kota Cilegon</t>
  </si>
  <si>
    <t>Omah/ 0818659032</t>
  </si>
  <si>
    <t>Jl. H. Enggus Arja No.65 Kelurahan Citangkil Kecamatan Citangkil Kota Cilegon</t>
  </si>
  <si>
    <t>087808039299</t>
  </si>
  <si>
    <t>Peraturan Walikota Cilegon Nomor 18 Tahun 2019</t>
  </si>
  <si>
    <r>
      <rPr>
        <sz val="10.0"/>
        <u/>
      </rPr>
      <t>uptdppacilegon@gmail.com</t>
    </r>
  </si>
  <si>
    <t>Kolom (16): Milik Sendiri tapi gedung masih proses perbaikan
pengaduan dari masyarakat, penjangkuan korban, pengelolaan Kasus, Jika korban memerlukan pengamanan maka akan diberikan penampungan sementara di rumah aman</t>
  </si>
  <si>
    <t>18 (2021)</t>
  </si>
  <si>
    <t>Kekerasan Dalam Rumah Tangga</t>
  </si>
  <si>
    <t>Kota Serang</t>
  </si>
  <si>
    <t>Ratu/ 082111645747</t>
  </si>
  <si>
    <t>Jln. Jagarayu Gemilang Sakti RT 002/RW 009, Kecamatan Serang</t>
  </si>
  <si>
    <t>087771914705</t>
  </si>
  <si>
    <t>Peraturan Walikota Serang No 27 tahun 2019</t>
  </si>
  <si>
    <r>
      <rPr>
        <sz val="10.0"/>
        <u/>
      </rPr>
      <t>uptdppa.kotser@gmail.com</t>
    </r>
  </si>
  <si>
    <t>Kontrak Pertahun</t>
  </si>
  <si>
    <t>63 (2024)</t>
  </si>
  <si>
    <t>Serang</t>
  </si>
  <si>
    <t>Irma Iryuningsih, SM</t>
  </si>
  <si>
    <t>Bukit Sayar Indah Jl. Melati No 1 Ciracas Kota Serang</t>
  </si>
  <si>
    <t>Peraturan Bupati Serang Nomor 142 Tahun 2022</t>
  </si>
  <si>
    <t>Irma Iryuningsih /</t>
  </si>
  <si>
    <t>irmairyuningsih1409@gmail.com</t>
  </si>
  <si>
    <t>Kepala UPTD, Kasubag TU dan Pelaksana</t>
  </si>
  <si>
    <t>Kontrak/Sewa Gedung</t>
  </si>
  <si>
    <t>Seksual</t>
  </si>
  <si>
    <t>Kurang Jumlah Tenaga dan Minimnya anggaran pendampingan dan pelayanan</t>
  </si>
  <si>
    <t>terintegrasi dan mempunyai jabatan fungsional dan anggaran yang banyak</t>
  </si>
  <si>
    <t>Pandeglang</t>
  </si>
  <si>
    <t>Mila Oktaviani, S.Kep., Ners., M.Si</t>
  </si>
  <si>
    <t>Jalan Raya Serang, Pandeglang</t>
  </si>
  <si>
    <t>082112168841</t>
  </si>
  <si>
    <t>Peraturan Bupati Pandeglang Nomor 97 Tahun 2022</t>
  </si>
  <si>
    <r>
      <rPr>
        <sz val="10.0"/>
        <u/>
      </rPr>
      <t>uptdppapandeglang51@gmail.com</t>
    </r>
  </si>
  <si>
    <t>1. Kepala UPTD PPA
2. Kasubag TU
3. Pelaksana</t>
  </si>
  <si>
    <t>Lebak</t>
  </si>
  <si>
    <t>Puji Astuti, S.P., M.Kes</t>
  </si>
  <si>
    <t>Jl. Siliwangi Pasir Ona Blok A31 Rangkasbitung Lebak Banten</t>
  </si>
  <si>
    <t>Peraturan Bupati Lebak Nomor 23 Tahun 2021</t>
  </si>
  <si>
    <t>uptdkabupatenlebak@gmail.com</t>
  </si>
  <si>
    <t>Kepala UPTD, Kasubag TU dan Pengadministrasi Umum, Mediator,  Staff, Pengemudi</t>
  </si>
  <si>
    <t>sewa gedung</t>
  </si>
  <si>
    <t>Pelecehan seksual &amp; persetubuhan</t>
  </si>
  <si>
    <t>cakupan wilayah yang luas , 28 Kecamatan</t>
  </si>
  <si>
    <t>Tangerang</t>
  </si>
  <si>
    <t>Kustri Rimalawati, SKM / 08128611420</t>
  </si>
  <si>
    <t>Kadu Agung, Kec. Tigaraksa, Kabupaten Tangerang, Banten 15720</t>
  </si>
  <si>
    <t>Peraturan Bupati Tangerang Nomor 49 Tahun 2023</t>
  </si>
  <si>
    <t>dpppa.tangerangkab@gmail.com</t>
  </si>
  <si>
    <t>Kepala UPTD, Kasubag TU, Kelompok Jabatan Fungsional, Jabatan Pelaksana</t>
  </si>
  <si>
    <t>Sewa per tahun</t>
  </si>
  <si>
    <t>227 kasus</t>
  </si>
  <si>
    <t>Kasus Kekerasan Seksual / pelecehan seksual</t>
  </si>
  <si>
    <t>Adanya intervensi dari relasi kuasa yang masih tinggi dan tidak berpihak pada korban, dan ketidakpahaman masyarakat tentang kekerasan yang terjadi pada perempuan dan anak</t>
  </si>
  <si>
    <t>Advokasi tentang perlindungan terhadap korban kekerasan dan sosialisasi tentang kekerasan pada perempuan dan anak</t>
  </si>
  <si>
    <t>Kota Tangerang</t>
  </si>
  <si>
    <t>TITTO CHAIRIL YUSTIADI, SH</t>
  </si>
  <si>
    <t>Gedung Nyi Mas Melati, Lantai Dasar, Jl. Daan Mogot No. 59, Sukarasa, Kota Tangerang</t>
  </si>
  <si>
    <t>081917052597</t>
  </si>
  <si>
    <t>Peraturan Walikota Tangerang Nomor 31 Tahun 2022</t>
  </si>
  <si>
    <t>TITTO CHAIRIL YUSTIADI, SH/081387045092</t>
  </si>
  <si>
    <t>tittoyustiadi@gmail.com</t>
  </si>
  <si>
    <t>Gedung Milik Pemda Kota Tangerang, Kantor UPTD PPA berada dilantai dasar menyatu dengan Kantor TP PKK Kota Tangerang</t>
  </si>
  <si>
    <t>Kekerasan Fisik (KDRT)</t>
  </si>
  <si>
    <t>Penanganan Kasus-kasus kekerasan yang berbasis IT terkait dengan kekerasan seksual, karena membutuhkan bantuan dan dukungan dari pemerintah pusat terkait penghentian akses (apabila ada kasus-kasus yang membutuhkan penghentian penyebarluasan konten pornografi)</t>
  </si>
  <si>
    <t>dibutuhkan perhatian dan penanganan dari pemerintah provinsi apabila terdapat kasus-kasus kekerasan terhadap perempuan dan anak lintas kab/kota dan dibutuhkan perhatian dan penanganan dari pemerintah pusat apabila terdapat kasus-kasus kekerasan terhadap perempuan dan anak lintas provinsi</t>
  </si>
  <si>
    <t>Kota Depok</t>
  </si>
  <si>
    <t>Dessy Suziana, SP, ME</t>
  </si>
  <si>
    <t>Jl. Permata Raya No.6 Kelurahan Pondok Jaya Kecamatan Cipayung Kota Depok</t>
  </si>
  <si>
    <t>Peraturan Walikota Depok No. 67 Tahun 2019</t>
  </si>
  <si>
    <t>Dessy Suziana/081266405725</t>
  </si>
  <si>
    <t>uptdppakotadepok@gmail.com</t>
  </si>
  <si>
    <t>Kepala UPTD, Kasubag TU, Jabatan Fungsional</t>
  </si>
  <si>
    <t>1. Belum tersedianya Psikolog Klinis dan Konselor Hukum PNS/P3K, sehingga layanan konseling psikolog dan hukum masih menunggu jadwal dari psikolog dan konselor hukum yang ditunjuk melalui Perjanjian Kerjasama.
2. Belum semua pihak memahami kewajiban untuk menjaga privacy korban kekerasan terutama anak dari pemberitaan media masa/media sosial.</t>
  </si>
  <si>
    <t>Pemberian layanan terintegrasi, satu pintu yang memudahkan korban</t>
  </si>
  <si>
    <t>Bekasi</t>
  </si>
  <si>
    <t>Fahrul Fauzi</t>
  </si>
  <si>
    <t>Jl. Johar Komplek Pemkab Bekasi 2 No 1 Kawasan Delta Silicon II Lippo Cikarang</t>
  </si>
  <si>
    <t>Peraturan Bupati Bekasi Nomor 24 Tahun 2021</t>
  </si>
  <si>
    <t>Fahrul Fauzi/085220071006</t>
  </si>
  <si>
    <t>fahrul.kabbekasi@gmail.com</t>
  </si>
  <si>
    <t>Kepala UPTD PPA, Kasubag Tu, Bendahara Pengeluaran Pembantu, Pekerja Sosial, Penata Layanan Operasional</t>
  </si>
  <si>
    <t>Dikarenakan jumlah kasus yang cukup tinggi, Dibutuhkan Perluasan Kantor UPTD PPA untuk Shelter/Penampungan Sementara/Rumah Aman</t>
  </si>
  <si>
    <t>Kekurangan Anggaran/tidak mendapat dukungan DAK</t>
  </si>
  <si>
    <t>Diberikan kewenangan lebih, dan merubah Nomenklatur UPTD PPA (Eselon 4) menjadi Kantor UPTD PPA (Eselon 3)</t>
  </si>
  <si>
    <t>Kota Cirebon</t>
  </si>
  <si>
    <t>Luthfi Fauziyah</t>
  </si>
  <si>
    <t>Jl. Wahidin IV, kelurahan Sukapura Kecamatan Kejaksan Kota Cirebon</t>
  </si>
  <si>
    <t>(0231) 206145 - 201714</t>
  </si>
  <si>
    <t>Peraturan Walikota Cirebon Nomor 51 Tahun 2023</t>
  </si>
  <si>
    <t>Luthfi/085256934894</t>
  </si>
  <si>
    <t>dp3appkb@cirebonkota.go.id</t>
  </si>
  <si>
    <t>Kepala UPT, Kasubag TU dan Kelompok Jabatan Fungsional</t>
  </si>
  <si>
    <t>gedung tersedia, namun kondisinya masih banyak kekurangan</t>
  </si>
  <si>
    <t>seksual</t>
  </si>
  <si>
    <t>banyanya kasus tidak sebanding dengan tenaga yang melayani</t>
  </si>
  <si>
    <t>proses hukum yang berperspektif korban</t>
  </si>
  <si>
    <t>Cirebon</t>
  </si>
  <si>
    <t>Hj. Eni Suhaeni, SKM., M.Kes</t>
  </si>
  <si>
    <t>Jl. Sunan Kalijaga Kelurahan Sumber Kecamatan Sumber Kabupaten Cirebon</t>
  </si>
  <si>
    <t>Surat Keputusan Bupati Cirebon Nomor 463/Kep1238-DP2KBP3A/2017</t>
  </si>
  <si>
    <t>Serli Oftoyani, S.sos / 089630334681</t>
  </si>
  <si>
    <t>serlioftoyani2@gmail.com</t>
  </si>
  <si>
    <t>Ketua P2TP2A, Wakil Ketua P2TP2A, Ketua Harian, Sekretaris, Bidang Pencegahan dan KIE, Bidang Pendampingan</t>
  </si>
  <si>
    <t>Sedang proses pembentukan UPTD PPA dan sudah diajukan ke bagian organisasi Provinsi Jawa Barat. Gedung UPTD PPA sudah dipersiapkan, tinggal menunggu perda pembentukan UPTD PPA dan Peresmian.</t>
  </si>
  <si>
    <t>sudah diimplementasikan 11 layanan tersebut di P2TP2A Kabupaten Cirebon</t>
  </si>
  <si>
    <t>Kurangnya Sumber Daya Manusia (SDM) yang ahli dibidang penanganan kekerasan terhadap perempuan dan anak. Selama ini P2TP2A Kabupaten Cirebon bekerjasama dengan pihak ke tiga untuk memenuhi kebutuhan SDM yang kurang. Serta anggaran operational yang terbatas untuk penanganan dan pendampingan kasus. Infrastruktur yang belum memadai karna gedung P2TP2A Kabupaten Cirebon masih menyatu dengan DPPKBP3A Kabupaten Cirebon.</t>
  </si>
  <si>
    <t>Diusulkan Jabatan Fungsional khusus dari KemenPPPA RI untuk layanan kekerasan terhadap perempuan dan anak di lingkup UPTD PPA/P2TP2A Kabupaten Cirebon</t>
  </si>
  <si>
    <t>Garut</t>
  </si>
  <si>
    <t>Santi Susanti</t>
  </si>
  <si>
    <t>Jalan Patriot No. 33, Kelurahan Sukagalih, Kecamatan Tarogong Kidul, Kabupaten Garut</t>
  </si>
  <si>
    <t>Peraturan Bupati Kabupaten Garut Nomor 220 Tahun 2022</t>
  </si>
  <si>
    <t>Santi/081223000061</t>
  </si>
  <si>
    <t>ambuunixes@gmail.com</t>
  </si>
  <si>
    <t>Kepala UPTD, Kasubag TU, Pengadministrasian Umum, Psikolog Klinis, Konselor, Mediator, Penjaga Rumah Aman, Penjaga Keamanan, Pengemudi</t>
  </si>
  <si>
    <t>164 kasus</t>
  </si>
  <si>
    <t>1. Keterbatasan Sumber Daya    
2. Kesulitan dalam mendampingi korban dengan kondisi khusus karena belum ada ahli      bahasa isyarat dan pendamping khusus untuk korban disabilitas 
3. Akses terhadap korban yang berada di pelosok daerah
4. Sulitnya koordinasi dalam tindaklanjut kasus
5. ⁠Terbatasnya cluster/jenis klasifikasi kasus 
6. ⁠Terbatasnya anggaran untuk melakukan tindak lanjut 
7. Penanganan masih terbatas oleh aturan yang kurang fleksibel 
8. ⁠Belum adanya program preventif yang langsung dilakukan oleh UPTD PPA</t>
  </si>
  <si>
    <t>1. Sistem koordinasi lintas sektor yang terintegrasi, meliputi: layanan kesehatan fisik dan mental, rehabilitasi, reintegrasi, pendampingan menyeluruh, serta dukungan ekonomi dan keterampilan 
2. Pelayanan responsif dan cepat
3. Adanya keterlibatan lintas sektor
4. Penguatan kapasitas sumber daya</t>
  </si>
  <si>
    <t>Bandung</t>
  </si>
  <si>
    <t>Aang koswara</t>
  </si>
  <si>
    <t>Jalan Raya Soreang KM 17 Soreang 40911 Kabupaten Bandung</t>
  </si>
  <si>
    <t>Peraturan Bupati Bandung nomor 120 tahun 2020</t>
  </si>
  <si>
    <t>rosdiyanideti@gmail.com</t>
  </si>
  <si>
    <t>KEPALA UPTD PPA, Kasubag TU, Pengelola Data&amp; pengadministrasian umum</t>
  </si>
  <si>
    <t>Adanya pihak ke 3 yang ikut campur dalam kasus demi kepentingan pribadi atau kelompok</t>
  </si>
  <si>
    <t>Tidak mempersulit korban, dimudahkan akses lapor dan penanganan</t>
  </si>
  <si>
    <t>Kota Bandung</t>
  </si>
  <si>
    <t>Mita/ 08156147816</t>
  </si>
  <si>
    <t>Jl. Tera No. 20</t>
  </si>
  <si>
    <t>08133301219</t>
  </si>
  <si>
    <t>1. Awal Pembentukan: Peraturan Walikota Bandung No. 265 th 2008 ttg Pembentukan dan Susunan Organisasi UPT Pada Lembaga Teknis Daerah dan Dinas Daerah di Lingkungan Kota Bandung
2. Terbaru: Peraturan Walikota Tentang Pembentukan, Kedudukan, Susunan Organisasi, Tugas dan Fungsi Serta Tata Kerja Unit Pelaksana Teknis Daerah Pada Dinas Pemberdayaan Perempuan dan Perlindungan Anak</t>
  </si>
  <si>
    <t>Mytha 
 08156147816</t>
  </si>
  <si>
    <t>uptp2tp2akotabandung@gmail.com</t>
  </si>
  <si>
    <t>pengaduan dari masyarakat, penjangkuan korban, pengelolaan Kasus, Jika korban memerlukan pengamanan maka akan diberikan penampungan sementara di rumah aman
 Saat ini hanya ada Kepala UPTD dan konselor masih diisi oleh tenaga kontrak</t>
  </si>
  <si>
    <t>362 (2021)</t>
  </si>
  <si>
    <t>UPT P2TP2A</t>
  </si>
  <si>
    <t>Tasikmalaya</t>
  </si>
  <si>
    <t>Nurlela Mustikawati, S.ST.,MMRS</t>
  </si>
  <si>
    <t>Jl. Sukapura @,sukaasih Kecamatan Singaparna Kabupaten Tasikmalaya</t>
  </si>
  <si>
    <t>Peraturan Bupati nomor 4 Tahun 2018
Peraturan Bupati No 44 Tahun 2022</t>
  </si>
  <si>
    <t>Nurlela Mustikawati/082320658222</t>
  </si>
  <si>
    <t>Kepala UPTD, Kasubag TU dan Kelompok Jabtan Fungsional</t>
  </si>
  <si>
    <t>tidak ada alat transfortasi tidak ada molin maupun motor</t>
  </si>
  <si>
    <t>Pembanguan gedung UPTD, Rumah Aman, SDM sesuai Standar, sarana Prasarana dan alat trasfortasi yang memadai, juga anggaran</t>
  </si>
  <si>
    <t>Kota Sukabumi</t>
  </si>
  <si>
    <t>Hendra/ 085311620184</t>
  </si>
  <si>
    <t>Jl.Gotong Royong No.10 Kel/Kec Gunung Puyuh Kota Sukabumi</t>
  </si>
  <si>
    <t>08111117545</t>
  </si>
  <si>
    <t>O8111117545</t>
  </si>
  <si>
    <t>Peraturan Walikota Sukabumi Nomor 118 Tahun 2021</t>
  </si>
  <si>
    <t>085311620184</t>
  </si>
  <si>
    <t>uptdppakotsi@gmail.com</t>
  </si>
  <si>
    <t>Pengaduan dari masyarakat, Penjangkuan korban, Pengelolaan Kasus,Pendampingan Korban Jika korban memerlukan pengamanan maka akan diberikan penampungan sementara di rumah aman</t>
  </si>
  <si>
    <t>41 (2021)</t>
  </si>
  <si>
    <t>Kota Banjar</t>
  </si>
  <si>
    <t>Desi Ariyani</t>
  </si>
  <si>
    <t>Jl. Printis Kemerdekaan No. 31 Kelurahan Banjar, Kecamatan Banjar, Kota Banjar 46311</t>
  </si>
  <si>
    <t>(0265) 742289</t>
  </si>
  <si>
    <t>Peraturan Walikota Banjar Nomor 1 Tahun 2025</t>
  </si>
  <si>
    <t>desiariyani46@gmail.com</t>
  </si>
  <si>
    <t>Belum lengkapnya sarana dan prasarana</t>
  </si>
  <si>
    <t>Pelayanan Pendampingan Kasus Anak</t>
  </si>
  <si>
    <t>KDRT, Pencabulan, ABH</t>
  </si>
  <si>
    <t>Belum tersedianya SDM yang memenuhi standar dalam pemberian pelayanan</t>
  </si>
  <si>
    <t>Pelayanan terpadu dan terintegrasi dengan kebutuhan korban</t>
  </si>
  <si>
    <t>Kuningan</t>
  </si>
  <si>
    <t>dr. Yanuar Firdaus Sukardi, M. KM</t>
  </si>
  <si>
    <t>Jl. RE Martadinata Ancaran (Samping Poliklinik Polres Kuningan)</t>
  </si>
  <si>
    <t>Peraturan Bupati No 17 Tahun 2022</t>
  </si>
  <si>
    <t>Euis Nurmala, SE/081310156969</t>
  </si>
  <si>
    <t>adzrarasya28@gmail.com</t>
  </si>
  <si>
    <t>Kepala UPTD, Kasubag TU dan Konselor, jf peksos pertama , pengolah data dan informasi, operator, pjm</t>
  </si>
  <si>
    <t xml:space="preserve">Masih kurang nya ketersediaan sarana dan prasarana
Masih kurang nya SDM
Belum ada Rumah Perlindungan Sementara ( RPS) </t>
  </si>
  <si>
    <t>Perempuan 33 Anak 102</t>
  </si>
  <si>
    <t xml:space="preserve">Kekerasan seksual 
</t>
  </si>
  <si>
    <t>SDM klien</t>
  </si>
  <si>
    <t>Penerimaan Laporan secara langsung</t>
  </si>
  <si>
    <t>Indramayu</t>
  </si>
  <si>
    <t>Keputusan Bupati Indramayu Nomor : 463/Kep.196-Disduk-P3A/2022 Tentang P2TP2A Kab. Indramayu</t>
  </si>
  <si>
    <t>p2tp2aindramayu@gmail.com</t>
  </si>
  <si>
    <t>Belum terbentuknya UPTD PPA, Minimnya SDM JF dalam pelayanan terhadap perempuan dan anak korban kekerasan,</t>
  </si>
  <si>
    <t>Kota Bogor</t>
  </si>
  <si>
    <t>Dina Noviani, SH., MH/085692028478</t>
  </si>
  <si>
    <t>Jl. Destarata IV no, 3-4, RT001/RW016, Tegal Gundil, Bogor Utara, Kota Bogor, Jawa Barat</t>
  </si>
  <si>
    <t>0251-8310373</t>
  </si>
  <si>
    <t>Peraturan Walikota Bogor Nomor 145 Tahun 2021 tentang Pembentukan &amp; Susunan UPTD di Lingkungan Pemerintah Kota Bogor</t>
  </si>
  <si>
    <r>
      <rPr>
        <sz val="10.0"/>
        <u/>
      </rPr>
      <t>uptdppakotabogor@gmail.com</t>
    </r>
  </si>
  <si>
    <t>Sukabumi</t>
  </si>
  <si>
    <t>RICKY WAHYUDI, S.T., M.E.</t>
  </si>
  <si>
    <t>Jl. K.H. Ahmad Sanusi No. 09 Ciseureuh Cisaat Kab. Sukabumi</t>
  </si>
  <si>
    <t>0815-6333-5575</t>
  </si>
  <si>
    <t>UPTD PPA Wilayah Sukabumi</t>
  </si>
  <si>
    <t>Peraturan Bupati Nomor 33 Tahun 2022</t>
  </si>
  <si>
    <t>Ricky Wahyudi / 0857-2079-0107</t>
  </si>
  <si>
    <t>uptdppa.sukabumi@gmail.com</t>
  </si>
  <si>
    <t>Kepala UPTD, Kasubag TU, Analis Hukum, Penggerak Swadaya Masyarakat</t>
  </si>
  <si>
    <t>Ruangan untuk Rumah Perlindungan sudah ada, namun terkendala belum adanya sarana, prasarana, dan jumlah SDM yang memadai</t>
  </si>
  <si>
    <t>keterbatasan anggaran, sarpras dan SDM serta batasan layanan yang harus diberikan UPTD selalu menjadi polemik</t>
  </si>
  <si>
    <t>memberi batasan yang jelas terkait layanan yang harus diberikan, sehingga tidak selalu menjadi polemik yang dapat mengganggu pelayanan</t>
  </si>
  <si>
    <t>WULANDARI, S.E., M.Si.</t>
  </si>
  <si>
    <t>Jl. Bhayangkara KM 1 No. 105 Palabuhanratu - Sukabumi</t>
  </si>
  <si>
    <t>0858-6088-1911</t>
  </si>
  <si>
    <t>UPTD PPA Wilayah Palabuhanratu</t>
  </si>
  <si>
    <t>Wulandari</t>
  </si>
  <si>
    <t>uptdppa.plara@gmail.com</t>
  </si>
  <si>
    <t>Kepala UPTD, Kasubag TU, Penggerak Swadaya Masyarakat</t>
  </si>
  <si>
    <t>Sudah punya gedung sendiri, namun tidak representatif karena rusak berat dan sering terkena bencana, sehingga kegiatan perkantoran bergabung bersama UPTD PPA Wilayah Sukabumi</t>
  </si>
  <si>
    <t>bangunan/ruangan sudah ada, tapi belum layak ditempati, dan belum memiliki sarpras dan jumlah SDM yang memadai</t>
  </si>
  <si>
    <t>keterbatasan anggaran, dan sarpras serta gedung kantor yang tidak layak ditempati</t>
  </si>
  <si>
    <t>membuat batasan yang jelas terkait status korban, terutama AMPK, yang sering menimbulkan polemik</t>
  </si>
  <si>
    <t>Karawang</t>
  </si>
  <si>
    <t>Hj. Vida Aep Syaepuloh (Saat ini masih P2TP2A. Tapi Perbup UPTD PPA sudah ada, sehingga masih dalam proses pembentukan UPTD--termasuk SDM)</t>
  </si>
  <si>
    <t>Jl. A. Yani No. 10 Komplek Islamic Center, Masjid Al Jihad Karawang</t>
  </si>
  <si>
    <t>0267 8451683</t>
  </si>
  <si>
    <t>0813 2000 5060</t>
  </si>
  <si>
    <t>UPTD PPA Kab. Karawang</t>
  </si>
  <si>
    <t>Peraturan Bupati No. 74 Tahun 2024</t>
  </si>
  <si>
    <r>
      <rPr>
        <sz val="10.0"/>
        <u/>
      </rPr>
      <t>p2tp2a.kab.karawang@gmail.com</t>
    </r>
  </si>
  <si>
    <t xml:space="preserve">1. Ketua
2. Wakil Ketua
3. Relawan P2TP2A
4. Sekretaris
5. Bendahara
6. Divisi Penguatan Jaringan Informasi Penyediaan Data dan Dokumentasi
7. Divisi Konsultasi Pelayanan Pemulihan dan Pendampingan
8. Divisi Pengembangan SDM dan Kemitraan
9. Divisi Pemantauan, Pemberdayaan dan Evaluasi
</t>
  </si>
  <si>
    <t>ASET PEMDA DIKELOLA DINAS PPPA</t>
  </si>
  <si>
    <t>Pemerintah Daerah
Kolom (16): Milik Pemerintah Daerah</t>
  </si>
  <si>
    <t>181 (2024)</t>
  </si>
  <si>
    <t>Waktu dengan klien tidak sinkron</t>
  </si>
  <si>
    <t>Peningkatan keterampilan SDM yang melakukan pelayanan</t>
  </si>
  <si>
    <t>Bogor</t>
  </si>
  <si>
    <t>Peraturan Bupati Bogor Nomor 13 Tahun 2018 tentang Pembentukan, Organisasi dan Tata Kerja Unit Pelaksana Teknis Perlindungan Perempuan dan Anak Kelas A Pada Dinas Pemberdayaan Perempuan dan Perlindungan Anak, Pengendalian Penduduk, dan Keluarga Berencana</t>
  </si>
  <si>
    <t>Cianjur</t>
  </si>
  <si>
    <t>Peraturan Bupati Cianjur Nomor 47 Tahun 2021; Peraturan Bupati Cianjur Nomor 34 Tahun 2021</t>
  </si>
  <si>
    <t>Ciamis</t>
  </si>
  <si>
    <t>Peraturan Bupati Ciamis Nomor 47 Tahun 2018</t>
  </si>
  <si>
    <t>Subang</t>
  </si>
  <si>
    <t>Peraturan Bupati Subang Nomor 17 Tahun 2018 tentang Pembentukan Unit Pelaksana Teknis Daerah pada Dinas dan Badan Daerah di Lingkungan Pemerintah Kabupaten Subang 
Perbup Subang Nomor 62 Tahun 2019</t>
  </si>
  <si>
    <t>Bandung Barat</t>
  </si>
  <si>
    <t>Peraturan Bupati Kabupaten Bandung Barat Nomor 16 Tahun 2017</t>
  </si>
  <si>
    <t>Majalengka</t>
  </si>
  <si>
    <t>Pangandaran</t>
  </si>
  <si>
    <t>Purwakarta</t>
  </si>
  <si>
    <t>Sumedang</t>
  </si>
  <si>
    <t>Kota Bekasi</t>
  </si>
  <si>
    <t>Kota Cimahi</t>
  </si>
  <si>
    <t>PERATURAN WALIKOTA CIMAHI NOMOR 36 TAHUN 2025</t>
  </si>
  <si>
    <t>Kota Tasikmalaya</t>
  </si>
  <si>
    <t>Kota Surakarta</t>
  </si>
  <si>
    <t>SITI TATQIROH S.Sos, M.A.P.</t>
  </si>
  <si>
    <t>Jalan  Jendral  Sudirman No. 2 Kampung Baru, Pasar Kliwon, Surakarta</t>
  </si>
  <si>
    <t>(0271) 2931755</t>
  </si>
  <si>
    <t>Peraturan Walikota Surakarta Nomor 15 Tahun 2022</t>
  </si>
  <si>
    <t>Prastiti Dharu Handayani</t>
  </si>
  <si>
    <t>titi.dharu@gmail.com</t>
  </si>
  <si>
    <t>Kepala UPTD, Kasubag TU, Kelompok Jabatan Fungsional dan Jabatan Pelaksana</t>
  </si>
  <si>
    <t>terdapat 1 gedung/bangunan yang dulu difungsikan sebagai rumah aman akan tetapi sudah tidak layak dan letaknya tidak strategis</t>
  </si>
  <si>
    <t>Kurangnya SDM dan Sarana Prasarana yang belum memenuhi standart pelayanan</t>
  </si>
  <si>
    <t>perlu adanya 1 kesepemahaman terutamanya APH dalam penanganan pelayanan perempuan dan anak</t>
  </si>
  <si>
    <t>Banyumas</t>
  </si>
  <si>
    <t>SITI TARWIYAH, SE</t>
  </si>
  <si>
    <t>JL.PROF.MOCH.YAMIN GANG IV NO 12 KEL KARANGPUCUNG PURWOKERTO SELATAN</t>
  </si>
  <si>
    <t>0823 1430 7079</t>
  </si>
  <si>
    <t>Peraturan Bupati Nomor 93 Tahun 2020</t>
  </si>
  <si>
    <t>uptdppabanyumas@gmail.com</t>
  </si>
  <si>
    <t>KEPALA UPTD, KASUBAG TU, PENATA KELOLA PEMBERDAYAAN DAN PERLINDUNGAN ANAK UPTD PPA DPPKBP3A, KONSELOR SDM UPTD PPA DPPKBP3A, PENDAMPING</t>
  </si>
  <si>
    <t>MENEMPATI BEKAS RUMAH DINAS KA BKKBN</t>
  </si>
  <si>
    <t>126 KASUS</t>
  </si>
  <si>
    <t>Sarana prasarana yang belum memenuhi kualifikasi untuk penyandang disabilitas</t>
  </si>
  <si>
    <t>Kota Semarang</t>
  </si>
  <si>
    <t>Isti Wijaksari, SE</t>
  </si>
  <si>
    <t>Jl. Dr. Sutomo No. 19 A</t>
  </si>
  <si>
    <t>Peraturan Walikota Semarang Nomor 13 Tahun 2023</t>
  </si>
  <si>
    <t>Isti Wijaksari, SE/081325536160</t>
  </si>
  <si>
    <t>uptdppakotasemarang@gmail.com</t>
  </si>
  <si>
    <t>266 kasus</t>
  </si>
  <si>
    <t>keterbatasan SDM dan anggaran di UPTD PPA, kurangnya pemahaman msyarakat tentang pentingnya perlindungan terhadap perempuan dan anak</t>
  </si>
  <si>
    <t>perlu layanan berbasis korban, rehabilitasi dan pemulihan jangka panjang</t>
  </si>
  <si>
    <t>Struktur Organisasi</t>
  </si>
  <si>
    <t>Karanganyar</t>
  </si>
  <si>
    <t>Sarah Sakinatus Sya'adah, S.Psi. (Plt.)</t>
  </si>
  <si>
    <t>Jl. Mayjen Yudomo SHD, Dompon, Karanganyar, Kec. Karanganyar, Kabupaten Karanganyar, Jawa Tengah</t>
  </si>
  <si>
    <t>Peraturan Bupati Karanganyar Nomor 10 Tahun 2025</t>
  </si>
  <si>
    <t>Sarah Sakinatus Sya'adah/082161897746</t>
  </si>
  <si>
    <t>sarahsakinatuss@gmail.com</t>
  </si>
  <si>
    <t>Kepala UPTD, Kelompok Jabatan Fungsional</t>
  </si>
  <si>
    <t>40 (perempuan dan anak)</t>
  </si>
  <si>
    <t>seksual anak</t>
  </si>
  <si>
    <t>1. Meskipun Perbup sudah ada, namun belum operasional karena belum ada SDM dan sarana prasarana 2. Ka. UPTD PPA : Plt, belum definitif; JF : Psikolog Klinis dan Peksos belum ada; Pelaksana : pengadministrasi perkantoran, konselor psikologi, konselor hukum, mediator, pengemudi : belum ada</t>
  </si>
  <si>
    <t>Pemalang</t>
  </si>
  <si>
    <t>Nursanti Setyarini ,S.E.,M.M</t>
  </si>
  <si>
    <t>Jalan Gatot Subroto No. 37 Pemalang Jawa Tengah</t>
  </si>
  <si>
    <t>Peraturan Bupati No. 43 Tahun 2023</t>
  </si>
  <si>
    <t>NURSANTI SETYARINI/081901151817</t>
  </si>
  <si>
    <t>setyarini.2977@gmail.com</t>
  </si>
  <si>
    <t>gedung UPTD PPA tersediri dan masih dalam satu lingkungan dalam DINSOS KB PP,minim sarana dan prasarana serta minim SDM</t>
  </si>
  <si>
    <t>ada layanan yang belum tersedia di UPTD terutama layanan psikolog, analis hukum serta penampungan sementara yang belum ada</t>
  </si>
  <si>
    <t>61 kasus</t>
  </si>
  <si>
    <t>1. Kurang personil ASN hanya satu yaitu kepala UPTD PPA
2. belum adanya fasilitas yang memadai
3. personil UPT terbatas yg lainnya masih menggunakan pihak ketiga (peksos, konselor psikologi, psikolog klinis, tenaga ahli hukum, konselor hukum)</t>
  </si>
  <si>
    <t>Purworejo</t>
  </si>
  <si>
    <t>Nurani Mulyaningsih, SIP, MAP</t>
  </si>
  <si>
    <t>Jln Mayjend Soetoyo No 105 Purworejo</t>
  </si>
  <si>
    <t>Peraturan Bupati NO 1 TAHUN 2023</t>
  </si>
  <si>
    <t>uptppapurworejo@gmail.com</t>
  </si>
  <si>
    <t>KEPALA UPTD DAN KELOMPOK JABATAN FUNGSIONAL</t>
  </si>
  <si>
    <t>rumah perlindungan menyewa menggunkan anggaran DAK, sedangkan kantor UPT PPA masuh bergabung dengan dinas</t>
  </si>
  <si>
    <t>psikis</t>
  </si>
  <si>
    <t>sudah efektif</t>
  </si>
  <si>
    <t>Tegal</t>
  </si>
  <si>
    <t>Dra.Dyah Lies M,MM</t>
  </si>
  <si>
    <t>Jl.Semboja Kelurahan Pakembaran Kec.Slawi Kabupaten Tegal</t>
  </si>
  <si>
    <t>Peraturan Bupati No 104 Tahun 2022</t>
  </si>
  <si>
    <t>dyahlies69@gmail.com</t>
  </si>
  <si>
    <t>kepala UPTD, Kasubag TU, Staf Administrasi</t>
  </si>
  <si>
    <t>Belum ada sarana Transportasi (Motor dan Mobil)</t>
  </si>
  <si>
    <t>Ya sudah</t>
  </si>
  <si>
    <t>Kurangnya SDM,
Kurangnya Sarana Prasana(Alat Transportasi: mobil dan Motor)untuk penjangkauan Korban</t>
  </si>
  <si>
    <t>Kelengkapan SDM ( Konselor,Psikolog, Konselor Hukum, mediator, Tenaga Administrasi)</t>
  </si>
  <si>
    <t>Pati</t>
  </si>
  <si>
    <t>Hartono, S.Psi</t>
  </si>
  <si>
    <t>085134507515</t>
  </si>
  <si>
    <t>Peraturan Bupati Pati Nomor 4 Tahun 2024</t>
  </si>
  <si>
    <t>Hartono, S.Psi/082159218384</t>
  </si>
  <si>
    <t>uptdppapati@gmail.com</t>
  </si>
  <si>
    <t>1. Kepala UPTD PPA
2. Kepala Tata Usaha (TU)
3. Tenaga Profesional Sosial (Peksos)
4. Tenaga Profesional Psikis (Psikolog Klinis dan Konselor Psikologi)
5. Tenaga Konselor (Sarjana Psikologi)</t>
  </si>
  <si>
    <t>Diperlukan dukungan anggaran (DAK) Fisik untuk lebih menata dan melengkapi Bangunan Gedung UPTD PPA dan Kendaraan Mobil Pelayanan</t>
  </si>
  <si>
    <t>UPTD PPA Kabupaten Pati berupaya melaksanakan 11 layanan dengan sebaik-baiknya dengan mengoptimalkan Sumberdaya yang ada, baik tenaga intern UPTD PPA maupun kolaborasi dengan Pihak lain terkait.</t>
  </si>
  <si>
    <t>81 Kasus</t>
  </si>
  <si>
    <t>Kekerasan pada Anak</t>
  </si>
  <si>
    <t>UPTD PPA Kabupaten Pati masih kurangnya tenaga Analis Hukum sehingga masih koordinasi dengan APH maupun Bagian Hukum di Sekretariat Daerah, sarana prasarana yang terbatas termasuk Mobil Pelayanan dan Kendaran Pelayanan, yang sekaligus bisa digunakan untuk sosialisasi Keberadaan UPTD PPA di Kabupaten Pati, serta profesionalisme SDM yang masih perlu di tingkatkan.</t>
  </si>
  <si>
    <t>Sosialisasi program kerja UPTD PPA kepada masyarakat sampai tingkat desa RW dan RT, kemudian mekanisme Pengaduan yang mudah di akses sehingga menjamin kenyamanan dalam pengaduan. Artinya kami di UPTD PPA berupaya terjun langsung ke masyarakat/ menjemput bola dalam penanganan dan sosialisasi pelayanan di UPTD PPA Kabupaten Pati</t>
  </si>
  <si>
    <t>Jepara</t>
  </si>
  <si>
    <t>Jazilatun Nihla (CPNS baru belum ada SK)</t>
  </si>
  <si>
    <t>Jln Shima 1A Pengkol Jepara</t>
  </si>
  <si>
    <t>(0291) 591157</t>
  </si>
  <si>
    <t>Peraturan Bupati nomor 25 tahun 2022 dan Perda nomor 3 tahun 2022</t>
  </si>
  <si>
    <t>uptdppajepara@gmail.com</t>
  </si>
  <si>
    <t>KaUPTD, Kasubag Tata Usaha,  Psikolog Klinis (JF), Pekerja Sosial (JF), Konselor Psikolog dan Hukum, Mediator, Pengadministrasian Umum, Pengemudi, Penjaga Keamanan, Penjaga Asrama</t>
  </si>
  <si>
    <t>Ada, tapi masih perlu renovasi</t>
  </si>
  <si>
    <t>Masih dibantu dinas DP3AP2KB Jepara</t>
  </si>
  <si>
    <t>SDM, anggaran dan sarpras</t>
  </si>
  <si>
    <t>Stlh pengaduan, pendekatan terpadu yang mencakup aspek hukum, psikologis, medis, sosial, dan rehabilitasi</t>
  </si>
  <si>
    <t>Magelang</t>
  </si>
  <si>
    <t>Belum ada pengisian Kepala UPTD</t>
  </si>
  <si>
    <t>Desa Tanjung Kecamatan Muntilan</t>
  </si>
  <si>
    <t>Peraturan Bupati Magelang Nomor 9 Tahun 2025 tentang Pembentukan Kedudukan, Susunan Organisasi  Tugas dan Fungsi, Serta Tata Kerja Unit Pelaksana Teknis Daerah Pada Dinas Sosial, Pengendalian Penduduk dan Keluarga Berencana, Pemberdayaan Perempuan dan Perlindungan Anak
mencabut: Peraturan Bupati Magelang Nomor 2 Tahun 2020 tentang Pembentukan, Kedudukan, Susunan Organisasi, Tugas dan Fungsi, Serta Tata Kerja Unit Pelaksana Teknis Daerah pada Dinas Sosial, Pengendalian Penduduk Dan Keluarga Berencana, Pemberdayaan Perempuan Dan Perlindungan Anak Kabupaten Magelang</t>
  </si>
  <si>
    <t>Sri Rahayu, SE</t>
  </si>
  <si>
    <t>srirahayuy27@gmail.com</t>
  </si>
  <si>
    <t>kekerasan psikis untuk perempuan dan penganiayaan (anak)</t>
  </si>
  <si>
    <t>Terbatasnya SDM</t>
  </si>
  <si>
    <t>Sesuai dengan standart layanan (11 layanan)</t>
  </si>
  <si>
    <t>Kota Magelang</t>
  </si>
  <si>
    <t>Jl. Pahlawan No.92, Kelurahan Potrobangsan, Kota Magelang</t>
  </si>
  <si>
    <t>085643202607</t>
  </si>
  <si>
    <t>Peraturan Walikota Magelang Nomor 59 Tahun 2023 tanggal 28 Desember 2023 (TENTANG PEMBENTUKAN, KEDUDUKAN, SUSUNAN ORGANISASI, TUGAS DAN FUNGSI, SERTA TATA KERJA UNIT PELAKSANA TEKNIS PERLINDUNGAN PEREMPUAN DAN ANAK PADA DINAS PEMBERDAYAAN MASYARAKAT, PEREMPUAN, PERLINDUNGAN ANAK, PENGENDALIAN PENDUDUK DAN KELUARGA BERENCANA KOTA MAGELANG)</t>
  </si>
  <si>
    <t>uptppakotamagelang@gmail.com</t>
  </si>
  <si>
    <t>1. Kepala UPT;
2. Jabatan Pelaksana; dan
3. kelompok Jabatan Fungsional.</t>
  </si>
  <si>
    <t>Rumah Perlindungan sedang dalam proses pengadaan</t>
  </si>
  <si>
    <t>penanganan kasus bullying dan layanan pendampingan psikolog</t>
  </si>
  <si>
    <t>UPT PPA Kota Magelang untuk SDM dan Sarana Prasarana belum terfasilitasi</t>
  </si>
  <si>
    <t>Brebes</t>
  </si>
  <si>
    <t>Peraturan Bupati Brebes Nomor 5 Tahun 2025 ttg Pembentukan Susunan OTK UPTD PPA</t>
  </si>
  <si>
    <t>Klaten</t>
  </si>
  <si>
    <t>Atik Noor Rohmah (Plt)</t>
  </si>
  <si>
    <t>Jl. Pemuda Selatan No. 151 Klaten</t>
  </si>
  <si>
    <t>0272 321501</t>
  </si>
  <si>
    <t>Peraturan Bupati Klaten No. 8 Tahun 2024</t>
  </si>
  <si>
    <t>pppaklaten@gmail.com</t>
  </si>
  <si>
    <t>Kepala UPTD PPA dan Kelompok Jabatan Fungsional</t>
  </si>
  <si>
    <t>Ada gedung yang sudah disiyapkan tapi perlu renovasi</t>
  </si>
  <si>
    <t>Layanaan Kesehatan, psikolog dengan merujuk ke Rumah Sakit yg sudah kerjasama</t>
  </si>
  <si>
    <t>kurangnya SDM yang mengakibatkan layanan kepada korban kkurang optimal utamanya terkait waktu penyelesaian/ terminasi</t>
  </si>
  <si>
    <t>jangkauan Layanan kekerasan yang lebih dekat dengan masyarakat lebih ditingkatkan dan dioptimaalkan</t>
  </si>
  <si>
    <t>Kendal</t>
  </si>
  <si>
    <t>ERIYANA</t>
  </si>
  <si>
    <t>Jl. Raya Soekarno-Hatta, Sukup Kulon, Purwokerto, Kec. Patebon, Kabupaten Kendal, Jawa Tengah 51351</t>
  </si>
  <si>
    <t>(0294) 381143</t>
  </si>
  <si>
    <t>UPTD PPA Kab. Kendal</t>
  </si>
  <si>
    <t>Peraturan Bupati Kendal Nomor 23 Tahun 2024</t>
  </si>
  <si>
    <t>ARIF NURROKHMAN/ 0895636782811</t>
  </si>
  <si>
    <t>dinasdp2kbp2pa@gmail.com</t>
  </si>
  <si>
    <t>Proses pembangunan UPTD PPA yang akan di resmikan Tanggal 28 Juli 2025</t>
  </si>
  <si>
    <t>Sementara masih satu gedung dengan  DP2KBP2PA Kabupaten Kendal, Gedung UPTD PPA masih proses renovasi dan akan diresmikan pada tanggal 28 Juli 2025</t>
  </si>
  <si>
    <t>Semua sudah dilaksanakan kendala anggaran untuk penjangkauan masih kurang</t>
  </si>
  <si>
    <t>1. Perbub Pembentukan UPTD PPA sudah tersedia namun belum beropreasi, dan menunggu dilaunchingnya UPTD PPA pada tahun 2025
2. JF: Psikolog Klinis, Peksos, Analis Hukum, Konselor Hukum, Mediator dan Pelaksana: Pengadministrasi Umum, Pengemudi, Penjaga Keamanan dan Penjaga Asrama sesuai Perbup
3. Minimnya anggaran dari APBD
4. Belum tersedianya rumah Perlindungan
5. Kurangnya ketersediaan Mebelir untuk Konseling</t>
  </si>
  <si>
    <t>Banjarnegara</t>
  </si>
  <si>
    <t>Cilacap</t>
  </si>
  <si>
    <t>KARTIKA LARAS SARI, S.E., M.M./Plt. Kepala UPTD PPA Kabupaten Cilacap</t>
  </si>
  <si>
    <t>Jalan Cerme No. 72 Sidanegara, Cilacap Tengah, Cilacap (Kantor Sementara)</t>
  </si>
  <si>
    <t xml:space="preserve">-
(Sementara Nomor DINSOSPPPA: 0282 533346)
</t>
  </si>
  <si>
    <t>Peraturan Bupati Cilacap Nomor 57 Tahun 2024 Tentang Perubahan Atas Peraturan Bupati Nomor 46 Tahun 2023 Tentang Pembentukan Kedudukan, Susunan Organisasi, Tugas Dan Fungsi Serta Tata Kerja Unit Pelaksana Teknis Daerah Pada Dinas Dan Badan Daerah</t>
  </si>
  <si>
    <t>belum ada
(Sementara nomor pelayanan DINSOSPPPA: 082138126862)</t>
  </si>
  <si>
    <t>uptdppaclp@gmail.com</t>
  </si>
  <si>
    <t>1. Kepala UPTD
2. Jabatan Fungsional</t>
  </si>
  <si>
    <t>Milik Pemerintah Daerah Kabupaten Cilacap dikelola oleh DINSOSPPPA</t>
  </si>
  <si>
    <t>- Psikolog: masih bekerja sama dengan psikolog RSUD Cilacap, Majenang dan swasta)
- Konselor Hukum: sudah ada tenaga ahli hukum yang diperbantukan
- Konselor Psikolog: sudah ada psikolog yang diperbantukan
- Layanan (1) &amp; (3): masih tergabung dengan DINSOSPPPA
- Layanan (4) &amp; (5): sementara dilaksanakan di RPTC pada bidang Rehabilitasi Sosial</t>
  </si>
  <si>
    <t>kekerasan terhadap anak</t>
  </si>
  <si>
    <t>✓</t>
  </si>
  <si>
    <t>-Keterbatasan SDM pada UPTD PPA dan hampir semua masih Plt/diperbantukan di luar tupoksi
-Administrasi masih tergabung dengan DINSOSPPPA
-Belum adanya bangunan UPTD
-Sarana prasarana masih belum representatif/sesuai dengan standar pada Permen PPA)</t>
  </si>
  <si>
    <t>Kota Tegal</t>
  </si>
  <si>
    <t>Gina Marliana, SE</t>
  </si>
  <si>
    <t>Jalan Perintis Kemerdekaan Gg 23 No. 40, Kelurahan Panggung, Kecamatan Tegal Timur, Kota Tegal</t>
  </si>
  <si>
    <t>Peraturan Walikota Tegal Nomor 75 Tahun 2023</t>
  </si>
  <si>
    <t>Titi/082322299838</t>
  </si>
  <si>
    <t>uptdppa.kotategal@gmail.com</t>
  </si>
  <si>
    <t>Kepala UPTD, Pekerja Sosial, Pengelola Pemberdayaan Perempuan dan Perlindungan Anak</t>
  </si>
  <si>
    <t>Jika ada korban yang membutuhkan rumah perlindungan maka UPTD PPA menyewakan tempat yang dirahasiakan</t>
  </si>
  <si>
    <t>untuk gedung UPTD PPA Kota Tegal saat ini perlu perbaikan karena sudah banyak kerusakan.</t>
  </si>
  <si>
    <t>untuk pemberdayaana ekonomi yaitu mengikutsertakan korban kekerasan mengikuti pelatihan tata boga</t>
  </si>
  <si>
    <t>73 kasus</t>
  </si>
  <si>
    <t>Keterbatasan SDM, belum tersedianya analis hukum, psikolog klinis, konselor, sarana dan prasarana UPTD yg belum tersedia</t>
  </si>
  <si>
    <t>Pelayanan yang terpadu dan  terintegrasi</t>
  </si>
  <si>
    <t>Sukoharjo</t>
  </si>
  <si>
    <t>Dra. DARYANI, SH.,M.Si</t>
  </si>
  <si>
    <t>JALAN DURIAN KELURAHAN GAYAM KECAMATAN SUKOHARJO</t>
  </si>
  <si>
    <t>Peraturan Bupati Nomor 6 Tahun 2024</t>
  </si>
  <si>
    <t>uptdppakabsukoharjo@gmail.com</t>
  </si>
  <si>
    <t>Kepala UPTD, Kelompok Jabatan Fungsional dan Oelaksana</t>
  </si>
  <si>
    <t>Gabung Dinas PPPA</t>
  </si>
  <si>
    <t>Aset akan diserahkan sepenuhnya menjadi milik Dinas</t>
  </si>
  <si>
    <t>Kekerasan seksual terhadap anak dan KdRT</t>
  </si>
  <si>
    <t>Terkadang korban tidak terbuka dengan apa yang dialaminya.</t>
  </si>
  <si>
    <t>Tersosialisasinya SOP kepada lembaga-lembaga terkait untuk pelayanan yang efektif</t>
  </si>
  <si>
    <t>Purbalingga</t>
  </si>
  <si>
    <t>Iman Solihin, SH</t>
  </si>
  <si>
    <t>Jln. Letkol IsdimanNo. B30 RT 01 RW 04 Kelurahan Purbalingga Kidul, Kecamatan Purbalingga, Kabupaten Purbalingga Provinsi Jawa Tengah</t>
  </si>
  <si>
    <t>UPTD PPA DINSOSDALDUKKBP3A Purbalingga</t>
  </si>
  <si>
    <t>Peraturan Bupati Nomor 78 Tahun 2024 tentang Perubahan atas Perbup Nomor 257 Tahun 2023 tentang Pembentukan, organisasi dan Tata Kerja UPTD PPA pada DINSOSDALDUKKBP3A Kab. Purbalingga</t>
  </si>
  <si>
    <t>imansolihin1972@gmail.com</t>
  </si>
  <si>
    <t>Kepala UPTD, Kelompok Jabatan Fungsional, Kelompok Jabatan Pelaksana</t>
  </si>
  <si>
    <t>Faktor jumlah SDM di UPTD PPA Purbalingga karena sangat minim hanya 2 perosnil</t>
  </si>
  <si>
    <t>Peningkatan kerjasama yang konferhensip dengan lembaga,instansi yang berperan aktif dalam pelayanan terhadap Perempuan dan Anak</t>
  </si>
  <si>
    <t>Wonosobo</t>
  </si>
  <si>
    <t>Jalan T. Jogonegoro No. 13 Wonosobo</t>
  </si>
  <si>
    <t>(0286)321339</t>
  </si>
  <si>
    <t>Peraturan Bupati Wonosobo Nomor 6 Tahun 2025</t>
  </si>
  <si>
    <t>sasongkoadi95@yahoo.com</t>
  </si>
  <si>
    <t>Kepala UPTD dan kelompok jabatan fungsional</t>
  </si>
  <si>
    <t>sudah disetujui pemda untuk penggunaan gedung tapi memerlukan rehab gedung</t>
  </si>
  <si>
    <t>fisik, psikis, seksual</t>
  </si>
  <si>
    <t>Pelaporan kasus terlambat sehingga sulit untuk mengumpulkan barang bukti, klien yang enggan melaporkan kasus kekersan ke polisi</t>
  </si>
  <si>
    <t>ada panduan dan SOP standar untuk semua UPTD PPPA dari kementrian PPPA dilengkapi dengan form form standar seperti form inform concent, form penanganan, form terminasi serta pelatihan petugas layanan dan sertifikasi bagi petugas layanan yang sudah mendapatkan pelatihan agar penanganan standar dengan memenuhi hak hak anak dan perempuan</t>
  </si>
  <si>
    <t>Kota Pekalongan</t>
  </si>
  <si>
    <t>Dyah Ayu Ermawati, S.KM</t>
  </si>
  <si>
    <t>Jl. Majapahit No. 7A Kota Pekalongan</t>
  </si>
  <si>
    <t>Peraturan Walikota Pekalongan Nomor 33 Tahun 2024</t>
  </si>
  <si>
    <t>dyaerma@yahoo.com</t>
  </si>
  <si>
    <t>Ada gedung di Jl. Majapahit No. 7A Kota Pekalongan</t>
  </si>
  <si>
    <t>3 SDM masih baru sehingga membutuhkan pelatihan dan peningkatan ketrampilan</t>
  </si>
  <si>
    <t>Mekanisme pelayanan sudah tertuang dalam SOP</t>
  </si>
  <si>
    <t>Kebumen</t>
  </si>
  <si>
    <t>Arum Dwilestariningsih, S.Kep.,MM</t>
  </si>
  <si>
    <t>Jalan Gelatik No 2A Kelurahan Panjer Kecamatan Kebumen Kabupaten Kebumen</t>
  </si>
  <si>
    <t>Peraturan Bupati Kebumen No 70 Tahun 2024,tentang Pembentukan, kedudukan, susunan organisasi, tigas dan fungsi serta tata kerja unit pelaksana teknis daerah perlindunhan perempuan dan anakg</t>
  </si>
  <si>
    <t>arummizan1980@gmail.com</t>
  </si>
  <si>
    <t>Berada di komplek Klinik Pengobatan Penyakit Paru</t>
  </si>
  <si>
    <t>Layanan hukum berkerjasama dengan pihak ketiga</t>
  </si>
  <si>
    <t>Korban anak kekerasan seksual, korban perempuan kekerasan fisik</t>
  </si>
  <si>
    <t>SDM belum berkompetensi</t>
  </si>
  <si>
    <t>Pusat pengaduan terintegrasi dengan lembaga terkait</t>
  </si>
  <si>
    <t>Rembang</t>
  </si>
  <si>
    <t>Peraturan Bupati Rembang Nomor 13 Tahun 2025</t>
  </si>
  <si>
    <t>Batang</t>
  </si>
  <si>
    <t>Jl. Dr. Wahidin Batang</t>
  </si>
  <si>
    <t>081262626833</t>
  </si>
  <si>
    <t>PERATURAN BUPATI Batang no 14 tahun 2025</t>
  </si>
  <si>
    <t>Kabid. PPPA 08122559265</t>
  </si>
  <si>
    <t>pppakabbatang@gmail.com</t>
  </si>
  <si>
    <t>GABUNG UPTD PPA</t>
  </si>
  <si>
    <t>Bergabung dg UPTD PPA</t>
  </si>
  <si>
    <t>- Psikolog Klinis: belum ada, kerjasama dengan RSUD Batang</t>
  </si>
  <si>
    <t>kdrt, seksual, abh</t>
  </si>
  <si>
    <t>Grobogan</t>
  </si>
  <si>
    <t xml:space="preserve"> UPTD masih dalam proses </t>
  </si>
  <si>
    <t>Jl. S. Parman No. 43 Purwodadi Kabupaten Grobogan</t>
  </si>
  <si>
    <t>masih dalam proses</t>
  </si>
  <si>
    <t>Sragen</t>
  </si>
  <si>
    <t>Peraturan Bupati Sragen No 19 Tahun 2025</t>
  </si>
  <si>
    <t>Blora</t>
  </si>
  <si>
    <t>Amida Hayu Kristiana, S.Sos.MM</t>
  </si>
  <si>
    <t>Jalan Jepon Jatirogo no 1 Blora</t>
  </si>
  <si>
    <t>Blm Terpasang</t>
  </si>
  <si>
    <t>masih proses ttd perkada</t>
  </si>
  <si>
    <t>Kabid PPPA Amida 082137179318</t>
  </si>
  <si>
    <t>p2tp2a.blora@gmail.com</t>
  </si>
  <si>
    <t>Kepala UPTD, Kelompok Jabatan Fungsional, Pelaksana</t>
  </si>
  <si>
    <t>Eks Puskesmas Jepon</t>
  </si>
  <si>
    <t>Kekerasan Fisik</t>
  </si>
  <si>
    <t>Perlu Pelatihan bagi tenaga layanan</t>
  </si>
  <si>
    <t>Pelatihan Teknis khusus untuk tenaga UPTD</t>
  </si>
  <si>
    <t>Kudus</t>
  </si>
  <si>
    <t>Pekalongan</t>
  </si>
  <si>
    <t>Bambang Dwi Yuswanto / 0858-6900-4557</t>
  </si>
  <si>
    <t>Jl. Krakatau No.5 Kajen Pekalongan</t>
  </si>
  <si>
    <t>0285-381739</t>
  </si>
  <si>
    <t>0857-4184-9790</t>
  </si>
  <si>
    <t>proses</t>
  </si>
  <si>
    <t>dinasp3adanppkb@pekalongankab.go.id</t>
  </si>
  <si>
    <t>Sudah ditinjau Provinsi dan sudah mendapat rekomendasi</t>
  </si>
  <si>
    <t>- Kekurangan JF lainnya sedang diusulkan melalui BKPSDM
- Psikolog Klinis: belum tersedia, kerjasama dengan psikolog Klinis RS Swasta
- Pekerja Sosial: tersedia dari Dinsos
- Konselor Psikologi: kerjasama dengan psikolog Klinis RS Swasta</t>
  </si>
  <si>
    <t>KDRT, Kekerasan Seksual, Psikis</t>
  </si>
  <si>
    <t>UPTD belum terbentuk, baru proses penyusunan Perbup</t>
  </si>
  <si>
    <t>Wonogiri</t>
  </si>
  <si>
    <t>Jl.Nakula VII Wonokarto, Wonogiri</t>
  </si>
  <si>
    <t>Peraturan Bupati Wonogiri No. 15 Tahun 2025</t>
  </si>
  <si>
    <t>UPTD on proses</t>
  </si>
  <si>
    <t>Belum ada tantangan , karena UPTD masih on proses</t>
  </si>
  <si>
    <t>Boyolali</t>
  </si>
  <si>
    <t xml:space="preserve">Belum Ada </t>
  </si>
  <si>
    <t xml:space="preserve">Jl. Merdeka Barat Siswodipuran Boyolali </t>
  </si>
  <si>
    <t xml:space="preserve">Pengajuan Rekomendasi ke Provinsi </t>
  </si>
  <si>
    <t xml:space="preserve">UPTD belum terbentuk, baru proses Pengajuan Rekomendasi ke Provinsi </t>
  </si>
  <si>
    <t>Demak</t>
  </si>
  <si>
    <t>Jl. Kyai Singkil No 42 Demak</t>
  </si>
  <si>
    <t>PPT</t>
  </si>
  <si>
    <t>MASIH DALAM PROSES PERSIAPAN SARANA DAN PRASARANA</t>
  </si>
  <si>
    <t>KEKERASAN SEKSUAL PADA ANAK</t>
  </si>
  <si>
    <t>Belum adanya sarana dan prasarana yang memadai</t>
  </si>
  <si>
    <t>Semarang</t>
  </si>
  <si>
    <t>Wahyu Yuli Priastuti, Se MM</t>
  </si>
  <si>
    <t>Rumah Dinas Sekretaris Daerah, Komplek Perumda Jl Punakarya Ungaran</t>
  </si>
  <si>
    <t>UPTD PPA Kab Semarang</t>
  </si>
  <si>
    <t>Wahyu Yuli Priastuti, SE MM  / 085741209433</t>
  </si>
  <si>
    <t>Rumah Singgah Dinas Sosial</t>
  </si>
  <si>
    <t>Kota Salatiga</t>
  </si>
  <si>
    <t>Temanggung</t>
  </si>
  <si>
    <t>Provinsi DI Yogyakarta</t>
  </si>
  <si>
    <t>Gunung Kidul</t>
  </si>
  <si>
    <t>Asih Yuliani, A.Md. AF, SKM, MM</t>
  </si>
  <si>
    <t>Jl Ksatrian No 38, Wonosari, Gunungkidul</t>
  </si>
  <si>
    <t>Peraturan Bupati Nomor 88 Tahun 2018 tentang Pembentukan, Susunan Organisasi, Tugas, Fungsi dan Tata Kerja Unit Pelaksana Teknis Perlindungan Perempuan dan Anak</t>
  </si>
  <si>
    <t>Asih Yuliani, A.Md. AF, SKM, MM / 082221165807</t>
  </si>
  <si>
    <t>uptppa.gunungkidul@gmail.com</t>
  </si>
  <si>
    <t>Kepala UPT, Kasubag TU, Kelompok Jabatan Fungsional (Psikolog Klinis, Konselor, Pekerja Sosial), Pengelola Sarana dan Prasarana, Petugas Keamanan</t>
  </si>
  <si>
    <t>Ya sudah mempunyai dan statusnya sewa/kontrak rumah perlindungan</t>
  </si>
  <si>
    <t>Untuk penanganan korban bersinergi dengan Satgas PPA dan Bidang Rehabilitasi Sosial dan jika dibutuhkan bantuan kebutuhan korban bisa dimintakan Atensi Sentra Antasena, Magelang</t>
  </si>
  <si>
    <t>Penyesuaian kondisi psikologis klien dan penyesuaian waktu konseling serta koordinasi dengan stakeholder setempat</t>
  </si>
  <si>
    <t>Pengaduan --&gt; assesment  untuk identifikasi kebutuhan korban --&gt; penanganan ai kebutuhan --&gt; rehabilitasi dan reintegrasi sosial --&gt; monitoring dan evaluasi</t>
  </si>
  <si>
    <t>Kota Yogyakarta</t>
  </si>
  <si>
    <t>Udiyati Ardiani, S.IP., M.IP</t>
  </si>
  <si>
    <t>Jl. Depokan II/242 Prenggan Kotagede Yogyakarta</t>
  </si>
  <si>
    <t>0274-5064014</t>
  </si>
  <si>
    <t>08112857799</t>
  </si>
  <si>
    <t>Pembentukan, Susunan Organisasi, Kedudukan, Fungsi, Tugas dan Tata Kerja Unit Pelaksana Teknis Pusat Pelayanan Terpadu Pemberdayaan Perempuan dan Anak Berbasis Gender pada Dinas Pemberdayaan Masyarakat, Perempuan dan Perlindungan Anak Kota Yogyakarta (Awal Pembentukan)
Peraturan Walikota Yogyakarta Nomor 101 Tahun 2021 tentang Pembentukan Kedudukan Struktur Organisasi Tata Kerja Unit Pelaksana Teknis pada Dinas Pemberdayaan Perempuan Perlindungan Anak dan Keluarga Berencana Kota Yogyakarta</t>
  </si>
  <si>
    <t>081391448488</t>
  </si>
  <si>
    <r>
      <rPr>
        <sz val="10.0"/>
        <u/>
      </rPr>
      <t>uptppakotayogyakarta@gmail.com</t>
    </r>
  </si>
  <si>
    <t>199 (2024)</t>
  </si>
  <si>
    <t>Kekerasan Psikis</t>
  </si>
  <si>
    <t>Komitmen korban dalam pendampingan masih kurang sehingga ada beberapa kasus yang belum dapat di berikan pendampingan secara optimal dan komprehensif. Korban merasa sudah cukup ketika diberikan pendampingan awal dan kurang kooperatif untuk pendampingan lanjutan</t>
  </si>
  <si>
    <t>Kulon Progo</t>
  </si>
  <si>
    <t>Putra Lambang Nugraha, SH, ME</t>
  </si>
  <si>
    <t>Rumah Dinas Pemda Jl. Tamtama No. 15 Terbah, Wates, Kulon Progo</t>
  </si>
  <si>
    <t>(0274) 775229</t>
  </si>
  <si>
    <t>Peraturan Bupati 40 Tahun 2023 tentang pembentukan, susunan organisasi, tugas, fungsi, dan tatakerja unit pelaksana teknis daerah perlindungan perempuan dan anak pada dinas sosial pemberdayaan perempuan dan perlindungan anak</t>
  </si>
  <si>
    <t>putralambangn@gmail.com</t>
  </si>
  <si>
    <t>Kepala UPTD, Jabatan Fungsional/Pelaksana</t>
  </si>
  <si>
    <t>keterbatasan SDM , keterbatasan anggaran , sarana dan prasarana serta fasilitas pendukung yang belum memadai, rendahnya kesadaran dan dukungan masyarakat, serta regulasi dan birokrasi yang belum optimal dalam mendukung perlindungan perempuan dan anak.</t>
  </si>
  <si>
    <t>Pelibatan Masyarakat dalam penanganan perempuan dan anak korban kekerasan
1. Pelatihan kader perlindungan perempuan dan anak di tingkat desa/kelurahan
 2. Kampanye edukatif tentang kekerasan dan cara melapor
  3. Pemantauan komunitas berbasis RW/RT</t>
  </si>
  <si>
    <t>Bantul</t>
  </si>
  <si>
    <t>Sylvi Kusumaningtyas, S.Sos/0878-3813-2013</t>
  </si>
  <si>
    <t>Jalan Dr. Wahidin Sudiro 76 Bantul Yogyakarta 55714</t>
  </si>
  <si>
    <t>(0274) 367331</t>
  </si>
  <si>
    <t>0877-3890-7000</t>
  </si>
  <si>
    <t>1. P2TP2A "Arum Dalu" (2016)
 2. UPTD PPA (2019)</t>
  </si>
  <si>
    <t>1. Peraturan Bupati Nomor 159 Tahun 2016 tentang Pembentukan Susunan Organisasi, Tugas dan Fungsi, serta Tata Kerja Unit Pelaksana Tekhnis Pusat Pelayanan Terpadu Korban Kekerasan Perempuan dan Anak Kabupaten Bantul; 
 2. Peraturan Bupati Nomor 52 Tahun 2019 tentang Pembentukan Susunan Organisasi, Tugas dan Fungsi, serta Tata Kerja Unit Pelaksana Teknis Daerah Perlindungan Perempuan dan Anak</t>
  </si>
  <si>
    <t>ppt.arumdalu2017@gmail.com
 uptdppa@bantulkab.go.id</t>
  </si>
  <si>
    <t>209 (2024)</t>
  </si>
  <si>
    <t>Korban maupun keluarga korban kurang kooperatif dalam proses penanganan kasus.</t>
  </si>
  <si>
    <t>Penguatan tugas dan fungsi lembaga dan mitra penanganan kasus lintas sektor.</t>
  </si>
  <si>
    <t>Sleman</t>
  </si>
  <si>
    <t>R. A. PRIMA WALANI ,S.Psi.,M.Kes., Psi</t>
  </si>
  <si>
    <t>Dn. Paten, Tridadi, Sleman, Yogyakarta</t>
  </si>
  <si>
    <t>(0274) 865579</t>
  </si>
  <si>
    <t>Peraturan Bupati Sleman Nomor 38.8 Tahun 2018</t>
  </si>
  <si>
    <t>Sri Puji Lestari/087838493760</t>
  </si>
  <si>
    <t>uptd.ppa@slemankab.go.id</t>
  </si>
  <si>
    <t>Kepala UPTD(R.A. Prima Walani, S.Psi.,M.Kes,.Psi) Kasubag TU( Sri Puji Lestari, S.IP)</t>
  </si>
  <si>
    <t>Rumah perlindungan masih menyatu dengan kantor UPTD PPA</t>
  </si>
  <si>
    <t>Kami sudah melaksanakan</t>
  </si>
  <si>
    <t>Keterbatasan anggaran dan SDM serta rumah aman masih menjadi satu dengan kantor</t>
  </si>
  <si>
    <t>Adanya aturan tentang wajib konseling bagi korban pelaku dan orang tua</t>
  </si>
  <si>
    <t>Sidoarjo</t>
  </si>
  <si>
    <t>Prastiwi Trijanti/ 08123181602 (ritnoor13@gmail.com)</t>
  </si>
  <si>
    <t>Jalan Pahlawan 1 Nomor 2, Sidoarjo</t>
  </si>
  <si>
    <t>0318057037</t>
  </si>
  <si>
    <t>081329820683</t>
  </si>
  <si>
    <t>Peraturan Bupati Sidoarjo Nomor 97 Tahun 2018</t>
  </si>
  <si>
    <t>08123181602</t>
  </si>
  <si>
    <r>
      <rPr>
        <sz val="10.0"/>
        <u/>
      </rPr>
      <t>meizin72@gmail.com</t>
    </r>
  </si>
  <si>
    <t>pengaduan dari masyarakat, penjangkuan korban, pengelolaan Kasus, Shelter/Rumah aman, Mediasi dan Pendampingan</t>
  </si>
  <si>
    <t>163 (2021)</t>
  </si>
  <si>
    <t>Kekerasan Dalam rumah Tangga</t>
  </si>
  <si>
    <t>Jombang</t>
  </si>
  <si>
    <t>Moh Musyafik / 085707210399</t>
  </si>
  <si>
    <t>Jl. Urip Sumoharjo No. 45 Kepatihan, Jombang</t>
  </si>
  <si>
    <t>081231188470</t>
  </si>
  <si>
    <t>Peraturan Bupati Jombang Nomor 70 Tahun 2022</t>
  </si>
  <si>
    <t>Veryanto/ 08113591111</t>
  </si>
  <si>
    <r>
      <rPr>
        <sz val="10.0"/>
        <u/>
      </rPr>
      <t>uptd.ppa.jombang@gmail.com</t>
    </r>
  </si>
  <si>
    <t>91 (2021)</t>
  </si>
  <si>
    <t>Blitar</t>
  </si>
  <si>
    <t>Dwi Andi Prakarsa, S.IP</t>
  </si>
  <si>
    <t>JL. WR. Supratman no. 64 Kel. Bendogerit Kec. Sananwetan Kota Blitar</t>
  </si>
  <si>
    <t>Peraturan Bupati Nomor 154 Tahun 2022</t>
  </si>
  <si>
    <t>Dwi Andi/085736069333</t>
  </si>
  <si>
    <t>andi.prakarsa@gmail.com</t>
  </si>
  <si>
    <t>Gedung Kantor UPT PPA dan Rumah Aman pinjam pakai eks rumah dinas, kekurangan petugas Jaga/Keamanan, memerlukan bangunan baru yang lebih sesuai kebutuhan.</t>
  </si>
  <si>
    <t>Tidak tersedianya DAU untuk operasional Di awal tahun anggaran, sedangkan untuk penggunaan DAK harus menunggu juknis Di tribulan 2/pertengahan tahun.</t>
  </si>
  <si>
    <t>Adanya MoU dengan kepolisian terkait penanganan korban secara bersama-sama, dengan tujuan supaya korban cepat terlayani.</t>
  </si>
  <si>
    <t>Tulungagung</t>
  </si>
  <si>
    <t>DWI YANUARTI, S.E.</t>
  </si>
  <si>
    <t>Jalan Laksda Adi Sucipto Gg 1 No 11 Tulungagung</t>
  </si>
  <si>
    <t>0821 4268 8661</t>
  </si>
  <si>
    <t>Peraturan Bupati Nomor 3 Tahun 2023</t>
  </si>
  <si>
    <t>Dyah / 0821 4268 8661</t>
  </si>
  <si>
    <t>uptdppatulungagung@gmail.com</t>
  </si>
  <si>
    <t>Kepala UPTD, Kelompok Jabatan Fungsional (Analis Hukum, Pekerja Sosial)</t>
  </si>
  <si>
    <t>Banyaknya kasus yang masuk dengan berbagai jenis permasalahan meskipun dalam rumpun kasus yang sama</t>
  </si>
  <si>
    <t>SOP yang terintegratif dari Pusat sampai ke Daerah</t>
  </si>
  <si>
    <t>Gresik</t>
  </si>
  <si>
    <r>
      <rPr>
        <rFont val="Calibri"/>
        <color theme="1"/>
        <sz val="10.0"/>
      </rPr>
      <t xml:space="preserve">Ratna Faizah, </t>
    </r>
    <r>
      <rPr>
        <rFont val="Calibri"/>
        <color theme="1"/>
        <sz val="10.0"/>
      </rPr>
      <t>S.Th</t>
    </r>
    <r>
      <rPr>
        <rFont val="Calibri"/>
        <color theme="1"/>
        <sz val="10.0"/>
      </rPr>
      <t>.I</t>
    </r>
  </si>
  <si>
    <t>Jalan dr. Wahiddin SH. No. 241</t>
  </si>
  <si>
    <t>0313930094</t>
  </si>
  <si>
    <t>08182626759</t>
  </si>
  <si>
    <t>821.2/24/437.79/Kep/2023</t>
  </si>
  <si>
    <t>Peraturan Bupati Nomor 86 Tahun 2022 tentang Kedudukan, Susunan Organisasi, Tugas, Fungsi, dan Tata Kerja Unit Pelaksana Teknis pada Dinas Keluarga Berencana, Pemberdayaan Perempuan dan Perlindungan Anak Kabupaten Gresik</t>
  </si>
  <si>
    <t>081233592209</t>
  </si>
  <si>
    <r>
      <rPr>
        <sz val="10.0"/>
        <u/>
      </rPr>
      <t>uptppagresik@gmail.com</t>
    </r>
  </si>
  <si>
    <t>1. Kepala UPT PPA
2. Jabatan Fungsional Tertentu (Konselor Hukum, Konselor Psikologi, Mediator, Pengelola Data, Pengadministrasian Umum, Penjaga Shelter (Status THL))</t>
  </si>
  <si>
    <t>Psikolog Klinis: ada dengan MoU pihak ketiga
Kumpulan SOP enam fungsi
Layanan UPT PPA Kabupaten Gresik yang terdiri dari Layanan Perlindungan Perempuan dan Anak (SOP Umum). Layanan pengaduan masyarakat, layanan penjangkauan kasus, layanan pengelolaan kasus, layanan pendampingan korban, layanan mediasi dan layanan penampungan sementara.</t>
  </si>
  <si>
    <t>170 (2021)</t>
  </si>
  <si>
    <t>Kota Surabaya</t>
  </si>
  <si>
    <t>Lingga Mahawan/ 081330514938</t>
  </si>
  <si>
    <t>Jalan Nginden Permata No.1 Surabaya</t>
  </si>
  <si>
    <t>08113345303</t>
  </si>
  <si>
    <t>Peraturan Walikota Surabaya Nomor 48 Tahun 2023</t>
  </si>
  <si>
    <t>Hotline UPTD PPA Kota Surabaya 08113345303</t>
  </si>
  <si>
    <r>
      <rPr>
        <sz val="10.0"/>
        <u/>
      </rPr>
      <t>uptdppasby@gmail.com</t>
    </r>
  </si>
  <si>
    <t>2 Rumah Aman yaitu:
 rumah aman anak korban kekerasan dan rumah anak perempuan korban kekerasan</t>
  </si>
  <si>
    <t>- Pengaduan dari masyarakat, penjangkuan korban, pengelolaan Kasus, Jika korban memerlukan pengamanan maka akan diberikan penampungan sementara di rumah aman
 - Untuk poin 3,5,7 melakukan rujukan kepada perangkat daerah yang berwenang</t>
  </si>
  <si>
    <t>138 (2021)</t>
  </si>
  <si>
    <t>Non KDRT Seksual pada Anak</t>
  </si>
  <si>
    <t>Pasuruan</t>
  </si>
  <si>
    <t>Musannah Hidayati Laili,SST.,M.Kes</t>
  </si>
  <si>
    <t>Jl.Raya Layur no.3 Kelurahan Gempeng Kabupaten Pasuruan</t>
  </si>
  <si>
    <t>- / Ka.UPT 082229532699</t>
  </si>
  <si>
    <t>Peraturan Bupati No.151 Tahun 2022</t>
  </si>
  <si>
    <t>Leli / 082229532699</t>
  </si>
  <si>
    <t>uptdppapasuruan@gmail.com</t>
  </si>
  <si>
    <t>Kepala,Jabatang Fungsiomal, Pelaksana</t>
  </si>
  <si>
    <t>Kebutuhan Layanan bagi korban dikoordinasikan dan bekerjasama dengan OPD lain dan Lembaga sesuai dengan rekomendasi kebutuhan layanan</t>
  </si>
  <si>
    <t>Kekerasan Sexual</t>
  </si>
  <si>
    <t>Tingkat pendidikan yang rendah dan ketidak tahuan keluarga korban sehingga mereka melakukan perdamaian sendiri karena tekanan dari pelaku tanpa pemberitahuan pendamping PPA</t>
  </si>
  <si>
    <t>Kota Blitar</t>
  </si>
  <si>
    <t>Ida Rahayu/082232267318</t>
  </si>
  <si>
    <t>Jl. Dr. Sutomo No. 50 Kota Blitar</t>
  </si>
  <si>
    <t>0811292066600</t>
  </si>
  <si>
    <t>Peraturan Walikota Blitar Nomor 72 Tahun 2023 tentang Perubahan Atas Peraturan Walikota Nomor 82 Tahun 2020 tentang Kedudukan, Susunan Organisasi, Tugas dan Fungsi Serta Tata Kerja Unit Pelaksana Teknis Di Lingkungan Pemerintah Kota Blitar</t>
  </si>
  <si>
    <t>Ida Rahayu / 082232267318</t>
  </si>
  <si>
    <r>
      <rPr>
        <sz val="10.0"/>
        <u/>
      </rPr>
      <t>uptdppablitarkota@gmail.com</t>
    </r>
  </si>
  <si>
    <t>1. Kepala UPTD
2. Kelompok Jabatan Fungsional</t>
  </si>
  <si>
    <t>Kota Kediri</t>
  </si>
  <si>
    <t>Handy Rindarto.S.Kom.,MM</t>
  </si>
  <si>
    <t>Jl. Veteran No.1 Kota Kediri</t>
  </si>
  <si>
    <t>0811-3784-129</t>
  </si>
  <si>
    <t>000.8.1.1/20066/031.1/2024</t>
  </si>
  <si>
    <t>Peraturan Walikota Kediri Nomor 12 Tahun 2024 Tentang Pembentukan Unit Pelaksana Teknis Pada Dinas Pemberdayaan Perempuan, Perlindungan Anak, Pengendalian Penduduk Dan Keluarga Berencana</t>
  </si>
  <si>
    <t>bidangppakdr@gmail.com</t>
  </si>
  <si>
    <t>Plt. Kepala UPT PPA</t>
  </si>
  <si>
    <t>blm ada</t>
  </si>
  <si>
    <t>sdm yang kurang</t>
  </si>
  <si>
    <t>adanya link yang terintegrasi pendamping se jawatimur terkait rujukan kasus antar daerah, sehingga memudahkan para pihak (baik upt jatim atau daerah) dalam melakukan monitoring pemberian layanan serta hambatan atau kendala pendamping dalam menangani kasus.</t>
  </si>
  <si>
    <t>Trenggalek</t>
  </si>
  <si>
    <t>Endang Sri Purwati, SH (sementara, sebelum ada pelantikan )</t>
  </si>
  <si>
    <t>Jl. Raya Trenggalek-Tulungagung, Desa Kedunglurah Kabupaten Trenggalek</t>
  </si>
  <si>
    <t>0822 3222 4264</t>
  </si>
  <si>
    <t>0853 2188 9911</t>
  </si>
  <si>
    <t>Unit Pelaksana Teknis Perlindungan Perempuan dan Anak</t>
  </si>
  <si>
    <t>Peraturan Bupati Trenggalek Nomor 37 Tahun 2024 tentang Perubahan Kedua Atas Peraturan Bupati Nomor 14 Tahun 2018 tentang Pembentukan Unit Pelaksana Teknis Daerah</t>
  </si>
  <si>
    <t>kabtrenggalek.dinsosp3a@gmail.com</t>
  </si>
  <si>
    <t>(menunggu pelantikan)</t>
  </si>
  <si>
    <t>Saat ini UPT Trenggalek sudah beroperasi (pelayanan) dengan baik, akan tetapi Kepala UPT dan yang lainnya menunggu pelatikan</t>
  </si>
  <si>
    <t>cukup</t>
  </si>
  <si>
    <t>pihak korban tidak kooperatif, wilayah korban yang sangat jauh dengan medan ekstrim</t>
  </si>
  <si>
    <t>Meningkatkan koordinasi dan sinsergi</t>
  </si>
  <si>
    <t>Malang</t>
  </si>
  <si>
    <t>ULFI ATKA ARIARTI, S.Psi</t>
  </si>
  <si>
    <t>Jl Nusa Barong 13, Kasin, Kecamatan Klojen, Kota Malang</t>
  </si>
  <si>
    <t>Peraturan Bupati Malang Nomor 26 Tahun 2021</t>
  </si>
  <si>
    <t>uptddp3a@gmail.com</t>
  </si>
  <si>
    <t>Kepala UPTD PPA, Pelaksana</t>
  </si>
  <si>
    <t>Proses Rehab, saat masih bergabung dengan dinas</t>
  </si>
  <si>
    <t>Proses renov, saat ini tidak ada</t>
  </si>
  <si>
    <t>Kurangnya SDM, sarana prasarana dan anggaran. Tahun 2025 tidak mendapatkan DAK NF</t>
  </si>
  <si>
    <t>1. Penambahan SDM dimasing2 wilayah, krn Kab Malang luas wilayah 33 kec 
2. Ruang lingkup penanganan jenis kasus di tegaskan kembali mana yang mjd ranah UPTD PPA mana yang bukan</t>
  </si>
  <si>
    <t>Jember</t>
  </si>
  <si>
    <t>JUDI NUGROHO, S.Kep, Ners</t>
  </si>
  <si>
    <t>Jl.Dewi Sartika Nomor 21 Jember</t>
  </si>
  <si>
    <t>Peraturan Bupati Jember Nomor 51 Tahun 2021</t>
  </si>
  <si>
    <t>uptdppajember@gmail.com</t>
  </si>
  <si>
    <t>Kepala UPTD PPA, 2 Penata Kelola PPA, 2 Pengelola PPA, 2 Pendamping</t>
  </si>
  <si>
    <t>Kepala UPTD PPA Saat ini masih belum Devinitif dan hanya di Perbantukan</t>
  </si>
  <si>
    <t>UPTD PPA di Jember berupaya melaksanakan tugas-tugas ini sesuai dengan kondisi dan kebutuhan lokal</t>
  </si>
  <si>
    <t>Keterbatasan sumber daya, Kurangnya pemahaman masyarakat, dan Kompleksitas kasus kekerasan.</t>
  </si>
  <si>
    <t>Mekanisme pelayanan yang efektif untuk perempuan dan anak korban kekerasan melibatkan beberapa langkah penting, termasuk pencegahan, penanganan, dan pemulihan. Pencegahan melibatkan peningkatan kesadaran masyarakat, pendidikan tentang hak-hak anak dan perempuan, serta menciptakan lingkungan yang aman. Penanganan meliputi pengaduan, asesmen kebutuhan, penyediaan layanan medis, psikologis, dan hukum, serta perlindungan sementara. Pemulihan mencakup pendampingan, konseling, dan reintegrasi sosial. Layanan SAPA 129 dari Kementerian PPPA menyediakan akses pelaporan dan penanganan kasus kekerasan</t>
  </si>
  <si>
    <t>Bondowoso</t>
  </si>
  <si>
    <t>Rachmawardani, S.Sos.</t>
  </si>
  <si>
    <t>Jl. Brigdjen Katamso No 52 Bondowoso</t>
  </si>
  <si>
    <t>UPTD PPA Kabupaten Bondowoso</t>
  </si>
  <si>
    <t>Peraturan Bupati Bondowoso Nomor 4 Tahun 2023</t>
  </si>
  <si>
    <t>Rachmawardani, S.Sos., / +62 822-3319-3195</t>
  </si>
  <si>
    <t>nurilqomariyah024@gmail.com</t>
  </si>
  <si>
    <t>Kepala UPTD (saja) untuk konselor, psikolog klinis, advokat, dan psikiater bekerjasama dengan beberapa lembaga penyedia layanan/instansi terkait</t>
  </si>
  <si>
    <t>Saat ini UPTD PPA Kabupaten Bondowoso bergabung dalam memberikan layanan di kantor Dinas Sosial P3AKB Kab. Bondowoso dan masih belum memiliki gedung yang representatif untuk memberikan layanan yang sesuai standart dan untuk shelter/rumah aman beberapa korban yang membutuhkan penampungan sementara akan dititipkan pada yayasan/pesantren yang bekerjasama dan mau memberikan layanan</t>
  </si>
  <si>
    <t>87 (Kasus Anak dan Perempuan)</t>
  </si>
  <si>
    <t>Kasus Kekerasan Seksual Terhadap Anak dan KDRT terhadap Perempuan</t>
  </si>
  <si>
    <t>Masih kurangnya SDM profesional dalam memberikan layanan dan sarana prasarana yang memadai</t>
  </si>
  <si>
    <t>Perlu adanya sistem layanan rujukan terintegrasi</t>
  </si>
  <si>
    <t>Situbondo</t>
  </si>
  <si>
    <t>Peraturan Bupati Situbondo Nomor 45 Tahun 2019 tentang Pembentukan, Susunan Organisasi, Uraian Tugas &amp; Fungsi UPT PPA pada DPPPA</t>
  </si>
  <si>
    <t>Nganjuk</t>
  </si>
  <si>
    <t>ANDRIYANA MAHARANI,S.KM,M.Kes.</t>
  </si>
  <si>
    <t>Jl. Kapten Tendean no. 14 Nganjuk</t>
  </si>
  <si>
    <t>Peraturan Bupati Nganjuk Nomor 12 Tahun 2023</t>
  </si>
  <si>
    <t>reni.ardia81@gmail.com</t>
  </si>
  <si>
    <t>Belum terisi</t>
  </si>
  <si>
    <t>Kepala UPTD dirangkap sementara oleh Kabid PPA Krn blm ada pengisian jabatan dr Pemda,layanan hotline dicukupi pada perubahan anggaran (PAK) 2025</t>
  </si>
  <si>
    <t>Pemenuhan SDM melalui MOU dgn penyedia layanan lain (RS,LAW FIRM,LKSA,Yayasan Psikologi,Sakti Peksos Kemensos)</t>
  </si>
  <si>
    <t>Pemenuhan SDM dan sarpras</t>
  </si>
  <si>
    <t>Ngawi</t>
  </si>
  <si>
    <t>GATOT KAROYANTO S.E</t>
  </si>
  <si>
    <t>Jl. Untung Suropati No.35  Ngawi Kode Pos 63213</t>
  </si>
  <si>
    <t>Peraturan Bupati Ngawi Nomor 19 Tahun 2023 tentang Kedudukan, Susunan Organisasi, Tugas dan Fungsi, serta Tata Kerja Pemberdayaan Perempuan, Perlindungan Anak dan Keluarga Berencana</t>
  </si>
  <si>
    <t>p2tp2angawi@gmail.com</t>
  </si>
  <si>
    <t>2 SDM, yaitu Kepala UPTD PPA dan 1 staf PNS</t>
  </si>
  <si>
    <t>SK Bupati dari P2TP2A menjadi UPTD PPA masih dalam proses</t>
  </si>
  <si>
    <t>UPTD kami masih belum mencukupi kriteria keseluruhan.</t>
  </si>
  <si>
    <t>Kurangnya SDM.</t>
  </si>
  <si>
    <t>Diusulkan dan disamakan agar setiap UPTD PPA Kab/Kota wajib memiliki Psikolog Klinis, Penasehat Hukum dan beberapa SDM Administrasi.</t>
  </si>
  <si>
    <t>Sampang</t>
  </si>
  <si>
    <t>FARAH ALFISAHRAH, SE.,MSi</t>
  </si>
  <si>
    <t>JL.SYAMSUL ARIFIN NO. 81 SAMPANG</t>
  </si>
  <si>
    <t>Peraturan Bupati Sampang Nomor 92 Tahun 2023</t>
  </si>
  <si>
    <t>faraharifin186@gmail.com</t>
  </si>
  <si>
    <t>Kepala UPTD   (1 orang) , Pendamping Perlindungan PPA 17 (tujuhbelas) orang NON ASN</t>
  </si>
  <si>
    <t>Pejabat Struktural 1 orang (Kepala UPTD saja)</t>
  </si>
  <si>
    <t>SK BUPATI SAMPANG NOMOR : 100.3.3.2/36/KEP/434.013/2024 TENTANG TENAGA PENDAMPING PERLINDUNGAN PEREMPUAN DAN ANAK KABUPATEN SAMPANG TAHUN 2024</t>
  </si>
  <si>
    <t>Belum memiliki Rumah Aman dan Tenaga ASN selain Kepala UPTD</t>
  </si>
  <si>
    <t>Pekerja Sosial yang ada di Kabupaten ada dari Kemensos dan P3A, jadi saat ada kasus anak , semua iku mendampingi.belum ada batasan siapa yang berweanang utk mendampingi.</t>
  </si>
  <si>
    <t>Pamekasan</t>
  </si>
  <si>
    <t>Nurul Fauziyah, SH,MM</t>
  </si>
  <si>
    <t>Jl. Gatot Koco Km 1</t>
  </si>
  <si>
    <t>Peraturan Bupati Pamekasan Nomor 44 Tahun 2021</t>
  </si>
  <si>
    <t>nfauziyah.nf@gmail.com</t>
  </si>
  <si>
    <t>Kepala UPTD, Kelompok JabatanFungsional, Pelaksana (sampai saat ini kepala UPTD PPA di rangkap Kabid PPA)</t>
  </si>
  <si>
    <t>UPTD PPA Kabupaten Pamekasan terbentuk dari tahun 2021 berdasarkan Perbup no 44 Tahun 2021 tetapi pengampu jabatan belum terisi sampai sekarang sehingga segala pekerjaan yang ada di UPTD PPA dirangkap olej Kabid PPA</t>
  </si>
  <si>
    <t>Kabupaten Pamekasan masih kekerangan SDM di UPTD PPA sehingga pelayanan belum maksimal</t>
  </si>
  <si>
    <t>Kurangnya SDM di UPTD PPA, anggaran,</t>
  </si>
  <si>
    <t>Perlunya sinergitas dengan berbagai pihak terkait serta dukungan dari Pemerintah setempat</t>
  </si>
  <si>
    <t>Sumenep</t>
  </si>
  <si>
    <t>DIANA AGUS SULISTYOWATI, Am.d Kedb</t>
  </si>
  <si>
    <t>Jl. Asoka No.10, Kelurahan Pajagalan Kota Sumenep</t>
  </si>
  <si>
    <t>Peraturan Bupati Sumenep Nomor 120 Tahun 2018 tentang Kedudukan, Susunan Organisasi. Tugas Fungsi dan Tata Kerja Unit Pelaksana Teknis Daerah pada Dinas Pemberdayaan Perempuan, Perlindungan Anak dan Keluarga Berencana
Terbaru :
Perbup 50 Tahun 2022</t>
  </si>
  <si>
    <t>uptd.ppasumenep@gmail.com</t>
  </si>
  <si>
    <t>Kepala UPTD &gt; Kelompok Jabatan Fungsional</t>
  </si>
  <si>
    <t>Awal terbentuk UPTD PPA Tahun 2018 dengan SK Perbub Nomor 120 Tahun 2018 yang kemudian karena aturan baru tidak boleh ada UPTD lalu aturan boleh kembali dengan perbub baru yaitu nomor 50 Tahun 2022</t>
  </si>
  <si>
    <t>Sudah dan tersedia</t>
  </si>
  <si>
    <t>Layanan korban yang berada di kepulauan terkadang cukup sulit dijangkau karena faktor cuaca, sehingga menunggu musim cuaca yang aman.</t>
  </si>
  <si>
    <t>Kota Malang</t>
  </si>
  <si>
    <t>Fulan Diana Kusumawati, SH.,M.Hum</t>
  </si>
  <si>
    <t>Jalan Raya Sulfat Nomor 12 Malang</t>
  </si>
  <si>
    <t>UPT PPA Kota Malang</t>
  </si>
  <si>
    <t>Peraturan Walikota Malang Nomor 36 Tahun 2023</t>
  </si>
  <si>
    <t>uptppa.kotamalang@gmail.com</t>
  </si>
  <si>
    <t>Kepala UPTD, Kasubag TU, Penata Layanan Operasional, Pengadministrasi Perkantoran</t>
  </si>
  <si>
    <t>UPT PPA Kota Malang telah terpisah dari Dinas Sosial P3AP2KB Malang, terdiri dari 4 SDM didalamnya.</t>
  </si>
  <si>
    <t>Adanya Perwal Nomor 23 Tahun 2023 terkait pembentukan UPTD PPA</t>
  </si>
  <si>
    <t>Kurangnya sumber daya manusia sehingga pelayanan kurang maksimal dan cepat, adanya budaya dan norma yang membuat korban menjadi takut untuk melaporkan, masyarakat kurang mengerti hukum sehingga terkadang menyalahkan UPT PPA akan penanganan hukum yang belum tuntas tidak pada aparat penegak hukum</t>
  </si>
  <si>
    <t>Harapannya diusulkan 6 fungsi adanya UPT PPA, adanya kolaborasi antara stakeholder dan terjalinnya hubungan dengan UPT PPA seluruh Indonesia untuk memudahkan arus komunikasi dan jalinan kerjasama, fungsi data terpadu Simfoni lebih ditingkatkan dan dipermudah agar memudahkan lembaga mengisi</t>
  </si>
  <si>
    <t>Kota Probolinggo</t>
  </si>
  <si>
    <t>Ratih oktaviana Wijayanti SH.MAP</t>
  </si>
  <si>
    <t>Jalan A. Yani nomor 1</t>
  </si>
  <si>
    <t>0335-5893529</t>
  </si>
  <si>
    <t>0852 3077 1277</t>
  </si>
  <si>
    <t>Peraturan Walikota Probolinggo No. 7 Tahun 2023 tentang Pembentukan, Kedudukan, Susunan Organisasi, Tugas dan Fungsi Unit Pelaksana Teknis Daerah Perlindungan Perempuan dan Anak Pada Dinas Sosial, Pemberdayaan Perempuan dan Perlindungan Anak Kota Probolinggo</t>
  </si>
  <si>
    <t>uptppakotaprobolinggo@gmail.com</t>
  </si>
  <si>
    <t>Kepala UPTD, Kelompok jabatan Fungsional, Tenaga Administrasi (PTT), tenaga keamanan (THL)</t>
  </si>
  <si>
    <t>atas nama RATIH OKTAVIANA W adalah  Plt. Ka. UPTD Kota Probolinggo</t>
  </si>
  <si>
    <t>di sebabkan personil yang sangat terbatas menyebabkan pemberian layanan menjadi kurang maksimal</t>
  </si>
  <si>
    <t>kemudahan dalam proses visum kiranya terdapat kerjasama antara Kemenkes dengan Kementrian PPPA terkait peraturan untuk pemberian  pelayanan visum secara gratis</t>
  </si>
  <si>
    <t>Kota Mojokerto</t>
  </si>
  <si>
    <t>ELLYNE RIZKY, S.Psi., Psikolog</t>
  </si>
  <si>
    <t>Jl. Benteng Pancasila No.21 B</t>
  </si>
  <si>
    <t>085789558803 (Pribadi)</t>
  </si>
  <si>
    <t>Peraturan Walikota Mojokerto Nomor 77 Tahun 2023</t>
  </si>
  <si>
    <t>uptdppakotamojokerto@gmail.com</t>
  </si>
  <si>
    <t>Kepala Dinas, Kepala UPTD, Kelompok Jabatan Fungsional dan Pengolah data dan Informasi</t>
  </si>
  <si>
    <t>Gedung milik Dinas Sosial P3A Kota Mojokerto</t>
  </si>
  <si>
    <t>Milik Dinas Sosial P3A Kota Mojokerto bidang Rehabilitasi Sosial</t>
  </si>
  <si>
    <t>untuk SOTK sesuai perwali tidak ada pengolah data dan informasi tapi pada kenyataannya UPTD PPA memiliki 1 org Pengolah data dan informasi. Jd saat ini UPTD PPA hanya memiliki 2 orang petugas.</t>
  </si>
  <si>
    <t>Tersedia dan terlaksana semaksimal mungkin meskipun dengan sumber daya yang masih terbatas</t>
  </si>
  <si>
    <t>1. Keterbatasan kompetensi dan pengetahuan terutama tentang pengelolaan dan penggunaan dana DAK bagi tenaga layanan di UPTD PPA Kota Mojokerto 
2. Pemahaman yang berbeda antara Bidang P3A dgn UPTD PPA terkait tupoksi masing2
3. Belum memiliki tenaga layanan terutama di kelompok jabatan fungsional sehingga pekerjaan overload di 1 orang yang mengakibatkan terhambatnya proses melengkapi administrasi laporan
4. Pemahaman yang berbeda tentang korban yang menjadi kewenangan sehingga terkesan saling melemparkan tanggung jawab</t>
  </si>
  <si>
    <t>Ada 1 aplikasi khusus yang bisa digunakan untuk berkoordinasi dengan lembaga atau jejaring</t>
  </si>
  <si>
    <t>Kota Madiun</t>
  </si>
  <si>
    <t>Joko Santosa</t>
  </si>
  <si>
    <t>Jalan Srindit No 19 Kota Madiun</t>
  </si>
  <si>
    <t>0351-462304</t>
  </si>
  <si>
    <t>UPTD PPA Dinas Sosial Pemerdayaan Perempuan dan Perlindungan Anak Kota MadiunL</t>
  </si>
  <si>
    <t>Peraturan Walikota Nomor 21 Tahun 2023 tentang Perubahan atas Perwal Kota madiun No 67 tahun 2021 tentang Kedudukan, Sususnan Organisasi, Rincian Tugas dan Fungsi, serta Tata Kerja Dinas Sosial, Pemberdayaan Perempuan dan Perlindungan Anak</t>
  </si>
  <si>
    <t>uptdppakotamadiun@gmail.com</t>
  </si>
  <si>
    <t>Kepala Uptd, Petugas pengadministrasi, petugas Konselor</t>
  </si>
  <si>
    <t xml:space="preserve">1.	Layanan pengaduan tentang permasalahan Perempuan dan anak
2.	Layanan Penjangkauan korban 
3.	Layanan Pengelolaan/manajemen kasus
4.	Layanan Penampungan sementara/Rumah aman bagi anak dan perempuan korban kekerasaan 
5.	Layanan Mediasi
6.	Layanan Pendampingan korban (konseling. konsultasi, pendampingan psikologis, pendampingan hukum, pendampingan medis, pendampingan psikososial)
7.	Layanan Rujukan
</t>
  </si>
  <si>
    <t xml:space="preserve">- Rasa malu /Stigma sosial pandangan yang salah dimasyarakat atau tidak berani melapor terkait kekerasan yang dialaminya korban merasa malu, berdosa atau tidak pantas (aib Keluarga)
- Tidak memberikan informasi/keterangan yang sebenarnya dalam asesment karena ada tekanan pihak lain, elum sepenuhnya percaya ke pendamping
- Kerahasiaan, korban merasa khawatir bahwa informasi pribadinya bocor
- Takut ancamam dari pihak lain sehingga tidak berani melaporkan terkait kasus yang dialaminya
- Kurangnya pengetahun: Kurangnya pemahaman tentang kekerasan dan cara melaporkannya dapat membuat korban tidak mengetahui bahwa mereka sedang mengalami kekerasan atau tidak berani melapor, adi perlu dukungan keluarga, teman dan masyarakat
</t>
  </si>
  <si>
    <t>kerja sama (jejaring) 3 pilar kelurahan</t>
  </si>
  <si>
    <t>Mojokerto</t>
  </si>
  <si>
    <t>Harry Wicaksono, S.E (Plt)</t>
  </si>
  <si>
    <t>Jl. Teratai No.17 Ds. Sooko, Kec. Sooko, Kab. Mojokerto</t>
  </si>
  <si>
    <t>Peraturan Bupati Mojokerto Nomor 57 Tahun 2023</t>
  </si>
  <si>
    <t>p2tp2akabupatenmojokerto@gmail.com</t>
  </si>
  <si>
    <t>Landasan dalam pembentukan UPTD selain peraturan. Tersebut di atas kita juga sudah mengeluarkan perbub atau perda tentang pembentukan UPTD PPA Kabupaten Mojokerto</t>
  </si>
  <si>
    <t>Kurangnya sumber daya manusia, Kurangnya sarana dan prasarana</t>
  </si>
  <si>
    <t>Perlu adanya SOP lintas institusi dalam menangani kasus perempuan dan anak korban kekerasan seksual</t>
  </si>
  <si>
    <t>Probolinggo</t>
  </si>
  <si>
    <t>Peraturan Bupati Probolinggo Nomor 17 Tahun 2024</t>
  </si>
  <si>
    <t>Tuban</t>
  </si>
  <si>
    <t>Jalan K.H. Mustain nomor 42, Kelurahan Kutorejo, Kecamatan Tuban, Kabupaten Tuban</t>
  </si>
  <si>
    <t>Peraturan Bupati Tuban Nomor 13 Tahun 2024</t>
  </si>
  <si>
    <t>BELUM TERISI PERSONILNYA</t>
  </si>
  <si>
    <t>Kota Pasuruan</t>
  </si>
  <si>
    <t>DWI RACHMAWATI</t>
  </si>
  <si>
    <t>JALAN SULTAN AGUNG</t>
  </si>
  <si>
    <t>Peraturan Walikota Pasuruan Nomor 18 Tahun 2024</t>
  </si>
  <si>
    <t>gugustugaskla.kopas@gmail.com</t>
  </si>
  <si>
    <t>Masih dalam Proses Pengajuan Tenaga ke Badan Kepegawaian Daerah</t>
  </si>
  <si>
    <t>UPTD PPA Kota Pasuruan masih dalam proses penyusunan Regulasi dan Pengisian Tenaga</t>
  </si>
  <si>
    <t>dari beberapa kasus yang di tangani oleh petugas layanan masih merujuk pada SOP P2TP2A</t>
  </si>
  <si>
    <t>Pelapor enggan memberikan data identitas terlapor terkait tindak kekerasan seksual yang masih ada hubungan kekerabatan</t>
  </si>
  <si>
    <t>Mohon untuk layanan kasus antar daerah bisa di koordinasikan oleh propinsi juga</t>
  </si>
  <si>
    <t>Bangkalan</t>
  </si>
  <si>
    <t>Ernawati, SE</t>
  </si>
  <si>
    <t>Jl. Soekarno Hatta No. 34</t>
  </si>
  <si>
    <t>Peraturan Bupati Bangkalan Nomor 14 Tahun 2025</t>
  </si>
  <si>
    <t>uptdppabangkalan@gmail.com</t>
  </si>
  <si>
    <t>Kepala UPTD, Kelompok Jabatan Fungsional, Konselor (Psikolog/Hukum), Penjaga Asrama, Mediator, Pengadministrasian Umum, Pengemudi, Penjaga Keamanan</t>
  </si>
  <si>
    <t>UPTD PPA Bangkalan belum memiliki Sarana dan Prasarana yang memadai selain Kepala UPTD, Konselor, Gedung dan Rumah Perlindungan yang masih jadi satu dengan kantor</t>
  </si>
  <si>
    <t>Belum Ketersediaan SDM sesuai struktur organisasi sehingga layanan yang diberikan tidak sesuai dengan yang ada untuk UPTD PPA TIPE B</t>
  </si>
  <si>
    <t>Banyuwangi</t>
  </si>
  <si>
    <t>Belum Ada UPTD PPA. Masih diusulkan paralel penyusunan naskah akademik pembentukannya.</t>
  </si>
  <si>
    <t>Bojonegoro</t>
  </si>
  <si>
    <t>Kediri</t>
  </si>
  <si>
    <t>Siswati, SH, MH</t>
  </si>
  <si>
    <t>Jl. PB. Sudirman no. 141 Kediri</t>
  </si>
  <si>
    <t>0354 686020</t>
  </si>
  <si>
    <t>Peraturan Bupati Nomor 49 Tahun 2025</t>
  </si>
  <si>
    <t>ppakabkediri@gmail.com</t>
  </si>
  <si>
    <t>luas wilayah dengan SDM terbatas, shelter msh belum punya</t>
  </si>
  <si>
    <t>sistem pelayanan yang terintegrasi</t>
  </si>
  <si>
    <t>Lamongan</t>
  </si>
  <si>
    <t>Lumajang</t>
  </si>
  <si>
    <t>Madiun</t>
  </si>
  <si>
    <t>SURYANTO, SE, M.S.i</t>
  </si>
  <si>
    <t>Jl. Raya Solo NO. 78 Jiwan Madiun</t>
  </si>
  <si>
    <t>(0351) 464381</t>
  </si>
  <si>
    <t>P2TP2A</t>
  </si>
  <si>
    <t>rejekieny@gmail.com</t>
  </si>
  <si>
    <t>Tahun 2025 direkomendasikan dari Gubernur Jawa Timur membentuk UPTD PPA Tipe B Perbub UPTD PPA masih dalam proses di Biro Hukum Provinsi Jawa Timur</t>
  </si>
  <si>
    <t>belum optimalnya Kesadaran Masyarakat untuk melapor terkait kasus kekerasan yang terjadi di lingkungan sekitar</t>
  </si>
  <si>
    <t>Masyarakat perlu diedukasi untuk lebih peka terhadap kasus kekerasan, berani melaporkan, dan tidak melakukan stigmatisasi terhadap korban</t>
  </si>
  <si>
    <t>Magetan</t>
  </si>
  <si>
    <t>MARIA ULFA, S.Sos</t>
  </si>
  <si>
    <t>88QQ+X74, Dusun Carat, Bulukerto, Kec. Magetan, Kabupaten Magetan, Jawa Timur 63315</t>
  </si>
  <si>
    <t>Dalam Proses Fasilitasi didalam Organisasi Profesi</t>
  </si>
  <si>
    <t>bidangpppamagetan@gmail.com</t>
  </si>
  <si>
    <t>Kepala UPTD PPA, Psikolog Klinis, Penelaah Teknis Kebijakan, Penata Kelola Pemberdayaan Perempuan dan Perlindungan Anak, dan Pekerja Sosial</t>
  </si>
  <si>
    <t>Dalam Proses Fasilitasi didalam bagian Organisasi Propinsi</t>
  </si>
  <si>
    <t>Kurangnya Petugas Dalam Pelayanan</t>
  </si>
  <si>
    <t>Perlunya Supprot dan Dukungan Langsung Dari Kementerian PPPA</t>
  </si>
  <si>
    <t>Pacitan</t>
  </si>
  <si>
    <t>dr. PUJI DIAN CAHYANI, M.PH</t>
  </si>
  <si>
    <t>Jl. Letjend. Suprapto No. 4 - 6 Pacitan</t>
  </si>
  <si>
    <t>Proses pembantukan baru sampai surat rekomendasi pembentukan UPTD PPA dari Gubernur Prov. Jatim</t>
  </si>
  <si>
    <t>62 813-3571-2632</t>
  </si>
  <si>
    <t>bidangpppa01@gmail.com</t>
  </si>
  <si>
    <t>Kepala UPTD, Kelompok Jabatan Fungsional (Psikolog Klinis dan Pekerja Sosial) Penelaah Teknis Kebijakan, Pengadministrasi Perkantoran, Operasional Pelayananan</t>
  </si>
  <si>
    <t>Kabupaten Pacitan baru tahap pembuatan Perbup PEmbentukan UPTD PPA</t>
  </si>
  <si>
    <t>- Anggaran untuk korban hanya sebatas bantuan pangan dan ATK untuk sekolah
- KOndisi geografis Kab. Pacitan yang rata-rata pegunungan
- Kendaraan untuk penjangkauan khsusus masih tergantung pada DInas PPKB dan PPPA
- Operasional Rumah Aman yang masih terbatas</t>
  </si>
  <si>
    <t>Kota Batu</t>
  </si>
  <si>
    <t>Jalan Panglima sudirman Lantai II Rumah Dinas Wali Kota Batu</t>
  </si>
  <si>
    <t>PERATURAN WALIKOTA BATU NOMOR 23 TAHUN 2025</t>
  </si>
  <si>
    <t>Rio.agustisaputra@gmail.com</t>
  </si>
  <si>
    <t>UPTD PPPA Kota Batu masih dalam proses</t>
  </si>
  <si>
    <t>Keterbatasan SDM keluarga korban yang terbatas sehingga perlu pemahaman yang mendalam</t>
  </si>
  <si>
    <t>Dukungan anggaran DAK</t>
  </si>
  <si>
    <t>Ponorogo</t>
  </si>
  <si>
    <t>Kota Denpasar</t>
  </si>
  <si>
    <t>Gusti Ayu Putu Sunarti, SE</t>
  </si>
  <si>
    <t>Jl. Gatot Subroto VI J No.26 Denpasar</t>
  </si>
  <si>
    <t>Peraturan Walikota Denpasar Nomor 25 Tahun 2018</t>
  </si>
  <si>
    <t>sunartigusti15@gmail.com</t>
  </si>
  <si>
    <t>Bekerjasama dengan Yayasan penyedia rumah aman/perlindungan</t>
  </si>
  <si>
    <t>Adanya pihak pelapor dan terlapor yang kurang kooperatif sehingga pemberian layanan belum bisa maksimal</t>
  </si>
  <si>
    <t>Peningkatan jumlah SDM layanan di UPTD PPA kami</t>
  </si>
  <si>
    <t>Tabanan</t>
  </si>
  <si>
    <t>Komang Ayuningsih/ 082146642167</t>
  </si>
  <si>
    <t>Br Wanasara Kelod Desa Bongan Kec. Tabanan, Kab. Tabanan</t>
  </si>
  <si>
    <t>Ka UPTD: 082146642167
Ka TU: 085737640615</t>
  </si>
  <si>
    <t>UPTD Pelayanan Sosial dan PPA</t>
  </si>
  <si>
    <t>Peraturan Bupati Tabanan Nomor 61 Tahun 2020</t>
  </si>
  <si>
    <t>082146642167 (Ka UPTD)
085737640615 (Kasubbag TU)</t>
  </si>
  <si>
    <t>dinsosp3atabanan2gmail.com</t>
  </si>
  <si>
    <t>1. Kepala UPTD
2. Kasubbag TU
3. Kelompok Jabatan Fungsional</t>
  </si>
  <si>
    <t>Hak Guna Pakai</t>
  </si>
  <si>
    <t>Kolom (33) sudah dibentuk dengan SK Tenaga Ahli</t>
  </si>
  <si>
    <t>22 (2021)</t>
  </si>
  <si>
    <t>KDRT, Kekerasan Verban,Perebutan Hak Asuh</t>
  </si>
  <si>
    <t>Karangasem</t>
  </si>
  <si>
    <t>Ni Nyoman Budiartini,S.Sos.,MAP</t>
  </si>
  <si>
    <t>Jalan Untung Surapati Amlapura</t>
  </si>
  <si>
    <t>Peraturan Bupati Karangasem Nomor 62 Tahun 2021</t>
  </si>
  <si>
    <t>uptdppa.kabkarangasem@gmail.com</t>
  </si>
  <si>
    <t>Kepala Uptd dan Kasubag TU</t>
  </si>
  <si>
    <t>Pelecehan Seksual anak dan dewasa KDRT</t>
  </si>
  <si>
    <t>hambatan di lapangan saat menangani kasus .kasus yg kita tangani disabilitas sedangakan kita tidak memiliki keahlian untuk bahasa isyarat mencari guru bahasa isyarat pun kadang tidak di mengerti Klayennya.</t>
  </si>
  <si>
    <t>Mekanisme penyelesaian kasus masih meminta keputusan Dinas Sosial padahal SOP daripada penanganan kasus UPTD PPA sangat jauh berbeda Penanganannya.</t>
  </si>
  <si>
    <t>Gianyar</t>
  </si>
  <si>
    <t>Ni Putu Suasmini</t>
  </si>
  <si>
    <t>Jln. Gambir Nomor 1 Gianyar</t>
  </si>
  <si>
    <t>0361 4797636 / 085737845708</t>
  </si>
  <si>
    <t>Peraturan Bupati Nomor 68 Tahun 2021</t>
  </si>
  <si>
    <t>putusuasmini1973@gmail.com</t>
  </si>
  <si>
    <t>psikis, Penelantaran, Fisik</t>
  </si>
  <si>
    <t>Adapun tantangan yang dihadapi oleh petugas pemberi layanan sbb :1 kurangnya kesadaran pengertian perempuan terkait hak-hak perempuan serta permasalahan yang dihadapai, 2 Ketersediaan fasilitas spt rumah aman belum ada dan SDM belum maksilal spt Kepala UPTD, Kasubag Umum belum ada, sehingga dalam memberikan pelayanan, merekrut Tenaga ahli bidang hukum dan Konselor dan  bekerjasama dengan pihak ketiga spt LBH APIK Bali utk pendampingan Hukum dan pendampingan korban ke penak hukum.</t>
  </si>
  <si>
    <t>Perlu dioptimalkan dan ditingkatkan sinergitas antar lembaga pemerintah dan terutama bagi penegak hukum supaya sejalan dan sepaham terkait penangan korban dan pelaku kekerasan terhadap perempuan dan anak, agar tidak tumpang tindih sehingga tujuan dari pemenuhan hak-hak anak dan perlindungan perempuan bisa terselenggara dengan baik</t>
  </si>
  <si>
    <t>Badung</t>
  </si>
  <si>
    <t>Ni Made Tirtawati,SE</t>
  </si>
  <si>
    <t>Jalan Raya Sempidi, Mengwi, Badung</t>
  </si>
  <si>
    <t>(0361)9009418</t>
  </si>
  <si>
    <t>081323232533</t>
  </si>
  <si>
    <t>Peraturan Bupati Badung No. 22 tahun 2022</t>
  </si>
  <si>
    <t>089679201223</t>
  </si>
  <si>
    <r>
      <rPr>
        <sz val="10.0"/>
        <u/>
      </rPr>
      <t>tesabadung@gmail.com</t>
    </r>
  </si>
  <si>
    <t>1. Kepala UPTD
2. Kasubag TU
3. Tenaga Non ASN</t>
  </si>
  <si>
    <t>Belum tersedianya Rumah Aman/Perlindungan</t>
  </si>
  <si>
    <t>69 (2024)</t>
  </si>
  <si>
    <t>Kekerasan Terhadap Anak,KDRT,Perebutan Hak Asuh</t>
  </si>
  <si>
    <t>Buleleng</t>
  </si>
  <si>
    <t>Putu Julikayati</t>
  </si>
  <si>
    <t>Jln. Wijaya Kusuma No 3 Singaraja - Bali</t>
  </si>
  <si>
    <t>(0362) 21648</t>
  </si>
  <si>
    <t>Peraturan Bupati Buleleng No 72 Tahun 2022</t>
  </si>
  <si>
    <t>Julika - 082341199005</t>
  </si>
  <si>
    <t>uptdppabuleleng@gmail.com</t>
  </si>
  <si>
    <t>Belum tersedia gedung untuk UPTD PPA</t>
  </si>
  <si>
    <t>kurangnya fasilitas dan SDM</t>
  </si>
  <si>
    <t>agar antara UPTD,kepolisian dan RS bersama dalam menangani sebuah kasus,</t>
  </si>
  <si>
    <t>Bangli</t>
  </si>
  <si>
    <t>I Nyoman Suardika, SE</t>
  </si>
  <si>
    <t>Jalan Brigjen Ngurah Rai No. 85 , Telp. ( 0366) 91045 Bangli</t>
  </si>
  <si>
    <t>( 0366) 91045</t>
  </si>
  <si>
    <t>UPTD PPA Kabupaten Bangli</t>
  </si>
  <si>
    <t>Peraturan Bupati Nomor 15 Tahun 2022 tentangg Pembentukan Susunan Organisasi dan Tata Kerja Unit Pelaksana Teknis Daerah Perlindungan Perempuan dan Anak</t>
  </si>
  <si>
    <t>nyomanlepung@gmail.com</t>
  </si>
  <si>
    <t>Kepala UPTD dan Ka Sub. Bag TU</t>
  </si>
  <si>
    <t>Masih Gabung dengan Dinas Sosial</t>
  </si>
  <si>
    <t>Sudah mendapat layanan</t>
  </si>
  <si>
    <t>ks dan kdrt</t>
  </si>
  <si>
    <t>Kurangnya Sumber daya ( waktu, Anggaran, Tenaga, Kurangnya Smber Daya Kompetensi SDM</t>
  </si>
  <si>
    <t>Melibatkan pengaduan yang mudah diakses, layanan terpadu,penjangkauan yang terencana , pendampingan Hukum, dan Rehabilitasi Sosial , serta kolaborasi</t>
  </si>
  <si>
    <t>Klungkung</t>
  </si>
  <si>
    <t>Ns. Ni Wayan Prima Wati, S.Kep.,M.M</t>
  </si>
  <si>
    <t>Jalan Gajah Mada No 70 Semarapura, Klungkung</t>
  </si>
  <si>
    <t>(0366) 21105</t>
  </si>
  <si>
    <t>Peraturan Bupati Klungkung No 50 Tahun 2022</t>
  </si>
  <si>
    <r>
      <rPr>
        <sz val="10.0"/>
        <u/>
      </rPr>
      <t>uptdppaklungkung@gmail.com</t>
    </r>
  </si>
  <si>
    <t>Jembrana</t>
  </si>
  <si>
    <t>IDA AYU SRI UTAMI DEWI, SH</t>
  </si>
  <si>
    <t>JALAN NGURAH RAI NO. 104, NEGARA-BALI</t>
  </si>
  <si>
    <t>Peraturan Bupati Jembrana Nomor 15 Tahun 2022</t>
  </si>
  <si>
    <t>Ida Ayu Sri Utami Dewi/081917618080</t>
  </si>
  <si>
    <t>idaayusriutamidewi@gmail.com</t>
  </si>
  <si>
    <t>Kepala UPTD, Kasubag TU dan Jabatan Pelaksana ( Pengadministrasi Perkantoran )</t>
  </si>
  <si>
    <t>KDRT, Kekerasan Seksual</t>
  </si>
  <si>
    <t>Tidak Adanya Rumah Aman Untuk Korban</t>
  </si>
  <si>
    <t>Penyediaan sistem/aplikasi yang lebih sederhana</t>
  </si>
  <si>
    <t>Kota Bima</t>
  </si>
  <si>
    <t>Jafar/ 082339789744</t>
  </si>
  <si>
    <t>Jalan Soekarno Hatta, Kelurahan Monggonao, Kecamatan Mpunda, Kota Bima, NTB.</t>
  </si>
  <si>
    <t>(0374)646413</t>
  </si>
  <si>
    <t>082339789744</t>
  </si>
  <si>
    <t>UPTD PPA KOTA BIMA</t>
  </si>
  <si>
    <t>Peraturan Walikota Bima Nomor 42 Tahun 2020</t>
  </si>
  <si>
    <t>083835993228</t>
  </si>
  <si>
    <r>
      <rPr>
        <sz val="10.0"/>
        <u/>
      </rPr>
      <t>uptdppa7684kotabima@gmail.com</t>
    </r>
  </si>
  <si>
    <t>Kolom (15): UPTD PPA Belum Memiliki Kantor Sendiri</t>
  </si>
  <si>
    <t>56 (2024)</t>
  </si>
  <si>
    <t>Pelayanan Terpadu dan Terintegrasi dengan Instansi Terkait untuk membantu korban saat melapor sudah tersedia tenaga UPTD PPA, Kepolisian, Konsultan Hukum, Psikolog Klinis dan Pelayanan Kesehatan</t>
  </si>
  <si>
    <t>Bima</t>
  </si>
  <si>
    <t>MUHAMMAD UMAR, SH</t>
  </si>
  <si>
    <t>JLN. GATOT SUBROTO NO. 9 KEC.  MPUNDA KOTA BIMA</t>
  </si>
  <si>
    <t>085 238 658 003 / 082 328 328 084</t>
  </si>
  <si>
    <t>UPTD PPA KABUPATEN BIMA</t>
  </si>
  <si>
    <t>PERATURAN BUPATI BIMA NOMOR 29 TAHUN 2022</t>
  </si>
  <si>
    <t>MUHAMMAD UMAR, SH / 085 238 658 003</t>
  </si>
  <si>
    <t>uptdppakabupatenbima@gmail.com</t>
  </si>
  <si>
    <t>Kepala UPTD, Kasubag. TU dan Kelompok Jabatan Fungsional</t>
  </si>
  <si>
    <t>Dalam Proses Pembangunan</t>
  </si>
  <si>
    <t>Perempuan  :  51      Anak   :  78  = 129 Kasus</t>
  </si>
  <si>
    <t>Jarak Tempu yang jauh, SDM Masih Kurang,  Fasilitas yang belum memadai, dan Keterbatasan Anggaran</t>
  </si>
  <si>
    <t>UPTD PPA memiliki keterbatasan sumber daya (SDM, anggaran, sarana) sehingga perlu dukungan kebijakan dan fasilitas dari KemenPPPA.
Diperlukan mekanisme pelayanan terpadu yang berstandar nasional namun fleksibel mengikuti kondisi daerah.</t>
  </si>
  <si>
    <t>Lombok Utara</t>
  </si>
  <si>
    <t>Ni Putu Rumini, AMKG/082235344966</t>
  </si>
  <si>
    <t>Dusun Karang Kates,Desa Gondang Kecamatan Gangga Kabupaten Lombok</t>
  </si>
  <si>
    <t>082235344966</t>
  </si>
  <si>
    <t>Peraturan Bupati Lombok Utara Nomor 35 Tahun 2021</t>
  </si>
  <si>
    <t>Putu/ 082235344966</t>
  </si>
  <si>
    <r>
      <rPr>
        <sz val="10.0"/>
        <u/>
      </rPr>
      <t>dinsosuptdppaklu@gmail.com</t>
    </r>
  </si>
  <si>
    <t>1. Kepala UPTD PPA
2. Kepala Subbagian Tata Usaha
3. Kelompok JF</t>
  </si>
  <si>
    <t>Sewa selama 1 tahun</t>
  </si>
  <si>
    <t>Pengaduan dari masyarakat, dari konselor Desa, dari Forum Anak via langsung maupun HP, dan media sosial, Penjangkauan kasus, pengelolaan kasus untuk menentukan tindak lanjut kasus, memebrikan penampungan rumah aman untuk korban yang membutuhkan rasa aman, melakukan rujukan ke UPTD Provinsi jika kasus tidak bisa dihandel oleh UPTD Kabupaten, dan reintegrasi sosial.</t>
  </si>
  <si>
    <t>112 (2021)</t>
  </si>
  <si>
    <t>Pernikahan Anak</t>
  </si>
  <si>
    <t>Lombok Tengah</t>
  </si>
  <si>
    <t>Baiq Indria Purnawati, ST</t>
  </si>
  <si>
    <t>Jalan Basukirahmat no 4 Praya</t>
  </si>
  <si>
    <t>0819-1799-6633</t>
  </si>
  <si>
    <t>Peraturan Bupati Lombok Tengah Nomor 64 Tahun 2021</t>
  </si>
  <si>
    <t>bq.indriapurnawati@gmail.com</t>
  </si>
  <si>
    <t xml:space="preserve">
1. Kepala UPTD PPA
2. Kasubbag TU UPTD PPA
3. Pengelola Pemberdayaan Perempuan dan Perlindungan Anak
4. Pengadministrasi Umum"</t>
  </si>
  <si>
    <t>Keluarga korban kurang kooperatif</t>
  </si>
  <si>
    <t>Saat ini pelayanan sudah efektif</t>
  </si>
  <si>
    <t>Dompu</t>
  </si>
  <si>
    <t>Utari Rahmiati/ 085338702330</t>
  </si>
  <si>
    <t>Jl. Bhayangkara No. 15 Kel. Bada Kec. Dompu Kab. Dompu Prov NTB</t>
  </si>
  <si>
    <t>Peraturan Bupati Dompu Nomor 47 Tahun 2020</t>
  </si>
  <si>
    <r>
      <rPr>
        <sz val="10.0"/>
        <u/>
      </rPr>
      <t>uptdppakabdompu@gmail.com</t>
    </r>
  </si>
  <si>
    <t>1. Kepala UPTD PPA
2. Kepala TU
3. Pengadministrasi Umum
4. Kelompok JF
5. Konselor
6. Pengemudi</t>
  </si>
  <si>
    <t>Sewa bulanan dan harian
Kolom (15): TERPISAH DGN KANTOR (PINJAM PAKAI RUANGAN KANTOR PERPUSTAKAAN &amp; KEARSIPAN DAERAH DOMPU)
Kolom (16): PENGINAPAN/SEWA</t>
  </si>
  <si>
    <t>Pengaduan dari masyarakat, penjangkauan korban, Pengelolaan kasus, jika korban mendapatkan kekerasan dan memerlukan pengamanan serta merasa terancam dari pelaku, maka akan diberikan penampungan sementara di rumah aman. Dirumah aman korban mendapatkan fasilitas kesehatan, makan minum, pelayanan psikolog klinis dan kebutuhan spesifik.
Mediator Tersertifikasi (4 orang)
Konselor Psikologi (3 orang)</t>
  </si>
  <si>
    <t>141 (2024)</t>
  </si>
  <si>
    <t>Kekerasan seksual dan fisik terhadap anak</t>
  </si>
  <si>
    <t>Minimnya Sarana prasarana bagi pelayanan korban kasus kekerasan (kantor masih pinjam pakai 2 ruangan Dinas Perputakaan dan kearsipan Daerah, rumah aman masih sewa penginapan dan hotel karena utk biaya sewa rumah lengkap dengan perabot sangat mahal. Sarana utk operasional kantorpun terbatas yg diambil dari operasional Dinas). Tidak tersedianya Tenaga ahli untuk korban disabilitas shg menghambat dalam pelaporan/BAP Polisi serta kurangnya anggaran BOPPA pelayanan dari tahun ke tahun shg berdampak pada kurangnya pembiayaan untuk tenaga ahli psikologis klinis, advokat dan tenaga penerjemah bahasa utk korban disabilitas dll. terlambatnya pencairan DAK menyebabkan penanganan kasus menggunakan uang pribadi</t>
  </si>
  <si>
    <t>semua kasus kekerasan anak dan perempuan yang melapor ke polisi juga harus dirujuk di uptd utk mendapat pelayanan pendampingan untuk itu dibutuhkan pelatihan atau penigkatan kapasitas SDM APH bersama dengan Unit layanan UPTD PPA pada satu tempat, waktu serta kegiatan yg sama untuk membuat kesepakatan terkait alur penanganan kasus. misalnya pembiayaan utk tenaga ahli yg bersumber dari DAK yg terbatas, sebagian bisa dibiayai oleh aph dll</t>
  </si>
  <si>
    <t>Sumbawa</t>
  </si>
  <si>
    <t>SITI AMINAH</t>
  </si>
  <si>
    <t>JL. Durian No. 23 Kel. Umasima Kec. Sumbawa Kab. Sumbawa</t>
  </si>
  <si>
    <t>Peraturan Bupati Sumbawa Nomor 33 Tahun 2020</t>
  </si>
  <si>
    <t>sitiaminahlukman68@gmail.com / uptdppasumbawa@gmail.com</t>
  </si>
  <si>
    <t>Kepala UPT PPA, SUBBAGIAN TATA USAHA, Kelompok Jabatan Fungsional, Pengadministrasi umum, Pengemudi</t>
  </si>
  <si>
    <t>Aset Pemda Dikelola Dinas P2KBP3A Kab Sumbawa</t>
  </si>
  <si>
    <t>persetubuhan anak</t>
  </si>
  <si>
    <t>Masih kurangnya tenaga Sumber Daya Manusia (SDM) yang bisa berdampak pada produktivitas kerja</t>
  </si>
  <si>
    <t>Peningkatan Kapasitas SDM, pelatihan bagi aparat penegak hukum, tenaga medis dan pekerja sosial agar meningkatkan kualitas pelayanan</t>
  </si>
  <si>
    <t>Kota Mataram</t>
  </si>
  <si>
    <t>SITI CHOMARIAH, S.Si</t>
  </si>
  <si>
    <t>Jln. Gunung Rinjani No. 1, Kelurahan Dasan Agung Baru, Kecamatan Selaparang, Kota Mataram, NTB 83125</t>
  </si>
  <si>
    <t>08175733237, 081239361675</t>
  </si>
  <si>
    <t>KTU UPTD/ 081239361675</t>
  </si>
  <si>
    <t>Peraturan Walikota Mataram Nomor 14 Tahun 2022 tanggal 10 Mei 2022</t>
  </si>
  <si>
    <t>Ihsanti Alifa Amalia, S.Psi/081917737731</t>
  </si>
  <si>
    <t>Kepala UPTD dan Kasubag TU</t>
  </si>
  <si>
    <t>Gedung UPTD PPA terpisah dengan Dinas, masih 1 area dengan Dinas, milik Pemerintah Kota Mataram</t>
  </si>
  <si>
    <t>pengaduan dari masyarakat, penjangkuan korban, pengelolaan Kasus, Jika korban memerlukan pengamanan maka akan diberikan penampungan sementara di rumah aman (Bermitra), Layanan Kesehatan dan Pendampingan</t>
  </si>
  <si>
    <t>Masih Banyak Masyarakat yang masih enggan untuk melapor karena kasus dianggap aib. Penolakan Masy. Saat reintegrasi korban dan membutuhkan pendekatan yang lebih intens.</t>
  </si>
  <si>
    <t>Buku Panduan, pedoman da regulasi bagi Petugas/ UPTD PPA dalam Pelayanan Korban lebih rinci/detail. Bimtek bagi petugas UPTD PPA.</t>
  </si>
  <si>
    <t>Lombok Barat</t>
  </si>
  <si>
    <t>Peraturan Bupati Lombok Barat Nomor 13 Tahun 2020 tentang Pembentukan UPT PPA, Susunan, Rincian Tugas, Fungsi dan Tata Kerja UPT pada Dinas Pengendalian Penduduk, Keluarga Berencana, Pemberdayaan Perempuan dan Perlindungan Anak Kabupaten Lombok Barat</t>
  </si>
  <si>
    <t>Lombok Timur</t>
  </si>
  <si>
    <t>Yuliani, S.ST, M.Kes.</t>
  </si>
  <si>
    <t>Jl. Diponegoro no. 12, Kec. Selong, Kabupaten Lombok Timur, Nusa Tenggara Barat, 83611</t>
  </si>
  <si>
    <t>Peraturan Bupati Lombok Timur No 41 Tahun 2019</t>
  </si>
  <si>
    <t>Yuliani</t>
  </si>
  <si>
    <t>hadiyuliani70@gmail.com</t>
  </si>
  <si>
    <t>Kepala UPTD, Kasubag TU, Psikolog Klinis, Konselor, Pengemudi, Pengadministrasian Umum  dan Kebersihan</t>
  </si>
  <si>
    <t>1. Ketikdak sediaan Rumah Aman
2. Keterbatasan sumber dana/pembiayaan (tidak mendapat DAK NF tahun 2025)
3. Keterlibatan pihak lain/sektor terkait belum optimal sesuai dengan kebutuhan jenis layanan yang diperlukan</t>
  </si>
  <si>
    <t>1. Adanya kerjasama yang optimal dengan pihak lain/OPD/CSO sesuai keberadaan dan jenis kebutuhan layanan yang diperlukan oleh klien
2. Adanya instrumen ditiap jenjang  ( Lapangan, Desa, Kecamatan, Kabupaten dan Provinsi ) yang bersinergi mendukung layanan penanganan klien (jenjang pengaduan, pendampingan, rumah aman, rehabilitasi sosial dan reintegerasi sosial)</t>
  </si>
  <si>
    <t>Sumbawa Barat</t>
  </si>
  <si>
    <t>Erny Patriani, SE., M.M.Inov.</t>
  </si>
  <si>
    <t>Jalan Bung Karno Komplek KTC Kecamatan Taliwang KSB</t>
  </si>
  <si>
    <t>Peraturan Bupati Sumbawa Barat Nomor 100 Tahun 2021</t>
  </si>
  <si>
    <t>Erny Patriani / 081236754563</t>
  </si>
  <si>
    <t>ekinernypatriani@gmail.com</t>
  </si>
  <si>
    <t>Kekerasan seksual pada anak</t>
  </si>
  <si>
    <t>Kurangnya SDM, sarana dan prasarana</t>
  </si>
  <si>
    <t>Tersedianya SDM, sarana dan prasarana</t>
  </si>
  <si>
    <t>Sabu Raijua</t>
  </si>
  <si>
    <r>
      <rPr>
        <sz val="10.0"/>
      </rPr>
      <t xml:space="preserve">Ellen Sischawati Kana Lomi, </t>
    </r>
    <r>
      <rPr>
        <sz val="10.0"/>
        <u/>
      </rPr>
      <t>A.Md</t>
    </r>
    <r>
      <rPr>
        <sz val="10.0"/>
      </rPr>
      <t>.Keb.</t>
    </r>
  </si>
  <si>
    <t>Jl. El Tari, Kecamatan Sabu Barat, Kabupaten Sabu Raijua</t>
  </si>
  <si>
    <t>081337652547</t>
  </si>
  <si>
    <t>Pembentukan UPTD PPA pada Dinas Sosial, Pemberdayaan Perempuan dan Perlindungan Anak Kabupaten Sabu Raijua</t>
  </si>
  <si>
    <t>Peraturan Bupati Sabu Raijua Nomor 20 Tahun 2021</t>
  </si>
  <si>
    <t>ELLEN/081337652547</t>
  </si>
  <si>
    <r>
      <rPr>
        <sz val="10.0"/>
        <u/>
      </rPr>
      <t>dinsos@saburaijuakab.go.id</t>
    </r>
  </si>
  <si>
    <t>KTA = 54, KTP = 18, Total 72</t>
  </si>
  <si>
    <t>penyelesaian masalah sering di lakukan secara kekeluargaan,tdk mau melapor kasus.</t>
  </si>
  <si>
    <t>kedepan di harapkan ada integrasi pelayanan dan pelaporan antara UPTD, APH, Kementerian</t>
  </si>
  <si>
    <t>Sikka</t>
  </si>
  <si>
    <t>Maria Kristiani Yosepha, S.Psi</t>
  </si>
  <si>
    <t>Jl. A. Yani No. 61 Kel. Kota Baru Kec. Alok Timur Kab. Sikka</t>
  </si>
  <si>
    <t>Peraturan Bupati Sikka Nomor 60 Tahun 2022 tentang Pembentukan Unit Pelaksana Teknis Daerah Perlindungan Perempuan dan Anak pada Dinas Pengendalian Penduduk dan Keluarga Berencana Pemberdayaan Perempuan dan Perlindungan Anak</t>
  </si>
  <si>
    <t>ABC/0852xxxxxxxx</t>
  </si>
  <si>
    <t>yanyosepha23@gmail.com</t>
  </si>
  <si>
    <t>Kepala UPTD, Kasubag TU dan  jabatan fungsional Pekerja Sosial</t>
  </si>
  <si>
    <t>Untuk TA 2025 sedang berproses pembangunan 2 kamar untuk korban</t>
  </si>
  <si>
    <t>pengaduan dari masyarakat, penjangkuan korban, pengelolaan Kasus, Jika korban memerlukan pengamanan maka akan diberikan penampungan sementara di Shelter St. Monika TRUK-F Maumere. Untuk korban yang memerlukan layanan Psikologi dan Bantuan Hukum UPTD PPA Kab. Sikka juga bekerja sama dengan Mitra Lembaga Layanan Psikologi UNIPA dan Lembaga Layanan Bantuan Hukum Orinbaw Law Office</t>
  </si>
  <si>
    <t>1. belum tersedia rumah perlindungan</t>
  </si>
  <si>
    <t>Ngada</t>
  </si>
  <si>
    <t>Veronika Milo, SE/081239771704</t>
  </si>
  <si>
    <t>Jalan Soekarno Hatta - Bajawa</t>
  </si>
  <si>
    <t>081365965432</t>
  </si>
  <si>
    <t>UPTD PPA Ngada</t>
  </si>
  <si>
    <t>Peraturan Bupati Ngada Nomor 37 Tahun 2023 tentang Perubahan Ketiga Atas peraturan Bupati Ngada Nomor 47 Tahun 2018 tentang Pembentukan, Susunan Organisasi dan Tata Kerja Unit Pelaksana teknis Daerah pada Dinas dan Badan Daerah Kabupaten Ngada</t>
  </si>
  <si>
    <t>Mila/081237998932</t>
  </si>
  <si>
    <r>
      <rPr>
        <rFont val="Calibri"/>
        <sz val="10.0"/>
        <u/>
      </rPr>
      <t>uptdppangada@gmail.com</t>
    </r>
  </si>
  <si>
    <t>Kepala UPTD dan Kasubag Tata Usaha</t>
  </si>
  <si>
    <t>Menerima pengaduan dari masyarakat/korban, memberikan asesmen terhadap korban, penjangkuan korban, pendampingan korban, pengelolaan kasus. Jika korban memerlukan pengamanan maka akan diberikan penampungan sementara di rumah aman. Melakukan koordinasi dengan lembaga/instansi lain terkait pemenuhan hak korban.</t>
  </si>
  <si>
    <t>Kurangnya sumber daya manusia pemberi layanan. UPTD PPA hanya terdiri dari Kepala UPTD PPA dan Kasubag Tata Usaha</t>
  </si>
  <si>
    <t>Membentuk Kelompok Peduli Perempuan dan Anak (KP2A) di desa dan kelurahan serta mengoptimalkan peran KP2A yang ada di desa dan kelurahan sehingga memudahkan pemberian layanan oleh UPTD PPA kepada korban.</t>
  </si>
  <si>
    <t>Kota Kupang</t>
  </si>
  <si>
    <t>RANDY C. A. ROHI KANA,S.Sos</t>
  </si>
  <si>
    <t>JL. TIMOR RAYA NO. 124</t>
  </si>
  <si>
    <t>Peraturan Walikota Kupang Nomor 25 Tahun 2022</t>
  </si>
  <si>
    <t>uptdppakotakupang2024@gmail.com</t>
  </si>
  <si>
    <t>106 KASUS</t>
  </si>
  <si>
    <t>TPKS</t>
  </si>
  <si>
    <t>KORBAN/KELUARGA KORBAN TIDAK MAU MELAPOR/MENARIK LAPORAN, SAKSI YANG TIDAK BERSEDIA MENJADI SAKSI KORBAN DAN KEKURANGAN SDM DALAM PELAYANAN</t>
  </si>
  <si>
    <t>MEKANISME YANG ADA SUDAH SESUAI/BAIK</t>
  </si>
  <si>
    <t>Timor Tengah Selatan</t>
  </si>
  <si>
    <t>Sesdiyola Kefi, S.H.</t>
  </si>
  <si>
    <t>Jalan Bougenville</t>
  </si>
  <si>
    <t>082144846773</t>
  </si>
  <si>
    <t>Peraturan Bupati Timor Tengah Selatan Nomor 40 Tahun 2022</t>
  </si>
  <si>
    <r>
      <rPr>
        <rFont val="Calibri"/>
        <sz val="10.0"/>
        <u/>
      </rPr>
      <t>dinasp3a@ttskab.go.id</t>
    </r>
  </si>
  <si>
    <t>Kepala UPTD, Kasubag TU dan Kelompok jabatan fungsional dan Pelaksana</t>
  </si>
  <si>
    <t>Kurangnya alat bukti ,kurang saksi, korban tidak koperatif dan keterangan korban berubah -ubah</t>
  </si>
  <si>
    <t>Timor Tengah Utara</t>
  </si>
  <si>
    <t>Untuk kabupaten timor tengah utara masih dalam proses awal pembentukan UPTD, kami masih P2TP2A</t>
  </si>
  <si>
    <t>Seluruh kegiata implementasi 11 layanan   pendampingan korban mulai dari pelaporan sampai dengan pendampingan di pengadilan dilakukan oleh P2TP2A</t>
  </si>
  <si>
    <t>106 kasus</t>
  </si>
  <si>
    <t>Kekerasan terhadap perempuan (ingkar janji menikah dan PMH)</t>
  </si>
  <si>
    <t>Untuk UPTD masih berproses awal</t>
  </si>
  <si>
    <t>Fasilitas dan SDM yg belum memadai</t>
  </si>
  <si>
    <t>UPTD sdh harus dibentuk guna peningkatan layanan</t>
  </si>
  <si>
    <t>Manggarai</t>
  </si>
  <si>
    <t>Yuliana B. S. Makmur, S.H.</t>
  </si>
  <si>
    <t>Jalan Glodial</t>
  </si>
  <si>
    <t>UPTD PPA DP3A KABUPATEN MANGGARAI</t>
  </si>
  <si>
    <t>Peraturan Bupati Manggarai Nomor 119 Tahun 2024</t>
  </si>
  <si>
    <t>YULIANA B.S.MAKMUR/081238577500</t>
  </si>
  <si>
    <r>
      <rPr>
        <sz val="10.0"/>
        <u/>
      </rPr>
      <t>uptdppamanggarai@gmail.com</t>
    </r>
  </si>
  <si>
    <t>Kasus perempuan 51 , kasus anak 37</t>
  </si>
  <si>
    <t>Kekerasan Terhadap Anak 2024 : 1. Seksual 16 2. Fisik 13 3. Penelantaran 6 4. Traffiking 2 5. Psikis 1 Kekerasan Terhadap Perempuan 2024 : 1. Kekerasan fisisk 46 2. kekerasan seksual 5</t>
  </si>
  <si>
    <t>Kupang</t>
  </si>
  <si>
    <t>Naisanu Paskalis Amtiran, S.H. / 082145813285</t>
  </si>
  <si>
    <t>Jl. Timor Raya Km 36, Kecamatan Kupang Timur, Kabupaten Kupang</t>
  </si>
  <si>
    <t>Peraturan Bupati Kupang Nomor 12 Tahun 2021</t>
  </si>
  <si>
    <r>
      <rPr>
        <sz val="10.0"/>
        <u/>
      </rPr>
      <t>dp2kbp3a@kupangkab.com</t>
    </r>
  </si>
  <si>
    <t>- pengaduan dari masyarakat, penjangkuan korban, pengelolaan Kasus, Jika korban memerlukan pengamanan maka akan diberikan penampungan sementara di rumah aman dengan cara merujuk
- Rumah Perlindungan milik sendiri, tetapi belum memadai untuk beroperasi, karena kurangnya Personil (SDM) dan Dana Operasional</t>
  </si>
  <si>
    <t>19 kasus yang dilayani oleh UPTD PPA</t>
  </si>
  <si>
    <t>Sumba Barat</t>
  </si>
  <si>
    <t>Mikael Dairo Bora, SP</t>
  </si>
  <si>
    <t>Jln Weekarou, Kelurahan Weekarou</t>
  </si>
  <si>
    <t>Peraturan Bupati Sumba Barat Nomor: KEP/HK/16/2023</t>
  </si>
  <si>
    <t>Kepala UPTD, Kasubag TU dan Kelompok Jabatan Fungsional Lainnya</t>
  </si>
  <si>
    <t>Belu</t>
  </si>
  <si>
    <t>dr. Widiasari Widjaja</t>
  </si>
  <si>
    <t>Jln. Dr. G.A Siwabessy Atambua</t>
  </si>
  <si>
    <t>p3kabelu2017@gmail.com</t>
  </si>
  <si>
    <t>Peraturan Bupati Belu</t>
  </si>
  <si>
    <t>Koordinasi dan Koloborasi</t>
  </si>
  <si>
    <t>Sumba Barat Daya</t>
  </si>
  <si>
    <t>Clara Deny Christiana, S.Psi</t>
  </si>
  <si>
    <t>Jalan Soeharto No 3, Desa Payola Umbu, Kecamatan Kota Tambolaka, Kabupaten Sumba Barat Daya</t>
  </si>
  <si>
    <t>0813-2927-6456</t>
  </si>
  <si>
    <t>UPTD Perlindungan Perempuan dan Anak</t>
  </si>
  <si>
    <t>Peraturan Bupati No 29 Tahun 2024</t>
  </si>
  <si>
    <t>Clara - 081329276456</t>
  </si>
  <si>
    <t>pengaduan dari masyarakat, penjangkuan korban, pengelolaan Kasus, Jika korban memerlukan pengamanan maka akan diberikan penampungan sementara di rumah aman milik LSM yang sudah bekerja sama dengan UPTD PPA dan Dinas P3AP2KB</t>
  </si>
  <si>
    <t>Alor</t>
  </si>
  <si>
    <t>Ende</t>
  </si>
  <si>
    <t>Flores Timur</t>
  </si>
  <si>
    <t>Lembata</t>
  </si>
  <si>
    <t>Malaka</t>
  </si>
  <si>
    <t>Manggarai Barat</t>
  </si>
  <si>
    <t>Peraturan Bupati Manggarai Barat Nomor 34 Tahun 2025</t>
  </si>
  <si>
    <t>Manggarai Timur</t>
  </si>
  <si>
    <t>Nagekeo</t>
  </si>
  <si>
    <t>Peraturan Bupati Nagekeo Nomor 58 Tahun 2023 tentang Kedudukan, Susunan Organisasi, Tugas, Fungsi dan Tata Kerja Unit Pelaksana Teknis Daerah Perlindungan Perempuan dan Anak pada Dinas Pemberdayaan Masyarakat dan Desa Pemberdayaan Perempuan dan Perlindungan Anak Kabupaten Nagekeo</t>
  </si>
  <si>
    <t>Rote Ndao</t>
  </si>
  <si>
    <t>Peraturan Bupati Rote Ndao Nomor 39 Tahun 2025</t>
  </si>
  <si>
    <t>Sumba Tengah</t>
  </si>
  <si>
    <t>Peraturan Bupati Sumba Tengah Nomor 73 Tahun 2024</t>
  </si>
  <si>
    <t>Sumba Timur</t>
  </si>
  <si>
    <t>Sambas</t>
  </si>
  <si>
    <t>PUJI RAHAYU, S.Sos</t>
  </si>
  <si>
    <t>Jalan Pembangunan Sambas</t>
  </si>
  <si>
    <t>Peraturan Bupati Sambas Nomor 28 Tahun 2022 Tentang Pembentukan Unit Pelaksana Teknis Daerah Perlindungan Perempuan Dan Anak Pada Dinas Pemberdayaan Perempuan, Perlindungan Anak, Pengendalian Penduduk Dan Keluarga Berencana Kabupaten Sambas</t>
  </si>
  <si>
    <t>PUJI RAHAYU, S.Sos/08115755577</t>
  </si>
  <si>
    <t>uptdppasambas@gmail.com</t>
  </si>
  <si>
    <t>pengaduan dari masyarakat, penjangkuan korban, pengelolaan Kasus, Jika korban memerlukan pengamanan maka akan diberikan penampungan sementara</t>
  </si>
  <si>
    <t>P</t>
  </si>
  <si>
    <t>Kubu Raya</t>
  </si>
  <si>
    <t>Wahyudi</t>
  </si>
  <si>
    <t>Jln. Adi Sucipto KM.15,2 Sungai Raya</t>
  </si>
  <si>
    <t>Perda nomor 1 tahun 2016 sebagaimana telah diubah dengan  Perda Nomor 15  tahun 2023 tentang perlindungan anak dan Perbup nomor 111 tahun 2020  tentang Pembentukan UPTD PPA</t>
  </si>
  <si>
    <t>Peraturan Bupati Kubu Raya Nomor 111 Tahun 2020</t>
  </si>
  <si>
    <t>UPTD PPA Kubu Raya /no. CP - 085167553319</t>
  </si>
  <si>
    <t>uptdppakkr@gmail.com</t>
  </si>
  <si>
    <t>Kepala Uptd dan Kelompok Jabatan Fungsional</t>
  </si>
  <si>
    <t>UPTD PPA Kubu Raya berdiri  merupakan usaha pemerintah daerah berdasarkan Perbup Nomor 111 tahun 2020, melalui CSR PT Angkasa Pura . Adapun Layanan yang telah dilakukan  seperti layanan pengaduan masyarakat, penjangkauan korban dan pengelolaan kasus, penampungan sementara bagi korban, pendampingan korban seperti konseling, konsultasi, pendampingan psikologis, pendampingan rohani, pendampingan medis, pendampingan hukum, rujukan korban. Sebagai pusat layanan penanganan kekeresan yang mudah dijangkau, aman, sederhana dan nyaman telah bekerjasama dengan beberapa lembaga masyarakat  desa terutama bagi  wilayah yang jauh dan sulit dari  jangkauan. Dengan semakin terbukanya informasi sampai saat ini  diperlukan penambahan bangunan dan ruangan pelayanan yang saat ini masih mengunakan 1 ruaangan pelayanan sekaligus digunakan ruangan administrasi  dan 1 ruangan yang digunakan penempungan sementara bagi korban.  Untuk mempermudah layanan penjangkauan dan pendampingan, UPTD PPA KKR belum memiliki kendaraan khusus opersional, serta 3 petugas yang ada belum mendapatkan pelatihan .</t>
  </si>
  <si>
    <t>Keterbatasan SDM, Sarana dan Prasarana</t>
  </si>
  <si>
    <t>Meningkatkan kaapasitas petugas di uptd ppa, meningkatkan daan menambah satana dan prasarana utk kegiatan di uptd ppa, serta memeperluas peran masyarakat ttg perlindungan perempuan dan anak</t>
  </si>
  <si>
    <t>Sintang</t>
  </si>
  <si>
    <t>KIPRI ANITA, S.ST</t>
  </si>
  <si>
    <t>Jalan dr. Wahidin Sudirohusodo</t>
  </si>
  <si>
    <t>loremipsum@gmail.com</t>
  </si>
  <si>
    <t>Kepala UPTD, Kasubag TU, Bendahara dan Kelompok jabatan fungsional</t>
  </si>
  <si>
    <t>MILIK DINAS</t>
  </si>
  <si>
    <t>Bengkayang</t>
  </si>
  <si>
    <t>LIDIA</t>
  </si>
  <si>
    <t>JL.Guna Baru Rangkang kecamatan Bengkayang Kabupaten Bengkayang</t>
  </si>
  <si>
    <t>Peraturan Bupati Nomor 10 tahun 2021 tentang Pembentukan Susunan Organisasi Tugas dan Fungsi serta Tata Kerja Unit Pelaksana Teknis Daerah Perlindungan Perempuan dan Anak Kabupaten Bengkayang</t>
  </si>
  <si>
    <t>uptdppabengkayang@gmail.com</t>
  </si>
  <si>
    <t>Kepala UPTD, kelompok jabatan fungsional,konselor,komendiator, mengadministrasi umum, pengemudi,petugas keamanan,penjaga asrama</t>
  </si>
  <si>
    <t>UPTD belum memiliki kantor dan gedung permanen baik kantor maupun shelter saat ini masih menyewa</t>
  </si>
  <si>
    <t>Pengaduan dari masyarakat, penjangkauan korban, pengelolaan kasus,jika korban memerlukan pengamanan maka akan di berikan penampungan sementara dirumah aman,mediasi dan pendampingan korban BAP di polres, pemeriksaan visum et refertum di RSUD,visum Psikolog forensik , pendampingan ke kejaksaan dan pengadilan negeri</t>
  </si>
  <si>
    <t>Wilayah kabupaten Bengkayang yang sangat luas terdiri dari pengunungan laut dan darat yang cukup jauh bahkan ke daerah terpencil yang sulit di akses jalannya dan minimnya sumber daya manusia petugas di UPTD sebagai penyedia layanan saat ini hanya 3 orang yaitu kepala UPTD PPA,pengadimistrasi umum dan operator layanan operasional sedangkan yang lainnya masih kosong,minimnya anggaran DAU dan  sarana dan prasarana perkantoran yang sangat kurang.</t>
  </si>
  <si>
    <t>Kapuas Hulu</t>
  </si>
  <si>
    <t>Kayong Utara</t>
  </si>
  <si>
    <t>Ketapang</t>
  </si>
  <si>
    <t>Landak</t>
  </si>
  <si>
    <t>PERATURAN BUPATI LANDAK NOMOR 5 TAHUN 2024</t>
  </si>
  <si>
    <t>Melawi</t>
  </si>
  <si>
    <t>Mempawah</t>
  </si>
  <si>
    <t>Sekadau</t>
  </si>
  <si>
    <t>Kota Pontianak</t>
  </si>
  <si>
    <t xml:space="preserve">Peraturan Walikota Pontianak Nomor 18/ORG/Tahun 2025 </t>
  </si>
  <si>
    <t>Kota Singkawang</t>
  </si>
  <si>
    <t>Sanggau</t>
  </si>
  <si>
    <t>Kota Balikpapan</t>
  </si>
  <si>
    <t>Pratiwi Ike (plt)</t>
  </si>
  <si>
    <t>Jl. Milono No.30, RT.46, Gunungsari Ilir, Kec. Balikpapan Tengah, Kota Balikpapan, Kalimantan Timur 76112</t>
  </si>
  <si>
    <t>0542 7203875</t>
  </si>
  <si>
    <t>Peraturan Walikota Kota Balikpapan Nomor 2 Tahun 2019</t>
  </si>
  <si>
    <t>Dwi Endang Febriyanti / 082138191414</t>
  </si>
  <si>
    <t>endangfebriyanti@gmail.com</t>
  </si>
  <si>
    <t>1. Kepala UPTD
2. Kasubbag TU
3. Pelaksana
4. Kelompok Jabatan Fungsional</t>
  </si>
  <si>
    <t>Status Rumah Perlindungan adalah sewa selama 1 ( satu ) tahun atau 12 bulan</t>
  </si>
  <si>
    <t>Penanganan terhadap korban batita dan disabilitas</t>
  </si>
  <si>
    <t>Mencakup pendekatan terpadu, cepat, aman, ramah, dan berkelanjutan, dengan melibatkan berbagai sektor terkait.</t>
  </si>
  <si>
    <t>Paser</t>
  </si>
  <si>
    <t>Muchammad Norsani, SE</t>
  </si>
  <si>
    <t>Jl.KH. Ahmad Dahlan No 54 Tanah Grogot Kab Paser</t>
  </si>
  <si>
    <t>(0543)23636</t>
  </si>
  <si>
    <t>Peraturan Bupati NO.34 TAHUN 2020</t>
  </si>
  <si>
    <t>uptd ppa.kabpaser@gmail.com</t>
  </si>
  <si>
    <t xml:space="preserve">Kepala UPTD, Kasubag TU dan Kelompok Jabatan Fungsional
</t>
  </si>
  <si>
    <t>Rencana Pembangunan Tahun 2025 anggaran APBD</t>
  </si>
  <si>
    <t>SDM, SARANA PRASARANA</t>
  </si>
  <si>
    <t>MEMBUAT SISTEM PENGADUAN DAN RUJUKAN YANG MUDAH DIAKSES</t>
  </si>
  <si>
    <t>Berau</t>
  </si>
  <si>
    <t>Yusran, S.KM</t>
  </si>
  <si>
    <t>Jl. KH. Dewantara, Kelurahan Gayam, Kecamatan Tanjung Redeb</t>
  </si>
  <si>
    <t>Peraturan Bupati No. 81 Tahun 2019</t>
  </si>
  <si>
    <t>Aromatica Jaya Winata Heryanto/ 085294017464</t>
  </si>
  <si>
    <t>uptdppa.berau@gmail.com</t>
  </si>
  <si>
    <t>Kepala UPT, Kasubbag Tata Usaha,  Pelaksana (Penata Layanan Operasional)</t>
  </si>
  <si>
    <t>Sewa/ Kontrak (thn 2026 direncanakan memiliki gedung sendiri)</t>
  </si>
  <si>
    <t>Tahun 2026 direncanakan akan menempati Eks. Gedung Dinas  Pariwisata namun masih perlu rehab sedang/berat</t>
  </si>
  <si>
    <t>Koordinasi lebih sering dilakukan dengan Peksos/ Dinas sosial, pihak Kepolisian, Kejaksaan dan Kementrian Agama</t>
  </si>
  <si>
    <t>Luasnya wilayah dan Sulitnya akses ke daerah tertentu  yang tidak bisa dilewati  Mobil Perlindungan ditambah denganjumlah SDM yang tidak memadai.</t>
  </si>
  <si>
    <t>Setiap Kecamatan memiliki UPTD PPA atau  memaksimalkan Layanan  Puskesmas di setiap daerah dalam rangka layanan bagi perempuan dan anak korban  kekerasan. Jumlah Tenaga SDM layanan yang cukup untuk melakukan layanan secara optimal</t>
  </si>
  <si>
    <t>Kota Samarinda</t>
  </si>
  <si>
    <t>Violeta/ 081254692910</t>
  </si>
  <si>
    <t>Jl. Bhayangkara No.4 (Komplek Polsek Samarinda Kota), Kel. Bugis, Kec. Samarinda Kota, Kota Samarinda, Provinsi Kaltim</t>
  </si>
  <si>
    <t>0823244221313</t>
  </si>
  <si>
    <t>Peraturan Walikota Samarinda Nomor 58 Tahun 2019 tentang Pembentukan dan Susunan Organisasi serta Tata Kerja UPTD pada Dinas PPPA</t>
  </si>
  <si>
    <t>H. Wiyono/ 081346248897
 Awe Ului/ 081347542432
 Minal Chairi/ 0811581575</t>
  </si>
  <si>
    <t>uptdppasmd@gmail.com</t>
  </si>
  <si>
    <t>1. Kepala UPTD
2. Kasubag TU
3. Konselor (Psikologi/Hukum)
4. Mediator</t>
  </si>
  <si>
    <t>Pemerintah Kota</t>
  </si>
  <si>
    <t>153 (2021)</t>
  </si>
  <si>
    <t>Kekerasan Psikis terhadap Anak Perempuan</t>
  </si>
  <si>
    <t>Kutai Kartanegara</t>
  </si>
  <si>
    <t>Faridah, S.K.M., M.Adm.Kes.</t>
  </si>
  <si>
    <t>Jl Imam Bonjol, Nomor 89, Kelurahan Melayu, Kecamatan Tenggarong</t>
  </si>
  <si>
    <t>Peraturan Bupati Kutai Kartanegara Nomor 87 Tahun 2016 tentang  Kedudukan, Susunan Organisasi, Tugas dan Fungsi Serta dan Susunan  Unit Pelayanan Teknis Pusat Pelayanan Terpadu Pemberdayaan  Perempuan dan Anak</t>
  </si>
  <si>
    <t>Call Center UPT P2TP2A</t>
  </si>
  <si>
    <t>upt.p2tp2akukar@gmail.com</t>
  </si>
  <si>
    <t>gedung layanan sudah berdisi sendiri, dan rumah perlindungan juga ada di alamat tersendiri</t>
  </si>
  <si>
    <t>sudah dilakukan dan ada SOP</t>
  </si>
  <si>
    <t>kurang optimal dalam pelaksanaan koordinasi antar lembaga terkait tupoksi.</t>
  </si>
  <si>
    <t>perlu ada peraturan atau perjanjian kerjasama antar lembaga terkait pendanaan pelayanan khusus maupun pemenuhan kebutuhan penerima manfaat di rumah perlindungan</t>
  </si>
  <si>
    <t>Kota Bontang</t>
  </si>
  <si>
    <t>Sukmawati, S.KM</t>
  </si>
  <si>
    <t>Jl. MT. Haryono , Selnacar 7 RT 28 Kelurahan Api-Api</t>
  </si>
  <si>
    <t>Peraturan Walikota Bontang No 17 tahun 2021</t>
  </si>
  <si>
    <t>Sukmawati / 08115857733</t>
  </si>
  <si>
    <t>uptdppabontang@gmail.com , Sukmawati.hamzah@gmail.com</t>
  </si>
  <si>
    <t>MASIH SEWA</t>
  </si>
  <si>
    <t>Kutai Barat</t>
  </si>
  <si>
    <t>Komplek Perkantoran Pemerintah Kabupaten Kutai Barat 75576</t>
  </si>
  <si>
    <t>Peraturan Bupati Kutai Barat Nomor 26 Tahun 2023</t>
  </si>
  <si>
    <t>Aprianti / 085247062001   Septi Rahyuni / 081350063000</t>
  </si>
  <si>
    <t>ppakutaibarat@gmail.com</t>
  </si>
  <si>
    <t>Kepala UPTD, Kasubag TU, Jabatan Pelaksana dan Kelompok jabatan fungsional</t>
  </si>
  <si>
    <t>Gedung Pinjam Pakai Aset Pemkab</t>
  </si>
  <si>
    <t>Untuk Penanganan dan pelayanan dilakukan oleh satgas PPA di Dinas P2KBP3A bekerjasama dengan pihak lain</t>
  </si>
  <si>
    <t>Letak Geografis Wilayah yang lumayan jauh dengan medan yang terkadang cukup berat sehingga penjangkauan agak sulit dilaksanakan, Dengan kendala lokasi tersebut juga membuat korban/keluarga korban menjadi sulit aksesnya untuk melapor. Selain itu terbatasnya Sumber Daya pemberi layanan membuat pendampingan dan penanganan kasus menjadi kurang maksimal</t>
  </si>
  <si>
    <t>adanya sistem informasi yang bisa menjangkau masyarakat hingga ke pelosok sehingga mereka bisa melaporkan kasus tanpa harus datang ke Kabupaten. Sistem informasi ini terintegrasi bahkan hingga ke APH dan Fasilitas Kesehatan di wilayah setempat</t>
  </si>
  <si>
    <t>Kutai Timur</t>
  </si>
  <si>
    <t>Lisa Ariyani, S.Kep</t>
  </si>
  <si>
    <t>Kawasan Perkantoran Bukit Pelangi, Sangatta Utara, Kabupaten Kutai Timur</t>
  </si>
  <si>
    <t>Peraturan Bupati No. 7 Tahun 2022</t>
  </si>
  <si>
    <t>082220763871 B.Lisa 082122526203 Pipit  081347294491 B.Anis 085250448190 Danny</t>
  </si>
  <si>
    <t>pengaduan dari masyarakat, penjangkuan korban, pengelolaan Kasus, Jika korban memerlukan pengamanan maka akan diberikan penampungan sementara di rumah aman,</t>
  </si>
  <si>
    <t>2024 ada 55 Kasus, 2025 sampai dengan  bulan mei sudah 13 kasus</t>
  </si>
  <si>
    <t>kondisi geografis wilayah Kutai Timur yang cukup luas  dengan SDM Uptd yang terbatas menjadi hambatan yang sangat sering dihadapi ketika penjangkauan Korban.</t>
  </si>
  <si>
    <t>Pembentukan UPTD disetiap Kecamatan, sehingga mempermudah pejangkauan kepada Korban yang berada di pelosok2 wilayah Kutai Timur</t>
  </si>
  <si>
    <t>Mahakam Ulu</t>
  </si>
  <si>
    <t>Belum ada Karena UPTDPPA masih dalam Prses pembentukan</t>
  </si>
  <si>
    <t>Perencanaannya menyewa rumah</t>
  </si>
  <si>
    <t>belum ada No telepon</t>
  </si>
  <si>
    <t>Bidang PPPA/Dinas Sosial Pemberdayaan Perempuan dan Perlindungan Anak
Peraturan Daerah dan Naskah Akademik UPTDPPA masih dalam proses</t>
  </si>
  <si>
    <t>Kondisi geografis</t>
  </si>
  <si>
    <t>Mudah mengakses pelayanan tanpa menghadapi birokrasi yang rumit</t>
  </si>
  <si>
    <t>Penajam Paser Utara</t>
  </si>
  <si>
    <t>Hidayah, S.H</t>
  </si>
  <si>
    <t>Jalan Provinsi Km. 8 Kawasan Islamic Center Lt. 1 Kel. Nipah-Nipah Kec. Penajam</t>
  </si>
  <si>
    <t>Peraturan Bupati Penajam Paser Utara Nomor 7 tahun 2023 tentang pembantukan, Kedudukan, Susunan Organisai, Tugas dan Fungsi, serta tata kerja unit pelaksana teknis daerah Perlindungan perempuan dan anak</t>
  </si>
  <si>
    <t>uptdppa@gmail.com</t>
  </si>
  <si>
    <t>Kepala UPTD dan Kasubbag TU</t>
  </si>
  <si>
    <t>pengaduan dari masyarakat, penjangkuan korban, pengelolaan Kasus, Jika korban memerlukan pengamanan maka akan diberikan penampungan sementara di rumah perlindungan</t>
  </si>
  <si>
    <t>Masih Minimnya SDM UPTD-PPA, Keterbatasan sarana dan Prasarana dalam pemberian pelayanan pengaduan dan pendampingan korban, serta belum optimalnya kerjasama antara lembaga penyedia layanan korban kekerasan terhadap perempuan dan anak</t>
  </si>
  <si>
    <t>Barito Utara</t>
  </si>
  <si>
    <t>Wahidah Sari, SE</t>
  </si>
  <si>
    <t>Jalan Panti Ajar Nomor: 53  Muara Teweh</t>
  </si>
  <si>
    <t>UPT. PPA</t>
  </si>
  <si>
    <t>Peraturan Bupati Nomor 24 Tahun 2021</t>
  </si>
  <si>
    <t>Wahidah Sari, SE / 081348238666, Semiazi Saputra, A.Md.Kep/ 082148864755</t>
  </si>
  <si>
    <t>uptppabaritoutara@gmail.com</t>
  </si>
  <si>
    <t>Kepala UPT, Kasubag TU</t>
  </si>
  <si>
    <t>Pinjam Gedung Rumah Kepala Dinas DaldukKBPPPA Kab. Barito Utara</t>
  </si>
  <si>
    <t>Keterbatasan Sumber Daya</t>
  </si>
  <si>
    <t>Pelayanan terintegrasi</t>
  </si>
  <si>
    <t>Gunung Mas</t>
  </si>
  <si>
    <t>Yetri Rayunie, SKM</t>
  </si>
  <si>
    <t>Jl.Tjilik Riwut</t>
  </si>
  <si>
    <t>UPT  PPA</t>
  </si>
  <si>
    <t>Peraturan Bupati Gunung Mas Nomor 46 Tahun 2022</t>
  </si>
  <si>
    <t>Nopta Erina</t>
  </si>
  <si>
    <t>gunungmasppa@gmail.com</t>
  </si>
  <si>
    <t>Kepala UPT dan Jabatan Fungsional</t>
  </si>
  <si>
    <t>Persetubuhan Anak Dibawah Umur</t>
  </si>
  <si>
    <t>Tidak adanya Konselor Hukum, Psikolog Klinis dan Tenaga Administrasi</t>
  </si>
  <si>
    <t>Pemerataan Penempatan SDM di UPT PPA</t>
  </si>
  <si>
    <t>Seruyan</t>
  </si>
  <si>
    <t>Apriantoni, S.Hut.M.M</t>
  </si>
  <si>
    <t>Jl. Hasan No.... Kuala Pembuang I</t>
  </si>
  <si>
    <t>0822-5293-6808</t>
  </si>
  <si>
    <t>Peraturan Bupati Nomor 63 Tahun 2022</t>
  </si>
  <si>
    <t>tonidisdik@gmail.com</t>
  </si>
  <si>
    <t>Kepala UPT, Kelompok Jabatan Fungsional</t>
  </si>
  <si>
    <t>gedung pemerintah</t>
  </si>
  <si>
    <t>11 Kasus</t>
  </si>
  <si>
    <t>kasus kekereasan seksual</t>
  </si>
  <si>
    <t>kurangnya Anggaran Dana, Tenaga Ahli, Tenaga Hukum , Tenaga teknis lapangan masih kurang dan alat tranportasi utk penjangkauangan korban blm ada berupa mobil Mulin</t>
  </si>
  <si>
    <t>Sukamara</t>
  </si>
  <si>
    <t>Duddiana Sari, SE</t>
  </si>
  <si>
    <t>Jl. Pemda 3</t>
  </si>
  <si>
    <t>Peraturan Bupati nomor 38 Tahun 2024</t>
  </si>
  <si>
    <t>Adelia Rahima Didanvy</t>
  </si>
  <si>
    <t>adeliadidanvy@gmail.com</t>
  </si>
  <si>
    <t>14 Korban perempuan dan anak</t>
  </si>
  <si>
    <t>Seksual dan psikis</t>
  </si>
  <si>
    <t>Kurangnya sarana prasana dalam penjangkauan korban, kurangnya SDM  dalam melayani korban</t>
  </si>
  <si>
    <t>Katingan</t>
  </si>
  <si>
    <t>Margerissa</t>
  </si>
  <si>
    <t>Jl. Achmad Yani Komplek Perkantoran Kereng Humbang Kasongan</t>
  </si>
  <si>
    <t>Peraturan Bupati Nomor 67 tahun 2022 perubatan atas Peraturan Bupati Nomor 1 tahun 2021</t>
  </si>
  <si>
    <t>MARGERISSA, S.Tr.Keb/ 081255450809</t>
  </si>
  <si>
    <t>rissabelva23@gmail.com</t>
  </si>
  <si>
    <t>Kepala UPT Jabatan Fungsional</t>
  </si>
  <si>
    <t>Gedung yang digunakan adalah gedung TAPS</t>
  </si>
  <si>
    <t>terkait implementasi 11 layanan, kami melakukan layanan dengan petugas seadanya dan anggaran yang terbatas dan kalaupun tidak bisa kami layani kami melakukan rujukan ke UPT Provinsi</t>
  </si>
  <si>
    <t>38 Kasus</t>
  </si>
  <si>
    <t>Keterbatas biaya operasional penjangkauan maupun penanganan kasus dikarenakan jarak tempuh serta medan di wilayah katingan hulu sehingga membutuhkan biaya yang lebih besar untuk penanganan kasus serta tidak seimbangnya resiko kerja dengan uang makan petugas pendamping, keterbatasan petugas UPT PPA terlebih tenaga jabfung ( Psikolog Klinis, Pekerja sosial)</t>
  </si>
  <si>
    <t>1. Sistem pengaduan yang mudah di akses
2.Pelatihan bagi petugas layanan untuk meningkatkan kapasitas dalam menangani kasus kekerasan
3. Peran dari seluruh Stakeholder dalam rangka memulihkan dan pemberdayaan bagi korban kekerasan seperti Pemerintah, lembaga swadaya masyarakat dan masyarakat.</t>
  </si>
  <si>
    <t>Barito Selatan</t>
  </si>
  <si>
    <t>Khairiyah, S.Kep</t>
  </si>
  <si>
    <t>Jl. Pelita Raya No. 55 Buntok 73711</t>
  </si>
  <si>
    <t>Peraturan Bupati No 67 Tahun 2022</t>
  </si>
  <si>
    <t>o81349649222</t>
  </si>
  <si>
    <t>lestarie1981@gmail.com</t>
  </si>
  <si>
    <t>Kepala UPTD, Pengelola PPA</t>
  </si>
  <si>
    <t>Gedung terpisah dari Dinas</t>
  </si>
  <si>
    <t>Kantor UPTD PPA berada di belakang Kantor DP3APPKB</t>
  </si>
  <si>
    <t>Saat ini kami belum mempunyai fasilitas untuk disabilitas</t>
  </si>
  <si>
    <t>Saat ini kami masih kekurangan SDM yang selayaknya sesuai dengan standar layanan UPTD</t>
  </si>
  <si>
    <t>untuk lebih efektifnya mekanisme pelayanan di UPT PPA sangat diperlukan ketersedian SDM</t>
  </si>
  <si>
    <t>Kota Palangkaraya</t>
  </si>
  <si>
    <t>Irawati,S.E,M.Si</t>
  </si>
  <si>
    <t>Jalan Ir.Soekarno Komplek Pemko</t>
  </si>
  <si>
    <t>.</t>
  </si>
  <si>
    <t>Peraturan Walikota Nomor 48 Tahun 2020</t>
  </si>
  <si>
    <t>irawatiuptd71@gmail.com</t>
  </si>
  <si>
    <t>Kepala UPTD,Kasubag TU UPTD,JFT,staf administrasi</t>
  </si>
  <si>
    <t>20 orang</t>
  </si>
  <si>
    <t>Kekerasan seksual, KDRT</t>
  </si>
  <si>
    <t>Tantangan yang dihadapi adalah kurangnya kesadaran dan masih takut untuk melaporkan kasus ke UPTD PPA</t>
  </si>
  <si>
    <t>Diperlukan pendekatan terintegrasi yang melibatkan pemerintah,masyarakat dan lembaga layanan</t>
  </si>
  <si>
    <t>Pulang Pisau</t>
  </si>
  <si>
    <t>IRA UDAYANA, AMG</t>
  </si>
  <si>
    <t>JL. WAD DUHA KOMPLEK PERKANTORAN REI. IV KECAMATAN KAHAYAN HILIR, KABUPATEN PULANG PISAU</t>
  </si>
  <si>
    <t>Peraturan Bupati Pulang Pisau Nomor 11 Tahun 2021</t>
  </si>
  <si>
    <t>Ira Udayana / 081220479422</t>
  </si>
  <si>
    <t>uptdppakabpulangpisau@gmail.com</t>
  </si>
  <si>
    <t>Kepala UPTD Dan Kelompok Jabatan Fungsional</t>
  </si>
  <si>
    <t>Untuk Gedung kantor UPTD.PPA Mandiri dan untuk Rumah Perlindungan tersedia sewa pada Tahun 2024, dan pada Tahun 2025 karena tidak ada anggaran untuk sewa jadi tidak ada rumah perlindungan</t>
  </si>
  <si>
    <t>12 Kasus</t>
  </si>
  <si>
    <t>Seksual pada Anak</t>
  </si>
  <si>
    <t>Kondisi Medan di Lapangan, Anggaran untuk pelayanan, Transportasi mobil perlindungan untuk penjemputan dan penjangkauan korban,</t>
  </si>
  <si>
    <t>Koordinasi antar pemerintah pusat dan Inspektorat terkait pengawasan layanan pada UPTD.PPA Perlu kesepahaman tentang peran layanan pada UPTD.PPA</t>
  </si>
  <si>
    <t>Kapuas</t>
  </si>
  <si>
    <t>meryanty</t>
  </si>
  <si>
    <t>jln tambun bungai, kelurahan selat dalam, kecamatan selat</t>
  </si>
  <si>
    <t>uptd ppa</t>
  </si>
  <si>
    <t>Peraturan Bupati Kapuas Nomor 7 Tahun 2021</t>
  </si>
  <si>
    <t>meryanty/ 0895700298741</t>
  </si>
  <si>
    <t>meryanty22@gmail.com</t>
  </si>
  <si>
    <t>kepala uptd, kelompok jabatan fungsional</t>
  </si>
  <si>
    <t>untuk kantor uptd ppa pinjam pakai gedung eks labarotorium milik dinas kesehatan, dan untuk rumah aman uptd ppa menggunakan sistem sewa.</t>
  </si>
  <si>
    <t>sudah menjalankan 6 layanan utama</t>
  </si>
  <si>
    <t>persetubuhan dan kdrt</t>
  </si>
  <si>
    <t>jauhnya wilayah jangkauan</t>
  </si>
  <si>
    <t>ketersedian anggaran dan sarana prasarana juga sdm agar pelayanan yang dberikan dapat terpenuhi dan komprehensif</t>
  </si>
  <si>
    <t>Kota Waringin Barat</t>
  </si>
  <si>
    <t>Idna Kholila, S.Psi</t>
  </si>
  <si>
    <t>Jalan Iskandar nomor 5, Pangkalan Bun, Kalimantan Tengah</t>
  </si>
  <si>
    <t>Peraturan Bupati nomor 4 tahun 2021</t>
  </si>
  <si>
    <t>Mastika Puji Rahayu/082256543014</t>
  </si>
  <si>
    <t>Ayubppkb2@gmail.com</t>
  </si>
  <si>
    <t>Kepala UPTD, Kasubag TU, JF Analis Hukum, Konselor Psikologis</t>
  </si>
  <si>
    <t>Gedung UPTD PPA proses dalam tahap pembangunan</t>
  </si>
  <si>
    <t>Kondisi alam, stigma masyarakat, kurang kooperatifnya korban dan keluarga, kurangnya SDM, kurangnya edukasi dan kesadaran masyarakat</t>
  </si>
  <si>
    <t>Kota Waringin Timur</t>
  </si>
  <si>
    <t>Rusmawarni, SKM</t>
  </si>
  <si>
    <t>Jl. Sasudur No.72 Mentawa Baru Hulu</t>
  </si>
  <si>
    <t>Peraturan Bupati Nomor 62 Tahun 2022</t>
  </si>
  <si>
    <t>kotimppa@gmail.com</t>
  </si>
  <si>
    <t>Kepala UPTD PPA    ; Rusmawarni, SKM
Kasubag TU   ; Nella, Amd.Kep
Pengelola PPA : Nina Farida, A.Md.Keb
Pengelola Layanan Operasional : Risa Handayani, A.Md.Keb</t>
  </si>
  <si>
    <t>Penjangkauan kasus ke daerah kecamatan yang jauh</t>
  </si>
  <si>
    <t>Melanjutkan Pelayanan sesuai dengan mekanisme yang ada</t>
  </si>
  <si>
    <t>Lamandau</t>
  </si>
  <si>
    <t>INTAN KUMALA SONA AINUN JANNAH, S.Psi</t>
  </si>
  <si>
    <t>Jl. Bukit Hibul Barat, Kompleks Perkantoran Bukit Hibul, Nanga Bulik</t>
  </si>
  <si>
    <t>Peraturan Bupati Lamandau Nomor 74 Tahun 2020</t>
  </si>
  <si>
    <t>INTAN KUMALA SONA AINUN JANNAH, S.Psi / 081256168161</t>
  </si>
  <si>
    <t>ppalamandau@gmail.com</t>
  </si>
  <si>
    <t>Plh. Kepala UPTD, Pengadministrasi, dan Sopir</t>
  </si>
  <si>
    <t>√</t>
  </si>
  <si>
    <t>Keterbatasan SDM yang ada untuk memberikan layanan, keterbatasan anggaran untuk melaksanakan penjangkauan dan pemulangan korban, keterbatasan sarana transportasi yang dapat digunakan untuk melaksanakan penjangkauan, pemulangan dan home visite korban, serta seringkali bertentangan dengan hukum adat yang masih banyak dianut oleh masyarakat.</t>
  </si>
  <si>
    <t>Perlu adanya sistem layanan yang terintegrasi antara pemerintah daerah kabupaten/kota dengan pemerintah provinsi dan pemerintah pusat serta stakeholder terkait.</t>
  </si>
  <si>
    <t>Barito Timur</t>
  </si>
  <si>
    <t>Murung Raya</t>
  </si>
  <si>
    <t>Peraturan Bupati Murung Raya no.15 Tahun 2025</t>
  </si>
  <si>
    <t>Bulungan</t>
  </si>
  <si>
    <t>Dra. Tanti Nurhayati</t>
  </si>
  <si>
    <t>Jl. Manggis III, Tj. Selor Hilir, Kec. Tj. Selor, Kabupaten Bulungan, Kalimantan Utara 77214</t>
  </si>
  <si>
    <t>(0552) 21231</t>
  </si>
  <si>
    <t>0813-5299-0729</t>
  </si>
  <si>
    <t>Peraturan Bupati Bulungan Nomor 37 Tahun 2022</t>
  </si>
  <si>
    <t>Kepala UPTD PPA, Kelompok Jabatan Fungsional dan Pelaksana</t>
  </si>
  <si>
    <t>1. Sulitnya penjangkauan kondisi lapangan
2. Belum memiliki Tenaga Ahli yang menetap dan berpengalaman
3. Kurangnya Jabatan fungsional di bidang Administrasi</t>
  </si>
  <si>
    <t>Penguatan Kapasitas SDM Layanan seperti Pelatihan rutin bagi petugas layanan, Supervisi dan evaluasi kerja pendamping secara berkala.</t>
  </si>
  <si>
    <t>Kota Tarakan</t>
  </si>
  <si>
    <t>Malinau</t>
  </si>
  <si>
    <t>Nunukan</t>
  </si>
  <si>
    <t>Tana Tidung</t>
  </si>
  <si>
    <t>Hulu Sungai Utara</t>
  </si>
  <si>
    <t>Azhar Akhmad/ 085779039890</t>
  </si>
  <si>
    <t>Jl. Negara Dipa No 25 Kel. Sungai Malang, Kec. Amuntai Tengah, Provinsi Kalimantan Selatan</t>
  </si>
  <si>
    <t>081256116735</t>
  </si>
  <si>
    <t>UPT Pusat Pelayanan Terpadu Pemberdayaan Perempuan dan Anak</t>
  </si>
  <si>
    <t>Peraturan Bupati Hulu Sungai Utara Nomor 3 Tahun 2018 Tentang Pembentukan, Susunan Organisasi dan Tata Kerja Unit Pelaksana Teknis di Lingkungan Pemerintah Kabupaten Hulu Sungai Utara</t>
  </si>
  <si>
    <t>Azhar Akhmad/085779039890</t>
  </si>
  <si>
    <t>uptd.ppahsu@gmail.com</t>
  </si>
  <si>
    <t>1. Kepala UPTD PPA
2. Kelompok JF</t>
  </si>
  <si>
    <t>sewa saat ada kasus yang memerlukan perlindungan sementara</t>
  </si>
  <si>
    <t>untuk psikolog klinis, konselor psikologi dan konselor hukum bekerja sama dengan pihak ketiga. Pekerja sosial bekerja sama dengan Dinas Sosial</t>
  </si>
  <si>
    <t>Tabalong</t>
  </si>
  <si>
    <t>Rustina Hayani</t>
  </si>
  <si>
    <t>Jalan Tanjung Selatan 2 Nomor 5</t>
  </si>
  <si>
    <t>Peraturan Bupati Tabalong Nomor 38 Tahun 2019</t>
  </si>
  <si>
    <t>Rustina Hayani / 62 821-8958-5577</t>
  </si>
  <si>
    <t>rajifahrul562@gmail.com</t>
  </si>
  <si>
    <t>Kepala UPTD dan Kelompok jabatab Fungsional</t>
  </si>
  <si>
    <t>Jumlah SDM yang masih sedikit dan Fasilita belum memadai</t>
  </si>
  <si>
    <t>Cepat nya penagan kasus yang masuk melalui keterlibatan sektor lain</t>
  </si>
  <si>
    <t>Hulu Sungai Tengah</t>
  </si>
  <si>
    <t>Rizky Fitriani/ 085251066001</t>
  </si>
  <si>
    <t>Jl. H. Sibli Imansyah No 42, Barabai Barat Kecamatan Barabai</t>
  </si>
  <si>
    <t>0517-41459</t>
  </si>
  <si>
    <t>081346137770</t>
  </si>
  <si>
    <t>Peraturan Bupati Hulu Sungai Tengah Nomor 61 Tahun 2020</t>
  </si>
  <si>
    <t>085251066001</t>
  </si>
  <si>
    <r>
      <rPr>
        <sz val="10.0"/>
        <u/>
      </rPr>
      <t>uptdppahst@gmail.com</t>
    </r>
  </si>
  <si>
    <t>Dialihkan ke penginapan jika korban membutuhkan rumah perlindungan</t>
  </si>
  <si>
    <t>32 (2021)</t>
  </si>
  <si>
    <t>Kota Banjarmasin</t>
  </si>
  <si>
    <t>Susan/ 081348902018</t>
  </si>
  <si>
    <t>Jl. Komplek Banjar Indah III Nomor 19 RT 1 1 Kelurahan Pemurus Dalam</t>
  </si>
  <si>
    <t>082250453333</t>
  </si>
  <si>
    <t>Peraturan Walikota Banjarmasin Nomor 105 Tahun 2021</t>
  </si>
  <si>
    <t>Susan/0813 4890 2018</t>
  </si>
  <si>
    <r>
      <rPr>
        <sz val="10.0"/>
        <u/>
      </rPr>
      <t>uptdppabanjarmasin@gmail.com</t>
    </r>
  </si>
  <si>
    <t>1. Kepala UPTD PPA
2. Pelaksana</t>
  </si>
  <si>
    <t>DISEWA SAAT ADA KASUS KEKERASAN</t>
  </si>
  <si>
    <t>Balangan</t>
  </si>
  <si>
    <t>Herry Rusandy</t>
  </si>
  <si>
    <t>Jl. Jendral Akhmad Yani Km. 4,5 No. 03 Paringin selatan</t>
  </si>
  <si>
    <t>(0526)2094094</t>
  </si>
  <si>
    <t>Peraturan Bupati Balangan Nomor 78 Tahun 2022</t>
  </si>
  <si>
    <t>uptdppabalangan@gmail.com</t>
  </si>
  <si>
    <t>Masih Proses</t>
  </si>
  <si>
    <t>_</t>
  </si>
  <si>
    <t>Keterbatasan Kualitas SDM dan Fasilitas Pelayanan</t>
  </si>
  <si>
    <t>Agar Lebih Terintregrasi</t>
  </si>
  <si>
    <t>Kota Banjarbaru</t>
  </si>
  <si>
    <t>LIA RAHMAWATI, S.IP</t>
  </si>
  <si>
    <t>Jl. Taman Gembira Barat RT.05 RW.01 Kel. Guntung Paikat Kec. Banjarbaru Selatan Kota Banjarbaru Prov. Kalimantan Selatan</t>
  </si>
  <si>
    <t>Peraturan Walikota Banjarbaru Nomor 12 Tahun 2022 Tentang UPTD PPA</t>
  </si>
  <si>
    <t>Meli Hayati</t>
  </si>
  <si>
    <t>bjbuptdppa@gmail.com</t>
  </si>
  <si>
    <t>Kepala UPTD, tenaga non ASN (Petugas Layanan Pengaduan)</t>
  </si>
  <si>
    <t>81 Pengaduan dan 83 laporan kasus di SIMPONI PPA</t>
  </si>
  <si>
    <t>Seksual dan Psikis</t>
  </si>
  <si>
    <t>Kurangnya SDM Pelayanan PPA sehingga apabila dalam satu harus ada beberapa pendampingan kasus kekerasan tidak bisa maksimal</t>
  </si>
  <si>
    <t>1. Kebijakan untuk tipe UPTD diseragamkan yaitu tipe A untuk seluruh Kabupaten/Kota agar kepala UPTD fokus pada pendampingan korban karena urusan administrasi sudah ditangani Kepala TU. Sehingga pelayanan dapat maksimal kepada korban
2. Kebijakan dari Kemterian PPA yang diselaraskan dengan MANPAN RB untuk kebutuhan anjab tenag pelayan UPTD PPA sehingga suruh tenaga fungsional dapat terpenuhi
3. DAK Fisik PPA diprioritaskan kepada daerah yang UPTD masih bergabung dengan dinasnya  karena alasan daerah adalah keterbatasan anggaran untuk melakukan pembangunan gedung baru</t>
  </si>
  <si>
    <t>Banjar</t>
  </si>
  <si>
    <t>Nopi Mekarsari, SE</t>
  </si>
  <si>
    <t>Jl. Pendidikan Martapura 70614 Kalimantan Selatan</t>
  </si>
  <si>
    <t>082153024700</t>
  </si>
  <si>
    <t>Dinas Sosial Pemberdayaan Perempuan perlindungan anak pengendalian penduduk dan keluarga berencana Kabupaten Banjar</t>
  </si>
  <si>
    <t>Peraturan Bupati Banjar Nomor 74 Tahun 2022</t>
  </si>
  <si>
    <t>Nopi / 082153024700</t>
  </si>
  <si>
    <r>
      <rPr>
        <sz val="10.0"/>
        <u/>
      </rPr>
      <t>kabbanjaruptdppa@gmail.com</t>
    </r>
  </si>
  <si>
    <t>KTA = 48, KTP = 19, Total 64</t>
  </si>
  <si>
    <t>Tanah Laut</t>
  </si>
  <si>
    <t>Pahimah,SKM,M.Kes</t>
  </si>
  <si>
    <t>Jl.A.Yani,Angsau Kabupaten Tanah Laut</t>
  </si>
  <si>
    <t>RAZA 112 / 089527808202</t>
  </si>
  <si>
    <t>Peraturan Bupati Tanah Laut Nomor 23 Tahun 2020</t>
  </si>
  <si>
    <t>smawiwie@gmail.com</t>
  </si>
  <si>
    <t>Kepala UPTD PPA,Pengelola UPTD PPA,Pegawai Tidak Tetap</t>
  </si>
  <si>
    <t>keterbatasan sumberdaya manusia membuat pelayanan kemungkinan kurang optimal</t>
  </si>
  <si>
    <t>pengaduan-assesment-penjangkauan-pendampingan</t>
  </si>
  <si>
    <t>Kotabaru</t>
  </si>
  <si>
    <t>Riza Umami, S.S.T. Keb., Bdn</t>
  </si>
  <si>
    <t>Jl. Karya Utama No. 25 Desa Semayap Kec. Pulau Laut Utara Kab. Kotabaru Prop. Kalimantan Selatan 72113</t>
  </si>
  <si>
    <t>UPTD PPA Kabupaten Kotabaru</t>
  </si>
  <si>
    <t>Peraturan Bupati Kotabaru Nomor 89 Tahun 2022 Tentang Perubahan atas Peraturan Bupati Kotabaru Nomor 150 Tahun 2019 Tentang Pembentukan Unit Pelaksana Teknis Daerah Kabupaten Kotabaru</t>
  </si>
  <si>
    <t>Riza Umami / 082149083731</t>
  </si>
  <si>
    <t>riesamommy07@gmail.com</t>
  </si>
  <si>
    <t>sudah ada gedung UPTD PPA</t>
  </si>
  <si>
    <t>1. Belum tersedia psikolog yang bisa standby, psikolog hanya mitra dan hanya konsultasi by phone yang di bantu dengan asisten
2. Keterbatasan anggaran dalam penjangkauan kasus dengan wilayah geografis yang sangat luas dan sulit di jangkau
3. Keterbatasan anggaran dalam penyediaan layanan seperti visum, tes psikolog dll
4. Masih banyak yang belum mengenal UPTD PPA
5. Korban KDRT pada Perempuan yang enggan melapor karena ketidakberdayaan perempuan terutama dari faktor ekonomi
6. Korban kekerasan seksual pada anak yang berdamai dengan pelaku dengan perjanjian perkawinan</t>
  </si>
  <si>
    <t>sistem pelaporan 1 pintu yang dapat di akses oleh pihak-pihak terkait seperti kepolisian, uptd ppa, dinsos, LBH dll misalnya dengan aplikasi sehingga pihak lain dapat memberikan respon cepat dengan adanya laporan yang di laporkan oleh salah satu pihak, serta laporan penanganan yang telah di berikan masuk ke dalam aplikasi tersebut sehingga dapat memberikan pelayanan yang komprehensif terhadap korban kekerasan, akan tetapi tetap menjaga prinsip kerahasian korban.</t>
  </si>
  <si>
    <t>Barito Kuala</t>
  </si>
  <si>
    <t>YUNIAR HARTATI, AMd.Keb</t>
  </si>
  <si>
    <t>Jl. Jenderal Sudirman Komplek Perkantoran RT. 15 Marabahan 70513</t>
  </si>
  <si>
    <t>Peraturan Bupati Barito Kuala Nomor 67 Tahun 2019</t>
  </si>
  <si>
    <t>uptdppabatola@gmail.com</t>
  </si>
  <si>
    <t>Kepala UPTD PPA, Jabatan Fungsional</t>
  </si>
  <si>
    <t>Ketersediaan SDM profesional seperti pekerja sosial, psikolog, dan pendamping hukum telah diupayakan melalui pengangkatan jabatan fungsional dan kerja sama lintas sektor. UPTD juga telah memiliki SOP per layanan dan mengembangkan sistem rujukan kasus yang terintegrasi. Kendala utama masih terletak pada keterbatasan anggaran, rumah aman, serta kebutuhan pelatihan berkelanjutan bagi petugas.</t>
  </si>
  <si>
    <t>kekerasan seksual (ANAK)</t>
  </si>
  <si>
    <t>seperti keterbatasan tenaga ahli dan sarana prasarana, kurang optimalnya koordinasi lintas sektor, serta keterbatasan dana. Selain itu, faktor sosial budaya dan rendahnya kesadaran masyarakat juga menjadi kendala dalam optimalisasi layanan.</t>
  </si>
  <si>
    <t>Pengaduan → 2. Asesmen Awal → 3. Penanganan Terpadu (Kesehatan / Psikososial / Hukum / Perlindungan) → 4. Rujukan &amp; Follow-up → 5. Pemberdayaan → 6. Monitoring &amp; Evaluasi</t>
  </si>
  <si>
    <t>Tapin</t>
  </si>
  <si>
    <t>H. Hermunas Noor, S.ST., Ners</t>
  </si>
  <si>
    <t>Jl. Jenderal Sudirman No. 59</t>
  </si>
  <si>
    <t>(0517) 32520</t>
  </si>
  <si>
    <t>Peraturan Bupati Tapin Nomor 10 Tahun 2021</t>
  </si>
  <si>
    <t>UPTD PPA : 081253954129</t>
  </si>
  <si>
    <t>uptdppakabtapin@gmail.com</t>
  </si>
  <si>
    <t>Kepala UPTD, Pengadministrasian Perkantoran, dan Tenaga Pelayanan</t>
  </si>
  <si>
    <t>Ketika ada korban di sewakan kamar hotel</t>
  </si>
  <si>
    <t>28 Kasus 30 Korban</t>
  </si>
  <si>
    <t>Kurangnya pemahaman tentang prosedur yang ada sehingga membuat timbulnya kebingungan antar tenaga layanan</t>
  </si>
  <si>
    <t>Meningkatkan akses pelaporan</t>
  </si>
  <si>
    <t>Hulu Sungai Selatan</t>
  </si>
  <si>
    <t>Ria Alvina Rahmi, S.Pd.</t>
  </si>
  <si>
    <t>Jl. A. Yani No. 9 Kandangan Kota, Kecamatan Kandangan, Kabupaten Hulu Sungai Selatan, Provinsi Kalimantan Selatan</t>
  </si>
  <si>
    <t>0813-5289-6660</t>
  </si>
  <si>
    <t>Peraturan Bupati Nomor 7 Tahun 2021 tentang Kedudukan, Susunan Organisasi, Tugas dan Fungsi, serta Tata Kerja Unit Pelaksana Teknis Daerah Perlindungan Perempuan dan Anak pada Dinas Pengendalian Penduduk, Keluarga Berencana, Pemberdayaan Perempuan dan Anak Kabupaten Hulu Sungai Selatan</t>
  </si>
  <si>
    <t>uptdkabhss@gmail.com</t>
  </si>
  <si>
    <t>Kepala UPTD PPA, Pengadministrasi UPTD PPA, Psikolog Klinis UPTD PPA dan Analis Hukum UPTD PPA</t>
  </si>
  <si>
    <t>Sewa Hotel/Penginapan</t>
  </si>
  <si>
    <t>Gedung/Kantor berdiri secara mandiri namun masih dilingkup Pemkab Hulu Sungai Selatan</t>
  </si>
  <si>
    <t>99 Kasus</t>
  </si>
  <si>
    <t>1. Kekerasan Psikis
2. Kekerasan Fisik
3. Kekerasan Seksual</t>
  </si>
  <si>
    <t>1. Kurangnya ketersediaan SDM
2. Koordinasi antar lembaga yang kurang efektif akibat terhambatnya birokrasi
3. Kurangnya kesadaran masyarakat akan pentingnya perlindungan terhadap perempuan dan anak</t>
  </si>
  <si>
    <t>1. Penguatan regulasi yang ada
2. Perbanyak penganggaran dana khusus pelayanan
3. Peningkatan jumlah SDM
4. Penglibatan masyarakat dalam sistem pelaporan dan pemantauan</t>
  </si>
  <si>
    <t>Tanah Bumbu</t>
  </si>
  <si>
    <t>Dr. Hj. Irma Silviyana, S.H., M.M</t>
  </si>
  <si>
    <t>Jalan Lokalitbang, Kelurahan Gunung Tinggi, Kecamatann Batulicin, kabupaten Tanah Bumbu, Provinsi Kalimantan Selatan</t>
  </si>
  <si>
    <t>PERATURAN BUPATI TANAH BUMBU NOMOR 37 TAHUN 2022</t>
  </si>
  <si>
    <t>Candra Kusumawati SP</t>
  </si>
  <si>
    <t>uptdppatanahbumbu@gmail.com</t>
  </si>
  <si>
    <t>Kepala UPTD PPA, Pengadministrasi Perkantoran, Konselor SDM, dan Tenaga Non Teknis</t>
  </si>
  <si>
    <t>Kurangnya SDM yang dibutuhkan dalam proses penanganan kasus, seperti tidak adanya Psikolog Klinis dan Pekerja Sosial</t>
  </si>
  <si>
    <t>Mekanisme pelayanan perempuan dan anak korban kekerasan harus berbasis satu pintu yang cepat, ramah, dan terintegrasi</t>
  </si>
  <si>
    <t>Bone Bolango</t>
  </si>
  <si>
    <t>DIEDAN MARTIANIDA MOHAMMAD S.KOM</t>
  </si>
  <si>
    <t>Jl. DR. ZAINAL UMAR SIDIKI DESA MOUTONG KEC. TILONGKABILA KAB.BONE BOLANGO</t>
  </si>
  <si>
    <t xml:space="preserve">Peraturan Bupati Nomor 24 Tahun 2024 Tentang Pembentukan Unit Pelaksana Teknis Daerah Perlindungan Perempuan Dan Anak
</t>
  </si>
  <si>
    <t>YUSTICIA YACOB/081244101989</t>
  </si>
  <si>
    <t>YACOBYUSTICIA@GMAIL.COM</t>
  </si>
  <si>
    <t>KEPALA UPTD : DIEDAN MARTIANIDA MOHAMMAD A.KOM
KASUBAG TATA USAHA : YANTI IBRAHIM S.IP
FUNGSIONAL : MURSYAD 
PENGADMINISTRASI PERKANTORAN : YULIANA AYUB S.Ip
PENATA LAYANAN OPERASIONAL : PENDI MOHAMAD SIMBUKA
KONSELOR PSIKOLOGI/HUKUM :
1. NIKMAH ELSA RUSTAM S.Psi
2. YUSTICIA YACOB, SH
3. ZOIS ANWAR S.PD
4. TEMMY ANDREAS HABIBIE S.Psi.M.Psi,psikolog
5. Dr.ANIK INDARWATI, S.Psi,M.Pd,Psikolog
6. ROMI PAKAYA, SH
PENATA KELOLA KEAMANAN DAN KETERTIBAN : 
1.RAHMAN KADIR
2. SATRIO AGUNG HIMARI
3. NOVITA KAMARU
MEDIATOR : VONNY ABDUL
PENANNGGUNG JAWAB RUMAH PERLINDUNGAN : OKTAVIANITA HELINGO S.Si</t>
  </si>
  <si>
    <t>PENCABULAN</t>
  </si>
  <si>
    <t>1. KURANGNYA DATA DAN SISTEM INFORMASI
2. KETERBATASAN SDM
3. RENDAHNYA KESADARAN MASYARAKAT</t>
  </si>
  <si>
    <t>Sistem Rujukan yang terkoordinasi dan kepastian kenyamanan dan kerahasiaan korban selama proses layanan</t>
  </si>
  <si>
    <t>Pohuwato</t>
  </si>
  <si>
    <t>Nining Haluta, S.AP</t>
  </si>
  <si>
    <t>Jln. P. Kalengkongan</t>
  </si>
  <si>
    <t>Peraturan Bupati Nomor 27 Tahun 2022</t>
  </si>
  <si>
    <t>UPTD PPA/082191718393</t>
  </si>
  <si>
    <t>uptdppapohuwato@gmail.com</t>
  </si>
  <si>
    <t>Kepala UPTD, Kasubag TU, Staf Administrasi, Pendamping PA</t>
  </si>
  <si>
    <t>Gedung (Eks) Perpustakaan (rusak berat)</t>
  </si>
  <si>
    <t>Belum tersedianya fasilitas khusus untuk korban penyandang disabilitas</t>
  </si>
  <si>
    <t>Lambatnya salur 1 dibuka, sementara laporan dan aduan masyarakat banyak yang harus segera ditindak lanjuti</t>
  </si>
  <si>
    <t>Kelengkapan fasilitas dan kebutuhan pelayanan lembaga khususnya sarana dan prasarana (penyandang disabilitas).</t>
  </si>
  <si>
    <t>Gorontalo</t>
  </si>
  <si>
    <t>Peraturan Bupati Gorontalo Nomor 8 Tahun 2022</t>
  </si>
  <si>
    <t>Boalemo</t>
  </si>
  <si>
    <t>PERATURAN BUPATI BOALEMO NOMOR 16 TAHUN 2025</t>
  </si>
  <si>
    <t>Gorontalo Utara</t>
  </si>
  <si>
    <t>Kota Gorontalo</t>
  </si>
  <si>
    <t>Peraturan Walikota Gorontalo Nomor 20 Tahun 2025 tentang Unit Pelaksana Teknis Daerah Perlindungan Perempuan dan Anak pada Dinas Pengendalian Penduduk, Keluarga Berencana, Pemberdayaan Perempuan dan Perlindungan Anak Kota Gorontalo</t>
  </si>
  <si>
    <t>082261090048</t>
  </si>
  <si>
    <t>Luwu Utara</t>
  </si>
  <si>
    <t>HARTATI,SE</t>
  </si>
  <si>
    <t>Jl. Simpurusiang No. 27, Kelurahan Baliase Kec. Masamba</t>
  </si>
  <si>
    <t>Peraturan Bupati Luwu Utara Nomor 55 Tahun 2021 tentang Oraganisasi dan tata kerja Unit Palaksana Teknis Perlindungan Perempuan dan Anak Dinas Pemberdayaan Perempuan, Perlindungan Anak, Pengendalian Penduduk dan Keluarga Berencana</t>
  </si>
  <si>
    <t>uptp2tp2alutra@gmail.com</t>
  </si>
  <si>
    <t>Kepala UPT PPA, Kasubag TU, Pelaksana dan Kelompok JF</t>
  </si>
  <si>
    <t>Memiliki Rumah Perlindungan Dengan Status Kontrak Selama 1 ( satu ) Tahun</t>
  </si>
  <si>
    <t>Kekerasan Terhadap Anak ( Pencabulan/Persetubuhan)</t>
  </si>
  <si>
    <t>Kekurangan tenaga untuk melakukan penjangkauan, tidak adanya jabatan fungsional yang diperlukan untuk mengakomodir semua kebutuhan korban, tidak adanya rumah aman permanen milik kantor UPT PPA, tidak ada gedung tersendiri untuk dipakai sebagai gedung layanan UPT PPA</t>
  </si>
  <si>
    <t>Bone</t>
  </si>
  <si>
    <t>Agung Rachmadi, S.Sos., MM</t>
  </si>
  <si>
    <t>Agung Rachmadi,S.Sos.,MM</t>
  </si>
  <si>
    <t>Peraturan Bupati Bone Nomor 71 Tahun 2022</t>
  </si>
  <si>
    <t>agungrachmadi69@gmail.com</t>
  </si>
  <si>
    <t>Kepala UPT, Kasubag TU, Kelompok Jabatan Pelaksana, dan Kelompok Jabatan Fungsional</t>
  </si>
  <si>
    <t>Kekerasan terhadap Anak</t>
  </si>
  <si>
    <t>Kekurangan tenaga untuk melakukan penjangkauan, tidak adanya tenaga Psikolog , tidak ada gedung tersendiri untuk dipakai sebagai gedung layanan UPT PPA, yang Saat Ini Bergabung dengan Gedung dinas,Tidak Adanya Kendaraan dinas Roda 2 Karena Wilayah Diluwu Utara ada Wilayah Yang Masih susah dijangkau Oleh Kendaraan Roda 4</t>
  </si>
  <si>
    <t>Diberdayakannya PATBM di setiap desa agar UPT PPA yang kekurangan personil/SDM bisa terbantu untuk menyelesaikan masalah kekerasan terhadap perempuan dan anak di tingkat desa.</t>
  </si>
  <si>
    <t>Wajo</t>
  </si>
  <si>
    <t>Gusnaeni.S.Sos.M.A.P</t>
  </si>
  <si>
    <t>JL. BERINGIN NO. 5 SENGKANG KAB. WAJO</t>
  </si>
  <si>
    <t>Peraturan Bupati Wajo Nomor 68 Tahun 2020</t>
  </si>
  <si>
    <t>O85281793569</t>
  </si>
  <si>
    <t>gusnaeni76@gmail.com</t>
  </si>
  <si>
    <t>Kepala UPTD PPA, Kasubag TU, Pelaksana dan Kelompok JF</t>
  </si>
  <si>
    <t>Kurangnya SDM  dan fasilitas lainnya</t>
  </si>
  <si>
    <t>Penambahan SDM  dan layanan lain yang belum tersedia</t>
  </si>
  <si>
    <t>Enrekang</t>
  </si>
  <si>
    <t>Husmini Husain, SKM</t>
  </si>
  <si>
    <t>Jl. Jenderal Sudirman Kantor Gadis 2 Enrekang 91711</t>
  </si>
  <si>
    <t>Peraturan Bupati Enrekang Nomor 7 Tahun 2021</t>
  </si>
  <si>
    <t>husminihusain@yahoo.com</t>
  </si>
  <si>
    <t>Kepala UPTD PPA, 3 staf tenaga honorer</t>
  </si>
  <si>
    <t>Gedung UPT PPA dalam kondisi rusak berat</t>
  </si>
  <si>
    <t>Maros</t>
  </si>
  <si>
    <t>H. ANDI DARMAWANGSYA, SE</t>
  </si>
  <si>
    <t>JL. ASOKA, KELURAHAN PETTUADAE KECAMATAN TURIKALE</t>
  </si>
  <si>
    <t>Peraturan Bupati Maros Nomor 65 Tahun 2022</t>
  </si>
  <si>
    <t>ARNY, S.Psi/081340215776</t>
  </si>
  <si>
    <t>uptdppamaros@gmail.com</t>
  </si>
  <si>
    <t>Kepala UPTD, Kepala Tata Usaha dan Pelaksana</t>
  </si>
  <si>
    <t>KANTOR UPTD PPA MENEMPATI EX. KANTOR KEHUTANAN PROVINSI SULSEL</t>
  </si>
  <si>
    <t>Point (5) masih sepenuhnya dilaksanakan oleh Pekerja Sosial yang di bawahi oleh Dinas Sosial Kabupaten Maros
Point (7,8,9) adakah Juknis yang dapat dishare sebagai pedoman pelaksanaannya?</t>
  </si>
  <si>
    <t>Membentuk layanan penanganan kasus di tiap desa</t>
  </si>
  <si>
    <t>Menyediakan tenaga terampil dalam menangani kasus dan adanya UPTD PPA Kunjungan di setiap desa selain UPTD PPA Pusat di Kabupaten</t>
  </si>
  <si>
    <t>Kota Makassar</t>
  </si>
  <si>
    <t>Musmualim</t>
  </si>
  <si>
    <t>Jl. Nikel III No. 1 Kel. Ballaparang Kec. Rappocini Kota Makasar</t>
  </si>
  <si>
    <t>Call Center : 112 WA Center : 08114838112 Aduan Online : bit.ly/AduanUPTDPPAMakassar</t>
  </si>
  <si>
    <t>Peraturan Walikota Makassar Nomor 45 Tahun 2020</t>
  </si>
  <si>
    <t>Sakinah/ 085340780285</t>
  </si>
  <si>
    <t>shakinah.ti13@gmail.com</t>
  </si>
  <si>
    <t>Kepala UPT, Kasubag Tata Usaha, Kelompok JF dan Pelaksana</t>
  </si>
  <si>
    <t>Tersedia rumah perlindungan untuk anak dan perempuan</t>
  </si>
  <si>
    <t>Keterbatasan SDM dan Anggaran</t>
  </si>
  <si>
    <t>Penanganan yang cepat dan terpadu</t>
  </si>
  <si>
    <t>Luwu Timur</t>
  </si>
  <si>
    <t>Anita Basri, S.Pdi</t>
  </si>
  <si>
    <t>Jl. Soekarno Hatta Desa Puncak Indah Kec. Malili</t>
  </si>
  <si>
    <t>Peraturan Bupati Luwu Timur Nomor 56 Tahun 2020 tentang pembentukan, susunan organisasi dan tata kerja unit pelaksana teknis daerah perlindungan perempuan dan anak pada dinas sosial, pemberdayaan perempuan dan perlindungan anak</t>
  </si>
  <si>
    <t>uptdppa.lutim@gmail.com</t>
  </si>
  <si>
    <t>Kepala UPTD PPA, konselor, penjaga asrama, mediator, pengabdinistrasi umum, pengemudi dan penjaga keamanan</t>
  </si>
  <si>
    <t>Persetubuhan</t>
  </si>
  <si>
    <t>Kurangnya SDM,Kasus sementara ditangani tapi korban sdh damai dengan pelaku</t>
  </si>
  <si>
    <t>Pembentukan Tim Penanganan dan Pencegahan Kekerasan</t>
  </si>
  <si>
    <t>Sinjai</t>
  </si>
  <si>
    <t>ASFAR, SE</t>
  </si>
  <si>
    <t>JL.JENDRAL ACHMAD YANI NO 1 SINJAI</t>
  </si>
  <si>
    <t>Peraturan Bupati Sinjai Nomor 42 Tahun 2020</t>
  </si>
  <si>
    <t>Asfar/082337012262</t>
  </si>
  <si>
    <t>uptdppa2021@gmail.com</t>
  </si>
  <si>
    <t>Kepala UPTD PPA dan Kelompok JF</t>
  </si>
  <si>
    <t>pengaduan dari masyarakat, penjangkuan korban, pengelolaan Kasus, Jika korban memerlukan pengamanan maka akan diberikan penampungan sementara di Penginapan</t>
  </si>
  <si>
    <t>Ketika korban kekerasan seksual sesama dewasa dan tidak memiliki saksi</t>
  </si>
  <si>
    <t>Pembangunan Kantor UPTD harus berdiri sendiri</t>
  </si>
  <si>
    <t>Takalar</t>
  </si>
  <si>
    <t>Rayu Yuliati,S.STP.,MSi</t>
  </si>
  <si>
    <t>Jl. Jenderal Sudirman no.30</t>
  </si>
  <si>
    <t>62 812-4125-6237</t>
  </si>
  <si>
    <t>Peraturan Bupati Takalar nomor 36 tahun 2020 tentang organisiasi dan tata kerja unit pelaksana teknis perlindungan perempuan dan anak pada dinas pengendalian penduduk, keluarga berencana, pemberdayaan perempuan, dan perlindungan anak</t>
  </si>
  <si>
    <t>rayuyuliati18@gmail.com</t>
  </si>
  <si>
    <t>Kepala UPT, Kasubag TU dan Kelompok JF</t>
  </si>
  <si>
    <t>Ketersediann Rumah aman tahun 2024 kami ada status sewa/kontrak, tapi tahun 2025 ini belum ada, belum lanjut sewanya.menunggu anggaran</t>
  </si>
  <si>
    <t>Kekerasan anak dan kekerasan perempuan</t>
  </si>
  <si>
    <t>kurangnya SDM dan jarak yang jauh dalam penjangkauan kasus serta jumlah korban tidak balance dengan jumlah SDM</t>
  </si>
  <si>
    <t>Pembentukan Tim Pencegahan dan Penangana Kasus seta berkoordinasi dengan terkait</t>
  </si>
  <si>
    <t>Soppeng</t>
  </si>
  <si>
    <t>Ispa Nurila Sari, S.Sos., M.M.</t>
  </si>
  <si>
    <t>JL. KAYANGAN NO. 256 WATANSOPPENG</t>
  </si>
  <si>
    <t>Peraturan Bupati Soppeng Nomor 72 Tahun 2020</t>
  </si>
  <si>
    <t>Ispa Nurila Sari/08114130579</t>
  </si>
  <si>
    <t>dp3appkb.soppengkab@gmail.com</t>
  </si>
  <si>
    <t>Kepala UPT, Jabatan Fungsional</t>
  </si>
  <si>
    <t>Layanan Hukum: menyediakan advokat dari eksternal UPT PPA dengan pembiayaan dari DAK Nonfisik</t>
  </si>
  <si>
    <t>Kekerasan Seksual; Penganiayaan</t>
  </si>
  <si>
    <t>Kurangnya jumlah petugas layanan yang saat ini tersedia di UPT PPA; Belum adanya saranan penunjang operasional berupa MOLIN (Mobil Perlindungan Perempuan dan Anak) terutama untuk penjangkauan pada area terluar dan terpencil yang tidak terdapat jalur angkutan umum kendaraan roda empat</t>
  </si>
  <si>
    <t xml:space="preserve">Pelatihan peningkatan kapasita petugas layanan UPT PPA: manajemen kasus; PFA; trauma healing, manajemen stres, untuk petugas layanan; pelatihan konselor; pelatihan penanganan perkara Tindak Pidana Kekerasan Seksual.
 </t>
  </si>
  <si>
    <t>Bulukumba</t>
  </si>
  <si>
    <t>SUHARTI (pensiun bulan mei)</t>
  </si>
  <si>
    <t>JL. ANGGREK NO.9 CAILE, UJUNG BULU</t>
  </si>
  <si>
    <t>0852-5670-1247</t>
  </si>
  <si>
    <t>Peraturan Bupati Bulukumba Nomor 11 Tahun 2021 Tentang Organisasi Dan Tata Kerja Unit Pelaksana Teknis Perlindungan Perempuan Dan Anak Pada Dinas Pemberdayaan Perempuan Dan Perlindungan Anak</t>
  </si>
  <si>
    <t>085256701274 DAN/ATAU 082188813634 Ayhana 082188813634</t>
  </si>
  <si>
    <t>KEPALA DINAS &gt; KEPALA UPTD &gt; KELOMPOK JABATAN FUNGSIONAL &gt; STAF &gt; TRC</t>
  </si>
  <si>
    <t>43 KASUS</t>
  </si>
  <si>
    <t>SEKSUAL, PSIKIS, DAN FISIK</t>
  </si>
  <si>
    <t>KURANGNYA SDM SEHINGGA PERLU KERJA RANGKAP DAN MENGAMBIL WAKTU DALAM PENGANGANAN KASUS, MINDSET</t>
  </si>
  <si>
    <t>MEMILIKI SDM MUMPUNI, BERORIENTASI SOSIAL DAN KORBAN, DUKUNGAN SISTEM DAN INFRASTRUKTUR UTAMANYA PEMERINTAH DAERAH, SERTA PENINGKATAN MEKANISME LAYANAN</t>
  </si>
  <si>
    <t>Barru</t>
  </si>
  <si>
    <t>FATIMAH,S.Sos</t>
  </si>
  <si>
    <t>Jl.H.M.Saleh Lawa  Kec.Barru</t>
  </si>
  <si>
    <t>081354953447/085299766661</t>
  </si>
  <si>
    <t>Peraturan Bupati Nomor.9 Tahun 2021</t>
  </si>
  <si>
    <t>Kepala Dinas/ 081355417828</t>
  </si>
  <si>
    <t>barruuptppt@gmail.com</t>
  </si>
  <si>
    <t>Kepala UPT,Kelompok Jabatan Fungsional,  dan Pelaksana</t>
  </si>
  <si>
    <t>Bentuk Layanna UPTD Dilaksanakan Berdasarkan Perpres No 55 Tahun 2024</t>
  </si>
  <si>
    <t>terlayani</t>
  </si>
  <si>
    <t>33 Kasus</t>
  </si>
  <si>
    <t>Kurangnya  SDM yang kompeten untuk administrasi maupun pendampingan Penjangkauan kasus, dan sarana transportasi untuk melakukan penjangkauan kasus</t>
  </si>
  <si>
    <t>Penambahan SDM dan layanan lain yang di butuhkan  oleh Perempuan dan Anak</t>
  </si>
  <si>
    <t>Gowa</t>
  </si>
  <si>
    <t>Hasmiah Harun</t>
  </si>
  <si>
    <t>Jl. Beringin No 3 Sungguminasa</t>
  </si>
  <si>
    <t>Peraturan Bupati Gowa  Nomor 14 Tahun 2021</t>
  </si>
  <si>
    <t>Hasmiah Harun 085399291153</t>
  </si>
  <si>
    <t>Hasmiahharun215@gmail.com</t>
  </si>
  <si>
    <t>Kepala UPT, Kasubag TU, Pelaksana dan Kelompok JF</t>
  </si>
  <si>
    <t>Bentuk Layanna UPTD Dilaksanakan Berdasarkan Perpres No 55 Tahun 2024 dan Permen PPPA No 4 Tahun 2018 (12 Layanan)</t>
  </si>
  <si>
    <t>Terlayani</t>
  </si>
  <si>
    <t>Kekerasan Terhadap Anak (Pelecehan Seksual &amp; Penganiayaan)</t>
  </si>
  <si>
    <t>Penambahan SDM serta layanan lainnya yang dibutuhkan oleh perempuan dan anak korban kekerasan</t>
  </si>
  <si>
    <t>Pinrang</t>
  </si>
  <si>
    <t>Wahyudi, S.Kom</t>
  </si>
  <si>
    <t>Jl. A. Selle Mattola</t>
  </si>
  <si>
    <t>Peraturan Bupati Pinrang Nomor 8 Tahun 2023 tentang Organisasi dan Tata Kerja Unit Pelaksana Teknis Perlindungan Perempuan dan Anak pada Dinas Pengendalian Penduduk, Keluarga Berencana, Pemberdayaan Perempuan dan Perlindungan Anak</t>
  </si>
  <si>
    <t>Wahyudi, S.Kom 081342670513 
Marfuah (+62 812-4550-6572)</t>
  </si>
  <si>
    <t>uptppapinrang@gmail.com</t>
  </si>
  <si>
    <t>Kepala UPT, Subbagian Tata Usaha, Kelompok Jabatan Fungsional dan Pelaksana</t>
  </si>
  <si>
    <t>Untuk sementara rumah perlindungan menggunakan penginapan yang tersedia</t>
  </si>
  <si>
    <t>PermenPPPA Nomor 2 Tahun 2022 tentang Standar Layanan Perlindungan Perempuan dan Anak (kemudian dibuat dalam bentuk SOP UPT PPA sesuai dengan PermenPPPA tersebut)</t>
  </si>
  <si>
    <t>Kasus Kekerasan Fisik</t>
  </si>
  <si>
    <t>Kurangnya sumber daya manusia yang kompeten baik untuk administrasi maupun pendampingan</t>
  </si>
  <si>
    <t>Perlu ada mekanisme koordinasi lintas kabupaten, provinsi dan kementerian yang mudah untuk diakses sehingga pelayanan bisa optimal</t>
  </si>
  <si>
    <t>Luwu</t>
  </si>
  <si>
    <t>Sumarni, S.PSi</t>
  </si>
  <si>
    <t>Jl. Opu Dg. Risadju, Tampumia Radda Kec. Belopa, Kab. Luwu</t>
  </si>
  <si>
    <t>Peraturan Bupati Luwu Nomor 29 Tahun 2024 tentang Organisasi dan Tata Kerja Unit Pelaksana Teknis Daerah Perlindungan Perempuan dan Anak pada Dinas Pemberdayaan Perempuan dan Perlindungan Anak</t>
  </si>
  <si>
    <t>Sumarni / 082337185182</t>
  </si>
  <si>
    <t>Kepala UPT, Kasubag TU, Pelaksana</t>
  </si>
  <si>
    <t>Belum tersedianya rumah perlindungan dikarenakan belum tersedianya anggaran UPTD. UPTD Kabupaten Luwu masih tergolong baru yang terbentuk sejak 2024 sehingga belum mendapatkan anggaran dan belum pernah memperoleh DAK selama terbentuk</t>
  </si>
  <si>
    <t>Beberapa tugas UPTD belum dapat dilaksanakan oleh UPTD Luwu dkarenakan belum tersedianya anggaran UPTD sehingga masih minimnya pemberian layanan yang bisa dilaksanakan</t>
  </si>
  <si>
    <t>Kasus Kekerasan Seksual pada Anak</t>
  </si>
  <si>
    <t>Belum tersedianya anggaran UPTD mengakibatkan kurang efektifnya pemberian layanan di UPTD. Kurangnya SDM serta fasilitas pendukung lainnya mengakibatkan pemberian layanan di UPTD belum dapat dilaksanakan secara menyeluruh</t>
  </si>
  <si>
    <t>Pembentukan UPDT yang masih baru mengakibatkan UPTD belum memperoleh anggaran. DIharapkan ke depannya UPTD dapat memperoleh anggaran  / DAK agar mekanisme layanan yang disediakan di UPTD Luwu sesuai dengan implementasi yang telah diatur, seperti penambahan SDM serta layanan lainnya yang dibutuhkan oleh perempuan dan anak korban kekerasan</t>
  </si>
  <si>
    <t>Bantaeng</t>
  </si>
  <si>
    <t>MASYITA, S.Sos</t>
  </si>
  <si>
    <t>JL. ANDI MANNAPPIANG,KECAMATAN BANTAENG, KABUPATEN BANTAENG</t>
  </si>
  <si>
    <t>082187534322 081341292292</t>
  </si>
  <si>
    <t>PEMBENTUKAN UPTD PPA PADA DINAS PEMBERDAYAAN MASYARAKAT DAN DESA, PEMBERDAYAAN PEREMPUAN DAN PERLINDUNGAN ANAK KABUPATEN BANTAENG</t>
  </si>
  <si>
    <t>Peraturan Bupati Bantaeng Nomor 65 Tahun 2023</t>
  </si>
  <si>
    <t>MASYITA/ 085340474776</t>
  </si>
  <si>
    <t>uptppabantaeng@gmail.com</t>
  </si>
  <si>
    <t>1. KEPALA UPTD PPA 2. KEPALA SUB BAGIAN TATA USAHA 3. KELOMPOK JABATAN FUNGSIONAL</t>
  </si>
  <si>
    <t>tidak memiliki rumah aman yang dimiliki kantor UPT PPA dan tidak tersedianya gedung tersendiri untuk gedung layanan UPT PPA</t>
  </si>
  <si>
    <t>kedepannya di harapkan ada integrasi pelayanan dan pelaporan antara UPTD, APH, Kementerian</t>
  </si>
  <si>
    <t>Kota Palopo</t>
  </si>
  <si>
    <t>ABD. MALIK</t>
  </si>
  <si>
    <t>JL. SAMIUN NO.2 KOTA PALOPO</t>
  </si>
  <si>
    <t>Peraturan Walikota No. 60 Tahun 2022</t>
  </si>
  <si>
    <t>ABD. MALIK / '085175128811</t>
  </si>
  <si>
    <t>uptppakotapalopo@gmail.com</t>
  </si>
  <si>
    <t>1. Kepala UPT PPA
2. Kepala TU
3. Kelompok Jabatan Fungsional</t>
  </si>
  <si>
    <t>Bergabung dengan kantor Dinas dan Menumpang Di Gedung Dinas Kebudayaan</t>
  </si>
  <si>
    <t>Kantor Numpang Gedung dan Rumah Perlindungan Kontrak</t>
  </si>
  <si>
    <t>KEKERASAN PENELANTARAN ANAK</t>
  </si>
  <si>
    <t>SDM, Sarpras, dan kurang terbukanya Client terhadap informasi yang diberikan sehingga menghambat dalam penanganan kasus</t>
  </si>
  <si>
    <t>Penambahan SDM yang mumpuni, peningkatan sarana prasarana yang memadai, dan kerjasama lintas sektor (APH dan Kementerian)</t>
  </si>
  <si>
    <t>Pangkajene dan Kepulauan</t>
  </si>
  <si>
    <t>Arni Amir, S.Kom</t>
  </si>
  <si>
    <t>Jl. HM. Arsyad B, No. 7</t>
  </si>
  <si>
    <t>Peraturan Bupati Pangkajene dan Kepulauan Nomor 9 tahun 2024</t>
  </si>
  <si>
    <t>Arni Amir 
0821-8858-2979</t>
  </si>
  <si>
    <t>uptdppapangkep@gmail.com</t>
  </si>
  <si>
    <t>Kepala UPT
Kelompok Jabatan Fungsional
Sub Bagian Tata Usaha
Pelaksana</t>
  </si>
  <si>
    <t>~ Masih Kurangnya SDM yang ada di UPTD PPA</t>
  </si>
  <si>
    <t>Tana Toraja</t>
  </si>
  <si>
    <t>Albertin Rante Allo, S.Keb / 082147701078</t>
  </si>
  <si>
    <t xml:space="preserve">Jl. Jendral Sudirman No. 5 Makale - Tana Toraja
</t>
  </si>
  <si>
    <t>082147701078082293994525</t>
  </si>
  <si>
    <t>Peraturan Bupati Tana Toraja Nomor 47 Tahun 2023 Tentang Organisasi dan Tata Kerja Unit Pelaksana Teknis Perlindungan Perempuan dan Anak, Pengendalian Penduduk dan Keluarga Berencana UPTD PPA Kabupaten Tana Toraja</t>
  </si>
  <si>
    <t>Albertin Rante Allo, S.Keb / 082147701078 , Dorce Ramma Songga, SE / 082293994525</t>
  </si>
  <si>
    <t>dp3ap2kb.tt@gmail.com</t>
  </si>
  <si>
    <t>Kepala UPTD PPA, Sub Bagian Tata Usaha, Kelompok Jabatan Fungsional dan Pelaksana</t>
  </si>
  <si>
    <t>Sarana dan Prasarana  dan SDM yg masih kurang</t>
  </si>
  <si>
    <t>Penambahan DAK FISIK untuk menunjang Sarana dan Prasarana</t>
  </si>
  <si>
    <t>Toraja Utara</t>
  </si>
  <si>
    <t>Ex Hotel Marante Kantor Gabungan Jln Poros Palopo Lembang Tondon Kecamatan Tondon</t>
  </si>
  <si>
    <t>Peraturan Bupati Nomor 4 Tahun 2025 tentang Pembentukan Unit Pelaksana Teknis Daerah Perlindungan Perempuan dan Anak pada Dinas Pemberdayaan Perempuan, Perlindungan Anak, Pengendalian Penduduk dan Keluarga Berencana</t>
  </si>
  <si>
    <t>Kepala UPTD, Kasubag TU dan Kelompok jabatan fungsiona dan Jabatan Pelaksana l</t>
  </si>
  <si>
    <t>Selayar</t>
  </si>
  <si>
    <t>ANDI BAU OPU, SM / 082196073288</t>
  </si>
  <si>
    <t>Jalan Pierre Tendean, Kel. Benteng, Kec.Benteng, Kab. Kepulauan Selayar</t>
  </si>
  <si>
    <t>Peraturan Bupati Kepulauan Selayar Nomor 18 Tahun 2023</t>
  </si>
  <si>
    <t>SILVY/082194114597</t>
  </si>
  <si>
    <t>silvydp3a@gmail.com</t>
  </si>
  <si>
    <t>Kepala UPT, dan Jabatan Fungsional Umum</t>
  </si>
  <si>
    <t>Sewa Milik Masyarakat</t>
  </si>
  <si>
    <t>Keterbatasan SDM, sarana prasarana dan keterbatasan anggaran dan dana untuk kegiatan operasional</t>
  </si>
  <si>
    <t>Penambahan SDM yang mumpuni, peningkatan sarana prasarana yang memadai, dan mendapatkan bantuan dana operasional</t>
  </si>
  <si>
    <t>Kota Parepare</t>
  </si>
  <si>
    <t>Hasmawaty, SE.,MM</t>
  </si>
  <si>
    <t>Jl. Chalik No.8 Sumpang Minangae, Parepare</t>
  </si>
  <si>
    <t>Peraturan Walikota Parepare Nomor 2 Tahun 2024 tentang Organisasi dan Tata Kerja Unit Pelaksana Teknis Perlindungan Perempuan dan Anak pada Dinas Pemberdayaan Perempuan dan Perlindungan Anak</t>
  </si>
  <si>
    <t>andihaswaty1110@gmail.com</t>
  </si>
  <si>
    <t>Kepala UPT, Kepala Sub Bagian Tata Usaha, Pelaksana</t>
  </si>
  <si>
    <t xml:space="preserve">
Pengaduan langsung dan tidak langsung, penjangkauan korban, pengelolaan kasus, rumah aman, pendampingan proses hukum, penguatan psikologis</t>
  </si>
  <si>
    <t>Fisik</t>
  </si>
  <si>
    <t>- Masih Kurangnya SDM layanan - Masih Kurangnya Sarana dan Prasarana seperti Mebeleur, AC dan komputer - Kondisi fisik gedung masih kurang memadai</t>
  </si>
  <si>
    <t>Peningkatan ketersediaan fasilitas yang memadai (Seperti rehab gedung) dan sarana lainnya</t>
  </si>
  <si>
    <t>Jeneponto</t>
  </si>
  <si>
    <t>ENDANG BIJEANTY HR, SP</t>
  </si>
  <si>
    <t>JL. ALIM BACHRI DG REWA KEC.BINAMU KAB.JENEPONTO</t>
  </si>
  <si>
    <t>UPTD MASIH DALAM PROSES PEMBENTUKAN</t>
  </si>
  <si>
    <t>ENDANG BIJEANTY (085298921339)</t>
  </si>
  <si>
    <t>endang bijeanty@gmail.com</t>
  </si>
  <si>
    <t>KEPALA UPTD, KEPALA SUB BAGIAN TATA USAHA, KELOMPOK JABTAN FUNGSIONAL DAN PELAKSANA</t>
  </si>
  <si>
    <t>DI KONTRAK</t>
  </si>
  <si>
    <t>35 Kasus</t>
  </si>
  <si>
    <t>-  Belum tersedianya kendaraan operasional dalm melakukan pendampingan KtP KtA - Belum tersedianya tenaga ahli (Psikolog) juga Dokter Forensik - Masih kurangnya SDM dalam melakukan pendampingan</t>
  </si>
  <si>
    <t>Sidenreng Rappang</t>
  </si>
  <si>
    <t>ANDI DIANA SAID ROEM, SKM</t>
  </si>
  <si>
    <t>Jln Harapan Baru Kompleks SKPD</t>
  </si>
  <si>
    <t>sidrapppa@gmail.com</t>
  </si>
  <si>
    <t>Pengaduan langsung dari masyarakat, pengaduan melalui hotline, penjangkauan kasus</t>
  </si>
  <si>
    <t>psikis,seksual,fisik,penelantaran</t>
  </si>
  <si>
    <t>keterbatasan SDM, keterbatasan anggaran</t>
  </si>
  <si>
    <t>Buton</t>
  </si>
  <si>
    <t>SURIATY SAIRI, SKM / 0812-6781-1894</t>
  </si>
  <si>
    <t>Jln. Protokol Nomor….. Gedung serbaguna Wakaaka Lt.I, banabungi - Pasarwajo</t>
  </si>
  <si>
    <t>0822-6002-9564</t>
  </si>
  <si>
    <t>Peraturan Bupati Buton Nomor 10 Tahun 2019 tentang Pembentukan, Kedudukan, Susunan Organisasi, Tugas dan Fungsi, Serta Tata Kerja Unit Pelaksana Teknis Daerah Perlindungan Perempuan dan Anak Pada Dinas Pemberdayaan Perempuan dan Perlindungan Anak Kabupaten Buton</t>
  </si>
  <si>
    <t>Musria/082344171569</t>
  </si>
  <si>
    <t>uptdppakabbuton@gmail.com</t>
  </si>
  <si>
    <t>Kepala UPTD, Kasubag TU, Pengadministrasian Umum, Pengemudi, Petugas Keamanan, Konselor (Psikologi/Hukum), Penjaga Asrama, dan Mediator</t>
  </si>
  <si>
    <t>Aset Pemerintah Kabupaten Buton</t>
  </si>
  <si>
    <t>Kekerasan Terhadap Anak (Seksual dan Fisik)</t>
  </si>
  <si>
    <t>Minimnya SDM yang terlatih dan belum mempunyai kantor mandiri.</t>
  </si>
  <si>
    <t>Buton Tengah</t>
  </si>
  <si>
    <t>ALYMIN MASILA, S.Kep., M.Si</t>
  </si>
  <si>
    <t>Jln.Gersamata Poros wamengkoli, Kelurahan Lakudo, Kecamatan Lakudo.</t>
  </si>
  <si>
    <t>UPTD PPA KABUPATEN BUTON TENGAH</t>
  </si>
  <si>
    <t>Peraturan Bupati Buton Tengah Nomor 37 Tahun 2020</t>
  </si>
  <si>
    <t>uptdppabuteng@gmail.com</t>
  </si>
  <si>
    <t>KEPALA UPTD PPA, KASUBAG UPTD PPA, DAN KELOMPOK JABATAN FUNGSIONAL.</t>
  </si>
  <si>
    <t>14 kasus</t>
  </si>
  <si>
    <t>Tidak Tersedianya Tenaga AHLI.Psikologi, Hukum, dan Peksos</t>
  </si>
  <si>
    <t>PELATIHAN PENAGANAN KASUS DAN PENDAMPINGAN KASUS YANG TERSTADARISASI.</t>
  </si>
  <si>
    <t>Wakatobi</t>
  </si>
  <si>
    <t>MASRUL, A.Md. SKM</t>
  </si>
  <si>
    <t>Jln. Korpri, Kecamatan Wangi-Wangi Selatan</t>
  </si>
  <si>
    <t>Peraturan Bupati Wakatobi Nomor 42 Tahun 2021</t>
  </si>
  <si>
    <t>masrulmsrl@gmail.com</t>
  </si>
  <si>
    <t>Kepala UPTD, Bagian tata usaha (pelaksana) dan Kelompok jabatan fungsional, tenaga fungsional</t>
  </si>
  <si>
    <t>pengaduan dari masyarakat, penjangkuan korban, pendampingan dalam pemeriksaan di polres dan dalam sidang di pengadilan negeri</t>
  </si>
  <si>
    <t>Penguatan Layanan Pengaduan termasuk meningkatkan anggaran operasional</t>
  </si>
  <si>
    <t>Muna Barat</t>
  </si>
  <si>
    <t>YATABA, S. KEP, NS. M. KES</t>
  </si>
  <si>
    <t>DESA  NIHI KEC. SAWERIGADI KAB. MUNA BARAT</t>
  </si>
  <si>
    <t>Peraturan Bupati Muna Barat Nomor 22 Tahun 2021</t>
  </si>
  <si>
    <t>Kontrakan</t>
  </si>
  <si>
    <t>˅</t>
  </si>
  <si>
    <t>Masyarakat yg kurang proaktif , letak geografis yg tdk mendukung.</t>
  </si>
  <si>
    <t>mengikuti layanan SOP</t>
  </si>
  <si>
    <t>Konawe</t>
  </si>
  <si>
    <t>ABUBAKAR YOGO, SP /  081298878030</t>
  </si>
  <si>
    <t>Kompleks Perkantoran Pemda Konawe Jl. Inolobunggadue Kelurahan Inolobunggadue Kecamatan Unaaha Kabupaten Konawe</t>
  </si>
  <si>
    <t>0852xxxxxxxx</t>
  </si>
  <si>
    <t>Peraturan Bupati Nomor 71 Tahun 2022</t>
  </si>
  <si>
    <t>Website : p3a.konaweinfo.id dan email : dp3a@konawekab.go.id</t>
  </si>
  <si>
    <t>BELUM ADA/TIDAK MANDIRI</t>
  </si>
  <si>
    <t>Anggaran terbatas, SDM/personil UPTD belum ada hanya kepala UPTD PPA, Kantor mandiri UPTD PPA belum ada, Rumah aman belum ada, belum ada yang bersertifikat mediator,</t>
  </si>
  <si>
    <t>diperlukan pembentukan Tim Satgas Ppa di tiap kecamatan karena wilayah yang sangat luas, Inovasi barkot Pelaporan</t>
  </si>
  <si>
    <t>Bombana</t>
  </si>
  <si>
    <t>JUBARDIN, S.Sos</t>
  </si>
  <si>
    <t>JLN. POROS LANGKAPA, DESA WATUKALANGKARI</t>
  </si>
  <si>
    <t>PEMBENTUKAN, KEDUDUKAN, SUSUNAN ORGANISASI, TUGAS DAN FUNGSI SERTA TATA KERJA UNIT PELAKSANA TEKNIS DINAS PUSAT PELAYANAN TERPADU PEMBERDAYAAN PEREMPUAN DAN ANAK PADA DINAS PEMBERDAYAAN PEREMPUAN DAN PERLINDUNGAN ANAK KABUPATEN BOMBANA</t>
  </si>
  <si>
    <t>Peraturan Bupati Nomor 26 Tahun 2017</t>
  </si>
  <si>
    <t>JUBARDIN, S.Sos/ 081356541008</t>
  </si>
  <si>
    <t>dinasppdanpa.bombana@gmail.com</t>
  </si>
  <si>
    <t>ADA (SISTEM SEWA)</t>
  </si>
  <si>
    <t>KTA = 17, KTP = 5, Total 22 Kasus</t>
  </si>
  <si>
    <t>penyelesaian masalah sering di lakukan secara adat dan kekeluargaan walaupun sudah dilakukan pendampingan.</t>
  </si>
  <si>
    <t>kedepan di harapkan ada integrasi pelayanan antara UPTD, APH, Kementerian</t>
  </si>
  <si>
    <t>Buton Utara</t>
  </si>
  <si>
    <t>SARSIA, S.KM</t>
  </si>
  <si>
    <t>Jalan Kompleks Perkantoran Saraea</t>
  </si>
  <si>
    <t>Peraturan Bupati Buton Utara Nomor 43 Tahun 2020</t>
  </si>
  <si>
    <t>Berkabung Dengan Kantor Dinas</t>
  </si>
  <si>
    <t>Pemerintah Daerah Perlu Membangun Kantor UPTD PPA Sekaligus Rumah Perlindungan Sementara Bagi Korban Kekerasan Terhadap Perempuan dan Anak</t>
  </si>
  <si>
    <t>Terhadap Saksi Korban dan Jarak Tempat Tinggal Korban dengan Jarak Tempat Tinggal Korban dan Saksi Korban Tidak Mempunyai Jaringan Telkomsel di Desa Masing-Masing</t>
  </si>
  <si>
    <t>UPTD PPA Perlu SDM dan Tenaga Ahli yang Bersertifikat Agar Bisa Melakukan Pelayanan Terhadap kekerasan Perempuan dan Anak dan Bisa Menjalankan Tugas Sesuai Tupoksi dan Tanggung Jawab Masing-Masing.</t>
  </si>
  <si>
    <t>Kolaka</t>
  </si>
  <si>
    <t>Arfadianto AM, S. Psi., M. Kes., M. Si /085757048869</t>
  </si>
  <si>
    <t>Jalan Dr. Sutomo No. 1 Kel. Lamokato, Kec. Kolaka</t>
  </si>
  <si>
    <t>Peraturan Bupati KOLAKA NO. 27 TAHUN 2021</t>
  </si>
  <si>
    <t>unitpelaksamateknisdaerah@gmail.com</t>
  </si>
  <si>
    <t>Ö</t>
  </si>
  <si>
    <t>Kolaka Utara</t>
  </si>
  <si>
    <t>Mardia</t>
  </si>
  <si>
    <t>Kompleks Suawindu, Kec. Lasusua, Kab. Kolaka Utara</t>
  </si>
  <si>
    <t>0851 9850 2544</t>
  </si>
  <si>
    <t>Peraturan Bupati Nomor 30 Tahun 2020</t>
  </si>
  <si>
    <t>Mardia/085343702009</t>
  </si>
  <si>
    <t>1975mardia@gmail.com</t>
  </si>
  <si>
    <t>Pelecehan</t>
  </si>
  <si>
    <t xml:space="preserve">1. Fasilitas SDM dan Sapras yang belum memadai. 
2. Masih minimnya dukungan pendanaan sumber APBD </t>
  </si>
  <si>
    <t>Pelaksanaan Layanan Digital dan Terintegrasi</t>
  </si>
  <si>
    <t>Kota Kendari</t>
  </si>
  <si>
    <t>Hizal Joisman</t>
  </si>
  <si>
    <t>Jl. Syech Yusuf Kelurahan Korumba Kecamatan Mandonga</t>
  </si>
  <si>
    <t>Peraturan Walikota Kendari Nomor 61 Tahun 2020</t>
  </si>
  <si>
    <t>uptdppakotakendari@gmail.com</t>
  </si>
  <si>
    <t>Kepala UPTD, Kasubag TU, jabatan pelaksana dan kelompok jabatan fungsional</t>
  </si>
  <si>
    <t>Rumah perlindungan milik pemerintah daerah namun masih bergabung dengan UPTD PPA</t>
  </si>
  <si>
    <t>60 kasus</t>
  </si>
  <si>
    <t>Kekerasan terhadap anak (seksual)</t>
  </si>
  <si>
    <t>Belum memiliki kantor UPTD sendiri dan jumlah personil di UPTD sangat kurang</t>
  </si>
  <si>
    <t>Pelayanan Terpadu Satu Atap yang meliputi layanan kesehatan, bantuan hukum, psikososial, pemberdayaan ekonomi dan rehabilitasi sosial</t>
  </si>
  <si>
    <t>Muna</t>
  </si>
  <si>
    <t>Dewi Yuliana Mutahya, SKM</t>
  </si>
  <si>
    <t>Jl. Gatot Subroto, Wamponiki, Kec. Katobu, Kabupaten Muna, Sulawesi Tenggara</t>
  </si>
  <si>
    <t>Peraturan Bupati Kabupaten Muna Nomor 21 Tahun 2022</t>
  </si>
  <si>
    <t>C</t>
  </si>
  <si>
    <t>Dewi Yuliana Mutahya / 085225189296</t>
  </si>
  <si>
    <t>widyaaqila0706@gmail.com</t>
  </si>
  <si>
    <t>Kepala UPTD, Staf</t>
  </si>
  <si>
    <t>Belum punya dan bergabung dengan kantor Dinas</t>
  </si>
  <si>
    <t>KaMin diberikan satu ruangan yg masih 1 gedung dengan dinas pemberdayaan perempuan dan perlindungan anak, dan ruangan yg kami punya hanya muat untuk 2 pegawai (ka. UPTD dan 1 Staf), Namun diberikan tempat pelayanan untuk ruangan khusus</t>
  </si>
  <si>
    <t>Kekerasan dalam Rumah Tangga dan Kekerasan seksual pada anak</t>
  </si>
  <si>
    <t>jarak dan medan yang ditempuh, Biaya</t>
  </si>
  <si>
    <t>Adalah harus melakukan pencegahan, penanganan, hingga pemulihan. Hal ini mencakup peningkatan kesadaran masyarakat, penyediaan layanan terpadu, serta penguatan sistem hukum dan kebijakan yang berpihak pada perempuan dan anak.</t>
  </si>
  <si>
    <t>Konawe Selatan</t>
  </si>
  <si>
    <t>FAISAL SILONDAE,SE</t>
  </si>
  <si>
    <t>Kompleks Perkantoran Pemda Kab.Konawe Selatan</t>
  </si>
  <si>
    <t>Peraturan Bupati Konawe Selatan Nomor 52 Tahun 2020</t>
  </si>
  <si>
    <t>RASMAWATI,SKM</t>
  </si>
  <si>
    <t>Kepala UPTD,Kelompok Jabatan Fungsional</t>
  </si>
  <si>
    <t>Belum memiliki gedung sendiri,saat ini menggunakan ruangan kosong yg ada di Kantor Dinas P3A</t>
  </si>
  <si>
    <t>Sudah dilaksanakam 11 implementasi layanan</t>
  </si>
  <si>
    <t>Pemerkosaan/Persetubuhan</t>
  </si>
  <si>
    <t>Wilayah kerja yg sangat luas dengan kondisi kendaraan yg tidak memadai,serta masih ada masyarakat konawe selatan yg multi etnis yg memegang teguh adat istiadat</t>
  </si>
  <si>
    <t>Konawe Utara</t>
  </si>
  <si>
    <t>SANTI,SKM</t>
  </si>
  <si>
    <t>jln.perkantoran wanggudu</t>
  </si>
  <si>
    <t>082296971122 / 082333070377</t>
  </si>
  <si>
    <t>Peraturan Bupati Nomor 11 tahun 2021</t>
  </si>
  <si>
    <t>santinurul127@gmail.com</t>
  </si>
  <si>
    <t>Ka.uptd, kasubag tu</t>
  </si>
  <si>
    <t>36 kasus</t>
  </si>
  <si>
    <t>Pencabulan anak di bawah umur</t>
  </si>
  <si>
    <t>tantangan dlm pendampingan kasus kekerasan terhadap perempuan dan anak sangat beragam mulai dari faktor internal korban, hingga beberapa tantangan utama seperti, ketakutan, dan keraguan korban untuk melaporkan kasus yang di alaminya</t>
  </si>
  <si>
    <t xml:space="preserve">1. Menerima laporan korban
2. Penjangkauan 
3. Pendampingan 
4. Asesmen kebutuhan 
5. Penyediaan layanan </t>
  </si>
  <si>
    <t>Kolaka Timur</t>
  </si>
  <si>
    <t>Baharuddin. S.KM</t>
  </si>
  <si>
    <t>Jl.Kompleks Perkantoran, Desa Lalingato, Kecamatan Tirawuta, Kolaka Timur 93572</t>
  </si>
  <si>
    <t>Peraturan Bupati Kolaka Timur Nomor 38 Tahun 2020</t>
  </si>
  <si>
    <t>Baharuddin/081244436335</t>
  </si>
  <si>
    <t>koltimbahar@gmail.com</t>
  </si>
  <si>
    <t>Kepala UPTD : Baharuddin. SKM
Kasubag TU : Rina Permatasari, A.MF.,S.KM</t>
  </si>
  <si>
    <t>17 Kasus</t>
  </si>
  <si>
    <t>Letak geografis, msh ada beberapa daerah terisolir n tidak ada jaringan</t>
  </si>
  <si>
    <t>Perlu diadakan pelatihan of line, krn rata petugas yg ada di uptd msh otodidak</t>
  </si>
  <si>
    <t>Konawe Kepulauan</t>
  </si>
  <si>
    <t>RATIH PRATIWI SURYA S.,SE.MM.</t>
  </si>
  <si>
    <t>JL. POROS LANGARA-LAMPEAPI</t>
  </si>
  <si>
    <t>Peraturan Bupati Konawe Kepulauan Nomor 9 Tahun 2021</t>
  </si>
  <si>
    <t>Ratih Pratiwi/08128822202</t>
  </si>
  <si>
    <t>uptdppakonkep12@gmail.com</t>
  </si>
  <si>
    <t>pengetahuan masyarakat yang masif kurang terkait pencegahan dan penanganan kekerasan terhadap perempuan dan Anak, masih kurangnya komiten masyarakat terhadap penanganan dan pencegahan kekerasan terhadap perempuan dan Anak, sarana dan pra sarana yang masif terbatas, Anggaran yang masih terbatas, tenaga ahli yang belum tersedia</t>
  </si>
  <si>
    <t>perlu adanya komiten daerah yang terstruktur dari tingkat paling bawah hingga pimpinan daerah tentang penanganan dan pencegahan kekerasan terhadap perempuan dan Anak, perlu adanya penegakan hukum dań pemberdayaan kembali sistem keamanan lingkungan sebagai salah satu upaya pencegahan kekerasan terhadap perempuan dan Anak, sosialisasi terkait pencegahan dan penanganan kekerasan terhadap perempuan dan Anak masih sangat dibutuhkan</t>
  </si>
  <si>
    <t>Buton Selatan</t>
  </si>
  <si>
    <t>Waode siti sahara</t>
  </si>
  <si>
    <t>Kompleks Bumi Praja Masiri</t>
  </si>
  <si>
    <t>UPTD PAA Buton Selatan</t>
  </si>
  <si>
    <t>Peraturan Bupati Buton Selatan No. 33 Tahun 2020 tentang pembentukan UPTD PPA buton Selatan</t>
  </si>
  <si>
    <t>UPTDPPABUSEL01@gmail.com</t>
  </si>
  <si>
    <t>Ka Uptd ppa.konselor Psikolog.konselor Hukum.psikolog klinis.admin simpfoni</t>
  </si>
  <si>
    <t>Bergabung dengan Dinas ukuran ruangan 2x3.blm layak untuk pelayanan.jadi kami biasa jemput Bola.ketika di infokan kami langsung ke TKP</t>
  </si>
  <si>
    <t>Untuk sementara kami sdh menyampaikan pada pimpinan dan yg mempunyai Tupoksi terkait gedung UPTD tetapi sampai hari ini blm ada petunjuk lanjut</t>
  </si>
  <si>
    <t>Kmi di UPTD PPA cm ka UPTD yang PNS Tenaga lainya masih Magang sdh bermohon ke Daerah tetapi lagi2 tdk ada penerimaan</t>
  </si>
  <si>
    <t>Adanya lerasi kuasa terhadap pelaku sehingga kami di intervensi dri atas.ada beberapa aparat kecamatan desa yg kurang mendukung kami dalam artian tdk berpihak pada korban.intervensi sy perna alami di UPTD PPA sehingga sy di Mutasikan di tempat lain selama 5 bulan dan sy di periksa oleh Inspektorat printah pimpinan pada saat itu .kuranfnya dukungan pucuk pimpinan.selama sy dimutasikan yg menggantikan sy tdk melaksanakan pelayanan</t>
  </si>
  <si>
    <t>Dibukakan penerimaan PNS (pegawai tetap) sebab jika sdh ada tenaga SDM di UPTD Kami di terima PNS di kab/kota Lain.sehingga berkurangnya SDM kami</t>
  </si>
  <si>
    <t>Kota Bau Bau</t>
  </si>
  <si>
    <t>NUR AIYNI. A, S.IP</t>
  </si>
  <si>
    <t>Jl. Tjuk Nyak Dien No.1 Kel.Batulo, Kec.Wolio, Baubau, Sulawesi Tenggara</t>
  </si>
  <si>
    <t>Peraturan Walikota Baubau No 42 Tahun 2020</t>
  </si>
  <si>
    <t>naa.dii1005@gmail.com</t>
  </si>
  <si>
    <t>Kepala UPTD PPA, Kasubag TU dan Satgas UPTD PPA</t>
  </si>
  <si>
    <t>Sdh ada gedung untuk kantor UPTD PPA dan rumah perlindungan tetapi dlm keadaan rusak berat dan butuh perbaikan</t>
  </si>
  <si>
    <t>75 kasus</t>
  </si>
  <si>
    <t>Sulitnya klien dalam memberikan keterangan secara terbuka dan komprehensif. Butuh waktu untuk memastikan apa yang disampaikan betul terjadi apa adanya.</t>
  </si>
  <si>
    <t>Melakukan pembenahan dalam proses penerimaan kasus, usulan penyelesaian kasus serta pemulihan klien yang terlibat kasus.</t>
  </si>
  <si>
    <t>Pasangkayu</t>
  </si>
  <si>
    <t>Kekerasan Terhadap PEREMPUAN</t>
  </si>
  <si>
    <t>Mamuju Tengah</t>
  </si>
  <si>
    <t>Nasmiati, S.Kep., Ns</t>
  </si>
  <si>
    <t>Jln. Poros Trans Sulawesi-Topoyo Kec. Topoyo Kabupaten Mamuju Tengah</t>
  </si>
  <si>
    <t>085825217906/085242258536</t>
  </si>
  <si>
    <t>Peraturan Bupati Mamuju Tengah Nomor 17 Tahun 2023</t>
  </si>
  <si>
    <t>uptdmateng18@gmail.com</t>
  </si>
  <si>
    <t>Gedung UPTD PPA Terletak di Depan Gedung Dinas Namun Terpisah dengan Gedung Dinas.</t>
  </si>
  <si>
    <t>Kekerasan</t>
  </si>
  <si>
    <t>Masih minimnya fasilitas yang ada di UPTD sehingga untuk memberikan keterjangkauan kasus dan pengamanan korban masih sulit, misalnya belum adanya kendaraan operasional (mobil aman untuk korban) yang memberikan keamanan bagi korban saat diantarkan ke rumah aman.
Anggaran yang minim sulit untuk memberikan keterjangkauan pelayanan hingga ke pelosok, karena membutuhkan biaya akomodasi yang cukup tinggi.</t>
  </si>
  <si>
    <t>Membuat Aplikasi Pelayanan Yang Komperhensif dan Terpadu yang bisa diakses oleh seluruh masyarakat yang ada di indonesia baik di perkotaan sampai ke pedalman sehingga aksesbilitas layanan bisa cepat, tepat,dan mudah serta terintegrasi lintas sektoral, lintas lembaga, dan antar OPD.</t>
  </si>
  <si>
    <t>Majene</t>
  </si>
  <si>
    <t>Darwan Rahim, SH/081355038111</t>
  </si>
  <si>
    <t>Jl. Andi Pangeran Pettarani No. 28 Majene</t>
  </si>
  <si>
    <t>Peraturan Bupati Majene Nomor 22 Tahun 2019</t>
  </si>
  <si>
    <t>uptdppamajene@gmail.com</t>
  </si>
  <si>
    <t>Polewali Mandar</t>
  </si>
  <si>
    <t>Kecamatan Matakali Kompleks Perkebunan Rea Matakali</t>
  </si>
  <si>
    <t>Masih dalam proses naskah akademik di Ortala</t>
  </si>
  <si>
    <t>Mamuju</t>
  </si>
  <si>
    <t>RENA</t>
  </si>
  <si>
    <t>JALAN PEMUDA MAMUJU</t>
  </si>
  <si>
    <t>proses visitasi provinsi, dan sedang harmonisasi untuk pengesahan dasar hukum</t>
  </si>
  <si>
    <t>pppamamuju@yahoo.com</t>
  </si>
  <si>
    <t>`</t>
  </si>
  <si>
    <t>PENGADUAN KORBAN/MASYARAKAT, PENDAMPINGAN KORBAN, PENJANGKAUAN KORBAN DAN MENYEDIAKAN RUMAH PERLINDUNGAN/PENGINAPAN BAGI KORBAN YANG MEMERLUKAN.</t>
  </si>
  <si>
    <t>JUMLAH KASUS ANAK 43 KASUS DAN JUMLAH KASUS PEREMPUAN 14 KASUS</t>
  </si>
  <si>
    <t>KEKERASAN TERHADAP ANAK</t>
  </si>
  <si>
    <t>Mamasa</t>
  </si>
  <si>
    <t>Jalan Poros Mamasa-Polewali Desa Osango Kecamatan Mamasa</t>
  </si>
  <si>
    <t>Menunggu persetujuan Gubernur sulawesi Barat. usulan Pembentukan UPTD PPA sudah disampaikan pada tanggal 3 Desember 2024</t>
  </si>
  <si>
    <t>K</t>
  </si>
  <si>
    <t>Pemerintah daerah siap menindak lanjutu instruksi menteri PPA dengan tetap menghadarapkan dukukan dari kementerian PPA khususnya dalam aspek program dan anggaran</t>
  </si>
  <si>
    <t>setiap pengaduan dari korban segera ada tidak lanjut, kendatipun demikian belum terlaksana secara maksimal karena keterbatasan sarana dan prasarana terutama anggaran</t>
  </si>
  <si>
    <t>4 kasus kekerasan seksual dan 1 kasus KDRT</t>
  </si>
  <si>
    <t>Parigi Moutong</t>
  </si>
  <si>
    <t>Saifudin Jemi Roslan, S.Sos,. M.AP</t>
  </si>
  <si>
    <t>Kompleks Perkantoran Jalur Dua Kel. Masigi Kec. Parigi Kab. Parigi Moutong Prov. Sulawesi Tengah</t>
  </si>
  <si>
    <t>Peraturan Bupati Parigi Moutong Nomor 10 Tahun 2024</t>
  </si>
  <si>
    <t>082122227144 / 081354328999</t>
  </si>
  <si>
    <r>
      <rPr>
        <sz val="10.0"/>
        <u/>
      </rPr>
      <t>uptdppakabparimo@gmail.com</t>
    </r>
  </si>
  <si>
    <t>Sampai dengan saat ini, pegawai dalam UPTD PPA Kab. Parigi Moutong, masih berstatus Pelaksana Tugas sementara sampai dengan dilantiknya pegawai tetap</t>
  </si>
  <si>
    <t>62 (2021)</t>
  </si>
  <si>
    <t>Kota Palu</t>
  </si>
  <si>
    <t>Belum ada masih menunggu pelantikan Kepala UPTD PPA tahun 2025</t>
  </si>
  <si>
    <t>Jl. Balaikota Utara No. 3 Palu</t>
  </si>
  <si>
    <t>Peraturan Walikota Palu No 45 Tahun 2022</t>
  </si>
  <si>
    <t>Nunung Kusdila</t>
  </si>
  <si>
    <t>nunungkusdila81@gmail.com</t>
  </si>
  <si>
    <t>kekerasan seksual terhadap anak, kekerasan fisik terhadap perempuan</t>
  </si>
  <si>
    <t>pemberian layanan kesehatan agak terhambat jika tidak mendapatkan dana DAK</t>
  </si>
  <si>
    <t>Jika semua pihak saling berkolaborasi</t>
  </si>
  <si>
    <t>Sigi</t>
  </si>
  <si>
    <t>NN</t>
  </si>
  <si>
    <t>kecamatan Dolo Kabupaten Sigi</t>
  </si>
  <si>
    <t>085241421982      081253978865</t>
  </si>
  <si>
    <t>UPTD PPA Kabupaten Sigi</t>
  </si>
  <si>
    <t>Peraturan Bupati Sigi Nomor 28 Tahun 2024</t>
  </si>
  <si>
    <t>rosaa23031975@gmail.com</t>
  </si>
  <si>
    <t>sewa Gedung</t>
  </si>
  <si>
    <t>belum ada informasi tambahan</t>
  </si>
  <si>
    <t>layanan pemberdayaan sosial secara tertulis belum terdapat dalam DPA Dinas PPA Kab. Sigidan pemberdayaan Ekonomi belum maksimal dan juga secara tertulis belum termuat dalam DPA.</t>
  </si>
  <si>
    <t>kurang lebih 68 kasus</t>
  </si>
  <si>
    <t>kekerasan seksual terhadap anak persetubuhan , pemerkosaan , pelecehan seksual, perbuatan cabul,, KDRT,</t>
  </si>
  <si>
    <t>dalam pemberian layanan mediasi belum maksimal karena di uptd ppa belum ada tenaga/ sdm yang bersertifikasi mediasi, petugas pengamanan di rumah perlindungan belum ada, kurangnya pemahaman tentang regulasi layanan, SDM kurang, koordinasi internal dan sarana pasarana</t>
  </si>
  <si>
    <t>perlunya regulasi mengenai mekanisme rujukan dan penanganan kasus. dan perlu penguatan dan pelatihan pelaporan simfoni PPA.</t>
  </si>
  <si>
    <t>Morowali</t>
  </si>
  <si>
    <t>JLN. TRANS SULAWESI KOMPLEKS PERKANTORAN FONUASINGKO, BUNGKU TENGAH</t>
  </si>
  <si>
    <t>Peraturan Bupati Morowali Nomor 48 Tahun 2023</t>
  </si>
  <si>
    <t>SYAMSIDAR/082338523779</t>
  </si>
  <si>
    <t>syam8760@gmail.com</t>
  </si>
  <si>
    <t>BELUM ADA GEDUNG/RUMAH AMAN</t>
  </si>
  <si>
    <t>FISIK</t>
  </si>
  <si>
    <t>KETERGANTUNGAN KORBAN KEPADA PELAKU</t>
  </si>
  <si>
    <t>KERJASAMA YANG BAIK DENGAN PENEGAK HUKUM</t>
  </si>
  <si>
    <t>Morowali Utara</t>
  </si>
  <si>
    <t>Peraturan Bupati Morowali Utara Nomor 39 Tahun 2024</t>
  </si>
  <si>
    <t>085756537320 (FRANGKY MANGUNDAP, SKP)</t>
  </si>
  <si>
    <t>pppamorut@gmail.com</t>
  </si>
  <si>
    <t>////////// (menunggu Jadwal Pelantikan)</t>
  </si>
  <si>
    <t>ketersediaan Gedung belum ada masih menunggu</t>
  </si>
  <si>
    <t>////////////</t>
  </si>
  <si>
    <t>kekerasan Seksual, KDRT, Psikis</t>
  </si>
  <si>
    <t>Keterbatasan Dukungan Anggaran, Jumlah dan Kualitas SDM Tenaga Pendamping Terlatih masih kurang, Kendaraan Operasional (khususnya Untuk Penjangkauan Kasus Di daerah Terpencil), belum tersedianya Rumah Perlindungan Korban dan Saksi, terlebih Bangunan Gedung Kantor belum Tersedia</t>
  </si>
  <si>
    <t>Penyediaan Bantuan Operasional Baik berupa Dana Maupun Kendaraan, serta Peningkatan Mutu Tenaga Pendamping khusus, Penyediaan Bangunan Kantor</t>
  </si>
  <si>
    <t>Tojo Una-Una</t>
  </si>
  <si>
    <t>FAHRIANTI M . LAHAY, SKM</t>
  </si>
  <si>
    <t>JL. PERMATA KOTA BUMI MAS UEMALINGKU</t>
  </si>
  <si>
    <t>0821 9020 9369 / 0822 9398 4430</t>
  </si>
  <si>
    <t>Peraturan Bupati Tojo Una-Una Nomor 17 Tahun 2019</t>
  </si>
  <si>
    <t>uptdppakabupatentojounauna@gmail.com</t>
  </si>
  <si>
    <t>KEPALA UPTD, KASUBAG TU DAN STAF KELOMPOK JABATAN FUNGSIONAL</t>
  </si>
  <si>
    <t>KETERSEDIAAN GEDUNG / KANTOR UPTD BERSTATUS MANDIRI MILIK PEMDA TOJO UNA - UNA DAN KETERSEDIAAN RUMAH AMAN ADALAH KEPEMILIKAN PERSEORANGAN YANG DI SEWAKAN / KONTRAK UNTUK KORBAN YANG MEMBUTUHKAN PERLINDUNGAN</t>
  </si>
  <si>
    <t>83 KASUS</t>
  </si>
  <si>
    <t>KEKERASAN TERHADAP ANAK ( KTA )</t>
  </si>
  <si>
    <t>KURANGNYA KETERSEDIAAN SDM YANG MEMILIKI KEAHLIAN YANG DI BUTUHKAN DALAM PELAKSANAAN LAYANAN BAGI KORBAN SERTA SEBAGIAN LOKASI YANG SULIT UNTUK DIJANGKAU.</t>
  </si>
  <si>
    <t>PENYEDIAAN SALURAN PENGADUAN YANG MUDAH DI AKSES, LAYANAN KOMPREHENSIF DAN PENGELOLAAN KASUS YANG TERSTRUKTUR SERTA PENINGKATAN KERJASAMA LINTAS SEKTOR</t>
  </si>
  <si>
    <t>Poso</t>
  </si>
  <si>
    <t>Jln. Pulau Timur No. 19, Kec. Poso Kota</t>
  </si>
  <si>
    <t>0823 2357 1980</t>
  </si>
  <si>
    <t>Peraturan Bupati Poso No. 1 Tahun 2025</t>
  </si>
  <si>
    <t>1. Kepala UPTD
2. Pelaksana
3. Kelompok Jabatan Fungsional</t>
  </si>
  <si>
    <t>pengaduan dari masyarakat, penjangkuan korban, pengelolaan Kasus. Untuk UPTD PPA masih dalam proses pembentukan, sehingga dalam penanganan kasus dan pendampingan korban kekerasan masih ditangani oleh DP3A.</t>
  </si>
  <si>
    <t>72 (2024)</t>
  </si>
  <si>
    <t>Banggai</t>
  </si>
  <si>
    <t>Banggai Kepulauan</t>
  </si>
  <si>
    <t>Banggai Laut</t>
  </si>
  <si>
    <t xml:space="preserve">Peraturan Bupati Banggai Laut no.16 Tahun 2025 </t>
  </si>
  <si>
    <t>Buol</t>
  </si>
  <si>
    <t>Donggala</t>
  </si>
  <si>
    <t>Tolitoli</t>
  </si>
  <si>
    <t>Bolaang Mongondow Timur</t>
  </si>
  <si>
    <t>Wenda Firana Arif, S.Kom</t>
  </si>
  <si>
    <t>Jl. lingkar selatan Tutuyan</t>
  </si>
  <si>
    <t>0813 55935515</t>
  </si>
  <si>
    <t>Peraturan Bupati Nomor 71 tahun 2017</t>
  </si>
  <si>
    <t>Wenda / 082348600374</t>
  </si>
  <si>
    <t>wendaarif.0402@gmail.com</t>
  </si>
  <si>
    <t>Kepala UPTD
Kasubag TU
Fungsional Konselor hukum
Fungsional Konselor psikolog
Fungsional umum
supir
penjaga rumah aman</t>
  </si>
  <si>
    <t xml:space="preserve">Gedung kantor merupakan 1 bilik yang memiliki lahan kosong yang luas 
</t>
  </si>
  <si>
    <t>kami sudah mengadvokasi pemberdayaan perempuan dan anak di lembaga / OPD yang menangani kesejahteraan masyarakat dan keluarga serta membuat layanan komprehensif  khusus korban dalam rakor lintas sektoral bersama pimpinan daerah</t>
  </si>
  <si>
    <t>keterbatasan sarana dan prasarana mengingat Lokasi penjangkauan yang ekstrim karna daerah rawan longsor dan SDM yang spesifikasi ( pekerja sosial dan psikolog klinis) 
solusinya kami menggunakan SDM dari luar wilayah kami sendiri.</t>
  </si>
  <si>
    <t>usulan kami adanya ketersediaan layanan keterjaminan pendidikan dan kesejahteraan sosial korban khusus anak putus sekolah dan anak berkebutuhan khusus serta anak yang tdk memiliki orang tua / keluarga sebab latar belakang ini menjadi salah satu penyebab terjadinya penyimpangan prilaku anak
adapun upaya kami dalam mengantusipasi hal ini adalah membuat inovasi "KLINIK BAPER" 
Bolaang mongondow timur Aksi Perndidikan Karakter yang kami usulkan utk lebih efisian dapat diterapkan disatuan pendidikan.</t>
  </si>
  <si>
    <t>Bolaang Mongondow Utara</t>
  </si>
  <si>
    <t>Elvie Pontoh, SH</t>
  </si>
  <si>
    <t>Jln. Lingkar Boroko Kecamatan Kaidipang</t>
  </si>
  <si>
    <t>Peraturan Bupati Nomor 46 Tahun 2020</t>
  </si>
  <si>
    <t>Kepala UPTD PPA, Kolompok Jabatan Fungsional, Psikologi, Advokat, penjaga asrama, mediator, pengadministrasi umum, pengemudi, penjaga keamanan</t>
  </si>
  <si>
    <t>58 kasus</t>
  </si>
  <si>
    <t>Kekerasan pada perempuan</t>
  </si>
  <si>
    <t>tidak adanya sarana transportasi "molin" pada saat melakukan layanan khusunya penjangkauan korban yang jarak tempuhya lumayan jauh.</t>
  </si>
  <si>
    <t>Peningkatan Kapasitas SDM,</t>
  </si>
  <si>
    <t>Bolaang Mongondow</t>
  </si>
  <si>
    <t>Rahmawati gumohung</t>
  </si>
  <si>
    <t>Desa Lalow Kec. Lolak</t>
  </si>
  <si>
    <t>Peraturan Bupati nomor 40 tahun 2023</t>
  </si>
  <si>
    <t>Rahmawati gumohung / 082334293344</t>
  </si>
  <si>
    <t>amanggumohung@gmail.com</t>
  </si>
  <si>
    <t>Kepala UPTD, ITU, kelompok jabatan fungsional</t>
  </si>
  <si>
    <t>Gedung dpppa masih sewa</t>
  </si>
  <si>
    <t>Masih gabung dengan gedung dinas ppppa yang berstatus sewa</t>
  </si>
  <si>
    <t>Keterbatasan personil layanan dan sarpras serta. Luas wilayah yang besar sehingga menyulitkan UPTD menjangkau korban
Personil penyidik polres maupun polsek yg belum memahami hak2 anak</t>
  </si>
  <si>
    <t>Dilakukan secara online maupun offline</t>
  </si>
  <si>
    <t>Kota Manado</t>
  </si>
  <si>
    <t>Lidwine Tombuku</t>
  </si>
  <si>
    <t>Jl. Tololiu supit Tingkulu tingkulu kec wanea</t>
  </si>
  <si>
    <t>Peraturan Walikota No. 17 tahun 2021</t>
  </si>
  <si>
    <t>Lidwine / 085220044323</t>
  </si>
  <si>
    <t>gonxaalban@yahoo.com</t>
  </si>
  <si>
    <t>Kepala uptd , KTU</t>
  </si>
  <si>
    <t>Diberikan oleh pemerintah kota</t>
  </si>
  <si>
    <t>Korban dan keluarga tidak kooperatif ketika pelaku adalah keluarga dekat</t>
  </si>
  <si>
    <t>Permudah jangkauan koordinasi dengan kepolisian kejaksaan dan pengadilan</t>
  </si>
  <si>
    <t>Minahasa</t>
  </si>
  <si>
    <t>Joke Fany Runtuwene / 085256613896</t>
  </si>
  <si>
    <t>Jl. Lontoh Kel. Wewelen Kec. Tondano Barat</t>
  </si>
  <si>
    <t>085256613896</t>
  </si>
  <si>
    <t>085255417321</t>
  </si>
  <si>
    <t>Peraturan Bupati Nomor 35 Tahun 2022</t>
  </si>
  <si>
    <t>Jofan / 085256613896</t>
  </si>
  <si>
    <r>
      <rPr>
        <sz val="10.0"/>
        <u/>
      </rPr>
      <t>uptdppaminahasa@gmail.com</t>
    </r>
  </si>
  <si>
    <t>44 (2021)</t>
  </si>
  <si>
    <t>Minahasa Tenggara</t>
  </si>
  <si>
    <t>STANLEY W TUERAH, SE</t>
  </si>
  <si>
    <t>Ratahan</t>
  </si>
  <si>
    <t>Peraturan Bupati Nomor 64 Tahun 2020</t>
  </si>
  <si>
    <t>mitrauptdppa@gmail.com</t>
  </si>
  <si>
    <t>Belum ada kendaraan Operasional Perlindungan untuk penjangkauan</t>
  </si>
  <si>
    <t>Melibatkan berbagai pihak, mulai dari pemerintah, lembaga, hingga masyarakat</t>
  </si>
  <si>
    <t>Kota Kotamobagu</t>
  </si>
  <si>
    <t>Susilawaty Gilalom.SE</t>
  </si>
  <si>
    <t>Jl. TADOHE, Kelurahan Kotobangon, Kecamatan Kotamobagu Timur</t>
  </si>
  <si>
    <t>Peraturan Walikota Nomor 15 Tahun 2022 Tentang Pembentukan Unit Pelaksana Teknis Daearah Perlindungan Perempuan Dan Anak Kotamobagu Kelas A</t>
  </si>
  <si>
    <t>Susilawaty Gilalom.SE. 085656543339</t>
  </si>
  <si>
    <t>gilalomsusi@gmail.com</t>
  </si>
  <si>
    <t>Kepala UPTD, Kasubag TU, bendahara, staf, psikolog klinis anak, pekerja sosial, konselor, advokat, dan divisi hukum</t>
  </si>
  <si>
    <t>Sudah memiliki gedung milik pemerintah untuk persiapan renovasi DAK Fisik KementerianPPA</t>
  </si>
  <si>
    <t>Kami memiliki gedung  kantor UPTD PPA Kotamobagu yang sudah di hibahkan oleh Pemerintah Kotamobagu ke UPTD PPA  Ex rumah dinas Dokter, sudah kami pergunakan sebagai kantor UPTD PPA selama dua tahun walaupun gedung tua yang kecil dan sudah bocor juga fasilitas kantor yang seadanya tidak mengurangi semangat kami untuk menlmberikan pelayanan bagi korban perempuan dan anak.kami berharap suatu hari kami bisa mendapatkan kantor yang lebih layak untuk korban anak dan perempuan karena setiap korban melapor bila sekaligus ada dua laporan yang di terima maka tak ada lagi ruangan bersekat atau pembatas untuk para korban.TERIMA KASIH IBU METERI DAN TEAM KEMEN PPA RI SALAM HORMAT KAMI DARI PELOSOK DAERAH INSYAALLAH INI AKAN MENJADI AMAL JARIYAH KITA . AMIN KAMI UPTD PPA KOTAMOBAGU BEKERJA DENGAN HATI BISMILLAH SEKALI LAGI TETIMA LASIH BANYAK KRMEN PPA RI atas segala perhayian dan bantuannya</t>
  </si>
  <si>
    <t>130 laporan</t>
  </si>
  <si>
    <t>Fasilitas dan SDM yang kurang memadai</t>
  </si>
  <si>
    <t>Kami terkendala pada esselonisasi kepala uptd ppa ketika berkoordinasi dengan tingkat yang lebih tinggi di saat melakukan pelayanan</t>
  </si>
  <si>
    <t>Kota Tomohon</t>
  </si>
  <si>
    <t>Jehezkia Roring/085240674623</t>
  </si>
  <si>
    <t>Kel.Tumatangtang</t>
  </si>
  <si>
    <t>Peraturan Walikota Tomohon Nomor 17 Tahun 2023</t>
  </si>
  <si>
    <t>Kepala UPTD, kasubag TU</t>
  </si>
  <si>
    <t>Pelecehan Sexual terhadap anak</t>
  </si>
  <si>
    <t>Kepulauan Sangihe</t>
  </si>
  <si>
    <t>MENUNGGU PELANTIKAN</t>
  </si>
  <si>
    <t>JL.STADION TONA II KEC.TAHUNA TIMUR</t>
  </si>
  <si>
    <t>PERATURAN BUPATI KEPULAUAN SANGIHE NOMOR 33 TAHUN 2024</t>
  </si>
  <si>
    <t>RAHEL DALAWIR, S.PD, M.SI</t>
  </si>
  <si>
    <t>KEPALA UPTD, KASUBAG TU, KELOMPOK JABATAN FUNGSIONAL</t>
  </si>
  <si>
    <t>101 KASUS</t>
  </si>
  <si>
    <t>KEKERASAN SEKSUAL TERHADAP PEREMPUAN DAN ANAK</t>
  </si>
  <si>
    <t>KURANGNYA SDM SEPERTI PSIKOLOG, KUASA HUKUM DLL. SERTA SDM YANG ADA BELUM MEMADAHI, BELUM PROFESIONAL /BELUM TERSERTIFIKASI DALAM PELAYANAN</t>
  </si>
  <si>
    <t>mulai dari penerimaan laporan, penanganan kasus, hingga pemulihan dan reintegrasi sosial, sangat penting memilikik sistem terpadu yang melibatkan pihak terkait untuk memastikan korban mendapatkan haknya</t>
  </si>
  <si>
    <t>Minahasa Utara</t>
  </si>
  <si>
    <t>Peraturan Bupati Minahasa Utara Nomor 10 Tahun 2023</t>
  </si>
  <si>
    <t>Kep. Siau Tagulandang Biaro</t>
  </si>
  <si>
    <t>DP3AP2KB kompleks perkantoran Bupati kabupaten kepulauan Siau Tagulandang Biaro</t>
  </si>
  <si>
    <t>UPTD PPA KABUPATEN. SITARO</t>
  </si>
  <si>
    <t>Peraturan Bupati KEPULAUAN SIAU TAGULANDANG BIARO NOMOR 23 TAHUN 2023 TENTANG PEMBENTUKAN UNIT PELAKSANA TEKNIS DAERAH PERLINDUNGAN PEREMPUAN DAN ANAK</t>
  </si>
  <si>
    <t>kondojbrave@gmail.com</t>
  </si>
  <si>
    <t>Kepala UPTD, Kelompok jabatan fungsional, Kepala sub bagian tata usaha , pengadministrasi umum,  pengemudi, penjaga keamanan, konselor(psikologi/hukum), penjaga asrama, mediator.</t>
  </si>
  <si>
    <t>Masih bergabung dengan kantor dinas</t>
  </si>
  <si>
    <t>memfasilitasi penyandang disabilitas adalah tugas dari dinas sosial</t>
  </si>
  <si>
    <t xml:space="preserve">Tantangan Yang dihadapi yaitu: 
- kurangnya Pelaporan terhadap kasus Kekerasan seksual pada anak.
- Proses Hukum Yg Terkesan Lambat dari Kepolisian
- Lokasi penjangkauan korban kekerasan terhadap anak yang </t>
  </si>
  <si>
    <t xml:space="preserve">1. lebih sering melakukan Pencegahan melalui Sosialisasi &amp; Edukasi dalam lingkup masyarakat 
2. Pelaporan Lewat Pemerintah setempat,Masyarakat atau Relawan SAPA( Sahabat Perempuan &amp; Anak) dan ada juga Forum Anak
3. Semoga kedepannya sistem lebih mempermudah cara memproses kasus kekerasan terhadap perempuan dan anak supaya korban bisa dengan cepat bisa ditangani 
4. semoga kedepannya pelayanan terhadap korban bisa sampai pada tahap pengawasan terhadap korban yang sudah pernah mengalami kasus kekerasan dan tetap bisa kita awasi perkembangannya apakah korban tersebut sudah pulih sepenuhnya atau belum </t>
  </si>
  <si>
    <t>Kota Bitung</t>
  </si>
  <si>
    <t>Peraturan Walikota Bitung Nomor 29 Tahun 2022</t>
  </si>
  <si>
    <t>Bolaang Mongondow Selatan</t>
  </si>
  <si>
    <t>Kepulauan Talaud</t>
  </si>
  <si>
    <t>Minahasa Selatan</t>
  </si>
  <si>
    <t>Kota Ambon</t>
  </si>
  <si>
    <t>IVONI D. NAMPASNEA, SE</t>
  </si>
  <si>
    <t>Jl. Rijali, Kelurahan Karang Panjang,</t>
  </si>
  <si>
    <t>Peraturan Walikota Ambon Nomor 44 Tahun 2023 tentang Organisasi dan Tata Kerja Unit Pelaksana Teknis Daerah Perlindungan Perempuan dan Anak pada DInas Pemberdayaan Perempuan, Perlindungan Anak, dan Masyarakat Desa</t>
  </si>
  <si>
    <t>DIYANTI WATTIMENA/081235689534</t>
  </si>
  <si>
    <t>diyantiwattimena@gmail.com</t>
  </si>
  <si>
    <t>Plt. Kepala UPTD dan Plt. Kasubag TU</t>
  </si>
  <si>
    <t>KTA, cabul, setubuh dan KDRT</t>
  </si>
  <si>
    <t>Keterbatasan Sumber Daya Manusia (SDM) seperti Psikolog Klinis</t>
  </si>
  <si>
    <t>Ketersediaan DAK sebagai sumber anggaran pelayanan perlindungan perempuan dan anak</t>
  </si>
  <si>
    <t>Buru</t>
  </si>
  <si>
    <t>Buru Selatan</t>
  </si>
  <si>
    <t>Kepulauan Aru</t>
  </si>
  <si>
    <t>Maluku Barat Daya</t>
  </si>
  <si>
    <t>Maluku Tengah</t>
  </si>
  <si>
    <t>Maluku Tenggara</t>
  </si>
  <si>
    <t>Kepulauan Tanimbar</t>
  </si>
  <si>
    <t>Seram Bagian Barat</t>
  </si>
  <si>
    <t>Seram Bagian Timur</t>
  </si>
  <si>
    <t>Kota Tual</t>
  </si>
  <si>
    <t>Halmahera Tengah</t>
  </si>
  <si>
    <t>Mohd.Taher Mujuddin,S.Pd.l.,MPd</t>
  </si>
  <si>
    <t>DINAS PEMBERDAYAAN PEREMPUAN DAN PERLINDUNGAN ANAK HALMAHERA TENGAH</t>
  </si>
  <si>
    <t>1. Perlindungan Anak 2. Pemberdayaan Perempuan</t>
  </si>
  <si>
    <t>Peraturan Bupati Halmahera Tengah Nomor 9 Tahun 2022 tentang pembentukan UPTD PPA</t>
  </si>
  <si>
    <t>0853-1101-8567</t>
  </si>
  <si>
    <t>radjilunharyati16@gmail.com</t>
  </si>
  <si>
    <t>Jabatan Fungsional</t>
  </si>
  <si>
    <t>Tidak ada gedung</t>
  </si>
  <si>
    <t>Tidak ada keterangan</t>
  </si>
  <si>
    <t>28 Kasus</t>
  </si>
  <si>
    <t>Pelecehan Seksual Anak</t>
  </si>
  <si>
    <t>Masalah Anggaran karena tidak ada Dak Non ditiadakan dan Dinas PPA bergabung dengan BKKBN, Tidak tersedia mobil pelayanan yang mempenggaruhi efektivitas penjangkauan kasus.</t>
  </si>
  <si>
    <t>Pengaduan, Penjangkauan, Pendampingan dan Pelayanan</t>
  </si>
  <si>
    <t>Halmahera Timur</t>
  </si>
  <si>
    <t>Ismail Abdullah, S.Pd i</t>
  </si>
  <si>
    <t>Jl. Trans Halmahera Desa Soagimalaha, Kec. Kota Maba. Kabupaten Halmahera Timur</t>
  </si>
  <si>
    <t>Peraturan Bupati Halmahera Timur No 6 Tahun 2023 Tentang Pembentukan UPTD PPA</t>
  </si>
  <si>
    <t>Ayu/085217125883</t>
  </si>
  <si>
    <t>yucan887@gmail.com</t>
  </si>
  <si>
    <t>Kepala UPTD : Ismail Abdullah, S.Pd i
Kasubag Tata Usaha : Chandra Ayu Indriyanti, S.Si</t>
  </si>
  <si>
    <t>UPTD PPA Belum memiliki gedung terpisah, masih bergabung dengan Dinas P2KBP3A Kab. Halmahera Timur</t>
  </si>
  <si>
    <t>1. Geografis Kabupaten Halmahera Timur membuat jarak tempuh antar desa sangat jauh jangkauannya, ada 102 desa di 10 kecamatan di kabupaten halmahera timur
2. Jarak tempuh yang jauh dan sulit membutuhkan biaya transportasi yang lebih besar, naum UPTD mengupayakan memberikan layanan yang maksimal dan terbaik
3. Wilayah yang terpencil membuat masyarakatnya masih lebih memahami hukum adat dan banyak kasus diselesaikan secara kekeluargaan
4. UPTD saat ini baru mempunyai 2 staf terdiri dari Kepala UPTD dan KTU
5. Belum adanya peksos dan tenaga ahli hukum 
6. Belum ada Psikolog Klinis di Kab. Haltim sehingga layanan korban yang membutuhkan psikolog harus di rujuk
7. UPTD belum memiliki kantor yang terpisah, dan Rumah perlindungan masih berstatus sewa
8. Tidak memiliki mobil perlindungan sehingga pelayanan terkendala.</t>
  </si>
  <si>
    <t>Sesuai dengan alur pelayanan yang sudah tersedia dari juknis UPTD PPA</t>
  </si>
  <si>
    <t>Pulau Morotai</t>
  </si>
  <si>
    <t>Nurasni Tobuku</t>
  </si>
  <si>
    <t>Desa Juanga</t>
  </si>
  <si>
    <t>KA UPTD 0812-2370-3333</t>
  </si>
  <si>
    <t>Peng. Administrasi Umum 081217928050</t>
  </si>
  <si>
    <t>Peraturan Bupati 14 Tahun 2023</t>
  </si>
  <si>
    <t>KA UPTD 0812-2370-3333 Peng. Administrasi Umum 081217928050</t>
  </si>
  <si>
    <t>Twulanaris@gmail.com</t>
  </si>
  <si>
    <t>KA UPTD
Konselor/psikolog/hukum
Mediator
Penjaga Asrama
Peng. Administrasi Umum
Pengemudi
Petugas Keamanan</t>
  </si>
  <si>
    <t>Infrastruktur</t>
  </si>
  <si>
    <t>Kolaboratif</t>
  </si>
  <si>
    <t>Kota Tidore Kepulauan</t>
  </si>
  <si>
    <t>Yuni Tranmiati, SE</t>
  </si>
  <si>
    <t>Jln. Sultan Mansur No. 2 kel. Tomagoba Kec. Tidore Kota Tidore Kepulauan</t>
  </si>
  <si>
    <t>Peraturan Walikota Tidore Kepualauan No 12 Tahun 2022</t>
  </si>
  <si>
    <t>Zulmi Wahyuningsih</t>
  </si>
  <si>
    <t>uptdppatikep@gmail.com</t>
  </si>
  <si>
    <t>Kepala UPTD, Sub Bagian Tata Usaha, dan Kelompok Jabatan Fungsional</t>
  </si>
  <si>
    <t>kekerasan Seksual</t>
  </si>
  <si>
    <t>Jangkauan Wilayah kerja yang Luas</t>
  </si>
  <si>
    <t>Kurangnya fasilitas yang memadai dan minimnya Sumber daya manusia yang sesuai juga menjadi hambatan sehingga dibutuhkan peningkatan kapasitas SDM UPTD PPA melalui kegiatan pelatihan-pelatihan guna menunjang pelaksanaan tugas di UPTD PPA Tidore Kepulauan</t>
  </si>
  <si>
    <t>Halmahera Barat</t>
  </si>
  <si>
    <t>Peraturan Bupati Halmahera Barat Nomor 33 Tahun 2020 tentang Pembentukan Unit Pelaksana Teknis Daerah Dinas PPPA</t>
  </si>
  <si>
    <t>Halmahera Selatan</t>
  </si>
  <si>
    <t>Peraturan Bupati Halmahera Selatan Nomor 13 Tahun 2021 tentang Pembentukan UPTD PPA pada DP3AKB</t>
  </si>
  <si>
    <t>Kota Ternate</t>
  </si>
  <si>
    <t>Peraturan Walikota Ternate Nomor 34 Tahun 2022 ttg UPTD PPA Kota Ternate</t>
  </si>
  <si>
    <t>Halmahera Utara</t>
  </si>
  <si>
    <t>Djulaiha Ahmad</t>
  </si>
  <si>
    <t>Jalan kawasan pemerintahan</t>
  </si>
  <si>
    <t>Peraturan Bupati No 5 Tahun 2024</t>
  </si>
  <si>
    <t>ahmaddjulaiha@gmail.com</t>
  </si>
  <si>
    <t>Belom</t>
  </si>
  <si>
    <t>Kekerasan anak seksual</t>
  </si>
  <si>
    <t>Lokasi yg jauh dengan fasilitas mobil yg tidak bisa di pake pada jangkauan desa tertentu</t>
  </si>
  <si>
    <t>Kepulauan Sula</t>
  </si>
  <si>
    <t>Pulau Taliabu</t>
  </si>
  <si>
    <t>Provinsi Papua</t>
  </si>
  <si>
    <t>Kepulauan Yapen</t>
  </si>
  <si>
    <t>Peraturan Bupati Kepulauan Yapen Nomor 19 Tahun 2024 Tentang Pembentukan Unit Pelaksana Teknis Daerah Perlindungan Perempuan Dan Anak</t>
  </si>
  <si>
    <t>Supiori</t>
  </si>
  <si>
    <t>Emilia Oktavia Mniber, S.IP.,M.H</t>
  </si>
  <si>
    <t>Jln Raya Sorendiweri - Marsram Distrik Supiori Timur</t>
  </si>
  <si>
    <t>Peraturan Bupati Nomor 12 Tahun 2023</t>
  </si>
  <si>
    <t>Emilia Oktavia Mniber / 082111506911</t>
  </si>
  <si>
    <t>emiliaoktavia8@gmail.com</t>
  </si>
  <si>
    <t>Kepala UPTD, Tata Usaha dan Kelompok Jabatan Fungsional</t>
  </si>
  <si>
    <t>UPTD PPA kab. Supiori belum memiliki gedung tersendiri oleh karena itu mohon bantuan berupa 1 gedung UPTD PPA.</t>
  </si>
  <si>
    <t>Uptd ppa sudah memberikan layanan kepada korban kdrt dan tpks namun belum maksimal karena tidak ada tenaga teknis.</t>
  </si>
  <si>
    <t>14 Kasus</t>
  </si>
  <si>
    <t>Belum ada sarana prasarana yang mendukung layanan uptd ppa, belum ada tenaga teknis (psikolog, lbh dan lainnya)</t>
  </si>
  <si>
    <t>Dukungan Gedung UPTD PPA, sarana, prasarana dan dana operasional dari kemen pppa menfasilitasi tenaga teknis dan refresing/pelatihan petugas UPTD untuk meningkatkan kualitas layanan.</t>
  </si>
  <si>
    <t>Biak Numfor</t>
  </si>
  <si>
    <t>Peraturan Bupati Biak Numfor Nomor 29 Tahun 2021 Tentang Pembentukan Upt Ppa Pada Dinas Pemberdayaan Perempuan, Perlindungan Anak, Dan Keluarga Berencana Kabupaten Biak Numfor Tahun 2021</t>
  </si>
  <si>
    <t>Waropen</t>
  </si>
  <si>
    <t>Peraturan Bupati Waropen Nomor 15 Tahun 2020 Tentang Ремbentukan Unit Pelaksana Teknis Perlindungan Perempuan Dan Anak Pada Dinas Pemberdayaan Perempuan, Perlindungan Anaк, Dan Keluarga Berencana</t>
  </si>
  <si>
    <t>Keerom</t>
  </si>
  <si>
    <t>Peraturan Bupati Keerom Nomor 31 Tahun 2022 Tentang Pembentukan Upt Perlindungan Perempuan Dan Anak Pada Dinas Pemberdayaan Perempuan Dan Perlindungan Anak Kabupaten Keerom</t>
  </si>
  <si>
    <t>Kota Jayapura</t>
  </si>
  <si>
    <t>Peraturan Walikota Jayapura Nomor 37 Tahun 2020 Tentang Perubahan Atas Peraturan Walikota Nomor 24 Tahun 2019 Tentang Pembentukan, Kedudukan, Tugas Dan Fungsi, Susunan Organisasi Serta Tata Kerja Unit Pelaksana Teknis Pada Dinas Daerah Di Lingkungan Pemerintah Kota Jayapura</t>
  </si>
  <si>
    <t>Jayapura</t>
  </si>
  <si>
    <t>Mamberamo Raya</t>
  </si>
  <si>
    <t>Sarmi</t>
  </si>
  <si>
    <t>Fak fak</t>
  </si>
  <si>
    <t>Belum bisa di pastikan karena Pembagunan Fisik UPTD belum ada</t>
  </si>
  <si>
    <t>Fisik UPTD belum ada</t>
  </si>
  <si>
    <t>Peraturan Bupati Nomor 61 Tahun 2022</t>
  </si>
  <si>
    <t>Belum ada Gedung Fisik</t>
  </si>
  <si>
    <t>BELUM ADA BAGUNANAN FISIK UPTD NAMUN TUGAS FUNGSI UPTD TETAP DILAKSANAKAN</t>
  </si>
  <si>
    <t>beberapa kasus yang dilaporan masi belum cukup bukti untuk pembuktian sehingga belum bisa di tindak lanjut dalam penyidikan</t>
  </si>
  <si>
    <t>Guna peningkatan Pelayanan Perempuan dan anak maka Kami Kab. Fakfak mengusulkan untuk dimungkinkan dalam mendapatkan Dana Alokasi Khusus Fisik guna pembangunan UPTD</t>
  </si>
  <si>
    <t>Manokwari</t>
  </si>
  <si>
    <t>ORPA ROSMINA, SP</t>
  </si>
  <si>
    <t>JLN. PAHLAWAN</t>
  </si>
  <si>
    <t>Peraturan Bupati Manokwari Nomor 233/Tahun 2020</t>
  </si>
  <si>
    <t>Orpa Marisan 082397824428</t>
  </si>
  <si>
    <t>uptdppakabupatenmanokwari@gmail.com</t>
  </si>
  <si>
    <t>Kepala UPTD, Kasubag TU, Kelompok Jabtan Fungsional, Konselor (Psikologis/Hukum), Penjaga Asrama, Mediator</t>
  </si>
  <si>
    <t>Kasus KDRT</t>
  </si>
  <si>
    <t>Keterbatasan SDM PNS yang terlatih dan Kurangnya kesadaran Masyarkat terkait Layanan UPTD serta Keterlambatan Anggran yang mengahmbat pelayanan</t>
  </si>
  <si>
    <t>Pelayanan sudah berjalan baik</t>
  </si>
  <si>
    <t>Kaimana</t>
  </si>
  <si>
    <t>Peraturan Bupati Nomor 23 tahun 2023 tentang Pembentukan UPTD PPA di Kabupaten Kaimana</t>
  </si>
  <si>
    <t>Manokwari Selatan</t>
  </si>
  <si>
    <t>Pegunungan Arfak</t>
  </si>
  <si>
    <t>Teluk Bintuni</t>
  </si>
  <si>
    <t>Teluk Wondama</t>
  </si>
  <si>
    <t>Peraturan Bupati Teluk Wondama Nomor 19 Tahun 2025</t>
  </si>
  <si>
    <t>Sorong</t>
  </si>
  <si>
    <t>Frits Su, S.P.</t>
  </si>
  <si>
    <t>Jalan Nangka Unit 1</t>
  </si>
  <si>
    <t>(1) 082349150456
(2) 082280360624</t>
  </si>
  <si>
    <t>Peraturan Bupati Sorong No. 16 Tahun 2022</t>
  </si>
  <si>
    <t>Shinta Dwi W.</t>
  </si>
  <si>
    <r>
      <rPr>
        <sz val="10.0"/>
        <u/>
      </rPr>
      <t>uptdppakabsorong@gmail.com</t>
    </r>
  </si>
  <si>
    <t>1. Kepala UPTD
2. Kasubag Umum
3. Tenaga Kerja Kontrak Pekerja Sosial
4. Pengemudi
5. Konselor (Psikologi /Hukum)</t>
  </si>
  <si>
    <t>Kolom (15): Mandiri--sewa/kontrak</t>
  </si>
  <si>
    <t>pengaduan dari masyarakat/laporan dari Polres, penjangkuan korban, penemputan korban, pendampingan korban, pengelolaan Kasus</t>
  </si>
  <si>
    <t>29 (2024)</t>
  </si>
  <si>
    <t>Kekerasan Terhadap Anak dan Perempuan</t>
  </si>
  <si>
    <t>(1) komunikasi dengan mitra masih sangat kurang (Polres, Kejaksaan, Pengadilan, Dll) hal ini mengakibatkankurangnya respon yang ditangani oleh UPTD PPA KABUPATEN SORONG
(2) anggaran terbatas
(3) tingkat pengetahuan masyarakat masih sangat rendah terhadap adanya UPTD PPA di Kabupaten Sorong
(4) fasilitas kantor UPTD PPA masih kontrak dan belum memiliki rumah aman
(5) perlunya kendaraan yang bisa menjangkau daerah yang jauh dan medan tempuh yang sulit dijangkau.</t>
  </si>
  <si>
    <t>lebih ditingkatkan lkagi komunikasi dengan para mitra dan peningkatan sosialisasi terhadap pelecehan nterhadap Perempuan dan Anak</t>
  </si>
  <si>
    <t>Raja Ampat</t>
  </si>
  <si>
    <t>Mariam Maulud</t>
  </si>
  <si>
    <t>Perumahan 200 Jln. Warsai Warsambin</t>
  </si>
  <si>
    <t>Peraturan Bupati Raja Ampat Nomor 23 Tahun 2021 Tentang  Pembentukan Organisasi dan Tata Kerja Unit  Pelaksna Teknis Dinas Perlindungan Perempuan dan Anak</t>
  </si>
  <si>
    <t>uptdppakabupatenrajaampat@gmail.com</t>
  </si>
  <si>
    <t>KDRT dan Pelecehan Seksual</t>
  </si>
  <si>
    <t>1. SDM masih Kurang Terutama untuk tenaga hukum, tenaga psikolog klinis, petsos sehingga kami sudah mengusulkan kepada kepala daerah agar apabila ada penerimaan pegawai kami sangat membuhkan tenaga yang dimaksud, untuk sementara dalam pelayanan tenaga psikolog dan tenaga ahli lainnya kami masih kerjasama dengan tenaga ahli yag dimaksud untuk pendampingan tenaga ahli kepada korban 
2. dari segi anggaran kami masih sangat membutuhkan tambahan dana anggaran untuk kegiatan pelayanan  karena mengingat kami adalah daerah kepulauan yang mana untuk kami melakukan penjangkauan dan pendampingan kasus itu transportasi yang kami gunakan adalah transportasi laut  sehingga kami menggharapkan dana tambahan untuk kami.
3. kami juga belum punya rumah aman untuk menampung korban dan keluarganya untuk selama masa proses penyelidikan dan pendampingan teradap korban untuk itu kami sangat mengarapkan agar pusat dapat melihat hal ini untuk kami sehingga kami bisa mendapatkan dana dak fisik untuk pembangunan rumah aman ntuk kami di kabupate raja ampat</t>
  </si>
  <si>
    <t>1. kami megharapkan penambahan dana dak non fisik agar dalam pelaksanaan pelayanan di kami bisa terkoordinasi dengan baik dan efektif
2. karena sdm kami masih kurang dalam hal ini tenaga ahli sehingga pengeluaran biaya kepada tenaga ahli ini masih besar, apabila kami punya tenaga yang dimaksud kami bisa mengefisiensi anggaran untuk pembiayaan kepada tenaga ahli.
3. kami mengusulkan untuk kami bisa dapat dana dak fisik untuk pembangunan rumah aman.</t>
  </si>
  <si>
    <t>Sorong Selatan</t>
  </si>
  <si>
    <t>Rahima Kilian, S.Pd., M.Pd.</t>
  </si>
  <si>
    <t>Jalan Sayolo, Kelurahan kaibus Distrik Teminabuan</t>
  </si>
  <si>
    <t>081344600500</t>
  </si>
  <si>
    <t>Peraturan Bupati Nomor 21 Tahun 2022 Tentang Pembentukan, Susunan Organisasi, Tugas dan Fungsi, serta tata Kerja Unit Pelaksana Teknis Daerah Perlindungan Perempuan dan Anak Kabupaten Sorong Selatan.</t>
  </si>
  <si>
    <r>
      <rPr>
        <sz val="10.0"/>
        <u/>
      </rPr>
      <t>rahimakilian51@gmail.com</t>
    </r>
  </si>
  <si>
    <t>(15) Jawaban: Kontrak
UPTD PPA terpisah dengan kantor Dinas PPPA yang mana belum memiliki Kantor dan Rumah Perlindungan, namun demi pelayanan.</t>
  </si>
  <si>
    <t>pengaduan dari masyarakat, penjangkuan korban, pengelolaan Kasus, Jika korban memerlukan pengamanan maka akan diberikan penampungan sementara di kantor UPTD PPA ( Salah satu ruangan difungsikan sementara sebagai ruangan aman ),, Psikolog Klinis , Mediator dan Konselor Hukum masih dipai dari Luar UPTD sehingga harus diberkan jasa.</t>
  </si>
  <si>
    <t>Budaya / adat istiadat yang masih kuat, sehingga terkadang korban melapor namuntidak dilanjutkan karena sudah diatur secara keluarga/adat tanpa melihat dampaknya apa terhadap korban.</t>
  </si>
  <si>
    <t>membutuhkan pegsos baru, belum punya kantor UPTD PPA dan rumah perlindungan ( masi sewa/kontrak ), untuk Konselor Hukum, Mediator dan Psikolog Klinis kami menggunakan jasa rekan dari kantor lain.</t>
  </si>
  <si>
    <t>Kota Sorong</t>
  </si>
  <si>
    <t>Peraturan Walikota Sorong Nomor 16 Tahun 2021 Tentang Pembentukan Unit Pelaksana Teknis Daerah Perlindungan Perempuan dan Anak (UPTD-PPPA) Pada Dinas Pemberdayaan Perempuan dan Perlindungan Anak Kota Sorong
Peraturan Daerah Kota Sorong Nomor 5 Tahun 2022</t>
  </si>
  <si>
    <t>Maybrat</t>
  </si>
  <si>
    <t>Tambrauw</t>
  </si>
  <si>
    <t>Nduga</t>
  </si>
  <si>
    <t>Peraturan Bupati Nduga Nomor 23 Tahun 2020</t>
  </si>
  <si>
    <t>Tolikara</t>
  </si>
  <si>
    <t>Peraturan Bupati Tolikara Nomor 27 Tahun 2022</t>
  </si>
  <si>
    <t>Yahukimo</t>
  </si>
  <si>
    <t>Peraturan Bupati Yahukimo No 36 Tahun 2022</t>
  </si>
  <si>
    <t>Jayawijaya</t>
  </si>
  <si>
    <t>Lanny Jaya</t>
  </si>
  <si>
    <t>Mamberamo Tengah</t>
  </si>
  <si>
    <t>Pegunungan Bintang</t>
  </si>
  <si>
    <t>Yalimo</t>
  </si>
  <si>
    <t>Nabire</t>
  </si>
  <si>
    <t>Peraturan Bupati Nabire Nomor 17 Tahun 2019 tentang pembentukan dan tata kerja UPTD PPA di Kab. Nabire</t>
  </si>
  <si>
    <t>Puncak</t>
  </si>
  <si>
    <t>Peraturan Bupati Kabupaten Puncak Nomor 6 Tahun 2022</t>
  </si>
  <si>
    <t>Deiyai</t>
  </si>
  <si>
    <t>Dogiyai</t>
  </si>
  <si>
    <t>Intan Jaya</t>
  </si>
  <si>
    <t>Mimika</t>
  </si>
  <si>
    <t>Paniai</t>
  </si>
  <si>
    <t>Puncak Jaya</t>
  </si>
  <si>
    <t>Boven Digoel</t>
  </si>
  <si>
    <t>Yunita Nensy Uniplaita, S.IP (Plh. Ka. UPTD)</t>
  </si>
  <si>
    <t>Jl. Trans Papua KM 6 Tanah Merah</t>
  </si>
  <si>
    <t>Peraturan Bupati Boven Digoel Nomor 18 Tahun 2021 tentang Pembentukan Unit Pelaksana Teknis Daerah Perlindungan Perempuan dan Anak</t>
  </si>
  <si>
    <t>081247930559</t>
  </si>
  <si>
    <r>
      <rPr>
        <sz val="10.0"/>
        <u/>
      </rPr>
      <t>uptdppabvd01@gmail.com,</t>
    </r>
    <r>
      <rPr>
        <sz val="10.0"/>
        <u/>
      </rPr>
      <t xml:space="preserve"> u.nenz88@gmail.com</t>
    </r>
  </si>
  <si>
    <t>108 (2021)</t>
  </si>
  <si>
    <t>Kekerasan terhadap Perempuan dan Anak</t>
  </si>
  <si>
    <t>Asmat</t>
  </si>
  <si>
    <t>Jln. Franskaisepo</t>
  </si>
  <si>
    <t>LINETA RURA SE/ 081343215587</t>
  </si>
  <si>
    <t>ruralineta1979@gmail.com</t>
  </si>
  <si>
    <t>Alamat korban yang tidak menentu, Korban tidak memiliki alat komunikasi,Susah menjangkau daerah lain karena transportasi laut.</t>
  </si>
  <si>
    <t>- Memberikan layanan pengaduan,penjangkauan,pengelolaan kasus dan pendampingan korban).
- Melakukan investigasi dan pengadilan yang adil terhadap pelaku)</t>
  </si>
  <si>
    <t>Mappi</t>
  </si>
  <si>
    <t>Peraturan Bupati Mappi Nomor 37 tahun 2021 tentang Pembentukan UPTD</t>
  </si>
  <si>
    <t>Merauke</t>
  </si>
  <si>
    <t>IDHA NOOR HAYATI S.Psi</t>
  </si>
  <si>
    <t>JL AHMAD YANI</t>
  </si>
  <si>
    <t>Peraturan Bupati Merauke No.127 Tahun 2023</t>
  </si>
  <si>
    <t>Idha Noor Hayati / 08122736126</t>
  </si>
  <si>
    <t>idhahayati804n@gmail.com</t>
  </si>
  <si>
    <t>tidak ada keterangan tambahan terkait ketersediaan gedung</t>
  </si>
  <si>
    <t>Budaya patriarki yang menempatkan posisi perempuan dibawah laki-laki yang menyebabkan kekerasan yang terjadi pada perempuan dianggap wajar. penjangkauan pada daerah-daerah yang sulit, kurangnya jaminan keamanan bagi petugas dalam memberikan layanan, adanya kecenderungan menyelesaikan masalah dengan hukum adat yang kadang tidak memperhatikan hak-hak korban</t>
  </si>
  <si>
    <t>mekanisme pelayanan dilakukan sesuai alur pelayanan yang tertuang dalam SOP. pelayanan dilakukan dengan berjejaring dengan lembaga-lembaga lain baik lembaga pemerintah maupun non pemerintah yang disesuaikan dengan kebutuhan korban</t>
  </si>
  <si>
    <t>RANGKUMAN KONDISI UPTD PPA PER PROVINSI</t>
  </si>
  <si>
    <t>RANGKUMAN KONDISI UPTD PPA KAB/KOTA PER PROVINSI</t>
  </si>
  <si>
    <t>RANGKUMAN KONDISI UPTD PPA KAB/KOTA</t>
  </si>
  <si>
    <t>DATA PROVINSI/KABUPATEN/KOTA YANG SUDAH UPDATING DATA</t>
  </si>
  <si>
    <t>DATA PROVINSI/KABUPATEN/KOTA BERDASARKAN KATEGORI</t>
  </si>
  <si>
    <t>Keterangan:
- #N/A: Not Available/belum mengisi data</t>
  </si>
  <si>
    <t>Sudah Update</t>
  </si>
  <si>
    <t>Jumlah Kab/Ko</t>
  </si>
  <si>
    <t>Kab/Kota Sudah Update</t>
  </si>
  <si>
    <t>Kab/Kota Belum Update</t>
  </si>
  <si>
    <t>WILAYAH</t>
  </si>
  <si>
    <t>KONDISI</t>
  </si>
  <si>
    <t>Sudah terbentuk UPTD PPA (berdasarkan SK Tahun Pembentukan)</t>
  </si>
  <si>
    <t>Ada Gedung UPTD PPA</t>
  </si>
  <si>
    <t>Ada Rumah Perlindungan</t>
  </si>
  <si>
    <t>Kriteria</t>
  </si>
  <si>
    <t>Keterangan</t>
  </si>
  <si>
    <t>Provinsi PAPUA SELATAN</t>
  </si>
  <si>
    <t>Sudah Membentuk UPTD PPA (ada Dasar Pembentukan)</t>
  </si>
  <si>
    <t>Implementasi 11 Layanan</t>
  </si>
  <si>
    <t>Tidak JWB</t>
  </si>
  <si>
    <t>Belum Update</t>
  </si>
  <si>
    <t>TOTAL</t>
  </si>
  <si>
    <t>Sudah terbentuk UPTD PPA (berdasarkan Dasar Tahun Pembentukan)</t>
  </si>
  <si>
    <t>KABUPATEN/KOTA</t>
  </si>
  <si>
    <t>Tipe UPTD</t>
  </si>
  <si>
    <t>Kelengkapan SDM</t>
  </si>
  <si>
    <t>Jumlah Layanan yang Diberikan</t>
  </si>
  <si>
    <t>Lengkap</t>
  </si>
  <si>
    <t>Tidak Lengkap</t>
  </si>
  <si>
    <t>Data UPTD PPA per 26 Mei 2025 (dari data SANDINGAN)</t>
  </si>
  <si>
    <t>Kebijakan Standar Pelayanan</t>
  </si>
  <si>
    <t>KABUPATEN</t>
  </si>
  <si>
    <t>Ketersediaan SDM</t>
  </si>
  <si>
    <t>Tipe UPTD PPA</t>
  </si>
  <si>
    <t>Gedung UPTD PPA</t>
  </si>
  <si>
    <r>
      <rPr>
        <rFont val="Calibri"/>
        <b/>
        <color theme="1"/>
        <sz val="10.0"/>
      </rPr>
      <t xml:space="preserve">KABUPATEN/KOTA
</t>
    </r>
    <r>
      <rPr>
        <rFont val="Calibri"/>
        <b/>
        <color theme="1"/>
        <sz val="10.0"/>
      </rPr>
      <t>yang sudah mengirim balik (termasuk yang sedang memperbaiki data) ⬇:</t>
    </r>
  </si>
  <si>
    <t>Peraturan Walikota Banda Aceh Nomor 81 Tahun 2021</t>
  </si>
  <si>
    <r>
      <rPr>
        <sz val="10.0"/>
        <u/>
      </rPr>
      <t>uptdppakotabandaaceh@gmail.com</t>
    </r>
  </si>
  <si>
    <t>Peraturan Walikota Sabang Nomor 43 Tahun 2023</t>
  </si>
  <si>
    <t>Peraturan Bupati No.22 Tahun 2022</t>
  </si>
  <si>
    <t>Peraturan Walikota Langsa No. 7 Tahun 2021</t>
  </si>
  <si>
    <t>Peraturan Bupati Nomor 36 Tahun 2021</t>
  </si>
  <si>
    <t>Peraturan Bupati Nomor 27 Tahun 2023</t>
  </si>
  <si>
    <t>Kabupaten Aceh Barat Daya</t>
  </si>
  <si>
    <t>Kabupaten Aceh Besar</t>
  </si>
  <si>
    <t>Kabupaten Aceh Jaya</t>
  </si>
  <si>
    <t>Kabupaten Aceh Selatan</t>
  </si>
  <si>
    <t>Kabupaten Aceh Singkil</t>
  </si>
  <si>
    <t>Kabupaten Aceh Tamiang</t>
  </si>
  <si>
    <t>Kabupaten Aceh Tenggara</t>
  </si>
  <si>
    <t>Kabupaten Aceh Timur</t>
  </si>
  <si>
    <t>Kabupaten Pidie</t>
  </si>
  <si>
    <t>Kabupaten Pidie Jaya</t>
  </si>
  <si>
    <t>Kabupaten Simeulue</t>
  </si>
  <si>
    <r>
      <rPr>
        <sz val="10.0"/>
        <u/>
      </rPr>
      <t>wiwy.pebriani.mzs@gmail.com</t>
    </r>
  </si>
  <si>
    <r>
      <rPr>
        <sz val="10.0"/>
        <u/>
      </rPr>
      <t>uptdppabinjai@gmail.com</t>
    </r>
  </si>
  <si>
    <r>
      <rPr>
        <sz val="10.0"/>
        <u/>
      </rPr>
      <t>uptdppa.asahan@yahoo.com</t>
    </r>
  </si>
  <si>
    <r>
      <rPr>
        <sz val="10.0"/>
        <u/>
      </rPr>
      <t>dinasppkbppalangkat@gmail.com</t>
    </r>
  </si>
  <si>
    <r>
      <rPr>
        <sz val="10.0"/>
        <u/>
      </rPr>
      <t>irwanat_ginting@yahoo.com</t>
    </r>
  </si>
  <si>
    <r>
      <rPr>
        <sz val="10.0"/>
        <u/>
      </rPr>
      <t>uptdppakabserdangbedagai@gmail.com</t>
    </r>
  </si>
  <si>
    <r>
      <rPr>
        <sz val="10.0"/>
        <u/>
      </rPr>
      <t>anas.regar212@gmail.com</t>
    </r>
  </si>
  <si>
    <r>
      <rPr>
        <sz val="10.0"/>
        <u/>
      </rPr>
      <t>uptd.ppa.gunungsitoli@gmail.com</t>
    </r>
  </si>
  <si>
    <r>
      <rPr>
        <sz val="10.0"/>
        <u/>
      </rPr>
      <t>uptdppabatubara@gmail.com</t>
    </r>
  </si>
  <si>
    <r>
      <rPr>
        <sz val="10.0"/>
        <u/>
      </rPr>
      <t>uptdppakabsimalungun@gmail.com</t>
    </r>
  </si>
  <si>
    <r>
      <rPr>
        <sz val="10.0"/>
        <u/>
      </rPr>
      <t>azizansiregar@gmail.com</t>
    </r>
  </si>
  <si>
    <r>
      <rPr>
        <sz val="10.0"/>
        <u/>
      </rPr>
      <t>uptdtaput@gmail.com</t>
    </r>
  </si>
  <si>
    <r>
      <rPr>
        <sz val="10.0"/>
        <u/>
      </rPr>
      <t>p2kbp3anisel@gmail.com</t>
    </r>
  </si>
  <si>
    <r>
      <rPr>
        <sz val="10.0"/>
        <u/>
      </rPr>
      <t>dpppa.kabkaro@gmail.com</t>
    </r>
  </si>
  <si>
    <r>
      <rPr>
        <sz val="10.0"/>
        <u/>
      </rPr>
      <t>uptdppakabtapanuliselatan@gmail.com</t>
    </r>
  </si>
  <si>
    <r>
      <rPr>
        <sz val="10.0"/>
        <u/>
      </rPr>
      <t>winnymora111@gmail.com</t>
    </r>
  </si>
  <si>
    <r>
      <rPr>
        <sz val="10.0"/>
        <u/>
      </rPr>
      <t>tiodewi55@gmail.com</t>
    </r>
  </si>
  <si>
    <r>
      <rPr>
        <sz val="10.0"/>
        <u/>
      </rPr>
      <t>voilanpercut@gmail.com</t>
    </r>
  </si>
  <si>
    <r>
      <rPr>
        <sz val="10.0"/>
        <u/>
      </rPr>
      <t>dinaspppalabuhanbatuutara@gmail.com</t>
    </r>
  </si>
  <si>
    <t>Toba Samosir</t>
  </si>
  <si>
    <t>Kabupaten Nias</t>
  </si>
  <si>
    <t>Kabupaten Samosir</t>
  </si>
  <si>
    <t>Kabupaten Tapanuli Tengah</t>
  </si>
  <si>
    <t>Kabupaten Toba</t>
  </si>
  <si>
    <r>
      <rPr>
        <sz val="10.0"/>
        <u/>
      </rPr>
      <t>uptdppa@limapuluhkota.go.id</t>
    </r>
  </si>
  <si>
    <t>Desmawenti/082170352646</t>
  </si>
  <si>
    <t>Jalan Raya Km. 4 Tuapejat, Desa Sipora Jaya, Kecamatan Sipora Utara, Kabupaten Kepulauan Mentawai</t>
  </si>
  <si>
    <t>082170352646 dan 082284871924</t>
  </si>
  <si>
    <t>UPTD PPA Dinas Sosial Pemberdayaan Perempuan dan Perlindungan Anak Kabupaten Kepulauan Mentawai</t>
  </si>
  <si>
    <t>082170352646</t>
  </si>
  <si>
    <r>
      <rPr>
        <sz val="10.0"/>
        <u/>
      </rPr>
      <t>uptdppa20622@gmail.com</t>
    </r>
  </si>
  <si>
    <t>1. Kepala UPTD (Desmawenti)
2. Kasubag TU (Nerlina Tiadar
3. Pengelola Administrasi (Doni Harianto)-(Andi Pardede)</t>
  </si>
  <si>
    <t>25 (2024)</t>
  </si>
  <si>
    <r>
      <rPr>
        <u/>
      </rPr>
      <t>erli.yenti@yahoo.co.id</t>
    </r>
  </si>
  <si>
    <r>
      <rPr>
        <sz val="10.0"/>
        <u/>
      </rPr>
      <t>helfiyerita.naura@gmail.com</t>
    </r>
  </si>
  <si>
    <r>
      <rPr>
        <sz val="10.0"/>
        <u/>
      </rPr>
      <t>uptdppakotabukittinggi@gmail.com</t>
    </r>
  </si>
  <si>
    <r>
      <rPr>
        <sz val="10.0"/>
        <u/>
      </rPr>
      <t>ppadharmasraya@gmail.com</t>
    </r>
  </si>
  <si>
    <r>
      <rPr>
        <sz val="10.0"/>
        <u/>
      </rPr>
      <t>uptdppasijunjung@gmail.com</t>
    </r>
  </si>
  <si>
    <t>ADRIANI,S.ST</t>
  </si>
  <si>
    <t>TAHUN 2023</t>
  </si>
  <si>
    <t>Kabupaten Padang Pariaman</t>
  </si>
  <si>
    <t>Padang Panjang</t>
  </si>
  <si>
    <t>Selamat, S.IP.</t>
  </si>
  <si>
    <t>Jl.Kecamatan, Batu 6, Bagan Punak, Kec.Bangko, Kab Rokan Hilir, Prov Riau</t>
  </si>
  <si>
    <t>UPTD PPA Rokan Hilir</t>
  </si>
  <si>
    <t>Bapak Selamat, S.IP/ 081374752228</t>
  </si>
  <si>
    <t>rohiluptppa@gmail.com</t>
  </si>
  <si>
    <t>Bapak Selamat, S.IP (Kepala UPTD)
Ibu Juliana Alwardah (Kasubag TU)
Dika Indah Sari Humendru, S.Pd (PHL, Operator Komputer)
Abizar Al Ghifari, S.Psi (PHL, Tenaga Konselor)
Zeeta Marcelina, S.Psi (PHL, Tenaga Konselor)
Ica Zarira, S.Psi (PHL, Tenaga Konselor)</t>
  </si>
  <si>
    <t>Gedung UPTD PPA Rokan Hilir masih diproses kepemilikannya oleh PEMDA Rokan Hilir agar terpisah dari Gedung Dinas P2KBP3A Rokan Hilir</t>
  </si>
  <si>
    <t>Kekerasan Seksual pada usia Anak</t>
  </si>
  <si>
    <t>Penjangangkauan terhadap korban dan Polres jaraknya jauh dengan Dinas.</t>
  </si>
  <si>
    <t>Diberikan sarana transportasi Molin untuk menjangkau korban dan penambahan anggaran dana untuk memberikan pelayanan terhadap korban jauh lebih optimal.</t>
  </si>
  <si>
    <r>
      <rPr>
        <sz val="10.0"/>
        <u/>
      </rPr>
      <t>uptdppakepmeranti@gmail.com</t>
    </r>
  </si>
  <si>
    <t>Peraturan Bupati Bengkalis Nomor 94 Tahun 2020</t>
  </si>
  <si>
    <r>
      <rPr>
        <sz val="10.0"/>
        <u/>
      </rPr>
      <t>uptppakecamatanbengkalis@gmail.com</t>
    </r>
  </si>
  <si>
    <r>
      <rPr>
        <sz val="10.0"/>
        <u/>
      </rPr>
      <t>uptdppabatam@gmail.com</t>
    </r>
  </si>
  <si>
    <r>
      <rPr>
        <sz val="10.0"/>
        <u/>
      </rPr>
      <t>uptdppakarimun@gmail.com</t>
    </r>
  </si>
  <si>
    <r>
      <rPr>
        <sz val="10.0"/>
        <u/>
      </rPr>
      <t>uptdppakoja@gmail.com</t>
    </r>
  </si>
  <si>
    <t>Peraturan Bupati No 19 Tahun 2024</t>
  </si>
  <si>
    <t>uptdppa.kabtanjabtimur@gmail.com</t>
  </si>
  <si>
    <r>
      <rPr>
        <sz val="10.0"/>
        <u/>
      </rPr>
      <t>upt ppd lubuklinggau@gmail.com</t>
    </r>
  </si>
  <si>
    <r>
      <rPr>
        <sz val="10.0"/>
        <u/>
      </rPr>
      <t>uptdppa2025@gmail.com</t>
    </r>
  </si>
  <si>
    <t>Peraturan Bupati Ogan Ilir</t>
  </si>
  <si>
    <t>Jl. Lingkar Timur Komplek Islami center  (RUSUNAWA) Kecamatan Prabumulih Timur</t>
  </si>
  <si>
    <t>Peraturan Walikota Prabumulih Nomor 7 Tahun 2022 tentang Pembentukan Organsasi dan Tata Kerja UPTD PPA pada Dinas PPKBPPPA Kota Prabumulih</t>
  </si>
  <si>
    <t>RINA NOVA SARI,SE/08576873118</t>
  </si>
  <si>
    <t>Kepala UPTD, Kasubbag TU, Pelaksana dan Kelompok Jabatan Fungsional</t>
  </si>
  <si>
    <t xml:space="preserve">1. Menerima Laporan atau penjagkauan korban
2. memberikan laporn tentang hak korban
3. memfasilitasi pemberian layanan kesehatan
4. memfasilitasi pemberian layanan penguatan psikologis
5.memfasilitasi pemberian layanan psikososial,rehabilitasi sosial, pemberdayaan sosial dan reintegrasi sosial
</t>
  </si>
  <si>
    <t>pelecehan seksual terhadap anak</t>
  </si>
  <si>
    <t>1. •	Budaya patriarki yang masih kuat menyebabkan kekerasan terhadap perempuan dan anak dianggap hal yang wajar atau urusan pribadi.
2. Jumlah tenaga profesional seperti psikolog, pendamping hukum, pekerja sosial, dan petugas perlindungan masih terbatas.
3. Lemahnya sinergi antarlembaga menyebabkan proses perlindungan dan pemulihan korban menjadi lambat dan tidak optimal.
4. Kurangnya pemahaman aparat penegak hukum terhadap isu kekerasan berbasis gender dan hak anak.
5.</t>
  </si>
  <si>
    <t>1. Koordinasi dan Integrasi Lintas Lembaga
2. Menjamin korban mendapatkan keadilan tanpa rasa takut atau tekanan.
3.Membantu korban pulih secara psikologis dan sosial agar bisa kembali menjalani kehidupan normal.</t>
  </si>
  <si>
    <r>
      <rPr>
        <sz val="10.0"/>
        <u/>
      </rPr>
      <t>Masnun Laili Rambe, S.Pd.,</t>
    </r>
    <r>
      <rPr>
        <sz val="10.0"/>
        <u/>
      </rPr>
      <t>M.SI</t>
    </r>
    <r>
      <rPr>
        <sz val="10.0"/>
        <u/>
      </rPr>
      <t xml:space="preserve"> / 085208965014</t>
    </r>
  </si>
  <si>
    <r>
      <rPr>
        <sz val="10.0"/>
        <u/>
      </rPr>
      <t>uptppabeltim@gmail.com</t>
    </r>
  </si>
  <si>
    <r>
      <rPr>
        <sz val="10.0"/>
        <u/>
      </rPr>
      <t>ppabelitunguptd@gmail.com</t>
    </r>
  </si>
  <si>
    <r>
      <rPr>
        <sz val="10.0"/>
        <u/>
      </rPr>
      <t>uptppakotabandarlampung@gmail.com</t>
    </r>
  </si>
  <si>
    <r>
      <rPr>
        <sz val="10.0"/>
        <u/>
      </rPr>
      <t>uptdppapesawaran24@gmail.com</t>
    </r>
  </si>
  <si>
    <t>Peraturan Bupati Nom0r 38 Tahun 2023 tentang Pembentukan Unit Pelaksana Tekhnis Daerah Kabupaten Mukomuko</t>
  </si>
  <si>
    <t>TIDAK</t>
  </si>
  <si>
    <r>
      <rPr>
        <sz val="10.0"/>
        <u/>
      </rPr>
      <t>uptdppa@tangerangselatankota.go.id</t>
    </r>
  </si>
  <si>
    <r>
      <rPr>
        <sz val="10.0"/>
        <u/>
      </rPr>
      <t>uptdppacilegon@gmail.com</t>
    </r>
  </si>
  <si>
    <r>
      <rPr>
        <sz val="10.0"/>
        <u/>
      </rPr>
      <t>uptdppa.kotser@gmail.com</t>
    </r>
  </si>
  <si>
    <r>
      <rPr>
        <sz val="10.0"/>
        <u/>
      </rPr>
      <t>uptdppapandeglang51@gmail.com</t>
    </r>
  </si>
  <si>
    <t>Puji Astuti,S.P,.M.Kes/ 081384660612</t>
  </si>
  <si>
    <t>Jl, Siliwangi No. 31 Pasir Ona, Rangkasbitung</t>
  </si>
  <si>
    <t>085939274962</t>
  </si>
  <si>
    <t>Puji/ 081384660612</t>
  </si>
  <si>
    <r>
      <rPr>
        <sz val="10.0"/>
        <u/>
      </rPr>
      <t>uptdppakabupatenlebak@gmail.com</t>
    </r>
  </si>
  <si>
    <t>1. Kepala UPTD
2. Kasubag TU
3. Penyuluh PPA</t>
  </si>
  <si>
    <t>UPTD PPA Kab. Lebak telah memiliki rumah perlindungan dengan status sewa/ kontrak selama 12 bulan yang dibiayai oleh DAK-NF dari kementrian PPPA. Rumah perlindungan yang kami sewa atau kontrak memiliki ruang
 2 buah kamar dengan ukuran cukup besar
 1 ruang tamu
 1 ruang makan
 1 ruang mushola
 1 ruang dapur
 1 ruang garasi
 1 ruang kamar mandi</t>
  </si>
  <si>
    <t>Pelayananan yang telah kami berikan
 1.Penjangkauan korban untuk mengetahui kronologisnya 
 2.Pendampingan korban untuk melaporkan kasus yang dialaminya 
 3.Pendampingan korban untuk BAP di polres lebak 
 4.Pendampingan korban untuk visum di Rs.adjidarmo
 5.Pendampingan korban untuk konsultasi dengan Psikolog Klinis
 6.Menyediakan makan minum korban selama proses pendampingan 
 7.Memberikan bantuan kebutuhan spesifik korban 
 8.Mengantarkan korban dan keluarga pulang kerumahnya</t>
  </si>
  <si>
    <t>86 (2021)</t>
  </si>
  <si>
    <t>Indramayu (masih P2TP2A)</t>
  </si>
  <si>
    <t>P2TP2A KAB. INDRAMAYU</t>
  </si>
  <si>
    <t>B (sedang proses penyusunan perwali perubahan tipologi A)</t>
  </si>
  <si>
    <r>
      <rPr>
        <sz val="10.0"/>
        <u/>
      </rPr>
      <t>uptdppakotabogor@gmail.com</t>
    </r>
  </si>
  <si>
    <t>P2TP2A Kab. Karawang</t>
  </si>
  <si>
    <t>Peraturan Bupati Nomor : 050/Kep.254-Huk/2021</t>
  </si>
  <si>
    <r>
      <rPr>
        <sz val="10.0"/>
        <u/>
      </rPr>
      <t>p2tp2a.kab.karawang@gmail.com</t>
    </r>
  </si>
  <si>
    <r>
      <rPr>
        <sz val="10.0"/>
        <u/>
      </rPr>
      <t>p2tp2a.kab.karawang@gmail.com</t>
    </r>
  </si>
  <si>
    <t>1. Kepala UPTD
2. Kasubag TU
3. Fungsional
4. Konselor
5. Mediator
6. Psikolog
7. Penata Kelola Pelayanan
8. Pramu Bakti
9. Supir</t>
  </si>
  <si>
    <t>Kabupaten Majalengka</t>
  </si>
  <si>
    <t>Kabupaten Pangandaran</t>
  </si>
  <si>
    <t>Kabupaten Purwakarta</t>
  </si>
  <si>
    <t>Kabupaten Sumedang</t>
  </si>
  <si>
    <t>Peraturan Bupati Pati Nomor 4</t>
  </si>
  <si>
    <t>Peraturan Bupati Magelang Nomor 9 Tahun 2025 tentang Pembentukan Kedudukan, Susunan Organisasi  Tugas dan Fungsi, Serta Tata Kerja Unit Pelaksana Teknis Daerah Pada Dinas Sosial, Pengendalian Penduduk dan Keluarga Berencana, Pemberdayaan Perempuan dan Perlindungan Anak</t>
  </si>
  <si>
    <t>Peraturan Bupati Wonosobo Nomer 6 Tahun 2025</t>
  </si>
  <si>
    <t>Masih Draft, pengajuan TTD Bupati</t>
  </si>
  <si>
    <t>on proses bupati</t>
  </si>
  <si>
    <r>
      <rPr>
        <sz val="10.0"/>
        <u/>
      </rPr>
      <t>uptppakotayogyakarta@gmail.com</t>
    </r>
  </si>
  <si>
    <r>
      <rPr>
        <sz val="10.0"/>
        <u/>
      </rPr>
      <t>meizin72@gmail.com</t>
    </r>
  </si>
  <si>
    <r>
      <rPr>
        <sz val="10.0"/>
        <u/>
      </rPr>
      <t>uptd.ppa.jombang@gmail.com</t>
    </r>
  </si>
  <si>
    <t>Dwi Yanuarti/ 08113621179</t>
  </si>
  <si>
    <t>Jalan Laksda Adi Sucipto Gg. 1 No. 11, Tulungagung, Jawa Timur 66212</t>
  </si>
  <si>
    <t>082142688661</t>
  </si>
  <si>
    <t>Peraturan Bupati Tulungagung Nomor 3 Tahun 2023</t>
  </si>
  <si>
    <t>Moch Syafi'i/085331578133</t>
  </si>
  <si>
    <r>
      <rPr>
        <sz val="10.0"/>
        <u/>
      </rPr>
      <t>uptdppatulungagung@gmail.com</t>
    </r>
  </si>
  <si>
    <r>
      <rPr>
        <rFont val="Calibri"/>
        <color theme="1"/>
        <sz val="10.0"/>
      </rPr>
      <t xml:space="preserve">Ratna Faizah, </t>
    </r>
    <r>
      <rPr>
        <rFont val="Calibri"/>
        <color theme="1"/>
        <sz val="10.0"/>
      </rPr>
      <t>S.Th</t>
    </r>
    <r>
      <rPr>
        <rFont val="Calibri"/>
        <color theme="1"/>
        <sz val="10.0"/>
      </rPr>
      <t>.I</t>
    </r>
  </si>
  <si>
    <r>
      <rPr>
        <sz val="10.0"/>
        <u/>
      </rPr>
      <t>uptppagresik@gmail.com</t>
    </r>
  </si>
  <si>
    <r>
      <rPr>
        <sz val="10.0"/>
        <u/>
      </rPr>
      <t>uptdppasby@gmail.com</t>
    </r>
  </si>
  <si>
    <r>
      <rPr>
        <sz val="10.0"/>
        <u/>
      </rPr>
      <t>uptdppablitarkota@gmail.com</t>
    </r>
  </si>
  <si>
    <t>Kabupaten Bangkalan</t>
  </si>
  <si>
    <t>Kabupaten Banyuwangi</t>
  </si>
  <si>
    <t>Kabupaten Bojonegoro</t>
  </si>
  <si>
    <t>Kabupaten Kediri</t>
  </si>
  <si>
    <t>Kabupaten Lamongan</t>
  </si>
  <si>
    <t>Kabupaten Lumajang</t>
  </si>
  <si>
    <t>Kabupaten Madiun</t>
  </si>
  <si>
    <t>belum terbentuk (masih P2TP2A)</t>
  </si>
  <si>
    <t>Kabupaten Magetan</t>
  </si>
  <si>
    <t>Kabupaten Pacitan</t>
  </si>
  <si>
    <t>Kabupaten Ponorogo</t>
  </si>
  <si>
    <t>drg. Komang Sri Ria Astiti/ 081338256549 (Plt)</t>
  </si>
  <si>
    <t>Jl. Gambir, Abianbase, Gianyar</t>
  </si>
  <si>
    <t>Peraturan Bupati Gianyar Nomor 68 Tahun 2021</t>
  </si>
  <si>
    <t>drg. Komang Sri Ria Astiti/ 081338256549</t>
  </si>
  <si>
    <r>
      <rPr>
        <sz val="10.0"/>
        <u/>
      </rPr>
      <t>p2tp2a.gianyar@gmail.com</t>
    </r>
  </si>
  <si>
    <t>1. Kepala UPTD
2. Mediator
3. Pendamping Hukum
4. Psikolog Klinis
5. Staf</t>
  </si>
  <si>
    <t>pengaduan dari masyarakat, penjangkuan korban, pengelolaan Kasus, Jika korban memerlukan pengamanan maka akan dirujuk ke rumah aman UPTD PPA Provinsi Bali karena kami belum mempunyai fasilitas rumah aman</t>
  </si>
  <si>
    <r>
      <rPr>
        <sz val="10.0"/>
        <u/>
      </rPr>
      <t>tesabadung@gmail.com</t>
    </r>
  </si>
  <si>
    <r>
      <rPr>
        <sz val="10.0"/>
        <u/>
      </rPr>
      <t>uptdppaklungkung@gmail.com</t>
    </r>
  </si>
  <si>
    <r>
      <rPr>
        <sz val="10.0"/>
        <u/>
      </rPr>
      <t>uptdppa7684kotabima@gmail.com</t>
    </r>
  </si>
  <si>
    <t>MUHAMMAD UMAR.,S.H</t>
  </si>
  <si>
    <t>Jl. Gatot Subroto No.9, Sadia, Kec. Mpunda, Kab. Bima, Nusa Tenggara Bar. 84116</t>
  </si>
  <si>
    <t>Peraturan Bupati Bima Nomor 29 Tahun 2022  Peraturan Bupati Bima Nomor 45 Tahun 2021</t>
  </si>
  <si>
    <t>Muhammad Umar/ 085238658003</t>
  </si>
  <si>
    <t>Rumah perlindungan milik sendiri akan dibangun tahun 2025</t>
  </si>
  <si>
    <t>128 kasus</t>
  </si>
  <si>
    <t>kekerasaan seksual terhadap anak</t>
  </si>
  <si>
    <t>kurangnya SDM, waktu dan jarak tempuh yang jauh, wilayah yang sangat luas, dua wilayah hukum yang berbeda, anggaran dukungan yang kurang memadai.</t>
  </si>
  <si>
    <t>Terakomodirnya SDM yang cukup dan berkualitas.</t>
  </si>
  <si>
    <r>
      <rPr>
        <sz val="10.0"/>
        <u/>
      </rPr>
      <t>dinsosuptdppaklu@gmail.com</t>
    </r>
  </si>
  <si>
    <r>
      <rPr>
        <sz val="10.0"/>
        <u/>
      </rPr>
      <t>uptdppakabdompu@gmail.com</t>
    </r>
  </si>
  <si>
    <r>
      <rPr>
        <sz val="10.0"/>
      </rPr>
      <t xml:space="preserve">Ellen Sischawati Kana Lomi, </t>
    </r>
    <r>
      <rPr>
        <sz val="10.0"/>
        <u/>
      </rPr>
      <t>A.Md</t>
    </r>
    <r>
      <rPr>
        <sz val="10.0"/>
      </rPr>
      <t>.Keb.</t>
    </r>
  </si>
  <si>
    <r>
      <rPr>
        <sz val="10.0"/>
        <u/>
      </rPr>
      <t>dinsos@saburaijuakab.go.id</t>
    </r>
  </si>
  <si>
    <r>
      <rPr>
        <rFont val="Calibri"/>
        <sz val="10.0"/>
        <u/>
      </rPr>
      <t>uptdppangada@gmail.com</t>
    </r>
  </si>
  <si>
    <r>
      <rPr>
        <rFont val="Calibri"/>
        <sz val="10.0"/>
        <u/>
      </rPr>
      <t>dinasp3a@ttskab.go.id</t>
    </r>
  </si>
  <si>
    <r>
      <rPr>
        <sz val="10.0"/>
        <u/>
      </rPr>
      <t>uptdppamanggarai@gmail.com</t>
    </r>
  </si>
  <si>
    <r>
      <rPr>
        <sz val="10.0"/>
        <u/>
      </rPr>
      <t>dp2kbp3a@kupangkab.com</t>
    </r>
  </si>
  <si>
    <t>Kabupaten Alor</t>
  </si>
  <si>
    <t>Kabupaten Ende</t>
  </si>
  <si>
    <t>Kabupaten Flores Timur</t>
  </si>
  <si>
    <t>Kabupaten Lembata</t>
  </si>
  <si>
    <t>Kabupaten Malaka</t>
  </si>
  <si>
    <t>Kabupaten Manggarai Barat</t>
  </si>
  <si>
    <t>Kabupaten Manggarai Timur</t>
  </si>
  <si>
    <t>Kabupaten Nagekeo</t>
  </si>
  <si>
    <t>Kabupaten Rote Ndao</t>
  </si>
  <si>
    <t>Kabupaten Sumba Tengah</t>
  </si>
  <si>
    <t>Kabupaten Sumba Timur</t>
  </si>
  <si>
    <t>Kabupaten Kapuas Hulu</t>
  </si>
  <si>
    <t>Kabupaten Kayong Utara</t>
  </si>
  <si>
    <t>Kabupaten Ketapang</t>
  </si>
  <si>
    <t>Kabupaten Landak</t>
  </si>
  <si>
    <t>Kabupaten Melawi</t>
  </si>
  <si>
    <t>Kabupaten Mempawah</t>
  </si>
  <si>
    <t>Kabupaten Sekadau</t>
  </si>
  <si>
    <t>Yusran/ 085247201960</t>
  </si>
  <si>
    <t>Jl. KH. Dewantara, Tanjung Redeb, Kab. Berau</t>
  </si>
  <si>
    <t>081250310120</t>
  </si>
  <si>
    <t>Peraturan Bupati Berau Nomor 81 Tahun 2019</t>
  </si>
  <si>
    <t>Aromatica Jayawinata Heryanto/ 085294017464</t>
  </si>
  <si>
    <t>1. Kepala UPTD PPA
2. Kasubag TU
3. Tenaga Kontrak (Konselor Psikolog, Hukum, Administrasi, Penjaga Keamanan, Penjaga rumah Aman, Pengemudi, CS)</t>
  </si>
  <si>
    <t>Sewa Gedung/Kantor UPTD PPA dan Rumah Perlindungan Sementara per 12 bulan</t>
  </si>
  <si>
    <t>pengaduan, penjangkuan korban, pengelolaan Kasus, pendampingan, rujukan, penampungan sementara di rumah aman sementara</t>
  </si>
  <si>
    <t>87 (2021)</t>
  </si>
  <si>
    <t>Faridah, SKM., M.Adm.Kes/082154261997</t>
  </si>
  <si>
    <t>Jl. Imam Bonjol, No.89, Kelurahan Melayu, Kecamatan Tenggarong</t>
  </si>
  <si>
    <t>085245562909</t>
  </si>
  <si>
    <t>Peraturan Bupati Kutai Kertanegara Nomor 87 Tahun 2016 tentang Kedudukan, Susunan Organisasi. Tugas dan Fungsi serta Tata Kerja Unit Pelaksana Teknis Pusat Pelayanan Terpadu Permberdayaan Perempuan dan Perlindungan Anak pada Dinas Permberdayaan Perempuan dan Perlindungan Anak</t>
  </si>
  <si>
    <t>Lusen, S.Sos / 081350953212</t>
  </si>
  <si>
    <r>
      <rPr>
        <sz val="10.0"/>
        <u/>
      </rPr>
      <t>p2tp2akukar@gmail.com</t>
    </r>
  </si>
  <si>
    <t xml:space="preserve">1.        Kepala UPT
2.        Kasubag TU
3.        Psikolog Klinis
4.        Konselor Hukum
5.        Konselor Psikologi
6.        Staff Tata Usaha
7.        Petugas Keamanan
8.        Petugas Kebersihan
9.        Penjaga Asrama
</t>
  </si>
  <si>
    <t>197 (2024)</t>
  </si>
  <si>
    <t>Akses transportasi ke daerah-daerah terpencil untuk penjangkauan korban.</t>
  </si>
  <si>
    <t>Memperbaiki fasilitas agar akses untuk penjangkauan korban dapat lebih mudah.</t>
  </si>
  <si>
    <t>UPTD PPA KABUPATEN SUKAMARA</t>
  </si>
  <si>
    <t>Jl. Pemda No. 03, Desa Natai Sedawak Sukamara</t>
  </si>
  <si>
    <t>Peraturan Bupati Nomor 38 Tahun 2024</t>
  </si>
  <si>
    <t>puji.astuti.sujono77@gmail.com</t>
  </si>
  <si>
    <t>Sesuai deng Perbup nya Kepala UPTD, Kasubag TU dan Kelompok Jabatan Fungsional</t>
  </si>
  <si>
    <t>Rumah Penja Malam Kantor Dinas yang sudah tidak difungsikan</t>
  </si>
  <si>
    <t>Memanfaatkan ruangan lain di UPTD  PPA yang saat ini</t>
  </si>
  <si>
    <t>Sampai dengan saat ini UPTD PPA Kabupaten Sukamara belum memiliki gedung sendiri, meskipun sejauh ini Pemda terus mengupayakan pengusulan tanah dan bangunan untuk pembangunan gedung UPTD di maksud.</t>
  </si>
  <si>
    <t>Dalam Penangan ABH sering melibatkan OPD lain seperti Polsek dan sebagainya, mengingat di Kabupaten Sukamara belum terdapat Bapas</t>
  </si>
  <si>
    <t>17 Kasus (Total Kekerasan Perempuan dan Anak)</t>
  </si>
  <si>
    <t>Kekerasan Seksual Pada Anak</t>
  </si>
  <si>
    <t>Kurang nya SDM dan rendahnya kesadaran masyarakat untuk melapor, meskipun sudah sering dilakukan sosialisasi terkait.</t>
  </si>
  <si>
    <t>Rujukan antar provinsi yang harus dan wajib melalui provinsi, pusat (berjenjang) menyebabkan mekanisme rujukan terlalu panjang dan lama. Hal tersebut berdampak pada lambatnya penanganan ke korban kekerasan.</t>
  </si>
  <si>
    <t>Kabupaten Barito Timur</t>
  </si>
  <si>
    <t>Kabupaten Murung Raya</t>
  </si>
  <si>
    <r>
      <rPr>
        <sz val="10.0"/>
        <u/>
      </rPr>
      <t>uptdppahst@gmail.com</t>
    </r>
  </si>
  <si>
    <r>
      <rPr>
        <sz val="10.0"/>
        <u/>
      </rPr>
      <t>uptdppabanjarmasin@gmail.com</t>
    </r>
  </si>
  <si>
    <t>Herry Rusandy, SKM, M.Kes</t>
  </si>
  <si>
    <t>Jl. Ahmad Yani KM, 4.5 Komplek Perkantoran Pemda Balangan</t>
  </si>
  <si>
    <t>082154857067</t>
  </si>
  <si>
    <t>Raji/082270709390</t>
  </si>
  <si>
    <r>
      <rPr>
        <sz val="10.0"/>
        <u/>
      </rPr>
      <t>uptdppabalangan@gmail.com</t>
    </r>
  </si>
  <si>
    <t>7 (2021)</t>
  </si>
  <si>
    <r>
      <rPr>
        <sz val="10.0"/>
        <u/>
      </rPr>
      <t>kabbanjaruptdppa@gmail.com</t>
    </r>
  </si>
  <si>
    <t>Peraturan Bupati Nomor 10 Tahun 2021</t>
  </si>
  <si>
    <t>Kabupaten Boalemo</t>
  </si>
  <si>
    <t>Kabupaten Gorontalo Utara</t>
  </si>
  <si>
    <t>Peraturan Bupati Muna Barat Nomor 22</t>
  </si>
  <si>
    <t>Ada (SOP)</t>
  </si>
  <si>
    <t>Peraturan Bupati (Perbup) Kabupaten Muna Nomor 21 Tahun 2022</t>
  </si>
  <si>
    <t>Ketentuan pasal 6 ayat (3) Peraturan Daerah Nomor 11 Tahun 2016 tentang pembentukan dan susunan perangkat Daerah kab.buton Selatan sebagaimana telah di ubah dengan peraturan Daerah Nomor 13 Tahun 2019</t>
  </si>
  <si>
    <t>KEPUTUSAN BUPATI MAMUJU NOMOR 188.45/209/KPTS/II/2022</t>
  </si>
  <si>
    <t>KETUA P2TP2A, SEKERTARIS, DEVISI PENANGANAN, DEVISI PEMULIHAN DAN DEVISI PENCEGAHAN.</t>
  </si>
  <si>
    <r>
      <rPr>
        <sz val="10.0"/>
        <u/>
      </rPr>
      <t>uptdppakabparimo@gmail.com</t>
    </r>
  </si>
  <si>
    <t>Peraturan Bupati Nomor 48 Tahun 2023</t>
  </si>
  <si>
    <t>Kabupaten Banggai</t>
  </si>
  <si>
    <t>Kabupaten Banggai Kepulauan</t>
  </si>
  <si>
    <t>Kabupaten Banggai Laut</t>
  </si>
  <si>
    <t>Kabupaten Buol</t>
  </si>
  <si>
    <t>Kabupaten Donggala</t>
  </si>
  <si>
    <t>Kabupaten Tolitoli</t>
  </si>
  <si>
    <r>
      <rPr>
        <sz val="10.0"/>
        <u/>
      </rPr>
      <t>uptdppaminahasa@gmail.com</t>
    </r>
  </si>
  <si>
    <t>Kabupaten Bolaang Mongondow Selatan</t>
  </si>
  <si>
    <t>Kabupaten Kepulauan Talaud</t>
  </si>
  <si>
    <t>Kabupaten Minahasa Selatan</t>
  </si>
  <si>
    <t>Peraturan Bupati Halmaherah Tengah,Nomor 9 Tahun 2022 tentang pembentukan UPTD PPA</t>
  </si>
  <si>
    <t>Kabupaten Halmahera Utara</t>
  </si>
  <si>
    <t>Kabupaten Kepulauan Sula</t>
  </si>
  <si>
    <t>Kabupaten Pulau Taliabu</t>
  </si>
  <si>
    <t>Kabupaten Jayapura</t>
  </si>
  <si>
    <t>Kabupaten Mamberamo Raya</t>
  </si>
  <si>
    <t>Kabupaten Sarmi</t>
  </si>
  <si>
    <t>BELUM MEMILIKI GEDUNG SAMA SKALI</t>
  </si>
  <si>
    <t>Belum ada Gedung Fisik UPTD</t>
  </si>
  <si>
    <t>Peraturan Bupati Manokwari Nomor 233 Tahun 2020 tentang Pembentukan Unit Pelayanan Terpadu Daerah Perlindungan Perempuan dan Anak</t>
  </si>
  <si>
    <r>
      <rPr>
        <sz val="10.0"/>
        <u/>
      </rPr>
      <t>uptdppakabsorong@gmail.com</t>
    </r>
  </si>
  <si>
    <r>
      <rPr>
        <sz val="10.0"/>
        <u/>
      </rPr>
      <t>rahimakilian51@gmail.com</t>
    </r>
  </si>
  <si>
    <t>Peraturan Walikota Sorong Nomor 16 Tahun 2021 Tentang Pembentukan Unit Pelaksana Teknis Daerah Perlindungan Perempuan dan Anak (UPTD-PPPA) Pada Dinas Pemberdayaan Perempuan dan Perlindungan Anak Kota Sorong</t>
  </si>
  <si>
    <r>
      <rPr>
        <sz val="10.0"/>
        <u/>
      </rPr>
      <t>uptdppabvd01@gmail.com,</t>
    </r>
    <r>
      <rPr>
        <sz val="10.0"/>
        <u/>
      </rPr>
      <t xml:space="preserve"> u.nenz88@gmail.com</t>
    </r>
  </si>
  <si>
    <t>DATA ORTALA</t>
  </si>
  <si>
    <t>DATA ASDEP TATA KELOLA</t>
  </si>
  <si>
    <t>Data ORTALA</t>
  </si>
  <si>
    <t>Data TAKEL</t>
  </si>
  <si>
    <t>No. ALL</t>
  </si>
  <si>
    <t>No. Kab/Kota</t>
  </si>
  <si>
    <t>TANGGAL/PER UPDATE PPA</t>
  </si>
  <si>
    <t>NO. TELP KANTOR UPTD</t>
  </si>
  <si>
    <t>TAHUN</t>
  </si>
  <si>
    <t>STRUKTUR ORGANISASI UPTD</t>
  </si>
  <si>
    <t>KETERSEDIAAN SKM</t>
  </si>
  <si>
    <t>KETERSEDIAAN MAKLUMAT PELAYANAN</t>
  </si>
  <si>
    <t>KETERSEDIAAN PSIKOLOG KLINIS</t>
  </si>
  <si>
    <t>KETERSEDIAAN PEKERJA SOSIAL</t>
  </si>
  <si>
    <t>KETERSEDIAAN ANALIS HUKUM</t>
  </si>
  <si>
    <t>KETERSEDIAAN MEDIATOR TERSERTIFIKASI</t>
  </si>
  <si>
    <t>KETERSEDIAAN KONSELOR HUKUM</t>
  </si>
  <si>
    <t>KETERSEDIAAN KONSELOR PSIKOLOGI</t>
  </si>
  <si>
    <t>KETERSEDIAAN JF LAIN YANG SESUAI DENGAN KEPMENPANRB 998/2021</t>
  </si>
  <si>
    <t>KETERSEDIAAN 
JF LAIN</t>
  </si>
  <si>
    <t>LAYANAN PENGADUAN MASYARAKAT</t>
  </si>
  <si>
    <t>LAYANAN PENJANGKAUAN KORBAN</t>
  </si>
  <si>
    <t>LAYANAN MANAJEMEN KASUS</t>
  </si>
  <si>
    <t>LAYANAN PENAMPUNGAN SEMENTARA</t>
  </si>
  <si>
    <t>LAYANAN MEDIASI</t>
  </si>
  <si>
    <t>LAYANAN PENDAMPINGAN KORBAN</t>
  </si>
  <si>
    <t>JUMLAH KASUS YANG DITANGANI TAHUN 2021</t>
  </si>
  <si>
    <t>Dasar Pembentukan UPTD (ORTALA)</t>
  </si>
  <si>
    <t>Dasar Pembentukan UPTD (TAKEL)</t>
  </si>
  <si>
    <t xml:space="preserve">ADA UPTD BERDASARKAN DASAR PEMBENTUKAN (DARI SANDINGAN ORTALA X TAKEL) </t>
  </si>
  <si>
    <t>Simeuleu</t>
  </si>
  <si>
    <t>Pidie</t>
  </si>
  <si>
    <t>Provinsi SUMATERA UTARA</t>
  </si>
  <si>
    <t>Kota Pematang Siantar</t>
  </si>
  <si>
    <t>Provinsi SUMATERA BARAT</t>
  </si>
  <si>
    <t>Kota Sawah Lunto</t>
  </si>
  <si>
    <t>Kota Bukit Tinggi</t>
  </si>
  <si>
    <t>Provinsi RIAU</t>
  </si>
  <si>
    <t>Rahmawati/ 081365923974</t>
  </si>
  <si>
    <t>Jl. Hangtuah Duri, Kec. Mandau, Depan gedung LAMR</t>
  </si>
  <si>
    <t>UPTD PPA Kecamatan Mandau</t>
  </si>
  <si>
    <t>75 (2024)</t>
  </si>
  <si>
    <r>
      <rPr>
        <color rgb="FF1155CC"/>
        <sz val="10.0"/>
        <u/>
      </rPr>
      <t>uptppakecamatanbengkalis@gmail.com</t>
    </r>
  </si>
  <si>
    <t>Jl. Pelajar Kelurahan Batu Panjang Rupat</t>
  </si>
  <si>
    <t>UPTD PPA Kecamatan Rupat</t>
  </si>
  <si>
    <t>Edy Efrizal/ 0822 8660 0892</t>
  </si>
  <si>
    <t>1. Kepala UPTD
2. Petugas Kebersihan</t>
  </si>
  <si>
    <t>GABUNG KANTOR LAIN</t>
  </si>
  <si>
    <t>bergabung dengan kantor lain</t>
  </si>
  <si>
    <t>5 (2024)</t>
  </si>
  <si>
    <t>Provinsi JAMBI</t>
  </si>
  <si>
    <t>Batang Hari</t>
  </si>
  <si>
    <t>Muara Bungo</t>
  </si>
  <si>
    <t>Provinsi SUMATERA SELATAN</t>
  </si>
  <si>
    <t>Provinsi BENGKULU</t>
  </si>
  <si>
    <t>Provinsi LAMPUNG</t>
  </si>
  <si>
    <t>Provinsi KEP. BANGKA BELITUNG</t>
  </si>
  <si>
    <t>Provinsi KEPULAUAN RIAU</t>
  </si>
  <si>
    <t>Provinsi DKI Jakarta</t>
  </si>
  <si>
    <t>Provinsi JAWA BARAT</t>
  </si>
  <si>
    <t>Ricky Wahyudi S.T., M.E.</t>
  </si>
  <si>
    <t>Jalan K.H. Ahmad Sanusi No. 09 Ciseureuh Cisaat - Sukabumi</t>
  </si>
  <si>
    <t>081563335575</t>
  </si>
  <si>
    <t>085720790107</t>
  </si>
  <si>
    <r>
      <rPr>
        <color rgb="FF1155CC"/>
        <sz val="10.0"/>
        <u/>
      </rPr>
      <t>uptdppa.smi@gmail.com</t>
    </r>
  </si>
  <si>
    <t>1. Kepala
2. Kasubag TU
3. Pejabat Fungsional (PPPK)</t>
  </si>
  <si>
    <t>Sudah memiliki gedung kantor yang representatif, sudah memiliki ruangan untuk rumah perlindungan namun belum lengkap memiliki sarana prasarana di dalamnya</t>
  </si>
  <si>
    <t>pengaduan masyarakat, penjangkauan korban, pendampingan tenaga ahli, mediasi, pengelolaan kasus</t>
  </si>
  <si>
    <t>11 kasus anak, 10 kasus perempuan dewasa (2023)
20 kasus anak, 15 kasus perempuan dewasa (2024)</t>
  </si>
  <si>
    <t>kekerasan seksual terhadap anak</t>
  </si>
  <si>
    <t>Wulandari, S.E., M.Si.</t>
  </si>
  <si>
    <t>Jalan Bhayangkara KM 1 No. 105 Palabuhanratu - Sukabumi</t>
  </si>
  <si>
    <t>085860881911</t>
  </si>
  <si>
    <t>085860665529</t>
  </si>
  <si>
    <r>
      <rPr>
        <color rgb="FF1155CC"/>
        <sz val="10.0"/>
        <u/>
      </rPr>
      <t>uptdppa.plara@gmail.com</t>
    </r>
  </si>
  <si>
    <t>Sudah memiliki gedung kantor dan ruangan untuk rumah perlindungan, namun belum representatif, karena rusak berat dan rawan terdampak banjir, sehingga membutuhkan rehabilitasi komprehensif (untuk keperluan kedinasan sementara bergabung dengan UPTD PPA Wilayah Sukabumi)</t>
  </si>
  <si>
    <r>
      <rPr>
        <color rgb="FF000000"/>
        <sz val="10.0"/>
        <u/>
      </rPr>
      <t>p2tp2a.kab.karawang@gmail.com</t>
    </r>
  </si>
  <si>
    <r>
      <rPr>
        <color rgb="FF000000"/>
        <sz val="10.0"/>
        <u/>
      </rPr>
      <t>p2tp2a.kab.karawang@gmail.com</t>
    </r>
  </si>
  <si>
    <t>Provinsi JAWA TENGAH</t>
  </si>
  <si>
    <t>Provinsi D I YOGYAKARTA</t>
  </si>
  <si>
    <t>Provinsi JAWA TIMUR</t>
  </si>
  <si>
    <t>Provinsi BANTEN</t>
  </si>
  <si>
    <t>Provinsi BALI</t>
  </si>
  <si>
    <t>Provinsi NUSA TENGGARA BARAT</t>
  </si>
  <si>
    <t>Provinsi NUSA TENGGARA TIMUR</t>
  </si>
  <si>
    <t>Provinsi KALIMANTAN BARAT</t>
  </si>
  <si>
    <t>Provinsi KALIMANTAN TENGAH</t>
  </si>
  <si>
    <t>Provinsi KALIMANTAN SELATAN</t>
  </si>
  <si>
    <t>Kota Baru</t>
  </si>
  <si>
    <t>Provinsi KALIMANTAN TIMUR</t>
  </si>
  <si>
    <t>Mahakam Hulu</t>
  </si>
  <si>
    <t>Provinsi KALIMANTAN UTARA</t>
  </si>
  <si>
    <t>Provinsi SULAWESI UTARA</t>
  </si>
  <si>
    <t>Kepulauan Siau Tagulandang Biaro</t>
  </si>
  <si>
    <t>Provinsi SULAWESI TENGAH</t>
  </si>
  <si>
    <t>Toli-Toli</t>
  </si>
  <si>
    <t>Provinsi SULAWESI SELATAN</t>
  </si>
  <si>
    <t>Kepulauan Selayar</t>
  </si>
  <si>
    <t>Provinsi SULAWESI TENGGARA</t>
  </si>
  <si>
    <t>Kota Baubau</t>
  </si>
  <si>
    <t>Provinsi GORONTALO</t>
  </si>
  <si>
    <t>Provinsi SULAWESI BARAT</t>
  </si>
  <si>
    <t>Provinsi MALUKU</t>
  </si>
  <si>
    <t>Provinsi MALUKU UTARA</t>
  </si>
  <si>
    <t>Provinsi PAPUA BARAT</t>
  </si>
  <si>
    <t>Provinsi PAPUA TENGAH</t>
  </si>
  <si>
    <t>Provinsi PAPUA PEGUNUNGAN</t>
  </si>
  <si>
    <t>Feburari 2025</t>
  </si>
  <si>
    <t>KATEGORI CHART</t>
  </si>
  <si>
    <t>CHART PROVINSI</t>
  </si>
  <si>
    <t>CHART KAB/KOTA</t>
  </si>
  <si>
    <t>Sudah updating</t>
  </si>
  <si>
    <t xml:space="preserve">
</t>
  </si>
  <si>
    <t>Sudah memiliki UPTD PPA (berdasarkan SK Pembentukan)</t>
  </si>
  <si>
    <t>Sudah memiliki Gedung UPTD PPA</t>
  </si>
  <si>
    <t>Sudah memiliki Rumah Perlindungan</t>
  </si>
  <si>
    <t>Kelengkapan kebijakan standar layanan</t>
  </si>
  <si>
    <t>Sudah mengimplementasikan 11 layanan</t>
  </si>
  <si>
    <t>Kelas UPTD PPA</t>
  </si>
  <si>
    <t>DAERAH</t>
  </si>
  <si>
    <t>PERATURAN PERUNDANG-UNDANGAN</t>
  </si>
  <si>
    <t>Terpisah</t>
  </si>
  <si>
    <t>Gabung dengan kantor</t>
  </si>
  <si>
    <t>Paula / 
0853-5826-3555 (Plt)</t>
  </si>
  <si>
    <t>Jl. Tgk. Batee Timoh Lr. Jampee Itam No.2 Jeulingke Kec.Syiah Kuala, Banda Aceh</t>
  </si>
  <si>
    <t>0651-33095</t>
  </si>
  <si>
    <t>08116808875</t>
  </si>
  <si>
    <t>Paula / 
0853-5826-3555</t>
  </si>
  <si>
    <t>uptdppa@acehprov.go.id
uptdppaaceh@gmail.com</t>
  </si>
  <si>
    <r>
      <rPr>
        <rFont val="Tahoma"/>
        <color theme="1"/>
        <sz val="12.0"/>
      </rPr>
      <t>1</t>
    </r>
    <r>
      <rPr>
        <rFont val="Tahoma"/>
        <color theme="1"/>
        <sz val="11.0"/>
      </rPr>
      <t>. Kepala UPTD PPA,
2. Subbagian Tata Usaha,
3. Seksi Penerimaan dan Klarifikasi,
4. Seksi Tindak Lanjut Kasus</t>
    </r>
  </si>
  <si>
    <t>Sedang dalam pembangunan, saat ini bekerjasama dengan Dinsos</t>
  </si>
  <si>
    <t>korban bisa mengajukan pelayanan penampungan sementara jika diperlukan</t>
  </si>
  <si>
    <t>Syahdan Lubis, AP/ 082165673965</t>
  </si>
  <si>
    <t>Jalan Iskandar Muda No. 272 Medan</t>
  </si>
  <si>
    <t>061 80513957</t>
  </si>
  <si>
    <t>Amri/ 081361694001</t>
  </si>
  <si>
    <t>p2tp2a.provsu@gmail.com</t>
  </si>
  <si>
    <t>Kasi 1 : Pengaduan
Kasi 2 : Penjangkauan
Kasubag TU</t>
  </si>
  <si>
    <t>Aset Pemerintah Daerah Provinsi Sumatera Utara</t>
  </si>
  <si>
    <t>Memeriksa berkas pelapor dan melakukan penjemputan korban/pelapor, mempersiapkan dokumen berita acara tinggal sementara di rumah perlindungan, korban diberikan arahan agar mematuhi peraturan di rumah perlindungan sementara.</t>
  </si>
  <si>
    <t>Diskriminasi dan kekerasan seksual</t>
  </si>
  <si>
    <r>
      <rPr>
        <rFont val="Tahoma"/>
        <color theme="1"/>
        <sz val="12.0"/>
      </rPr>
      <t xml:space="preserve">Peraturan Gubernur Sumatera Barat Nomor 90 Tahun 2020 tentang Pembentukan Organisasi Dan Tata Kerja Unit Pelaksana Teknis Daerah Dinas Pemberdayaan Perempuan Dan Perlindungan Anak, Pengendalian Penduduk Dan Keluarga Berencana Provinsi Sumatera Barat yang </t>
    </r>
    <r>
      <rPr>
        <rFont val="Tahoma"/>
        <b/>
        <color rgb="FFFF0000"/>
        <sz val="12.0"/>
      </rPr>
      <t>merubah/mencabut</t>
    </r>
    <r>
      <rPr>
        <rFont val="Tahoma"/>
        <b/>
        <color theme="1"/>
        <sz val="12.0"/>
      </rPr>
      <t xml:space="preserve"> </t>
    </r>
    <r>
      <rPr>
        <rFont val="Tahoma"/>
        <color theme="1"/>
        <sz val="12.0"/>
      </rPr>
      <t>Peraturan Gubernur Sumatera Barat Nomor 99 Tahun 2017 tentang Pembentukan UPTD PPA</t>
    </r>
  </si>
  <si>
    <t>layanan penampungan sementara diberikan melalui koordinasi dan kerjasama dengan LSM yang memiliki rumah perlindungan. hal ini dikarenakan UPTD PPA Provinsi Sumatera Barat belum memiliki Rumah Perlindungan sendiri.</t>
  </si>
  <si>
    <t>Dewi/ 082288674350</t>
  </si>
  <si>
    <t>Jl. Diponegoro No. 36A (Komplek Gedung Dharmawanita Provinsi Riau) Pekanbaru</t>
  </si>
  <si>
    <t>0811707098</t>
  </si>
  <si>
    <t>Peraturan Gubernur Provinsi Riau No 16 Tahun 2019</t>
  </si>
  <si>
    <t>upt.p2tp2a@riau.go.id</t>
  </si>
  <si>
    <r>
      <rPr>
        <rFont val="Tahoma"/>
        <b/>
        <color theme="1"/>
        <sz val="12.0"/>
      </rPr>
      <t>Kasi 1</t>
    </r>
    <r>
      <rPr>
        <rFont val="Tahoma"/>
        <color theme="1"/>
        <sz val="12.0"/>
      </rPr>
      <t xml:space="preserve"> :Pelayanan dan Pengaduan, </t>
    </r>
    <r>
      <rPr>
        <rFont val="Tahoma"/>
        <b/>
        <color theme="1"/>
        <sz val="12.0"/>
      </rPr>
      <t>Kasi 2</t>
    </r>
    <r>
      <rPr>
        <rFont val="Tahoma"/>
        <color theme="1"/>
        <sz val="12.0"/>
      </rPr>
      <t xml:space="preserve"> : Penanganan dan Pemulihan
Kasubag TU</t>
    </r>
  </si>
  <si>
    <t>Untuk saat ini UPT.PPA Provinsi Riau belum memiliki tempat penampungan sementara, namun kami tetap melakukan layanan penampungan sementara dengan berkoordinasi ke Dinas Sosial sehingga layanan penampungan sementara bisa diberikan.
Adapun alur yang biasa dilakukan adalah:
Setelah dilakukan assessment, petugas layanan mempertimbangkan agar korban ditempatkan dirumah perlindungan, melapor kepada atasan, Kepala UPT merekomendasikan persetujuan untuk ditempatkan dirumah perlindungan dan dilakukan koordinasi ke dinas sosial provinsi Riau</t>
  </si>
  <si>
    <t>Herman/ 082283987010</t>
  </si>
  <si>
    <t>Jl. Riau Nomor 1-2, Kota Tanjung Pinang, Prov Kepri</t>
  </si>
  <si>
    <t>08117711881</t>
  </si>
  <si>
    <r>
      <rPr>
        <rFont val="Tahoma"/>
        <color theme="1"/>
        <sz val="12.0"/>
      </rPr>
      <t xml:space="preserve">Peraturan Gubernur Provinsi Kepulauan Riau Nomor 81 Tahun 2017  tentang Pembentukan UPTD PPA, </t>
    </r>
    <r>
      <rPr>
        <rFont val="Tahoma"/>
        <b/>
        <color rgb="FFFF0000"/>
        <sz val="12.0"/>
      </rPr>
      <t xml:space="preserve">merubah/mencabut </t>
    </r>
    <r>
      <rPr>
        <rFont val="Tahoma"/>
        <color theme="1"/>
        <sz val="12.0"/>
      </rPr>
      <t>Peraturan Gubernur Provinsi Kepulauan Riau Nomor 81 Tahun 2017 tentang Pembentukan Unit Pelaksana Teknis Pusat Pelayanan Terpadu Perlindungan Perempuan dan Anak Pada Dinas Pemberdayaan Perempuan, Perlindungan Anak, Pengendalian Penduduk dan Keluarga Berencana Provinsi Kepulauan Riau</t>
    </r>
  </si>
  <si>
    <t>Vonna/ 081991137447</t>
  </si>
  <si>
    <t>uptdp2tp2akepri@yahoo.com</t>
  </si>
  <si>
    <t>Kasi 1 : Penerimaan Pengaduan, penjangkauan dan integrasi, Kasi 2 : Rehabilitasi Pemulangan dan Reintagrasi, dan Kasubag TU</t>
  </si>
  <si>
    <t>Uptd ppa sudah memiliki rumah perlindungan dengan status hak milik</t>
  </si>
  <si>
    <t>Petugas ppa memberikan surat pernyataan bersedia tingggal dipenampungan sementara
Korban di berikan segala kebutuhan korban seperti handuk, pakaian dll dan diantara ke kamar
Korban diperiksa jasmaninya, bila sakitbakan diberi layaann medis, jika sakit berlanjut ato parah maka akan dirujuk k puskesmas
Korban menempati penamoungan sementara maksimal 14 hari, jika lewat batas waktu maka  akan diperpanjang hingga korban benar2 pulih meninggalkan penampungan sementara
Bila batas waktu habis maka korban akan diberikan surat meninggalkan rumah penampungan sementara
Kasi rehabilitasi membuat surat berita acara penyerahan korban</t>
  </si>
  <si>
    <t>KDRT &amp; Pelecehan Seksual Anak</t>
  </si>
  <si>
    <t>08117455411</t>
  </si>
  <si>
    <t>status rumah itu rumah dinas  yang dipinjam pakaikan oleh pemerintah provinsi  melalui Biro aset yang kegunaannya untuk rumah perlindungan bagi korban kekerasan terhadap perempuan di provinsi jambi</t>
  </si>
  <si>
    <t>Alkala Zamora/ 082280411844</t>
  </si>
  <si>
    <t>082177111299</t>
  </si>
  <si>
    <t xml:space="preserve">Peraturan Gubernur Sumatera Selatan No 54 Tahun 2020 </t>
  </si>
  <si>
    <t>Amirudin/ 085366606151
Tutwuri Handayani/ 081541108261</t>
  </si>
  <si>
    <t>uptdppasumsel@gmail.com</t>
  </si>
  <si>
    <t>Ada, namun belum bisa digunakan karna perlu rehab berat</t>
  </si>
  <si>
    <t>Ada, namun blm bisa digunakan karna perlu rehab berat, ( untuk layanan rumah aman sekarang masih bekerjasama dengan Sentra Budi Perkasa dari Kemensos Dinsos Prov. Sumsel)</t>
  </si>
  <si>
    <t>Provinsi Kep. Bangka Belitung</t>
  </si>
  <si>
    <t>Darnis Rachmiyati/ 08121938655</t>
  </si>
  <si>
    <t>Komplek Perkantoran dan Pemukiman Terpadu Pemprov Kep. Bangka Belitung
 Jl. Pulau Belitung - Kelurahan Air Itam</t>
  </si>
  <si>
    <t>0717 4255117</t>
  </si>
  <si>
    <t>085314145959
 081363341655
 082266838811</t>
  </si>
  <si>
    <t>Basirwan / 082112345697 (Kasubag TU)</t>
  </si>
  <si>
    <t>uptdppa.babel@gmail.com</t>
  </si>
  <si>
    <t>Kasi 1 : Seksi Pengaduan, Kerja Sama, dan Informasi, Kasi 2 : Seksi Rujukan dan Tindak Lanjut, dan 3. Kasubbag TU</t>
  </si>
  <si>
    <t>Kekerasan Seksual terhadap Anak</t>
  </si>
  <si>
    <t>Amsir/ 081274581141</t>
  </si>
  <si>
    <t>Ahmad/  085382066609 (Kasi Pengaduan)
Julia Siti/ 081320501982 (Kasi Tindak Lanjut)</t>
  </si>
  <si>
    <r>
      <rPr>
        <rFont val="Tahoma"/>
        <b/>
        <color theme="1"/>
        <sz val="12.0"/>
      </rPr>
      <t>Kasi 1</t>
    </r>
    <r>
      <rPr>
        <rFont val="Tahoma"/>
        <color theme="1"/>
        <sz val="12.0"/>
      </rPr>
      <t xml:space="preserve"> : Pengaduan, </t>
    </r>
    <r>
      <rPr>
        <rFont val="Tahoma"/>
        <b/>
        <color theme="1"/>
        <sz val="12.0"/>
      </rPr>
      <t>Kasi 2</t>
    </r>
    <r>
      <rPr>
        <rFont val="Tahoma"/>
        <color theme="1"/>
        <sz val="12.0"/>
      </rPr>
      <t xml:space="preserve">: Tindak lanjut </t>
    </r>
  </si>
  <si>
    <t>Sewa Tahunan</t>
  </si>
  <si>
    <t xml:space="preserve">1. Penjelasan hasil assesmen risiko dan bahaya, urgensi, dan bentuk-bentuk layanan dalam Pendampingan sementara. --&gt; 2. Persetujuan Penerima manfaat. --&gt; 3. Pendampingan PPA  berkomunikasi dengan Petugas Penampungan Sementara. --&gt;
4. Proses Pemberian berbagai Layanan di Penampungan sementara . --&gt; 5. Input data ke Simfoni PPA.
</t>
  </si>
  <si>
    <t>Ekmaharti/ 085839986880</t>
  </si>
  <si>
    <t>Jl. Pembangunan Nomor 13 Kota Bengkulu</t>
  </si>
  <si>
    <t>Peraturan Gubernur Bengkulu Nomor 47 Tahun 2016 tentang Kedudukan, Susunan Organisasi, Tugas dan Fungsi, Serta Tata Kerja DPPPA, Pengendalian Penduduk dan KB Prov Bengkulu</t>
  </si>
  <si>
    <t>ns.risma29@gmail.com</t>
  </si>
  <si>
    <t>Kasi 1 : Pelayanan, Kasi 2 : Penjangkauan dan Pendampingan Kasus</t>
  </si>
  <si>
    <t>penampungan sementara dilakukan dengan cara menyewakan hotel dengan dukungan DAK</t>
  </si>
  <si>
    <t>Tasrief Andrianto/ 08128114350</t>
  </si>
  <si>
    <t>Jl. Ki Aurum Nomor 4 Cipocok Jaya Kota Serang</t>
  </si>
  <si>
    <t>(0254) 222418</t>
  </si>
  <si>
    <t>085286090400 / 087774111311</t>
  </si>
  <si>
    <t>Iwan/ 081285395998
Andri Humaedi/ 085286090400</t>
  </si>
  <si>
    <t>Kekerasan terhadap perempuan (dewasa)</t>
  </si>
  <si>
    <t>Tri Palupi Diah/ 081314878287</t>
  </si>
  <si>
    <t>Peraturan Gubernur DKI Jakarta Nomor 397 Tahun 2016 tentang Pembentukan Organisasi dan Tata Kerja Pusat Pelayanan Terpadu Pemberdayaan Perempuan dan Anak</t>
  </si>
  <si>
    <t>Cici Djayasinga/ 081315403531 (Kasubag TU)</t>
  </si>
  <si>
    <t>upt.p2tp2adki.2017@gmail.com</t>
  </si>
  <si>
    <t>Kepala UPT, Subag TU, Satuan Pelaksana Pelayanan Pendampingan dan Pencegahan Kekerasan Perempuan dan Anak, dan Sub Kelompok Jabatan Fungsional</t>
  </si>
  <si>
    <t>dikerjasamakan dengan Dinas Sosial</t>
  </si>
  <si>
    <t>Utami/ 081221155235</t>
  </si>
  <si>
    <t>Jl. LLRE Martadinata No. 2 Kota Bandung</t>
  </si>
  <si>
    <t>(022) 20508777</t>
  </si>
  <si>
    <t>Anjar/08112233414</t>
  </si>
  <si>
    <t>Kepala UPTD, Kasubag TU, Kasi Penerimaan Pengaduan, Kasi Tindak Lanjut</t>
  </si>
  <si>
    <t>Kasus kekerasan terhadap perempuan</t>
  </si>
  <si>
    <t>Eka Suprapti/ 081325638917</t>
  </si>
  <si>
    <t>Jl. Pamularsih No 28, Semarang</t>
  </si>
  <si>
    <t>0247 602952</t>
  </si>
  <si>
    <t>085799664444</t>
  </si>
  <si>
    <t xml:space="preserve">Peraturan Gubernur Jawa Tengah Nomor 34 Tahun 2018 tentang Pelaksanaan Teknis SPT-PPA
Surat Mendagri No 061/4722/OTDA Tanggal 8 Juli 2022 Rekomendasi Pembentukan UPTD PPA Provinsi Jawa Tengah </t>
  </si>
  <si>
    <t>B
UPTD PPA A</t>
  </si>
  <si>
    <t>Irwan Gatot/ 089520839277</t>
  </si>
  <si>
    <t>pptjateng@gmail.com</t>
  </si>
  <si>
    <t>Sesuai Kebutuhan Klien dan berdasarkan SOP Rumah Aman maka Klien dapat ditampung selama 14 Hari</t>
  </si>
  <si>
    <t>Shinta Diana/ 082244966000</t>
  </si>
  <si>
    <t>Jl. Arjubo Nomor 88 Surabaya</t>
  </si>
  <si>
    <t xml:space="preserve">diberikan kepada korban kekerasan perempuan dan anak yang membutuhkan rumah aman selama maksimal 14 hari. layanan yang diberikan meliputi konsultasi psikologis, konselin psikososial, layanan kesehatan dan bantuan hukum yang semunya dilakukan di rumah aman oleh petugas sesuai dengan kompetensi yang ada </t>
  </si>
  <si>
    <t>Hety/ 081338552210</t>
  </si>
  <si>
    <t>Yogi/ 081246527566
Utami/ 081338588906</t>
  </si>
  <si>
    <t>kasubag tu, Kasi penerimaan dan pengaduan, kasi rujukan dan tindak lanjut</t>
  </si>
  <si>
    <t>Milik Pemerintah dan Mitra Kerja</t>
  </si>
  <si>
    <t>Rujukan ke mitra kerja dan pendampingan</t>
  </si>
  <si>
    <t>psikis dan seksual</t>
  </si>
  <si>
    <t>Siti Eni/ 08175722662</t>
  </si>
  <si>
    <t>Jl Kaktus No 4 Mataram</t>
  </si>
  <si>
    <t>(0370) 7508946</t>
  </si>
  <si>
    <t>085858449159</t>
  </si>
  <si>
    <t>Peraturan Gubernur NTB Nomor 30 tahun 2019 tentang perubahan kedua  atas peraturan gubernur nomor 29 tahun 2018 tentang pembentukan, kedudukan, susunan organisasi tugas dan fungsi serta tata kerja unit pelaksana teknis dinas pada dinas-dinas daerah dan unit pelaksana teknis badan pada badan-badan daerah provinsi NTB</t>
  </si>
  <si>
    <t>uptdppaprovntb@gmail.com</t>
  </si>
  <si>
    <t>Milik Pemerintah Prov NTB</t>
  </si>
  <si>
    <t>Jika ada korban yang diruk dari kabupaten/kota dan korban yang datang langsung yang membutuhkan proses penanganan</t>
  </si>
  <si>
    <t>Perkawinan Anak, KDRT dan TPPO</t>
  </si>
  <si>
    <t>Elshinta/ 085283302827</t>
  </si>
  <si>
    <t>Jl. Sultan Abdurrahman No 101 Sungai Bangkong Pontianak</t>
  </si>
  <si>
    <t>085283302827</t>
  </si>
  <si>
    <t>Peraturan Gubernur Nomor 101 Tahun 2020 tentang Pembentukan Organisasi Tugas dan Fungsi Serta Tata Kerja UPT PPA Prov Kalbar</t>
  </si>
  <si>
    <t>Nita/ 081256273567 (Sekretaris Dinas)</t>
  </si>
  <si>
    <t>uptdppaprov.kalbar1@gmail.com</t>
  </si>
  <si>
    <t>Kepala UPTD, Kasubag TU, Kasi Pengaduan dan Kasi Tindaklanjut</t>
  </si>
  <si>
    <t>Jumrah/ 081352955671</t>
  </si>
  <si>
    <t>Jl. Yos Sudarso No.11 Palangkaraya</t>
  </si>
  <si>
    <t>08115201515</t>
  </si>
  <si>
    <t>Peraturan Gubernur Kalimantan Tengah Nomor 20 Tahun 2019 tentang Pembentukan Susunan Organisasi. Tugas, Fungsi da Tata Kerja UPTD PPA pada D3AP2KB</t>
  </si>
  <si>
    <t>Marwati/ 081352777755
Rensi/ 081326777326</t>
  </si>
  <si>
    <t>dp3appkb@kalteng.go.id</t>
  </si>
  <si>
    <t>Layanan penampungan sementara dilakukan dengan berkoordinasi dengan pihak terkait kemudian korban dapat menandatangani inform consent dengan diberikan penjelasan terlebih dahulu mengenai layanan yang akan diberikan ataupun ketentuan tertentu yang ada dalam layanan penampungan sementara.</t>
  </si>
  <si>
    <t>Jika Korban dalam kondisi membutuhkan penampungan sementara, maka akan difasilitasi.</t>
  </si>
  <si>
    <t>Arya/ 08115428687; 082187769465</t>
  </si>
  <si>
    <t>Jl. Binjai RT 57 No. 05, Kel. Tanjung Selor Ilir, Kec. Tanjung Selor, Kab. Bulungan, Prov Kaltara</t>
  </si>
  <si>
    <t>(0552) 2033032</t>
  </si>
  <si>
    <t>Peraturan Gubernur Kalimantan Utara Nomor 1 Tahun 2019</t>
  </si>
  <si>
    <t>Asturi/ 085246561312 (Kasubag TU)</t>
  </si>
  <si>
    <t>Kepala UPTD PPA, Kasubag TU, Kasi Pengaduan, Kasi Tindak Lanjut</t>
  </si>
  <si>
    <t>Kekerasan anak</t>
  </si>
  <si>
    <t>Ami Zoel/ 0811504059</t>
  </si>
  <si>
    <t>Jl. Batu Tiban No.39 Komplek Mulawarman Banjarmasin</t>
  </si>
  <si>
    <t>(0511) 4242128</t>
  </si>
  <si>
    <t>081253098883</t>
  </si>
  <si>
    <t>uptdppakalimantanselatan@gmail.com</t>
  </si>
  <si>
    <t>Kholid Budhaeri/ 081351963019</t>
  </si>
  <si>
    <t>Jl. Dewi Sartika No.13 Gedung d</t>
  </si>
  <si>
    <t>Peraturan Gubernur Kalimantan Timur Nomor 37 Tahun 2020 tentang Pembentukan dan Susunan Organisasi UPTD PPA Pada Dinas Kependudukan, Pemberdayaan Perempuan dan Perlindungan Anak Provinsi Kalimantan Timur</t>
  </si>
  <si>
    <t>Rita Astanie/ 081351106707</t>
  </si>
  <si>
    <t>uptdppakaltim@gmail.com</t>
  </si>
  <si>
    <t>Kepala UPTD PPA, Kasubag TU, Kasi Pengaduan, Kasi Tindak Lanjut, Kelompok JF dan Pelaksana</t>
  </si>
  <si>
    <t>Sementara ini rumah perlindungan menggunakan ruangan di UPTD prov.kaltim gedung b</t>
  </si>
  <si>
    <t>UPTD ppa PROV. Kaltim mempunyai rumah singgah sementara ini masih menggunakan ruangan di UPTD PPA Prov.Kaltim jl.dewi Sartika gedung b</t>
  </si>
  <si>
    <t>Patricia Yabi/ 081241585586</t>
  </si>
  <si>
    <t>Jl. R.A Kartini Nomor 25B, Palu</t>
  </si>
  <si>
    <t>081145604320
081145604321</t>
  </si>
  <si>
    <t>Muhlizar/ 0811455882</t>
  </si>
  <si>
    <t>uptdppaprov.sulteng2019@gmail.com</t>
  </si>
  <si>
    <t>Kasi 1 : Penerimaan dan Klarifikasi
Kasi 2 : Tindak Lanjut Kasus
Kasubag TU</t>
  </si>
  <si>
    <t xml:space="preserve">berdasarkan aduan pelapor/korban, assesmen kasus dan disposisi KUPT, tim yang didisposisi membawa klien yang membutuhkan perlindungan rumah aman ke rumah aman. </t>
  </si>
  <si>
    <t>Andi Rahmi Adikarini/ 081342194008</t>
  </si>
  <si>
    <t>UPT.PPA Sulsel
Jl. Hertasning VI/ No.1. Makassar</t>
  </si>
  <si>
    <t>082189059050</t>
  </si>
  <si>
    <t>Sri Angreni 
(Hotline: 082189059050)</t>
  </si>
  <si>
    <t>p2tp2a.sulawesiselatan@gmail.com</t>
  </si>
  <si>
    <t>Kasi 1 : Pelayanan Terpadu dan Rujukan
Kasi 2 : Informasi
Kasubag TU</t>
  </si>
  <si>
    <t>Pengaduan --- assessment kebutuhan - Rumah Aman (sesuai kebutuhan)
Menerima rujukan --- Rumah Aman</t>
  </si>
  <si>
    <t>Kekerasan fisik</t>
  </si>
  <si>
    <t>Idayanti/ 08114560606</t>
  </si>
  <si>
    <t>Jl. Mustafa Katjo (30 Meter dari Jl. Poros Graha Nusa kel. Karema, Simboro Mamuju)</t>
  </si>
  <si>
    <t>082345555188</t>
  </si>
  <si>
    <t>UPTD P2TP2A</t>
  </si>
  <si>
    <t>08124220029</t>
  </si>
  <si>
    <t>uptdppasulawesibarat@gmail.com</t>
  </si>
  <si>
    <t>Kasi 1 : Informasi dan Kerja sama
Kasi 2 : Pengaduan dan Rujukan</t>
  </si>
  <si>
    <t xml:space="preserve">Jika korban membutuhkan tempat tinggal selama dalam proses pengelolaan </t>
  </si>
  <si>
    <t>pelecehan</t>
  </si>
  <si>
    <t>Sumartin/ 085242262247</t>
  </si>
  <si>
    <t>Jl. Pangeran Antasari Nomor 1 Komplek Bumi Praja Anduonohu</t>
  </si>
  <si>
    <t>0401 3195714</t>
  </si>
  <si>
    <t>085398082141</t>
  </si>
  <si>
    <t>Lydia (081268650303)</t>
  </si>
  <si>
    <t>upt.ppa.prov.sultra@gmail.com</t>
  </si>
  <si>
    <t>Kepala UPTD
Kasubag TU
Peksos dan Konselor</t>
  </si>
  <si>
    <t>RUMAH SINGGAH MERUPAKAN ASET PEMDA PROV. SULTRA</t>
  </si>
  <si>
    <t>Jika Hasil asesmen menujukan kebutuhan akan perlindungan sementara korban mendapatkan tempat penampungan serta akomodasi dalam jangka waktu tertentu</t>
  </si>
  <si>
    <t>Marsel/ 081380243727</t>
  </si>
  <si>
    <t>Jl. TNI Nomor 02 Tikala Ares Kecamatan Tikala Kota Manado</t>
  </si>
  <si>
    <t>081280085077</t>
  </si>
  <si>
    <t>Peraturan Gubernur Sulawesi Utara Nomor 31 Tahun 2020</t>
  </si>
  <si>
    <t>I Wayan Pradnyana / 08114306541</t>
  </si>
  <si>
    <t>uptdppasulut@gmail.com</t>
  </si>
  <si>
    <t>Apabila memerlukan layanan penampungan sementara, maka korban yang datang maupun keluarga ditempatkan di rumah Aman UPTD PPA sesuai kebutuhan korban</t>
  </si>
  <si>
    <t>Imam Ruamat/ 081334412500</t>
  </si>
  <si>
    <t>Jl. Seruni, Kelurahan Kampung Pisang Kota Ternate</t>
  </si>
  <si>
    <t>081343798226</t>
  </si>
  <si>
    <t xml:space="preserve">Peraturan Gubernur Maluku Utara Nomor 29 Tahun 2020 </t>
  </si>
  <si>
    <t>Sofhia/ 081243019911 (Kasubag TU)</t>
  </si>
  <si>
    <t>Rumah perlindungan masih berupa 2 buah kamar yang tergabung dalam kantor UPTD PPA</t>
  </si>
  <si>
    <t>SEKARTATIK, SE/ 081248945414</t>
  </si>
  <si>
    <t>Gedung Sarinah Belakang Taman Imbi Jl. Halmahera TK. Sarinah Jayapura</t>
  </si>
  <si>
    <t>081248945414</t>
  </si>
  <si>
    <t>082198416828</t>
  </si>
  <si>
    <t>Surat Rekomendasi Nomor 061/2128/OTDA Tanggal 6 April 2021</t>
  </si>
  <si>
    <t>Sekartatik/ '081248945414
Josefintje Bd. Wandosa / 081392078191</t>
  </si>
  <si>
    <t>tatiksekar66@gmail.com</t>
  </si>
  <si>
    <t>lantai yang saat ini lantai 1 dipakai sebagai kantor UPPA Polda dan lantai 2 sebagai rumah aman, status milik pemda/DP3A</t>
  </si>
  <si>
    <t>HERLIN TURUKAY, SE, M.Si /081248812689</t>
  </si>
  <si>
    <t>Jl. Trikota Arfai II Manokwari</t>
  </si>
  <si>
    <t>081343426475</t>
  </si>
  <si>
    <t>Call Center : 0813 4343 6475     
Helena Rante 0812 9525 6734</t>
  </si>
  <si>
    <t>UPTDPB@gmail.com</t>
  </si>
  <si>
    <t>Kepala UPTD PPA,   Kepala Sub Bagian Tata Usaha,  Kepala Seksi Pengaduan, Kepala Seksi Tindak lanjut, Pengemudi,  Konselor (Psikologis). Peksos, Advokat Hukum dan Cleaning Servic</t>
  </si>
  <si>
    <t>Titipkan di mess polwan atau rumah petugas uptd</t>
  </si>
  <si>
    <t>Kekerasan Fisik terhadap Anak</t>
  </si>
  <si>
    <t>Saleha/ 082299663520</t>
  </si>
  <si>
    <t>Endang/ 082144345410
Ita/ 081337606998</t>
  </si>
  <si>
    <t>endanglerik@gmail.com</t>
  </si>
  <si>
    <t>Penampungan sampai kasus selesai di urus dan korban aman</t>
  </si>
  <si>
    <t>Rizka/ 08114797200</t>
  </si>
  <si>
    <t>Ima (Kadis)/ 081343300797
Sam (Sekdis)/ 082310955506
Nafsia/ 081391121645</t>
  </si>
  <si>
    <t>dinaspppapromal24@gmail com</t>
  </si>
  <si>
    <t>Provinsi D I Yogyakarta</t>
  </si>
  <si>
    <t xml:space="preserve">Peraturan Gubernur DIY Nomor 11 Tahun 2022 </t>
  </si>
  <si>
    <t>Beni/ 081578119696</t>
  </si>
  <si>
    <t>dp3ap2@jogjaprov.go.id</t>
  </si>
  <si>
    <t>Kepala Balai, Kasubag TU, Jabatan Fungsional</t>
  </si>
  <si>
    <t>Fatma Biki/ 085218525865</t>
  </si>
  <si>
    <t>Onny/ 082191503234</t>
  </si>
  <si>
    <t>Papua Selatan</t>
  </si>
  <si>
    <t>Papua Tengah</t>
  </si>
  <si>
    <t>Papua Pegunungan</t>
  </si>
  <si>
    <t>Papua Barat Daya</t>
  </si>
  <si>
    <t>DAK</t>
  </si>
  <si>
    <t>Kab/Ko</t>
  </si>
  <si>
    <t>Aceh</t>
  </si>
  <si>
    <t>Marhami/ 085277967208</t>
  </si>
  <si>
    <t>Jl. Medan Banda Aceh Gampong Paya lipah, Kecamatan Peusangan, Kabupaten Bireuen</t>
  </si>
  <si>
    <t>082274731600</t>
  </si>
  <si>
    <t>082273327580</t>
  </si>
  <si>
    <t>Peraturan Bupati Bireuen Nomor 36 Tahun 2021</t>
  </si>
  <si>
    <t>uptdppabireuen@gmail.com</t>
  </si>
  <si>
    <t>Putri Nahrisah/ 082272838670</t>
  </si>
  <si>
    <t>Jl. Panglima Polem Komplek Perkantoran No.1 Gampong Jawa Belakang, Kec. Langsa Kota</t>
  </si>
  <si>
    <t>064122714</t>
  </si>
  <si>
    <t>085261771945</t>
  </si>
  <si>
    <t>Peraturan Walikota Langsa Nomor 7 Tahun 2021</t>
  </si>
  <si>
    <t>Fajar/087764734822</t>
  </si>
  <si>
    <t>korban yang membutuhkan penampungan sementara kan ditempatkan di panti dekat daerah UPTD</t>
  </si>
  <si>
    <t xml:space="preserve"> Pemerkosaan dan Pelecehan Seksualuptd</t>
  </si>
  <si>
    <t>Nurmiati/ 081360220629</t>
  </si>
  <si>
    <t>Jl. K.H. Ahmad Dahlan No. 02 Merduati Kecamatan Kuta Raja Kota Banda Aceh</t>
  </si>
  <si>
    <t>Peraturan Walikota Banda Aceh Nomor 80 Tahun 2021 Tanggal 6 Desember 2021</t>
  </si>
  <si>
    <t>uptdppakotabandaaceh@gmail.com</t>
  </si>
  <si>
    <t>Laporan kasus --&gt; rencana intervensi (butuh penampungan?) --&gt; tentukan petugas pendamping --&gt; persiapkan tempat penampungan --&gt;petugas dan klien menempati tempat penampungan sementara --&gt;permasalahan selesai atau sudah menempati penampungan 14 hari --&gt; rujuk ke lembaga yang bisa menampung dalam waktu yang lebih lama</t>
  </si>
  <si>
    <t>Yusmarlina/ 081360375880</t>
  </si>
  <si>
    <t>jln tgk chik ditiro no 19 gampong lancang garam kec banda sakti</t>
  </si>
  <si>
    <t>Morinawati/ 085277299969</t>
  </si>
  <si>
    <t>belum ada sarana untik rumah aman</t>
  </si>
  <si>
    <t>KDRT dan pelecehan seksual</t>
  </si>
  <si>
    <t>Nirwana/ 085358987927</t>
  </si>
  <si>
    <t xml:space="preserve">Komplek Perkantoran Pemda, Serule kayu </t>
  </si>
  <si>
    <t>081377120003 ( sementara )</t>
  </si>
  <si>
    <t>Leli/ 081377120003</t>
  </si>
  <si>
    <t>Nurhayati Fitri/ 085322422312</t>
  </si>
  <si>
    <t>Peraturan Bupati Aceh Tengah Nomor 22 Tahun 2022</t>
  </si>
  <si>
    <t>Fitri/ 0823-7033-0775</t>
  </si>
  <si>
    <t>Sahuri/ +62 853-6100-7215 (plh)</t>
  </si>
  <si>
    <t>Peraturan Bupati Aceh Utara Nomor 27 Tahun 2023</t>
  </si>
  <si>
    <t>Peraturan Bupati Nagan Raya Nomor 38 Tahun 2023</t>
  </si>
  <si>
    <t>Peraturan Bupati Aceh Barat Nomor 80 Tahun 2022</t>
  </si>
  <si>
    <t>Sumatera Utara</t>
  </si>
  <si>
    <t>Kristin/ 081375594254</t>
  </si>
  <si>
    <t>Jl. H. Idris Hasibuan No. 2 Rantauprapat</t>
  </si>
  <si>
    <t>0821 - 7340 - 4897</t>
  </si>
  <si>
    <t>085261636562</t>
  </si>
  <si>
    <t>Peraturan Bupati Labuhanbatu Nomor 18 Tahun 2018 tentang Pembentukan Unit Pelaksana Teknis Daerah di Lingkungan Pemerintahan Kabupaten Labuhanbatu</t>
  </si>
  <si>
    <t>Tuti /081361502881</t>
  </si>
  <si>
    <t>UPTDPPALB@gmail.com</t>
  </si>
  <si>
    <t>Status Rumah Perlindungan digabung dengan UPTD PPA</t>
  </si>
  <si>
    <t>Bagi korban yang membutuhkan penampungan sementara maximal 14 hari, makan dan kebutuhan spesifik lainnya ditanggung UPTD PPA.</t>
  </si>
  <si>
    <t xml:space="preserve">Kekerasan Seksual  </t>
  </si>
  <si>
    <t>Alia Zubaidi/ 081376852243</t>
  </si>
  <si>
    <t>Jl. Karya Usaha No. 05, Komp. Kantor Bupati</t>
  </si>
  <si>
    <t>0617 9511183</t>
  </si>
  <si>
    <t>08116220033</t>
  </si>
  <si>
    <t>UPT Dinas Pengendalian Penduduk, KB, dan Pemberdayaan Perempuan, Perlindungan Anak</t>
  </si>
  <si>
    <r>
      <rPr>
        <rFont val="Tahoma"/>
        <color theme="1"/>
        <sz val="12.0"/>
      </rPr>
      <t xml:space="preserve">Peraturan Bupati Deli Serdang No 15 Thn 2023
</t>
    </r>
    <r>
      <rPr>
        <rFont val="Tahoma"/>
        <color rgb="FFFF0000"/>
        <sz val="12.0"/>
      </rPr>
      <t>Peraturan Bupati Deli Serdang No 71 Thn 2020</t>
    </r>
  </si>
  <si>
    <t>Pak Darno/ 0853-7389-6949</t>
  </si>
  <si>
    <t>uptdppadeliserdang@gmail.com</t>
  </si>
  <si>
    <t>Kepala UPT, Kelompok jabatan fungsional</t>
  </si>
  <si>
    <t>132 Kasus</t>
  </si>
  <si>
    <t>Kekerasan seksual dan KDRT</t>
  </si>
  <si>
    <t>Yunus</t>
  </si>
  <si>
    <t>Peraturan Walikota Gunung Sitoli Nomor 48 Tahun 2020</t>
  </si>
  <si>
    <t>Yunus Hia 085275884002</t>
  </si>
  <si>
    <t>Liza - 085296420200</t>
  </si>
  <si>
    <t>Jalan. Jend.Sudirman No 6 Kota Binjai</t>
  </si>
  <si>
    <t>061- 80044471</t>
  </si>
  <si>
    <t>Peraturan Walikota Binjai Nomor 30 Tahun 2020</t>
  </si>
  <si>
    <t>dinasp3am@gmail.com</t>
  </si>
  <si>
    <t>Masih dalam proses</t>
  </si>
  <si>
    <t>Penelantaran Anak</t>
  </si>
  <si>
    <t>Anas Siregar/ 081374135544</t>
  </si>
  <si>
    <t>Jl. A.H Nasution Nomor 112 Medan</t>
  </si>
  <si>
    <t>Peraturan Walikota Medan Nomor 35 Tahun 2021 tentang Pembentukan UPTD Perlindungan Perempuan dan Anak</t>
  </si>
  <si>
    <t>uptppamedan@gmail.com</t>
  </si>
  <si>
    <t>Riza/ 085262622660</t>
  </si>
  <si>
    <t>082286730292</t>
  </si>
  <si>
    <t>Peraturan Bupati Nomor 42 Tahun 2021 tentang Unit Pelaksana Teknis Daerah Perlindungan Perempuan dan Anak pada Dinas Pemberdayaan Perempuan dan Perlindungan Anak Kabupaten Labuhanbatu Utara</t>
  </si>
  <si>
    <t>Ginta / 082294946422</t>
  </si>
  <si>
    <t>Masih dalam penetapan UPTD</t>
  </si>
  <si>
    <t>Kasus pelecean dan pencabulan pada anak</t>
  </si>
  <si>
    <t>Irwan/ 081361335675</t>
  </si>
  <si>
    <t>Meliati/ 081397445511</t>
  </si>
  <si>
    <t>Pencabulan Anak</t>
  </si>
  <si>
    <t>Feri/ 082367368333</t>
  </si>
  <si>
    <t>Komplek Perkantoran Payaloting Panyabungan</t>
  </si>
  <si>
    <t>081361033691</t>
  </si>
  <si>
    <t>Peraturan Bupati Mandailing Natal Nomor 9 Tahun 2021 tentang Pembentukan, Kedudukan, Susunan Organisasi, Tugas dan Fungsi serta Tata Kerja Unit Pelaksana Teknis Daerah Perlindungan Perempuan dan Anak</t>
  </si>
  <si>
    <t>ppdanpad@gmail.com</t>
  </si>
  <si>
    <t>Pelecehan Seksual Pada Anak</t>
  </si>
  <si>
    <t>Irwan/ 082304342788</t>
  </si>
  <si>
    <t>JL. AHMAD BILAL KOTA TEBING TINGGI</t>
  </si>
  <si>
    <t>112 Ext.2</t>
  </si>
  <si>
    <t>Peraturan Walikota Tebing Tinggi Nomor 74 Tahun 2021 tentang Perubahan atas Peraturan Walikota Tebing Tinggi Nomor 44 Tahun 2021</t>
  </si>
  <si>
    <t>status kepemilikan bangunan rumah perlindungan milik Pemerintah Kota Tebing Tinggi</t>
  </si>
  <si>
    <t>korban yang dipandang perlu dan atas persetujuan korban maka akan diberikan layanan perlindungan sementara di rumah aman. Adapun layanan penampungan sementara diperuntukkan untuk korban yang dianggap mendapatkan ancaman bila tetap tinggal di lingkungan tempat tinggalnya semula</t>
  </si>
  <si>
    <t xml:space="preserve">Kekerasan seksual </t>
  </si>
  <si>
    <t>Syahruddin/ 08126575873</t>
  </si>
  <si>
    <t>Peraturan Bupati Asahan Nomor 72 Tahun 2022</t>
  </si>
  <si>
    <t>PADANG LAWAS UTARA</t>
  </si>
  <si>
    <t>AHMAD ADHA SIREGAR, S. Kep., Ners / WA: 0812-6370-3385</t>
  </si>
  <si>
    <t>Jl. Lintas Gunungtua - Langgapayung, Km. 05, Paranginan, Kec. Padang Bolak, Kabupaten Padang Lawas Utara</t>
  </si>
  <si>
    <t>0822-8520-8511</t>
  </si>
  <si>
    <t>Peraturan Bupati Padang Lawas Utara Nomor 22 Tahun 2023 tentang Pembentukan Unit Pelaksana Teknis Daerah Perlindungan Perempuan dan Anak Pada Dinas Pemberdayaan Perempuan dan Perlindungan Anak Serta Pengendalian Penduduk dan Keluarga Berencana Kabupaten Padang Lawas Utara</t>
  </si>
  <si>
    <t>M. Syahrial / 0822-8520-8511</t>
  </si>
  <si>
    <t>uptdppapaluta@gmail.com</t>
  </si>
  <si>
    <t>Kepala UPTD PPA, Kepala Sub Bagian Tata Usaha, Kelompok Jabatan Fungsional, Pengadministrasian Umum, Pengemudi, Penjaga keamanan, Mediator, Penjaga Asrama, Konselor (Psikologis/Hukum)</t>
  </si>
  <si>
    <t>Wini/ 081370690087</t>
  </si>
  <si>
    <t>Peraturan Walikota Padang Sidempuan Nomor 10 Tahun 2023</t>
  </si>
  <si>
    <t>Peraturan Bupati Batu Bara Nomor 48  Tahun 2023</t>
  </si>
  <si>
    <t>Ernawaty Berutu</t>
  </si>
  <si>
    <t>Jln KB NO.03</t>
  </si>
  <si>
    <t>Peraturan Bupati Dairi Nomor 11 Tahun 2023</t>
  </si>
  <si>
    <t>Kepala UPT, Kasubag Tata Usaha</t>
  </si>
  <si>
    <t>SOP Layanan :5</t>
  </si>
  <si>
    <t>1( Sarjana Psikologi)</t>
  </si>
  <si>
    <t>Peraturan Bupati Hambang Hasundutan Nomor 37 Tahun 2023</t>
  </si>
  <si>
    <t>Peraturan Bupati Labuhanbatu selatan Nomor 43 Tahun 2022</t>
  </si>
  <si>
    <t>Peraturan Bupati Pakpak Bharat Nomor 9 Tahun 2023</t>
  </si>
  <si>
    <t>Peraturan Bupati Simalungun Nomor 65 Tahun 2023</t>
  </si>
  <si>
    <t>Peraturan Bupati Tapanuli Selatan Nomor 18 Tahn 2023</t>
  </si>
  <si>
    <t>Bdn Elfrida Rismauli Simangunsong, S.Keb/ 081361361518</t>
  </si>
  <si>
    <t xml:space="preserve">JLN. JCT SIMORANGKIR No.4 Kec. Tarutung </t>
  </si>
  <si>
    <t>082267500320</t>
  </si>
  <si>
    <t>Peraturan Bupati Tapanuli Utara Nomor 37 Tahun 2023</t>
  </si>
  <si>
    <t xml:space="preserve">Elfrida/ 081361361518
Kepala TU UPTD/ 082167433438 </t>
  </si>
  <si>
    <t>uptdtaput@gmail.com</t>
  </si>
  <si>
    <t>Peraturan Walikota Sibolga Nomor 6 tahun 2024</t>
  </si>
  <si>
    <t>Sumatera Barat</t>
  </si>
  <si>
    <t>Efrizon / 081374799172</t>
  </si>
  <si>
    <t>Jl.Lama Sungai Dareh Jr.Sungai sangkir Nagari Sungai Dareh Kec.Pulau Punjung Kab.Dharmasraya</t>
  </si>
  <si>
    <t>081277499489</t>
  </si>
  <si>
    <t>bit.ly/salingsappa</t>
  </si>
  <si>
    <t>Peraturan Bupati Nomor 31 Tahun 2021</t>
  </si>
  <si>
    <t>Welni/ 085263301365</t>
  </si>
  <si>
    <t>ppadharmasraya@gmail.com</t>
  </si>
  <si>
    <t>pelapor mengajukan permohonan perlindungan ke UPTD PPA, petugas layanan PPA melakukan identifikasi serta need assesment terkait kebutuhan perlindungan untuk pelapor dan dilaporkann ke kepala UPTD PPA apakah pelapor mendapatkan izin untuk penampungan sementara atau tidak sesuai dengan identifikasi/need assesment yang telah dilakukan</t>
  </si>
  <si>
    <t xml:space="preserve">Pencabulan  </t>
  </si>
  <si>
    <t>Hadissyam Kudus/ 08116611007</t>
  </si>
  <si>
    <t>Jalan Prof M. Yamin Nomor 38 Muaro Sijunjung</t>
  </si>
  <si>
    <t>081212232338</t>
  </si>
  <si>
    <t>Peraturan Bupati Sijunjung Nomor 56 Tahun 2020</t>
  </si>
  <si>
    <t>Vanesa/ 082169295105</t>
  </si>
  <si>
    <t>uptdppasijunjung@gmail.com</t>
  </si>
  <si>
    <t>1. Petugas layanan melakukan penampungan sementara berdasarkan hasil asesmen sesuai kebutuhan korban/pelapor
2. Penampungan sementara dilakukan di shelter UPTD PPA
3. Selama proses penampungan sementara dilakukan kegiatan-kegiatan yang dapat mendukung pemulihan kondisi korban</t>
  </si>
  <si>
    <t>Susi Nofianti/ 081372088782</t>
  </si>
  <si>
    <t>Nagari 8 Tarantang Kecamatan Harau</t>
  </si>
  <si>
    <t>08126665351</t>
  </si>
  <si>
    <t>Peraturan Bupati Lima Puluh Kota Nomor 15 Tahun 2021</t>
  </si>
  <si>
    <t>Yulia Masna/ 08116619782
Aslidar/08126665341</t>
  </si>
  <si>
    <t>Desmawenti
/082170352646</t>
  </si>
  <si>
    <t>Jl. Raya Tuapejat KM.4
Sipora Utara</t>
  </si>
  <si>
    <t>08116633433</t>
  </si>
  <si>
    <t>Peraturan Bupati Kepulauan Mentawai Nomor 5 Tahun 2022</t>
  </si>
  <si>
    <t>uptdppamentawai@gmail.com</t>
  </si>
  <si>
    <t>Jln Jambak Komplek GOR Rang Agam Padang Baru Lubuk Basung Kec Lubuk Basung Kab Agam</t>
  </si>
  <si>
    <t>ka UPTD/085274149394 Ka TU UPTD/ 085264612268</t>
  </si>
  <si>
    <t>Ka UPTD PPA,Ka TU PPA,Mediator atau Konselor 2 org</t>
  </si>
  <si>
    <t>JIKA ADA KASUS MENYEWA RUMAH MASYARAKAT</t>
  </si>
  <si>
    <t>Erliyenti/ 081374085705</t>
  </si>
  <si>
    <t>Alexmy Hendra/ 085263576858</t>
  </si>
  <si>
    <t>Surat Rekomendasi Nomor 065/969/org-2022 tanggal 18 November 2022</t>
  </si>
  <si>
    <t>Mulya Cahyana/ 081261026024</t>
  </si>
  <si>
    <t>Peraturan Bupati Pesisir Selatan Nomor 22 Tahun 2023</t>
  </si>
  <si>
    <t>Helfi Yerita/ 081374857004</t>
  </si>
  <si>
    <t>Peraturan Bupati Pasaman Barat Nomor 40 Tahun 2022</t>
  </si>
  <si>
    <t>Riau</t>
  </si>
  <si>
    <t>Fajaria Rusmeity/ 085271639399</t>
  </si>
  <si>
    <t xml:space="preserve">Jl. Kesuma Jayamukti, Dumai </t>
  </si>
  <si>
    <t>082174460123</t>
  </si>
  <si>
    <t xml:space="preserve">Peraturan Walikota Dumai Nomor 36 Tahun 2018 tentang Kedudukan, Susunan Organisasi, Tugas dan Fungsi serta Tata Unit Kerja UPTD PPA Kelas A pada Dinas PPPA Kota Dumai </t>
  </si>
  <si>
    <t>Resti/ 081378821360</t>
  </si>
  <si>
    <t>uptdppakotadumai@gmail.com</t>
  </si>
  <si>
    <t>Pemda</t>
  </si>
  <si>
    <t>Menerima Pengaduan masyarakat, dan berkordinasi dg OPD terkait</t>
  </si>
  <si>
    <t>Elva/ 081268796034</t>
  </si>
  <si>
    <t>085355343638</t>
  </si>
  <si>
    <t>Bonita/ 08127650041</t>
  </si>
  <si>
    <t>komplek perkantoran pemerintahan daerah</t>
  </si>
  <si>
    <t>08126863102</t>
  </si>
  <si>
    <t>Neni Fitri/ 081378463441 (Ka TU UPTD PPA)</t>
  </si>
  <si>
    <t>di rumah singgah yang masih dikontrak oleh dinas sosial</t>
  </si>
  <si>
    <t>Kamisah/ 081365564307</t>
  </si>
  <si>
    <t>JL. TERPADU UJUNG, SELATPANJANG</t>
  </si>
  <si>
    <t>085270565699</t>
  </si>
  <si>
    <t>uptdppakepmeranti@gmail.com</t>
  </si>
  <si>
    <t>Kepala UPTD PPA, Kasubag TU, Kelompok JF dan Pelaksana</t>
  </si>
  <si>
    <t>Ria/ 081364284537</t>
  </si>
  <si>
    <t>Jl. Dagang No.78 Pekanbaru 28122</t>
  </si>
  <si>
    <t>081277993737</t>
  </si>
  <si>
    <t>Rusita/ 085265560888 (Ka. TU UPTD PPA)</t>
  </si>
  <si>
    <t>1 ka UPT,1 Kasubag, 2 Kasubag Asesmen, 3 Konselor, 2 Psikolog, 1 Staf admin</t>
  </si>
  <si>
    <t>Konselor dengan SPK dan Psikolog Klinis dengan SPK</t>
  </si>
  <si>
    <t>Pelapor datang ke UPT PPA, melalui Hotline atau blog e-cikpuan  - Petugas Assesmen menerima pelaporan - melakukan assesmen diteksi kebutuhan pelapor - jika hasil assesmen terbukti pelapor mengalami kekerasan dan butuh segera pelayanan - petugas melaporkan ke Ka. UPT - Ka. UPT menindak lanjuti hasil assesmen - Ka. UPT berkoordinasi dengan Kepala Dinas untuk menginapkan korban ke rumah aman - menunjuk pendamping/penanggungjawab kasus untuk pendampingan di rumah aman -Semua petugas UPT PPA mempersiapkan kebutuhan korban di rumah aman - melakukan pendampingan dan konseling</t>
  </si>
  <si>
    <t>Erida Hasnah/ 081276701967</t>
  </si>
  <si>
    <t>Jl. Pendidikan - Tembilahan</t>
  </si>
  <si>
    <t xml:space="preserve">Peraturan Bupati Indragiri Hilir Nomor 80 Tahun 2019 </t>
  </si>
  <si>
    <t>Erni Yusnita/ 085265427334</t>
  </si>
  <si>
    <t xml:space="preserve">Kepala UPTD PPA, Kasubag TU, Kelompok JF </t>
  </si>
  <si>
    <t>Kasus pelecehan seksual</t>
  </si>
  <si>
    <t>Hendra/ 081275934186</t>
  </si>
  <si>
    <t>Jl. Lintas Timur Km.5 No.32 Pematang Reba - Rengat</t>
  </si>
  <si>
    <t>082384485820</t>
  </si>
  <si>
    <t>Peraturan Bupati Indragiri Hulu Nomor 79 Tahun 2020 tentang Pembentukan UPTD PPA Kab. Indragiri Hulu</t>
  </si>
  <si>
    <t>Emi/ 085265869878 (Ka TU)</t>
  </si>
  <si>
    <t>uptdppakabinhu@gmail.com</t>
  </si>
  <si>
    <t>Kontrak per tahun</t>
  </si>
  <si>
    <t>Kekerasan Seksual pada Anak</t>
  </si>
  <si>
    <t>Selamat/ 081374752228</t>
  </si>
  <si>
    <t>Jalan Kecamatan Batu 6 Bagansiapiapi</t>
  </si>
  <si>
    <t>Peraturan Bupati Rokan Hilir Nomor 112 tahun 2021 tentang UPTD PPA pada Dinas Pengendalian Penduduk Keluarga Berencana PPPA Kabupaten Rokan Hilir</t>
  </si>
  <si>
    <t>Selamat/081374752228</t>
  </si>
  <si>
    <t>Kepala UPTD PPA, Kasubag TU, Kelompok JF</t>
  </si>
  <si>
    <t>milik PEMDA Kab. Rokan Hilir</t>
  </si>
  <si>
    <t>Desi Defiani/ 081268902754</t>
  </si>
  <si>
    <t>JLN. KOMPLEK PERUMAHAN PEMDA BLOK. C 16 PASIR PENGARAIAN, KAB. ROKAN HULU</t>
  </si>
  <si>
    <t>(0762) 91727</t>
  </si>
  <si>
    <t>Peraturan Bupati rokan hulu nomor 2 Tahun 2020 tentang pembentukan susunan organisasi, tugas, fungsi dan tata kerja UPTD PPA Kab. Rokan Hulu</t>
  </si>
  <si>
    <t>uptdpparohul@gmail.com</t>
  </si>
  <si>
    <t>Belum Ada, Karena Belum Adanya Rumah Aman Bagi Para Korban</t>
  </si>
  <si>
    <t>Pencabulan</t>
  </si>
  <si>
    <t>Pupuy/ 085248304299</t>
  </si>
  <si>
    <t>Komplek Perumahan Dinas Sungai Betung Nomor 21 RT 004 RW 002, Kelurahan Kampung Rempak</t>
  </si>
  <si>
    <t>085278030807</t>
  </si>
  <si>
    <t>Yusrizal/ 085278030807</t>
  </si>
  <si>
    <t>uptdppa.kabupatensiak@gmail.com</t>
  </si>
  <si>
    <t>Wati/ 081365923974 (Kecamatan Mandau, Pinggir, Tulang Mandau dan Bathin Solapan)</t>
  </si>
  <si>
    <t xml:space="preserve">Jl. Hangtuah Duri, Kec. Mandau, Depan gedung LAMR </t>
  </si>
  <si>
    <t>Eva Susanti/ 081371780337</t>
  </si>
  <si>
    <t>Kepala UPTD, Kasubag TU, Tim Mediator, Penjaga Malam, Petugas Kebersihan</t>
  </si>
  <si>
    <t>Ima/ 082173594000 (Kecamatan Bukit Batu)</t>
  </si>
  <si>
    <t>085271796184</t>
  </si>
  <si>
    <t xml:space="preserve">Harmidayanti/ 081276667172 </t>
  </si>
  <si>
    <t>uptp2abks@gmail.com</t>
  </si>
  <si>
    <t>Kamariah/ 081378921890 (Kecamatan Rupat)</t>
  </si>
  <si>
    <t>Lindawati/ 082283933908</t>
  </si>
  <si>
    <t>Jl.Tuanku Tambusai</t>
  </si>
  <si>
    <t>085274966368</t>
  </si>
  <si>
    <t>Peraturan Bupati Kampar Nomor 79 Tahun 2020</t>
  </si>
  <si>
    <t>uptdppakampar02@gmail.com</t>
  </si>
  <si>
    <t>Kepala UPTD PPA, Subbagian Tata Usaha, Jabatan Pelaksana, Kelompok Jabatan Fungsional</t>
  </si>
  <si>
    <t>UPTD PPA menerima korban yg diserahkan oleh polres kampar dan mengamankan korban di UPTD PPA</t>
  </si>
  <si>
    <t>Kasus Pencabulan</t>
  </si>
  <si>
    <t>Kepulauan Riau</t>
  </si>
  <si>
    <t xml:space="preserve">Melda/ 082154828450 </t>
  </si>
  <si>
    <t>Jl. HR. Soebrantas, Kelurahan Bandarsyah, Kec. Bunguran Timur, Kabupaten Natuna</t>
  </si>
  <si>
    <t>Peraturan Bupati Natuna Nomor 11 Tahun 2022</t>
  </si>
  <si>
    <t>Wan Rini/ 082143426998</t>
  </si>
  <si>
    <t>Melaporkan klien yang memerlukan layanan shelter kepada Kepala UPTD PPA
Meminta persetujuaan kepada Kepala DP3AKB
Melakukan assesment dan identifikasi bagi klien yang belum teregister
Menyerahkan klien kepada penjaga shelter
Melaksanakan pemantauan keadaan klien di shelter
Selesai</t>
  </si>
  <si>
    <t>Kekerasan fisik dan psikis</t>
  </si>
  <si>
    <t>Zakiah/ 085264906404</t>
  </si>
  <si>
    <t>Jl. Kota Piring No 1, Tanjung Pinang</t>
  </si>
  <si>
    <t>082286719448</t>
  </si>
  <si>
    <t>Peraturan Walikota Tanjung Pinang Nomor 18 Tahun 2020</t>
  </si>
  <si>
    <t>uptdppakotatanjungpinang@gmail.com</t>
  </si>
  <si>
    <t>Dedy/ 0895603699095</t>
  </si>
  <si>
    <t>Ir.Sutami No 1 Sei Harapan  - Sekupang</t>
  </si>
  <si>
    <t>112 (Nomor Tunggal Panggilan Darurat)</t>
  </si>
  <si>
    <t xml:space="preserve">Peraturan Walikota Batam nomor  59 Tahun 2021,berlaku efektif 1 Januari  2022 </t>
  </si>
  <si>
    <t>Sari/ 08127052844</t>
  </si>
  <si>
    <t>uptdppakotabatam@gmail.com</t>
  </si>
  <si>
    <t>Bantuan DAK NF PPA 2022</t>
  </si>
  <si>
    <t>Sesuai dengan kubutuhan  korban (hasil Asessment)</t>
  </si>
  <si>
    <t>Desy/ 085364351930</t>
  </si>
  <si>
    <t>Jln. Bhayangkara No. 02
Tanjung Balai Karimun</t>
  </si>
  <si>
    <t xml:space="preserve">081270356670
</t>
  </si>
  <si>
    <t>Peraturan Bupati No.1 tahun 2022</t>
  </si>
  <si>
    <t>Vony/ 081268884611</t>
  </si>
  <si>
    <t>uptdppakarimun@gmail.com</t>
  </si>
  <si>
    <t>Peraturan Bupati Bintan Nomor 34 Tahun 2023</t>
  </si>
  <si>
    <t>Ury/ 08117700202</t>
  </si>
  <si>
    <t>JL. AMAN KELANG , SAWAH INDAH DAIK LINGGA</t>
  </si>
  <si>
    <t>091270136568</t>
  </si>
  <si>
    <t>081364347854</t>
  </si>
  <si>
    <t>Peraturan Bupati Lingga Nomor 76 Tahun 2022</t>
  </si>
  <si>
    <t>Siti/ 081270136568</t>
  </si>
  <si>
    <t>Jambi</t>
  </si>
  <si>
    <t>ROSA ROSILAWATI, SE, ME., Sy/ 082268230408</t>
  </si>
  <si>
    <t>Jl. Samarinda No. 1 Kelurahan Paal V Kecamatan Kota Baru Kota Jambi</t>
  </si>
  <si>
    <t>Peraturan Walikota Jambi no. 09 tahun 2019 tentang Pembentukan, Kedudukan, Susunan Organisasi, Rincian Tugas dan Tata Kerja Unit Pelaksana Teknis Dinas Perlindungan Perempuan dan Anak pada Dinas Pemberdayaan Masyarakat, Perempuan dan Perlindungan Anak Kota Jambi</t>
  </si>
  <si>
    <t>Yuliawati N  / 0812-7372-9431</t>
  </si>
  <si>
    <t xml:space="preserve"> Kepala UPTD PPA,   Kepala Sub Bagian Tata Usaha,         Kelompok Jabatan Fungsional, Pengadministrasian Umum,  Pengemudi, Penjaga keamanan,  mediator, Penjaga Rumah Aman,  Konselor (Psikologis/Hukum)</t>
  </si>
  <si>
    <t>Neneng Eva Anggraini/ 082378543280</t>
  </si>
  <si>
    <t>Jl. Sri Soedewi Mascjhun Sofwan, SH Rengas Condong Muara Bulian</t>
  </si>
  <si>
    <t>(0743)23456</t>
  </si>
  <si>
    <t>Najmy Ulyanti/ 081271699638</t>
  </si>
  <si>
    <t xml:space="preserve">emmy041269@gmail.com
</t>
  </si>
  <si>
    <t>Kepala UPTD PPA, Kepala Sub Bagian Tata Usaha, Kelompok Jabatan Fungsional, Pengadministrasian Umum, Pengemudi, Penjaga keamanan, mediator, Penjaga Rumah Aman, Konselor (Psikologis/Hukum)</t>
  </si>
  <si>
    <t>Jl. Gatot Subroto No. 06 Kel. Tungkal II Kec. Tungkal Ilir</t>
  </si>
  <si>
    <t>Peraturan Bupati Tanjung Jabung Barat Nomor 37 Tahun 2022</t>
  </si>
  <si>
    <t>Hardiyanti/ 081366521578</t>
  </si>
  <si>
    <t xml:space="preserve">uptdppatanjabbarat@gmail.com
</t>
  </si>
  <si>
    <t>Kepala UPTD PPA, Kasubbag TU, Kelompok Jabatan Fungsional, Konselor, Komediator dan pelaksana</t>
  </si>
  <si>
    <t>Alpiantri/ 081367729768</t>
  </si>
  <si>
    <t>Zulmaheti/ 085211525230</t>
  </si>
  <si>
    <t>Jl.Pemuda Km 2 Bangko</t>
  </si>
  <si>
    <t>Peraturan Bupati Merangin Nomor 1 Tahun 2023</t>
  </si>
  <si>
    <t>085211525230-ZULMAHETI</t>
  </si>
  <si>
    <t xml:space="preserve"> 0812-2093-3987</t>
  </si>
  <si>
    <t xml:space="preserve"> 0812-2093-3987/Rachmat</t>
  </si>
  <si>
    <t>Kepala UPTD PPA, Kasubbag TU, Kelompok Jabatan Fungsional</t>
  </si>
  <si>
    <t>Sumatera Selatan</t>
  </si>
  <si>
    <t>Rendri/ 082246774799</t>
  </si>
  <si>
    <t>Jl. Bakti 1 Puncak Sekuning RT.05 RW.02 Kel. LorokPakjo Kec. Ilir Barat1</t>
  </si>
  <si>
    <t>0711 445985</t>
  </si>
  <si>
    <t>Peraturan Walikota Kota Palembang Nomor 63 Tahun 2017</t>
  </si>
  <si>
    <t>Siti Barokah/ 082175699588</t>
  </si>
  <si>
    <t>Jl. Garuda Kelurahan Kayuara No. 30 Lubuklinggau</t>
  </si>
  <si>
    <t>Peraturan Walikota Lubuk Linggau Nomor 50 Tahun 2017</t>
  </si>
  <si>
    <t>uptppalubuklinggau@gmail.com</t>
  </si>
  <si>
    <t>Kepala UPT PPA, kasubag TU</t>
  </si>
  <si>
    <t>Nurminah/ 082177431621</t>
  </si>
  <si>
    <t>Jl.Kol.H.M.Yusuf Halim LK.V Kel.Jua-Jua Kec.Kota Kayuagung Kab.OKI</t>
  </si>
  <si>
    <t>081367066552</t>
  </si>
  <si>
    <t>Peraturan Bupati Ogan Komering Ilir No.24 Tahun 2019 tentang pembentukan, Uraian Tugas dan Fungsi  UPTD PPA  di Kab. Ogan Komering Ilir</t>
  </si>
  <si>
    <t>uptdpppakaboki@gmail.com</t>
  </si>
  <si>
    <t>Kepala UPTD PPA, Kepala Sub Bagian Tata Usaha, Pengadministrasi Umum, Pengemudi, Penjaga Keamanan, Penjaga Asrama, Psikologi, Kuasa Hukum dan kepolisian</t>
  </si>
  <si>
    <t>Saat ini penampungan sementara berupa rumah singgah sesuai peraturan menteri pemberdayaan perempuan dan perlindungan anak nomor 4 tahun 2018 dan d tuangkan diperaturan bupati nomor 24 tahun 2019 ( penampungan sementara bagi korban selama 3x24 jam)
kantor uptd dan rumah perlindungan satu lokasi beda gedung</t>
  </si>
  <si>
    <t xml:space="preserve">Petugas pelayanan penampungan sementara menerima korban untuk ditempatkan d rumah singgah -peraturan kementrian pemberdayaan perempuan nomor 4 tahun 2018 penampungan sementara dirumah singgah selama 3x24 jam -buat laporan pelaksanaan layanan kepada Kepala UPTD PPA -memberikan laporan kepada Kepala dinas Pemberdayaan Perempuan dan perlindungan anak </t>
  </si>
  <si>
    <t xml:space="preserve">Kekerasan seksual dan kekerasan dalam rumah tangga </t>
  </si>
  <si>
    <t>Muhammad Setiawan/ 081586242679</t>
  </si>
  <si>
    <t>Jl.Pangeran Muh.Amin komplek Perkantoran  Pemkab Musirawas Muara Beliti Sumsel</t>
  </si>
  <si>
    <t>Peraturan Bupati Musi Rawas No.48 Tahun 2019 tentang pembentukan UPT PPA  di Kab. Musi Rawas</t>
  </si>
  <si>
    <t>Eva/ 082181700117</t>
  </si>
  <si>
    <t>UPTPpakabmura@gmail.com</t>
  </si>
  <si>
    <t>Kepala UPTD, Kasubag TU, Pengadministasi Umum, Tim Mediator, Pengemudi, Penjaga Kebersihan</t>
  </si>
  <si>
    <t>Untuk sementara ini tersedia kamar yang bergabung dengan kantor upt.ppa</t>
  </si>
  <si>
    <t>Pihak upt untuk sementara ini menyediakan ruangan atau kamar untuk klien yg bergabung dgn kntr upt.ppa.</t>
  </si>
  <si>
    <t>Lensy/ 081278119074</t>
  </si>
  <si>
    <t>Jl. Kol. Barlian Komplek Pemda, Kel. Bandar Jaya, Lahat</t>
  </si>
  <si>
    <t>081532683828</t>
  </si>
  <si>
    <t>Agus sm Ade /81532683828</t>
  </si>
  <si>
    <t>Kepala UPTD, Kasubag TU, Kelompok JF dan Pelaksana</t>
  </si>
  <si>
    <t>Merry Herlina, SE.,MM/ 081271122200</t>
  </si>
  <si>
    <t>Jl. Jend. A. Yani KM 6, Kemelak Bindung Langit, Baturaj</t>
  </si>
  <si>
    <t>081271122200</t>
  </si>
  <si>
    <t>UPTDA PPA</t>
  </si>
  <si>
    <t>merryherlina1977@gmail.com</t>
  </si>
  <si>
    <t>Kepala UPTD PPA, Kasubbag TU UPTD PPA</t>
  </si>
  <si>
    <t>Didi Efindri/ 082307021313</t>
  </si>
  <si>
    <t>Jl. Mayjen S. Parman, Rumah Sakit Lama, Kec. Pagar Alam Utara, Kota Pagar Alam</t>
  </si>
  <si>
    <t>082280167363</t>
  </si>
  <si>
    <t>Peraturan Walikota Pagar Alam Nomor 46 Tahun 2020</t>
  </si>
  <si>
    <t xml:space="preserve">Antika Rahamyanti/ 081373347761, </t>
  </si>
  <si>
    <t>Kepala UPTD PPA, Kasubag TU UPTD PPA, Pelaksana dan Kelompok JF</t>
  </si>
  <si>
    <t>Vivi/ 082179010869</t>
  </si>
  <si>
    <t>uptdppa2025@gmail.com</t>
  </si>
  <si>
    <t xml:space="preserve">tidak ada </t>
  </si>
  <si>
    <t>Jl.Merdeka Kelurahan Handayani Mulya Kecamatan Talang Ubi Kab. PALI</t>
  </si>
  <si>
    <t>menjelaskan hasil   analisa kasus dan layanan dalam penampungan sementara- persetujuan penerima manfaat - pendamping berkomunikasi dgn petugas layanan penampungan sementara- proses pemebrian layanan di penampungan - input data dalam simfoni</t>
  </si>
  <si>
    <t xml:space="preserve">Kekerasan seksual  </t>
  </si>
  <si>
    <t>Aisyah/ 081271056269</t>
  </si>
  <si>
    <t xml:space="preserve">Belum ada tempat penampungan di UPTD, tapi kami menampung korban pada rumah dinas kepala dinas PPPA bila saat dibutuhkan </t>
  </si>
  <si>
    <t>Plh.Wahdawati, S.ST., M.A.P/ 081368939597</t>
  </si>
  <si>
    <t xml:space="preserve">Jln Raya Lintas Timur KM 35 Indralaya </t>
  </si>
  <si>
    <t>0711 581 099</t>
  </si>
  <si>
    <t>0811 7499129</t>
  </si>
  <si>
    <t>M. Ridwan / 08117444111 - 085709690093</t>
  </si>
  <si>
    <t>layanan129@gmail.com</t>
  </si>
  <si>
    <t>Kepala UPTD PPA, Kasubbag TU UPTD PPA, Pelaksana dan Kelompok JF</t>
  </si>
  <si>
    <t>Sebelumnya pelayanan di lakukan oleh Unit P2TP2A, kekersan yg terbanyak adalah kekerasan seksual</t>
  </si>
  <si>
    <t>Ernalia/ 081271113406</t>
  </si>
  <si>
    <t>Jl. Lingkar Tmur Komplek Islamic Center (RUSUNAWA) Kota Prabumulih</t>
  </si>
  <si>
    <t>081271156113</t>
  </si>
  <si>
    <t>Peraturan Walikota Prabumulih Nomor 7 Tahun 2022</t>
  </si>
  <si>
    <t>RINA NOVA SARI,SE/ 085768737118</t>
  </si>
  <si>
    <t>Nova Susanti/ 0811789721</t>
  </si>
  <si>
    <t>Kepala UPTD PPA,   Kepala Sub Bagian Tata Usaha,         Kelompok Jabatan Fungsional, Pengadministrasian Umum,  Pengemudi, Penjaga keamanan,  mediator, Penjaga Rumah Aman,  Konselor (Psikologis/Hukum)</t>
  </si>
  <si>
    <t>Rahma/ 081328659750</t>
  </si>
  <si>
    <t>tidak punya</t>
  </si>
  <si>
    <t>DALAM PROSES</t>
  </si>
  <si>
    <t>1 ORANG</t>
  </si>
  <si>
    <t>Ka.UPTD adalah Psikolog Klinis sehingga untuk pendampingan Tenaga ahli psikolog langsung dilakukan oleh ka UPTD namun untuk penggunaan DAK non Fiisik 2024, honor tidak diperbolehkan untuk dinas dan UPTD sehungga untuk keperluan tersebut kemungkinan menggunakkan tenaga psikolog luar kabupaten dan itu justru mempersulit dan kurang fleksibel (untuk kasus2 yang sifatnya urgent )</t>
  </si>
  <si>
    <t>1 (call center)</t>
  </si>
  <si>
    <t>Belum ada tempat penampungan di UPTD. UPTD sendiri masih bergabung dengan dinas sehingga di tahun 2024 kami menggunakan DAK non Fisik untuk biaya penginapan di Hotel setempat. Ditahun2 sebelumnya, korban tidak kami tampung.</t>
  </si>
  <si>
    <t>kekerasan Sex</t>
  </si>
  <si>
    <t>Lisa Gustina/ 085267002325</t>
  </si>
  <si>
    <t>Peraturan Bupati Musi Banyuasin Nomor 13 Tahun 2024</t>
  </si>
  <si>
    <t>Desi Atika / 081271639959</t>
  </si>
  <si>
    <t>Bangka Belitung</t>
  </si>
  <si>
    <t>Sahroni/ 081368032323</t>
  </si>
  <si>
    <t>Jalan jendral ahmad yani, jalur 2. Sungailiat</t>
  </si>
  <si>
    <t>071792055</t>
  </si>
  <si>
    <t>081368032323</t>
  </si>
  <si>
    <t>Peraturan Bupati nomor 83 tahun 2020 tentang pembentukan unit pelaksana teknis daerah di lingkungan pemkab bangka</t>
  </si>
  <si>
    <t>dp2kbp3abangka@gmail.com</t>
  </si>
  <si>
    <t>Pinjam pakai aset pemerintah daerah Kabupaten Bangka (salah satu eks rumah dinas)</t>
  </si>
  <si>
    <t>Layanan penampungan sementara diberikan bagi korban yang memerlukan dengan sepengetahuan keluarga dan pihak kepolisian</t>
  </si>
  <si>
    <t xml:space="preserve">Bangka Tengah </t>
  </si>
  <si>
    <t>Evi Kurniati/ 081279727159</t>
  </si>
  <si>
    <t>Jl. Titian 4 Koba, Kompleks Pemkab Bangka Tengah</t>
  </si>
  <si>
    <t>07184222009</t>
  </si>
  <si>
    <t>Aplikasi Kisanak</t>
  </si>
  <si>
    <t>Peraturan Bupati Bangka Tengah Nomor 33 Tahun 2020</t>
  </si>
  <si>
    <t>dp2kbp3abteng@gmail.com</t>
  </si>
  <si>
    <t>Alta Fatra/ 082279156580</t>
  </si>
  <si>
    <t>Peraturan Bupati Bangka Barat Nomor 18 Tahun 2022</t>
  </si>
  <si>
    <t>Bapak Vika/ 085378001134 (Kasubag TU)</t>
  </si>
  <si>
    <t>uptdppababar@gmail.com</t>
  </si>
  <si>
    <t>Kasus seksual anak</t>
  </si>
  <si>
    <t>Sui Tie/ 081271091167</t>
  </si>
  <si>
    <t>Jl. Rasa Kunda gang Delima Siam VI Kec. Girimaya</t>
  </si>
  <si>
    <t>Peraturan Walikota Pangkal Pinang Nomor 59 Tahun 2020</t>
  </si>
  <si>
    <t>uptdppapgk@gmail.com</t>
  </si>
  <si>
    <t>Pelecehan seksual Kekerasan terhadap Perempuan</t>
  </si>
  <si>
    <t>Dian Novikasari/ 083878543992</t>
  </si>
  <si>
    <t>Komplek Perkantoran Terpadu Pemerintah Kab. Bangka Selatan</t>
  </si>
  <si>
    <t>0718 4220094</t>
  </si>
  <si>
    <t>Peraturan Bupati Bangka Selatan Nomor 44 Tahun 2020</t>
  </si>
  <si>
    <t>uptdspppabasel@gmail.com</t>
  </si>
  <si>
    <t>Kepala UPTD, Pelaksana, Kelompok Jabatan Fungsional</t>
  </si>
  <si>
    <t>Bambang/ 081949321478</t>
  </si>
  <si>
    <t>Komplek Perkantoran Terpadu Pemerintahan Daerah Kabupaten Belitung Timur
Jl. Raya Gantung Dusun Menggarawan, Desa Padang, Kecamatan Manggar, Kabupaten Belitung Timur</t>
  </si>
  <si>
    <t>081929555533</t>
  </si>
  <si>
    <t>Lisa Meilinda/ 081366764956 / 081929555533</t>
  </si>
  <si>
    <t>uptdppabeltim@gmail.com</t>
  </si>
  <si>
    <t>Kepala UPTD, Pelaksana dan Kelompok JF</t>
  </si>
  <si>
    <t>Indera/ 081282109688</t>
  </si>
  <si>
    <t>Peraturan Bupati Belitung Nomor 56 Tahun 2022</t>
  </si>
  <si>
    <t>Erni/ 08127838438</t>
  </si>
  <si>
    <t>Lampung</t>
  </si>
  <si>
    <t>Ara Yuliasari/ 081254974884</t>
  </si>
  <si>
    <t xml:space="preserve">Jl. Soekarno Hatta No 17 (16C) Mulyojati, Metro Barat, Kota Metro
</t>
  </si>
  <si>
    <t>0725 43690</t>
  </si>
  <si>
    <t>081540999005</t>
  </si>
  <si>
    <t>Peraturan Walikota Metro Nomor 3 Tahun 2018 tentang Pembentukan Organisasi dan Tata Kerja Unit Pelaksana Teknis Daerah pada Pemerintah Kota Metro</t>
  </si>
  <si>
    <t>uptdppametro@yahoo.com</t>
  </si>
  <si>
    <t xml:space="preserve">Kepala UPTD PPA, Kasubag TU, Kelompok JF dan Pelaksana </t>
  </si>
  <si>
    <t>baru diselenggarakan tahun 2022</t>
  </si>
  <si>
    <t xml:space="preserve">Kekerasan terhadap anak </t>
  </si>
  <si>
    <t>A. Prisnal/ 082140001833</t>
  </si>
  <si>
    <t>Jl. Dr. Susilo No 2, Gedung Satu ATap, Lantai 9</t>
  </si>
  <si>
    <t>Telp : 082140001686
WA : 082111110626</t>
  </si>
  <si>
    <t>uptpppakotabalam01@gmail.com</t>
  </si>
  <si>
    <t>UPT PPA Kota Bandar Lampung bekerjasama/membuat MOU dengan lembaga/yayasan swasta</t>
  </si>
  <si>
    <t>Dinas PPPA dan UPT PPA Kota Bandar Lampung bekerjasama dengan lembaga/yayasan swasta</t>
  </si>
  <si>
    <t>Yusrizal/ 081276176733</t>
  </si>
  <si>
    <t>Komplek Perkantoran Dinas Kabupaten Jln. Hi. Muchtar Gunung Sugih</t>
  </si>
  <si>
    <t>Ronal/ 085924952254</t>
  </si>
  <si>
    <t>Dalam kondisi menyewa rumas masyarakat</t>
  </si>
  <si>
    <t>Fitriah/ 081273072831</t>
  </si>
  <si>
    <t>Jl. Mustafa Kemal No 31 Kalianda, Lampung Selatan</t>
  </si>
  <si>
    <t>08117211999</t>
  </si>
  <si>
    <t>Peraturan Bupati Lampung Selatan Nomor 61 Tahun 2017</t>
  </si>
  <si>
    <t>Fitri/ 081273072831</t>
  </si>
  <si>
    <t>Kepala UPTD, Kasubag TU, Kelompok JF</t>
  </si>
  <si>
    <t>Baru dianggarkan tahun 2022</t>
  </si>
  <si>
    <t>Nurhayati/ 089528627201</t>
  </si>
  <si>
    <t>JL. Alamsyah RPN kelapa 7, kotabumi selatan</t>
  </si>
  <si>
    <t>089528627201</t>
  </si>
  <si>
    <t xml:space="preserve">Peraturan Bupati Lampung Utara Nomor 24 Tahun 2020 </t>
  </si>
  <si>
    <t>dinaspppalampura@gmail.com</t>
  </si>
  <si>
    <t>Kepala UPTD, Kelompok JF dan Pelaksana</t>
  </si>
  <si>
    <t>MAINI,S.IP/ 085768403196</t>
  </si>
  <si>
    <t>Jl.Raden intan Way Mengaku</t>
  </si>
  <si>
    <t>Peraturan Bupati Lampung Barat Nomor 27 Tahun 2020</t>
  </si>
  <si>
    <t>uptd94@gmail.com</t>
  </si>
  <si>
    <t>Rumah Aman</t>
  </si>
  <si>
    <t>Pelecehan seksual dan pencurian</t>
  </si>
  <si>
    <t>Rusdi/ 085267748513</t>
  </si>
  <si>
    <t xml:space="preserve">Peraturan Bupati Lampung Timur Nomor 12 Tahun 2020 </t>
  </si>
  <si>
    <t>Komplek Perkantoran Pemda Way Kanan Km. 02 Blambangan Umpu Kab. Way kanan</t>
  </si>
  <si>
    <t>082377675008</t>
  </si>
  <si>
    <t>Ardiansyah/ 08127976880</t>
  </si>
  <si>
    <t>uptdppakabwaykanan@gmail.com</t>
  </si>
  <si>
    <t>sistem sewa sudah dianggarkan di tahun 2022</t>
  </si>
  <si>
    <t>Selfiana/ 081379555431</t>
  </si>
  <si>
    <t>Jl mangku negara kampung baru, Kec. Kotaagung Timur, Kab Tanggamus lampung</t>
  </si>
  <si>
    <t>082372766769</t>
  </si>
  <si>
    <t>082281309947</t>
  </si>
  <si>
    <t>Bila korban terancam dan tidak nyaman korban akan kita ambil dan kita tempatkan di rumah aman</t>
  </si>
  <si>
    <t>Pencabulant</t>
  </si>
  <si>
    <t>Ngatijan/ 081271395873</t>
  </si>
  <si>
    <t>Jl. Jend. A. Yani, Desa Kebagusan. Kec. Gedong Tataan</t>
  </si>
  <si>
    <t>081313137307</t>
  </si>
  <si>
    <t xml:space="preserve">Peraturan Bupati Pesawaran  Nomor 12 Tahun 2020 </t>
  </si>
  <si>
    <t>081271395873</t>
  </si>
  <si>
    <t>Setiawan/ 085368543504</t>
  </si>
  <si>
    <t>Jl.Raden Anom Pekon Rawas kec.Pesisir Tengah</t>
  </si>
  <si>
    <t xml:space="preserve">Peraturan Bupati Pesisir Barat  Nomor 4 Tahun 2020 </t>
  </si>
  <si>
    <t>upt.ppapesisirbarat@gmail.com</t>
  </si>
  <si>
    <t>Ni Putu/ 0821758460006</t>
  </si>
  <si>
    <t>Jalan Lintas Mulya Jaya No. 12 Tiyuh Pulung Kencana Kecamatan Tulang Bawang Tengah Kabupaten Tulang Bawang Barat Kode Pos 34593</t>
  </si>
  <si>
    <t>085384275959</t>
  </si>
  <si>
    <t>Peraturan Bupati Tulang Bawang Barat Nomor 29 Tahun 2020</t>
  </si>
  <si>
    <t>Fasilitas Rumah Perlindungan UPTD PPA Kabupaten Tulang Bawang Barat sementara dengan Sistem Sewa Rumah</t>
  </si>
  <si>
    <t>Kepala UPTD berkoordinasi dengan Kepala Dinas PPPA untuk menyiapkan penampungan sementara, meminta persetujuan keluarga korban atau pihak terkait tendakan penampungan sementara, petugas mengantar korban ke penampungan sementara, dan menerima korban untuk di registrasi dan mengantar ke ruangan.</t>
  </si>
  <si>
    <t>Arson/ 082380397883</t>
  </si>
  <si>
    <t>Jl. Lintas Timur 120, Kec. Menggala, Kab Tulang Bawang</t>
  </si>
  <si>
    <t>Asri Dwijanti/ 085279795502</t>
  </si>
  <si>
    <t>JALAN KENANGA 1 PRINGSEWU TIMUR KABUPATEN PRINGSEWU LAMPUNG</t>
  </si>
  <si>
    <t>082180385581</t>
  </si>
  <si>
    <t>UPTD P3A (Pemberdayaan Perempuan, Perlindungan Anak, Pengendalian Penduduk dan KB)</t>
  </si>
  <si>
    <t xml:space="preserve">Peraturan Bupati Pringsewu Nomor 70 Tahun 2019 </t>
  </si>
  <si>
    <t>uptppakapringsewu@gmail.com</t>
  </si>
  <si>
    <t>KAUPT dan Kasubag TU</t>
  </si>
  <si>
    <t>Yuni Cahyani/ 082175272950</t>
  </si>
  <si>
    <t>Jl. ZA Pagar Alam, Komplek Perkantoran Pemda Desa Wiralaga Mulya Kec. Mesuji Kab. Mesuji</t>
  </si>
  <si>
    <t>Peraturan Bupati Mesuji Nomor 25 Tahun 2020</t>
  </si>
  <si>
    <t>dinasp3amesuji@gmail.com</t>
  </si>
  <si>
    <t>masih sewa belum punya sendiri</t>
  </si>
  <si>
    <t>korban yang merasa terancam dan tidak nyaman di lingkungan/ keluarga akan atas kasus yang dialami korban, korban kami bawah atau diamankan atau ditampung di rumah aman untuk sementara sampai korban tenang dan lingkungan bisa menerima dan mendukung korban</t>
  </si>
  <si>
    <t>Bengkulu</t>
  </si>
  <si>
    <t>Emma/ 085369085551</t>
  </si>
  <si>
    <t>Jalan Musium No.06 Kota Bengkulu-38226</t>
  </si>
  <si>
    <t>085369085551</t>
  </si>
  <si>
    <t>Peraturan Walikota Kota Bengkulu Nomor 23 Tahun 2018</t>
  </si>
  <si>
    <t>Uptdppakotabengkulu@gmail.com</t>
  </si>
  <si>
    <t>Meslunawati/ 085374278664</t>
  </si>
  <si>
    <t>Jln.RA.Kartini Pematang Aur</t>
  </si>
  <si>
    <t>085382984555</t>
  </si>
  <si>
    <t>Meliatian/ 085380054183</t>
  </si>
  <si>
    <t>Milik pemerintah daerah</t>
  </si>
  <si>
    <t>Korban dan pendamping pada saat penyelesaian dan sidang di shelter</t>
  </si>
  <si>
    <t>Duma/ 085368288642</t>
  </si>
  <si>
    <t>Kompleks Perkantoran Renah Semanek, Karang Tinggi, Bengkulu Tengah</t>
  </si>
  <si>
    <t>0852 6728 3408
0822 3156 4214</t>
  </si>
  <si>
    <t>Wijaya/ 082298553989
Emilda/ 085267283408</t>
  </si>
  <si>
    <t>uptdppabenteng3621@gmail.com</t>
  </si>
  <si>
    <t>Mimid Sarmidin/ 081377876220</t>
  </si>
  <si>
    <t>Peraturan Bupati Bengkulu Utara Nomor 30 Tahun 2022</t>
  </si>
  <si>
    <t>uptdppabu@gmail.com</t>
  </si>
  <si>
    <t>Kepala UPTD PPA, Kepala Sub Bagian Tata Usaha, Kelompok Jabatan Fungsional, dan Pelaksana</t>
  </si>
  <si>
    <t>Heri/ 085382848279</t>
  </si>
  <si>
    <t>Peraturan Bupati Bengkulu Selatan Nomor 57 Tahun 2023 ttg Pembentukan UPTDPPA</t>
  </si>
  <si>
    <t>ERFAN DENY SETIAWAN/ 085268076502</t>
  </si>
  <si>
    <t>Jl. W.R. Soepratman Padang Kempas, Bintuhan</t>
  </si>
  <si>
    <t>Peraturan Bupati Kaur Nomor: 101 Tahun 2023 Tentang Pembentukan, Kedudukan, Susunan Organisasi, Tugas, dan Fungsi Serta Tata Kerja Unit Pelaksana Teknis Daerah Perlindungan Perempuan dan Anak pada Dinas Pengendalaian Penduduk, Keluarga Berencana, Pemberdayaan Perempuan dan Perlindungan Anak Kab, Kaur</t>
  </si>
  <si>
    <t>Call centre / 0852-6807-6502.  Evi Yuliana Rosita, SKM / 0853-7975-2129</t>
  </si>
  <si>
    <t>29 Pelecehan Seksual</t>
  </si>
  <si>
    <t>Afia Lola Andany
081292266449</t>
  </si>
  <si>
    <t>Peraturan Bupati Muko-Muko Nomor 38 Tahun 2023 Tentang Pembentukan UPTD PPA Kab. Mokumoku</t>
  </si>
  <si>
    <t>Peraturan Bupati Rejang Lebong Nomor 13 Tahun 2024 ttg Pembentukan UPTD PPA</t>
  </si>
  <si>
    <t>Banten</t>
  </si>
  <si>
    <t>Jl. Rawa Buntu No. 18 RT 3/RW 2, Rawa Buntu, Serpong</t>
  </si>
  <si>
    <t xml:space="preserve">Peraturan Walikota Tangerang Selatan Nomor 23 Tahun 2023 </t>
  </si>
  <si>
    <t xml:space="preserve">uptdppa@tangerangselatankota.go.id
</t>
  </si>
  <si>
    <t>Kepala UPTD, Kasubag TU dan Jabatan Fungsional</t>
  </si>
  <si>
    <t>Gedung Milik Kelurahan Rawa Buntu</t>
  </si>
  <si>
    <t>Mitra Psikolog</t>
  </si>
  <si>
    <t>Mitra Hukum</t>
  </si>
  <si>
    <t>Seksual terhadap anak dan KDRT</t>
  </si>
  <si>
    <t>Omeh/ 0818659032</t>
  </si>
  <si>
    <t>Link. Ketileng Timur No 27, RT 001/001, Kel. Ketileng, Kec. Cilegon, Kota Cilegon, Banten.</t>
  </si>
  <si>
    <t>uptdppacilegon@gmail.com</t>
  </si>
  <si>
    <t>KaUPTD, Kasubag TU, TU, Unit Layanan Pengaduan Masyarakat, Unit Layanan Penjangkauan Korban, Unit Layanan Manajemen Kasus, Unit Layanan Penampungan Sementara, Unit Pelayanan Mediasi, Unit Layanan Pendampingan, Tenaga Ahli, Relawan, Operator Molin, Operator Simanis dan Operator Simfoni</t>
  </si>
  <si>
    <t>Jln.Pusri Bhayangkara baru, Gg.Pontang RT 04 / 08 Kel.Sumur pecung, Kec.Serang, Kota Serang- Banten</t>
  </si>
  <si>
    <t>087771121773</t>
  </si>
  <si>
    <t>uptdppa.kotser@gmail.com</t>
  </si>
  <si>
    <t xml:space="preserve">Ngontrak per tahun </t>
  </si>
  <si>
    <t xml:space="preserve">Penerimaan Pengaduan - Penanganan Pengaduan sesuai Situasi kondisi Klien - Menginap di Rumah Aman </t>
  </si>
  <si>
    <t>Irma/ 087814530468</t>
  </si>
  <si>
    <t>Peraturan Bupati Serang Nomor 20 Tahun 2018</t>
  </si>
  <si>
    <t>Supriyadi/087871235109</t>
  </si>
  <si>
    <t>Mila Oktaviani, S.Kep. Ners, M.Si</t>
  </si>
  <si>
    <t>Jalana Raya Serang KM 3, Cigadung, Pandeglang, Banten</t>
  </si>
  <si>
    <t>Kepala UPTD PPA, Kasubag TU, Kelompok JF dan Koordinator Wilayah</t>
  </si>
  <si>
    <t>korban di jemput ke rumah korban, jika kondisi korban dan lingkungan tidak memungkinakan untuk mendapatkan informasi dan membuat korban mengalami trauma, dan keadaaan tidak kondusif, maka korban akan di bawa ke rumah singgah hal ini tentunya atas izin keluarga korban.</t>
  </si>
  <si>
    <t>Kekerasan terhadap anak yaitu kasus sodomi dan persetubuhan yang di alami oleh anak</t>
  </si>
  <si>
    <t>Puji Astuti, SP. M.Kes</t>
  </si>
  <si>
    <t>Jl, Siliwangi No. 31 Pasir Ona Rangkasbitung</t>
  </si>
  <si>
    <t>081549637714</t>
  </si>
  <si>
    <t>uptdppakabupatenlebak@gmail.com</t>
  </si>
  <si>
    <t>UPTD PPA kab.Lebak telah memiliki rumah perlindungan dengan status sewa/ kontrak selama 12 bulan yang dibiayai oleh DAK-NF dari kementrian PPPA. Rumah perlindungan yang kami sewa atau kontrak memiliki ruang
2 buah kamar dengan ukuran cukup besar
1 ruang tamu
1 ruang makan
1 ruang mushola
1 ruang dapur
1 ruang garasi
1 ruang kamar mandi</t>
  </si>
  <si>
    <t>a.Memberikan penjelasan pada keluarga korban sesuai hasil asesmen (resiko dan bahaya  
   yang mengancam).
b.Adanya persetujuan dari keluarga korban.
c.Adanya koordinasi pendamping UPTD PPA dengan petugas rumah perlindungan.
d.Pemberian layanan dirumah perlindungan.</t>
  </si>
  <si>
    <t>Peraturan Walikota Nomor 31 Tahun 2022</t>
  </si>
  <si>
    <t>Tito/ 087882307185</t>
  </si>
  <si>
    <t>Irma/ 08128611420</t>
  </si>
  <si>
    <t>Peraturan Bupati Tangerang Nomor 49 Tahun 2023 ttg Kedudukan, Tugas dan Fungsi serta Tata Kerja UPTD PPA</t>
  </si>
  <si>
    <t>Yekti/ 087881762180</t>
  </si>
  <si>
    <t>Jawa Barat</t>
  </si>
  <si>
    <t>Ima Halimah/ 08117305608 (Plt.)</t>
  </si>
  <si>
    <t>Komplek Permata Depok, Jl. Permata Raya No 6, Kota Depok</t>
  </si>
  <si>
    <t>112
08111186598</t>
  </si>
  <si>
    <t>Peraturan Walikota Depok Nomor 67 Tahun 2019</t>
  </si>
  <si>
    <t>Dessy Suziana/ 081266405725</t>
  </si>
  <si>
    <t>KaUPTD, Kasubag TU dan Jabfung</t>
  </si>
  <si>
    <t>Klien yang menurut hasil assesment dan tim ahli membutuhkan pengamanan dan perlindungan akan ditampung di rumah aman UPTD PPA</t>
  </si>
  <si>
    <t>Kekerasan Seksual, Kekerasan Psikis</t>
  </si>
  <si>
    <t>Muhammad Kartiwa Darizki/ 087870912502</t>
  </si>
  <si>
    <t>Jl. Alun-alun Jonggol, Bogor</t>
  </si>
  <si>
    <t>UPT PPA (Wilayah II)</t>
  </si>
  <si>
    <t>Asep/087874709167</t>
  </si>
  <si>
    <t>Anrianti 089614316334</t>
  </si>
  <si>
    <t>Jl. H. Usa Ciseeng, Kab. Bogor</t>
  </si>
  <si>
    <t>UPT PPA (Wilayah III)</t>
  </si>
  <si>
    <t>uptgunungsindur@bppkbbogorkab.go.id</t>
  </si>
  <si>
    <t>Dadang Surahmat/ 081299579699</t>
  </si>
  <si>
    <t>Jl. Raya Bogor-Jasinga KM 24</t>
  </si>
  <si>
    <t>0251 8649238</t>
  </si>
  <si>
    <t>UPT PPA (Wilayah V)</t>
  </si>
  <si>
    <t>Rita/ 081519012682</t>
  </si>
  <si>
    <t>Jl. Kebon Jati, Tamansari, Bogor</t>
  </si>
  <si>
    <t>UPT PPA (Wilayah IV)</t>
  </si>
  <si>
    <t>Syarifah/ 081514418765</t>
  </si>
  <si>
    <t>Jl. Raya KHR Moch Toha No 362, Ciawi</t>
  </si>
  <si>
    <t>UPT PPA (Wilayah I)</t>
  </si>
  <si>
    <t>penampungan sementara di P2TP2A</t>
  </si>
  <si>
    <t>Yana Suprikhat (081221331996)</t>
  </si>
  <si>
    <t>Jl. Alun-Alun Selatan No 2 Pagaden, 41252</t>
  </si>
  <si>
    <t>UPTD Pemberdayaan Perempuan dan Perlindungan Anak</t>
  </si>
  <si>
    <r>
      <rPr>
        <rFont val="Tahoma"/>
        <color theme="1"/>
        <sz val="12.0"/>
      </rPr>
      <t xml:space="preserve">Peraturan Bupati Subang Nomor 17 Tahun 2018 tentang Pembentukan Unit Pelaksana Teknis Daerah pada Dinas dan Badan Daerah di Lingkungan Pemerintah Kabupaten Subang 
</t>
    </r>
    <r>
      <rPr>
        <rFont val="Tahoma"/>
        <b/>
        <color rgb="FFFF0000"/>
        <sz val="12.0"/>
      </rPr>
      <t>Perbup Subang Nomor 62 Tahun 2019</t>
    </r>
  </si>
  <si>
    <t>Dwinan/ 087725346685</t>
  </si>
  <si>
    <t>H. Herijanto., S.Sos., MPH</t>
  </si>
  <si>
    <t>KK. Mayjen Sutoyo Sm No 40, Kec. Subang</t>
  </si>
  <si>
    <t>081221112454</t>
  </si>
  <si>
    <t>irehsubang@gmail.com</t>
  </si>
  <si>
    <t xml:space="preserve">Pertama pengaduan, kedua pelaporan, ketiga pelacakan, keempat penanganan, kelima pelayanan penampungan </t>
  </si>
  <si>
    <t>Abdurrahman Saleh/ 082112646829</t>
  </si>
  <si>
    <t>Jl. Raya Ciberes No 10, Patokbeusi Subang</t>
  </si>
  <si>
    <t>Supardi/ 081394110745</t>
  </si>
  <si>
    <t>Jl. Pasirbungur Sukamandi</t>
  </si>
  <si>
    <t>Ida Halimah/ 082315354929</t>
  </si>
  <si>
    <t>Jl. Alun-Alun Selatan nNo 56, Kec. Sagalaherang</t>
  </si>
  <si>
    <t>Ade Suryadi/ 085213492537</t>
  </si>
  <si>
    <t>Jl. Raya Pusakaratu, Kec. Pusakanagara</t>
  </si>
  <si>
    <t>Endang Dermawan/ 083840027480</t>
  </si>
  <si>
    <t>Jl. Raya Surtha Atmaja No 2, Sirap Tanjungsiang</t>
  </si>
  <si>
    <t>Agus Rahman/ 082127106996</t>
  </si>
  <si>
    <t>Jl. Raya Jaitreja No 02, Kec. Compreng</t>
  </si>
  <si>
    <t>uptpppa.compreng@gmail.com</t>
  </si>
  <si>
    <t>Entin Suartini/ 087726515843</t>
  </si>
  <si>
    <t>Jl. Raya Kalijati, Kec. Kalijati</t>
  </si>
  <si>
    <t>Siti Ainun/ 082118949644</t>
  </si>
  <si>
    <t>Jl. Raya Lempar Cirangkong Km 06, Kec. Cijambe</t>
  </si>
  <si>
    <t>Aep Saepulloh/ 082122170652</t>
  </si>
  <si>
    <t>Jl. Husen Kertadibrata No 05 RT 5/RW 1 Lengkong Jaya - Pamanukan</t>
  </si>
  <si>
    <t>Ida Farida/ 085323191222/ 082215367556</t>
  </si>
  <si>
    <t>Jl. Raya Binong</t>
  </si>
  <si>
    <t>Ade Juni/ 087828007890</t>
  </si>
  <si>
    <t>Jl. Raya Sukamandi</t>
  </si>
  <si>
    <t>Nenti Susanti/ 0881022325436 (PLT-Kasubag TU)</t>
  </si>
  <si>
    <t>Jl. Raya Jalancagak No 2, Kec. Jalancagak</t>
  </si>
  <si>
    <t>R Rachmat Gumelar/ 081221565697</t>
  </si>
  <si>
    <t>Jl. Raya Cibogo KM 61, Kec. Cibogo</t>
  </si>
  <si>
    <t>Jl. IbrahimAji no 84, Bandung</t>
  </si>
  <si>
    <t>022 723085</t>
  </si>
  <si>
    <t>0800 1000 245</t>
  </si>
  <si>
    <t>Peraturan Walikota Bandung Nomor 47 Tahun 2021</t>
  </si>
  <si>
    <t>uptp2tp2a_ktbdg@yahoo.co.id</t>
  </si>
  <si>
    <t>Kepala UPTD, Kasubag TU, Pelaksana dan Kelompok JF</t>
  </si>
  <si>
    <t>UPTD PPA Kota Bandung saat ini belum memiliki Rumah Perlindungan, maka bila ada klien yang membutuhkan layanan penampungan sementara maka melakukan koordinasi dengan UPTD PPA Jabar menitipkan klien tersebut</t>
  </si>
  <si>
    <t>UPTD PPA Kota Bandung memberikan layanan penampungan sementara namun saat ini belum memiliki Rumah Perlindungan, maka bila ada klien yang membutuhkan layanan penampungan sementara maka melakukan koordinasi dengan UPTD PPA Jabar menitipkan klien tersebut</t>
  </si>
  <si>
    <t>Aang/ 085222181872</t>
  </si>
  <si>
    <t>Komplek Pemerintah Daerah Kab Bandung - Jl. Raya Al-Fathu KM 17 Soreang</t>
  </si>
  <si>
    <t>0225897180</t>
  </si>
  <si>
    <t>082111436191</t>
  </si>
  <si>
    <t>Peraturan Bupati Kabupaten Bandung Nomor 120 Tahun 2020</t>
  </si>
  <si>
    <t>Deti/ 085722205379</t>
  </si>
  <si>
    <t>uptdppa.bandungkab@gmail.com</t>
  </si>
  <si>
    <t>Bergabung dengan Kantor UPTD PPA , Kepemilikan Pemerintah Kabupaten Bandung</t>
  </si>
  <si>
    <t>jika korban terancam di lingkungan nya atau lingkungan kurang kondsif berdsarkan asesment dari Peksos/Satgas maka korban dapat di inapkan di rumah aman selama 14 hari , hingga maksimal 21 hari</t>
  </si>
  <si>
    <t>UPT Pemberdayaan Perempuan dan Keluarga Berencana</t>
  </si>
  <si>
    <t>Deden/ 081312831388</t>
  </si>
  <si>
    <t>Santi/ 081223000061</t>
  </si>
  <si>
    <t>sudah terbentuk UPTD PPPA Kewilayahan</t>
  </si>
  <si>
    <t>Tidak Ada, Kabupaten Garut dalam proses pembentukan UPTD PPA dan dalam proses pengkajian Naskah Akademik</t>
  </si>
  <si>
    <t>Seksualitas</t>
  </si>
  <si>
    <t>Maslich/ 085224034694</t>
  </si>
  <si>
    <t>UPTD P5A Kecamatan Astanajapura</t>
  </si>
  <si>
    <t>Peraturan Bupati Kabupaten Cirebon Nomor 35 Tahun 2018</t>
  </si>
  <si>
    <t>Hikmat Setiawan</t>
  </si>
  <si>
    <t>UPTD P5A Kecamatan Gebang</t>
  </si>
  <si>
    <t>Mutiah/ 085316618595</t>
  </si>
  <si>
    <t>UPTD P5A Kecamatan Greged</t>
  </si>
  <si>
    <t>Toto Sugiharto/ 089660602319</t>
  </si>
  <si>
    <t>UPTD P5A Kecamatan Depok</t>
  </si>
  <si>
    <t>Raekhan/ 089664000001</t>
  </si>
  <si>
    <t>UPTD P5A Kecamatan Lemahabang</t>
  </si>
  <si>
    <t>Widiyanti/ 081214236512</t>
  </si>
  <si>
    <t>UPTD P5A Kecamatan Karangwerang</t>
  </si>
  <si>
    <t>Sumarjo/ 082130441863</t>
  </si>
  <si>
    <t>UPTD P5A Kecamatan Weru</t>
  </si>
  <si>
    <t>Tri Saelani/ 081324104617</t>
  </si>
  <si>
    <t>UPTD P5A Kecamatan Pasaleman</t>
  </si>
  <si>
    <t>Kaswinah/ 081809491110</t>
  </si>
  <si>
    <t>UPTD P5A Kecamatan Kaliwedi</t>
  </si>
  <si>
    <t>Basari/ 081324444902</t>
  </si>
  <si>
    <t>UPTD P5A Kecamatan Losari</t>
  </si>
  <si>
    <t>Dede Aries Lestari/ 082123328704</t>
  </si>
  <si>
    <t>UPTD P5A Kecamatan Suranenggala</t>
  </si>
  <si>
    <t>Widiyanti/ 087724931558</t>
  </si>
  <si>
    <t>UPTD P5A Kecamatan Gunungjati</t>
  </si>
  <si>
    <t>Husein Fauzan/ 089671031885</t>
  </si>
  <si>
    <t>UPTD P5A Kecamatan Piered</t>
  </si>
  <si>
    <t>Kurnaesih/ 085310403936</t>
  </si>
  <si>
    <t>UPTD P5A Kecamatan Klangenan</t>
  </si>
  <si>
    <t>Dudung Sudira/ 081320697182</t>
  </si>
  <si>
    <t>UPTD P5A Kecamatan Pengurangan</t>
  </si>
  <si>
    <t>Otong Mulyadi/ 089664194881</t>
  </si>
  <si>
    <t>UPTD P5A Kecamatan Sedong</t>
  </si>
  <si>
    <t>Nuraedi</t>
  </si>
  <si>
    <t>UPTD P5A Kecamatan Susukanlebak</t>
  </si>
  <si>
    <t>Juhaeni/ 085295926733</t>
  </si>
  <si>
    <t>UPTD P5A Kecamatan Arjawinangun</t>
  </si>
  <si>
    <t>Sutarjo/ 081323337336</t>
  </si>
  <si>
    <t>UPTD P5A Kecamatan Mundu</t>
  </si>
  <si>
    <t>Kusmadi/ 082115315072</t>
  </si>
  <si>
    <t>UPTD P5A Kecamatan Pabedilan</t>
  </si>
  <si>
    <t>Siti Nurzanah/ 081395506766</t>
  </si>
  <si>
    <t>UPTD P5A Kecamatan Ciledug</t>
  </si>
  <si>
    <t>Sudarto/ 081564895320</t>
  </si>
  <si>
    <t>UPTD P5A Kecamatan Dukupuntang</t>
  </si>
  <si>
    <t>Saefudin/ 085222207012</t>
  </si>
  <si>
    <t>UPTD P5A Kecamatan Gegesik</t>
  </si>
  <si>
    <t>Ipah Sri Retno/ 081312425808</t>
  </si>
  <si>
    <t>UPTD P5A Kecamatan Jamblang</t>
  </si>
  <si>
    <t>Raihan</t>
  </si>
  <si>
    <t>UPTD P5A Kecamatan Karangsembung</t>
  </si>
  <si>
    <t>Tati Rohayati/ 08122351796</t>
  </si>
  <si>
    <t>UPTD P5A Kecamatan Palimanan</t>
  </si>
  <si>
    <t>Unto/ 081324227548</t>
  </si>
  <si>
    <t>UPTD P5A Kecamatan Babakan</t>
  </si>
  <si>
    <t>Zyki Krismansyah/ 081324060527</t>
  </si>
  <si>
    <t>UPTD P5A Kecamatan Ciwaringin</t>
  </si>
  <si>
    <t>Sukendar/ 081395548661</t>
  </si>
  <si>
    <t>UPTD P5A Kecamatan Gempol</t>
  </si>
  <si>
    <t>SAREP RATMININGSIH, SKM., MH.</t>
  </si>
  <si>
    <t>Jl. Pangeran Kejaksan No.49, Sumber, Kec. Sumber, Kabupaten Cirebon, Jawa Barat 45611</t>
  </si>
  <si>
    <t>UPTD P5A Kecamatan Sumber</t>
  </si>
  <si>
    <t>Asmani Subagio/ 085315264411</t>
  </si>
  <si>
    <t>UPTD P5A Kecamatan Susukan</t>
  </si>
  <si>
    <t>Maesaroh Andayani/ 081313555335</t>
  </si>
  <si>
    <t>UPTD P5A Kecamatan Waled</t>
  </si>
  <si>
    <t>Rita Hikmatwati/ 081394357759</t>
  </si>
  <si>
    <t>UPTD P5A Kecamatan Tengahtani</t>
  </si>
  <si>
    <t>Uny Sahuni/ 081312300887</t>
  </si>
  <si>
    <t>UPTD P5A Kecamatan Beber</t>
  </si>
  <si>
    <t>Jaojatun/ 082120917795</t>
  </si>
  <si>
    <t xml:space="preserve">UPTD P5A Kecamatan Kedawug </t>
  </si>
  <si>
    <t>Umihani/ 081564661713</t>
  </si>
  <si>
    <t xml:space="preserve">UPTD P5A Kecamatan Kapetakan </t>
  </si>
  <si>
    <t>Martiningsih/ 089509486242</t>
  </si>
  <si>
    <t>UPTD P5A Kecamatan Plumbon</t>
  </si>
  <si>
    <t>Hary Susanto/ 087744112666</t>
  </si>
  <si>
    <t>UPTD P5A Kecamatan Pangenan</t>
  </si>
  <si>
    <t>Eli Ristiani/ 085317356045</t>
  </si>
  <si>
    <t>UPTD P5A Kecamatan Talun</t>
  </si>
  <si>
    <t>Sudiatna</t>
  </si>
  <si>
    <t xml:space="preserve">UPTD P5A Kecamatan Pabuaran </t>
  </si>
  <si>
    <t>Nurlela/ 082320658222</t>
  </si>
  <si>
    <t>Jalan Kamulyan Manonjaya</t>
  </si>
  <si>
    <t>Peraturan Bupati Tasikmalaya Nomor 79 Tahun 2021</t>
  </si>
  <si>
    <t>Yayah 085314783351</t>
  </si>
  <si>
    <t>Kepala UPTD PPA, Kasubag TU dan Kelompok JF</t>
  </si>
  <si>
    <t>Belum ada karena perbup tertanggal 4 otober 2021 dan pelantikan pejabat tanggal 3 Desember 2021</t>
  </si>
  <si>
    <t>1. Ade Atin Maesaroh, S.IP.</t>
  </si>
  <si>
    <t>Jln. Dr. H. Soejoed No. 9A Kertasari Ciamis</t>
  </si>
  <si>
    <t>UPTD P5A</t>
  </si>
  <si>
    <t>081321056234</t>
  </si>
  <si>
    <t>ade.m451@yahoo.co.id</t>
  </si>
  <si>
    <t>2. Elis Ratnaningsih, A.Md</t>
  </si>
  <si>
    <t>Jln. Raya Cikoneng No. 12, Cimari, Kec. Cikoneng</t>
  </si>
  <si>
    <t>081323077400</t>
  </si>
  <si>
    <t>elisratnaningsih2@gmail.com</t>
  </si>
  <si>
    <t>3. Unang Gunara, S.IP.</t>
  </si>
  <si>
    <t>Jln. Raya Cihaurbeuti Desa Sukahaji Kec. Cihaurbeuti</t>
  </si>
  <si>
    <t>082130751819</t>
  </si>
  <si>
    <t>unanggunara618@gmail.com</t>
  </si>
  <si>
    <t>4. Kusniman</t>
  </si>
  <si>
    <t>Jln. Raya Panjalu No. 16 Panumbangan</t>
  </si>
  <si>
    <t>081320044535</t>
  </si>
  <si>
    <t>kusniman616@gmail.com</t>
  </si>
  <si>
    <t>5. Iing Mustopa, SH.</t>
  </si>
  <si>
    <t>Jln. Raya Garahang-Ciater Kecamatan Panjalu</t>
  </si>
  <si>
    <t>081220408700</t>
  </si>
  <si>
    <t>iingmustofa61@gmail.com</t>
  </si>
  <si>
    <t>6. Drs.Yoyo Kuswaya</t>
  </si>
  <si>
    <t>Jln. Veteran No. 37, Kawali</t>
  </si>
  <si>
    <t>081320658064</t>
  </si>
  <si>
    <t>kuswaya20@gmail.com</t>
  </si>
  <si>
    <t>7. Endo, S.IP.</t>
  </si>
  <si>
    <t>Jln. Cikijing-Kawali, Cinyasag, Panawangan</t>
  </si>
  <si>
    <t>088211034089</t>
  </si>
  <si>
    <t>uptdp5apanawangan@gmail.com</t>
  </si>
  <si>
    <t>8. Didi Cahyadi, SKM.</t>
  </si>
  <si>
    <t>Sirnajaya, Kecamatan Rajadesa</t>
  </si>
  <si>
    <t>085222456288</t>
  </si>
  <si>
    <t>didicahyadiskm@gmail.com</t>
  </si>
  <si>
    <t>9. Dian Sri Suhardiani, SE.</t>
  </si>
  <si>
    <t>Situmandala Kecamatan Rancah</t>
  </si>
  <si>
    <t>082111217347</t>
  </si>
  <si>
    <t>diansri69@gmail.com</t>
  </si>
  <si>
    <t>10. Drs. Roheman, MM.</t>
  </si>
  <si>
    <t>Cisaga Kecamatan Cisaga</t>
  </si>
  <si>
    <t>085221418974</t>
  </si>
  <si>
    <t>roheman67@gmail.com</t>
  </si>
  <si>
    <t>11. Dra. Eni Kurnaeni</t>
  </si>
  <si>
    <t>Jln. Ciragama Ciharalang Kecamatan Cijeungjing</t>
  </si>
  <si>
    <t>081323909159</t>
  </si>
  <si>
    <t>riyanwahyuhidayat2@gmail.com</t>
  </si>
  <si>
    <t>12. Holid, S.IP</t>
  </si>
  <si>
    <t>Jln. Pamarican Timur No. 243 Neglasari Kecamatan Pamarican</t>
  </si>
  <si>
    <t>081323647438</t>
  </si>
  <si>
    <t>holidplkb1964@gmail.com</t>
  </si>
  <si>
    <t>13. Dedi Suryadi, SH.</t>
  </si>
  <si>
    <t>Jln. Raya Cigayam, Cigayam Kecamatan Banjarsari</t>
  </si>
  <si>
    <t>082125802879</t>
  </si>
  <si>
    <t>penyuluh.kb.banjarsari@gmail.com</t>
  </si>
  <si>
    <t>14. Dra. Ika Mutiarsih</t>
  </si>
  <si>
    <t>Jln. Raya Lakbok No. 597, Kalapasari Kecamatan Lakbok</t>
  </si>
  <si>
    <t>085223532796</t>
  </si>
  <si>
    <t>ikamutiarsih@gmail.com</t>
  </si>
  <si>
    <t>15. Elis Lismayani, SKM., S.ST.</t>
  </si>
  <si>
    <t>Jln. Raya Cipaku No. 272, Buniseuri Kecamatan Cipaku</t>
  </si>
  <si>
    <t>081221981231</t>
  </si>
  <si>
    <t>eliezma.74@gmail.com</t>
  </si>
  <si>
    <t>JALAN GOTONG ROYONG NO.10a GUNUNG PUYUH KOTA SUKABUMI</t>
  </si>
  <si>
    <t>Firman A Syihabudin/081563628389</t>
  </si>
  <si>
    <t>Kepala UPTD, Kasubag TU dan Kelompok JF</t>
  </si>
  <si>
    <t>Rizki/ 087820230242</t>
  </si>
  <si>
    <t>Jl. Pangeran Hidayatullah Kelurahan Sawah gede Cianjur</t>
  </si>
  <si>
    <t>082133336462</t>
  </si>
  <si>
    <t>1 UPTD PPA
11 UPTD P5A</t>
  </si>
  <si>
    <t xml:space="preserve">Peraturan Bupati Cianjur Nomor 47 Tahun 2021
Peraturan Bupati Cianjur Nomor 34 Tahun 2021 </t>
  </si>
  <si>
    <t>uptdppacianjur@gmail.com</t>
  </si>
  <si>
    <t>KTA dan persetubuhan</t>
  </si>
  <si>
    <t>Plt. Fahrul/ 085220071006</t>
  </si>
  <si>
    <t>Ruko El-Premio, Deltamas Cikarang Pusat</t>
  </si>
  <si>
    <t>081268400900</t>
  </si>
  <si>
    <t>Peraturan Bupati Bekasi No. 24 Tahun 2021</t>
  </si>
  <si>
    <t>uptdppa.kabbekasi@gmail.com</t>
  </si>
  <si>
    <t>Pengaduan laporan, analisis kasus, disposisi kasus, penanganan kasus (pendampingan, penjangkauan, pendampingan hukum, pendampingan psikologi)</t>
  </si>
  <si>
    <t>Dina/ 085692028478</t>
  </si>
  <si>
    <t xml:space="preserve">Jl. Distarata IV no 3-4, </t>
  </si>
  <si>
    <t>(0251) 8310373</t>
  </si>
  <si>
    <t>08111115597</t>
  </si>
  <si>
    <t>uptdppakotabogor@gmail.com</t>
  </si>
  <si>
    <t>Pendampingan,kepala UPTD,Registrasi,Rumah Aman,terminasi,pemulangan,administrasi</t>
  </si>
  <si>
    <t>kekerasan terhadap perempuan</t>
  </si>
  <si>
    <t>dr. Yanuar Firdaus/ 081221980467</t>
  </si>
  <si>
    <t>Jl. RE. Martadinata Ancaran - 
Kuningan 45514</t>
  </si>
  <si>
    <t>0232 - 871444</t>
  </si>
  <si>
    <t>Peraturan Bupati Kuningan Nomor 17 Tahun 2022</t>
  </si>
  <si>
    <t>uptdppa.kab.kuningan@gmail.com</t>
  </si>
  <si>
    <t>Ricky/ 085720790107</t>
  </si>
  <si>
    <t>UPTD PPA (Wilayah Utara)</t>
  </si>
  <si>
    <t>Peraturan Bupati Sukambumi Nomor 33 tahun 2022</t>
  </si>
  <si>
    <t>Wulandari/ 085860665529</t>
  </si>
  <si>
    <t>UPTD PPA (Wilayah Selatan)</t>
  </si>
  <si>
    <t>Jawa Tengah</t>
  </si>
  <si>
    <t>Siti Daryatini/ 085879284160</t>
  </si>
  <si>
    <t>Jl. Jenderal Sudirman Nomor 2, Surakarta</t>
  </si>
  <si>
    <t>02712931755</t>
  </si>
  <si>
    <t>085879284160
087883782099</t>
  </si>
  <si>
    <t>UPT PTPAS</t>
  </si>
  <si>
    <t>Peraturan Walikota Surakarta No.27f tahun 2016 tentang Pembentukan Susunan Organisasi, Tata Kerja dan Uraian Tugas Jabatan Struktural Unit Pelayanan Teknis Pada Dinas Pemberdayaan Perempuan Perlindungan Anak dan Pemberdayaan Masyarakat Kota Surakarta</t>
  </si>
  <si>
    <t>uptptpas@gmail.com</t>
  </si>
  <si>
    <t>1 ka.UPTD, 1 Kasubag, 1 Konselor, 1Mediator</t>
  </si>
  <si>
    <t>Milik Pemerintah Kota Surakarta, dikelola oleh DP3AP2KB Surakarta</t>
  </si>
  <si>
    <t>Siti Tarwiyah/ 081326848572</t>
  </si>
  <si>
    <t>Jl. Prof. Moch. Yamin Gang IV No 12, Kel. Karangpucung, Kec. Purwokerto</t>
  </si>
  <si>
    <t>085842739733</t>
  </si>
  <si>
    <t>Peraturan Bupati Banyumas Nomor 93 Tahun 2020</t>
  </si>
  <si>
    <t>Kepala UPTD PPA, Kepala Subbag TU dan Kelompok JF/Pelaksana</t>
  </si>
  <si>
    <t>Catur Karyati/ 085716795177</t>
  </si>
  <si>
    <t>Yuni/ 082227764078</t>
  </si>
  <si>
    <t>Peraturan Bupati Karanganyar Nomor 25 Tahun 2022</t>
  </si>
  <si>
    <t>Bu Santi</t>
  </si>
  <si>
    <t>Peraturan Bupati Pemalang Nomor 43 Tahun 2023</t>
  </si>
  <si>
    <t>Peraturan Bupati Purworejo Nomor 2 Tahun 2023</t>
  </si>
  <si>
    <t>Peraturan Bupati Tegal Nomor 104 Tahun 2022</t>
  </si>
  <si>
    <t>Peraturan Bupati Pati Nomor 4 Tahun 2024, tentang Pembentukan Unit Pelaksana Teknis Daerah PPA</t>
  </si>
  <si>
    <t>Surat Rekomendasi</t>
  </si>
  <si>
    <t>Surat Rekomendasi Gubernur Jawa Tengah Nomor 061/141 tanggal 21 Maret 2023</t>
  </si>
  <si>
    <t>Surat Rekomendasi Nomor 061/137 tanggal 21 Maret 2023</t>
  </si>
  <si>
    <t>Surat Rekomendasi Gubernur Jawa Tengah Nomor 061/646 tanggal 26 Juli 2023</t>
  </si>
  <si>
    <t>Peraturan Bupati Kendal Nomor 3 Tahun 2024 ttg Pembentukan, Susunan Organisasi, Tugas dan Fungsi Serta tata Kerja UPTD PPA Pada Dinas Pengendalian Penduduk, Keluarga berencana, pembedayaan Perempuan dan Perlindungan Anak</t>
  </si>
  <si>
    <t>Peraturan Bupati Sukoharjo Nomor 6 Tahun 2024</t>
  </si>
  <si>
    <t>Peraturan Bupati Purbalingga Nomor 257 tahun 2023 ttg pembentukan OTK UPTD PPA pada Dinsos,dalduk dan PPPA</t>
  </si>
  <si>
    <t>D.I.Yogyakarta</t>
  </si>
  <si>
    <t>Prima Walani/ 0815-7926-666</t>
  </si>
  <si>
    <t>Paten, Tridadi, Sleman DIY, 55511</t>
  </si>
  <si>
    <t>0274 865579</t>
  </si>
  <si>
    <t>081328012054</t>
  </si>
  <si>
    <r>
      <rPr>
        <rFont val="Tahoma"/>
        <color theme="1"/>
        <sz val="12.0"/>
      </rPr>
      <t xml:space="preserve">Peraturan Bupati Sleman Nomor 73 Tahun 2016
</t>
    </r>
    <r>
      <rPr>
        <rFont val="Tahoma"/>
        <b/>
        <color rgb="FFFF0000"/>
        <sz val="12.0"/>
      </rPr>
      <t>Peraturan Bupati Sleman Nomor 38.8 Tahun 2018</t>
    </r>
  </si>
  <si>
    <t>Sri Puji Lestari, S.IP/ 087838493760</t>
  </si>
  <si>
    <t>p2tp2a_sleman@yahoo.com</t>
  </si>
  <si>
    <t>Kepala UPTD PPA, Kasubbag Tata Usaha, Pengadministrasi Keuangan, Pengadministrasi Umum, Pengadministrasi Sarana dan Prasarana, Pengelola Perlindungan Perempuan dan Anak, Konselor, Tenaga Keamanan, Tenaga Kebersihan</t>
  </si>
  <si>
    <t>Status kepemilikan rumah perlindungan satu lokasi dengan kantor UPTD PPA Kabupaten Sleman milik Pemerintah Kabupaten Sleman</t>
  </si>
  <si>
    <t>Petugas menerima berkas korban dari layanan pengaduan dan/atau layanan pengelolaan kasus sesuai dengan kriteria korban 
Korban yang dapat mengakses penampungan sementara melalui identifikasi cepat  pelayanan pengaduan memenuhi kriteria minimal satu kriteria, antara lain:
a. Merupakan perempuan dan anak korban kekerasan berbasis gender
b. Korban terancam jiwanya 
c. Korban mendapat penolakan dari keluarga atau masyarakat
d. Korban memerlukan pelayanan intensif tetapi rumah tinggalnya relatif jauh
e. Korban akan terlantar jika tidak ditempatkan dalam penampungan sementara.
f. Korban merupakan titipan dari instansi lain yang terlibat dalam penanganan permasalahan korban 
Petugas menjelaskan kepada korban tata tertib tinggal di penampungan sementara
Petugas mengkoordinasikan dan melaporkan hasil pendampingan Penampungan Sementara kepada layanan  pengelolaan  kasus. Hasil evaluasi layanan pengelolaan kasus menentukan cukup atau tidaknya korban mendapat layanan Penampungan Sementara
Seluruh proses layanan Penampungan Sementara didokumentasikan di  form rekam kasus dan file rekam kasus korban</t>
  </si>
  <si>
    <t>Udi/ 081391448488</t>
  </si>
  <si>
    <t>Jl. Batikan nomor 20, Umbulharjo, Yogyakarta</t>
  </si>
  <si>
    <t>0274 514419</t>
  </si>
  <si>
    <t>Peraturan Walikota Yogyakarta Nomor 130 Tahun 2020</t>
  </si>
  <si>
    <t>Santi/ 088806727901</t>
  </si>
  <si>
    <t>uptppakotayogyakarta@gmail.com 
ppa@jogjakota.go.id</t>
  </si>
  <si>
    <t>Tidak Ada, adanya ruang penampungan sementara</t>
  </si>
  <si>
    <t>1        Menyampaikan hasil asesmen awal dari korban
2        Mengambil keputusan untuk memberikan layanan penampungan sementara sesuai kebutuhan korban
3        Mendispo petugas layanan sesuai dengan kebutuhan korban
4        Mempersiapkan sarana dan prasarana untuk korban di penampungan sementara sesuai kebutuhan
5        Menemani korban
6        mendampingi korban
        Menerima laporan dari petugas layanan
        Mengambil rencana tindak lanjut
        Melakukan Klarifikasi dengan pelaku dan keluarga korban
7        Melakukan koordinasi / CC  dengan pihak  yang terkait
8        Membuat surat rujukan
9        Merujuk ke Lembaga terkait sesuai kebutuhan korban
10. Mediasi dengan pihak pelaku
11.        Pemulangan korban
12.        Melakukan terminasi</t>
  </si>
  <si>
    <t>Sylvi/ 087838132013</t>
  </si>
  <si>
    <t>Jl. Dr.Wahidin Sudiro Husodo no 76, Bantul</t>
  </si>
  <si>
    <t>0274 367331</t>
  </si>
  <si>
    <t>087738907000</t>
  </si>
  <si>
    <t>UPTD PPK KKPA</t>
  </si>
  <si>
    <t xml:space="preserve">Peraturan Bupati  Bantul Nomor 9 Tahun 2018 </t>
  </si>
  <si>
    <t>Endah Istikhomah, S.Sos 085801194644</t>
  </si>
  <si>
    <t>ppt.arumdalu2017@gmail.com</t>
  </si>
  <si>
    <t xml:space="preserve">1. Menerima pengaduan dan menyampaikan hasil asesmen awal dari korban/terlapor.
2. Melihat kondisi korban sesuai dengan hasil asesmen dan untuk dilaporkan ke manager kasus agar mendapatkan tindak lanjut.
3. Memetakan pendampingan korban sesuai dengan kebutuhan korban berdasarkan asesmen yang telah dilakukan.
4. Mempersiapkan dan memfasilitasi penampungan korban yang mendapatkan ancaman dan di seuaikan dengan kebutuhan.
5. Melakukan klarifikasi terhadap terlapor, Menemui para pihak untuk mencari jalan keluar atas permaslahan yang di hadapi, malakukan koordinasi/case conference.
6. Monitoring kondisi korban, menindaklanjuti pendampingan yang telah dilakukan.
7. Merujuk korban sesuai dengan kebutuhan.
8. Melakukan pemulangan korban dan reintegrasi sosial  9. Melakukan terminasi      </t>
  </si>
  <si>
    <t>Asih Yuliani/ 082221165807</t>
  </si>
  <si>
    <t>Jalan Ksatrian No. 38, Wonosari, Gunungkidul, Yogyakarta</t>
  </si>
  <si>
    <t>08112642699</t>
  </si>
  <si>
    <t>Fajar/ 087839301717</t>
  </si>
  <si>
    <t>p2tp2a.gunungkidul@gmail.com</t>
  </si>
  <si>
    <t>Ya sudah mempunyai dan stausnya sewa/kontrak rumah aman</t>
  </si>
  <si>
    <t>Korban melaporkan tindak kekerasan dan di assesment oleh petugas pengaduan/ administrasi/konselor UPT PPA untuk mengetahui kebutuhan korban. Dan apabila korban mengalami rasa yang tidak nyaman dan tidak aman, korban akan diberikan layanan rumah aman/ rumah tinggal sementara. Dan korban akan dipulangkan kerumah domisili setelah mendapatkan rekomendasi dari UPT PPA dan kembali dalam keadaan psikologis yang baik.</t>
  </si>
  <si>
    <t>Peraturan Bupati Kulon Progo Nomor 40 Tahun 2023</t>
  </si>
  <si>
    <t>Jawa Timur</t>
  </si>
  <si>
    <t>Atka/ 087758585538</t>
  </si>
  <si>
    <t>JL. NUSA BARONG NOMOR 13 MALANG</t>
  </si>
  <si>
    <t>(031)346682</t>
  </si>
  <si>
    <t>081232575796</t>
  </si>
  <si>
    <t>kpppamalang@gmail.com</t>
  </si>
  <si>
    <t>STATUS KEPEMILIKAN ASET PEMERINTAH KABUPATEN MALANG</t>
  </si>
  <si>
    <t>BAGI KORBAN YANG MEMBUTUHKAN PENAMPUNGAN SEMENTARA AKAN DIBAWA KE SHELTER DENGAN DIDAMPINGI KONSELOR PENDAMPING</t>
  </si>
  <si>
    <t>Gatot Kariyanto/ 085258006690</t>
  </si>
  <si>
    <t>Jl. Untung Suropati Nomor 35, Ngawi</t>
  </si>
  <si>
    <t>0351 749216</t>
  </si>
  <si>
    <t>Peraturan Bupati Ngawi Nomor 19 Tahun 2022 tentang Kedudukan, Susunan Organisasi, Tugas dan Fungsi, serta Tata Kerja Pemberdayaan Perempuan, Perlindungan Anak dan Keluarga Berencana</t>
  </si>
  <si>
    <t>Jl. Pahlawan 1 No 2 Sidoarjo</t>
  </si>
  <si>
    <t>(031) 8057037</t>
  </si>
  <si>
    <t>081329920683</t>
  </si>
  <si>
    <t xml:space="preserve">Peraturan Bupati Sidoarjo Nomor 97 Tahun 2018 </t>
  </si>
  <si>
    <t>meizin72@gmail.com</t>
  </si>
  <si>
    <t>Gedung Milik Pemerintah Daerah Kabupaten Sidoarjo (Aset daerah)</t>
  </si>
  <si>
    <t xml:space="preserve">Korban akan di berikan layanan di shelter/penampungan sementara saat dalam kondisi darurat/adanya ancaman </t>
  </si>
  <si>
    <t>KDRT dan PENCABULAN</t>
  </si>
  <si>
    <t>Diana Agus/ 081231555110</t>
  </si>
  <si>
    <t>Jalan Asoka No. 10 Pajagalan, Kec. Sumenep, Kab. Sumenep</t>
  </si>
  <si>
    <t>087750041981</t>
  </si>
  <si>
    <t>081231555110</t>
  </si>
  <si>
    <t>Peraturan Bupati Sumenep Nomor 120 Tahun 2018 tentang Kedudukan, Susunan Organisasi. Tugas Fungsi dan Tata Kerja Unit Pelaksana Teknis Daerah pada Dinas Pemberdayaan Perempuan, Perlindungan Anak dan Keluarga Berencana</t>
  </si>
  <si>
    <t>Dailami / 0812235674359</t>
  </si>
  <si>
    <t>Nurhayati/ 08124917042</t>
  </si>
  <si>
    <t>Jl. Kenanga Mulyautama, Kel. Patokan, Kec. Situbondo, Kab. Situbondo</t>
  </si>
  <si>
    <t>Santi / 082247773345</t>
  </si>
  <si>
    <t>KLIEN DATANG - FRONT OFFICE (DIDATA, DITANYA MAKSUD DAN TUJUANNYA, LAYANAN APA SAJA YG AKAN DIBERIKAN) - LAYANAN MEDIS - PENDAMPING (IDENTIFIKASI DAN KONSELING) - MANAGER KASUS - HASIL PEMBAHASAN - SHELTER (2 HARI)</t>
  </si>
  <si>
    <t>Pemerkosaan</t>
  </si>
  <si>
    <t>Nurul/ 081330712233</t>
  </si>
  <si>
    <t>Jl. Gatot Koco, Kel. Kolpajung, Kab.Pamekasan</t>
  </si>
  <si>
    <t>uptdppa.kabupatensitubondo@gmail.com</t>
  </si>
  <si>
    <t>Budi/ 082141052815</t>
  </si>
  <si>
    <t>Jalan Dewi Sartika No. 21 Kabupaten Jember</t>
  </si>
  <si>
    <t>082232628880</t>
  </si>
  <si>
    <t>pusatpelayananterpadu@gmail.com</t>
  </si>
  <si>
    <t>Musyafik/ 085707210399</t>
  </si>
  <si>
    <t>Mawar/ 082233193195</t>
  </si>
  <si>
    <t>Peraturan Bupati Bondowoso Nomor 4 Tahun 2022</t>
  </si>
  <si>
    <t>Sumariyati/ 08123476712</t>
  </si>
  <si>
    <t>Iin Indira/ 081252003360</t>
  </si>
  <si>
    <t>Peraturan Bupati Blitar Nomor 154 Tahun 2022</t>
  </si>
  <si>
    <t>Lies/ 082143142979</t>
  </si>
  <si>
    <t>Jl. Pahlawan Utara Stadion Rejoagung NO.3-5, Kecamatan Kedungwaru, Kabupaten Tulungagung</t>
  </si>
  <si>
    <t>Kekerasan Fisik, Kekerasan Seksual</t>
  </si>
  <si>
    <t>Ratna Faizah/ 081219859309</t>
  </si>
  <si>
    <t>Peraturan Bupati Gresik Nomor 86 Tahun 2022</t>
  </si>
  <si>
    <t>Ningsih/ ‎082140850564</t>
  </si>
  <si>
    <t>Leli/ 081331994297</t>
  </si>
  <si>
    <t>Peraturan Bupati Pasuruan Nomor 151 Tahun 2022</t>
  </si>
  <si>
    <t>Jalan Nginden Permata No.1</t>
  </si>
  <si>
    <t>uptdppasby@gmail.com</t>
  </si>
  <si>
    <t>non KDRT seksual</t>
  </si>
  <si>
    <t>LUCIA ARIES YULIYANTI, S.STP, M.M / WA: 0815-5932-999</t>
  </si>
  <si>
    <t>Jl. Yos Sudarso No.1 Kel. Mangunharjo Kec. Mayangan Kota Probolinggo</t>
  </si>
  <si>
    <t>Telepon (0335)5893529
HP / WA 08113500452</t>
  </si>
  <si>
    <t>CALL CENTER 112 HOTLINE</t>
  </si>
  <si>
    <t>Arik Saiful Anwar - 08113500452</t>
  </si>
  <si>
    <t>pptkotaprobolinggo63062@gmail.com</t>
  </si>
  <si>
    <t xml:space="preserve"> Kepala UPTD PPA, Kelompok jabatan Fungsional dan Pelaksana</t>
  </si>
  <si>
    <t>Fulan Diana Kusumawati/ 081334708134</t>
  </si>
  <si>
    <t>Jl.Ki Ageng Gribig No 5 Kedungkandang Kota Malang</t>
  </si>
  <si>
    <t>0821 43715454</t>
  </si>
  <si>
    <t>0812 21900631</t>
  </si>
  <si>
    <t>Hotline UPT PPA</t>
  </si>
  <si>
    <t>Kekerasan fisik, psikis, kdrt,pelecehan sexual</t>
  </si>
  <si>
    <t>Peraturan Walikota Mojokerta Nomor 77 Tahun 2023</t>
  </si>
  <si>
    <t>Surat Rekomendasi 000.8.1.1/32850/031.1/2023</t>
  </si>
  <si>
    <t>Surat Rekomendasi 000.8.1.1/35632/031.1/2023</t>
  </si>
  <si>
    <t>Surat Rekomendasi 000.8.1.1/35629/031.1/2023</t>
  </si>
  <si>
    <t>Peraturan Walikota Blitar Nomor 72 Tahun 2023</t>
  </si>
  <si>
    <t>Surat Rekomendasi 000.8.1.1/49620/031.1/2023</t>
  </si>
  <si>
    <t>Surat Rekomendasi 000.8.1.1/45857/031.1/2023</t>
  </si>
  <si>
    <t>Bali</t>
  </si>
  <si>
    <t>Gusti Sunarti/ 081547120551</t>
  </si>
  <si>
    <t>Jl. Gatot Subroto VI J No 26, Kota Denpasar</t>
  </si>
  <si>
    <t>0361 425360</t>
  </si>
  <si>
    <t>Peraturan Walikota Denpasar No 25 Tahun 2018 tentang Pembentukan, Kedudukan, Susunan Organisasi, Tugas dan Fungsi serta Tata Kerja UPTD pada Dinas/Badan</t>
  </si>
  <si>
    <t>p2tp2akotadenpasar@gmail.com</t>
  </si>
  <si>
    <t>Kepala UPTD PPA, Kasubag TU, Konselor, Mediator, Pengadministrasi Umum dan Pengemudi</t>
  </si>
  <si>
    <t>Melakukan perjanjian kerjasama dengan yayasan atau lembaga lain yang berfungsi sebagai rumah perlindungan yang dalam hal ini yayasan Gerasa dan panti peduli kasih</t>
  </si>
  <si>
    <t>Menjelaskan hasil asesmen resikodan bahaya thd kasusnya,urgensi,dan bentuk2 layanan dalam penampungan sementara kpd penerima manfaat, kmd meminta persetujuan penerima manfaat sebelum proses penampungan sementara, selanjutnya pendamping PPA berkomunikasi dgn petugas penampungan Sementara menyampaikan kebutuhan penerima manfaat dwngan melampirkan laporan kasus, selanjutnya Pendamping PPA dan petugas Penampungan Sementara memberikan layanan di Penampungan Sementara. Kmd pendamping PPA berkoordinasi dengan staf pengelola data ubtuk input data penerima manfaat penampungan semwntara pada simfoni PPA</t>
  </si>
  <si>
    <t xml:space="preserve"> </t>
  </si>
  <si>
    <t>Br. Wanasara Kelod Desa Bongan Tabanan</t>
  </si>
  <si>
    <t>085738013829 /  085737640615</t>
  </si>
  <si>
    <t>UPTD Pelayanan Sosial &amp; PPA</t>
  </si>
  <si>
    <t xml:space="preserve">Peraturan Bupati Tabanan Nomor 61 Tahun 2020 </t>
  </si>
  <si>
    <t>I Made Sujana/ 085737640615 (Kasubag TU)</t>
  </si>
  <si>
    <t>Uptddinsosp3a@yahoo.com</t>
  </si>
  <si>
    <t>korban memerlukan penampungan sementara  apabila korban tidak aman  atau tidak mampu memenuhi kebutuhan dasarnya</t>
  </si>
  <si>
    <t>Budiartini/ 082236100220</t>
  </si>
  <si>
    <t>Jalan Untung Surapati, Amlapura</t>
  </si>
  <si>
    <t>0363-4301800</t>
  </si>
  <si>
    <t>Subena:
 085237761759 (kasubag TU)</t>
  </si>
  <si>
    <t>Ka.UPTD PPA
 Kasubag TU</t>
  </si>
  <si>
    <t>Putu Suasmini/ 082144543025 (Plt)</t>
  </si>
  <si>
    <t>Ketut Suleman/ 081239317946</t>
  </si>
  <si>
    <t>p2tp2a.gianyar@gmail.com</t>
  </si>
  <si>
    <t>Tirta/ 089679201223</t>
  </si>
  <si>
    <t>Jln Raya Sempidi Mangupura</t>
  </si>
  <si>
    <t>Peraturan Bupati Badung Nomor 22 Tahun 2022</t>
  </si>
  <si>
    <t>Ni Made Tirtawati/</t>
  </si>
  <si>
    <t>tesabadung@gmail.com</t>
  </si>
  <si>
    <t>Melakukan perjanjian kerjasama dengan yayasan atau lembaga lain  yang berfungsi sebagai rumah perlindungan yang dalam hal ini  yayasan Gerasa dan yayasan maha boga marga</t>
  </si>
  <si>
    <t>Korban yang datang ke UPTD akan dilakukan pemeriksaan lebih lanjut. Jika dirasa sangat urgent untuk diinapkan, maka korban akan diinapkan sesuai SOP.</t>
  </si>
  <si>
    <t>Ida Ayu Sri Utami/ 081917618080</t>
  </si>
  <si>
    <t>Jl Surapati No 1 Negara</t>
  </si>
  <si>
    <t>uptd.ppa.jembrana@gmail.com</t>
  </si>
  <si>
    <t>Belum memberikan pelayanan karena Ranperbup Pembentukan UPTD PPA masih tahap fasilitasi  di Biro Hukum Setda Prov. Bali.</t>
  </si>
  <si>
    <t>KDRT dan Kekerasan Seksual</t>
  </si>
  <si>
    <t>Peraturan Bupati Buleleng Nomor 72 Tahun 2022</t>
  </si>
  <si>
    <t xml:space="preserve">Putu Agustini /
081337163237
</t>
  </si>
  <si>
    <t>kbpp@bulelengkab.go.id</t>
  </si>
  <si>
    <t>Suardika/ 081338646384</t>
  </si>
  <si>
    <t>Peraturan Bupati Bangli Nomor 15 Tahun 2022</t>
  </si>
  <si>
    <t>Dewa Ayu Ketut Gek Mirah Kartika Dewi/ 087862014744</t>
  </si>
  <si>
    <t>Prima Wati/ 081236689091</t>
  </si>
  <si>
    <t>Peraturan Bupati Klungkung Nomor 50 Tahun 2022</t>
  </si>
  <si>
    <t>Putu Anika/ 087760058151</t>
  </si>
  <si>
    <t>NTB</t>
  </si>
  <si>
    <t>Yuli Hadifathurahman/ 087863301882</t>
  </si>
  <si>
    <t>Jln Prof M Yamin SH (lingkungan Kantor Bupati), Selong, 83612</t>
  </si>
  <si>
    <t>Dyah Pujiyuwana/ 087763087380</t>
  </si>
  <si>
    <t>dpujiyuwana31@gmail.com</t>
  </si>
  <si>
    <t>Kepala UPTD PPA, Kasubag TU, Kel. JF, Konselor, Mediator dan Penjaga Asrama</t>
  </si>
  <si>
    <t>Napaah/ 081803703708</t>
  </si>
  <si>
    <t>Jl. Tgh Abdul Karim Kediri Kecamatan Kediri - Lombok Barat 83362</t>
  </si>
  <si>
    <t>0818781222</t>
  </si>
  <si>
    <t>UPTPPALobar@gmail.com</t>
  </si>
  <si>
    <t>Mediator Tersertifikasi, Psikolog Klinis dan Ahli Hukum menggunakan tenaga kontrak.</t>
  </si>
  <si>
    <t>Kelola kasus / Gelar kasus. Pastikan korban mendapat layanan / perlindungan. mengisi Informed consent</t>
  </si>
  <si>
    <t>Lia/ 081238214058</t>
  </si>
  <si>
    <t>Peraturan Bupati Sumbawa Nomor 33 Tahun 2020 tentang Pembentukan, Kedudukan, Susunan Organisasi. Tugas dan Fungsi serta Tata Kerja UPT pada Dinas P2KBP3A Kabupaten Sumbawa</t>
  </si>
  <si>
    <t>Leli/ 081917506029</t>
  </si>
  <si>
    <t>Jln. Soekarno - Hatta No 02</t>
  </si>
  <si>
    <t>uptdppa7684kotabima@gmail.com</t>
  </si>
  <si>
    <t>Disewakan dengan ikatan perjanjian  kontrak per tahun</t>
  </si>
  <si>
    <t xml:space="preserve">kerban yang mendapatkan kekerasan baik anak maupun perempuan ada rasa tdk aman dan merasa terancam dari pelaku perlu dilakukan penampungan sementara di rumah aman. dirumah aman korban mendapatkan fasilitas kesehatan , makan minum , pakaian dan  pelayanan psikolog klinis </t>
  </si>
  <si>
    <t>37 Kasus Anak dan 17 Kasus Perempuan</t>
  </si>
  <si>
    <t>Utari Rahmiati/ 085338702330 (Plt)</t>
  </si>
  <si>
    <t>085338702330</t>
  </si>
  <si>
    <t xml:space="preserve">Utari Rahmiati/ 085338702330 </t>
  </si>
  <si>
    <t>uptdppa.dompu@gmail.com</t>
  </si>
  <si>
    <t>Kepala UPTD PPA, Pengadministrasi Umum, Pelaksana, Pengemudi</t>
  </si>
  <si>
    <t>penjelasan kepada penerima manfaat aturan, resiko dan bahaya serta bentuk pelayanan - persetujuan penerima manfaat - pendamping serah terima ke petugas penampungan sementara - proses pelmberian</t>
  </si>
  <si>
    <t>Kekerasan fisik dan seksual</t>
  </si>
  <si>
    <t>Baiq Indria Purnawati/ 081917996633</t>
  </si>
  <si>
    <t>Jl. Basuki Rahmad no. 4 Praya Lombok Tengah</t>
  </si>
  <si>
    <t>087722211343</t>
  </si>
  <si>
    <t>uptdppaltg@gmail.com</t>
  </si>
  <si>
    <t>Ni Putu Rumini/ 081907355100</t>
  </si>
  <si>
    <t>Dusun Tanak Song Daya Desa Jenggala Kecamatan Tanjung Kabupaten Lombok Utara</t>
  </si>
  <si>
    <t>085343332223</t>
  </si>
  <si>
    <t>Fitri/ 085343332223</t>
  </si>
  <si>
    <t>Kepala UPTD PPA, Kepala Subbagian Tata Usaha dan Kelompok JF</t>
  </si>
  <si>
    <t>Abdullah/ 085238061236</t>
  </si>
  <si>
    <t>Jln. Bung Karno Komplek Perkantoran KTC Taliwang Kab. Sumbawa Barat</t>
  </si>
  <si>
    <t>081239988895</t>
  </si>
  <si>
    <t>Menggunakan tenaga lepas</t>
  </si>
  <si>
    <t>TPPO dan Kekerasan Seksual</t>
  </si>
  <si>
    <t>085238658003</t>
  </si>
  <si>
    <r>
      <rPr>
        <rFont val="Tahoma"/>
        <color theme="1"/>
        <sz val="12.0"/>
      </rPr>
      <t xml:space="preserve">Peraturan Bupati Bima Nomor 29 Tahun 2022
</t>
    </r>
    <r>
      <rPr>
        <rFont val="Tahoma"/>
        <color rgb="FFFF0000"/>
        <sz val="12.0"/>
      </rPr>
      <t>Peraturan Bupati Bima Nomor 45 Tahun 2021</t>
    </r>
  </si>
  <si>
    <t>Kepala UPTD PPA, Kepala Sub Bagian Tata Usaha</t>
  </si>
  <si>
    <t>Siti Komariah/ 08175733237</t>
  </si>
  <si>
    <t xml:space="preserve">Peraturan Walikota Mataram Nomor 14 Tahun 2022 </t>
  </si>
  <si>
    <t>NTT</t>
  </si>
  <si>
    <t>Paskalis Amtiran/ 082145813285</t>
  </si>
  <si>
    <t>Peraturan Bupati Kupang Nomor 25 Tahun 2021</t>
  </si>
  <si>
    <t>Tom/ 082145776549</t>
  </si>
  <si>
    <t>Randy/ 085253094195</t>
  </si>
  <si>
    <t>Ellen Kana Lomi/ 081337652547</t>
  </si>
  <si>
    <t>Ketty/ 082247857515</t>
  </si>
  <si>
    <t>Status Rumah Perlindungan adalah Sewa menggunakan dana DAK Non Fisik Tahun 2022.</t>
  </si>
  <si>
    <t>UPTD PPA belum berfungsi. Layanan diberikan oleh P2TP2A.</t>
  </si>
  <si>
    <t>Belum ada kasus yang ditangani UPTD. Yang menangani kasus adalah P2TP2A dan kasus yang paling banyak ditangani adalah Kekerasan seksual,  KDRT dan Penganiayaan</t>
  </si>
  <si>
    <t>Sesdyola/ 082144846773</t>
  </si>
  <si>
    <t>Andy/ 081233108640</t>
  </si>
  <si>
    <t>pinjam gedung Pemda</t>
  </si>
  <si>
    <t>Yatti yosepa /081380275034</t>
  </si>
  <si>
    <t>Peraturan Bupati Sikka Nomor 60 Tahun 2022</t>
  </si>
  <si>
    <t>Kepala UPTD, Subbag TU, Kelompok JF</t>
  </si>
  <si>
    <t>Samuel / 081337556565</t>
  </si>
  <si>
    <t>Peraturan Bupati Sumba Barat Nomor 16 Tahun 2023</t>
  </si>
  <si>
    <t>Kepala UPTD, Kelompok Jabatan Fungsional, Kasubag TU, Pelaksana</t>
  </si>
  <si>
    <t>Jl. Soekarno Hatta No. 1 Bajawa</t>
  </si>
  <si>
    <t>Peraturan Bupati Nomor 37 Tahun 2024</t>
  </si>
  <si>
    <t>uptdppangada@gmail.com</t>
  </si>
  <si>
    <t>Rumah Jabatan Kepala Dinas PMDP3A/Kondisi rumah semi permanen (Dinding pelupuh bambu)</t>
  </si>
  <si>
    <t>ada SOP</t>
  </si>
  <si>
    <t>UPTD telah berfungsi</t>
  </si>
  <si>
    <t>70 (tahun 2021-2023)</t>
  </si>
  <si>
    <t>Kekerasan seksual pada Anak</t>
  </si>
  <si>
    <t>Kalimantan Barat</t>
  </si>
  <si>
    <t>Lidya/ 082155640183</t>
  </si>
  <si>
    <t>Jl. Guna Baru Rangkang, Bengkayang</t>
  </si>
  <si>
    <t>(0562) 441641</t>
  </si>
  <si>
    <t>089694262941</t>
  </si>
  <si>
    <t>Peraturan Bupati Bengkayang Nomor 10 Tahun 2021</t>
  </si>
  <si>
    <t>lidiawilgen@gmail.com</t>
  </si>
  <si>
    <t>Suarustianto/ 08984674366</t>
  </si>
  <si>
    <t xml:space="preserve">JL. ADI SUCIPTO KM. 15,2  Desa Limbung Kecamatan Sungai Raya, 78391.
</t>
  </si>
  <si>
    <t>08984674366</t>
  </si>
  <si>
    <t>uptdppa.kuburaya@gmail.com</t>
  </si>
  <si>
    <t>Gedung UPTD merupakan pemberian dari PT. Angkasa Pura II dan sudah diberikan ke pihak kedua yaitu Bupati Kubu Raya (Gedung sudah milik Pemerintah Daerah)</t>
  </si>
  <si>
    <t>Kipri Anita/ 082250672506 (Plt)</t>
  </si>
  <si>
    <t>Jalan Dr.Wahidin Sudirohusodo Sintang 78612</t>
  </si>
  <si>
    <t>0565 - 21705</t>
  </si>
  <si>
    <t xml:space="preserve">Peraturan Bupati Sintang Nomor 33 Tahun 2022 </t>
  </si>
  <si>
    <t>Kepala UPTD, Subbag TU, Pelaksana dan Kelompok JF</t>
  </si>
  <si>
    <t>Masih dibawah naungan  Dinas Keluarga Berencana, Pemberdayaan Perempuan dan Perlindungan Anak</t>
  </si>
  <si>
    <t>Kekerasan Dalam Rumah Tangga (KDRT)</t>
  </si>
  <si>
    <t>Puji Rahayu/ 08115755577</t>
  </si>
  <si>
    <t>089527685090</t>
  </si>
  <si>
    <t>Peraturan Bupati Sambas Nomor 28 Tahun 2022 TENTANG PEMBENTUKAN UNIT PELAKSANA TEKNIS DAERAH PERLINDUNGAN
 PEREMPUAN DAN ANAK PADA DINAS PEMBERDAYAAN PEREMPUAN,
 PERLINDUNGAN ANAK, PENGENDALIAN PENDUDUK DAN
 KELUARGA BERENCANA KABUPATEN SAMBAS</t>
  </si>
  <si>
    <t>089527685090/Suriyanti</t>
  </si>
  <si>
    <t>Kepala UPTD, Kasubbag TU, Pelaksana dan Kelompok JF</t>
  </si>
  <si>
    <t>Gedung terpisah dengan kantor namun masih dibawah naungan dinas</t>
  </si>
  <si>
    <t>Korban yang datang ke UPTD akan dilakukan pemeriksaan lebih lanjut, jika dirasa kondisi korban tidak aman maka akan di dampingi ke Unit PPA di Polres untuk ditindak lanjuti</t>
  </si>
  <si>
    <t>174 (2022-saat ini)</t>
  </si>
  <si>
    <t>Kalimantan Timur</t>
  </si>
  <si>
    <t>Esti/ 082150115713</t>
  </si>
  <si>
    <t>Jl. Milono No. 30 R 46, Kel. Gunung Sari Ilir</t>
  </si>
  <si>
    <t>082152858026</t>
  </si>
  <si>
    <t>Dr. Syafaah/ 081347605555</t>
  </si>
  <si>
    <t>uptdppadp3akbbpp@gmail.com</t>
  </si>
  <si>
    <t>bagi klien yang sedang dalam pendampingan kasusnya dan dinyatakan tidak aman kondisi keselamatannya maka kita tampung di rumah perlindungan sambil mencari keluarga yang mampu menampung dan melindungi</t>
  </si>
  <si>
    <t>Faridah/ 082154261997 - 082152783999</t>
  </si>
  <si>
    <t>Jl. Danau Aji No 67 RT VII, Kelurahan Melayu, Kecamatan Tenggarong, Kabupaten Kutai Kertanegara</t>
  </si>
  <si>
    <t>0541 663316</t>
  </si>
  <si>
    <t>Lusen/081250342342</t>
  </si>
  <si>
    <t>p2tp2akukar@gmail.com</t>
  </si>
  <si>
    <t>Pengaduan, penjangkauan, Identifikasi kasus &amp; penampungan sementara</t>
  </si>
  <si>
    <t>Norsani/ 081345696472</t>
  </si>
  <si>
    <t>Jl. KH Ahmad Dahlan No 54 Tanah Grogot</t>
  </si>
  <si>
    <t>082220248833</t>
  </si>
  <si>
    <t xml:space="preserve">Peraturan Bupati Paser Nomor 34 Tahun 2020 </t>
  </si>
  <si>
    <t>Mastuti Arnaniah/ 081347604610 (Ka TU)</t>
  </si>
  <si>
    <t>uptdppakabpaser20@gmail.com</t>
  </si>
  <si>
    <t>Jl. SM. Aminuddin no. 03 kel. Bugis-Tanjung Redeb-Berau</t>
  </si>
  <si>
    <t>Aromatica Jayawinata/ 085294017464</t>
  </si>
  <si>
    <t>Kepala UPTD PPA, Kasubag TU dan Tenaga Kontrak (Konselor Psikolog, Hukum, Administrasi, Penjaga Keamanan, Penjaga rumah Aman, Pengemudi, CS)</t>
  </si>
  <si>
    <t>Sewa/ Kontrak</t>
  </si>
  <si>
    <t>Sewa per 12 bulan</t>
  </si>
  <si>
    <t>H. Wiyono/ 081346248897
Syarifudin Noor/ 081347949573
Eti/ 081234549050</t>
  </si>
  <si>
    <t>Kepala UPTD, Kasubag TU. Konselor (Psikologi/Hukum), Mediator</t>
  </si>
  <si>
    <t>Setelah Pengguna Manfaat di Identifikasi dan Asesmen dan perlu di tampung di rumah      Perlindungan--&gt; Pertama Pengguna Manfaat di Antigen/PCR –&gt; di Rumah Perlindungan  disiapkan petugas Pendamping, Pengurus Rumah Perlindungan (kebersiahan, masak, cuci dll), Petugas Keamanan</t>
  </si>
  <si>
    <t>Marlina Hasbi/ +6281350972865</t>
  </si>
  <si>
    <t>Jln.P.Suryanata (Samping Tk.Cendrawasih )Bontang Baru Kota Bontang Kaltim</t>
  </si>
  <si>
    <t>-0811594077
-08115413355</t>
  </si>
  <si>
    <t>Peraturan Walikota Bontang Nomor 17 Tahun 2021</t>
  </si>
  <si>
    <t>Sukmawati/ 08115857733</t>
  </si>
  <si>
    <t>uptd.ppabontang@gmail.com</t>
  </si>
  <si>
    <t>Kepala UPTD, Kasubag TU, dan Kelompok JF</t>
  </si>
  <si>
    <t>Lisa Ariyani/ 081258496376</t>
  </si>
  <si>
    <t>Kawasan Perkantoran Bukit Pelangi, Kec. Sangatta Utara, Kab. Kutai Timur</t>
  </si>
  <si>
    <t>Peraturan Bupati Kutai Timur Nomor 7 Tahun 2022</t>
  </si>
  <si>
    <t>Peraturan Bupati Penajam Paser Utara Nomor 7 Tahun 2023</t>
  </si>
  <si>
    <t>Kalimantan Tengah</t>
  </si>
  <si>
    <t>Wahidah/ 081348238666</t>
  </si>
  <si>
    <t>Jln. Panti Ajar No. 53 RT.16 Kelurahan Lanjas , Muara Teweh</t>
  </si>
  <si>
    <t>082116456255</t>
  </si>
  <si>
    <t>Peraturan Bupati Barito Utara Nomor 35 Tahun 2018 tentang Perubahan atas Peraturan Bupati Nomor 70 Tahun 2017 tentang Pembentukan Unit Pelaksana Teknis pada Dinas Daerah di Lingkungan Pemerintah Kabupaten Barito Utara
Peraturan Bupati Barito Utara Nomor 24 Tahun 2021 Tentang Perubahan Kedua Atas Peraturan Bupati Nomor 70 Tahun 2017 Tentang Pembentukan Unit Pelaksana Teknis Pada Dinas Daerah Di Lingkungan Pemerintah Kabupaten Barito Utara.</t>
  </si>
  <si>
    <t>Kontrak/sewa untuk satu tahun</t>
  </si>
  <si>
    <t>Irawati/ 085211558580</t>
  </si>
  <si>
    <t>Jl. Soekarno / Jl. G.Obos XI, Lingkar Dalam, Komplek Perkantoran Pemerintah Kota Palangka Raya</t>
  </si>
  <si>
    <t>(0536) 3441242</t>
  </si>
  <si>
    <t>Peraturan Walikota Palangka Raya Nomor 48 Tahun 2020</t>
  </si>
  <si>
    <t>Devy/ 085249504847</t>
  </si>
  <si>
    <t>bpmppakb.palangkaraya@gmail.com</t>
  </si>
  <si>
    <t>Untuk korban yang membutuhkan layanan penampungan sementara, UPTD PPA bekerjasama dengan Dinas Sosial Kota Palangka Raya (ditampung di Rumah Singgah " SEHATI" Kota Palangka Raya)</t>
  </si>
  <si>
    <t>Kekerasan Seksual dan Kekerasan Fisik (KDRT)</t>
  </si>
  <si>
    <t>Denny/ 081255802598</t>
  </si>
  <si>
    <t>Jalan Bukit Hibul Barat, Nanga Bulik</t>
  </si>
  <si>
    <t>082155405869, Aplikasi LAPOR PERDANA</t>
  </si>
  <si>
    <t>Yarie/ 085251690999</t>
  </si>
  <si>
    <t>uptdppalamandau@gmail.com</t>
  </si>
  <si>
    <t>Masih Pengusulan</t>
  </si>
  <si>
    <t>penampungan sementara apabila korban tidak memiliki tempat tinggal selama membuat BAP di Polres Lamandau</t>
  </si>
  <si>
    <t>Ira Udayana, AMG (Plt)/ 081220479422</t>
  </si>
  <si>
    <t>JL. WAD DUHA NO.027 KOMPLEK PERKANTORAN REI. IV DESA MANTAREN II KECAMATAN KAHAYAN HILIR KABUPATEN PULANG PISAU</t>
  </si>
  <si>
    <t>Ira 081220479422</t>
  </si>
  <si>
    <t>uptdppapulpis@gmail.com</t>
  </si>
  <si>
    <t>Rumah Aman bersifat sewa untuk satu tahun</t>
  </si>
  <si>
    <t>Melalui Rumah Aman dimana untuk pembayarannya bersifat sewa untu satu tahun, koorban yang akan melalui tahapan proses penyidikan akan di berikan fasilitas rumah aman.</t>
  </si>
  <si>
    <t>Seksual Pada Anak</t>
  </si>
  <si>
    <t>Margerissa/ 081255450809</t>
  </si>
  <si>
    <t>Jl. Achmad Yani Komplek Perkantoran Kereng Humbang</t>
  </si>
  <si>
    <t>(0536)41064</t>
  </si>
  <si>
    <t>081254034350</t>
  </si>
  <si>
    <t>Peraturan Bupati Katingan Nomor 1 Tahun 2021</t>
  </si>
  <si>
    <t>uptdppa.kat88@gmail.com</t>
  </si>
  <si>
    <t>Lapor hasil asesmen dan rencana intervensi layanan-menyetujui rekom MK untuk menempatkan perempuan/anak korban /saksi/pelaku kpd kepala UPTD PPA- merujuk/mendampingi ke tempat penampungan sementara-menyampaikan aturan/tata tertib-memberikan pendampingan -memantau perkembangan</t>
  </si>
  <si>
    <t>Meryanty, S.Kep., Ns/ 0895700298741</t>
  </si>
  <si>
    <t>Jl. Tambun Bungai No. 28, Selat Dalam, Kecamatan Selat, Kabupaten Kapuas</t>
  </si>
  <si>
    <t>uptppa.kapuas@gmail.com</t>
  </si>
  <si>
    <t>Kepala UPTD, Kelompok JF</t>
  </si>
  <si>
    <t>Idna/ 08125087869</t>
  </si>
  <si>
    <t>Jl. Iskandar No. 5, Pangkalan Bun</t>
  </si>
  <si>
    <t>05322065477</t>
  </si>
  <si>
    <t>081345228917</t>
  </si>
  <si>
    <t>Peraturan Bupati Kotawaringin Barat Nomor 4 Tahun 2021</t>
  </si>
  <si>
    <t>Mastika Ayu Abdurachman/ 081253169700</t>
  </si>
  <si>
    <t>uptdppakobar@gm
 ail.com</t>
  </si>
  <si>
    <t>Kepala UPTD, Kasubag TU dan Kelompok JF/Petugas Operasional</t>
  </si>
  <si>
    <t>Sewa Pertahun</t>
  </si>
  <si>
    <t>Korban di jemput dan di antar ke rumah perlindungan sementara /rumah aman.</t>
  </si>
  <si>
    <t>Rusmawarni/ 085845588819</t>
  </si>
  <si>
    <t>Jl. Jenderal Sudirman Km. 7, Sampit</t>
  </si>
  <si>
    <t>Peraturan Bupati Kotawaringin Timur Nomor 62 Tahun 2022</t>
  </si>
  <si>
    <t>Isnani/ 0895393857099</t>
  </si>
  <si>
    <t>bpkb.kotim@gmail.com</t>
  </si>
  <si>
    <t>Rayani/ 081348098424</t>
  </si>
  <si>
    <t>Peraturan Bupati Seruyan Nomor 63 Tahun 2022</t>
  </si>
  <si>
    <t>Puji Astuti/ 082255444954</t>
  </si>
  <si>
    <t>Peraturan Bupati Sukamara Nomor 38 Tahun 2024</t>
  </si>
  <si>
    <t>Kalimantan Utara</t>
  </si>
  <si>
    <t>Tanti Nurhayati/ 081352990729</t>
  </si>
  <si>
    <t>Kalimantan Selatan</t>
  </si>
  <si>
    <t>Jl. Negara Dipa RT 8 No 25, Kel. Sungai Malang, Kab.Hulu Sungai Utara</t>
  </si>
  <si>
    <t>UPT PUSAT PELAYANAN TERPADU PEMBERDAYAAN PEREMPUAN DAN ANAK</t>
  </si>
  <si>
    <t>disewa saat ada kasus</t>
  </si>
  <si>
    <t>1 (Bekerja sama dengan pihak luar, belum punya tenaga sendiri)</t>
  </si>
  <si>
    <t>1 (Bekerja sama dengan Peksos Dinsos)</t>
  </si>
  <si>
    <t>Setelah korban diidentifikasi kebutuhannya, jika membutuhkan rumah penampungan sementara maka akan diberikan layanan tersebut dengan menginapkan korban dan pendamping keluarga, dan diberikan konsumsi.</t>
  </si>
  <si>
    <t>FISIK DAN PSIKIS</t>
  </si>
  <si>
    <t>Ria/ 081250241500</t>
  </si>
  <si>
    <t>Jln.Ahmad Yani No 12 Kandangan kelurahan Kandangan Kota Kabupaten Hulu Sungai Selatan</t>
  </si>
  <si>
    <t>081352896660</t>
  </si>
  <si>
    <t>Peraturan Bupati Hulu Sungai Selatan Nomor 7 Tahun 2020</t>
  </si>
  <si>
    <t>Tatik/ 082154079126</t>
  </si>
  <si>
    <t>Kepala UPTD PPA, Pelaksana dan Kelompok JF</t>
  </si>
  <si>
    <t xml:space="preserve">Belum memiliki rumah perlindungan </t>
  </si>
  <si>
    <t>UPTD PPA bekerja sama dengan dinas sosial dalam memberikan tempat penampungan sementara pada perempuan atau anak korban kekerasaan</t>
  </si>
  <si>
    <t>Kekerasan fisik, seksual</t>
  </si>
  <si>
    <t>Rustina Hayani/ 082189585577</t>
  </si>
  <si>
    <t>Jl. Tanjung Selatan, Komp. Perumahan 10 Nomor 005</t>
  </si>
  <si>
    <t>081348014886</t>
  </si>
  <si>
    <t xml:space="preserve">Kekerasan fisik </t>
  </si>
  <si>
    <t>Subiyarnowo/ 082150075375</t>
  </si>
  <si>
    <t>Jl. GT. Moh. Seman, Marabahan</t>
  </si>
  <si>
    <t>Kepala UPTD, Pelaksana Tata Usaha dan Kelompok JF</t>
  </si>
  <si>
    <t>korban yang dirasa tidak bisa tinggal di rumah atau di lingkungannya karena suatu hal, petugas UPTD PPA akan menyediakan fasilitas Rumah Aman sementara kepada korban, selama dalam proses pemulihan.</t>
  </si>
  <si>
    <t>Pelecehan dan Kekerasan Seksual Anak</t>
  </si>
  <si>
    <t>Pahimah/ 081258408974</t>
  </si>
  <si>
    <t>Jln. A. Syairani Komplek Perkantoran Pelaihari</t>
  </si>
  <si>
    <t>(0512) 21097-22855</t>
  </si>
  <si>
    <t>ima.pahimah@gmail.com</t>
  </si>
  <si>
    <t>Milik Pemda Kab Tanah Laut</t>
  </si>
  <si>
    <t>Penampungan sementara diberikan pada korban yg meminta dilindungi dari pelaku atau sesuai permintaan UPPA Polres atau kejaksaan negeri.</t>
  </si>
  <si>
    <t>Hermunas/ 08125007304</t>
  </si>
  <si>
    <t xml:space="preserve">Jl. Jenderal Sudirman No. 59 Rantau </t>
  </si>
  <si>
    <t>( 0517 ) 32520</t>
  </si>
  <si>
    <t>082199145353</t>
  </si>
  <si>
    <t>Mawardi/ 082199145353</t>
  </si>
  <si>
    <t>Tidak Ada ( karna belum mempunyai gedung kantor sendiri)</t>
  </si>
  <si>
    <t>Pelecehan Seksual dan Perebutan Hak Asuh Anak</t>
  </si>
  <si>
    <t>Jl. H. Sibli Imansyah no 42</t>
  </si>
  <si>
    <t>(0517) 41459</t>
  </si>
  <si>
    <t>dinsosppkbpppa@hulusungaitengahkab.go.id</t>
  </si>
  <si>
    <t>1 (Maklumat bergabung dengan Dinas PPKB PPPA)</t>
  </si>
  <si>
    <t>1 (Melakukan kerjasama dengan IPK)</t>
  </si>
  <si>
    <t>Penampungan sementara diberikan sesuai dengan kebutuhan korban, sehingga UPTD PPA memberikan Rumah Aman dalam bentuk penginapan</t>
  </si>
  <si>
    <t>n.a</t>
  </si>
  <si>
    <t>Jl. Tirta Dharma Simpang PDAM no 56 rt 09 Kel. Pemurus Luar Banjarmasin</t>
  </si>
  <si>
    <t>Peraturan Walikota Banjarmasin Nomor 89 Tahun 2020</t>
  </si>
  <si>
    <t>Tabiun Huda/085249137374</t>
  </si>
  <si>
    <t>uptdppabanjarmasin@gmail.com</t>
  </si>
  <si>
    <t>Pengaduan masuk, asesmen, penampungan sementara untuk melindungi korban</t>
  </si>
  <si>
    <t>Eny Sri Harmeny/ 081348884222</t>
  </si>
  <si>
    <t xml:space="preserve"> Jl. Karya Utama No. 25 Desa Semayap Kec. Pulau Laut Utara</t>
  </si>
  <si>
    <t>Peraturan Bupati Kota Baru Nomor 89 Tahun 2022</t>
  </si>
  <si>
    <t>Suzana/ 082151864224</t>
  </si>
  <si>
    <t>Barlian/ 082250720865</t>
  </si>
  <si>
    <t>Jl. Darma Praja, Kelurahan Gunung Tinggi, Kecamatan Batulicin  Tanah Bumbu Kalimantan Selatan  (72273)</t>
  </si>
  <si>
    <t>081347442066</t>
  </si>
  <si>
    <t xml:space="preserve">Keputusan Bupati Tanah Bumbu Nomor 67 Tahun 2021 tentang Perubahan ketiga atas Perbup Tanah Bumbu Nomor 59 Tahun 2017 </t>
  </si>
  <si>
    <t>Nurliana/ 081349502110</t>
  </si>
  <si>
    <t>uptdbersujud@gmail.com</t>
  </si>
  <si>
    <t>Belum ada rumah aman</t>
  </si>
  <si>
    <t>Kasus masih ditangani Bidang PPA</t>
  </si>
  <si>
    <t>Lia Rgyo/ 081250705092</t>
  </si>
  <si>
    <t>Peraturan Walikota Banjarbaru Nomor 12 Tahun 2022</t>
  </si>
  <si>
    <t>Fahrina/ 08115007769</t>
  </si>
  <si>
    <t>Penelantaran</t>
  </si>
  <si>
    <t>Herry Rusandy, S.KM/ 085213950066</t>
  </si>
  <si>
    <t>Jl. Ahmad Yani Km. 4,5 Komplek Perkantoran Pemda Balangan</t>
  </si>
  <si>
    <t>Nopi Mekarsari/ 082153024700</t>
  </si>
  <si>
    <t>Ika/ 085256140738</t>
  </si>
  <si>
    <t>Iyam Dini/ 085242210496</t>
  </si>
  <si>
    <t>Ning/ 082259032988</t>
  </si>
  <si>
    <t>Peraturan Bupati Pohuwato Nomor 27 Tahun 2022</t>
  </si>
  <si>
    <t>Peraturan Bupati Bone Bolango Provinsi Gorontalo Nomor 24 Tahun 2024</t>
  </si>
  <si>
    <t>Udin / 082290359171</t>
  </si>
  <si>
    <t>Kepala UPTD PPA, Kasubag TU,  Pelaksana dan Kelompok JF</t>
  </si>
  <si>
    <t>Sulawesi Selatan</t>
  </si>
  <si>
    <t>Hartati/ 085256334824 (Plt)</t>
  </si>
  <si>
    <t>JALAN SIMPURUSIANG NO. 27 MASAMBA</t>
  </si>
  <si>
    <t>085249228443</t>
  </si>
  <si>
    <t>Peraturan Bupati Luwu Utara Nomor 55 Tahun 2021</t>
  </si>
  <si>
    <t>uptp2tp2alutra@gmai.com</t>
  </si>
  <si>
    <t>Memiliki Rumah Perlindungan Dengan Status Kontrak Selama 1 ( satu ) Tahun 2022</t>
  </si>
  <si>
    <t>Pencabulan terhadap Anak</t>
  </si>
  <si>
    <t>Agung Rachmadi/ 085242066919</t>
  </si>
  <si>
    <t>JL.A.MAPPANYUKKI NO.2 WATAMPONE</t>
  </si>
  <si>
    <t>Peraturan Bupati Kabupaten Bone Nomor 71 Tahun 2022</t>
  </si>
  <si>
    <t>uptdp1790@gmail.com</t>
  </si>
  <si>
    <t>Gusnaeni/ 085281793569</t>
  </si>
  <si>
    <t>Jln. Beringin No. 5 Sengkang, Kabupaten Wajo</t>
  </si>
  <si>
    <t>0813 5535 5352</t>
  </si>
  <si>
    <t>Kegiatan dalam proses pemberian rasa keamanan bagi klien dengan memberikan tempat sementara (Rumah Aman) belum dilaksanakan hal ini mengingat Kabupaten Wajo dalam hal ini UPTD PPA belum memiliki rumah aman. Maka dari itu kami dari pihak UPTD PPA  sangat berharap agar pada tahun ini dapat memiliki rumah aman sebagai penunjang tercapainya layanan yang baik bagi klien/korban dallam proses pemecahan masalah yang dihadapi</t>
  </si>
  <si>
    <t>Husmini Husain/ 085242498827</t>
  </si>
  <si>
    <t xml:space="preserve">JL. Buttu Jupandang , Kec. Enrekang  No. 65 </t>
  </si>
  <si>
    <t>082393513525</t>
  </si>
  <si>
    <t>uptppa.enrekang03@gmail.com</t>
  </si>
  <si>
    <t xml:space="preserve">UPT PPA menyediakan penampungan sementara apabila diperlukan 
</t>
  </si>
  <si>
    <t>Hak Asuh Anak</t>
  </si>
  <si>
    <t>Andi Darmawan/ 088245031206</t>
  </si>
  <si>
    <t>Ramli/ 081242935759</t>
  </si>
  <si>
    <t>Muslimin/ 08114453212</t>
  </si>
  <si>
    <t>Jl. Nikel III No.1 Kota Makassar</t>
  </si>
  <si>
    <r>
      <rPr>
        <rFont val="Tahoma"/>
        <sz val="12.0"/>
      </rPr>
      <t xml:space="preserve">Call Center : 112 
WA Center : 08114838112
Aduan Online : </t>
    </r>
    <r>
      <rPr>
        <rFont val="Tahoma"/>
        <color rgb="FF1155CC"/>
        <sz val="12.0"/>
        <u/>
      </rPr>
      <t>bit.ly/AduanUPTDPPAMakassar</t>
    </r>
  </si>
  <si>
    <t>uptdppamakassar@gmail.com</t>
  </si>
  <si>
    <t>Tersedia rumah aman untuk anak dan perempuan</t>
  </si>
  <si>
    <t>Firawati/ 082340949057</t>
  </si>
  <si>
    <t>Peraturan Bupati Luwu Timur Nomor 56 Tahun 2020</t>
  </si>
  <si>
    <t>Irawati/ 081356519785</t>
  </si>
  <si>
    <t>Asfar/ 082337012262</t>
  </si>
  <si>
    <t>Penganiayaan</t>
  </si>
  <si>
    <t>Rayu Yuliaty/ 081241256237</t>
  </si>
  <si>
    <t>Peraturan Bupati Takalar Nomor 35 Tahun 2020</t>
  </si>
  <si>
    <t>Laode/ 085240442006</t>
  </si>
  <si>
    <t>Kekerasan pada Perempuan &amp; Hak Asuh Anak</t>
  </si>
  <si>
    <t>Ispa Nurila/ 08114130579</t>
  </si>
  <si>
    <t>08114443172</t>
  </si>
  <si>
    <t>Kartini/ 085230736636</t>
  </si>
  <si>
    <t>DP3APPKB.SOPPENGKAB@GMAIL.COM</t>
  </si>
  <si>
    <t xml:space="preserve">Suharti/ </t>
  </si>
  <si>
    <t>JL. TERATAI, CAILE, UJUNG BULU</t>
  </si>
  <si>
    <t>bit.ly/laporkandiMERAPAT</t>
  </si>
  <si>
    <t>Peraturan Bupati Bulukumba Nomor 11 Tahun 2021</t>
  </si>
  <si>
    <t>KEKERASAN FISIK, PSIKIS, DAN SEKSUAL ANAK</t>
  </si>
  <si>
    <r>
      <rPr>
        <rFont val="Tahoma"/>
        <b/>
        <color theme="1"/>
        <sz val="12.0"/>
      </rPr>
      <t xml:space="preserve">Muh. Sopyan
</t>
    </r>
    <r>
      <rPr>
        <rFont val="Tahoma"/>
        <color theme="1"/>
        <sz val="12.0"/>
      </rPr>
      <t>Sukran/ 081342458119</t>
    </r>
  </si>
  <si>
    <t>JL.H.M.Saleh Lawa, Kel.Sumpang Binangae Kec.Barru Kab.Barru Sulawesi Selatan</t>
  </si>
  <si>
    <t xml:space="preserve">081354953447 </t>
  </si>
  <si>
    <t>Peraturan Bupati Barru Nomor 9 Tahun 2021</t>
  </si>
  <si>
    <t>Sriyanti/ 081354953447</t>
  </si>
  <si>
    <t>uptdppabarru@gmail.com</t>
  </si>
  <si>
    <t>Kontrak Pakai</t>
  </si>
  <si>
    <t>Melaporkan hasil asesmen dan rencana Intervensi layanan penampungan sementara ( termasuk unit penyedia layanan penampungan sementara yang dituju untuk perempuan/Anak Korban/Saksi/Pelaku kepada Kepala UPT PPA ) setelah UPTD PPA menerima Rekomendasi untuk penempatan korban petugas Unit PPA Merujuk dan mendampingi Penerima Manfaat dengan menggunakan alat transportasi yang aman dan mudah diakses kepada petugas penampungan sementara.Petugas Penampungan sementara memberikan pendampingan pada penerima manfaat serta memantau perkembangan,dan memberikan sesuai yang dibutuhkan.</t>
  </si>
  <si>
    <t>Pelecehan Sesual terhadap Anak</t>
  </si>
  <si>
    <t>Hasmiah Harun/ 085399291153</t>
  </si>
  <si>
    <t>Jln Beringin No. 3 Kel. Tombolo Kec. Somba Opu Kab. Gowa</t>
  </si>
  <si>
    <t>08539929115</t>
  </si>
  <si>
    <t>085343715167</t>
  </si>
  <si>
    <t>Peraturan Kabupaten Gowa Nomor 14 Tahun 2021</t>
  </si>
  <si>
    <t>Hasmia /085399291153</t>
  </si>
  <si>
    <t>kabgowauptppa@gmail.com</t>
  </si>
  <si>
    <t>Kepala UPT PPA dan Jabatan Fungsional</t>
  </si>
  <si>
    <t>Abdul Malik/ 085145256422</t>
  </si>
  <si>
    <t>JL.SAMIUN (BALAI KOTA) KOTA PALOPO</t>
  </si>
  <si>
    <t>085175128811</t>
  </si>
  <si>
    <t>Peraturan Walikota Palopo Nomor 60 Tahun 2022</t>
  </si>
  <si>
    <t>085145256422</t>
  </si>
  <si>
    <t>Kepala UPTD PPA, Kasubag TU, dan Kelompok JF</t>
  </si>
  <si>
    <t>Emiliana Sappetaw/ 082192369397</t>
  </si>
  <si>
    <t>Peraturan Bupati Tana Toraja Nomor 35 Tahun 2023</t>
  </si>
  <si>
    <t>Peraturan Bupati Pinrang Nomor 8 Tahun 2023</t>
  </si>
  <si>
    <t>Syita/ 085340474776</t>
  </si>
  <si>
    <t>Surat Rekomendasi Nomor 01/0/B.Org Tanggal  Juni 2023 dalam Hal Rekomendasi Pembentukan UPTD</t>
  </si>
  <si>
    <t>ANDI BAU OPU. SM/082196073288</t>
  </si>
  <si>
    <t>Jalan Pierre Tendean, Kel. Benteng,Kec.Benteng,Kab. Kepulauan Selayar</t>
  </si>
  <si>
    <t>Peraturan Bupati Pangkajene dan Kepulauan Nomor 9 Tahun 2024</t>
  </si>
  <si>
    <t>Zulkifli Talib/ 082347727578</t>
  </si>
  <si>
    <t>Peraturan Walikota Pare Pare Nomor 2 Tahun 2024</t>
  </si>
  <si>
    <t>Peraturan Bupati Luwu Nomor 29 tahun 2024</t>
  </si>
  <si>
    <t>Surat Rekomendasi Provinsi Nomor 000.8.1.1/5413/BIRO ORG</t>
  </si>
  <si>
    <t>Sulawesi Tenggara</t>
  </si>
  <si>
    <t>Jl. Protokol banabungi, Pasarwajo, Buton.</t>
  </si>
  <si>
    <t>082155668435</t>
  </si>
  <si>
    <t>Peraturan Bupati Buton Nomor 10 Tahun 2019</t>
  </si>
  <si>
    <t>Masriati/ 0822-6002-9564</t>
  </si>
  <si>
    <t>uptdppabuton94@gmail.com</t>
  </si>
  <si>
    <t>Sarana prasarana rumah perlindungan belum ada</t>
  </si>
  <si>
    <t xml:space="preserve">Penjelasan Asesmen (urgensi, bahaya, resiko), persetujuan dgn pelapor, pendamping PPA berkomunikasi dgn pemberi tempat penampungan, asesmen kebutuhan korban, input data simponi </t>
  </si>
  <si>
    <t>Kekerasan Anak</t>
  </si>
  <si>
    <t>Jubardin/ 081356541008</t>
  </si>
  <si>
    <t>Jalan Poros Rumbia Poleang Langkapa</t>
  </si>
  <si>
    <t>082231928371</t>
  </si>
  <si>
    <t>Peraturan Bupati Bombana Nomor 26 Tahun 2017</t>
  </si>
  <si>
    <t>Pinjam pakai dari Pemerintah Daerah</t>
  </si>
  <si>
    <t>korban yang trauma atau menjalani pemulihan kami arahkan ke rumah singgah</t>
  </si>
  <si>
    <t>Hizal Joisman/ 085241523669</t>
  </si>
  <si>
    <t>Peraturan Walikota Kendari Nomor 61 Tahun 2020 Tentang Pembentukan, Kedudukan, Susunan Organisasi, Tugas dan Fungsi serta tata Kerja Unit Pelaksana Teknis Daerah Perlindungan Perempuan dan Anak pada Dinas Pemberdayaan Perempuan dan Perlindungan Anak Kota Kendari</t>
  </si>
  <si>
    <t>Kepala UPTD PPA, Subbag. TU, Jabatan Pelaksana dan Kelompok JF</t>
  </si>
  <si>
    <t>Rumah perlindungan milik Pemerintah Daerah namun masih bergabung dengan UPTD PPA</t>
  </si>
  <si>
    <t>Diana/ 082190318118</t>
  </si>
  <si>
    <t>Jalan Cut Nyak Dien No,1 Baubau</t>
  </si>
  <si>
    <t>0823 4568 8822</t>
  </si>
  <si>
    <t>Peraturan Walikota BauBau Nomor 42 Tahun 2020</t>
  </si>
  <si>
    <t>Junlias/ 082290062734</t>
  </si>
  <si>
    <t>uptdppabaubau@gmail.com</t>
  </si>
  <si>
    <t>Sewa Milik Masyarakat.</t>
  </si>
  <si>
    <t>Semua Tenaga Pendukung adalah Honorer/PNS</t>
  </si>
  <si>
    <t>Pada Salah satu Kasus Pelecehan Seksual pada Anak, Korban melarikan diri dari rumah, dan kami sebagai pendamping kasus tersbut memberikan penampungan sementra dirumah salah satu personil UPTD untuk memberikan perlindungan dan pendampingan psikologis pada korban tersebut.</t>
  </si>
  <si>
    <t>Kekerasan Anak (28 Kasus)</t>
  </si>
  <si>
    <t>Sahara/ 0811408517</t>
  </si>
  <si>
    <t>Jalan Gajah Mada, Kel.Lakambau</t>
  </si>
  <si>
    <t>0811408517</t>
  </si>
  <si>
    <t>Peraturan Bupati Buton Selatan Nomor 33 Tahun 2020 tentang Pembentukan UPTD PPA pada Dinas PPPA</t>
  </si>
  <si>
    <t>Kepala UPTD PPA, Subbag TU, Jabatan Pelaksana dan Kelompok JF</t>
  </si>
  <si>
    <t>Kekerasan anak di  bawa umur</t>
  </si>
  <si>
    <t>Sarsiah/ 082296615913</t>
  </si>
  <si>
    <t>Kompleks Perkantoran Bumi Sara'ea, Kel. Sara'ea, Kec. Kulisusu</t>
  </si>
  <si>
    <t>081342235098</t>
  </si>
  <si>
    <t>uptdppabutur21@gmail.com</t>
  </si>
  <si>
    <t>Alymin/ 082188303322</t>
  </si>
  <si>
    <t>Jalan Laode Mukmin Ling. Gu Barat Kel.Lakudo Kec.Lakudo Kab. Buton Tengah</t>
  </si>
  <si>
    <t>081268608373</t>
  </si>
  <si>
    <t>Jufri/ 082117381773</t>
  </si>
  <si>
    <t>Kekerasan Seksusl dan Kekerasan Fisik</t>
  </si>
  <si>
    <t xml:space="preserve">Mardiah/ 081340332160 </t>
  </si>
  <si>
    <t>Jalur Dua DPRD Kolaka Utara</t>
  </si>
  <si>
    <t>Peraturan Bupati Kolaka Utara Nomor 30 Tahun 2020</t>
  </si>
  <si>
    <t>Marwah/ 081341646127</t>
  </si>
  <si>
    <t>Faisal Silondae/ 082130831030</t>
  </si>
  <si>
    <t>Jalan Perkantoran Potoro Andoolo</t>
  </si>
  <si>
    <t>Lela/ 082290169369</t>
  </si>
  <si>
    <t>Status Kepemilikannya Milik Pemda</t>
  </si>
  <si>
    <t>Korban datang ke kantor kemudian kalau melihat kondisi korban tidak memungkinkan untuk pulang ke rumah, kami anjurkan untuk tinggal sementara di rumah singgah sambil kami memberikan layanan kesehatan, psikolog dan layanan hukum</t>
  </si>
  <si>
    <t>KDRT dan Kekerasan Seksual Anak</t>
  </si>
  <si>
    <t>Ratih Pratiwi/ 085322233314</t>
  </si>
  <si>
    <t>Jl. Poros Langara-Lampeapi km 3</t>
  </si>
  <si>
    <t>Peraturan Bupati Konawe Kepulauan Nomor 9 Tahun 2020</t>
  </si>
  <si>
    <t>Nisa/ 082346499530</t>
  </si>
  <si>
    <t>uptdppakonkep@gmail.com</t>
  </si>
  <si>
    <t>Milik Dinas PPKBP3A</t>
  </si>
  <si>
    <t>Tidak ada karena uptd baru terbentuk</t>
  </si>
  <si>
    <t>Santi/ 085212651191</t>
  </si>
  <si>
    <t>Kelurahan  Wanggudu kecamatan asera Kabupaten Konawe Utara Provinsi Sulawesi Tenggara</t>
  </si>
  <si>
    <t>082296971122</t>
  </si>
  <si>
    <t>Peraturan Bupati Konawe Utara Nomor 11 Tahun 2021</t>
  </si>
  <si>
    <t>uptdppa.konut@gmail.com</t>
  </si>
  <si>
    <t>Rumah Sewa</t>
  </si>
  <si>
    <t>Petugas Kesehatan</t>
  </si>
  <si>
    <t>dalam penanganan korban yang mengalami trauma atau dalam perlindungan saksi maka di tempatkan dirumah aman/rumah singgah dengan ketentuan SOP</t>
  </si>
  <si>
    <t>Dewi Yuliana Mutahya/ 085225189296</t>
  </si>
  <si>
    <t>Jalan Gatot Subroto</t>
  </si>
  <si>
    <t>Peraturan Bupati Muna Nomor 32 Tahun 2021</t>
  </si>
  <si>
    <t>Dewi Yuliana Mutahya/085225189296</t>
  </si>
  <si>
    <t>dinasp3amuna@gmail.com</t>
  </si>
  <si>
    <t>Ya (Sewa)</t>
  </si>
  <si>
    <t>Jika tempat korban jauh dan membutuhkan pendampingan</t>
  </si>
  <si>
    <t>Yataba/ 085242194948</t>
  </si>
  <si>
    <t>DESA GUALI KEC. KUSAMBI</t>
  </si>
  <si>
    <t>085242194948</t>
  </si>
  <si>
    <t>Peraturan Bupati MUNA BARAT NOMOR 21 TAHUN 2021</t>
  </si>
  <si>
    <t>dppkbpppa@munabarat.go.id</t>
  </si>
  <si>
    <t>Arfadianto/ 085757048869</t>
  </si>
  <si>
    <t>Jl. Dr. Sutomo</t>
  </si>
  <si>
    <t>Peraturan Bupati Kolaka Nomor 27 Tahun 2021</t>
  </si>
  <si>
    <t>Kepala UPTD PPA, Subbag TU, dan Kelompok JF</t>
  </si>
  <si>
    <t>Petugas dengan jurusan keperawatan</t>
  </si>
  <si>
    <t>Bahar/ 081244436335</t>
  </si>
  <si>
    <t>Santi/ 082228232337</t>
  </si>
  <si>
    <t>Masrul/ 085341502837</t>
  </si>
  <si>
    <t>Jl. Korpri No. Desa Numana, Kec. Wangi-Wangi Selatan</t>
  </si>
  <si>
    <t>Hasarudin/ 081245690589</t>
  </si>
  <si>
    <t>Kepala UPTD PPA, Jabatan Pelaksana dan Kelompok JF</t>
  </si>
  <si>
    <t>Abubakar Yogo/ 082196152761</t>
  </si>
  <si>
    <t>Sulawesi Barat</t>
  </si>
  <si>
    <t>Darwan Rahim/ 081355038111</t>
  </si>
  <si>
    <t>Jalan Andi Pangeran Pettarani No. 28 Majene</t>
  </si>
  <si>
    <t>Tati/ 085342080072</t>
  </si>
  <si>
    <t>Sulawesi Tengah</t>
  </si>
  <si>
    <t>Fahrianti/ 082190209369</t>
  </si>
  <si>
    <t>JL. Permata Kota Bumi mas Uemalingku</t>
  </si>
  <si>
    <t>082190209369/
082293984430</t>
  </si>
  <si>
    <t>Peraturan Bupati Tojo Una Una Nomor 17 Tahun 2019</t>
  </si>
  <si>
    <t>uptdppatouna22@gmail.com</t>
  </si>
  <si>
    <t>Status Rumah Aman yang Kepemilikan Perseorangan yang disewakan untuk Korban yang membutuhkan perlindungan</t>
  </si>
  <si>
    <t>KTA</t>
  </si>
  <si>
    <t>Sulawesi Utara</t>
  </si>
  <si>
    <t>Elvie/ 085240901122</t>
  </si>
  <si>
    <t>Peraturan Bupati Bolaang Mongondow Utara Nomor 46 Tahun 2020</t>
  </si>
  <si>
    <t>Kepala UPTD, Konselor, Mediator, Penjaga Asrama, Pengadministrasi Umum, Pengemudi, Penjaga Keamanan</t>
  </si>
  <si>
    <t>Saat ini belum tersedia</t>
  </si>
  <si>
    <t>Belum tersedia</t>
  </si>
  <si>
    <t>Wenda/ 082348600374</t>
  </si>
  <si>
    <t>Tutuyan</t>
  </si>
  <si>
    <t>082348600374</t>
  </si>
  <si>
    <r>
      <rPr>
        <rFont val="Tahoma"/>
        <color theme="1"/>
        <sz val="12.0"/>
      </rPr>
      <t xml:space="preserve">Peraturan Bupati Bolaang Mongondow Timur Nomor 20 Tahun 2023
</t>
    </r>
    <r>
      <rPr>
        <rFont val="Tahoma"/>
        <color rgb="FFFF0000"/>
        <sz val="12.0"/>
      </rPr>
      <t>Peraturan Bupati Bolaang Mongondow Timur Nomor 71 Tahun 2017</t>
    </r>
  </si>
  <si>
    <t>Staf Petugas Layanan</t>
  </si>
  <si>
    <t>Susi/ 082290108181 (Plt. Ka UPTD)</t>
  </si>
  <si>
    <t>Peraturan Walikota Kotamobagu Nomor 15 Tahun 2022</t>
  </si>
  <si>
    <t>Stenly/ 082393177079</t>
  </si>
  <si>
    <t xml:space="preserve">Perbup No 64 Thn 2020 tentang Pembentukan UPTD Pada Dinas PPPA Kab Minahasa Tenggara </t>
  </si>
  <si>
    <t>Olfie/ 085256848726</t>
  </si>
  <si>
    <t>Kepala UPTD, Sub Bagian TU, Pelaksana, dan kelompok JF</t>
  </si>
  <si>
    <t>Ludwine/ 085220044323</t>
  </si>
  <si>
    <t>Peraturan Walikota Manado Nomor 17 Tahun 2021</t>
  </si>
  <si>
    <t>Jeane/ 085823079278</t>
  </si>
  <si>
    <t xml:space="preserve">identifikasi kebutuhan klien oleh pendamping kasus/tenaga ahli, menyampaikan hasil identifikasi yang dibutuhkan kepada kepala UPTD, menyampaikan kepada pihak koordinator rumah aman, registrasi masuk rumah aman (shelter), menerima korban di rumah aman, membuat laporan keluar shelter, pemulangan </t>
  </si>
  <si>
    <t>Christin Dowah/ 082362181166 (Plt)</t>
  </si>
  <si>
    <t xml:space="preserve">Peraturan Bupati Minahasa Nomor 35 Tahun 2022 </t>
  </si>
  <si>
    <t>Elen/ 085240360883</t>
  </si>
  <si>
    <t>Anita Loloang/ 082397741649</t>
  </si>
  <si>
    <t>deitjekureba/ 082394141412</t>
  </si>
  <si>
    <t>Peraturan Bupati Kepulauan Siau Tagulandang Biaro Nomor 32 Tahun 2023</t>
  </si>
  <si>
    <t>Surat Rekomendasi Nomor : 060/23.5478/Sekr-Ro.Org tanggal 30 Agustus 2023</t>
  </si>
  <si>
    <t>Surat Rekomendasi Nomor 060/23.8298/SEKR-RO-ORG tanggal 22 November2023</t>
  </si>
  <si>
    <t>Maluku</t>
  </si>
  <si>
    <t>Peraturan Walikota Ambon Nomor 44 Tahun 2023</t>
  </si>
  <si>
    <t>Maluku Utara</t>
  </si>
  <si>
    <t>Tina/ 081220426694</t>
  </si>
  <si>
    <t>Jl. Syarikat, Desa Hatebicara, Kec. Jallolo, Kab. Halmahera Barat</t>
  </si>
  <si>
    <t>Mariani Octaviani/ 081342055389</t>
  </si>
  <si>
    <t>Desa Makian, Kec. Bacan Selatan</t>
  </si>
  <si>
    <t>Yuni/ 082188510878</t>
  </si>
  <si>
    <t>Peraturan Walikota Tidore Kepulauan Nomor 12 Tahun 2022</t>
  </si>
  <si>
    <t>Endang/ 082335551609</t>
  </si>
  <si>
    <t>Surat Rekomendasi Nomor 161.1/1401/SETDA Tanggal 9 Mei 2022</t>
  </si>
  <si>
    <t>Julaiha/ 085395272134</t>
  </si>
  <si>
    <t>Eska Saera/ 082189573970</t>
  </si>
  <si>
    <t>Kelurahan Bastiong Talangame, Kecamatan Ternate Selatan - Kota Ternate</t>
  </si>
  <si>
    <t>Fitriah/ 081253898127</t>
  </si>
  <si>
    <t>Ismail Abdullah/ 085259152634</t>
  </si>
  <si>
    <t>Peraturan Bupati Halmahera Timur Nomor 6 Tahun 2023</t>
  </si>
  <si>
    <t>Anis/ 081241918441</t>
  </si>
  <si>
    <t>Papua</t>
  </si>
  <si>
    <t>Jl. Panca Bhakti Asyaman Distrik Arso, 99471</t>
  </si>
  <si>
    <t>Peraturan Bupati Keerom Nomor 31 Tahun 2020</t>
  </si>
  <si>
    <t>Romel/ 0811489099</t>
  </si>
  <si>
    <t>Kepala UPTD. Kasubag TU, Pelaksana, dan Kelompok JF</t>
  </si>
  <si>
    <t>Sietske Y Ronsumbre/ 081344537195</t>
  </si>
  <si>
    <t>Jl. Majapahit - Ridge Biak</t>
  </si>
  <si>
    <t xml:space="preserve"> UPTD PPA</t>
  </si>
  <si>
    <t>Peraturan Bupati Biak Numfor Nomor 29 Tahun 2021</t>
  </si>
  <si>
    <t>UPTD PPA Biak Belum memiliki rumah perlindungan.</t>
  </si>
  <si>
    <t>KARENA BELUM MEMILIKI RUMAH AMAN, MAKA BEBERAPA KALI KORBAN SAYA AMANKAN DI RUMAH SAYA</t>
  </si>
  <si>
    <t>Jl. Inpres Urfas - Waren, 98261</t>
  </si>
  <si>
    <t>Peraturan Bupati Waropen Nomor 15 Tahun 2020</t>
  </si>
  <si>
    <t>Samori/ 082287777460</t>
  </si>
  <si>
    <t>Peraturan Bupati Sipiori  Nomor 12 Tahun 2023</t>
  </si>
  <si>
    <t>Peraturan Walikota Jayapura Nomor 37 tahun 2020</t>
  </si>
  <si>
    <t>Peraturan Bupati Yapen Nomor Nomor 19 Tahun 2024</t>
  </si>
  <si>
    <t>Papua Barat</t>
  </si>
  <si>
    <t>REGINA ASNAT RUMAYOMI/ 082399496970</t>
  </si>
  <si>
    <t>Jl. Pahlawan Sanggeng No.2, 
Kel. Sanggeng, 
Kec. Manokwari Barat,
kab. Manokwari, 
Prov. Papua Barat</t>
  </si>
  <si>
    <t>Regina/ 082399496970
Numberi/
08525455498</t>
  </si>
  <si>
    <t>uptdppamkw@outlook.com
uptdppamkw@gmail.com</t>
  </si>
  <si>
    <t>Milik PEMDA KAB. MANOKWARI</t>
  </si>
  <si>
    <t>Jika korban terindikasi tindak kekerasan bersifat fatal (mengancam nyawa korban) maka langsung dibawa ke rumah aman oleh petugas UPTD PPA dan kemudian akan diproses bedasarkan informasi yang diterima.</t>
  </si>
  <si>
    <t>KORBAN ANAK PEREMPUAN
( 38 KASUS )</t>
  </si>
  <si>
    <t>Martha Pertiwi/ 081248477997</t>
  </si>
  <si>
    <t>Jl. Jend.Sudirman No.37 Kelurahan Malawei Distrik Sorong Manoi Kota Sorong</t>
  </si>
  <si>
    <t>0812-5219-9608 / 0822-3906-1987</t>
  </si>
  <si>
    <t>Peraturan Walikota Sorong Nomor 16 Tahun 2021 Tentang Pembentukan Unit Pelaksana Teknis Daerah Perlindungan Perempuan dan Anak  (UPTD-PPPA) Pada Dinas Pemberdayaan Perempuan dan Perlindungan Anak Kota Sorong</t>
  </si>
  <si>
    <t>Elisabel J.S  / 0812-5219-9608.    Deliana R  / 0813-5417-1298</t>
  </si>
  <si>
    <t>uptdppasorongkota@gmail.com</t>
  </si>
  <si>
    <t xml:space="preserve"> Kepala UPTD PPA, Pelaksana, kelompok Jabatan Fungsional, Pengadministrasian Umum, Penjaga Asrama, Penjaga keamanan, Pengemudi, mediator, Konselor (Psikologis/Hukum), </t>
  </si>
  <si>
    <t>Frits Su, Sp 082397251889</t>
  </si>
  <si>
    <t>Jalan Nusa Indah Kelurahan Mariyai, Distrik Mariat, Kabupaten Sorong</t>
  </si>
  <si>
    <t>Peraturan Bupati Sorong No. 16 Tahun 2022 tentang Pembentukan Susunan Organisasi, Tugas, dan fungsi serta Tata Kerja Unit Pelaksana Teknis Daerah Kab. Sorong</t>
  </si>
  <si>
    <t>Shinta Dwi Wahyuni, S.Ap 82280360624</t>
  </si>
  <si>
    <t>uptdppakabsorong@gmail.com</t>
  </si>
  <si>
    <t>Kepala UPTD PPA, Kasubag umum, kelompok Jabatan Fungsional, Pengadministrasian Umum, Tenaga Kontrak Pekerja sosial, Pengemudi, mediator, Konselor (Psikologis/Hukum)</t>
  </si>
  <si>
    <t>belum dapat digunakan (lokasi rumah aman berjauhan dengan kantor UPTD PPA) dan fasilitas perlengkapan belum memadai.</t>
  </si>
  <si>
    <t>MARYAM MAULUD/ 081330699461</t>
  </si>
  <si>
    <t>Jln. Basuki Rahmat Kel. Bongkawir Distrik Waisai Kota Kab. Raja Ampat</t>
  </si>
  <si>
    <t>Peraturan Bupati Raja Ampat Nomor 23 Tahun 2021</t>
  </si>
  <si>
    <t>Rina/ 082238088919</t>
  </si>
  <si>
    <t>Iman Rangko/ 081344600500</t>
  </si>
  <si>
    <t>Peraturan Bupati Sorong Selatan Nomor 21 Tahun 2022</t>
  </si>
  <si>
    <t>Merlina Hesegem/ 082199496363 (Kadis)</t>
  </si>
  <si>
    <t>Jl. Kurima Dekai</t>
  </si>
  <si>
    <t>Eduard/ 082191606057</t>
  </si>
  <si>
    <t>Ya</t>
  </si>
  <si>
    <t>Sutriani/ 081367136274 (plt. KaUPTD PPA)</t>
  </si>
  <si>
    <t>Jalan Pepera Nomor 3</t>
  </si>
  <si>
    <t>098424345</t>
  </si>
  <si>
    <t>Peraturan Bupati Nabire No. 17 Tahun 2019 tentang pembentukan dan tata kerja UPTD PPA di Kab. Nabire</t>
  </si>
  <si>
    <t>Salomina/ 082114129215</t>
  </si>
  <si>
    <t xml:space="preserve">Ketua : ibu ANTONIA AGA, Str.Keb
No hp. 081247946609
KTU : ADOLFINA AGNES RATUANAK, SS
NO. HP : 081220868858
</t>
  </si>
  <si>
    <t>Jln.Irian Kepi</t>
  </si>
  <si>
    <t>Yohana/ 081248799268, Veby Mambor/ 085326029798</t>
  </si>
  <si>
    <t>Anak dan Perempuan</t>
  </si>
  <si>
    <t>Sabina/ 082198071982</t>
  </si>
  <si>
    <t>Jalan Trans Papua km.06 Tanah Merah</t>
  </si>
  <si>
    <t>Surat Rekomendasi Nomor 061/20552/SET Tanggal 30 November 2020 dengan Hal Persetujuan Pembentukan UPTD PPA Kab Boven Digoel</t>
  </si>
  <si>
    <t>Rumah Perlindungan/rumah aman telah dibangun yang permanen oleh Pemerintah Daerah Kabupaten Boven Digoel tahun anggaran 2019 , listrik dan,air,perabot alat tidur, alat dapur , tersedia.</t>
  </si>
  <si>
    <t>memberikan layanan penampungan sementara</t>
  </si>
  <si>
    <t>Peraturan Bupati Merauke Nomor 127 Tahun 2023</t>
  </si>
  <si>
    <t>DATA KEBERADAAN UPTD PPA TINGKAT KABUPATEN/KOTA</t>
  </si>
  <si>
    <t>Kab/kota</t>
  </si>
  <si>
    <t>Jumlah Kabupaten/Kota menurut keberadaan UPTD PPA</t>
  </si>
  <si>
    <t>Perbub Nomor 36 Tahun 2021</t>
  </si>
  <si>
    <t>Peraturan Bupati Nomor 27 Tahun 2023 tentang Kedudukan, Susunan Organisasi, Tugas, Fungsi dan Tata Kerja Unit Pelaksana Teknis Daerah Perlindungan Perempuan dan Anak pada Dinas Sosial, Pemberdayaan Perempuan dan Perlindungan Anak Kabupaten Aceh Utara</t>
  </si>
  <si>
    <t>Labuhanbatu</t>
  </si>
  <si>
    <t>Peraturan Bupati Nomor 71 Tahun 2020 tentang Pembentukan Unit Pelaksana Teknis Dinas Pengendalian Penduduk, KB dan Pemberdayaan Perempuan, Perlindungan Anak Kabupaten Deli Serdang
Perbup Nomor 15 Tahun 2023 tentang Pembentukan, Kedudukan, Tugas Pokok dan Fungsi Serta Tata Kerja Unit Pelaksana Teknis Daerah Perlindungan Perempuan dan Anak Pada Dinas Pemberdayaan Perempuan dan Perlindungan Anak Serta Pengendalian Penduduk dan Keluarga Berencana Kabupaten Deli Serdang</t>
  </si>
  <si>
    <t>Labuhanbatu Selatan</t>
  </si>
  <si>
    <t>Labuhanbatu Utara</t>
  </si>
  <si>
    <t>Kota Gunungsitoli</t>
  </si>
  <si>
    <t>Peraturan Bupati/Walikota Gunungsitoli Nomor 48 Tahun 2020</t>
  </si>
  <si>
    <t>Peraturan Walikota Bukittinggi Nomor 5 Tahun 2023</t>
  </si>
  <si>
    <t>Peraturan Walikota Nomor 18 Tahun 2024</t>
  </si>
  <si>
    <t>Peraturan Bupati Nomor 98 Tahun 2019</t>
  </si>
  <si>
    <t>Peraturan Bupati Indragiri Hilir Nomor 80 Tahun 2019</t>
  </si>
  <si>
    <t>peraturan bupati indragiri hilir nomor 80 tahun 2019 tentang perubahan atas peraturan bupati indragiri hilir nomor 56 tahyn 2017 tentang pembentukan, kedudukan, susunan organisasi, tugas dan fungsi, serta tata kerja unit pelaksana teknis daerah pada perangkat daerah di lingkungan pemerintah kabupaten indragiri hilir</t>
  </si>
  <si>
    <t>89 Tahun 2019</t>
  </si>
  <si>
    <t>Peraturan Bupati Nomor 79 Tahun 2020</t>
  </si>
  <si>
    <t>Perbup no 79 tahun 2020</t>
  </si>
  <si>
    <t>Peraturan Walikota Pekanbaru Nomor 142 Tahun 2019</t>
  </si>
  <si>
    <t>Peraturan Walikota Dumai Nomor 36 Tahun 2018 tentang Kedudukan, Susunan Organisasi, Tugas dan Fungsi serta Tata Unit Kerja UPTD PPA Kelas A pada Dinas PPPA Kota Dumai</t>
  </si>
  <si>
    <t>Perwa Kota Dumai No 36 Tahun 2018 tanggal 20 Juli 2018</t>
  </si>
  <si>
    <t>Peraturan bupati nomor 1 tahun 2023. tgl,20.02.2023</t>
  </si>
  <si>
    <t>Peraturan Bupati Sarolangun Nomor 46 Tahun 2024</t>
  </si>
  <si>
    <t>Perbub No. 46 tahun 2024</t>
  </si>
  <si>
    <t>Peraturan Bupati Tanjung Jabung Timur Nomor 19 Tahun 2024</t>
  </si>
  <si>
    <t>Peraturan Bupati Musi Rawas No.48 Tahun 2019 tentang pembentukan UPT PPA di Kab. Musi Rawas</t>
  </si>
  <si>
    <t>Banyuasin</t>
  </si>
  <si>
    <t>Peraturan Walikota Palembang Nomor 63 Tahun 2017</t>
  </si>
  <si>
    <t>Perwali Nomor 63 Tahun 2017</t>
  </si>
  <si>
    <t>Perbub Bengkulu Utara nomor 30 tahun 2022</t>
  </si>
  <si>
    <t>Paraturan Bupati Kaur Nomor: 101 Tahun 2023 Tentang Pembentukan, Kedudukan, Susunan Organisasi, Tugas, dan Fungsi Serta Tata Kerja Unit Pelaksana Teknis Daerah Perlindungan Perempuan dan Anak pada Dinas Pengendalaian Penduduk, Keluarga Berencana, Pemberdayaan Perempuan dan Perlindungan Anak Kabupaten Kaur</t>
  </si>
  <si>
    <t>Muko Muko</t>
  </si>
  <si>
    <t>Peraturan Menteri Dalam Negeri (Permendagri) Nomor 12 Tahun 2017 tentang Pedoman Pembentukan dan Klasifikasi Cabang Dinas dan Unit Pelaksana Teknis Daerah.</t>
  </si>
  <si>
    <t>PERATURAN BUPATI BENGKULU TENGAH NO 36 TAHUN 2021</t>
  </si>
  <si>
    <t>PERBUP NOMOR 61 TAHUN 2017</t>
  </si>
  <si>
    <t>Peraturan Bupati Lampung Timur Nomor 12 Tahun 2020</t>
  </si>
  <si>
    <t>Perbub Bupati no 82 Tahun 2021</t>
  </si>
  <si>
    <t>Peraturan Bupati Lampung Utara Nomor 24 Tahun 2020</t>
  </si>
  <si>
    <t>Peraturan Bupati Pringsewu Nomor 70 Tahun 2019</t>
  </si>
  <si>
    <t>Peraturan Bupati Nomor 4 Tahun 2020</t>
  </si>
  <si>
    <t>PERATURAN BUPATI PESISIR BARAT NOMOR 4 TAHUN 2020</t>
  </si>
  <si>
    <t>Perbup nomor 83 tahun 2020 tentang pembentukan unit pelaksana teknis daerah di lingkungan pemkab bangka</t>
  </si>
  <si>
    <t>Perbup Bangka Nomor 83 Tahun 2020 tentang Pembentukan Unit Pelaksana Teknis Daerah di Lingkungan Pemkab Bangka</t>
  </si>
  <si>
    <t>Peraturan Walikota Pangkalpinang Nomor 59 Tahun 2020 tentang Perubahan Atas Peraturan Walikota Pangkalpinang Nomor 56 Tahun 2017 tentang Kedudukan, Susunan Organisasi, Tugas dan Fungsi Serta Tata Kerja Unit Pelaksana Teknis Daerah Pada Unsur Pelaksana Teknis Kota Pangkalpinang</t>
  </si>
  <si>
    <t>Peraturan Bupati Natuna No. 11 Tahun 2022 tentang Unit Pelaksana Teknis Daerah Perlindungan Perempuan dan Anak pada Dinas Pemberdayaan Perempuan Perlindungan Anak, Pengebdalian Penduduk dan KB Kabupaten Natuna yang mencabut Peraturan Bupati Natuna No. 45 Tahun 2020 Unit Pelaksana Teknis Daerah Perlindungan Perempuan dan Anak pada Dinas Pemberdayaan Perempuan Perlindungan Anak, Pengebdalian Penduduk dan KB Kabupaten Natuna</t>
  </si>
  <si>
    <t>Peraturan Bupati Natuna no. 11 Tahun 2022 tentang Unit Pelaksana Teknis Daerah Perlindungan Perempuan dan Anak pada Dinas Pemberdayaan Perempuan Perlindungan Anak, Pengebdalian Penduduk dan KB Kabupaten Natuna yang mencabut Peraturan Bupati Natuna No. 45 Tahun 2020 Unit Pelaksana Teknis Daerah Perlindungan Perempuan dan Anak pada Dinas Pemberdayaan Perempuan Perlindungan Anak, Pengendalian Penduduk dan KB Kabupaten Natuna</t>
  </si>
  <si>
    <t>Peraturan Bupati Cianjur Nomor 47 Tahun 2021
 Peraturan Bupati Cianjur Nomor 34 Tahun 2021</t>
  </si>
  <si>
    <t>PERATURAN Bupati Bandung nomor 120 tahun 2020</t>
  </si>
  <si>
    <t>Peraturan Bupati No 44 2022</t>
  </si>
  <si>
    <t>Peraturan Bupati nomor 4 Tahun 2018
 Peraturan Bupati No 44 Tahun 2022</t>
  </si>
  <si>
    <t>Perbub No 17 Tahun 2022</t>
  </si>
  <si>
    <t>Peraturan Bupati Subang Nomor 17 Tahun 2018 tentang Pembentukan Unit Pelaksana Teknis Daerah pada Dinas dan Badan Daerah di Lingkungan Pemerintah Kabupaten Subang 
 Perbup Subang Nomor 62 Tahun 2019</t>
  </si>
  <si>
    <t>1. Awal Pembentukan: Peraturan Walikota Bandung No. 265 th 2008 ttg Pembentukan dan Susunan Organisasi UPT Pada Lembaga Teknis Daerah dan Dinas Daerah di Lingkungan Kota Bandung
 2. Terbaru: Peraturan Walikota Tentang Pembentukan, Kedudukan, Susunan Organisasi, Tugas dan Fungsi Serta Tata Kerja Unit Pelaksana Teknis Daerah Pada Dinas Pemberdayaan Perempuan dan Perlindungan Anak</t>
  </si>
  <si>
    <t>PERWAL NO 01 TAHUN 2025 TENTANG PEMBENTUKAN UPTD PPAENTUKAN</t>
  </si>
  <si>
    <t>PERATURAN BUPATI CILACAP NOMOR 57 TAHUN 2024 TENTANG PERUBAHAN ATAS PERATURAN BUPATI NOMOR 46 TAHUN 2023
 TENTANG PEMBENTUKAN KEDUDUKAN, SUSUNAN ORGANISASI, TUGAS DAN FUNGSI SERTA TATA KERJA UNIT PELAKSANA TEKNIS DAERAH PADA DINAS DAN BADAN DAERAH</t>
  </si>
  <si>
    <t>PERATURA BUPATI NO 93 TAHN 2020</t>
  </si>
  <si>
    <t>Peraturan Bupati Kebumen Nomor 70 Tahun 2024 tentang Pembentukan, Kedudukan, Susunan Organisasi, Tugas dan Fungsi serta Tata Kerja unit Pelaksana Teknis Daerah Perlindungan Perempuan dan Anak</t>
  </si>
  <si>
    <t>Peraturan Bupati Purworejo Nomor 1 Tahun 2023</t>
  </si>
  <si>
    <t>Peraturan Bupati Wonosobo Nomor 6 Tahun 2025 tentang Pembentukan Susunan Organisasi, Tugas dan Fungsi serta Tata Kerja UPTD PPA pada Dinas PPKBPPPA</t>
  </si>
  <si>
    <t>Pengajuan Rekomendasi ke Provinsi</t>
  </si>
  <si>
    <t>Peraturan Bupati Klaten Nomor 8 tahun 2024 tentang Pembentukan Kedudukan, Susunan Organisasi, 
 Tugas dan Fungsi serta Tata Kerja Unit Pelaksana Teknis 
 Daerah Perlindungan Perempuan dan Anak pada Dinas Sosial, 
 Pemberdayaan Perempuan dan Perlindungan Anak, 
 Pengendalian Penduduk dan Keluarga Berencana</t>
  </si>
  <si>
    <t>On Proses Bupati</t>
  </si>
  <si>
    <t>Surat Persetujuan Gubernur Jawa Tengah Nomor 060/219 tanggal 5 Agustus 2024 tentang Persetujuan Atas Pembentukan UPTD Kabupaten Karanganyar</t>
  </si>
  <si>
    <t>Perbup Karanganyar No 10 Tahun 2025 tentang Pembentukan, Kedudukan, Susunan Organisasi, Tugas dan Fungsi serta Tata Kerja Unit Pelaksana Teknis Daerah Perlindungan Perempuan dan Anak pada Dinas Pemberdayaan Perempuan, Perlindungan Anak, Pengendalian Penduduk dan Keluarga Berencana</t>
  </si>
  <si>
    <t>Surat Persetujuan Gubernur Jawa Tengah Nomor B/000.8/23/2025 tanggal 17 Maret 2025 tentang Persetujuan Atas Pembentukan UPTD PPA di Kabupaten Blora</t>
  </si>
  <si>
    <t>Perbup nomor 25 tahun 2022 dan Perda nomor 3 tahun 2022</t>
  </si>
  <si>
    <t>Masih berbentuk draf sedang dalam proses</t>
  </si>
  <si>
    <t>Peraturan Bupati Kendal NO. 3 Tahun 2024</t>
  </si>
  <si>
    <t>Proses</t>
  </si>
  <si>
    <t>peraturan Bupati Brebes Nomor 5 Tahun 2025 ttg Pembentukan Susunan OTK UPTD PPA</t>
  </si>
  <si>
    <t>Peraturan Walikota Magelang Nomor 59 Tahun 2023 tanggal 28 Desember 2023 (TENTANG PEMBENTUKAN, KEDUDUKAN, SUSUNAN ORGANISASI, TUGAS DAN FUNGSI,
 SERTA TATA KERJA UNIT PELAKSANA TEKNIS PERLINDUNGAN PEREMPUAN
 DAN ANAK PADA DINAS PEMBERDAYAAN MASYARAKAT, PEREMPUAN,
 PERLINDUNGAN ANAK, PENGENDALIAN PENDUDUK DAN KELUARGA
 BERENCANA KOTA MAGELANG
 )</t>
  </si>
  <si>
    <t>Peraturan Walikota Surakarta No.27F tahun 2016 tentang Pembentukan Susunan Organisasi, Tata Kerja dan Uraian Tugas Jabatan Struktural Unit Pelayanan Teknis Pada Dinas Pemberdayaan Perempuan Perlindungan Anak dan Pemberdayaan Masyarakat Kota Surakarta</t>
  </si>
  <si>
    <t>PERATURAN WALIKOTA SURAKARTA NOMOR 15 TAHUN 2022</t>
  </si>
  <si>
    <t>Peraturan Walikota Pekalongan Nomor 33 Tahun 2024 tentang Kedudukan, Susunan Organisasi, Tugas dan Fungsi serta Tata Kerja Unit Pelaksana Teknis Daerah Perlindungan Perempuan dan Anak pada Dinas Pemberdayaan Masyarakat, Perempuan dan Perlindungan Anak Kota Pekalongan</t>
  </si>
  <si>
    <t>Peraturan WaliKota Pekalongan Nomor 33 Tahun 2024</t>
  </si>
  <si>
    <t>Peraturan walikota Tegal no. 75 tahun 2023</t>
  </si>
  <si>
    <t>1. Peraturan Bupati Nomor 159 Tahun 2016 tentang Pembentukan Susunan Organisasi, Tugas dan Fungsi, serta Tata Kerja Unit Pelaksana Tekhnis Pusat Pelayanan Terpadu Korban Kekerasan Perempuan dan Anak Kabupaten Bantul; 
  2. Peraturan Bupati Nomor 52 Tahun 2019 tentang Pembentukan Susunan Organisasi, Tugas dan Fungsi, serta Tata Kerja Unit Pelaksana Teknis Daerah Perlindungan Perempuan dan Anak</t>
  </si>
  <si>
    <t>Gunungkidul</t>
  </si>
  <si>
    <t>Peraturan Bupati Gunungkidul Nomor 88 Tahun 2018 tentang Pembentukan, Susunan Organisasi, Tugas, Fungsi dan Tata Kerja Unit Pelaksana Teknis Perlindungan Perempuan dan Anak</t>
  </si>
  <si>
    <t>Peraturan Bupati Sleman Nomor 73 Tahun 2016
 Peraturan Bupati Sleman Nomor 38.8 Tahun 2018</t>
  </si>
  <si>
    <t>Pembentukan, Susunan Organisasi, Kedudukan, Fungsi, Tugas dan Tata Kerja Unit Pelaksana Teknis Pusat Pelayanan Terpadu Pemberdayaan Perempuan dan Anak Berbasis Gender pada Dinas Pemberdayaan Masyarakat, Perempuan dan Perlindungan Anak Kota Yogyakarta (Awal Pembentukan)
 Peraturan Walikota Yogyakarta Nomor 101 Tahun 2021 tentang Pembentukan Kedudukan Struktur Organisasi Tata Kerja Unit Pelaksana Teknis pada Dinas Pemberdayaan Perempuan Perlindungan Anak dan Keluarga Berencana Kota Yogyakarta</t>
  </si>
  <si>
    <t>Peraturan Bupati Blitar Nomor 154 Tahun 2022 tentang Pembentukan, Kedudukan, Uraian Tugas dan Fungsi, Susunan Organisasi, Serta Tata Kerja Unit Pelaksana Teknis Perlindungan Perempuan dan Anak, Pada Dinas Pemberdayaan Perempuan, Perlindungan Anak, Pengendalian Penduduk dan Keluarga Berencana Kabupaten Blitar</t>
  </si>
  <si>
    <t>Peraturan Walikota Kediri
 Nomoe 106 Tahun 2021. Kedudukan, Susunan Organisasi, Tugas Dan Fungsi Serta Tata Kerja Dinas Pemberdayaan Perempuan, Perlindungan Anak, Pengendalian Penduduk Dan Keluarga Berencana</t>
  </si>
  <si>
    <t>PERATURAN WALIKOTA KEDIRI NOMOR 12 TAHUN 2024 TENTANG PEMBENTUKAN UNIT PELAKSANA TEKNIS PADA DINAS PEMBERDAYAAN
 PEREMPUAN, PERLINDUNGAN ANAK, PENGENDALIAN PENDUDUK DAN KELUARGA BERENCANA</t>
  </si>
  <si>
    <t>Peratauran Bupati Pandeglang Nomor 97 Tahun 2022</t>
  </si>
  <si>
    <t>Peraturn Bupati Tabanan Nomor 61 Tahun 2020</t>
  </si>
  <si>
    <t>Keputusan Bupati Klungkung Nomor 143/05/HK/2022</t>
  </si>
  <si>
    <t>Peraturan Walikota Nomor 25 Tahun 2018 tentang Pembentukan, Kedudukan, Susunan Organisasi, Tugas dan Fungsi UPTD PPA tanggal 11 Juli 2018</t>
  </si>
  <si>
    <t>Peraturan Bupati Lombok Tengah No 64 Tahun 2021 tentang Pembentukan Unit Pelayanan Teknis Daerah Perlindungan Perempuan dan Anak (UPTD PPA)</t>
  </si>
  <si>
    <t>PERATURAN BUPATI SUMBAWA NOMOR 33 TAHUN 2020</t>
  </si>
  <si>
    <t>Peraturan Bupati Bima Nomor 29 Tahun 2022
 Peraturan Bupati Bima Nomor 45 Tahun 2021</t>
  </si>
  <si>
    <t>Peraturan Bupati Bima Nomor 29 Tahun 2022 Peraturan Bupati Bima Nomor 45 Tahun 2021</t>
  </si>
  <si>
    <t>Peraturan Walikota (Perwali) Kota Kupang Nomor 25 Tahun 2022 tentang Pembentukan Organisasi dan Tata Kerja Unit Pelaksana Teknis Daerah Perlindungan Perempuan dan Anak pada Dinas Pemberdayaan Perempuan dan Perlindungan Anak Kota Kupang</t>
  </si>
  <si>
    <t>PERATURAN WALIKOTA KUPANG NOMOR 25 TAHUN 2022</t>
  </si>
  <si>
    <t>PERATURAN BUPATI SAMBAS
 NOMOR 28 TAHUN 2022
 TENTANG
 PEMBENTUKAN UNIT PELAKSANA TEKNIS DAERAH PERLINDUNGAN
 PEREMPUAN DAN ANAK PADA DINAS PEMBERDAYAAN PEREMPUAN,
 PERLINDUNGAN ANAK, PENGENDALIAN PENDUDUK DAN
 KELUARGA BERENCANA KABUPATEN SAMBAS</t>
  </si>
  <si>
    <t>PERBUP NOMOR 10 TAHUN 2021 TENTANG PEMBENTUKANMSUSUNAN ORGANISASI TUGAS DAN FUNGSI SERTA TATA KERJA UNIT PELAKSANA TEKNIS DAERAH PERLINDUNGAN PEREMPUAN DAN ANAK KABUPATEN BENGKAYANG</t>
  </si>
  <si>
    <t>Perbup nomor 10 tahun 2021 tentang pembentukan susunan organisasi tugas dan fungsi serta tata kerja Unit pelaksana teknis daerah perlindungan perempuan dan Anak Kabupaten Bengkayang</t>
  </si>
  <si>
    <t>Peraturan Bupati Nomor 111 Tahun 2020</t>
  </si>
  <si>
    <t>Kotawaringin Barat</t>
  </si>
  <si>
    <t>Peraturan Bupati/Walikota Nomor 4 Tahun 2021 Tentang Pembentukan Unit Pelaksana Teknis Daerah Kabupaten Kotawaringin Barat</t>
  </si>
  <si>
    <t>Kotawaringin Timur</t>
  </si>
  <si>
    <t>PERATURAN BUPATI BARITO SELATAN
 NOMOR 67 TAHUN 2022</t>
  </si>
  <si>
    <t>1. Peraturan Bupati Nomor 35 Tahun 2018 Tentang Perubahan Atas Peraturan Bupati Nomor 70 Tahun 2017 Tentang Pembentukan Unit Pelaksana Teknis Pada Dinas Daerah Di Lingkungan Pemerintah Kabupaten Barito Utara
 2. Peraturan Bupati Nomor 24 Tahun 2021 Tentang Perubahan Kedua Atas Peraturan Bupati Nomor 70 Tahun 2017 Tentang Pembentukan Unit Pelaksana Teknis Pada Dinas Daerah Di Lingkungan Pemerintah Kabupaten Barito Utara</t>
  </si>
  <si>
    <t>PERATURAN BUPATI LAMANDAU NOMOR 74 TAHUN 2020</t>
  </si>
  <si>
    <t>Peraturan bupati No 63 Tahun 2022</t>
  </si>
  <si>
    <t>Peraturan Walikota Palangka Raya No. 48 Tahun 2020</t>
  </si>
  <si>
    <t>Perwali no.48 tahun 2020</t>
  </si>
  <si>
    <t>Keputusan Bupati Tanah Bumbu Nomor 67 Tahun 2021 tentang Perubahan ketiga atas Perbup Tanah Bumbu Nomor 59 Tahun 2017</t>
  </si>
  <si>
    <t>Peraturan Bupati Kabupaten Paser Nomor 34 Tahun 2020</t>
  </si>
  <si>
    <t>PERBUP NO.34 TAHUN 2020</t>
  </si>
  <si>
    <t>Peraturan Daerah dan Naskah Akademik UPTDPPA masih dalam proses</t>
  </si>
  <si>
    <t>Peraturan Bupati Bolaang Mongondow Nomor 40 Tahun 2023</t>
  </si>
  <si>
    <t>Perbup nomor 40 tahun 2023</t>
  </si>
  <si>
    <t>Peraturan Bupati Kepulauan Sangihe Nomor 33 Tahun 2024</t>
  </si>
  <si>
    <t>Surat Rekomendasi Nomor 000.8/24.4514/SEKR-RO-ORG Tanggal 2 Juli 2024</t>
  </si>
  <si>
    <t>Peraturan Bupati Bolaang Mongondow Utara Nomor 46 Tahun 2020 Tentang Pembentukan Unit Pelaksana Teknis Daerah Perlindungan Perempuan dan Anak</t>
  </si>
  <si>
    <t>Perbup No 64 Thn 2020 tentang Pembentukan UPTD Pada Dinas PPPA Kab Minahasa Tenggara</t>
  </si>
  <si>
    <t>Peraturan Buapati Nomor 64 Tahun 2020</t>
  </si>
  <si>
    <t>Surat Rekomendasi Nomor 000.8/24.4515/SEKR-RO-ORG Tanggal 2 Juli 2024</t>
  </si>
  <si>
    <t>Peraturan Bupati Nomor 71 Tahun 2017 tentang Pembentukan Unit Pelaksana Teknis Daerah pada Perangkat Daerah Kabupaten Bolaang Mongondow Timur; di ubah dengan Peraturan Bupati Nomor 20 Tahun 2023</t>
  </si>
  <si>
    <t>Nomor 71 tahun 2017</t>
  </si>
  <si>
    <t>Peraturan walikota No. 17 tahun 2021</t>
  </si>
  <si>
    <t>Peratruan Walikota Tomohon Nomor 17 Tahun 2023</t>
  </si>
  <si>
    <t>PERATURAN WALIKOTA Nomor 15 Tahun 2022 Tentang Pembentukan Unit Pelaksana Teknis Daearah Perlindungan Perempuan Dan Anak Kotamobagu Kelas A</t>
  </si>
  <si>
    <t>PERATURAN BUPATI NOMOR 48 TAHUN 2023</t>
  </si>
  <si>
    <t>Toli Toli</t>
  </si>
  <si>
    <t>Tojo Una Una</t>
  </si>
  <si>
    <t>PERBUP MOROWALI UTARA NO. 39 TAHUN 2024</t>
  </si>
  <si>
    <t>PERATURAN BUPATI BULUKUMBA NOMOR 11 TAHUN 2021 TENTANG ORGANISASI DAN TATA KERJA UNIT PELAKSANA TEKNIS PERLINDUNGAN PEREMPUAN DAN ANAK PADA DINAS PEMBERDAYAAN PEREMPUAN DAN PERLINDUNGAN ANAK</t>
  </si>
  <si>
    <t>Peraturan Buapati Gowa Nomor 14 Tahun 2021</t>
  </si>
  <si>
    <t>Pangkajene Dan Kepulauan</t>
  </si>
  <si>
    <t>Surat Rekomendasi Nomor 01/0/B.Org Tanggal Juni 2023 dalam Hal Rekomendasi Pembentukan UPTD</t>
  </si>
  <si>
    <t>PERBUP KOLAKA NO. 27 TAHUN 2021</t>
  </si>
  <si>
    <t>PERATURAN BUPATI NOMOR 26 TAHUN 2027</t>
  </si>
  <si>
    <t>PERBUP MUNA BARAT NOMOR 21 TAHUN 2021</t>
  </si>
  <si>
    <t>PERATURAN BUPATI MUNA BARAT NOMOR 22</t>
  </si>
  <si>
    <t>PERATURAN BUPATI BUTON TENGAH NOMOR 37 TAHUN 2020</t>
  </si>
  <si>
    <t>PERATURAN BUPATI NOMOR 24 TAHUN 2024 TENTANG PEMBENTUKAN UNIT PELAKSANA TEKNIS DAERAH PERLINDUNGAN PEREMPUAN DAN ANAK</t>
  </si>
  <si>
    <t>TERKAIT PEMBENTUKAN UPTD PPA KABUPATEN PASANGKAYU MASIH DALAM PROSES PELIMPAHAN DATA BERUPA NASKAH AKADEMIK DI BAGIAN ORTALAH.</t>
  </si>
  <si>
    <t>SK BUPATI MAMUJU TENGAH, NOMOR 17 TAHUN 2023</t>
  </si>
  <si>
    <t>Perbup Halmahera Timur No 6 Tahun 2023 Tentang Pembentukan UPTD PPA</t>
  </si>
  <si>
    <t>Peraturan Bupati Pulau Morotai Nomor 14 Tahun 2023</t>
  </si>
  <si>
    <t>Peraturan Walikota Nomor Tidore Kepulauan Nomor 12 Tahun 2022</t>
  </si>
  <si>
    <t>Fak Fak</t>
  </si>
  <si>
    <t>Peraturan Bupati</t>
  </si>
  <si>
    <t>Peraturan Bupati Raja Ampat Nomor 23 Tahun 2021 Tentang Pembentukan Organisasi dan Tata Kerja Unit Pelaksna Teknis Dinas Perlindungan Perempuan dan Anak</t>
  </si>
  <si>
    <t>PERATURAN BUPATI KEPULAUAN YAPEN NOMOR 19 TAHUN 2024
 TENTANG PEMBENTUKAN UNIT PELAKSANA TEKNIS DAERAН PERLINDUNGAN PEREMPUAN DAN ANАК</t>
  </si>
  <si>
    <t>PERATURAN BUPATI BIAK NUMFOR NOMOR 29 TAHUN 2021 TENTANG PEMBENTUKAN UPT PPA PADA DINAS PEMBERDAYAAN PEREMPUAN, PERLINDUNGAN ANAK, DAN KELUARGA BERENCANA KABUPATEN BIAK NUMFOR TAHUN 2021</t>
  </si>
  <si>
    <t>PERATURAN BUPATI KEEROM NOMOR 31 TAHUN 2020 TENTANG PEMBENTUKAN UPT PERLINDUNGAN PEREMPUAN DAN ANAK PADA DINAS PEMBERDAYAAN PEREMPUAN DAN PERLINDUNGAN ANAK KABUPATEN KEEROM</t>
  </si>
  <si>
    <t>PERATURAN BUPATI WAROPEN NOMOR 15 TAHUN 2020 TENTANG РЕМBENTUKAN UNIT PELAKSANA TEKNIS PERLINDUNGAN PEREMPUAN DAN ANAK
 PADA DINAS PEMBERDAYAAN PEREMPUAN, PERLINDUNGAN ANAК, DAN KELUARGA BERENCANA</t>
  </si>
  <si>
    <t>Peraturan Bupati Sipiori Nomor 12 Tahun 2023</t>
  </si>
  <si>
    <t>PERATURAN BUPATI SUPIORI NOMOR 12 TAHUN 2023 TENTANG PEMBENTUKAN UNIT PELAKSANAAN TEKNIS DAERAH PERLINDUNGAN PEREMPUAN DAN ANAK PADA DINAS PEMBERDAYAAN PEREMPUAN, PERLINDUNGAN ANAK DAN KELUARGA BERENCANA KABUPATEN SUPIORI</t>
  </si>
  <si>
    <t>PERATURAN WALIKOTA JAYAPURA NOMOR 37 TAHUN 2020 TENTANG PERUBAHAN ATAS PERATURAN WALIKOTA NOMOR 24 TAHUN 2019 TENTANG PEMBENTUKAN, KEDUDUKAN, TUGAS DAN FUNGSI, SUSUNAN
 ORGANISASI SERTA TATA KERJA UNIT PELAKSANA TEKNIS PADA DINAS DAERAH DI LINGKUNGAN PEMERINTAH KOTA JAYAPURA</t>
  </si>
  <si>
    <t>Belum ada (dalam Proses Pembentukan UPTD)</t>
  </si>
  <si>
    <t>Perbup Nabire No. 17 Tahun 2019 tentang pembentukan dan tata kerja UPTD PPA di Kab. Nabire</t>
  </si>
  <si>
    <t>INDRAWADI</t>
  </si>
  <si>
    <t>Peraturan Gubernur Provinsi Kepulauan Riau Nomor 81 Tahun 2017  tentang Pembentukan UPTD PPA, merubah/mencabut Peraturan Gubernur Provinsi Kepulauan Riau Nomor 81 Tahun 2017 tentang Pembentukan Unit Pelaksana Teknis Pusat Pelayanan Terpadu Perlindungan Perempuan dan Anak Pada Dinas Pemberdayaan Perempuan, Perlindungan Anak, Pengendalian Penduduk dan Keluarga Berencana Provinsi Kepulauan Riau</t>
  </si>
  <si>
    <t>Hary Sutanto/ 08128191223 (Plt. Kepala UPT PPPA)</t>
  </si>
  <si>
    <t>Jl. Beringin No.1 Kelurahan Fontein</t>
  </si>
  <si>
    <t>SAPA 129/081236079933</t>
  </si>
  <si>
    <t>Endang/ 082144345410
 Ita/ 081337606998</t>
  </si>
  <si>
    <t>Kepala UPTD PPA, Kasi Pengaduan, Kasi Tindak Lanjut, Kasubag TU</t>
  </si>
  <si>
    <t>- psikolog: tidak ada (layanan psikolog on call)
- (3) sudah kerjasama dg penyedia layanan kesehatan
- (6) sudah (kerjasama dengan kepolisian)</t>
  </si>
  <si>
    <t>KDRT (psikis)</t>
  </si>
  <si>
    <t>ANCELINA K. UKAROP, S.Sos, M.AP</t>
  </si>
  <si>
    <t>JALAN GAK BAMPEL KECAMATAN MERAUKE KABUPATEN MERAUKE PAPUA 99614</t>
  </si>
  <si>
    <t>p3apps2023@gmail.com</t>
  </si>
  <si>
    <t>belum punya</t>
  </si>
  <si>
    <t>belum adanya ketersediaan sumber daya seperti psikolog, layanan advokasi (pengacara)</t>
  </si>
  <si>
    <t>19 kasus di Provinsi Papua Selatan</t>
  </si>
  <si>
    <t>belum ada psikolog, belum ada advokasi (pengacara), keterbatasan sumber daya</t>
  </si>
  <si>
    <t>Layanan yang terintegrasi dari barbagai pihak, pengaduan yang mudah diakses, menyediakan pelayanan yang ramah anak</t>
  </si>
  <si>
    <t>Dibentuk</t>
  </si>
  <si>
    <t>NO.</t>
  </si>
  <si>
    <t>KATEGORI</t>
  </si>
  <si>
    <t>DASAR HUKUM</t>
  </si>
  <si>
    <t>PILIHAN JAWABAN</t>
  </si>
  <si>
    <t>KONSEP DAN DEFINISI</t>
  </si>
  <si>
    <t>PROVINSI/KABUPATEN/KOTA</t>
  </si>
  <si>
    <t>PermenPPPA Nomor 11 Tahun 2019</t>
  </si>
  <si>
    <t>Aspek Identitas UPTD PPA</t>
  </si>
  <si>
    <t>isian singkat</t>
  </si>
  <si>
    <t xml:space="preserve">Berdasarkan Lampiran Peraturan Menteri Pemberdayaan Perempuan dan Perlindungan Anak Republik Indonesia Nomor 11 Tahun 2019, Aspek Identitas UPTD PPA didefinisikan sebagai seperangkat informasi dasar dan karakteristik kelembagaan yang mencakup Nama UPTD, Daerah, Nama Kepala UPTD, Alamat Kantor UPTD, Telepon Kantor UPTD, Hotline Layanan UPTD, Alamat Surat Elektronik UPTD, Klasifikasi UPTD (Kelas A atau B), Struktur Organisasi UPTD (khusus untuk Provinsi Kelas A yang mencakup Seksi 1 dan Seksi 2), serta Peraturan Kepala Daerah Pembentuk UPTD. </t>
  </si>
  <si>
    <t>DASAR PEMBENTUKAN</t>
  </si>
  <si>
    <t>Perpres Nomor 55 Tahun 2024</t>
  </si>
  <si>
    <t>Dasar Hukum Pembentukan</t>
  </si>
  <si>
    <t>Berdasarkan Pasal 3 ayat (1) Perpres No. 55 Tahun 2024, dasar hukum pembentukan UPTD PPA provinsi adalah peraturan gubernur.
Berdasarkan Pasal 3 ayat (2) Perpres No. 55 Tahun 2024, dasar hukum pembentukan UPTD PPA kabupaten/kota adalah peraturan bupati/walikota.</t>
  </si>
  <si>
    <t>TAHUN (DASAR PEMBENTUKAN)</t>
  </si>
  <si>
    <t>Tahun (Dasar Pembentukan) UPTD PPA provinsi merujuk pada tahun peraturan gubernur ditetapkan.
Tahun (Dasar Pembentukan) UPTD PPA kabupaten/kota merujuk pada tahun peraturan bupati/walikota ditetapkan.</t>
  </si>
  <si>
    <t>PermenPPPA Nomor 4 Tahun 2018</t>
  </si>
  <si>
    <r>
      <rPr>
        <rFont val="Calibri"/>
        <b/>
        <color theme="1"/>
      </rPr>
      <t xml:space="preserve">1. UPTD PPA Provinsi Kelas A
</t>
    </r>
    <r>
      <rPr>
        <rFont val="Calibri"/>
        <color theme="1"/>
      </rPr>
      <t xml:space="preserve">Merujuk pada Pasal 11 PermenPPPA Nomor 4 Tahun 2018, susunan organisasi UPTD PPA tingkat daerah provinsi
Kelas A terdiri atas:
a. Kepala UPTD PPA;
b. Subbagian tata usaha;
c. Seksi pengaduan;
d. Seksi tindak lanjut; dan
e. Kelompok jabatan fungsional.
</t>
    </r>
    <r>
      <rPr>
        <rFont val="Calibri"/>
        <b/>
        <color theme="1"/>
      </rPr>
      <t xml:space="preserve">2. UPTD PPA Provinsi Kelas B
</t>
    </r>
    <r>
      <rPr>
        <rFont val="Calibri"/>
        <color theme="1"/>
      </rPr>
      <t xml:space="preserve">Merujuk pada Pasal 12 PermenPPPA Nomor 4 Tahun 2018, susunan organisasi UPTD PPA tingkat daerah provinsi
Kelas B terdiri atas:
a. Kepala UPTD PPA;
b. Subbagian tata usaha;
c. Pelaksana; dan
d. Kelompok jabatan fungsional.
</t>
    </r>
    <r>
      <rPr>
        <rFont val="Calibri"/>
        <b/>
        <color theme="1"/>
      </rPr>
      <t xml:space="preserve">3. UPTD PPA Kabupaten/Kota Kelas A
</t>
    </r>
    <r>
      <rPr>
        <rFont val="Calibri"/>
        <color theme="1"/>
      </rPr>
      <t xml:space="preserve">Merujuk pada Pasal 14 PermenPPPA Nomor 4 Tahun 2018, susunan organisasi UPTD PPA tingkat daerah
kabupaten/kota Kelas A terdiri atas:
a. Kepala UPTD PPA;
b. Subbagian tata usaha;
c. Pelaksana; dan
d. Kelompok jabatan fungsional.
</t>
    </r>
    <r>
      <rPr>
        <rFont val="Calibri"/>
        <b/>
        <color theme="1"/>
      </rPr>
      <t xml:space="preserve">
4. UPTD PPA Kabupaten/Kota Kelas B
</t>
    </r>
    <r>
      <rPr>
        <rFont val="Calibri"/>
        <color theme="1"/>
      </rPr>
      <t>Merujuk pada Pasal 15 PermenPPPA Nomor 4 Tahun 2018, susunan organisasi UPTD PPA tingkat daerah
kabupaten/kota Kelas B terdiri atas:
a. Kepala UPTD PPA;
b. Pelaksana; dan
c. Kelompok jabatan fungsional.</t>
    </r>
  </si>
  <si>
    <r>
      <rPr>
        <rFont val="Calibri"/>
        <b/>
        <color theme="1"/>
      </rPr>
      <t>1. Struktur Organisasi UPTD PPA Provinsi Kelas A</t>
    </r>
    <r>
      <rPr>
        <rFont val="Calibri"/>
        <color theme="1"/>
      </rPr>
      <t xml:space="preserve">
Di puncak struktur adalah Kepala UPTD. Di bawah Kepala UPTD, terdapat tiga unit utama: Kelompok Jabatan Fungsional, Kepala Sub Bagian Tata Usaha, dan dua Kepala Seksi, yaitu Kepala Seksi Penerimaan dan Klarifikasi serta Kepala Seksi Tindak Lanjut Kasus.
Kepala Sub Bagian Tata Usaha membawahi Pengadministrasi Umum, Pengemudi, dan Penjaga Keamanan. Sementara itu, Kepala Seksi Penerimaan dan Klarifikasi serta Kepala Seksi Tindak Lanjut Kasus masing-masing membawahi Konselor (Psikologi/Hukum).
Selain itu, Seksi Penerimaan dan Klarifikasi juga memiliki Penjaga Asrama, sedangkan Seksi Tindak Lanjut Kasus memiliki Mediator.
</t>
    </r>
    <r>
      <rPr>
        <rFont val="Calibri"/>
        <b/>
        <color theme="1"/>
      </rPr>
      <t xml:space="preserve">2. Struktur Organisasi UPTD PPA Provinsi Kelas B
</t>
    </r>
    <r>
      <rPr>
        <rFont val="Calibri"/>
        <color theme="1"/>
      </rPr>
      <t xml:space="preserve">Pada posisi teratas adalah Kepala UPTD. Di bawah Kepala UPTD, terdapat dua unit utama: Kelompok Jabatan Fungsional dan Kepala Sub Bagian Tata Usaha.
Kepala Sub Bagian Tata Usaha membawahi Pengadministrasi Umum, Pengemudi, dan Penjaga Keamanan. Selain itu, secara langsung di bawah Kepala UPTD, terdapat juga fungsi-fungsi seperti Konselor (Psikologis/Hukum), Penjaga Asrama, dan Mediator
</t>
    </r>
    <r>
      <rPr>
        <rFont val="Calibri"/>
        <b/>
        <color theme="1"/>
      </rPr>
      <t xml:space="preserve">3. Struktur Organisasi UPTD PPA Kab/Kota Kelas A
</t>
    </r>
    <r>
      <rPr>
        <rFont val="Calibri"/>
        <color theme="1"/>
      </rPr>
      <t xml:space="preserve">Di posisi paling atas adalah Kepala UPTD. Di bawahnya, terdapat Kelompok Jabatan Fungsional dan Kepala Sub Bagian Tata Usaha.
Kepala Sub Bagian Tata Usaha membawahi Pengadministrasi Umum, Pengemudi, dan Penjaga Keamanan. Selain itu, secara langsung di bawah Kepala UPTD, terdapat pula unit-unit fungsional seperti Konselor (Psikologis/Hukum), Penjaga Asrama, dan Mediator.
</t>
    </r>
    <r>
      <rPr>
        <rFont val="Calibri"/>
        <b/>
        <color theme="1"/>
      </rPr>
      <t xml:space="preserve">
4. Struktur Organisasi UPTD PPA Kab/Kota Kelas B
</t>
    </r>
    <r>
      <rPr>
        <rFont val="Calibri"/>
        <color theme="1"/>
      </rPr>
      <t>Di puncak struktur adalah Kepala UPTD. Di bawahnya, terdapat Kelompok Jabatan Fungsional dan beberapa posisi atau fungsi yang langsung bertanggung jawab kepada Kepala UPTD, yaitu Konselor (Psikologis/Hukum), Penjaga Asrama, Mediator, Pengadministrasi Umum, Pengemudi, dan Penjaga Keamanan. Struktur ini menunjukkan bahwa fungsi-fungsi operasional dan administrasi berada langsung di bawah Kepala UPTD, tanpa adanya sub-bagian khusus seperti Tata Usaha.</t>
    </r>
  </si>
  <si>
    <t>Sarana/Prasarana</t>
  </si>
  <si>
    <t>(1) Mandiri
(2) Bergabung dengan Dinas
(3) Belum Punya
(4) Pinjam Gedung Sendiri
(5) Ada Milik Pemda
(6) Gabung Kantor Lain</t>
  </si>
  <si>
    <r>
      <rPr>
        <rFont val="Calibri"/>
        <color theme="1"/>
      </rPr>
      <t>Merujuk pada PermenPPPA Nomor 4 Tahun 2018, Kantor UPTD PPA adalah sarana bangunan yang mendukung penyelenggaraan tugas UPTD PPA  dan berfungsi untuk menjadi tempat pemberian layanan perlindungan selain penampungan sementara.
Konsep dan definisi UPTD PPA</t>
    </r>
    <r>
      <rPr>
        <rFont val="Calibri"/>
        <b/>
        <color theme="1"/>
      </rPr>
      <t xml:space="preserve"> "ADA" Kantor UPTD PPA apabila menjawab: Mandiri, Bergabung dengan Dinas, Pinjam Gedung Sendiri, Ada Milik Pemda, dan Gabung KantorLain.</t>
    </r>
    <r>
      <rPr>
        <rFont val="Calibri"/>
        <color theme="1"/>
      </rPr>
      <t xml:space="preserve">
Konsep dan definisi UPTD PPA</t>
    </r>
    <r>
      <rPr>
        <rFont val="Calibri"/>
        <b/>
        <color theme="1"/>
      </rPr>
      <t xml:space="preserve"> "TIDAK ADA" Kantor UPTD PPA apabila menjawab: Belum Punya.</t>
    </r>
  </si>
  <si>
    <t>(1) Mandiri
(2) Pinjam Pakai
(3) Sewa/Kontrak
(4) Kamar Di Kontrak
(5) Tidak Punya
(6) Aset Pemda Dikelola Dinas PPPA
(7) Ada Melalui Kerja Sama
(8) Gabung Dinas PPPA
(9) Gabung UPTD PPA</t>
  </si>
  <si>
    <r>
      <rPr>
        <rFont val="Calibri"/>
        <color theme="1"/>
      </rPr>
      <t xml:space="preserve">Merujuk pada PermenPPPA Nomor 4 Tahun 2018, Rumah Perlindungan adalah sarana bangunan yang mendukung penyelenggaraan tugas UPTD PPA  dan berfungsi untuk menjadi tempat penampungan perlindungan sementara yang hanya diketahui oleh pihak yang berkepentingan seperti personel tertentu di UPTD PPA untuk alasan keselamatan dan keamanan korban.
</t>
    </r>
    <r>
      <rPr>
        <rFont val="Calibri"/>
        <b/>
        <color theme="1"/>
      </rPr>
      <t xml:space="preserve">Rumah Perlindungan dan Kantor UPTD PPA terpisah lokasi.
</t>
    </r>
    <r>
      <rPr>
        <rFont val="Calibri"/>
        <color theme="1"/>
      </rPr>
      <t xml:space="preserve">
Konsep dan definisi UPTD PPA</t>
    </r>
    <r>
      <rPr>
        <rFont val="Calibri"/>
        <b/>
        <color theme="1"/>
      </rPr>
      <t xml:space="preserve"> "ADA" Rumah Perlindungan apabila menjawab: Mandiri, Pinjam Pakai, Sewa/Kontrak, Kamar Di Kontrak, Aset Pemda Dikelola Dinas, dan Ada Melalui Kerja Sama.</t>
    </r>
    <r>
      <rPr>
        <rFont val="Calibri"/>
        <color theme="1"/>
      </rPr>
      <t xml:space="preserve">
Konsep dan definisi UPTD PPA</t>
    </r>
    <r>
      <rPr>
        <rFont val="Calibri"/>
        <b/>
        <color theme="1"/>
      </rPr>
      <t xml:space="preserve"> "TIDAK ADA" Rumah Perlindungan apabila menjawab: Tidak Punya.
</t>
    </r>
    <r>
      <rPr>
        <rFont val="Calibri"/>
        <color theme="1"/>
      </rPr>
      <t xml:space="preserve">Konsep dan definisi UPTD PPA </t>
    </r>
    <r>
      <rPr>
        <rFont val="Calibri"/>
        <b/>
        <color theme="1"/>
      </rPr>
      <t>"ADA TAPI TERGABUNG DENGAN KANTOR UPTD PPA/DINAS PPPA" apabila menjawab: Gabung Dinas PPPA dan Gabung UPTD PPA.</t>
    </r>
  </si>
  <si>
    <t>Informasi tambahan</t>
  </si>
  <si>
    <t>Undang-Undang Nomor 25 Tahun 2009</t>
  </si>
  <si>
    <t>Ada/Tidak</t>
  </si>
  <si>
    <t>Standar pelayanan adalah tolok ukur yang dipergunakan sebagai pedoman penyelenggaraan pelayanan dan acuan penilaian kualitas pelayanan sebagai kewajiban dan janji penyelenggara kepada masyarakat dalam rangka pelayanan yang berkualitas, cepat, mudah, terjangkau, dan terukur.</t>
  </si>
  <si>
    <t>PermenPAN RB Nomor 14 Tahun 2017</t>
  </si>
  <si>
    <t>Survei Kepuasan Masyarakat adalah kegiatan pengukuran secara komprehensif tentang tingkat kepuasan masyarakat terhadap kualitas layanan yang diberikan oleh penyelenggara pelayanan publik.</t>
  </si>
  <si>
    <t>Maklumat pelayanan adalah pernyataan tertulis yang berisi keseluruhan rincian kewajiban dan janji yang terdapat dalam standar pelayanan.</t>
  </si>
  <si>
    <t>Psikolog Klinis adalah jabatan fungsional yang mempunyai ruang lingkup, tugas, tanggung jawab, dan wewenang untuk melakukan kegiatan pelayanan psikologi klinis di sarana pelayanan kesehatan yang diduduki oleh PNS dengan hak dan kewajiban yang diberikan secara penuh oleh pejabat yang berwenang.</t>
  </si>
  <si>
    <t>Pekerja Sosial adalah PNS (jabatan fungsional) yang diberi tugas, tanggungjawab, wewenang dan hak secara penuh oleh pejabat yang berwenang untuk melaksanakan pelayanan kesejahteraan sosial di lingkungan instansi pemerintah maupun pada badan/organisasi sosial lainnya.</t>
  </si>
  <si>
    <t>PermenPPPA Nomor 2 Tahun 2022</t>
  </si>
  <si>
    <t>Analis Hukum adalah jabatan fungsional yang mempunyai tugas melaksanakan kegiatan analisis dan evaluasi hukum, diantaranya mengidentifikasi somasi atau pengaduan yang masuk, menganalisis dan mengevaluasi terkait somasi atau pengaduan yang masuk, menyusun laporan panggilan atas permintaan lembaga yang berwenang, mengidentifikasi gugatan, mengklasifikasi bahan dan data perkara hukum, penyelesaian perkara hukum secara nonlitigasi serta melakukan Mediasi penyelesaian permasalahan hukum terkait penyelesaian perkara di luar persidangan, dengan kualifikasi pendidikan minimal S1/D IV Hukum.</t>
  </si>
  <si>
    <r>
      <rPr>
        <rFont val="Calibri"/>
        <color theme="1"/>
      </rPr>
      <t xml:space="preserve">Mediator Tersertifikasi adalah jabatan pelaksana dengan latar belakang pendidikan Sarjana (S1)/Diploma IV di bidang Hukum/Sosial dan politik/Sosiologi atau bidang lain yang relevan dengan tugas jabatan, yang berupa memimpin dan melaksanakan penyiapan bahan mediasi untuk mencapai penyelesaian atau solusi yang dapat diterima oleh kedua belah pihak yang berselisih sesuai dengan peraturan dan ketentuan yang berlaku dan telah mendapatkan Sertifikasi Mediator dari Mahkamah Agung, Pusat Mediasi Nasional –PMN-dan </t>
    </r>
    <r>
      <rPr>
        <rFont val="Calibri"/>
        <i/>
        <color theme="1"/>
      </rPr>
      <t>Indonesian Institute for Conflict Transformation</t>
    </r>
    <r>
      <rPr>
        <rFont val="Calibri"/>
        <color theme="1"/>
      </rPr>
      <t>–IICT)</t>
    </r>
  </si>
  <si>
    <t>Konselor Hukum adalah jabatan pelaksana dengan latar belakang pendidikan S1 bidang Ilmu Hukum, yang bertugas untuk melaksanakan kegiatan pemberian bantuan hukum untuk mengatasi masalah yang dihadapi konseli sehingga dapat melakukan kegiatan secara normal kembali.</t>
  </si>
  <si>
    <t>Konselor Psikologi adalah jabatan pelaksana dengan latar belakang pendidikan S1 bidang Ilmu Psikologi, yang bertugas untuk melaksanakan kegiatan pemberian bantuan hukum untuk mengatasi masalah yang dihadapi konseli sehingga dapat melakukan kegiatan secara normal kembali.</t>
  </si>
  <si>
    <t>Keputusan MenpanRB Nomor 998/2021</t>
  </si>
  <si>
    <t>Konsep dan Definisi Jabatan Fungsional yang dimaksud merujuk pada Keputusan MenpanRB Nomor 998/2021 tentang Standar Penyetaraan Jabatan dan Jenis Jabatan Dalam Penyetaraan Jabatan Administrasi ke Dalam Jabatan Fungsional bagi Instansi Daerah.</t>
  </si>
  <si>
    <t>Ada/Tidak
Jika ada, sebutkan...</t>
  </si>
  <si>
    <t>Tugas UPTD PPA</t>
  </si>
  <si>
    <t>Sudah/Belum</t>
  </si>
  <si>
    <t>Berdasarkan Pasal 7 Perpres No. 55 Tahun 2024, menerima laporan adalah proses yang dilakukan oleh UPTD PPA provinsi dan kabupaten/kota yang mencakup penerimaan laporan secara langsung atau tidak langsung (melalui media elektronik atau nonelektronik), yang dapat bersumber dari Korban, Keluarga Korban, Pendamping, wali Korban, atau siapa pun yang mengetahui, melihat, dan/atau menyaksikan kejadian tersebut. Selain itu, UPTD PPA juga dapat memperoleh informasi dugaan kekerasan seksual dari tenaga medis atau tenaga kesehatan.
Berdasarkan Pasal 9 Perpres No. 55 Tahun 2024, penjangkauan korban adalah tindakan yang dilakukan oleh UPTD PPA provinsi dan kabupaten/kota ketika korban belum hadir saat laporan disampaikan dengan melibatkan kunjungan ke lokasi korban berada, dan dapat dilaksanakan bersama dengan unit pelaksana teknis daerah, organisasi perangkat daerah, unit pelaksana teknis, dan/atau kementerian/lembaga terkait, disesuaikan dengan kondisi korban.</t>
  </si>
  <si>
    <t>Berdasarkan Pasal 11 Perpres No. 55 Tahun 2024, memberikan informasi tentang hak korban adalah tugas yang dilaksanakan oleh UPTD PPA provinsi dan kabupaten/kota yang mencakup penyampaian informasi komprehensif mengenai seluruh proses Penanganan, Pelindungan, dan Pemulihan yang tersedia bagi korban, serta detail tentang tata cara pelaksanaan proses hukum, dan wajib disampaikan kepada korban pada tahap sebelum, selama, dan setelah proses peradilan berlangsung.</t>
  </si>
  <si>
    <t>Berdasarkan Pasal 12 Perpres No. 55 Tahun 2024, memfasilitasi pemberian layanan kesehatan adalah tugas yang dijalankan oleh UPTD PPA provinsi dan kabupaten/kota, yang melibatkan upaya untuk menghubungkan korban dengan fasilitas pelayanan kesehatan yang terdekat dan sesuai dengan kebutuhan spesifik korban.</t>
  </si>
  <si>
    <t>Berdasarkan Pasal 13 Perpres No. 55 Tahun 2024, memfasilitasi pemberian layanan penguatan psikologis adalah tugas UPTD PPA provinsi dan kabupaten/kota, yang melibatkan upaya untuk menghubungkan korban dengan layanan penguatan psikologis yang sesuai dengan kebutuhan spesifik korban. Apabila diperlukan berdasarkan asesmen kebutuhan korban, UPTD PPA akan memfasilitasi korban ke berbagai lembaga terkait, termasuk fasilitas pelayanan kesehatan, unit pelaksana teknis bidang sosial, Kepolisian Negara Republik Indonesia, Lembaga Perlindungan Saksi dan Korban, organisasi perangkat daerah, dan/atau kementerian/lembaga terkait lainnya.</t>
  </si>
  <si>
    <t>Berdasarkan Pasal 14 Perpres No. 55 Tahun 2024, memfasilitasi pemberian layanan psikososial, rehabilitasi sosial, pemberdayaan sosial, dan reintegrasi sosial adalah tugas yang dilaksanakan oleh UPTD PPA provinsi dan kabupaten/kota, yang melibatkan upaya untuk menghubungkan korban dengan unit pelaksana teknis yang menyelenggarakan urusan di bidang sosial dan/atau organisasi perangkat daerah di bidang sosial, guna memastikan korban mendapatkan layanan yang komprehensif dalam aspek pemulihan psikososial, rehabilitasi, pemberdayaan, dan reintegrasi ke masyarakat.</t>
  </si>
  <si>
    <t>Berdasarkan Pasal 15 Perpres No. 55 Tahun 2024, menyediakan layanan hukum adalah tugas yang dilaksanakan oleh UPTD PPA provinsi dan kabupaten/kota untuk korban, yang mencakup bantuan hukum, konsultasi hukum, dan pendampingan hukum. Apabila korban membutuhkan bantuan atau pendampingan hukum, UPTD PPA dapat menyediakan advokat. Selain itu, UPTD PPA juga bisa menyediakan paralegal atau ahli hukum untuk memberikan bantuan dan konsultasi hukum.</t>
  </si>
  <si>
    <t>Berdasarkan Pasal 16 Perpres No. 55 Tahun 2024, mengidentifikasi kebutuhan pemberdayaan ekonomi adalah tugas yang dilaksanakan oleh UPTD PPA provinsi dan kabupaten/kota untuk korban yang bertujuan untuk menentukan kebutuhan spesifik pemberdayaan ekonomi bagi korban dengan mempertimbangkan faktor-faktor seperti tingkat pendidikan, usia, keahlian, minat dan bakat, pengalaman pelatihan, dan/atau riwayat pekerjaan korban, untuk menjadi rekomendasi yang disampaikan kepada organisasi perangkat daerah dan/atau kementerian/lembaga terkait untuk mendukung program pemberdayaan ekonomi bagi korban.</t>
  </si>
  <si>
    <t>Berdasarkan Pasal 17 Perpres No. 55 Tahun 2024, mengidentifikasi kebutuhan penampungan sementara adalah tugas yang dilakukan oleh UPTD PPA provinsi dan kabupaten/kota yang melibatkan pendataan dan penggalian informasi mengenai kebutuhan penampungan sementara bagi korban, dengan mempertimbangkan tingkat ancaman terhadap jiwa korban, keamanan dan keselamatannya, percepatan penanganan dan pemulihan, kemudahan akses dalam pendampingan, serta persiapan pemulangan korban sebelum kembali ke daerah asal. Hasil identifikasi ini kemudian menjadi rekomendasi bagi UPTD PPA untuk memfasilitasi penampungan sementara, yang akan disampaikan kepada organisasi perangkat daerah dan/atau kementerian/lembaga terkait.</t>
  </si>
  <si>
    <t>Berdasarkan Pasal 18 Perpres No. 55 Tahun 2024, memfasilitasi kebutuhan korban penyandang disabilitas adalah tugas yang dilaksanakan oleh UPTD PPA provinsi dan kabupaten/kota yang melibatkan upaya untuk menghubungkan korban penyandang disabilitas dengan organisasi perangkat daerah dan/atau kementerian/lembaga terkait guna memenuhi kebutuhan spesifik mereka. Pelaksanaan fasilitasi ini harus dilakukan sesuai dengan ketentuan peraturan perundang-undangan yang berlaku.</t>
  </si>
  <si>
    <t>Berdasarkan Pasal 19 Perpres No. 55 Tahun 2024, mengoordinasikan dan bekerja sama atas pemenuhan hak korban dengan lembaga lainnya adalah tugas yang dijalankan oleh UPTD PPA provinsi dan kabupaten/kota, yang mencakup mengoordinasikan penanganan kasus secara bersama serta melakukan kerja sama dalam penyelenggaraan Penanganan, Pelindungan, dan Pemulihan korban. Kerja sama ini dilakukan dengan berbagai pihak, termasuk unit pelaksana teknis daerah, organisasi perangkat daerah, unit pelaksana teknis, kementerian/lembaga, lembaga penyedia layanan berbasis masyarakat, dan/atau institusi lainnya.</t>
  </si>
  <si>
    <t>Berdasarkan Pasal 20, memantau pemenuhan hak korban oleh aparatur penegak hukum selama proses acara peradilan adalah tugas yang dilaksanakan oleh UPTD PPA provinsi dan kabupaten/kota yang melibatkan pemantauan aktif pemenuhan hak korban di setiap tahapan penanganan perkara kekerasan, yang dilakukan melalui koordinasi berkelanjutan dengan aparat penegak hukum di setiap tahapan proses. Hasil dari pemantauan ini kemudian didokumentasikan dalam sebuah laporan yang diberikan kepada korban, keluarga korban, dan/atau pendamping.</t>
  </si>
  <si>
    <t>Jumlah Kasus (angka)</t>
  </si>
  <si>
    <t>Jumlah kasus yang ditangani oleh UPTD PPA Tahun 2024</t>
  </si>
  <si>
    <t>Kasus yang paling banyak ditangani oleh UPTD PPA di tahun 2024</t>
  </si>
  <si>
    <t>ceklis sesuai tahun pembentukan</t>
  </si>
  <si>
    <t>yang belum ada sesuai permen 11:
1. inovasi
2. update simfoni/tidak</t>
  </si>
  <si>
    <t>Kriteria Yang Diharapkan</t>
  </si>
  <si>
    <t>Indikator</t>
  </si>
  <si>
    <t>Jumlah provinsi yang sudah membentuk UPTD PPA</t>
  </si>
  <si>
    <t>Berdasarkan ketersediaan Peraturan Gubernur</t>
  </si>
  <si>
    <t>Jumlah kabupaten/kota yang sudah membentuk UPTD PPA</t>
  </si>
  <si>
    <t>Berdasarkan ketersediaan Peraturan Bupati/Walikota</t>
  </si>
  <si>
    <t>Gambaran Profil UPTD PPA Provinsi dan Kabupaten/Kota yang berisi:</t>
  </si>
  <si>
    <t>Aspek identitas UPTD PPA/Profil UPTD PPA</t>
  </si>
  <si>
    <t>- Dasar Hukum</t>
  </si>
  <si>
    <t>Dasar hukum pembentukan UPTD PPA</t>
  </si>
  <si>
    <t>- Tipe UPTD PPA</t>
  </si>
  <si>
    <t>Ada kelas UPTD PPA: A/B</t>
  </si>
  <si>
    <t>- Struktur Organisasi</t>
  </si>
  <si>
    <t>sesuai dengan jawaban</t>
  </si>
  <si>
    <t>Aspek kelembagaan UPTD PPA</t>
  </si>
  <si>
    <t>- Ketersediaan kebijakan pelayanan:</t>
  </si>
  <si>
    <t>Kebijakan pelayanan lengkap, jika:</t>
  </si>
  <si>
    <t xml:space="preserve">         (1) Kebijakan Standar Layanan</t>
  </si>
  <si>
    <t>Ada kebijakan standar layanan</t>
  </si>
  <si>
    <t xml:space="preserve">         (2) Standar Operasional Prosedur</t>
  </si>
  <si>
    <t>Ada Standar Operasional Prosedur</t>
  </si>
  <si>
    <t xml:space="preserve">         (3) Maklumat Pelayanan</t>
  </si>
  <si>
    <t>Ada Maklumat Pelayanan</t>
  </si>
  <si>
    <t>- Ketersediaan SDM</t>
  </si>
  <si>
    <t>SDM lengkap, jika:</t>
  </si>
  <si>
    <t xml:space="preserve">         (1) Psikolog Klinis</t>
  </si>
  <si>
    <t>Ada Psikolog Klinis</t>
  </si>
  <si>
    <t xml:space="preserve">         (2) Pekerja Sosial</t>
  </si>
  <si>
    <t>Ada Pekerja Sosial</t>
  </si>
  <si>
    <t xml:space="preserve">         (3) Analis Hukum</t>
  </si>
  <si>
    <t>Ada Analis Hukum</t>
  </si>
  <si>
    <t xml:space="preserve">         (4) Mediator Tersertifikasi</t>
  </si>
  <si>
    <t>Ada Mediator Tersertifikasi</t>
  </si>
  <si>
    <t xml:space="preserve">         (5) Konselor Hukum</t>
  </si>
  <si>
    <t>Ada Konselor Hukum</t>
  </si>
  <si>
    <t xml:space="preserve">         (6) Konselor Psikologi</t>
  </si>
  <si>
    <t>Ada Konselor Psikologi</t>
  </si>
  <si>
    <t>- Ketersediaan Sarana/Prasarana Gedung</t>
  </si>
  <si>
    <t xml:space="preserve">         (1) Gedung/Kantor UPTD yang Terpisah dari Dinas</t>
  </si>
  <si>
    <t xml:space="preserve">         (2) Rumah Perlindungan</t>
  </si>
  <si>
    <t>Jumlah Layanan Yang Sudah Diselenggarakan</t>
  </si>
  <si>
    <t>Bentuk Layanan Yang Sudah Diselenggarakan</t>
  </si>
  <si>
    <t>Bentuk Layanan Yang Belum Diselenggarakan</t>
  </si>
  <si>
    <t>Data Ketersediaan UPTD PPA dan Status Kepemilikan Rumah Perlindungan Sementara Menurut Provinsi/Kabupaten/Kota</t>
  </si>
  <si>
    <t>Wilayah</t>
  </si>
  <si>
    <t>Tanggal Update</t>
  </si>
  <si>
    <t>Ketersediaan UPTD PPA</t>
  </si>
  <si>
    <t>Status Kepemilikan Rumah Perlindungan Sementara</t>
  </si>
  <si>
    <t>Status Kepemilikan</t>
  </si>
  <si>
    <t>Tahun Pembentukan</t>
  </si>
  <si>
    <t>Komponen</t>
  </si>
  <si>
    <t>Informasi Umum</t>
  </si>
  <si>
    <r>
      <rPr>
        <rFont val="Calibri"/>
        <color theme="1"/>
      </rPr>
      <t xml:space="preserve">Nama Kepala UPTD, Alamat Kantor, No. Telepon Kantor, </t>
    </r>
    <r>
      <rPr>
        <rFont val="Calibri"/>
        <i/>
        <color theme="1"/>
      </rPr>
      <t>Contact Person, email</t>
    </r>
  </si>
  <si>
    <t>Kelembagaan (PermenPPPA No. 4 Tahun 2018)</t>
  </si>
  <si>
    <t>Struktur Organisasi, Kelas UPTD, Nomenklatur, Dasar Pembentukan, Tahun (Dasar Pembentukan)</t>
  </si>
  <si>
    <t>Sarana dan Prasarana (PermenPPPA No. 4 Tahun 2018)</t>
  </si>
  <si>
    <t>Kantor UPTD PPA, Rumah Perlindungan, Hotline</t>
  </si>
  <si>
    <t>Kebijakan Pelayanan (PermenPPPA No. 11 Tahun 2019)</t>
  </si>
  <si>
    <t>Standar Pelayanan, Survei Kepuasan Masyarakat, Maklumat Pelayanan</t>
  </si>
  <si>
    <r>
      <rPr>
        <rFont val="Calibri"/>
        <b/>
        <color theme="1"/>
      </rPr>
      <t xml:space="preserve">- PermenPPPA No. 11 Tahun 2019: </t>
    </r>
    <r>
      <rPr>
        <rFont val="Calibri"/>
        <color theme="1"/>
      </rPr>
      <t xml:space="preserve">Psikolog Klinis, Pekerja Sosial, Mediator Tersertifikasi, Konselor Hukum, dan Konselor Psikologi
</t>
    </r>
    <r>
      <rPr>
        <rFont val="Calibri"/>
        <b/>
        <color theme="1"/>
      </rPr>
      <t xml:space="preserve">- PermenPPPA No. 2 Tahun 2022: </t>
    </r>
    <r>
      <rPr>
        <rFont val="Calibri"/>
        <color theme="1"/>
      </rPr>
      <t>Analis Hukum</t>
    </r>
  </si>
  <si>
    <t>Fungsi Layanan (UU No. 12 Tahun 2022 dan Perpres No. 55 Tahun 2024)</t>
  </si>
  <si>
    <t>(1) menerima laporan atau penjangkauan korban
(2) memberikan informasi tentang hak korban
(3) memfasilitasi pemberian layanan kesehatan
(4) memfasilitasi pemberian layanan penguatan psikologis
(5) memfasilitasi pemberian layanan psikososial, rehabilitasi sosial, pemberdayaan sosial, dan reintegrasi sosial
(6) menyediakan layanan hukum
(7) mengidentifikasi kebutuhan pemberdayaan ekonomi
(8) mengidentifikasi kebutuhan penampungan sementara untuk korban dan keluarga korban yang perlu dipenuhi segera
(9) memfasilitasi kebutuhan korban penyandang disabilitas
(10) mengoordinasikan dan bekerja sama atas pemenuhan hak korban dengan lembaga lainnya
(11) memantau pemenuhan hak korban oleh aparatur penegak hukum selama proses secara peradilan</t>
  </si>
  <si>
    <t>Tren Kasus</t>
  </si>
  <si>
    <t>Jumlah Kasus, Kasus yang Paling Banyak Ditangani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</si>
</sst>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
    <numFmt numFmtId="165" formatCode="mmmm yyyy"/>
    <numFmt numFmtId="166" formatCode="h:mm:ss am/pm"/>
  </numFmts>
  <fonts count="113">
    <font>
      <sz val="10.0"/>
      <color rgb="FF000000"/>
      <name val="Calibri"/>
      <scheme val="minor"/>
    </font>
    <font>
      <b/>
      <sz val="12.0"/>
      <color rgb="FF000000"/>
      <name val="&quot;Aptos Narrow&quot;"/>
    </font>
    <font>
      <sz val="11.0"/>
      <color rgb="FF000000"/>
      <name val="&quot;Aptos Narrow&quot;"/>
    </font>
    <font>
      <sz val="11.0"/>
      <color theme="1"/>
      <name val="&quot;Aptos Narrow&quot;"/>
    </font>
    <font>
      <b/>
      <sz val="11.0"/>
      <color rgb="FF000000"/>
      <name val="&quot;Aptos Narrow&quot;"/>
    </font>
    <font/>
    <font>
      <b/>
      <sz val="11.0"/>
      <color theme="1"/>
      <name val="&quot;Aptos Narrow&quot;"/>
    </font>
    <font>
      <sz val="11.0"/>
      <color rgb="FF000000"/>
      <name val="Arial"/>
    </font>
    <font>
      <color theme="1"/>
      <name val="Calibri"/>
      <scheme val="minor"/>
    </font>
    <font>
      <b/>
      <sz val="10.0"/>
      <color rgb="FF000000"/>
      <name val="Calibri"/>
    </font>
    <font>
      <b/>
      <sz val="10.0"/>
      <color theme="1"/>
      <name val="Calibri"/>
    </font>
    <font>
      <b/>
      <sz val="10.0"/>
      <color rgb="FF000000"/>
      <name val="Calibri"/>
      <scheme val="minor"/>
    </font>
    <font>
      <sz val="10.0"/>
      <color rgb="FF000000"/>
      <name val="Calibri"/>
    </font>
    <font>
      <sz val="10.0"/>
      <color theme="1"/>
      <name val="Calibri"/>
    </font>
    <font>
      <b/>
      <sz val="8.0"/>
      <color rgb="FF000000"/>
      <name val="Calibri"/>
      <scheme val="minor"/>
    </font>
    <font>
      <sz val="8.0"/>
      <color rgb="FF000000"/>
      <name val="Calibri"/>
    </font>
    <font>
      <b/>
      <sz val="10.0"/>
      <color theme="1"/>
      <name val="Calibri"/>
      <scheme val="minor"/>
    </font>
    <font>
      <sz val="10.0"/>
      <color theme="1"/>
      <name val="Calibri"/>
      <scheme val="minor"/>
    </font>
    <font>
      <sz val="8.0"/>
      <color theme="1"/>
      <name val="Calibri"/>
      <scheme val="minor"/>
    </font>
    <font>
      <u/>
      <sz val="10.0"/>
      <color rgb="FF0000FF"/>
    </font>
    <font>
      <u/>
      <sz val="10.0"/>
      <color theme="1"/>
      <name val="Calibri"/>
      <scheme val="minor"/>
    </font>
    <font>
      <u/>
      <sz val="10.0"/>
      <color theme="1"/>
      <name val="Calibri"/>
      <scheme val="minor"/>
    </font>
    <font>
      <u/>
      <color rgb="FF0000FF"/>
    </font>
    <font>
      <color theme="1"/>
      <name val="Calibri"/>
    </font>
    <font>
      <u/>
      <sz val="10.0"/>
      <color rgb="FF0000FF"/>
    </font>
    <font>
      <u/>
      <sz val="10.0"/>
      <color theme="1"/>
      <name val="Calibri"/>
      <scheme val="minor"/>
    </font>
    <font>
      <color rgb="FF000000"/>
      <name val="Arial"/>
    </font>
    <font>
      <u/>
      <sz val="10.0"/>
      <color rgb="FF0000FF"/>
    </font>
    <font>
      <u/>
      <color theme="1"/>
      <name val="Calibri"/>
      <scheme val="minor"/>
    </font>
    <font>
      <u/>
      <sz val="10.0"/>
      <color rgb="FF0000FF"/>
      <name val="Calibri"/>
    </font>
    <font>
      <u/>
      <sz val="10.0"/>
      <color rgb="FF0563C1"/>
    </font>
    <font>
      <color rgb="FF434343"/>
      <name val="Calibri"/>
      <scheme val="minor"/>
    </font>
    <font>
      <sz val="10.0"/>
      <color rgb="FF434343"/>
      <name val="Calibri"/>
      <scheme val="minor"/>
    </font>
    <font>
      <sz val="8.0"/>
      <color rgb="FF000000"/>
      <name val="Calibri"/>
      <scheme val="minor"/>
    </font>
    <font>
      <b/>
      <sz val="13.0"/>
      <color theme="1"/>
      <name val="Calibri"/>
      <scheme val="minor"/>
    </font>
    <font>
      <sz val="13.0"/>
      <color theme="1"/>
      <name val="Calibri"/>
      <scheme val="minor"/>
    </font>
    <font>
      <b/>
      <color theme="1"/>
      <name val="Calibri"/>
      <scheme val="minor"/>
    </font>
    <font>
      <b/>
      <sz val="9.0"/>
      <color theme="1"/>
      <name val="Calibri"/>
      <scheme val="minor"/>
    </font>
    <font>
      <u/>
      <sz val="10.0"/>
      <color theme="1"/>
      <name val="Calibri"/>
      <scheme val="minor"/>
    </font>
    <font>
      <u/>
      <sz val="10.0"/>
      <color theme="1"/>
      <name val="Calibri"/>
      <scheme val="minor"/>
    </font>
    <font>
      <b/>
      <sz val="8.0"/>
      <color theme="1"/>
      <name val="Calibri"/>
      <scheme val="minor"/>
    </font>
    <font>
      <u/>
      <sz val="10.0"/>
      <color theme="1"/>
      <name val="Calibri"/>
      <scheme val="minor"/>
    </font>
    <font>
      <b/>
      <sz val="11.0"/>
      <color rgb="FF000000"/>
      <name val="Calibri"/>
      <scheme val="minor"/>
    </font>
    <font>
      <color theme="1"/>
      <name val="&quot;Google Sans Mono&quot;"/>
    </font>
    <font>
      <u/>
      <sz val="10.0"/>
      <color rgb="FF0000FF"/>
    </font>
    <font>
      <u/>
      <sz val="10.0"/>
      <color rgb="FF0000FF"/>
    </font>
    <font>
      <sz val="10.0"/>
      <color rgb="FFA5A5A5"/>
      <name val="Calibri"/>
      <scheme val="minor"/>
    </font>
    <font>
      <sz val="11.0"/>
      <color rgb="FF000000"/>
      <name val="Calibri"/>
      <scheme val="minor"/>
    </font>
    <font>
      <u/>
      <sz val="10.0"/>
      <color rgb="FF000000"/>
    </font>
    <font>
      <sz val="26.0"/>
      <color theme="8"/>
      <name val="&quot;Alfa Slab One&quot;"/>
    </font>
    <font>
      <sz val="26.0"/>
      <color rgb="FF5B9BD5"/>
      <name val="&quot;Alfa Slab One&quot;"/>
    </font>
    <font>
      <sz val="11.0"/>
      <color theme="1"/>
      <name val="Calibri"/>
      <scheme val="minor"/>
    </font>
    <font>
      <b/>
      <sz val="15.0"/>
      <color rgb="FF000000"/>
      <name val="Capriola"/>
    </font>
    <font>
      <sz val="15.0"/>
      <color rgb="FF0563C1"/>
      <name val="Capriola"/>
    </font>
    <font>
      <color rgb="FF000000"/>
      <name val="Calibri"/>
      <scheme val="minor"/>
    </font>
    <font>
      <b/>
      <sz val="13.0"/>
      <color rgb="FF000000"/>
      <name val="Capriola"/>
    </font>
    <font>
      <b/>
      <sz val="12.0"/>
      <color theme="1"/>
      <name val="Tahoma"/>
    </font>
    <font>
      <b/>
      <sz val="12.0"/>
      <color theme="1"/>
      <name val="Docs-Tahoma"/>
    </font>
    <font>
      <sz val="12.0"/>
      <color theme="1"/>
      <name val="Tahoma"/>
    </font>
    <font>
      <u/>
      <sz val="12.0"/>
      <color rgb="FF0000FF"/>
      <name val="Tahoma"/>
    </font>
    <font>
      <u/>
      <sz val="12.0"/>
      <color rgb="FF0563C1"/>
      <name val="Calibri"/>
    </font>
    <font>
      <sz val="11.0"/>
      <color theme="1"/>
      <name val="Tahoma"/>
    </font>
    <font>
      <sz val="12.0"/>
      <color rgb="FF0563C1"/>
      <name val="Calibri"/>
    </font>
    <font>
      <u/>
      <sz val="12.0"/>
      <color rgb="FF0563C1"/>
      <name val="Calibri"/>
    </font>
    <font>
      <u/>
      <sz val="12.0"/>
      <color rgb="FF0563C1"/>
      <name val="Tahoma"/>
    </font>
    <font>
      <u/>
      <color rgb="FF0563C1"/>
      <name val="Arial"/>
    </font>
    <font>
      <color theme="1"/>
      <name val="Tahoma"/>
    </font>
    <font>
      <sz val="12.0"/>
      <color theme="1"/>
      <name val="Calibri"/>
    </font>
    <font>
      <u/>
      <sz val="11.0"/>
      <color rgb="FF0000FF"/>
      <name val="Calibri"/>
    </font>
    <font>
      <u/>
      <sz val="11.0"/>
      <color rgb="FF0563C1"/>
      <name val="Calibri"/>
    </font>
    <font>
      <color theme="1"/>
      <name val="Roboto"/>
    </font>
    <font>
      <sz val="11.0"/>
      <color rgb="FF0563C1"/>
      <name val="Calibri"/>
    </font>
    <font>
      <sz val="12.0"/>
      <color theme="1"/>
      <name val="Arial Narrow"/>
    </font>
    <font>
      <u/>
      <sz val="11.0"/>
      <color rgb="FF0563C1"/>
      <name val="Tahoma"/>
    </font>
    <font>
      <u/>
      <sz val="12.0"/>
      <color rgb="FF1155CC"/>
      <name val="Tahoma"/>
    </font>
    <font>
      <u/>
      <sz val="12.0"/>
      <color rgb="FF1155CC"/>
      <name val="Tahoma"/>
    </font>
    <font>
      <u/>
      <sz val="12.0"/>
      <color rgb="FF1155CC"/>
      <name val="Tahoma"/>
    </font>
    <font>
      <u/>
      <sz val="12.0"/>
      <color rgb="FF0563C1"/>
      <name val="Calibri"/>
    </font>
    <font>
      <sz val="13.0"/>
      <color theme="1"/>
      <name val="Arial"/>
    </font>
    <font>
      <u/>
      <sz val="11.0"/>
      <color rgb="FF0563C1"/>
      <name val="Calibri"/>
    </font>
    <font>
      <sz val="12.0"/>
      <color theme="1"/>
      <name val="Arial"/>
    </font>
    <font>
      <u/>
      <color rgb="FF0000FF"/>
      <name val="Calibri"/>
    </font>
    <font>
      <color theme="1"/>
      <name val="Arial"/>
    </font>
    <font>
      <sz val="15.0"/>
      <color theme="1"/>
      <name val="Arial"/>
    </font>
    <font>
      <u/>
      <sz val="12.0"/>
      <color rgb="FF0563C1"/>
      <name val="Calibri"/>
    </font>
    <font>
      <u/>
      <sz val="12.0"/>
      <color rgb="FF0563C1"/>
      <name val="Tahoma"/>
    </font>
    <font>
      <sz val="13.0"/>
      <color theme="1"/>
      <name val="Tahoma"/>
    </font>
    <font>
      <u/>
      <sz val="12.0"/>
      <color rgb="FF0563C1"/>
      <name val="Calibri"/>
    </font>
    <font>
      <u/>
      <sz val="12.0"/>
      <color rgb="FF0563C1"/>
      <name val="Tahoma"/>
    </font>
    <font>
      <u/>
      <sz val="12.0"/>
      <color rgb="FF305496"/>
      <name val="Tahoma"/>
    </font>
    <font>
      <u/>
      <sz val="12.0"/>
      <color rgb="FF305496"/>
      <name val="Tahoma"/>
    </font>
    <font>
      <u/>
      <sz val="12.0"/>
      <color rgb="FF305496"/>
      <name val="Tahoma"/>
    </font>
    <font>
      <u/>
      <sz val="12.0"/>
      <color rgb="FF0563C1"/>
      <name val="Tahoma"/>
    </font>
    <font>
      <u/>
      <sz val="12.0"/>
      <color rgb="FF0563C1"/>
      <name val="Calibri"/>
    </font>
    <font>
      <u/>
      <sz val="11.0"/>
      <color rgb="FF0563C1"/>
      <name val="Calibri"/>
    </font>
    <font>
      <u/>
      <sz val="11.0"/>
      <color rgb="FF0563C1"/>
      <name val="Calibri"/>
    </font>
    <font>
      <u/>
      <color rgb="FF0563C1"/>
      <name val="Calibri"/>
    </font>
    <font>
      <u/>
      <sz val="11.0"/>
      <color rgb="FF0563C1"/>
      <name val="Calibri"/>
    </font>
    <font>
      <u/>
      <sz val="12.0"/>
      <color rgb="FF0563C1"/>
      <name val="Calibri"/>
    </font>
    <font>
      <u/>
      <color rgb="FF0563C1"/>
      <name val="Calibri"/>
    </font>
    <font>
      <sz val="11.0"/>
      <color theme="1"/>
      <name val="Calibri"/>
    </font>
    <font>
      <u/>
      <sz val="11.0"/>
      <color rgb="FF0000FF"/>
      <name val="Calibri"/>
    </font>
    <font>
      <u/>
      <sz val="11.0"/>
      <color rgb="FF0000FF"/>
      <name val="Calibri"/>
    </font>
    <font>
      <u/>
      <sz val="11.0"/>
      <color rgb="FF0000FF"/>
      <name val="Calibri"/>
    </font>
    <font>
      <sz val="11.0"/>
      <color theme="1"/>
      <name val="Roboto"/>
    </font>
    <font>
      <sz val="8.0"/>
      <color theme="1"/>
      <name val="Arial"/>
    </font>
    <font>
      <sz val="14.0"/>
      <color theme="1"/>
      <name val="Calibri"/>
    </font>
    <font>
      <u/>
      <sz val="12.0"/>
      <color rgb="FF0000FF"/>
      <name val="Tahoma"/>
    </font>
    <font>
      <u/>
      <color rgb="FF0000FF"/>
      <name val="Calibri"/>
    </font>
    <font>
      <sz val="11.0"/>
      <color rgb="FFFF0000"/>
      <name val="&quot;Aptos Narrow&quot;"/>
    </font>
    <font>
      <b/>
      <sz val="11.0"/>
      <color rgb="FF000000"/>
      <name val="Arial"/>
    </font>
    <font>
      <color rgb="FF434343"/>
      <name val="Roboto"/>
    </font>
    <font>
      <b/>
      <color theme="1"/>
      <name val="Trebuchet MS"/>
    </font>
  </fonts>
  <fills count="25">
    <fill>
      <patternFill patternType="none"/>
    </fill>
    <fill>
      <patternFill patternType="lightGray"/>
    </fill>
    <fill>
      <patternFill patternType="solid">
        <fgColor rgb="FFFBE2D5"/>
        <bgColor rgb="FFFBE2D5"/>
      </patternFill>
    </fill>
    <fill>
      <patternFill patternType="solid">
        <fgColor rgb="FFCAEDFB"/>
        <bgColor rgb="FFCAEDFB"/>
      </patternFill>
    </fill>
    <fill>
      <patternFill patternType="solid">
        <fgColor rgb="FFF2CEEF"/>
        <bgColor rgb="FFF2CEEF"/>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rgb="FF00FF00"/>
        <bgColor rgb="FF00FF00"/>
      </patternFill>
    </fill>
    <fill>
      <patternFill patternType="solid">
        <fgColor rgb="FFF8F9FA"/>
        <bgColor rgb="FFF8F9FA"/>
      </patternFill>
    </fill>
    <fill>
      <patternFill patternType="solid">
        <fgColor rgb="FFD9EAD3"/>
        <bgColor rgb="FFD9EAD3"/>
      </patternFill>
    </fill>
    <fill>
      <patternFill patternType="solid">
        <fgColor theme="0"/>
        <bgColor theme="0"/>
      </patternFill>
    </fill>
    <fill>
      <patternFill patternType="solid">
        <fgColor rgb="FFE06666"/>
        <bgColor rgb="FFE06666"/>
      </patternFill>
    </fill>
    <fill>
      <patternFill patternType="solid">
        <fgColor rgb="FFFFF2CC"/>
        <bgColor rgb="FFFFF2CC"/>
      </patternFill>
    </fill>
    <fill>
      <patternFill patternType="solid">
        <fgColor rgb="FFB7E1CD"/>
        <bgColor rgb="FFB7E1CD"/>
      </patternFill>
    </fill>
    <fill>
      <patternFill patternType="solid">
        <fgColor rgb="FFEFEFEF"/>
        <bgColor rgb="FFEFEFEF"/>
      </patternFill>
    </fill>
    <fill>
      <patternFill patternType="solid">
        <fgColor rgb="FFFCE5CD"/>
        <bgColor rgb="FFFCE5CD"/>
      </patternFill>
    </fill>
    <fill>
      <patternFill patternType="solid">
        <fgColor rgb="FFFF00FF"/>
        <bgColor rgb="FFFF00FF"/>
      </patternFill>
    </fill>
    <fill>
      <patternFill patternType="solid">
        <fgColor rgb="FF00FFFF"/>
        <bgColor rgb="FF00FFFF"/>
      </patternFill>
    </fill>
    <fill>
      <patternFill patternType="solid">
        <fgColor rgb="FFEAD1DC"/>
        <bgColor rgb="FFEAD1DC"/>
      </patternFill>
    </fill>
    <fill>
      <patternFill patternType="solid">
        <fgColor rgb="FFC9DAF8"/>
        <bgColor rgb="FFC9DAF8"/>
      </patternFill>
    </fill>
    <fill>
      <patternFill patternType="solid">
        <fgColor rgb="FFCFE2F3"/>
        <bgColor rgb="FFCFE2F3"/>
      </patternFill>
    </fill>
    <fill>
      <patternFill patternType="solid">
        <fgColor rgb="FFFF0000"/>
        <bgColor rgb="FFFF0000"/>
      </patternFill>
    </fill>
    <fill>
      <patternFill patternType="solid">
        <fgColor rgb="FFEA9999"/>
        <bgColor rgb="FFEA9999"/>
      </patternFill>
    </fill>
    <fill>
      <patternFill patternType="solid">
        <fgColor rgb="FFF4CCCC"/>
        <bgColor rgb="FFF4CCCC"/>
      </patternFill>
    </fill>
  </fills>
  <borders count="28">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right style="medium">
        <color rgb="FF000000"/>
      </right>
      <top style="medium">
        <color rgb="FF000000"/>
      </top>
    </border>
    <border>
      <top style="medium">
        <color rgb="FF000000"/>
      </top>
    </border>
    <border>
      <left style="medium">
        <color rgb="FF000000"/>
      </left>
      <right style="medium">
        <color rgb="FF000000"/>
      </right>
      <top style="medium">
        <color rgb="FF000000"/>
      </top>
    </border>
    <border>
      <left style="medium">
        <color rgb="FF000000"/>
      </left>
      <top style="medium">
        <color rgb="FF000000"/>
      </top>
    </border>
    <border>
      <right style="thin">
        <color rgb="FF000000"/>
      </right>
    </border>
  </borders>
  <cellStyleXfs count="1">
    <xf borderId="0" fillId="0" fontId="0" numFmtId="0" applyAlignment="1" applyFont="1"/>
  </cellStyleXfs>
  <cellXfs count="783">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2" numFmtId="0" xfId="0" applyAlignment="1" applyFont="1">
      <alignment horizontal="left" shrinkToFit="0" wrapText="0"/>
    </xf>
    <xf borderId="0" fillId="0" fontId="2" numFmtId="0" xfId="0" applyAlignment="1" applyFont="1">
      <alignment horizontal="center" shrinkToFit="0" wrapText="0"/>
    </xf>
    <xf borderId="0" fillId="0" fontId="3" numFmtId="0" xfId="0" applyAlignment="1" applyFont="1">
      <alignment horizontal="center" shrinkToFit="0" wrapText="0"/>
    </xf>
    <xf borderId="0" fillId="0" fontId="2" numFmtId="0" xfId="0" applyAlignment="1" applyFont="1">
      <alignment horizontal="left" shrinkToFit="0" vertical="bottom" wrapText="0"/>
    </xf>
    <xf borderId="1" fillId="0" fontId="4" numFmtId="0" xfId="0" applyAlignment="1" applyBorder="1" applyFont="1">
      <alignment horizontal="center" readingOrder="0"/>
    </xf>
    <xf borderId="2" fillId="2" fontId="4" numFmtId="0" xfId="0" applyAlignment="1" applyBorder="1" applyFill="1" applyFont="1">
      <alignment horizontal="center" readingOrder="0"/>
    </xf>
    <xf borderId="3" fillId="0" fontId="5" numFmtId="0" xfId="0" applyBorder="1" applyFont="1"/>
    <xf borderId="2" fillId="3" fontId="4" numFmtId="0" xfId="0" applyAlignment="1" applyBorder="1" applyFill="1" applyFont="1">
      <alignment horizontal="center" readingOrder="0"/>
    </xf>
    <xf borderId="2" fillId="0" fontId="5" numFmtId="0" xfId="0" applyBorder="1" applyFont="1"/>
    <xf borderId="1" fillId="4" fontId="6" numFmtId="0" xfId="0" applyAlignment="1" applyBorder="1" applyFill="1" applyFont="1">
      <alignment horizontal="center" readingOrder="0"/>
    </xf>
    <xf borderId="0" fillId="0" fontId="4" numFmtId="0" xfId="0" applyAlignment="1" applyFont="1">
      <alignment horizontal="center" vertical="bottom"/>
    </xf>
    <xf borderId="0" fillId="0" fontId="4" numFmtId="0" xfId="0" applyAlignment="1" applyFont="1">
      <alignment horizontal="center"/>
    </xf>
    <xf borderId="4" fillId="0" fontId="5" numFmtId="0" xfId="0" applyBorder="1" applyFont="1"/>
    <xf borderId="5" fillId="2" fontId="4" numFmtId="0" xfId="0" applyAlignment="1" applyBorder="1" applyFont="1">
      <alignment horizontal="center" readingOrder="0"/>
    </xf>
    <xf borderId="5" fillId="3" fontId="4" numFmtId="0" xfId="0" applyAlignment="1" applyBorder="1" applyFont="1">
      <alignment horizontal="center" readingOrder="0"/>
    </xf>
    <xf borderId="4" fillId="0" fontId="2" numFmtId="0" xfId="0" applyAlignment="1" applyBorder="1" applyFont="1">
      <alignment horizontal="center" readingOrder="0"/>
    </xf>
    <xf borderId="5" fillId="0" fontId="2" numFmtId="0" xfId="0" applyAlignment="1" applyBorder="1" applyFont="1">
      <alignment horizontal="left" readingOrder="0"/>
    </xf>
    <xf borderId="5" fillId="0" fontId="2" numFmtId="0" xfId="0" applyAlignment="1" applyBorder="1" applyFont="1">
      <alignment horizontal="center" readingOrder="0"/>
    </xf>
    <xf borderId="0" fillId="0" fontId="2" numFmtId="0" xfId="0" applyAlignment="1" applyFont="1">
      <alignment horizontal="left" vertical="bottom"/>
    </xf>
    <xf borderId="0" fillId="0" fontId="4" numFmtId="0" xfId="0" applyAlignment="1" applyFont="1">
      <alignment horizontal="center" readingOrder="0"/>
    </xf>
    <xf borderId="6" fillId="0" fontId="4" numFmtId="0" xfId="0" applyAlignment="1" applyBorder="1" applyFont="1">
      <alignment horizontal="center" readingOrder="0"/>
    </xf>
    <xf borderId="3" fillId="0" fontId="4" numFmtId="0" xfId="0" applyAlignment="1" applyBorder="1" applyFont="1">
      <alignment horizontal="center" readingOrder="0"/>
    </xf>
    <xf borderId="5" fillId="0" fontId="7" numFmtId="0" xfId="0" applyAlignment="1" applyBorder="1" applyFont="1">
      <alignment horizontal="left" readingOrder="0"/>
    </xf>
    <xf borderId="5" fillId="4" fontId="2" numFmtId="0" xfId="0" applyAlignment="1" applyBorder="1" applyFont="1">
      <alignment horizontal="center" readingOrder="0"/>
    </xf>
    <xf borderId="0" fillId="0" fontId="8" numFmtId="10" xfId="0" applyFont="1" applyNumberFormat="1"/>
    <xf borderId="4" fillId="0" fontId="4" numFmtId="0" xfId="0" applyAlignment="1" applyBorder="1" applyFont="1">
      <alignment horizontal="center" readingOrder="0"/>
    </xf>
    <xf borderId="5" fillId="0" fontId="4" numFmtId="0" xfId="0" applyAlignment="1" applyBorder="1" applyFont="1">
      <alignment horizontal="center" readingOrder="0"/>
    </xf>
    <xf borderId="0" fillId="0" fontId="2" numFmtId="0" xfId="0" applyAlignment="1" applyFont="1">
      <alignment horizontal="center"/>
    </xf>
    <xf borderId="0" fillId="0" fontId="7" numFmtId="0" xfId="0" applyAlignment="1" applyFont="1">
      <alignment horizontal="center" readingOrder="0"/>
    </xf>
    <xf borderId="0" fillId="0" fontId="2" numFmtId="0" xfId="0" applyAlignment="1" applyFont="1">
      <alignment horizontal="left" readingOrder="0" shrinkToFit="0" wrapText="0"/>
    </xf>
    <xf borderId="1" fillId="0" fontId="9"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7" fillId="0" fontId="10" numFmtId="0" xfId="0" applyAlignment="1" applyBorder="1" applyFont="1">
      <alignment horizontal="center" shrinkToFit="0" vertical="center" wrapText="1"/>
    </xf>
    <xf borderId="1" fillId="5" fontId="10" numFmtId="0" xfId="0" applyAlignment="1" applyBorder="1" applyFill="1" applyFont="1">
      <alignment horizontal="center" readingOrder="0" shrinkToFit="0" vertical="center" wrapText="1"/>
    </xf>
    <xf borderId="7" fillId="6" fontId="10" numFmtId="0" xfId="0" applyAlignment="1" applyBorder="1" applyFill="1" applyFont="1">
      <alignment horizontal="center" shrinkToFit="0" vertical="center" wrapText="1"/>
    </xf>
    <xf borderId="1" fillId="0" fontId="11"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8" fillId="0" fontId="11" numFmtId="0" xfId="0" applyAlignment="1" applyBorder="1" applyFont="1">
      <alignment horizontal="center" readingOrder="0" shrinkToFit="0" vertical="center" wrapText="1"/>
    </xf>
    <xf borderId="9" fillId="0" fontId="5" numFmtId="0" xfId="0" applyBorder="1" applyFont="1"/>
    <xf borderId="10" fillId="0" fontId="5" numFmtId="0" xfId="0" applyBorder="1" applyFont="1"/>
    <xf borderId="7" fillId="0" fontId="9" numFmtId="0" xfId="0" applyAlignment="1" applyBorder="1" applyFont="1">
      <alignment horizontal="center" readingOrder="0" shrinkToFit="0" vertical="center" wrapText="1"/>
    </xf>
    <xf borderId="6" fillId="0" fontId="10" numFmtId="0" xfId="0" applyAlignment="1" applyBorder="1" applyFont="1">
      <alignment horizontal="center" shrinkToFit="0" vertical="center" wrapText="1"/>
    </xf>
    <xf borderId="6" fillId="0" fontId="9" numFmtId="0" xfId="0" applyAlignment="1" applyBorder="1" applyFont="1">
      <alignment horizontal="center" shrinkToFit="0" vertical="center" wrapText="1"/>
    </xf>
    <xf borderId="11" fillId="0" fontId="5" numFmtId="0" xfId="0" applyBorder="1" applyFont="1"/>
    <xf borderId="12" fillId="0" fontId="5" numFmtId="0" xfId="0" applyBorder="1" applyFont="1"/>
    <xf borderId="5" fillId="0" fontId="5" numFmtId="0" xfId="0" applyBorder="1" applyFont="1"/>
    <xf borderId="6" fillId="0" fontId="9" numFmtId="0" xfId="0" applyAlignment="1" applyBorder="1" applyFont="1">
      <alignment horizontal="center" readingOrder="0" shrinkToFit="0" vertical="center" wrapText="1"/>
    </xf>
    <xf quotePrefix="1" borderId="6" fillId="0" fontId="12" numFmtId="0" xfId="0" applyAlignment="1" applyBorder="1" applyFont="1">
      <alignment horizontal="center" shrinkToFit="0" vertical="top" wrapText="1"/>
    </xf>
    <xf quotePrefix="1" borderId="6" fillId="7" fontId="12" numFmtId="0" xfId="0" applyAlignment="1" applyBorder="1" applyFill="1" applyFont="1">
      <alignment horizontal="center" shrinkToFit="0" vertical="top" wrapText="1"/>
    </xf>
    <xf quotePrefix="1" borderId="6" fillId="5" fontId="12" numFmtId="0" xfId="0" applyAlignment="1" applyBorder="1" applyFont="1">
      <alignment horizontal="center" shrinkToFit="0" vertical="top" wrapText="1"/>
    </xf>
    <xf quotePrefix="1" borderId="6" fillId="0" fontId="13" numFmtId="0" xfId="0" applyAlignment="1" applyBorder="1" applyFont="1">
      <alignment horizontal="center" readingOrder="0" shrinkToFit="0" vertical="top" wrapText="1"/>
    </xf>
    <xf quotePrefix="1" borderId="6" fillId="0" fontId="12" numFmtId="0" xfId="0" applyAlignment="1" applyBorder="1" applyFont="1">
      <alignment horizontal="center" readingOrder="0" shrinkToFit="0" vertical="top" wrapText="1"/>
    </xf>
    <xf borderId="6" fillId="0" fontId="14" numFmtId="0" xfId="0" applyAlignment="1" applyBorder="1" applyFont="1">
      <alignment horizontal="center" readingOrder="0" shrinkToFit="0" vertical="top" wrapText="1"/>
    </xf>
    <xf borderId="6" fillId="5" fontId="11" numFmtId="0" xfId="0" applyAlignment="1" applyBorder="1" applyFont="1">
      <alignment horizontal="center" readingOrder="0" shrinkToFit="0" vertical="top" wrapText="1"/>
    </xf>
    <xf borderId="6" fillId="0" fontId="9" numFmtId="0" xfId="0" applyAlignment="1" applyBorder="1" applyFont="1">
      <alignment horizontal="center" readingOrder="0" shrinkToFit="0" vertical="top" wrapText="1"/>
    </xf>
    <xf borderId="6" fillId="0" fontId="12" numFmtId="0" xfId="0" applyAlignment="1" applyBorder="1" applyFont="1">
      <alignment horizontal="center" readingOrder="0" shrinkToFit="0" vertical="top" wrapText="1"/>
    </xf>
    <xf borderId="6" fillId="0" fontId="12" numFmtId="0" xfId="0" applyAlignment="1" applyBorder="1" applyFont="1">
      <alignment horizontal="left" readingOrder="0" shrinkToFit="0" vertical="top" wrapText="1"/>
    </xf>
    <xf borderId="6" fillId="6" fontId="12" numFmtId="0" xfId="0" applyAlignment="1" applyBorder="1" applyFont="1">
      <alignment horizontal="center" readingOrder="0" shrinkToFit="0" vertical="top" wrapText="1"/>
    </xf>
    <xf borderId="6" fillId="0" fontId="13" numFmtId="0" xfId="0" applyAlignment="1" applyBorder="1" applyFont="1">
      <alignment horizontal="center" readingOrder="0" shrinkToFit="0" vertical="top" wrapText="1"/>
    </xf>
    <xf borderId="6" fillId="0" fontId="12" numFmtId="0" xfId="0" applyAlignment="1" applyBorder="1" applyFont="1">
      <alignment horizontal="center" shrinkToFit="0" vertical="top" wrapText="1"/>
    </xf>
    <xf borderId="6" fillId="0" fontId="15" numFmtId="0" xfId="0" applyAlignment="1" applyBorder="1" applyFont="1">
      <alignment horizontal="center" shrinkToFit="0" vertical="top" wrapText="1"/>
    </xf>
    <xf borderId="6" fillId="0" fontId="8" numFmtId="0" xfId="0" applyAlignment="1" applyBorder="1" applyFont="1">
      <alignment horizontal="center" shrinkToFit="0" vertical="top" wrapText="1"/>
    </xf>
    <xf borderId="6" fillId="0" fontId="15" numFmtId="0" xfId="0" applyAlignment="1" applyBorder="1" applyFont="1">
      <alignment horizontal="center" readingOrder="0" shrinkToFit="0" vertical="top" wrapText="1"/>
    </xf>
    <xf borderId="6" fillId="0" fontId="12" numFmtId="0" xfId="0" applyAlignment="1" applyBorder="1" applyFont="1">
      <alignment horizontal="left" shrinkToFit="0" vertical="top" wrapText="1"/>
    </xf>
    <xf borderId="6" fillId="0" fontId="12" numFmtId="0" xfId="0" applyAlignment="1" applyBorder="1" applyFont="1">
      <alignment horizontal="center" shrinkToFit="0" vertical="top" wrapText="1"/>
    </xf>
    <xf quotePrefix="1" borderId="6" fillId="0" fontId="12" numFmtId="0" xfId="0" applyAlignment="1" applyBorder="1" applyFont="1">
      <alignment horizontal="center" shrinkToFit="0" vertical="top" wrapText="1"/>
    </xf>
    <xf borderId="6" fillId="0" fontId="12" numFmtId="0" xfId="0" applyAlignment="1" applyBorder="1" applyFont="1">
      <alignment horizontal="left" shrinkToFit="0" vertical="top" wrapText="1"/>
    </xf>
    <xf borderId="6" fillId="0" fontId="8" numFmtId="0" xfId="0" applyAlignment="1" applyBorder="1" applyFont="1">
      <alignment horizontal="center" shrinkToFit="0" vertical="top" wrapText="1"/>
    </xf>
    <xf borderId="6" fillId="0" fontId="8" numFmtId="0" xfId="0" applyAlignment="1" applyBorder="1" applyFont="1">
      <alignment horizontal="center" readingOrder="0" shrinkToFit="0" vertical="top" wrapText="1"/>
    </xf>
    <xf borderId="6" fillId="0" fontId="12" numFmtId="0" xfId="0" applyAlignment="1" applyBorder="1" applyFont="1">
      <alignment horizontal="left" shrinkToFit="0" vertical="top" wrapText="1"/>
    </xf>
    <xf borderId="0" fillId="0" fontId="12" numFmtId="0" xfId="0" applyAlignment="1" applyFont="1">
      <alignment shrinkToFit="0" vertical="top" wrapText="1"/>
    </xf>
    <xf borderId="0" fillId="0" fontId="12" numFmtId="0" xfId="0" applyAlignment="1" applyFont="1">
      <alignment horizontal="left" shrinkToFit="0" vertical="top" wrapText="1"/>
    </xf>
    <xf borderId="0" fillId="0" fontId="12" numFmtId="0" xfId="0" applyAlignment="1" applyFont="1">
      <alignment horizontal="center" shrinkToFit="0" vertical="top" wrapText="1"/>
    </xf>
    <xf borderId="0" fillId="0" fontId="12" numFmtId="0" xfId="0" applyAlignment="1" applyFont="1">
      <alignment horizontal="center" readingOrder="0" shrinkToFit="0" vertical="top" wrapText="1"/>
    </xf>
    <xf borderId="0" fillId="0" fontId="8" numFmtId="0" xfId="0" applyAlignment="1" applyFont="1">
      <alignment shrinkToFit="0" vertical="top" wrapText="1"/>
    </xf>
    <xf borderId="0" fillId="0" fontId="15" numFmtId="0" xfId="0" applyAlignment="1" applyFont="1">
      <alignment shrinkToFit="0" vertical="top" wrapText="1"/>
    </xf>
    <xf borderId="0" fillId="0" fontId="12" numFmtId="0" xfId="0" applyAlignment="1" applyFont="1">
      <alignment horizontal="left" readingOrder="0" shrinkToFit="0" vertical="top" wrapText="1"/>
    </xf>
    <xf borderId="0" fillId="0" fontId="16" numFmtId="0" xfId="0" applyAlignment="1" applyFont="1">
      <alignment horizontal="center" readingOrder="0" shrinkToFit="0" vertical="center" wrapText="1"/>
    </xf>
    <xf borderId="0" fillId="0" fontId="16" numFmtId="0" xfId="0" applyAlignment="1" applyFont="1">
      <alignment horizontal="center" shrinkToFit="0" vertical="center" wrapText="1"/>
    </xf>
    <xf borderId="0" fillId="0" fontId="16" numFmtId="0" xfId="0" applyAlignment="1" applyFont="1">
      <alignment horizontal="center" readingOrder="0" shrinkToFit="0" vertical="top" wrapText="1"/>
    </xf>
    <xf borderId="0" fillId="0" fontId="10" numFmtId="0" xfId="0" applyAlignment="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0" fontId="16" numFmtId="0" xfId="0" applyAlignment="1" applyBorder="1" applyFont="1">
      <alignment horizontal="center" shrinkToFit="0" vertical="center" wrapText="1"/>
    </xf>
    <xf borderId="7" fillId="0" fontId="16" numFmtId="0" xfId="0" applyAlignment="1" applyBorder="1" applyFont="1">
      <alignment horizontal="center" shrinkToFit="0" vertical="center" wrapText="1"/>
    </xf>
    <xf borderId="8" fillId="0" fontId="16" numFmtId="0" xfId="0" applyAlignment="1" applyBorder="1" applyFont="1">
      <alignment horizontal="center" readingOrder="0" shrinkToFit="0" vertical="center" wrapText="1"/>
    </xf>
    <xf borderId="7" fillId="0" fontId="10" numFmtId="0" xfId="0" applyAlignment="1" applyBorder="1" applyFont="1">
      <alignment horizontal="center" readingOrder="0" shrinkToFit="0" vertical="center" wrapText="1"/>
    </xf>
    <xf borderId="6" fillId="0" fontId="16" numFmtId="0" xfId="0" applyAlignment="1" applyBorder="1" applyFont="1">
      <alignment horizontal="center" shrinkToFit="0" vertical="center" wrapText="1"/>
    </xf>
    <xf borderId="6" fillId="0" fontId="16" numFmtId="0" xfId="0" applyAlignment="1" applyBorder="1" applyFont="1">
      <alignment horizontal="center" readingOrder="0" shrinkToFit="0" vertical="center" wrapText="1"/>
    </xf>
    <xf borderId="4" fillId="5" fontId="16" numFmtId="0" xfId="0" applyAlignment="1" applyBorder="1" applyFont="1">
      <alignment horizontal="center" readingOrder="0" shrinkToFit="0" vertical="center" wrapText="1"/>
    </xf>
    <xf borderId="6" fillId="0" fontId="10" numFmtId="0" xfId="0" applyAlignment="1" applyBorder="1" applyFont="1">
      <alignment horizontal="center" readingOrder="0" shrinkToFit="0" vertical="center" wrapText="1"/>
    </xf>
    <xf quotePrefix="1" borderId="6" fillId="0" fontId="16" numFmtId="0" xfId="0" applyAlignment="1" applyBorder="1" applyFont="1">
      <alignment horizontal="center" shrinkToFit="0" vertical="center" wrapText="1"/>
    </xf>
    <xf quotePrefix="1" borderId="6" fillId="0" fontId="16" numFmtId="0" xfId="0" applyAlignment="1" applyBorder="1" applyFont="1">
      <alignment horizontal="center" readingOrder="0" shrinkToFit="0" vertical="center" wrapText="1"/>
    </xf>
    <xf quotePrefix="1" borderId="6" fillId="0" fontId="16" numFmtId="0" xfId="0" applyAlignment="1" applyBorder="1" applyFont="1">
      <alignment horizontal="center" readingOrder="0" shrinkToFit="0" vertical="top" wrapText="1"/>
    </xf>
    <xf borderId="6" fillId="0" fontId="17" numFmtId="0" xfId="0" applyAlignment="1" applyBorder="1" applyFont="1">
      <alignment horizontal="left" readingOrder="0" shrinkToFit="0" vertical="top" wrapText="1"/>
    </xf>
    <xf borderId="6" fillId="0" fontId="17" numFmtId="0" xfId="0" applyAlignment="1" applyBorder="1" applyFont="1">
      <alignment horizontal="center" readingOrder="0" shrinkToFit="0" vertical="top" wrapText="1"/>
    </xf>
    <xf borderId="6" fillId="0" fontId="17" numFmtId="0" xfId="0" applyAlignment="1" applyBorder="1" applyFont="1">
      <alignment horizontal="left" shrinkToFit="0" vertical="top" wrapText="1"/>
    </xf>
    <xf borderId="6" fillId="0" fontId="8" numFmtId="0" xfId="0" applyAlignment="1" applyBorder="1" applyFont="1">
      <alignment horizontal="left" vertical="top"/>
    </xf>
    <xf borderId="6" fillId="0" fontId="17" numFmtId="0" xfId="0" applyAlignment="1" applyBorder="1" applyFont="1">
      <alignment horizontal="center" shrinkToFit="0" vertical="top" wrapText="1"/>
    </xf>
    <xf borderId="6" fillId="0" fontId="18" numFmtId="0" xfId="0" applyAlignment="1" applyBorder="1" applyFont="1">
      <alignment horizontal="left" shrinkToFit="0" vertical="top" wrapText="1"/>
    </xf>
    <xf quotePrefix="1" borderId="6" fillId="0" fontId="17" numFmtId="0" xfId="0" applyAlignment="1" applyBorder="1" applyFont="1">
      <alignment horizontal="left" readingOrder="0" shrinkToFit="0" vertical="top" wrapText="1"/>
    </xf>
    <xf borderId="6" fillId="0" fontId="19" numFmtId="0" xfId="0" applyAlignment="1" applyBorder="1" applyFont="1">
      <alignment horizontal="left" readingOrder="0" shrinkToFit="0" vertical="top" wrapText="1"/>
    </xf>
    <xf borderId="6" fillId="0" fontId="17" numFmtId="0" xfId="0" applyAlignment="1" applyBorder="1" applyFont="1">
      <alignment horizontal="left" shrinkToFit="0" vertical="top" wrapText="1"/>
    </xf>
    <xf borderId="6" fillId="0" fontId="8" numFmtId="0" xfId="0" applyAlignment="1" applyBorder="1" applyFont="1">
      <alignment horizontal="left" shrinkToFit="0" vertical="top" wrapText="1"/>
    </xf>
    <xf borderId="6" fillId="0" fontId="18" numFmtId="0" xfId="0" applyAlignment="1" applyBorder="1" applyFont="1">
      <alignment horizontal="left" readingOrder="0" shrinkToFit="0" vertical="top" wrapText="1"/>
    </xf>
    <xf quotePrefix="1" borderId="6" fillId="0" fontId="8" numFmtId="0" xfId="0" applyAlignment="1" applyBorder="1" applyFont="1">
      <alignment horizontal="left" readingOrder="0" shrinkToFit="0" vertical="top" wrapText="1"/>
    </xf>
    <xf borderId="6" fillId="0" fontId="17" numFmtId="0" xfId="0" applyAlignment="1" applyBorder="1" applyFont="1">
      <alignment horizontal="left" shrinkToFit="0" vertical="top" wrapText="1"/>
    </xf>
    <xf borderId="6" fillId="0" fontId="16" numFmtId="0" xfId="0" applyAlignment="1" applyBorder="1" applyFont="1">
      <alignment horizontal="left" shrinkToFit="0" vertical="top" wrapText="1"/>
    </xf>
    <xf borderId="6" fillId="0" fontId="20" numFmtId="0" xfId="0" applyAlignment="1" applyBorder="1" applyFont="1">
      <alignment horizontal="left" shrinkToFit="0" vertical="top" wrapText="1"/>
    </xf>
    <xf borderId="6" fillId="0" fontId="21" numFmtId="0" xfId="0" applyAlignment="1" applyBorder="1" applyFont="1">
      <alignment horizontal="left" readingOrder="0" shrinkToFit="0" vertical="top" wrapText="1"/>
    </xf>
    <xf borderId="6" fillId="8" fontId="17" numFmtId="0" xfId="0" applyAlignment="1" applyBorder="1" applyFill="1" applyFont="1">
      <alignment horizontal="left" readingOrder="0" shrinkToFit="0" vertical="top" wrapText="1"/>
    </xf>
    <xf borderId="6" fillId="9" fontId="17" numFmtId="0" xfId="0" applyAlignment="1" applyBorder="1" applyFill="1" applyFont="1">
      <alignment horizontal="left" shrinkToFit="0" vertical="top" wrapText="1"/>
    </xf>
    <xf borderId="6" fillId="0" fontId="8" numFmtId="0" xfId="0" applyAlignment="1" applyBorder="1" applyFont="1">
      <alignment horizontal="left" readingOrder="0" shrinkToFit="0" vertical="top" wrapText="1"/>
    </xf>
    <xf borderId="6" fillId="0" fontId="22" numFmtId="0" xfId="0" applyAlignment="1" applyBorder="1" applyFont="1">
      <alignment horizontal="left" readingOrder="0" shrinkToFit="0" vertical="top" wrapText="1"/>
    </xf>
    <xf borderId="6" fillId="0" fontId="23" numFmtId="0" xfId="0" applyAlignment="1" applyBorder="1" applyFont="1">
      <alignment shrinkToFit="0" vertical="top" wrapText="1"/>
    </xf>
    <xf borderId="6" fillId="0" fontId="23" numFmtId="0" xfId="0" applyAlignment="1" applyBorder="1" applyFont="1">
      <alignment vertical="top"/>
    </xf>
    <xf borderId="6" fillId="0" fontId="23" numFmtId="0" xfId="0" applyAlignment="1" applyBorder="1" applyFont="1">
      <alignment readingOrder="0" vertical="top"/>
    </xf>
    <xf borderId="6" fillId="0" fontId="23" numFmtId="0" xfId="0" applyAlignment="1" applyBorder="1" applyFont="1">
      <alignment readingOrder="0" shrinkToFit="0" vertical="top" wrapText="1"/>
    </xf>
    <xf borderId="6" fillId="0" fontId="24" numFmtId="0" xfId="0" applyAlignment="1" applyBorder="1" applyFont="1">
      <alignment horizontal="left" readingOrder="0" shrinkToFit="0" vertical="top" wrapText="1"/>
    </xf>
    <xf borderId="6" fillId="10" fontId="17" numFmtId="0" xfId="0" applyAlignment="1" applyBorder="1" applyFill="1" applyFont="1">
      <alignment horizontal="left" shrinkToFit="0" vertical="top" wrapText="1"/>
    </xf>
    <xf borderId="1" fillId="0" fontId="17" numFmtId="0" xfId="0" applyAlignment="1" applyBorder="1" applyFont="1">
      <alignment horizontal="left" readingOrder="0" shrinkToFit="0" vertical="top" wrapText="1"/>
    </xf>
    <xf borderId="1" fillId="0" fontId="17" numFmtId="0" xfId="0" applyAlignment="1" applyBorder="1" applyFont="1">
      <alignment horizontal="center" readingOrder="0" shrinkToFit="0" vertical="top" wrapText="1"/>
    </xf>
    <xf borderId="6" fillId="5" fontId="17" numFmtId="0" xfId="0" applyAlignment="1" applyBorder="1" applyFont="1">
      <alignment horizontal="center" shrinkToFit="0" vertical="top" wrapText="1"/>
    </xf>
    <xf borderId="1" fillId="0" fontId="17" numFmtId="0" xfId="0" applyAlignment="1" applyBorder="1" applyFont="1">
      <alignment horizontal="center" shrinkToFit="0" vertical="top" wrapText="1"/>
    </xf>
    <xf borderId="1" fillId="0" fontId="17" numFmtId="0" xfId="0" applyAlignment="1" applyBorder="1" applyFont="1">
      <alignment horizontal="left" shrinkToFit="0" vertical="top" wrapText="1"/>
    </xf>
    <xf borderId="13" fillId="0" fontId="5" numFmtId="0" xfId="0" applyBorder="1" applyFont="1"/>
    <xf borderId="6" fillId="0" fontId="8" numFmtId="0" xfId="0" applyAlignment="1" applyBorder="1" applyFont="1">
      <alignment horizontal="left" readingOrder="0" vertical="top"/>
    </xf>
    <xf borderId="6" fillId="0" fontId="25" numFmtId="0" xfId="0" applyAlignment="1" applyBorder="1" applyFont="1">
      <alignment horizontal="left" shrinkToFit="0" vertical="top" wrapText="1"/>
    </xf>
    <xf borderId="6" fillId="0" fontId="26" numFmtId="0" xfId="0" applyAlignment="1" applyBorder="1" applyFont="1">
      <alignment horizontal="left" readingOrder="0" shrinkToFit="0" vertical="top" wrapText="1"/>
    </xf>
    <xf borderId="1" fillId="0" fontId="26" numFmtId="0" xfId="0" applyAlignment="1" applyBorder="1" applyFont="1">
      <alignment horizontal="left" readingOrder="0" shrinkToFit="0" vertical="top" wrapText="1"/>
    </xf>
    <xf borderId="1" fillId="0" fontId="26" numFmtId="0" xfId="0" applyAlignment="1" applyBorder="1" applyFont="1">
      <alignment horizontal="center" readingOrder="0" shrinkToFit="0" vertical="top" wrapText="1"/>
    </xf>
    <xf borderId="6" fillId="0" fontId="27" numFmtId="0" xfId="0" applyAlignment="1" applyBorder="1" applyFont="1">
      <alignment horizontal="left" shrinkToFit="0" vertical="top" wrapText="1"/>
    </xf>
    <xf borderId="6" fillId="0" fontId="17" numFmtId="49" xfId="0" applyAlignment="1" applyBorder="1" applyFont="1" applyNumberFormat="1">
      <alignment horizontal="left" readingOrder="0" shrinkToFit="0" vertical="top" wrapText="1"/>
    </xf>
    <xf quotePrefix="1" borderId="6" fillId="0" fontId="17" numFmtId="0" xfId="0" applyAlignment="1" applyBorder="1" applyFont="1">
      <alignment horizontal="left" shrinkToFit="0" vertical="top" wrapText="1"/>
    </xf>
    <xf borderId="6" fillId="0" fontId="8" numFmtId="0" xfId="0" applyAlignment="1" applyBorder="1" applyFont="1">
      <alignment readingOrder="0"/>
    </xf>
    <xf borderId="0" fillId="0" fontId="8" numFmtId="0" xfId="0" applyFont="1"/>
    <xf borderId="0" fillId="0" fontId="8" numFmtId="0" xfId="0" applyAlignment="1" applyFont="1">
      <alignment readingOrder="0"/>
    </xf>
    <xf borderId="0" fillId="0" fontId="8" numFmtId="0" xfId="0" applyAlignment="1" applyFont="1">
      <alignment readingOrder="0" vertical="top"/>
    </xf>
    <xf borderId="6" fillId="0" fontId="28" numFmtId="0" xfId="0" applyAlignment="1" applyBorder="1" applyFont="1">
      <alignment horizontal="left" readingOrder="0" shrinkToFit="0" vertical="top" wrapText="1"/>
    </xf>
    <xf borderId="6" fillId="0" fontId="8" numFmtId="0" xfId="0" applyAlignment="1" applyBorder="1" applyFont="1">
      <alignment horizontal="left" shrinkToFit="0" vertical="top" wrapText="1"/>
    </xf>
    <xf borderId="6" fillId="0" fontId="8" numFmtId="0" xfId="0" applyAlignment="1" applyBorder="1" applyFont="1">
      <alignment horizontal="left" shrinkToFit="0" vertical="top" wrapText="1"/>
    </xf>
    <xf borderId="6" fillId="0" fontId="17" numFmtId="0" xfId="0" applyAlignment="1" applyBorder="1" applyFont="1">
      <alignment horizontal="left" readingOrder="0" shrinkToFit="0" vertical="top" wrapText="1"/>
    </xf>
    <xf borderId="6" fillId="11" fontId="17" numFmtId="0" xfId="0" applyAlignment="1" applyBorder="1" applyFill="1" applyFont="1">
      <alignment horizontal="left" readingOrder="0" shrinkToFit="0" vertical="top" wrapText="1"/>
    </xf>
    <xf borderId="6" fillId="0" fontId="8" numFmtId="0" xfId="0" applyAlignment="1" applyBorder="1" applyFont="1">
      <alignment horizontal="center" readingOrder="0" vertical="top"/>
    </xf>
    <xf borderId="6" fillId="0" fontId="13" numFmtId="0" xfId="0" applyAlignment="1" applyBorder="1" applyFont="1">
      <alignment horizontal="left" readingOrder="0" shrinkToFit="0" vertical="top" wrapText="1"/>
    </xf>
    <xf borderId="6" fillId="0" fontId="13" numFmtId="0" xfId="0" applyAlignment="1" applyBorder="1" applyFont="1">
      <alignment horizontal="left" shrinkToFit="0" vertical="top" wrapText="1"/>
    </xf>
    <xf borderId="6" fillId="0" fontId="13" numFmtId="0" xfId="0" applyAlignment="1" applyBorder="1" applyFont="1">
      <alignment horizontal="left" shrinkToFit="0" vertical="top" wrapText="1"/>
    </xf>
    <xf borderId="6" fillId="0" fontId="13" numFmtId="0" xfId="0" applyAlignment="1" applyBorder="1" applyFont="1">
      <alignment horizontal="left" shrinkToFit="0" vertical="top" wrapText="1"/>
    </xf>
    <xf quotePrefix="1" borderId="6" fillId="0" fontId="13" numFmtId="0" xfId="0" applyAlignment="1" applyBorder="1" applyFont="1">
      <alignment horizontal="left" readingOrder="0" shrinkToFit="0" vertical="top" wrapText="1"/>
    </xf>
    <xf borderId="6" fillId="0" fontId="29" numFmtId="0" xfId="0" applyAlignment="1" applyBorder="1" applyFont="1">
      <alignment horizontal="left" readingOrder="0" shrinkToFit="0" vertical="top" wrapText="1"/>
    </xf>
    <xf borderId="6" fillId="0" fontId="30" numFmtId="0" xfId="0" applyAlignment="1" applyBorder="1" applyFont="1">
      <alignment horizontal="left" readingOrder="0" shrinkToFit="0" vertical="top" wrapText="1"/>
    </xf>
    <xf borderId="6" fillId="0" fontId="23" numFmtId="0" xfId="0" applyAlignment="1" applyBorder="1" applyFont="1">
      <alignment horizontal="left" shrinkToFit="0" vertical="top" wrapText="1"/>
    </xf>
    <xf borderId="6" fillId="0" fontId="23" numFmtId="0" xfId="0" applyAlignment="1" applyBorder="1" applyFont="1">
      <alignment horizontal="left" shrinkToFit="0" vertical="top" wrapText="1"/>
    </xf>
    <xf borderId="6" fillId="12" fontId="17" numFmtId="0" xfId="0" applyAlignment="1" applyBorder="1" applyFill="1" applyFont="1">
      <alignment horizontal="left" readingOrder="0" shrinkToFit="0" vertical="top" wrapText="1"/>
    </xf>
    <xf borderId="0" fillId="0" fontId="8" numFmtId="0" xfId="0" applyAlignment="1" applyFont="1">
      <alignment shrinkToFit="0" wrapText="1"/>
    </xf>
    <xf borderId="14" fillId="6" fontId="31" numFmtId="0" xfId="0" applyAlignment="1" applyBorder="1" applyFont="1">
      <alignment shrinkToFit="0" vertical="top" wrapText="1"/>
    </xf>
    <xf borderId="6" fillId="6" fontId="17" numFmtId="0" xfId="0" applyAlignment="1" applyBorder="1" applyFont="1">
      <alignment horizontal="center" shrinkToFit="0" vertical="top" wrapText="1"/>
    </xf>
    <xf borderId="6" fillId="9" fontId="32" numFmtId="0" xfId="0" applyAlignment="1" applyBorder="1" applyFont="1">
      <alignment horizontal="left" readingOrder="0" shrinkToFit="0" vertical="top" wrapText="1"/>
    </xf>
    <xf borderId="6" fillId="9" fontId="17" numFmtId="0" xfId="0" applyAlignment="1" applyBorder="1" applyFont="1">
      <alignment horizontal="center" shrinkToFit="0" vertical="top" wrapText="1"/>
    </xf>
    <xf borderId="6" fillId="0" fontId="17" numFmtId="0" xfId="0" applyAlignment="1" applyBorder="1" applyFont="1">
      <alignment horizontal="left" readingOrder="0" shrinkToFit="0" vertical="top" wrapText="1"/>
    </xf>
    <xf borderId="6" fillId="0" fontId="17" numFmtId="164" xfId="0" applyAlignment="1" applyBorder="1" applyFont="1" applyNumberFormat="1">
      <alignment horizontal="left" readingOrder="0" shrinkToFit="0" vertical="top" wrapText="1"/>
    </xf>
    <xf borderId="0" fillId="0" fontId="0" numFmtId="0" xfId="0" applyAlignment="1" applyFont="1">
      <alignment shrinkToFit="0" vertical="top" wrapText="1"/>
    </xf>
    <xf borderId="0" fillId="0" fontId="17" numFmtId="0" xfId="0" applyAlignment="1" applyFont="1">
      <alignment horizontal="center" readingOrder="0" shrinkToFit="0" vertical="top" wrapText="1"/>
    </xf>
    <xf borderId="0" fillId="0" fontId="0" numFmtId="0" xfId="0" applyAlignment="1" applyFont="1">
      <alignment horizontal="left" shrinkToFit="0" vertical="top" wrapText="0"/>
    </xf>
    <xf borderId="0" fillId="0" fontId="0" numFmtId="0" xfId="0" applyAlignment="1" applyFont="1">
      <alignment horizontal="left" shrinkToFit="0" vertical="top" wrapText="1"/>
    </xf>
    <xf borderId="0" fillId="0" fontId="0" numFmtId="0" xfId="0" applyAlignment="1" applyFont="1">
      <alignment horizontal="center" shrinkToFit="0" vertical="top" wrapText="1"/>
    </xf>
    <xf borderId="0" fillId="0" fontId="0" numFmtId="0" xfId="0" applyAlignment="1" applyFont="1">
      <alignment horizontal="center" vertical="top"/>
    </xf>
    <xf borderId="0" fillId="0" fontId="0" numFmtId="0" xfId="0" applyAlignment="1" applyFont="1">
      <alignment horizontal="left" vertical="top"/>
    </xf>
    <xf borderId="0" fillId="0" fontId="33" numFmtId="0" xfId="0" applyAlignment="1" applyFont="1">
      <alignment horizontal="left" shrinkToFit="0" vertical="top" wrapText="1"/>
    </xf>
    <xf borderId="0" fillId="0" fontId="33" numFmtId="0" xfId="0" applyAlignment="1" applyFont="1">
      <alignment shrinkToFit="0" vertical="top" wrapText="1"/>
    </xf>
    <xf borderId="0" fillId="0" fontId="17" numFmtId="0" xfId="0" applyAlignment="1" applyFont="1">
      <alignment horizontal="center" shrinkToFit="0" vertical="top" wrapText="1"/>
    </xf>
    <xf borderId="0" fillId="0" fontId="17" numFmtId="0" xfId="0" applyAlignment="1" applyFont="1">
      <alignment horizontal="left" shrinkToFit="0" vertical="top" wrapText="1"/>
    </xf>
    <xf borderId="0" fillId="0" fontId="0" numFmtId="0" xfId="0" applyAlignment="1" applyFont="1">
      <alignment horizontal="center" shrinkToFit="0" vertical="top" wrapText="0"/>
    </xf>
    <xf borderId="0" fillId="0" fontId="33" numFmtId="0" xfId="0" applyAlignment="1" applyFont="1">
      <alignment readingOrder="0" shrinkToFit="0" vertical="top" wrapText="1"/>
    </xf>
    <xf borderId="0" fillId="0" fontId="0" numFmtId="10" xfId="0" applyAlignment="1" applyFont="1" applyNumberFormat="1">
      <alignment horizontal="center" vertical="top"/>
    </xf>
    <xf borderId="0" fillId="0" fontId="0" numFmtId="0" xfId="0" applyAlignment="1" applyFont="1">
      <alignment horizontal="left" readingOrder="0" shrinkToFit="0" vertical="top" wrapText="1"/>
    </xf>
    <xf borderId="0" fillId="0" fontId="17" numFmtId="0" xfId="0" applyAlignment="1" applyFont="1">
      <alignment horizontal="center" vertical="top"/>
    </xf>
    <xf borderId="0" fillId="0" fontId="17" numFmtId="0" xfId="0" applyAlignment="1" applyFont="1">
      <alignment vertical="top"/>
    </xf>
    <xf borderId="0" fillId="0" fontId="17" numFmtId="0" xfId="0" applyAlignment="1" applyFont="1">
      <alignment shrinkToFit="0" vertical="top" wrapText="1"/>
    </xf>
    <xf borderId="0" fillId="13" fontId="16" numFmtId="0" xfId="0" applyAlignment="1" applyFill="1" applyFont="1">
      <alignment horizontal="center" readingOrder="0" shrinkToFit="0" vertical="top" wrapText="1"/>
    </xf>
    <xf borderId="0" fillId="13" fontId="34" numFmtId="0" xfId="0" applyAlignment="1" applyFont="1">
      <alignment horizontal="center" readingOrder="0" shrinkToFit="0" vertical="center" wrapText="1"/>
    </xf>
    <xf borderId="0" fillId="0" fontId="35" numFmtId="0" xfId="0" applyAlignment="1" applyFont="1">
      <alignment vertical="center"/>
    </xf>
    <xf borderId="0" fillId="0" fontId="34" numFmtId="0" xfId="0" applyAlignment="1" applyFont="1">
      <alignment horizontal="center" readingOrder="0" vertical="center"/>
    </xf>
    <xf borderId="0" fillId="0" fontId="17" numFmtId="0" xfId="0" applyAlignment="1" applyFont="1">
      <alignment readingOrder="0" vertical="top"/>
    </xf>
    <xf borderId="0" fillId="0" fontId="17" numFmtId="0" xfId="0" applyAlignment="1" applyFont="1">
      <alignment horizontal="center" shrinkToFit="0" vertical="top" wrapText="1"/>
    </xf>
    <xf borderId="0" fillId="0" fontId="17" numFmtId="0" xfId="0" applyAlignment="1" applyFont="1">
      <alignment readingOrder="0" shrinkToFit="0" vertical="top" wrapText="1"/>
    </xf>
    <xf borderId="0" fillId="0" fontId="17" numFmtId="0" xfId="0" applyAlignment="1" applyFont="1">
      <alignment horizontal="center" readingOrder="0" shrinkToFit="0" vertical="top" wrapText="0"/>
    </xf>
    <xf borderId="0" fillId="0" fontId="8" numFmtId="0" xfId="0" applyAlignment="1" applyFont="1">
      <alignment horizontal="center" shrinkToFit="0" wrapText="1"/>
    </xf>
    <xf borderId="0" fillId="0" fontId="8" numFmtId="0" xfId="0" applyAlignment="1" applyFont="1">
      <alignment horizontal="center"/>
    </xf>
    <xf borderId="6" fillId="14" fontId="16" numFmtId="0" xfId="0" applyAlignment="1" applyBorder="1" applyFill="1" applyFont="1">
      <alignment horizontal="center" readingOrder="0" vertical="center"/>
    </xf>
    <xf borderId="6" fillId="14" fontId="16" numFmtId="0" xfId="0" applyAlignment="1" applyBorder="1" applyFont="1">
      <alignment horizontal="center" readingOrder="0" shrinkToFit="0" vertical="center" wrapText="1"/>
    </xf>
    <xf borderId="6" fillId="14" fontId="36" numFmtId="0" xfId="0" applyAlignment="1" applyBorder="1" applyFont="1">
      <alignment horizontal="center" readingOrder="0" vertical="center"/>
    </xf>
    <xf borderId="6" fillId="14" fontId="37" numFmtId="0" xfId="0" applyAlignment="1" applyBorder="1" applyFont="1">
      <alignment horizontal="center" readingOrder="0" shrinkToFit="0" vertical="center" wrapText="1"/>
    </xf>
    <xf borderId="0" fillId="0" fontId="36" numFmtId="0" xfId="0" applyAlignment="1" applyFont="1">
      <alignment horizontal="center" readingOrder="0" vertical="center"/>
    </xf>
    <xf borderId="6" fillId="0" fontId="16" numFmtId="0" xfId="0" applyAlignment="1" applyBorder="1" applyFont="1">
      <alignment horizontal="center" readingOrder="0" shrinkToFit="0" vertical="top" wrapText="1"/>
    </xf>
    <xf borderId="6" fillId="0" fontId="12" numFmtId="0" xfId="0" applyAlignment="1" applyBorder="1" applyFont="1">
      <alignment horizontal="left" readingOrder="0" vertical="top"/>
    </xf>
    <xf borderId="5" fillId="0" fontId="17" numFmtId="0" xfId="0" applyAlignment="1" applyBorder="1" applyFont="1">
      <alignment horizontal="center" vertical="top"/>
    </xf>
    <xf borderId="5" fillId="0" fontId="17" numFmtId="0" xfId="0" applyAlignment="1" applyBorder="1" applyFont="1">
      <alignment horizontal="center" readingOrder="0" vertical="top"/>
    </xf>
    <xf borderId="1" fillId="15" fontId="36" numFmtId="0" xfId="0" applyAlignment="1" applyBorder="1" applyFill="1" applyFont="1">
      <alignment horizontal="center" readingOrder="0" vertical="center"/>
    </xf>
    <xf borderId="6" fillId="15" fontId="36" numFmtId="0" xfId="0" applyAlignment="1" applyBorder="1" applyFont="1">
      <alignment horizontal="center" readingOrder="0" vertical="center"/>
    </xf>
    <xf borderId="6" fillId="15" fontId="36" numFmtId="0" xfId="0" applyAlignment="1" applyBorder="1" applyFont="1">
      <alignment horizontal="center" vertical="center"/>
    </xf>
    <xf borderId="6" fillId="0" fontId="17" numFmtId="0" xfId="0" applyAlignment="1" applyBorder="1" applyFont="1">
      <alignment readingOrder="0" shrinkToFit="0" vertical="top" wrapText="1"/>
    </xf>
    <xf borderId="7" fillId="5" fontId="36" numFmtId="0" xfId="0" applyAlignment="1" applyBorder="1" applyFont="1">
      <alignment readingOrder="0"/>
    </xf>
    <xf borderId="6" fillId="5" fontId="8" numFmtId="0" xfId="0" applyAlignment="1" applyBorder="1" applyFont="1">
      <alignment horizontal="center"/>
    </xf>
    <xf borderId="6" fillId="5" fontId="8" numFmtId="0" xfId="0" applyBorder="1" applyFont="1"/>
    <xf borderId="6" fillId="5" fontId="17" numFmtId="0" xfId="0" applyAlignment="1" applyBorder="1" applyFont="1">
      <alignment horizontal="center" vertical="top"/>
    </xf>
    <xf borderId="6" fillId="0" fontId="17" numFmtId="0" xfId="0" applyAlignment="1" applyBorder="1" applyFont="1">
      <alignment horizontal="center" vertical="top"/>
    </xf>
    <xf borderId="6" fillId="0" fontId="17" numFmtId="0" xfId="0" applyAlignment="1" applyBorder="1" applyFont="1">
      <alignment horizontal="center" shrinkToFit="0" vertical="top" wrapText="1"/>
    </xf>
    <xf borderId="6" fillId="5" fontId="17" numFmtId="0" xfId="0" applyAlignment="1" applyBorder="1" applyFont="1">
      <alignment shrinkToFit="0" vertical="top" wrapText="1"/>
    </xf>
    <xf borderId="6" fillId="5" fontId="17" numFmtId="0" xfId="0" applyAlignment="1" applyBorder="1" applyFont="1">
      <alignment horizontal="center" shrinkToFit="0" vertical="top" wrapText="1"/>
    </xf>
    <xf borderId="4" fillId="13" fontId="17" numFmtId="0" xfId="0" applyAlignment="1" applyBorder="1" applyFont="1">
      <alignment horizontal="center" vertical="top"/>
    </xf>
    <xf borderId="5" fillId="13" fontId="17" numFmtId="0" xfId="0" applyAlignment="1" applyBorder="1" applyFont="1">
      <alignment readingOrder="0" vertical="top"/>
    </xf>
    <xf borderId="5" fillId="13" fontId="17" numFmtId="0" xfId="0" applyAlignment="1" applyBorder="1" applyFont="1">
      <alignment horizontal="center" vertical="top"/>
    </xf>
    <xf borderId="5" fillId="13" fontId="17" numFmtId="0" xfId="0" applyAlignment="1" applyBorder="1" applyFont="1">
      <alignment horizontal="center" readingOrder="0" vertical="top"/>
    </xf>
    <xf borderId="7" fillId="15" fontId="36" numFmtId="0" xfId="0" applyAlignment="1" applyBorder="1" applyFont="1">
      <alignment horizontal="left" readingOrder="0" shrinkToFit="0" vertical="center" wrapText="1"/>
    </xf>
    <xf borderId="0" fillId="0" fontId="8" numFmtId="0" xfId="0" applyAlignment="1" applyFont="1">
      <alignment horizontal="center" vertical="center"/>
    </xf>
    <xf borderId="6" fillId="0" fontId="17" numFmtId="0" xfId="0" applyAlignment="1" applyBorder="1" applyFont="1">
      <alignment shrinkToFit="0" vertical="top" wrapText="1"/>
    </xf>
    <xf borderId="4" fillId="6" fontId="17" numFmtId="0" xfId="0" applyAlignment="1" applyBorder="1" applyFont="1">
      <alignment horizontal="center" vertical="top"/>
    </xf>
    <xf borderId="3" fillId="0" fontId="12" numFmtId="0" xfId="0" applyAlignment="1" applyBorder="1" applyFont="1">
      <alignment horizontal="left" readingOrder="0" vertical="top"/>
    </xf>
    <xf borderId="5" fillId="6" fontId="17" numFmtId="0" xfId="0" applyAlignment="1" applyBorder="1" applyFont="1">
      <alignment horizontal="center" readingOrder="0" vertical="top"/>
    </xf>
    <xf borderId="1" fillId="0" fontId="36" numFmtId="0" xfId="0" applyAlignment="1" applyBorder="1" applyFont="1">
      <alignment horizontal="center" readingOrder="0" shrinkToFit="0" vertical="center" wrapText="1"/>
    </xf>
    <xf borderId="6" fillId="0" fontId="36" numFmtId="0" xfId="0" applyAlignment="1" applyBorder="1" applyFont="1">
      <alignment horizontal="center" readingOrder="0" vertical="center"/>
    </xf>
    <xf borderId="6" fillId="0" fontId="36" numFmtId="0" xfId="0" applyAlignment="1" applyBorder="1" applyFont="1">
      <alignment horizontal="center" vertical="center"/>
    </xf>
    <xf borderId="0" fillId="0" fontId="8" numFmtId="0" xfId="0" applyAlignment="1" applyFont="1">
      <alignment vertical="center"/>
    </xf>
    <xf borderId="4" fillId="0" fontId="17" numFmtId="0" xfId="0" applyAlignment="1" applyBorder="1" applyFont="1">
      <alignment horizontal="center" vertical="top"/>
    </xf>
    <xf borderId="6" fillId="0" fontId="12" numFmtId="0" xfId="0" applyAlignment="1" applyBorder="1" applyFont="1">
      <alignment readingOrder="0" vertical="top"/>
    </xf>
    <xf borderId="0" fillId="0" fontId="8" numFmtId="0" xfId="0" applyAlignment="1" applyFont="1">
      <alignment horizontal="left" readingOrder="0" vertical="center"/>
    </xf>
    <xf borderId="6" fillId="0" fontId="0" numFmtId="0" xfId="0" applyAlignment="1" applyBorder="1" applyFont="1">
      <alignment horizontal="left" readingOrder="0" shrinkToFit="0" vertical="top" wrapText="1"/>
    </xf>
    <xf borderId="6" fillId="14" fontId="36" numFmtId="0" xfId="0" applyAlignment="1" applyBorder="1" applyFont="1">
      <alignment horizontal="center" readingOrder="0" shrinkToFit="0" vertical="center" wrapText="1"/>
    </xf>
    <xf borderId="6" fillId="15" fontId="36" numFmtId="0" xfId="0" applyAlignment="1" applyBorder="1" applyFont="1">
      <alignment horizontal="center" readingOrder="0" shrinkToFit="0" vertical="center" wrapText="1"/>
    </xf>
    <xf borderId="0" fillId="0" fontId="36" numFmtId="0" xfId="0" applyAlignment="1" applyFont="1">
      <alignment readingOrder="0"/>
    </xf>
    <xf borderId="5" fillId="0" fontId="17" numFmtId="0" xfId="0" applyAlignment="1" applyBorder="1" applyFont="1">
      <alignment readingOrder="0" vertical="top"/>
    </xf>
    <xf borderId="0" fillId="5" fontId="16" numFmtId="0" xfId="0" applyAlignment="1" applyFont="1">
      <alignment horizontal="center" readingOrder="0" shrinkToFit="0" vertical="center" wrapText="1"/>
    </xf>
    <xf borderId="6" fillId="0" fontId="17" numFmtId="0" xfId="0" applyAlignment="1" applyBorder="1" applyFont="1">
      <alignment vertical="top"/>
    </xf>
    <xf borderId="7" fillId="5" fontId="16" numFmtId="0" xfId="0" applyAlignment="1" applyBorder="1" applyFont="1">
      <alignment horizontal="left" readingOrder="0" vertical="top"/>
    </xf>
    <xf borderId="6" fillId="5" fontId="17" numFmtId="0" xfId="0" applyAlignment="1" applyBorder="1" applyFont="1">
      <alignment vertical="top"/>
    </xf>
    <xf borderId="3" fillId="0" fontId="12" numFmtId="0" xfId="0" applyAlignment="1" applyBorder="1" applyFont="1">
      <alignment readingOrder="0" vertical="top"/>
    </xf>
    <xf borderId="6" fillId="0" fontId="36" numFmtId="0" xfId="0" applyAlignment="1" applyBorder="1" applyFont="1">
      <alignment horizontal="center" readingOrder="0" shrinkToFit="0" vertical="center" wrapText="1"/>
    </xf>
    <xf borderId="6" fillId="0" fontId="17" numFmtId="0" xfId="0" applyAlignment="1" applyBorder="1" applyFont="1">
      <alignment horizontal="center" readingOrder="0" vertical="top"/>
    </xf>
    <xf borderId="0" fillId="5" fontId="16" numFmtId="0" xfId="0" applyAlignment="1" applyFont="1">
      <alignment horizontal="center" readingOrder="0" shrinkToFit="0" vertical="top" wrapText="1"/>
    </xf>
    <xf borderId="0" fillId="5" fontId="17" numFmtId="0" xfId="0" applyAlignment="1" applyFont="1">
      <alignment horizontal="center" readingOrder="0" shrinkToFit="0" vertical="top" wrapText="1"/>
    </xf>
    <xf borderId="6" fillId="0" fontId="13" numFmtId="0" xfId="0" applyAlignment="1" applyBorder="1" applyFont="1">
      <alignment horizontal="left" shrinkToFit="0" vertical="center" wrapText="1"/>
    </xf>
    <xf borderId="0" fillId="5" fontId="36" numFmtId="0" xfId="0" applyAlignment="1" applyFont="1">
      <alignment readingOrder="0"/>
    </xf>
    <xf borderId="0" fillId="0" fontId="17" numFmtId="0" xfId="0" applyAlignment="1" applyFont="1">
      <alignment horizontal="center" readingOrder="0" vertical="top"/>
    </xf>
    <xf borderId="0" fillId="0" fontId="17" numFmtId="10" xfId="0" applyAlignment="1" applyFont="1" applyNumberFormat="1">
      <alignment horizontal="center" shrinkToFit="0" vertical="top" wrapText="1"/>
    </xf>
    <xf borderId="4" fillId="0" fontId="16" numFmtId="0" xfId="0" applyAlignment="1" applyBorder="1" applyFont="1">
      <alignment horizontal="center" readingOrder="0" shrinkToFit="0" vertical="center" wrapText="1"/>
    </xf>
    <xf borderId="6" fillId="5" fontId="17" numFmtId="0" xfId="0" applyAlignment="1" applyBorder="1" applyFont="1">
      <alignment horizontal="left" readingOrder="0" shrinkToFit="0" vertical="top" wrapText="1"/>
    </xf>
    <xf borderId="6" fillId="5" fontId="17" numFmtId="0" xfId="0" applyAlignment="1" applyBorder="1" applyFont="1">
      <alignment horizontal="center" readingOrder="0" shrinkToFit="0" vertical="top" wrapText="1"/>
    </xf>
    <xf borderId="6" fillId="5" fontId="17" numFmtId="0" xfId="0" applyAlignment="1" applyBorder="1" applyFont="1">
      <alignment horizontal="left" shrinkToFit="0" vertical="top" wrapText="1"/>
    </xf>
    <xf borderId="6" fillId="5" fontId="18" numFmtId="0" xfId="0" applyAlignment="1" applyBorder="1" applyFont="1">
      <alignment horizontal="left" readingOrder="0" shrinkToFit="0" vertical="top" wrapText="1"/>
    </xf>
    <xf borderId="6" fillId="2" fontId="17" numFmtId="0" xfId="0" applyAlignment="1" applyBorder="1" applyFont="1">
      <alignment horizontal="left" readingOrder="0" shrinkToFit="0" vertical="top" wrapText="1"/>
    </xf>
    <xf borderId="6" fillId="2" fontId="17" numFmtId="0" xfId="0" applyAlignment="1" applyBorder="1" applyFont="1">
      <alignment horizontal="center" readingOrder="0" shrinkToFit="0" vertical="top" wrapText="1"/>
    </xf>
    <xf borderId="6" fillId="2" fontId="17" numFmtId="0" xfId="0" applyAlignment="1" applyBorder="1" applyFont="1">
      <alignment horizontal="left" shrinkToFit="0" vertical="top" wrapText="1"/>
    </xf>
    <xf borderId="6" fillId="2" fontId="18" numFmtId="0" xfId="0" applyAlignment="1" applyBorder="1" applyFont="1">
      <alignment horizontal="left" readingOrder="0" shrinkToFit="0" vertical="top" wrapText="1"/>
    </xf>
    <xf borderId="6" fillId="2" fontId="17" numFmtId="0" xfId="0" applyAlignment="1" applyBorder="1" applyFont="1">
      <alignment horizontal="center" shrinkToFit="0" vertical="top" wrapText="1"/>
    </xf>
    <xf borderId="6" fillId="5" fontId="23" numFmtId="0" xfId="0" applyAlignment="1" applyBorder="1" applyFont="1">
      <alignment shrinkToFit="0" vertical="top" wrapText="1"/>
    </xf>
    <xf borderId="6" fillId="5" fontId="23" numFmtId="0" xfId="0" applyAlignment="1" applyBorder="1" applyFont="1">
      <alignment vertical="top"/>
    </xf>
    <xf borderId="6" fillId="5" fontId="17" numFmtId="0" xfId="0" applyAlignment="1" applyBorder="1" applyFont="1">
      <alignment horizontal="left" shrinkToFit="0" vertical="top" wrapText="1"/>
    </xf>
    <xf borderId="6" fillId="5" fontId="18" numFmtId="0" xfId="0" applyAlignment="1" applyBorder="1" applyFont="1">
      <alignment horizontal="left" shrinkToFit="0" vertical="top" wrapText="1"/>
    </xf>
    <xf borderId="6" fillId="5" fontId="38" numFmtId="0" xfId="0" applyAlignment="1" applyBorder="1" applyFont="1">
      <alignment horizontal="left" readingOrder="0" shrinkToFit="0" vertical="top" wrapText="1"/>
    </xf>
    <xf borderId="6" fillId="5" fontId="8" numFmtId="0" xfId="0" applyAlignment="1" applyBorder="1" applyFont="1">
      <alignment horizontal="left" shrinkToFit="0" vertical="top" wrapText="1"/>
    </xf>
    <xf borderId="6" fillId="16" fontId="17" numFmtId="0" xfId="0" applyAlignment="1" applyBorder="1" applyFill="1" applyFont="1">
      <alignment horizontal="left" readingOrder="0" shrinkToFit="0" vertical="top" wrapText="1"/>
    </xf>
    <xf borderId="6" fillId="2" fontId="39" numFmtId="0" xfId="0" applyAlignment="1" applyBorder="1" applyFont="1">
      <alignment horizontal="left" readingOrder="0" shrinkToFit="0" vertical="top" wrapText="1"/>
    </xf>
    <xf borderId="6" fillId="2" fontId="8" numFmtId="0" xfId="0" applyAlignment="1" applyBorder="1" applyFont="1">
      <alignment horizontal="left" shrinkToFit="0" vertical="top" wrapText="1"/>
    </xf>
    <xf borderId="6" fillId="2" fontId="18" numFmtId="0" xfId="0" applyAlignment="1" applyBorder="1" applyFont="1">
      <alignment horizontal="left" shrinkToFit="0" vertical="top" wrapText="1"/>
    </xf>
    <xf borderId="6" fillId="5" fontId="17" numFmtId="0" xfId="0" applyAlignment="1" applyBorder="1" applyFont="1">
      <alignment horizontal="left" shrinkToFit="0" vertical="top" wrapText="1"/>
    </xf>
    <xf borderId="6" fillId="5" fontId="8" numFmtId="0" xfId="0" applyAlignment="1" applyBorder="1" applyFont="1">
      <alignment horizontal="left" vertical="top"/>
    </xf>
    <xf borderId="6" fillId="2" fontId="8" numFmtId="0" xfId="0" applyAlignment="1" applyBorder="1" applyFont="1">
      <alignment horizontal="left" vertical="top"/>
    </xf>
    <xf borderId="6" fillId="0" fontId="16" numFmtId="0" xfId="0" applyAlignment="1" applyBorder="1" applyFont="1">
      <alignment horizontal="left" shrinkToFit="0" vertical="top" wrapText="1"/>
    </xf>
    <xf borderId="6" fillId="0" fontId="16" numFmtId="0" xfId="0" applyAlignment="1" applyBorder="1" applyFont="1">
      <alignment horizontal="left" readingOrder="0" shrinkToFit="0" vertical="top" wrapText="1"/>
    </xf>
    <xf quotePrefix="1" borderId="6" fillId="0" fontId="16" numFmtId="0" xfId="0" applyAlignment="1" applyBorder="1" applyFont="1">
      <alignment horizontal="left" readingOrder="0" shrinkToFit="0" vertical="top" wrapText="1"/>
    </xf>
    <xf borderId="6" fillId="0" fontId="40" numFmtId="0" xfId="0" applyAlignment="1" applyBorder="1" applyFont="1">
      <alignment horizontal="left" shrinkToFit="0" vertical="top" wrapText="1"/>
    </xf>
    <xf borderId="6" fillId="0" fontId="16" numFmtId="0" xfId="0" applyAlignment="1" applyBorder="1" applyFont="1">
      <alignment horizontal="center" shrinkToFit="0" vertical="top" wrapText="1"/>
    </xf>
    <xf borderId="6" fillId="6" fontId="26" numFmtId="0" xfId="0" applyAlignment="1" applyBorder="1" applyFont="1">
      <alignment horizontal="left" readingOrder="0" shrinkToFit="0" vertical="top" wrapText="1"/>
    </xf>
    <xf borderId="6" fillId="6" fontId="26" numFmtId="0" xfId="0" applyAlignment="1" applyBorder="1" applyFont="1">
      <alignment horizontal="center" readingOrder="0" shrinkToFit="0" vertical="top" wrapText="1"/>
    </xf>
    <xf borderId="6" fillId="0" fontId="8" numFmtId="0" xfId="0" applyBorder="1" applyFont="1"/>
    <xf quotePrefix="1" borderId="6" fillId="0" fontId="17" numFmtId="0" xfId="0" applyAlignment="1" applyBorder="1" applyFont="1">
      <alignment horizontal="center" shrinkToFit="0" vertical="top" wrapText="1"/>
    </xf>
    <xf borderId="6" fillId="17" fontId="17" numFmtId="0" xfId="0" applyAlignment="1" applyBorder="1" applyFill="1" applyFont="1">
      <alignment horizontal="left" readingOrder="0" shrinkToFit="0" vertical="top" wrapText="1"/>
    </xf>
    <xf borderId="6" fillId="17" fontId="17" numFmtId="0" xfId="0" applyAlignment="1" applyBorder="1" applyFont="1">
      <alignment horizontal="center" readingOrder="0" shrinkToFit="0" vertical="top" wrapText="1"/>
    </xf>
    <xf borderId="0" fillId="2" fontId="8" numFmtId="0" xfId="0" applyAlignment="1" applyFont="1">
      <alignment readingOrder="0" vertical="top"/>
    </xf>
    <xf borderId="0" fillId="2" fontId="8" numFmtId="0" xfId="0" applyAlignment="1" applyFont="1">
      <alignment vertical="top"/>
    </xf>
    <xf borderId="6" fillId="5" fontId="41" numFmtId="0" xfId="0" applyAlignment="1" applyBorder="1" applyFont="1">
      <alignment horizontal="left" shrinkToFit="0" vertical="top" wrapText="1"/>
    </xf>
    <xf borderId="6" fillId="5" fontId="8" numFmtId="0" xfId="0" applyAlignment="1" applyBorder="1" applyFont="1">
      <alignment horizontal="left" readingOrder="0" shrinkToFit="0" vertical="top" wrapText="1"/>
    </xf>
    <xf borderId="6" fillId="18" fontId="17" numFmtId="0" xfId="0" applyAlignment="1" applyBorder="1" applyFill="1" applyFont="1">
      <alignment horizontal="left" readingOrder="0" shrinkToFit="0" vertical="top" wrapText="1"/>
    </xf>
    <xf borderId="6" fillId="2" fontId="8" numFmtId="0" xfId="0" applyAlignment="1" applyBorder="1" applyFont="1">
      <alignment horizontal="left" readingOrder="0" shrinkToFit="0" vertical="top" wrapText="1"/>
    </xf>
    <xf borderId="6" fillId="10" fontId="11" numFmtId="0" xfId="0" applyAlignment="1" applyBorder="1" applyFont="1">
      <alignment horizontal="center" readingOrder="0" shrinkToFit="0" vertical="top" wrapText="1"/>
    </xf>
    <xf borderId="2" fillId="10" fontId="11" numFmtId="0" xfId="0" applyAlignment="1" applyBorder="1" applyFont="1">
      <alignment horizontal="center" readingOrder="0" shrinkToFit="0" vertical="top" wrapText="1"/>
    </xf>
    <xf borderId="3" fillId="10" fontId="11" numFmtId="0" xfId="0" applyAlignment="1" applyBorder="1" applyFont="1">
      <alignment horizontal="center" readingOrder="0" shrinkToFit="0" vertical="top" wrapText="1"/>
    </xf>
    <xf borderId="7" fillId="16" fontId="16" numFmtId="0" xfId="0" applyAlignment="1" applyBorder="1" applyFont="1">
      <alignment horizontal="center" readingOrder="0" shrinkToFit="0" vertical="top" wrapText="1"/>
    </xf>
    <xf borderId="7" fillId="19" fontId="16" numFmtId="0" xfId="0" applyAlignment="1" applyBorder="1" applyFill="1" applyFont="1">
      <alignment horizontal="center" readingOrder="0" shrinkToFit="0" vertical="top" wrapText="1"/>
    </xf>
    <xf borderId="6" fillId="10" fontId="42" numFmtId="0" xfId="0" applyAlignment="1" applyBorder="1" applyFont="1">
      <alignment horizontal="center" readingOrder="0" shrinkToFit="0" vertical="center" wrapText="1"/>
    </xf>
    <xf borderId="6" fillId="10" fontId="11" numFmtId="0" xfId="0" applyAlignment="1" applyBorder="1" applyFont="1">
      <alignment horizontal="center" readingOrder="0" shrinkToFit="0" vertical="center" wrapText="0"/>
    </xf>
    <xf borderId="6" fillId="10" fontId="11" numFmtId="0" xfId="0" applyAlignment="1" applyBorder="1" applyFont="1">
      <alignment horizontal="center" readingOrder="0" shrinkToFit="0" vertical="center" wrapText="1"/>
    </xf>
    <xf borderId="6" fillId="16" fontId="16" numFmtId="0" xfId="0" applyAlignment="1" applyBorder="1" applyFont="1">
      <alignment horizontal="center" shrinkToFit="0" vertical="center" wrapText="1"/>
    </xf>
    <xf borderId="6" fillId="19" fontId="16" numFmtId="0" xfId="0" applyAlignment="1" applyBorder="1" applyFont="1">
      <alignment horizontal="center" shrinkToFit="0" vertical="center" wrapText="1"/>
    </xf>
    <xf borderId="6" fillId="19" fontId="11" numFmtId="0" xfId="0" applyAlignment="1" applyBorder="1" applyFont="1">
      <alignment horizontal="center" shrinkToFit="0" vertical="center" wrapText="1"/>
    </xf>
    <xf borderId="6" fillId="19" fontId="11" numFmtId="0" xfId="0" applyAlignment="1" applyBorder="1" applyFont="1">
      <alignment horizontal="center" readingOrder="0" shrinkToFit="0" vertical="center" wrapText="1"/>
    </xf>
    <xf borderId="6" fillId="19" fontId="16" numFmtId="0" xfId="0" applyAlignment="1" applyBorder="1" applyFont="1">
      <alignment horizontal="center" readingOrder="0" shrinkToFit="0" vertical="center" wrapText="1"/>
    </xf>
    <xf borderId="6" fillId="20" fontId="11" numFmtId="0" xfId="0" applyAlignment="1" applyBorder="1" applyFill="1" applyFont="1">
      <alignment horizontal="center" readingOrder="0" shrinkToFit="0" vertical="top" wrapText="1"/>
    </xf>
    <xf borderId="6" fillId="20" fontId="11" numFmtId="0" xfId="0" applyAlignment="1" applyBorder="1" applyFont="1">
      <alignment readingOrder="0" shrinkToFit="0" vertical="top" wrapText="0"/>
    </xf>
    <xf borderId="6" fillId="20" fontId="11" numFmtId="165" xfId="0" applyAlignment="1" applyBorder="1" applyFont="1" applyNumberFormat="1">
      <alignment horizontal="center" readingOrder="0" shrinkToFit="0" vertical="top" wrapText="1"/>
    </xf>
    <xf borderId="6" fillId="20" fontId="17" numFmtId="0" xfId="0" applyAlignment="1" applyBorder="1" applyFont="1">
      <alignment shrinkToFit="0" vertical="top" wrapText="1"/>
    </xf>
    <xf borderId="6" fillId="20" fontId="23" numFmtId="0" xfId="0" applyAlignment="1" applyBorder="1" applyFont="1">
      <alignment shrinkToFit="0" vertical="top" wrapText="1"/>
    </xf>
    <xf borderId="6" fillId="20" fontId="23" numFmtId="0" xfId="0" applyAlignment="1" applyBorder="1" applyFont="1">
      <alignment horizontal="right" shrinkToFit="0" vertical="top" wrapText="1"/>
    </xf>
    <xf borderId="6" fillId="20" fontId="23" numFmtId="0" xfId="0" applyAlignment="1" applyBorder="1" applyFont="1">
      <alignment vertical="top"/>
    </xf>
    <xf borderId="6" fillId="20" fontId="17" numFmtId="0" xfId="0" applyAlignment="1" applyBorder="1" applyFont="1">
      <alignment horizontal="center" shrinkToFit="0" vertical="top" wrapText="1"/>
    </xf>
    <xf borderId="6" fillId="20" fontId="23" numFmtId="0" xfId="0" applyAlignment="1" applyBorder="1" applyFont="1">
      <alignment horizontal="center" vertical="top"/>
    </xf>
    <xf borderId="0" fillId="20" fontId="43" numFmtId="0" xfId="0" applyAlignment="1" applyFont="1">
      <alignment horizontal="center" vertical="top"/>
    </xf>
    <xf borderId="6" fillId="0" fontId="0" numFmtId="0" xfId="0" applyAlignment="1" applyBorder="1" applyFont="1">
      <alignment horizontal="center" readingOrder="0" shrinkToFit="0" vertical="top" wrapText="1"/>
    </xf>
    <xf borderId="6" fillId="0" fontId="0" numFmtId="0" xfId="0" applyAlignment="1" applyBorder="1" applyFont="1">
      <alignment readingOrder="0" shrinkToFit="0" vertical="top" wrapText="0"/>
    </xf>
    <xf borderId="6" fillId="0" fontId="0" numFmtId="0" xfId="0" applyAlignment="1" applyBorder="1" applyFont="1">
      <alignment readingOrder="0" shrinkToFit="0" vertical="top" wrapText="1"/>
    </xf>
    <xf borderId="6" fillId="0" fontId="0" numFmtId="0" xfId="0" applyAlignment="1" applyBorder="1" applyFont="1">
      <alignment horizontal="center" shrinkToFit="0" vertical="top" wrapText="1"/>
    </xf>
    <xf borderId="0" fillId="0" fontId="43" numFmtId="0" xfId="0" applyAlignment="1" applyFont="1">
      <alignment horizontal="center" vertical="top"/>
    </xf>
    <xf borderId="6" fillId="0" fontId="0" numFmtId="165" xfId="0" applyAlignment="1" applyBorder="1" applyFont="1" applyNumberFormat="1">
      <alignment horizontal="center" readingOrder="0" shrinkToFit="0" vertical="top" wrapText="1"/>
    </xf>
    <xf borderId="6" fillId="0" fontId="44" numFmtId="0" xfId="0" applyAlignment="1" applyBorder="1" applyFont="1">
      <alignment shrinkToFit="0" vertical="top" wrapText="1"/>
    </xf>
    <xf borderId="6" fillId="20" fontId="11" numFmtId="0" xfId="0" applyAlignment="1" applyBorder="1" applyFont="1">
      <alignment readingOrder="0" shrinkToFit="0" vertical="top" wrapText="1"/>
    </xf>
    <xf borderId="6" fillId="20" fontId="0" numFmtId="165" xfId="0" applyAlignment="1" applyBorder="1" applyFont="1" applyNumberFormat="1">
      <alignment horizontal="center" readingOrder="0" shrinkToFit="0" vertical="top" wrapText="1"/>
    </xf>
    <xf borderId="0" fillId="0" fontId="43" numFmtId="0" xfId="0" applyAlignment="1" applyFont="1">
      <alignment horizontal="center" readingOrder="0" vertical="top"/>
    </xf>
    <xf borderId="6" fillId="20" fontId="45" numFmtId="0" xfId="0" applyAlignment="1" applyBorder="1" applyFont="1">
      <alignment shrinkToFit="0" vertical="top" wrapText="1"/>
    </xf>
    <xf borderId="6" fillId="0" fontId="23" numFmtId="165" xfId="0" applyAlignment="1" applyBorder="1" applyFont="1" applyNumberFormat="1">
      <alignment horizontal="center" shrinkToFit="0" vertical="top" wrapText="1"/>
    </xf>
    <xf borderId="6" fillId="0" fontId="23" numFmtId="165" xfId="0" applyAlignment="1" applyBorder="1" applyFont="1" applyNumberFormat="1">
      <alignment vertical="top"/>
    </xf>
    <xf borderId="6" fillId="20" fontId="23" numFmtId="0" xfId="0" applyAlignment="1" applyBorder="1" applyFont="1">
      <alignment vertical="top"/>
    </xf>
    <xf borderId="6" fillId="20" fontId="23" numFmtId="0" xfId="0" applyAlignment="1" applyBorder="1" applyFont="1">
      <alignment shrinkToFit="0" vertical="top" wrapText="1"/>
    </xf>
    <xf borderId="1" fillId="0" fontId="0" numFmtId="0" xfId="0" applyAlignment="1" applyBorder="1" applyFont="1">
      <alignment horizontal="center" readingOrder="0" shrinkToFit="0" vertical="top" wrapText="1"/>
    </xf>
    <xf borderId="1" fillId="0" fontId="0" numFmtId="0" xfId="0" applyAlignment="1" applyBorder="1" applyFont="1">
      <alignment readingOrder="0" shrinkToFit="0" vertical="top" wrapText="0"/>
    </xf>
    <xf borderId="1" fillId="0" fontId="0" numFmtId="0" xfId="0" applyAlignment="1" applyBorder="1" applyFont="1">
      <alignment readingOrder="0" shrinkToFit="0" vertical="top" wrapText="1"/>
    </xf>
    <xf borderId="1" fillId="0" fontId="0" numFmtId="165" xfId="0" applyAlignment="1" applyBorder="1" applyFont="1" applyNumberFormat="1">
      <alignment horizontal="center" readingOrder="0" shrinkToFit="0" vertical="top" wrapText="1"/>
    </xf>
    <xf borderId="6" fillId="0" fontId="0" numFmtId="0" xfId="0" applyAlignment="1" applyBorder="1" applyFont="1">
      <alignment horizontal="center" shrinkToFit="0" vertical="top" wrapText="1"/>
    </xf>
    <xf borderId="6" fillId="0" fontId="0" numFmtId="0" xfId="0" applyAlignment="1" applyBorder="1" applyFont="1">
      <alignment horizontal="left" shrinkToFit="0" vertical="top" wrapText="1"/>
    </xf>
    <xf borderId="6" fillId="0" fontId="46" numFmtId="0" xfId="0" applyAlignment="1" applyBorder="1" applyFont="1">
      <alignment horizontal="center" shrinkToFit="0" vertical="top" wrapText="1"/>
    </xf>
    <xf borderId="6" fillId="0" fontId="46" numFmtId="0" xfId="0" applyAlignment="1" applyBorder="1" applyFont="1">
      <alignment shrinkToFit="0" vertical="top" wrapText="1"/>
    </xf>
    <xf borderId="6" fillId="0" fontId="46" numFmtId="0" xfId="0" applyAlignment="1" applyBorder="1" applyFont="1">
      <alignment readingOrder="0" shrinkToFit="0" vertical="top" wrapText="1"/>
    </xf>
    <xf borderId="6" fillId="0" fontId="47" numFmtId="0" xfId="0" applyAlignment="1" applyBorder="1" applyFont="1">
      <alignment horizontal="center" readingOrder="0" shrinkToFit="0" vertical="top" wrapText="1"/>
    </xf>
    <xf borderId="1" fillId="0" fontId="47" numFmtId="0" xfId="0" applyAlignment="1" applyBorder="1" applyFont="1">
      <alignment horizontal="center" readingOrder="0" shrinkToFit="0" vertical="top" wrapText="1"/>
    </xf>
    <xf quotePrefix="1" borderId="6" fillId="0" fontId="0" numFmtId="0" xfId="0" applyAlignment="1" applyBorder="1" applyFont="1">
      <alignment horizontal="center" readingOrder="0" shrinkToFit="0" vertical="top" wrapText="1"/>
    </xf>
    <xf borderId="6" fillId="0" fontId="0" numFmtId="0" xfId="0" applyAlignment="1" applyBorder="1" applyFont="1">
      <alignment horizontal="center" shrinkToFit="0" vertical="top" wrapText="1"/>
    </xf>
    <xf borderId="6" fillId="0" fontId="0" numFmtId="0" xfId="0" applyAlignment="1" applyBorder="1" applyFont="1">
      <alignment shrinkToFit="0" vertical="top" wrapText="1"/>
    </xf>
    <xf borderId="6" fillId="0" fontId="48" numFmtId="0" xfId="0" applyAlignment="1" applyBorder="1" applyFont="1">
      <alignment readingOrder="0" shrinkToFit="0" vertical="top" wrapText="1"/>
    </xf>
    <xf borderId="6" fillId="0" fontId="0" numFmtId="0" xfId="0" applyAlignment="1" applyBorder="1" applyFont="1">
      <alignment shrinkToFit="0" vertical="top" wrapText="1"/>
    </xf>
    <xf borderId="6" fillId="0" fontId="17" numFmtId="49" xfId="0" applyAlignment="1" applyBorder="1" applyFont="1" applyNumberFormat="1">
      <alignment shrinkToFit="0" vertical="top" wrapText="1"/>
    </xf>
    <xf borderId="6" fillId="0" fontId="17" numFmtId="166" xfId="0" applyAlignment="1" applyBorder="1" applyFont="1" applyNumberFormat="1">
      <alignment shrinkToFit="0" vertical="top" wrapText="1"/>
    </xf>
    <xf borderId="6" fillId="0" fontId="16" numFmtId="0" xfId="0" applyAlignment="1" applyBorder="1" applyFont="1">
      <alignment shrinkToFit="0" vertical="top" wrapText="1"/>
    </xf>
    <xf borderId="6" fillId="0" fontId="17" numFmtId="164" xfId="0" applyAlignment="1" applyBorder="1" applyFont="1" applyNumberFormat="1">
      <alignment shrinkToFit="0" vertical="top" wrapText="1"/>
    </xf>
    <xf borderId="0" fillId="20" fontId="43" numFmtId="0" xfId="0" applyAlignment="1" applyFont="1">
      <alignment horizontal="center" readingOrder="0" vertical="top"/>
    </xf>
    <xf borderId="6" fillId="20" fontId="11" numFmtId="0" xfId="0" applyAlignment="1" applyBorder="1" applyFont="1">
      <alignment horizontal="center" shrinkToFit="0" vertical="top" wrapText="1"/>
    </xf>
    <xf borderId="0" fillId="0" fontId="17" numFmtId="0" xfId="0" applyAlignment="1" applyFont="1">
      <alignment shrinkToFit="0" vertical="top" wrapText="0"/>
    </xf>
    <xf borderId="0" fillId="6" fontId="49" numFmtId="0" xfId="0" applyAlignment="1" applyFont="1">
      <alignment horizontal="center" readingOrder="0" vertical="top"/>
    </xf>
    <xf borderId="0" fillId="6" fontId="8" numFmtId="0" xfId="0" applyFont="1"/>
    <xf borderId="0" fillId="6" fontId="50" numFmtId="0" xfId="0" applyAlignment="1" applyFont="1">
      <alignment horizontal="center" readingOrder="0" vertical="top"/>
    </xf>
    <xf borderId="0" fillId="0" fontId="51" numFmtId="0" xfId="0" applyAlignment="1" applyFont="1">
      <alignment horizontal="left" readingOrder="0" shrinkToFit="0" vertical="top" wrapText="0"/>
    </xf>
    <xf borderId="0" fillId="0" fontId="52" numFmtId="0" xfId="0" applyAlignment="1" applyFont="1">
      <alignment horizontal="center" readingOrder="0" shrinkToFit="0" vertical="top" wrapText="1"/>
    </xf>
    <xf borderId="15" fillId="21" fontId="52" numFmtId="0" xfId="0" applyAlignment="1" applyBorder="1" applyFill="1" applyFont="1">
      <alignment horizontal="center" readingOrder="0" shrinkToFit="0" vertical="top" wrapText="1"/>
    </xf>
    <xf borderId="16" fillId="0" fontId="5"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21" fillId="0" fontId="5" numFmtId="0" xfId="0" applyBorder="1" applyFont="1"/>
    <xf borderId="22" fillId="0" fontId="5" numFmtId="0" xfId="0" applyBorder="1" applyFont="1"/>
    <xf borderId="14" fillId="0" fontId="52" numFmtId="0" xfId="0" applyAlignment="1" applyBorder="1" applyFont="1">
      <alignment horizontal="center" readingOrder="0" shrinkToFit="0" vertical="top" wrapText="1"/>
    </xf>
    <xf borderId="0" fillId="6" fontId="51" numFmtId="0" xfId="0" applyAlignment="1" applyFont="1">
      <alignment horizontal="left" readingOrder="0" shrinkToFit="0" vertical="top" wrapText="0"/>
    </xf>
    <xf borderId="0" fillId="6" fontId="8" numFmtId="0" xfId="0" applyAlignment="1" applyFont="1">
      <alignment vertical="center"/>
    </xf>
    <xf borderId="0" fillId="21" fontId="52" numFmtId="0" xfId="0" applyAlignment="1" applyFont="1">
      <alignment horizontal="center" readingOrder="0" shrinkToFit="0" vertical="top" wrapText="1"/>
    </xf>
    <xf borderId="0" fillId="6" fontId="51" numFmtId="0" xfId="0" applyAlignment="1" applyFont="1">
      <alignment horizontal="left" readingOrder="0" shrinkToFit="0" vertical="top" wrapText="1"/>
    </xf>
    <xf borderId="0" fillId="6" fontId="51" numFmtId="0" xfId="0" applyAlignment="1" applyFont="1">
      <alignment vertical="top"/>
    </xf>
    <xf borderId="0" fillId="0" fontId="53" numFmtId="0" xfId="0" applyAlignment="1" applyFont="1">
      <alignment horizontal="center" readingOrder="0" shrinkToFit="0" vertical="center" wrapText="1"/>
    </xf>
    <xf borderId="0" fillId="6" fontId="53" numFmtId="0" xfId="0" applyAlignment="1" applyFont="1">
      <alignment horizontal="center" readingOrder="0" shrinkToFit="0" vertical="center" wrapText="1"/>
    </xf>
    <xf borderId="0" fillId="0" fontId="51" numFmtId="0" xfId="0" applyAlignment="1" applyFont="1">
      <alignment horizontal="left" readingOrder="0" shrinkToFit="0" vertical="top" wrapText="1"/>
    </xf>
    <xf borderId="0" fillId="0" fontId="54" numFmtId="0" xfId="0" applyAlignment="1" applyFont="1">
      <alignment vertical="center"/>
    </xf>
    <xf borderId="0" fillId="6" fontId="54" numFmtId="0" xfId="0" applyAlignment="1" applyFont="1">
      <alignment vertical="center"/>
    </xf>
    <xf borderId="0" fillId="21" fontId="55" numFmtId="0" xfId="0" applyAlignment="1" applyFont="1">
      <alignment horizontal="center" readingOrder="0" shrinkToFit="0" vertical="top" wrapText="1"/>
    </xf>
    <xf borderId="0" fillId="6" fontId="54" numFmtId="0" xfId="0" applyFont="1"/>
    <xf borderId="0" fillId="6" fontId="51" numFmtId="0" xfId="0" applyAlignment="1" applyFont="1">
      <alignment readingOrder="0" vertical="top"/>
    </xf>
    <xf borderId="0" fillId="21" fontId="8" numFmtId="0" xfId="0" applyFont="1"/>
    <xf borderId="6" fillId="0" fontId="56" numFmtId="0" xfId="0" applyAlignment="1" applyBorder="1" applyFont="1">
      <alignment horizontal="center" shrinkToFit="0" wrapText="1"/>
    </xf>
    <xf borderId="1" fillId="0" fontId="56" numFmtId="0" xfId="0" applyAlignment="1" applyBorder="1" applyFont="1">
      <alignment horizontal="center" shrinkToFit="0" wrapText="1"/>
    </xf>
    <xf borderId="6" fillId="6" fontId="56" numFmtId="0" xfId="0" applyAlignment="1" applyBorder="1" applyFont="1">
      <alignment horizontal="center" shrinkToFit="0" wrapText="1"/>
    </xf>
    <xf borderId="6" fillId="14" fontId="56" numFmtId="0" xfId="0" applyAlignment="1" applyBorder="1" applyFont="1">
      <alignment horizontal="center" shrinkToFit="0" wrapText="1"/>
    </xf>
    <xf borderId="6" fillId="6" fontId="57" numFmtId="0" xfId="0" applyAlignment="1" applyBorder="1" applyFont="1">
      <alignment horizontal="center" shrinkToFit="0" wrapText="1"/>
    </xf>
    <xf borderId="7" fillId="0" fontId="58" numFmtId="0" xfId="0" applyAlignment="1" applyBorder="1" applyFont="1">
      <alignment horizontal="center" shrinkToFit="0" vertical="top" wrapText="1"/>
    </xf>
    <xf borderId="6" fillId="0" fontId="58" numFmtId="0" xfId="0" applyAlignment="1" applyBorder="1" applyFont="1">
      <alignment shrinkToFit="0" vertical="top" wrapText="1"/>
    </xf>
    <xf quotePrefix="1" borderId="6" fillId="0" fontId="58" numFmtId="0" xfId="0" applyAlignment="1" applyBorder="1" applyFont="1">
      <alignment shrinkToFit="0" vertical="top" wrapText="1"/>
    </xf>
    <xf borderId="6" fillId="0" fontId="58" numFmtId="0" xfId="0" applyAlignment="1" applyBorder="1" applyFont="1">
      <alignment horizontal="center" shrinkToFit="0" vertical="top" wrapText="1"/>
    </xf>
    <xf borderId="6" fillId="0" fontId="58" numFmtId="0" xfId="0" applyAlignment="1" applyBorder="1" applyFont="1">
      <alignment horizontal="center" shrinkToFit="0" wrapText="1"/>
    </xf>
    <xf borderId="6" fillId="0" fontId="58" numFmtId="0" xfId="0" applyAlignment="1" applyBorder="1" applyFont="1">
      <alignment shrinkToFit="0" wrapText="1"/>
    </xf>
    <xf borderId="6" fillId="6" fontId="58" numFmtId="0" xfId="0" applyAlignment="1" applyBorder="1" applyFont="1">
      <alignment horizontal="center" shrinkToFit="0" vertical="top" wrapText="1"/>
    </xf>
    <xf borderId="6" fillId="14" fontId="58" numFmtId="0" xfId="0" applyAlignment="1" applyBorder="1" applyFont="1">
      <alignment horizontal="center" vertical="top"/>
    </xf>
    <xf borderId="6" fillId="6" fontId="23" numFmtId="0" xfId="0" applyBorder="1" applyFont="1"/>
    <xf borderId="6" fillId="6" fontId="58" numFmtId="0" xfId="0" applyAlignment="1" applyBorder="1" applyFont="1">
      <alignment shrinkToFit="0" vertical="bottom" wrapText="1"/>
    </xf>
    <xf borderId="6" fillId="6" fontId="58" numFmtId="0" xfId="0" applyAlignment="1" applyBorder="1" applyFont="1">
      <alignment horizontal="right" shrinkToFit="0" vertical="bottom" wrapText="1"/>
    </xf>
    <xf borderId="4" fillId="0" fontId="58" numFmtId="0" xfId="0" applyAlignment="1" applyBorder="1" applyFont="1">
      <alignment shrinkToFit="0" vertical="top" wrapText="1"/>
    </xf>
    <xf borderId="4" fillId="0" fontId="58" numFmtId="0" xfId="0" applyAlignment="1" applyBorder="1" applyFont="1">
      <alignment horizontal="center" shrinkToFit="0" vertical="top" wrapText="1"/>
    </xf>
    <xf borderId="4" fillId="6" fontId="58" numFmtId="0" xfId="0" applyAlignment="1" applyBorder="1" applyFont="1">
      <alignment shrinkToFit="0" vertical="top" wrapText="1"/>
    </xf>
    <xf borderId="5" fillId="0" fontId="58" numFmtId="0" xfId="0" applyAlignment="1" applyBorder="1" applyFont="1">
      <alignment shrinkToFit="0" vertical="top" wrapText="1"/>
    </xf>
    <xf borderId="6" fillId="6" fontId="58" numFmtId="0" xfId="0" applyAlignment="1" applyBorder="1" applyFont="1">
      <alignment horizontal="center" shrinkToFit="0" wrapText="1"/>
    </xf>
    <xf borderId="6" fillId="6" fontId="58" numFmtId="0" xfId="0" applyAlignment="1" applyBorder="1" applyFont="1">
      <alignment shrinkToFit="0" vertical="top" wrapText="1"/>
    </xf>
    <xf borderId="3" fillId="0" fontId="23" numFmtId="0" xfId="0" applyAlignment="1" applyBorder="1" applyFont="1">
      <alignment vertical="top"/>
    </xf>
    <xf borderId="6" fillId="0" fontId="59" numFmtId="0" xfId="0" applyAlignment="1" applyBorder="1" applyFont="1">
      <alignment horizontal="center" shrinkToFit="0" wrapText="1"/>
    </xf>
    <xf borderId="6" fillId="0" fontId="23" numFmtId="0" xfId="0" applyBorder="1" applyFont="1"/>
    <xf borderId="6" fillId="0" fontId="58" numFmtId="0" xfId="0" applyAlignment="1" applyBorder="1" applyFont="1">
      <alignment shrinkToFit="0" vertical="bottom" wrapText="1"/>
    </xf>
    <xf borderId="6" fillId="0" fontId="58" numFmtId="0" xfId="0" applyAlignment="1" applyBorder="1" applyFont="1">
      <alignment horizontal="right" shrinkToFit="0" vertical="bottom" wrapText="1"/>
    </xf>
    <xf quotePrefix="1" borderId="0" fillId="0" fontId="58" numFmtId="0" xfId="0" applyAlignment="1" applyFont="1">
      <alignment shrinkToFit="0" vertical="top" wrapText="1"/>
    </xf>
    <xf borderId="6" fillId="0" fontId="23" numFmtId="0" xfId="0" applyAlignment="1" applyBorder="1" applyFont="1">
      <alignment vertical="top"/>
    </xf>
    <xf borderId="6" fillId="0" fontId="58" numFmtId="0" xfId="0" applyAlignment="1" applyBorder="1" applyFont="1">
      <alignment horizontal="right" shrinkToFit="0" wrapText="1"/>
    </xf>
    <xf borderId="6" fillId="0" fontId="60" numFmtId="0" xfId="0" applyAlignment="1" applyBorder="1" applyFont="1">
      <alignment shrinkToFit="0" vertical="top" wrapText="1"/>
    </xf>
    <xf borderId="6" fillId="0" fontId="61" numFmtId="0" xfId="0" applyAlignment="1" applyBorder="1" applyFont="1">
      <alignment shrinkToFit="0" vertical="top" wrapText="1"/>
    </xf>
    <xf borderId="6" fillId="0" fontId="62" numFmtId="0" xfId="0" applyAlignment="1" applyBorder="1" applyFont="1">
      <alignment shrinkToFit="0" vertical="top" wrapText="1"/>
    </xf>
    <xf borderId="6" fillId="0" fontId="58" numFmtId="0" xfId="0" applyAlignment="1" applyBorder="1" applyFont="1">
      <alignment readingOrder="0" vertical="top"/>
    </xf>
    <xf borderId="3" fillId="0" fontId="58" numFmtId="0" xfId="0" applyAlignment="1" applyBorder="1" applyFont="1">
      <alignment shrinkToFit="0" vertical="top" wrapText="1"/>
    </xf>
    <xf borderId="3" fillId="0" fontId="58" numFmtId="0" xfId="0" applyAlignment="1" applyBorder="1" applyFont="1">
      <alignment vertical="top"/>
    </xf>
    <xf borderId="3" fillId="0" fontId="56" numFmtId="0" xfId="0" applyAlignment="1" applyBorder="1" applyFont="1">
      <alignment vertical="top"/>
    </xf>
    <xf borderId="3" fillId="0" fontId="58" numFmtId="0" xfId="0" applyAlignment="1" applyBorder="1" applyFont="1">
      <alignment horizontal="center" vertical="top"/>
    </xf>
    <xf borderId="0" fillId="0" fontId="58" numFmtId="0" xfId="0" applyAlignment="1" applyFont="1">
      <alignment vertical="top"/>
    </xf>
    <xf borderId="6" fillId="0" fontId="63" numFmtId="0" xfId="0" applyAlignment="1" applyBorder="1" applyFont="1">
      <alignment vertical="top"/>
    </xf>
    <xf borderId="3" fillId="6" fontId="58" numFmtId="0" xfId="0" applyAlignment="1" applyBorder="1" applyFont="1">
      <alignment horizontal="center" vertical="top"/>
    </xf>
    <xf borderId="3" fillId="0" fontId="23" numFmtId="0" xfId="0" applyAlignment="1" applyBorder="1" applyFont="1">
      <alignment vertical="bottom"/>
    </xf>
    <xf borderId="3" fillId="0" fontId="58" numFmtId="0" xfId="0" applyAlignment="1" applyBorder="1" applyFont="1">
      <alignment horizontal="right" vertical="bottom"/>
    </xf>
    <xf borderId="3" fillId="0" fontId="58" numFmtId="0" xfId="0" applyAlignment="1" applyBorder="1" applyFont="1">
      <alignment vertical="bottom"/>
    </xf>
    <xf borderId="6" fillId="0" fontId="58" numFmtId="0" xfId="0" applyAlignment="1" applyBorder="1" applyFont="1">
      <alignment horizontal="center" vertical="top"/>
    </xf>
    <xf borderId="3" fillId="0" fontId="58" numFmtId="0" xfId="0" applyAlignment="1" applyBorder="1" applyFont="1">
      <alignment horizontal="center" shrinkToFit="0" vertical="top" wrapText="1"/>
    </xf>
    <xf borderId="6" fillId="0" fontId="58" numFmtId="0" xfId="0" applyAlignment="1" applyBorder="1" applyFont="1">
      <alignment readingOrder="0" shrinkToFit="0" vertical="top" wrapText="1"/>
    </xf>
    <xf borderId="6" fillId="6" fontId="58" numFmtId="0" xfId="0" applyAlignment="1" applyBorder="1" applyFont="1">
      <alignment horizontal="right" shrinkToFit="0" vertical="top" wrapText="1"/>
    </xf>
    <xf borderId="6" fillId="0" fontId="23" numFmtId="0" xfId="0" applyAlignment="1" applyBorder="1" applyFont="1">
      <alignment vertical="bottom"/>
    </xf>
    <xf borderId="6" fillId="0" fontId="64" numFmtId="0" xfId="0" applyAlignment="1" applyBorder="1" applyFont="1">
      <alignment shrinkToFit="0" vertical="top" wrapText="1"/>
    </xf>
    <xf borderId="3" fillId="0" fontId="65" numFmtId="0" xfId="0" applyAlignment="1" applyBorder="1" applyFont="1">
      <alignment shrinkToFit="0" vertical="top" wrapText="1"/>
    </xf>
    <xf borderId="6" fillId="0" fontId="23" numFmtId="0" xfId="0" applyAlignment="1" applyBorder="1" applyFont="1">
      <alignment horizontal="center" shrinkToFit="0" wrapText="1"/>
    </xf>
    <xf borderId="6" fillId="0" fontId="23" numFmtId="0" xfId="0" applyAlignment="1" applyBorder="1" applyFont="1">
      <alignment shrinkToFit="0" vertical="top" wrapText="1"/>
    </xf>
    <xf borderId="6" fillId="0" fontId="58" numFmtId="0" xfId="0" applyAlignment="1" applyBorder="1" applyFont="1">
      <alignment horizontal="right" shrinkToFit="0" vertical="top" wrapText="1"/>
    </xf>
    <xf borderId="6" fillId="0" fontId="66" numFmtId="0" xfId="0" applyAlignment="1" applyBorder="1" applyFont="1">
      <alignment shrinkToFit="0" wrapText="1"/>
    </xf>
    <xf borderId="6" fillId="0" fontId="67" numFmtId="0" xfId="0" applyAlignment="1" applyBorder="1" applyFont="1">
      <alignment vertical="top"/>
    </xf>
    <xf borderId="6" fillId="0" fontId="23" numFmtId="0" xfId="0" applyAlignment="1" applyBorder="1" applyFont="1">
      <alignment shrinkToFit="0" vertical="bottom" wrapText="1"/>
    </xf>
    <xf borderId="6" fillId="14" fontId="58" numFmtId="0" xfId="0" applyAlignment="1" applyBorder="1" applyFont="1">
      <alignment horizontal="center" shrinkToFit="0" vertical="top" wrapText="1"/>
    </xf>
    <xf borderId="4" fillId="0" fontId="62" numFmtId="0" xfId="0" applyAlignment="1" applyBorder="1" applyFont="1">
      <alignment vertical="top"/>
    </xf>
    <xf quotePrefix="1" borderId="6" fillId="0" fontId="58" numFmtId="0" xfId="0" applyAlignment="1" applyBorder="1" applyFont="1">
      <alignment shrinkToFit="0" wrapText="1"/>
    </xf>
    <xf borderId="4" fillId="0" fontId="58" numFmtId="0" xfId="0" applyAlignment="1" applyBorder="1" applyFont="1">
      <alignment vertical="bottom"/>
    </xf>
    <xf borderId="3" fillId="0" fontId="61" numFmtId="0" xfId="0" applyAlignment="1" applyBorder="1" applyFont="1">
      <alignment shrinkToFit="0" vertical="top" wrapText="1"/>
    </xf>
    <xf quotePrefix="1" borderId="3" fillId="0" fontId="61" numFmtId="0" xfId="0" applyAlignment="1" applyBorder="1" applyFont="1">
      <alignment horizontal="center" shrinkToFit="0" vertical="top" wrapText="1"/>
    </xf>
    <xf borderId="4" fillId="0" fontId="68" numFmtId="0" xfId="0" applyAlignment="1" applyBorder="1" applyFont="1">
      <alignment horizontal="center" vertical="top"/>
    </xf>
    <xf borderId="4" fillId="0" fontId="58" numFmtId="0" xfId="0" applyAlignment="1" applyBorder="1" applyFont="1">
      <alignment vertical="top"/>
    </xf>
    <xf borderId="0" fillId="0" fontId="23" numFmtId="0" xfId="0" applyFont="1"/>
    <xf borderId="0" fillId="0" fontId="23" numFmtId="0" xfId="0" applyAlignment="1" applyFont="1">
      <alignment shrinkToFit="0" vertical="bottom" wrapText="1"/>
    </xf>
    <xf borderId="0" fillId="0" fontId="23" numFmtId="0" xfId="0" applyAlignment="1" applyFont="1">
      <alignment vertical="bottom"/>
    </xf>
    <xf borderId="4" fillId="6" fontId="23" numFmtId="0" xfId="0" applyAlignment="1" applyBorder="1" applyFont="1">
      <alignment vertical="top"/>
    </xf>
    <xf borderId="4" fillId="6" fontId="58" numFmtId="0" xfId="0" applyAlignment="1" applyBorder="1" applyFont="1">
      <alignment horizontal="center" shrinkToFit="0" vertical="top" wrapText="1"/>
    </xf>
    <xf borderId="5" fillId="6" fontId="58" numFmtId="0" xfId="0" applyAlignment="1" applyBorder="1" applyFont="1">
      <alignment shrinkToFit="0" vertical="top" wrapText="1"/>
    </xf>
    <xf borderId="4" fillId="6" fontId="69" numFmtId="0" xfId="0" applyAlignment="1" applyBorder="1" applyFont="1">
      <alignment vertical="top"/>
    </xf>
    <xf borderId="6" fillId="6" fontId="23" numFmtId="0" xfId="0" applyAlignment="1" applyBorder="1" applyFont="1">
      <alignment vertical="top"/>
    </xf>
    <xf borderId="3" fillId="0" fontId="58" numFmtId="0" xfId="0" applyAlignment="1" applyBorder="1" applyFont="1">
      <alignment readingOrder="0" shrinkToFit="0" vertical="top" wrapText="1"/>
    </xf>
    <xf borderId="3" fillId="6" fontId="23" numFmtId="0" xfId="0" applyAlignment="1" applyBorder="1" applyFont="1">
      <alignment vertical="top"/>
    </xf>
    <xf borderId="3" fillId="6" fontId="58" numFmtId="0" xfId="0" applyAlignment="1" applyBorder="1" applyFont="1">
      <alignment vertical="top"/>
    </xf>
    <xf borderId="3" fillId="6" fontId="58" numFmtId="0" xfId="0" applyAlignment="1" applyBorder="1" applyFont="1">
      <alignment horizontal="center" shrinkToFit="0" vertical="top" wrapText="1"/>
    </xf>
    <xf borderId="3" fillId="6" fontId="58" numFmtId="0" xfId="0" applyAlignment="1" applyBorder="1" applyFont="1">
      <alignment shrinkToFit="0" vertical="top" wrapText="1"/>
    </xf>
    <xf borderId="3" fillId="0" fontId="23" numFmtId="0" xfId="0" applyBorder="1" applyFont="1"/>
    <xf borderId="3" fillId="0" fontId="58" numFmtId="0" xfId="0" applyAlignment="1" applyBorder="1" applyFont="1">
      <alignment horizontal="right" shrinkToFit="0" vertical="bottom" wrapText="1"/>
    </xf>
    <xf borderId="0" fillId="0" fontId="58" numFmtId="0" xfId="0" applyAlignment="1" applyFont="1">
      <alignment horizontal="right" shrinkToFit="0" vertical="bottom" wrapText="1"/>
    </xf>
    <xf borderId="0" fillId="0" fontId="58" numFmtId="0" xfId="0" applyAlignment="1" applyFont="1">
      <alignment horizontal="center" shrinkToFit="0" vertical="top" wrapText="1"/>
    </xf>
    <xf borderId="0" fillId="0" fontId="58" numFmtId="0" xfId="0" applyAlignment="1" applyFont="1">
      <alignment horizontal="center" shrinkToFit="0" wrapText="1"/>
    </xf>
    <xf borderId="23" fillId="6" fontId="56" numFmtId="0" xfId="0" applyAlignment="1" applyBorder="1" applyFont="1">
      <alignment horizontal="center" shrinkToFit="0" wrapText="1"/>
    </xf>
    <xf borderId="24" fillId="6" fontId="56" numFmtId="0" xfId="0" applyAlignment="1" applyBorder="1" applyFont="1">
      <alignment horizontal="center" shrinkToFit="0" wrapText="1"/>
    </xf>
    <xf borderId="25" fillId="6" fontId="56" numFmtId="0" xfId="0" applyAlignment="1" applyBorder="1" applyFont="1">
      <alignment horizontal="center" shrinkToFit="0" wrapText="1"/>
    </xf>
    <xf borderId="26" fillId="6" fontId="56" numFmtId="0" xfId="0" applyAlignment="1" applyBorder="1" applyFont="1">
      <alignment horizontal="center" shrinkToFit="0" wrapText="1"/>
    </xf>
    <xf borderId="0" fillId="6" fontId="56" numFmtId="0" xfId="0" applyAlignment="1" applyFont="1">
      <alignment horizontal="center" shrinkToFit="0" wrapText="1"/>
    </xf>
    <xf borderId="0" fillId="14" fontId="56" numFmtId="0" xfId="0" applyAlignment="1" applyFont="1">
      <alignment horizontal="center" shrinkToFit="0" wrapText="1"/>
    </xf>
    <xf borderId="0" fillId="6" fontId="57" numFmtId="0" xfId="0" applyAlignment="1" applyFont="1">
      <alignment horizontal="center" shrinkToFit="0" wrapText="1"/>
    </xf>
    <xf borderId="1" fillId="6" fontId="56" numFmtId="0" xfId="0" applyAlignment="1" applyBorder="1" applyFont="1">
      <alignment shrinkToFit="0" vertical="top" wrapText="1"/>
    </xf>
    <xf borderId="6" fillId="13" fontId="58" numFmtId="0" xfId="0" applyAlignment="1" applyBorder="1" applyFont="1">
      <alignment horizontal="center" shrinkToFit="0" vertical="top" wrapText="1"/>
    </xf>
    <xf borderId="6" fillId="6" fontId="58" numFmtId="0" xfId="0" applyAlignment="1" applyBorder="1" applyFont="1">
      <alignment readingOrder="0" shrinkToFit="0" vertical="top" wrapText="1"/>
    </xf>
    <xf quotePrefix="1" borderId="6" fillId="6" fontId="58" numFmtId="0" xfId="0" applyAlignment="1" applyBorder="1" applyFont="1">
      <alignment shrinkToFit="0" vertical="top" wrapText="1"/>
    </xf>
    <xf borderId="0" fillId="6" fontId="70" numFmtId="0" xfId="0" applyAlignment="1" applyFont="1">
      <alignment shrinkToFit="0" wrapText="1"/>
    </xf>
    <xf borderId="0" fillId="6" fontId="58" numFmtId="0" xfId="0" applyAlignment="1" applyFont="1">
      <alignment horizontal="center" shrinkToFit="0" vertical="top" wrapText="1"/>
    </xf>
    <xf borderId="0" fillId="14" fontId="58" numFmtId="0" xfId="0" applyAlignment="1" applyFont="1">
      <alignment horizontal="center" vertical="top"/>
    </xf>
    <xf borderId="0" fillId="6" fontId="58" numFmtId="0" xfId="0" applyAlignment="1" applyFont="1">
      <alignment shrinkToFit="0" vertical="bottom" wrapText="1"/>
    </xf>
    <xf borderId="0" fillId="6" fontId="58" numFmtId="0" xfId="0" applyAlignment="1" applyFont="1">
      <alignment horizontal="right" shrinkToFit="0" vertical="bottom" wrapText="1"/>
    </xf>
    <xf borderId="0" fillId="6" fontId="23" numFmtId="0" xfId="0" applyAlignment="1" applyFont="1">
      <alignment vertical="bottom"/>
    </xf>
    <xf borderId="4" fillId="13" fontId="58" numFmtId="0" xfId="0" applyAlignment="1" applyBorder="1" applyFont="1">
      <alignment horizontal="center" shrinkToFit="0" vertical="top" wrapText="1"/>
    </xf>
    <xf borderId="6" fillId="6" fontId="71" numFmtId="0" xfId="0" applyAlignment="1" applyBorder="1" applyFont="1">
      <alignment shrinkToFit="0" vertical="top" wrapText="1"/>
    </xf>
    <xf borderId="0" fillId="6" fontId="23" numFmtId="0" xfId="0" applyAlignment="1" applyFont="1">
      <alignment vertical="top"/>
    </xf>
    <xf borderId="0" fillId="0" fontId="23" numFmtId="0" xfId="0" applyAlignment="1" applyFont="1">
      <alignment vertical="top"/>
    </xf>
    <xf borderId="13" fillId="6" fontId="56" numFmtId="0" xfId="0" applyAlignment="1" applyBorder="1" applyFont="1">
      <alignment shrinkToFit="0" vertical="top" wrapText="1"/>
    </xf>
    <xf borderId="6" fillId="6" fontId="58" numFmtId="0" xfId="0" applyAlignment="1" applyBorder="1" applyFont="1">
      <alignment shrinkToFit="0" wrapText="1"/>
    </xf>
    <xf quotePrefix="1" borderId="6" fillId="6" fontId="58" numFmtId="0" xfId="0" applyAlignment="1" applyBorder="1" applyFont="1">
      <alignment shrinkToFit="0" wrapText="1"/>
    </xf>
    <xf borderId="1" fillId="6" fontId="72" numFmtId="0" xfId="0" applyAlignment="1" applyBorder="1" applyFont="1">
      <alignment shrinkToFit="0" vertical="top" wrapText="1"/>
    </xf>
    <xf borderId="6" fillId="6" fontId="62" numFmtId="0" xfId="0" applyAlignment="1" applyBorder="1" applyFont="1">
      <alignment shrinkToFit="0" vertical="top" wrapText="1"/>
    </xf>
    <xf borderId="1" fillId="6" fontId="58" numFmtId="0" xfId="0" applyAlignment="1" applyBorder="1" applyFont="1">
      <alignment shrinkToFit="0" vertical="top" wrapText="1"/>
    </xf>
    <xf borderId="1" fillId="6" fontId="58" numFmtId="0" xfId="0" applyAlignment="1" applyBorder="1" applyFont="1">
      <alignment horizontal="center" shrinkToFit="0" vertical="top" wrapText="1"/>
    </xf>
    <xf borderId="6" fillId="6" fontId="67" numFmtId="0" xfId="0" applyAlignment="1" applyBorder="1" applyFont="1">
      <alignment horizontal="center" shrinkToFit="0" vertical="top" wrapText="1"/>
    </xf>
    <xf quotePrefix="1" borderId="6" fillId="6" fontId="58" numFmtId="0" xfId="0" applyAlignment="1" applyBorder="1" applyFont="1">
      <alignment horizontal="center" shrinkToFit="0" vertical="top" wrapText="1"/>
    </xf>
    <xf borderId="27" fillId="6" fontId="58" numFmtId="0" xfId="0" applyAlignment="1" applyBorder="1" applyFont="1">
      <alignment shrinkToFit="0" vertical="top" wrapText="1"/>
    </xf>
    <xf borderId="27" fillId="6" fontId="58" numFmtId="0" xfId="0" applyAlignment="1" applyBorder="1" applyFont="1">
      <alignment horizontal="center" shrinkToFit="0" vertical="top" wrapText="1"/>
    </xf>
    <xf borderId="6" fillId="0" fontId="58" numFmtId="0" xfId="0" applyAlignment="1" applyBorder="1" applyFont="1">
      <alignment vertical="top"/>
    </xf>
    <xf borderId="6" fillId="0" fontId="61" numFmtId="0" xfId="0" applyAlignment="1" applyBorder="1" applyFont="1">
      <alignment readingOrder="0" shrinkToFit="0" vertical="top" wrapText="1"/>
    </xf>
    <xf borderId="3" fillId="6" fontId="58" numFmtId="0" xfId="0" applyAlignment="1" applyBorder="1" applyFont="1">
      <alignment horizontal="right" shrinkToFit="0" vertical="top" wrapText="1"/>
    </xf>
    <xf borderId="3" fillId="0" fontId="61" numFmtId="0" xfId="0" applyAlignment="1" applyBorder="1" applyFont="1">
      <alignment horizontal="center" shrinkToFit="0" vertical="top" wrapText="1"/>
    </xf>
    <xf borderId="3" fillId="0" fontId="73" numFmtId="0" xfId="0" applyAlignment="1" applyBorder="1" applyFont="1">
      <alignment shrinkToFit="0" vertical="top" wrapText="1"/>
    </xf>
    <xf borderId="3" fillId="6" fontId="58" numFmtId="0" xfId="0" applyAlignment="1" applyBorder="1" applyFont="1">
      <alignment readingOrder="0" shrinkToFit="0" vertical="top" wrapText="1"/>
    </xf>
    <xf borderId="3" fillId="6" fontId="74" numFmtId="0" xfId="0" applyAlignment="1" applyBorder="1" applyFont="1">
      <alignment horizontal="right" shrinkToFit="0" vertical="top" wrapText="1"/>
    </xf>
    <xf quotePrefix="1" borderId="3" fillId="6" fontId="58" numFmtId="0" xfId="0" applyAlignment="1" applyBorder="1" applyFont="1">
      <alignment horizontal="center" shrinkToFit="0" vertical="top" wrapText="1"/>
    </xf>
    <xf quotePrefix="1" borderId="3" fillId="6" fontId="75" numFmtId="0" xfId="0" applyAlignment="1" applyBorder="1" applyFont="1">
      <alignment shrinkToFit="0" vertical="top" wrapText="1"/>
    </xf>
    <xf borderId="3" fillId="6" fontId="62" numFmtId="0" xfId="0" applyAlignment="1" applyBorder="1" applyFont="1">
      <alignment shrinkToFit="0" vertical="top" wrapText="1"/>
    </xf>
    <xf borderId="6" fillId="6" fontId="76" numFmtId="0" xfId="0" applyAlignment="1" applyBorder="1" applyFont="1">
      <alignment shrinkToFit="0" vertical="top" wrapText="1"/>
    </xf>
    <xf borderId="0" fillId="6" fontId="58" numFmtId="0" xfId="0" applyAlignment="1" applyFont="1">
      <alignment shrinkToFit="0" vertical="top" wrapText="1"/>
    </xf>
    <xf borderId="0" fillId="6" fontId="58" numFmtId="0" xfId="0" applyAlignment="1" applyFont="1">
      <alignment horizontal="right" shrinkToFit="0" vertical="top" wrapText="1"/>
    </xf>
    <xf borderId="6" fillId="6" fontId="77" numFmtId="0" xfId="0" applyAlignment="1" applyBorder="1" applyFont="1">
      <alignment shrinkToFit="0" vertical="top" wrapText="1"/>
    </xf>
    <xf borderId="0" fillId="6" fontId="78" numFmtId="0" xfId="0" applyAlignment="1" applyFont="1">
      <alignment vertical="bottom"/>
    </xf>
    <xf borderId="13" fillId="13" fontId="58" numFmtId="0" xfId="0" applyAlignment="1" applyBorder="1" applyFont="1">
      <alignment horizontal="center" shrinkToFit="0" vertical="top" wrapText="1"/>
    </xf>
    <xf borderId="1" fillId="6" fontId="58" numFmtId="0" xfId="0" applyAlignment="1" applyBorder="1" applyFont="1">
      <alignment readingOrder="0" shrinkToFit="0" vertical="top" wrapText="1"/>
    </xf>
    <xf borderId="1" fillId="6" fontId="67" numFmtId="0" xfId="0" applyAlignment="1" applyBorder="1" applyFont="1">
      <alignment horizontal="center" shrinkToFit="0" vertical="top" wrapText="1"/>
    </xf>
    <xf borderId="13" fillId="6" fontId="23" numFmtId="0" xfId="0" applyAlignment="1" applyBorder="1" applyFont="1">
      <alignment vertical="top"/>
    </xf>
    <xf borderId="6" fillId="6" fontId="58" numFmtId="0" xfId="0" applyAlignment="1" applyBorder="1" applyFont="1">
      <alignment horizontal="center" vertical="top"/>
    </xf>
    <xf quotePrefix="1" borderId="6" fillId="6" fontId="58" numFmtId="0" xfId="0" applyAlignment="1" applyBorder="1" applyFont="1">
      <alignment vertical="top"/>
    </xf>
    <xf borderId="6" fillId="6" fontId="58" numFmtId="0" xfId="0" applyAlignment="1" applyBorder="1" applyFont="1">
      <alignment vertical="top"/>
    </xf>
    <xf borderId="5" fillId="6" fontId="58" numFmtId="0" xfId="0" applyAlignment="1" applyBorder="1" applyFont="1">
      <alignment horizontal="center" shrinkToFit="0" vertical="top" wrapText="1"/>
    </xf>
    <xf borderId="5" fillId="6" fontId="58" numFmtId="0" xfId="0" applyAlignment="1" applyBorder="1" applyFont="1">
      <alignment horizontal="center" vertical="top"/>
    </xf>
    <xf borderId="6" fillId="6" fontId="79" numFmtId="0" xfId="0" applyAlignment="1" applyBorder="1" applyFont="1">
      <alignment horizontal="center" shrinkToFit="0" vertical="top" wrapText="1"/>
    </xf>
    <xf borderId="6" fillId="6" fontId="78" numFmtId="0" xfId="0" applyAlignment="1" applyBorder="1" applyFont="1">
      <alignment readingOrder="0" shrinkToFit="0" vertical="top" wrapText="1"/>
    </xf>
    <xf borderId="6" fillId="6" fontId="78" numFmtId="0" xfId="0" applyAlignment="1" applyBorder="1" applyFont="1">
      <alignment shrinkToFit="0" vertical="top" wrapText="1"/>
    </xf>
    <xf borderId="0" fillId="14" fontId="58" numFmtId="0" xfId="0" applyAlignment="1" applyFont="1">
      <alignment horizontal="center" shrinkToFit="0" vertical="top" wrapText="1"/>
    </xf>
    <xf borderId="5" fillId="6" fontId="23" numFmtId="0" xfId="0" applyAlignment="1" applyBorder="1" applyFont="1">
      <alignment vertical="top"/>
    </xf>
    <xf borderId="5" fillId="6" fontId="58" numFmtId="0" xfId="0" applyAlignment="1" applyBorder="1" applyFont="1">
      <alignment horizontal="center" shrinkToFit="0" wrapText="1"/>
    </xf>
    <xf borderId="6" fillId="6" fontId="58" numFmtId="0" xfId="0" applyAlignment="1" applyBorder="1" applyFont="1">
      <alignment readingOrder="0" vertical="top"/>
    </xf>
    <xf borderId="3" fillId="6" fontId="58" numFmtId="0" xfId="0" applyAlignment="1" applyBorder="1" applyFont="1">
      <alignment horizontal="right" vertical="top"/>
    </xf>
    <xf borderId="0" fillId="6" fontId="58" numFmtId="0" xfId="0" applyAlignment="1" applyFont="1">
      <alignment horizontal="right" vertical="bottom"/>
    </xf>
    <xf borderId="4" fillId="6" fontId="58" numFmtId="0" xfId="0" applyAlignment="1" applyBorder="1" applyFont="1">
      <alignment horizontal="center" vertical="top"/>
    </xf>
    <xf borderId="3" fillId="6" fontId="62" numFmtId="0" xfId="0" applyAlignment="1" applyBorder="1" applyFont="1">
      <alignment vertical="top"/>
    </xf>
    <xf borderId="0" fillId="6" fontId="58" numFmtId="0" xfId="0" applyAlignment="1" applyFont="1">
      <alignment horizontal="center" vertical="top"/>
    </xf>
    <xf borderId="0" fillId="6" fontId="58" numFmtId="0" xfId="0" applyAlignment="1" applyFont="1">
      <alignment vertical="bottom"/>
    </xf>
    <xf borderId="0" fillId="22" fontId="23" numFmtId="0" xfId="0" applyAlignment="1" applyFill="1" applyFont="1">
      <alignment vertical="bottom"/>
    </xf>
    <xf borderId="0" fillId="22" fontId="58" numFmtId="0" xfId="0" applyAlignment="1" applyFont="1">
      <alignment horizontal="right" shrinkToFit="0" vertical="bottom" wrapText="1"/>
    </xf>
    <xf borderId="0" fillId="22" fontId="58" numFmtId="0" xfId="0" applyAlignment="1" applyFont="1">
      <alignment shrinkToFit="0" vertical="bottom" wrapText="1"/>
    </xf>
    <xf borderId="6" fillId="6" fontId="80" numFmtId="0" xfId="0" applyAlignment="1" applyBorder="1" applyFont="1">
      <alignment shrinkToFit="0" vertical="top" wrapText="1"/>
    </xf>
    <xf borderId="6" fillId="13" fontId="58" numFmtId="0" xfId="0" applyAlignment="1" applyBorder="1" applyFont="1">
      <alignment horizontal="center" shrinkToFit="0" wrapText="1"/>
    </xf>
    <xf borderId="4" fillId="6" fontId="58" numFmtId="0" xfId="0" applyAlignment="1" applyBorder="1" applyFont="1">
      <alignment horizontal="center" shrinkToFit="0" wrapText="1"/>
    </xf>
    <xf borderId="6" fillId="6" fontId="58" numFmtId="0" xfId="0" applyAlignment="1" applyBorder="1" applyFont="1">
      <alignment horizontal="left" readingOrder="0" shrinkToFit="0" vertical="top" wrapText="1"/>
    </xf>
    <xf borderId="6" fillId="6" fontId="62" numFmtId="0" xfId="0" applyAlignment="1" applyBorder="1" applyFont="1">
      <alignment horizontal="center" shrinkToFit="0" wrapText="1"/>
    </xf>
    <xf borderId="0" fillId="6" fontId="58" numFmtId="0" xfId="0" applyAlignment="1" applyFont="1">
      <alignment horizontal="center" shrinkToFit="0" wrapText="1"/>
    </xf>
    <xf borderId="0" fillId="14" fontId="58" numFmtId="0" xfId="0" applyAlignment="1" applyFont="1">
      <alignment horizontal="center"/>
    </xf>
    <xf borderId="0" fillId="6" fontId="23" numFmtId="0" xfId="0" applyFont="1"/>
    <xf borderId="6" fillId="6" fontId="81" numFmtId="0" xfId="0" applyAlignment="1" applyBorder="1" applyFont="1">
      <alignment vertical="top"/>
    </xf>
    <xf borderId="12" fillId="6" fontId="58" numFmtId="0" xfId="0" applyAlignment="1" applyBorder="1" applyFont="1">
      <alignment horizontal="center" shrinkToFit="0" vertical="top" wrapText="1"/>
    </xf>
    <xf borderId="12" fillId="14" fontId="58" numFmtId="0" xfId="0" applyAlignment="1" applyBorder="1" applyFont="1">
      <alignment horizontal="center" vertical="top"/>
    </xf>
    <xf borderId="12" fillId="6" fontId="23" numFmtId="0" xfId="0" applyAlignment="1" applyBorder="1" applyFont="1">
      <alignment vertical="bottom"/>
    </xf>
    <xf borderId="12" fillId="6" fontId="58" numFmtId="0" xfId="0" applyAlignment="1" applyBorder="1" applyFont="1">
      <alignment horizontal="right" shrinkToFit="0" vertical="bottom" wrapText="1"/>
    </xf>
    <xf borderId="12" fillId="6" fontId="58" numFmtId="0" xfId="0" applyAlignment="1" applyBorder="1" applyFont="1">
      <alignment shrinkToFit="0" vertical="bottom" wrapText="1"/>
    </xf>
    <xf borderId="1" fillId="6" fontId="58" numFmtId="0" xfId="0" applyAlignment="1" applyBorder="1" applyFont="1">
      <alignment horizontal="center" shrinkToFit="0" wrapText="1"/>
    </xf>
    <xf borderId="0" fillId="6" fontId="82" numFmtId="0" xfId="0" applyAlignment="1" applyFont="1">
      <alignment shrinkToFit="0" vertical="bottom" wrapText="1"/>
    </xf>
    <xf borderId="0" fillId="6" fontId="83" numFmtId="0" xfId="0" applyAlignment="1" applyFont="1">
      <alignment vertical="bottom"/>
    </xf>
    <xf borderId="1" fillId="6" fontId="62" numFmtId="0" xfId="0" applyAlignment="1" applyBorder="1" applyFont="1">
      <alignment shrinkToFit="0" vertical="top" wrapText="1"/>
    </xf>
    <xf borderId="1" fillId="6" fontId="23" numFmtId="0" xfId="0" applyBorder="1" applyFont="1"/>
    <xf borderId="1" fillId="6" fontId="23" numFmtId="0" xfId="0" applyAlignment="1" applyBorder="1" applyFont="1">
      <alignment vertical="top"/>
    </xf>
    <xf borderId="1" fillId="6" fontId="84" numFmtId="0" xfId="0" applyAlignment="1" applyBorder="1" applyFont="1">
      <alignment shrinkToFit="0" vertical="top" wrapText="1"/>
    </xf>
    <xf quotePrefix="1" borderId="6" fillId="0" fontId="82" numFmtId="0" xfId="0" applyAlignment="1" applyBorder="1" applyFont="1">
      <alignment vertical="bottom"/>
    </xf>
    <xf quotePrefix="1" borderId="6" fillId="0" fontId="82" numFmtId="0" xfId="0" applyAlignment="1" applyBorder="1" applyFont="1">
      <alignment vertical="top"/>
    </xf>
    <xf borderId="1" fillId="6" fontId="58" numFmtId="0" xfId="0" applyAlignment="1" applyBorder="1" applyFont="1">
      <alignment horizontal="center" vertical="top"/>
    </xf>
    <xf borderId="3" fillId="0" fontId="58" numFmtId="0" xfId="0" applyAlignment="1" applyBorder="1" applyFont="1">
      <alignment horizontal="center" shrinkToFit="0" vertical="bottom" wrapText="1"/>
    </xf>
    <xf borderId="6" fillId="0" fontId="58" numFmtId="0" xfId="0" applyAlignment="1" applyBorder="1" applyFont="1">
      <alignment horizontal="center" shrinkToFit="0" vertical="bottom" wrapText="1"/>
    </xf>
    <xf borderId="3" fillId="0" fontId="85" numFmtId="0" xfId="0" applyAlignment="1" applyBorder="1" applyFont="1">
      <alignment horizontal="center" shrinkToFit="0" vertical="bottom" wrapText="1"/>
    </xf>
    <xf borderId="10" fillId="6" fontId="23" numFmtId="0" xfId="0" applyAlignment="1" applyBorder="1" applyFont="1">
      <alignment vertical="top"/>
    </xf>
    <xf borderId="6" fillId="23" fontId="58" numFmtId="0" xfId="0" applyAlignment="1" applyBorder="1" applyFill="1" applyFont="1">
      <alignment horizontal="center" shrinkToFit="0" vertical="top" wrapText="1"/>
    </xf>
    <xf borderId="4" fillId="23" fontId="58" numFmtId="0" xfId="0" applyAlignment="1" applyBorder="1" applyFont="1">
      <alignment horizontal="center" shrinkToFit="0" vertical="top" wrapText="1"/>
    </xf>
    <xf borderId="4" fillId="23" fontId="23" numFmtId="0" xfId="0" applyAlignment="1" applyBorder="1" applyFont="1">
      <alignment vertical="top"/>
    </xf>
    <xf borderId="6" fillId="23" fontId="58" numFmtId="0" xfId="0" applyAlignment="1" applyBorder="1" applyFont="1">
      <alignment readingOrder="0" shrinkToFit="0" vertical="top" wrapText="1"/>
    </xf>
    <xf borderId="6" fillId="23" fontId="23" numFmtId="0" xfId="0" applyAlignment="1" applyBorder="1" applyFont="1">
      <alignment vertical="top"/>
    </xf>
    <xf borderId="3" fillId="23" fontId="23" numFmtId="0" xfId="0" applyAlignment="1" applyBorder="1" applyFont="1">
      <alignment vertical="top"/>
    </xf>
    <xf borderId="1" fillId="23" fontId="58" numFmtId="0" xfId="0" applyAlignment="1" applyBorder="1" applyFont="1">
      <alignment shrinkToFit="0" vertical="top" wrapText="1"/>
    </xf>
    <xf borderId="1" fillId="23" fontId="58" numFmtId="0" xfId="0" applyAlignment="1" applyBorder="1" applyFont="1">
      <alignment horizontal="center" shrinkToFit="0" vertical="top" wrapText="1"/>
    </xf>
    <xf borderId="10" fillId="23" fontId="23" numFmtId="0" xfId="0" applyAlignment="1" applyBorder="1" applyFont="1">
      <alignment vertical="top"/>
    </xf>
    <xf borderId="0" fillId="23" fontId="23" numFmtId="0" xfId="0" applyAlignment="1" applyFont="1">
      <alignment vertical="top"/>
    </xf>
    <xf borderId="1" fillId="6" fontId="58" numFmtId="0" xfId="0" applyAlignment="1" applyBorder="1" applyFont="1">
      <alignment readingOrder="0" vertical="top"/>
    </xf>
    <xf quotePrefix="1" borderId="3" fillId="6" fontId="58" numFmtId="0" xfId="0" applyAlignment="1" applyBorder="1" applyFont="1">
      <alignment vertical="top"/>
    </xf>
    <xf borderId="10" fillId="6" fontId="58" numFmtId="0" xfId="0" applyAlignment="1" applyBorder="1" applyFont="1">
      <alignment readingOrder="0" vertical="top"/>
    </xf>
    <xf borderId="10" fillId="6" fontId="58" numFmtId="0" xfId="0" applyAlignment="1" applyBorder="1" applyFont="1">
      <alignment horizontal="center" vertical="top"/>
    </xf>
    <xf borderId="0" fillId="6" fontId="58" numFmtId="0" xfId="0" applyAlignment="1" applyFont="1">
      <alignment horizontal="right" vertical="top"/>
    </xf>
    <xf borderId="1" fillId="6" fontId="86" numFmtId="0" xfId="0" applyAlignment="1" applyBorder="1" applyFont="1">
      <alignment shrinkToFit="0" vertical="top" wrapText="1"/>
    </xf>
    <xf borderId="1" fillId="13" fontId="58" numFmtId="0" xfId="0" applyAlignment="1" applyBorder="1" applyFont="1">
      <alignment horizontal="center" shrinkToFit="0" vertical="top" wrapText="1"/>
    </xf>
    <xf borderId="6" fillId="6" fontId="87" numFmtId="0" xfId="0" applyAlignment="1" applyBorder="1" applyFont="1">
      <alignment horizontal="center" shrinkToFit="0" vertical="top" wrapText="1"/>
    </xf>
    <xf quotePrefix="1" borderId="1" fillId="6" fontId="58" numFmtId="0" xfId="0" applyAlignment="1" applyBorder="1" applyFont="1">
      <alignment shrinkToFit="0" vertical="top" wrapText="1"/>
    </xf>
    <xf borderId="4" fillId="6" fontId="58" numFmtId="0" xfId="0" applyAlignment="1" applyBorder="1" applyFont="1">
      <alignment readingOrder="0" shrinkToFit="0" vertical="top" wrapText="1"/>
    </xf>
    <xf borderId="13" fillId="6" fontId="58" numFmtId="0" xfId="0" applyAlignment="1" applyBorder="1" applyFont="1">
      <alignment horizontal="center" shrinkToFit="0" vertical="top" wrapText="1"/>
    </xf>
    <xf borderId="13" fillId="6" fontId="58" numFmtId="0" xfId="0" applyAlignment="1" applyBorder="1" applyFont="1">
      <alignment readingOrder="0" shrinkToFit="0" vertical="top" wrapText="1"/>
    </xf>
    <xf borderId="13" fillId="6" fontId="58" numFmtId="0" xfId="0" applyAlignment="1" applyBorder="1" applyFont="1">
      <alignment shrinkToFit="0" vertical="top" wrapText="1"/>
    </xf>
    <xf borderId="3" fillId="6" fontId="88" numFmtId="0" xfId="0" applyAlignment="1" applyBorder="1" applyFont="1">
      <alignment horizontal="center" shrinkToFit="0" vertical="top" wrapText="1"/>
    </xf>
    <xf borderId="3" fillId="6" fontId="89" numFmtId="0" xfId="0" applyAlignment="1" applyBorder="1" applyFont="1">
      <alignment horizontal="center" shrinkToFit="0" vertical="top" wrapText="1"/>
    </xf>
    <xf quotePrefix="1" borderId="4" fillId="6" fontId="58" numFmtId="0" xfId="0" applyAlignment="1" applyBorder="1" applyFont="1">
      <alignment horizontal="center" shrinkToFit="0" vertical="top" wrapText="1"/>
    </xf>
    <xf borderId="5" fillId="6" fontId="90" numFmtId="0" xfId="0" applyAlignment="1" applyBorder="1" applyFont="1">
      <alignment shrinkToFit="0" vertical="top" wrapText="1"/>
    </xf>
    <xf borderId="5" fillId="6" fontId="91" numFmtId="0" xfId="0" applyAlignment="1" applyBorder="1" applyFont="1">
      <alignment horizontal="center" shrinkToFit="0" vertical="top" wrapText="1"/>
    </xf>
    <xf borderId="5" fillId="6" fontId="92" numFmtId="0" xfId="0" applyAlignment="1" applyBorder="1" applyFont="1">
      <alignment horizontal="center" shrinkToFit="0" vertical="top" wrapText="1"/>
    </xf>
    <xf borderId="5" fillId="0" fontId="58" numFmtId="0" xfId="0" applyAlignment="1" applyBorder="1" applyFont="1">
      <alignment vertical="top"/>
    </xf>
    <xf borderId="5" fillId="0" fontId="58" numFmtId="0" xfId="0" applyAlignment="1" applyBorder="1" applyFont="1">
      <alignment horizontal="right" vertical="top"/>
    </xf>
    <xf borderId="12" fillId="0" fontId="58" numFmtId="0" xfId="0" applyAlignment="1" applyBorder="1" applyFont="1">
      <alignment horizontal="center" vertical="top"/>
    </xf>
    <xf borderId="4" fillId="0" fontId="58" numFmtId="0" xfId="0" applyAlignment="1" applyBorder="1" applyFont="1">
      <alignment horizontal="center" vertical="top"/>
    </xf>
    <xf borderId="5" fillId="0" fontId="58" numFmtId="0" xfId="0" applyAlignment="1" applyBorder="1" applyFont="1">
      <alignment horizontal="center" vertical="top"/>
    </xf>
    <xf borderId="5" fillId="0" fontId="62" numFmtId="0" xfId="0" applyAlignment="1" applyBorder="1" applyFont="1">
      <alignment vertical="top"/>
    </xf>
    <xf borderId="4" fillId="14" fontId="58" numFmtId="0" xfId="0" applyAlignment="1" applyBorder="1" applyFont="1">
      <alignment horizontal="center" vertical="top"/>
    </xf>
    <xf borderId="4" fillId="6" fontId="62" numFmtId="0" xfId="0" applyAlignment="1" applyBorder="1" applyFont="1">
      <alignment shrinkToFit="0" vertical="top" wrapText="1"/>
    </xf>
    <xf borderId="0" fillId="6" fontId="23" numFmtId="0" xfId="0" applyAlignment="1" applyFont="1">
      <alignment horizontal="right" vertical="bottom"/>
    </xf>
    <xf quotePrefix="1" borderId="4" fillId="6" fontId="58" numFmtId="0" xfId="0" applyAlignment="1" applyBorder="1" applyFont="1">
      <alignment shrinkToFit="0" vertical="top" wrapText="1"/>
    </xf>
    <xf borderId="4" fillId="6" fontId="93" numFmtId="0" xfId="0" applyAlignment="1" applyBorder="1" applyFont="1">
      <alignment shrinkToFit="0" vertical="top" wrapText="1"/>
    </xf>
    <xf borderId="6" fillId="6" fontId="23" numFmtId="0" xfId="0" applyAlignment="1" applyBorder="1" applyFont="1">
      <alignment vertical="bottom"/>
    </xf>
    <xf borderId="6" fillId="6" fontId="94" numFmtId="0" xfId="0" applyAlignment="1" applyBorder="1" applyFont="1">
      <alignment shrinkToFit="0" vertical="top" wrapText="1"/>
    </xf>
    <xf borderId="0" fillId="0" fontId="58" numFmtId="0" xfId="0" applyAlignment="1" applyFont="1">
      <alignment shrinkToFit="0" vertical="top" wrapText="1"/>
    </xf>
    <xf borderId="0" fillId="0" fontId="58" numFmtId="0" xfId="0" applyAlignment="1" applyFont="1">
      <alignment horizontal="right" shrinkToFit="0" vertical="top" wrapText="1"/>
    </xf>
    <xf borderId="6" fillId="0" fontId="95" numFmtId="0" xfId="0" applyAlignment="1" applyBorder="1" applyFont="1">
      <alignment horizontal="center" shrinkToFit="0" vertical="top" wrapText="1"/>
    </xf>
    <xf quotePrefix="1" borderId="3" fillId="0" fontId="58" numFmtId="0" xfId="0" applyAlignment="1" applyBorder="1" applyFont="1">
      <alignment horizontal="center" vertical="top"/>
    </xf>
    <xf borderId="3" fillId="6" fontId="96" numFmtId="0" xfId="0" applyAlignment="1" applyBorder="1" applyFont="1">
      <alignment vertical="top"/>
    </xf>
    <xf borderId="3" fillId="6" fontId="97" numFmtId="0" xfId="0" applyAlignment="1" applyBorder="1" applyFont="1">
      <alignment vertical="top"/>
    </xf>
    <xf borderId="0" fillId="6" fontId="58" numFmtId="0" xfId="0" applyAlignment="1" applyFont="1">
      <alignment vertical="top"/>
    </xf>
    <xf borderId="6" fillId="5" fontId="58" numFmtId="0" xfId="0" applyAlignment="1" applyBorder="1" applyFont="1">
      <alignment shrinkToFit="0" vertical="top" wrapText="1"/>
    </xf>
    <xf borderId="0" fillId="6" fontId="62" numFmtId="0" xfId="0" applyAlignment="1" applyFont="1">
      <alignment shrinkToFit="0" vertical="top" wrapText="1"/>
    </xf>
    <xf borderId="3" fillId="6" fontId="98" numFmtId="0" xfId="0" applyAlignment="1" applyBorder="1" applyFont="1">
      <alignment shrinkToFit="0" vertical="top" wrapText="1"/>
    </xf>
    <xf borderId="6" fillId="0" fontId="61" numFmtId="0" xfId="0" applyAlignment="1" applyBorder="1" applyFont="1">
      <alignment horizontal="center" shrinkToFit="0" vertical="top" wrapText="1"/>
    </xf>
    <xf borderId="0" fillId="22" fontId="23" numFmtId="0" xfId="0" applyAlignment="1" applyFont="1">
      <alignment vertical="top"/>
    </xf>
    <xf borderId="6" fillId="6" fontId="58" numFmtId="0" xfId="0" applyAlignment="1" applyBorder="1" applyFont="1">
      <alignment horizontal="right" shrinkToFit="0" wrapText="1"/>
    </xf>
    <xf borderId="3" fillId="6" fontId="99" numFmtId="0" xfId="0" applyAlignment="1" applyBorder="1" applyFont="1">
      <alignment shrinkToFit="0" vertical="top" wrapText="1"/>
    </xf>
    <xf borderId="6" fillId="0" fontId="100" numFmtId="0" xfId="0" applyAlignment="1" applyBorder="1" applyFont="1">
      <alignment vertical="top"/>
    </xf>
    <xf borderId="6" fillId="0" fontId="101" numFmtId="0" xfId="0" applyAlignment="1" applyBorder="1" applyFont="1">
      <alignment shrinkToFit="0" vertical="top" wrapText="1"/>
    </xf>
    <xf borderId="6" fillId="0" fontId="100" numFmtId="0" xfId="0" applyAlignment="1" applyBorder="1" applyFont="1">
      <alignment shrinkToFit="0" vertical="top" wrapText="1"/>
    </xf>
    <xf borderId="3" fillId="0" fontId="100" numFmtId="0" xfId="0" applyAlignment="1" applyBorder="1" applyFont="1">
      <alignment shrinkToFit="0" vertical="top" wrapText="1"/>
    </xf>
    <xf borderId="3" fillId="0" fontId="100" numFmtId="0" xfId="0" applyAlignment="1" applyBorder="1" applyFont="1">
      <alignment horizontal="center" shrinkToFit="0" vertical="top" wrapText="1"/>
    </xf>
    <xf borderId="6" fillId="0" fontId="102" numFmtId="0" xfId="0" applyAlignment="1" applyBorder="1" applyFont="1">
      <alignment horizontal="center" shrinkToFit="0" vertical="top" wrapText="1"/>
    </xf>
    <xf borderId="3" fillId="0" fontId="103" numFmtId="0" xfId="0" applyAlignment="1" applyBorder="1" applyFont="1">
      <alignment shrinkToFit="0" vertical="top" wrapText="1"/>
    </xf>
    <xf borderId="12" fillId="6" fontId="23" numFmtId="0" xfId="0" applyAlignment="1" applyBorder="1" applyFont="1">
      <alignment vertical="top"/>
    </xf>
    <xf borderId="3" fillId="0" fontId="23" numFmtId="166" xfId="0" applyAlignment="1" applyBorder="1" applyFont="1" applyNumberFormat="1">
      <alignment vertical="top"/>
    </xf>
    <xf borderId="6" fillId="6" fontId="56" numFmtId="0" xfId="0" applyAlignment="1" applyBorder="1" applyFont="1">
      <alignment shrinkToFit="0" vertical="top" wrapText="1"/>
    </xf>
    <xf borderId="0" fillId="6" fontId="104" numFmtId="0" xfId="0" applyAlignment="1" applyFont="1">
      <alignment vertical="bottom"/>
    </xf>
    <xf borderId="0" fillId="6" fontId="104" numFmtId="0" xfId="0" applyAlignment="1" applyFont="1">
      <alignment shrinkToFit="0" vertical="bottom" wrapText="1"/>
    </xf>
    <xf borderId="0" fillId="6" fontId="80" numFmtId="0" xfId="0" applyAlignment="1" applyFont="1">
      <alignment shrinkToFit="0" vertical="bottom" wrapText="1"/>
    </xf>
    <xf borderId="0" fillId="6" fontId="105" numFmtId="0" xfId="0" applyAlignment="1" applyFont="1">
      <alignment vertical="bottom"/>
    </xf>
    <xf quotePrefix="1" borderId="0" fillId="0" fontId="106" numFmtId="0" xfId="0" applyAlignment="1" applyFont="1">
      <alignment vertical="bottom"/>
    </xf>
    <xf borderId="4" fillId="16" fontId="58" numFmtId="0" xfId="0" applyAlignment="1" applyBorder="1" applyFont="1">
      <alignment horizontal="center" shrinkToFit="0" vertical="top" wrapText="1"/>
    </xf>
    <xf borderId="4" fillId="16" fontId="23" numFmtId="0" xfId="0" applyAlignment="1" applyBorder="1" applyFont="1">
      <alignment vertical="top"/>
    </xf>
    <xf borderId="6" fillId="16" fontId="58" numFmtId="0" xfId="0" applyAlignment="1" applyBorder="1" applyFont="1">
      <alignment readingOrder="0" shrinkToFit="0" vertical="top" wrapText="1"/>
    </xf>
    <xf borderId="6" fillId="16" fontId="23" numFmtId="0" xfId="0" applyAlignment="1" applyBorder="1" applyFont="1">
      <alignment vertical="top"/>
    </xf>
    <xf borderId="0" fillId="16" fontId="23" numFmtId="0" xfId="0" applyAlignment="1" applyFont="1">
      <alignment vertical="top"/>
    </xf>
    <xf borderId="6" fillId="16" fontId="58" numFmtId="0" xfId="0" applyAlignment="1" applyBorder="1" applyFont="1">
      <alignment horizontal="center" shrinkToFit="0" vertical="top" wrapText="1"/>
    </xf>
    <xf borderId="0" fillId="16" fontId="58" numFmtId="0" xfId="0" applyAlignment="1" applyFont="1">
      <alignment shrinkToFit="0" vertical="top" wrapText="1"/>
    </xf>
    <xf borderId="0" fillId="16" fontId="58" numFmtId="0" xfId="0" applyAlignment="1" applyFont="1">
      <alignment horizontal="center" shrinkToFit="0" vertical="top" wrapText="1"/>
    </xf>
    <xf borderId="6" fillId="16" fontId="58" numFmtId="0" xfId="0" applyAlignment="1" applyBorder="1" applyFont="1">
      <alignment shrinkToFit="0" vertical="top" wrapText="1"/>
    </xf>
    <xf quotePrefix="1" borderId="0" fillId="0" fontId="58" numFmtId="0" xfId="0" applyAlignment="1" applyFont="1">
      <alignment vertical="top"/>
    </xf>
    <xf quotePrefix="1" borderId="6" fillId="0" fontId="58" numFmtId="0" xfId="0" applyAlignment="1" applyBorder="1" applyFont="1">
      <alignment vertical="top"/>
    </xf>
    <xf borderId="3" fillId="6" fontId="107" numFmtId="0" xfId="0" applyAlignment="1" applyBorder="1" applyFont="1">
      <alignment shrinkToFit="0" vertical="top" wrapText="1"/>
    </xf>
    <xf borderId="0" fillId="22" fontId="58" numFmtId="0" xfId="0" applyAlignment="1" applyFont="1">
      <alignment shrinkToFit="0" vertical="top" wrapText="1"/>
    </xf>
    <xf borderId="0" fillId="22" fontId="58" numFmtId="0" xfId="0" applyAlignment="1" applyFont="1">
      <alignment horizontal="right" shrinkToFit="0" vertical="top" wrapText="1"/>
    </xf>
    <xf borderId="6" fillId="0" fontId="58" numFmtId="0" xfId="0" applyAlignment="1" applyBorder="1" applyFont="1">
      <alignment horizontal="right" vertical="top"/>
    </xf>
    <xf borderId="0" fillId="0" fontId="67" numFmtId="0" xfId="0" applyAlignment="1" applyFont="1">
      <alignment shrinkToFit="0" vertical="bottom" wrapText="1"/>
    </xf>
    <xf quotePrefix="1" borderId="6" fillId="6" fontId="66" numFmtId="0" xfId="0" applyAlignment="1" applyBorder="1" applyFont="1">
      <alignment vertical="top"/>
    </xf>
    <xf quotePrefix="1" borderId="3" fillId="6" fontId="66" numFmtId="0" xfId="0" applyAlignment="1" applyBorder="1" applyFont="1">
      <alignment vertical="top"/>
    </xf>
    <xf borderId="6" fillId="6" fontId="66" numFmtId="0" xfId="0" applyAlignment="1" applyBorder="1" applyFont="1">
      <alignment horizontal="center" vertical="top"/>
    </xf>
    <xf borderId="3" fillId="6" fontId="66" numFmtId="0" xfId="0" applyAlignment="1" applyBorder="1" applyFont="1">
      <alignment vertical="top"/>
    </xf>
    <xf borderId="3" fillId="6" fontId="108" numFmtId="0" xfId="0" applyAlignment="1" applyBorder="1" applyFont="1">
      <alignment vertical="top"/>
    </xf>
    <xf borderId="6" fillId="6" fontId="66" numFmtId="0" xfId="0" applyAlignment="1" applyBorder="1" applyFont="1">
      <alignment horizontal="right" vertical="top"/>
    </xf>
    <xf borderId="3" fillId="6" fontId="66" numFmtId="0" xfId="0" applyAlignment="1" applyBorder="1" applyFont="1">
      <alignment horizontal="right" vertical="top"/>
    </xf>
    <xf quotePrefix="1" borderId="3" fillId="0" fontId="58" numFmtId="0" xfId="0" applyAlignment="1" applyBorder="1" applyFont="1">
      <alignment vertical="top"/>
    </xf>
    <xf quotePrefix="1" borderId="3" fillId="6" fontId="58" numFmtId="0" xfId="0" applyAlignment="1" applyBorder="1" applyFont="1">
      <alignment shrinkToFit="0" vertical="top" wrapText="1"/>
    </xf>
    <xf borderId="3" fillId="23" fontId="58" numFmtId="0" xfId="0" applyAlignment="1" applyBorder="1" applyFont="1">
      <alignment shrinkToFit="0" vertical="top" wrapText="1"/>
    </xf>
    <xf borderId="0" fillId="23" fontId="58" numFmtId="0" xfId="0" applyAlignment="1" applyFont="1">
      <alignment shrinkToFit="0" vertical="top" wrapText="1"/>
    </xf>
    <xf borderId="3" fillId="23" fontId="58" numFmtId="0" xfId="0" applyAlignment="1" applyBorder="1" applyFont="1">
      <alignment horizontal="right" shrinkToFit="0" vertical="top" wrapText="1"/>
    </xf>
    <xf borderId="3" fillId="23" fontId="58" numFmtId="0" xfId="0" applyAlignment="1" applyBorder="1" applyFont="1">
      <alignment horizontal="center" shrinkToFit="0" vertical="top" wrapText="1"/>
    </xf>
    <xf borderId="6" fillId="23" fontId="58" numFmtId="0" xfId="0" applyAlignment="1" applyBorder="1" applyFont="1">
      <alignment shrinkToFit="0" vertical="top" wrapText="1"/>
    </xf>
    <xf borderId="6" fillId="23" fontId="58" numFmtId="0" xfId="0" applyAlignment="1" applyBorder="1" applyFont="1">
      <alignment horizontal="right" shrinkToFit="0" vertical="top" wrapText="1"/>
    </xf>
    <xf quotePrefix="1" borderId="0" fillId="6" fontId="58" numFmtId="0" xfId="0" applyAlignment="1" applyFont="1">
      <alignment vertical="top"/>
    </xf>
    <xf borderId="6" fillId="6" fontId="86" numFmtId="0" xfId="0" applyAlignment="1" applyBorder="1" applyFont="1">
      <alignment shrinkToFit="0" vertical="top" wrapText="1"/>
    </xf>
    <xf borderId="4" fillId="18" fontId="58" numFmtId="0" xfId="0" applyAlignment="1" applyBorder="1" applyFont="1">
      <alignment horizontal="center" shrinkToFit="0" vertical="top" wrapText="1"/>
    </xf>
    <xf borderId="6" fillId="18" fontId="58" numFmtId="0" xfId="0" applyAlignment="1" applyBorder="1" applyFont="1">
      <alignment readingOrder="0" shrinkToFit="0" vertical="top" wrapText="1"/>
    </xf>
    <xf borderId="6" fillId="18" fontId="23" numFmtId="0" xfId="0" applyAlignment="1" applyBorder="1" applyFont="1">
      <alignment vertical="top"/>
    </xf>
    <xf borderId="0" fillId="18" fontId="23" numFmtId="0" xfId="0" applyAlignment="1" applyFont="1">
      <alignment vertical="top"/>
    </xf>
    <xf borderId="6" fillId="18" fontId="58" numFmtId="0" xfId="0" applyAlignment="1" applyBorder="1" applyFont="1">
      <alignment horizontal="center" shrinkToFit="0" vertical="top" wrapText="1"/>
    </xf>
    <xf borderId="6" fillId="18" fontId="58" numFmtId="0" xfId="0" applyAlignment="1" applyBorder="1" applyFont="1">
      <alignment shrinkToFit="0" vertical="top" wrapText="1"/>
    </xf>
    <xf borderId="6" fillId="18" fontId="58" numFmtId="0" xfId="0" applyAlignment="1" applyBorder="1" applyFont="1">
      <alignment horizontal="right" shrinkToFit="0" vertical="top" wrapText="1"/>
    </xf>
    <xf borderId="0" fillId="14" fontId="23" numFmtId="0" xfId="0" applyAlignment="1" applyFont="1">
      <alignment vertical="top"/>
    </xf>
    <xf borderId="6" fillId="6" fontId="58" numFmtId="0" xfId="0" applyAlignment="1" applyBorder="1" applyFont="1">
      <alignment horizontal="center" vertical="bottom"/>
    </xf>
    <xf borderId="3" fillId="6" fontId="58" numFmtId="0" xfId="0" applyAlignment="1" applyBorder="1" applyFont="1">
      <alignment horizontal="center" vertical="bottom"/>
    </xf>
    <xf borderId="3" fillId="6" fontId="23" numFmtId="0" xfId="0" applyAlignment="1" applyBorder="1" applyFont="1">
      <alignment vertical="bottom"/>
    </xf>
    <xf borderId="6" fillId="6" fontId="58" numFmtId="0" xfId="0" applyAlignment="1" applyBorder="1" applyFont="1">
      <alignment readingOrder="0" shrinkToFit="0" wrapText="1"/>
    </xf>
    <xf borderId="6" fillId="0" fontId="23" numFmtId="0" xfId="0" applyAlignment="1" applyBorder="1" applyFont="1">
      <alignment horizontal="right" vertical="bottom"/>
    </xf>
    <xf borderId="0" fillId="0" fontId="109" numFmtId="0" xfId="0" applyAlignment="1" applyFont="1">
      <alignment horizontal="left" shrinkToFit="0" wrapText="0"/>
    </xf>
    <xf borderId="0" fillId="0" fontId="1" numFmtId="0" xfId="0" applyAlignment="1" applyFont="1">
      <alignment horizontal="left" shrinkToFit="0" wrapText="0"/>
    </xf>
    <xf borderId="1" fillId="0" fontId="4" numFmtId="0" xfId="0" applyAlignment="1" applyBorder="1" applyFont="1">
      <alignment horizontal="center" readingOrder="0" shrinkToFit="0" wrapText="0"/>
    </xf>
    <xf borderId="1" fillId="0" fontId="110" numFmtId="0" xfId="0" applyAlignment="1" applyBorder="1" applyFont="1">
      <alignment horizontal="center" readingOrder="0" shrinkToFit="0" wrapText="0"/>
    </xf>
    <xf borderId="2" fillId="2" fontId="4" numFmtId="0" xfId="0" applyAlignment="1" applyBorder="1" applyFont="1">
      <alignment horizontal="center" readingOrder="0" shrinkToFit="0" wrapText="0"/>
    </xf>
    <xf borderId="2" fillId="3" fontId="4" numFmtId="0" xfId="0" applyAlignment="1" applyBorder="1" applyFont="1">
      <alignment horizontal="center" readingOrder="0" shrinkToFit="0" wrapText="0"/>
    </xf>
    <xf borderId="1" fillId="4" fontId="6" numFmtId="0" xfId="0" applyAlignment="1" applyBorder="1" applyFont="1">
      <alignment horizontal="center" readingOrder="0" shrinkToFit="0" wrapText="0"/>
    </xf>
    <xf borderId="0" fillId="0" fontId="4" numFmtId="0" xfId="0" applyAlignment="1" applyFont="1">
      <alignment horizontal="center" shrinkToFit="0" wrapText="0"/>
    </xf>
    <xf borderId="4" fillId="0" fontId="4" numFmtId="0" xfId="0" applyAlignment="1" applyBorder="1" applyFont="1">
      <alignment horizontal="center" readingOrder="0" shrinkToFit="0" wrapText="0"/>
    </xf>
    <xf borderId="5" fillId="2" fontId="4" numFmtId="0" xfId="0" applyAlignment="1" applyBorder="1" applyFont="1">
      <alignment horizontal="center" readingOrder="0" shrinkToFit="0" wrapText="0"/>
    </xf>
    <xf borderId="5" fillId="3" fontId="4" numFmtId="0" xfId="0" applyAlignment="1" applyBorder="1" applyFont="1">
      <alignment horizontal="center" readingOrder="0" shrinkToFit="0" wrapText="0"/>
    </xf>
    <xf borderId="5" fillId="3" fontId="4" numFmtId="0" xfId="0" applyAlignment="1" applyBorder="1" applyFont="1">
      <alignment horizontal="left" readingOrder="0" shrinkToFit="0" wrapText="0"/>
    </xf>
    <xf borderId="4" fillId="4" fontId="6" numFmtId="0" xfId="0" applyAlignment="1" applyBorder="1" applyFont="1">
      <alignment horizontal="center" readingOrder="0" shrinkToFit="0" wrapText="0"/>
    </xf>
    <xf borderId="4" fillId="0" fontId="2" numFmtId="0" xfId="0" applyAlignment="1" applyBorder="1" applyFont="1">
      <alignment horizontal="center" readingOrder="0" shrinkToFit="0" wrapText="0"/>
    </xf>
    <xf borderId="5" fillId="0" fontId="2" numFmtId="0" xfId="0" applyAlignment="1" applyBorder="1" applyFont="1">
      <alignment readingOrder="0" shrinkToFit="0" wrapText="0"/>
    </xf>
    <xf borderId="5" fillId="0" fontId="2" numFmtId="0" xfId="0" applyAlignment="1" applyBorder="1" applyFont="1">
      <alignment horizontal="center" readingOrder="0" shrinkToFit="0" wrapText="0"/>
    </xf>
    <xf borderId="5" fillId="0" fontId="2" numFmtId="0" xfId="0" applyAlignment="1" applyBorder="1" applyFont="1">
      <alignment horizontal="left" readingOrder="0" shrinkToFit="0" wrapText="0"/>
    </xf>
    <xf borderId="0" fillId="0" fontId="2" numFmtId="0" xfId="0" applyAlignment="1" applyFont="1">
      <alignment shrinkToFit="0" wrapText="0"/>
    </xf>
    <xf borderId="5" fillId="0" fontId="7" numFmtId="0" xfId="0" applyAlignment="1" applyBorder="1" applyFont="1">
      <alignment readingOrder="0" shrinkToFit="0" wrapText="0"/>
    </xf>
    <xf borderId="5" fillId="4" fontId="2" numFmtId="0" xfId="0" applyAlignment="1" applyBorder="1" applyFont="1">
      <alignment horizontal="center" readingOrder="0" shrinkToFit="0" wrapText="0"/>
    </xf>
    <xf borderId="5" fillId="5" fontId="2" numFmtId="0" xfId="0" applyAlignment="1" applyBorder="1" applyFont="1">
      <alignment readingOrder="0" shrinkToFit="0" wrapText="0"/>
    </xf>
    <xf borderId="5" fillId="5" fontId="2" numFmtId="0" xfId="0" applyAlignment="1" applyBorder="1" applyFont="1">
      <alignment horizontal="center" readingOrder="0" shrinkToFit="0" wrapText="0"/>
    </xf>
    <xf borderId="5" fillId="5" fontId="2" numFmtId="0" xfId="0" applyAlignment="1" applyBorder="1" applyFont="1">
      <alignment horizontal="left" readingOrder="0" shrinkToFit="0" wrapText="0"/>
    </xf>
    <xf borderId="0" fillId="0" fontId="7" numFmtId="0" xfId="0" applyAlignment="1" applyFont="1">
      <alignment readingOrder="0" shrinkToFit="0" wrapText="0"/>
    </xf>
    <xf borderId="5" fillId="3" fontId="7" numFmtId="0" xfId="0" applyAlignment="1" applyBorder="1" applyFont="1">
      <alignment horizontal="left" readingOrder="0" shrinkToFit="0" wrapText="0"/>
    </xf>
    <xf borderId="5" fillId="0" fontId="2" numFmtId="0" xfId="0" applyAlignment="1" applyBorder="1" applyFont="1">
      <alignment readingOrder="0"/>
    </xf>
    <xf borderId="6" fillId="5" fontId="12" numFmtId="0" xfId="0" applyAlignment="1" applyBorder="1" applyFont="1">
      <alignment horizontal="center" readingOrder="0" shrinkToFit="0" vertical="top" wrapText="1"/>
    </xf>
    <xf borderId="6" fillId="5" fontId="12" numFmtId="0" xfId="0" applyAlignment="1" applyBorder="1" applyFont="1">
      <alignment horizontal="left" readingOrder="0" shrinkToFit="0" vertical="top" wrapText="1"/>
    </xf>
    <xf borderId="6" fillId="5" fontId="12" numFmtId="0" xfId="0" applyAlignment="1" applyBorder="1" applyFont="1">
      <alignment horizontal="left" shrinkToFit="0" vertical="top" wrapText="1"/>
    </xf>
    <xf borderId="6" fillId="5" fontId="12" numFmtId="0" xfId="0" applyAlignment="1" applyBorder="1" applyFont="1">
      <alignment horizontal="center" shrinkToFit="0" vertical="top" wrapText="1"/>
    </xf>
    <xf quotePrefix="1" borderId="6" fillId="5" fontId="12" numFmtId="0" xfId="0" applyAlignment="1" applyBorder="1" applyFont="1">
      <alignment horizontal="center" shrinkToFit="0" vertical="top" wrapText="1"/>
    </xf>
    <xf borderId="6" fillId="5" fontId="12" numFmtId="0" xfId="0" applyAlignment="1" applyBorder="1" applyFont="1">
      <alignment horizontal="center" shrinkToFit="0" vertical="top" wrapText="1"/>
    </xf>
    <xf borderId="6" fillId="5" fontId="12" numFmtId="0" xfId="0" applyAlignment="1" applyBorder="1" applyFont="1">
      <alignment horizontal="left" shrinkToFit="0" vertical="top" wrapText="1"/>
    </xf>
    <xf borderId="6" fillId="5" fontId="8" numFmtId="0" xfId="0" applyAlignment="1" applyBorder="1" applyFont="1">
      <alignment horizontal="center" shrinkToFit="0" vertical="top" wrapText="1"/>
    </xf>
    <xf borderId="6" fillId="5" fontId="15" numFmtId="0" xfId="0" applyAlignment="1" applyBorder="1" applyFont="1">
      <alignment horizontal="center" shrinkToFit="0" vertical="top" wrapText="1"/>
    </xf>
    <xf borderId="6" fillId="6" fontId="111" numFmtId="0" xfId="0" applyAlignment="1" applyBorder="1" applyFont="1">
      <alignment shrinkToFit="0" vertical="top" wrapText="0"/>
    </xf>
    <xf borderId="6" fillId="6" fontId="111" numFmtId="0" xfId="0" applyAlignment="1" applyBorder="1" applyFont="1">
      <alignment horizontal="right" shrinkToFit="0" vertical="top" wrapText="0"/>
    </xf>
    <xf borderId="6" fillId="6" fontId="111" numFmtId="0" xfId="0" applyAlignment="1" applyBorder="1" applyFont="1">
      <alignment horizontal="center" shrinkToFit="0" vertical="top" wrapText="0"/>
    </xf>
    <xf borderId="6" fillId="6" fontId="82" numFmtId="0" xfId="0" applyAlignment="1" applyBorder="1" applyFont="1">
      <alignment horizontal="center" vertical="top"/>
    </xf>
    <xf borderId="6" fillId="0" fontId="12" numFmtId="0" xfId="0" applyAlignment="1" applyBorder="1" applyFont="1">
      <alignment shrinkToFit="0" vertical="top" wrapText="1"/>
    </xf>
    <xf borderId="6" fillId="0" fontId="8" numFmtId="0" xfId="0" applyAlignment="1" applyBorder="1" applyFont="1">
      <alignment shrinkToFit="0" vertical="top" wrapText="1"/>
    </xf>
    <xf borderId="6" fillId="0" fontId="15" numFmtId="0" xfId="0" applyAlignment="1" applyBorder="1" applyFont="1">
      <alignment shrinkToFit="0" vertical="top" wrapText="1"/>
    </xf>
    <xf borderId="6" fillId="5" fontId="9" numFmtId="0" xfId="0" applyAlignment="1" applyBorder="1" applyFont="1">
      <alignment horizontal="center" readingOrder="0" vertical="center"/>
    </xf>
    <xf borderId="7" fillId="5" fontId="9" numFmtId="0" xfId="0" applyAlignment="1" applyBorder="1" applyFont="1">
      <alignment horizontal="center" readingOrder="0" vertical="center"/>
    </xf>
    <xf borderId="6" fillId="5" fontId="36" numFmtId="0" xfId="0" applyAlignment="1" applyBorder="1" applyFont="1">
      <alignment horizontal="center" readingOrder="0" vertical="top"/>
    </xf>
    <xf borderId="6" fillId="5" fontId="36" numFmtId="0" xfId="0" applyAlignment="1" applyBorder="1" applyFont="1">
      <alignment horizontal="center" readingOrder="0" shrinkToFit="0" vertical="center" wrapText="1"/>
    </xf>
    <xf borderId="6" fillId="5" fontId="36" numFmtId="0" xfId="0" applyAlignment="1" applyBorder="1" applyFont="1">
      <alignment horizontal="center" readingOrder="0" shrinkToFit="0" vertical="top" wrapText="1"/>
    </xf>
    <xf borderId="7" fillId="0" fontId="10" numFmtId="0" xfId="0" applyAlignment="1" applyBorder="1" applyFont="1">
      <alignment horizontal="left" readingOrder="0" shrinkToFit="0" vertical="center" wrapText="1"/>
    </xf>
    <xf borderId="1" fillId="0" fontId="8" numFmtId="0" xfId="0" applyAlignment="1" applyBorder="1" applyFont="1">
      <alignment horizontal="center" readingOrder="0" vertical="top"/>
    </xf>
    <xf borderId="6" fillId="0" fontId="8" numFmtId="0" xfId="0" applyAlignment="1" applyBorder="1" applyFont="1">
      <alignment horizontal="center" readingOrder="0" shrinkToFit="0" vertical="center" wrapText="1"/>
    </xf>
    <xf borderId="1" fillId="0" fontId="8" numFmtId="0" xfId="0" applyAlignment="1" applyBorder="1" applyFont="1">
      <alignment readingOrder="0" shrinkToFit="0" vertical="center" wrapText="1"/>
    </xf>
    <xf borderId="7" fillId="0" fontId="10" numFmtId="0" xfId="0" applyAlignment="1" applyBorder="1" applyFont="1">
      <alignment horizontal="left" shrinkToFit="0" vertical="center" wrapText="1"/>
    </xf>
    <xf borderId="6" fillId="0" fontId="8" numFmtId="0" xfId="0" applyAlignment="1" applyBorder="1" applyFont="1">
      <alignment readingOrder="0" shrinkToFit="0" vertical="top" wrapText="1"/>
    </xf>
    <xf borderId="6" fillId="6" fontId="8" numFmtId="0" xfId="0" applyAlignment="1" applyBorder="1" applyFont="1">
      <alignment readingOrder="0" shrinkToFit="0" vertical="top" wrapText="1"/>
    </xf>
    <xf borderId="6" fillId="0" fontId="8" numFmtId="0" xfId="0" applyAlignment="1" applyBorder="1" applyFont="1">
      <alignment horizontal="left" readingOrder="0" shrinkToFit="0" vertical="center" wrapText="1"/>
    </xf>
    <xf borderId="6" fillId="0" fontId="8" numFmtId="0" xfId="0" applyAlignment="1" applyBorder="1" applyFont="1">
      <alignment horizontal="center" vertical="top"/>
    </xf>
    <xf borderId="6" fillId="0" fontId="8"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6" fillId="0" fontId="10" numFmtId="0" xfId="0" applyAlignment="1" applyBorder="1" applyFont="1">
      <alignment horizontal="left" readingOrder="0" shrinkToFit="0" vertical="center" wrapText="1"/>
    </xf>
    <xf borderId="6" fillId="0" fontId="10" numFmtId="0" xfId="0" applyAlignment="1" applyBorder="1" applyFont="1">
      <alignment horizontal="left" shrinkToFit="0" vertical="center" wrapText="1"/>
    </xf>
    <xf borderId="6" fillId="0" fontId="9" numFmtId="0" xfId="0" applyAlignment="1" applyBorder="1" applyFont="1">
      <alignment horizontal="left" shrinkToFit="0" vertical="center" wrapText="1"/>
    </xf>
    <xf borderId="6" fillId="24" fontId="8" numFmtId="0" xfId="0" applyAlignment="1" applyBorder="1" applyFill="1" applyFont="1">
      <alignment horizontal="center" readingOrder="0" shrinkToFit="0" vertical="center" wrapText="1"/>
    </xf>
    <xf borderId="1" fillId="0" fontId="8" numFmtId="0" xfId="0" applyAlignment="1" applyBorder="1" applyFont="1">
      <alignment horizontal="center" readingOrder="0" shrinkToFit="0" vertical="center" wrapText="1"/>
    </xf>
    <xf borderId="6" fillId="0" fontId="8" numFmtId="0" xfId="0" applyAlignment="1" applyBorder="1" applyFont="1">
      <alignment shrinkToFit="0" vertical="center" wrapText="1"/>
    </xf>
    <xf borderId="0" fillId="0" fontId="8" numFmtId="0" xfId="0" applyAlignment="1" applyFont="1">
      <alignment horizontal="left"/>
    </xf>
    <xf borderId="0" fillId="0" fontId="8" numFmtId="0" xfId="0" applyAlignment="1" applyFont="1">
      <alignment horizontal="center" vertical="top"/>
    </xf>
    <xf borderId="0" fillId="0" fontId="8" numFmtId="0" xfId="0" applyAlignment="1" applyFont="1">
      <alignment horizontal="center" shrinkToFit="0" vertical="center" wrapText="1"/>
    </xf>
    <xf borderId="0" fillId="0" fontId="8" numFmtId="0" xfId="0" applyAlignment="1" applyFont="1">
      <alignment horizontal="left" readingOrder="0"/>
    </xf>
    <xf borderId="6" fillId="0" fontId="8" numFmtId="0" xfId="0" applyAlignment="1" applyBorder="1" applyFont="1">
      <alignment readingOrder="0" vertical="top"/>
    </xf>
    <xf borderId="7" fillId="13" fontId="36" numFmtId="0" xfId="0" applyAlignment="1" applyBorder="1" applyFont="1">
      <alignment horizontal="center" readingOrder="0" vertical="top"/>
    </xf>
    <xf quotePrefix="1" borderId="6" fillId="0" fontId="8" numFmtId="0" xfId="0" applyAlignment="1" applyBorder="1" applyFont="1">
      <alignment readingOrder="0" vertical="top"/>
    </xf>
    <xf borderId="0" fillId="0" fontId="8" numFmtId="0" xfId="0" applyAlignment="1" applyFont="1">
      <alignment horizontal="center" readingOrder="0" vertical="top"/>
    </xf>
    <xf borderId="0" fillId="0" fontId="8" numFmtId="0" xfId="0" applyAlignment="1" applyFont="1">
      <alignment vertical="top"/>
    </xf>
    <xf borderId="0" fillId="0" fontId="8" numFmtId="0" xfId="0" applyAlignment="1" applyFont="1">
      <alignment horizontal="center" shrinkToFit="0" vertical="top" wrapText="1"/>
    </xf>
    <xf borderId="0" fillId="0" fontId="36" numFmtId="0" xfId="0" applyAlignment="1" applyFont="1">
      <alignment horizontal="center" vertical="center"/>
    </xf>
    <xf borderId="0" fillId="0" fontId="36" numFmtId="0" xfId="0" applyAlignment="1" applyFont="1">
      <alignment horizontal="center" readingOrder="0" shrinkToFit="0" vertical="center" wrapText="1"/>
    </xf>
    <xf borderId="0" fillId="0" fontId="36" numFmtId="0" xfId="0" applyAlignment="1" applyFont="1">
      <alignment horizontal="center" readingOrder="0" shrinkToFit="0" vertical="top" wrapText="1"/>
    </xf>
    <xf borderId="1" fillId="0" fontId="36" numFmtId="0" xfId="0" applyAlignment="1" applyBorder="1" applyFont="1">
      <alignment horizontal="center" vertical="center"/>
    </xf>
    <xf borderId="7" fillId="0" fontId="36" numFmtId="0" xfId="0" applyAlignment="1" applyBorder="1" applyFont="1">
      <alignment horizontal="center" readingOrder="0" shrinkToFit="0" vertical="top" wrapText="1"/>
    </xf>
    <xf borderId="1" fillId="0" fontId="36" numFmtId="0" xfId="0" applyAlignment="1" applyBorder="1" applyFont="1">
      <alignment horizontal="center" readingOrder="0" shrinkToFit="0" vertical="top" wrapText="1"/>
    </xf>
    <xf borderId="6" fillId="0" fontId="36" numFmtId="0" xfId="0" applyAlignment="1" applyBorder="1" applyFont="1">
      <alignment horizontal="center" readingOrder="0" shrinkToFit="0" vertical="top" wrapText="1"/>
    </xf>
    <xf borderId="6" fillId="0" fontId="36" numFmtId="0" xfId="0" applyAlignment="1" applyBorder="1" applyFont="1">
      <alignment horizontal="left" readingOrder="0" shrinkToFit="0" vertical="top" wrapText="1"/>
    </xf>
    <xf borderId="6" fillId="0" fontId="36" numFmtId="0" xfId="0" applyAlignment="1" applyBorder="1" applyFont="1">
      <alignment horizontal="center" shrinkToFit="0" vertical="top" wrapText="1"/>
    </xf>
    <xf borderId="6" fillId="21" fontId="8" numFmtId="0" xfId="0" applyAlignment="1" applyBorder="1" applyFont="1">
      <alignment horizontal="center" readingOrder="0" vertical="top"/>
    </xf>
    <xf borderId="6" fillId="21" fontId="11" numFmtId="0" xfId="0" applyAlignment="1" applyBorder="1" applyFont="1">
      <alignment readingOrder="0" shrinkToFit="0" vertical="top" wrapText="0"/>
    </xf>
    <xf borderId="6" fillId="21" fontId="8" numFmtId="165" xfId="0" applyAlignment="1" applyBorder="1" applyFont="1" applyNumberFormat="1">
      <alignment horizontal="center" vertical="top"/>
    </xf>
    <xf borderId="6" fillId="21" fontId="8" numFmtId="0" xfId="0" applyAlignment="1" applyBorder="1" applyFont="1">
      <alignment horizontal="center" vertical="top"/>
    </xf>
    <xf borderId="6" fillId="21" fontId="8" numFmtId="0" xfId="0" applyAlignment="1" applyBorder="1" applyFont="1">
      <alignment horizontal="left" readingOrder="0" shrinkToFit="0" vertical="top" wrapText="1"/>
    </xf>
    <xf borderId="6" fillId="21" fontId="8" numFmtId="0" xfId="0" applyAlignment="1" applyBorder="1" applyFont="1">
      <alignment horizontal="center" readingOrder="0" shrinkToFit="0" vertical="top" wrapText="1"/>
    </xf>
    <xf borderId="6" fillId="21" fontId="8" numFmtId="0" xfId="0" applyAlignment="1" applyBorder="1" applyFont="1">
      <alignment horizontal="center" shrinkToFit="0" vertical="top" wrapText="1"/>
    </xf>
    <xf borderId="6" fillId="0" fontId="8" numFmtId="165" xfId="0" applyAlignment="1" applyBorder="1" applyFont="1" applyNumberFormat="1">
      <alignment horizontal="center" vertical="top"/>
    </xf>
    <xf borderId="6" fillId="20" fontId="8" numFmtId="0" xfId="0" applyAlignment="1" applyBorder="1" applyFont="1">
      <alignment horizontal="center" readingOrder="0" vertical="top"/>
    </xf>
    <xf borderId="6" fillId="20" fontId="8" numFmtId="165" xfId="0" applyAlignment="1" applyBorder="1" applyFont="1" applyNumberFormat="1">
      <alignment horizontal="center" vertical="top"/>
    </xf>
    <xf borderId="6" fillId="20" fontId="8" numFmtId="0" xfId="0" applyAlignment="1" applyBorder="1" applyFont="1">
      <alignment horizontal="center" vertical="top"/>
    </xf>
    <xf borderId="6" fillId="20" fontId="8" numFmtId="0" xfId="0" applyAlignment="1" applyBorder="1" applyFont="1">
      <alignment horizontal="left" readingOrder="0" shrinkToFit="0" vertical="top" wrapText="1"/>
    </xf>
    <xf borderId="6" fillId="20" fontId="8" numFmtId="0" xfId="0" applyAlignment="1" applyBorder="1" applyFont="1">
      <alignment horizontal="center" readingOrder="0" shrinkToFit="0" vertical="top" wrapText="1"/>
    </xf>
    <xf borderId="6" fillId="20" fontId="8" numFmtId="0" xfId="0" applyAlignment="1" applyBorder="1" applyFont="1">
      <alignment horizontal="center" shrinkToFit="0" vertical="top" wrapText="1"/>
    </xf>
    <xf borderId="6" fillId="21" fontId="11" numFmtId="0" xfId="0" applyAlignment="1" applyBorder="1" applyFont="1">
      <alignment readingOrder="0" shrinkToFit="0" vertical="top" wrapText="1"/>
    </xf>
    <xf borderId="6" fillId="21" fontId="8" numFmtId="0" xfId="0" applyAlignment="1" applyBorder="1" applyFont="1">
      <alignment horizontal="left" shrinkToFit="0" vertical="top" wrapText="1"/>
    </xf>
    <xf borderId="6" fillId="21" fontId="8" numFmtId="165" xfId="0" applyAlignment="1" applyBorder="1" applyFont="1" applyNumberFormat="1">
      <alignment horizontal="center" readingOrder="0" vertical="top"/>
    </xf>
    <xf borderId="6" fillId="0" fontId="8" numFmtId="165" xfId="0" applyAlignment="1" applyBorder="1" applyFont="1" applyNumberFormat="1">
      <alignment horizontal="center" readingOrder="0" vertical="top"/>
    </xf>
    <xf borderId="6" fillId="19" fontId="0" numFmtId="0" xfId="0" applyAlignment="1" applyBorder="1" applyFont="1">
      <alignment readingOrder="0" shrinkToFit="0" vertical="top" wrapText="1"/>
    </xf>
    <xf borderId="0" fillId="0" fontId="8" numFmtId="0" xfId="0" applyAlignment="1" applyFont="1">
      <alignment horizontal="left" shrinkToFit="0" vertical="top" wrapText="1"/>
    </xf>
    <xf borderId="6" fillId="0" fontId="112" numFmtId="0" xfId="0" applyAlignment="1" applyBorder="1" applyFont="1">
      <alignment horizontal="center" readingOrder="0" vertical="top"/>
    </xf>
    <xf borderId="6" fillId="0" fontId="112" numFmtId="0" xfId="0" applyAlignment="1" applyBorder="1" applyFont="1">
      <alignment horizontal="center" readingOrder="0" shrinkToFit="0" vertical="top" wrapText="1"/>
    </xf>
    <xf quotePrefix="1" borderId="6" fillId="0" fontId="8" numFmtId="0" xfId="0" applyAlignment="1" applyBorder="1" applyFont="1">
      <alignment readingOrder="0" shrinkToFit="0" vertical="top" wrapText="1"/>
    </xf>
    <xf borderId="0" fillId="0" fontId="12" numFmtId="0" xfId="0" applyFont="1"/>
  </cellXfs>
  <cellStyles count="1">
    <cellStyle xfId="0" name="Normal" builtinId="0"/>
  </cellStyles>
  <dxfs count="13">
    <dxf>
      <font>
        <color rgb="FF000000"/>
      </font>
      <fill>
        <patternFill patternType="solid">
          <fgColor rgb="FFFF0000"/>
          <bgColor rgb="FFFF0000"/>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FF0000"/>
          <bgColor rgb="FFFF0000"/>
        </patternFill>
      </fill>
      <border/>
    </dxf>
    <dxf>
      <font/>
      <fill>
        <patternFill patternType="none"/>
      </fill>
      <border/>
    </dxf>
    <dxf>
      <font/>
      <fill>
        <patternFill patternType="solid">
          <fgColor rgb="FFF9CB9C"/>
          <bgColor rgb="FFF9CB9C"/>
        </patternFill>
      </fill>
      <border/>
    </dxf>
    <dxf>
      <font>
        <color rgb="FFFF0000"/>
      </font>
      <fill>
        <patternFill patternType="none"/>
      </fill>
      <border/>
    </dxf>
    <dxf>
      <font/>
      <fill>
        <patternFill patternType="none"/>
      </fill>
      <border/>
    </dxf>
    <dxf>
      <font/>
      <fill>
        <patternFill patternType="solid">
          <fgColor rgb="FFFFFFFF"/>
          <bgColor rgb="FFFFFFFF"/>
        </patternFill>
      </fill>
      <border/>
    </dxf>
    <dxf>
      <font/>
      <fill>
        <patternFill patternType="solid">
          <fgColor rgb="FFE06666"/>
          <bgColor rgb="FFE06666"/>
        </patternFill>
      </fill>
      <border/>
    </dxf>
    <dxf>
      <font/>
      <fill>
        <patternFill patternType="solid">
          <fgColor rgb="FFE6B8AF"/>
          <bgColor rgb="FFE6B8AF"/>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Liat aja takut Kepencet_UPTD PP-style">
      <tableStyleElement dxfId="11" type="firstRowStripe"/>
      <tableStyleElement dxfId="12" type="secondRowStripe"/>
    </tableStyle>
    <tableStyle count="2" pivot="0" name="Liat aja takut Kepencet_UPTD PP-style 2">
      <tableStyleElement dxfId="11" type="firstRowStripe"/>
      <tableStyleElement dxfId="12" type="secondRowStripe"/>
    </tableStyle>
  </tableStyles>
</styleSheet>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6"/>
              </a:solidFill>
              <a:ln cmpd="sng" w="9525">
                <a:solidFill>
                  <a:srgbClr val="FFFFFF"/>
                </a:solidFill>
              </a:ln>
            </c:spPr>
          </c:dPt>
          <c:dPt>
            <c:idx val="1"/>
            <c:spPr>
              <a:solidFill>
                <a:srgbClr val="FF0000"/>
              </a:solidFill>
              <a:ln cmpd="sng" w="9525">
                <a:solidFill>
                  <a:srgbClr val="FFFFFF"/>
                </a:solidFill>
              </a:ln>
            </c:spPr>
          </c:dPt>
          <c:dPt>
            <c:idx val="2"/>
            <c:spPr>
              <a:solidFill>
                <a:srgbClr val="A5A5A5"/>
              </a:solidFill>
              <a:ln cmpd="sng" w="9525">
                <a:solidFill>
                  <a:srgbClr val="FFFFFF"/>
                </a:solidFill>
              </a:ln>
            </c:spPr>
          </c:dPt>
          <c:dLbls>
            <c:showLegendKey val="0"/>
            <c:showVal val="1"/>
            <c:showCatName val="0"/>
            <c:showSerName val="0"/>
            <c:showPercent val="0"/>
            <c:showBubbleSize val="0"/>
            <c:showLeaderLines val="1"/>
          </c:dLbls>
          <c:cat>
            <c:strRef>
              <c:f>'Summary Table'!$W$5:$W$7</c:f>
            </c:strRef>
          </c:cat>
          <c:val>
            <c:numRef>
              <c:f>'Summary Table'!$X$5:$X$7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Arial Narrow"/>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6"/>
              </a:solidFill>
              <a:ln cmpd="sng" w="9525">
                <a:solidFill>
                  <a:srgbClr val="FFFFFF"/>
                </a:solidFill>
              </a:ln>
            </c:spPr>
          </c:dPt>
          <c:dPt>
            <c:idx val="1"/>
            <c:spPr>
              <a:solidFill>
                <a:srgbClr val="FF0000"/>
              </a:solidFill>
              <a:ln cmpd="sng" w="9525">
                <a:solidFill>
                  <a:srgbClr val="FFFFFF"/>
                </a:solidFill>
              </a:ln>
            </c:spPr>
          </c:dPt>
          <c:dPt>
            <c:idx val="2"/>
          </c:dPt>
          <c:dLbls>
            <c:showLegendKey val="0"/>
            <c:showVal val="1"/>
            <c:showCatName val="0"/>
            <c:showSerName val="0"/>
            <c:showPercent val="0"/>
            <c:showBubbleSize val="0"/>
            <c:showLeaderLines val="1"/>
          </c:dLbls>
          <c:cat>
            <c:strRef>
              <c:f>'Summary Table'!$W$9:$W$10</c:f>
            </c:strRef>
          </c:cat>
          <c:val>
            <c:numRef>
              <c:f>'Summary Table'!$X$9:$X$11</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Arial Narrow"/>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6"/>
              </a:solidFill>
              <a:ln cmpd="sng" w="9525">
                <a:solidFill>
                  <a:srgbClr val="FFFFFF"/>
                </a:solidFill>
              </a:ln>
            </c:spPr>
          </c:dPt>
          <c:dPt>
            <c:idx val="1"/>
            <c:spPr>
              <a:solidFill>
                <a:srgbClr val="FF0000"/>
              </a:solidFill>
              <a:ln cmpd="sng" w="9525">
                <a:solidFill>
                  <a:srgbClr val="FFFFFF"/>
                </a:solidFill>
              </a:ln>
            </c:spPr>
          </c:dPt>
          <c:dPt>
            <c:idx val="2"/>
            <c:spPr>
              <a:solidFill>
                <a:srgbClr val="A5A5A5"/>
              </a:solidFill>
              <a:ln cmpd="sng" w="9525">
                <a:solidFill>
                  <a:srgbClr val="FFFFFF"/>
                </a:solidFill>
              </a:ln>
            </c:spPr>
          </c:dPt>
          <c:dLbls>
            <c:showLegendKey val="0"/>
            <c:showVal val="1"/>
            <c:showCatName val="0"/>
            <c:showSerName val="0"/>
            <c:showPercent val="0"/>
            <c:showBubbleSize val="0"/>
            <c:showLeaderLines val="1"/>
          </c:dLbls>
          <c:cat>
            <c:strRef>
              <c:f>'Summary Table'!$W$5:$W$7</c:f>
            </c:strRef>
          </c:cat>
          <c:val>
            <c:numRef>
              <c:f>'Summary Table'!$Z$5:$Z$7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Arial Narrow"/>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6"/>
              </a:solidFill>
              <a:ln cmpd="sng" w="9525">
                <a:solidFill>
                  <a:srgbClr val="FFFFFF"/>
                </a:solidFill>
              </a:ln>
            </c:spPr>
          </c:dPt>
          <c:dPt>
            <c:idx val="1"/>
            <c:spPr>
              <a:solidFill>
                <a:srgbClr val="FF0000"/>
              </a:solidFill>
              <a:ln cmpd="sng" w="9525">
                <a:solidFill>
                  <a:srgbClr val="FFFFFF"/>
                </a:solidFill>
              </a:ln>
            </c:spPr>
          </c:dPt>
          <c:dPt>
            <c:idx val="2"/>
            <c:spPr>
              <a:solidFill>
                <a:srgbClr val="A5A5A5"/>
              </a:solidFill>
              <a:ln cmpd="sng" w="9525">
                <a:solidFill>
                  <a:srgbClr val="FFFFFF"/>
                </a:solidFill>
              </a:ln>
            </c:spPr>
          </c:dPt>
          <c:dLbls>
            <c:showLegendKey val="0"/>
            <c:showVal val="1"/>
            <c:showCatName val="0"/>
            <c:showSerName val="0"/>
            <c:showPercent val="0"/>
            <c:showBubbleSize val="0"/>
            <c:showLeaderLines val="1"/>
          </c:dLbls>
          <c:cat>
            <c:strRef>
              <c:f>'Summary Table'!$W$5:$W$7</c:f>
            </c:strRef>
          </c:cat>
          <c:val>
            <c:numRef>
              <c:f>'Summary Table'!$Y$5:$Y$7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Arial Narrow"/>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6"/>
              </a:solidFill>
              <a:ln cmpd="sng" w="9525">
                <a:solidFill>
                  <a:srgbClr val="FFFFFF"/>
                </a:solidFill>
              </a:ln>
            </c:spPr>
          </c:dPt>
          <c:dPt>
            <c:idx val="1"/>
            <c:spPr>
              <a:solidFill>
                <a:srgbClr val="FF0000"/>
              </a:solidFill>
              <a:ln cmpd="sng" w="9525">
                <a:solidFill>
                  <a:srgbClr val="FFFFFF"/>
                </a:solidFill>
              </a:ln>
            </c:spPr>
          </c:dPt>
          <c:dPt>
            <c:idx val="2"/>
            <c:spPr>
              <a:solidFill>
                <a:srgbClr val="A5A5A5"/>
              </a:solidFill>
              <a:ln cmpd="sng" w="9525">
                <a:solidFill>
                  <a:srgbClr val="FFFFFF"/>
                </a:solidFill>
              </a:ln>
            </c:spPr>
          </c:dPt>
          <c:dLbls>
            <c:showLegendKey val="0"/>
            <c:showVal val="1"/>
            <c:showCatName val="0"/>
            <c:showSerName val="0"/>
            <c:showPercent val="0"/>
            <c:showBubbleSize val="0"/>
            <c:showLeaderLines val="1"/>
          </c:dLbls>
          <c:cat>
            <c:strRef>
              <c:f>'Summary Table'!$W$9:$W$11</c:f>
            </c:strRef>
          </c:cat>
          <c:val>
            <c:numRef>
              <c:f>'Summary Table'!$Y$9:$Y$11</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Arial Narrow"/>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6"/>
              </a:solidFill>
              <a:ln cmpd="sng" w="9525">
                <a:solidFill>
                  <a:srgbClr val="FFFFFF"/>
                </a:solidFill>
              </a:ln>
            </c:spPr>
          </c:dPt>
          <c:dPt>
            <c:idx val="1"/>
            <c:spPr>
              <a:solidFill>
                <a:srgbClr val="FF0000"/>
              </a:solidFill>
              <a:ln cmpd="sng" w="9525">
                <a:solidFill>
                  <a:srgbClr val="FFFFFF"/>
                </a:solidFill>
              </a:ln>
            </c:spPr>
          </c:dPt>
          <c:dPt>
            <c:idx val="2"/>
            <c:spPr>
              <a:solidFill>
                <a:srgbClr val="A5A5A5"/>
              </a:solidFill>
              <a:ln cmpd="sng" w="9525">
                <a:solidFill>
                  <a:srgbClr val="FFFFFF"/>
                </a:solidFill>
              </a:ln>
            </c:spPr>
          </c:dPt>
          <c:dLbls>
            <c:showLegendKey val="0"/>
            <c:showVal val="1"/>
            <c:showCatName val="0"/>
            <c:showSerName val="0"/>
            <c:showPercent val="0"/>
            <c:showBubbleSize val="0"/>
            <c:showLeaderLines val="1"/>
          </c:dLbls>
          <c:cat>
            <c:strRef>
              <c:f>'Summary Table'!$W$5:$W$7</c:f>
            </c:strRef>
          </c:cat>
          <c:val>
            <c:numRef>
              <c:f>'Summary Table'!$Z$9:$Z$11</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Arial Narrow"/>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6"/>
              </a:solidFill>
              <a:ln cmpd="sng" w="9525">
                <a:solidFill>
                  <a:srgbClr val="FFFFFF"/>
                </a:solidFill>
              </a:ln>
            </c:spPr>
          </c:dPt>
          <c:dPt>
            <c:idx val="1"/>
            <c:spPr>
              <a:solidFill>
                <a:srgbClr val="FF0000"/>
              </a:solidFill>
              <a:ln cmpd="sng" w="9525">
                <a:solidFill>
                  <a:srgbClr val="FFFFFF"/>
                </a:solidFill>
              </a:ln>
            </c:spPr>
          </c:dPt>
          <c:dLbls>
            <c:showLegendKey val="0"/>
            <c:showVal val="1"/>
            <c:showCatName val="0"/>
            <c:showSerName val="0"/>
            <c:showPercent val="0"/>
            <c:showBubbleSize val="0"/>
            <c:showLeaderLines val="1"/>
          </c:dLbls>
          <c:cat>
            <c:strRef>
              <c:f>'Summary Table'!$W$15:$W$16</c:f>
            </c:strRef>
          </c:cat>
          <c:val>
            <c:numRef>
              <c:f>'Summary Table'!$X$15:$X$16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Arial Narrow"/>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6"/>
              </a:solidFill>
              <a:ln cmpd="sng" w="9525">
                <a:solidFill>
                  <a:srgbClr val="FFFFFF"/>
                </a:solidFill>
              </a:ln>
            </c:spPr>
          </c:dPt>
          <c:dPt>
            <c:idx val="1"/>
            <c:spPr>
              <a:solidFill>
                <a:srgbClr val="FF0000"/>
              </a:solidFill>
              <a:ln cmpd="sng" w="9525">
                <a:solidFill>
                  <a:srgbClr val="FFFFFF"/>
                </a:solidFill>
              </a:ln>
            </c:spPr>
          </c:dPt>
          <c:dLbls>
            <c:showLegendKey val="0"/>
            <c:showVal val="1"/>
            <c:showCatName val="0"/>
            <c:showSerName val="0"/>
            <c:showPercent val="0"/>
            <c:showBubbleSize val="0"/>
            <c:showLeaderLines val="1"/>
          </c:dLbls>
          <c:cat>
            <c:strRef>
              <c:f>'Summary Table'!$W$15:$W$16</c:f>
            </c:strRef>
          </c:cat>
          <c:val>
            <c:numRef>
              <c:f>'Summary Table'!$X$19:$X$20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Arial Narrow"/>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6"/>
              </a:solidFill>
              <a:ln cmpd="sng" w="9525">
                <a:solidFill>
                  <a:srgbClr val="FFFFFF"/>
                </a:solidFill>
              </a:ln>
            </c:spPr>
          </c:dPt>
          <c:dPt>
            <c:idx val="1"/>
            <c:spPr>
              <a:solidFill>
                <a:srgbClr val="FF0000"/>
              </a:solidFill>
              <a:ln cmpd="sng" w="9525">
                <a:solidFill>
                  <a:srgbClr val="FFFFFF"/>
                </a:solidFill>
              </a:ln>
            </c:spPr>
          </c:dPt>
          <c:dLbls>
            <c:showLegendKey val="0"/>
            <c:showVal val="1"/>
            <c:showCatName val="0"/>
            <c:showSerName val="0"/>
            <c:showPercent val="0"/>
            <c:showBubbleSize val="0"/>
            <c:showLeaderLines val="1"/>
          </c:dLbls>
          <c:cat>
            <c:strRef>
              <c:f>'Summary Table'!$W$15:$W$16</c:f>
            </c:strRef>
          </c:cat>
          <c:val>
            <c:numRef>
              <c:f>'Summary Table'!$Y$15:$Y$16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Arial Narrow"/>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6"/>
              </a:solidFill>
              <a:ln cmpd="sng" w="9525">
                <a:solidFill>
                  <a:srgbClr val="FFFFFF"/>
                </a:solidFill>
              </a:ln>
            </c:spPr>
          </c:dPt>
          <c:dPt>
            <c:idx val="1"/>
            <c:spPr>
              <a:solidFill>
                <a:srgbClr val="FF0000"/>
              </a:solidFill>
              <a:ln cmpd="sng" w="9525">
                <a:solidFill>
                  <a:srgbClr val="FFFFFF"/>
                </a:solidFill>
              </a:ln>
            </c:spPr>
          </c:dPt>
          <c:dLbls>
            <c:showLegendKey val="0"/>
            <c:showVal val="1"/>
            <c:showCatName val="0"/>
            <c:showSerName val="0"/>
            <c:showPercent val="0"/>
            <c:showBubbleSize val="0"/>
            <c:showLeaderLines val="1"/>
          </c:dLbls>
          <c:cat>
            <c:strRef>
              <c:f>'Summary Table'!$W$15:$W$16</c:f>
            </c:strRef>
          </c:cat>
          <c:val>
            <c:numRef>
              <c:f>'Summary Table'!$Y$19:$Y$20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Arial Narrow"/>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Roboto"/>
              </a:defRPr>
            </a:pPr>
            <a:r>
              <a:rPr b="1">
                <a:solidFill>
                  <a:schemeClr val="dk1"/>
                </a:solidFill>
                <a:latin typeface="Roboto"/>
              </a:rPr>
              <a:t>Grafik 1. UPTD PPA Provinsi</a:t>
            </a:r>
          </a:p>
        </c:rich>
      </c:tx>
      <c:overlay val="0"/>
    </c:title>
    <c:plotArea>
      <c:layout/>
      <c:doughnutChart>
        <c:varyColors val="1"/>
        <c:ser>
          <c:idx val="0"/>
          <c:order val="0"/>
          <c:dPt>
            <c:idx val="0"/>
            <c:spPr>
              <a:solidFill>
                <a:schemeClr val="accent6"/>
              </a:solidFill>
              <a:ln cmpd="sng" w="9525">
                <a:solidFill>
                  <a:srgbClr val="FFFFFF"/>
                </a:solidFill>
              </a:ln>
            </c:spPr>
          </c:dPt>
          <c:dPt>
            <c:idx val="1"/>
            <c:spPr>
              <a:solidFill>
                <a:srgbClr val="EA9999"/>
              </a:solidFill>
              <a:ln cmpd="sng" w="9525">
                <a:solidFill>
                  <a:srgbClr val="FFFFFF"/>
                </a:solidFill>
              </a:ln>
            </c:spPr>
          </c:dPt>
          <c:dLbls>
            <c:dLbl>
              <c:idx val="0"/>
              <c:txPr>
                <a:bodyPr/>
                <a:lstStyle/>
                <a:p>
                  <a:pPr lvl="0">
                    <a:defRPr>
                      <a:latin typeface="Roboto"/>
                    </a:defRPr>
                  </a:pPr>
                </a:p>
              </c:txPr>
              <c:showLegendKey val="0"/>
              <c:showVal val="1"/>
              <c:showCatName val="0"/>
              <c:showSerName val="0"/>
              <c:showPercent val="0"/>
              <c:showBubbleSize val="0"/>
            </c:dLbl>
            <c:dLbl>
              <c:idx val="1"/>
              <c:txPr>
                <a:bodyPr/>
                <a:lstStyle/>
                <a:p>
                  <a:pPr lvl="0">
                    <a:defRPr>
                      <a:latin typeface="Roboto"/>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'Summary Table'!$W$5:$W$6</c:f>
            </c:strRef>
          </c:cat>
          <c:val>
            <c:numRef>
              <c:f>'Summary Table'!$X$5:$X$6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Roboto"/>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Roboto"/>
              </a:defRPr>
            </a:pPr>
            <a:r>
              <a:rPr b="1">
                <a:solidFill>
                  <a:schemeClr val="dk1"/>
                </a:solidFill>
                <a:latin typeface="Roboto"/>
              </a:rPr>
              <a:t>Grafik 2. UPTD PPA Kabupaten/Kota</a:t>
            </a:r>
          </a:p>
        </c:rich>
      </c:tx>
      <c:overlay val="0"/>
    </c:title>
    <c:plotArea>
      <c:layout/>
      <c:doughnutChart>
        <c:varyColors val="1"/>
        <c:ser>
          <c:idx val="0"/>
          <c:order val="0"/>
          <c:dPt>
            <c:idx val="0"/>
            <c:spPr>
              <a:solidFill>
                <a:schemeClr val="accent6"/>
              </a:solidFill>
              <a:ln cmpd="sng" w="9525">
                <a:solidFill>
                  <a:srgbClr val="FFFFFF"/>
                </a:solidFill>
              </a:ln>
            </c:spPr>
          </c:dPt>
          <c:dPt>
            <c:idx val="1"/>
            <c:spPr>
              <a:solidFill>
                <a:srgbClr val="EA9999"/>
              </a:solidFill>
              <a:ln cmpd="sng" w="9525">
                <a:solidFill>
                  <a:srgbClr val="FFFFFF"/>
                </a:solidFill>
              </a:ln>
            </c:spPr>
          </c:dPt>
          <c:dLbls>
            <c:dLbl>
              <c:idx val="0"/>
              <c:txPr>
                <a:bodyPr/>
                <a:lstStyle/>
                <a:p>
                  <a:pPr lvl="0">
                    <a:defRPr>
                      <a:latin typeface="Roboto"/>
                    </a:defRPr>
                  </a:pPr>
                </a:p>
              </c:txPr>
              <c:showLegendKey val="0"/>
              <c:showVal val="1"/>
              <c:showCatName val="0"/>
              <c:showSerName val="0"/>
              <c:showPercent val="0"/>
              <c:showBubbleSize val="0"/>
            </c:dLbl>
            <c:dLbl>
              <c:idx val="1"/>
              <c:txPr>
                <a:bodyPr/>
                <a:lstStyle/>
                <a:p>
                  <a:pPr lvl="0">
                    <a:defRPr>
                      <a:latin typeface="Roboto"/>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'Summary Table'!$W$9:$W$10</c:f>
            </c:strRef>
          </c:cat>
          <c:val>
            <c:numRef>
              <c:f>'Summary Table'!$X$9:$X$10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Roboto"/>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Roboto"/>
              </a:defRPr>
            </a:pPr>
            <a:r>
              <a:rPr b="1">
                <a:solidFill>
                  <a:schemeClr val="dk1"/>
                </a:solidFill>
                <a:latin typeface="Roboto"/>
              </a:rPr>
              <a:t>Grafik 3. Sebaran Kelas UPTD PPA Provinsi</a:t>
            </a:r>
          </a:p>
        </c:rich>
      </c:tx>
      <c:overlay val="0"/>
    </c:title>
    <c:plotArea>
      <c:layout/>
      <c:barChart>
        <c:barDir val="col"/>
        <c:ser>
          <c:idx val="0"/>
          <c:order val="0"/>
          <c:cat>
            <c:strRef>
              <c:f>'UPTD PPA Provinsi'!$I$42:$I$43</c:f>
            </c:strRef>
          </c:cat>
          <c:val>
            <c:numRef>
              <c:f>'UPTD PPA Provinsi'!$J$42:$J$43</c:f>
              <c:numCache/>
            </c:numRef>
          </c:val>
        </c:ser>
        <c:axId val="1320187292"/>
        <c:axId val="980861079"/>
      </c:barChart>
      <c:catAx>
        <c:axId val="13201872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980861079"/>
      </c:catAx>
      <c:valAx>
        <c:axId val="980861079"/>
        <c:scaling>
          <c:orientation val="minMax"/>
        </c:scaling>
        <c:delete val="0"/>
        <c:axPos val="l"/>
        <c:tickLblPos val="nextTo"/>
        <c:spPr>
          <a:ln>
            <a:noFill/>
          </a:ln>
        </c:spPr>
        <c:crossAx val="1320187292"/>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1" Type="http://schemas.openxmlformats.org/officeDocument/2006/relationships/image" Target="../media/Chart11.png"/><Relationship Id="rId10" Type="http://schemas.openxmlformats.org/officeDocument/2006/relationships/chart" Target="../charts/chart10.xml"/><Relationship Id="rId13" Type="http://schemas.openxmlformats.org/officeDocument/2006/relationships/chart" Target="../charts/chart12.xml"/><Relationship Id="rId12" Type="http://schemas.openxmlformats.org/officeDocument/2006/relationships/chart" Target="../charts/chart11.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image" Target="../media/Chart15.png"/><Relationship Id="rId14" Type="http://schemas.openxmlformats.org/officeDocument/2006/relationships/chart" Target="../charts/chart13.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219075</xdr:colOff>
      <xdr:row>17</xdr:row>
      <xdr:rowOff>142875</xdr:rowOff>
    </xdr:from>
    <xdr:ext cx="4171950" cy="2971800"/>
    <xdr:graphicFrame>
      <xdr:nvGraphicFramePr>
        <xdr:cNvPr id="468940609"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276225</xdr:colOff>
      <xdr:row>17</xdr:row>
      <xdr:rowOff>142875</xdr:rowOff>
    </xdr:from>
    <xdr:ext cx="3895725" cy="2971800"/>
    <xdr:graphicFrame>
      <xdr:nvGraphicFramePr>
        <xdr:cNvPr id="1684008827"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200025</xdr:colOff>
      <xdr:row>54</xdr:row>
      <xdr:rowOff>161925</xdr:rowOff>
    </xdr:from>
    <xdr:ext cx="4171950" cy="3086100"/>
    <xdr:graphicFrame>
      <xdr:nvGraphicFramePr>
        <xdr:cNvPr id="80517652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219075</xdr:colOff>
      <xdr:row>36</xdr:row>
      <xdr:rowOff>9525</xdr:rowOff>
    </xdr:from>
    <xdr:ext cx="4171950" cy="2971800"/>
    <xdr:graphicFrame>
      <xdr:nvGraphicFramePr>
        <xdr:cNvPr id="48224328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133350</xdr:colOff>
      <xdr:row>35</xdr:row>
      <xdr:rowOff>152400</xdr:rowOff>
    </xdr:from>
    <xdr:ext cx="4114800" cy="3019425"/>
    <xdr:graphicFrame>
      <xdr:nvGraphicFramePr>
        <xdr:cNvPr id="658485149"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123825</xdr:colOff>
      <xdr:row>54</xdr:row>
      <xdr:rowOff>171450</xdr:rowOff>
    </xdr:from>
    <xdr:ext cx="4152900" cy="3067050"/>
    <xdr:graphicFrame>
      <xdr:nvGraphicFramePr>
        <xdr:cNvPr id="823620144"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200025</xdr:colOff>
      <xdr:row>73</xdr:row>
      <xdr:rowOff>123825</xdr:rowOff>
    </xdr:from>
    <xdr:ext cx="4171950" cy="3086100"/>
    <xdr:graphicFrame>
      <xdr:nvGraphicFramePr>
        <xdr:cNvPr id="494509001"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152400</xdr:colOff>
      <xdr:row>73</xdr:row>
      <xdr:rowOff>161925</xdr:rowOff>
    </xdr:from>
    <xdr:ext cx="4095750" cy="3019425"/>
    <xdr:graphicFrame>
      <xdr:nvGraphicFramePr>
        <xdr:cNvPr id="319514075"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228600</xdr:colOff>
      <xdr:row>92</xdr:row>
      <xdr:rowOff>171450</xdr:rowOff>
    </xdr:from>
    <xdr:ext cx="4114800" cy="3086100"/>
    <xdr:graphicFrame>
      <xdr:nvGraphicFramePr>
        <xdr:cNvPr id="48706898"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7</xdr:col>
      <xdr:colOff>142875</xdr:colOff>
      <xdr:row>93</xdr:row>
      <xdr:rowOff>9525</xdr:rowOff>
    </xdr:from>
    <xdr:ext cx="4095750" cy="3019425"/>
    <xdr:graphicFrame>
      <xdr:nvGraphicFramePr>
        <xdr:cNvPr id="1400427708"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7</xdr:col>
      <xdr:colOff>142875</xdr:colOff>
      <xdr:row>111</xdr:row>
      <xdr:rowOff>171450</xdr:rowOff>
    </xdr:from>
    <xdr:ext cx="4114800" cy="2543175"/>
    <xdr:pic>
      <xdr:nvPicPr>
        <xdr:cNvPr id="1676140172" name="Chart11"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200025</xdr:colOff>
      <xdr:row>1</xdr:row>
      <xdr:rowOff>104775</xdr:rowOff>
    </xdr:from>
    <xdr:ext cx="4171950" cy="2571750"/>
    <xdr:graphicFrame>
      <xdr:nvGraphicFramePr>
        <xdr:cNvPr id="194651160"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7</xdr:col>
      <xdr:colOff>200025</xdr:colOff>
      <xdr:row>1</xdr:row>
      <xdr:rowOff>152400</xdr:rowOff>
    </xdr:from>
    <xdr:ext cx="3971925" cy="2476500"/>
    <xdr:graphicFrame>
      <xdr:nvGraphicFramePr>
        <xdr:cNvPr id="472406447"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2</xdr:col>
      <xdr:colOff>238125</xdr:colOff>
      <xdr:row>127</xdr:row>
      <xdr:rowOff>95250</xdr:rowOff>
    </xdr:from>
    <xdr:ext cx="4048125" cy="2476500"/>
    <xdr:graphicFrame>
      <xdr:nvGraphicFramePr>
        <xdr:cNvPr id="59136760" name="Chart 14"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2</xdr:col>
      <xdr:colOff>200025</xdr:colOff>
      <xdr:row>111</xdr:row>
      <xdr:rowOff>161925</xdr:rowOff>
    </xdr:from>
    <xdr:ext cx="4114800" cy="2571750"/>
    <xdr:pic>
      <xdr:nvPicPr>
        <xdr:cNvPr id="1818375919" name="Chart15"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485775</xdr:colOff>
      <xdr:row>1</xdr:row>
      <xdr:rowOff>-19050</xdr:rowOff>
    </xdr:from>
    <xdr:ext cx="6524625" cy="3676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42:AO42" displayName="Table_1" name="Table_1" id="1">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Liat aja takut Kepencet_UPTD PP-style" showColumnStripes="0" showFirstColumn="1" showLastColumn="1" showRowStripes="1"/>
</table>
</file>

<file path=xl/tables/table2.xml><?xml version="1.0" encoding="utf-8"?>
<table xmlns="http://schemas.openxmlformats.org/spreadsheetml/2006/main" headerRowCount="0" ref="AY42:AZ42" displayName="Table_2" name="Table_2" id="2">
  <tableColumns count="2">
    <tableColumn name="Column1" id="1"/>
    <tableColumn name="Column2" id="2"/>
  </tableColumns>
  <tableStyleInfo name="Liat aja takut Kepencet_UPTD PP-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mailto:uptdppa@tangerangselatankota.go.id" TargetMode="External"/><Relationship Id="rId42" Type="http://schemas.openxmlformats.org/officeDocument/2006/relationships/hyperlink" Target="mailto:uptdppa.kotser@gmail.com" TargetMode="External"/><Relationship Id="rId41" Type="http://schemas.openxmlformats.org/officeDocument/2006/relationships/hyperlink" Target="mailto:uptdppacilegon@gmail.com" TargetMode="External"/><Relationship Id="rId44" Type="http://schemas.openxmlformats.org/officeDocument/2006/relationships/hyperlink" Target="mailto:uptdppakotabogor@gmail.com" TargetMode="External"/><Relationship Id="rId43" Type="http://schemas.openxmlformats.org/officeDocument/2006/relationships/hyperlink" Target="mailto:uptdppapandeglang51@gmail.com" TargetMode="External"/><Relationship Id="rId46" Type="http://schemas.openxmlformats.org/officeDocument/2006/relationships/hyperlink" Target="http://s.id/DATA-UPTD-KAB-KOTA" TargetMode="External"/><Relationship Id="rId45" Type="http://schemas.openxmlformats.org/officeDocument/2006/relationships/hyperlink" Target="mailto:p2tp2a.kab.karawang@gmail.com" TargetMode="External"/><Relationship Id="rId1" Type="http://schemas.openxmlformats.org/officeDocument/2006/relationships/hyperlink" Target="mailto:uptdppakotabandaaceh@gmail.com" TargetMode="External"/><Relationship Id="rId2" Type="http://schemas.openxmlformats.org/officeDocument/2006/relationships/hyperlink" Target="mailto:wiwy.pebriani.mzs@gmail.com" TargetMode="External"/><Relationship Id="rId3" Type="http://schemas.openxmlformats.org/officeDocument/2006/relationships/hyperlink" Target="mailto:uptdppabinjai@gmail.com" TargetMode="External"/><Relationship Id="rId4" Type="http://schemas.openxmlformats.org/officeDocument/2006/relationships/hyperlink" Target="mailto:uptdppa.asahan@yahoo.com" TargetMode="External"/><Relationship Id="rId9" Type="http://schemas.openxmlformats.org/officeDocument/2006/relationships/hyperlink" Target="mailto:uptd.ppa.gunungsitoli@gmail.com" TargetMode="External"/><Relationship Id="rId48" Type="http://schemas.openxmlformats.org/officeDocument/2006/relationships/hyperlink" Target="mailto:meizin72@gmail.com" TargetMode="External"/><Relationship Id="rId47" Type="http://schemas.openxmlformats.org/officeDocument/2006/relationships/hyperlink" Target="mailto:uptppakotayogyakarta@gmail.com" TargetMode="External"/><Relationship Id="rId49" Type="http://schemas.openxmlformats.org/officeDocument/2006/relationships/hyperlink" Target="mailto:uptd.ppa.jombang@gmail.com" TargetMode="External"/><Relationship Id="rId5" Type="http://schemas.openxmlformats.org/officeDocument/2006/relationships/hyperlink" Target="mailto:dinasppkbppalangkat@gmail.com" TargetMode="External"/><Relationship Id="rId6" Type="http://schemas.openxmlformats.org/officeDocument/2006/relationships/hyperlink" Target="mailto:irwanat_ginting@yahoo.com" TargetMode="External"/><Relationship Id="rId7" Type="http://schemas.openxmlformats.org/officeDocument/2006/relationships/hyperlink" Target="mailto:uptdppakabserdangbedagai@gmail.com" TargetMode="External"/><Relationship Id="rId8" Type="http://schemas.openxmlformats.org/officeDocument/2006/relationships/hyperlink" Target="mailto:anas.regar212@gmail.com" TargetMode="External"/><Relationship Id="rId73" Type="http://schemas.openxmlformats.org/officeDocument/2006/relationships/hyperlink" Target="mailto:uptdppabvd01@gmail.com" TargetMode="External"/><Relationship Id="rId72" Type="http://schemas.openxmlformats.org/officeDocument/2006/relationships/hyperlink" Target="mailto:rahimakilian51@gmail.com" TargetMode="External"/><Relationship Id="rId31" Type="http://schemas.openxmlformats.org/officeDocument/2006/relationships/hyperlink" Target="mailto:uptdppakarimun@gmail.com" TargetMode="External"/><Relationship Id="rId30" Type="http://schemas.openxmlformats.org/officeDocument/2006/relationships/hyperlink" Target="mailto:uptdppabatam@gmail.com" TargetMode="External"/><Relationship Id="rId74" Type="http://schemas.openxmlformats.org/officeDocument/2006/relationships/drawing" Target="../drawings/drawing3.xml"/><Relationship Id="rId33" Type="http://schemas.openxmlformats.org/officeDocument/2006/relationships/hyperlink" Target="mailto:uptppalubuklinggau@gmail.com" TargetMode="External"/><Relationship Id="rId32" Type="http://schemas.openxmlformats.org/officeDocument/2006/relationships/hyperlink" Target="mailto:uptdppakoja@gmail.com" TargetMode="External"/><Relationship Id="rId35" Type="http://schemas.openxmlformats.org/officeDocument/2006/relationships/hyperlink" Target="http://m.si/" TargetMode="External"/><Relationship Id="rId34" Type="http://schemas.openxmlformats.org/officeDocument/2006/relationships/hyperlink" Target="mailto:uptdppa2025@gmail.com" TargetMode="External"/><Relationship Id="rId71" Type="http://schemas.openxmlformats.org/officeDocument/2006/relationships/hyperlink" Target="mailto:uptdppakabsorong@gmail.com" TargetMode="External"/><Relationship Id="rId70" Type="http://schemas.openxmlformats.org/officeDocument/2006/relationships/hyperlink" Target="mailto:uptdppaminahasa@gmail.com" TargetMode="External"/><Relationship Id="rId37" Type="http://schemas.openxmlformats.org/officeDocument/2006/relationships/hyperlink" Target="mailto:ppabelitunguptd@gmail.com" TargetMode="External"/><Relationship Id="rId36" Type="http://schemas.openxmlformats.org/officeDocument/2006/relationships/hyperlink" Target="mailto:uptppabeltim@gmail.com" TargetMode="External"/><Relationship Id="rId39" Type="http://schemas.openxmlformats.org/officeDocument/2006/relationships/hyperlink" Target="mailto:uptdppapesawaran24@gmail.com" TargetMode="External"/><Relationship Id="rId38" Type="http://schemas.openxmlformats.org/officeDocument/2006/relationships/hyperlink" Target="mailto:uptppakotabandarlampung@gmail.com" TargetMode="External"/><Relationship Id="rId62" Type="http://schemas.openxmlformats.org/officeDocument/2006/relationships/hyperlink" Target="mailto:dinasp3a@ttskab.go.id" TargetMode="External"/><Relationship Id="rId61" Type="http://schemas.openxmlformats.org/officeDocument/2006/relationships/hyperlink" Target="mailto:uptdppangada@gmail.com" TargetMode="External"/><Relationship Id="rId20" Type="http://schemas.openxmlformats.org/officeDocument/2006/relationships/hyperlink" Target="mailto:dinaspppalabuhanbatuutara@gmail.com" TargetMode="External"/><Relationship Id="rId64" Type="http://schemas.openxmlformats.org/officeDocument/2006/relationships/hyperlink" Target="mailto:dp2kbp3a@kupangkab.com" TargetMode="External"/><Relationship Id="rId63" Type="http://schemas.openxmlformats.org/officeDocument/2006/relationships/hyperlink" Target="mailto:uptdppamanggarai@gmail.com" TargetMode="External"/><Relationship Id="rId22" Type="http://schemas.openxmlformats.org/officeDocument/2006/relationships/hyperlink" Target="mailto:erli.yenti@yahoo.co.id" TargetMode="External"/><Relationship Id="rId66" Type="http://schemas.openxmlformats.org/officeDocument/2006/relationships/hyperlink" Target="mailto:uptdppahst@gmail.com" TargetMode="External"/><Relationship Id="rId21" Type="http://schemas.openxmlformats.org/officeDocument/2006/relationships/hyperlink" Target="mailto:uptdppa@limapuluhkota.go.id" TargetMode="External"/><Relationship Id="rId65" Type="http://schemas.openxmlformats.org/officeDocument/2006/relationships/hyperlink" Target="mailto:uptdppasmd@gmail.com" TargetMode="External"/><Relationship Id="rId24" Type="http://schemas.openxmlformats.org/officeDocument/2006/relationships/hyperlink" Target="mailto:uptdppakotabukittinggi@gmail.com" TargetMode="External"/><Relationship Id="rId68" Type="http://schemas.openxmlformats.org/officeDocument/2006/relationships/hyperlink" Target="mailto:kabbanjaruptdppa@gmail.com" TargetMode="External"/><Relationship Id="rId23" Type="http://schemas.openxmlformats.org/officeDocument/2006/relationships/hyperlink" Target="mailto:helfiyerita.naura@gmail.com" TargetMode="External"/><Relationship Id="rId67" Type="http://schemas.openxmlformats.org/officeDocument/2006/relationships/hyperlink" Target="mailto:uptdppabanjarmasin@gmail.com" TargetMode="External"/><Relationship Id="rId60" Type="http://schemas.openxmlformats.org/officeDocument/2006/relationships/hyperlink" Target="mailto:dinsos@saburaijuakab.go.id" TargetMode="External"/><Relationship Id="rId26" Type="http://schemas.openxmlformats.org/officeDocument/2006/relationships/hyperlink" Target="mailto:uptdppasijunjung@gmail.com" TargetMode="External"/><Relationship Id="rId25" Type="http://schemas.openxmlformats.org/officeDocument/2006/relationships/hyperlink" Target="mailto:ppadharmasraya@gmail.com" TargetMode="External"/><Relationship Id="rId69" Type="http://schemas.openxmlformats.org/officeDocument/2006/relationships/hyperlink" Target="mailto:uptdppakabparimo@gmail.com" TargetMode="External"/><Relationship Id="rId28" Type="http://schemas.openxmlformats.org/officeDocument/2006/relationships/hyperlink" Target="mailto:uptdppakepmeranti@gmail.com" TargetMode="External"/><Relationship Id="rId27" Type="http://schemas.openxmlformats.org/officeDocument/2006/relationships/hyperlink" Target="http://s.st/" TargetMode="External"/><Relationship Id="rId29" Type="http://schemas.openxmlformats.org/officeDocument/2006/relationships/hyperlink" Target="mailto:uptppakecamatanbengkalis@gmail.com" TargetMode="External"/><Relationship Id="rId51" Type="http://schemas.openxmlformats.org/officeDocument/2006/relationships/hyperlink" Target="mailto:uptdppasby@gmail.com" TargetMode="External"/><Relationship Id="rId50" Type="http://schemas.openxmlformats.org/officeDocument/2006/relationships/hyperlink" Target="mailto:uptppagresik@gmail.com" TargetMode="External"/><Relationship Id="rId53" Type="http://schemas.openxmlformats.org/officeDocument/2006/relationships/hyperlink" Target="http://dinsosp3atabanan2gmail.com" TargetMode="External"/><Relationship Id="rId52" Type="http://schemas.openxmlformats.org/officeDocument/2006/relationships/hyperlink" Target="mailto:loremipsum@gmail.com" TargetMode="External"/><Relationship Id="rId11" Type="http://schemas.openxmlformats.org/officeDocument/2006/relationships/hyperlink" Target="mailto:uptdppakabsimalungun@gmail.com" TargetMode="External"/><Relationship Id="rId55" Type="http://schemas.openxmlformats.org/officeDocument/2006/relationships/hyperlink" Target="mailto:uptdppaklungkung@gmail.com" TargetMode="External"/><Relationship Id="rId10" Type="http://schemas.openxmlformats.org/officeDocument/2006/relationships/hyperlink" Target="mailto:uptdppabatubara@gmail.com" TargetMode="External"/><Relationship Id="rId54" Type="http://schemas.openxmlformats.org/officeDocument/2006/relationships/hyperlink" Target="mailto:tesabadung@gmail.com" TargetMode="External"/><Relationship Id="rId13" Type="http://schemas.openxmlformats.org/officeDocument/2006/relationships/hyperlink" Target="mailto:uptdtaput@gmail.com" TargetMode="External"/><Relationship Id="rId57" Type="http://schemas.openxmlformats.org/officeDocument/2006/relationships/hyperlink" Target="mailto:dinsosuptdppaklu@gmail.com" TargetMode="External"/><Relationship Id="rId12" Type="http://schemas.openxmlformats.org/officeDocument/2006/relationships/hyperlink" Target="mailto:azizansiregar@gmail.com" TargetMode="External"/><Relationship Id="rId56" Type="http://schemas.openxmlformats.org/officeDocument/2006/relationships/hyperlink" Target="mailto:uptdppa7684kotabima@gmail.com" TargetMode="External"/><Relationship Id="rId15" Type="http://schemas.openxmlformats.org/officeDocument/2006/relationships/hyperlink" Target="mailto:dpppa.kabkaro@gmail.com" TargetMode="External"/><Relationship Id="rId59" Type="http://schemas.openxmlformats.org/officeDocument/2006/relationships/hyperlink" Target="http://a.md/" TargetMode="External"/><Relationship Id="rId14" Type="http://schemas.openxmlformats.org/officeDocument/2006/relationships/hyperlink" Target="mailto:p2kbp3anisel@gmail.com" TargetMode="External"/><Relationship Id="rId58" Type="http://schemas.openxmlformats.org/officeDocument/2006/relationships/hyperlink" Target="mailto:uptdppakabdompu@gmail.com" TargetMode="External"/><Relationship Id="rId17" Type="http://schemas.openxmlformats.org/officeDocument/2006/relationships/hyperlink" Target="mailto:winnymora111@gmail.com" TargetMode="External"/><Relationship Id="rId16" Type="http://schemas.openxmlformats.org/officeDocument/2006/relationships/hyperlink" Target="mailto:uptdppakabtapanuliselatan@gmail.com" TargetMode="External"/><Relationship Id="rId19" Type="http://schemas.openxmlformats.org/officeDocument/2006/relationships/hyperlink" Target="mailto:voilanpercut@gmail.com" TargetMode="External"/><Relationship Id="rId18" Type="http://schemas.openxmlformats.org/officeDocument/2006/relationships/hyperlink" Target="mailto:tiodewi55@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mailto:uptdppa@tangerangselatankota.go.id" TargetMode="External"/><Relationship Id="rId42" Type="http://schemas.openxmlformats.org/officeDocument/2006/relationships/hyperlink" Target="mailto:uptdppa.kotser@gmail.com" TargetMode="External"/><Relationship Id="rId41" Type="http://schemas.openxmlformats.org/officeDocument/2006/relationships/hyperlink" Target="mailto:uptdppacilegon@gmail.com" TargetMode="External"/><Relationship Id="rId44" Type="http://schemas.openxmlformats.org/officeDocument/2006/relationships/hyperlink" Target="mailto:uptdppakabupatenlebak@gmail.com" TargetMode="External"/><Relationship Id="rId43" Type="http://schemas.openxmlformats.org/officeDocument/2006/relationships/hyperlink" Target="mailto:uptdppapandeglang51@gmail.com" TargetMode="External"/><Relationship Id="rId46" Type="http://schemas.openxmlformats.org/officeDocument/2006/relationships/hyperlink" Target="mailto:p2tp2a.kab.karawang@gmail.com" TargetMode="External"/><Relationship Id="rId45" Type="http://schemas.openxmlformats.org/officeDocument/2006/relationships/hyperlink" Target="mailto:uptdppakotabogor@gmail.com" TargetMode="External"/><Relationship Id="rId80" Type="http://schemas.openxmlformats.org/officeDocument/2006/relationships/drawing" Target="../drawings/drawing5.xml"/><Relationship Id="rId1" Type="http://schemas.openxmlformats.org/officeDocument/2006/relationships/hyperlink" Target="mailto:uptdppakotabandaaceh@gmail.com" TargetMode="External"/><Relationship Id="rId2" Type="http://schemas.openxmlformats.org/officeDocument/2006/relationships/hyperlink" Target="mailto:wiwy.pebriani.mzs@gmail.com" TargetMode="External"/><Relationship Id="rId3" Type="http://schemas.openxmlformats.org/officeDocument/2006/relationships/hyperlink" Target="mailto:uptdppabinjai@gmail.com" TargetMode="External"/><Relationship Id="rId4" Type="http://schemas.openxmlformats.org/officeDocument/2006/relationships/hyperlink" Target="mailto:uptdppa.asahan@yahoo.com" TargetMode="External"/><Relationship Id="rId9" Type="http://schemas.openxmlformats.org/officeDocument/2006/relationships/hyperlink" Target="mailto:uptd.ppa.gunungsitoli@gmail.com" TargetMode="External"/><Relationship Id="rId48" Type="http://schemas.openxmlformats.org/officeDocument/2006/relationships/hyperlink" Target="http://s.id/DATA-UPTD-KAB-KOTA" TargetMode="External"/><Relationship Id="rId47" Type="http://schemas.openxmlformats.org/officeDocument/2006/relationships/hyperlink" Target="mailto:p2tp2a.kab.karawang@gmail.com" TargetMode="External"/><Relationship Id="rId49" Type="http://schemas.openxmlformats.org/officeDocument/2006/relationships/hyperlink" Target="mailto:uptppakotayogyakarta@gmail.com" TargetMode="External"/><Relationship Id="rId5" Type="http://schemas.openxmlformats.org/officeDocument/2006/relationships/hyperlink" Target="mailto:dinasppkbppalangkat@gmail.com" TargetMode="External"/><Relationship Id="rId6" Type="http://schemas.openxmlformats.org/officeDocument/2006/relationships/hyperlink" Target="mailto:irwanat_ginting@yahoo.com" TargetMode="External"/><Relationship Id="rId7" Type="http://schemas.openxmlformats.org/officeDocument/2006/relationships/hyperlink" Target="mailto:uptdppakabserdangbedagai@gmail.com" TargetMode="External"/><Relationship Id="rId8" Type="http://schemas.openxmlformats.org/officeDocument/2006/relationships/hyperlink" Target="mailto:anas.regar212@gmail.com" TargetMode="External"/><Relationship Id="rId73" Type="http://schemas.openxmlformats.org/officeDocument/2006/relationships/hyperlink" Target="mailto:uptdppabalangan@gmail.com" TargetMode="External"/><Relationship Id="rId72" Type="http://schemas.openxmlformats.org/officeDocument/2006/relationships/hyperlink" Target="mailto:uptdppabanjarmasin@gmail.com" TargetMode="External"/><Relationship Id="rId31" Type="http://schemas.openxmlformats.org/officeDocument/2006/relationships/hyperlink" Target="mailto:uptdppakarimun@gmail.com" TargetMode="External"/><Relationship Id="rId75" Type="http://schemas.openxmlformats.org/officeDocument/2006/relationships/hyperlink" Target="mailto:uptdppakabparimo@gmail.com" TargetMode="External"/><Relationship Id="rId30" Type="http://schemas.openxmlformats.org/officeDocument/2006/relationships/hyperlink" Target="mailto:uptdppabatam@gmail.com" TargetMode="External"/><Relationship Id="rId74" Type="http://schemas.openxmlformats.org/officeDocument/2006/relationships/hyperlink" Target="mailto:kabbanjaruptdppa@gmail.com" TargetMode="External"/><Relationship Id="rId33" Type="http://schemas.openxmlformats.org/officeDocument/2006/relationships/hyperlink" Target="mailto:uptppalubuklinggau@gmail.com" TargetMode="External"/><Relationship Id="rId77" Type="http://schemas.openxmlformats.org/officeDocument/2006/relationships/hyperlink" Target="mailto:uptdppakabsorong@gmail.com" TargetMode="External"/><Relationship Id="rId32" Type="http://schemas.openxmlformats.org/officeDocument/2006/relationships/hyperlink" Target="mailto:uptdppakoja@gmail.com" TargetMode="External"/><Relationship Id="rId76" Type="http://schemas.openxmlformats.org/officeDocument/2006/relationships/hyperlink" Target="mailto:uptdppaminahasa@gmail.com" TargetMode="External"/><Relationship Id="rId35" Type="http://schemas.openxmlformats.org/officeDocument/2006/relationships/hyperlink" Target="http://m.si/" TargetMode="External"/><Relationship Id="rId79" Type="http://schemas.openxmlformats.org/officeDocument/2006/relationships/hyperlink" Target="mailto:uptdppabvd01@gmail.com" TargetMode="External"/><Relationship Id="rId34" Type="http://schemas.openxmlformats.org/officeDocument/2006/relationships/hyperlink" Target="mailto:uptdppa2025@gmail.com" TargetMode="External"/><Relationship Id="rId78" Type="http://schemas.openxmlformats.org/officeDocument/2006/relationships/hyperlink" Target="mailto:rahimakilian51@gmail.com" TargetMode="External"/><Relationship Id="rId71" Type="http://schemas.openxmlformats.org/officeDocument/2006/relationships/hyperlink" Target="mailto:uptdppahst@gmail.com" TargetMode="External"/><Relationship Id="rId70" Type="http://schemas.openxmlformats.org/officeDocument/2006/relationships/hyperlink" Target="mailto:p2tp2akukar@gmail.com" TargetMode="External"/><Relationship Id="rId37" Type="http://schemas.openxmlformats.org/officeDocument/2006/relationships/hyperlink" Target="mailto:ppabelitunguptd@gmail.com" TargetMode="External"/><Relationship Id="rId36" Type="http://schemas.openxmlformats.org/officeDocument/2006/relationships/hyperlink" Target="mailto:uptppabeltim@gmail.com" TargetMode="External"/><Relationship Id="rId39" Type="http://schemas.openxmlformats.org/officeDocument/2006/relationships/hyperlink" Target="mailto:uptdppapesawaran24@gmail.com" TargetMode="External"/><Relationship Id="rId38" Type="http://schemas.openxmlformats.org/officeDocument/2006/relationships/hyperlink" Target="mailto:uptppakotabandarlampung@gmail.com" TargetMode="External"/><Relationship Id="rId62" Type="http://schemas.openxmlformats.org/officeDocument/2006/relationships/hyperlink" Target="mailto:uptdppakabdompu@gmail.com" TargetMode="External"/><Relationship Id="rId61" Type="http://schemas.openxmlformats.org/officeDocument/2006/relationships/hyperlink" Target="mailto:dinsosuptdppaklu@gmail.com" TargetMode="External"/><Relationship Id="rId20" Type="http://schemas.openxmlformats.org/officeDocument/2006/relationships/hyperlink" Target="mailto:dinaspppalabuhanbatuutara@gmail.com" TargetMode="External"/><Relationship Id="rId64" Type="http://schemas.openxmlformats.org/officeDocument/2006/relationships/hyperlink" Target="mailto:dinsos@saburaijuakab.go.id" TargetMode="External"/><Relationship Id="rId63" Type="http://schemas.openxmlformats.org/officeDocument/2006/relationships/hyperlink" Target="http://a.md/" TargetMode="External"/><Relationship Id="rId22" Type="http://schemas.openxmlformats.org/officeDocument/2006/relationships/hyperlink" Target="mailto:uptdppa20622@gmail.com" TargetMode="External"/><Relationship Id="rId66" Type="http://schemas.openxmlformats.org/officeDocument/2006/relationships/hyperlink" Target="mailto:dinasp3a@ttskab.go.id" TargetMode="External"/><Relationship Id="rId21" Type="http://schemas.openxmlformats.org/officeDocument/2006/relationships/hyperlink" Target="mailto:uptdppa@limapuluhkota.go.id" TargetMode="External"/><Relationship Id="rId65" Type="http://schemas.openxmlformats.org/officeDocument/2006/relationships/hyperlink" Target="mailto:uptdppangada@gmail.com" TargetMode="External"/><Relationship Id="rId24" Type="http://schemas.openxmlformats.org/officeDocument/2006/relationships/hyperlink" Target="mailto:helfiyerita.naura@gmail.com" TargetMode="External"/><Relationship Id="rId68" Type="http://schemas.openxmlformats.org/officeDocument/2006/relationships/hyperlink" Target="mailto:dp2kbp3a@kupangkab.com" TargetMode="External"/><Relationship Id="rId23" Type="http://schemas.openxmlformats.org/officeDocument/2006/relationships/hyperlink" Target="mailto:erli.yenti@yahoo.co.id" TargetMode="External"/><Relationship Id="rId67" Type="http://schemas.openxmlformats.org/officeDocument/2006/relationships/hyperlink" Target="mailto:uptdppamanggarai@gmail.com" TargetMode="External"/><Relationship Id="rId60" Type="http://schemas.openxmlformats.org/officeDocument/2006/relationships/hyperlink" Target="mailto:uptdppa7684kotabima@gmail.com" TargetMode="External"/><Relationship Id="rId26" Type="http://schemas.openxmlformats.org/officeDocument/2006/relationships/hyperlink" Target="mailto:ppadharmasraya@gmail.com" TargetMode="External"/><Relationship Id="rId25" Type="http://schemas.openxmlformats.org/officeDocument/2006/relationships/hyperlink" Target="mailto:uptdppakotabukittinggi@gmail.com" TargetMode="External"/><Relationship Id="rId69" Type="http://schemas.openxmlformats.org/officeDocument/2006/relationships/hyperlink" Target="mailto:uptdppasmd@gmail.com" TargetMode="External"/><Relationship Id="rId28" Type="http://schemas.openxmlformats.org/officeDocument/2006/relationships/hyperlink" Target="mailto:uptdppakepmeranti@gmail.com" TargetMode="External"/><Relationship Id="rId27" Type="http://schemas.openxmlformats.org/officeDocument/2006/relationships/hyperlink" Target="mailto:uptdppasijunjung@gmail.com" TargetMode="External"/><Relationship Id="rId29" Type="http://schemas.openxmlformats.org/officeDocument/2006/relationships/hyperlink" Target="mailto:uptppakecamatanbengkalis@gmail.com" TargetMode="External"/><Relationship Id="rId51" Type="http://schemas.openxmlformats.org/officeDocument/2006/relationships/hyperlink" Target="mailto:uptd.ppa.jombang@gmail.com" TargetMode="External"/><Relationship Id="rId50" Type="http://schemas.openxmlformats.org/officeDocument/2006/relationships/hyperlink" Target="mailto:meizin72@gmail.com" TargetMode="External"/><Relationship Id="rId53" Type="http://schemas.openxmlformats.org/officeDocument/2006/relationships/hyperlink" Target="mailto:uptppagresik@gmail.com" TargetMode="External"/><Relationship Id="rId52" Type="http://schemas.openxmlformats.org/officeDocument/2006/relationships/hyperlink" Target="mailto:uptdppatulungagung@gmail.com" TargetMode="External"/><Relationship Id="rId11" Type="http://schemas.openxmlformats.org/officeDocument/2006/relationships/hyperlink" Target="mailto:uptdppakabsimalungun@gmail.com" TargetMode="External"/><Relationship Id="rId55" Type="http://schemas.openxmlformats.org/officeDocument/2006/relationships/hyperlink" Target="mailto:loremipsum@gmail.com" TargetMode="External"/><Relationship Id="rId10" Type="http://schemas.openxmlformats.org/officeDocument/2006/relationships/hyperlink" Target="mailto:uptdppabatubara@gmail.com" TargetMode="External"/><Relationship Id="rId54" Type="http://schemas.openxmlformats.org/officeDocument/2006/relationships/hyperlink" Target="mailto:uptdppasby@gmail.com" TargetMode="External"/><Relationship Id="rId13" Type="http://schemas.openxmlformats.org/officeDocument/2006/relationships/hyperlink" Target="mailto:uptdtaput@gmail.com" TargetMode="External"/><Relationship Id="rId57" Type="http://schemas.openxmlformats.org/officeDocument/2006/relationships/hyperlink" Target="mailto:p2tp2a.gianyar@gmail.com" TargetMode="External"/><Relationship Id="rId12" Type="http://schemas.openxmlformats.org/officeDocument/2006/relationships/hyperlink" Target="mailto:azizansiregar@gmail.com" TargetMode="External"/><Relationship Id="rId56" Type="http://schemas.openxmlformats.org/officeDocument/2006/relationships/hyperlink" Target="http://dinsosp3atabanan2gmail.com" TargetMode="External"/><Relationship Id="rId15" Type="http://schemas.openxmlformats.org/officeDocument/2006/relationships/hyperlink" Target="mailto:dpppa.kabkaro@gmail.com" TargetMode="External"/><Relationship Id="rId59" Type="http://schemas.openxmlformats.org/officeDocument/2006/relationships/hyperlink" Target="mailto:uptdppaklungkung@gmail.com" TargetMode="External"/><Relationship Id="rId14" Type="http://schemas.openxmlformats.org/officeDocument/2006/relationships/hyperlink" Target="mailto:p2kbp3anisel@gmail.com" TargetMode="External"/><Relationship Id="rId58" Type="http://schemas.openxmlformats.org/officeDocument/2006/relationships/hyperlink" Target="mailto:tesabadung@gmail.com" TargetMode="External"/><Relationship Id="rId17" Type="http://schemas.openxmlformats.org/officeDocument/2006/relationships/hyperlink" Target="mailto:winnymora111@gmail.com" TargetMode="External"/><Relationship Id="rId16" Type="http://schemas.openxmlformats.org/officeDocument/2006/relationships/hyperlink" Target="mailto:uptdppakabtapanuliselatan@gmail.com" TargetMode="External"/><Relationship Id="rId19" Type="http://schemas.openxmlformats.org/officeDocument/2006/relationships/hyperlink" Target="mailto:voilanpercut@gmail.com" TargetMode="External"/><Relationship Id="rId18" Type="http://schemas.openxmlformats.org/officeDocument/2006/relationships/hyperlink" Target="mailto:tiodewi55@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uptppakecamatanbengkalis@gmail.com" TargetMode="External"/><Relationship Id="rId2" Type="http://schemas.openxmlformats.org/officeDocument/2006/relationships/hyperlink" Target="mailto:uptdppa.smi@gmail.com" TargetMode="External"/><Relationship Id="rId3" Type="http://schemas.openxmlformats.org/officeDocument/2006/relationships/hyperlink" Target="mailto:uptdppa.plara@gmail.com" TargetMode="External"/><Relationship Id="rId4" Type="http://schemas.openxmlformats.org/officeDocument/2006/relationships/hyperlink" Target="mailto:p2tp2a.kab.karawang@gmail.com" TargetMode="External"/><Relationship Id="rId5" Type="http://schemas.openxmlformats.org/officeDocument/2006/relationships/hyperlink" Target="mailto:p2tp2a.kab.karawang@gmail.com"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uptdppa.sumbar@gmail.com" TargetMode="External"/><Relationship Id="rId3" Type="http://schemas.openxmlformats.org/officeDocument/2006/relationships/hyperlink" Target="mailto:p2tp2a@riau.go.id" TargetMode="External"/><Relationship Id="rId4" Type="http://schemas.openxmlformats.org/officeDocument/2006/relationships/hyperlink" Target="mailto:uptdp2tp2akepri@yahoo.com" TargetMode="External"/><Relationship Id="rId9" Type="http://schemas.openxmlformats.org/officeDocument/2006/relationships/hyperlink" Target="mailto:uptd.p2tp2a.dki@gmail.com" TargetMode="External"/><Relationship Id="rId5" Type="http://schemas.openxmlformats.org/officeDocument/2006/relationships/hyperlink" Target="mailto:uptdppa.provjambi@gmail.com" TargetMode="External"/><Relationship Id="rId6" Type="http://schemas.openxmlformats.org/officeDocument/2006/relationships/hyperlink" Target="mailto:uptdppa.babel@gmail.com" TargetMode="External"/><Relationship Id="rId7" Type="http://schemas.openxmlformats.org/officeDocument/2006/relationships/hyperlink" Target="mailto:indoman_lampung@yahoo.com" TargetMode="External"/><Relationship Id="rId8" Type="http://schemas.openxmlformats.org/officeDocument/2006/relationships/hyperlink" Target="mailto:ns.risma29@gmail.com" TargetMode="External"/><Relationship Id="rId11" Type="http://schemas.openxmlformats.org/officeDocument/2006/relationships/hyperlink" Target="mailto:pptjateng@gmail.com" TargetMode="External"/><Relationship Id="rId10" Type="http://schemas.openxmlformats.org/officeDocument/2006/relationships/hyperlink" Target="mailto:uptdppa.dp3akb.jabar@gmail.com" TargetMode="External"/><Relationship Id="rId13" Type="http://schemas.openxmlformats.org/officeDocument/2006/relationships/hyperlink" Target="mailto:p2tp2a.prov.sultra@gmail.com" TargetMode="External"/><Relationship Id="rId12" Type="http://schemas.openxmlformats.org/officeDocument/2006/relationships/hyperlink" Target="mailto:p2tp2a.sulawesiselatan@gmail.com" TargetMode="External"/><Relationship Id="rId15" Type="http://schemas.openxmlformats.org/officeDocument/2006/relationships/hyperlink" Target="mailto:dinaspppaprovgorontalo@gmail.com" TargetMode="External"/><Relationship Id="rId14" Type="http://schemas.openxmlformats.org/officeDocument/2006/relationships/hyperlink" Target="mailto:endanglerik@gmail.com" TargetMode="External"/><Relationship Id="rId17" Type="http://schemas.openxmlformats.org/officeDocument/2006/relationships/vmlDrawing" Target="../drawings/vmlDrawing1.vml"/><Relationship Id="rId1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mailto:uptdppapulpis@gmail.com" TargetMode="External"/><Relationship Id="rId42" Type="http://schemas.openxmlformats.org/officeDocument/2006/relationships/hyperlink" Target="mailto:uptppa.kapuas@gmail.com" TargetMode="External"/><Relationship Id="rId41" Type="http://schemas.openxmlformats.org/officeDocument/2006/relationships/hyperlink" Target="mailto:uptdppa.kat88@gmail.com" TargetMode="External"/><Relationship Id="rId44" Type="http://schemas.openxmlformats.org/officeDocument/2006/relationships/hyperlink" Target="mailto:bpkb.kotim@gmail.com" TargetMode="External"/><Relationship Id="rId43" Type="http://schemas.openxmlformats.org/officeDocument/2006/relationships/hyperlink" Target="mailto:uptdppakobar@gmail.com" TargetMode="External"/><Relationship Id="rId46" Type="http://schemas.openxmlformats.org/officeDocument/2006/relationships/hyperlink" Target="http://bit.ly/laporkandiMERAPAT" TargetMode="External"/><Relationship Id="rId45" Type="http://schemas.openxmlformats.org/officeDocument/2006/relationships/hyperlink" Target="http://bit.ly/AduanUPTDPPAMakassar" TargetMode="External"/><Relationship Id="rId1" Type="http://schemas.openxmlformats.org/officeDocument/2006/relationships/comments" Target="../comments2.xml"/><Relationship Id="rId2" Type="http://schemas.openxmlformats.org/officeDocument/2006/relationships/hyperlink" Target="mailto:uptdppapaluta@gmail.com" TargetMode="External"/><Relationship Id="rId3" Type="http://schemas.openxmlformats.org/officeDocument/2006/relationships/hyperlink" Target="http://bit.ly/salingsappa" TargetMode="External"/><Relationship Id="rId4" Type="http://schemas.openxmlformats.org/officeDocument/2006/relationships/hyperlink" Target="mailto:uptdppakotadumai@gmail.com" TargetMode="External"/><Relationship Id="rId9" Type="http://schemas.openxmlformats.org/officeDocument/2006/relationships/hyperlink" Target="mailto:uptgunungsindur@bppkbbogorkab.go.id" TargetMode="External"/><Relationship Id="rId48" Type="http://schemas.openxmlformats.org/officeDocument/2006/relationships/hyperlink" Target="mailto:uptppakotapalopo@gmail.com" TargetMode="External"/><Relationship Id="rId47" Type="http://schemas.openxmlformats.org/officeDocument/2006/relationships/hyperlink" Target="mailto:kabgowauptppa@gmail.com" TargetMode="External"/><Relationship Id="rId49" Type="http://schemas.openxmlformats.org/officeDocument/2006/relationships/drawing" Target="../drawings/drawing9.xml"/><Relationship Id="rId5" Type="http://schemas.openxmlformats.org/officeDocument/2006/relationships/hyperlink" Target="mailto:uptdppakabnatuna@gmail.com" TargetMode="External"/><Relationship Id="rId6" Type="http://schemas.openxmlformats.org/officeDocument/2006/relationships/hyperlink" Target="mailto:uptppalubuklinggau@gmail.com" TargetMode="External"/><Relationship Id="rId7" Type="http://schemas.openxmlformats.org/officeDocument/2006/relationships/hyperlink" Target="mailto:uptdppababar@gmail.com" TargetMode="External"/><Relationship Id="rId8" Type="http://schemas.openxmlformats.org/officeDocument/2006/relationships/hyperlink" Target="mailto:uptppalamsel@gmail.com" TargetMode="External"/><Relationship Id="rId31" Type="http://schemas.openxmlformats.org/officeDocument/2006/relationships/hyperlink" Target="mailto:p2tp2angawi@gmail.com" TargetMode="External"/><Relationship Id="rId30" Type="http://schemas.openxmlformats.org/officeDocument/2006/relationships/hyperlink" Target="mailto:p2tp2a.gunungkidul@gmail.com" TargetMode="External"/><Relationship Id="rId33" Type="http://schemas.openxmlformats.org/officeDocument/2006/relationships/hyperlink" Target="mailto:uptd.ppasumenep@gmail.com" TargetMode="External"/><Relationship Id="rId32" Type="http://schemas.openxmlformats.org/officeDocument/2006/relationships/hyperlink" Target="mailto:uptd.ppa.sidoarjo@gmail.com" TargetMode="External"/><Relationship Id="rId35" Type="http://schemas.openxmlformats.org/officeDocument/2006/relationships/hyperlink" Target="mailto:p2tp2akotadenpasar@gmail.com" TargetMode="External"/><Relationship Id="rId34" Type="http://schemas.openxmlformats.org/officeDocument/2006/relationships/hyperlink" Target="mailto:uptdppatulungagung@gmail.com" TargetMode="External"/><Relationship Id="rId37" Type="http://schemas.openxmlformats.org/officeDocument/2006/relationships/hyperlink" Target="mailto:uptdppadp3akbbpp@gmail.com" TargetMode="External"/><Relationship Id="rId36" Type="http://schemas.openxmlformats.org/officeDocument/2006/relationships/hyperlink" Target="mailto:uptdppasambas@gmail.com" TargetMode="External"/><Relationship Id="rId39" Type="http://schemas.openxmlformats.org/officeDocument/2006/relationships/hyperlink" Target="mailto:bpmppakb.palangkaraya@gmail.com" TargetMode="External"/><Relationship Id="rId38" Type="http://schemas.openxmlformats.org/officeDocument/2006/relationships/hyperlink" Target="mailto:p2tp2akukar@gmail.com" TargetMode="External"/><Relationship Id="rId20" Type="http://schemas.openxmlformats.org/officeDocument/2006/relationships/hyperlink" Target="mailto:diansri69@gmail.com" TargetMode="External"/><Relationship Id="rId22" Type="http://schemas.openxmlformats.org/officeDocument/2006/relationships/hyperlink" Target="mailto:riyanwahyuhidayat2@gmail.com" TargetMode="External"/><Relationship Id="rId21" Type="http://schemas.openxmlformats.org/officeDocument/2006/relationships/hyperlink" Target="mailto:roheman67@gmail.com" TargetMode="External"/><Relationship Id="rId24" Type="http://schemas.openxmlformats.org/officeDocument/2006/relationships/hyperlink" Target="mailto:penyuluh.kb.banjarsari@gmail.com" TargetMode="External"/><Relationship Id="rId23" Type="http://schemas.openxmlformats.org/officeDocument/2006/relationships/hyperlink" Target="mailto:holidplkb1964@gmail.com" TargetMode="External"/><Relationship Id="rId26" Type="http://schemas.openxmlformats.org/officeDocument/2006/relationships/hyperlink" Target="mailto:eliezma.74@gmail.com" TargetMode="External"/><Relationship Id="rId25" Type="http://schemas.openxmlformats.org/officeDocument/2006/relationships/hyperlink" Target="mailto:ikamutiarsih@gmail.com" TargetMode="External"/><Relationship Id="rId28" Type="http://schemas.openxmlformats.org/officeDocument/2006/relationships/hyperlink" Target="mailto:p2tp2a_sleman@yahoo.com" TargetMode="External"/><Relationship Id="rId27" Type="http://schemas.openxmlformats.org/officeDocument/2006/relationships/hyperlink" Target="mailto:uptptpas@gmail.com" TargetMode="External"/><Relationship Id="rId29" Type="http://schemas.openxmlformats.org/officeDocument/2006/relationships/hyperlink" Target="mailto:ppt.arumdalu2017@gmail.com" TargetMode="External"/><Relationship Id="rId50" Type="http://schemas.openxmlformats.org/officeDocument/2006/relationships/vmlDrawing" Target="../drawings/vmlDrawing2.vml"/><Relationship Id="rId11" Type="http://schemas.openxmlformats.org/officeDocument/2006/relationships/hyperlink" Target="mailto:uptp2tp2a_ktbdg@yahoo.co.id" TargetMode="External"/><Relationship Id="rId10" Type="http://schemas.openxmlformats.org/officeDocument/2006/relationships/hyperlink" Target="mailto:uptpppa.compreng@gmail.com" TargetMode="External"/><Relationship Id="rId13" Type="http://schemas.openxmlformats.org/officeDocument/2006/relationships/hyperlink" Target="mailto:elisratnaningsih2@gmail.com" TargetMode="External"/><Relationship Id="rId12" Type="http://schemas.openxmlformats.org/officeDocument/2006/relationships/hyperlink" Target="mailto:ade.m451@yahoo.co.id" TargetMode="External"/><Relationship Id="rId15" Type="http://schemas.openxmlformats.org/officeDocument/2006/relationships/hyperlink" Target="mailto:kusniman616@gmail.com" TargetMode="External"/><Relationship Id="rId14" Type="http://schemas.openxmlformats.org/officeDocument/2006/relationships/hyperlink" Target="mailto:unanggunara618@gmail.com" TargetMode="External"/><Relationship Id="rId17" Type="http://schemas.openxmlformats.org/officeDocument/2006/relationships/hyperlink" Target="mailto:kuswaya20@gmail.com" TargetMode="External"/><Relationship Id="rId16" Type="http://schemas.openxmlformats.org/officeDocument/2006/relationships/hyperlink" Target="mailto:iingmustofa61@gmail.com" TargetMode="External"/><Relationship Id="rId19" Type="http://schemas.openxmlformats.org/officeDocument/2006/relationships/hyperlink" Target="mailto:didicahyadiskm@gmail.com" TargetMode="External"/><Relationship Id="rId18" Type="http://schemas.openxmlformats.org/officeDocument/2006/relationships/hyperlink" Target="mailto:uptdp5apanawangan@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1.xml"/><Relationship Id="rId5"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2.xml"/><Relationship Id="rId3"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14"/>
    <col customWidth="1" min="2" max="2" width="28.29"/>
    <col customWidth="1" min="4" max="4" width="58.71"/>
    <col customWidth="1" min="7" max="7" width="44.0"/>
    <col customWidth="1" min="10" max="11" width="27.29"/>
  </cols>
  <sheetData>
    <row r="1">
      <c r="A1" s="1" t="s">
        <v>0</v>
      </c>
      <c r="D1" s="2"/>
      <c r="E1" s="3"/>
      <c r="F1" s="3"/>
      <c r="G1" s="2"/>
      <c r="H1" s="4"/>
      <c r="I1" s="5"/>
      <c r="J1" s="3"/>
      <c r="K1" s="3"/>
    </row>
    <row r="2">
      <c r="A2" s="3"/>
      <c r="B2" s="2"/>
      <c r="C2" s="3"/>
      <c r="D2" s="2"/>
      <c r="E2" s="3"/>
      <c r="F2" s="3"/>
      <c r="G2" s="2"/>
      <c r="H2" s="4"/>
      <c r="I2" s="5"/>
      <c r="J2" s="3"/>
      <c r="K2" s="3"/>
    </row>
    <row r="3">
      <c r="A3" s="6" t="s">
        <v>1</v>
      </c>
      <c r="B3" s="6" t="s">
        <v>2</v>
      </c>
      <c r="C3" s="7" t="s">
        <v>3</v>
      </c>
      <c r="D3" s="8"/>
      <c r="E3" s="9" t="s">
        <v>4</v>
      </c>
      <c r="F3" s="10"/>
      <c r="G3" s="8"/>
      <c r="H3" s="11" t="s">
        <v>5</v>
      </c>
      <c r="I3" s="12"/>
      <c r="J3" s="13"/>
      <c r="K3" s="13"/>
    </row>
    <row r="4">
      <c r="A4" s="14"/>
      <c r="B4" s="14"/>
      <c r="C4" s="15" t="s">
        <v>6</v>
      </c>
      <c r="D4" s="15" t="s">
        <v>7</v>
      </c>
      <c r="E4" s="16" t="s">
        <v>6</v>
      </c>
      <c r="F4" s="16" t="s">
        <v>6</v>
      </c>
      <c r="G4" s="16" t="s">
        <v>7</v>
      </c>
      <c r="H4" s="14"/>
      <c r="I4" s="12"/>
      <c r="J4" s="13"/>
      <c r="K4" s="13"/>
    </row>
    <row r="5">
      <c r="A5" s="17">
        <v>1.0</v>
      </c>
      <c r="B5" s="18" t="s">
        <v>8</v>
      </c>
      <c r="C5" s="19" t="s">
        <v>9</v>
      </c>
      <c r="D5" s="18" t="s">
        <v>10</v>
      </c>
      <c r="E5" s="19" t="s">
        <v>11</v>
      </c>
      <c r="F5" s="19" t="s">
        <v>9</v>
      </c>
      <c r="G5" s="18" t="s">
        <v>12</v>
      </c>
      <c r="H5" s="19" t="s">
        <v>13</v>
      </c>
      <c r="I5" s="20"/>
      <c r="J5" s="21" t="s">
        <v>14</v>
      </c>
    </row>
    <row r="6">
      <c r="A6" s="17">
        <v>2.0</v>
      </c>
      <c r="B6" s="18" t="s">
        <v>15</v>
      </c>
      <c r="C6" s="19" t="s">
        <v>9</v>
      </c>
      <c r="D6" s="18" t="s">
        <v>16</v>
      </c>
      <c r="E6" s="19" t="s">
        <v>11</v>
      </c>
      <c r="F6" s="19" t="s">
        <v>9</v>
      </c>
      <c r="G6" s="18" t="s">
        <v>16</v>
      </c>
      <c r="H6" s="19" t="s">
        <v>13</v>
      </c>
      <c r="I6" s="20"/>
      <c r="J6" s="22" t="s">
        <v>17</v>
      </c>
      <c r="K6" s="23" t="s">
        <v>18</v>
      </c>
    </row>
    <row r="7">
      <c r="A7" s="17">
        <v>3.0</v>
      </c>
      <c r="B7" s="18" t="s">
        <v>19</v>
      </c>
      <c r="C7" s="19" t="s">
        <v>9</v>
      </c>
      <c r="D7" s="24" t="s">
        <v>20</v>
      </c>
      <c r="E7" s="19" t="e">
        <v>#N/A</v>
      </c>
      <c r="F7" s="19" t="s">
        <v>21</v>
      </c>
      <c r="G7" s="18" t="e">
        <v>#N/A</v>
      </c>
      <c r="H7" s="25" t="s">
        <v>13</v>
      </c>
      <c r="I7" s="20"/>
      <c r="J7" s="17" t="s">
        <v>9</v>
      </c>
      <c r="K7" s="19">
        <v>34.0</v>
      </c>
      <c r="L7" s="26">
        <f>K7/K9</f>
        <v>0.8947368421</v>
      </c>
    </row>
    <row r="8">
      <c r="A8" s="17">
        <v>4.0</v>
      </c>
      <c r="B8" s="18" t="s">
        <v>22</v>
      </c>
      <c r="C8" s="19" t="s">
        <v>9</v>
      </c>
      <c r="D8" s="18" t="s">
        <v>23</v>
      </c>
      <c r="E8" s="19" t="s">
        <v>24</v>
      </c>
      <c r="F8" s="19" t="s">
        <v>9</v>
      </c>
      <c r="G8" s="18" t="s">
        <v>25</v>
      </c>
      <c r="H8" s="19" t="s">
        <v>13</v>
      </c>
      <c r="I8" s="20"/>
      <c r="J8" s="17" t="s">
        <v>21</v>
      </c>
      <c r="K8" s="19">
        <v>4.0</v>
      </c>
    </row>
    <row r="9">
      <c r="A9" s="17">
        <v>5.0</v>
      </c>
      <c r="B9" s="18" t="s">
        <v>26</v>
      </c>
      <c r="C9" s="19" t="s">
        <v>9</v>
      </c>
      <c r="D9" s="18" t="s">
        <v>27</v>
      </c>
      <c r="E9" s="19" t="s">
        <v>11</v>
      </c>
      <c r="F9" s="19" t="s">
        <v>9</v>
      </c>
      <c r="G9" s="18" t="s">
        <v>28</v>
      </c>
      <c r="H9" s="19" t="s">
        <v>13</v>
      </c>
      <c r="I9" s="20"/>
      <c r="J9" s="27" t="s">
        <v>29</v>
      </c>
      <c r="K9" s="28">
        <v>38.0</v>
      </c>
    </row>
    <row r="10">
      <c r="A10" s="17">
        <v>6.0</v>
      </c>
      <c r="B10" s="18" t="s">
        <v>30</v>
      </c>
      <c r="C10" s="19" t="s">
        <v>9</v>
      </c>
      <c r="D10" s="18" t="s">
        <v>31</v>
      </c>
      <c r="E10" s="19" t="s">
        <v>11</v>
      </c>
      <c r="F10" s="19" t="s">
        <v>9</v>
      </c>
      <c r="G10" s="18" t="s">
        <v>32</v>
      </c>
      <c r="H10" s="19" t="s">
        <v>13</v>
      </c>
      <c r="I10" s="20"/>
      <c r="J10" s="29"/>
      <c r="K10" s="29"/>
    </row>
    <row r="11">
      <c r="A11" s="17">
        <v>7.0</v>
      </c>
      <c r="B11" s="18" t="s">
        <v>33</v>
      </c>
      <c r="C11" s="19" t="s">
        <v>9</v>
      </c>
      <c r="D11" s="18" t="s">
        <v>34</v>
      </c>
      <c r="E11" s="19" t="s">
        <v>11</v>
      </c>
      <c r="F11" s="19" t="s">
        <v>9</v>
      </c>
      <c r="G11" s="18" t="s">
        <v>34</v>
      </c>
      <c r="H11" s="19" t="s">
        <v>13</v>
      </c>
      <c r="I11" s="20"/>
      <c r="J11" s="29"/>
      <c r="K11" s="29"/>
    </row>
    <row r="12">
      <c r="A12" s="17">
        <v>8.0</v>
      </c>
      <c r="B12" s="18" t="s">
        <v>35</v>
      </c>
      <c r="C12" s="19" t="s">
        <v>9</v>
      </c>
      <c r="D12" s="18" t="s">
        <v>36</v>
      </c>
      <c r="E12" s="19" t="s">
        <v>11</v>
      </c>
      <c r="F12" s="19" t="s">
        <v>9</v>
      </c>
      <c r="G12" s="18" t="s">
        <v>36</v>
      </c>
      <c r="H12" s="19" t="s">
        <v>13</v>
      </c>
      <c r="I12" s="20"/>
      <c r="J12" s="29"/>
      <c r="K12" s="29"/>
    </row>
    <row r="13">
      <c r="A13" s="17">
        <v>9.0</v>
      </c>
      <c r="B13" s="18" t="s">
        <v>37</v>
      </c>
      <c r="C13" s="19" t="s">
        <v>9</v>
      </c>
      <c r="D13" s="18" t="s">
        <v>38</v>
      </c>
      <c r="E13" s="19" t="s">
        <v>11</v>
      </c>
      <c r="F13" s="19" t="s">
        <v>9</v>
      </c>
      <c r="G13" s="18" t="s">
        <v>39</v>
      </c>
      <c r="H13" s="19" t="s">
        <v>13</v>
      </c>
      <c r="I13" s="20"/>
      <c r="J13" s="30"/>
      <c r="K13" s="29"/>
    </row>
    <row r="14">
      <c r="A14" s="17">
        <v>10.0</v>
      </c>
      <c r="B14" s="18" t="s">
        <v>40</v>
      </c>
      <c r="C14" s="19" t="s">
        <v>9</v>
      </c>
      <c r="D14" s="24" t="s">
        <v>41</v>
      </c>
      <c r="E14" s="19" t="e">
        <v>#N/A</v>
      </c>
      <c r="F14" s="19" t="s">
        <v>21</v>
      </c>
      <c r="G14" s="18" t="e">
        <v>#N/A</v>
      </c>
      <c r="H14" s="25" t="s">
        <v>13</v>
      </c>
      <c r="I14" s="20"/>
      <c r="J14" s="30"/>
      <c r="K14" s="29"/>
    </row>
    <row r="15">
      <c r="A15" s="17">
        <v>11.0</v>
      </c>
      <c r="B15" s="18" t="s">
        <v>42</v>
      </c>
      <c r="C15" s="19" t="s">
        <v>9</v>
      </c>
      <c r="D15" s="18" t="s">
        <v>43</v>
      </c>
      <c r="E15" s="19" t="s">
        <v>44</v>
      </c>
      <c r="F15" s="19" t="s">
        <v>9</v>
      </c>
      <c r="G15" s="18" t="s">
        <v>43</v>
      </c>
      <c r="H15" s="19" t="s">
        <v>13</v>
      </c>
      <c r="I15" s="20"/>
      <c r="J15" s="30"/>
      <c r="K15" s="29"/>
    </row>
    <row r="16">
      <c r="A16" s="17">
        <v>12.0</v>
      </c>
      <c r="B16" s="18" t="s">
        <v>45</v>
      </c>
      <c r="C16" s="19" t="s">
        <v>9</v>
      </c>
      <c r="D16" s="18" t="s">
        <v>46</v>
      </c>
      <c r="E16" s="19" t="s">
        <v>11</v>
      </c>
      <c r="F16" s="19" t="s">
        <v>9</v>
      </c>
      <c r="G16" s="18" t="s">
        <v>46</v>
      </c>
      <c r="H16" s="19" t="s">
        <v>13</v>
      </c>
      <c r="I16" s="20"/>
      <c r="J16" s="30"/>
      <c r="K16" s="29"/>
    </row>
    <row r="17">
      <c r="A17" s="17">
        <v>13.0</v>
      </c>
      <c r="B17" s="18" t="s">
        <v>47</v>
      </c>
      <c r="C17" s="19" t="s">
        <v>9</v>
      </c>
      <c r="D17" s="18" t="s">
        <v>48</v>
      </c>
      <c r="E17" s="19" t="s">
        <v>49</v>
      </c>
      <c r="F17" s="19" t="s">
        <v>9</v>
      </c>
      <c r="G17" s="18" t="s">
        <v>50</v>
      </c>
      <c r="H17" s="19" t="s">
        <v>13</v>
      </c>
      <c r="I17" s="20"/>
      <c r="J17" s="29"/>
      <c r="K17" s="29"/>
    </row>
    <row r="18">
      <c r="A18" s="17">
        <v>14.0</v>
      </c>
      <c r="B18" s="18" t="s">
        <v>51</v>
      </c>
      <c r="C18" s="19" t="s">
        <v>9</v>
      </c>
      <c r="D18" s="18" t="s">
        <v>52</v>
      </c>
      <c r="E18" s="19" t="s">
        <v>53</v>
      </c>
      <c r="F18" s="19" t="s">
        <v>9</v>
      </c>
      <c r="G18" s="18" t="s">
        <v>52</v>
      </c>
      <c r="H18" s="19" t="s">
        <v>13</v>
      </c>
      <c r="I18" s="20"/>
      <c r="J18" s="29"/>
      <c r="K18" s="29"/>
    </row>
    <row r="19">
      <c r="A19" s="17">
        <v>15.0</v>
      </c>
      <c r="B19" s="18" t="s">
        <v>54</v>
      </c>
      <c r="C19" s="19" t="s">
        <v>9</v>
      </c>
      <c r="D19" s="18" t="s">
        <v>55</v>
      </c>
      <c r="E19" s="19" t="s">
        <v>24</v>
      </c>
      <c r="F19" s="19" t="s">
        <v>9</v>
      </c>
      <c r="G19" s="18" t="s">
        <v>55</v>
      </c>
      <c r="H19" s="19" t="s">
        <v>13</v>
      </c>
      <c r="I19" s="20"/>
      <c r="J19" s="29"/>
      <c r="K19" s="29"/>
    </row>
    <row r="20">
      <c r="A20" s="17">
        <v>16.0</v>
      </c>
      <c r="B20" s="18" t="s">
        <v>56</v>
      </c>
      <c r="C20" s="19" t="s">
        <v>9</v>
      </c>
      <c r="D20" s="18" t="s">
        <v>57</v>
      </c>
      <c r="E20" s="19" t="s">
        <v>11</v>
      </c>
      <c r="F20" s="19" t="s">
        <v>9</v>
      </c>
      <c r="G20" s="18" t="s">
        <v>58</v>
      </c>
      <c r="H20" s="19" t="s">
        <v>13</v>
      </c>
      <c r="I20" s="20"/>
      <c r="J20" s="29"/>
      <c r="K20" s="29"/>
    </row>
    <row r="21">
      <c r="A21" s="17">
        <v>17.0</v>
      </c>
      <c r="B21" s="18" t="s">
        <v>59</v>
      </c>
      <c r="C21" s="19" t="s">
        <v>9</v>
      </c>
      <c r="D21" s="18" t="s">
        <v>60</v>
      </c>
      <c r="E21" s="19" t="s">
        <v>11</v>
      </c>
      <c r="F21" s="19" t="s">
        <v>9</v>
      </c>
      <c r="G21" s="18" t="s">
        <v>61</v>
      </c>
      <c r="H21" s="19" t="s">
        <v>13</v>
      </c>
      <c r="I21" s="20"/>
      <c r="J21" s="29"/>
      <c r="K21" s="29"/>
    </row>
    <row r="22">
      <c r="A22" s="17">
        <v>18.0</v>
      </c>
      <c r="B22" s="18" t="s">
        <v>62</v>
      </c>
      <c r="C22" s="19" t="s">
        <v>9</v>
      </c>
      <c r="D22" s="24" t="s">
        <v>63</v>
      </c>
      <c r="E22" s="19" t="e">
        <v>#N/A</v>
      </c>
      <c r="F22" s="19" t="s">
        <v>21</v>
      </c>
      <c r="G22" s="18" t="e">
        <v>#N/A</v>
      </c>
      <c r="H22" s="25" t="s">
        <v>13</v>
      </c>
      <c r="I22" s="20"/>
      <c r="J22" s="29"/>
      <c r="K22" s="29"/>
    </row>
    <row r="23">
      <c r="A23" s="17">
        <v>19.0</v>
      </c>
      <c r="B23" s="18" t="s">
        <v>64</v>
      </c>
      <c r="C23" s="19" t="s">
        <v>9</v>
      </c>
      <c r="D23" s="18" t="s">
        <v>65</v>
      </c>
      <c r="E23" s="19" t="s">
        <v>11</v>
      </c>
      <c r="F23" s="19" t="s">
        <v>9</v>
      </c>
      <c r="G23" s="18" t="s">
        <v>65</v>
      </c>
      <c r="H23" s="19" t="s">
        <v>13</v>
      </c>
      <c r="I23" s="20"/>
      <c r="J23" s="29"/>
      <c r="K23" s="29"/>
    </row>
    <row r="24">
      <c r="A24" s="17">
        <v>20.0</v>
      </c>
      <c r="B24" s="18" t="s">
        <v>66</v>
      </c>
      <c r="C24" s="19" t="s">
        <v>9</v>
      </c>
      <c r="D24" s="18" t="s">
        <v>67</v>
      </c>
      <c r="E24" s="19" t="s">
        <v>68</v>
      </c>
      <c r="F24" s="19" t="s">
        <v>9</v>
      </c>
      <c r="G24" s="18" t="s">
        <v>67</v>
      </c>
      <c r="H24" s="19" t="s">
        <v>13</v>
      </c>
      <c r="I24" s="20"/>
      <c r="J24" s="29"/>
      <c r="K24" s="29"/>
    </row>
    <row r="25">
      <c r="A25" s="17">
        <v>21.0</v>
      </c>
      <c r="B25" s="18" t="s">
        <v>69</v>
      </c>
      <c r="C25" s="19" t="s">
        <v>9</v>
      </c>
      <c r="D25" s="18" t="s">
        <v>70</v>
      </c>
      <c r="E25" s="19" t="s">
        <v>24</v>
      </c>
      <c r="F25" s="19" t="s">
        <v>9</v>
      </c>
      <c r="G25" s="18" t="s">
        <v>71</v>
      </c>
      <c r="H25" s="19" t="s">
        <v>13</v>
      </c>
      <c r="I25" s="20"/>
      <c r="J25" s="29"/>
      <c r="K25" s="29"/>
    </row>
    <row r="26">
      <c r="A26" s="17">
        <v>22.0</v>
      </c>
      <c r="B26" s="18" t="s">
        <v>72</v>
      </c>
      <c r="C26" s="19" t="s">
        <v>9</v>
      </c>
      <c r="D26" s="18" t="s">
        <v>73</v>
      </c>
      <c r="E26" s="19" t="s">
        <v>74</v>
      </c>
      <c r="F26" s="19" t="s">
        <v>9</v>
      </c>
      <c r="G26" s="18" t="s">
        <v>75</v>
      </c>
      <c r="H26" s="19" t="s">
        <v>13</v>
      </c>
      <c r="I26" s="20"/>
      <c r="J26" s="29"/>
      <c r="K26" s="29"/>
    </row>
    <row r="27">
      <c r="A27" s="17">
        <v>23.0</v>
      </c>
      <c r="B27" s="18" t="s">
        <v>76</v>
      </c>
      <c r="C27" s="19" t="s">
        <v>9</v>
      </c>
      <c r="D27" s="18" t="s">
        <v>77</v>
      </c>
      <c r="E27" s="19" t="s">
        <v>11</v>
      </c>
      <c r="F27" s="19" t="s">
        <v>9</v>
      </c>
      <c r="G27" s="18" t="s">
        <v>78</v>
      </c>
      <c r="H27" s="19" t="s">
        <v>13</v>
      </c>
      <c r="I27" s="20"/>
      <c r="J27" s="29"/>
      <c r="K27" s="29"/>
    </row>
    <row r="28">
      <c r="A28" s="17">
        <v>24.0</v>
      </c>
      <c r="B28" s="18" t="s">
        <v>79</v>
      </c>
      <c r="C28" s="19" t="s">
        <v>9</v>
      </c>
      <c r="D28" s="18" t="s">
        <v>80</v>
      </c>
      <c r="E28" s="19" t="s">
        <v>11</v>
      </c>
      <c r="F28" s="19" t="s">
        <v>9</v>
      </c>
      <c r="G28" s="18" t="s">
        <v>80</v>
      </c>
      <c r="H28" s="19" t="s">
        <v>13</v>
      </c>
      <c r="I28" s="20"/>
      <c r="J28" s="29"/>
      <c r="K28" s="29"/>
    </row>
    <row r="29">
      <c r="A29" s="17">
        <v>25.0</v>
      </c>
      <c r="B29" s="18" t="s">
        <v>81</v>
      </c>
      <c r="C29" s="19" t="s">
        <v>9</v>
      </c>
      <c r="D29" s="18" t="s">
        <v>82</v>
      </c>
      <c r="E29" s="19" t="s">
        <v>11</v>
      </c>
      <c r="F29" s="19" t="s">
        <v>9</v>
      </c>
      <c r="G29" s="18" t="s">
        <v>83</v>
      </c>
      <c r="H29" s="19" t="s">
        <v>13</v>
      </c>
      <c r="I29" s="20"/>
      <c r="J29" s="29"/>
      <c r="K29" s="29"/>
    </row>
    <row r="30">
      <c r="A30" s="17">
        <v>26.0</v>
      </c>
      <c r="B30" s="18" t="s">
        <v>84</v>
      </c>
      <c r="C30" s="19" t="s">
        <v>9</v>
      </c>
      <c r="D30" s="24" t="s">
        <v>85</v>
      </c>
      <c r="E30" s="19" t="e">
        <v>#N/A</v>
      </c>
      <c r="F30" s="19" t="s">
        <v>21</v>
      </c>
      <c r="G30" s="18" t="e">
        <v>#N/A</v>
      </c>
      <c r="H30" s="25" t="s">
        <v>13</v>
      </c>
      <c r="I30" s="20"/>
      <c r="J30" s="29"/>
      <c r="K30" s="29"/>
    </row>
    <row r="31">
      <c r="A31" s="17">
        <v>27.0</v>
      </c>
      <c r="B31" s="18" t="s">
        <v>86</v>
      </c>
      <c r="C31" s="19" t="s">
        <v>9</v>
      </c>
      <c r="D31" s="18" t="s">
        <v>87</v>
      </c>
      <c r="E31" s="19" t="s">
        <v>24</v>
      </c>
      <c r="F31" s="19" t="s">
        <v>9</v>
      </c>
      <c r="G31" s="18" t="s">
        <v>88</v>
      </c>
      <c r="H31" s="19" t="s">
        <v>13</v>
      </c>
      <c r="I31" s="20"/>
      <c r="J31" s="29"/>
      <c r="K31" s="29"/>
    </row>
    <row r="32">
      <c r="A32" s="17">
        <v>28.0</v>
      </c>
      <c r="B32" s="18" t="s">
        <v>89</v>
      </c>
      <c r="C32" s="19" t="s">
        <v>9</v>
      </c>
      <c r="D32" s="18" t="s">
        <v>90</v>
      </c>
      <c r="E32" s="19" t="s">
        <v>11</v>
      </c>
      <c r="F32" s="19" t="s">
        <v>9</v>
      </c>
      <c r="G32" s="18" t="s">
        <v>91</v>
      </c>
      <c r="H32" s="19" t="s">
        <v>13</v>
      </c>
      <c r="I32" s="20"/>
      <c r="J32" s="29"/>
      <c r="K32" s="29"/>
    </row>
    <row r="33">
      <c r="A33" s="17">
        <v>29.0</v>
      </c>
      <c r="B33" s="18" t="s">
        <v>92</v>
      </c>
      <c r="C33" s="19" t="s">
        <v>9</v>
      </c>
      <c r="D33" s="18" t="s">
        <v>93</v>
      </c>
      <c r="E33" s="19" t="s">
        <v>11</v>
      </c>
      <c r="F33" s="19" t="s">
        <v>9</v>
      </c>
      <c r="G33" s="18" t="s">
        <v>93</v>
      </c>
      <c r="H33" s="19" t="s">
        <v>13</v>
      </c>
      <c r="I33" s="20"/>
      <c r="J33" s="29"/>
      <c r="K33" s="29"/>
    </row>
    <row r="34">
      <c r="A34" s="17">
        <v>30.0</v>
      </c>
      <c r="B34" s="18" t="s">
        <v>94</v>
      </c>
      <c r="C34" s="19" t="s">
        <v>9</v>
      </c>
      <c r="D34" s="18" t="s">
        <v>95</v>
      </c>
      <c r="E34" s="19" t="s">
        <v>11</v>
      </c>
      <c r="F34" s="19" t="s">
        <v>9</v>
      </c>
      <c r="G34" s="18" t="s">
        <v>96</v>
      </c>
      <c r="H34" s="19" t="s">
        <v>13</v>
      </c>
      <c r="I34" s="20"/>
      <c r="J34" s="29"/>
      <c r="K34" s="29"/>
    </row>
    <row r="35">
      <c r="A35" s="17">
        <v>31.0</v>
      </c>
      <c r="B35" s="18" t="s">
        <v>97</v>
      </c>
      <c r="C35" s="19" t="s">
        <v>9</v>
      </c>
      <c r="D35" s="18" t="s">
        <v>98</v>
      </c>
      <c r="E35" s="19" t="s">
        <v>11</v>
      </c>
      <c r="F35" s="19" t="s">
        <v>9</v>
      </c>
      <c r="G35" s="18" t="s">
        <v>98</v>
      </c>
      <c r="H35" s="19" t="s">
        <v>13</v>
      </c>
      <c r="I35" s="20"/>
      <c r="J35" s="29"/>
      <c r="K35" s="29"/>
    </row>
    <row r="36">
      <c r="A36" s="17">
        <v>32.0</v>
      </c>
      <c r="B36" s="18" t="s">
        <v>99</v>
      </c>
      <c r="C36" s="19" t="s">
        <v>9</v>
      </c>
      <c r="D36" s="18" t="s">
        <v>100</v>
      </c>
      <c r="E36" s="19" t="s">
        <v>11</v>
      </c>
      <c r="F36" s="19" t="s">
        <v>9</v>
      </c>
      <c r="G36" s="18" t="s">
        <v>100</v>
      </c>
      <c r="H36" s="19" t="s">
        <v>13</v>
      </c>
      <c r="I36" s="20"/>
      <c r="J36" s="29"/>
      <c r="K36" s="29"/>
    </row>
    <row r="37">
      <c r="A37" s="17">
        <v>33.0</v>
      </c>
      <c r="B37" s="18" t="s">
        <v>101</v>
      </c>
      <c r="C37" s="19" t="s">
        <v>9</v>
      </c>
      <c r="D37" s="24" t="s">
        <v>102</v>
      </c>
      <c r="E37" s="19" t="e">
        <v>#N/A</v>
      </c>
      <c r="F37" s="19" t="s">
        <v>21</v>
      </c>
      <c r="G37" s="18" t="e">
        <v>#N/A</v>
      </c>
      <c r="H37" s="25" t="s">
        <v>13</v>
      </c>
      <c r="I37" s="20"/>
      <c r="J37" s="29"/>
      <c r="K37" s="29"/>
    </row>
    <row r="38">
      <c r="A38" s="17">
        <v>34.0</v>
      </c>
      <c r="B38" s="18" t="s">
        <v>103</v>
      </c>
      <c r="C38" s="19" t="s">
        <v>21</v>
      </c>
      <c r="D38" s="18">
        <v>0.0</v>
      </c>
      <c r="E38" s="19" t="e">
        <v>#N/A</v>
      </c>
      <c r="F38" s="19" t="s">
        <v>21</v>
      </c>
      <c r="G38" s="18" t="e">
        <v>#N/A</v>
      </c>
      <c r="H38" s="19" t="s">
        <v>104</v>
      </c>
      <c r="I38" s="20"/>
      <c r="J38" s="29"/>
      <c r="K38" s="29"/>
    </row>
    <row r="39">
      <c r="A39" s="17">
        <v>35.0</v>
      </c>
      <c r="B39" s="18" t="s">
        <v>105</v>
      </c>
      <c r="C39" s="19" t="s">
        <v>9</v>
      </c>
      <c r="D39" s="18" t="s">
        <v>106</v>
      </c>
      <c r="E39" s="19">
        <v>0.0</v>
      </c>
      <c r="F39" s="19" t="s">
        <v>9</v>
      </c>
      <c r="G39" s="18" t="s">
        <v>106</v>
      </c>
      <c r="H39" s="19" t="s">
        <v>13</v>
      </c>
      <c r="I39" s="20"/>
      <c r="J39" s="29"/>
      <c r="K39" s="29"/>
    </row>
    <row r="40">
      <c r="A40" s="17">
        <v>36.0</v>
      </c>
      <c r="B40" s="18" t="s">
        <v>107</v>
      </c>
      <c r="C40" s="19" t="s">
        <v>21</v>
      </c>
      <c r="D40" s="18" t="s">
        <v>108</v>
      </c>
      <c r="E40" s="19" t="s">
        <v>11</v>
      </c>
      <c r="F40" s="19" t="s">
        <v>9</v>
      </c>
      <c r="G40" s="18" t="s">
        <v>109</v>
      </c>
      <c r="H40" s="25" t="s">
        <v>104</v>
      </c>
      <c r="I40" s="20"/>
      <c r="J40" s="29"/>
      <c r="K40" s="29"/>
    </row>
    <row r="41">
      <c r="A41" s="17">
        <v>37.0</v>
      </c>
      <c r="B41" s="18" t="s">
        <v>110</v>
      </c>
      <c r="C41" s="19" t="s">
        <v>21</v>
      </c>
      <c r="D41" s="18">
        <v>0.0</v>
      </c>
      <c r="E41" s="19" t="e">
        <v>#N/A</v>
      </c>
      <c r="F41" s="19" t="s">
        <v>21</v>
      </c>
      <c r="G41" s="18" t="e">
        <v>#N/A</v>
      </c>
      <c r="H41" s="19" t="s">
        <v>104</v>
      </c>
      <c r="I41" s="20"/>
      <c r="J41" s="29"/>
      <c r="K41" s="29"/>
    </row>
    <row r="42">
      <c r="A42" s="17">
        <v>38.0</v>
      </c>
      <c r="B42" s="18" t="s">
        <v>111</v>
      </c>
      <c r="C42" s="19" t="s">
        <v>21</v>
      </c>
      <c r="D42" s="18">
        <v>0.0</v>
      </c>
      <c r="E42" s="19" t="e">
        <v>#N/A</v>
      </c>
      <c r="F42" s="19" t="s">
        <v>21</v>
      </c>
      <c r="G42" s="18" t="e">
        <v>#N/A</v>
      </c>
      <c r="H42" s="19" t="s">
        <v>104</v>
      </c>
      <c r="I42" s="20"/>
      <c r="J42" s="29"/>
      <c r="K42" s="29"/>
    </row>
    <row r="43">
      <c r="A43" s="3"/>
      <c r="B43" s="2"/>
      <c r="C43" s="3"/>
      <c r="D43" s="2"/>
      <c r="E43" s="3"/>
      <c r="F43" s="3"/>
      <c r="G43" s="2"/>
      <c r="H43" s="4"/>
      <c r="I43" s="5"/>
      <c r="J43" s="3"/>
      <c r="K43" s="3"/>
    </row>
    <row r="44">
      <c r="A44" s="31" t="s">
        <v>112</v>
      </c>
      <c r="E44" s="3"/>
      <c r="F44" s="3"/>
      <c r="G44" s="2"/>
      <c r="H44" s="4"/>
      <c r="I44" s="5"/>
      <c r="J44" s="3"/>
      <c r="K44" s="3"/>
    </row>
  </sheetData>
  <mergeCells count="8">
    <mergeCell ref="A1:C1"/>
    <mergeCell ref="A3:A4"/>
    <mergeCell ref="B3:B4"/>
    <mergeCell ref="C3:D3"/>
    <mergeCell ref="E3:G3"/>
    <mergeCell ref="H3:H4"/>
    <mergeCell ref="J5:K5"/>
    <mergeCell ref="A44:D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71"/>
    <col customWidth="1" min="2" max="2" width="27.29"/>
    <col customWidth="1" min="3" max="9" width="25.43"/>
    <col customWidth="1" min="10" max="10" width="12.71"/>
    <col customWidth="1" min="11" max="13" width="25.43"/>
    <col customWidth="1" min="14" max="15" width="29.43"/>
    <col customWidth="1" min="16" max="41" width="25.43"/>
    <col customWidth="1" min="42" max="50" width="9.14"/>
    <col customWidth="1" min="51" max="52" width="28.43"/>
    <col customWidth="1" min="53" max="53" width="12.0"/>
    <col customWidth="1" min="54" max="58" width="15.57"/>
    <col customWidth="1" min="59" max="63" width="13.0"/>
  </cols>
  <sheetData>
    <row r="1" ht="52.5" customHeight="1">
      <c r="A1" s="32" t="s">
        <v>113</v>
      </c>
      <c r="B1" s="33" t="s">
        <v>114</v>
      </c>
      <c r="C1" s="34" t="s">
        <v>115</v>
      </c>
      <c r="D1" s="34" t="s">
        <v>116</v>
      </c>
      <c r="E1" s="34" t="s">
        <v>117</v>
      </c>
      <c r="F1" s="34" t="s">
        <v>118</v>
      </c>
      <c r="G1" s="34" t="s">
        <v>119</v>
      </c>
      <c r="H1" s="34" t="s">
        <v>7</v>
      </c>
      <c r="I1" s="34" t="s">
        <v>120</v>
      </c>
      <c r="J1" s="34" t="s">
        <v>121</v>
      </c>
      <c r="K1" s="34" t="s">
        <v>122</v>
      </c>
      <c r="L1" s="34" t="s">
        <v>123</v>
      </c>
      <c r="M1" s="34" t="s">
        <v>124</v>
      </c>
      <c r="N1" s="34" t="s">
        <v>125</v>
      </c>
      <c r="O1" s="34" t="s">
        <v>126</v>
      </c>
      <c r="P1" s="34" t="s">
        <v>127</v>
      </c>
      <c r="Q1" s="34" t="s">
        <v>128</v>
      </c>
      <c r="R1" s="35" t="s">
        <v>129</v>
      </c>
      <c r="S1" s="10"/>
      <c r="T1" s="10"/>
      <c r="U1" s="10"/>
      <c r="V1" s="10"/>
      <c r="W1" s="10"/>
      <c r="X1" s="10"/>
      <c r="Y1" s="10"/>
      <c r="Z1" s="10"/>
      <c r="AA1" s="8"/>
      <c r="AB1" s="35" t="s">
        <v>130</v>
      </c>
      <c r="AC1" s="10"/>
      <c r="AD1" s="10"/>
      <c r="AE1" s="10"/>
      <c r="AF1" s="10"/>
      <c r="AG1" s="10"/>
      <c r="AH1" s="10"/>
      <c r="AI1" s="10"/>
      <c r="AJ1" s="10"/>
      <c r="AK1" s="10"/>
      <c r="AL1" s="8"/>
      <c r="AM1" s="34" t="s">
        <v>131</v>
      </c>
      <c r="AN1" s="36" t="s">
        <v>132</v>
      </c>
      <c r="AO1" s="34" t="s">
        <v>133</v>
      </c>
      <c r="AP1" s="37" t="s">
        <v>134</v>
      </c>
      <c r="AQ1" s="10"/>
      <c r="AR1" s="10"/>
      <c r="AS1" s="10"/>
      <c r="AT1" s="10"/>
      <c r="AU1" s="10"/>
      <c r="AV1" s="10"/>
      <c r="AW1" s="10"/>
      <c r="AX1" s="8"/>
      <c r="AY1" s="38" t="s">
        <v>135</v>
      </c>
      <c r="AZ1" s="38" t="s">
        <v>136</v>
      </c>
      <c r="BA1" s="39" t="s">
        <v>137</v>
      </c>
      <c r="BB1" s="40" t="s">
        <v>138</v>
      </c>
      <c r="BC1" s="41"/>
      <c r="BD1" s="41"/>
      <c r="BE1" s="41"/>
      <c r="BF1" s="42"/>
      <c r="BG1" s="38" t="s">
        <v>139</v>
      </c>
      <c r="BH1" s="43" t="s">
        <v>140</v>
      </c>
      <c r="BI1" s="8"/>
      <c r="BJ1" s="43" t="s">
        <v>141</v>
      </c>
      <c r="BK1" s="8"/>
    </row>
    <row r="2" ht="15.75" customHeight="1">
      <c r="A2" s="14"/>
      <c r="B2" s="14"/>
      <c r="C2" s="14"/>
      <c r="D2" s="14"/>
      <c r="E2" s="14"/>
      <c r="F2" s="14"/>
      <c r="G2" s="14"/>
      <c r="H2" s="14"/>
      <c r="I2" s="14"/>
      <c r="J2" s="14"/>
      <c r="K2" s="14"/>
      <c r="L2" s="14"/>
      <c r="M2" s="14"/>
      <c r="N2" s="14"/>
      <c r="O2" s="14"/>
      <c r="P2" s="14"/>
      <c r="Q2" s="14"/>
      <c r="R2" s="44" t="s">
        <v>142</v>
      </c>
      <c r="S2" s="45" t="s">
        <v>143</v>
      </c>
      <c r="T2" s="44" t="s">
        <v>144</v>
      </c>
      <c r="U2" s="44" t="s">
        <v>145</v>
      </c>
      <c r="V2" s="44" t="s">
        <v>146</v>
      </c>
      <c r="W2" s="44" t="s">
        <v>147</v>
      </c>
      <c r="X2" s="44" t="s">
        <v>148</v>
      </c>
      <c r="Y2" s="44" t="s">
        <v>149</v>
      </c>
      <c r="Z2" s="44" t="s">
        <v>150</v>
      </c>
      <c r="AA2" s="44" t="s">
        <v>151</v>
      </c>
      <c r="AB2" s="44" t="s">
        <v>152</v>
      </c>
      <c r="AC2" s="44" t="s">
        <v>153</v>
      </c>
      <c r="AD2" s="44" t="s">
        <v>154</v>
      </c>
      <c r="AE2" s="44" t="s">
        <v>155</v>
      </c>
      <c r="AF2" s="44" t="s">
        <v>156</v>
      </c>
      <c r="AG2" s="44" t="s">
        <v>157</v>
      </c>
      <c r="AH2" s="44" t="s">
        <v>158</v>
      </c>
      <c r="AI2" s="44" t="s">
        <v>159</v>
      </c>
      <c r="AJ2" s="44" t="s">
        <v>160</v>
      </c>
      <c r="AK2" s="44" t="s">
        <v>161</v>
      </c>
      <c r="AL2" s="44" t="s">
        <v>162</v>
      </c>
      <c r="AM2" s="14"/>
      <c r="AN2" s="14"/>
      <c r="AO2" s="14"/>
      <c r="AP2" s="44">
        <v>2016.0</v>
      </c>
      <c r="AQ2" s="44">
        <v>2017.0</v>
      </c>
      <c r="AR2" s="44">
        <v>2018.0</v>
      </c>
      <c r="AS2" s="44">
        <v>2019.0</v>
      </c>
      <c r="AT2" s="44">
        <v>2020.0</v>
      </c>
      <c r="AU2" s="44">
        <v>2021.0</v>
      </c>
      <c r="AV2" s="44">
        <v>2022.0</v>
      </c>
      <c r="AW2" s="44">
        <v>2023.0</v>
      </c>
      <c r="AX2" s="44">
        <v>2024.0</v>
      </c>
      <c r="AY2" s="14"/>
      <c r="AZ2" s="14"/>
      <c r="BA2" s="14"/>
      <c r="BB2" s="46"/>
      <c r="BC2" s="47"/>
      <c r="BD2" s="47"/>
      <c r="BE2" s="47"/>
      <c r="BF2" s="48"/>
      <c r="BG2" s="14"/>
      <c r="BH2" s="49" t="s">
        <v>163</v>
      </c>
      <c r="BI2" s="49" t="s">
        <v>164</v>
      </c>
      <c r="BJ2" s="49" t="s">
        <v>165</v>
      </c>
      <c r="BK2" s="49" t="s">
        <v>166</v>
      </c>
    </row>
    <row r="3" ht="15.75" customHeight="1">
      <c r="A3" s="50" t="s">
        <v>167</v>
      </c>
      <c r="B3" s="50" t="s">
        <v>168</v>
      </c>
      <c r="C3" s="50" t="s">
        <v>169</v>
      </c>
      <c r="D3" s="50" t="s">
        <v>170</v>
      </c>
      <c r="E3" s="50" t="s">
        <v>171</v>
      </c>
      <c r="F3" s="50" t="s">
        <v>172</v>
      </c>
      <c r="G3" s="50" t="s">
        <v>173</v>
      </c>
      <c r="H3" s="50" t="s">
        <v>174</v>
      </c>
      <c r="I3" s="50" t="s">
        <v>175</v>
      </c>
      <c r="J3" s="50" t="s">
        <v>176</v>
      </c>
      <c r="K3" s="50" t="s">
        <v>177</v>
      </c>
      <c r="L3" s="50" t="s">
        <v>178</v>
      </c>
      <c r="M3" s="50" t="s">
        <v>179</v>
      </c>
      <c r="N3" s="50" t="s">
        <v>180</v>
      </c>
      <c r="O3" s="50" t="s">
        <v>181</v>
      </c>
      <c r="P3" s="50" t="s">
        <v>182</v>
      </c>
      <c r="Q3" s="51" t="s">
        <v>183</v>
      </c>
      <c r="R3" s="51" t="s">
        <v>184</v>
      </c>
      <c r="S3" s="51" t="s">
        <v>185</v>
      </c>
      <c r="T3" s="52" t="s">
        <v>186</v>
      </c>
      <c r="U3" s="52" t="s">
        <v>187</v>
      </c>
      <c r="V3" s="52" t="s">
        <v>188</v>
      </c>
      <c r="W3" s="52" t="s">
        <v>189</v>
      </c>
      <c r="X3" s="52" t="s">
        <v>190</v>
      </c>
      <c r="Y3" s="52" t="s">
        <v>191</v>
      </c>
      <c r="Z3" s="52" t="s">
        <v>192</v>
      </c>
      <c r="AA3" s="52" t="s">
        <v>193</v>
      </c>
      <c r="AB3" s="50" t="s">
        <v>194</v>
      </c>
      <c r="AC3" s="50" t="s">
        <v>195</v>
      </c>
      <c r="AD3" s="50" t="s">
        <v>196</v>
      </c>
      <c r="AE3" s="50" t="s">
        <v>197</v>
      </c>
      <c r="AF3" s="50" t="s">
        <v>198</v>
      </c>
      <c r="AG3" s="50" t="s">
        <v>199</v>
      </c>
      <c r="AH3" s="50" t="s">
        <v>200</v>
      </c>
      <c r="AI3" s="50" t="s">
        <v>201</v>
      </c>
      <c r="AJ3" s="50" t="s">
        <v>202</v>
      </c>
      <c r="AK3" s="50" t="s">
        <v>203</v>
      </c>
      <c r="AL3" s="50" t="s">
        <v>204</v>
      </c>
      <c r="AM3" s="50" t="s">
        <v>205</v>
      </c>
      <c r="AN3" s="52" t="s">
        <v>206</v>
      </c>
      <c r="AO3" s="50" t="s">
        <v>207</v>
      </c>
      <c r="AP3" s="50" t="s">
        <v>208</v>
      </c>
      <c r="AQ3" s="50" t="s">
        <v>209</v>
      </c>
      <c r="AR3" s="50" t="s">
        <v>210</v>
      </c>
      <c r="AS3" s="50" t="s">
        <v>211</v>
      </c>
      <c r="AT3" s="50" t="s">
        <v>212</v>
      </c>
      <c r="AU3" s="50" t="s">
        <v>213</v>
      </c>
      <c r="AV3" s="50" t="s">
        <v>214</v>
      </c>
      <c r="AW3" s="50" t="s">
        <v>215</v>
      </c>
      <c r="AX3" s="50" t="s">
        <v>216</v>
      </c>
      <c r="AY3" s="53" t="s">
        <v>217</v>
      </c>
      <c r="AZ3" s="53" t="s">
        <v>218</v>
      </c>
      <c r="BA3" s="54" t="s">
        <v>219</v>
      </c>
      <c r="BB3" s="55">
        <v>1.0</v>
      </c>
      <c r="BC3" s="55">
        <v>2.0</v>
      </c>
      <c r="BD3" s="55">
        <v>3.0</v>
      </c>
      <c r="BE3" s="55">
        <v>4.0</v>
      </c>
      <c r="BF3" s="55">
        <v>5.0</v>
      </c>
      <c r="BG3" s="56">
        <f>countif(BG4:BG41,"Ada")</f>
        <v>34</v>
      </c>
      <c r="BH3" s="57"/>
      <c r="BI3" s="57"/>
      <c r="BJ3" s="57"/>
      <c r="BK3" s="57"/>
    </row>
    <row r="4" ht="15.75" customHeight="1">
      <c r="A4" s="58">
        <v>1.0</v>
      </c>
      <c r="B4" s="59" t="s">
        <v>220</v>
      </c>
      <c r="C4" s="59" t="s">
        <v>221</v>
      </c>
      <c r="D4" s="59" t="s">
        <v>222</v>
      </c>
      <c r="E4" s="58">
        <v>0.0</v>
      </c>
      <c r="F4" s="58">
        <v>8.116808875E9</v>
      </c>
      <c r="G4" s="58" t="s">
        <v>11</v>
      </c>
      <c r="H4" s="59" t="s">
        <v>12</v>
      </c>
      <c r="I4" s="58">
        <v>2019.0</v>
      </c>
      <c r="J4" s="58" t="s">
        <v>223</v>
      </c>
      <c r="K4" s="58">
        <v>8.5358263555E10</v>
      </c>
      <c r="L4" s="58" t="s">
        <v>224</v>
      </c>
      <c r="M4" s="59" t="s">
        <v>225</v>
      </c>
      <c r="N4" s="60" t="s">
        <v>226</v>
      </c>
      <c r="O4" s="58" t="s">
        <v>227</v>
      </c>
      <c r="P4" s="60"/>
      <c r="Q4" s="60" t="s">
        <v>9</v>
      </c>
      <c r="R4" s="60" t="s">
        <v>9</v>
      </c>
      <c r="S4" s="60" t="s">
        <v>9</v>
      </c>
      <c r="T4" s="60" t="s">
        <v>9</v>
      </c>
      <c r="U4" s="60" t="s">
        <v>9</v>
      </c>
      <c r="V4" s="60" t="s">
        <v>9</v>
      </c>
      <c r="W4" s="60" t="s">
        <v>9</v>
      </c>
      <c r="X4" s="60" t="s">
        <v>9</v>
      </c>
      <c r="Y4" s="60" t="s">
        <v>9</v>
      </c>
      <c r="Z4" s="60" t="s">
        <v>21</v>
      </c>
      <c r="AA4" s="60" t="s">
        <v>9</v>
      </c>
      <c r="AB4" s="60" t="s">
        <v>228</v>
      </c>
      <c r="AC4" s="60" t="s">
        <v>228</v>
      </c>
      <c r="AD4" s="60" t="s">
        <v>228</v>
      </c>
      <c r="AE4" s="60" t="s">
        <v>228</v>
      </c>
      <c r="AF4" s="60" t="s">
        <v>228</v>
      </c>
      <c r="AG4" s="60" t="s">
        <v>228</v>
      </c>
      <c r="AH4" s="60" t="s">
        <v>228</v>
      </c>
      <c r="AI4" s="60" t="s">
        <v>228</v>
      </c>
      <c r="AJ4" s="60" t="s">
        <v>229</v>
      </c>
      <c r="AK4" s="60" t="s">
        <v>228</v>
      </c>
      <c r="AL4" s="60" t="s">
        <v>228</v>
      </c>
      <c r="AM4" s="60"/>
      <c r="AN4" s="61">
        <v>173.0</v>
      </c>
      <c r="AO4" s="58" t="s">
        <v>230</v>
      </c>
      <c r="AP4" s="62"/>
      <c r="AQ4" s="62"/>
      <c r="AR4" s="62"/>
      <c r="AS4" s="58" t="s">
        <v>231</v>
      </c>
      <c r="AT4" s="62"/>
      <c r="AU4" s="62"/>
      <c r="AV4" s="62"/>
      <c r="AW4" s="62"/>
      <c r="AX4" s="62"/>
      <c r="AY4" s="59" t="s">
        <v>232</v>
      </c>
      <c r="AZ4" s="59" t="s">
        <v>233</v>
      </c>
      <c r="BA4" s="62">
        <f t="shared" ref="BA4:BA39" si="1">countif(AB4:AL4,"Sudah")</f>
        <v>10</v>
      </c>
      <c r="BB4" s="63"/>
      <c r="BC4" s="63"/>
      <c r="BD4" s="63"/>
      <c r="BE4" s="63"/>
      <c r="BF4" s="63"/>
      <c r="BG4" s="62" t="str">
        <f>IFERROR(__xludf.DUMMYFUNCTION("IF(REGEXMATCH(H4,""Peraturan Gubernur""),""Ada"",""Tidak Ada"")"),"Ada")</f>
        <v>Ada</v>
      </c>
      <c r="BH4" s="62" t="str">
        <f t="shared" ref="BH4:BH37" si="2">IF(N4 = "Belum Punya", "Tidak Ada", IF(N4 = "", "Tidak Menjawab", "Ada"))
</f>
        <v>Ada</v>
      </c>
      <c r="BI4" s="62" t="str">
        <f t="shared" ref="BI4:BI37" si="3">IF(O4 = "Tidak Punya", "Tidak Ada", IF(O4 = "", "Tidak Menjawab", "Ada"))
</f>
        <v>Ada</v>
      </c>
      <c r="BJ4" s="62" t="str">
        <f t="shared" ref="BJ4:BJ37" si="4">IF(AND(Q4="Ada",R4="Ada",S4="Ada"),"Lengkap","Tidak Lengkap")</f>
        <v>Lengkap</v>
      </c>
      <c r="BK4" s="62" t="str">
        <f t="shared" ref="BK4:BK41" si="5">IF(AND(T4="Ada",U4="Ada",V4="Ada",W4="Ada",X4="Ada",Y4="Ada"),"Lengkap","Tidak Lengkap")</f>
        <v>Lengkap</v>
      </c>
    </row>
    <row r="5" ht="15.75" customHeight="1">
      <c r="A5" s="58">
        <v>2.0</v>
      </c>
      <c r="B5" s="59" t="s">
        <v>234</v>
      </c>
      <c r="C5" s="59" t="s">
        <v>235</v>
      </c>
      <c r="D5" s="59" t="s">
        <v>236</v>
      </c>
      <c r="E5" s="58" t="s">
        <v>237</v>
      </c>
      <c r="F5" s="58" t="s">
        <v>237</v>
      </c>
      <c r="G5" s="58" t="s">
        <v>11</v>
      </c>
      <c r="H5" s="59" t="s">
        <v>16</v>
      </c>
      <c r="I5" s="58">
        <v>2023.0</v>
      </c>
      <c r="J5" s="58" t="s">
        <v>223</v>
      </c>
      <c r="K5" s="58" t="s">
        <v>238</v>
      </c>
      <c r="L5" s="61" t="s">
        <v>239</v>
      </c>
      <c r="M5" s="59" t="s">
        <v>240</v>
      </c>
      <c r="N5" s="58" t="s">
        <v>226</v>
      </c>
      <c r="O5" s="58" t="s">
        <v>227</v>
      </c>
      <c r="P5" s="58" t="s">
        <v>241</v>
      </c>
      <c r="Q5" s="58" t="s">
        <v>9</v>
      </c>
      <c r="R5" s="58" t="s">
        <v>9</v>
      </c>
      <c r="S5" s="58" t="s">
        <v>9</v>
      </c>
      <c r="T5" s="58" t="s">
        <v>9</v>
      </c>
      <c r="U5" s="58" t="s">
        <v>21</v>
      </c>
      <c r="V5" s="58" t="s">
        <v>21</v>
      </c>
      <c r="W5" s="58" t="s">
        <v>9</v>
      </c>
      <c r="X5" s="58" t="s">
        <v>9</v>
      </c>
      <c r="Y5" s="58" t="s">
        <v>9</v>
      </c>
      <c r="Z5" s="58" t="s">
        <v>21</v>
      </c>
      <c r="AA5" s="58" t="s">
        <v>21</v>
      </c>
      <c r="AB5" s="58" t="s">
        <v>228</v>
      </c>
      <c r="AC5" s="61" t="s">
        <v>228</v>
      </c>
      <c r="AD5" s="61" t="s">
        <v>228</v>
      </c>
      <c r="AE5" s="61" t="s">
        <v>228</v>
      </c>
      <c r="AF5" s="58" t="s">
        <v>229</v>
      </c>
      <c r="AG5" s="61" t="s">
        <v>228</v>
      </c>
      <c r="AH5" s="58" t="s">
        <v>229</v>
      </c>
      <c r="AI5" s="61" t="s">
        <v>228</v>
      </c>
      <c r="AJ5" s="58" t="s">
        <v>229</v>
      </c>
      <c r="AK5" s="61" t="s">
        <v>228</v>
      </c>
      <c r="AL5" s="61" t="s">
        <v>228</v>
      </c>
      <c r="AM5" s="58" t="s">
        <v>228</v>
      </c>
      <c r="AN5" s="58"/>
      <c r="AO5" s="58">
        <v>151.0</v>
      </c>
      <c r="AP5" s="58" t="s">
        <v>242</v>
      </c>
      <c r="AQ5" s="58"/>
      <c r="AR5" s="64"/>
      <c r="AS5" s="64"/>
      <c r="AT5" s="62"/>
      <c r="AU5" s="62"/>
      <c r="AV5" s="62"/>
      <c r="AW5" s="58" t="s">
        <v>231</v>
      </c>
      <c r="AX5" s="62"/>
      <c r="AY5" s="59" t="s">
        <v>243</v>
      </c>
      <c r="AZ5" s="59" t="s">
        <v>244</v>
      </c>
      <c r="BA5" s="62">
        <f t="shared" si="1"/>
        <v>8</v>
      </c>
      <c r="BB5" s="65" t="s">
        <v>245</v>
      </c>
      <c r="BC5" s="63"/>
      <c r="BD5" s="63"/>
      <c r="BE5" s="63"/>
      <c r="BF5" s="63"/>
      <c r="BG5" s="62" t="str">
        <f>IFERROR(__xludf.DUMMYFUNCTION("IF(REGEXMATCH(H5,""Peraturan Gubernur""),""Ada"",""Tidak Ada"")"),"Ada")</f>
        <v>Ada</v>
      </c>
      <c r="BH5" s="62" t="str">
        <f t="shared" si="2"/>
        <v>Ada</v>
      </c>
      <c r="BI5" s="62" t="str">
        <f t="shared" si="3"/>
        <v>Ada</v>
      </c>
      <c r="BJ5" s="62" t="str">
        <f t="shared" si="4"/>
        <v>Lengkap</v>
      </c>
      <c r="BK5" s="62" t="str">
        <f t="shared" si="5"/>
        <v>Tidak Lengkap</v>
      </c>
    </row>
    <row r="6" ht="15.75" customHeight="1">
      <c r="A6" s="58">
        <v>3.0</v>
      </c>
      <c r="B6" s="59" t="s">
        <v>246</v>
      </c>
      <c r="C6" s="66" t="s">
        <v>247</v>
      </c>
      <c r="D6" s="66" t="s">
        <v>248</v>
      </c>
      <c r="E6" s="67" t="s">
        <v>249</v>
      </c>
      <c r="F6" s="68" t="s">
        <v>250</v>
      </c>
      <c r="G6" s="67" t="s">
        <v>11</v>
      </c>
      <c r="H6" s="59" t="s">
        <v>20</v>
      </c>
      <c r="I6" s="58">
        <v>2020.0</v>
      </c>
      <c r="J6" s="67" t="s">
        <v>223</v>
      </c>
      <c r="K6" s="67"/>
      <c r="L6" s="67" t="s">
        <v>251</v>
      </c>
      <c r="M6" s="66" t="s">
        <v>252</v>
      </c>
      <c r="N6" s="67" t="s">
        <v>253</v>
      </c>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9"/>
      <c r="AZ6" s="69"/>
      <c r="BA6" s="62">
        <f t="shared" si="1"/>
        <v>0</v>
      </c>
      <c r="BB6" s="70"/>
      <c r="BC6" s="63"/>
      <c r="BD6" s="63"/>
      <c r="BE6" s="63"/>
      <c r="BF6" s="63"/>
      <c r="BG6" s="62" t="str">
        <f>IFERROR(__xludf.DUMMYFUNCTION("IF(REGEXMATCH(H6,""Peraturan Gubernur""),""Ada"",""Tidak Ada"")"),"Ada")</f>
        <v>Ada</v>
      </c>
      <c r="BH6" s="62" t="str">
        <f t="shared" si="2"/>
        <v>Ada</v>
      </c>
      <c r="BI6" s="62" t="str">
        <f t="shared" si="3"/>
        <v>Tidak Menjawab</v>
      </c>
      <c r="BJ6" s="62" t="str">
        <f t="shared" si="4"/>
        <v>Tidak Lengkap</v>
      </c>
      <c r="BK6" s="62" t="str">
        <f t="shared" si="5"/>
        <v>Tidak Lengkap</v>
      </c>
    </row>
    <row r="7" ht="15.75" customHeight="1">
      <c r="A7" s="58">
        <v>4.0</v>
      </c>
      <c r="B7" s="59" t="s">
        <v>254</v>
      </c>
      <c r="C7" s="59" t="s">
        <v>255</v>
      </c>
      <c r="D7" s="59" t="s">
        <v>256</v>
      </c>
      <c r="E7" s="58" t="s">
        <v>237</v>
      </c>
      <c r="F7" s="58">
        <v>8.11707098E8</v>
      </c>
      <c r="G7" s="58" t="s">
        <v>24</v>
      </c>
      <c r="H7" s="59" t="s">
        <v>25</v>
      </c>
      <c r="I7" s="58">
        <v>2017.0</v>
      </c>
      <c r="J7" s="58" t="s">
        <v>223</v>
      </c>
      <c r="K7" s="58" t="s">
        <v>257</v>
      </c>
      <c r="L7" s="58" t="s">
        <v>258</v>
      </c>
      <c r="M7" s="59" t="s">
        <v>259</v>
      </c>
      <c r="N7" s="58" t="s">
        <v>260</v>
      </c>
      <c r="O7" s="58" t="s">
        <v>261</v>
      </c>
      <c r="P7" s="58" t="s">
        <v>262</v>
      </c>
      <c r="Q7" s="58" t="s">
        <v>9</v>
      </c>
      <c r="R7" s="58" t="s">
        <v>9</v>
      </c>
      <c r="S7" s="58" t="s">
        <v>9</v>
      </c>
      <c r="T7" s="58" t="s">
        <v>9</v>
      </c>
      <c r="U7" s="58" t="s">
        <v>9</v>
      </c>
      <c r="V7" s="58" t="s">
        <v>9</v>
      </c>
      <c r="W7" s="58" t="s">
        <v>9</v>
      </c>
      <c r="X7" s="58" t="s">
        <v>9</v>
      </c>
      <c r="Y7" s="58" t="s">
        <v>9</v>
      </c>
      <c r="Z7" s="58" t="s">
        <v>21</v>
      </c>
      <c r="AA7" s="58" t="s">
        <v>21</v>
      </c>
      <c r="AB7" s="58" t="s">
        <v>228</v>
      </c>
      <c r="AC7" s="58" t="s">
        <v>228</v>
      </c>
      <c r="AD7" s="58" t="s">
        <v>228</v>
      </c>
      <c r="AE7" s="58" t="s">
        <v>228</v>
      </c>
      <c r="AF7" s="58" t="s">
        <v>228</v>
      </c>
      <c r="AG7" s="58" t="s">
        <v>228</v>
      </c>
      <c r="AH7" s="58" t="s">
        <v>228</v>
      </c>
      <c r="AI7" s="58" t="s">
        <v>228</v>
      </c>
      <c r="AJ7" s="58" t="s">
        <v>228</v>
      </c>
      <c r="AK7" s="58" t="s">
        <v>228</v>
      </c>
      <c r="AL7" s="58" t="s">
        <v>228</v>
      </c>
      <c r="AM7" s="58" t="s">
        <v>263</v>
      </c>
      <c r="AN7" s="58" t="s">
        <v>264</v>
      </c>
      <c r="AO7" s="58" t="s">
        <v>265</v>
      </c>
      <c r="AP7" s="62"/>
      <c r="AQ7" s="58" t="s">
        <v>266</v>
      </c>
      <c r="AR7" s="62"/>
      <c r="AS7" s="58" t="s">
        <v>267</v>
      </c>
      <c r="AT7" s="62"/>
      <c r="AU7" s="62"/>
      <c r="AV7" s="62"/>
      <c r="AW7" s="58" t="s">
        <v>231</v>
      </c>
      <c r="AX7" s="62"/>
      <c r="AY7" s="59" t="s">
        <v>268</v>
      </c>
      <c r="AZ7" s="59" t="s">
        <v>269</v>
      </c>
      <c r="BA7" s="62">
        <f t="shared" si="1"/>
        <v>11</v>
      </c>
      <c r="BB7" s="70"/>
      <c r="BC7" s="63"/>
      <c r="BD7" s="63"/>
      <c r="BE7" s="63"/>
      <c r="BF7" s="63"/>
      <c r="BG7" s="62" t="str">
        <f>IFERROR(__xludf.DUMMYFUNCTION("IF(REGEXMATCH(H7,""Peraturan Gubernur""),""Ada"",""Tidak Ada"")"),"Ada")</f>
        <v>Ada</v>
      </c>
      <c r="BH7" s="62" t="str">
        <f t="shared" si="2"/>
        <v>Ada</v>
      </c>
      <c r="BI7" s="62" t="str">
        <f t="shared" si="3"/>
        <v>Ada</v>
      </c>
      <c r="BJ7" s="62" t="str">
        <f t="shared" si="4"/>
        <v>Lengkap</v>
      </c>
      <c r="BK7" s="62" t="str">
        <f t="shared" si="5"/>
        <v>Lengkap</v>
      </c>
    </row>
    <row r="8" ht="15.75" customHeight="1">
      <c r="A8" s="58">
        <v>5.0</v>
      </c>
      <c r="B8" s="59" t="s">
        <v>270</v>
      </c>
      <c r="C8" s="59" t="s">
        <v>271</v>
      </c>
      <c r="D8" s="59" t="s">
        <v>272</v>
      </c>
      <c r="E8" s="58" t="s">
        <v>237</v>
      </c>
      <c r="F8" s="58">
        <v>8.117455411E9</v>
      </c>
      <c r="G8" s="58" t="s">
        <v>11</v>
      </c>
      <c r="H8" s="59" t="s">
        <v>27</v>
      </c>
      <c r="I8" s="58">
        <v>2018.0</v>
      </c>
      <c r="J8" s="58" t="s">
        <v>223</v>
      </c>
      <c r="K8" s="58" t="s">
        <v>273</v>
      </c>
      <c r="L8" s="58" t="s">
        <v>274</v>
      </c>
      <c r="M8" s="59" t="s">
        <v>275</v>
      </c>
      <c r="N8" s="58" t="s">
        <v>276</v>
      </c>
      <c r="O8" s="58" t="s">
        <v>277</v>
      </c>
      <c r="P8" s="58"/>
      <c r="Q8" s="58" t="s">
        <v>9</v>
      </c>
      <c r="R8" s="58" t="s">
        <v>9</v>
      </c>
      <c r="S8" s="58" t="s">
        <v>9</v>
      </c>
      <c r="T8" s="58" t="s">
        <v>21</v>
      </c>
      <c r="U8" s="58" t="s">
        <v>21</v>
      </c>
      <c r="V8" s="58" t="s">
        <v>21</v>
      </c>
      <c r="W8" s="58" t="s">
        <v>9</v>
      </c>
      <c r="X8" s="58" t="s">
        <v>9</v>
      </c>
      <c r="Y8" s="58" t="s">
        <v>9</v>
      </c>
      <c r="Z8" s="58" t="s">
        <v>21</v>
      </c>
      <c r="AA8" s="58" t="s">
        <v>9</v>
      </c>
      <c r="AB8" s="58" t="s">
        <v>228</v>
      </c>
      <c r="AC8" s="58" t="s">
        <v>228</v>
      </c>
      <c r="AD8" s="58" t="s">
        <v>228</v>
      </c>
      <c r="AE8" s="58" t="s">
        <v>228</v>
      </c>
      <c r="AF8" s="58" t="s">
        <v>228</v>
      </c>
      <c r="AG8" s="58" t="s">
        <v>228</v>
      </c>
      <c r="AH8" s="58" t="s">
        <v>228</v>
      </c>
      <c r="AI8" s="58" t="s">
        <v>228</v>
      </c>
      <c r="AJ8" s="58" t="s">
        <v>228</v>
      </c>
      <c r="AK8" s="58" t="s">
        <v>228</v>
      </c>
      <c r="AL8" s="58" t="s">
        <v>228</v>
      </c>
      <c r="AM8" s="58"/>
      <c r="AN8" s="58">
        <v>134.0</v>
      </c>
      <c r="AO8" s="58" t="s">
        <v>278</v>
      </c>
      <c r="AP8" s="62"/>
      <c r="AQ8" s="58"/>
      <c r="AR8" s="58" t="s">
        <v>279</v>
      </c>
      <c r="AS8" s="58"/>
      <c r="AT8" s="67"/>
      <c r="AU8" s="58"/>
      <c r="AV8" s="62"/>
      <c r="AW8" s="62"/>
      <c r="AX8" s="62"/>
      <c r="AY8" s="69"/>
      <c r="AZ8" s="69"/>
      <c r="BA8" s="62">
        <f t="shared" si="1"/>
        <v>11</v>
      </c>
      <c r="BB8" s="71"/>
      <c r="BC8" s="65"/>
      <c r="BD8" s="63"/>
      <c r="BE8" s="63"/>
      <c r="BF8" s="63"/>
      <c r="BG8" s="62" t="str">
        <f>IFERROR(__xludf.DUMMYFUNCTION("IF(REGEXMATCH(H8,""Peraturan Gubernur""),""Ada"",""Tidak Ada"")"),"Ada")</f>
        <v>Ada</v>
      </c>
      <c r="BH8" s="62" t="str">
        <f t="shared" si="2"/>
        <v>Ada</v>
      </c>
      <c r="BI8" s="62" t="str">
        <f t="shared" si="3"/>
        <v>Ada</v>
      </c>
      <c r="BJ8" s="62" t="str">
        <f t="shared" si="4"/>
        <v>Lengkap</v>
      </c>
      <c r="BK8" s="62" t="str">
        <f t="shared" si="5"/>
        <v>Tidak Lengkap</v>
      </c>
    </row>
    <row r="9" ht="15.75" customHeight="1">
      <c r="A9" s="58">
        <v>6.0</v>
      </c>
      <c r="B9" s="59" t="s">
        <v>280</v>
      </c>
      <c r="C9" s="59" t="s">
        <v>281</v>
      </c>
      <c r="D9" s="59" t="s">
        <v>282</v>
      </c>
      <c r="E9" s="58">
        <v>8.2177111299E10</v>
      </c>
      <c r="F9" s="58">
        <v>8.2177111299E10</v>
      </c>
      <c r="G9" s="58" t="s">
        <v>11</v>
      </c>
      <c r="H9" s="59" t="s">
        <v>32</v>
      </c>
      <c r="I9" s="58">
        <v>2020.0</v>
      </c>
      <c r="J9" s="58" t="s">
        <v>223</v>
      </c>
      <c r="K9" s="58" t="s">
        <v>283</v>
      </c>
      <c r="L9" s="58" t="s">
        <v>284</v>
      </c>
      <c r="M9" s="59" t="s">
        <v>285</v>
      </c>
      <c r="N9" s="58" t="s">
        <v>286</v>
      </c>
      <c r="O9" s="58" t="s">
        <v>287</v>
      </c>
      <c r="P9" s="58"/>
      <c r="Q9" s="58" t="s">
        <v>21</v>
      </c>
      <c r="R9" s="58" t="s">
        <v>9</v>
      </c>
      <c r="S9" s="58" t="s">
        <v>9</v>
      </c>
      <c r="T9" s="58" t="s">
        <v>9</v>
      </c>
      <c r="U9" s="58" t="s">
        <v>21</v>
      </c>
      <c r="V9" s="58" t="s">
        <v>9</v>
      </c>
      <c r="W9" s="58" t="s">
        <v>9</v>
      </c>
      <c r="X9" s="58" t="s">
        <v>21</v>
      </c>
      <c r="Y9" s="58" t="s">
        <v>9</v>
      </c>
      <c r="Z9" s="58" t="s">
        <v>21</v>
      </c>
      <c r="AA9" s="58" t="s">
        <v>21</v>
      </c>
      <c r="AB9" s="58" t="s">
        <v>228</v>
      </c>
      <c r="AC9" s="58" t="s">
        <v>228</v>
      </c>
      <c r="AD9" s="58" t="s">
        <v>228</v>
      </c>
      <c r="AE9" s="58" t="s">
        <v>228</v>
      </c>
      <c r="AF9" s="58" t="s">
        <v>228</v>
      </c>
      <c r="AG9" s="58" t="s">
        <v>228</v>
      </c>
      <c r="AH9" s="58" t="s">
        <v>228</v>
      </c>
      <c r="AI9" s="58" t="s">
        <v>228</v>
      </c>
      <c r="AJ9" s="58" t="s">
        <v>228</v>
      </c>
      <c r="AK9" s="58" t="s">
        <v>228</v>
      </c>
      <c r="AL9" s="58" t="s">
        <v>228</v>
      </c>
      <c r="AM9" s="58"/>
      <c r="AN9" s="58" t="s">
        <v>288</v>
      </c>
      <c r="AO9" s="58" t="s">
        <v>289</v>
      </c>
      <c r="AP9" s="67"/>
      <c r="AQ9" s="58"/>
      <c r="AR9" s="67"/>
      <c r="AS9" s="67"/>
      <c r="AT9" s="58" t="s">
        <v>231</v>
      </c>
      <c r="AU9" s="62"/>
      <c r="AV9" s="62"/>
      <c r="AW9" s="62"/>
      <c r="AX9" s="62"/>
      <c r="AY9" s="59" t="s">
        <v>290</v>
      </c>
      <c r="AZ9" s="59" t="s">
        <v>291</v>
      </c>
      <c r="BA9" s="62">
        <f t="shared" si="1"/>
        <v>11</v>
      </c>
      <c r="BB9" s="70"/>
      <c r="BC9" s="63"/>
      <c r="BD9" s="63"/>
      <c r="BE9" s="63"/>
      <c r="BF9" s="63"/>
      <c r="BG9" s="62" t="str">
        <f>IFERROR(__xludf.DUMMYFUNCTION("IF(REGEXMATCH(H9,""Peraturan Gubernur""),""Ada"",""Tidak Ada"")"),"Ada")</f>
        <v>Ada</v>
      </c>
      <c r="BH9" s="62" t="str">
        <f t="shared" si="2"/>
        <v>Ada</v>
      </c>
      <c r="BI9" s="62" t="str">
        <f t="shared" si="3"/>
        <v>Tidak Ada</v>
      </c>
      <c r="BJ9" s="62" t="str">
        <f t="shared" si="4"/>
        <v>Tidak Lengkap</v>
      </c>
      <c r="BK9" s="62" t="str">
        <f t="shared" si="5"/>
        <v>Tidak Lengkap</v>
      </c>
    </row>
    <row r="10" ht="15.75" customHeight="1">
      <c r="A10" s="58">
        <v>7.0</v>
      </c>
      <c r="B10" s="59" t="s">
        <v>292</v>
      </c>
      <c r="C10" s="59" t="s">
        <v>293</v>
      </c>
      <c r="D10" s="59" t="s">
        <v>294</v>
      </c>
      <c r="E10" s="58">
        <v>8.583998688E10</v>
      </c>
      <c r="F10" s="58" t="s">
        <v>295</v>
      </c>
      <c r="G10" s="58" t="s">
        <v>11</v>
      </c>
      <c r="H10" s="59" t="s">
        <v>34</v>
      </c>
      <c r="I10" s="58">
        <v>2017.0</v>
      </c>
      <c r="J10" s="58" t="s">
        <v>223</v>
      </c>
      <c r="K10" s="58" t="s">
        <v>296</v>
      </c>
      <c r="L10" s="58" t="s">
        <v>297</v>
      </c>
      <c r="M10" s="59" t="s">
        <v>298</v>
      </c>
      <c r="N10" s="58" t="s">
        <v>299</v>
      </c>
      <c r="O10" s="58" t="s">
        <v>287</v>
      </c>
      <c r="P10" s="58" t="s">
        <v>300</v>
      </c>
      <c r="Q10" s="58" t="s">
        <v>9</v>
      </c>
      <c r="R10" s="58" t="s">
        <v>9</v>
      </c>
      <c r="S10" s="58" t="s">
        <v>9</v>
      </c>
      <c r="T10" s="58" t="s">
        <v>9</v>
      </c>
      <c r="U10" s="58" t="s">
        <v>9</v>
      </c>
      <c r="V10" s="58" t="s">
        <v>9</v>
      </c>
      <c r="W10" s="58" t="s">
        <v>9</v>
      </c>
      <c r="X10" s="58" t="s">
        <v>9</v>
      </c>
      <c r="Y10" s="58" t="s">
        <v>9</v>
      </c>
      <c r="Z10" s="58" t="s">
        <v>9</v>
      </c>
      <c r="AA10" s="58" t="s">
        <v>301</v>
      </c>
      <c r="AB10" s="58" t="s">
        <v>228</v>
      </c>
      <c r="AC10" s="58" t="s">
        <v>228</v>
      </c>
      <c r="AD10" s="58" t="s">
        <v>228</v>
      </c>
      <c r="AE10" s="58" t="s">
        <v>302</v>
      </c>
      <c r="AF10" s="58" t="s">
        <v>228</v>
      </c>
      <c r="AG10" s="58" t="s">
        <v>228</v>
      </c>
      <c r="AH10" s="58" t="s">
        <v>229</v>
      </c>
      <c r="AI10" s="58" t="s">
        <v>228</v>
      </c>
      <c r="AJ10" s="58" t="s">
        <v>229</v>
      </c>
      <c r="AK10" s="58" t="s">
        <v>228</v>
      </c>
      <c r="AL10" s="58" t="s">
        <v>228</v>
      </c>
      <c r="AM10" s="58" t="s">
        <v>303</v>
      </c>
      <c r="AN10" s="58" t="s">
        <v>304</v>
      </c>
      <c r="AO10" s="58" t="s">
        <v>305</v>
      </c>
      <c r="AP10" s="62"/>
      <c r="AQ10" s="58" t="s">
        <v>231</v>
      </c>
      <c r="AR10" s="62"/>
      <c r="AS10" s="62"/>
      <c r="AT10" s="62"/>
      <c r="AU10" s="62"/>
      <c r="AV10" s="62"/>
      <c r="AW10" s="62"/>
      <c r="AX10" s="62"/>
      <c r="AY10" s="69"/>
      <c r="AZ10" s="69"/>
      <c r="BA10" s="62">
        <f t="shared" si="1"/>
        <v>9</v>
      </c>
      <c r="BB10" s="70"/>
      <c r="BC10" s="63"/>
      <c r="BD10" s="63"/>
      <c r="BE10" s="63"/>
      <c r="BF10" s="63"/>
      <c r="BG10" s="62" t="str">
        <f>IFERROR(__xludf.DUMMYFUNCTION("IF(REGEXMATCH(H10,""Peraturan Gubernur""),""Ada"",""Tidak Ada"")"),"Ada")</f>
        <v>Ada</v>
      </c>
      <c r="BH10" s="62" t="str">
        <f t="shared" si="2"/>
        <v>Ada</v>
      </c>
      <c r="BI10" s="62" t="str">
        <f t="shared" si="3"/>
        <v>Tidak Ada</v>
      </c>
      <c r="BJ10" s="62" t="str">
        <f t="shared" si="4"/>
        <v>Lengkap</v>
      </c>
      <c r="BK10" s="62" t="str">
        <f t="shared" si="5"/>
        <v>Lengkap</v>
      </c>
    </row>
    <row r="11" ht="15.75" customHeight="1">
      <c r="A11" s="58">
        <v>8.0</v>
      </c>
      <c r="B11" s="59" t="s">
        <v>306</v>
      </c>
      <c r="C11" s="59" t="s">
        <v>307</v>
      </c>
      <c r="D11" s="59" t="s">
        <v>308</v>
      </c>
      <c r="E11" s="58" t="s">
        <v>309</v>
      </c>
      <c r="F11" s="54" t="s">
        <v>310</v>
      </c>
      <c r="G11" s="58" t="s">
        <v>11</v>
      </c>
      <c r="H11" s="59" t="s">
        <v>36</v>
      </c>
      <c r="I11" s="58">
        <v>2020.0</v>
      </c>
      <c r="J11" s="58" t="s">
        <v>223</v>
      </c>
      <c r="K11" s="58" t="s">
        <v>311</v>
      </c>
      <c r="L11" s="58" t="s">
        <v>312</v>
      </c>
      <c r="M11" s="59" t="s">
        <v>313</v>
      </c>
      <c r="N11" s="58" t="s">
        <v>253</v>
      </c>
      <c r="O11" s="58" t="s">
        <v>314</v>
      </c>
      <c r="P11" s="62"/>
      <c r="Q11" s="58" t="s">
        <v>9</v>
      </c>
      <c r="R11" s="58" t="s">
        <v>9</v>
      </c>
      <c r="S11" s="58" t="s">
        <v>9</v>
      </c>
      <c r="T11" s="58" t="s">
        <v>9</v>
      </c>
      <c r="U11" s="58" t="s">
        <v>21</v>
      </c>
      <c r="V11" s="58" t="s">
        <v>21</v>
      </c>
      <c r="W11" s="58" t="s">
        <v>9</v>
      </c>
      <c r="X11" s="58" t="s">
        <v>9</v>
      </c>
      <c r="Y11" s="58" t="s">
        <v>9</v>
      </c>
      <c r="Z11" s="58" t="s">
        <v>21</v>
      </c>
      <c r="AA11" s="58" t="s">
        <v>21</v>
      </c>
      <c r="AB11" s="58" t="s">
        <v>228</v>
      </c>
      <c r="AC11" s="58" t="s">
        <v>228</v>
      </c>
      <c r="AD11" s="58" t="s">
        <v>228</v>
      </c>
      <c r="AE11" s="58" t="s">
        <v>228</v>
      </c>
      <c r="AF11" s="58" t="s">
        <v>228</v>
      </c>
      <c r="AG11" s="58" t="s">
        <v>228</v>
      </c>
      <c r="AH11" s="58" t="s">
        <v>228</v>
      </c>
      <c r="AI11" s="58" t="s">
        <v>228</v>
      </c>
      <c r="AJ11" s="58" t="s">
        <v>228</v>
      </c>
      <c r="AK11" s="58" t="s">
        <v>228</v>
      </c>
      <c r="AL11" s="58" t="s">
        <v>228</v>
      </c>
      <c r="AM11" s="58" t="s">
        <v>315</v>
      </c>
      <c r="AN11" s="58" t="s">
        <v>316</v>
      </c>
      <c r="AO11" s="58" t="s">
        <v>317</v>
      </c>
      <c r="AP11" s="62"/>
      <c r="AQ11" s="58" t="s">
        <v>231</v>
      </c>
      <c r="AR11" s="62"/>
      <c r="AS11" s="62"/>
      <c r="AT11" s="62"/>
      <c r="AU11" s="62"/>
      <c r="AV11" s="62"/>
      <c r="AW11" s="58" t="s">
        <v>231</v>
      </c>
      <c r="AX11" s="62"/>
      <c r="AY11" s="59" t="s">
        <v>318</v>
      </c>
      <c r="AZ11" s="59" t="s">
        <v>319</v>
      </c>
      <c r="BA11" s="62">
        <f t="shared" si="1"/>
        <v>11</v>
      </c>
      <c r="BB11" s="71" t="s">
        <v>320</v>
      </c>
      <c r="BC11" s="65" t="s">
        <v>321</v>
      </c>
      <c r="BD11" s="65" t="s">
        <v>245</v>
      </c>
      <c r="BE11" s="63"/>
      <c r="BF11" s="63"/>
      <c r="BG11" s="62" t="str">
        <f>IFERROR(__xludf.DUMMYFUNCTION("IF(REGEXMATCH(H11,""Peraturan Gubernur""),""Ada"",""Tidak Ada"")"),"Ada")</f>
        <v>Ada</v>
      </c>
      <c r="BH11" s="62" t="str">
        <f t="shared" si="2"/>
        <v>Ada</v>
      </c>
      <c r="BI11" s="62" t="str">
        <f t="shared" si="3"/>
        <v>Ada</v>
      </c>
      <c r="BJ11" s="62" t="str">
        <f t="shared" si="4"/>
        <v>Lengkap</v>
      </c>
      <c r="BK11" s="62" t="str">
        <f t="shared" si="5"/>
        <v>Tidak Lengkap</v>
      </c>
    </row>
    <row r="12" ht="15.75" customHeight="1">
      <c r="A12" s="58">
        <v>9.0</v>
      </c>
      <c r="B12" s="59" t="s">
        <v>322</v>
      </c>
      <c r="C12" s="59" t="s">
        <v>323</v>
      </c>
      <c r="D12" s="59" t="s">
        <v>324</v>
      </c>
      <c r="E12" s="58" t="s">
        <v>325</v>
      </c>
      <c r="F12" s="58">
        <v>8.5314145959E10</v>
      </c>
      <c r="G12" s="58" t="s">
        <v>11</v>
      </c>
      <c r="H12" s="59" t="s">
        <v>326</v>
      </c>
      <c r="I12" s="58">
        <v>2021.0</v>
      </c>
      <c r="J12" s="58" t="s">
        <v>223</v>
      </c>
      <c r="K12" s="58" t="s">
        <v>327</v>
      </c>
      <c r="L12" s="58" t="s">
        <v>328</v>
      </c>
      <c r="M12" s="59" t="s">
        <v>329</v>
      </c>
      <c r="N12" s="58" t="s">
        <v>226</v>
      </c>
      <c r="O12" s="58" t="s">
        <v>330</v>
      </c>
      <c r="P12" s="58" t="s">
        <v>331</v>
      </c>
      <c r="Q12" s="58" t="s">
        <v>9</v>
      </c>
      <c r="R12" s="58" t="s">
        <v>9</v>
      </c>
      <c r="S12" s="58" t="s">
        <v>9</v>
      </c>
      <c r="T12" s="58" t="s">
        <v>21</v>
      </c>
      <c r="U12" s="58" t="s">
        <v>21</v>
      </c>
      <c r="V12" s="58" t="s">
        <v>21</v>
      </c>
      <c r="W12" s="58" t="s">
        <v>9</v>
      </c>
      <c r="X12" s="58" t="s">
        <v>21</v>
      </c>
      <c r="Y12" s="58" t="s">
        <v>21</v>
      </c>
      <c r="Z12" s="58" t="s">
        <v>21</v>
      </c>
      <c r="AA12" s="58" t="s">
        <v>21</v>
      </c>
      <c r="AB12" s="58" t="s">
        <v>228</v>
      </c>
      <c r="AC12" s="58" t="s">
        <v>228</v>
      </c>
      <c r="AD12" s="58" t="s">
        <v>229</v>
      </c>
      <c r="AE12" s="58" t="s">
        <v>228</v>
      </c>
      <c r="AF12" s="58" t="s">
        <v>229</v>
      </c>
      <c r="AG12" s="58" t="s">
        <v>228</v>
      </c>
      <c r="AH12" s="58" t="s">
        <v>229</v>
      </c>
      <c r="AI12" s="58" t="s">
        <v>228</v>
      </c>
      <c r="AJ12" s="58" t="s">
        <v>229</v>
      </c>
      <c r="AK12" s="58" t="s">
        <v>228</v>
      </c>
      <c r="AL12" s="58" t="s">
        <v>228</v>
      </c>
      <c r="AM12" s="58" t="s">
        <v>332</v>
      </c>
      <c r="AN12" s="58">
        <v>352.0</v>
      </c>
      <c r="AO12" s="58" t="s">
        <v>278</v>
      </c>
      <c r="AP12" s="62"/>
      <c r="AQ12" s="62"/>
      <c r="AR12" s="62"/>
      <c r="AS12" s="62"/>
      <c r="AT12" s="62"/>
      <c r="AU12" s="58" t="s">
        <v>231</v>
      </c>
      <c r="AV12" s="62"/>
      <c r="AW12" s="62"/>
      <c r="AX12" s="62"/>
      <c r="AY12" s="59" t="s">
        <v>333</v>
      </c>
      <c r="AZ12" s="59" t="s">
        <v>334</v>
      </c>
      <c r="BA12" s="62">
        <f t="shared" si="1"/>
        <v>7</v>
      </c>
      <c r="BB12" s="70"/>
      <c r="BC12" s="63"/>
      <c r="BD12" s="63"/>
      <c r="BE12" s="63"/>
      <c r="BF12" s="63"/>
      <c r="BG12" s="62" t="str">
        <f>IFERROR(__xludf.DUMMYFUNCTION("IF(REGEXMATCH(H12,""Peraturan Gubernur""),""Ada"",""Tidak Ada"")"),"Ada")</f>
        <v>Ada</v>
      </c>
      <c r="BH12" s="62" t="str">
        <f t="shared" si="2"/>
        <v>Ada</v>
      </c>
      <c r="BI12" s="62" t="str">
        <f t="shared" si="3"/>
        <v>Ada</v>
      </c>
      <c r="BJ12" s="62" t="str">
        <f t="shared" si="4"/>
        <v>Lengkap</v>
      </c>
      <c r="BK12" s="62" t="str">
        <f t="shared" si="5"/>
        <v>Tidak Lengkap</v>
      </c>
    </row>
    <row r="13" ht="15.75" customHeight="1">
      <c r="A13" s="58">
        <v>10.0</v>
      </c>
      <c r="B13" s="59" t="s">
        <v>335</v>
      </c>
      <c r="C13" s="59" t="s">
        <v>336</v>
      </c>
      <c r="D13" s="59" t="s">
        <v>337</v>
      </c>
      <c r="E13" s="58" t="s">
        <v>237</v>
      </c>
      <c r="F13" s="58">
        <v>8.11771881E8</v>
      </c>
      <c r="G13" s="58" t="s">
        <v>11</v>
      </c>
      <c r="H13" s="59" t="s">
        <v>338</v>
      </c>
      <c r="I13" s="58">
        <v>2022.0</v>
      </c>
      <c r="J13" s="58" t="s">
        <v>223</v>
      </c>
      <c r="K13" s="58">
        <v>8.5763544786E10</v>
      </c>
      <c r="L13" s="58" t="s">
        <v>339</v>
      </c>
      <c r="M13" s="59" t="s">
        <v>340</v>
      </c>
      <c r="N13" s="58" t="s">
        <v>226</v>
      </c>
      <c r="O13" s="58" t="s">
        <v>341</v>
      </c>
      <c r="P13" s="58" t="s">
        <v>237</v>
      </c>
      <c r="Q13" s="58" t="s">
        <v>9</v>
      </c>
      <c r="R13" s="58" t="s">
        <v>9</v>
      </c>
      <c r="S13" s="58" t="s">
        <v>9</v>
      </c>
      <c r="T13" s="58" t="s">
        <v>9</v>
      </c>
      <c r="U13" s="58" t="s">
        <v>21</v>
      </c>
      <c r="V13" s="58" t="s">
        <v>21</v>
      </c>
      <c r="W13" s="58" t="s">
        <v>9</v>
      </c>
      <c r="X13" s="58" t="s">
        <v>9</v>
      </c>
      <c r="Y13" s="58" t="s">
        <v>21</v>
      </c>
      <c r="Z13" s="58" t="s">
        <v>21</v>
      </c>
      <c r="AA13" s="58" t="s">
        <v>21</v>
      </c>
      <c r="AB13" s="58" t="s">
        <v>228</v>
      </c>
      <c r="AC13" s="58" t="s">
        <v>228</v>
      </c>
      <c r="AD13" s="58" t="s">
        <v>228</v>
      </c>
      <c r="AE13" s="58" t="s">
        <v>228</v>
      </c>
      <c r="AF13" s="58" t="s">
        <v>228</v>
      </c>
      <c r="AG13" s="58" t="s">
        <v>228</v>
      </c>
      <c r="AH13" s="58" t="s">
        <v>229</v>
      </c>
      <c r="AI13" s="58" t="s">
        <v>228</v>
      </c>
      <c r="AJ13" s="58" t="s">
        <v>228</v>
      </c>
      <c r="AK13" s="58" t="s">
        <v>228</v>
      </c>
      <c r="AL13" s="58" t="s">
        <v>228</v>
      </c>
      <c r="AM13" s="58" t="s">
        <v>342</v>
      </c>
      <c r="AN13" s="58" t="s">
        <v>343</v>
      </c>
      <c r="AO13" s="58" t="s">
        <v>344</v>
      </c>
      <c r="AP13" s="62"/>
      <c r="AQ13" s="58" t="s">
        <v>231</v>
      </c>
      <c r="AR13" s="62"/>
      <c r="AS13" s="62"/>
      <c r="AT13" s="62"/>
      <c r="AU13" s="62"/>
      <c r="AV13" s="62"/>
      <c r="AW13" s="62"/>
      <c r="AX13" s="62"/>
      <c r="AY13" s="59" t="s">
        <v>345</v>
      </c>
      <c r="AZ13" s="59" t="s">
        <v>346</v>
      </c>
      <c r="BA13" s="62">
        <f t="shared" si="1"/>
        <v>10</v>
      </c>
      <c r="BB13" s="70"/>
      <c r="BC13" s="63"/>
      <c r="BD13" s="63"/>
      <c r="BE13" s="63"/>
      <c r="BF13" s="63"/>
      <c r="BG13" s="62" t="str">
        <f>IFERROR(__xludf.DUMMYFUNCTION("IF(REGEXMATCH(H13,""Peraturan Gubernur""),""Ada"",""Tidak Ada"")"),"Ada")</f>
        <v>Ada</v>
      </c>
      <c r="BH13" s="62" t="str">
        <f t="shared" si="2"/>
        <v>Ada</v>
      </c>
      <c r="BI13" s="62" t="str">
        <f t="shared" si="3"/>
        <v>Ada</v>
      </c>
      <c r="BJ13" s="62" t="str">
        <f t="shared" si="4"/>
        <v>Lengkap</v>
      </c>
      <c r="BK13" s="62" t="str">
        <f t="shared" si="5"/>
        <v>Tidak Lengkap</v>
      </c>
    </row>
    <row r="14" ht="15.75" customHeight="1">
      <c r="A14" s="58">
        <v>11.0</v>
      </c>
      <c r="B14" s="59" t="s">
        <v>347</v>
      </c>
      <c r="C14" s="59" t="s">
        <v>348</v>
      </c>
      <c r="D14" s="59" t="s">
        <v>349</v>
      </c>
      <c r="E14" s="58" t="s">
        <v>350</v>
      </c>
      <c r="F14" s="54" t="s">
        <v>351</v>
      </c>
      <c r="G14" s="58" t="s">
        <v>44</v>
      </c>
      <c r="H14" s="59" t="s">
        <v>352</v>
      </c>
      <c r="I14" s="58">
        <v>2016.0</v>
      </c>
      <c r="J14" s="58" t="s">
        <v>223</v>
      </c>
      <c r="K14" s="58" t="s">
        <v>353</v>
      </c>
      <c r="L14" s="58" t="s">
        <v>354</v>
      </c>
      <c r="M14" s="59" t="s">
        <v>355</v>
      </c>
      <c r="N14" s="58" t="s">
        <v>253</v>
      </c>
      <c r="O14" s="58" t="s">
        <v>314</v>
      </c>
      <c r="P14" s="58" t="s">
        <v>300</v>
      </c>
      <c r="Q14" s="58" t="s">
        <v>9</v>
      </c>
      <c r="R14" s="58" t="s">
        <v>9</v>
      </c>
      <c r="S14" s="58" t="s">
        <v>9</v>
      </c>
      <c r="T14" s="58" t="s">
        <v>9</v>
      </c>
      <c r="U14" s="58" t="s">
        <v>9</v>
      </c>
      <c r="V14" s="58" t="s">
        <v>9</v>
      </c>
      <c r="W14" s="58" t="s">
        <v>9</v>
      </c>
      <c r="X14" s="58" t="s">
        <v>9</v>
      </c>
      <c r="Y14" s="58" t="s">
        <v>9</v>
      </c>
      <c r="Z14" s="58" t="s">
        <v>21</v>
      </c>
      <c r="AA14" s="58" t="s">
        <v>21</v>
      </c>
      <c r="AB14" s="58" t="s">
        <v>228</v>
      </c>
      <c r="AC14" s="58" t="s">
        <v>228</v>
      </c>
      <c r="AD14" s="58" t="s">
        <v>228</v>
      </c>
      <c r="AE14" s="58" t="s">
        <v>228</v>
      </c>
      <c r="AF14" s="58" t="s">
        <v>228</v>
      </c>
      <c r="AG14" s="58" t="s">
        <v>228</v>
      </c>
      <c r="AH14" s="58" t="s">
        <v>228</v>
      </c>
      <c r="AI14" s="58" t="s">
        <v>228</v>
      </c>
      <c r="AJ14" s="58" t="s">
        <v>228</v>
      </c>
      <c r="AK14" s="58" t="s">
        <v>228</v>
      </c>
      <c r="AL14" s="58" t="s">
        <v>228</v>
      </c>
      <c r="AM14" s="58" t="s">
        <v>356</v>
      </c>
      <c r="AN14" s="58">
        <v>2041.0</v>
      </c>
      <c r="AO14" s="58" t="s">
        <v>357</v>
      </c>
      <c r="AP14" s="58" t="s">
        <v>231</v>
      </c>
      <c r="AQ14" s="62"/>
      <c r="AR14" s="62"/>
      <c r="AS14" s="62"/>
      <c r="AT14" s="62"/>
      <c r="AU14" s="62"/>
      <c r="AV14" s="62"/>
      <c r="AW14" s="62"/>
      <c r="AX14" s="62"/>
      <c r="AY14" s="59" t="s">
        <v>358</v>
      </c>
      <c r="AZ14" s="59" t="s">
        <v>359</v>
      </c>
      <c r="BA14" s="62">
        <f t="shared" si="1"/>
        <v>11</v>
      </c>
      <c r="BB14" s="71" t="s">
        <v>360</v>
      </c>
      <c r="BC14" s="65" t="s">
        <v>361</v>
      </c>
      <c r="BD14" s="65" t="s">
        <v>245</v>
      </c>
      <c r="BE14" s="65" t="s">
        <v>362</v>
      </c>
      <c r="BF14" s="63"/>
      <c r="BG14" s="62" t="str">
        <f>IFERROR(__xludf.DUMMYFUNCTION("IF(REGEXMATCH(H14,""Peraturan Gubernur""),""Ada"",""Tidak Ada"")"),"Ada")</f>
        <v>Ada</v>
      </c>
      <c r="BH14" s="62" t="str">
        <f t="shared" si="2"/>
        <v>Ada</v>
      </c>
      <c r="BI14" s="62" t="str">
        <f t="shared" si="3"/>
        <v>Ada</v>
      </c>
      <c r="BJ14" s="62" t="str">
        <f t="shared" si="4"/>
        <v>Lengkap</v>
      </c>
      <c r="BK14" s="62" t="str">
        <f t="shared" si="5"/>
        <v>Lengkap</v>
      </c>
    </row>
    <row r="15" ht="15.75" customHeight="1">
      <c r="A15" s="58">
        <v>12.0</v>
      </c>
      <c r="B15" s="59" t="s">
        <v>363</v>
      </c>
      <c r="C15" s="59" t="s">
        <v>364</v>
      </c>
      <c r="D15" s="59" t="s">
        <v>365</v>
      </c>
      <c r="E15" s="58" t="s">
        <v>21</v>
      </c>
      <c r="F15" s="54" t="s">
        <v>366</v>
      </c>
      <c r="G15" s="58" t="s">
        <v>11</v>
      </c>
      <c r="H15" s="59" t="s">
        <v>46</v>
      </c>
      <c r="I15" s="58">
        <v>2019.0</v>
      </c>
      <c r="J15" s="58" t="s">
        <v>223</v>
      </c>
      <c r="K15" s="58" t="s">
        <v>364</v>
      </c>
      <c r="L15" s="58" t="s">
        <v>367</v>
      </c>
      <c r="M15" s="59" t="s">
        <v>368</v>
      </c>
      <c r="N15" s="58" t="s">
        <v>253</v>
      </c>
      <c r="O15" s="58" t="s">
        <v>369</v>
      </c>
      <c r="P15" s="58" t="s">
        <v>300</v>
      </c>
      <c r="Q15" s="58" t="s">
        <v>9</v>
      </c>
      <c r="R15" s="58" t="s">
        <v>9</v>
      </c>
      <c r="S15" s="58" t="s">
        <v>9</v>
      </c>
      <c r="T15" s="58" t="s">
        <v>9</v>
      </c>
      <c r="U15" s="58" t="s">
        <v>21</v>
      </c>
      <c r="V15" s="58" t="s">
        <v>21</v>
      </c>
      <c r="W15" s="58" t="s">
        <v>21</v>
      </c>
      <c r="X15" s="58" t="s">
        <v>9</v>
      </c>
      <c r="Y15" s="58" t="s">
        <v>9</v>
      </c>
      <c r="Z15" s="58" t="s">
        <v>21</v>
      </c>
      <c r="AA15" s="58" t="s">
        <v>9</v>
      </c>
      <c r="AB15" s="58" t="s">
        <v>228</v>
      </c>
      <c r="AC15" s="58" t="s">
        <v>228</v>
      </c>
      <c r="AD15" s="58" t="s">
        <v>228</v>
      </c>
      <c r="AE15" s="58" t="s">
        <v>228</v>
      </c>
      <c r="AF15" s="58" t="s">
        <v>228</v>
      </c>
      <c r="AG15" s="58" t="s">
        <v>228</v>
      </c>
      <c r="AH15" s="58" t="s">
        <v>229</v>
      </c>
      <c r="AI15" s="58" t="s">
        <v>228</v>
      </c>
      <c r="AJ15" s="58" t="s">
        <v>228</v>
      </c>
      <c r="AK15" s="58" t="s">
        <v>228</v>
      </c>
      <c r="AL15" s="58" t="s">
        <v>228</v>
      </c>
      <c r="AM15" s="58" t="s">
        <v>370</v>
      </c>
      <c r="AN15" s="58">
        <v>948.0</v>
      </c>
      <c r="AO15" s="58" t="s">
        <v>371</v>
      </c>
      <c r="AP15" s="62"/>
      <c r="AQ15" s="62"/>
      <c r="AR15" s="62"/>
      <c r="AS15" s="58" t="s">
        <v>231</v>
      </c>
      <c r="AT15" s="62"/>
      <c r="AU15" s="62"/>
      <c r="AV15" s="62"/>
      <c r="AW15" s="62"/>
      <c r="AX15" s="62"/>
      <c r="AY15" s="69"/>
      <c r="AZ15" s="69"/>
      <c r="BA15" s="62">
        <f t="shared" si="1"/>
        <v>10</v>
      </c>
      <c r="BB15" s="70"/>
      <c r="BC15" s="63"/>
      <c r="BD15" s="63"/>
      <c r="BE15" s="63"/>
      <c r="BF15" s="63"/>
      <c r="BG15" s="62" t="str">
        <f>IFERROR(__xludf.DUMMYFUNCTION("IF(REGEXMATCH(H15,""Peraturan Gubernur""),""Ada"",""Tidak Ada"")"),"Ada")</f>
        <v>Ada</v>
      </c>
      <c r="BH15" s="62" t="str">
        <f t="shared" si="2"/>
        <v>Ada</v>
      </c>
      <c r="BI15" s="62" t="str">
        <f t="shared" si="3"/>
        <v>Ada</v>
      </c>
      <c r="BJ15" s="62" t="str">
        <f t="shared" si="4"/>
        <v>Lengkap</v>
      </c>
      <c r="BK15" s="62" t="str">
        <f t="shared" si="5"/>
        <v>Tidak Lengkap</v>
      </c>
    </row>
    <row r="16" ht="15.75" customHeight="1">
      <c r="A16" s="58">
        <v>13.0</v>
      </c>
      <c r="B16" s="59" t="s">
        <v>372</v>
      </c>
      <c r="C16" s="59" t="s">
        <v>373</v>
      </c>
      <c r="D16" s="59" t="s">
        <v>374</v>
      </c>
      <c r="E16" s="58">
        <v>8.5799664444E10</v>
      </c>
      <c r="F16" s="58">
        <v>8.5799664444E10</v>
      </c>
      <c r="G16" s="58" t="s">
        <v>49</v>
      </c>
      <c r="H16" s="59" t="s">
        <v>50</v>
      </c>
      <c r="I16" s="58">
        <v>2023.0</v>
      </c>
      <c r="J16" s="58" t="s">
        <v>223</v>
      </c>
      <c r="K16" s="58" t="s">
        <v>375</v>
      </c>
      <c r="L16" s="58" t="s">
        <v>376</v>
      </c>
      <c r="M16" s="59" t="s">
        <v>377</v>
      </c>
      <c r="N16" s="58" t="s">
        <v>226</v>
      </c>
      <c r="O16" s="58" t="s">
        <v>378</v>
      </c>
      <c r="P16" s="58" t="s">
        <v>237</v>
      </c>
      <c r="Q16" s="58" t="s">
        <v>9</v>
      </c>
      <c r="R16" s="58" t="s">
        <v>9</v>
      </c>
      <c r="S16" s="58" t="s">
        <v>9</v>
      </c>
      <c r="T16" s="58" t="s">
        <v>9</v>
      </c>
      <c r="U16" s="58" t="s">
        <v>9</v>
      </c>
      <c r="V16" s="58" t="s">
        <v>9</v>
      </c>
      <c r="W16" s="58" t="s">
        <v>21</v>
      </c>
      <c r="X16" s="58" t="s">
        <v>21</v>
      </c>
      <c r="Y16" s="58" t="s">
        <v>21</v>
      </c>
      <c r="Z16" s="58" t="s">
        <v>21</v>
      </c>
      <c r="AA16" s="58" t="s">
        <v>21</v>
      </c>
      <c r="AB16" s="58" t="s">
        <v>228</v>
      </c>
      <c r="AC16" s="58" t="s">
        <v>228</v>
      </c>
      <c r="AD16" s="58" t="s">
        <v>228</v>
      </c>
      <c r="AE16" s="58" t="s">
        <v>228</v>
      </c>
      <c r="AF16" s="58" t="s">
        <v>228</v>
      </c>
      <c r="AG16" s="58" t="s">
        <v>228</v>
      </c>
      <c r="AH16" s="58" t="s">
        <v>229</v>
      </c>
      <c r="AI16" s="58" t="s">
        <v>228</v>
      </c>
      <c r="AJ16" s="58" t="s">
        <v>228</v>
      </c>
      <c r="AK16" s="58" t="s">
        <v>228</v>
      </c>
      <c r="AL16" s="58" t="s">
        <v>228</v>
      </c>
      <c r="AM16" s="58" t="s">
        <v>379</v>
      </c>
      <c r="AN16" s="58">
        <v>156.0</v>
      </c>
      <c r="AO16" s="58" t="s">
        <v>380</v>
      </c>
      <c r="AP16" s="58"/>
      <c r="AQ16" s="58"/>
      <c r="AR16" s="58"/>
      <c r="AS16" s="62"/>
      <c r="AT16" s="62"/>
      <c r="AU16" s="62"/>
      <c r="AV16" s="62"/>
      <c r="AW16" s="58" t="s">
        <v>231</v>
      </c>
      <c r="AX16" s="62"/>
      <c r="AY16" s="59" t="s">
        <v>381</v>
      </c>
      <c r="AZ16" s="59" t="s">
        <v>382</v>
      </c>
      <c r="BA16" s="62">
        <f t="shared" si="1"/>
        <v>10</v>
      </c>
      <c r="BB16" s="70"/>
      <c r="BC16" s="63"/>
      <c r="BD16" s="63"/>
      <c r="BE16" s="63"/>
      <c r="BF16" s="63"/>
      <c r="BG16" s="62" t="str">
        <f>IFERROR(__xludf.DUMMYFUNCTION("IF(REGEXMATCH(H16,""Peraturan Gubernur""),""Ada"",""Tidak Ada"")"),"Ada")</f>
        <v>Ada</v>
      </c>
      <c r="BH16" s="62" t="str">
        <f t="shared" si="2"/>
        <v>Ada</v>
      </c>
      <c r="BI16" s="62" t="str">
        <f t="shared" si="3"/>
        <v>Ada</v>
      </c>
      <c r="BJ16" s="62" t="str">
        <f t="shared" si="4"/>
        <v>Lengkap</v>
      </c>
      <c r="BK16" s="62" t="str">
        <f t="shared" si="5"/>
        <v>Tidak Lengkap</v>
      </c>
    </row>
    <row r="17" ht="15.75" customHeight="1">
      <c r="A17" s="58">
        <v>14.0</v>
      </c>
      <c r="B17" s="59" t="s">
        <v>383</v>
      </c>
      <c r="C17" s="59" t="s">
        <v>384</v>
      </c>
      <c r="D17" s="59" t="s">
        <v>385</v>
      </c>
      <c r="E17" s="58" t="s">
        <v>386</v>
      </c>
      <c r="F17" s="58"/>
      <c r="G17" s="58" t="s">
        <v>53</v>
      </c>
      <c r="H17" s="59" t="s">
        <v>52</v>
      </c>
      <c r="I17" s="58">
        <v>2022.0</v>
      </c>
      <c r="J17" s="58" t="s">
        <v>387</v>
      </c>
      <c r="K17" s="58" t="s">
        <v>388</v>
      </c>
      <c r="L17" s="58" t="s">
        <v>389</v>
      </c>
      <c r="M17" s="59" t="s">
        <v>390</v>
      </c>
      <c r="N17" s="58" t="s">
        <v>253</v>
      </c>
      <c r="O17" s="58" t="s">
        <v>369</v>
      </c>
      <c r="P17" s="58" t="s">
        <v>300</v>
      </c>
      <c r="Q17" s="58" t="s">
        <v>9</v>
      </c>
      <c r="R17" s="58" t="s">
        <v>9</v>
      </c>
      <c r="S17" s="58" t="s">
        <v>301</v>
      </c>
      <c r="T17" s="58" t="s">
        <v>301</v>
      </c>
      <c r="U17" s="58" t="s">
        <v>9</v>
      </c>
      <c r="V17" s="58" t="s">
        <v>9</v>
      </c>
      <c r="W17" s="58" t="s">
        <v>9</v>
      </c>
      <c r="X17" s="58" t="s">
        <v>301</v>
      </c>
      <c r="Y17" s="58" t="s">
        <v>301</v>
      </c>
      <c r="Z17" s="58" t="s">
        <v>301</v>
      </c>
      <c r="AA17" s="58" t="s">
        <v>301</v>
      </c>
      <c r="AB17" s="58" t="s">
        <v>228</v>
      </c>
      <c r="AC17" s="58" t="s">
        <v>228</v>
      </c>
      <c r="AD17" s="58" t="s">
        <v>228</v>
      </c>
      <c r="AE17" s="58" t="s">
        <v>228</v>
      </c>
      <c r="AF17" s="58" t="s">
        <v>228</v>
      </c>
      <c r="AG17" s="58" t="s">
        <v>228</v>
      </c>
      <c r="AH17" s="58" t="s">
        <v>229</v>
      </c>
      <c r="AI17" s="58" t="s">
        <v>228</v>
      </c>
      <c r="AJ17" s="58" t="s">
        <v>229</v>
      </c>
      <c r="AK17" s="58" t="s">
        <v>228</v>
      </c>
      <c r="AL17" s="58" t="s">
        <v>229</v>
      </c>
      <c r="AM17" s="62"/>
      <c r="AN17" s="58" t="s">
        <v>391</v>
      </c>
      <c r="AO17" s="58" t="s">
        <v>392</v>
      </c>
      <c r="AP17" s="62"/>
      <c r="AQ17" s="62"/>
      <c r="AR17" s="62"/>
      <c r="AS17" s="62"/>
      <c r="AT17" s="62"/>
      <c r="AU17" s="62"/>
      <c r="AV17" s="58" t="s">
        <v>231</v>
      </c>
      <c r="AW17" s="62"/>
      <c r="AX17" s="62"/>
      <c r="AY17" s="59" t="s">
        <v>393</v>
      </c>
      <c r="AZ17" s="59" t="s">
        <v>394</v>
      </c>
      <c r="BA17" s="62">
        <f t="shared" si="1"/>
        <v>8</v>
      </c>
      <c r="BB17" s="71" t="s">
        <v>245</v>
      </c>
      <c r="BC17" s="65" t="s">
        <v>320</v>
      </c>
      <c r="BD17" s="63"/>
      <c r="BE17" s="63"/>
      <c r="BF17" s="63"/>
      <c r="BG17" s="62" t="str">
        <f>IFERROR(__xludf.DUMMYFUNCTION("IF(REGEXMATCH(H17,""Peraturan Gubernur""),""Ada"",""Tidak Ada"")"),"Ada")</f>
        <v>Ada</v>
      </c>
      <c r="BH17" s="62" t="str">
        <f t="shared" si="2"/>
        <v>Ada</v>
      </c>
      <c r="BI17" s="62" t="str">
        <f t="shared" si="3"/>
        <v>Ada</v>
      </c>
      <c r="BJ17" s="62" t="str">
        <f t="shared" si="4"/>
        <v>Tidak Lengkap</v>
      </c>
      <c r="BK17" s="62" t="str">
        <f t="shared" si="5"/>
        <v>Tidak Lengkap</v>
      </c>
    </row>
    <row r="18" ht="15.75" customHeight="1">
      <c r="A18" s="58">
        <v>15.0</v>
      </c>
      <c r="B18" s="59" t="s">
        <v>395</v>
      </c>
      <c r="C18" s="59" t="s">
        <v>396</v>
      </c>
      <c r="D18" s="59" t="s">
        <v>397</v>
      </c>
      <c r="E18" s="58">
        <v>0.0</v>
      </c>
      <c r="F18" s="54" t="s">
        <v>398</v>
      </c>
      <c r="G18" s="58" t="s">
        <v>24</v>
      </c>
      <c r="H18" s="59" t="s">
        <v>55</v>
      </c>
      <c r="I18" s="58">
        <v>2021.0</v>
      </c>
      <c r="J18" s="58" t="s">
        <v>223</v>
      </c>
      <c r="K18" s="58" t="s">
        <v>399</v>
      </c>
      <c r="L18" s="58" t="s">
        <v>400</v>
      </c>
      <c r="M18" s="59" t="s">
        <v>401</v>
      </c>
      <c r="N18" s="58" t="s">
        <v>253</v>
      </c>
      <c r="O18" s="58" t="s">
        <v>369</v>
      </c>
      <c r="P18" s="58" t="s">
        <v>402</v>
      </c>
      <c r="Q18" s="58" t="s">
        <v>9</v>
      </c>
      <c r="R18" s="58" t="s">
        <v>9</v>
      </c>
      <c r="S18" s="58" t="s">
        <v>9</v>
      </c>
      <c r="T18" s="58" t="s">
        <v>9</v>
      </c>
      <c r="U18" s="58" t="s">
        <v>9</v>
      </c>
      <c r="V18" s="58" t="s">
        <v>9</v>
      </c>
      <c r="W18" s="58" t="s">
        <v>9</v>
      </c>
      <c r="X18" s="58" t="s">
        <v>9</v>
      </c>
      <c r="Y18" s="58" t="s">
        <v>21</v>
      </c>
      <c r="Z18" s="58" t="s">
        <v>21</v>
      </c>
      <c r="AA18" s="58" t="s">
        <v>9</v>
      </c>
      <c r="AB18" s="58" t="s">
        <v>228</v>
      </c>
      <c r="AC18" s="58" t="s">
        <v>228</v>
      </c>
      <c r="AD18" s="58" t="s">
        <v>228</v>
      </c>
      <c r="AE18" s="58" t="s">
        <v>228</v>
      </c>
      <c r="AF18" s="58" t="s">
        <v>228</v>
      </c>
      <c r="AG18" s="58" t="s">
        <v>228</v>
      </c>
      <c r="AH18" s="58" t="s">
        <v>228</v>
      </c>
      <c r="AI18" s="58" t="s">
        <v>228</v>
      </c>
      <c r="AJ18" s="58" t="s">
        <v>228</v>
      </c>
      <c r="AK18" s="58" t="s">
        <v>228</v>
      </c>
      <c r="AL18" s="58" t="s">
        <v>228</v>
      </c>
      <c r="AM18" s="58" t="s">
        <v>403</v>
      </c>
      <c r="AN18" s="62"/>
      <c r="AO18" s="62"/>
      <c r="AP18" s="62"/>
      <c r="AQ18" s="62"/>
      <c r="AR18" s="62"/>
      <c r="AS18" s="62"/>
      <c r="AT18" s="62"/>
      <c r="AU18" s="58" t="s">
        <v>231</v>
      </c>
      <c r="AV18" s="62"/>
      <c r="AW18" s="62"/>
      <c r="AX18" s="62"/>
      <c r="AY18" s="69"/>
      <c r="AZ18" s="69"/>
      <c r="BA18" s="62">
        <f t="shared" si="1"/>
        <v>11</v>
      </c>
      <c r="BB18" s="70"/>
      <c r="BC18" s="63"/>
      <c r="BD18" s="63"/>
      <c r="BE18" s="63"/>
      <c r="BF18" s="63"/>
      <c r="BG18" s="62" t="str">
        <f>IFERROR(__xludf.DUMMYFUNCTION("IF(REGEXMATCH(H18,""Peraturan Gubernur""),""Ada"",""Tidak Ada"")"),"Ada")</f>
        <v>Ada</v>
      </c>
      <c r="BH18" s="62" t="str">
        <f t="shared" si="2"/>
        <v>Ada</v>
      </c>
      <c r="BI18" s="62" t="str">
        <f t="shared" si="3"/>
        <v>Ada</v>
      </c>
      <c r="BJ18" s="62" t="str">
        <f t="shared" si="4"/>
        <v>Lengkap</v>
      </c>
      <c r="BK18" s="62" t="str">
        <f t="shared" si="5"/>
        <v>Tidak Lengkap</v>
      </c>
    </row>
    <row r="19" ht="15.75" customHeight="1">
      <c r="A19" s="58">
        <v>16.0</v>
      </c>
      <c r="B19" s="59" t="s">
        <v>404</v>
      </c>
      <c r="C19" s="59" t="s">
        <v>405</v>
      </c>
      <c r="D19" s="59" t="s">
        <v>406</v>
      </c>
      <c r="E19" s="58" t="s">
        <v>407</v>
      </c>
      <c r="F19" s="58">
        <v>8.5129290316E10</v>
      </c>
      <c r="G19" s="58" t="s">
        <v>11</v>
      </c>
      <c r="H19" s="59" t="s">
        <v>58</v>
      </c>
      <c r="I19" s="58">
        <v>2021.0</v>
      </c>
      <c r="J19" s="58" t="s">
        <v>223</v>
      </c>
      <c r="K19" s="58" t="s">
        <v>408</v>
      </c>
      <c r="L19" s="58" t="s">
        <v>409</v>
      </c>
      <c r="M19" s="59" t="s">
        <v>410</v>
      </c>
      <c r="N19" s="58" t="s">
        <v>226</v>
      </c>
      <c r="O19" s="58" t="s">
        <v>330</v>
      </c>
      <c r="P19" s="62"/>
      <c r="Q19" s="58" t="s">
        <v>9</v>
      </c>
      <c r="R19" s="58" t="s">
        <v>9</v>
      </c>
      <c r="S19" s="58" t="s">
        <v>9</v>
      </c>
      <c r="T19" s="58" t="s">
        <v>21</v>
      </c>
      <c r="U19" s="58" t="s">
        <v>21</v>
      </c>
      <c r="V19" s="58" t="s">
        <v>21</v>
      </c>
      <c r="W19" s="58" t="s">
        <v>21</v>
      </c>
      <c r="X19" s="58" t="s">
        <v>21</v>
      </c>
      <c r="Y19" s="58" t="s">
        <v>21</v>
      </c>
      <c r="Z19" s="58" t="s">
        <v>21</v>
      </c>
      <c r="AA19" s="58" t="s">
        <v>21</v>
      </c>
      <c r="AB19" s="58" t="s">
        <v>228</v>
      </c>
      <c r="AC19" s="58" t="s">
        <v>228</v>
      </c>
      <c r="AD19" s="58" t="s">
        <v>228</v>
      </c>
      <c r="AE19" s="58" t="s">
        <v>228</v>
      </c>
      <c r="AF19" s="58" t="s">
        <v>228</v>
      </c>
      <c r="AG19" s="58" t="s">
        <v>228</v>
      </c>
      <c r="AH19" s="58" t="s">
        <v>228</v>
      </c>
      <c r="AI19" s="58" t="s">
        <v>228</v>
      </c>
      <c r="AJ19" s="58" t="s">
        <v>228</v>
      </c>
      <c r="AK19" s="58" t="s">
        <v>228</v>
      </c>
      <c r="AL19" s="58" t="s">
        <v>228</v>
      </c>
      <c r="AM19" s="62"/>
      <c r="AN19" s="58">
        <v>107.0</v>
      </c>
      <c r="AO19" s="58" t="s">
        <v>411</v>
      </c>
      <c r="AP19" s="62"/>
      <c r="AQ19" s="62"/>
      <c r="AR19" s="62"/>
      <c r="AS19" s="62"/>
      <c r="AT19" s="62"/>
      <c r="AU19" s="58" t="s">
        <v>231</v>
      </c>
      <c r="AV19" s="62"/>
      <c r="AW19" s="62"/>
      <c r="AX19" s="62"/>
      <c r="AY19" s="59" t="s">
        <v>412</v>
      </c>
      <c r="AZ19" s="59" t="s">
        <v>413</v>
      </c>
      <c r="BA19" s="62">
        <f t="shared" si="1"/>
        <v>11</v>
      </c>
      <c r="BB19" s="70"/>
      <c r="BC19" s="63"/>
      <c r="BD19" s="63"/>
      <c r="BE19" s="63"/>
      <c r="BF19" s="63"/>
      <c r="BG19" s="62" t="str">
        <f>IFERROR(__xludf.DUMMYFUNCTION("IF(REGEXMATCH(H19,""Peraturan Gubernur""),""Ada"",""Tidak Ada"")"),"Ada")</f>
        <v>Ada</v>
      </c>
      <c r="BH19" s="62" t="str">
        <f t="shared" si="2"/>
        <v>Ada</v>
      </c>
      <c r="BI19" s="62" t="str">
        <f t="shared" si="3"/>
        <v>Ada</v>
      </c>
      <c r="BJ19" s="62" t="str">
        <f t="shared" si="4"/>
        <v>Lengkap</v>
      </c>
      <c r="BK19" s="62" t="str">
        <f t="shared" si="5"/>
        <v>Tidak Lengkap</v>
      </c>
    </row>
    <row r="20" ht="15.75" customHeight="1">
      <c r="A20" s="58">
        <v>17.0</v>
      </c>
      <c r="B20" s="59" t="s">
        <v>414</v>
      </c>
      <c r="C20" s="59" t="s">
        <v>415</v>
      </c>
      <c r="D20" s="59" t="s">
        <v>416</v>
      </c>
      <c r="E20" s="58" t="s">
        <v>417</v>
      </c>
      <c r="F20" s="58">
        <v>8.1338074883E10</v>
      </c>
      <c r="G20" s="58" t="s">
        <v>11</v>
      </c>
      <c r="H20" s="59" t="s">
        <v>60</v>
      </c>
      <c r="I20" s="58">
        <v>2019.0</v>
      </c>
      <c r="J20" s="58" t="s">
        <v>223</v>
      </c>
      <c r="K20" s="58" t="s">
        <v>418</v>
      </c>
      <c r="L20" s="58" t="s">
        <v>419</v>
      </c>
      <c r="M20" s="59" t="s">
        <v>420</v>
      </c>
      <c r="N20" s="58" t="s">
        <v>253</v>
      </c>
      <c r="O20" s="58" t="s">
        <v>369</v>
      </c>
      <c r="P20" s="58" t="s">
        <v>300</v>
      </c>
      <c r="Q20" s="58" t="s">
        <v>9</v>
      </c>
      <c r="R20" s="58" t="s">
        <v>9</v>
      </c>
      <c r="S20" s="58" t="s">
        <v>9</v>
      </c>
      <c r="T20" s="58" t="s">
        <v>9</v>
      </c>
      <c r="U20" s="58" t="s">
        <v>21</v>
      </c>
      <c r="V20" s="58" t="s">
        <v>9</v>
      </c>
      <c r="W20" s="58" t="s">
        <v>9</v>
      </c>
      <c r="X20" s="58" t="s">
        <v>9</v>
      </c>
      <c r="Y20" s="58" t="s">
        <v>9</v>
      </c>
      <c r="Z20" s="58" t="s">
        <v>21</v>
      </c>
      <c r="AA20" s="58" t="s">
        <v>21</v>
      </c>
      <c r="AB20" s="58" t="s">
        <v>228</v>
      </c>
      <c r="AC20" s="58" t="s">
        <v>228</v>
      </c>
      <c r="AD20" s="58" t="s">
        <v>228</v>
      </c>
      <c r="AE20" s="58" t="s">
        <v>228</v>
      </c>
      <c r="AF20" s="58" t="s">
        <v>228</v>
      </c>
      <c r="AG20" s="58" t="s">
        <v>228</v>
      </c>
      <c r="AH20" s="58" t="s">
        <v>228</v>
      </c>
      <c r="AI20" s="58" t="s">
        <v>229</v>
      </c>
      <c r="AJ20" s="58" t="s">
        <v>228</v>
      </c>
      <c r="AK20" s="58" t="s">
        <v>228</v>
      </c>
      <c r="AL20" s="58" t="s">
        <v>228</v>
      </c>
      <c r="AM20" s="58" t="s">
        <v>228</v>
      </c>
      <c r="AN20" s="58">
        <v>524.0</v>
      </c>
      <c r="AO20" s="58" t="s">
        <v>421</v>
      </c>
      <c r="AP20" s="58" t="s">
        <v>237</v>
      </c>
      <c r="AQ20" s="58" t="s">
        <v>422</v>
      </c>
      <c r="AR20" s="58" t="s">
        <v>423</v>
      </c>
      <c r="AS20" s="58"/>
      <c r="AT20" s="67"/>
      <c r="AU20" s="67"/>
      <c r="AV20" s="58" t="s">
        <v>231</v>
      </c>
      <c r="AW20" s="62"/>
      <c r="AX20" s="62"/>
      <c r="AY20" s="69"/>
      <c r="AZ20" s="69"/>
      <c r="BA20" s="62">
        <f t="shared" si="1"/>
        <v>10</v>
      </c>
      <c r="BB20" s="71" t="s">
        <v>424</v>
      </c>
      <c r="BC20" s="65" t="s">
        <v>425</v>
      </c>
      <c r="BD20" s="63">
        <v>9.0</v>
      </c>
      <c r="BE20" s="63"/>
      <c r="BF20" s="63"/>
      <c r="BG20" s="62" t="str">
        <f>IFERROR(__xludf.DUMMYFUNCTION("IF(REGEXMATCH(H20,""Peraturan Gubernur""),""Ada"",""Tidak Ada"")"),"Ada")</f>
        <v>Ada</v>
      </c>
      <c r="BH20" s="62" t="str">
        <f t="shared" si="2"/>
        <v>Ada</v>
      </c>
      <c r="BI20" s="62" t="str">
        <f t="shared" si="3"/>
        <v>Ada</v>
      </c>
      <c r="BJ20" s="62" t="str">
        <f t="shared" si="4"/>
        <v>Lengkap</v>
      </c>
      <c r="BK20" s="62" t="str">
        <f t="shared" si="5"/>
        <v>Tidak Lengkap</v>
      </c>
    </row>
    <row r="21" ht="15.75" customHeight="1">
      <c r="A21" s="58">
        <v>18.0</v>
      </c>
      <c r="B21" s="59" t="s">
        <v>426</v>
      </c>
      <c r="C21" s="59" t="s">
        <v>427</v>
      </c>
      <c r="D21" s="59" t="s">
        <v>428</v>
      </c>
      <c r="E21" s="58">
        <v>3.707508946E9</v>
      </c>
      <c r="F21" s="58">
        <v>8.788189222E10</v>
      </c>
      <c r="G21" s="58" t="s">
        <v>11</v>
      </c>
      <c r="H21" s="59" t="s">
        <v>429</v>
      </c>
      <c r="I21" s="58">
        <v>2019.0</v>
      </c>
      <c r="J21" s="58" t="s">
        <v>223</v>
      </c>
      <c r="K21" s="58">
        <v>8.788189222E10</v>
      </c>
      <c r="L21" s="58" t="s">
        <v>430</v>
      </c>
      <c r="M21" s="59" t="s">
        <v>431</v>
      </c>
      <c r="N21" s="58" t="s">
        <v>226</v>
      </c>
      <c r="O21" s="58" t="s">
        <v>261</v>
      </c>
      <c r="P21" s="62"/>
      <c r="Q21" s="58" t="s">
        <v>9</v>
      </c>
      <c r="R21" s="58" t="s">
        <v>9</v>
      </c>
      <c r="S21" s="58" t="s">
        <v>9</v>
      </c>
      <c r="T21" s="58" t="s">
        <v>9</v>
      </c>
      <c r="U21" s="58" t="s">
        <v>21</v>
      </c>
      <c r="V21" s="58" t="s">
        <v>9</v>
      </c>
      <c r="W21" s="58" t="s">
        <v>9</v>
      </c>
      <c r="X21" s="58" t="s">
        <v>21</v>
      </c>
      <c r="Y21" s="58" t="s">
        <v>21</v>
      </c>
      <c r="Z21" s="58" t="s">
        <v>9</v>
      </c>
      <c r="AA21" s="58" t="s">
        <v>9</v>
      </c>
      <c r="AB21" s="58" t="s">
        <v>228</v>
      </c>
      <c r="AC21" s="58" t="s">
        <v>228</v>
      </c>
      <c r="AD21" s="58" t="s">
        <v>228</v>
      </c>
      <c r="AE21" s="58" t="s">
        <v>228</v>
      </c>
      <c r="AF21" s="58" t="s">
        <v>229</v>
      </c>
      <c r="AG21" s="58" t="s">
        <v>228</v>
      </c>
      <c r="AH21" s="58" t="s">
        <v>229</v>
      </c>
      <c r="AI21" s="58" t="s">
        <v>228</v>
      </c>
      <c r="AJ21" s="58" t="s">
        <v>229</v>
      </c>
      <c r="AK21" s="58" t="s">
        <v>228</v>
      </c>
      <c r="AL21" s="58" t="s">
        <v>228</v>
      </c>
      <c r="AM21" s="62"/>
      <c r="AN21" s="58" t="s">
        <v>432</v>
      </c>
      <c r="AO21" s="58" t="s">
        <v>242</v>
      </c>
      <c r="AP21" s="62"/>
      <c r="AQ21" s="62"/>
      <c r="AR21" s="62"/>
      <c r="AS21" s="62"/>
      <c r="AT21" s="62"/>
      <c r="AU21" s="62"/>
      <c r="AV21" s="62"/>
      <c r="AW21" s="62"/>
      <c r="AX21" s="62"/>
      <c r="AY21" s="69"/>
      <c r="AZ21" s="69"/>
      <c r="BA21" s="62">
        <f t="shared" si="1"/>
        <v>8</v>
      </c>
      <c r="BB21" s="70"/>
      <c r="BC21" s="63"/>
      <c r="BD21" s="63"/>
      <c r="BE21" s="63"/>
      <c r="BF21" s="63"/>
      <c r="BG21" s="62" t="str">
        <f>IFERROR(__xludf.DUMMYFUNCTION("IF(REGEXMATCH(H21,""Peraturan Gubernur""),""Ada"",""Tidak Ada"")"),"Ada")</f>
        <v>Ada</v>
      </c>
      <c r="BH21" s="62" t="str">
        <f t="shared" si="2"/>
        <v>Ada</v>
      </c>
      <c r="BI21" s="62" t="str">
        <f t="shared" si="3"/>
        <v>Ada</v>
      </c>
      <c r="BJ21" s="62" t="str">
        <f t="shared" si="4"/>
        <v>Lengkap</v>
      </c>
      <c r="BK21" s="62" t="str">
        <f t="shared" si="5"/>
        <v>Tidak Lengkap</v>
      </c>
    </row>
    <row r="22" ht="15.75" customHeight="1">
      <c r="A22" s="58">
        <v>19.0</v>
      </c>
      <c r="B22" s="59" t="s">
        <v>433</v>
      </c>
      <c r="C22" s="59" t="s">
        <v>434</v>
      </c>
      <c r="D22" s="59" t="s">
        <v>435</v>
      </c>
      <c r="E22" s="58">
        <v>8.1236079933E10</v>
      </c>
      <c r="F22" s="58">
        <v>8.111129129E9</v>
      </c>
      <c r="G22" s="58" t="s">
        <v>11</v>
      </c>
      <c r="H22" s="59" t="s">
        <v>436</v>
      </c>
      <c r="I22" s="58">
        <v>2022.0</v>
      </c>
      <c r="J22" s="58" t="s">
        <v>223</v>
      </c>
      <c r="K22" s="58">
        <v>8.214422263E10</v>
      </c>
      <c r="L22" s="58" t="s">
        <v>437</v>
      </c>
      <c r="M22" s="59" t="s">
        <v>438</v>
      </c>
      <c r="N22" s="58" t="s">
        <v>226</v>
      </c>
      <c r="O22" s="58" t="s">
        <v>227</v>
      </c>
      <c r="P22" s="58" t="s">
        <v>439</v>
      </c>
      <c r="Q22" s="58" t="s">
        <v>9</v>
      </c>
      <c r="R22" s="58" t="s">
        <v>9</v>
      </c>
      <c r="S22" s="58" t="s">
        <v>9</v>
      </c>
      <c r="T22" s="58" t="s">
        <v>9</v>
      </c>
      <c r="U22" s="58" t="s">
        <v>9</v>
      </c>
      <c r="V22" s="58" t="s">
        <v>9</v>
      </c>
      <c r="W22" s="58" t="s">
        <v>9</v>
      </c>
      <c r="X22" s="58" t="s">
        <v>9</v>
      </c>
      <c r="Y22" s="58" t="s">
        <v>9</v>
      </c>
      <c r="Z22" s="58" t="s">
        <v>9</v>
      </c>
      <c r="AA22" s="58" t="s">
        <v>9</v>
      </c>
      <c r="AB22" s="58" t="s">
        <v>228</v>
      </c>
      <c r="AC22" s="58" t="s">
        <v>228</v>
      </c>
      <c r="AD22" s="58" t="s">
        <v>228</v>
      </c>
      <c r="AE22" s="58" t="s">
        <v>228</v>
      </c>
      <c r="AF22" s="58" t="s">
        <v>228</v>
      </c>
      <c r="AG22" s="58" t="s">
        <v>228</v>
      </c>
      <c r="AH22" s="58" t="s">
        <v>228</v>
      </c>
      <c r="AI22" s="58" t="s">
        <v>228</v>
      </c>
      <c r="AJ22" s="58" t="s">
        <v>228</v>
      </c>
      <c r="AK22" s="58" t="s">
        <v>228</v>
      </c>
      <c r="AL22" s="58" t="s">
        <v>228</v>
      </c>
      <c r="AM22" s="58"/>
      <c r="AN22" s="58">
        <v>398.0</v>
      </c>
      <c r="AO22" s="58" t="s">
        <v>440</v>
      </c>
      <c r="AP22" s="62"/>
      <c r="AQ22" s="62"/>
      <c r="AR22" s="62"/>
      <c r="AS22" s="62"/>
      <c r="AT22" s="62"/>
      <c r="AU22" s="62"/>
      <c r="AV22" s="58" t="s">
        <v>231</v>
      </c>
      <c r="AW22" s="62"/>
      <c r="AX22" s="62"/>
      <c r="AY22" s="59" t="s">
        <v>441</v>
      </c>
      <c r="AZ22" s="59" t="s">
        <v>442</v>
      </c>
      <c r="BA22" s="62">
        <f t="shared" si="1"/>
        <v>11</v>
      </c>
      <c r="BB22" s="70"/>
      <c r="BC22" s="63"/>
      <c r="BD22" s="63"/>
      <c r="BE22" s="63"/>
      <c r="BF22" s="63"/>
      <c r="BG22" s="62" t="str">
        <f>IFERROR(__xludf.DUMMYFUNCTION("IF(REGEXMATCH(H22,""Peraturan Gubernur""),""Ada"",""Tidak Ada"")"),"Ada")</f>
        <v>Ada</v>
      </c>
      <c r="BH22" s="62" t="str">
        <f t="shared" si="2"/>
        <v>Ada</v>
      </c>
      <c r="BI22" s="62" t="str">
        <f t="shared" si="3"/>
        <v>Ada</v>
      </c>
      <c r="BJ22" s="62" t="str">
        <f t="shared" si="4"/>
        <v>Lengkap</v>
      </c>
      <c r="BK22" s="62" t="str">
        <f t="shared" si="5"/>
        <v>Lengkap</v>
      </c>
    </row>
    <row r="23" ht="15.75" customHeight="1">
      <c r="A23" s="58">
        <v>20.0</v>
      </c>
      <c r="B23" s="59" t="s">
        <v>443</v>
      </c>
      <c r="C23" s="59" t="s">
        <v>444</v>
      </c>
      <c r="D23" s="59" t="s">
        <v>445</v>
      </c>
      <c r="E23" s="58" t="s">
        <v>446</v>
      </c>
      <c r="F23" s="54" t="s">
        <v>447</v>
      </c>
      <c r="G23" s="58" t="s">
        <v>68</v>
      </c>
      <c r="H23" s="59" t="s">
        <v>67</v>
      </c>
      <c r="I23" s="58">
        <v>2020.0</v>
      </c>
      <c r="J23" s="58" t="s">
        <v>223</v>
      </c>
      <c r="K23" s="58" t="s">
        <v>444</v>
      </c>
      <c r="L23" s="58" t="s">
        <v>448</v>
      </c>
      <c r="M23" s="59" t="s">
        <v>449</v>
      </c>
      <c r="N23" s="58" t="s">
        <v>276</v>
      </c>
      <c r="O23" s="58" t="s">
        <v>369</v>
      </c>
      <c r="P23" s="58" t="s">
        <v>300</v>
      </c>
      <c r="Q23" s="58" t="s">
        <v>9</v>
      </c>
      <c r="R23" s="58" t="s">
        <v>21</v>
      </c>
      <c r="S23" s="58" t="s">
        <v>21</v>
      </c>
      <c r="T23" s="58" t="s">
        <v>21</v>
      </c>
      <c r="U23" s="58" t="s">
        <v>21</v>
      </c>
      <c r="V23" s="58" t="s">
        <v>21</v>
      </c>
      <c r="W23" s="58" t="s">
        <v>21</v>
      </c>
      <c r="X23" s="58" t="s">
        <v>21</v>
      </c>
      <c r="Y23" s="58" t="s">
        <v>21</v>
      </c>
      <c r="Z23" s="58" t="s">
        <v>21</v>
      </c>
      <c r="AA23" s="58" t="s">
        <v>21</v>
      </c>
      <c r="AB23" s="58" t="s">
        <v>228</v>
      </c>
      <c r="AC23" s="58" t="s">
        <v>228</v>
      </c>
      <c r="AD23" s="58" t="s">
        <v>228</v>
      </c>
      <c r="AE23" s="58" t="s">
        <v>228</v>
      </c>
      <c r="AF23" s="58" t="s">
        <v>228</v>
      </c>
      <c r="AG23" s="58" t="s">
        <v>228</v>
      </c>
      <c r="AH23" s="58" t="s">
        <v>228</v>
      </c>
      <c r="AI23" s="58" t="s">
        <v>228</v>
      </c>
      <c r="AJ23" s="58" t="s">
        <v>228</v>
      </c>
      <c r="AK23" s="58" t="s">
        <v>228</v>
      </c>
      <c r="AL23" s="58" t="s">
        <v>228</v>
      </c>
      <c r="AM23" s="58" t="s">
        <v>370</v>
      </c>
      <c r="AN23" s="58">
        <v>41.0</v>
      </c>
      <c r="AO23" s="58" t="s">
        <v>392</v>
      </c>
      <c r="AP23" s="62"/>
      <c r="AQ23" s="62"/>
      <c r="AR23" s="62"/>
      <c r="AS23" s="62"/>
      <c r="AT23" s="58" t="s">
        <v>231</v>
      </c>
      <c r="AU23" s="62"/>
      <c r="AV23" s="62"/>
      <c r="AW23" s="62"/>
      <c r="AX23" s="62"/>
      <c r="AY23" s="59" t="s">
        <v>450</v>
      </c>
      <c r="AZ23" s="59" t="s">
        <v>451</v>
      </c>
      <c r="BA23" s="62">
        <f t="shared" si="1"/>
        <v>11</v>
      </c>
      <c r="BB23" s="70"/>
      <c r="BC23" s="63"/>
      <c r="BD23" s="63"/>
      <c r="BE23" s="63"/>
      <c r="BF23" s="63"/>
      <c r="BG23" s="62" t="str">
        <f>IFERROR(__xludf.DUMMYFUNCTION("IF(REGEXMATCH(H23,""Peraturan Gubernur""),""Ada"",""Tidak Ada"")"),"Ada")</f>
        <v>Ada</v>
      </c>
      <c r="BH23" s="62" t="str">
        <f t="shared" si="2"/>
        <v>Ada</v>
      </c>
      <c r="BI23" s="62" t="str">
        <f t="shared" si="3"/>
        <v>Ada</v>
      </c>
      <c r="BJ23" s="62" t="str">
        <f t="shared" si="4"/>
        <v>Tidak Lengkap</v>
      </c>
      <c r="BK23" s="62" t="str">
        <f t="shared" si="5"/>
        <v>Tidak Lengkap</v>
      </c>
    </row>
    <row r="24" ht="15.75" customHeight="1">
      <c r="A24" s="58">
        <v>21.0</v>
      </c>
      <c r="B24" s="59" t="s">
        <v>452</v>
      </c>
      <c r="C24" s="59" t="s">
        <v>453</v>
      </c>
      <c r="D24" s="59" t="s">
        <v>454</v>
      </c>
      <c r="E24" s="58" t="s">
        <v>237</v>
      </c>
      <c r="F24" s="58">
        <v>8.115201515E9</v>
      </c>
      <c r="G24" s="58" t="s">
        <v>24</v>
      </c>
      <c r="H24" s="59" t="s">
        <v>71</v>
      </c>
      <c r="I24" s="58">
        <v>2019.0</v>
      </c>
      <c r="J24" s="58" t="s">
        <v>223</v>
      </c>
      <c r="K24" s="58" t="s">
        <v>455</v>
      </c>
      <c r="L24" s="58" t="s">
        <v>456</v>
      </c>
      <c r="M24" s="59" t="s">
        <v>457</v>
      </c>
      <c r="N24" s="58" t="s">
        <v>286</v>
      </c>
      <c r="O24" s="58" t="s">
        <v>330</v>
      </c>
      <c r="P24" s="58" t="s">
        <v>237</v>
      </c>
      <c r="Q24" s="58" t="s">
        <v>9</v>
      </c>
      <c r="R24" s="58" t="s">
        <v>9</v>
      </c>
      <c r="S24" s="58" t="s">
        <v>9</v>
      </c>
      <c r="T24" s="58" t="s">
        <v>9</v>
      </c>
      <c r="U24" s="58" t="s">
        <v>21</v>
      </c>
      <c r="V24" s="58" t="s">
        <v>21</v>
      </c>
      <c r="W24" s="58" t="s">
        <v>9</v>
      </c>
      <c r="X24" s="58" t="s">
        <v>21</v>
      </c>
      <c r="Y24" s="58" t="s">
        <v>21</v>
      </c>
      <c r="Z24" s="58" t="s">
        <v>21</v>
      </c>
      <c r="AA24" s="58" t="s">
        <v>9</v>
      </c>
      <c r="AB24" s="58" t="s">
        <v>228</v>
      </c>
      <c r="AC24" s="58" t="s">
        <v>228</v>
      </c>
      <c r="AD24" s="58" t="s">
        <v>228</v>
      </c>
      <c r="AE24" s="58" t="s">
        <v>228</v>
      </c>
      <c r="AF24" s="58" t="s">
        <v>228</v>
      </c>
      <c r="AG24" s="58" t="s">
        <v>228</v>
      </c>
      <c r="AH24" s="58" t="s">
        <v>228</v>
      </c>
      <c r="AI24" s="58" t="s">
        <v>228</v>
      </c>
      <c r="AJ24" s="58" t="s">
        <v>228</v>
      </c>
      <c r="AK24" s="58" t="s">
        <v>228</v>
      </c>
      <c r="AL24" s="58" t="s">
        <v>228</v>
      </c>
      <c r="AM24" s="58"/>
      <c r="AN24" s="58" t="s">
        <v>458</v>
      </c>
      <c r="AO24" s="58" t="s">
        <v>278</v>
      </c>
      <c r="AP24" s="58"/>
      <c r="AQ24" s="58"/>
      <c r="AR24" s="58"/>
      <c r="AS24" s="58" t="s">
        <v>231</v>
      </c>
      <c r="AT24" s="62"/>
      <c r="AU24" s="62"/>
      <c r="AV24" s="62"/>
      <c r="AW24" s="58" t="s">
        <v>231</v>
      </c>
      <c r="AX24" s="62"/>
      <c r="AY24" s="69" t="s">
        <v>459</v>
      </c>
      <c r="AZ24" s="69" t="s">
        <v>460</v>
      </c>
      <c r="BA24" s="62">
        <f t="shared" si="1"/>
        <v>11</v>
      </c>
      <c r="BB24" s="70"/>
      <c r="BC24" s="63"/>
      <c r="BD24" s="63"/>
      <c r="BE24" s="63"/>
      <c r="BF24" s="63"/>
      <c r="BG24" s="62" t="str">
        <f>IFERROR(__xludf.DUMMYFUNCTION("IF(REGEXMATCH(H24,""Peraturan Gubernur""),""Ada"",""Tidak Ada"")"),"Ada")</f>
        <v>Ada</v>
      </c>
      <c r="BH24" s="62" t="str">
        <f t="shared" si="2"/>
        <v>Ada</v>
      </c>
      <c r="BI24" s="62" t="str">
        <f t="shared" si="3"/>
        <v>Ada</v>
      </c>
      <c r="BJ24" s="62" t="str">
        <f t="shared" si="4"/>
        <v>Lengkap</v>
      </c>
      <c r="BK24" s="62" t="str">
        <f t="shared" si="5"/>
        <v>Tidak Lengkap</v>
      </c>
    </row>
    <row r="25" ht="15.75" customHeight="1">
      <c r="A25" s="58">
        <v>22.0</v>
      </c>
      <c r="B25" s="59" t="s">
        <v>461</v>
      </c>
      <c r="C25" s="59" t="s">
        <v>462</v>
      </c>
      <c r="D25" s="59" t="s">
        <v>463</v>
      </c>
      <c r="E25" s="58">
        <v>5.114242128E9</v>
      </c>
      <c r="F25" s="58">
        <v>8.1253098883E10</v>
      </c>
      <c r="G25" s="58" t="s">
        <v>74</v>
      </c>
      <c r="H25" s="59" t="s">
        <v>75</v>
      </c>
      <c r="I25" s="58">
        <v>2019.0</v>
      </c>
      <c r="J25" s="58" t="s">
        <v>223</v>
      </c>
      <c r="K25" s="58" t="s">
        <v>464</v>
      </c>
      <c r="L25" s="58" t="s">
        <v>465</v>
      </c>
      <c r="M25" s="59" t="s">
        <v>466</v>
      </c>
      <c r="N25" s="58" t="s">
        <v>226</v>
      </c>
      <c r="O25" s="58" t="s">
        <v>287</v>
      </c>
      <c r="P25" s="62"/>
      <c r="Q25" s="58" t="s">
        <v>9</v>
      </c>
      <c r="R25" s="58" t="s">
        <v>9</v>
      </c>
      <c r="S25" s="58" t="s">
        <v>9</v>
      </c>
      <c r="T25" s="58" t="s">
        <v>21</v>
      </c>
      <c r="U25" s="58" t="s">
        <v>21</v>
      </c>
      <c r="V25" s="58" t="s">
        <v>21</v>
      </c>
      <c r="W25" s="58" t="s">
        <v>9</v>
      </c>
      <c r="X25" s="58" t="s">
        <v>9</v>
      </c>
      <c r="Y25" s="58" t="s">
        <v>9</v>
      </c>
      <c r="Z25" s="58" t="s">
        <v>21</v>
      </c>
      <c r="AA25" s="58" t="s">
        <v>21</v>
      </c>
      <c r="AB25" s="58" t="s">
        <v>228</v>
      </c>
      <c r="AC25" s="58" t="s">
        <v>228</v>
      </c>
      <c r="AD25" s="58" t="s">
        <v>228</v>
      </c>
      <c r="AE25" s="58" t="s">
        <v>228</v>
      </c>
      <c r="AF25" s="58" t="s">
        <v>229</v>
      </c>
      <c r="AG25" s="58" t="s">
        <v>228</v>
      </c>
      <c r="AH25" s="58" t="s">
        <v>229</v>
      </c>
      <c r="AI25" s="58" t="s">
        <v>228</v>
      </c>
      <c r="AJ25" s="58" t="s">
        <v>229</v>
      </c>
      <c r="AK25" s="58" t="s">
        <v>228</v>
      </c>
      <c r="AL25" s="58" t="s">
        <v>228</v>
      </c>
      <c r="AM25" s="58" t="s">
        <v>467</v>
      </c>
      <c r="AN25" s="58" t="s">
        <v>468</v>
      </c>
      <c r="AO25" s="58" t="s">
        <v>469</v>
      </c>
      <c r="AP25" s="62"/>
      <c r="AQ25" s="62"/>
      <c r="AR25" s="62"/>
      <c r="AS25" s="58" t="s">
        <v>231</v>
      </c>
      <c r="AT25" s="62"/>
      <c r="AU25" s="62"/>
      <c r="AV25" s="62"/>
      <c r="AW25" s="62"/>
      <c r="AX25" s="62"/>
      <c r="AY25" s="59" t="s">
        <v>470</v>
      </c>
      <c r="AZ25" s="59" t="s">
        <v>471</v>
      </c>
      <c r="BA25" s="62">
        <f t="shared" si="1"/>
        <v>8</v>
      </c>
      <c r="BB25" s="70"/>
      <c r="BC25" s="63"/>
      <c r="BD25" s="63"/>
      <c r="BE25" s="63"/>
      <c r="BF25" s="63"/>
      <c r="BG25" s="62" t="str">
        <f>IFERROR(__xludf.DUMMYFUNCTION("IF(REGEXMATCH(H25,""Peraturan Gubernur""),""Ada"",""Tidak Ada"")"),"Ada")</f>
        <v>Ada</v>
      </c>
      <c r="BH25" s="62" t="str">
        <f t="shared" si="2"/>
        <v>Ada</v>
      </c>
      <c r="BI25" s="62" t="str">
        <f t="shared" si="3"/>
        <v>Tidak Ada</v>
      </c>
      <c r="BJ25" s="62" t="str">
        <f t="shared" si="4"/>
        <v>Lengkap</v>
      </c>
      <c r="BK25" s="62" t="str">
        <f t="shared" si="5"/>
        <v>Tidak Lengkap</v>
      </c>
    </row>
    <row r="26" ht="15.75" customHeight="1">
      <c r="A26" s="58">
        <v>23.0</v>
      </c>
      <c r="B26" s="59" t="s">
        <v>472</v>
      </c>
      <c r="C26" s="59" t="s">
        <v>473</v>
      </c>
      <c r="D26" s="59" t="s">
        <v>474</v>
      </c>
      <c r="E26" s="58">
        <v>8.115833121E9</v>
      </c>
      <c r="F26" s="58" t="s">
        <v>475</v>
      </c>
      <c r="G26" s="58" t="s">
        <v>11</v>
      </c>
      <c r="H26" s="59" t="s">
        <v>78</v>
      </c>
      <c r="I26" s="58">
        <v>2020.0</v>
      </c>
      <c r="J26" s="58" t="s">
        <v>223</v>
      </c>
      <c r="K26" s="58" t="s">
        <v>476</v>
      </c>
      <c r="L26" s="58" t="s">
        <v>475</v>
      </c>
      <c r="M26" s="59" t="s">
        <v>466</v>
      </c>
      <c r="N26" s="58" t="s">
        <v>286</v>
      </c>
      <c r="O26" s="58" t="s">
        <v>261</v>
      </c>
      <c r="P26" s="58"/>
      <c r="Q26" s="58" t="s">
        <v>9</v>
      </c>
      <c r="R26" s="58" t="s">
        <v>9</v>
      </c>
      <c r="S26" s="58" t="s">
        <v>9</v>
      </c>
      <c r="T26" s="58" t="s">
        <v>9</v>
      </c>
      <c r="U26" s="58" t="s">
        <v>9</v>
      </c>
      <c r="V26" s="58" t="s">
        <v>21</v>
      </c>
      <c r="W26" s="58" t="s">
        <v>9</v>
      </c>
      <c r="X26" s="58" t="s">
        <v>21</v>
      </c>
      <c r="Y26" s="58" t="s">
        <v>9</v>
      </c>
      <c r="Z26" s="58" t="s">
        <v>21</v>
      </c>
      <c r="AA26" s="58" t="s">
        <v>21</v>
      </c>
      <c r="AB26" s="58" t="s">
        <v>228</v>
      </c>
      <c r="AC26" s="58" t="s">
        <v>228</v>
      </c>
      <c r="AD26" s="58" t="s">
        <v>228</v>
      </c>
      <c r="AE26" s="58" t="s">
        <v>228</v>
      </c>
      <c r="AF26" s="58" t="s">
        <v>228</v>
      </c>
      <c r="AG26" s="58" t="s">
        <v>228</v>
      </c>
      <c r="AH26" s="58" t="s">
        <v>228</v>
      </c>
      <c r="AI26" s="58" t="s">
        <v>228</v>
      </c>
      <c r="AJ26" s="58" t="s">
        <v>228</v>
      </c>
      <c r="AK26" s="58" t="s">
        <v>228</v>
      </c>
      <c r="AL26" s="58" t="s">
        <v>228</v>
      </c>
      <c r="AM26" s="58" t="s">
        <v>477</v>
      </c>
      <c r="AN26" s="58" t="s">
        <v>478</v>
      </c>
      <c r="AO26" s="58" t="s">
        <v>317</v>
      </c>
      <c r="AP26" s="62"/>
      <c r="AQ26" s="62"/>
      <c r="AR26" s="62"/>
      <c r="AS26" s="62"/>
      <c r="AT26" s="58" t="s">
        <v>231</v>
      </c>
      <c r="AU26" s="62"/>
      <c r="AV26" s="62"/>
      <c r="AW26" s="62"/>
      <c r="AX26" s="62"/>
      <c r="AY26" s="59" t="s">
        <v>479</v>
      </c>
      <c r="AZ26" s="59" t="s">
        <v>480</v>
      </c>
      <c r="BA26" s="62">
        <f t="shared" si="1"/>
        <v>11</v>
      </c>
      <c r="BB26" s="70"/>
      <c r="BC26" s="63"/>
      <c r="BD26" s="63"/>
      <c r="BE26" s="63"/>
      <c r="BF26" s="63"/>
      <c r="BG26" s="62" t="str">
        <f>IFERROR(__xludf.DUMMYFUNCTION("IF(REGEXMATCH(H26,""Peraturan Gubernur""),""Ada"",""Tidak Ada"")"),"Ada")</f>
        <v>Ada</v>
      </c>
      <c r="BH26" s="62" t="str">
        <f t="shared" si="2"/>
        <v>Ada</v>
      </c>
      <c r="BI26" s="62" t="str">
        <f t="shared" si="3"/>
        <v>Ada</v>
      </c>
      <c r="BJ26" s="62" t="str">
        <f t="shared" si="4"/>
        <v>Lengkap</v>
      </c>
      <c r="BK26" s="62" t="str">
        <f t="shared" si="5"/>
        <v>Tidak Lengkap</v>
      </c>
    </row>
    <row r="27" ht="15.75" customHeight="1">
      <c r="A27" s="58">
        <v>24.0</v>
      </c>
      <c r="B27" s="59" t="s">
        <v>481</v>
      </c>
      <c r="C27" s="59" t="s">
        <v>482</v>
      </c>
      <c r="D27" s="59" t="s">
        <v>483</v>
      </c>
      <c r="E27" s="54" t="s">
        <v>484</v>
      </c>
      <c r="F27" s="54" t="s">
        <v>484</v>
      </c>
      <c r="G27" s="58" t="s">
        <v>11</v>
      </c>
      <c r="H27" s="59" t="s">
        <v>80</v>
      </c>
      <c r="I27" s="58">
        <v>2019.0</v>
      </c>
      <c r="J27" s="58" t="s">
        <v>223</v>
      </c>
      <c r="K27" s="54" t="s">
        <v>484</v>
      </c>
      <c r="L27" s="58" t="s">
        <v>485</v>
      </c>
      <c r="M27" s="59" t="s">
        <v>486</v>
      </c>
      <c r="N27" s="58" t="s">
        <v>253</v>
      </c>
      <c r="O27" s="58" t="s">
        <v>487</v>
      </c>
      <c r="P27" s="58" t="s">
        <v>300</v>
      </c>
      <c r="Q27" s="58" t="s">
        <v>9</v>
      </c>
      <c r="R27" s="58" t="s">
        <v>9</v>
      </c>
      <c r="S27" s="58" t="s">
        <v>21</v>
      </c>
      <c r="T27" s="58" t="s">
        <v>21</v>
      </c>
      <c r="U27" s="58" t="s">
        <v>21</v>
      </c>
      <c r="V27" s="58" t="s">
        <v>21</v>
      </c>
      <c r="W27" s="58" t="s">
        <v>21</v>
      </c>
      <c r="X27" s="58" t="s">
        <v>9</v>
      </c>
      <c r="Y27" s="58" t="s">
        <v>9</v>
      </c>
      <c r="Z27" s="58" t="s">
        <v>21</v>
      </c>
      <c r="AA27" s="58" t="s">
        <v>21</v>
      </c>
      <c r="AB27" s="58" t="s">
        <v>228</v>
      </c>
      <c r="AC27" s="58" t="s">
        <v>228</v>
      </c>
      <c r="AD27" s="58" t="s">
        <v>229</v>
      </c>
      <c r="AE27" s="58" t="s">
        <v>228</v>
      </c>
      <c r="AF27" s="58" t="s">
        <v>228</v>
      </c>
      <c r="AG27" s="58" t="s">
        <v>228</v>
      </c>
      <c r="AH27" s="58" t="s">
        <v>229</v>
      </c>
      <c r="AI27" s="58" t="s">
        <v>228</v>
      </c>
      <c r="AJ27" s="58" t="s">
        <v>229</v>
      </c>
      <c r="AK27" s="58" t="s">
        <v>228</v>
      </c>
      <c r="AL27" s="58" t="s">
        <v>229</v>
      </c>
      <c r="AM27" s="58" t="s">
        <v>370</v>
      </c>
      <c r="AN27" s="58" t="s">
        <v>488</v>
      </c>
      <c r="AO27" s="58" t="s">
        <v>317</v>
      </c>
      <c r="AP27" s="62"/>
      <c r="AQ27" s="62"/>
      <c r="AR27" s="62"/>
      <c r="AS27" s="58" t="s">
        <v>231</v>
      </c>
      <c r="AT27" s="62"/>
      <c r="AU27" s="62"/>
      <c r="AV27" s="62"/>
      <c r="AW27" s="58" t="s">
        <v>231</v>
      </c>
      <c r="AX27" s="62"/>
      <c r="AY27" s="69"/>
      <c r="AZ27" s="69"/>
      <c r="BA27" s="62">
        <f t="shared" si="1"/>
        <v>7</v>
      </c>
      <c r="BB27" s="70"/>
      <c r="BC27" s="63"/>
      <c r="BD27" s="63"/>
      <c r="BE27" s="63"/>
      <c r="BF27" s="63"/>
      <c r="BG27" s="62" t="str">
        <f>IFERROR(__xludf.DUMMYFUNCTION("IF(REGEXMATCH(H27,""Peraturan Gubernur""),""Ada"",""Tidak Ada"")"),"Ada")</f>
        <v>Ada</v>
      </c>
      <c r="BH27" s="62" t="str">
        <f t="shared" si="2"/>
        <v>Ada</v>
      </c>
      <c r="BI27" s="62" t="str">
        <f t="shared" si="3"/>
        <v>Ada</v>
      </c>
      <c r="BJ27" s="62" t="str">
        <f t="shared" si="4"/>
        <v>Tidak Lengkap</v>
      </c>
      <c r="BK27" s="62" t="str">
        <f t="shared" si="5"/>
        <v>Tidak Lengkap</v>
      </c>
    </row>
    <row r="28" ht="15.75" customHeight="1">
      <c r="A28" s="58">
        <v>25.0</v>
      </c>
      <c r="B28" s="59" t="s">
        <v>489</v>
      </c>
      <c r="C28" s="59" t="s">
        <v>490</v>
      </c>
      <c r="D28" s="59" t="s">
        <v>491</v>
      </c>
      <c r="E28" s="58">
        <v>6.281380243727E12</v>
      </c>
      <c r="F28" s="58">
        <v>6.2851505374E12</v>
      </c>
      <c r="G28" s="58" t="s">
        <v>11</v>
      </c>
      <c r="H28" s="59" t="s">
        <v>83</v>
      </c>
      <c r="I28" s="58">
        <v>2020.0</v>
      </c>
      <c r="J28" s="58" t="s">
        <v>223</v>
      </c>
      <c r="K28" s="58" t="s">
        <v>492</v>
      </c>
      <c r="L28" s="58" t="s">
        <v>493</v>
      </c>
      <c r="M28" s="59" t="s">
        <v>494</v>
      </c>
      <c r="N28" s="58" t="s">
        <v>226</v>
      </c>
      <c r="O28" s="58" t="s">
        <v>227</v>
      </c>
      <c r="P28" s="58"/>
      <c r="Q28" s="58" t="s">
        <v>9</v>
      </c>
      <c r="R28" s="58" t="s">
        <v>9</v>
      </c>
      <c r="S28" s="58" t="s">
        <v>9</v>
      </c>
      <c r="T28" s="58" t="s">
        <v>9</v>
      </c>
      <c r="U28" s="58" t="s">
        <v>21</v>
      </c>
      <c r="V28" s="58" t="s">
        <v>21</v>
      </c>
      <c r="W28" s="58" t="s">
        <v>9</v>
      </c>
      <c r="X28" s="58" t="s">
        <v>9</v>
      </c>
      <c r="Y28" s="58" t="s">
        <v>21</v>
      </c>
      <c r="Z28" s="58" t="s">
        <v>21</v>
      </c>
      <c r="AA28" s="58" t="s">
        <v>21</v>
      </c>
      <c r="AB28" s="58" t="s">
        <v>228</v>
      </c>
      <c r="AC28" s="58" t="s">
        <v>228</v>
      </c>
      <c r="AD28" s="58" t="s">
        <v>228</v>
      </c>
      <c r="AE28" s="58" t="s">
        <v>228</v>
      </c>
      <c r="AF28" s="58" t="s">
        <v>228</v>
      </c>
      <c r="AG28" s="58" t="s">
        <v>228</v>
      </c>
      <c r="AH28" s="58" t="s">
        <v>228</v>
      </c>
      <c r="AI28" s="58" t="s">
        <v>228</v>
      </c>
      <c r="AJ28" s="58" t="s">
        <v>228</v>
      </c>
      <c r="AK28" s="58" t="s">
        <v>228</v>
      </c>
      <c r="AL28" s="58" t="s">
        <v>228</v>
      </c>
      <c r="AM28" s="67"/>
      <c r="AN28" s="58">
        <v>203.0</v>
      </c>
      <c r="AO28" s="58" t="s">
        <v>495</v>
      </c>
      <c r="AP28" s="67"/>
      <c r="AQ28" s="58"/>
      <c r="AR28" s="67"/>
      <c r="AS28" s="67"/>
      <c r="AT28" s="58" t="s">
        <v>231</v>
      </c>
      <c r="AU28" s="62"/>
      <c r="AV28" s="62"/>
      <c r="AW28" s="58"/>
      <c r="AX28" s="62"/>
      <c r="AY28" s="59" t="s">
        <v>496</v>
      </c>
      <c r="AZ28" s="59" t="s">
        <v>497</v>
      </c>
      <c r="BA28" s="62">
        <f t="shared" si="1"/>
        <v>11</v>
      </c>
      <c r="BB28" s="70"/>
      <c r="BC28" s="63"/>
      <c r="BD28" s="63"/>
      <c r="BE28" s="63"/>
      <c r="BF28" s="63"/>
      <c r="BG28" s="62" t="str">
        <f>IFERROR(__xludf.DUMMYFUNCTION("IF(REGEXMATCH(H28,""Peraturan Gubernur""),""Ada"",""Tidak Ada"")"),"Ada")</f>
        <v>Ada</v>
      </c>
      <c r="BH28" s="62" t="str">
        <f t="shared" si="2"/>
        <v>Ada</v>
      </c>
      <c r="BI28" s="62" t="str">
        <f t="shared" si="3"/>
        <v>Ada</v>
      </c>
      <c r="BJ28" s="62" t="str">
        <f t="shared" si="4"/>
        <v>Lengkap</v>
      </c>
      <c r="BK28" s="62" t="str">
        <f t="shared" si="5"/>
        <v>Tidak Lengkap</v>
      </c>
    </row>
    <row r="29" ht="15.75" customHeight="1">
      <c r="A29" s="58">
        <v>26.0</v>
      </c>
      <c r="B29" s="59" t="s">
        <v>498</v>
      </c>
      <c r="C29" s="59" t="s">
        <v>499</v>
      </c>
      <c r="D29" s="59" t="s">
        <v>500</v>
      </c>
      <c r="E29" s="58">
        <v>8.114560432E10</v>
      </c>
      <c r="F29" s="58" t="s">
        <v>501</v>
      </c>
      <c r="G29" s="58" t="s">
        <v>502</v>
      </c>
      <c r="H29" s="59" t="s">
        <v>85</v>
      </c>
      <c r="I29" s="58">
        <v>2020.0</v>
      </c>
      <c r="J29" s="58" t="s">
        <v>223</v>
      </c>
      <c r="K29" s="58" t="s">
        <v>503</v>
      </c>
      <c r="L29" s="58" t="s">
        <v>504</v>
      </c>
      <c r="M29" s="59" t="s">
        <v>505</v>
      </c>
      <c r="N29" s="58" t="s">
        <v>226</v>
      </c>
      <c r="O29" s="58" t="s">
        <v>330</v>
      </c>
      <c r="P29" s="62"/>
      <c r="Q29" s="58" t="s">
        <v>9</v>
      </c>
      <c r="R29" s="58" t="s">
        <v>9</v>
      </c>
      <c r="S29" s="58" t="s">
        <v>9</v>
      </c>
      <c r="T29" s="58" t="s">
        <v>9</v>
      </c>
      <c r="U29" s="58" t="s">
        <v>9</v>
      </c>
      <c r="V29" s="58" t="s">
        <v>9</v>
      </c>
      <c r="W29" s="58" t="s">
        <v>9</v>
      </c>
      <c r="X29" s="58" t="s">
        <v>9</v>
      </c>
      <c r="Y29" s="58" t="s">
        <v>9</v>
      </c>
      <c r="Z29" s="58" t="s">
        <v>21</v>
      </c>
      <c r="AA29" s="58" t="s">
        <v>21</v>
      </c>
      <c r="AB29" s="58" t="s">
        <v>228</v>
      </c>
      <c r="AC29" s="58" t="s">
        <v>228</v>
      </c>
      <c r="AD29" s="58" t="s">
        <v>228</v>
      </c>
      <c r="AE29" s="58" t="s">
        <v>228</v>
      </c>
      <c r="AF29" s="58" t="s">
        <v>228</v>
      </c>
      <c r="AG29" s="58" t="s">
        <v>228</v>
      </c>
      <c r="AH29" s="58" t="s">
        <v>228</v>
      </c>
      <c r="AI29" s="58" t="s">
        <v>228</v>
      </c>
      <c r="AJ29" s="58" t="s">
        <v>228</v>
      </c>
      <c r="AK29" s="58" t="s">
        <v>228</v>
      </c>
      <c r="AL29" s="58" t="s">
        <v>228</v>
      </c>
      <c r="AM29" s="58" t="s">
        <v>506</v>
      </c>
      <c r="AN29" s="58">
        <v>105.0</v>
      </c>
      <c r="AO29" s="58" t="s">
        <v>242</v>
      </c>
      <c r="AP29" s="62"/>
      <c r="AQ29" s="62"/>
      <c r="AR29" s="62"/>
      <c r="AS29" s="62"/>
      <c r="AT29" s="58" t="s">
        <v>231</v>
      </c>
      <c r="AU29" s="62"/>
      <c r="AV29" s="62"/>
      <c r="AW29" s="62"/>
      <c r="AX29" s="62"/>
      <c r="AY29" s="59" t="s">
        <v>507</v>
      </c>
      <c r="AZ29" s="59" t="s">
        <v>508</v>
      </c>
      <c r="BA29" s="62">
        <f t="shared" si="1"/>
        <v>11</v>
      </c>
      <c r="BB29" s="70"/>
      <c r="BC29" s="63"/>
      <c r="BD29" s="63"/>
      <c r="BE29" s="63"/>
      <c r="BF29" s="63"/>
      <c r="BG29" s="62" t="str">
        <f>IFERROR(__xludf.DUMMYFUNCTION("IF(REGEXMATCH(H29,""Peraturan Gubernur""),""Ada"",""Tidak Ada"")"),"Ada")</f>
        <v>Ada</v>
      </c>
      <c r="BH29" s="62" t="str">
        <f t="shared" si="2"/>
        <v>Ada</v>
      </c>
      <c r="BI29" s="62" t="str">
        <f t="shared" si="3"/>
        <v>Ada</v>
      </c>
      <c r="BJ29" s="62" t="str">
        <f t="shared" si="4"/>
        <v>Lengkap</v>
      </c>
      <c r="BK29" s="62" t="str">
        <f t="shared" si="5"/>
        <v>Lengkap</v>
      </c>
    </row>
    <row r="30" ht="15.75" customHeight="1">
      <c r="A30" s="58">
        <v>27.0</v>
      </c>
      <c r="B30" s="59" t="s">
        <v>509</v>
      </c>
      <c r="C30" s="59" t="s">
        <v>510</v>
      </c>
      <c r="D30" s="59" t="s">
        <v>511</v>
      </c>
      <c r="E30" s="58">
        <v>8.218905905E10</v>
      </c>
      <c r="F30" s="58">
        <v>8.218905905E10</v>
      </c>
      <c r="G30" s="58" t="s">
        <v>24</v>
      </c>
      <c r="H30" s="59" t="s">
        <v>88</v>
      </c>
      <c r="I30" s="58">
        <v>2020.0</v>
      </c>
      <c r="J30" s="58" t="s">
        <v>223</v>
      </c>
      <c r="K30" s="58" t="s">
        <v>512</v>
      </c>
      <c r="L30" s="58" t="s">
        <v>513</v>
      </c>
      <c r="M30" s="59" t="s">
        <v>514</v>
      </c>
      <c r="N30" s="58" t="s">
        <v>226</v>
      </c>
      <c r="O30" s="58" t="s">
        <v>227</v>
      </c>
      <c r="P30" s="58" t="s">
        <v>515</v>
      </c>
      <c r="Q30" s="58" t="s">
        <v>9</v>
      </c>
      <c r="R30" s="58" t="s">
        <v>9</v>
      </c>
      <c r="S30" s="58" t="s">
        <v>9</v>
      </c>
      <c r="T30" s="58" t="s">
        <v>9</v>
      </c>
      <c r="U30" s="58" t="s">
        <v>9</v>
      </c>
      <c r="V30" s="58" t="s">
        <v>9</v>
      </c>
      <c r="W30" s="58" t="s">
        <v>21</v>
      </c>
      <c r="X30" s="58" t="s">
        <v>9</v>
      </c>
      <c r="Y30" s="58" t="s">
        <v>9</v>
      </c>
      <c r="Z30" s="58" t="s">
        <v>21</v>
      </c>
      <c r="AA30" s="58" t="s">
        <v>21</v>
      </c>
      <c r="AB30" s="58" t="s">
        <v>228</v>
      </c>
      <c r="AC30" s="58" t="s">
        <v>228</v>
      </c>
      <c r="AD30" s="58" t="s">
        <v>228</v>
      </c>
      <c r="AE30" s="58" t="s">
        <v>228</v>
      </c>
      <c r="AF30" s="58" t="s">
        <v>228</v>
      </c>
      <c r="AG30" s="58" t="s">
        <v>228</v>
      </c>
      <c r="AH30" s="58" t="s">
        <v>228</v>
      </c>
      <c r="AI30" s="58" t="s">
        <v>228</v>
      </c>
      <c r="AJ30" s="58" t="s">
        <v>228</v>
      </c>
      <c r="AK30" s="58" t="s">
        <v>228</v>
      </c>
      <c r="AL30" s="58" t="s">
        <v>228</v>
      </c>
      <c r="AM30" s="58"/>
      <c r="AN30" s="58">
        <v>292.0</v>
      </c>
      <c r="AO30" s="58" t="s">
        <v>278</v>
      </c>
      <c r="AP30" s="62"/>
      <c r="AQ30" s="62"/>
      <c r="AR30" s="58"/>
      <c r="AS30" s="62"/>
      <c r="AT30" s="58">
        <v>1.0</v>
      </c>
      <c r="AU30" s="62"/>
      <c r="AV30" s="62"/>
      <c r="AW30" s="62"/>
      <c r="AX30" s="62"/>
      <c r="AY30" s="59" t="s">
        <v>516</v>
      </c>
      <c r="AZ30" s="59" t="s">
        <v>517</v>
      </c>
      <c r="BA30" s="62">
        <f t="shared" si="1"/>
        <v>11</v>
      </c>
      <c r="BB30" s="70"/>
      <c r="BC30" s="63"/>
      <c r="BD30" s="63"/>
      <c r="BE30" s="63"/>
      <c r="BF30" s="63"/>
      <c r="BG30" s="62" t="str">
        <f>IFERROR(__xludf.DUMMYFUNCTION("IF(REGEXMATCH(H30,""Peraturan Gubernur""),""Ada"",""Tidak Ada"")"),"Ada")</f>
        <v>Ada</v>
      </c>
      <c r="BH30" s="62" t="str">
        <f t="shared" si="2"/>
        <v>Ada</v>
      </c>
      <c r="BI30" s="62" t="str">
        <f t="shared" si="3"/>
        <v>Ada</v>
      </c>
      <c r="BJ30" s="62" t="str">
        <f t="shared" si="4"/>
        <v>Lengkap</v>
      </c>
      <c r="BK30" s="62" t="str">
        <f t="shared" si="5"/>
        <v>Tidak Lengkap</v>
      </c>
    </row>
    <row r="31" ht="373.5" customHeight="1">
      <c r="A31" s="58">
        <v>28.0</v>
      </c>
      <c r="B31" s="59" t="s">
        <v>518</v>
      </c>
      <c r="C31" s="59" t="s">
        <v>519</v>
      </c>
      <c r="D31" s="59" t="s">
        <v>520</v>
      </c>
      <c r="E31" s="58" t="s">
        <v>521</v>
      </c>
      <c r="F31" s="58" t="s">
        <v>522</v>
      </c>
      <c r="G31" s="58" t="s">
        <v>11</v>
      </c>
      <c r="H31" s="59" t="s">
        <v>91</v>
      </c>
      <c r="I31" s="58">
        <v>2017.0</v>
      </c>
      <c r="J31" s="58" t="s">
        <v>223</v>
      </c>
      <c r="K31" s="58" t="s">
        <v>523</v>
      </c>
      <c r="L31" s="58" t="s">
        <v>524</v>
      </c>
      <c r="M31" s="59" t="s">
        <v>525</v>
      </c>
      <c r="N31" s="58" t="s">
        <v>526</v>
      </c>
      <c r="O31" s="58" t="s">
        <v>527</v>
      </c>
      <c r="P31" s="58" t="s">
        <v>528</v>
      </c>
      <c r="Q31" s="58" t="s">
        <v>21</v>
      </c>
      <c r="R31" s="58" t="s">
        <v>9</v>
      </c>
      <c r="S31" s="58" t="s">
        <v>9</v>
      </c>
      <c r="T31" s="58" t="s">
        <v>9</v>
      </c>
      <c r="U31" s="58" t="s">
        <v>9</v>
      </c>
      <c r="V31" s="58" t="s">
        <v>21</v>
      </c>
      <c r="W31" s="58" t="s">
        <v>21</v>
      </c>
      <c r="X31" s="58" t="s">
        <v>9</v>
      </c>
      <c r="Y31" s="58" t="s">
        <v>9</v>
      </c>
      <c r="Z31" s="58" t="s">
        <v>21</v>
      </c>
      <c r="AA31" s="58" t="s">
        <v>21</v>
      </c>
      <c r="AB31" s="58" t="s">
        <v>228</v>
      </c>
      <c r="AC31" s="58" t="s">
        <v>228</v>
      </c>
      <c r="AD31" s="58" t="s">
        <v>228</v>
      </c>
      <c r="AE31" s="58" t="s">
        <v>228</v>
      </c>
      <c r="AF31" s="58" t="s">
        <v>229</v>
      </c>
      <c r="AG31" s="58" t="s">
        <v>228</v>
      </c>
      <c r="AH31" s="58" t="s">
        <v>229</v>
      </c>
      <c r="AI31" s="58" t="s">
        <v>228</v>
      </c>
      <c r="AJ31" s="58" t="s">
        <v>228</v>
      </c>
      <c r="AK31" s="58" t="s">
        <v>228</v>
      </c>
      <c r="AL31" s="58" t="s">
        <v>228</v>
      </c>
      <c r="AM31" s="58" t="s">
        <v>529</v>
      </c>
      <c r="AN31" s="58">
        <v>45.0</v>
      </c>
      <c r="AO31" s="58" t="s">
        <v>392</v>
      </c>
      <c r="AP31" s="62"/>
      <c r="AQ31" s="58" t="s">
        <v>231</v>
      </c>
      <c r="AR31" s="62"/>
      <c r="AS31" s="62"/>
      <c r="AT31" s="62"/>
      <c r="AU31" s="62"/>
      <c r="AV31" s="62"/>
      <c r="AW31" s="62"/>
      <c r="AX31" s="58" t="s">
        <v>231</v>
      </c>
      <c r="AY31" s="59" t="s">
        <v>530</v>
      </c>
      <c r="AZ31" s="59" t="s">
        <v>531</v>
      </c>
      <c r="BA31" s="62">
        <f t="shared" si="1"/>
        <v>9</v>
      </c>
      <c r="BB31" s="70"/>
      <c r="BC31" s="63"/>
      <c r="BD31" s="63"/>
      <c r="BE31" s="63"/>
      <c r="BF31" s="63"/>
      <c r="BG31" s="62" t="str">
        <f>IFERROR(__xludf.DUMMYFUNCTION("IF(REGEXMATCH(H31,""Peraturan Gubernur""),""Ada"",""Tidak Ada"")"),"Ada")</f>
        <v>Ada</v>
      </c>
      <c r="BH31" s="62" t="str">
        <f t="shared" si="2"/>
        <v>Ada</v>
      </c>
      <c r="BI31" s="62" t="str">
        <f t="shared" si="3"/>
        <v>Ada</v>
      </c>
      <c r="BJ31" s="62" t="str">
        <f t="shared" si="4"/>
        <v>Tidak Lengkap</v>
      </c>
      <c r="BK31" s="62" t="str">
        <f t="shared" si="5"/>
        <v>Tidak Lengkap</v>
      </c>
    </row>
    <row r="32" ht="92.25" customHeight="1">
      <c r="A32" s="58">
        <v>29.0</v>
      </c>
      <c r="B32" s="59" t="s">
        <v>532</v>
      </c>
      <c r="C32" s="59" t="s">
        <v>533</v>
      </c>
      <c r="D32" s="59" t="s">
        <v>534</v>
      </c>
      <c r="E32" s="58">
        <v>8.5218525865E10</v>
      </c>
      <c r="F32" s="58">
        <v>8.5219991008E10</v>
      </c>
      <c r="G32" s="58" t="s">
        <v>11</v>
      </c>
      <c r="H32" s="59" t="s">
        <v>93</v>
      </c>
      <c r="I32" s="58">
        <v>2024.0</v>
      </c>
      <c r="J32" s="58" t="s">
        <v>223</v>
      </c>
      <c r="K32" s="58" t="s">
        <v>535</v>
      </c>
      <c r="L32" s="58" t="s">
        <v>536</v>
      </c>
      <c r="M32" s="59" t="s">
        <v>537</v>
      </c>
      <c r="N32" s="58" t="s">
        <v>286</v>
      </c>
      <c r="O32" s="58" t="s">
        <v>330</v>
      </c>
      <c r="P32" s="62"/>
      <c r="Q32" s="58" t="s">
        <v>9</v>
      </c>
      <c r="R32" s="58" t="s">
        <v>21</v>
      </c>
      <c r="S32" s="58" t="s">
        <v>21</v>
      </c>
      <c r="T32" s="58" t="s">
        <v>9</v>
      </c>
      <c r="U32" s="58" t="s">
        <v>9</v>
      </c>
      <c r="V32" s="58" t="s">
        <v>21</v>
      </c>
      <c r="W32" s="58" t="s">
        <v>9</v>
      </c>
      <c r="X32" s="58" t="s">
        <v>21</v>
      </c>
      <c r="Y32" s="58" t="s">
        <v>9</v>
      </c>
      <c r="Z32" s="58" t="s">
        <v>9</v>
      </c>
      <c r="AA32" s="58" t="s">
        <v>9</v>
      </c>
      <c r="AB32" s="58" t="s">
        <v>228</v>
      </c>
      <c r="AC32" s="58" t="s">
        <v>228</v>
      </c>
      <c r="AD32" s="58" t="s">
        <v>228</v>
      </c>
      <c r="AE32" s="58" t="s">
        <v>228</v>
      </c>
      <c r="AF32" s="58" t="s">
        <v>228</v>
      </c>
      <c r="AG32" s="58" t="s">
        <v>228</v>
      </c>
      <c r="AH32" s="58" t="s">
        <v>229</v>
      </c>
      <c r="AI32" s="58" t="s">
        <v>228</v>
      </c>
      <c r="AJ32" s="58" t="s">
        <v>229</v>
      </c>
      <c r="AK32" s="58" t="s">
        <v>228</v>
      </c>
      <c r="AL32" s="58" t="s">
        <v>228</v>
      </c>
      <c r="AM32" s="62"/>
      <c r="AN32" s="58">
        <v>98.0</v>
      </c>
      <c r="AO32" s="58" t="s">
        <v>538</v>
      </c>
      <c r="AP32" s="58"/>
      <c r="AQ32" s="58"/>
      <c r="AR32" s="58"/>
      <c r="AS32" s="58"/>
      <c r="AT32" s="62"/>
      <c r="AU32" s="62"/>
      <c r="AV32" s="62"/>
      <c r="AW32" s="58">
        <v>2023.0</v>
      </c>
      <c r="AX32" s="58" t="s">
        <v>539</v>
      </c>
      <c r="AY32" s="59" t="s">
        <v>540</v>
      </c>
      <c r="AZ32" s="59" t="s">
        <v>540</v>
      </c>
      <c r="BA32" s="62">
        <f t="shared" si="1"/>
        <v>9</v>
      </c>
      <c r="BB32" s="70"/>
      <c r="BC32" s="63"/>
      <c r="BD32" s="63"/>
      <c r="BE32" s="63"/>
      <c r="BF32" s="63"/>
      <c r="BG32" s="62" t="str">
        <f>IFERROR(__xludf.DUMMYFUNCTION("IF(REGEXMATCH(H32,""Peraturan Gubernur""),""Ada"",""Tidak Ada"")"),"Ada")</f>
        <v>Ada</v>
      </c>
      <c r="BH32" s="62" t="str">
        <f t="shared" si="2"/>
        <v>Ada</v>
      </c>
      <c r="BI32" s="62" t="str">
        <f t="shared" si="3"/>
        <v>Ada</v>
      </c>
      <c r="BJ32" s="62" t="str">
        <f t="shared" si="4"/>
        <v>Tidak Lengkap</v>
      </c>
      <c r="BK32" s="62" t="str">
        <f t="shared" si="5"/>
        <v>Tidak Lengkap</v>
      </c>
    </row>
    <row r="33" ht="121.5" customHeight="1">
      <c r="A33" s="58">
        <v>30.0</v>
      </c>
      <c r="B33" s="59" t="s">
        <v>541</v>
      </c>
      <c r="C33" s="59" t="s">
        <v>542</v>
      </c>
      <c r="D33" s="59" t="s">
        <v>543</v>
      </c>
      <c r="E33" s="58">
        <v>8.2188877422E10</v>
      </c>
      <c r="F33" s="58">
        <v>8.2188877422E10</v>
      </c>
      <c r="G33" s="58" t="s">
        <v>11</v>
      </c>
      <c r="H33" s="59" t="s">
        <v>96</v>
      </c>
      <c r="I33" s="58">
        <v>2018.0</v>
      </c>
      <c r="J33" s="58" t="s">
        <v>223</v>
      </c>
      <c r="K33" s="58">
        <v>8.2188877422E10</v>
      </c>
      <c r="L33" s="58" t="s">
        <v>544</v>
      </c>
      <c r="M33" s="59" t="s">
        <v>545</v>
      </c>
      <c r="N33" s="58" t="s">
        <v>546</v>
      </c>
      <c r="O33" s="58" t="s">
        <v>547</v>
      </c>
      <c r="P33" s="58" t="s">
        <v>548</v>
      </c>
      <c r="Q33" s="58" t="s">
        <v>9</v>
      </c>
      <c r="R33" s="58" t="s">
        <v>9</v>
      </c>
      <c r="S33" s="58" t="s">
        <v>9</v>
      </c>
      <c r="T33" s="58" t="s">
        <v>9</v>
      </c>
      <c r="U33" s="58" t="s">
        <v>9</v>
      </c>
      <c r="V33" s="58" t="s">
        <v>9</v>
      </c>
      <c r="W33" s="58" t="s">
        <v>21</v>
      </c>
      <c r="X33" s="58" t="s">
        <v>9</v>
      </c>
      <c r="Y33" s="58" t="s">
        <v>21</v>
      </c>
      <c r="Z33" s="58" t="s">
        <v>9</v>
      </c>
      <c r="AA33" s="58" t="s">
        <v>9</v>
      </c>
      <c r="AB33" s="58" t="s">
        <v>228</v>
      </c>
      <c r="AC33" s="58" t="s">
        <v>228</v>
      </c>
      <c r="AD33" s="58" t="s">
        <v>229</v>
      </c>
      <c r="AE33" s="58" t="s">
        <v>228</v>
      </c>
      <c r="AF33" s="58" t="s">
        <v>228</v>
      </c>
      <c r="AG33" s="58" t="s">
        <v>228</v>
      </c>
      <c r="AH33" s="58" t="s">
        <v>229</v>
      </c>
      <c r="AI33" s="58" t="s">
        <v>228</v>
      </c>
      <c r="AJ33" s="58" t="s">
        <v>229</v>
      </c>
      <c r="AK33" s="58" t="s">
        <v>228</v>
      </c>
      <c r="AL33" s="58" t="s">
        <v>228</v>
      </c>
      <c r="AM33" s="58" t="s">
        <v>549</v>
      </c>
      <c r="AN33" s="58">
        <v>36.0</v>
      </c>
      <c r="AO33" s="58" t="s">
        <v>278</v>
      </c>
      <c r="AP33" s="62"/>
      <c r="AQ33" s="58" t="s">
        <v>231</v>
      </c>
      <c r="AR33" s="62"/>
      <c r="AS33" s="62"/>
      <c r="AT33" s="62"/>
      <c r="AU33" s="62"/>
      <c r="AV33" s="62"/>
      <c r="AW33" s="62"/>
      <c r="AX33" s="58" t="s">
        <v>231</v>
      </c>
      <c r="AY33" s="72" t="s">
        <v>550</v>
      </c>
      <c r="AZ33" s="72" t="s">
        <v>551</v>
      </c>
      <c r="BA33" s="62">
        <f t="shared" si="1"/>
        <v>8</v>
      </c>
      <c r="BB33" s="70"/>
      <c r="BC33" s="63"/>
      <c r="BD33" s="63"/>
      <c r="BE33" s="63"/>
      <c r="BF33" s="63"/>
      <c r="BG33" s="62" t="str">
        <f>IFERROR(__xludf.DUMMYFUNCTION("IF(REGEXMATCH(H33,""Peraturan Gubernur""),""Ada"",""Tidak Ada"")"),"Ada")</f>
        <v>Ada</v>
      </c>
      <c r="BH33" s="62" t="str">
        <f t="shared" si="2"/>
        <v>Ada</v>
      </c>
      <c r="BI33" s="62" t="str">
        <f t="shared" si="3"/>
        <v>Ada</v>
      </c>
      <c r="BJ33" s="62" t="str">
        <f t="shared" si="4"/>
        <v>Lengkap</v>
      </c>
      <c r="BK33" s="62" t="str">
        <f t="shared" si="5"/>
        <v>Tidak Lengkap</v>
      </c>
    </row>
    <row r="34" ht="15.75" customHeight="1">
      <c r="A34" s="58">
        <v>31.0</v>
      </c>
      <c r="B34" s="59" t="s">
        <v>552</v>
      </c>
      <c r="C34" s="59" t="s">
        <v>553</v>
      </c>
      <c r="D34" s="59" t="s">
        <v>554</v>
      </c>
      <c r="E34" s="58" t="s">
        <v>555</v>
      </c>
      <c r="F34" s="58" t="s">
        <v>555</v>
      </c>
      <c r="G34" s="58" t="s">
        <v>11</v>
      </c>
      <c r="H34" s="59" t="s">
        <v>98</v>
      </c>
      <c r="I34" s="58">
        <v>2022.0</v>
      </c>
      <c r="J34" s="58" t="s">
        <v>223</v>
      </c>
      <c r="K34" s="58" t="s">
        <v>556</v>
      </c>
      <c r="L34" s="58" t="s">
        <v>557</v>
      </c>
      <c r="M34" s="59" t="s">
        <v>558</v>
      </c>
      <c r="N34" s="58" t="s">
        <v>286</v>
      </c>
      <c r="O34" s="58" t="s">
        <v>287</v>
      </c>
      <c r="P34" s="58" t="s">
        <v>559</v>
      </c>
      <c r="Q34" s="58" t="s">
        <v>21</v>
      </c>
      <c r="R34" s="58" t="s">
        <v>21</v>
      </c>
      <c r="S34" s="58" t="s">
        <v>21</v>
      </c>
      <c r="T34" s="58" t="s">
        <v>21</v>
      </c>
      <c r="U34" s="58" t="s">
        <v>21</v>
      </c>
      <c r="V34" s="58" t="s">
        <v>21</v>
      </c>
      <c r="W34" s="58" t="s">
        <v>21</v>
      </c>
      <c r="X34" s="58" t="s">
        <v>21</v>
      </c>
      <c r="Y34" s="58" t="s">
        <v>21</v>
      </c>
      <c r="Z34" s="58" t="s">
        <v>21</v>
      </c>
      <c r="AA34" s="58" t="s">
        <v>21</v>
      </c>
      <c r="AB34" s="58" t="s">
        <v>228</v>
      </c>
      <c r="AC34" s="58" t="s">
        <v>228</v>
      </c>
      <c r="AD34" s="58" t="s">
        <v>228</v>
      </c>
      <c r="AE34" s="58" t="s">
        <v>228</v>
      </c>
      <c r="AF34" s="58" t="s">
        <v>229</v>
      </c>
      <c r="AG34" s="58" t="s">
        <v>228</v>
      </c>
      <c r="AH34" s="58" t="s">
        <v>229</v>
      </c>
      <c r="AI34" s="58" t="s">
        <v>228</v>
      </c>
      <c r="AJ34" s="58" t="s">
        <v>229</v>
      </c>
      <c r="AK34" s="58" t="s">
        <v>228</v>
      </c>
      <c r="AL34" s="58" t="s">
        <v>229</v>
      </c>
      <c r="AM34" s="58" t="s">
        <v>560</v>
      </c>
      <c r="AN34" s="58" t="s">
        <v>561</v>
      </c>
      <c r="AO34" s="58" t="s">
        <v>278</v>
      </c>
      <c r="AP34" s="58"/>
      <c r="AQ34" s="67"/>
      <c r="AR34" s="67"/>
      <c r="AS34" s="62"/>
      <c r="AT34" s="62"/>
      <c r="AU34" s="62"/>
      <c r="AV34" s="58" t="s">
        <v>231</v>
      </c>
      <c r="AW34" s="62"/>
      <c r="AX34" s="62"/>
      <c r="AY34" s="59" t="s">
        <v>562</v>
      </c>
      <c r="AZ34" s="59" t="s">
        <v>563</v>
      </c>
      <c r="BA34" s="62">
        <f t="shared" si="1"/>
        <v>7</v>
      </c>
      <c r="BB34" s="71" t="s">
        <v>361</v>
      </c>
      <c r="BC34" s="65" t="s">
        <v>245</v>
      </c>
      <c r="BD34" s="63"/>
      <c r="BE34" s="63"/>
      <c r="BF34" s="63"/>
      <c r="BG34" s="62" t="str">
        <f>IFERROR(__xludf.DUMMYFUNCTION("IF(REGEXMATCH(H34,""Peraturan Gubernur""),""Ada"",""Tidak Ada"")"),"Ada")</f>
        <v>Ada</v>
      </c>
      <c r="BH34" s="62" t="str">
        <f t="shared" si="2"/>
        <v>Ada</v>
      </c>
      <c r="BI34" s="62" t="str">
        <f t="shared" si="3"/>
        <v>Tidak Ada</v>
      </c>
      <c r="BJ34" s="62" t="str">
        <f t="shared" si="4"/>
        <v>Tidak Lengkap</v>
      </c>
      <c r="BK34" s="62" t="str">
        <f t="shared" si="5"/>
        <v>Tidak Lengkap</v>
      </c>
    </row>
    <row r="35" ht="15.75" customHeight="1">
      <c r="A35" s="58">
        <v>32.0</v>
      </c>
      <c r="B35" s="59" t="s">
        <v>564</v>
      </c>
      <c r="C35" s="59" t="s">
        <v>565</v>
      </c>
      <c r="D35" s="59" t="s">
        <v>566</v>
      </c>
      <c r="E35" s="58" t="s">
        <v>237</v>
      </c>
      <c r="F35" s="54" t="s">
        <v>567</v>
      </c>
      <c r="G35" s="58" t="s">
        <v>11</v>
      </c>
      <c r="H35" s="59" t="s">
        <v>100</v>
      </c>
      <c r="I35" s="58">
        <v>2020.0</v>
      </c>
      <c r="J35" s="58" t="s">
        <v>223</v>
      </c>
      <c r="K35" s="58" t="s">
        <v>568</v>
      </c>
      <c r="L35" s="58" t="s">
        <v>569</v>
      </c>
      <c r="M35" s="59" t="s">
        <v>570</v>
      </c>
      <c r="N35" s="58" t="s">
        <v>253</v>
      </c>
      <c r="O35" s="58" t="s">
        <v>369</v>
      </c>
      <c r="P35" s="58" t="s">
        <v>300</v>
      </c>
      <c r="Q35" s="58" t="s">
        <v>9</v>
      </c>
      <c r="R35" s="58" t="s">
        <v>9</v>
      </c>
      <c r="S35" s="58" t="s">
        <v>9</v>
      </c>
      <c r="T35" s="58" t="s">
        <v>21</v>
      </c>
      <c r="U35" s="58" t="s">
        <v>21</v>
      </c>
      <c r="V35" s="58" t="s">
        <v>21</v>
      </c>
      <c r="W35" s="58" t="s">
        <v>9</v>
      </c>
      <c r="X35" s="58" t="s">
        <v>21</v>
      </c>
      <c r="Y35" s="58" t="s">
        <v>9</v>
      </c>
      <c r="Z35" s="58" t="s">
        <v>21</v>
      </c>
      <c r="AA35" s="58" t="s">
        <v>21</v>
      </c>
      <c r="AB35" s="58" t="s">
        <v>228</v>
      </c>
      <c r="AC35" s="58" t="s">
        <v>229</v>
      </c>
      <c r="AD35" s="58" t="s">
        <v>228</v>
      </c>
      <c r="AE35" s="58" t="s">
        <v>228</v>
      </c>
      <c r="AF35" s="58" t="s">
        <v>229</v>
      </c>
      <c r="AG35" s="58" t="s">
        <v>228</v>
      </c>
      <c r="AH35" s="58" t="s">
        <v>229</v>
      </c>
      <c r="AI35" s="58" t="s">
        <v>228</v>
      </c>
      <c r="AJ35" s="58" t="s">
        <v>229</v>
      </c>
      <c r="AK35" s="58" t="s">
        <v>228</v>
      </c>
      <c r="AL35" s="58" t="s">
        <v>228</v>
      </c>
      <c r="AM35" s="58" t="s">
        <v>370</v>
      </c>
      <c r="AN35" s="58" t="s">
        <v>571</v>
      </c>
      <c r="AO35" s="58" t="s">
        <v>411</v>
      </c>
      <c r="AP35" s="62"/>
      <c r="AQ35" s="62"/>
      <c r="AR35" s="62"/>
      <c r="AS35" s="62"/>
      <c r="AT35" s="58" t="s">
        <v>231</v>
      </c>
      <c r="AU35" s="62"/>
      <c r="AV35" s="62"/>
      <c r="AW35" s="62"/>
      <c r="AX35" s="62"/>
      <c r="AY35" s="59" t="s">
        <v>572</v>
      </c>
      <c r="AZ35" s="69"/>
      <c r="BA35" s="62">
        <f t="shared" si="1"/>
        <v>7</v>
      </c>
      <c r="BB35" s="71" t="s">
        <v>321</v>
      </c>
      <c r="BC35" s="65" t="s">
        <v>245</v>
      </c>
      <c r="BD35" s="63"/>
      <c r="BE35" s="63"/>
      <c r="BF35" s="63"/>
      <c r="BG35" s="62" t="str">
        <f>IFERROR(__xludf.DUMMYFUNCTION("IF(REGEXMATCH(H35,""Peraturan Gubernur""),""Ada"",""Tidak Ada"")"),"Ada")</f>
        <v>Ada</v>
      </c>
      <c r="BH35" s="62" t="str">
        <f t="shared" si="2"/>
        <v>Ada</v>
      </c>
      <c r="BI35" s="62" t="str">
        <f t="shared" si="3"/>
        <v>Ada</v>
      </c>
      <c r="BJ35" s="62" t="str">
        <f t="shared" si="4"/>
        <v>Lengkap</v>
      </c>
      <c r="BK35" s="62" t="str">
        <f t="shared" si="5"/>
        <v>Tidak Lengkap</v>
      </c>
    </row>
    <row r="36" ht="15.75" customHeight="1">
      <c r="A36" s="58">
        <v>33.0</v>
      </c>
      <c r="B36" s="59" t="s">
        <v>573</v>
      </c>
      <c r="C36" s="59" t="s">
        <v>574</v>
      </c>
      <c r="D36" s="59" t="s">
        <v>575</v>
      </c>
      <c r="E36" s="58" t="s">
        <v>237</v>
      </c>
      <c r="F36" s="58" t="s">
        <v>237</v>
      </c>
      <c r="G36" s="58" t="s">
        <v>11</v>
      </c>
      <c r="H36" s="59" t="s">
        <v>576</v>
      </c>
      <c r="I36" s="58">
        <v>2021.0</v>
      </c>
      <c r="J36" s="58" t="s">
        <v>223</v>
      </c>
      <c r="K36" s="58" t="s">
        <v>577</v>
      </c>
      <c r="L36" s="58" t="s">
        <v>578</v>
      </c>
      <c r="M36" s="59" t="s">
        <v>579</v>
      </c>
      <c r="N36" s="58" t="s">
        <v>580</v>
      </c>
      <c r="O36" s="58" t="s">
        <v>287</v>
      </c>
      <c r="P36" s="58" t="s">
        <v>581</v>
      </c>
      <c r="Q36" s="58" t="s">
        <v>9</v>
      </c>
      <c r="R36" s="58" t="s">
        <v>21</v>
      </c>
      <c r="S36" s="58" t="s">
        <v>21</v>
      </c>
      <c r="T36" s="58" t="s">
        <v>9</v>
      </c>
      <c r="U36" s="58" t="s">
        <v>9</v>
      </c>
      <c r="V36" s="58" t="s">
        <v>9</v>
      </c>
      <c r="W36" s="58" t="s">
        <v>9</v>
      </c>
      <c r="X36" s="58" t="s">
        <v>9</v>
      </c>
      <c r="Y36" s="58" t="s">
        <v>9</v>
      </c>
      <c r="Z36" s="58" t="s">
        <v>21</v>
      </c>
      <c r="AA36" s="58" t="s">
        <v>21</v>
      </c>
      <c r="AB36" s="58" t="s">
        <v>228</v>
      </c>
      <c r="AC36" s="58" t="s">
        <v>228</v>
      </c>
      <c r="AD36" s="58" t="s">
        <v>228</v>
      </c>
      <c r="AE36" s="58" t="s">
        <v>228</v>
      </c>
      <c r="AF36" s="58" t="s">
        <v>228</v>
      </c>
      <c r="AG36" s="58" t="s">
        <v>228</v>
      </c>
      <c r="AH36" s="58" t="s">
        <v>228</v>
      </c>
      <c r="AI36" s="58" t="s">
        <v>228</v>
      </c>
      <c r="AJ36" s="58" t="s">
        <v>228</v>
      </c>
      <c r="AK36" s="58" t="s">
        <v>228</v>
      </c>
      <c r="AL36" s="58" t="s">
        <v>228</v>
      </c>
      <c r="AM36" s="58" t="s">
        <v>237</v>
      </c>
      <c r="AN36" s="58" t="s">
        <v>582</v>
      </c>
      <c r="AO36" s="58" t="s">
        <v>583</v>
      </c>
      <c r="AP36" s="62"/>
      <c r="AQ36" s="62"/>
      <c r="AR36" s="62"/>
      <c r="AS36" s="62"/>
      <c r="AT36" s="62"/>
      <c r="AU36" s="62"/>
      <c r="AV36" s="62"/>
      <c r="AW36" s="62"/>
      <c r="AX36" s="62"/>
      <c r="AY36" s="69"/>
      <c r="AZ36" s="69"/>
      <c r="BA36" s="62">
        <f t="shared" si="1"/>
        <v>11</v>
      </c>
      <c r="BB36" s="70"/>
      <c r="BC36" s="63"/>
      <c r="BD36" s="63"/>
      <c r="BE36" s="63"/>
      <c r="BF36" s="63"/>
      <c r="BG36" s="62" t="str">
        <f>IFERROR(__xludf.DUMMYFUNCTION("IF(REGEXMATCH(H36,""Peraturan Gubernur""),""Ada"",""Tidak Ada"")"),"Ada")</f>
        <v>Ada</v>
      </c>
      <c r="BH36" s="62" t="str">
        <f t="shared" si="2"/>
        <v>Tidak Ada</v>
      </c>
      <c r="BI36" s="62" t="str">
        <f t="shared" si="3"/>
        <v>Tidak Ada</v>
      </c>
      <c r="BJ36" s="62" t="str">
        <f t="shared" si="4"/>
        <v>Tidak Lengkap</v>
      </c>
      <c r="BK36" s="62" t="str">
        <f t="shared" si="5"/>
        <v>Lengkap</v>
      </c>
    </row>
    <row r="37" ht="15.75" customHeight="1">
      <c r="A37" s="58">
        <v>34.0</v>
      </c>
      <c r="B37" s="59" t="s">
        <v>584</v>
      </c>
      <c r="C37" s="59" t="s">
        <v>585</v>
      </c>
      <c r="D37" s="59" t="s">
        <v>586</v>
      </c>
      <c r="E37" s="58" t="s">
        <v>587</v>
      </c>
      <c r="F37" s="58" t="s">
        <v>587</v>
      </c>
      <c r="G37" s="58"/>
      <c r="H37" s="59" t="s">
        <v>106</v>
      </c>
      <c r="I37" s="58">
        <v>2020.0</v>
      </c>
      <c r="J37" s="58" t="s">
        <v>223</v>
      </c>
      <c r="K37" s="58" t="s">
        <v>588</v>
      </c>
      <c r="L37" s="58" t="s">
        <v>589</v>
      </c>
      <c r="M37" s="59" t="s">
        <v>590</v>
      </c>
      <c r="N37" s="58" t="s">
        <v>591</v>
      </c>
      <c r="O37" s="58" t="s">
        <v>592</v>
      </c>
      <c r="P37" s="58" t="s">
        <v>593</v>
      </c>
      <c r="Q37" s="58" t="s">
        <v>587</v>
      </c>
      <c r="R37" s="58" t="s">
        <v>594</v>
      </c>
      <c r="S37" s="58" t="s">
        <v>594</v>
      </c>
      <c r="T37" s="58" t="s">
        <v>595</v>
      </c>
      <c r="U37" s="58" t="s">
        <v>595</v>
      </c>
      <c r="V37" s="58" t="s">
        <v>594</v>
      </c>
      <c r="W37" s="58" t="s">
        <v>594</v>
      </c>
      <c r="X37" s="58" t="s">
        <v>594</v>
      </c>
      <c r="Y37" s="58" t="s">
        <v>595</v>
      </c>
      <c r="Z37" s="58" t="s">
        <v>594</v>
      </c>
      <c r="AA37" s="58" t="s">
        <v>595</v>
      </c>
      <c r="AB37" s="58" t="s">
        <v>596</v>
      </c>
      <c r="AC37" s="58" t="s">
        <v>596</v>
      </c>
      <c r="AD37" s="58" t="s">
        <v>596</v>
      </c>
      <c r="AE37" s="58" t="s">
        <v>596</v>
      </c>
      <c r="AF37" s="58" t="s">
        <v>596</v>
      </c>
      <c r="AG37" s="58" t="s">
        <v>596</v>
      </c>
      <c r="AH37" s="58" t="s">
        <v>596</v>
      </c>
      <c r="AI37" s="58" t="s">
        <v>596</v>
      </c>
      <c r="AJ37" s="58" t="s">
        <v>597</v>
      </c>
      <c r="AK37" s="58" t="s">
        <v>596</v>
      </c>
      <c r="AL37" s="58" t="s">
        <v>596</v>
      </c>
      <c r="AM37" s="58" t="s">
        <v>598</v>
      </c>
      <c r="AN37" s="58" t="s">
        <v>599</v>
      </c>
      <c r="AO37" s="62"/>
      <c r="AP37" s="62"/>
      <c r="AQ37" s="62"/>
      <c r="AR37" s="62"/>
      <c r="AS37" s="62"/>
      <c r="AT37" s="62"/>
      <c r="AU37" s="62"/>
      <c r="AV37" s="62"/>
      <c r="AW37" s="62"/>
      <c r="AX37" s="62"/>
      <c r="AY37" s="59" t="s">
        <v>600</v>
      </c>
      <c r="AZ37" s="59" t="s">
        <v>601</v>
      </c>
      <c r="BA37" s="62">
        <f t="shared" si="1"/>
        <v>10</v>
      </c>
      <c r="BB37" s="70"/>
      <c r="BC37" s="63"/>
      <c r="BD37" s="63"/>
      <c r="BE37" s="63"/>
      <c r="BF37" s="63"/>
      <c r="BG37" s="62" t="str">
        <f>IFERROR(__xludf.DUMMYFUNCTION("IF(REGEXMATCH(H37,""Peraturan Gubernur""),""Ada"",""Tidak Ada"")"),"Ada")</f>
        <v>Ada</v>
      </c>
      <c r="BH37" s="62" t="str">
        <f t="shared" si="2"/>
        <v>Ada</v>
      </c>
      <c r="BI37" s="62" t="str">
        <f t="shared" si="3"/>
        <v>Ada</v>
      </c>
      <c r="BJ37" s="62" t="str">
        <f t="shared" si="4"/>
        <v>Tidak Lengkap</v>
      </c>
      <c r="BK37" s="62" t="str">
        <f t="shared" si="5"/>
        <v>Tidak Lengkap</v>
      </c>
    </row>
    <row r="38" ht="15.75" customHeight="1">
      <c r="A38" s="58">
        <v>35.0</v>
      </c>
      <c r="B38" s="59" t="s">
        <v>602</v>
      </c>
      <c r="C38" s="69"/>
      <c r="D38" s="69"/>
      <c r="E38" s="62"/>
      <c r="F38" s="62"/>
      <c r="G38" s="62"/>
      <c r="H38" s="69"/>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9"/>
      <c r="AZ38" s="69"/>
      <c r="BA38" s="62">
        <f t="shared" si="1"/>
        <v>0</v>
      </c>
      <c r="BB38" s="64"/>
      <c r="BC38" s="63"/>
      <c r="BD38" s="63"/>
      <c r="BE38" s="63"/>
      <c r="BF38" s="63"/>
      <c r="BG38" s="62" t="str">
        <f>IFERROR(__xludf.DUMMYFUNCTION("IF(REGEXMATCH(H38,""Peraturan Gubernur""),""Ada"",""Tidak Ada"")"),"Tidak Ada")</f>
        <v>Tidak Ada</v>
      </c>
      <c r="BH38" s="62"/>
      <c r="BI38" s="62"/>
      <c r="BJ38" s="62"/>
      <c r="BK38" s="62" t="str">
        <f t="shared" si="5"/>
        <v>Tidak Lengkap</v>
      </c>
    </row>
    <row r="39" ht="15.75" customHeight="1">
      <c r="A39" s="58">
        <v>36.0</v>
      </c>
      <c r="B39" s="59" t="s">
        <v>603</v>
      </c>
      <c r="C39" s="69"/>
      <c r="D39" s="69"/>
      <c r="E39" s="62"/>
      <c r="F39" s="62"/>
      <c r="G39" s="62"/>
      <c r="H39" s="69"/>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9"/>
      <c r="AZ39" s="69"/>
      <c r="BA39" s="62">
        <f t="shared" si="1"/>
        <v>0</v>
      </c>
      <c r="BB39" s="64"/>
      <c r="BC39" s="63"/>
      <c r="BD39" s="63"/>
      <c r="BE39" s="63"/>
      <c r="BF39" s="63"/>
      <c r="BG39" s="62" t="str">
        <f>IFERROR(__xludf.DUMMYFUNCTION("IF(REGEXMATCH(H39,""Peraturan Gubernur""),""Ada"",""Tidak Ada"")"),"Tidak Ada")</f>
        <v>Tidak Ada</v>
      </c>
      <c r="BH39" s="62"/>
      <c r="BI39" s="62"/>
      <c r="BJ39" s="62"/>
      <c r="BK39" s="62" t="str">
        <f t="shared" si="5"/>
        <v>Tidak Lengkap</v>
      </c>
    </row>
    <row r="40" ht="15.75" customHeight="1">
      <c r="A40" s="58">
        <v>37.0</v>
      </c>
      <c r="B40" s="59" t="s">
        <v>604</v>
      </c>
      <c r="C40" s="59"/>
      <c r="D40" s="59"/>
      <c r="E40" s="58"/>
      <c r="F40" s="58"/>
      <c r="G40" s="58"/>
      <c r="H40" s="59"/>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67"/>
      <c r="AR40" s="67"/>
      <c r="AS40" s="62"/>
      <c r="AT40" s="62"/>
      <c r="AU40" s="62"/>
      <c r="AV40" s="62"/>
      <c r="AW40" s="62"/>
      <c r="AX40" s="62"/>
      <c r="AY40" s="59"/>
      <c r="AZ40" s="59"/>
      <c r="BA40" s="58"/>
      <c r="BB40" s="71"/>
      <c r="BC40" s="63"/>
      <c r="BD40" s="63"/>
      <c r="BE40" s="63"/>
      <c r="BF40" s="63"/>
      <c r="BG40" s="62"/>
      <c r="BH40" s="62" t="str">
        <f>IF(N40 = "Belum Punya", "Tidak Ada", IF(N40 = "", "Tidak Menjawab", "Ada"))
</f>
        <v>Tidak Menjawab</v>
      </c>
      <c r="BI40" s="62" t="str">
        <f>IF(O40 = "Tidak Punya", "Tidak Ada", IF(O40 = "", "Tidak Menjawab", "Ada"))
</f>
        <v>Tidak Menjawab</v>
      </c>
      <c r="BJ40" s="62" t="str">
        <f>IF(AND(Q40="Ada",R40="Ada",S40="Ada"),"Lengkap","Tidak Lengkap")</f>
        <v>Tidak Lengkap</v>
      </c>
      <c r="BK40" s="62" t="str">
        <f t="shared" si="5"/>
        <v>Tidak Lengkap</v>
      </c>
    </row>
    <row r="41" ht="15.75" customHeight="1">
      <c r="A41" s="58">
        <v>38.0</v>
      </c>
      <c r="B41" s="59" t="s">
        <v>605</v>
      </c>
      <c r="C41" s="69"/>
      <c r="D41" s="69"/>
      <c r="E41" s="62"/>
      <c r="F41" s="62"/>
      <c r="G41" s="62"/>
      <c r="H41" s="69"/>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9"/>
      <c r="AZ41" s="69"/>
      <c r="BA41" s="62"/>
      <c r="BB41" s="64"/>
      <c r="BC41" s="63"/>
      <c r="BD41" s="63"/>
      <c r="BE41" s="63"/>
      <c r="BF41" s="63"/>
      <c r="BG41" s="62"/>
      <c r="BH41" s="62"/>
      <c r="BI41" s="62"/>
      <c r="BJ41" s="62"/>
      <c r="BK41" s="62" t="str">
        <f t="shared" si="5"/>
        <v>Tidak Lengkap</v>
      </c>
    </row>
    <row r="42" ht="15.75" customHeight="1">
      <c r="A42" s="73"/>
      <c r="B42" s="74"/>
      <c r="C42" s="74"/>
      <c r="D42" s="74"/>
      <c r="E42" s="75"/>
      <c r="F42" s="75"/>
      <c r="G42" s="75"/>
      <c r="H42" s="74"/>
      <c r="I42" s="76"/>
      <c r="J42" s="73"/>
      <c r="K42" s="73"/>
      <c r="L42" s="74"/>
      <c r="M42" s="74"/>
      <c r="N42" s="73"/>
      <c r="O42" s="73"/>
      <c r="P42" s="74"/>
      <c r="Q42" s="75"/>
      <c r="R42" s="75"/>
      <c r="S42" s="75"/>
      <c r="T42" s="75"/>
      <c r="U42" s="75"/>
      <c r="V42" s="75"/>
      <c r="W42" s="75"/>
      <c r="X42" s="75"/>
      <c r="Y42" s="75"/>
      <c r="Z42" s="75"/>
      <c r="AA42" s="75"/>
      <c r="AB42" s="75"/>
      <c r="AC42" s="75"/>
      <c r="AD42" s="75"/>
      <c r="AE42" s="75"/>
      <c r="AF42" s="75"/>
      <c r="AG42" s="75"/>
      <c r="AH42" s="75"/>
      <c r="AI42" s="75"/>
      <c r="AJ42" s="75"/>
      <c r="AK42" s="75"/>
      <c r="AL42" s="75"/>
      <c r="AM42" s="74"/>
      <c r="AN42" s="75"/>
      <c r="AO42" s="73"/>
      <c r="AP42" s="75"/>
      <c r="AQ42" s="75"/>
      <c r="AR42" s="75"/>
      <c r="AS42" s="75"/>
      <c r="AT42" s="75"/>
      <c r="AU42" s="75"/>
      <c r="AV42" s="75"/>
      <c r="AW42" s="75"/>
      <c r="AX42" s="75"/>
      <c r="AY42" s="74"/>
      <c r="AZ42" s="74"/>
      <c r="BA42" s="73"/>
      <c r="BB42" s="77"/>
      <c r="BC42" s="78"/>
      <c r="BD42" s="78"/>
      <c r="BE42" s="78"/>
      <c r="BF42" s="78"/>
      <c r="BG42" s="73"/>
      <c r="BH42" s="75"/>
      <c r="BI42" s="75"/>
      <c r="BJ42" s="75"/>
      <c r="BK42" s="75"/>
    </row>
    <row r="43" ht="15.75" customHeight="1">
      <c r="A43" s="73"/>
      <c r="B43" s="74"/>
      <c r="C43" s="74"/>
      <c r="D43" s="74"/>
      <c r="E43" s="75"/>
      <c r="F43" s="75"/>
      <c r="G43" s="75"/>
      <c r="H43" s="74"/>
      <c r="I43" s="76"/>
      <c r="J43" s="73"/>
      <c r="K43" s="73"/>
      <c r="L43" s="74"/>
      <c r="M43" s="74"/>
      <c r="N43" s="73"/>
      <c r="O43" s="73"/>
      <c r="P43" s="74"/>
      <c r="Q43" s="75"/>
      <c r="R43" s="75"/>
      <c r="S43" s="75"/>
      <c r="T43" s="75"/>
      <c r="U43" s="75"/>
      <c r="V43" s="75"/>
      <c r="W43" s="75"/>
      <c r="X43" s="75"/>
      <c r="Y43" s="75"/>
      <c r="Z43" s="75"/>
      <c r="AA43" s="75"/>
      <c r="AB43" s="75"/>
      <c r="AC43" s="75"/>
      <c r="AD43" s="75"/>
      <c r="AE43" s="75"/>
      <c r="AF43" s="75"/>
      <c r="AG43" s="75"/>
      <c r="AH43" s="75"/>
      <c r="AI43" s="75"/>
      <c r="AJ43" s="75"/>
      <c r="AK43" s="75"/>
      <c r="AL43" s="75"/>
      <c r="AM43" s="74"/>
      <c r="AN43" s="75"/>
      <c r="AO43" s="73"/>
      <c r="AP43" s="75"/>
      <c r="AQ43" s="75"/>
      <c r="AR43" s="75"/>
      <c r="AS43" s="75"/>
      <c r="AT43" s="75"/>
      <c r="AU43" s="75"/>
      <c r="AV43" s="75"/>
      <c r="AW43" s="75"/>
      <c r="AX43" s="75"/>
      <c r="AY43" s="74"/>
      <c r="AZ43" s="74"/>
      <c r="BA43" s="73"/>
      <c r="BB43" s="77"/>
      <c r="BC43" s="78"/>
      <c r="BD43" s="78"/>
      <c r="BE43" s="78"/>
      <c r="BF43" s="78"/>
      <c r="BG43" s="73"/>
      <c r="BH43" s="75"/>
      <c r="BI43" s="75"/>
      <c r="BJ43" s="75"/>
      <c r="BK43" s="75"/>
    </row>
    <row r="44" ht="15.75" customHeight="1">
      <c r="A44" s="73"/>
      <c r="B44" s="74"/>
      <c r="C44" s="74"/>
      <c r="D44" s="74"/>
      <c r="E44" s="75"/>
      <c r="F44" s="75"/>
      <c r="G44" s="75"/>
      <c r="H44" s="74"/>
      <c r="I44" s="75"/>
      <c r="J44" s="73"/>
      <c r="K44" s="73"/>
      <c r="L44" s="74"/>
      <c r="M44" s="74"/>
      <c r="N44" s="73"/>
      <c r="O44" s="73"/>
      <c r="P44" s="74"/>
      <c r="Q44" s="75"/>
      <c r="R44" s="75"/>
      <c r="S44" s="75"/>
      <c r="T44" s="75"/>
      <c r="U44" s="75"/>
      <c r="V44" s="75"/>
      <c r="W44" s="75"/>
      <c r="X44" s="75"/>
      <c r="Y44" s="75"/>
      <c r="Z44" s="75"/>
      <c r="AA44" s="75"/>
      <c r="AB44" s="75"/>
      <c r="AC44" s="75"/>
      <c r="AD44" s="75"/>
      <c r="AE44" s="75"/>
      <c r="AF44" s="75"/>
      <c r="AG44" s="75"/>
      <c r="AH44" s="75"/>
      <c r="AI44" s="75"/>
      <c r="AJ44" s="75"/>
      <c r="AK44" s="75"/>
      <c r="AL44" s="75"/>
      <c r="AM44" s="74"/>
      <c r="AN44" s="75"/>
      <c r="AO44" s="73"/>
      <c r="AP44" s="75"/>
      <c r="AQ44" s="75"/>
      <c r="AR44" s="75"/>
      <c r="AS44" s="75"/>
      <c r="AT44" s="75"/>
      <c r="AU44" s="75"/>
      <c r="AV44" s="75"/>
      <c r="AW44" s="75"/>
      <c r="AX44" s="75"/>
      <c r="AY44" s="74"/>
      <c r="AZ44" s="74"/>
      <c r="BA44" s="73"/>
      <c r="BB44" s="77"/>
      <c r="BC44" s="78"/>
      <c r="BD44" s="78"/>
      <c r="BE44" s="78"/>
      <c r="BF44" s="78"/>
      <c r="BG44" s="73"/>
      <c r="BH44" s="75"/>
      <c r="BI44" s="75"/>
      <c r="BJ44" s="75"/>
      <c r="BK44" s="75"/>
    </row>
    <row r="45" ht="15.75" customHeight="1">
      <c r="A45" s="73"/>
      <c r="B45" s="74"/>
      <c r="C45" s="74"/>
      <c r="D45" s="74"/>
      <c r="E45" s="75"/>
      <c r="F45" s="75"/>
      <c r="G45" s="75"/>
      <c r="H45" s="74"/>
      <c r="I45" s="75"/>
      <c r="J45" s="73"/>
      <c r="K45" s="73"/>
      <c r="L45" s="74"/>
      <c r="M45" s="74"/>
      <c r="N45" s="73"/>
      <c r="O45" s="73"/>
      <c r="P45" s="74"/>
      <c r="Q45" s="75"/>
      <c r="R45" s="75"/>
      <c r="S45" s="75"/>
      <c r="T45" s="75"/>
      <c r="U45" s="75"/>
      <c r="V45" s="75"/>
      <c r="W45" s="75"/>
      <c r="X45" s="75"/>
      <c r="Y45" s="75"/>
      <c r="Z45" s="75"/>
      <c r="AA45" s="75"/>
      <c r="AB45" s="75"/>
      <c r="AC45" s="75"/>
      <c r="AD45" s="75"/>
      <c r="AE45" s="75"/>
      <c r="AF45" s="75"/>
      <c r="AG45" s="75"/>
      <c r="AH45" s="75"/>
      <c r="AI45" s="75"/>
      <c r="AJ45" s="75"/>
      <c r="AK45" s="75"/>
      <c r="AL45" s="75"/>
      <c r="AM45" s="74"/>
      <c r="AN45" s="75"/>
      <c r="AO45" s="73"/>
      <c r="AP45" s="75"/>
      <c r="AQ45" s="75"/>
      <c r="AR45" s="75"/>
      <c r="AS45" s="75"/>
      <c r="AT45" s="75"/>
      <c r="AU45" s="75"/>
      <c r="AV45" s="75"/>
      <c r="AW45" s="75"/>
      <c r="AX45" s="75"/>
      <c r="AY45" s="74"/>
      <c r="AZ45" s="74"/>
      <c r="BA45" s="73"/>
      <c r="BB45" s="77"/>
      <c r="BC45" s="78"/>
      <c r="BD45" s="78"/>
      <c r="BE45" s="78"/>
      <c r="BF45" s="78"/>
      <c r="BG45" s="73"/>
      <c r="BH45" s="75"/>
      <c r="BI45" s="75"/>
      <c r="BJ45" s="75"/>
      <c r="BK45" s="75"/>
    </row>
    <row r="46" ht="15.75" customHeight="1">
      <c r="A46" s="73"/>
      <c r="B46" s="74"/>
      <c r="C46" s="74"/>
      <c r="D46" s="74"/>
      <c r="E46" s="75"/>
      <c r="F46" s="75"/>
      <c r="G46" s="75"/>
      <c r="H46" s="74"/>
      <c r="I46" s="75"/>
      <c r="J46" s="73"/>
      <c r="K46" s="73"/>
      <c r="L46" s="74"/>
      <c r="M46" s="74"/>
      <c r="N46" s="73"/>
      <c r="O46" s="73"/>
      <c r="P46" s="74"/>
      <c r="Q46" s="75"/>
      <c r="R46" s="75"/>
      <c r="S46" s="75"/>
      <c r="T46" s="75"/>
      <c r="U46" s="75"/>
      <c r="V46" s="75"/>
      <c r="W46" s="75"/>
      <c r="X46" s="75"/>
      <c r="Y46" s="75"/>
      <c r="Z46" s="75"/>
      <c r="AA46" s="75"/>
      <c r="AB46" s="75"/>
      <c r="AC46" s="75"/>
      <c r="AD46" s="75"/>
      <c r="AE46" s="75"/>
      <c r="AF46" s="75"/>
      <c r="AG46" s="75"/>
      <c r="AH46" s="75"/>
      <c r="AI46" s="75"/>
      <c r="AJ46" s="75"/>
      <c r="AK46" s="75"/>
      <c r="AL46" s="75"/>
      <c r="AM46" s="74"/>
      <c r="AN46" s="75"/>
      <c r="AO46" s="73"/>
      <c r="AP46" s="75"/>
      <c r="AQ46" s="75"/>
      <c r="AR46" s="75"/>
      <c r="AS46" s="75"/>
      <c r="AT46" s="75"/>
      <c r="AU46" s="75"/>
      <c r="AV46" s="75"/>
      <c r="AW46" s="75"/>
      <c r="AX46" s="75"/>
      <c r="AY46" s="74"/>
      <c r="AZ46" s="74"/>
      <c r="BA46" s="73"/>
      <c r="BB46" s="77"/>
      <c r="BC46" s="78"/>
      <c r="BD46" s="78"/>
      <c r="BE46" s="78"/>
      <c r="BF46" s="78"/>
      <c r="BG46" s="73"/>
      <c r="BH46" s="75"/>
      <c r="BI46" s="75"/>
      <c r="BJ46" s="75"/>
      <c r="BK46" s="75"/>
    </row>
    <row r="47" ht="15.75" customHeight="1">
      <c r="A47" s="73"/>
      <c r="B47" s="74"/>
      <c r="C47" s="74"/>
      <c r="D47" s="74"/>
      <c r="E47" s="75"/>
      <c r="F47" s="75"/>
      <c r="G47" s="75"/>
      <c r="H47" s="74"/>
      <c r="I47" s="75"/>
      <c r="J47" s="73"/>
      <c r="K47" s="73"/>
      <c r="L47" s="74"/>
      <c r="M47" s="74"/>
      <c r="N47" s="73"/>
      <c r="O47" s="73"/>
      <c r="P47" s="74"/>
      <c r="Q47" s="75"/>
      <c r="R47" s="75"/>
      <c r="S47" s="75"/>
      <c r="T47" s="75"/>
      <c r="U47" s="75"/>
      <c r="V47" s="75"/>
      <c r="W47" s="75"/>
      <c r="X47" s="75"/>
      <c r="Y47" s="75"/>
      <c r="Z47" s="75"/>
      <c r="AA47" s="75"/>
      <c r="AB47" s="75"/>
      <c r="AC47" s="75"/>
      <c r="AD47" s="75"/>
      <c r="AE47" s="75"/>
      <c r="AF47" s="75"/>
      <c r="AG47" s="75"/>
      <c r="AH47" s="75"/>
      <c r="AI47" s="75"/>
      <c r="AJ47" s="75"/>
      <c r="AK47" s="75"/>
      <c r="AL47" s="75"/>
      <c r="AM47" s="74"/>
      <c r="AN47" s="75"/>
      <c r="AO47" s="73"/>
      <c r="AP47" s="75"/>
      <c r="AQ47" s="75"/>
      <c r="AR47" s="75"/>
      <c r="AS47" s="75"/>
      <c r="AT47" s="75"/>
      <c r="AU47" s="75"/>
      <c r="AV47" s="75"/>
      <c r="AW47" s="75"/>
      <c r="AX47" s="75"/>
      <c r="AY47" s="74"/>
      <c r="AZ47" s="74"/>
      <c r="BA47" s="73"/>
      <c r="BB47" s="77"/>
      <c r="BC47" s="78"/>
      <c r="BD47" s="78"/>
      <c r="BE47" s="78"/>
      <c r="BF47" s="78"/>
      <c r="BG47" s="73"/>
      <c r="BH47" s="75"/>
      <c r="BI47" s="75"/>
      <c r="BJ47" s="75"/>
      <c r="BK47" s="75"/>
    </row>
    <row r="48" ht="15.75" customHeight="1">
      <c r="A48" s="73"/>
      <c r="B48" s="74"/>
      <c r="C48" s="74"/>
      <c r="D48" s="74"/>
      <c r="E48" s="75"/>
      <c r="F48" s="75"/>
      <c r="G48" s="75"/>
      <c r="H48" s="74"/>
      <c r="I48" s="75"/>
      <c r="J48" s="73"/>
      <c r="K48" s="73"/>
      <c r="L48" s="74"/>
      <c r="M48" s="74"/>
      <c r="N48" s="73"/>
      <c r="O48" s="73"/>
      <c r="P48" s="74"/>
      <c r="Q48" s="75"/>
      <c r="R48" s="75"/>
      <c r="S48" s="75"/>
      <c r="T48" s="75"/>
      <c r="U48" s="75"/>
      <c r="V48" s="75"/>
      <c r="W48" s="75"/>
      <c r="X48" s="75"/>
      <c r="Y48" s="75"/>
      <c r="Z48" s="75"/>
      <c r="AA48" s="75"/>
      <c r="AB48" s="75"/>
      <c r="AC48" s="75"/>
      <c r="AD48" s="75"/>
      <c r="AE48" s="75"/>
      <c r="AF48" s="75"/>
      <c r="AG48" s="75"/>
      <c r="AH48" s="75"/>
      <c r="AI48" s="75"/>
      <c r="AJ48" s="75"/>
      <c r="AK48" s="75"/>
      <c r="AL48" s="75"/>
      <c r="AM48" s="74"/>
      <c r="AN48" s="75"/>
      <c r="AO48" s="73"/>
      <c r="AP48" s="75"/>
      <c r="AQ48" s="75"/>
      <c r="AR48" s="75"/>
      <c r="AS48" s="75"/>
      <c r="AT48" s="75"/>
      <c r="AU48" s="75"/>
      <c r="AV48" s="75"/>
      <c r="AW48" s="75"/>
      <c r="AX48" s="75"/>
      <c r="AY48" s="74"/>
      <c r="AZ48" s="74"/>
      <c r="BA48" s="73"/>
      <c r="BB48" s="77"/>
      <c r="BC48" s="78"/>
      <c r="BD48" s="78"/>
      <c r="BE48" s="78"/>
      <c r="BF48" s="78"/>
      <c r="BG48" s="73"/>
      <c r="BH48" s="75"/>
      <c r="BI48" s="75"/>
      <c r="BJ48" s="75"/>
      <c r="BK48" s="75"/>
    </row>
    <row r="49" ht="15.75" customHeight="1">
      <c r="A49" s="73"/>
      <c r="B49" s="74"/>
      <c r="C49" s="74"/>
      <c r="D49" s="74"/>
      <c r="E49" s="75"/>
      <c r="F49" s="75"/>
      <c r="G49" s="75"/>
      <c r="H49" s="74"/>
      <c r="I49" s="75"/>
      <c r="J49" s="73"/>
      <c r="K49" s="73"/>
      <c r="L49" s="74"/>
      <c r="M49" s="74"/>
      <c r="N49" s="73"/>
      <c r="O49" s="73"/>
      <c r="P49" s="74"/>
      <c r="Q49" s="75"/>
      <c r="R49" s="75"/>
      <c r="S49" s="75"/>
      <c r="T49" s="75"/>
      <c r="U49" s="75"/>
      <c r="V49" s="75"/>
      <c r="W49" s="75"/>
      <c r="X49" s="75"/>
      <c r="Y49" s="75"/>
      <c r="Z49" s="75"/>
      <c r="AA49" s="75"/>
      <c r="AB49" s="75"/>
      <c r="AC49" s="75"/>
      <c r="AD49" s="75"/>
      <c r="AE49" s="75"/>
      <c r="AF49" s="75"/>
      <c r="AG49" s="75"/>
      <c r="AH49" s="75"/>
      <c r="AI49" s="75"/>
      <c r="AJ49" s="75"/>
      <c r="AK49" s="75"/>
      <c r="AL49" s="75"/>
      <c r="AM49" s="74"/>
      <c r="AN49" s="75"/>
      <c r="AO49" s="73"/>
      <c r="AP49" s="75"/>
      <c r="AQ49" s="75"/>
      <c r="AR49" s="75"/>
      <c r="AS49" s="75"/>
      <c r="AT49" s="75"/>
      <c r="AU49" s="75"/>
      <c r="AV49" s="75"/>
      <c r="AW49" s="75"/>
      <c r="AX49" s="75"/>
      <c r="AY49" s="74"/>
      <c r="AZ49" s="74"/>
      <c r="BA49" s="73"/>
      <c r="BB49" s="77"/>
      <c r="BC49" s="78"/>
      <c r="BD49" s="78"/>
      <c r="BE49" s="78"/>
      <c r="BF49" s="78"/>
      <c r="BG49" s="73"/>
      <c r="BH49" s="75"/>
      <c r="BI49" s="75"/>
      <c r="BJ49" s="75"/>
      <c r="BK49" s="75"/>
    </row>
    <row r="50" ht="15.75" customHeight="1">
      <c r="A50" s="73"/>
      <c r="B50" s="74"/>
      <c r="C50" s="74"/>
      <c r="D50" s="74"/>
      <c r="E50" s="75"/>
      <c r="F50" s="75"/>
      <c r="G50" s="75"/>
      <c r="H50" s="74"/>
      <c r="I50" s="75"/>
      <c r="J50" s="73"/>
      <c r="K50" s="73"/>
      <c r="L50" s="74"/>
      <c r="M50" s="74"/>
      <c r="N50" s="73"/>
      <c r="O50" s="73"/>
      <c r="P50" s="74"/>
      <c r="Q50" s="75"/>
      <c r="R50" s="75"/>
      <c r="S50" s="75"/>
      <c r="T50" s="75"/>
      <c r="U50" s="75"/>
      <c r="V50" s="75"/>
      <c r="W50" s="75"/>
      <c r="X50" s="75"/>
      <c r="Y50" s="75"/>
      <c r="Z50" s="75"/>
      <c r="AA50" s="75"/>
      <c r="AB50" s="75"/>
      <c r="AC50" s="75"/>
      <c r="AD50" s="75"/>
      <c r="AE50" s="75"/>
      <c r="AF50" s="75"/>
      <c r="AG50" s="75"/>
      <c r="AH50" s="75"/>
      <c r="AI50" s="75"/>
      <c r="AJ50" s="75"/>
      <c r="AK50" s="75"/>
      <c r="AL50" s="75"/>
      <c r="AM50" s="74"/>
      <c r="AN50" s="75"/>
      <c r="AO50" s="73"/>
      <c r="AP50" s="75"/>
      <c r="AQ50" s="75"/>
      <c r="AR50" s="75"/>
      <c r="AS50" s="75"/>
      <c r="AT50" s="75"/>
      <c r="AU50" s="75"/>
      <c r="AV50" s="75"/>
      <c r="AW50" s="75"/>
      <c r="AX50" s="75"/>
      <c r="AY50" s="74"/>
      <c r="AZ50" s="74"/>
      <c r="BA50" s="73"/>
      <c r="BB50" s="77"/>
      <c r="BC50" s="78"/>
      <c r="BD50" s="78"/>
      <c r="BE50" s="78"/>
      <c r="BF50" s="78"/>
      <c r="BG50" s="73"/>
      <c r="BH50" s="75"/>
      <c r="BI50" s="75"/>
      <c r="BJ50" s="75"/>
      <c r="BK50" s="75"/>
    </row>
    <row r="51" ht="15.75" customHeight="1">
      <c r="A51" s="73"/>
      <c r="B51" s="74"/>
      <c r="C51" s="74"/>
      <c r="D51" s="74"/>
      <c r="E51" s="75"/>
      <c r="F51" s="75"/>
      <c r="G51" s="75"/>
      <c r="H51" s="74"/>
      <c r="I51" s="75"/>
      <c r="J51" s="73"/>
      <c r="K51" s="73"/>
      <c r="L51" s="74"/>
      <c r="M51" s="74"/>
      <c r="N51" s="73"/>
      <c r="O51" s="73"/>
      <c r="P51" s="74"/>
      <c r="Q51" s="75"/>
      <c r="R51" s="75"/>
      <c r="S51" s="75"/>
      <c r="T51" s="75"/>
      <c r="U51" s="75"/>
      <c r="V51" s="75"/>
      <c r="W51" s="75"/>
      <c r="X51" s="75"/>
      <c r="Y51" s="75"/>
      <c r="Z51" s="75"/>
      <c r="AA51" s="75"/>
      <c r="AB51" s="75"/>
      <c r="AC51" s="75"/>
      <c r="AD51" s="75"/>
      <c r="AE51" s="75"/>
      <c r="AF51" s="75"/>
      <c r="AG51" s="75"/>
      <c r="AH51" s="75"/>
      <c r="AI51" s="75"/>
      <c r="AJ51" s="75"/>
      <c r="AK51" s="75"/>
      <c r="AL51" s="75"/>
      <c r="AM51" s="74"/>
      <c r="AN51" s="75"/>
      <c r="AO51" s="73"/>
      <c r="AP51" s="75"/>
      <c r="AQ51" s="75"/>
      <c r="AR51" s="75"/>
      <c r="AS51" s="75"/>
      <c r="AT51" s="75"/>
      <c r="AU51" s="75"/>
      <c r="AV51" s="75"/>
      <c r="AW51" s="75"/>
      <c r="AX51" s="75"/>
      <c r="AY51" s="74"/>
      <c r="AZ51" s="74"/>
      <c r="BA51" s="73"/>
      <c r="BB51" s="77"/>
      <c r="BC51" s="78"/>
      <c r="BD51" s="78"/>
      <c r="BE51" s="78"/>
      <c r="BF51" s="78"/>
      <c r="BG51" s="73"/>
      <c r="BH51" s="75"/>
      <c r="BI51" s="75"/>
      <c r="BJ51" s="75"/>
      <c r="BK51" s="75"/>
    </row>
    <row r="52" ht="15.75" customHeight="1">
      <c r="A52" s="73"/>
      <c r="B52" s="74"/>
      <c r="C52" s="74"/>
      <c r="D52" s="74"/>
      <c r="E52" s="75"/>
      <c r="F52" s="75"/>
      <c r="G52" s="75"/>
      <c r="H52" s="74"/>
      <c r="I52" s="75"/>
      <c r="J52" s="73"/>
      <c r="K52" s="73"/>
      <c r="L52" s="74"/>
      <c r="M52" s="74"/>
      <c r="N52" s="73"/>
      <c r="O52" s="73"/>
      <c r="P52" s="74"/>
      <c r="Q52" s="75"/>
      <c r="R52" s="75"/>
      <c r="S52" s="75"/>
      <c r="T52" s="75"/>
      <c r="U52" s="75"/>
      <c r="V52" s="75"/>
      <c r="W52" s="75"/>
      <c r="X52" s="75"/>
      <c r="Y52" s="75"/>
      <c r="Z52" s="75"/>
      <c r="AA52" s="75"/>
      <c r="AB52" s="75"/>
      <c r="AC52" s="75"/>
      <c r="AD52" s="75"/>
      <c r="AE52" s="75"/>
      <c r="AF52" s="75"/>
      <c r="AG52" s="75"/>
      <c r="AH52" s="75"/>
      <c r="AI52" s="75"/>
      <c r="AJ52" s="75"/>
      <c r="AK52" s="75"/>
      <c r="AL52" s="75"/>
      <c r="AM52" s="74"/>
      <c r="AN52" s="75"/>
      <c r="AO52" s="73"/>
      <c r="AP52" s="75"/>
      <c r="AQ52" s="75"/>
      <c r="AR52" s="75"/>
      <c r="AS52" s="75"/>
      <c r="AT52" s="75"/>
      <c r="AU52" s="75"/>
      <c r="AV52" s="75"/>
      <c r="AW52" s="75"/>
      <c r="AX52" s="75"/>
      <c r="AY52" s="74"/>
      <c r="AZ52" s="74"/>
      <c r="BA52" s="73"/>
      <c r="BB52" s="77"/>
      <c r="BC52" s="78"/>
      <c r="BD52" s="78"/>
      <c r="BE52" s="78"/>
      <c r="BF52" s="78"/>
      <c r="BG52" s="73"/>
      <c r="BH52" s="75"/>
      <c r="BI52" s="75"/>
      <c r="BJ52" s="75"/>
      <c r="BK52" s="75"/>
    </row>
    <row r="53" ht="15.75" customHeight="1">
      <c r="A53" s="73"/>
      <c r="B53" s="74"/>
      <c r="C53" s="74"/>
      <c r="D53" s="74"/>
      <c r="E53" s="75"/>
      <c r="F53" s="75"/>
      <c r="G53" s="75"/>
      <c r="H53" s="74"/>
      <c r="I53" s="75"/>
      <c r="J53" s="73"/>
      <c r="K53" s="73"/>
      <c r="L53" s="74"/>
      <c r="M53" s="74"/>
      <c r="N53" s="73"/>
      <c r="O53" s="73"/>
      <c r="P53" s="74"/>
      <c r="Q53" s="75"/>
      <c r="R53" s="75"/>
      <c r="S53" s="75"/>
      <c r="T53" s="75"/>
      <c r="U53" s="75"/>
      <c r="V53" s="75"/>
      <c r="W53" s="75"/>
      <c r="X53" s="75"/>
      <c r="Y53" s="75"/>
      <c r="Z53" s="75"/>
      <c r="AA53" s="75"/>
      <c r="AB53" s="75"/>
      <c r="AC53" s="75"/>
      <c r="AD53" s="75"/>
      <c r="AE53" s="75"/>
      <c r="AF53" s="75"/>
      <c r="AG53" s="75"/>
      <c r="AH53" s="75"/>
      <c r="AI53" s="75"/>
      <c r="AJ53" s="75"/>
      <c r="AK53" s="75"/>
      <c r="AL53" s="75"/>
      <c r="AM53" s="74"/>
      <c r="AN53" s="75"/>
      <c r="AO53" s="73"/>
      <c r="AP53" s="75"/>
      <c r="AQ53" s="75"/>
      <c r="AR53" s="75"/>
      <c r="AS53" s="75"/>
      <c r="AT53" s="75"/>
      <c r="AU53" s="75"/>
      <c r="AV53" s="75"/>
      <c r="AW53" s="75"/>
      <c r="AX53" s="75"/>
      <c r="AY53" s="74"/>
      <c r="AZ53" s="74"/>
      <c r="BA53" s="73"/>
      <c r="BB53" s="77"/>
      <c r="BC53" s="78"/>
      <c r="BD53" s="78"/>
      <c r="BE53" s="78"/>
      <c r="BF53" s="78"/>
      <c r="BG53" s="73"/>
      <c r="BH53" s="75"/>
      <c r="BI53" s="75"/>
      <c r="BJ53" s="75"/>
      <c r="BK53" s="75"/>
    </row>
    <row r="54" ht="15.75" customHeight="1">
      <c r="A54" s="73"/>
      <c r="B54" s="74"/>
      <c r="C54" s="74"/>
      <c r="D54" s="74"/>
      <c r="E54" s="75"/>
      <c r="F54" s="75"/>
      <c r="G54" s="75"/>
      <c r="H54" s="74"/>
      <c r="I54" s="75"/>
      <c r="J54" s="73"/>
      <c r="K54" s="73"/>
      <c r="L54" s="74"/>
      <c r="M54" s="74"/>
      <c r="N54" s="73"/>
      <c r="O54" s="73"/>
      <c r="P54" s="74"/>
      <c r="Q54" s="75"/>
      <c r="R54" s="75"/>
      <c r="S54" s="75"/>
      <c r="T54" s="75"/>
      <c r="U54" s="75"/>
      <c r="V54" s="75"/>
      <c r="W54" s="75"/>
      <c r="X54" s="75"/>
      <c r="Y54" s="75"/>
      <c r="Z54" s="75"/>
      <c r="AA54" s="75"/>
      <c r="AB54" s="75"/>
      <c r="AC54" s="75"/>
      <c r="AD54" s="75"/>
      <c r="AE54" s="75"/>
      <c r="AF54" s="75"/>
      <c r="AG54" s="75"/>
      <c r="AH54" s="75"/>
      <c r="AI54" s="75"/>
      <c r="AJ54" s="75"/>
      <c r="AK54" s="75"/>
      <c r="AL54" s="75"/>
      <c r="AM54" s="74"/>
      <c r="AN54" s="75"/>
      <c r="AO54" s="73"/>
      <c r="AP54" s="75"/>
      <c r="AQ54" s="75"/>
      <c r="AR54" s="75"/>
      <c r="AS54" s="75"/>
      <c r="AT54" s="75"/>
      <c r="AU54" s="75"/>
      <c r="AV54" s="75"/>
      <c r="AW54" s="75"/>
      <c r="AX54" s="75"/>
      <c r="AY54" s="74"/>
      <c r="AZ54" s="74"/>
      <c r="BA54" s="73"/>
      <c r="BB54" s="77"/>
      <c r="BC54" s="78"/>
      <c r="BD54" s="78"/>
      <c r="BE54" s="78"/>
      <c r="BF54" s="78"/>
      <c r="BG54" s="73"/>
      <c r="BH54" s="75"/>
      <c r="BI54" s="75"/>
      <c r="BJ54" s="75"/>
      <c r="BK54" s="75"/>
    </row>
    <row r="55" ht="15.75" customHeight="1">
      <c r="A55" s="73"/>
      <c r="B55" s="74"/>
      <c r="C55" s="74"/>
      <c r="D55" s="74"/>
      <c r="E55" s="75"/>
      <c r="F55" s="75"/>
      <c r="G55" s="75"/>
      <c r="H55" s="74"/>
      <c r="I55" s="75"/>
      <c r="J55" s="73"/>
      <c r="K55" s="73"/>
      <c r="L55" s="74"/>
      <c r="M55" s="74"/>
      <c r="N55" s="73"/>
      <c r="O55" s="73"/>
      <c r="P55" s="74"/>
      <c r="Q55" s="75"/>
      <c r="R55" s="75"/>
      <c r="S55" s="75"/>
      <c r="T55" s="75"/>
      <c r="U55" s="75"/>
      <c r="V55" s="75"/>
      <c r="W55" s="75"/>
      <c r="X55" s="75"/>
      <c r="Y55" s="75"/>
      <c r="Z55" s="75"/>
      <c r="AA55" s="75"/>
      <c r="AB55" s="75"/>
      <c r="AC55" s="75"/>
      <c r="AD55" s="75"/>
      <c r="AE55" s="75"/>
      <c r="AF55" s="75"/>
      <c r="AG55" s="75"/>
      <c r="AH55" s="75"/>
      <c r="AI55" s="75"/>
      <c r="AJ55" s="75"/>
      <c r="AK55" s="75"/>
      <c r="AL55" s="75"/>
      <c r="AM55" s="74"/>
      <c r="AN55" s="75"/>
      <c r="AO55" s="73"/>
      <c r="AP55" s="75"/>
      <c r="AQ55" s="75"/>
      <c r="AR55" s="75"/>
      <c r="AS55" s="75"/>
      <c r="AT55" s="75"/>
      <c r="AU55" s="75"/>
      <c r="AV55" s="75"/>
      <c r="AW55" s="75"/>
      <c r="AX55" s="75"/>
      <c r="AY55" s="74"/>
      <c r="AZ55" s="74"/>
      <c r="BA55" s="73"/>
      <c r="BB55" s="77"/>
      <c r="BC55" s="78"/>
      <c r="BD55" s="78"/>
      <c r="BE55" s="78"/>
      <c r="BF55" s="78"/>
      <c r="BG55" s="73"/>
      <c r="BH55" s="75"/>
      <c r="BI55" s="75"/>
      <c r="BJ55" s="75"/>
      <c r="BK55" s="75"/>
    </row>
    <row r="56" ht="15.75" customHeight="1">
      <c r="A56" s="73"/>
      <c r="B56" s="74"/>
      <c r="C56" s="74"/>
      <c r="D56" s="74"/>
      <c r="E56" s="75"/>
      <c r="F56" s="75"/>
      <c r="G56" s="75"/>
      <c r="H56" s="74"/>
      <c r="I56" s="75"/>
      <c r="J56" s="73"/>
      <c r="K56" s="73"/>
      <c r="L56" s="74"/>
      <c r="M56" s="74"/>
      <c r="N56" s="73"/>
      <c r="O56" s="73"/>
      <c r="P56" s="74"/>
      <c r="Q56" s="75"/>
      <c r="R56" s="75"/>
      <c r="S56" s="75"/>
      <c r="T56" s="75"/>
      <c r="U56" s="75"/>
      <c r="V56" s="75"/>
      <c r="W56" s="75"/>
      <c r="X56" s="75"/>
      <c r="Y56" s="75"/>
      <c r="Z56" s="75"/>
      <c r="AA56" s="75"/>
      <c r="AB56" s="75"/>
      <c r="AC56" s="75"/>
      <c r="AD56" s="75"/>
      <c r="AE56" s="75"/>
      <c r="AF56" s="75"/>
      <c r="AG56" s="75"/>
      <c r="AH56" s="75"/>
      <c r="AI56" s="75"/>
      <c r="AJ56" s="75"/>
      <c r="AK56" s="75"/>
      <c r="AL56" s="75"/>
      <c r="AM56" s="74"/>
      <c r="AN56" s="75"/>
      <c r="AO56" s="73"/>
      <c r="AP56" s="75"/>
      <c r="AQ56" s="75"/>
      <c r="AR56" s="75"/>
      <c r="AS56" s="75"/>
      <c r="AT56" s="75"/>
      <c r="AU56" s="75"/>
      <c r="AV56" s="75"/>
      <c r="AW56" s="75"/>
      <c r="AX56" s="75"/>
      <c r="AY56" s="74"/>
      <c r="AZ56" s="74"/>
      <c r="BA56" s="73"/>
      <c r="BB56" s="77"/>
      <c r="BC56" s="78"/>
      <c r="BD56" s="78"/>
      <c r="BE56" s="78"/>
      <c r="BF56" s="78"/>
      <c r="BG56" s="73"/>
      <c r="BH56" s="75"/>
      <c r="BI56" s="75"/>
      <c r="BJ56" s="75"/>
      <c r="BK56" s="75"/>
    </row>
    <row r="57" ht="15.75" customHeight="1">
      <c r="A57" s="73"/>
      <c r="B57" s="74"/>
      <c r="C57" s="74"/>
      <c r="D57" s="74"/>
      <c r="E57" s="75"/>
      <c r="F57" s="75"/>
      <c r="G57" s="75"/>
      <c r="H57" s="74"/>
      <c r="I57" s="75"/>
      <c r="J57" s="73"/>
      <c r="K57" s="73"/>
      <c r="L57" s="74"/>
      <c r="M57" s="74"/>
      <c r="N57" s="73"/>
      <c r="O57" s="73"/>
      <c r="P57" s="74"/>
      <c r="Q57" s="75"/>
      <c r="R57" s="75"/>
      <c r="S57" s="75"/>
      <c r="T57" s="75"/>
      <c r="U57" s="75"/>
      <c r="V57" s="75"/>
      <c r="W57" s="75"/>
      <c r="X57" s="75"/>
      <c r="Y57" s="75"/>
      <c r="Z57" s="75"/>
      <c r="AA57" s="75"/>
      <c r="AB57" s="75"/>
      <c r="AC57" s="75"/>
      <c r="AD57" s="75"/>
      <c r="AE57" s="75"/>
      <c r="AF57" s="75"/>
      <c r="AG57" s="75"/>
      <c r="AH57" s="75"/>
      <c r="AI57" s="75"/>
      <c r="AJ57" s="75"/>
      <c r="AK57" s="75"/>
      <c r="AL57" s="75"/>
      <c r="AM57" s="74"/>
      <c r="AN57" s="75"/>
      <c r="AO57" s="73"/>
      <c r="AP57" s="75"/>
      <c r="AQ57" s="75"/>
      <c r="AR57" s="75"/>
      <c r="AS57" s="75"/>
      <c r="AT57" s="75"/>
      <c r="AU57" s="75"/>
      <c r="AV57" s="75"/>
      <c r="AW57" s="75"/>
      <c r="AX57" s="75"/>
      <c r="AY57" s="74"/>
      <c r="AZ57" s="74"/>
      <c r="BA57" s="73"/>
      <c r="BB57" s="77"/>
      <c r="BC57" s="78"/>
      <c r="BD57" s="78"/>
      <c r="BE57" s="78"/>
      <c r="BF57" s="78"/>
      <c r="BG57" s="73"/>
      <c r="BH57" s="75"/>
      <c r="BI57" s="75"/>
      <c r="BJ57" s="75"/>
      <c r="BK57" s="75"/>
    </row>
    <row r="58" ht="15.75" customHeight="1">
      <c r="A58" s="73"/>
      <c r="B58" s="74"/>
      <c r="C58" s="74"/>
      <c r="D58" s="74"/>
      <c r="E58" s="75"/>
      <c r="F58" s="75"/>
      <c r="G58" s="75"/>
      <c r="H58" s="74"/>
      <c r="I58" s="75"/>
      <c r="J58" s="73"/>
      <c r="K58" s="73"/>
      <c r="L58" s="74"/>
      <c r="M58" s="74"/>
      <c r="N58" s="73"/>
      <c r="O58" s="73"/>
      <c r="P58" s="74"/>
      <c r="Q58" s="75"/>
      <c r="R58" s="75"/>
      <c r="S58" s="75"/>
      <c r="T58" s="75"/>
      <c r="U58" s="75"/>
      <c r="V58" s="75"/>
      <c r="W58" s="75"/>
      <c r="X58" s="75"/>
      <c r="Y58" s="75"/>
      <c r="Z58" s="75"/>
      <c r="AA58" s="75"/>
      <c r="AB58" s="75"/>
      <c r="AC58" s="75"/>
      <c r="AD58" s="75"/>
      <c r="AE58" s="75"/>
      <c r="AF58" s="75"/>
      <c r="AG58" s="75"/>
      <c r="AH58" s="75"/>
      <c r="AI58" s="75"/>
      <c r="AJ58" s="75"/>
      <c r="AK58" s="75"/>
      <c r="AL58" s="75"/>
      <c r="AM58" s="74"/>
      <c r="AN58" s="75"/>
      <c r="AO58" s="73"/>
      <c r="AP58" s="75"/>
      <c r="AQ58" s="75"/>
      <c r="AR58" s="75"/>
      <c r="AS58" s="75"/>
      <c r="AT58" s="75"/>
      <c r="AU58" s="75"/>
      <c r="AV58" s="75"/>
      <c r="AW58" s="75"/>
      <c r="AX58" s="75"/>
      <c r="AY58" s="74"/>
      <c r="AZ58" s="74"/>
      <c r="BA58" s="73"/>
      <c r="BB58" s="77"/>
      <c r="BC58" s="78"/>
      <c r="BD58" s="78"/>
      <c r="BE58" s="78"/>
      <c r="BF58" s="78"/>
      <c r="BG58" s="73"/>
      <c r="BH58" s="75"/>
      <c r="BI58" s="75"/>
      <c r="BJ58" s="75"/>
      <c r="BK58" s="75"/>
    </row>
    <row r="59" ht="15.75" customHeight="1">
      <c r="A59" s="73"/>
      <c r="B59" s="74"/>
      <c r="C59" s="74"/>
      <c r="D59" s="74"/>
      <c r="E59" s="75"/>
      <c r="F59" s="75"/>
      <c r="G59" s="75"/>
      <c r="H59" s="74"/>
      <c r="I59" s="75"/>
      <c r="J59" s="73"/>
      <c r="K59" s="73"/>
      <c r="L59" s="74"/>
      <c r="M59" s="74"/>
      <c r="N59" s="73"/>
      <c r="O59" s="73"/>
      <c r="P59" s="74"/>
      <c r="Q59" s="75"/>
      <c r="R59" s="75"/>
      <c r="S59" s="75"/>
      <c r="T59" s="75"/>
      <c r="U59" s="75"/>
      <c r="V59" s="75"/>
      <c r="W59" s="75"/>
      <c r="X59" s="75"/>
      <c r="Y59" s="75"/>
      <c r="Z59" s="75"/>
      <c r="AA59" s="75"/>
      <c r="AB59" s="75"/>
      <c r="AC59" s="75"/>
      <c r="AD59" s="75"/>
      <c r="AE59" s="75"/>
      <c r="AF59" s="75"/>
      <c r="AG59" s="75"/>
      <c r="AH59" s="75"/>
      <c r="AI59" s="75"/>
      <c r="AJ59" s="75"/>
      <c r="AK59" s="75"/>
      <c r="AL59" s="75"/>
      <c r="AM59" s="74"/>
      <c r="AN59" s="75"/>
      <c r="AO59" s="73"/>
      <c r="AP59" s="75"/>
      <c r="AQ59" s="75"/>
      <c r="AR59" s="75"/>
      <c r="AS59" s="75"/>
      <c r="AT59" s="75"/>
      <c r="AU59" s="75"/>
      <c r="AV59" s="75"/>
      <c r="AW59" s="75"/>
      <c r="AX59" s="75"/>
      <c r="AY59" s="74"/>
      <c r="AZ59" s="74"/>
      <c r="BA59" s="73"/>
      <c r="BB59" s="77"/>
      <c r="BC59" s="78"/>
      <c r="BD59" s="78"/>
      <c r="BE59" s="78"/>
      <c r="BF59" s="78"/>
      <c r="BG59" s="73"/>
      <c r="BH59" s="75"/>
      <c r="BI59" s="75"/>
      <c r="BJ59" s="75"/>
      <c r="BK59" s="75"/>
    </row>
    <row r="60" ht="15.75" customHeight="1">
      <c r="A60" s="73"/>
      <c r="B60" s="74"/>
      <c r="C60" s="74"/>
      <c r="D60" s="74"/>
      <c r="E60" s="75"/>
      <c r="F60" s="75"/>
      <c r="G60" s="75"/>
      <c r="H60" s="74"/>
      <c r="I60" s="75"/>
      <c r="J60" s="73"/>
      <c r="K60" s="73"/>
      <c r="L60" s="74"/>
      <c r="M60" s="74"/>
      <c r="N60" s="73"/>
      <c r="O60" s="73"/>
      <c r="P60" s="74"/>
      <c r="Q60" s="75"/>
      <c r="R60" s="75"/>
      <c r="S60" s="75"/>
      <c r="T60" s="75"/>
      <c r="U60" s="75"/>
      <c r="V60" s="75"/>
      <c r="W60" s="75"/>
      <c r="X60" s="75"/>
      <c r="Y60" s="75"/>
      <c r="Z60" s="75"/>
      <c r="AA60" s="75"/>
      <c r="AB60" s="75"/>
      <c r="AC60" s="75"/>
      <c r="AD60" s="75"/>
      <c r="AE60" s="75"/>
      <c r="AF60" s="75"/>
      <c r="AG60" s="75"/>
      <c r="AH60" s="75"/>
      <c r="AI60" s="75"/>
      <c r="AJ60" s="75"/>
      <c r="AK60" s="75"/>
      <c r="AL60" s="75"/>
      <c r="AM60" s="74"/>
      <c r="AN60" s="75"/>
      <c r="AO60" s="73"/>
      <c r="AP60" s="75"/>
      <c r="AQ60" s="75"/>
      <c r="AR60" s="75"/>
      <c r="AS60" s="75"/>
      <c r="AT60" s="75"/>
      <c r="AU60" s="75"/>
      <c r="AV60" s="75"/>
      <c r="AW60" s="75"/>
      <c r="AX60" s="75"/>
      <c r="AY60" s="74"/>
      <c r="AZ60" s="74"/>
      <c r="BA60" s="73"/>
      <c r="BB60" s="77"/>
      <c r="BC60" s="78"/>
      <c r="BD60" s="78"/>
      <c r="BE60" s="78"/>
      <c r="BF60" s="78"/>
      <c r="BG60" s="73"/>
      <c r="BH60" s="75"/>
      <c r="BI60" s="75"/>
      <c r="BJ60" s="75"/>
      <c r="BK60" s="75"/>
    </row>
    <row r="61" ht="15.75" customHeight="1">
      <c r="A61" s="73"/>
      <c r="B61" s="74"/>
      <c r="C61" s="74"/>
      <c r="D61" s="74"/>
      <c r="E61" s="75"/>
      <c r="F61" s="75"/>
      <c r="G61" s="75"/>
      <c r="H61" s="74"/>
      <c r="I61" s="75"/>
      <c r="J61" s="73"/>
      <c r="K61" s="73"/>
      <c r="L61" s="74"/>
      <c r="M61" s="74"/>
      <c r="N61" s="73"/>
      <c r="O61" s="73"/>
      <c r="P61" s="74"/>
      <c r="Q61" s="75"/>
      <c r="R61" s="75"/>
      <c r="S61" s="75"/>
      <c r="T61" s="75"/>
      <c r="U61" s="75"/>
      <c r="V61" s="75"/>
      <c r="W61" s="75"/>
      <c r="X61" s="75"/>
      <c r="Y61" s="75"/>
      <c r="Z61" s="75"/>
      <c r="AA61" s="75"/>
      <c r="AB61" s="75"/>
      <c r="AC61" s="75"/>
      <c r="AD61" s="75"/>
      <c r="AE61" s="75"/>
      <c r="AF61" s="75"/>
      <c r="AG61" s="75"/>
      <c r="AH61" s="75"/>
      <c r="AI61" s="75"/>
      <c r="AJ61" s="75"/>
      <c r="AK61" s="75"/>
      <c r="AL61" s="75"/>
      <c r="AM61" s="74"/>
      <c r="AN61" s="75"/>
      <c r="AO61" s="73"/>
      <c r="AP61" s="75"/>
      <c r="AQ61" s="75"/>
      <c r="AR61" s="75"/>
      <c r="AS61" s="75"/>
      <c r="AT61" s="75"/>
      <c r="AU61" s="75"/>
      <c r="AV61" s="75"/>
      <c r="AW61" s="75"/>
      <c r="AX61" s="75"/>
      <c r="AY61" s="74"/>
      <c r="AZ61" s="74"/>
      <c r="BA61" s="73"/>
      <c r="BB61" s="77"/>
      <c r="BC61" s="78"/>
      <c r="BD61" s="78"/>
      <c r="BE61" s="78"/>
      <c r="BF61" s="78"/>
      <c r="BG61" s="73"/>
      <c r="BH61" s="75"/>
      <c r="BI61" s="75"/>
      <c r="BJ61" s="75"/>
      <c r="BK61" s="75"/>
    </row>
    <row r="62" ht="15.75" customHeight="1">
      <c r="A62" s="73"/>
      <c r="B62" s="74"/>
      <c r="C62" s="74"/>
      <c r="D62" s="74"/>
      <c r="E62" s="75"/>
      <c r="F62" s="75"/>
      <c r="G62" s="75"/>
      <c r="H62" s="74"/>
      <c r="I62" s="75"/>
      <c r="J62" s="73"/>
      <c r="K62" s="73"/>
      <c r="L62" s="74"/>
      <c r="M62" s="74"/>
      <c r="N62" s="73"/>
      <c r="O62" s="73"/>
      <c r="P62" s="74"/>
      <c r="Q62" s="75"/>
      <c r="R62" s="75"/>
      <c r="S62" s="75"/>
      <c r="T62" s="75"/>
      <c r="U62" s="75"/>
      <c r="V62" s="75"/>
      <c r="W62" s="75"/>
      <c r="X62" s="75"/>
      <c r="Y62" s="75"/>
      <c r="Z62" s="75"/>
      <c r="AA62" s="75"/>
      <c r="AB62" s="75"/>
      <c r="AC62" s="75"/>
      <c r="AD62" s="75"/>
      <c r="AE62" s="75"/>
      <c r="AF62" s="75"/>
      <c r="AG62" s="75"/>
      <c r="AH62" s="75"/>
      <c r="AI62" s="75"/>
      <c r="AJ62" s="75"/>
      <c r="AK62" s="75"/>
      <c r="AL62" s="75"/>
      <c r="AM62" s="74"/>
      <c r="AN62" s="75"/>
      <c r="AO62" s="73"/>
      <c r="AP62" s="75"/>
      <c r="AQ62" s="75"/>
      <c r="AR62" s="75"/>
      <c r="AS62" s="75"/>
      <c r="AT62" s="75"/>
      <c r="AU62" s="75"/>
      <c r="AV62" s="75"/>
      <c r="AW62" s="75"/>
      <c r="AX62" s="75"/>
      <c r="AY62" s="74"/>
      <c r="AZ62" s="74"/>
      <c r="BA62" s="73"/>
      <c r="BB62" s="77"/>
      <c r="BC62" s="78"/>
      <c r="BD62" s="78"/>
      <c r="BE62" s="78"/>
      <c r="BF62" s="78"/>
      <c r="BG62" s="73"/>
      <c r="BH62" s="75"/>
      <c r="BI62" s="75"/>
      <c r="BJ62" s="75"/>
      <c r="BK62" s="75"/>
    </row>
    <row r="63" ht="15.75" customHeight="1">
      <c r="A63" s="73"/>
      <c r="B63" s="74"/>
      <c r="C63" s="74"/>
      <c r="D63" s="74"/>
      <c r="E63" s="75"/>
      <c r="F63" s="75"/>
      <c r="G63" s="75"/>
      <c r="H63" s="74"/>
      <c r="I63" s="75"/>
      <c r="J63" s="73"/>
      <c r="K63" s="73"/>
      <c r="L63" s="74"/>
      <c r="M63" s="74"/>
      <c r="N63" s="73"/>
      <c r="O63" s="73"/>
      <c r="P63" s="74"/>
      <c r="Q63" s="75"/>
      <c r="R63" s="75"/>
      <c r="S63" s="75"/>
      <c r="T63" s="75"/>
      <c r="U63" s="75"/>
      <c r="V63" s="75"/>
      <c r="W63" s="75"/>
      <c r="X63" s="75"/>
      <c r="Y63" s="75"/>
      <c r="Z63" s="75"/>
      <c r="AA63" s="75"/>
      <c r="AB63" s="75"/>
      <c r="AC63" s="75"/>
      <c r="AD63" s="75"/>
      <c r="AE63" s="75"/>
      <c r="AF63" s="75"/>
      <c r="AG63" s="75"/>
      <c r="AH63" s="75"/>
      <c r="AI63" s="75"/>
      <c r="AJ63" s="75"/>
      <c r="AK63" s="75"/>
      <c r="AL63" s="75"/>
      <c r="AM63" s="74"/>
      <c r="AN63" s="75"/>
      <c r="AO63" s="73"/>
      <c r="AP63" s="75"/>
      <c r="AQ63" s="75"/>
      <c r="AR63" s="75"/>
      <c r="AS63" s="75"/>
      <c r="AT63" s="75"/>
      <c r="AU63" s="75"/>
      <c r="AV63" s="75"/>
      <c r="AW63" s="75"/>
      <c r="AX63" s="75"/>
      <c r="AY63" s="74"/>
      <c r="AZ63" s="74"/>
      <c r="BA63" s="73"/>
      <c r="BB63" s="77"/>
      <c r="BC63" s="78"/>
      <c r="BD63" s="78"/>
      <c r="BE63" s="78"/>
      <c r="BF63" s="78"/>
      <c r="BG63" s="73"/>
      <c r="BH63" s="75"/>
      <c r="BI63" s="75"/>
      <c r="BJ63" s="75"/>
      <c r="BK63" s="75"/>
    </row>
    <row r="64" ht="15.75" customHeight="1">
      <c r="A64" s="73"/>
      <c r="B64" s="74"/>
      <c r="C64" s="74"/>
      <c r="D64" s="74"/>
      <c r="E64" s="75"/>
      <c r="F64" s="75"/>
      <c r="G64" s="75"/>
      <c r="H64" s="74"/>
      <c r="I64" s="75"/>
      <c r="J64" s="73"/>
      <c r="K64" s="73"/>
      <c r="L64" s="74"/>
      <c r="M64" s="74"/>
      <c r="N64" s="73"/>
      <c r="O64" s="73"/>
      <c r="P64" s="74"/>
      <c r="Q64" s="75"/>
      <c r="R64" s="75"/>
      <c r="S64" s="75"/>
      <c r="T64" s="75"/>
      <c r="U64" s="75"/>
      <c r="V64" s="75"/>
      <c r="W64" s="75"/>
      <c r="X64" s="75"/>
      <c r="Y64" s="75"/>
      <c r="Z64" s="75"/>
      <c r="AA64" s="75"/>
      <c r="AB64" s="75"/>
      <c r="AC64" s="75"/>
      <c r="AD64" s="75"/>
      <c r="AE64" s="75"/>
      <c r="AF64" s="75"/>
      <c r="AG64" s="75"/>
      <c r="AH64" s="75"/>
      <c r="AI64" s="75"/>
      <c r="AJ64" s="75"/>
      <c r="AK64" s="75"/>
      <c r="AL64" s="75"/>
      <c r="AM64" s="74"/>
      <c r="AN64" s="75"/>
      <c r="AO64" s="73"/>
      <c r="AP64" s="75"/>
      <c r="AQ64" s="75"/>
      <c r="AR64" s="75"/>
      <c r="AS64" s="75"/>
      <c r="AT64" s="75"/>
      <c r="AU64" s="75"/>
      <c r="AV64" s="75"/>
      <c r="AW64" s="75"/>
      <c r="AX64" s="75"/>
      <c r="AY64" s="74"/>
      <c r="AZ64" s="74"/>
      <c r="BA64" s="73"/>
      <c r="BB64" s="77"/>
      <c r="BC64" s="78"/>
      <c r="BD64" s="78"/>
      <c r="BE64" s="78"/>
      <c r="BF64" s="78"/>
      <c r="BG64" s="73"/>
      <c r="BH64" s="75"/>
      <c r="BI64" s="75"/>
      <c r="BJ64" s="75"/>
      <c r="BK64" s="75"/>
    </row>
    <row r="65" ht="15.75" customHeight="1">
      <c r="A65" s="73"/>
      <c r="B65" s="74"/>
      <c r="C65" s="74"/>
      <c r="D65" s="74"/>
      <c r="E65" s="75"/>
      <c r="F65" s="75"/>
      <c r="G65" s="75"/>
      <c r="H65" s="74"/>
      <c r="I65" s="75"/>
      <c r="J65" s="73"/>
      <c r="K65" s="73"/>
      <c r="L65" s="74"/>
      <c r="M65" s="74"/>
      <c r="N65" s="73"/>
      <c r="O65" s="73"/>
      <c r="P65" s="74"/>
      <c r="Q65" s="75"/>
      <c r="R65" s="75"/>
      <c r="S65" s="75"/>
      <c r="T65" s="75"/>
      <c r="U65" s="75"/>
      <c r="V65" s="75"/>
      <c r="W65" s="75"/>
      <c r="X65" s="75"/>
      <c r="Y65" s="75"/>
      <c r="Z65" s="75"/>
      <c r="AA65" s="75"/>
      <c r="AB65" s="75"/>
      <c r="AC65" s="75"/>
      <c r="AD65" s="75"/>
      <c r="AE65" s="75"/>
      <c r="AF65" s="75"/>
      <c r="AG65" s="75"/>
      <c r="AH65" s="75"/>
      <c r="AI65" s="75"/>
      <c r="AJ65" s="75"/>
      <c r="AK65" s="75"/>
      <c r="AL65" s="75"/>
      <c r="AM65" s="74"/>
      <c r="AN65" s="75"/>
      <c r="AO65" s="73"/>
      <c r="AP65" s="75"/>
      <c r="AQ65" s="75"/>
      <c r="AR65" s="75"/>
      <c r="AS65" s="75"/>
      <c r="AT65" s="75"/>
      <c r="AU65" s="75"/>
      <c r="AV65" s="75"/>
      <c r="AW65" s="75"/>
      <c r="AX65" s="75"/>
      <c r="AY65" s="74"/>
      <c r="AZ65" s="74"/>
      <c r="BA65" s="73"/>
      <c r="BB65" s="77"/>
      <c r="BC65" s="78"/>
      <c r="BD65" s="78"/>
      <c r="BE65" s="78"/>
      <c r="BF65" s="78"/>
      <c r="BG65" s="73"/>
      <c r="BH65" s="75"/>
      <c r="BI65" s="75"/>
      <c r="BJ65" s="75"/>
      <c r="BK65" s="75"/>
    </row>
    <row r="66" ht="15.75" customHeight="1">
      <c r="A66" s="73"/>
      <c r="B66" s="74"/>
      <c r="C66" s="74"/>
      <c r="D66" s="74"/>
      <c r="E66" s="75"/>
      <c r="F66" s="75"/>
      <c r="G66" s="75"/>
      <c r="H66" s="74"/>
      <c r="I66" s="75"/>
      <c r="J66" s="73"/>
      <c r="K66" s="73"/>
      <c r="L66" s="74"/>
      <c r="M66" s="74"/>
      <c r="N66" s="73"/>
      <c r="O66" s="73"/>
      <c r="P66" s="74"/>
      <c r="Q66" s="75"/>
      <c r="R66" s="75"/>
      <c r="S66" s="75"/>
      <c r="T66" s="75"/>
      <c r="U66" s="75"/>
      <c r="V66" s="75"/>
      <c r="W66" s="75"/>
      <c r="X66" s="75"/>
      <c r="Y66" s="75"/>
      <c r="Z66" s="75"/>
      <c r="AA66" s="75"/>
      <c r="AB66" s="75"/>
      <c r="AC66" s="75"/>
      <c r="AD66" s="75"/>
      <c r="AE66" s="75"/>
      <c r="AF66" s="75"/>
      <c r="AG66" s="75"/>
      <c r="AH66" s="75"/>
      <c r="AI66" s="75"/>
      <c r="AJ66" s="75"/>
      <c r="AK66" s="75"/>
      <c r="AL66" s="75"/>
      <c r="AM66" s="74"/>
      <c r="AN66" s="75"/>
      <c r="AO66" s="73"/>
      <c r="AP66" s="75"/>
      <c r="AQ66" s="75"/>
      <c r="AR66" s="75"/>
      <c r="AS66" s="75"/>
      <c r="AT66" s="75"/>
      <c r="AU66" s="75"/>
      <c r="AV66" s="75"/>
      <c r="AW66" s="75"/>
      <c r="AX66" s="75"/>
      <c r="AY66" s="74"/>
      <c r="AZ66" s="74"/>
      <c r="BA66" s="73"/>
      <c r="BB66" s="77"/>
      <c r="BC66" s="78"/>
      <c r="BD66" s="78"/>
      <c r="BE66" s="78"/>
      <c r="BF66" s="78"/>
      <c r="BG66" s="73"/>
      <c r="BH66" s="75"/>
      <c r="BI66" s="75"/>
      <c r="BJ66" s="75"/>
      <c r="BK66" s="75"/>
    </row>
    <row r="67" ht="15.75" customHeight="1">
      <c r="A67" s="73"/>
      <c r="B67" s="74"/>
      <c r="C67" s="74"/>
      <c r="D67" s="74"/>
      <c r="E67" s="75"/>
      <c r="F67" s="75"/>
      <c r="G67" s="75"/>
      <c r="H67" s="74"/>
      <c r="I67" s="75"/>
      <c r="J67" s="73"/>
      <c r="K67" s="73"/>
      <c r="L67" s="74"/>
      <c r="M67" s="74"/>
      <c r="N67" s="73"/>
      <c r="O67" s="73"/>
      <c r="P67" s="74"/>
      <c r="Q67" s="75"/>
      <c r="R67" s="75"/>
      <c r="S67" s="75"/>
      <c r="T67" s="75"/>
      <c r="U67" s="75"/>
      <c r="V67" s="75"/>
      <c r="W67" s="75"/>
      <c r="X67" s="75"/>
      <c r="Y67" s="75"/>
      <c r="Z67" s="75"/>
      <c r="AA67" s="75"/>
      <c r="AB67" s="75"/>
      <c r="AC67" s="75"/>
      <c r="AD67" s="75"/>
      <c r="AE67" s="75"/>
      <c r="AF67" s="75"/>
      <c r="AG67" s="75"/>
      <c r="AH67" s="75"/>
      <c r="AI67" s="75"/>
      <c r="AJ67" s="75"/>
      <c r="AK67" s="75"/>
      <c r="AL67" s="75"/>
      <c r="AM67" s="74"/>
      <c r="AN67" s="75"/>
      <c r="AO67" s="73"/>
      <c r="AP67" s="75"/>
      <c r="AQ67" s="75"/>
      <c r="AR67" s="75"/>
      <c r="AS67" s="75"/>
      <c r="AT67" s="75"/>
      <c r="AU67" s="75"/>
      <c r="AV67" s="75"/>
      <c r="AW67" s="75"/>
      <c r="AX67" s="75"/>
      <c r="AY67" s="74"/>
      <c r="AZ67" s="74"/>
      <c r="BA67" s="73"/>
      <c r="BB67" s="77"/>
      <c r="BC67" s="78"/>
      <c r="BD67" s="78"/>
      <c r="BE67" s="78"/>
      <c r="BF67" s="78"/>
      <c r="BG67" s="73"/>
      <c r="BH67" s="75"/>
      <c r="BI67" s="75"/>
      <c r="BJ67" s="75"/>
      <c r="BK67" s="75"/>
    </row>
    <row r="68" ht="15.75" customHeight="1">
      <c r="A68" s="73"/>
      <c r="B68" s="74"/>
      <c r="C68" s="74"/>
      <c r="D68" s="74"/>
      <c r="E68" s="75"/>
      <c r="F68" s="75"/>
      <c r="G68" s="75"/>
      <c r="H68" s="74"/>
      <c r="I68" s="75"/>
      <c r="J68" s="73"/>
      <c r="K68" s="73"/>
      <c r="L68" s="74"/>
      <c r="M68" s="74"/>
      <c r="N68" s="73"/>
      <c r="O68" s="73"/>
      <c r="P68" s="74"/>
      <c r="Q68" s="75"/>
      <c r="R68" s="75"/>
      <c r="S68" s="75"/>
      <c r="T68" s="75"/>
      <c r="U68" s="75"/>
      <c r="V68" s="75"/>
      <c r="W68" s="75"/>
      <c r="X68" s="75"/>
      <c r="Y68" s="75"/>
      <c r="Z68" s="75"/>
      <c r="AA68" s="75"/>
      <c r="AB68" s="75"/>
      <c r="AC68" s="75"/>
      <c r="AD68" s="75"/>
      <c r="AE68" s="75"/>
      <c r="AF68" s="75"/>
      <c r="AG68" s="75"/>
      <c r="AH68" s="75"/>
      <c r="AI68" s="75"/>
      <c r="AJ68" s="75"/>
      <c r="AK68" s="75"/>
      <c r="AL68" s="75"/>
      <c r="AM68" s="74"/>
      <c r="AN68" s="75"/>
      <c r="AO68" s="73"/>
      <c r="AP68" s="75"/>
      <c r="AQ68" s="75"/>
      <c r="AR68" s="75"/>
      <c r="AS68" s="75"/>
      <c r="AT68" s="75"/>
      <c r="AU68" s="75"/>
      <c r="AV68" s="75"/>
      <c r="AW68" s="75"/>
      <c r="AX68" s="75"/>
      <c r="AY68" s="74"/>
      <c r="AZ68" s="74"/>
      <c r="BA68" s="73"/>
      <c r="BB68" s="77"/>
      <c r="BC68" s="78"/>
      <c r="BD68" s="78"/>
      <c r="BE68" s="78"/>
      <c r="BF68" s="78"/>
      <c r="BG68" s="73"/>
      <c r="BH68" s="75"/>
      <c r="BI68" s="75"/>
      <c r="BJ68" s="75"/>
      <c r="BK68" s="75"/>
    </row>
    <row r="69" ht="15.75" customHeight="1">
      <c r="A69" s="73"/>
      <c r="B69" s="74"/>
      <c r="C69" s="74"/>
      <c r="D69" s="74"/>
      <c r="E69" s="75"/>
      <c r="F69" s="75"/>
      <c r="G69" s="75"/>
      <c r="H69" s="74"/>
      <c r="I69" s="75"/>
      <c r="J69" s="73"/>
      <c r="K69" s="73"/>
      <c r="L69" s="74"/>
      <c r="M69" s="74"/>
      <c r="N69" s="73"/>
      <c r="O69" s="73"/>
      <c r="P69" s="74"/>
      <c r="Q69" s="75"/>
      <c r="R69" s="75"/>
      <c r="S69" s="75"/>
      <c r="T69" s="75"/>
      <c r="U69" s="75"/>
      <c r="V69" s="75"/>
      <c r="W69" s="75"/>
      <c r="X69" s="75"/>
      <c r="Y69" s="75"/>
      <c r="Z69" s="75"/>
      <c r="AA69" s="75"/>
      <c r="AB69" s="75"/>
      <c r="AC69" s="75"/>
      <c r="AD69" s="75"/>
      <c r="AE69" s="75"/>
      <c r="AF69" s="75"/>
      <c r="AG69" s="75"/>
      <c r="AH69" s="75"/>
      <c r="AI69" s="75"/>
      <c r="AJ69" s="75"/>
      <c r="AK69" s="75"/>
      <c r="AL69" s="75"/>
      <c r="AM69" s="74"/>
      <c r="AN69" s="75"/>
      <c r="AO69" s="73"/>
      <c r="AP69" s="75"/>
      <c r="AQ69" s="75"/>
      <c r="AR69" s="75"/>
      <c r="AS69" s="75"/>
      <c r="AT69" s="75"/>
      <c r="AU69" s="75"/>
      <c r="AV69" s="75"/>
      <c r="AW69" s="75"/>
      <c r="AX69" s="75"/>
      <c r="AY69" s="74"/>
      <c r="AZ69" s="74"/>
      <c r="BA69" s="73"/>
      <c r="BB69" s="77"/>
      <c r="BC69" s="78"/>
      <c r="BD69" s="78"/>
      <c r="BE69" s="78"/>
      <c r="BF69" s="78"/>
      <c r="BG69" s="73"/>
      <c r="BH69" s="75"/>
      <c r="BI69" s="75"/>
      <c r="BJ69" s="75"/>
      <c r="BK69" s="75"/>
    </row>
    <row r="70" ht="15.75" customHeight="1">
      <c r="A70" s="73"/>
      <c r="B70" s="74"/>
      <c r="C70" s="74"/>
      <c r="D70" s="74"/>
      <c r="E70" s="75"/>
      <c r="F70" s="75"/>
      <c r="G70" s="75"/>
      <c r="H70" s="74"/>
      <c r="I70" s="75"/>
      <c r="J70" s="73"/>
      <c r="K70" s="73"/>
      <c r="L70" s="74"/>
      <c r="M70" s="74"/>
      <c r="N70" s="73"/>
      <c r="O70" s="73"/>
      <c r="P70" s="74"/>
      <c r="Q70" s="75"/>
      <c r="R70" s="75"/>
      <c r="S70" s="75"/>
      <c r="T70" s="75"/>
      <c r="U70" s="75"/>
      <c r="V70" s="75"/>
      <c r="W70" s="75"/>
      <c r="X70" s="75"/>
      <c r="Y70" s="75"/>
      <c r="Z70" s="75"/>
      <c r="AA70" s="75"/>
      <c r="AB70" s="75"/>
      <c r="AC70" s="75"/>
      <c r="AD70" s="75"/>
      <c r="AE70" s="75"/>
      <c r="AF70" s="75"/>
      <c r="AG70" s="75"/>
      <c r="AH70" s="75"/>
      <c r="AI70" s="75"/>
      <c r="AJ70" s="75"/>
      <c r="AK70" s="75"/>
      <c r="AL70" s="75"/>
      <c r="AM70" s="74"/>
      <c r="AN70" s="75"/>
      <c r="AO70" s="73"/>
      <c r="AP70" s="75"/>
      <c r="AQ70" s="75"/>
      <c r="AR70" s="75"/>
      <c r="AS70" s="75"/>
      <c r="AT70" s="75"/>
      <c r="AU70" s="75"/>
      <c r="AV70" s="75"/>
      <c r="AW70" s="75"/>
      <c r="AX70" s="75"/>
      <c r="AY70" s="74"/>
      <c r="AZ70" s="74"/>
      <c r="BA70" s="73"/>
      <c r="BB70" s="77"/>
      <c r="BC70" s="78"/>
      <c r="BD70" s="78"/>
      <c r="BE70" s="78"/>
      <c r="BF70" s="78"/>
      <c r="BG70" s="73"/>
      <c r="BH70" s="75"/>
      <c r="BI70" s="75"/>
      <c r="BJ70" s="75"/>
      <c r="BK70" s="75"/>
    </row>
    <row r="71" ht="15.75" customHeight="1">
      <c r="A71" s="73"/>
      <c r="B71" s="74"/>
      <c r="C71" s="74"/>
      <c r="D71" s="74"/>
      <c r="E71" s="75"/>
      <c r="F71" s="75"/>
      <c r="G71" s="75"/>
      <c r="H71" s="74"/>
      <c r="I71" s="75"/>
      <c r="J71" s="73"/>
      <c r="K71" s="73"/>
      <c r="L71" s="74"/>
      <c r="M71" s="74"/>
      <c r="N71" s="73"/>
      <c r="O71" s="73"/>
      <c r="P71" s="74"/>
      <c r="Q71" s="75"/>
      <c r="R71" s="75"/>
      <c r="S71" s="75"/>
      <c r="T71" s="75"/>
      <c r="U71" s="75"/>
      <c r="V71" s="75"/>
      <c r="W71" s="75"/>
      <c r="X71" s="75"/>
      <c r="Y71" s="75"/>
      <c r="Z71" s="75"/>
      <c r="AA71" s="75"/>
      <c r="AB71" s="75"/>
      <c r="AC71" s="75"/>
      <c r="AD71" s="75"/>
      <c r="AE71" s="75"/>
      <c r="AF71" s="75"/>
      <c r="AG71" s="75"/>
      <c r="AH71" s="75"/>
      <c r="AI71" s="75"/>
      <c r="AJ71" s="75"/>
      <c r="AK71" s="75"/>
      <c r="AL71" s="75"/>
      <c r="AM71" s="74"/>
      <c r="AN71" s="75"/>
      <c r="AO71" s="73"/>
      <c r="AP71" s="75"/>
      <c r="AQ71" s="75"/>
      <c r="AR71" s="75"/>
      <c r="AS71" s="75"/>
      <c r="AT71" s="75"/>
      <c r="AU71" s="75"/>
      <c r="AV71" s="75"/>
      <c r="AW71" s="75"/>
      <c r="AX71" s="75"/>
      <c r="AY71" s="74"/>
      <c r="AZ71" s="74"/>
      <c r="BA71" s="73"/>
      <c r="BB71" s="77"/>
      <c r="BC71" s="78"/>
      <c r="BD71" s="78"/>
      <c r="BE71" s="78"/>
      <c r="BF71" s="78"/>
      <c r="BG71" s="73"/>
      <c r="BH71" s="75"/>
      <c r="BI71" s="75"/>
      <c r="BJ71" s="75"/>
      <c r="BK71" s="75"/>
    </row>
    <row r="72" ht="15.75" customHeight="1">
      <c r="A72" s="73"/>
      <c r="B72" s="74"/>
      <c r="C72" s="74"/>
      <c r="D72" s="74"/>
      <c r="E72" s="75"/>
      <c r="F72" s="75"/>
      <c r="G72" s="75"/>
      <c r="H72" s="74"/>
      <c r="I72" s="75"/>
      <c r="J72" s="73"/>
      <c r="K72" s="73"/>
      <c r="L72" s="74"/>
      <c r="M72" s="74"/>
      <c r="N72" s="73"/>
      <c r="O72" s="73"/>
      <c r="P72" s="74"/>
      <c r="Q72" s="75"/>
      <c r="R72" s="75"/>
      <c r="S72" s="75"/>
      <c r="T72" s="75"/>
      <c r="U72" s="75"/>
      <c r="V72" s="75"/>
      <c r="W72" s="75"/>
      <c r="X72" s="75"/>
      <c r="Y72" s="75"/>
      <c r="Z72" s="75"/>
      <c r="AA72" s="75"/>
      <c r="AB72" s="75"/>
      <c r="AC72" s="75"/>
      <c r="AD72" s="75"/>
      <c r="AE72" s="75"/>
      <c r="AF72" s="75"/>
      <c r="AG72" s="75"/>
      <c r="AH72" s="75"/>
      <c r="AI72" s="75"/>
      <c r="AJ72" s="75"/>
      <c r="AK72" s="75"/>
      <c r="AL72" s="75"/>
      <c r="AM72" s="74"/>
      <c r="AN72" s="75"/>
      <c r="AO72" s="73"/>
      <c r="AP72" s="75"/>
      <c r="AQ72" s="75"/>
      <c r="AR72" s="75"/>
      <c r="AS72" s="75"/>
      <c r="AT72" s="75"/>
      <c r="AU72" s="75"/>
      <c r="AV72" s="75"/>
      <c r="AW72" s="75"/>
      <c r="AX72" s="75"/>
      <c r="AY72" s="74"/>
      <c r="AZ72" s="74"/>
      <c r="BA72" s="73"/>
      <c r="BB72" s="77"/>
      <c r="BC72" s="78"/>
      <c r="BD72" s="78"/>
      <c r="BE72" s="78"/>
      <c r="BF72" s="78"/>
      <c r="BG72" s="73"/>
      <c r="BH72" s="75"/>
      <c r="BI72" s="75"/>
      <c r="BJ72" s="75"/>
      <c r="BK72" s="75"/>
    </row>
    <row r="73" ht="15.75" customHeight="1">
      <c r="A73" s="73"/>
      <c r="B73" s="74"/>
      <c r="C73" s="74"/>
      <c r="D73" s="74"/>
      <c r="E73" s="75"/>
      <c r="F73" s="75"/>
      <c r="G73" s="75"/>
      <c r="H73" s="74"/>
      <c r="I73" s="75"/>
      <c r="J73" s="73"/>
      <c r="K73" s="73"/>
      <c r="L73" s="74"/>
      <c r="M73" s="74"/>
      <c r="N73" s="73"/>
      <c r="O73" s="73"/>
      <c r="P73" s="74"/>
      <c r="Q73" s="75"/>
      <c r="R73" s="75"/>
      <c r="S73" s="75"/>
      <c r="T73" s="75"/>
      <c r="U73" s="75"/>
      <c r="V73" s="75"/>
      <c r="W73" s="75"/>
      <c r="X73" s="75"/>
      <c r="Y73" s="75"/>
      <c r="Z73" s="75"/>
      <c r="AA73" s="75"/>
      <c r="AB73" s="75"/>
      <c r="AC73" s="75"/>
      <c r="AD73" s="75"/>
      <c r="AE73" s="75"/>
      <c r="AF73" s="75"/>
      <c r="AG73" s="75"/>
      <c r="AH73" s="75"/>
      <c r="AI73" s="75"/>
      <c r="AJ73" s="75"/>
      <c r="AK73" s="75"/>
      <c r="AL73" s="75"/>
      <c r="AM73" s="74"/>
      <c r="AN73" s="75"/>
      <c r="AO73" s="73"/>
      <c r="AP73" s="75"/>
      <c r="AQ73" s="75"/>
      <c r="AR73" s="75"/>
      <c r="AS73" s="75"/>
      <c r="AT73" s="75"/>
      <c r="AU73" s="75"/>
      <c r="AV73" s="75"/>
      <c r="AW73" s="75"/>
      <c r="AX73" s="75"/>
      <c r="AY73" s="74"/>
      <c r="AZ73" s="74"/>
      <c r="BA73" s="73"/>
      <c r="BB73" s="77"/>
      <c r="BC73" s="78"/>
      <c r="BD73" s="78"/>
      <c r="BE73" s="78"/>
      <c r="BF73" s="78"/>
      <c r="BG73" s="73"/>
      <c r="BH73" s="75"/>
      <c r="BI73" s="75"/>
      <c r="BJ73" s="75"/>
      <c r="BK73" s="75"/>
    </row>
    <row r="74" ht="15.75" customHeight="1">
      <c r="A74" s="73"/>
      <c r="B74" s="74"/>
      <c r="C74" s="74"/>
      <c r="D74" s="74"/>
      <c r="E74" s="75"/>
      <c r="F74" s="75"/>
      <c r="G74" s="75"/>
      <c r="H74" s="74"/>
      <c r="I74" s="75"/>
      <c r="J74" s="73"/>
      <c r="K74" s="73"/>
      <c r="L74" s="74"/>
      <c r="M74" s="74"/>
      <c r="N74" s="73"/>
      <c r="O74" s="73"/>
      <c r="P74" s="74"/>
      <c r="Q74" s="75"/>
      <c r="R74" s="75"/>
      <c r="S74" s="75"/>
      <c r="T74" s="75"/>
      <c r="U74" s="75"/>
      <c r="V74" s="75"/>
      <c r="W74" s="75"/>
      <c r="X74" s="75"/>
      <c r="Y74" s="75"/>
      <c r="Z74" s="75"/>
      <c r="AA74" s="75"/>
      <c r="AB74" s="75"/>
      <c r="AC74" s="75"/>
      <c r="AD74" s="75"/>
      <c r="AE74" s="75"/>
      <c r="AF74" s="75"/>
      <c r="AG74" s="75"/>
      <c r="AH74" s="75"/>
      <c r="AI74" s="75"/>
      <c r="AJ74" s="75"/>
      <c r="AK74" s="75"/>
      <c r="AL74" s="75"/>
      <c r="AM74" s="74"/>
      <c r="AN74" s="75"/>
      <c r="AO74" s="73"/>
      <c r="AP74" s="75"/>
      <c r="AQ74" s="75"/>
      <c r="AR74" s="75"/>
      <c r="AS74" s="75"/>
      <c r="AT74" s="75"/>
      <c r="AU74" s="75"/>
      <c r="AV74" s="75"/>
      <c r="AW74" s="75"/>
      <c r="AX74" s="75"/>
      <c r="AY74" s="74"/>
      <c r="AZ74" s="74"/>
      <c r="BA74" s="73"/>
      <c r="BB74" s="77"/>
      <c r="BC74" s="78"/>
      <c r="BD74" s="78"/>
      <c r="BE74" s="78"/>
      <c r="BF74" s="78"/>
      <c r="BG74" s="73"/>
      <c r="BH74" s="75"/>
      <c r="BI74" s="75"/>
      <c r="BJ74" s="75"/>
      <c r="BK74" s="75"/>
    </row>
    <row r="75" ht="15.75" customHeight="1">
      <c r="A75" s="73"/>
      <c r="B75" s="74"/>
      <c r="C75" s="74"/>
      <c r="D75" s="74"/>
      <c r="E75" s="75"/>
      <c r="F75" s="75"/>
      <c r="G75" s="75"/>
      <c r="H75" s="74"/>
      <c r="I75" s="75"/>
      <c r="J75" s="73"/>
      <c r="K75" s="73"/>
      <c r="L75" s="74"/>
      <c r="M75" s="74"/>
      <c r="N75" s="73"/>
      <c r="O75" s="73"/>
      <c r="P75" s="74"/>
      <c r="Q75" s="75"/>
      <c r="R75" s="75"/>
      <c r="S75" s="75"/>
      <c r="T75" s="75"/>
      <c r="U75" s="75"/>
      <c r="V75" s="75"/>
      <c r="W75" s="75"/>
      <c r="X75" s="75"/>
      <c r="Y75" s="75"/>
      <c r="Z75" s="75"/>
      <c r="AA75" s="75"/>
      <c r="AB75" s="75"/>
      <c r="AC75" s="75"/>
      <c r="AD75" s="75"/>
      <c r="AE75" s="75"/>
      <c r="AF75" s="75"/>
      <c r="AG75" s="75"/>
      <c r="AH75" s="75"/>
      <c r="AI75" s="75"/>
      <c r="AJ75" s="75"/>
      <c r="AK75" s="75"/>
      <c r="AL75" s="75"/>
      <c r="AM75" s="74"/>
      <c r="AN75" s="75"/>
      <c r="AO75" s="73"/>
      <c r="AP75" s="75"/>
      <c r="AQ75" s="75"/>
      <c r="AR75" s="75"/>
      <c r="AS75" s="75"/>
      <c r="AT75" s="75"/>
      <c r="AU75" s="75"/>
      <c r="AV75" s="75"/>
      <c r="AW75" s="75"/>
      <c r="AX75" s="75"/>
      <c r="AY75" s="74"/>
      <c r="AZ75" s="74"/>
      <c r="BA75" s="73"/>
      <c r="BB75" s="77"/>
      <c r="BC75" s="78"/>
      <c r="BD75" s="78"/>
      <c r="BE75" s="78"/>
      <c r="BF75" s="78"/>
      <c r="BG75" s="73"/>
      <c r="BH75" s="75"/>
      <c r="BI75" s="75"/>
      <c r="BJ75" s="75"/>
      <c r="BK75" s="75"/>
    </row>
    <row r="76" ht="15.75" customHeight="1">
      <c r="A76" s="73"/>
      <c r="B76" s="74"/>
      <c r="C76" s="74"/>
      <c r="D76" s="74"/>
      <c r="E76" s="75"/>
      <c r="F76" s="75"/>
      <c r="G76" s="75"/>
      <c r="H76" s="74"/>
      <c r="I76" s="75"/>
      <c r="J76" s="73"/>
      <c r="K76" s="73"/>
      <c r="L76" s="74"/>
      <c r="M76" s="74"/>
      <c r="N76" s="73"/>
      <c r="O76" s="73"/>
      <c r="P76" s="74"/>
      <c r="Q76" s="75"/>
      <c r="R76" s="75"/>
      <c r="S76" s="75"/>
      <c r="T76" s="75"/>
      <c r="U76" s="75"/>
      <c r="V76" s="75"/>
      <c r="W76" s="75"/>
      <c r="X76" s="75"/>
      <c r="Y76" s="75"/>
      <c r="Z76" s="75"/>
      <c r="AA76" s="75"/>
      <c r="AB76" s="75"/>
      <c r="AC76" s="75"/>
      <c r="AD76" s="75"/>
      <c r="AE76" s="75"/>
      <c r="AF76" s="75"/>
      <c r="AG76" s="75"/>
      <c r="AH76" s="75"/>
      <c r="AI76" s="75"/>
      <c r="AJ76" s="75"/>
      <c r="AK76" s="75"/>
      <c r="AL76" s="75"/>
      <c r="AM76" s="74"/>
      <c r="AN76" s="75"/>
      <c r="AO76" s="73"/>
      <c r="AP76" s="75"/>
      <c r="AQ76" s="75"/>
      <c r="AR76" s="75"/>
      <c r="AS76" s="75"/>
      <c r="AT76" s="75"/>
      <c r="AU76" s="75"/>
      <c r="AV76" s="75"/>
      <c r="AW76" s="75"/>
      <c r="AX76" s="75"/>
      <c r="AY76" s="74"/>
      <c r="AZ76" s="74"/>
      <c r="BA76" s="73"/>
      <c r="BB76" s="77"/>
      <c r="BC76" s="78"/>
      <c r="BD76" s="78"/>
      <c r="BE76" s="78"/>
      <c r="BF76" s="78"/>
      <c r="BG76" s="73"/>
      <c r="BH76" s="75"/>
      <c r="BI76" s="75"/>
      <c r="BJ76" s="75"/>
      <c r="BK76" s="75"/>
    </row>
    <row r="77" ht="15.75" customHeight="1">
      <c r="A77" s="73"/>
      <c r="B77" s="74"/>
      <c r="C77" s="74"/>
      <c r="D77" s="74"/>
      <c r="E77" s="75"/>
      <c r="F77" s="75"/>
      <c r="G77" s="75"/>
      <c r="H77" s="74"/>
      <c r="I77" s="75"/>
      <c r="J77" s="73"/>
      <c r="K77" s="73"/>
      <c r="L77" s="74"/>
      <c r="M77" s="74"/>
      <c r="N77" s="73"/>
      <c r="O77" s="73"/>
      <c r="P77" s="74"/>
      <c r="Q77" s="75"/>
      <c r="R77" s="75"/>
      <c r="S77" s="75"/>
      <c r="T77" s="75"/>
      <c r="U77" s="75"/>
      <c r="V77" s="75"/>
      <c r="W77" s="75"/>
      <c r="X77" s="75"/>
      <c r="Y77" s="75"/>
      <c r="Z77" s="75"/>
      <c r="AA77" s="75"/>
      <c r="AB77" s="75"/>
      <c r="AC77" s="75"/>
      <c r="AD77" s="75"/>
      <c r="AE77" s="75"/>
      <c r="AF77" s="75"/>
      <c r="AG77" s="75"/>
      <c r="AH77" s="75"/>
      <c r="AI77" s="75"/>
      <c r="AJ77" s="75"/>
      <c r="AK77" s="75"/>
      <c r="AL77" s="75"/>
      <c r="AM77" s="74"/>
      <c r="AN77" s="75"/>
      <c r="AO77" s="73"/>
      <c r="AP77" s="75"/>
      <c r="AQ77" s="75"/>
      <c r="AR77" s="75"/>
      <c r="AS77" s="75"/>
      <c r="AT77" s="75"/>
      <c r="AU77" s="75"/>
      <c r="AV77" s="75"/>
      <c r="AW77" s="75"/>
      <c r="AX77" s="75"/>
      <c r="AY77" s="74"/>
      <c r="AZ77" s="74"/>
      <c r="BA77" s="73"/>
      <c r="BB77" s="77"/>
      <c r="BC77" s="78"/>
      <c r="BD77" s="78"/>
      <c r="BE77" s="78"/>
      <c r="BF77" s="78"/>
      <c r="BG77" s="73"/>
      <c r="BH77" s="75"/>
      <c r="BI77" s="75"/>
      <c r="BJ77" s="75"/>
      <c r="BK77" s="75"/>
    </row>
    <row r="78" ht="15.75" customHeight="1">
      <c r="A78" s="73"/>
      <c r="B78" s="74"/>
      <c r="C78" s="74"/>
      <c r="D78" s="74"/>
      <c r="E78" s="75"/>
      <c r="F78" s="75"/>
      <c r="G78" s="75"/>
      <c r="H78" s="74"/>
      <c r="I78" s="75"/>
      <c r="J78" s="73"/>
      <c r="K78" s="73"/>
      <c r="L78" s="74"/>
      <c r="M78" s="74"/>
      <c r="N78" s="73"/>
      <c r="O78" s="73"/>
      <c r="P78" s="74"/>
      <c r="Q78" s="75"/>
      <c r="R78" s="75"/>
      <c r="S78" s="75"/>
      <c r="T78" s="75"/>
      <c r="U78" s="75"/>
      <c r="V78" s="75"/>
      <c r="W78" s="75"/>
      <c r="X78" s="75"/>
      <c r="Y78" s="75"/>
      <c r="Z78" s="75"/>
      <c r="AA78" s="75"/>
      <c r="AB78" s="75"/>
      <c r="AC78" s="75"/>
      <c r="AD78" s="75"/>
      <c r="AE78" s="75"/>
      <c r="AF78" s="75"/>
      <c r="AG78" s="75"/>
      <c r="AH78" s="75"/>
      <c r="AI78" s="75"/>
      <c r="AJ78" s="75"/>
      <c r="AK78" s="75"/>
      <c r="AL78" s="75"/>
      <c r="AM78" s="74"/>
      <c r="AN78" s="75"/>
      <c r="AO78" s="73"/>
      <c r="AP78" s="75"/>
      <c r="AQ78" s="75"/>
      <c r="AR78" s="75"/>
      <c r="AS78" s="75"/>
      <c r="AT78" s="75"/>
      <c r="AU78" s="75"/>
      <c r="AV78" s="75"/>
      <c r="AW78" s="75"/>
      <c r="AX78" s="75"/>
      <c r="AY78" s="74"/>
      <c r="AZ78" s="74"/>
      <c r="BA78" s="73"/>
      <c r="BB78" s="77"/>
      <c r="BC78" s="78"/>
      <c r="BD78" s="78"/>
      <c r="BE78" s="78"/>
      <c r="BF78" s="78"/>
      <c r="BG78" s="73"/>
      <c r="BH78" s="75"/>
      <c r="BI78" s="75"/>
      <c r="BJ78" s="75"/>
      <c r="BK78" s="75"/>
    </row>
    <row r="79" ht="15.75" customHeight="1">
      <c r="A79" s="73"/>
      <c r="B79" s="74"/>
      <c r="C79" s="74"/>
      <c r="D79" s="74"/>
      <c r="E79" s="75"/>
      <c r="F79" s="75"/>
      <c r="G79" s="75"/>
      <c r="H79" s="74"/>
      <c r="I79" s="75"/>
      <c r="J79" s="73"/>
      <c r="K79" s="73"/>
      <c r="L79" s="74"/>
      <c r="M79" s="74"/>
      <c r="N79" s="73"/>
      <c r="O79" s="73"/>
      <c r="P79" s="74"/>
      <c r="Q79" s="75"/>
      <c r="R79" s="75"/>
      <c r="S79" s="75"/>
      <c r="T79" s="75"/>
      <c r="U79" s="75"/>
      <c r="V79" s="75"/>
      <c r="W79" s="75"/>
      <c r="X79" s="75"/>
      <c r="Y79" s="75"/>
      <c r="Z79" s="75"/>
      <c r="AA79" s="75"/>
      <c r="AB79" s="75"/>
      <c r="AC79" s="75"/>
      <c r="AD79" s="75"/>
      <c r="AE79" s="75"/>
      <c r="AF79" s="75"/>
      <c r="AG79" s="75"/>
      <c r="AH79" s="75"/>
      <c r="AI79" s="75"/>
      <c r="AJ79" s="75"/>
      <c r="AK79" s="75"/>
      <c r="AL79" s="75"/>
      <c r="AM79" s="74"/>
      <c r="AN79" s="75"/>
      <c r="AO79" s="73"/>
      <c r="AP79" s="75"/>
      <c r="AQ79" s="75"/>
      <c r="AR79" s="75"/>
      <c r="AS79" s="75"/>
      <c r="AT79" s="75"/>
      <c r="AU79" s="75"/>
      <c r="AV79" s="75"/>
      <c r="AW79" s="75"/>
      <c r="AX79" s="75"/>
      <c r="AY79" s="74"/>
      <c r="AZ79" s="74"/>
      <c r="BA79" s="73"/>
      <c r="BB79" s="77"/>
      <c r="BC79" s="78"/>
      <c r="BD79" s="78"/>
      <c r="BE79" s="78"/>
      <c r="BF79" s="78"/>
      <c r="BG79" s="73"/>
      <c r="BH79" s="75"/>
      <c r="BI79" s="75"/>
      <c r="BJ79" s="75"/>
      <c r="BK79" s="75"/>
    </row>
    <row r="80" ht="15.75" customHeight="1">
      <c r="A80" s="73"/>
      <c r="B80" s="74"/>
      <c r="C80" s="74"/>
      <c r="D80" s="74"/>
      <c r="E80" s="75"/>
      <c r="F80" s="75"/>
      <c r="G80" s="75"/>
      <c r="H80" s="74"/>
      <c r="I80" s="75"/>
      <c r="J80" s="73"/>
      <c r="K80" s="73"/>
      <c r="L80" s="74"/>
      <c r="M80" s="74"/>
      <c r="N80" s="73"/>
      <c r="O80" s="73"/>
      <c r="P80" s="74"/>
      <c r="Q80" s="75"/>
      <c r="R80" s="75"/>
      <c r="S80" s="75"/>
      <c r="T80" s="75"/>
      <c r="U80" s="75"/>
      <c r="V80" s="75"/>
      <c r="W80" s="75"/>
      <c r="X80" s="75"/>
      <c r="Y80" s="75"/>
      <c r="Z80" s="75"/>
      <c r="AA80" s="75"/>
      <c r="AB80" s="75"/>
      <c r="AC80" s="75"/>
      <c r="AD80" s="75"/>
      <c r="AE80" s="75"/>
      <c r="AF80" s="75"/>
      <c r="AG80" s="75"/>
      <c r="AH80" s="75"/>
      <c r="AI80" s="75"/>
      <c r="AJ80" s="75"/>
      <c r="AK80" s="75"/>
      <c r="AL80" s="75"/>
      <c r="AM80" s="74"/>
      <c r="AN80" s="75"/>
      <c r="AO80" s="73"/>
      <c r="AP80" s="75"/>
      <c r="AQ80" s="75"/>
      <c r="AR80" s="75"/>
      <c r="AS80" s="75"/>
      <c r="AT80" s="75"/>
      <c r="AU80" s="75"/>
      <c r="AV80" s="75"/>
      <c r="AW80" s="75"/>
      <c r="AX80" s="75"/>
      <c r="AY80" s="74"/>
      <c r="AZ80" s="74"/>
      <c r="BA80" s="73"/>
      <c r="BB80" s="77"/>
      <c r="BC80" s="78"/>
      <c r="BD80" s="78"/>
      <c r="BE80" s="78"/>
      <c r="BF80" s="78"/>
      <c r="BG80" s="73"/>
      <c r="BH80" s="75"/>
      <c r="BI80" s="75"/>
      <c r="BJ80" s="75"/>
      <c r="BK80" s="75"/>
    </row>
    <row r="81" ht="15.75" customHeight="1">
      <c r="A81" s="73"/>
      <c r="B81" s="74"/>
      <c r="C81" s="74"/>
      <c r="D81" s="74"/>
      <c r="E81" s="75"/>
      <c r="F81" s="75"/>
      <c r="G81" s="75"/>
      <c r="H81" s="74"/>
      <c r="I81" s="75"/>
      <c r="J81" s="73"/>
      <c r="K81" s="73"/>
      <c r="L81" s="74"/>
      <c r="M81" s="74"/>
      <c r="N81" s="73"/>
      <c r="O81" s="73"/>
      <c r="P81" s="74"/>
      <c r="Q81" s="75"/>
      <c r="R81" s="75"/>
      <c r="S81" s="75"/>
      <c r="T81" s="75"/>
      <c r="U81" s="75"/>
      <c r="V81" s="75"/>
      <c r="W81" s="75"/>
      <c r="X81" s="75"/>
      <c r="Y81" s="75"/>
      <c r="Z81" s="75"/>
      <c r="AA81" s="75"/>
      <c r="AB81" s="75"/>
      <c r="AC81" s="75"/>
      <c r="AD81" s="75"/>
      <c r="AE81" s="75"/>
      <c r="AF81" s="75"/>
      <c r="AG81" s="75"/>
      <c r="AH81" s="75"/>
      <c r="AI81" s="75"/>
      <c r="AJ81" s="75"/>
      <c r="AK81" s="75"/>
      <c r="AL81" s="75"/>
      <c r="AM81" s="74"/>
      <c r="AN81" s="75"/>
      <c r="AO81" s="73"/>
      <c r="AP81" s="75"/>
      <c r="AQ81" s="75"/>
      <c r="AR81" s="75"/>
      <c r="AS81" s="75"/>
      <c r="AT81" s="75"/>
      <c r="AU81" s="75"/>
      <c r="AV81" s="75"/>
      <c r="AW81" s="75"/>
      <c r="AX81" s="75"/>
      <c r="AY81" s="74"/>
      <c r="AZ81" s="74"/>
      <c r="BA81" s="73"/>
      <c r="BB81" s="77"/>
      <c r="BC81" s="78"/>
      <c r="BD81" s="78"/>
      <c r="BE81" s="78"/>
      <c r="BF81" s="78"/>
      <c r="BG81" s="73"/>
      <c r="BH81" s="75"/>
      <c r="BI81" s="75"/>
      <c r="BJ81" s="75"/>
      <c r="BK81" s="75"/>
    </row>
    <row r="82" ht="15.75" customHeight="1">
      <c r="A82" s="73"/>
      <c r="B82" s="74"/>
      <c r="C82" s="74"/>
      <c r="D82" s="74"/>
      <c r="E82" s="75"/>
      <c r="F82" s="75"/>
      <c r="G82" s="75"/>
      <c r="H82" s="74"/>
      <c r="I82" s="75"/>
      <c r="J82" s="73"/>
      <c r="K82" s="73"/>
      <c r="L82" s="74"/>
      <c r="M82" s="74"/>
      <c r="N82" s="73"/>
      <c r="O82" s="73"/>
      <c r="P82" s="74"/>
      <c r="Q82" s="75"/>
      <c r="R82" s="75"/>
      <c r="S82" s="75"/>
      <c r="T82" s="75"/>
      <c r="U82" s="75"/>
      <c r="V82" s="75"/>
      <c r="W82" s="75"/>
      <c r="X82" s="75"/>
      <c r="Y82" s="75"/>
      <c r="Z82" s="75"/>
      <c r="AA82" s="75"/>
      <c r="AB82" s="75"/>
      <c r="AC82" s="75"/>
      <c r="AD82" s="75"/>
      <c r="AE82" s="75"/>
      <c r="AF82" s="75"/>
      <c r="AG82" s="75"/>
      <c r="AH82" s="75"/>
      <c r="AI82" s="75"/>
      <c r="AJ82" s="75"/>
      <c r="AK82" s="75"/>
      <c r="AL82" s="75"/>
      <c r="AM82" s="74"/>
      <c r="AN82" s="75"/>
      <c r="AO82" s="73"/>
      <c r="AP82" s="75"/>
      <c r="AQ82" s="75"/>
      <c r="AR82" s="75"/>
      <c r="AS82" s="75"/>
      <c r="AT82" s="75"/>
      <c r="AU82" s="75"/>
      <c r="AV82" s="75"/>
      <c r="AW82" s="75"/>
      <c r="AX82" s="75"/>
      <c r="AY82" s="74"/>
      <c r="AZ82" s="74"/>
      <c r="BA82" s="73"/>
      <c r="BB82" s="77"/>
      <c r="BC82" s="78"/>
      <c r="BD82" s="78"/>
      <c r="BE82" s="78"/>
      <c r="BF82" s="78"/>
      <c r="BG82" s="73"/>
      <c r="BH82" s="75"/>
      <c r="BI82" s="75"/>
      <c r="BJ82" s="75"/>
      <c r="BK82" s="75"/>
    </row>
    <row r="83" ht="15.75" customHeight="1">
      <c r="A83" s="73"/>
      <c r="B83" s="74"/>
      <c r="C83" s="74"/>
      <c r="D83" s="74"/>
      <c r="E83" s="75"/>
      <c r="F83" s="75"/>
      <c r="G83" s="75"/>
      <c r="H83" s="74"/>
      <c r="I83" s="75"/>
      <c r="J83" s="73"/>
      <c r="K83" s="73"/>
      <c r="L83" s="74"/>
      <c r="M83" s="74"/>
      <c r="N83" s="73"/>
      <c r="O83" s="73"/>
      <c r="P83" s="74"/>
      <c r="Q83" s="75"/>
      <c r="R83" s="75"/>
      <c r="S83" s="75"/>
      <c r="T83" s="75"/>
      <c r="U83" s="75"/>
      <c r="V83" s="75"/>
      <c r="W83" s="75"/>
      <c r="X83" s="75"/>
      <c r="Y83" s="75"/>
      <c r="Z83" s="75"/>
      <c r="AA83" s="75"/>
      <c r="AB83" s="75"/>
      <c r="AC83" s="75"/>
      <c r="AD83" s="75"/>
      <c r="AE83" s="75"/>
      <c r="AF83" s="75"/>
      <c r="AG83" s="75"/>
      <c r="AH83" s="75"/>
      <c r="AI83" s="75"/>
      <c r="AJ83" s="75"/>
      <c r="AK83" s="75"/>
      <c r="AL83" s="75"/>
      <c r="AM83" s="74"/>
      <c r="AN83" s="75"/>
      <c r="AO83" s="73"/>
      <c r="AP83" s="75"/>
      <c r="AQ83" s="75"/>
      <c r="AR83" s="75"/>
      <c r="AS83" s="75"/>
      <c r="AT83" s="75"/>
      <c r="AU83" s="75"/>
      <c r="AV83" s="75"/>
      <c r="AW83" s="75"/>
      <c r="AX83" s="75"/>
      <c r="AY83" s="74"/>
      <c r="AZ83" s="74"/>
      <c r="BA83" s="73"/>
      <c r="BB83" s="77"/>
      <c r="BC83" s="78"/>
      <c r="BD83" s="78"/>
      <c r="BE83" s="78"/>
      <c r="BF83" s="78"/>
      <c r="BG83" s="73"/>
      <c r="BH83" s="75"/>
      <c r="BI83" s="75"/>
      <c r="BJ83" s="75"/>
      <c r="BK83" s="75"/>
    </row>
    <row r="84" ht="15.75" customHeight="1">
      <c r="A84" s="73"/>
      <c r="B84" s="74"/>
      <c r="C84" s="74"/>
      <c r="D84" s="74"/>
      <c r="E84" s="75"/>
      <c r="F84" s="75"/>
      <c r="G84" s="75"/>
      <c r="H84" s="74"/>
      <c r="I84" s="75"/>
      <c r="J84" s="73"/>
      <c r="K84" s="73"/>
      <c r="L84" s="74"/>
      <c r="M84" s="74"/>
      <c r="N84" s="73"/>
      <c r="O84" s="73"/>
      <c r="P84" s="74"/>
      <c r="Q84" s="75"/>
      <c r="R84" s="75"/>
      <c r="S84" s="75"/>
      <c r="T84" s="75"/>
      <c r="U84" s="75"/>
      <c r="V84" s="75"/>
      <c r="W84" s="75"/>
      <c r="X84" s="75"/>
      <c r="Y84" s="75"/>
      <c r="Z84" s="75"/>
      <c r="AA84" s="75"/>
      <c r="AB84" s="75"/>
      <c r="AC84" s="75"/>
      <c r="AD84" s="75"/>
      <c r="AE84" s="75"/>
      <c r="AF84" s="75"/>
      <c r="AG84" s="75"/>
      <c r="AH84" s="75"/>
      <c r="AI84" s="75"/>
      <c r="AJ84" s="75"/>
      <c r="AK84" s="75"/>
      <c r="AL84" s="75"/>
      <c r="AM84" s="74"/>
      <c r="AN84" s="75"/>
      <c r="AO84" s="73"/>
      <c r="AP84" s="75"/>
      <c r="AQ84" s="75"/>
      <c r="AR84" s="75"/>
      <c r="AS84" s="75"/>
      <c r="AT84" s="75"/>
      <c r="AU84" s="75"/>
      <c r="AV84" s="75"/>
      <c r="AW84" s="75"/>
      <c r="AX84" s="75"/>
      <c r="AY84" s="74"/>
      <c r="AZ84" s="74"/>
      <c r="BA84" s="73"/>
      <c r="BB84" s="77"/>
      <c r="BC84" s="78"/>
      <c r="BD84" s="78"/>
      <c r="BE84" s="78"/>
      <c r="BF84" s="78"/>
      <c r="BG84" s="73"/>
      <c r="BH84" s="75"/>
      <c r="BI84" s="75"/>
      <c r="BJ84" s="75"/>
      <c r="BK84" s="75"/>
    </row>
    <row r="85" ht="15.75" customHeight="1">
      <c r="A85" s="73"/>
      <c r="B85" s="74"/>
      <c r="C85" s="74"/>
      <c r="D85" s="74"/>
      <c r="E85" s="75"/>
      <c r="F85" s="75"/>
      <c r="G85" s="75"/>
      <c r="H85" s="74"/>
      <c r="I85" s="75"/>
      <c r="J85" s="73"/>
      <c r="K85" s="73"/>
      <c r="L85" s="74"/>
      <c r="M85" s="74"/>
      <c r="N85" s="73"/>
      <c r="O85" s="73"/>
      <c r="P85" s="74"/>
      <c r="Q85" s="75"/>
      <c r="R85" s="75"/>
      <c r="S85" s="75"/>
      <c r="T85" s="75"/>
      <c r="U85" s="75"/>
      <c r="V85" s="75"/>
      <c r="W85" s="75"/>
      <c r="X85" s="75"/>
      <c r="Y85" s="75"/>
      <c r="Z85" s="75"/>
      <c r="AA85" s="75"/>
      <c r="AB85" s="75"/>
      <c r="AC85" s="75"/>
      <c r="AD85" s="75"/>
      <c r="AE85" s="75"/>
      <c r="AF85" s="75"/>
      <c r="AG85" s="75"/>
      <c r="AH85" s="75"/>
      <c r="AI85" s="75"/>
      <c r="AJ85" s="75"/>
      <c r="AK85" s="75"/>
      <c r="AL85" s="75"/>
      <c r="AM85" s="74"/>
      <c r="AN85" s="75"/>
      <c r="AO85" s="73"/>
      <c r="AP85" s="75"/>
      <c r="AQ85" s="75"/>
      <c r="AR85" s="75"/>
      <c r="AS85" s="75"/>
      <c r="AT85" s="75"/>
      <c r="AU85" s="75"/>
      <c r="AV85" s="75"/>
      <c r="AW85" s="75"/>
      <c r="AX85" s="75"/>
      <c r="AY85" s="74"/>
      <c r="AZ85" s="74"/>
      <c r="BA85" s="73"/>
      <c r="BB85" s="77"/>
      <c r="BC85" s="78"/>
      <c r="BD85" s="78"/>
      <c r="BE85" s="78"/>
      <c r="BF85" s="78"/>
      <c r="BG85" s="73"/>
      <c r="BH85" s="75"/>
      <c r="BI85" s="75"/>
      <c r="BJ85" s="75"/>
      <c r="BK85" s="75"/>
    </row>
    <row r="86" ht="15.75" customHeight="1">
      <c r="A86" s="73"/>
      <c r="B86" s="74"/>
      <c r="C86" s="74"/>
      <c r="D86" s="74"/>
      <c r="E86" s="75"/>
      <c r="F86" s="75"/>
      <c r="G86" s="75"/>
      <c r="H86" s="74"/>
      <c r="I86" s="75"/>
      <c r="J86" s="73"/>
      <c r="K86" s="73"/>
      <c r="L86" s="74"/>
      <c r="M86" s="74"/>
      <c r="N86" s="73"/>
      <c r="O86" s="73"/>
      <c r="P86" s="74"/>
      <c r="Q86" s="75"/>
      <c r="R86" s="75"/>
      <c r="S86" s="75"/>
      <c r="T86" s="75"/>
      <c r="U86" s="75"/>
      <c r="V86" s="75"/>
      <c r="W86" s="75"/>
      <c r="X86" s="75"/>
      <c r="Y86" s="75"/>
      <c r="Z86" s="75"/>
      <c r="AA86" s="75"/>
      <c r="AB86" s="75"/>
      <c r="AC86" s="75"/>
      <c r="AD86" s="75"/>
      <c r="AE86" s="75"/>
      <c r="AF86" s="75"/>
      <c r="AG86" s="75"/>
      <c r="AH86" s="75"/>
      <c r="AI86" s="75"/>
      <c r="AJ86" s="75"/>
      <c r="AK86" s="75"/>
      <c r="AL86" s="75"/>
      <c r="AM86" s="74"/>
      <c r="AN86" s="75"/>
      <c r="AO86" s="73"/>
      <c r="AP86" s="75"/>
      <c r="AQ86" s="75"/>
      <c r="AR86" s="75"/>
      <c r="AS86" s="75"/>
      <c r="AT86" s="75"/>
      <c r="AU86" s="75"/>
      <c r="AV86" s="75"/>
      <c r="AW86" s="75"/>
      <c r="AX86" s="75"/>
      <c r="AY86" s="74"/>
      <c r="AZ86" s="74"/>
      <c r="BA86" s="73"/>
      <c r="BB86" s="77"/>
      <c r="BC86" s="78"/>
      <c r="BD86" s="78"/>
      <c r="BE86" s="78"/>
      <c r="BF86" s="78"/>
      <c r="BG86" s="73"/>
      <c r="BH86" s="75"/>
      <c r="BI86" s="75"/>
      <c r="BJ86" s="75"/>
      <c r="BK86" s="75"/>
    </row>
    <row r="87" ht="15.75" customHeight="1">
      <c r="A87" s="73"/>
      <c r="B87" s="74"/>
      <c r="C87" s="74"/>
      <c r="D87" s="74"/>
      <c r="E87" s="75"/>
      <c r="F87" s="75"/>
      <c r="G87" s="75"/>
      <c r="H87" s="74"/>
      <c r="I87" s="75"/>
      <c r="J87" s="73"/>
      <c r="K87" s="73"/>
      <c r="L87" s="74"/>
      <c r="M87" s="74"/>
      <c r="N87" s="73"/>
      <c r="O87" s="73"/>
      <c r="P87" s="74"/>
      <c r="Q87" s="75"/>
      <c r="R87" s="75"/>
      <c r="S87" s="75"/>
      <c r="T87" s="75"/>
      <c r="U87" s="75"/>
      <c r="V87" s="75"/>
      <c r="W87" s="75"/>
      <c r="X87" s="75"/>
      <c r="Y87" s="75"/>
      <c r="Z87" s="75"/>
      <c r="AA87" s="75"/>
      <c r="AB87" s="75"/>
      <c r="AC87" s="75"/>
      <c r="AD87" s="75"/>
      <c r="AE87" s="75"/>
      <c r="AF87" s="75"/>
      <c r="AG87" s="75"/>
      <c r="AH87" s="75"/>
      <c r="AI87" s="75"/>
      <c r="AJ87" s="75"/>
      <c r="AK87" s="75"/>
      <c r="AL87" s="75"/>
      <c r="AM87" s="74"/>
      <c r="AN87" s="75"/>
      <c r="AO87" s="73"/>
      <c r="AP87" s="75"/>
      <c r="AQ87" s="75"/>
      <c r="AR87" s="75"/>
      <c r="AS87" s="75"/>
      <c r="AT87" s="75"/>
      <c r="AU87" s="75"/>
      <c r="AV87" s="75"/>
      <c r="AW87" s="75"/>
      <c r="AX87" s="75"/>
      <c r="AY87" s="74"/>
      <c r="AZ87" s="74"/>
      <c r="BA87" s="73"/>
      <c r="BB87" s="77"/>
      <c r="BC87" s="78"/>
      <c r="BD87" s="78"/>
      <c r="BE87" s="78"/>
      <c r="BF87" s="78"/>
      <c r="BG87" s="73"/>
      <c r="BH87" s="75"/>
      <c r="BI87" s="75"/>
      <c r="BJ87" s="75"/>
      <c r="BK87" s="75"/>
    </row>
    <row r="88" ht="15.75" customHeight="1">
      <c r="A88" s="73"/>
      <c r="B88" s="74"/>
      <c r="C88" s="74"/>
      <c r="D88" s="74"/>
      <c r="E88" s="75"/>
      <c r="F88" s="75"/>
      <c r="G88" s="75"/>
      <c r="H88" s="74"/>
      <c r="I88" s="75"/>
      <c r="J88" s="73"/>
      <c r="K88" s="73"/>
      <c r="L88" s="74"/>
      <c r="M88" s="74"/>
      <c r="N88" s="73"/>
      <c r="O88" s="73"/>
      <c r="P88" s="74"/>
      <c r="Q88" s="75"/>
      <c r="R88" s="75"/>
      <c r="S88" s="75"/>
      <c r="T88" s="75"/>
      <c r="U88" s="75"/>
      <c r="V88" s="75"/>
      <c r="W88" s="75"/>
      <c r="X88" s="75"/>
      <c r="Y88" s="75"/>
      <c r="Z88" s="75"/>
      <c r="AA88" s="75"/>
      <c r="AB88" s="75"/>
      <c r="AC88" s="75"/>
      <c r="AD88" s="75"/>
      <c r="AE88" s="75"/>
      <c r="AF88" s="75"/>
      <c r="AG88" s="75"/>
      <c r="AH88" s="75"/>
      <c r="AI88" s="75"/>
      <c r="AJ88" s="75"/>
      <c r="AK88" s="75"/>
      <c r="AL88" s="75"/>
      <c r="AM88" s="74"/>
      <c r="AN88" s="75"/>
      <c r="AO88" s="73"/>
      <c r="AP88" s="75"/>
      <c r="AQ88" s="75"/>
      <c r="AR88" s="75"/>
      <c r="AS88" s="75"/>
      <c r="AT88" s="75"/>
      <c r="AU88" s="75"/>
      <c r="AV88" s="75"/>
      <c r="AW88" s="75"/>
      <c r="AX88" s="75"/>
      <c r="AY88" s="74"/>
      <c r="AZ88" s="74"/>
      <c r="BA88" s="73"/>
      <c r="BB88" s="77"/>
      <c r="BC88" s="78"/>
      <c r="BD88" s="78"/>
      <c r="BE88" s="78"/>
      <c r="BF88" s="78"/>
      <c r="BG88" s="73"/>
      <c r="BH88" s="75"/>
      <c r="BI88" s="75"/>
      <c r="BJ88" s="75"/>
      <c r="BK88" s="75"/>
    </row>
    <row r="89" ht="15.75" customHeight="1">
      <c r="A89" s="73"/>
      <c r="B89" s="74"/>
      <c r="C89" s="74"/>
      <c r="D89" s="74"/>
      <c r="E89" s="75"/>
      <c r="F89" s="75"/>
      <c r="G89" s="75"/>
      <c r="H89" s="74"/>
      <c r="I89" s="75"/>
      <c r="J89" s="73"/>
      <c r="K89" s="73"/>
      <c r="L89" s="74"/>
      <c r="M89" s="74"/>
      <c r="N89" s="73"/>
      <c r="O89" s="73"/>
      <c r="P89" s="74"/>
      <c r="Q89" s="75"/>
      <c r="R89" s="75"/>
      <c r="S89" s="75"/>
      <c r="T89" s="75"/>
      <c r="U89" s="75"/>
      <c r="V89" s="75"/>
      <c r="W89" s="75"/>
      <c r="X89" s="75"/>
      <c r="Y89" s="75"/>
      <c r="Z89" s="75"/>
      <c r="AA89" s="75"/>
      <c r="AB89" s="75"/>
      <c r="AC89" s="75"/>
      <c r="AD89" s="75"/>
      <c r="AE89" s="75"/>
      <c r="AF89" s="75"/>
      <c r="AG89" s="75"/>
      <c r="AH89" s="75"/>
      <c r="AI89" s="75"/>
      <c r="AJ89" s="75"/>
      <c r="AK89" s="75"/>
      <c r="AL89" s="75"/>
      <c r="AM89" s="74"/>
      <c r="AN89" s="75"/>
      <c r="AO89" s="73"/>
      <c r="AP89" s="75"/>
      <c r="AQ89" s="75"/>
      <c r="AR89" s="75"/>
      <c r="AS89" s="75"/>
      <c r="AT89" s="75"/>
      <c r="AU89" s="75"/>
      <c r="AV89" s="75"/>
      <c r="AW89" s="75"/>
      <c r="AX89" s="75"/>
      <c r="AY89" s="74"/>
      <c r="AZ89" s="74"/>
      <c r="BA89" s="73"/>
      <c r="BB89" s="77"/>
      <c r="BC89" s="78"/>
      <c r="BD89" s="78"/>
      <c r="BE89" s="78"/>
      <c r="BF89" s="78"/>
      <c r="BG89" s="73"/>
      <c r="BH89" s="75"/>
      <c r="BI89" s="75"/>
      <c r="BJ89" s="75"/>
      <c r="BK89" s="75"/>
    </row>
    <row r="90" ht="15.75" customHeight="1">
      <c r="A90" s="73"/>
      <c r="B90" s="74"/>
      <c r="C90" s="74"/>
      <c r="D90" s="74"/>
      <c r="E90" s="75"/>
      <c r="F90" s="75"/>
      <c r="G90" s="75"/>
      <c r="H90" s="74"/>
      <c r="I90" s="75"/>
      <c r="J90" s="73"/>
      <c r="K90" s="73"/>
      <c r="L90" s="74"/>
      <c r="M90" s="74"/>
      <c r="N90" s="73"/>
      <c r="O90" s="73"/>
      <c r="P90" s="74"/>
      <c r="Q90" s="75"/>
      <c r="R90" s="75"/>
      <c r="S90" s="75"/>
      <c r="T90" s="75"/>
      <c r="U90" s="75"/>
      <c r="V90" s="75"/>
      <c r="W90" s="75"/>
      <c r="X90" s="75"/>
      <c r="Y90" s="75"/>
      <c r="Z90" s="75"/>
      <c r="AA90" s="75"/>
      <c r="AB90" s="75"/>
      <c r="AC90" s="75"/>
      <c r="AD90" s="75"/>
      <c r="AE90" s="75"/>
      <c r="AF90" s="75"/>
      <c r="AG90" s="75"/>
      <c r="AH90" s="75"/>
      <c r="AI90" s="75"/>
      <c r="AJ90" s="75"/>
      <c r="AK90" s="75"/>
      <c r="AL90" s="75"/>
      <c r="AM90" s="74"/>
      <c r="AN90" s="75"/>
      <c r="AO90" s="73"/>
      <c r="AP90" s="75"/>
      <c r="AQ90" s="75"/>
      <c r="AR90" s="75"/>
      <c r="AS90" s="75"/>
      <c r="AT90" s="75"/>
      <c r="AU90" s="75"/>
      <c r="AV90" s="75"/>
      <c r="AW90" s="75"/>
      <c r="AX90" s="75"/>
      <c r="AY90" s="74"/>
      <c r="AZ90" s="74"/>
      <c r="BA90" s="73"/>
      <c r="BB90" s="77"/>
      <c r="BC90" s="78"/>
      <c r="BD90" s="78"/>
      <c r="BE90" s="78"/>
      <c r="BF90" s="78"/>
      <c r="BG90" s="73"/>
      <c r="BH90" s="75"/>
      <c r="BI90" s="75"/>
      <c r="BJ90" s="75"/>
      <c r="BK90" s="75"/>
    </row>
    <row r="91" ht="15.75" customHeight="1">
      <c r="A91" s="73"/>
      <c r="B91" s="74"/>
      <c r="C91" s="74"/>
      <c r="D91" s="74"/>
      <c r="E91" s="75"/>
      <c r="F91" s="75"/>
      <c r="G91" s="75"/>
      <c r="H91" s="74"/>
      <c r="I91" s="75"/>
      <c r="J91" s="73"/>
      <c r="K91" s="73"/>
      <c r="L91" s="74"/>
      <c r="M91" s="74"/>
      <c r="N91" s="73"/>
      <c r="O91" s="73"/>
      <c r="P91" s="74"/>
      <c r="Q91" s="75"/>
      <c r="R91" s="75"/>
      <c r="S91" s="75"/>
      <c r="T91" s="75"/>
      <c r="U91" s="75"/>
      <c r="V91" s="75"/>
      <c r="W91" s="75"/>
      <c r="X91" s="75"/>
      <c r="Y91" s="75"/>
      <c r="Z91" s="75"/>
      <c r="AA91" s="75"/>
      <c r="AB91" s="75"/>
      <c r="AC91" s="75"/>
      <c r="AD91" s="75"/>
      <c r="AE91" s="75"/>
      <c r="AF91" s="75"/>
      <c r="AG91" s="75"/>
      <c r="AH91" s="75"/>
      <c r="AI91" s="75"/>
      <c r="AJ91" s="75"/>
      <c r="AK91" s="75"/>
      <c r="AL91" s="75"/>
      <c r="AM91" s="74"/>
      <c r="AN91" s="75"/>
      <c r="AO91" s="73"/>
      <c r="AP91" s="75"/>
      <c r="AQ91" s="75"/>
      <c r="AR91" s="75"/>
      <c r="AS91" s="75"/>
      <c r="AT91" s="75"/>
      <c r="AU91" s="75"/>
      <c r="AV91" s="75"/>
      <c r="AW91" s="75"/>
      <c r="AX91" s="75"/>
      <c r="AY91" s="74"/>
      <c r="AZ91" s="74"/>
      <c r="BA91" s="73"/>
      <c r="BB91" s="77"/>
      <c r="BC91" s="78"/>
      <c r="BD91" s="78"/>
      <c r="BE91" s="78"/>
      <c r="BF91" s="78"/>
      <c r="BG91" s="73"/>
      <c r="BH91" s="75"/>
      <c r="BI91" s="75"/>
      <c r="BJ91" s="75"/>
      <c r="BK91" s="75"/>
    </row>
    <row r="92" ht="15.75" customHeight="1">
      <c r="A92" s="73"/>
      <c r="B92" s="74"/>
      <c r="C92" s="74"/>
      <c r="D92" s="74"/>
      <c r="E92" s="75"/>
      <c r="F92" s="75"/>
      <c r="G92" s="75"/>
      <c r="H92" s="74"/>
      <c r="I92" s="75"/>
      <c r="J92" s="73"/>
      <c r="K92" s="73"/>
      <c r="L92" s="74"/>
      <c r="M92" s="74"/>
      <c r="N92" s="73"/>
      <c r="O92" s="73"/>
      <c r="P92" s="74"/>
      <c r="Q92" s="75"/>
      <c r="R92" s="75"/>
      <c r="S92" s="75"/>
      <c r="T92" s="75"/>
      <c r="U92" s="75"/>
      <c r="V92" s="75"/>
      <c r="W92" s="75"/>
      <c r="X92" s="75"/>
      <c r="Y92" s="75"/>
      <c r="Z92" s="75"/>
      <c r="AA92" s="75"/>
      <c r="AB92" s="75"/>
      <c r="AC92" s="75"/>
      <c r="AD92" s="75"/>
      <c r="AE92" s="75"/>
      <c r="AF92" s="75"/>
      <c r="AG92" s="75"/>
      <c r="AH92" s="75"/>
      <c r="AI92" s="75"/>
      <c r="AJ92" s="75"/>
      <c r="AK92" s="75"/>
      <c r="AL92" s="75"/>
      <c r="AM92" s="74"/>
      <c r="AN92" s="75"/>
      <c r="AO92" s="73"/>
      <c r="AP92" s="75"/>
      <c r="AQ92" s="75"/>
      <c r="AR92" s="75"/>
      <c r="AS92" s="75"/>
      <c r="AT92" s="75"/>
      <c r="AU92" s="75"/>
      <c r="AV92" s="75"/>
      <c r="AW92" s="75"/>
      <c r="AX92" s="75"/>
      <c r="AY92" s="74"/>
      <c r="AZ92" s="74"/>
      <c r="BA92" s="73"/>
      <c r="BB92" s="77"/>
      <c r="BC92" s="78"/>
      <c r="BD92" s="78"/>
      <c r="BE92" s="78"/>
      <c r="BF92" s="78"/>
      <c r="BG92" s="73"/>
      <c r="BH92" s="75"/>
      <c r="BI92" s="75"/>
      <c r="BJ92" s="75"/>
      <c r="BK92" s="75"/>
    </row>
    <row r="93" ht="15.75" customHeight="1">
      <c r="A93" s="73"/>
      <c r="B93" s="74"/>
      <c r="C93" s="74"/>
      <c r="D93" s="74"/>
      <c r="E93" s="75"/>
      <c r="F93" s="75"/>
      <c r="G93" s="75"/>
      <c r="H93" s="74"/>
      <c r="I93" s="75"/>
      <c r="J93" s="73"/>
      <c r="K93" s="73"/>
      <c r="L93" s="74"/>
      <c r="M93" s="74"/>
      <c r="N93" s="73"/>
      <c r="O93" s="73"/>
      <c r="P93" s="74"/>
      <c r="Q93" s="75"/>
      <c r="R93" s="75"/>
      <c r="S93" s="75"/>
      <c r="T93" s="75"/>
      <c r="U93" s="75"/>
      <c r="V93" s="75"/>
      <c r="W93" s="75"/>
      <c r="X93" s="75"/>
      <c r="Y93" s="75"/>
      <c r="Z93" s="75"/>
      <c r="AA93" s="75"/>
      <c r="AB93" s="75"/>
      <c r="AC93" s="75"/>
      <c r="AD93" s="75"/>
      <c r="AE93" s="75"/>
      <c r="AF93" s="75"/>
      <c r="AG93" s="75"/>
      <c r="AH93" s="75"/>
      <c r="AI93" s="75"/>
      <c r="AJ93" s="75"/>
      <c r="AK93" s="75"/>
      <c r="AL93" s="75"/>
      <c r="AM93" s="74"/>
      <c r="AN93" s="75"/>
      <c r="AO93" s="73"/>
      <c r="AP93" s="75"/>
      <c r="AQ93" s="75"/>
      <c r="AR93" s="75"/>
      <c r="AS93" s="75"/>
      <c r="AT93" s="75"/>
      <c r="AU93" s="75"/>
      <c r="AV93" s="75"/>
      <c r="AW93" s="75"/>
      <c r="AX93" s="75"/>
      <c r="AY93" s="74"/>
      <c r="AZ93" s="74"/>
      <c r="BA93" s="73"/>
      <c r="BB93" s="77"/>
      <c r="BC93" s="78"/>
      <c r="BD93" s="78"/>
      <c r="BE93" s="78"/>
      <c r="BF93" s="78"/>
      <c r="BG93" s="73"/>
      <c r="BH93" s="75"/>
      <c r="BI93" s="75"/>
      <c r="BJ93" s="75"/>
      <c r="BK93" s="75"/>
    </row>
    <row r="94" ht="15.75" customHeight="1">
      <c r="A94" s="73"/>
      <c r="B94" s="74"/>
      <c r="C94" s="74"/>
      <c r="D94" s="74"/>
      <c r="E94" s="75"/>
      <c r="F94" s="75"/>
      <c r="G94" s="75"/>
      <c r="H94" s="74"/>
      <c r="I94" s="75"/>
      <c r="J94" s="73"/>
      <c r="K94" s="73"/>
      <c r="L94" s="74"/>
      <c r="M94" s="74"/>
      <c r="N94" s="73"/>
      <c r="O94" s="73"/>
      <c r="P94" s="74"/>
      <c r="Q94" s="75"/>
      <c r="R94" s="75"/>
      <c r="S94" s="75"/>
      <c r="T94" s="75"/>
      <c r="U94" s="75"/>
      <c r="V94" s="75"/>
      <c r="W94" s="75"/>
      <c r="X94" s="75"/>
      <c r="Y94" s="75"/>
      <c r="Z94" s="75"/>
      <c r="AA94" s="75"/>
      <c r="AB94" s="75"/>
      <c r="AC94" s="75"/>
      <c r="AD94" s="75"/>
      <c r="AE94" s="75"/>
      <c r="AF94" s="75"/>
      <c r="AG94" s="75"/>
      <c r="AH94" s="75"/>
      <c r="AI94" s="75"/>
      <c r="AJ94" s="75"/>
      <c r="AK94" s="75"/>
      <c r="AL94" s="75"/>
      <c r="AM94" s="74"/>
      <c r="AN94" s="75"/>
      <c r="AO94" s="73"/>
      <c r="AP94" s="75"/>
      <c r="AQ94" s="75"/>
      <c r="AR94" s="75"/>
      <c r="AS94" s="75"/>
      <c r="AT94" s="75"/>
      <c r="AU94" s="75"/>
      <c r="AV94" s="75"/>
      <c r="AW94" s="75"/>
      <c r="AX94" s="75"/>
      <c r="AY94" s="74"/>
      <c r="AZ94" s="74"/>
      <c r="BA94" s="73"/>
      <c r="BB94" s="77"/>
      <c r="BC94" s="78"/>
      <c r="BD94" s="78"/>
      <c r="BE94" s="78"/>
      <c r="BF94" s="78"/>
      <c r="BG94" s="73"/>
      <c r="BH94" s="75"/>
      <c r="BI94" s="75"/>
      <c r="BJ94" s="75"/>
      <c r="BK94" s="75"/>
    </row>
    <row r="95" ht="15.75" customHeight="1">
      <c r="A95" s="73"/>
      <c r="B95" s="74"/>
      <c r="C95" s="74"/>
      <c r="D95" s="74"/>
      <c r="E95" s="75"/>
      <c r="F95" s="75"/>
      <c r="G95" s="75"/>
      <c r="H95" s="74"/>
      <c r="I95" s="75"/>
      <c r="J95" s="73"/>
      <c r="K95" s="73"/>
      <c r="L95" s="74"/>
      <c r="M95" s="74"/>
      <c r="N95" s="73"/>
      <c r="O95" s="73"/>
      <c r="P95" s="74"/>
      <c r="Q95" s="75"/>
      <c r="R95" s="75"/>
      <c r="S95" s="75"/>
      <c r="T95" s="75"/>
      <c r="U95" s="75"/>
      <c r="V95" s="75"/>
      <c r="W95" s="75"/>
      <c r="X95" s="75"/>
      <c r="Y95" s="75"/>
      <c r="Z95" s="75"/>
      <c r="AA95" s="75"/>
      <c r="AB95" s="75"/>
      <c r="AC95" s="75"/>
      <c r="AD95" s="75"/>
      <c r="AE95" s="75"/>
      <c r="AF95" s="75"/>
      <c r="AG95" s="75"/>
      <c r="AH95" s="75"/>
      <c r="AI95" s="75"/>
      <c r="AJ95" s="75"/>
      <c r="AK95" s="75"/>
      <c r="AL95" s="75"/>
      <c r="AM95" s="74"/>
      <c r="AN95" s="75"/>
      <c r="AO95" s="73"/>
      <c r="AP95" s="75"/>
      <c r="AQ95" s="75"/>
      <c r="AR95" s="75"/>
      <c r="AS95" s="75"/>
      <c r="AT95" s="75"/>
      <c r="AU95" s="75"/>
      <c r="AV95" s="75"/>
      <c r="AW95" s="75"/>
      <c r="AX95" s="75"/>
      <c r="AY95" s="74"/>
      <c r="AZ95" s="74"/>
      <c r="BA95" s="73"/>
      <c r="BB95" s="77"/>
      <c r="BC95" s="78"/>
      <c r="BD95" s="78"/>
      <c r="BE95" s="78"/>
      <c r="BF95" s="78"/>
      <c r="BG95" s="73"/>
      <c r="BH95" s="75"/>
      <c r="BI95" s="75"/>
      <c r="BJ95" s="75"/>
      <c r="BK95" s="75"/>
    </row>
    <row r="96" ht="15.75" customHeight="1">
      <c r="A96" s="73"/>
      <c r="B96" s="74"/>
      <c r="C96" s="74"/>
      <c r="D96" s="74"/>
      <c r="E96" s="75"/>
      <c r="F96" s="75"/>
      <c r="G96" s="75"/>
      <c r="H96" s="74"/>
      <c r="I96" s="75"/>
      <c r="J96" s="73"/>
      <c r="K96" s="73"/>
      <c r="L96" s="74"/>
      <c r="M96" s="74"/>
      <c r="N96" s="73"/>
      <c r="O96" s="73"/>
      <c r="P96" s="74"/>
      <c r="Q96" s="75"/>
      <c r="R96" s="75"/>
      <c r="S96" s="75"/>
      <c r="T96" s="75"/>
      <c r="U96" s="75"/>
      <c r="V96" s="75"/>
      <c r="W96" s="75"/>
      <c r="X96" s="75"/>
      <c r="Y96" s="75"/>
      <c r="Z96" s="75"/>
      <c r="AA96" s="75"/>
      <c r="AB96" s="75"/>
      <c r="AC96" s="75"/>
      <c r="AD96" s="75"/>
      <c r="AE96" s="75"/>
      <c r="AF96" s="75"/>
      <c r="AG96" s="75"/>
      <c r="AH96" s="75"/>
      <c r="AI96" s="75"/>
      <c r="AJ96" s="75"/>
      <c r="AK96" s="75"/>
      <c r="AL96" s="75"/>
      <c r="AM96" s="74"/>
      <c r="AN96" s="75"/>
      <c r="AO96" s="73"/>
      <c r="AP96" s="75"/>
      <c r="AQ96" s="75"/>
      <c r="AR96" s="75"/>
      <c r="AS96" s="75"/>
      <c r="AT96" s="75"/>
      <c r="AU96" s="75"/>
      <c r="AV96" s="75"/>
      <c r="AW96" s="75"/>
      <c r="AX96" s="75"/>
      <c r="AY96" s="74"/>
      <c r="AZ96" s="74"/>
      <c r="BA96" s="73"/>
      <c r="BB96" s="77"/>
      <c r="BC96" s="78"/>
      <c r="BD96" s="78"/>
      <c r="BE96" s="78"/>
      <c r="BF96" s="78"/>
      <c r="BG96" s="73"/>
      <c r="BH96" s="75"/>
      <c r="BI96" s="75"/>
      <c r="BJ96" s="75"/>
      <c r="BK96" s="75"/>
    </row>
    <row r="97" ht="15.75" customHeight="1">
      <c r="A97" s="73"/>
      <c r="B97" s="74"/>
      <c r="C97" s="74"/>
      <c r="D97" s="74"/>
      <c r="E97" s="75"/>
      <c r="F97" s="75"/>
      <c r="G97" s="75"/>
      <c r="H97" s="74"/>
      <c r="I97" s="75"/>
      <c r="J97" s="73"/>
      <c r="K97" s="73"/>
      <c r="L97" s="74"/>
      <c r="M97" s="74"/>
      <c r="N97" s="73"/>
      <c r="O97" s="73"/>
      <c r="P97" s="74"/>
      <c r="Q97" s="75"/>
      <c r="R97" s="75"/>
      <c r="S97" s="75"/>
      <c r="T97" s="75"/>
      <c r="U97" s="75"/>
      <c r="V97" s="75"/>
      <c r="W97" s="75"/>
      <c r="X97" s="75"/>
      <c r="Y97" s="75"/>
      <c r="Z97" s="75"/>
      <c r="AA97" s="75"/>
      <c r="AB97" s="75"/>
      <c r="AC97" s="75"/>
      <c r="AD97" s="75"/>
      <c r="AE97" s="75"/>
      <c r="AF97" s="75"/>
      <c r="AG97" s="75"/>
      <c r="AH97" s="75"/>
      <c r="AI97" s="75"/>
      <c r="AJ97" s="75"/>
      <c r="AK97" s="75"/>
      <c r="AL97" s="75"/>
      <c r="AM97" s="74"/>
      <c r="AN97" s="75"/>
      <c r="AO97" s="73"/>
      <c r="AP97" s="75"/>
      <c r="AQ97" s="75"/>
      <c r="AR97" s="75"/>
      <c r="AS97" s="75"/>
      <c r="AT97" s="75"/>
      <c r="AU97" s="75"/>
      <c r="AV97" s="75"/>
      <c r="AW97" s="75"/>
      <c r="AX97" s="75"/>
      <c r="AY97" s="74"/>
      <c r="AZ97" s="74"/>
      <c r="BA97" s="73"/>
      <c r="BB97" s="77"/>
      <c r="BC97" s="78"/>
      <c r="BD97" s="78"/>
      <c r="BE97" s="78"/>
      <c r="BF97" s="78"/>
      <c r="BG97" s="73"/>
      <c r="BH97" s="75"/>
      <c r="BI97" s="75"/>
      <c r="BJ97" s="75"/>
      <c r="BK97" s="75"/>
    </row>
    <row r="98" ht="15.75" customHeight="1">
      <c r="A98" s="73"/>
      <c r="B98" s="74"/>
      <c r="C98" s="74"/>
      <c r="D98" s="74"/>
      <c r="E98" s="75"/>
      <c r="F98" s="75"/>
      <c r="G98" s="75"/>
      <c r="H98" s="74"/>
      <c r="I98" s="75"/>
      <c r="J98" s="73"/>
      <c r="K98" s="73"/>
      <c r="L98" s="74"/>
      <c r="M98" s="74"/>
      <c r="N98" s="73"/>
      <c r="O98" s="73"/>
      <c r="P98" s="74"/>
      <c r="Q98" s="75"/>
      <c r="R98" s="75"/>
      <c r="S98" s="75"/>
      <c r="T98" s="75"/>
      <c r="U98" s="75"/>
      <c r="V98" s="75"/>
      <c r="W98" s="75"/>
      <c r="X98" s="75"/>
      <c r="Y98" s="75"/>
      <c r="Z98" s="75"/>
      <c r="AA98" s="75"/>
      <c r="AB98" s="75"/>
      <c r="AC98" s="75"/>
      <c r="AD98" s="75"/>
      <c r="AE98" s="75"/>
      <c r="AF98" s="75"/>
      <c r="AG98" s="75"/>
      <c r="AH98" s="75"/>
      <c r="AI98" s="75"/>
      <c r="AJ98" s="75"/>
      <c r="AK98" s="75"/>
      <c r="AL98" s="75"/>
      <c r="AM98" s="74"/>
      <c r="AN98" s="75"/>
      <c r="AO98" s="73"/>
      <c r="AP98" s="75"/>
      <c r="AQ98" s="75"/>
      <c r="AR98" s="75"/>
      <c r="AS98" s="75"/>
      <c r="AT98" s="75"/>
      <c r="AU98" s="75"/>
      <c r="AV98" s="75"/>
      <c r="AW98" s="75"/>
      <c r="AX98" s="75"/>
      <c r="AY98" s="74"/>
      <c r="AZ98" s="74"/>
      <c r="BA98" s="73"/>
      <c r="BB98" s="77"/>
      <c r="BC98" s="78"/>
      <c r="BD98" s="78"/>
      <c r="BE98" s="78"/>
      <c r="BF98" s="78"/>
      <c r="BG98" s="73"/>
      <c r="BH98" s="75"/>
      <c r="BI98" s="75"/>
      <c r="BJ98" s="75"/>
      <c r="BK98" s="75"/>
    </row>
    <row r="99" ht="15.75" customHeight="1">
      <c r="A99" s="73"/>
      <c r="B99" s="74"/>
      <c r="C99" s="74"/>
      <c r="D99" s="74"/>
      <c r="E99" s="75"/>
      <c r="F99" s="75"/>
      <c r="G99" s="75"/>
      <c r="H99" s="74"/>
      <c r="I99" s="75"/>
      <c r="J99" s="73"/>
      <c r="K99" s="73"/>
      <c r="L99" s="74"/>
      <c r="M99" s="74"/>
      <c r="N99" s="73"/>
      <c r="O99" s="73"/>
      <c r="P99" s="74"/>
      <c r="Q99" s="75"/>
      <c r="R99" s="75"/>
      <c r="S99" s="75"/>
      <c r="T99" s="75"/>
      <c r="U99" s="75"/>
      <c r="V99" s="75"/>
      <c r="W99" s="75"/>
      <c r="X99" s="75"/>
      <c r="Y99" s="75"/>
      <c r="Z99" s="75"/>
      <c r="AA99" s="75"/>
      <c r="AB99" s="75"/>
      <c r="AC99" s="75"/>
      <c r="AD99" s="75"/>
      <c r="AE99" s="75"/>
      <c r="AF99" s="75"/>
      <c r="AG99" s="75"/>
      <c r="AH99" s="75"/>
      <c r="AI99" s="75"/>
      <c r="AJ99" s="75"/>
      <c r="AK99" s="75"/>
      <c r="AL99" s="75"/>
      <c r="AM99" s="74"/>
      <c r="AN99" s="75"/>
      <c r="AO99" s="73"/>
      <c r="AP99" s="75"/>
      <c r="AQ99" s="75"/>
      <c r="AR99" s="75"/>
      <c r="AS99" s="75"/>
      <c r="AT99" s="75"/>
      <c r="AU99" s="75"/>
      <c r="AV99" s="75"/>
      <c r="AW99" s="75"/>
      <c r="AX99" s="75"/>
      <c r="AY99" s="74"/>
      <c r="AZ99" s="74"/>
      <c r="BA99" s="73"/>
      <c r="BB99" s="77"/>
      <c r="BC99" s="78"/>
      <c r="BD99" s="78"/>
      <c r="BE99" s="78"/>
      <c r="BF99" s="78"/>
      <c r="BG99" s="73"/>
      <c r="BH99" s="75"/>
      <c r="BI99" s="75"/>
      <c r="BJ99" s="75"/>
      <c r="BK99" s="75"/>
    </row>
    <row r="100" ht="15.75" customHeight="1">
      <c r="A100" s="73"/>
      <c r="B100" s="74"/>
      <c r="C100" s="74"/>
      <c r="D100" s="74"/>
      <c r="E100" s="75"/>
      <c r="F100" s="75"/>
      <c r="G100" s="75"/>
      <c r="H100" s="74"/>
      <c r="I100" s="75"/>
      <c r="J100" s="73"/>
      <c r="K100" s="73"/>
      <c r="L100" s="74"/>
      <c r="M100" s="74"/>
      <c r="N100" s="73"/>
      <c r="O100" s="73"/>
      <c r="P100" s="74"/>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4"/>
      <c r="AN100" s="75"/>
      <c r="AO100" s="73"/>
      <c r="AP100" s="75"/>
      <c r="AQ100" s="75"/>
      <c r="AR100" s="75"/>
      <c r="AS100" s="75"/>
      <c r="AT100" s="75"/>
      <c r="AU100" s="75"/>
      <c r="AV100" s="75"/>
      <c r="AW100" s="75"/>
      <c r="AX100" s="75"/>
      <c r="AY100" s="74"/>
      <c r="AZ100" s="74"/>
      <c r="BA100" s="73"/>
      <c r="BB100" s="77"/>
      <c r="BC100" s="78"/>
      <c r="BD100" s="78"/>
      <c r="BE100" s="78"/>
      <c r="BF100" s="78"/>
      <c r="BG100" s="73"/>
      <c r="BH100" s="75"/>
      <c r="BI100" s="75"/>
      <c r="BJ100" s="75"/>
      <c r="BK100" s="75"/>
    </row>
    <row r="101" ht="15.75" customHeight="1">
      <c r="A101" s="73"/>
      <c r="B101" s="74"/>
      <c r="C101" s="74"/>
      <c r="D101" s="74"/>
      <c r="E101" s="75"/>
      <c r="F101" s="75"/>
      <c r="G101" s="75"/>
      <c r="H101" s="74"/>
      <c r="I101" s="75"/>
      <c r="J101" s="73"/>
      <c r="K101" s="73"/>
      <c r="L101" s="74"/>
      <c r="M101" s="74"/>
      <c r="N101" s="73"/>
      <c r="O101" s="73"/>
      <c r="P101" s="74"/>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4"/>
      <c r="AN101" s="75"/>
      <c r="AO101" s="73"/>
      <c r="AP101" s="75"/>
      <c r="AQ101" s="75"/>
      <c r="AR101" s="75"/>
      <c r="AS101" s="75"/>
      <c r="AT101" s="75"/>
      <c r="AU101" s="75"/>
      <c r="AV101" s="75"/>
      <c r="AW101" s="75"/>
      <c r="AX101" s="75"/>
      <c r="AY101" s="74"/>
      <c r="AZ101" s="74"/>
      <c r="BA101" s="73"/>
      <c r="BB101" s="77"/>
      <c r="BC101" s="78"/>
      <c r="BD101" s="78"/>
      <c r="BE101" s="78"/>
      <c r="BF101" s="78"/>
      <c r="BG101" s="73"/>
      <c r="BH101" s="75"/>
      <c r="BI101" s="75"/>
      <c r="BJ101" s="75"/>
      <c r="BK101" s="75"/>
    </row>
    <row r="102" ht="15.75" customHeight="1">
      <c r="A102" s="73"/>
      <c r="B102" s="74"/>
      <c r="C102" s="74"/>
      <c r="D102" s="74"/>
      <c r="E102" s="75"/>
      <c r="F102" s="75"/>
      <c r="G102" s="75"/>
      <c r="H102" s="74"/>
      <c r="I102" s="75"/>
      <c r="J102" s="73"/>
      <c r="K102" s="73"/>
      <c r="L102" s="74"/>
      <c r="M102" s="74"/>
      <c r="N102" s="73"/>
      <c r="O102" s="73"/>
      <c r="P102" s="74"/>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4"/>
      <c r="AN102" s="75"/>
      <c r="AO102" s="73"/>
      <c r="AP102" s="75"/>
      <c r="AQ102" s="75"/>
      <c r="AR102" s="75"/>
      <c r="AS102" s="75"/>
      <c r="AT102" s="75"/>
      <c r="AU102" s="75"/>
      <c r="AV102" s="75"/>
      <c r="AW102" s="75"/>
      <c r="AX102" s="75"/>
      <c r="AY102" s="74"/>
      <c r="AZ102" s="74"/>
      <c r="BA102" s="73"/>
      <c r="BB102" s="77"/>
      <c r="BC102" s="78"/>
      <c r="BD102" s="78"/>
      <c r="BE102" s="78"/>
      <c r="BF102" s="78"/>
      <c r="BG102" s="73"/>
      <c r="BH102" s="75"/>
      <c r="BI102" s="75"/>
      <c r="BJ102" s="75"/>
      <c r="BK102" s="75"/>
    </row>
    <row r="103" ht="15.75" customHeight="1">
      <c r="A103" s="73"/>
      <c r="B103" s="74"/>
      <c r="C103" s="74"/>
      <c r="D103" s="74"/>
      <c r="E103" s="75"/>
      <c r="F103" s="75"/>
      <c r="G103" s="75"/>
      <c r="H103" s="74"/>
      <c r="I103" s="75"/>
      <c r="J103" s="73"/>
      <c r="K103" s="73"/>
      <c r="L103" s="74"/>
      <c r="M103" s="74"/>
      <c r="N103" s="73"/>
      <c r="O103" s="73"/>
      <c r="P103" s="74"/>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4"/>
      <c r="AN103" s="75"/>
      <c r="AO103" s="73"/>
      <c r="AP103" s="75"/>
      <c r="AQ103" s="75"/>
      <c r="AR103" s="75"/>
      <c r="AS103" s="75"/>
      <c r="AT103" s="75"/>
      <c r="AU103" s="75"/>
      <c r="AV103" s="75"/>
      <c r="AW103" s="75"/>
      <c r="AX103" s="75"/>
      <c r="AY103" s="74"/>
      <c r="AZ103" s="74"/>
      <c r="BA103" s="73"/>
      <c r="BB103" s="77"/>
      <c r="BC103" s="78"/>
      <c r="BD103" s="78"/>
      <c r="BE103" s="78"/>
      <c r="BF103" s="78"/>
      <c r="BG103" s="73"/>
      <c r="BH103" s="75"/>
      <c r="BI103" s="75"/>
      <c r="BJ103" s="75"/>
      <c r="BK103" s="75"/>
    </row>
    <row r="104" ht="15.75" customHeight="1">
      <c r="A104" s="73"/>
      <c r="B104" s="74"/>
      <c r="C104" s="74"/>
      <c r="D104" s="74"/>
      <c r="E104" s="75"/>
      <c r="F104" s="75"/>
      <c r="G104" s="75"/>
      <c r="H104" s="74"/>
      <c r="I104" s="75"/>
      <c r="J104" s="73"/>
      <c r="K104" s="73"/>
      <c r="L104" s="74"/>
      <c r="M104" s="74"/>
      <c r="N104" s="73"/>
      <c r="O104" s="73"/>
      <c r="P104" s="74"/>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4"/>
      <c r="AN104" s="75"/>
      <c r="AO104" s="73"/>
      <c r="AP104" s="75"/>
      <c r="AQ104" s="75"/>
      <c r="AR104" s="75"/>
      <c r="AS104" s="75"/>
      <c r="AT104" s="75"/>
      <c r="AU104" s="75"/>
      <c r="AV104" s="75"/>
      <c r="AW104" s="75"/>
      <c r="AX104" s="75"/>
      <c r="AY104" s="74"/>
      <c r="AZ104" s="74"/>
      <c r="BA104" s="73"/>
      <c r="BB104" s="77"/>
      <c r="BC104" s="78"/>
      <c r="BD104" s="78"/>
      <c r="BE104" s="78"/>
      <c r="BF104" s="78"/>
      <c r="BG104" s="73"/>
      <c r="BH104" s="75"/>
      <c r="BI104" s="75"/>
      <c r="BJ104" s="75"/>
      <c r="BK104" s="75"/>
    </row>
    <row r="105" ht="15.75" customHeight="1">
      <c r="A105" s="73"/>
      <c r="B105" s="74"/>
      <c r="C105" s="74"/>
      <c r="D105" s="74"/>
      <c r="E105" s="75"/>
      <c r="F105" s="75"/>
      <c r="G105" s="75"/>
      <c r="H105" s="74"/>
      <c r="I105" s="75"/>
      <c r="J105" s="73"/>
      <c r="K105" s="73"/>
      <c r="L105" s="74"/>
      <c r="M105" s="74"/>
      <c r="N105" s="73"/>
      <c r="O105" s="73"/>
      <c r="P105" s="74"/>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4"/>
      <c r="AN105" s="75"/>
      <c r="AO105" s="73"/>
      <c r="AP105" s="75"/>
      <c r="AQ105" s="75"/>
      <c r="AR105" s="75"/>
      <c r="AS105" s="75"/>
      <c r="AT105" s="75"/>
      <c r="AU105" s="75"/>
      <c r="AV105" s="75"/>
      <c r="AW105" s="75"/>
      <c r="AX105" s="75"/>
      <c r="AY105" s="74"/>
      <c r="AZ105" s="74"/>
      <c r="BA105" s="73"/>
      <c r="BB105" s="77"/>
      <c r="BC105" s="78"/>
      <c r="BD105" s="78"/>
      <c r="BE105" s="78"/>
      <c r="BF105" s="78"/>
      <c r="BG105" s="73"/>
      <c r="BH105" s="75"/>
      <c r="BI105" s="75"/>
      <c r="BJ105" s="75"/>
      <c r="BK105" s="75"/>
    </row>
    <row r="106" ht="15.75" customHeight="1">
      <c r="A106" s="73"/>
      <c r="B106" s="74"/>
      <c r="C106" s="74"/>
      <c r="D106" s="74"/>
      <c r="E106" s="75"/>
      <c r="F106" s="75"/>
      <c r="G106" s="75"/>
      <c r="H106" s="74"/>
      <c r="I106" s="75"/>
      <c r="J106" s="73"/>
      <c r="K106" s="73"/>
      <c r="L106" s="74"/>
      <c r="M106" s="74"/>
      <c r="N106" s="73"/>
      <c r="O106" s="73"/>
      <c r="P106" s="74"/>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4"/>
      <c r="AN106" s="75"/>
      <c r="AO106" s="73"/>
      <c r="AP106" s="75"/>
      <c r="AQ106" s="75"/>
      <c r="AR106" s="75"/>
      <c r="AS106" s="75"/>
      <c r="AT106" s="75"/>
      <c r="AU106" s="75"/>
      <c r="AV106" s="75"/>
      <c r="AW106" s="75"/>
      <c r="AX106" s="75"/>
      <c r="AY106" s="74"/>
      <c r="AZ106" s="74"/>
      <c r="BA106" s="73"/>
      <c r="BB106" s="77"/>
      <c r="BC106" s="78"/>
      <c r="BD106" s="78"/>
      <c r="BE106" s="78"/>
      <c r="BF106" s="78"/>
      <c r="BG106" s="73"/>
      <c r="BH106" s="75"/>
      <c r="BI106" s="75"/>
      <c r="BJ106" s="75"/>
      <c r="BK106" s="75"/>
    </row>
    <row r="107" ht="15.75" customHeight="1">
      <c r="A107" s="73"/>
      <c r="B107" s="74"/>
      <c r="C107" s="74"/>
      <c r="D107" s="74"/>
      <c r="E107" s="75"/>
      <c r="F107" s="75"/>
      <c r="G107" s="75"/>
      <c r="H107" s="74"/>
      <c r="I107" s="75"/>
      <c r="J107" s="73"/>
      <c r="K107" s="73"/>
      <c r="L107" s="74"/>
      <c r="M107" s="74"/>
      <c r="N107" s="73"/>
      <c r="O107" s="73"/>
      <c r="P107" s="74"/>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4"/>
      <c r="AN107" s="75"/>
      <c r="AO107" s="73"/>
      <c r="AP107" s="75"/>
      <c r="AQ107" s="75"/>
      <c r="AR107" s="75"/>
      <c r="AS107" s="75"/>
      <c r="AT107" s="75"/>
      <c r="AU107" s="75"/>
      <c r="AV107" s="75"/>
      <c r="AW107" s="75"/>
      <c r="AX107" s="75"/>
      <c r="AY107" s="74"/>
      <c r="AZ107" s="74"/>
      <c r="BA107" s="73"/>
      <c r="BB107" s="77"/>
      <c r="BC107" s="78"/>
      <c r="BD107" s="78"/>
      <c r="BE107" s="78"/>
      <c r="BF107" s="78"/>
      <c r="BG107" s="73"/>
      <c r="BH107" s="75"/>
      <c r="BI107" s="75"/>
      <c r="BJ107" s="75"/>
      <c r="BK107" s="75"/>
    </row>
    <row r="108" ht="15.75" customHeight="1">
      <c r="A108" s="73"/>
      <c r="B108" s="74"/>
      <c r="C108" s="74"/>
      <c r="D108" s="74"/>
      <c r="E108" s="75"/>
      <c r="F108" s="75"/>
      <c r="G108" s="75"/>
      <c r="H108" s="74"/>
      <c r="I108" s="75"/>
      <c r="J108" s="73"/>
      <c r="K108" s="73"/>
      <c r="L108" s="74"/>
      <c r="M108" s="74"/>
      <c r="N108" s="73"/>
      <c r="O108" s="73"/>
      <c r="P108" s="74"/>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4"/>
      <c r="AN108" s="75"/>
      <c r="AO108" s="73"/>
      <c r="AP108" s="75"/>
      <c r="AQ108" s="75"/>
      <c r="AR108" s="75"/>
      <c r="AS108" s="75"/>
      <c r="AT108" s="75"/>
      <c r="AU108" s="75"/>
      <c r="AV108" s="75"/>
      <c r="AW108" s="75"/>
      <c r="AX108" s="75"/>
      <c r="AY108" s="74"/>
      <c r="AZ108" s="74"/>
      <c r="BA108" s="73"/>
      <c r="BB108" s="77"/>
      <c r="BC108" s="78"/>
      <c r="BD108" s="78"/>
      <c r="BE108" s="78"/>
      <c r="BF108" s="78"/>
      <c r="BG108" s="73"/>
      <c r="BH108" s="75"/>
      <c r="BI108" s="75"/>
      <c r="BJ108" s="75"/>
      <c r="BK108" s="75"/>
    </row>
    <row r="109" ht="15.75" customHeight="1">
      <c r="A109" s="73"/>
      <c r="B109" s="74"/>
      <c r="C109" s="74"/>
      <c r="D109" s="74"/>
      <c r="E109" s="75"/>
      <c r="F109" s="75"/>
      <c r="G109" s="75"/>
      <c r="H109" s="74"/>
      <c r="I109" s="75"/>
      <c r="J109" s="73"/>
      <c r="K109" s="73"/>
      <c r="L109" s="74"/>
      <c r="M109" s="74"/>
      <c r="N109" s="73"/>
      <c r="O109" s="73"/>
      <c r="P109" s="74"/>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4"/>
      <c r="AN109" s="75"/>
      <c r="AO109" s="73"/>
      <c r="AP109" s="75"/>
      <c r="AQ109" s="75"/>
      <c r="AR109" s="75"/>
      <c r="AS109" s="75"/>
      <c r="AT109" s="75"/>
      <c r="AU109" s="75"/>
      <c r="AV109" s="75"/>
      <c r="AW109" s="75"/>
      <c r="AX109" s="75"/>
      <c r="AY109" s="74"/>
      <c r="AZ109" s="74"/>
      <c r="BA109" s="73"/>
      <c r="BB109" s="77"/>
      <c r="BC109" s="78"/>
      <c r="BD109" s="78"/>
      <c r="BE109" s="78"/>
      <c r="BF109" s="78"/>
      <c r="BG109" s="73"/>
      <c r="BH109" s="75"/>
      <c r="BI109" s="75"/>
      <c r="BJ109" s="75"/>
      <c r="BK109" s="75"/>
    </row>
    <row r="110" ht="15.75" customHeight="1">
      <c r="A110" s="73"/>
      <c r="B110" s="74"/>
      <c r="C110" s="74"/>
      <c r="D110" s="74"/>
      <c r="E110" s="75"/>
      <c r="F110" s="75"/>
      <c r="G110" s="75"/>
      <c r="H110" s="74"/>
      <c r="I110" s="75"/>
      <c r="J110" s="73"/>
      <c r="K110" s="73"/>
      <c r="L110" s="74"/>
      <c r="M110" s="74"/>
      <c r="N110" s="73"/>
      <c r="O110" s="73"/>
      <c r="P110" s="74"/>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4"/>
      <c r="AN110" s="75"/>
      <c r="AO110" s="73"/>
      <c r="AP110" s="75"/>
      <c r="AQ110" s="75"/>
      <c r="AR110" s="75"/>
      <c r="AS110" s="75"/>
      <c r="AT110" s="75"/>
      <c r="AU110" s="75"/>
      <c r="AV110" s="75"/>
      <c r="AW110" s="75"/>
      <c r="AX110" s="75"/>
      <c r="AY110" s="74"/>
      <c r="AZ110" s="74"/>
      <c r="BA110" s="73"/>
      <c r="BB110" s="77"/>
      <c r="BC110" s="78"/>
      <c r="BD110" s="78"/>
      <c r="BE110" s="78"/>
      <c r="BF110" s="78"/>
      <c r="BG110" s="73"/>
      <c r="BH110" s="75"/>
      <c r="BI110" s="75"/>
      <c r="BJ110" s="75"/>
      <c r="BK110" s="75"/>
    </row>
    <row r="111" ht="15.75" customHeight="1">
      <c r="A111" s="73"/>
      <c r="B111" s="74"/>
      <c r="C111" s="74"/>
      <c r="D111" s="74"/>
      <c r="E111" s="75"/>
      <c r="F111" s="75"/>
      <c r="G111" s="75"/>
      <c r="H111" s="74"/>
      <c r="I111" s="75"/>
      <c r="J111" s="73"/>
      <c r="K111" s="73"/>
      <c r="L111" s="74"/>
      <c r="M111" s="74"/>
      <c r="N111" s="73"/>
      <c r="O111" s="73"/>
      <c r="P111" s="74"/>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4"/>
      <c r="AN111" s="75"/>
      <c r="AO111" s="73"/>
      <c r="AP111" s="75"/>
      <c r="AQ111" s="75"/>
      <c r="AR111" s="75"/>
      <c r="AS111" s="75"/>
      <c r="AT111" s="75"/>
      <c r="AU111" s="75"/>
      <c r="AV111" s="75"/>
      <c r="AW111" s="75"/>
      <c r="AX111" s="75"/>
      <c r="AY111" s="74"/>
      <c r="AZ111" s="74"/>
      <c r="BA111" s="73"/>
      <c r="BB111" s="77"/>
      <c r="BC111" s="78"/>
      <c r="BD111" s="78"/>
      <c r="BE111" s="78"/>
      <c r="BF111" s="78"/>
      <c r="BG111" s="73"/>
      <c r="BH111" s="75"/>
      <c r="BI111" s="75"/>
      <c r="BJ111" s="75"/>
      <c r="BK111" s="75"/>
    </row>
    <row r="112" ht="15.75" customHeight="1">
      <c r="A112" s="73"/>
      <c r="B112" s="74"/>
      <c r="C112" s="74"/>
      <c r="D112" s="74"/>
      <c r="E112" s="75"/>
      <c r="F112" s="75"/>
      <c r="G112" s="75"/>
      <c r="H112" s="74"/>
      <c r="I112" s="75"/>
      <c r="J112" s="73"/>
      <c r="K112" s="73"/>
      <c r="L112" s="74"/>
      <c r="M112" s="74"/>
      <c r="N112" s="73"/>
      <c r="O112" s="73"/>
      <c r="P112" s="74"/>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4"/>
      <c r="AN112" s="75"/>
      <c r="AO112" s="73"/>
      <c r="AP112" s="75"/>
      <c r="AQ112" s="75"/>
      <c r="AR112" s="75"/>
      <c r="AS112" s="75"/>
      <c r="AT112" s="75"/>
      <c r="AU112" s="75"/>
      <c r="AV112" s="75"/>
      <c r="AW112" s="75"/>
      <c r="AX112" s="75"/>
      <c r="AY112" s="74"/>
      <c r="AZ112" s="74"/>
      <c r="BA112" s="73"/>
      <c r="BB112" s="77"/>
      <c r="BC112" s="78"/>
      <c r="BD112" s="78"/>
      <c r="BE112" s="78"/>
      <c r="BF112" s="78"/>
      <c r="BG112" s="73"/>
      <c r="BH112" s="75"/>
      <c r="BI112" s="75"/>
      <c r="BJ112" s="75"/>
      <c r="BK112" s="75"/>
    </row>
    <row r="113" ht="15.75" customHeight="1">
      <c r="A113" s="73"/>
      <c r="B113" s="74"/>
      <c r="C113" s="74"/>
      <c r="D113" s="74"/>
      <c r="E113" s="75"/>
      <c r="F113" s="75"/>
      <c r="G113" s="75"/>
      <c r="H113" s="74"/>
      <c r="I113" s="75"/>
      <c r="J113" s="73"/>
      <c r="K113" s="73"/>
      <c r="L113" s="74"/>
      <c r="M113" s="74"/>
      <c r="N113" s="73"/>
      <c r="O113" s="73"/>
      <c r="P113" s="74"/>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4"/>
      <c r="AN113" s="75"/>
      <c r="AO113" s="73"/>
      <c r="AP113" s="75"/>
      <c r="AQ113" s="75"/>
      <c r="AR113" s="75"/>
      <c r="AS113" s="75"/>
      <c r="AT113" s="75"/>
      <c r="AU113" s="75"/>
      <c r="AV113" s="75"/>
      <c r="AW113" s="75"/>
      <c r="AX113" s="75"/>
      <c r="AY113" s="74"/>
      <c r="AZ113" s="74"/>
      <c r="BA113" s="73"/>
      <c r="BB113" s="77"/>
      <c r="BC113" s="78"/>
      <c r="BD113" s="78"/>
      <c r="BE113" s="78"/>
      <c r="BF113" s="78"/>
      <c r="BG113" s="73"/>
      <c r="BH113" s="75"/>
      <c r="BI113" s="75"/>
      <c r="BJ113" s="75"/>
      <c r="BK113" s="75"/>
    </row>
    <row r="114" ht="15.75" customHeight="1">
      <c r="A114" s="73"/>
      <c r="B114" s="74"/>
      <c r="C114" s="74"/>
      <c r="D114" s="74"/>
      <c r="E114" s="75"/>
      <c r="F114" s="75"/>
      <c r="G114" s="75"/>
      <c r="H114" s="74"/>
      <c r="I114" s="75"/>
      <c r="J114" s="73"/>
      <c r="K114" s="73"/>
      <c r="L114" s="74"/>
      <c r="M114" s="74"/>
      <c r="N114" s="73"/>
      <c r="O114" s="73"/>
      <c r="P114" s="74"/>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4"/>
      <c r="AN114" s="75"/>
      <c r="AO114" s="73"/>
      <c r="AP114" s="75"/>
      <c r="AQ114" s="75"/>
      <c r="AR114" s="75"/>
      <c r="AS114" s="75"/>
      <c r="AT114" s="75"/>
      <c r="AU114" s="75"/>
      <c r="AV114" s="75"/>
      <c r="AW114" s="75"/>
      <c r="AX114" s="75"/>
      <c r="AY114" s="74"/>
      <c r="AZ114" s="74"/>
      <c r="BA114" s="73"/>
      <c r="BB114" s="77"/>
      <c r="BC114" s="78"/>
      <c r="BD114" s="78"/>
      <c r="BE114" s="78"/>
      <c r="BF114" s="78"/>
      <c r="BG114" s="73"/>
      <c r="BH114" s="75"/>
      <c r="BI114" s="75"/>
      <c r="BJ114" s="75"/>
      <c r="BK114" s="75"/>
    </row>
    <row r="115" ht="15.75" customHeight="1">
      <c r="A115" s="73"/>
      <c r="B115" s="74"/>
      <c r="C115" s="74"/>
      <c r="D115" s="74"/>
      <c r="E115" s="75"/>
      <c r="F115" s="75"/>
      <c r="G115" s="75"/>
      <c r="H115" s="74"/>
      <c r="I115" s="75"/>
      <c r="J115" s="73"/>
      <c r="K115" s="73"/>
      <c r="L115" s="74"/>
      <c r="M115" s="74"/>
      <c r="N115" s="73"/>
      <c r="O115" s="73"/>
      <c r="P115" s="74"/>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4"/>
      <c r="AN115" s="75"/>
      <c r="AO115" s="73"/>
      <c r="AP115" s="75"/>
      <c r="AQ115" s="75"/>
      <c r="AR115" s="75"/>
      <c r="AS115" s="75"/>
      <c r="AT115" s="75"/>
      <c r="AU115" s="75"/>
      <c r="AV115" s="75"/>
      <c r="AW115" s="75"/>
      <c r="AX115" s="75"/>
      <c r="AY115" s="74"/>
      <c r="AZ115" s="74"/>
      <c r="BA115" s="73"/>
      <c r="BB115" s="77"/>
      <c r="BC115" s="78"/>
      <c r="BD115" s="78"/>
      <c r="BE115" s="78"/>
      <c r="BF115" s="78"/>
      <c r="BG115" s="73"/>
      <c r="BH115" s="75"/>
      <c r="BI115" s="75"/>
      <c r="BJ115" s="75"/>
      <c r="BK115" s="75"/>
    </row>
    <row r="116" ht="15.75" customHeight="1">
      <c r="A116" s="73"/>
      <c r="B116" s="74"/>
      <c r="C116" s="74"/>
      <c r="D116" s="74"/>
      <c r="E116" s="75"/>
      <c r="F116" s="75"/>
      <c r="G116" s="75"/>
      <c r="H116" s="74"/>
      <c r="I116" s="75"/>
      <c r="J116" s="73"/>
      <c r="K116" s="73"/>
      <c r="L116" s="74"/>
      <c r="M116" s="74"/>
      <c r="N116" s="73"/>
      <c r="O116" s="73"/>
      <c r="P116" s="74"/>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4"/>
      <c r="AN116" s="75"/>
      <c r="AO116" s="73"/>
      <c r="AP116" s="75"/>
      <c r="AQ116" s="75"/>
      <c r="AR116" s="75"/>
      <c r="AS116" s="75"/>
      <c r="AT116" s="75"/>
      <c r="AU116" s="75"/>
      <c r="AV116" s="75"/>
      <c r="AW116" s="75"/>
      <c r="AX116" s="75"/>
      <c r="AY116" s="74"/>
      <c r="AZ116" s="74"/>
      <c r="BA116" s="73"/>
      <c r="BB116" s="77"/>
      <c r="BC116" s="78"/>
      <c r="BD116" s="78"/>
      <c r="BE116" s="78"/>
      <c r="BF116" s="78"/>
      <c r="BG116" s="73"/>
      <c r="BH116" s="75"/>
      <c r="BI116" s="75"/>
      <c r="BJ116" s="75"/>
      <c r="BK116" s="75"/>
    </row>
    <row r="117" ht="15.75" customHeight="1">
      <c r="A117" s="73"/>
      <c r="B117" s="74"/>
      <c r="C117" s="74"/>
      <c r="D117" s="74"/>
      <c r="E117" s="75"/>
      <c r="F117" s="75"/>
      <c r="G117" s="75"/>
      <c r="H117" s="74"/>
      <c r="I117" s="75"/>
      <c r="J117" s="73"/>
      <c r="K117" s="73"/>
      <c r="L117" s="74"/>
      <c r="M117" s="74"/>
      <c r="N117" s="73"/>
      <c r="O117" s="73"/>
      <c r="P117" s="74"/>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4"/>
      <c r="AN117" s="75"/>
      <c r="AO117" s="73"/>
      <c r="AP117" s="75"/>
      <c r="AQ117" s="75"/>
      <c r="AR117" s="75"/>
      <c r="AS117" s="75"/>
      <c r="AT117" s="75"/>
      <c r="AU117" s="75"/>
      <c r="AV117" s="75"/>
      <c r="AW117" s="75"/>
      <c r="AX117" s="75"/>
      <c r="AY117" s="74"/>
      <c r="AZ117" s="74"/>
      <c r="BA117" s="73"/>
      <c r="BB117" s="77"/>
      <c r="BC117" s="78"/>
      <c r="BD117" s="78"/>
      <c r="BE117" s="78"/>
      <c r="BF117" s="78"/>
      <c r="BG117" s="73"/>
      <c r="BH117" s="75"/>
      <c r="BI117" s="75"/>
      <c r="BJ117" s="75"/>
      <c r="BK117" s="75"/>
    </row>
    <row r="118" ht="15.75" customHeight="1">
      <c r="A118" s="73"/>
      <c r="B118" s="74"/>
      <c r="C118" s="74"/>
      <c r="D118" s="74"/>
      <c r="E118" s="75"/>
      <c r="F118" s="75"/>
      <c r="G118" s="75"/>
      <c r="H118" s="74"/>
      <c r="I118" s="75"/>
      <c r="J118" s="73"/>
      <c r="K118" s="73"/>
      <c r="L118" s="74"/>
      <c r="M118" s="74"/>
      <c r="N118" s="73"/>
      <c r="O118" s="73"/>
      <c r="P118" s="74"/>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4"/>
      <c r="AN118" s="75"/>
      <c r="AO118" s="73"/>
      <c r="AP118" s="75"/>
      <c r="AQ118" s="75"/>
      <c r="AR118" s="75"/>
      <c r="AS118" s="75"/>
      <c r="AT118" s="75"/>
      <c r="AU118" s="75"/>
      <c r="AV118" s="75"/>
      <c r="AW118" s="75"/>
      <c r="AX118" s="75"/>
      <c r="AY118" s="74"/>
      <c r="AZ118" s="74"/>
      <c r="BA118" s="73"/>
      <c r="BB118" s="77"/>
      <c r="BC118" s="78"/>
      <c r="BD118" s="78"/>
      <c r="BE118" s="78"/>
      <c r="BF118" s="78"/>
      <c r="BG118" s="73"/>
      <c r="BH118" s="75"/>
      <c r="BI118" s="75"/>
      <c r="BJ118" s="75"/>
      <c r="BK118" s="75"/>
    </row>
    <row r="119" ht="15.75" customHeight="1">
      <c r="A119" s="73"/>
      <c r="B119" s="74"/>
      <c r="C119" s="74"/>
      <c r="D119" s="74"/>
      <c r="E119" s="75"/>
      <c r="F119" s="75"/>
      <c r="G119" s="75"/>
      <c r="H119" s="74"/>
      <c r="I119" s="75"/>
      <c r="J119" s="73"/>
      <c r="K119" s="73"/>
      <c r="L119" s="74"/>
      <c r="M119" s="74"/>
      <c r="N119" s="73"/>
      <c r="O119" s="73"/>
      <c r="P119" s="74"/>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4"/>
      <c r="AN119" s="75"/>
      <c r="AO119" s="73"/>
      <c r="AP119" s="75"/>
      <c r="AQ119" s="75"/>
      <c r="AR119" s="75"/>
      <c r="AS119" s="75"/>
      <c r="AT119" s="75"/>
      <c r="AU119" s="75"/>
      <c r="AV119" s="75"/>
      <c r="AW119" s="75"/>
      <c r="AX119" s="75"/>
      <c r="AY119" s="74"/>
      <c r="AZ119" s="74"/>
      <c r="BA119" s="73"/>
      <c r="BB119" s="77"/>
      <c r="BC119" s="78"/>
      <c r="BD119" s="78"/>
      <c r="BE119" s="78"/>
      <c r="BF119" s="78"/>
      <c r="BG119" s="73"/>
      <c r="BH119" s="75"/>
      <c r="BI119" s="75"/>
      <c r="BJ119" s="75"/>
      <c r="BK119" s="75"/>
    </row>
    <row r="120" ht="15.75" customHeight="1">
      <c r="A120" s="73"/>
      <c r="B120" s="74"/>
      <c r="C120" s="74"/>
      <c r="D120" s="74"/>
      <c r="E120" s="75"/>
      <c r="F120" s="75"/>
      <c r="G120" s="75"/>
      <c r="H120" s="74"/>
      <c r="I120" s="75"/>
      <c r="J120" s="73"/>
      <c r="K120" s="73"/>
      <c r="L120" s="74"/>
      <c r="M120" s="74"/>
      <c r="N120" s="73"/>
      <c r="O120" s="73"/>
      <c r="P120" s="74"/>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4"/>
      <c r="AN120" s="75"/>
      <c r="AO120" s="73"/>
      <c r="AP120" s="75"/>
      <c r="AQ120" s="75"/>
      <c r="AR120" s="75"/>
      <c r="AS120" s="75"/>
      <c r="AT120" s="75"/>
      <c r="AU120" s="75"/>
      <c r="AV120" s="75"/>
      <c r="AW120" s="75"/>
      <c r="AX120" s="75"/>
      <c r="AY120" s="74"/>
      <c r="AZ120" s="74"/>
      <c r="BA120" s="73"/>
      <c r="BB120" s="77"/>
      <c r="BC120" s="78"/>
      <c r="BD120" s="78"/>
      <c r="BE120" s="78"/>
      <c r="BF120" s="78"/>
      <c r="BG120" s="73"/>
      <c r="BH120" s="75"/>
      <c r="BI120" s="75"/>
      <c r="BJ120" s="75"/>
      <c r="BK120" s="75"/>
    </row>
    <row r="121" ht="15.75" customHeight="1">
      <c r="A121" s="73"/>
      <c r="B121" s="74"/>
      <c r="C121" s="74"/>
      <c r="D121" s="74"/>
      <c r="E121" s="75"/>
      <c r="F121" s="75"/>
      <c r="G121" s="75"/>
      <c r="H121" s="74"/>
      <c r="I121" s="75"/>
      <c r="J121" s="73"/>
      <c r="K121" s="73"/>
      <c r="L121" s="74"/>
      <c r="M121" s="74"/>
      <c r="N121" s="73"/>
      <c r="O121" s="73"/>
      <c r="P121" s="74"/>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4"/>
      <c r="AN121" s="75"/>
      <c r="AO121" s="73"/>
      <c r="AP121" s="75"/>
      <c r="AQ121" s="75"/>
      <c r="AR121" s="75"/>
      <c r="AS121" s="75"/>
      <c r="AT121" s="75"/>
      <c r="AU121" s="75"/>
      <c r="AV121" s="75"/>
      <c r="AW121" s="75"/>
      <c r="AX121" s="75"/>
      <c r="AY121" s="74"/>
      <c r="AZ121" s="74"/>
      <c r="BA121" s="73"/>
      <c r="BB121" s="77"/>
      <c r="BC121" s="78"/>
      <c r="BD121" s="78"/>
      <c r="BE121" s="78"/>
      <c r="BF121" s="78"/>
      <c r="BG121" s="73"/>
      <c r="BH121" s="75"/>
      <c r="BI121" s="75"/>
      <c r="BJ121" s="75"/>
      <c r="BK121" s="75"/>
    </row>
    <row r="122" ht="15.75" customHeight="1">
      <c r="A122" s="73"/>
      <c r="B122" s="74"/>
      <c r="C122" s="74"/>
      <c r="D122" s="74"/>
      <c r="E122" s="75"/>
      <c r="F122" s="75"/>
      <c r="G122" s="75"/>
      <c r="H122" s="74"/>
      <c r="I122" s="75"/>
      <c r="J122" s="73"/>
      <c r="K122" s="73"/>
      <c r="L122" s="74"/>
      <c r="M122" s="74"/>
      <c r="N122" s="73"/>
      <c r="O122" s="73"/>
      <c r="P122" s="74"/>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4"/>
      <c r="AN122" s="75"/>
      <c r="AO122" s="73"/>
      <c r="AP122" s="75"/>
      <c r="AQ122" s="75"/>
      <c r="AR122" s="75"/>
      <c r="AS122" s="75"/>
      <c r="AT122" s="75"/>
      <c r="AU122" s="75"/>
      <c r="AV122" s="75"/>
      <c r="AW122" s="75"/>
      <c r="AX122" s="75"/>
      <c r="AY122" s="74"/>
      <c r="AZ122" s="74"/>
      <c r="BA122" s="73"/>
      <c r="BB122" s="77"/>
      <c r="BC122" s="78"/>
      <c r="BD122" s="78"/>
      <c r="BE122" s="78"/>
      <c r="BF122" s="78"/>
      <c r="BG122" s="73"/>
      <c r="BH122" s="75"/>
      <c r="BI122" s="75"/>
      <c r="BJ122" s="75"/>
      <c r="BK122" s="75"/>
    </row>
    <row r="123" ht="15.75" customHeight="1">
      <c r="A123" s="73"/>
      <c r="B123" s="74"/>
      <c r="C123" s="74"/>
      <c r="D123" s="74"/>
      <c r="E123" s="75"/>
      <c r="F123" s="75"/>
      <c r="G123" s="75"/>
      <c r="H123" s="74"/>
      <c r="I123" s="75"/>
      <c r="J123" s="73"/>
      <c r="K123" s="73"/>
      <c r="L123" s="74"/>
      <c r="M123" s="74"/>
      <c r="N123" s="73"/>
      <c r="O123" s="73"/>
      <c r="P123" s="74"/>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4"/>
      <c r="AN123" s="75"/>
      <c r="AO123" s="73"/>
      <c r="AP123" s="75"/>
      <c r="AQ123" s="75"/>
      <c r="AR123" s="75"/>
      <c r="AS123" s="75"/>
      <c r="AT123" s="75"/>
      <c r="AU123" s="75"/>
      <c r="AV123" s="75"/>
      <c r="AW123" s="75"/>
      <c r="AX123" s="75"/>
      <c r="AY123" s="74"/>
      <c r="AZ123" s="74"/>
      <c r="BA123" s="73"/>
      <c r="BB123" s="77"/>
      <c r="BC123" s="78"/>
      <c r="BD123" s="78"/>
      <c r="BE123" s="78"/>
      <c r="BF123" s="78"/>
      <c r="BG123" s="73"/>
      <c r="BH123" s="75"/>
      <c r="BI123" s="75"/>
      <c r="BJ123" s="75"/>
      <c r="BK123" s="75"/>
    </row>
    <row r="124" ht="15.75" customHeight="1">
      <c r="A124" s="73"/>
      <c r="B124" s="74"/>
      <c r="C124" s="74"/>
      <c r="D124" s="74"/>
      <c r="E124" s="75"/>
      <c r="F124" s="75"/>
      <c r="G124" s="75"/>
      <c r="H124" s="74"/>
      <c r="I124" s="75"/>
      <c r="J124" s="73"/>
      <c r="K124" s="73"/>
      <c r="L124" s="74"/>
      <c r="M124" s="74"/>
      <c r="N124" s="73"/>
      <c r="O124" s="73"/>
      <c r="P124" s="74"/>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4"/>
      <c r="AN124" s="75"/>
      <c r="AO124" s="73"/>
      <c r="AP124" s="75"/>
      <c r="AQ124" s="75"/>
      <c r="AR124" s="75"/>
      <c r="AS124" s="75"/>
      <c r="AT124" s="75"/>
      <c r="AU124" s="75"/>
      <c r="AV124" s="75"/>
      <c r="AW124" s="75"/>
      <c r="AX124" s="75"/>
      <c r="AY124" s="74"/>
      <c r="AZ124" s="74"/>
      <c r="BA124" s="73"/>
      <c r="BB124" s="77"/>
      <c r="BC124" s="78"/>
      <c r="BD124" s="78"/>
      <c r="BE124" s="78"/>
      <c r="BF124" s="78"/>
      <c r="BG124" s="73"/>
      <c r="BH124" s="75"/>
      <c r="BI124" s="75"/>
      <c r="BJ124" s="75"/>
      <c r="BK124" s="75"/>
    </row>
    <row r="125" ht="15.75" customHeight="1">
      <c r="A125" s="73"/>
      <c r="B125" s="74"/>
      <c r="C125" s="74"/>
      <c r="D125" s="74"/>
      <c r="E125" s="75"/>
      <c r="F125" s="75"/>
      <c r="G125" s="75"/>
      <c r="H125" s="74"/>
      <c r="I125" s="75"/>
      <c r="J125" s="73"/>
      <c r="K125" s="73"/>
      <c r="L125" s="74"/>
      <c r="M125" s="74"/>
      <c r="N125" s="73"/>
      <c r="O125" s="73"/>
      <c r="P125" s="74"/>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4"/>
      <c r="AN125" s="75"/>
      <c r="AO125" s="73"/>
      <c r="AP125" s="75"/>
      <c r="AQ125" s="75"/>
      <c r="AR125" s="75"/>
      <c r="AS125" s="75"/>
      <c r="AT125" s="75"/>
      <c r="AU125" s="75"/>
      <c r="AV125" s="75"/>
      <c r="AW125" s="75"/>
      <c r="AX125" s="75"/>
      <c r="AY125" s="74"/>
      <c r="AZ125" s="74"/>
      <c r="BA125" s="73"/>
      <c r="BB125" s="77"/>
      <c r="BC125" s="78"/>
      <c r="BD125" s="78"/>
      <c r="BE125" s="78"/>
      <c r="BF125" s="78"/>
      <c r="BG125" s="73"/>
      <c r="BH125" s="75"/>
      <c r="BI125" s="75"/>
      <c r="BJ125" s="75"/>
      <c r="BK125" s="75"/>
    </row>
    <row r="126" ht="15.75" customHeight="1">
      <c r="A126" s="73"/>
      <c r="B126" s="74"/>
      <c r="C126" s="74"/>
      <c r="D126" s="74"/>
      <c r="E126" s="75"/>
      <c r="F126" s="75"/>
      <c r="G126" s="75"/>
      <c r="H126" s="74"/>
      <c r="I126" s="75"/>
      <c r="J126" s="73"/>
      <c r="K126" s="73"/>
      <c r="L126" s="74"/>
      <c r="M126" s="74"/>
      <c r="N126" s="73"/>
      <c r="O126" s="73"/>
      <c r="P126" s="74"/>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4"/>
      <c r="AN126" s="75"/>
      <c r="AO126" s="73"/>
      <c r="AP126" s="75"/>
      <c r="AQ126" s="75"/>
      <c r="AR126" s="75"/>
      <c r="AS126" s="75"/>
      <c r="AT126" s="75"/>
      <c r="AU126" s="75"/>
      <c r="AV126" s="75"/>
      <c r="AW126" s="75"/>
      <c r="AX126" s="75"/>
      <c r="AY126" s="74"/>
      <c r="AZ126" s="74"/>
      <c r="BA126" s="73"/>
      <c r="BB126" s="77"/>
      <c r="BC126" s="78"/>
      <c r="BD126" s="78"/>
      <c r="BE126" s="78"/>
      <c r="BF126" s="78"/>
      <c r="BG126" s="73"/>
      <c r="BH126" s="75"/>
      <c r="BI126" s="75"/>
      <c r="BJ126" s="75"/>
      <c r="BK126" s="75"/>
    </row>
    <row r="127" ht="15.75" customHeight="1">
      <c r="A127" s="73"/>
      <c r="B127" s="74"/>
      <c r="C127" s="74"/>
      <c r="D127" s="74"/>
      <c r="E127" s="75"/>
      <c r="F127" s="75"/>
      <c r="G127" s="75"/>
      <c r="H127" s="74"/>
      <c r="I127" s="75"/>
      <c r="J127" s="73"/>
      <c r="K127" s="73"/>
      <c r="L127" s="74"/>
      <c r="M127" s="74"/>
      <c r="N127" s="73"/>
      <c r="O127" s="73"/>
      <c r="P127" s="74"/>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4"/>
      <c r="AN127" s="75"/>
      <c r="AO127" s="73"/>
      <c r="AP127" s="75"/>
      <c r="AQ127" s="75"/>
      <c r="AR127" s="75"/>
      <c r="AS127" s="75"/>
      <c r="AT127" s="75"/>
      <c r="AU127" s="75"/>
      <c r="AV127" s="75"/>
      <c r="AW127" s="75"/>
      <c r="AX127" s="75"/>
      <c r="AY127" s="74"/>
      <c r="AZ127" s="74"/>
      <c r="BA127" s="73"/>
      <c r="BB127" s="77"/>
      <c r="BC127" s="78"/>
      <c r="BD127" s="78"/>
      <c r="BE127" s="78"/>
      <c r="BF127" s="78"/>
      <c r="BG127" s="73"/>
      <c r="BH127" s="75"/>
      <c r="BI127" s="75"/>
      <c r="BJ127" s="75"/>
      <c r="BK127" s="75"/>
    </row>
    <row r="128" ht="15.75" customHeight="1">
      <c r="A128" s="73"/>
      <c r="B128" s="74"/>
      <c r="C128" s="74"/>
      <c r="D128" s="74"/>
      <c r="E128" s="75"/>
      <c r="F128" s="75"/>
      <c r="G128" s="75"/>
      <c r="H128" s="74"/>
      <c r="I128" s="75"/>
      <c r="J128" s="73"/>
      <c r="K128" s="73"/>
      <c r="L128" s="74"/>
      <c r="M128" s="74"/>
      <c r="N128" s="73"/>
      <c r="O128" s="73"/>
      <c r="P128" s="74"/>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4"/>
      <c r="AN128" s="75"/>
      <c r="AO128" s="73"/>
      <c r="AP128" s="75"/>
      <c r="AQ128" s="75"/>
      <c r="AR128" s="75"/>
      <c r="AS128" s="75"/>
      <c r="AT128" s="75"/>
      <c r="AU128" s="75"/>
      <c r="AV128" s="75"/>
      <c r="AW128" s="75"/>
      <c r="AX128" s="75"/>
      <c r="AY128" s="74"/>
      <c r="AZ128" s="74"/>
      <c r="BA128" s="73"/>
      <c r="BB128" s="77"/>
      <c r="BC128" s="78"/>
      <c r="BD128" s="78"/>
      <c r="BE128" s="78"/>
      <c r="BF128" s="78"/>
      <c r="BG128" s="73"/>
      <c r="BH128" s="75"/>
      <c r="BI128" s="75"/>
      <c r="BJ128" s="75"/>
      <c r="BK128" s="75"/>
    </row>
    <row r="129" ht="15.75" customHeight="1">
      <c r="A129" s="73"/>
      <c r="B129" s="74"/>
      <c r="C129" s="74"/>
      <c r="D129" s="74"/>
      <c r="E129" s="75"/>
      <c r="F129" s="75"/>
      <c r="G129" s="75"/>
      <c r="H129" s="74"/>
      <c r="I129" s="75"/>
      <c r="J129" s="73"/>
      <c r="K129" s="73"/>
      <c r="L129" s="74"/>
      <c r="M129" s="74"/>
      <c r="N129" s="73"/>
      <c r="O129" s="73"/>
      <c r="P129" s="74"/>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4"/>
      <c r="AN129" s="75"/>
      <c r="AO129" s="73"/>
      <c r="AP129" s="75"/>
      <c r="AQ129" s="75"/>
      <c r="AR129" s="75"/>
      <c r="AS129" s="75"/>
      <c r="AT129" s="75"/>
      <c r="AU129" s="75"/>
      <c r="AV129" s="75"/>
      <c r="AW129" s="75"/>
      <c r="AX129" s="75"/>
      <c r="AY129" s="74"/>
      <c r="AZ129" s="74"/>
      <c r="BA129" s="73"/>
      <c r="BB129" s="77"/>
      <c r="BC129" s="78"/>
      <c r="BD129" s="78"/>
      <c r="BE129" s="78"/>
      <c r="BF129" s="78"/>
      <c r="BG129" s="73"/>
      <c r="BH129" s="75"/>
      <c r="BI129" s="75"/>
      <c r="BJ129" s="75"/>
      <c r="BK129" s="75"/>
    </row>
    <row r="130" ht="15.75" customHeight="1">
      <c r="A130" s="73"/>
      <c r="B130" s="74"/>
      <c r="C130" s="74"/>
      <c r="D130" s="74"/>
      <c r="E130" s="75"/>
      <c r="F130" s="75"/>
      <c r="G130" s="75"/>
      <c r="H130" s="74"/>
      <c r="I130" s="75"/>
      <c r="J130" s="73"/>
      <c r="K130" s="73"/>
      <c r="L130" s="74"/>
      <c r="M130" s="74"/>
      <c r="N130" s="73"/>
      <c r="O130" s="73"/>
      <c r="P130" s="74"/>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4"/>
      <c r="AN130" s="75"/>
      <c r="AO130" s="73"/>
      <c r="AP130" s="75"/>
      <c r="AQ130" s="75"/>
      <c r="AR130" s="75"/>
      <c r="AS130" s="75"/>
      <c r="AT130" s="75"/>
      <c r="AU130" s="75"/>
      <c r="AV130" s="75"/>
      <c r="AW130" s="75"/>
      <c r="AX130" s="75"/>
      <c r="AY130" s="74"/>
      <c r="AZ130" s="74"/>
      <c r="BA130" s="73"/>
      <c r="BB130" s="77"/>
      <c r="BC130" s="78"/>
      <c r="BD130" s="78"/>
      <c r="BE130" s="78"/>
      <c r="BF130" s="78"/>
      <c r="BG130" s="73"/>
      <c r="BH130" s="75"/>
      <c r="BI130" s="75"/>
      <c r="BJ130" s="75"/>
      <c r="BK130" s="75"/>
    </row>
    <row r="131" ht="15.75" customHeight="1">
      <c r="A131" s="73"/>
      <c r="B131" s="74"/>
      <c r="C131" s="74"/>
      <c r="D131" s="74"/>
      <c r="E131" s="75"/>
      <c r="F131" s="75"/>
      <c r="G131" s="75"/>
      <c r="H131" s="74"/>
      <c r="I131" s="75"/>
      <c r="J131" s="73"/>
      <c r="K131" s="73"/>
      <c r="L131" s="74"/>
      <c r="M131" s="74"/>
      <c r="N131" s="73"/>
      <c r="O131" s="73"/>
      <c r="P131" s="74"/>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4"/>
      <c r="AN131" s="75"/>
      <c r="AO131" s="73"/>
      <c r="AP131" s="75"/>
      <c r="AQ131" s="75"/>
      <c r="AR131" s="75"/>
      <c r="AS131" s="75"/>
      <c r="AT131" s="75"/>
      <c r="AU131" s="75"/>
      <c r="AV131" s="75"/>
      <c r="AW131" s="75"/>
      <c r="AX131" s="75"/>
      <c r="AY131" s="74"/>
      <c r="AZ131" s="74"/>
      <c r="BA131" s="73"/>
      <c r="BB131" s="77"/>
      <c r="BC131" s="78"/>
      <c r="BD131" s="78"/>
      <c r="BE131" s="78"/>
      <c r="BF131" s="78"/>
      <c r="BG131" s="73"/>
      <c r="BH131" s="75"/>
      <c r="BI131" s="75"/>
      <c r="BJ131" s="75"/>
      <c r="BK131" s="75"/>
    </row>
    <row r="132" ht="15.75" customHeight="1">
      <c r="A132" s="73"/>
      <c r="B132" s="74"/>
      <c r="C132" s="74"/>
      <c r="D132" s="74"/>
      <c r="E132" s="75"/>
      <c r="F132" s="75"/>
      <c r="G132" s="75"/>
      <c r="H132" s="74"/>
      <c r="I132" s="75"/>
      <c r="J132" s="73"/>
      <c r="K132" s="73"/>
      <c r="L132" s="74"/>
      <c r="M132" s="74"/>
      <c r="N132" s="73"/>
      <c r="O132" s="73"/>
      <c r="P132" s="74"/>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4"/>
      <c r="AN132" s="75"/>
      <c r="AO132" s="73"/>
      <c r="AP132" s="75"/>
      <c r="AQ132" s="75"/>
      <c r="AR132" s="75"/>
      <c r="AS132" s="75"/>
      <c r="AT132" s="75"/>
      <c r="AU132" s="75"/>
      <c r="AV132" s="75"/>
      <c r="AW132" s="75"/>
      <c r="AX132" s="75"/>
      <c r="AY132" s="74"/>
      <c r="AZ132" s="74"/>
      <c r="BA132" s="73"/>
      <c r="BB132" s="77"/>
      <c r="BC132" s="78"/>
      <c r="BD132" s="78"/>
      <c r="BE132" s="78"/>
      <c r="BF132" s="78"/>
      <c r="BG132" s="73"/>
      <c r="BH132" s="75"/>
      <c r="BI132" s="75"/>
      <c r="BJ132" s="75"/>
      <c r="BK132" s="75"/>
    </row>
    <row r="133" ht="15.75" customHeight="1">
      <c r="A133" s="73"/>
      <c r="B133" s="74"/>
      <c r="C133" s="74"/>
      <c r="D133" s="74"/>
      <c r="E133" s="75"/>
      <c r="F133" s="75"/>
      <c r="G133" s="75"/>
      <c r="H133" s="74"/>
      <c r="I133" s="75"/>
      <c r="J133" s="73"/>
      <c r="K133" s="73"/>
      <c r="L133" s="74"/>
      <c r="M133" s="74"/>
      <c r="N133" s="73"/>
      <c r="O133" s="73"/>
      <c r="P133" s="74"/>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4"/>
      <c r="AN133" s="75"/>
      <c r="AO133" s="73"/>
      <c r="AP133" s="75"/>
      <c r="AQ133" s="75"/>
      <c r="AR133" s="75"/>
      <c r="AS133" s="75"/>
      <c r="AT133" s="75"/>
      <c r="AU133" s="75"/>
      <c r="AV133" s="75"/>
      <c r="AW133" s="75"/>
      <c r="AX133" s="75"/>
      <c r="AY133" s="74"/>
      <c r="AZ133" s="74"/>
      <c r="BA133" s="73"/>
      <c r="BB133" s="77"/>
      <c r="BC133" s="78"/>
      <c r="BD133" s="78"/>
      <c r="BE133" s="78"/>
      <c r="BF133" s="78"/>
      <c r="BG133" s="73"/>
      <c r="BH133" s="75"/>
      <c r="BI133" s="75"/>
      <c r="BJ133" s="75"/>
      <c r="BK133" s="75"/>
    </row>
    <row r="134" ht="15.75" customHeight="1">
      <c r="A134" s="73"/>
      <c r="B134" s="74"/>
      <c r="C134" s="74"/>
      <c r="D134" s="74"/>
      <c r="E134" s="75"/>
      <c r="F134" s="75"/>
      <c r="G134" s="75"/>
      <c r="H134" s="74"/>
      <c r="I134" s="75"/>
      <c r="J134" s="73"/>
      <c r="K134" s="73"/>
      <c r="L134" s="74"/>
      <c r="M134" s="74"/>
      <c r="N134" s="73"/>
      <c r="O134" s="73"/>
      <c r="P134" s="74"/>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4"/>
      <c r="AN134" s="75"/>
      <c r="AO134" s="73"/>
      <c r="AP134" s="75"/>
      <c r="AQ134" s="75"/>
      <c r="AR134" s="75"/>
      <c r="AS134" s="75"/>
      <c r="AT134" s="75"/>
      <c r="AU134" s="75"/>
      <c r="AV134" s="75"/>
      <c r="AW134" s="75"/>
      <c r="AX134" s="75"/>
      <c r="AY134" s="74"/>
      <c r="AZ134" s="79"/>
      <c r="BA134" s="73"/>
      <c r="BB134" s="77"/>
      <c r="BC134" s="78"/>
      <c r="BD134" s="78"/>
      <c r="BE134" s="78"/>
      <c r="BF134" s="78"/>
      <c r="BG134" s="73"/>
      <c r="BH134" s="75"/>
      <c r="BI134" s="75"/>
      <c r="BJ134" s="75"/>
      <c r="BK134" s="75"/>
    </row>
    <row r="135" ht="15.75" customHeight="1">
      <c r="A135" s="73"/>
      <c r="B135" s="74"/>
      <c r="C135" s="74"/>
      <c r="D135" s="74"/>
      <c r="E135" s="75"/>
      <c r="F135" s="75"/>
      <c r="G135" s="75"/>
      <c r="H135" s="74"/>
      <c r="I135" s="75"/>
      <c r="J135" s="73"/>
      <c r="K135" s="73"/>
      <c r="L135" s="74"/>
      <c r="M135" s="74"/>
      <c r="N135" s="73"/>
      <c r="O135" s="73"/>
      <c r="P135" s="74"/>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4"/>
      <c r="AN135" s="75"/>
      <c r="AO135" s="73"/>
      <c r="AP135" s="75"/>
      <c r="AQ135" s="75"/>
      <c r="AR135" s="75"/>
      <c r="AS135" s="75"/>
      <c r="AT135" s="75"/>
      <c r="AU135" s="75"/>
      <c r="AV135" s="75"/>
      <c r="AW135" s="75"/>
      <c r="AX135" s="75"/>
      <c r="AY135" s="74"/>
      <c r="AZ135" s="79"/>
      <c r="BA135" s="73"/>
      <c r="BB135" s="77"/>
      <c r="BC135" s="78"/>
      <c r="BD135" s="78"/>
      <c r="BE135" s="78"/>
      <c r="BF135" s="78"/>
      <c r="BG135" s="73"/>
      <c r="BH135" s="75"/>
      <c r="BI135" s="75"/>
      <c r="BJ135" s="75"/>
      <c r="BK135" s="75"/>
    </row>
    <row r="136" ht="15.75" customHeight="1">
      <c r="A136" s="73"/>
      <c r="B136" s="74"/>
      <c r="C136" s="74"/>
      <c r="D136" s="74"/>
      <c r="E136" s="75"/>
      <c r="F136" s="75"/>
      <c r="G136" s="75"/>
      <c r="H136" s="74"/>
      <c r="I136" s="75"/>
      <c r="J136" s="73"/>
      <c r="K136" s="73"/>
      <c r="L136" s="74"/>
      <c r="M136" s="74"/>
      <c r="N136" s="73"/>
      <c r="O136" s="73"/>
      <c r="P136" s="74"/>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4"/>
      <c r="AN136" s="75"/>
      <c r="AO136" s="73"/>
      <c r="AP136" s="75"/>
      <c r="AQ136" s="75"/>
      <c r="AR136" s="75"/>
      <c r="AS136" s="75"/>
      <c r="AT136" s="75"/>
      <c r="AU136" s="75"/>
      <c r="AV136" s="75"/>
      <c r="AW136" s="75"/>
      <c r="AX136" s="75"/>
      <c r="AY136" s="74"/>
      <c r="AZ136" s="79"/>
      <c r="BA136" s="73"/>
      <c r="BB136" s="77"/>
      <c r="BC136" s="78"/>
      <c r="BD136" s="78"/>
      <c r="BE136" s="78"/>
      <c r="BF136" s="78"/>
      <c r="BG136" s="73"/>
      <c r="BH136" s="75"/>
      <c r="BI136" s="75"/>
      <c r="BJ136" s="75"/>
      <c r="BK136" s="75"/>
    </row>
    <row r="137" ht="15.75" customHeight="1">
      <c r="A137" s="73"/>
      <c r="B137" s="74"/>
      <c r="C137" s="74"/>
      <c r="D137" s="74"/>
      <c r="E137" s="75"/>
      <c r="F137" s="75"/>
      <c r="G137" s="75"/>
      <c r="H137" s="74"/>
      <c r="I137" s="75"/>
      <c r="J137" s="73"/>
      <c r="K137" s="73"/>
      <c r="L137" s="74"/>
      <c r="M137" s="74"/>
      <c r="N137" s="73"/>
      <c r="O137" s="73"/>
      <c r="P137" s="74"/>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4"/>
      <c r="AN137" s="75"/>
      <c r="AO137" s="73"/>
      <c r="AP137" s="75"/>
      <c r="AQ137" s="75"/>
      <c r="AR137" s="75"/>
      <c r="AS137" s="75"/>
      <c r="AT137" s="75"/>
      <c r="AU137" s="75"/>
      <c r="AV137" s="75"/>
      <c r="AW137" s="75"/>
      <c r="AX137" s="75"/>
      <c r="AY137" s="74"/>
      <c r="AZ137" s="79"/>
      <c r="BA137" s="73"/>
      <c r="BB137" s="77"/>
      <c r="BC137" s="78"/>
      <c r="BD137" s="78"/>
      <c r="BE137" s="78"/>
      <c r="BF137" s="78"/>
      <c r="BG137" s="73"/>
      <c r="BH137" s="75"/>
      <c r="BI137" s="75"/>
      <c r="BJ137" s="75"/>
      <c r="BK137" s="75"/>
    </row>
    <row r="138" ht="15.75" customHeight="1">
      <c r="A138" s="73"/>
      <c r="B138" s="74"/>
      <c r="C138" s="74"/>
      <c r="D138" s="74"/>
      <c r="E138" s="75"/>
      <c r="F138" s="75"/>
      <c r="G138" s="75"/>
      <c r="H138" s="74"/>
      <c r="I138" s="75"/>
      <c r="J138" s="73"/>
      <c r="K138" s="73"/>
      <c r="L138" s="74"/>
      <c r="M138" s="74"/>
      <c r="N138" s="73"/>
      <c r="O138" s="73"/>
      <c r="P138" s="74"/>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4"/>
      <c r="AN138" s="75"/>
      <c r="AO138" s="73"/>
      <c r="AP138" s="75"/>
      <c r="AQ138" s="75"/>
      <c r="AR138" s="75"/>
      <c r="AS138" s="75"/>
      <c r="AT138" s="75"/>
      <c r="AU138" s="75"/>
      <c r="AV138" s="75"/>
      <c r="AW138" s="75"/>
      <c r="AX138" s="75"/>
      <c r="AY138" s="74"/>
      <c r="AZ138" s="79"/>
      <c r="BA138" s="73"/>
      <c r="BB138" s="77"/>
      <c r="BC138" s="78"/>
      <c r="BD138" s="78"/>
      <c r="BE138" s="78"/>
      <c r="BF138" s="78"/>
      <c r="BG138" s="73"/>
      <c r="BH138" s="75"/>
      <c r="BI138" s="75"/>
      <c r="BJ138" s="75"/>
      <c r="BK138" s="75"/>
    </row>
    <row r="139" ht="15.75" customHeight="1">
      <c r="A139" s="73"/>
      <c r="B139" s="74"/>
      <c r="C139" s="74"/>
      <c r="D139" s="74"/>
      <c r="E139" s="75"/>
      <c r="F139" s="75"/>
      <c r="G139" s="75"/>
      <c r="H139" s="74"/>
      <c r="I139" s="75"/>
      <c r="J139" s="73"/>
      <c r="K139" s="73"/>
      <c r="L139" s="74"/>
      <c r="M139" s="74"/>
      <c r="N139" s="73"/>
      <c r="O139" s="73"/>
      <c r="P139" s="74"/>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4"/>
      <c r="AN139" s="75"/>
      <c r="AO139" s="73"/>
      <c r="AP139" s="75"/>
      <c r="AQ139" s="75"/>
      <c r="AR139" s="75"/>
      <c r="AS139" s="75"/>
      <c r="AT139" s="75"/>
      <c r="AU139" s="75"/>
      <c r="AV139" s="75"/>
      <c r="AW139" s="75"/>
      <c r="AX139" s="75"/>
      <c r="AY139" s="74"/>
      <c r="AZ139" s="79"/>
      <c r="BA139" s="73"/>
      <c r="BB139" s="77"/>
      <c r="BC139" s="78"/>
      <c r="BD139" s="78"/>
      <c r="BE139" s="78"/>
      <c r="BF139" s="78"/>
      <c r="BG139" s="73"/>
      <c r="BH139" s="75"/>
      <c r="BI139" s="75"/>
      <c r="BJ139" s="75"/>
      <c r="BK139" s="75"/>
    </row>
    <row r="140" ht="15.75" customHeight="1">
      <c r="A140" s="73"/>
      <c r="B140" s="74"/>
      <c r="C140" s="74"/>
      <c r="D140" s="74"/>
      <c r="E140" s="75"/>
      <c r="F140" s="75"/>
      <c r="G140" s="75"/>
      <c r="H140" s="74"/>
      <c r="I140" s="75"/>
      <c r="J140" s="73"/>
      <c r="K140" s="73"/>
      <c r="L140" s="74"/>
      <c r="M140" s="74"/>
      <c r="N140" s="73"/>
      <c r="O140" s="73"/>
      <c r="P140" s="74"/>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4"/>
      <c r="AN140" s="75"/>
      <c r="AO140" s="73"/>
      <c r="AP140" s="75"/>
      <c r="AQ140" s="75"/>
      <c r="AR140" s="75"/>
      <c r="AS140" s="75"/>
      <c r="AT140" s="75"/>
      <c r="AU140" s="75"/>
      <c r="AV140" s="75"/>
      <c r="AW140" s="75"/>
      <c r="AX140" s="75"/>
      <c r="AY140" s="74"/>
      <c r="AZ140" s="79"/>
      <c r="BA140" s="73"/>
      <c r="BB140" s="77"/>
      <c r="BC140" s="78"/>
      <c r="BD140" s="78"/>
      <c r="BE140" s="78"/>
      <c r="BF140" s="78"/>
      <c r="BG140" s="73"/>
      <c r="BH140" s="75"/>
      <c r="BI140" s="75"/>
      <c r="BJ140" s="75"/>
      <c r="BK140" s="75"/>
    </row>
    <row r="141" ht="15.75" customHeight="1">
      <c r="A141" s="73"/>
      <c r="B141" s="74"/>
      <c r="C141" s="74"/>
      <c r="D141" s="74"/>
      <c r="E141" s="75"/>
      <c r="F141" s="75"/>
      <c r="G141" s="75"/>
      <c r="H141" s="74"/>
      <c r="I141" s="75"/>
      <c r="J141" s="73"/>
      <c r="K141" s="73"/>
      <c r="L141" s="74"/>
      <c r="M141" s="74"/>
      <c r="N141" s="73"/>
      <c r="O141" s="73"/>
      <c r="P141" s="74"/>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4"/>
      <c r="AN141" s="75"/>
      <c r="AO141" s="73"/>
      <c r="AP141" s="75"/>
      <c r="AQ141" s="75"/>
      <c r="AR141" s="75"/>
      <c r="AS141" s="75"/>
      <c r="AT141" s="75"/>
      <c r="AU141" s="75"/>
      <c r="AV141" s="75"/>
      <c r="AW141" s="75"/>
      <c r="AX141" s="75"/>
      <c r="AY141" s="74"/>
      <c r="AZ141" s="79"/>
      <c r="BA141" s="73"/>
      <c r="BB141" s="77"/>
      <c r="BC141" s="78"/>
      <c r="BD141" s="78"/>
      <c r="BE141" s="78"/>
      <c r="BF141" s="78"/>
      <c r="BG141" s="73"/>
      <c r="BH141" s="75"/>
      <c r="BI141" s="75"/>
      <c r="BJ141" s="75"/>
      <c r="BK141" s="75"/>
    </row>
    <row r="142" ht="15.75" customHeight="1">
      <c r="A142" s="73"/>
      <c r="B142" s="74"/>
      <c r="C142" s="74"/>
      <c r="D142" s="74"/>
      <c r="E142" s="75"/>
      <c r="F142" s="75"/>
      <c r="G142" s="75"/>
      <c r="H142" s="74"/>
      <c r="I142" s="75"/>
      <c r="J142" s="73"/>
      <c r="K142" s="73"/>
      <c r="L142" s="74"/>
      <c r="M142" s="74"/>
      <c r="N142" s="73"/>
      <c r="O142" s="73"/>
      <c r="P142" s="74"/>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4"/>
      <c r="AN142" s="75"/>
      <c r="AO142" s="73"/>
      <c r="AP142" s="75"/>
      <c r="AQ142" s="75"/>
      <c r="AR142" s="75"/>
      <c r="AS142" s="75"/>
      <c r="AT142" s="75"/>
      <c r="AU142" s="75"/>
      <c r="AV142" s="75"/>
      <c r="AW142" s="75"/>
      <c r="AX142" s="75"/>
      <c r="AY142" s="74"/>
      <c r="AZ142" s="79"/>
      <c r="BA142" s="73"/>
      <c r="BB142" s="77"/>
      <c r="BC142" s="78"/>
      <c r="BD142" s="78"/>
      <c r="BE142" s="78"/>
      <c r="BF142" s="78"/>
      <c r="BG142" s="73"/>
      <c r="BH142" s="75"/>
      <c r="BI142" s="75"/>
      <c r="BJ142" s="75"/>
      <c r="BK142" s="75"/>
    </row>
    <row r="143" ht="15.75" customHeight="1">
      <c r="A143" s="73"/>
      <c r="B143" s="74"/>
      <c r="C143" s="74"/>
      <c r="D143" s="74"/>
      <c r="E143" s="75"/>
      <c r="F143" s="75"/>
      <c r="G143" s="75"/>
      <c r="H143" s="74"/>
      <c r="I143" s="75"/>
      <c r="J143" s="73"/>
      <c r="K143" s="73"/>
      <c r="L143" s="74"/>
      <c r="M143" s="74"/>
      <c r="N143" s="73"/>
      <c r="O143" s="73"/>
      <c r="P143" s="74"/>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4"/>
      <c r="AN143" s="75"/>
      <c r="AO143" s="73"/>
      <c r="AP143" s="75"/>
      <c r="AQ143" s="75"/>
      <c r="AR143" s="75"/>
      <c r="AS143" s="75"/>
      <c r="AT143" s="75"/>
      <c r="AU143" s="75"/>
      <c r="AV143" s="75"/>
      <c r="AW143" s="75"/>
      <c r="AX143" s="75"/>
      <c r="AY143" s="74"/>
      <c r="AZ143" s="79"/>
      <c r="BA143" s="73"/>
      <c r="BB143" s="77"/>
      <c r="BC143" s="78"/>
      <c r="BD143" s="78"/>
      <c r="BE143" s="78"/>
      <c r="BF143" s="78"/>
      <c r="BG143" s="73"/>
      <c r="BH143" s="75"/>
      <c r="BI143" s="75"/>
      <c r="BJ143" s="75"/>
      <c r="BK143" s="75"/>
    </row>
    <row r="144" ht="15.75" customHeight="1">
      <c r="A144" s="73"/>
      <c r="B144" s="74"/>
      <c r="C144" s="74"/>
      <c r="D144" s="74"/>
      <c r="E144" s="75"/>
      <c r="F144" s="75"/>
      <c r="G144" s="75"/>
      <c r="H144" s="74"/>
      <c r="I144" s="75"/>
      <c r="J144" s="73"/>
      <c r="K144" s="73"/>
      <c r="L144" s="74"/>
      <c r="M144" s="74"/>
      <c r="N144" s="73"/>
      <c r="O144" s="73"/>
      <c r="P144" s="74"/>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4"/>
      <c r="AN144" s="75"/>
      <c r="AO144" s="73"/>
      <c r="AP144" s="75"/>
      <c r="AQ144" s="75"/>
      <c r="AR144" s="75"/>
      <c r="AS144" s="75"/>
      <c r="AT144" s="75"/>
      <c r="AU144" s="75"/>
      <c r="AV144" s="75"/>
      <c r="AW144" s="75"/>
      <c r="AX144" s="75"/>
      <c r="AY144" s="74"/>
      <c r="AZ144" s="79"/>
      <c r="BA144" s="73"/>
      <c r="BB144" s="77"/>
      <c r="BC144" s="78"/>
      <c r="BD144" s="78"/>
      <c r="BE144" s="78"/>
      <c r="BF144" s="78"/>
      <c r="BG144" s="73"/>
      <c r="BH144" s="75"/>
      <c r="BI144" s="75"/>
      <c r="BJ144" s="75"/>
      <c r="BK144" s="75"/>
    </row>
    <row r="145" ht="15.75" customHeight="1">
      <c r="A145" s="73"/>
      <c r="B145" s="74"/>
      <c r="C145" s="74"/>
      <c r="D145" s="74"/>
      <c r="E145" s="75"/>
      <c r="F145" s="75"/>
      <c r="G145" s="75"/>
      <c r="H145" s="74"/>
      <c r="I145" s="75"/>
      <c r="J145" s="73"/>
      <c r="K145" s="73"/>
      <c r="L145" s="74"/>
      <c r="M145" s="74"/>
      <c r="N145" s="73"/>
      <c r="O145" s="73"/>
      <c r="P145" s="74"/>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4"/>
      <c r="AN145" s="75"/>
      <c r="AO145" s="73"/>
      <c r="AP145" s="75"/>
      <c r="AQ145" s="75"/>
      <c r="AR145" s="75"/>
      <c r="AS145" s="75"/>
      <c r="AT145" s="75"/>
      <c r="AU145" s="75"/>
      <c r="AV145" s="75"/>
      <c r="AW145" s="75"/>
      <c r="AX145" s="75"/>
      <c r="AY145" s="74"/>
      <c r="AZ145" s="74"/>
      <c r="BA145" s="73"/>
      <c r="BB145" s="77"/>
      <c r="BC145" s="78"/>
      <c r="BD145" s="78"/>
      <c r="BE145" s="78"/>
      <c r="BF145" s="78"/>
      <c r="BG145" s="73"/>
      <c r="BH145" s="75"/>
      <c r="BI145" s="75"/>
      <c r="BJ145" s="75"/>
      <c r="BK145" s="75"/>
    </row>
    <row r="146" ht="15.75" customHeight="1">
      <c r="A146" s="73"/>
      <c r="B146" s="74"/>
      <c r="C146" s="74"/>
      <c r="D146" s="74"/>
      <c r="E146" s="75"/>
      <c r="F146" s="75"/>
      <c r="G146" s="75"/>
      <c r="H146" s="74"/>
      <c r="I146" s="75"/>
      <c r="J146" s="73"/>
      <c r="K146" s="73"/>
      <c r="L146" s="74"/>
      <c r="M146" s="74"/>
      <c r="N146" s="73"/>
      <c r="O146" s="73"/>
      <c r="P146" s="74"/>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4"/>
      <c r="AN146" s="75"/>
      <c r="AO146" s="73"/>
      <c r="AP146" s="75"/>
      <c r="AQ146" s="75"/>
      <c r="AR146" s="75"/>
      <c r="AS146" s="75"/>
      <c r="AT146" s="75"/>
      <c r="AU146" s="75"/>
      <c r="AV146" s="75"/>
      <c r="AW146" s="75"/>
      <c r="AX146" s="75"/>
      <c r="AY146" s="74"/>
      <c r="AZ146" s="74"/>
      <c r="BA146" s="73"/>
      <c r="BB146" s="77"/>
      <c r="BC146" s="78"/>
      <c r="BD146" s="78"/>
      <c r="BE146" s="78"/>
      <c r="BF146" s="78"/>
      <c r="BG146" s="73"/>
      <c r="BH146" s="75"/>
      <c r="BI146" s="75"/>
      <c r="BJ146" s="75"/>
      <c r="BK146" s="75"/>
    </row>
    <row r="147" ht="15.75" customHeight="1">
      <c r="A147" s="73"/>
      <c r="B147" s="74"/>
      <c r="C147" s="74"/>
      <c r="D147" s="74"/>
      <c r="E147" s="75"/>
      <c r="F147" s="75"/>
      <c r="G147" s="75"/>
      <c r="H147" s="74"/>
      <c r="I147" s="75"/>
      <c r="J147" s="73"/>
      <c r="K147" s="73"/>
      <c r="L147" s="74"/>
      <c r="M147" s="74"/>
      <c r="N147" s="73"/>
      <c r="O147" s="73"/>
      <c r="P147" s="74"/>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4"/>
      <c r="AN147" s="75"/>
      <c r="AO147" s="73"/>
      <c r="AP147" s="75"/>
      <c r="AQ147" s="75"/>
      <c r="AR147" s="75"/>
      <c r="AS147" s="75"/>
      <c r="AT147" s="75"/>
      <c r="AU147" s="75"/>
      <c r="AV147" s="75"/>
      <c r="AW147" s="75"/>
      <c r="AX147" s="75"/>
      <c r="AY147" s="74"/>
      <c r="AZ147" s="74"/>
      <c r="BA147" s="73"/>
      <c r="BB147" s="77"/>
      <c r="BC147" s="78"/>
      <c r="BD147" s="78"/>
      <c r="BE147" s="78"/>
      <c r="BF147" s="78"/>
      <c r="BG147" s="73"/>
      <c r="BH147" s="75"/>
      <c r="BI147" s="75"/>
      <c r="BJ147" s="75"/>
      <c r="BK147" s="75"/>
    </row>
    <row r="148" ht="15.75" customHeight="1">
      <c r="A148" s="73"/>
      <c r="B148" s="74"/>
      <c r="C148" s="74"/>
      <c r="D148" s="74"/>
      <c r="E148" s="75"/>
      <c r="F148" s="75"/>
      <c r="G148" s="75"/>
      <c r="H148" s="74"/>
      <c r="I148" s="75"/>
      <c r="J148" s="73"/>
      <c r="K148" s="73"/>
      <c r="L148" s="74"/>
      <c r="M148" s="74"/>
      <c r="N148" s="73"/>
      <c r="O148" s="73"/>
      <c r="P148" s="74"/>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4"/>
      <c r="AN148" s="75"/>
      <c r="AO148" s="73"/>
      <c r="AP148" s="75"/>
      <c r="AQ148" s="75"/>
      <c r="AR148" s="75"/>
      <c r="AS148" s="75"/>
      <c r="AT148" s="75"/>
      <c r="AU148" s="75"/>
      <c r="AV148" s="75"/>
      <c r="AW148" s="75"/>
      <c r="AX148" s="75"/>
      <c r="AY148" s="74"/>
      <c r="AZ148" s="74"/>
      <c r="BA148" s="73"/>
      <c r="BB148" s="77"/>
      <c r="BC148" s="78"/>
      <c r="BD148" s="78"/>
      <c r="BE148" s="78"/>
      <c r="BF148" s="78"/>
      <c r="BG148" s="73"/>
      <c r="BH148" s="75"/>
      <c r="BI148" s="75"/>
      <c r="BJ148" s="75"/>
      <c r="BK148" s="75"/>
    </row>
    <row r="149" ht="15.75" customHeight="1">
      <c r="A149" s="73"/>
      <c r="B149" s="74"/>
      <c r="C149" s="74"/>
      <c r="D149" s="74"/>
      <c r="E149" s="75"/>
      <c r="F149" s="75"/>
      <c r="G149" s="75"/>
      <c r="H149" s="74"/>
      <c r="I149" s="75"/>
      <c r="J149" s="73"/>
      <c r="K149" s="73"/>
      <c r="L149" s="74"/>
      <c r="M149" s="74"/>
      <c r="N149" s="73"/>
      <c r="O149" s="73"/>
      <c r="P149" s="74"/>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4"/>
      <c r="AN149" s="75"/>
      <c r="AO149" s="73"/>
      <c r="AP149" s="75"/>
      <c r="AQ149" s="75"/>
      <c r="AR149" s="75"/>
      <c r="AS149" s="75"/>
      <c r="AT149" s="75"/>
      <c r="AU149" s="75"/>
      <c r="AV149" s="75"/>
      <c r="AW149" s="75"/>
      <c r="AX149" s="75"/>
      <c r="AY149" s="74"/>
      <c r="AZ149" s="74"/>
      <c r="BA149" s="73"/>
      <c r="BB149" s="77"/>
      <c r="BC149" s="78"/>
      <c r="BD149" s="78"/>
      <c r="BE149" s="78"/>
      <c r="BF149" s="78"/>
      <c r="BG149" s="73"/>
      <c r="BH149" s="75"/>
      <c r="BI149" s="75"/>
      <c r="BJ149" s="75"/>
      <c r="BK149" s="75"/>
    </row>
    <row r="150" ht="15.75" customHeight="1">
      <c r="A150" s="73"/>
      <c r="B150" s="74"/>
      <c r="C150" s="74"/>
      <c r="D150" s="74"/>
      <c r="E150" s="75"/>
      <c r="F150" s="75"/>
      <c r="G150" s="75"/>
      <c r="H150" s="74"/>
      <c r="I150" s="75"/>
      <c r="J150" s="73"/>
      <c r="K150" s="73"/>
      <c r="L150" s="74"/>
      <c r="M150" s="74"/>
      <c r="N150" s="73"/>
      <c r="O150" s="73"/>
      <c r="P150" s="74"/>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4"/>
      <c r="AN150" s="75"/>
      <c r="AO150" s="73"/>
      <c r="AP150" s="75"/>
      <c r="AQ150" s="75"/>
      <c r="AR150" s="75"/>
      <c r="AS150" s="75"/>
      <c r="AT150" s="75"/>
      <c r="AU150" s="75"/>
      <c r="AV150" s="75"/>
      <c r="AW150" s="75"/>
      <c r="AX150" s="75"/>
      <c r="AY150" s="74"/>
      <c r="AZ150" s="74"/>
      <c r="BA150" s="73"/>
      <c r="BB150" s="77"/>
      <c r="BC150" s="78"/>
      <c r="BD150" s="78"/>
      <c r="BE150" s="78"/>
      <c r="BF150" s="78"/>
      <c r="BG150" s="73"/>
      <c r="BH150" s="75"/>
      <c r="BI150" s="75"/>
      <c r="BJ150" s="75"/>
      <c r="BK150" s="75"/>
    </row>
    <row r="151" ht="15.75" customHeight="1">
      <c r="A151" s="73"/>
      <c r="B151" s="74"/>
      <c r="C151" s="74"/>
      <c r="D151" s="74"/>
      <c r="E151" s="75"/>
      <c r="F151" s="75"/>
      <c r="G151" s="75"/>
      <c r="H151" s="74"/>
      <c r="I151" s="75"/>
      <c r="J151" s="73"/>
      <c r="K151" s="73"/>
      <c r="L151" s="74"/>
      <c r="M151" s="74"/>
      <c r="N151" s="73"/>
      <c r="O151" s="73"/>
      <c r="P151" s="74"/>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4"/>
      <c r="AN151" s="75"/>
      <c r="AO151" s="73"/>
      <c r="AP151" s="75"/>
      <c r="AQ151" s="75"/>
      <c r="AR151" s="75"/>
      <c r="AS151" s="75"/>
      <c r="AT151" s="75"/>
      <c r="AU151" s="75"/>
      <c r="AV151" s="75"/>
      <c r="AW151" s="75"/>
      <c r="AX151" s="75"/>
      <c r="AY151" s="74"/>
      <c r="AZ151" s="74"/>
      <c r="BA151" s="73"/>
      <c r="BB151" s="77"/>
      <c r="BC151" s="78"/>
      <c r="BD151" s="78"/>
      <c r="BE151" s="78"/>
      <c r="BF151" s="78"/>
      <c r="BG151" s="73"/>
      <c r="BH151" s="75"/>
      <c r="BI151" s="75"/>
      <c r="BJ151" s="75"/>
      <c r="BK151" s="75"/>
    </row>
    <row r="152" ht="15.75" customHeight="1">
      <c r="A152" s="73"/>
      <c r="B152" s="74"/>
      <c r="C152" s="74"/>
      <c r="D152" s="74"/>
      <c r="E152" s="75"/>
      <c r="F152" s="75"/>
      <c r="G152" s="75"/>
      <c r="H152" s="74"/>
      <c r="I152" s="75"/>
      <c r="J152" s="73"/>
      <c r="K152" s="73"/>
      <c r="L152" s="74"/>
      <c r="M152" s="74"/>
      <c r="N152" s="73"/>
      <c r="O152" s="73"/>
      <c r="P152" s="74"/>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4"/>
      <c r="AN152" s="75"/>
      <c r="AO152" s="73"/>
      <c r="AP152" s="75"/>
      <c r="AQ152" s="75"/>
      <c r="AR152" s="75"/>
      <c r="AS152" s="75"/>
      <c r="AT152" s="75"/>
      <c r="AU152" s="75"/>
      <c r="AV152" s="75"/>
      <c r="AW152" s="75"/>
      <c r="AX152" s="75"/>
      <c r="AY152" s="74"/>
      <c r="AZ152" s="74"/>
      <c r="BA152" s="73"/>
      <c r="BB152" s="77"/>
      <c r="BC152" s="78"/>
      <c r="BD152" s="78"/>
      <c r="BE152" s="78"/>
      <c r="BF152" s="78"/>
      <c r="BG152" s="73"/>
      <c r="BH152" s="75"/>
      <c r="BI152" s="75"/>
      <c r="BJ152" s="75"/>
      <c r="BK152" s="75"/>
    </row>
    <row r="153" ht="15.75" customHeight="1">
      <c r="A153" s="73"/>
      <c r="B153" s="74"/>
      <c r="C153" s="74"/>
      <c r="D153" s="74"/>
      <c r="E153" s="75"/>
      <c r="F153" s="75"/>
      <c r="G153" s="75"/>
      <c r="H153" s="74"/>
      <c r="I153" s="75"/>
      <c r="J153" s="73"/>
      <c r="K153" s="73"/>
      <c r="L153" s="74"/>
      <c r="M153" s="74"/>
      <c r="N153" s="73"/>
      <c r="O153" s="73"/>
      <c r="P153" s="74"/>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4"/>
      <c r="AN153" s="75"/>
      <c r="AO153" s="73"/>
      <c r="AP153" s="75"/>
      <c r="AQ153" s="75"/>
      <c r="AR153" s="75"/>
      <c r="AS153" s="75"/>
      <c r="AT153" s="75"/>
      <c r="AU153" s="75"/>
      <c r="AV153" s="75"/>
      <c r="AW153" s="75"/>
      <c r="AX153" s="75"/>
      <c r="AY153" s="74"/>
      <c r="AZ153" s="74"/>
      <c r="BA153" s="73"/>
      <c r="BB153" s="77"/>
      <c r="BC153" s="78"/>
      <c r="BD153" s="78"/>
      <c r="BE153" s="78"/>
      <c r="BF153" s="78"/>
      <c r="BG153" s="73"/>
      <c r="BH153" s="75"/>
      <c r="BI153" s="75"/>
      <c r="BJ153" s="75"/>
      <c r="BK153" s="75"/>
    </row>
    <row r="154" ht="15.75" customHeight="1">
      <c r="A154" s="73"/>
      <c r="B154" s="74"/>
      <c r="C154" s="74"/>
      <c r="D154" s="74"/>
      <c r="E154" s="75"/>
      <c r="F154" s="75"/>
      <c r="G154" s="75"/>
      <c r="H154" s="74"/>
      <c r="I154" s="75"/>
      <c r="J154" s="73"/>
      <c r="K154" s="73"/>
      <c r="L154" s="74"/>
      <c r="M154" s="74"/>
      <c r="N154" s="73"/>
      <c r="O154" s="73"/>
      <c r="P154" s="74"/>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4"/>
      <c r="AN154" s="75"/>
      <c r="AO154" s="73"/>
      <c r="AP154" s="75"/>
      <c r="AQ154" s="75"/>
      <c r="AR154" s="75"/>
      <c r="AS154" s="75"/>
      <c r="AT154" s="75"/>
      <c r="AU154" s="75"/>
      <c r="AV154" s="75"/>
      <c r="AW154" s="75"/>
      <c r="AX154" s="75"/>
      <c r="AY154" s="74"/>
      <c r="AZ154" s="74"/>
      <c r="BA154" s="73"/>
      <c r="BB154" s="77"/>
      <c r="BC154" s="78"/>
      <c r="BD154" s="78"/>
      <c r="BE154" s="78"/>
      <c r="BF154" s="78"/>
      <c r="BG154" s="73"/>
      <c r="BH154" s="75"/>
      <c r="BI154" s="75"/>
      <c r="BJ154" s="75"/>
      <c r="BK154" s="75"/>
    </row>
    <row r="155" ht="15.75" customHeight="1">
      <c r="A155" s="73"/>
      <c r="B155" s="74"/>
      <c r="C155" s="74"/>
      <c r="D155" s="74"/>
      <c r="E155" s="75"/>
      <c r="F155" s="75"/>
      <c r="G155" s="75"/>
      <c r="H155" s="74"/>
      <c r="I155" s="75"/>
      <c r="J155" s="73"/>
      <c r="K155" s="73"/>
      <c r="L155" s="74"/>
      <c r="M155" s="74"/>
      <c r="N155" s="73"/>
      <c r="O155" s="73"/>
      <c r="P155" s="74"/>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4"/>
      <c r="AN155" s="75"/>
      <c r="AO155" s="73"/>
      <c r="AP155" s="75"/>
      <c r="AQ155" s="75"/>
      <c r="AR155" s="75"/>
      <c r="AS155" s="75"/>
      <c r="AT155" s="75"/>
      <c r="AU155" s="75"/>
      <c r="AV155" s="75"/>
      <c r="AW155" s="75"/>
      <c r="AX155" s="75"/>
      <c r="AY155" s="74"/>
      <c r="AZ155" s="74"/>
      <c r="BA155" s="73"/>
      <c r="BB155" s="77"/>
      <c r="BC155" s="78"/>
      <c r="BD155" s="78"/>
      <c r="BE155" s="78"/>
      <c r="BF155" s="78"/>
      <c r="BG155" s="73"/>
      <c r="BH155" s="75"/>
      <c r="BI155" s="75"/>
      <c r="BJ155" s="75"/>
      <c r="BK155" s="75"/>
    </row>
    <row r="156" ht="15.75" customHeight="1">
      <c r="A156" s="73"/>
      <c r="B156" s="74"/>
      <c r="C156" s="74"/>
      <c r="D156" s="74"/>
      <c r="E156" s="75"/>
      <c r="F156" s="75"/>
      <c r="G156" s="75"/>
      <c r="H156" s="74"/>
      <c r="I156" s="75"/>
      <c r="J156" s="73"/>
      <c r="K156" s="73"/>
      <c r="L156" s="74"/>
      <c r="M156" s="74"/>
      <c r="N156" s="73"/>
      <c r="O156" s="73"/>
      <c r="P156" s="74"/>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4"/>
      <c r="AN156" s="75"/>
      <c r="AO156" s="73"/>
      <c r="AP156" s="75"/>
      <c r="AQ156" s="75"/>
      <c r="AR156" s="75"/>
      <c r="AS156" s="75"/>
      <c r="AT156" s="75"/>
      <c r="AU156" s="75"/>
      <c r="AV156" s="75"/>
      <c r="AW156" s="75"/>
      <c r="AX156" s="75"/>
      <c r="AY156" s="74"/>
      <c r="AZ156" s="74"/>
      <c r="BA156" s="73"/>
      <c r="BB156" s="77"/>
      <c r="BC156" s="78"/>
      <c r="BD156" s="78"/>
      <c r="BE156" s="78"/>
      <c r="BF156" s="78"/>
      <c r="BG156" s="73"/>
      <c r="BH156" s="75"/>
      <c r="BI156" s="75"/>
      <c r="BJ156" s="75"/>
      <c r="BK156" s="75"/>
    </row>
    <row r="157" ht="15.75" customHeight="1">
      <c r="A157" s="73"/>
      <c r="B157" s="74"/>
      <c r="C157" s="74"/>
      <c r="D157" s="74"/>
      <c r="E157" s="75"/>
      <c r="F157" s="75"/>
      <c r="G157" s="75"/>
      <c r="H157" s="74"/>
      <c r="I157" s="75"/>
      <c r="J157" s="73"/>
      <c r="K157" s="73"/>
      <c r="L157" s="74"/>
      <c r="M157" s="74"/>
      <c r="N157" s="73"/>
      <c r="O157" s="73"/>
      <c r="P157" s="74"/>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4"/>
      <c r="AN157" s="75"/>
      <c r="AO157" s="73"/>
      <c r="AP157" s="75"/>
      <c r="AQ157" s="75"/>
      <c r="AR157" s="75"/>
      <c r="AS157" s="75"/>
      <c r="AT157" s="75"/>
      <c r="AU157" s="75"/>
      <c r="AV157" s="75"/>
      <c r="AW157" s="75"/>
      <c r="AX157" s="75"/>
      <c r="AY157" s="74"/>
      <c r="AZ157" s="74"/>
      <c r="BA157" s="73"/>
      <c r="BB157" s="77"/>
      <c r="BC157" s="78"/>
      <c r="BD157" s="78"/>
      <c r="BE157" s="78"/>
      <c r="BF157" s="78"/>
      <c r="BG157" s="73"/>
      <c r="BH157" s="75"/>
      <c r="BI157" s="75"/>
      <c r="BJ157" s="75"/>
      <c r="BK157" s="75"/>
    </row>
    <row r="158" ht="15.75" customHeight="1">
      <c r="A158" s="73"/>
      <c r="B158" s="74"/>
      <c r="C158" s="74"/>
      <c r="D158" s="74"/>
      <c r="E158" s="75"/>
      <c r="F158" s="75"/>
      <c r="G158" s="75"/>
      <c r="H158" s="74"/>
      <c r="I158" s="75"/>
      <c r="J158" s="73"/>
      <c r="K158" s="73"/>
      <c r="L158" s="74"/>
      <c r="M158" s="74"/>
      <c r="N158" s="73"/>
      <c r="O158" s="73"/>
      <c r="P158" s="74"/>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4"/>
      <c r="AN158" s="75"/>
      <c r="AO158" s="73"/>
      <c r="AP158" s="75"/>
      <c r="AQ158" s="75"/>
      <c r="AR158" s="75"/>
      <c r="AS158" s="75"/>
      <c r="AT158" s="75"/>
      <c r="AU158" s="75"/>
      <c r="AV158" s="75"/>
      <c r="AW158" s="75"/>
      <c r="AX158" s="75"/>
      <c r="AY158" s="74"/>
      <c r="AZ158" s="74"/>
      <c r="BA158" s="73"/>
      <c r="BB158" s="77"/>
      <c r="BC158" s="78"/>
      <c r="BD158" s="78"/>
      <c r="BE158" s="78"/>
      <c r="BF158" s="78"/>
      <c r="BG158" s="73"/>
      <c r="BH158" s="75"/>
      <c r="BI158" s="75"/>
      <c r="BJ158" s="75"/>
      <c r="BK158" s="75"/>
    </row>
    <row r="159" ht="15.75" customHeight="1">
      <c r="A159" s="73"/>
      <c r="B159" s="74"/>
      <c r="C159" s="74"/>
      <c r="D159" s="74"/>
      <c r="E159" s="75"/>
      <c r="F159" s="75"/>
      <c r="G159" s="75"/>
      <c r="H159" s="74"/>
      <c r="I159" s="75"/>
      <c r="J159" s="73"/>
      <c r="K159" s="73"/>
      <c r="L159" s="74"/>
      <c r="M159" s="74"/>
      <c r="N159" s="73"/>
      <c r="O159" s="73"/>
      <c r="P159" s="74"/>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4"/>
      <c r="AN159" s="75"/>
      <c r="AO159" s="73"/>
      <c r="AP159" s="75"/>
      <c r="AQ159" s="75"/>
      <c r="AR159" s="75"/>
      <c r="AS159" s="75"/>
      <c r="AT159" s="75"/>
      <c r="AU159" s="75"/>
      <c r="AV159" s="75"/>
      <c r="AW159" s="75"/>
      <c r="AX159" s="75"/>
      <c r="AY159" s="74"/>
      <c r="AZ159" s="74"/>
      <c r="BA159" s="73"/>
      <c r="BB159" s="77"/>
      <c r="BC159" s="78"/>
      <c r="BD159" s="78"/>
      <c r="BE159" s="78"/>
      <c r="BF159" s="78"/>
      <c r="BG159" s="73"/>
      <c r="BH159" s="75"/>
      <c r="BI159" s="75"/>
      <c r="BJ159" s="75"/>
      <c r="BK159" s="75"/>
    </row>
    <row r="160" ht="15.75" customHeight="1">
      <c r="A160" s="73"/>
      <c r="B160" s="74"/>
      <c r="C160" s="74"/>
      <c r="D160" s="74"/>
      <c r="E160" s="75"/>
      <c r="F160" s="75"/>
      <c r="G160" s="75"/>
      <c r="H160" s="74"/>
      <c r="I160" s="75"/>
      <c r="J160" s="73"/>
      <c r="K160" s="73"/>
      <c r="L160" s="74"/>
      <c r="M160" s="74"/>
      <c r="N160" s="73"/>
      <c r="O160" s="73"/>
      <c r="P160" s="74"/>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4"/>
      <c r="AN160" s="75"/>
      <c r="AO160" s="73"/>
      <c r="AP160" s="75"/>
      <c r="AQ160" s="75"/>
      <c r="AR160" s="75"/>
      <c r="AS160" s="75"/>
      <c r="AT160" s="75"/>
      <c r="AU160" s="75"/>
      <c r="AV160" s="75"/>
      <c r="AW160" s="75"/>
      <c r="AX160" s="75"/>
      <c r="AY160" s="74"/>
      <c r="AZ160" s="74"/>
      <c r="BA160" s="73"/>
      <c r="BB160" s="77"/>
      <c r="BC160" s="78"/>
      <c r="BD160" s="78"/>
      <c r="BE160" s="78"/>
      <c r="BF160" s="78"/>
      <c r="BG160" s="73"/>
      <c r="BH160" s="75"/>
      <c r="BI160" s="75"/>
      <c r="BJ160" s="75"/>
      <c r="BK160" s="75"/>
    </row>
    <row r="161" ht="15.75" customHeight="1">
      <c r="A161" s="73"/>
      <c r="B161" s="74"/>
      <c r="C161" s="74"/>
      <c r="D161" s="74"/>
      <c r="E161" s="75"/>
      <c r="F161" s="75"/>
      <c r="G161" s="75"/>
      <c r="H161" s="74"/>
      <c r="I161" s="75"/>
      <c r="J161" s="73"/>
      <c r="K161" s="73"/>
      <c r="L161" s="74"/>
      <c r="M161" s="74"/>
      <c r="N161" s="73"/>
      <c r="O161" s="73"/>
      <c r="P161" s="74"/>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4"/>
      <c r="AN161" s="75"/>
      <c r="AO161" s="73"/>
      <c r="AP161" s="75"/>
      <c r="AQ161" s="75"/>
      <c r="AR161" s="75"/>
      <c r="AS161" s="75"/>
      <c r="AT161" s="75"/>
      <c r="AU161" s="75"/>
      <c r="AV161" s="75"/>
      <c r="AW161" s="75"/>
      <c r="AX161" s="75"/>
      <c r="AY161" s="74"/>
      <c r="AZ161" s="74"/>
      <c r="BA161" s="73"/>
      <c r="BB161" s="77"/>
      <c r="BC161" s="78"/>
      <c r="BD161" s="78"/>
      <c r="BE161" s="78"/>
      <c r="BF161" s="78"/>
      <c r="BG161" s="73"/>
      <c r="BH161" s="75"/>
      <c r="BI161" s="75"/>
      <c r="BJ161" s="75"/>
      <c r="BK161" s="75"/>
    </row>
    <row r="162" ht="15.75" customHeight="1">
      <c r="A162" s="73"/>
      <c r="B162" s="74"/>
      <c r="C162" s="74"/>
      <c r="D162" s="74"/>
      <c r="E162" s="75"/>
      <c r="F162" s="75"/>
      <c r="G162" s="75"/>
      <c r="H162" s="74"/>
      <c r="I162" s="75"/>
      <c r="J162" s="73"/>
      <c r="K162" s="73"/>
      <c r="L162" s="74"/>
      <c r="M162" s="74"/>
      <c r="N162" s="73"/>
      <c r="O162" s="73"/>
      <c r="P162" s="74"/>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4"/>
      <c r="AN162" s="75"/>
      <c r="AO162" s="73"/>
      <c r="AP162" s="75"/>
      <c r="AQ162" s="75"/>
      <c r="AR162" s="75"/>
      <c r="AS162" s="75"/>
      <c r="AT162" s="75"/>
      <c r="AU162" s="75"/>
      <c r="AV162" s="75"/>
      <c r="AW162" s="75"/>
      <c r="AX162" s="75"/>
      <c r="AY162" s="74"/>
      <c r="AZ162" s="74"/>
      <c r="BA162" s="73"/>
      <c r="BB162" s="77"/>
      <c r="BC162" s="78"/>
      <c r="BD162" s="78"/>
      <c r="BE162" s="78"/>
      <c r="BF162" s="78"/>
      <c r="BG162" s="73"/>
      <c r="BH162" s="75"/>
      <c r="BI162" s="75"/>
      <c r="BJ162" s="75"/>
      <c r="BK162" s="75"/>
    </row>
    <row r="163" ht="15.75" customHeight="1">
      <c r="A163" s="73"/>
      <c r="B163" s="74"/>
      <c r="C163" s="74"/>
      <c r="D163" s="74"/>
      <c r="E163" s="75"/>
      <c r="F163" s="75"/>
      <c r="G163" s="75"/>
      <c r="H163" s="74"/>
      <c r="I163" s="75"/>
      <c r="J163" s="73"/>
      <c r="K163" s="73"/>
      <c r="L163" s="74"/>
      <c r="M163" s="74"/>
      <c r="N163" s="73"/>
      <c r="O163" s="73"/>
      <c r="P163" s="74"/>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4"/>
      <c r="AN163" s="75"/>
      <c r="AO163" s="73"/>
      <c r="AP163" s="75"/>
      <c r="AQ163" s="75"/>
      <c r="AR163" s="75"/>
      <c r="AS163" s="75"/>
      <c r="AT163" s="75"/>
      <c r="AU163" s="75"/>
      <c r="AV163" s="75"/>
      <c r="AW163" s="75"/>
      <c r="AX163" s="75"/>
      <c r="AY163" s="74"/>
      <c r="AZ163" s="74"/>
      <c r="BA163" s="73"/>
      <c r="BB163" s="77"/>
      <c r="BC163" s="78"/>
      <c r="BD163" s="78"/>
      <c r="BE163" s="78"/>
      <c r="BF163" s="78"/>
      <c r="BG163" s="73"/>
      <c r="BH163" s="75"/>
      <c r="BI163" s="75"/>
      <c r="BJ163" s="75"/>
      <c r="BK163" s="75"/>
    </row>
    <row r="164" ht="15.75" customHeight="1">
      <c r="A164" s="73"/>
      <c r="B164" s="74"/>
      <c r="C164" s="74"/>
      <c r="D164" s="74"/>
      <c r="E164" s="75"/>
      <c r="F164" s="75"/>
      <c r="G164" s="75"/>
      <c r="H164" s="74"/>
      <c r="I164" s="75"/>
      <c r="J164" s="73"/>
      <c r="K164" s="73"/>
      <c r="L164" s="74"/>
      <c r="M164" s="74"/>
      <c r="N164" s="73"/>
      <c r="O164" s="73"/>
      <c r="P164" s="74"/>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4"/>
      <c r="AN164" s="75"/>
      <c r="AO164" s="73"/>
      <c r="AP164" s="75"/>
      <c r="AQ164" s="75"/>
      <c r="AR164" s="75"/>
      <c r="AS164" s="75"/>
      <c r="AT164" s="75"/>
      <c r="AU164" s="75"/>
      <c r="AV164" s="75"/>
      <c r="AW164" s="75"/>
      <c r="AX164" s="75"/>
      <c r="AY164" s="74"/>
      <c r="AZ164" s="74"/>
      <c r="BA164" s="73"/>
      <c r="BB164" s="77"/>
      <c r="BC164" s="78"/>
      <c r="BD164" s="78"/>
      <c r="BE164" s="78"/>
      <c r="BF164" s="78"/>
      <c r="BG164" s="73"/>
      <c r="BH164" s="75"/>
      <c r="BI164" s="75"/>
      <c r="BJ164" s="75"/>
      <c r="BK164" s="75"/>
    </row>
    <row r="165" ht="15.75" customHeight="1">
      <c r="A165" s="73"/>
      <c r="B165" s="74"/>
      <c r="C165" s="74"/>
      <c r="D165" s="74"/>
      <c r="E165" s="75"/>
      <c r="F165" s="75"/>
      <c r="G165" s="75"/>
      <c r="H165" s="74"/>
      <c r="I165" s="75"/>
      <c r="J165" s="73"/>
      <c r="K165" s="73"/>
      <c r="L165" s="74"/>
      <c r="M165" s="74"/>
      <c r="N165" s="73"/>
      <c r="O165" s="73"/>
      <c r="P165" s="74"/>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4"/>
      <c r="AN165" s="75"/>
      <c r="AO165" s="73"/>
      <c r="AP165" s="75"/>
      <c r="AQ165" s="75"/>
      <c r="AR165" s="75"/>
      <c r="AS165" s="75"/>
      <c r="AT165" s="75"/>
      <c r="AU165" s="75"/>
      <c r="AV165" s="75"/>
      <c r="AW165" s="75"/>
      <c r="AX165" s="75"/>
      <c r="AY165" s="74"/>
      <c r="AZ165" s="74"/>
      <c r="BA165" s="73"/>
      <c r="BB165" s="77"/>
      <c r="BC165" s="78"/>
      <c r="BD165" s="78"/>
      <c r="BE165" s="78"/>
      <c r="BF165" s="78"/>
      <c r="BG165" s="73"/>
      <c r="BH165" s="75"/>
      <c r="BI165" s="75"/>
      <c r="BJ165" s="75"/>
      <c r="BK165" s="75"/>
    </row>
    <row r="166" ht="15.75" customHeight="1">
      <c r="A166" s="73"/>
      <c r="B166" s="74"/>
      <c r="C166" s="74"/>
      <c r="D166" s="74"/>
      <c r="E166" s="75"/>
      <c r="F166" s="75"/>
      <c r="G166" s="75"/>
      <c r="H166" s="74"/>
      <c r="I166" s="75"/>
      <c r="J166" s="73"/>
      <c r="K166" s="73"/>
      <c r="L166" s="74"/>
      <c r="M166" s="74"/>
      <c r="N166" s="73"/>
      <c r="O166" s="73"/>
      <c r="P166" s="74"/>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4"/>
      <c r="AN166" s="75"/>
      <c r="AO166" s="73"/>
      <c r="AP166" s="75"/>
      <c r="AQ166" s="75"/>
      <c r="AR166" s="75"/>
      <c r="AS166" s="75"/>
      <c r="AT166" s="75"/>
      <c r="AU166" s="75"/>
      <c r="AV166" s="75"/>
      <c r="AW166" s="75"/>
      <c r="AX166" s="75"/>
      <c r="AY166" s="74"/>
      <c r="AZ166" s="74"/>
      <c r="BA166" s="73"/>
      <c r="BB166" s="77"/>
      <c r="BC166" s="78"/>
      <c r="BD166" s="78"/>
      <c r="BE166" s="78"/>
      <c r="BF166" s="78"/>
      <c r="BG166" s="73"/>
      <c r="BH166" s="75"/>
      <c r="BI166" s="75"/>
      <c r="BJ166" s="75"/>
      <c r="BK166" s="75"/>
    </row>
    <row r="167" ht="15.75" customHeight="1">
      <c r="A167" s="73"/>
      <c r="B167" s="74"/>
      <c r="C167" s="74"/>
      <c r="D167" s="74"/>
      <c r="E167" s="75"/>
      <c r="F167" s="75"/>
      <c r="G167" s="75"/>
      <c r="H167" s="74"/>
      <c r="I167" s="75"/>
      <c r="J167" s="73"/>
      <c r="K167" s="73"/>
      <c r="L167" s="74"/>
      <c r="M167" s="74"/>
      <c r="N167" s="73"/>
      <c r="O167" s="73"/>
      <c r="P167" s="74"/>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4"/>
      <c r="AN167" s="75"/>
      <c r="AO167" s="73"/>
      <c r="AP167" s="75"/>
      <c r="AQ167" s="75"/>
      <c r="AR167" s="75"/>
      <c r="AS167" s="75"/>
      <c r="AT167" s="75"/>
      <c r="AU167" s="75"/>
      <c r="AV167" s="75"/>
      <c r="AW167" s="75"/>
      <c r="AX167" s="75"/>
      <c r="AY167" s="74"/>
      <c r="AZ167" s="74"/>
      <c r="BA167" s="73"/>
      <c r="BB167" s="77"/>
      <c r="BC167" s="78"/>
      <c r="BD167" s="78"/>
      <c r="BE167" s="78"/>
      <c r="BF167" s="78"/>
      <c r="BG167" s="73"/>
      <c r="BH167" s="75"/>
      <c r="BI167" s="75"/>
      <c r="BJ167" s="75"/>
      <c r="BK167" s="75"/>
    </row>
    <row r="168" ht="15.75" customHeight="1">
      <c r="A168" s="73"/>
      <c r="B168" s="74"/>
      <c r="C168" s="74"/>
      <c r="D168" s="74"/>
      <c r="E168" s="75"/>
      <c r="F168" s="75"/>
      <c r="G168" s="75"/>
      <c r="H168" s="74"/>
      <c r="I168" s="75"/>
      <c r="J168" s="73"/>
      <c r="K168" s="73"/>
      <c r="L168" s="74"/>
      <c r="M168" s="74"/>
      <c r="N168" s="73"/>
      <c r="O168" s="73"/>
      <c r="P168" s="74"/>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4"/>
      <c r="AN168" s="75"/>
      <c r="AO168" s="73"/>
      <c r="AP168" s="75"/>
      <c r="AQ168" s="75"/>
      <c r="AR168" s="75"/>
      <c r="AS168" s="75"/>
      <c r="AT168" s="75"/>
      <c r="AU168" s="75"/>
      <c r="AV168" s="75"/>
      <c r="AW168" s="75"/>
      <c r="AX168" s="75"/>
      <c r="AY168" s="74"/>
      <c r="AZ168" s="74"/>
      <c r="BA168" s="73"/>
      <c r="BB168" s="77"/>
      <c r="BC168" s="78"/>
      <c r="BD168" s="78"/>
      <c r="BE168" s="78"/>
      <c r="BF168" s="78"/>
      <c r="BG168" s="73"/>
      <c r="BH168" s="75"/>
      <c r="BI168" s="75"/>
      <c r="BJ168" s="75"/>
      <c r="BK168" s="75"/>
    </row>
    <row r="169" ht="15.75" customHeight="1">
      <c r="A169" s="73"/>
      <c r="B169" s="74"/>
      <c r="C169" s="74"/>
      <c r="D169" s="74"/>
      <c r="E169" s="75"/>
      <c r="F169" s="75"/>
      <c r="G169" s="75"/>
      <c r="H169" s="74"/>
      <c r="I169" s="75"/>
      <c r="J169" s="73"/>
      <c r="K169" s="73"/>
      <c r="L169" s="74"/>
      <c r="M169" s="74"/>
      <c r="N169" s="73"/>
      <c r="O169" s="73"/>
      <c r="P169" s="74"/>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4"/>
      <c r="AN169" s="75"/>
      <c r="AO169" s="73"/>
      <c r="AP169" s="75"/>
      <c r="AQ169" s="75"/>
      <c r="AR169" s="75"/>
      <c r="AS169" s="75"/>
      <c r="AT169" s="75"/>
      <c r="AU169" s="75"/>
      <c r="AV169" s="75"/>
      <c r="AW169" s="75"/>
      <c r="AX169" s="75"/>
      <c r="AY169" s="74"/>
      <c r="AZ169" s="74"/>
      <c r="BA169" s="73"/>
      <c r="BB169" s="77"/>
      <c r="BC169" s="78"/>
      <c r="BD169" s="78"/>
      <c r="BE169" s="78"/>
      <c r="BF169" s="78"/>
      <c r="BG169" s="73"/>
      <c r="BH169" s="75"/>
      <c r="BI169" s="75"/>
      <c r="BJ169" s="75"/>
      <c r="BK169" s="75"/>
    </row>
    <row r="170" ht="15.75" customHeight="1">
      <c r="A170" s="73"/>
      <c r="B170" s="74"/>
      <c r="C170" s="74"/>
      <c r="D170" s="74"/>
      <c r="E170" s="75"/>
      <c r="F170" s="75"/>
      <c r="G170" s="75"/>
      <c r="H170" s="74"/>
      <c r="I170" s="75"/>
      <c r="J170" s="73"/>
      <c r="K170" s="73"/>
      <c r="L170" s="74"/>
      <c r="M170" s="74"/>
      <c r="N170" s="73"/>
      <c r="O170" s="73"/>
      <c r="P170" s="74"/>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4"/>
      <c r="AN170" s="75"/>
      <c r="AO170" s="73"/>
      <c r="AP170" s="75"/>
      <c r="AQ170" s="75"/>
      <c r="AR170" s="75"/>
      <c r="AS170" s="75"/>
      <c r="AT170" s="75"/>
      <c r="AU170" s="75"/>
      <c r="AV170" s="75"/>
      <c r="AW170" s="75"/>
      <c r="AX170" s="75"/>
      <c r="AY170" s="74"/>
      <c r="AZ170" s="74"/>
      <c r="BA170" s="73"/>
      <c r="BB170" s="77"/>
      <c r="BC170" s="78"/>
      <c r="BD170" s="78"/>
      <c r="BE170" s="78"/>
      <c r="BF170" s="78"/>
      <c r="BG170" s="73"/>
      <c r="BH170" s="75"/>
      <c r="BI170" s="75"/>
      <c r="BJ170" s="75"/>
      <c r="BK170" s="75"/>
    </row>
    <row r="171" ht="15.75" customHeight="1">
      <c r="A171" s="73"/>
      <c r="B171" s="74"/>
      <c r="C171" s="74"/>
      <c r="D171" s="74"/>
      <c r="E171" s="75"/>
      <c r="F171" s="75"/>
      <c r="G171" s="75"/>
      <c r="H171" s="74"/>
      <c r="I171" s="75"/>
      <c r="J171" s="73"/>
      <c r="K171" s="73"/>
      <c r="L171" s="74"/>
      <c r="M171" s="74"/>
      <c r="N171" s="73"/>
      <c r="O171" s="73"/>
      <c r="P171" s="74"/>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4"/>
      <c r="AN171" s="75"/>
      <c r="AO171" s="73"/>
      <c r="AP171" s="75"/>
      <c r="AQ171" s="75"/>
      <c r="AR171" s="75"/>
      <c r="AS171" s="75"/>
      <c r="AT171" s="75"/>
      <c r="AU171" s="75"/>
      <c r="AV171" s="75"/>
      <c r="AW171" s="75"/>
      <c r="AX171" s="75"/>
      <c r="AY171" s="74"/>
      <c r="AZ171" s="74"/>
      <c r="BA171" s="73"/>
      <c r="BB171" s="77"/>
      <c r="BC171" s="78"/>
      <c r="BD171" s="78"/>
      <c r="BE171" s="78"/>
      <c r="BF171" s="78"/>
      <c r="BG171" s="73"/>
      <c r="BH171" s="75"/>
      <c r="BI171" s="75"/>
      <c r="BJ171" s="75"/>
      <c r="BK171" s="75"/>
    </row>
    <row r="172" ht="15.75" customHeight="1">
      <c r="A172" s="73"/>
      <c r="B172" s="74"/>
      <c r="C172" s="74"/>
      <c r="D172" s="74"/>
      <c r="E172" s="75"/>
      <c r="F172" s="75"/>
      <c r="G172" s="75"/>
      <c r="H172" s="74"/>
      <c r="I172" s="75"/>
      <c r="J172" s="73"/>
      <c r="K172" s="73"/>
      <c r="L172" s="74"/>
      <c r="M172" s="74"/>
      <c r="N172" s="73"/>
      <c r="O172" s="73"/>
      <c r="P172" s="74"/>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4"/>
      <c r="AN172" s="75"/>
      <c r="AO172" s="73"/>
      <c r="AP172" s="75"/>
      <c r="AQ172" s="75"/>
      <c r="AR172" s="75"/>
      <c r="AS172" s="75"/>
      <c r="AT172" s="75"/>
      <c r="AU172" s="75"/>
      <c r="AV172" s="75"/>
      <c r="AW172" s="75"/>
      <c r="AX172" s="75"/>
      <c r="AY172" s="74"/>
      <c r="AZ172" s="74"/>
      <c r="BA172" s="73"/>
      <c r="BB172" s="77"/>
      <c r="BC172" s="78"/>
      <c r="BD172" s="78"/>
      <c r="BE172" s="78"/>
      <c r="BF172" s="78"/>
      <c r="BG172" s="73"/>
      <c r="BH172" s="75"/>
      <c r="BI172" s="75"/>
      <c r="BJ172" s="75"/>
      <c r="BK172" s="75"/>
    </row>
    <row r="173" ht="15.75" customHeight="1">
      <c r="A173" s="73"/>
      <c r="B173" s="74"/>
      <c r="C173" s="74"/>
      <c r="D173" s="74"/>
      <c r="E173" s="75"/>
      <c r="F173" s="75"/>
      <c r="G173" s="75"/>
      <c r="H173" s="74"/>
      <c r="I173" s="75"/>
      <c r="J173" s="73"/>
      <c r="K173" s="73"/>
      <c r="L173" s="74"/>
      <c r="M173" s="74"/>
      <c r="N173" s="73"/>
      <c r="O173" s="73"/>
      <c r="P173" s="74"/>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4"/>
      <c r="AN173" s="75"/>
      <c r="AO173" s="73"/>
      <c r="AP173" s="75"/>
      <c r="AQ173" s="75"/>
      <c r="AR173" s="75"/>
      <c r="AS173" s="75"/>
      <c r="AT173" s="75"/>
      <c r="AU173" s="75"/>
      <c r="AV173" s="75"/>
      <c r="AW173" s="75"/>
      <c r="AX173" s="75"/>
      <c r="AY173" s="74"/>
      <c r="AZ173" s="74"/>
      <c r="BA173" s="73"/>
      <c r="BB173" s="77"/>
      <c r="BC173" s="78"/>
      <c r="BD173" s="78"/>
      <c r="BE173" s="78"/>
      <c r="BF173" s="78"/>
      <c r="BG173" s="73"/>
      <c r="BH173" s="75"/>
      <c r="BI173" s="75"/>
      <c r="BJ173" s="75"/>
      <c r="BK173" s="75"/>
    </row>
    <row r="174" ht="15.75" customHeight="1">
      <c r="A174" s="73"/>
      <c r="B174" s="74"/>
      <c r="C174" s="74"/>
      <c r="D174" s="74"/>
      <c r="E174" s="75"/>
      <c r="F174" s="75"/>
      <c r="G174" s="75"/>
      <c r="H174" s="74"/>
      <c r="I174" s="75"/>
      <c r="J174" s="73"/>
      <c r="K174" s="73"/>
      <c r="L174" s="74"/>
      <c r="M174" s="74"/>
      <c r="N174" s="73"/>
      <c r="O174" s="73"/>
      <c r="P174" s="74"/>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4"/>
      <c r="AN174" s="75"/>
      <c r="AO174" s="73"/>
      <c r="AP174" s="75"/>
      <c r="AQ174" s="75"/>
      <c r="AR174" s="75"/>
      <c r="AS174" s="75"/>
      <c r="AT174" s="75"/>
      <c r="AU174" s="75"/>
      <c r="AV174" s="75"/>
      <c r="AW174" s="75"/>
      <c r="AX174" s="75"/>
      <c r="AY174" s="74"/>
      <c r="AZ174" s="74"/>
      <c r="BA174" s="73"/>
      <c r="BB174" s="77"/>
      <c r="BC174" s="78"/>
      <c r="BD174" s="78"/>
      <c r="BE174" s="78"/>
      <c r="BF174" s="78"/>
      <c r="BG174" s="73"/>
      <c r="BH174" s="75"/>
      <c r="BI174" s="75"/>
      <c r="BJ174" s="75"/>
      <c r="BK174" s="75"/>
    </row>
    <row r="175" ht="15.75" customHeight="1">
      <c r="A175" s="73"/>
      <c r="B175" s="74"/>
      <c r="C175" s="74"/>
      <c r="D175" s="74"/>
      <c r="E175" s="75"/>
      <c r="F175" s="75"/>
      <c r="G175" s="75"/>
      <c r="H175" s="74"/>
      <c r="I175" s="75"/>
      <c r="J175" s="73"/>
      <c r="K175" s="73"/>
      <c r="L175" s="74"/>
      <c r="M175" s="74"/>
      <c r="N175" s="73"/>
      <c r="O175" s="73"/>
      <c r="P175" s="74"/>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4"/>
      <c r="AN175" s="75"/>
      <c r="AO175" s="73"/>
      <c r="AP175" s="75"/>
      <c r="AQ175" s="75"/>
      <c r="AR175" s="75"/>
      <c r="AS175" s="75"/>
      <c r="AT175" s="75"/>
      <c r="AU175" s="75"/>
      <c r="AV175" s="75"/>
      <c r="AW175" s="75"/>
      <c r="AX175" s="75"/>
      <c r="AY175" s="74"/>
      <c r="AZ175" s="74"/>
      <c r="BA175" s="73"/>
      <c r="BB175" s="77"/>
      <c r="BC175" s="78"/>
      <c r="BD175" s="78"/>
      <c r="BE175" s="78"/>
      <c r="BF175" s="78"/>
      <c r="BG175" s="73"/>
      <c r="BH175" s="75"/>
      <c r="BI175" s="75"/>
      <c r="BJ175" s="75"/>
      <c r="BK175" s="75"/>
    </row>
    <row r="176" ht="15.75" customHeight="1">
      <c r="A176" s="73"/>
      <c r="B176" s="74"/>
      <c r="C176" s="74"/>
      <c r="D176" s="74"/>
      <c r="E176" s="75"/>
      <c r="F176" s="75"/>
      <c r="G176" s="75"/>
      <c r="H176" s="74"/>
      <c r="I176" s="75"/>
      <c r="J176" s="73"/>
      <c r="K176" s="73"/>
      <c r="L176" s="74"/>
      <c r="M176" s="74"/>
      <c r="N176" s="73"/>
      <c r="O176" s="73"/>
      <c r="P176" s="74"/>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4"/>
      <c r="AN176" s="75"/>
      <c r="AO176" s="73"/>
      <c r="AP176" s="75"/>
      <c r="AQ176" s="75"/>
      <c r="AR176" s="75"/>
      <c r="AS176" s="75"/>
      <c r="AT176" s="75"/>
      <c r="AU176" s="75"/>
      <c r="AV176" s="75"/>
      <c r="AW176" s="75"/>
      <c r="AX176" s="75"/>
      <c r="AY176" s="74"/>
      <c r="AZ176" s="74"/>
      <c r="BA176" s="73"/>
      <c r="BB176" s="77"/>
      <c r="BC176" s="78"/>
      <c r="BD176" s="78"/>
      <c r="BE176" s="78"/>
      <c r="BF176" s="78"/>
      <c r="BG176" s="73"/>
      <c r="BH176" s="75"/>
      <c r="BI176" s="75"/>
      <c r="BJ176" s="75"/>
      <c r="BK176" s="75"/>
    </row>
    <row r="177" ht="15.75" customHeight="1">
      <c r="A177" s="73"/>
      <c r="B177" s="74"/>
      <c r="C177" s="74"/>
      <c r="D177" s="74"/>
      <c r="E177" s="75"/>
      <c r="F177" s="75"/>
      <c r="G177" s="75"/>
      <c r="H177" s="74"/>
      <c r="I177" s="75"/>
      <c r="J177" s="73"/>
      <c r="K177" s="73"/>
      <c r="L177" s="74"/>
      <c r="M177" s="74"/>
      <c r="N177" s="73"/>
      <c r="O177" s="73"/>
      <c r="P177" s="74"/>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4"/>
      <c r="AN177" s="75"/>
      <c r="AO177" s="73"/>
      <c r="AP177" s="75"/>
      <c r="AQ177" s="75"/>
      <c r="AR177" s="75"/>
      <c r="AS177" s="75"/>
      <c r="AT177" s="75"/>
      <c r="AU177" s="75"/>
      <c r="AV177" s="75"/>
      <c r="AW177" s="75"/>
      <c r="AX177" s="75"/>
      <c r="AY177" s="74"/>
      <c r="AZ177" s="74"/>
      <c r="BA177" s="73"/>
      <c r="BB177" s="77"/>
      <c r="BC177" s="78"/>
      <c r="BD177" s="78"/>
      <c r="BE177" s="78"/>
      <c r="BF177" s="78"/>
      <c r="BG177" s="73"/>
      <c r="BH177" s="75"/>
      <c r="BI177" s="75"/>
      <c r="BJ177" s="75"/>
      <c r="BK177" s="75"/>
    </row>
    <row r="178" ht="15.75" customHeight="1">
      <c r="A178" s="73"/>
      <c r="B178" s="74"/>
      <c r="C178" s="74"/>
      <c r="D178" s="74"/>
      <c r="E178" s="75"/>
      <c r="F178" s="75"/>
      <c r="G178" s="75"/>
      <c r="H178" s="74"/>
      <c r="I178" s="75"/>
      <c r="J178" s="73"/>
      <c r="K178" s="73"/>
      <c r="L178" s="74"/>
      <c r="M178" s="74"/>
      <c r="N178" s="73"/>
      <c r="O178" s="73"/>
      <c r="P178" s="74"/>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4"/>
      <c r="AN178" s="75"/>
      <c r="AO178" s="73"/>
      <c r="AP178" s="75"/>
      <c r="AQ178" s="75"/>
      <c r="AR178" s="75"/>
      <c r="AS178" s="75"/>
      <c r="AT178" s="75"/>
      <c r="AU178" s="75"/>
      <c r="AV178" s="75"/>
      <c r="AW178" s="75"/>
      <c r="AX178" s="75"/>
      <c r="AY178" s="74"/>
      <c r="AZ178" s="74"/>
      <c r="BA178" s="73"/>
      <c r="BB178" s="77"/>
      <c r="BC178" s="78"/>
      <c r="BD178" s="78"/>
      <c r="BE178" s="78"/>
      <c r="BF178" s="78"/>
      <c r="BG178" s="73"/>
      <c r="BH178" s="75"/>
      <c r="BI178" s="75"/>
      <c r="BJ178" s="75"/>
      <c r="BK178" s="75"/>
    </row>
    <row r="179" ht="15.75" customHeight="1">
      <c r="A179" s="73"/>
      <c r="B179" s="74"/>
      <c r="C179" s="74"/>
      <c r="D179" s="74"/>
      <c r="E179" s="75"/>
      <c r="F179" s="75"/>
      <c r="G179" s="75"/>
      <c r="H179" s="74"/>
      <c r="I179" s="75"/>
      <c r="J179" s="73"/>
      <c r="K179" s="73"/>
      <c r="L179" s="74"/>
      <c r="M179" s="74"/>
      <c r="N179" s="73"/>
      <c r="O179" s="73"/>
      <c r="P179" s="74"/>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4"/>
      <c r="AN179" s="75"/>
      <c r="AO179" s="73"/>
      <c r="AP179" s="75"/>
      <c r="AQ179" s="75"/>
      <c r="AR179" s="75"/>
      <c r="AS179" s="75"/>
      <c r="AT179" s="75"/>
      <c r="AU179" s="75"/>
      <c r="AV179" s="75"/>
      <c r="AW179" s="75"/>
      <c r="AX179" s="75"/>
      <c r="AY179" s="74"/>
      <c r="AZ179" s="74"/>
      <c r="BA179" s="73"/>
      <c r="BB179" s="77"/>
      <c r="BC179" s="78"/>
      <c r="BD179" s="78"/>
      <c r="BE179" s="78"/>
      <c r="BF179" s="78"/>
      <c r="BG179" s="73"/>
      <c r="BH179" s="75"/>
      <c r="BI179" s="75"/>
      <c r="BJ179" s="75"/>
      <c r="BK179" s="75"/>
    </row>
    <row r="180" ht="15.75" customHeight="1">
      <c r="A180" s="73"/>
      <c r="B180" s="74"/>
      <c r="C180" s="74"/>
      <c r="D180" s="74"/>
      <c r="E180" s="75"/>
      <c r="F180" s="75"/>
      <c r="G180" s="75"/>
      <c r="H180" s="74"/>
      <c r="I180" s="75"/>
      <c r="J180" s="73"/>
      <c r="K180" s="73"/>
      <c r="L180" s="74"/>
      <c r="M180" s="74"/>
      <c r="N180" s="73"/>
      <c r="O180" s="73"/>
      <c r="P180" s="74"/>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4"/>
      <c r="AN180" s="75"/>
      <c r="AO180" s="73"/>
      <c r="AP180" s="75"/>
      <c r="AQ180" s="75"/>
      <c r="AR180" s="75"/>
      <c r="AS180" s="75"/>
      <c r="AT180" s="75"/>
      <c r="AU180" s="75"/>
      <c r="AV180" s="75"/>
      <c r="AW180" s="75"/>
      <c r="AX180" s="75"/>
      <c r="AY180" s="74"/>
      <c r="AZ180" s="74"/>
      <c r="BA180" s="73"/>
      <c r="BB180" s="77"/>
      <c r="BC180" s="78"/>
      <c r="BD180" s="78"/>
      <c r="BE180" s="78"/>
      <c r="BF180" s="78"/>
      <c r="BG180" s="73"/>
      <c r="BH180" s="75"/>
      <c r="BI180" s="75"/>
      <c r="BJ180" s="75"/>
      <c r="BK180" s="75"/>
    </row>
    <row r="181" ht="15.75" customHeight="1">
      <c r="A181" s="73"/>
      <c r="B181" s="74"/>
      <c r="C181" s="74"/>
      <c r="D181" s="74"/>
      <c r="E181" s="75"/>
      <c r="F181" s="75"/>
      <c r="G181" s="75"/>
      <c r="H181" s="74"/>
      <c r="I181" s="75"/>
      <c r="J181" s="73"/>
      <c r="K181" s="73"/>
      <c r="L181" s="74"/>
      <c r="M181" s="74"/>
      <c r="N181" s="73"/>
      <c r="O181" s="73"/>
      <c r="P181" s="74"/>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4"/>
      <c r="AN181" s="75"/>
      <c r="AO181" s="73"/>
      <c r="AP181" s="75"/>
      <c r="AQ181" s="75"/>
      <c r="AR181" s="75"/>
      <c r="AS181" s="75"/>
      <c r="AT181" s="75"/>
      <c r="AU181" s="75"/>
      <c r="AV181" s="75"/>
      <c r="AW181" s="75"/>
      <c r="AX181" s="75"/>
      <c r="AY181" s="74"/>
      <c r="AZ181" s="74"/>
      <c r="BA181" s="73"/>
      <c r="BB181" s="77"/>
      <c r="BC181" s="78"/>
      <c r="BD181" s="78"/>
      <c r="BE181" s="78"/>
      <c r="BF181" s="78"/>
      <c r="BG181" s="73"/>
      <c r="BH181" s="75"/>
      <c r="BI181" s="75"/>
      <c r="BJ181" s="75"/>
      <c r="BK181" s="75"/>
    </row>
    <row r="182" ht="15.75" customHeight="1">
      <c r="A182" s="73"/>
      <c r="B182" s="74"/>
      <c r="C182" s="74"/>
      <c r="D182" s="74"/>
      <c r="E182" s="75"/>
      <c r="F182" s="75"/>
      <c r="G182" s="75"/>
      <c r="H182" s="74"/>
      <c r="I182" s="75"/>
      <c r="J182" s="73"/>
      <c r="K182" s="73"/>
      <c r="L182" s="74"/>
      <c r="M182" s="74"/>
      <c r="N182" s="73"/>
      <c r="O182" s="73"/>
      <c r="P182" s="74"/>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4"/>
      <c r="AN182" s="75"/>
      <c r="AO182" s="73"/>
      <c r="AP182" s="75"/>
      <c r="AQ182" s="75"/>
      <c r="AR182" s="75"/>
      <c r="AS182" s="75"/>
      <c r="AT182" s="75"/>
      <c r="AU182" s="75"/>
      <c r="AV182" s="75"/>
      <c r="AW182" s="75"/>
      <c r="AX182" s="75"/>
      <c r="AY182" s="74"/>
      <c r="AZ182" s="74"/>
      <c r="BA182" s="73"/>
      <c r="BB182" s="77"/>
      <c r="BC182" s="78"/>
      <c r="BD182" s="78"/>
      <c r="BE182" s="78"/>
      <c r="BF182" s="78"/>
      <c r="BG182" s="73"/>
      <c r="BH182" s="75"/>
      <c r="BI182" s="75"/>
      <c r="BJ182" s="75"/>
      <c r="BK182" s="75"/>
    </row>
    <row r="183" ht="15.75" customHeight="1">
      <c r="A183" s="73"/>
      <c r="B183" s="74"/>
      <c r="C183" s="74"/>
      <c r="D183" s="74"/>
      <c r="E183" s="75"/>
      <c r="F183" s="75"/>
      <c r="G183" s="75"/>
      <c r="H183" s="74"/>
      <c r="I183" s="75"/>
      <c r="J183" s="73"/>
      <c r="K183" s="73"/>
      <c r="L183" s="74"/>
      <c r="M183" s="74"/>
      <c r="N183" s="73"/>
      <c r="O183" s="73"/>
      <c r="P183" s="74"/>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4"/>
      <c r="AN183" s="75"/>
      <c r="AO183" s="73"/>
      <c r="AP183" s="75"/>
      <c r="AQ183" s="75"/>
      <c r="AR183" s="75"/>
      <c r="AS183" s="75"/>
      <c r="AT183" s="75"/>
      <c r="AU183" s="75"/>
      <c r="AV183" s="75"/>
      <c r="AW183" s="75"/>
      <c r="AX183" s="75"/>
      <c r="AY183" s="74"/>
      <c r="AZ183" s="74"/>
      <c r="BA183" s="73"/>
      <c r="BB183" s="77"/>
      <c r="BC183" s="78"/>
      <c r="BD183" s="78"/>
      <c r="BE183" s="78"/>
      <c r="BF183" s="78"/>
      <c r="BG183" s="73"/>
      <c r="BH183" s="75"/>
      <c r="BI183" s="75"/>
      <c r="BJ183" s="75"/>
      <c r="BK183" s="75"/>
    </row>
    <row r="184" ht="15.75" customHeight="1">
      <c r="A184" s="73"/>
      <c r="B184" s="74"/>
      <c r="C184" s="74"/>
      <c r="D184" s="74"/>
      <c r="E184" s="75"/>
      <c r="F184" s="75"/>
      <c r="G184" s="75"/>
      <c r="H184" s="74"/>
      <c r="I184" s="75"/>
      <c r="J184" s="73"/>
      <c r="K184" s="73"/>
      <c r="L184" s="74"/>
      <c r="M184" s="74"/>
      <c r="N184" s="73"/>
      <c r="O184" s="73"/>
      <c r="P184" s="74"/>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4"/>
      <c r="AN184" s="75"/>
      <c r="AO184" s="73"/>
      <c r="AP184" s="75"/>
      <c r="AQ184" s="75"/>
      <c r="AR184" s="75"/>
      <c r="AS184" s="75"/>
      <c r="AT184" s="75"/>
      <c r="AU184" s="75"/>
      <c r="AV184" s="75"/>
      <c r="AW184" s="75"/>
      <c r="AX184" s="75"/>
      <c r="AY184" s="74"/>
      <c r="AZ184" s="74"/>
      <c r="BA184" s="73"/>
      <c r="BB184" s="77"/>
      <c r="BC184" s="78"/>
      <c r="BD184" s="78"/>
      <c r="BE184" s="78"/>
      <c r="BF184" s="78"/>
      <c r="BG184" s="73"/>
      <c r="BH184" s="75"/>
      <c r="BI184" s="75"/>
      <c r="BJ184" s="75"/>
      <c r="BK184" s="75"/>
    </row>
    <row r="185" ht="15.75" customHeight="1">
      <c r="A185" s="73"/>
      <c r="B185" s="74"/>
      <c r="C185" s="74"/>
      <c r="D185" s="74"/>
      <c r="E185" s="75"/>
      <c r="F185" s="75"/>
      <c r="G185" s="75"/>
      <c r="H185" s="74"/>
      <c r="I185" s="75"/>
      <c r="J185" s="73"/>
      <c r="K185" s="73"/>
      <c r="L185" s="74"/>
      <c r="M185" s="74"/>
      <c r="N185" s="73"/>
      <c r="O185" s="73"/>
      <c r="P185" s="74"/>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4"/>
      <c r="AN185" s="75"/>
      <c r="AO185" s="73"/>
      <c r="AP185" s="75"/>
      <c r="AQ185" s="75"/>
      <c r="AR185" s="75"/>
      <c r="AS185" s="75"/>
      <c r="AT185" s="75"/>
      <c r="AU185" s="75"/>
      <c r="AV185" s="75"/>
      <c r="AW185" s="75"/>
      <c r="AX185" s="75"/>
      <c r="AY185" s="74"/>
      <c r="AZ185" s="74"/>
      <c r="BA185" s="73"/>
      <c r="BB185" s="77"/>
      <c r="BC185" s="78"/>
      <c r="BD185" s="78"/>
      <c r="BE185" s="78"/>
      <c r="BF185" s="78"/>
      <c r="BG185" s="73"/>
      <c r="BH185" s="75"/>
      <c r="BI185" s="75"/>
      <c r="BJ185" s="75"/>
      <c r="BK185" s="75"/>
    </row>
    <row r="186" ht="15.75" customHeight="1">
      <c r="A186" s="73"/>
      <c r="B186" s="74"/>
      <c r="C186" s="74"/>
      <c r="D186" s="74"/>
      <c r="E186" s="75"/>
      <c r="F186" s="75"/>
      <c r="G186" s="75"/>
      <c r="H186" s="74"/>
      <c r="I186" s="75"/>
      <c r="J186" s="73"/>
      <c r="K186" s="73"/>
      <c r="L186" s="74"/>
      <c r="M186" s="74"/>
      <c r="N186" s="73"/>
      <c r="O186" s="73"/>
      <c r="P186" s="74"/>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4"/>
      <c r="AN186" s="75"/>
      <c r="AO186" s="73"/>
      <c r="AP186" s="75"/>
      <c r="AQ186" s="75"/>
      <c r="AR186" s="75"/>
      <c r="AS186" s="75"/>
      <c r="AT186" s="75"/>
      <c r="AU186" s="75"/>
      <c r="AV186" s="75"/>
      <c r="AW186" s="75"/>
      <c r="AX186" s="75"/>
      <c r="AY186" s="74"/>
      <c r="AZ186" s="74"/>
      <c r="BA186" s="73"/>
      <c r="BB186" s="77"/>
      <c r="BC186" s="78"/>
      <c r="BD186" s="78"/>
      <c r="BE186" s="78"/>
      <c r="BF186" s="78"/>
      <c r="BG186" s="73"/>
      <c r="BH186" s="75"/>
      <c r="BI186" s="75"/>
      <c r="BJ186" s="75"/>
      <c r="BK186" s="75"/>
    </row>
    <row r="187" ht="15.75" customHeight="1">
      <c r="A187" s="73"/>
      <c r="B187" s="74"/>
      <c r="C187" s="74"/>
      <c r="D187" s="74"/>
      <c r="E187" s="75"/>
      <c r="F187" s="75"/>
      <c r="G187" s="75"/>
      <c r="H187" s="74"/>
      <c r="I187" s="75"/>
      <c r="J187" s="73"/>
      <c r="K187" s="73"/>
      <c r="L187" s="74"/>
      <c r="M187" s="74"/>
      <c r="N187" s="73"/>
      <c r="O187" s="73"/>
      <c r="P187" s="74"/>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4"/>
      <c r="AN187" s="75"/>
      <c r="AO187" s="73"/>
      <c r="AP187" s="75"/>
      <c r="AQ187" s="75"/>
      <c r="AR187" s="75"/>
      <c r="AS187" s="75"/>
      <c r="AT187" s="75"/>
      <c r="AU187" s="75"/>
      <c r="AV187" s="75"/>
      <c r="AW187" s="75"/>
      <c r="AX187" s="75"/>
      <c r="AY187" s="74"/>
      <c r="AZ187" s="74"/>
      <c r="BA187" s="73"/>
      <c r="BB187" s="77"/>
      <c r="BC187" s="78"/>
      <c r="BD187" s="78"/>
      <c r="BE187" s="78"/>
      <c r="BF187" s="78"/>
      <c r="BG187" s="73"/>
      <c r="BH187" s="75"/>
      <c r="BI187" s="75"/>
      <c r="BJ187" s="75"/>
      <c r="BK187" s="75"/>
    </row>
    <row r="188" ht="15.75" customHeight="1">
      <c r="A188" s="73"/>
      <c r="B188" s="74"/>
      <c r="C188" s="74"/>
      <c r="D188" s="74"/>
      <c r="E188" s="75"/>
      <c r="F188" s="75"/>
      <c r="G188" s="75"/>
      <c r="H188" s="74"/>
      <c r="I188" s="75"/>
      <c r="J188" s="73"/>
      <c r="K188" s="73"/>
      <c r="L188" s="74"/>
      <c r="M188" s="74"/>
      <c r="N188" s="73"/>
      <c r="O188" s="73"/>
      <c r="P188" s="74"/>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4"/>
      <c r="AN188" s="75"/>
      <c r="AO188" s="73"/>
      <c r="AP188" s="75"/>
      <c r="AQ188" s="75"/>
      <c r="AR188" s="75"/>
      <c r="AS188" s="75"/>
      <c r="AT188" s="75"/>
      <c r="AU188" s="75"/>
      <c r="AV188" s="75"/>
      <c r="AW188" s="75"/>
      <c r="AX188" s="75"/>
      <c r="AY188" s="74"/>
      <c r="AZ188" s="74"/>
      <c r="BA188" s="73"/>
      <c r="BB188" s="77"/>
      <c r="BC188" s="78"/>
      <c r="BD188" s="78"/>
      <c r="BE188" s="78"/>
      <c r="BF188" s="78"/>
      <c r="BG188" s="73"/>
      <c r="BH188" s="75"/>
      <c r="BI188" s="75"/>
      <c r="BJ188" s="75"/>
      <c r="BK188" s="75"/>
    </row>
    <row r="189" ht="15.75" customHeight="1">
      <c r="A189" s="73"/>
      <c r="B189" s="74"/>
      <c r="C189" s="74"/>
      <c r="D189" s="74"/>
      <c r="E189" s="75"/>
      <c r="F189" s="75"/>
      <c r="G189" s="75"/>
      <c r="H189" s="74"/>
      <c r="I189" s="75"/>
      <c r="J189" s="73"/>
      <c r="K189" s="73"/>
      <c r="L189" s="74"/>
      <c r="M189" s="74"/>
      <c r="N189" s="73"/>
      <c r="O189" s="73"/>
      <c r="P189" s="74"/>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4"/>
      <c r="AN189" s="75"/>
      <c r="AO189" s="73"/>
      <c r="AP189" s="75"/>
      <c r="AQ189" s="75"/>
      <c r="AR189" s="75"/>
      <c r="AS189" s="75"/>
      <c r="AT189" s="75"/>
      <c r="AU189" s="75"/>
      <c r="AV189" s="75"/>
      <c r="AW189" s="75"/>
      <c r="AX189" s="75"/>
      <c r="AY189" s="74"/>
      <c r="AZ189" s="74"/>
      <c r="BA189" s="73"/>
      <c r="BB189" s="77"/>
      <c r="BC189" s="78"/>
      <c r="BD189" s="78"/>
      <c r="BE189" s="78"/>
      <c r="BF189" s="78"/>
      <c r="BG189" s="73"/>
      <c r="BH189" s="75"/>
      <c r="BI189" s="75"/>
      <c r="BJ189" s="75"/>
      <c r="BK189" s="75"/>
    </row>
    <row r="190" ht="15.75" customHeight="1">
      <c r="A190" s="73"/>
      <c r="B190" s="74"/>
      <c r="C190" s="74"/>
      <c r="D190" s="74"/>
      <c r="E190" s="75"/>
      <c r="F190" s="75"/>
      <c r="G190" s="75"/>
      <c r="H190" s="74"/>
      <c r="I190" s="75"/>
      <c r="J190" s="73"/>
      <c r="K190" s="73"/>
      <c r="L190" s="74"/>
      <c r="M190" s="74"/>
      <c r="N190" s="73"/>
      <c r="O190" s="73"/>
      <c r="P190" s="74"/>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4"/>
      <c r="AN190" s="75"/>
      <c r="AO190" s="73"/>
      <c r="AP190" s="75"/>
      <c r="AQ190" s="75"/>
      <c r="AR190" s="75"/>
      <c r="AS190" s="75"/>
      <c r="AT190" s="75"/>
      <c r="AU190" s="75"/>
      <c r="AV190" s="75"/>
      <c r="AW190" s="75"/>
      <c r="AX190" s="75"/>
      <c r="AY190" s="74"/>
      <c r="AZ190" s="74"/>
      <c r="BA190" s="73"/>
      <c r="BB190" s="77"/>
      <c r="BC190" s="78"/>
      <c r="BD190" s="78"/>
      <c r="BE190" s="78"/>
      <c r="BF190" s="78"/>
      <c r="BG190" s="73"/>
      <c r="BH190" s="75"/>
      <c r="BI190" s="75"/>
      <c r="BJ190" s="75"/>
      <c r="BK190" s="75"/>
    </row>
    <row r="191" ht="15.75" customHeight="1">
      <c r="A191" s="73"/>
      <c r="B191" s="74"/>
      <c r="C191" s="74"/>
      <c r="D191" s="74"/>
      <c r="E191" s="75"/>
      <c r="F191" s="75"/>
      <c r="G191" s="75"/>
      <c r="H191" s="74"/>
      <c r="I191" s="75"/>
      <c r="J191" s="73"/>
      <c r="K191" s="73"/>
      <c r="L191" s="74"/>
      <c r="M191" s="74"/>
      <c r="N191" s="73"/>
      <c r="O191" s="73"/>
      <c r="P191" s="74"/>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4"/>
      <c r="AN191" s="75"/>
      <c r="AO191" s="73"/>
      <c r="AP191" s="75"/>
      <c r="AQ191" s="75"/>
      <c r="AR191" s="75"/>
      <c r="AS191" s="75"/>
      <c r="AT191" s="75"/>
      <c r="AU191" s="75"/>
      <c r="AV191" s="75"/>
      <c r="AW191" s="75"/>
      <c r="AX191" s="75"/>
      <c r="AY191" s="74"/>
      <c r="AZ191" s="74"/>
      <c r="BA191" s="73"/>
      <c r="BB191" s="77"/>
      <c r="BC191" s="78"/>
      <c r="BD191" s="78"/>
      <c r="BE191" s="78"/>
      <c r="BF191" s="78"/>
      <c r="BG191" s="73"/>
      <c r="BH191" s="75"/>
      <c r="BI191" s="75"/>
      <c r="BJ191" s="75"/>
      <c r="BK191" s="75"/>
    </row>
    <row r="192" ht="15.75" customHeight="1">
      <c r="A192" s="73"/>
      <c r="B192" s="74"/>
      <c r="C192" s="74"/>
      <c r="D192" s="74"/>
      <c r="E192" s="75"/>
      <c r="F192" s="75"/>
      <c r="G192" s="75"/>
      <c r="H192" s="74"/>
      <c r="I192" s="75"/>
      <c r="J192" s="73"/>
      <c r="K192" s="73"/>
      <c r="L192" s="74"/>
      <c r="M192" s="74"/>
      <c r="N192" s="73"/>
      <c r="O192" s="73"/>
      <c r="P192" s="74"/>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4"/>
      <c r="AN192" s="75"/>
      <c r="AO192" s="73"/>
      <c r="AP192" s="75"/>
      <c r="AQ192" s="75"/>
      <c r="AR192" s="75"/>
      <c r="AS192" s="75"/>
      <c r="AT192" s="75"/>
      <c r="AU192" s="75"/>
      <c r="AV192" s="75"/>
      <c r="AW192" s="75"/>
      <c r="AX192" s="75"/>
      <c r="AY192" s="74"/>
      <c r="AZ192" s="74"/>
      <c r="BA192" s="73"/>
      <c r="BB192" s="77"/>
      <c r="BC192" s="78"/>
      <c r="BD192" s="78"/>
      <c r="BE192" s="78"/>
      <c r="BF192" s="78"/>
      <c r="BG192" s="73"/>
      <c r="BH192" s="75"/>
      <c r="BI192" s="75"/>
      <c r="BJ192" s="75"/>
      <c r="BK192" s="75"/>
    </row>
    <row r="193" ht="15.75" customHeight="1">
      <c r="A193" s="73"/>
      <c r="B193" s="74"/>
      <c r="C193" s="74"/>
      <c r="D193" s="74"/>
      <c r="E193" s="75"/>
      <c r="F193" s="75"/>
      <c r="G193" s="75"/>
      <c r="H193" s="74"/>
      <c r="I193" s="75"/>
      <c r="J193" s="73"/>
      <c r="K193" s="73"/>
      <c r="L193" s="74"/>
      <c r="M193" s="74"/>
      <c r="N193" s="73"/>
      <c r="O193" s="73"/>
      <c r="P193" s="74"/>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4"/>
      <c r="AN193" s="75"/>
      <c r="AO193" s="73"/>
      <c r="AP193" s="75"/>
      <c r="AQ193" s="75"/>
      <c r="AR193" s="75"/>
      <c r="AS193" s="75"/>
      <c r="AT193" s="75"/>
      <c r="AU193" s="75"/>
      <c r="AV193" s="75"/>
      <c r="AW193" s="75"/>
      <c r="AX193" s="75"/>
      <c r="AY193" s="74"/>
      <c r="AZ193" s="74"/>
      <c r="BA193" s="73"/>
      <c r="BB193" s="77"/>
      <c r="BC193" s="78"/>
      <c r="BD193" s="78"/>
      <c r="BE193" s="78"/>
      <c r="BF193" s="78"/>
      <c r="BG193" s="73"/>
      <c r="BH193" s="75"/>
      <c r="BI193" s="75"/>
      <c r="BJ193" s="75"/>
      <c r="BK193" s="75"/>
    </row>
    <row r="194" ht="15.75" customHeight="1">
      <c r="A194" s="73"/>
      <c r="B194" s="74"/>
      <c r="C194" s="74"/>
      <c r="D194" s="74"/>
      <c r="E194" s="75"/>
      <c r="F194" s="75"/>
      <c r="G194" s="75"/>
      <c r="H194" s="74"/>
      <c r="I194" s="75"/>
      <c r="J194" s="73"/>
      <c r="K194" s="73"/>
      <c r="L194" s="74"/>
      <c r="M194" s="74"/>
      <c r="N194" s="73"/>
      <c r="O194" s="73"/>
      <c r="P194" s="74"/>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4"/>
      <c r="AN194" s="75"/>
      <c r="AO194" s="73"/>
      <c r="AP194" s="75"/>
      <c r="AQ194" s="75"/>
      <c r="AR194" s="75"/>
      <c r="AS194" s="75"/>
      <c r="AT194" s="75"/>
      <c r="AU194" s="75"/>
      <c r="AV194" s="75"/>
      <c r="AW194" s="75"/>
      <c r="AX194" s="75"/>
      <c r="AY194" s="74"/>
      <c r="AZ194" s="74"/>
      <c r="BA194" s="73"/>
      <c r="BB194" s="77"/>
      <c r="BC194" s="78"/>
      <c r="BD194" s="78"/>
      <c r="BE194" s="78"/>
      <c r="BF194" s="78"/>
      <c r="BG194" s="73"/>
      <c r="BH194" s="75"/>
      <c r="BI194" s="75"/>
      <c r="BJ194" s="75"/>
      <c r="BK194" s="75"/>
    </row>
    <row r="195" ht="15.75" customHeight="1">
      <c r="A195" s="73"/>
      <c r="B195" s="74"/>
      <c r="C195" s="74"/>
      <c r="D195" s="74"/>
      <c r="E195" s="75"/>
      <c r="F195" s="75"/>
      <c r="G195" s="75"/>
      <c r="H195" s="74"/>
      <c r="I195" s="75"/>
      <c r="J195" s="73"/>
      <c r="K195" s="73"/>
      <c r="L195" s="74"/>
      <c r="M195" s="74"/>
      <c r="N195" s="73"/>
      <c r="O195" s="73"/>
      <c r="P195" s="74"/>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4"/>
      <c r="AN195" s="75"/>
      <c r="AO195" s="73"/>
      <c r="AP195" s="75"/>
      <c r="AQ195" s="75"/>
      <c r="AR195" s="75"/>
      <c r="AS195" s="75"/>
      <c r="AT195" s="75"/>
      <c r="AU195" s="75"/>
      <c r="AV195" s="75"/>
      <c r="AW195" s="75"/>
      <c r="AX195" s="75"/>
      <c r="AY195" s="74"/>
      <c r="AZ195" s="74"/>
      <c r="BA195" s="73"/>
      <c r="BB195" s="77"/>
      <c r="BC195" s="78"/>
      <c r="BD195" s="78"/>
      <c r="BE195" s="78"/>
      <c r="BF195" s="78"/>
      <c r="BG195" s="73"/>
      <c r="BH195" s="75"/>
      <c r="BI195" s="75"/>
      <c r="BJ195" s="75"/>
      <c r="BK195" s="75"/>
    </row>
    <row r="196" ht="15.75" customHeight="1">
      <c r="A196" s="73"/>
      <c r="B196" s="74"/>
      <c r="C196" s="74"/>
      <c r="D196" s="74"/>
      <c r="E196" s="75"/>
      <c r="F196" s="75"/>
      <c r="G196" s="75"/>
      <c r="H196" s="74"/>
      <c r="I196" s="75"/>
      <c r="J196" s="73"/>
      <c r="K196" s="73"/>
      <c r="L196" s="74"/>
      <c r="M196" s="74"/>
      <c r="N196" s="73"/>
      <c r="O196" s="73"/>
      <c r="P196" s="74"/>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4"/>
      <c r="AN196" s="75"/>
      <c r="AO196" s="73"/>
      <c r="AP196" s="75"/>
      <c r="AQ196" s="75"/>
      <c r="AR196" s="75"/>
      <c r="AS196" s="75"/>
      <c r="AT196" s="75"/>
      <c r="AU196" s="75"/>
      <c r="AV196" s="75"/>
      <c r="AW196" s="75"/>
      <c r="AX196" s="75"/>
      <c r="AY196" s="74"/>
      <c r="AZ196" s="74"/>
      <c r="BA196" s="73"/>
      <c r="BB196" s="77"/>
      <c r="BC196" s="78"/>
      <c r="BD196" s="78"/>
      <c r="BE196" s="78"/>
      <c r="BF196" s="78"/>
      <c r="BG196" s="73"/>
      <c r="BH196" s="75"/>
      <c r="BI196" s="75"/>
      <c r="BJ196" s="75"/>
      <c r="BK196" s="75"/>
    </row>
    <row r="197" ht="15.75" customHeight="1">
      <c r="A197" s="73"/>
      <c r="B197" s="74"/>
      <c r="C197" s="74"/>
      <c r="D197" s="74"/>
      <c r="E197" s="75"/>
      <c r="F197" s="75"/>
      <c r="G197" s="75"/>
      <c r="H197" s="74"/>
      <c r="I197" s="75"/>
      <c r="J197" s="73"/>
      <c r="K197" s="73"/>
      <c r="L197" s="74"/>
      <c r="M197" s="74"/>
      <c r="N197" s="73"/>
      <c r="O197" s="73"/>
      <c r="P197" s="74"/>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4"/>
      <c r="AN197" s="75"/>
      <c r="AO197" s="73"/>
      <c r="AP197" s="75"/>
      <c r="AQ197" s="75"/>
      <c r="AR197" s="75"/>
      <c r="AS197" s="75"/>
      <c r="AT197" s="75"/>
      <c r="AU197" s="75"/>
      <c r="AV197" s="75"/>
      <c r="AW197" s="75"/>
      <c r="AX197" s="75"/>
      <c r="AY197" s="74"/>
      <c r="AZ197" s="74"/>
      <c r="BA197" s="73"/>
      <c r="BB197" s="77"/>
      <c r="BC197" s="78"/>
      <c r="BD197" s="78"/>
      <c r="BE197" s="78"/>
      <c r="BF197" s="78"/>
      <c r="BG197" s="73"/>
      <c r="BH197" s="75"/>
      <c r="BI197" s="75"/>
      <c r="BJ197" s="75"/>
      <c r="BK197" s="75"/>
    </row>
    <row r="198" ht="15.75" customHeight="1">
      <c r="A198" s="73"/>
      <c r="B198" s="74"/>
      <c r="C198" s="74"/>
      <c r="D198" s="74"/>
      <c r="E198" s="75"/>
      <c r="F198" s="75"/>
      <c r="G198" s="75"/>
      <c r="H198" s="74"/>
      <c r="I198" s="75"/>
      <c r="J198" s="73"/>
      <c r="K198" s="73"/>
      <c r="L198" s="74"/>
      <c r="M198" s="74"/>
      <c r="N198" s="73"/>
      <c r="O198" s="73"/>
      <c r="P198" s="74"/>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4"/>
      <c r="AN198" s="75"/>
      <c r="AO198" s="73"/>
      <c r="AP198" s="75"/>
      <c r="AQ198" s="75"/>
      <c r="AR198" s="75"/>
      <c r="AS198" s="75"/>
      <c r="AT198" s="75"/>
      <c r="AU198" s="75"/>
      <c r="AV198" s="75"/>
      <c r="AW198" s="75"/>
      <c r="AX198" s="75"/>
      <c r="AY198" s="74"/>
      <c r="AZ198" s="74"/>
      <c r="BA198" s="73"/>
      <c r="BB198" s="77"/>
      <c r="BC198" s="78"/>
      <c r="BD198" s="78"/>
      <c r="BE198" s="78"/>
      <c r="BF198" s="78"/>
      <c r="BG198" s="73"/>
      <c r="BH198" s="75"/>
      <c r="BI198" s="75"/>
      <c r="BJ198" s="75"/>
      <c r="BK198" s="75"/>
    </row>
    <row r="199" ht="15.75" customHeight="1">
      <c r="A199" s="73"/>
      <c r="B199" s="74"/>
      <c r="C199" s="74"/>
      <c r="D199" s="74"/>
      <c r="E199" s="75"/>
      <c r="F199" s="75"/>
      <c r="G199" s="75"/>
      <c r="H199" s="74"/>
      <c r="I199" s="75"/>
      <c r="J199" s="73"/>
      <c r="K199" s="73"/>
      <c r="L199" s="74"/>
      <c r="M199" s="74"/>
      <c r="N199" s="73"/>
      <c r="O199" s="73"/>
      <c r="P199" s="74"/>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4"/>
      <c r="AN199" s="75"/>
      <c r="AO199" s="73"/>
      <c r="AP199" s="75"/>
      <c r="AQ199" s="75"/>
      <c r="AR199" s="75"/>
      <c r="AS199" s="75"/>
      <c r="AT199" s="75"/>
      <c r="AU199" s="75"/>
      <c r="AV199" s="75"/>
      <c r="AW199" s="75"/>
      <c r="AX199" s="75"/>
      <c r="AY199" s="74"/>
      <c r="AZ199" s="74"/>
      <c r="BA199" s="73"/>
      <c r="BB199" s="77"/>
      <c r="BC199" s="78"/>
      <c r="BD199" s="78"/>
      <c r="BE199" s="78"/>
      <c r="BF199" s="78"/>
      <c r="BG199" s="73"/>
      <c r="BH199" s="75"/>
      <c r="BI199" s="75"/>
      <c r="BJ199" s="75"/>
      <c r="BK199" s="75"/>
    </row>
    <row r="200" ht="15.75" customHeight="1">
      <c r="A200" s="73"/>
      <c r="B200" s="74"/>
      <c r="C200" s="74"/>
      <c r="D200" s="74"/>
      <c r="E200" s="75"/>
      <c r="F200" s="75"/>
      <c r="G200" s="75"/>
      <c r="H200" s="74"/>
      <c r="I200" s="75"/>
      <c r="J200" s="73"/>
      <c r="K200" s="73"/>
      <c r="L200" s="74"/>
      <c r="M200" s="74"/>
      <c r="N200" s="73"/>
      <c r="O200" s="73"/>
      <c r="P200" s="74"/>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4"/>
      <c r="AN200" s="75"/>
      <c r="AO200" s="73"/>
      <c r="AP200" s="75"/>
      <c r="AQ200" s="75"/>
      <c r="AR200" s="75"/>
      <c r="AS200" s="75"/>
      <c r="AT200" s="75"/>
      <c r="AU200" s="75"/>
      <c r="AV200" s="75"/>
      <c r="AW200" s="75"/>
      <c r="AX200" s="75"/>
      <c r="AY200" s="74"/>
      <c r="AZ200" s="74"/>
      <c r="BA200" s="73"/>
      <c r="BB200" s="77"/>
      <c r="BC200" s="78"/>
      <c r="BD200" s="78"/>
      <c r="BE200" s="78"/>
      <c r="BF200" s="78"/>
      <c r="BG200" s="73"/>
      <c r="BH200" s="75"/>
      <c r="BI200" s="75"/>
      <c r="BJ200" s="75"/>
      <c r="BK200" s="75"/>
    </row>
    <row r="201" ht="15.75" customHeight="1">
      <c r="A201" s="73"/>
      <c r="B201" s="74"/>
      <c r="C201" s="74"/>
      <c r="D201" s="74"/>
      <c r="E201" s="75"/>
      <c r="F201" s="75"/>
      <c r="G201" s="75"/>
      <c r="H201" s="74"/>
      <c r="I201" s="75"/>
      <c r="J201" s="73"/>
      <c r="K201" s="73"/>
      <c r="L201" s="74"/>
      <c r="M201" s="74"/>
      <c r="N201" s="73"/>
      <c r="O201" s="73"/>
      <c r="P201" s="74"/>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4"/>
      <c r="AN201" s="75"/>
      <c r="AO201" s="73"/>
      <c r="AP201" s="75"/>
      <c r="AQ201" s="75"/>
      <c r="AR201" s="75"/>
      <c r="AS201" s="75"/>
      <c r="AT201" s="75"/>
      <c r="AU201" s="75"/>
      <c r="AV201" s="75"/>
      <c r="AW201" s="75"/>
      <c r="AX201" s="75"/>
      <c r="AY201" s="74"/>
      <c r="AZ201" s="74"/>
      <c r="BA201" s="73"/>
      <c r="BB201" s="77"/>
      <c r="BC201" s="78"/>
      <c r="BD201" s="78"/>
      <c r="BE201" s="78"/>
      <c r="BF201" s="78"/>
      <c r="BG201" s="73"/>
      <c r="BH201" s="75"/>
      <c r="BI201" s="75"/>
      <c r="BJ201" s="75"/>
      <c r="BK201" s="75"/>
    </row>
    <row r="202" ht="15.75" customHeight="1">
      <c r="A202" s="73"/>
      <c r="B202" s="74"/>
      <c r="C202" s="74"/>
      <c r="D202" s="74"/>
      <c r="E202" s="75"/>
      <c r="F202" s="75"/>
      <c r="G202" s="75"/>
      <c r="H202" s="74"/>
      <c r="I202" s="75"/>
      <c r="J202" s="73"/>
      <c r="K202" s="73"/>
      <c r="L202" s="74"/>
      <c r="M202" s="74"/>
      <c r="N202" s="73"/>
      <c r="O202" s="73"/>
      <c r="P202" s="74"/>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4"/>
      <c r="AN202" s="75"/>
      <c r="AO202" s="73"/>
      <c r="AP202" s="75"/>
      <c r="AQ202" s="75"/>
      <c r="AR202" s="75"/>
      <c r="AS202" s="75"/>
      <c r="AT202" s="75"/>
      <c r="AU202" s="75"/>
      <c r="AV202" s="75"/>
      <c r="AW202" s="75"/>
      <c r="AX202" s="75"/>
      <c r="AY202" s="74"/>
      <c r="AZ202" s="74"/>
      <c r="BA202" s="73"/>
      <c r="BB202" s="77"/>
      <c r="BC202" s="78"/>
      <c r="BD202" s="78"/>
      <c r="BE202" s="78"/>
      <c r="BF202" s="78"/>
      <c r="BG202" s="73"/>
      <c r="BH202" s="75"/>
      <c r="BI202" s="75"/>
      <c r="BJ202" s="75"/>
      <c r="BK202" s="75"/>
    </row>
    <row r="203" ht="15.75" customHeight="1">
      <c r="A203" s="73"/>
      <c r="B203" s="74"/>
      <c r="C203" s="74"/>
      <c r="D203" s="74"/>
      <c r="E203" s="75"/>
      <c r="F203" s="75"/>
      <c r="G203" s="75"/>
      <c r="H203" s="74"/>
      <c r="I203" s="75"/>
      <c r="J203" s="73"/>
      <c r="K203" s="73"/>
      <c r="L203" s="74"/>
      <c r="M203" s="74"/>
      <c r="N203" s="73"/>
      <c r="O203" s="73"/>
      <c r="P203" s="74"/>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4"/>
      <c r="AN203" s="75"/>
      <c r="AO203" s="73"/>
      <c r="AP203" s="75"/>
      <c r="AQ203" s="75"/>
      <c r="AR203" s="75"/>
      <c r="AS203" s="75"/>
      <c r="AT203" s="75"/>
      <c r="AU203" s="75"/>
      <c r="AV203" s="75"/>
      <c r="AW203" s="75"/>
      <c r="AX203" s="75"/>
      <c r="AY203" s="74"/>
      <c r="AZ203" s="74"/>
      <c r="BA203" s="73"/>
      <c r="BB203" s="77"/>
      <c r="BC203" s="78"/>
      <c r="BD203" s="78"/>
      <c r="BE203" s="78"/>
      <c r="BF203" s="78"/>
      <c r="BG203" s="73"/>
      <c r="BH203" s="75"/>
      <c r="BI203" s="75"/>
      <c r="BJ203" s="75"/>
      <c r="BK203" s="75"/>
    </row>
    <row r="204" ht="15.75" customHeight="1">
      <c r="A204" s="73"/>
      <c r="B204" s="74"/>
      <c r="C204" s="74"/>
      <c r="D204" s="74"/>
      <c r="E204" s="75"/>
      <c r="F204" s="75"/>
      <c r="G204" s="75"/>
      <c r="H204" s="74"/>
      <c r="I204" s="75"/>
      <c r="J204" s="73"/>
      <c r="K204" s="73"/>
      <c r="L204" s="74"/>
      <c r="M204" s="74"/>
      <c r="N204" s="73"/>
      <c r="O204" s="73"/>
      <c r="P204" s="74"/>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4"/>
      <c r="AN204" s="75"/>
      <c r="AO204" s="73"/>
      <c r="AP204" s="75"/>
      <c r="AQ204" s="75"/>
      <c r="AR204" s="75"/>
      <c r="AS204" s="75"/>
      <c r="AT204" s="75"/>
      <c r="AU204" s="75"/>
      <c r="AV204" s="75"/>
      <c r="AW204" s="75"/>
      <c r="AX204" s="75"/>
      <c r="AY204" s="74"/>
      <c r="AZ204" s="74"/>
      <c r="BA204" s="73"/>
      <c r="BB204" s="77"/>
      <c r="BC204" s="78"/>
      <c r="BD204" s="78"/>
      <c r="BE204" s="78"/>
      <c r="BF204" s="78"/>
      <c r="BG204" s="73"/>
      <c r="BH204" s="75"/>
      <c r="BI204" s="75"/>
      <c r="BJ204" s="75"/>
      <c r="BK204" s="75"/>
    </row>
    <row r="205" ht="15.75" customHeight="1">
      <c r="A205" s="73"/>
      <c r="B205" s="74"/>
      <c r="C205" s="74"/>
      <c r="D205" s="74"/>
      <c r="E205" s="75"/>
      <c r="F205" s="75"/>
      <c r="G205" s="75"/>
      <c r="H205" s="74"/>
      <c r="I205" s="75"/>
      <c r="J205" s="73"/>
      <c r="K205" s="73"/>
      <c r="L205" s="74"/>
      <c r="M205" s="74"/>
      <c r="N205" s="73"/>
      <c r="O205" s="73"/>
      <c r="P205" s="74"/>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4"/>
      <c r="AN205" s="75"/>
      <c r="AO205" s="73"/>
      <c r="AP205" s="75"/>
      <c r="AQ205" s="75"/>
      <c r="AR205" s="75"/>
      <c r="AS205" s="75"/>
      <c r="AT205" s="75"/>
      <c r="AU205" s="75"/>
      <c r="AV205" s="75"/>
      <c r="AW205" s="75"/>
      <c r="AX205" s="75"/>
      <c r="AY205" s="74"/>
      <c r="AZ205" s="74"/>
      <c r="BA205" s="73"/>
      <c r="BB205" s="77"/>
      <c r="BC205" s="78"/>
      <c r="BD205" s="78"/>
      <c r="BE205" s="78"/>
      <c r="BF205" s="78"/>
      <c r="BG205" s="73"/>
      <c r="BH205" s="75"/>
      <c r="BI205" s="75"/>
      <c r="BJ205" s="75"/>
      <c r="BK205" s="75"/>
    </row>
    <row r="206" ht="15.75" customHeight="1">
      <c r="A206" s="73"/>
      <c r="B206" s="74"/>
      <c r="C206" s="74"/>
      <c r="D206" s="74"/>
      <c r="E206" s="75"/>
      <c r="F206" s="75"/>
      <c r="G206" s="75"/>
      <c r="H206" s="74"/>
      <c r="I206" s="75"/>
      <c r="J206" s="73"/>
      <c r="K206" s="73"/>
      <c r="L206" s="74"/>
      <c r="M206" s="74"/>
      <c r="N206" s="73"/>
      <c r="O206" s="73"/>
      <c r="P206" s="74"/>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4"/>
      <c r="AN206" s="75"/>
      <c r="AO206" s="73"/>
      <c r="AP206" s="75"/>
      <c r="AQ206" s="75"/>
      <c r="AR206" s="75"/>
      <c r="AS206" s="75"/>
      <c r="AT206" s="75"/>
      <c r="AU206" s="75"/>
      <c r="AV206" s="75"/>
      <c r="AW206" s="75"/>
      <c r="AX206" s="75"/>
      <c r="AY206" s="74"/>
      <c r="AZ206" s="74"/>
      <c r="BA206" s="73"/>
      <c r="BB206" s="77"/>
      <c r="BC206" s="78"/>
      <c r="BD206" s="78"/>
      <c r="BE206" s="78"/>
      <c r="BF206" s="78"/>
      <c r="BG206" s="73"/>
      <c r="BH206" s="75"/>
      <c r="BI206" s="75"/>
      <c r="BJ206" s="75"/>
      <c r="BK206" s="75"/>
    </row>
    <row r="207" ht="15.75" customHeight="1">
      <c r="A207" s="73"/>
      <c r="B207" s="74"/>
      <c r="C207" s="74"/>
      <c r="D207" s="74"/>
      <c r="E207" s="75"/>
      <c r="F207" s="75"/>
      <c r="G207" s="75"/>
      <c r="H207" s="74"/>
      <c r="I207" s="75"/>
      <c r="J207" s="73"/>
      <c r="K207" s="73"/>
      <c r="L207" s="74"/>
      <c r="M207" s="74"/>
      <c r="N207" s="73"/>
      <c r="O207" s="73"/>
      <c r="P207" s="74"/>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4"/>
      <c r="AN207" s="75"/>
      <c r="AO207" s="73"/>
      <c r="AP207" s="75"/>
      <c r="AQ207" s="75"/>
      <c r="AR207" s="75"/>
      <c r="AS207" s="75"/>
      <c r="AT207" s="75"/>
      <c r="AU207" s="75"/>
      <c r="AV207" s="75"/>
      <c r="AW207" s="75"/>
      <c r="AX207" s="75"/>
      <c r="AY207" s="74"/>
      <c r="AZ207" s="74"/>
      <c r="BA207" s="73"/>
      <c r="BB207" s="77"/>
      <c r="BC207" s="78"/>
      <c r="BD207" s="78"/>
      <c r="BE207" s="78"/>
      <c r="BF207" s="78"/>
      <c r="BG207" s="73"/>
      <c r="BH207" s="75"/>
      <c r="BI207" s="75"/>
      <c r="BJ207" s="75"/>
      <c r="BK207" s="75"/>
    </row>
    <row r="208" ht="15.75" customHeight="1">
      <c r="A208" s="73"/>
      <c r="B208" s="74"/>
      <c r="C208" s="74"/>
      <c r="D208" s="74"/>
      <c r="E208" s="75"/>
      <c r="F208" s="75"/>
      <c r="G208" s="75"/>
      <c r="H208" s="74"/>
      <c r="I208" s="75"/>
      <c r="J208" s="73"/>
      <c r="K208" s="73"/>
      <c r="L208" s="74"/>
      <c r="M208" s="74"/>
      <c r="N208" s="73"/>
      <c r="O208" s="73"/>
      <c r="P208" s="74"/>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4"/>
      <c r="AN208" s="75"/>
      <c r="AO208" s="73"/>
      <c r="AP208" s="75"/>
      <c r="AQ208" s="75"/>
      <c r="AR208" s="75"/>
      <c r="AS208" s="75"/>
      <c r="AT208" s="75"/>
      <c r="AU208" s="75"/>
      <c r="AV208" s="75"/>
      <c r="AW208" s="75"/>
      <c r="AX208" s="75"/>
      <c r="AY208" s="74"/>
      <c r="AZ208" s="74"/>
      <c r="BA208" s="73"/>
      <c r="BB208" s="77"/>
      <c r="BC208" s="78"/>
      <c r="BD208" s="78"/>
      <c r="BE208" s="78"/>
      <c r="BF208" s="78"/>
      <c r="BG208" s="73"/>
      <c r="BH208" s="75"/>
      <c r="BI208" s="75"/>
      <c r="BJ208" s="75"/>
      <c r="BK208" s="75"/>
    </row>
    <row r="209" ht="15.75" customHeight="1">
      <c r="A209" s="73"/>
      <c r="B209" s="74"/>
      <c r="C209" s="74"/>
      <c r="D209" s="74"/>
      <c r="E209" s="75"/>
      <c r="F209" s="75"/>
      <c r="G209" s="75"/>
      <c r="H209" s="74"/>
      <c r="I209" s="75"/>
      <c r="J209" s="73"/>
      <c r="K209" s="73"/>
      <c r="L209" s="74"/>
      <c r="M209" s="74"/>
      <c r="N209" s="73"/>
      <c r="O209" s="73"/>
      <c r="P209" s="74"/>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4"/>
      <c r="AN209" s="75"/>
      <c r="AO209" s="73"/>
      <c r="AP209" s="75"/>
      <c r="AQ209" s="75"/>
      <c r="AR209" s="75"/>
      <c r="AS209" s="75"/>
      <c r="AT209" s="75"/>
      <c r="AU209" s="75"/>
      <c r="AV209" s="75"/>
      <c r="AW209" s="75"/>
      <c r="AX209" s="75"/>
      <c r="AY209" s="74"/>
      <c r="AZ209" s="74"/>
      <c r="BA209" s="73"/>
      <c r="BB209" s="77"/>
      <c r="BC209" s="78"/>
      <c r="BD209" s="78"/>
      <c r="BE209" s="78"/>
      <c r="BF209" s="78"/>
      <c r="BG209" s="73"/>
      <c r="BH209" s="75"/>
      <c r="BI209" s="75"/>
      <c r="BJ209" s="75"/>
      <c r="BK209" s="75"/>
    </row>
    <row r="210" ht="15.75" customHeight="1">
      <c r="A210" s="73"/>
      <c r="B210" s="74"/>
      <c r="C210" s="74"/>
      <c r="D210" s="74"/>
      <c r="E210" s="75"/>
      <c r="F210" s="75"/>
      <c r="G210" s="75"/>
      <c r="H210" s="74"/>
      <c r="I210" s="75"/>
      <c r="J210" s="73"/>
      <c r="K210" s="73"/>
      <c r="L210" s="74"/>
      <c r="M210" s="74"/>
      <c r="N210" s="73"/>
      <c r="O210" s="73"/>
      <c r="P210" s="74"/>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4"/>
      <c r="AN210" s="75"/>
      <c r="AO210" s="73"/>
      <c r="AP210" s="75"/>
      <c r="AQ210" s="75"/>
      <c r="AR210" s="75"/>
      <c r="AS210" s="75"/>
      <c r="AT210" s="75"/>
      <c r="AU210" s="75"/>
      <c r="AV210" s="75"/>
      <c r="AW210" s="75"/>
      <c r="AX210" s="75"/>
      <c r="AY210" s="74"/>
      <c r="AZ210" s="74"/>
      <c r="BA210" s="73"/>
      <c r="BB210" s="77"/>
      <c r="BC210" s="78"/>
      <c r="BD210" s="78"/>
      <c r="BE210" s="78"/>
      <c r="BF210" s="78"/>
      <c r="BG210" s="73"/>
      <c r="BH210" s="75"/>
      <c r="BI210" s="75"/>
      <c r="BJ210" s="75"/>
      <c r="BK210" s="75"/>
    </row>
    <row r="211" ht="15.75" customHeight="1">
      <c r="A211" s="73"/>
      <c r="B211" s="74"/>
      <c r="C211" s="74"/>
      <c r="D211" s="74"/>
      <c r="E211" s="75"/>
      <c r="F211" s="75"/>
      <c r="G211" s="75"/>
      <c r="H211" s="74"/>
      <c r="I211" s="75"/>
      <c r="J211" s="73"/>
      <c r="K211" s="73"/>
      <c r="L211" s="74"/>
      <c r="M211" s="74"/>
      <c r="N211" s="73"/>
      <c r="O211" s="73"/>
      <c r="P211" s="74"/>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4"/>
      <c r="AN211" s="75"/>
      <c r="AO211" s="73"/>
      <c r="AP211" s="75"/>
      <c r="AQ211" s="75"/>
      <c r="AR211" s="75"/>
      <c r="AS211" s="75"/>
      <c r="AT211" s="75"/>
      <c r="AU211" s="75"/>
      <c r="AV211" s="75"/>
      <c r="AW211" s="75"/>
      <c r="AX211" s="75"/>
      <c r="AY211" s="74"/>
      <c r="AZ211" s="74"/>
      <c r="BA211" s="73"/>
      <c r="BB211" s="77"/>
      <c r="BC211" s="78"/>
      <c r="BD211" s="78"/>
      <c r="BE211" s="78"/>
      <c r="BF211" s="78"/>
      <c r="BG211" s="73"/>
      <c r="BH211" s="75"/>
      <c r="BI211" s="75"/>
      <c r="BJ211" s="75"/>
      <c r="BK211" s="75"/>
    </row>
    <row r="212" ht="15.75" customHeight="1">
      <c r="A212" s="73"/>
      <c r="B212" s="74"/>
      <c r="C212" s="74"/>
      <c r="D212" s="74"/>
      <c r="E212" s="75"/>
      <c r="F212" s="75"/>
      <c r="G212" s="75"/>
      <c r="H212" s="74"/>
      <c r="I212" s="75"/>
      <c r="J212" s="73"/>
      <c r="K212" s="73"/>
      <c r="L212" s="74"/>
      <c r="M212" s="74"/>
      <c r="N212" s="73"/>
      <c r="O212" s="73"/>
      <c r="P212" s="74"/>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4"/>
      <c r="AN212" s="75"/>
      <c r="AO212" s="73"/>
      <c r="AP212" s="75"/>
      <c r="AQ212" s="75"/>
      <c r="AR212" s="75"/>
      <c r="AS212" s="75"/>
      <c r="AT212" s="75"/>
      <c r="AU212" s="75"/>
      <c r="AV212" s="75"/>
      <c r="AW212" s="75"/>
      <c r="AX212" s="75"/>
      <c r="AY212" s="74"/>
      <c r="AZ212" s="74"/>
      <c r="BA212" s="73"/>
      <c r="BB212" s="77"/>
      <c r="BC212" s="78"/>
      <c r="BD212" s="78"/>
      <c r="BE212" s="78"/>
      <c r="BF212" s="78"/>
      <c r="BG212" s="73"/>
      <c r="BH212" s="75"/>
      <c r="BI212" s="75"/>
      <c r="BJ212" s="75"/>
      <c r="BK212" s="75"/>
    </row>
    <row r="213" ht="15.75" customHeight="1">
      <c r="A213" s="73"/>
      <c r="B213" s="74"/>
      <c r="C213" s="74"/>
      <c r="D213" s="74"/>
      <c r="E213" s="75"/>
      <c r="F213" s="75"/>
      <c r="G213" s="75"/>
      <c r="H213" s="74"/>
      <c r="I213" s="75"/>
      <c r="J213" s="73"/>
      <c r="K213" s="73"/>
      <c r="L213" s="74"/>
      <c r="M213" s="74"/>
      <c r="N213" s="73"/>
      <c r="O213" s="73"/>
      <c r="P213" s="74"/>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4"/>
      <c r="AN213" s="75"/>
      <c r="AO213" s="73"/>
      <c r="AP213" s="75"/>
      <c r="AQ213" s="75"/>
      <c r="AR213" s="75"/>
      <c r="AS213" s="75"/>
      <c r="AT213" s="75"/>
      <c r="AU213" s="75"/>
      <c r="AV213" s="75"/>
      <c r="AW213" s="75"/>
      <c r="AX213" s="75"/>
      <c r="AY213" s="74"/>
      <c r="AZ213" s="74"/>
      <c r="BA213" s="73"/>
      <c r="BB213" s="77"/>
      <c r="BC213" s="78"/>
      <c r="BD213" s="78"/>
      <c r="BE213" s="78"/>
      <c r="BF213" s="78"/>
      <c r="BG213" s="73"/>
      <c r="BH213" s="75"/>
      <c r="BI213" s="75"/>
      <c r="BJ213" s="75"/>
      <c r="BK213" s="75"/>
    </row>
    <row r="214" ht="15.75" customHeight="1">
      <c r="A214" s="73"/>
      <c r="B214" s="74"/>
      <c r="C214" s="74"/>
      <c r="D214" s="74"/>
      <c r="E214" s="75"/>
      <c r="F214" s="75"/>
      <c r="G214" s="75"/>
      <c r="H214" s="74"/>
      <c r="I214" s="75"/>
      <c r="J214" s="73"/>
      <c r="K214" s="73"/>
      <c r="L214" s="74"/>
      <c r="M214" s="74"/>
      <c r="N214" s="73"/>
      <c r="O214" s="73"/>
      <c r="P214" s="74"/>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4"/>
      <c r="AN214" s="75"/>
      <c r="AO214" s="73"/>
      <c r="AP214" s="75"/>
      <c r="AQ214" s="75"/>
      <c r="AR214" s="75"/>
      <c r="AS214" s="75"/>
      <c r="AT214" s="75"/>
      <c r="AU214" s="75"/>
      <c r="AV214" s="75"/>
      <c r="AW214" s="75"/>
      <c r="AX214" s="75"/>
      <c r="AY214" s="74"/>
      <c r="AZ214" s="74"/>
      <c r="BA214" s="73"/>
      <c r="BB214" s="77"/>
      <c r="BC214" s="78"/>
      <c r="BD214" s="78"/>
      <c r="BE214" s="78"/>
      <c r="BF214" s="78"/>
      <c r="BG214" s="73"/>
      <c r="BH214" s="75"/>
      <c r="BI214" s="75"/>
      <c r="BJ214" s="75"/>
      <c r="BK214" s="75"/>
    </row>
    <row r="215" ht="15.75" customHeight="1">
      <c r="A215" s="73"/>
      <c r="B215" s="74"/>
      <c r="C215" s="74"/>
      <c r="D215" s="74"/>
      <c r="E215" s="75"/>
      <c r="F215" s="75"/>
      <c r="G215" s="75"/>
      <c r="H215" s="74"/>
      <c r="I215" s="75"/>
      <c r="J215" s="73"/>
      <c r="K215" s="73"/>
      <c r="L215" s="74"/>
      <c r="M215" s="74"/>
      <c r="N215" s="73"/>
      <c r="O215" s="73"/>
      <c r="P215" s="74"/>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4"/>
      <c r="AN215" s="75"/>
      <c r="AO215" s="73"/>
      <c r="AP215" s="75"/>
      <c r="AQ215" s="75"/>
      <c r="AR215" s="75"/>
      <c r="AS215" s="75"/>
      <c r="AT215" s="75"/>
      <c r="AU215" s="75"/>
      <c r="AV215" s="75"/>
      <c r="AW215" s="75"/>
      <c r="AX215" s="75"/>
      <c r="AY215" s="74"/>
      <c r="AZ215" s="74"/>
      <c r="BA215" s="73"/>
      <c r="BB215" s="77"/>
      <c r="BC215" s="78"/>
      <c r="BD215" s="78"/>
      <c r="BE215" s="78"/>
      <c r="BF215" s="78"/>
      <c r="BG215" s="73"/>
      <c r="BH215" s="75"/>
      <c r="BI215" s="75"/>
      <c r="BJ215" s="75"/>
      <c r="BK215" s="75"/>
    </row>
    <row r="216" ht="15.75" customHeight="1">
      <c r="A216" s="73"/>
      <c r="B216" s="74"/>
      <c r="C216" s="74"/>
      <c r="D216" s="74"/>
      <c r="E216" s="75"/>
      <c r="F216" s="75"/>
      <c r="G216" s="75"/>
      <c r="H216" s="74"/>
      <c r="I216" s="75"/>
      <c r="J216" s="73"/>
      <c r="K216" s="73"/>
      <c r="L216" s="74"/>
      <c r="M216" s="74"/>
      <c r="N216" s="73"/>
      <c r="O216" s="73"/>
      <c r="P216" s="74"/>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4"/>
      <c r="AN216" s="75"/>
      <c r="AO216" s="73"/>
      <c r="AP216" s="75"/>
      <c r="AQ216" s="75"/>
      <c r="AR216" s="75"/>
      <c r="AS216" s="75"/>
      <c r="AT216" s="75"/>
      <c r="AU216" s="75"/>
      <c r="AV216" s="75"/>
      <c r="AW216" s="75"/>
      <c r="AX216" s="75"/>
      <c r="AY216" s="74"/>
      <c r="AZ216" s="74"/>
      <c r="BA216" s="73"/>
      <c r="BB216" s="77"/>
      <c r="BC216" s="78"/>
      <c r="BD216" s="78"/>
      <c r="BE216" s="78"/>
      <c r="BF216" s="78"/>
      <c r="BG216" s="73"/>
      <c r="BH216" s="75"/>
      <c r="BI216" s="75"/>
      <c r="BJ216" s="75"/>
      <c r="BK216" s="75"/>
    </row>
    <row r="217" ht="15.75" customHeight="1">
      <c r="A217" s="73"/>
      <c r="B217" s="74"/>
      <c r="C217" s="74"/>
      <c r="D217" s="74"/>
      <c r="E217" s="75"/>
      <c r="F217" s="75"/>
      <c r="G217" s="75"/>
      <c r="H217" s="74"/>
      <c r="I217" s="75"/>
      <c r="J217" s="73"/>
      <c r="K217" s="73"/>
      <c r="L217" s="74"/>
      <c r="M217" s="74"/>
      <c r="N217" s="73"/>
      <c r="O217" s="73"/>
      <c r="P217" s="74"/>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4"/>
      <c r="AN217" s="75"/>
      <c r="AO217" s="73"/>
      <c r="AP217" s="75"/>
      <c r="AQ217" s="75"/>
      <c r="AR217" s="75"/>
      <c r="AS217" s="75"/>
      <c r="AT217" s="75"/>
      <c r="AU217" s="75"/>
      <c r="AV217" s="75"/>
      <c r="AW217" s="75"/>
      <c r="AX217" s="75"/>
      <c r="AY217" s="74"/>
      <c r="AZ217" s="74"/>
      <c r="BA217" s="73"/>
      <c r="BB217" s="77"/>
      <c r="BC217" s="78"/>
      <c r="BD217" s="78"/>
      <c r="BE217" s="78"/>
      <c r="BF217" s="78"/>
      <c r="BG217" s="73"/>
      <c r="BH217" s="75"/>
      <c r="BI217" s="75"/>
      <c r="BJ217" s="75"/>
      <c r="BK217" s="75"/>
    </row>
    <row r="218" ht="15.75" customHeight="1">
      <c r="A218" s="73"/>
      <c r="B218" s="74"/>
      <c r="C218" s="74"/>
      <c r="D218" s="74"/>
      <c r="E218" s="75"/>
      <c r="F218" s="75"/>
      <c r="G218" s="75"/>
      <c r="H218" s="74"/>
      <c r="I218" s="75"/>
      <c r="J218" s="73"/>
      <c r="K218" s="73"/>
      <c r="L218" s="74"/>
      <c r="M218" s="74"/>
      <c r="N218" s="73"/>
      <c r="O218" s="73"/>
      <c r="P218" s="74"/>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4"/>
      <c r="AN218" s="75"/>
      <c r="AO218" s="73"/>
      <c r="AP218" s="75"/>
      <c r="AQ218" s="75"/>
      <c r="AR218" s="75"/>
      <c r="AS218" s="75"/>
      <c r="AT218" s="75"/>
      <c r="AU218" s="75"/>
      <c r="AV218" s="75"/>
      <c r="AW218" s="75"/>
      <c r="AX218" s="75"/>
      <c r="AY218" s="74"/>
      <c r="AZ218" s="74"/>
      <c r="BA218" s="73"/>
      <c r="BB218" s="77"/>
      <c r="BC218" s="78"/>
      <c r="BD218" s="78"/>
      <c r="BE218" s="78"/>
      <c r="BF218" s="78"/>
      <c r="BG218" s="73"/>
      <c r="BH218" s="75"/>
      <c r="BI218" s="75"/>
      <c r="BJ218" s="75"/>
      <c r="BK218" s="75"/>
    </row>
    <row r="219" ht="15.75" customHeight="1">
      <c r="A219" s="73"/>
      <c r="B219" s="74"/>
      <c r="C219" s="74"/>
      <c r="D219" s="74"/>
      <c r="E219" s="75"/>
      <c r="F219" s="75"/>
      <c r="G219" s="75"/>
      <c r="H219" s="74"/>
      <c r="I219" s="75"/>
      <c r="J219" s="73"/>
      <c r="K219" s="73"/>
      <c r="L219" s="74"/>
      <c r="M219" s="74"/>
      <c r="N219" s="73"/>
      <c r="O219" s="73"/>
      <c r="P219" s="74"/>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4"/>
      <c r="AN219" s="75"/>
      <c r="AO219" s="73"/>
      <c r="AP219" s="75"/>
      <c r="AQ219" s="75"/>
      <c r="AR219" s="75"/>
      <c r="AS219" s="75"/>
      <c r="AT219" s="75"/>
      <c r="AU219" s="75"/>
      <c r="AV219" s="75"/>
      <c r="AW219" s="75"/>
      <c r="AX219" s="75"/>
      <c r="AY219" s="74"/>
      <c r="AZ219" s="74"/>
      <c r="BA219" s="73"/>
      <c r="BB219" s="77"/>
      <c r="BC219" s="78"/>
      <c r="BD219" s="78"/>
      <c r="BE219" s="78"/>
      <c r="BF219" s="78"/>
      <c r="BG219" s="73"/>
      <c r="BH219" s="75"/>
      <c r="BI219" s="75"/>
      <c r="BJ219" s="75"/>
      <c r="BK219" s="75"/>
    </row>
    <row r="220" ht="15.75" customHeight="1">
      <c r="A220" s="73"/>
      <c r="B220" s="74"/>
      <c r="C220" s="74"/>
      <c r="D220" s="74"/>
      <c r="E220" s="75"/>
      <c r="F220" s="75"/>
      <c r="G220" s="75"/>
      <c r="H220" s="74"/>
      <c r="I220" s="75"/>
      <c r="J220" s="73"/>
      <c r="K220" s="73"/>
      <c r="L220" s="74"/>
      <c r="M220" s="74"/>
      <c r="N220" s="73"/>
      <c r="O220" s="73"/>
      <c r="P220" s="74"/>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4"/>
      <c r="AN220" s="75"/>
      <c r="AO220" s="73"/>
      <c r="AP220" s="75"/>
      <c r="AQ220" s="75"/>
      <c r="AR220" s="75"/>
      <c r="AS220" s="75"/>
      <c r="AT220" s="75"/>
      <c r="AU220" s="75"/>
      <c r="AV220" s="75"/>
      <c r="AW220" s="75"/>
      <c r="AX220" s="75"/>
      <c r="AY220" s="74"/>
      <c r="AZ220" s="74"/>
      <c r="BA220" s="73"/>
      <c r="BB220" s="77"/>
      <c r="BC220" s="78"/>
      <c r="BD220" s="78"/>
      <c r="BE220" s="78"/>
      <c r="BF220" s="78"/>
      <c r="BG220" s="73"/>
      <c r="BH220" s="75"/>
      <c r="BI220" s="75"/>
      <c r="BJ220" s="75"/>
      <c r="BK220" s="75"/>
    </row>
    <row r="221" ht="15.75" customHeight="1">
      <c r="A221" s="73"/>
      <c r="B221" s="74"/>
      <c r="C221" s="74"/>
      <c r="D221" s="74"/>
      <c r="E221" s="75"/>
      <c r="F221" s="75"/>
      <c r="G221" s="75"/>
      <c r="H221" s="74"/>
      <c r="I221" s="75"/>
      <c r="J221" s="73"/>
      <c r="K221" s="73"/>
      <c r="L221" s="74"/>
      <c r="M221" s="74"/>
      <c r="N221" s="73"/>
      <c r="O221" s="73"/>
      <c r="P221" s="74"/>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4"/>
      <c r="AN221" s="75"/>
      <c r="AO221" s="73"/>
      <c r="AP221" s="75"/>
      <c r="AQ221" s="75"/>
      <c r="AR221" s="75"/>
      <c r="AS221" s="75"/>
      <c r="AT221" s="75"/>
      <c r="AU221" s="75"/>
      <c r="AV221" s="75"/>
      <c r="AW221" s="75"/>
      <c r="AX221" s="75"/>
      <c r="AY221" s="74"/>
      <c r="AZ221" s="74"/>
      <c r="BA221" s="73"/>
      <c r="BB221" s="77"/>
      <c r="BC221" s="78"/>
      <c r="BD221" s="78"/>
      <c r="BE221" s="78"/>
      <c r="BF221" s="78"/>
      <c r="BG221" s="73"/>
      <c r="BH221" s="75"/>
      <c r="BI221" s="75"/>
      <c r="BJ221" s="75"/>
      <c r="BK221" s="75"/>
    </row>
    <row r="222" ht="15.75" customHeight="1">
      <c r="A222" s="73"/>
      <c r="B222" s="74"/>
      <c r="C222" s="74"/>
      <c r="D222" s="74"/>
      <c r="E222" s="75"/>
      <c r="F222" s="75"/>
      <c r="G222" s="75"/>
      <c r="H222" s="74"/>
      <c r="I222" s="75"/>
      <c r="J222" s="73"/>
      <c r="K222" s="73"/>
      <c r="L222" s="74"/>
      <c r="M222" s="74"/>
      <c r="N222" s="73"/>
      <c r="O222" s="73"/>
      <c r="P222" s="74"/>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4"/>
      <c r="AN222" s="75"/>
      <c r="AO222" s="73"/>
      <c r="AP222" s="75"/>
      <c r="AQ222" s="75"/>
      <c r="AR222" s="75"/>
      <c r="AS222" s="75"/>
      <c r="AT222" s="75"/>
      <c r="AU222" s="75"/>
      <c r="AV222" s="75"/>
      <c r="AW222" s="75"/>
      <c r="AX222" s="75"/>
      <c r="AY222" s="74"/>
      <c r="AZ222" s="74"/>
      <c r="BA222" s="73"/>
      <c r="BB222" s="77"/>
      <c r="BC222" s="78"/>
      <c r="BD222" s="78"/>
      <c r="BE222" s="78"/>
      <c r="BF222" s="78"/>
      <c r="BG222" s="73"/>
      <c r="BH222" s="75"/>
      <c r="BI222" s="75"/>
      <c r="BJ222" s="75"/>
      <c r="BK222" s="75"/>
    </row>
    <row r="223" ht="15.75" customHeight="1">
      <c r="A223" s="73"/>
      <c r="B223" s="74"/>
      <c r="C223" s="74"/>
      <c r="D223" s="74"/>
      <c r="E223" s="75"/>
      <c r="F223" s="75"/>
      <c r="G223" s="75"/>
      <c r="H223" s="74"/>
      <c r="I223" s="75"/>
      <c r="J223" s="73"/>
      <c r="K223" s="73"/>
      <c r="L223" s="74"/>
      <c r="M223" s="74"/>
      <c r="N223" s="73"/>
      <c r="O223" s="73"/>
      <c r="P223" s="74"/>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4"/>
      <c r="AN223" s="75"/>
      <c r="AO223" s="73"/>
      <c r="AP223" s="75"/>
      <c r="AQ223" s="75"/>
      <c r="AR223" s="75"/>
      <c r="AS223" s="75"/>
      <c r="AT223" s="75"/>
      <c r="AU223" s="75"/>
      <c r="AV223" s="75"/>
      <c r="AW223" s="75"/>
      <c r="AX223" s="75"/>
      <c r="AY223" s="74"/>
      <c r="AZ223" s="74"/>
      <c r="BA223" s="73"/>
      <c r="BB223" s="77"/>
      <c r="BC223" s="78"/>
      <c r="BD223" s="78"/>
      <c r="BE223" s="78"/>
      <c r="BF223" s="78"/>
      <c r="BG223" s="73"/>
      <c r="BH223" s="75"/>
      <c r="BI223" s="75"/>
      <c r="BJ223" s="75"/>
      <c r="BK223" s="75"/>
    </row>
    <row r="224" ht="15.75" customHeight="1">
      <c r="A224" s="73"/>
      <c r="B224" s="74"/>
      <c r="C224" s="74"/>
      <c r="D224" s="74"/>
      <c r="E224" s="75"/>
      <c r="F224" s="75"/>
      <c r="G224" s="75"/>
      <c r="H224" s="74"/>
      <c r="I224" s="75"/>
      <c r="J224" s="73"/>
      <c r="K224" s="73"/>
      <c r="L224" s="74"/>
      <c r="M224" s="74"/>
      <c r="N224" s="73"/>
      <c r="O224" s="73"/>
      <c r="P224" s="74"/>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4"/>
      <c r="AN224" s="75"/>
      <c r="AO224" s="73"/>
      <c r="AP224" s="75"/>
      <c r="AQ224" s="75"/>
      <c r="AR224" s="75"/>
      <c r="AS224" s="75"/>
      <c r="AT224" s="75"/>
      <c r="AU224" s="75"/>
      <c r="AV224" s="75"/>
      <c r="AW224" s="75"/>
      <c r="AX224" s="75"/>
      <c r="AY224" s="74"/>
      <c r="AZ224" s="74"/>
      <c r="BA224" s="73"/>
      <c r="BB224" s="77"/>
      <c r="BC224" s="78"/>
      <c r="BD224" s="78"/>
      <c r="BE224" s="78"/>
      <c r="BF224" s="78"/>
      <c r="BG224" s="73"/>
      <c r="BH224" s="75"/>
      <c r="BI224" s="75"/>
      <c r="BJ224" s="75"/>
      <c r="BK224" s="75"/>
    </row>
    <row r="225" ht="15.75" customHeight="1">
      <c r="A225" s="73"/>
      <c r="B225" s="74"/>
      <c r="C225" s="74"/>
      <c r="D225" s="74"/>
      <c r="E225" s="75"/>
      <c r="F225" s="75"/>
      <c r="G225" s="75"/>
      <c r="H225" s="74"/>
      <c r="I225" s="75"/>
      <c r="J225" s="73"/>
      <c r="K225" s="73"/>
      <c r="L225" s="74"/>
      <c r="M225" s="74"/>
      <c r="N225" s="73"/>
      <c r="O225" s="73"/>
      <c r="P225" s="74"/>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4"/>
      <c r="AN225" s="75"/>
      <c r="AO225" s="73"/>
      <c r="AP225" s="75"/>
      <c r="AQ225" s="75"/>
      <c r="AR225" s="75"/>
      <c r="AS225" s="75"/>
      <c r="AT225" s="75"/>
      <c r="AU225" s="75"/>
      <c r="AV225" s="75"/>
      <c r="AW225" s="75"/>
      <c r="AX225" s="75"/>
      <c r="AY225" s="74"/>
      <c r="AZ225" s="74"/>
      <c r="BA225" s="73"/>
      <c r="BB225" s="77"/>
      <c r="BC225" s="78"/>
      <c r="BD225" s="78"/>
      <c r="BE225" s="78"/>
      <c r="BF225" s="78"/>
      <c r="BG225" s="73"/>
      <c r="BH225" s="75"/>
      <c r="BI225" s="75"/>
      <c r="BJ225" s="75"/>
      <c r="BK225" s="75"/>
    </row>
    <row r="226" ht="15.75" customHeight="1">
      <c r="A226" s="73"/>
      <c r="B226" s="74"/>
      <c r="C226" s="74"/>
      <c r="D226" s="74"/>
      <c r="E226" s="75"/>
      <c r="F226" s="75"/>
      <c r="G226" s="75"/>
      <c r="H226" s="74"/>
      <c r="I226" s="75"/>
      <c r="J226" s="73"/>
      <c r="K226" s="73"/>
      <c r="L226" s="74"/>
      <c r="M226" s="74"/>
      <c r="N226" s="73"/>
      <c r="O226" s="73"/>
      <c r="P226" s="74"/>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4"/>
      <c r="AN226" s="75"/>
      <c r="AO226" s="73"/>
      <c r="AP226" s="75"/>
      <c r="AQ226" s="75"/>
      <c r="AR226" s="75"/>
      <c r="AS226" s="75"/>
      <c r="AT226" s="75"/>
      <c r="AU226" s="75"/>
      <c r="AV226" s="75"/>
      <c r="AW226" s="75"/>
      <c r="AX226" s="75"/>
      <c r="AY226" s="74"/>
      <c r="AZ226" s="74"/>
      <c r="BA226" s="73"/>
      <c r="BB226" s="77"/>
      <c r="BC226" s="78"/>
      <c r="BD226" s="78"/>
      <c r="BE226" s="78"/>
      <c r="BF226" s="78"/>
      <c r="BG226" s="73"/>
      <c r="BH226" s="75"/>
      <c r="BI226" s="75"/>
      <c r="BJ226" s="75"/>
      <c r="BK226" s="75"/>
    </row>
    <row r="227" ht="15.75" customHeight="1">
      <c r="A227" s="73"/>
      <c r="B227" s="74"/>
      <c r="C227" s="74"/>
      <c r="D227" s="74"/>
      <c r="E227" s="75"/>
      <c r="F227" s="75"/>
      <c r="G227" s="75"/>
      <c r="H227" s="74"/>
      <c r="I227" s="75"/>
      <c r="J227" s="73"/>
      <c r="K227" s="73"/>
      <c r="L227" s="74"/>
      <c r="M227" s="74"/>
      <c r="N227" s="73"/>
      <c r="O227" s="73"/>
      <c r="P227" s="74"/>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4"/>
      <c r="AN227" s="75"/>
      <c r="AO227" s="73"/>
      <c r="AP227" s="75"/>
      <c r="AQ227" s="75"/>
      <c r="AR227" s="75"/>
      <c r="AS227" s="75"/>
      <c r="AT227" s="75"/>
      <c r="AU227" s="75"/>
      <c r="AV227" s="75"/>
      <c r="AW227" s="75"/>
      <c r="AX227" s="75"/>
      <c r="AY227" s="74"/>
      <c r="AZ227" s="74"/>
      <c r="BA227" s="73"/>
      <c r="BB227" s="77"/>
      <c r="BC227" s="78"/>
      <c r="BD227" s="78"/>
      <c r="BE227" s="78"/>
      <c r="BF227" s="78"/>
      <c r="BG227" s="73"/>
      <c r="BH227" s="75"/>
      <c r="BI227" s="75"/>
      <c r="BJ227" s="75"/>
      <c r="BK227" s="75"/>
    </row>
    <row r="228" ht="15.75" customHeight="1">
      <c r="A228" s="73"/>
      <c r="B228" s="74"/>
      <c r="C228" s="74"/>
      <c r="D228" s="74"/>
      <c r="E228" s="75"/>
      <c r="F228" s="75"/>
      <c r="G228" s="75"/>
      <c r="H228" s="74"/>
      <c r="I228" s="75"/>
      <c r="J228" s="73"/>
      <c r="K228" s="73"/>
      <c r="L228" s="74"/>
      <c r="M228" s="74"/>
      <c r="N228" s="73"/>
      <c r="O228" s="73"/>
      <c r="P228" s="74"/>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4"/>
      <c r="AN228" s="75"/>
      <c r="AO228" s="73"/>
      <c r="AP228" s="75"/>
      <c r="AQ228" s="75"/>
      <c r="AR228" s="75"/>
      <c r="AS228" s="75"/>
      <c r="AT228" s="75"/>
      <c r="AU228" s="75"/>
      <c r="AV228" s="75"/>
      <c r="AW228" s="75"/>
      <c r="AX228" s="75"/>
      <c r="AY228" s="74"/>
      <c r="AZ228" s="74"/>
      <c r="BA228" s="73"/>
      <c r="BB228" s="77"/>
      <c r="BC228" s="78"/>
      <c r="BD228" s="78"/>
      <c r="BE228" s="78"/>
      <c r="BF228" s="78"/>
      <c r="BG228" s="73"/>
      <c r="BH228" s="75"/>
      <c r="BI228" s="75"/>
      <c r="BJ228" s="75"/>
      <c r="BK228" s="75"/>
    </row>
    <row r="229" ht="15.75" customHeight="1">
      <c r="A229" s="73"/>
      <c r="B229" s="74"/>
      <c r="C229" s="74"/>
      <c r="D229" s="74"/>
      <c r="E229" s="75"/>
      <c r="F229" s="75"/>
      <c r="G229" s="75"/>
      <c r="H229" s="74"/>
      <c r="I229" s="75"/>
      <c r="J229" s="73"/>
      <c r="K229" s="73"/>
      <c r="L229" s="74"/>
      <c r="M229" s="74"/>
      <c r="N229" s="73"/>
      <c r="O229" s="73"/>
      <c r="P229" s="74"/>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4"/>
      <c r="AN229" s="75"/>
      <c r="AO229" s="73"/>
      <c r="AP229" s="75"/>
      <c r="AQ229" s="75"/>
      <c r="AR229" s="75"/>
      <c r="AS229" s="75"/>
      <c r="AT229" s="75"/>
      <c r="AU229" s="75"/>
      <c r="AV229" s="75"/>
      <c r="AW229" s="75"/>
      <c r="AX229" s="75"/>
      <c r="AY229" s="74"/>
      <c r="AZ229" s="74"/>
      <c r="BA229" s="73"/>
      <c r="BB229" s="77"/>
      <c r="BC229" s="78"/>
      <c r="BD229" s="78"/>
      <c r="BE229" s="78"/>
      <c r="BF229" s="78"/>
      <c r="BG229" s="73"/>
      <c r="BH229" s="75"/>
      <c r="BI229" s="75"/>
      <c r="BJ229" s="75"/>
      <c r="BK229" s="75"/>
    </row>
    <row r="230" ht="15.75" customHeight="1">
      <c r="A230" s="73"/>
      <c r="B230" s="74"/>
      <c r="C230" s="74"/>
      <c r="D230" s="74"/>
      <c r="E230" s="75"/>
      <c r="F230" s="75"/>
      <c r="G230" s="75"/>
      <c r="H230" s="74"/>
      <c r="I230" s="75"/>
      <c r="J230" s="73"/>
      <c r="K230" s="73"/>
      <c r="L230" s="74"/>
      <c r="M230" s="74"/>
      <c r="N230" s="73"/>
      <c r="O230" s="73"/>
      <c r="P230" s="74"/>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4"/>
      <c r="AN230" s="75"/>
      <c r="AO230" s="73"/>
      <c r="AP230" s="75"/>
      <c r="AQ230" s="75"/>
      <c r="AR230" s="75"/>
      <c r="AS230" s="75"/>
      <c r="AT230" s="75"/>
      <c r="AU230" s="75"/>
      <c r="AV230" s="75"/>
      <c r="AW230" s="75"/>
      <c r="AX230" s="75"/>
      <c r="AY230" s="74"/>
      <c r="AZ230" s="74"/>
      <c r="BA230" s="73"/>
      <c r="BB230" s="77"/>
      <c r="BC230" s="78"/>
      <c r="BD230" s="78"/>
      <c r="BE230" s="78"/>
      <c r="BF230" s="78"/>
      <c r="BG230" s="73"/>
      <c r="BH230" s="75"/>
      <c r="BI230" s="75"/>
      <c r="BJ230" s="75"/>
      <c r="BK230" s="75"/>
    </row>
    <row r="231" ht="15.75" customHeight="1">
      <c r="A231" s="73"/>
      <c r="B231" s="74"/>
      <c r="C231" s="74"/>
      <c r="D231" s="74"/>
      <c r="E231" s="75"/>
      <c r="F231" s="75"/>
      <c r="G231" s="75"/>
      <c r="H231" s="74"/>
      <c r="I231" s="75"/>
      <c r="J231" s="73"/>
      <c r="K231" s="73"/>
      <c r="L231" s="74"/>
      <c r="M231" s="74"/>
      <c r="N231" s="73"/>
      <c r="O231" s="73"/>
      <c r="P231" s="74"/>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4"/>
      <c r="AN231" s="75"/>
      <c r="AO231" s="73"/>
      <c r="AP231" s="75"/>
      <c r="AQ231" s="75"/>
      <c r="AR231" s="75"/>
      <c r="AS231" s="75"/>
      <c r="AT231" s="75"/>
      <c r="AU231" s="75"/>
      <c r="AV231" s="75"/>
      <c r="AW231" s="75"/>
      <c r="AX231" s="75"/>
      <c r="AY231" s="74"/>
      <c r="AZ231" s="74"/>
      <c r="BA231" s="73"/>
      <c r="BB231" s="77"/>
      <c r="BC231" s="78"/>
      <c r="BD231" s="78"/>
      <c r="BE231" s="78"/>
      <c r="BF231" s="78"/>
      <c r="BG231" s="73"/>
      <c r="BH231" s="75"/>
      <c r="BI231" s="75"/>
      <c r="BJ231" s="75"/>
      <c r="BK231" s="75"/>
    </row>
    <row r="232" ht="15.75" customHeight="1">
      <c r="A232" s="73"/>
      <c r="B232" s="74"/>
      <c r="C232" s="74"/>
      <c r="D232" s="74"/>
      <c r="E232" s="75"/>
      <c r="F232" s="75"/>
      <c r="G232" s="75"/>
      <c r="H232" s="74"/>
      <c r="I232" s="75"/>
      <c r="J232" s="73"/>
      <c r="K232" s="73"/>
      <c r="L232" s="74"/>
      <c r="M232" s="74"/>
      <c r="N232" s="73"/>
      <c r="O232" s="73"/>
      <c r="P232" s="74"/>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4"/>
      <c r="AN232" s="75"/>
      <c r="AO232" s="73"/>
      <c r="AP232" s="75"/>
      <c r="AQ232" s="75"/>
      <c r="AR232" s="75"/>
      <c r="AS232" s="75"/>
      <c r="AT232" s="75"/>
      <c r="AU232" s="75"/>
      <c r="AV232" s="75"/>
      <c r="AW232" s="75"/>
      <c r="AX232" s="75"/>
      <c r="AY232" s="74"/>
      <c r="AZ232" s="74"/>
      <c r="BA232" s="73"/>
      <c r="BB232" s="77"/>
      <c r="BC232" s="78"/>
      <c r="BD232" s="78"/>
      <c r="BE232" s="78"/>
      <c r="BF232" s="78"/>
      <c r="BG232" s="73"/>
      <c r="BH232" s="75"/>
      <c r="BI232" s="75"/>
      <c r="BJ232" s="75"/>
      <c r="BK232" s="75"/>
    </row>
    <row r="233" ht="15.75" customHeight="1">
      <c r="A233" s="73"/>
      <c r="B233" s="74"/>
      <c r="C233" s="74"/>
      <c r="D233" s="74"/>
      <c r="E233" s="75"/>
      <c r="F233" s="75"/>
      <c r="G233" s="75"/>
      <c r="H233" s="74"/>
      <c r="I233" s="75"/>
      <c r="J233" s="73"/>
      <c r="K233" s="73"/>
      <c r="L233" s="74"/>
      <c r="M233" s="74"/>
      <c r="N233" s="73"/>
      <c r="O233" s="73"/>
      <c r="P233" s="74"/>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4"/>
      <c r="AN233" s="75"/>
      <c r="AO233" s="73"/>
      <c r="AP233" s="75"/>
      <c r="AQ233" s="75"/>
      <c r="AR233" s="75"/>
      <c r="AS233" s="75"/>
      <c r="AT233" s="75"/>
      <c r="AU233" s="75"/>
      <c r="AV233" s="75"/>
      <c r="AW233" s="75"/>
      <c r="AX233" s="75"/>
      <c r="AY233" s="74"/>
      <c r="AZ233" s="74"/>
      <c r="BA233" s="73"/>
      <c r="BB233" s="77"/>
      <c r="BC233" s="78"/>
      <c r="BD233" s="78"/>
      <c r="BE233" s="78"/>
      <c r="BF233" s="78"/>
      <c r="BG233" s="73"/>
      <c r="BH233" s="75"/>
      <c r="BI233" s="75"/>
      <c r="BJ233" s="75"/>
      <c r="BK233" s="75"/>
    </row>
    <row r="234" ht="15.75" customHeight="1">
      <c r="A234" s="73"/>
      <c r="B234" s="74"/>
      <c r="C234" s="74"/>
      <c r="D234" s="74"/>
      <c r="E234" s="75"/>
      <c r="F234" s="75"/>
      <c r="G234" s="75"/>
      <c r="H234" s="74"/>
      <c r="I234" s="75"/>
      <c r="J234" s="73"/>
      <c r="K234" s="73"/>
      <c r="L234" s="74"/>
      <c r="M234" s="74"/>
      <c r="N234" s="73"/>
      <c r="O234" s="73"/>
      <c r="P234" s="74"/>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4"/>
      <c r="AN234" s="75"/>
      <c r="AO234" s="73"/>
      <c r="AP234" s="75"/>
      <c r="AQ234" s="75"/>
      <c r="AR234" s="75"/>
      <c r="AS234" s="75"/>
      <c r="AT234" s="75"/>
      <c r="AU234" s="75"/>
      <c r="AV234" s="75"/>
      <c r="AW234" s="75"/>
      <c r="AX234" s="75"/>
      <c r="AY234" s="74"/>
      <c r="AZ234" s="74"/>
      <c r="BA234" s="73"/>
      <c r="BB234" s="77"/>
      <c r="BC234" s="78"/>
      <c r="BD234" s="78"/>
      <c r="BE234" s="78"/>
      <c r="BF234" s="78"/>
      <c r="BG234" s="73"/>
      <c r="BH234" s="75"/>
      <c r="BI234" s="75"/>
      <c r="BJ234" s="75"/>
      <c r="BK234" s="75"/>
    </row>
    <row r="235" ht="15.75" customHeight="1">
      <c r="A235" s="73"/>
      <c r="B235" s="74"/>
      <c r="C235" s="74"/>
      <c r="D235" s="74"/>
      <c r="E235" s="75"/>
      <c r="F235" s="75"/>
      <c r="G235" s="75"/>
      <c r="H235" s="74"/>
      <c r="I235" s="75"/>
      <c r="J235" s="73"/>
      <c r="K235" s="73"/>
      <c r="L235" s="74"/>
      <c r="M235" s="74"/>
      <c r="N235" s="73"/>
      <c r="O235" s="73"/>
      <c r="P235" s="74"/>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4"/>
      <c r="AN235" s="75"/>
      <c r="AO235" s="73"/>
      <c r="AP235" s="75"/>
      <c r="AQ235" s="75"/>
      <c r="AR235" s="75"/>
      <c r="AS235" s="75"/>
      <c r="AT235" s="75"/>
      <c r="AU235" s="75"/>
      <c r="AV235" s="75"/>
      <c r="AW235" s="75"/>
      <c r="AX235" s="75"/>
      <c r="AY235" s="74"/>
      <c r="AZ235" s="74"/>
      <c r="BA235" s="73"/>
      <c r="BB235" s="77"/>
      <c r="BC235" s="78"/>
      <c r="BD235" s="78"/>
      <c r="BE235" s="78"/>
      <c r="BF235" s="78"/>
      <c r="BG235" s="73"/>
      <c r="BH235" s="75"/>
      <c r="BI235" s="75"/>
      <c r="BJ235" s="75"/>
      <c r="BK235" s="75"/>
    </row>
    <row r="236" ht="15.75" customHeight="1">
      <c r="A236" s="73"/>
      <c r="B236" s="74"/>
      <c r="C236" s="74"/>
      <c r="D236" s="74"/>
      <c r="E236" s="75"/>
      <c r="F236" s="75"/>
      <c r="G236" s="75"/>
      <c r="H236" s="74"/>
      <c r="I236" s="75"/>
      <c r="J236" s="73"/>
      <c r="K236" s="73"/>
      <c r="L236" s="74"/>
      <c r="M236" s="74"/>
      <c r="N236" s="73"/>
      <c r="O236" s="73"/>
      <c r="P236" s="74"/>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4"/>
      <c r="AN236" s="75"/>
      <c r="AO236" s="73"/>
      <c r="AP236" s="75"/>
      <c r="AQ236" s="75"/>
      <c r="AR236" s="75"/>
      <c r="AS236" s="75"/>
      <c r="AT236" s="75"/>
      <c r="AU236" s="75"/>
      <c r="AV236" s="75"/>
      <c r="AW236" s="75"/>
      <c r="AX236" s="75"/>
      <c r="AY236" s="74"/>
      <c r="AZ236" s="74"/>
      <c r="BA236" s="73"/>
      <c r="BB236" s="77"/>
      <c r="BC236" s="78"/>
      <c r="BD236" s="78"/>
      <c r="BE236" s="78"/>
      <c r="BF236" s="78"/>
      <c r="BG236" s="73"/>
      <c r="BH236" s="75"/>
      <c r="BI236" s="75"/>
      <c r="BJ236" s="75"/>
      <c r="BK236" s="75"/>
    </row>
    <row r="237" ht="15.75" customHeight="1">
      <c r="A237" s="73"/>
      <c r="B237" s="74"/>
      <c r="C237" s="74"/>
      <c r="D237" s="74"/>
      <c r="E237" s="75"/>
      <c r="F237" s="75"/>
      <c r="G237" s="75"/>
      <c r="H237" s="74"/>
      <c r="I237" s="75"/>
      <c r="J237" s="73"/>
      <c r="K237" s="73"/>
      <c r="L237" s="74"/>
      <c r="M237" s="74"/>
      <c r="N237" s="73"/>
      <c r="O237" s="73"/>
      <c r="P237" s="74"/>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4"/>
      <c r="AN237" s="75"/>
      <c r="AO237" s="73"/>
      <c r="AP237" s="75"/>
      <c r="AQ237" s="75"/>
      <c r="AR237" s="75"/>
      <c r="AS237" s="75"/>
      <c r="AT237" s="75"/>
      <c r="AU237" s="75"/>
      <c r="AV237" s="75"/>
      <c r="AW237" s="75"/>
      <c r="AX237" s="75"/>
      <c r="AY237" s="74"/>
      <c r="AZ237" s="74"/>
      <c r="BA237" s="73"/>
      <c r="BB237" s="77"/>
      <c r="BC237" s="78"/>
      <c r="BD237" s="78"/>
      <c r="BE237" s="78"/>
      <c r="BF237" s="78"/>
      <c r="BG237" s="73"/>
      <c r="BH237" s="75"/>
      <c r="BI237" s="75"/>
      <c r="BJ237" s="75"/>
      <c r="BK237" s="75"/>
    </row>
    <row r="238" ht="15.75" customHeight="1">
      <c r="A238" s="73"/>
      <c r="B238" s="74"/>
      <c r="C238" s="74"/>
      <c r="D238" s="74"/>
      <c r="E238" s="75"/>
      <c r="F238" s="75"/>
      <c r="G238" s="75"/>
      <c r="H238" s="74"/>
      <c r="I238" s="75"/>
      <c r="J238" s="73"/>
      <c r="K238" s="73"/>
      <c r="L238" s="74"/>
      <c r="M238" s="74"/>
      <c r="N238" s="73"/>
      <c r="O238" s="73"/>
      <c r="P238" s="74"/>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4"/>
      <c r="AN238" s="75"/>
      <c r="AO238" s="73"/>
      <c r="AP238" s="75"/>
      <c r="AQ238" s="75"/>
      <c r="AR238" s="75"/>
      <c r="AS238" s="75"/>
      <c r="AT238" s="75"/>
      <c r="AU238" s="75"/>
      <c r="AV238" s="75"/>
      <c r="AW238" s="75"/>
      <c r="AX238" s="75"/>
      <c r="AY238" s="74"/>
      <c r="AZ238" s="74"/>
      <c r="BA238" s="73"/>
      <c r="BB238" s="77"/>
      <c r="BC238" s="78"/>
      <c r="BD238" s="78"/>
      <c r="BE238" s="78"/>
      <c r="BF238" s="78"/>
      <c r="BG238" s="73"/>
      <c r="BH238" s="75"/>
      <c r="BI238" s="75"/>
      <c r="BJ238" s="75"/>
      <c r="BK238" s="75"/>
    </row>
    <row r="239" ht="15.75" customHeight="1">
      <c r="A239" s="73"/>
      <c r="B239" s="74"/>
      <c r="C239" s="74"/>
      <c r="D239" s="74"/>
      <c r="E239" s="75"/>
      <c r="F239" s="75"/>
      <c r="G239" s="75"/>
      <c r="H239" s="74"/>
      <c r="I239" s="75"/>
      <c r="J239" s="73"/>
      <c r="K239" s="73"/>
      <c r="L239" s="74"/>
      <c r="M239" s="74"/>
      <c r="N239" s="73"/>
      <c r="O239" s="73"/>
      <c r="P239" s="74"/>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4"/>
      <c r="AN239" s="75"/>
      <c r="AO239" s="73"/>
      <c r="AP239" s="75"/>
      <c r="AQ239" s="75"/>
      <c r="AR239" s="75"/>
      <c r="AS239" s="75"/>
      <c r="AT239" s="75"/>
      <c r="AU239" s="75"/>
      <c r="AV239" s="75"/>
      <c r="AW239" s="75"/>
      <c r="AX239" s="75"/>
      <c r="AY239" s="74"/>
      <c r="AZ239" s="74"/>
      <c r="BA239" s="73"/>
      <c r="BB239" s="77"/>
      <c r="BC239" s="78"/>
      <c r="BD239" s="78"/>
      <c r="BE239" s="78"/>
      <c r="BF239" s="78"/>
      <c r="BG239" s="73"/>
      <c r="BH239" s="75"/>
      <c r="BI239" s="75"/>
      <c r="BJ239" s="75"/>
      <c r="BK239" s="75"/>
    </row>
    <row r="240" ht="15.75" customHeight="1">
      <c r="A240" s="73"/>
      <c r="B240" s="74"/>
      <c r="C240" s="74"/>
      <c r="D240" s="74"/>
      <c r="E240" s="75"/>
      <c r="F240" s="75"/>
      <c r="G240" s="75"/>
      <c r="H240" s="74"/>
      <c r="I240" s="75"/>
      <c r="J240" s="73"/>
      <c r="K240" s="73"/>
      <c r="L240" s="74"/>
      <c r="M240" s="74"/>
      <c r="N240" s="73"/>
      <c r="O240" s="73"/>
      <c r="P240" s="74"/>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4"/>
      <c r="AN240" s="75"/>
      <c r="AO240" s="73"/>
      <c r="AP240" s="75"/>
      <c r="AQ240" s="75"/>
      <c r="AR240" s="75"/>
      <c r="AS240" s="75"/>
      <c r="AT240" s="75"/>
      <c r="AU240" s="75"/>
      <c r="AV240" s="75"/>
      <c r="AW240" s="75"/>
      <c r="AX240" s="75"/>
      <c r="AY240" s="74"/>
      <c r="AZ240" s="74"/>
      <c r="BA240" s="73"/>
      <c r="BB240" s="77"/>
      <c r="BC240" s="78"/>
      <c r="BD240" s="78"/>
      <c r="BE240" s="78"/>
      <c r="BF240" s="78"/>
      <c r="BG240" s="73"/>
      <c r="BH240" s="75"/>
      <c r="BI240" s="75"/>
      <c r="BJ240" s="75"/>
      <c r="BK240" s="75"/>
    </row>
    <row r="241" ht="15.75" customHeight="1">
      <c r="A241" s="73"/>
      <c r="B241" s="74"/>
      <c r="C241" s="74"/>
      <c r="D241" s="74"/>
      <c r="E241" s="75"/>
      <c r="F241" s="75"/>
      <c r="G241" s="75"/>
      <c r="H241" s="74"/>
      <c r="I241" s="75"/>
      <c r="J241" s="73"/>
      <c r="K241" s="73"/>
      <c r="L241" s="74"/>
      <c r="M241" s="74"/>
      <c r="N241" s="73"/>
      <c r="O241" s="73"/>
      <c r="P241" s="74"/>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4"/>
      <c r="AN241" s="75"/>
      <c r="AO241" s="73"/>
      <c r="AP241" s="75"/>
      <c r="AQ241" s="75"/>
      <c r="AR241" s="75"/>
      <c r="AS241" s="75"/>
      <c r="AT241" s="75"/>
      <c r="AU241" s="75"/>
      <c r="AV241" s="75"/>
      <c r="AW241" s="75"/>
      <c r="AX241" s="75"/>
      <c r="AY241" s="74"/>
      <c r="AZ241" s="74"/>
      <c r="BA241" s="73"/>
      <c r="BB241" s="77"/>
      <c r="BC241" s="78"/>
      <c r="BD241" s="78"/>
      <c r="BE241" s="78"/>
      <c r="BF241" s="78"/>
      <c r="BG241" s="73"/>
      <c r="BH241" s="75"/>
      <c r="BI241" s="75"/>
      <c r="BJ241" s="75"/>
      <c r="BK241" s="75"/>
    </row>
    <row r="242" ht="15.75" customHeight="1">
      <c r="A242" s="73"/>
      <c r="B242" s="74"/>
      <c r="C242" s="74"/>
      <c r="D242" s="74"/>
      <c r="E242" s="75"/>
      <c r="F242" s="75"/>
      <c r="G242" s="75"/>
      <c r="H242" s="74"/>
      <c r="I242" s="75"/>
      <c r="J242" s="73"/>
      <c r="K242" s="73"/>
      <c r="L242" s="74"/>
      <c r="M242" s="74"/>
      <c r="N242" s="73"/>
      <c r="O242" s="73"/>
      <c r="P242" s="74"/>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4"/>
      <c r="AN242" s="75"/>
      <c r="AO242" s="73"/>
      <c r="AP242" s="75"/>
      <c r="AQ242" s="75"/>
      <c r="AR242" s="75"/>
      <c r="AS242" s="75"/>
      <c r="AT242" s="75"/>
      <c r="AU242" s="75"/>
      <c r="AV242" s="75"/>
      <c r="AW242" s="75"/>
      <c r="AX242" s="75"/>
      <c r="AY242" s="74"/>
      <c r="AZ242" s="74"/>
      <c r="BA242" s="73"/>
      <c r="BB242" s="77"/>
      <c r="BC242" s="78"/>
      <c r="BD242" s="78"/>
      <c r="BE242" s="78"/>
      <c r="BF242" s="78"/>
      <c r="BG242" s="73"/>
      <c r="BH242" s="75"/>
      <c r="BI242" s="75"/>
      <c r="BJ242" s="75"/>
      <c r="BK242" s="75"/>
    </row>
    <row r="243" ht="15.75" customHeight="1">
      <c r="A243" s="73"/>
      <c r="B243" s="74"/>
      <c r="C243" s="74"/>
      <c r="D243" s="74"/>
      <c r="E243" s="75"/>
      <c r="F243" s="75"/>
      <c r="G243" s="75"/>
      <c r="H243" s="74"/>
      <c r="I243" s="75"/>
      <c r="J243" s="73"/>
      <c r="K243" s="73"/>
      <c r="L243" s="74"/>
      <c r="M243" s="74"/>
      <c r="N243" s="73"/>
      <c r="O243" s="73"/>
      <c r="P243" s="74"/>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4"/>
      <c r="AN243" s="75"/>
      <c r="AO243" s="73"/>
      <c r="AP243" s="75"/>
      <c r="AQ243" s="75"/>
      <c r="AR243" s="75"/>
      <c r="AS243" s="75"/>
      <c r="AT243" s="75"/>
      <c r="AU243" s="75"/>
      <c r="AV243" s="75"/>
      <c r="AW243" s="75"/>
      <c r="AX243" s="75"/>
      <c r="AY243" s="74"/>
      <c r="AZ243" s="74"/>
      <c r="BA243" s="73"/>
      <c r="BB243" s="77"/>
      <c r="BC243" s="78"/>
      <c r="BD243" s="78"/>
      <c r="BE243" s="78"/>
      <c r="BF243" s="78"/>
      <c r="BG243" s="73"/>
      <c r="BH243" s="75"/>
      <c r="BI243" s="75"/>
      <c r="BJ243" s="75"/>
      <c r="BK243" s="75"/>
    </row>
    <row r="244" ht="15.75" customHeight="1">
      <c r="A244" s="73"/>
      <c r="B244" s="74"/>
      <c r="C244" s="74"/>
      <c r="D244" s="74"/>
      <c r="E244" s="75"/>
      <c r="F244" s="75"/>
      <c r="G244" s="75"/>
      <c r="H244" s="74"/>
      <c r="I244" s="75"/>
      <c r="J244" s="73"/>
      <c r="K244" s="73"/>
      <c r="L244" s="74"/>
      <c r="M244" s="74"/>
      <c r="N244" s="73"/>
      <c r="O244" s="73"/>
      <c r="P244" s="74"/>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4"/>
      <c r="AN244" s="75"/>
      <c r="AO244" s="73"/>
      <c r="AP244" s="75"/>
      <c r="AQ244" s="75"/>
      <c r="AR244" s="75"/>
      <c r="AS244" s="75"/>
      <c r="AT244" s="75"/>
      <c r="AU244" s="75"/>
      <c r="AV244" s="75"/>
      <c r="AW244" s="75"/>
      <c r="AX244" s="75"/>
      <c r="AY244" s="74"/>
      <c r="AZ244" s="74"/>
      <c r="BA244" s="73"/>
      <c r="BB244" s="77"/>
      <c r="BC244" s="78"/>
      <c r="BD244" s="78"/>
      <c r="BE244" s="78"/>
      <c r="BF244" s="78"/>
      <c r="BG244" s="73"/>
      <c r="BH244" s="75"/>
      <c r="BI244" s="75"/>
      <c r="BJ244" s="75"/>
      <c r="BK244" s="75"/>
    </row>
    <row r="245" ht="15.75" customHeight="1">
      <c r="A245" s="73"/>
      <c r="B245" s="74"/>
      <c r="C245" s="74"/>
      <c r="D245" s="74"/>
      <c r="E245" s="75"/>
      <c r="F245" s="75"/>
      <c r="G245" s="75"/>
      <c r="H245" s="74"/>
      <c r="I245" s="75"/>
      <c r="J245" s="73"/>
      <c r="K245" s="73"/>
      <c r="L245" s="74"/>
      <c r="M245" s="74"/>
      <c r="N245" s="73"/>
      <c r="O245" s="73"/>
      <c r="P245" s="74"/>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4"/>
      <c r="AN245" s="75"/>
      <c r="AO245" s="73"/>
      <c r="AP245" s="75"/>
      <c r="AQ245" s="75"/>
      <c r="AR245" s="75"/>
      <c r="AS245" s="75"/>
      <c r="AT245" s="75"/>
      <c r="AU245" s="75"/>
      <c r="AV245" s="75"/>
      <c r="AW245" s="75"/>
      <c r="AX245" s="75"/>
      <c r="AY245" s="74"/>
      <c r="AZ245" s="74"/>
      <c r="BA245" s="73"/>
      <c r="BB245" s="77"/>
      <c r="BC245" s="78"/>
      <c r="BD245" s="78"/>
      <c r="BE245" s="78"/>
      <c r="BF245" s="78"/>
      <c r="BG245" s="73"/>
      <c r="BH245" s="75"/>
      <c r="BI245" s="75"/>
      <c r="BJ245" s="75"/>
      <c r="BK245" s="75"/>
    </row>
    <row r="246" ht="15.75" customHeight="1">
      <c r="A246" s="73"/>
      <c r="B246" s="74"/>
      <c r="C246" s="74"/>
      <c r="D246" s="74"/>
      <c r="E246" s="75"/>
      <c r="F246" s="75"/>
      <c r="G246" s="75"/>
      <c r="H246" s="74"/>
      <c r="I246" s="75"/>
      <c r="J246" s="73"/>
      <c r="K246" s="73"/>
      <c r="L246" s="74"/>
      <c r="M246" s="74"/>
      <c r="N246" s="73"/>
      <c r="O246" s="73"/>
      <c r="P246" s="74"/>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4"/>
      <c r="AN246" s="75"/>
      <c r="AO246" s="73"/>
      <c r="AP246" s="75"/>
      <c r="AQ246" s="75"/>
      <c r="AR246" s="75"/>
      <c r="AS246" s="75"/>
      <c r="AT246" s="75"/>
      <c r="AU246" s="75"/>
      <c r="AV246" s="75"/>
      <c r="AW246" s="75"/>
      <c r="AX246" s="75"/>
      <c r="AY246" s="74"/>
      <c r="AZ246" s="74"/>
      <c r="BA246" s="73"/>
      <c r="BB246" s="77"/>
      <c r="BC246" s="78"/>
      <c r="BD246" s="78"/>
      <c r="BE246" s="78"/>
      <c r="BF246" s="78"/>
      <c r="BG246" s="73"/>
      <c r="BH246" s="75"/>
      <c r="BI246" s="75"/>
      <c r="BJ246" s="75"/>
      <c r="BK246" s="75"/>
    </row>
    <row r="247" ht="15.75" customHeight="1">
      <c r="A247" s="73"/>
      <c r="B247" s="74"/>
      <c r="C247" s="74"/>
      <c r="D247" s="74"/>
      <c r="E247" s="75"/>
      <c r="F247" s="75"/>
      <c r="G247" s="75"/>
      <c r="H247" s="74"/>
      <c r="I247" s="75"/>
      <c r="J247" s="73"/>
      <c r="K247" s="73"/>
      <c r="L247" s="74"/>
      <c r="M247" s="74"/>
      <c r="N247" s="73"/>
      <c r="O247" s="73"/>
      <c r="P247" s="74"/>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4"/>
      <c r="AN247" s="75"/>
      <c r="AO247" s="73"/>
      <c r="AP247" s="75"/>
      <c r="AQ247" s="75"/>
      <c r="AR247" s="75"/>
      <c r="AS247" s="75"/>
      <c r="AT247" s="75"/>
      <c r="AU247" s="75"/>
      <c r="AV247" s="75"/>
      <c r="AW247" s="75"/>
      <c r="AX247" s="75"/>
      <c r="AY247" s="74"/>
      <c r="AZ247" s="74"/>
      <c r="BA247" s="73"/>
      <c r="BB247" s="77"/>
      <c r="BC247" s="78"/>
      <c r="BD247" s="78"/>
      <c r="BE247" s="78"/>
      <c r="BF247" s="78"/>
      <c r="BG247" s="73"/>
      <c r="BH247" s="75"/>
      <c r="BI247" s="75"/>
      <c r="BJ247" s="75"/>
      <c r="BK247" s="75"/>
    </row>
    <row r="248" ht="15.75" customHeight="1">
      <c r="A248" s="73"/>
      <c r="B248" s="74"/>
      <c r="C248" s="74"/>
      <c r="D248" s="74"/>
      <c r="E248" s="75"/>
      <c r="F248" s="75"/>
      <c r="G248" s="75"/>
      <c r="H248" s="74"/>
      <c r="I248" s="75"/>
      <c r="J248" s="73"/>
      <c r="K248" s="73"/>
      <c r="L248" s="74"/>
      <c r="M248" s="74"/>
      <c r="N248" s="73"/>
      <c r="O248" s="73"/>
      <c r="P248" s="74"/>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4"/>
      <c r="AN248" s="75"/>
      <c r="AO248" s="73"/>
      <c r="AP248" s="75"/>
      <c r="AQ248" s="75"/>
      <c r="AR248" s="75"/>
      <c r="AS248" s="75"/>
      <c r="AT248" s="75"/>
      <c r="AU248" s="75"/>
      <c r="AV248" s="75"/>
      <c r="AW248" s="75"/>
      <c r="AX248" s="75"/>
      <c r="AY248" s="74"/>
      <c r="AZ248" s="74"/>
      <c r="BA248" s="73"/>
      <c r="BB248" s="77"/>
      <c r="BC248" s="78"/>
      <c r="BD248" s="78"/>
      <c r="BE248" s="78"/>
      <c r="BF248" s="78"/>
      <c r="BG248" s="73"/>
      <c r="BH248" s="75"/>
      <c r="BI248" s="75"/>
      <c r="BJ248" s="75"/>
      <c r="BK248" s="75"/>
    </row>
    <row r="249" ht="15.75" customHeight="1">
      <c r="A249" s="73"/>
      <c r="B249" s="74"/>
      <c r="C249" s="74"/>
      <c r="D249" s="74"/>
      <c r="E249" s="75"/>
      <c r="F249" s="75"/>
      <c r="G249" s="75"/>
      <c r="H249" s="74"/>
      <c r="I249" s="75"/>
      <c r="J249" s="73"/>
      <c r="K249" s="73"/>
      <c r="L249" s="74"/>
      <c r="M249" s="74"/>
      <c r="N249" s="73"/>
      <c r="O249" s="73"/>
      <c r="P249" s="74"/>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4"/>
      <c r="AN249" s="75"/>
      <c r="AO249" s="73"/>
      <c r="AP249" s="75"/>
      <c r="AQ249" s="75"/>
      <c r="AR249" s="75"/>
      <c r="AS249" s="75"/>
      <c r="AT249" s="75"/>
      <c r="AU249" s="75"/>
      <c r="AV249" s="75"/>
      <c r="AW249" s="75"/>
      <c r="AX249" s="75"/>
      <c r="AY249" s="74"/>
      <c r="AZ249" s="74"/>
      <c r="BA249" s="73"/>
      <c r="BB249" s="77"/>
      <c r="BC249" s="78"/>
      <c r="BD249" s="78"/>
      <c r="BE249" s="78"/>
      <c r="BF249" s="78"/>
      <c r="BG249" s="73"/>
      <c r="BH249" s="75"/>
      <c r="BI249" s="75"/>
      <c r="BJ249" s="75"/>
      <c r="BK249" s="75"/>
    </row>
    <row r="250" ht="15.75" customHeight="1">
      <c r="A250" s="73"/>
      <c r="B250" s="74"/>
      <c r="C250" s="74"/>
      <c r="D250" s="74"/>
      <c r="E250" s="75"/>
      <c r="F250" s="75"/>
      <c r="G250" s="75"/>
      <c r="H250" s="74"/>
      <c r="I250" s="75"/>
      <c r="J250" s="73"/>
      <c r="K250" s="73"/>
      <c r="L250" s="74"/>
      <c r="M250" s="74"/>
      <c r="N250" s="73"/>
      <c r="O250" s="73"/>
      <c r="P250" s="74"/>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4"/>
      <c r="AN250" s="75"/>
      <c r="AO250" s="73"/>
      <c r="AP250" s="75"/>
      <c r="AQ250" s="75"/>
      <c r="AR250" s="75"/>
      <c r="AS250" s="75"/>
      <c r="AT250" s="75"/>
      <c r="AU250" s="75"/>
      <c r="AV250" s="75"/>
      <c r="AW250" s="75"/>
      <c r="AX250" s="75"/>
      <c r="AY250" s="74"/>
      <c r="AZ250" s="74"/>
      <c r="BA250" s="73"/>
      <c r="BB250" s="77"/>
      <c r="BC250" s="78"/>
      <c r="BD250" s="78"/>
      <c r="BE250" s="78"/>
      <c r="BF250" s="78"/>
      <c r="BG250" s="73"/>
      <c r="BH250" s="75"/>
      <c r="BI250" s="75"/>
      <c r="BJ250" s="75"/>
      <c r="BK250" s="75"/>
    </row>
    <row r="251" ht="15.75" customHeight="1">
      <c r="A251" s="73"/>
      <c r="B251" s="74"/>
      <c r="C251" s="74"/>
      <c r="D251" s="74"/>
      <c r="E251" s="75"/>
      <c r="F251" s="75"/>
      <c r="G251" s="75"/>
      <c r="H251" s="74"/>
      <c r="I251" s="75"/>
      <c r="J251" s="73"/>
      <c r="K251" s="73"/>
      <c r="L251" s="74"/>
      <c r="M251" s="74"/>
      <c r="N251" s="73"/>
      <c r="O251" s="73"/>
      <c r="P251" s="74"/>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4"/>
      <c r="AN251" s="75"/>
      <c r="AO251" s="73"/>
      <c r="AP251" s="75"/>
      <c r="AQ251" s="75"/>
      <c r="AR251" s="75"/>
      <c r="AS251" s="75"/>
      <c r="AT251" s="75"/>
      <c r="AU251" s="75"/>
      <c r="AV251" s="75"/>
      <c r="AW251" s="75"/>
      <c r="AX251" s="75"/>
      <c r="AY251" s="74"/>
      <c r="AZ251" s="74"/>
      <c r="BA251" s="73"/>
      <c r="BB251" s="77"/>
      <c r="BC251" s="78"/>
      <c r="BD251" s="78"/>
      <c r="BE251" s="78"/>
      <c r="BF251" s="78"/>
      <c r="BG251" s="73"/>
      <c r="BH251" s="75"/>
      <c r="BI251" s="75"/>
      <c r="BJ251" s="75"/>
      <c r="BK251" s="75"/>
    </row>
    <row r="252" ht="15.75" customHeight="1">
      <c r="A252" s="73"/>
      <c r="B252" s="74"/>
      <c r="C252" s="74"/>
      <c r="D252" s="74"/>
      <c r="E252" s="75"/>
      <c r="F252" s="75"/>
      <c r="G252" s="75"/>
      <c r="H252" s="74"/>
      <c r="I252" s="75"/>
      <c r="J252" s="73"/>
      <c r="K252" s="73"/>
      <c r="L252" s="74"/>
      <c r="M252" s="74"/>
      <c r="N252" s="73"/>
      <c r="O252" s="73"/>
      <c r="P252" s="74"/>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4"/>
      <c r="AN252" s="75"/>
      <c r="AO252" s="73"/>
      <c r="AP252" s="75"/>
      <c r="AQ252" s="75"/>
      <c r="AR252" s="75"/>
      <c r="AS252" s="75"/>
      <c r="AT252" s="75"/>
      <c r="AU252" s="75"/>
      <c r="AV252" s="75"/>
      <c r="AW252" s="75"/>
      <c r="AX252" s="75"/>
      <c r="AY252" s="74"/>
      <c r="AZ252" s="74"/>
      <c r="BA252" s="73"/>
      <c r="BB252" s="77"/>
      <c r="BC252" s="78"/>
      <c r="BD252" s="78"/>
      <c r="BE252" s="78"/>
      <c r="BF252" s="78"/>
      <c r="BG252" s="73"/>
      <c r="BH252" s="75"/>
      <c r="BI252" s="75"/>
      <c r="BJ252" s="75"/>
      <c r="BK252" s="75"/>
    </row>
    <row r="253" ht="15.75" customHeight="1">
      <c r="A253" s="73"/>
      <c r="B253" s="74"/>
      <c r="C253" s="74"/>
      <c r="D253" s="74"/>
      <c r="E253" s="75"/>
      <c r="F253" s="75"/>
      <c r="G253" s="75"/>
      <c r="H253" s="74"/>
      <c r="I253" s="75"/>
      <c r="J253" s="73"/>
      <c r="K253" s="73"/>
      <c r="L253" s="74"/>
      <c r="M253" s="74"/>
      <c r="N253" s="73"/>
      <c r="O253" s="73"/>
      <c r="P253" s="74"/>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4"/>
      <c r="AN253" s="75"/>
      <c r="AO253" s="73"/>
      <c r="AP253" s="75"/>
      <c r="AQ253" s="75"/>
      <c r="AR253" s="75"/>
      <c r="AS253" s="75"/>
      <c r="AT253" s="75"/>
      <c r="AU253" s="75"/>
      <c r="AV253" s="75"/>
      <c r="AW253" s="75"/>
      <c r="AX253" s="75"/>
      <c r="AY253" s="74"/>
      <c r="AZ253" s="74"/>
      <c r="BA253" s="73"/>
      <c r="BB253" s="77"/>
      <c r="BC253" s="78"/>
      <c r="BD253" s="78"/>
      <c r="BE253" s="78"/>
      <c r="BF253" s="78"/>
      <c r="BG253" s="73"/>
      <c r="BH253" s="75"/>
      <c r="BI253" s="75"/>
      <c r="BJ253" s="75"/>
      <c r="BK253" s="75"/>
    </row>
    <row r="254" ht="15.75" customHeight="1">
      <c r="A254" s="73"/>
      <c r="B254" s="74"/>
      <c r="C254" s="74"/>
      <c r="D254" s="74"/>
      <c r="E254" s="75"/>
      <c r="F254" s="75"/>
      <c r="G254" s="75"/>
      <c r="H254" s="74"/>
      <c r="I254" s="75"/>
      <c r="J254" s="73"/>
      <c r="K254" s="73"/>
      <c r="L254" s="74"/>
      <c r="M254" s="74"/>
      <c r="N254" s="73"/>
      <c r="O254" s="73"/>
      <c r="P254" s="74"/>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4"/>
      <c r="AN254" s="75"/>
      <c r="AO254" s="73"/>
      <c r="AP254" s="75"/>
      <c r="AQ254" s="75"/>
      <c r="AR254" s="75"/>
      <c r="AS254" s="75"/>
      <c r="AT254" s="75"/>
      <c r="AU254" s="75"/>
      <c r="AV254" s="75"/>
      <c r="AW254" s="75"/>
      <c r="AX254" s="75"/>
      <c r="AY254" s="74"/>
      <c r="AZ254" s="74"/>
      <c r="BA254" s="73"/>
      <c r="BB254" s="77"/>
      <c r="BC254" s="78"/>
      <c r="BD254" s="78"/>
      <c r="BE254" s="78"/>
      <c r="BF254" s="78"/>
      <c r="BG254" s="73"/>
      <c r="BH254" s="75"/>
      <c r="BI254" s="75"/>
      <c r="BJ254" s="75"/>
      <c r="BK254" s="75"/>
    </row>
    <row r="255" ht="15.75" customHeight="1">
      <c r="A255" s="73"/>
      <c r="B255" s="74"/>
      <c r="C255" s="74"/>
      <c r="D255" s="74"/>
      <c r="E255" s="75"/>
      <c r="F255" s="75"/>
      <c r="G255" s="75"/>
      <c r="H255" s="74"/>
      <c r="I255" s="75"/>
      <c r="J255" s="73"/>
      <c r="K255" s="73"/>
      <c r="L255" s="74"/>
      <c r="M255" s="74"/>
      <c r="N255" s="73"/>
      <c r="O255" s="73"/>
      <c r="P255" s="74"/>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4"/>
      <c r="AN255" s="75"/>
      <c r="AO255" s="73"/>
      <c r="AP255" s="75"/>
      <c r="AQ255" s="75"/>
      <c r="AR255" s="75"/>
      <c r="AS255" s="75"/>
      <c r="AT255" s="75"/>
      <c r="AU255" s="75"/>
      <c r="AV255" s="75"/>
      <c r="AW255" s="75"/>
      <c r="AX255" s="75"/>
      <c r="AY255" s="74"/>
      <c r="AZ255" s="74"/>
      <c r="BA255" s="73"/>
      <c r="BB255" s="77"/>
      <c r="BC255" s="78"/>
      <c r="BD255" s="78"/>
      <c r="BE255" s="78"/>
      <c r="BF255" s="78"/>
      <c r="BG255" s="73"/>
      <c r="BH255" s="75"/>
      <c r="BI255" s="75"/>
      <c r="BJ255" s="75"/>
      <c r="BK255" s="75"/>
    </row>
    <row r="256" ht="15.75" customHeight="1">
      <c r="A256" s="73"/>
      <c r="B256" s="74"/>
      <c r="C256" s="74"/>
      <c r="D256" s="74"/>
      <c r="E256" s="75"/>
      <c r="F256" s="75"/>
      <c r="G256" s="75"/>
      <c r="H256" s="74"/>
      <c r="I256" s="75"/>
      <c r="J256" s="73"/>
      <c r="K256" s="73"/>
      <c r="L256" s="74"/>
      <c r="M256" s="74"/>
      <c r="N256" s="73"/>
      <c r="O256" s="73"/>
      <c r="P256" s="74"/>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4"/>
      <c r="AN256" s="75"/>
      <c r="AO256" s="73"/>
      <c r="AP256" s="75"/>
      <c r="AQ256" s="75"/>
      <c r="AR256" s="75"/>
      <c r="AS256" s="75"/>
      <c r="AT256" s="75"/>
      <c r="AU256" s="75"/>
      <c r="AV256" s="75"/>
      <c r="AW256" s="75"/>
      <c r="AX256" s="75"/>
      <c r="AY256" s="74"/>
      <c r="AZ256" s="74"/>
      <c r="BA256" s="73"/>
      <c r="BB256" s="77"/>
      <c r="BC256" s="78"/>
      <c r="BD256" s="78"/>
      <c r="BE256" s="78"/>
      <c r="BF256" s="78"/>
      <c r="BG256" s="73"/>
      <c r="BH256" s="75"/>
      <c r="BI256" s="75"/>
      <c r="BJ256" s="75"/>
      <c r="BK256" s="75"/>
    </row>
    <row r="257" ht="15.75" customHeight="1">
      <c r="A257" s="73"/>
      <c r="B257" s="74"/>
      <c r="C257" s="74"/>
      <c r="D257" s="74"/>
      <c r="E257" s="75"/>
      <c r="F257" s="75"/>
      <c r="G257" s="75"/>
      <c r="H257" s="74"/>
      <c r="I257" s="75"/>
      <c r="J257" s="73"/>
      <c r="K257" s="73"/>
      <c r="L257" s="74"/>
      <c r="M257" s="74"/>
      <c r="N257" s="73"/>
      <c r="O257" s="73"/>
      <c r="P257" s="74"/>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4"/>
      <c r="AN257" s="75"/>
      <c r="AO257" s="73"/>
      <c r="AP257" s="75"/>
      <c r="AQ257" s="75"/>
      <c r="AR257" s="75"/>
      <c r="AS257" s="75"/>
      <c r="AT257" s="75"/>
      <c r="AU257" s="75"/>
      <c r="AV257" s="75"/>
      <c r="AW257" s="75"/>
      <c r="AX257" s="75"/>
      <c r="AY257" s="74"/>
      <c r="AZ257" s="74"/>
      <c r="BA257" s="73"/>
      <c r="BB257" s="77"/>
      <c r="BC257" s="78"/>
      <c r="BD257" s="78"/>
      <c r="BE257" s="78"/>
      <c r="BF257" s="78"/>
      <c r="BG257" s="73"/>
      <c r="BH257" s="75"/>
      <c r="BI257" s="75"/>
      <c r="BJ257" s="75"/>
      <c r="BK257" s="75"/>
    </row>
    <row r="258" ht="15.75" customHeight="1">
      <c r="A258" s="73"/>
      <c r="B258" s="74"/>
      <c r="C258" s="74"/>
      <c r="D258" s="74"/>
      <c r="E258" s="75"/>
      <c r="F258" s="75"/>
      <c r="G258" s="75"/>
      <c r="H258" s="74"/>
      <c r="I258" s="75"/>
      <c r="J258" s="73"/>
      <c r="K258" s="73"/>
      <c r="L258" s="74"/>
      <c r="M258" s="74"/>
      <c r="N258" s="73"/>
      <c r="O258" s="73"/>
      <c r="P258" s="74"/>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4"/>
      <c r="AN258" s="75"/>
      <c r="AO258" s="73"/>
      <c r="AP258" s="75"/>
      <c r="AQ258" s="75"/>
      <c r="AR258" s="75"/>
      <c r="AS258" s="75"/>
      <c r="AT258" s="75"/>
      <c r="AU258" s="75"/>
      <c r="AV258" s="75"/>
      <c r="AW258" s="75"/>
      <c r="AX258" s="75"/>
      <c r="AY258" s="74"/>
      <c r="AZ258" s="74"/>
      <c r="BA258" s="73"/>
      <c r="BB258" s="77"/>
      <c r="BC258" s="78"/>
      <c r="BD258" s="78"/>
      <c r="BE258" s="78"/>
      <c r="BF258" s="78"/>
      <c r="BG258" s="73"/>
      <c r="BH258" s="75"/>
      <c r="BI258" s="75"/>
      <c r="BJ258" s="75"/>
      <c r="BK258" s="75"/>
    </row>
    <row r="259" ht="15.75" customHeight="1">
      <c r="A259" s="73"/>
      <c r="B259" s="74"/>
      <c r="C259" s="74"/>
      <c r="D259" s="74"/>
      <c r="E259" s="75"/>
      <c r="F259" s="75"/>
      <c r="G259" s="75"/>
      <c r="H259" s="74"/>
      <c r="I259" s="75"/>
      <c r="J259" s="73"/>
      <c r="K259" s="73"/>
      <c r="L259" s="74"/>
      <c r="M259" s="74"/>
      <c r="N259" s="73"/>
      <c r="O259" s="73"/>
      <c r="P259" s="74"/>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4"/>
      <c r="AN259" s="75"/>
      <c r="AO259" s="73"/>
      <c r="AP259" s="75"/>
      <c r="AQ259" s="75"/>
      <c r="AR259" s="75"/>
      <c r="AS259" s="75"/>
      <c r="AT259" s="75"/>
      <c r="AU259" s="75"/>
      <c r="AV259" s="75"/>
      <c r="AW259" s="75"/>
      <c r="AX259" s="75"/>
      <c r="AY259" s="74"/>
      <c r="AZ259" s="74"/>
      <c r="BA259" s="73"/>
      <c r="BB259" s="77"/>
      <c r="BC259" s="78"/>
      <c r="BD259" s="78"/>
      <c r="BE259" s="78"/>
      <c r="BF259" s="78"/>
      <c r="BG259" s="73"/>
      <c r="BH259" s="75"/>
      <c r="BI259" s="75"/>
      <c r="BJ259" s="75"/>
      <c r="BK259" s="75"/>
    </row>
    <row r="260" ht="15.75" customHeight="1">
      <c r="A260" s="73"/>
      <c r="B260" s="74"/>
      <c r="C260" s="74"/>
      <c r="D260" s="74"/>
      <c r="E260" s="75"/>
      <c r="F260" s="75"/>
      <c r="G260" s="75"/>
      <c r="H260" s="74"/>
      <c r="I260" s="75"/>
      <c r="J260" s="73"/>
      <c r="K260" s="73"/>
      <c r="L260" s="74"/>
      <c r="M260" s="74"/>
      <c r="N260" s="73"/>
      <c r="O260" s="73"/>
      <c r="P260" s="74"/>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4"/>
      <c r="AN260" s="75"/>
      <c r="AO260" s="73"/>
      <c r="AP260" s="75"/>
      <c r="AQ260" s="75"/>
      <c r="AR260" s="75"/>
      <c r="AS260" s="75"/>
      <c r="AT260" s="75"/>
      <c r="AU260" s="75"/>
      <c r="AV260" s="75"/>
      <c r="AW260" s="75"/>
      <c r="AX260" s="75"/>
      <c r="AY260" s="74"/>
      <c r="AZ260" s="74"/>
      <c r="BA260" s="73"/>
      <c r="BB260" s="77"/>
      <c r="BC260" s="78"/>
      <c r="BD260" s="78"/>
      <c r="BE260" s="78"/>
      <c r="BF260" s="78"/>
      <c r="BG260" s="73"/>
      <c r="BH260" s="75"/>
      <c r="BI260" s="75"/>
      <c r="BJ260" s="75"/>
      <c r="BK260" s="75"/>
    </row>
    <row r="261" ht="15.75" customHeight="1">
      <c r="A261" s="73"/>
      <c r="B261" s="74"/>
      <c r="C261" s="74"/>
      <c r="D261" s="74"/>
      <c r="E261" s="75"/>
      <c r="F261" s="75"/>
      <c r="G261" s="75"/>
      <c r="H261" s="74"/>
      <c r="I261" s="75"/>
      <c r="J261" s="73"/>
      <c r="K261" s="73"/>
      <c r="L261" s="74"/>
      <c r="M261" s="74"/>
      <c r="N261" s="73"/>
      <c r="O261" s="73"/>
      <c r="P261" s="74"/>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4"/>
      <c r="AN261" s="75"/>
      <c r="AO261" s="73"/>
      <c r="AP261" s="75"/>
      <c r="AQ261" s="75"/>
      <c r="AR261" s="75"/>
      <c r="AS261" s="75"/>
      <c r="AT261" s="75"/>
      <c r="AU261" s="75"/>
      <c r="AV261" s="75"/>
      <c r="AW261" s="75"/>
      <c r="AX261" s="75"/>
      <c r="AY261" s="74"/>
      <c r="AZ261" s="74"/>
      <c r="BA261" s="73"/>
      <c r="BB261" s="77"/>
      <c r="BC261" s="78"/>
      <c r="BD261" s="78"/>
      <c r="BE261" s="78"/>
      <c r="BF261" s="78"/>
      <c r="BG261" s="73"/>
      <c r="BH261" s="75"/>
      <c r="BI261" s="75"/>
      <c r="BJ261" s="75"/>
      <c r="BK261" s="75"/>
    </row>
    <row r="262" ht="15.75" customHeight="1">
      <c r="A262" s="73"/>
      <c r="B262" s="74"/>
      <c r="C262" s="74"/>
      <c r="D262" s="74"/>
      <c r="E262" s="75"/>
      <c r="F262" s="75"/>
      <c r="G262" s="75"/>
      <c r="H262" s="74"/>
      <c r="I262" s="75"/>
      <c r="J262" s="73"/>
      <c r="K262" s="73"/>
      <c r="L262" s="74"/>
      <c r="M262" s="74"/>
      <c r="N262" s="73"/>
      <c r="O262" s="73"/>
      <c r="P262" s="74"/>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4"/>
      <c r="AN262" s="75"/>
      <c r="AO262" s="73"/>
      <c r="AP262" s="75"/>
      <c r="AQ262" s="75"/>
      <c r="AR262" s="75"/>
      <c r="AS262" s="75"/>
      <c r="AT262" s="75"/>
      <c r="AU262" s="75"/>
      <c r="AV262" s="75"/>
      <c r="AW262" s="75"/>
      <c r="AX262" s="75"/>
      <c r="AY262" s="74"/>
      <c r="AZ262" s="74"/>
      <c r="BA262" s="73"/>
      <c r="BB262" s="77"/>
      <c r="BC262" s="78"/>
      <c r="BD262" s="78"/>
      <c r="BE262" s="78"/>
      <c r="BF262" s="78"/>
      <c r="BG262" s="73"/>
      <c r="BH262" s="75"/>
      <c r="BI262" s="75"/>
      <c r="BJ262" s="75"/>
      <c r="BK262" s="75"/>
    </row>
    <row r="263" ht="15.75" customHeight="1">
      <c r="A263" s="73"/>
      <c r="B263" s="74"/>
      <c r="C263" s="74"/>
      <c r="D263" s="74"/>
      <c r="E263" s="75"/>
      <c r="F263" s="75"/>
      <c r="G263" s="75"/>
      <c r="H263" s="74"/>
      <c r="I263" s="75"/>
      <c r="J263" s="73"/>
      <c r="K263" s="73"/>
      <c r="L263" s="74"/>
      <c r="M263" s="74"/>
      <c r="N263" s="73"/>
      <c r="O263" s="73"/>
      <c r="P263" s="74"/>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4"/>
      <c r="AN263" s="75"/>
      <c r="AO263" s="73"/>
      <c r="AP263" s="75"/>
      <c r="AQ263" s="75"/>
      <c r="AR263" s="75"/>
      <c r="AS263" s="75"/>
      <c r="AT263" s="75"/>
      <c r="AU263" s="75"/>
      <c r="AV263" s="75"/>
      <c r="AW263" s="75"/>
      <c r="AX263" s="75"/>
      <c r="AY263" s="74"/>
      <c r="AZ263" s="74"/>
      <c r="BA263" s="73"/>
      <c r="BB263" s="77"/>
      <c r="BC263" s="78"/>
      <c r="BD263" s="78"/>
      <c r="BE263" s="78"/>
      <c r="BF263" s="78"/>
      <c r="BG263" s="73"/>
      <c r="BH263" s="75"/>
      <c r="BI263" s="75"/>
      <c r="BJ263" s="75"/>
      <c r="BK263" s="75"/>
    </row>
    <row r="264" ht="15.75" customHeight="1">
      <c r="A264" s="73"/>
      <c r="B264" s="74"/>
      <c r="C264" s="74"/>
      <c r="D264" s="74"/>
      <c r="E264" s="75"/>
      <c r="F264" s="75"/>
      <c r="G264" s="75"/>
      <c r="H264" s="74"/>
      <c r="I264" s="75"/>
      <c r="J264" s="73"/>
      <c r="K264" s="73"/>
      <c r="L264" s="74"/>
      <c r="M264" s="74"/>
      <c r="N264" s="73"/>
      <c r="O264" s="73"/>
      <c r="P264" s="74"/>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4"/>
      <c r="AN264" s="75"/>
      <c r="AO264" s="73"/>
      <c r="AP264" s="75"/>
      <c r="AQ264" s="75"/>
      <c r="AR264" s="75"/>
      <c r="AS264" s="75"/>
      <c r="AT264" s="75"/>
      <c r="AU264" s="75"/>
      <c r="AV264" s="75"/>
      <c r="AW264" s="75"/>
      <c r="AX264" s="75"/>
      <c r="AY264" s="74"/>
      <c r="AZ264" s="74"/>
      <c r="BA264" s="73"/>
      <c r="BB264" s="77"/>
      <c r="BC264" s="78"/>
      <c r="BD264" s="78"/>
      <c r="BE264" s="78"/>
      <c r="BF264" s="78"/>
      <c r="BG264" s="73"/>
      <c r="BH264" s="75"/>
      <c r="BI264" s="75"/>
      <c r="BJ264" s="75"/>
      <c r="BK264" s="75"/>
    </row>
    <row r="265" ht="15.75" customHeight="1">
      <c r="A265" s="73"/>
      <c r="B265" s="74"/>
      <c r="C265" s="74"/>
      <c r="D265" s="74"/>
      <c r="E265" s="75"/>
      <c r="F265" s="75"/>
      <c r="G265" s="75"/>
      <c r="H265" s="74"/>
      <c r="I265" s="75"/>
      <c r="J265" s="73"/>
      <c r="K265" s="73"/>
      <c r="L265" s="74"/>
      <c r="M265" s="74"/>
      <c r="N265" s="73"/>
      <c r="O265" s="73"/>
      <c r="P265" s="74"/>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4"/>
      <c r="AN265" s="75"/>
      <c r="AO265" s="73"/>
      <c r="AP265" s="75"/>
      <c r="AQ265" s="75"/>
      <c r="AR265" s="75"/>
      <c r="AS265" s="75"/>
      <c r="AT265" s="75"/>
      <c r="AU265" s="75"/>
      <c r="AV265" s="75"/>
      <c r="AW265" s="75"/>
      <c r="AX265" s="75"/>
      <c r="AY265" s="74"/>
      <c r="AZ265" s="74"/>
      <c r="BA265" s="73"/>
      <c r="BB265" s="77"/>
      <c r="BC265" s="78"/>
      <c r="BD265" s="78"/>
      <c r="BE265" s="78"/>
      <c r="BF265" s="78"/>
      <c r="BG265" s="73"/>
      <c r="BH265" s="75"/>
      <c r="BI265" s="75"/>
      <c r="BJ265" s="75"/>
      <c r="BK265" s="75"/>
    </row>
    <row r="266" ht="15.75" customHeight="1">
      <c r="A266" s="73"/>
      <c r="B266" s="74"/>
      <c r="C266" s="74"/>
      <c r="D266" s="74"/>
      <c r="E266" s="75"/>
      <c r="F266" s="75"/>
      <c r="G266" s="75"/>
      <c r="H266" s="74"/>
      <c r="I266" s="75"/>
      <c r="J266" s="73"/>
      <c r="K266" s="73"/>
      <c r="L266" s="74"/>
      <c r="M266" s="74"/>
      <c r="N266" s="73"/>
      <c r="O266" s="73"/>
      <c r="P266" s="74"/>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4"/>
      <c r="AN266" s="75"/>
      <c r="AO266" s="73"/>
      <c r="AP266" s="75"/>
      <c r="AQ266" s="75"/>
      <c r="AR266" s="75"/>
      <c r="AS266" s="75"/>
      <c r="AT266" s="75"/>
      <c r="AU266" s="75"/>
      <c r="AV266" s="75"/>
      <c r="AW266" s="75"/>
      <c r="AX266" s="75"/>
      <c r="AY266" s="74"/>
      <c r="AZ266" s="74"/>
      <c r="BA266" s="73"/>
      <c r="BB266" s="77"/>
      <c r="BC266" s="78"/>
      <c r="BD266" s="78"/>
      <c r="BE266" s="78"/>
      <c r="BF266" s="78"/>
      <c r="BG266" s="73"/>
      <c r="BH266" s="75"/>
      <c r="BI266" s="75"/>
      <c r="BJ266" s="75"/>
      <c r="BK266" s="75"/>
    </row>
    <row r="267" ht="15.75" customHeight="1">
      <c r="A267" s="73"/>
      <c r="B267" s="74"/>
      <c r="C267" s="74"/>
      <c r="D267" s="74"/>
      <c r="E267" s="75"/>
      <c r="F267" s="75"/>
      <c r="G267" s="75"/>
      <c r="H267" s="74"/>
      <c r="I267" s="75"/>
      <c r="J267" s="73"/>
      <c r="K267" s="73"/>
      <c r="L267" s="74"/>
      <c r="M267" s="74"/>
      <c r="N267" s="73"/>
      <c r="O267" s="73"/>
      <c r="P267" s="74"/>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4"/>
      <c r="AN267" s="75"/>
      <c r="AO267" s="73"/>
      <c r="AP267" s="75"/>
      <c r="AQ267" s="75"/>
      <c r="AR267" s="75"/>
      <c r="AS267" s="75"/>
      <c r="AT267" s="75"/>
      <c r="AU267" s="75"/>
      <c r="AV267" s="75"/>
      <c r="AW267" s="75"/>
      <c r="AX267" s="75"/>
      <c r="AY267" s="74"/>
      <c r="AZ267" s="74"/>
      <c r="BA267" s="73"/>
      <c r="BB267" s="77"/>
      <c r="BC267" s="78"/>
      <c r="BD267" s="78"/>
      <c r="BE267" s="78"/>
      <c r="BF267" s="78"/>
      <c r="BG267" s="73"/>
      <c r="BH267" s="75"/>
      <c r="BI267" s="75"/>
      <c r="BJ267" s="75"/>
      <c r="BK267" s="75"/>
    </row>
    <row r="268" ht="15.75" customHeight="1">
      <c r="A268" s="73"/>
      <c r="B268" s="74"/>
      <c r="C268" s="74"/>
      <c r="D268" s="74"/>
      <c r="E268" s="75"/>
      <c r="F268" s="75"/>
      <c r="G268" s="75"/>
      <c r="H268" s="74"/>
      <c r="I268" s="75"/>
      <c r="J268" s="73"/>
      <c r="K268" s="73"/>
      <c r="L268" s="74"/>
      <c r="M268" s="74"/>
      <c r="N268" s="73"/>
      <c r="O268" s="73"/>
      <c r="P268" s="74"/>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4"/>
      <c r="AN268" s="75"/>
      <c r="AO268" s="73"/>
      <c r="AP268" s="75"/>
      <c r="AQ268" s="75"/>
      <c r="AR268" s="75"/>
      <c r="AS268" s="75"/>
      <c r="AT268" s="75"/>
      <c r="AU268" s="75"/>
      <c r="AV268" s="75"/>
      <c r="AW268" s="75"/>
      <c r="AX268" s="75"/>
      <c r="AY268" s="74"/>
      <c r="AZ268" s="74"/>
      <c r="BA268" s="73"/>
      <c r="BB268" s="77"/>
      <c r="BC268" s="78"/>
      <c r="BD268" s="78"/>
      <c r="BE268" s="78"/>
      <c r="BF268" s="78"/>
      <c r="BG268" s="73"/>
      <c r="BH268" s="75"/>
      <c r="BI268" s="75"/>
      <c r="BJ268" s="75"/>
      <c r="BK268" s="75"/>
    </row>
    <row r="269" ht="15.75" customHeight="1">
      <c r="A269" s="73"/>
      <c r="B269" s="74"/>
      <c r="C269" s="74"/>
      <c r="D269" s="74"/>
      <c r="E269" s="75"/>
      <c r="F269" s="75"/>
      <c r="G269" s="75"/>
      <c r="H269" s="74"/>
      <c r="I269" s="75"/>
      <c r="J269" s="73"/>
      <c r="K269" s="73"/>
      <c r="L269" s="74"/>
      <c r="M269" s="74"/>
      <c r="N269" s="73"/>
      <c r="O269" s="73"/>
      <c r="P269" s="74"/>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4"/>
      <c r="AN269" s="75"/>
      <c r="AO269" s="73"/>
      <c r="AP269" s="75"/>
      <c r="AQ269" s="75"/>
      <c r="AR269" s="75"/>
      <c r="AS269" s="75"/>
      <c r="AT269" s="75"/>
      <c r="AU269" s="75"/>
      <c r="AV269" s="75"/>
      <c r="AW269" s="75"/>
      <c r="AX269" s="75"/>
      <c r="AY269" s="74"/>
      <c r="AZ269" s="74"/>
      <c r="BA269" s="73"/>
      <c r="BB269" s="77"/>
      <c r="BC269" s="78"/>
      <c r="BD269" s="78"/>
      <c r="BE269" s="78"/>
      <c r="BF269" s="78"/>
      <c r="BG269" s="73"/>
      <c r="BH269" s="75"/>
      <c r="BI269" s="75"/>
      <c r="BJ269" s="75"/>
      <c r="BK269" s="75"/>
    </row>
    <row r="270" ht="15.75" customHeight="1">
      <c r="A270" s="73"/>
      <c r="B270" s="74"/>
      <c r="C270" s="74"/>
      <c r="D270" s="74"/>
      <c r="E270" s="75"/>
      <c r="F270" s="75"/>
      <c r="G270" s="75"/>
      <c r="H270" s="74"/>
      <c r="I270" s="75"/>
      <c r="J270" s="73"/>
      <c r="K270" s="73"/>
      <c r="L270" s="74"/>
      <c r="M270" s="74"/>
      <c r="N270" s="73"/>
      <c r="O270" s="73"/>
      <c r="P270" s="74"/>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4"/>
      <c r="AN270" s="75"/>
      <c r="AO270" s="73"/>
      <c r="AP270" s="75"/>
      <c r="AQ270" s="75"/>
      <c r="AR270" s="75"/>
      <c r="AS270" s="75"/>
      <c r="AT270" s="75"/>
      <c r="AU270" s="75"/>
      <c r="AV270" s="75"/>
      <c r="AW270" s="75"/>
      <c r="AX270" s="75"/>
      <c r="AY270" s="74"/>
      <c r="AZ270" s="74"/>
      <c r="BA270" s="73"/>
      <c r="BB270" s="77"/>
      <c r="BC270" s="78"/>
      <c r="BD270" s="78"/>
      <c r="BE270" s="78"/>
      <c r="BF270" s="78"/>
      <c r="BG270" s="73"/>
      <c r="BH270" s="75"/>
      <c r="BI270" s="75"/>
      <c r="BJ270" s="75"/>
      <c r="BK270" s="75"/>
    </row>
    <row r="271" ht="15.75" customHeight="1">
      <c r="A271" s="73"/>
      <c r="B271" s="74"/>
      <c r="C271" s="74"/>
      <c r="D271" s="74"/>
      <c r="E271" s="75"/>
      <c r="F271" s="75"/>
      <c r="G271" s="75"/>
      <c r="H271" s="74"/>
      <c r="I271" s="75"/>
      <c r="J271" s="73"/>
      <c r="K271" s="73"/>
      <c r="L271" s="74"/>
      <c r="M271" s="74"/>
      <c r="N271" s="73"/>
      <c r="O271" s="73"/>
      <c r="P271" s="74"/>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4"/>
      <c r="AN271" s="75"/>
      <c r="AO271" s="73"/>
      <c r="AP271" s="75"/>
      <c r="AQ271" s="75"/>
      <c r="AR271" s="75"/>
      <c r="AS271" s="75"/>
      <c r="AT271" s="75"/>
      <c r="AU271" s="75"/>
      <c r="AV271" s="75"/>
      <c r="AW271" s="75"/>
      <c r="AX271" s="75"/>
      <c r="AY271" s="74"/>
      <c r="AZ271" s="74"/>
      <c r="BA271" s="73"/>
      <c r="BB271" s="77"/>
      <c r="BC271" s="78"/>
      <c r="BD271" s="78"/>
      <c r="BE271" s="78"/>
      <c r="BF271" s="78"/>
      <c r="BG271" s="73"/>
      <c r="BH271" s="75"/>
      <c r="BI271" s="75"/>
      <c r="BJ271" s="75"/>
      <c r="BK271" s="75"/>
    </row>
    <row r="272" ht="15.75" customHeight="1">
      <c r="A272" s="73"/>
      <c r="B272" s="74"/>
      <c r="C272" s="74"/>
      <c r="D272" s="74"/>
      <c r="E272" s="75"/>
      <c r="F272" s="75"/>
      <c r="G272" s="75"/>
      <c r="H272" s="74"/>
      <c r="I272" s="75"/>
      <c r="J272" s="73"/>
      <c r="K272" s="73"/>
      <c r="L272" s="74"/>
      <c r="M272" s="74"/>
      <c r="N272" s="73"/>
      <c r="O272" s="73"/>
      <c r="P272" s="74"/>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4"/>
      <c r="AN272" s="75"/>
      <c r="AO272" s="73"/>
      <c r="AP272" s="75"/>
      <c r="AQ272" s="75"/>
      <c r="AR272" s="75"/>
      <c r="AS272" s="75"/>
      <c r="AT272" s="75"/>
      <c r="AU272" s="75"/>
      <c r="AV272" s="75"/>
      <c r="AW272" s="75"/>
      <c r="AX272" s="75"/>
      <c r="AY272" s="74"/>
      <c r="AZ272" s="74"/>
      <c r="BA272" s="73"/>
      <c r="BB272" s="77"/>
      <c r="BC272" s="78"/>
      <c r="BD272" s="78"/>
      <c r="BE272" s="78"/>
      <c r="BF272" s="78"/>
      <c r="BG272" s="73"/>
      <c r="BH272" s="75"/>
      <c r="BI272" s="75"/>
      <c r="BJ272" s="75"/>
      <c r="BK272" s="75"/>
    </row>
    <row r="273" ht="15.75" customHeight="1">
      <c r="A273" s="73"/>
      <c r="B273" s="74"/>
      <c r="C273" s="74"/>
      <c r="D273" s="74"/>
      <c r="E273" s="75"/>
      <c r="F273" s="75"/>
      <c r="G273" s="75"/>
      <c r="H273" s="74"/>
      <c r="I273" s="75"/>
      <c r="J273" s="73"/>
      <c r="K273" s="73"/>
      <c r="L273" s="74"/>
      <c r="M273" s="74"/>
      <c r="N273" s="73"/>
      <c r="O273" s="73"/>
      <c r="P273" s="74"/>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4"/>
      <c r="AN273" s="75"/>
      <c r="AO273" s="73"/>
      <c r="AP273" s="75"/>
      <c r="AQ273" s="75"/>
      <c r="AR273" s="75"/>
      <c r="AS273" s="75"/>
      <c r="AT273" s="75"/>
      <c r="AU273" s="75"/>
      <c r="AV273" s="75"/>
      <c r="AW273" s="75"/>
      <c r="AX273" s="75"/>
      <c r="AY273" s="74"/>
      <c r="AZ273" s="74"/>
      <c r="BA273" s="73"/>
      <c r="BB273" s="77"/>
      <c r="BC273" s="78"/>
      <c r="BD273" s="78"/>
      <c r="BE273" s="78"/>
      <c r="BF273" s="78"/>
      <c r="BG273" s="73"/>
      <c r="BH273" s="75"/>
      <c r="BI273" s="75"/>
      <c r="BJ273" s="75"/>
      <c r="BK273" s="75"/>
    </row>
    <row r="274" ht="15.75" customHeight="1">
      <c r="A274" s="73"/>
      <c r="B274" s="74"/>
      <c r="C274" s="74"/>
      <c r="D274" s="74"/>
      <c r="E274" s="75"/>
      <c r="F274" s="75"/>
      <c r="G274" s="75"/>
      <c r="H274" s="74"/>
      <c r="I274" s="75"/>
      <c r="J274" s="73"/>
      <c r="K274" s="73"/>
      <c r="L274" s="74"/>
      <c r="M274" s="74"/>
      <c r="N274" s="73"/>
      <c r="O274" s="73"/>
      <c r="P274" s="74"/>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4"/>
      <c r="AN274" s="75"/>
      <c r="AO274" s="73"/>
      <c r="AP274" s="75"/>
      <c r="AQ274" s="75"/>
      <c r="AR274" s="75"/>
      <c r="AS274" s="75"/>
      <c r="AT274" s="75"/>
      <c r="AU274" s="75"/>
      <c r="AV274" s="75"/>
      <c r="AW274" s="75"/>
      <c r="AX274" s="75"/>
      <c r="AY274" s="74"/>
      <c r="AZ274" s="74"/>
      <c r="BA274" s="73"/>
      <c r="BB274" s="77"/>
      <c r="BC274" s="78"/>
      <c r="BD274" s="78"/>
      <c r="BE274" s="78"/>
      <c r="BF274" s="78"/>
      <c r="BG274" s="73"/>
      <c r="BH274" s="75"/>
      <c r="BI274" s="75"/>
      <c r="BJ274" s="75"/>
      <c r="BK274" s="75"/>
    </row>
    <row r="275" ht="15.75" customHeight="1">
      <c r="A275" s="73"/>
      <c r="B275" s="74"/>
      <c r="C275" s="74"/>
      <c r="D275" s="74"/>
      <c r="E275" s="75"/>
      <c r="F275" s="75"/>
      <c r="G275" s="75"/>
      <c r="H275" s="74"/>
      <c r="I275" s="75"/>
      <c r="J275" s="73"/>
      <c r="K275" s="73"/>
      <c r="L275" s="74"/>
      <c r="M275" s="74"/>
      <c r="N275" s="73"/>
      <c r="O275" s="73"/>
      <c r="P275" s="74"/>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4"/>
      <c r="AN275" s="75"/>
      <c r="AO275" s="73"/>
      <c r="AP275" s="75"/>
      <c r="AQ275" s="75"/>
      <c r="AR275" s="75"/>
      <c r="AS275" s="75"/>
      <c r="AT275" s="75"/>
      <c r="AU275" s="75"/>
      <c r="AV275" s="75"/>
      <c r="AW275" s="75"/>
      <c r="AX275" s="75"/>
      <c r="AY275" s="74"/>
      <c r="AZ275" s="74"/>
      <c r="BA275" s="73"/>
      <c r="BB275" s="77"/>
      <c r="BC275" s="78"/>
      <c r="BD275" s="78"/>
      <c r="BE275" s="78"/>
      <c r="BF275" s="78"/>
      <c r="BG275" s="73"/>
      <c r="BH275" s="75"/>
      <c r="BI275" s="75"/>
      <c r="BJ275" s="75"/>
      <c r="BK275" s="75"/>
    </row>
    <row r="276" ht="15.75" customHeight="1">
      <c r="A276" s="73"/>
      <c r="B276" s="74"/>
      <c r="C276" s="74"/>
      <c r="D276" s="74"/>
      <c r="E276" s="75"/>
      <c r="F276" s="75"/>
      <c r="G276" s="75"/>
      <c r="H276" s="74"/>
      <c r="I276" s="75"/>
      <c r="J276" s="73"/>
      <c r="K276" s="73"/>
      <c r="L276" s="74"/>
      <c r="M276" s="74"/>
      <c r="N276" s="73"/>
      <c r="O276" s="73"/>
      <c r="P276" s="74"/>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4"/>
      <c r="AN276" s="75"/>
      <c r="AO276" s="73"/>
      <c r="AP276" s="75"/>
      <c r="AQ276" s="75"/>
      <c r="AR276" s="75"/>
      <c r="AS276" s="75"/>
      <c r="AT276" s="75"/>
      <c r="AU276" s="75"/>
      <c r="AV276" s="75"/>
      <c r="AW276" s="75"/>
      <c r="AX276" s="75"/>
      <c r="AY276" s="74"/>
      <c r="AZ276" s="74"/>
      <c r="BA276" s="73"/>
      <c r="BB276" s="77"/>
      <c r="BC276" s="78"/>
      <c r="BD276" s="78"/>
      <c r="BE276" s="78"/>
      <c r="BF276" s="78"/>
      <c r="BG276" s="73"/>
      <c r="BH276" s="75"/>
      <c r="BI276" s="75"/>
      <c r="BJ276" s="75"/>
      <c r="BK276" s="75"/>
    </row>
    <row r="277" ht="15.75" customHeight="1">
      <c r="A277" s="73"/>
      <c r="B277" s="74"/>
      <c r="C277" s="74"/>
      <c r="D277" s="74"/>
      <c r="E277" s="75"/>
      <c r="F277" s="75"/>
      <c r="G277" s="75"/>
      <c r="H277" s="74"/>
      <c r="I277" s="75"/>
      <c r="J277" s="73"/>
      <c r="K277" s="73"/>
      <c r="L277" s="74"/>
      <c r="M277" s="74"/>
      <c r="N277" s="73"/>
      <c r="O277" s="73"/>
      <c r="P277" s="74"/>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4"/>
      <c r="AN277" s="75"/>
      <c r="AO277" s="73"/>
      <c r="AP277" s="75"/>
      <c r="AQ277" s="75"/>
      <c r="AR277" s="75"/>
      <c r="AS277" s="75"/>
      <c r="AT277" s="75"/>
      <c r="AU277" s="75"/>
      <c r="AV277" s="75"/>
      <c r="AW277" s="75"/>
      <c r="AX277" s="75"/>
      <c r="AY277" s="74"/>
      <c r="AZ277" s="74"/>
      <c r="BA277" s="73"/>
      <c r="BB277" s="77"/>
      <c r="BC277" s="78"/>
      <c r="BD277" s="78"/>
      <c r="BE277" s="78"/>
      <c r="BF277" s="78"/>
      <c r="BG277" s="73"/>
      <c r="BH277" s="75"/>
      <c r="BI277" s="75"/>
      <c r="BJ277" s="75"/>
      <c r="BK277" s="75"/>
    </row>
    <row r="278" ht="15.75" customHeight="1">
      <c r="A278" s="73"/>
      <c r="B278" s="74"/>
      <c r="C278" s="74"/>
      <c r="D278" s="74"/>
      <c r="E278" s="75"/>
      <c r="F278" s="75"/>
      <c r="G278" s="75"/>
      <c r="H278" s="74"/>
      <c r="I278" s="75"/>
      <c r="J278" s="73"/>
      <c r="K278" s="73"/>
      <c r="L278" s="74"/>
      <c r="M278" s="74"/>
      <c r="N278" s="73"/>
      <c r="O278" s="73"/>
      <c r="P278" s="74"/>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4"/>
      <c r="AN278" s="75"/>
      <c r="AO278" s="73"/>
      <c r="AP278" s="75"/>
      <c r="AQ278" s="75"/>
      <c r="AR278" s="75"/>
      <c r="AS278" s="75"/>
      <c r="AT278" s="75"/>
      <c r="AU278" s="75"/>
      <c r="AV278" s="75"/>
      <c r="AW278" s="75"/>
      <c r="AX278" s="75"/>
      <c r="AY278" s="74"/>
      <c r="AZ278" s="74"/>
      <c r="BA278" s="73"/>
      <c r="BB278" s="77"/>
      <c r="BC278" s="78"/>
      <c r="BD278" s="78"/>
      <c r="BE278" s="78"/>
      <c r="BF278" s="78"/>
      <c r="BG278" s="73"/>
      <c r="BH278" s="75"/>
      <c r="BI278" s="75"/>
      <c r="BJ278" s="75"/>
      <c r="BK278" s="75"/>
    </row>
    <row r="279" ht="15.75" customHeight="1">
      <c r="A279" s="73"/>
      <c r="B279" s="74"/>
      <c r="C279" s="74"/>
      <c r="D279" s="74"/>
      <c r="E279" s="75"/>
      <c r="F279" s="75"/>
      <c r="G279" s="75"/>
      <c r="H279" s="74"/>
      <c r="I279" s="75"/>
      <c r="J279" s="73"/>
      <c r="K279" s="73"/>
      <c r="L279" s="74"/>
      <c r="M279" s="74"/>
      <c r="N279" s="73"/>
      <c r="O279" s="73"/>
      <c r="P279" s="74"/>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4"/>
      <c r="AN279" s="75"/>
      <c r="AO279" s="73"/>
      <c r="AP279" s="75"/>
      <c r="AQ279" s="75"/>
      <c r="AR279" s="75"/>
      <c r="AS279" s="75"/>
      <c r="AT279" s="75"/>
      <c r="AU279" s="75"/>
      <c r="AV279" s="75"/>
      <c r="AW279" s="75"/>
      <c r="AX279" s="75"/>
      <c r="AY279" s="74"/>
      <c r="AZ279" s="74"/>
      <c r="BA279" s="73"/>
      <c r="BB279" s="77"/>
      <c r="BC279" s="78"/>
      <c r="BD279" s="78"/>
      <c r="BE279" s="78"/>
      <c r="BF279" s="78"/>
      <c r="BG279" s="73"/>
      <c r="BH279" s="75"/>
      <c r="BI279" s="75"/>
      <c r="BJ279" s="75"/>
      <c r="BK279" s="75"/>
    </row>
    <row r="280" ht="15.75" customHeight="1">
      <c r="A280" s="73"/>
      <c r="B280" s="74"/>
      <c r="C280" s="74"/>
      <c r="D280" s="74"/>
      <c r="E280" s="75"/>
      <c r="F280" s="75"/>
      <c r="G280" s="75"/>
      <c r="H280" s="74"/>
      <c r="I280" s="75"/>
      <c r="J280" s="73"/>
      <c r="K280" s="73"/>
      <c r="L280" s="74"/>
      <c r="M280" s="74"/>
      <c r="N280" s="73"/>
      <c r="O280" s="73"/>
      <c r="P280" s="74"/>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4"/>
      <c r="AN280" s="75"/>
      <c r="AO280" s="73"/>
      <c r="AP280" s="75"/>
      <c r="AQ280" s="75"/>
      <c r="AR280" s="75"/>
      <c r="AS280" s="75"/>
      <c r="AT280" s="75"/>
      <c r="AU280" s="75"/>
      <c r="AV280" s="75"/>
      <c r="AW280" s="75"/>
      <c r="AX280" s="75"/>
      <c r="AY280" s="74"/>
      <c r="AZ280" s="74"/>
      <c r="BA280" s="73"/>
      <c r="BB280" s="77"/>
      <c r="BC280" s="78"/>
      <c r="BD280" s="78"/>
      <c r="BE280" s="78"/>
      <c r="BF280" s="78"/>
      <c r="BG280" s="73"/>
      <c r="BH280" s="75"/>
      <c r="BI280" s="75"/>
      <c r="BJ280" s="75"/>
      <c r="BK280" s="75"/>
    </row>
    <row r="281" ht="15.75" customHeight="1">
      <c r="A281" s="73"/>
      <c r="B281" s="74"/>
      <c r="C281" s="74"/>
      <c r="D281" s="74"/>
      <c r="E281" s="75"/>
      <c r="F281" s="75"/>
      <c r="G281" s="75"/>
      <c r="H281" s="74"/>
      <c r="I281" s="75"/>
      <c r="J281" s="73"/>
      <c r="K281" s="73"/>
      <c r="L281" s="74"/>
      <c r="M281" s="74"/>
      <c r="N281" s="73"/>
      <c r="O281" s="73"/>
      <c r="P281" s="74"/>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4"/>
      <c r="AN281" s="75"/>
      <c r="AO281" s="73"/>
      <c r="AP281" s="75"/>
      <c r="AQ281" s="75"/>
      <c r="AR281" s="75"/>
      <c r="AS281" s="75"/>
      <c r="AT281" s="75"/>
      <c r="AU281" s="75"/>
      <c r="AV281" s="75"/>
      <c r="AW281" s="75"/>
      <c r="AX281" s="75"/>
      <c r="AY281" s="74"/>
      <c r="AZ281" s="74"/>
      <c r="BA281" s="73"/>
      <c r="BB281" s="77"/>
      <c r="BC281" s="78"/>
      <c r="BD281" s="78"/>
      <c r="BE281" s="78"/>
      <c r="BF281" s="78"/>
      <c r="BG281" s="73"/>
      <c r="BH281" s="75"/>
      <c r="BI281" s="75"/>
      <c r="BJ281" s="75"/>
      <c r="BK281" s="75"/>
    </row>
    <row r="282" ht="15.75" customHeight="1">
      <c r="A282" s="73"/>
      <c r="B282" s="74"/>
      <c r="C282" s="74"/>
      <c r="D282" s="74"/>
      <c r="E282" s="75"/>
      <c r="F282" s="75"/>
      <c r="G282" s="75"/>
      <c r="H282" s="74"/>
      <c r="I282" s="75"/>
      <c r="J282" s="73"/>
      <c r="K282" s="73"/>
      <c r="L282" s="74"/>
      <c r="M282" s="74"/>
      <c r="N282" s="73"/>
      <c r="O282" s="73"/>
      <c r="P282" s="74"/>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4"/>
      <c r="AN282" s="75"/>
      <c r="AO282" s="73"/>
      <c r="AP282" s="75"/>
      <c r="AQ282" s="75"/>
      <c r="AR282" s="75"/>
      <c r="AS282" s="75"/>
      <c r="AT282" s="75"/>
      <c r="AU282" s="75"/>
      <c r="AV282" s="75"/>
      <c r="AW282" s="75"/>
      <c r="AX282" s="75"/>
      <c r="AY282" s="74"/>
      <c r="AZ282" s="74"/>
      <c r="BA282" s="73"/>
      <c r="BB282" s="77"/>
      <c r="BC282" s="78"/>
      <c r="BD282" s="78"/>
      <c r="BE282" s="78"/>
      <c r="BF282" s="78"/>
      <c r="BG282" s="73"/>
      <c r="BH282" s="75"/>
      <c r="BI282" s="75"/>
      <c r="BJ282" s="75"/>
      <c r="BK282" s="75"/>
    </row>
    <row r="283" ht="15.75" customHeight="1">
      <c r="A283" s="73"/>
      <c r="B283" s="74"/>
      <c r="C283" s="74"/>
      <c r="D283" s="74"/>
      <c r="E283" s="75"/>
      <c r="F283" s="75"/>
      <c r="G283" s="75"/>
      <c r="H283" s="74"/>
      <c r="I283" s="75"/>
      <c r="J283" s="73"/>
      <c r="K283" s="73"/>
      <c r="L283" s="74"/>
      <c r="M283" s="74"/>
      <c r="N283" s="73"/>
      <c r="O283" s="73"/>
      <c r="P283" s="74"/>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4"/>
      <c r="AN283" s="75"/>
      <c r="AO283" s="73"/>
      <c r="AP283" s="75"/>
      <c r="AQ283" s="75"/>
      <c r="AR283" s="75"/>
      <c r="AS283" s="75"/>
      <c r="AT283" s="75"/>
      <c r="AU283" s="75"/>
      <c r="AV283" s="75"/>
      <c r="AW283" s="75"/>
      <c r="AX283" s="75"/>
      <c r="AY283" s="74"/>
      <c r="AZ283" s="74"/>
      <c r="BA283" s="73"/>
      <c r="BB283" s="77"/>
      <c r="BC283" s="78"/>
      <c r="BD283" s="78"/>
      <c r="BE283" s="78"/>
      <c r="BF283" s="78"/>
      <c r="BG283" s="73"/>
      <c r="BH283" s="75"/>
      <c r="BI283" s="75"/>
      <c r="BJ283" s="75"/>
      <c r="BK283" s="75"/>
    </row>
    <row r="284" ht="15.75" customHeight="1">
      <c r="A284" s="73"/>
      <c r="B284" s="74"/>
      <c r="C284" s="74"/>
      <c r="D284" s="74"/>
      <c r="E284" s="75"/>
      <c r="F284" s="75"/>
      <c r="G284" s="75"/>
      <c r="H284" s="74"/>
      <c r="I284" s="75"/>
      <c r="J284" s="73"/>
      <c r="K284" s="73"/>
      <c r="L284" s="74"/>
      <c r="M284" s="74"/>
      <c r="N284" s="73"/>
      <c r="O284" s="73"/>
      <c r="P284" s="74"/>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4"/>
      <c r="AN284" s="75"/>
      <c r="AO284" s="73"/>
      <c r="AP284" s="75"/>
      <c r="AQ284" s="75"/>
      <c r="AR284" s="75"/>
      <c r="AS284" s="75"/>
      <c r="AT284" s="75"/>
      <c r="AU284" s="75"/>
      <c r="AV284" s="75"/>
      <c r="AW284" s="75"/>
      <c r="AX284" s="75"/>
      <c r="AY284" s="74"/>
      <c r="AZ284" s="74"/>
      <c r="BA284" s="73"/>
      <c r="BB284" s="77"/>
      <c r="BC284" s="78"/>
      <c r="BD284" s="78"/>
      <c r="BE284" s="78"/>
      <c r="BF284" s="78"/>
      <c r="BG284" s="73"/>
      <c r="BH284" s="75"/>
      <c r="BI284" s="75"/>
      <c r="BJ284" s="75"/>
      <c r="BK284" s="75"/>
    </row>
    <row r="285" ht="15.75" customHeight="1">
      <c r="A285" s="73"/>
      <c r="B285" s="74"/>
      <c r="C285" s="74"/>
      <c r="D285" s="74"/>
      <c r="E285" s="75"/>
      <c r="F285" s="75"/>
      <c r="G285" s="75"/>
      <c r="H285" s="74"/>
      <c r="I285" s="75"/>
      <c r="J285" s="73"/>
      <c r="K285" s="73"/>
      <c r="L285" s="74"/>
      <c r="M285" s="74"/>
      <c r="N285" s="73"/>
      <c r="O285" s="73"/>
      <c r="P285" s="74"/>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4"/>
      <c r="AN285" s="75"/>
      <c r="AO285" s="73"/>
      <c r="AP285" s="75"/>
      <c r="AQ285" s="75"/>
      <c r="AR285" s="75"/>
      <c r="AS285" s="75"/>
      <c r="AT285" s="75"/>
      <c r="AU285" s="75"/>
      <c r="AV285" s="75"/>
      <c r="AW285" s="75"/>
      <c r="AX285" s="75"/>
      <c r="AY285" s="74"/>
      <c r="AZ285" s="74"/>
      <c r="BA285" s="73"/>
      <c r="BB285" s="77"/>
      <c r="BC285" s="78"/>
      <c r="BD285" s="78"/>
      <c r="BE285" s="78"/>
      <c r="BF285" s="78"/>
      <c r="BG285" s="73"/>
      <c r="BH285" s="75"/>
      <c r="BI285" s="75"/>
      <c r="BJ285" s="75"/>
      <c r="BK285" s="75"/>
    </row>
    <row r="286" ht="15.75" customHeight="1">
      <c r="A286" s="73"/>
      <c r="B286" s="74"/>
      <c r="C286" s="74"/>
      <c r="D286" s="74"/>
      <c r="E286" s="75"/>
      <c r="F286" s="75"/>
      <c r="G286" s="75"/>
      <c r="H286" s="74"/>
      <c r="I286" s="75"/>
      <c r="J286" s="73"/>
      <c r="K286" s="73"/>
      <c r="L286" s="74"/>
      <c r="M286" s="74"/>
      <c r="N286" s="73"/>
      <c r="O286" s="73"/>
      <c r="P286" s="74"/>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4"/>
      <c r="AN286" s="75"/>
      <c r="AO286" s="73"/>
      <c r="AP286" s="75"/>
      <c r="AQ286" s="75"/>
      <c r="AR286" s="75"/>
      <c r="AS286" s="75"/>
      <c r="AT286" s="75"/>
      <c r="AU286" s="75"/>
      <c r="AV286" s="75"/>
      <c r="AW286" s="75"/>
      <c r="AX286" s="75"/>
      <c r="AY286" s="74"/>
      <c r="AZ286" s="74"/>
      <c r="BA286" s="73"/>
      <c r="BB286" s="77"/>
      <c r="BC286" s="78"/>
      <c r="BD286" s="78"/>
      <c r="BE286" s="78"/>
      <c r="BF286" s="78"/>
      <c r="BG286" s="73"/>
      <c r="BH286" s="75"/>
      <c r="BI286" s="75"/>
      <c r="BJ286" s="75"/>
      <c r="BK286" s="75"/>
    </row>
    <row r="287" ht="15.75" customHeight="1">
      <c r="A287" s="73"/>
      <c r="B287" s="74"/>
      <c r="C287" s="74"/>
      <c r="D287" s="74"/>
      <c r="E287" s="75"/>
      <c r="F287" s="75"/>
      <c r="G287" s="75"/>
      <c r="H287" s="74"/>
      <c r="I287" s="75"/>
      <c r="J287" s="73"/>
      <c r="K287" s="73"/>
      <c r="L287" s="74"/>
      <c r="M287" s="74"/>
      <c r="N287" s="73"/>
      <c r="O287" s="73"/>
      <c r="P287" s="74"/>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4"/>
      <c r="AN287" s="75"/>
      <c r="AO287" s="73"/>
      <c r="AP287" s="75"/>
      <c r="AQ287" s="75"/>
      <c r="AR287" s="75"/>
      <c r="AS287" s="75"/>
      <c r="AT287" s="75"/>
      <c r="AU287" s="75"/>
      <c r="AV287" s="75"/>
      <c r="AW287" s="75"/>
      <c r="AX287" s="75"/>
      <c r="AY287" s="74"/>
      <c r="AZ287" s="74"/>
      <c r="BA287" s="73"/>
      <c r="BB287" s="77"/>
      <c r="BC287" s="78"/>
      <c r="BD287" s="78"/>
      <c r="BE287" s="78"/>
      <c r="BF287" s="78"/>
      <c r="BG287" s="73"/>
      <c r="BH287" s="75"/>
      <c r="BI287" s="75"/>
      <c r="BJ287" s="75"/>
      <c r="BK287" s="75"/>
    </row>
    <row r="288" ht="15.75" customHeight="1">
      <c r="A288" s="73"/>
      <c r="B288" s="74"/>
      <c r="C288" s="74"/>
      <c r="D288" s="74"/>
      <c r="E288" s="75"/>
      <c r="F288" s="75"/>
      <c r="G288" s="75"/>
      <c r="H288" s="74"/>
      <c r="I288" s="75"/>
      <c r="J288" s="73"/>
      <c r="K288" s="73"/>
      <c r="L288" s="74"/>
      <c r="M288" s="74"/>
      <c r="N288" s="73"/>
      <c r="O288" s="73"/>
      <c r="P288" s="74"/>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4"/>
      <c r="AN288" s="75"/>
      <c r="AO288" s="73"/>
      <c r="AP288" s="75"/>
      <c r="AQ288" s="75"/>
      <c r="AR288" s="75"/>
      <c r="AS288" s="75"/>
      <c r="AT288" s="75"/>
      <c r="AU288" s="75"/>
      <c r="AV288" s="75"/>
      <c r="AW288" s="75"/>
      <c r="AX288" s="75"/>
      <c r="AY288" s="74"/>
      <c r="AZ288" s="74"/>
      <c r="BA288" s="73"/>
      <c r="BB288" s="77"/>
      <c r="BC288" s="78"/>
      <c r="BD288" s="78"/>
      <c r="BE288" s="78"/>
      <c r="BF288" s="78"/>
      <c r="BG288" s="73"/>
      <c r="BH288" s="75"/>
      <c r="BI288" s="75"/>
      <c r="BJ288" s="75"/>
      <c r="BK288" s="75"/>
    </row>
    <row r="289" ht="15.75" customHeight="1">
      <c r="A289" s="73"/>
      <c r="B289" s="74"/>
      <c r="C289" s="74"/>
      <c r="D289" s="74"/>
      <c r="E289" s="75"/>
      <c r="F289" s="75"/>
      <c r="G289" s="75"/>
      <c r="H289" s="74"/>
      <c r="I289" s="75"/>
      <c r="J289" s="73"/>
      <c r="K289" s="73"/>
      <c r="L289" s="74"/>
      <c r="M289" s="74"/>
      <c r="N289" s="73"/>
      <c r="O289" s="73"/>
      <c r="P289" s="74"/>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4"/>
      <c r="AN289" s="75"/>
      <c r="AO289" s="73"/>
      <c r="AP289" s="75"/>
      <c r="AQ289" s="75"/>
      <c r="AR289" s="75"/>
      <c r="AS289" s="75"/>
      <c r="AT289" s="75"/>
      <c r="AU289" s="75"/>
      <c r="AV289" s="75"/>
      <c r="AW289" s="75"/>
      <c r="AX289" s="75"/>
      <c r="AY289" s="74"/>
      <c r="AZ289" s="74"/>
      <c r="BA289" s="73"/>
      <c r="BB289" s="77"/>
      <c r="BC289" s="78"/>
      <c r="BD289" s="78"/>
      <c r="BE289" s="78"/>
      <c r="BF289" s="78"/>
      <c r="BG289" s="73"/>
      <c r="BH289" s="75"/>
      <c r="BI289" s="75"/>
      <c r="BJ289" s="75"/>
      <c r="BK289" s="75"/>
    </row>
    <row r="290" ht="15.75" customHeight="1">
      <c r="A290" s="73"/>
      <c r="B290" s="74"/>
      <c r="C290" s="74"/>
      <c r="D290" s="74"/>
      <c r="E290" s="75"/>
      <c r="F290" s="75"/>
      <c r="G290" s="75"/>
      <c r="H290" s="74"/>
      <c r="I290" s="75"/>
      <c r="J290" s="73"/>
      <c r="K290" s="73"/>
      <c r="L290" s="74"/>
      <c r="M290" s="74"/>
      <c r="N290" s="73"/>
      <c r="O290" s="73"/>
      <c r="P290" s="74"/>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4"/>
      <c r="AN290" s="75"/>
      <c r="AO290" s="73"/>
      <c r="AP290" s="75"/>
      <c r="AQ290" s="75"/>
      <c r="AR290" s="75"/>
      <c r="AS290" s="75"/>
      <c r="AT290" s="75"/>
      <c r="AU290" s="75"/>
      <c r="AV290" s="75"/>
      <c r="AW290" s="75"/>
      <c r="AX290" s="75"/>
      <c r="AY290" s="74"/>
      <c r="AZ290" s="74"/>
      <c r="BA290" s="73"/>
      <c r="BB290" s="77"/>
      <c r="BC290" s="78"/>
      <c r="BD290" s="78"/>
      <c r="BE290" s="78"/>
      <c r="BF290" s="78"/>
      <c r="BG290" s="73"/>
      <c r="BH290" s="75"/>
      <c r="BI290" s="75"/>
      <c r="BJ290" s="75"/>
      <c r="BK290" s="75"/>
    </row>
    <row r="291" ht="15.75" customHeight="1">
      <c r="A291" s="73"/>
      <c r="B291" s="74"/>
      <c r="C291" s="74"/>
      <c r="D291" s="74"/>
      <c r="E291" s="75"/>
      <c r="F291" s="75"/>
      <c r="G291" s="75"/>
      <c r="H291" s="74"/>
      <c r="I291" s="75"/>
      <c r="J291" s="73"/>
      <c r="K291" s="73"/>
      <c r="L291" s="74"/>
      <c r="M291" s="74"/>
      <c r="N291" s="73"/>
      <c r="O291" s="73"/>
      <c r="P291" s="74"/>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4"/>
      <c r="AN291" s="75"/>
      <c r="AO291" s="73"/>
      <c r="AP291" s="75"/>
      <c r="AQ291" s="75"/>
      <c r="AR291" s="75"/>
      <c r="AS291" s="75"/>
      <c r="AT291" s="75"/>
      <c r="AU291" s="75"/>
      <c r="AV291" s="75"/>
      <c r="AW291" s="75"/>
      <c r="AX291" s="75"/>
      <c r="AY291" s="74"/>
      <c r="AZ291" s="74"/>
      <c r="BA291" s="73"/>
      <c r="BB291" s="77"/>
      <c r="BC291" s="78"/>
      <c r="BD291" s="78"/>
      <c r="BE291" s="78"/>
      <c r="BF291" s="78"/>
      <c r="BG291" s="73"/>
      <c r="BH291" s="75"/>
      <c r="BI291" s="75"/>
      <c r="BJ291" s="75"/>
      <c r="BK291" s="75"/>
    </row>
    <row r="292" ht="15.75" customHeight="1">
      <c r="A292" s="73"/>
      <c r="B292" s="74"/>
      <c r="C292" s="74"/>
      <c r="D292" s="74"/>
      <c r="E292" s="75"/>
      <c r="F292" s="75"/>
      <c r="G292" s="75"/>
      <c r="H292" s="74"/>
      <c r="I292" s="75"/>
      <c r="J292" s="73"/>
      <c r="K292" s="73"/>
      <c r="L292" s="74"/>
      <c r="M292" s="74"/>
      <c r="N292" s="73"/>
      <c r="O292" s="73"/>
      <c r="P292" s="74"/>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4"/>
      <c r="AN292" s="75"/>
      <c r="AO292" s="73"/>
      <c r="AP292" s="75"/>
      <c r="AQ292" s="75"/>
      <c r="AR292" s="75"/>
      <c r="AS292" s="75"/>
      <c r="AT292" s="75"/>
      <c r="AU292" s="75"/>
      <c r="AV292" s="75"/>
      <c r="AW292" s="75"/>
      <c r="AX292" s="75"/>
      <c r="AY292" s="74"/>
      <c r="AZ292" s="74"/>
      <c r="BA292" s="73"/>
      <c r="BB292" s="77"/>
      <c r="BC292" s="78"/>
      <c r="BD292" s="78"/>
      <c r="BE292" s="78"/>
      <c r="BF292" s="78"/>
      <c r="BG292" s="73"/>
      <c r="BH292" s="75"/>
      <c r="BI292" s="75"/>
      <c r="BJ292" s="75"/>
      <c r="BK292" s="75"/>
    </row>
    <row r="293" ht="15.75" customHeight="1">
      <c r="A293" s="73"/>
      <c r="B293" s="74"/>
      <c r="C293" s="74"/>
      <c r="D293" s="74"/>
      <c r="E293" s="75"/>
      <c r="F293" s="75"/>
      <c r="G293" s="75"/>
      <c r="H293" s="74"/>
      <c r="I293" s="75"/>
      <c r="J293" s="73"/>
      <c r="K293" s="73"/>
      <c r="L293" s="74"/>
      <c r="M293" s="74"/>
      <c r="N293" s="73"/>
      <c r="O293" s="73"/>
      <c r="P293" s="74"/>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4"/>
      <c r="AN293" s="75"/>
      <c r="AO293" s="73"/>
      <c r="AP293" s="75"/>
      <c r="AQ293" s="75"/>
      <c r="AR293" s="75"/>
      <c r="AS293" s="75"/>
      <c r="AT293" s="75"/>
      <c r="AU293" s="75"/>
      <c r="AV293" s="75"/>
      <c r="AW293" s="75"/>
      <c r="AX293" s="75"/>
      <c r="AY293" s="74"/>
      <c r="AZ293" s="74"/>
      <c r="BA293" s="73"/>
      <c r="BB293" s="77"/>
      <c r="BC293" s="78"/>
      <c r="BD293" s="78"/>
      <c r="BE293" s="78"/>
      <c r="BF293" s="78"/>
      <c r="BG293" s="73"/>
      <c r="BH293" s="75"/>
      <c r="BI293" s="75"/>
      <c r="BJ293" s="75"/>
      <c r="BK293" s="75"/>
    </row>
    <row r="294" ht="15.75" customHeight="1">
      <c r="A294" s="73"/>
      <c r="B294" s="74"/>
      <c r="C294" s="74"/>
      <c r="D294" s="74"/>
      <c r="E294" s="75"/>
      <c r="F294" s="75"/>
      <c r="G294" s="75"/>
      <c r="H294" s="74"/>
      <c r="I294" s="75"/>
      <c r="J294" s="73"/>
      <c r="K294" s="73"/>
      <c r="L294" s="74"/>
      <c r="M294" s="74"/>
      <c r="N294" s="73"/>
      <c r="O294" s="73"/>
      <c r="P294" s="74"/>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4"/>
      <c r="AN294" s="75"/>
      <c r="AO294" s="73"/>
      <c r="AP294" s="75"/>
      <c r="AQ294" s="75"/>
      <c r="AR294" s="75"/>
      <c r="AS294" s="75"/>
      <c r="AT294" s="75"/>
      <c r="AU294" s="75"/>
      <c r="AV294" s="75"/>
      <c r="AW294" s="75"/>
      <c r="AX294" s="75"/>
      <c r="AY294" s="74"/>
      <c r="AZ294" s="74"/>
      <c r="BA294" s="73"/>
      <c r="BB294" s="77"/>
      <c r="BC294" s="78"/>
      <c r="BD294" s="78"/>
      <c r="BE294" s="78"/>
      <c r="BF294" s="78"/>
      <c r="BG294" s="73"/>
      <c r="BH294" s="75"/>
      <c r="BI294" s="75"/>
      <c r="BJ294" s="75"/>
      <c r="BK294" s="75"/>
    </row>
    <row r="295" ht="15.75" customHeight="1">
      <c r="A295" s="73"/>
      <c r="B295" s="74"/>
      <c r="C295" s="74"/>
      <c r="D295" s="74"/>
      <c r="E295" s="75"/>
      <c r="F295" s="75"/>
      <c r="G295" s="75"/>
      <c r="H295" s="74"/>
      <c r="I295" s="75"/>
      <c r="J295" s="73"/>
      <c r="K295" s="73"/>
      <c r="L295" s="74"/>
      <c r="M295" s="74"/>
      <c r="N295" s="73"/>
      <c r="O295" s="73"/>
      <c r="P295" s="74"/>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4"/>
      <c r="AN295" s="75"/>
      <c r="AO295" s="73"/>
      <c r="AP295" s="75"/>
      <c r="AQ295" s="75"/>
      <c r="AR295" s="75"/>
      <c r="AS295" s="75"/>
      <c r="AT295" s="75"/>
      <c r="AU295" s="75"/>
      <c r="AV295" s="75"/>
      <c r="AW295" s="75"/>
      <c r="AX295" s="75"/>
      <c r="AY295" s="74"/>
      <c r="AZ295" s="74"/>
      <c r="BA295" s="73"/>
      <c r="BB295" s="77"/>
      <c r="BC295" s="78"/>
      <c r="BD295" s="78"/>
      <c r="BE295" s="78"/>
      <c r="BF295" s="78"/>
      <c r="BG295" s="73"/>
      <c r="BH295" s="75"/>
      <c r="BI295" s="75"/>
      <c r="BJ295" s="75"/>
      <c r="BK295" s="75"/>
    </row>
    <row r="296" ht="15.75" customHeight="1">
      <c r="A296" s="73"/>
      <c r="B296" s="74"/>
      <c r="C296" s="74"/>
      <c r="D296" s="74"/>
      <c r="E296" s="75"/>
      <c r="F296" s="75"/>
      <c r="G296" s="75"/>
      <c r="H296" s="74"/>
      <c r="I296" s="75"/>
      <c r="J296" s="73"/>
      <c r="K296" s="73"/>
      <c r="L296" s="74"/>
      <c r="M296" s="74"/>
      <c r="N296" s="73"/>
      <c r="O296" s="73"/>
      <c r="P296" s="74"/>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4"/>
      <c r="AN296" s="75"/>
      <c r="AO296" s="73"/>
      <c r="AP296" s="75"/>
      <c r="AQ296" s="75"/>
      <c r="AR296" s="75"/>
      <c r="AS296" s="75"/>
      <c r="AT296" s="75"/>
      <c r="AU296" s="75"/>
      <c r="AV296" s="75"/>
      <c r="AW296" s="75"/>
      <c r="AX296" s="75"/>
      <c r="AY296" s="74"/>
      <c r="AZ296" s="74"/>
      <c r="BA296" s="73"/>
      <c r="BB296" s="77"/>
      <c r="BC296" s="78"/>
      <c r="BD296" s="78"/>
      <c r="BE296" s="78"/>
      <c r="BF296" s="78"/>
      <c r="BG296" s="73"/>
      <c r="BH296" s="75"/>
      <c r="BI296" s="75"/>
      <c r="BJ296" s="75"/>
      <c r="BK296" s="75"/>
    </row>
    <row r="297" ht="15.75" customHeight="1">
      <c r="A297" s="73"/>
      <c r="B297" s="74"/>
      <c r="C297" s="74"/>
      <c r="D297" s="74"/>
      <c r="E297" s="75"/>
      <c r="F297" s="75"/>
      <c r="G297" s="75"/>
      <c r="H297" s="74"/>
      <c r="I297" s="75"/>
      <c r="J297" s="73"/>
      <c r="K297" s="73"/>
      <c r="L297" s="74"/>
      <c r="M297" s="74"/>
      <c r="N297" s="73"/>
      <c r="O297" s="73"/>
      <c r="P297" s="74"/>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4"/>
      <c r="AN297" s="75"/>
      <c r="AO297" s="73"/>
      <c r="AP297" s="75"/>
      <c r="AQ297" s="75"/>
      <c r="AR297" s="75"/>
      <c r="AS297" s="75"/>
      <c r="AT297" s="75"/>
      <c r="AU297" s="75"/>
      <c r="AV297" s="75"/>
      <c r="AW297" s="75"/>
      <c r="AX297" s="75"/>
      <c r="AY297" s="74"/>
      <c r="AZ297" s="74"/>
      <c r="BA297" s="73"/>
      <c r="BB297" s="77"/>
      <c r="BC297" s="78"/>
      <c r="BD297" s="78"/>
      <c r="BE297" s="78"/>
      <c r="BF297" s="78"/>
      <c r="BG297" s="73"/>
      <c r="BH297" s="75"/>
      <c r="BI297" s="75"/>
      <c r="BJ297" s="75"/>
      <c r="BK297" s="75"/>
    </row>
    <row r="298" ht="15.75" customHeight="1">
      <c r="A298" s="73"/>
      <c r="B298" s="74"/>
      <c r="C298" s="74"/>
      <c r="D298" s="74"/>
      <c r="E298" s="75"/>
      <c r="F298" s="75"/>
      <c r="G298" s="75"/>
      <c r="H298" s="74"/>
      <c r="I298" s="75"/>
      <c r="J298" s="73"/>
      <c r="K298" s="73"/>
      <c r="L298" s="74"/>
      <c r="M298" s="74"/>
      <c r="N298" s="73"/>
      <c r="O298" s="73"/>
      <c r="P298" s="74"/>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4"/>
      <c r="AN298" s="75"/>
      <c r="AO298" s="73"/>
      <c r="AP298" s="75"/>
      <c r="AQ298" s="75"/>
      <c r="AR298" s="75"/>
      <c r="AS298" s="75"/>
      <c r="AT298" s="75"/>
      <c r="AU298" s="75"/>
      <c r="AV298" s="75"/>
      <c r="AW298" s="75"/>
      <c r="AX298" s="75"/>
      <c r="AY298" s="74"/>
      <c r="AZ298" s="74"/>
      <c r="BA298" s="73"/>
      <c r="BB298" s="77"/>
      <c r="BC298" s="78"/>
      <c r="BD298" s="78"/>
      <c r="BE298" s="78"/>
      <c r="BF298" s="78"/>
      <c r="BG298" s="73"/>
      <c r="BH298" s="75"/>
      <c r="BI298" s="75"/>
      <c r="BJ298" s="75"/>
      <c r="BK298" s="75"/>
    </row>
    <row r="299" ht="15.75" customHeight="1">
      <c r="A299" s="73"/>
      <c r="B299" s="74"/>
      <c r="C299" s="74"/>
      <c r="D299" s="74"/>
      <c r="E299" s="75"/>
      <c r="F299" s="75"/>
      <c r="G299" s="75"/>
      <c r="H299" s="74"/>
      <c r="I299" s="75"/>
      <c r="J299" s="73"/>
      <c r="K299" s="73"/>
      <c r="L299" s="74"/>
      <c r="M299" s="74"/>
      <c r="N299" s="73"/>
      <c r="O299" s="73"/>
      <c r="P299" s="74"/>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4"/>
      <c r="AN299" s="75"/>
      <c r="AO299" s="73"/>
      <c r="AP299" s="75"/>
      <c r="AQ299" s="75"/>
      <c r="AR299" s="75"/>
      <c r="AS299" s="75"/>
      <c r="AT299" s="75"/>
      <c r="AU299" s="75"/>
      <c r="AV299" s="75"/>
      <c r="AW299" s="75"/>
      <c r="AX299" s="75"/>
      <c r="AY299" s="74"/>
      <c r="AZ299" s="74"/>
      <c r="BA299" s="73"/>
      <c r="BB299" s="77"/>
      <c r="BC299" s="78"/>
      <c r="BD299" s="78"/>
      <c r="BE299" s="78"/>
      <c r="BF299" s="78"/>
      <c r="BG299" s="73"/>
      <c r="BH299" s="75"/>
      <c r="BI299" s="75"/>
      <c r="BJ299" s="75"/>
      <c r="BK299" s="75"/>
    </row>
    <row r="300" ht="15.75" customHeight="1">
      <c r="A300" s="73"/>
      <c r="B300" s="74"/>
      <c r="C300" s="74"/>
      <c r="D300" s="74"/>
      <c r="E300" s="75"/>
      <c r="F300" s="75"/>
      <c r="G300" s="75"/>
      <c r="H300" s="74"/>
      <c r="I300" s="75"/>
      <c r="J300" s="73"/>
      <c r="K300" s="73"/>
      <c r="L300" s="74"/>
      <c r="M300" s="74"/>
      <c r="N300" s="73"/>
      <c r="O300" s="73"/>
      <c r="P300" s="74"/>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4"/>
      <c r="AN300" s="75"/>
      <c r="AO300" s="73"/>
      <c r="AP300" s="75"/>
      <c r="AQ300" s="75"/>
      <c r="AR300" s="75"/>
      <c r="AS300" s="75"/>
      <c r="AT300" s="75"/>
      <c r="AU300" s="75"/>
      <c r="AV300" s="75"/>
      <c r="AW300" s="75"/>
      <c r="AX300" s="75"/>
      <c r="AY300" s="74"/>
      <c r="AZ300" s="74"/>
      <c r="BA300" s="73"/>
      <c r="BB300" s="77"/>
      <c r="BC300" s="78"/>
      <c r="BD300" s="78"/>
      <c r="BE300" s="78"/>
      <c r="BF300" s="78"/>
      <c r="BG300" s="73"/>
      <c r="BH300" s="75"/>
      <c r="BI300" s="75"/>
      <c r="BJ300" s="75"/>
      <c r="BK300" s="75"/>
    </row>
    <row r="301" ht="15.75" customHeight="1">
      <c r="A301" s="73"/>
      <c r="B301" s="74"/>
      <c r="C301" s="74"/>
      <c r="D301" s="74"/>
      <c r="E301" s="75"/>
      <c r="F301" s="75"/>
      <c r="G301" s="75"/>
      <c r="H301" s="74"/>
      <c r="I301" s="75"/>
      <c r="J301" s="73"/>
      <c r="K301" s="73"/>
      <c r="L301" s="74"/>
      <c r="M301" s="74"/>
      <c r="N301" s="73"/>
      <c r="O301" s="73"/>
      <c r="P301" s="74"/>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4"/>
      <c r="AN301" s="75"/>
      <c r="AO301" s="73"/>
      <c r="AP301" s="75"/>
      <c r="AQ301" s="75"/>
      <c r="AR301" s="75"/>
      <c r="AS301" s="75"/>
      <c r="AT301" s="75"/>
      <c r="AU301" s="75"/>
      <c r="AV301" s="75"/>
      <c r="AW301" s="75"/>
      <c r="AX301" s="75"/>
      <c r="AY301" s="74"/>
      <c r="AZ301" s="74"/>
      <c r="BA301" s="73"/>
      <c r="BB301" s="77"/>
      <c r="BC301" s="78"/>
      <c r="BD301" s="78"/>
      <c r="BE301" s="78"/>
      <c r="BF301" s="78"/>
      <c r="BG301" s="73"/>
      <c r="BH301" s="75"/>
      <c r="BI301" s="75"/>
      <c r="BJ301" s="75"/>
      <c r="BK301" s="75"/>
    </row>
    <row r="302" ht="15.75" customHeight="1">
      <c r="A302" s="73"/>
      <c r="B302" s="74"/>
      <c r="C302" s="74"/>
      <c r="D302" s="74"/>
      <c r="E302" s="75"/>
      <c r="F302" s="75"/>
      <c r="G302" s="75"/>
      <c r="H302" s="74"/>
      <c r="I302" s="75"/>
      <c r="J302" s="73"/>
      <c r="K302" s="73"/>
      <c r="L302" s="74"/>
      <c r="M302" s="74"/>
      <c r="N302" s="73"/>
      <c r="O302" s="73"/>
      <c r="P302" s="74"/>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4"/>
      <c r="AN302" s="75"/>
      <c r="AO302" s="73"/>
      <c r="AP302" s="75"/>
      <c r="AQ302" s="75"/>
      <c r="AR302" s="75"/>
      <c r="AS302" s="75"/>
      <c r="AT302" s="75"/>
      <c r="AU302" s="75"/>
      <c r="AV302" s="75"/>
      <c r="AW302" s="75"/>
      <c r="AX302" s="75"/>
      <c r="AY302" s="74"/>
      <c r="AZ302" s="74"/>
      <c r="BA302" s="73"/>
      <c r="BB302" s="77"/>
      <c r="BC302" s="78"/>
      <c r="BD302" s="78"/>
      <c r="BE302" s="78"/>
      <c r="BF302" s="78"/>
      <c r="BG302" s="73"/>
      <c r="BH302" s="75"/>
      <c r="BI302" s="75"/>
      <c r="BJ302" s="75"/>
      <c r="BK302" s="75"/>
    </row>
    <row r="303" ht="15.75" customHeight="1">
      <c r="A303" s="73"/>
      <c r="B303" s="74"/>
      <c r="C303" s="74"/>
      <c r="D303" s="74"/>
      <c r="E303" s="75"/>
      <c r="F303" s="75"/>
      <c r="G303" s="75"/>
      <c r="H303" s="74"/>
      <c r="I303" s="75"/>
      <c r="J303" s="73"/>
      <c r="K303" s="73"/>
      <c r="L303" s="74"/>
      <c r="M303" s="74"/>
      <c r="N303" s="73"/>
      <c r="O303" s="73"/>
      <c r="P303" s="74"/>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4"/>
      <c r="AN303" s="75"/>
      <c r="AO303" s="73"/>
      <c r="AP303" s="75"/>
      <c r="AQ303" s="75"/>
      <c r="AR303" s="75"/>
      <c r="AS303" s="75"/>
      <c r="AT303" s="75"/>
      <c r="AU303" s="75"/>
      <c r="AV303" s="75"/>
      <c r="AW303" s="75"/>
      <c r="AX303" s="75"/>
      <c r="AY303" s="74"/>
      <c r="AZ303" s="74"/>
      <c r="BA303" s="73"/>
      <c r="BB303" s="77"/>
      <c r="BC303" s="78"/>
      <c r="BD303" s="78"/>
      <c r="BE303" s="78"/>
      <c r="BF303" s="78"/>
      <c r="BG303" s="73"/>
      <c r="BH303" s="75"/>
      <c r="BI303" s="75"/>
      <c r="BJ303" s="75"/>
      <c r="BK303" s="75"/>
    </row>
    <row r="304" ht="15.75" customHeight="1">
      <c r="A304" s="73"/>
      <c r="B304" s="74"/>
      <c r="C304" s="74"/>
      <c r="D304" s="74"/>
      <c r="E304" s="75"/>
      <c r="F304" s="75"/>
      <c r="G304" s="75"/>
      <c r="H304" s="74"/>
      <c r="I304" s="75"/>
      <c r="J304" s="73"/>
      <c r="K304" s="73"/>
      <c r="L304" s="74"/>
      <c r="M304" s="74"/>
      <c r="N304" s="73"/>
      <c r="O304" s="73"/>
      <c r="P304" s="74"/>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4"/>
      <c r="AN304" s="75"/>
      <c r="AO304" s="73"/>
      <c r="AP304" s="75"/>
      <c r="AQ304" s="75"/>
      <c r="AR304" s="75"/>
      <c r="AS304" s="75"/>
      <c r="AT304" s="75"/>
      <c r="AU304" s="75"/>
      <c r="AV304" s="75"/>
      <c r="AW304" s="75"/>
      <c r="AX304" s="75"/>
      <c r="AY304" s="74"/>
      <c r="AZ304" s="74"/>
      <c r="BA304" s="73"/>
      <c r="BB304" s="77"/>
      <c r="BC304" s="78"/>
      <c r="BD304" s="78"/>
      <c r="BE304" s="78"/>
      <c r="BF304" s="78"/>
      <c r="BG304" s="73"/>
      <c r="BH304" s="75"/>
      <c r="BI304" s="75"/>
      <c r="BJ304" s="75"/>
      <c r="BK304" s="75"/>
    </row>
    <row r="305" ht="15.75" customHeight="1">
      <c r="A305" s="73"/>
      <c r="B305" s="74"/>
      <c r="C305" s="74"/>
      <c r="D305" s="74"/>
      <c r="E305" s="75"/>
      <c r="F305" s="75"/>
      <c r="G305" s="75"/>
      <c r="H305" s="74"/>
      <c r="I305" s="75"/>
      <c r="J305" s="73"/>
      <c r="K305" s="73"/>
      <c r="L305" s="74"/>
      <c r="M305" s="74"/>
      <c r="N305" s="73"/>
      <c r="O305" s="73"/>
      <c r="P305" s="74"/>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4"/>
      <c r="AN305" s="75"/>
      <c r="AO305" s="73"/>
      <c r="AP305" s="75"/>
      <c r="AQ305" s="75"/>
      <c r="AR305" s="75"/>
      <c r="AS305" s="75"/>
      <c r="AT305" s="75"/>
      <c r="AU305" s="75"/>
      <c r="AV305" s="75"/>
      <c r="AW305" s="75"/>
      <c r="AX305" s="75"/>
      <c r="AY305" s="74"/>
      <c r="AZ305" s="74"/>
      <c r="BA305" s="73"/>
      <c r="BB305" s="77"/>
      <c r="BC305" s="78"/>
      <c r="BD305" s="78"/>
      <c r="BE305" s="78"/>
      <c r="BF305" s="78"/>
      <c r="BG305" s="73"/>
      <c r="BH305" s="75"/>
      <c r="BI305" s="75"/>
      <c r="BJ305" s="75"/>
      <c r="BK305" s="75"/>
    </row>
    <row r="306" ht="15.75" customHeight="1">
      <c r="A306" s="73"/>
      <c r="B306" s="74"/>
      <c r="C306" s="74"/>
      <c r="D306" s="74"/>
      <c r="E306" s="75"/>
      <c r="F306" s="75"/>
      <c r="G306" s="75"/>
      <c r="H306" s="74"/>
      <c r="I306" s="75"/>
      <c r="J306" s="73"/>
      <c r="K306" s="73"/>
      <c r="L306" s="74"/>
      <c r="M306" s="74"/>
      <c r="N306" s="73"/>
      <c r="O306" s="73"/>
      <c r="P306" s="74"/>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4"/>
      <c r="AN306" s="75"/>
      <c r="AO306" s="73"/>
      <c r="AP306" s="75"/>
      <c r="AQ306" s="75"/>
      <c r="AR306" s="75"/>
      <c r="AS306" s="75"/>
      <c r="AT306" s="75"/>
      <c r="AU306" s="75"/>
      <c r="AV306" s="75"/>
      <c r="AW306" s="75"/>
      <c r="AX306" s="75"/>
      <c r="AY306" s="74"/>
      <c r="AZ306" s="74"/>
      <c r="BA306" s="73"/>
      <c r="BB306" s="77"/>
      <c r="BC306" s="78"/>
      <c r="BD306" s="78"/>
      <c r="BE306" s="78"/>
      <c r="BF306" s="78"/>
      <c r="BG306" s="73"/>
      <c r="BH306" s="75"/>
      <c r="BI306" s="75"/>
      <c r="BJ306" s="75"/>
      <c r="BK306" s="75"/>
    </row>
    <row r="307" ht="15.75" customHeight="1">
      <c r="A307" s="73"/>
      <c r="B307" s="74"/>
      <c r="C307" s="74"/>
      <c r="D307" s="74"/>
      <c r="E307" s="75"/>
      <c r="F307" s="75"/>
      <c r="G307" s="75"/>
      <c r="H307" s="74"/>
      <c r="I307" s="75"/>
      <c r="J307" s="73"/>
      <c r="K307" s="73"/>
      <c r="L307" s="74"/>
      <c r="M307" s="74"/>
      <c r="N307" s="73"/>
      <c r="O307" s="73"/>
      <c r="P307" s="74"/>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4"/>
      <c r="AN307" s="75"/>
      <c r="AO307" s="73"/>
      <c r="AP307" s="75"/>
      <c r="AQ307" s="75"/>
      <c r="AR307" s="75"/>
      <c r="AS307" s="75"/>
      <c r="AT307" s="75"/>
      <c r="AU307" s="75"/>
      <c r="AV307" s="75"/>
      <c r="AW307" s="75"/>
      <c r="AX307" s="75"/>
      <c r="AY307" s="74"/>
      <c r="AZ307" s="74"/>
      <c r="BA307" s="73"/>
      <c r="BB307" s="77"/>
      <c r="BC307" s="78"/>
      <c r="BD307" s="78"/>
      <c r="BE307" s="78"/>
      <c r="BF307" s="78"/>
      <c r="BG307" s="73"/>
      <c r="BH307" s="75"/>
      <c r="BI307" s="75"/>
      <c r="BJ307" s="75"/>
      <c r="BK307" s="75"/>
    </row>
    <row r="308" ht="15.75" customHeight="1">
      <c r="A308" s="73"/>
      <c r="B308" s="74"/>
      <c r="C308" s="74"/>
      <c r="D308" s="74"/>
      <c r="E308" s="75"/>
      <c r="F308" s="75"/>
      <c r="G308" s="75"/>
      <c r="H308" s="74"/>
      <c r="I308" s="75"/>
      <c r="J308" s="73"/>
      <c r="K308" s="73"/>
      <c r="L308" s="74"/>
      <c r="M308" s="74"/>
      <c r="N308" s="73"/>
      <c r="O308" s="73"/>
      <c r="P308" s="74"/>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4"/>
      <c r="AN308" s="75"/>
      <c r="AO308" s="73"/>
      <c r="AP308" s="75"/>
      <c r="AQ308" s="75"/>
      <c r="AR308" s="75"/>
      <c r="AS308" s="75"/>
      <c r="AT308" s="75"/>
      <c r="AU308" s="75"/>
      <c r="AV308" s="75"/>
      <c r="AW308" s="75"/>
      <c r="AX308" s="75"/>
      <c r="AY308" s="74"/>
      <c r="AZ308" s="74"/>
      <c r="BA308" s="73"/>
      <c r="BB308" s="77"/>
      <c r="BC308" s="78"/>
      <c r="BD308" s="78"/>
      <c r="BE308" s="78"/>
      <c r="BF308" s="78"/>
      <c r="BG308" s="73"/>
      <c r="BH308" s="75"/>
      <c r="BI308" s="75"/>
      <c r="BJ308" s="75"/>
      <c r="BK308" s="75"/>
    </row>
    <row r="309" ht="15.75" customHeight="1">
      <c r="A309" s="73"/>
      <c r="B309" s="74"/>
      <c r="C309" s="74"/>
      <c r="D309" s="74"/>
      <c r="E309" s="75"/>
      <c r="F309" s="75"/>
      <c r="G309" s="75"/>
      <c r="H309" s="74"/>
      <c r="I309" s="75"/>
      <c r="J309" s="73"/>
      <c r="K309" s="73"/>
      <c r="L309" s="74"/>
      <c r="M309" s="74"/>
      <c r="N309" s="73"/>
      <c r="O309" s="73"/>
      <c r="P309" s="74"/>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4"/>
      <c r="AN309" s="75"/>
      <c r="AO309" s="73"/>
      <c r="AP309" s="75"/>
      <c r="AQ309" s="75"/>
      <c r="AR309" s="75"/>
      <c r="AS309" s="75"/>
      <c r="AT309" s="75"/>
      <c r="AU309" s="75"/>
      <c r="AV309" s="75"/>
      <c r="AW309" s="75"/>
      <c r="AX309" s="75"/>
      <c r="AY309" s="74"/>
      <c r="AZ309" s="74"/>
      <c r="BA309" s="73"/>
      <c r="BB309" s="77"/>
      <c r="BC309" s="78"/>
      <c r="BD309" s="78"/>
      <c r="BE309" s="78"/>
      <c r="BF309" s="78"/>
      <c r="BG309" s="73"/>
      <c r="BH309" s="75"/>
      <c r="BI309" s="75"/>
      <c r="BJ309" s="75"/>
      <c r="BK309" s="75"/>
    </row>
    <row r="310" ht="15.75" customHeight="1">
      <c r="A310" s="73"/>
      <c r="B310" s="74"/>
      <c r="C310" s="74"/>
      <c r="D310" s="74"/>
      <c r="E310" s="75"/>
      <c r="F310" s="75"/>
      <c r="G310" s="75"/>
      <c r="H310" s="74"/>
      <c r="I310" s="75"/>
      <c r="J310" s="73"/>
      <c r="K310" s="73"/>
      <c r="L310" s="74"/>
      <c r="M310" s="74"/>
      <c r="N310" s="73"/>
      <c r="O310" s="73"/>
      <c r="P310" s="74"/>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4"/>
      <c r="AN310" s="75"/>
      <c r="AO310" s="73"/>
      <c r="AP310" s="75"/>
      <c r="AQ310" s="75"/>
      <c r="AR310" s="75"/>
      <c r="AS310" s="75"/>
      <c r="AT310" s="75"/>
      <c r="AU310" s="75"/>
      <c r="AV310" s="75"/>
      <c r="AW310" s="75"/>
      <c r="AX310" s="75"/>
      <c r="AY310" s="74"/>
      <c r="AZ310" s="74"/>
      <c r="BA310" s="73"/>
      <c r="BB310" s="77"/>
      <c r="BC310" s="78"/>
      <c r="BD310" s="78"/>
      <c r="BE310" s="78"/>
      <c r="BF310" s="78"/>
      <c r="BG310" s="73"/>
      <c r="BH310" s="75"/>
      <c r="BI310" s="75"/>
      <c r="BJ310" s="75"/>
      <c r="BK310" s="75"/>
    </row>
    <row r="311" ht="15.75" customHeight="1">
      <c r="A311" s="73"/>
      <c r="B311" s="74"/>
      <c r="C311" s="74"/>
      <c r="D311" s="74"/>
      <c r="E311" s="75"/>
      <c r="F311" s="75"/>
      <c r="G311" s="75"/>
      <c r="H311" s="74"/>
      <c r="I311" s="75"/>
      <c r="J311" s="73"/>
      <c r="K311" s="73"/>
      <c r="L311" s="74"/>
      <c r="M311" s="74"/>
      <c r="N311" s="73"/>
      <c r="O311" s="73"/>
      <c r="P311" s="74"/>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4"/>
      <c r="AN311" s="75"/>
      <c r="AO311" s="73"/>
      <c r="AP311" s="75"/>
      <c r="AQ311" s="75"/>
      <c r="AR311" s="75"/>
      <c r="AS311" s="75"/>
      <c r="AT311" s="75"/>
      <c r="AU311" s="75"/>
      <c r="AV311" s="75"/>
      <c r="AW311" s="75"/>
      <c r="AX311" s="75"/>
      <c r="AY311" s="74"/>
      <c r="AZ311" s="74"/>
      <c r="BA311" s="73"/>
      <c r="BB311" s="77"/>
      <c r="BC311" s="78"/>
      <c r="BD311" s="78"/>
      <c r="BE311" s="78"/>
      <c r="BF311" s="78"/>
      <c r="BG311" s="73"/>
      <c r="BH311" s="75"/>
      <c r="BI311" s="75"/>
      <c r="BJ311" s="75"/>
      <c r="BK311" s="75"/>
    </row>
    <row r="312" ht="15.75" customHeight="1">
      <c r="A312" s="73"/>
      <c r="B312" s="74"/>
      <c r="C312" s="74"/>
      <c r="D312" s="74"/>
      <c r="E312" s="75"/>
      <c r="F312" s="75"/>
      <c r="G312" s="75"/>
      <c r="H312" s="74"/>
      <c r="I312" s="75"/>
      <c r="J312" s="73"/>
      <c r="K312" s="73"/>
      <c r="L312" s="74"/>
      <c r="M312" s="74"/>
      <c r="N312" s="73"/>
      <c r="O312" s="73"/>
      <c r="P312" s="74"/>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4"/>
      <c r="AN312" s="75"/>
      <c r="AO312" s="73"/>
      <c r="AP312" s="75"/>
      <c r="AQ312" s="75"/>
      <c r="AR312" s="75"/>
      <c r="AS312" s="75"/>
      <c r="AT312" s="75"/>
      <c r="AU312" s="75"/>
      <c r="AV312" s="75"/>
      <c r="AW312" s="75"/>
      <c r="AX312" s="75"/>
      <c r="AY312" s="74"/>
      <c r="AZ312" s="74"/>
      <c r="BA312" s="73"/>
      <c r="BB312" s="77"/>
      <c r="BC312" s="78"/>
      <c r="BD312" s="78"/>
      <c r="BE312" s="78"/>
      <c r="BF312" s="78"/>
      <c r="BG312" s="73"/>
      <c r="BH312" s="75"/>
      <c r="BI312" s="75"/>
      <c r="BJ312" s="75"/>
      <c r="BK312" s="75"/>
    </row>
    <row r="313" ht="15.75" customHeight="1">
      <c r="A313" s="73"/>
      <c r="B313" s="74"/>
      <c r="C313" s="74"/>
      <c r="D313" s="74"/>
      <c r="E313" s="75"/>
      <c r="F313" s="75"/>
      <c r="G313" s="75"/>
      <c r="H313" s="74"/>
      <c r="I313" s="75"/>
      <c r="J313" s="73"/>
      <c r="K313" s="73"/>
      <c r="L313" s="74"/>
      <c r="M313" s="74"/>
      <c r="N313" s="73"/>
      <c r="O313" s="73"/>
      <c r="P313" s="74"/>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4"/>
      <c r="AN313" s="75"/>
      <c r="AO313" s="73"/>
      <c r="AP313" s="75"/>
      <c r="AQ313" s="75"/>
      <c r="AR313" s="75"/>
      <c r="AS313" s="75"/>
      <c r="AT313" s="75"/>
      <c r="AU313" s="75"/>
      <c r="AV313" s="75"/>
      <c r="AW313" s="75"/>
      <c r="AX313" s="75"/>
      <c r="AY313" s="74"/>
      <c r="AZ313" s="74"/>
      <c r="BA313" s="73"/>
      <c r="BB313" s="77"/>
      <c r="BC313" s="78"/>
      <c r="BD313" s="78"/>
      <c r="BE313" s="78"/>
      <c r="BF313" s="78"/>
      <c r="BG313" s="73"/>
      <c r="BH313" s="75"/>
      <c r="BI313" s="75"/>
      <c r="BJ313" s="75"/>
      <c r="BK313" s="75"/>
    </row>
    <row r="314" ht="15.75" customHeight="1">
      <c r="A314" s="73"/>
      <c r="B314" s="74"/>
      <c r="C314" s="74"/>
      <c r="D314" s="74"/>
      <c r="E314" s="75"/>
      <c r="F314" s="75"/>
      <c r="G314" s="75"/>
      <c r="H314" s="74"/>
      <c r="I314" s="75"/>
      <c r="J314" s="73"/>
      <c r="K314" s="73"/>
      <c r="L314" s="74"/>
      <c r="M314" s="74"/>
      <c r="N314" s="73"/>
      <c r="O314" s="73"/>
      <c r="P314" s="74"/>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4"/>
      <c r="AN314" s="75"/>
      <c r="AO314" s="73"/>
      <c r="AP314" s="75"/>
      <c r="AQ314" s="75"/>
      <c r="AR314" s="75"/>
      <c r="AS314" s="75"/>
      <c r="AT314" s="75"/>
      <c r="AU314" s="75"/>
      <c r="AV314" s="75"/>
      <c r="AW314" s="75"/>
      <c r="AX314" s="75"/>
      <c r="AY314" s="74"/>
      <c r="AZ314" s="74"/>
      <c r="BA314" s="73"/>
      <c r="BB314" s="77"/>
      <c r="BC314" s="78"/>
      <c r="BD314" s="78"/>
      <c r="BE314" s="78"/>
      <c r="BF314" s="78"/>
      <c r="BG314" s="73"/>
      <c r="BH314" s="75"/>
      <c r="BI314" s="75"/>
      <c r="BJ314" s="75"/>
      <c r="BK314" s="75"/>
    </row>
    <row r="315" ht="15.75" customHeight="1">
      <c r="A315" s="73"/>
      <c r="B315" s="74"/>
      <c r="C315" s="74"/>
      <c r="D315" s="74"/>
      <c r="E315" s="75"/>
      <c r="F315" s="75"/>
      <c r="G315" s="75"/>
      <c r="H315" s="74"/>
      <c r="I315" s="75"/>
      <c r="J315" s="73"/>
      <c r="K315" s="73"/>
      <c r="L315" s="74"/>
      <c r="M315" s="74"/>
      <c r="N315" s="73"/>
      <c r="O315" s="73"/>
      <c r="P315" s="74"/>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4"/>
      <c r="AN315" s="75"/>
      <c r="AO315" s="73"/>
      <c r="AP315" s="75"/>
      <c r="AQ315" s="75"/>
      <c r="AR315" s="75"/>
      <c r="AS315" s="75"/>
      <c r="AT315" s="75"/>
      <c r="AU315" s="75"/>
      <c r="AV315" s="75"/>
      <c r="AW315" s="75"/>
      <c r="AX315" s="75"/>
      <c r="AY315" s="74"/>
      <c r="AZ315" s="74"/>
      <c r="BA315" s="73"/>
      <c r="BB315" s="77"/>
      <c r="BC315" s="78"/>
      <c r="BD315" s="78"/>
      <c r="BE315" s="78"/>
      <c r="BF315" s="78"/>
      <c r="BG315" s="73"/>
      <c r="BH315" s="75"/>
      <c r="BI315" s="75"/>
      <c r="BJ315" s="75"/>
      <c r="BK315" s="75"/>
    </row>
    <row r="316" ht="15.75" customHeight="1">
      <c r="A316" s="73"/>
      <c r="B316" s="74"/>
      <c r="C316" s="74"/>
      <c r="D316" s="74"/>
      <c r="E316" s="75"/>
      <c r="F316" s="75"/>
      <c r="G316" s="75"/>
      <c r="H316" s="74"/>
      <c r="I316" s="75"/>
      <c r="J316" s="73"/>
      <c r="K316" s="73"/>
      <c r="L316" s="74"/>
      <c r="M316" s="74"/>
      <c r="N316" s="73"/>
      <c r="O316" s="73"/>
      <c r="P316" s="74"/>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4"/>
      <c r="AN316" s="75"/>
      <c r="AO316" s="73"/>
      <c r="AP316" s="75"/>
      <c r="AQ316" s="75"/>
      <c r="AR316" s="75"/>
      <c r="AS316" s="75"/>
      <c r="AT316" s="75"/>
      <c r="AU316" s="75"/>
      <c r="AV316" s="75"/>
      <c r="AW316" s="75"/>
      <c r="AX316" s="75"/>
      <c r="AY316" s="74"/>
      <c r="AZ316" s="74"/>
      <c r="BA316" s="73"/>
      <c r="BB316" s="77"/>
      <c r="BC316" s="78"/>
      <c r="BD316" s="78"/>
      <c r="BE316" s="78"/>
      <c r="BF316" s="78"/>
      <c r="BG316" s="73"/>
      <c r="BH316" s="75"/>
      <c r="BI316" s="75"/>
      <c r="BJ316" s="75"/>
      <c r="BK316" s="75"/>
    </row>
    <row r="317" ht="15.75" customHeight="1">
      <c r="A317" s="73"/>
      <c r="B317" s="74"/>
      <c r="C317" s="74"/>
      <c r="D317" s="74"/>
      <c r="E317" s="75"/>
      <c r="F317" s="75"/>
      <c r="G317" s="75"/>
      <c r="H317" s="74"/>
      <c r="I317" s="75"/>
      <c r="J317" s="73"/>
      <c r="K317" s="73"/>
      <c r="L317" s="74"/>
      <c r="M317" s="74"/>
      <c r="N317" s="73"/>
      <c r="O317" s="73"/>
      <c r="P317" s="74"/>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4"/>
      <c r="AN317" s="75"/>
      <c r="AO317" s="73"/>
      <c r="AP317" s="75"/>
      <c r="AQ317" s="75"/>
      <c r="AR317" s="75"/>
      <c r="AS317" s="75"/>
      <c r="AT317" s="75"/>
      <c r="AU317" s="75"/>
      <c r="AV317" s="75"/>
      <c r="AW317" s="75"/>
      <c r="AX317" s="75"/>
      <c r="AY317" s="74"/>
      <c r="AZ317" s="74"/>
      <c r="BA317" s="73"/>
      <c r="BB317" s="77"/>
      <c r="BC317" s="78"/>
      <c r="BD317" s="78"/>
      <c r="BE317" s="78"/>
      <c r="BF317" s="78"/>
      <c r="BG317" s="73"/>
      <c r="BH317" s="75"/>
      <c r="BI317" s="75"/>
      <c r="BJ317" s="75"/>
      <c r="BK317" s="75"/>
    </row>
    <row r="318" ht="15.75" customHeight="1">
      <c r="A318" s="73"/>
      <c r="B318" s="74"/>
      <c r="C318" s="74"/>
      <c r="D318" s="74"/>
      <c r="E318" s="75"/>
      <c r="F318" s="75"/>
      <c r="G318" s="75"/>
      <c r="H318" s="74"/>
      <c r="I318" s="75"/>
      <c r="J318" s="73"/>
      <c r="K318" s="73"/>
      <c r="L318" s="74"/>
      <c r="M318" s="74"/>
      <c r="N318" s="73"/>
      <c r="O318" s="73"/>
      <c r="P318" s="74"/>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4"/>
      <c r="AN318" s="75"/>
      <c r="AO318" s="73"/>
      <c r="AP318" s="75"/>
      <c r="AQ318" s="75"/>
      <c r="AR318" s="75"/>
      <c r="AS318" s="75"/>
      <c r="AT318" s="75"/>
      <c r="AU318" s="75"/>
      <c r="AV318" s="75"/>
      <c r="AW318" s="75"/>
      <c r="AX318" s="75"/>
      <c r="AY318" s="74"/>
      <c r="AZ318" s="74"/>
      <c r="BA318" s="73"/>
      <c r="BB318" s="77"/>
      <c r="BC318" s="78"/>
      <c r="BD318" s="78"/>
      <c r="BE318" s="78"/>
      <c r="BF318" s="78"/>
      <c r="BG318" s="73"/>
      <c r="BH318" s="75"/>
      <c r="BI318" s="75"/>
      <c r="BJ318" s="75"/>
      <c r="BK318" s="75"/>
    </row>
    <row r="319" ht="15.75" customHeight="1">
      <c r="A319" s="73"/>
      <c r="B319" s="74"/>
      <c r="C319" s="74"/>
      <c r="D319" s="74"/>
      <c r="E319" s="75"/>
      <c r="F319" s="75"/>
      <c r="G319" s="75"/>
      <c r="H319" s="74"/>
      <c r="I319" s="75"/>
      <c r="J319" s="73"/>
      <c r="K319" s="73"/>
      <c r="L319" s="74"/>
      <c r="M319" s="74"/>
      <c r="N319" s="73"/>
      <c r="O319" s="73"/>
      <c r="P319" s="74"/>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4"/>
      <c r="AN319" s="75"/>
      <c r="AO319" s="73"/>
      <c r="AP319" s="75"/>
      <c r="AQ319" s="75"/>
      <c r="AR319" s="75"/>
      <c r="AS319" s="75"/>
      <c r="AT319" s="75"/>
      <c r="AU319" s="75"/>
      <c r="AV319" s="75"/>
      <c r="AW319" s="75"/>
      <c r="AX319" s="75"/>
      <c r="AY319" s="74"/>
      <c r="AZ319" s="74"/>
      <c r="BA319" s="73"/>
      <c r="BB319" s="77"/>
      <c r="BC319" s="78"/>
      <c r="BD319" s="78"/>
      <c r="BE319" s="78"/>
      <c r="BF319" s="78"/>
      <c r="BG319" s="73"/>
      <c r="BH319" s="75"/>
      <c r="BI319" s="75"/>
      <c r="BJ319" s="75"/>
      <c r="BK319" s="75"/>
    </row>
    <row r="320" ht="15.75" customHeight="1">
      <c r="A320" s="73"/>
      <c r="B320" s="74"/>
      <c r="C320" s="74"/>
      <c r="D320" s="74"/>
      <c r="E320" s="75"/>
      <c r="F320" s="75"/>
      <c r="G320" s="75"/>
      <c r="H320" s="74"/>
      <c r="I320" s="75"/>
      <c r="J320" s="73"/>
      <c r="K320" s="73"/>
      <c r="L320" s="74"/>
      <c r="M320" s="74"/>
      <c r="N320" s="73"/>
      <c r="O320" s="73"/>
      <c r="P320" s="74"/>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4"/>
      <c r="AN320" s="75"/>
      <c r="AO320" s="73"/>
      <c r="AP320" s="75"/>
      <c r="AQ320" s="75"/>
      <c r="AR320" s="75"/>
      <c r="AS320" s="75"/>
      <c r="AT320" s="75"/>
      <c r="AU320" s="75"/>
      <c r="AV320" s="75"/>
      <c r="AW320" s="75"/>
      <c r="AX320" s="75"/>
      <c r="AY320" s="74"/>
      <c r="AZ320" s="74"/>
      <c r="BA320" s="73"/>
      <c r="BB320" s="77"/>
      <c r="BC320" s="78"/>
      <c r="BD320" s="78"/>
      <c r="BE320" s="78"/>
      <c r="BF320" s="78"/>
      <c r="BG320" s="73"/>
      <c r="BH320" s="75"/>
      <c r="BI320" s="75"/>
      <c r="BJ320" s="75"/>
      <c r="BK320" s="75"/>
    </row>
    <row r="321" ht="15.75" customHeight="1">
      <c r="A321" s="73"/>
      <c r="B321" s="74"/>
      <c r="C321" s="74"/>
      <c r="D321" s="74"/>
      <c r="E321" s="75"/>
      <c r="F321" s="75"/>
      <c r="G321" s="75"/>
      <c r="H321" s="74"/>
      <c r="I321" s="75"/>
      <c r="J321" s="73"/>
      <c r="K321" s="73"/>
      <c r="L321" s="74"/>
      <c r="M321" s="74"/>
      <c r="N321" s="73"/>
      <c r="O321" s="73"/>
      <c r="P321" s="74"/>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4"/>
      <c r="AN321" s="75"/>
      <c r="AO321" s="73"/>
      <c r="AP321" s="75"/>
      <c r="AQ321" s="75"/>
      <c r="AR321" s="75"/>
      <c r="AS321" s="75"/>
      <c r="AT321" s="75"/>
      <c r="AU321" s="75"/>
      <c r="AV321" s="75"/>
      <c r="AW321" s="75"/>
      <c r="AX321" s="75"/>
      <c r="AY321" s="74"/>
      <c r="AZ321" s="74"/>
      <c r="BA321" s="73"/>
      <c r="BB321" s="77"/>
      <c r="BC321" s="78"/>
      <c r="BD321" s="78"/>
      <c r="BE321" s="78"/>
      <c r="BF321" s="78"/>
      <c r="BG321" s="73"/>
      <c r="BH321" s="75"/>
      <c r="BI321" s="75"/>
      <c r="BJ321" s="75"/>
      <c r="BK321" s="75"/>
    </row>
    <row r="322" ht="15.75" customHeight="1">
      <c r="A322" s="73"/>
      <c r="B322" s="74"/>
      <c r="C322" s="74"/>
      <c r="D322" s="74"/>
      <c r="E322" s="75"/>
      <c r="F322" s="75"/>
      <c r="G322" s="75"/>
      <c r="H322" s="74"/>
      <c r="I322" s="75"/>
      <c r="J322" s="73"/>
      <c r="K322" s="73"/>
      <c r="L322" s="74"/>
      <c r="M322" s="74"/>
      <c r="N322" s="73"/>
      <c r="O322" s="73"/>
      <c r="P322" s="74"/>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4"/>
      <c r="AN322" s="75"/>
      <c r="AO322" s="73"/>
      <c r="AP322" s="75"/>
      <c r="AQ322" s="75"/>
      <c r="AR322" s="75"/>
      <c r="AS322" s="75"/>
      <c r="AT322" s="75"/>
      <c r="AU322" s="75"/>
      <c r="AV322" s="75"/>
      <c r="AW322" s="75"/>
      <c r="AX322" s="75"/>
      <c r="AY322" s="74"/>
      <c r="AZ322" s="74"/>
      <c r="BA322" s="73"/>
      <c r="BB322" s="77"/>
      <c r="BC322" s="78"/>
      <c r="BD322" s="78"/>
      <c r="BE322" s="78"/>
      <c r="BF322" s="78"/>
      <c r="BG322" s="73"/>
      <c r="BH322" s="75"/>
      <c r="BI322" s="75"/>
      <c r="BJ322" s="75"/>
      <c r="BK322" s="75"/>
    </row>
    <row r="323" ht="15.75" customHeight="1">
      <c r="A323" s="73"/>
      <c r="B323" s="74"/>
      <c r="C323" s="74"/>
      <c r="D323" s="74"/>
      <c r="E323" s="75"/>
      <c r="F323" s="75"/>
      <c r="G323" s="75"/>
      <c r="H323" s="74"/>
      <c r="I323" s="75"/>
      <c r="J323" s="73"/>
      <c r="K323" s="73"/>
      <c r="L323" s="74"/>
      <c r="M323" s="74"/>
      <c r="N323" s="73"/>
      <c r="O323" s="73"/>
      <c r="P323" s="74"/>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4"/>
      <c r="AN323" s="75"/>
      <c r="AO323" s="73"/>
      <c r="AP323" s="75"/>
      <c r="AQ323" s="75"/>
      <c r="AR323" s="75"/>
      <c r="AS323" s="75"/>
      <c r="AT323" s="75"/>
      <c r="AU323" s="75"/>
      <c r="AV323" s="75"/>
      <c r="AW323" s="75"/>
      <c r="AX323" s="75"/>
      <c r="AY323" s="74"/>
      <c r="AZ323" s="74"/>
      <c r="BA323" s="73"/>
      <c r="BB323" s="77"/>
      <c r="BC323" s="78"/>
      <c r="BD323" s="78"/>
      <c r="BE323" s="78"/>
      <c r="BF323" s="78"/>
      <c r="BG323" s="73"/>
      <c r="BH323" s="75"/>
      <c r="BI323" s="75"/>
      <c r="BJ323" s="75"/>
      <c r="BK323" s="75"/>
    </row>
    <row r="324" ht="15.75" customHeight="1">
      <c r="A324" s="73"/>
      <c r="B324" s="74"/>
      <c r="C324" s="74"/>
      <c r="D324" s="74"/>
      <c r="E324" s="75"/>
      <c r="F324" s="75"/>
      <c r="G324" s="75"/>
      <c r="H324" s="74"/>
      <c r="I324" s="75"/>
      <c r="J324" s="73"/>
      <c r="K324" s="73"/>
      <c r="L324" s="74"/>
      <c r="M324" s="74"/>
      <c r="N324" s="73"/>
      <c r="O324" s="73"/>
      <c r="P324" s="74"/>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4"/>
      <c r="AN324" s="75"/>
      <c r="AO324" s="73"/>
      <c r="AP324" s="75"/>
      <c r="AQ324" s="75"/>
      <c r="AR324" s="75"/>
      <c r="AS324" s="75"/>
      <c r="AT324" s="75"/>
      <c r="AU324" s="75"/>
      <c r="AV324" s="75"/>
      <c r="AW324" s="75"/>
      <c r="AX324" s="75"/>
      <c r="AY324" s="74"/>
      <c r="AZ324" s="74"/>
      <c r="BA324" s="73"/>
      <c r="BB324" s="77"/>
      <c r="BC324" s="78"/>
      <c r="BD324" s="78"/>
      <c r="BE324" s="78"/>
      <c r="BF324" s="78"/>
      <c r="BG324" s="73"/>
      <c r="BH324" s="75"/>
      <c r="BI324" s="75"/>
      <c r="BJ324" s="75"/>
      <c r="BK324" s="75"/>
    </row>
    <row r="325" ht="15.75" customHeight="1">
      <c r="A325" s="73"/>
      <c r="B325" s="74"/>
      <c r="C325" s="74"/>
      <c r="D325" s="74"/>
      <c r="E325" s="75"/>
      <c r="F325" s="75"/>
      <c r="G325" s="75"/>
      <c r="H325" s="74"/>
      <c r="I325" s="75"/>
      <c r="J325" s="73"/>
      <c r="K325" s="73"/>
      <c r="L325" s="74"/>
      <c r="M325" s="74"/>
      <c r="N325" s="73"/>
      <c r="O325" s="73"/>
      <c r="P325" s="74"/>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4"/>
      <c r="AN325" s="75"/>
      <c r="AO325" s="73"/>
      <c r="AP325" s="75"/>
      <c r="AQ325" s="75"/>
      <c r="AR325" s="75"/>
      <c r="AS325" s="75"/>
      <c r="AT325" s="75"/>
      <c r="AU325" s="75"/>
      <c r="AV325" s="75"/>
      <c r="AW325" s="75"/>
      <c r="AX325" s="75"/>
      <c r="AY325" s="74"/>
      <c r="AZ325" s="74"/>
      <c r="BA325" s="73"/>
      <c r="BB325" s="77"/>
      <c r="BC325" s="78"/>
      <c r="BD325" s="78"/>
      <c r="BE325" s="78"/>
      <c r="BF325" s="78"/>
      <c r="BG325" s="73"/>
      <c r="BH325" s="75"/>
      <c r="BI325" s="75"/>
      <c r="BJ325" s="75"/>
      <c r="BK325" s="75"/>
    </row>
    <row r="326" ht="15.75" customHeight="1">
      <c r="A326" s="73"/>
      <c r="B326" s="74"/>
      <c r="C326" s="74"/>
      <c r="D326" s="74"/>
      <c r="E326" s="75"/>
      <c r="F326" s="75"/>
      <c r="G326" s="75"/>
      <c r="H326" s="74"/>
      <c r="I326" s="75"/>
      <c r="J326" s="73"/>
      <c r="K326" s="73"/>
      <c r="L326" s="74"/>
      <c r="M326" s="74"/>
      <c r="N326" s="73"/>
      <c r="O326" s="73"/>
      <c r="P326" s="74"/>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4"/>
      <c r="AN326" s="75"/>
      <c r="AO326" s="73"/>
      <c r="AP326" s="75"/>
      <c r="AQ326" s="75"/>
      <c r="AR326" s="75"/>
      <c r="AS326" s="75"/>
      <c r="AT326" s="75"/>
      <c r="AU326" s="75"/>
      <c r="AV326" s="75"/>
      <c r="AW326" s="75"/>
      <c r="AX326" s="75"/>
      <c r="AY326" s="74"/>
      <c r="AZ326" s="74"/>
      <c r="BA326" s="73"/>
      <c r="BB326" s="77"/>
      <c r="BC326" s="78"/>
      <c r="BD326" s="78"/>
      <c r="BE326" s="78"/>
      <c r="BF326" s="78"/>
      <c r="BG326" s="73"/>
      <c r="BH326" s="75"/>
      <c r="BI326" s="75"/>
      <c r="BJ326" s="75"/>
      <c r="BK326" s="75"/>
    </row>
    <row r="327" ht="15.75" customHeight="1">
      <c r="A327" s="73"/>
      <c r="B327" s="74"/>
      <c r="C327" s="74"/>
      <c r="D327" s="74"/>
      <c r="E327" s="75"/>
      <c r="F327" s="75"/>
      <c r="G327" s="75"/>
      <c r="H327" s="74"/>
      <c r="I327" s="75"/>
      <c r="J327" s="73"/>
      <c r="K327" s="73"/>
      <c r="L327" s="74"/>
      <c r="M327" s="74"/>
      <c r="N327" s="73"/>
      <c r="O327" s="73"/>
      <c r="P327" s="74"/>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4"/>
      <c r="AN327" s="75"/>
      <c r="AO327" s="73"/>
      <c r="AP327" s="75"/>
      <c r="AQ327" s="75"/>
      <c r="AR327" s="75"/>
      <c r="AS327" s="75"/>
      <c r="AT327" s="75"/>
      <c r="AU327" s="75"/>
      <c r="AV327" s="75"/>
      <c r="AW327" s="75"/>
      <c r="AX327" s="75"/>
      <c r="AY327" s="74"/>
      <c r="AZ327" s="74"/>
      <c r="BA327" s="73"/>
      <c r="BB327" s="77"/>
      <c r="BC327" s="78"/>
      <c r="BD327" s="78"/>
      <c r="BE327" s="78"/>
      <c r="BF327" s="78"/>
      <c r="BG327" s="73"/>
      <c r="BH327" s="75"/>
      <c r="BI327" s="75"/>
      <c r="BJ327" s="75"/>
      <c r="BK327" s="75"/>
    </row>
    <row r="328" ht="15.75" customHeight="1">
      <c r="A328" s="73"/>
      <c r="B328" s="74"/>
      <c r="C328" s="74"/>
      <c r="D328" s="74"/>
      <c r="E328" s="75"/>
      <c r="F328" s="75"/>
      <c r="G328" s="75"/>
      <c r="H328" s="74"/>
      <c r="I328" s="75"/>
      <c r="J328" s="73"/>
      <c r="K328" s="73"/>
      <c r="L328" s="74"/>
      <c r="M328" s="74"/>
      <c r="N328" s="73"/>
      <c r="O328" s="73"/>
      <c r="P328" s="74"/>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4"/>
      <c r="AN328" s="75"/>
      <c r="AO328" s="73"/>
      <c r="AP328" s="75"/>
      <c r="AQ328" s="75"/>
      <c r="AR328" s="75"/>
      <c r="AS328" s="75"/>
      <c r="AT328" s="75"/>
      <c r="AU328" s="75"/>
      <c r="AV328" s="75"/>
      <c r="AW328" s="75"/>
      <c r="AX328" s="75"/>
      <c r="AY328" s="74"/>
      <c r="AZ328" s="74"/>
      <c r="BA328" s="73"/>
      <c r="BB328" s="77"/>
      <c r="BC328" s="78"/>
      <c r="BD328" s="78"/>
      <c r="BE328" s="78"/>
      <c r="BF328" s="78"/>
      <c r="BG328" s="73"/>
      <c r="BH328" s="75"/>
      <c r="BI328" s="75"/>
      <c r="BJ328" s="75"/>
      <c r="BK328" s="75"/>
    </row>
    <row r="329" ht="15.75" customHeight="1">
      <c r="A329" s="73"/>
      <c r="B329" s="74"/>
      <c r="C329" s="74"/>
      <c r="D329" s="74"/>
      <c r="E329" s="75"/>
      <c r="F329" s="75"/>
      <c r="G329" s="75"/>
      <c r="H329" s="74"/>
      <c r="I329" s="75"/>
      <c r="J329" s="73"/>
      <c r="K329" s="73"/>
      <c r="L329" s="74"/>
      <c r="M329" s="74"/>
      <c r="N329" s="73"/>
      <c r="O329" s="73"/>
      <c r="P329" s="74"/>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4"/>
      <c r="AN329" s="75"/>
      <c r="AO329" s="73"/>
      <c r="AP329" s="75"/>
      <c r="AQ329" s="75"/>
      <c r="AR329" s="75"/>
      <c r="AS329" s="75"/>
      <c r="AT329" s="75"/>
      <c r="AU329" s="75"/>
      <c r="AV329" s="75"/>
      <c r="AW329" s="75"/>
      <c r="AX329" s="75"/>
      <c r="AY329" s="74"/>
      <c r="AZ329" s="74"/>
      <c r="BA329" s="73"/>
      <c r="BB329" s="77"/>
      <c r="BC329" s="78"/>
      <c r="BD329" s="78"/>
      <c r="BE329" s="78"/>
      <c r="BF329" s="78"/>
      <c r="BG329" s="73"/>
      <c r="BH329" s="75"/>
      <c r="BI329" s="75"/>
      <c r="BJ329" s="75"/>
      <c r="BK329" s="75"/>
    </row>
    <row r="330" ht="15.75" customHeight="1">
      <c r="A330" s="73"/>
      <c r="B330" s="74"/>
      <c r="C330" s="74"/>
      <c r="D330" s="74"/>
      <c r="E330" s="75"/>
      <c r="F330" s="75"/>
      <c r="G330" s="75"/>
      <c r="H330" s="74"/>
      <c r="I330" s="75"/>
      <c r="J330" s="73"/>
      <c r="K330" s="73"/>
      <c r="L330" s="74"/>
      <c r="M330" s="74"/>
      <c r="N330" s="73"/>
      <c r="O330" s="73"/>
      <c r="P330" s="74"/>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4"/>
      <c r="AN330" s="75"/>
      <c r="AO330" s="73"/>
      <c r="AP330" s="75"/>
      <c r="AQ330" s="75"/>
      <c r="AR330" s="75"/>
      <c r="AS330" s="75"/>
      <c r="AT330" s="75"/>
      <c r="AU330" s="75"/>
      <c r="AV330" s="75"/>
      <c r="AW330" s="75"/>
      <c r="AX330" s="75"/>
      <c r="AY330" s="74"/>
      <c r="AZ330" s="74"/>
      <c r="BA330" s="73"/>
      <c r="BB330" s="77"/>
      <c r="BC330" s="78"/>
      <c r="BD330" s="78"/>
      <c r="BE330" s="78"/>
      <c r="BF330" s="78"/>
      <c r="BG330" s="73"/>
      <c r="BH330" s="75"/>
      <c r="BI330" s="75"/>
      <c r="BJ330" s="75"/>
      <c r="BK330" s="75"/>
    </row>
    <row r="331" ht="15.75" customHeight="1">
      <c r="A331" s="73"/>
      <c r="B331" s="74"/>
      <c r="C331" s="74"/>
      <c r="D331" s="74"/>
      <c r="E331" s="75"/>
      <c r="F331" s="75"/>
      <c r="G331" s="75"/>
      <c r="H331" s="74"/>
      <c r="I331" s="75"/>
      <c r="J331" s="73"/>
      <c r="K331" s="73"/>
      <c r="L331" s="74"/>
      <c r="M331" s="74"/>
      <c r="N331" s="73"/>
      <c r="O331" s="73"/>
      <c r="P331" s="74"/>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4"/>
      <c r="AN331" s="75"/>
      <c r="AO331" s="73"/>
      <c r="AP331" s="75"/>
      <c r="AQ331" s="75"/>
      <c r="AR331" s="75"/>
      <c r="AS331" s="75"/>
      <c r="AT331" s="75"/>
      <c r="AU331" s="75"/>
      <c r="AV331" s="75"/>
      <c r="AW331" s="75"/>
      <c r="AX331" s="75"/>
      <c r="AY331" s="74"/>
      <c r="AZ331" s="74"/>
      <c r="BA331" s="73"/>
      <c r="BB331" s="77"/>
      <c r="BC331" s="78"/>
      <c r="BD331" s="78"/>
      <c r="BE331" s="78"/>
      <c r="BF331" s="78"/>
      <c r="BG331" s="73"/>
      <c r="BH331" s="75"/>
      <c r="BI331" s="75"/>
      <c r="BJ331" s="75"/>
      <c r="BK331" s="75"/>
    </row>
    <row r="332" ht="15.75" customHeight="1">
      <c r="A332" s="73"/>
      <c r="B332" s="74"/>
      <c r="C332" s="74"/>
      <c r="D332" s="74"/>
      <c r="E332" s="75"/>
      <c r="F332" s="75"/>
      <c r="G332" s="75"/>
      <c r="H332" s="74"/>
      <c r="I332" s="75"/>
      <c r="J332" s="73"/>
      <c r="K332" s="73"/>
      <c r="L332" s="74"/>
      <c r="M332" s="74"/>
      <c r="N332" s="73"/>
      <c r="O332" s="73"/>
      <c r="P332" s="74"/>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4"/>
      <c r="AN332" s="75"/>
      <c r="AO332" s="73"/>
      <c r="AP332" s="75"/>
      <c r="AQ332" s="75"/>
      <c r="AR332" s="75"/>
      <c r="AS332" s="75"/>
      <c r="AT332" s="75"/>
      <c r="AU332" s="75"/>
      <c r="AV332" s="75"/>
      <c r="AW332" s="75"/>
      <c r="AX332" s="75"/>
      <c r="AY332" s="74"/>
      <c r="AZ332" s="74"/>
      <c r="BA332" s="73"/>
      <c r="BB332" s="77"/>
      <c r="BC332" s="78"/>
      <c r="BD332" s="78"/>
      <c r="BE332" s="78"/>
      <c r="BF332" s="78"/>
      <c r="BG332" s="73"/>
      <c r="BH332" s="75"/>
      <c r="BI332" s="75"/>
      <c r="BJ332" s="75"/>
      <c r="BK332" s="75"/>
    </row>
    <row r="333" ht="15.75" customHeight="1">
      <c r="A333" s="73"/>
      <c r="B333" s="74"/>
      <c r="C333" s="74"/>
      <c r="D333" s="74"/>
      <c r="E333" s="75"/>
      <c r="F333" s="75"/>
      <c r="G333" s="75"/>
      <c r="H333" s="74"/>
      <c r="I333" s="75"/>
      <c r="J333" s="73"/>
      <c r="K333" s="73"/>
      <c r="L333" s="74"/>
      <c r="M333" s="74"/>
      <c r="N333" s="73"/>
      <c r="O333" s="73"/>
      <c r="P333" s="74"/>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4"/>
      <c r="AN333" s="75"/>
      <c r="AO333" s="73"/>
      <c r="AP333" s="75"/>
      <c r="AQ333" s="75"/>
      <c r="AR333" s="75"/>
      <c r="AS333" s="75"/>
      <c r="AT333" s="75"/>
      <c r="AU333" s="75"/>
      <c r="AV333" s="75"/>
      <c r="AW333" s="75"/>
      <c r="AX333" s="75"/>
      <c r="AY333" s="74"/>
      <c r="AZ333" s="74"/>
      <c r="BA333" s="73"/>
      <c r="BB333" s="77"/>
      <c r="BC333" s="78"/>
      <c r="BD333" s="78"/>
      <c r="BE333" s="78"/>
      <c r="BF333" s="78"/>
      <c r="BG333" s="73"/>
      <c r="BH333" s="75"/>
      <c r="BI333" s="75"/>
      <c r="BJ333" s="75"/>
      <c r="BK333" s="75"/>
    </row>
    <row r="334" ht="15.75" customHeight="1">
      <c r="A334" s="73"/>
      <c r="B334" s="74"/>
      <c r="C334" s="74"/>
      <c r="D334" s="74"/>
      <c r="E334" s="75"/>
      <c r="F334" s="75"/>
      <c r="G334" s="75"/>
      <c r="H334" s="74"/>
      <c r="I334" s="75"/>
      <c r="J334" s="73"/>
      <c r="K334" s="73"/>
      <c r="L334" s="74"/>
      <c r="M334" s="74"/>
      <c r="N334" s="73"/>
      <c r="O334" s="73"/>
      <c r="P334" s="74"/>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4"/>
      <c r="AN334" s="75"/>
      <c r="AO334" s="73"/>
      <c r="AP334" s="75"/>
      <c r="AQ334" s="75"/>
      <c r="AR334" s="75"/>
      <c r="AS334" s="75"/>
      <c r="AT334" s="75"/>
      <c r="AU334" s="75"/>
      <c r="AV334" s="75"/>
      <c r="AW334" s="75"/>
      <c r="AX334" s="75"/>
      <c r="AY334" s="74"/>
      <c r="AZ334" s="74"/>
      <c r="BA334" s="73"/>
      <c r="BB334" s="77"/>
      <c r="BC334" s="78"/>
      <c r="BD334" s="78"/>
      <c r="BE334" s="78"/>
      <c r="BF334" s="78"/>
      <c r="BG334" s="73"/>
      <c r="BH334" s="75"/>
      <c r="BI334" s="75"/>
      <c r="BJ334" s="75"/>
      <c r="BK334" s="75"/>
    </row>
    <row r="335" ht="15.75" customHeight="1">
      <c r="A335" s="73"/>
      <c r="B335" s="74"/>
      <c r="C335" s="74"/>
      <c r="D335" s="74"/>
      <c r="E335" s="75"/>
      <c r="F335" s="75"/>
      <c r="G335" s="75"/>
      <c r="H335" s="74"/>
      <c r="I335" s="75"/>
      <c r="J335" s="73"/>
      <c r="K335" s="73"/>
      <c r="L335" s="74"/>
      <c r="M335" s="74"/>
      <c r="N335" s="73"/>
      <c r="O335" s="73"/>
      <c r="P335" s="74"/>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4"/>
      <c r="AN335" s="75"/>
      <c r="AO335" s="73"/>
      <c r="AP335" s="75"/>
      <c r="AQ335" s="75"/>
      <c r="AR335" s="75"/>
      <c r="AS335" s="75"/>
      <c r="AT335" s="75"/>
      <c r="AU335" s="75"/>
      <c r="AV335" s="75"/>
      <c r="AW335" s="75"/>
      <c r="AX335" s="75"/>
      <c r="AY335" s="74"/>
      <c r="AZ335" s="74"/>
      <c r="BA335" s="73"/>
      <c r="BB335" s="77"/>
      <c r="BC335" s="78"/>
      <c r="BD335" s="78"/>
      <c r="BE335" s="78"/>
      <c r="BF335" s="78"/>
      <c r="BG335" s="73"/>
      <c r="BH335" s="75"/>
      <c r="BI335" s="75"/>
      <c r="BJ335" s="75"/>
      <c r="BK335" s="75"/>
    </row>
    <row r="336" ht="15.75" customHeight="1">
      <c r="A336" s="73"/>
      <c r="B336" s="74"/>
      <c r="C336" s="74"/>
      <c r="D336" s="74"/>
      <c r="E336" s="75"/>
      <c r="F336" s="75"/>
      <c r="G336" s="75"/>
      <c r="H336" s="74"/>
      <c r="I336" s="75"/>
      <c r="J336" s="73"/>
      <c r="K336" s="73"/>
      <c r="L336" s="74"/>
      <c r="M336" s="74"/>
      <c r="N336" s="73"/>
      <c r="O336" s="73"/>
      <c r="P336" s="74"/>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4"/>
      <c r="AN336" s="75"/>
      <c r="AO336" s="73"/>
      <c r="AP336" s="75"/>
      <c r="AQ336" s="75"/>
      <c r="AR336" s="75"/>
      <c r="AS336" s="75"/>
      <c r="AT336" s="75"/>
      <c r="AU336" s="75"/>
      <c r="AV336" s="75"/>
      <c r="AW336" s="75"/>
      <c r="AX336" s="75"/>
      <c r="AY336" s="74"/>
      <c r="AZ336" s="74"/>
      <c r="BA336" s="73"/>
      <c r="BB336" s="77"/>
      <c r="BC336" s="78"/>
      <c r="BD336" s="78"/>
      <c r="BE336" s="78"/>
      <c r="BF336" s="78"/>
      <c r="BG336" s="73"/>
      <c r="BH336" s="75"/>
      <c r="BI336" s="75"/>
      <c r="BJ336" s="75"/>
      <c r="BK336" s="75"/>
    </row>
    <row r="337" ht="15.75" customHeight="1">
      <c r="A337" s="73"/>
      <c r="B337" s="74"/>
      <c r="C337" s="74"/>
      <c r="D337" s="74"/>
      <c r="E337" s="75"/>
      <c r="F337" s="75"/>
      <c r="G337" s="75"/>
      <c r="H337" s="74"/>
      <c r="I337" s="75"/>
      <c r="J337" s="73"/>
      <c r="K337" s="73"/>
      <c r="L337" s="74"/>
      <c r="M337" s="74"/>
      <c r="N337" s="73"/>
      <c r="O337" s="73"/>
      <c r="P337" s="74"/>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4"/>
      <c r="AN337" s="75"/>
      <c r="AO337" s="73"/>
      <c r="AP337" s="75"/>
      <c r="AQ337" s="75"/>
      <c r="AR337" s="75"/>
      <c r="AS337" s="75"/>
      <c r="AT337" s="75"/>
      <c r="AU337" s="75"/>
      <c r="AV337" s="75"/>
      <c r="AW337" s="75"/>
      <c r="AX337" s="75"/>
      <c r="AY337" s="74"/>
      <c r="AZ337" s="74"/>
      <c r="BA337" s="73"/>
      <c r="BB337" s="77"/>
      <c r="BC337" s="78"/>
      <c r="BD337" s="78"/>
      <c r="BE337" s="78"/>
      <c r="BF337" s="78"/>
      <c r="BG337" s="73"/>
      <c r="BH337" s="75"/>
      <c r="BI337" s="75"/>
      <c r="BJ337" s="75"/>
      <c r="BK337" s="75"/>
    </row>
    <row r="338" ht="15.75" customHeight="1">
      <c r="A338" s="73"/>
      <c r="B338" s="74"/>
      <c r="C338" s="74"/>
      <c r="D338" s="74"/>
      <c r="E338" s="75"/>
      <c r="F338" s="75"/>
      <c r="G338" s="75"/>
      <c r="H338" s="74"/>
      <c r="I338" s="75"/>
      <c r="J338" s="73"/>
      <c r="K338" s="73"/>
      <c r="L338" s="74"/>
      <c r="M338" s="74"/>
      <c r="N338" s="73"/>
      <c r="O338" s="73"/>
      <c r="P338" s="74"/>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4"/>
      <c r="AN338" s="75"/>
      <c r="AO338" s="73"/>
      <c r="AP338" s="75"/>
      <c r="AQ338" s="75"/>
      <c r="AR338" s="75"/>
      <c r="AS338" s="75"/>
      <c r="AT338" s="75"/>
      <c r="AU338" s="75"/>
      <c r="AV338" s="75"/>
      <c r="AW338" s="75"/>
      <c r="AX338" s="75"/>
      <c r="AY338" s="74"/>
      <c r="AZ338" s="74"/>
      <c r="BA338" s="73"/>
      <c r="BB338" s="77"/>
      <c r="BC338" s="78"/>
      <c r="BD338" s="78"/>
      <c r="BE338" s="78"/>
      <c r="BF338" s="78"/>
      <c r="BG338" s="73"/>
      <c r="BH338" s="75"/>
      <c r="BI338" s="75"/>
      <c r="BJ338" s="75"/>
      <c r="BK338" s="75"/>
    </row>
    <row r="339" ht="15.75" customHeight="1">
      <c r="A339" s="73"/>
      <c r="B339" s="74"/>
      <c r="C339" s="74"/>
      <c r="D339" s="74"/>
      <c r="E339" s="75"/>
      <c r="F339" s="75"/>
      <c r="G339" s="75"/>
      <c r="H339" s="74"/>
      <c r="I339" s="75"/>
      <c r="J339" s="73"/>
      <c r="K339" s="73"/>
      <c r="L339" s="74"/>
      <c r="M339" s="74"/>
      <c r="N339" s="73"/>
      <c r="O339" s="73"/>
      <c r="P339" s="74"/>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4"/>
      <c r="AN339" s="75"/>
      <c r="AO339" s="73"/>
      <c r="AP339" s="75"/>
      <c r="AQ339" s="75"/>
      <c r="AR339" s="75"/>
      <c r="AS339" s="75"/>
      <c r="AT339" s="75"/>
      <c r="AU339" s="75"/>
      <c r="AV339" s="75"/>
      <c r="AW339" s="75"/>
      <c r="AX339" s="75"/>
      <c r="AY339" s="74"/>
      <c r="AZ339" s="74"/>
      <c r="BA339" s="73"/>
      <c r="BB339" s="77"/>
      <c r="BC339" s="78"/>
      <c r="BD339" s="78"/>
      <c r="BE339" s="78"/>
      <c r="BF339" s="78"/>
      <c r="BG339" s="73"/>
      <c r="BH339" s="75"/>
      <c r="BI339" s="75"/>
      <c r="BJ339" s="75"/>
      <c r="BK339" s="75"/>
    </row>
    <row r="340" ht="15.75" customHeight="1">
      <c r="A340" s="73"/>
      <c r="B340" s="74"/>
      <c r="C340" s="74"/>
      <c r="D340" s="74"/>
      <c r="E340" s="75"/>
      <c r="F340" s="75"/>
      <c r="G340" s="75"/>
      <c r="H340" s="74"/>
      <c r="I340" s="75"/>
      <c r="J340" s="73"/>
      <c r="K340" s="73"/>
      <c r="L340" s="74"/>
      <c r="M340" s="74"/>
      <c r="N340" s="73"/>
      <c r="O340" s="73"/>
      <c r="P340" s="74"/>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4"/>
      <c r="AN340" s="75"/>
      <c r="AO340" s="73"/>
      <c r="AP340" s="75"/>
      <c r="AQ340" s="75"/>
      <c r="AR340" s="75"/>
      <c r="AS340" s="75"/>
      <c r="AT340" s="75"/>
      <c r="AU340" s="75"/>
      <c r="AV340" s="75"/>
      <c r="AW340" s="75"/>
      <c r="AX340" s="75"/>
      <c r="AY340" s="74"/>
      <c r="AZ340" s="74"/>
      <c r="BA340" s="73"/>
      <c r="BB340" s="77"/>
      <c r="BC340" s="78"/>
      <c r="BD340" s="78"/>
      <c r="BE340" s="78"/>
      <c r="BF340" s="78"/>
      <c r="BG340" s="73"/>
      <c r="BH340" s="75"/>
      <c r="BI340" s="75"/>
      <c r="BJ340" s="75"/>
      <c r="BK340" s="75"/>
    </row>
    <row r="341" ht="15.75" customHeight="1">
      <c r="A341" s="73"/>
      <c r="B341" s="74"/>
      <c r="C341" s="74"/>
      <c r="D341" s="74"/>
      <c r="E341" s="75"/>
      <c r="F341" s="75"/>
      <c r="G341" s="75"/>
      <c r="H341" s="74"/>
      <c r="I341" s="75"/>
      <c r="J341" s="73"/>
      <c r="K341" s="73"/>
      <c r="L341" s="74"/>
      <c r="M341" s="74"/>
      <c r="N341" s="73"/>
      <c r="O341" s="73"/>
      <c r="P341" s="74"/>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4"/>
      <c r="AN341" s="75"/>
      <c r="AO341" s="73"/>
      <c r="AP341" s="75"/>
      <c r="AQ341" s="75"/>
      <c r="AR341" s="75"/>
      <c r="AS341" s="75"/>
      <c r="AT341" s="75"/>
      <c r="AU341" s="75"/>
      <c r="AV341" s="75"/>
      <c r="AW341" s="75"/>
      <c r="AX341" s="75"/>
      <c r="AY341" s="74"/>
      <c r="AZ341" s="74"/>
      <c r="BA341" s="73"/>
      <c r="BB341" s="77"/>
      <c r="BC341" s="78"/>
      <c r="BD341" s="78"/>
      <c r="BE341" s="78"/>
      <c r="BF341" s="78"/>
      <c r="BG341" s="73"/>
      <c r="BH341" s="75"/>
      <c r="BI341" s="75"/>
      <c r="BJ341" s="75"/>
      <c r="BK341" s="75"/>
    </row>
    <row r="342" ht="15.75" customHeight="1">
      <c r="A342" s="73"/>
      <c r="B342" s="74"/>
      <c r="C342" s="74"/>
      <c r="D342" s="74"/>
      <c r="E342" s="75"/>
      <c r="F342" s="75"/>
      <c r="G342" s="75"/>
      <c r="H342" s="74"/>
      <c r="I342" s="75"/>
      <c r="J342" s="73"/>
      <c r="K342" s="73"/>
      <c r="L342" s="74"/>
      <c r="M342" s="74"/>
      <c r="N342" s="73"/>
      <c r="O342" s="73"/>
      <c r="P342" s="74"/>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4"/>
      <c r="AN342" s="75"/>
      <c r="AO342" s="73"/>
      <c r="AP342" s="75"/>
      <c r="AQ342" s="75"/>
      <c r="AR342" s="75"/>
      <c r="AS342" s="75"/>
      <c r="AT342" s="75"/>
      <c r="AU342" s="75"/>
      <c r="AV342" s="75"/>
      <c r="AW342" s="75"/>
      <c r="AX342" s="75"/>
      <c r="AY342" s="74"/>
      <c r="AZ342" s="74"/>
      <c r="BA342" s="73"/>
      <c r="BB342" s="77"/>
      <c r="BC342" s="78"/>
      <c r="BD342" s="78"/>
      <c r="BE342" s="78"/>
      <c r="BF342" s="78"/>
      <c r="BG342" s="73"/>
      <c r="BH342" s="75"/>
      <c r="BI342" s="75"/>
      <c r="BJ342" s="75"/>
      <c r="BK342" s="75"/>
    </row>
    <row r="343" ht="15.75" customHeight="1">
      <c r="A343" s="73"/>
      <c r="B343" s="74"/>
      <c r="C343" s="74"/>
      <c r="D343" s="74"/>
      <c r="E343" s="75"/>
      <c r="F343" s="75"/>
      <c r="G343" s="75"/>
      <c r="H343" s="74"/>
      <c r="I343" s="75"/>
      <c r="J343" s="73"/>
      <c r="K343" s="73"/>
      <c r="L343" s="74"/>
      <c r="M343" s="74"/>
      <c r="N343" s="73"/>
      <c r="O343" s="73"/>
      <c r="P343" s="74"/>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4"/>
      <c r="AN343" s="75"/>
      <c r="AO343" s="73"/>
      <c r="AP343" s="75"/>
      <c r="AQ343" s="75"/>
      <c r="AR343" s="75"/>
      <c r="AS343" s="75"/>
      <c r="AT343" s="75"/>
      <c r="AU343" s="75"/>
      <c r="AV343" s="75"/>
      <c r="AW343" s="75"/>
      <c r="AX343" s="75"/>
      <c r="AY343" s="74"/>
      <c r="AZ343" s="74"/>
      <c r="BA343" s="73"/>
      <c r="BB343" s="77"/>
      <c r="BC343" s="78"/>
      <c r="BD343" s="78"/>
      <c r="BE343" s="78"/>
      <c r="BF343" s="78"/>
      <c r="BG343" s="73"/>
      <c r="BH343" s="75"/>
      <c r="BI343" s="75"/>
      <c r="BJ343" s="75"/>
      <c r="BK343" s="75"/>
    </row>
    <row r="344" ht="15.75" customHeight="1">
      <c r="A344" s="73"/>
      <c r="B344" s="74"/>
      <c r="C344" s="74"/>
      <c r="D344" s="74"/>
      <c r="E344" s="75"/>
      <c r="F344" s="75"/>
      <c r="G344" s="75"/>
      <c r="H344" s="74"/>
      <c r="I344" s="75"/>
      <c r="J344" s="73"/>
      <c r="K344" s="73"/>
      <c r="L344" s="74"/>
      <c r="M344" s="74"/>
      <c r="N344" s="73"/>
      <c r="O344" s="73"/>
      <c r="P344" s="74"/>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4"/>
      <c r="AN344" s="75"/>
      <c r="AO344" s="73"/>
      <c r="AP344" s="75"/>
      <c r="AQ344" s="75"/>
      <c r="AR344" s="75"/>
      <c r="AS344" s="75"/>
      <c r="AT344" s="75"/>
      <c r="AU344" s="75"/>
      <c r="AV344" s="75"/>
      <c r="AW344" s="75"/>
      <c r="AX344" s="75"/>
      <c r="AY344" s="74"/>
      <c r="AZ344" s="74"/>
      <c r="BA344" s="73"/>
      <c r="BB344" s="77"/>
      <c r="BC344" s="78"/>
      <c r="BD344" s="78"/>
      <c r="BE344" s="78"/>
      <c r="BF344" s="78"/>
      <c r="BG344" s="73"/>
      <c r="BH344" s="75"/>
      <c r="BI344" s="75"/>
      <c r="BJ344" s="75"/>
      <c r="BK344" s="75"/>
    </row>
    <row r="345" ht="15.75" customHeight="1">
      <c r="A345" s="73"/>
      <c r="B345" s="74"/>
      <c r="C345" s="74"/>
      <c r="D345" s="74"/>
      <c r="E345" s="75"/>
      <c r="F345" s="75"/>
      <c r="G345" s="75"/>
      <c r="H345" s="74"/>
      <c r="I345" s="75"/>
      <c r="J345" s="73"/>
      <c r="K345" s="73"/>
      <c r="L345" s="74"/>
      <c r="M345" s="74"/>
      <c r="N345" s="73"/>
      <c r="O345" s="73"/>
      <c r="P345" s="74"/>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4"/>
      <c r="AN345" s="75"/>
      <c r="AO345" s="73"/>
      <c r="AP345" s="75"/>
      <c r="AQ345" s="75"/>
      <c r="AR345" s="75"/>
      <c r="AS345" s="75"/>
      <c r="AT345" s="75"/>
      <c r="AU345" s="75"/>
      <c r="AV345" s="75"/>
      <c r="AW345" s="75"/>
      <c r="AX345" s="75"/>
      <c r="AY345" s="74"/>
      <c r="AZ345" s="74"/>
      <c r="BA345" s="73"/>
      <c r="BB345" s="77"/>
      <c r="BC345" s="78"/>
      <c r="BD345" s="78"/>
      <c r="BE345" s="78"/>
      <c r="BF345" s="78"/>
      <c r="BG345" s="73"/>
      <c r="BH345" s="75"/>
      <c r="BI345" s="75"/>
      <c r="BJ345" s="75"/>
      <c r="BK345" s="75"/>
    </row>
    <row r="346" ht="15.75" customHeight="1">
      <c r="A346" s="73"/>
      <c r="B346" s="74"/>
      <c r="C346" s="74"/>
      <c r="D346" s="74"/>
      <c r="E346" s="75"/>
      <c r="F346" s="75"/>
      <c r="G346" s="75"/>
      <c r="H346" s="74"/>
      <c r="I346" s="75"/>
      <c r="J346" s="73"/>
      <c r="K346" s="73"/>
      <c r="L346" s="74"/>
      <c r="M346" s="74"/>
      <c r="N346" s="73"/>
      <c r="O346" s="73"/>
      <c r="P346" s="74"/>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4"/>
      <c r="AN346" s="75"/>
      <c r="AO346" s="73"/>
      <c r="AP346" s="75"/>
      <c r="AQ346" s="75"/>
      <c r="AR346" s="75"/>
      <c r="AS346" s="75"/>
      <c r="AT346" s="75"/>
      <c r="AU346" s="75"/>
      <c r="AV346" s="75"/>
      <c r="AW346" s="75"/>
      <c r="AX346" s="75"/>
      <c r="AY346" s="74"/>
      <c r="AZ346" s="74"/>
      <c r="BA346" s="73"/>
      <c r="BB346" s="77"/>
      <c r="BC346" s="78"/>
      <c r="BD346" s="78"/>
      <c r="BE346" s="78"/>
      <c r="BF346" s="78"/>
      <c r="BG346" s="73"/>
      <c r="BH346" s="75"/>
      <c r="BI346" s="75"/>
      <c r="BJ346" s="75"/>
      <c r="BK346" s="75"/>
    </row>
    <row r="347" ht="15.75" customHeight="1">
      <c r="A347" s="73"/>
      <c r="B347" s="74"/>
      <c r="C347" s="74"/>
      <c r="D347" s="74"/>
      <c r="E347" s="75"/>
      <c r="F347" s="75"/>
      <c r="G347" s="75"/>
      <c r="H347" s="74"/>
      <c r="I347" s="75"/>
      <c r="J347" s="73"/>
      <c r="K347" s="73"/>
      <c r="L347" s="74"/>
      <c r="M347" s="74"/>
      <c r="N347" s="73"/>
      <c r="O347" s="73"/>
      <c r="P347" s="74"/>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4"/>
      <c r="AN347" s="75"/>
      <c r="AO347" s="73"/>
      <c r="AP347" s="75"/>
      <c r="AQ347" s="75"/>
      <c r="AR347" s="75"/>
      <c r="AS347" s="75"/>
      <c r="AT347" s="75"/>
      <c r="AU347" s="75"/>
      <c r="AV347" s="75"/>
      <c r="AW347" s="75"/>
      <c r="AX347" s="75"/>
      <c r="AY347" s="74"/>
      <c r="AZ347" s="74"/>
      <c r="BA347" s="73"/>
      <c r="BB347" s="77"/>
      <c r="BC347" s="78"/>
      <c r="BD347" s="78"/>
      <c r="BE347" s="78"/>
      <c r="BF347" s="78"/>
      <c r="BG347" s="73"/>
      <c r="BH347" s="75"/>
      <c r="BI347" s="75"/>
      <c r="BJ347" s="75"/>
      <c r="BK347" s="75"/>
    </row>
    <row r="348" ht="15.75" customHeight="1">
      <c r="A348" s="73"/>
      <c r="B348" s="74"/>
      <c r="C348" s="74"/>
      <c r="D348" s="74"/>
      <c r="E348" s="75"/>
      <c r="F348" s="75"/>
      <c r="G348" s="75"/>
      <c r="H348" s="74"/>
      <c r="I348" s="75"/>
      <c r="J348" s="73"/>
      <c r="K348" s="73"/>
      <c r="L348" s="74"/>
      <c r="M348" s="74"/>
      <c r="N348" s="73"/>
      <c r="O348" s="73"/>
      <c r="P348" s="74"/>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4"/>
      <c r="AN348" s="75"/>
      <c r="AO348" s="73"/>
      <c r="AP348" s="75"/>
      <c r="AQ348" s="75"/>
      <c r="AR348" s="75"/>
      <c r="AS348" s="75"/>
      <c r="AT348" s="75"/>
      <c r="AU348" s="75"/>
      <c r="AV348" s="75"/>
      <c r="AW348" s="75"/>
      <c r="AX348" s="75"/>
      <c r="AY348" s="74"/>
      <c r="AZ348" s="74"/>
      <c r="BA348" s="73"/>
      <c r="BB348" s="77"/>
      <c r="BC348" s="78"/>
      <c r="BD348" s="78"/>
      <c r="BE348" s="78"/>
      <c r="BF348" s="78"/>
      <c r="BG348" s="73"/>
      <c r="BH348" s="75"/>
      <c r="BI348" s="75"/>
      <c r="BJ348" s="75"/>
      <c r="BK348" s="75"/>
    </row>
    <row r="349" ht="15.75" customHeight="1">
      <c r="A349" s="73"/>
      <c r="B349" s="74"/>
      <c r="C349" s="74"/>
      <c r="D349" s="74"/>
      <c r="E349" s="75"/>
      <c r="F349" s="75"/>
      <c r="G349" s="75"/>
      <c r="H349" s="74"/>
      <c r="I349" s="75"/>
      <c r="J349" s="73"/>
      <c r="K349" s="73"/>
      <c r="L349" s="74"/>
      <c r="M349" s="74"/>
      <c r="N349" s="73"/>
      <c r="O349" s="73"/>
      <c r="P349" s="74"/>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4"/>
      <c r="AN349" s="75"/>
      <c r="AO349" s="73"/>
      <c r="AP349" s="75"/>
      <c r="AQ349" s="75"/>
      <c r="AR349" s="75"/>
      <c r="AS349" s="75"/>
      <c r="AT349" s="75"/>
      <c r="AU349" s="75"/>
      <c r="AV349" s="75"/>
      <c r="AW349" s="75"/>
      <c r="AX349" s="75"/>
      <c r="AY349" s="74"/>
      <c r="AZ349" s="74"/>
      <c r="BA349" s="73"/>
      <c r="BB349" s="77"/>
      <c r="BC349" s="78"/>
      <c r="BD349" s="78"/>
      <c r="BE349" s="78"/>
      <c r="BF349" s="78"/>
      <c r="BG349" s="73"/>
      <c r="BH349" s="75"/>
      <c r="BI349" s="75"/>
      <c r="BJ349" s="75"/>
      <c r="BK349" s="75"/>
    </row>
    <row r="350" ht="15.75" customHeight="1">
      <c r="A350" s="73"/>
      <c r="B350" s="74"/>
      <c r="C350" s="74"/>
      <c r="D350" s="74"/>
      <c r="E350" s="75"/>
      <c r="F350" s="75"/>
      <c r="G350" s="75"/>
      <c r="H350" s="74"/>
      <c r="I350" s="75"/>
      <c r="J350" s="73"/>
      <c r="K350" s="73"/>
      <c r="L350" s="74"/>
      <c r="M350" s="74"/>
      <c r="N350" s="73"/>
      <c r="O350" s="73"/>
      <c r="P350" s="74"/>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4"/>
      <c r="AN350" s="75"/>
      <c r="AO350" s="73"/>
      <c r="AP350" s="75"/>
      <c r="AQ350" s="75"/>
      <c r="AR350" s="75"/>
      <c r="AS350" s="75"/>
      <c r="AT350" s="75"/>
      <c r="AU350" s="75"/>
      <c r="AV350" s="75"/>
      <c r="AW350" s="75"/>
      <c r="AX350" s="75"/>
      <c r="AY350" s="74"/>
      <c r="AZ350" s="74"/>
      <c r="BA350" s="73"/>
      <c r="BB350" s="77"/>
      <c r="BC350" s="78"/>
      <c r="BD350" s="78"/>
      <c r="BE350" s="78"/>
      <c r="BF350" s="78"/>
      <c r="BG350" s="73"/>
      <c r="BH350" s="75"/>
      <c r="BI350" s="75"/>
      <c r="BJ350" s="75"/>
      <c r="BK350" s="75"/>
    </row>
    <row r="351" ht="15.75" customHeight="1">
      <c r="A351" s="73"/>
      <c r="B351" s="74"/>
      <c r="C351" s="74"/>
      <c r="D351" s="74"/>
      <c r="E351" s="75"/>
      <c r="F351" s="75"/>
      <c r="G351" s="75"/>
      <c r="H351" s="74"/>
      <c r="I351" s="75"/>
      <c r="J351" s="73"/>
      <c r="K351" s="73"/>
      <c r="L351" s="74"/>
      <c r="M351" s="74"/>
      <c r="N351" s="73"/>
      <c r="O351" s="73"/>
      <c r="P351" s="74"/>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4"/>
      <c r="AN351" s="75"/>
      <c r="AO351" s="73"/>
      <c r="AP351" s="75"/>
      <c r="AQ351" s="75"/>
      <c r="AR351" s="75"/>
      <c r="AS351" s="75"/>
      <c r="AT351" s="75"/>
      <c r="AU351" s="75"/>
      <c r="AV351" s="75"/>
      <c r="AW351" s="75"/>
      <c r="AX351" s="75"/>
      <c r="AY351" s="74"/>
      <c r="AZ351" s="74"/>
      <c r="BA351" s="73"/>
      <c r="BB351" s="77"/>
      <c r="BC351" s="78"/>
      <c r="BD351" s="78"/>
      <c r="BE351" s="78"/>
      <c r="BF351" s="78"/>
      <c r="BG351" s="73"/>
      <c r="BH351" s="75"/>
      <c r="BI351" s="75"/>
      <c r="BJ351" s="75"/>
      <c r="BK351" s="75"/>
    </row>
    <row r="352" ht="15.75" customHeight="1">
      <c r="A352" s="73"/>
      <c r="B352" s="74"/>
      <c r="C352" s="74"/>
      <c r="D352" s="74"/>
      <c r="E352" s="75"/>
      <c r="F352" s="75"/>
      <c r="G352" s="75"/>
      <c r="H352" s="74"/>
      <c r="I352" s="75"/>
      <c r="J352" s="73"/>
      <c r="K352" s="73"/>
      <c r="L352" s="74"/>
      <c r="M352" s="74"/>
      <c r="N352" s="73"/>
      <c r="O352" s="73"/>
      <c r="P352" s="74"/>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4"/>
      <c r="AN352" s="75"/>
      <c r="AO352" s="73"/>
      <c r="AP352" s="75"/>
      <c r="AQ352" s="75"/>
      <c r="AR352" s="75"/>
      <c r="AS352" s="75"/>
      <c r="AT352" s="75"/>
      <c r="AU352" s="75"/>
      <c r="AV352" s="75"/>
      <c r="AW352" s="75"/>
      <c r="AX352" s="75"/>
      <c r="AY352" s="74"/>
      <c r="AZ352" s="74"/>
      <c r="BA352" s="73"/>
      <c r="BB352" s="77"/>
      <c r="BC352" s="78"/>
      <c r="BD352" s="78"/>
      <c r="BE352" s="78"/>
      <c r="BF352" s="78"/>
      <c r="BG352" s="73"/>
      <c r="BH352" s="75"/>
      <c r="BI352" s="75"/>
      <c r="BJ352" s="75"/>
      <c r="BK352" s="75"/>
    </row>
    <row r="353" ht="15.75" customHeight="1">
      <c r="A353" s="73"/>
      <c r="B353" s="74"/>
      <c r="C353" s="74"/>
      <c r="D353" s="74"/>
      <c r="E353" s="75"/>
      <c r="F353" s="75"/>
      <c r="G353" s="75"/>
      <c r="H353" s="74"/>
      <c r="I353" s="75"/>
      <c r="J353" s="73"/>
      <c r="K353" s="73"/>
      <c r="L353" s="74"/>
      <c r="M353" s="74"/>
      <c r="N353" s="73"/>
      <c r="O353" s="73"/>
      <c r="P353" s="74"/>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4"/>
      <c r="AN353" s="75"/>
      <c r="AO353" s="73"/>
      <c r="AP353" s="75"/>
      <c r="AQ353" s="75"/>
      <c r="AR353" s="75"/>
      <c r="AS353" s="75"/>
      <c r="AT353" s="75"/>
      <c r="AU353" s="75"/>
      <c r="AV353" s="75"/>
      <c r="AW353" s="75"/>
      <c r="AX353" s="75"/>
      <c r="AY353" s="74"/>
      <c r="AZ353" s="74"/>
      <c r="BA353" s="73"/>
      <c r="BB353" s="77"/>
      <c r="BC353" s="78"/>
      <c r="BD353" s="78"/>
      <c r="BE353" s="78"/>
      <c r="BF353" s="78"/>
      <c r="BG353" s="73"/>
      <c r="BH353" s="75"/>
      <c r="BI353" s="75"/>
      <c r="BJ353" s="75"/>
      <c r="BK353" s="75"/>
    </row>
    <row r="354" ht="15.75" customHeight="1">
      <c r="A354" s="73"/>
      <c r="B354" s="74"/>
      <c r="C354" s="74"/>
      <c r="D354" s="74"/>
      <c r="E354" s="75"/>
      <c r="F354" s="75"/>
      <c r="G354" s="75"/>
      <c r="H354" s="74"/>
      <c r="I354" s="75"/>
      <c r="J354" s="73"/>
      <c r="K354" s="73"/>
      <c r="L354" s="74"/>
      <c r="M354" s="74"/>
      <c r="N354" s="73"/>
      <c r="O354" s="73"/>
      <c r="P354" s="74"/>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4"/>
      <c r="AN354" s="75"/>
      <c r="AO354" s="73"/>
      <c r="AP354" s="75"/>
      <c r="AQ354" s="75"/>
      <c r="AR354" s="75"/>
      <c r="AS354" s="75"/>
      <c r="AT354" s="75"/>
      <c r="AU354" s="75"/>
      <c r="AV354" s="75"/>
      <c r="AW354" s="75"/>
      <c r="AX354" s="75"/>
      <c r="AY354" s="74"/>
      <c r="AZ354" s="74"/>
      <c r="BA354" s="73"/>
      <c r="BB354" s="77"/>
      <c r="BC354" s="78"/>
      <c r="BD354" s="78"/>
      <c r="BE354" s="78"/>
      <c r="BF354" s="78"/>
      <c r="BG354" s="73"/>
      <c r="BH354" s="75"/>
      <c r="BI354" s="75"/>
      <c r="BJ354" s="75"/>
      <c r="BK354" s="75"/>
    </row>
    <row r="355" ht="15.75" customHeight="1">
      <c r="A355" s="73"/>
      <c r="B355" s="74"/>
      <c r="C355" s="74"/>
      <c r="D355" s="74"/>
      <c r="E355" s="75"/>
      <c r="F355" s="75"/>
      <c r="G355" s="75"/>
      <c r="H355" s="74"/>
      <c r="I355" s="75"/>
      <c r="J355" s="73"/>
      <c r="K355" s="73"/>
      <c r="L355" s="74"/>
      <c r="M355" s="74"/>
      <c r="N355" s="73"/>
      <c r="O355" s="73"/>
      <c r="P355" s="74"/>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4"/>
      <c r="AN355" s="75"/>
      <c r="AO355" s="73"/>
      <c r="AP355" s="75"/>
      <c r="AQ355" s="75"/>
      <c r="AR355" s="75"/>
      <c r="AS355" s="75"/>
      <c r="AT355" s="75"/>
      <c r="AU355" s="75"/>
      <c r="AV355" s="75"/>
      <c r="AW355" s="75"/>
      <c r="AX355" s="75"/>
      <c r="AY355" s="74"/>
      <c r="AZ355" s="74"/>
      <c r="BA355" s="73"/>
      <c r="BB355" s="77"/>
      <c r="BC355" s="78"/>
      <c r="BD355" s="78"/>
      <c r="BE355" s="78"/>
      <c r="BF355" s="78"/>
      <c r="BG355" s="73"/>
      <c r="BH355" s="75"/>
      <c r="BI355" s="75"/>
      <c r="BJ355" s="75"/>
      <c r="BK355" s="75"/>
    </row>
    <row r="356" ht="15.75" customHeight="1">
      <c r="A356" s="73"/>
      <c r="B356" s="74"/>
      <c r="C356" s="74"/>
      <c r="D356" s="74"/>
      <c r="E356" s="75"/>
      <c r="F356" s="75"/>
      <c r="G356" s="75"/>
      <c r="H356" s="74"/>
      <c r="I356" s="75"/>
      <c r="J356" s="73"/>
      <c r="K356" s="73"/>
      <c r="L356" s="74"/>
      <c r="M356" s="74"/>
      <c r="N356" s="73"/>
      <c r="O356" s="73"/>
      <c r="P356" s="74"/>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4"/>
      <c r="AN356" s="75"/>
      <c r="AO356" s="73"/>
      <c r="AP356" s="75"/>
      <c r="AQ356" s="75"/>
      <c r="AR356" s="75"/>
      <c r="AS356" s="75"/>
      <c r="AT356" s="75"/>
      <c r="AU356" s="75"/>
      <c r="AV356" s="75"/>
      <c r="AW356" s="75"/>
      <c r="AX356" s="75"/>
      <c r="AY356" s="74"/>
      <c r="AZ356" s="74"/>
      <c r="BA356" s="73"/>
      <c r="BB356" s="77"/>
      <c r="BC356" s="78"/>
      <c r="BD356" s="78"/>
      <c r="BE356" s="78"/>
      <c r="BF356" s="78"/>
      <c r="BG356" s="73"/>
      <c r="BH356" s="75"/>
      <c r="BI356" s="75"/>
      <c r="BJ356" s="75"/>
      <c r="BK356" s="75"/>
    </row>
    <row r="357" ht="15.75" customHeight="1">
      <c r="A357" s="73"/>
      <c r="B357" s="74"/>
      <c r="C357" s="74"/>
      <c r="D357" s="74"/>
      <c r="E357" s="75"/>
      <c r="F357" s="75"/>
      <c r="G357" s="75"/>
      <c r="H357" s="74"/>
      <c r="I357" s="75"/>
      <c r="J357" s="73"/>
      <c r="K357" s="73"/>
      <c r="L357" s="74"/>
      <c r="M357" s="74"/>
      <c r="N357" s="73"/>
      <c r="O357" s="73"/>
      <c r="P357" s="74"/>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4"/>
      <c r="AN357" s="75"/>
      <c r="AO357" s="73"/>
      <c r="AP357" s="75"/>
      <c r="AQ357" s="75"/>
      <c r="AR357" s="75"/>
      <c r="AS357" s="75"/>
      <c r="AT357" s="75"/>
      <c r="AU357" s="75"/>
      <c r="AV357" s="75"/>
      <c r="AW357" s="75"/>
      <c r="AX357" s="75"/>
      <c r="AY357" s="74"/>
      <c r="AZ357" s="74"/>
      <c r="BA357" s="73"/>
      <c r="BB357" s="77"/>
      <c r="BC357" s="78"/>
      <c r="BD357" s="78"/>
      <c r="BE357" s="78"/>
      <c r="BF357" s="78"/>
      <c r="BG357" s="73"/>
      <c r="BH357" s="75"/>
      <c r="BI357" s="75"/>
      <c r="BJ357" s="75"/>
      <c r="BK357" s="75"/>
    </row>
    <row r="358" ht="15.75" customHeight="1">
      <c r="A358" s="73"/>
      <c r="B358" s="74"/>
      <c r="C358" s="74"/>
      <c r="D358" s="74"/>
      <c r="E358" s="75"/>
      <c r="F358" s="75"/>
      <c r="G358" s="75"/>
      <c r="H358" s="74"/>
      <c r="I358" s="75"/>
      <c r="J358" s="73"/>
      <c r="K358" s="73"/>
      <c r="L358" s="74"/>
      <c r="M358" s="74"/>
      <c r="N358" s="73"/>
      <c r="O358" s="73"/>
      <c r="P358" s="74"/>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4"/>
      <c r="AN358" s="75"/>
      <c r="AO358" s="73"/>
      <c r="AP358" s="75"/>
      <c r="AQ358" s="75"/>
      <c r="AR358" s="75"/>
      <c r="AS358" s="75"/>
      <c r="AT358" s="75"/>
      <c r="AU358" s="75"/>
      <c r="AV358" s="75"/>
      <c r="AW358" s="75"/>
      <c r="AX358" s="75"/>
      <c r="AY358" s="74"/>
      <c r="AZ358" s="74"/>
      <c r="BA358" s="73"/>
      <c r="BB358" s="77"/>
      <c r="BC358" s="78"/>
      <c r="BD358" s="78"/>
      <c r="BE358" s="78"/>
      <c r="BF358" s="78"/>
      <c r="BG358" s="73"/>
      <c r="BH358" s="75"/>
      <c r="BI358" s="75"/>
      <c r="BJ358" s="75"/>
      <c r="BK358" s="75"/>
    </row>
    <row r="359" ht="15.75" customHeight="1">
      <c r="A359" s="73"/>
      <c r="B359" s="74"/>
      <c r="C359" s="74"/>
      <c r="D359" s="74"/>
      <c r="E359" s="75"/>
      <c r="F359" s="75"/>
      <c r="G359" s="75"/>
      <c r="H359" s="74"/>
      <c r="I359" s="75"/>
      <c r="J359" s="73"/>
      <c r="K359" s="73"/>
      <c r="L359" s="74"/>
      <c r="M359" s="74"/>
      <c r="N359" s="73"/>
      <c r="O359" s="73"/>
      <c r="P359" s="74"/>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4"/>
      <c r="AN359" s="75"/>
      <c r="AO359" s="73"/>
      <c r="AP359" s="75"/>
      <c r="AQ359" s="75"/>
      <c r="AR359" s="75"/>
      <c r="AS359" s="75"/>
      <c r="AT359" s="75"/>
      <c r="AU359" s="75"/>
      <c r="AV359" s="75"/>
      <c r="AW359" s="75"/>
      <c r="AX359" s="75"/>
      <c r="AY359" s="74"/>
      <c r="AZ359" s="74"/>
      <c r="BA359" s="73"/>
      <c r="BB359" s="77"/>
      <c r="BC359" s="78"/>
      <c r="BD359" s="78"/>
      <c r="BE359" s="78"/>
      <c r="BF359" s="78"/>
      <c r="BG359" s="73"/>
      <c r="BH359" s="75"/>
      <c r="BI359" s="75"/>
      <c r="BJ359" s="75"/>
      <c r="BK359" s="75"/>
    </row>
    <row r="360" ht="15.75" customHeight="1">
      <c r="A360" s="73"/>
      <c r="B360" s="74"/>
      <c r="C360" s="74"/>
      <c r="D360" s="74"/>
      <c r="E360" s="75"/>
      <c r="F360" s="75"/>
      <c r="G360" s="75"/>
      <c r="H360" s="74"/>
      <c r="I360" s="75"/>
      <c r="J360" s="73"/>
      <c r="K360" s="73"/>
      <c r="L360" s="74"/>
      <c r="M360" s="74"/>
      <c r="N360" s="73"/>
      <c r="O360" s="73"/>
      <c r="P360" s="74"/>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4"/>
      <c r="AN360" s="75"/>
      <c r="AO360" s="73"/>
      <c r="AP360" s="75"/>
      <c r="AQ360" s="75"/>
      <c r="AR360" s="75"/>
      <c r="AS360" s="75"/>
      <c r="AT360" s="75"/>
      <c r="AU360" s="75"/>
      <c r="AV360" s="75"/>
      <c r="AW360" s="75"/>
      <c r="AX360" s="75"/>
      <c r="AY360" s="74"/>
      <c r="AZ360" s="74"/>
      <c r="BA360" s="73"/>
      <c r="BB360" s="77"/>
      <c r="BC360" s="78"/>
      <c r="BD360" s="78"/>
      <c r="BE360" s="78"/>
      <c r="BF360" s="78"/>
      <c r="BG360" s="73"/>
      <c r="BH360" s="75"/>
      <c r="BI360" s="75"/>
      <c r="BJ360" s="75"/>
      <c r="BK360" s="75"/>
    </row>
    <row r="361" ht="15.75" customHeight="1">
      <c r="A361" s="73"/>
      <c r="B361" s="74"/>
      <c r="C361" s="74"/>
      <c r="D361" s="74"/>
      <c r="E361" s="75"/>
      <c r="F361" s="75"/>
      <c r="G361" s="75"/>
      <c r="H361" s="74"/>
      <c r="I361" s="75"/>
      <c r="J361" s="73"/>
      <c r="K361" s="73"/>
      <c r="L361" s="74"/>
      <c r="M361" s="74"/>
      <c r="N361" s="73"/>
      <c r="O361" s="73"/>
      <c r="P361" s="74"/>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4"/>
      <c r="AN361" s="75"/>
      <c r="AO361" s="73"/>
      <c r="AP361" s="75"/>
      <c r="AQ361" s="75"/>
      <c r="AR361" s="75"/>
      <c r="AS361" s="75"/>
      <c r="AT361" s="75"/>
      <c r="AU361" s="75"/>
      <c r="AV361" s="75"/>
      <c r="AW361" s="75"/>
      <c r="AX361" s="75"/>
      <c r="AY361" s="74"/>
      <c r="AZ361" s="74"/>
      <c r="BA361" s="73"/>
      <c r="BB361" s="77"/>
      <c r="BC361" s="78"/>
      <c r="BD361" s="78"/>
      <c r="BE361" s="78"/>
      <c r="BF361" s="78"/>
      <c r="BG361" s="73"/>
      <c r="BH361" s="75"/>
      <c r="BI361" s="75"/>
      <c r="BJ361" s="75"/>
      <c r="BK361" s="75"/>
    </row>
    <row r="362" ht="15.75" customHeight="1">
      <c r="A362" s="73"/>
      <c r="B362" s="74"/>
      <c r="C362" s="74"/>
      <c r="D362" s="74"/>
      <c r="E362" s="75"/>
      <c r="F362" s="75"/>
      <c r="G362" s="75"/>
      <c r="H362" s="74"/>
      <c r="I362" s="75"/>
      <c r="J362" s="73"/>
      <c r="K362" s="73"/>
      <c r="L362" s="74"/>
      <c r="M362" s="74"/>
      <c r="N362" s="73"/>
      <c r="O362" s="73"/>
      <c r="P362" s="74"/>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4"/>
      <c r="AN362" s="75"/>
      <c r="AO362" s="73"/>
      <c r="AP362" s="75"/>
      <c r="AQ362" s="75"/>
      <c r="AR362" s="75"/>
      <c r="AS362" s="75"/>
      <c r="AT362" s="75"/>
      <c r="AU362" s="75"/>
      <c r="AV362" s="75"/>
      <c r="AW362" s="75"/>
      <c r="AX362" s="75"/>
      <c r="AY362" s="74"/>
      <c r="AZ362" s="74"/>
      <c r="BA362" s="73"/>
      <c r="BB362" s="77"/>
      <c r="BC362" s="78"/>
      <c r="BD362" s="78"/>
      <c r="BE362" s="78"/>
      <c r="BF362" s="78"/>
      <c r="BG362" s="73"/>
      <c r="BH362" s="75"/>
      <c r="BI362" s="75"/>
      <c r="BJ362" s="75"/>
      <c r="BK362" s="75"/>
    </row>
    <row r="363" ht="15.75" customHeight="1">
      <c r="A363" s="73"/>
      <c r="B363" s="74"/>
      <c r="C363" s="74"/>
      <c r="D363" s="74"/>
      <c r="E363" s="75"/>
      <c r="F363" s="75"/>
      <c r="G363" s="75"/>
      <c r="H363" s="74"/>
      <c r="I363" s="75"/>
      <c r="J363" s="73"/>
      <c r="K363" s="73"/>
      <c r="L363" s="74"/>
      <c r="M363" s="74"/>
      <c r="N363" s="73"/>
      <c r="O363" s="73"/>
      <c r="P363" s="74"/>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4"/>
      <c r="AN363" s="75"/>
      <c r="AO363" s="73"/>
      <c r="AP363" s="75"/>
      <c r="AQ363" s="75"/>
      <c r="AR363" s="75"/>
      <c r="AS363" s="75"/>
      <c r="AT363" s="75"/>
      <c r="AU363" s="75"/>
      <c r="AV363" s="75"/>
      <c r="AW363" s="75"/>
      <c r="AX363" s="75"/>
      <c r="AY363" s="74"/>
      <c r="AZ363" s="74"/>
      <c r="BA363" s="73"/>
      <c r="BB363" s="77"/>
      <c r="BC363" s="78"/>
      <c r="BD363" s="78"/>
      <c r="BE363" s="78"/>
      <c r="BF363" s="78"/>
      <c r="BG363" s="73"/>
      <c r="BH363" s="75"/>
      <c r="BI363" s="75"/>
      <c r="BJ363" s="75"/>
      <c r="BK363" s="75"/>
    </row>
    <row r="364" ht="15.75" customHeight="1">
      <c r="A364" s="73"/>
      <c r="B364" s="74"/>
      <c r="C364" s="74"/>
      <c r="D364" s="74"/>
      <c r="E364" s="75"/>
      <c r="F364" s="75"/>
      <c r="G364" s="75"/>
      <c r="H364" s="74"/>
      <c r="I364" s="75"/>
      <c r="J364" s="73"/>
      <c r="K364" s="73"/>
      <c r="L364" s="74"/>
      <c r="M364" s="74"/>
      <c r="N364" s="73"/>
      <c r="O364" s="73"/>
      <c r="P364" s="74"/>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4"/>
      <c r="AN364" s="75"/>
      <c r="AO364" s="73"/>
      <c r="AP364" s="75"/>
      <c r="AQ364" s="75"/>
      <c r="AR364" s="75"/>
      <c r="AS364" s="75"/>
      <c r="AT364" s="75"/>
      <c r="AU364" s="75"/>
      <c r="AV364" s="75"/>
      <c r="AW364" s="75"/>
      <c r="AX364" s="75"/>
      <c r="AY364" s="74"/>
      <c r="AZ364" s="74"/>
      <c r="BA364" s="73"/>
      <c r="BB364" s="77"/>
      <c r="BC364" s="78"/>
      <c r="BD364" s="78"/>
      <c r="BE364" s="78"/>
      <c r="BF364" s="78"/>
      <c r="BG364" s="73"/>
      <c r="BH364" s="75"/>
      <c r="BI364" s="75"/>
      <c r="BJ364" s="75"/>
      <c r="BK364" s="75"/>
    </row>
    <row r="365" ht="15.75" customHeight="1">
      <c r="A365" s="73"/>
      <c r="B365" s="74"/>
      <c r="C365" s="74"/>
      <c r="D365" s="74"/>
      <c r="E365" s="75"/>
      <c r="F365" s="75"/>
      <c r="G365" s="75"/>
      <c r="H365" s="74"/>
      <c r="I365" s="75"/>
      <c r="J365" s="73"/>
      <c r="K365" s="73"/>
      <c r="L365" s="74"/>
      <c r="M365" s="74"/>
      <c r="N365" s="73"/>
      <c r="O365" s="73"/>
      <c r="P365" s="74"/>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4"/>
      <c r="AN365" s="75"/>
      <c r="AO365" s="73"/>
      <c r="AP365" s="75"/>
      <c r="AQ365" s="75"/>
      <c r="AR365" s="75"/>
      <c r="AS365" s="75"/>
      <c r="AT365" s="75"/>
      <c r="AU365" s="75"/>
      <c r="AV365" s="75"/>
      <c r="AW365" s="75"/>
      <c r="AX365" s="75"/>
      <c r="AY365" s="74"/>
      <c r="AZ365" s="74"/>
      <c r="BA365" s="73"/>
      <c r="BB365" s="77"/>
      <c r="BC365" s="78"/>
      <c r="BD365" s="78"/>
      <c r="BE365" s="78"/>
      <c r="BF365" s="78"/>
      <c r="BG365" s="73"/>
      <c r="BH365" s="75"/>
      <c r="BI365" s="75"/>
      <c r="BJ365" s="75"/>
      <c r="BK365" s="75"/>
    </row>
    <row r="366" ht="15.75" customHeight="1">
      <c r="A366" s="73"/>
      <c r="B366" s="74"/>
      <c r="C366" s="74"/>
      <c r="D366" s="74"/>
      <c r="E366" s="75"/>
      <c r="F366" s="75"/>
      <c r="G366" s="75"/>
      <c r="H366" s="74"/>
      <c r="I366" s="75"/>
      <c r="J366" s="73"/>
      <c r="K366" s="73"/>
      <c r="L366" s="74"/>
      <c r="M366" s="74"/>
      <c r="N366" s="73"/>
      <c r="O366" s="73"/>
      <c r="P366" s="74"/>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4"/>
      <c r="AN366" s="75"/>
      <c r="AO366" s="73"/>
      <c r="AP366" s="75"/>
      <c r="AQ366" s="75"/>
      <c r="AR366" s="75"/>
      <c r="AS366" s="75"/>
      <c r="AT366" s="75"/>
      <c r="AU366" s="75"/>
      <c r="AV366" s="75"/>
      <c r="AW366" s="75"/>
      <c r="AX366" s="75"/>
      <c r="AY366" s="74"/>
      <c r="AZ366" s="74"/>
      <c r="BA366" s="73"/>
      <c r="BB366" s="77"/>
      <c r="BC366" s="78"/>
      <c r="BD366" s="78"/>
      <c r="BE366" s="78"/>
      <c r="BF366" s="78"/>
      <c r="BG366" s="73"/>
      <c r="BH366" s="75"/>
      <c r="BI366" s="75"/>
      <c r="BJ366" s="75"/>
      <c r="BK366" s="75"/>
    </row>
    <row r="367" ht="15.75" customHeight="1">
      <c r="A367" s="73"/>
      <c r="B367" s="74"/>
      <c r="C367" s="74"/>
      <c r="D367" s="74"/>
      <c r="E367" s="75"/>
      <c r="F367" s="75"/>
      <c r="G367" s="75"/>
      <c r="H367" s="74"/>
      <c r="I367" s="75"/>
      <c r="J367" s="73"/>
      <c r="K367" s="73"/>
      <c r="L367" s="74"/>
      <c r="M367" s="74"/>
      <c r="N367" s="73"/>
      <c r="O367" s="73"/>
      <c r="P367" s="74"/>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4"/>
      <c r="AN367" s="75"/>
      <c r="AO367" s="73"/>
      <c r="AP367" s="75"/>
      <c r="AQ367" s="75"/>
      <c r="AR367" s="75"/>
      <c r="AS367" s="75"/>
      <c r="AT367" s="75"/>
      <c r="AU367" s="75"/>
      <c r="AV367" s="75"/>
      <c r="AW367" s="75"/>
      <c r="AX367" s="75"/>
      <c r="AY367" s="74"/>
      <c r="AZ367" s="74"/>
      <c r="BA367" s="73"/>
      <c r="BB367" s="77"/>
      <c r="BC367" s="78"/>
      <c r="BD367" s="78"/>
      <c r="BE367" s="78"/>
      <c r="BF367" s="78"/>
      <c r="BG367" s="73"/>
      <c r="BH367" s="75"/>
      <c r="BI367" s="75"/>
      <c r="BJ367" s="75"/>
      <c r="BK367" s="75"/>
    </row>
    <row r="368" ht="15.75" customHeight="1">
      <c r="A368" s="73"/>
      <c r="B368" s="74"/>
      <c r="C368" s="74"/>
      <c r="D368" s="74"/>
      <c r="E368" s="75"/>
      <c r="F368" s="75"/>
      <c r="G368" s="75"/>
      <c r="H368" s="74"/>
      <c r="I368" s="75"/>
      <c r="J368" s="73"/>
      <c r="K368" s="73"/>
      <c r="L368" s="74"/>
      <c r="M368" s="74"/>
      <c r="N368" s="73"/>
      <c r="O368" s="73"/>
      <c r="P368" s="74"/>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4"/>
      <c r="AN368" s="75"/>
      <c r="AO368" s="73"/>
      <c r="AP368" s="75"/>
      <c r="AQ368" s="75"/>
      <c r="AR368" s="75"/>
      <c r="AS368" s="75"/>
      <c r="AT368" s="75"/>
      <c r="AU368" s="75"/>
      <c r="AV368" s="75"/>
      <c r="AW368" s="75"/>
      <c r="AX368" s="75"/>
      <c r="AY368" s="74"/>
      <c r="AZ368" s="74"/>
      <c r="BA368" s="73"/>
      <c r="BB368" s="77"/>
      <c r="BC368" s="78"/>
      <c r="BD368" s="78"/>
      <c r="BE368" s="78"/>
      <c r="BF368" s="78"/>
      <c r="BG368" s="73"/>
      <c r="BH368" s="75"/>
      <c r="BI368" s="75"/>
      <c r="BJ368" s="75"/>
      <c r="BK368" s="75"/>
    </row>
    <row r="369" ht="15.75" customHeight="1">
      <c r="A369" s="73"/>
      <c r="B369" s="74"/>
      <c r="C369" s="74"/>
      <c r="D369" s="74"/>
      <c r="E369" s="75"/>
      <c r="F369" s="75"/>
      <c r="G369" s="75"/>
      <c r="H369" s="74"/>
      <c r="I369" s="75"/>
      <c r="J369" s="73"/>
      <c r="K369" s="73"/>
      <c r="L369" s="74"/>
      <c r="M369" s="74"/>
      <c r="N369" s="73"/>
      <c r="O369" s="73"/>
      <c r="P369" s="74"/>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4"/>
      <c r="AN369" s="75"/>
      <c r="AO369" s="73"/>
      <c r="AP369" s="75"/>
      <c r="AQ369" s="75"/>
      <c r="AR369" s="75"/>
      <c r="AS369" s="75"/>
      <c r="AT369" s="75"/>
      <c r="AU369" s="75"/>
      <c r="AV369" s="75"/>
      <c r="AW369" s="75"/>
      <c r="AX369" s="75"/>
      <c r="AY369" s="74"/>
      <c r="AZ369" s="74"/>
      <c r="BA369" s="73"/>
      <c r="BB369" s="77"/>
      <c r="BC369" s="78"/>
      <c r="BD369" s="78"/>
      <c r="BE369" s="78"/>
      <c r="BF369" s="78"/>
      <c r="BG369" s="73"/>
      <c r="BH369" s="75"/>
      <c r="BI369" s="75"/>
      <c r="BJ369" s="75"/>
      <c r="BK369" s="75"/>
    </row>
    <row r="370" ht="15.75" customHeight="1">
      <c r="A370" s="73"/>
      <c r="B370" s="74"/>
      <c r="C370" s="74"/>
      <c r="D370" s="74"/>
      <c r="E370" s="75"/>
      <c r="F370" s="75"/>
      <c r="G370" s="75"/>
      <c r="H370" s="74"/>
      <c r="I370" s="75"/>
      <c r="J370" s="73"/>
      <c r="K370" s="73"/>
      <c r="L370" s="74"/>
      <c r="M370" s="74"/>
      <c r="N370" s="73"/>
      <c r="O370" s="73"/>
      <c r="P370" s="74"/>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4"/>
      <c r="AN370" s="75"/>
      <c r="AO370" s="73"/>
      <c r="AP370" s="75"/>
      <c r="AQ370" s="75"/>
      <c r="AR370" s="75"/>
      <c r="AS370" s="75"/>
      <c r="AT370" s="75"/>
      <c r="AU370" s="75"/>
      <c r="AV370" s="75"/>
      <c r="AW370" s="75"/>
      <c r="AX370" s="75"/>
      <c r="AY370" s="74"/>
      <c r="AZ370" s="74"/>
      <c r="BA370" s="73"/>
      <c r="BB370" s="77"/>
      <c r="BC370" s="78"/>
      <c r="BD370" s="78"/>
      <c r="BE370" s="78"/>
      <c r="BF370" s="78"/>
      <c r="BG370" s="73"/>
      <c r="BH370" s="75"/>
      <c r="BI370" s="75"/>
      <c r="BJ370" s="75"/>
      <c r="BK370" s="75"/>
    </row>
    <row r="371" ht="15.75" customHeight="1">
      <c r="A371" s="73"/>
      <c r="B371" s="74"/>
      <c r="C371" s="74"/>
      <c r="D371" s="74"/>
      <c r="E371" s="75"/>
      <c r="F371" s="75"/>
      <c r="G371" s="75"/>
      <c r="H371" s="74"/>
      <c r="I371" s="75"/>
      <c r="J371" s="73"/>
      <c r="K371" s="73"/>
      <c r="L371" s="74"/>
      <c r="M371" s="74"/>
      <c r="N371" s="73"/>
      <c r="O371" s="73"/>
      <c r="P371" s="74"/>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4"/>
      <c r="AN371" s="75"/>
      <c r="AO371" s="73"/>
      <c r="AP371" s="75"/>
      <c r="AQ371" s="75"/>
      <c r="AR371" s="75"/>
      <c r="AS371" s="75"/>
      <c r="AT371" s="75"/>
      <c r="AU371" s="75"/>
      <c r="AV371" s="75"/>
      <c r="AW371" s="75"/>
      <c r="AX371" s="75"/>
      <c r="AY371" s="74"/>
      <c r="AZ371" s="74"/>
      <c r="BA371" s="73"/>
      <c r="BB371" s="77"/>
      <c r="BC371" s="78"/>
      <c r="BD371" s="78"/>
      <c r="BE371" s="78"/>
      <c r="BF371" s="78"/>
      <c r="BG371" s="73"/>
      <c r="BH371" s="75"/>
      <c r="BI371" s="75"/>
      <c r="BJ371" s="75"/>
      <c r="BK371" s="75"/>
    </row>
    <row r="372" ht="15.75" customHeight="1">
      <c r="A372" s="73"/>
      <c r="B372" s="74"/>
      <c r="C372" s="74"/>
      <c r="D372" s="74"/>
      <c r="E372" s="75"/>
      <c r="F372" s="75"/>
      <c r="G372" s="75"/>
      <c r="H372" s="74"/>
      <c r="I372" s="75"/>
      <c r="J372" s="73"/>
      <c r="K372" s="73"/>
      <c r="L372" s="74"/>
      <c r="M372" s="74"/>
      <c r="N372" s="73"/>
      <c r="O372" s="73"/>
      <c r="P372" s="74"/>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4"/>
      <c r="AN372" s="75"/>
      <c r="AO372" s="73"/>
      <c r="AP372" s="75"/>
      <c r="AQ372" s="75"/>
      <c r="AR372" s="75"/>
      <c r="AS372" s="75"/>
      <c r="AT372" s="75"/>
      <c r="AU372" s="75"/>
      <c r="AV372" s="75"/>
      <c r="AW372" s="75"/>
      <c r="AX372" s="75"/>
      <c r="AY372" s="74"/>
      <c r="AZ372" s="74"/>
      <c r="BA372" s="73"/>
      <c r="BB372" s="77"/>
      <c r="BC372" s="78"/>
      <c r="BD372" s="78"/>
      <c r="BE372" s="78"/>
      <c r="BF372" s="78"/>
      <c r="BG372" s="73"/>
      <c r="BH372" s="75"/>
      <c r="BI372" s="75"/>
      <c r="BJ372" s="75"/>
      <c r="BK372" s="75"/>
    </row>
    <row r="373" ht="15.75" customHeight="1">
      <c r="A373" s="73"/>
      <c r="B373" s="74"/>
      <c r="C373" s="74"/>
      <c r="D373" s="74"/>
      <c r="E373" s="75"/>
      <c r="F373" s="75"/>
      <c r="G373" s="75"/>
      <c r="H373" s="74"/>
      <c r="I373" s="75"/>
      <c r="J373" s="73"/>
      <c r="K373" s="73"/>
      <c r="L373" s="74"/>
      <c r="M373" s="74"/>
      <c r="N373" s="73"/>
      <c r="O373" s="73"/>
      <c r="P373" s="74"/>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4"/>
      <c r="AN373" s="75"/>
      <c r="AO373" s="73"/>
      <c r="AP373" s="75"/>
      <c r="AQ373" s="75"/>
      <c r="AR373" s="75"/>
      <c r="AS373" s="75"/>
      <c r="AT373" s="75"/>
      <c r="AU373" s="75"/>
      <c r="AV373" s="75"/>
      <c r="AW373" s="75"/>
      <c r="AX373" s="75"/>
      <c r="AY373" s="74"/>
      <c r="AZ373" s="74"/>
      <c r="BA373" s="73"/>
      <c r="BB373" s="77"/>
      <c r="BC373" s="78"/>
      <c r="BD373" s="78"/>
      <c r="BE373" s="78"/>
      <c r="BF373" s="78"/>
      <c r="BG373" s="73"/>
      <c r="BH373" s="75"/>
      <c r="BI373" s="75"/>
      <c r="BJ373" s="75"/>
      <c r="BK373" s="75"/>
    </row>
    <row r="374" ht="15.75" customHeight="1">
      <c r="A374" s="73"/>
      <c r="B374" s="74"/>
      <c r="C374" s="74"/>
      <c r="D374" s="74"/>
      <c r="E374" s="75"/>
      <c r="F374" s="75"/>
      <c r="G374" s="75"/>
      <c r="H374" s="74"/>
      <c r="I374" s="75"/>
      <c r="J374" s="73"/>
      <c r="K374" s="73"/>
      <c r="L374" s="74"/>
      <c r="M374" s="74"/>
      <c r="N374" s="73"/>
      <c r="O374" s="73"/>
      <c r="P374" s="74"/>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4"/>
      <c r="AN374" s="75"/>
      <c r="AO374" s="73"/>
      <c r="AP374" s="75"/>
      <c r="AQ374" s="75"/>
      <c r="AR374" s="75"/>
      <c r="AS374" s="75"/>
      <c r="AT374" s="75"/>
      <c r="AU374" s="75"/>
      <c r="AV374" s="75"/>
      <c r="AW374" s="75"/>
      <c r="AX374" s="75"/>
      <c r="AY374" s="74"/>
      <c r="AZ374" s="74"/>
      <c r="BA374" s="73"/>
      <c r="BB374" s="77"/>
      <c r="BC374" s="78"/>
      <c r="BD374" s="78"/>
      <c r="BE374" s="78"/>
      <c r="BF374" s="78"/>
      <c r="BG374" s="73"/>
      <c r="BH374" s="75"/>
      <c r="BI374" s="75"/>
      <c r="BJ374" s="75"/>
      <c r="BK374" s="75"/>
    </row>
    <row r="375" ht="15.75" customHeight="1">
      <c r="A375" s="73"/>
      <c r="B375" s="74"/>
      <c r="C375" s="74"/>
      <c r="D375" s="74"/>
      <c r="E375" s="75"/>
      <c r="F375" s="75"/>
      <c r="G375" s="75"/>
      <c r="H375" s="74"/>
      <c r="I375" s="75"/>
      <c r="J375" s="73"/>
      <c r="K375" s="73"/>
      <c r="L375" s="74"/>
      <c r="M375" s="74"/>
      <c r="N375" s="73"/>
      <c r="O375" s="73"/>
      <c r="P375" s="74"/>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4"/>
      <c r="AN375" s="75"/>
      <c r="AO375" s="73"/>
      <c r="AP375" s="75"/>
      <c r="AQ375" s="75"/>
      <c r="AR375" s="75"/>
      <c r="AS375" s="75"/>
      <c r="AT375" s="75"/>
      <c r="AU375" s="75"/>
      <c r="AV375" s="75"/>
      <c r="AW375" s="75"/>
      <c r="AX375" s="75"/>
      <c r="AY375" s="74"/>
      <c r="AZ375" s="74"/>
      <c r="BA375" s="73"/>
      <c r="BB375" s="77"/>
      <c r="BC375" s="78"/>
      <c r="BD375" s="78"/>
      <c r="BE375" s="78"/>
      <c r="BF375" s="78"/>
      <c r="BG375" s="73"/>
      <c r="BH375" s="75"/>
      <c r="BI375" s="75"/>
      <c r="BJ375" s="75"/>
      <c r="BK375" s="75"/>
    </row>
    <row r="376" ht="15.75" customHeight="1">
      <c r="A376" s="73"/>
      <c r="B376" s="74"/>
      <c r="C376" s="74"/>
      <c r="D376" s="74"/>
      <c r="E376" s="75"/>
      <c r="F376" s="75"/>
      <c r="G376" s="75"/>
      <c r="H376" s="74"/>
      <c r="I376" s="75"/>
      <c r="J376" s="73"/>
      <c r="K376" s="73"/>
      <c r="L376" s="74"/>
      <c r="M376" s="74"/>
      <c r="N376" s="73"/>
      <c r="O376" s="73"/>
      <c r="P376" s="74"/>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4"/>
      <c r="AN376" s="75"/>
      <c r="AO376" s="73"/>
      <c r="AP376" s="75"/>
      <c r="AQ376" s="75"/>
      <c r="AR376" s="75"/>
      <c r="AS376" s="75"/>
      <c r="AT376" s="75"/>
      <c r="AU376" s="75"/>
      <c r="AV376" s="75"/>
      <c r="AW376" s="75"/>
      <c r="AX376" s="75"/>
      <c r="AY376" s="74"/>
      <c r="AZ376" s="74"/>
      <c r="BA376" s="73"/>
      <c r="BB376" s="77"/>
      <c r="BC376" s="78"/>
      <c r="BD376" s="78"/>
      <c r="BE376" s="78"/>
      <c r="BF376" s="78"/>
      <c r="BG376" s="73"/>
      <c r="BH376" s="75"/>
      <c r="BI376" s="75"/>
      <c r="BJ376" s="75"/>
      <c r="BK376" s="75"/>
    </row>
    <row r="377" ht="15.75" customHeight="1">
      <c r="A377" s="73"/>
      <c r="B377" s="74"/>
      <c r="C377" s="74"/>
      <c r="D377" s="74"/>
      <c r="E377" s="75"/>
      <c r="F377" s="75"/>
      <c r="G377" s="75"/>
      <c r="H377" s="74"/>
      <c r="I377" s="75"/>
      <c r="J377" s="73"/>
      <c r="K377" s="73"/>
      <c r="L377" s="74"/>
      <c r="M377" s="74"/>
      <c r="N377" s="73"/>
      <c r="O377" s="73"/>
      <c r="P377" s="74"/>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4"/>
      <c r="AN377" s="75"/>
      <c r="AO377" s="73"/>
      <c r="AP377" s="75"/>
      <c r="AQ377" s="75"/>
      <c r="AR377" s="75"/>
      <c r="AS377" s="75"/>
      <c r="AT377" s="75"/>
      <c r="AU377" s="75"/>
      <c r="AV377" s="75"/>
      <c r="AW377" s="75"/>
      <c r="AX377" s="75"/>
      <c r="AY377" s="74"/>
      <c r="AZ377" s="74"/>
      <c r="BA377" s="73"/>
      <c r="BB377" s="77"/>
      <c r="BC377" s="78"/>
      <c r="BD377" s="78"/>
      <c r="BE377" s="78"/>
      <c r="BF377" s="78"/>
      <c r="BG377" s="73"/>
      <c r="BH377" s="75"/>
      <c r="BI377" s="75"/>
      <c r="BJ377" s="75"/>
      <c r="BK377" s="75"/>
    </row>
    <row r="378" ht="15.75" customHeight="1">
      <c r="A378" s="73"/>
      <c r="B378" s="74"/>
      <c r="C378" s="74"/>
      <c r="D378" s="74"/>
      <c r="E378" s="75"/>
      <c r="F378" s="75"/>
      <c r="G378" s="75"/>
      <c r="H378" s="74"/>
      <c r="I378" s="75"/>
      <c r="J378" s="73"/>
      <c r="K378" s="73"/>
      <c r="L378" s="74"/>
      <c r="M378" s="74"/>
      <c r="N378" s="73"/>
      <c r="O378" s="73"/>
      <c r="P378" s="74"/>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4"/>
      <c r="AN378" s="75"/>
      <c r="AO378" s="73"/>
      <c r="AP378" s="75"/>
      <c r="AQ378" s="75"/>
      <c r="AR378" s="75"/>
      <c r="AS378" s="75"/>
      <c r="AT378" s="75"/>
      <c r="AU378" s="75"/>
      <c r="AV378" s="75"/>
      <c r="AW378" s="75"/>
      <c r="AX378" s="75"/>
      <c r="AY378" s="74"/>
      <c r="AZ378" s="74"/>
      <c r="BA378" s="73"/>
      <c r="BB378" s="77"/>
      <c r="BC378" s="78"/>
      <c r="BD378" s="78"/>
      <c r="BE378" s="78"/>
      <c r="BF378" s="78"/>
      <c r="BG378" s="73"/>
      <c r="BH378" s="75"/>
      <c r="BI378" s="75"/>
      <c r="BJ378" s="75"/>
      <c r="BK378" s="75"/>
    </row>
    <row r="379" ht="15.75" customHeight="1">
      <c r="A379" s="73"/>
      <c r="B379" s="74"/>
      <c r="C379" s="74"/>
      <c r="D379" s="74"/>
      <c r="E379" s="75"/>
      <c r="F379" s="75"/>
      <c r="G379" s="75"/>
      <c r="H379" s="74"/>
      <c r="I379" s="75"/>
      <c r="J379" s="73"/>
      <c r="K379" s="73"/>
      <c r="L379" s="74"/>
      <c r="M379" s="74"/>
      <c r="N379" s="73"/>
      <c r="O379" s="73"/>
      <c r="P379" s="74"/>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4"/>
      <c r="AN379" s="75"/>
      <c r="AO379" s="73"/>
      <c r="AP379" s="75"/>
      <c r="AQ379" s="75"/>
      <c r="AR379" s="75"/>
      <c r="AS379" s="75"/>
      <c r="AT379" s="75"/>
      <c r="AU379" s="75"/>
      <c r="AV379" s="75"/>
      <c r="AW379" s="75"/>
      <c r="AX379" s="75"/>
      <c r="AY379" s="74"/>
      <c r="AZ379" s="74"/>
      <c r="BA379" s="73"/>
      <c r="BB379" s="77"/>
      <c r="BC379" s="78"/>
      <c r="BD379" s="78"/>
      <c r="BE379" s="78"/>
      <c r="BF379" s="78"/>
      <c r="BG379" s="73"/>
      <c r="BH379" s="75"/>
      <c r="BI379" s="75"/>
      <c r="BJ379" s="75"/>
      <c r="BK379" s="75"/>
    </row>
    <row r="380" ht="15.75" customHeight="1">
      <c r="A380" s="73"/>
      <c r="B380" s="74"/>
      <c r="C380" s="74"/>
      <c r="D380" s="74"/>
      <c r="E380" s="75"/>
      <c r="F380" s="75"/>
      <c r="G380" s="75"/>
      <c r="H380" s="74"/>
      <c r="I380" s="75"/>
      <c r="J380" s="73"/>
      <c r="K380" s="73"/>
      <c r="L380" s="74"/>
      <c r="M380" s="74"/>
      <c r="N380" s="73"/>
      <c r="O380" s="73"/>
      <c r="P380" s="74"/>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4"/>
      <c r="AN380" s="75"/>
      <c r="AO380" s="73"/>
      <c r="AP380" s="75"/>
      <c r="AQ380" s="75"/>
      <c r="AR380" s="75"/>
      <c r="AS380" s="75"/>
      <c r="AT380" s="75"/>
      <c r="AU380" s="75"/>
      <c r="AV380" s="75"/>
      <c r="AW380" s="75"/>
      <c r="AX380" s="75"/>
      <c r="AY380" s="74"/>
      <c r="AZ380" s="74"/>
      <c r="BA380" s="73"/>
      <c r="BB380" s="77"/>
      <c r="BC380" s="78"/>
      <c r="BD380" s="78"/>
      <c r="BE380" s="78"/>
      <c r="BF380" s="78"/>
      <c r="BG380" s="73"/>
      <c r="BH380" s="75"/>
      <c r="BI380" s="75"/>
      <c r="BJ380" s="75"/>
      <c r="BK380" s="75"/>
    </row>
    <row r="381" ht="15.75" customHeight="1">
      <c r="A381" s="73"/>
      <c r="B381" s="74"/>
      <c r="C381" s="74"/>
      <c r="D381" s="74"/>
      <c r="E381" s="75"/>
      <c r="F381" s="75"/>
      <c r="G381" s="75"/>
      <c r="H381" s="74"/>
      <c r="I381" s="75"/>
      <c r="J381" s="73"/>
      <c r="K381" s="73"/>
      <c r="L381" s="74"/>
      <c r="M381" s="74"/>
      <c r="N381" s="73"/>
      <c r="O381" s="73"/>
      <c r="P381" s="74"/>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4"/>
      <c r="AN381" s="75"/>
      <c r="AO381" s="73"/>
      <c r="AP381" s="75"/>
      <c r="AQ381" s="75"/>
      <c r="AR381" s="75"/>
      <c r="AS381" s="75"/>
      <c r="AT381" s="75"/>
      <c r="AU381" s="75"/>
      <c r="AV381" s="75"/>
      <c r="AW381" s="75"/>
      <c r="AX381" s="75"/>
      <c r="AY381" s="74"/>
      <c r="AZ381" s="74"/>
      <c r="BA381" s="73"/>
      <c r="BB381" s="77"/>
      <c r="BC381" s="78"/>
      <c r="BD381" s="78"/>
      <c r="BE381" s="78"/>
      <c r="BF381" s="78"/>
      <c r="BG381" s="73"/>
      <c r="BH381" s="75"/>
      <c r="BI381" s="75"/>
      <c r="BJ381" s="75"/>
      <c r="BK381" s="75"/>
    </row>
    <row r="382" ht="15.75" customHeight="1">
      <c r="A382" s="73"/>
      <c r="B382" s="74"/>
      <c r="C382" s="74"/>
      <c r="D382" s="74"/>
      <c r="E382" s="75"/>
      <c r="F382" s="75"/>
      <c r="G382" s="75"/>
      <c r="H382" s="74"/>
      <c r="I382" s="75"/>
      <c r="J382" s="73"/>
      <c r="K382" s="73"/>
      <c r="L382" s="74"/>
      <c r="M382" s="74"/>
      <c r="N382" s="73"/>
      <c r="O382" s="73"/>
      <c r="P382" s="74"/>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4"/>
      <c r="AN382" s="75"/>
      <c r="AO382" s="73"/>
      <c r="AP382" s="75"/>
      <c r="AQ382" s="75"/>
      <c r="AR382" s="75"/>
      <c r="AS382" s="75"/>
      <c r="AT382" s="75"/>
      <c r="AU382" s="75"/>
      <c r="AV382" s="75"/>
      <c r="AW382" s="75"/>
      <c r="AX382" s="75"/>
      <c r="AY382" s="74"/>
      <c r="AZ382" s="74"/>
      <c r="BA382" s="73"/>
      <c r="BB382" s="77"/>
      <c r="BC382" s="78"/>
      <c r="BD382" s="78"/>
      <c r="BE382" s="78"/>
      <c r="BF382" s="78"/>
      <c r="BG382" s="73"/>
      <c r="BH382" s="75"/>
      <c r="BI382" s="75"/>
      <c r="BJ382" s="75"/>
      <c r="BK382" s="75"/>
    </row>
    <row r="383" ht="15.75" customHeight="1">
      <c r="A383" s="73"/>
      <c r="B383" s="74"/>
      <c r="C383" s="74"/>
      <c r="D383" s="74"/>
      <c r="E383" s="75"/>
      <c r="F383" s="75"/>
      <c r="G383" s="75"/>
      <c r="H383" s="74"/>
      <c r="I383" s="75"/>
      <c r="J383" s="73"/>
      <c r="K383" s="73"/>
      <c r="L383" s="74"/>
      <c r="M383" s="74"/>
      <c r="N383" s="73"/>
      <c r="O383" s="73"/>
      <c r="P383" s="74"/>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4"/>
      <c r="AN383" s="75"/>
      <c r="AO383" s="73"/>
      <c r="AP383" s="75"/>
      <c r="AQ383" s="75"/>
      <c r="AR383" s="75"/>
      <c r="AS383" s="75"/>
      <c r="AT383" s="75"/>
      <c r="AU383" s="75"/>
      <c r="AV383" s="75"/>
      <c r="AW383" s="75"/>
      <c r="AX383" s="75"/>
      <c r="AY383" s="74"/>
      <c r="AZ383" s="74"/>
      <c r="BA383" s="73"/>
      <c r="BB383" s="77"/>
      <c r="BC383" s="78"/>
      <c r="BD383" s="78"/>
      <c r="BE383" s="78"/>
      <c r="BF383" s="78"/>
      <c r="BG383" s="73"/>
      <c r="BH383" s="75"/>
      <c r="BI383" s="75"/>
      <c r="BJ383" s="75"/>
      <c r="BK383" s="75"/>
    </row>
    <row r="384" ht="15.75" customHeight="1">
      <c r="A384" s="73"/>
      <c r="B384" s="74"/>
      <c r="C384" s="74"/>
      <c r="D384" s="74"/>
      <c r="E384" s="75"/>
      <c r="F384" s="75"/>
      <c r="G384" s="75"/>
      <c r="H384" s="74"/>
      <c r="I384" s="75"/>
      <c r="J384" s="73"/>
      <c r="K384" s="73"/>
      <c r="L384" s="74"/>
      <c r="M384" s="74"/>
      <c r="N384" s="73"/>
      <c r="O384" s="73"/>
      <c r="P384" s="74"/>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4"/>
      <c r="AN384" s="75"/>
      <c r="AO384" s="73"/>
      <c r="AP384" s="75"/>
      <c r="AQ384" s="75"/>
      <c r="AR384" s="75"/>
      <c r="AS384" s="75"/>
      <c r="AT384" s="75"/>
      <c r="AU384" s="75"/>
      <c r="AV384" s="75"/>
      <c r="AW384" s="75"/>
      <c r="AX384" s="75"/>
      <c r="AY384" s="74"/>
      <c r="AZ384" s="74"/>
      <c r="BA384" s="73"/>
      <c r="BB384" s="77"/>
      <c r="BC384" s="78"/>
      <c r="BD384" s="78"/>
      <c r="BE384" s="78"/>
      <c r="BF384" s="78"/>
      <c r="BG384" s="73"/>
      <c r="BH384" s="75"/>
      <c r="BI384" s="75"/>
      <c r="BJ384" s="75"/>
      <c r="BK384" s="75"/>
    </row>
    <row r="385" ht="15.75" customHeight="1">
      <c r="A385" s="73"/>
      <c r="B385" s="74"/>
      <c r="C385" s="74"/>
      <c r="D385" s="74"/>
      <c r="E385" s="75"/>
      <c r="F385" s="75"/>
      <c r="G385" s="75"/>
      <c r="H385" s="74"/>
      <c r="I385" s="75"/>
      <c r="J385" s="73"/>
      <c r="K385" s="73"/>
      <c r="L385" s="74"/>
      <c r="M385" s="74"/>
      <c r="N385" s="73"/>
      <c r="O385" s="73"/>
      <c r="P385" s="74"/>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4"/>
      <c r="AN385" s="75"/>
      <c r="AO385" s="73"/>
      <c r="AP385" s="75"/>
      <c r="AQ385" s="75"/>
      <c r="AR385" s="75"/>
      <c r="AS385" s="75"/>
      <c r="AT385" s="75"/>
      <c r="AU385" s="75"/>
      <c r="AV385" s="75"/>
      <c r="AW385" s="75"/>
      <c r="AX385" s="75"/>
      <c r="AY385" s="74"/>
      <c r="AZ385" s="74"/>
      <c r="BA385" s="73"/>
      <c r="BB385" s="77"/>
      <c r="BC385" s="78"/>
      <c r="BD385" s="78"/>
      <c r="BE385" s="78"/>
      <c r="BF385" s="78"/>
      <c r="BG385" s="73"/>
      <c r="BH385" s="75"/>
      <c r="BI385" s="75"/>
      <c r="BJ385" s="75"/>
      <c r="BK385" s="75"/>
    </row>
    <row r="386" ht="15.75" customHeight="1">
      <c r="A386" s="73"/>
      <c r="B386" s="74"/>
      <c r="C386" s="74"/>
      <c r="D386" s="74"/>
      <c r="E386" s="75"/>
      <c r="F386" s="75"/>
      <c r="G386" s="75"/>
      <c r="H386" s="74"/>
      <c r="I386" s="75"/>
      <c r="J386" s="73"/>
      <c r="K386" s="73"/>
      <c r="L386" s="74"/>
      <c r="M386" s="74"/>
      <c r="N386" s="73"/>
      <c r="O386" s="73"/>
      <c r="P386" s="74"/>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4"/>
      <c r="AN386" s="75"/>
      <c r="AO386" s="73"/>
      <c r="AP386" s="75"/>
      <c r="AQ386" s="75"/>
      <c r="AR386" s="75"/>
      <c r="AS386" s="75"/>
      <c r="AT386" s="75"/>
      <c r="AU386" s="75"/>
      <c r="AV386" s="75"/>
      <c r="AW386" s="75"/>
      <c r="AX386" s="75"/>
      <c r="AY386" s="74"/>
      <c r="AZ386" s="74"/>
      <c r="BA386" s="73"/>
      <c r="BB386" s="77"/>
      <c r="BC386" s="78"/>
      <c r="BD386" s="78"/>
      <c r="BE386" s="78"/>
      <c r="BF386" s="78"/>
      <c r="BG386" s="73"/>
      <c r="BH386" s="75"/>
      <c r="BI386" s="75"/>
      <c r="BJ386" s="75"/>
      <c r="BK386" s="75"/>
    </row>
    <row r="387" ht="15.75" customHeight="1">
      <c r="A387" s="73"/>
      <c r="B387" s="74"/>
      <c r="C387" s="74"/>
      <c r="D387" s="74"/>
      <c r="E387" s="75"/>
      <c r="F387" s="75"/>
      <c r="G387" s="75"/>
      <c r="H387" s="74"/>
      <c r="I387" s="75"/>
      <c r="J387" s="73"/>
      <c r="K387" s="73"/>
      <c r="L387" s="74"/>
      <c r="M387" s="74"/>
      <c r="N387" s="73"/>
      <c r="O387" s="73"/>
      <c r="P387" s="74"/>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4"/>
      <c r="AN387" s="75"/>
      <c r="AO387" s="73"/>
      <c r="AP387" s="75"/>
      <c r="AQ387" s="75"/>
      <c r="AR387" s="75"/>
      <c r="AS387" s="75"/>
      <c r="AT387" s="75"/>
      <c r="AU387" s="75"/>
      <c r="AV387" s="75"/>
      <c r="AW387" s="75"/>
      <c r="AX387" s="75"/>
      <c r="AY387" s="74"/>
      <c r="AZ387" s="74"/>
      <c r="BA387" s="73"/>
      <c r="BB387" s="77"/>
      <c r="BC387" s="78"/>
      <c r="BD387" s="78"/>
      <c r="BE387" s="78"/>
      <c r="BF387" s="78"/>
      <c r="BG387" s="73"/>
      <c r="BH387" s="75"/>
      <c r="BI387" s="75"/>
      <c r="BJ387" s="75"/>
      <c r="BK387" s="75"/>
    </row>
    <row r="388" ht="15.75" customHeight="1">
      <c r="A388" s="73"/>
      <c r="B388" s="74"/>
      <c r="C388" s="74"/>
      <c r="D388" s="74"/>
      <c r="E388" s="75"/>
      <c r="F388" s="75"/>
      <c r="G388" s="75"/>
      <c r="H388" s="74"/>
      <c r="I388" s="75"/>
      <c r="J388" s="73"/>
      <c r="K388" s="73"/>
      <c r="L388" s="74"/>
      <c r="M388" s="74"/>
      <c r="N388" s="73"/>
      <c r="O388" s="73"/>
      <c r="P388" s="74"/>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4"/>
      <c r="AN388" s="75"/>
      <c r="AO388" s="73"/>
      <c r="AP388" s="75"/>
      <c r="AQ388" s="75"/>
      <c r="AR388" s="75"/>
      <c r="AS388" s="75"/>
      <c r="AT388" s="75"/>
      <c r="AU388" s="75"/>
      <c r="AV388" s="75"/>
      <c r="AW388" s="75"/>
      <c r="AX388" s="75"/>
      <c r="AY388" s="74"/>
      <c r="AZ388" s="74"/>
      <c r="BA388" s="73"/>
      <c r="BB388" s="77"/>
      <c r="BC388" s="78"/>
      <c r="BD388" s="78"/>
      <c r="BE388" s="78"/>
      <c r="BF388" s="78"/>
      <c r="BG388" s="73"/>
      <c r="BH388" s="75"/>
      <c r="BI388" s="75"/>
      <c r="BJ388" s="75"/>
      <c r="BK388" s="75"/>
    </row>
    <row r="389" ht="15.75" customHeight="1">
      <c r="A389" s="73"/>
      <c r="B389" s="74"/>
      <c r="C389" s="74"/>
      <c r="D389" s="74"/>
      <c r="E389" s="75"/>
      <c r="F389" s="75"/>
      <c r="G389" s="75"/>
      <c r="H389" s="74"/>
      <c r="I389" s="75"/>
      <c r="J389" s="73"/>
      <c r="K389" s="73"/>
      <c r="L389" s="74"/>
      <c r="M389" s="74"/>
      <c r="N389" s="73"/>
      <c r="O389" s="73"/>
      <c r="P389" s="74"/>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4"/>
      <c r="AN389" s="75"/>
      <c r="AO389" s="73"/>
      <c r="AP389" s="75"/>
      <c r="AQ389" s="75"/>
      <c r="AR389" s="75"/>
      <c r="AS389" s="75"/>
      <c r="AT389" s="75"/>
      <c r="AU389" s="75"/>
      <c r="AV389" s="75"/>
      <c r="AW389" s="75"/>
      <c r="AX389" s="75"/>
      <c r="AY389" s="74"/>
      <c r="AZ389" s="74"/>
      <c r="BA389" s="73"/>
      <c r="BB389" s="77"/>
      <c r="BC389" s="78"/>
      <c r="BD389" s="78"/>
      <c r="BE389" s="78"/>
      <c r="BF389" s="78"/>
      <c r="BG389" s="73"/>
      <c r="BH389" s="75"/>
      <c r="BI389" s="75"/>
      <c r="BJ389" s="75"/>
      <c r="BK389" s="75"/>
    </row>
    <row r="390" ht="15.75" customHeight="1">
      <c r="A390" s="73"/>
      <c r="B390" s="74"/>
      <c r="C390" s="74"/>
      <c r="D390" s="74"/>
      <c r="E390" s="75"/>
      <c r="F390" s="75"/>
      <c r="G390" s="75"/>
      <c r="H390" s="74"/>
      <c r="I390" s="75"/>
      <c r="J390" s="73"/>
      <c r="K390" s="73"/>
      <c r="L390" s="74"/>
      <c r="M390" s="74"/>
      <c r="N390" s="73"/>
      <c r="O390" s="73"/>
      <c r="P390" s="74"/>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4"/>
      <c r="AN390" s="75"/>
      <c r="AO390" s="73"/>
      <c r="AP390" s="75"/>
      <c r="AQ390" s="75"/>
      <c r="AR390" s="75"/>
      <c r="AS390" s="75"/>
      <c r="AT390" s="75"/>
      <c r="AU390" s="75"/>
      <c r="AV390" s="75"/>
      <c r="AW390" s="75"/>
      <c r="AX390" s="75"/>
      <c r="AY390" s="74"/>
      <c r="AZ390" s="74"/>
      <c r="BA390" s="73"/>
      <c r="BB390" s="77"/>
      <c r="BC390" s="78"/>
      <c r="BD390" s="78"/>
      <c r="BE390" s="78"/>
      <c r="BF390" s="78"/>
      <c r="BG390" s="73"/>
      <c r="BH390" s="75"/>
      <c r="BI390" s="75"/>
      <c r="BJ390" s="75"/>
      <c r="BK390" s="75"/>
    </row>
    <row r="391" ht="15.75" customHeight="1">
      <c r="A391" s="73"/>
      <c r="B391" s="74"/>
      <c r="C391" s="74"/>
      <c r="D391" s="74"/>
      <c r="E391" s="75"/>
      <c r="F391" s="75"/>
      <c r="G391" s="75"/>
      <c r="H391" s="74"/>
      <c r="I391" s="75"/>
      <c r="J391" s="73"/>
      <c r="K391" s="73"/>
      <c r="L391" s="74"/>
      <c r="M391" s="74"/>
      <c r="N391" s="73"/>
      <c r="O391" s="73"/>
      <c r="P391" s="74"/>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4"/>
      <c r="AN391" s="75"/>
      <c r="AO391" s="73"/>
      <c r="AP391" s="75"/>
      <c r="AQ391" s="75"/>
      <c r="AR391" s="75"/>
      <c r="AS391" s="75"/>
      <c r="AT391" s="75"/>
      <c r="AU391" s="75"/>
      <c r="AV391" s="75"/>
      <c r="AW391" s="75"/>
      <c r="AX391" s="75"/>
      <c r="AY391" s="74"/>
      <c r="AZ391" s="74"/>
      <c r="BA391" s="73"/>
      <c r="BB391" s="77"/>
      <c r="BC391" s="78"/>
      <c r="BD391" s="78"/>
      <c r="BE391" s="78"/>
      <c r="BF391" s="78"/>
      <c r="BG391" s="73"/>
      <c r="BH391" s="75"/>
      <c r="BI391" s="75"/>
      <c r="BJ391" s="75"/>
      <c r="BK391" s="75"/>
    </row>
    <row r="392" ht="15.75" customHeight="1">
      <c r="A392" s="73"/>
      <c r="B392" s="74"/>
      <c r="C392" s="74"/>
      <c r="D392" s="74"/>
      <c r="E392" s="75"/>
      <c r="F392" s="75"/>
      <c r="G392" s="75"/>
      <c r="H392" s="74"/>
      <c r="I392" s="75"/>
      <c r="J392" s="73"/>
      <c r="K392" s="73"/>
      <c r="L392" s="74"/>
      <c r="M392" s="74"/>
      <c r="N392" s="73"/>
      <c r="O392" s="73"/>
      <c r="P392" s="74"/>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4"/>
      <c r="AN392" s="75"/>
      <c r="AO392" s="73"/>
      <c r="AP392" s="75"/>
      <c r="AQ392" s="75"/>
      <c r="AR392" s="75"/>
      <c r="AS392" s="75"/>
      <c r="AT392" s="75"/>
      <c r="AU392" s="75"/>
      <c r="AV392" s="75"/>
      <c r="AW392" s="75"/>
      <c r="AX392" s="75"/>
      <c r="AY392" s="74"/>
      <c r="AZ392" s="74"/>
      <c r="BA392" s="73"/>
      <c r="BB392" s="77"/>
      <c r="BC392" s="78"/>
      <c r="BD392" s="78"/>
      <c r="BE392" s="78"/>
      <c r="BF392" s="78"/>
      <c r="BG392" s="73"/>
      <c r="BH392" s="75"/>
      <c r="BI392" s="75"/>
      <c r="BJ392" s="75"/>
      <c r="BK392" s="75"/>
    </row>
    <row r="393" ht="15.75" customHeight="1">
      <c r="A393" s="73"/>
      <c r="B393" s="74"/>
      <c r="C393" s="74"/>
      <c r="D393" s="74"/>
      <c r="E393" s="75"/>
      <c r="F393" s="75"/>
      <c r="G393" s="75"/>
      <c r="H393" s="74"/>
      <c r="I393" s="75"/>
      <c r="J393" s="73"/>
      <c r="K393" s="73"/>
      <c r="L393" s="74"/>
      <c r="M393" s="74"/>
      <c r="N393" s="73"/>
      <c r="O393" s="73"/>
      <c r="P393" s="74"/>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4"/>
      <c r="AN393" s="75"/>
      <c r="AO393" s="73"/>
      <c r="AP393" s="75"/>
      <c r="AQ393" s="75"/>
      <c r="AR393" s="75"/>
      <c r="AS393" s="75"/>
      <c r="AT393" s="75"/>
      <c r="AU393" s="75"/>
      <c r="AV393" s="75"/>
      <c r="AW393" s="75"/>
      <c r="AX393" s="75"/>
      <c r="AY393" s="74"/>
      <c r="AZ393" s="74"/>
      <c r="BA393" s="73"/>
      <c r="BB393" s="77"/>
      <c r="BC393" s="78"/>
      <c r="BD393" s="78"/>
      <c r="BE393" s="78"/>
      <c r="BF393" s="78"/>
      <c r="BG393" s="73"/>
      <c r="BH393" s="75"/>
      <c r="BI393" s="75"/>
      <c r="BJ393" s="75"/>
      <c r="BK393" s="75"/>
    </row>
    <row r="394" ht="15.75" customHeight="1">
      <c r="A394" s="73"/>
      <c r="B394" s="74"/>
      <c r="C394" s="74"/>
      <c r="D394" s="74"/>
      <c r="E394" s="75"/>
      <c r="F394" s="75"/>
      <c r="G394" s="75"/>
      <c r="H394" s="74"/>
      <c r="I394" s="75"/>
      <c r="J394" s="73"/>
      <c r="K394" s="73"/>
      <c r="L394" s="74"/>
      <c r="M394" s="74"/>
      <c r="N394" s="73"/>
      <c r="O394" s="73"/>
      <c r="P394" s="74"/>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4"/>
      <c r="AN394" s="75"/>
      <c r="AO394" s="73"/>
      <c r="AP394" s="75"/>
      <c r="AQ394" s="75"/>
      <c r="AR394" s="75"/>
      <c r="AS394" s="75"/>
      <c r="AT394" s="75"/>
      <c r="AU394" s="75"/>
      <c r="AV394" s="75"/>
      <c r="AW394" s="75"/>
      <c r="AX394" s="75"/>
      <c r="AY394" s="74"/>
      <c r="AZ394" s="74"/>
      <c r="BA394" s="73"/>
      <c r="BB394" s="77"/>
      <c r="BC394" s="78"/>
      <c r="BD394" s="78"/>
      <c r="BE394" s="78"/>
      <c r="BF394" s="78"/>
      <c r="BG394" s="73"/>
      <c r="BH394" s="75"/>
      <c r="BI394" s="75"/>
      <c r="BJ394" s="75"/>
      <c r="BK394" s="75"/>
    </row>
    <row r="395" ht="15.75" customHeight="1">
      <c r="A395" s="73"/>
      <c r="B395" s="74"/>
      <c r="C395" s="74"/>
      <c r="D395" s="74"/>
      <c r="E395" s="75"/>
      <c r="F395" s="75"/>
      <c r="G395" s="75"/>
      <c r="H395" s="74"/>
      <c r="I395" s="75"/>
      <c r="J395" s="73"/>
      <c r="K395" s="73"/>
      <c r="L395" s="74"/>
      <c r="M395" s="74"/>
      <c r="N395" s="73"/>
      <c r="O395" s="73"/>
      <c r="P395" s="74"/>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4"/>
      <c r="AN395" s="75"/>
      <c r="AO395" s="73"/>
      <c r="AP395" s="75"/>
      <c r="AQ395" s="75"/>
      <c r="AR395" s="75"/>
      <c r="AS395" s="75"/>
      <c r="AT395" s="75"/>
      <c r="AU395" s="75"/>
      <c r="AV395" s="75"/>
      <c r="AW395" s="75"/>
      <c r="AX395" s="75"/>
      <c r="AY395" s="74"/>
      <c r="AZ395" s="74"/>
      <c r="BA395" s="73"/>
      <c r="BB395" s="77"/>
      <c r="BC395" s="78"/>
      <c r="BD395" s="78"/>
      <c r="BE395" s="78"/>
      <c r="BF395" s="78"/>
      <c r="BG395" s="73"/>
      <c r="BH395" s="75"/>
      <c r="BI395" s="75"/>
      <c r="BJ395" s="75"/>
      <c r="BK395" s="75"/>
    </row>
    <row r="396" ht="15.75" customHeight="1">
      <c r="A396" s="73"/>
      <c r="B396" s="74"/>
      <c r="C396" s="74"/>
      <c r="D396" s="74"/>
      <c r="E396" s="75"/>
      <c r="F396" s="75"/>
      <c r="G396" s="75"/>
      <c r="H396" s="74"/>
      <c r="I396" s="75"/>
      <c r="J396" s="73"/>
      <c r="K396" s="73"/>
      <c r="L396" s="74"/>
      <c r="M396" s="74"/>
      <c r="N396" s="73"/>
      <c r="O396" s="73"/>
      <c r="P396" s="74"/>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4"/>
      <c r="AN396" s="75"/>
      <c r="AO396" s="73"/>
      <c r="AP396" s="75"/>
      <c r="AQ396" s="75"/>
      <c r="AR396" s="75"/>
      <c r="AS396" s="75"/>
      <c r="AT396" s="75"/>
      <c r="AU396" s="75"/>
      <c r="AV396" s="75"/>
      <c r="AW396" s="75"/>
      <c r="AX396" s="75"/>
      <c r="AY396" s="74"/>
      <c r="AZ396" s="74"/>
      <c r="BA396" s="73"/>
      <c r="BB396" s="77"/>
      <c r="BC396" s="78"/>
      <c r="BD396" s="78"/>
      <c r="BE396" s="78"/>
      <c r="BF396" s="78"/>
      <c r="BG396" s="73"/>
      <c r="BH396" s="75"/>
      <c r="BI396" s="75"/>
      <c r="BJ396" s="75"/>
      <c r="BK396" s="75"/>
    </row>
    <row r="397" ht="15.75" customHeight="1">
      <c r="A397" s="73"/>
      <c r="B397" s="74"/>
      <c r="C397" s="74"/>
      <c r="D397" s="74"/>
      <c r="E397" s="75"/>
      <c r="F397" s="75"/>
      <c r="G397" s="75"/>
      <c r="H397" s="74"/>
      <c r="I397" s="75"/>
      <c r="J397" s="73"/>
      <c r="K397" s="73"/>
      <c r="L397" s="74"/>
      <c r="M397" s="74"/>
      <c r="N397" s="73"/>
      <c r="O397" s="73"/>
      <c r="P397" s="74"/>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4"/>
      <c r="AN397" s="75"/>
      <c r="AO397" s="73"/>
      <c r="AP397" s="75"/>
      <c r="AQ397" s="75"/>
      <c r="AR397" s="75"/>
      <c r="AS397" s="75"/>
      <c r="AT397" s="75"/>
      <c r="AU397" s="75"/>
      <c r="AV397" s="75"/>
      <c r="AW397" s="75"/>
      <c r="AX397" s="75"/>
      <c r="AY397" s="74"/>
      <c r="AZ397" s="74"/>
      <c r="BA397" s="73"/>
      <c r="BB397" s="77"/>
      <c r="BC397" s="78"/>
      <c r="BD397" s="78"/>
      <c r="BE397" s="78"/>
      <c r="BF397" s="78"/>
      <c r="BG397" s="73"/>
      <c r="BH397" s="75"/>
      <c r="BI397" s="75"/>
      <c r="BJ397" s="75"/>
      <c r="BK397" s="75"/>
    </row>
    <row r="398" ht="15.75" customHeight="1">
      <c r="A398" s="73"/>
      <c r="B398" s="74"/>
      <c r="C398" s="74"/>
      <c r="D398" s="74"/>
      <c r="E398" s="75"/>
      <c r="F398" s="75"/>
      <c r="G398" s="75"/>
      <c r="H398" s="74"/>
      <c r="I398" s="75"/>
      <c r="J398" s="73"/>
      <c r="K398" s="73"/>
      <c r="L398" s="74"/>
      <c r="M398" s="74"/>
      <c r="N398" s="73"/>
      <c r="O398" s="73"/>
      <c r="P398" s="74"/>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4"/>
      <c r="AN398" s="75"/>
      <c r="AO398" s="73"/>
      <c r="AP398" s="75"/>
      <c r="AQ398" s="75"/>
      <c r="AR398" s="75"/>
      <c r="AS398" s="75"/>
      <c r="AT398" s="75"/>
      <c r="AU398" s="75"/>
      <c r="AV398" s="75"/>
      <c r="AW398" s="75"/>
      <c r="AX398" s="75"/>
      <c r="AY398" s="74"/>
      <c r="AZ398" s="74"/>
      <c r="BA398" s="73"/>
      <c r="BB398" s="77"/>
      <c r="BC398" s="78"/>
      <c r="BD398" s="78"/>
      <c r="BE398" s="78"/>
      <c r="BF398" s="78"/>
      <c r="BG398" s="73"/>
      <c r="BH398" s="75"/>
      <c r="BI398" s="75"/>
      <c r="BJ398" s="75"/>
      <c r="BK398" s="75"/>
    </row>
    <row r="399" ht="15.75" customHeight="1">
      <c r="A399" s="73"/>
      <c r="B399" s="74"/>
      <c r="C399" s="74"/>
      <c r="D399" s="74"/>
      <c r="E399" s="75"/>
      <c r="F399" s="75"/>
      <c r="G399" s="75"/>
      <c r="H399" s="74"/>
      <c r="I399" s="75"/>
      <c r="J399" s="73"/>
      <c r="K399" s="73"/>
      <c r="L399" s="74"/>
      <c r="M399" s="74"/>
      <c r="N399" s="73"/>
      <c r="O399" s="73"/>
      <c r="P399" s="74"/>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4"/>
      <c r="AN399" s="75"/>
      <c r="AO399" s="73"/>
      <c r="AP399" s="75"/>
      <c r="AQ399" s="75"/>
      <c r="AR399" s="75"/>
      <c r="AS399" s="75"/>
      <c r="AT399" s="75"/>
      <c r="AU399" s="75"/>
      <c r="AV399" s="75"/>
      <c r="AW399" s="75"/>
      <c r="AX399" s="75"/>
      <c r="AY399" s="74"/>
      <c r="AZ399" s="74"/>
      <c r="BA399" s="73"/>
      <c r="BB399" s="77"/>
      <c r="BC399" s="78"/>
      <c r="BD399" s="78"/>
      <c r="BE399" s="78"/>
      <c r="BF399" s="78"/>
      <c r="BG399" s="73"/>
      <c r="BH399" s="75"/>
      <c r="BI399" s="75"/>
      <c r="BJ399" s="75"/>
      <c r="BK399" s="75"/>
    </row>
    <row r="400" ht="15.75" customHeight="1">
      <c r="A400" s="73"/>
      <c r="B400" s="74"/>
      <c r="C400" s="74"/>
      <c r="D400" s="74"/>
      <c r="E400" s="75"/>
      <c r="F400" s="75"/>
      <c r="G400" s="75"/>
      <c r="H400" s="74"/>
      <c r="I400" s="75"/>
      <c r="J400" s="73"/>
      <c r="K400" s="73"/>
      <c r="L400" s="74"/>
      <c r="M400" s="74"/>
      <c r="N400" s="73"/>
      <c r="O400" s="73"/>
      <c r="P400" s="74"/>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4"/>
      <c r="AN400" s="75"/>
      <c r="AO400" s="73"/>
      <c r="AP400" s="75"/>
      <c r="AQ400" s="75"/>
      <c r="AR400" s="75"/>
      <c r="AS400" s="75"/>
      <c r="AT400" s="75"/>
      <c r="AU400" s="75"/>
      <c r="AV400" s="75"/>
      <c r="AW400" s="75"/>
      <c r="AX400" s="75"/>
      <c r="AY400" s="74"/>
      <c r="AZ400" s="74"/>
      <c r="BA400" s="73"/>
      <c r="BB400" s="77"/>
      <c r="BC400" s="78"/>
      <c r="BD400" s="78"/>
      <c r="BE400" s="78"/>
      <c r="BF400" s="78"/>
      <c r="BG400" s="73"/>
      <c r="BH400" s="75"/>
      <c r="BI400" s="75"/>
      <c r="BJ400" s="75"/>
      <c r="BK400" s="75"/>
    </row>
    <row r="401" ht="15.75" customHeight="1">
      <c r="A401" s="73"/>
      <c r="B401" s="74"/>
      <c r="C401" s="74"/>
      <c r="D401" s="74"/>
      <c r="E401" s="75"/>
      <c r="F401" s="75"/>
      <c r="G401" s="75"/>
      <c r="H401" s="74"/>
      <c r="I401" s="75"/>
      <c r="J401" s="73"/>
      <c r="K401" s="73"/>
      <c r="L401" s="74"/>
      <c r="M401" s="74"/>
      <c r="N401" s="73"/>
      <c r="O401" s="73"/>
      <c r="P401" s="74"/>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4"/>
      <c r="AN401" s="75"/>
      <c r="AO401" s="73"/>
      <c r="AP401" s="75"/>
      <c r="AQ401" s="75"/>
      <c r="AR401" s="75"/>
      <c r="AS401" s="75"/>
      <c r="AT401" s="75"/>
      <c r="AU401" s="75"/>
      <c r="AV401" s="75"/>
      <c r="AW401" s="75"/>
      <c r="AX401" s="75"/>
      <c r="AY401" s="74"/>
      <c r="AZ401" s="74"/>
      <c r="BA401" s="73"/>
      <c r="BB401" s="77"/>
      <c r="BC401" s="78"/>
      <c r="BD401" s="78"/>
      <c r="BE401" s="78"/>
      <c r="BF401" s="78"/>
      <c r="BG401" s="73"/>
      <c r="BH401" s="75"/>
      <c r="BI401" s="75"/>
      <c r="BJ401" s="75"/>
      <c r="BK401" s="75"/>
    </row>
    <row r="402" ht="15.75" customHeight="1">
      <c r="A402" s="73"/>
      <c r="B402" s="74"/>
      <c r="C402" s="74"/>
      <c r="D402" s="74"/>
      <c r="E402" s="75"/>
      <c r="F402" s="75"/>
      <c r="G402" s="75"/>
      <c r="H402" s="74"/>
      <c r="I402" s="75"/>
      <c r="J402" s="73"/>
      <c r="K402" s="73"/>
      <c r="L402" s="74"/>
      <c r="M402" s="74"/>
      <c r="N402" s="73"/>
      <c r="O402" s="73"/>
      <c r="P402" s="74"/>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4"/>
      <c r="AN402" s="75"/>
      <c r="AO402" s="73"/>
      <c r="AP402" s="75"/>
      <c r="AQ402" s="75"/>
      <c r="AR402" s="75"/>
      <c r="AS402" s="75"/>
      <c r="AT402" s="75"/>
      <c r="AU402" s="75"/>
      <c r="AV402" s="75"/>
      <c r="AW402" s="75"/>
      <c r="AX402" s="75"/>
      <c r="AY402" s="74"/>
      <c r="AZ402" s="74"/>
      <c r="BA402" s="73"/>
      <c r="BB402" s="77"/>
      <c r="BC402" s="78"/>
      <c r="BD402" s="78"/>
      <c r="BE402" s="78"/>
      <c r="BF402" s="78"/>
      <c r="BG402" s="73"/>
      <c r="BH402" s="75"/>
      <c r="BI402" s="75"/>
      <c r="BJ402" s="75"/>
      <c r="BK402" s="75"/>
    </row>
    <row r="403" ht="15.75" customHeight="1">
      <c r="A403" s="73"/>
      <c r="B403" s="74"/>
      <c r="C403" s="74"/>
      <c r="D403" s="74"/>
      <c r="E403" s="75"/>
      <c r="F403" s="75"/>
      <c r="G403" s="75"/>
      <c r="H403" s="74"/>
      <c r="I403" s="75"/>
      <c r="J403" s="73"/>
      <c r="K403" s="73"/>
      <c r="L403" s="74"/>
      <c r="M403" s="74"/>
      <c r="N403" s="73"/>
      <c r="O403" s="73"/>
      <c r="P403" s="74"/>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4"/>
      <c r="AN403" s="75"/>
      <c r="AO403" s="73"/>
      <c r="AP403" s="75"/>
      <c r="AQ403" s="75"/>
      <c r="AR403" s="75"/>
      <c r="AS403" s="75"/>
      <c r="AT403" s="75"/>
      <c r="AU403" s="75"/>
      <c r="AV403" s="75"/>
      <c r="AW403" s="75"/>
      <c r="AX403" s="75"/>
      <c r="AY403" s="74"/>
      <c r="AZ403" s="74"/>
      <c r="BA403" s="73"/>
      <c r="BB403" s="77"/>
      <c r="BC403" s="78"/>
      <c r="BD403" s="78"/>
      <c r="BE403" s="78"/>
      <c r="BF403" s="78"/>
      <c r="BG403" s="73"/>
      <c r="BH403" s="75"/>
      <c r="BI403" s="75"/>
      <c r="BJ403" s="75"/>
      <c r="BK403" s="75"/>
    </row>
    <row r="404" ht="15.75" customHeight="1">
      <c r="A404" s="73"/>
      <c r="B404" s="74"/>
      <c r="C404" s="74"/>
      <c r="D404" s="74"/>
      <c r="E404" s="75"/>
      <c r="F404" s="75"/>
      <c r="G404" s="75"/>
      <c r="H404" s="74"/>
      <c r="I404" s="75"/>
      <c r="J404" s="73"/>
      <c r="K404" s="73"/>
      <c r="L404" s="74"/>
      <c r="M404" s="74"/>
      <c r="N404" s="73"/>
      <c r="O404" s="73"/>
      <c r="P404" s="74"/>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4"/>
      <c r="AN404" s="75"/>
      <c r="AO404" s="73"/>
      <c r="AP404" s="75"/>
      <c r="AQ404" s="75"/>
      <c r="AR404" s="75"/>
      <c r="AS404" s="75"/>
      <c r="AT404" s="75"/>
      <c r="AU404" s="75"/>
      <c r="AV404" s="75"/>
      <c r="AW404" s="75"/>
      <c r="AX404" s="75"/>
      <c r="AY404" s="74"/>
      <c r="AZ404" s="74"/>
      <c r="BA404" s="73"/>
      <c r="BB404" s="77"/>
      <c r="BC404" s="78"/>
      <c r="BD404" s="78"/>
      <c r="BE404" s="78"/>
      <c r="BF404" s="78"/>
      <c r="BG404" s="73"/>
      <c r="BH404" s="75"/>
      <c r="BI404" s="75"/>
      <c r="BJ404" s="75"/>
      <c r="BK404" s="75"/>
    </row>
    <row r="405" ht="15.75" customHeight="1">
      <c r="A405" s="73"/>
      <c r="B405" s="74"/>
      <c r="C405" s="74"/>
      <c r="D405" s="74"/>
      <c r="E405" s="75"/>
      <c r="F405" s="75"/>
      <c r="G405" s="75"/>
      <c r="H405" s="74"/>
      <c r="I405" s="75"/>
      <c r="J405" s="73"/>
      <c r="K405" s="73"/>
      <c r="L405" s="74"/>
      <c r="M405" s="74"/>
      <c r="N405" s="73"/>
      <c r="O405" s="73"/>
      <c r="P405" s="74"/>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4"/>
      <c r="AN405" s="75"/>
      <c r="AO405" s="73"/>
      <c r="AP405" s="75"/>
      <c r="AQ405" s="75"/>
      <c r="AR405" s="75"/>
      <c r="AS405" s="75"/>
      <c r="AT405" s="75"/>
      <c r="AU405" s="75"/>
      <c r="AV405" s="75"/>
      <c r="AW405" s="75"/>
      <c r="AX405" s="75"/>
      <c r="AY405" s="74"/>
      <c r="AZ405" s="74"/>
      <c r="BA405" s="73"/>
      <c r="BB405" s="77"/>
      <c r="BC405" s="78"/>
      <c r="BD405" s="78"/>
      <c r="BE405" s="78"/>
      <c r="BF405" s="78"/>
      <c r="BG405" s="73"/>
      <c r="BH405" s="75"/>
      <c r="BI405" s="75"/>
      <c r="BJ405" s="75"/>
      <c r="BK405" s="75"/>
    </row>
    <row r="406" ht="15.75" customHeight="1">
      <c r="A406" s="73"/>
      <c r="B406" s="74"/>
      <c r="C406" s="74"/>
      <c r="D406" s="74"/>
      <c r="E406" s="75"/>
      <c r="F406" s="75"/>
      <c r="G406" s="75"/>
      <c r="H406" s="74"/>
      <c r="I406" s="75"/>
      <c r="J406" s="73"/>
      <c r="K406" s="73"/>
      <c r="L406" s="74"/>
      <c r="M406" s="74"/>
      <c r="N406" s="73"/>
      <c r="O406" s="73"/>
      <c r="P406" s="74"/>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4"/>
      <c r="AN406" s="75"/>
      <c r="AO406" s="73"/>
      <c r="AP406" s="75"/>
      <c r="AQ406" s="75"/>
      <c r="AR406" s="75"/>
      <c r="AS406" s="75"/>
      <c r="AT406" s="75"/>
      <c r="AU406" s="75"/>
      <c r="AV406" s="75"/>
      <c r="AW406" s="75"/>
      <c r="AX406" s="75"/>
      <c r="AY406" s="74"/>
      <c r="AZ406" s="74"/>
      <c r="BA406" s="73"/>
      <c r="BB406" s="77"/>
      <c r="BC406" s="78"/>
      <c r="BD406" s="78"/>
      <c r="BE406" s="78"/>
      <c r="BF406" s="78"/>
      <c r="BG406" s="73"/>
      <c r="BH406" s="75"/>
      <c r="BI406" s="75"/>
      <c r="BJ406" s="75"/>
      <c r="BK406" s="75"/>
    </row>
    <row r="407" ht="15.75" customHeight="1">
      <c r="A407" s="73"/>
      <c r="B407" s="74"/>
      <c r="C407" s="74"/>
      <c r="D407" s="74"/>
      <c r="E407" s="75"/>
      <c r="F407" s="75"/>
      <c r="G407" s="75"/>
      <c r="H407" s="74"/>
      <c r="I407" s="75"/>
      <c r="J407" s="73"/>
      <c r="K407" s="73"/>
      <c r="L407" s="74"/>
      <c r="M407" s="74"/>
      <c r="N407" s="73"/>
      <c r="O407" s="73"/>
      <c r="P407" s="74"/>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4"/>
      <c r="AN407" s="75"/>
      <c r="AO407" s="73"/>
      <c r="AP407" s="75"/>
      <c r="AQ407" s="75"/>
      <c r="AR407" s="75"/>
      <c r="AS407" s="75"/>
      <c r="AT407" s="75"/>
      <c r="AU407" s="75"/>
      <c r="AV407" s="75"/>
      <c r="AW407" s="75"/>
      <c r="AX407" s="75"/>
      <c r="AY407" s="74"/>
      <c r="AZ407" s="74"/>
      <c r="BA407" s="73"/>
      <c r="BB407" s="77"/>
      <c r="BC407" s="78"/>
      <c r="BD407" s="78"/>
      <c r="BE407" s="78"/>
      <c r="BF407" s="78"/>
      <c r="BG407" s="73"/>
      <c r="BH407" s="75"/>
      <c r="BI407" s="75"/>
      <c r="BJ407" s="75"/>
      <c r="BK407" s="75"/>
    </row>
    <row r="408" ht="15.75" customHeight="1">
      <c r="A408" s="73"/>
      <c r="B408" s="74"/>
      <c r="C408" s="74"/>
      <c r="D408" s="74"/>
      <c r="E408" s="75"/>
      <c r="F408" s="75"/>
      <c r="G408" s="75"/>
      <c r="H408" s="74"/>
      <c r="I408" s="75"/>
      <c r="J408" s="73"/>
      <c r="K408" s="73"/>
      <c r="L408" s="74"/>
      <c r="M408" s="74"/>
      <c r="N408" s="73"/>
      <c r="O408" s="73"/>
      <c r="P408" s="74"/>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4"/>
      <c r="AN408" s="75"/>
      <c r="AO408" s="73"/>
      <c r="AP408" s="75"/>
      <c r="AQ408" s="75"/>
      <c r="AR408" s="75"/>
      <c r="AS408" s="75"/>
      <c r="AT408" s="75"/>
      <c r="AU408" s="75"/>
      <c r="AV408" s="75"/>
      <c r="AW408" s="75"/>
      <c r="AX408" s="75"/>
      <c r="AY408" s="74"/>
      <c r="AZ408" s="74"/>
      <c r="BA408" s="73"/>
      <c r="BB408" s="77"/>
      <c r="BC408" s="78"/>
      <c r="BD408" s="78"/>
      <c r="BE408" s="78"/>
      <c r="BF408" s="78"/>
      <c r="BG408" s="73"/>
      <c r="BH408" s="75"/>
      <c r="BI408" s="75"/>
      <c r="BJ408" s="75"/>
      <c r="BK408" s="75"/>
    </row>
    <row r="409" ht="15.75" customHeight="1">
      <c r="A409" s="73"/>
      <c r="B409" s="74"/>
      <c r="C409" s="74"/>
      <c r="D409" s="74"/>
      <c r="E409" s="75"/>
      <c r="F409" s="75"/>
      <c r="G409" s="75"/>
      <c r="H409" s="74"/>
      <c r="I409" s="75"/>
      <c r="J409" s="73"/>
      <c r="K409" s="73"/>
      <c r="L409" s="74"/>
      <c r="M409" s="74"/>
      <c r="N409" s="73"/>
      <c r="O409" s="73"/>
      <c r="P409" s="74"/>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4"/>
      <c r="AN409" s="75"/>
      <c r="AO409" s="73"/>
      <c r="AP409" s="75"/>
      <c r="AQ409" s="75"/>
      <c r="AR409" s="75"/>
      <c r="AS409" s="75"/>
      <c r="AT409" s="75"/>
      <c r="AU409" s="75"/>
      <c r="AV409" s="75"/>
      <c r="AW409" s="75"/>
      <c r="AX409" s="75"/>
      <c r="AY409" s="74"/>
      <c r="AZ409" s="74"/>
      <c r="BA409" s="73"/>
      <c r="BB409" s="77"/>
      <c r="BC409" s="78"/>
      <c r="BD409" s="78"/>
      <c r="BE409" s="78"/>
      <c r="BF409" s="78"/>
      <c r="BG409" s="73"/>
      <c r="BH409" s="75"/>
      <c r="BI409" s="75"/>
      <c r="BJ409" s="75"/>
      <c r="BK409" s="75"/>
    </row>
    <row r="410" ht="15.75" customHeight="1">
      <c r="A410" s="73"/>
      <c r="B410" s="74"/>
      <c r="C410" s="74"/>
      <c r="D410" s="74"/>
      <c r="E410" s="75"/>
      <c r="F410" s="75"/>
      <c r="G410" s="75"/>
      <c r="H410" s="74"/>
      <c r="I410" s="75"/>
      <c r="J410" s="73"/>
      <c r="K410" s="73"/>
      <c r="L410" s="74"/>
      <c r="M410" s="74"/>
      <c r="N410" s="73"/>
      <c r="O410" s="73"/>
      <c r="P410" s="74"/>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4"/>
      <c r="AN410" s="75"/>
      <c r="AO410" s="73"/>
      <c r="AP410" s="75"/>
      <c r="AQ410" s="75"/>
      <c r="AR410" s="75"/>
      <c r="AS410" s="75"/>
      <c r="AT410" s="75"/>
      <c r="AU410" s="75"/>
      <c r="AV410" s="75"/>
      <c r="AW410" s="75"/>
      <c r="AX410" s="75"/>
      <c r="AY410" s="74"/>
      <c r="AZ410" s="74"/>
      <c r="BA410" s="73"/>
      <c r="BB410" s="77"/>
      <c r="BC410" s="78"/>
      <c r="BD410" s="78"/>
      <c r="BE410" s="78"/>
      <c r="BF410" s="78"/>
      <c r="BG410" s="73"/>
      <c r="BH410" s="75"/>
      <c r="BI410" s="75"/>
      <c r="BJ410" s="75"/>
      <c r="BK410" s="75"/>
    </row>
    <row r="411" ht="15.75" customHeight="1">
      <c r="A411" s="73"/>
      <c r="B411" s="74"/>
      <c r="C411" s="74"/>
      <c r="D411" s="74"/>
      <c r="E411" s="75"/>
      <c r="F411" s="75"/>
      <c r="G411" s="75"/>
      <c r="H411" s="74"/>
      <c r="I411" s="75"/>
      <c r="J411" s="73"/>
      <c r="K411" s="73"/>
      <c r="L411" s="74"/>
      <c r="M411" s="74"/>
      <c r="N411" s="73"/>
      <c r="O411" s="73"/>
      <c r="P411" s="74"/>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4"/>
      <c r="AN411" s="75"/>
      <c r="AO411" s="73"/>
      <c r="AP411" s="75"/>
      <c r="AQ411" s="75"/>
      <c r="AR411" s="75"/>
      <c r="AS411" s="75"/>
      <c r="AT411" s="75"/>
      <c r="AU411" s="75"/>
      <c r="AV411" s="75"/>
      <c r="AW411" s="75"/>
      <c r="AX411" s="75"/>
      <c r="AY411" s="74"/>
      <c r="AZ411" s="74"/>
      <c r="BA411" s="73"/>
      <c r="BB411" s="77"/>
      <c r="BC411" s="78"/>
      <c r="BD411" s="78"/>
      <c r="BE411" s="78"/>
      <c r="BF411" s="78"/>
      <c r="BG411" s="73"/>
      <c r="BH411" s="75"/>
      <c r="BI411" s="75"/>
      <c r="BJ411" s="75"/>
      <c r="BK411" s="75"/>
    </row>
    <row r="412" ht="15.75" customHeight="1">
      <c r="A412" s="73"/>
      <c r="B412" s="74"/>
      <c r="C412" s="74"/>
      <c r="D412" s="74"/>
      <c r="E412" s="75"/>
      <c r="F412" s="75"/>
      <c r="G412" s="75"/>
      <c r="H412" s="74"/>
      <c r="I412" s="75"/>
      <c r="J412" s="73"/>
      <c r="K412" s="73"/>
      <c r="L412" s="74"/>
      <c r="M412" s="74"/>
      <c r="N412" s="73"/>
      <c r="O412" s="73"/>
      <c r="P412" s="74"/>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4"/>
      <c r="AN412" s="75"/>
      <c r="AO412" s="73"/>
      <c r="AP412" s="75"/>
      <c r="AQ412" s="75"/>
      <c r="AR412" s="75"/>
      <c r="AS412" s="75"/>
      <c r="AT412" s="75"/>
      <c r="AU412" s="75"/>
      <c r="AV412" s="75"/>
      <c r="AW412" s="75"/>
      <c r="AX412" s="75"/>
      <c r="AY412" s="74"/>
      <c r="AZ412" s="74"/>
      <c r="BA412" s="73"/>
      <c r="BB412" s="77"/>
      <c r="BC412" s="78"/>
      <c r="BD412" s="78"/>
      <c r="BE412" s="78"/>
      <c r="BF412" s="78"/>
      <c r="BG412" s="73"/>
      <c r="BH412" s="75"/>
      <c r="BI412" s="75"/>
      <c r="BJ412" s="75"/>
      <c r="BK412" s="75"/>
    </row>
    <row r="413" ht="15.75" customHeight="1">
      <c r="A413" s="73"/>
      <c r="B413" s="74"/>
      <c r="C413" s="74"/>
      <c r="D413" s="74"/>
      <c r="E413" s="75"/>
      <c r="F413" s="75"/>
      <c r="G413" s="75"/>
      <c r="H413" s="74"/>
      <c r="I413" s="75"/>
      <c r="J413" s="73"/>
      <c r="K413" s="73"/>
      <c r="L413" s="74"/>
      <c r="M413" s="74"/>
      <c r="N413" s="73"/>
      <c r="O413" s="73"/>
      <c r="P413" s="74"/>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4"/>
      <c r="AN413" s="75"/>
      <c r="AO413" s="73"/>
      <c r="AP413" s="75"/>
      <c r="AQ413" s="75"/>
      <c r="AR413" s="75"/>
      <c r="AS413" s="75"/>
      <c r="AT413" s="75"/>
      <c r="AU413" s="75"/>
      <c r="AV413" s="75"/>
      <c r="AW413" s="75"/>
      <c r="AX413" s="75"/>
      <c r="AY413" s="74"/>
      <c r="AZ413" s="74"/>
      <c r="BA413" s="73"/>
      <c r="BB413" s="77"/>
      <c r="BC413" s="78"/>
      <c r="BD413" s="78"/>
      <c r="BE413" s="78"/>
      <c r="BF413" s="78"/>
      <c r="BG413" s="73"/>
      <c r="BH413" s="75"/>
      <c r="BI413" s="75"/>
      <c r="BJ413" s="75"/>
      <c r="BK413" s="75"/>
    </row>
    <row r="414" ht="15.75" customHeight="1">
      <c r="A414" s="73"/>
      <c r="B414" s="74"/>
      <c r="C414" s="74"/>
      <c r="D414" s="74"/>
      <c r="E414" s="75"/>
      <c r="F414" s="75"/>
      <c r="G414" s="75"/>
      <c r="H414" s="74"/>
      <c r="I414" s="75"/>
      <c r="J414" s="73"/>
      <c r="K414" s="73"/>
      <c r="L414" s="74"/>
      <c r="M414" s="74"/>
      <c r="N414" s="73"/>
      <c r="O414" s="73"/>
      <c r="P414" s="74"/>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4"/>
      <c r="AN414" s="75"/>
      <c r="AO414" s="73"/>
      <c r="AP414" s="75"/>
      <c r="AQ414" s="75"/>
      <c r="AR414" s="75"/>
      <c r="AS414" s="75"/>
      <c r="AT414" s="75"/>
      <c r="AU414" s="75"/>
      <c r="AV414" s="75"/>
      <c r="AW414" s="75"/>
      <c r="AX414" s="75"/>
      <c r="AY414" s="74"/>
      <c r="AZ414" s="74"/>
      <c r="BA414" s="73"/>
      <c r="BB414" s="77"/>
      <c r="BC414" s="78"/>
      <c r="BD414" s="78"/>
      <c r="BE414" s="78"/>
      <c r="BF414" s="78"/>
      <c r="BG414" s="73"/>
      <c r="BH414" s="75"/>
      <c r="BI414" s="75"/>
      <c r="BJ414" s="75"/>
      <c r="BK414" s="75"/>
    </row>
    <row r="415" ht="15.75" customHeight="1">
      <c r="A415" s="73"/>
      <c r="B415" s="74"/>
      <c r="C415" s="74"/>
      <c r="D415" s="74"/>
      <c r="E415" s="75"/>
      <c r="F415" s="75"/>
      <c r="G415" s="75"/>
      <c r="H415" s="74"/>
      <c r="I415" s="75"/>
      <c r="J415" s="73"/>
      <c r="K415" s="73"/>
      <c r="L415" s="74"/>
      <c r="M415" s="74"/>
      <c r="N415" s="73"/>
      <c r="O415" s="73"/>
      <c r="P415" s="74"/>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4"/>
      <c r="AN415" s="75"/>
      <c r="AO415" s="73"/>
      <c r="AP415" s="75"/>
      <c r="AQ415" s="75"/>
      <c r="AR415" s="75"/>
      <c r="AS415" s="75"/>
      <c r="AT415" s="75"/>
      <c r="AU415" s="75"/>
      <c r="AV415" s="75"/>
      <c r="AW415" s="75"/>
      <c r="AX415" s="75"/>
      <c r="AY415" s="74"/>
      <c r="AZ415" s="74"/>
      <c r="BA415" s="73"/>
      <c r="BB415" s="77"/>
      <c r="BC415" s="78"/>
      <c r="BD415" s="78"/>
      <c r="BE415" s="78"/>
      <c r="BF415" s="78"/>
      <c r="BG415" s="73"/>
      <c r="BH415" s="75"/>
      <c r="BI415" s="75"/>
      <c r="BJ415" s="75"/>
      <c r="BK415" s="75"/>
    </row>
    <row r="416" ht="15.75" customHeight="1">
      <c r="A416" s="73"/>
      <c r="B416" s="74"/>
      <c r="C416" s="74"/>
      <c r="D416" s="74"/>
      <c r="E416" s="75"/>
      <c r="F416" s="75"/>
      <c r="G416" s="75"/>
      <c r="H416" s="74"/>
      <c r="I416" s="75"/>
      <c r="J416" s="73"/>
      <c r="K416" s="73"/>
      <c r="L416" s="74"/>
      <c r="M416" s="74"/>
      <c r="N416" s="73"/>
      <c r="O416" s="73"/>
      <c r="P416" s="74"/>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4"/>
      <c r="AN416" s="75"/>
      <c r="AO416" s="73"/>
      <c r="AP416" s="75"/>
      <c r="AQ416" s="75"/>
      <c r="AR416" s="75"/>
      <c r="AS416" s="75"/>
      <c r="AT416" s="75"/>
      <c r="AU416" s="75"/>
      <c r="AV416" s="75"/>
      <c r="AW416" s="75"/>
      <c r="AX416" s="75"/>
      <c r="AY416" s="74"/>
      <c r="AZ416" s="74"/>
      <c r="BA416" s="73"/>
      <c r="BB416" s="77"/>
      <c r="BC416" s="78"/>
      <c r="BD416" s="78"/>
      <c r="BE416" s="78"/>
      <c r="BF416" s="78"/>
      <c r="BG416" s="73"/>
      <c r="BH416" s="75"/>
      <c r="BI416" s="75"/>
      <c r="BJ416" s="75"/>
      <c r="BK416" s="75"/>
    </row>
    <row r="417" ht="15.75" customHeight="1">
      <c r="A417" s="73"/>
      <c r="B417" s="74"/>
      <c r="C417" s="74"/>
      <c r="D417" s="74"/>
      <c r="E417" s="75"/>
      <c r="F417" s="75"/>
      <c r="G417" s="75"/>
      <c r="H417" s="74"/>
      <c r="I417" s="75"/>
      <c r="J417" s="73"/>
      <c r="K417" s="73"/>
      <c r="L417" s="74"/>
      <c r="M417" s="74"/>
      <c r="N417" s="73"/>
      <c r="O417" s="73"/>
      <c r="P417" s="74"/>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4"/>
      <c r="AN417" s="75"/>
      <c r="AO417" s="73"/>
      <c r="AP417" s="75"/>
      <c r="AQ417" s="75"/>
      <c r="AR417" s="75"/>
      <c r="AS417" s="75"/>
      <c r="AT417" s="75"/>
      <c r="AU417" s="75"/>
      <c r="AV417" s="75"/>
      <c r="AW417" s="75"/>
      <c r="AX417" s="75"/>
      <c r="AY417" s="74"/>
      <c r="AZ417" s="74"/>
      <c r="BA417" s="73"/>
      <c r="BB417" s="77"/>
      <c r="BC417" s="78"/>
      <c r="BD417" s="78"/>
      <c r="BE417" s="78"/>
      <c r="BF417" s="78"/>
      <c r="BG417" s="73"/>
      <c r="BH417" s="75"/>
      <c r="BI417" s="75"/>
      <c r="BJ417" s="75"/>
      <c r="BK417" s="75"/>
    </row>
    <row r="418" ht="15.75" customHeight="1">
      <c r="A418" s="73"/>
      <c r="B418" s="74"/>
      <c r="C418" s="74"/>
      <c r="D418" s="74"/>
      <c r="E418" s="75"/>
      <c r="F418" s="75"/>
      <c r="G418" s="75"/>
      <c r="H418" s="74"/>
      <c r="I418" s="75"/>
      <c r="J418" s="73"/>
      <c r="K418" s="73"/>
      <c r="L418" s="74"/>
      <c r="M418" s="74"/>
      <c r="N418" s="73"/>
      <c r="O418" s="73"/>
      <c r="P418" s="74"/>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4"/>
      <c r="AN418" s="75"/>
      <c r="AO418" s="73"/>
      <c r="AP418" s="75"/>
      <c r="AQ418" s="75"/>
      <c r="AR418" s="75"/>
      <c r="AS418" s="75"/>
      <c r="AT418" s="75"/>
      <c r="AU418" s="75"/>
      <c r="AV418" s="75"/>
      <c r="AW418" s="75"/>
      <c r="AX418" s="75"/>
      <c r="AY418" s="74"/>
      <c r="AZ418" s="74"/>
      <c r="BA418" s="73"/>
      <c r="BB418" s="77"/>
      <c r="BC418" s="78"/>
      <c r="BD418" s="78"/>
      <c r="BE418" s="78"/>
      <c r="BF418" s="78"/>
      <c r="BG418" s="73"/>
      <c r="BH418" s="75"/>
      <c r="BI418" s="75"/>
      <c r="BJ418" s="75"/>
      <c r="BK418" s="75"/>
    </row>
    <row r="419" ht="15.75" customHeight="1">
      <c r="A419" s="73"/>
      <c r="B419" s="74"/>
      <c r="C419" s="74"/>
      <c r="D419" s="74"/>
      <c r="E419" s="75"/>
      <c r="F419" s="75"/>
      <c r="G419" s="75"/>
      <c r="H419" s="74"/>
      <c r="I419" s="75"/>
      <c r="J419" s="73"/>
      <c r="K419" s="73"/>
      <c r="L419" s="74"/>
      <c r="M419" s="74"/>
      <c r="N419" s="73"/>
      <c r="O419" s="73"/>
      <c r="P419" s="74"/>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4"/>
      <c r="AN419" s="75"/>
      <c r="AO419" s="73"/>
      <c r="AP419" s="75"/>
      <c r="AQ419" s="75"/>
      <c r="AR419" s="75"/>
      <c r="AS419" s="75"/>
      <c r="AT419" s="75"/>
      <c r="AU419" s="75"/>
      <c r="AV419" s="75"/>
      <c r="AW419" s="75"/>
      <c r="AX419" s="75"/>
      <c r="AY419" s="74"/>
      <c r="AZ419" s="74"/>
      <c r="BA419" s="73"/>
      <c r="BB419" s="77"/>
      <c r="BC419" s="78"/>
      <c r="BD419" s="78"/>
      <c r="BE419" s="78"/>
      <c r="BF419" s="78"/>
      <c r="BG419" s="73"/>
      <c r="BH419" s="75"/>
      <c r="BI419" s="75"/>
      <c r="BJ419" s="75"/>
      <c r="BK419" s="75"/>
    </row>
    <row r="420" ht="15.75" customHeight="1">
      <c r="A420" s="73"/>
      <c r="B420" s="74"/>
      <c r="C420" s="74"/>
      <c r="D420" s="74"/>
      <c r="E420" s="75"/>
      <c r="F420" s="75"/>
      <c r="G420" s="75"/>
      <c r="H420" s="74"/>
      <c r="I420" s="75"/>
      <c r="J420" s="73"/>
      <c r="K420" s="73"/>
      <c r="L420" s="74"/>
      <c r="M420" s="74"/>
      <c r="N420" s="73"/>
      <c r="O420" s="73"/>
      <c r="P420" s="74"/>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4"/>
      <c r="AN420" s="75"/>
      <c r="AO420" s="73"/>
      <c r="AP420" s="75"/>
      <c r="AQ420" s="75"/>
      <c r="AR420" s="75"/>
      <c r="AS420" s="75"/>
      <c r="AT420" s="75"/>
      <c r="AU420" s="75"/>
      <c r="AV420" s="75"/>
      <c r="AW420" s="75"/>
      <c r="AX420" s="75"/>
      <c r="AY420" s="74"/>
      <c r="AZ420" s="74"/>
      <c r="BA420" s="73"/>
      <c r="BB420" s="77"/>
      <c r="BC420" s="78"/>
      <c r="BD420" s="78"/>
      <c r="BE420" s="78"/>
      <c r="BF420" s="78"/>
      <c r="BG420" s="73"/>
      <c r="BH420" s="75"/>
      <c r="BI420" s="75"/>
      <c r="BJ420" s="75"/>
      <c r="BK420" s="75"/>
    </row>
    <row r="421" ht="15.75" customHeight="1">
      <c r="A421" s="73"/>
      <c r="B421" s="74"/>
      <c r="C421" s="74"/>
      <c r="D421" s="74"/>
      <c r="E421" s="75"/>
      <c r="F421" s="75"/>
      <c r="G421" s="75"/>
      <c r="H421" s="74"/>
      <c r="I421" s="75"/>
      <c r="J421" s="73"/>
      <c r="K421" s="73"/>
      <c r="L421" s="74"/>
      <c r="M421" s="74"/>
      <c r="N421" s="73"/>
      <c r="O421" s="73"/>
      <c r="P421" s="74"/>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4"/>
      <c r="AN421" s="75"/>
      <c r="AO421" s="73"/>
      <c r="AP421" s="75"/>
      <c r="AQ421" s="75"/>
      <c r="AR421" s="75"/>
      <c r="AS421" s="75"/>
      <c r="AT421" s="75"/>
      <c r="AU421" s="75"/>
      <c r="AV421" s="75"/>
      <c r="AW421" s="75"/>
      <c r="AX421" s="75"/>
      <c r="AY421" s="74"/>
      <c r="AZ421" s="74"/>
      <c r="BA421" s="73"/>
      <c r="BB421" s="77"/>
      <c r="BC421" s="78"/>
      <c r="BD421" s="78"/>
      <c r="BE421" s="78"/>
      <c r="BF421" s="78"/>
      <c r="BG421" s="73"/>
      <c r="BH421" s="75"/>
      <c r="BI421" s="75"/>
      <c r="BJ421" s="75"/>
      <c r="BK421" s="75"/>
    </row>
    <row r="422" ht="15.75" customHeight="1">
      <c r="A422" s="73"/>
      <c r="B422" s="74"/>
      <c r="C422" s="74"/>
      <c r="D422" s="74"/>
      <c r="E422" s="75"/>
      <c r="F422" s="75"/>
      <c r="G422" s="75"/>
      <c r="H422" s="74"/>
      <c r="I422" s="75"/>
      <c r="J422" s="73"/>
      <c r="K422" s="73"/>
      <c r="L422" s="74"/>
      <c r="M422" s="74"/>
      <c r="N422" s="73"/>
      <c r="O422" s="73"/>
      <c r="P422" s="74"/>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4"/>
      <c r="AN422" s="75"/>
      <c r="AO422" s="73"/>
      <c r="AP422" s="75"/>
      <c r="AQ422" s="75"/>
      <c r="AR422" s="75"/>
      <c r="AS422" s="75"/>
      <c r="AT422" s="75"/>
      <c r="AU422" s="75"/>
      <c r="AV422" s="75"/>
      <c r="AW422" s="75"/>
      <c r="AX422" s="75"/>
      <c r="AY422" s="74"/>
      <c r="AZ422" s="74"/>
      <c r="BA422" s="73"/>
      <c r="BB422" s="77"/>
      <c r="BC422" s="78"/>
      <c r="BD422" s="78"/>
      <c r="BE422" s="78"/>
      <c r="BF422" s="78"/>
      <c r="BG422" s="73"/>
      <c r="BH422" s="75"/>
      <c r="BI422" s="75"/>
      <c r="BJ422" s="75"/>
      <c r="BK422" s="75"/>
    </row>
    <row r="423" ht="15.75" customHeight="1">
      <c r="A423" s="73"/>
      <c r="B423" s="74"/>
      <c r="C423" s="74"/>
      <c r="D423" s="74"/>
      <c r="E423" s="75"/>
      <c r="F423" s="75"/>
      <c r="G423" s="75"/>
      <c r="H423" s="74"/>
      <c r="I423" s="75"/>
      <c r="J423" s="73"/>
      <c r="K423" s="73"/>
      <c r="L423" s="74"/>
      <c r="M423" s="74"/>
      <c r="N423" s="73"/>
      <c r="O423" s="73"/>
      <c r="P423" s="74"/>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4"/>
      <c r="AN423" s="75"/>
      <c r="AO423" s="73"/>
      <c r="AP423" s="75"/>
      <c r="AQ423" s="75"/>
      <c r="AR423" s="75"/>
      <c r="AS423" s="75"/>
      <c r="AT423" s="75"/>
      <c r="AU423" s="75"/>
      <c r="AV423" s="75"/>
      <c r="AW423" s="75"/>
      <c r="AX423" s="75"/>
      <c r="AY423" s="74"/>
      <c r="AZ423" s="74"/>
      <c r="BA423" s="73"/>
      <c r="BB423" s="77"/>
      <c r="BC423" s="78"/>
      <c r="BD423" s="78"/>
      <c r="BE423" s="78"/>
      <c r="BF423" s="78"/>
      <c r="BG423" s="73"/>
      <c r="BH423" s="75"/>
      <c r="BI423" s="75"/>
      <c r="BJ423" s="75"/>
      <c r="BK423" s="75"/>
    </row>
    <row r="424" ht="15.75" customHeight="1">
      <c r="A424" s="73"/>
      <c r="B424" s="74"/>
      <c r="C424" s="74"/>
      <c r="D424" s="74"/>
      <c r="E424" s="75"/>
      <c r="F424" s="75"/>
      <c r="G424" s="75"/>
      <c r="H424" s="74"/>
      <c r="I424" s="75"/>
      <c r="J424" s="73"/>
      <c r="K424" s="73"/>
      <c r="L424" s="74"/>
      <c r="M424" s="74"/>
      <c r="N424" s="73"/>
      <c r="O424" s="73"/>
      <c r="P424" s="74"/>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4"/>
      <c r="AN424" s="75"/>
      <c r="AO424" s="73"/>
      <c r="AP424" s="75"/>
      <c r="AQ424" s="75"/>
      <c r="AR424" s="75"/>
      <c r="AS424" s="75"/>
      <c r="AT424" s="75"/>
      <c r="AU424" s="75"/>
      <c r="AV424" s="75"/>
      <c r="AW424" s="75"/>
      <c r="AX424" s="75"/>
      <c r="AY424" s="74"/>
      <c r="AZ424" s="74"/>
      <c r="BA424" s="73"/>
      <c r="BB424" s="77"/>
      <c r="BC424" s="78"/>
      <c r="BD424" s="78"/>
      <c r="BE424" s="78"/>
      <c r="BF424" s="78"/>
      <c r="BG424" s="73"/>
      <c r="BH424" s="75"/>
      <c r="BI424" s="75"/>
      <c r="BJ424" s="75"/>
      <c r="BK424" s="75"/>
    </row>
    <row r="425" ht="15.75" customHeight="1">
      <c r="A425" s="73"/>
      <c r="B425" s="74"/>
      <c r="C425" s="74"/>
      <c r="D425" s="74"/>
      <c r="E425" s="75"/>
      <c r="F425" s="75"/>
      <c r="G425" s="75"/>
      <c r="H425" s="74"/>
      <c r="I425" s="75"/>
      <c r="J425" s="73"/>
      <c r="K425" s="73"/>
      <c r="L425" s="74"/>
      <c r="M425" s="74"/>
      <c r="N425" s="73"/>
      <c r="O425" s="73"/>
      <c r="P425" s="74"/>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4"/>
      <c r="AN425" s="75"/>
      <c r="AO425" s="73"/>
      <c r="AP425" s="75"/>
      <c r="AQ425" s="75"/>
      <c r="AR425" s="75"/>
      <c r="AS425" s="75"/>
      <c r="AT425" s="75"/>
      <c r="AU425" s="75"/>
      <c r="AV425" s="75"/>
      <c r="AW425" s="75"/>
      <c r="AX425" s="75"/>
      <c r="AY425" s="74"/>
      <c r="AZ425" s="74"/>
      <c r="BA425" s="73"/>
      <c r="BB425" s="77"/>
      <c r="BC425" s="78"/>
      <c r="BD425" s="78"/>
      <c r="BE425" s="78"/>
      <c r="BF425" s="78"/>
      <c r="BG425" s="73"/>
      <c r="BH425" s="75"/>
      <c r="BI425" s="75"/>
      <c r="BJ425" s="75"/>
      <c r="BK425" s="75"/>
    </row>
    <row r="426" ht="15.75" customHeight="1">
      <c r="A426" s="73"/>
      <c r="B426" s="74"/>
      <c r="C426" s="74"/>
      <c r="D426" s="74"/>
      <c r="E426" s="75"/>
      <c r="F426" s="75"/>
      <c r="G426" s="75"/>
      <c r="H426" s="74"/>
      <c r="I426" s="75"/>
      <c r="J426" s="73"/>
      <c r="K426" s="73"/>
      <c r="L426" s="74"/>
      <c r="M426" s="74"/>
      <c r="N426" s="73"/>
      <c r="O426" s="73"/>
      <c r="P426" s="74"/>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4"/>
      <c r="AN426" s="75"/>
      <c r="AO426" s="73"/>
      <c r="AP426" s="75"/>
      <c r="AQ426" s="75"/>
      <c r="AR426" s="75"/>
      <c r="AS426" s="75"/>
      <c r="AT426" s="75"/>
      <c r="AU426" s="75"/>
      <c r="AV426" s="75"/>
      <c r="AW426" s="75"/>
      <c r="AX426" s="75"/>
      <c r="AY426" s="74"/>
      <c r="AZ426" s="74"/>
      <c r="BA426" s="73"/>
      <c r="BB426" s="77"/>
      <c r="BC426" s="78"/>
      <c r="BD426" s="78"/>
      <c r="BE426" s="78"/>
      <c r="BF426" s="78"/>
      <c r="BG426" s="73"/>
      <c r="BH426" s="75"/>
      <c r="BI426" s="75"/>
      <c r="BJ426" s="75"/>
      <c r="BK426" s="75"/>
    </row>
    <row r="427" ht="15.75" customHeight="1">
      <c r="A427" s="73"/>
      <c r="B427" s="74"/>
      <c r="C427" s="74"/>
      <c r="D427" s="74"/>
      <c r="E427" s="75"/>
      <c r="F427" s="75"/>
      <c r="G427" s="75"/>
      <c r="H427" s="74"/>
      <c r="I427" s="75"/>
      <c r="J427" s="73"/>
      <c r="K427" s="73"/>
      <c r="L427" s="74"/>
      <c r="M427" s="74"/>
      <c r="N427" s="73"/>
      <c r="O427" s="73"/>
      <c r="P427" s="74"/>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4"/>
      <c r="AN427" s="75"/>
      <c r="AO427" s="73"/>
      <c r="AP427" s="75"/>
      <c r="AQ427" s="75"/>
      <c r="AR427" s="75"/>
      <c r="AS427" s="75"/>
      <c r="AT427" s="75"/>
      <c r="AU427" s="75"/>
      <c r="AV427" s="75"/>
      <c r="AW427" s="75"/>
      <c r="AX427" s="75"/>
      <c r="AY427" s="74"/>
      <c r="AZ427" s="74"/>
      <c r="BA427" s="73"/>
      <c r="BB427" s="77"/>
      <c r="BC427" s="78"/>
      <c r="BD427" s="78"/>
      <c r="BE427" s="78"/>
      <c r="BF427" s="78"/>
      <c r="BG427" s="73"/>
      <c r="BH427" s="75"/>
      <c r="BI427" s="75"/>
      <c r="BJ427" s="75"/>
      <c r="BK427" s="75"/>
    </row>
    <row r="428" ht="15.75" customHeight="1">
      <c r="A428" s="73"/>
      <c r="B428" s="74"/>
      <c r="C428" s="74"/>
      <c r="D428" s="74"/>
      <c r="E428" s="75"/>
      <c r="F428" s="75"/>
      <c r="G428" s="75"/>
      <c r="H428" s="74"/>
      <c r="I428" s="75"/>
      <c r="J428" s="73"/>
      <c r="K428" s="73"/>
      <c r="L428" s="74"/>
      <c r="M428" s="74"/>
      <c r="N428" s="73"/>
      <c r="O428" s="73"/>
      <c r="P428" s="74"/>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4"/>
      <c r="AN428" s="75"/>
      <c r="AO428" s="73"/>
      <c r="AP428" s="75"/>
      <c r="AQ428" s="75"/>
      <c r="AR428" s="75"/>
      <c r="AS428" s="75"/>
      <c r="AT428" s="75"/>
      <c r="AU428" s="75"/>
      <c r="AV428" s="75"/>
      <c r="AW428" s="75"/>
      <c r="AX428" s="75"/>
      <c r="AY428" s="74"/>
      <c r="AZ428" s="74"/>
      <c r="BA428" s="73"/>
      <c r="BB428" s="77"/>
      <c r="BC428" s="78"/>
      <c r="BD428" s="78"/>
      <c r="BE428" s="78"/>
      <c r="BF428" s="78"/>
      <c r="BG428" s="73"/>
      <c r="BH428" s="75"/>
      <c r="BI428" s="75"/>
      <c r="BJ428" s="75"/>
      <c r="BK428" s="75"/>
    </row>
    <row r="429" ht="15.75" customHeight="1">
      <c r="A429" s="73"/>
      <c r="B429" s="74"/>
      <c r="C429" s="74"/>
      <c r="D429" s="74"/>
      <c r="E429" s="75"/>
      <c r="F429" s="75"/>
      <c r="G429" s="75"/>
      <c r="H429" s="74"/>
      <c r="I429" s="75"/>
      <c r="J429" s="73"/>
      <c r="K429" s="73"/>
      <c r="L429" s="74"/>
      <c r="M429" s="74"/>
      <c r="N429" s="73"/>
      <c r="O429" s="73"/>
      <c r="P429" s="74"/>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4"/>
      <c r="AN429" s="75"/>
      <c r="AO429" s="73"/>
      <c r="AP429" s="75"/>
      <c r="AQ429" s="75"/>
      <c r="AR429" s="75"/>
      <c r="AS429" s="75"/>
      <c r="AT429" s="75"/>
      <c r="AU429" s="75"/>
      <c r="AV429" s="75"/>
      <c r="AW429" s="75"/>
      <c r="AX429" s="75"/>
      <c r="AY429" s="74"/>
      <c r="AZ429" s="74"/>
      <c r="BA429" s="73"/>
      <c r="BB429" s="77"/>
      <c r="BC429" s="78"/>
      <c r="BD429" s="78"/>
      <c r="BE429" s="78"/>
      <c r="BF429" s="78"/>
      <c r="BG429" s="73"/>
      <c r="BH429" s="75"/>
      <c r="BI429" s="75"/>
      <c r="BJ429" s="75"/>
      <c r="BK429" s="75"/>
    </row>
    <row r="430" ht="15.75" customHeight="1">
      <c r="A430" s="73"/>
      <c r="B430" s="74"/>
      <c r="C430" s="74"/>
      <c r="D430" s="74"/>
      <c r="E430" s="75"/>
      <c r="F430" s="75"/>
      <c r="G430" s="75"/>
      <c r="H430" s="74"/>
      <c r="I430" s="75"/>
      <c r="J430" s="73"/>
      <c r="K430" s="73"/>
      <c r="L430" s="74"/>
      <c r="M430" s="74"/>
      <c r="N430" s="73"/>
      <c r="O430" s="73"/>
      <c r="P430" s="74"/>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4"/>
      <c r="AN430" s="75"/>
      <c r="AO430" s="73"/>
      <c r="AP430" s="75"/>
      <c r="AQ430" s="75"/>
      <c r="AR430" s="75"/>
      <c r="AS430" s="75"/>
      <c r="AT430" s="75"/>
      <c r="AU430" s="75"/>
      <c r="AV430" s="75"/>
      <c r="AW430" s="75"/>
      <c r="AX430" s="75"/>
      <c r="AY430" s="74"/>
      <c r="AZ430" s="74"/>
      <c r="BA430" s="73"/>
      <c r="BB430" s="77"/>
      <c r="BC430" s="78"/>
      <c r="BD430" s="78"/>
      <c r="BE430" s="78"/>
      <c r="BF430" s="78"/>
      <c r="BG430" s="73"/>
      <c r="BH430" s="75"/>
      <c r="BI430" s="75"/>
      <c r="BJ430" s="75"/>
      <c r="BK430" s="75"/>
    </row>
    <row r="431" ht="15.75" customHeight="1">
      <c r="A431" s="73"/>
      <c r="B431" s="74"/>
      <c r="C431" s="74"/>
      <c r="D431" s="74"/>
      <c r="E431" s="75"/>
      <c r="F431" s="75"/>
      <c r="G431" s="75"/>
      <c r="H431" s="74"/>
      <c r="I431" s="75"/>
      <c r="J431" s="73"/>
      <c r="K431" s="73"/>
      <c r="L431" s="74"/>
      <c r="M431" s="74"/>
      <c r="N431" s="73"/>
      <c r="O431" s="73"/>
      <c r="P431" s="74"/>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4"/>
      <c r="AN431" s="75"/>
      <c r="AO431" s="73"/>
      <c r="AP431" s="75"/>
      <c r="AQ431" s="75"/>
      <c r="AR431" s="75"/>
      <c r="AS431" s="75"/>
      <c r="AT431" s="75"/>
      <c r="AU431" s="75"/>
      <c r="AV431" s="75"/>
      <c r="AW431" s="75"/>
      <c r="AX431" s="75"/>
      <c r="AY431" s="74"/>
      <c r="AZ431" s="74"/>
      <c r="BA431" s="73"/>
      <c r="BB431" s="77"/>
      <c r="BC431" s="78"/>
      <c r="BD431" s="78"/>
      <c r="BE431" s="78"/>
      <c r="BF431" s="78"/>
      <c r="BG431" s="73"/>
      <c r="BH431" s="75"/>
      <c r="BI431" s="75"/>
      <c r="BJ431" s="75"/>
      <c r="BK431" s="75"/>
    </row>
    <row r="432" ht="15.75" customHeight="1">
      <c r="A432" s="73"/>
      <c r="B432" s="74"/>
      <c r="C432" s="74"/>
      <c r="D432" s="74"/>
      <c r="E432" s="75"/>
      <c r="F432" s="75"/>
      <c r="G432" s="75"/>
      <c r="H432" s="74"/>
      <c r="I432" s="75"/>
      <c r="J432" s="73"/>
      <c r="K432" s="73"/>
      <c r="L432" s="74"/>
      <c r="M432" s="74"/>
      <c r="N432" s="73"/>
      <c r="O432" s="73"/>
      <c r="P432" s="74"/>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4"/>
      <c r="AN432" s="75"/>
      <c r="AO432" s="73"/>
      <c r="AP432" s="75"/>
      <c r="AQ432" s="75"/>
      <c r="AR432" s="75"/>
      <c r="AS432" s="75"/>
      <c r="AT432" s="75"/>
      <c r="AU432" s="75"/>
      <c r="AV432" s="75"/>
      <c r="AW432" s="75"/>
      <c r="AX432" s="75"/>
      <c r="AY432" s="74"/>
      <c r="AZ432" s="74"/>
      <c r="BA432" s="73"/>
      <c r="BB432" s="77"/>
      <c r="BC432" s="78"/>
      <c r="BD432" s="78"/>
      <c r="BE432" s="78"/>
      <c r="BF432" s="78"/>
      <c r="BG432" s="73"/>
      <c r="BH432" s="75"/>
      <c r="BI432" s="75"/>
      <c r="BJ432" s="75"/>
      <c r="BK432" s="75"/>
    </row>
    <row r="433" ht="15.75" customHeight="1">
      <c r="A433" s="73"/>
      <c r="B433" s="74"/>
      <c r="C433" s="74"/>
      <c r="D433" s="74"/>
      <c r="E433" s="75"/>
      <c r="F433" s="75"/>
      <c r="G433" s="75"/>
      <c r="H433" s="74"/>
      <c r="I433" s="75"/>
      <c r="J433" s="73"/>
      <c r="K433" s="73"/>
      <c r="L433" s="74"/>
      <c r="M433" s="74"/>
      <c r="N433" s="73"/>
      <c r="O433" s="73"/>
      <c r="P433" s="74"/>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4"/>
      <c r="AN433" s="75"/>
      <c r="AO433" s="73"/>
      <c r="AP433" s="75"/>
      <c r="AQ433" s="75"/>
      <c r="AR433" s="75"/>
      <c r="AS433" s="75"/>
      <c r="AT433" s="75"/>
      <c r="AU433" s="75"/>
      <c r="AV433" s="75"/>
      <c r="AW433" s="75"/>
      <c r="AX433" s="75"/>
      <c r="AY433" s="74"/>
      <c r="AZ433" s="74"/>
      <c r="BA433" s="73"/>
      <c r="BB433" s="77"/>
      <c r="BC433" s="78"/>
      <c r="BD433" s="78"/>
      <c r="BE433" s="78"/>
      <c r="BF433" s="78"/>
      <c r="BG433" s="73"/>
      <c r="BH433" s="75"/>
      <c r="BI433" s="75"/>
      <c r="BJ433" s="75"/>
      <c r="BK433" s="75"/>
    </row>
    <row r="434" ht="15.75" customHeight="1">
      <c r="A434" s="73"/>
      <c r="B434" s="74"/>
      <c r="C434" s="74"/>
      <c r="D434" s="74"/>
      <c r="E434" s="75"/>
      <c r="F434" s="75"/>
      <c r="G434" s="75"/>
      <c r="H434" s="74"/>
      <c r="I434" s="75"/>
      <c r="J434" s="73"/>
      <c r="K434" s="73"/>
      <c r="L434" s="74"/>
      <c r="M434" s="74"/>
      <c r="N434" s="73"/>
      <c r="O434" s="73"/>
      <c r="P434" s="74"/>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4"/>
      <c r="AN434" s="75"/>
      <c r="AO434" s="73"/>
      <c r="AP434" s="75"/>
      <c r="AQ434" s="75"/>
      <c r="AR434" s="75"/>
      <c r="AS434" s="75"/>
      <c r="AT434" s="75"/>
      <c r="AU434" s="75"/>
      <c r="AV434" s="75"/>
      <c r="AW434" s="75"/>
      <c r="AX434" s="75"/>
      <c r="AY434" s="74"/>
      <c r="AZ434" s="74"/>
      <c r="BA434" s="73"/>
      <c r="BB434" s="77"/>
      <c r="BC434" s="78"/>
      <c r="BD434" s="78"/>
      <c r="BE434" s="78"/>
      <c r="BF434" s="78"/>
      <c r="BG434" s="73"/>
      <c r="BH434" s="75"/>
      <c r="BI434" s="75"/>
      <c r="BJ434" s="75"/>
      <c r="BK434" s="75"/>
    </row>
    <row r="435" ht="15.75" customHeight="1">
      <c r="A435" s="73"/>
      <c r="B435" s="74"/>
      <c r="C435" s="74"/>
      <c r="D435" s="74"/>
      <c r="E435" s="75"/>
      <c r="F435" s="75"/>
      <c r="G435" s="75"/>
      <c r="H435" s="74"/>
      <c r="I435" s="75"/>
      <c r="J435" s="73"/>
      <c r="K435" s="73"/>
      <c r="L435" s="74"/>
      <c r="M435" s="74"/>
      <c r="N435" s="73"/>
      <c r="O435" s="73"/>
      <c r="P435" s="74"/>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4"/>
      <c r="AN435" s="75"/>
      <c r="AO435" s="73"/>
      <c r="AP435" s="75"/>
      <c r="AQ435" s="75"/>
      <c r="AR435" s="75"/>
      <c r="AS435" s="75"/>
      <c r="AT435" s="75"/>
      <c r="AU435" s="75"/>
      <c r="AV435" s="75"/>
      <c r="AW435" s="75"/>
      <c r="AX435" s="75"/>
      <c r="AY435" s="74"/>
      <c r="AZ435" s="74"/>
      <c r="BA435" s="73"/>
      <c r="BB435" s="77"/>
      <c r="BC435" s="78"/>
      <c r="BD435" s="78"/>
      <c r="BE435" s="78"/>
      <c r="BF435" s="78"/>
      <c r="BG435" s="73"/>
      <c r="BH435" s="75"/>
      <c r="BI435" s="75"/>
      <c r="BJ435" s="75"/>
      <c r="BK435" s="75"/>
    </row>
    <row r="436" ht="15.75" customHeight="1">
      <c r="A436" s="73"/>
      <c r="B436" s="74"/>
      <c r="C436" s="74"/>
      <c r="D436" s="74"/>
      <c r="E436" s="75"/>
      <c r="F436" s="75"/>
      <c r="G436" s="75"/>
      <c r="H436" s="74"/>
      <c r="I436" s="75"/>
      <c r="J436" s="73"/>
      <c r="K436" s="73"/>
      <c r="L436" s="74"/>
      <c r="M436" s="74"/>
      <c r="N436" s="73"/>
      <c r="O436" s="73"/>
      <c r="P436" s="74"/>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4"/>
      <c r="AN436" s="75"/>
      <c r="AO436" s="73"/>
      <c r="AP436" s="75"/>
      <c r="AQ436" s="75"/>
      <c r="AR436" s="75"/>
      <c r="AS436" s="75"/>
      <c r="AT436" s="75"/>
      <c r="AU436" s="75"/>
      <c r="AV436" s="75"/>
      <c r="AW436" s="75"/>
      <c r="AX436" s="75"/>
      <c r="AY436" s="74"/>
      <c r="AZ436" s="74"/>
      <c r="BA436" s="73"/>
      <c r="BB436" s="77"/>
      <c r="BC436" s="78"/>
      <c r="BD436" s="78"/>
      <c r="BE436" s="78"/>
      <c r="BF436" s="78"/>
      <c r="BG436" s="73"/>
      <c r="BH436" s="75"/>
      <c r="BI436" s="75"/>
      <c r="BJ436" s="75"/>
      <c r="BK436" s="75"/>
    </row>
    <row r="437" ht="15.75" customHeight="1">
      <c r="A437" s="73"/>
      <c r="B437" s="74"/>
      <c r="C437" s="74"/>
      <c r="D437" s="74"/>
      <c r="E437" s="75"/>
      <c r="F437" s="75"/>
      <c r="G437" s="75"/>
      <c r="H437" s="74"/>
      <c r="I437" s="75"/>
      <c r="J437" s="73"/>
      <c r="K437" s="73"/>
      <c r="L437" s="74"/>
      <c r="M437" s="74"/>
      <c r="N437" s="73"/>
      <c r="O437" s="73"/>
      <c r="P437" s="74"/>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4"/>
      <c r="AN437" s="75"/>
      <c r="AO437" s="73"/>
      <c r="AP437" s="75"/>
      <c r="AQ437" s="75"/>
      <c r="AR437" s="75"/>
      <c r="AS437" s="75"/>
      <c r="AT437" s="75"/>
      <c r="AU437" s="75"/>
      <c r="AV437" s="75"/>
      <c r="AW437" s="75"/>
      <c r="AX437" s="75"/>
      <c r="AY437" s="74"/>
      <c r="AZ437" s="74"/>
      <c r="BA437" s="73"/>
      <c r="BB437" s="77"/>
      <c r="BC437" s="78"/>
      <c r="BD437" s="78"/>
      <c r="BE437" s="78"/>
      <c r="BF437" s="78"/>
      <c r="BG437" s="73"/>
      <c r="BH437" s="75"/>
      <c r="BI437" s="75"/>
      <c r="BJ437" s="75"/>
      <c r="BK437" s="75"/>
    </row>
    <row r="438" ht="15.75" customHeight="1">
      <c r="A438" s="73"/>
      <c r="B438" s="74"/>
      <c r="C438" s="74"/>
      <c r="D438" s="74"/>
      <c r="E438" s="75"/>
      <c r="F438" s="75"/>
      <c r="G438" s="75"/>
      <c r="H438" s="74"/>
      <c r="I438" s="75"/>
      <c r="J438" s="73"/>
      <c r="K438" s="73"/>
      <c r="L438" s="74"/>
      <c r="M438" s="74"/>
      <c r="N438" s="73"/>
      <c r="O438" s="73"/>
      <c r="P438" s="74"/>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4"/>
      <c r="AN438" s="75"/>
      <c r="AO438" s="73"/>
      <c r="AP438" s="75"/>
      <c r="AQ438" s="75"/>
      <c r="AR438" s="75"/>
      <c r="AS438" s="75"/>
      <c r="AT438" s="75"/>
      <c r="AU438" s="75"/>
      <c r="AV438" s="75"/>
      <c r="AW438" s="75"/>
      <c r="AX438" s="75"/>
      <c r="AY438" s="74"/>
      <c r="AZ438" s="74"/>
      <c r="BA438" s="73"/>
      <c r="BB438" s="77"/>
      <c r="BC438" s="78"/>
      <c r="BD438" s="78"/>
      <c r="BE438" s="78"/>
      <c r="BF438" s="78"/>
      <c r="BG438" s="73"/>
      <c r="BH438" s="75"/>
      <c r="BI438" s="75"/>
      <c r="BJ438" s="75"/>
      <c r="BK438" s="75"/>
    </row>
    <row r="439" ht="15.75" customHeight="1">
      <c r="A439" s="73"/>
      <c r="B439" s="74"/>
      <c r="C439" s="74"/>
      <c r="D439" s="74"/>
      <c r="E439" s="75"/>
      <c r="F439" s="75"/>
      <c r="G439" s="75"/>
      <c r="H439" s="74"/>
      <c r="I439" s="75"/>
      <c r="J439" s="73"/>
      <c r="K439" s="73"/>
      <c r="L439" s="74"/>
      <c r="M439" s="74"/>
      <c r="N439" s="73"/>
      <c r="O439" s="73"/>
      <c r="P439" s="74"/>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4"/>
      <c r="AN439" s="75"/>
      <c r="AO439" s="73"/>
      <c r="AP439" s="75"/>
      <c r="AQ439" s="75"/>
      <c r="AR439" s="75"/>
      <c r="AS439" s="75"/>
      <c r="AT439" s="75"/>
      <c r="AU439" s="75"/>
      <c r="AV439" s="75"/>
      <c r="AW439" s="75"/>
      <c r="AX439" s="75"/>
      <c r="AY439" s="74"/>
      <c r="AZ439" s="74"/>
      <c r="BA439" s="73"/>
      <c r="BB439" s="77"/>
      <c r="BC439" s="78"/>
      <c r="BD439" s="78"/>
      <c r="BE439" s="78"/>
      <c r="BF439" s="78"/>
      <c r="BG439" s="73"/>
      <c r="BH439" s="75"/>
      <c r="BI439" s="75"/>
      <c r="BJ439" s="75"/>
      <c r="BK439" s="75"/>
    </row>
    <row r="440" ht="15.75" customHeight="1">
      <c r="A440" s="73"/>
      <c r="B440" s="74"/>
      <c r="C440" s="74"/>
      <c r="D440" s="74"/>
      <c r="E440" s="75"/>
      <c r="F440" s="75"/>
      <c r="G440" s="75"/>
      <c r="H440" s="74"/>
      <c r="I440" s="75"/>
      <c r="J440" s="73"/>
      <c r="K440" s="73"/>
      <c r="L440" s="74"/>
      <c r="M440" s="74"/>
      <c r="N440" s="73"/>
      <c r="O440" s="73"/>
      <c r="P440" s="74"/>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4"/>
      <c r="AN440" s="75"/>
      <c r="AO440" s="73"/>
      <c r="AP440" s="75"/>
      <c r="AQ440" s="75"/>
      <c r="AR440" s="75"/>
      <c r="AS440" s="75"/>
      <c r="AT440" s="75"/>
      <c r="AU440" s="75"/>
      <c r="AV440" s="75"/>
      <c r="AW440" s="75"/>
      <c r="AX440" s="75"/>
      <c r="AY440" s="74"/>
      <c r="AZ440" s="74"/>
      <c r="BA440" s="73"/>
      <c r="BB440" s="77"/>
      <c r="BC440" s="78"/>
      <c r="BD440" s="78"/>
      <c r="BE440" s="78"/>
      <c r="BF440" s="78"/>
      <c r="BG440" s="73"/>
      <c r="BH440" s="75"/>
      <c r="BI440" s="75"/>
      <c r="BJ440" s="75"/>
      <c r="BK440" s="75"/>
    </row>
    <row r="441" ht="15.75" customHeight="1">
      <c r="A441" s="73"/>
      <c r="B441" s="74"/>
      <c r="C441" s="74"/>
      <c r="D441" s="74"/>
      <c r="E441" s="75"/>
      <c r="F441" s="75"/>
      <c r="G441" s="75"/>
      <c r="H441" s="74"/>
      <c r="I441" s="75"/>
      <c r="J441" s="73"/>
      <c r="K441" s="73"/>
      <c r="L441" s="74"/>
      <c r="M441" s="74"/>
      <c r="N441" s="73"/>
      <c r="O441" s="73"/>
      <c r="P441" s="74"/>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4"/>
      <c r="AN441" s="75"/>
      <c r="AO441" s="73"/>
      <c r="AP441" s="75"/>
      <c r="AQ441" s="75"/>
      <c r="AR441" s="75"/>
      <c r="AS441" s="75"/>
      <c r="AT441" s="75"/>
      <c r="AU441" s="75"/>
      <c r="AV441" s="75"/>
      <c r="AW441" s="75"/>
      <c r="AX441" s="75"/>
      <c r="AY441" s="74"/>
      <c r="AZ441" s="74"/>
      <c r="BA441" s="73"/>
      <c r="BB441" s="77"/>
      <c r="BC441" s="78"/>
      <c r="BD441" s="78"/>
      <c r="BE441" s="78"/>
      <c r="BF441" s="78"/>
      <c r="BG441" s="73"/>
      <c r="BH441" s="75"/>
      <c r="BI441" s="75"/>
      <c r="BJ441" s="75"/>
      <c r="BK441" s="75"/>
    </row>
    <row r="442" ht="15.75" customHeight="1">
      <c r="A442" s="73"/>
      <c r="B442" s="74"/>
      <c r="C442" s="74"/>
      <c r="D442" s="74"/>
      <c r="E442" s="75"/>
      <c r="F442" s="75"/>
      <c r="G442" s="75"/>
      <c r="H442" s="74"/>
      <c r="I442" s="75"/>
      <c r="J442" s="73"/>
      <c r="K442" s="73"/>
      <c r="L442" s="74"/>
      <c r="M442" s="74"/>
      <c r="N442" s="73"/>
      <c r="O442" s="73"/>
      <c r="P442" s="74"/>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4"/>
      <c r="AN442" s="75"/>
      <c r="AO442" s="73"/>
      <c r="AP442" s="75"/>
      <c r="AQ442" s="75"/>
      <c r="AR442" s="75"/>
      <c r="AS442" s="75"/>
      <c r="AT442" s="75"/>
      <c r="AU442" s="75"/>
      <c r="AV442" s="75"/>
      <c r="AW442" s="75"/>
      <c r="AX442" s="75"/>
      <c r="AY442" s="74"/>
      <c r="AZ442" s="74"/>
      <c r="BA442" s="73"/>
      <c r="BB442" s="77"/>
      <c r="BC442" s="78"/>
      <c r="BD442" s="78"/>
      <c r="BE442" s="78"/>
      <c r="BF442" s="78"/>
      <c r="BG442" s="73"/>
      <c r="BH442" s="75"/>
      <c r="BI442" s="75"/>
      <c r="BJ442" s="75"/>
      <c r="BK442" s="75"/>
    </row>
    <row r="443" ht="15.75" customHeight="1">
      <c r="A443" s="73"/>
      <c r="B443" s="74"/>
      <c r="C443" s="74"/>
      <c r="D443" s="74"/>
      <c r="E443" s="75"/>
      <c r="F443" s="75"/>
      <c r="G443" s="75"/>
      <c r="H443" s="74"/>
      <c r="I443" s="75"/>
      <c r="J443" s="73"/>
      <c r="K443" s="73"/>
      <c r="L443" s="74"/>
      <c r="M443" s="74"/>
      <c r="N443" s="73"/>
      <c r="O443" s="73"/>
      <c r="P443" s="74"/>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4"/>
      <c r="AN443" s="75"/>
      <c r="AO443" s="73"/>
      <c r="AP443" s="75"/>
      <c r="AQ443" s="75"/>
      <c r="AR443" s="75"/>
      <c r="AS443" s="75"/>
      <c r="AT443" s="75"/>
      <c r="AU443" s="75"/>
      <c r="AV443" s="75"/>
      <c r="AW443" s="75"/>
      <c r="AX443" s="75"/>
      <c r="AY443" s="74"/>
      <c r="AZ443" s="74"/>
      <c r="BA443" s="73"/>
      <c r="BB443" s="77"/>
      <c r="BC443" s="78"/>
      <c r="BD443" s="78"/>
      <c r="BE443" s="78"/>
      <c r="BF443" s="78"/>
      <c r="BG443" s="73"/>
      <c r="BH443" s="75"/>
      <c r="BI443" s="75"/>
      <c r="BJ443" s="75"/>
      <c r="BK443" s="75"/>
    </row>
    <row r="444" ht="15.75" customHeight="1">
      <c r="A444" s="73"/>
      <c r="B444" s="74"/>
      <c r="C444" s="74"/>
      <c r="D444" s="74"/>
      <c r="E444" s="75"/>
      <c r="F444" s="75"/>
      <c r="G444" s="75"/>
      <c r="H444" s="74"/>
      <c r="I444" s="75"/>
      <c r="J444" s="73"/>
      <c r="K444" s="73"/>
      <c r="L444" s="74"/>
      <c r="M444" s="74"/>
      <c r="N444" s="73"/>
      <c r="O444" s="73"/>
      <c r="P444" s="74"/>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4"/>
      <c r="AN444" s="75"/>
      <c r="AO444" s="73"/>
      <c r="AP444" s="75"/>
      <c r="AQ444" s="75"/>
      <c r="AR444" s="75"/>
      <c r="AS444" s="75"/>
      <c r="AT444" s="75"/>
      <c r="AU444" s="75"/>
      <c r="AV444" s="75"/>
      <c r="AW444" s="75"/>
      <c r="AX444" s="75"/>
      <c r="AY444" s="74"/>
      <c r="AZ444" s="74"/>
      <c r="BA444" s="73"/>
      <c r="BB444" s="77"/>
      <c r="BC444" s="78"/>
      <c r="BD444" s="78"/>
      <c r="BE444" s="78"/>
      <c r="BF444" s="78"/>
      <c r="BG444" s="73"/>
      <c r="BH444" s="75"/>
      <c r="BI444" s="75"/>
      <c r="BJ444" s="75"/>
      <c r="BK444" s="75"/>
    </row>
    <row r="445" ht="15.75" customHeight="1">
      <c r="A445" s="73"/>
      <c r="B445" s="74"/>
      <c r="C445" s="74"/>
      <c r="D445" s="74"/>
      <c r="E445" s="75"/>
      <c r="F445" s="75"/>
      <c r="G445" s="75"/>
      <c r="H445" s="74"/>
      <c r="I445" s="75"/>
      <c r="J445" s="73"/>
      <c r="K445" s="73"/>
      <c r="L445" s="74"/>
      <c r="M445" s="74"/>
      <c r="N445" s="73"/>
      <c r="O445" s="73"/>
      <c r="P445" s="74"/>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4"/>
      <c r="AN445" s="75"/>
      <c r="AO445" s="73"/>
      <c r="AP445" s="75"/>
      <c r="AQ445" s="75"/>
      <c r="AR445" s="75"/>
      <c r="AS445" s="75"/>
      <c r="AT445" s="75"/>
      <c r="AU445" s="75"/>
      <c r="AV445" s="75"/>
      <c r="AW445" s="75"/>
      <c r="AX445" s="75"/>
      <c r="AY445" s="74"/>
      <c r="AZ445" s="74"/>
      <c r="BA445" s="73"/>
      <c r="BB445" s="77"/>
      <c r="BC445" s="78"/>
      <c r="BD445" s="78"/>
      <c r="BE445" s="78"/>
      <c r="BF445" s="78"/>
      <c r="BG445" s="73"/>
      <c r="BH445" s="75"/>
      <c r="BI445" s="75"/>
      <c r="BJ445" s="75"/>
      <c r="BK445" s="75"/>
    </row>
    <row r="446" ht="15.75" customHeight="1">
      <c r="A446" s="73"/>
      <c r="B446" s="74"/>
      <c r="C446" s="74"/>
      <c r="D446" s="74"/>
      <c r="E446" s="75"/>
      <c r="F446" s="75"/>
      <c r="G446" s="75"/>
      <c r="H446" s="74"/>
      <c r="I446" s="75"/>
      <c r="J446" s="73"/>
      <c r="K446" s="73"/>
      <c r="L446" s="74"/>
      <c r="M446" s="74"/>
      <c r="N446" s="73"/>
      <c r="O446" s="73"/>
      <c r="P446" s="74"/>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4"/>
      <c r="AN446" s="75"/>
      <c r="AO446" s="73"/>
      <c r="AP446" s="75"/>
      <c r="AQ446" s="75"/>
      <c r="AR446" s="75"/>
      <c r="AS446" s="75"/>
      <c r="AT446" s="75"/>
      <c r="AU446" s="75"/>
      <c r="AV446" s="75"/>
      <c r="AW446" s="75"/>
      <c r="AX446" s="75"/>
      <c r="AY446" s="74"/>
      <c r="AZ446" s="74"/>
      <c r="BA446" s="73"/>
      <c r="BB446" s="77"/>
      <c r="BC446" s="78"/>
      <c r="BD446" s="78"/>
      <c r="BE446" s="78"/>
      <c r="BF446" s="78"/>
      <c r="BG446" s="73"/>
      <c r="BH446" s="75"/>
      <c r="BI446" s="75"/>
      <c r="BJ446" s="75"/>
      <c r="BK446" s="75"/>
    </row>
    <row r="447" ht="15.75" customHeight="1">
      <c r="A447" s="73"/>
      <c r="B447" s="74"/>
      <c r="C447" s="74"/>
      <c r="D447" s="74"/>
      <c r="E447" s="75"/>
      <c r="F447" s="75"/>
      <c r="G447" s="75"/>
      <c r="H447" s="74"/>
      <c r="I447" s="75"/>
      <c r="J447" s="73"/>
      <c r="K447" s="73"/>
      <c r="L447" s="74"/>
      <c r="M447" s="74"/>
      <c r="N447" s="73"/>
      <c r="O447" s="73"/>
      <c r="P447" s="74"/>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4"/>
      <c r="AN447" s="75"/>
      <c r="AO447" s="73"/>
      <c r="AP447" s="75"/>
      <c r="AQ447" s="75"/>
      <c r="AR447" s="75"/>
      <c r="AS447" s="75"/>
      <c r="AT447" s="75"/>
      <c r="AU447" s="75"/>
      <c r="AV447" s="75"/>
      <c r="AW447" s="75"/>
      <c r="AX447" s="75"/>
      <c r="AY447" s="74"/>
      <c r="AZ447" s="74"/>
      <c r="BA447" s="73"/>
      <c r="BB447" s="77"/>
      <c r="BC447" s="78"/>
      <c r="BD447" s="78"/>
      <c r="BE447" s="78"/>
      <c r="BF447" s="78"/>
      <c r="BG447" s="73"/>
      <c r="BH447" s="75"/>
      <c r="BI447" s="75"/>
      <c r="BJ447" s="75"/>
      <c r="BK447" s="75"/>
    </row>
    <row r="448" ht="15.75" customHeight="1">
      <c r="A448" s="73"/>
      <c r="B448" s="74"/>
      <c r="C448" s="74"/>
      <c r="D448" s="74"/>
      <c r="E448" s="75"/>
      <c r="F448" s="75"/>
      <c r="G448" s="75"/>
      <c r="H448" s="74"/>
      <c r="I448" s="75"/>
      <c r="J448" s="73"/>
      <c r="K448" s="73"/>
      <c r="L448" s="74"/>
      <c r="M448" s="74"/>
      <c r="N448" s="73"/>
      <c r="O448" s="73"/>
      <c r="P448" s="74"/>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4"/>
      <c r="AN448" s="75"/>
      <c r="AO448" s="73"/>
      <c r="AP448" s="75"/>
      <c r="AQ448" s="75"/>
      <c r="AR448" s="75"/>
      <c r="AS448" s="75"/>
      <c r="AT448" s="75"/>
      <c r="AU448" s="75"/>
      <c r="AV448" s="75"/>
      <c r="AW448" s="75"/>
      <c r="AX448" s="75"/>
      <c r="AY448" s="74"/>
      <c r="AZ448" s="74"/>
      <c r="BA448" s="73"/>
      <c r="BB448" s="77"/>
      <c r="BC448" s="78"/>
      <c r="BD448" s="78"/>
      <c r="BE448" s="78"/>
      <c r="BF448" s="78"/>
      <c r="BG448" s="73"/>
      <c r="BH448" s="75"/>
      <c r="BI448" s="75"/>
      <c r="BJ448" s="75"/>
      <c r="BK448" s="75"/>
    </row>
    <row r="449" ht="15.75" customHeight="1">
      <c r="A449" s="73"/>
      <c r="B449" s="74"/>
      <c r="C449" s="74"/>
      <c r="D449" s="74"/>
      <c r="E449" s="75"/>
      <c r="F449" s="75"/>
      <c r="G449" s="75"/>
      <c r="H449" s="74"/>
      <c r="I449" s="75"/>
      <c r="J449" s="73"/>
      <c r="K449" s="73"/>
      <c r="L449" s="74"/>
      <c r="M449" s="74"/>
      <c r="N449" s="73"/>
      <c r="O449" s="73"/>
      <c r="P449" s="74"/>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4"/>
      <c r="AN449" s="75"/>
      <c r="AO449" s="73"/>
      <c r="AP449" s="75"/>
      <c r="AQ449" s="75"/>
      <c r="AR449" s="75"/>
      <c r="AS449" s="75"/>
      <c r="AT449" s="75"/>
      <c r="AU449" s="75"/>
      <c r="AV449" s="75"/>
      <c r="AW449" s="75"/>
      <c r="AX449" s="75"/>
      <c r="AY449" s="74"/>
      <c r="AZ449" s="74"/>
      <c r="BA449" s="73"/>
      <c r="BB449" s="77"/>
      <c r="BC449" s="78"/>
      <c r="BD449" s="78"/>
      <c r="BE449" s="78"/>
      <c r="BF449" s="78"/>
      <c r="BG449" s="73"/>
      <c r="BH449" s="75"/>
      <c r="BI449" s="75"/>
      <c r="BJ449" s="75"/>
      <c r="BK449" s="75"/>
    </row>
    <row r="450" ht="15.75" customHeight="1">
      <c r="A450" s="73"/>
      <c r="B450" s="74"/>
      <c r="C450" s="74"/>
      <c r="D450" s="74"/>
      <c r="E450" s="75"/>
      <c r="F450" s="75"/>
      <c r="G450" s="75"/>
      <c r="H450" s="74"/>
      <c r="I450" s="75"/>
      <c r="J450" s="73"/>
      <c r="K450" s="73"/>
      <c r="L450" s="74"/>
      <c r="M450" s="74"/>
      <c r="N450" s="73"/>
      <c r="O450" s="73"/>
      <c r="P450" s="74"/>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4"/>
      <c r="AN450" s="75"/>
      <c r="AO450" s="73"/>
      <c r="AP450" s="75"/>
      <c r="AQ450" s="75"/>
      <c r="AR450" s="75"/>
      <c r="AS450" s="75"/>
      <c r="AT450" s="75"/>
      <c r="AU450" s="75"/>
      <c r="AV450" s="75"/>
      <c r="AW450" s="75"/>
      <c r="AX450" s="75"/>
      <c r="AY450" s="74"/>
      <c r="AZ450" s="74"/>
      <c r="BA450" s="73"/>
      <c r="BB450" s="77"/>
      <c r="BC450" s="78"/>
      <c r="BD450" s="78"/>
      <c r="BE450" s="78"/>
      <c r="BF450" s="78"/>
      <c r="BG450" s="73"/>
      <c r="BH450" s="75"/>
      <c r="BI450" s="75"/>
      <c r="BJ450" s="75"/>
      <c r="BK450" s="75"/>
    </row>
    <row r="451" ht="15.75" customHeight="1">
      <c r="A451" s="73"/>
      <c r="B451" s="74"/>
      <c r="C451" s="74"/>
      <c r="D451" s="74"/>
      <c r="E451" s="75"/>
      <c r="F451" s="75"/>
      <c r="G451" s="75"/>
      <c r="H451" s="74"/>
      <c r="I451" s="75"/>
      <c r="J451" s="73"/>
      <c r="K451" s="73"/>
      <c r="L451" s="74"/>
      <c r="M451" s="74"/>
      <c r="N451" s="73"/>
      <c r="O451" s="73"/>
      <c r="P451" s="74"/>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4"/>
      <c r="AN451" s="75"/>
      <c r="AO451" s="73"/>
      <c r="AP451" s="75"/>
      <c r="AQ451" s="75"/>
      <c r="AR451" s="75"/>
      <c r="AS451" s="75"/>
      <c r="AT451" s="75"/>
      <c r="AU451" s="75"/>
      <c r="AV451" s="75"/>
      <c r="AW451" s="75"/>
      <c r="AX451" s="75"/>
      <c r="AY451" s="74"/>
      <c r="AZ451" s="74"/>
      <c r="BA451" s="73"/>
      <c r="BB451" s="77"/>
      <c r="BC451" s="78"/>
      <c r="BD451" s="78"/>
      <c r="BE451" s="78"/>
      <c r="BF451" s="78"/>
      <c r="BG451" s="73"/>
      <c r="BH451" s="75"/>
      <c r="BI451" s="75"/>
      <c r="BJ451" s="75"/>
      <c r="BK451" s="75"/>
    </row>
    <row r="452" ht="15.75" customHeight="1">
      <c r="A452" s="73"/>
      <c r="B452" s="74"/>
      <c r="C452" s="74"/>
      <c r="D452" s="74"/>
      <c r="E452" s="75"/>
      <c r="F452" s="75"/>
      <c r="G452" s="75"/>
      <c r="H452" s="74"/>
      <c r="I452" s="75"/>
      <c r="J452" s="73"/>
      <c r="K452" s="73"/>
      <c r="L452" s="74"/>
      <c r="M452" s="74"/>
      <c r="N452" s="73"/>
      <c r="O452" s="73"/>
      <c r="P452" s="74"/>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4"/>
      <c r="AN452" s="75"/>
      <c r="AO452" s="73"/>
      <c r="AP452" s="75"/>
      <c r="AQ452" s="75"/>
      <c r="AR452" s="75"/>
      <c r="AS452" s="75"/>
      <c r="AT452" s="75"/>
      <c r="AU452" s="75"/>
      <c r="AV452" s="75"/>
      <c r="AW452" s="75"/>
      <c r="AX452" s="75"/>
      <c r="AY452" s="74"/>
      <c r="AZ452" s="74"/>
      <c r="BA452" s="73"/>
      <c r="BB452" s="77"/>
      <c r="BC452" s="78"/>
      <c r="BD452" s="78"/>
      <c r="BE452" s="78"/>
      <c r="BF452" s="78"/>
      <c r="BG452" s="73"/>
      <c r="BH452" s="75"/>
      <c r="BI452" s="75"/>
      <c r="BJ452" s="75"/>
      <c r="BK452" s="75"/>
    </row>
    <row r="453" ht="15.75" customHeight="1">
      <c r="A453" s="73"/>
      <c r="B453" s="74"/>
      <c r="C453" s="74"/>
      <c r="D453" s="74"/>
      <c r="E453" s="75"/>
      <c r="F453" s="75"/>
      <c r="G453" s="75"/>
      <c r="H453" s="74"/>
      <c r="I453" s="75"/>
      <c r="J453" s="73"/>
      <c r="K453" s="73"/>
      <c r="L453" s="74"/>
      <c r="M453" s="74"/>
      <c r="N453" s="73"/>
      <c r="O453" s="73"/>
      <c r="P453" s="74"/>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4"/>
      <c r="AN453" s="75"/>
      <c r="AO453" s="73"/>
      <c r="AP453" s="75"/>
      <c r="AQ453" s="75"/>
      <c r="AR453" s="75"/>
      <c r="AS453" s="75"/>
      <c r="AT453" s="75"/>
      <c r="AU453" s="75"/>
      <c r="AV453" s="75"/>
      <c r="AW453" s="75"/>
      <c r="AX453" s="75"/>
      <c r="AY453" s="74"/>
      <c r="AZ453" s="74"/>
      <c r="BA453" s="73"/>
      <c r="BB453" s="77"/>
      <c r="BC453" s="78"/>
      <c r="BD453" s="78"/>
      <c r="BE453" s="78"/>
      <c r="BF453" s="78"/>
      <c r="BG453" s="73"/>
      <c r="BH453" s="75"/>
      <c r="BI453" s="75"/>
      <c r="BJ453" s="75"/>
      <c r="BK453" s="75"/>
    </row>
    <row r="454" ht="15.75" customHeight="1">
      <c r="A454" s="73"/>
      <c r="B454" s="74"/>
      <c r="C454" s="74"/>
      <c r="D454" s="74"/>
      <c r="E454" s="75"/>
      <c r="F454" s="75"/>
      <c r="G454" s="75"/>
      <c r="H454" s="74"/>
      <c r="I454" s="75"/>
      <c r="J454" s="73"/>
      <c r="K454" s="73"/>
      <c r="L454" s="74"/>
      <c r="M454" s="74"/>
      <c r="N454" s="73"/>
      <c r="O454" s="73"/>
      <c r="P454" s="74"/>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4"/>
      <c r="AN454" s="75"/>
      <c r="AO454" s="73"/>
      <c r="AP454" s="75"/>
      <c r="AQ454" s="75"/>
      <c r="AR454" s="75"/>
      <c r="AS454" s="75"/>
      <c r="AT454" s="75"/>
      <c r="AU454" s="75"/>
      <c r="AV454" s="75"/>
      <c r="AW454" s="75"/>
      <c r="AX454" s="75"/>
      <c r="AY454" s="74"/>
      <c r="AZ454" s="74"/>
      <c r="BA454" s="73"/>
      <c r="BB454" s="77"/>
      <c r="BC454" s="78"/>
      <c r="BD454" s="78"/>
      <c r="BE454" s="78"/>
      <c r="BF454" s="78"/>
      <c r="BG454" s="73"/>
      <c r="BH454" s="75"/>
      <c r="BI454" s="75"/>
      <c r="BJ454" s="75"/>
      <c r="BK454" s="75"/>
    </row>
    <row r="455" ht="15.75" customHeight="1">
      <c r="A455" s="73"/>
      <c r="B455" s="74"/>
      <c r="C455" s="74"/>
      <c r="D455" s="74"/>
      <c r="E455" s="75"/>
      <c r="F455" s="75"/>
      <c r="G455" s="75"/>
      <c r="H455" s="74"/>
      <c r="I455" s="75"/>
      <c r="J455" s="73"/>
      <c r="K455" s="73"/>
      <c r="L455" s="74"/>
      <c r="M455" s="74"/>
      <c r="N455" s="73"/>
      <c r="O455" s="73"/>
      <c r="P455" s="74"/>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4"/>
      <c r="AN455" s="75"/>
      <c r="AO455" s="73"/>
      <c r="AP455" s="75"/>
      <c r="AQ455" s="75"/>
      <c r="AR455" s="75"/>
      <c r="AS455" s="75"/>
      <c r="AT455" s="75"/>
      <c r="AU455" s="75"/>
      <c r="AV455" s="75"/>
      <c r="AW455" s="75"/>
      <c r="AX455" s="75"/>
      <c r="AY455" s="74"/>
      <c r="AZ455" s="74"/>
      <c r="BA455" s="73"/>
      <c r="BB455" s="77"/>
      <c r="BC455" s="78"/>
      <c r="BD455" s="78"/>
      <c r="BE455" s="78"/>
      <c r="BF455" s="78"/>
      <c r="BG455" s="73"/>
      <c r="BH455" s="75"/>
      <c r="BI455" s="75"/>
      <c r="BJ455" s="75"/>
      <c r="BK455" s="75"/>
    </row>
    <row r="456" ht="15.75" customHeight="1">
      <c r="A456" s="73"/>
      <c r="B456" s="74"/>
      <c r="C456" s="74"/>
      <c r="D456" s="74"/>
      <c r="E456" s="75"/>
      <c r="F456" s="75"/>
      <c r="G456" s="75"/>
      <c r="H456" s="74"/>
      <c r="I456" s="75"/>
      <c r="J456" s="73"/>
      <c r="K456" s="73"/>
      <c r="L456" s="74"/>
      <c r="M456" s="74"/>
      <c r="N456" s="73"/>
      <c r="O456" s="73"/>
      <c r="P456" s="74"/>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4"/>
      <c r="AN456" s="75"/>
      <c r="AO456" s="73"/>
      <c r="AP456" s="75"/>
      <c r="AQ456" s="75"/>
      <c r="AR456" s="75"/>
      <c r="AS456" s="75"/>
      <c r="AT456" s="75"/>
      <c r="AU456" s="75"/>
      <c r="AV456" s="75"/>
      <c r="AW456" s="75"/>
      <c r="AX456" s="75"/>
      <c r="AY456" s="74"/>
      <c r="AZ456" s="74"/>
      <c r="BA456" s="73"/>
      <c r="BB456" s="77"/>
      <c r="BC456" s="78"/>
      <c r="BD456" s="78"/>
      <c r="BE456" s="78"/>
      <c r="BF456" s="78"/>
      <c r="BG456" s="73"/>
      <c r="BH456" s="75"/>
      <c r="BI456" s="75"/>
      <c r="BJ456" s="75"/>
      <c r="BK456" s="75"/>
    </row>
    <row r="457" ht="15.75" customHeight="1">
      <c r="A457" s="73"/>
      <c r="B457" s="74"/>
      <c r="C457" s="74"/>
      <c r="D457" s="74"/>
      <c r="E457" s="75"/>
      <c r="F457" s="75"/>
      <c r="G457" s="75"/>
      <c r="H457" s="74"/>
      <c r="I457" s="75"/>
      <c r="J457" s="73"/>
      <c r="K457" s="73"/>
      <c r="L457" s="74"/>
      <c r="M457" s="74"/>
      <c r="N457" s="73"/>
      <c r="O457" s="73"/>
      <c r="P457" s="74"/>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4"/>
      <c r="AN457" s="75"/>
      <c r="AO457" s="73"/>
      <c r="AP457" s="75"/>
      <c r="AQ457" s="75"/>
      <c r="AR457" s="75"/>
      <c r="AS457" s="75"/>
      <c r="AT457" s="75"/>
      <c r="AU457" s="75"/>
      <c r="AV457" s="75"/>
      <c r="AW457" s="75"/>
      <c r="AX457" s="75"/>
      <c r="AY457" s="74"/>
      <c r="AZ457" s="74"/>
      <c r="BA457" s="73"/>
      <c r="BB457" s="77"/>
      <c r="BC457" s="78"/>
      <c r="BD457" s="78"/>
      <c r="BE457" s="78"/>
      <c r="BF457" s="78"/>
      <c r="BG457" s="73"/>
      <c r="BH457" s="75"/>
      <c r="BI457" s="75"/>
      <c r="BJ457" s="75"/>
      <c r="BK457" s="75"/>
    </row>
    <row r="458" ht="15.75" customHeight="1">
      <c r="A458" s="73"/>
      <c r="B458" s="74"/>
      <c r="C458" s="74"/>
      <c r="D458" s="74"/>
      <c r="E458" s="75"/>
      <c r="F458" s="75"/>
      <c r="G458" s="75"/>
      <c r="H458" s="74"/>
      <c r="I458" s="75"/>
      <c r="J458" s="73"/>
      <c r="K458" s="73"/>
      <c r="L458" s="74"/>
      <c r="M458" s="74"/>
      <c r="N458" s="73"/>
      <c r="O458" s="73"/>
      <c r="P458" s="74"/>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4"/>
      <c r="AN458" s="75"/>
      <c r="AO458" s="73"/>
      <c r="AP458" s="75"/>
      <c r="AQ458" s="75"/>
      <c r="AR458" s="75"/>
      <c r="AS458" s="75"/>
      <c r="AT458" s="75"/>
      <c r="AU458" s="75"/>
      <c r="AV458" s="75"/>
      <c r="AW458" s="75"/>
      <c r="AX458" s="75"/>
      <c r="AY458" s="74"/>
      <c r="AZ458" s="74"/>
      <c r="BA458" s="73"/>
      <c r="BB458" s="77"/>
      <c r="BC458" s="78"/>
      <c r="BD458" s="78"/>
      <c r="BE458" s="78"/>
      <c r="BF458" s="78"/>
      <c r="BG458" s="73"/>
      <c r="BH458" s="75"/>
      <c r="BI458" s="75"/>
      <c r="BJ458" s="75"/>
      <c r="BK458" s="75"/>
    </row>
    <row r="459" ht="15.75" customHeight="1">
      <c r="A459" s="73"/>
      <c r="B459" s="74"/>
      <c r="C459" s="74"/>
      <c r="D459" s="74"/>
      <c r="E459" s="75"/>
      <c r="F459" s="75"/>
      <c r="G459" s="75"/>
      <c r="H459" s="74"/>
      <c r="I459" s="75"/>
      <c r="J459" s="73"/>
      <c r="K459" s="73"/>
      <c r="L459" s="74"/>
      <c r="M459" s="74"/>
      <c r="N459" s="73"/>
      <c r="O459" s="73"/>
      <c r="P459" s="74"/>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4"/>
      <c r="AN459" s="75"/>
      <c r="AO459" s="73"/>
      <c r="AP459" s="75"/>
      <c r="AQ459" s="75"/>
      <c r="AR459" s="75"/>
      <c r="AS459" s="75"/>
      <c r="AT459" s="75"/>
      <c r="AU459" s="75"/>
      <c r="AV459" s="75"/>
      <c r="AW459" s="75"/>
      <c r="AX459" s="75"/>
      <c r="AY459" s="74"/>
      <c r="AZ459" s="74"/>
      <c r="BA459" s="73"/>
      <c r="BB459" s="77"/>
      <c r="BC459" s="78"/>
      <c r="BD459" s="78"/>
      <c r="BE459" s="78"/>
      <c r="BF459" s="78"/>
      <c r="BG459" s="73"/>
      <c r="BH459" s="75"/>
      <c r="BI459" s="75"/>
      <c r="BJ459" s="75"/>
      <c r="BK459" s="75"/>
    </row>
    <row r="460" ht="15.75" customHeight="1">
      <c r="A460" s="73"/>
      <c r="B460" s="74"/>
      <c r="C460" s="74"/>
      <c r="D460" s="74"/>
      <c r="E460" s="75"/>
      <c r="F460" s="75"/>
      <c r="G460" s="75"/>
      <c r="H460" s="74"/>
      <c r="I460" s="75"/>
      <c r="J460" s="73"/>
      <c r="K460" s="73"/>
      <c r="L460" s="74"/>
      <c r="M460" s="74"/>
      <c r="N460" s="73"/>
      <c r="O460" s="73"/>
      <c r="P460" s="74"/>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4"/>
      <c r="AN460" s="75"/>
      <c r="AO460" s="73"/>
      <c r="AP460" s="75"/>
      <c r="AQ460" s="75"/>
      <c r="AR460" s="75"/>
      <c r="AS460" s="75"/>
      <c r="AT460" s="75"/>
      <c r="AU460" s="75"/>
      <c r="AV460" s="75"/>
      <c r="AW460" s="75"/>
      <c r="AX460" s="75"/>
      <c r="AY460" s="74"/>
      <c r="AZ460" s="74"/>
      <c r="BA460" s="73"/>
      <c r="BB460" s="77"/>
      <c r="BC460" s="78"/>
      <c r="BD460" s="78"/>
      <c r="BE460" s="78"/>
      <c r="BF460" s="78"/>
      <c r="BG460" s="73"/>
      <c r="BH460" s="75"/>
      <c r="BI460" s="75"/>
      <c r="BJ460" s="75"/>
      <c r="BK460" s="75"/>
    </row>
    <row r="461" ht="15.75" customHeight="1">
      <c r="A461" s="73"/>
      <c r="B461" s="74"/>
      <c r="C461" s="74"/>
      <c r="D461" s="74"/>
      <c r="E461" s="75"/>
      <c r="F461" s="75"/>
      <c r="G461" s="75"/>
      <c r="H461" s="74"/>
      <c r="I461" s="75"/>
      <c r="J461" s="73"/>
      <c r="K461" s="73"/>
      <c r="L461" s="74"/>
      <c r="M461" s="74"/>
      <c r="N461" s="73"/>
      <c r="O461" s="73"/>
      <c r="P461" s="74"/>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4"/>
      <c r="AN461" s="75"/>
      <c r="AO461" s="73"/>
      <c r="AP461" s="75"/>
      <c r="AQ461" s="75"/>
      <c r="AR461" s="75"/>
      <c r="AS461" s="75"/>
      <c r="AT461" s="75"/>
      <c r="AU461" s="75"/>
      <c r="AV461" s="75"/>
      <c r="AW461" s="75"/>
      <c r="AX461" s="75"/>
      <c r="AY461" s="74"/>
      <c r="AZ461" s="74"/>
      <c r="BA461" s="73"/>
      <c r="BB461" s="77"/>
      <c r="BC461" s="78"/>
      <c r="BD461" s="78"/>
      <c r="BE461" s="78"/>
      <c r="BF461" s="78"/>
      <c r="BG461" s="73"/>
      <c r="BH461" s="75"/>
      <c r="BI461" s="75"/>
      <c r="BJ461" s="75"/>
      <c r="BK461" s="75"/>
    </row>
    <row r="462" ht="15.75" customHeight="1">
      <c r="A462" s="73"/>
      <c r="B462" s="74"/>
      <c r="C462" s="74"/>
      <c r="D462" s="74"/>
      <c r="E462" s="75"/>
      <c r="F462" s="75"/>
      <c r="G462" s="75"/>
      <c r="H462" s="74"/>
      <c r="I462" s="75"/>
      <c r="J462" s="73"/>
      <c r="K462" s="73"/>
      <c r="L462" s="74"/>
      <c r="M462" s="74"/>
      <c r="N462" s="73"/>
      <c r="O462" s="73"/>
      <c r="P462" s="74"/>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4"/>
      <c r="AN462" s="75"/>
      <c r="AO462" s="73"/>
      <c r="AP462" s="75"/>
      <c r="AQ462" s="75"/>
      <c r="AR462" s="75"/>
      <c r="AS462" s="75"/>
      <c r="AT462" s="75"/>
      <c r="AU462" s="75"/>
      <c r="AV462" s="75"/>
      <c r="AW462" s="75"/>
      <c r="AX462" s="75"/>
      <c r="AY462" s="74"/>
      <c r="AZ462" s="74"/>
      <c r="BA462" s="73"/>
      <c r="BB462" s="77"/>
      <c r="BC462" s="78"/>
      <c r="BD462" s="78"/>
      <c r="BE462" s="78"/>
      <c r="BF462" s="78"/>
      <c r="BG462" s="73"/>
      <c r="BH462" s="75"/>
      <c r="BI462" s="75"/>
      <c r="BJ462" s="75"/>
      <c r="BK462" s="75"/>
    </row>
    <row r="463" ht="15.75" customHeight="1">
      <c r="A463" s="73"/>
      <c r="B463" s="74"/>
      <c r="C463" s="74"/>
      <c r="D463" s="74"/>
      <c r="E463" s="75"/>
      <c r="F463" s="75"/>
      <c r="G463" s="75"/>
      <c r="H463" s="74"/>
      <c r="I463" s="75"/>
      <c r="J463" s="73"/>
      <c r="K463" s="73"/>
      <c r="L463" s="74"/>
      <c r="M463" s="74"/>
      <c r="N463" s="73"/>
      <c r="O463" s="73"/>
      <c r="P463" s="74"/>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4"/>
      <c r="AN463" s="75"/>
      <c r="AO463" s="73"/>
      <c r="AP463" s="75"/>
      <c r="AQ463" s="75"/>
      <c r="AR463" s="75"/>
      <c r="AS463" s="75"/>
      <c r="AT463" s="75"/>
      <c r="AU463" s="75"/>
      <c r="AV463" s="75"/>
      <c r="AW463" s="75"/>
      <c r="AX463" s="75"/>
      <c r="AY463" s="74"/>
      <c r="AZ463" s="74"/>
      <c r="BA463" s="73"/>
      <c r="BB463" s="77"/>
      <c r="BC463" s="78"/>
      <c r="BD463" s="78"/>
      <c r="BE463" s="78"/>
      <c r="BF463" s="78"/>
      <c r="BG463" s="73"/>
      <c r="BH463" s="75"/>
      <c r="BI463" s="75"/>
      <c r="BJ463" s="75"/>
      <c r="BK463" s="75"/>
    </row>
    <row r="464" ht="15.75" customHeight="1">
      <c r="A464" s="73"/>
      <c r="B464" s="74"/>
      <c r="C464" s="74"/>
      <c r="D464" s="74"/>
      <c r="E464" s="75"/>
      <c r="F464" s="75"/>
      <c r="G464" s="75"/>
      <c r="H464" s="74"/>
      <c r="I464" s="75"/>
      <c r="J464" s="73"/>
      <c r="K464" s="73"/>
      <c r="L464" s="74"/>
      <c r="M464" s="74"/>
      <c r="N464" s="73"/>
      <c r="O464" s="73"/>
      <c r="P464" s="74"/>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4"/>
      <c r="AN464" s="75"/>
      <c r="AO464" s="73"/>
      <c r="AP464" s="75"/>
      <c r="AQ464" s="75"/>
      <c r="AR464" s="75"/>
      <c r="AS464" s="75"/>
      <c r="AT464" s="75"/>
      <c r="AU464" s="75"/>
      <c r="AV464" s="75"/>
      <c r="AW464" s="75"/>
      <c r="AX464" s="75"/>
      <c r="AY464" s="74"/>
      <c r="AZ464" s="74"/>
      <c r="BA464" s="73"/>
      <c r="BB464" s="77"/>
      <c r="BC464" s="78"/>
      <c r="BD464" s="78"/>
      <c r="BE464" s="78"/>
      <c r="BF464" s="78"/>
      <c r="BG464" s="73"/>
      <c r="BH464" s="75"/>
      <c r="BI464" s="75"/>
      <c r="BJ464" s="75"/>
      <c r="BK464" s="75"/>
    </row>
    <row r="465" ht="15.75" customHeight="1">
      <c r="A465" s="73"/>
      <c r="B465" s="74"/>
      <c r="C465" s="74"/>
      <c r="D465" s="74"/>
      <c r="E465" s="75"/>
      <c r="F465" s="75"/>
      <c r="G465" s="75"/>
      <c r="H465" s="74"/>
      <c r="I465" s="75"/>
      <c r="J465" s="73"/>
      <c r="K465" s="73"/>
      <c r="L465" s="74"/>
      <c r="M465" s="74"/>
      <c r="N465" s="73"/>
      <c r="O465" s="73"/>
      <c r="P465" s="74"/>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4"/>
      <c r="AN465" s="75"/>
      <c r="AO465" s="73"/>
      <c r="AP465" s="75"/>
      <c r="AQ465" s="75"/>
      <c r="AR465" s="75"/>
      <c r="AS465" s="75"/>
      <c r="AT465" s="75"/>
      <c r="AU465" s="75"/>
      <c r="AV465" s="75"/>
      <c r="AW465" s="75"/>
      <c r="AX465" s="75"/>
      <c r="AY465" s="74"/>
      <c r="AZ465" s="74"/>
      <c r="BA465" s="73"/>
      <c r="BB465" s="77"/>
      <c r="BC465" s="78"/>
      <c r="BD465" s="78"/>
      <c r="BE465" s="78"/>
      <c r="BF465" s="78"/>
      <c r="BG465" s="73"/>
      <c r="BH465" s="75"/>
      <c r="BI465" s="75"/>
      <c r="BJ465" s="75"/>
      <c r="BK465" s="75"/>
    </row>
    <row r="466" ht="15.75" customHeight="1">
      <c r="A466" s="73"/>
      <c r="B466" s="74"/>
      <c r="C466" s="74"/>
      <c r="D466" s="74"/>
      <c r="E466" s="75"/>
      <c r="F466" s="75"/>
      <c r="G466" s="75"/>
      <c r="H466" s="74"/>
      <c r="I466" s="75"/>
      <c r="J466" s="73"/>
      <c r="K466" s="73"/>
      <c r="L466" s="74"/>
      <c r="M466" s="74"/>
      <c r="N466" s="73"/>
      <c r="O466" s="73"/>
      <c r="P466" s="74"/>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4"/>
      <c r="AN466" s="75"/>
      <c r="AO466" s="73"/>
      <c r="AP466" s="75"/>
      <c r="AQ466" s="75"/>
      <c r="AR466" s="75"/>
      <c r="AS466" s="75"/>
      <c r="AT466" s="75"/>
      <c r="AU466" s="75"/>
      <c r="AV466" s="75"/>
      <c r="AW466" s="75"/>
      <c r="AX466" s="75"/>
      <c r="AY466" s="74"/>
      <c r="AZ466" s="74"/>
      <c r="BA466" s="73"/>
      <c r="BB466" s="77"/>
      <c r="BC466" s="78"/>
      <c r="BD466" s="78"/>
      <c r="BE466" s="78"/>
      <c r="BF466" s="78"/>
      <c r="BG466" s="73"/>
      <c r="BH466" s="75"/>
      <c r="BI466" s="75"/>
      <c r="BJ466" s="75"/>
      <c r="BK466" s="75"/>
    </row>
    <row r="467" ht="15.75" customHeight="1">
      <c r="A467" s="73"/>
      <c r="B467" s="74"/>
      <c r="C467" s="74"/>
      <c r="D467" s="74"/>
      <c r="E467" s="75"/>
      <c r="F467" s="75"/>
      <c r="G467" s="75"/>
      <c r="H467" s="74"/>
      <c r="I467" s="75"/>
      <c r="J467" s="73"/>
      <c r="K467" s="73"/>
      <c r="L467" s="74"/>
      <c r="M467" s="74"/>
      <c r="N467" s="73"/>
      <c r="O467" s="73"/>
      <c r="P467" s="74"/>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4"/>
      <c r="AN467" s="75"/>
      <c r="AO467" s="73"/>
      <c r="AP467" s="75"/>
      <c r="AQ467" s="75"/>
      <c r="AR467" s="75"/>
      <c r="AS467" s="75"/>
      <c r="AT467" s="75"/>
      <c r="AU467" s="75"/>
      <c r="AV467" s="75"/>
      <c r="AW467" s="75"/>
      <c r="AX467" s="75"/>
      <c r="AY467" s="74"/>
      <c r="AZ467" s="74"/>
      <c r="BA467" s="73"/>
      <c r="BB467" s="77"/>
      <c r="BC467" s="78"/>
      <c r="BD467" s="78"/>
      <c r="BE467" s="78"/>
      <c r="BF467" s="78"/>
      <c r="BG467" s="73"/>
      <c r="BH467" s="75"/>
      <c r="BI467" s="75"/>
      <c r="BJ467" s="75"/>
      <c r="BK467" s="75"/>
    </row>
    <row r="468" ht="15.75" customHeight="1">
      <c r="A468" s="73"/>
      <c r="B468" s="74"/>
      <c r="C468" s="74"/>
      <c r="D468" s="74"/>
      <c r="E468" s="75"/>
      <c r="F468" s="75"/>
      <c r="G468" s="75"/>
      <c r="H468" s="74"/>
      <c r="I468" s="75"/>
      <c r="J468" s="73"/>
      <c r="K468" s="73"/>
      <c r="L468" s="74"/>
      <c r="M468" s="74"/>
      <c r="N468" s="73"/>
      <c r="O468" s="73"/>
      <c r="P468" s="74"/>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4"/>
      <c r="AN468" s="75"/>
      <c r="AO468" s="73"/>
      <c r="AP468" s="75"/>
      <c r="AQ468" s="75"/>
      <c r="AR468" s="75"/>
      <c r="AS468" s="75"/>
      <c r="AT468" s="75"/>
      <c r="AU468" s="75"/>
      <c r="AV468" s="75"/>
      <c r="AW468" s="75"/>
      <c r="AX468" s="75"/>
      <c r="AY468" s="74"/>
      <c r="AZ468" s="74"/>
      <c r="BA468" s="73"/>
      <c r="BB468" s="77"/>
      <c r="BC468" s="78"/>
      <c r="BD468" s="78"/>
      <c r="BE468" s="78"/>
      <c r="BF468" s="78"/>
      <c r="BG468" s="73"/>
      <c r="BH468" s="75"/>
      <c r="BI468" s="75"/>
      <c r="BJ468" s="75"/>
      <c r="BK468" s="75"/>
    </row>
    <row r="469" ht="15.75" customHeight="1">
      <c r="A469" s="73"/>
      <c r="B469" s="74"/>
      <c r="C469" s="74"/>
      <c r="D469" s="74"/>
      <c r="E469" s="75"/>
      <c r="F469" s="75"/>
      <c r="G469" s="75"/>
      <c r="H469" s="74"/>
      <c r="I469" s="75"/>
      <c r="J469" s="73"/>
      <c r="K469" s="73"/>
      <c r="L469" s="74"/>
      <c r="M469" s="74"/>
      <c r="N469" s="73"/>
      <c r="O469" s="73"/>
      <c r="P469" s="74"/>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4"/>
      <c r="AN469" s="75"/>
      <c r="AO469" s="73"/>
      <c r="AP469" s="75"/>
      <c r="AQ469" s="75"/>
      <c r="AR469" s="75"/>
      <c r="AS469" s="75"/>
      <c r="AT469" s="75"/>
      <c r="AU469" s="75"/>
      <c r="AV469" s="75"/>
      <c r="AW469" s="75"/>
      <c r="AX469" s="75"/>
      <c r="AY469" s="74"/>
      <c r="AZ469" s="74"/>
      <c r="BA469" s="73"/>
      <c r="BB469" s="77"/>
      <c r="BC469" s="78"/>
      <c r="BD469" s="78"/>
      <c r="BE469" s="78"/>
      <c r="BF469" s="78"/>
      <c r="BG469" s="73"/>
      <c r="BH469" s="75"/>
      <c r="BI469" s="75"/>
      <c r="BJ469" s="75"/>
      <c r="BK469" s="75"/>
    </row>
    <row r="470" ht="15.75" customHeight="1">
      <c r="A470" s="73"/>
      <c r="B470" s="74"/>
      <c r="C470" s="74"/>
      <c r="D470" s="74"/>
      <c r="E470" s="75"/>
      <c r="F470" s="75"/>
      <c r="G470" s="75"/>
      <c r="H470" s="74"/>
      <c r="I470" s="75"/>
      <c r="J470" s="73"/>
      <c r="K470" s="73"/>
      <c r="L470" s="74"/>
      <c r="M470" s="74"/>
      <c r="N470" s="73"/>
      <c r="O470" s="73"/>
      <c r="P470" s="74"/>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4"/>
      <c r="AN470" s="75"/>
      <c r="AO470" s="73"/>
      <c r="AP470" s="75"/>
      <c r="AQ470" s="75"/>
      <c r="AR470" s="75"/>
      <c r="AS470" s="75"/>
      <c r="AT470" s="75"/>
      <c r="AU470" s="75"/>
      <c r="AV470" s="75"/>
      <c r="AW470" s="75"/>
      <c r="AX470" s="75"/>
      <c r="AY470" s="74"/>
      <c r="AZ470" s="74"/>
      <c r="BA470" s="73"/>
      <c r="BB470" s="77"/>
      <c r="BC470" s="78"/>
      <c r="BD470" s="78"/>
      <c r="BE470" s="78"/>
      <c r="BF470" s="78"/>
      <c r="BG470" s="73"/>
      <c r="BH470" s="75"/>
      <c r="BI470" s="75"/>
      <c r="BJ470" s="75"/>
      <c r="BK470" s="75"/>
    </row>
    <row r="471" ht="15.75" customHeight="1">
      <c r="A471" s="73"/>
      <c r="B471" s="74"/>
      <c r="C471" s="74"/>
      <c r="D471" s="74"/>
      <c r="E471" s="75"/>
      <c r="F471" s="75"/>
      <c r="G471" s="75"/>
      <c r="H471" s="74"/>
      <c r="I471" s="75"/>
      <c r="J471" s="73"/>
      <c r="K471" s="73"/>
      <c r="L471" s="74"/>
      <c r="M471" s="74"/>
      <c r="N471" s="73"/>
      <c r="O471" s="73"/>
      <c r="P471" s="74"/>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4"/>
      <c r="AN471" s="75"/>
      <c r="AO471" s="73"/>
      <c r="AP471" s="75"/>
      <c r="AQ471" s="75"/>
      <c r="AR471" s="75"/>
      <c r="AS471" s="75"/>
      <c r="AT471" s="75"/>
      <c r="AU471" s="75"/>
      <c r="AV471" s="75"/>
      <c r="AW471" s="75"/>
      <c r="AX471" s="75"/>
      <c r="AY471" s="74"/>
      <c r="AZ471" s="74"/>
      <c r="BA471" s="73"/>
      <c r="BB471" s="77"/>
      <c r="BC471" s="78"/>
      <c r="BD471" s="78"/>
      <c r="BE471" s="78"/>
      <c r="BF471" s="78"/>
      <c r="BG471" s="73"/>
      <c r="BH471" s="75"/>
      <c r="BI471" s="75"/>
      <c r="BJ471" s="75"/>
      <c r="BK471" s="75"/>
    </row>
    <row r="472" ht="15.75" customHeight="1">
      <c r="A472" s="73"/>
      <c r="B472" s="74"/>
      <c r="C472" s="74"/>
      <c r="D472" s="74"/>
      <c r="E472" s="75"/>
      <c r="F472" s="75"/>
      <c r="G472" s="75"/>
      <c r="H472" s="74"/>
      <c r="I472" s="75"/>
      <c r="J472" s="73"/>
      <c r="K472" s="73"/>
      <c r="L472" s="74"/>
      <c r="M472" s="74"/>
      <c r="N472" s="73"/>
      <c r="O472" s="73"/>
      <c r="P472" s="74"/>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4"/>
      <c r="AN472" s="75"/>
      <c r="AO472" s="73"/>
      <c r="AP472" s="75"/>
      <c r="AQ472" s="75"/>
      <c r="AR472" s="75"/>
      <c r="AS472" s="75"/>
      <c r="AT472" s="75"/>
      <c r="AU472" s="75"/>
      <c r="AV472" s="75"/>
      <c r="AW472" s="75"/>
      <c r="AX472" s="75"/>
      <c r="AY472" s="74"/>
      <c r="AZ472" s="74"/>
      <c r="BA472" s="73"/>
      <c r="BB472" s="77"/>
      <c r="BC472" s="78"/>
      <c r="BD472" s="78"/>
      <c r="BE472" s="78"/>
      <c r="BF472" s="78"/>
      <c r="BG472" s="73"/>
      <c r="BH472" s="75"/>
      <c r="BI472" s="75"/>
      <c r="BJ472" s="75"/>
      <c r="BK472" s="75"/>
    </row>
    <row r="473" ht="15.75" customHeight="1">
      <c r="A473" s="73"/>
      <c r="B473" s="74"/>
      <c r="C473" s="74"/>
      <c r="D473" s="74"/>
      <c r="E473" s="75"/>
      <c r="F473" s="75"/>
      <c r="G473" s="75"/>
      <c r="H473" s="74"/>
      <c r="I473" s="75"/>
      <c r="J473" s="73"/>
      <c r="K473" s="73"/>
      <c r="L473" s="74"/>
      <c r="M473" s="74"/>
      <c r="N473" s="73"/>
      <c r="O473" s="73"/>
      <c r="P473" s="74"/>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4"/>
      <c r="AN473" s="75"/>
      <c r="AO473" s="73"/>
      <c r="AP473" s="75"/>
      <c r="AQ473" s="75"/>
      <c r="AR473" s="75"/>
      <c r="AS473" s="75"/>
      <c r="AT473" s="75"/>
      <c r="AU473" s="75"/>
      <c r="AV473" s="75"/>
      <c r="AW473" s="75"/>
      <c r="AX473" s="75"/>
      <c r="AY473" s="74"/>
      <c r="AZ473" s="74"/>
      <c r="BA473" s="73"/>
      <c r="BB473" s="77"/>
      <c r="BC473" s="78"/>
      <c r="BD473" s="78"/>
      <c r="BE473" s="78"/>
      <c r="BF473" s="78"/>
      <c r="BG473" s="73"/>
      <c r="BH473" s="75"/>
      <c r="BI473" s="75"/>
      <c r="BJ473" s="75"/>
      <c r="BK473" s="75"/>
    </row>
    <row r="474" ht="15.75" customHeight="1">
      <c r="A474" s="73"/>
      <c r="B474" s="74"/>
      <c r="C474" s="74"/>
      <c r="D474" s="74"/>
      <c r="E474" s="75"/>
      <c r="F474" s="75"/>
      <c r="G474" s="75"/>
      <c r="H474" s="74"/>
      <c r="I474" s="75"/>
      <c r="J474" s="73"/>
      <c r="K474" s="73"/>
      <c r="L474" s="74"/>
      <c r="M474" s="74"/>
      <c r="N474" s="73"/>
      <c r="O474" s="73"/>
      <c r="P474" s="74"/>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4"/>
      <c r="AN474" s="75"/>
      <c r="AO474" s="73"/>
      <c r="AP474" s="75"/>
      <c r="AQ474" s="75"/>
      <c r="AR474" s="75"/>
      <c r="AS474" s="75"/>
      <c r="AT474" s="75"/>
      <c r="AU474" s="75"/>
      <c r="AV474" s="75"/>
      <c r="AW474" s="75"/>
      <c r="AX474" s="75"/>
      <c r="AY474" s="74"/>
      <c r="AZ474" s="74"/>
      <c r="BA474" s="73"/>
      <c r="BB474" s="77"/>
      <c r="BC474" s="78"/>
      <c r="BD474" s="78"/>
      <c r="BE474" s="78"/>
      <c r="BF474" s="78"/>
      <c r="BG474" s="73"/>
      <c r="BH474" s="75"/>
      <c r="BI474" s="75"/>
      <c r="BJ474" s="75"/>
      <c r="BK474" s="75"/>
    </row>
    <row r="475" ht="15.75" customHeight="1">
      <c r="A475" s="73"/>
      <c r="B475" s="74"/>
      <c r="C475" s="74"/>
      <c r="D475" s="74"/>
      <c r="E475" s="75"/>
      <c r="F475" s="75"/>
      <c r="G475" s="75"/>
      <c r="H475" s="74"/>
      <c r="I475" s="75"/>
      <c r="J475" s="73"/>
      <c r="K475" s="73"/>
      <c r="L475" s="74"/>
      <c r="M475" s="74"/>
      <c r="N475" s="73"/>
      <c r="O475" s="73"/>
      <c r="P475" s="74"/>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4"/>
      <c r="AN475" s="75"/>
      <c r="AO475" s="73"/>
      <c r="AP475" s="75"/>
      <c r="AQ475" s="75"/>
      <c r="AR475" s="75"/>
      <c r="AS475" s="75"/>
      <c r="AT475" s="75"/>
      <c r="AU475" s="75"/>
      <c r="AV475" s="75"/>
      <c r="AW475" s="75"/>
      <c r="AX475" s="75"/>
      <c r="AY475" s="74"/>
      <c r="AZ475" s="74"/>
      <c r="BA475" s="73"/>
      <c r="BB475" s="77"/>
      <c r="BC475" s="78"/>
      <c r="BD475" s="78"/>
      <c r="BE475" s="78"/>
      <c r="BF475" s="78"/>
      <c r="BG475" s="73"/>
      <c r="BH475" s="75"/>
      <c r="BI475" s="75"/>
      <c r="BJ475" s="75"/>
      <c r="BK475" s="75"/>
    </row>
    <row r="476" ht="15.75" customHeight="1">
      <c r="A476" s="73"/>
      <c r="B476" s="74"/>
      <c r="C476" s="74"/>
      <c r="D476" s="74"/>
      <c r="E476" s="75"/>
      <c r="F476" s="75"/>
      <c r="G476" s="75"/>
      <c r="H476" s="74"/>
      <c r="I476" s="75"/>
      <c r="J476" s="73"/>
      <c r="K476" s="73"/>
      <c r="L476" s="74"/>
      <c r="M476" s="74"/>
      <c r="N476" s="73"/>
      <c r="O476" s="73"/>
      <c r="P476" s="74"/>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4"/>
      <c r="AN476" s="75"/>
      <c r="AO476" s="73"/>
      <c r="AP476" s="75"/>
      <c r="AQ476" s="75"/>
      <c r="AR476" s="75"/>
      <c r="AS476" s="75"/>
      <c r="AT476" s="75"/>
      <c r="AU476" s="75"/>
      <c r="AV476" s="75"/>
      <c r="AW476" s="75"/>
      <c r="AX476" s="75"/>
      <c r="AY476" s="74"/>
      <c r="AZ476" s="74"/>
      <c r="BA476" s="73"/>
      <c r="BB476" s="77"/>
      <c r="BC476" s="78"/>
      <c r="BD476" s="78"/>
      <c r="BE476" s="78"/>
      <c r="BF476" s="78"/>
      <c r="BG476" s="73"/>
      <c r="BH476" s="75"/>
      <c r="BI476" s="75"/>
      <c r="BJ476" s="75"/>
      <c r="BK476" s="75"/>
    </row>
    <row r="477" ht="15.75" customHeight="1">
      <c r="A477" s="73"/>
      <c r="B477" s="74"/>
      <c r="C477" s="74"/>
      <c r="D477" s="74"/>
      <c r="E477" s="75"/>
      <c r="F477" s="75"/>
      <c r="G477" s="75"/>
      <c r="H477" s="74"/>
      <c r="I477" s="75"/>
      <c r="J477" s="73"/>
      <c r="K477" s="73"/>
      <c r="L477" s="74"/>
      <c r="M477" s="74"/>
      <c r="N477" s="73"/>
      <c r="O477" s="73"/>
      <c r="P477" s="74"/>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4"/>
      <c r="AN477" s="75"/>
      <c r="AO477" s="73"/>
      <c r="AP477" s="75"/>
      <c r="AQ477" s="75"/>
      <c r="AR477" s="75"/>
      <c r="AS477" s="75"/>
      <c r="AT477" s="75"/>
      <c r="AU477" s="75"/>
      <c r="AV477" s="75"/>
      <c r="AW477" s="75"/>
      <c r="AX477" s="75"/>
      <c r="AY477" s="74"/>
      <c r="AZ477" s="74"/>
      <c r="BA477" s="73"/>
      <c r="BB477" s="77"/>
      <c r="BC477" s="78"/>
      <c r="BD477" s="78"/>
      <c r="BE477" s="78"/>
      <c r="BF477" s="78"/>
      <c r="BG477" s="73"/>
      <c r="BH477" s="75"/>
      <c r="BI477" s="75"/>
      <c r="BJ477" s="75"/>
      <c r="BK477" s="75"/>
    </row>
    <row r="478" ht="15.75" customHeight="1">
      <c r="A478" s="73"/>
      <c r="B478" s="74"/>
      <c r="C478" s="74"/>
      <c r="D478" s="74"/>
      <c r="E478" s="75"/>
      <c r="F478" s="75"/>
      <c r="G478" s="75"/>
      <c r="H478" s="74"/>
      <c r="I478" s="75"/>
      <c r="J478" s="73"/>
      <c r="K478" s="73"/>
      <c r="L478" s="74"/>
      <c r="M478" s="74"/>
      <c r="N478" s="73"/>
      <c r="O478" s="73"/>
      <c r="P478" s="74"/>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4"/>
      <c r="AN478" s="75"/>
      <c r="AO478" s="73"/>
      <c r="AP478" s="75"/>
      <c r="AQ478" s="75"/>
      <c r="AR478" s="75"/>
      <c r="AS478" s="75"/>
      <c r="AT478" s="75"/>
      <c r="AU478" s="75"/>
      <c r="AV478" s="75"/>
      <c r="AW478" s="75"/>
      <c r="AX478" s="75"/>
      <c r="AY478" s="74"/>
      <c r="AZ478" s="74"/>
      <c r="BA478" s="73"/>
      <c r="BB478" s="77"/>
      <c r="BC478" s="78"/>
      <c r="BD478" s="78"/>
      <c r="BE478" s="78"/>
      <c r="BF478" s="78"/>
      <c r="BG478" s="73"/>
      <c r="BH478" s="75"/>
      <c r="BI478" s="75"/>
      <c r="BJ478" s="75"/>
      <c r="BK478" s="75"/>
    </row>
    <row r="479" ht="15.75" customHeight="1">
      <c r="A479" s="73"/>
      <c r="B479" s="74"/>
      <c r="C479" s="74"/>
      <c r="D479" s="74"/>
      <c r="E479" s="75"/>
      <c r="F479" s="75"/>
      <c r="G479" s="75"/>
      <c r="H479" s="74"/>
      <c r="I479" s="75"/>
      <c r="J479" s="73"/>
      <c r="K479" s="73"/>
      <c r="L479" s="74"/>
      <c r="M479" s="74"/>
      <c r="N479" s="73"/>
      <c r="O479" s="73"/>
      <c r="P479" s="74"/>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4"/>
      <c r="AN479" s="75"/>
      <c r="AO479" s="73"/>
      <c r="AP479" s="75"/>
      <c r="AQ479" s="75"/>
      <c r="AR479" s="75"/>
      <c r="AS479" s="75"/>
      <c r="AT479" s="75"/>
      <c r="AU479" s="75"/>
      <c r="AV479" s="75"/>
      <c r="AW479" s="75"/>
      <c r="AX479" s="75"/>
      <c r="AY479" s="74"/>
      <c r="AZ479" s="74"/>
      <c r="BA479" s="73"/>
      <c r="BB479" s="77"/>
      <c r="BC479" s="78"/>
      <c r="BD479" s="78"/>
      <c r="BE479" s="78"/>
      <c r="BF479" s="78"/>
      <c r="BG479" s="73"/>
      <c r="BH479" s="75"/>
      <c r="BI479" s="75"/>
      <c r="BJ479" s="75"/>
      <c r="BK479" s="75"/>
    </row>
    <row r="480" ht="15.75" customHeight="1">
      <c r="A480" s="73"/>
      <c r="B480" s="74"/>
      <c r="C480" s="74"/>
      <c r="D480" s="74"/>
      <c r="E480" s="75"/>
      <c r="F480" s="75"/>
      <c r="G480" s="75"/>
      <c r="H480" s="74"/>
      <c r="I480" s="75"/>
      <c r="J480" s="73"/>
      <c r="K480" s="73"/>
      <c r="L480" s="74"/>
      <c r="M480" s="74"/>
      <c r="N480" s="73"/>
      <c r="O480" s="73"/>
      <c r="P480" s="74"/>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4"/>
      <c r="AN480" s="75"/>
      <c r="AO480" s="73"/>
      <c r="AP480" s="75"/>
      <c r="AQ480" s="75"/>
      <c r="AR480" s="75"/>
      <c r="AS480" s="75"/>
      <c r="AT480" s="75"/>
      <c r="AU480" s="75"/>
      <c r="AV480" s="75"/>
      <c r="AW480" s="75"/>
      <c r="AX480" s="75"/>
      <c r="AY480" s="74"/>
      <c r="AZ480" s="74"/>
      <c r="BA480" s="73"/>
      <c r="BB480" s="77"/>
      <c r="BC480" s="78"/>
      <c r="BD480" s="78"/>
      <c r="BE480" s="78"/>
      <c r="BF480" s="78"/>
      <c r="BG480" s="73"/>
      <c r="BH480" s="75"/>
      <c r="BI480" s="75"/>
      <c r="BJ480" s="75"/>
      <c r="BK480" s="75"/>
    </row>
    <row r="481" ht="15.75" customHeight="1">
      <c r="A481" s="73"/>
      <c r="B481" s="74"/>
      <c r="C481" s="74"/>
      <c r="D481" s="74"/>
      <c r="E481" s="75"/>
      <c r="F481" s="75"/>
      <c r="G481" s="75"/>
      <c r="H481" s="74"/>
      <c r="I481" s="75"/>
      <c r="J481" s="73"/>
      <c r="K481" s="73"/>
      <c r="L481" s="74"/>
      <c r="M481" s="74"/>
      <c r="N481" s="73"/>
      <c r="O481" s="73"/>
      <c r="P481" s="74"/>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4"/>
      <c r="AN481" s="75"/>
      <c r="AO481" s="73"/>
      <c r="AP481" s="75"/>
      <c r="AQ481" s="75"/>
      <c r="AR481" s="75"/>
      <c r="AS481" s="75"/>
      <c r="AT481" s="75"/>
      <c r="AU481" s="75"/>
      <c r="AV481" s="75"/>
      <c r="AW481" s="75"/>
      <c r="AX481" s="75"/>
      <c r="AY481" s="74"/>
      <c r="AZ481" s="74"/>
      <c r="BA481" s="73"/>
      <c r="BB481" s="77"/>
      <c r="BC481" s="78"/>
      <c r="BD481" s="78"/>
      <c r="BE481" s="78"/>
      <c r="BF481" s="78"/>
      <c r="BG481" s="73"/>
      <c r="BH481" s="75"/>
      <c r="BI481" s="75"/>
      <c r="BJ481" s="75"/>
      <c r="BK481" s="75"/>
    </row>
    <row r="482" ht="15.75" customHeight="1">
      <c r="A482" s="73"/>
      <c r="B482" s="74"/>
      <c r="C482" s="74"/>
      <c r="D482" s="74"/>
      <c r="E482" s="75"/>
      <c r="F482" s="75"/>
      <c r="G482" s="75"/>
      <c r="H482" s="74"/>
      <c r="I482" s="75"/>
      <c r="J482" s="73"/>
      <c r="K482" s="73"/>
      <c r="L482" s="74"/>
      <c r="M482" s="74"/>
      <c r="N482" s="73"/>
      <c r="O482" s="73"/>
      <c r="P482" s="74"/>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4"/>
      <c r="AN482" s="75"/>
      <c r="AO482" s="73"/>
      <c r="AP482" s="75"/>
      <c r="AQ482" s="75"/>
      <c r="AR482" s="75"/>
      <c r="AS482" s="75"/>
      <c r="AT482" s="75"/>
      <c r="AU482" s="75"/>
      <c r="AV482" s="75"/>
      <c r="AW482" s="75"/>
      <c r="AX482" s="75"/>
      <c r="AY482" s="74"/>
      <c r="AZ482" s="74"/>
      <c r="BA482" s="73"/>
      <c r="BB482" s="77"/>
      <c r="BC482" s="78"/>
      <c r="BD482" s="78"/>
      <c r="BE482" s="78"/>
      <c r="BF482" s="78"/>
      <c r="BG482" s="73"/>
      <c r="BH482" s="75"/>
      <c r="BI482" s="75"/>
      <c r="BJ482" s="75"/>
      <c r="BK482" s="75"/>
    </row>
    <row r="483" ht="15.75" customHeight="1">
      <c r="A483" s="73"/>
      <c r="B483" s="74"/>
      <c r="C483" s="74"/>
      <c r="D483" s="74"/>
      <c r="E483" s="75"/>
      <c r="F483" s="75"/>
      <c r="G483" s="75"/>
      <c r="H483" s="74"/>
      <c r="I483" s="75"/>
      <c r="J483" s="73"/>
      <c r="K483" s="73"/>
      <c r="L483" s="74"/>
      <c r="M483" s="74"/>
      <c r="N483" s="73"/>
      <c r="O483" s="73"/>
      <c r="P483" s="74"/>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4"/>
      <c r="AN483" s="75"/>
      <c r="AO483" s="73"/>
      <c r="AP483" s="75"/>
      <c r="AQ483" s="75"/>
      <c r="AR483" s="75"/>
      <c r="AS483" s="75"/>
      <c r="AT483" s="75"/>
      <c r="AU483" s="75"/>
      <c r="AV483" s="75"/>
      <c r="AW483" s="75"/>
      <c r="AX483" s="75"/>
      <c r="AY483" s="74"/>
      <c r="AZ483" s="74"/>
      <c r="BA483" s="73"/>
      <c r="BB483" s="77"/>
      <c r="BC483" s="78"/>
      <c r="BD483" s="78"/>
      <c r="BE483" s="78"/>
      <c r="BF483" s="78"/>
      <c r="BG483" s="73"/>
      <c r="BH483" s="75"/>
      <c r="BI483" s="75"/>
      <c r="BJ483" s="75"/>
      <c r="BK483" s="75"/>
    </row>
    <row r="484" ht="15.75" customHeight="1">
      <c r="A484" s="73"/>
      <c r="B484" s="74"/>
      <c r="C484" s="74"/>
      <c r="D484" s="74"/>
      <c r="E484" s="75"/>
      <c r="F484" s="75"/>
      <c r="G484" s="75"/>
      <c r="H484" s="74"/>
      <c r="I484" s="75"/>
      <c r="J484" s="73"/>
      <c r="K484" s="73"/>
      <c r="L484" s="74"/>
      <c r="M484" s="74"/>
      <c r="N484" s="73"/>
      <c r="O484" s="73"/>
      <c r="P484" s="74"/>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4"/>
      <c r="AN484" s="75"/>
      <c r="AO484" s="73"/>
      <c r="AP484" s="75"/>
      <c r="AQ484" s="75"/>
      <c r="AR484" s="75"/>
      <c r="AS484" s="75"/>
      <c r="AT484" s="75"/>
      <c r="AU484" s="75"/>
      <c r="AV484" s="75"/>
      <c r="AW484" s="75"/>
      <c r="AX484" s="75"/>
      <c r="AY484" s="74"/>
      <c r="AZ484" s="74"/>
      <c r="BA484" s="73"/>
      <c r="BB484" s="77"/>
      <c r="BC484" s="78"/>
      <c r="BD484" s="78"/>
      <c r="BE484" s="78"/>
      <c r="BF484" s="78"/>
      <c r="BG484" s="73"/>
      <c r="BH484" s="75"/>
      <c r="BI484" s="75"/>
      <c r="BJ484" s="75"/>
      <c r="BK484" s="75"/>
    </row>
    <row r="485" ht="15.75" customHeight="1">
      <c r="A485" s="73"/>
      <c r="B485" s="74"/>
      <c r="C485" s="74"/>
      <c r="D485" s="74"/>
      <c r="E485" s="75"/>
      <c r="F485" s="75"/>
      <c r="G485" s="75"/>
      <c r="H485" s="74"/>
      <c r="I485" s="75"/>
      <c r="J485" s="73"/>
      <c r="K485" s="73"/>
      <c r="L485" s="74"/>
      <c r="M485" s="74"/>
      <c r="N485" s="73"/>
      <c r="O485" s="73"/>
      <c r="P485" s="74"/>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4"/>
      <c r="AN485" s="75"/>
      <c r="AO485" s="73"/>
      <c r="AP485" s="75"/>
      <c r="AQ485" s="75"/>
      <c r="AR485" s="75"/>
      <c r="AS485" s="75"/>
      <c r="AT485" s="75"/>
      <c r="AU485" s="75"/>
      <c r="AV485" s="75"/>
      <c r="AW485" s="75"/>
      <c r="AX485" s="75"/>
      <c r="AY485" s="74"/>
      <c r="AZ485" s="74"/>
      <c r="BA485" s="73"/>
      <c r="BB485" s="77"/>
      <c r="BC485" s="78"/>
      <c r="BD485" s="78"/>
      <c r="BE485" s="78"/>
      <c r="BF485" s="78"/>
      <c r="BG485" s="73"/>
      <c r="BH485" s="75"/>
      <c r="BI485" s="75"/>
      <c r="BJ485" s="75"/>
      <c r="BK485" s="75"/>
    </row>
    <row r="486" ht="15.75" customHeight="1">
      <c r="A486" s="73"/>
      <c r="B486" s="74"/>
      <c r="C486" s="74"/>
      <c r="D486" s="74"/>
      <c r="E486" s="75"/>
      <c r="F486" s="75"/>
      <c r="G486" s="75"/>
      <c r="H486" s="74"/>
      <c r="I486" s="75"/>
      <c r="J486" s="73"/>
      <c r="K486" s="73"/>
      <c r="L486" s="74"/>
      <c r="M486" s="74"/>
      <c r="N486" s="73"/>
      <c r="O486" s="73"/>
      <c r="P486" s="74"/>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4"/>
      <c r="AN486" s="75"/>
      <c r="AO486" s="73"/>
      <c r="AP486" s="75"/>
      <c r="AQ486" s="75"/>
      <c r="AR486" s="75"/>
      <c r="AS486" s="75"/>
      <c r="AT486" s="75"/>
      <c r="AU486" s="75"/>
      <c r="AV486" s="75"/>
      <c r="AW486" s="75"/>
      <c r="AX486" s="75"/>
      <c r="AY486" s="74"/>
      <c r="AZ486" s="74"/>
      <c r="BA486" s="73"/>
      <c r="BB486" s="77"/>
      <c r="BC486" s="78"/>
      <c r="BD486" s="78"/>
      <c r="BE486" s="78"/>
      <c r="BF486" s="78"/>
      <c r="BG486" s="73"/>
      <c r="BH486" s="75"/>
      <c r="BI486" s="75"/>
      <c r="BJ486" s="75"/>
      <c r="BK486" s="75"/>
    </row>
    <row r="487" ht="15.75" customHeight="1">
      <c r="A487" s="73"/>
      <c r="B487" s="74"/>
      <c r="C487" s="74"/>
      <c r="D487" s="74"/>
      <c r="E487" s="75"/>
      <c r="F487" s="75"/>
      <c r="G487" s="75"/>
      <c r="H487" s="74"/>
      <c r="I487" s="75"/>
      <c r="J487" s="73"/>
      <c r="K487" s="73"/>
      <c r="L487" s="74"/>
      <c r="M487" s="74"/>
      <c r="N487" s="73"/>
      <c r="O487" s="73"/>
      <c r="P487" s="74"/>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4"/>
      <c r="AN487" s="75"/>
      <c r="AO487" s="73"/>
      <c r="AP487" s="75"/>
      <c r="AQ487" s="75"/>
      <c r="AR487" s="75"/>
      <c r="AS487" s="75"/>
      <c r="AT487" s="75"/>
      <c r="AU487" s="75"/>
      <c r="AV487" s="75"/>
      <c r="AW487" s="75"/>
      <c r="AX487" s="75"/>
      <c r="AY487" s="74"/>
      <c r="AZ487" s="74"/>
      <c r="BA487" s="73"/>
      <c r="BB487" s="77"/>
      <c r="BC487" s="78"/>
      <c r="BD487" s="78"/>
      <c r="BE487" s="78"/>
      <c r="BF487" s="78"/>
      <c r="BG487" s="73"/>
      <c r="BH487" s="75"/>
      <c r="BI487" s="75"/>
      <c r="BJ487" s="75"/>
      <c r="BK487" s="75"/>
    </row>
    <row r="488" ht="15.75" customHeight="1">
      <c r="A488" s="73"/>
      <c r="B488" s="74"/>
      <c r="C488" s="74"/>
      <c r="D488" s="74"/>
      <c r="E488" s="75"/>
      <c r="F488" s="75"/>
      <c r="G488" s="75"/>
      <c r="H488" s="74"/>
      <c r="I488" s="75"/>
      <c r="J488" s="73"/>
      <c r="K488" s="73"/>
      <c r="L488" s="74"/>
      <c r="M488" s="74"/>
      <c r="N488" s="73"/>
      <c r="O488" s="73"/>
      <c r="P488" s="74"/>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4"/>
      <c r="AN488" s="75"/>
      <c r="AO488" s="73"/>
      <c r="AP488" s="75"/>
      <c r="AQ488" s="75"/>
      <c r="AR488" s="75"/>
      <c r="AS488" s="75"/>
      <c r="AT488" s="75"/>
      <c r="AU488" s="75"/>
      <c r="AV488" s="75"/>
      <c r="AW488" s="75"/>
      <c r="AX488" s="75"/>
      <c r="AY488" s="74"/>
      <c r="AZ488" s="74"/>
      <c r="BA488" s="73"/>
      <c r="BB488" s="77"/>
      <c r="BC488" s="78"/>
      <c r="BD488" s="78"/>
      <c r="BE488" s="78"/>
      <c r="BF488" s="78"/>
      <c r="BG488" s="73"/>
      <c r="BH488" s="75"/>
      <c r="BI488" s="75"/>
      <c r="BJ488" s="75"/>
      <c r="BK488" s="75"/>
    </row>
    <row r="489" ht="15.75" customHeight="1">
      <c r="A489" s="73"/>
      <c r="B489" s="74"/>
      <c r="C489" s="74"/>
      <c r="D489" s="74"/>
      <c r="E489" s="75"/>
      <c r="F489" s="75"/>
      <c r="G489" s="75"/>
      <c r="H489" s="74"/>
      <c r="I489" s="75"/>
      <c r="J489" s="73"/>
      <c r="K489" s="73"/>
      <c r="L489" s="74"/>
      <c r="M489" s="74"/>
      <c r="N489" s="73"/>
      <c r="O489" s="73"/>
      <c r="P489" s="74"/>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4"/>
      <c r="AN489" s="75"/>
      <c r="AO489" s="73"/>
      <c r="AP489" s="75"/>
      <c r="AQ489" s="75"/>
      <c r="AR489" s="75"/>
      <c r="AS489" s="75"/>
      <c r="AT489" s="75"/>
      <c r="AU489" s="75"/>
      <c r="AV489" s="75"/>
      <c r="AW489" s="75"/>
      <c r="AX489" s="75"/>
      <c r="AY489" s="74"/>
      <c r="AZ489" s="74"/>
      <c r="BA489" s="73"/>
      <c r="BB489" s="77"/>
      <c r="BC489" s="78"/>
      <c r="BD489" s="78"/>
      <c r="BE489" s="78"/>
      <c r="BF489" s="78"/>
      <c r="BG489" s="73"/>
      <c r="BH489" s="75"/>
      <c r="BI489" s="75"/>
      <c r="BJ489" s="75"/>
      <c r="BK489" s="75"/>
    </row>
    <row r="490" ht="15.75" customHeight="1">
      <c r="A490" s="73"/>
      <c r="B490" s="74"/>
      <c r="C490" s="74"/>
      <c r="D490" s="74"/>
      <c r="E490" s="75"/>
      <c r="F490" s="75"/>
      <c r="G490" s="75"/>
      <c r="H490" s="74"/>
      <c r="I490" s="75"/>
      <c r="J490" s="73"/>
      <c r="K490" s="73"/>
      <c r="L490" s="74"/>
      <c r="M490" s="74"/>
      <c r="N490" s="73"/>
      <c r="O490" s="73"/>
      <c r="P490" s="74"/>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4"/>
      <c r="AN490" s="75"/>
      <c r="AO490" s="73"/>
      <c r="AP490" s="75"/>
      <c r="AQ490" s="75"/>
      <c r="AR490" s="75"/>
      <c r="AS490" s="75"/>
      <c r="AT490" s="75"/>
      <c r="AU490" s="75"/>
      <c r="AV490" s="75"/>
      <c r="AW490" s="75"/>
      <c r="AX490" s="75"/>
      <c r="AY490" s="74"/>
      <c r="AZ490" s="74"/>
      <c r="BA490" s="73"/>
      <c r="BB490" s="77"/>
      <c r="BC490" s="78"/>
      <c r="BD490" s="78"/>
      <c r="BE490" s="78"/>
      <c r="BF490" s="78"/>
      <c r="BG490" s="73"/>
      <c r="BH490" s="75"/>
      <c r="BI490" s="75"/>
      <c r="BJ490" s="75"/>
      <c r="BK490" s="75"/>
    </row>
    <row r="491" ht="15.75" customHeight="1">
      <c r="A491" s="73"/>
      <c r="B491" s="74"/>
      <c r="C491" s="74"/>
      <c r="D491" s="74"/>
      <c r="E491" s="75"/>
      <c r="F491" s="75"/>
      <c r="G491" s="75"/>
      <c r="H491" s="74"/>
      <c r="I491" s="75"/>
      <c r="J491" s="73"/>
      <c r="K491" s="73"/>
      <c r="L491" s="74"/>
      <c r="M491" s="74"/>
      <c r="N491" s="73"/>
      <c r="O491" s="73"/>
      <c r="P491" s="74"/>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4"/>
      <c r="AN491" s="75"/>
      <c r="AO491" s="73"/>
      <c r="AP491" s="75"/>
      <c r="AQ491" s="75"/>
      <c r="AR491" s="75"/>
      <c r="AS491" s="75"/>
      <c r="AT491" s="75"/>
      <c r="AU491" s="75"/>
      <c r="AV491" s="75"/>
      <c r="AW491" s="75"/>
      <c r="AX491" s="75"/>
      <c r="AY491" s="74"/>
      <c r="AZ491" s="74"/>
      <c r="BA491" s="73"/>
      <c r="BB491" s="77"/>
      <c r="BC491" s="78"/>
      <c r="BD491" s="78"/>
      <c r="BE491" s="78"/>
      <c r="BF491" s="78"/>
      <c r="BG491" s="73"/>
      <c r="BH491" s="75"/>
      <c r="BI491" s="75"/>
      <c r="BJ491" s="75"/>
      <c r="BK491" s="75"/>
    </row>
    <row r="492" ht="15.75" customHeight="1">
      <c r="A492" s="73"/>
      <c r="B492" s="74"/>
      <c r="C492" s="74"/>
      <c r="D492" s="74"/>
      <c r="E492" s="75"/>
      <c r="F492" s="75"/>
      <c r="G492" s="75"/>
      <c r="H492" s="74"/>
      <c r="I492" s="75"/>
      <c r="J492" s="73"/>
      <c r="K492" s="73"/>
      <c r="L492" s="74"/>
      <c r="M492" s="74"/>
      <c r="N492" s="73"/>
      <c r="O492" s="73"/>
      <c r="P492" s="74"/>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4"/>
      <c r="AN492" s="75"/>
      <c r="AO492" s="73"/>
      <c r="AP492" s="75"/>
      <c r="AQ492" s="75"/>
      <c r="AR492" s="75"/>
      <c r="AS492" s="75"/>
      <c r="AT492" s="75"/>
      <c r="AU492" s="75"/>
      <c r="AV492" s="75"/>
      <c r="AW492" s="75"/>
      <c r="AX492" s="75"/>
      <c r="AY492" s="74"/>
      <c r="AZ492" s="74"/>
      <c r="BA492" s="73"/>
      <c r="BB492" s="77"/>
      <c r="BC492" s="78"/>
      <c r="BD492" s="78"/>
      <c r="BE492" s="78"/>
      <c r="BF492" s="78"/>
      <c r="BG492" s="73"/>
      <c r="BH492" s="75"/>
      <c r="BI492" s="75"/>
      <c r="BJ492" s="75"/>
      <c r="BK492" s="75"/>
    </row>
    <row r="493" ht="15.75" customHeight="1">
      <c r="A493" s="73"/>
      <c r="B493" s="74"/>
      <c r="C493" s="74"/>
      <c r="D493" s="74"/>
      <c r="E493" s="75"/>
      <c r="F493" s="75"/>
      <c r="G493" s="75"/>
      <c r="H493" s="74"/>
      <c r="I493" s="75"/>
      <c r="J493" s="73"/>
      <c r="K493" s="73"/>
      <c r="L493" s="74"/>
      <c r="M493" s="74"/>
      <c r="N493" s="73"/>
      <c r="O493" s="73"/>
      <c r="P493" s="74"/>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4"/>
      <c r="AN493" s="75"/>
      <c r="AO493" s="73"/>
      <c r="AP493" s="75"/>
      <c r="AQ493" s="75"/>
      <c r="AR493" s="75"/>
      <c r="AS493" s="75"/>
      <c r="AT493" s="75"/>
      <c r="AU493" s="75"/>
      <c r="AV493" s="75"/>
      <c r="AW493" s="75"/>
      <c r="AX493" s="75"/>
      <c r="AY493" s="74"/>
      <c r="AZ493" s="74"/>
      <c r="BA493" s="73"/>
      <c r="BB493" s="77"/>
      <c r="BC493" s="78"/>
      <c r="BD493" s="78"/>
      <c r="BE493" s="78"/>
      <c r="BF493" s="78"/>
      <c r="BG493" s="73"/>
      <c r="BH493" s="75"/>
      <c r="BI493" s="75"/>
      <c r="BJ493" s="75"/>
      <c r="BK493" s="75"/>
    </row>
    <row r="494" ht="15.75" customHeight="1">
      <c r="A494" s="73"/>
      <c r="B494" s="74"/>
      <c r="C494" s="74"/>
      <c r="D494" s="74"/>
      <c r="E494" s="75"/>
      <c r="F494" s="75"/>
      <c r="G494" s="75"/>
      <c r="H494" s="74"/>
      <c r="I494" s="75"/>
      <c r="J494" s="73"/>
      <c r="K494" s="73"/>
      <c r="L494" s="74"/>
      <c r="M494" s="74"/>
      <c r="N494" s="73"/>
      <c r="O494" s="73"/>
      <c r="P494" s="74"/>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4"/>
      <c r="AN494" s="75"/>
      <c r="AO494" s="73"/>
      <c r="AP494" s="75"/>
      <c r="AQ494" s="75"/>
      <c r="AR494" s="75"/>
      <c r="AS494" s="75"/>
      <c r="AT494" s="75"/>
      <c r="AU494" s="75"/>
      <c r="AV494" s="75"/>
      <c r="AW494" s="75"/>
      <c r="AX494" s="75"/>
      <c r="AY494" s="74"/>
      <c r="AZ494" s="74"/>
      <c r="BA494" s="73"/>
      <c r="BB494" s="77"/>
      <c r="BC494" s="78"/>
      <c r="BD494" s="78"/>
      <c r="BE494" s="78"/>
      <c r="BF494" s="78"/>
      <c r="BG494" s="73"/>
      <c r="BH494" s="75"/>
      <c r="BI494" s="75"/>
      <c r="BJ494" s="75"/>
      <c r="BK494" s="75"/>
    </row>
    <row r="495" ht="15.75" customHeight="1">
      <c r="A495" s="73"/>
      <c r="B495" s="74"/>
      <c r="C495" s="74"/>
      <c r="D495" s="74"/>
      <c r="E495" s="75"/>
      <c r="F495" s="75"/>
      <c r="G495" s="75"/>
      <c r="H495" s="74"/>
      <c r="I495" s="75"/>
      <c r="J495" s="73"/>
      <c r="K495" s="73"/>
      <c r="L495" s="74"/>
      <c r="M495" s="74"/>
      <c r="N495" s="73"/>
      <c r="O495" s="73"/>
      <c r="P495" s="74"/>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4"/>
      <c r="AN495" s="75"/>
      <c r="AO495" s="73"/>
      <c r="AP495" s="75"/>
      <c r="AQ495" s="75"/>
      <c r="AR495" s="75"/>
      <c r="AS495" s="75"/>
      <c r="AT495" s="75"/>
      <c r="AU495" s="75"/>
      <c r="AV495" s="75"/>
      <c r="AW495" s="75"/>
      <c r="AX495" s="75"/>
      <c r="AY495" s="74"/>
      <c r="AZ495" s="74"/>
      <c r="BA495" s="73"/>
      <c r="BB495" s="77"/>
      <c r="BC495" s="78"/>
      <c r="BD495" s="78"/>
      <c r="BE495" s="78"/>
      <c r="BF495" s="78"/>
      <c r="BG495" s="73"/>
      <c r="BH495" s="75"/>
      <c r="BI495" s="75"/>
      <c r="BJ495" s="75"/>
      <c r="BK495" s="75"/>
    </row>
    <row r="496" ht="15.75" customHeight="1">
      <c r="A496" s="73"/>
      <c r="B496" s="74"/>
      <c r="C496" s="74"/>
      <c r="D496" s="74"/>
      <c r="E496" s="75"/>
      <c r="F496" s="75"/>
      <c r="G496" s="75"/>
      <c r="H496" s="74"/>
      <c r="I496" s="75"/>
      <c r="J496" s="73"/>
      <c r="K496" s="73"/>
      <c r="L496" s="74"/>
      <c r="M496" s="74"/>
      <c r="N496" s="73"/>
      <c r="O496" s="73"/>
      <c r="P496" s="74"/>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4"/>
      <c r="AN496" s="75"/>
      <c r="AO496" s="73"/>
      <c r="AP496" s="75"/>
      <c r="AQ496" s="75"/>
      <c r="AR496" s="75"/>
      <c r="AS496" s="75"/>
      <c r="AT496" s="75"/>
      <c r="AU496" s="75"/>
      <c r="AV496" s="75"/>
      <c r="AW496" s="75"/>
      <c r="AX496" s="75"/>
      <c r="AY496" s="74"/>
      <c r="AZ496" s="74"/>
      <c r="BA496" s="73"/>
      <c r="BB496" s="77"/>
      <c r="BC496" s="78"/>
      <c r="BD496" s="78"/>
      <c r="BE496" s="78"/>
      <c r="BF496" s="78"/>
      <c r="BG496" s="73"/>
      <c r="BH496" s="75"/>
      <c r="BI496" s="75"/>
      <c r="BJ496" s="75"/>
      <c r="BK496" s="75"/>
    </row>
    <row r="497" ht="15.75" customHeight="1">
      <c r="A497" s="73"/>
      <c r="B497" s="74"/>
      <c r="C497" s="74"/>
      <c r="D497" s="74"/>
      <c r="E497" s="75"/>
      <c r="F497" s="75"/>
      <c r="G497" s="75"/>
      <c r="H497" s="74"/>
      <c r="I497" s="75"/>
      <c r="J497" s="73"/>
      <c r="K497" s="73"/>
      <c r="L497" s="74"/>
      <c r="M497" s="74"/>
      <c r="N497" s="73"/>
      <c r="O497" s="73"/>
      <c r="P497" s="74"/>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4"/>
      <c r="AN497" s="75"/>
      <c r="AO497" s="73"/>
      <c r="AP497" s="75"/>
      <c r="AQ497" s="75"/>
      <c r="AR497" s="75"/>
      <c r="AS497" s="75"/>
      <c r="AT497" s="75"/>
      <c r="AU497" s="75"/>
      <c r="AV497" s="75"/>
      <c r="AW497" s="75"/>
      <c r="AX497" s="75"/>
      <c r="AY497" s="74"/>
      <c r="AZ497" s="74"/>
      <c r="BA497" s="73"/>
      <c r="BB497" s="77"/>
      <c r="BC497" s="78"/>
      <c r="BD497" s="78"/>
      <c r="BE497" s="78"/>
      <c r="BF497" s="78"/>
      <c r="BG497" s="73"/>
      <c r="BH497" s="75"/>
      <c r="BI497" s="75"/>
      <c r="BJ497" s="75"/>
      <c r="BK497" s="75"/>
    </row>
    <row r="498" ht="15.75" customHeight="1">
      <c r="A498" s="73"/>
      <c r="B498" s="74"/>
      <c r="C498" s="74"/>
      <c r="D498" s="74"/>
      <c r="E498" s="75"/>
      <c r="F498" s="75"/>
      <c r="G498" s="75"/>
      <c r="H498" s="74"/>
      <c r="I498" s="75"/>
      <c r="J498" s="73"/>
      <c r="K498" s="73"/>
      <c r="L498" s="74"/>
      <c r="M498" s="74"/>
      <c r="N498" s="73"/>
      <c r="O498" s="73"/>
      <c r="P498" s="74"/>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4"/>
      <c r="AN498" s="75"/>
      <c r="AO498" s="73"/>
      <c r="AP498" s="75"/>
      <c r="AQ498" s="75"/>
      <c r="AR498" s="75"/>
      <c r="AS498" s="75"/>
      <c r="AT498" s="75"/>
      <c r="AU498" s="75"/>
      <c r="AV498" s="75"/>
      <c r="AW498" s="75"/>
      <c r="AX498" s="75"/>
      <c r="AY498" s="74"/>
      <c r="AZ498" s="74"/>
      <c r="BA498" s="73"/>
      <c r="BB498" s="77"/>
      <c r="BC498" s="78"/>
      <c r="BD498" s="78"/>
      <c r="BE498" s="78"/>
      <c r="BF498" s="78"/>
      <c r="BG498" s="73"/>
      <c r="BH498" s="75"/>
      <c r="BI498" s="75"/>
      <c r="BJ498" s="75"/>
      <c r="BK498" s="75"/>
    </row>
    <row r="499" ht="15.75" customHeight="1">
      <c r="A499" s="73"/>
      <c r="B499" s="74"/>
      <c r="C499" s="74"/>
      <c r="D499" s="74"/>
      <c r="E499" s="75"/>
      <c r="F499" s="75"/>
      <c r="G499" s="75"/>
      <c r="H499" s="74"/>
      <c r="I499" s="75"/>
      <c r="J499" s="73"/>
      <c r="K499" s="73"/>
      <c r="L499" s="74"/>
      <c r="M499" s="74"/>
      <c r="N499" s="73"/>
      <c r="O499" s="73"/>
      <c r="P499" s="74"/>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4"/>
      <c r="AN499" s="75"/>
      <c r="AO499" s="73"/>
      <c r="AP499" s="75"/>
      <c r="AQ499" s="75"/>
      <c r="AR499" s="75"/>
      <c r="AS499" s="75"/>
      <c r="AT499" s="75"/>
      <c r="AU499" s="75"/>
      <c r="AV499" s="75"/>
      <c r="AW499" s="75"/>
      <c r="AX499" s="75"/>
      <c r="AY499" s="74"/>
      <c r="AZ499" s="74"/>
      <c r="BA499" s="73"/>
      <c r="BB499" s="77"/>
      <c r="BC499" s="78"/>
      <c r="BD499" s="78"/>
      <c r="BE499" s="78"/>
      <c r="BF499" s="78"/>
      <c r="BG499" s="73"/>
      <c r="BH499" s="75"/>
      <c r="BI499" s="75"/>
      <c r="BJ499" s="75"/>
      <c r="BK499" s="75"/>
    </row>
    <row r="500" ht="15.75" customHeight="1">
      <c r="A500" s="73"/>
      <c r="B500" s="74"/>
      <c r="C500" s="74"/>
      <c r="D500" s="74"/>
      <c r="E500" s="75"/>
      <c r="F500" s="75"/>
      <c r="G500" s="75"/>
      <c r="H500" s="74"/>
      <c r="I500" s="75"/>
      <c r="J500" s="73"/>
      <c r="K500" s="73"/>
      <c r="L500" s="74"/>
      <c r="M500" s="74"/>
      <c r="N500" s="73"/>
      <c r="O500" s="73"/>
      <c r="P500" s="74"/>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4"/>
      <c r="AN500" s="75"/>
      <c r="AO500" s="73"/>
      <c r="AP500" s="75"/>
      <c r="AQ500" s="75"/>
      <c r="AR500" s="75"/>
      <c r="AS500" s="75"/>
      <c r="AT500" s="75"/>
      <c r="AU500" s="75"/>
      <c r="AV500" s="75"/>
      <c r="AW500" s="75"/>
      <c r="AX500" s="75"/>
      <c r="AY500" s="74"/>
      <c r="AZ500" s="74"/>
      <c r="BA500" s="73"/>
      <c r="BB500" s="77"/>
      <c r="BC500" s="78"/>
      <c r="BD500" s="78"/>
      <c r="BE500" s="78"/>
      <c r="BF500" s="78"/>
      <c r="BG500" s="73"/>
      <c r="BH500" s="75"/>
      <c r="BI500" s="75"/>
      <c r="BJ500" s="75"/>
      <c r="BK500" s="75"/>
    </row>
    <row r="501" ht="15.75" customHeight="1">
      <c r="A501" s="73"/>
      <c r="B501" s="74"/>
      <c r="C501" s="74"/>
      <c r="D501" s="74"/>
      <c r="E501" s="75"/>
      <c r="F501" s="75"/>
      <c r="G501" s="75"/>
      <c r="H501" s="74"/>
      <c r="I501" s="75"/>
      <c r="J501" s="73"/>
      <c r="K501" s="73"/>
      <c r="L501" s="74"/>
      <c r="M501" s="74"/>
      <c r="N501" s="73"/>
      <c r="O501" s="73"/>
      <c r="P501" s="74"/>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4"/>
      <c r="AN501" s="75"/>
      <c r="AO501" s="73"/>
      <c r="AP501" s="75"/>
      <c r="AQ501" s="75"/>
      <c r="AR501" s="75"/>
      <c r="AS501" s="75"/>
      <c r="AT501" s="75"/>
      <c r="AU501" s="75"/>
      <c r="AV501" s="75"/>
      <c r="AW501" s="75"/>
      <c r="AX501" s="75"/>
      <c r="AY501" s="74"/>
      <c r="AZ501" s="74"/>
      <c r="BA501" s="73"/>
      <c r="BB501" s="77"/>
      <c r="BC501" s="78"/>
      <c r="BD501" s="78"/>
      <c r="BE501" s="78"/>
      <c r="BF501" s="78"/>
      <c r="BG501" s="73"/>
      <c r="BH501" s="75"/>
      <c r="BI501" s="75"/>
      <c r="BJ501" s="75"/>
      <c r="BK501" s="75"/>
    </row>
    <row r="502" ht="15.75" customHeight="1">
      <c r="A502" s="73"/>
      <c r="B502" s="74"/>
      <c r="C502" s="74"/>
      <c r="D502" s="74"/>
      <c r="E502" s="75"/>
      <c r="F502" s="75"/>
      <c r="G502" s="75"/>
      <c r="H502" s="74"/>
      <c r="I502" s="75"/>
      <c r="J502" s="73"/>
      <c r="K502" s="73"/>
      <c r="L502" s="74"/>
      <c r="M502" s="74"/>
      <c r="N502" s="73"/>
      <c r="O502" s="73"/>
      <c r="P502" s="74"/>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4"/>
      <c r="AN502" s="75"/>
      <c r="AO502" s="73"/>
      <c r="AP502" s="75"/>
      <c r="AQ502" s="75"/>
      <c r="AR502" s="75"/>
      <c r="AS502" s="75"/>
      <c r="AT502" s="75"/>
      <c r="AU502" s="75"/>
      <c r="AV502" s="75"/>
      <c r="AW502" s="75"/>
      <c r="AX502" s="75"/>
      <c r="AY502" s="74"/>
      <c r="AZ502" s="74"/>
      <c r="BA502" s="73"/>
      <c r="BB502" s="77"/>
      <c r="BC502" s="78"/>
      <c r="BD502" s="78"/>
      <c r="BE502" s="78"/>
      <c r="BF502" s="78"/>
      <c r="BG502" s="73"/>
      <c r="BH502" s="75"/>
      <c r="BI502" s="75"/>
      <c r="BJ502" s="75"/>
      <c r="BK502" s="75"/>
    </row>
    <row r="503" ht="15.75" customHeight="1">
      <c r="A503" s="73"/>
      <c r="B503" s="74"/>
      <c r="C503" s="74"/>
      <c r="D503" s="74"/>
      <c r="E503" s="75"/>
      <c r="F503" s="75"/>
      <c r="G503" s="75"/>
      <c r="H503" s="74"/>
      <c r="I503" s="75"/>
      <c r="J503" s="73"/>
      <c r="K503" s="73"/>
      <c r="L503" s="74"/>
      <c r="M503" s="74"/>
      <c r="N503" s="73"/>
      <c r="O503" s="73"/>
      <c r="P503" s="74"/>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4"/>
      <c r="AN503" s="75"/>
      <c r="AO503" s="73"/>
      <c r="AP503" s="75"/>
      <c r="AQ503" s="75"/>
      <c r="AR503" s="75"/>
      <c r="AS503" s="75"/>
      <c r="AT503" s="75"/>
      <c r="AU503" s="75"/>
      <c r="AV503" s="75"/>
      <c r="AW503" s="75"/>
      <c r="AX503" s="75"/>
      <c r="AY503" s="74"/>
      <c r="AZ503" s="74"/>
      <c r="BA503" s="73"/>
      <c r="BB503" s="77"/>
      <c r="BC503" s="78"/>
      <c r="BD503" s="78"/>
      <c r="BE503" s="78"/>
      <c r="BF503" s="78"/>
      <c r="BG503" s="73"/>
      <c r="BH503" s="75"/>
      <c r="BI503" s="75"/>
      <c r="BJ503" s="75"/>
      <c r="BK503" s="75"/>
    </row>
    <row r="504" ht="15.75" customHeight="1">
      <c r="A504" s="73"/>
      <c r="B504" s="74"/>
      <c r="C504" s="74"/>
      <c r="D504" s="74"/>
      <c r="E504" s="75"/>
      <c r="F504" s="75"/>
      <c r="G504" s="75"/>
      <c r="H504" s="74"/>
      <c r="I504" s="75"/>
      <c r="J504" s="73"/>
      <c r="K504" s="73"/>
      <c r="L504" s="74"/>
      <c r="M504" s="74"/>
      <c r="N504" s="73"/>
      <c r="O504" s="73"/>
      <c r="P504" s="74"/>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4"/>
      <c r="AN504" s="75"/>
      <c r="AO504" s="73"/>
      <c r="AP504" s="75"/>
      <c r="AQ504" s="75"/>
      <c r="AR504" s="75"/>
      <c r="AS504" s="75"/>
      <c r="AT504" s="75"/>
      <c r="AU504" s="75"/>
      <c r="AV504" s="75"/>
      <c r="AW504" s="75"/>
      <c r="AX504" s="75"/>
      <c r="AY504" s="74"/>
      <c r="AZ504" s="74"/>
      <c r="BA504" s="73"/>
      <c r="BB504" s="77"/>
      <c r="BC504" s="78"/>
      <c r="BD504" s="78"/>
      <c r="BE504" s="78"/>
      <c r="BF504" s="78"/>
      <c r="BG504" s="73"/>
      <c r="BH504" s="75"/>
      <c r="BI504" s="75"/>
      <c r="BJ504" s="75"/>
      <c r="BK504" s="75"/>
    </row>
    <row r="505" ht="15.75" customHeight="1">
      <c r="A505" s="73"/>
      <c r="B505" s="74"/>
      <c r="C505" s="74"/>
      <c r="D505" s="74"/>
      <c r="E505" s="75"/>
      <c r="F505" s="75"/>
      <c r="G505" s="75"/>
      <c r="H505" s="74"/>
      <c r="I505" s="75"/>
      <c r="J505" s="73"/>
      <c r="K505" s="73"/>
      <c r="L505" s="74"/>
      <c r="M505" s="74"/>
      <c r="N505" s="73"/>
      <c r="O505" s="73"/>
      <c r="P505" s="74"/>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4"/>
      <c r="AN505" s="75"/>
      <c r="AO505" s="73"/>
      <c r="AP505" s="75"/>
      <c r="AQ505" s="75"/>
      <c r="AR505" s="75"/>
      <c r="AS505" s="75"/>
      <c r="AT505" s="75"/>
      <c r="AU505" s="75"/>
      <c r="AV505" s="75"/>
      <c r="AW505" s="75"/>
      <c r="AX505" s="75"/>
      <c r="AY505" s="74"/>
      <c r="AZ505" s="74"/>
      <c r="BA505" s="73"/>
      <c r="BB505" s="77"/>
      <c r="BC505" s="78"/>
      <c r="BD505" s="78"/>
      <c r="BE505" s="78"/>
      <c r="BF505" s="78"/>
      <c r="BG505" s="73"/>
      <c r="BH505" s="75"/>
      <c r="BI505" s="75"/>
      <c r="BJ505" s="75"/>
      <c r="BK505" s="75"/>
    </row>
    <row r="506" ht="15.75" customHeight="1">
      <c r="A506" s="73"/>
      <c r="B506" s="74"/>
      <c r="C506" s="74"/>
      <c r="D506" s="74"/>
      <c r="E506" s="75"/>
      <c r="F506" s="75"/>
      <c r="G506" s="75"/>
      <c r="H506" s="74"/>
      <c r="I506" s="75"/>
      <c r="J506" s="73"/>
      <c r="K506" s="73"/>
      <c r="L506" s="74"/>
      <c r="M506" s="74"/>
      <c r="N506" s="73"/>
      <c r="O506" s="73"/>
      <c r="P506" s="74"/>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4"/>
      <c r="AN506" s="75"/>
      <c r="AO506" s="73"/>
      <c r="AP506" s="75"/>
      <c r="AQ506" s="75"/>
      <c r="AR506" s="75"/>
      <c r="AS506" s="75"/>
      <c r="AT506" s="75"/>
      <c r="AU506" s="75"/>
      <c r="AV506" s="75"/>
      <c r="AW506" s="75"/>
      <c r="AX506" s="75"/>
      <c r="AY506" s="74"/>
      <c r="AZ506" s="74"/>
      <c r="BA506" s="73"/>
      <c r="BB506" s="77"/>
      <c r="BC506" s="78"/>
      <c r="BD506" s="78"/>
      <c r="BE506" s="78"/>
      <c r="BF506" s="78"/>
      <c r="BG506" s="73"/>
      <c r="BH506" s="75"/>
      <c r="BI506" s="75"/>
      <c r="BJ506" s="75"/>
      <c r="BK506" s="75"/>
    </row>
    <row r="507" ht="15.75" customHeight="1">
      <c r="A507" s="73"/>
      <c r="B507" s="74"/>
      <c r="C507" s="74"/>
      <c r="D507" s="74"/>
      <c r="E507" s="75"/>
      <c r="F507" s="75"/>
      <c r="G507" s="75"/>
      <c r="H507" s="74"/>
      <c r="I507" s="75"/>
      <c r="J507" s="73"/>
      <c r="K507" s="73"/>
      <c r="L507" s="74"/>
      <c r="M507" s="74"/>
      <c r="N507" s="73"/>
      <c r="O507" s="73"/>
      <c r="P507" s="74"/>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4"/>
      <c r="AN507" s="75"/>
      <c r="AO507" s="73"/>
      <c r="AP507" s="75"/>
      <c r="AQ507" s="75"/>
      <c r="AR507" s="75"/>
      <c r="AS507" s="75"/>
      <c r="AT507" s="75"/>
      <c r="AU507" s="75"/>
      <c r="AV507" s="75"/>
      <c r="AW507" s="75"/>
      <c r="AX507" s="75"/>
      <c r="AY507" s="74"/>
      <c r="AZ507" s="74"/>
      <c r="BA507" s="73"/>
      <c r="BB507" s="77"/>
      <c r="BC507" s="78"/>
      <c r="BD507" s="78"/>
      <c r="BE507" s="78"/>
      <c r="BF507" s="78"/>
      <c r="BG507" s="73"/>
      <c r="BH507" s="75"/>
      <c r="BI507" s="75"/>
      <c r="BJ507" s="75"/>
      <c r="BK507" s="75"/>
    </row>
    <row r="508" ht="15.75" customHeight="1">
      <c r="A508" s="73"/>
      <c r="B508" s="74"/>
      <c r="C508" s="74"/>
      <c r="D508" s="74"/>
      <c r="E508" s="75"/>
      <c r="F508" s="75"/>
      <c r="G508" s="75"/>
      <c r="H508" s="74"/>
      <c r="I508" s="75"/>
      <c r="J508" s="73"/>
      <c r="K508" s="73"/>
      <c r="L508" s="74"/>
      <c r="M508" s="74"/>
      <c r="N508" s="73"/>
      <c r="O508" s="73"/>
      <c r="P508" s="74"/>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4"/>
      <c r="AN508" s="75"/>
      <c r="AO508" s="73"/>
      <c r="AP508" s="75"/>
      <c r="AQ508" s="75"/>
      <c r="AR508" s="75"/>
      <c r="AS508" s="75"/>
      <c r="AT508" s="75"/>
      <c r="AU508" s="75"/>
      <c r="AV508" s="75"/>
      <c r="AW508" s="75"/>
      <c r="AX508" s="75"/>
      <c r="AY508" s="74"/>
      <c r="AZ508" s="74"/>
      <c r="BA508" s="73"/>
      <c r="BB508" s="77"/>
      <c r="BC508" s="78"/>
      <c r="BD508" s="78"/>
      <c r="BE508" s="78"/>
      <c r="BF508" s="78"/>
      <c r="BG508" s="73"/>
      <c r="BH508" s="75"/>
      <c r="BI508" s="75"/>
      <c r="BJ508" s="75"/>
      <c r="BK508" s="75"/>
    </row>
    <row r="509" ht="15.75" customHeight="1">
      <c r="A509" s="73"/>
      <c r="B509" s="74"/>
      <c r="C509" s="74"/>
      <c r="D509" s="74"/>
      <c r="E509" s="75"/>
      <c r="F509" s="75"/>
      <c r="G509" s="75"/>
      <c r="H509" s="74"/>
      <c r="I509" s="75"/>
      <c r="J509" s="73"/>
      <c r="K509" s="73"/>
      <c r="L509" s="74"/>
      <c r="M509" s="74"/>
      <c r="N509" s="73"/>
      <c r="O509" s="73"/>
      <c r="P509" s="74"/>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4"/>
      <c r="AN509" s="75"/>
      <c r="AO509" s="73"/>
      <c r="AP509" s="75"/>
      <c r="AQ509" s="75"/>
      <c r="AR509" s="75"/>
      <c r="AS509" s="75"/>
      <c r="AT509" s="75"/>
      <c r="AU509" s="75"/>
      <c r="AV509" s="75"/>
      <c r="AW509" s="75"/>
      <c r="AX509" s="75"/>
      <c r="AY509" s="74"/>
      <c r="AZ509" s="74"/>
      <c r="BA509" s="73"/>
      <c r="BB509" s="77"/>
      <c r="BC509" s="78"/>
      <c r="BD509" s="78"/>
      <c r="BE509" s="78"/>
      <c r="BF509" s="78"/>
      <c r="BG509" s="73"/>
      <c r="BH509" s="75"/>
      <c r="BI509" s="75"/>
      <c r="BJ509" s="75"/>
      <c r="BK509" s="75"/>
    </row>
    <row r="510" ht="15.75" customHeight="1">
      <c r="A510" s="73"/>
      <c r="B510" s="74"/>
      <c r="C510" s="74"/>
      <c r="D510" s="74"/>
      <c r="E510" s="75"/>
      <c r="F510" s="75"/>
      <c r="G510" s="75"/>
      <c r="H510" s="74"/>
      <c r="I510" s="75"/>
      <c r="J510" s="73"/>
      <c r="K510" s="73"/>
      <c r="L510" s="74"/>
      <c r="M510" s="74"/>
      <c r="N510" s="73"/>
      <c r="O510" s="73"/>
      <c r="P510" s="74"/>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4"/>
      <c r="AN510" s="75"/>
      <c r="AO510" s="73"/>
      <c r="AP510" s="75"/>
      <c r="AQ510" s="75"/>
      <c r="AR510" s="75"/>
      <c r="AS510" s="75"/>
      <c r="AT510" s="75"/>
      <c r="AU510" s="75"/>
      <c r="AV510" s="75"/>
      <c r="AW510" s="75"/>
      <c r="AX510" s="75"/>
      <c r="AY510" s="74"/>
      <c r="AZ510" s="74"/>
      <c r="BA510" s="73"/>
      <c r="BB510" s="77"/>
      <c r="BC510" s="78"/>
      <c r="BD510" s="78"/>
      <c r="BE510" s="78"/>
      <c r="BF510" s="78"/>
      <c r="BG510" s="73"/>
      <c r="BH510" s="75"/>
      <c r="BI510" s="75"/>
      <c r="BJ510" s="75"/>
      <c r="BK510" s="75"/>
    </row>
    <row r="511" ht="15.75" customHeight="1">
      <c r="A511" s="73"/>
      <c r="B511" s="74"/>
      <c r="C511" s="74"/>
      <c r="D511" s="74"/>
      <c r="E511" s="75"/>
      <c r="F511" s="75"/>
      <c r="G511" s="75"/>
      <c r="H511" s="74"/>
      <c r="I511" s="75"/>
      <c r="J511" s="73"/>
      <c r="K511" s="73"/>
      <c r="L511" s="74"/>
      <c r="M511" s="74"/>
      <c r="N511" s="73"/>
      <c r="O511" s="73"/>
      <c r="P511" s="74"/>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4"/>
      <c r="AN511" s="75"/>
      <c r="AO511" s="73"/>
      <c r="AP511" s="75"/>
      <c r="AQ511" s="75"/>
      <c r="AR511" s="75"/>
      <c r="AS511" s="75"/>
      <c r="AT511" s="75"/>
      <c r="AU511" s="75"/>
      <c r="AV511" s="75"/>
      <c r="AW511" s="75"/>
      <c r="AX511" s="75"/>
      <c r="AY511" s="74"/>
      <c r="AZ511" s="74"/>
      <c r="BA511" s="73"/>
      <c r="BB511" s="77"/>
      <c r="BC511" s="78"/>
      <c r="BD511" s="78"/>
      <c r="BE511" s="78"/>
      <c r="BF511" s="78"/>
      <c r="BG511" s="73"/>
      <c r="BH511" s="75"/>
      <c r="BI511" s="75"/>
      <c r="BJ511" s="75"/>
      <c r="BK511" s="75"/>
    </row>
    <row r="512" ht="15.75" customHeight="1">
      <c r="A512" s="73"/>
      <c r="B512" s="74"/>
      <c r="C512" s="74"/>
      <c r="D512" s="74"/>
      <c r="E512" s="75"/>
      <c r="F512" s="75"/>
      <c r="G512" s="75"/>
      <c r="H512" s="74"/>
      <c r="I512" s="75"/>
      <c r="J512" s="73"/>
      <c r="K512" s="73"/>
      <c r="L512" s="74"/>
      <c r="M512" s="74"/>
      <c r="N512" s="73"/>
      <c r="O512" s="73"/>
      <c r="P512" s="74"/>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4"/>
      <c r="AN512" s="75"/>
      <c r="AO512" s="73"/>
      <c r="AP512" s="75"/>
      <c r="AQ512" s="75"/>
      <c r="AR512" s="75"/>
      <c r="AS512" s="75"/>
      <c r="AT512" s="75"/>
      <c r="AU512" s="75"/>
      <c r="AV512" s="75"/>
      <c r="AW512" s="75"/>
      <c r="AX512" s="75"/>
      <c r="AY512" s="74"/>
      <c r="AZ512" s="74"/>
      <c r="BA512" s="73"/>
      <c r="BB512" s="77"/>
      <c r="BC512" s="78"/>
      <c r="BD512" s="78"/>
      <c r="BE512" s="78"/>
      <c r="BF512" s="78"/>
      <c r="BG512" s="73"/>
      <c r="BH512" s="75"/>
      <c r="BI512" s="75"/>
      <c r="BJ512" s="75"/>
      <c r="BK512" s="75"/>
    </row>
    <row r="513" ht="15.75" customHeight="1">
      <c r="A513" s="73"/>
      <c r="B513" s="74"/>
      <c r="C513" s="74"/>
      <c r="D513" s="74"/>
      <c r="E513" s="75"/>
      <c r="F513" s="75"/>
      <c r="G513" s="75"/>
      <c r="H513" s="74"/>
      <c r="I513" s="75"/>
      <c r="J513" s="73"/>
      <c r="K513" s="73"/>
      <c r="L513" s="74"/>
      <c r="M513" s="74"/>
      <c r="N513" s="73"/>
      <c r="O513" s="73"/>
      <c r="P513" s="74"/>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4"/>
      <c r="AN513" s="75"/>
      <c r="AO513" s="73"/>
      <c r="AP513" s="75"/>
      <c r="AQ513" s="75"/>
      <c r="AR513" s="75"/>
      <c r="AS513" s="75"/>
      <c r="AT513" s="75"/>
      <c r="AU513" s="75"/>
      <c r="AV513" s="75"/>
      <c r="AW513" s="75"/>
      <c r="AX513" s="75"/>
      <c r="AY513" s="74"/>
      <c r="AZ513" s="74"/>
      <c r="BA513" s="73"/>
      <c r="BB513" s="77"/>
      <c r="BC513" s="78"/>
      <c r="BD513" s="78"/>
      <c r="BE513" s="78"/>
      <c r="BF513" s="78"/>
      <c r="BG513" s="73"/>
      <c r="BH513" s="75"/>
      <c r="BI513" s="75"/>
      <c r="BJ513" s="75"/>
      <c r="BK513" s="75"/>
    </row>
    <row r="514" ht="15.75" customHeight="1">
      <c r="A514" s="73"/>
      <c r="B514" s="74"/>
      <c r="C514" s="74"/>
      <c r="D514" s="74"/>
      <c r="E514" s="75"/>
      <c r="F514" s="75"/>
      <c r="G514" s="75"/>
      <c r="H514" s="74"/>
      <c r="I514" s="75"/>
      <c r="J514" s="73"/>
      <c r="K514" s="73"/>
      <c r="L514" s="74"/>
      <c r="M514" s="74"/>
      <c r="N514" s="73"/>
      <c r="O514" s="73"/>
      <c r="P514" s="74"/>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4"/>
      <c r="AN514" s="75"/>
      <c r="AO514" s="73"/>
      <c r="AP514" s="75"/>
      <c r="AQ514" s="75"/>
      <c r="AR514" s="75"/>
      <c r="AS514" s="75"/>
      <c r="AT514" s="75"/>
      <c r="AU514" s="75"/>
      <c r="AV514" s="75"/>
      <c r="AW514" s="75"/>
      <c r="AX514" s="75"/>
      <c r="AY514" s="74"/>
      <c r="AZ514" s="74"/>
      <c r="BA514" s="73"/>
      <c r="BB514" s="77"/>
      <c r="BC514" s="78"/>
      <c r="BD514" s="78"/>
      <c r="BE514" s="78"/>
      <c r="BF514" s="78"/>
      <c r="BG514" s="73"/>
      <c r="BH514" s="75"/>
      <c r="BI514" s="75"/>
      <c r="BJ514" s="75"/>
      <c r="BK514" s="75"/>
    </row>
    <row r="515" ht="15.75" customHeight="1">
      <c r="A515" s="73"/>
      <c r="B515" s="74"/>
      <c r="C515" s="74"/>
      <c r="D515" s="74"/>
      <c r="E515" s="75"/>
      <c r="F515" s="75"/>
      <c r="G515" s="75"/>
      <c r="H515" s="74"/>
      <c r="I515" s="75"/>
      <c r="J515" s="73"/>
      <c r="K515" s="73"/>
      <c r="L515" s="74"/>
      <c r="M515" s="74"/>
      <c r="N515" s="73"/>
      <c r="O515" s="73"/>
      <c r="P515" s="74"/>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4"/>
      <c r="AN515" s="75"/>
      <c r="AO515" s="73"/>
      <c r="AP515" s="75"/>
      <c r="AQ515" s="75"/>
      <c r="AR515" s="75"/>
      <c r="AS515" s="75"/>
      <c r="AT515" s="75"/>
      <c r="AU515" s="75"/>
      <c r="AV515" s="75"/>
      <c r="AW515" s="75"/>
      <c r="AX515" s="75"/>
      <c r="AY515" s="74"/>
      <c r="AZ515" s="74"/>
      <c r="BA515" s="73"/>
      <c r="BB515" s="77"/>
      <c r="BC515" s="78"/>
      <c r="BD515" s="78"/>
      <c r="BE515" s="78"/>
      <c r="BF515" s="78"/>
      <c r="BG515" s="73"/>
      <c r="BH515" s="75"/>
      <c r="BI515" s="75"/>
      <c r="BJ515" s="75"/>
      <c r="BK515" s="75"/>
    </row>
    <row r="516" ht="15.75" customHeight="1">
      <c r="A516" s="73"/>
      <c r="B516" s="74"/>
      <c r="C516" s="74"/>
      <c r="D516" s="74"/>
      <c r="E516" s="75"/>
      <c r="F516" s="75"/>
      <c r="G516" s="75"/>
      <c r="H516" s="74"/>
      <c r="I516" s="75"/>
      <c r="J516" s="73"/>
      <c r="K516" s="73"/>
      <c r="L516" s="74"/>
      <c r="M516" s="74"/>
      <c r="N516" s="73"/>
      <c r="O516" s="73"/>
      <c r="P516" s="74"/>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4"/>
      <c r="AN516" s="75"/>
      <c r="AO516" s="73"/>
      <c r="AP516" s="75"/>
      <c r="AQ516" s="75"/>
      <c r="AR516" s="75"/>
      <c r="AS516" s="75"/>
      <c r="AT516" s="75"/>
      <c r="AU516" s="75"/>
      <c r="AV516" s="75"/>
      <c r="AW516" s="75"/>
      <c r="AX516" s="75"/>
      <c r="AY516" s="74"/>
      <c r="AZ516" s="74"/>
      <c r="BA516" s="73"/>
      <c r="BB516" s="77"/>
      <c r="BC516" s="78"/>
      <c r="BD516" s="78"/>
      <c r="BE516" s="78"/>
      <c r="BF516" s="78"/>
      <c r="BG516" s="73"/>
      <c r="BH516" s="75"/>
      <c r="BI516" s="75"/>
      <c r="BJ516" s="75"/>
      <c r="BK516" s="75"/>
    </row>
    <row r="517" ht="15.75" customHeight="1">
      <c r="A517" s="73"/>
      <c r="B517" s="74"/>
      <c r="C517" s="74"/>
      <c r="D517" s="74"/>
      <c r="E517" s="75"/>
      <c r="F517" s="75"/>
      <c r="G517" s="75"/>
      <c r="H517" s="74"/>
      <c r="I517" s="75"/>
      <c r="J517" s="73"/>
      <c r="K517" s="73"/>
      <c r="L517" s="74"/>
      <c r="M517" s="74"/>
      <c r="N517" s="73"/>
      <c r="O517" s="73"/>
      <c r="P517" s="74"/>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4"/>
      <c r="AN517" s="75"/>
      <c r="AO517" s="73"/>
      <c r="AP517" s="75"/>
      <c r="AQ517" s="75"/>
      <c r="AR517" s="75"/>
      <c r="AS517" s="75"/>
      <c r="AT517" s="75"/>
      <c r="AU517" s="75"/>
      <c r="AV517" s="75"/>
      <c r="AW517" s="75"/>
      <c r="AX517" s="75"/>
      <c r="AY517" s="74"/>
      <c r="AZ517" s="74"/>
      <c r="BA517" s="73"/>
      <c r="BB517" s="77"/>
      <c r="BC517" s="78"/>
      <c r="BD517" s="78"/>
      <c r="BE517" s="78"/>
      <c r="BF517" s="78"/>
      <c r="BG517" s="73"/>
      <c r="BH517" s="75"/>
      <c r="BI517" s="75"/>
      <c r="BJ517" s="75"/>
      <c r="BK517" s="75"/>
    </row>
    <row r="518" ht="15.75" customHeight="1">
      <c r="A518" s="73"/>
      <c r="B518" s="74"/>
      <c r="C518" s="74"/>
      <c r="D518" s="74"/>
      <c r="E518" s="75"/>
      <c r="F518" s="75"/>
      <c r="G518" s="75"/>
      <c r="H518" s="74"/>
      <c r="I518" s="75"/>
      <c r="J518" s="73"/>
      <c r="K518" s="73"/>
      <c r="L518" s="74"/>
      <c r="M518" s="74"/>
      <c r="N518" s="73"/>
      <c r="O518" s="73"/>
      <c r="P518" s="74"/>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4"/>
      <c r="AN518" s="75"/>
      <c r="AO518" s="73"/>
      <c r="AP518" s="75"/>
      <c r="AQ518" s="75"/>
      <c r="AR518" s="75"/>
      <c r="AS518" s="75"/>
      <c r="AT518" s="75"/>
      <c r="AU518" s="75"/>
      <c r="AV518" s="75"/>
      <c r="AW518" s="75"/>
      <c r="AX518" s="75"/>
      <c r="AY518" s="74"/>
      <c r="AZ518" s="74"/>
      <c r="BA518" s="73"/>
      <c r="BB518" s="77"/>
      <c r="BC518" s="78"/>
      <c r="BD518" s="78"/>
      <c r="BE518" s="78"/>
      <c r="BF518" s="78"/>
      <c r="BG518" s="73"/>
      <c r="BH518" s="75"/>
      <c r="BI518" s="75"/>
      <c r="BJ518" s="75"/>
      <c r="BK518" s="75"/>
    </row>
    <row r="519" ht="15.75" customHeight="1">
      <c r="A519" s="73"/>
      <c r="B519" s="74"/>
      <c r="C519" s="74"/>
      <c r="D519" s="74"/>
      <c r="E519" s="75"/>
      <c r="F519" s="75"/>
      <c r="G519" s="75"/>
      <c r="H519" s="74"/>
      <c r="I519" s="75"/>
      <c r="J519" s="73"/>
      <c r="K519" s="73"/>
      <c r="L519" s="74"/>
      <c r="M519" s="74"/>
      <c r="N519" s="73"/>
      <c r="O519" s="73"/>
      <c r="P519" s="74"/>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4"/>
      <c r="AN519" s="75"/>
      <c r="AO519" s="73"/>
      <c r="AP519" s="75"/>
      <c r="AQ519" s="75"/>
      <c r="AR519" s="75"/>
      <c r="AS519" s="75"/>
      <c r="AT519" s="75"/>
      <c r="AU519" s="75"/>
      <c r="AV519" s="75"/>
      <c r="AW519" s="75"/>
      <c r="AX519" s="75"/>
      <c r="AY519" s="74"/>
      <c r="AZ519" s="74"/>
      <c r="BA519" s="73"/>
      <c r="BB519" s="77"/>
      <c r="BC519" s="78"/>
      <c r="BD519" s="78"/>
      <c r="BE519" s="78"/>
      <c r="BF519" s="78"/>
      <c r="BG519" s="73"/>
      <c r="BH519" s="75"/>
      <c r="BI519" s="75"/>
      <c r="BJ519" s="75"/>
      <c r="BK519" s="75"/>
    </row>
    <row r="520" ht="15.75" customHeight="1">
      <c r="A520" s="73"/>
      <c r="B520" s="74"/>
      <c r="C520" s="74"/>
      <c r="D520" s="74"/>
      <c r="E520" s="75"/>
      <c r="F520" s="75"/>
      <c r="G520" s="75"/>
      <c r="H520" s="74"/>
      <c r="I520" s="75"/>
      <c r="J520" s="73"/>
      <c r="K520" s="73"/>
      <c r="L520" s="74"/>
      <c r="M520" s="74"/>
      <c r="N520" s="73"/>
      <c r="O520" s="73"/>
      <c r="P520" s="74"/>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4"/>
      <c r="AN520" s="75"/>
      <c r="AO520" s="73"/>
      <c r="AP520" s="75"/>
      <c r="AQ520" s="75"/>
      <c r="AR520" s="75"/>
      <c r="AS520" s="75"/>
      <c r="AT520" s="75"/>
      <c r="AU520" s="75"/>
      <c r="AV520" s="75"/>
      <c r="AW520" s="75"/>
      <c r="AX520" s="75"/>
      <c r="AY520" s="74"/>
      <c r="AZ520" s="74"/>
      <c r="BA520" s="73"/>
      <c r="BB520" s="77"/>
      <c r="BC520" s="78"/>
      <c r="BD520" s="78"/>
      <c r="BE520" s="78"/>
      <c r="BF520" s="78"/>
      <c r="BG520" s="73"/>
      <c r="BH520" s="75"/>
      <c r="BI520" s="75"/>
      <c r="BJ520" s="75"/>
      <c r="BK520" s="75"/>
    </row>
    <row r="521" ht="15.75" customHeight="1">
      <c r="A521" s="73"/>
      <c r="B521" s="74"/>
      <c r="C521" s="74"/>
      <c r="D521" s="74"/>
      <c r="E521" s="75"/>
      <c r="F521" s="75"/>
      <c r="G521" s="75"/>
      <c r="H521" s="74"/>
      <c r="I521" s="75"/>
      <c r="J521" s="73"/>
      <c r="K521" s="73"/>
      <c r="L521" s="74"/>
      <c r="M521" s="74"/>
      <c r="N521" s="73"/>
      <c r="O521" s="73"/>
      <c r="P521" s="74"/>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4"/>
      <c r="AN521" s="75"/>
      <c r="AO521" s="73"/>
      <c r="AP521" s="75"/>
      <c r="AQ521" s="75"/>
      <c r="AR521" s="75"/>
      <c r="AS521" s="75"/>
      <c r="AT521" s="75"/>
      <c r="AU521" s="75"/>
      <c r="AV521" s="75"/>
      <c r="AW521" s="75"/>
      <c r="AX521" s="75"/>
      <c r="AY521" s="74"/>
      <c r="AZ521" s="74"/>
      <c r="BA521" s="73"/>
      <c r="BB521" s="77"/>
      <c r="BC521" s="78"/>
      <c r="BD521" s="78"/>
      <c r="BE521" s="78"/>
      <c r="BF521" s="78"/>
      <c r="BG521" s="73"/>
      <c r="BH521" s="75"/>
      <c r="BI521" s="75"/>
      <c r="BJ521" s="75"/>
      <c r="BK521" s="75"/>
    </row>
    <row r="522" ht="15.75" customHeight="1">
      <c r="A522" s="73"/>
      <c r="B522" s="74"/>
      <c r="C522" s="74"/>
      <c r="D522" s="74"/>
      <c r="E522" s="75"/>
      <c r="F522" s="75"/>
      <c r="G522" s="75"/>
      <c r="H522" s="74"/>
      <c r="I522" s="75"/>
      <c r="J522" s="73"/>
      <c r="K522" s="73"/>
      <c r="L522" s="74"/>
      <c r="M522" s="74"/>
      <c r="N522" s="73"/>
      <c r="O522" s="73"/>
      <c r="P522" s="74"/>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4"/>
      <c r="AN522" s="75"/>
      <c r="AO522" s="73"/>
      <c r="AP522" s="75"/>
      <c r="AQ522" s="75"/>
      <c r="AR522" s="75"/>
      <c r="AS522" s="75"/>
      <c r="AT522" s="75"/>
      <c r="AU522" s="75"/>
      <c r="AV522" s="75"/>
      <c r="AW522" s="75"/>
      <c r="AX522" s="75"/>
      <c r="AY522" s="74"/>
      <c r="AZ522" s="74"/>
      <c r="BA522" s="73"/>
      <c r="BB522" s="77"/>
      <c r="BC522" s="78"/>
      <c r="BD522" s="78"/>
      <c r="BE522" s="78"/>
      <c r="BF522" s="78"/>
      <c r="BG522" s="73"/>
      <c r="BH522" s="75"/>
      <c r="BI522" s="75"/>
      <c r="BJ522" s="75"/>
      <c r="BK522" s="75"/>
    </row>
    <row r="523" ht="15.75" customHeight="1">
      <c r="A523" s="73"/>
      <c r="B523" s="74"/>
      <c r="C523" s="74"/>
      <c r="D523" s="74"/>
      <c r="E523" s="75"/>
      <c r="F523" s="75"/>
      <c r="G523" s="75"/>
      <c r="H523" s="74"/>
      <c r="I523" s="75"/>
      <c r="J523" s="73"/>
      <c r="K523" s="73"/>
      <c r="L523" s="74"/>
      <c r="M523" s="74"/>
      <c r="N523" s="73"/>
      <c r="O523" s="73"/>
      <c r="P523" s="74"/>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4"/>
      <c r="AN523" s="75"/>
      <c r="AO523" s="73"/>
      <c r="AP523" s="75"/>
      <c r="AQ523" s="75"/>
      <c r="AR523" s="75"/>
      <c r="AS523" s="75"/>
      <c r="AT523" s="75"/>
      <c r="AU523" s="75"/>
      <c r="AV523" s="75"/>
      <c r="AW523" s="75"/>
      <c r="AX523" s="75"/>
      <c r="AY523" s="74"/>
      <c r="AZ523" s="74"/>
      <c r="BA523" s="73"/>
      <c r="BB523" s="77"/>
      <c r="BC523" s="78"/>
      <c r="BD523" s="78"/>
      <c r="BE523" s="78"/>
      <c r="BF523" s="78"/>
      <c r="BG523" s="73"/>
      <c r="BH523" s="75"/>
      <c r="BI523" s="75"/>
      <c r="BJ523" s="75"/>
      <c r="BK523" s="75"/>
    </row>
    <row r="524" ht="15.75" customHeight="1">
      <c r="A524" s="73"/>
      <c r="B524" s="74"/>
      <c r="C524" s="74"/>
      <c r="D524" s="74"/>
      <c r="E524" s="75"/>
      <c r="F524" s="75"/>
      <c r="G524" s="75"/>
      <c r="H524" s="74"/>
      <c r="I524" s="75"/>
      <c r="J524" s="73"/>
      <c r="K524" s="73"/>
      <c r="L524" s="74"/>
      <c r="M524" s="74"/>
      <c r="N524" s="73"/>
      <c r="O524" s="73"/>
      <c r="P524" s="74"/>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4"/>
      <c r="AN524" s="75"/>
      <c r="AO524" s="73"/>
      <c r="AP524" s="75"/>
      <c r="AQ524" s="75"/>
      <c r="AR524" s="75"/>
      <c r="AS524" s="75"/>
      <c r="AT524" s="75"/>
      <c r="AU524" s="75"/>
      <c r="AV524" s="75"/>
      <c r="AW524" s="75"/>
      <c r="AX524" s="75"/>
      <c r="AY524" s="74"/>
      <c r="AZ524" s="74"/>
      <c r="BA524" s="73"/>
      <c r="BB524" s="77"/>
      <c r="BC524" s="78"/>
      <c r="BD524" s="78"/>
      <c r="BE524" s="78"/>
      <c r="BF524" s="78"/>
      <c r="BG524" s="73"/>
      <c r="BH524" s="75"/>
      <c r="BI524" s="75"/>
      <c r="BJ524" s="75"/>
      <c r="BK524" s="75"/>
    </row>
    <row r="525" ht="15.75" customHeight="1">
      <c r="A525" s="73"/>
      <c r="B525" s="74"/>
      <c r="C525" s="74"/>
      <c r="D525" s="74"/>
      <c r="E525" s="75"/>
      <c r="F525" s="75"/>
      <c r="G525" s="75"/>
      <c r="H525" s="74"/>
      <c r="I525" s="75"/>
      <c r="J525" s="73"/>
      <c r="K525" s="73"/>
      <c r="L525" s="74"/>
      <c r="M525" s="74"/>
      <c r="N525" s="73"/>
      <c r="O525" s="73"/>
      <c r="P525" s="74"/>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4"/>
      <c r="AN525" s="75"/>
      <c r="AO525" s="73"/>
      <c r="AP525" s="75"/>
      <c r="AQ525" s="75"/>
      <c r="AR525" s="75"/>
      <c r="AS525" s="75"/>
      <c r="AT525" s="75"/>
      <c r="AU525" s="75"/>
      <c r="AV525" s="75"/>
      <c r="AW525" s="75"/>
      <c r="AX525" s="75"/>
      <c r="AY525" s="74"/>
      <c r="AZ525" s="74"/>
      <c r="BA525" s="73"/>
      <c r="BB525" s="77"/>
      <c r="BC525" s="78"/>
      <c r="BD525" s="78"/>
      <c r="BE525" s="78"/>
      <c r="BF525" s="78"/>
      <c r="BG525" s="73"/>
      <c r="BH525" s="75"/>
      <c r="BI525" s="75"/>
      <c r="BJ525" s="75"/>
      <c r="BK525" s="75"/>
    </row>
    <row r="526" ht="15.75" customHeight="1">
      <c r="A526" s="73"/>
      <c r="B526" s="74"/>
      <c r="C526" s="74"/>
      <c r="D526" s="74"/>
      <c r="E526" s="75"/>
      <c r="F526" s="75"/>
      <c r="G526" s="75"/>
      <c r="H526" s="74"/>
      <c r="I526" s="75"/>
      <c r="J526" s="73"/>
      <c r="K526" s="73"/>
      <c r="L526" s="74"/>
      <c r="M526" s="74"/>
      <c r="N526" s="73"/>
      <c r="O526" s="73"/>
      <c r="P526" s="74"/>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4"/>
      <c r="AN526" s="75"/>
      <c r="AO526" s="73"/>
      <c r="AP526" s="75"/>
      <c r="AQ526" s="75"/>
      <c r="AR526" s="75"/>
      <c r="AS526" s="75"/>
      <c r="AT526" s="75"/>
      <c r="AU526" s="75"/>
      <c r="AV526" s="75"/>
      <c r="AW526" s="75"/>
      <c r="AX526" s="75"/>
      <c r="AY526" s="74"/>
      <c r="AZ526" s="74"/>
      <c r="BA526" s="73"/>
      <c r="BB526" s="77"/>
      <c r="BC526" s="78"/>
      <c r="BD526" s="78"/>
      <c r="BE526" s="78"/>
      <c r="BF526" s="78"/>
      <c r="BG526" s="73"/>
      <c r="BH526" s="75"/>
      <c r="BI526" s="75"/>
      <c r="BJ526" s="75"/>
      <c r="BK526" s="75"/>
    </row>
    <row r="527" ht="15.75" customHeight="1">
      <c r="A527" s="73"/>
      <c r="B527" s="74"/>
      <c r="C527" s="74"/>
      <c r="D527" s="74"/>
      <c r="E527" s="75"/>
      <c r="F527" s="75"/>
      <c r="G527" s="75"/>
      <c r="H527" s="74"/>
      <c r="I527" s="75"/>
      <c r="J527" s="73"/>
      <c r="K527" s="73"/>
      <c r="L527" s="74"/>
      <c r="M527" s="74"/>
      <c r="N527" s="73"/>
      <c r="O527" s="73"/>
      <c r="P527" s="74"/>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4"/>
      <c r="AN527" s="75"/>
      <c r="AO527" s="73"/>
      <c r="AP527" s="75"/>
      <c r="AQ527" s="75"/>
      <c r="AR527" s="75"/>
      <c r="AS527" s="75"/>
      <c r="AT527" s="75"/>
      <c r="AU527" s="75"/>
      <c r="AV527" s="75"/>
      <c r="AW527" s="75"/>
      <c r="AX527" s="75"/>
      <c r="AY527" s="74"/>
      <c r="AZ527" s="74"/>
      <c r="BA527" s="73"/>
      <c r="BB527" s="77"/>
      <c r="BC527" s="78"/>
      <c r="BD527" s="78"/>
      <c r="BE527" s="78"/>
      <c r="BF527" s="78"/>
      <c r="BG527" s="73"/>
      <c r="BH527" s="75"/>
      <c r="BI527" s="75"/>
      <c r="BJ527" s="75"/>
      <c r="BK527" s="75"/>
    </row>
    <row r="528" ht="15.75" customHeight="1">
      <c r="A528" s="73"/>
      <c r="B528" s="74"/>
      <c r="C528" s="74"/>
      <c r="D528" s="74"/>
      <c r="E528" s="75"/>
      <c r="F528" s="75"/>
      <c r="G528" s="75"/>
      <c r="H528" s="74"/>
      <c r="I528" s="75"/>
      <c r="J528" s="73"/>
      <c r="K528" s="73"/>
      <c r="L528" s="74"/>
      <c r="M528" s="74"/>
      <c r="N528" s="73"/>
      <c r="O528" s="73"/>
      <c r="P528" s="74"/>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4"/>
      <c r="AN528" s="75"/>
      <c r="AO528" s="73"/>
      <c r="AP528" s="75"/>
      <c r="AQ528" s="75"/>
      <c r="AR528" s="75"/>
      <c r="AS528" s="75"/>
      <c r="AT528" s="75"/>
      <c r="AU528" s="75"/>
      <c r="AV528" s="75"/>
      <c r="AW528" s="75"/>
      <c r="AX528" s="75"/>
      <c r="AY528" s="74"/>
      <c r="AZ528" s="74"/>
      <c r="BA528" s="73"/>
      <c r="BB528" s="77"/>
      <c r="BC528" s="78"/>
      <c r="BD528" s="78"/>
      <c r="BE528" s="78"/>
      <c r="BF528" s="78"/>
      <c r="BG528" s="73"/>
      <c r="BH528" s="75"/>
      <c r="BI528" s="75"/>
      <c r="BJ528" s="75"/>
      <c r="BK528" s="75"/>
    </row>
    <row r="529" ht="15.75" customHeight="1">
      <c r="A529" s="73"/>
      <c r="B529" s="74"/>
      <c r="C529" s="74"/>
      <c r="D529" s="74"/>
      <c r="E529" s="75"/>
      <c r="F529" s="75"/>
      <c r="G529" s="75"/>
      <c r="H529" s="74"/>
      <c r="I529" s="75"/>
      <c r="J529" s="73"/>
      <c r="K529" s="73"/>
      <c r="L529" s="74"/>
      <c r="M529" s="74"/>
      <c r="N529" s="73"/>
      <c r="O529" s="73"/>
      <c r="P529" s="74"/>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4"/>
      <c r="AN529" s="75"/>
      <c r="AO529" s="73"/>
      <c r="AP529" s="75"/>
      <c r="AQ529" s="75"/>
      <c r="AR529" s="75"/>
      <c r="AS529" s="75"/>
      <c r="AT529" s="75"/>
      <c r="AU529" s="75"/>
      <c r="AV529" s="75"/>
      <c r="AW529" s="75"/>
      <c r="AX529" s="75"/>
      <c r="AY529" s="74"/>
      <c r="AZ529" s="74"/>
      <c r="BA529" s="73"/>
      <c r="BB529" s="77"/>
      <c r="BC529" s="78"/>
      <c r="BD529" s="78"/>
      <c r="BE529" s="78"/>
      <c r="BF529" s="78"/>
      <c r="BG529" s="73"/>
      <c r="BH529" s="75"/>
      <c r="BI529" s="75"/>
      <c r="BJ529" s="75"/>
      <c r="BK529" s="75"/>
    </row>
    <row r="530" ht="15.75" customHeight="1">
      <c r="A530" s="73"/>
      <c r="B530" s="74"/>
      <c r="C530" s="74"/>
      <c r="D530" s="74"/>
      <c r="E530" s="75"/>
      <c r="F530" s="75"/>
      <c r="G530" s="75"/>
      <c r="H530" s="74"/>
      <c r="I530" s="75"/>
      <c r="J530" s="73"/>
      <c r="K530" s="73"/>
      <c r="L530" s="74"/>
      <c r="M530" s="74"/>
      <c r="N530" s="73"/>
      <c r="O530" s="73"/>
      <c r="P530" s="74"/>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4"/>
      <c r="AN530" s="75"/>
      <c r="AO530" s="73"/>
      <c r="AP530" s="75"/>
      <c r="AQ530" s="75"/>
      <c r="AR530" s="75"/>
      <c r="AS530" s="75"/>
      <c r="AT530" s="75"/>
      <c r="AU530" s="75"/>
      <c r="AV530" s="75"/>
      <c r="AW530" s="75"/>
      <c r="AX530" s="75"/>
      <c r="AY530" s="74"/>
      <c r="AZ530" s="74"/>
      <c r="BA530" s="73"/>
      <c r="BB530" s="77"/>
      <c r="BC530" s="78"/>
      <c r="BD530" s="78"/>
      <c r="BE530" s="78"/>
      <c r="BF530" s="78"/>
      <c r="BG530" s="73"/>
      <c r="BH530" s="75"/>
      <c r="BI530" s="75"/>
      <c r="BJ530" s="75"/>
      <c r="BK530" s="75"/>
    </row>
    <row r="531" ht="15.75" customHeight="1">
      <c r="A531" s="73"/>
      <c r="B531" s="74"/>
      <c r="C531" s="74"/>
      <c r="D531" s="74"/>
      <c r="E531" s="75"/>
      <c r="F531" s="75"/>
      <c r="G531" s="75"/>
      <c r="H531" s="74"/>
      <c r="I531" s="75"/>
      <c r="J531" s="73"/>
      <c r="K531" s="73"/>
      <c r="L531" s="74"/>
      <c r="M531" s="74"/>
      <c r="N531" s="73"/>
      <c r="O531" s="73"/>
      <c r="P531" s="74"/>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4"/>
      <c r="AN531" s="75"/>
      <c r="AO531" s="73"/>
      <c r="AP531" s="75"/>
      <c r="AQ531" s="75"/>
      <c r="AR531" s="75"/>
      <c r="AS531" s="75"/>
      <c r="AT531" s="75"/>
      <c r="AU531" s="75"/>
      <c r="AV531" s="75"/>
      <c r="AW531" s="75"/>
      <c r="AX531" s="75"/>
      <c r="AY531" s="74"/>
      <c r="AZ531" s="74"/>
      <c r="BA531" s="73"/>
      <c r="BB531" s="77"/>
      <c r="BC531" s="78"/>
      <c r="BD531" s="78"/>
      <c r="BE531" s="78"/>
      <c r="BF531" s="78"/>
      <c r="BG531" s="73"/>
      <c r="BH531" s="75"/>
      <c r="BI531" s="75"/>
      <c r="BJ531" s="75"/>
      <c r="BK531" s="75"/>
    </row>
    <row r="532" ht="15.75" customHeight="1">
      <c r="A532" s="73"/>
      <c r="B532" s="74"/>
      <c r="C532" s="74"/>
      <c r="D532" s="74"/>
      <c r="E532" s="75"/>
      <c r="F532" s="75"/>
      <c r="G532" s="75"/>
      <c r="H532" s="74"/>
      <c r="I532" s="75"/>
      <c r="J532" s="73"/>
      <c r="K532" s="73"/>
      <c r="L532" s="74"/>
      <c r="M532" s="74"/>
      <c r="N532" s="73"/>
      <c r="O532" s="73"/>
      <c r="P532" s="74"/>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4"/>
      <c r="AN532" s="75"/>
      <c r="AO532" s="73"/>
      <c r="AP532" s="75"/>
      <c r="AQ532" s="75"/>
      <c r="AR532" s="75"/>
      <c r="AS532" s="75"/>
      <c r="AT532" s="75"/>
      <c r="AU532" s="75"/>
      <c r="AV532" s="75"/>
      <c r="AW532" s="75"/>
      <c r="AX532" s="75"/>
      <c r="AY532" s="74"/>
      <c r="AZ532" s="74"/>
      <c r="BA532" s="73"/>
      <c r="BB532" s="77"/>
      <c r="BC532" s="78"/>
      <c r="BD532" s="78"/>
      <c r="BE532" s="78"/>
      <c r="BF532" s="78"/>
      <c r="BG532" s="73"/>
      <c r="BH532" s="75"/>
      <c r="BI532" s="75"/>
      <c r="BJ532" s="75"/>
      <c r="BK532" s="75"/>
    </row>
    <row r="533" ht="15.75" customHeight="1">
      <c r="A533" s="73"/>
      <c r="B533" s="74"/>
      <c r="C533" s="74"/>
      <c r="D533" s="74"/>
      <c r="E533" s="75"/>
      <c r="F533" s="75"/>
      <c r="G533" s="75"/>
      <c r="H533" s="74"/>
      <c r="I533" s="75"/>
      <c r="J533" s="73"/>
      <c r="K533" s="73"/>
      <c r="L533" s="74"/>
      <c r="M533" s="74"/>
      <c r="N533" s="73"/>
      <c r="O533" s="73"/>
      <c r="P533" s="74"/>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4"/>
      <c r="AN533" s="75"/>
      <c r="AO533" s="73"/>
      <c r="AP533" s="75"/>
      <c r="AQ533" s="75"/>
      <c r="AR533" s="75"/>
      <c r="AS533" s="75"/>
      <c r="AT533" s="75"/>
      <c r="AU533" s="75"/>
      <c r="AV533" s="75"/>
      <c r="AW533" s="75"/>
      <c r="AX533" s="75"/>
      <c r="AY533" s="74"/>
      <c r="AZ533" s="74"/>
      <c r="BA533" s="73"/>
      <c r="BB533" s="77"/>
      <c r="BC533" s="78"/>
      <c r="BD533" s="78"/>
      <c r="BE533" s="78"/>
      <c r="BF533" s="78"/>
      <c r="BG533" s="73"/>
      <c r="BH533" s="75"/>
      <c r="BI533" s="75"/>
      <c r="BJ533" s="75"/>
      <c r="BK533" s="75"/>
    </row>
    <row r="534" ht="15.75" customHeight="1">
      <c r="A534" s="73"/>
      <c r="B534" s="74"/>
      <c r="C534" s="74"/>
      <c r="D534" s="74"/>
      <c r="E534" s="75"/>
      <c r="F534" s="75"/>
      <c r="G534" s="75"/>
      <c r="H534" s="74"/>
      <c r="I534" s="75"/>
      <c r="J534" s="73"/>
      <c r="K534" s="73"/>
      <c r="L534" s="74"/>
      <c r="M534" s="74"/>
      <c r="N534" s="73"/>
      <c r="O534" s="73"/>
      <c r="P534" s="74"/>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4"/>
      <c r="AN534" s="75"/>
      <c r="AO534" s="73"/>
      <c r="AP534" s="75"/>
      <c r="AQ534" s="75"/>
      <c r="AR534" s="75"/>
      <c r="AS534" s="75"/>
      <c r="AT534" s="75"/>
      <c r="AU534" s="75"/>
      <c r="AV534" s="75"/>
      <c r="AW534" s="75"/>
      <c r="AX534" s="75"/>
      <c r="AY534" s="74"/>
      <c r="AZ534" s="74"/>
      <c r="BA534" s="73"/>
      <c r="BB534" s="77"/>
      <c r="BC534" s="78"/>
      <c r="BD534" s="78"/>
      <c r="BE534" s="78"/>
      <c r="BF534" s="78"/>
      <c r="BG534" s="73"/>
      <c r="BH534" s="75"/>
      <c r="BI534" s="75"/>
      <c r="BJ534" s="75"/>
      <c r="BK534" s="75"/>
    </row>
    <row r="535" ht="15.75" customHeight="1">
      <c r="A535" s="73"/>
      <c r="B535" s="74"/>
      <c r="C535" s="74"/>
      <c r="D535" s="74"/>
      <c r="E535" s="75"/>
      <c r="F535" s="75"/>
      <c r="G535" s="75"/>
      <c r="H535" s="74"/>
      <c r="I535" s="75"/>
      <c r="J535" s="73"/>
      <c r="K535" s="73"/>
      <c r="L535" s="74"/>
      <c r="M535" s="74"/>
      <c r="N535" s="73"/>
      <c r="O535" s="73"/>
      <c r="P535" s="74"/>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4"/>
      <c r="AN535" s="75"/>
      <c r="AO535" s="73"/>
      <c r="AP535" s="75"/>
      <c r="AQ535" s="75"/>
      <c r="AR535" s="75"/>
      <c r="AS535" s="75"/>
      <c r="AT535" s="75"/>
      <c r="AU535" s="75"/>
      <c r="AV535" s="75"/>
      <c r="AW535" s="75"/>
      <c r="AX535" s="75"/>
      <c r="AY535" s="74"/>
      <c r="AZ535" s="74"/>
      <c r="BA535" s="73"/>
      <c r="BB535" s="77"/>
      <c r="BC535" s="78"/>
      <c r="BD535" s="78"/>
      <c r="BE535" s="78"/>
      <c r="BF535" s="78"/>
      <c r="BG535" s="73"/>
      <c r="BH535" s="75"/>
      <c r="BI535" s="75"/>
      <c r="BJ535" s="75"/>
      <c r="BK535" s="75"/>
    </row>
    <row r="536" ht="15.75" customHeight="1">
      <c r="A536" s="73"/>
      <c r="B536" s="74"/>
      <c r="C536" s="74"/>
      <c r="D536" s="74"/>
      <c r="E536" s="75"/>
      <c r="F536" s="75"/>
      <c r="G536" s="75"/>
      <c r="H536" s="74"/>
      <c r="I536" s="75"/>
      <c r="J536" s="73"/>
      <c r="K536" s="73"/>
      <c r="L536" s="74"/>
      <c r="M536" s="74"/>
      <c r="N536" s="73"/>
      <c r="O536" s="73"/>
      <c r="P536" s="74"/>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4"/>
      <c r="AN536" s="75"/>
      <c r="AO536" s="73"/>
      <c r="AP536" s="75"/>
      <c r="AQ536" s="75"/>
      <c r="AR536" s="75"/>
      <c r="AS536" s="75"/>
      <c r="AT536" s="75"/>
      <c r="AU536" s="75"/>
      <c r="AV536" s="75"/>
      <c r="AW536" s="75"/>
      <c r="AX536" s="75"/>
      <c r="AY536" s="74"/>
      <c r="AZ536" s="74"/>
      <c r="BA536" s="73"/>
      <c r="BB536" s="77"/>
      <c r="BC536" s="78"/>
      <c r="BD536" s="78"/>
      <c r="BE536" s="78"/>
      <c r="BF536" s="78"/>
      <c r="BG536" s="73"/>
      <c r="BH536" s="75"/>
      <c r="BI536" s="75"/>
      <c r="BJ536" s="75"/>
      <c r="BK536" s="75"/>
    </row>
    <row r="537" ht="15.75" customHeight="1">
      <c r="A537" s="73"/>
      <c r="B537" s="74"/>
      <c r="C537" s="74"/>
      <c r="D537" s="74"/>
      <c r="E537" s="75"/>
      <c r="F537" s="75"/>
      <c r="G537" s="75"/>
      <c r="H537" s="74"/>
      <c r="I537" s="75"/>
      <c r="J537" s="73"/>
      <c r="K537" s="73"/>
      <c r="L537" s="74"/>
      <c r="M537" s="74"/>
      <c r="N537" s="73"/>
      <c r="O537" s="73"/>
      <c r="P537" s="74"/>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4"/>
      <c r="AN537" s="75"/>
      <c r="AO537" s="73"/>
      <c r="AP537" s="75"/>
      <c r="AQ537" s="75"/>
      <c r="AR537" s="75"/>
      <c r="AS537" s="75"/>
      <c r="AT537" s="75"/>
      <c r="AU537" s="75"/>
      <c r="AV537" s="75"/>
      <c r="AW537" s="75"/>
      <c r="AX537" s="75"/>
      <c r="AY537" s="74"/>
      <c r="AZ537" s="74"/>
      <c r="BA537" s="73"/>
      <c r="BB537" s="77"/>
      <c r="BC537" s="78"/>
      <c r="BD537" s="78"/>
      <c r="BE537" s="78"/>
      <c r="BF537" s="78"/>
      <c r="BG537" s="73"/>
      <c r="BH537" s="75"/>
      <c r="BI537" s="75"/>
      <c r="BJ537" s="75"/>
      <c r="BK537" s="75"/>
    </row>
    <row r="538" ht="15.75" customHeight="1">
      <c r="A538" s="73"/>
      <c r="B538" s="74"/>
      <c r="C538" s="74"/>
      <c r="D538" s="74"/>
      <c r="E538" s="75"/>
      <c r="F538" s="75"/>
      <c r="G538" s="75"/>
      <c r="H538" s="74"/>
      <c r="I538" s="75"/>
      <c r="J538" s="73"/>
      <c r="K538" s="73"/>
      <c r="L538" s="74"/>
      <c r="M538" s="74"/>
      <c r="N538" s="73"/>
      <c r="O538" s="73"/>
      <c r="P538" s="74"/>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4"/>
      <c r="AN538" s="75"/>
      <c r="AO538" s="73"/>
      <c r="AP538" s="75"/>
      <c r="AQ538" s="75"/>
      <c r="AR538" s="75"/>
      <c r="AS538" s="75"/>
      <c r="AT538" s="75"/>
      <c r="AU538" s="75"/>
      <c r="AV538" s="75"/>
      <c r="AW538" s="75"/>
      <c r="AX538" s="75"/>
      <c r="AY538" s="74"/>
      <c r="AZ538" s="74"/>
      <c r="BA538" s="73"/>
      <c r="BB538" s="77"/>
      <c r="BC538" s="78"/>
      <c r="BD538" s="78"/>
      <c r="BE538" s="78"/>
      <c r="BF538" s="78"/>
      <c r="BG538" s="73"/>
      <c r="BH538" s="75"/>
      <c r="BI538" s="75"/>
      <c r="BJ538" s="75"/>
      <c r="BK538" s="75"/>
    </row>
    <row r="539" ht="15.75" customHeight="1">
      <c r="A539" s="73"/>
      <c r="B539" s="74"/>
      <c r="C539" s="74"/>
      <c r="D539" s="74"/>
      <c r="E539" s="75"/>
      <c r="F539" s="75"/>
      <c r="G539" s="75"/>
      <c r="H539" s="74"/>
      <c r="I539" s="75"/>
      <c r="J539" s="73"/>
      <c r="K539" s="73"/>
      <c r="L539" s="74"/>
      <c r="M539" s="74"/>
      <c r="N539" s="73"/>
      <c r="O539" s="73"/>
      <c r="P539" s="74"/>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4"/>
      <c r="AN539" s="75"/>
      <c r="AO539" s="73"/>
      <c r="AP539" s="75"/>
      <c r="AQ539" s="75"/>
      <c r="AR539" s="75"/>
      <c r="AS539" s="75"/>
      <c r="AT539" s="75"/>
      <c r="AU539" s="75"/>
      <c r="AV539" s="75"/>
      <c r="AW539" s="75"/>
      <c r="AX539" s="75"/>
      <c r="AY539" s="74"/>
      <c r="AZ539" s="74"/>
      <c r="BA539" s="73"/>
      <c r="BB539" s="77"/>
      <c r="BC539" s="78"/>
      <c r="BD539" s="78"/>
      <c r="BE539" s="78"/>
      <c r="BF539" s="78"/>
      <c r="BG539" s="73"/>
      <c r="BH539" s="75"/>
      <c r="BI539" s="75"/>
      <c r="BJ539" s="75"/>
      <c r="BK539" s="75"/>
    </row>
    <row r="540" ht="15.75" customHeight="1">
      <c r="A540" s="73"/>
      <c r="B540" s="74"/>
      <c r="C540" s="74"/>
      <c r="D540" s="74"/>
      <c r="E540" s="75"/>
      <c r="F540" s="75"/>
      <c r="G540" s="75"/>
      <c r="H540" s="74"/>
      <c r="I540" s="75"/>
      <c r="J540" s="73"/>
      <c r="K540" s="73"/>
      <c r="L540" s="74"/>
      <c r="M540" s="74"/>
      <c r="N540" s="73"/>
      <c r="O540" s="73"/>
      <c r="P540" s="74"/>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4"/>
      <c r="AN540" s="75"/>
      <c r="AO540" s="73"/>
      <c r="AP540" s="75"/>
      <c r="AQ540" s="75"/>
      <c r="AR540" s="75"/>
      <c r="AS540" s="75"/>
      <c r="AT540" s="75"/>
      <c r="AU540" s="75"/>
      <c r="AV540" s="75"/>
      <c r="AW540" s="75"/>
      <c r="AX540" s="75"/>
      <c r="AY540" s="74"/>
      <c r="AZ540" s="74"/>
      <c r="BA540" s="73"/>
      <c r="BB540" s="77"/>
      <c r="BC540" s="78"/>
      <c r="BD540" s="78"/>
      <c r="BE540" s="78"/>
      <c r="BF540" s="78"/>
      <c r="BG540" s="73"/>
      <c r="BH540" s="75"/>
      <c r="BI540" s="75"/>
      <c r="BJ540" s="75"/>
      <c r="BK540" s="75"/>
    </row>
    <row r="541" ht="15.75" customHeight="1">
      <c r="A541" s="73"/>
      <c r="B541" s="74"/>
      <c r="C541" s="74"/>
      <c r="D541" s="74"/>
      <c r="E541" s="75"/>
      <c r="F541" s="75"/>
      <c r="G541" s="75"/>
      <c r="H541" s="74"/>
      <c r="I541" s="75"/>
      <c r="J541" s="73"/>
      <c r="K541" s="73"/>
      <c r="L541" s="74"/>
      <c r="M541" s="74"/>
      <c r="N541" s="73"/>
      <c r="O541" s="73"/>
      <c r="P541" s="74"/>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4"/>
      <c r="AN541" s="75"/>
      <c r="AO541" s="73"/>
      <c r="AP541" s="75"/>
      <c r="AQ541" s="75"/>
      <c r="AR541" s="75"/>
      <c r="AS541" s="75"/>
      <c r="AT541" s="75"/>
      <c r="AU541" s="75"/>
      <c r="AV541" s="75"/>
      <c r="AW541" s="75"/>
      <c r="AX541" s="75"/>
      <c r="AY541" s="74"/>
      <c r="AZ541" s="74"/>
      <c r="BA541" s="73"/>
      <c r="BB541" s="77"/>
      <c r="BC541" s="78"/>
      <c r="BD541" s="78"/>
      <c r="BE541" s="78"/>
      <c r="BF541" s="78"/>
      <c r="BG541" s="73"/>
      <c r="BH541" s="75"/>
      <c r="BI541" s="75"/>
      <c r="BJ541" s="75"/>
      <c r="BK541" s="75"/>
    </row>
    <row r="542" ht="15.75" customHeight="1">
      <c r="A542" s="73"/>
      <c r="B542" s="74"/>
      <c r="C542" s="74"/>
      <c r="D542" s="74"/>
      <c r="E542" s="75"/>
      <c r="F542" s="75"/>
      <c r="G542" s="75"/>
      <c r="H542" s="74"/>
      <c r="I542" s="75"/>
      <c r="J542" s="73"/>
      <c r="K542" s="73"/>
      <c r="L542" s="74"/>
      <c r="M542" s="74"/>
      <c r="N542" s="73"/>
      <c r="O542" s="73"/>
      <c r="P542" s="74"/>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4"/>
      <c r="AN542" s="75"/>
      <c r="AO542" s="73"/>
      <c r="AP542" s="75"/>
      <c r="AQ542" s="75"/>
      <c r="AR542" s="75"/>
      <c r="AS542" s="75"/>
      <c r="AT542" s="75"/>
      <c r="AU542" s="75"/>
      <c r="AV542" s="75"/>
      <c r="AW542" s="75"/>
      <c r="AX542" s="75"/>
      <c r="AY542" s="74"/>
      <c r="AZ542" s="74"/>
      <c r="BA542" s="73"/>
      <c r="BB542" s="77"/>
      <c r="BC542" s="78"/>
      <c r="BD542" s="78"/>
      <c r="BE542" s="78"/>
      <c r="BF542" s="78"/>
      <c r="BG542" s="73"/>
      <c r="BH542" s="75"/>
      <c r="BI542" s="75"/>
      <c r="BJ542" s="75"/>
      <c r="BK542" s="75"/>
    </row>
    <row r="543" ht="15.75" customHeight="1">
      <c r="A543" s="73"/>
      <c r="B543" s="74"/>
      <c r="C543" s="74"/>
      <c r="D543" s="74"/>
      <c r="E543" s="75"/>
      <c r="F543" s="75"/>
      <c r="G543" s="75"/>
      <c r="H543" s="74"/>
      <c r="I543" s="75"/>
      <c r="J543" s="73"/>
      <c r="K543" s="73"/>
      <c r="L543" s="74"/>
      <c r="M543" s="74"/>
      <c r="N543" s="73"/>
      <c r="O543" s="73"/>
      <c r="P543" s="74"/>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4"/>
      <c r="AN543" s="75"/>
      <c r="AO543" s="73"/>
      <c r="AP543" s="75"/>
      <c r="AQ543" s="75"/>
      <c r="AR543" s="75"/>
      <c r="AS543" s="75"/>
      <c r="AT543" s="75"/>
      <c r="AU543" s="75"/>
      <c r="AV543" s="75"/>
      <c r="AW543" s="75"/>
      <c r="AX543" s="75"/>
      <c r="AY543" s="74"/>
      <c r="AZ543" s="74"/>
      <c r="BA543" s="73"/>
      <c r="BB543" s="77"/>
      <c r="BC543" s="78"/>
      <c r="BD543" s="78"/>
      <c r="BE543" s="78"/>
      <c r="BF543" s="78"/>
      <c r="BG543" s="73"/>
      <c r="BH543" s="75"/>
      <c r="BI543" s="75"/>
      <c r="BJ543" s="75"/>
      <c r="BK543" s="75"/>
    </row>
    <row r="544" ht="15.75" customHeight="1">
      <c r="A544" s="73"/>
      <c r="B544" s="74"/>
      <c r="C544" s="74"/>
      <c r="D544" s="74"/>
      <c r="E544" s="75"/>
      <c r="F544" s="75"/>
      <c r="G544" s="75"/>
      <c r="H544" s="74"/>
      <c r="I544" s="75"/>
      <c r="J544" s="73"/>
      <c r="K544" s="73"/>
      <c r="L544" s="74"/>
      <c r="M544" s="74"/>
      <c r="N544" s="73"/>
      <c r="O544" s="73"/>
      <c r="P544" s="74"/>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4"/>
      <c r="AN544" s="75"/>
      <c r="AO544" s="73"/>
      <c r="AP544" s="75"/>
      <c r="AQ544" s="75"/>
      <c r="AR544" s="75"/>
      <c r="AS544" s="75"/>
      <c r="AT544" s="75"/>
      <c r="AU544" s="75"/>
      <c r="AV544" s="75"/>
      <c r="AW544" s="75"/>
      <c r="AX544" s="75"/>
      <c r="AY544" s="74"/>
      <c r="AZ544" s="74"/>
      <c r="BA544" s="73"/>
      <c r="BB544" s="77"/>
      <c r="BC544" s="78"/>
      <c r="BD544" s="78"/>
      <c r="BE544" s="78"/>
      <c r="BF544" s="78"/>
      <c r="BG544" s="73"/>
      <c r="BH544" s="75"/>
      <c r="BI544" s="75"/>
      <c r="BJ544" s="75"/>
      <c r="BK544" s="75"/>
    </row>
    <row r="545" ht="15.75" customHeight="1">
      <c r="A545" s="73"/>
      <c r="B545" s="74"/>
      <c r="C545" s="74"/>
      <c r="D545" s="74"/>
      <c r="E545" s="75"/>
      <c r="F545" s="75"/>
      <c r="G545" s="75"/>
      <c r="H545" s="74"/>
      <c r="I545" s="75"/>
      <c r="J545" s="73"/>
      <c r="K545" s="73"/>
      <c r="L545" s="74"/>
      <c r="M545" s="74"/>
      <c r="N545" s="73"/>
      <c r="O545" s="73"/>
      <c r="P545" s="74"/>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4"/>
      <c r="AN545" s="75"/>
      <c r="AO545" s="73"/>
      <c r="AP545" s="75"/>
      <c r="AQ545" s="75"/>
      <c r="AR545" s="75"/>
      <c r="AS545" s="75"/>
      <c r="AT545" s="75"/>
      <c r="AU545" s="75"/>
      <c r="AV545" s="75"/>
      <c r="AW545" s="75"/>
      <c r="AX545" s="75"/>
      <c r="AY545" s="74"/>
      <c r="AZ545" s="74"/>
      <c r="BA545" s="73"/>
      <c r="BB545" s="77"/>
      <c r="BC545" s="78"/>
      <c r="BD545" s="78"/>
      <c r="BE545" s="78"/>
      <c r="BF545" s="78"/>
      <c r="BG545" s="73"/>
      <c r="BH545" s="75"/>
      <c r="BI545" s="75"/>
      <c r="BJ545" s="75"/>
      <c r="BK545" s="75"/>
    </row>
    <row r="546" ht="15.75" customHeight="1">
      <c r="A546" s="73"/>
      <c r="B546" s="74"/>
      <c r="C546" s="74"/>
      <c r="D546" s="74"/>
      <c r="E546" s="75"/>
      <c r="F546" s="75"/>
      <c r="G546" s="75"/>
      <c r="H546" s="74"/>
      <c r="I546" s="75"/>
      <c r="J546" s="73"/>
      <c r="K546" s="73"/>
      <c r="L546" s="74"/>
      <c r="M546" s="74"/>
      <c r="N546" s="73"/>
      <c r="O546" s="73"/>
      <c r="P546" s="74"/>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4"/>
      <c r="AN546" s="75"/>
      <c r="AO546" s="73"/>
      <c r="AP546" s="75"/>
      <c r="AQ546" s="75"/>
      <c r="AR546" s="75"/>
      <c r="AS546" s="75"/>
      <c r="AT546" s="75"/>
      <c r="AU546" s="75"/>
      <c r="AV546" s="75"/>
      <c r="AW546" s="75"/>
      <c r="AX546" s="75"/>
      <c r="AY546" s="74"/>
      <c r="AZ546" s="74"/>
      <c r="BA546" s="73"/>
      <c r="BB546" s="77"/>
      <c r="BC546" s="78"/>
      <c r="BD546" s="78"/>
      <c r="BE546" s="78"/>
      <c r="BF546" s="78"/>
      <c r="BG546" s="73"/>
      <c r="BH546" s="75"/>
      <c r="BI546" s="75"/>
      <c r="BJ546" s="75"/>
      <c r="BK546" s="75"/>
    </row>
    <row r="547" ht="15.75" customHeight="1">
      <c r="A547" s="73"/>
      <c r="B547" s="74"/>
      <c r="C547" s="74"/>
      <c r="D547" s="74"/>
      <c r="E547" s="75"/>
      <c r="F547" s="75"/>
      <c r="G547" s="75"/>
      <c r="H547" s="74"/>
      <c r="I547" s="75"/>
      <c r="J547" s="73"/>
      <c r="K547" s="73"/>
      <c r="L547" s="74"/>
      <c r="M547" s="74"/>
      <c r="N547" s="73"/>
      <c r="O547" s="73"/>
      <c r="P547" s="74"/>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4"/>
      <c r="AN547" s="75"/>
      <c r="AO547" s="73"/>
      <c r="AP547" s="75"/>
      <c r="AQ547" s="75"/>
      <c r="AR547" s="75"/>
      <c r="AS547" s="75"/>
      <c r="AT547" s="75"/>
      <c r="AU547" s="75"/>
      <c r="AV547" s="75"/>
      <c r="AW547" s="75"/>
      <c r="AX547" s="75"/>
      <c r="AY547" s="74"/>
      <c r="AZ547" s="74"/>
      <c r="BA547" s="73"/>
      <c r="BB547" s="77"/>
      <c r="BC547" s="78"/>
      <c r="BD547" s="78"/>
      <c r="BE547" s="78"/>
      <c r="BF547" s="78"/>
      <c r="BG547" s="73"/>
      <c r="BH547" s="75"/>
      <c r="BI547" s="75"/>
      <c r="BJ547" s="75"/>
      <c r="BK547" s="75"/>
    </row>
    <row r="548" ht="15.75" customHeight="1">
      <c r="A548" s="73"/>
      <c r="B548" s="74"/>
      <c r="C548" s="74"/>
      <c r="D548" s="74"/>
      <c r="E548" s="75"/>
      <c r="F548" s="75"/>
      <c r="G548" s="75"/>
      <c r="H548" s="74"/>
      <c r="I548" s="75"/>
      <c r="J548" s="73"/>
      <c r="K548" s="73"/>
      <c r="L548" s="74"/>
      <c r="M548" s="74"/>
      <c r="N548" s="73"/>
      <c r="O548" s="73"/>
      <c r="P548" s="74"/>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4"/>
      <c r="AN548" s="75"/>
      <c r="AO548" s="73"/>
      <c r="AP548" s="75"/>
      <c r="AQ548" s="75"/>
      <c r="AR548" s="75"/>
      <c r="AS548" s="75"/>
      <c r="AT548" s="75"/>
      <c r="AU548" s="75"/>
      <c r="AV548" s="75"/>
      <c r="AW548" s="75"/>
      <c r="AX548" s="75"/>
      <c r="AY548" s="74"/>
      <c r="AZ548" s="74"/>
      <c r="BA548" s="73"/>
      <c r="BB548" s="77"/>
      <c r="BC548" s="78"/>
      <c r="BD548" s="78"/>
      <c r="BE548" s="78"/>
      <c r="BF548" s="78"/>
      <c r="BG548" s="73"/>
      <c r="BH548" s="75"/>
      <c r="BI548" s="75"/>
      <c r="BJ548" s="75"/>
      <c r="BK548" s="75"/>
    </row>
    <row r="549" ht="15.75" customHeight="1">
      <c r="A549" s="73"/>
      <c r="B549" s="74"/>
      <c r="C549" s="74"/>
      <c r="D549" s="74"/>
      <c r="E549" s="75"/>
      <c r="F549" s="75"/>
      <c r="G549" s="75"/>
      <c r="H549" s="74"/>
      <c r="I549" s="75"/>
      <c r="J549" s="73"/>
      <c r="K549" s="73"/>
      <c r="L549" s="74"/>
      <c r="M549" s="74"/>
      <c r="N549" s="73"/>
      <c r="O549" s="73"/>
      <c r="P549" s="74"/>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4"/>
      <c r="AN549" s="75"/>
      <c r="AO549" s="73"/>
      <c r="AP549" s="75"/>
      <c r="AQ549" s="75"/>
      <c r="AR549" s="75"/>
      <c r="AS549" s="75"/>
      <c r="AT549" s="75"/>
      <c r="AU549" s="75"/>
      <c r="AV549" s="75"/>
      <c r="AW549" s="75"/>
      <c r="AX549" s="75"/>
      <c r="AY549" s="74"/>
      <c r="AZ549" s="74"/>
      <c r="BA549" s="73"/>
      <c r="BB549" s="77"/>
      <c r="BC549" s="78"/>
      <c r="BD549" s="78"/>
      <c r="BE549" s="78"/>
      <c r="BF549" s="78"/>
      <c r="BG549" s="73"/>
      <c r="BH549" s="75"/>
      <c r="BI549" s="75"/>
      <c r="BJ549" s="75"/>
      <c r="BK549" s="75"/>
    </row>
    <row r="550" ht="15.75" customHeight="1">
      <c r="A550" s="73"/>
      <c r="B550" s="74"/>
      <c r="C550" s="74"/>
      <c r="D550" s="74"/>
      <c r="E550" s="75"/>
      <c r="F550" s="75"/>
      <c r="G550" s="75"/>
      <c r="H550" s="74"/>
      <c r="I550" s="75"/>
      <c r="J550" s="73"/>
      <c r="K550" s="73"/>
      <c r="L550" s="74"/>
      <c r="M550" s="74"/>
      <c r="N550" s="73"/>
      <c r="O550" s="73"/>
      <c r="P550" s="74"/>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4"/>
      <c r="AN550" s="75"/>
      <c r="AO550" s="73"/>
      <c r="AP550" s="75"/>
      <c r="AQ550" s="75"/>
      <c r="AR550" s="75"/>
      <c r="AS550" s="75"/>
      <c r="AT550" s="75"/>
      <c r="AU550" s="75"/>
      <c r="AV550" s="75"/>
      <c r="AW550" s="75"/>
      <c r="AX550" s="75"/>
      <c r="AY550" s="74"/>
      <c r="AZ550" s="74"/>
      <c r="BA550" s="73"/>
      <c r="BB550" s="77"/>
      <c r="BC550" s="78"/>
      <c r="BD550" s="78"/>
      <c r="BE550" s="78"/>
      <c r="BF550" s="78"/>
      <c r="BG550" s="73"/>
      <c r="BH550" s="75"/>
      <c r="BI550" s="75"/>
      <c r="BJ550" s="75"/>
      <c r="BK550" s="75"/>
    </row>
    <row r="551" ht="15.75" customHeight="1">
      <c r="A551" s="73"/>
      <c r="B551" s="74"/>
      <c r="C551" s="74"/>
      <c r="D551" s="74"/>
      <c r="E551" s="75"/>
      <c r="F551" s="75"/>
      <c r="G551" s="75"/>
      <c r="H551" s="74"/>
      <c r="I551" s="75"/>
      <c r="J551" s="73"/>
      <c r="K551" s="73"/>
      <c r="L551" s="74"/>
      <c r="M551" s="74"/>
      <c r="N551" s="73"/>
      <c r="O551" s="73"/>
      <c r="P551" s="74"/>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4"/>
      <c r="AN551" s="75"/>
      <c r="AO551" s="73"/>
      <c r="AP551" s="75"/>
      <c r="AQ551" s="75"/>
      <c r="AR551" s="75"/>
      <c r="AS551" s="75"/>
      <c r="AT551" s="75"/>
      <c r="AU551" s="75"/>
      <c r="AV551" s="75"/>
      <c r="AW551" s="75"/>
      <c r="AX551" s="75"/>
      <c r="AY551" s="74"/>
      <c r="AZ551" s="74"/>
      <c r="BA551" s="73"/>
      <c r="BB551" s="77"/>
      <c r="BC551" s="78"/>
      <c r="BD551" s="78"/>
      <c r="BE551" s="78"/>
      <c r="BF551" s="78"/>
      <c r="BG551" s="73"/>
      <c r="BH551" s="75"/>
      <c r="BI551" s="75"/>
      <c r="BJ551" s="75"/>
      <c r="BK551" s="75"/>
    </row>
    <row r="552" ht="15.75" customHeight="1">
      <c r="A552" s="73"/>
      <c r="B552" s="74"/>
      <c r="C552" s="74"/>
      <c r="D552" s="74"/>
      <c r="E552" s="75"/>
      <c r="F552" s="75"/>
      <c r="G552" s="75"/>
      <c r="H552" s="74"/>
      <c r="I552" s="75"/>
      <c r="J552" s="73"/>
      <c r="K552" s="73"/>
      <c r="L552" s="74"/>
      <c r="M552" s="74"/>
      <c r="N552" s="73"/>
      <c r="O552" s="73"/>
      <c r="P552" s="74"/>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4"/>
      <c r="AN552" s="75"/>
      <c r="AO552" s="73"/>
      <c r="AP552" s="75"/>
      <c r="AQ552" s="75"/>
      <c r="AR552" s="75"/>
      <c r="AS552" s="75"/>
      <c r="AT552" s="75"/>
      <c r="AU552" s="75"/>
      <c r="AV552" s="75"/>
      <c r="AW552" s="75"/>
      <c r="AX552" s="75"/>
      <c r="AY552" s="74"/>
      <c r="AZ552" s="74"/>
      <c r="BA552" s="73"/>
      <c r="BB552" s="77"/>
      <c r="BC552" s="78"/>
      <c r="BD552" s="78"/>
      <c r="BE552" s="78"/>
      <c r="BF552" s="78"/>
      <c r="BG552" s="73"/>
      <c r="BH552" s="75"/>
      <c r="BI552" s="75"/>
      <c r="BJ552" s="75"/>
      <c r="BK552" s="75"/>
    </row>
    <row r="553" ht="15.75" customHeight="1">
      <c r="A553" s="73"/>
      <c r="B553" s="74"/>
      <c r="C553" s="74"/>
      <c r="D553" s="74"/>
      <c r="E553" s="75"/>
      <c r="F553" s="75"/>
      <c r="G553" s="75"/>
      <c r="H553" s="74"/>
      <c r="I553" s="75"/>
      <c r="J553" s="73"/>
      <c r="K553" s="73"/>
      <c r="L553" s="74"/>
      <c r="M553" s="74"/>
      <c r="N553" s="73"/>
      <c r="O553" s="73"/>
      <c r="P553" s="74"/>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4"/>
      <c r="AN553" s="75"/>
      <c r="AO553" s="73"/>
      <c r="AP553" s="75"/>
      <c r="AQ553" s="75"/>
      <c r="AR553" s="75"/>
      <c r="AS553" s="75"/>
      <c r="AT553" s="75"/>
      <c r="AU553" s="75"/>
      <c r="AV553" s="75"/>
      <c r="AW553" s="75"/>
      <c r="AX553" s="75"/>
      <c r="AY553" s="74"/>
      <c r="AZ553" s="74"/>
      <c r="BA553" s="73"/>
      <c r="BB553" s="77"/>
      <c r="BC553" s="78"/>
      <c r="BD553" s="78"/>
      <c r="BE553" s="78"/>
      <c r="BF553" s="78"/>
      <c r="BG553" s="73"/>
      <c r="BH553" s="75"/>
      <c r="BI553" s="75"/>
      <c r="BJ553" s="75"/>
      <c r="BK553" s="75"/>
    </row>
    <row r="554" ht="15.75" customHeight="1">
      <c r="A554" s="73"/>
      <c r="B554" s="74"/>
      <c r="C554" s="74"/>
      <c r="D554" s="74"/>
      <c r="E554" s="75"/>
      <c r="F554" s="75"/>
      <c r="G554" s="75"/>
      <c r="H554" s="74"/>
      <c r="I554" s="75"/>
      <c r="J554" s="73"/>
      <c r="K554" s="73"/>
      <c r="L554" s="74"/>
      <c r="M554" s="74"/>
      <c r="N554" s="73"/>
      <c r="O554" s="73"/>
      <c r="P554" s="74"/>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4"/>
      <c r="AN554" s="75"/>
      <c r="AO554" s="73"/>
      <c r="AP554" s="75"/>
      <c r="AQ554" s="75"/>
      <c r="AR554" s="75"/>
      <c r="AS554" s="75"/>
      <c r="AT554" s="75"/>
      <c r="AU554" s="75"/>
      <c r="AV554" s="75"/>
      <c r="AW554" s="75"/>
      <c r="AX554" s="75"/>
      <c r="AY554" s="74"/>
      <c r="AZ554" s="74"/>
      <c r="BA554" s="73"/>
      <c r="BB554" s="77"/>
      <c r="BC554" s="78"/>
      <c r="BD554" s="78"/>
      <c r="BE554" s="78"/>
      <c r="BF554" s="78"/>
      <c r="BG554" s="73"/>
      <c r="BH554" s="75"/>
      <c r="BI554" s="75"/>
      <c r="BJ554" s="75"/>
      <c r="BK554" s="75"/>
    </row>
    <row r="555" ht="15.75" customHeight="1">
      <c r="A555" s="73"/>
      <c r="B555" s="74"/>
      <c r="C555" s="74"/>
      <c r="D555" s="74"/>
      <c r="E555" s="75"/>
      <c r="F555" s="75"/>
      <c r="G555" s="75"/>
      <c r="H555" s="74"/>
      <c r="I555" s="75"/>
      <c r="J555" s="73"/>
      <c r="K555" s="73"/>
      <c r="L555" s="74"/>
      <c r="M555" s="74"/>
      <c r="N555" s="73"/>
      <c r="O555" s="73"/>
      <c r="P555" s="74"/>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4"/>
      <c r="AN555" s="75"/>
      <c r="AO555" s="73"/>
      <c r="AP555" s="75"/>
      <c r="AQ555" s="75"/>
      <c r="AR555" s="75"/>
      <c r="AS555" s="75"/>
      <c r="AT555" s="75"/>
      <c r="AU555" s="75"/>
      <c r="AV555" s="75"/>
      <c r="AW555" s="75"/>
      <c r="AX555" s="75"/>
      <c r="AY555" s="74"/>
      <c r="AZ555" s="74"/>
      <c r="BA555" s="73"/>
      <c r="BB555" s="77"/>
      <c r="BC555" s="78"/>
      <c r="BD555" s="78"/>
      <c r="BE555" s="78"/>
      <c r="BF555" s="78"/>
      <c r="BG555" s="73"/>
      <c r="BH555" s="75"/>
      <c r="BI555" s="75"/>
      <c r="BJ555" s="75"/>
      <c r="BK555" s="75"/>
    </row>
    <row r="556" ht="15.75" customHeight="1">
      <c r="A556" s="73"/>
      <c r="B556" s="74"/>
      <c r="C556" s="74"/>
      <c r="D556" s="74"/>
      <c r="E556" s="75"/>
      <c r="F556" s="75"/>
      <c r="G556" s="75"/>
      <c r="H556" s="74"/>
      <c r="I556" s="75"/>
      <c r="J556" s="73"/>
      <c r="K556" s="73"/>
      <c r="L556" s="74"/>
      <c r="M556" s="74"/>
      <c r="N556" s="73"/>
      <c r="O556" s="73"/>
      <c r="P556" s="74"/>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4"/>
      <c r="AN556" s="75"/>
      <c r="AO556" s="73"/>
      <c r="AP556" s="75"/>
      <c r="AQ556" s="75"/>
      <c r="AR556" s="75"/>
      <c r="AS556" s="75"/>
      <c r="AT556" s="75"/>
      <c r="AU556" s="75"/>
      <c r="AV556" s="75"/>
      <c r="AW556" s="75"/>
      <c r="AX556" s="75"/>
      <c r="AY556" s="74"/>
      <c r="AZ556" s="74"/>
      <c r="BA556" s="73"/>
      <c r="BB556" s="77"/>
      <c r="BC556" s="78"/>
      <c r="BD556" s="78"/>
      <c r="BE556" s="78"/>
      <c r="BF556" s="78"/>
      <c r="BG556" s="73"/>
      <c r="BH556" s="75"/>
      <c r="BI556" s="75"/>
      <c r="BJ556" s="75"/>
      <c r="BK556" s="75"/>
    </row>
    <row r="557" ht="15.75" customHeight="1">
      <c r="A557" s="73"/>
      <c r="B557" s="74"/>
      <c r="C557" s="74"/>
      <c r="D557" s="74"/>
      <c r="E557" s="75"/>
      <c r="F557" s="75"/>
      <c r="G557" s="75"/>
      <c r="H557" s="74"/>
      <c r="I557" s="75"/>
      <c r="J557" s="73"/>
      <c r="K557" s="73"/>
      <c r="L557" s="74"/>
      <c r="M557" s="74"/>
      <c r="N557" s="73"/>
      <c r="O557" s="73"/>
      <c r="P557" s="74"/>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4"/>
      <c r="AN557" s="75"/>
      <c r="AO557" s="73"/>
      <c r="AP557" s="75"/>
      <c r="AQ557" s="75"/>
      <c r="AR557" s="75"/>
      <c r="AS557" s="75"/>
      <c r="AT557" s="75"/>
      <c r="AU557" s="75"/>
      <c r="AV557" s="75"/>
      <c r="AW557" s="75"/>
      <c r="AX557" s="75"/>
      <c r="AY557" s="74"/>
      <c r="AZ557" s="74"/>
      <c r="BA557" s="73"/>
      <c r="BB557" s="77"/>
      <c r="BC557" s="78"/>
      <c r="BD557" s="78"/>
      <c r="BE557" s="78"/>
      <c r="BF557" s="78"/>
      <c r="BG557" s="73"/>
      <c r="BH557" s="75"/>
      <c r="BI557" s="75"/>
      <c r="BJ557" s="75"/>
      <c r="BK557" s="75"/>
    </row>
    <row r="558" ht="15.75" customHeight="1">
      <c r="A558" s="73"/>
      <c r="B558" s="74"/>
      <c r="C558" s="74"/>
      <c r="D558" s="74"/>
      <c r="E558" s="75"/>
      <c r="F558" s="75"/>
      <c r="G558" s="75"/>
      <c r="H558" s="74"/>
      <c r="I558" s="75"/>
      <c r="J558" s="73"/>
      <c r="K558" s="73"/>
      <c r="L558" s="74"/>
      <c r="M558" s="74"/>
      <c r="N558" s="73"/>
      <c r="O558" s="73"/>
      <c r="P558" s="74"/>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4"/>
      <c r="AN558" s="75"/>
      <c r="AO558" s="73"/>
      <c r="AP558" s="75"/>
      <c r="AQ558" s="75"/>
      <c r="AR558" s="75"/>
      <c r="AS558" s="75"/>
      <c r="AT558" s="75"/>
      <c r="AU558" s="75"/>
      <c r="AV558" s="75"/>
      <c r="AW558" s="75"/>
      <c r="AX558" s="75"/>
      <c r="AY558" s="74"/>
      <c r="AZ558" s="74"/>
      <c r="BA558" s="73"/>
      <c r="BB558" s="77"/>
      <c r="BC558" s="78"/>
      <c r="BD558" s="78"/>
      <c r="BE558" s="78"/>
      <c r="BF558" s="78"/>
      <c r="BG558" s="73"/>
      <c r="BH558" s="75"/>
      <c r="BI558" s="75"/>
      <c r="BJ558" s="75"/>
      <c r="BK558" s="75"/>
    </row>
    <row r="559" ht="15.75" customHeight="1">
      <c r="A559" s="73"/>
      <c r="B559" s="74"/>
      <c r="C559" s="74"/>
      <c r="D559" s="74"/>
      <c r="E559" s="75"/>
      <c r="F559" s="75"/>
      <c r="G559" s="75"/>
      <c r="H559" s="74"/>
      <c r="I559" s="75"/>
      <c r="J559" s="73"/>
      <c r="K559" s="73"/>
      <c r="L559" s="74"/>
      <c r="M559" s="74"/>
      <c r="N559" s="73"/>
      <c r="O559" s="73"/>
      <c r="P559" s="74"/>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4"/>
      <c r="AN559" s="75"/>
      <c r="AO559" s="73"/>
      <c r="AP559" s="75"/>
      <c r="AQ559" s="75"/>
      <c r="AR559" s="75"/>
      <c r="AS559" s="75"/>
      <c r="AT559" s="75"/>
      <c r="AU559" s="75"/>
      <c r="AV559" s="75"/>
      <c r="AW559" s="75"/>
      <c r="AX559" s="75"/>
      <c r="AY559" s="74"/>
      <c r="AZ559" s="74"/>
      <c r="BA559" s="73"/>
      <c r="BB559" s="77"/>
      <c r="BC559" s="78"/>
      <c r="BD559" s="78"/>
      <c r="BE559" s="78"/>
      <c r="BF559" s="78"/>
      <c r="BG559" s="73"/>
      <c r="BH559" s="75"/>
      <c r="BI559" s="75"/>
      <c r="BJ559" s="75"/>
      <c r="BK559" s="75"/>
    </row>
    <row r="560" ht="15.75" customHeight="1">
      <c r="A560" s="73"/>
      <c r="B560" s="74"/>
      <c r="C560" s="74"/>
      <c r="D560" s="74"/>
      <c r="E560" s="75"/>
      <c r="F560" s="75"/>
      <c r="G560" s="75"/>
      <c r="H560" s="74"/>
      <c r="I560" s="75"/>
      <c r="J560" s="73"/>
      <c r="K560" s="73"/>
      <c r="L560" s="74"/>
      <c r="M560" s="74"/>
      <c r="N560" s="73"/>
      <c r="O560" s="73"/>
      <c r="P560" s="74"/>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4"/>
      <c r="AN560" s="75"/>
      <c r="AO560" s="73"/>
      <c r="AP560" s="75"/>
      <c r="AQ560" s="75"/>
      <c r="AR560" s="75"/>
      <c r="AS560" s="75"/>
      <c r="AT560" s="75"/>
      <c r="AU560" s="75"/>
      <c r="AV560" s="75"/>
      <c r="AW560" s="75"/>
      <c r="AX560" s="75"/>
      <c r="AY560" s="74"/>
      <c r="AZ560" s="74"/>
      <c r="BA560" s="73"/>
      <c r="BB560" s="77"/>
      <c r="BC560" s="78"/>
      <c r="BD560" s="78"/>
      <c r="BE560" s="78"/>
      <c r="BF560" s="78"/>
      <c r="BG560" s="73"/>
      <c r="BH560" s="75"/>
      <c r="BI560" s="75"/>
      <c r="BJ560" s="75"/>
      <c r="BK560" s="75"/>
    </row>
    <row r="561" ht="15.75" customHeight="1">
      <c r="A561" s="73"/>
      <c r="B561" s="74"/>
      <c r="C561" s="74"/>
      <c r="D561" s="74"/>
      <c r="E561" s="75"/>
      <c r="F561" s="75"/>
      <c r="G561" s="75"/>
      <c r="H561" s="74"/>
      <c r="I561" s="75"/>
      <c r="J561" s="73"/>
      <c r="K561" s="73"/>
      <c r="L561" s="74"/>
      <c r="M561" s="74"/>
      <c r="N561" s="73"/>
      <c r="O561" s="73"/>
      <c r="P561" s="74"/>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4"/>
      <c r="AN561" s="75"/>
      <c r="AO561" s="73"/>
      <c r="AP561" s="75"/>
      <c r="AQ561" s="75"/>
      <c r="AR561" s="75"/>
      <c r="AS561" s="75"/>
      <c r="AT561" s="75"/>
      <c r="AU561" s="75"/>
      <c r="AV561" s="75"/>
      <c r="AW561" s="75"/>
      <c r="AX561" s="75"/>
      <c r="AY561" s="74"/>
      <c r="AZ561" s="74"/>
      <c r="BA561" s="73"/>
      <c r="BB561" s="77"/>
      <c r="BC561" s="78"/>
      <c r="BD561" s="78"/>
      <c r="BE561" s="78"/>
      <c r="BF561" s="78"/>
      <c r="BG561" s="73"/>
      <c r="BH561" s="75"/>
      <c r="BI561" s="75"/>
      <c r="BJ561" s="75"/>
      <c r="BK561" s="75"/>
    </row>
    <row r="562" ht="15.75" customHeight="1">
      <c r="A562" s="73"/>
      <c r="B562" s="74"/>
      <c r="C562" s="74"/>
      <c r="D562" s="74"/>
      <c r="E562" s="75"/>
      <c r="F562" s="75"/>
      <c r="G562" s="75"/>
      <c r="H562" s="74"/>
      <c r="I562" s="75"/>
      <c r="J562" s="73"/>
      <c r="K562" s="73"/>
      <c r="L562" s="74"/>
      <c r="M562" s="74"/>
      <c r="N562" s="73"/>
      <c r="O562" s="73"/>
      <c r="P562" s="74"/>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4"/>
      <c r="AN562" s="75"/>
      <c r="AO562" s="73"/>
      <c r="AP562" s="75"/>
      <c r="AQ562" s="75"/>
      <c r="AR562" s="75"/>
      <c r="AS562" s="75"/>
      <c r="AT562" s="75"/>
      <c r="AU562" s="75"/>
      <c r="AV562" s="75"/>
      <c r="AW562" s="75"/>
      <c r="AX562" s="75"/>
      <c r="AY562" s="74"/>
      <c r="AZ562" s="74"/>
      <c r="BA562" s="73"/>
      <c r="BB562" s="77"/>
      <c r="BC562" s="78"/>
      <c r="BD562" s="78"/>
      <c r="BE562" s="78"/>
      <c r="BF562" s="78"/>
      <c r="BG562" s="73"/>
      <c r="BH562" s="75"/>
      <c r="BI562" s="75"/>
      <c r="BJ562" s="75"/>
      <c r="BK562" s="75"/>
    </row>
    <row r="563" ht="15.75" customHeight="1">
      <c r="A563" s="73"/>
      <c r="B563" s="74"/>
      <c r="C563" s="74"/>
      <c r="D563" s="74"/>
      <c r="E563" s="75"/>
      <c r="F563" s="75"/>
      <c r="G563" s="75"/>
      <c r="H563" s="74"/>
      <c r="I563" s="75"/>
      <c r="J563" s="73"/>
      <c r="K563" s="73"/>
      <c r="L563" s="74"/>
      <c r="M563" s="74"/>
      <c r="N563" s="73"/>
      <c r="O563" s="73"/>
      <c r="P563" s="74"/>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4"/>
      <c r="AN563" s="75"/>
      <c r="AO563" s="73"/>
      <c r="AP563" s="75"/>
      <c r="AQ563" s="75"/>
      <c r="AR563" s="75"/>
      <c r="AS563" s="75"/>
      <c r="AT563" s="75"/>
      <c r="AU563" s="75"/>
      <c r="AV563" s="75"/>
      <c r="AW563" s="75"/>
      <c r="AX563" s="75"/>
      <c r="AY563" s="74"/>
      <c r="AZ563" s="74"/>
      <c r="BA563" s="73"/>
      <c r="BB563" s="77"/>
      <c r="BC563" s="78"/>
      <c r="BD563" s="78"/>
      <c r="BE563" s="78"/>
      <c r="BF563" s="78"/>
      <c r="BG563" s="73"/>
      <c r="BH563" s="75"/>
      <c r="BI563" s="75"/>
      <c r="BJ563" s="75"/>
      <c r="BK563" s="75"/>
    </row>
    <row r="564" ht="15.75" customHeight="1">
      <c r="A564" s="73"/>
      <c r="B564" s="74"/>
      <c r="C564" s="74"/>
      <c r="D564" s="74"/>
      <c r="E564" s="75"/>
      <c r="F564" s="75"/>
      <c r="G564" s="75"/>
      <c r="H564" s="74"/>
      <c r="I564" s="75"/>
      <c r="J564" s="73"/>
      <c r="K564" s="73"/>
      <c r="L564" s="74"/>
      <c r="M564" s="74"/>
      <c r="N564" s="73"/>
      <c r="O564" s="73"/>
      <c r="P564" s="74"/>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4"/>
      <c r="AN564" s="75"/>
      <c r="AO564" s="73"/>
      <c r="AP564" s="75"/>
      <c r="AQ564" s="75"/>
      <c r="AR564" s="75"/>
      <c r="AS564" s="75"/>
      <c r="AT564" s="75"/>
      <c r="AU564" s="75"/>
      <c r="AV564" s="75"/>
      <c r="AW564" s="75"/>
      <c r="AX564" s="75"/>
      <c r="AY564" s="74"/>
      <c r="AZ564" s="74"/>
      <c r="BA564" s="73"/>
      <c r="BB564" s="77"/>
      <c r="BC564" s="78"/>
      <c r="BD564" s="78"/>
      <c r="BE564" s="78"/>
      <c r="BF564" s="78"/>
      <c r="BG564" s="73"/>
      <c r="BH564" s="75"/>
      <c r="BI564" s="75"/>
      <c r="BJ564" s="75"/>
      <c r="BK564" s="75"/>
    </row>
    <row r="565" ht="15.75" customHeight="1">
      <c r="A565" s="73"/>
      <c r="B565" s="74"/>
      <c r="C565" s="74"/>
      <c r="D565" s="74"/>
      <c r="E565" s="75"/>
      <c r="F565" s="75"/>
      <c r="G565" s="75"/>
      <c r="H565" s="74"/>
      <c r="I565" s="75"/>
      <c r="J565" s="73"/>
      <c r="K565" s="73"/>
      <c r="L565" s="74"/>
      <c r="M565" s="74"/>
      <c r="N565" s="73"/>
      <c r="O565" s="73"/>
      <c r="P565" s="74"/>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4"/>
      <c r="AN565" s="75"/>
      <c r="AO565" s="73"/>
      <c r="AP565" s="75"/>
      <c r="AQ565" s="75"/>
      <c r="AR565" s="75"/>
      <c r="AS565" s="75"/>
      <c r="AT565" s="75"/>
      <c r="AU565" s="75"/>
      <c r="AV565" s="75"/>
      <c r="AW565" s="75"/>
      <c r="AX565" s="75"/>
      <c r="AY565" s="74"/>
      <c r="AZ565" s="74"/>
      <c r="BA565" s="73"/>
      <c r="BB565" s="77"/>
      <c r="BC565" s="78"/>
      <c r="BD565" s="78"/>
      <c r="BE565" s="78"/>
      <c r="BF565" s="78"/>
      <c r="BG565" s="73"/>
      <c r="BH565" s="75"/>
      <c r="BI565" s="75"/>
      <c r="BJ565" s="75"/>
      <c r="BK565" s="75"/>
    </row>
    <row r="566" ht="15.75" customHeight="1">
      <c r="A566" s="73"/>
      <c r="B566" s="74"/>
      <c r="C566" s="74"/>
      <c r="D566" s="74"/>
      <c r="E566" s="75"/>
      <c r="F566" s="75"/>
      <c r="G566" s="75"/>
      <c r="H566" s="74"/>
      <c r="I566" s="75"/>
      <c r="J566" s="73"/>
      <c r="K566" s="73"/>
      <c r="L566" s="74"/>
      <c r="M566" s="74"/>
      <c r="N566" s="73"/>
      <c r="O566" s="73"/>
      <c r="P566" s="74"/>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4"/>
      <c r="AN566" s="75"/>
      <c r="AO566" s="73"/>
      <c r="AP566" s="75"/>
      <c r="AQ566" s="75"/>
      <c r="AR566" s="75"/>
      <c r="AS566" s="75"/>
      <c r="AT566" s="75"/>
      <c r="AU566" s="75"/>
      <c r="AV566" s="75"/>
      <c r="AW566" s="75"/>
      <c r="AX566" s="75"/>
      <c r="AY566" s="74"/>
      <c r="AZ566" s="74"/>
      <c r="BA566" s="73"/>
      <c r="BB566" s="77"/>
      <c r="BC566" s="78"/>
      <c r="BD566" s="78"/>
      <c r="BE566" s="78"/>
      <c r="BF566" s="78"/>
      <c r="BG566" s="73"/>
      <c r="BH566" s="75"/>
      <c r="BI566" s="75"/>
      <c r="BJ566" s="75"/>
      <c r="BK566" s="75"/>
    </row>
    <row r="567" ht="15.75" customHeight="1">
      <c r="A567" s="73"/>
      <c r="B567" s="74"/>
      <c r="C567" s="74"/>
      <c r="D567" s="74"/>
      <c r="E567" s="75"/>
      <c r="F567" s="75"/>
      <c r="G567" s="75"/>
      <c r="H567" s="74"/>
      <c r="I567" s="75"/>
      <c r="J567" s="73"/>
      <c r="K567" s="73"/>
      <c r="L567" s="74"/>
      <c r="M567" s="74"/>
      <c r="N567" s="73"/>
      <c r="O567" s="73"/>
      <c r="P567" s="74"/>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4"/>
      <c r="AN567" s="75"/>
      <c r="AO567" s="73"/>
      <c r="AP567" s="75"/>
      <c r="AQ567" s="75"/>
      <c r="AR567" s="75"/>
      <c r="AS567" s="75"/>
      <c r="AT567" s="75"/>
      <c r="AU567" s="75"/>
      <c r="AV567" s="75"/>
      <c r="AW567" s="75"/>
      <c r="AX567" s="75"/>
      <c r="AY567" s="74"/>
      <c r="AZ567" s="74"/>
      <c r="BA567" s="73"/>
      <c r="BB567" s="77"/>
      <c r="BC567" s="78"/>
      <c r="BD567" s="78"/>
      <c r="BE567" s="78"/>
      <c r="BF567" s="78"/>
      <c r="BG567" s="73"/>
      <c r="BH567" s="75"/>
      <c r="BI567" s="75"/>
      <c r="BJ567" s="75"/>
      <c r="BK567" s="75"/>
    </row>
    <row r="568" ht="15.75" customHeight="1">
      <c r="A568" s="73"/>
      <c r="B568" s="74"/>
      <c r="C568" s="74"/>
      <c r="D568" s="74"/>
      <c r="E568" s="75"/>
      <c r="F568" s="75"/>
      <c r="G568" s="75"/>
      <c r="H568" s="74"/>
      <c r="I568" s="75"/>
      <c r="J568" s="73"/>
      <c r="K568" s="73"/>
      <c r="L568" s="74"/>
      <c r="M568" s="74"/>
      <c r="N568" s="73"/>
      <c r="O568" s="73"/>
      <c r="P568" s="74"/>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4"/>
      <c r="AN568" s="75"/>
      <c r="AO568" s="73"/>
      <c r="AP568" s="75"/>
      <c r="AQ568" s="75"/>
      <c r="AR568" s="75"/>
      <c r="AS568" s="75"/>
      <c r="AT568" s="75"/>
      <c r="AU568" s="75"/>
      <c r="AV568" s="75"/>
      <c r="AW568" s="75"/>
      <c r="AX568" s="75"/>
      <c r="AY568" s="74"/>
      <c r="AZ568" s="74"/>
      <c r="BA568" s="73"/>
      <c r="BB568" s="77"/>
      <c r="BC568" s="78"/>
      <c r="BD568" s="78"/>
      <c r="BE568" s="78"/>
      <c r="BF568" s="78"/>
      <c r="BG568" s="73"/>
      <c r="BH568" s="75"/>
      <c r="BI568" s="75"/>
      <c r="BJ568" s="75"/>
      <c r="BK568" s="75"/>
    </row>
    <row r="569" ht="15.75" customHeight="1">
      <c r="A569" s="73"/>
      <c r="B569" s="74"/>
      <c r="C569" s="74"/>
      <c r="D569" s="74"/>
      <c r="E569" s="75"/>
      <c r="F569" s="75"/>
      <c r="G569" s="75"/>
      <c r="H569" s="74"/>
      <c r="I569" s="75"/>
      <c r="J569" s="73"/>
      <c r="K569" s="73"/>
      <c r="L569" s="74"/>
      <c r="M569" s="74"/>
      <c r="N569" s="73"/>
      <c r="O569" s="73"/>
      <c r="P569" s="74"/>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4"/>
      <c r="AN569" s="75"/>
      <c r="AO569" s="73"/>
      <c r="AP569" s="75"/>
      <c r="AQ569" s="75"/>
      <c r="AR569" s="75"/>
      <c r="AS569" s="75"/>
      <c r="AT569" s="75"/>
      <c r="AU569" s="75"/>
      <c r="AV569" s="75"/>
      <c r="AW569" s="75"/>
      <c r="AX569" s="75"/>
      <c r="AY569" s="74"/>
      <c r="AZ569" s="74"/>
      <c r="BA569" s="73"/>
      <c r="BB569" s="77"/>
      <c r="BC569" s="78"/>
      <c r="BD569" s="78"/>
      <c r="BE569" s="78"/>
      <c r="BF569" s="78"/>
      <c r="BG569" s="73"/>
      <c r="BH569" s="75"/>
      <c r="BI569" s="75"/>
      <c r="BJ569" s="75"/>
      <c r="BK569" s="75"/>
    </row>
    <row r="570" ht="15.75" customHeight="1">
      <c r="A570" s="73"/>
      <c r="B570" s="74"/>
      <c r="C570" s="74"/>
      <c r="D570" s="74"/>
      <c r="E570" s="75"/>
      <c r="F570" s="75"/>
      <c r="G570" s="75"/>
      <c r="H570" s="74"/>
      <c r="I570" s="75"/>
      <c r="J570" s="73"/>
      <c r="K570" s="73"/>
      <c r="L570" s="74"/>
      <c r="M570" s="74"/>
      <c r="N570" s="73"/>
      <c r="O570" s="73"/>
      <c r="P570" s="74"/>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4"/>
      <c r="AN570" s="75"/>
      <c r="AO570" s="73"/>
      <c r="AP570" s="75"/>
      <c r="AQ570" s="75"/>
      <c r="AR570" s="75"/>
      <c r="AS570" s="75"/>
      <c r="AT570" s="75"/>
      <c r="AU570" s="75"/>
      <c r="AV570" s="75"/>
      <c r="AW570" s="75"/>
      <c r="AX570" s="75"/>
      <c r="AY570" s="74"/>
      <c r="AZ570" s="74"/>
      <c r="BA570" s="73"/>
      <c r="BB570" s="77"/>
      <c r="BC570" s="78"/>
      <c r="BD570" s="78"/>
      <c r="BE570" s="78"/>
      <c r="BF570" s="78"/>
      <c r="BG570" s="73"/>
      <c r="BH570" s="75"/>
      <c r="BI570" s="75"/>
      <c r="BJ570" s="75"/>
      <c r="BK570" s="75"/>
    </row>
    <row r="571" ht="15.75" customHeight="1">
      <c r="A571" s="73"/>
      <c r="B571" s="74"/>
      <c r="C571" s="74"/>
      <c r="D571" s="74"/>
      <c r="E571" s="75"/>
      <c r="F571" s="75"/>
      <c r="G571" s="75"/>
      <c r="H571" s="74"/>
      <c r="I571" s="75"/>
      <c r="J571" s="73"/>
      <c r="K571" s="73"/>
      <c r="L571" s="74"/>
      <c r="M571" s="74"/>
      <c r="N571" s="73"/>
      <c r="O571" s="73"/>
      <c r="P571" s="74"/>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4"/>
      <c r="AN571" s="75"/>
      <c r="AO571" s="73"/>
      <c r="AP571" s="75"/>
      <c r="AQ571" s="75"/>
      <c r="AR571" s="75"/>
      <c r="AS571" s="75"/>
      <c r="AT571" s="75"/>
      <c r="AU571" s="75"/>
      <c r="AV571" s="75"/>
      <c r="AW571" s="75"/>
      <c r="AX571" s="75"/>
      <c r="AY571" s="74"/>
      <c r="AZ571" s="74"/>
      <c r="BA571" s="73"/>
      <c r="BB571" s="77"/>
      <c r="BC571" s="78"/>
      <c r="BD571" s="78"/>
      <c r="BE571" s="78"/>
      <c r="BF571" s="78"/>
      <c r="BG571" s="73"/>
      <c r="BH571" s="75"/>
      <c r="BI571" s="75"/>
      <c r="BJ571" s="75"/>
      <c r="BK571" s="75"/>
    </row>
    <row r="572" ht="15.75" customHeight="1">
      <c r="A572" s="73"/>
      <c r="B572" s="74"/>
      <c r="C572" s="74"/>
      <c r="D572" s="74"/>
      <c r="E572" s="75"/>
      <c r="F572" s="75"/>
      <c r="G572" s="75"/>
      <c r="H572" s="74"/>
      <c r="I572" s="75"/>
      <c r="J572" s="73"/>
      <c r="K572" s="73"/>
      <c r="L572" s="74"/>
      <c r="M572" s="74"/>
      <c r="N572" s="73"/>
      <c r="O572" s="73"/>
      <c r="P572" s="74"/>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4"/>
      <c r="AN572" s="75"/>
      <c r="AO572" s="73"/>
      <c r="AP572" s="75"/>
      <c r="AQ572" s="75"/>
      <c r="AR572" s="75"/>
      <c r="AS572" s="75"/>
      <c r="AT572" s="75"/>
      <c r="AU572" s="75"/>
      <c r="AV572" s="75"/>
      <c r="AW572" s="75"/>
      <c r="AX572" s="75"/>
      <c r="AY572" s="74"/>
      <c r="AZ572" s="74"/>
      <c r="BA572" s="73"/>
      <c r="BB572" s="77"/>
      <c r="BC572" s="78"/>
      <c r="BD572" s="78"/>
      <c r="BE572" s="78"/>
      <c r="BF572" s="78"/>
      <c r="BG572" s="73"/>
      <c r="BH572" s="75"/>
      <c r="BI572" s="75"/>
      <c r="BJ572" s="75"/>
      <c r="BK572" s="75"/>
    </row>
    <row r="573" ht="15.75" customHeight="1">
      <c r="A573" s="73"/>
      <c r="B573" s="74"/>
      <c r="C573" s="74"/>
      <c r="D573" s="74"/>
      <c r="E573" s="75"/>
      <c r="F573" s="75"/>
      <c r="G573" s="75"/>
      <c r="H573" s="74"/>
      <c r="I573" s="75"/>
      <c r="J573" s="73"/>
      <c r="K573" s="73"/>
      <c r="L573" s="74"/>
      <c r="M573" s="74"/>
      <c r="N573" s="73"/>
      <c r="O573" s="73"/>
      <c r="P573" s="74"/>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4"/>
      <c r="AN573" s="75"/>
      <c r="AO573" s="73"/>
      <c r="AP573" s="75"/>
      <c r="AQ573" s="75"/>
      <c r="AR573" s="75"/>
      <c r="AS573" s="75"/>
      <c r="AT573" s="75"/>
      <c r="AU573" s="75"/>
      <c r="AV573" s="75"/>
      <c r="AW573" s="75"/>
      <c r="AX573" s="75"/>
      <c r="AY573" s="74"/>
      <c r="AZ573" s="74"/>
      <c r="BA573" s="73"/>
      <c r="BB573" s="77"/>
      <c r="BC573" s="78"/>
      <c r="BD573" s="78"/>
      <c r="BE573" s="78"/>
      <c r="BF573" s="78"/>
      <c r="BG573" s="73"/>
      <c r="BH573" s="75"/>
      <c r="BI573" s="75"/>
      <c r="BJ573" s="75"/>
      <c r="BK573" s="75"/>
    </row>
    <row r="574" ht="15.75" customHeight="1">
      <c r="A574" s="73"/>
      <c r="B574" s="74"/>
      <c r="C574" s="74"/>
      <c r="D574" s="74"/>
      <c r="E574" s="75"/>
      <c r="F574" s="75"/>
      <c r="G574" s="75"/>
      <c r="H574" s="74"/>
      <c r="I574" s="75"/>
      <c r="J574" s="73"/>
      <c r="K574" s="73"/>
      <c r="L574" s="74"/>
      <c r="M574" s="74"/>
      <c r="N574" s="73"/>
      <c r="O574" s="73"/>
      <c r="P574" s="74"/>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4"/>
      <c r="AN574" s="75"/>
      <c r="AO574" s="73"/>
      <c r="AP574" s="75"/>
      <c r="AQ574" s="75"/>
      <c r="AR574" s="75"/>
      <c r="AS574" s="75"/>
      <c r="AT574" s="75"/>
      <c r="AU574" s="75"/>
      <c r="AV574" s="75"/>
      <c r="AW574" s="75"/>
      <c r="AX574" s="75"/>
      <c r="AY574" s="74"/>
      <c r="AZ574" s="74"/>
      <c r="BA574" s="73"/>
      <c r="BB574" s="77"/>
      <c r="BC574" s="78"/>
      <c r="BD574" s="78"/>
      <c r="BE574" s="78"/>
      <c r="BF574" s="78"/>
      <c r="BG574" s="73"/>
      <c r="BH574" s="75"/>
      <c r="BI574" s="75"/>
      <c r="BJ574" s="75"/>
      <c r="BK574" s="75"/>
    </row>
    <row r="575" ht="15.75" customHeight="1">
      <c r="A575" s="73"/>
      <c r="B575" s="74"/>
      <c r="C575" s="74"/>
      <c r="D575" s="74"/>
      <c r="E575" s="75"/>
      <c r="F575" s="75"/>
      <c r="G575" s="75"/>
      <c r="H575" s="74"/>
      <c r="I575" s="75"/>
      <c r="J575" s="73"/>
      <c r="K575" s="73"/>
      <c r="L575" s="74"/>
      <c r="M575" s="74"/>
      <c r="N575" s="73"/>
      <c r="O575" s="73"/>
      <c r="P575" s="74"/>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4"/>
      <c r="AN575" s="75"/>
      <c r="AO575" s="73"/>
      <c r="AP575" s="75"/>
      <c r="AQ575" s="75"/>
      <c r="AR575" s="75"/>
      <c r="AS575" s="75"/>
      <c r="AT575" s="75"/>
      <c r="AU575" s="75"/>
      <c r="AV575" s="75"/>
      <c r="AW575" s="75"/>
      <c r="AX575" s="75"/>
      <c r="AY575" s="74"/>
      <c r="AZ575" s="74"/>
      <c r="BA575" s="73"/>
      <c r="BB575" s="77"/>
      <c r="BC575" s="78"/>
      <c r="BD575" s="78"/>
      <c r="BE575" s="78"/>
      <c r="BF575" s="78"/>
      <c r="BG575" s="73"/>
      <c r="BH575" s="75"/>
      <c r="BI575" s="75"/>
      <c r="BJ575" s="75"/>
      <c r="BK575" s="75"/>
    </row>
    <row r="576" ht="15.75" customHeight="1">
      <c r="A576" s="73"/>
      <c r="B576" s="74"/>
      <c r="C576" s="74"/>
      <c r="D576" s="74"/>
      <c r="E576" s="75"/>
      <c r="F576" s="75"/>
      <c r="G576" s="75"/>
      <c r="H576" s="74"/>
      <c r="I576" s="75"/>
      <c r="J576" s="73"/>
      <c r="K576" s="73"/>
      <c r="L576" s="74"/>
      <c r="M576" s="74"/>
      <c r="N576" s="73"/>
      <c r="O576" s="73"/>
      <c r="P576" s="74"/>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4"/>
      <c r="AN576" s="75"/>
      <c r="AO576" s="73"/>
      <c r="AP576" s="75"/>
      <c r="AQ576" s="75"/>
      <c r="AR576" s="75"/>
      <c r="AS576" s="75"/>
      <c r="AT576" s="75"/>
      <c r="AU576" s="75"/>
      <c r="AV576" s="75"/>
      <c r="AW576" s="75"/>
      <c r="AX576" s="75"/>
      <c r="AY576" s="74"/>
      <c r="AZ576" s="74"/>
      <c r="BA576" s="73"/>
      <c r="BB576" s="77"/>
      <c r="BC576" s="78"/>
      <c r="BD576" s="78"/>
      <c r="BE576" s="78"/>
      <c r="BF576" s="78"/>
      <c r="BG576" s="73"/>
      <c r="BH576" s="75"/>
      <c r="BI576" s="75"/>
      <c r="BJ576" s="75"/>
      <c r="BK576" s="75"/>
    </row>
    <row r="577" ht="15.75" customHeight="1">
      <c r="A577" s="73"/>
      <c r="B577" s="74"/>
      <c r="C577" s="74"/>
      <c r="D577" s="74"/>
      <c r="E577" s="75"/>
      <c r="F577" s="75"/>
      <c r="G577" s="75"/>
      <c r="H577" s="74"/>
      <c r="I577" s="75"/>
      <c r="J577" s="73"/>
      <c r="K577" s="73"/>
      <c r="L577" s="74"/>
      <c r="M577" s="74"/>
      <c r="N577" s="73"/>
      <c r="O577" s="73"/>
      <c r="P577" s="74"/>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4"/>
      <c r="AN577" s="75"/>
      <c r="AO577" s="73"/>
      <c r="AP577" s="75"/>
      <c r="AQ577" s="75"/>
      <c r="AR577" s="75"/>
      <c r="AS577" s="75"/>
      <c r="AT577" s="75"/>
      <c r="AU577" s="75"/>
      <c r="AV577" s="75"/>
      <c r="AW577" s="75"/>
      <c r="AX577" s="75"/>
      <c r="AY577" s="74"/>
      <c r="AZ577" s="74"/>
      <c r="BA577" s="73"/>
      <c r="BB577" s="77"/>
      <c r="BC577" s="78"/>
      <c r="BD577" s="78"/>
      <c r="BE577" s="78"/>
      <c r="BF577" s="78"/>
      <c r="BG577" s="73"/>
      <c r="BH577" s="75"/>
      <c r="BI577" s="75"/>
      <c r="BJ577" s="75"/>
      <c r="BK577" s="75"/>
    </row>
    <row r="578" ht="15.75" customHeight="1">
      <c r="A578" s="73"/>
      <c r="B578" s="74"/>
      <c r="C578" s="74"/>
      <c r="D578" s="74"/>
      <c r="E578" s="75"/>
      <c r="F578" s="75"/>
      <c r="G578" s="75"/>
      <c r="H578" s="74"/>
      <c r="I578" s="75"/>
      <c r="J578" s="73"/>
      <c r="K578" s="73"/>
      <c r="L578" s="74"/>
      <c r="M578" s="74"/>
      <c r="N578" s="73"/>
      <c r="O578" s="73"/>
      <c r="P578" s="74"/>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4"/>
      <c r="AN578" s="75"/>
      <c r="AO578" s="73"/>
      <c r="AP578" s="75"/>
      <c r="AQ578" s="75"/>
      <c r="AR578" s="75"/>
      <c r="AS578" s="75"/>
      <c r="AT578" s="75"/>
      <c r="AU578" s="75"/>
      <c r="AV578" s="75"/>
      <c r="AW578" s="75"/>
      <c r="AX578" s="75"/>
      <c r="AY578" s="74"/>
      <c r="AZ578" s="74"/>
      <c r="BA578" s="73"/>
      <c r="BB578" s="77"/>
      <c r="BC578" s="78"/>
      <c r="BD578" s="78"/>
      <c r="BE578" s="78"/>
      <c r="BF578" s="78"/>
      <c r="BG578" s="73"/>
      <c r="BH578" s="75"/>
      <c r="BI578" s="75"/>
      <c r="BJ578" s="75"/>
      <c r="BK578" s="75"/>
    </row>
    <row r="579" ht="15.75" customHeight="1">
      <c r="A579" s="73"/>
      <c r="B579" s="74"/>
      <c r="C579" s="74"/>
      <c r="D579" s="74"/>
      <c r="E579" s="75"/>
      <c r="F579" s="75"/>
      <c r="G579" s="75"/>
      <c r="H579" s="74"/>
      <c r="I579" s="75"/>
      <c r="J579" s="73"/>
      <c r="K579" s="73"/>
      <c r="L579" s="74"/>
      <c r="M579" s="74"/>
      <c r="N579" s="73"/>
      <c r="O579" s="73"/>
      <c r="P579" s="74"/>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4"/>
      <c r="AN579" s="75"/>
      <c r="AO579" s="73"/>
      <c r="AP579" s="75"/>
      <c r="AQ579" s="75"/>
      <c r="AR579" s="75"/>
      <c r="AS579" s="75"/>
      <c r="AT579" s="75"/>
      <c r="AU579" s="75"/>
      <c r="AV579" s="75"/>
      <c r="AW579" s="75"/>
      <c r="AX579" s="75"/>
      <c r="AY579" s="74"/>
      <c r="AZ579" s="74"/>
      <c r="BA579" s="73"/>
      <c r="BB579" s="77"/>
      <c r="BC579" s="78"/>
      <c r="BD579" s="78"/>
      <c r="BE579" s="78"/>
      <c r="BF579" s="78"/>
      <c r="BG579" s="73"/>
      <c r="BH579" s="75"/>
      <c r="BI579" s="75"/>
      <c r="BJ579" s="75"/>
      <c r="BK579" s="75"/>
    </row>
    <row r="580" ht="15.75" customHeight="1">
      <c r="A580" s="73"/>
      <c r="B580" s="74"/>
      <c r="C580" s="74"/>
      <c r="D580" s="74"/>
      <c r="E580" s="75"/>
      <c r="F580" s="75"/>
      <c r="G580" s="75"/>
      <c r="H580" s="74"/>
      <c r="I580" s="75"/>
      <c r="J580" s="73"/>
      <c r="K580" s="73"/>
      <c r="L580" s="74"/>
      <c r="M580" s="74"/>
      <c r="N580" s="73"/>
      <c r="O580" s="73"/>
      <c r="P580" s="74"/>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4"/>
      <c r="AN580" s="75"/>
      <c r="AO580" s="73"/>
      <c r="AP580" s="75"/>
      <c r="AQ580" s="75"/>
      <c r="AR580" s="75"/>
      <c r="AS580" s="75"/>
      <c r="AT580" s="75"/>
      <c r="AU580" s="75"/>
      <c r="AV580" s="75"/>
      <c r="AW580" s="75"/>
      <c r="AX580" s="75"/>
      <c r="AY580" s="74"/>
      <c r="AZ580" s="74"/>
      <c r="BA580" s="73"/>
      <c r="BB580" s="77"/>
      <c r="BC580" s="78"/>
      <c r="BD580" s="78"/>
      <c r="BE580" s="78"/>
      <c r="BF580" s="78"/>
      <c r="BG580" s="73"/>
      <c r="BH580" s="75"/>
      <c r="BI580" s="75"/>
      <c r="BJ580" s="75"/>
      <c r="BK580" s="75"/>
    </row>
    <row r="581" ht="15.75" customHeight="1">
      <c r="A581" s="73"/>
      <c r="B581" s="74"/>
      <c r="C581" s="74"/>
      <c r="D581" s="74"/>
      <c r="E581" s="75"/>
      <c r="F581" s="75"/>
      <c r="G581" s="75"/>
      <c r="H581" s="74"/>
      <c r="I581" s="75"/>
      <c r="J581" s="73"/>
      <c r="K581" s="73"/>
      <c r="L581" s="74"/>
      <c r="M581" s="74"/>
      <c r="N581" s="73"/>
      <c r="O581" s="73"/>
      <c r="P581" s="74"/>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4"/>
      <c r="AN581" s="75"/>
      <c r="AO581" s="73"/>
      <c r="AP581" s="75"/>
      <c r="AQ581" s="75"/>
      <c r="AR581" s="75"/>
      <c r="AS581" s="75"/>
      <c r="AT581" s="75"/>
      <c r="AU581" s="75"/>
      <c r="AV581" s="75"/>
      <c r="AW581" s="75"/>
      <c r="AX581" s="75"/>
      <c r="AY581" s="74"/>
      <c r="AZ581" s="74"/>
      <c r="BA581" s="73"/>
      <c r="BB581" s="77"/>
      <c r="BC581" s="78"/>
      <c r="BD581" s="78"/>
      <c r="BE581" s="78"/>
      <c r="BF581" s="78"/>
      <c r="BG581" s="73"/>
      <c r="BH581" s="75"/>
      <c r="BI581" s="75"/>
      <c r="BJ581" s="75"/>
      <c r="BK581" s="75"/>
    </row>
    <row r="582" ht="15.75" customHeight="1">
      <c r="A582" s="73"/>
      <c r="B582" s="74"/>
      <c r="C582" s="74"/>
      <c r="D582" s="74"/>
      <c r="E582" s="75"/>
      <c r="F582" s="75"/>
      <c r="G582" s="75"/>
      <c r="H582" s="74"/>
      <c r="I582" s="75"/>
      <c r="J582" s="73"/>
      <c r="K582" s="73"/>
      <c r="L582" s="74"/>
      <c r="M582" s="74"/>
      <c r="N582" s="73"/>
      <c r="O582" s="73"/>
      <c r="P582" s="74"/>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4"/>
      <c r="AN582" s="75"/>
      <c r="AO582" s="73"/>
      <c r="AP582" s="75"/>
      <c r="AQ582" s="75"/>
      <c r="AR582" s="75"/>
      <c r="AS582" s="75"/>
      <c r="AT582" s="75"/>
      <c r="AU582" s="75"/>
      <c r="AV582" s="75"/>
      <c r="AW582" s="75"/>
      <c r="AX582" s="75"/>
      <c r="AY582" s="74"/>
      <c r="AZ582" s="74"/>
      <c r="BA582" s="73"/>
      <c r="BB582" s="77"/>
      <c r="BC582" s="78"/>
      <c r="BD582" s="78"/>
      <c r="BE582" s="78"/>
      <c r="BF582" s="78"/>
      <c r="BG582" s="73"/>
      <c r="BH582" s="75"/>
      <c r="BI582" s="75"/>
      <c r="BJ582" s="75"/>
      <c r="BK582" s="75"/>
    </row>
    <row r="583" ht="15.75" customHeight="1">
      <c r="A583" s="73"/>
      <c r="B583" s="74"/>
      <c r="C583" s="74"/>
      <c r="D583" s="74"/>
      <c r="E583" s="75"/>
      <c r="F583" s="75"/>
      <c r="G583" s="75"/>
      <c r="H583" s="74"/>
      <c r="I583" s="75"/>
      <c r="J583" s="73"/>
      <c r="K583" s="73"/>
      <c r="L583" s="74"/>
      <c r="M583" s="74"/>
      <c r="N583" s="73"/>
      <c r="O583" s="73"/>
      <c r="P583" s="74"/>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4"/>
      <c r="AN583" s="75"/>
      <c r="AO583" s="73"/>
      <c r="AP583" s="75"/>
      <c r="AQ583" s="75"/>
      <c r="AR583" s="75"/>
      <c r="AS583" s="75"/>
      <c r="AT583" s="75"/>
      <c r="AU583" s="75"/>
      <c r="AV583" s="75"/>
      <c r="AW583" s="75"/>
      <c r="AX583" s="75"/>
      <c r="AY583" s="74"/>
      <c r="AZ583" s="74"/>
      <c r="BA583" s="73"/>
      <c r="BB583" s="77"/>
      <c r="BC583" s="78"/>
      <c r="BD583" s="78"/>
      <c r="BE583" s="78"/>
      <c r="BF583" s="78"/>
      <c r="BG583" s="73"/>
      <c r="BH583" s="75"/>
      <c r="BI583" s="75"/>
      <c r="BJ583" s="75"/>
      <c r="BK583" s="75"/>
    </row>
    <row r="584" ht="15.75" customHeight="1">
      <c r="A584" s="73"/>
      <c r="B584" s="74"/>
      <c r="C584" s="74"/>
      <c r="D584" s="74"/>
      <c r="E584" s="75"/>
      <c r="F584" s="75"/>
      <c r="G584" s="75"/>
      <c r="H584" s="74"/>
      <c r="I584" s="75"/>
      <c r="J584" s="73"/>
      <c r="K584" s="73"/>
      <c r="L584" s="74"/>
      <c r="M584" s="74"/>
      <c r="N584" s="73"/>
      <c r="O584" s="73"/>
      <c r="P584" s="74"/>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4"/>
      <c r="AN584" s="75"/>
      <c r="AO584" s="73"/>
      <c r="AP584" s="75"/>
      <c r="AQ584" s="75"/>
      <c r="AR584" s="75"/>
      <c r="AS584" s="75"/>
      <c r="AT584" s="75"/>
      <c r="AU584" s="75"/>
      <c r="AV584" s="75"/>
      <c r="AW584" s="75"/>
      <c r="AX584" s="75"/>
      <c r="AY584" s="74"/>
      <c r="AZ584" s="74"/>
      <c r="BA584" s="73"/>
      <c r="BB584" s="77"/>
      <c r="BC584" s="78"/>
      <c r="BD584" s="78"/>
      <c r="BE584" s="78"/>
      <c r="BF584" s="78"/>
      <c r="BG584" s="73"/>
      <c r="BH584" s="75"/>
      <c r="BI584" s="75"/>
      <c r="BJ584" s="75"/>
      <c r="BK584" s="75"/>
    </row>
    <row r="585" ht="15.75" customHeight="1">
      <c r="A585" s="73"/>
      <c r="B585" s="74"/>
      <c r="C585" s="74"/>
      <c r="D585" s="74"/>
      <c r="E585" s="75"/>
      <c r="F585" s="75"/>
      <c r="G585" s="75"/>
      <c r="H585" s="74"/>
      <c r="I585" s="75"/>
      <c r="J585" s="73"/>
      <c r="K585" s="73"/>
      <c r="L585" s="74"/>
      <c r="M585" s="74"/>
      <c r="N585" s="73"/>
      <c r="O585" s="73"/>
      <c r="P585" s="74"/>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4"/>
      <c r="AN585" s="75"/>
      <c r="AO585" s="73"/>
      <c r="AP585" s="75"/>
      <c r="AQ585" s="75"/>
      <c r="AR585" s="75"/>
      <c r="AS585" s="75"/>
      <c r="AT585" s="75"/>
      <c r="AU585" s="75"/>
      <c r="AV585" s="75"/>
      <c r="AW585" s="75"/>
      <c r="AX585" s="75"/>
      <c r="AY585" s="74"/>
      <c r="AZ585" s="74"/>
      <c r="BA585" s="73"/>
      <c r="BB585" s="77"/>
      <c r="BC585" s="78"/>
      <c r="BD585" s="78"/>
      <c r="BE585" s="78"/>
      <c r="BF585" s="78"/>
      <c r="BG585" s="73"/>
      <c r="BH585" s="75"/>
      <c r="BI585" s="75"/>
      <c r="BJ585" s="75"/>
      <c r="BK585" s="75"/>
    </row>
    <row r="586" ht="15.75" customHeight="1">
      <c r="A586" s="73"/>
      <c r="B586" s="74"/>
      <c r="C586" s="74"/>
      <c r="D586" s="74"/>
      <c r="E586" s="75"/>
      <c r="F586" s="75"/>
      <c r="G586" s="75"/>
      <c r="H586" s="74"/>
      <c r="I586" s="75"/>
      <c r="J586" s="73"/>
      <c r="K586" s="73"/>
      <c r="L586" s="74"/>
      <c r="M586" s="74"/>
      <c r="N586" s="73"/>
      <c r="O586" s="73"/>
      <c r="P586" s="74"/>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4"/>
      <c r="AN586" s="75"/>
      <c r="AO586" s="73"/>
      <c r="AP586" s="75"/>
      <c r="AQ586" s="75"/>
      <c r="AR586" s="75"/>
      <c r="AS586" s="75"/>
      <c r="AT586" s="75"/>
      <c r="AU586" s="75"/>
      <c r="AV586" s="75"/>
      <c r="AW586" s="75"/>
      <c r="AX586" s="75"/>
      <c r="AY586" s="74"/>
      <c r="AZ586" s="74"/>
      <c r="BA586" s="73"/>
      <c r="BB586" s="77"/>
      <c r="BC586" s="78"/>
      <c r="BD586" s="78"/>
      <c r="BE586" s="78"/>
      <c r="BF586" s="78"/>
      <c r="BG586" s="73"/>
      <c r="BH586" s="75"/>
      <c r="BI586" s="75"/>
      <c r="BJ586" s="75"/>
      <c r="BK586" s="75"/>
    </row>
    <row r="587" ht="15.75" customHeight="1">
      <c r="A587" s="73"/>
      <c r="B587" s="74"/>
      <c r="C587" s="74"/>
      <c r="D587" s="74"/>
      <c r="E587" s="75"/>
      <c r="F587" s="75"/>
      <c r="G587" s="75"/>
      <c r="H587" s="74"/>
      <c r="I587" s="75"/>
      <c r="J587" s="73"/>
      <c r="K587" s="73"/>
      <c r="L587" s="74"/>
      <c r="M587" s="74"/>
      <c r="N587" s="73"/>
      <c r="O587" s="73"/>
      <c r="P587" s="74"/>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4"/>
      <c r="AN587" s="75"/>
      <c r="AO587" s="73"/>
      <c r="AP587" s="75"/>
      <c r="AQ587" s="75"/>
      <c r="AR587" s="75"/>
      <c r="AS587" s="75"/>
      <c r="AT587" s="75"/>
      <c r="AU587" s="75"/>
      <c r="AV587" s="75"/>
      <c r="AW587" s="75"/>
      <c r="AX587" s="75"/>
      <c r="AY587" s="74"/>
      <c r="AZ587" s="74"/>
      <c r="BA587" s="73"/>
      <c r="BB587" s="77"/>
      <c r="BC587" s="78"/>
      <c r="BD587" s="78"/>
      <c r="BE587" s="78"/>
      <c r="BF587" s="78"/>
      <c r="BG587" s="73"/>
      <c r="BH587" s="75"/>
      <c r="BI587" s="75"/>
      <c r="BJ587" s="75"/>
      <c r="BK587" s="75"/>
    </row>
    <row r="588" ht="15.75" customHeight="1">
      <c r="A588" s="73"/>
      <c r="B588" s="74"/>
      <c r="C588" s="74"/>
      <c r="D588" s="74"/>
      <c r="E588" s="75"/>
      <c r="F588" s="75"/>
      <c r="G588" s="75"/>
      <c r="H588" s="74"/>
      <c r="I588" s="75"/>
      <c r="J588" s="73"/>
      <c r="K588" s="73"/>
      <c r="L588" s="74"/>
      <c r="M588" s="74"/>
      <c r="N588" s="73"/>
      <c r="O588" s="73"/>
      <c r="P588" s="74"/>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4"/>
      <c r="AN588" s="75"/>
      <c r="AO588" s="73"/>
      <c r="AP588" s="75"/>
      <c r="AQ588" s="75"/>
      <c r="AR588" s="75"/>
      <c r="AS588" s="75"/>
      <c r="AT588" s="75"/>
      <c r="AU588" s="75"/>
      <c r="AV588" s="75"/>
      <c r="AW588" s="75"/>
      <c r="AX588" s="75"/>
      <c r="AY588" s="74"/>
      <c r="AZ588" s="74"/>
      <c r="BA588" s="73"/>
      <c r="BB588" s="77"/>
      <c r="BC588" s="78"/>
      <c r="BD588" s="78"/>
      <c r="BE588" s="78"/>
      <c r="BF588" s="78"/>
      <c r="BG588" s="73"/>
      <c r="BH588" s="75"/>
      <c r="BI588" s="75"/>
      <c r="BJ588" s="75"/>
      <c r="BK588" s="75"/>
    </row>
    <row r="589" ht="15.75" customHeight="1">
      <c r="A589" s="73"/>
      <c r="B589" s="74"/>
      <c r="C589" s="74"/>
      <c r="D589" s="74"/>
      <c r="E589" s="75"/>
      <c r="F589" s="75"/>
      <c r="G589" s="75"/>
      <c r="H589" s="74"/>
      <c r="I589" s="75"/>
      <c r="J589" s="73"/>
      <c r="K589" s="73"/>
      <c r="L589" s="74"/>
      <c r="M589" s="74"/>
      <c r="N589" s="73"/>
      <c r="O589" s="73"/>
      <c r="P589" s="74"/>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4"/>
      <c r="AN589" s="75"/>
      <c r="AO589" s="73"/>
      <c r="AP589" s="75"/>
      <c r="AQ589" s="75"/>
      <c r="AR589" s="75"/>
      <c r="AS589" s="75"/>
      <c r="AT589" s="75"/>
      <c r="AU589" s="75"/>
      <c r="AV589" s="75"/>
      <c r="AW589" s="75"/>
      <c r="AX589" s="75"/>
      <c r="AY589" s="74"/>
      <c r="AZ589" s="74"/>
      <c r="BA589" s="73"/>
      <c r="BB589" s="77"/>
      <c r="BC589" s="78"/>
      <c r="BD589" s="78"/>
      <c r="BE589" s="78"/>
      <c r="BF589" s="78"/>
      <c r="BG589" s="73"/>
      <c r="BH589" s="75"/>
      <c r="BI589" s="75"/>
      <c r="BJ589" s="75"/>
      <c r="BK589" s="75"/>
    </row>
    <row r="590" ht="15.75" customHeight="1">
      <c r="A590" s="73"/>
      <c r="B590" s="74"/>
      <c r="C590" s="74"/>
      <c r="D590" s="74"/>
      <c r="E590" s="75"/>
      <c r="F590" s="75"/>
      <c r="G590" s="75"/>
      <c r="H590" s="74"/>
      <c r="I590" s="75"/>
      <c r="J590" s="73"/>
      <c r="K590" s="73"/>
      <c r="L590" s="74"/>
      <c r="M590" s="74"/>
      <c r="N590" s="73"/>
      <c r="O590" s="73"/>
      <c r="P590" s="74"/>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4"/>
      <c r="AN590" s="75"/>
      <c r="AO590" s="73"/>
      <c r="AP590" s="75"/>
      <c r="AQ590" s="75"/>
      <c r="AR590" s="75"/>
      <c r="AS590" s="75"/>
      <c r="AT590" s="75"/>
      <c r="AU590" s="75"/>
      <c r="AV590" s="75"/>
      <c r="AW590" s="75"/>
      <c r="AX590" s="75"/>
      <c r="AY590" s="74"/>
      <c r="AZ590" s="74"/>
      <c r="BA590" s="73"/>
      <c r="BB590" s="77"/>
      <c r="BC590" s="78"/>
      <c r="BD590" s="78"/>
      <c r="BE590" s="78"/>
      <c r="BF590" s="78"/>
      <c r="BG590" s="73"/>
      <c r="BH590" s="75"/>
      <c r="BI590" s="75"/>
      <c r="BJ590" s="75"/>
      <c r="BK590" s="75"/>
    </row>
    <row r="591" ht="15.75" customHeight="1">
      <c r="A591" s="73"/>
      <c r="B591" s="74"/>
      <c r="C591" s="74"/>
      <c r="D591" s="74"/>
      <c r="E591" s="75"/>
      <c r="F591" s="75"/>
      <c r="G591" s="75"/>
      <c r="H591" s="74"/>
      <c r="I591" s="75"/>
      <c r="J591" s="73"/>
      <c r="K591" s="73"/>
      <c r="L591" s="74"/>
      <c r="M591" s="74"/>
      <c r="N591" s="73"/>
      <c r="O591" s="73"/>
      <c r="P591" s="74"/>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4"/>
      <c r="AN591" s="75"/>
      <c r="AO591" s="73"/>
      <c r="AP591" s="75"/>
      <c r="AQ591" s="75"/>
      <c r="AR591" s="75"/>
      <c r="AS591" s="75"/>
      <c r="AT591" s="75"/>
      <c r="AU591" s="75"/>
      <c r="AV591" s="75"/>
      <c r="AW591" s="75"/>
      <c r="AX591" s="75"/>
      <c r="AY591" s="74"/>
      <c r="AZ591" s="74"/>
      <c r="BA591" s="73"/>
      <c r="BB591" s="77"/>
      <c r="BC591" s="78"/>
      <c r="BD591" s="78"/>
      <c r="BE591" s="78"/>
      <c r="BF591" s="78"/>
      <c r="BG591" s="73"/>
      <c r="BH591" s="75"/>
      <c r="BI591" s="75"/>
      <c r="BJ591" s="75"/>
      <c r="BK591" s="75"/>
    </row>
    <row r="592" ht="15.75" customHeight="1">
      <c r="A592" s="73"/>
      <c r="B592" s="74"/>
      <c r="C592" s="74"/>
      <c r="D592" s="74"/>
      <c r="E592" s="75"/>
      <c r="F592" s="75"/>
      <c r="G592" s="75"/>
      <c r="H592" s="74"/>
      <c r="I592" s="75"/>
      <c r="J592" s="73"/>
      <c r="K592" s="73"/>
      <c r="L592" s="74"/>
      <c r="M592" s="74"/>
      <c r="N592" s="73"/>
      <c r="O592" s="73"/>
      <c r="P592" s="74"/>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4"/>
      <c r="AN592" s="75"/>
      <c r="AO592" s="73"/>
      <c r="AP592" s="75"/>
      <c r="AQ592" s="75"/>
      <c r="AR592" s="75"/>
      <c r="AS592" s="75"/>
      <c r="AT592" s="75"/>
      <c r="AU592" s="75"/>
      <c r="AV592" s="75"/>
      <c r="AW592" s="75"/>
      <c r="AX592" s="75"/>
      <c r="AY592" s="74"/>
      <c r="AZ592" s="74"/>
      <c r="BA592" s="73"/>
      <c r="BB592" s="77"/>
      <c r="BC592" s="78"/>
      <c r="BD592" s="78"/>
      <c r="BE592" s="78"/>
      <c r="BF592" s="78"/>
      <c r="BG592" s="73"/>
      <c r="BH592" s="75"/>
      <c r="BI592" s="75"/>
      <c r="BJ592" s="75"/>
      <c r="BK592" s="75"/>
    </row>
    <row r="593" ht="15.75" customHeight="1">
      <c r="A593" s="73"/>
      <c r="B593" s="74"/>
      <c r="C593" s="74"/>
      <c r="D593" s="74"/>
      <c r="E593" s="75"/>
      <c r="F593" s="75"/>
      <c r="G593" s="75"/>
      <c r="H593" s="74"/>
      <c r="I593" s="75"/>
      <c r="J593" s="73"/>
      <c r="K593" s="73"/>
      <c r="L593" s="74"/>
      <c r="M593" s="74"/>
      <c r="N593" s="73"/>
      <c r="O593" s="73"/>
      <c r="P593" s="74"/>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4"/>
      <c r="AN593" s="75"/>
      <c r="AO593" s="73"/>
      <c r="AP593" s="75"/>
      <c r="AQ593" s="75"/>
      <c r="AR593" s="75"/>
      <c r="AS593" s="75"/>
      <c r="AT593" s="75"/>
      <c r="AU593" s="75"/>
      <c r="AV593" s="75"/>
      <c r="AW593" s="75"/>
      <c r="AX593" s="75"/>
      <c r="AY593" s="74"/>
      <c r="AZ593" s="74"/>
      <c r="BA593" s="73"/>
      <c r="BB593" s="77"/>
      <c r="BC593" s="78"/>
      <c r="BD593" s="78"/>
      <c r="BE593" s="78"/>
      <c r="BF593" s="78"/>
      <c r="BG593" s="73"/>
      <c r="BH593" s="75"/>
      <c r="BI593" s="75"/>
      <c r="BJ593" s="75"/>
      <c r="BK593" s="75"/>
    </row>
    <row r="594" ht="15.75" customHeight="1">
      <c r="A594" s="73"/>
      <c r="B594" s="74"/>
      <c r="C594" s="74"/>
      <c r="D594" s="74"/>
      <c r="E594" s="75"/>
      <c r="F594" s="75"/>
      <c r="G594" s="75"/>
      <c r="H594" s="74"/>
      <c r="I594" s="75"/>
      <c r="J594" s="73"/>
      <c r="K594" s="73"/>
      <c r="L594" s="74"/>
      <c r="M594" s="74"/>
      <c r="N594" s="73"/>
      <c r="O594" s="73"/>
      <c r="P594" s="74"/>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4"/>
      <c r="AN594" s="75"/>
      <c r="AO594" s="73"/>
      <c r="AP594" s="75"/>
      <c r="AQ594" s="75"/>
      <c r="AR594" s="75"/>
      <c r="AS594" s="75"/>
      <c r="AT594" s="75"/>
      <c r="AU594" s="75"/>
      <c r="AV594" s="75"/>
      <c r="AW594" s="75"/>
      <c r="AX594" s="75"/>
      <c r="AY594" s="74"/>
      <c r="AZ594" s="74"/>
      <c r="BA594" s="73"/>
      <c r="BB594" s="77"/>
      <c r="BC594" s="78"/>
      <c r="BD594" s="78"/>
      <c r="BE594" s="78"/>
      <c r="BF594" s="78"/>
      <c r="BG594" s="73"/>
      <c r="BH594" s="75"/>
      <c r="BI594" s="75"/>
      <c r="BJ594" s="75"/>
      <c r="BK594" s="75"/>
    </row>
    <row r="595" ht="15.75" customHeight="1">
      <c r="A595" s="73"/>
      <c r="B595" s="74"/>
      <c r="C595" s="74"/>
      <c r="D595" s="74"/>
      <c r="E595" s="75"/>
      <c r="F595" s="75"/>
      <c r="G595" s="75"/>
      <c r="H595" s="74"/>
      <c r="I595" s="75"/>
      <c r="J595" s="73"/>
      <c r="K595" s="73"/>
      <c r="L595" s="74"/>
      <c r="M595" s="74"/>
      <c r="N595" s="73"/>
      <c r="O595" s="73"/>
      <c r="P595" s="74"/>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4"/>
      <c r="AN595" s="75"/>
      <c r="AO595" s="73"/>
      <c r="AP595" s="75"/>
      <c r="AQ595" s="75"/>
      <c r="AR595" s="75"/>
      <c r="AS595" s="75"/>
      <c r="AT595" s="75"/>
      <c r="AU595" s="75"/>
      <c r="AV595" s="75"/>
      <c r="AW595" s="75"/>
      <c r="AX595" s="75"/>
      <c r="AY595" s="74"/>
      <c r="AZ595" s="74"/>
      <c r="BA595" s="73"/>
      <c r="BB595" s="77"/>
      <c r="BC595" s="78"/>
      <c r="BD595" s="78"/>
      <c r="BE595" s="78"/>
      <c r="BF595" s="78"/>
      <c r="BG595" s="73"/>
      <c r="BH595" s="75"/>
      <c r="BI595" s="75"/>
      <c r="BJ595" s="75"/>
      <c r="BK595" s="75"/>
    </row>
    <row r="596" ht="15.75" customHeight="1">
      <c r="A596" s="73"/>
      <c r="B596" s="74"/>
      <c r="C596" s="74"/>
      <c r="D596" s="74"/>
      <c r="E596" s="75"/>
      <c r="F596" s="75"/>
      <c r="G596" s="75"/>
      <c r="H596" s="74"/>
      <c r="I596" s="75"/>
      <c r="J596" s="73"/>
      <c r="K596" s="73"/>
      <c r="L596" s="74"/>
      <c r="M596" s="74"/>
      <c r="N596" s="73"/>
      <c r="O596" s="73"/>
      <c r="P596" s="74"/>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4"/>
      <c r="AN596" s="75"/>
      <c r="AO596" s="73"/>
      <c r="AP596" s="75"/>
      <c r="AQ596" s="75"/>
      <c r="AR596" s="75"/>
      <c r="AS596" s="75"/>
      <c r="AT596" s="75"/>
      <c r="AU596" s="75"/>
      <c r="AV596" s="75"/>
      <c r="AW596" s="75"/>
      <c r="AX596" s="75"/>
      <c r="AY596" s="74"/>
      <c r="AZ596" s="74"/>
      <c r="BA596" s="73"/>
      <c r="BB596" s="77"/>
      <c r="BC596" s="78"/>
      <c r="BD596" s="78"/>
      <c r="BE596" s="78"/>
      <c r="BF596" s="78"/>
      <c r="BG596" s="73"/>
      <c r="BH596" s="75"/>
      <c r="BI596" s="75"/>
      <c r="BJ596" s="75"/>
      <c r="BK596" s="75"/>
    </row>
    <row r="597" ht="15.75" customHeight="1">
      <c r="A597" s="73"/>
      <c r="B597" s="74"/>
      <c r="C597" s="74"/>
      <c r="D597" s="74"/>
      <c r="E597" s="75"/>
      <c r="F597" s="75"/>
      <c r="G597" s="75"/>
      <c r="H597" s="74"/>
      <c r="I597" s="75"/>
      <c r="J597" s="73"/>
      <c r="K597" s="73"/>
      <c r="L597" s="74"/>
      <c r="M597" s="74"/>
      <c r="N597" s="73"/>
      <c r="O597" s="73"/>
      <c r="P597" s="74"/>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4"/>
      <c r="AN597" s="75"/>
      <c r="AO597" s="73"/>
      <c r="AP597" s="75"/>
      <c r="AQ597" s="75"/>
      <c r="AR597" s="75"/>
      <c r="AS597" s="75"/>
      <c r="AT597" s="75"/>
      <c r="AU597" s="75"/>
      <c r="AV597" s="75"/>
      <c r="AW597" s="75"/>
      <c r="AX597" s="75"/>
      <c r="AY597" s="74"/>
      <c r="AZ597" s="74"/>
      <c r="BA597" s="73"/>
      <c r="BB597" s="77"/>
      <c r="BC597" s="78"/>
      <c r="BD597" s="78"/>
      <c r="BE597" s="78"/>
      <c r="BF597" s="78"/>
      <c r="BG597" s="73"/>
      <c r="BH597" s="75"/>
      <c r="BI597" s="75"/>
      <c r="BJ597" s="75"/>
      <c r="BK597" s="75"/>
    </row>
    <row r="598" ht="15.75" customHeight="1">
      <c r="A598" s="73"/>
      <c r="B598" s="74"/>
      <c r="C598" s="74"/>
      <c r="D598" s="74"/>
      <c r="E598" s="75"/>
      <c r="F598" s="75"/>
      <c r="G598" s="75"/>
      <c r="H598" s="74"/>
      <c r="I598" s="75"/>
      <c r="J598" s="73"/>
      <c r="K598" s="73"/>
      <c r="L598" s="74"/>
      <c r="M598" s="74"/>
      <c r="N598" s="73"/>
      <c r="O598" s="73"/>
      <c r="P598" s="74"/>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4"/>
      <c r="AN598" s="75"/>
      <c r="AO598" s="73"/>
      <c r="AP598" s="75"/>
      <c r="AQ598" s="75"/>
      <c r="AR598" s="75"/>
      <c r="AS598" s="75"/>
      <c r="AT598" s="75"/>
      <c r="AU598" s="75"/>
      <c r="AV598" s="75"/>
      <c r="AW598" s="75"/>
      <c r="AX598" s="75"/>
      <c r="AY598" s="74"/>
      <c r="AZ598" s="74"/>
      <c r="BA598" s="73"/>
      <c r="BB598" s="77"/>
      <c r="BC598" s="78"/>
      <c r="BD598" s="78"/>
      <c r="BE598" s="78"/>
      <c r="BF598" s="78"/>
      <c r="BG598" s="73"/>
      <c r="BH598" s="75"/>
      <c r="BI598" s="75"/>
      <c r="BJ598" s="75"/>
      <c r="BK598" s="75"/>
    </row>
    <row r="599" ht="15.75" customHeight="1">
      <c r="A599" s="73"/>
      <c r="B599" s="74"/>
      <c r="C599" s="74"/>
      <c r="D599" s="74"/>
      <c r="E599" s="75"/>
      <c r="F599" s="75"/>
      <c r="G599" s="75"/>
      <c r="H599" s="74"/>
      <c r="I599" s="75"/>
      <c r="J599" s="73"/>
      <c r="K599" s="73"/>
      <c r="L599" s="74"/>
      <c r="M599" s="74"/>
      <c r="N599" s="73"/>
      <c r="O599" s="73"/>
      <c r="P599" s="74"/>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4"/>
      <c r="AN599" s="75"/>
      <c r="AO599" s="73"/>
      <c r="AP599" s="75"/>
      <c r="AQ599" s="75"/>
      <c r="AR599" s="75"/>
      <c r="AS599" s="75"/>
      <c r="AT599" s="75"/>
      <c r="AU599" s="75"/>
      <c r="AV599" s="75"/>
      <c r="AW599" s="75"/>
      <c r="AX599" s="75"/>
      <c r="AY599" s="74"/>
      <c r="AZ599" s="74"/>
      <c r="BA599" s="73"/>
      <c r="BB599" s="77"/>
      <c r="BC599" s="78"/>
      <c r="BD599" s="78"/>
      <c r="BE599" s="78"/>
      <c r="BF599" s="78"/>
      <c r="BG599" s="73"/>
      <c r="BH599" s="75"/>
      <c r="BI599" s="75"/>
      <c r="BJ599" s="75"/>
      <c r="BK599" s="75"/>
    </row>
    <row r="600" ht="15.75" customHeight="1">
      <c r="A600" s="73"/>
      <c r="B600" s="74"/>
      <c r="C600" s="74"/>
      <c r="D600" s="74"/>
      <c r="E600" s="75"/>
      <c r="F600" s="75"/>
      <c r="G600" s="75"/>
      <c r="H600" s="74"/>
      <c r="I600" s="75"/>
      <c r="J600" s="73"/>
      <c r="K600" s="73"/>
      <c r="L600" s="74"/>
      <c r="M600" s="74"/>
      <c r="N600" s="73"/>
      <c r="O600" s="73"/>
      <c r="P600" s="74"/>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4"/>
      <c r="AN600" s="75"/>
      <c r="AO600" s="73"/>
      <c r="AP600" s="75"/>
      <c r="AQ600" s="75"/>
      <c r="AR600" s="75"/>
      <c r="AS600" s="75"/>
      <c r="AT600" s="75"/>
      <c r="AU600" s="75"/>
      <c r="AV600" s="75"/>
      <c r="AW600" s="75"/>
      <c r="AX600" s="75"/>
      <c r="AY600" s="74"/>
      <c r="AZ600" s="74"/>
      <c r="BA600" s="73"/>
      <c r="BB600" s="77"/>
      <c r="BC600" s="78"/>
      <c r="BD600" s="78"/>
      <c r="BE600" s="78"/>
      <c r="BF600" s="78"/>
      <c r="BG600" s="73"/>
      <c r="BH600" s="75"/>
      <c r="BI600" s="75"/>
      <c r="BJ600" s="75"/>
      <c r="BK600" s="75"/>
    </row>
    <row r="601" ht="15.75" customHeight="1">
      <c r="A601" s="73"/>
      <c r="B601" s="74"/>
      <c r="C601" s="74"/>
      <c r="D601" s="74"/>
      <c r="E601" s="75"/>
      <c r="F601" s="75"/>
      <c r="G601" s="75"/>
      <c r="H601" s="74"/>
      <c r="I601" s="75"/>
      <c r="J601" s="73"/>
      <c r="K601" s="73"/>
      <c r="L601" s="74"/>
      <c r="M601" s="74"/>
      <c r="N601" s="73"/>
      <c r="O601" s="73"/>
      <c r="P601" s="74"/>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4"/>
      <c r="AN601" s="75"/>
      <c r="AO601" s="73"/>
      <c r="AP601" s="75"/>
      <c r="AQ601" s="75"/>
      <c r="AR601" s="75"/>
      <c r="AS601" s="75"/>
      <c r="AT601" s="75"/>
      <c r="AU601" s="75"/>
      <c r="AV601" s="75"/>
      <c r="AW601" s="75"/>
      <c r="AX601" s="75"/>
      <c r="AY601" s="74"/>
      <c r="AZ601" s="74"/>
      <c r="BA601" s="73"/>
      <c r="BB601" s="77"/>
      <c r="BC601" s="78"/>
      <c r="BD601" s="78"/>
      <c r="BE601" s="78"/>
      <c r="BF601" s="78"/>
      <c r="BG601" s="73"/>
      <c r="BH601" s="75"/>
      <c r="BI601" s="75"/>
      <c r="BJ601" s="75"/>
      <c r="BK601" s="75"/>
    </row>
    <row r="602" ht="15.75" customHeight="1">
      <c r="A602" s="73"/>
      <c r="B602" s="74"/>
      <c r="C602" s="74"/>
      <c r="D602" s="74"/>
      <c r="E602" s="75"/>
      <c r="F602" s="75"/>
      <c r="G602" s="75"/>
      <c r="H602" s="74"/>
      <c r="I602" s="75"/>
      <c r="J602" s="73"/>
      <c r="K602" s="73"/>
      <c r="L602" s="74"/>
      <c r="M602" s="74"/>
      <c r="N602" s="73"/>
      <c r="O602" s="73"/>
      <c r="P602" s="74"/>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4"/>
      <c r="AN602" s="75"/>
      <c r="AO602" s="73"/>
      <c r="AP602" s="75"/>
      <c r="AQ602" s="75"/>
      <c r="AR602" s="75"/>
      <c r="AS602" s="75"/>
      <c r="AT602" s="75"/>
      <c r="AU602" s="75"/>
      <c r="AV602" s="75"/>
      <c r="AW602" s="75"/>
      <c r="AX602" s="75"/>
      <c r="AY602" s="74"/>
      <c r="AZ602" s="74"/>
      <c r="BA602" s="73"/>
      <c r="BB602" s="77"/>
      <c r="BC602" s="78"/>
      <c r="BD602" s="78"/>
      <c r="BE602" s="78"/>
      <c r="BF602" s="78"/>
      <c r="BG602" s="73"/>
      <c r="BH602" s="75"/>
      <c r="BI602" s="75"/>
      <c r="BJ602" s="75"/>
      <c r="BK602" s="75"/>
    </row>
    <row r="603" ht="15.75" customHeight="1">
      <c r="A603" s="73"/>
      <c r="B603" s="74"/>
      <c r="C603" s="74"/>
      <c r="D603" s="74"/>
      <c r="E603" s="75"/>
      <c r="F603" s="75"/>
      <c r="G603" s="75"/>
      <c r="H603" s="74"/>
      <c r="I603" s="75"/>
      <c r="J603" s="73"/>
      <c r="K603" s="73"/>
      <c r="L603" s="74"/>
      <c r="M603" s="74"/>
      <c r="N603" s="73"/>
      <c r="O603" s="73"/>
      <c r="P603" s="74"/>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4"/>
      <c r="AN603" s="75"/>
      <c r="AO603" s="73"/>
      <c r="AP603" s="75"/>
      <c r="AQ603" s="75"/>
      <c r="AR603" s="75"/>
      <c r="AS603" s="75"/>
      <c r="AT603" s="75"/>
      <c r="AU603" s="75"/>
      <c r="AV603" s="75"/>
      <c r="AW603" s="75"/>
      <c r="AX603" s="75"/>
      <c r="AY603" s="74"/>
      <c r="AZ603" s="74"/>
      <c r="BA603" s="73"/>
      <c r="BB603" s="77"/>
      <c r="BC603" s="78"/>
      <c r="BD603" s="78"/>
      <c r="BE603" s="78"/>
      <c r="BF603" s="78"/>
      <c r="BG603" s="73"/>
      <c r="BH603" s="75"/>
      <c r="BI603" s="75"/>
      <c r="BJ603" s="75"/>
      <c r="BK603" s="75"/>
    </row>
    <row r="604" ht="15.75" customHeight="1">
      <c r="A604" s="73"/>
      <c r="B604" s="74"/>
      <c r="C604" s="74"/>
      <c r="D604" s="74"/>
      <c r="E604" s="75"/>
      <c r="F604" s="75"/>
      <c r="G604" s="75"/>
      <c r="H604" s="74"/>
      <c r="I604" s="75"/>
      <c r="J604" s="73"/>
      <c r="K604" s="73"/>
      <c r="L604" s="74"/>
      <c r="M604" s="74"/>
      <c r="N604" s="73"/>
      <c r="O604" s="73"/>
      <c r="P604" s="74"/>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4"/>
      <c r="AN604" s="75"/>
      <c r="AO604" s="73"/>
      <c r="AP604" s="75"/>
      <c r="AQ604" s="75"/>
      <c r="AR604" s="75"/>
      <c r="AS604" s="75"/>
      <c r="AT604" s="75"/>
      <c r="AU604" s="75"/>
      <c r="AV604" s="75"/>
      <c r="AW604" s="75"/>
      <c r="AX604" s="75"/>
      <c r="AY604" s="74"/>
      <c r="AZ604" s="74"/>
      <c r="BA604" s="73"/>
      <c r="BB604" s="77"/>
      <c r="BC604" s="78"/>
      <c r="BD604" s="78"/>
      <c r="BE604" s="78"/>
      <c r="BF604" s="78"/>
      <c r="BG604" s="73"/>
      <c r="BH604" s="75"/>
      <c r="BI604" s="75"/>
      <c r="BJ604" s="75"/>
      <c r="BK604" s="75"/>
    </row>
    <row r="605" ht="15.75" customHeight="1">
      <c r="A605" s="73"/>
      <c r="B605" s="74"/>
      <c r="C605" s="74"/>
      <c r="D605" s="74"/>
      <c r="E605" s="75"/>
      <c r="F605" s="75"/>
      <c r="G605" s="75"/>
      <c r="H605" s="74"/>
      <c r="I605" s="75"/>
      <c r="J605" s="73"/>
      <c r="K605" s="73"/>
      <c r="L605" s="74"/>
      <c r="M605" s="74"/>
      <c r="N605" s="73"/>
      <c r="O605" s="73"/>
      <c r="P605" s="74"/>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4"/>
      <c r="AN605" s="75"/>
      <c r="AO605" s="73"/>
      <c r="AP605" s="75"/>
      <c r="AQ605" s="75"/>
      <c r="AR605" s="75"/>
      <c r="AS605" s="75"/>
      <c r="AT605" s="75"/>
      <c r="AU605" s="75"/>
      <c r="AV605" s="75"/>
      <c r="AW605" s="75"/>
      <c r="AX605" s="75"/>
      <c r="AY605" s="74"/>
      <c r="AZ605" s="74"/>
      <c r="BA605" s="73"/>
      <c r="BB605" s="77"/>
      <c r="BC605" s="78"/>
      <c r="BD605" s="78"/>
      <c r="BE605" s="78"/>
      <c r="BF605" s="78"/>
      <c r="BG605" s="73"/>
      <c r="BH605" s="75"/>
      <c r="BI605" s="75"/>
      <c r="BJ605" s="75"/>
      <c r="BK605" s="75"/>
    </row>
    <row r="606" ht="15.75" customHeight="1">
      <c r="A606" s="73"/>
      <c r="B606" s="74"/>
      <c r="C606" s="74"/>
      <c r="D606" s="74"/>
      <c r="E606" s="75"/>
      <c r="F606" s="75"/>
      <c r="G606" s="75"/>
      <c r="H606" s="74"/>
      <c r="I606" s="75"/>
      <c r="J606" s="73"/>
      <c r="K606" s="73"/>
      <c r="L606" s="74"/>
      <c r="M606" s="74"/>
      <c r="N606" s="73"/>
      <c r="O606" s="73"/>
      <c r="P606" s="74"/>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4"/>
      <c r="AN606" s="75"/>
      <c r="AO606" s="73"/>
      <c r="AP606" s="75"/>
      <c r="AQ606" s="75"/>
      <c r="AR606" s="75"/>
      <c r="AS606" s="75"/>
      <c r="AT606" s="75"/>
      <c r="AU606" s="75"/>
      <c r="AV606" s="75"/>
      <c r="AW606" s="75"/>
      <c r="AX606" s="75"/>
      <c r="AY606" s="74"/>
      <c r="AZ606" s="74"/>
      <c r="BA606" s="73"/>
      <c r="BB606" s="77"/>
      <c r="BC606" s="78"/>
      <c r="BD606" s="78"/>
      <c r="BE606" s="78"/>
      <c r="BF606" s="78"/>
      <c r="BG606" s="73"/>
      <c r="BH606" s="75"/>
      <c r="BI606" s="75"/>
      <c r="BJ606" s="75"/>
      <c r="BK606" s="75"/>
    </row>
    <row r="607" ht="15.75" customHeight="1">
      <c r="A607" s="73"/>
      <c r="B607" s="74"/>
      <c r="C607" s="74"/>
      <c r="D607" s="74"/>
      <c r="E607" s="75"/>
      <c r="F607" s="75"/>
      <c r="G607" s="75"/>
      <c r="H607" s="74"/>
      <c r="I607" s="75"/>
      <c r="J607" s="73"/>
      <c r="K607" s="73"/>
      <c r="L607" s="74"/>
      <c r="M607" s="74"/>
      <c r="N607" s="73"/>
      <c r="O607" s="73"/>
      <c r="P607" s="74"/>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4"/>
      <c r="AN607" s="75"/>
      <c r="AO607" s="73"/>
      <c r="AP607" s="75"/>
      <c r="AQ607" s="75"/>
      <c r="AR607" s="75"/>
      <c r="AS607" s="75"/>
      <c r="AT607" s="75"/>
      <c r="AU607" s="75"/>
      <c r="AV607" s="75"/>
      <c r="AW607" s="75"/>
      <c r="AX607" s="75"/>
      <c r="AY607" s="74"/>
      <c r="AZ607" s="74"/>
      <c r="BA607" s="73"/>
      <c r="BB607" s="77"/>
      <c r="BC607" s="78"/>
      <c r="BD607" s="78"/>
      <c r="BE607" s="78"/>
      <c r="BF607" s="78"/>
      <c r="BG607" s="73"/>
      <c r="BH607" s="75"/>
      <c r="BI607" s="75"/>
      <c r="BJ607" s="75"/>
      <c r="BK607" s="75"/>
    </row>
    <row r="608" ht="15.75" customHeight="1">
      <c r="A608" s="73"/>
      <c r="B608" s="74"/>
      <c r="C608" s="74"/>
      <c r="D608" s="74"/>
      <c r="E608" s="75"/>
      <c r="F608" s="75"/>
      <c r="G608" s="75"/>
      <c r="H608" s="74"/>
      <c r="I608" s="75"/>
      <c r="J608" s="73"/>
      <c r="K608" s="73"/>
      <c r="L608" s="74"/>
      <c r="M608" s="74"/>
      <c r="N608" s="73"/>
      <c r="O608" s="73"/>
      <c r="P608" s="74"/>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4"/>
      <c r="AN608" s="75"/>
      <c r="AO608" s="73"/>
      <c r="AP608" s="75"/>
      <c r="AQ608" s="75"/>
      <c r="AR608" s="75"/>
      <c r="AS608" s="75"/>
      <c r="AT608" s="75"/>
      <c r="AU608" s="75"/>
      <c r="AV608" s="75"/>
      <c r="AW608" s="75"/>
      <c r="AX608" s="75"/>
      <c r="AY608" s="74"/>
      <c r="AZ608" s="74"/>
      <c r="BA608" s="73"/>
      <c r="BB608" s="77"/>
      <c r="BC608" s="78"/>
      <c r="BD608" s="78"/>
      <c r="BE608" s="78"/>
      <c r="BF608" s="78"/>
      <c r="BG608" s="73"/>
      <c r="BH608" s="75"/>
      <c r="BI608" s="75"/>
      <c r="BJ608" s="75"/>
      <c r="BK608" s="75"/>
    </row>
    <row r="609" ht="15.75" customHeight="1">
      <c r="A609" s="73"/>
      <c r="B609" s="74"/>
      <c r="C609" s="74"/>
      <c r="D609" s="74"/>
      <c r="E609" s="75"/>
      <c r="F609" s="75"/>
      <c r="G609" s="75"/>
      <c r="H609" s="74"/>
      <c r="I609" s="75"/>
      <c r="J609" s="73"/>
      <c r="K609" s="73"/>
      <c r="L609" s="74"/>
      <c r="M609" s="74"/>
      <c r="N609" s="73"/>
      <c r="O609" s="73"/>
      <c r="P609" s="74"/>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4"/>
      <c r="AN609" s="75"/>
      <c r="AO609" s="73"/>
      <c r="AP609" s="75"/>
      <c r="AQ609" s="75"/>
      <c r="AR609" s="75"/>
      <c r="AS609" s="75"/>
      <c r="AT609" s="75"/>
      <c r="AU609" s="75"/>
      <c r="AV609" s="75"/>
      <c r="AW609" s="75"/>
      <c r="AX609" s="75"/>
      <c r="AY609" s="74"/>
      <c r="AZ609" s="74"/>
      <c r="BA609" s="73"/>
      <c r="BB609" s="77"/>
      <c r="BC609" s="78"/>
      <c r="BD609" s="78"/>
      <c r="BE609" s="78"/>
      <c r="BF609" s="78"/>
      <c r="BG609" s="73"/>
      <c r="BH609" s="75"/>
      <c r="BI609" s="75"/>
      <c r="BJ609" s="75"/>
      <c r="BK609" s="75"/>
    </row>
    <row r="610" ht="15.75" customHeight="1">
      <c r="A610" s="73"/>
      <c r="B610" s="74"/>
      <c r="C610" s="74"/>
      <c r="D610" s="74"/>
      <c r="E610" s="75"/>
      <c r="F610" s="75"/>
      <c r="G610" s="75"/>
      <c r="H610" s="74"/>
      <c r="I610" s="75"/>
      <c r="J610" s="73"/>
      <c r="K610" s="73"/>
      <c r="L610" s="74"/>
      <c r="M610" s="74"/>
      <c r="N610" s="73"/>
      <c r="O610" s="73"/>
      <c r="P610" s="74"/>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4"/>
      <c r="AN610" s="75"/>
      <c r="AO610" s="73"/>
      <c r="AP610" s="75"/>
      <c r="AQ610" s="75"/>
      <c r="AR610" s="75"/>
      <c r="AS610" s="75"/>
      <c r="AT610" s="75"/>
      <c r="AU610" s="75"/>
      <c r="AV610" s="75"/>
      <c r="AW610" s="75"/>
      <c r="AX610" s="75"/>
      <c r="AY610" s="74"/>
      <c r="AZ610" s="74"/>
      <c r="BA610" s="73"/>
      <c r="BB610" s="77"/>
      <c r="BC610" s="78"/>
      <c r="BD610" s="78"/>
      <c r="BE610" s="78"/>
      <c r="BF610" s="78"/>
      <c r="BG610" s="73"/>
      <c r="BH610" s="75"/>
      <c r="BI610" s="75"/>
      <c r="BJ610" s="75"/>
      <c r="BK610" s="75"/>
    </row>
    <row r="611" ht="15.75" customHeight="1">
      <c r="A611" s="73"/>
      <c r="B611" s="74"/>
      <c r="C611" s="74"/>
      <c r="D611" s="74"/>
      <c r="E611" s="75"/>
      <c r="F611" s="75"/>
      <c r="G611" s="75"/>
      <c r="H611" s="74"/>
      <c r="I611" s="75"/>
      <c r="J611" s="73"/>
      <c r="K611" s="73"/>
      <c r="L611" s="74"/>
      <c r="M611" s="74"/>
      <c r="N611" s="73"/>
      <c r="O611" s="73"/>
      <c r="P611" s="74"/>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4"/>
      <c r="AN611" s="75"/>
      <c r="AO611" s="73"/>
      <c r="AP611" s="75"/>
      <c r="AQ611" s="75"/>
      <c r="AR611" s="75"/>
      <c r="AS611" s="75"/>
      <c r="AT611" s="75"/>
      <c r="AU611" s="75"/>
      <c r="AV611" s="75"/>
      <c r="AW611" s="75"/>
      <c r="AX611" s="75"/>
      <c r="AY611" s="74"/>
      <c r="AZ611" s="74"/>
      <c r="BA611" s="73"/>
      <c r="BB611" s="77"/>
      <c r="BC611" s="78"/>
      <c r="BD611" s="78"/>
      <c r="BE611" s="78"/>
      <c r="BF611" s="78"/>
      <c r="BG611" s="73"/>
      <c r="BH611" s="75"/>
      <c r="BI611" s="75"/>
      <c r="BJ611" s="75"/>
      <c r="BK611" s="75"/>
    </row>
    <row r="612" ht="15.75" customHeight="1">
      <c r="A612" s="73"/>
      <c r="B612" s="74"/>
      <c r="C612" s="74"/>
      <c r="D612" s="74"/>
      <c r="E612" s="75"/>
      <c r="F612" s="75"/>
      <c r="G612" s="75"/>
      <c r="H612" s="74"/>
      <c r="I612" s="75"/>
      <c r="J612" s="73"/>
      <c r="K612" s="73"/>
      <c r="L612" s="74"/>
      <c r="M612" s="74"/>
      <c r="N612" s="73"/>
      <c r="O612" s="73"/>
      <c r="P612" s="74"/>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4"/>
      <c r="AN612" s="75"/>
      <c r="AO612" s="73"/>
      <c r="AP612" s="75"/>
      <c r="AQ612" s="75"/>
      <c r="AR612" s="75"/>
      <c r="AS612" s="75"/>
      <c r="AT612" s="75"/>
      <c r="AU612" s="75"/>
      <c r="AV612" s="75"/>
      <c r="AW612" s="75"/>
      <c r="AX612" s="75"/>
      <c r="AY612" s="74"/>
      <c r="AZ612" s="74"/>
      <c r="BA612" s="73"/>
      <c r="BB612" s="77"/>
      <c r="BC612" s="78"/>
      <c r="BD612" s="78"/>
      <c r="BE612" s="78"/>
      <c r="BF612" s="78"/>
      <c r="BG612" s="73"/>
      <c r="BH612" s="75"/>
      <c r="BI612" s="75"/>
      <c r="BJ612" s="75"/>
      <c r="BK612" s="75"/>
    </row>
    <row r="613" ht="15.75" customHeight="1">
      <c r="A613" s="73"/>
      <c r="B613" s="74"/>
      <c r="C613" s="74"/>
      <c r="D613" s="74"/>
      <c r="E613" s="75"/>
      <c r="F613" s="75"/>
      <c r="G613" s="75"/>
      <c r="H613" s="74"/>
      <c r="I613" s="75"/>
      <c r="J613" s="73"/>
      <c r="K613" s="73"/>
      <c r="L613" s="74"/>
      <c r="M613" s="74"/>
      <c r="N613" s="73"/>
      <c r="O613" s="73"/>
      <c r="P613" s="74"/>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4"/>
      <c r="AN613" s="75"/>
      <c r="AO613" s="73"/>
      <c r="AP613" s="75"/>
      <c r="AQ613" s="75"/>
      <c r="AR613" s="75"/>
      <c r="AS613" s="75"/>
      <c r="AT613" s="75"/>
      <c r="AU613" s="75"/>
      <c r="AV613" s="75"/>
      <c r="AW613" s="75"/>
      <c r="AX613" s="75"/>
      <c r="AY613" s="74"/>
      <c r="AZ613" s="74"/>
      <c r="BA613" s="73"/>
      <c r="BB613" s="77"/>
      <c r="BC613" s="78"/>
      <c r="BD613" s="78"/>
      <c r="BE613" s="78"/>
      <c r="BF613" s="78"/>
      <c r="BG613" s="73"/>
      <c r="BH613" s="75"/>
      <c r="BI613" s="75"/>
      <c r="BJ613" s="75"/>
      <c r="BK613" s="75"/>
    </row>
    <row r="614" ht="15.75" customHeight="1">
      <c r="A614" s="73"/>
      <c r="B614" s="74"/>
      <c r="C614" s="74"/>
      <c r="D614" s="74"/>
      <c r="E614" s="75"/>
      <c r="F614" s="75"/>
      <c r="G614" s="75"/>
      <c r="H614" s="74"/>
      <c r="I614" s="75"/>
      <c r="J614" s="73"/>
      <c r="K614" s="73"/>
      <c r="L614" s="74"/>
      <c r="M614" s="74"/>
      <c r="N614" s="73"/>
      <c r="O614" s="73"/>
      <c r="P614" s="74"/>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4"/>
      <c r="AN614" s="75"/>
      <c r="AO614" s="73"/>
      <c r="AP614" s="75"/>
      <c r="AQ614" s="75"/>
      <c r="AR614" s="75"/>
      <c r="AS614" s="75"/>
      <c r="AT614" s="75"/>
      <c r="AU614" s="75"/>
      <c r="AV614" s="75"/>
      <c r="AW614" s="75"/>
      <c r="AX614" s="75"/>
      <c r="AY614" s="74"/>
      <c r="AZ614" s="74"/>
      <c r="BA614" s="73"/>
      <c r="BB614" s="77"/>
      <c r="BC614" s="78"/>
      <c r="BD614" s="78"/>
      <c r="BE614" s="78"/>
      <c r="BF614" s="78"/>
      <c r="BG614" s="73"/>
      <c r="BH614" s="75"/>
      <c r="BI614" s="75"/>
      <c r="BJ614" s="75"/>
      <c r="BK614" s="75"/>
    </row>
    <row r="615" ht="15.75" customHeight="1">
      <c r="A615" s="73"/>
      <c r="B615" s="74"/>
      <c r="C615" s="74"/>
      <c r="D615" s="74"/>
      <c r="E615" s="75"/>
      <c r="F615" s="75"/>
      <c r="G615" s="75"/>
      <c r="H615" s="74"/>
      <c r="I615" s="75"/>
      <c r="J615" s="73"/>
      <c r="K615" s="73"/>
      <c r="L615" s="74"/>
      <c r="M615" s="74"/>
      <c r="N615" s="73"/>
      <c r="O615" s="73"/>
      <c r="P615" s="74"/>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4"/>
      <c r="AN615" s="75"/>
      <c r="AO615" s="73"/>
      <c r="AP615" s="75"/>
      <c r="AQ615" s="75"/>
      <c r="AR615" s="75"/>
      <c r="AS615" s="75"/>
      <c r="AT615" s="75"/>
      <c r="AU615" s="75"/>
      <c r="AV615" s="75"/>
      <c r="AW615" s="75"/>
      <c r="AX615" s="75"/>
      <c r="AY615" s="74"/>
      <c r="AZ615" s="74"/>
      <c r="BA615" s="73"/>
      <c r="BB615" s="77"/>
      <c r="BC615" s="78"/>
      <c r="BD615" s="78"/>
      <c r="BE615" s="78"/>
      <c r="BF615" s="78"/>
      <c r="BG615" s="73"/>
      <c r="BH615" s="75"/>
      <c r="BI615" s="75"/>
      <c r="BJ615" s="75"/>
      <c r="BK615" s="75"/>
    </row>
    <row r="616" ht="15.75" customHeight="1">
      <c r="A616" s="73"/>
      <c r="B616" s="74"/>
      <c r="C616" s="74"/>
      <c r="D616" s="74"/>
      <c r="E616" s="75"/>
      <c r="F616" s="75"/>
      <c r="G616" s="75"/>
      <c r="H616" s="74"/>
      <c r="I616" s="75"/>
      <c r="J616" s="73"/>
      <c r="K616" s="73"/>
      <c r="L616" s="74"/>
      <c r="M616" s="74"/>
      <c r="N616" s="73"/>
      <c r="O616" s="73"/>
      <c r="P616" s="74"/>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4"/>
      <c r="AN616" s="75"/>
      <c r="AO616" s="73"/>
      <c r="AP616" s="75"/>
      <c r="AQ616" s="75"/>
      <c r="AR616" s="75"/>
      <c r="AS616" s="75"/>
      <c r="AT616" s="75"/>
      <c r="AU616" s="75"/>
      <c r="AV616" s="75"/>
      <c r="AW616" s="75"/>
      <c r="AX616" s="75"/>
      <c r="AY616" s="74"/>
      <c r="AZ616" s="74"/>
      <c r="BA616" s="73"/>
      <c r="BB616" s="77"/>
      <c r="BC616" s="78"/>
      <c r="BD616" s="78"/>
      <c r="BE616" s="78"/>
      <c r="BF616" s="78"/>
      <c r="BG616" s="73"/>
      <c r="BH616" s="75"/>
      <c r="BI616" s="75"/>
      <c r="BJ616" s="75"/>
      <c r="BK616" s="75"/>
    </row>
    <row r="617" ht="15.75" customHeight="1">
      <c r="A617" s="73"/>
      <c r="B617" s="74"/>
      <c r="C617" s="74"/>
      <c r="D617" s="74"/>
      <c r="E617" s="75"/>
      <c r="F617" s="75"/>
      <c r="G617" s="75"/>
      <c r="H617" s="74"/>
      <c r="I617" s="75"/>
      <c r="J617" s="73"/>
      <c r="K617" s="73"/>
      <c r="L617" s="74"/>
      <c r="M617" s="74"/>
      <c r="N617" s="73"/>
      <c r="O617" s="73"/>
      <c r="P617" s="74"/>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4"/>
      <c r="AN617" s="75"/>
      <c r="AO617" s="73"/>
      <c r="AP617" s="75"/>
      <c r="AQ617" s="75"/>
      <c r="AR617" s="75"/>
      <c r="AS617" s="75"/>
      <c r="AT617" s="75"/>
      <c r="AU617" s="75"/>
      <c r="AV617" s="75"/>
      <c r="AW617" s="75"/>
      <c r="AX617" s="75"/>
      <c r="AY617" s="74"/>
      <c r="AZ617" s="74"/>
      <c r="BA617" s="73"/>
      <c r="BB617" s="77"/>
      <c r="BC617" s="78"/>
      <c r="BD617" s="78"/>
      <c r="BE617" s="78"/>
      <c r="BF617" s="78"/>
      <c r="BG617" s="73"/>
      <c r="BH617" s="75"/>
      <c r="BI617" s="75"/>
      <c r="BJ617" s="75"/>
      <c r="BK617" s="75"/>
    </row>
    <row r="618" ht="15.75" customHeight="1">
      <c r="A618" s="73"/>
      <c r="B618" s="74"/>
      <c r="C618" s="74"/>
      <c r="D618" s="74"/>
      <c r="E618" s="75"/>
      <c r="F618" s="75"/>
      <c r="G618" s="75"/>
      <c r="H618" s="74"/>
      <c r="I618" s="75"/>
      <c r="J618" s="73"/>
      <c r="K618" s="73"/>
      <c r="L618" s="74"/>
      <c r="M618" s="74"/>
      <c r="N618" s="73"/>
      <c r="O618" s="73"/>
      <c r="P618" s="74"/>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4"/>
      <c r="AN618" s="75"/>
      <c r="AO618" s="73"/>
      <c r="AP618" s="75"/>
      <c r="AQ618" s="75"/>
      <c r="AR618" s="75"/>
      <c r="AS618" s="75"/>
      <c r="AT618" s="75"/>
      <c r="AU618" s="75"/>
      <c r="AV618" s="75"/>
      <c r="AW618" s="75"/>
      <c r="AX618" s="75"/>
      <c r="AY618" s="74"/>
      <c r="AZ618" s="74"/>
      <c r="BA618" s="73"/>
      <c r="BB618" s="77"/>
      <c r="BC618" s="78"/>
      <c r="BD618" s="78"/>
      <c r="BE618" s="78"/>
      <c r="BF618" s="78"/>
      <c r="BG618" s="73"/>
      <c r="BH618" s="75"/>
      <c r="BI618" s="75"/>
      <c r="BJ618" s="75"/>
      <c r="BK618" s="75"/>
    </row>
    <row r="619" ht="15.75" customHeight="1">
      <c r="A619" s="73"/>
      <c r="B619" s="74"/>
      <c r="C619" s="74"/>
      <c r="D619" s="74"/>
      <c r="E619" s="75"/>
      <c r="F619" s="75"/>
      <c r="G619" s="75"/>
      <c r="H619" s="74"/>
      <c r="I619" s="75"/>
      <c r="J619" s="73"/>
      <c r="K619" s="73"/>
      <c r="L619" s="74"/>
      <c r="M619" s="74"/>
      <c r="N619" s="73"/>
      <c r="O619" s="73"/>
      <c r="P619" s="74"/>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4"/>
      <c r="AN619" s="75"/>
      <c r="AO619" s="73"/>
      <c r="AP619" s="75"/>
      <c r="AQ619" s="75"/>
      <c r="AR619" s="75"/>
      <c r="AS619" s="75"/>
      <c r="AT619" s="75"/>
      <c r="AU619" s="75"/>
      <c r="AV619" s="75"/>
      <c r="AW619" s="75"/>
      <c r="AX619" s="75"/>
      <c r="AY619" s="74"/>
      <c r="AZ619" s="74"/>
      <c r="BA619" s="73"/>
      <c r="BB619" s="77"/>
      <c r="BC619" s="78"/>
      <c r="BD619" s="78"/>
      <c r="BE619" s="78"/>
      <c r="BF619" s="78"/>
      <c r="BG619" s="73"/>
      <c r="BH619" s="75"/>
      <c r="BI619" s="75"/>
      <c r="BJ619" s="75"/>
      <c r="BK619" s="75"/>
    </row>
    <row r="620" ht="15.75" customHeight="1">
      <c r="A620" s="73"/>
      <c r="B620" s="74"/>
      <c r="C620" s="74"/>
      <c r="D620" s="74"/>
      <c r="E620" s="75"/>
      <c r="F620" s="75"/>
      <c r="G620" s="75"/>
      <c r="H620" s="74"/>
      <c r="I620" s="75"/>
      <c r="J620" s="73"/>
      <c r="K620" s="73"/>
      <c r="L620" s="74"/>
      <c r="M620" s="74"/>
      <c r="N620" s="73"/>
      <c r="O620" s="73"/>
      <c r="P620" s="74"/>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4"/>
      <c r="AN620" s="75"/>
      <c r="AO620" s="73"/>
      <c r="AP620" s="75"/>
      <c r="AQ620" s="75"/>
      <c r="AR620" s="75"/>
      <c r="AS620" s="75"/>
      <c r="AT620" s="75"/>
      <c r="AU620" s="75"/>
      <c r="AV620" s="75"/>
      <c r="AW620" s="75"/>
      <c r="AX620" s="75"/>
      <c r="AY620" s="74"/>
      <c r="AZ620" s="74"/>
      <c r="BA620" s="73"/>
      <c r="BB620" s="77"/>
      <c r="BC620" s="78"/>
      <c r="BD620" s="78"/>
      <c r="BE620" s="78"/>
      <c r="BF620" s="78"/>
      <c r="BG620" s="73"/>
      <c r="BH620" s="75"/>
      <c r="BI620" s="75"/>
      <c r="BJ620" s="75"/>
      <c r="BK620" s="75"/>
    </row>
    <row r="621" ht="15.75" customHeight="1">
      <c r="A621" s="73"/>
      <c r="B621" s="74"/>
      <c r="C621" s="74"/>
      <c r="D621" s="74"/>
      <c r="E621" s="75"/>
      <c r="F621" s="75"/>
      <c r="G621" s="75"/>
      <c r="H621" s="74"/>
      <c r="I621" s="75"/>
      <c r="J621" s="73"/>
      <c r="K621" s="73"/>
      <c r="L621" s="74"/>
      <c r="M621" s="74"/>
      <c r="N621" s="73"/>
      <c r="O621" s="73"/>
      <c r="P621" s="74"/>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4"/>
      <c r="AN621" s="75"/>
      <c r="AO621" s="73"/>
      <c r="AP621" s="75"/>
      <c r="AQ621" s="75"/>
      <c r="AR621" s="75"/>
      <c r="AS621" s="75"/>
      <c r="AT621" s="75"/>
      <c r="AU621" s="75"/>
      <c r="AV621" s="75"/>
      <c r="AW621" s="75"/>
      <c r="AX621" s="75"/>
      <c r="AY621" s="74"/>
      <c r="AZ621" s="74"/>
      <c r="BA621" s="73"/>
      <c r="BB621" s="77"/>
      <c r="BC621" s="78"/>
      <c r="BD621" s="78"/>
      <c r="BE621" s="78"/>
      <c r="BF621" s="78"/>
      <c r="BG621" s="73"/>
      <c r="BH621" s="75"/>
      <c r="BI621" s="75"/>
      <c r="BJ621" s="75"/>
      <c r="BK621" s="75"/>
    </row>
    <row r="622" ht="15.75" customHeight="1">
      <c r="A622" s="73"/>
      <c r="B622" s="74"/>
      <c r="C622" s="74"/>
      <c r="D622" s="74"/>
      <c r="E622" s="75"/>
      <c r="F622" s="75"/>
      <c r="G622" s="75"/>
      <c r="H622" s="74"/>
      <c r="I622" s="75"/>
      <c r="J622" s="73"/>
      <c r="K622" s="73"/>
      <c r="L622" s="74"/>
      <c r="M622" s="74"/>
      <c r="N622" s="73"/>
      <c r="O622" s="73"/>
      <c r="P622" s="74"/>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4"/>
      <c r="AN622" s="75"/>
      <c r="AO622" s="73"/>
      <c r="AP622" s="75"/>
      <c r="AQ622" s="75"/>
      <c r="AR622" s="75"/>
      <c r="AS622" s="75"/>
      <c r="AT622" s="75"/>
      <c r="AU622" s="75"/>
      <c r="AV622" s="75"/>
      <c r="AW622" s="75"/>
      <c r="AX622" s="75"/>
      <c r="AY622" s="74"/>
      <c r="AZ622" s="74"/>
      <c r="BA622" s="73"/>
      <c r="BB622" s="77"/>
      <c r="BC622" s="78"/>
      <c r="BD622" s="78"/>
      <c r="BE622" s="78"/>
      <c r="BF622" s="78"/>
      <c r="BG622" s="73"/>
      <c r="BH622" s="75"/>
      <c r="BI622" s="75"/>
      <c r="BJ622" s="75"/>
      <c r="BK622" s="75"/>
    </row>
    <row r="623" ht="15.75" customHeight="1">
      <c r="A623" s="73"/>
      <c r="B623" s="74"/>
      <c r="C623" s="74"/>
      <c r="D623" s="74"/>
      <c r="E623" s="75"/>
      <c r="F623" s="75"/>
      <c r="G623" s="75"/>
      <c r="H623" s="74"/>
      <c r="I623" s="75"/>
      <c r="J623" s="73"/>
      <c r="K623" s="73"/>
      <c r="L623" s="74"/>
      <c r="M623" s="74"/>
      <c r="N623" s="73"/>
      <c r="O623" s="73"/>
      <c r="P623" s="74"/>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4"/>
      <c r="AN623" s="75"/>
      <c r="AO623" s="73"/>
      <c r="AP623" s="75"/>
      <c r="AQ623" s="75"/>
      <c r="AR623" s="75"/>
      <c r="AS623" s="75"/>
      <c r="AT623" s="75"/>
      <c r="AU623" s="75"/>
      <c r="AV623" s="75"/>
      <c r="AW623" s="75"/>
      <c r="AX623" s="75"/>
      <c r="AY623" s="74"/>
      <c r="AZ623" s="74"/>
      <c r="BA623" s="73"/>
      <c r="BB623" s="77"/>
      <c r="BC623" s="78"/>
      <c r="BD623" s="78"/>
      <c r="BE623" s="78"/>
      <c r="BF623" s="78"/>
      <c r="BG623" s="73"/>
      <c r="BH623" s="75"/>
      <c r="BI623" s="75"/>
      <c r="BJ623" s="75"/>
      <c r="BK623" s="75"/>
    </row>
    <row r="624" ht="15.75" customHeight="1">
      <c r="A624" s="73"/>
      <c r="B624" s="74"/>
      <c r="C624" s="74"/>
      <c r="D624" s="74"/>
      <c r="E624" s="75"/>
      <c r="F624" s="75"/>
      <c r="G624" s="75"/>
      <c r="H624" s="74"/>
      <c r="I624" s="75"/>
      <c r="J624" s="73"/>
      <c r="K624" s="73"/>
      <c r="L624" s="74"/>
      <c r="M624" s="74"/>
      <c r="N624" s="73"/>
      <c r="O624" s="73"/>
      <c r="P624" s="74"/>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4"/>
      <c r="AN624" s="75"/>
      <c r="AO624" s="73"/>
      <c r="AP624" s="75"/>
      <c r="AQ624" s="75"/>
      <c r="AR624" s="75"/>
      <c r="AS624" s="75"/>
      <c r="AT624" s="75"/>
      <c r="AU624" s="75"/>
      <c r="AV624" s="75"/>
      <c r="AW624" s="75"/>
      <c r="AX624" s="75"/>
      <c r="AY624" s="74"/>
      <c r="AZ624" s="74"/>
      <c r="BA624" s="73"/>
      <c r="BB624" s="77"/>
      <c r="BC624" s="78"/>
      <c r="BD624" s="78"/>
      <c r="BE624" s="78"/>
      <c r="BF624" s="78"/>
      <c r="BG624" s="73"/>
      <c r="BH624" s="75"/>
      <c r="BI624" s="75"/>
      <c r="BJ624" s="75"/>
      <c r="BK624" s="75"/>
    </row>
    <row r="625" ht="15.75" customHeight="1">
      <c r="A625" s="73"/>
      <c r="B625" s="74"/>
      <c r="C625" s="74"/>
      <c r="D625" s="74"/>
      <c r="E625" s="75"/>
      <c r="F625" s="75"/>
      <c r="G625" s="75"/>
      <c r="H625" s="74"/>
      <c r="I625" s="75"/>
      <c r="J625" s="73"/>
      <c r="K625" s="73"/>
      <c r="L625" s="74"/>
      <c r="M625" s="74"/>
      <c r="N625" s="73"/>
      <c r="O625" s="73"/>
      <c r="P625" s="74"/>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4"/>
      <c r="AN625" s="75"/>
      <c r="AO625" s="73"/>
      <c r="AP625" s="75"/>
      <c r="AQ625" s="75"/>
      <c r="AR625" s="75"/>
      <c r="AS625" s="75"/>
      <c r="AT625" s="75"/>
      <c r="AU625" s="75"/>
      <c r="AV625" s="75"/>
      <c r="AW625" s="75"/>
      <c r="AX625" s="75"/>
      <c r="AY625" s="74"/>
      <c r="AZ625" s="74"/>
      <c r="BA625" s="73"/>
      <c r="BB625" s="77"/>
      <c r="BC625" s="78"/>
      <c r="BD625" s="78"/>
      <c r="BE625" s="78"/>
      <c r="BF625" s="78"/>
      <c r="BG625" s="73"/>
      <c r="BH625" s="75"/>
      <c r="BI625" s="75"/>
      <c r="BJ625" s="75"/>
      <c r="BK625" s="75"/>
    </row>
    <row r="626" ht="15.75" customHeight="1">
      <c r="A626" s="73"/>
      <c r="B626" s="74"/>
      <c r="C626" s="74"/>
      <c r="D626" s="74"/>
      <c r="E626" s="75"/>
      <c r="F626" s="75"/>
      <c r="G626" s="75"/>
      <c r="H626" s="74"/>
      <c r="I626" s="75"/>
      <c r="J626" s="73"/>
      <c r="K626" s="73"/>
      <c r="L626" s="74"/>
      <c r="M626" s="74"/>
      <c r="N626" s="73"/>
      <c r="O626" s="73"/>
      <c r="P626" s="74"/>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4"/>
      <c r="AN626" s="75"/>
      <c r="AO626" s="73"/>
      <c r="AP626" s="75"/>
      <c r="AQ626" s="75"/>
      <c r="AR626" s="75"/>
      <c r="AS626" s="75"/>
      <c r="AT626" s="75"/>
      <c r="AU626" s="75"/>
      <c r="AV626" s="75"/>
      <c r="AW626" s="75"/>
      <c r="AX626" s="75"/>
      <c r="AY626" s="74"/>
      <c r="AZ626" s="74"/>
      <c r="BA626" s="73"/>
      <c r="BB626" s="77"/>
      <c r="BC626" s="78"/>
      <c r="BD626" s="78"/>
      <c r="BE626" s="78"/>
      <c r="BF626" s="78"/>
      <c r="BG626" s="73"/>
      <c r="BH626" s="75"/>
      <c r="BI626" s="75"/>
      <c r="BJ626" s="75"/>
      <c r="BK626" s="75"/>
    </row>
    <row r="627" ht="15.75" customHeight="1">
      <c r="A627" s="73"/>
      <c r="B627" s="74"/>
      <c r="C627" s="74"/>
      <c r="D627" s="74"/>
      <c r="E627" s="75"/>
      <c r="F627" s="75"/>
      <c r="G627" s="75"/>
      <c r="H627" s="74"/>
      <c r="I627" s="75"/>
      <c r="J627" s="73"/>
      <c r="K627" s="73"/>
      <c r="L627" s="74"/>
      <c r="M627" s="74"/>
      <c r="N627" s="73"/>
      <c r="O627" s="73"/>
      <c r="P627" s="74"/>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4"/>
      <c r="AN627" s="75"/>
      <c r="AO627" s="73"/>
      <c r="AP627" s="75"/>
      <c r="AQ627" s="75"/>
      <c r="AR627" s="75"/>
      <c r="AS627" s="75"/>
      <c r="AT627" s="75"/>
      <c r="AU627" s="75"/>
      <c r="AV627" s="75"/>
      <c r="AW627" s="75"/>
      <c r="AX627" s="75"/>
      <c r="AY627" s="74"/>
      <c r="AZ627" s="74"/>
      <c r="BA627" s="73"/>
      <c r="BB627" s="77"/>
      <c r="BC627" s="78"/>
      <c r="BD627" s="78"/>
      <c r="BE627" s="78"/>
      <c r="BF627" s="78"/>
      <c r="BG627" s="73"/>
      <c r="BH627" s="75"/>
      <c r="BI627" s="75"/>
      <c r="BJ627" s="75"/>
      <c r="BK627" s="75"/>
    </row>
    <row r="628" ht="15.75" customHeight="1">
      <c r="A628" s="73"/>
      <c r="B628" s="74"/>
      <c r="C628" s="74"/>
      <c r="D628" s="74"/>
      <c r="E628" s="75"/>
      <c r="F628" s="75"/>
      <c r="G628" s="75"/>
      <c r="H628" s="74"/>
      <c r="I628" s="75"/>
      <c r="J628" s="73"/>
      <c r="K628" s="73"/>
      <c r="L628" s="74"/>
      <c r="M628" s="74"/>
      <c r="N628" s="73"/>
      <c r="O628" s="73"/>
      <c r="P628" s="74"/>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4"/>
      <c r="AN628" s="75"/>
      <c r="AO628" s="73"/>
      <c r="AP628" s="75"/>
      <c r="AQ628" s="75"/>
      <c r="AR628" s="75"/>
      <c r="AS628" s="75"/>
      <c r="AT628" s="75"/>
      <c r="AU628" s="75"/>
      <c r="AV628" s="75"/>
      <c r="AW628" s="75"/>
      <c r="AX628" s="75"/>
      <c r="AY628" s="74"/>
      <c r="AZ628" s="74"/>
      <c r="BA628" s="73"/>
      <c r="BB628" s="77"/>
      <c r="BC628" s="78"/>
      <c r="BD628" s="78"/>
      <c r="BE628" s="78"/>
      <c r="BF628" s="78"/>
      <c r="BG628" s="73"/>
      <c r="BH628" s="75"/>
      <c r="BI628" s="75"/>
      <c r="BJ628" s="75"/>
      <c r="BK628" s="75"/>
    </row>
    <row r="629" ht="15.75" customHeight="1">
      <c r="A629" s="73"/>
      <c r="B629" s="74"/>
      <c r="C629" s="74"/>
      <c r="D629" s="74"/>
      <c r="E629" s="75"/>
      <c r="F629" s="75"/>
      <c r="G629" s="75"/>
      <c r="H629" s="74"/>
      <c r="I629" s="75"/>
      <c r="J629" s="73"/>
      <c r="K629" s="73"/>
      <c r="L629" s="74"/>
      <c r="M629" s="74"/>
      <c r="N629" s="73"/>
      <c r="O629" s="73"/>
      <c r="P629" s="74"/>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4"/>
      <c r="AN629" s="75"/>
      <c r="AO629" s="73"/>
      <c r="AP629" s="75"/>
      <c r="AQ629" s="75"/>
      <c r="AR629" s="75"/>
      <c r="AS629" s="75"/>
      <c r="AT629" s="75"/>
      <c r="AU629" s="75"/>
      <c r="AV629" s="75"/>
      <c r="AW629" s="75"/>
      <c r="AX629" s="75"/>
      <c r="AY629" s="74"/>
      <c r="AZ629" s="74"/>
      <c r="BA629" s="73"/>
      <c r="BB629" s="77"/>
      <c r="BC629" s="78"/>
      <c r="BD629" s="78"/>
      <c r="BE629" s="78"/>
      <c r="BF629" s="78"/>
      <c r="BG629" s="73"/>
      <c r="BH629" s="75"/>
      <c r="BI629" s="75"/>
      <c r="BJ629" s="75"/>
      <c r="BK629" s="75"/>
    </row>
    <row r="630" ht="15.75" customHeight="1">
      <c r="A630" s="73"/>
      <c r="B630" s="74"/>
      <c r="C630" s="74"/>
      <c r="D630" s="74"/>
      <c r="E630" s="75"/>
      <c r="F630" s="75"/>
      <c r="G630" s="75"/>
      <c r="H630" s="74"/>
      <c r="I630" s="75"/>
      <c r="J630" s="73"/>
      <c r="K630" s="73"/>
      <c r="L630" s="74"/>
      <c r="M630" s="74"/>
      <c r="N630" s="73"/>
      <c r="O630" s="73"/>
      <c r="P630" s="74"/>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4"/>
      <c r="AN630" s="75"/>
      <c r="AO630" s="73"/>
      <c r="AP630" s="75"/>
      <c r="AQ630" s="75"/>
      <c r="AR630" s="75"/>
      <c r="AS630" s="75"/>
      <c r="AT630" s="75"/>
      <c r="AU630" s="75"/>
      <c r="AV630" s="75"/>
      <c r="AW630" s="75"/>
      <c r="AX630" s="75"/>
      <c r="AY630" s="74"/>
      <c r="AZ630" s="74"/>
      <c r="BA630" s="73"/>
      <c r="BB630" s="77"/>
      <c r="BC630" s="78"/>
      <c r="BD630" s="78"/>
      <c r="BE630" s="78"/>
      <c r="BF630" s="78"/>
      <c r="BG630" s="73"/>
      <c r="BH630" s="75"/>
      <c r="BI630" s="75"/>
      <c r="BJ630" s="75"/>
      <c r="BK630" s="75"/>
    </row>
    <row r="631" ht="15.75" customHeight="1">
      <c r="A631" s="73"/>
      <c r="B631" s="74"/>
      <c r="C631" s="74"/>
      <c r="D631" s="74"/>
      <c r="E631" s="75"/>
      <c r="F631" s="75"/>
      <c r="G631" s="75"/>
      <c r="H631" s="74"/>
      <c r="I631" s="75"/>
      <c r="J631" s="73"/>
      <c r="K631" s="73"/>
      <c r="L631" s="74"/>
      <c r="M631" s="74"/>
      <c r="N631" s="73"/>
      <c r="O631" s="73"/>
      <c r="P631" s="74"/>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4"/>
      <c r="AN631" s="75"/>
      <c r="AO631" s="73"/>
      <c r="AP631" s="75"/>
      <c r="AQ631" s="75"/>
      <c r="AR631" s="75"/>
      <c r="AS631" s="75"/>
      <c r="AT631" s="75"/>
      <c r="AU631" s="75"/>
      <c r="AV631" s="75"/>
      <c r="AW631" s="75"/>
      <c r="AX631" s="75"/>
      <c r="AY631" s="74"/>
      <c r="AZ631" s="74"/>
      <c r="BA631" s="73"/>
      <c r="BB631" s="77"/>
      <c r="BC631" s="78"/>
      <c r="BD631" s="78"/>
      <c r="BE631" s="78"/>
      <c r="BF631" s="78"/>
      <c r="BG631" s="73"/>
      <c r="BH631" s="75"/>
      <c r="BI631" s="75"/>
      <c r="BJ631" s="75"/>
      <c r="BK631" s="75"/>
    </row>
    <row r="632" ht="15.75" customHeight="1">
      <c r="A632" s="73"/>
      <c r="B632" s="74"/>
      <c r="C632" s="74"/>
      <c r="D632" s="74"/>
      <c r="E632" s="75"/>
      <c r="F632" s="75"/>
      <c r="G632" s="75"/>
      <c r="H632" s="74"/>
      <c r="I632" s="75"/>
      <c r="J632" s="73"/>
      <c r="K632" s="73"/>
      <c r="L632" s="74"/>
      <c r="M632" s="74"/>
      <c r="N632" s="73"/>
      <c r="O632" s="73"/>
      <c r="P632" s="74"/>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4"/>
      <c r="AN632" s="75"/>
      <c r="AO632" s="73"/>
      <c r="AP632" s="75"/>
      <c r="AQ632" s="75"/>
      <c r="AR632" s="75"/>
      <c r="AS632" s="75"/>
      <c r="AT632" s="75"/>
      <c r="AU632" s="75"/>
      <c r="AV632" s="75"/>
      <c r="AW632" s="75"/>
      <c r="AX632" s="75"/>
      <c r="AY632" s="74"/>
      <c r="AZ632" s="74"/>
      <c r="BA632" s="73"/>
      <c r="BB632" s="77"/>
      <c r="BC632" s="78"/>
      <c r="BD632" s="78"/>
      <c r="BE632" s="78"/>
      <c r="BF632" s="78"/>
      <c r="BG632" s="73"/>
      <c r="BH632" s="75"/>
      <c r="BI632" s="75"/>
      <c r="BJ632" s="75"/>
      <c r="BK632" s="75"/>
    </row>
    <row r="633" ht="15.75" customHeight="1">
      <c r="A633" s="73"/>
      <c r="B633" s="74"/>
      <c r="C633" s="74"/>
      <c r="D633" s="74"/>
      <c r="E633" s="75"/>
      <c r="F633" s="75"/>
      <c r="G633" s="75"/>
      <c r="H633" s="74"/>
      <c r="I633" s="75"/>
      <c r="J633" s="73"/>
      <c r="K633" s="73"/>
      <c r="L633" s="74"/>
      <c r="M633" s="74"/>
      <c r="N633" s="73"/>
      <c r="O633" s="73"/>
      <c r="P633" s="74"/>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4"/>
      <c r="AN633" s="75"/>
      <c r="AO633" s="73"/>
      <c r="AP633" s="75"/>
      <c r="AQ633" s="75"/>
      <c r="AR633" s="75"/>
      <c r="AS633" s="75"/>
      <c r="AT633" s="75"/>
      <c r="AU633" s="75"/>
      <c r="AV633" s="75"/>
      <c r="AW633" s="75"/>
      <c r="AX633" s="75"/>
      <c r="AY633" s="74"/>
      <c r="AZ633" s="74"/>
      <c r="BA633" s="73"/>
      <c r="BB633" s="77"/>
      <c r="BC633" s="78"/>
      <c r="BD633" s="78"/>
      <c r="BE633" s="78"/>
      <c r="BF633" s="78"/>
      <c r="BG633" s="73"/>
      <c r="BH633" s="75"/>
      <c r="BI633" s="75"/>
      <c r="BJ633" s="75"/>
      <c r="BK633" s="75"/>
    </row>
    <row r="634" ht="15.75" customHeight="1">
      <c r="A634" s="73"/>
      <c r="B634" s="74"/>
      <c r="C634" s="74"/>
      <c r="D634" s="74"/>
      <c r="E634" s="75"/>
      <c r="F634" s="75"/>
      <c r="G634" s="75"/>
      <c r="H634" s="74"/>
      <c r="I634" s="75"/>
      <c r="J634" s="73"/>
      <c r="K634" s="73"/>
      <c r="L634" s="74"/>
      <c r="M634" s="74"/>
      <c r="N634" s="73"/>
      <c r="O634" s="73"/>
      <c r="P634" s="74"/>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4"/>
      <c r="AN634" s="75"/>
      <c r="AO634" s="73"/>
      <c r="AP634" s="75"/>
      <c r="AQ634" s="75"/>
      <c r="AR634" s="75"/>
      <c r="AS634" s="75"/>
      <c r="AT634" s="75"/>
      <c r="AU634" s="75"/>
      <c r="AV634" s="75"/>
      <c r="AW634" s="75"/>
      <c r="AX634" s="75"/>
      <c r="AY634" s="74"/>
      <c r="AZ634" s="74"/>
      <c r="BA634" s="73"/>
      <c r="BB634" s="77"/>
      <c r="BC634" s="78"/>
      <c r="BD634" s="78"/>
      <c r="BE634" s="78"/>
      <c r="BF634" s="78"/>
      <c r="BG634" s="73"/>
      <c r="BH634" s="75"/>
      <c r="BI634" s="75"/>
      <c r="BJ634" s="75"/>
      <c r="BK634" s="75"/>
    </row>
    <row r="635" ht="15.75" customHeight="1">
      <c r="A635" s="73"/>
      <c r="B635" s="74"/>
      <c r="C635" s="74"/>
      <c r="D635" s="74"/>
      <c r="E635" s="75"/>
      <c r="F635" s="75"/>
      <c r="G635" s="75"/>
      <c r="H635" s="74"/>
      <c r="I635" s="75"/>
      <c r="J635" s="73"/>
      <c r="K635" s="73"/>
      <c r="L635" s="74"/>
      <c r="M635" s="74"/>
      <c r="N635" s="73"/>
      <c r="O635" s="73"/>
      <c r="P635" s="74"/>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4"/>
      <c r="AN635" s="75"/>
      <c r="AO635" s="73"/>
      <c r="AP635" s="75"/>
      <c r="AQ635" s="75"/>
      <c r="AR635" s="75"/>
      <c r="AS635" s="75"/>
      <c r="AT635" s="75"/>
      <c r="AU635" s="75"/>
      <c r="AV635" s="75"/>
      <c r="AW635" s="75"/>
      <c r="AX635" s="75"/>
      <c r="AY635" s="74"/>
      <c r="AZ635" s="74"/>
      <c r="BA635" s="73"/>
      <c r="BB635" s="77"/>
      <c r="BC635" s="78"/>
      <c r="BD635" s="78"/>
      <c r="BE635" s="78"/>
      <c r="BF635" s="78"/>
      <c r="BG635" s="73"/>
      <c r="BH635" s="75"/>
      <c r="BI635" s="75"/>
      <c r="BJ635" s="75"/>
      <c r="BK635" s="75"/>
    </row>
    <row r="636" ht="15.75" customHeight="1">
      <c r="A636" s="73"/>
      <c r="B636" s="74"/>
      <c r="C636" s="74"/>
      <c r="D636" s="74"/>
      <c r="E636" s="75"/>
      <c r="F636" s="75"/>
      <c r="G636" s="75"/>
      <c r="H636" s="74"/>
      <c r="I636" s="75"/>
      <c r="J636" s="73"/>
      <c r="K636" s="73"/>
      <c r="L636" s="74"/>
      <c r="M636" s="74"/>
      <c r="N636" s="73"/>
      <c r="O636" s="73"/>
      <c r="P636" s="74"/>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4"/>
      <c r="AN636" s="75"/>
      <c r="AO636" s="73"/>
      <c r="AP636" s="75"/>
      <c r="AQ636" s="75"/>
      <c r="AR636" s="75"/>
      <c r="AS636" s="75"/>
      <c r="AT636" s="75"/>
      <c r="AU636" s="75"/>
      <c r="AV636" s="75"/>
      <c r="AW636" s="75"/>
      <c r="AX636" s="75"/>
      <c r="AY636" s="74"/>
      <c r="AZ636" s="74"/>
      <c r="BA636" s="73"/>
      <c r="BB636" s="77"/>
      <c r="BC636" s="78"/>
      <c r="BD636" s="78"/>
      <c r="BE636" s="78"/>
      <c r="BF636" s="78"/>
      <c r="BG636" s="73"/>
      <c r="BH636" s="75"/>
      <c r="BI636" s="75"/>
      <c r="BJ636" s="75"/>
      <c r="BK636" s="75"/>
    </row>
    <row r="637" ht="15.75" customHeight="1">
      <c r="A637" s="73"/>
      <c r="B637" s="74"/>
      <c r="C637" s="74"/>
      <c r="D637" s="74"/>
      <c r="E637" s="75"/>
      <c r="F637" s="75"/>
      <c r="G637" s="75"/>
      <c r="H637" s="74"/>
      <c r="I637" s="75"/>
      <c r="J637" s="73"/>
      <c r="K637" s="73"/>
      <c r="L637" s="74"/>
      <c r="M637" s="74"/>
      <c r="N637" s="73"/>
      <c r="O637" s="73"/>
      <c r="P637" s="74"/>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4"/>
      <c r="AN637" s="75"/>
      <c r="AO637" s="73"/>
      <c r="AP637" s="75"/>
      <c r="AQ637" s="75"/>
      <c r="AR637" s="75"/>
      <c r="AS637" s="75"/>
      <c r="AT637" s="75"/>
      <c r="AU637" s="75"/>
      <c r="AV637" s="75"/>
      <c r="AW637" s="75"/>
      <c r="AX637" s="75"/>
      <c r="AY637" s="74"/>
      <c r="AZ637" s="74"/>
      <c r="BA637" s="73"/>
      <c r="BB637" s="77"/>
      <c r="BC637" s="78"/>
      <c r="BD637" s="78"/>
      <c r="BE637" s="78"/>
      <c r="BF637" s="78"/>
      <c r="BG637" s="73"/>
      <c r="BH637" s="75"/>
      <c r="BI637" s="75"/>
      <c r="BJ637" s="75"/>
      <c r="BK637" s="75"/>
    </row>
    <row r="638" ht="15.75" customHeight="1">
      <c r="A638" s="73"/>
      <c r="B638" s="74"/>
      <c r="C638" s="74"/>
      <c r="D638" s="74"/>
      <c r="E638" s="75"/>
      <c r="F638" s="75"/>
      <c r="G638" s="75"/>
      <c r="H638" s="74"/>
      <c r="I638" s="75"/>
      <c r="J638" s="73"/>
      <c r="K638" s="73"/>
      <c r="L638" s="74"/>
      <c r="M638" s="74"/>
      <c r="N638" s="73"/>
      <c r="O638" s="73"/>
      <c r="P638" s="74"/>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4"/>
      <c r="AN638" s="75"/>
      <c r="AO638" s="73"/>
      <c r="AP638" s="75"/>
      <c r="AQ638" s="75"/>
      <c r="AR638" s="75"/>
      <c r="AS638" s="75"/>
      <c r="AT638" s="75"/>
      <c r="AU638" s="75"/>
      <c r="AV638" s="75"/>
      <c r="AW638" s="75"/>
      <c r="AX638" s="75"/>
      <c r="AY638" s="74"/>
      <c r="AZ638" s="74"/>
      <c r="BA638" s="73"/>
      <c r="BB638" s="77"/>
      <c r="BC638" s="78"/>
      <c r="BD638" s="78"/>
      <c r="BE638" s="78"/>
      <c r="BF638" s="78"/>
      <c r="BG638" s="73"/>
      <c r="BH638" s="75"/>
      <c r="BI638" s="75"/>
      <c r="BJ638" s="75"/>
      <c r="BK638" s="75"/>
    </row>
    <row r="639" ht="15.75" customHeight="1">
      <c r="A639" s="73"/>
      <c r="B639" s="74"/>
      <c r="C639" s="74"/>
      <c r="D639" s="74"/>
      <c r="E639" s="75"/>
      <c r="F639" s="75"/>
      <c r="G639" s="75"/>
      <c r="H639" s="74"/>
      <c r="I639" s="75"/>
      <c r="J639" s="73"/>
      <c r="K639" s="73"/>
      <c r="L639" s="74"/>
      <c r="M639" s="74"/>
      <c r="N639" s="73"/>
      <c r="O639" s="73"/>
      <c r="P639" s="74"/>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4"/>
      <c r="AN639" s="75"/>
      <c r="AO639" s="73"/>
      <c r="AP639" s="75"/>
      <c r="AQ639" s="75"/>
      <c r="AR639" s="75"/>
      <c r="AS639" s="75"/>
      <c r="AT639" s="75"/>
      <c r="AU639" s="75"/>
      <c r="AV639" s="75"/>
      <c r="AW639" s="75"/>
      <c r="AX639" s="75"/>
      <c r="AY639" s="74"/>
      <c r="AZ639" s="74"/>
      <c r="BA639" s="73"/>
      <c r="BB639" s="77"/>
      <c r="BC639" s="78"/>
      <c r="BD639" s="78"/>
      <c r="BE639" s="78"/>
      <c r="BF639" s="78"/>
      <c r="BG639" s="73"/>
      <c r="BH639" s="75"/>
      <c r="BI639" s="75"/>
      <c r="BJ639" s="75"/>
      <c r="BK639" s="75"/>
    </row>
    <row r="640" ht="15.75" customHeight="1">
      <c r="A640" s="73"/>
      <c r="B640" s="74"/>
      <c r="C640" s="74"/>
      <c r="D640" s="74"/>
      <c r="E640" s="75"/>
      <c r="F640" s="75"/>
      <c r="G640" s="75"/>
      <c r="H640" s="74"/>
      <c r="I640" s="75"/>
      <c r="J640" s="73"/>
      <c r="K640" s="73"/>
      <c r="L640" s="74"/>
      <c r="M640" s="74"/>
      <c r="N640" s="73"/>
      <c r="O640" s="73"/>
      <c r="P640" s="74"/>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4"/>
      <c r="AN640" s="75"/>
      <c r="AO640" s="73"/>
      <c r="AP640" s="75"/>
      <c r="AQ640" s="75"/>
      <c r="AR640" s="75"/>
      <c r="AS640" s="75"/>
      <c r="AT640" s="75"/>
      <c r="AU640" s="75"/>
      <c r="AV640" s="75"/>
      <c r="AW640" s="75"/>
      <c r="AX640" s="75"/>
      <c r="AY640" s="74"/>
      <c r="AZ640" s="74"/>
      <c r="BA640" s="73"/>
      <c r="BB640" s="77"/>
      <c r="BC640" s="78"/>
      <c r="BD640" s="78"/>
      <c r="BE640" s="78"/>
      <c r="BF640" s="78"/>
      <c r="BG640" s="73"/>
      <c r="BH640" s="75"/>
      <c r="BI640" s="75"/>
      <c r="BJ640" s="75"/>
      <c r="BK640" s="75"/>
    </row>
    <row r="641" ht="15.75" customHeight="1">
      <c r="A641" s="73"/>
      <c r="B641" s="74"/>
      <c r="C641" s="74"/>
      <c r="D641" s="74"/>
      <c r="E641" s="75"/>
      <c r="F641" s="75"/>
      <c r="G641" s="75"/>
      <c r="H641" s="74"/>
      <c r="I641" s="75"/>
      <c r="J641" s="73"/>
      <c r="K641" s="73"/>
      <c r="L641" s="74"/>
      <c r="M641" s="74"/>
      <c r="N641" s="73"/>
      <c r="O641" s="73"/>
      <c r="P641" s="74"/>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4"/>
      <c r="AN641" s="75"/>
      <c r="AO641" s="73"/>
      <c r="AP641" s="75"/>
      <c r="AQ641" s="75"/>
      <c r="AR641" s="75"/>
      <c r="AS641" s="75"/>
      <c r="AT641" s="75"/>
      <c r="AU641" s="75"/>
      <c r="AV641" s="75"/>
      <c r="AW641" s="75"/>
      <c r="AX641" s="75"/>
      <c r="AY641" s="74"/>
      <c r="AZ641" s="74"/>
      <c r="BA641" s="73"/>
      <c r="BB641" s="77"/>
      <c r="BC641" s="78"/>
      <c r="BD641" s="78"/>
      <c r="BE641" s="78"/>
      <c r="BF641" s="78"/>
      <c r="BG641" s="73"/>
      <c r="BH641" s="75"/>
      <c r="BI641" s="75"/>
      <c r="BJ641" s="75"/>
      <c r="BK641" s="75"/>
    </row>
    <row r="642" ht="15.75" customHeight="1">
      <c r="A642" s="73"/>
      <c r="B642" s="74"/>
      <c r="C642" s="74"/>
      <c r="D642" s="74"/>
      <c r="E642" s="75"/>
      <c r="F642" s="75"/>
      <c r="G642" s="75"/>
      <c r="H642" s="74"/>
      <c r="I642" s="75"/>
      <c r="J642" s="73"/>
      <c r="K642" s="73"/>
      <c r="L642" s="74"/>
      <c r="M642" s="74"/>
      <c r="N642" s="73"/>
      <c r="O642" s="73"/>
      <c r="P642" s="74"/>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4"/>
      <c r="AN642" s="75"/>
      <c r="AO642" s="73"/>
      <c r="AP642" s="75"/>
      <c r="AQ642" s="75"/>
      <c r="AR642" s="75"/>
      <c r="AS642" s="75"/>
      <c r="AT642" s="75"/>
      <c r="AU642" s="75"/>
      <c r="AV642" s="75"/>
      <c r="AW642" s="75"/>
      <c r="AX642" s="75"/>
      <c r="AY642" s="74"/>
      <c r="AZ642" s="74"/>
      <c r="BA642" s="73"/>
      <c r="BB642" s="77"/>
      <c r="BC642" s="78"/>
      <c r="BD642" s="78"/>
      <c r="BE642" s="78"/>
      <c r="BF642" s="78"/>
      <c r="BG642" s="73"/>
      <c r="BH642" s="75"/>
      <c r="BI642" s="75"/>
      <c r="BJ642" s="75"/>
      <c r="BK642" s="75"/>
    </row>
    <row r="643" ht="15.75" customHeight="1">
      <c r="A643" s="73"/>
      <c r="B643" s="74"/>
      <c r="C643" s="74"/>
      <c r="D643" s="74"/>
      <c r="E643" s="75"/>
      <c r="F643" s="75"/>
      <c r="G643" s="75"/>
      <c r="H643" s="74"/>
      <c r="I643" s="75"/>
      <c r="J643" s="73"/>
      <c r="K643" s="73"/>
      <c r="L643" s="74"/>
      <c r="M643" s="74"/>
      <c r="N643" s="73"/>
      <c r="O643" s="73"/>
      <c r="P643" s="74"/>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4"/>
      <c r="AN643" s="75"/>
      <c r="AO643" s="73"/>
      <c r="AP643" s="75"/>
      <c r="AQ643" s="75"/>
      <c r="AR643" s="75"/>
      <c r="AS643" s="75"/>
      <c r="AT643" s="75"/>
      <c r="AU643" s="75"/>
      <c r="AV643" s="75"/>
      <c r="AW643" s="75"/>
      <c r="AX643" s="75"/>
      <c r="AY643" s="74"/>
      <c r="AZ643" s="74"/>
      <c r="BA643" s="73"/>
      <c r="BB643" s="77"/>
      <c r="BC643" s="78"/>
      <c r="BD643" s="78"/>
      <c r="BE643" s="78"/>
      <c r="BF643" s="78"/>
      <c r="BG643" s="73"/>
      <c r="BH643" s="75"/>
      <c r="BI643" s="75"/>
      <c r="BJ643" s="75"/>
      <c r="BK643" s="75"/>
    </row>
    <row r="644" ht="15.75" customHeight="1">
      <c r="A644" s="73"/>
      <c r="B644" s="74"/>
      <c r="C644" s="74"/>
      <c r="D644" s="74"/>
      <c r="E644" s="75"/>
      <c r="F644" s="75"/>
      <c r="G644" s="75"/>
      <c r="H644" s="74"/>
      <c r="I644" s="75"/>
      <c r="J644" s="73"/>
      <c r="K644" s="73"/>
      <c r="L644" s="74"/>
      <c r="M644" s="74"/>
      <c r="N644" s="73"/>
      <c r="O644" s="73"/>
      <c r="P644" s="74"/>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4"/>
      <c r="AN644" s="75"/>
      <c r="AO644" s="73"/>
      <c r="AP644" s="75"/>
      <c r="AQ644" s="75"/>
      <c r="AR644" s="75"/>
      <c r="AS644" s="75"/>
      <c r="AT644" s="75"/>
      <c r="AU644" s="75"/>
      <c r="AV644" s="75"/>
      <c r="AW644" s="75"/>
      <c r="AX644" s="75"/>
      <c r="AY644" s="74"/>
      <c r="AZ644" s="74"/>
      <c r="BA644" s="73"/>
      <c r="BB644" s="77"/>
      <c r="BC644" s="78"/>
      <c r="BD644" s="78"/>
      <c r="BE644" s="78"/>
      <c r="BF644" s="78"/>
      <c r="BG644" s="73"/>
      <c r="BH644" s="75"/>
      <c r="BI644" s="75"/>
      <c r="BJ644" s="75"/>
      <c r="BK644" s="75"/>
    </row>
    <row r="645" ht="15.75" customHeight="1">
      <c r="A645" s="73"/>
      <c r="B645" s="74"/>
      <c r="C645" s="74"/>
      <c r="D645" s="74"/>
      <c r="E645" s="75"/>
      <c r="F645" s="75"/>
      <c r="G645" s="75"/>
      <c r="H645" s="74"/>
      <c r="I645" s="75"/>
      <c r="J645" s="73"/>
      <c r="K645" s="73"/>
      <c r="L645" s="74"/>
      <c r="M645" s="74"/>
      <c r="N645" s="73"/>
      <c r="O645" s="73"/>
      <c r="P645" s="74"/>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4"/>
      <c r="AN645" s="75"/>
      <c r="AO645" s="73"/>
      <c r="AP645" s="75"/>
      <c r="AQ645" s="75"/>
      <c r="AR645" s="75"/>
      <c r="AS645" s="75"/>
      <c r="AT645" s="75"/>
      <c r="AU645" s="75"/>
      <c r="AV645" s="75"/>
      <c r="AW645" s="75"/>
      <c r="AX645" s="75"/>
      <c r="AY645" s="74"/>
      <c r="AZ645" s="74"/>
      <c r="BA645" s="73"/>
      <c r="BB645" s="77"/>
      <c r="BC645" s="78"/>
      <c r="BD645" s="78"/>
      <c r="BE645" s="78"/>
      <c r="BF645" s="78"/>
      <c r="BG645" s="73"/>
      <c r="BH645" s="75"/>
      <c r="BI645" s="75"/>
      <c r="BJ645" s="75"/>
      <c r="BK645" s="75"/>
    </row>
    <row r="646" ht="15.75" customHeight="1">
      <c r="A646" s="73"/>
      <c r="B646" s="74"/>
      <c r="C646" s="74"/>
      <c r="D646" s="74"/>
      <c r="E646" s="75"/>
      <c r="F646" s="75"/>
      <c r="G646" s="75"/>
      <c r="H646" s="74"/>
      <c r="I646" s="75"/>
      <c r="J646" s="73"/>
      <c r="K646" s="73"/>
      <c r="L646" s="74"/>
      <c r="M646" s="74"/>
      <c r="N646" s="73"/>
      <c r="O646" s="73"/>
      <c r="P646" s="74"/>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4"/>
      <c r="AN646" s="75"/>
      <c r="AO646" s="73"/>
      <c r="AP646" s="75"/>
      <c r="AQ646" s="75"/>
      <c r="AR646" s="75"/>
      <c r="AS646" s="75"/>
      <c r="AT646" s="75"/>
      <c r="AU646" s="75"/>
      <c r="AV646" s="75"/>
      <c r="AW646" s="75"/>
      <c r="AX646" s="75"/>
      <c r="AY646" s="74"/>
      <c r="AZ646" s="74"/>
      <c r="BA646" s="73"/>
      <c r="BB646" s="77"/>
      <c r="BC646" s="78"/>
      <c r="BD646" s="78"/>
      <c r="BE646" s="78"/>
      <c r="BF646" s="78"/>
      <c r="BG646" s="73"/>
      <c r="BH646" s="75"/>
      <c r="BI646" s="75"/>
      <c r="BJ646" s="75"/>
      <c r="BK646" s="75"/>
    </row>
    <row r="647" ht="15.75" customHeight="1">
      <c r="A647" s="73"/>
      <c r="B647" s="74"/>
      <c r="C647" s="74"/>
      <c r="D647" s="74"/>
      <c r="E647" s="75"/>
      <c r="F647" s="75"/>
      <c r="G647" s="75"/>
      <c r="H647" s="74"/>
      <c r="I647" s="75"/>
      <c r="J647" s="73"/>
      <c r="K647" s="73"/>
      <c r="L647" s="74"/>
      <c r="M647" s="74"/>
      <c r="N647" s="73"/>
      <c r="O647" s="73"/>
      <c r="P647" s="74"/>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4"/>
      <c r="AN647" s="75"/>
      <c r="AO647" s="73"/>
      <c r="AP647" s="75"/>
      <c r="AQ647" s="75"/>
      <c r="AR647" s="75"/>
      <c r="AS647" s="75"/>
      <c r="AT647" s="75"/>
      <c r="AU647" s="75"/>
      <c r="AV647" s="75"/>
      <c r="AW647" s="75"/>
      <c r="AX647" s="75"/>
      <c r="AY647" s="74"/>
      <c r="AZ647" s="74"/>
      <c r="BA647" s="73"/>
      <c r="BB647" s="77"/>
      <c r="BC647" s="78"/>
      <c r="BD647" s="78"/>
      <c r="BE647" s="78"/>
      <c r="BF647" s="78"/>
      <c r="BG647" s="73"/>
      <c r="BH647" s="75"/>
      <c r="BI647" s="75"/>
      <c r="BJ647" s="75"/>
      <c r="BK647" s="75"/>
    </row>
    <row r="648" ht="15.75" customHeight="1">
      <c r="A648" s="73"/>
      <c r="B648" s="74"/>
      <c r="C648" s="74"/>
      <c r="D648" s="74"/>
      <c r="E648" s="75"/>
      <c r="F648" s="75"/>
      <c r="G648" s="75"/>
      <c r="H648" s="74"/>
      <c r="I648" s="75"/>
      <c r="J648" s="73"/>
      <c r="K648" s="73"/>
      <c r="L648" s="74"/>
      <c r="M648" s="74"/>
      <c r="N648" s="73"/>
      <c r="O648" s="73"/>
      <c r="P648" s="74"/>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4"/>
      <c r="AN648" s="75"/>
      <c r="AO648" s="73"/>
      <c r="AP648" s="75"/>
      <c r="AQ648" s="75"/>
      <c r="AR648" s="75"/>
      <c r="AS648" s="75"/>
      <c r="AT648" s="75"/>
      <c r="AU648" s="75"/>
      <c r="AV648" s="75"/>
      <c r="AW648" s="75"/>
      <c r="AX648" s="75"/>
      <c r="AY648" s="74"/>
      <c r="AZ648" s="74"/>
      <c r="BA648" s="73"/>
      <c r="BB648" s="77"/>
      <c r="BC648" s="78"/>
      <c r="BD648" s="78"/>
      <c r="BE648" s="78"/>
      <c r="BF648" s="78"/>
      <c r="BG648" s="73"/>
      <c r="BH648" s="75"/>
      <c r="BI648" s="75"/>
      <c r="BJ648" s="75"/>
      <c r="BK648" s="75"/>
    </row>
    <row r="649" ht="15.75" customHeight="1">
      <c r="A649" s="73"/>
      <c r="B649" s="74"/>
      <c r="C649" s="74"/>
      <c r="D649" s="74"/>
      <c r="E649" s="75"/>
      <c r="F649" s="75"/>
      <c r="G649" s="75"/>
      <c r="H649" s="74"/>
      <c r="I649" s="75"/>
      <c r="J649" s="73"/>
      <c r="K649" s="73"/>
      <c r="L649" s="74"/>
      <c r="M649" s="74"/>
      <c r="N649" s="73"/>
      <c r="O649" s="73"/>
      <c r="P649" s="74"/>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4"/>
      <c r="AN649" s="75"/>
      <c r="AO649" s="73"/>
      <c r="AP649" s="75"/>
      <c r="AQ649" s="75"/>
      <c r="AR649" s="75"/>
      <c r="AS649" s="75"/>
      <c r="AT649" s="75"/>
      <c r="AU649" s="75"/>
      <c r="AV649" s="75"/>
      <c r="AW649" s="75"/>
      <c r="AX649" s="75"/>
      <c r="AY649" s="74"/>
      <c r="AZ649" s="74"/>
      <c r="BA649" s="73"/>
      <c r="BB649" s="77"/>
      <c r="BC649" s="78"/>
      <c r="BD649" s="78"/>
      <c r="BE649" s="78"/>
      <c r="BF649" s="78"/>
      <c r="BG649" s="73"/>
      <c r="BH649" s="75"/>
      <c r="BI649" s="75"/>
      <c r="BJ649" s="75"/>
      <c r="BK649" s="75"/>
    </row>
    <row r="650" ht="15.75" customHeight="1">
      <c r="A650" s="73"/>
      <c r="B650" s="74"/>
      <c r="C650" s="74"/>
      <c r="D650" s="74"/>
      <c r="E650" s="75"/>
      <c r="F650" s="75"/>
      <c r="G650" s="75"/>
      <c r="H650" s="74"/>
      <c r="I650" s="75"/>
      <c r="J650" s="73"/>
      <c r="K650" s="73"/>
      <c r="L650" s="74"/>
      <c r="M650" s="74"/>
      <c r="N650" s="73"/>
      <c r="O650" s="73"/>
      <c r="P650" s="74"/>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4"/>
      <c r="AN650" s="75"/>
      <c r="AO650" s="73"/>
      <c r="AP650" s="75"/>
      <c r="AQ650" s="75"/>
      <c r="AR650" s="75"/>
      <c r="AS650" s="75"/>
      <c r="AT650" s="75"/>
      <c r="AU650" s="75"/>
      <c r="AV650" s="75"/>
      <c r="AW650" s="75"/>
      <c r="AX650" s="75"/>
      <c r="AY650" s="74"/>
      <c r="AZ650" s="74"/>
      <c r="BA650" s="73"/>
      <c r="BB650" s="77"/>
      <c r="BC650" s="78"/>
      <c r="BD650" s="78"/>
      <c r="BE650" s="78"/>
      <c r="BF650" s="78"/>
      <c r="BG650" s="73"/>
      <c r="BH650" s="75"/>
      <c r="BI650" s="75"/>
      <c r="BJ650" s="75"/>
      <c r="BK650" s="75"/>
    </row>
    <row r="651" ht="15.75" customHeight="1">
      <c r="A651" s="73"/>
      <c r="B651" s="74"/>
      <c r="C651" s="74"/>
      <c r="D651" s="74"/>
      <c r="E651" s="75"/>
      <c r="F651" s="75"/>
      <c r="G651" s="75"/>
      <c r="H651" s="74"/>
      <c r="I651" s="75"/>
      <c r="J651" s="73"/>
      <c r="K651" s="73"/>
      <c r="L651" s="74"/>
      <c r="M651" s="74"/>
      <c r="N651" s="73"/>
      <c r="O651" s="73"/>
      <c r="P651" s="74"/>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4"/>
      <c r="AN651" s="75"/>
      <c r="AO651" s="73"/>
      <c r="AP651" s="75"/>
      <c r="AQ651" s="75"/>
      <c r="AR651" s="75"/>
      <c r="AS651" s="75"/>
      <c r="AT651" s="75"/>
      <c r="AU651" s="75"/>
      <c r="AV651" s="75"/>
      <c r="AW651" s="75"/>
      <c r="AX651" s="75"/>
      <c r="AY651" s="74"/>
      <c r="AZ651" s="74"/>
      <c r="BA651" s="73"/>
      <c r="BB651" s="77"/>
      <c r="BC651" s="78"/>
      <c r="BD651" s="78"/>
      <c r="BE651" s="78"/>
      <c r="BF651" s="78"/>
      <c r="BG651" s="73"/>
      <c r="BH651" s="75"/>
      <c r="BI651" s="75"/>
      <c r="BJ651" s="75"/>
      <c r="BK651" s="75"/>
    </row>
    <row r="652" ht="15.75" customHeight="1">
      <c r="A652" s="73"/>
      <c r="B652" s="74"/>
      <c r="C652" s="74"/>
      <c r="D652" s="74"/>
      <c r="E652" s="75"/>
      <c r="F652" s="75"/>
      <c r="G652" s="75"/>
      <c r="H652" s="74"/>
      <c r="I652" s="75"/>
      <c r="J652" s="73"/>
      <c r="K652" s="73"/>
      <c r="L652" s="74"/>
      <c r="M652" s="74"/>
      <c r="N652" s="73"/>
      <c r="O652" s="73"/>
      <c r="P652" s="74"/>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4"/>
      <c r="AN652" s="75"/>
      <c r="AO652" s="73"/>
      <c r="AP652" s="75"/>
      <c r="AQ652" s="75"/>
      <c r="AR652" s="75"/>
      <c r="AS652" s="75"/>
      <c r="AT652" s="75"/>
      <c r="AU652" s="75"/>
      <c r="AV652" s="75"/>
      <c r="AW652" s="75"/>
      <c r="AX652" s="75"/>
      <c r="AY652" s="74"/>
      <c r="AZ652" s="74"/>
      <c r="BA652" s="73"/>
      <c r="BB652" s="77"/>
      <c r="BC652" s="78"/>
      <c r="BD652" s="78"/>
      <c r="BE652" s="78"/>
      <c r="BF652" s="78"/>
      <c r="BG652" s="73"/>
      <c r="BH652" s="75"/>
      <c r="BI652" s="75"/>
      <c r="BJ652" s="75"/>
      <c r="BK652" s="75"/>
    </row>
    <row r="653" ht="15.75" customHeight="1">
      <c r="A653" s="73"/>
      <c r="B653" s="74"/>
      <c r="C653" s="74"/>
      <c r="D653" s="74"/>
      <c r="E653" s="75"/>
      <c r="F653" s="75"/>
      <c r="G653" s="75"/>
      <c r="H653" s="74"/>
      <c r="I653" s="75"/>
      <c r="J653" s="73"/>
      <c r="K653" s="73"/>
      <c r="L653" s="74"/>
      <c r="M653" s="74"/>
      <c r="N653" s="73"/>
      <c r="O653" s="73"/>
      <c r="P653" s="74"/>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4"/>
      <c r="AN653" s="75"/>
      <c r="AO653" s="73"/>
      <c r="AP653" s="75"/>
      <c r="AQ653" s="75"/>
      <c r="AR653" s="75"/>
      <c r="AS653" s="75"/>
      <c r="AT653" s="75"/>
      <c r="AU653" s="75"/>
      <c r="AV653" s="75"/>
      <c r="AW653" s="75"/>
      <c r="AX653" s="75"/>
      <c r="AY653" s="74"/>
      <c r="AZ653" s="74"/>
      <c r="BA653" s="73"/>
      <c r="BB653" s="77"/>
      <c r="BC653" s="78"/>
      <c r="BD653" s="78"/>
      <c r="BE653" s="78"/>
      <c r="BF653" s="78"/>
      <c r="BG653" s="73"/>
      <c r="BH653" s="75"/>
      <c r="BI653" s="75"/>
      <c r="BJ653" s="75"/>
      <c r="BK653" s="75"/>
    </row>
    <row r="654" ht="15.75" customHeight="1">
      <c r="A654" s="73"/>
      <c r="B654" s="74"/>
      <c r="C654" s="74"/>
      <c r="D654" s="74"/>
      <c r="E654" s="75"/>
      <c r="F654" s="75"/>
      <c r="G654" s="75"/>
      <c r="H654" s="74"/>
      <c r="I654" s="75"/>
      <c r="J654" s="73"/>
      <c r="K654" s="73"/>
      <c r="L654" s="74"/>
      <c r="M654" s="74"/>
      <c r="N654" s="73"/>
      <c r="O654" s="73"/>
      <c r="P654" s="74"/>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4"/>
      <c r="AN654" s="75"/>
      <c r="AO654" s="73"/>
      <c r="AP654" s="75"/>
      <c r="AQ654" s="75"/>
      <c r="AR654" s="75"/>
      <c r="AS654" s="75"/>
      <c r="AT654" s="75"/>
      <c r="AU654" s="75"/>
      <c r="AV654" s="75"/>
      <c r="AW654" s="75"/>
      <c r="AX654" s="75"/>
      <c r="AY654" s="74"/>
      <c r="AZ654" s="74"/>
      <c r="BA654" s="73"/>
      <c r="BB654" s="77"/>
      <c r="BC654" s="78"/>
      <c r="BD654" s="78"/>
      <c r="BE654" s="78"/>
      <c r="BF654" s="78"/>
      <c r="BG654" s="73"/>
      <c r="BH654" s="75"/>
      <c r="BI654" s="75"/>
      <c r="BJ654" s="75"/>
      <c r="BK654" s="75"/>
    </row>
    <row r="655" ht="15.75" customHeight="1">
      <c r="A655" s="73"/>
      <c r="B655" s="74"/>
      <c r="C655" s="74"/>
      <c r="D655" s="74"/>
      <c r="E655" s="75"/>
      <c r="F655" s="75"/>
      <c r="G655" s="75"/>
      <c r="H655" s="74"/>
      <c r="I655" s="75"/>
      <c r="J655" s="73"/>
      <c r="K655" s="73"/>
      <c r="L655" s="74"/>
      <c r="M655" s="74"/>
      <c r="N655" s="73"/>
      <c r="O655" s="73"/>
      <c r="P655" s="74"/>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4"/>
      <c r="AN655" s="75"/>
      <c r="AO655" s="73"/>
      <c r="AP655" s="75"/>
      <c r="AQ655" s="75"/>
      <c r="AR655" s="75"/>
      <c r="AS655" s="75"/>
      <c r="AT655" s="75"/>
      <c r="AU655" s="75"/>
      <c r="AV655" s="75"/>
      <c r="AW655" s="75"/>
      <c r="AX655" s="75"/>
      <c r="AY655" s="74"/>
      <c r="AZ655" s="74"/>
      <c r="BA655" s="73"/>
      <c r="BB655" s="77"/>
      <c r="BC655" s="78"/>
      <c r="BD655" s="78"/>
      <c r="BE655" s="78"/>
      <c r="BF655" s="78"/>
      <c r="BG655" s="73"/>
      <c r="BH655" s="75"/>
      <c r="BI655" s="75"/>
      <c r="BJ655" s="75"/>
      <c r="BK655" s="75"/>
    </row>
    <row r="656" ht="15.75" customHeight="1">
      <c r="A656" s="73"/>
      <c r="B656" s="74"/>
      <c r="C656" s="74"/>
      <c r="D656" s="74"/>
      <c r="E656" s="75"/>
      <c r="F656" s="75"/>
      <c r="G656" s="75"/>
      <c r="H656" s="74"/>
      <c r="I656" s="75"/>
      <c r="J656" s="73"/>
      <c r="K656" s="73"/>
      <c r="L656" s="74"/>
      <c r="M656" s="74"/>
      <c r="N656" s="73"/>
      <c r="O656" s="73"/>
      <c r="P656" s="74"/>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4"/>
      <c r="AN656" s="75"/>
      <c r="AO656" s="73"/>
      <c r="AP656" s="75"/>
      <c r="AQ656" s="75"/>
      <c r="AR656" s="75"/>
      <c r="AS656" s="75"/>
      <c r="AT656" s="75"/>
      <c r="AU656" s="75"/>
      <c r="AV656" s="75"/>
      <c r="AW656" s="75"/>
      <c r="AX656" s="75"/>
      <c r="AY656" s="74"/>
      <c r="AZ656" s="74"/>
      <c r="BA656" s="73"/>
      <c r="BB656" s="77"/>
      <c r="BC656" s="78"/>
      <c r="BD656" s="78"/>
      <c r="BE656" s="78"/>
      <c r="BF656" s="78"/>
      <c r="BG656" s="73"/>
      <c r="BH656" s="75"/>
      <c r="BI656" s="75"/>
      <c r="BJ656" s="75"/>
      <c r="BK656" s="75"/>
    </row>
    <row r="657" ht="15.75" customHeight="1">
      <c r="A657" s="73"/>
      <c r="B657" s="74"/>
      <c r="C657" s="74"/>
      <c r="D657" s="74"/>
      <c r="E657" s="75"/>
      <c r="F657" s="75"/>
      <c r="G657" s="75"/>
      <c r="H657" s="74"/>
      <c r="I657" s="75"/>
      <c r="J657" s="73"/>
      <c r="K657" s="73"/>
      <c r="L657" s="74"/>
      <c r="M657" s="74"/>
      <c r="N657" s="73"/>
      <c r="O657" s="73"/>
      <c r="P657" s="74"/>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4"/>
      <c r="AN657" s="75"/>
      <c r="AO657" s="73"/>
      <c r="AP657" s="75"/>
      <c r="AQ657" s="75"/>
      <c r="AR657" s="75"/>
      <c r="AS657" s="75"/>
      <c r="AT657" s="75"/>
      <c r="AU657" s="75"/>
      <c r="AV657" s="75"/>
      <c r="AW657" s="75"/>
      <c r="AX657" s="75"/>
      <c r="AY657" s="74"/>
      <c r="AZ657" s="74"/>
      <c r="BA657" s="73"/>
      <c r="BB657" s="77"/>
      <c r="BC657" s="78"/>
      <c r="BD657" s="78"/>
      <c r="BE657" s="78"/>
      <c r="BF657" s="78"/>
      <c r="BG657" s="73"/>
      <c r="BH657" s="75"/>
      <c r="BI657" s="75"/>
      <c r="BJ657" s="75"/>
      <c r="BK657" s="75"/>
    </row>
    <row r="658" ht="15.75" customHeight="1">
      <c r="A658" s="73"/>
      <c r="B658" s="74"/>
      <c r="C658" s="74"/>
      <c r="D658" s="74"/>
      <c r="E658" s="75"/>
      <c r="F658" s="75"/>
      <c r="G658" s="75"/>
      <c r="H658" s="74"/>
      <c r="I658" s="75"/>
      <c r="J658" s="73"/>
      <c r="K658" s="73"/>
      <c r="L658" s="74"/>
      <c r="M658" s="74"/>
      <c r="N658" s="73"/>
      <c r="O658" s="73"/>
      <c r="P658" s="74"/>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4"/>
      <c r="AN658" s="75"/>
      <c r="AO658" s="73"/>
      <c r="AP658" s="75"/>
      <c r="AQ658" s="75"/>
      <c r="AR658" s="75"/>
      <c r="AS658" s="75"/>
      <c r="AT658" s="75"/>
      <c r="AU658" s="75"/>
      <c r="AV658" s="75"/>
      <c r="AW658" s="75"/>
      <c r="AX658" s="75"/>
      <c r="AY658" s="74"/>
      <c r="AZ658" s="74"/>
      <c r="BA658" s="73"/>
      <c r="BB658" s="77"/>
      <c r="BC658" s="78"/>
      <c r="BD658" s="78"/>
      <c r="BE658" s="78"/>
      <c r="BF658" s="78"/>
      <c r="BG658" s="73"/>
      <c r="BH658" s="75"/>
      <c r="BI658" s="75"/>
      <c r="BJ658" s="75"/>
      <c r="BK658" s="75"/>
    </row>
    <row r="659" ht="15.75" customHeight="1">
      <c r="A659" s="73"/>
      <c r="B659" s="74"/>
      <c r="C659" s="74"/>
      <c r="D659" s="74"/>
      <c r="E659" s="75"/>
      <c r="F659" s="75"/>
      <c r="G659" s="75"/>
      <c r="H659" s="74"/>
      <c r="I659" s="75"/>
      <c r="J659" s="73"/>
      <c r="K659" s="73"/>
      <c r="L659" s="74"/>
      <c r="M659" s="74"/>
      <c r="N659" s="73"/>
      <c r="O659" s="73"/>
      <c r="P659" s="74"/>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4"/>
      <c r="AN659" s="75"/>
      <c r="AO659" s="73"/>
      <c r="AP659" s="75"/>
      <c r="AQ659" s="75"/>
      <c r="AR659" s="75"/>
      <c r="AS659" s="75"/>
      <c r="AT659" s="75"/>
      <c r="AU659" s="75"/>
      <c r="AV659" s="75"/>
      <c r="AW659" s="75"/>
      <c r="AX659" s="75"/>
      <c r="AY659" s="74"/>
      <c r="AZ659" s="74"/>
      <c r="BA659" s="73"/>
      <c r="BB659" s="77"/>
      <c r="BC659" s="78"/>
      <c r="BD659" s="78"/>
      <c r="BE659" s="78"/>
      <c r="BF659" s="78"/>
      <c r="BG659" s="73"/>
      <c r="BH659" s="75"/>
      <c r="BI659" s="75"/>
      <c r="BJ659" s="75"/>
      <c r="BK659" s="75"/>
    </row>
    <row r="660" ht="15.75" customHeight="1">
      <c r="A660" s="73"/>
      <c r="B660" s="74"/>
      <c r="C660" s="74"/>
      <c r="D660" s="74"/>
      <c r="E660" s="75"/>
      <c r="F660" s="75"/>
      <c r="G660" s="75"/>
      <c r="H660" s="74"/>
      <c r="I660" s="75"/>
      <c r="J660" s="73"/>
      <c r="K660" s="73"/>
      <c r="L660" s="74"/>
      <c r="M660" s="74"/>
      <c r="N660" s="73"/>
      <c r="O660" s="73"/>
      <c r="P660" s="74"/>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4"/>
      <c r="AN660" s="75"/>
      <c r="AO660" s="73"/>
      <c r="AP660" s="75"/>
      <c r="AQ660" s="75"/>
      <c r="AR660" s="75"/>
      <c r="AS660" s="75"/>
      <c r="AT660" s="75"/>
      <c r="AU660" s="75"/>
      <c r="AV660" s="75"/>
      <c r="AW660" s="75"/>
      <c r="AX660" s="75"/>
      <c r="AY660" s="74"/>
      <c r="AZ660" s="74"/>
      <c r="BA660" s="73"/>
      <c r="BB660" s="77"/>
      <c r="BC660" s="78"/>
      <c r="BD660" s="78"/>
      <c r="BE660" s="78"/>
      <c r="BF660" s="78"/>
      <c r="BG660" s="73"/>
      <c r="BH660" s="75"/>
      <c r="BI660" s="75"/>
      <c r="BJ660" s="75"/>
      <c r="BK660" s="75"/>
    </row>
    <row r="661" ht="15.75" customHeight="1">
      <c r="A661" s="73"/>
      <c r="B661" s="74"/>
      <c r="C661" s="74"/>
      <c r="D661" s="74"/>
      <c r="E661" s="75"/>
      <c r="F661" s="75"/>
      <c r="G661" s="75"/>
      <c r="H661" s="74"/>
      <c r="I661" s="75"/>
      <c r="J661" s="73"/>
      <c r="K661" s="73"/>
      <c r="L661" s="74"/>
      <c r="M661" s="74"/>
      <c r="N661" s="73"/>
      <c r="O661" s="73"/>
      <c r="P661" s="74"/>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4"/>
      <c r="AN661" s="75"/>
      <c r="AO661" s="73"/>
      <c r="AP661" s="75"/>
      <c r="AQ661" s="75"/>
      <c r="AR661" s="75"/>
      <c r="AS661" s="75"/>
      <c r="AT661" s="75"/>
      <c r="AU661" s="75"/>
      <c r="AV661" s="75"/>
      <c r="AW661" s="75"/>
      <c r="AX661" s="75"/>
      <c r="AY661" s="74"/>
      <c r="AZ661" s="74"/>
      <c r="BA661" s="73"/>
      <c r="BB661" s="77"/>
      <c r="BC661" s="78"/>
      <c r="BD661" s="78"/>
      <c r="BE661" s="78"/>
      <c r="BF661" s="78"/>
      <c r="BG661" s="73"/>
      <c r="BH661" s="75"/>
      <c r="BI661" s="75"/>
      <c r="BJ661" s="75"/>
      <c r="BK661" s="75"/>
    </row>
    <row r="662" ht="15.75" customHeight="1">
      <c r="A662" s="73"/>
      <c r="B662" s="74"/>
      <c r="C662" s="74"/>
      <c r="D662" s="74"/>
      <c r="E662" s="75"/>
      <c r="F662" s="75"/>
      <c r="G662" s="75"/>
      <c r="H662" s="74"/>
      <c r="I662" s="75"/>
      <c r="J662" s="73"/>
      <c r="K662" s="73"/>
      <c r="L662" s="74"/>
      <c r="M662" s="74"/>
      <c r="N662" s="73"/>
      <c r="O662" s="73"/>
      <c r="P662" s="74"/>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4"/>
      <c r="AN662" s="75"/>
      <c r="AO662" s="73"/>
      <c r="AP662" s="75"/>
      <c r="AQ662" s="75"/>
      <c r="AR662" s="75"/>
      <c r="AS662" s="75"/>
      <c r="AT662" s="75"/>
      <c r="AU662" s="75"/>
      <c r="AV662" s="75"/>
      <c r="AW662" s="75"/>
      <c r="AX662" s="75"/>
      <c r="AY662" s="74"/>
      <c r="AZ662" s="74"/>
      <c r="BA662" s="73"/>
      <c r="BB662" s="77"/>
      <c r="BC662" s="78"/>
      <c r="BD662" s="78"/>
      <c r="BE662" s="78"/>
      <c r="BF662" s="78"/>
      <c r="BG662" s="73"/>
      <c r="BH662" s="75"/>
      <c r="BI662" s="75"/>
      <c r="BJ662" s="75"/>
      <c r="BK662" s="75"/>
    </row>
    <row r="663" ht="15.75" customHeight="1">
      <c r="A663" s="73"/>
      <c r="B663" s="74"/>
      <c r="C663" s="74"/>
      <c r="D663" s="74"/>
      <c r="E663" s="75"/>
      <c r="F663" s="75"/>
      <c r="G663" s="75"/>
      <c r="H663" s="74"/>
      <c r="I663" s="75"/>
      <c r="J663" s="73"/>
      <c r="K663" s="73"/>
      <c r="L663" s="74"/>
      <c r="M663" s="74"/>
      <c r="N663" s="73"/>
      <c r="O663" s="73"/>
      <c r="P663" s="74"/>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4"/>
      <c r="AN663" s="75"/>
      <c r="AO663" s="73"/>
      <c r="AP663" s="75"/>
      <c r="AQ663" s="75"/>
      <c r="AR663" s="75"/>
      <c r="AS663" s="75"/>
      <c r="AT663" s="75"/>
      <c r="AU663" s="75"/>
      <c r="AV663" s="75"/>
      <c r="AW663" s="75"/>
      <c r="AX663" s="75"/>
      <c r="AY663" s="74"/>
      <c r="AZ663" s="74"/>
      <c r="BA663" s="73"/>
      <c r="BB663" s="77"/>
      <c r="BC663" s="78"/>
      <c r="BD663" s="78"/>
      <c r="BE663" s="78"/>
      <c r="BF663" s="78"/>
      <c r="BG663" s="73"/>
      <c r="BH663" s="75"/>
      <c r="BI663" s="75"/>
      <c r="BJ663" s="75"/>
      <c r="BK663" s="75"/>
    </row>
    <row r="664" ht="15.75" customHeight="1">
      <c r="A664" s="73"/>
      <c r="B664" s="74"/>
      <c r="C664" s="74"/>
      <c r="D664" s="74"/>
      <c r="E664" s="75"/>
      <c r="F664" s="75"/>
      <c r="G664" s="75"/>
      <c r="H664" s="74"/>
      <c r="I664" s="75"/>
      <c r="J664" s="73"/>
      <c r="K664" s="73"/>
      <c r="L664" s="74"/>
      <c r="M664" s="74"/>
      <c r="N664" s="73"/>
      <c r="O664" s="73"/>
      <c r="P664" s="74"/>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4"/>
      <c r="AN664" s="75"/>
      <c r="AO664" s="73"/>
      <c r="AP664" s="75"/>
      <c r="AQ664" s="75"/>
      <c r="AR664" s="75"/>
      <c r="AS664" s="75"/>
      <c r="AT664" s="75"/>
      <c r="AU664" s="75"/>
      <c r="AV664" s="75"/>
      <c r="AW664" s="75"/>
      <c r="AX664" s="75"/>
      <c r="AY664" s="74"/>
      <c r="AZ664" s="74"/>
      <c r="BA664" s="73"/>
      <c r="BB664" s="77"/>
      <c r="BC664" s="78"/>
      <c r="BD664" s="78"/>
      <c r="BE664" s="78"/>
      <c r="BF664" s="78"/>
      <c r="BG664" s="73"/>
      <c r="BH664" s="75"/>
      <c r="BI664" s="75"/>
      <c r="BJ664" s="75"/>
      <c r="BK664" s="75"/>
    </row>
    <row r="665" ht="15.75" customHeight="1">
      <c r="A665" s="73"/>
      <c r="B665" s="74"/>
      <c r="C665" s="74"/>
      <c r="D665" s="74"/>
      <c r="E665" s="75"/>
      <c r="F665" s="75"/>
      <c r="G665" s="75"/>
      <c r="H665" s="74"/>
      <c r="I665" s="75"/>
      <c r="J665" s="73"/>
      <c r="K665" s="73"/>
      <c r="L665" s="74"/>
      <c r="M665" s="74"/>
      <c r="N665" s="73"/>
      <c r="O665" s="73"/>
      <c r="P665" s="74"/>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4"/>
      <c r="AN665" s="75"/>
      <c r="AO665" s="73"/>
      <c r="AP665" s="75"/>
      <c r="AQ665" s="75"/>
      <c r="AR665" s="75"/>
      <c r="AS665" s="75"/>
      <c r="AT665" s="75"/>
      <c r="AU665" s="75"/>
      <c r="AV665" s="75"/>
      <c r="AW665" s="75"/>
      <c r="AX665" s="75"/>
      <c r="AY665" s="74"/>
      <c r="AZ665" s="74"/>
      <c r="BA665" s="73"/>
      <c r="BB665" s="77"/>
      <c r="BC665" s="78"/>
      <c r="BD665" s="78"/>
      <c r="BE665" s="78"/>
      <c r="BF665" s="78"/>
      <c r="BG665" s="73"/>
      <c r="BH665" s="75"/>
      <c r="BI665" s="75"/>
      <c r="BJ665" s="75"/>
      <c r="BK665" s="75"/>
    </row>
    <row r="666" ht="15.75" customHeight="1">
      <c r="A666" s="73"/>
      <c r="B666" s="74"/>
      <c r="C666" s="74"/>
      <c r="D666" s="74"/>
      <c r="E666" s="75"/>
      <c r="F666" s="75"/>
      <c r="G666" s="75"/>
      <c r="H666" s="74"/>
      <c r="I666" s="75"/>
      <c r="J666" s="73"/>
      <c r="K666" s="73"/>
      <c r="L666" s="74"/>
      <c r="M666" s="74"/>
      <c r="N666" s="73"/>
      <c r="O666" s="73"/>
      <c r="P666" s="74"/>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4"/>
      <c r="AN666" s="75"/>
      <c r="AO666" s="73"/>
      <c r="AP666" s="75"/>
      <c r="AQ666" s="75"/>
      <c r="AR666" s="75"/>
      <c r="AS666" s="75"/>
      <c r="AT666" s="75"/>
      <c r="AU666" s="75"/>
      <c r="AV666" s="75"/>
      <c r="AW666" s="75"/>
      <c r="AX666" s="75"/>
      <c r="AY666" s="74"/>
      <c r="AZ666" s="74"/>
      <c r="BA666" s="73"/>
      <c r="BB666" s="77"/>
      <c r="BC666" s="78"/>
      <c r="BD666" s="78"/>
      <c r="BE666" s="78"/>
      <c r="BF666" s="78"/>
      <c r="BG666" s="73"/>
      <c r="BH666" s="75"/>
      <c r="BI666" s="75"/>
      <c r="BJ666" s="75"/>
      <c r="BK666" s="75"/>
    </row>
    <row r="667" ht="15.75" customHeight="1">
      <c r="A667" s="73"/>
      <c r="B667" s="74"/>
      <c r="C667" s="74"/>
      <c r="D667" s="74"/>
      <c r="E667" s="75"/>
      <c r="F667" s="75"/>
      <c r="G667" s="75"/>
      <c r="H667" s="74"/>
      <c r="I667" s="75"/>
      <c r="J667" s="73"/>
      <c r="K667" s="73"/>
      <c r="L667" s="74"/>
      <c r="M667" s="74"/>
      <c r="N667" s="73"/>
      <c r="O667" s="73"/>
      <c r="P667" s="74"/>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4"/>
      <c r="AN667" s="75"/>
      <c r="AO667" s="73"/>
      <c r="AP667" s="75"/>
      <c r="AQ667" s="75"/>
      <c r="AR667" s="75"/>
      <c r="AS667" s="75"/>
      <c r="AT667" s="75"/>
      <c r="AU667" s="75"/>
      <c r="AV667" s="75"/>
      <c r="AW667" s="75"/>
      <c r="AX667" s="75"/>
      <c r="AY667" s="74"/>
      <c r="AZ667" s="74"/>
      <c r="BA667" s="73"/>
      <c r="BB667" s="77"/>
      <c r="BC667" s="78"/>
      <c r="BD667" s="78"/>
      <c r="BE667" s="78"/>
      <c r="BF667" s="78"/>
      <c r="BG667" s="73"/>
      <c r="BH667" s="75"/>
      <c r="BI667" s="75"/>
      <c r="BJ667" s="75"/>
      <c r="BK667" s="75"/>
    </row>
    <row r="668" ht="15.75" customHeight="1">
      <c r="A668" s="73"/>
      <c r="B668" s="74"/>
      <c r="C668" s="74"/>
      <c r="D668" s="74"/>
      <c r="E668" s="75"/>
      <c r="F668" s="75"/>
      <c r="G668" s="75"/>
      <c r="H668" s="74"/>
      <c r="I668" s="75"/>
      <c r="J668" s="73"/>
      <c r="K668" s="73"/>
      <c r="L668" s="74"/>
      <c r="M668" s="74"/>
      <c r="N668" s="73"/>
      <c r="O668" s="73"/>
      <c r="P668" s="74"/>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4"/>
      <c r="AN668" s="75"/>
      <c r="AO668" s="73"/>
      <c r="AP668" s="75"/>
      <c r="AQ668" s="75"/>
      <c r="AR668" s="75"/>
      <c r="AS668" s="75"/>
      <c r="AT668" s="75"/>
      <c r="AU668" s="75"/>
      <c r="AV668" s="75"/>
      <c r="AW668" s="75"/>
      <c r="AX668" s="75"/>
      <c r="AY668" s="74"/>
      <c r="AZ668" s="74"/>
      <c r="BA668" s="73"/>
      <c r="BB668" s="77"/>
      <c r="BC668" s="78"/>
      <c r="BD668" s="78"/>
      <c r="BE668" s="78"/>
      <c r="BF668" s="78"/>
      <c r="BG668" s="73"/>
      <c r="BH668" s="75"/>
      <c r="BI668" s="75"/>
      <c r="BJ668" s="75"/>
      <c r="BK668" s="75"/>
    </row>
    <row r="669" ht="15.75" customHeight="1">
      <c r="A669" s="73"/>
      <c r="B669" s="74"/>
      <c r="C669" s="74"/>
      <c r="D669" s="74"/>
      <c r="E669" s="75"/>
      <c r="F669" s="75"/>
      <c r="G669" s="75"/>
      <c r="H669" s="74"/>
      <c r="I669" s="75"/>
      <c r="J669" s="73"/>
      <c r="K669" s="73"/>
      <c r="L669" s="74"/>
      <c r="M669" s="74"/>
      <c r="N669" s="73"/>
      <c r="O669" s="73"/>
      <c r="P669" s="74"/>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4"/>
      <c r="AN669" s="75"/>
      <c r="AO669" s="73"/>
      <c r="AP669" s="75"/>
      <c r="AQ669" s="75"/>
      <c r="AR669" s="75"/>
      <c r="AS669" s="75"/>
      <c r="AT669" s="75"/>
      <c r="AU669" s="75"/>
      <c r="AV669" s="75"/>
      <c r="AW669" s="75"/>
      <c r="AX669" s="75"/>
      <c r="AY669" s="74"/>
      <c r="AZ669" s="74"/>
      <c r="BA669" s="73"/>
      <c r="BB669" s="77"/>
      <c r="BC669" s="78"/>
      <c r="BD669" s="78"/>
      <c r="BE669" s="78"/>
      <c r="BF669" s="78"/>
      <c r="BG669" s="73"/>
      <c r="BH669" s="75"/>
      <c r="BI669" s="75"/>
      <c r="BJ669" s="75"/>
      <c r="BK669" s="75"/>
    </row>
    <row r="670" ht="15.75" customHeight="1">
      <c r="A670" s="73"/>
      <c r="B670" s="74"/>
      <c r="C670" s="74"/>
      <c r="D670" s="74"/>
      <c r="E670" s="75"/>
      <c r="F670" s="75"/>
      <c r="G670" s="75"/>
      <c r="H670" s="74"/>
      <c r="I670" s="75"/>
      <c r="J670" s="73"/>
      <c r="K670" s="73"/>
      <c r="L670" s="74"/>
      <c r="M670" s="74"/>
      <c r="N670" s="73"/>
      <c r="O670" s="73"/>
      <c r="P670" s="74"/>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4"/>
      <c r="AN670" s="75"/>
      <c r="AO670" s="73"/>
      <c r="AP670" s="75"/>
      <c r="AQ670" s="75"/>
      <c r="AR670" s="75"/>
      <c r="AS670" s="75"/>
      <c r="AT670" s="75"/>
      <c r="AU670" s="75"/>
      <c r="AV670" s="75"/>
      <c r="AW670" s="75"/>
      <c r="AX670" s="75"/>
      <c r="AY670" s="74"/>
      <c r="AZ670" s="74"/>
      <c r="BA670" s="73"/>
      <c r="BB670" s="77"/>
      <c r="BC670" s="78"/>
      <c r="BD670" s="78"/>
      <c r="BE670" s="78"/>
      <c r="BF670" s="78"/>
      <c r="BG670" s="73"/>
      <c r="BH670" s="75"/>
      <c r="BI670" s="75"/>
      <c r="BJ670" s="75"/>
      <c r="BK670" s="75"/>
    </row>
    <row r="671" ht="15.75" customHeight="1">
      <c r="A671" s="73"/>
      <c r="B671" s="74"/>
      <c r="C671" s="74"/>
      <c r="D671" s="74"/>
      <c r="E671" s="75"/>
      <c r="F671" s="75"/>
      <c r="G671" s="75"/>
      <c r="H671" s="74"/>
      <c r="I671" s="75"/>
      <c r="J671" s="73"/>
      <c r="K671" s="73"/>
      <c r="L671" s="74"/>
      <c r="M671" s="74"/>
      <c r="N671" s="73"/>
      <c r="O671" s="73"/>
      <c r="P671" s="74"/>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4"/>
      <c r="AN671" s="75"/>
      <c r="AO671" s="73"/>
      <c r="AP671" s="75"/>
      <c r="AQ671" s="75"/>
      <c r="AR671" s="75"/>
      <c r="AS671" s="75"/>
      <c r="AT671" s="75"/>
      <c r="AU671" s="75"/>
      <c r="AV671" s="75"/>
      <c r="AW671" s="75"/>
      <c r="AX671" s="75"/>
      <c r="AY671" s="74"/>
      <c r="AZ671" s="74"/>
      <c r="BA671" s="73"/>
      <c r="BB671" s="77"/>
      <c r="BC671" s="78"/>
      <c r="BD671" s="78"/>
      <c r="BE671" s="78"/>
      <c r="BF671" s="78"/>
      <c r="BG671" s="73"/>
      <c r="BH671" s="75"/>
      <c r="BI671" s="75"/>
      <c r="BJ671" s="75"/>
      <c r="BK671" s="75"/>
    </row>
    <row r="672" ht="15.75" customHeight="1">
      <c r="A672" s="73"/>
      <c r="B672" s="74"/>
      <c r="C672" s="74"/>
      <c r="D672" s="74"/>
      <c r="E672" s="75"/>
      <c r="F672" s="75"/>
      <c r="G672" s="75"/>
      <c r="H672" s="74"/>
      <c r="I672" s="75"/>
      <c r="J672" s="73"/>
      <c r="K672" s="73"/>
      <c r="L672" s="74"/>
      <c r="M672" s="74"/>
      <c r="N672" s="73"/>
      <c r="O672" s="73"/>
      <c r="P672" s="74"/>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4"/>
      <c r="AN672" s="75"/>
      <c r="AO672" s="73"/>
      <c r="AP672" s="75"/>
      <c r="AQ672" s="75"/>
      <c r="AR672" s="75"/>
      <c r="AS672" s="75"/>
      <c r="AT672" s="75"/>
      <c r="AU672" s="75"/>
      <c r="AV672" s="75"/>
      <c r="AW672" s="75"/>
      <c r="AX672" s="75"/>
      <c r="AY672" s="74"/>
      <c r="AZ672" s="74"/>
      <c r="BA672" s="73"/>
      <c r="BB672" s="77"/>
      <c r="BC672" s="78"/>
      <c r="BD672" s="78"/>
      <c r="BE672" s="78"/>
      <c r="BF672" s="78"/>
      <c r="BG672" s="73"/>
      <c r="BH672" s="75"/>
      <c r="BI672" s="75"/>
      <c r="BJ672" s="75"/>
      <c r="BK672" s="75"/>
    </row>
    <row r="673" ht="15.75" customHeight="1">
      <c r="A673" s="73"/>
      <c r="B673" s="74"/>
      <c r="C673" s="74"/>
      <c r="D673" s="74"/>
      <c r="E673" s="75"/>
      <c r="F673" s="75"/>
      <c r="G673" s="75"/>
      <c r="H673" s="74"/>
      <c r="I673" s="75"/>
      <c r="J673" s="73"/>
      <c r="K673" s="73"/>
      <c r="L673" s="74"/>
      <c r="M673" s="74"/>
      <c r="N673" s="73"/>
      <c r="O673" s="73"/>
      <c r="P673" s="74"/>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4"/>
      <c r="AN673" s="75"/>
      <c r="AO673" s="73"/>
      <c r="AP673" s="75"/>
      <c r="AQ673" s="75"/>
      <c r="AR673" s="75"/>
      <c r="AS673" s="75"/>
      <c r="AT673" s="75"/>
      <c r="AU673" s="75"/>
      <c r="AV673" s="75"/>
      <c r="AW673" s="75"/>
      <c r="AX673" s="75"/>
      <c r="AY673" s="74"/>
      <c r="AZ673" s="74"/>
      <c r="BA673" s="73"/>
      <c r="BB673" s="77"/>
      <c r="BC673" s="78"/>
      <c r="BD673" s="78"/>
      <c r="BE673" s="78"/>
      <c r="BF673" s="78"/>
      <c r="BG673" s="73"/>
      <c r="BH673" s="75"/>
      <c r="BI673" s="75"/>
      <c r="BJ673" s="75"/>
      <c r="BK673" s="75"/>
    </row>
    <row r="674" ht="15.75" customHeight="1">
      <c r="A674" s="73"/>
      <c r="B674" s="74"/>
      <c r="C674" s="74"/>
      <c r="D674" s="74"/>
      <c r="E674" s="75"/>
      <c r="F674" s="75"/>
      <c r="G674" s="75"/>
      <c r="H674" s="74"/>
      <c r="I674" s="75"/>
      <c r="J674" s="73"/>
      <c r="K674" s="73"/>
      <c r="L674" s="74"/>
      <c r="M674" s="74"/>
      <c r="N674" s="73"/>
      <c r="O674" s="73"/>
      <c r="P674" s="74"/>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4"/>
      <c r="AN674" s="75"/>
      <c r="AO674" s="73"/>
      <c r="AP674" s="75"/>
      <c r="AQ674" s="75"/>
      <c r="AR674" s="75"/>
      <c r="AS674" s="75"/>
      <c r="AT674" s="75"/>
      <c r="AU674" s="75"/>
      <c r="AV674" s="75"/>
      <c r="AW674" s="75"/>
      <c r="AX674" s="75"/>
      <c r="AY674" s="74"/>
      <c r="AZ674" s="74"/>
      <c r="BA674" s="73"/>
      <c r="BB674" s="77"/>
      <c r="BC674" s="78"/>
      <c r="BD674" s="78"/>
      <c r="BE674" s="78"/>
      <c r="BF674" s="78"/>
      <c r="BG674" s="73"/>
      <c r="BH674" s="75"/>
      <c r="BI674" s="75"/>
      <c r="BJ674" s="75"/>
      <c r="BK674" s="75"/>
    </row>
    <row r="675" ht="15.75" customHeight="1">
      <c r="A675" s="73"/>
      <c r="B675" s="74"/>
      <c r="C675" s="74"/>
      <c r="D675" s="74"/>
      <c r="E675" s="75"/>
      <c r="F675" s="75"/>
      <c r="G675" s="75"/>
      <c r="H675" s="74"/>
      <c r="I675" s="75"/>
      <c r="J675" s="73"/>
      <c r="K675" s="73"/>
      <c r="L675" s="74"/>
      <c r="M675" s="74"/>
      <c r="N675" s="73"/>
      <c r="O675" s="73"/>
      <c r="P675" s="74"/>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4"/>
      <c r="AN675" s="75"/>
      <c r="AO675" s="73"/>
      <c r="AP675" s="75"/>
      <c r="AQ675" s="75"/>
      <c r="AR675" s="75"/>
      <c r="AS675" s="75"/>
      <c r="AT675" s="75"/>
      <c r="AU675" s="75"/>
      <c r="AV675" s="75"/>
      <c r="AW675" s="75"/>
      <c r="AX675" s="75"/>
      <c r="AY675" s="74"/>
      <c r="AZ675" s="74"/>
      <c r="BA675" s="73"/>
      <c r="BB675" s="77"/>
      <c r="BC675" s="78"/>
      <c r="BD675" s="78"/>
      <c r="BE675" s="78"/>
      <c r="BF675" s="78"/>
      <c r="BG675" s="73"/>
      <c r="BH675" s="75"/>
      <c r="BI675" s="75"/>
      <c r="BJ675" s="75"/>
      <c r="BK675" s="75"/>
    </row>
    <row r="676" ht="15.75" customHeight="1">
      <c r="A676" s="73"/>
      <c r="B676" s="74"/>
      <c r="C676" s="74"/>
      <c r="D676" s="74"/>
      <c r="E676" s="75"/>
      <c r="F676" s="75"/>
      <c r="G676" s="75"/>
      <c r="H676" s="74"/>
      <c r="I676" s="75"/>
      <c r="J676" s="73"/>
      <c r="K676" s="73"/>
      <c r="L676" s="74"/>
      <c r="M676" s="74"/>
      <c r="N676" s="73"/>
      <c r="O676" s="73"/>
      <c r="P676" s="74"/>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4"/>
      <c r="AN676" s="75"/>
      <c r="AO676" s="73"/>
      <c r="AP676" s="75"/>
      <c r="AQ676" s="75"/>
      <c r="AR676" s="75"/>
      <c r="AS676" s="75"/>
      <c r="AT676" s="75"/>
      <c r="AU676" s="75"/>
      <c r="AV676" s="75"/>
      <c r="AW676" s="75"/>
      <c r="AX676" s="75"/>
      <c r="AY676" s="74"/>
      <c r="AZ676" s="74"/>
      <c r="BA676" s="73"/>
      <c r="BB676" s="77"/>
      <c r="BC676" s="78"/>
      <c r="BD676" s="78"/>
      <c r="BE676" s="78"/>
      <c r="BF676" s="78"/>
      <c r="BG676" s="73"/>
      <c r="BH676" s="75"/>
      <c r="BI676" s="75"/>
      <c r="BJ676" s="75"/>
      <c r="BK676" s="75"/>
    </row>
    <row r="677" ht="15.75" customHeight="1">
      <c r="A677" s="73"/>
      <c r="B677" s="74"/>
      <c r="C677" s="74"/>
      <c r="D677" s="74"/>
      <c r="E677" s="75"/>
      <c r="F677" s="75"/>
      <c r="G677" s="75"/>
      <c r="H677" s="74"/>
      <c r="I677" s="75"/>
      <c r="J677" s="73"/>
      <c r="K677" s="73"/>
      <c r="L677" s="74"/>
      <c r="M677" s="74"/>
      <c r="N677" s="73"/>
      <c r="O677" s="73"/>
      <c r="P677" s="74"/>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4"/>
      <c r="AN677" s="75"/>
      <c r="AO677" s="73"/>
      <c r="AP677" s="75"/>
      <c r="AQ677" s="75"/>
      <c r="AR677" s="75"/>
      <c r="AS677" s="75"/>
      <c r="AT677" s="75"/>
      <c r="AU677" s="75"/>
      <c r="AV677" s="75"/>
      <c r="AW677" s="75"/>
      <c r="AX677" s="75"/>
      <c r="AY677" s="74"/>
      <c r="AZ677" s="74"/>
      <c r="BA677" s="73"/>
      <c r="BB677" s="77"/>
      <c r="BC677" s="78"/>
      <c r="BD677" s="78"/>
      <c r="BE677" s="78"/>
      <c r="BF677" s="78"/>
      <c r="BG677" s="73"/>
      <c r="BH677" s="75"/>
      <c r="BI677" s="75"/>
      <c r="BJ677" s="75"/>
      <c r="BK677" s="75"/>
    </row>
    <row r="678" ht="15.75" customHeight="1">
      <c r="A678" s="73"/>
      <c r="B678" s="74"/>
      <c r="C678" s="74"/>
      <c r="D678" s="74"/>
      <c r="E678" s="75"/>
      <c r="F678" s="75"/>
      <c r="G678" s="75"/>
      <c r="H678" s="74"/>
      <c r="I678" s="75"/>
      <c r="J678" s="73"/>
      <c r="K678" s="73"/>
      <c r="L678" s="74"/>
      <c r="M678" s="74"/>
      <c r="N678" s="73"/>
      <c r="O678" s="73"/>
      <c r="P678" s="74"/>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4"/>
      <c r="AN678" s="75"/>
      <c r="AO678" s="73"/>
      <c r="AP678" s="75"/>
      <c r="AQ678" s="75"/>
      <c r="AR678" s="75"/>
      <c r="AS678" s="75"/>
      <c r="AT678" s="75"/>
      <c r="AU678" s="75"/>
      <c r="AV678" s="75"/>
      <c r="AW678" s="75"/>
      <c r="AX678" s="75"/>
      <c r="AY678" s="74"/>
      <c r="AZ678" s="74"/>
      <c r="BA678" s="73"/>
      <c r="BB678" s="77"/>
      <c r="BC678" s="78"/>
      <c r="BD678" s="78"/>
      <c r="BE678" s="78"/>
      <c r="BF678" s="78"/>
      <c r="BG678" s="73"/>
      <c r="BH678" s="75"/>
      <c r="BI678" s="75"/>
      <c r="BJ678" s="75"/>
      <c r="BK678" s="75"/>
    </row>
    <row r="679" ht="15.75" customHeight="1">
      <c r="A679" s="73"/>
      <c r="B679" s="74"/>
      <c r="C679" s="74"/>
      <c r="D679" s="74"/>
      <c r="E679" s="75"/>
      <c r="F679" s="75"/>
      <c r="G679" s="75"/>
      <c r="H679" s="74"/>
      <c r="I679" s="75"/>
      <c r="J679" s="73"/>
      <c r="K679" s="73"/>
      <c r="L679" s="74"/>
      <c r="M679" s="74"/>
      <c r="N679" s="73"/>
      <c r="O679" s="73"/>
      <c r="P679" s="74"/>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4"/>
      <c r="AN679" s="75"/>
      <c r="AO679" s="73"/>
      <c r="AP679" s="75"/>
      <c r="AQ679" s="75"/>
      <c r="AR679" s="75"/>
      <c r="AS679" s="75"/>
      <c r="AT679" s="75"/>
      <c r="AU679" s="75"/>
      <c r="AV679" s="75"/>
      <c r="AW679" s="75"/>
      <c r="AX679" s="75"/>
      <c r="AY679" s="74"/>
      <c r="AZ679" s="74"/>
      <c r="BA679" s="73"/>
      <c r="BB679" s="77"/>
      <c r="BC679" s="78"/>
      <c r="BD679" s="78"/>
      <c r="BE679" s="78"/>
      <c r="BF679" s="78"/>
      <c r="BG679" s="73"/>
      <c r="BH679" s="75"/>
      <c r="BI679" s="75"/>
      <c r="BJ679" s="75"/>
      <c r="BK679" s="75"/>
    </row>
    <row r="680" ht="15.75" customHeight="1">
      <c r="A680" s="73"/>
      <c r="B680" s="74"/>
      <c r="C680" s="74"/>
      <c r="D680" s="74"/>
      <c r="E680" s="75"/>
      <c r="F680" s="75"/>
      <c r="G680" s="75"/>
      <c r="H680" s="74"/>
      <c r="I680" s="75"/>
      <c r="J680" s="73"/>
      <c r="K680" s="73"/>
      <c r="L680" s="74"/>
      <c r="M680" s="74"/>
      <c r="N680" s="73"/>
      <c r="O680" s="73"/>
      <c r="P680" s="74"/>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4"/>
      <c r="AN680" s="75"/>
      <c r="AO680" s="73"/>
      <c r="AP680" s="75"/>
      <c r="AQ680" s="75"/>
      <c r="AR680" s="75"/>
      <c r="AS680" s="75"/>
      <c r="AT680" s="75"/>
      <c r="AU680" s="75"/>
      <c r="AV680" s="75"/>
      <c r="AW680" s="75"/>
      <c r="AX680" s="75"/>
      <c r="AY680" s="74"/>
      <c r="AZ680" s="74"/>
      <c r="BA680" s="73"/>
      <c r="BB680" s="77"/>
      <c r="BC680" s="78"/>
      <c r="BD680" s="78"/>
      <c r="BE680" s="78"/>
      <c r="BF680" s="78"/>
      <c r="BG680" s="73"/>
      <c r="BH680" s="75"/>
      <c r="BI680" s="75"/>
      <c r="BJ680" s="75"/>
      <c r="BK680" s="75"/>
    </row>
    <row r="681" ht="15.75" customHeight="1">
      <c r="A681" s="73"/>
      <c r="B681" s="74"/>
      <c r="C681" s="74"/>
      <c r="D681" s="74"/>
      <c r="E681" s="75"/>
      <c r="F681" s="75"/>
      <c r="G681" s="75"/>
      <c r="H681" s="74"/>
      <c r="I681" s="75"/>
      <c r="J681" s="73"/>
      <c r="K681" s="73"/>
      <c r="L681" s="74"/>
      <c r="M681" s="74"/>
      <c r="N681" s="73"/>
      <c r="O681" s="73"/>
      <c r="P681" s="74"/>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4"/>
      <c r="AN681" s="75"/>
      <c r="AO681" s="73"/>
      <c r="AP681" s="75"/>
      <c r="AQ681" s="75"/>
      <c r="AR681" s="75"/>
      <c r="AS681" s="75"/>
      <c r="AT681" s="75"/>
      <c r="AU681" s="75"/>
      <c r="AV681" s="75"/>
      <c r="AW681" s="75"/>
      <c r="AX681" s="75"/>
      <c r="AY681" s="74"/>
      <c r="AZ681" s="74"/>
      <c r="BA681" s="73"/>
      <c r="BB681" s="77"/>
      <c r="BC681" s="78"/>
      <c r="BD681" s="78"/>
      <c r="BE681" s="78"/>
      <c r="BF681" s="78"/>
      <c r="BG681" s="73"/>
      <c r="BH681" s="75"/>
      <c r="BI681" s="75"/>
      <c r="BJ681" s="75"/>
      <c r="BK681" s="75"/>
    </row>
    <row r="682" ht="15.75" customHeight="1">
      <c r="A682" s="73"/>
      <c r="B682" s="74"/>
      <c r="C682" s="74"/>
      <c r="D682" s="74"/>
      <c r="E682" s="75"/>
      <c r="F682" s="75"/>
      <c r="G682" s="75"/>
      <c r="H682" s="74"/>
      <c r="I682" s="75"/>
      <c r="J682" s="73"/>
      <c r="K682" s="73"/>
      <c r="L682" s="74"/>
      <c r="M682" s="74"/>
      <c r="N682" s="73"/>
      <c r="O682" s="73"/>
      <c r="P682" s="74"/>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4"/>
      <c r="AN682" s="75"/>
      <c r="AO682" s="73"/>
      <c r="AP682" s="75"/>
      <c r="AQ682" s="75"/>
      <c r="AR682" s="75"/>
      <c r="AS682" s="75"/>
      <c r="AT682" s="75"/>
      <c r="AU682" s="75"/>
      <c r="AV682" s="75"/>
      <c r="AW682" s="75"/>
      <c r="AX682" s="75"/>
      <c r="AY682" s="74"/>
      <c r="AZ682" s="74"/>
      <c r="BA682" s="73"/>
      <c r="BB682" s="77"/>
      <c r="BC682" s="78"/>
      <c r="BD682" s="78"/>
      <c r="BE682" s="78"/>
      <c r="BF682" s="78"/>
      <c r="BG682" s="73"/>
      <c r="BH682" s="75"/>
      <c r="BI682" s="75"/>
      <c r="BJ682" s="75"/>
      <c r="BK682" s="75"/>
    </row>
    <row r="683" ht="15.75" customHeight="1">
      <c r="A683" s="73"/>
      <c r="B683" s="74"/>
      <c r="C683" s="74"/>
      <c r="D683" s="74"/>
      <c r="E683" s="75"/>
      <c r="F683" s="75"/>
      <c r="G683" s="75"/>
      <c r="H683" s="74"/>
      <c r="I683" s="75"/>
      <c r="J683" s="73"/>
      <c r="K683" s="73"/>
      <c r="L683" s="74"/>
      <c r="M683" s="74"/>
      <c r="N683" s="73"/>
      <c r="O683" s="73"/>
      <c r="P683" s="74"/>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4"/>
      <c r="AN683" s="75"/>
      <c r="AO683" s="73"/>
      <c r="AP683" s="75"/>
      <c r="AQ683" s="75"/>
      <c r="AR683" s="75"/>
      <c r="AS683" s="75"/>
      <c r="AT683" s="75"/>
      <c r="AU683" s="75"/>
      <c r="AV683" s="75"/>
      <c r="AW683" s="75"/>
      <c r="AX683" s="75"/>
      <c r="AY683" s="74"/>
      <c r="AZ683" s="74"/>
      <c r="BA683" s="73"/>
      <c r="BB683" s="77"/>
      <c r="BC683" s="78"/>
      <c r="BD683" s="78"/>
      <c r="BE683" s="78"/>
      <c r="BF683" s="78"/>
      <c r="BG683" s="73"/>
      <c r="BH683" s="75"/>
      <c r="BI683" s="75"/>
      <c r="BJ683" s="75"/>
      <c r="BK683" s="75"/>
    </row>
    <row r="684" ht="15.75" customHeight="1">
      <c r="A684" s="73"/>
      <c r="B684" s="74"/>
      <c r="C684" s="74"/>
      <c r="D684" s="74"/>
      <c r="E684" s="75"/>
      <c r="F684" s="75"/>
      <c r="G684" s="75"/>
      <c r="H684" s="74"/>
      <c r="I684" s="75"/>
      <c r="J684" s="73"/>
      <c r="K684" s="73"/>
      <c r="L684" s="74"/>
      <c r="M684" s="74"/>
      <c r="N684" s="73"/>
      <c r="O684" s="73"/>
      <c r="P684" s="74"/>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4"/>
      <c r="AN684" s="75"/>
      <c r="AO684" s="73"/>
      <c r="AP684" s="75"/>
      <c r="AQ684" s="75"/>
      <c r="AR684" s="75"/>
      <c r="AS684" s="75"/>
      <c r="AT684" s="75"/>
      <c r="AU684" s="75"/>
      <c r="AV684" s="75"/>
      <c r="AW684" s="75"/>
      <c r="AX684" s="75"/>
      <c r="AY684" s="74"/>
      <c r="AZ684" s="74"/>
      <c r="BA684" s="73"/>
      <c r="BB684" s="77"/>
      <c r="BC684" s="78"/>
      <c r="BD684" s="78"/>
      <c r="BE684" s="78"/>
      <c r="BF684" s="78"/>
      <c r="BG684" s="73"/>
      <c r="BH684" s="75"/>
      <c r="BI684" s="75"/>
      <c r="BJ684" s="75"/>
      <c r="BK684" s="75"/>
    </row>
    <row r="685" ht="15.75" customHeight="1">
      <c r="A685" s="73"/>
      <c r="B685" s="74"/>
      <c r="C685" s="74"/>
      <c r="D685" s="74"/>
      <c r="E685" s="75"/>
      <c r="F685" s="75"/>
      <c r="G685" s="75"/>
      <c r="H685" s="74"/>
      <c r="I685" s="75"/>
      <c r="J685" s="73"/>
      <c r="K685" s="73"/>
      <c r="L685" s="74"/>
      <c r="M685" s="74"/>
      <c r="N685" s="73"/>
      <c r="O685" s="73"/>
      <c r="P685" s="74"/>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4"/>
      <c r="AN685" s="75"/>
      <c r="AO685" s="73"/>
      <c r="AP685" s="75"/>
      <c r="AQ685" s="75"/>
      <c r="AR685" s="75"/>
      <c r="AS685" s="75"/>
      <c r="AT685" s="75"/>
      <c r="AU685" s="75"/>
      <c r="AV685" s="75"/>
      <c r="AW685" s="75"/>
      <c r="AX685" s="75"/>
      <c r="AY685" s="74"/>
      <c r="AZ685" s="74"/>
      <c r="BA685" s="73"/>
      <c r="BB685" s="77"/>
      <c r="BC685" s="78"/>
      <c r="BD685" s="78"/>
      <c r="BE685" s="78"/>
      <c r="BF685" s="78"/>
      <c r="BG685" s="73"/>
      <c r="BH685" s="75"/>
      <c r="BI685" s="75"/>
      <c r="BJ685" s="75"/>
      <c r="BK685" s="75"/>
    </row>
    <row r="686" ht="15.75" customHeight="1">
      <c r="A686" s="73"/>
      <c r="B686" s="74"/>
      <c r="C686" s="74"/>
      <c r="D686" s="74"/>
      <c r="E686" s="75"/>
      <c r="F686" s="75"/>
      <c r="G686" s="75"/>
      <c r="H686" s="74"/>
      <c r="I686" s="75"/>
      <c r="J686" s="73"/>
      <c r="K686" s="73"/>
      <c r="L686" s="74"/>
      <c r="M686" s="74"/>
      <c r="N686" s="73"/>
      <c r="O686" s="73"/>
      <c r="P686" s="74"/>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4"/>
      <c r="AN686" s="75"/>
      <c r="AO686" s="73"/>
      <c r="AP686" s="75"/>
      <c r="AQ686" s="75"/>
      <c r="AR686" s="75"/>
      <c r="AS686" s="75"/>
      <c r="AT686" s="75"/>
      <c r="AU686" s="75"/>
      <c r="AV686" s="75"/>
      <c r="AW686" s="75"/>
      <c r="AX686" s="75"/>
      <c r="AY686" s="74"/>
      <c r="AZ686" s="74"/>
      <c r="BA686" s="73"/>
      <c r="BB686" s="77"/>
      <c r="BC686" s="78"/>
      <c r="BD686" s="78"/>
      <c r="BE686" s="78"/>
      <c r="BF686" s="78"/>
      <c r="BG686" s="73"/>
      <c r="BH686" s="75"/>
      <c r="BI686" s="75"/>
      <c r="BJ686" s="75"/>
      <c r="BK686" s="75"/>
    </row>
    <row r="687" ht="15.75" customHeight="1">
      <c r="A687" s="73"/>
      <c r="B687" s="74"/>
      <c r="C687" s="74"/>
      <c r="D687" s="74"/>
      <c r="E687" s="75"/>
      <c r="F687" s="75"/>
      <c r="G687" s="75"/>
      <c r="H687" s="74"/>
      <c r="I687" s="75"/>
      <c r="J687" s="73"/>
      <c r="K687" s="73"/>
      <c r="L687" s="74"/>
      <c r="M687" s="74"/>
      <c r="N687" s="73"/>
      <c r="O687" s="73"/>
      <c r="P687" s="74"/>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4"/>
      <c r="AN687" s="75"/>
      <c r="AO687" s="73"/>
      <c r="AP687" s="75"/>
      <c r="AQ687" s="75"/>
      <c r="AR687" s="75"/>
      <c r="AS687" s="75"/>
      <c r="AT687" s="75"/>
      <c r="AU687" s="75"/>
      <c r="AV687" s="75"/>
      <c r="AW687" s="75"/>
      <c r="AX687" s="75"/>
      <c r="AY687" s="74"/>
      <c r="AZ687" s="74"/>
      <c r="BA687" s="73"/>
      <c r="BB687" s="77"/>
      <c r="BC687" s="78"/>
      <c r="BD687" s="78"/>
      <c r="BE687" s="78"/>
      <c r="BF687" s="78"/>
      <c r="BG687" s="73"/>
      <c r="BH687" s="75"/>
      <c r="BI687" s="75"/>
      <c r="BJ687" s="75"/>
      <c r="BK687" s="75"/>
    </row>
    <row r="688" ht="15.75" customHeight="1">
      <c r="A688" s="73"/>
      <c r="B688" s="74"/>
      <c r="C688" s="74"/>
      <c r="D688" s="74"/>
      <c r="E688" s="75"/>
      <c r="F688" s="75"/>
      <c r="G688" s="75"/>
      <c r="H688" s="74"/>
      <c r="I688" s="75"/>
      <c r="J688" s="73"/>
      <c r="K688" s="73"/>
      <c r="L688" s="74"/>
      <c r="M688" s="74"/>
      <c r="N688" s="73"/>
      <c r="O688" s="73"/>
      <c r="P688" s="74"/>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4"/>
      <c r="AN688" s="75"/>
      <c r="AO688" s="73"/>
      <c r="AP688" s="75"/>
      <c r="AQ688" s="75"/>
      <c r="AR688" s="75"/>
      <c r="AS688" s="75"/>
      <c r="AT688" s="75"/>
      <c r="AU688" s="75"/>
      <c r="AV688" s="75"/>
      <c r="AW688" s="75"/>
      <c r="AX688" s="75"/>
      <c r="AY688" s="74"/>
      <c r="AZ688" s="74"/>
      <c r="BA688" s="73"/>
      <c r="BB688" s="77"/>
      <c r="BC688" s="78"/>
      <c r="BD688" s="78"/>
      <c r="BE688" s="78"/>
      <c r="BF688" s="78"/>
      <c r="BG688" s="73"/>
      <c r="BH688" s="75"/>
      <c r="BI688" s="75"/>
      <c r="BJ688" s="75"/>
      <c r="BK688" s="75"/>
    </row>
    <row r="689" ht="15.75" customHeight="1">
      <c r="A689" s="73"/>
      <c r="B689" s="74"/>
      <c r="C689" s="74"/>
      <c r="D689" s="74"/>
      <c r="E689" s="75"/>
      <c r="F689" s="75"/>
      <c r="G689" s="75"/>
      <c r="H689" s="74"/>
      <c r="I689" s="75"/>
      <c r="J689" s="73"/>
      <c r="K689" s="73"/>
      <c r="L689" s="74"/>
      <c r="M689" s="74"/>
      <c r="N689" s="73"/>
      <c r="O689" s="73"/>
      <c r="P689" s="74"/>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4"/>
      <c r="AN689" s="75"/>
      <c r="AO689" s="73"/>
      <c r="AP689" s="75"/>
      <c r="AQ689" s="75"/>
      <c r="AR689" s="75"/>
      <c r="AS689" s="75"/>
      <c r="AT689" s="75"/>
      <c r="AU689" s="75"/>
      <c r="AV689" s="75"/>
      <c r="AW689" s="75"/>
      <c r="AX689" s="75"/>
      <c r="AY689" s="74"/>
      <c r="AZ689" s="74"/>
      <c r="BA689" s="73"/>
      <c r="BB689" s="77"/>
      <c r="BC689" s="78"/>
      <c r="BD689" s="78"/>
      <c r="BE689" s="78"/>
      <c r="BF689" s="78"/>
      <c r="BG689" s="73"/>
      <c r="BH689" s="75"/>
      <c r="BI689" s="75"/>
      <c r="BJ689" s="75"/>
      <c r="BK689" s="75"/>
    </row>
    <row r="690" ht="15.75" customHeight="1">
      <c r="A690" s="73"/>
      <c r="B690" s="74"/>
      <c r="C690" s="74"/>
      <c r="D690" s="74"/>
      <c r="E690" s="75"/>
      <c r="F690" s="75"/>
      <c r="G690" s="75"/>
      <c r="H690" s="74"/>
      <c r="I690" s="75"/>
      <c r="J690" s="73"/>
      <c r="K690" s="73"/>
      <c r="L690" s="74"/>
      <c r="M690" s="74"/>
      <c r="N690" s="73"/>
      <c r="O690" s="73"/>
      <c r="P690" s="74"/>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4"/>
      <c r="AN690" s="75"/>
      <c r="AO690" s="73"/>
      <c r="AP690" s="75"/>
      <c r="AQ690" s="75"/>
      <c r="AR690" s="75"/>
      <c r="AS690" s="75"/>
      <c r="AT690" s="75"/>
      <c r="AU690" s="75"/>
      <c r="AV690" s="75"/>
      <c r="AW690" s="75"/>
      <c r="AX690" s="75"/>
      <c r="AY690" s="74"/>
      <c r="AZ690" s="74"/>
      <c r="BA690" s="73"/>
      <c r="BB690" s="77"/>
      <c r="BC690" s="78"/>
      <c r="BD690" s="78"/>
      <c r="BE690" s="78"/>
      <c r="BF690" s="78"/>
      <c r="BG690" s="73"/>
      <c r="BH690" s="75"/>
      <c r="BI690" s="75"/>
      <c r="BJ690" s="75"/>
      <c r="BK690" s="75"/>
    </row>
    <row r="691" ht="15.75" customHeight="1">
      <c r="A691" s="73"/>
      <c r="B691" s="74"/>
      <c r="C691" s="74"/>
      <c r="D691" s="74"/>
      <c r="E691" s="75"/>
      <c r="F691" s="75"/>
      <c r="G691" s="75"/>
      <c r="H691" s="74"/>
      <c r="I691" s="75"/>
      <c r="J691" s="73"/>
      <c r="K691" s="73"/>
      <c r="L691" s="74"/>
      <c r="M691" s="74"/>
      <c r="N691" s="73"/>
      <c r="O691" s="73"/>
      <c r="P691" s="74"/>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4"/>
      <c r="AN691" s="75"/>
      <c r="AO691" s="73"/>
      <c r="AP691" s="75"/>
      <c r="AQ691" s="75"/>
      <c r="AR691" s="75"/>
      <c r="AS691" s="75"/>
      <c r="AT691" s="75"/>
      <c r="AU691" s="75"/>
      <c r="AV691" s="75"/>
      <c r="AW691" s="75"/>
      <c r="AX691" s="75"/>
      <c r="AY691" s="74"/>
      <c r="AZ691" s="74"/>
      <c r="BA691" s="73"/>
      <c r="BB691" s="77"/>
      <c r="BC691" s="78"/>
      <c r="BD691" s="78"/>
      <c r="BE691" s="78"/>
      <c r="BF691" s="78"/>
      <c r="BG691" s="73"/>
      <c r="BH691" s="75"/>
      <c r="BI691" s="75"/>
      <c r="BJ691" s="75"/>
      <c r="BK691" s="75"/>
    </row>
    <row r="692" ht="15.75" customHeight="1">
      <c r="A692" s="73"/>
      <c r="B692" s="74"/>
      <c r="C692" s="74"/>
      <c r="D692" s="74"/>
      <c r="E692" s="75"/>
      <c r="F692" s="75"/>
      <c r="G692" s="75"/>
      <c r="H692" s="74"/>
      <c r="I692" s="75"/>
      <c r="J692" s="73"/>
      <c r="K692" s="73"/>
      <c r="L692" s="74"/>
      <c r="M692" s="74"/>
      <c r="N692" s="73"/>
      <c r="O692" s="73"/>
      <c r="P692" s="74"/>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4"/>
      <c r="AN692" s="75"/>
      <c r="AO692" s="73"/>
      <c r="AP692" s="75"/>
      <c r="AQ692" s="75"/>
      <c r="AR692" s="75"/>
      <c r="AS692" s="75"/>
      <c r="AT692" s="75"/>
      <c r="AU692" s="75"/>
      <c r="AV692" s="75"/>
      <c r="AW692" s="75"/>
      <c r="AX692" s="75"/>
      <c r="AY692" s="74"/>
      <c r="AZ692" s="74"/>
      <c r="BA692" s="73"/>
      <c r="BB692" s="77"/>
      <c r="BC692" s="78"/>
      <c r="BD692" s="78"/>
      <c r="BE692" s="78"/>
      <c r="BF692" s="78"/>
      <c r="BG692" s="73"/>
      <c r="BH692" s="75"/>
      <c r="BI692" s="75"/>
      <c r="BJ692" s="75"/>
      <c r="BK692" s="75"/>
    </row>
    <row r="693" ht="15.75" customHeight="1">
      <c r="A693" s="73"/>
      <c r="B693" s="74"/>
      <c r="C693" s="74"/>
      <c r="D693" s="74"/>
      <c r="E693" s="75"/>
      <c r="F693" s="75"/>
      <c r="G693" s="75"/>
      <c r="H693" s="74"/>
      <c r="I693" s="75"/>
      <c r="J693" s="73"/>
      <c r="K693" s="73"/>
      <c r="L693" s="74"/>
      <c r="M693" s="74"/>
      <c r="N693" s="73"/>
      <c r="O693" s="73"/>
      <c r="P693" s="74"/>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4"/>
      <c r="AN693" s="75"/>
      <c r="AO693" s="73"/>
      <c r="AP693" s="75"/>
      <c r="AQ693" s="75"/>
      <c r="AR693" s="75"/>
      <c r="AS693" s="75"/>
      <c r="AT693" s="75"/>
      <c r="AU693" s="75"/>
      <c r="AV693" s="75"/>
      <c r="AW693" s="75"/>
      <c r="AX693" s="75"/>
      <c r="AY693" s="74"/>
      <c r="AZ693" s="74"/>
      <c r="BA693" s="73"/>
      <c r="BB693" s="77"/>
      <c r="BC693" s="78"/>
      <c r="BD693" s="78"/>
      <c r="BE693" s="78"/>
      <c r="BF693" s="78"/>
      <c r="BG693" s="73"/>
      <c r="BH693" s="75"/>
      <c r="BI693" s="75"/>
      <c r="BJ693" s="75"/>
      <c r="BK693" s="75"/>
    </row>
    <row r="694" ht="15.75" customHeight="1">
      <c r="A694" s="73"/>
      <c r="B694" s="74"/>
      <c r="C694" s="74"/>
      <c r="D694" s="74"/>
      <c r="E694" s="75"/>
      <c r="F694" s="75"/>
      <c r="G694" s="75"/>
      <c r="H694" s="74"/>
      <c r="I694" s="75"/>
      <c r="J694" s="73"/>
      <c r="K694" s="73"/>
      <c r="L694" s="74"/>
      <c r="M694" s="74"/>
      <c r="N694" s="73"/>
      <c r="O694" s="73"/>
      <c r="P694" s="74"/>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4"/>
      <c r="AN694" s="75"/>
      <c r="AO694" s="73"/>
      <c r="AP694" s="75"/>
      <c r="AQ694" s="75"/>
      <c r="AR694" s="75"/>
      <c r="AS694" s="75"/>
      <c r="AT694" s="75"/>
      <c r="AU694" s="75"/>
      <c r="AV694" s="75"/>
      <c r="AW694" s="75"/>
      <c r="AX694" s="75"/>
      <c r="AY694" s="74"/>
      <c r="AZ694" s="74"/>
      <c r="BA694" s="73"/>
      <c r="BB694" s="77"/>
      <c r="BC694" s="78"/>
      <c r="BD694" s="78"/>
      <c r="BE694" s="78"/>
      <c r="BF694" s="78"/>
      <c r="BG694" s="73"/>
      <c r="BH694" s="75"/>
      <c r="BI694" s="75"/>
      <c r="BJ694" s="75"/>
      <c r="BK694" s="75"/>
    </row>
    <row r="695" ht="15.75" customHeight="1">
      <c r="A695" s="73"/>
      <c r="B695" s="74"/>
      <c r="C695" s="74"/>
      <c r="D695" s="74"/>
      <c r="E695" s="75"/>
      <c r="F695" s="75"/>
      <c r="G695" s="75"/>
      <c r="H695" s="74"/>
      <c r="I695" s="75"/>
      <c r="J695" s="73"/>
      <c r="K695" s="73"/>
      <c r="L695" s="74"/>
      <c r="M695" s="74"/>
      <c r="N695" s="73"/>
      <c r="O695" s="73"/>
      <c r="P695" s="74"/>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4"/>
      <c r="AN695" s="75"/>
      <c r="AO695" s="73"/>
      <c r="AP695" s="75"/>
      <c r="AQ695" s="75"/>
      <c r="AR695" s="75"/>
      <c r="AS695" s="75"/>
      <c r="AT695" s="75"/>
      <c r="AU695" s="75"/>
      <c r="AV695" s="75"/>
      <c r="AW695" s="75"/>
      <c r="AX695" s="75"/>
      <c r="AY695" s="74"/>
      <c r="AZ695" s="74"/>
      <c r="BA695" s="73"/>
      <c r="BB695" s="77"/>
      <c r="BC695" s="78"/>
      <c r="BD695" s="78"/>
      <c r="BE695" s="78"/>
      <c r="BF695" s="78"/>
      <c r="BG695" s="73"/>
      <c r="BH695" s="75"/>
      <c r="BI695" s="75"/>
      <c r="BJ695" s="75"/>
      <c r="BK695" s="75"/>
    </row>
    <row r="696" ht="15.75" customHeight="1">
      <c r="A696" s="73"/>
      <c r="B696" s="74"/>
      <c r="C696" s="74"/>
      <c r="D696" s="74"/>
      <c r="E696" s="75"/>
      <c r="F696" s="75"/>
      <c r="G696" s="75"/>
      <c r="H696" s="74"/>
      <c r="I696" s="75"/>
      <c r="J696" s="73"/>
      <c r="K696" s="73"/>
      <c r="L696" s="74"/>
      <c r="M696" s="74"/>
      <c r="N696" s="73"/>
      <c r="O696" s="73"/>
      <c r="P696" s="74"/>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4"/>
      <c r="AN696" s="75"/>
      <c r="AO696" s="73"/>
      <c r="AP696" s="75"/>
      <c r="AQ696" s="75"/>
      <c r="AR696" s="75"/>
      <c r="AS696" s="75"/>
      <c r="AT696" s="75"/>
      <c r="AU696" s="75"/>
      <c r="AV696" s="75"/>
      <c r="AW696" s="75"/>
      <c r="AX696" s="75"/>
      <c r="AY696" s="74"/>
      <c r="AZ696" s="74"/>
      <c r="BA696" s="73"/>
      <c r="BB696" s="77"/>
      <c r="BC696" s="78"/>
      <c r="BD696" s="78"/>
      <c r="BE696" s="78"/>
      <c r="BF696" s="78"/>
      <c r="BG696" s="73"/>
      <c r="BH696" s="75"/>
      <c r="BI696" s="75"/>
      <c r="BJ696" s="75"/>
      <c r="BK696" s="75"/>
    </row>
    <row r="697" ht="15.75" customHeight="1">
      <c r="A697" s="73"/>
      <c r="B697" s="74"/>
      <c r="C697" s="74"/>
      <c r="D697" s="74"/>
      <c r="E697" s="75"/>
      <c r="F697" s="75"/>
      <c r="G697" s="75"/>
      <c r="H697" s="74"/>
      <c r="I697" s="75"/>
      <c r="J697" s="73"/>
      <c r="K697" s="73"/>
      <c r="L697" s="74"/>
      <c r="M697" s="74"/>
      <c r="N697" s="73"/>
      <c r="O697" s="73"/>
      <c r="P697" s="74"/>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4"/>
      <c r="AN697" s="75"/>
      <c r="AO697" s="73"/>
      <c r="AP697" s="75"/>
      <c r="AQ697" s="75"/>
      <c r="AR697" s="75"/>
      <c r="AS697" s="75"/>
      <c r="AT697" s="75"/>
      <c r="AU697" s="75"/>
      <c r="AV697" s="75"/>
      <c r="AW697" s="75"/>
      <c r="AX697" s="75"/>
      <c r="AY697" s="74"/>
      <c r="AZ697" s="74"/>
      <c r="BA697" s="73"/>
      <c r="BB697" s="77"/>
      <c r="BC697" s="78"/>
      <c r="BD697" s="78"/>
      <c r="BE697" s="78"/>
      <c r="BF697" s="78"/>
      <c r="BG697" s="73"/>
      <c r="BH697" s="75"/>
      <c r="BI697" s="75"/>
      <c r="BJ697" s="75"/>
      <c r="BK697" s="75"/>
    </row>
    <row r="698" ht="15.75" customHeight="1">
      <c r="A698" s="73"/>
      <c r="B698" s="74"/>
      <c r="C698" s="74"/>
      <c r="D698" s="74"/>
      <c r="E698" s="75"/>
      <c r="F698" s="75"/>
      <c r="G698" s="75"/>
      <c r="H698" s="74"/>
      <c r="I698" s="75"/>
      <c r="J698" s="73"/>
      <c r="K698" s="73"/>
      <c r="L698" s="74"/>
      <c r="M698" s="74"/>
      <c r="N698" s="73"/>
      <c r="O698" s="73"/>
      <c r="P698" s="74"/>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4"/>
      <c r="AN698" s="75"/>
      <c r="AO698" s="73"/>
      <c r="AP698" s="75"/>
      <c r="AQ698" s="75"/>
      <c r="AR698" s="75"/>
      <c r="AS698" s="75"/>
      <c r="AT698" s="75"/>
      <c r="AU698" s="75"/>
      <c r="AV698" s="75"/>
      <c r="AW698" s="75"/>
      <c r="AX698" s="75"/>
      <c r="AY698" s="74"/>
      <c r="AZ698" s="74"/>
      <c r="BA698" s="73"/>
      <c r="BB698" s="77"/>
      <c r="BC698" s="78"/>
      <c r="BD698" s="78"/>
      <c r="BE698" s="78"/>
      <c r="BF698" s="78"/>
      <c r="BG698" s="73"/>
      <c r="BH698" s="75"/>
      <c r="BI698" s="75"/>
      <c r="BJ698" s="75"/>
      <c r="BK698" s="75"/>
    </row>
    <row r="699" ht="15.75" customHeight="1">
      <c r="A699" s="73"/>
      <c r="B699" s="74"/>
      <c r="C699" s="74"/>
      <c r="D699" s="74"/>
      <c r="E699" s="75"/>
      <c r="F699" s="75"/>
      <c r="G699" s="75"/>
      <c r="H699" s="74"/>
      <c r="I699" s="75"/>
      <c r="J699" s="73"/>
      <c r="K699" s="73"/>
      <c r="L699" s="74"/>
      <c r="M699" s="74"/>
      <c r="N699" s="73"/>
      <c r="O699" s="73"/>
      <c r="P699" s="74"/>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4"/>
      <c r="AN699" s="75"/>
      <c r="AO699" s="73"/>
      <c r="AP699" s="75"/>
      <c r="AQ699" s="75"/>
      <c r="AR699" s="75"/>
      <c r="AS699" s="75"/>
      <c r="AT699" s="75"/>
      <c r="AU699" s="75"/>
      <c r="AV699" s="75"/>
      <c r="AW699" s="75"/>
      <c r="AX699" s="75"/>
      <c r="AY699" s="74"/>
      <c r="AZ699" s="74"/>
      <c r="BA699" s="73"/>
      <c r="BB699" s="77"/>
      <c r="BC699" s="78"/>
      <c r="BD699" s="78"/>
      <c r="BE699" s="78"/>
      <c r="BF699" s="78"/>
      <c r="BG699" s="73"/>
      <c r="BH699" s="75"/>
      <c r="BI699" s="75"/>
      <c r="BJ699" s="75"/>
      <c r="BK699" s="75"/>
    </row>
    <row r="700" ht="15.75" customHeight="1">
      <c r="A700" s="73"/>
      <c r="B700" s="74"/>
      <c r="C700" s="74"/>
      <c r="D700" s="74"/>
      <c r="E700" s="75"/>
      <c r="F700" s="75"/>
      <c r="G700" s="75"/>
      <c r="H700" s="74"/>
      <c r="I700" s="75"/>
      <c r="J700" s="73"/>
      <c r="K700" s="73"/>
      <c r="L700" s="74"/>
      <c r="M700" s="74"/>
      <c r="N700" s="73"/>
      <c r="O700" s="73"/>
      <c r="P700" s="74"/>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4"/>
      <c r="AN700" s="75"/>
      <c r="AO700" s="73"/>
      <c r="AP700" s="75"/>
      <c r="AQ700" s="75"/>
      <c r="AR700" s="75"/>
      <c r="AS700" s="75"/>
      <c r="AT700" s="75"/>
      <c r="AU700" s="75"/>
      <c r="AV700" s="75"/>
      <c r="AW700" s="75"/>
      <c r="AX700" s="75"/>
      <c r="AY700" s="74"/>
      <c r="AZ700" s="74"/>
      <c r="BA700" s="73"/>
      <c r="BB700" s="77"/>
      <c r="BC700" s="78"/>
      <c r="BD700" s="78"/>
      <c r="BE700" s="78"/>
      <c r="BF700" s="78"/>
      <c r="BG700" s="73"/>
      <c r="BH700" s="75"/>
      <c r="BI700" s="75"/>
      <c r="BJ700" s="75"/>
      <c r="BK700" s="75"/>
    </row>
    <row r="701" ht="15.75" customHeight="1">
      <c r="A701" s="73"/>
      <c r="B701" s="74"/>
      <c r="C701" s="74"/>
      <c r="D701" s="74"/>
      <c r="E701" s="75"/>
      <c r="F701" s="75"/>
      <c r="G701" s="75"/>
      <c r="H701" s="74"/>
      <c r="I701" s="75"/>
      <c r="J701" s="73"/>
      <c r="K701" s="73"/>
      <c r="L701" s="74"/>
      <c r="M701" s="74"/>
      <c r="N701" s="73"/>
      <c r="O701" s="73"/>
      <c r="P701" s="74"/>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4"/>
      <c r="AN701" s="75"/>
      <c r="AO701" s="73"/>
      <c r="AP701" s="75"/>
      <c r="AQ701" s="75"/>
      <c r="AR701" s="75"/>
      <c r="AS701" s="75"/>
      <c r="AT701" s="75"/>
      <c r="AU701" s="75"/>
      <c r="AV701" s="75"/>
      <c r="AW701" s="75"/>
      <c r="AX701" s="75"/>
      <c r="AY701" s="74"/>
      <c r="AZ701" s="74"/>
      <c r="BA701" s="73"/>
      <c r="BB701" s="77"/>
      <c r="BC701" s="78"/>
      <c r="BD701" s="78"/>
      <c r="BE701" s="78"/>
      <c r="BF701" s="78"/>
      <c r="BG701" s="73"/>
      <c r="BH701" s="75"/>
      <c r="BI701" s="75"/>
      <c r="BJ701" s="75"/>
      <c r="BK701" s="75"/>
    </row>
    <row r="702" ht="15.75" customHeight="1">
      <c r="A702" s="73"/>
      <c r="B702" s="74"/>
      <c r="C702" s="74"/>
      <c r="D702" s="74"/>
      <c r="E702" s="75"/>
      <c r="F702" s="75"/>
      <c r="G702" s="75"/>
      <c r="H702" s="74"/>
      <c r="I702" s="75"/>
      <c r="J702" s="73"/>
      <c r="K702" s="73"/>
      <c r="L702" s="74"/>
      <c r="M702" s="74"/>
      <c r="N702" s="73"/>
      <c r="O702" s="73"/>
      <c r="P702" s="74"/>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4"/>
      <c r="AN702" s="75"/>
      <c r="AO702" s="73"/>
      <c r="AP702" s="75"/>
      <c r="AQ702" s="75"/>
      <c r="AR702" s="75"/>
      <c r="AS702" s="75"/>
      <c r="AT702" s="75"/>
      <c r="AU702" s="75"/>
      <c r="AV702" s="75"/>
      <c r="AW702" s="75"/>
      <c r="AX702" s="75"/>
      <c r="AY702" s="74"/>
      <c r="AZ702" s="74"/>
      <c r="BA702" s="73"/>
      <c r="BB702" s="77"/>
      <c r="BC702" s="78"/>
      <c r="BD702" s="78"/>
      <c r="BE702" s="78"/>
      <c r="BF702" s="78"/>
      <c r="BG702" s="73"/>
      <c r="BH702" s="75"/>
      <c r="BI702" s="75"/>
      <c r="BJ702" s="75"/>
      <c r="BK702" s="75"/>
    </row>
    <row r="703" ht="15.75" customHeight="1">
      <c r="A703" s="73"/>
      <c r="B703" s="74"/>
      <c r="C703" s="74"/>
      <c r="D703" s="74"/>
      <c r="E703" s="75"/>
      <c r="F703" s="75"/>
      <c r="G703" s="75"/>
      <c r="H703" s="74"/>
      <c r="I703" s="75"/>
      <c r="J703" s="73"/>
      <c r="K703" s="73"/>
      <c r="L703" s="74"/>
      <c r="M703" s="74"/>
      <c r="N703" s="73"/>
      <c r="O703" s="73"/>
      <c r="P703" s="74"/>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4"/>
      <c r="AN703" s="75"/>
      <c r="AO703" s="73"/>
      <c r="AP703" s="75"/>
      <c r="AQ703" s="75"/>
      <c r="AR703" s="75"/>
      <c r="AS703" s="75"/>
      <c r="AT703" s="75"/>
      <c r="AU703" s="75"/>
      <c r="AV703" s="75"/>
      <c r="AW703" s="75"/>
      <c r="AX703" s="75"/>
      <c r="AY703" s="74"/>
      <c r="AZ703" s="74"/>
      <c r="BA703" s="73"/>
      <c r="BB703" s="77"/>
      <c r="BC703" s="78"/>
      <c r="BD703" s="78"/>
      <c r="BE703" s="78"/>
      <c r="BF703" s="78"/>
      <c r="BG703" s="73"/>
      <c r="BH703" s="75"/>
      <c r="BI703" s="75"/>
      <c r="BJ703" s="75"/>
      <c r="BK703" s="75"/>
    </row>
    <row r="704" ht="15.75" customHeight="1">
      <c r="A704" s="73"/>
      <c r="B704" s="74"/>
      <c r="C704" s="74"/>
      <c r="D704" s="74"/>
      <c r="E704" s="75"/>
      <c r="F704" s="75"/>
      <c r="G704" s="75"/>
      <c r="H704" s="74"/>
      <c r="I704" s="75"/>
      <c r="J704" s="73"/>
      <c r="K704" s="73"/>
      <c r="L704" s="74"/>
      <c r="M704" s="74"/>
      <c r="N704" s="73"/>
      <c r="O704" s="73"/>
      <c r="P704" s="74"/>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4"/>
      <c r="AN704" s="75"/>
      <c r="AO704" s="73"/>
      <c r="AP704" s="75"/>
      <c r="AQ704" s="75"/>
      <c r="AR704" s="75"/>
      <c r="AS704" s="75"/>
      <c r="AT704" s="75"/>
      <c r="AU704" s="75"/>
      <c r="AV704" s="75"/>
      <c r="AW704" s="75"/>
      <c r="AX704" s="75"/>
      <c r="AY704" s="74"/>
      <c r="AZ704" s="74"/>
      <c r="BA704" s="73"/>
      <c r="BB704" s="77"/>
      <c r="BC704" s="78"/>
      <c r="BD704" s="78"/>
      <c r="BE704" s="78"/>
      <c r="BF704" s="78"/>
      <c r="BG704" s="73"/>
      <c r="BH704" s="75"/>
      <c r="BI704" s="75"/>
      <c r="BJ704" s="75"/>
      <c r="BK704" s="75"/>
    </row>
    <row r="705" ht="15.75" customHeight="1">
      <c r="A705" s="73"/>
      <c r="B705" s="74"/>
      <c r="C705" s="74"/>
      <c r="D705" s="74"/>
      <c r="E705" s="75"/>
      <c r="F705" s="75"/>
      <c r="G705" s="75"/>
      <c r="H705" s="74"/>
      <c r="I705" s="75"/>
      <c r="J705" s="73"/>
      <c r="K705" s="73"/>
      <c r="L705" s="74"/>
      <c r="M705" s="74"/>
      <c r="N705" s="73"/>
      <c r="O705" s="73"/>
      <c r="P705" s="74"/>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4"/>
      <c r="AN705" s="75"/>
      <c r="AO705" s="73"/>
      <c r="AP705" s="75"/>
      <c r="AQ705" s="75"/>
      <c r="AR705" s="75"/>
      <c r="AS705" s="75"/>
      <c r="AT705" s="75"/>
      <c r="AU705" s="75"/>
      <c r="AV705" s="75"/>
      <c r="AW705" s="75"/>
      <c r="AX705" s="75"/>
      <c r="AY705" s="74"/>
      <c r="AZ705" s="74"/>
      <c r="BA705" s="73"/>
      <c r="BB705" s="77"/>
      <c r="BC705" s="78"/>
      <c r="BD705" s="78"/>
      <c r="BE705" s="78"/>
      <c r="BF705" s="78"/>
      <c r="BG705" s="73"/>
      <c r="BH705" s="75"/>
      <c r="BI705" s="75"/>
      <c r="BJ705" s="75"/>
      <c r="BK705" s="75"/>
    </row>
    <row r="706" ht="15.75" customHeight="1">
      <c r="A706" s="73"/>
      <c r="B706" s="74"/>
      <c r="C706" s="74"/>
      <c r="D706" s="74"/>
      <c r="E706" s="75"/>
      <c r="F706" s="75"/>
      <c r="G706" s="75"/>
      <c r="H706" s="74"/>
      <c r="I706" s="75"/>
      <c r="J706" s="73"/>
      <c r="K706" s="73"/>
      <c r="L706" s="74"/>
      <c r="M706" s="74"/>
      <c r="N706" s="73"/>
      <c r="O706" s="73"/>
      <c r="P706" s="74"/>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4"/>
      <c r="AN706" s="75"/>
      <c r="AO706" s="73"/>
      <c r="AP706" s="75"/>
      <c r="AQ706" s="75"/>
      <c r="AR706" s="75"/>
      <c r="AS706" s="75"/>
      <c r="AT706" s="75"/>
      <c r="AU706" s="75"/>
      <c r="AV706" s="75"/>
      <c r="AW706" s="75"/>
      <c r="AX706" s="75"/>
      <c r="AY706" s="74"/>
      <c r="AZ706" s="74"/>
      <c r="BA706" s="73"/>
      <c r="BB706" s="77"/>
      <c r="BC706" s="78"/>
      <c r="BD706" s="78"/>
      <c r="BE706" s="78"/>
      <c r="BF706" s="78"/>
      <c r="BG706" s="73"/>
      <c r="BH706" s="75"/>
      <c r="BI706" s="75"/>
      <c r="BJ706" s="75"/>
      <c r="BK706" s="75"/>
    </row>
    <row r="707" ht="15.75" customHeight="1">
      <c r="A707" s="73"/>
      <c r="B707" s="74"/>
      <c r="C707" s="74"/>
      <c r="D707" s="74"/>
      <c r="E707" s="75"/>
      <c r="F707" s="75"/>
      <c r="G707" s="75"/>
      <c r="H707" s="74"/>
      <c r="I707" s="75"/>
      <c r="J707" s="73"/>
      <c r="K707" s="73"/>
      <c r="L707" s="74"/>
      <c r="M707" s="74"/>
      <c r="N707" s="73"/>
      <c r="O707" s="73"/>
      <c r="P707" s="74"/>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4"/>
      <c r="AN707" s="75"/>
      <c r="AO707" s="73"/>
      <c r="AP707" s="75"/>
      <c r="AQ707" s="75"/>
      <c r="AR707" s="75"/>
      <c r="AS707" s="75"/>
      <c r="AT707" s="75"/>
      <c r="AU707" s="75"/>
      <c r="AV707" s="75"/>
      <c r="AW707" s="75"/>
      <c r="AX707" s="75"/>
      <c r="AY707" s="74"/>
      <c r="AZ707" s="74"/>
      <c r="BA707" s="73"/>
      <c r="BB707" s="77"/>
      <c r="BC707" s="78"/>
      <c r="BD707" s="78"/>
      <c r="BE707" s="78"/>
      <c r="BF707" s="78"/>
      <c r="BG707" s="73"/>
      <c r="BH707" s="75"/>
      <c r="BI707" s="75"/>
      <c r="BJ707" s="75"/>
      <c r="BK707" s="75"/>
    </row>
    <row r="708" ht="15.75" customHeight="1">
      <c r="A708" s="73"/>
      <c r="B708" s="74"/>
      <c r="C708" s="74"/>
      <c r="D708" s="74"/>
      <c r="E708" s="75"/>
      <c r="F708" s="75"/>
      <c r="G708" s="75"/>
      <c r="H708" s="74"/>
      <c r="I708" s="75"/>
      <c r="J708" s="73"/>
      <c r="K708" s="73"/>
      <c r="L708" s="74"/>
      <c r="M708" s="74"/>
      <c r="N708" s="73"/>
      <c r="O708" s="73"/>
      <c r="P708" s="74"/>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4"/>
      <c r="AN708" s="75"/>
      <c r="AO708" s="73"/>
      <c r="AP708" s="75"/>
      <c r="AQ708" s="75"/>
      <c r="AR708" s="75"/>
      <c r="AS708" s="75"/>
      <c r="AT708" s="75"/>
      <c r="AU708" s="75"/>
      <c r="AV708" s="75"/>
      <c r="AW708" s="75"/>
      <c r="AX708" s="75"/>
      <c r="AY708" s="74"/>
      <c r="AZ708" s="74"/>
      <c r="BA708" s="73"/>
      <c r="BB708" s="77"/>
      <c r="BC708" s="78"/>
      <c r="BD708" s="78"/>
      <c r="BE708" s="78"/>
      <c r="BF708" s="78"/>
      <c r="BG708" s="73"/>
      <c r="BH708" s="75"/>
      <c r="BI708" s="75"/>
      <c r="BJ708" s="75"/>
      <c r="BK708" s="75"/>
    </row>
    <row r="709" ht="15.75" customHeight="1">
      <c r="A709" s="73"/>
      <c r="B709" s="74"/>
      <c r="C709" s="74"/>
      <c r="D709" s="74"/>
      <c r="E709" s="75"/>
      <c r="F709" s="75"/>
      <c r="G709" s="75"/>
      <c r="H709" s="74"/>
      <c r="I709" s="75"/>
      <c r="J709" s="73"/>
      <c r="K709" s="73"/>
      <c r="L709" s="74"/>
      <c r="M709" s="74"/>
      <c r="N709" s="73"/>
      <c r="O709" s="73"/>
      <c r="P709" s="74"/>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4"/>
      <c r="AN709" s="75"/>
      <c r="AO709" s="73"/>
      <c r="AP709" s="75"/>
      <c r="AQ709" s="75"/>
      <c r="AR709" s="75"/>
      <c r="AS709" s="75"/>
      <c r="AT709" s="75"/>
      <c r="AU709" s="75"/>
      <c r="AV709" s="75"/>
      <c r="AW709" s="75"/>
      <c r="AX709" s="75"/>
      <c r="AY709" s="74"/>
      <c r="AZ709" s="74"/>
      <c r="BA709" s="73"/>
      <c r="BB709" s="77"/>
      <c r="BC709" s="78"/>
      <c r="BD709" s="78"/>
      <c r="BE709" s="78"/>
      <c r="BF709" s="78"/>
      <c r="BG709" s="73"/>
      <c r="BH709" s="75"/>
      <c r="BI709" s="75"/>
      <c r="BJ709" s="75"/>
      <c r="BK709" s="75"/>
    </row>
    <row r="710" ht="15.75" customHeight="1">
      <c r="A710" s="73"/>
      <c r="B710" s="74"/>
      <c r="C710" s="74"/>
      <c r="D710" s="74"/>
      <c r="E710" s="75"/>
      <c r="F710" s="75"/>
      <c r="G710" s="75"/>
      <c r="H710" s="74"/>
      <c r="I710" s="75"/>
      <c r="J710" s="73"/>
      <c r="K710" s="73"/>
      <c r="L710" s="74"/>
      <c r="M710" s="74"/>
      <c r="N710" s="73"/>
      <c r="O710" s="73"/>
      <c r="P710" s="74"/>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4"/>
      <c r="AN710" s="75"/>
      <c r="AO710" s="73"/>
      <c r="AP710" s="75"/>
      <c r="AQ710" s="75"/>
      <c r="AR710" s="75"/>
      <c r="AS710" s="75"/>
      <c r="AT710" s="75"/>
      <c r="AU710" s="75"/>
      <c r="AV710" s="75"/>
      <c r="AW710" s="75"/>
      <c r="AX710" s="75"/>
      <c r="AY710" s="74"/>
      <c r="AZ710" s="74"/>
      <c r="BA710" s="73"/>
      <c r="BB710" s="77"/>
      <c r="BC710" s="78"/>
      <c r="BD710" s="78"/>
      <c r="BE710" s="78"/>
      <c r="BF710" s="78"/>
      <c r="BG710" s="73"/>
      <c r="BH710" s="75"/>
      <c r="BI710" s="75"/>
      <c r="BJ710" s="75"/>
      <c r="BK710" s="75"/>
    </row>
    <row r="711" ht="15.75" customHeight="1">
      <c r="A711" s="73"/>
      <c r="B711" s="74"/>
      <c r="C711" s="74"/>
      <c r="D711" s="74"/>
      <c r="E711" s="75"/>
      <c r="F711" s="75"/>
      <c r="G711" s="75"/>
      <c r="H711" s="74"/>
      <c r="I711" s="75"/>
      <c r="J711" s="73"/>
      <c r="K711" s="73"/>
      <c r="L711" s="74"/>
      <c r="M711" s="74"/>
      <c r="N711" s="73"/>
      <c r="O711" s="73"/>
      <c r="P711" s="74"/>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4"/>
      <c r="AN711" s="75"/>
      <c r="AO711" s="73"/>
      <c r="AP711" s="75"/>
      <c r="AQ711" s="75"/>
      <c r="AR711" s="75"/>
      <c r="AS711" s="75"/>
      <c r="AT711" s="75"/>
      <c r="AU711" s="75"/>
      <c r="AV711" s="75"/>
      <c r="AW711" s="75"/>
      <c r="AX711" s="75"/>
      <c r="AY711" s="74"/>
      <c r="AZ711" s="74"/>
      <c r="BA711" s="73"/>
      <c r="BB711" s="77"/>
      <c r="BC711" s="78"/>
      <c r="BD711" s="78"/>
      <c r="BE711" s="78"/>
      <c r="BF711" s="78"/>
      <c r="BG711" s="73"/>
      <c r="BH711" s="75"/>
      <c r="BI711" s="75"/>
      <c r="BJ711" s="75"/>
      <c r="BK711" s="75"/>
    </row>
    <row r="712" ht="15.75" customHeight="1">
      <c r="A712" s="73"/>
      <c r="B712" s="74"/>
      <c r="C712" s="74"/>
      <c r="D712" s="74"/>
      <c r="E712" s="75"/>
      <c r="F712" s="75"/>
      <c r="G712" s="75"/>
      <c r="H712" s="74"/>
      <c r="I712" s="75"/>
      <c r="J712" s="73"/>
      <c r="K712" s="73"/>
      <c r="L712" s="74"/>
      <c r="M712" s="74"/>
      <c r="N712" s="73"/>
      <c r="O712" s="73"/>
      <c r="P712" s="74"/>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4"/>
      <c r="AN712" s="75"/>
      <c r="AO712" s="73"/>
      <c r="AP712" s="75"/>
      <c r="AQ712" s="75"/>
      <c r="AR712" s="75"/>
      <c r="AS712" s="75"/>
      <c r="AT712" s="75"/>
      <c r="AU712" s="75"/>
      <c r="AV712" s="75"/>
      <c r="AW712" s="75"/>
      <c r="AX712" s="75"/>
      <c r="AY712" s="74"/>
      <c r="AZ712" s="74"/>
      <c r="BA712" s="73"/>
      <c r="BB712" s="77"/>
      <c r="BC712" s="78"/>
      <c r="BD712" s="78"/>
      <c r="BE712" s="78"/>
      <c r="BF712" s="78"/>
      <c r="BG712" s="73"/>
      <c r="BH712" s="75"/>
      <c r="BI712" s="75"/>
      <c r="BJ712" s="75"/>
      <c r="BK712" s="75"/>
    </row>
    <row r="713" ht="15.75" customHeight="1">
      <c r="A713" s="73"/>
      <c r="B713" s="74"/>
      <c r="C713" s="74"/>
      <c r="D713" s="74"/>
      <c r="E713" s="75"/>
      <c r="F713" s="75"/>
      <c r="G713" s="75"/>
      <c r="H713" s="74"/>
      <c r="I713" s="75"/>
      <c r="J713" s="73"/>
      <c r="K713" s="73"/>
      <c r="L713" s="74"/>
      <c r="M713" s="74"/>
      <c r="N713" s="73"/>
      <c r="O713" s="73"/>
      <c r="P713" s="74"/>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4"/>
      <c r="AN713" s="75"/>
      <c r="AO713" s="73"/>
      <c r="AP713" s="75"/>
      <c r="AQ713" s="75"/>
      <c r="AR713" s="75"/>
      <c r="AS713" s="75"/>
      <c r="AT713" s="75"/>
      <c r="AU713" s="75"/>
      <c r="AV713" s="75"/>
      <c r="AW713" s="75"/>
      <c r="AX713" s="75"/>
      <c r="AY713" s="74"/>
      <c r="AZ713" s="74"/>
      <c r="BA713" s="73"/>
      <c r="BB713" s="77"/>
      <c r="BC713" s="78"/>
      <c r="BD713" s="78"/>
      <c r="BE713" s="78"/>
      <c r="BF713" s="78"/>
      <c r="BG713" s="73"/>
      <c r="BH713" s="75"/>
      <c r="BI713" s="75"/>
      <c r="BJ713" s="75"/>
      <c r="BK713" s="75"/>
    </row>
    <row r="714" ht="15.75" customHeight="1">
      <c r="A714" s="73"/>
      <c r="B714" s="74"/>
      <c r="C714" s="74"/>
      <c r="D714" s="74"/>
      <c r="E714" s="75"/>
      <c r="F714" s="75"/>
      <c r="G714" s="75"/>
      <c r="H714" s="74"/>
      <c r="I714" s="75"/>
      <c r="J714" s="73"/>
      <c r="K714" s="73"/>
      <c r="L714" s="74"/>
      <c r="M714" s="74"/>
      <c r="N714" s="73"/>
      <c r="O714" s="73"/>
      <c r="P714" s="74"/>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4"/>
      <c r="AN714" s="75"/>
      <c r="AO714" s="73"/>
      <c r="AP714" s="75"/>
      <c r="AQ714" s="75"/>
      <c r="AR714" s="75"/>
      <c r="AS714" s="75"/>
      <c r="AT714" s="75"/>
      <c r="AU714" s="75"/>
      <c r="AV714" s="75"/>
      <c r="AW714" s="75"/>
      <c r="AX714" s="75"/>
      <c r="AY714" s="74"/>
      <c r="AZ714" s="74"/>
      <c r="BA714" s="73"/>
      <c r="BB714" s="77"/>
      <c r="BC714" s="78"/>
      <c r="BD714" s="78"/>
      <c r="BE714" s="78"/>
      <c r="BF714" s="78"/>
      <c r="BG714" s="73"/>
      <c r="BH714" s="75"/>
      <c r="BI714" s="75"/>
      <c r="BJ714" s="75"/>
      <c r="BK714" s="75"/>
    </row>
    <row r="715" ht="15.75" customHeight="1">
      <c r="A715" s="73"/>
      <c r="B715" s="74"/>
      <c r="C715" s="74"/>
      <c r="D715" s="74"/>
      <c r="E715" s="75"/>
      <c r="F715" s="75"/>
      <c r="G715" s="75"/>
      <c r="H715" s="74"/>
      <c r="I715" s="75"/>
      <c r="J715" s="73"/>
      <c r="K715" s="73"/>
      <c r="L715" s="74"/>
      <c r="M715" s="74"/>
      <c r="N715" s="73"/>
      <c r="O715" s="73"/>
      <c r="P715" s="74"/>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4"/>
      <c r="AN715" s="75"/>
      <c r="AO715" s="73"/>
      <c r="AP715" s="75"/>
      <c r="AQ715" s="75"/>
      <c r="AR715" s="75"/>
      <c r="AS715" s="75"/>
      <c r="AT715" s="75"/>
      <c r="AU715" s="75"/>
      <c r="AV715" s="75"/>
      <c r="AW715" s="75"/>
      <c r="AX715" s="75"/>
      <c r="AY715" s="74"/>
      <c r="AZ715" s="74"/>
      <c r="BA715" s="73"/>
      <c r="BB715" s="77"/>
      <c r="BC715" s="78"/>
      <c r="BD715" s="78"/>
      <c r="BE715" s="78"/>
      <c r="BF715" s="78"/>
      <c r="BG715" s="73"/>
      <c r="BH715" s="75"/>
      <c r="BI715" s="75"/>
      <c r="BJ715" s="75"/>
      <c r="BK715" s="75"/>
    </row>
    <row r="716" ht="15.75" customHeight="1">
      <c r="A716" s="73"/>
      <c r="B716" s="74"/>
      <c r="C716" s="74"/>
      <c r="D716" s="74"/>
      <c r="E716" s="75"/>
      <c r="F716" s="75"/>
      <c r="G716" s="75"/>
      <c r="H716" s="74"/>
      <c r="I716" s="75"/>
      <c r="J716" s="73"/>
      <c r="K716" s="73"/>
      <c r="L716" s="74"/>
      <c r="M716" s="74"/>
      <c r="N716" s="73"/>
      <c r="O716" s="73"/>
      <c r="P716" s="74"/>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4"/>
      <c r="AN716" s="75"/>
      <c r="AO716" s="73"/>
      <c r="AP716" s="75"/>
      <c r="AQ716" s="75"/>
      <c r="AR716" s="75"/>
      <c r="AS716" s="75"/>
      <c r="AT716" s="75"/>
      <c r="AU716" s="75"/>
      <c r="AV716" s="75"/>
      <c r="AW716" s="75"/>
      <c r="AX716" s="75"/>
      <c r="AY716" s="74"/>
      <c r="AZ716" s="74"/>
      <c r="BA716" s="73"/>
      <c r="BB716" s="77"/>
      <c r="BC716" s="78"/>
      <c r="BD716" s="78"/>
      <c r="BE716" s="78"/>
      <c r="BF716" s="78"/>
      <c r="BG716" s="73"/>
      <c r="BH716" s="75"/>
      <c r="BI716" s="75"/>
      <c r="BJ716" s="75"/>
      <c r="BK716" s="75"/>
    </row>
    <row r="717" ht="15.75" customHeight="1">
      <c r="A717" s="73"/>
      <c r="B717" s="74"/>
      <c r="C717" s="74"/>
      <c r="D717" s="74"/>
      <c r="E717" s="75"/>
      <c r="F717" s="75"/>
      <c r="G717" s="75"/>
      <c r="H717" s="74"/>
      <c r="I717" s="75"/>
      <c r="J717" s="73"/>
      <c r="K717" s="73"/>
      <c r="L717" s="74"/>
      <c r="M717" s="74"/>
      <c r="N717" s="73"/>
      <c r="O717" s="73"/>
      <c r="P717" s="74"/>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4"/>
      <c r="AN717" s="75"/>
      <c r="AO717" s="73"/>
      <c r="AP717" s="75"/>
      <c r="AQ717" s="75"/>
      <c r="AR717" s="75"/>
      <c r="AS717" s="75"/>
      <c r="AT717" s="75"/>
      <c r="AU717" s="75"/>
      <c r="AV717" s="75"/>
      <c r="AW717" s="75"/>
      <c r="AX717" s="75"/>
      <c r="AY717" s="74"/>
      <c r="AZ717" s="74"/>
      <c r="BA717" s="73"/>
      <c r="BB717" s="77"/>
      <c r="BC717" s="78"/>
      <c r="BD717" s="78"/>
      <c r="BE717" s="78"/>
      <c r="BF717" s="78"/>
      <c r="BG717" s="73"/>
      <c r="BH717" s="75"/>
      <c r="BI717" s="75"/>
      <c r="BJ717" s="75"/>
      <c r="BK717" s="75"/>
    </row>
    <row r="718" ht="15.75" customHeight="1">
      <c r="A718" s="73"/>
      <c r="B718" s="74"/>
      <c r="C718" s="74"/>
      <c r="D718" s="74"/>
      <c r="E718" s="75"/>
      <c r="F718" s="75"/>
      <c r="G718" s="75"/>
      <c r="H718" s="74"/>
      <c r="I718" s="75"/>
      <c r="J718" s="73"/>
      <c r="K718" s="73"/>
      <c r="L718" s="74"/>
      <c r="M718" s="74"/>
      <c r="N718" s="73"/>
      <c r="O718" s="73"/>
      <c r="P718" s="74"/>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4"/>
      <c r="AN718" s="75"/>
      <c r="AO718" s="73"/>
      <c r="AP718" s="75"/>
      <c r="AQ718" s="75"/>
      <c r="AR718" s="75"/>
      <c r="AS718" s="75"/>
      <c r="AT718" s="75"/>
      <c r="AU718" s="75"/>
      <c r="AV718" s="75"/>
      <c r="AW718" s="75"/>
      <c r="AX718" s="75"/>
      <c r="AY718" s="74"/>
      <c r="AZ718" s="74"/>
      <c r="BA718" s="73"/>
      <c r="BB718" s="77"/>
      <c r="BC718" s="78"/>
      <c r="BD718" s="78"/>
      <c r="BE718" s="78"/>
      <c r="BF718" s="78"/>
      <c r="BG718" s="73"/>
      <c r="BH718" s="75"/>
      <c r="BI718" s="75"/>
      <c r="BJ718" s="75"/>
      <c r="BK718" s="75"/>
    </row>
    <row r="719" ht="15.75" customHeight="1">
      <c r="A719" s="73"/>
      <c r="B719" s="74"/>
      <c r="C719" s="74"/>
      <c r="D719" s="74"/>
      <c r="E719" s="75"/>
      <c r="F719" s="75"/>
      <c r="G719" s="75"/>
      <c r="H719" s="74"/>
      <c r="I719" s="75"/>
      <c r="J719" s="73"/>
      <c r="K719" s="73"/>
      <c r="L719" s="74"/>
      <c r="M719" s="74"/>
      <c r="N719" s="73"/>
      <c r="O719" s="73"/>
      <c r="P719" s="74"/>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4"/>
      <c r="AN719" s="75"/>
      <c r="AO719" s="73"/>
      <c r="AP719" s="75"/>
      <c r="AQ719" s="75"/>
      <c r="AR719" s="75"/>
      <c r="AS719" s="75"/>
      <c r="AT719" s="75"/>
      <c r="AU719" s="75"/>
      <c r="AV719" s="75"/>
      <c r="AW719" s="75"/>
      <c r="AX719" s="75"/>
      <c r="AY719" s="74"/>
      <c r="AZ719" s="74"/>
      <c r="BA719" s="73"/>
      <c r="BB719" s="77"/>
      <c r="BC719" s="78"/>
      <c r="BD719" s="78"/>
      <c r="BE719" s="78"/>
      <c r="BF719" s="78"/>
      <c r="BG719" s="73"/>
      <c r="BH719" s="75"/>
      <c r="BI719" s="75"/>
      <c r="BJ719" s="75"/>
      <c r="BK719" s="75"/>
    </row>
    <row r="720" ht="15.75" customHeight="1">
      <c r="A720" s="73"/>
      <c r="B720" s="74"/>
      <c r="C720" s="74"/>
      <c r="D720" s="74"/>
      <c r="E720" s="75"/>
      <c r="F720" s="75"/>
      <c r="G720" s="75"/>
      <c r="H720" s="74"/>
      <c r="I720" s="75"/>
      <c r="J720" s="73"/>
      <c r="K720" s="73"/>
      <c r="L720" s="74"/>
      <c r="M720" s="74"/>
      <c r="N720" s="73"/>
      <c r="O720" s="73"/>
      <c r="P720" s="74"/>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4"/>
      <c r="AN720" s="75"/>
      <c r="AO720" s="73"/>
      <c r="AP720" s="75"/>
      <c r="AQ720" s="75"/>
      <c r="AR720" s="75"/>
      <c r="AS720" s="75"/>
      <c r="AT720" s="75"/>
      <c r="AU720" s="75"/>
      <c r="AV720" s="75"/>
      <c r="AW720" s="75"/>
      <c r="AX720" s="75"/>
      <c r="AY720" s="74"/>
      <c r="AZ720" s="74"/>
      <c r="BA720" s="73"/>
      <c r="BB720" s="77"/>
      <c r="BC720" s="78"/>
      <c r="BD720" s="78"/>
      <c r="BE720" s="78"/>
      <c r="BF720" s="78"/>
      <c r="BG720" s="73"/>
      <c r="BH720" s="75"/>
      <c r="BI720" s="75"/>
      <c r="BJ720" s="75"/>
      <c r="BK720" s="75"/>
    </row>
    <row r="721" ht="15.75" customHeight="1">
      <c r="A721" s="73"/>
      <c r="B721" s="74"/>
      <c r="C721" s="74"/>
      <c r="D721" s="74"/>
      <c r="E721" s="75"/>
      <c r="F721" s="75"/>
      <c r="G721" s="75"/>
      <c r="H721" s="74"/>
      <c r="I721" s="75"/>
      <c r="J721" s="73"/>
      <c r="K721" s="73"/>
      <c r="L721" s="74"/>
      <c r="M721" s="74"/>
      <c r="N721" s="73"/>
      <c r="O721" s="73"/>
      <c r="P721" s="74"/>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4"/>
      <c r="AN721" s="75"/>
      <c r="AO721" s="73"/>
      <c r="AP721" s="75"/>
      <c r="AQ721" s="75"/>
      <c r="AR721" s="75"/>
      <c r="AS721" s="75"/>
      <c r="AT721" s="75"/>
      <c r="AU721" s="75"/>
      <c r="AV721" s="75"/>
      <c r="AW721" s="75"/>
      <c r="AX721" s="75"/>
      <c r="AY721" s="74"/>
      <c r="AZ721" s="74"/>
      <c r="BA721" s="73"/>
      <c r="BB721" s="77"/>
      <c r="BC721" s="78"/>
      <c r="BD721" s="78"/>
      <c r="BE721" s="78"/>
      <c r="BF721" s="78"/>
      <c r="BG721" s="73"/>
      <c r="BH721" s="75"/>
      <c r="BI721" s="75"/>
      <c r="BJ721" s="75"/>
      <c r="BK721" s="75"/>
    </row>
    <row r="722" ht="15.75" customHeight="1">
      <c r="A722" s="73"/>
      <c r="B722" s="74"/>
      <c r="C722" s="74"/>
      <c r="D722" s="74"/>
      <c r="E722" s="75"/>
      <c r="F722" s="75"/>
      <c r="G722" s="75"/>
      <c r="H722" s="74"/>
      <c r="I722" s="75"/>
      <c r="J722" s="73"/>
      <c r="K722" s="73"/>
      <c r="L722" s="74"/>
      <c r="M722" s="74"/>
      <c r="N722" s="73"/>
      <c r="O722" s="73"/>
      <c r="P722" s="74"/>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4"/>
      <c r="AN722" s="75"/>
      <c r="AO722" s="73"/>
      <c r="AP722" s="75"/>
      <c r="AQ722" s="75"/>
      <c r="AR722" s="75"/>
      <c r="AS722" s="75"/>
      <c r="AT722" s="75"/>
      <c r="AU722" s="75"/>
      <c r="AV722" s="75"/>
      <c r="AW722" s="75"/>
      <c r="AX722" s="75"/>
      <c r="AY722" s="74"/>
      <c r="AZ722" s="74"/>
      <c r="BA722" s="73"/>
      <c r="BB722" s="77"/>
      <c r="BC722" s="78"/>
      <c r="BD722" s="78"/>
      <c r="BE722" s="78"/>
      <c r="BF722" s="78"/>
      <c r="BG722" s="73"/>
      <c r="BH722" s="75"/>
      <c r="BI722" s="75"/>
      <c r="BJ722" s="75"/>
      <c r="BK722" s="75"/>
    </row>
    <row r="723" ht="15.75" customHeight="1">
      <c r="A723" s="73"/>
      <c r="B723" s="74"/>
      <c r="C723" s="74"/>
      <c r="D723" s="74"/>
      <c r="E723" s="75"/>
      <c r="F723" s="75"/>
      <c r="G723" s="75"/>
      <c r="H723" s="74"/>
      <c r="I723" s="75"/>
      <c r="J723" s="73"/>
      <c r="K723" s="73"/>
      <c r="L723" s="74"/>
      <c r="M723" s="74"/>
      <c r="N723" s="73"/>
      <c r="O723" s="73"/>
      <c r="P723" s="74"/>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4"/>
      <c r="AN723" s="75"/>
      <c r="AO723" s="73"/>
      <c r="AP723" s="75"/>
      <c r="AQ723" s="75"/>
      <c r="AR723" s="75"/>
      <c r="AS723" s="75"/>
      <c r="AT723" s="75"/>
      <c r="AU723" s="75"/>
      <c r="AV723" s="75"/>
      <c r="AW723" s="75"/>
      <c r="AX723" s="75"/>
      <c r="AY723" s="74"/>
      <c r="AZ723" s="74"/>
      <c r="BA723" s="73"/>
      <c r="BB723" s="77"/>
      <c r="BC723" s="78"/>
      <c r="BD723" s="78"/>
      <c r="BE723" s="78"/>
      <c r="BF723" s="78"/>
      <c r="BG723" s="73"/>
      <c r="BH723" s="75"/>
      <c r="BI723" s="75"/>
      <c r="BJ723" s="75"/>
      <c r="BK723" s="75"/>
    </row>
    <row r="724" ht="15.75" customHeight="1">
      <c r="A724" s="73"/>
      <c r="B724" s="74"/>
      <c r="C724" s="74"/>
      <c r="D724" s="74"/>
      <c r="E724" s="75"/>
      <c r="F724" s="75"/>
      <c r="G724" s="75"/>
      <c r="H724" s="74"/>
      <c r="I724" s="75"/>
      <c r="J724" s="73"/>
      <c r="K724" s="73"/>
      <c r="L724" s="74"/>
      <c r="M724" s="74"/>
      <c r="N724" s="73"/>
      <c r="O724" s="73"/>
      <c r="P724" s="74"/>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4"/>
      <c r="AN724" s="75"/>
      <c r="AO724" s="73"/>
      <c r="AP724" s="75"/>
      <c r="AQ724" s="75"/>
      <c r="AR724" s="75"/>
      <c r="AS724" s="75"/>
      <c r="AT724" s="75"/>
      <c r="AU724" s="75"/>
      <c r="AV724" s="75"/>
      <c r="AW724" s="75"/>
      <c r="AX724" s="75"/>
      <c r="AY724" s="74"/>
      <c r="AZ724" s="74"/>
      <c r="BA724" s="73"/>
      <c r="BB724" s="77"/>
      <c r="BC724" s="78"/>
      <c r="BD724" s="78"/>
      <c r="BE724" s="78"/>
      <c r="BF724" s="78"/>
      <c r="BG724" s="73"/>
      <c r="BH724" s="75"/>
      <c r="BI724" s="75"/>
      <c r="BJ724" s="75"/>
      <c r="BK724" s="75"/>
    </row>
    <row r="725" ht="15.75" customHeight="1">
      <c r="A725" s="73"/>
      <c r="B725" s="74"/>
      <c r="C725" s="74"/>
      <c r="D725" s="74"/>
      <c r="E725" s="75"/>
      <c r="F725" s="75"/>
      <c r="G725" s="75"/>
      <c r="H725" s="74"/>
      <c r="I725" s="75"/>
      <c r="J725" s="73"/>
      <c r="K725" s="73"/>
      <c r="L725" s="74"/>
      <c r="M725" s="74"/>
      <c r="N725" s="73"/>
      <c r="O725" s="73"/>
      <c r="P725" s="74"/>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4"/>
      <c r="AN725" s="75"/>
      <c r="AO725" s="73"/>
      <c r="AP725" s="75"/>
      <c r="AQ725" s="75"/>
      <c r="AR725" s="75"/>
      <c r="AS725" s="75"/>
      <c r="AT725" s="75"/>
      <c r="AU725" s="75"/>
      <c r="AV725" s="75"/>
      <c r="AW725" s="75"/>
      <c r="AX725" s="75"/>
      <c r="AY725" s="74"/>
      <c r="AZ725" s="74"/>
      <c r="BA725" s="73"/>
      <c r="BB725" s="77"/>
      <c r="BC725" s="78"/>
      <c r="BD725" s="78"/>
      <c r="BE725" s="78"/>
      <c r="BF725" s="78"/>
      <c r="BG725" s="73"/>
      <c r="BH725" s="75"/>
      <c r="BI725" s="75"/>
      <c r="BJ725" s="75"/>
      <c r="BK725" s="75"/>
    </row>
    <row r="726" ht="15.75" customHeight="1">
      <c r="A726" s="73"/>
      <c r="B726" s="74"/>
      <c r="C726" s="74"/>
      <c r="D726" s="74"/>
      <c r="E726" s="75"/>
      <c r="F726" s="75"/>
      <c r="G726" s="75"/>
      <c r="H726" s="74"/>
      <c r="I726" s="75"/>
      <c r="J726" s="73"/>
      <c r="K726" s="73"/>
      <c r="L726" s="74"/>
      <c r="M726" s="74"/>
      <c r="N726" s="73"/>
      <c r="O726" s="73"/>
      <c r="P726" s="74"/>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4"/>
      <c r="AN726" s="75"/>
      <c r="AO726" s="73"/>
      <c r="AP726" s="75"/>
      <c r="AQ726" s="75"/>
      <c r="AR726" s="75"/>
      <c r="AS726" s="75"/>
      <c r="AT726" s="75"/>
      <c r="AU726" s="75"/>
      <c r="AV726" s="75"/>
      <c r="AW726" s="75"/>
      <c r="AX726" s="75"/>
      <c r="AY726" s="74"/>
      <c r="AZ726" s="74"/>
      <c r="BA726" s="73"/>
      <c r="BB726" s="77"/>
      <c r="BC726" s="78"/>
      <c r="BD726" s="78"/>
      <c r="BE726" s="78"/>
      <c r="BF726" s="78"/>
      <c r="BG726" s="73"/>
      <c r="BH726" s="75"/>
      <c r="BI726" s="75"/>
      <c r="BJ726" s="75"/>
      <c r="BK726" s="75"/>
    </row>
    <row r="727" ht="15.75" customHeight="1">
      <c r="A727" s="73"/>
      <c r="B727" s="74"/>
      <c r="C727" s="74"/>
      <c r="D727" s="74"/>
      <c r="E727" s="75"/>
      <c r="F727" s="75"/>
      <c r="G727" s="75"/>
      <c r="H727" s="74"/>
      <c r="I727" s="75"/>
      <c r="J727" s="73"/>
      <c r="K727" s="73"/>
      <c r="L727" s="74"/>
      <c r="M727" s="74"/>
      <c r="N727" s="73"/>
      <c r="O727" s="73"/>
      <c r="P727" s="74"/>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4"/>
      <c r="AN727" s="75"/>
      <c r="AO727" s="73"/>
      <c r="AP727" s="75"/>
      <c r="AQ727" s="75"/>
      <c r="AR727" s="75"/>
      <c r="AS727" s="75"/>
      <c r="AT727" s="75"/>
      <c r="AU727" s="75"/>
      <c r="AV727" s="75"/>
      <c r="AW727" s="75"/>
      <c r="AX727" s="75"/>
      <c r="AY727" s="74"/>
      <c r="AZ727" s="74"/>
      <c r="BA727" s="73"/>
      <c r="BB727" s="77"/>
      <c r="BC727" s="78"/>
      <c r="BD727" s="78"/>
      <c r="BE727" s="78"/>
      <c r="BF727" s="78"/>
      <c r="BG727" s="73"/>
      <c r="BH727" s="75"/>
      <c r="BI727" s="75"/>
      <c r="BJ727" s="75"/>
      <c r="BK727" s="75"/>
    </row>
    <row r="728" ht="15.75" customHeight="1">
      <c r="A728" s="73"/>
      <c r="B728" s="74"/>
      <c r="C728" s="74"/>
      <c r="D728" s="74"/>
      <c r="E728" s="75"/>
      <c r="F728" s="75"/>
      <c r="G728" s="75"/>
      <c r="H728" s="74"/>
      <c r="I728" s="75"/>
      <c r="J728" s="73"/>
      <c r="K728" s="73"/>
      <c r="L728" s="74"/>
      <c r="M728" s="74"/>
      <c r="N728" s="73"/>
      <c r="O728" s="73"/>
      <c r="P728" s="74"/>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4"/>
      <c r="AN728" s="75"/>
      <c r="AO728" s="73"/>
      <c r="AP728" s="75"/>
      <c r="AQ728" s="75"/>
      <c r="AR728" s="75"/>
      <c r="AS728" s="75"/>
      <c r="AT728" s="75"/>
      <c r="AU728" s="75"/>
      <c r="AV728" s="75"/>
      <c r="AW728" s="75"/>
      <c r="AX728" s="75"/>
      <c r="AY728" s="74"/>
      <c r="AZ728" s="74"/>
      <c r="BA728" s="73"/>
      <c r="BB728" s="77"/>
      <c r="BC728" s="78"/>
      <c r="BD728" s="78"/>
      <c r="BE728" s="78"/>
      <c r="BF728" s="78"/>
      <c r="BG728" s="73"/>
      <c r="BH728" s="75"/>
      <c r="BI728" s="75"/>
      <c r="BJ728" s="75"/>
      <c r="BK728" s="75"/>
    </row>
    <row r="729" ht="15.75" customHeight="1">
      <c r="A729" s="73"/>
      <c r="B729" s="74"/>
      <c r="C729" s="74"/>
      <c r="D729" s="74"/>
      <c r="E729" s="75"/>
      <c r="F729" s="75"/>
      <c r="G729" s="75"/>
      <c r="H729" s="74"/>
      <c r="I729" s="75"/>
      <c r="J729" s="73"/>
      <c r="K729" s="73"/>
      <c r="L729" s="74"/>
      <c r="M729" s="74"/>
      <c r="N729" s="73"/>
      <c r="O729" s="73"/>
      <c r="P729" s="74"/>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4"/>
      <c r="AN729" s="75"/>
      <c r="AO729" s="73"/>
      <c r="AP729" s="75"/>
      <c r="AQ729" s="75"/>
      <c r="AR729" s="75"/>
      <c r="AS729" s="75"/>
      <c r="AT729" s="75"/>
      <c r="AU729" s="75"/>
      <c r="AV729" s="75"/>
      <c r="AW729" s="75"/>
      <c r="AX729" s="75"/>
      <c r="AY729" s="74"/>
      <c r="AZ729" s="74"/>
      <c r="BA729" s="73"/>
      <c r="BB729" s="77"/>
      <c r="BC729" s="78"/>
      <c r="BD729" s="78"/>
      <c r="BE729" s="78"/>
      <c r="BF729" s="78"/>
      <c r="BG729" s="73"/>
      <c r="BH729" s="75"/>
      <c r="BI729" s="75"/>
      <c r="BJ729" s="75"/>
      <c r="BK729" s="75"/>
    </row>
    <row r="730" ht="15.75" customHeight="1">
      <c r="A730" s="73"/>
      <c r="B730" s="74"/>
      <c r="C730" s="74"/>
      <c r="D730" s="74"/>
      <c r="E730" s="75"/>
      <c r="F730" s="75"/>
      <c r="G730" s="75"/>
      <c r="H730" s="74"/>
      <c r="I730" s="75"/>
      <c r="J730" s="73"/>
      <c r="K730" s="73"/>
      <c r="L730" s="74"/>
      <c r="M730" s="74"/>
      <c r="N730" s="73"/>
      <c r="O730" s="73"/>
      <c r="P730" s="74"/>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4"/>
      <c r="AN730" s="75"/>
      <c r="AO730" s="73"/>
      <c r="AP730" s="75"/>
      <c r="AQ730" s="75"/>
      <c r="AR730" s="75"/>
      <c r="AS730" s="75"/>
      <c r="AT730" s="75"/>
      <c r="AU730" s="75"/>
      <c r="AV730" s="75"/>
      <c r="AW730" s="75"/>
      <c r="AX730" s="75"/>
      <c r="AY730" s="74"/>
      <c r="AZ730" s="74"/>
      <c r="BA730" s="73"/>
      <c r="BB730" s="77"/>
      <c r="BC730" s="78"/>
      <c r="BD730" s="78"/>
      <c r="BE730" s="78"/>
      <c r="BF730" s="78"/>
      <c r="BG730" s="73"/>
      <c r="BH730" s="75"/>
      <c r="BI730" s="75"/>
      <c r="BJ730" s="75"/>
      <c r="BK730" s="75"/>
    </row>
    <row r="731" ht="15.75" customHeight="1">
      <c r="A731" s="73"/>
      <c r="B731" s="74"/>
      <c r="C731" s="74"/>
      <c r="D731" s="74"/>
      <c r="E731" s="75"/>
      <c r="F731" s="75"/>
      <c r="G731" s="75"/>
      <c r="H731" s="74"/>
      <c r="I731" s="75"/>
      <c r="J731" s="73"/>
      <c r="K731" s="73"/>
      <c r="L731" s="74"/>
      <c r="M731" s="74"/>
      <c r="N731" s="73"/>
      <c r="O731" s="73"/>
      <c r="P731" s="74"/>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4"/>
      <c r="AN731" s="75"/>
      <c r="AO731" s="73"/>
      <c r="AP731" s="75"/>
      <c r="AQ731" s="75"/>
      <c r="AR731" s="75"/>
      <c r="AS731" s="75"/>
      <c r="AT731" s="75"/>
      <c r="AU731" s="75"/>
      <c r="AV731" s="75"/>
      <c r="AW731" s="75"/>
      <c r="AX731" s="75"/>
      <c r="AY731" s="74"/>
      <c r="AZ731" s="74"/>
      <c r="BA731" s="73"/>
      <c r="BB731" s="77"/>
      <c r="BC731" s="78"/>
      <c r="BD731" s="78"/>
      <c r="BE731" s="78"/>
      <c r="BF731" s="78"/>
      <c r="BG731" s="73"/>
      <c r="BH731" s="75"/>
      <c r="BI731" s="75"/>
      <c r="BJ731" s="75"/>
      <c r="BK731" s="75"/>
    </row>
    <row r="732" ht="15.75" customHeight="1">
      <c r="A732" s="73"/>
      <c r="B732" s="74"/>
      <c r="C732" s="74"/>
      <c r="D732" s="74"/>
      <c r="E732" s="75"/>
      <c r="F732" s="75"/>
      <c r="G732" s="75"/>
      <c r="H732" s="74"/>
      <c r="I732" s="75"/>
      <c r="J732" s="73"/>
      <c r="K732" s="73"/>
      <c r="L732" s="74"/>
      <c r="M732" s="74"/>
      <c r="N732" s="73"/>
      <c r="O732" s="73"/>
      <c r="P732" s="74"/>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4"/>
      <c r="AN732" s="75"/>
      <c r="AO732" s="73"/>
      <c r="AP732" s="75"/>
      <c r="AQ732" s="75"/>
      <c r="AR732" s="75"/>
      <c r="AS732" s="75"/>
      <c r="AT732" s="75"/>
      <c r="AU732" s="75"/>
      <c r="AV732" s="75"/>
      <c r="AW732" s="75"/>
      <c r="AX732" s="75"/>
      <c r="AY732" s="74"/>
      <c r="AZ732" s="74"/>
      <c r="BA732" s="73"/>
      <c r="BB732" s="77"/>
      <c r="BC732" s="78"/>
      <c r="BD732" s="78"/>
      <c r="BE732" s="78"/>
      <c r="BF732" s="78"/>
      <c r="BG732" s="73"/>
      <c r="BH732" s="75"/>
      <c r="BI732" s="75"/>
      <c r="BJ732" s="75"/>
      <c r="BK732" s="75"/>
    </row>
    <row r="733" ht="15.75" customHeight="1">
      <c r="A733" s="73"/>
      <c r="B733" s="74"/>
      <c r="C733" s="74"/>
      <c r="D733" s="74"/>
      <c r="E733" s="75"/>
      <c r="F733" s="75"/>
      <c r="G733" s="75"/>
      <c r="H733" s="74"/>
      <c r="I733" s="75"/>
      <c r="J733" s="73"/>
      <c r="K733" s="73"/>
      <c r="L733" s="74"/>
      <c r="M733" s="74"/>
      <c r="N733" s="73"/>
      <c r="O733" s="73"/>
      <c r="P733" s="74"/>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4"/>
      <c r="AN733" s="75"/>
      <c r="AO733" s="73"/>
      <c r="AP733" s="75"/>
      <c r="AQ733" s="75"/>
      <c r="AR733" s="75"/>
      <c r="AS733" s="75"/>
      <c r="AT733" s="75"/>
      <c r="AU733" s="75"/>
      <c r="AV733" s="75"/>
      <c r="AW733" s="75"/>
      <c r="AX733" s="75"/>
      <c r="AY733" s="74"/>
      <c r="AZ733" s="74"/>
      <c r="BA733" s="73"/>
      <c r="BB733" s="77"/>
      <c r="BC733" s="78"/>
      <c r="BD733" s="78"/>
      <c r="BE733" s="78"/>
      <c r="BF733" s="78"/>
      <c r="BG733" s="73"/>
      <c r="BH733" s="75"/>
      <c r="BI733" s="75"/>
      <c r="BJ733" s="75"/>
      <c r="BK733" s="75"/>
    </row>
  </sheetData>
  <mergeCells count="30">
    <mergeCell ref="A1:A2"/>
    <mergeCell ref="B1:B2"/>
    <mergeCell ref="C1:C2"/>
    <mergeCell ref="D1:D2"/>
    <mergeCell ref="E1:E2"/>
    <mergeCell ref="F1:F2"/>
    <mergeCell ref="G1:G2"/>
    <mergeCell ref="H1:H2"/>
    <mergeCell ref="I1:I2"/>
    <mergeCell ref="J1:J2"/>
    <mergeCell ref="K1:K2"/>
    <mergeCell ref="L1:L2"/>
    <mergeCell ref="M1:M2"/>
    <mergeCell ref="N1:N2"/>
    <mergeCell ref="AB1:AL1"/>
    <mergeCell ref="AP1:AX1"/>
    <mergeCell ref="AY1:AY2"/>
    <mergeCell ref="AZ1:AZ2"/>
    <mergeCell ref="BA1:BA2"/>
    <mergeCell ref="BB1:BF2"/>
    <mergeCell ref="BG1:BG2"/>
    <mergeCell ref="BH1:BI1"/>
    <mergeCell ref="BJ1:BK1"/>
    <mergeCell ref="O1:O2"/>
    <mergeCell ref="P1:P2"/>
    <mergeCell ref="Q1:Q2"/>
    <mergeCell ref="R1:AA1"/>
    <mergeCell ref="AM1:AM2"/>
    <mergeCell ref="AN1:AN2"/>
    <mergeCell ref="AO1:AO2"/>
  </mergeCells>
  <conditionalFormatting sqref="BA1:BA733">
    <cfRule type="cellIs" dxfId="0" priority="1" operator="equal">
      <formula>0</formula>
    </cfRule>
  </conditionalFormatting>
  <conditionalFormatting sqref="T4:Y41">
    <cfRule type="cellIs" dxfId="1" priority="2" operator="equal">
      <formula>"Tidak Ada"</formula>
    </cfRule>
  </conditionalFormatting>
  <dataValidations>
    <dataValidation type="list" allowBlank="1" sqref="N4:N5">
      <formula1>"MANDIRI,BERGABUNG DENGAN KANTOR DINAS,BELUM PUNYA,PINJAM GEDUNG SELAIN DPPPA,ADA MILIK PEMDA,GABUNG KANTOR LAIN"</formula1>
    </dataValidation>
    <dataValidation type="list" allowBlank="1" sqref="O4:O5">
      <formula1>"MILIK SENDIRI,PINJAM PAKAI,SEWA/KONTRAK,KAMAR DI KANTOR,TIDAK PUNYA,ASET PEMDA,ADA MELALUI KERJA SAMA"</formula1>
    </dataValidation>
    <dataValidation type="list" allowBlank="1" showErrorMessage="1" sqref="BB4:BF5">
      <formula1>#REF!</formula1>
    </dataValidation>
    <dataValidation type="list" allowBlank="1" showErrorMessage="1" sqref="R4:AA5">
      <formula1>Sheet1!$C$8:$C$9</formula1>
    </dataValidation>
    <dataValidation type="list" allowBlank="1" showErrorMessage="1" sqref="AB4:AL5">
      <formula1>Sheet1!$C$11:$C$12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23.86"/>
    <col customWidth="1" min="2" max="2" width="6.86"/>
    <col customWidth="1" min="3" max="3" width="30.86"/>
    <col customWidth="1" min="4" max="4" width="23.14"/>
    <col customWidth="1" min="5" max="8" width="25.43"/>
    <col customWidth="1" min="9" max="9" width="68.86"/>
    <col customWidth="1" min="10" max="10" width="12.71"/>
    <col customWidth="1" min="11" max="11" width="10.86"/>
    <col customWidth="1" min="12" max="17" width="25.43"/>
    <col customWidth="1" min="18" max="18" width="21.14"/>
    <col customWidth="1" min="19" max="20" width="25.43"/>
    <col customWidth="1" min="21" max="26" width="22.57"/>
    <col customWidth="1" min="27" max="42" width="25.43"/>
    <col customWidth="1" min="43" max="52" width="9.57"/>
    <col customWidth="1" min="53" max="54" width="28.86"/>
    <col customWidth="1" min="55" max="55" width="10.57"/>
    <col customWidth="1" min="56" max="60" width="16.0"/>
    <col customWidth="1" min="61" max="65" width="13.0"/>
  </cols>
  <sheetData>
    <row r="1">
      <c r="A1" s="80"/>
      <c r="B1" s="80"/>
      <c r="C1" s="80"/>
      <c r="D1" s="81"/>
      <c r="E1" s="81"/>
      <c r="F1" s="81"/>
      <c r="G1" s="81"/>
      <c r="H1" s="81"/>
      <c r="I1" s="81"/>
      <c r="J1" s="80"/>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0"/>
      <c r="AP1" s="81"/>
      <c r="AQ1" s="81"/>
      <c r="AR1" s="81"/>
      <c r="AS1" s="81"/>
      <c r="AT1" s="81"/>
      <c r="AU1" s="81"/>
      <c r="AV1" s="81"/>
      <c r="AW1" s="81"/>
      <c r="AX1" s="81"/>
      <c r="AY1" s="81"/>
      <c r="AZ1" s="81"/>
      <c r="BA1" s="80"/>
      <c r="BB1" s="80"/>
      <c r="BC1" s="80"/>
      <c r="BD1" s="80"/>
      <c r="BE1" s="80"/>
      <c r="BF1" s="80"/>
      <c r="BG1" s="80"/>
      <c r="BH1" s="80"/>
      <c r="BI1" s="82"/>
      <c r="BJ1" s="83"/>
      <c r="BK1" s="83"/>
      <c r="BL1" s="83"/>
      <c r="BM1" s="83"/>
    </row>
    <row r="2" ht="39.0" customHeight="1">
      <c r="A2" s="84" t="s">
        <v>114</v>
      </c>
      <c r="B2" s="84" t="s">
        <v>606</v>
      </c>
      <c r="C2" s="84" t="s">
        <v>607</v>
      </c>
      <c r="D2" s="85" t="s">
        <v>115</v>
      </c>
      <c r="E2" s="85" t="s">
        <v>116</v>
      </c>
      <c r="F2" s="85" t="s">
        <v>117</v>
      </c>
      <c r="G2" s="85" t="s">
        <v>118</v>
      </c>
      <c r="H2" s="85" t="s">
        <v>119</v>
      </c>
      <c r="I2" s="85" t="s">
        <v>7</v>
      </c>
      <c r="J2" s="84" t="s">
        <v>608</v>
      </c>
      <c r="K2" s="85" t="s">
        <v>121</v>
      </c>
      <c r="L2" s="85" t="s">
        <v>122</v>
      </c>
      <c r="M2" s="85" t="s">
        <v>123</v>
      </c>
      <c r="N2" s="85" t="s">
        <v>124</v>
      </c>
      <c r="O2" s="85" t="s">
        <v>125</v>
      </c>
      <c r="P2" s="85" t="s">
        <v>126</v>
      </c>
      <c r="Q2" s="85" t="s">
        <v>127</v>
      </c>
      <c r="R2" s="85" t="s">
        <v>128</v>
      </c>
      <c r="S2" s="86" t="s">
        <v>129</v>
      </c>
      <c r="T2" s="10"/>
      <c r="U2" s="10"/>
      <c r="V2" s="10"/>
      <c r="W2" s="10"/>
      <c r="X2" s="10"/>
      <c r="Y2" s="10"/>
      <c r="Z2" s="10"/>
      <c r="AA2" s="10"/>
      <c r="AB2" s="8"/>
      <c r="AC2" s="86" t="s">
        <v>130</v>
      </c>
      <c r="AD2" s="10"/>
      <c r="AE2" s="10"/>
      <c r="AF2" s="10"/>
      <c r="AG2" s="10"/>
      <c r="AH2" s="10"/>
      <c r="AI2" s="10"/>
      <c r="AJ2" s="10"/>
      <c r="AK2" s="10"/>
      <c r="AL2" s="10"/>
      <c r="AM2" s="8"/>
      <c r="AN2" s="85" t="s">
        <v>131</v>
      </c>
      <c r="AO2" s="84" t="s">
        <v>132</v>
      </c>
      <c r="AP2" s="85" t="s">
        <v>133</v>
      </c>
      <c r="AQ2" s="86" t="s">
        <v>134</v>
      </c>
      <c r="AR2" s="10"/>
      <c r="AS2" s="10"/>
      <c r="AT2" s="10"/>
      <c r="AU2" s="10"/>
      <c r="AV2" s="10"/>
      <c r="AW2" s="10"/>
      <c r="AX2" s="10"/>
      <c r="AY2" s="10"/>
      <c r="AZ2" s="8"/>
      <c r="BA2" s="84" t="s">
        <v>135</v>
      </c>
      <c r="BB2" s="84" t="s">
        <v>136</v>
      </c>
      <c r="BC2" s="84" t="s">
        <v>137</v>
      </c>
      <c r="BD2" s="87" t="s">
        <v>609</v>
      </c>
      <c r="BE2" s="41"/>
      <c r="BF2" s="41"/>
      <c r="BG2" s="41"/>
      <c r="BH2" s="42"/>
      <c r="BI2" s="84" t="s">
        <v>610</v>
      </c>
      <c r="BJ2" s="88" t="s">
        <v>140</v>
      </c>
      <c r="BK2" s="8"/>
      <c r="BL2" s="88" t="s">
        <v>141</v>
      </c>
      <c r="BM2" s="8"/>
    </row>
    <row r="3">
      <c r="A3" s="14"/>
      <c r="B3" s="14"/>
      <c r="C3" s="14"/>
      <c r="D3" s="14"/>
      <c r="E3" s="14"/>
      <c r="F3" s="14"/>
      <c r="G3" s="14"/>
      <c r="H3" s="14"/>
      <c r="I3" s="14"/>
      <c r="J3" s="14"/>
      <c r="K3" s="14"/>
      <c r="L3" s="14"/>
      <c r="M3" s="14"/>
      <c r="N3" s="14"/>
      <c r="O3" s="14"/>
      <c r="P3" s="14"/>
      <c r="Q3" s="14"/>
      <c r="R3" s="14"/>
      <c r="S3" s="89" t="s">
        <v>142</v>
      </c>
      <c r="T3" s="89" t="s">
        <v>143</v>
      </c>
      <c r="U3" s="89" t="s">
        <v>144</v>
      </c>
      <c r="V3" s="89" t="s">
        <v>145</v>
      </c>
      <c r="W3" s="89" t="s">
        <v>146</v>
      </c>
      <c r="X3" s="89" t="s">
        <v>147</v>
      </c>
      <c r="Y3" s="89" t="s">
        <v>148</v>
      </c>
      <c r="Z3" s="89" t="s">
        <v>149</v>
      </c>
      <c r="AA3" s="89" t="s">
        <v>150</v>
      </c>
      <c r="AB3" s="89" t="s">
        <v>151</v>
      </c>
      <c r="AC3" s="89" t="s">
        <v>152</v>
      </c>
      <c r="AD3" s="89" t="s">
        <v>153</v>
      </c>
      <c r="AE3" s="89" t="s">
        <v>154</v>
      </c>
      <c r="AF3" s="89" t="s">
        <v>155</v>
      </c>
      <c r="AG3" s="89" t="s">
        <v>156</v>
      </c>
      <c r="AH3" s="89" t="s">
        <v>157</v>
      </c>
      <c r="AI3" s="89" t="s">
        <v>158</v>
      </c>
      <c r="AJ3" s="89" t="s">
        <v>159</v>
      </c>
      <c r="AK3" s="89" t="s">
        <v>160</v>
      </c>
      <c r="AL3" s="89" t="s">
        <v>161</v>
      </c>
      <c r="AM3" s="89" t="s">
        <v>162</v>
      </c>
      <c r="AN3" s="14"/>
      <c r="AO3" s="14"/>
      <c r="AP3" s="14"/>
      <c r="AQ3" s="89">
        <v>2016.0</v>
      </c>
      <c r="AR3" s="89">
        <v>2017.0</v>
      </c>
      <c r="AS3" s="89">
        <v>2018.0</v>
      </c>
      <c r="AT3" s="89">
        <v>2019.0</v>
      </c>
      <c r="AU3" s="89">
        <v>2020.0</v>
      </c>
      <c r="AV3" s="89">
        <v>2021.0</v>
      </c>
      <c r="AW3" s="89">
        <v>2022.0</v>
      </c>
      <c r="AX3" s="89">
        <v>2023.0</v>
      </c>
      <c r="AY3" s="89">
        <v>2024.0</v>
      </c>
      <c r="AZ3" s="90">
        <v>2025.0</v>
      </c>
      <c r="BA3" s="14"/>
      <c r="BB3" s="14"/>
      <c r="BC3" s="14"/>
      <c r="BD3" s="46"/>
      <c r="BE3" s="47"/>
      <c r="BF3" s="47"/>
      <c r="BG3" s="47"/>
      <c r="BH3" s="48"/>
      <c r="BI3" s="91">
        <f>countif(BI5:BI515,"Ada")</f>
        <v>394</v>
      </c>
      <c r="BJ3" s="92" t="s">
        <v>163</v>
      </c>
      <c r="BK3" s="92" t="s">
        <v>164</v>
      </c>
      <c r="BL3" s="92" t="s">
        <v>611</v>
      </c>
      <c r="BM3" s="92" t="s">
        <v>166</v>
      </c>
    </row>
    <row r="4">
      <c r="A4" s="93" t="s">
        <v>168</v>
      </c>
      <c r="B4" s="93" t="s">
        <v>169</v>
      </c>
      <c r="C4" s="93" t="s">
        <v>170</v>
      </c>
      <c r="D4" s="93" t="s">
        <v>171</v>
      </c>
      <c r="E4" s="93" t="s">
        <v>172</v>
      </c>
      <c r="F4" s="93" t="s">
        <v>173</v>
      </c>
      <c r="G4" s="93" t="s">
        <v>174</v>
      </c>
      <c r="H4" s="93" t="s">
        <v>175</v>
      </c>
      <c r="I4" s="93" t="s">
        <v>176</v>
      </c>
      <c r="J4" s="93" t="s">
        <v>177</v>
      </c>
      <c r="K4" s="93" t="s">
        <v>178</v>
      </c>
      <c r="L4" s="93" t="s">
        <v>179</v>
      </c>
      <c r="M4" s="93" t="s">
        <v>180</v>
      </c>
      <c r="N4" s="93" t="s">
        <v>181</v>
      </c>
      <c r="O4" s="93" t="s">
        <v>182</v>
      </c>
      <c r="P4" s="93" t="s">
        <v>183</v>
      </c>
      <c r="Q4" s="93" t="s">
        <v>184</v>
      </c>
      <c r="R4" s="93" t="s">
        <v>185</v>
      </c>
      <c r="S4" s="93" t="s">
        <v>186</v>
      </c>
      <c r="T4" s="93" t="s">
        <v>187</v>
      </c>
      <c r="U4" s="93" t="s">
        <v>188</v>
      </c>
      <c r="V4" s="93" t="s">
        <v>189</v>
      </c>
      <c r="W4" s="93" t="s">
        <v>190</v>
      </c>
      <c r="X4" s="93" t="s">
        <v>191</v>
      </c>
      <c r="Y4" s="93" t="s">
        <v>192</v>
      </c>
      <c r="Z4" s="93" t="s">
        <v>193</v>
      </c>
      <c r="AA4" s="93" t="s">
        <v>194</v>
      </c>
      <c r="AB4" s="93" t="s">
        <v>195</v>
      </c>
      <c r="AC4" s="93" t="s">
        <v>196</v>
      </c>
      <c r="AD4" s="93" t="s">
        <v>197</v>
      </c>
      <c r="AE4" s="93" t="s">
        <v>198</v>
      </c>
      <c r="AF4" s="93" t="s">
        <v>199</v>
      </c>
      <c r="AG4" s="93" t="s">
        <v>200</v>
      </c>
      <c r="AH4" s="93" t="s">
        <v>201</v>
      </c>
      <c r="AI4" s="93" t="s">
        <v>202</v>
      </c>
      <c r="AJ4" s="93" t="s">
        <v>203</v>
      </c>
      <c r="AK4" s="93" t="s">
        <v>204</v>
      </c>
      <c r="AL4" s="93" t="s">
        <v>205</v>
      </c>
      <c r="AM4" s="93" t="s">
        <v>206</v>
      </c>
      <c r="AN4" s="93" t="s">
        <v>207</v>
      </c>
      <c r="AO4" s="93" t="s">
        <v>208</v>
      </c>
      <c r="AP4" s="93" t="s">
        <v>209</v>
      </c>
      <c r="AQ4" s="93" t="s">
        <v>210</v>
      </c>
      <c r="AR4" s="93" t="s">
        <v>211</v>
      </c>
      <c r="AS4" s="93" t="s">
        <v>212</v>
      </c>
      <c r="AT4" s="93" t="s">
        <v>213</v>
      </c>
      <c r="AU4" s="93" t="s">
        <v>214</v>
      </c>
      <c r="AV4" s="93" t="s">
        <v>215</v>
      </c>
      <c r="AW4" s="93" t="s">
        <v>216</v>
      </c>
      <c r="AX4" s="94" t="s">
        <v>217</v>
      </c>
      <c r="AY4" s="94" t="s">
        <v>218</v>
      </c>
      <c r="AZ4" s="94" t="s">
        <v>219</v>
      </c>
      <c r="BA4" s="94" t="s">
        <v>612</v>
      </c>
      <c r="BB4" s="94" t="s">
        <v>613</v>
      </c>
      <c r="BC4" s="94" t="s">
        <v>614</v>
      </c>
      <c r="BD4" s="94" t="s">
        <v>615</v>
      </c>
      <c r="BE4" s="94" t="s">
        <v>616</v>
      </c>
      <c r="BF4" s="94" t="s">
        <v>617</v>
      </c>
      <c r="BG4" s="94" t="s">
        <v>618</v>
      </c>
      <c r="BH4" s="94" t="s">
        <v>619</v>
      </c>
      <c r="BI4" s="95" t="s">
        <v>620</v>
      </c>
      <c r="BJ4" s="94" t="s">
        <v>621</v>
      </c>
      <c r="BK4" s="94" t="s">
        <v>622</v>
      </c>
      <c r="BL4" s="94" t="s">
        <v>623</v>
      </c>
      <c r="BM4" s="94" t="s">
        <v>624</v>
      </c>
    </row>
    <row r="5">
      <c r="A5" s="96" t="s">
        <v>8</v>
      </c>
      <c r="B5" s="97">
        <v>1.0</v>
      </c>
      <c r="C5" s="98" t="s">
        <v>625</v>
      </c>
      <c r="D5" s="96" t="s">
        <v>626</v>
      </c>
      <c r="E5" s="96" t="s">
        <v>627</v>
      </c>
      <c r="F5" s="96" t="s">
        <v>628</v>
      </c>
      <c r="G5" s="96" t="s">
        <v>628</v>
      </c>
      <c r="H5" s="96" t="s">
        <v>11</v>
      </c>
      <c r="I5" s="96" t="s">
        <v>629</v>
      </c>
      <c r="J5" s="97">
        <v>2021.0</v>
      </c>
      <c r="K5" s="97" t="s">
        <v>223</v>
      </c>
      <c r="L5" s="96" t="s">
        <v>630</v>
      </c>
      <c r="M5" s="96" t="s">
        <v>631</v>
      </c>
      <c r="N5" s="96" t="s">
        <v>632</v>
      </c>
      <c r="O5" s="96" t="s">
        <v>286</v>
      </c>
      <c r="P5" s="96" t="s">
        <v>330</v>
      </c>
      <c r="Q5" s="96" t="s">
        <v>633</v>
      </c>
      <c r="R5" s="96" t="s">
        <v>9</v>
      </c>
      <c r="S5" s="96" t="s">
        <v>9</v>
      </c>
      <c r="T5" s="96" t="s">
        <v>9</v>
      </c>
      <c r="U5" s="96" t="s">
        <v>9</v>
      </c>
      <c r="V5" s="96" t="s">
        <v>21</v>
      </c>
      <c r="W5" s="96" t="s">
        <v>21</v>
      </c>
      <c r="X5" s="96" t="s">
        <v>9</v>
      </c>
      <c r="Y5" s="96" t="s">
        <v>21</v>
      </c>
      <c r="Z5" s="96" t="s">
        <v>9</v>
      </c>
      <c r="AA5" s="96" t="s">
        <v>9</v>
      </c>
      <c r="AB5" s="96" t="s">
        <v>9</v>
      </c>
      <c r="AC5" s="96" t="s">
        <v>228</v>
      </c>
      <c r="AD5" s="96" t="s">
        <v>228</v>
      </c>
      <c r="AE5" s="96" t="s">
        <v>228</v>
      </c>
      <c r="AF5" s="96" t="s">
        <v>228</v>
      </c>
      <c r="AG5" s="96" t="s">
        <v>228</v>
      </c>
      <c r="AH5" s="96" t="s">
        <v>228</v>
      </c>
      <c r="AI5" s="96" t="s">
        <v>229</v>
      </c>
      <c r="AJ5" s="96" t="s">
        <v>228</v>
      </c>
      <c r="AK5" s="96" t="s">
        <v>229</v>
      </c>
      <c r="AL5" s="96" t="s">
        <v>228</v>
      </c>
      <c r="AM5" s="96" t="s">
        <v>228</v>
      </c>
      <c r="AN5" s="96" t="s">
        <v>634</v>
      </c>
      <c r="AO5" s="96" t="s">
        <v>635</v>
      </c>
      <c r="AP5" s="96" t="s">
        <v>636</v>
      </c>
      <c r="AQ5" s="96"/>
      <c r="AR5" s="99"/>
      <c r="AS5" s="99"/>
      <c r="AT5" s="98"/>
      <c r="AU5" s="98"/>
      <c r="AV5" s="96" t="s">
        <v>231</v>
      </c>
      <c r="AW5" s="98"/>
      <c r="AX5" s="96"/>
      <c r="AY5" s="98"/>
      <c r="AZ5" s="98"/>
      <c r="BA5" s="96" t="s">
        <v>637</v>
      </c>
      <c r="BB5" s="96" t="s">
        <v>638</v>
      </c>
      <c r="BC5" s="100">
        <f t="shared" ref="BC5:BC15" si="1">COUNTIF(AC5:AM5,"Sudah")</f>
        <v>9</v>
      </c>
      <c r="BD5" s="101"/>
      <c r="BE5" s="101"/>
      <c r="BF5" s="101"/>
      <c r="BG5" s="101"/>
      <c r="BH5" s="101"/>
      <c r="BI5" s="100" t="str">
        <f>IFERROR(__xludf.DUMMYFUNCTION("IF(OR(REGEXMATCH(I5,""Peraturan Walikota""),REGEXMATCH(I5,""Peraturan Bupati""),REGEXMATCH(I5,""PERATURAN BUPATI""),REGEXMATCH(I5,""PERATURAN WALIKOTA"")),""Ada"",""Tidak Ada"")"),"Ada")</f>
        <v>Ada</v>
      </c>
      <c r="BJ5" s="98" t="str">
        <f t="shared" ref="BJ5:BJ12" si="2">IF(O5 = "Belum Punya", "Tidak Ada", IF(O5 = "", "Tidak Menjawab", "Ada"))</f>
        <v>Ada</v>
      </c>
      <c r="BK5" s="96" t="str">
        <f t="shared" ref="BK5:BK12" si="3">IF(P5 = "Tidak Punya", "Tidak Ada", IF(P5 = "", "Tidak Menjawab", "Ada"))</f>
        <v>Ada</v>
      </c>
      <c r="BL5" s="98" t="str">
        <f t="shared" ref="BL5:BL182" si="4">IF(AND(R5="Ada",S5="Ada",T5="Ada"),"Lengkap","Tidak Lengkap")</f>
        <v>Lengkap</v>
      </c>
      <c r="BM5" s="98" t="str">
        <f t="shared" ref="BM5:BM182" si="5">IF(AND(U5="Ada",V5="Ada",W5="Ada",X5="Ada",Y5="Ada",AB5="Ada"),"Lengkap","Tidak Lengkap")</f>
        <v>Tidak Lengkap</v>
      </c>
    </row>
    <row r="6">
      <c r="A6" s="96" t="s">
        <v>8</v>
      </c>
      <c r="B6" s="97">
        <v>2.0</v>
      </c>
      <c r="C6" s="96" t="s">
        <v>639</v>
      </c>
      <c r="D6" s="96" t="s">
        <v>640</v>
      </c>
      <c r="E6" s="96" t="s">
        <v>641</v>
      </c>
      <c r="F6" s="102" t="s">
        <v>237</v>
      </c>
      <c r="G6" s="102" t="s">
        <v>642</v>
      </c>
      <c r="H6" s="96" t="s">
        <v>11</v>
      </c>
      <c r="I6" s="96" t="s">
        <v>643</v>
      </c>
      <c r="J6" s="97">
        <v>2021.0</v>
      </c>
      <c r="K6" s="97" t="s">
        <v>223</v>
      </c>
      <c r="L6" s="102" t="s">
        <v>644</v>
      </c>
      <c r="M6" s="103" t="s">
        <v>645</v>
      </c>
      <c r="N6" s="96" t="s">
        <v>646</v>
      </c>
      <c r="O6" s="96" t="s">
        <v>253</v>
      </c>
      <c r="P6" s="96" t="s">
        <v>647</v>
      </c>
      <c r="Q6" s="96"/>
      <c r="R6" s="96" t="s">
        <v>21</v>
      </c>
      <c r="S6" s="96" t="s">
        <v>9</v>
      </c>
      <c r="T6" s="96" t="s">
        <v>21</v>
      </c>
      <c r="U6" s="96" t="s">
        <v>21</v>
      </c>
      <c r="V6" s="96" t="s">
        <v>21</v>
      </c>
      <c r="W6" s="96" t="s">
        <v>21</v>
      </c>
      <c r="X6" s="96" t="s">
        <v>9</v>
      </c>
      <c r="Y6" s="96" t="s">
        <v>21</v>
      </c>
      <c r="Z6" s="96" t="s">
        <v>9</v>
      </c>
      <c r="AA6" s="96" t="s">
        <v>301</v>
      </c>
      <c r="AB6" s="96" t="s">
        <v>21</v>
      </c>
      <c r="AC6" s="96" t="s">
        <v>228</v>
      </c>
      <c r="AD6" s="96" t="s">
        <v>228</v>
      </c>
      <c r="AE6" s="96" t="s">
        <v>229</v>
      </c>
      <c r="AF6" s="96" t="s">
        <v>228</v>
      </c>
      <c r="AG6" s="96" t="s">
        <v>228</v>
      </c>
      <c r="AH6" s="96" t="s">
        <v>228</v>
      </c>
      <c r="AI6" s="96" t="s">
        <v>229</v>
      </c>
      <c r="AJ6" s="96" t="s">
        <v>228</v>
      </c>
      <c r="AK6" s="96" t="s">
        <v>229</v>
      </c>
      <c r="AL6" s="96" t="s">
        <v>228</v>
      </c>
      <c r="AM6" s="96" t="s">
        <v>228</v>
      </c>
      <c r="AN6" s="96" t="s">
        <v>370</v>
      </c>
      <c r="AO6" s="96" t="s">
        <v>648</v>
      </c>
      <c r="AP6" s="96" t="s">
        <v>305</v>
      </c>
      <c r="AQ6" s="98"/>
      <c r="AR6" s="96"/>
      <c r="AS6" s="98"/>
      <c r="AT6" s="98"/>
      <c r="AU6" s="98"/>
      <c r="AV6" s="96" t="s">
        <v>231</v>
      </c>
      <c r="AW6" s="98"/>
      <c r="AX6" s="104"/>
      <c r="AY6" s="98"/>
      <c r="AZ6" s="105"/>
      <c r="BA6" s="96" t="s">
        <v>649</v>
      </c>
      <c r="BB6" s="96" t="s">
        <v>650</v>
      </c>
      <c r="BC6" s="100">
        <f t="shared" si="1"/>
        <v>8</v>
      </c>
      <c r="BD6" s="106" t="s">
        <v>362</v>
      </c>
      <c r="BE6" s="106" t="s">
        <v>320</v>
      </c>
      <c r="BF6" s="106" t="s">
        <v>245</v>
      </c>
      <c r="BG6" s="106" t="s">
        <v>651</v>
      </c>
      <c r="BH6" s="106" t="s">
        <v>321</v>
      </c>
      <c r="BI6" s="100" t="str">
        <f>IFERROR(__xludf.DUMMYFUNCTION("IF(OR(REGEXMATCH(I6,""Peraturan Walikota""),REGEXMATCH(I6,""Peraturan Bupati""),REGEXMATCH(I6,""PERATURAN BUPATI""),REGEXMATCH(I6,""PERATURAN WALIKOTA"")),""Ada"",""Tidak Ada"")"),"Ada")</f>
        <v>Ada</v>
      </c>
      <c r="BJ6" s="98" t="str">
        <f t="shared" si="2"/>
        <v>Ada</v>
      </c>
      <c r="BK6" s="96" t="str">
        <f t="shared" si="3"/>
        <v>Tidak Ada</v>
      </c>
      <c r="BL6" s="98" t="str">
        <f t="shared" si="4"/>
        <v>Tidak Lengkap</v>
      </c>
      <c r="BM6" s="98" t="str">
        <f t="shared" si="5"/>
        <v>Tidak Lengkap</v>
      </c>
    </row>
    <row r="7">
      <c r="A7" s="96" t="s">
        <v>8</v>
      </c>
      <c r="B7" s="97">
        <v>3.0</v>
      </c>
      <c r="C7" s="96" t="s">
        <v>652</v>
      </c>
      <c r="D7" s="96" t="s">
        <v>653</v>
      </c>
      <c r="E7" s="96" t="s">
        <v>654</v>
      </c>
      <c r="F7" s="96">
        <v>8.521979265E10</v>
      </c>
      <c r="G7" s="96">
        <v>8.521979265E10</v>
      </c>
      <c r="H7" s="96" t="s">
        <v>11</v>
      </c>
      <c r="I7" s="96" t="s">
        <v>655</v>
      </c>
      <c r="J7" s="97">
        <v>2023.0</v>
      </c>
      <c r="K7" s="97" t="s">
        <v>223</v>
      </c>
      <c r="L7" s="96" t="s">
        <v>656</v>
      </c>
      <c r="M7" s="96" t="s">
        <v>657</v>
      </c>
      <c r="N7" s="96" t="s">
        <v>658</v>
      </c>
      <c r="O7" s="96" t="s">
        <v>226</v>
      </c>
      <c r="P7" s="96" t="s">
        <v>287</v>
      </c>
      <c r="Q7" s="96" t="s">
        <v>237</v>
      </c>
      <c r="R7" s="96" t="s">
        <v>9</v>
      </c>
      <c r="S7" s="96" t="s">
        <v>21</v>
      </c>
      <c r="T7" s="96" t="s">
        <v>9</v>
      </c>
      <c r="U7" s="96" t="s">
        <v>21</v>
      </c>
      <c r="V7" s="96" t="s">
        <v>9</v>
      </c>
      <c r="W7" s="96" t="s">
        <v>21</v>
      </c>
      <c r="X7" s="96" t="s">
        <v>21</v>
      </c>
      <c r="Y7" s="96" t="s">
        <v>9</v>
      </c>
      <c r="Z7" s="96" t="s">
        <v>9</v>
      </c>
      <c r="AA7" s="96" t="s">
        <v>21</v>
      </c>
      <c r="AB7" s="96" t="s">
        <v>21</v>
      </c>
      <c r="AC7" s="96" t="s">
        <v>228</v>
      </c>
      <c r="AD7" s="96" t="s">
        <v>228</v>
      </c>
      <c r="AE7" s="96" t="s">
        <v>228</v>
      </c>
      <c r="AF7" s="96" t="s">
        <v>228</v>
      </c>
      <c r="AG7" s="96" t="s">
        <v>228</v>
      </c>
      <c r="AH7" s="96" t="s">
        <v>228</v>
      </c>
      <c r="AI7" s="96" t="s">
        <v>229</v>
      </c>
      <c r="AJ7" s="96" t="s">
        <v>228</v>
      </c>
      <c r="AK7" s="96" t="s">
        <v>228</v>
      </c>
      <c r="AL7" s="96" t="s">
        <v>228</v>
      </c>
      <c r="AM7" s="96" t="s">
        <v>228</v>
      </c>
      <c r="AN7" s="96" t="s">
        <v>237</v>
      </c>
      <c r="AO7" s="96" t="s">
        <v>659</v>
      </c>
      <c r="AP7" s="96" t="s">
        <v>660</v>
      </c>
      <c r="AQ7" s="96"/>
      <c r="AR7" s="96"/>
      <c r="AS7" s="96"/>
      <c r="AT7" s="96"/>
      <c r="AU7" s="96"/>
      <c r="AV7" s="96"/>
      <c r="AW7" s="96"/>
      <c r="AX7" s="96" t="s">
        <v>231</v>
      </c>
      <c r="AY7" s="96"/>
      <c r="AZ7" s="96"/>
      <c r="BA7" s="96" t="s">
        <v>661</v>
      </c>
      <c r="BB7" s="96" t="s">
        <v>662</v>
      </c>
      <c r="BC7" s="100">
        <f t="shared" si="1"/>
        <v>10</v>
      </c>
      <c r="BD7" s="106"/>
      <c r="BE7" s="106"/>
      <c r="BF7" s="106"/>
      <c r="BG7" s="106"/>
      <c r="BH7" s="106"/>
      <c r="BI7" s="100" t="str">
        <f>IFERROR(__xludf.DUMMYFUNCTION("IF(OR(REGEXMATCH(I7,""Peraturan Walikota""),REGEXMATCH(I7,""Peraturan Bupati""),REGEXMATCH(I7,""PERATURAN BUPATI""),REGEXMATCH(I7,""PERATURAN WALIKOTA"")),""Ada"",""Tidak Ada"")"),"Ada")</f>
        <v>Ada</v>
      </c>
      <c r="BJ7" s="98" t="str">
        <f t="shared" si="2"/>
        <v>Ada</v>
      </c>
      <c r="BK7" s="96" t="str">
        <f t="shared" si="3"/>
        <v>Tidak Ada</v>
      </c>
      <c r="BL7" s="98" t="str">
        <f t="shared" si="4"/>
        <v>Tidak Lengkap</v>
      </c>
      <c r="BM7" s="98" t="str">
        <f t="shared" si="5"/>
        <v>Tidak Lengkap</v>
      </c>
    </row>
    <row r="8">
      <c r="A8" s="96" t="s">
        <v>8</v>
      </c>
      <c r="B8" s="97">
        <v>4.0</v>
      </c>
      <c r="C8" s="96" t="s">
        <v>663</v>
      </c>
      <c r="D8" s="96" t="s">
        <v>664</v>
      </c>
      <c r="E8" s="96" t="s">
        <v>665</v>
      </c>
      <c r="F8" s="96">
        <v>8.5322422312E10</v>
      </c>
      <c r="G8" s="96">
        <v>8.5322422312E10</v>
      </c>
      <c r="H8" s="96" t="s">
        <v>11</v>
      </c>
      <c r="I8" s="96" t="s">
        <v>666</v>
      </c>
      <c r="J8" s="97">
        <v>2022.0</v>
      </c>
      <c r="K8" s="97" t="s">
        <v>223</v>
      </c>
      <c r="L8" s="96" t="s">
        <v>667</v>
      </c>
      <c r="M8" s="96" t="s">
        <v>668</v>
      </c>
      <c r="N8" s="96" t="s">
        <v>669</v>
      </c>
      <c r="O8" s="96" t="s">
        <v>226</v>
      </c>
      <c r="P8" s="96" t="s">
        <v>670</v>
      </c>
      <c r="Q8" s="96" t="s">
        <v>671</v>
      </c>
      <c r="R8" s="96" t="s">
        <v>9</v>
      </c>
      <c r="S8" s="96" t="s">
        <v>9</v>
      </c>
      <c r="T8" s="96" t="s">
        <v>9</v>
      </c>
      <c r="U8" s="96" t="s">
        <v>9</v>
      </c>
      <c r="V8" s="96" t="s">
        <v>21</v>
      </c>
      <c r="W8" s="96" t="s">
        <v>9</v>
      </c>
      <c r="X8" s="96" t="s">
        <v>9</v>
      </c>
      <c r="Y8" s="96" t="s">
        <v>9</v>
      </c>
      <c r="Z8" s="96" t="s">
        <v>9</v>
      </c>
      <c r="AA8" s="96" t="s">
        <v>9</v>
      </c>
      <c r="AB8" s="96" t="s">
        <v>9</v>
      </c>
      <c r="AC8" s="96" t="s">
        <v>228</v>
      </c>
      <c r="AD8" s="96" t="s">
        <v>228</v>
      </c>
      <c r="AE8" s="96" t="s">
        <v>228</v>
      </c>
      <c r="AF8" s="96" t="s">
        <v>228</v>
      </c>
      <c r="AG8" s="96" t="s">
        <v>228</v>
      </c>
      <c r="AH8" s="96" t="s">
        <v>228</v>
      </c>
      <c r="AI8" s="96" t="s">
        <v>228</v>
      </c>
      <c r="AJ8" s="96" t="s">
        <v>228</v>
      </c>
      <c r="AK8" s="96" t="s">
        <v>229</v>
      </c>
      <c r="AL8" s="96" t="s">
        <v>228</v>
      </c>
      <c r="AM8" s="96" t="s">
        <v>228</v>
      </c>
      <c r="AN8" s="96"/>
      <c r="AO8" s="96">
        <v>102.0</v>
      </c>
      <c r="AP8" s="96" t="s">
        <v>672</v>
      </c>
      <c r="AQ8" s="96"/>
      <c r="AR8" s="105"/>
      <c r="AS8" s="105"/>
      <c r="AT8" s="96"/>
      <c r="AU8" s="96"/>
      <c r="AV8" s="96"/>
      <c r="AW8" s="96" t="s">
        <v>231</v>
      </c>
      <c r="AX8" s="96"/>
      <c r="AY8" s="96"/>
      <c r="AZ8" s="96"/>
      <c r="BA8" s="96" t="s">
        <v>673</v>
      </c>
      <c r="BB8" s="96" t="s">
        <v>674</v>
      </c>
      <c r="BC8" s="100">
        <f t="shared" si="1"/>
        <v>10</v>
      </c>
      <c r="BD8" s="106"/>
      <c r="BE8" s="106"/>
      <c r="BF8" s="106"/>
      <c r="BG8" s="106"/>
      <c r="BH8" s="106"/>
      <c r="BI8" s="100" t="str">
        <f>IFERROR(__xludf.DUMMYFUNCTION("IF(OR(REGEXMATCH(I8,""Peraturan Walikota""),REGEXMATCH(I8,""Peraturan Bupati""),REGEXMATCH(I8,""PERATURAN BUPATI""),REGEXMATCH(I8,""PERATURAN WALIKOTA"")),""Ada"",""Tidak Ada"")"),"Ada")</f>
        <v>Ada</v>
      </c>
      <c r="BJ8" s="98" t="str">
        <f t="shared" si="2"/>
        <v>Ada</v>
      </c>
      <c r="BK8" s="96" t="str">
        <f t="shared" si="3"/>
        <v>Ada</v>
      </c>
      <c r="BL8" s="98" t="str">
        <f t="shared" si="4"/>
        <v>Lengkap</v>
      </c>
      <c r="BM8" s="98" t="str">
        <f t="shared" si="5"/>
        <v>Tidak Lengkap</v>
      </c>
    </row>
    <row r="9">
      <c r="A9" s="96" t="s">
        <v>8</v>
      </c>
      <c r="B9" s="97">
        <v>5.0</v>
      </c>
      <c r="C9" s="96" t="s">
        <v>675</v>
      </c>
      <c r="D9" s="96" t="s">
        <v>676</v>
      </c>
      <c r="E9" s="96" t="s">
        <v>677</v>
      </c>
      <c r="F9" s="96" t="s">
        <v>678</v>
      </c>
      <c r="G9" s="96">
        <v>8.5372197167E10</v>
      </c>
      <c r="H9" s="96" t="s">
        <v>679</v>
      </c>
      <c r="I9" s="96" t="s">
        <v>680</v>
      </c>
      <c r="J9" s="97">
        <v>2021.0</v>
      </c>
      <c r="K9" s="97" t="s">
        <v>223</v>
      </c>
      <c r="L9" s="96">
        <v>8.2165767705E10</v>
      </c>
      <c r="M9" s="96" t="s">
        <v>681</v>
      </c>
      <c r="N9" s="96" t="s">
        <v>449</v>
      </c>
      <c r="O9" s="96" t="s">
        <v>226</v>
      </c>
      <c r="P9" s="96" t="s">
        <v>378</v>
      </c>
      <c r="Q9" s="96"/>
      <c r="R9" s="96" t="s">
        <v>21</v>
      </c>
      <c r="S9" s="96" t="s">
        <v>21</v>
      </c>
      <c r="T9" s="96" t="s">
        <v>21</v>
      </c>
      <c r="U9" s="96" t="s">
        <v>21</v>
      </c>
      <c r="V9" s="96" t="s">
        <v>21</v>
      </c>
      <c r="W9" s="96" t="s">
        <v>21</v>
      </c>
      <c r="X9" s="96" t="s">
        <v>9</v>
      </c>
      <c r="Y9" s="96" t="s">
        <v>21</v>
      </c>
      <c r="Z9" s="96" t="s">
        <v>21</v>
      </c>
      <c r="AA9" s="96" t="s">
        <v>21</v>
      </c>
      <c r="AB9" s="96" t="s">
        <v>21</v>
      </c>
      <c r="AC9" s="96" t="s">
        <v>228</v>
      </c>
      <c r="AD9" s="96" t="s">
        <v>228</v>
      </c>
      <c r="AE9" s="96" t="s">
        <v>228</v>
      </c>
      <c r="AF9" s="96" t="s">
        <v>228</v>
      </c>
      <c r="AG9" s="96" t="s">
        <v>228</v>
      </c>
      <c r="AH9" s="96" t="s">
        <v>228</v>
      </c>
      <c r="AI9" s="96" t="s">
        <v>229</v>
      </c>
      <c r="AJ9" s="96" t="s">
        <v>228</v>
      </c>
      <c r="AK9" s="96" t="s">
        <v>228</v>
      </c>
      <c r="AL9" s="96" t="s">
        <v>228</v>
      </c>
      <c r="AM9" s="96" t="s">
        <v>228</v>
      </c>
      <c r="AN9" s="96"/>
      <c r="AO9" s="96" t="s">
        <v>682</v>
      </c>
      <c r="AP9" s="96" t="s">
        <v>683</v>
      </c>
      <c r="AQ9" s="96"/>
      <c r="AR9" s="105"/>
      <c r="AS9" s="105"/>
      <c r="AT9" s="96"/>
      <c r="AU9" s="96"/>
      <c r="AV9" s="96" t="s">
        <v>231</v>
      </c>
      <c r="AW9" s="96"/>
      <c r="AX9" s="96"/>
      <c r="AY9" s="96"/>
      <c r="AZ9" s="96"/>
      <c r="BA9" s="96" t="s">
        <v>684</v>
      </c>
      <c r="BB9" s="96" t="s">
        <v>685</v>
      </c>
      <c r="BC9" s="100">
        <f t="shared" si="1"/>
        <v>10</v>
      </c>
      <c r="BD9" s="106"/>
      <c r="BE9" s="106"/>
      <c r="BF9" s="106"/>
      <c r="BG9" s="106"/>
      <c r="BH9" s="106"/>
      <c r="BI9" s="100" t="str">
        <f>IFERROR(__xludf.DUMMYFUNCTION("IF(OR(REGEXMATCH(I9,""Peraturan Walikota""),REGEXMATCH(I9,""Peraturan Bupati""),REGEXMATCH(I9,""PERATURAN BUPATI""),REGEXMATCH(I9,""PERATURAN WALIKOTA"")),""Ada"",""Tidak Ada"")"),"Ada")</f>
        <v>Ada</v>
      </c>
      <c r="BJ9" s="98" t="str">
        <f t="shared" si="2"/>
        <v>Ada</v>
      </c>
      <c r="BK9" s="96" t="str">
        <f t="shared" si="3"/>
        <v>Ada</v>
      </c>
      <c r="BL9" s="98" t="str">
        <f t="shared" si="4"/>
        <v>Tidak Lengkap</v>
      </c>
      <c r="BM9" s="98" t="str">
        <f t="shared" si="5"/>
        <v>Tidak Lengkap</v>
      </c>
    </row>
    <row r="10">
      <c r="A10" s="96" t="s">
        <v>8</v>
      </c>
      <c r="B10" s="97">
        <v>6.0</v>
      </c>
      <c r="C10" s="96" t="s">
        <v>686</v>
      </c>
      <c r="D10" s="96" t="s">
        <v>687</v>
      </c>
      <c r="E10" s="96" t="s">
        <v>688</v>
      </c>
      <c r="F10" s="96">
        <v>8.126503078E10</v>
      </c>
      <c r="G10" s="96">
        <v>8.126503078E10</v>
      </c>
      <c r="H10" s="96" t="s">
        <v>11</v>
      </c>
      <c r="I10" s="96" t="s">
        <v>689</v>
      </c>
      <c r="J10" s="97">
        <v>2021.0</v>
      </c>
      <c r="K10" s="97" t="s">
        <v>387</v>
      </c>
      <c r="L10" s="96" t="s">
        <v>11</v>
      </c>
      <c r="M10" s="96" t="s">
        <v>690</v>
      </c>
      <c r="N10" s="96" t="s">
        <v>691</v>
      </c>
      <c r="O10" s="96" t="s">
        <v>226</v>
      </c>
      <c r="P10" s="96" t="s">
        <v>341</v>
      </c>
      <c r="Q10" s="96" t="s">
        <v>692</v>
      </c>
      <c r="R10" s="96" t="s">
        <v>9</v>
      </c>
      <c r="S10" s="96" t="s">
        <v>9</v>
      </c>
      <c r="T10" s="96" t="s">
        <v>9</v>
      </c>
      <c r="U10" s="96" t="s">
        <v>21</v>
      </c>
      <c r="V10" s="96" t="s">
        <v>21</v>
      </c>
      <c r="W10" s="96" t="s">
        <v>21</v>
      </c>
      <c r="X10" s="96" t="s">
        <v>21</v>
      </c>
      <c r="Y10" s="96" t="s">
        <v>21</v>
      </c>
      <c r="Z10" s="96" t="s">
        <v>21</v>
      </c>
      <c r="AA10" s="96" t="s">
        <v>21</v>
      </c>
      <c r="AB10" s="96" t="s">
        <v>21</v>
      </c>
      <c r="AC10" s="96" t="s">
        <v>228</v>
      </c>
      <c r="AD10" s="96" t="s">
        <v>228</v>
      </c>
      <c r="AE10" s="96" t="s">
        <v>228</v>
      </c>
      <c r="AF10" s="96" t="s">
        <v>228</v>
      </c>
      <c r="AG10" s="96" t="s">
        <v>228</v>
      </c>
      <c r="AH10" s="96" t="s">
        <v>228</v>
      </c>
      <c r="AI10" s="96" t="s">
        <v>229</v>
      </c>
      <c r="AJ10" s="96" t="s">
        <v>228</v>
      </c>
      <c r="AK10" s="96" t="s">
        <v>228</v>
      </c>
      <c r="AL10" s="96" t="s">
        <v>228</v>
      </c>
      <c r="AM10" s="96" t="s">
        <v>228</v>
      </c>
      <c r="AN10" s="96" t="s">
        <v>693</v>
      </c>
      <c r="AO10" s="96" t="s">
        <v>694</v>
      </c>
      <c r="AP10" s="96" t="s">
        <v>695</v>
      </c>
      <c r="AQ10" s="96"/>
      <c r="AR10" s="105"/>
      <c r="AS10" s="105"/>
      <c r="AT10" s="96"/>
      <c r="AU10" s="96"/>
      <c r="AV10" s="96" t="s">
        <v>231</v>
      </c>
      <c r="AW10" s="96"/>
      <c r="AX10" s="96"/>
      <c r="AY10" s="96"/>
      <c r="AZ10" s="96"/>
      <c r="BA10" s="96" t="s">
        <v>696</v>
      </c>
      <c r="BB10" s="96" t="s">
        <v>9</v>
      </c>
      <c r="BC10" s="100">
        <f t="shared" si="1"/>
        <v>10</v>
      </c>
      <c r="BD10" s="106"/>
      <c r="BE10" s="106"/>
      <c r="BF10" s="106"/>
      <c r="BG10" s="106"/>
      <c r="BH10" s="106"/>
      <c r="BI10" s="100" t="str">
        <f>IFERROR(__xludf.DUMMYFUNCTION("IF(OR(REGEXMATCH(I10,""Peraturan Walikota""),REGEXMATCH(I10,""Peraturan Bupati""),REGEXMATCH(I10,""PERATURAN BUPATI""),REGEXMATCH(I10,""PERATURAN WALIKOTA"")),""Ada"",""Tidak Ada"")"),"Ada")</f>
        <v>Ada</v>
      </c>
      <c r="BJ10" s="98" t="str">
        <f t="shared" si="2"/>
        <v>Ada</v>
      </c>
      <c r="BK10" s="96" t="str">
        <f t="shared" si="3"/>
        <v>Ada</v>
      </c>
      <c r="BL10" s="98" t="str">
        <f t="shared" si="4"/>
        <v>Lengkap</v>
      </c>
      <c r="BM10" s="98" t="str">
        <f t="shared" si="5"/>
        <v>Tidak Lengkap</v>
      </c>
    </row>
    <row r="11">
      <c r="A11" s="96" t="s">
        <v>8</v>
      </c>
      <c r="B11" s="97">
        <v>7.0</v>
      </c>
      <c r="C11" s="96" t="s">
        <v>697</v>
      </c>
      <c r="D11" s="96" t="s">
        <v>698</v>
      </c>
      <c r="E11" s="96" t="s">
        <v>699</v>
      </c>
      <c r="F11" s="96">
        <v>8.5270910051E10</v>
      </c>
      <c r="G11" s="96">
        <v>8.5270910051E10</v>
      </c>
      <c r="H11" s="96" t="s">
        <v>11</v>
      </c>
      <c r="I11" s="96" t="s">
        <v>700</v>
      </c>
      <c r="J11" s="97">
        <v>2023.0</v>
      </c>
      <c r="K11" s="97" t="s">
        <v>223</v>
      </c>
      <c r="L11" s="96" t="s">
        <v>701</v>
      </c>
      <c r="M11" s="96" t="s">
        <v>702</v>
      </c>
      <c r="N11" s="96" t="s">
        <v>703</v>
      </c>
      <c r="O11" s="96" t="s">
        <v>226</v>
      </c>
      <c r="P11" s="96" t="s">
        <v>378</v>
      </c>
      <c r="Q11" s="96" t="s">
        <v>704</v>
      </c>
      <c r="R11" s="96" t="s">
        <v>9</v>
      </c>
      <c r="S11" s="96" t="s">
        <v>9</v>
      </c>
      <c r="T11" s="96" t="s">
        <v>9</v>
      </c>
      <c r="U11" s="96" t="s">
        <v>21</v>
      </c>
      <c r="V11" s="96" t="s">
        <v>9</v>
      </c>
      <c r="W11" s="96" t="s">
        <v>9</v>
      </c>
      <c r="X11" s="96" t="s">
        <v>21</v>
      </c>
      <c r="Y11" s="96" t="s">
        <v>9</v>
      </c>
      <c r="Z11" s="96" t="s">
        <v>9</v>
      </c>
      <c r="AA11" s="96" t="s">
        <v>21</v>
      </c>
      <c r="AB11" s="96" t="s">
        <v>21</v>
      </c>
      <c r="AC11" s="96" t="s">
        <v>228</v>
      </c>
      <c r="AD11" s="96" t="s">
        <v>228</v>
      </c>
      <c r="AE11" s="96" t="s">
        <v>228</v>
      </c>
      <c r="AF11" s="96" t="s">
        <v>228</v>
      </c>
      <c r="AG11" s="96" t="s">
        <v>228</v>
      </c>
      <c r="AH11" s="96" t="s">
        <v>228</v>
      </c>
      <c r="AI11" s="96" t="s">
        <v>228</v>
      </c>
      <c r="AJ11" s="96" t="s">
        <v>228</v>
      </c>
      <c r="AK11" s="96" t="s">
        <v>228</v>
      </c>
      <c r="AL11" s="96" t="s">
        <v>228</v>
      </c>
      <c r="AM11" s="96" t="s">
        <v>228</v>
      </c>
      <c r="AN11" s="96" t="s">
        <v>705</v>
      </c>
      <c r="AO11" s="96">
        <v>161.0</v>
      </c>
      <c r="AP11" s="96" t="s">
        <v>305</v>
      </c>
      <c r="AQ11" s="96"/>
      <c r="AR11" s="96"/>
      <c r="AS11" s="96"/>
      <c r="AT11" s="96"/>
      <c r="AU11" s="96"/>
      <c r="AV11" s="96"/>
      <c r="AW11" s="96"/>
      <c r="AX11" s="96" t="s">
        <v>231</v>
      </c>
      <c r="AY11" s="96"/>
      <c r="AZ11" s="96"/>
      <c r="BA11" s="96" t="s">
        <v>706</v>
      </c>
      <c r="BB11" s="96" t="s">
        <v>707</v>
      </c>
      <c r="BC11" s="100">
        <f t="shared" si="1"/>
        <v>11</v>
      </c>
      <c r="BD11" s="106" t="s">
        <v>361</v>
      </c>
      <c r="BE11" s="106" t="s">
        <v>245</v>
      </c>
      <c r="BF11" s="106" t="s">
        <v>708</v>
      </c>
      <c r="BG11" s="106" t="s">
        <v>245</v>
      </c>
      <c r="BH11" s="106" t="s">
        <v>362</v>
      </c>
      <c r="BI11" s="100" t="str">
        <f>IFERROR(__xludf.DUMMYFUNCTION("IF(OR(REGEXMATCH(I11,""Peraturan Walikota""),REGEXMATCH(I11,""Peraturan Bupati""),REGEXMATCH(I11,""PERATURAN BUPATI""),REGEXMATCH(I11,""PERATURAN WALIKOTA"")),""Ada"",""Tidak Ada"")"),"Ada")</f>
        <v>Ada</v>
      </c>
      <c r="BJ11" s="98" t="str">
        <f t="shared" si="2"/>
        <v>Ada</v>
      </c>
      <c r="BK11" s="96" t="str">
        <f t="shared" si="3"/>
        <v>Ada</v>
      </c>
      <c r="BL11" s="98" t="str">
        <f t="shared" si="4"/>
        <v>Lengkap</v>
      </c>
      <c r="BM11" s="98" t="str">
        <f t="shared" si="5"/>
        <v>Tidak Lengkap</v>
      </c>
    </row>
    <row r="12">
      <c r="A12" s="96" t="s">
        <v>8</v>
      </c>
      <c r="B12" s="97">
        <v>8.0</v>
      </c>
      <c r="C12" s="96" t="s">
        <v>709</v>
      </c>
      <c r="D12" s="96" t="s">
        <v>710</v>
      </c>
      <c r="E12" s="96" t="s">
        <v>711</v>
      </c>
      <c r="F12" s="96">
        <v>8.1360549773E10</v>
      </c>
      <c r="G12" s="96">
        <v>8.5383092755E10</v>
      </c>
      <c r="H12" s="96" t="s">
        <v>11</v>
      </c>
      <c r="I12" s="96" t="s">
        <v>712</v>
      </c>
      <c r="J12" s="97">
        <v>2022.0</v>
      </c>
      <c r="K12" s="97" t="s">
        <v>223</v>
      </c>
      <c r="L12" s="96">
        <v>8.1360549773E10</v>
      </c>
      <c r="M12" s="96" t="s">
        <v>713</v>
      </c>
      <c r="N12" s="96" t="s">
        <v>714</v>
      </c>
      <c r="O12" s="96" t="s">
        <v>580</v>
      </c>
      <c r="P12" s="96" t="s">
        <v>330</v>
      </c>
      <c r="Q12" s="96" t="s">
        <v>715</v>
      </c>
      <c r="R12" s="96" t="s">
        <v>9</v>
      </c>
      <c r="S12" s="96" t="s">
        <v>21</v>
      </c>
      <c r="T12" s="96" t="s">
        <v>9</v>
      </c>
      <c r="U12" s="96" t="s">
        <v>9</v>
      </c>
      <c r="V12" s="96" t="s">
        <v>9</v>
      </c>
      <c r="W12" s="96" t="s">
        <v>21</v>
      </c>
      <c r="X12" s="96" t="s">
        <v>21</v>
      </c>
      <c r="Y12" s="96" t="s">
        <v>21</v>
      </c>
      <c r="Z12" s="96" t="s">
        <v>21</v>
      </c>
      <c r="AA12" s="96" t="s">
        <v>21</v>
      </c>
      <c r="AB12" s="96" t="s">
        <v>21</v>
      </c>
      <c r="AC12" s="96" t="s">
        <v>228</v>
      </c>
      <c r="AD12" s="96" t="s">
        <v>228</v>
      </c>
      <c r="AE12" s="96" t="s">
        <v>228</v>
      </c>
      <c r="AF12" s="96" t="s">
        <v>228</v>
      </c>
      <c r="AG12" s="96" t="s">
        <v>229</v>
      </c>
      <c r="AH12" s="96" t="s">
        <v>229</v>
      </c>
      <c r="AI12" s="96" t="s">
        <v>228</v>
      </c>
      <c r="AJ12" s="96" t="s">
        <v>228</v>
      </c>
      <c r="AK12" s="96" t="s">
        <v>228</v>
      </c>
      <c r="AL12" s="96" t="s">
        <v>228</v>
      </c>
      <c r="AM12" s="96" t="s">
        <v>228</v>
      </c>
      <c r="AN12" s="96" t="s">
        <v>716</v>
      </c>
      <c r="AO12" s="96" t="s">
        <v>717</v>
      </c>
      <c r="AP12" s="96" t="s">
        <v>718</v>
      </c>
      <c r="AQ12" s="96"/>
      <c r="AR12" s="96"/>
      <c r="AS12" s="96"/>
      <c r="AT12" s="96"/>
      <c r="AU12" s="96"/>
      <c r="AV12" s="96"/>
      <c r="AW12" s="96" t="s">
        <v>231</v>
      </c>
      <c r="AX12" s="96"/>
      <c r="AY12" s="96"/>
      <c r="AZ12" s="96"/>
      <c r="BA12" s="96" t="s">
        <v>719</v>
      </c>
      <c r="BB12" s="96" t="s">
        <v>720</v>
      </c>
      <c r="BC12" s="100">
        <f t="shared" si="1"/>
        <v>9</v>
      </c>
      <c r="BD12" s="106"/>
      <c r="BE12" s="106"/>
      <c r="BF12" s="106"/>
      <c r="BG12" s="106"/>
      <c r="BH12" s="106"/>
      <c r="BI12" s="100" t="str">
        <f>IFERROR(__xludf.DUMMYFUNCTION("IF(OR(REGEXMATCH(I12,""Peraturan Walikota""),REGEXMATCH(I12,""Peraturan Bupati""),REGEXMATCH(I12,""PERATURAN BUPATI""),REGEXMATCH(I12,""PERATURAN WALIKOTA"")),""Ada"",""Tidak Ada"")"),"Ada")</f>
        <v>Ada</v>
      </c>
      <c r="BJ12" s="98" t="str">
        <f t="shared" si="2"/>
        <v>Tidak Ada</v>
      </c>
      <c r="BK12" s="96" t="str">
        <f t="shared" si="3"/>
        <v>Ada</v>
      </c>
      <c r="BL12" s="98" t="str">
        <f t="shared" si="4"/>
        <v>Tidak Lengkap</v>
      </c>
      <c r="BM12" s="98" t="str">
        <f t="shared" si="5"/>
        <v>Tidak Lengkap</v>
      </c>
    </row>
    <row r="13">
      <c r="A13" s="96" t="s">
        <v>8</v>
      </c>
      <c r="B13" s="97">
        <v>9.0</v>
      </c>
      <c r="C13" s="96" t="s">
        <v>721</v>
      </c>
      <c r="D13" s="96"/>
      <c r="E13" s="96"/>
      <c r="F13" s="96"/>
      <c r="G13" s="96"/>
      <c r="H13" s="96"/>
      <c r="I13" s="96" t="s">
        <v>722</v>
      </c>
      <c r="J13" s="97">
        <v>2023.0</v>
      </c>
      <c r="K13" s="97" t="s">
        <v>223</v>
      </c>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100">
        <f t="shared" si="1"/>
        <v>0</v>
      </c>
      <c r="BD13" s="106"/>
      <c r="BE13" s="106"/>
      <c r="BF13" s="106"/>
      <c r="BG13" s="106"/>
      <c r="BH13" s="106"/>
      <c r="BI13" s="100" t="str">
        <f>IFERROR(__xludf.DUMMYFUNCTION("IF(OR(REGEXMATCH(I13,""Peraturan Walikota""),REGEXMATCH(I13,""Peraturan Bupati""),REGEXMATCH(I13,""PERATURAN BUPATI""),REGEXMATCH(I13,""PERATURAN WALIKOTA"")),""Ada"",""Tidak Ada"")"),"Ada")</f>
        <v>Ada</v>
      </c>
      <c r="BJ13" s="98"/>
      <c r="BK13" s="96"/>
      <c r="BL13" s="98" t="str">
        <f t="shared" si="4"/>
        <v>Tidak Lengkap</v>
      </c>
      <c r="BM13" s="98" t="str">
        <f t="shared" si="5"/>
        <v>Tidak Lengkap</v>
      </c>
    </row>
    <row r="14">
      <c r="A14" s="96" t="s">
        <v>8</v>
      </c>
      <c r="B14" s="97">
        <v>10.0</v>
      </c>
      <c r="C14" s="96" t="s">
        <v>723</v>
      </c>
      <c r="D14" s="96" t="s">
        <v>724</v>
      </c>
      <c r="E14" s="96" t="s">
        <v>725</v>
      </c>
      <c r="F14" s="96">
        <v>8.2215444568E10</v>
      </c>
      <c r="G14" s="96" t="s">
        <v>237</v>
      </c>
      <c r="H14" s="96" t="s">
        <v>11</v>
      </c>
      <c r="I14" s="96" t="s">
        <v>726</v>
      </c>
      <c r="J14" s="97">
        <v>2023.0</v>
      </c>
      <c r="K14" s="97" t="s">
        <v>223</v>
      </c>
      <c r="L14" s="96" t="s">
        <v>727</v>
      </c>
      <c r="M14" s="96" t="s">
        <v>728</v>
      </c>
      <c r="N14" s="96" t="s">
        <v>729</v>
      </c>
      <c r="O14" s="96" t="s">
        <v>580</v>
      </c>
      <c r="P14" s="96" t="s">
        <v>330</v>
      </c>
      <c r="Q14" s="96" t="s">
        <v>237</v>
      </c>
      <c r="R14" s="96" t="s">
        <v>21</v>
      </c>
      <c r="S14" s="96" t="s">
        <v>21</v>
      </c>
      <c r="T14" s="96" t="s">
        <v>21</v>
      </c>
      <c r="U14" s="96" t="s">
        <v>21</v>
      </c>
      <c r="V14" s="96" t="s">
        <v>21</v>
      </c>
      <c r="W14" s="96" t="s">
        <v>21</v>
      </c>
      <c r="X14" s="96" t="s">
        <v>21</v>
      </c>
      <c r="Y14" s="96" t="s">
        <v>21</v>
      </c>
      <c r="Z14" s="96" t="s">
        <v>21</v>
      </c>
      <c r="AA14" s="96" t="s">
        <v>21</v>
      </c>
      <c r="AB14" s="96" t="s">
        <v>21</v>
      </c>
      <c r="AC14" s="96" t="s">
        <v>228</v>
      </c>
      <c r="AD14" s="96" t="s">
        <v>228</v>
      </c>
      <c r="AE14" s="96" t="s">
        <v>228</v>
      </c>
      <c r="AF14" s="96" t="s">
        <v>228</v>
      </c>
      <c r="AG14" s="96" t="s">
        <v>228</v>
      </c>
      <c r="AH14" s="96" t="s">
        <v>228</v>
      </c>
      <c r="AI14" s="96" t="s">
        <v>229</v>
      </c>
      <c r="AJ14" s="96" t="s">
        <v>228</v>
      </c>
      <c r="AK14" s="96" t="s">
        <v>228</v>
      </c>
      <c r="AL14" s="96" t="s">
        <v>228</v>
      </c>
      <c r="AM14" s="96" t="s">
        <v>228</v>
      </c>
      <c r="AN14" s="96"/>
      <c r="AO14" s="96">
        <v>34.0</v>
      </c>
      <c r="AP14" s="96" t="s">
        <v>278</v>
      </c>
      <c r="AQ14" s="96"/>
      <c r="AR14" s="96"/>
      <c r="AS14" s="96"/>
      <c r="AT14" s="96"/>
      <c r="AU14" s="96"/>
      <c r="AV14" s="96"/>
      <c r="AW14" s="96"/>
      <c r="AX14" s="96" t="s">
        <v>231</v>
      </c>
      <c r="AY14" s="96"/>
      <c r="AZ14" s="96"/>
      <c r="BA14" s="96" t="s">
        <v>730</v>
      </c>
      <c r="BB14" s="96" t="s">
        <v>731</v>
      </c>
      <c r="BC14" s="100">
        <f t="shared" si="1"/>
        <v>10</v>
      </c>
      <c r="BD14" s="106"/>
      <c r="BE14" s="106"/>
      <c r="BF14" s="106"/>
      <c r="BG14" s="106"/>
      <c r="BH14" s="106"/>
      <c r="BI14" s="100" t="str">
        <f>IFERROR(__xludf.DUMMYFUNCTION("IF(OR(REGEXMATCH(I14,""Peraturan Walikota""),REGEXMATCH(I14,""Peraturan Bupati""),REGEXMATCH(I14,""PERATURAN BUPATI""),REGEXMATCH(I14,""PERATURAN WALIKOTA"")),""Ada"",""Tidak Ada"")"),"Ada")</f>
        <v>Ada</v>
      </c>
      <c r="BJ14" s="98" t="str">
        <f>IF(O14 = "Belum Punya", "Tidak Ada", IF(O14 = "", "Tidak Menjawab", "Ada"))</f>
        <v>Tidak Ada</v>
      </c>
      <c r="BK14" s="96" t="str">
        <f>IF(P14 = "Tidak Punya", "Tidak Ada", IF(P14 = "", "Tidak Menjawab", "Ada"))</f>
        <v>Ada</v>
      </c>
      <c r="BL14" s="98" t="str">
        <f t="shared" si="4"/>
        <v>Tidak Lengkap</v>
      </c>
      <c r="BM14" s="98" t="str">
        <f t="shared" si="5"/>
        <v>Tidak Lengkap</v>
      </c>
    </row>
    <row r="15">
      <c r="A15" s="96" t="s">
        <v>8</v>
      </c>
      <c r="B15" s="97">
        <v>11.0</v>
      </c>
      <c r="C15" s="96" t="s">
        <v>732</v>
      </c>
      <c r="D15" s="96"/>
      <c r="E15" s="96"/>
      <c r="F15" s="96"/>
      <c r="G15" s="96"/>
      <c r="H15" s="96"/>
      <c r="I15" s="96" t="s">
        <v>733</v>
      </c>
      <c r="J15" s="97">
        <v>2022.0</v>
      </c>
      <c r="K15" s="97" t="s">
        <v>734</v>
      </c>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100">
        <f t="shared" si="1"/>
        <v>0</v>
      </c>
      <c r="BD15" s="106"/>
      <c r="BE15" s="106"/>
      <c r="BF15" s="106"/>
      <c r="BG15" s="106"/>
      <c r="BH15" s="106"/>
      <c r="BI15" s="100" t="str">
        <f>IFERROR(__xludf.DUMMYFUNCTION("IF(OR(REGEXMATCH(I15,""Peraturan Walikota""),REGEXMATCH(I15,""Peraturan Bupati""),REGEXMATCH(I15,""PERATURAN BUPATI""),REGEXMATCH(I15,""PERATURAN WALIKOTA"")),""Ada"",""Tidak Ada"")"),"Ada")</f>
        <v>Ada</v>
      </c>
      <c r="BJ15" s="98"/>
      <c r="BK15" s="96"/>
      <c r="BL15" s="98" t="str">
        <f t="shared" si="4"/>
        <v>Tidak Lengkap</v>
      </c>
      <c r="BM15" s="98" t="str">
        <f t="shared" si="5"/>
        <v>Tidak Lengkap</v>
      </c>
    </row>
    <row r="16">
      <c r="A16" s="96" t="s">
        <v>8</v>
      </c>
      <c r="B16" s="97">
        <v>12.0</v>
      </c>
      <c r="C16" s="96" t="s">
        <v>735</v>
      </c>
      <c r="D16" s="96"/>
      <c r="E16" s="96"/>
      <c r="F16" s="96"/>
      <c r="G16" s="96"/>
      <c r="H16" s="96"/>
      <c r="I16" s="96"/>
      <c r="J16" s="97"/>
      <c r="K16" s="97"/>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100"/>
      <c r="BD16" s="106"/>
      <c r="BE16" s="106"/>
      <c r="BF16" s="106"/>
      <c r="BG16" s="106"/>
      <c r="BH16" s="106"/>
      <c r="BI16" s="100" t="str">
        <f>IFERROR(__xludf.DUMMYFUNCTION("IF(OR(REGEXMATCH(I16,""Peraturan Walikota""),REGEXMATCH(I16,""Peraturan Bupati""),REGEXMATCH(I16,""PERATURAN BUPATI""),REGEXMATCH(I16,""PERATURAN WALIKOTA"")),""Ada"",""Tidak Ada"")"),"Tidak Ada")</f>
        <v>Tidak Ada</v>
      </c>
      <c r="BJ16" s="98"/>
      <c r="BK16" s="96"/>
      <c r="BL16" s="98" t="str">
        <f t="shared" si="4"/>
        <v>Tidak Lengkap</v>
      </c>
      <c r="BM16" s="98" t="str">
        <f t="shared" si="5"/>
        <v>Tidak Lengkap</v>
      </c>
    </row>
    <row r="17">
      <c r="A17" s="96" t="s">
        <v>8</v>
      </c>
      <c r="B17" s="97">
        <v>13.0</v>
      </c>
      <c r="C17" s="96" t="s">
        <v>736</v>
      </c>
      <c r="D17" s="96"/>
      <c r="E17" s="96"/>
      <c r="F17" s="96"/>
      <c r="G17" s="96"/>
      <c r="H17" s="96"/>
      <c r="I17" s="96"/>
      <c r="J17" s="97"/>
      <c r="K17" s="97"/>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c r="AK17" s="96"/>
      <c r="AL17" s="96"/>
      <c r="AM17" s="96"/>
      <c r="AN17" s="96"/>
      <c r="AO17" s="96"/>
      <c r="AP17" s="96"/>
      <c r="AQ17" s="96"/>
      <c r="AR17" s="96"/>
      <c r="AS17" s="96"/>
      <c r="AT17" s="96"/>
      <c r="AU17" s="96"/>
      <c r="AV17" s="96"/>
      <c r="AW17" s="96"/>
      <c r="AX17" s="96"/>
      <c r="AY17" s="96"/>
      <c r="AZ17" s="96"/>
      <c r="BA17" s="96"/>
      <c r="BB17" s="96"/>
      <c r="BC17" s="100"/>
      <c r="BD17" s="106"/>
      <c r="BE17" s="106"/>
      <c r="BF17" s="106"/>
      <c r="BG17" s="106"/>
      <c r="BH17" s="106"/>
      <c r="BI17" s="100" t="str">
        <f>IFERROR(__xludf.DUMMYFUNCTION("IF(OR(REGEXMATCH(I17,""Peraturan Walikota""),REGEXMATCH(I17,""Peraturan Bupati""),REGEXMATCH(I17,""PERATURAN BUPATI""),REGEXMATCH(I17,""PERATURAN WALIKOTA"")),""Ada"",""Tidak Ada"")"),"Tidak Ada")</f>
        <v>Tidak Ada</v>
      </c>
      <c r="BJ17" s="98"/>
      <c r="BK17" s="96"/>
      <c r="BL17" s="98" t="str">
        <f t="shared" si="4"/>
        <v>Tidak Lengkap</v>
      </c>
      <c r="BM17" s="98" t="str">
        <f t="shared" si="5"/>
        <v>Tidak Lengkap</v>
      </c>
    </row>
    <row r="18">
      <c r="A18" s="96" t="s">
        <v>8</v>
      </c>
      <c r="B18" s="97">
        <v>14.0</v>
      </c>
      <c r="C18" s="96" t="s">
        <v>737</v>
      </c>
      <c r="D18" s="96" t="s">
        <v>738</v>
      </c>
      <c r="E18" s="96" t="s">
        <v>739</v>
      </c>
      <c r="F18" s="96">
        <f t="shared" ref="F18:G18" si="6">+62812-7262-2219</f>
        <v>53331</v>
      </c>
      <c r="G18" s="96">
        <f t="shared" si="6"/>
        <v>53331</v>
      </c>
      <c r="H18" s="96" t="s">
        <v>11</v>
      </c>
      <c r="I18" s="96" t="s">
        <v>740</v>
      </c>
      <c r="J18" s="97"/>
      <c r="K18" s="97" t="s">
        <v>223</v>
      </c>
      <c r="L18" s="96" t="s">
        <v>741</v>
      </c>
      <c r="M18" s="96" t="s">
        <v>742</v>
      </c>
      <c r="N18" s="96" t="s">
        <v>669</v>
      </c>
      <c r="O18" s="96" t="s">
        <v>286</v>
      </c>
      <c r="P18" s="96" t="s">
        <v>287</v>
      </c>
      <c r="Q18" s="96" t="s">
        <v>743</v>
      </c>
      <c r="R18" s="96" t="s">
        <v>9</v>
      </c>
      <c r="S18" s="96" t="s">
        <v>21</v>
      </c>
      <c r="T18" s="96" t="s">
        <v>21</v>
      </c>
      <c r="U18" s="96" t="s">
        <v>21</v>
      </c>
      <c r="V18" s="96" t="s">
        <v>9</v>
      </c>
      <c r="W18" s="96" t="s">
        <v>21</v>
      </c>
      <c r="X18" s="96" t="s">
        <v>21</v>
      </c>
      <c r="Y18" s="96" t="s">
        <v>21</v>
      </c>
      <c r="Z18" s="96" t="s">
        <v>21</v>
      </c>
      <c r="AA18" s="96" t="s">
        <v>21</v>
      </c>
      <c r="AB18" s="96" t="s">
        <v>21</v>
      </c>
      <c r="AC18" s="96" t="s">
        <v>228</v>
      </c>
      <c r="AD18" s="96" t="s">
        <v>228</v>
      </c>
      <c r="AE18" s="96" t="s">
        <v>228</v>
      </c>
      <c r="AF18" s="96" t="s">
        <v>228</v>
      </c>
      <c r="AG18" s="96" t="s">
        <v>228</v>
      </c>
      <c r="AH18" s="96" t="s">
        <v>228</v>
      </c>
      <c r="AI18" s="96" t="s">
        <v>229</v>
      </c>
      <c r="AJ18" s="96" t="s">
        <v>228</v>
      </c>
      <c r="AK18" s="96" t="s">
        <v>228</v>
      </c>
      <c r="AL18" s="96" t="s">
        <v>228</v>
      </c>
      <c r="AM18" s="96" t="s">
        <v>228</v>
      </c>
      <c r="AN18" s="96"/>
      <c r="AO18" s="96">
        <v>17.0</v>
      </c>
      <c r="AP18" s="96" t="s">
        <v>278</v>
      </c>
      <c r="AQ18" s="96"/>
      <c r="AR18" s="96"/>
      <c r="AS18" s="96"/>
      <c r="AT18" s="96"/>
      <c r="AU18" s="96"/>
      <c r="AV18" s="96"/>
      <c r="AW18" s="96"/>
      <c r="AX18" s="96"/>
      <c r="AY18" s="96"/>
      <c r="AZ18" s="96" t="s">
        <v>231</v>
      </c>
      <c r="BA18" s="96" t="s">
        <v>744</v>
      </c>
      <c r="BB18" s="96" t="s">
        <v>745</v>
      </c>
      <c r="BC18" s="100">
        <f>COUNTIF(AC18:AM18,"Sudah")</f>
        <v>10</v>
      </c>
      <c r="BD18" s="106"/>
      <c r="BE18" s="106"/>
      <c r="BF18" s="106"/>
      <c r="BG18" s="106"/>
      <c r="BH18" s="106"/>
      <c r="BI18" s="100" t="str">
        <f>IFERROR(__xludf.DUMMYFUNCTION("IF(OR(REGEXMATCH(I18,""Peraturan Walikota""),REGEXMATCH(I18,""Peraturan Bupati""),REGEXMATCH(I18,""PERATURAN BUPATI""),REGEXMATCH(I18,""PERATURAN WALIKOTA"")),""Ada"",""Tidak Ada"")"),"Ada")</f>
        <v>Ada</v>
      </c>
      <c r="BJ18" s="98" t="str">
        <f>IF(O18 = "Belum Punya", "Tidak Ada", IF(O18 = "", "Tidak Menjawab", "Ada"))</f>
        <v>Ada</v>
      </c>
      <c r="BK18" s="96" t="str">
        <f>IF(P18 = "Tidak Punya", "Tidak Ada", IF(P18 = "", "Tidak Menjawab", "Ada"))</f>
        <v>Tidak Ada</v>
      </c>
      <c r="BL18" s="98" t="str">
        <f t="shared" si="4"/>
        <v>Tidak Lengkap</v>
      </c>
      <c r="BM18" s="98" t="str">
        <f t="shared" si="5"/>
        <v>Tidak Lengkap</v>
      </c>
    </row>
    <row r="19">
      <c r="A19" s="96" t="s">
        <v>8</v>
      </c>
      <c r="B19" s="97">
        <v>15.0</v>
      </c>
      <c r="C19" s="96" t="s">
        <v>746</v>
      </c>
      <c r="D19" s="96"/>
      <c r="E19" s="96"/>
      <c r="F19" s="96"/>
      <c r="G19" s="96"/>
      <c r="H19" s="96"/>
      <c r="I19" s="96" t="s">
        <v>747</v>
      </c>
      <c r="J19" s="97">
        <v>2023.0</v>
      </c>
      <c r="K19" s="97" t="s">
        <v>223</v>
      </c>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100"/>
      <c r="BD19" s="106"/>
      <c r="BE19" s="106"/>
      <c r="BF19" s="106"/>
      <c r="BG19" s="106"/>
      <c r="BH19" s="106"/>
      <c r="BI19" s="100" t="str">
        <f>IFERROR(__xludf.DUMMYFUNCTION("IF(OR(REGEXMATCH(I19,""Peraturan Walikota""),REGEXMATCH(I19,""Peraturan Bupati""),REGEXMATCH(I19,""PERATURAN BUPATI""),REGEXMATCH(I19,""PERATURAN WALIKOTA"")),""Ada"",""Tidak Ada"")"),"Ada")</f>
        <v>Ada</v>
      </c>
      <c r="BJ19" s="98"/>
      <c r="BK19" s="96"/>
      <c r="BL19" s="98" t="str">
        <f t="shared" si="4"/>
        <v>Tidak Lengkap</v>
      </c>
      <c r="BM19" s="98" t="str">
        <f t="shared" si="5"/>
        <v>Tidak Lengkap</v>
      </c>
    </row>
    <row r="20">
      <c r="A20" s="96" t="s">
        <v>8</v>
      </c>
      <c r="B20" s="97">
        <v>16.0</v>
      </c>
      <c r="C20" s="96" t="s">
        <v>748</v>
      </c>
      <c r="D20" s="96"/>
      <c r="E20" s="96"/>
      <c r="F20" s="96"/>
      <c r="G20" s="96"/>
      <c r="H20" s="96"/>
      <c r="I20" s="96"/>
      <c r="J20" s="97"/>
      <c r="K20" s="97"/>
      <c r="L20" s="96"/>
      <c r="M20" s="96"/>
      <c r="N20" s="96"/>
      <c r="O20" s="96"/>
      <c r="P20" s="96"/>
      <c r="Q20" s="96"/>
      <c r="R20" s="96"/>
      <c r="S20" s="96"/>
      <c r="T20" s="96"/>
      <c r="U20" s="96"/>
      <c r="V20" s="96"/>
      <c r="W20" s="96"/>
      <c r="X20" s="96"/>
      <c r="Y20" s="96"/>
      <c r="Z20" s="96"/>
      <c r="AA20" s="96"/>
      <c r="AB20" s="96"/>
      <c r="AC20" s="96"/>
      <c r="AD20" s="96"/>
      <c r="AE20" s="96"/>
      <c r="AF20" s="96"/>
      <c r="AG20" s="96"/>
      <c r="AH20" s="96"/>
      <c r="AI20" s="96"/>
      <c r="AJ20" s="96"/>
      <c r="AK20" s="96"/>
      <c r="AL20" s="96"/>
      <c r="AM20" s="96"/>
      <c r="AN20" s="96"/>
      <c r="AO20" s="96"/>
      <c r="AP20" s="96"/>
      <c r="AQ20" s="96"/>
      <c r="AR20" s="96"/>
      <c r="AS20" s="96"/>
      <c r="AT20" s="96"/>
      <c r="AU20" s="96"/>
      <c r="AV20" s="96"/>
      <c r="AW20" s="96"/>
      <c r="AX20" s="96"/>
      <c r="AY20" s="96"/>
      <c r="AZ20" s="96"/>
      <c r="BA20" s="96"/>
      <c r="BB20" s="96"/>
      <c r="BC20" s="100"/>
      <c r="BD20" s="106"/>
      <c r="BE20" s="106"/>
      <c r="BF20" s="106"/>
      <c r="BG20" s="106"/>
      <c r="BH20" s="106"/>
      <c r="BI20" s="100" t="str">
        <f>IFERROR(__xludf.DUMMYFUNCTION("IF(OR(REGEXMATCH(I20,""Peraturan Walikota""),REGEXMATCH(I20,""Peraturan Bupati""),REGEXMATCH(I20,""PERATURAN BUPATI""),REGEXMATCH(I20,""PERATURAN WALIKOTA"")),""Ada"",""Tidak Ada"")"),"Tidak Ada")</f>
        <v>Tidak Ada</v>
      </c>
      <c r="BJ20" s="98"/>
      <c r="BK20" s="96"/>
      <c r="BL20" s="98" t="str">
        <f t="shared" si="4"/>
        <v>Tidak Lengkap</v>
      </c>
      <c r="BM20" s="98" t="str">
        <f t="shared" si="5"/>
        <v>Tidak Lengkap</v>
      </c>
    </row>
    <row r="21">
      <c r="A21" s="96" t="s">
        <v>8</v>
      </c>
      <c r="B21" s="97">
        <v>17.0</v>
      </c>
      <c r="C21" s="96" t="s">
        <v>749</v>
      </c>
      <c r="D21" s="96"/>
      <c r="E21" s="96"/>
      <c r="F21" s="96"/>
      <c r="G21" s="96"/>
      <c r="H21" s="96"/>
      <c r="I21" s="96"/>
      <c r="J21" s="97"/>
      <c r="K21" s="97"/>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100"/>
      <c r="BD21" s="106"/>
      <c r="BE21" s="106"/>
      <c r="BF21" s="106"/>
      <c r="BG21" s="106"/>
      <c r="BH21" s="106"/>
      <c r="BI21" s="100" t="str">
        <f>IFERROR(__xludf.DUMMYFUNCTION("IF(OR(REGEXMATCH(I21,""Peraturan Walikota""),REGEXMATCH(I21,""Peraturan Bupati""),REGEXMATCH(I21,""PERATURAN BUPATI""),REGEXMATCH(I21,""PERATURAN WALIKOTA"")),""Ada"",""Tidak Ada"")"),"Tidak Ada")</f>
        <v>Tidak Ada</v>
      </c>
      <c r="BJ21" s="98"/>
      <c r="BK21" s="96"/>
      <c r="BL21" s="98" t="str">
        <f t="shared" si="4"/>
        <v>Tidak Lengkap</v>
      </c>
      <c r="BM21" s="98" t="str">
        <f t="shared" si="5"/>
        <v>Tidak Lengkap</v>
      </c>
    </row>
    <row r="22">
      <c r="A22" s="96" t="s">
        <v>8</v>
      </c>
      <c r="B22" s="97">
        <v>18.0</v>
      </c>
      <c r="C22" s="96" t="s">
        <v>750</v>
      </c>
      <c r="D22" s="96"/>
      <c r="E22" s="96"/>
      <c r="F22" s="96"/>
      <c r="G22" s="96"/>
      <c r="H22" s="96"/>
      <c r="I22" s="96"/>
      <c r="J22" s="97"/>
      <c r="K22" s="97"/>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6"/>
      <c r="AX22" s="96"/>
      <c r="AY22" s="96"/>
      <c r="AZ22" s="96"/>
      <c r="BA22" s="96"/>
      <c r="BB22" s="96"/>
      <c r="BC22" s="100"/>
      <c r="BD22" s="106"/>
      <c r="BE22" s="106"/>
      <c r="BF22" s="106"/>
      <c r="BG22" s="106"/>
      <c r="BH22" s="106"/>
      <c r="BI22" s="100" t="str">
        <f>IFERROR(__xludf.DUMMYFUNCTION("IF(OR(REGEXMATCH(I22,""Peraturan Walikota""),REGEXMATCH(I22,""Peraturan Bupati""),REGEXMATCH(I22,""PERATURAN BUPATI""),REGEXMATCH(I22,""PERATURAN WALIKOTA"")),""Ada"",""Tidak Ada"")"),"Tidak Ada")</f>
        <v>Tidak Ada</v>
      </c>
      <c r="BJ22" s="98"/>
      <c r="BK22" s="96"/>
      <c r="BL22" s="98" t="str">
        <f t="shared" si="4"/>
        <v>Tidak Lengkap</v>
      </c>
      <c r="BM22" s="98" t="str">
        <f t="shared" si="5"/>
        <v>Tidak Lengkap</v>
      </c>
    </row>
    <row r="23">
      <c r="A23" s="96" t="s">
        <v>8</v>
      </c>
      <c r="B23" s="97">
        <v>19.0</v>
      </c>
      <c r="C23" s="96" t="s">
        <v>751</v>
      </c>
      <c r="D23" s="96"/>
      <c r="E23" s="96"/>
      <c r="F23" s="96"/>
      <c r="G23" s="96"/>
      <c r="H23" s="96"/>
      <c r="I23" s="96"/>
      <c r="J23" s="97"/>
      <c r="K23" s="97"/>
      <c r="L23" s="96"/>
      <c r="M23" s="96"/>
      <c r="N23" s="96"/>
      <c r="O23" s="96"/>
      <c r="P23" s="96"/>
      <c r="Q23" s="96"/>
      <c r="R23" s="96"/>
      <c r="S23" s="96"/>
      <c r="T23" s="96"/>
      <c r="U23" s="96"/>
      <c r="V23" s="96"/>
      <c r="W23" s="96"/>
      <c r="X23" s="96"/>
      <c r="Y23" s="96"/>
      <c r="Z23" s="96"/>
      <c r="AA23" s="96"/>
      <c r="AB23" s="96"/>
      <c r="AC23" s="96"/>
      <c r="AD23" s="96"/>
      <c r="AE23" s="96"/>
      <c r="AF23" s="96"/>
      <c r="AG23" s="96"/>
      <c r="AH23" s="96"/>
      <c r="AI23" s="96"/>
      <c r="AJ23" s="96"/>
      <c r="AK23" s="96"/>
      <c r="AL23" s="96"/>
      <c r="AM23" s="96"/>
      <c r="AN23" s="96"/>
      <c r="AO23" s="96"/>
      <c r="AP23" s="96"/>
      <c r="AQ23" s="96"/>
      <c r="AR23" s="96"/>
      <c r="AS23" s="96"/>
      <c r="AT23" s="96"/>
      <c r="AU23" s="96"/>
      <c r="AV23" s="96"/>
      <c r="AW23" s="96"/>
      <c r="AX23" s="96"/>
      <c r="AY23" s="96"/>
      <c r="AZ23" s="96"/>
      <c r="BA23" s="96"/>
      <c r="BB23" s="96"/>
      <c r="BC23" s="100"/>
      <c r="BD23" s="106"/>
      <c r="BE23" s="106"/>
      <c r="BF23" s="106"/>
      <c r="BG23" s="106"/>
      <c r="BH23" s="106"/>
      <c r="BI23" s="100" t="str">
        <f>IFERROR(__xludf.DUMMYFUNCTION("IF(OR(REGEXMATCH(I23,""Peraturan Walikota""),REGEXMATCH(I23,""Peraturan Bupati""),REGEXMATCH(I23,""PERATURAN BUPATI""),REGEXMATCH(I23,""PERATURAN WALIKOTA"")),""Ada"",""Tidak Ada"")"),"Tidak Ada")</f>
        <v>Tidak Ada</v>
      </c>
      <c r="BJ23" s="98"/>
      <c r="BK23" s="96"/>
      <c r="BL23" s="98" t="str">
        <f t="shared" si="4"/>
        <v>Tidak Lengkap</v>
      </c>
      <c r="BM23" s="98" t="str">
        <f t="shared" si="5"/>
        <v>Tidak Lengkap</v>
      </c>
    </row>
    <row r="24">
      <c r="A24" s="96" t="s">
        <v>8</v>
      </c>
      <c r="B24" s="97">
        <v>20.0</v>
      </c>
      <c r="C24" s="96" t="s">
        <v>752</v>
      </c>
      <c r="D24" s="96"/>
      <c r="E24" s="96"/>
      <c r="F24" s="96"/>
      <c r="G24" s="96"/>
      <c r="H24" s="96"/>
      <c r="I24" s="96"/>
      <c r="J24" s="97"/>
      <c r="K24" s="97"/>
      <c r="L24" s="96"/>
      <c r="M24" s="96"/>
      <c r="N24" s="96"/>
      <c r="O24" s="96"/>
      <c r="P24" s="96"/>
      <c r="Q24" s="96"/>
      <c r="R24" s="96"/>
      <c r="S24" s="96"/>
      <c r="T24" s="96"/>
      <c r="U24" s="96"/>
      <c r="V24" s="96"/>
      <c r="W24" s="96"/>
      <c r="X24" s="96"/>
      <c r="Y24" s="96"/>
      <c r="Z24" s="96"/>
      <c r="AA24" s="96"/>
      <c r="AB24" s="96"/>
      <c r="AC24" s="96"/>
      <c r="AD24" s="96"/>
      <c r="AE24" s="96"/>
      <c r="AF24" s="96"/>
      <c r="AG24" s="96"/>
      <c r="AH24" s="96"/>
      <c r="AI24" s="96"/>
      <c r="AJ24" s="96"/>
      <c r="AK24" s="96"/>
      <c r="AL24" s="96"/>
      <c r="AM24" s="96"/>
      <c r="AN24" s="96"/>
      <c r="AO24" s="96"/>
      <c r="AP24" s="96"/>
      <c r="AQ24" s="96"/>
      <c r="AR24" s="96"/>
      <c r="AS24" s="96"/>
      <c r="AT24" s="96"/>
      <c r="AU24" s="96"/>
      <c r="AV24" s="96"/>
      <c r="AW24" s="96"/>
      <c r="AX24" s="96"/>
      <c r="AY24" s="96"/>
      <c r="AZ24" s="96"/>
      <c r="BA24" s="96"/>
      <c r="BB24" s="96"/>
      <c r="BC24" s="100"/>
      <c r="BD24" s="106"/>
      <c r="BE24" s="106"/>
      <c r="BF24" s="106"/>
      <c r="BG24" s="106"/>
      <c r="BH24" s="106"/>
      <c r="BI24" s="100" t="str">
        <f>IFERROR(__xludf.DUMMYFUNCTION("IF(OR(REGEXMATCH(I24,""Peraturan Walikota""),REGEXMATCH(I24,""Peraturan Bupati""),REGEXMATCH(I24,""PERATURAN BUPATI""),REGEXMATCH(I24,""PERATURAN WALIKOTA"")),""Ada"",""Tidak Ada"")"),"Tidak Ada")</f>
        <v>Tidak Ada</v>
      </c>
      <c r="BJ24" s="98"/>
      <c r="BK24" s="96"/>
      <c r="BL24" s="98" t="str">
        <f t="shared" si="4"/>
        <v>Tidak Lengkap</v>
      </c>
      <c r="BM24" s="98" t="str">
        <f t="shared" si="5"/>
        <v>Tidak Lengkap</v>
      </c>
    </row>
    <row r="25">
      <c r="A25" s="96" t="s">
        <v>8</v>
      </c>
      <c r="B25" s="97">
        <v>21.0</v>
      </c>
      <c r="C25" s="96" t="s">
        <v>753</v>
      </c>
      <c r="D25" s="96"/>
      <c r="E25" s="96"/>
      <c r="F25" s="96"/>
      <c r="G25" s="96"/>
      <c r="H25" s="96"/>
      <c r="I25" s="96"/>
      <c r="J25" s="97"/>
      <c r="K25" s="97"/>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100"/>
      <c r="BD25" s="106"/>
      <c r="BE25" s="106"/>
      <c r="BF25" s="106"/>
      <c r="BG25" s="106"/>
      <c r="BH25" s="106"/>
      <c r="BI25" s="100" t="str">
        <f>IFERROR(__xludf.DUMMYFUNCTION("IF(OR(REGEXMATCH(I25,""Peraturan Walikota""),REGEXMATCH(I25,""Peraturan Bupati""),REGEXMATCH(I25,""PERATURAN BUPATI""),REGEXMATCH(I25,""PERATURAN WALIKOTA"")),""Ada"",""Tidak Ada"")"),"Tidak Ada")</f>
        <v>Tidak Ada</v>
      </c>
      <c r="BJ25" s="98"/>
      <c r="BK25" s="96"/>
      <c r="BL25" s="98" t="str">
        <f t="shared" si="4"/>
        <v>Tidak Lengkap</v>
      </c>
      <c r="BM25" s="98" t="str">
        <f t="shared" si="5"/>
        <v>Tidak Lengkap</v>
      </c>
    </row>
    <row r="26">
      <c r="A26" s="96" t="s">
        <v>8</v>
      </c>
      <c r="B26" s="97">
        <v>22.0</v>
      </c>
      <c r="C26" s="96" t="s">
        <v>754</v>
      </c>
      <c r="D26" s="96"/>
      <c r="E26" s="96"/>
      <c r="F26" s="96"/>
      <c r="G26" s="96"/>
      <c r="H26" s="96"/>
      <c r="I26" s="96"/>
      <c r="J26" s="97"/>
      <c r="K26" s="97"/>
      <c r="L26" s="96"/>
      <c r="M26" s="96"/>
      <c r="N26" s="96"/>
      <c r="O26" s="96"/>
      <c r="P26" s="96"/>
      <c r="Q26" s="96"/>
      <c r="R26" s="96"/>
      <c r="S26" s="96"/>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100"/>
      <c r="BD26" s="106"/>
      <c r="BE26" s="106"/>
      <c r="BF26" s="106"/>
      <c r="BG26" s="106"/>
      <c r="BH26" s="106"/>
      <c r="BI26" s="100" t="str">
        <f>IFERROR(__xludf.DUMMYFUNCTION("IF(OR(REGEXMATCH(I26,""Peraturan Walikota""),REGEXMATCH(I26,""Peraturan Bupati""),REGEXMATCH(I26,""PERATURAN BUPATI""),REGEXMATCH(I26,""PERATURAN WALIKOTA"")),""Ada"",""Tidak Ada"")"),"Tidak Ada")</f>
        <v>Tidak Ada</v>
      </c>
      <c r="BJ26" s="98"/>
      <c r="BK26" s="96"/>
      <c r="BL26" s="98" t="str">
        <f t="shared" si="4"/>
        <v>Tidak Lengkap</v>
      </c>
      <c r="BM26" s="98" t="str">
        <f t="shared" si="5"/>
        <v>Tidak Lengkap</v>
      </c>
    </row>
    <row r="27">
      <c r="A27" s="96" t="s">
        <v>8</v>
      </c>
      <c r="B27" s="97">
        <v>23.0</v>
      </c>
      <c r="C27" s="96" t="s">
        <v>755</v>
      </c>
      <c r="D27" s="96"/>
      <c r="E27" s="96"/>
      <c r="F27" s="96"/>
      <c r="G27" s="96"/>
      <c r="H27" s="96"/>
      <c r="I27" s="96"/>
      <c r="J27" s="97"/>
      <c r="K27" s="97"/>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100"/>
      <c r="BD27" s="106"/>
      <c r="BE27" s="106"/>
      <c r="BF27" s="106"/>
      <c r="BG27" s="106"/>
      <c r="BH27" s="106"/>
      <c r="BI27" s="100" t="str">
        <f>IFERROR(__xludf.DUMMYFUNCTION("IF(OR(REGEXMATCH(I27,""Peraturan Walikota""),REGEXMATCH(I27,""Peraturan Bupati""),REGEXMATCH(I27,""PERATURAN BUPATI""),REGEXMATCH(I27,""PERATURAN WALIKOTA"")),""Ada"",""Tidak Ada"")"),"Tidak Ada")</f>
        <v>Tidak Ada</v>
      </c>
      <c r="BJ27" s="98"/>
      <c r="BK27" s="96"/>
      <c r="BL27" s="98" t="str">
        <f t="shared" si="4"/>
        <v>Tidak Lengkap</v>
      </c>
      <c r="BM27" s="98" t="str">
        <f t="shared" si="5"/>
        <v>Tidak Lengkap</v>
      </c>
    </row>
    <row r="28">
      <c r="A28" s="96" t="s">
        <v>15</v>
      </c>
      <c r="B28" s="97">
        <v>24.0</v>
      </c>
      <c r="C28" s="96" t="s">
        <v>756</v>
      </c>
      <c r="D28" s="96" t="s">
        <v>757</v>
      </c>
      <c r="E28" s="96" t="s">
        <v>758</v>
      </c>
      <c r="F28" s="102" t="s">
        <v>759</v>
      </c>
      <c r="G28" s="96"/>
      <c r="H28" s="96" t="s">
        <v>11</v>
      </c>
      <c r="I28" s="96" t="s">
        <v>760</v>
      </c>
      <c r="J28" s="97">
        <v>2018.0</v>
      </c>
      <c r="K28" s="97" t="s">
        <v>387</v>
      </c>
      <c r="L28" s="102" t="s">
        <v>761</v>
      </c>
      <c r="M28" s="103" t="s">
        <v>762</v>
      </c>
      <c r="N28" s="96" t="s">
        <v>763</v>
      </c>
      <c r="O28" s="96" t="s">
        <v>591</v>
      </c>
      <c r="P28" s="96" t="s">
        <v>314</v>
      </c>
      <c r="Q28" s="96" t="s">
        <v>764</v>
      </c>
      <c r="R28" s="96" t="s">
        <v>9</v>
      </c>
      <c r="S28" s="96" t="s">
        <v>21</v>
      </c>
      <c r="T28" s="96" t="s">
        <v>9</v>
      </c>
      <c r="U28" s="96" t="s">
        <v>21</v>
      </c>
      <c r="V28" s="96" t="s">
        <v>21</v>
      </c>
      <c r="W28" s="96" t="s">
        <v>21</v>
      </c>
      <c r="X28" s="96" t="s">
        <v>9</v>
      </c>
      <c r="Y28" s="96" t="s">
        <v>9</v>
      </c>
      <c r="Z28" s="96" t="s">
        <v>9</v>
      </c>
      <c r="AA28" s="96" t="s">
        <v>21</v>
      </c>
      <c r="AB28" s="96" t="s">
        <v>21</v>
      </c>
      <c r="AC28" s="96" t="s">
        <v>228</v>
      </c>
      <c r="AD28" s="96" t="s">
        <v>228</v>
      </c>
      <c r="AE28" s="96" t="s">
        <v>228</v>
      </c>
      <c r="AF28" s="96" t="s">
        <v>228</v>
      </c>
      <c r="AG28" s="96" t="s">
        <v>229</v>
      </c>
      <c r="AH28" s="96" t="s">
        <v>228</v>
      </c>
      <c r="AI28" s="96" t="s">
        <v>229</v>
      </c>
      <c r="AJ28" s="96" t="s">
        <v>228</v>
      </c>
      <c r="AK28" s="96" t="s">
        <v>229</v>
      </c>
      <c r="AL28" s="96" t="s">
        <v>228</v>
      </c>
      <c r="AM28" s="96" t="s">
        <v>228</v>
      </c>
      <c r="AN28" s="96" t="s">
        <v>765</v>
      </c>
      <c r="AO28" s="96" t="s">
        <v>766</v>
      </c>
      <c r="AP28" s="96" t="s">
        <v>411</v>
      </c>
      <c r="AQ28" s="98"/>
      <c r="AR28" s="98"/>
      <c r="AS28" s="96" t="s">
        <v>231</v>
      </c>
      <c r="AT28" s="98"/>
      <c r="AU28" s="98"/>
      <c r="AV28" s="98"/>
      <c r="AW28" s="98"/>
      <c r="AX28" s="98"/>
      <c r="AY28" s="98"/>
      <c r="AZ28" s="98"/>
      <c r="BA28" s="98"/>
      <c r="BB28" s="98"/>
      <c r="BC28" s="100">
        <f t="shared" ref="BC28:BC53" si="7">COUNTIF(AC28:AM28,"Sudah")</f>
        <v>8</v>
      </c>
      <c r="BD28" s="101"/>
      <c r="BE28" s="101"/>
      <c r="BF28" s="101"/>
      <c r="BG28" s="101"/>
      <c r="BH28" s="101"/>
      <c r="BI28" s="100" t="str">
        <f>IFERROR(__xludf.DUMMYFUNCTION("IF(OR(REGEXMATCH(I28,""Peraturan Walikota""),REGEXMATCH(I28,""Peraturan Bupati""),REGEXMATCH(I28,""PERATURAN BUPATI""),REGEXMATCH(I28,""PERATURAN WALIKOTA"")),""Ada"",""Tidak Ada"")"),"Ada")</f>
        <v>Ada</v>
      </c>
      <c r="BJ28" s="98" t="str">
        <f t="shared" ref="BJ28:BJ53" si="8">IF(O28 = "Belum Punya", "Tidak Ada", IF(O28 = "", "Tidak Menjawab", "Ada"))</f>
        <v>Ada</v>
      </c>
      <c r="BK28" s="96" t="str">
        <f t="shared" ref="BK28:BK53" si="9">IF(P28 = "Tidak Punya", "Tidak Ada", IF(P28 = "", "Tidak Menjawab", "Ada"))</f>
        <v>Ada</v>
      </c>
      <c r="BL28" s="98" t="str">
        <f t="shared" si="4"/>
        <v>Tidak Lengkap</v>
      </c>
      <c r="BM28" s="98" t="str">
        <f t="shared" si="5"/>
        <v>Tidak Lengkap</v>
      </c>
    </row>
    <row r="29">
      <c r="A29" s="96" t="s">
        <v>15</v>
      </c>
      <c r="B29" s="97">
        <v>25.0</v>
      </c>
      <c r="C29" s="96" t="s">
        <v>767</v>
      </c>
      <c r="D29" s="96" t="s">
        <v>768</v>
      </c>
      <c r="E29" s="96" t="s">
        <v>769</v>
      </c>
      <c r="F29" s="96" t="s">
        <v>237</v>
      </c>
      <c r="G29" s="96" t="s">
        <v>770</v>
      </c>
      <c r="H29" s="96" t="s">
        <v>24</v>
      </c>
      <c r="I29" s="96" t="s">
        <v>771</v>
      </c>
      <c r="J29" s="97">
        <v>2023.0</v>
      </c>
      <c r="K29" s="97" t="s">
        <v>223</v>
      </c>
      <c r="L29" s="96" t="s">
        <v>772</v>
      </c>
      <c r="M29" s="96" t="s">
        <v>773</v>
      </c>
      <c r="N29" s="96" t="s">
        <v>774</v>
      </c>
      <c r="O29" s="96" t="s">
        <v>226</v>
      </c>
      <c r="P29" s="96" t="s">
        <v>287</v>
      </c>
      <c r="Q29" s="96"/>
      <c r="R29" s="96" t="s">
        <v>9</v>
      </c>
      <c r="S29" s="96" t="s">
        <v>9</v>
      </c>
      <c r="T29" s="96" t="s">
        <v>9</v>
      </c>
      <c r="U29" s="96" t="s">
        <v>9</v>
      </c>
      <c r="V29" s="96" t="s">
        <v>21</v>
      </c>
      <c r="W29" s="96" t="s">
        <v>9</v>
      </c>
      <c r="X29" s="96" t="s">
        <v>9</v>
      </c>
      <c r="Y29" s="96" t="s">
        <v>21</v>
      </c>
      <c r="Z29" s="96" t="s">
        <v>21</v>
      </c>
      <c r="AA29" s="96" t="s">
        <v>21</v>
      </c>
      <c r="AB29" s="96" t="s">
        <v>21</v>
      </c>
      <c r="AC29" s="96" t="s">
        <v>228</v>
      </c>
      <c r="AD29" s="96" t="s">
        <v>228</v>
      </c>
      <c r="AE29" s="96" t="s">
        <v>228</v>
      </c>
      <c r="AF29" s="96" t="s">
        <v>228</v>
      </c>
      <c r="AG29" s="96" t="s">
        <v>229</v>
      </c>
      <c r="AH29" s="96" t="s">
        <v>228</v>
      </c>
      <c r="AI29" s="96" t="s">
        <v>228</v>
      </c>
      <c r="AJ29" s="96" t="s">
        <v>228</v>
      </c>
      <c r="AK29" s="96" t="s">
        <v>229</v>
      </c>
      <c r="AL29" s="96" t="s">
        <v>228</v>
      </c>
      <c r="AM29" s="96" t="s">
        <v>228</v>
      </c>
      <c r="AN29" s="96"/>
      <c r="AO29" s="96">
        <v>127.0</v>
      </c>
      <c r="AP29" s="96" t="s">
        <v>278</v>
      </c>
      <c r="AQ29" s="96"/>
      <c r="AR29" s="99"/>
      <c r="AS29" s="99"/>
      <c r="AT29" s="98"/>
      <c r="AU29" s="96" t="s">
        <v>231</v>
      </c>
      <c r="AV29" s="98"/>
      <c r="AW29" s="98"/>
      <c r="AX29" s="96"/>
      <c r="AY29" s="98"/>
      <c r="AZ29" s="98"/>
      <c r="BA29" s="96" t="s">
        <v>775</v>
      </c>
      <c r="BB29" s="96" t="s">
        <v>776</v>
      </c>
      <c r="BC29" s="100">
        <f t="shared" si="7"/>
        <v>9</v>
      </c>
      <c r="BD29" s="101"/>
      <c r="BE29" s="101"/>
      <c r="BF29" s="101"/>
      <c r="BG29" s="101"/>
      <c r="BH29" s="101"/>
      <c r="BI29" s="100" t="str">
        <f>IFERROR(__xludf.DUMMYFUNCTION("IF(OR(REGEXMATCH(I29,""Peraturan Walikota""),REGEXMATCH(I29,""Peraturan Bupati""),REGEXMATCH(I29,""PERATURAN BUPATI""),REGEXMATCH(I29,""PERATURAN WALIKOTA"")),""Ada"",""Tidak Ada"")"),"Ada")</f>
        <v>Ada</v>
      </c>
      <c r="BJ29" s="98" t="str">
        <f t="shared" si="8"/>
        <v>Ada</v>
      </c>
      <c r="BK29" s="96" t="str">
        <f t="shared" si="9"/>
        <v>Tidak Ada</v>
      </c>
      <c r="BL29" s="98" t="str">
        <f t="shared" si="4"/>
        <v>Lengkap</v>
      </c>
      <c r="BM29" s="98" t="str">
        <f t="shared" si="5"/>
        <v>Tidak Lengkap</v>
      </c>
    </row>
    <row r="30">
      <c r="A30" s="96" t="s">
        <v>15</v>
      </c>
      <c r="B30" s="97">
        <v>26.0</v>
      </c>
      <c r="C30" s="96" t="s">
        <v>777</v>
      </c>
      <c r="D30" s="96" t="s">
        <v>778</v>
      </c>
      <c r="E30" s="96" t="s">
        <v>779</v>
      </c>
      <c r="F30" s="96"/>
      <c r="G30" s="102" t="s">
        <v>780</v>
      </c>
      <c r="H30" s="96" t="s">
        <v>11</v>
      </c>
      <c r="I30" s="96" t="s">
        <v>781</v>
      </c>
      <c r="J30" s="97">
        <v>2020.0</v>
      </c>
      <c r="K30" s="97" t="s">
        <v>387</v>
      </c>
      <c r="L30" s="96" t="s">
        <v>782</v>
      </c>
      <c r="M30" s="103" t="s">
        <v>783</v>
      </c>
      <c r="N30" s="96" t="s">
        <v>784</v>
      </c>
      <c r="O30" s="96" t="s">
        <v>253</v>
      </c>
      <c r="P30" s="96" t="s">
        <v>647</v>
      </c>
      <c r="Q30" s="96" t="s">
        <v>785</v>
      </c>
      <c r="R30" s="96" t="s">
        <v>9</v>
      </c>
      <c r="S30" s="96" t="s">
        <v>21</v>
      </c>
      <c r="T30" s="96" t="s">
        <v>9</v>
      </c>
      <c r="U30" s="96" t="s">
        <v>9</v>
      </c>
      <c r="V30" s="96" t="s">
        <v>21</v>
      </c>
      <c r="W30" s="96" t="s">
        <v>21</v>
      </c>
      <c r="X30" s="96" t="s">
        <v>21</v>
      </c>
      <c r="Y30" s="96" t="s">
        <v>9</v>
      </c>
      <c r="Z30" s="96" t="s">
        <v>21</v>
      </c>
      <c r="AA30" s="96" t="s">
        <v>21</v>
      </c>
      <c r="AB30" s="96" t="s">
        <v>21</v>
      </c>
      <c r="AC30" s="96" t="s">
        <v>228</v>
      </c>
      <c r="AD30" s="96" t="s">
        <v>228</v>
      </c>
      <c r="AE30" s="96" t="s">
        <v>228</v>
      </c>
      <c r="AF30" s="96" t="s">
        <v>228</v>
      </c>
      <c r="AG30" s="96" t="s">
        <v>228</v>
      </c>
      <c r="AH30" s="96" t="s">
        <v>228</v>
      </c>
      <c r="AI30" s="96" t="s">
        <v>229</v>
      </c>
      <c r="AJ30" s="96" t="s">
        <v>228</v>
      </c>
      <c r="AK30" s="96" t="s">
        <v>229</v>
      </c>
      <c r="AL30" s="96" t="s">
        <v>228</v>
      </c>
      <c r="AM30" s="96" t="s">
        <v>228</v>
      </c>
      <c r="AN30" s="96" t="s">
        <v>786</v>
      </c>
      <c r="AO30" s="98"/>
      <c r="AP30" s="96" t="s">
        <v>242</v>
      </c>
      <c r="AQ30" s="98"/>
      <c r="AR30" s="98"/>
      <c r="AS30" s="98"/>
      <c r="AT30" s="98"/>
      <c r="AU30" s="96" t="s">
        <v>231</v>
      </c>
      <c r="AV30" s="98"/>
      <c r="AW30" s="98"/>
      <c r="AX30" s="98"/>
      <c r="AY30" s="98"/>
      <c r="AZ30" s="98"/>
      <c r="BA30" s="98"/>
      <c r="BB30" s="98"/>
      <c r="BC30" s="100">
        <f t="shared" si="7"/>
        <v>9</v>
      </c>
      <c r="BD30" s="101"/>
      <c r="BE30" s="101"/>
      <c r="BF30" s="101"/>
      <c r="BG30" s="101"/>
      <c r="BH30" s="101"/>
      <c r="BI30" s="100" t="str">
        <f>IFERROR(__xludf.DUMMYFUNCTION("IF(OR(REGEXMATCH(I30,""Peraturan Walikota""),REGEXMATCH(I30,""Peraturan Bupati""),REGEXMATCH(I30,""PERATURAN BUPATI""),REGEXMATCH(I30,""PERATURAN WALIKOTA"")),""Ada"",""Tidak Ada"")"),"Ada")</f>
        <v>Ada</v>
      </c>
      <c r="BJ30" s="98" t="str">
        <f t="shared" si="8"/>
        <v>Ada</v>
      </c>
      <c r="BK30" s="96" t="str">
        <f t="shared" si="9"/>
        <v>Tidak Ada</v>
      </c>
      <c r="BL30" s="98" t="str">
        <f t="shared" si="4"/>
        <v>Tidak Lengkap</v>
      </c>
      <c r="BM30" s="98" t="str">
        <f t="shared" si="5"/>
        <v>Tidak Lengkap</v>
      </c>
    </row>
    <row r="31">
      <c r="A31" s="96" t="s">
        <v>15</v>
      </c>
      <c r="B31" s="97">
        <v>27.0</v>
      </c>
      <c r="C31" s="96" t="s">
        <v>787</v>
      </c>
      <c r="D31" s="96" t="s">
        <v>788</v>
      </c>
      <c r="E31" s="96" t="s">
        <v>789</v>
      </c>
      <c r="F31" s="102" t="s">
        <v>790</v>
      </c>
      <c r="G31" s="102" t="s">
        <v>790</v>
      </c>
      <c r="H31" s="96" t="s">
        <v>11</v>
      </c>
      <c r="I31" s="96" t="s">
        <v>791</v>
      </c>
      <c r="J31" s="97">
        <v>2022.0</v>
      </c>
      <c r="K31" s="97" t="s">
        <v>223</v>
      </c>
      <c r="L31" s="102" t="s">
        <v>790</v>
      </c>
      <c r="M31" s="103" t="s">
        <v>792</v>
      </c>
      <c r="N31" s="96" t="s">
        <v>793</v>
      </c>
      <c r="O31" s="96" t="s">
        <v>591</v>
      </c>
      <c r="P31" s="96" t="s">
        <v>647</v>
      </c>
      <c r="Q31" s="96" t="s">
        <v>300</v>
      </c>
      <c r="R31" s="96" t="s">
        <v>9</v>
      </c>
      <c r="S31" s="96" t="s">
        <v>21</v>
      </c>
      <c r="T31" s="96" t="s">
        <v>21</v>
      </c>
      <c r="U31" s="96" t="s">
        <v>21</v>
      </c>
      <c r="V31" s="96" t="s">
        <v>21</v>
      </c>
      <c r="W31" s="96" t="s">
        <v>21</v>
      </c>
      <c r="X31" s="96" t="s">
        <v>9</v>
      </c>
      <c r="Y31" s="96" t="s">
        <v>21</v>
      </c>
      <c r="Z31" s="96" t="s">
        <v>301</v>
      </c>
      <c r="AA31" s="96" t="s">
        <v>21</v>
      </c>
      <c r="AB31" s="96" t="s">
        <v>21</v>
      </c>
      <c r="AC31" s="96" t="s">
        <v>228</v>
      </c>
      <c r="AD31" s="96" t="s">
        <v>228</v>
      </c>
      <c r="AE31" s="96" t="s">
        <v>228</v>
      </c>
      <c r="AF31" s="96" t="s">
        <v>228</v>
      </c>
      <c r="AG31" s="96" t="s">
        <v>228</v>
      </c>
      <c r="AH31" s="96" t="s">
        <v>228</v>
      </c>
      <c r="AI31" s="96" t="s">
        <v>228</v>
      </c>
      <c r="AJ31" s="96" t="s">
        <v>229</v>
      </c>
      <c r="AK31" s="96" t="s">
        <v>229</v>
      </c>
      <c r="AL31" s="96" t="s">
        <v>228</v>
      </c>
      <c r="AM31" s="96" t="s">
        <v>228</v>
      </c>
      <c r="AN31" s="96" t="s">
        <v>370</v>
      </c>
      <c r="AO31" s="96"/>
      <c r="AP31" s="96" t="s">
        <v>317</v>
      </c>
      <c r="AQ31" s="98"/>
      <c r="AR31" s="96"/>
      <c r="AS31" s="98"/>
      <c r="AT31" s="98"/>
      <c r="AU31" s="98"/>
      <c r="AV31" s="98"/>
      <c r="AW31" s="96" t="s">
        <v>231</v>
      </c>
      <c r="AX31" s="96"/>
      <c r="AY31" s="98"/>
      <c r="AZ31" s="98"/>
      <c r="BA31" s="98"/>
      <c r="BB31" s="98"/>
      <c r="BC31" s="100">
        <f t="shared" si="7"/>
        <v>9</v>
      </c>
      <c r="BD31" s="101"/>
      <c r="BE31" s="101"/>
      <c r="BF31" s="101"/>
      <c r="BG31" s="101"/>
      <c r="BH31" s="101"/>
      <c r="BI31" s="100" t="str">
        <f>IFERROR(__xludf.DUMMYFUNCTION("IF(OR(REGEXMATCH(I31,""Peraturan Walikota""),REGEXMATCH(I31,""Peraturan Bupati""),REGEXMATCH(I31,""PERATURAN BUPATI""),REGEXMATCH(I31,""PERATURAN WALIKOTA"")),""Ada"",""Tidak Ada"")"),"Ada")</f>
        <v>Ada</v>
      </c>
      <c r="BJ31" s="98" t="str">
        <f t="shared" si="8"/>
        <v>Ada</v>
      </c>
      <c r="BK31" s="96" t="str">
        <f t="shared" si="9"/>
        <v>Tidak Ada</v>
      </c>
      <c r="BL31" s="98" t="str">
        <f t="shared" si="4"/>
        <v>Tidak Lengkap</v>
      </c>
      <c r="BM31" s="98" t="str">
        <f t="shared" si="5"/>
        <v>Tidak Lengkap</v>
      </c>
    </row>
    <row r="32">
      <c r="A32" s="96" t="s">
        <v>15</v>
      </c>
      <c r="B32" s="97">
        <v>28.0</v>
      </c>
      <c r="C32" s="96" t="s">
        <v>794</v>
      </c>
      <c r="D32" s="96" t="s">
        <v>795</v>
      </c>
      <c r="E32" s="96" t="s">
        <v>796</v>
      </c>
      <c r="F32" s="102" t="s">
        <v>797</v>
      </c>
      <c r="G32" s="102" t="s">
        <v>797</v>
      </c>
      <c r="H32" s="96" t="s">
        <v>11</v>
      </c>
      <c r="I32" s="96" t="s">
        <v>798</v>
      </c>
      <c r="J32" s="97">
        <v>2023.0</v>
      </c>
      <c r="K32" s="97" t="s">
        <v>223</v>
      </c>
      <c r="L32" s="102" t="s">
        <v>797</v>
      </c>
      <c r="M32" s="103" t="s">
        <v>799</v>
      </c>
      <c r="N32" s="96" t="s">
        <v>368</v>
      </c>
      <c r="O32" s="96" t="s">
        <v>253</v>
      </c>
      <c r="P32" s="96" t="s">
        <v>647</v>
      </c>
      <c r="Q32" s="96" t="s">
        <v>300</v>
      </c>
      <c r="R32" s="96" t="s">
        <v>9</v>
      </c>
      <c r="S32" s="96" t="s">
        <v>9</v>
      </c>
      <c r="T32" s="96" t="s">
        <v>9</v>
      </c>
      <c r="U32" s="96" t="s">
        <v>9</v>
      </c>
      <c r="V32" s="96" t="s">
        <v>9</v>
      </c>
      <c r="W32" s="96" t="s">
        <v>9</v>
      </c>
      <c r="X32" s="96" t="s">
        <v>21</v>
      </c>
      <c r="Y32" s="96" t="s">
        <v>21</v>
      </c>
      <c r="Z32" s="96" t="s">
        <v>9</v>
      </c>
      <c r="AA32" s="96" t="s">
        <v>9</v>
      </c>
      <c r="AB32" s="96" t="s">
        <v>9</v>
      </c>
      <c r="AC32" s="96" t="s">
        <v>228</v>
      </c>
      <c r="AD32" s="96" t="s">
        <v>228</v>
      </c>
      <c r="AE32" s="96" t="s">
        <v>228</v>
      </c>
      <c r="AF32" s="96" t="s">
        <v>229</v>
      </c>
      <c r="AG32" s="96" t="s">
        <v>229</v>
      </c>
      <c r="AH32" s="96" t="s">
        <v>228</v>
      </c>
      <c r="AI32" s="96" t="s">
        <v>228</v>
      </c>
      <c r="AJ32" s="96" t="s">
        <v>228</v>
      </c>
      <c r="AK32" s="96" t="s">
        <v>228</v>
      </c>
      <c r="AL32" s="96" t="s">
        <v>228</v>
      </c>
      <c r="AM32" s="96" t="s">
        <v>228</v>
      </c>
      <c r="AN32" s="96" t="s">
        <v>370</v>
      </c>
      <c r="AO32" s="96" t="s">
        <v>800</v>
      </c>
      <c r="AP32" s="96" t="s">
        <v>317</v>
      </c>
      <c r="AQ32" s="98"/>
      <c r="AR32" s="98"/>
      <c r="AS32" s="98"/>
      <c r="AT32" s="98"/>
      <c r="AU32" s="98"/>
      <c r="AV32" s="98"/>
      <c r="AW32" s="98"/>
      <c r="AX32" s="96" t="s">
        <v>231</v>
      </c>
      <c r="AY32" s="98"/>
      <c r="AZ32" s="98"/>
      <c r="BA32" s="98"/>
      <c r="BB32" s="98"/>
      <c r="BC32" s="100">
        <f t="shared" si="7"/>
        <v>9</v>
      </c>
      <c r="BD32" s="101"/>
      <c r="BE32" s="101"/>
      <c r="BF32" s="101"/>
      <c r="BG32" s="101"/>
      <c r="BH32" s="101"/>
      <c r="BI32" s="100" t="str">
        <f>IFERROR(__xludf.DUMMYFUNCTION("IF(OR(REGEXMATCH(I32,""Peraturan Walikota""),REGEXMATCH(I32,""Peraturan Bupati""),REGEXMATCH(I32,""PERATURAN BUPATI""),REGEXMATCH(I32,""PERATURAN WALIKOTA"")),""Ada"",""Tidak Ada"")"),"Ada")</f>
        <v>Ada</v>
      </c>
      <c r="BJ32" s="98" t="str">
        <f t="shared" si="8"/>
        <v>Ada</v>
      </c>
      <c r="BK32" s="96" t="str">
        <f t="shared" si="9"/>
        <v>Tidak Ada</v>
      </c>
      <c r="BL32" s="98" t="str">
        <f t="shared" si="4"/>
        <v>Lengkap</v>
      </c>
      <c r="BM32" s="98" t="str">
        <f t="shared" si="5"/>
        <v>Tidak Lengkap</v>
      </c>
    </row>
    <row r="33">
      <c r="A33" s="96" t="s">
        <v>15</v>
      </c>
      <c r="B33" s="97">
        <v>29.0</v>
      </c>
      <c r="C33" s="96" t="s">
        <v>801</v>
      </c>
      <c r="D33" s="96" t="s">
        <v>802</v>
      </c>
      <c r="E33" s="96" t="s">
        <v>803</v>
      </c>
      <c r="F33" s="96" t="s">
        <v>237</v>
      </c>
      <c r="G33" s="102" t="s">
        <v>804</v>
      </c>
      <c r="H33" s="96" t="s">
        <v>11</v>
      </c>
      <c r="I33" s="96" t="s">
        <v>805</v>
      </c>
      <c r="J33" s="97">
        <v>2021.0</v>
      </c>
      <c r="K33" s="97" t="s">
        <v>223</v>
      </c>
      <c r="L33" s="102" t="s">
        <v>806</v>
      </c>
      <c r="M33" s="103" t="s">
        <v>807</v>
      </c>
      <c r="N33" s="96" t="s">
        <v>808</v>
      </c>
      <c r="O33" s="96" t="s">
        <v>253</v>
      </c>
      <c r="P33" s="96" t="s">
        <v>487</v>
      </c>
      <c r="Q33" s="96" t="s">
        <v>809</v>
      </c>
      <c r="R33" s="96" t="s">
        <v>9</v>
      </c>
      <c r="S33" s="96" t="s">
        <v>21</v>
      </c>
      <c r="T33" s="96" t="s">
        <v>9</v>
      </c>
      <c r="U33" s="96" t="s">
        <v>9</v>
      </c>
      <c r="V33" s="96" t="s">
        <v>9</v>
      </c>
      <c r="W33" s="96" t="s">
        <v>21</v>
      </c>
      <c r="X33" s="96" t="s">
        <v>9</v>
      </c>
      <c r="Y33" s="96" t="s">
        <v>21</v>
      </c>
      <c r="Z33" s="96" t="s">
        <v>21</v>
      </c>
      <c r="AA33" s="96" t="s">
        <v>21</v>
      </c>
      <c r="AB33" s="96" t="s">
        <v>21</v>
      </c>
      <c r="AC33" s="96" t="s">
        <v>228</v>
      </c>
      <c r="AD33" s="96" t="s">
        <v>228</v>
      </c>
      <c r="AE33" s="96" t="s">
        <v>228</v>
      </c>
      <c r="AF33" s="96" t="s">
        <v>228</v>
      </c>
      <c r="AG33" s="96" t="s">
        <v>229</v>
      </c>
      <c r="AH33" s="96" t="s">
        <v>228</v>
      </c>
      <c r="AI33" s="96" t="s">
        <v>229</v>
      </c>
      <c r="AJ33" s="96" t="s">
        <v>228</v>
      </c>
      <c r="AK33" s="96" t="s">
        <v>229</v>
      </c>
      <c r="AL33" s="96" t="s">
        <v>228</v>
      </c>
      <c r="AM33" s="96" t="s">
        <v>228</v>
      </c>
      <c r="AN33" s="96" t="s">
        <v>370</v>
      </c>
      <c r="AO33" s="96" t="s">
        <v>810</v>
      </c>
      <c r="AP33" s="96" t="s">
        <v>317</v>
      </c>
      <c r="AQ33" s="98"/>
      <c r="AR33" s="98"/>
      <c r="AS33" s="98"/>
      <c r="AT33" s="98"/>
      <c r="AU33" s="98"/>
      <c r="AV33" s="96" t="s">
        <v>231</v>
      </c>
      <c r="AW33" s="98"/>
      <c r="AX33" s="104"/>
      <c r="AY33" s="98"/>
      <c r="AZ33" s="96"/>
      <c r="BA33" s="96" t="s">
        <v>811</v>
      </c>
      <c r="BB33" s="96" t="s">
        <v>812</v>
      </c>
      <c r="BC33" s="100">
        <f t="shared" si="7"/>
        <v>8</v>
      </c>
      <c r="BD33" s="106" t="s">
        <v>361</v>
      </c>
      <c r="BE33" s="106" t="s">
        <v>245</v>
      </c>
      <c r="BF33" s="106" t="s">
        <v>321</v>
      </c>
      <c r="BG33" s="101"/>
      <c r="BH33" s="101"/>
      <c r="BI33" s="100" t="str">
        <f>IFERROR(__xludf.DUMMYFUNCTION("IF(OR(REGEXMATCH(I33,""Peraturan Walikota""),REGEXMATCH(I33,""Peraturan Bupati""),REGEXMATCH(I33,""PERATURAN BUPATI""),REGEXMATCH(I33,""PERATURAN WALIKOTA"")),""Ada"",""Tidak Ada"")"),"Ada")</f>
        <v>Ada</v>
      </c>
      <c r="BJ33" s="98" t="str">
        <f t="shared" si="8"/>
        <v>Ada</v>
      </c>
      <c r="BK33" s="96" t="str">
        <f t="shared" si="9"/>
        <v>Ada</v>
      </c>
      <c r="BL33" s="98" t="str">
        <f t="shared" si="4"/>
        <v>Tidak Lengkap</v>
      </c>
      <c r="BM33" s="98" t="str">
        <f t="shared" si="5"/>
        <v>Tidak Lengkap</v>
      </c>
    </row>
    <row r="34">
      <c r="A34" s="96" t="s">
        <v>15</v>
      </c>
      <c r="B34" s="97">
        <v>30.0</v>
      </c>
      <c r="C34" s="96" t="s">
        <v>813</v>
      </c>
      <c r="D34" s="96" t="s">
        <v>814</v>
      </c>
      <c r="E34" s="96" t="s">
        <v>815</v>
      </c>
      <c r="F34" s="107" t="s">
        <v>237</v>
      </c>
      <c r="G34" s="102" t="s">
        <v>816</v>
      </c>
      <c r="H34" s="96" t="s">
        <v>11</v>
      </c>
      <c r="I34" s="96" t="s">
        <v>817</v>
      </c>
      <c r="J34" s="97">
        <v>2020.0</v>
      </c>
      <c r="K34" s="97" t="s">
        <v>223</v>
      </c>
      <c r="L34" s="96" t="s">
        <v>814</v>
      </c>
      <c r="M34" s="103" t="s">
        <v>818</v>
      </c>
      <c r="N34" s="96" t="s">
        <v>819</v>
      </c>
      <c r="O34" s="96" t="s">
        <v>276</v>
      </c>
      <c r="P34" s="96" t="s">
        <v>647</v>
      </c>
      <c r="Q34" s="104"/>
      <c r="R34" s="96" t="s">
        <v>9</v>
      </c>
      <c r="S34" s="96" t="s">
        <v>9</v>
      </c>
      <c r="T34" s="96" t="s">
        <v>9</v>
      </c>
      <c r="U34" s="96" t="s">
        <v>21</v>
      </c>
      <c r="V34" s="96" t="s">
        <v>21</v>
      </c>
      <c r="W34" s="96" t="s">
        <v>9</v>
      </c>
      <c r="X34" s="96" t="s">
        <v>9</v>
      </c>
      <c r="Y34" s="96" t="s">
        <v>9</v>
      </c>
      <c r="Z34" s="96" t="s">
        <v>9</v>
      </c>
      <c r="AA34" s="96" t="s">
        <v>9</v>
      </c>
      <c r="AB34" s="96" t="s">
        <v>9</v>
      </c>
      <c r="AC34" s="96" t="s">
        <v>228</v>
      </c>
      <c r="AD34" s="96" t="s">
        <v>228</v>
      </c>
      <c r="AE34" s="96" t="s">
        <v>228</v>
      </c>
      <c r="AF34" s="96" t="s">
        <v>228</v>
      </c>
      <c r="AG34" s="96" t="s">
        <v>228</v>
      </c>
      <c r="AH34" s="96" t="s">
        <v>228</v>
      </c>
      <c r="AI34" s="96" t="s">
        <v>229</v>
      </c>
      <c r="AJ34" s="96" t="s">
        <v>228</v>
      </c>
      <c r="AK34" s="96" t="s">
        <v>228</v>
      </c>
      <c r="AL34" s="96" t="s">
        <v>228</v>
      </c>
      <c r="AM34" s="96" t="s">
        <v>228</v>
      </c>
      <c r="AN34" s="96" t="s">
        <v>370</v>
      </c>
      <c r="AO34" s="96" t="s">
        <v>820</v>
      </c>
      <c r="AP34" s="96" t="s">
        <v>317</v>
      </c>
      <c r="AQ34" s="96"/>
      <c r="AR34" s="108"/>
      <c r="AS34" s="98"/>
      <c r="AT34" s="98"/>
      <c r="AU34" s="96" t="s">
        <v>231</v>
      </c>
      <c r="AV34" s="104"/>
      <c r="AW34" s="98"/>
      <c r="AX34" s="96"/>
      <c r="AY34" s="96"/>
      <c r="AZ34" s="96"/>
      <c r="BA34" s="96"/>
      <c r="BB34" s="96"/>
      <c r="BC34" s="100">
        <f t="shared" si="7"/>
        <v>10</v>
      </c>
      <c r="BD34" s="101"/>
      <c r="BE34" s="101"/>
      <c r="BF34" s="101"/>
      <c r="BG34" s="101"/>
      <c r="BH34" s="101"/>
      <c r="BI34" s="100" t="str">
        <f>IFERROR(__xludf.DUMMYFUNCTION("IF(OR(REGEXMATCH(I34,""Peraturan Walikota""),REGEXMATCH(I34,""Peraturan Bupati""),REGEXMATCH(I34,""PERATURAN BUPATI""),REGEXMATCH(I34,""PERATURAN WALIKOTA"")),""Ada"",""Tidak Ada"")"),"Ada")</f>
        <v>Ada</v>
      </c>
      <c r="BJ34" s="98" t="str">
        <f t="shared" si="8"/>
        <v>Ada</v>
      </c>
      <c r="BK34" s="96" t="str">
        <f t="shared" si="9"/>
        <v>Tidak Ada</v>
      </c>
      <c r="BL34" s="98" t="str">
        <f t="shared" si="4"/>
        <v>Lengkap</v>
      </c>
      <c r="BM34" s="98" t="str">
        <f t="shared" si="5"/>
        <v>Tidak Lengkap</v>
      </c>
    </row>
    <row r="35">
      <c r="A35" s="96" t="s">
        <v>15</v>
      </c>
      <c r="B35" s="97">
        <v>31.0</v>
      </c>
      <c r="C35" s="96" t="s">
        <v>821</v>
      </c>
      <c r="D35" s="96" t="s">
        <v>822</v>
      </c>
      <c r="E35" s="96" t="s">
        <v>823</v>
      </c>
      <c r="F35" s="96"/>
      <c r="G35" s="102" t="s">
        <v>824</v>
      </c>
      <c r="H35" s="96" t="s">
        <v>24</v>
      </c>
      <c r="I35" s="96" t="s">
        <v>825</v>
      </c>
      <c r="J35" s="97">
        <v>2021.0</v>
      </c>
      <c r="K35" s="97" t="s">
        <v>223</v>
      </c>
      <c r="L35" s="102" t="s">
        <v>826</v>
      </c>
      <c r="M35" s="103" t="s">
        <v>827</v>
      </c>
      <c r="N35" s="96" t="s">
        <v>808</v>
      </c>
      <c r="O35" s="96" t="s">
        <v>253</v>
      </c>
      <c r="P35" s="96" t="s">
        <v>314</v>
      </c>
      <c r="Q35" s="104"/>
      <c r="R35" s="96" t="s">
        <v>9</v>
      </c>
      <c r="S35" s="96" t="s">
        <v>21</v>
      </c>
      <c r="T35" s="96" t="s">
        <v>21</v>
      </c>
      <c r="U35" s="96" t="s">
        <v>9</v>
      </c>
      <c r="V35" s="96" t="s">
        <v>21</v>
      </c>
      <c r="W35" s="96" t="s">
        <v>21</v>
      </c>
      <c r="X35" s="96" t="s">
        <v>9</v>
      </c>
      <c r="Y35" s="96" t="s">
        <v>21</v>
      </c>
      <c r="Z35" s="96" t="s">
        <v>9</v>
      </c>
      <c r="AA35" s="96" t="s">
        <v>21</v>
      </c>
      <c r="AB35" s="96" t="s">
        <v>21</v>
      </c>
      <c r="AC35" s="96" t="s">
        <v>228</v>
      </c>
      <c r="AD35" s="96" t="s">
        <v>228</v>
      </c>
      <c r="AE35" s="96" t="s">
        <v>228</v>
      </c>
      <c r="AF35" s="96" t="s">
        <v>228</v>
      </c>
      <c r="AG35" s="96" t="s">
        <v>229</v>
      </c>
      <c r="AH35" s="96" t="s">
        <v>228</v>
      </c>
      <c r="AI35" s="96" t="s">
        <v>229</v>
      </c>
      <c r="AJ35" s="96" t="s">
        <v>228</v>
      </c>
      <c r="AK35" s="96" t="s">
        <v>229</v>
      </c>
      <c r="AL35" s="96" t="s">
        <v>228</v>
      </c>
      <c r="AM35" s="96" t="s">
        <v>228</v>
      </c>
      <c r="AN35" s="96" t="s">
        <v>370</v>
      </c>
      <c r="AO35" s="96" t="s">
        <v>828</v>
      </c>
      <c r="AP35" s="96" t="s">
        <v>317</v>
      </c>
      <c r="AQ35" s="104"/>
      <c r="AR35" s="108"/>
      <c r="AS35" s="98"/>
      <c r="AT35" s="98"/>
      <c r="AU35" s="104"/>
      <c r="AV35" s="96" t="s">
        <v>231</v>
      </c>
      <c r="AW35" s="98"/>
      <c r="AX35" s="104"/>
      <c r="AY35" s="104"/>
      <c r="AZ35" s="108"/>
      <c r="BA35" s="96" t="s">
        <v>829</v>
      </c>
      <c r="BB35" s="96" t="s">
        <v>830</v>
      </c>
      <c r="BC35" s="100">
        <f t="shared" si="7"/>
        <v>8</v>
      </c>
      <c r="BD35" s="106" t="s">
        <v>245</v>
      </c>
      <c r="BE35" s="106" t="s">
        <v>361</v>
      </c>
      <c r="BF35" s="101"/>
      <c r="BG35" s="101"/>
      <c r="BH35" s="101"/>
      <c r="BI35" s="100" t="str">
        <f>IFERROR(__xludf.DUMMYFUNCTION("IF(OR(REGEXMATCH(I35,""Peraturan Walikota""),REGEXMATCH(I35,""Peraturan Bupati""),REGEXMATCH(I35,""PERATURAN BUPATI""),REGEXMATCH(I35,""PERATURAN WALIKOTA"")),""Ada"",""Tidak Ada"")"),"Ada")</f>
        <v>Ada</v>
      </c>
      <c r="BJ35" s="98" t="str">
        <f t="shared" si="8"/>
        <v>Ada</v>
      </c>
      <c r="BK35" s="96" t="str">
        <f t="shared" si="9"/>
        <v>Ada</v>
      </c>
      <c r="BL35" s="98" t="str">
        <f t="shared" si="4"/>
        <v>Tidak Lengkap</v>
      </c>
      <c r="BM35" s="98" t="str">
        <f t="shared" si="5"/>
        <v>Tidak Lengkap</v>
      </c>
    </row>
    <row r="36">
      <c r="A36" s="96" t="s">
        <v>15</v>
      </c>
      <c r="B36" s="97">
        <v>32.0</v>
      </c>
      <c r="C36" s="96" t="s">
        <v>831</v>
      </c>
      <c r="D36" s="96" t="s">
        <v>832</v>
      </c>
      <c r="E36" s="96" t="s">
        <v>833</v>
      </c>
      <c r="F36" s="96" t="s">
        <v>301</v>
      </c>
      <c r="G36" s="102" t="s">
        <v>834</v>
      </c>
      <c r="H36" s="96" t="s">
        <v>835</v>
      </c>
      <c r="I36" s="96" t="s">
        <v>836</v>
      </c>
      <c r="J36" s="97">
        <v>2020.0</v>
      </c>
      <c r="K36" s="97" t="s">
        <v>223</v>
      </c>
      <c r="L36" s="102" t="s">
        <v>837</v>
      </c>
      <c r="M36" s="103" t="s">
        <v>838</v>
      </c>
      <c r="N36" s="96" t="s">
        <v>368</v>
      </c>
      <c r="O36" s="96" t="s">
        <v>276</v>
      </c>
      <c r="P36" s="96" t="s">
        <v>314</v>
      </c>
      <c r="Q36" s="96" t="s">
        <v>300</v>
      </c>
      <c r="R36" s="96" t="s">
        <v>9</v>
      </c>
      <c r="S36" s="96" t="s">
        <v>9</v>
      </c>
      <c r="T36" s="96" t="s">
        <v>21</v>
      </c>
      <c r="U36" s="96" t="s">
        <v>21</v>
      </c>
      <c r="V36" s="96" t="s">
        <v>21</v>
      </c>
      <c r="W36" s="96" t="s">
        <v>21</v>
      </c>
      <c r="X36" s="96" t="s">
        <v>9</v>
      </c>
      <c r="Y36" s="96" t="s">
        <v>21</v>
      </c>
      <c r="Z36" s="96" t="s">
        <v>9</v>
      </c>
      <c r="AA36" s="96" t="s">
        <v>21</v>
      </c>
      <c r="AB36" s="96" t="s">
        <v>9</v>
      </c>
      <c r="AC36" s="96" t="s">
        <v>228</v>
      </c>
      <c r="AD36" s="96" t="s">
        <v>228</v>
      </c>
      <c r="AE36" s="96" t="s">
        <v>228</v>
      </c>
      <c r="AF36" s="96" t="s">
        <v>228</v>
      </c>
      <c r="AG36" s="96" t="s">
        <v>228</v>
      </c>
      <c r="AH36" s="96" t="s">
        <v>228</v>
      </c>
      <c r="AI36" s="96" t="s">
        <v>228</v>
      </c>
      <c r="AJ36" s="96" t="s">
        <v>228</v>
      </c>
      <c r="AK36" s="96" t="s">
        <v>228</v>
      </c>
      <c r="AL36" s="96" t="s">
        <v>228</v>
      </c>
      <c r="AM36" s="96" t="s">
        <v>228</v>
      </c>
      <c r="AN36" s="96" t="s">
        <v>839</v>
      </c>
      <c r="AO36" s="96" t="s">
        <v>840</v>
      </c>
      <c r="AP36" s="96" t="s">
        <v>841</v>
      </c>
      <c r="AQ36" s="104"/>
      <c r="AR36" s="108"/>
      <c r="AS36" s="98"/>
      <c r="AT36" s="98"/>
      <c r="AU36" s="96" t="s">
        <v>231</v>
      </c>
      <c r="AV36" s="104"/>
      <c r="AW36" s="98"/>
      <c r="AX36" s="104"/>
      <c r="AY36" s="104"/>
      <c r="AZ36" s="108"/>
      <c r="BA36" s="96" t="s">
        <v>842</v>
      </c>
      <c r="BB36" s="96" t="s">
        <v>843</v>
      </c>
      <c r="BC36" s="100">
        <f t="shared" si="7"/>
        <v>11</v>
      </c>
      <c r="BD36" s="106" t="s">
        <v>245</v>
      </c>
      <c r="BE36" s="106" t="s">
        <v>361</v>
      </c>
      <c r="BF36" s="101"/>
      <c r="BG36" s="101"/>
      <c r="BH36" s="101"/>
      <c r="BI36" s="100" t="str">
        <f>IFERROR(__xludf.DUMMYFUNCTION("IF(OR(REGEXMATCH(I36,""Peraturan Walikota""),REGEXMATCH(I36,""Peraturan Bupati""),REGEXMATCH(I36,""PERATURAN BUPATI""),REGEXMATCH(I36,""PERATURAN WALIKOTA"")),""Ada"",""Tidak Ada"")"),"Ada")</f>
        <v>Ada</v>
      </c>
      <c r="BJ36" s="98" t="str">
        <f t="shared" si="8"/>
        <v>Ada</v>
      </c>
      <c r="BK36" s="96" t="str">
        <f t="shared" si="9"/>
        <v>Ada</v>
      </c>
      <c r="BL36" s="98" t="str">
        <f t="shared" si="4"/>
        <v>Tidak Lengkap</v>
      </c>
      <c r="BM36" s="98" t="str">
        <f t="shared" si="5"/>
        <v>Tidak Lengkap</v>
      </c>
    </row>
    <row r="37">
      <c r="A37" s="96" t="s">
        <v>15</v>
      </c>
      <c r="B37" s="97">
        <v>33.0</v>
      </c>
      <c r="C37" s="96" t="s">
        <v>844</v>
      </c>
      <c r="D37" s="96" t="s">
        <v>845</v>
      </c>
      <c r="E37" s="96" t="s">
        <v>846</v>
      </c>
      <c r="F37" s="96"/>
      <c r="G37" s="102" t="s">
        <v>847</v>
      </c>
      <c r="H37" s="96" t="s">
        <v>11</v>
      </c>
      <c r="I37" s="96" t="s">
        <v>848</v>
      </c>
      <c r="J37" s="97">
        <v>2023.0</v>
      </c>
      <c r="K37" s="97" t="s">
        <v>223</v>
      </c>
      <c r="L37" s="102" t="s">
        <v>847</v>
      </c>
      <c r="M37" s="103" t="s">
        <v>849</v>
      </c>
      <c r="N37" s="96" t="s">
        <v>368</v>
      </c>
      <c r="O37" s="96" t="s">
        <v>276</v>
      </c>
      <c r="P37" s="96" t="s">
        <v>647</v>
      </c>
      <c r="Q37" s="96"/>
      <c r="R37" s="96" t="s">
        <v>9</v>
      </c>
      <c r="S37" s="96" t="s">
        <v>21</v>
      </c>
      <c r="T37" s="96" t="s">
        <v>21</v>
      </c>
      <c r="U37" s="96" t="s">
        <v>21</v>
      </c>
      <c r="V37" s="96" t="s">
        <v>9</v>
      </c>
      <c r="W37" s="96" t="s">
        <v>21</v>
      </c>
      <c r="X37" s="96" t="s">
        <v>21</v>
      </c>
      <c r="Y37" s="96" t="s">
        <v>21</v>
      </c>
      <c r="Z37" s="96" t="s">
        <v>9</v>
      </c>
      <c r="AA37" s="96" t="s">
        <v>21</v>
      </c>
      <c r="AB37" s="96" t="s">
        <v>21</v>
      </c>
      <c r="AC37" s="96" t="s">
        <v>228</v>
      </c>
      <c r="AD37" s="96" t="s">
        <v>228</v>
      </c>
      <c r="AE37" s="96" t="s">
        <v>229</v>
      </c>
      <c r="AF37" s="96" t="s">
        <v>228</v>
      </c>
      <c r="AG37" s="96" t="s">
        <v>229</v>
      </c>
      <c r="AH37" s="96" t="s">
        <v>229</v>
      </c>
      <c r="AI37" s="96" t="s">
        <v>229</v>
      </c>
      <c r="AJ37" s="96" t="s">
        <v>229</v>
      </c>
      <c r="AK37" s="96" t="s">
        <v>228</v>
      </c>
      <c r="AL37" s="96" t="s">
        <v>229</v>
      </c>
      <c r="AM37" s="96" t="s">
        <v>229</v>
      </c>
      <c r="AN37" s="96" t="s">
        <v>850</v>
      </c>
      <c r="AO37" s="96" t="s">
        <v>851</v>
      </c>
      <c r="AP37" s="96" t="s">
        <v>317</v>
      </c>
      <c r="AQ37" s="104"/>
      <c r="AR37" s="108"/>
      <c r="AS37" s="98"/>
      <c r="AT37" s="98"/>
      <c r="AU37" s="104"/>
      <c r="AV37" s="104"/>
      <c r="AW37" s="98"/>
      <c r="AX37" s="96" t="s">
        <v>231</v>
      </c>
      <c r="AY37" s="104"/>
      <c r="AZ37" s="108"/>
      <c r="BA37" s="96" t="s">
        <v>852</v>
      </c>
      <c r="BB37" s="96" t="s">
        <v>853</v>
      </c>
      <c r="BC37" s="100">
        <f t="shared" si="7"/>
        <v>4</v>
      </c>
      <c r="BD37" s="106" t="s">
        <v>245</v>
      </c>
      <c r="BE37" s="106" t="s">
        <v>361</v>
      </c>
      <c r="BF37" s="101"/>
      <c r="BG37" s="101"/>
      <c r="BH37" s="101"/>
      <c r="BI37" s="100" t="str">
        <f>IFERROR(__xludf.DUMMYFUNCTION("IF(OR(REGEXMATCH(I37,""Peraturan Walikota""),REGEXMATCH(I37,""Peraturan Bupati""),REGEXMATCH(I37,""PERATURAN BUPATI""),REGEXMATCH(I37,""PERATURAN WALIKOTA"")),""Ada"",""Tidak Ada"")"),"Ada")</f>
        <v>Ada</v>
      </c>
      <c r="BJ37" s="98" t="str">
        <f t="shared" si="8"/>
        <v>Ada</v>
      </c>
      <c r="BK37" s="96" t="str">
        <f t="shared" si="9"/>
        <v>Tidak Ada</v>
      </c>
      <c r="BL37" s="98" t="str">
        <f t="shared" si="4"/>
        <v>Tidak Lengkap</v>
      </c>
      <c r="BM37" s="98" t="str">
        <f t="shared" si="5"/>
        <v>Tidak Lengkap</v>
      </c>
    </row>
    <row r="38">
      <c r="A38" s="96" t="s">
        <v>15</v>
      </c>
      <c r="B38" s="97">
        <v>34.0</v>
      </c>
      <c r="C38" s="96" t="s">
        <v>854</v>
      </c>
      <c r="D38" s="96" t="s">
        <v>855</v>
      </c>
      <c r="E38" s="96" t="s">
        <v>856</v>
      </c>
      <c r="F38" s="96"/>
      <c r="G38" s="96"/>
      <c r="H38" s="96" t="s">
        <v>857</v>
      </c>
      <c r="I38" s="96" t="s">
        <v>858</v>
      </c>
      <c r="J38" s="97">
        <v>2023.0</v>
      </c>
      <c r="K38" s="97" t="s">
        <v>223</v>
      </c>
      <c r="L38" s="102" t="s">
        <v>859</v>
      </c>
      <c r="M38" s="103" t="s">
        <v>860</v>
      </c>
      <c r="N38" s="96" t="s">
        <v>861</v>
      </c>
      <c r="O38" s="96" t="s">
        <v>591</v>
      </c>
      <c r="P38" s="96" t="s">
        <v>647</v>
      </c>
      <c r="Q38" s="104"/>
      <c r="R38" s="96" t="s">
        <v>9</v>
      </c>
      <c r="S38" s="96" t="s">
        <v>21</v>
      </c>
      <c r="T38" s="96" t="s">
        <v>21</v>
      </c>
      <c r="U38" s="96" t="s">
        <v>21</v>
      </c>
      <c r="V38" s="96" t="s">
        <v>21</v>
      </c>
      <c r="W38" s="96" t="s">
        <v>21</v>
      </c>
      <c r="X38" s="96" t="s">
        <v>21</v>
      </c>
      <c r="Y38" s="96" t="s">
        <v>21</v>
      </c>
      <c r="Z38" s="96" t="s">
        <v>9</v>
      </c>
      <c r="AA38" s="96" t="s">
        <v>21</v>
      </c>
      <c r="AB38" s="96" t="s">
        <v>21</v>
      </c>
      <c r="AC38" s="96" t="s">
        <v>228</v>
      </c>
      <c r="AD38" s="96" t="s">
        <v>228</v>
      </c>
      <c r="AE38" s="96" t="s">
        <v>228</v>
      </c>
      <c r="AF38" s="96" t="s">
        <v>228</v>
      </c>
      <c r="AG38" s="96" t="s">
        <v>229</v>
      </c>
      <c r="AH38" s="96" t="s">
        <v>229</v>
      </c>
      <c r="AI38" s="96" t="s">
        <v>229</v>
      </c>
      <c r="AJ38" s="96" t="s">
        <v>229</v>
      </c>
      <c r="AK38" s="96" t="s">
        <v>229</v>
      </c>
      <c r="AL38" s="96" t="s">
        <v>228</v>
      </c>
      <c r="AM38" s="96" t="s">
        <v>228</v>
      </c>
      <c r="AN38" s="96" t="s">
        <v>862</v>
      </c>
      <c r="AO38" s="96" t="s">
        <v>863</v>
      </c>
      <c r="AP38" s="96" t="s">
        <v>371</v>
      </c>
      <c r="AQ38" s="104"/>
      <c r="AR38" s="108"/>
      <c r="AS38" s="98"/>
      <c r="AT38" s="98"/>
      <c r="AU38" s="104"/>
      <c r="AV38" s="104"/>
      <c r="AW38" s="98"/>
      <c r="AX38" s="96" t="s">
        <v>231</v>
      </c>
      <c r="AY38" s="104"/>
      <c r="AZ38" s="108"/>
      <c r="BA38" s="96" t="s">
        <v>864</v>
      </c>
      <c r="BB38" s="96" t="s">
        <v>865</v>
      </c>
      <c r="BC38" s="100">
        <f t="shared" si="7"/>
        <v>6</v>
      </c>
      <c r="BD38" s="106" t="s">
        <v>245</v>
      </c>
      <c r="BE38" s="106" t="s">
        <v>361</v>
      </c>
      <c r="BF38" s="101"/>
      <c r="BG38" s="101"/>
      <c r="BH38" s="101"/>
      <c r="BI38" s="100" t="str">
        <f>IFERROR(__xludf.DUMMYFUNCTION("IF(OR(REGEXMATCH(I38,""Peraturan Walikota""),REGEXMATCH(I38,""Peraturan Bupati""),REGEXMATCH(I38,""PERATURAN BUPATI""),REGEXMATCH(I38,""PERATURAN WALIKOTA"")),""Ada"",""Tidak Ada"")"),"Ada")</f>
        <v>Ada</v>
      </c>
      <c r="BJ38" s="98" t="str">
        <f t="shared" si="8"/>
        <v>Ada</v>
      </c>
      <c r="BK38" s="96" t="str">
        <f t="shared" si="9"/>
        <v>Tidak Ada</v>
      </c>
      <c r="BL38" s="98" t="str">
        <f t="shared" si="4"/>
        <v>Tidak Lengkap</v>
      </c>
      <c r="BM38" s="98" t="str">
        <f t="shared" si="5"/>
        <v>Tidak Lengkap</v>
      </c>
    </row>
    <row r="39">
      <c r="A39" s="96" t="s">
        <v>15</v>
      </c>
      <c r="B39" s="97">
        <v>35.0</v>
      </c>
      <c r="C39" s="96" t="s">
        <v>866</v>
      </c>
      <c r="D39" s="96" t="s">
        <v>867</v>
      </c>
      <c r="E39" s="96" t="s">
        <v>868</v>
      </c>
      <c r="F39" s="102" t="s">
        <v>869</v>
      </c>
      <c r="G39" s="102" t="s">
        <v>869</v>
      </c>
      <c r="H39" s="96" t="s">
        <v>11</v>
      </c>
      <c r="I39" s="96" t="s">
        <v>870</v>
      </c>
      <c r="J39" s="97">
        <v>2023.0</v>
      </c>
      <c r="K39" s="97" t="s">
        <v>223</v>
      </c>
      <c r="L39" s="102" t="s">
        <v>869</v>
      </c>
      <c r="M39" s="103" t="s">
        <v>871</v>
      </c>
      <c r="N39" s="96" t="s">
        <v>368</v>
      </c>
      <c r="O39" s="96" t="s">
        <v>276</v>
      </c>
      <c r="P39" s="96" t="s">
        <v>647</v>
      </c>
      <c r="Q39" s="96" t="s">
        <v>300</v>
      </c>
      <c r="R39" s="96" t="s">
        <v>21</v>
      </c>
      <c r="S39" s="96" t="s">
        <v>9</v>
      </c>
      <c r="T39" s="96" t="s">
        <v>21</v>
      </c>
      <c r="U39" s="96" t="s">
        <v>555</v>
      </c>
      <c r="V39" s="96" t="s">
        <v>555</v>
      </c>
      <c r="W39" s="96" t="s">
        <v>555</v>
      </c>
      <c r="X39" s="96" t="s">
        <v>555</v>
      </c>
      <c r="Y39" s="96" t="s">
        <v>872</v>
      </c>
      <c r="Z39" s="96" t="s">
        <v>9</v>
      </c>
      <c r="AA39" s="96" t="s">
        <v>555</v>
      </c>
      <c r="AB39" s="96" t="s">
        <v>555</v>
      </c>
      <c r="AC39" s="96" t="s">
        <v>228</v>
      </c>
      <c r="AD39" s="96" t="s">
        <v>228</v>
      </c>
      <c r="AE39" s="96" t="s">
        <v>302</v>
      </c>
      <c r="AF39" s="96" t="s">
        <v>302</v>
      </c>
      <c r="AG39" s="96" t="s">
        <v>229</v>
      </c>
      <c r="AH39" s="96" t="s">
        <v>228</v>
      </c>
      <c r="AI39" s="96" t="s">
        <v>873</v>
      </c>
      <c r="AJ39" s="96" t="s">
        <v>873</v>
      </c>
      <c r="AK39" s="96" t="s">
        <v>229</v>
      </c>
      <c r="AL39" s="96" t="s">
        <v>229</v>
      </c>
      <c r="AM39" s="96" t="s">
        <v>302</v>
      </c>
      <c r="AN39" s="96" t="s">
        <v>874</v>
      </c>
      <c r="AO39" s="96" t="s">
        <v>875</v>
      </c>
      <c r="AP39" s="96" t="s">
        <v>317</v>
      </c>
      <c r="AQ39" s="104"/>
      <c r="AR39" s="108"/>
      <c r="AS39" s="98"/>
      <c r="AT39" s="98"/>
      <c r="AU39" s="104"/>
      <c r="AV39" s="104"/>
      <c r="AW39" s="98"/>
      <c r="AX39" s="96" t="s">
        <v>231</v>
      </c>
      <c r="AY39" s="104"/>
      <c r="AZ39" s="108"/>
      <c r="BA39" s="96" t="s">
        <v>876</v>
      </c>
      <c r="BB39" s="104"/>
      <c r="BC39" s="100">
        <f t="shared" si="7"/>
        <v>6</v>
      </c>
      <c r="BD39" s="106" t="s">
        <v>245</v>
      </c>
      <c r="BE39" s="101"/>
      <c r="BF39" s="101"/>
      <c r="BG39" s="101"/>
      <c r="BH39" s="101"/>
      <c r="BI39" s="100" t="str">
        <f>IFERROR(__xludf.DUMMYFUNCTION("IF(OR(REGEXMATCH(I39,""Peraturan Walikota""),REGEXMATCH(I39,""Peraturan Bupati""),REGEXMATCH(I39,""PERATURAN BUPATI""),REGEXMATCH(I39,""PERATURAN WALIKOTA"")),""Ada"",""Tidak Ada"")"),"Ada")</f>
        <v>Ada</v>
      </c>
      <c r="BJ39" s="98" t="str">
        <f t="shared" si="8"/>
        <v>Ada</v>
      </c>
      <c r="BK39" s="96" t="str">
        <f t="shared" si="9"/>
        <v>Tidak Ada</v>
      </c>
      <c r="BL39" s="98" t="str">
        <f t="shared" si="4"/>
        <v>Tidak Lengkap</v>
      </c>
      <c r="BM39" s="98" t="str">
        <f t="shared" si="5"/>
        <v>Tidak Lengkap</v>
      </c>
    </row>
    <row r="40">
      <c r="A40" s="96" t="s">
        <v>15</v>
      </c>
      <c r="B40" s="97">
        <v>36.0</v>
      </c>
      <c r="C40" s="96" t="s">
        <v>877</v>
      </c>
      <c r="D40" s="96" t="s">
        <v>878</v>
      </c>
      <c r="E40" s="96" t="s">
        <v>879</v>
      </c>
      <c r="F40" s="96" t="s">
        <v>237</v>
      </c>
      <c r="G40" s="96" t="s">
        <v>880</v>
      </c>
      <c r="H40" s="96" t="s">
        <v>24</v>
      </c>
      <c r="I40" s="96" t="s">
        <v>881</v>
      </c>
      <c r="J40" s="97">
        <v>2023.0</v>
      </c>
      <c r="K40" s="97" t="s">
        <v>223</v>
      </c>
      <c r="L40" s="96" t="s">
        <v>882</v>
      </c>
      <c r="M40" s="103" t="s">
        <v>883</v>
      </c>
      <c r="N40" s="96" t="s">
        <v>861</v>
      </c>
      <c r="O40" s="96" t="s">
        <v>884</v>
      </c>
      <c r="P40" s="96" t="s">
        <v>647</v>
      </c>
      <c r="Q40" s="104"/>
      <c r="R40" s="96" t="s">
        <v>9</v>
      </c>
      <c r="S40" s="96" t="s">
        <v>9</v>
      </c>
      <c r="T40" s="96" t="s">
        <v>9</v>
      </c>
      <c r="U40" s="96" t="s">
        <v>21</v>
      </c>
      <c r="V40" s="96" t="s">
        <v>21</v>
      </c>
      <c r="W40" s="96" t="s">
        <v>21</v>
      </c>
      <c r="X40" s="96" t="s">
        <v>594</v>
      </c>
      <c r="Y40" s="96" t="s">
        <v>21</v>
      </c>
      <c r="Z40" s="96" t="s">
        <v>594</v>
      </c>
      <c r="AA40" s="96" t="s">
        <v>21</v>
      </c>
      <c r="AB40" s="96" t="s">
        <v>21</v>
      </c>
      <c r="AC40" s="96" t="s">
        <v>228</v>
      </c>
      <c r="AD40" s="96" t="s">
        <v>228</v>
      </c>
      <c r="AE40" s="96" t="s">
        <v>228</v>
      </c>
      <c r="AF40" s="96" t="s">
        <v>228</v>
      </c>
      <c r="AG40" s="96" t="s">
        <v>229</v>
      </c>
      <c r="AH40" s="96" t="s">
        <v>228</v>
      </c>
      <c r="AI40" s="96" t="s">
        <v>229</v>
      </c>
      <c r="AJ40" s="96" t="s">
        <v>228</v>
      </c>
      <c r="AK40" s="96" t="s">
        <v>229</v>
      </c>
      <c r="AL40" s="96" t="s">
        <v>228</v>
      </c>
      <c r="AM40" s="96" t="s">
        <v>228</v>
      </c>
      <c r="AN40" s="96" t="s">
        <v>370</v>
      </c>
      <c r="AO40" s="96" t="s">
        <v>820</v>
      </c>
      <c r="AP40" s="96" t="s">
        <v>317</v>
      </c>
      <c r="AQ40" s="104"/>
      <c r="AR40" s="108"/>
      <c r="AS40" s="98"/>
      <c r="AT40" s="98"/>
      <c r="AU40" s="104"/>
      <c r="AV40" s="109"/>
      <c r="AW40" s="98"/>
      <c r="AX40" s="96" t="s">
        <v>231</v>
      </c>
      <c r="AY40" s="104"/>
      <c r="AZ40" s="108"/>
      <c r="BA40" s="96" t="s">
        <v>885</v>
      </c>
      <c r="BB40" s="96" t="s">
        <v>886</v>
      </c>
      <c r="BC40" s="100">
        <f t="shared" si="7"/>
        <v>8</v>
      </c>
      <c r="BD40" s="106" t="s">
        <v>321</v>
      </c>
      <c r="BE40" s="106" t="s">
        <v>245</v>
      </c>
      <c r="BF40" s="106" t="s">
        <v>361</v>
      </c>
      <c r="BG40" s="101"/>
      <c r="BH40" s="101"/>
      <c r="BI40" s="100" t="str">
        <f>IFERROR(__xludf.DUMMYFUNCTION("IF(OR(REGEXMATCH(I40,""Peraturan Walikota""),REGEXMATCH(I40,""Peraturan Bupati""),REGEXMATCH(I40,""PERATURAN BUPATI""),REGEXMATCH(I40,""PERATURAN WALIKOTA"")),""Ada"",""Tidak Ada"")"),"Ada")</f>
        <v>Ada</v>
      </c>
      <c r="BJ40" s="98" t="str">
        <f t="shared" si="8"/>
        <v>Tidak Ada</v>
      </c>
      <c r="BK40" s="96" t="str">
        <f t="shared" si="9"/>
        <v>Tidak Ada</v>
      </c>
      <c r="BL40" s="98" t="str">
        <f t="shared" si="4"/>
        <v>Lengkap</v>
      </c>
      <c r="BM40" s="98" t="str">
        <f t="shared" si="5"/>
        <v>Tidak Lengkap</v>
      </c>
    </row>
    <row r="41">
      <c r="A41" s="96" t="s">
        <v>15</v>
      </c>
      <c r="B41" s="97">
        <v>37.0</v>
      </c>
      <c r="C41" s="96" t="s">
        <v>887</v>
      </c>
      <c r="D41" s="96" t="s">
        <v>715</v>
      </c>
      <c r="E41" s="96" t="s">
        <v>888</v>
      </c>
      <c r="F41" s="96" t="s">
        <v>715</v>
      </c>
      <c r="G41" s="96" t="s">
        <v>715</v>
      </c>
      <c r="H41" s="96" t="s">
        <v>11</v>
      </c>
      <c r="I41" s="96" t="s">
        <v>889</v>
      </c>
      <c r="J41" s="97">
        <v>2024.0</v>
      </c>
      <c r="K41" s="97" t="s">
        <v>223</v>
      </c>
      <c r="L41" s="96" t="s">
        <v>890</v>
      </c>
      <c r="M41" s="103" t="s">
        <v>891</v>
      </c>
      <c r="N41" s="96" t="s">
        <v>368</v>
      </c>
      <c r="O41" s="96" t="s">
        <v>276</v>
      </c>
      <c r="P41" s="96" t="s">
        <v>369</v>
      </c>
      <c r="Q41" s="96" t="s">
        <v>300</v>
      </c>
      <c r="R41" s="96" t="s">
        <v>21</v>
      </c>
      <c r="S41" s="96" t="s">
        <v>21</v>
      </c>
      <c r="T41" s="96" t="s">
        <v>21</v>
      </c>
      <c r="U41" s="96" t="s">
        <v>21</v>
      </c>
      <c r="V41" s="96" t="s">
        <v>9</v>
      </c>
      <c r="W41" s="96" t="s">
        <v>21</v>
      </c>
      <c r="X41" s="96" t="s">
        <v>21</v>
      </c>
      <c r="Y41" s="96" t="s">
        <v>21</v>
      </c>
      <c r="Z41" s="96" t="s">
        <v>21</v>
      </c>
      <c r="AA41" s="96" t="s">
        <v>21</v>
      </c>
      <c r="AB41" s="96" t="s">
        <v>21</v>
      </c>
      <c r="AC41" s="96" t="s">
        <v>228</v>
      </c>
      <c r="AD41" s="96" t="s">
        <v>228</v>
      </c>
      <c r="AE41" s="96" t="s">
        <v>228</v>
      </c>
      <c r="AF41" s="96" t="s">
        <v>302</v>
      </c>
      <c r="AG41" s="96" t="s">
        <v>229</v>
      </c>
      <c r="AH41" s="96" t="s">
        <v>228</v>
      </c>
      <c r="AI41" s="96" t="s">
        <v>229</v>
      </c>
      <c r="AJ41" s="96" t="s">
        <v>228</v>
      </c>
      <c r="AK41" s="96" t="s">
        <v>229</v>
      </c>
      <c r="AL41" s="96" t="s">
        <v>228</v>
      </c>
      <c r="AM41" s="96" t="s">
        <v>228</v>
      </c>
      <c r="AN41" s="96" t="s">
        <v>370</v>
      </c>
      <c r="AO41" s="96" t="s">
        <v>892</v>
      </c>
      <c r="AP41" s="96" t="s">
        <v>317</v>
      </c>
      <c r="AQ41" s="104"/>
      <c r="AR41" s="96"/>
      <c r="AS41" s="98"/>
      <c r="AT41" s="98"/>
      <c r="AU41" s="104"/>
      <c r="AV41" s="104"/>
      <c r="AW41" s="98"/>
      <c r="AX41" s="104"/>
      <c r="AY41" s="96" t="s">
        <v>231</v>
      </c>
      <c r="AZ41" s="108"/>
      <c r="BA41" s="104"/>
      <c r="BB41" s="104"/>
      <c r="BC41" s="100">
        <f t="shared" si="7"/>
        <v>8</v>
      </c>
      <c r="BD41" s="101"/>
      <c r="BE41" s="101"/>
      <c r="BF41" s="101"/>
      <c r="BG41" s="101"/>
      <c r="BH41" s="101"/>
      <c r="BI41" s="100" t="str">
        <f>IFERROR(__xludf.DUMMYFUNCTION("IF(OR(REGEXMATCH(I41,""Peraturan Walikota""),REGEXMATCH(I41,""Peraturan Bupati""),REGEXMATCH(I41,""PERATURAN BUPATI""),REGEXMATCH(I41,""PERATURAN WALIKOTA"")),""Ada"",""Tidak Ada"")"),"Ada")</f>
        <v>Ada</v>
      </c>
      <c r="BJ41" s="98" t="str">
        <f t="shared" si="8"/>
        <v>Ada</v>
      </c>
      <c r="BK41" s="96" t="str">
        <f t="shared" si="9"/>
        <v>Ada</v>
      </c>
      <c r="BL41" s="98" t="str">
        <f t="shared" si="4"/>
        <v>Tidak Lengkap</v>
      </c>
      <c r="BM41" s="98" t="str">
        <f t="shared" si="5"/>
        <v>Tidak Lengkap</v>
      </c>
    </row>
    <row r="42">
      <c r="A42" s="96" t="s">
        <v>15</v>
      </c>
      <c r="B42" s="97">
        <v>38.0</v>
      </c>
      <c r="C42" s="96" t="s">
        <v>893</v>
      </c>
      <c r="D42" s="96" t="s">
        <v>894</v>
      </c>
      <c r="E42" s="96" t="s">
        <v>895</v>
      </c>
      <c r="F42" s="96" t="s">
        <v>237</v>
      </c>
      <c r="G42" s="102" t="s">
        <v>896</v>
      </c>
      <c r="H42" s="96" t="s">
        <v>24</v>
      </c>
      <c r="I42" s="96" t="s">
        <v>897</v>
      </c>
      <c r="J42" s="97">
        <v>2023.0</v>
      </c>
      <c r="K42" s="97" t="s">
        <v>223</v>
      </c>
      <c r="L42" s="102" t="s">
        <v>896</v>
      </c>
      <c r="M42" s="96" t="s">
        <v>898</v>
      </c>
      <c r="N42" s="96" t="s">
        <v>899</v>
      </c>
      <c r="O42" s="96" t="s">
        <v>253</v>
      </c>
      <c r="P42" s="96" t="s">
        <v>647</v>
      </c>
      <c r="Q42" s="96" t="s">
        <v>300</v>
      </c>
      <c r="R42" s="96" t="s">
        <v>21</v>
      </c>
      <c r="S42" s="96" t="s">
        <v>21</v>
      </c>
      <c r="T42" s="96" t="s">
        <v>21</v>
      </c>
      <c r="U42" s="96" t="s">
        <v>21</v>
      </c>
      <c r="V42" s="96" t="s">
        <v>21</v>
      </c>
      <c r="W42" s="96" t="s">
        <v>21</v>
      </c>
      <c r="X42" s="96" t="s">
        <v>21</v>
      </c>
      <c r="Y42" s="96" t="s">
        <v>21</v>
      </c>
      <c r="Z42" s="96" t="s">
        <v>21</v>
      </c>
      <c r="AA42" s="96" t="s">
        <v>21</v>
      </c>
      <c r="AB42" s="96" t="s">
        <v>21</v>
      </c>
      <c r="AC42" s="96" t="s">
        <v>228</v>
      </c>
      <c r="AD42" s="96" t="s">
        <v>228</v>
      </c>
      <c r="AE42" s="96" t="s">
        <v>229</v>
      </c>
      <c r="AF42" s="96" t="s">
        <v>229</v>
      </c>
      <c r="AG42" s="96" t="s">
        <v>229</v>
      </c>
      <c r="AH42" s="96" t="s">
        <v>229</v>
      </c>
      <c r="AI42" s="96" t="s">
        <v>229</v>
      </c>
      <c r="AJ42" s="96" t="s">
        <v>229</v>
      </c>
      <c r="AK42" s="96" t="s">
        <v>229</v>
      </c>
      <c r="AL42" s="96" t="s">
        <v>228</v>
      </c>
      <c r="AM42" s="96" t="s">
        <v>229</v>
      </c>
      <c r="AN42" s="96" t="s">
        <v>303</v>
      </c>
      <c r="AO42" s="96" t="s">
        <v>900</v>
      </c>
      <c r="AP42" s="96" t="s">
        <v>317</v>
      </c>
      <c r="AQ42" s="104"/>
      <c r="AR42" s="108"/>
      <c r="AS42" s="98"/>
      <c r="AT42" s="98"/>
      <c r="AU42" s="104"/>
      <c r="AV42" s="104"/>
      <c r="AW42" s="98"/>
      <c r="AX42" s="96" t="s">
        <v>231</v>
      </c>
      <c r="AY42" s="104"/>
      <c r="AZ42" s="108"/>
      <c r="BA42" s="96" t="s">
        <v>901</v>
      </c>
      <c r="BB42" s="96" t="s">
        <v>902</v>
      </c>
      <c r="BC42" s="100">
        <f t="shared" si="7"/>
        <v>3</v>
      </c>
      <c r="BD42" s="106" t="s">
        <v>245</v>
      </c>
      <c r="BE42" s="101"/>
      <c r="BF42" s="101"/>
      <c r="BG42" s="101"/>
      <c r="BH42" s="101"/>
      <c r="BI42" s="100" t="str">
        <f>IFERROR(__xludf.DUMMYFUNCTION("IF(OR(REGEXMATCH(I42,""Peraturan Walikota""),REGEXMATCH(I42,""Peraturan Bupati""),REGEXMATCH(I42,""PERATURAN BUPATI""),REGEXMATCH(I42,""PERATURAN WALIKOTA"")),""Ada"",""Tidak Ada"")"),"Ada")</f>
        <v>Ada</v>
      </c>
      <c r="BJ42" s="98" t="str">
        <f t="shared" si="8"/>
        <v>Ada</v>
      </c>
      <c r="BK42" s="96" t="str">
        <f t="shared" si="9"/>
        <v>Tidak Ada</v>
      </c>
      <c r="BL42" s="98" t="str">
        <f t="shared" si="4"/>
        <v>Tidak Lengkap</v>
      </c>
      <c r="BM42" s="98" t="str">
        <f t="shared" si="5"/>
        <v>Tidak Lengkap</v>
      </c>
    </row>
    <row r="43">
      <c r="A43" s="96" t="s">
        <v>15</v>
      </c>
      <c r="B43" s="97">
        <v>39.0</v>
      </c>
      <c r="C43" s="96" t="s">
        <v>903</v>
      </c>
      <c r="D43" s="96" t="s">
        <v>904</v>
      </c>
      <c r="E43" s="96" t="s">
        <v>905</v>
      </c>
      <c r="F43" s="102" t="s">
        <v>906</v>
      </c>
      <c r="G43" s="102" t="s">
        <v>906</v>
      </c>
      <c r="H43" s="96" t="s">
        <v>11</v>
      </c>
      <c r="I43" s="96" t="s">
        <v>907</v>
      </c>
      <c r="J43" s="97">
        <v>2025.0</v>
      </c>
      <c r="K43" s="97" t="s">
        <v>223</v>
      </c>
      <c r="L43" s="102" t="s">
        <v>906</v>
      </c>
      <c r="M43" s="103" t="s">
        <v>908</v>
      </c>
      <c r="N43" s="96" t="s">
        <v>368</v>
      </c>
      <c r="O43" s="96" t="s">
        <v>276</v>
      </c>
      <c r="P43" s="96" t="s">
        <v>314</v>
      </c>
      <c r="Q43" s="96" t="s">
        <v>909</v>
      </c>
      <c r="R43" s="96" t="s">
        <v>21</v>
      </c>
      <c r="S43" s="96" t="s">
        <v>595</v>
      </c>
      <c r="T43" s="96" t="s">
        <v>594</v>
      </c>
      <c r="U43" s="96" t="s">
        <v>594</v>
      </c>
      <c r="V43" s="96" t="s">
        <v>595</v>
      </c>
      <c r="W43" s="96" t="s">
        <v>594</v>
      </c>
      <c r="X43" s="96" t="s">
        <v>594</v>
      </c>
      <c r="Y43" s="96" t="s">
        <v>594</v>
      </c>
      <c r="Z43" s="96" t="s">
        <v>595</v>
      </c>
      <c r="AA43" s="96" t="s">
        <v>594</v>
      </c>
      <c r="AB43" s="96" t="s">
        <v>594</v>
      </c>
      <c r="AC43" s="96" t="s">
        <v>596</v>
      </c>
      <c r="AD43" s="96" t="s">
        <v>596</v>
      </c>
      <c r="AE43" s="96" t="s">
        <v>596</v>
      </c>
      <c r="AF43" s="96" t="s">
        <v>596</v>
      </c>
      <c r="AG43" s="96" t="s">
        <v>597</v>
      </c>
      <c r="AH43" s="96" t="s">
        <v>596</v>
      </c>
      <c r="AI43" s="96" t="s">
        <v>597</v>
      </c>
      <c r="AJ43" s="96" t="s">
        <v>596</v>
      </c>
      <c r="AK43" s="96" t="s">
        <v>597</v>
      </c>
      <c r="AL43" s="96" t="s">
        <v>596</v>
      </c>
      <c r="AM43" s="96" t="s">
        <v>596</v>
      </c>
      <c r="AN43" s="96" t="s">
        <v>910</v>
      </c>
      <c r="AO43" s="96" t="s">
        <v>911</v>
      </c>
      <c r="AP43" s="96" t="s">
        <v>912</v>
      </c>
      <c r="AQ43" s="104"/>
      <c r="AR43" s="108"/>
      <c r="AS43" s="98"/>
      <c r="AT43" s="98"/>
      <c r="AU43" s="104"/>
      <c r="AV43" s="104"/>
      <c r="AW43" s="96" t="s">
        <v>231</v>
      </c>
      <c r="AX43" s="104"/>
      <c r="AY43" s="104"/>
      <c r="AZ43" s="108"/>
      <c r="BA43" s="96" t="s">
        <v>913</v>
      </c>
      <c r="BB43" s="96" t="s">
        <v>914</v>
      </c>
      <c r="BC43" s="100">
        <f t="shared" si="7"/>
        <v>8</v>
      </c>
      <c r="BD43" s="106" t="s">
        <v>245</v>
      </c>
      <c r="BE43" s="106" t="s">
        <v>321</v>
      </c>
      <c r="BF43" s="101"/>
      <c r="BG43" s="101"/>
      <c r="BH43" s="101"/>
      <c r="BI43" s="100" t="str">
        <f>IFERROR(__xludf.DUMMYFUNCTION("IF(OR(REGEXMATCH(I43,""Peraturan Walikota""),REGEXMATCH(I43,""Peraturan Bupati""),REGEXMATCH(I43,""PERATURAN BUPATI""),REGEXMATCH(I43,""PERATURAN WALIKOTA"")),""Ada"",""Tidak Ada"")"),"Ada")</f>
        <v>Ada</v>
      </c>
      <c r="BJ43" s="98" t="str">
        <f t="shared" si="8"/>
        <v>Ada</v>
      </c>
      <c r="BK43" s="96" t="str">
        <f t="shared" si="9"/>
        <v>Ada</v>
      </c>
      <c r="BL43" s="98" t="str">
        <f t="shared" si="4"/>
        <v>Tidak Lengkap</v>
      </c>
      <c r="BM43" s="98" t="str">
        <f t="shared" si="5"/>
        <v>Tidak Lengkap</v>
      </c>
    </row>
    <row r="44">
      <c r="A44" s="96" t="s">
        <v>15</v>
      </c>
      <c r="B44" s="97">
        <v>40.0</v>
      </c>
      <c r="C44" s="96" t="s">
        <v>915</v>
      </c>
      <c r="D44" s="96" t="s">
        <v>916</v>
      </c>
      <c r="E44" s="96" t="s">
        <v>917</v>
      </c>
      <c r="F44" s="102" t="s">
        <v>918</v>
      </c>
      <c r="G44" s="102" t="s">
        <v>918</v>
      </c>
      <c r="H44" s="96" t="s">
        <v>11</v>
      </c>
      <c r="I44" s="96" t="s">
        <v>919</v>
      </c>
      <c r="J44" s="97">
        <v>2023.0</v>
      </c>
      <c r="K44" s="97" t="s">
        <v>223</v>
      </c>
      <c r="L44" s="96" t="s">
        <v>916</v>
      </c>
      <c r="M44" s="103" t="s">
        <v>920</v>
      </c>
      <c r="N44" s="96" t="s">
        <v>921</v>
      </c>
      <c r="O44" s="96" t="s">
        <v>253</v>
      </c>
      <c r="P44" s="96" t="s">
        <v>647</v>
      </c>
      <c r="Q44" s="96" t="s">
        <v>300</v>
      </c>
      <c r="R44" s="96" t="s">
        <v>594</v>
      </c>
      <c r="S44" s="96" t="s">
        <v>9</v>
      </c>
      <c r="T44" s="96" t="s">
        <v>9</v>
      </c>
      <c r="U44" s="96" t="s">
        <v>21</v>
      </c>
      <c r="V44" s="96" t="s">
        <v>21</v>
      </c>
      <c r="W44" s="96" t="s">
        <v>21</v>
      </c>
      <c r="X44" s="96" t="s">
        <v>9</v>
      </c>
      <c r="Y44" s="96" t="s">
        <v>9</v>
      </c>
      <c r="Z44" s="96" t="s">
        <v>9</v>
      </c>
      <c r="AA44" s="96" t="s">
        <v>21</v>
      </c>
      <c r="AB44" s="96" t="s">
        <v>21</v>
      </c>
      <c r="AC44" s="96" t="s">
        <v>228</v>
      </c>
      <c r="AD44" s="96" t="s">
        <v>228</v>
      </c>
      <c r="AE44" s="96" t="s">
        <v>229</v>
      </c>
      <c r="AF44" s="96" t="s">
        <v>228</v>
      </c>
      <c r="AG44" s="96" t="s">
        <v>229</v>
      </c>
      <c r="AH44" s="96" t="s">
        <v>228</v>
      </c>
      <c r="AI44" s="96" t="s">
        <v>229</v>
      </c>
      <c r="AJ44" s="96" t="s">
        <v>229</v>
      </c>
      <c r="AK44" s="96" t="s">
        <v>229</v>
      </c>
      <c r="AL44" s="96" t="s">
        <v>228</v>
      </c>
      <c r="AM44" s="96" t="s">
        <v>228</v>
      </c>
      <c r="AN44" s="96" t="s">
        <v>922</v>
      </c>
      <c r="AO44" s="96" t="s">
        <v>923</v>
      </c>
      <c r="AP44" s="96" t="s">
        <v>924</v>
      </c>
      <c r="AQ44" s="104"/>
      <c r="AR44" s="108"/>
      <c r="AS44" s="98"/>
      <c r="AT44" s="98"/>
      <c r="AU44" s="104"/>
      <c r="AV44" s="104"/>
      <c r="AW44" s="98"/>
      <c r="AX44" s="96" t="s">
        <v>231</v>
      </c>
      <c r="AY44" s="104"/>
      <c r="AZ44" s="108"/>
      <c r="BA44" s="96" t="s">
        <v>925</v>
      </c>
      <c r="BB44" s="96" t="s">
        <v>926</v>
      </c>
      <c r="BC44" s="100">
        <f t="shared" si="7"/>
        <v>6</v>
      </c>
      <c r="BD44" s="106" t="s">
        <v>708</v>
      </c>
      <c r="BE44" s="106" t="s">
        <v>245</v>
      </c>
      <c r="BF44" s="101"/>
      <c r="BG44" s="101"/>
      <c r="BH44" s="101"/>
      <c r="BI44" s="100" t="str">
        <f>IFERROR(__xludf.DUMMYFUNCTION("IF(OR(REGEXMATCH(I44,""Peraturan Walikota""),REGEXMATCH(I44,""Peraturan Bupati""),REGEXMATCH(I44,""PERATURAN BUPATI""),REGEXMATCH(I44,""PERATURAN WALIKOTA"")),""Ada"",""Tidak Ada"")"),"Ada")</f>
        <v>Ada</v>
      </c>
      <c r="BJ44" s="98" t="str">
        <f t="shared" si="8"/>
        <v>Ada</v>
      </c>
      <c r="BK44" s="96" t="str">
        <f t="shared" si="9"/>
        <v>Tidak Ada</v>
      </c>
      <c r="BL44" s="98" t="str">
        <f t="shared" si="4"/>
        <v>Tidak Lengkap</v>
      </c>
      <c r="BM44" s="98" t="str">
        <f t="shared" si="5"/>
        <v>Tidak Lengkap</v>
      </c>
    </row>
    <row r="45">
      <c r="A45" s="96" t="s">
        <v>15</v>
      </c>
      <c r="B45" s="97">
        <v>41.0</v>
      </c>
      <c r="C45" s="96" t="s">
        <v>927</v>
      </c>
      <c r="D45" s="96" t="s">
        <v>928</v>
      </c>
      <c r="E45" s="96" t="s">
        <v>929</v>
      </c>
      <c r="F45" s="96"/>
      <c r="G45" s="96"/>
      <c r="H45" s="96" t="s">
        <v>24</v>
      </c>
      <c r="I45" s="96" t="s">
        <v>930</v>
      </c>
      <c r="J45" s="97">
        <v>2023.0</v>
      </c>
      <c r="K45" s="97" t="s">
        <v>223</v>
      </c>
      <c r="L45" s="102" t="s">
        <v>931</v>
      </c>
      <c r="M45" s="103" t="s">
        <v>932</v>
      </c>
      <c r="N45" s="96" t="s">
        <v>808</v>
      </c>
      <c r="O45" s="96" t="s">
        <v>253</v>
      </c>
      <c r="P45" s="96" t="s">
        <v>314</v>
      </c>
      <c r="Q45" s="96" t="s">
        <v>933</v>
      </c>
      <c r="R45" s="96" t="s">
        <v>9</v>
      </c>
      <c r="S45" s="96" t="s">
        <v>9</v>
      </c>
      <c r="T45" s="96" t="s">
        <v>21</v>
      </c>
      <c r="U45" s="96" t="s">
        <v>9</v>
      </c>
      <c r="V45" s="96" t="s">
        <v>9</v>
      </c>
      <c r="W45" s="96" t="s">
        <v>21</v>
      </c>
      <c r="X45" s="96" t="s">
        <v>9</v>
      </c>
      <c r="Y45" s="96" t="s">
        <v>9</v>
      </c>
      <c r="Z45" s="96" t="s">
        <v>9</v>
      </c>
      <c r="AA45" s="96" t="s">
        <v>21</v>
      </c>
      <c r="AB45" s="96" t="s">
        <v>21</v>
      </c>
      <c r="AC45" s="96" t="s">
        <v>228</v>
      </c>
      <c r="AD45" s="96" t="s">
        <v>228</v>
      </c>
      <c r="AE45" s="96" t="s">
        <v>228</v>
      </c>
      <c r="AF45" s="96" t="s">
        <v>228</v>
      </c>
      <c r="AG45" s="96" t="s">
        <v>229</v>
      </c>
      <c r="AH45" s="96" t="s">
        <v>228</v>
      </c>
      <c r="AI45" s="96" t="s">
        <v>229</v>
      </c>
      <c r="AJ45" s="96" t="s">
        <v>228</v>
      </c>
      <c r="AK45" s="96" t="s">
        <v>229</v>
      </c>
      <c r="AL45" s="96" t="s">
        <v>228</v>
      </c>
      <c r="AM45" s="96" t="s">
        <v>228</v>
      </c>
      <c r="AN45" s="96" t="s">
        <v>370</v>
      </c>
      <c r="AO45" s="96" t="s">
        <v>892</v>
      </c>
      <c r="AP45" s="96" t="s">
        <v>317</v>
      </c>
      <c r="AQ45" s="104"/>
      <c r="AR45" s="108"/>
      <c r="AS45" s="98"/>
      <c r="AT45" s="98"/>
      <c r="AU45" s="104"/>
      <c r="AV45" s="109"/>
      <c r="AW45" s="98"/>
      <c r="AX45" s="96" t="s">
        <v>231</v>
      </c>
      <c r="AY45" s="104"/>
      <c r="AZ45" s="108"/>
      <c r="BA45" s="96" t="s">
        <v>829</v>
      </c>
      <c r="BB45" s="96" t="s">
        <v>934</v>
      </c>
      <c r="BC45" s="100">
        <f t="shared" si="7"/>
        <v>8</v>
      </c>
      <c r="BD45" s="106" t="s">
        <v>361</v>
      </c>
      <c r="BE45" s="106" t="s">
        <v>245</v>
      </c>
      <c r="BF45" s="101"/>
      <c r="BG45" s="101"/>
      <c r="BH45" s="101"/>
      <c r="BI45" s="100" t="str">
        <f>IFERROR(__xludf.DUMMYFUNCTION("IF(OR(REGEXMATCH(I45,""Peraturan Walikota""),REGEXMATCH(I45,""Peraturan Bupati""),REGEXMATCH(I45,""PERATURAN BUPATI""),REGEXMATCH(I45,""PERATURAN WALIKOTA"")),""Ada"",""Tidak Ada"")"),"Ada")</f>
        <v>Ada</v>
      </c>
      <c r="BJ45" s="98" t="str">
        <f t="shared" si="8"/>
        <v>Ada</v>
      </c>
      <c r="BK45" s="96" t="str">
        <f t="shared" si="9"/>
        <v>Ada</v>
      </c>
      <c r="BL45" s="98" t="str">
        <f t="shared" si="4"/>
        <v>Tidak Lengkap</v>
      </c>
      <c r="BM45" s="98" t="str">
        <f t="shared" si="5"/>
        <v>Tidak Lengkap</v>
      </c>
    </row>
    <row r="46">
      <c r="A46" s="96" t="s">
        <v>15</v>
      </c>
      <c r="B46" s="97">
        <v>42.0</v>
      </c>
      <c r="C46" s="96" t="s">
        <v>935</v>
      </c>
      <c r="D46" s="96" t="s">
        <v>936</v>
      </c>
      <c r="E46" s="96" t="s">
        <v>937</v>
      </c>
      <c r="F46" s="102" t="s">
        <v>938</v>
      </c>
      <c r="G46" s="104"/>
      <c r="H46" s="104"/>
      <c r="I46" s="96" t="s">
        <v>939</v>
      </c>
      <c r="J46" s="97">
        <v>2024.0</v>
      </c>
      <c r="K46" s="97" t="s">
        <v>223</v>
      </c>
      <c r="L46" s="96" t="s">
        <v>940</v>
      </c>
      <c r="M46" s="103" t="s">
        <v>941</v>
      </c>
      <c r="N46" s="96" t="s">
        <v>368</v>
      </c>
      <c r="O46" s="96" t="s">
        <v>276</v>
      </c>
      <c r="P46" s="96" t="s">
        <v>369</v>
      </c>
      <c r="Q46" s="96" t="s">
        <v>300</v>
      </c>
      <c r="R46" s="96" t="s">
        <v>21</v>
      </c>
      <c r="S46" s="96" t="s">
        <v>9</v>
      </c>
      <c r="T46" s="96" t="s">
        <v>21</v>
      </c>
      <c r="U46" s="96" t="s">
        <v>9</v>
      </c>
      <c r="V46" s="96" t="s">
        <v>21</v>
      </c>
      <c r="W46" s="96" t="s">
        <v>21</v>
      </c>
      <c r="X46" s="96" t="s">
        <v>21</v>
      </c>
      <c r="Y46" s="96" t="s">
        <v>9</v>
      </c>
      <c r="Z46" s="96" t="s">
        <v>21</v>
      </c>
      <c r="AA46" s="96" t="s">
        <v>555</v>
      </c>
      <c r="AB46" s="96" t="s">
        <v>21</v>
      </c>
      <c r="AC46" s="96" t="s">
        <v>228</v>
      </c>
      <c r="AD46" s="96" t="s">
        <v>228</v>
      </c>
      <c r="AE46" s="96" t="s">
        <v>229</v>
      </c>
      <c r="AF46" s="96" t="s">
        <v>228</v>
      </c>
      <c r="AG46" s="96" t="s">
        <v>229</v>
      </c>
      <c r="AH46" s="96" t="s">
        <v>228</v>
      </c>
      <c r="AI46" s="96" t="s">
        <v>228</v>
      </c>
      <c r="AJ46" s="96" t="s">
        <v>228</v>
      </c>
      <c r="AK46" s="96" t="s">
        <v>229</v>
      </c>
      <c r="AL46" s="96" t="s">
        <v>229</v>
      </c>
      <c r="AM46" s="96" t="s">
        <v>228</v>
      </c>
      <c r="AN46" s="96" t="s">
        <v>370</v>
      </c>
      <c r="AO46" s="96" t="s">
        <v>942</v>
      </c>
      <c r="AP46" s="96" t="s">
        <v>317</v>
      </c>
      <c r="AQ46" s="104"/>
      <c r="AR46" s="108"/>
      <c r="AS46" s="98"/>
      <c r="AT46" s="98"/>
      <c r="AU46" s="104"/>
      <c r="AV46" s="104"/>
      <c r="AW46" s="98"/>
      <c r="AX46" s="104"/>
      <c r="AY46" s="96" t="s">
        <v>231</v>
      </c>
      <c r="AZ46" s="108"/>
      <c r="BA46" s="96" t="s">
        <v>943</v>
      </c>
      <c r="BB46" s="96" t="s">
        <v>944</v>
      </c>
      <c r="BC46" s="100">
        <f t="shared" si="7"/>
        <v>7</v>
      </c>
      <c r="BD46" s="106" t="s">
        <v>245</v>
      </c>
      <c r="BE46" s="106" t="s">
        <v>320</v>
      </c>
      <c r="BF46" s="101"/>
      <c r="BG46" s="101"/>
      <c r="BH46" s="101"/>
      <c r="BI46" s="100" t="str">
        <f>IFERROR(__xludf.DUMMYFUNCTION("IF(OR(REGEXMATCH(I46,""Peraturan Walikota""),REGEXMATCH(I46,""Peraturan Bupati""),REGEXMATCH(I46,""PERATURAN BUPATI""),REGEXMATCH(I46,""PERATURAN WALIKOTA"")),""Ada"",""Tidak Ada"")"),"Ada")</f>
        <v>Ada</v>
      </c>
      <c r="BJ46" s="98" t="str">
        <f t="shared" si="8"/>
        <v>Ada</v>
      </c>
      <c r="BK46" s="96" t="str">
        <f t="shared" si="9"/>
        <v>Ada</v>
      </c>
      <c r="BL46" s="98" t="str">
        <f t="shared" si="4"/>
        <v>Tidak Lengkap</v>
      </c>
      <c r="BM46" s="98" t="str">
        <f t="shared" si="5"/>
        <v>Tidak Lengkap</v>
      </c>
    </row>
    <row r="47">
      <c r="A47" s="96" t="s">
        <v>15</v>
      </c>
      <c r="B47" s="97">
        <v>43.0</v>
      </c>
      <c r="C47" s="96" t="s">
        <v>945</v>
      </c>
      <c r="D47" s="96" t="s">
        <v>946</v>
      </c>
      <c r="E47" s="96" t="s">
        <v>947</v>
      </c>
      <c r="F47" s="96"/>
      <c r="G47" s="96"/>
      <c r="H47" s="96" t="s">
        <v>11</v>
      </c>
      <c r="I47" s="96" t="s">
        <v>948</v>
      </c>
      <c r="J47" s="97">
        <v>2023.0</v>
      </c>
      <c r="K47" s="97" t="s">
        <v>223</v>
      </c>
      <c r="L47" s="102" t="s">
        <v>949</v>
      </c>
      <c r="M47" s="103" t="s">
        <v>950</v>
      </c>
      <c r="N47" s="96" t="s">
        <v>951</v>
      </c>
      <c r="O47" s="96" t="s">
        <v>253</v>
      </c>
      <c r="P47" s="96" t="s">
        <v>369</v>
      </c>
      <c r="Q47" s="96" t="s">
        <v>952</v>
      </c>
      <c r="R47" s="96" t="s">
        <v>594</v>
      </c>
      <c r="S47" s="96" t="s">
        <v>594</v>
      </c>
      <c r="T47" s="96" t="s">
        <v>594</v>
      </c>
      <c r="U47" s="96" t="s">
        <v>594</v>
      </c>
      <c r="V47" s="96" t="s">
        <v>594</v>
      </c>
      <c r="W47" s="96" t="s">
        <v>594</v>
      </c>
      <c r="X47" s="96" t="s">
        <v>594</v>
      </c>
      <c r="Y47" s="96" t="s">
        <v>594</v>
      </c>
      <c r="Z47" s="96" t="s">
        <v>594</v>
      </c>
      <c r="AA47" s="96" t="s">
        <v>594</v>
      </c>
      <c r="AB47" s="96" t="s">
        <v>594</v>
      </c>
      <c r="AC47" s="96" t="s">
        <v>596</v>
      </c>
      <c r="AD47" s="96" t="s">
        <v>596</v>
      </c>
      <c r="AE47" s="96" t="s">
        <v>596</v>
      </c>
      <c r="AF47" s="96" t="s">
        <v>596</v>
      </c>
      <c r="AG47" s="96" t="s">
        <v>597</v>
      </c>
      <c r="AH47" s="96" t="s">
        <v>597</v>
      </c>
      <c r="AI47" s="96" t="s">
        <v>597</v>
      </c>
      <c r="AJ47" s="96" t="s">
        <v>597</v>
      </c>
      <c r="AK47" s="96" t="s">
        <v>597</v>
      </c>
      <c r="AL47" s="96" t="s">
        <v>597</v>
      </c>
      <c r="AM47" s="96" t="s">
        <v>597</v>
      </c>
      <c r="AN47" s="96" t="s">
        <v>370</v>
      </c>
      <c r="AO47" s="96" t="s">
        <v>953</v>
      </c>
      <c r="AP47" s="96" t="s">
        <v>317</v>
      </c>
      <c r="AQ47" s="104"/>
      <c r="AR47" s="96"/>
      <c r="AS47" s="98"/>
      <c r="AT47" s="98"/>
      <c r="AU47" s="104"/>
      <c r="AV47" s="104"/>
      <c r="AW47" s="98"/>
      <c r="AX47" s="96" t="s">
        <v>231</v>
      </c>
      <c r="AY47" s="104"/>
      <c r="AZ47" s="108"/>
      <c r="BA47" s="104"/>
      <c r="BB47" s="104"/>
      <c r="BC47" s="100">
        <f t="shared" si="7"/>
        <v>4</v>
      </c>
      <c r="BD47" s="101"/>
      <c r="BE47" s="101"/>
      <c r="BF47" s="101"/>
      <c r="BG47" s="101"/>
      <c r="BH47" s="101"/>
      <c r="BI47" s="100" t="str">
        <f>IFERROR(__xludf.DUMMYFUNCTION("IF(OR(REGEXMATCH(I47,""Peraturan Walikota""),REGEXMATCH(I47,""Peraturan Bupati""),REGEXMATCH(I47,""PERATURAN BUPATI""),REGEXMATCH(I47,""PERATURAN WALIKOTA"")),""Ada"",""Tidak Ada"")"),"Ada")</f>
        <v>Ada</v>
      </c>
      <c r="BJ47" s="98" t="str">
        <f t="shared" si="8"/>
        <v>Ada</v>
      </c>
      <c r="BK47" s="96" t="str">
        <f t="shared" si="9"/>
        <v>Ada</v>
      </c>
      <c r="BL47" s="98" t="str">
        <f t="shared" si="4"/>
        <v>Tidak Lengkap</v>
      </c>
      <c r="BM47" s="98" t="str">
        <f t="shared" si="5"/>
        <v>Tidak Lengkap</v>
      </c>
    </row>
    <row r="48" ht="81.75" customHeight="1">
      <c r="A48" s="96" t="s">
        <v>15</v>
      </c>
      <c r="B48" s="97">
        <v>44.0</v>
      </c>
      <c r="C48" s="96" t="s">
        <v>954</v>
      </c>
      <c r="D48" s="96" t="s">
        <v>955</v>
      </c>
      <c r="E48" s="96" t="s">
        <v>956</v>
      </c>
      <c r="F48" s="96"/>
      <c r="G48" s="104"/>
      <c r="H48" s="96" t="s">
        <v>11</v>
      </c>
      <c r="I48" s="96" t="s">
        <v>957</v>
      </c>
      <c r="J48" s="97">
        <v>2023.0</v>
      </c>
      <c r="K48" s="97" t="s">
        <v>387</v>
      </c>
      <c r="L48" s="96" t="s">
        <v>958</v>
      </c>
      <c r="M48" s="104"/>
      <c r="N48" s="96" t="s">
        <v>368</v>
      </c>
      <c r="O48" s="96" t="s">
        <v>253</v>
      </c>
      <c r="P48" s="96" t="s">
        <v>369</v>
      </c>
      <c r="Q48" s="96" t="s">
        <v>300</v>
      </c>
      <c r="R48" s="96" t="s">
        <v>9</v>
      </c>
      <c r="S48" s="96" t="s">
        <v>21</v>
      </c>
      <c r="T48" s="96" t="s">
        <v>21</v>
      </c>
      <c r="U48" s="96" t="s">
        <v>21</v>
      </c>
      <c r="V48" s="96" t="s">
        <v>21</v>
      </c>
      <c r="W48" s="96" t="s">
        <v>21</v>
      </c>
      <c r="X48" s="96" t="s">
        <v>21</v>
      </c>
      <c r="Y48" s="96" t="s">
        <v>21</v>
      </c>
      <c r="Z48" s="96" t="s">
        <v>21</v>
      </c>
      <c r="AA48" s="96" t="s">
        <v>301</v>
      </c>
      <c r="AB48" s="96" t="s">
        <v>301</v>
      </c>
      <c r="AC48" s="96" t="s">
        <v>228</v>
      </c>
      <c r="AD48" s="96" t="s">
        <v>228</v>
      </c>
      <c r="AE48" s="96" t="s">
        <v>228</v>
      </c>
      <c r="AF48" s="96" t="s">
        <v>229</v>
      </c>
      <c r="AG48" s="96" t="s">
        <v>228</v>
      </c>
      <c r="AH48" s="96" t="s">
        <v>228</v>
      </c>
      <c r="AI48" s="96" t="s">
        <v>228</v>
      </c>
      <c r="AJ48" s="96" t="s">
        <v>228</v>
      </c>
      <c r="AK48" s="96" t="s">
        <v>228</v>
      </c>
      <c r="AL48" s="96" t="s">
        <v>228</v>
      </c>
      <c r="AM48" s="96" t="s">
        <v>228</v>
      </c>
      <c r="AN48" s="96" t="s">
        <v>370</v>
      </c>
      <c r="AO48" s="96" t="s">
        <v>959</v>
      </c>
      <c r="AP48" s="96" t="s">
        <v>960</v>
      </c>
      <c r="AQ48" s="104"/>
      <c r="AR48" s="108"/>
      <c r="AS48" s="98"/>
      <c r="AT48" s="98"/>
      <c r="AU48" s="104"/>
      <c r="AV48" s="104"/>
      <c r="AW48" s="98"/>
      <c r="AX48" s="96" t="s">
        <v>231</v>
      </c>
      <c r="AY48" s="104"/>
      <c r="AZ48" s="108"/>
      <c r="BA48" s="96" t="s">
        <v>961</v>
      </c>
      <c r="BB48" s="96" t="s">
        <v>962</v>
      </c>
      <c r="BC48" s="100">
        <f t="shared" si="7"/>
        <v>10</v>
      </c>
      <c r="BD48" s="106" t="s">
        <v>361</v>
      </c>
      <c r="BE48" s="106" t="s">
        <v>320</v>
      </c>
      <c r="BF48" s="101"/>
      <c r="BG48" s="101"/>
      <c r="BH48" s="101"/>
      <c r="BI48" s="100" t="str">
        <f>IFERROR(__xludf.DUMMYFUNCTION("IF(OR(REGEXMATCH(I48,""Peraturan Walikota""),REGEXMATCH(I48,""Peraturan Bupati""),REGEXMATCH(I48,""PERATURAN BUPATI""),REGEXMATCH(I48,""PERATURAN WALIKOTA"")),""Ada"",""Tidak Ada"")"),"Ada")</f>
        <v>Ada</v>
      </c>
      <c r="BJ48" s="98" t="str">
        <f t="shared" si="8"/>
        <v>Ada</v>
      </c>
      <c r="BK48" s="96" t="str">
        <f t="shared" si="9"/>
        <v>Ada</v>
      </c>
      <c r="BL48" s="98" t="str">
        <f t="shared" si="4"/>
        <v>Tidak Lengkap</v>
      </c>
      <c r="BM48" s="98" t="str">
        <f t="shared" si="5"/>
        <v>Tidak Lengkap</v>
      </c>
    </row>
    <row r="49" ht="91.5" customHeight="1">
      <c r="A49" s="96" t="s">
        <v>15</v>
      </c>
      <c r="B49" s="97">
        <v>45.0</v>
      </c>
      <c r="C49" s="96" t="s">
        <v>963</v>
      </c>
      <c r="D49" s="96" t="s">
        <v>964</v>
      </c>
      <c r="E49" s="96" t="s">
        <v>965</v>
      </c>
      <c r="F49" s="96">
        <v>6.24497014E9</v>
      </c>
      <c r="G49" s="96" t="s">
        <v>237</v>
      </c>
      <c r="H49" s="96" t="s">
        <v>11</v>
      </c>
      <c r="I49" s="96" t="s">
        <v>966</v>
      </c>
      <c r="J49" s="97">
        <v>2022.0</v>
      </c>
      <c r="K49" s="97" t="s">
        <v>223</v>
      </c>
      <c r="L49" s="96" t="s">
        <v>967</v>
      </c>
      <c r="M49" s="104"/>
      <c r="N49" s="96" t="s">
        <v>715</v>
      </c>
      <c r="O49" s="96" t="s">
        <v>884</v>
      </c>
      <c r="P49" s="96" t="s">
        <v>647</v>
      </c>
      <c r="Q49" s="96" t="s">
        <v>237</v>
      </c>
      <c r="R49" s="96" t="s">
        <v>9</v>
      </c>
      <c r="S49" s="96" t="s">
        <v>21</v>
      </c>
      <c r="T49" s="96" t="s">
        <v>21</v>
      </c>
      <c r="U49" s="96" t="s">
        <v>21</v>
      </c>
      <c r="V49" s="96" t="s">
        <v>21</v>
      </c>
      <c r="W49" s="96" t="s">
        <v>21</v>
      </c>
      <c r="X49" s="96" t="s">
        <v>21</v>
      </c>
      <c r="Y49" s="96" t="s">
        <v>21</v>
      </c>
      <c r="Z49" s="96" t="s">
        <v>21</v>
      </c>
      <c r="AA49" s="96" t="s">
        <v>301</v>
      </c>
      <c r="AB49" s="96" t="s">
        <v>301</v>
      </c>
      <c r="AC49" s="96" t="s">
        <v>228</v>
      </c>
      <c r="AD49" s="96" t="s">
        <v>228</v>
      </c>
      <c r="AE49" s="96" t="s">
        <v>228</v>
      </c>
      <c r="AF49" s="96" t="s">
        <v>229</v>
      </c>
      <c r="AG49" s="96" t="s">
        <v>228</v>
      </c>
      <c r="AH49" s="96" t="s">
        <v>228</v>
      </c>
      <c r="AI49" s="96" t="s">
        <v>228</v>
      </c>
      <c r="AJ49" s="96" t="s">
        <v>228</v>
      </c>
      <c r="AK49" s="96" t="s">
        <v>228</v>
      </c>
      <c r="AL49" s="96" t="s">
        <v>228</v>
      </c>
      <c r="AM49" s="96" t="s">
        <v>228</v>
      </c>
      <c r="AN49" s="96" t="s">
        <v>370</v>
      </c>
      <c r="AO49" s="96" t="s">
        <v>953</v>
      </c>
      <c r="AP49" s="96" t="s">
        <v>968</v>
      </c>
      <c r="AQ49" s="104"/>
      <c r="AR49" s="108"/>
      <c r="AS49" s="98"/>
      <c r="AT49" s="98"/>
      <c r="AU49" s="104"/>
      <c r="AV49" s="104"/>
      <c r="AW49" s="98"/>
      <c r="AX49" s="96" t="s">
        <v>231</v>
      </c>
      <c r="AY49" s="104"/>
      <c r="AZ49" s="108"/>
      <c r="BA49" s="96" t="s">
        <v>961</v>
      </c>
      <c r="BB49" s="96" t="s">
        <v>962</v>
      </c>
      <c r="BC49" s="100">
        <f t="shared" si="7"/>
        <v>10</v>
      </c>
      <c r="BD49" s="106" t="s">
        <v>361</v>
      </c>
      <c r="BE49" s="106" t="s">
        <v>320</v>
      </c>
      <c r="BF49" s="101"/>
      <c r="BG49" s="101"/>
      <c r="BH49" s="101"/>
      <c r="BI49" s="100" t="str">
        <f>IFERROR(__xludf.DUMMYFUNCTION("IF(OR(REGEXMATCH(I49,""Peraturan Walikota""),REGEXMATCH(I49,""Peraturan Bupati""),REGEXMATCH(I49,""PERATURAN BUPATI""),REGEXMATCH(I49,""PERATURAN WALIKOTA"")),""Ada"",""Tidak Ada"")"),"Ada")</f>
        <v>Ada</v>
      </c>
      <c r="BJ49" s="98" t="str">
        <f t="shared" si="8"/>
        <v>Tidak Ada</v>
      </c>
      <c r="BK49" s="96" t="str">
        <f t="shared" si="9"/>
        <v>Tidak Ada</v>
      </c>
      <c r="BL49" s="98" t="str">
        <f t="shared" si="4"/>
        <v>Tidak Lengkap</v>
      </c>
      <c r="BM49" s="98" t="str">
        <f t="shared" si="5"/>
        <v>Tidak Lengkap</v>
      </c>
    </row>
    <row r="50">
      <c r="A50" s="96" t="s">
        <v>15</v>
      </c>
      <c r="B50" s="97">
        <v>46.0</v>
      </c>
      <c r="C50" s="96" t="s">
        <v>969</v>
      </c>
      <c r="D50" s="96" t="s">
        <v>970</v>
      </c>
      <c r="E50" s="96" t="s">
        <v>971</v>
      </c>
      <c r="F50" s="102" t="s">
        <v>972</v>
      </c>
      <c r="G50" s="102" t="s">
        <v>972</v>
      </c>
      <c r="H50" s="96" t="s">
        <v>11</v>
      </c>
      <c r="I50" s="96" t="s">
        <v>973</v>
      </c>
      <c r="J50" s="97">
        <v>2021.0</v>
      </c>
      <c r="K50" s="97" t="s">
        <v>387</v>
      </c>
      <c r="L50" s="96" t="s">
        <v>970</v>
      </c>
      <c r="M50" s="103" t="s">
        <v>974</v>
      </c>
      <c r="N50" s="96" t="s">
        <v>975</v>
      </c>
      <c r="O50" s="96" t="s">
        <v>253</v>
      </c>
      <c r="P50" s="96" t="s">
        <v>314</v>
      </c>
      <c r="Q50" s="96" t="s">
        <v>976</v>
      </c>
      <c r="R50" s="96" t="s">
        <v>9</v>
      </c>
      <c r="S50" s="96" t="s">
        <v>21</v>
      </c>
      <c r="T50" s="96" t="s">
        <v>9</v>
      </c>
      <c r="U50" s="96" t="s">
        <v>9</v>
      </c>
      <c r="V50" s="96" t="s">
        <v>9</v>
      </c>
      <c r="W50" s="96" t="s">
        <v>21</v>
      </c>
      <c r="X50" s="96" t="s">
        <v>9</v>
      </c>
      <c r="Y50" s="96" t="s">
        <v>21</v>
      </c>
      <c r="Z50" s="96" t="s">
        <v>9</v>
      </c>
      <c r="AA50" s="96" t="s">
        <v>9</v>
      </c>
      <c r="AB50" s="96" t="s">
        <v>9</v>
      </c>
      <c r="AC50" s="96" t="s">
        <v>228</v>
      </c>
      <c r="AD50" s="96" t="s">
        <v>228</v>
      </c>
      <c r="AE50" s="96" t="s">
        <v>228</v>
      </c>
      <c r="AF50" s="96" t="s">
        <v>228</v>
      </c>
      <c r="AG50" s="96" t="s">
        <v>229</v>
      </c>
      <c r="AH50" s="96" t="s">
        <v>228</v>
      </c>
      <c r="AI50" s="96" t="s">
        <v>228</v>
      </c>
      <c r="AJ50" s="96" t="s">
        <v>228</v>
      </c>
      <c r="AK50" s="96" t="s">
        <v>229</v>
      </c>
      <c r="AL50" s="96" t="s">
        <v>228</v>
      </c>
      <c r="AM50" s="96" t="s">
        <v>228</v>
      </c>
      <c r="AN50" s="96" t="s">
        <v>370</v>
      </c>
      <c r="AO50" s="96" t="s">
        <v>911</v>
      </c>
      <c r="AP50" s="96" t="s">
        <v>317</v>
      </c>
      <c r="AQ50" s="104"/>
      <c r="AR50" s="108"/>
      <c r="AS50" s="98"/>
      <c r="AT50" s="98"/>
      <c r="AU50" s="104"/>
      <c r="AV50" s="96" t="s">
        <v>231</v>
      </c>
      <c r="AW50" s="98"/>
      <c r="AX50" s="104"/>
      <c r="AY50" s="104"/>
      <c r="AZ50" s="108"/>
      <c r="BA50" s="96" t="s">
        <v>290</v>
      </c>
      <c r="BB50" s="96" t="s">
        <v>977</v>
      </c>
      <c r="BC50" s="100">
        <f t="shared" si="7"/>
        <v>9</v>
      </c>
      <c r="BD50" s="106" t="s">
        <v>245</v>
      </c>
      <c r="BE50" s="101"/>
      <c r="BF50" s="101"/>
      <c r="BG50" s="101"/>
      <c r="BH50" s="101"/>
      <c r="BI50" s="100" t="str">
        <f>IFERROR(__xludf.DUMMYFUNCTION("IF(OR(REGEXMATCH(I50,""Peraturan Walikota""),REGEXMATCH(I50,""Peraturan Bupati""),REGEXMATCH(I50,""PERATURAN BUPATI""),REGEXMATCH(I50,""PERATURAN WALIKOTA"")),""Ada"",""Tidak Ada"")"),"Ada")</f>
        <v>Ada</v>
      </c>
      <c r="BJ50" s="98" t="str">
        <f t="shared" si="8"/>
        <v>Ada</v>
      </c>
      <c r="BK50" s="96" t="str">
        <f t="shared" si="9"/>
        <v>Ada</v>
      </c>
      <c r="BL50" s="98" t="str">
        <f t="shared" si="4"/>
        <v>Tidak Lengkap</v>
      </c>
      <c r="BM50" s="98" t="str">
        <f t="shared" si="5"/>
        <v>Tidak Lengkap</v>
      </c>
    </row>
    <row r="51">
      <c r="A51" s="96" t="s">
        <v>15</v>
      </c>
      <c r="B51" s="97">
        <v>47.0</v>
      </c>
      <c r="C51" s="96" t="s">
        <v>978</v>
      </c>
      <c r="D51" s="96" t="s">
        <v>904</v>
      </c>
      <c r="E51" s="104"/>
      <c r="F51" s="104"/>
      <c r="G51" s="104"/>
      <c r="H51" s="96" t="s">
        <v>11</v>
      </c>
      <c r="I51" s="96" t="s">
        <v>979</v>
      </c>
      <c r="J51" s="97">
        <v>2023.0</v>
      </c>
      <c r="K51" s="97" t="s">
        <v>223</v>
      </c>
      <c r="L51" s="104"/>
      <c r="M51" s="110"/>
      <c r="N51" s="96" t="s">
        <v>715</v>
      </c>
      <c r="O51" s="96" t="s">
        <v>884</v>
      </c>
      <c r="P51" s="96" t="s">
        <v>647</v>
      </c>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96" t="s">
        <v>980</v>
      </c>
      <c r="AP51" s="104"/>
      <c r="AQ51" s="104"/>
      <c r="AR51" s="108"/>
      <c r="AS51" s="98"/>
      <c r="AT51" s="98"/>
      <c r="AU51" s="104"/>
      <c r="AV51" s="104"/>
      <c r="AW51" s="98"/>
      <c r="AX51" s="96" t="s">
        <v>231</v>
      </c>
      <c r="AY51" s="104"/>
      <c r="AZ51" s="108"/>
      <c r="BA51" s="104"/>
      <c r="BB51" s="104"/>
      <c r="BC51" s="100">
        <f t="shared" si="7"/>
        <v>0</v>
      </c>
      <c r="BD51" s="101"/>
      <c r="BE51" s="101"/>
      <c r="BF51" s="101"/>
      <c r="BG51" s="101"/>
      <c r="BH51" s="101"/>
      <c r="BI51" s="100" t="str">
        <f>IFERROR(__xludf.DUMMYFUNCTION("IF(OR(REGEXMATCH(I51,""Peraturan Walikota""),REGEXMATCH(I51,""Peraturan Bupati""),REGEXMATCH(I51,""PERATURAN BUPATI""),REGEXMATCH(I51,""PERATURAN WALIKOTA"")),""Ada"",""Tidak Ada"")"),"Ada")</f>
        <v>Ada</v>
      </c>
      <c r="BJ51" s="98" t="str">
        <f t="shared" si="8"/>
        <v>Tidak Ada</v>
      </c>
      <c r="BK51" s="96" t="str">
        <f t="shared" si="9"/>
        <v>Tidak Ada</v>
      </c>
      <c r="BL51" s="98" t="str">
        <f t="shared" si="4"/>
        <v>Tidak Lengkap</v>
      </c>
      <c r="BM51" s="98" t="str">
        <f t="shared" si="5"/>
        <v>Tidak Lengkap</v>
      </c>
    </row>
    <row r="52">
      <c r="A52" s="96" t="s">
        <v>15</v>
      </c>
      <c r="B52" s="97">
        <v>48.0</v>
      </c>
      <c r="C52" s="96" t="s">
        <v>981</v>
      </c>
      <c r="D52" s="96" t="s">
        <v>982</v>
      </c>
      <c r="E52" s="96" t="s">
        <v>983</v>
      </c>
      <c r="F52" s="102" t="s">
        <v>984</v>
      </c>
      <c r="G52" s="102" t="s">
        <v>985</v>
      </c>
      <c r="H52" s="96" t="s">
        <v>11</v>
      </c>
      <c r="I52" s="96" t="s">
        <v>986</v>
      </c>
      <c r="J52" s="97">
        <v>2024.0</v>
      </c>
      <c r="K52" s="97" t="s">
        <v>223</v>
      </c>
      <c r="L52" s="102" t="s">
        <v>987</v>
      </c>
      <c r="M52" s="111"/>
      <c r="N52" s="96" t="s">
        <v>368</v>
      </c>
      <c r="O52" s="96" t="s">
        <v>253</v>
      </c>
      <c r="P52" s="96" t="s">
        <v>314</v>
      </c>
      <c r="Q52" s="96" t="s">
        <v>300</v>
      </c>
      <c r="R52" s="96" t="s">
        <v>21</v>
      </c>
      <c r="S52" s="96" t="s">
        <v>21</v>
      </c>
      <c r="T52" s="96" t="s">
        <v>21</v>
      </c>
      <c r="U52" s="96" t="s">
        <v>21</v>
      </c>
      <c r="V52" s="96" t="s">
        <v>9</v>
      </c>
      <c r="W52" s="96" t="s">
        <v>21</v>
      </c>
      <c r="X52" s="96" t="s">
        <v>21</v>
      </c>
      <c r="Y52" s="96" t="s">
        <v>21</v>
      </c>
      <c r="Z52" s="96" t="s">
        <v>21</v>
      </c>
      <c r="AA52" s="96" t="s">
        <v>21</v>
      </c>
      <c r="AB52" s="96" t="s">
        <v>21</v>
      </c>
      <c r="AC52" s="96" t="s">
        <v>228</v>
      </c>
      <c r="AD52" s="96" t="s">
        <v>228</v>
      </c>
      <c r="AE52" s="96" t="s">
        <v>302</v>
      </c>
      <c r="AF52" s="96" t="s">
        <v>302</v>
      </c>
      <c r="AG52" s="96" t="s">
        <v>302</v>
      </c>
      <c r="AH52" s="96" t="s">
        <v>228</v>
      </c>
      <c r="AI52" s="96" t="s">
        <v>228</v>
      </c>
      <c r="AJ52" s="96" t="s">
        <v>228</v>
      </c>
      <c r="AK52" s="96" t="s">
        <v>229</v>
      </c>
      <c r="AL52" s="96" t="s">
        <v>228</v>
      </c>
      <c r="AM52" s="96" t="s">
        <v>228</v>
      </c>
      <c r="AN52" s="96" t="s">
        <v>370</v>
      </c>
      <c r="AO52" s="96" t="s">
        <v>988</v>
      </c>
      <c r="AP52" s="96" t="s">
        <v>317</v>
      </c>
      <c r="AQ52" s="104"/>
      <c r="AR52" s="108"/>
      <c r="AS52" s="98"/>
      <c r="AT52" s="98"/>
      <c r="AU52" s="104"/>
      <c r="AV52" s="104"/>
      <c r="AW52" s="98"/>
      <c r="AX52" s="104"/>
      <c r="AY52" s="96" t="s">
        <v>231</v>
      </c>
      <c r="AZ52" s="108"/>
      <c r="BA52" s="96" t="s">
        <v>989</v>
      </c>
      <c r="BB52" s="96" t="s">
        <v>990</v>
      </c>
      <c r="BC52" s="100">
        <f t="shared" si="7"/>
        <v>10</v>
      </c>
      <c r="BD52" s="106" t="s">
        <v>245</v>
      </c>
      <c r="BE52" s="101"/>
      <c r="BF52" s="101"/>
      <c r="BG52" s="101"/>
      <c r="BH52" s="101"/>
      <c r="BI52" s="100" t="str">
        <f>IFERROR(__xludf.DUMMYFUNCTION("IF(OR(REGEXMATCH(I52,""Peraturan Walikota""),REGEXMATCH(I52,""Peraturan Bupati""),REGEXMATCH(I52,""PERATURAN BUPATI""),REGEXMATCH(I52,""PERATURAN WALIKOTA"")),""Ada"",""Tidak Ada"")"),"Ada")</f>
        <v>Ada</v>
      </c>
      <c r="BJ52" s="98" t="str">
        <f t="shared" si="8"/>
        <v>Ada</v>
      </c>
      <c r="BK52" s="96" t="str">
        <f t="shared" si="9"/>
        <v>Ada</v>
      </c>
      <c r="BL52" s="98" t="str">
        <f t="shared" si="4"/>
        <v>Tidak Lengkap</v>
      </c>
      <c r="BM52" s="98" t="str">
        <f t="shared" si="5"/>
        <v>Tidak Lengkap</v>
      </c>
    </row>
    <row r="53">
      <c r="A53" s="96" t="s">
        <v>15</v>
      </c>
      <c r="B53" s="97">
        <v>49.0</v>
      </c>
      <c r="C53" s="96" t="s">
        <v>991</v>
      </c>
      <c r="D53" s="96" t="s">
        <v>992</v>
      </c>
      <c r="E53" s="96" t="s">
        <v>993</v>
      </c>
      <c r="F53" s="96"/>
      <c r="G53" s="96"/>
      <c r="H53" s="96" t="s">
        <v>11</v>
      </c>
      <c r="I53" s="96" t="s">
        <v>994</v>
      </c>
      <c r="J53" s="97">
        <v>2024.0</v>
      </c>
      <c r="K53" s="97" t="s">
        <v>223</v>
      </c>
      <c r="L53" s="96"/>
      <c r="M53" s="96"/>
      <c r="N53" s="96" t="s">
        <v>368</v>
      </c>
      <c r="O53" s="96" t="s">
        <v>253</v>
      </c>
      <c r="P53" s="96" t="s">
        <v>369</v>
      </c>
      <c r="Q53" s="96" t="s">
        <v>300</v>
      </c>
      <c r="R53" s="96" t="s">
        <v>9</v>
      </c>
      <c r="S53" s="96" t="s">
        <v>9</v>
      </c>
      <c r="T53" s="96" t="s">
        <v>9</v>
      </c>
      <c r="U53" s="96" t="s">
        <v>21</v>
      </c>
      <c r="V53" s="96" t="s">
        <v>9</v>
      </c>
      <c r="W53" s="96" t="s">
        <v>21</v>
      </c>
      <c r="X53" s="96" t="s">
        <v>21</v>
      </c>
      <c r="Y53" s="96" t="s">
        <v>21</v>
      </c>
      <c r="Z53" s="96" t="s">
        <v>9</v>
      </c>
      <c r="AA53" s="96" t="s">
        <v>9</v>
      </c>
      <c r="AB53" s="96" t="s">
        <v>9</v>
      </c>
      <c r="AC53" s="96" t="s">
        <v>228</v>
      </c>
      <c r="AD53" s="96" t="s">
        <v>228</v>
      </c>
      <c r="AE53" s="96" t="s">
        <v>228</v>
      </c>
      <c r="AF53" s="96" t="s">
        <v>228</v>
      </c>
      <c r="AG53" s="96" t="s">
        <v>228</v>
      </c>
      <c r="AH53" s="96" t="s">
        <v>229</v>
      </c>
      <c r="AI53" s="96" t="s">
        <v>228</v>
      </c>
      <c r="AJ53" s="96" t="s">
        <v>228</v>
      </c>
      <c r="AK53" s="96" t="s">
        <v>228</v>
      </c>
      <c r="AL53" s="96" t="s">
        <v>228</v>
      </c>
      <c r="AM53" s="96" t="s">
        <v>228</v>
      </c>
      <c r="AN53" s="96" t="s">
        <v>995</v>
      </c>
      <c r="AO53" s="96" t="s">
        <v>996</v>
      </c>
      <c r="AP53" s="96" t="s">
        <v>317</v>
      </c>
      <c r="AQ53" s="104"/>
      <c r="AR53" s="108"/>
      <c r="AS53" s="98"/>
      <c r="AT53" s="98"/>
      <c r="AU53" s="104"/>
      <c r="AV53" s="104"/>
      <c r="AW53" s="98"/>
      <c r="AX53" s="104"/>
      <c r="AY53" s="96" t="s">
        <v>231</v>
      </c>
      <c r="AZ53" s="108"/>
      <c r="BA53" s="96" t="s">
        <v>997</v>
      </c>
      <c r="BB53" s="96" t="s">
        <v>998</v>
      </c>
      <c r="BC53" s="100">
        <f t="shared" si="7"/>
        <v>10</v>
      </c>
      <c r="BD53" s="106" t="s">
        <v>320</v>
      </c>
      <c r="BE53" s="101"/>
      <c r="BF53" s="101"/>
      <c r="BG53" s="101"/>
      <c r="BH53" s="101"/>
      <c r="BI53" s="100" t="str">
        <f>IFERROR(__xludf.DUMMYFUNCTION("IF(OR(REGEXMATCH(I53,""Peraturan Walikota""),REGEXMATCH(I53,""Peraturan Bupati""),REGEXMATCH(I53,""PERATURAN BUPATI""),REGEXMATCH(I53,""PERATURAN WALIKOTA"")),""Ada"",""Tidak Ada"")"),"Ada")</f>
        <v>Ada</v>
      </c>
      <c r="BJ53" s="98" t="str">
        <f t="shared" si="8"/>
        <v>Ada</v>
      </c>
      <c r="BK53" s="96" t="str">
        <f t="shared" si="9"/>
        <v>Ada</v>
      </c>
      <c r="BL53" s="98" t="str">
        <f t="shared" si="4"/>
        <v>Lengkap</v>
      </c>
      <c r="BM53" s="98" t="str">
        <f t="shared" si="5"/>
        <v>Tidak Lengkap</v>
      </c>
    </row>
    <row r="54">
      <c r="A54" s="96" t="s">
        <v>15</v>
      </c>
      <c r="B54" s="97">
        <v>50.0</v>
      </c>
      <c r="C54" s="96" t="s">
        <v>999</v>
      </c>
      <c r="D54" s="96"/>
      <c r="E54" s="96"/>
      <c r="F54" s="96"/>
      <c r="G54" s="96"/>
      <c r="H54" s="96" t="s">
        <v>1000</v>
      </c>
      <c r="I54" s="96"/>
      <c r="J54" s="97"/>
      <c r="K54" s="97"/>
      <c r="L54" s="96"/>
      <c r="M54" s="96"/>
      <c r="N54" s="96"/>
      <c r="O54" s="96"/>
      <c r="P54" s="96"/>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104"/>
      <c r="AR54" s="108"/>
      <c r="AS54" s="98"/>
      <c r="AT54" s="98"/>
      <c r="AU54" s="104"/>
      <c r="AV54" s="104"/>
      <c r="AW54" s="98"/>
      <c r="AX54" s="104"/>
      <c r="AY54" s="96"/>
      <c r="AZ54" s="108"/>
      <c r="BA54" s="96"/>
      <c r="BB54" s="96"/>
      <c r="BC54" s="100"/>
      <c r="BD54" s="106"/>
      <c r="BE54" s="101"/>
      <c r="BF54" s="101"/>
      <c r="BG54" s="101"/>
      <c r="BH54" s="101"/>
      <c r="BI54" s="100" t="str">
        <f>IFERROR(__xludf.DUMMYFUNCTION("IF(OR(REGEXMATCH(I54,""Peraturan Walikota""),REGEXMATCH(I54,""Peraturan Bupati""),REGEXMATCH(I54,""PERATURAN BUPATI""),REGEXMATCH(I54,""PERATURAN WALIKOTA"")),""Ada"",""Tidak Ada"")"),"Tidak Ada")</f>
        <v>Tidak Ada</v>
      </c>
      <c r="BJ54" s="98"/>
      <c r="BK54" s="96"/>
      <c r="BL54" s="98" t="str">
        <f t="shared" si="4"/>
        <v>Tidak Lengkap</v>
      </c>
      <c r="BM54" s="98" t="str">
        <f t="shared" si="5"/>
        <v>Tidak Lengkap</v>
      </c>
    </row>
    <row r="55">
      <c r="A55" s="96" t="s">
        <v>15</v>
      </c>
      <c r="B55" s="97">
        <v>51.0</v>
      </c>
      <c r="C55" s="96" t="s">
        <v>1001</v>
      </c>
      <c r="D55" s="96"/>
      <c r="E55" s="96"/>
      <c r="F55" s="96"/>
      <c r="G55" s="96"/>
      <c r="H55" s="96" t="s">
        <v>1000</v>
      </c>
      <c r="I55" s="96"/>
      <c r="J55" s="97"/>
      <c r="K55" s="97"/>
      <c r="L55" s="96"/>
      <c r="M55" s="96"/>
      <c r="N55" s="96"/>
      <c r="O55" s="96"/>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104"/>
      <c r="AR55" s="108"/>
      <c r="AS55" s="98"/>
      <c r="AT55" s="98"/>
      <c r="AU55" s="104"/>
      <c r="AV55" s="104"/>
      <c r="AW55" s="98"/>
      <c r="AX55" s="104"/>
      <c r="AY55" s="96"/>
      <c r="AZ55" s="108"/>
      <c r="BA55" s="96"/>
      <c r="BB55" s="96"/>
      <c r="BC55" s="100"/>
      <c r="BD55" s="106"/>
      <c r="BE55" s="101"/>
      <c r="BF55" s="101"/>
      <c r="BG55" s="101"/>
      <c r="BH55" s="101"/>
      <c r="BI55" s="100" t="str">
        <f>IFERROR(__xludf.DUMMYFUNCTION("IF(OR(REGEXMATCH(I55,""Peraturan Walikota""),REGEXMATCH(I55,""Peraturan Bupati""),REGEXMATCH(I55,""PERATURAN BUPATI""),REGEXMATCH(I55,""PERATURAN WALIKOTA"")),""Ada"",""Tidak Ada"")"),"Tidak Ada")</f>
        <v>Tidak Ada</v>
      </c>
      <c r="BJ55" s="98"/>
      <c r="BK55" s="96"/>
      <c r="BL55" s="98" t="str">
        <f t="shared" si="4"/>
        <v>Tidak Lengkap</v>
      </c>
      <c r="BM55" s="98" t="str">
        <f t="shared" si="5"/>
        <v>Tidak Lengkap</v>
      </c>
    </row>
    <row r="56">
      <c r="A56" s="96" t="s">
        <v>15</v>
      </c>
      <c r="B56" s="97">
        <v>52.0</v>
      </c>
      <c r="C56" s="96" t="s">
        <v>1002</v>
      </c>
      <c r="D56" s="96" t="s">
        <v>1003</v>
      </c>
      <c r="E56" s="96" t="s">
        <v>1004</v>
      </c>
      <c r="F56" s="96">
        <v>8.1397000972E10</v>
      </c>
      <c r="G56" s="96">
        <v>8.1397000972E10</v>
      </c>
      <c r="H56" s="96" t="s">
        <v>11</v>
      </c>
      <c r="I56" s="96" t="s">
        <v>1005</v>
      </c>
      <c r="J56" s="97">
        <v>2025.0</v>
      </c>
      <c r="K56" s="97" t="s">
        <v>223</v>
      </c>
      <c r="L56" s="96" t="s">
        <v>1006</v>
      </c>
      <c r="M56" s="96" t="s">
        <v>1007</v>
      </c>
      <c r="N56" s="96" t="s">
        <v>1008</v>
      </c>
      <c r="O56" s="96" t="s">
        <v>286</v>
      </c>
      <c r="P56" s="96" t="s">
        <v>287</v>
      </c>
      <c r="Q56" s="96" t="s">
        <v>555</v>
      </c>
      <c r="R56" s="96" t="s">
        <v>9</v>
      </c>
      <c r="S56" s="96" t="s">
        <v>21</v>
      </c>
      <c r="T56" s="96" t="s">
        <v>21</v>
      </c>
      <c r="U56" s="96" t="s">
        <v>21</v>
      </c>
      <c r="V56" s="96" t="s">
        <v>9</v>
      </c>
      <c r="W56" s="96" t="s">
        <v>21</v>
      </c>
      <c r="X56" s="96" t="s">
        <v>21</v>
      </c>
      <c r="Y56" s="96" t="s">
        <v>21</v>
      </c>
      <c r="Z56" s="96" t="s">
        <v>21</v>
      </c>
      <c r="AA56" s="96" t="s">
        <v>21</v>
      </c>
      <c r="AB56" s="96" t="s">
        <v>21</v>
      </c>
      <c r="AC56" s="96" t="s">
        <v>228</v>
      </c>
      <c r="AD56" s="96" t="s">
        <v>228</v>
      </c>
      <c r="AE56" s="96" t="s">
        <v>228</v>
      </c>
      <c r="AF56" s="96" t="s">
        <v>228</v>
      </c>
      <c r="AG56" s="96" t="s">
        <v>228</v>
      </c>
      <c r="AH56" s="96" t="s">
        <v>228</v>
      </c>
      <c r="AI56" s="96" t="s">
        <v>229</v>
      </c>
      <c r="AJ56" s="96" t="s">
        <v>228</v>
      </c>
      <c r="AK56" s="96" t="s">
        <v>228</v>
      </c>
      <c r="AL56" s="96" t="s">
        <v>228</v>
      </c>
      <c r="AM56" s="96" t="s">
        <v>228</v>
      </c>
      <c r="AN56" s="96"/>
      <c r="AO56" s="96">
        <v>13.0</v>
      </c>
      <c r="AP56" s="96" t="s">
        <v>278</v>
      </c>
      <c r="AQ56" s="98"/>
      <c r="AR56" s="98"/>
      <c r="AS56" s="98"/>
      <c r="AT56" s="98"/>
      <c r="AU56" s="98"/>
      <c r="AV56" s="98"/>
      <c r="AW56" s="96"/>
      <c r="AX56" s="98"/>
      <c r="AY56" s="98"/>
      <c r="AZ56" s="96" t="s">
        <v>231</v>
      </c>
      <c r="BA56" s="96" t="s">
        <v>1009</v>
      </c>
      <c r="BB56" s="96" t="s">
        <v>1010</v>
      </c>
      <c r="BC56" s="100">
        <f t="shared" ref="BC56:BC59" si="10">COUNTIF(AC56:AM56,"Sudah")</f>
        <v>10</v>
      </c>
      <c r="BD56" s="101"/>
      <c r="BE56" s="101"/>
      <c r="BF56" s="101"/>
      <c r="BG56" s="101"/>
      <c r="BH56" s="101"/>
      <c r="BI56" s="100" t="str">
        <f>IFERROR(__xludf.DUMMYFUNCTION("IF(OR(REGEXMATCH(I56,""Peraturan Walikota""),REGEXMATCH(I56,""Peraturan Bupati""),REGEXMATCH(I56,""PERATURAN BUPATI""),REGEXMATCH(I56,""PERATURAN WALIKOTA"")),""Ada"",""Tidak Ada"")"),"Ada")</f>
        <v>Ada</v>
      </c>
      <c r="BJ56" s="98" t="str">
        <f>IF(O56 = "Belum Punya", "Tidak Ada", IF(O56 = "", "Tidak Menjawab", "Ada"))</f>
        <v>Ada</v>
      </c>
      <c r="BK56" s="96" t="str">
        <f>IF(P56 = "Tidak Punya", "Tidak Ada", IF(P56 = "", "Tidak Menjawab", "Ada"))</f>
        <v>Tidak Ada</v>
      </c>
      <c r="BL56" s="98" t="str">
        <f t="shared" si="4"/>
        <v>Tidak Lengkap</v>
      </c>
      <c r="BM56" s="98" t="str">
        <f t="shared" si="5"/>
        <v>Tidak Lengkap</v>
      </c>
    </row>
    <row r="57">
      <c r="A57" s="96" t="s">
        <v>15</v>
      </c>
      <c r="B57" s="97">
        <v>53.0</v>
      </c>
      <c r="C57" s="112" t="s">
        <v>1011</v>
      </c>
      <c r="D57" s="96"/>
      <c r="E57" s="96"/>
      <c r="F57" s="96"/>
      <c r="G57" s="96"/>
      <c r="H57" s="96"/>
      <c r="I57" s="96" t="s">
        <v>1012</v>
      </c>
      <c r="J57" s="97">
        <v>2025.0</v>
      </c>
      <c r="K57" s="97"/>
      <c r="L57" s="96"/>
      <c r="M57" s="96"/>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8"/>
      <c r="AR57" s="98"/>
      <c r="AS57" s="98"/>
      <c r="AT57" s="98"/>
      <c r="AU57" s="98"/>
      <c r="AV57" s="98"/>
      <c r="AW57" s="96"/>
      <c r="AX57" s="98"/>
      <c r="AY57" s="98"/>
      <c r="AZ57" s="98"/>
      <c r="BA57" s="98"/>
      <c r="BB57" s="98"/>
      <c r="BC57" s="100">
        <f t="shared" si="10"/>
        <v>0</v>
      </c>
      <c r="BD57" s="101"/>
      <c r="BE57" s="101"/>
      <c r="BF57" s="101"/>
      <c r="BG57" s="101"/>
      <c r="BH57" s="101"/>
      <c r="BI57" s="100" t="str">
        <f>IFERROR(__xludf.DUMMYFUNCTION("IF(OR(REGEXMATCH(I57,""Peraturan Walikota""),REGEXMATCH(I57,""Peraturan Bupati""),REGEXMATCH(I57,""PERATURAN BUPATI""),REGEXMATCH(I57,""PERATURAN WALIKOTA"")),""Ada"",""Tidak Ada"")"),"Ada")</f>
        <v>Ada</v>
      </c>
      <c r="BJ57" s="98"/>
      <c r="BK57" s="96"/>
      <c r="BL57" s="98" t="str">
        <f t="shared" si="4"/>
        <v>Tidak Lengkap</v>
      </c>
      <c r="BM57" s="98" t="str">
        <f t="shared" si="5"/>
        <v>Tidak Lengkap</v>
      </c>
    </row>
    <row r="58">
      <c r="A58" s="96" t="s">
        <v>15</v>
      </c>
      <c r="B58" s="97">
        <v>54.0</v>
      </c>
      <c r="C58" s="112" t="s">
        <v>1013</v>
      </c>
      <c r="D58" s="96"/>
      <c r="E58" s="96"/>
      <c r="F58" s="96"/>
      <c r="G58" s="96"/>
      <c r="H58" s="96"/>
      <c r="I58" s="96" t="s">
        <v>1014</v>
      </c>
      <c r="J58" s="97">
        <v>2025.0</v>
      </c>
      <c r="K58" s="97"/>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8"/>
      <c r="AR58" s="98"/>
      <c r="AS58" s="98"/>
      <c r="AT58" s="98"/>
      <c r="AU58" s="98"/>
      <c r="AV58" s="98"/>
      <c r="AW58" s="96"/>
      <c r="AX58" s="98"/>
      <c r="AY58" s="98"/>
      <c r="AZ58" s="98"/>
      <c r="BA58" s="98"/>
      <c r="BB58" s="98"/>
      <c r="BC58" s="100">
        <f t="shared" si="10"/>
        <v>0</v>
      </c>
      <c r="BD58" s="101"/>
      <c r="BE58" s="101"/>
      <c r="BF58" s="101"/>
      <c r="BG58" s="101"/>
      <c r="BH58" s="101"/>
      <c r="BI58" s="100" t="str">
        <f>IFERROR(__xludf.DUMMYFUNCTION("IF(OR(REGEXMATCH(I58,""Peraturan Walikota""),REGEXMATCH(I58,""Peraturan Bupati""),REGEXMATCH(I58,""PERATURAN BUPATI""),REGEXMATCH(I58,""PERATURAN WALIKOTA"")),""Ada"",""Tidak Ada"")"),"Ada")</f>
        <v>Ada</v>
      </c>
      <c r="BJ58" s="98"/>
      <c r="BK58" s="96"/>
      <c r="BL58" s="98" t="str">
        <f t="shared" si="4"/>
        <v>Tidak Lengkap</v>
      </c>
      <c r="BM58" s="98" t="str">
        <f t="shared" si="5"/>
        <v>Tidak Lengkap</v>
      </c>
    </row>
    <row r="59">
      <c r="A59" s="96" t="s">
        <v>15</v>
      </c>
      <c r="B59" s="97">
        <v>55.0</v>
      </c>
      <c r="C59" s="112" t="s">
        <v>1015</v>
      </c>
      <c r="D59" s="96"/>
      <c r="E59" s="96"/>
      <c r="F59" s="96"/>
      <c r="G59" s="96"/>
      <c r="H59" s="96"/>
      <c r="I59" s="96" t="s">
        <v>1016</v>
      </c>
      <c r="J59" s="97">
        <v>2025.0</v>
      </c>
      <c r="K59" s="97"/>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8"/>
      <c r="AR59" s="98"/>
      <c r="AS59" s="98"/>
      <c r="AT59" s="98"/>
      <c r="AU59" s="98"/>
      <c r="AV59" s="98"/>
      <c r="AW59" s="96"/>
      <c r="AX59" s="98"/>
      <c r="AY59" s="98"/>
      <c r="AZ59" s="98"/>
      <c r="BA59" s="98"/>
      <c r="BB59" s="98"/>
      <c r="BC59" s="100">
        <f t="shared" si="10"/>
        <v>0</v>
      </c>
      <c r="BD59" s="101"/>
      <c r="BE59" s="101"/>
      <c r="BF59" s="101"/>
      <c r="BG59" s="101"/>
      <c r="BH59" s="101"/>
      <c r="BI59" s="100" t="str">
        <f>IFERROR(__xludf.DUMMYFUNCTION("IF(OR(REGEXMATCH(I59,""Peraturan Walikota""),REGEXMATCH(I59,""Peraturan Bupati""),REGEXMATCH(I59,""PERATURAN BUPATI""),REGEXMATCH(I59,""PERATURAN WALIKOTA"")),""Ada"",""Tidak Ada"")"),"Ada")</f>
        <v>Ada</v>
      </c>
      <c r="BJ59" s="98"/>
      <c r="BK59" s="96"/>
      <c r="BL59" s="98" t="str">
        <f t="shared" si="4"/>
        <v>Tidak Lengkap</v>
      </c>
      <c r="BM59" s="98" t="str">
        <f t="shared" si="5"/>
        <v>Tidak Lengkap</v>
      </c>
    </row>
    <row r="60">
      <c r="A60" s="96" t="s">
        <v>15</v>
      </c>
      <c r="B60" s="97">
        <v>56.0</v>
      </c>
      <c r="C60" s="96" t="s">
        <v>1017</v>
      </c>
      <c r="D60" s="96"/>
      <c r="E60" s="96"/>
      <c r="F60" s="96"/>
      <c r="G60" s="96"/>
      <c r="H60" s="96" t="s">
        <v>1000</v>
      </c>
      <c r="I60" s="96"/>
      <c r="J60" s="97"/>
      <c r="K60" s="97"/>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8"/>
      <c r="AR60" s="98"/>
      <c r="AS60" s="98"/>
      <c r="AT60" s="98"/>
      <c r="AU60" s="98"/>
      <c r="AV60" s="98"/>
      <c r="AW60" s="96"/>
      <c r="AX60" s="98"/>
      <c r="AY60" s="98"/>
      <c r="AZ60" s="98"/>
      <c r="BA60" s="98"/>
      <c r="BB60" s="98"/>
      <c r="BC60" s="100"/>
      <c r="BD60" s="101"/>
      <c r="BE60" s="101"/>
      <c r="BF60" s="101"/>
      <c r="BG60" s="101"/>
      <c r="BH60" s="101"/>
      <c r="BI60" s="100" t="str">
        <f>IFERROR(__xludf.DUMMYFUNCTION("IF(OR(REGEXMATCH(I60,""Peraturan Walikota""),REGEXMATCH(I60,""Peraturan Bupati""),REGEXMATCH(I60,""PERATURAN BUPATI""),REGEXMATCH(I60,""PERATURAN WALIKOTA"")),""Ada"",""Tidak Ada"")"),"Tidak Ada")</f>
        <v>Tidak Ada</v>
      </c>
      <c r="BJ60" s="98"/>
      <c r="BK60" s="96"/>
      <c r="BL60" s="98" t="str">
        <f t="shared" si="4"/>
        <v>Tidak Lengkap</v>
      </c>
      <c r="BM60" s="98" t="str">
        <f t="shared" si="5"/>
        <v>Tidak Lengkap</v>
      </c>
    </row>
    <row r="61">
      <c r="A61" s="96" t="s">
        <v>19</v>
      </c>
      <c r="B61" s="97">
        <v>57.0</v>
      </c>
      <c r="C61" s="96" t="s">
        <v>1018</v>
      </c>
      <c r="D61" s="96" t="s">
        <v>1019</v>
      </c>
      <c r="E61" s="96" t="s">
        <v>1020</v>
      </c>
      <c r="F61" s="102" t="s">
        <v>1021</v>
      </c>
      <c r="G61" s="102" t="s">
        <v>1022</v>
      </c>
      <c r="H61" s="96" t="s">
        <v>11</v>
      </c>
      <c r="I61" s="96" t="s">
        <v>1023</v>
      </c>
      <c r="J61" s="97">
        <v>2022.0</v>
      </c>
      <c r="K61" s="97" t="s">
        <v>223</v>
      </c>
      <c r="L61" s="96" t="s">
        <v>1024</v>
      </c>
      <c r="M61" s="103" t="s">
        <v>1025</v>
      </c>
      <c r="N61" s="96" t="s">
        <v>1026</v>
      </c>
      <c r="O61" s="96" t="s">
        <v>253</v>
      </c>
      <c r="P61" s="96" t="s">
        <v>647</v>
      </c>
      <c r="Q61" s="96" t="s">
        <v>1027</v>
      </c>
      <c r="R61" s="96" t="s">
        <v>9</v>
      </c>
      <c r="S61" s="96" t="s">
        <v>9</v>
      </c>
      <c r="T61" s="96" t="s">
        <v>21</v>
      </c>
      <c r="U61" s="96" t="s">
        <v>21</v>
      </c>
      <c r="V61" s="96" t="s">
        <v>9</v>
      </c>
      <c r="W61" s="96" t="s">
        <v>9</v>
      </c>
      <c r="X61" s="96" t="s">
        <v>21</v>
      </c>
      <c r="Y61" s="96" t="s">
        <v>21</v>
      </c>
      <c r="Z61" s="96" t="s">
        <v>21</v>
      </c>
      <c r="AA61" s="96" t="s">
        <v>21</v>
      </c>
      <c r="AB61" s="96" t="s">
        <v>21</v>
      </c>
      <c r="AC61" s="96" t="s">
        <v>228</v>
      </c>
      <c r="AD61" s="96" t="s">
        <v>228</v>
      </c>
      <c r="AE61" s="96" t="s">
        <v>228</v>
      </c>
      <c r="AF61" s="96" t="s">
        <v>228</v>
      </c>
      <c r="AG61" s="96" t="s">
        <v>228</v>
      </c>
      <c r="AH61" s="96" t="s">
        <v>228</v>
      </c>
      <c r="AI61" s="96" t="s">
        <v>229</v>
      </c>
      <c r="AJ61" s="96" t="s">
        <v>228</v>
      </c>
      <c r="AK61" s="96" t="s">
        <v>228</v>
      </c>
      <c r="AL61" s="96" t="s">
        <v>228</v>
      </c>
      <c r="AM61" s="96" t="s">
        <v>228</v>
      </c>
      <c r="AN61" s="96" t="s">
        <v>1028</v>
      </c>
      <c r="AO61" s="96" t="s">
        <v>1029</v>
      </c>
      <c r="AP61" s="96" t="s">
        <v>278</v>
      </c>
      <c r="AQ61" s="98"/>
      <c r="AR61" s="98"/>
      <c r="AS61" s="98"/>
      <c r="AT61" s="98"/>
      <c r="AU61" s="98"/>
      <c r="AV61" s="98"/>
      <c r="AW61" s="96" t="s">
        <v>231</v>
      </c>
      <c r="AX61" s="98"/>
      <c r="AY61" s="98"/>
      <c r="AZ61" s="98"/>
      <c r="BA61" s="98"/>
      <c r="BB61" s="98"/>
      <c r="BC61" s="100">
        <f t="shared" ref="BC61:BC75" si="11">COUNTIF(AC61:AM61,"Sudah")</f>
        <v>10</v>
      </c>
      <c r="BD61" s="101"/>
      <c r="BE61" s="101"/>
      <c r="BF61" s="101"/>
      <c r="BG61" s="101"/>
      <c r="BH61" s="101"/>
      <c r="BI61" s="100" t="str">
        <f>IFERROR(__xludf.DUMMYFUNCTION("IF(OR(REGEXMATCH(I61,""Peraturan Walikota""),REGEXMATCH(I61,""Peraturan Bupati""),REGEXMATCH(I61,""PERATURAN BUPATI""),REGEXMATCH(I61,""PERATURAN WALIKOTA"")),""Ada"",""Tidak Ada"")"),"Ada")</f>
        <v>Ada</v>
      </c>
      <c r="BJ61" s="98" t="str">
        <f t="shared" ref="BJ61:BJ69" si="12">IF(O61 = "Belum Punya", "Tidak Ada", IF(O61 = "", "Tidak Menjawab", "Ada"))</f>
        <v>Ada</v>
      </c>
      <c r="BK61" s="96" t="str">
        <f t="shared" ref="BK61:BK69" si="13">IF(P61 = "Tidak Punya", "Tidak Ada", IF(P61 = "", "Tidak Menjawab", "Ada"))</f>
        <v>Tidak Ada</v>
      </c>
      <c r="BL61" s="98" t="str">
        <f t="shared" si="4"/>
        <v>Tidak Lengkap</v>
      </c>
      <c r="BM61" s="98" t="str">
        <f t="shared" si="5"/>
        <v>Tidak Lengkap</v>
      </c>
    </row>
    <row r="62">
      <c r="A62" s="96" t="s">
        <v>19</v>
      </c>
      <c r="B62" s="97">
        <v>58.0</v>
      </c>
      <c r="C62" s="96" t="s">
        <v>1030</v>
      </c>
      <c r="D62" s="96" t="s">
        <v>1031</v>
      </c>
      <c r="E62" s="96" t="s">
        <v>1032</v>
      </c>
      <c r="F62" s="96">
        <v>0.0</v>
      </c>
      <c r="G62" s="96">
        <v>0.0</v>
      </c>
      <c r="H62" s="96" t="s">
        <v>11</v>
      </c>
      <c r="I62" s="96" t="s">
        <v>1033</v>
      </c>
      <c r="J62" s="97">
        <v>2022.0</v>
      </c>
      <c r="K62" s="97" t="s">
        <v>1034</v>
      </c>
      <c r="L62" s="96" t="s">
        <v>1035</v>
      </c>
      <c r="M62" s="96" t="s">
        <v>1036</v>
      </c>
      <c r="N62" s="96" t="s">
        <v>1037</v>
      </c>
      <c r="O62" s="96" t="s">
        <v>276</v>
      </c>
      <c r="P62" s="96" t="s">
        <v>647</v>
      </c>
      <c r="Q62" s="96" t="s">
        <v>237</v>
      </c>
      <c r="R62" s="96" t="s">
        <v>9</v>
      </c>
      <c r="S62" s="96" t="s">
        <v>21</v>
      </c>
      <c r="T62" s="96" t="s">
        <v>9</v>
      </c>
      <c r="U62" s="96" t="s">
        <v>21</v>
      </c>
      <c r="V62" s="96" t="s">
        <v>9</v>
      </c>
      <c r="W62" s="96" t="s">
        <v>21</v>
      </c>
      <c r="X62" s="96" t="s">
        <v>21</v>
      </c>
      <c r="Y62" s="96" t="s">
        <v>21</v>
      </c>
      <c r="Z62" s="96" t="s">
        <v>21</v>
      </c>
      <c r="AA62" s="96" t="s">
        <v>21</v>
      </c>
      <c r="AB62" s="96" t="s">
        <v>21</v>
      </c>
      <c r="AC62" s="96" t="s">
        <v>228</v>
      </c>
      <c r="AD62" s="96" t="s">
        <v>228</v>
      </c>
      <c r="AE62" s="96" t="s">
        <v>228</v>
      </c>
      <c r="AF62" s="96" t="s">
        <v>228</v>
      </c>
      <c r="AG62" s="96" t="s">
        <v>228</v>
      </c>
      <c r="AH62" s="96" t="s">
        <v>228</v>
      </c>
      <c r="AI62" s="96" t="s">
        <v>228</v>
      </c>
      <c r="AJ62" s="96" t="s">
        <v>228</v>
      </c>
      <c r="AK62" s="96" t="s">
        <v>229</v>
      </c>
      <c r="AL62" s="96" t="s">
        <v>228</v>
      </c>
      <c r="AM62" s="96" t="s">
        <v>228</v>
      </c>
      <c r="AN62" s="96"/>
      <c r="AO62" s="96">
        <v>8.0</v>
      </c>
      <c r="AP62" s="96" t="s">
        <v>1038</v>
      </c>
      <c r="AQ62" s="96"/>
      <c r="AR62" s="96"/>
      <c r="AS62" s="96"/>
      <c r="AT62" s="96"/>
      <c r="AU62" s="96"/>
      <c r="AV62" s="96"/>
      <c r="AW62" s="96" t="s">
        <v>231</v>
      </c>
      <c r="AX62" s="96"/>
      <c r="AY62" s="96"/>
      <c r="AZ62" s="96"/>
      <c r="BA62" s="113" t="s">
        <v>1039</v>
      </c>
      <c r="BB62" s="113" t="s">
        <v>1040</v>
      </c>
      <c r="BC62" s="100">
        <f t="shared" si="11"/>
        <v>10</v>
      </c>
      <c r="BD62" s="101"/>
      <c r="BE62" s="101"/>
      <c r="BF62" s="101"/>
      <c r="BG62" s="101"/>
      <c r="BH62" s="101"/>
      <c r="BI62" s="100" t="str">
        <f>IFERROR(__xludf.DUMMYFUNCTION("IF(OR(REGEXMATCH(I62,""Peraturan Walikota""),REGEXMATCH(I62,""Peraturan Bupati""),REGEXMATCH(I62,""PERATURAN BUPATI""),REGEXMATCH(I62,""PERATURAN WALIKOTA"")),""Ada"",""Tidak Ada"")"),"Ada")</f>
        <v>Ada</v>
      </c>
      <c r="BJ62" s="98" t="str">
        <f t="shared" si="12"/>
        <v>Ada</v>
      </c>
      <c r="BK62" s="96" t="str">
        <f t="shared" si="13"/>
        <v>Tidak Ada</v>
      </c>
      <c r="BL62" s="98" t="str">
        <f t="shared" si="4"/>
        <v>Tidak Lengkap</v>
      </c>
      <c r="BM62" s="98" t="str">
        <f t="shared" si="5"/>
        <v>Tidak Lengkap</v>
      </c>
    </row>
    <row r="63">
      <c r="A63" s="96" t="s">
        <v>19</v>
      </c>
      <c r="B63" s="97">
        <v>59.0</v>
      </c>
      <c r="C63" s="96" t="s">
        <v>1041</v>
      </c>
      <c r="D63" s="96" t="s">
        <v>1042</v>
      </c>
      <c r="E63" s="96" t="s">
        <v>1043</v>
      </c>
      <c r="F63" s="96" t="s">
        <v>1044</v>
      </c>
      <c r="G63" s="102" t="s">
        <v>1045</v>
      </c>
      <c r="H63" s="96" t="s">
        <v>11</v>
      </c>
      <c r="I63" s="96" t="s">
        <v>1046</v>
      </c>
      <c r="J63" s="97">
        <v>2023.0</v>
      </c>
      <c r="K63" s="97" t="s">
        <v>223</v>
      </c>
      <c r="L63" s="96" t="s">
        <v>1047</v>
      </c>
      <c r="M63" s="96" t="s">
        <v>1048</v>
      </c>
      <c r="N63" s="96" t="s">
        <v>1049</v>
      </c>
      <c r="O63" s="96" t="s">
        <v>276</v>
      </c>
      <c r="P63" s="96" t="s">
        <v>314</v>
      </c>
      <c r="Q63" s="96" t="s">
        <v>1050</v>
      </c>
      <c r="R63" s="96" t="s">
        <v>21</v>
      </c>
      <c r="S63" s="96" t="s">
        <v>9</v>
      </c>
      <c r="T63" s="96" t="s">
        <v>9</v>
      </c>
      <c r="U63" s="96" t="s">
        <v>21</v>
      </c>
      <c r="V63" s="96" t="s">
        <v>9</v>
      </c>
      <c r="W63" s="96" t="s">
        <v>9</v>
      </c>
      <c r="X63" s="96" t="s">
        <v>9</v>
      </c>
      <c r="Y63" s="96" t="s">
        <v>21</v>
      </c>
      <c r="Z63" s="96" t="s">
        <v>9</v>
      </c>
      <c r="AA63" s="96" t="s">
        <v>9</v>
      </c>
      <c r="AB63" s="96" t="s">
        <v>9</v>
      </c>
      <c r="AC63" s="96" t="s">
        <v>228</v>
      </c>
      <c r="AD63" s="96" t="s">
        <v>228</v>
      </c>
      <c r="AE63" s="96" t="s">
        <v>228</v>
      </c>
      <c r="AF63" s="96" t="s">
        <v>228</v>
      </c>
      <c r="AG63" s="96" t="s">
        <v>228</v>
      </c>
      <c r="AH63" s="96" t="s">
        <v>228</v>
      </c>
      <c r="AI63" s="96" t="s">
        <v>228</v>
      </c>
      <c r="AJ63" s="96" t="s">
        <v>228</v>
      </c>
      <c r="AK63" s="96" t="s">
        <v>229</v>
      </c>
      <c r="AL63" s="96" t="s">
        <v>228</v>
      </c>
      <c r="AM63" s="96" t="s">
        <v>229</v>
      </c>
      <c r="AN63" s="96" t="s">
        <v>1051</v>
      </c>
      <c r="AO63" s="96" t="s">
        <v>1052</v>
      </c>
      <c r="AP63" s="96" t="s">
        <v>317</v>
      </c>
      <c r="AQ63" s="98"/>
      <c r="AR63" s="96"/>
      <c r="AS63" s="98"/>
      <c r="AT63" s="98"/>
      <c r="AU63" s="98"/>
      <c r="AV63" s="98"/>
      <c r="AW63" s="98"/>
      <c r="AX63" s="96" t="s">
        <v>231</v>
      </c>
      <c r="AY63" s="98"/>
      <c r="AZ63" s="98"/>
      <c r="BA63" s="98"/>
      <c r="BB63" s="98"/>
      <c r="BC63" s="100">
        <f t="shared" si="11"/>
        <v>9</v>
      </c>
      <c r="BD63" s="101"/>
      <c r="BE63" s="101"/>
      <c r="BF63" s="101"/>
      <c r="BG63" s="101"/>
      <c r="BH63" s="101"/>
      <c r="BI63" s="100" t="str">
        <f>IFERROR(__xludf.DUMMYFUNCTION("IF(OR(REGEXMATCH(I63,""Peraturan Walikota""),REGEXMATCH(I63,""Peraturan Bupati""),REGEXMATCH(I63,""PERATURAN BUPATI""),REGEXMATCH(I63,""PERATURAN WALIKOTA"")),""Ada"",""Tidak Ada"")"),"Ada")</f>
        <v>Ada</v>
      </c>
      <c r="BJ63" s="98" t="str">
        <f t="shared" si="12"/>
        <v>Ada</v>
      </c>
      <c r="BK63" s="96" t="str">
        <f t="shared" si="13"/>
        <v>Ada</v>
      </c>
      <c r="BL63" s="98" t="str">
        <f t="shared" si="4"/>
        <v>Tidak Lengkap</v>
      </c>
      <c r="BM63" s="98" t="str">
        <f t="shared" si="5"/>
        <v>Tidak Lengkap</v>
      </c>
    </row>
    <row r="64">
      <c r="A64" s="96" t="s">
        <v>19</v>
      </c>
      <c r="B64" s="97">
        <v>60.0</v>
      </c>
      <c r="C64" s="96" t="s">
        <v>1053</v>
      </c>
      <c r="D64" s="114" t="s">
        <v>1054</v>
      </c>
      <c r="E64" s="114" t="s">
        <v>1055</v>
      </c>
      <c r="F64" s="107" t="s">
        <v>1056</v>
      </c>
      <c r="G64" s="107" t="s">
        <v>1056</v>
      </c>
      <c r="H64" s="114" t="s">
        <v>11</v>
      </c>
      <c r="I64" s="114" t="s">
        <v>1057</v>
      </c>
      <c r="J64" s="71">
        <v>2022.0</v>
      </c>
      <c r="K64" s="71" t="s">
        <v>223</v>
      </c>
      <c r="L64" s="114" t="s">
        <v>1058</v>
      </c>
      <c r="M64" s="115" t="s">
        <v>1059</v>
      </c>
      <c r="N64" s="114" t="s">
        <v>1060</v>
      </c>
      <c r="O64" s="114" t="s">
        <v>1061</v>
      </c>
      <c r="P64" s="114" t="s">
        <v>647</v>
      </c>
      <c r="Q64" s="114" t="s">
        <v>1062</v>
      </c>
      <c r="R64" s="114" t="s">
        <v>9</v>
      </c>
      <c r="S64" s="114" t="s">
        <v>595</v>
      </c>
      <c r="T64" s="114" t="s">
        <v>595</v>
      </c>
      <c r="U64" s="114" t="s">
        <v>594</v>
      </c>
      <c r="V64" s="114" t="s">
        <v>9</v>
      </c>
      <c r="W64" s="114" t="s">
        <v>594</v>
      </c>
      <c r="X64" s="114" t="s">
        <v>595</v>
      </c>
      <c r="Y64" s="114" t="s">
        <v>594</v>
      </c>
      <c r="Z64" s="114" t="s">
        <v>594</v>
      </c>
      <c r="AA64" s="114" t="s">
        <v>594</v>
      </c>
      <c r="AB64" s="114" t="s">
        <v>594</v>
      </c>
      <c r="AC64" s="114" t="s">
        <v>228</v>
      </c>
      <c r="AD64" s="114" t="s">
        <v>228</v>
      </c>
      <c r="AE64" s="114" t="s">
        <v>228</v>
      </c>
      <c r="AF64" s="114" t="s">
        <v>228</v>
      </c>
      <c r="AG64" s="114" t="s">
        <v>228</v>
      </c>
      <c r="AH64" s="114" t="s">
        <v>229</v>
      </c>
      <c r="AI64" s="114" t="s">
        <v>229</v>
      </c>
      <c r="AJ64" s="114" t="s">
        <v>228</v>
      </c>
      <c r="AK64" s="114" t="s">
        <v>228</v>
      </c>
      <c r="AL64" s="114" t="s">
        <v>228</v>
      </c>
      <c r="AM64" s="114" t="s">
        <v>228</v>
      </c>
      <c r="AN64" s="114" t="s">
        <v>1063</v>
      </c>
      <c r="AO64" s="114" t="s">
        <v>1064</v>
      </c>
      <c r="AP64" s="114" t="s">
        <v>1065</v>
      </c>
      <c r="AQ64" s="114"/>
      <c r="AR64" s="114"/>
      <c r="AS64" s="114"/>
      <c r="AT64" s="114"/>
      <c r="AU64" s="114"/>
      <c r="AV64" s="114"/>
      <c r="AW64" s="114" t="s">
        <v>231</v>
      </c>
      <c r="AX64" s="114"/>
      <c r="AY64" s="114"/>
      <c r="AZ64" s="105"/>
      <c r="BA64" s="114" t="s">
        <v>1066</v>
      </c>
      <c r="BB64" s="114" t="s">
        <v>1067</v>
      </c>
      <c r="BC64" s="100">
        <f t="shared" si="11"/>
        <v>9</v>
      </c>
      <c r="BD64" s="106" t="s">
        <v>245</v>
      </c>
      <c r="BE64" s="106" t="s">
        <v>361</v>
      </c>
      <c r="BF64" s="101"/>
      <c r="BG64" s="101"/>
      <c r="BH64" s="101"/>
      <c r="BI64" s="100" t="str">
        <f>IFERROR(__xludf.DUMMYFUNCTION("IF(OR(REGEXMATCH(I64,""Peraturan Walikota""),REGEXMATCH(I64,""Peraturan Bupati""),REGEXMATCH(I64,""PERATURAN BUPATI""),REGEXMATCH(I64,""PERATURAN WALIKOTA"")),""Ada"",""Tidak Ada"")"),"Ada")</f>
        <v>Ada</v>
      </c>
      <c r="BJ64" s="98" t="str">
        <f t="shared" si="12"/>
        <v>Ada</v>
      </c>
      <c r="BK64" s="96" t="str">
        <f t="shared" si="13"/>
        <v>Tidak Ada</v>
      </c>
      <c r="BL64" s="98" t="str">
        <f t="shared" si="4"/>
        <v>Lengkap</v>
      </c>
      <c r="BM64" s="98" t="str">
        <f t="shared" si="5"/>
        <v>Tidak Lengkap</v>
      </c>
    </row>
    <row r="65">
      <c r="A65" s="96" t="s">
        <v>19</v>
      </c>
      <c r="B65" s="97">
        <v>61.0</v>
      </c>
      <c r="C65" s="96" t="s">
        <v>1068</v>
      </c>
      <c r="D65" s="96" t="s">
        <v>1069</v>
      </c>
      <c r="E65" s="96" t="s">
        <v>1070</v>
      </c>
      <c r="F65" s="102" t="s">
        <v>1071</v>
      </c>
      <c r="G65" s="102" t="s">
        <v>1072</v>
      </c>
      <c r="H65" s="96" t="s">
        <v>11</v>
      </c>
      <c r="I65" s="96" t="s">
        <v>1073</v>
      </c>
      <c r="J65" s="97">
        <v>2023.0</v>
      </c>
      <c r="K65" s="97" t="s">
        <v>223</v>
      </c>
      <c r="L65" s="102" t="s">
        <v>1071</v>
      </c>
      <c r="M65" s="103" t="s">
        <v>1074</v>
      </c>
      <c r="N65" s="96" t="s">
        <v>368</v>
      </c>
      <c r="O65" s="96" t="s">
        <v>884</v>
      </c>
      <c r="P65" s="96" t="s">
        <v>314</v>
      </c>
      <c r="Q65" s="96" t="s">
        <v>1075</v>
      </c>
      <c r="R65" s="96" t="s">
        <v>9</v>
      </c>
      <c r="S65" s="96" t="s">
        <v>9</v>
      </c>
      <c r="T65" s="96" t="s">
        <v>9</v>
      </c>
      <c r="U65" s="96" t="s">
        <v>9</v>
      </c>
      <c r="V65" s="96" t="s">
        <v>9</v>
      </c>
      <c r="W65" s="96" t="s">
        <v>21</v>
      </c>
      <c r="X65" s="96" t="s">
        <v>21</v>
      </c>
      <c r="Y65" s="96" t="s">
        <v>21</v>
      </c>
      <c r="Z65" s="96" t="s">
        <v>9</v>
      </c>
      <c r="AA65" s="96" t="s">
        <v>21</v>
      </c>
      <c r="AB65" s="96" t="s">
        <v>21</v>
      </c>
      <c r="AC65" s="96" t="s">
        <v>228</v>
      </c>
      <c r="AD65" s="96" t="s">
        <v>228</v>
      </c>
      <c r="AE65" s="96" t="s">
        <v>228</v>
      </c>
      <c r="AF65" s="96" t="s">
        <v>228</v>
      </c>
      <c r="AG65" s="96" t="s">
        <v>228</v>
      </c>
      <c r="AH65" s="96" t="s">
        <v>229</v>
      </c>
      <c r="AI65" s="96" t="s">
        <v>228</v>
      </c>
      <c r="AJ65" s="96" t="s">
        <v>228</v>
      </c>
      <c r="AK65" s="96" t="s">
        <v>228</v>
      </c>
      <c r="AL65" s="96" t="s">
        <v>228</v>
      </c>
      <c r="AM65" s="96" t="s">
        <v>228</v>
      </c>
      <c r="AN65" s="96" t="s">
        <v>370</v>
      </c>
      <c r="AO65" s="96" t="s">
        <v>1076</v>
      </c>
      <c r="AP65" s="96" t="s">
        <v>317</v>
      </c>
      <c r="AQ65" s="104"/>
      <c r="AR65" s="104"/>
      <c r="AS65" s="104"/>
      <c r="AT65" s="104"/>
      <c r="AU65" s="104"/>
      <c r="AV65" s="104"/>
      <c r="AW65" s="104"/>
      <c r="AX65" s="96" t="s">
        <v>231</v>
      </c>
      <c r="AY65" s="104"/>
      <c r="AZ65" s="108"/>
      <c r="BA65" s="96" t="s">
        <v>1077</v>
      </c>
      <c r="BB65" s="96" t="s">
        <v>1078</v>
      </c>
      <c r="BC65" s="100">
        <f t="shared" si="11"/>
        <v>10</v>
      </c>
      <c r="BD65" s="106" t="s">
        <v>321</v>
      </c>
      <c r="BE65" s="101"/>
      <c r="BF65" s="101"/>
      <c r="BG65" s="101"/>
      <c r="BH65" s="101"/>
      <c r="BI65" s="100" t="str">
        <f>IFERROR(__xludf.DUMMYFUNCTION("IF(OR(REGEXMATCH(I65,""Peraturan Walikota""),REGEXMATCH(I65,""Peraturan Bupati""),REGEXMATCH(I65,""PERATURAN BUPATI""),REGEXMATCH(I65,""PERATURAN WALIKOTA"")),""Ada"",""Tidak Ada"")"),"Ada")</f>
        <v>Ada</v>
      </c>
      <c r="BJ65" s="98" t="str">
        <f t="shared" si="12"/>
        <v>Tidak Ada</v>
      </c>
      <c r="BK65" s="96" t="str">
        <f t="shared" si="13"/>
        <v>Ada</v>
      </c>
      <c r="BL65" s="98" t="str">
        <f t="shared" si="4"/>
        <v>Lengkap</v>
      </c>
      <c r="BM65" s="98" t="str">
        <f t="shared" si="5"/>
        <v>Tidak Lengkap</v>
      </c>
    </row>
    <row r="66">
      <c r="A66" s="96" t="s">
        <v>19</v>
      </c>
      <c r="B66" s="97">
        <v>62.0</v>
      </c>
      <c r="C66" s="96" t="s">
        <v>1079</v>
      </c>
      <c r="D66" s="96" t="s">
        <v>1080</v>
      </c>
      <c r="E66" s="96" t="s">
        <v>1081</v>
      </c>
      <c r="F66" s="96" t="s">
        <v>1082</v>
      </c>
      <c r="G66" s="102" t="s">
        <v>1083</v>
      </c>
      <c r="H66" s="96" t="s">
        <v>11</v>
      </c>
      <c r="I66" s="96" t="s">
        <v>1084</v>
      </c>
      <c r="J66" s="97">
        <v>2023.0</v>
      </c>
      <c r="K66" s="97" t="s">
        <v>223</v>
      </c>
      <c r="L66" s="96" t="s">
        <v>1085</v>
      </c>
      <c r="M66" s="103" t="s">
        <v>1086</v>
      </c>
      <c r="N66" s="96" t="s">
        <v>1087</v>
      </c>
      <c r="O66" s="96" t="s">
        <v>253</v>
      </c>
      <c r="P66" s="96" t="s">
        <v>647</v>
      </c>
      <c r="Q66" s="96" t="s">
        <v>1088</v>
      </c>
      <c r="R66" s="96" t="s">
        <v>9</v>
      </c>
      <c r="S66" s="96" t="s">
        <v>9</v>
      </c>
      <c r="T66" s="96" t="s">
        <v>9</v>
      </c>
      <c r="U66" s="96" t="s">
        <v>21</v>
      </c>
      <c r="V66" s="96" t="s">
        <v>21</v>
      </c>
      <c r="W66" s="96" t="s">
        <v>21</v>
      </c>
      <c r="X66" s="96" t="s">
        <v>21</v>
      </c>
      <c r="Y66" s="96" t="s">
        <v>21</v>
      </c>
      <c r="Z66" s="96" t="s">
        <v>21</v>
      </c>
      <c r="AA66" s="96" t="s">
        <v>21</v>
      </c>
      <c r="AB66" s="96" t="s">
        <v>21</v>
      </c>
      <c r="AC66" s="96" t="s">
        <v>228</v>
      </c>
      <c r="AD66" s="96" t="s">
        <v>228</v>
      </c>
      <c r="AE66" s="96" t="s">
        <v>228</v>
      </c>
      <c r="AF66" s="96" t="s">
        <v>228</v>
      </c>
      <c r="AG66" s="96" t="s">
        <v>228</v>
      </c>
      <c r="AH66" s="96" t="s">
        <v>228</v>
      </c>
      <c r="AI66" s="96" t="s">
        <v>228</v>
      </c>
      <c r="AJ66" s="96" t="s">
        <v>228</v>
      </c>
      <c r="AK66" s="96" t="s">
        <v>228</v>
      </c>
      <c r="AL66" s="96" t="s">
        <v>228</v>
      </c>
      <c r="AM66" s="96" t="s">
        <v>228</v>
      </c>
      <c r="AN66" s="104"/>
      <c r="AO66" s="96" t="s">
        <v>1089</v>
      </c>
      <c r="AP66" s="96" t="s">
        <v>317</v>
      </c>
      <c r="AQ66" s="104"/>
      <c r="AR66" s="104"/>
      <c r="AS66" s="104"/>
      <c r="AT66" s="104"/>
      <c r="AU66" s="104"/>
      <c r="AV66" s="104"/>
      <c r="AW66" s="104"/>
      <c r="AX66" s="96" t="s">
        <v>231</v>
      </c>
      <c r="AY66" s="104"/>
      <c r="AZ66" s="104"/>
      <c r="BA66" s="104"/>
      <c r="BB66" s="98"/>
      <c r="BC66" s="100">
        <f t="shared" si="11"/>
        <v>11</v>
      </c>
      <c r="BD66" s="101"/>
      <c r="BE66" s="101"/>
      <c r="BF66" s="101"/>
      <c r="BG66" s="101"/>
      <c r="BH66" s="101"/>
      <c r="BI66" s="100" t="str">
        <f>IFERROR(__xludf.DUMMYFUNCTION("IF(OR(REGEXMATCH(I66,""Peraturan Walikota""),REGEXMATCH(I66,""Peraturan Bupati""),REGEXMATCH(I66,""PERATURAN BUPATI""),REGEXMATCH(I66,""PERATURAN WALIKOTA"")),""Ada"",""Tidak Ada"")"),"Ada")</f>
        <v>Ada</v>
      </c>
      <c r="BJ66" s="98" t="str">
        <f t="shared" si="12"/>
        <v>Ada</v>
      </c>
      <c r="BK66" s="96" t="str">
        <f t="shared" si="13"/>
        <v>Tidak Ada</v>
      </c>
      <c r="BL66" s="98" t="str">
        <f t="shared" si="4"/>
        <v>Lengkap</v>
      </c>
      <c r="BM66" s="98" t="str">
        <f t="shared" si="5"/>
        <v>Tidak Lengkap</v>
      </c>
    </row>
    <row r="67">
      <c r="A67" s="96" t="s">
        <v>19</v>
      </c>
      <c r="B67" s="97">
        <v>63.0</v>
      </c>
      <c r="C67" s="96" t="s">
        <v>1090</v>
      </c>
      <c r="D67" s="96" t="s">
        <v>1091</v>
      </c>
      <c r="E67" s="96" t="s">
        <v>1092</v>
      </c>
      <c r="F67" s="96"/>
      <c r="G67" s="102" t="s">
        <v>1093</v>
      </c>
      <c r="H67" s="96" t="s">
        <v>11</v>
      </c>
      <c r="I67" s="96" t="s">
        <v>1094</v>
      </c>
      <c r="J67" s="97">
        <v>2021.0</v>
      </c>
      <c r="K67" s="97" t="s">
        <v>223</v>
      </c>
      <c r="L67" s="102" t="s">
        <v>1093</v>
      </c>
      <c r="M67" s="103" t="s">
        <v>1095</v>
      </c>
      <c r="N67" s="96" t="s">
        <v>1096</v>
      </c>
      <c r="O67" s="96" t="s">
        <v>253</v>
      </c>
      <c r="P67" s="96" t="s">
        <v>314</v>
      </c>
      <c r="Q67" s="96" t="s">
        <v>1097</v>
      </c>
      <c r="R67" s="96" t="s">
        <v>9</v>
      </c>
      <c r="S67" s="96" t="s">
        <v>9</v>
      </c>
      <c r="T67" s="96" t="s">
        <v>9</v>
      </c>
      <c r="U67" s="96" t="s">
        <v>9</v>
      </c>
      <c r="V67" s="96" t="s">
        <v>9</v>
      </c>
      <c r="W67" s="96" t="s">
        <v>21</v>
      </c>
      <c r="X67" s="96" t="s">
        <v>9</v>
      </c>
      <c r="Y67" s="96" t="s">
        <v>21</v>
      </c>
      <c r="Z67" s="96" t="s">
        <v>21</v>
      </c>
      <c r="AA67" s="96" t="s">
        <v>21</v>
      </c>
      <c r="AB67" s="96" t="s">
        <v>21</v>
      </c>
      <c r="AC67" s="96" t="s">
        <v>228</v>
      </c>
      <c r="AD67" s="96" t="s">
        <v>228</v>
      </c>
      <c r="AE67" s="96" t="s">
        <v>228</v>
      </c>
      <c r="AF67" s="96" t="s">
        <v>228</v>
      </c>
      <c r="AG67" s="96" t="s">
        <v>228</v>
      </c>
      <c r="AH67" s="96" t="s">
        <v>228</v>
      </c>
      <c r="AI67" s="96" t="s">
        <v>229</v>
      </c>
      <c r="AJ67" s="96" t="s">
        <v>228</v>
      </c>
      <c r="AK67" s="96" t="s">
        <v>229</v>
      </c>
      <c r="AL67" s="96" t="s">
        <v>228</v>
      </c>
      <c r="AM67" s="96" t="s">
        <v>228</v>
      </c>
      <c r="AN67" s="96" t="s">
        <v>237</v>
      </c>
      <c r="AO67" s="96" t="s">
        <v>1098</v>
      </c>
      <c r="AP67" s="96" t="s">
        <v>278</v>
      </c>
      <c r="AQ67" s="104"/>
      <c r="AR67" s="104"/>
      <c r="AS67" s="104"/>
      <c r="AT67" s="104"/>
      <c r="AU67" s="104"/>
      <c r="AV67" s="104"/>
      <c r="AW67" s="96" t="s">
        <v>231</v>
      </c>
      <c r="AX67" s="104"/>
      <c r="AY67" s="104"/>
      <c r="AZ67" s="104"/>
      <c r="BA67" s="104"/>
      <c r="BB67" s="98"/>
      <c r="BC67" s="100">
        <f t="shared" si="11"/>
        <v>9</v>
      </c>
      <c r="BD67" s="101"/>
      <c r="BE67" s="101"/>
      <c r="BF67" s="101"/>
      <c r="BG67" s="101"/>
      <c r="BH67" s="101"/>
      <c r="BI67" s="100" t="str">
        <f>IFERROR(__xludf.DUMMYFUNCTION("IF(OR(REGEXMATCH(I67,""Peraturan Walikota""),REGEXMATCH(I67,""Peraturan Bupati""),REGEXMATCH(I67,""PERATURAN BUPATI""),REGEXMATCH(I67,""PERATURAN WALIKOTA"")),""Ada"",""Tidak Ada"")"),"Ada")</f>
        <v>Ada</v>
      </c>
      <c r="BJ67" s="98" t="str">
        <f t="shared" si="12"/>
        <v>Ada</v>
      </c>
      <c r="BK67" s="96" t="str">
        <f t="shared" si="13"/>
        <v>Ada</v>
      </c>
      <c r="BL67" s="98" t="str">
        <f t="shared" si="4"/>
        <v>Lengkap</v>
      </c>
      <c r="BM67" s="98" t="str">
        <f t="shared" si="5"/>
        <v>Tidak Lengkap</v>
      </c>
    </row>
    <row r="68">
      <c r="A68" s="96" t="s">
        <v>19</v>
      </c>
      <c r="B68" s="97">
        <v>64.0</v>
      </c>
      <c r="C68" s="96" t="s">
        <v>1099</v>
      </c>
      <c r="D68" s="96" t="s">
        <v>1100</v>
      </c>
      <c r="E68" s="96" t="s">
        <v>1101</v>
      </c>
      <c r="F68" s="96" t="s">
        <v>1102</v>
      </c>
      <c r="G68" s="96" t="s">
        <v>1103</v>
      </c>
      <c r="H68" s="96" t="s">
        <v>11</v>
      </c>
      <c r="I68" s="96" t="s">
        <v>1104</v>
      </c>
      <c r="J68" s="97">
        <v>2014.0</v>
      </c>
      <c r="K68" s="97" t="s">
        <v>223</v>
      </c>
      <c r="L68" s="96" t="s">
        <v>1100</v>
      </c>
      <c r="M68" s="96" t="s">
        <v>1105</v>
      </c>
      <c r="N68" s="96" t="s">
        <v>525</v>
      </c>
      <c r="O68" s="96" t="s">
        <v>286</v>
      </c>
      <c r="P68" s="96" t="s">
        <v>287</v>
      </c>
      <c r="Q68" s="96" t="s">
        <v>1106</v>
      </c>
      <c r="R68" s="96" t="s">
        <v>9</v>
      </c>
      <c r="S68" s="96" t="s">
        <v>21</v>
      </c>
      <c r="T68" s="96" t="s">
        <v>21</v>
      </c>
      <c r="U68" s="96" t="s">
        <v>21</v>
      </c>
      <c r="V68" s="96" t="s">
        <v>21</v>
      </c>
      <c r="W68" s="96" t="s">
        <v>9</v>
      </c>
      <c r="X68" s="96" t="s">
        <v>21</v>
      </c>
      <c r="Y68" s="96" t="s">
        <v>21</v>
      </c>
      <c r="Z68" s="96" t="s">
        <v>21</v>
      </c>
      <c r="AA68" s="96" t="s">
        <v>21</v>
      </c>
      <c r="AB68" s="96" t="s">
        <v>21</v>
      </c>
      <c r="AC68" s="96" t="s">
        <v>228</v>
      </c>
      <c r="AD68" s="96" t="s">
        <v>228</v>
      </c>
      <c r="AE68" s="96" t="s">
        <v>228</v>
      </c>
      <c r="AF68" s="96" t="s">
        <v>228</v>
      </c>
      <c r="AG68" s="96" t="s">
        <v>228</v>
      </c>
      <c r="AH68" s="96" t="s">
        <v>228</v>
      </c>
      <c r="AI68" s="96" t="s">
        <v>229</v>
      </c>
      <c r="AJ68" s="96" t="s">
        <v>229</v>
      </c>
      <c r="AK68" s="96" t="s">
        <v>229</v>
      </c>
      <c r="AL68" s="96" t="s">
        <v>228</v>
      </c>
      <c r="AM68" s="96" t="s">
        <v>229</v>
      </c>
      <c r="AN68" s="96" t="s">
        <v>1107</v>
      </c>
      <c r="AO68" s="96">
        <v>26.0</v>
      </c>
      <c r="AP68" s="96" t="s">
        <v>1108</v>
      </c>
      <c r="AQ68" s="96"/>
      <c r="AR68" s="105"/>
      <c r="AS68" s="105"/>
      <c r="AT68" s="104"/>
      <c r="AU68" s="96"/>
      <c r="AV68" s="104"/>
      <c r="AW68" s="104"/>
      <c r="AX68" s="104"/>
      <c r="AY68" s="96" t="s">
        <v>231</v>
      </c>
      <c r="AZ68" s="104"/>
      <c r="BA68" s="96" t="s">
        <v>1109</v>
      </c>
      <c r="BB68" s="96" t="s">
        <v>1110</v>
      </c>
      <c r="BC68" s="100">
        <f t="shared" si="11"/>
        <v>7</v>
      </c>
      <c r="BD68" s="101"/>
      <c r="BE68" s="101"/>
      <c r="BF68" s="101"/>
      <c r="BG68" s="101"/>
      <c r="BH68" s="101"/>
      <c r="BI68" s="100" t="str">
        <f>IFERROR(__xludf.DUMMYFUNCTION("IF(OR(REGEXMATCH(I68,""Peraturan Walikota""),REGEXMATCH(I68,""Peraturan Bupati""),REGEXMATCH(I68,""PERATURAN BUPATI""),REGEXMATCH(I68,""PERATURAN WALIKOTA"")),""Ada"",""Tidak Ada"")"),"Ada")</f>
        <v>Ada</v>
      </c>
      <c r="BJ68" s="98" t="str">
        <f t="shared" si="12"/>
        <v>Ada</v>
      </c>
      <c r="BK68" s="96" t="str">
        <f t="shared" si="13"/>
        <v>Tidak Ada</v>
      </c>
      <c r="BL68" s="98" t="str">
        <f t="shared" si="4"/>
        <v>Tidak Lengkap</v>
      </c>
      <c r="BM68" s="98" t="str">
        <f t="shared" si="5"/>
        <v>Tidak Lengkap</v>
      </c>
    </row>
    <row r="69">
      <c r="A69" s="96" t="s">
        <v>19</v>
      </c>
      <c r="B69" s="97">
        <v>65.0</v>
      </c>
      <c r="C69" s="96" t="s">
        <v>1111</v>
      </c>
      <c r="D69" s="96" t="s">
        <v>1112</v>
      </c>
      <c r="E69" s="96" t="s">
        <v>1113</v>
      </c>
      <c r="F69" s="96">
        <v>8.116611007E9</v>
      </c>
      <c r="G69" s="96" t="s">
        <v>1114</v>
      </c>
      <c r="H69" s="96" t="s">
        <v>11</v>
      </c>
      <c r="I69" s="96" t="s">
        <v>1115</v>
      </c>
      <c r="J69" s="97">
        <v>2020.0</v>
      </c>
      <c r="K69" s="97" t="s">
        <v>223</v>
      </c>
      <c r="L69" s="96" t="s">
        <v>1116</v>
      </c>
      <c r="M69" s="103" t="s">
        <v>1117</v>
      </c>
      <c r="N69" s="96" t="s">
        <v>368</v>
      </c>
      <c r="O69" s="96" t="s">
        <v>253</v>
      </c>
      <c r="P69" s="96" t="s">
        <v>369</v>
      </c>
      <c r="Q69" s="96" t="s">
        <v>300</v>
      </c>
      <c r="R69" s="96" t="s">
        <v>9</v>
      </c>
      <c r="S69" s="96" t="s">
        <v>9</v>
      </c>
      <c r="T69" s="96" t="s">
        <v>21</v>
      </c>
      <c r="U69" s="96" t="s">
        <v>21</v>
      </c>
      <c r="V69" s="96" t="s">
        <v>21</v>
      </c>
      <c r="W69" s="96" t="s">
        <v>21</v>
      </c>
      <c r="X69" s="96" t="s">
        <v>9</v>
      </c>
      <c r="Y69" s="96" t="s">
        <v>21</v>
      </c>
      <c r="Z69" s="96" t="s">
        <v>21</v>
      </c>
      <c r="AA69" s="96" t="s">
        <v>21</v>
      </c>
      <c r="AB69" s="96" t="s">
        <v>21</v>
      </c>
      <c r="AC69" s="96" t="s">
        <v>228</v>
      </c>
      <c r="AD69" s="96" t="s">
        <v>228</v>
      </c>
      <c r="AE69" s="96" t="s">
        <v>228</v>
      </c>
      <c r="AF69" s="96" t="s">
        <v>228</v>
      </c>
      <c r="AG69" s="96" t="s">
        <v>229</v>
      </c>
      <c r="AH69" s="96" t="s">
        <v>228</v>
      </c>
      <c r="AI69" s="96" t="s">
        <v>228</v>
      </c>
      <c r="AJ69" s="96" t="s">
        <v>228</v>
      </c>
      <c r="AK69" s="96" t="s">
        <v>228</v>
      </c>
      <c r="AL69" s="96" t="s">
        <v>228</v>
      </c>
      <c r="AM69" s="96" t="s">
        <v>228</v>
      </c>
      <c r="AN69" s="96" t="s">
        <v>370</v>
      </c>
      <c r="AO69" s="96" t="s">
        <v>1118</v>
      </c>
      <c r="AP69" s="96" t="s">
        <v>1119</v>
      </c>
      <c r="AQ69" s="104"/>
      <c r="AR69" s="104"/>
      <c r="AS69" s="104"/>
      <c r="AT69" s="104"/>
      <c r="AU69" s="96" t="s">
        <v>231</v>
      </c>
      <c r="AV69" s="104"/>
      <c r="AW69" s="104"/>
      <c r="AX69" s="104"/>
      <c r="AY69" s="104"/>
      <c r="AZ69" s="104"/>
      <c r="BA69" s="104"/>
      <c r="BB69" s="98"/>
      <c r="BC69" s="100">
        <f t="shared" si="11"/>
        <v>10</v>
      </c>
      <c r="BD69" s="101"/>
      <c r="BE69" s="101"/>
      <c r="BF69" s="101"/>
      <c r="BG69" s="101"/>
      <c r="BH69" s="101"/>
      <c r="BI69" s="100" t="str">
        <f>IFERROR(__xludf.DUMMYFUNCTION("IF(OR(REGEXMATCH(I69,""Peraturan Walikota""),REGEXMATCH(I69,""Peraturan Bupati""),REGEXMATCH(I69,""PERATURAN BUPATI""),REGEXMATCH(I69,""PERATURAN WALIKOTA"")),""Ada"",""Tidak Ada"")"),"Ada")</f>
        <v>Ada</v>
      </c>
      <c r="BJ69" s="98" t="str">
        <f t="shared" si="12"/>
        <v>Ada</v>
      </c>
      <c r="BK69" s="96" t="str">
        <f t="shared" si="13"/>
        <v>Ada</v>
      </c>
      <c r="BL69" s="98" t="str">
        <f t="shared" si="4"/>
        <v>Tidak Lengkap</v>
      </c>
      <c r="BM69" s="98" t="str">
        <f t="shared" si="5"/>
        <v>Tidak Lengkap</v>
      </c>
    </row>
    <row r="70">
      <c r="A70" s="96" t="s">
        <v>19</v>
      </c>
      <c r="B70" s="97">
        <v>66.0</v>
      </c>
      <c r="C70" s="116" t="s">
        <v>1120</v>
      </c>
      <c r="D70" s="117"/>
      <c r="E70" s="117"/>
      <c r="F70" s="117"/>
      <c r="G70" s="117"/>
      <c r="H70" s="117"/>
      <c r="I70" s="116" t="s">
        <v>1121</v>
      </c>
      <c r="J70" s="97">
        <v>2024.0</v>
      </c>
      <c r="K70" s="97" t="s">
        <v>734</v>
      </c>
      <c r="L70" s="96"/>
      <c r="M70" s="96"/>
      <c r="N70" s="96"/>
      <c r="O70" s="96"/>
      <c r="P70" s="96"/>
      <c r="Q70" s="96"/>
      <c r="R70" s="96"/>
      <c r="S70" s="96"/>
      <c r="T70" s="96"/>
      <c r="U70" s="96"/>
      <c r="V70" s="96"/>
      <c r="W70" s="96"/>
      <c r="X70" s="96"/>
      <c r="Y70" s="96"/>
      <c r="Z70" s="96"/>
      <c r="AA70" s="96"/>
      <c r="AB70" s="96"/>
      <c r="AC70" s="96"/>
      <c r="AD70" s="96"/>
      <c r="AE70" s="96"/>
      <c r="AF70" s="96"/>
      <c r="AG70" s="96"/>
      <c r="AH70" s="96"/>
      <c r="AI70" s="96"/>
      <c r="AJ70" s="96"/>
      <c r="AK70" s="96"/>
      <c r="AL70" s="96"/>
      <c r="AM70" s="96"/>
      <c r="AN70" s="96"/>
      <c r="AO70" s="96"/>
      <c r="AP70" s="96"/>
      <c r="AQ70" s="104"/>
      <c r="AR70" s="104"/>
      <c r="AS70" s="104"/>
      <c r="AT70" s="104"/>
      <c r="AU70" s="96"/>
      <c r="AV70" s="104"/>
      <c r="AW70" s="104"/>
      <c r="AX70" s="104"/>
      <c r="AY70" s="104"/>
      <c r="AZ70" s="104"/>
      <c r="BA70" s="104"/>
      <c r="BB70" s="98"/>
      <c r="BC70" s="100">
        <f t="shared" si="11"/>
        <v>0</v>
      </c>
      <c r="BD70" s="101"/>
      <c r="BE70" s="101"/>
      <c r="BF70" s="101"/>
      <c r="BG70" s="101"/>
      <c r="BH70" s="101"/>
      <c r="BI70" s="100" t="str">
        <f>IFERROR(__xludf.DUMMYFUNCTION("IF(OR(REGEXMATCH(I70,""Peraturan Walikota""),REGEXMATCH(I70,""Peraturan Bupati""),REGEXMATCH(I70,""PERATURAN BUPATI""),REGEXMATCH(I70,""PERATURAN WALIKOTA"")),""Ada"",""Tidak Ada"")"),"Ada")</f>
        <v>Ada</v>
      </c>
      <c r="BJ70" s="98"/>
      <c r="BK70" s="96"/>
      <c r="BL70" s="98" t="str">
        <f t="shared" si="4"/>
        <v>Tidak Lengkap</v>
      </c>
      <c r="BM70" s="98" t="str">
        <f t="shared" si="5"/>
        <v>Tidak Lengkap</v>
      </c>
    </row>
    <row r="71">
      <c r="A71" s="96" t="s">
        <v>19</v>
      </c>
      <c r="B71" s="97">
        <v>67.0</v>
      </c>
      <c r="C71" s="116" t="s">
        <v>1122</v>
      </c>
      <c r="D71" s="118" t="s">
        <v>237</v>
      </c>
      <c r="E71" s="118" t="s">
        <v>237</v>
      </c>
      <c r="F71" s="118" t="s">
        <v>237</v>
      </c>
      <c r="G71" s="118" t="s">
        <v>237</v>
      </c>
      <c r="H71" s="118" t="s">
        <v>237</v>
      </c>
      <c r="I71" s="119" t="s">
        <v>1123</v>
      </c>
      <c r="J71" s="97">
        <v>2024.0</v>
      </c>
      <c r="K71" s="97" t="s">
        <v>223</v>
      </c>
      <c r="L71" s="96" t="s">
        <v>1124</v>
      </c>
      <c r="M71" s="96" t="s">
        <v>237</v>
      </c>
      <c r="N71" s="96" t="s">
        <v>1125</v>
      </c>
      <c r="O71" s="96" t="s">
        <v>286</v>
      </c>
      <c r="P71" s="96" t="s">
        <v>287</v>
      </c>
      <c r="Q71" s="96"/>
      <c r="R71" s="96" t="s">
        <v>9</v>
      </c>
      <c r="S71" s="96" t="s">
        <v>9</v>
      </c>
      <c r="T71" s="96" t="s">
        <v>9</v>
      </c>
      <c r="U71" s="96" t="s">
        <v>9</v>
      </c>
      <c r="V71" s="96" t="s">
        <v>9</v>
      </c>
      <c r="W71" s="96" t="s">
        <v>9</v>
      </c>
      <c r="X71" s="96" t="s">
        <v>21</v>
      </c>
      <c r="Y71" s="96" t="s">
        <v>9</v>
      </c>
      <c r="Z71" s="96" t="s">
        <v>9</v>
      </c>
      <c r="AA71" s="96" t="s">
        <v>21</v>
      </c>
      <c r="AB71" s="96" t="s">
        <v>9</v>
      </c>
      <c r="AC71" s="96" t="s">
        <v>228</v>
      </c>
      <c r="AD71" s="96" t="s">
        <v>228</v>
      </c>
      <c r="AE71" s="96" t="s">
        <v>228</v>
      </c>
      <c r="AF71" s="96" t="s">
        <v>228</v>
      </c>
      <c r="AG71" s="96" t="s">
        <v>228</v>
      </c>
      <c r="AH71" s="96" t="s">
        <v>228</v>
      </c>
      <c r="AI71" s="96" t="s">
        <v>229</v>
      </c>
      <c r="AJ71" s="96" t="s">
        <v>229</v>
      </c>
      <c r="AK71" s="96" t="s">
        <v>228</v>
      </c>
      <c r="AL71" s="96" t="s">
        <v>228</v>
      </c>
      <c r="AM71" s="96" t="s">
        <v>228</v>
      </c>
      <c r="AN71" s="96"/>
      <c r="AO71" s="96">
        <v>61.0</v>
      </c>
      <c r="AP71" s="96" t="s">
        <v>278</v>
      </c>
      <c r="AQ71" s="104"/>
      <c r="AR71" s="104"/>
      <c r="AS71" s="104"/>
      <c r="AT71" s="104"/>
      <c r="AU71" s="96"/>
      <c r="AV71" s="104"/>
      <c r="AW71" s="104"/>
      <c r="AX71" s="104"/>
      <c r="AY71" s="96">
        <v>2024.0</v>
      </c>
      <c r="AZ71" s="104"/>
      <c r="BA71" s="96" t="s">
        <v>1126</v>
      </c>
      <c r="BB71" s="96" t="s">
        <v>1127</v>
      </c>
      <c r="BC71" s="100">
        <f t="shared" si="11"/>
        <v>9</v>
      </c>
      <c r="BD71" s="101"/>
      <c r="BE71" s="101"/>
      <c r="BF71" s="101"/>
      <c r="BG71" s="101"/>
      <c r="BH71" s="101"/>
      <c r="BI71" s="100" t="str">
        <f>IFERROR(__xludf.DUMMYFUNCTION("IF(OR(REGEXMATCH(I71,""Peraturan Walikota""),REGEXMATCH(I71,""Peraturan Bupati""),REGEXMATCH(I71,""PERATURAN BUPATI""),REGEXMATCH(I71,""PERATURAN WALIKOTA"")),""Ada"",""Tidak Ada"")"),"Ada")</f>
        <v>Ada</v>
      </c>
      <c r="BJ71" s="98" t="str">
        <f>IF(O71 = "Belum Punya", "Tidak Ada", IF(O71 = "", "Tidak Menjawab", "Ada"))</f>
        <v>Ada</v>
      </c>
      <c r="BK71" s="96" t="str">
        <f>IF(P71 = "Tidak Punya", "Tidak Ada", IF(P71 = "", "Tidak Menjawab", "Ada"))</f>
        <v>Tidak Ada</v>
      </c>
      <c r="BL71" s="98" t="str">
        <f t="shared" si="4"/>
        <v>Lengkap</v>
      </c>
      <c r="BM71" s="98" t="str">
        <f t="shared" si="5"/>
        <v>Tidak Lengkap</v>
      </c>
    </row>
    <row r="72">
      <c r="A72" s="96" t="s">
        <v>19</v>
      </c>
      <c r="B72" s="97">
        <v>68.0</v>
      </c>
      <c r="C72" s="96" t="s">
        <v>1128</v>
      </c>
      <c r="D72" s="96" t="s">
        <v>1129</v>
      </c>
      <c r="E72" s="96" t="s">
        <v>1130</v>
      </c>
      <c r="F72" s="96" t="s">
        <v>1131</v>
      </c>
      <c r="G72" s="96" t="s">
        <v>1131</v>
      </c>
      <c r="H72" s="96" t="s">
        <v>11</v>
      </c>
      <c r="I72" s="96" t="s">
        <v>1132</v>
      </c>
      <c r="J72" s="97">
        <v>2023.0</v>
      </c>
      <c r="K72" s="97" t="s">
        <v>223</v>
      </c>
      <c r="L72" s="96" t="s">
        <v>1131</v>
      </c>
      <c r="M72" s="111" t="s">
        <v>1133</v>
      </c>
      <c r="N72" s="96"/>
      <c r="O72" s="96"/>
      <c r="P72" s="96"/>
      <c r="Q72" s="96"/>
      <c r="R72" s="96"/>
      <c r="S72" s="96"/>
      <c r="T72" s="96"/>
      <c r="U72" s="96"/>
      <c r="V72" s="96"/>
      <c r="W72" s="96"/>
      <c r="X72" s="96"/>
      <c r="Y72" s="96"/>
      <c r="Z72" s="96"/>
      <c r="AA72" s="96"/>
      <c r="AB72" s="96"/>
      <c r="AC72" s="96"/>
      <c r="AD72" s="96"/>
      <c r="AE72" s="96"/>
      <c r="AF72" s="96"/>
      <c r="AG72" s="96"/>
      <c r="AH72" s="96"/>
      <c r="AI72" s="96"/>
      <c r="AJ72" s="96"/>
      <c r="AK72" s="96"/>
      <c r="AL72" s="96"/>
      <c r="AM72" s="96"/>
      <c r="AN72" s="96"/>
      <c r="AO72" s="96"/>
      <c r="AP72" s="96"/>
      <c r="AQ72" s="96"/>
      <c r="AR72" s="105"/>
      <c r="AS72" s="105"/>
      <c r="AT72" s="96"/>
      <c r="AU72" s="98"/>
      <c r="AV72" s="98"/>
      <c r="AW72" s="98"/>
      <c r="AX72" s="98"/>
      <c r="AY72" s="98"/>
      <c r="AZ72" s="98"/>
      <c r="BA72" s="96"/>
      <c r="BB72" s="96"/>
      <c r="BC72" s="100">
        <f t="shared" si="11"/>
        <v>0</v>
      </c>
      <c r="BD72" s="101"/>
      <c r="BE72" s="101"/>
      <c r="BF72" s="101"/>
      <c r="BG72" s="101"/>
      <c r="BH72" s="101"/>
      <c r="BI72" s="100" t="str">
        <f>IFERROR(__xludf.DUMMYFUNCTION("IF(OR(REGEXMATCH(I72,""Peraturan Walikota""),REGEXMATCH(I72,""Peraturan Bupati""),REGEXMATCH(I72,""PERATURAN BUPATI""),REGEXMATCH(I72,""PERATURAN WALIKOTA"")),""Ada"",""Tidak Ada"")"),"Ada")</f>
        <v>Ada</v>
      </c>
      <c r="BJ72" s="98"/>
      <c r="BK72" s="96"/>
      <c r="BL72" s="98" t="str">
        <f t="shared" si="4"/>
        <v>Tidak Lengkap</v>
      </c>
      <c r="BM72" s="98" t="str">
        <f t="shared" si="5"/>
        <v>Tidak Lengkap</v>
      </c>
    </row>
    <row r="73">
      <c r="A73" s="96" t="s">
        <v>19</v>
      </c>
      <c r="B73" s="97">
        <v>69.0</v>
      </c>
      <c r="C73" s="96" t="s">
        <v>1134</v>
      </c>
      <c r="D73" s="120" t="s">
        <v>1135</v>
      </c>
      <c r="E73" s="96" t="s">
        <v>1136</v>
      </c>
      <c r="F73" s="96">
        <v>8.1374601378E10</v>
      </c>
      <c r="G73" s="96" t="s">
        <v>1137</v>
      </c>
      <c r="H73" s="96" t="s">
        <v>11</v>
      </c>
      <c r="I73" s="96" t="s">
        <v>1138</v>
      </c>
      <c r="J73" s="97">
        <v>2023.0</v>
      </c>
      <c r="K73" s="97" t="s">
        <v>387</v>
      </c>
      <c r="L73" s="96" t="s">
        <v>1139</v>
      </c>
      <c r="M73" s="111" t="s">
        <v>1140</v>
      </c>
      <c r="N73" s="96" t="s">
        <v>1141</v>
      </c>
      <c r="O73" s="96" t="s">
        <v>260</v>
      </c>
      <c r="P73" s="96" t="s">
        <v>330</v>
      </c>
      <c r="Q73" s="96" t="s">
        <v>1142</v>
      </c>
      <c r="R73" s="96" t="s">
        <v>9</v>
      </c>
      <c r="S73" s="96" t="s">
        <v>9</v>
      </c>
      <c r="T73" s="96" t="s">
        <v>9</v>
      </c>
      <c r="U73" s="96" t="s">
        <v>21</v>
      </c>
      <c r="V73" s="96" t="s">
        <v>9</v>
      </c>
      <c r="W73" s="96" t="s">
        <v>21</v>
      </c>
      <c r="X73" s="96" t="s">
        <v>21</v>
      </c>
      <c r="Y73" s="96" t="s">
        <v>21</v>
      </c>
      <c r="Z73" s="96" t="s">
        <v>21</v>
      </c>
      <c r="AA73" s="96" t="s">
        <v>21</v>
      </c>
      <c r="AB73" s="96" t="s">
        <v>21</v>
      </c>
      <c r="AC73" s="96" t="s">
        <v>228</v>
      </c>
      <c r="AD73" s="96" t="s">
        <v>228</v>
      </c>
      <c r="AE73" s="96" t="s">
        <v>228</v>
      </c>
      <c r="AF73" s="96" t="s">
        <v>228</v>
      </c>
      <c r="AG73" s="96" t="s">
        <v>228</v>
      </c>
      <c r="AH73" s="96" t="s">
        <v>228</v>
      </c>
      <c r="AI73" s="96" t="s">
        <v>228</v>
      </c>
      <c r="AJ73" s="96" t="s">
        <v>228</v>
      </c>
      <c r="AK73" s="96" t="s">
        <v>228</v>
      </c>
      <c r="AL73" s="96" t="s">
        <v>228</v>
      </c>
      <c r="AM73" s="96" t="s">
        <v>228</v>
      </c>
      <c r="AN73" s="96" t="s">
        <v>555</v>
      </c>
      <c r="AO73" s="96" t="s">
        <v>1143</v>
      </c>
      <c r="AP73" s="96" t="s">
        <v>278</v>
      </c>
      <c r="AQ73" s="96"/>
      <c r="AR73" s="105"/>
      <c r="AS73" s="105"/>
      <c r="AT73" s="96"/>
      <c r="AU73" s="98"/>
      <c r="AV73" s="98"/>
      <c r="AW73" s="98"/>
      <c r="AX73" s="96" t="s">
        <v>231</v>
      </c>
      <c r="AY73" s="98"/>
      <c r="AZ73" s="98"/>
      <c r="BA73" s="96" t="s">
        <v>1144</v>
      </c>
      <c r="BB73" s="96" t="s">
        <v>1145</v>
      </c>
      <c r="BC73" s="100">
        <f t="shared" si="11"/>
        <v>11</v>
      </c>
      <c r="BD73" s="101"/>
      <c r="BE73" s="101"/>
      <c r="BF73" s="101"/>
      <c r="BG73" s="101"/>
      <c r="BH73" s="101"/>
      <c r="BI73" s="100" t="str">
        <f>IFERROR(__xludf.DUMMYFUNCTION("IF(OR(REGEXMATCH(I73,""Peraturan Walikota""),REGEXMATCH(I73,""Peraturan Bupati""),REGEXMATCH(I73,""PERATURAN BUPATI""),REGEXMATCH(I73,""PERATURAN WALIKOTA"")),""Ada"",""Tidak Ada"")"),"Ada")</f>
        <v>Ada</v>
      </c>
      <c r="BJ73" s="98" t="str">
        <f t="shared" ref="BJ73:BJ74" si="14">IF(O73 = "Belum Punya", "Tidak Ada", IF(O73 = "", "Tidak Menjawab", "Ada"))</f>
        <v>Ada</v>
      </c>
      <c r="BK73" s="96" t="str">
        <f t="shared" ref="BK73:BK74" si="15">IF(P73 = "Tidak Punya", "Tidak Ada", IF(P73 = "", "Tidak Menjawab", "Ada"))</f>
        <v>Ada</v>
      </c>
      <c r="BL73" s="98" t="str">
        <f t="shared" si="4"/>
        <v>Lengkap</v>
      </c>
      <c r="BM73" s="98" t="str">
        <f t="shared" si="5"/>
        <v>Tidak Lengkap</v>
      </c>
    </row>
    <row r="74">
      <c r="A74" s="96" t="s">
        <v>19</v>
      </c>
      <c r="B74" s="97">
        <v>70.0</v>
      </c>
      <c r="C74" s="96" t="s">
        <v>1146</v>
      </c>
      <c r="D74" s="96" t="s">
        <v>237</v>
      </c>
      <c r="E74" s="96" t="s">
        <v>1147</v>
      </c>
      <c r="F74" s="96">
        <v>8.2178299952E10</v>
      </c>
      <c r="G74" s="96">
        <v>8.2178299952E10</v>
      </c>
      <c r="H74" s="96" t="s">
        <v>11</v>
      </c>
      <c r="I74" s="96" t="s">
        <v>1148</v>
      </c>
      <c r="J74" s="97">
        <v>2024.0</v>
      </c>
      <c r="K74" s="97" t="s">
        <v>387</v>
      </c>
      <c r="L74" s="96">
        <v>8.1270890009E10</v>
      </c>
      <c r="M74" s="111" t="s">
        <v>1149</v>
      </c>
      <c r="N74" s="96" t="s">
        <v>1150</v>
      </c>
      <c r="O74" s="96" t="s">
        <v>286</v>
      </c>
      <c r="P74" s="96" t="s">
        <v>330</v>
      </c>
      <c r="Q74" s="96"/>
      <c r="R74" s="96" t="s">
        <v>9</v>
      </c>
      <c r="S74" s="96" t="s">
        <v>21</v>
      </c>
      <c r="T74" s="96" t="s">
        <v>21</v>
      </c>
      <c r="U74" s="96" t="s">
        <v>9</v>
      </c>
      <c r="V74" s="96" t="s">
        <v>9</v>
      </c>
      <c r="W74" s="96" t="s">
        <v>21</v>
      </c>
      <c r="X74" s="96" t="s">
        <v>21</v>
      </c>
      <c r="Y74" s="96" t="s">
        <v>21</v>
      </c>
      <c r="Z74" s="96" t="s">
        <v>9</v>
      </c>
      <c r="AA74" s="96" t="s">
        <v>21</v>
      </c>
      <c r="AB74" s="96" t="s">
        <v>21</v>
      </c>
      <c r="AC74" s="96" t="s">
        <v>228</v>
      </c>
      <c r="AD74" s="96" t="s">
        <v>228</v>
      </c>
      <c r="AE74" s="96" t="s">
        <v>228</v>
      </c>
      <c r="AF74" s="96" t="s">
        <v>228</v>
      </c>
      <c r="AG74" s="96" t="s">
        <v>228</v>
      </c>
      <c r="AH74" s="96" t="s">
        <v>228</v>
      </c>
      <c r="AI74" s="96" t="s">
        <v>229</v>
      </c>
      <c r="AJ74" s="96" t="s">
        <v>228</v>
      </c>
      <c r="AK74" s="96" t="s">
        <v>228</v>
      </c>
      <c r="AL74" s="96" t="s">
        <v>228</v>
      </c>
      <c r="AM74" s="96" t="s">
        <v>228</v>
      </c>
      <c r="AN74" s="96"/>
      <c r="AO74" s="96" t="s">
        <v>1151</v>
      </c>
      <c r="AP74" s="96" t="s">
        <v>278</v>
      </c>
      <c r="AQ74" s="96"/>
      <c r="AR74" s="105"/>
      <c r="AS74" s="105"/>
      <c r="AT74" s="96"/>
      <c r="AU74" s="98"/>
      <c r="AV74" s="98"/>
      <c r="AW74" s="98"/>
      <c r="AX74" s="98"/>
      <c r="AY74" s="96" t="s">
        <v>231</v>
      </c>
      <c r="AZ74" s="98"/>
      <c r="BA74" s="96" t="s">
        <v>1152</v>
      </c>
      <c r="BB74" s="96" t="s">
        <v>1153</v>
      </c>
      <c r="BC74" s="100">
        <f t="shared" si="11"/>
        <v>10</v>
      </c>
      <c r="BD74" s="101"/>
      <c r="BE74" s="101"/>
      <c r="BF74" s="101"/>
      <c r="BG74" s="101"/>
      <c r="BH74" s="101"/>
      <c r="BI74" s="100" t="str">
        <f>IFERROR(__xludf.DUMMYFUNCTION("IF(OR(REGEXMATCH(I74,""Peraturan Walikota""),REGEXMATCH(I74,""Peraturan Bupati""),REGEXMATCH(I74,""PERATURAN BUPATI""),REGEXMATCH(I74,""PERATURAN WALIKOTA"")),""Ada"",""Tidak Ada"")"),"Ada")</f>
        <v>Ada</v>
      </c>
      <c r="BJ74" s="98" t="str">
        <f t="shared" si="14"/>
        <v>Ada</v>
      </c>
      <c r="BK74" s="96" t="str">
        <f t="shared" si="15"/>
        <v>Ada</v>
      </c>
      <c r="BL74" s="98" t="str">
        <f t="shared" si="4"/>
        <v>Tidak Lengkap</v>
      </c>
      <c r="BM74" s="98" t="str">
        <f t="shared" si="5"/>
        <v>Tidak Lengkap</v>
      </c>
    </row>
    <row r="75">
      <c r="A75" s="96" t="s">
        <v>19</v>
      </c>
      <c r="B75" s="97">
        <v>71.0</v>
      </c>
      <c r="C75" s="112" t="s">
        <v>1154</v>
      </c>
      <c r="D75" s="96"/>
      <c r="E75" s="96"/>
      <c r="F75" s="96"/>
      <c r="G75" s="96"/>
      <c r="H75" s="96"/>
      <c r="I75" s="96" t="s">
        <v>1155</v>
      </c>
      <c r="J75" s="97">
        <v>2024.0</v>
      </c>
      <c r="K75" s="97"/>
      <c r="L75" s="96"/>
      <c r="M75" s="111"/>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105"/>
      <c r="AS75" s="105"/>
      <c r="AT75" s="96"/>
      <c r="AU75" s="98"/>
      <c r="AV75" s="98"/>
      <c r="AW75" s="98"/>
      <c r="AX75" s="98"/>
      <c r="AY75" s="98"/>
      <c r="AZ75" s="98"/>
      <c r="BA75" s="96"/>
      <c r="BB75" s="96"/>
      <c r="BC75" s="100">
        <f t="shared" si="11"/>
        <v>0</v>
      </c>
      <c r="BD75" s="101"/>
      <c r="BE75" s="101"/>
      <c r="BF75" s="101"/>
      <c r="BG75" s="101"/>
      <c r="BH75" s="101"/>
      <c r="BI75" s="100" t="str">
        <f>IFERROR(__xludf.DUMMYFUNCTION("IF(OR(REGEXMATCH(I75,""Peraturan Walikota""),REGEXMATCH(I75,""Peraturan Bupati""),REGEXMATCH(I75,""PERATURAN BUPATI""),REGEXMATCH(I75,""PERATURAN WALIKOTA"")),""Ada"",""Tidak Ada"")"),"Ada")</f>
        <v>Ada</v>
      </c>
      <c r="BJ75" s="98"/>
      <c r="BK75" s="96"/>
      <c r="BL75" s="98" t="str">
        <f t="shared" si="4"/>
        <v>Tidak Lengkap</v>
      </c>
      <c r="BM75" s="98" t="str">
        <f t="shared" si="5"/>
        <v>Tidak Lengkap</v>
      </c>
    </row>
    <row r="76">
      <c r="A76" s="96" t="s">
        <v>19</v>
      </c>
      <c r="B76" s="97">
        <v>72.0</v>
      </c>
      <c r="C76" s="96" t="s">
        <v>1156</v>
      </c>
      <c r="D76" s="96"/>
      <c r="E76" s="96"/>
      <c r="F76" s="96"/>
      <c r="G76" s="96"/>
      <c r="H76" s="96"/>
      <c r="I76" s="96"/>
      <c r="J76" s="97"/>
      <c r="K76" s="97"/>
      <c r="L76" s="96"/>
      <c r="M76" s="111"/>
      <c r="N76" s="96"/>
      <c r="O76" s="96"/>
      <c r="P76" s="96"/>
      <c r="Q76" s="96"/>
      <c r="R76" s="96"/>
      <c r="S76" s="96"/>
      <c r="T76" s="96"/>
      <c r="U76" s="96"/>
      <c r="V76" s="96"/>
      <c r="W76" s="96"/>
      <c r="X76" s="96"/>
      <c r="Y76" s="96"/>
      <c r="Z76" s="96"/>
      <c r="AA76" s="96"/>
      <c r="AB76" s="96"/>
      <c r="AC76" s="96"/>
      <c r="AD76" s="96"/>
      <c r="AE76" s="96"/>
      <c r="AF76" s="96"/>
      <c r="AG76" s="96"/>
      <c r="AH76" s="96"/>
      <c r="AI76" s="96"/>
      <c r="AJ76" s="96"/>
      <c r="AK76" s="96"/>
      <c r="AL76" s="96"/>
      <c r="AM76" s="96"/>
      <c r="AN76" s="96"/>
      <c r="AO76" s="96"/>
      <c r="AP76" s="96"/>
      <c r="AQ76" s="96"/>
      <c r="AR76" s="105"/>
      <c r="AS76" s="105"/>
      <c r="AT76" s="96"/>
      <c r="AU76" s="98"/>
      <c r="AV76" s="98"/>
      <c r="AW76" s="98"/>
      <c r="AX76" s="98"/>
      <c r="AY76" s="98"/>
      <c r="AZ76" s="98"/>
      <c r="BA76" s="96"/>
      <c r="BB76" s="96"/>
      <c r="BC76" s="100"/>
      <c r="BD76" s="101"/>
      <c r="BE76" s="101"/>
      <c r="BF76" s="101"/>
      <c r="BG76" s="101"/>
      <c r="BH76" s="101"/>
      <c r="BI76" s="100" t="str">
        <f>IFERROR(__xludf.DUMMYFUNCTION("IF(OR(REGEXMATCH(I76,""Peraturan Walikota""),REGEXMATCH(I76,""Peraturan Bupati""),REGEXMATCH(I76,""PERATURAN BUPATI""),REGEXMATCH(I76,""PERATURAN WALIKOTA"")),""Ada"",""Tidak Ada"")"),"Tidak Ada")</f>
        <v>Tidak Ada</v>
      </c>
      <c r="BJ76" s="98"/>
      <c r="BK76" s="96"/>
      <c r="BL76" s="98" t="str">
        <f t="shared" si="4"/>
        <v>Tidak Lengkap</v>
      </c>
      <c r="BM76" s="98" t="str">
        <f t="shared" si="5"/>
        <v>Tidak Lengkap</v>
      </c>
    </row>
    <row r="77">
      <c r="A77" s="96" t="s">
        <v>19</v>
      </c>
      <c r="B77" s="97">
        <v>73.0</v>
      </c>
      <c r="C77" s="96" t="s">
        <v>1157</v>
      </c>
      <c r="D77" s="96"/>
      <c r="E77" s="96"/>
      <c r="F77" s="96"/>
      <c r="G77" s="96"/>
      <c r="H77" s="96"/>
      <c r="I77" s="96"/>
      <c r="J77" s="97"/>
      <c r="K77" s="97"/>
      <c r="L77" s="96"/>
      <c r="M77" s="111"/>
      <c r="N77" s="96"/>
      <c r="O77" s="96"/>
      <c r="P77" s="96"/>
      <c r="Q77" s="96"/>
      <c r="R77" s="96"/>
      <c r="S77" s="96"/>
      <c r="T77" s="96"/>
      <c r="U77" s="96"/>
      <c r="V77" s="96"/>
      <c r="W77" s="96"/>
      <c r="X77" s="96"/>
      <c r="Y77" s="96"/>
      <c r="Z77" s="96"/>
      <c r="AA77" s="96"/>
      <c r="AB77" s="96"/>
      <c r="AC77" s="96"/>
      <c r="AD77" s="96"/>
      <c r="AE77" s="96"/>
      <c r="AF77" s="96"/>
      <c r="AG77" s="96"/>
      <c r="AH77" s="96"/>
      <c r="AI77" s="96"/>
      <c r="AJ77" s="96"/>
      <c r="AK77" s="96"/>
      <c r="AL77" s="96"/>
      <c r="AM77" s="96"/>
      <c r="AN77" s="96"/>
      <c r="AO77" s="96"/>
      <c r="AP77" s="96"/>
      <c r="AQ77" s="96"/>
      <c r="AR77" s="105"/>
      <c r="AS77" s="105"/>
      <c r="AT77" s="96"/>
      <c r="AU77" s="98"/>
      <c r="AV77" s="98"/>
      <c r="AW77" s="98"/>
      <c r="AX77" s="98"/>
      <c r="AY77" s="98"/>
      <c r="AZ77" s="98"/>
      <c r="BA77" s="96"/>
      <c r="BB77" s="96"/>
      <c r="BC77" s="100"/>
      <c r="BD77" s="101"/>
      <c r="BE77" s="101"/>
      <c r="BF77" s="101"/>
      <c r="BG77" s="101"/>
      <c r="BH77" s="101"/>
      <c r="BI77" s="100" t="str">
        <f>IFERROR(__xludf.DUMMYFUNCTION("IF(OR(REGEXMATCH(I77,""Peraturan Walikota""),REGEXMATCH(I77,""Peraturan Bupati""),REGEXMATCH(I77,""PERATURAN BUPATI""),REGEXMATCH(I77,""PERATURAN WALIKOTA"")),""Ada"",""Tidak Ada"")"),"Tidak Ada")</f>
        <v>Tidak Ada</v>
      </c>
      <c r="BJ77" s="98"/>
      <c r="BK77" s="96"/>
      <c r="BL77" s="98" t="str">
        <f t="shared" si="4"/>
        <v>Tidak Lengkap</v>
      </c>
      <c r="BM77" s="98" t="str">
        <f t="shared" si="5"/>
        <v>Tidak Lengkap</v>
      </c>
    </row>
    <row r="78">
      <c r="A78" s="96" t="s">
        <v>19</v>
      </c>
      <c r="B78" s="97">
        <v>74.0</v>
      </c>
      <c r="C78" s="96" t="s">
        <v>1158</v>
      </c>
      <c r="D78" s="96"/>
      <c r="E78" s="96"/>
      <c r="F78" s="96"/>
      <c r="G78" s="96"/>
      <c r="H78" s="96"/>
      <c r="I78" s="96" t="s">
        <v>1159</v>
      </c>
      <c r="J78" s="97">
        <v>2022.0</v>
      </c>
      <c r="K78" s="97"/>
      <c r="L78" s="96"/>
      <c r="M78" s="111"/>
      <c r="N78" s="96"/>
      <c r="O78" s="96"/>
      <c r="P78" s="96"/>
      <c r="Q78" s="96"/>
      <c r="R78" s="96"/>
      <c r="S78" s="96"/>
      <c r="T78" s="96"/>
      <c r="U78" s="96"/>
      <c r="V78" s="96"/>
      <c r="W78" s="96"/>
      <c r="X78" s="96"/>
      <c r="Y78" s="96"/>
      <c r="Z78" s="96"/>
      <c r="AA78" s="96"/>
      <c r="AB78" s="96"/>
      <c r="AC78" s="96"/>
      <c r="AD78" s="96"/>
      <c r="AE78" s="96"/>
      <c r="AF78" s="96"/>
      <c r="AG78" s="96"/>
      <c r="AH78" s="96"/>
      <c r="AI78" s="96"/>
      <c r="AJ78" s="96"/>
      <c r="AK78" s="96"/>
      <c r="AL78" s="96"/>
      <c r="AM78" s="96"/>
      <c r="AN78" s="96"/>
      <c r="AO78" s="96"/>
      <c r="AP78" s="96"/>
      <c r="AQ78" s="96"/>
      <c r="AR78" s="105"/>
      <c r="AS78" s="105"/>
      <c r="AT78" s="96"/>
      <c r="AU78" s="98"/>
      <c r="AV78" s="98"/>
      <c r="AW78" s="98"/>
      <c r="AX78" s="98"/>
      <c r="AY78" s="98"/>
      <c r="AZ78" s="98"/>
      <c r="BA78" s="96"/>
      <c r="BB78" s="96"/>
      <c r="BC78" s="100">
        <f t="shared" ref="BC78:BC108" si="16">COUNTIF(AC78:AM78,"Sudah")</f>
        <v>0</v>
      </c>
      <c r="BD78" s="101"/>
      <c r="BE78" s="101"/>
      <c r="BF78" s="101"/>
      <c r="BG78" s="101"/>
      <c r="BH78" s="101"/>
      <c r="BI78" s="100" t="str">
        <f>IFERROR(__xludf.DUMMYFUNCTION("IF(OR(REGEXMATCH(I78,""Peraturan Walikota""),REGEXMATCH(I78,""Peraturan Bupati""),REGEXMATCH(I78,""PERATURAN BUPATI""),REGEXMATCH(I78,""PERATURAN WALIKOTA"")),""Ada"",""Tidak Ada"")"),"Ada")</f>
        <v>Ada</v>
      </c>
      <c r="BJ78" s="98"/>
      <c r="BK78" s="96"/>
      <c r="BL78" s="121" t="str">
        <f t="shared" si="4"/>
        <v>Tidak Lengkap</v>
      </c>
      <c r="BM78" s="121" t="str">
        <f t="shared" si="5"/>
        <v>Tidak Lengkap</v>
      </c>
    </row>
    <row r="79">
      <c r="A79" s="96" t="s">
        <v>19</v>
      </c>
      <c r="B79" s="97">
        <v>75.0</v>
      </c>
      <c r="C79" s="96" t="s">
        <v>1160</v>
      </c>
      <c r="D79" s="96" t="s">
        <v>1161</v>
      </c>
      <c r="E79" s="96" t="s">
        <v>1162</v>
      </c>
      <c r="F79" s="96">
        <v>8.5167486871E10</v>
      </c>
      <c r="G79" s="96">
        <v>8.5167486871E10</v>
      </c>
      <c r="H79" s="96" t="s">
        <v>1163</v>
      </c>
      <c r="I79" s="96" t="s">
        <v>1164</v>
      </c>
      <c r="J79" s="97">
        <v>2024.0</v>
      </c>
      <c r="K79" s="97" t="s">
        <v>223</v>
      </c>
      <c r="L79" s="96" t="s">
        <v>1161</v>
      </c>
      <c r="M79" s="111" t="s">
        <v>1165</v>
      </c>
      <c r="N79" s="96" t="s">
        <v>1166</v>
      </c>
      <c r="O79" s="96" t="s">
        <v>260</v>
      </c>
      <c r="P79" s="96" t="s">
        <v>330</v>
      </c>
      <c r="Q79" s="96" t="s">
        <v>1167</v>
      </c>
      <c r="R79" s="96" t="s">
        <v>9</v>
      </c>
      <c r="S79" s="96" t="s">
        <v>21</v>
      </c>
      <c r="T79" s="96" t="s">
        <v>9</v>
      </c>
      <c r="U79" s="96" t="s">
        <v>9</v>
      </c>
      <c r="V79" s="96" t="s">
        <v>9</v>
      </c>
      <c r="W79" s="96" t="s">
        <v>21</v>
      </c>
      <c r="X79" s="96" t="s">
        <v>9</v>
      </c>
      <c r="Y79" s="96" t="s">
        <v>9</v>
      </c>
      <c r="Z79" s="96" t="s">
        <v>9</v>
      </c>
      <c r="AA79" s="96" t="s">
        <v>21</v>
      </c>
      <c r="AB79" s="96" t="s">
        <v>9</v>
      </c>
      <c r="AC79" s="96" t="s">
        <v>228</v>
      </c>
      <c r="AD79" s="96" t="s">
        <v>228</v>
      </c>
      <c r="AE79" s="96" t="s">
        <v>228</v>
      </c>
      <c r="AF79" s="96" t="s">
        <v>228</v>
      </c>
      <c r="AG79" s="96" t="s">
        <v>228</v>
      </c>
      <c r="AH79" s="96" t="s">
        <v>229</v>
      </c>
      <c r="AI79" s="96" t="s">
        <v>228</v>
      </c>
      <c r="AJ79" s="96" t="s">
        <v>228</v>
      </c>
      <c r="AK79" s="96" t="s">
        <v>229</v>
      </c>
      <c r="AL79" s="96" t="s">
        <v>228</v>
      </c>
      <c r="AM79" s="96" t="s">
        <v>228</v>
      </c>
      <c r="AN79" s="96"/>
      <c r="AO79" s="96">
        <v>50.0</v>
      </c>
      <c r="AP79" s="96" t="s">
        <v>1168</v>
      </c>
      <c r="AQ79" s="96"/>
      <c r="AR79" s="105"/>
      <c r="AS79" s="105"/>
      <c r="AT79" s="96"/>
      <c r="AU79" s="98"/>
      <c r="AV79" s="98"/>
      <c r="AW79" s="98"/>
      <c r="AX79" s="98"/>
      <c r="AY79" s="96" t="s">
        <v>231</v>
      </c>
      <c r="AZ79" s="98"/>
      <c r="BA79" s="96" t="s">
        <v>301</v>
      </c>
      <c r="BB79" s="96" t="s">
        <v>1169</v>
      </c>
      <c r="BC79" s="100">
        <f t="shared" si="16"/>
        <v>9</v>
      </c>
      <c r="BD79" s="101"/>
      <c r="BE79" s="101"/>
      <c r="BF79" s="101"/>
      <c r="BG79" s="101"/>
      <c r="BH79" s="101"/>
      <c r="BI79" s="100" t="str">
        <f>IFERROR(__xludf.DUMMYFUNCTION("IF(OR(REGEXMATCH(I79,""Peraturan Walikota""),REGEXMATCH(I79,""Peraturan Bupati""),REGEXMATCH(I79,""PERATURAN BUPATI""),REGEXMATCH(I79,""PERATURAN WALIKOTA"")),""Ada"",""Tidak Ada"")"),"Ada")</f>
        <v>Ada</v>
      </c>
      <c r="BJ79" s="98" t="str">
        <f t="shared" ref="BJ79:BJ90" si="17">IF(O79 = "Belum Punya", "Tidak Ada", IF(O79 = "", "Tidak Menjawab", "Ada"))</f>
        <v>Ada</v>
      </c>
      <c r="BK79" s="96" t="str">
        <f t="shared" ref="BK79:BK90" si="18">IF(P79 = "Tidak Punya", "Tidak Ada", IF(P79 = "", "Tidak Menjawab", "Ada"))</f>
        <v>Ada</v>
      </c>
      <c r="BL79" s="98" t="str">
        <f t="shared" si="4"/>
        <v>Tidak Lengkap</v>
      </c>
      <c r="BM79" s="98" t="str">
        <f t="shared" si="5"/>
        <v>Tidak Lengkap</v>
      </c>
    </row>
    <row r="80">
      <c r="A80" s="96" t="s">
        <v>22</v>
      </c>
      <c r="B80" s="97">
        <v>76.0</v>
      </c>
      <c r="C80" s="96" t="s">
        <v>1170</v>
      </c>
      <c r="D80" s="96" t="s">
        <v>1171</v>
      </c>
      <c r="E80" s="96" t="s">
        <v>1172</v>
      </c>
      <c r="F80" s="96">
        <v>8.127650041E9</v>
      </c>
      <c r="G80" s="96">
        <v>8.127650041E9</v>
      </c>
      <c r="H80" s="96" t="s">
        <v>1173</v>
      </c>
      <c r="I80" s="96" t="s">
        <v>1174</v>
      </c>
      <c r="J80" s="97">
        <v>2019.0</v>
      </c>
      <c r="K80" s="97" t="s">
        <v>387</v>
      </c>
      <c r="L80" s="96">
        <v>8.127650041E9</v>
      </c>
      <c r="M80" s="111" t="s">
        <v>237</v>
      </c>
      <c r="N80" s="96" t="s">
        <v>590</v>
      </c>
      <c r="O80" s="96" t="s">
        <v>286</v>
      </c>
      <c r="P80" s="96" t="s">
        <v>287</v>
      </c>
      <c r="Q80" s="96" t="s">
        <v>301</v>
      </c>
      <c r="R80" s="96" t="s">
        <v>21</v>
      </c>
      <c r="S80" s="96" t="s">
        <v>21</v>
      </c>
      <c r="T80" s="96" t="s">
        <v>21</v>
      </c>
      <c r="U80" s="96" t="s">
        <v>21</v>
      </c>
      <c r="V80" s="96" t="s">
        <v>21</v>
      </c>
      <c r="W80" s="96" t="s">
        <v>21</v>
      </c>
      <c r="X80" s="96" t="s">
        <v>21</v>
      </c>
      <c r="Y80" s="96" t="s">
        <v>21</v>
      </c>
      <c r="Z80" s="96" t="s">
        <v>21</v>
      </c>
      <c r="AA80" s="96" t="s">
        <v>21</v>
      </c>
      <c r="AB80" s="96" t="s">
        <v>21</v>
      </c>
      <c r="AC80" s="96" t="s">
        <v>228</v>
      </c>
      <c r="AD80" s="96" t="s">
        <v>228</v>
      </c>
      <c r="AE80" s="96" t="s">
        <v>228</v>
      </c>
      <c r="AF80" s="96" t="s">
        <v>228</v>
      </c>
      <c r="AG80" s="96" t="s">
        <v>228</v>
      </c>
      <c r="AH80" s="96" t="s">
        <v>228</v>
      </c>
      <c r="AI80" s="96" t="s">
        <v>229</v>
      </c>
      <c r="AJ80" s="96" t="s">
        <v>229</v>
      </c>
      <c r="AK80" s="96" t="s">
        <v>229</v>
      </c>
      <c r="AL80" s="96" t="s">
        <v>228</v>
      </c>
      <c r="AM80" s="96" t="s">
        <v>228</v>
      </c>
      <c r="AN80" s="96" t="s">
        <v>237</v>
      </c>
      <c r="AO80" s="96">
        <v>60.0</v>
      </c>
      <c r="AP80" s="96" t="s">
        <v>278</v>
      </c>
      <c r="AQ80" s="96"/>
      <c r="AR80" s="105"/>
      <c r="AS80" s="105"/>
      <c r="AT80" s="96" t="s">
        <v>231</v>
      </c>
      <c r="AU80" s="98"/>
      <c r="AV80" s="98"/>
      <c r="AW80" s="98"/>
      <c r="AX80" s="98"/>
      <c r="AY80" s="98"/>
      <c r="AZ80" s="98"/>
      <c r="BA80" s="96" t="s">
        <v>1175</v>
      </c>
      <c r="BB80" s="96" t="s">
        <v>237</v>
      </c>
      <c r="BC80" s="100">
        <f t="shared" si="16"/>
        <v>8</v>
      </c>
      <c r="BD80" s="101"/>
      <c r="BE80" s="101"/>
      <c r="BF80" s="101"/>
      <c r="BG80" s="101"/>
      <c r="BH80" s="101"/>
      <c r="BI80" s="100" t="str">
        <f>IFERROR(__xludf.DUMMYFUNCTION("IF(OR(REGEXMATCH(I80,""Peraturan Walikota""),REGEXMATCH(I80,""Peraturan Bupati""),REGEXMATCH(I80,""PERATURAN BUPATI""),REGEXMATCH(I80,""PERATURAN WALIKOTA"")),""Ada"",""Tidak Ada"")"),"Ada")</f>
        <v>Ada</v>
      </c>
      <c r="BJ80" s="98" t="str">
        <f t="shared" si="17"/>
        <v>Ada</v>
      </c>
      <c r="BK80" s="96" t="str">
        <f t="shared" si="18"/>
        <v>Tidak Ada</v>
      </c>
      <c r="BL80" s="98" t="str">
        <f t="shared" si="4"/>
        <v>Tidak Lengkap</v>
      </c>
      <c r="BM80" s="98" t="str">
        <f t="shared" si="5"/>
        <v>Tidak Lengkap</v>
      </c>
    </row>
    <row r="81">
      <c r="A81" s="96" t="s">
        <v>22</v>
      </c>
      <c r="B81" s="97">
        <v>77.0</v>
      </c>
      <c r="C81" s="96" t="s">
        <v>1176</v>
      </c>
      <c r="D81" s="96" t="s">
        <v>1177</v>
      </c>
      <c r="E81" s="96" t="s">
        <v>1178</v>
      </c>
      <c r="F81" s="96" t="s">
        <v>1179</v>
      </c>
      <c r="G81" s="96" t="s">
        <v>1180</v>
      </c>
      <c r="H81" s="96" t="s">
        <v>1181</v>
      </c>
      <c r="I81" s="96" t="s">
        <v>1182</v>
      </c>
      <c r="J81" s="97">
        <v>2019.0</v>
      </c>
      <c r="K81" s="97" t="s">
        <v>734</v>
      </c>
      <c r="L81" s="96" t="s">
        <v>1180</v>
      </c>
      <c r="M81" s="96" t="s">
        <v>1183</v>
      </c>
      <c r="N81" s="96" t="s">
        <v>1184</v>
      </c>
      <c r="O81" s="96" t="s">
        <v>580</v>
      </c>
      <c r="P81" s="96" t="s">
        <v>378</v>
      </c>
      <c r="Q81" s="96"/>
      <c r="R81" s="96" t="s">
        <v>9</v>
      </c>
      <c r="S81" s="96" t="s">
        <v>21</v>
      </c>
      <c r="T81" s="96" t="s">
        <v>9</v>
      </c>
      <c r="U81" s="96" t="s">
        <v>9</v>
      </c>
      <c r="V81" s="96" t="s">
        <v>9</v>
      </c>
      <c r="W81" s="96" t="s">
        <v>9</v>
      </c>
      <c r="X81" s="96" t="s">
        <v>9</v>
      </c>
      <c r="Y81" s="96" t="s">
        <v>9</v>
      </c>
      <c r="Z81" s="96" t="s">
        <v>9</v>
      </c>
      <c r="AA81" s="96" t="s">
        <v>9</v>
      </c>
      <c r="AB81" s="96" t="s">
        <v>9</v>
      </c>
      <c r="AC81" s="96" t="s">
        <v>228</v>
      </c>
      <c r="AD81" s="96" t="s">
        <v>228</v>
      </c>
      <c r="AE81" s="96" t="s">
        <v>229</v>
      </c>
      <c r="AF81" s="96" t="s">
        <v>228</v>
      </c>
      <c r="AG81" s="96" t="s">
        <v>228</v>
      </c>
      <c r="AH81" s="96" t="s">
        <v>228</v>
      </c>
      <c r="AI81" s="96" t="s">
        <v>228</v>
      </c>
      <c r="AJ81" s="96" t="s">
        <v>228</v>
      </c>
      <c r="AK81" s="96" t="s">
        <v>228</v>
      </c>
      <c r="AL81" s="96" t="s">
        <v>228</v>
      </c>
      <c r="AM81" s="96" t="s">
        <v>228</v>
      </c>
      <c r="AN81" s="96"/>
      <c r="AO81" s="96" t="s">
        <v>1185</v>
      </c>
      <c r="AP81" s="96" t="s">
        <v>1186</v>
      </c>
      <c r="AQ81" s="96"/>
      <c r="AR81" s="99"/>
      <c r="AS81" s="99"/>
      <c r="AT81" s="96"/>
      <c r="AU81" s="96" t="s">
        <v>231</v>
      </c>
      <c r="AV81" s="98"/>
      <c r="AW81" s="98"/>
      <c r="AX81" s="98"/>
      <c r="AY81" s="98"/>
      <c r="AZ81" s="98"/>
      <c r="BA81" s="114" t="s">
        <v>1187</v>
      </c>
      <c r="BB81" s="114" t="s">
        <v>1188</v>
      </c>
      <c r="BC81" s="100">
        <f t="shared" si="16"/>
        <v>10</v>
      </c>
      <c r="BD81" s="101"/>
      <c r="BE81" s="101"/>
      <c r="BF81" s="101"/>
      <c r="BG81" s="101"/>
      <c r="BH81" s="101"/>
      <c r="BI81" s="100" t="str">
        <f>IFERROR(__xludf.DUMMYFUNCTION("IF(OR(REGEXMATCH(I81,""Peraturan Walikota""),REGEXMATCH(I81,""Peraturan Bupati""),REGEXMATCH(I81,""PERATURAN BUPATI""),REGEXMATCH(I81,""PERATURAN WALIKOTA"")),""Ada"",""Tidak Ada"")"),"Ada")</f>
        <v>Ada</v>
      </c>
      <c r="BJ81" s="98" t="str">
        <f t="shared" si="17"/>
        <v>Tidak Ada</v>
      </c>
      <c r="BK81" s="96" t="str">
        <f t="shared" si="18"/>
        <v>Ada</v>
      </c>
      <c r="BL81" s="98" t="str">
        <f t="shared" si="4"/>
        <v>Tidak Lengkap</v>
      </c>
      <c r="BM81" s="98" t="str">
        <f t="shared" si="5"/>
        <v>Lengkap</v>
      </c>
    </row>
    <row r="82">
      <c r="A82" s="96" t="s">
        <v>22</v>
      </c>
      <c r="B82" s="97">
        <v>78.0</v>
      </c>
      <c r="C82" s="96" t="s">
        <v>1189</v>
      </c>
      <c r="D82" s="96" t="s">
        <v>1190</v>
      </c>
      <c r="E82" s="96" t="s">
        <v>1191</v>
      </c>
      <c r="F82" s="96">
        <v>8.2174460123E10</v>
      </c>
      <c r="G82" s="96">
        <v>8.2174460123E10</v>
      </c>
      <c r="H82" s="96" t="s">
        <v>1192</v>
      </c>
      <c r="I82" s="96" t="s">
        <v>1193</v>
      </c>
      <c r="J82" s="97">
        <v>2018.0</v>
      </c>
      <c r="K82" s="97" t="s">
        <v>223</v>
      </c>
      <c r="L82" s="96" t="s">
        <v>1194</v>
      </c>
      <c r="M82" s="96" t="s">
        <v>1195</v>
      </c>
      <c r="N82" s="96" t="s">
        <v>1196</v>
      </c>
      <c r="O82" s="96" t="s">
        <v>260</v>
      </c>
      <c r="P82" s="96" t="s">
        <v>330</v>
      </c>
      <c r="Q82" s="96" t="s">
        <v>1197</v>
      </c>
      <c r="R82" s="96" t="s">
        <v>9</v>
      </c>
      <c r="S82" s="96" t="s">
        <v>9</v>
      </c>
      <c r="T82" s="96" t="s">
        <v>9</v>
      </c>
      <c r="U82" s="96" t="s">
        <v>21</v>
      </c>
      <c r="V82" s="96" t="s">
        <v>21</v>
      </c>
      <c r="W82" s="96" t="s">
        <v>21</v>
      </c>
      <c r="X82" s="96" t="s">
        <v>9</v>
      </c>
      <c r="Y82" s="96" t="s">
        <v>21</v>
      </c>
      <c r="Z82" s="96" t="s">
        <v>9</v>
      </c>
      <c r="AA82" s="96" t="s">
        <v>21</v>
      </c>
      <c r="AB82" s="96" t="s">
        <v>21</v>
      </c>
      <c r="AC82" s="96" t="s">
        <v>228</v>
      </c>
      <c r="AD82" s="96" t="s">
        <v>228</v>
      </c>
      <c r="AE82" s="96" t="s">
        <v>228</v>
      </c>
      <c r="AF82" s="96" t="s">
        <v>228</v>
      </c>
      <c r="AG82" s="96" t="s">
        <v>228</v>
      </c>
      <c r="AH82" s="96" t="s">
        <v>228</v>
      </c>
      <c r="AI82" s="96" t="s">
        <v>228</v>
      </c>
      <c r="AJ82" s="96" t="s">
        <v>228</v>
      </c>
      <c r="AK82" s="96" t="s">
        <v>228</v>
      </c>
      <c r="AL82" s="96" t="s">
        <v>228</v>
      </c>
      <c r="AM82" s="96" t="s">
        <v>228</v>
      </c>
      <c r="AN82" s="96" t="s">
        <v>1198</v>
      </c>
      <c r="AO82" s="96" t="s">
        <v>1199</v>
      </c>
      <c r="AP82" s="96" t="s">
        <v>1200</v>
      </c>
      <c r="AQ82" s="96"/>
      <c r="AR82" s="105"/>
      <c r="AS82" s="114" t="s">
        <v>231</v>
      </c>
      <c r="AT82" s="96"/>
      <c r="AU82" s="98"/>
      <c r="AV82" s="98"/>
      <c r="AW82" s="98"/>
      <c r="AX82" s="98"/>
      <c r="AY82" s="98"/>
      <c r="AZ82" s="98"/>
      <c r="BA82" s="96" t="s">
        <v>1201</v>
      </c>
      <c r="BB82" s="96" t="s">
        <v>1202</v>
      </c>
      <c r="BC82" s="100">
        <f t="shared" si="16"/>
        <v>11</v>
      </c>
      <c r="BD82" s="101"/>
      <c r="BE82" s="101"/>
      <c r="BF82" s="101"/>
      <c r="BG82" s="101"/>
      <c r="BH82" s="101"/>
      <c r="BI82" s="100" t="str">
        <f>IFERROR(__xludf.DUMMYFUNCTION("IF(OR(REGEXMATCH(I82,""Peraturan Walikota""),REGEXMATCH(I82,""Peraturan Bupati""),REGEXMATCH(I82,""PERATURAN BUPATI""),REGEXMATCH(I82,""PERATURAN WALIKOTA"")),""Ada"",""Tidak Ada"")"),"Ada")</f>
        <v>Ada</v>
      </c>
      <c r="BJ82" s="98" t="str">
        <f t="shared" si="17"/>
        <v>Ada</v>
      </c>
      <c r="BK82" s="96" t="str">
        <f t="shared" si="18"/>
        <v>Ada</v>
      </c>
      <c r="BL82" s="98" t="str">
        <f t="shared" si="4"/>
        <v>Lengkap</v>
      </c>
      <c r="BM82" s="98" t="str">
        <f t="shared" si="5"/>
        <v>Tidak Lengkap</v>
      </c>
    </row>
    <row r="83">
      <c r="A83" s="96" t="s">
        <v>22</v>
      </c>
      <c r="B83" s="97">
        <v>79.0</v>
      </c>
      <c r="C83" s="96" t="s">
        <v>1203</v>
      </c>
      <c r="D83" s="96" t="s">
        <v>237</v>
      </c>
      <c r="E83" s="96" t="s">
        <v>1204</v>
      </c>
      <c r="F83" s="96">
        <v>8.1277993737E10</v>
      </c>
      <c r="G83" s="96">
        <v>8.1277993737E10</v>
      </c>
      <c r="H83" s="96" t="s">
        <v>24</v>
      </c>
      <c r="I83" s="96" t="s">
        <v>1205</v>
      </c>
      <c r="J83" s="97">
        <v>2019.0</v>
      </c>
      <c r="K83" s="97" t="s">
        <v>223</v>
      </c>
      <c r="L83" s="96" t="s">
        <v>1206</v>
      </c>
      <c r="M83" s="96" t="s">
        <v>1207</v>
      </c>
      <c r="N83" s="96" t="s">
        <v>1208</v>
      </c>
      <c r="O83" s="96" t="s">
        <v>226</v>
      </c>
      <c r="P83" s="96" t="s">
        <v>330</v>
      </c>
      <c r="Q83" s="96" t="s">
        <v>1209</v>
      </c>
      <c r="R83" s="96" t="s">
        <v>9</v>
      </c>
      <c r="S83" s="96" t="s">
        <v>9</v>
      </c>
      <c r="T83" s="96" t="s">
        <v>9</v>
      </c>
      <c r="U83" s="96" t="s">
        <v>9</v>
      </c>
      <c r="V83" s="96" t="s">
        <v>21</v>
      </c>
      <c r="W83" s="96" t="s">
        <v>21</v>
      </c>
      <c r="X83" s="96" t="s">
        <v>21</v>
      </c>
      <c r="Y83" s="96" t="s">
        <v>9</v>
      </c>
      <c r="Z83" s="96" t="s">
        <v>9</v>
      </c>
      <c r="AA83" s="96" t="s">
        <v>21</v>
      </c>
      <c r="AB83" s="96" t="s">
        <v>21</v>
      </c>
      <c r="AC83" s="96" t="s">
        <v>228</v>
      </c>
      <c r="AD83" s="96" t="s">
        <v>228</v>
      </c>
      <c r="AE83" s="96" t="s">
        <v>228</v>
      </c>
      <c r="AF83" s="96" t="s">
        <v>228</v>
      </c>
      <c r="AG83" s="96" t="s">
        <v>228</v>
      </c>
      <c r="AH83" s="96" t="s">
        <v>228</v>
      </c>
      <c r="AI83" s="96" t="s">
        <v>228</v>
      </c>
      <c r="AJ83" s="96" t="s">
        <v>228</v>
      </c>
      <c r="AK83" s="96" t="s">
        <v>228</v>
      </c>
      <c r="AL83" s="96" t="s">
        <v>228</v>
      </c>
      <c r="AM83" s="96" t="s">
        <v>228</v>
      </c>
      <c r="AN83" s="96" t="s">
        <v>1210</v>
      </c>
      <c r="AO83" s="96">
        <v>200.0</v>
      </c>
      <c r="AP83" s="96" t="s">
        <v>1211</v>
      </c>
      <c r="AQ83" s="96"/>
      <c r="AR83" s="99"/>
      <c r="AS83" s="99"/>
      <c r="AT83" s="96" t="s">
        <v>231</v>
      </c>
      <c r="AU83" s="98"/>
      <c r="AV83" s="98"/>
      <c r="AW83" s="98"/>
      <c r="AX83" s="98"/>
      <c r="AY83" s="98"/>
      <c r="AZ83" s="98"/>
      <c r="BA83" s="96" t="s">
        <v>1212</v>
      </c>
      <c r="BB83" s="96" t="s">
        <v>1213</v>
      </c>
      <c r="BC83" s="100">
        <f t="shared" si="16"/>
        <v>11</v>
      </c>
      <c r="BD83" s="101"/>
      <c r="BE83" s="101"/>
      <c r="BF83" s="101"/>
      <c r="BG83" s="101"/>
      <c r="BH83" s="101"/>
      <c r="BI83" s="100" t="str">
        <f>IFERROR(__xludf.DUMMYFUNCTION("IF(OR(REGEXMATCH(I83,""Peraturan Walikota""),REGEXMATCH(I83,""Peraturan Bupati""),REGEXMATCH(I83,""PERATURAN BUPATI""),REGEXMATCH(I83,""PERATURAN WALIKOTA"")),""Ada"",""Tidak Ada"")"),"Ada")</f>
        <v>Ada</v>
      </c>
      <c r="BJ83" s="98" t="str">
        <f t="shared" si="17"/>
        <v>Ada</v>
      </c>
      <c r="BK83" s="96" t="str">
        <f t="shared" si="18"/>
        <v>Ada</v>
      </c>
      <c r="BL83" s="98" t="str">
        <f t="shared" si="4"/>
        <v>Lengkap</v>
      </c>
      <c r="BM83" s="98" t="str">
        <f t="shared" si="5"/>
        <v>Tidak Lengkap</v>
      </c>
    </row>
    <row r="84">
      <c r="A84" s="96" t="s">
        <v>22</v>
      </c>
      <c r="B84" s="97">
        <v>80.0</v>
      </c>
      <c r="C84" s="96" t="s">
        <v>1214</v>
      </c>
      <c r="D84" s="96" t="s">
        <v>1215</v>
      </c>
      <c r="E84" s="96" t="s">
        <v>1216</v>
      </c>
      <c r="F84" s="96">
        <v>8.2296306917E10</v>
      </c>
      <c r="G84" s="96" t="s">
        <v>555</v>
      </c>
      <c r="H84" s="96" t="s">
        <v>11</v>
      </c>
      <c r="I84" s="96" t="s">
        <v>1217</v>
      </c>
      <c r="J84" s="97">
        <v>2019.0</v>
      </c>
      <c r="K84" s="97" t="s">
        <v>223</v>
      </c>
      <c r="L84" s="96">
        <v>8.2296306917E10</v>
      </c>
      <c r="M84" s="96" t="s">
        <v>1218</v>
      </c>
      <c r="N84" s="96" t="s">
        <v>1219</v>
      </c>
      <c r="O84" s="96" t="s">
        <v>226</v>
      </c>
      <c r="P84" s="96" t="s">
        <v>330</v>
      </c>
      <c r="Q84" s="96" t="s">
        <v>555</v>
      </c>
      <c r="R84" s="96" t="s">
        <v>9</v>
      </c>
      <c r="S84" s="96" t="s">
        <v>9</v>
      </c>
      <c r="T84" s="96" t="s">
        <v>9</v>
      </c>
      <c r="U84" s="96" t="s">
        <v>9</v>
      </c>
      <c r="V84" s="96" t="s">
        <v>9</v>
      </c>
      <c r="W84" s="96" t="s">
        <v>9</v>
      </c>
      <c r="X84" s="96" t="s">
        <v>21</v>
      </c>
      <c r="Y84" s="96" t="s">
        <v>21</v>
      </c>
      <c r="Z84" s="96" t="s">
        <v>21</v>
      </c>
      <c r="AA84" s="96" t="s">
        <v>21</v>
      </c>
      <c r="AB84" s="96" t="s">
        <v>9</v>
      </c>
      <c r="AC84" s="96" t="s">
        <v>228</v>
      </c>
      <c r="AD84" s="96" t="s">
        <v>228</v>
      </c>
      <c r="AE84" s="96" t="s">
        <v>228</v>
      </c>
      <c r="AF84" s="96" t="s">
        <v>228</v>
      </c>
      <c r="AG84" s="96" t="s">
        <v>229</v>
      </c>
      <c r="AH84" s="96" t="s">
        <v>228</v>
      </c>
      <c r="AI84" s="96" t="s">
        <v>228</v>
      </c>
      <c r="AJ84" s="96" t="s">
        <v>228</v>
      </c>
      <c r="AK84" s="96" t="s">
        <v>228</v>
      </c>
      <c r="AL84" s="96" t="s">
        <v>228</v>
      </c>
      <c r="AM84" s="96" t="s">
        <v>228</v>
      </c>
      <c r="AN84" s="96" t="s">
        <v>555</v>
      </c>
      <c r="AO84" s="96" t="s">
        <v>458</v>
      </c>
      <c r="AP84" s="96" t="s">
        <v>278</v>
      </c>
      <c r="AQ84" s="96"/>
      <c r="AR84" s="105"/>
      <c r="AS84" s="105"/>
      <c r="AT84" s="96" t="s">
        <v>231</v>
      </c>
      <c r="AU84" s="98"/>
      <c r="AV84" s="98"/>
      <c r="AW84" s="98"/>
      <c r="AX84" s="98"/>
      <c r="AY84" s="98"/>
      <c r="AZ84" s="98"/>
      <c r="BA84" s="114" t="s">
        <v>1220</v>
      </c>
      <c r="BB84" s="114" t="s">
        <v>1221</v>
      </c>
      <c r="BC84" s="100">
        <f t="shared" si="16"/>
        <v>10</v>
      </c>
      <c r="BD84" s="101"/>
      <c r="BE84" s="101"/>
      <c r="BF84" s="101"/>
      <c r="BG84" s="101"/>
      <c r="BH84" s="101"/>
      <c r="BI84" s="100" t="str">
        <f>IFERROR(__xludf.DUMMYFUNCTION("IF(OR(REGEXMATCH(I84,""Peraturan Walikota""),REGEXMATCH(I84,""Peraturan Bupati""),REGEXMATCH(I84,""PERATURAN BUPATI""),REGEXMATCH(I84,""PERATURAN WALIKOTA"")),""Ada"",""Tidak Ada"")"),"Ada")</f>
        <v>Ada</v>
      </c>
      <c r="BJ84" s="98" t="str">
        <f t="shared" si="17"/>
        <v>Ada</v>
      </c>
      <c r="BK84" s="96" t="str">
        <f t="shared" si="18"/>
        <v>Ada</v>
      </c>
      <c r="BL84" s="98" t="str">
        <f t="shared" si="4"/>
        <v>Lengkap</v>
      </c>
      <c r="BM84" s="98" t="str">
        <f t="shared" si="5"/>
        <v>Tidak Lengkap</v>
      </c>
    </row>
    <row r="85">
      <c r="A85" s="96" t="s">
        <v>22</v>
      </c>
      <c r="B85" s="97">
        <v>81.0</v>
      </c>
      <c r="C85" s="96" t="s">
        <v>1222</v>
      </c>
      <c r="D85" s="96" t="s">
        <v>1223</v>
      </c>
      <c r="E85" s="96" t="s">
        <v>1224</v>
      </c>
      <c r="F85" s="96">
        <v>7.69341147E8</v>
      </c>
      <c r="G85" s="96">
        <v>8.1392733829E10</v>
      </c>
      <c r="H85" s="96" t="s">
        <v>11</v>
      </c>
      <c r="I85" s="96" t="s">
        <v>1225</v>
      </c>
      <c r="J85" s="97">
        <v>2019.0</v>
      </c>
      <c r="K85" s="97" t="s">
        <v>223</v>
      </c>
      <c r="L85" s="96" t="s">
        <v>1226</v>
      </c>
      <c r="M85" s="96" t="s">
        <v>1227</v>
      </c>
      <c r="N85" s="96" t="s">
        <v>1228</v>
      </c>
      <c r="O85" s="96" t="s">
        <v>286</v>
      </c>
      <c r="P85" s="96" t="s">
        <v>330</v>
      </c>
      <c r="Q85" s="96"/>
      <c r="R85" s="96" t="s">
        <v>9</v>
      </c>
      <c r="S85" s="96" t="s">
        <v>9</v>
      </c>
      <c r="T85" s="96" t="s">
        <v>9</v>
      </c>
      <c r="U85" s="96" t="s">
        <v>9</v>
      </c>
      <c r="V85" s="96" t="s">
        <v>21</v>
      </c>
      <c r="W85" s="96" t="s">
        <v>9</v>
      </c>
      <c r="X85" s="96" t="s">
        <v>9</v>
      </c>
      <c r="Y85" s="96" t="s">
        <v>9</v>
      </c>
      <c r="Z85" s="96" t="s">
        <v>21</v>
      </c>
      <c r="AA85" s="96" t="s">
        <v>21</v>
      </c>
      <c r="AB85" s="96" t="s">
        <v>21</v>
      </c>
      <c r="AC85" s="96" t="s">
        <v>228</v>
      </c>
      <c r="AD85" s="96" t="s">
        <v>228</v>
      </c>
      <c r="AE85" s="96" t="s">
        <v>228</v>
      </c>
      <c r="AF85" s="96" t="s">
        <v>228</v>
      </c>
      <c r="AG85" s="96" t="s">
        <v>228</v>
      </c>
      <c r="AH85" s="96" t="s">
        <v>228</v>
      </c>
      <c r="AI85" s="96" t="s">
        <v>229</v>
      </c>
      <c r="AJ85" s="96" t="s">
        <v>228</v>
      </c>
      <c r="AK85" s="96" t="s">
        <v>228</v>
      </c>
      <c r="AL85" s="96" t="s">
        <v>228</v>
      </c>
      <c r="AM85" s="96" t="s">
        <v>228</v>
      </c>
      <c r="AN85" s="96"/>
      <c r="AO85" s="96">
        <v>74.0</v>
      </c>
      <c r="AP85" s="96" t="s">
        <v>1229</v>
      </c>
      <c r="AQ85" s="96"/>
      <c r="AR85" s="105"/>
      <c r="AS85" s="105"/>
      <c r="AT85" s="96" t="s">
        <v>231</v>
      </c>
      <c r="AU85" s="98"/>
      <c r="AV85" s="98"/>
      <c r="AW85" s="98"/>
      <c r="AX85" s="98"/>
      <c r="AY85" s="98"/>
      <c r="AZ85" s="98"/>
      <c r="BA85" s="96" t="s">
        <v>1230</v>
      </c>
      <c r="BB85" s="96" t="s">
        <v>1231</v>
      </c>
      <c r="BC85" s="100">
        <f t="shared" si="16"/>
        <v>10</v>
      </c>
      <c r="BD85" s="101"/>
      <c r="BE85" s="101"/>
      <c r="BF85" s="101"/>
      <c r="BG85" s="101"/>
      <c r="BH85" s="101"/>
      <c r="BI85" s="100" t="str">
        <f>IFERROR(__xludf.DUMMYFUNCTION("IF(OR(REGEXMATCH(I85,""Peraturan Walikota""),REGEXMATCH(I85,""Peraturan Bupati""),REGEXMATCH(I85,""PERATURAN BUPATI""),REGEXMATCH(I85,""PERATURAN WALIKOTA"")),""Ada"",""Tidak Ada"")"),"Ada")</f>
        <v>Ada</v>
      </c>
      <c r="BJ85" s="98" t="str">
        <f t="shared" si="17"/>
        <v>Ada</v>
      </c>
      <c r="BK85" s="96" t="str">
        <f t="shared" si="18"/>
        <v>Ada</v>
      </c>
      <c r="BL85" s="98" t="str">
        <f t="shared" si="4"/>
        <v>Lengkap</v>
      </c>
      <c r="BM85" s="98" t="str">
        <f t="shared" si="5"/>
        <v>Tidak Lengkap</v>
      </c>
    </row>
    <row r="86">
      <c r="A86" s="96" t="s">
        <v>22</v>
      </c>
      <c r="B86" s="97">
        <v>82.0</v>
      </c>
      <c r="C86" s="96" t="s">
        <v>1232</v>
      </c>
      <c r="D86" s="96" t="s">
        <v>1233</v>
      </c>
      <c r="E86" s="96" t="s">
        <v>1234</v>
      </c>
      <c r="F86" s="96">
        <v>8.1312521122E10</v>
      </c>
      <c r="G86" s="96">
        <v>8.1312521122E10</v>
      </c>
      <c r="H86" s="96" t="s">
        <v>11</v>
      </c>
      <c r="I86" s="96" t="s">
        <v>1235</v>
      </c>
      <c r="J86" s="97">
        <v>2020.0</v>
      </c>
      <c r="K86" s="97" t="s">
        <v>223</v>
      </c>
      <c r="L86" s="96">
        <v>8.2283933908E10</v>
      </c>
      <c r="M86" s="96" t="s">
        <v>1236</v>
      </c>
      <c r="N86" s="96" t="s">
        <v>1237</v>
      </c>
      <c r="O86" s="96" t="s">
        <v>226</v>
      </c>
      <c r="P86" s="96" t="s">
        <v>227</v>
      </c>
      <c r="Q86" s="96"/>
      <c r="R86" s="96" t="s">
        <v>9</v>
      </c>
      <c r="S86" s="96" t="s">
        <v>9</v>
      </c>
      <c r="T86" s="96" t="s">
        <v>9</v>
      </c>
      <c r="U86" s="96" t="s">
        <v>9</v>
      </c>
      <c r="V86" s="96" t="s">
        <v>21</v>
      </c>
      <c r="W86" s="96" t="s">
        <v>9</v>
      </c>
      <c r="X86" s="96" t="s">
        <v>9</v>
      </c>
      <c r="Y86" s="96" t="s">
        <v>9</v>
      </c>
      <c r="Z86" s="96" t="s">
        <v>9</v>
      </c>
      <c r="AA86" s="96" t="s">
        <v>21</v>
      </c>
      <c r="AB86" s="96" t="s">
        <v>21</v>
      </c>
      <c r="AC86" s="96" t="s">
        <v>228</v>
      </c>
      <c r="AD86" s="96" t="s">
        <v>228</v>
      </c>
      <c r="AE86" s="96" t="s">
        <v>228</v>
      </c>
      <c r="AF86" s="96" t="s">
        <v>228</v>
      </c>
      <c r="AG86" s="96" t="s">
        <v>228</v>
      </c>
      <c r="AH86" s="96" t="s">
        <v>228</v>
      </c>
      <c r="AI86" s="96" t="s">
        <v>228</v>
      </c>
      <c r="AJ86" s="96" t="s">
        <v>228</v>
      </c>
      <c r="AK86" s="96" t="s">
        <v>228</v>
      </c>
      <c r="AL86" s="96" t="s">
        <v>228</v>
      </c>
      <c r="AM86" s="96" t="s">
        <v>228</v>
      </c>
      <c r="AN86" s="96"/>
      <c r="AO86" s="96">
        <v>177.0</v>
      </c>
      <c r="AP86" s="96" t="s">
        <v>1168</v>
      </c>
      <c r="AQ86" s="96"/>
      <c r="AR86" s="105"/>
      <c r="AS86" s="105"/>
      <c r="AT86" s="96"/>
      <c r="AU86" s="96" t="s">
        <v>231</v>
      </c>
      <c r="AV86" s="96"/>
      <c r="AW86" s="96"/>
      <c r="AX86" s="96"/>
      <c r="AY86" s="96"/>
      <c r="AZ86" s="96"/>
      <c r="BA86" s="96" t="s">
        <v>1238</v>
      </c>
      <c r="BB86" s="96" t="s">
        <v>1239</v>
      </c>
      <c r="BC86" s="100">
        <f t="shared" si="16"/>
        <v>11</v>
      </c>
      <c r="BD86" s="101"/>
      <c r="BE86" s="101"/>
      <c r="BF86" s="101"/>
      <c r="BG86" s="101"/>
      <c r="BH86" s="101"/>
      <c r="BI86" s="100" t="str">
        <f>IFERROR(__xludf.DUMMYFUNCTION("IF(OR(REGEXMATCH(I86,""Peraturan Walikota""),REGEXMATCH(I86,""Peraturan Bupati""),REGEXMATCH(I86,""PERATURAN BUPATI""),REGEXMATCH(I86,""PERATURAN WALIKOTA"")),""Ada"",""Tidak Ada"")"),"Ada")</f>
        <v>Ada</v>
      </c>
      <c r="BJ86" s="98" t="str">
        <f t="shared" si="17"/>
        <v>Ada</v>
      </c>
      <c r="BK86" s="96" t="str">
        <f t="shared" si="18"/>
        <v>Ada</v>
      </c>
      <c r="BL86" s="98" t="str">
        <f t="shared" si="4"/>
        <v>Lengkap</v>
      </c>
      <c r="BM86" s="98" t="str">
        <f t="shared" si="5"/>
        <v>Tidak Lengkap</v>
      </c>
    </row>
    <row r="87">
      <c r="A87" s="96" t="s">
        <v>22</v>
      </c>
      <c r="B87" s="97">
        <v>83.0</v>
      </c>
      <c r="C87" s="96" t="s">
        <v>1240</v>
      </c>
      <c r="D87" s="96" t="s">
        <v>1241</v>
      </c>
      <c r="E87" s="96" t="s">
        <v>1242</v>
      </c>
      <c r="F87" s="96" t="s">
        <v>237</v>
      </c>
      <c r="G87" s="96">
        <v>8.5183003632E10</v>
      </c>
      <c r="H87" s="96" t="s">
        <v>11</v>
      </c>
      <c r="I87" s="96" t="s">
        <v>1243</v>
      </c>
      <c r="J87" s="97">
        <v>2021.0</v>
      </c>
      <c r="K87" s="97" t="s">
        <v>223</v>
      </c>
      <c r="L87" s="96" t="s">
        <v>1244</v>
      </c>
      <c r="M87" s="111" t="s">
        <v>1245</v>
      </c>
      <c r="N87" s="96" t="s">
        <v>1246</v>
      </c>
      <c r="O87" s="96" t="s">
        <v>286</v>
      </c>
      <c r="P87" s="96" t="s">
        <v>341</v>
      </c>
      <c r="Q87" s="96" t="s">
        <v>237</v>
      </c>
      <c r="R87" s="96" t="s">
        <v>9</v>
      </c>
      <c r="S87" s="96" t="s">
        <v>9</v>
      </c>
      <c r="T87" s="96" t="s">
        <v>21</v>
      </c>
      <c r="U87" s="96" t="s">
        <v>9</v>
      </c>
      <c r="V87" s="96" t="s">
        <v>21</v>
      </c>
      <c r="W87" s="96" t="s">
        <v>21</v>
      </c>
      <c r="X87" s="96" t="s">
        <v>9</v>
      </c>
      <c r="Y87" s="96" t="s">
        <v>21</v>
      </c>
      <c r="Z87" s="96" t="s">
        <v>9</v>
      </c>
      <c r="AA87" s="96" t="s">
        <v>21</v>
      </c>
      <c r="AB87" s="96" t="s">
        <v>21</v>
      </c>
      <c r="AC87" s="96" t="s">
        <v>228</v>
      </c>
      <c r="AD87" s="96" t="s">
        <v>228</v>
      </c>
      <c r="AE87" s="96" t="s">
        <v>229</v>
      </c>
      <c r="AF87" s="96" t="s">
        <v>228</v>
      </c>
      <c r="AG87" s="96" t="s">
        <v>229</v>
      </c>
      <c r="AH87" s="96" t="s">
        <v>228</v>
      </c>
      <c r="AI87" s="96" t="s">
        <v>229</v>
      </c>
      <c r="AJ87" s="96" t="s">
        <v>228</v>
      </c>
      <c r="AK87" s="96" t="s">
        <v>228</v>
      </c>
      <c r="AL87" s="96" t="s">
        <v>228</v>
      </c>
      <c r="AM87" s="96" t="s">
        <v>229</v>
      </c>
      <c r="AN87" s="96" t="s">
        <v>1247</v>
      </c>
      <c r="AO87" s="96">
        <v>84.0</v>
      </c>
      <c r="AP87" s="96" t="s">
        <v>683</v>
      </c>
      <c r="AQ87" s="96"/>
      <c r="AR87" s="99"/>
      <c r="AS87" s="99"/>
      <c r="AT87" s="104"/>
      <c r="AU87" s="104"/>
      <c r="AV87" s="96" t="s">
        <v>231</v>
      </c>
      <c r="AW87" s="96"/>
      <c r="AX87" s="96"/>
      <c r="AY87" s="96"/>
      <c r="AZ87" s="96"/>
      <c r="BA87" s="96" t="s">
        <v>1248</v>
      </c>
      <c r="BB87" s="96" t="s">
        <v>1249</v>
      </c>
      <c r="BC87" s="100">
        <f t="shared" si="16"/>
        <v>7</v>
      </c>
      <c r="BD87" s="106" t="s">
        <v>245</v>
      </c>
      <c r="BE87" s="106" t="s">
        <v>361</v>
      </c>
      <c r="BF87" s="101"/>
      <c r="BG87" s="101"/>
      <c r="BH87" s="101"/>
      <c r="BI87" s="100" t="str">
        <f>IFERROR(__xludf.DUMMYFUNCTION("IF(OR(REGEXMATCH(I87,""Peraturan Walikota""),REGEXMATCH(I87,""Peraturan Bupati""),REGEXMATCH(I87,""PERATURAN BUPATI""),REGEXMATCH(I87,""PERATURAN WALIKOTA"")),""Ada"",""Tidak Ada"")"),"Ada")</f>
        <v>Ada</v>
      </c>
      <c r="BJ87" s="98" t="str">
        <f t="shared" si="17"/>
        <v>Ada</v>
      </c>
      <c r="BK87" s="96" t="str">
        <f t="shared" si="18"/>
        <v>Ada</v>
      </c>
      <c r="BL87" s="98" t="str">
        <f t="shared" si="4"/>
        <v>Tidak Lengkap</v>
      </c>
      <c r="BM87" s="98" t="str">
        <f t="shared" si="5"/>
        <v>Tidak Lengkap</v>
      </c>
    </row>
    <row r="88">
      <c r="A88" s="96" t="s">
        <v>22</v>
      </c>
      <c r="B88" s="97">
        <v>84.0</v>
      </c>
      <c r="C88" s="96" t="s">
        <v>1250</v>
      </c>
      <c r="D88" s="96" t="s">
        <v>1251</v>
      </c>
      <c r="E88" s="96" t="s">
        <v>1252</v>
      </c>
      <c r="F88" s="102" t="s">
        <v>1253</v>
      </c>
      <c r="G88" s="102" t="s">
        <v>1253</v>
      </c>
      <c r="H88" s="96" t="s">
        <v>11</v>
      </c>
      <c r="I88" s="96" t="s">
        <v>1254</v>
      </c>
      <c r="J88" s="97">
        <v>2019.0</v>
      </c>
      <c r="K88" s="97" t="s">
        <v>223</v>
      </c>
      <c r="L88" s="102" t="s">
        <v>1253</v>
      </c>
      <c r="M88" s="103" t="s">
        <v>1255</v>
      </c>
      <c r="N88" s="96" t="s">
        <v>1256</v>
      </c>
      <c r="O88" s="96" t="s">
        <v>276</v>
      </c>
      <c r="P88" s="96" t="s">
        <v>647</v>
      </c>
      <c r="Q88" s="96" t="s">
        <v>237</v>
      </c>
      <c r="R88" s="96" t="s">
        <v>9</v>
      </c>
      <c r="S88" s="96" t="s">
        <v>9</v>
      </c>
      <c r="T88" s="96" t="s">
        <v>9</v>
      </c>
      <c r="U88" s="96" t="s">
        <v>21</v>
      </c>
      <c r="V88" s="96" t="s">
        <v>21</v>
      </c>
      <c r="W88" s="96" t="s">
        <v>21</v>
      </c>
      <c r="X88" s="96" t="s">
        <v>21</v>
      </c>
      <c r="Y88" s="96" t="s">
        <v>21</v>
      </c>
      <c r="Z88" s="96" t="s">
        <v>21</v>
      </c>
      <c r="AA88" s="96" t="s">
        <v>21</v>
      </c>
      <c r="AB88" s="96" t="s">
        <v>9</v>
      </c>
      <c r="AC88" s="96" t="s">
        <v>228</v>
      </c>
      <c r="AD88" s="96" t="s">
        <v>228</v>
      </c>
      <c r="AE88" s="96" t="s">
        <v>302</v>
      </c>
      <c r="AF88" s="96" t="s">
        <v>302</v>
      </c>
      <c r="AG88" s="96" t="s">
        <v>302</v>
      </c>
      <c r="AH88" s="96" t="s">
        <v>228</v>
      </c>
      <c r="AI88" s="96" t="s">
        <v>228</v>
      </c>
      <c r="AJ88" s="96" t="s">
        <v>228</v>
      </c>
      <c r="AK88" s="96" t="s">
        <v>228</v>
      </c>
      <c r="AL88" s="96" t="s">
        <v>228</v>
      </c>
      <c r="AM88" s="96" t="s">
        <v>228</v>
      </c>
      <c r="AN88" s="96" t="s">
        <v>1257</v>
      </c>
      <c r="AO88" s="96" t="s">
        <v>1258</v>
      </c>
      <c r="AP88" s="96" t="s">
        <v>317</v>
      </c>
      <c r="AQ88" s="104"/>
      <c r="AR88" s="96"/>
      <c r="AS88" s="104"/>
      <c r="AT88" s="96" t="s">
        <v>231</v>
      </c>
      <c r="AU88" s="104"/>
      <c r="AV88" s="104"/>
      <c r="AW88" s="104"/>
      <c r="AX88" s="96"/>
      <c r="AY88" s="104"/>
      <c r="AZ88" s="96"/>
      <c r="BA88" s="96"/>
      <c r="BB88" s="98"/>
      <c r="BC88" s="100">
        <f t="shared" si="16"/>
        <v>11</v>
      </c>
      <c r="BD88" s="101"/>
      <c r="BE88" s="101"/>
      <c r="BF88" s="101"/>
      <c r="BG88" s="101"/>
      <c r="BH88" s="101"/>
      <c r="BI88" s="100" t="str">
        <f>IFERROR(__xludf.DUMMYFUNCTION("IF(OR(REGEXMATCH(I88,""Peraturan Walikota""),REGEXMATCH(I88,""Peraturan Bupati""),REGEXMATCH(I88,""PERATURAN BUPATI""),REGEXMATCH(I88,""PERATURAN WALIKOTA"")),""Ada"",""Tidak Ada"")"),"Ada")</f>
        <v>Ada</v>
      </c>
      <c r="BJ88" s="98" t="str">
        <f t="shared" si="17"/>
        <v>Ada</v>
      </c>
      <c r="BK88" s="96" t="str">
        <f t="shared" si="18"/>
        <v>Tidak Ada</v>
      </c>
      <c r="BL88" s="98" t="str">
        <f t="shared" si="4"/>
        <v>Lengkap</v>
      </c>
      <c r="BM88" s="98" t="str">
        <f t="shared" si="5"/>
        <v>Tidak Lengkap</v>
      </c>
    </row>
    <row r="89">
      <c r="A89" s="96" t="s">
        <v>22</v>
      </c>
      <c r="B89" s="97">
        <v>85.0</v>
      </c>
      <c r="C89" s="96" t="s">
        <v>1259</v>
      </c>
      <c r="D89" s="96" t="s">
        <v>1260</v>
      </c>
      <c r="E89" s="96" t="s">
        <v>1261</v>
      </c>
      <c r="F89" s="96">
        <v>8.2129432884E10</v>
      </c>
      <c r="G89" s="96">
        <v>8.2129432884E10</v>
      </c>
      <c r="H89" s="96" t="s">
        <v>11</v>
      </c>
      <c r="I89" s="96" t="s">
        <v>1262</v>
      </c>
      <c r="J89" s="97">
        <v>2019.0</v>
      </c>
      <c r="K89" s="97" t="s">
        <v>223</v>
      </c>
      <c r="L89" s="96" t="s">
        <v>1263</v>
      </c>
      <c r="M89" s="96" t="s">
        <v>1264</v>
      </c>
      <c r="N89" s="96" t="s">
        <v>1265</v>
      </c>
      <c r="O89" s="96" t="s">
        <v>286</v>
      </c>
      <c r="P89" s="96" t="s">
        <v>287</v>
      </c>
      <c r="Q89" s="104"/>
      <c r="R89" s="96" t="s">
        <v>9</v>
      </c>
      <c r="S89" s="96" t="s">
        <v>21</v>
      </c>
      <c r="T89" s="96" t="s">
        <v>9</v>
      </c>
      <c r="U89" s="96" t="s">
        <v>21</v>
      </c>
      <c r="V89" s="96" t="s">
        <v>21</v>
      </c>
      <c r="W89" s="96" t="s">
        <v>21</v>
      </c>
      <c r="X89" s="96" t="s">
        <v>9</v>
      </c>
      <c r="Y89" s="96" t="s">
        <v>21</v>
      </c>
      <c r="Z89" s="96" t="s">
        <v>21</v>
      </c>
      <c r="AA89" s="96" t="s">
        <v>21</v>
      </c>
      <c r="AB89" s="96" t="s">
        <v>21</v>
      </c>
      <c r="AC89" s="96" t="s">
        <v>228</v>
      </c>
      <c r="AD89" s="96" t="s">
        <v>228</v>
      </c>
      <c r="AE89" s="96" t="s">
        <v>228</v>
      </c>
      <c r="AF89" s="96" t="s">
        <v>228</v>
      </c>
      <c r="AG89" s="96" t="s">
        <v>228</v>
      </c>
      <c r="AH89" s="96" t="s">
        <v>228</v>
      </c>
      <c r="AI89" s="96" t="s">
        <v>229</v>
      </c>
      <c r="AJ89" s="96" t="s">
        <v>228</v>
      </c>
      <c r="AK89" s="96" t="s">
        <v>229</v>
      </c>
      <c r="AL89" s="96" t="s">
        <v>228</v>
      </c>
      <c r="AM89" s="96" t="s">
        <v>228</v>
      </c>
      <c r="AN89" s="96"/>
      <c r="AO89" s="96">
        <v>120.0</v>
      </c>
      <c r="AP89" s="96" t="s">
        <v>278</v>
      </c>
      <c r="AQ89" s="96"/>
      <c r="AR89" s="105"/>
      <c r="AS89" s="105"/>
      <c r="AT89" s="96" t="s">
        <v>231</v>
      </c>
      <c r="AU89" s="96"/>
      <c r="AV89" s="104"/>
      <c r="AW89" s="104"/>
      <c r="AX89" s="104"/>
      <c r="AY89" s="104"/>
      <c r="AZ89" s="104"/>
      <c r="BA89" s="96" t="s">
        <v>1266</v>
      </c>
      <c r="BB89" s="96" t="s">
        <v>1267</v>
      </c>
      <c r="BC89" s="100">
        <f t="shared" si="16"/>
        <v>9</v>
      </c>
      <c r="BD89" s="101"/>
      <c r="BE89" s="101"/>
      <c r="BF89" s="101"/>
      <c r="BG89" s="101"/>
      <c r="BH89" s="101"/>
      <c r="BI89" s="100" t="str">
        <f>IFERROR(__xludf.DUMMYFUNCTION("IF(OR(REGEXMATCH(I89,""Peraturan Walikota""),REGEXMATCH(I89,""Peraturan Bupati""),REGEXMATCH(I89,""PERATURAN BUPATI""),REGEXMATCH(I89,""PERATURAN WALIKOTA"")),""Ada"",""Tidak Ada"")"),"Ada")</f>
        <v>Ada</v>
      </c>
      <c r="BJ89" s="98" t="str">
        <f t="shared" si="17"/>
        <v>Ada</v>
      </c>
      <c r="BK89" s="96" t="str">
        <f t="shared" si="18"/>
        <v>Tidak Ada</v>
      </c>
      <c r="BL89" s="98" t="str">
        <f t="shared" si="4"/>
        <v>Tidak Lengkap</v>
      </c>
      <c r="BM89" s="98" t="str">
        <f t="shared" si="5"/>
        <v>Tidak Lengkap</v>
      </c>
    </row>
    <row r="90">
      <c r="A90" s="122" t="s">
        <v>22</v>
      </c>
      <c r="B90" s="123">
        <v>86.0</v>
      </c>
      <c r="C90" s="122" t="s">
        <v>1268</v>
      </c>
      <c r="D90" s="96" t="s">
        <v>1269</v>
      </c>
      <c r="E90" s="96" t="s">
        <v>1270</v>
      </c>
      <c r="F90" s="96" t="s">
        <v>237</v>
      </c>
      <c r="G90" s="96" t="s">
        <v>237</v>
      </c>
      <c r="H90" s="96" t="s">
        <v>1271</v>
      </c>
      <c r="I90" s="122" t="s">
        <v>1272</v>
      </c>
      <c r="J90" s="123">
        <v>2020.0</v>
      </c>
      <c r="K90" s="123"/>
      <c r="L90" s="96" t="s">
        <v>1273</v>
      </c>
      <c r="M90" s="96" t="s">
        <v>237</v>
      </c>
      <c r="N90" s="96" t="s">
        <v>1274</v>
      </c>
      <c r="O90" s="96" t="s">
        <v>226</v>
      </c>
      <c r="P90" s="96" t="s">
        <v>287</v>
      </c>
      <c r="Q90" s="96" t="s">
        <v>21</v>
      </c>
      <c r="R90" s="96" t="s">
        <v>9</v>
      </c>
      <c r="S90" s="96" t="s">
        <v>21</v>
      </c>
      <c r="T90" s="96" t="s">
        <v>9</v>
      </c>
      <c r="U90" s="96" t="s">
        <v>21</v>
      </c>
      <c r="V90" s="96" t="s">
        <v>9</v>
      </c>
      <c r="W90" s="96" t="s">
        <v>21</v>
      </c>
      <c r="X90" s="96" t="s">
        <v>21</v>
      </c>
      <c r="Y90" s="96" t="s">
        <v>21</v>
      </c>
      <c r="Z90" s="96" t="s">
        <v>21</v>
      </c>
      <c r="AA90" s="96" t="s">
        <v>21</v>
      </c>
      <c r="AB90" s="96" t="s">
        <v>21</v>
      </c>
      <c r="AC90" s="96" t="s">
        <v>228</v>
      </c>
      <c r="AD90" s="96" t="s">
        <v>228</v>
      </c>
      <c r="AE90" s="96" t="s">
        <v>228</v>
      </c>
      <c r="AF90" s="96" t="s">
        <v>228</v>
      </c>
      <c r="AG90" s="96" t="s">
        <v>228</v>
      </c>
      <c r="AH90" s="96" t="s">
        <v>228</v>
      </c>
      <c r="AI90" s="96" t="s">
        <v>228</v>
      </c>
      <c r="AJ90" s="96" t="s">
        <v>228</v>
      </c>
      <c r="AK90" s="96" t="s">
        <v>229</v>
      </c>
      <c r="AL90" s="96" t="s">
        <v>228</v>
      </c>
      <c r="AM90" s="96" t="s">
        <v>228</v>
      </c>
      <c r="AN90" s="96" t="s">
        <v>228</v>
      </c>
      <c r="AO90" s="96" t="s">
        <v>1275</v>
      </c>
      <c r="AP90" s="96" t="s">
        <v>1276</v>
      </c>
      <c r="AQ90" s="96"/>
      <c r="AR90" s="99"/>
      <c r="AS90" s="99"/>
      <c r="AT90" s="104"/>
      <c r="AU90" s="122" t="s">
        <v>231</v>
      </c>
      <c r="AV90" s="104"/>
      <c r="AW90" s="104"/>
      <c r="AX90" s="104"/>
      <c r="AY90" s="104"/>
      <c r="AZ90" s="104"/>
      <c r="BA90" s="96" t="s">
        <v>1277</v>
      </c>
      <c r="BB90" s="96" t="s">
        <v>1278</v>
      </c>
      <c r="BC90" s="124">
        <f t="shared" si="16"/>
        <v>10</v>
      </c>
      <c r="BD90" s="101"/>
      <c r="BE90" s="101"/>
      <c r="BF90" s="101"/>
      <c r="BG90" s="101"/>
      <c r="BH90" s="101"/>
      <c r="BI90" s="125" t="str">
        <f>IFERROR(__xludf.DUMMYFUNCTION("IF(OR(REGEXMATCH(I90,""Peraturan Walikota""),REGEXMATCH(I90,""Peraturan Bupati""),REGEXMATCH(I90,""PERATURAN BUPATI""),REGEXMATCH(I90,""PERATURAN WALIKOTA"")),""Ada"",""Tidak Ada"")"),"Ada")</f>
        <v>Ada</v>
      </c>
      <c r="BJ90" s="126" t="str">
        <f t="shared" si="17"/>
        <v>Ada</v>
      </c>
      <c r="BK90" s="122" t="str">
        <f t="shared" si="18"/>
        <v>Tidak Ada</v>
      </c>
      <c r="BL90" s="98" t="str">
        <f t="shared" si="4"/>
        <v>Tidak Lengkap</v>
      </c>
      <c r="BM90" s="98" t="str">
        <f t="shared" si="5"/>
        <v>Tidak Lengkap</v>
      </c>
    </row>
    <row r="91">
      <c r="A91" s="127"/>
      <c r="B91" s="127"/>
      <c r="C91" s="127"/>
      <c r="D91" s="96" t="s">
        <v>1279</v>
      </c>
      <c r="E91" s="96" t="s">
        <v>1280</v>
      </c>
      <c r="F91" s="104"/>
      <c r="G91" s="104"/>
      <c r="H91" s="96" t="s">
        <v>1281</v>
      </c>
      <c r="I91" s="127"/>
      <c r="J91" s="127"/>
      <c r="K91" s="127"/>
      <c r="L91" s="96" t="s">
        <v>1279</v>
      </c>
      <c r="M91" s="103" t="s">
        <v>1282</v>
      </c>
      <c r="N91" s="96" t="s">
        <v>1283</v>
      </c>
      <c r="O91" s="96" t="s">
        <v>253</v>
      </c>
      <c r="P91" s="96" t="s">
        <v>1284</v>
      </c>
      <c r="Q91" s="104"/>
      <c r="R91" s="96" t="s">
        <v>9</v>
      </c>
      <c r="S91" s="96" t="s">
        <v>9</v>
      </c>
      <c r="T91" s="96" t="s">
        <v>9</v>
      </c>
      <c r="U91" s="96" t="s">
        <v>9</v>
      </c>
      <c r="V91" s="96" t="s">
        <v>21</v>
      </c>
      <c r="W91" s="96" t="s">
        <v>21</v>
      </c>
      <c r="X91" s="96" t="s">
        <v>9</v>
      </c>
      <c r="Y91" s="96" t="s">
        <v>21</v>
      </c>
      <c r="Z91" s="96" t="s">
        <v>21</v>
      </c>
      <c r="AA91" s="96" t="s">
        <v>21</v>
      </c>
      <c r="AB91" s="96" t="s">
        <v>21</v>
      </c>
      <c r="AC91" s="96" t="s">
        <v>228</v>
      </c>
      <c r="AD91" s="96" t="s">
        <v>228</v>
      </c>
      <c r="AE91" s="96" t="s">
        <v>228</v>
      </c>
      <c r="AF91" s="96" t="s">
        <v>228</v>
      </c>
      <c r="AG91" s="96" t="s">
        <v>228</v>
      </c>
      <c r="AH91" s="96" t="s">
        <v>228</v>
      </c>
      <c r="AI91" s="96" t="s">
        <v>228</v>
      </c>
      <c r="AJ91" s="96" t="s">
        <v>228</v>
      </c>
      <c r="AK91" s="96" t="s">
        <v>228</v>
      </c>
      <c r="AL91" s="96" t="s">
        <v>228</v>
      </c>
      <c r="AM91" s="96" t="s">
        <v>228</v>
      </c>
      <c r="AN91" s="96"/>
      <c r="AO91" s="96" t="s">
        <v>1118</v>
      </c>
      <c r="AP91" s="96" t="s">
        <v>411</v>
      </c>
      <c r="AQ91" s="104"/>
      <c r="AR91" s="99"/>
      <c r="AS91" s="99"/>
      <c r="AT91" s="104"/>
      <c r="AU91" s="127"/>
      <c r="AV91" s="104"/>
      <c r="AW91" s="104"/>
      <c r="AX91" s="104"/>
      <c r="AY91" s="104"/>
      <c r="AZ91" s="104"/>
      <c r="BA91" s="104"/>
      <c r="BB91" s="104"/>
      <c r="BC91" s="124">
        <f t="shared" si="16"/>
        <v>11</v>
      </c>
      <c r="BD91" s="101"/>
      <c r="BE91" s="101"/>
      <c r="BF91" s="101"/>
      <c r="BG91" s="101"/>
      <c r="BH91" s="101"/>
      <c r="BI91" s="127"/>
      <c r="BJ91" s="127"/>
      <c r="BK91" s="127"/>
      <c r="BL91" s="98" t="str">
        <f t="shared" si="4"/>
        <v>Lengkap</v>
      </c>
      <c r="BM91" s="98" t="str">
        <f t="shared" si="5"/>
        <v>Tidak Lengkap</v>
      </c>
    </row>
    <row r="92">
      <c r="A92" s="14"/>
      <c r="B92" s="14"/>
      <c r="C92" s="14"/>
      <c r="D92" s="96" t="s">
        <v>1285</v>
      </c>
      <c r="E92" s="96" t="s">
        <v>1286</v>
      </c>
      <c r="F92" s="96">
        <v>8.2286600892E10</v>
      </c>
      <c r="G92" s="96">
        <v>8.2286600892E10</v>
      </c>
      <c r="H92" s="96" t="s">
        <v>1287</v>
      </c>
      <c r="I92" s="14"/>
      <c r="J92" s="14"/>
      <c r="K92" s="14"/>
      <c r="L92" s="96" t="s">
        <v>1288</v>
      </c>
      <c r="M92" s="96" t="s">
        <v>1289</v>
      </c>
      <c r="N92" s="96" t="s">
        <v>1290</v>
      </c>
      <c r="O92" s="96" t="s">
        <v>260</v>
      </c>
      <c r="P92" s="96" t="s">
        <v>330</v>
      </c>
      <c r="Q92" s="96" t="s">
        <v>1291</v>
      </c>
      <c r="R92" s="96" t="s">
        <v>9</v>
      </c>
      <c r="S92" s="96" t="s">
        <v>9</v>
      </c>
      <c r="T92" s="96" t="s">
        <v>9</v>
      </c>
      <c r="U92" s="96" t="s">
        <v>9</v>
      </c>
      <c r="V92" s="96" t="s">
        <v>21</v>
      </c>
      <c r="W92" s="96" t="s">
        <v>21</v>
      </c>
      <c r="X92" s="96" t="s">
        <v>21</v>
      </c>
      <c r="Y92" s="96" t="s">
        <v>21</v>
      </c>
      <c r="Z92" s="96" t="s">
        <v>21</v>
      </c>
      <c r="AA92" s="96" t="s">
        <v>21</v>
      </c>
      <c r="AB92" s="96" t="s">
        <v>21</v>
      </c>
      <c r="AC92" s="96" t="s">
        <v>228</v>
      </c>
      <c r="AD92" s="96" t="s">
        <v>228</v>
      </c>
      <c r="AE92" s="96" t="s">
        <v>228</v>
      </c>
      <c r="AF92" s="96" t="s">
        <v>228</v>
      </c>
      <c r="AG92" s="96" t="s">
        <v>228</v>
      </c>
      <c r="AH92" s="96" t="s">
        <v>228</v>
      </c>
      <c r="AI92" s="96" t="s">
        <v>228</v>
      </c>
      <c r="AJ92" s="96" t="s">
        <v>228</v>
      </c>
      <c r="AK92" s="96" t="s">
        <v>229</v>
      </c>
      <c r="AL92" s="96" t="s">
        <v>228</v>
      </c>
      <c r="AM92" s="96" t="s">
        <v>228</v>
      </c>
      <c r="AN92" s="96"/>
      <c r="AO92" s="96">
        <v>30.0</v>
      </c>
      <c r="AP92" s="96" t="s">
        <v>1292</v>
      </c>
      <c r="AQ92" s="96"/>
      <c r="AR92" s="99"/>
      <c r="AS92" s="99"/>
      <c r="AT92" s="104"/>
      <c r="AU92" s="14"/>
      <c r="AV92" s="104"/>
      <c r="AW92" s="104"/>
      <c r="AX92" s="96"/>
      <c r="AY92" s="104"/>
      <c r="AZ92" s="104"/>
      <c r="BA92" s="96" t="s">
        <v>1293</v>
      </c>
      <c r="BB92" s="96" t="s">
        <v>1294</v>
      </c>
      <c r="BC92" s="124">
        <f t="shared" si="16"/>
        <v>10</v>
      </c>
      <c r="BD92" s="101"/>
      <c r="BE92" s="101"/>
      <c r="BF92" s="101"/>
      <c r="BG92" s="101"/>
      <c r="BH92" s="101"/>
      <c r="BI92" s="14"/>
      <c r="BJ92" s="14"/>
      <c r="BK92" s="14"/>
      <c r="BL92" s="98" t="str">
        <f t="shared" si="4"/>
        <v>Lengkap</v>
      </c>
      <c r="BM92" s="98" t="str">
        <f t="shared" si="5"/>
        <v>Tidak Lengkap</v>
      </c>
    </row>
    <row r="93">
      <c r="A93" s="96" t="s">
        <v>22</v>
      </c>
      <c r="B93" s="97">
        <v>87.0</v>
      </c>
      <c r="C93" s="96" t="s">
        <v>1295</v>
      </c>
      <c r="D93" s="96" t="s">
        <v>1296</v>
      </c>
      <c r="E93" s="96" t="s">
        <v>1297</v>
      </c>
      <c r="F93" s="96">
        <v>8.1268902754E10</v>
      </c>
      <c r="G93" s="96">
        <v>8.2172990463E10</v>
      </c>
      <c r="H93" s="96" t="s">
        <v>11</v>
      </c>
      <c r="I93" s="96" t="s">
        <v>1298</v>
      </c>
      <c r="J93" s="97">
        <v>2022.0</v>
      </c>
      <c r="K93" s="97" t="s">
        <v>387</v>
      </c>
      <c r="L93" s="96">
        <v>8.2172990463E10</v>
      </c>
      <c r="M93" s="96" t="s">
        <v>1299</v>
      </c>
      <c r="N93" s="96" t="s">
        <v>1300</v>
      </c>
      <c r="O93" s="96" t="s">
        <v>286</v>
      </c>
      <c r="P93" s="96" t="s">
        <v>330</v>
      </c>
      <c r="Q93" s="96"/>
      <c r="R93" s="96" t="s">
        <v>9</v>
      </c>
      <c r="S93" s="96" t="s">
        <v>9</v>
      </c>
      <c r="T93" s="96" t="s">
        <v>9</v>
      </c>
      <c r="U93" s="96" t="s">
        <v>9</v>
      </c>
      <c r="V93" s="96" t="s">
        <v>9</v>
      </c>
      <c r="W93" s="96" t="s">
        <v>9</v>
      </c>
      <c r="X93" s="96" t="s">
        <v>9</v>
      </c>
      <c r="Y93" s="96" t="s">
        <v>21</v>
      </c>
      <c r="Z93" s="96" t="s">
        <v>9</v>
      </c>
      <c r="AA93" s="96" t="s">
        <v>21</v>
      </c>
      <c r="AB93" s="96" t="s">
        <v>21</v>
      </c>
      <c r="AC93" s="96" t="s">
        <v>228</v>
      </c>
      <c r="AD93" s="96" t="s">
        <v>228</v>
      </c>
      <c r="AE93" s="96" t="s">
        <v>228</v>
      </c>
      <c r="AF93" s="96" t="s">
        <v>228</v>
      </c>
      <c r="AG93" s="96" t="s">
        <v>228</v>
      </c>
      <c r="AH93" s="96" t="s">
        <v>228</v>
      </c>
      <c r="AI93" s="96" t="s">
        <v>228</v>
      </c>
      <c r="AJ93" s="96" t="s">
        <v>228</v>
      </c>
      <c r="AK93" s="96" t="s">
        <v>228</v>
      </c>
      <c r="AL93" s="96" t="s">
        <v>228</v>
      </c>
      <c r="AM93" s="96" t="s">
        <v>228</v>
      </c>
      <c r="AN93" s="96"/>
      <c r="AO93" s="96">
        <v>81.0</v>
      </c>
      <c r="AP93" s="96" t="s">
        <v>278</v>
      </c>
      <c r="AQ93" s="96"/>
      <c r="AR93" s="99"/>
      <c r="AS93" s="99"/>
      <c r="AT93" s="104"/>
      <c r="AU93" s="96"/>
      <c r="AV93" s="104"/>
      <c r="AW93" s="96" t="s">
        <v>231</v>
      </c>
      <c r="AX93" s="96"/>
      <c r="AY93" s="104"/>
      <c r="AZ93" s="104"/>
      <c r="BA93" s="96" t="s">
        <v>1301</v>
      </c>
      <c r="BB93" s="96" t="s">
        <v>1302</v>
      </c>
      <c r="BC93" s="100">
        <f t="shared" si="16"/>
        <v>11</v>
      </c>
      <c r="BD93" s="101"/>
      <c r="BE93" s="101"/>
      <c r="BF93" s="101"/>
      <c r="BG93" s="101"/>
      <c r="BH93" s="101"/>
      <c r="BI93" s="100" t="str">
        <f>IFERROR(__xludf.DUMMYFUNCTION("IF(OR(REGEXMATCH(I93,""Peraturan Walikota""),REGEXMATCH(I93,""Peraturan Bupati""),REGEXMATCH(I93,""PERATURAN BUPATI""),REGEXMATCH(I93,""PERATURAN WALIKOTA"")),""Ada"",""Tidak Ada"")"),"Ada")</f>
        <v>Ada</v>
      </c>
      <c r="BJ93" s="98" t="str">
        <f t="shared" ref="BJ93:BJ98" si="19">IF(O93 = "Belum Punya", "Tidak Ada", IF(O93 = "", "Tidak Menjawab", "Ada"))</f>
        <v>Ada</v>
      </c>
      <c r="BK93" s="96" t="str">
        <f t="shared" ref="BK93:BK98" si="20">IF(P93 = "Tidak Punya", "Tidak Ada", IF(P93 = "", "Tidak Menjawab", "Ada"))</f>
        <v>Ada</v>
      </c>
      <c r="BL93" s="98" t="str">
        <f t="shared" si="4"/>
        <v>Lengkap</v>
      </c>
      <c r="BM93" s="98" t="str">
        <f t="shared" si="5"/>
        <v>Tidak Lengkap</v>
      </c>
    </row>
    <row r="94">
      <c r="A94" s="96" t="s">
        <v>40</v>
      </c>
      <c r="B94" s="97">
        <v>88.0</v>
      </c>
      <c r="C94" s="98" t="s">
        <v>1303</v>
      </c>
      <c r="D94" s="96" t="s">
        <v>1304</v>
      </c>
      <c r="E94" s="96" t="s">
        <v>1305</v>
      </c>
      <c r="F94" s="102" t="s">
        <v>1306</v>
      </c>
      <c r="G94" s="102" t="s">
        <v>1306</v>
      </c>
      <c r="H94" s="96" t="s">
        <v>11</v>
      </c>
      <c r="I94" s="96" t="s">
        <v>1307</v>
      </c>
      <c r="J94" s="97">
        <v>2021.0</v>
      </c>
      <c r="K94" s="97" t="s">
        <v>223</v>
      </c>
      <c r="L94" s="96" t="s">
        <v>1308</v>
      </c>
      <c r="M94" s="103" t="s">
        <v>1309</v>
      </c>
      <c r="N94" s="96" t="s">
        <v>368</v>
      </c>
      <c r="O94" s="96" t="s">
        <v>253</v>
      </c>
      <c r="P94" s="96" t="s">
        <v>314</v>
      </c>
      <c r="Q94" s="96" t="s">
        <v>300</v>
      </c>
      <c r="R94" s="96" t="s">
        <v>21</v>
      </c>
      <c r="S94" s="96" t="s">
        <v>9</v>
      </c>
      <c r="T94" s="96" t="s">
        <v>9</v>
      </c>
      <c r="U94" s="96" t="s">
        <v>21</v>
      </c>
      <c r="V94" s="96" t="s">
        <v>9</v>
      </c>
      <c r="W94" s="96" t="s">
        <v>9</v>
      </c>
      <c r="X94" s="96" t="s">
        <v>9</v>
      </c>
      <c r="Y94" s="96" t="s">
        <v>21</v>
      </c>
      <c r="Z94" s="96" t="s">
        <v>9</v>
      </c>
      <c r="AA94" s="96" t="s">
        <v>21</v>
      </c>
      <c r="AB94" s="96" t="s">
        <v>21</v>
      </c>
      <c r="AC94" s="96" t="s">
        <v>228</v>
      </c>
      <c r="AD94" s="96" t="s">
        <v>228</v>
      </c>
      <c r="AE94" s="96" t="s">
        <v>228</v>
      </c>
      <c r="AF94" s="96" t="s">
        <v>228</v>
      </c>
      <c r="AG94" s="96" t="s">
        <v>228</v>
      </c>
      <c r="AH94" s="96" t="s">
        <v>228</v>
      </c>
      <c r="AI94" s="96" t="s">
        <v>228</v>
      </c>
      <c r="AJ94" s="96" t="s">
        <v>228</v>
      </c>
      <c r="AK94" s="96" t="s">
        <v>228</v>
      </c>
      <c r="AL94" s="96" t="s">
        <v>228</v>
      </c>
      <c r="AM94" s="96" t="s">
        <v>228</v>
      </c>
      <c r="AN94" s="96" t="s">
        <v>1051</v>
      </c>
      <c r="AO94" s="96" t="s">
        <v>1310</v>
      </c>
      <c r="AP94" s="96" t="s">
        <v>1311</v>
      </c>
      <c r="AQ94" s="98"/>
      <c r="AR94" s="98"/>
      <c r="AS94" s="98"/>
      <c r="AT94" s="98"/>
      <c r="AU94" s="98"/>
      <c r="AV94" s="96" t="s">
        <v>231</v>
      </c>
      <c r="AW94" s="98"/>
      <c r="AX94" s="98"/>
      <c r="AY94" s="98"/>
      <c r="AZ94" s="98"/>
      <c r="BA94" s="98"/>
      <c r="BB94" s="98"/>
      <c r="BC94" s="100">
        <f t="shared" si="16"/>
        <v>11</v>
      </c>
      <c r="BD94" s="101"/>
      <c r="BE94" s="101"/>
      <c r="BF94" s="101"/>
      <c r="BG94" s="101"/>
      <c r="BH94" s="101"/>
      <c r="BI94" s="100" t="str">
        <f>IFERROR(__xludf.DUMMYFUNCTION("IF(OR(REGEXMATCH(I94,""Peraturan Walikota""),REGEXMATCH(I94,""Peraturan Bupati""),REGEXMATCH(I94,""PERATURAN BUPATI""),REGEXMATCH(I94,""PERATURAN WALIKOTA"")),""Ada"",""Tidak Ada"")"),"Ada")</f>
        <v>Ada</v>
      </c>
      <c r="BJ94" s="98" t="str">
        <f t="shared" si="19"/>
        <v>Ada</v>
      </c>
      <c r="BK94" s="96" t="str">
        <f t="shared" si="20"/>
        <v>Ada</v>
      </c>
      <c r="BL94" s="98" t="str">
        <f t="shared" si="4"/>
        <v>Tidak Lengkap</v>
      </c>
      <c r="BM94" s="98" t="str">
        <f t="shared" si="5"/>
        <v>Tidak Lengkap</v>
      </c>
    </row>
    <row r="95">
      <c r="A95" s="96" t="s">
        <v>40</v>
      </c>
      <c r="B95" s="97">
        <v>89.0</v>
      </c>
      <c r="C95" s="96" t="s">
        <v>1312</v>
      </c>
      <c r="D95" s="96" t="s">
        <v>1313</v>
      </c>
      <c r="E95" s="96" t="s">
        <v>1314</v>
      </c>
      <c r="F95" s="96" t="s">
        <v>237</v>
      </c>
      <c r="G95" s="102" t="s">
        <v>1315</v>
      </c>
      <c r="H95" s="96" t="s">
        <v>11</v>
      </c>
      <c r="I95" s="96" t="s">
        <v>1316</v>
      </c>
      <c r="J95" s="97">
        <v>2022.0</v>
      </c>
      <c r="K95" s="97" t="s">
        <v>223</v>
      </c>
      <c r="L95" s="96" t="s">
        <v>1313</v>
      </c>
      <c r="M95" s="103" t="s">
        <v>1317</v>
      </c>
      <c r="N95" s="96" t="s">
        <v>1318</v>
      </c>
      <c r="O95" s="96" t="s">
        <v>276</v>
      </c>
      <c r="P95" s="96" t="s">
        <v>314</v>
      </c>
      <c r="Q95" s="96" t="s">
        <v>1319</v>
      </c>
      <c r="R95" s="96" t="s">
        <v>21</v>
      </c>
      <c r="S95" s="96" t="s">
        <v>9</v>
      </c>
      <c r="T95" s="96" t="s">
        <v>21</v>
      </c>
      <c r="U95" s="96" t="s">
        <v>21</v>
      </c>
      <c r="V95" s="96" t="s">
        <v>21</v>
      </c>
      <c r="W95" s="96" t="s">
        <v>21</v>
      </c>
      <c r="X95" s="96" t="s">
        <v>9</v>
      </c>
      <c r="Y95" s="96" t="s">
        <v>21</v>
      </c>
      <c r="Z95" s="96" t="s">
        <v>9</v>
      </c>
      <c r="AA95" s="96" t="s">
        <v>21</v>
      </c>
      <c r="AB95" s="96" t="s">
        <v>21</v>
      </c>
      <c r="AC95" s="96" t="s">
        <v>228</v>
      </c>
      <c r="AD95" s="96" t="s">
        <v>228</v>
      </c>
      <c r="AE95" s="96" t="s">
        <v>228</v>
      </c>
      <c r="AF95" s="96" t="s">
        <v>228</v>
      </c>
      <c r="AG95" s="96" t="s">
        <v>228</v>
      </c>
      <c r="AH95" s="96" t="s">
        <v>228</v>
      </c>
      <c r="AI95" s="96" t="s">
        <v>229</v>
      </c>
      <c r="AJ95" s="96" t="s">
        <v>228</v>
      </c>
      <c r="AK95" s="96" t="s">
        <v>229</v>
      </c>
      <c r="AL95" s="96" t="s">
        <v>228</v>
      </c>
      <c r="AM95" s="96" t="s">
        <v>228</v>
      </c>
      <c r="AN95" s="96" t="s">
        <v>370</v>
      </c>
      <c r="AO95" s="96" t="s">
        <v>1310</v>
      </c>
      <c r="AP95" s="96" t="s">
        <v>317</v>
      </c>
      <c r="AQ95" s="98"/>
      <c r="AR95" s="98"/>
      <c r="AS95" s="98"/>
      <c r="AT95" s="98"/>
      <c r="AU95" s="98"/>
      <c r="AV95" s="98"/>
      <c r="AW95" s="96" t="s">
        <v>231</v>
      </c>
      <c r="AX95" s="96"/>
      <c r="AY95" s="98"/>
      <c r="AZ95" s="98"/>
      <c r="BA95" s="98"/>
      <c r="BB95" s="98"/>
      <c r="BC95" s="100">
        <f t="shared" si="16"/>
        <v>9</v>
      </c>
      <c r="BD95" s="101"/>
      <c r="BE95" s="101"/>
      <c r="BF95" s="101"/>
      <c r="BG95" s="101"/>
      <c r="BH95" s="101"/>
      <c r="BI95" s="100" t="str">
        <f>IFERROR(__xludf.DUMMYFUNCTION("IF(OR(REGEXMATCH(I95,""Peraturan Walikota""),REGEXMATCH(I95,""Peraturan Bupati""),REGEXMATCH(I95,""PERATURAN BUPATI""),REGEXMATCH(I95,""PERATURAN WALIKOTA"")),""Ada"",""Tidak Ada"")"),"Ada")</f>
        <v>Ada</v>
      </c>
      <c r="BJ95" s="98" t="str">
        <f t="shared" si="19"/>
        <v>Ada</v>
      </c>
      <c r="BK95" s="96" t="str">
        <f t="shared" si="20"/>
        <v>Ada</v>
      </c>
      <c r="BL95" s="98" t="str">
        <f t="shared" si="4"/>
        <v>Tidak Lengkap</v>
      </c>
      <c r="BM95" s="98" t="str">
        <f t="shared" si="5"/>
        <v>Tidak Lengkap</v>
      </c>
    </row>
    <row r="96">
      <c r="A96" s="96" t="s">
        <v>40</v>
      </c>
      <c r="B96" s="97">
        <v>90.0</v>
      </c>
      <c r="C96" s="96" t="s">
        <v>1320</v>
      </c>
      <c r="D96" s="96" t="s">
        <v>1321</v>
      </c>
      <c r="E96" s="96" t="s">
        <v>1322</v>
      </c>
      <c r="F96" s="96" t="s">
        <v>1321</v>
      </c>
      <c r="G96" s="96" t="s">
        <v>1321</v>
      </c>
      <c r="H96" s="96" t="s">
        <v>11</v>
      </c>
      <c r="I96" s="96" t="s">
        <v>1323</v>
      </c>
      <c r="J96" s="97">
        <v>2024.0</v>
      </c>
      <c r="K96" s="97" t="s">
        <v>387</v>
      </c>
      <c r="L96" s="96" t="s">
        <v>1324</v>
      </c>
      <c r="M96" s="96" t="s">
        <v>1325</v>
      </c>
      <c r="N96" s="96" t="s">
        <v>669</v>
      </c>
      <c r="O96" s="96" t="s">
        <v>226</v>
      </c>
      <c r="P96" s="96" t="s">
        <v>287</v>
      </c>
      <c r="Q96" s="96" t="s">
        <v>1326</v>
      </c>
      <c r="R96" s="96" t="s">
        <v>9</v>
      </c>
      <c r="S96" s="96" t="s">
        <v>9</v>
      </c>
      <c r="T96" s="96" t="s">
        <v>9</v>
      </c>
      <c r="U96" s="96" t="s">
        <v>21</v>
      </c>
      <c r="V96" s="96" t="s">
        <v>21</v>
      </c>
      <c r="W96" s="96" t="s">
        <v>21</v>
      </c>
      <c r="X96" s="96" t="s">
        <v>21</v>
      </c>
      <c r="Y96" s="96" t="s">
        <v>21</v>
      </c>
      <c r="Z96" s="96" t="s">
        <v>21</v>
      </c>
      <c r="AA96" s="96" t="s">
        <v>21</v>
      </c>
      <c r="AB96" s="96" t="s">
        <v>21</v>
      </c>
      <c r="AC96" s="96" t="s">
        <v>228</v>
      </c>
      <c r="AD96" s="96" t="s">
        <v>228</v>
      </c>
      <c r="AE96" s="96" t="s">
        <v>228</v>
      </c>
      <c r="AF96" s="96" t="s">
        <v>228</v>
      </c>
      <c r="AG96" s="96" t="s">
        <v>228</v>
      </c>
      <c r="AH96" s="96" t="s">
        <v>228</v>
      </c>
      <c r="AI96" s="96" t="s">
        <v>229</v>
      </c>
      <c r="AJ96" s="96" t="s">
        <v>228</v>
      </c>
      <c r="AK96" s="96" t="s">
        <v>228</v>
      </c>
      <c r="AL96" s="96" t="s">
        <v>228</v>
      </c>
      <c r="AM96" s="96" t="s">
        <v>228</v>
      </c>
      <c r="AN96" s="96"/>
      <c r="AO96" s="96" t="s">
        <v>1327</v>
      </c>
      <c r="AP96" s="96" t="s">
        <v>1328</v>
      </c>
      <c r="AQ96" s="96"/>
      <c r="AR96" s="105"/>
      <c r="AS96" s="105"/>
      <c r="AT96" s="98"/>
      <c r="AU96" s="96"/>
      <c r="AV96" s="98"/>
      <c r="AW96" s="96"/>
      <c r="AX96" s="96" t="s">
        <v>231</v>
      </c>
      <c r="AY96" s="98"/>
      <c r="AZ96" s="108"/>
      <c r="BA96" s="96" t="s">
        <v>1329</v>
      </c>
      <c r="BB96" s="96" t="s">
        <v>555</v>
      </c>
      <c r="BC96" s="100">
        <f t="shared" si="16"/>
        <v>10</v>
      </c>
      <c r="BD96" s="106"/>
      <c r="BE96" s="106"/>
      <c r="BF96" s="101"/>
      <c r="BG96" s="101"/>
      <c r="BH96" s="101"/>
      <c r="BI96" s="100" t="str">
        <f>IFERROR(__xludf.DUMMYFUNCTION("IF(OR(REGEXMATCH(I96,""Peraturan Walikota""),REGEXMATCH(I96,""Peraturan Bupati""),REGEXMATCH(I96,""PERATURAN BUPATI""),REGEXMATCH(I96,""PERATURAN WALIKOTA"")),""Ada"",""Tidak Ada"")"),"Ada")</f>
        <v>Ada</v>
      </c>
      <c r="BJ96" s="98" t="str">
        <f t="shared" si="19"/>
        <v>Ada</v>
      </c>
      <c r="BK96" s="96" t="str">
        <f t="shared" si="20"/>
        <v>Tidak Ada</v>
      </c>
      <c r="BL96" s="98" t="str">
        <f t="shared" si="4"/>
        <v>Lengkap</v>
      </c>
      <c r="BM96" s="98" t="str">
        <f t="shared" si="5"/>
        <v>Tidak Lengkap</v>
      </c>
    </row>
    <row r="97">
      <c r="A97" s="96" t="s">
        <v>40</v>
      </c>
      <c r="B97" s="97">
        <v>91.0</v>
      </c>
      <c r="C97" s="96" t="s">
        <v>1330</v>
      </c>
      <c r="D97" s="96" t="s">
        <v>1331</v>
      </c>
      <c r="E97" s="96" t="s">
        <v>1332</v>
      </c>
      <c r="F97" s="96" t="s">
        <v>237</v>
      </c>
      <c r="G97" s="96" t="s">
        <v>1333</v>
      </c>
      <c r="H97" s="96" t="s">
        <v>11</v>
      </c>
      <c r="I97" s="96" t="s">
        <v>1334</v>
      </c>
      <c r="J97" s="97">
        <v>2020.0</v>
      </c>
      <c r="K97" s="97" t="s">
        <v>223</v>
      </c>
      <c r="L97" s="96" t="s">
        <v>1335</v>
      </c>
      <c r="M97" s="96" t="s">
        <v>1336</v>
      </c>
      <c r="N97" s="96" t="s">
        <v>1337</v>
      </c>
      <c r="O97" s="96" t="s">
        <v>226</v>
      </c>
      <c r="P97" s="96" t="s">
        <v>330</v>
      </c>
      <c r="Q97" s="96" t="s">
        <v>1338</v>
      </c>
      <c r="R97" s="96" t="s">
        <v>9</v>
      </c>
      <c r="S97" s="96" t="s">
        <v>9</v>
      </c>
      <c r="T97" s="96" t="s">
        <v>9</v>
      </c>
      <c r="U97" s="96" t="s">
        <v>9</v>
      </c>
      <c r="V97" s="96" t="s">
        <v>21</v>
      </c>
      <c r="W97" s="96" t="s">
        <v>21</v>
      </c>
      <c r="X97" s="96" t="s">
        <v>9</v>
      </c>
      <c r="Y97" s="96" t="s">
        <v>9</v>
      </c>
      <c r="Z97" s="96" t="s">
        <v>9</v>
      </c>
      <c r="AA97" s="96" t="s">
        <v>21</v>
      </c>
      <c r="AB97" s="96" t="s">
        <v>21</v>
      </c>
      <c r="AC97" s="96" t="s">
        <v>228</v>
      </c>
      <c r="AD97" s="96" t="s">
        <v>228</v>
      </c>
      <c r="AE97" s="96" t="s">
        <v>228</v>
      </c>
      <c r="AF97" s="96" t="s">
        <v>228</v>
      </c>
      <c r="AG97" s="96" t="s">
        <v>228</v>
      </c>
      <c r="AH97" s="96" t="s">
        <v>228</v>
      </c>
      <c r="AI97" s="96" t="s">
        <v>228</v>
      </c>
      <c r="AJ97" s="96" t="s">
        <v>228</v>
      </c>
      <c r="AK97" s="96" t="s">
        <v>228</v>
      </c>
      <c r="AL97" s="96" t="s">
        <v>228</v>
      </c>
      <c r="AM97" s="96" t="s">
        <v>228</v>
      </c>
      <c r="AN97" s="96" t="s">
        <v>1339</v>
      </c>
      <c r="AO97" s="96" t="s">
        <v>1340</v>
      </c>
      <c r="AP97" s="96" t="s">
        <v>1341</v>
      </c>
      <c r="AQ97" s="96"/>
      <c r="AR97" s="96"/>
      <c r="AS97" s="96"/>
      <c r="AT97" s="98"/>
      <c r="AU97" s="96" t="s">
        <v>231</v>
      </c>
      <c r="AV97" s="98"/>
      <c r="AW97" s="96"/>
      <c r="AX97" s="104"/>
      <c r="AY97" s="98"/>
      <c r="AZ97" s="108"/>
      <c r="BA97" s="96" t="s">
        <v>1342</v>
      </c>
      <c r="BB97" s="96" t="s">
        <v>1343</v>
      </c>
      <c r="BC97" s="100">
        <f t="shared" si="16"/>
        <v>11</v>
      </c>
      <c r="BD97" s="106" t="s">
        <v>320</v>
      </c>
      <c r="BE97" s="106" t="s">
        <v>245</v>
      </c>
      <c r="BF97" s="101"/>
      <c r="BG97" s="101"/>
      <c r="BH97" s="101"/>
      <c r="BI97" s="100" t="str">
        <f>IFERROR(__xludf.DUMMYFUNCTION("IF(OR(REGEXMATCH(I97,""Peraturan Walikota""),REGEXMATCH(I97,""Peraturan Bupati""),REGEXMATCH(I97,""PERATURAN BUPATI""),REGEXMATCH(I97,""PERATURAN WALIKOTA"")),""Ada"",""Tidak Ada"")"),"Ada")</f>
        <v>Ada</v>
      </c>
      <c r="BJ97" s="98" t="str">
        <f t="shared" si="19"/>
        <v>Ada</v>
      </c>
      <c r="BK97" s="96" t="str">
        <f t="shared" si="20"/>
        <v>Ada</v>
      </c>
      <c r="BL97" s="98" t="str">
        <f t="shared" si="4"/>
        <v>Lengkap</v>
      </c>
      <c r="BM97" s="98" t="str">
        <f t="shared" si="5"/>
        <v>Tidak Lengkap</v>
      </c>
    </row>
    <row r="98">
      <c r="A98" s="96" t="s">
        <v>40</v>
      </c>
      <c r="B98" s="97">
        <v>92.0</v>
      </c>
      <c r="C98" s="96" t="s">
        <v>1344</v>
      </c>
      <c r="D98" s="96" t="s">
        <v>1345</v>
      </c>
      <c r="E98" s="96" t="s">
        <v>1346</v>
      </c>
      <c r="F98" s="96">
        <v>8.1377336046E10</v>
      </c>
      <c r="G98" s="96">
        <v>8.1377336046E10</v>
      </c>
      <c r="H98" s="96" t="s">
        <v>1347</v>
      </c>
      <c r="I98" s="96" t="s">
        <v>1348</v>
      </c>
      <c r="J98" s="97">
        <v>2022.0</v>
      </c>
      <c r="K98" s="97" t="s">
        <v>223</v>
      </c>
      <c r="L98" s="96" t="s">
        <v>1349</v>
      </c>
      <c r="M98" s="96" t="s">
        <v>1350</v>
      </c>
      <c r="N98" s="96" t="s">
        <v>1351</v>
      </c>
      <c r="O98" s="96" t="s">
        <v>1352</v>
      </c>
      <c r="P98" s="96" t="s">
        <v>330</v>
      </c>
      <c r="Q98" s="96"/>
      <c r="R98" s="96" t="s">
        <v>9</v>
      </c>
      <c r="S98" s="96" t="s">
        <v>9</v>
      </c>
      <c r="T98" s="96" t="s">
        <v>9</v>
      </c>
      <c r="U98" s="96" t="s">
        <v>21</v>
      </c>
      <c r="V98" s="96" t="s">
        <v>9</v>
      </c>
      <c r="W98" s="96" t="s">
        <v>21</v>
      </c>
      <c r="X98" s="96" t="s">
        <v>9</v>
      </c>
      <c r="Y98" s="96" t="s">
        <v>9</v>
      </c>
      <c r="Z98" s="96" t="s">
        <v>9</v>
      </c>
      <c r="AA98" s="96" t="s">
        <v>21</v>
      </c>
      <c r="AB98" s="96" t="s">
        <v>21</v>
      </c>
      <c r="AC98" s="96" t="s">
        <v>228</v>
      </c>
      <c r="AD98" s="96" t="s">
        <v>228</v>
      </c>
      <c r="AE98" s="96" t="s">
        <v>228</v>
      </c>
      <c r="AF98" s="96" t="s">
        <v>228</v>
      </c>
      <c r="AG98" s="96" t="s">
        <v>228</v>
      </c>
      <c r="AH98" s="96" t="s">
        <v>228</v>
      </c>
      <c r="AI98" s="96" t="s">
        <v>228</v>
      </c>
      <c r="AJ98" s="96" t="s">
        <v>228</v>
      </c>
      <c r="AK98" s="96" t="s">
        <v>228</v>
      </c>
      <c r="AL98" s="96" t="s">
        <v>228</v>
      </c>
      <c r="AM98" s="96" t="s">
        <v>228</v>
      </c>
      <c r="AN98" s="96" t="s">
        <v>228</v>
      </c>
      <c r="AO98" s="96">
        <v>51.0</v>
      </c>
      <c r="AP98" s="96" t="s">
        <v>278</v>
      </c>
      <c r="AQ98" s="96"/>
      <c r="AR98" s="96"/>
      <c r="AS98" s="96"/>
      <c r="AT98" s="98"/>
      <c r="AU98" s="96"/>
      <c r="AV98" s="98"/>
      <c r="AW98" s="96" t="s">
        <v>231</v>
      </c>
      <c r="AX98" s="104"/>
      <c r="AY98" s="98"/>
      <c r="AZ98" s="108"/>
      <c r="BA98" s="96" t="s">
        <v>1353</v>
      </c>
      <c r="BB98" s="96" t="s">
        <v>1354</v>
      </c>
      <c r="BC98" s="100">
        <f t="shared" si="16"/>
        <v>11</v>
      </c>
      <c r="BD98" s="106"/>
      <c r="BE98" s="106"/>
      <c r="BF98" s="101"/>
      <c r="BG98" s="101"/>
      <c r="BH98" s="101"/>
      <c r="BI98" s="100" t="str">
        <f>IFERROR(__xludf.DUMMYFUNCTION("IF(OR(REGEXMATCH(I98,""Peraturan Walikota""),REGEXMATCH(I98,""Peraturan Bupati""),REGEXMATCH(I98,""PERATURAN BUPATI""),REGEXMATCH(I98,""PERATURAN WALIKOTA"")),""Ada"",""Tidak Ada"")"),"Ada")</f>
        <v>Ada</v>
      </c>
      <c r="BJ98" s="98" t="str">
        <f t="shared" si="19"/>
        <v>Ada</v>
      </c>
      <c r="BK98" s="96" t="str">
        <f t="shared" si="20"/>
        <v>Ada</v>
      </c>
      <c r="BL98" s="98" t="str">
        <f t="shared" si="4"/>
        <v>Lengkap</v>
      </c>
      <c r="BM98" s="98" t="str">
        <f t="shared" si="5"/>
        <v>Tidak Lengkap</v>
      </c>
    </row>
    <row r="99">
      <c r="A99" s="96" t="s">
        <v>40</v>
      </c>
      <c r="B99" s="97">
        <v>93.0</v>
      </c>
      <c r="C99" s="96" t="s">
        <v>1355</v>
      </c>
      <c r="D99" s="96"/>
      <c r="E99" s="96"/>
      <c r="F99" s="96"/>
      <c r="G99" s="96"/>
      <c r="H99" s="96"/>
      <c r="I99" s="96" t="s">
        <v>1356</v>
      </c>
      <c r="J99" s="97">
        <v>2021.0</v>
      </c>
      <c r="K99" s="97" t="s">
        <v>387</v>
      </c>
      <c r="L99" s="96"/>
      <c r="M99" s="96"/>
      <c r="N99" s="96"/>
      <c r="O99" s="96"/>
      <c r="P99" s="96"/>
      <c r="Q99" s="96"/>
      <c r="R99" s="96"/>
      <c r="S99" s="96"/>
      <c r="T99" s="96"/>
      <c r="U99" s="96"/>
      <c r="V99" s="96"/>
      <c r="W99" s="96"/>
      <c r="X99" s="96"/>
      <c r="Y99" s="96"/>
      <c r="Z99" s="96"/>
      <c r="AA99" s="96"/>
      <c r="AB99" s="96"/>
      <c r="AC99" s="96"/>
      <c r="AD99" s="96"/>
      <c r="AE99" s="96"/>
      <c r="AF99" s="96"/>
      <c r="AG99" s="96"/>
      <c r="AH99" s="96"/>
      <c r="AI99" s="96"/>
      <c r="AJ99" s="96"/>
      <c r="AK99" s="96"/>
      <c r="AL99" s="96"/>
      <c r="AM99" s="96"/>
      <c r="AN99" s="96"/>
      <c r="AO99" s="96"/>
      <c r="AP99" s="96"/>
      <c r="AQ99" s="96"/>
      <c r="AR99" s="96"/>
      <c r="AS99" s="96"/>
      <c r="AT99" s="98"/>
      <c r="AU99" s="96"/>
      <c r="AV99" s="98"/>
      <c r="AW99" s="96"/>
      <c r="AX99" s="104"/>
      <c r="AY99" s="98"/>
      <c r="AZ99" s="108"/>
      <c r="BA99" s="96"/>
      <c r="BB99" s="96"/>
      <c r="BC99" s="100">
        <f t="shared" si="16"/>
        <v>0</v>
      </c>
      <c r="BD99" s="106"/>
      <c r="BE99" s="106"/>
      <c r="BF99" s="101"/>
      <c r="BG99" s="101"/>
      <c r="BH99" s="101"/>
      <c r="BI99" s="100" t="str">
        <f>IFERROR(__xludf.DUMMYFUNCTION("IF(OR(REGEXMATCH(I99,""Peraturan Walikota""),REGEXMATCH(I99,""Peraturan Bupati""),REGEXMATCH(I99,""PERATURAN BUPATI""),REGEXMATCH(I99,""PERATURAN WALIKOTA"")),""Ada"",""Tidak Ada"")"),"Ada")</f>
        <v>Ada</v>
      </c>
      <c r="BJ99" s="98"/>
      <c r="BK99" s="96"/>
      <c r="BL99" s="98" t="str">
        <f t="shared" si="4"/>
        <v>Tidak Lengkap</v>
      </c>
      <c r="BM99" s="98" t="str">
        <f t="shared" si="5"/>
        <v>Tidak Lengkap</v>
      </c>
    </row>
    <row r="100">
      <c r="A100" s="96" t="s">
        <v>40</v>
      </c>
      <c r="B100" s="97">
        <v>94.0</v>
      </c>
      <c r="C100" s="112" t="s">
        <v>1357</v>
      </c>
      <c r="D100" s="96"/>
      <c r="E100" s="96"/>
      <c r="F100" s="96"/>
      <c r="G100" s="96"/>
      <c r="H100" s="96"/>
      <c r="I100" s="96" t="s">
        <v>1358</v>
      </c>
      <c r="J100" s="97">
        <v>2024.0</v>
      </c>
      <c r="K100" s="97"/>
      <c r="L100" s="96"/>
      <c r="M100" s="96"/>
      <c r="N100" s="96"/>
      <c r="O100" s="96"/>
      <c r="P100" s="96"/>
      <c r="Q100" s="96"/>
      <c r="R100" s="96"/>
      <c r="S100" s="96"/>
      <c r="T100" s="96"/>
      <c r="U100" s="96"/>
      <c r="V100" s="96"/>
      <c r="W100" s="96"/>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8"/>
      <c r="AU100" s="96"/>
      <c r="AV100" s="98"/>
      <c r="AW100" s="96"/>
      <c r="AX100" s="104"/>
      <c r="AY100" s="98"/>
      <c r="AZ100" s="108"/>
      <c r="BA100" s="96"/>
      <c r="BB100" s="96"/>
      <c r="BC100" s="100">
        <f t="shared" si="16"/>
        <v>0</v>
      </c>
      <c r="BD100" s="106"/>
      <c r="BE100" s="106"/>
      <c r="BF100" s="101"/>
      <c r="BG100" s="101"/>
      <c r="BH100" s="101"/>
      <c r="BI100" s="100" t="str">
        <f>IFERROR(__xludf.DUMMYFUNCTION("IF(OR(REGEXMATCH(I100,""Peraturan Walikota""),REGEXMATCH(I100,""Peraturan Bupati""),REGEXMATCH(I100,""PERATURAN BUPATI""),REGEXMATCH(I100,""PERATURAN WALIKOTA"")),""Ada"",""Tidak Ada"")"),"Ada")</f>
        <v>Ada</v>
      </c>
      <c r="BJ100" s="98"/>
      <c r="BK100" s="96"/>
      <c r="BL100" s="98" t="str">
        <f t="shared" si="4"/>
        <v>Tidak Lengkap</v>
      </c>
      <c r="BM100" s="98" t="str">
        <f t="shared" si="5"/>
        <v>Tidak Lengkap</v>
      </c>
    </row>
    <row r="101">
      <c r="A101" s="96" t="s">
        <v>26</v>
      </c>
      <c r="B101" s="97">
        <v>95.0</v>
      </c>
      <c r="C101" s="96" t="s">
        <v>1359</v>
      </c>
      <c r="D101" s="96" t="s">
        <v>1360</v>
      </c>
      <c r="E101" s="96" t="s">
        <v>1361</v>
      </c>
      <c r="F101" s="102" t="s">
        <v>1362</v>
      </c>
      <c r="G101" s="102" t="s">
        <v>1362</v>
      </c>
      <c r="H101" s="96" t="s">
        <v>11</v>
      </c>
      <c r="I101" s="96" t="s">
        <v>1363</v>
      </c>
      <c r="J101" s="97">
        <v>2019.0</v>
      </c>
      <c r="K101" s="97" t="s">
        <v>223</v>
      </c>
      <c r="L101" s="96" t="s">
        <v>1364</v>
      </c>
      <c r="M101" s="103" t="s">
        <v>1365</v>
      </c>
      <c r="N101" s="96" t="s">
        <v>1366</v>
      </c>
      <c r="O101" s="96" t="s">
        <v>276</v>
      </c>
      <c r="P101" s="96" t="s">
        <v>314</v>
      </c>
      <c r="Q101" s="96" t="s">
        <v>1367</v>
      </c>
      <c r="R101" s="96" t="s">
        <v>21</v>
      </c>
      <c r="S101" s="96" t="s">
        <v>9</v>
      </c>
      <c r="T101" s="96" t="s">
        <v>9</v>
      </c>
      <c r="U101" s="96" t="s">
        <v>9</v>
      </c>
      <c r="V101" s="96" t="s">
        <v>21</v>
      </c>
      <c r="W101" s="96" t="s">
        <v>9</v>
      </c>
      <c r="X101" s="96" t="s">
        <v>9</v>
      </c>
      <c r="Y101" s="96" t="s">
        <v>9</v>
      </c>
      <c r="Z101" s="96" t="s">
        <v>9</v>
      </c>
      <c r="AA101" s="96" t="s">
        <v>9</v>
      </c>
      <c r="AB101" s="96" t="s">
        <v>9</v>
      </c>
      <c r="AC101" s="96" t="s">
        <v>228</v>
      </c>
      <c r="AD101" s="96" t="s">
        <v>228</v>
      </c>
      <c r="AE101" s="96" t="s">
        <v>228</v>
      </c>
      <c r="AF101" s="96" t="s">
        <v>228</v>
      </c>
      <c r="AG101" s="96" t="s">
        <v>228</v>
      </c>
      <c r="AH101" s="96" t="s">
        <v>228</v>
      </c>
      <c r="AI101" s="96" t="s">
        <v>228</v>
      </c>
      <c r="AJ101" s="96" t="s">
        <v>228</v>
      </c>
      <c r="AK101" s="96" t="s">
        <v>228</v>
      </c>
      <c r="AL101" s="96" t="s">
        <v>228</v>
      </c>
      <c r="AM101" s="96" t="s">
        <v>228</v>
      </c>
      <c r="AN101" s="96" t="s">
        <v>1368</v>
      </c>
      <c r="AO101" s="96" t="s">
        <v>1369</v>
      </c>
      <c r="AP101" s="96" t="s">
        <v>317</v>
      </c>
      <c r="AQ101" s="98"/>
      <c r="AR101" s="98"/>
      <c r="AS101" s="98"/>
      <c r="AT101" s="96" t="s">
        <v>231</v>
      </c>
      <c r="AU101" s="98"/>
      <c r="AV101" s="98"/>
      <c r="AW101" s="98"/>
      <c r="AX101" s="98"/>
      <c r="AY101" s="98"/>
      <c r="AZ101" s="98"/>
      <c r="BA101" s="98"/>
      <c r="BB101" s="98"/>
      <c r="BC101" s="100">
        <f t="shared" si="16"/>
        <v>11</v>
      </c>
      <c r="BD101" s="101"/>
      <c r="BE101" s="101"/>
      <c r="BF101" s="101"/>
      <c r="BG101" s="101"/>
      <c r="BH101" s="101"/>
      <c r="BI101" s="100" t="str">
        <f>IFERROR(__xludf.DUMMYFUNCTION("IF(OR(REGEXMATCH(I101,""Peraturan Walikota""),REGEXMATCH(I101,""Peraturan Bupati""),REGEXMATCH(I101,""PERATURAN BUPATI""),REGEXMATCH(I101,""PERATURAN WALIKOTA"")),""Ada"",""Tidak Ada"")"),"Ada")</f>
        <v>Ada</v>
      </c>
      <c r="BJ101" s="98" t="str">
        <f t="shared" ref="BJ101:BJ105" si="21">IF(O101 = "Belum Punya", "Tidak Ada", IF(O101 = "", "Tidak Menjawab", "Ada"))</f>
        <v>Ada</v>
      </c>
      <c r="BK101" s="96" t="str">
        <f t="shared" ref="BK101:BK105" si="22">IF(P101 = "Tidak Punya", "Tidak Ada", IF(P101 = "", "Tidak Menjawab", "Ada"))</f>
        <v>Ada</v>
      </c>
      <c r="BL101" s="98" t="str">
        <f t="shared" si="4"/>
        <v>Tidak Lengkap</v>
      </c>
      <c r="BM101" s="98" t="str">
        <f t="shared" si="5"/>
        <v>Tidak Lengkap</v>
      </c>
    </row>
    <row r="102">
      <c r="A102" s="96" t="s">
        <v>26</v>
      </c>
      <c r="B102" s="97">
        <v>96.0</v>
      </c>
      <c r="C102" s="96" t="s">
        <v>1370</v>
      </c>
      <c r="D102" s="98" t="s">
        <v>1371</v>
      </c>
      <c r="E102" s="96" t="s">
        <v>1372</v>
      </c>
      <c r="F102" s="102" t="s">
        <v>1373</v>
      </c>
      <c r="G102" s="102" t="s">
        <v>1373</v>
      </c>
      <c r="H102" s="96" t="s">
        <v>11</v>
      </c>
      <c r="I102" s="96" t="s">
        <v>1374</v>
      </c>
      <c r="J102" s="97">
        <v>2022.0</v>
      </c>
      <c r="K102" s="97" t="s">
        <v>223</v>
      </c>
      <c r="L102" s="96" t="s">
        <v>1375</v>
      </c>
      <c r="M102" s="111" t="s">
        <v>1376</v>
      </c>
      <c r="N102" s="96" t="s">
        <v>368</v>
      </c>
      <c r="O102" s="96" t="s">
        <v>253</v>
      </c>
      <c r="P102" s="96" t="s">
        <v>314</v>
      </c>
      <c r="Q102" s="96" t="s">
        <v>300</v>
      </c>
      <c r="R102" s="96" t="s">
        <v>21</v>
      </c>
      <c r="S102" s="96" t="s">
        <v>9</v>
      </c>
      <c r="T102" s="96" t="s">
        <v>9</v>
      </c>
      <c r="U102" s="96" t="s">
        <v>9</v>
      </c>
      <c r="V102" s="96" t="s">
        <v>21</v>
      </c>
      <c r="W102" s="96" t="s">
        <v>9</v>
      </c>
      <c r="X102" s="96" t="s">
        <v>9</v>
      </c>
      <c r="Y102" s="96" t="s">
        <v>9</v>
      </c>
      <c r="Z102" s="96" t="s">
        <v>21</v>
      </c>
      <c r="AA102" s="96" t="s">
        <v>21</v>
      </c>
      <c r="AB102" s="96" t="s">
        <v>21</v>
      </c>
      <c r="AC102" s="96" t="s">
        <v>228</v>
      </c>
      <c r="AD102" s="96" t="s">
        <v>228</v>
      </c>
      <c r="AE102" s="96" t="s">
        <v>228</v>
      </c>
      <c r="AF102" s="96" t="s">
        <v>228</v>
      </c>
      <c r="AG102" s="96" t="s">
        <v>228</v>
      </c>
      <c r="AH102" s="96" t="s">
        <v>228</v>
      </c>
      <c r="AI102" s="96" t="s">
        <v>229</v>
      </c>
      <c r="AJ102" s="96" t="s">
        <v>228</v>
      </c>
      <c r="AK102" s="96" t="s">
        <v>228</v>
      </c>
      <c r="AL102" s="96" t="s">
        <v>228</v>
      </c>
      <c r="AM102" s="96" t="s">
        <v>229</v>
      </c>
      <c r="AN102" s="96" t="s">
        <v>1377</v>
      </c>
      <c r="AO102" s="96" t="s">
        <v>1378</v>
      </c>
      <c r="AP102" s="96" t="s">
        <v>1341</v>
      </c>
      <c r="AQ102" s="98"/>
      <c r="AR102" s="98"/>
      <c r="AS102" s="98"/>
      <c r="AT102" s="98"/>
      <c r="AU102" s="98"/>
      <c r="AV102" s="98"/>
      <c r="AW102" s="96" t="s">
        <v>231</v>
      </c>
      <c r="AX102" s="98"/>
      <c r="AY102" s="98"/>
      <c r="AZ102" s="98"/>
      <c r="BA102" s="98"/>
      <c r="BB102" s="98"/>
      <c r="BC102" s="100">
        <f t="shared" si="16"/>
        <v>9</v>
      </c>
      <c r="BD102" s="101"/>
      <c r="BE102" s="101"/>
      <c r="BF102" s="101"/>
      <c r="BG102" s="101"/>
      <c r="BH102" s="101"/>
      <c r="BI102" s="100" t="str">
        <f>IFERROR(__xludf.DUMMYFUNCTION("IF(OR(REGEXMATCH(I102,""Peraturan Walikota""),REGEXMATCH(I102,""Peraturan Bupati""),REGEXMATCH(I102,""PERATURAN BUPATI""),REGEXMATCH(I102,""PERATURAN WALIKOTA"")),""Ada"",""Tidak Ada"")"),"Ada")</f>
        <v>Ada</v>
      </c>
      <c r="BJ102" s="98" t="str">
        <f t="shared" si="21"/>
        <v>Ada</v>
      </c>
      <c r="BK102" s="96" t="str">
        <f t="shared" si="22"/>
        <v>Ada</v>
      </c>
      <c r="BL102" s="98" t="str">
        <f t="shared" si="4"/>
        <v>Tidak Lengkap</v>
      </c>
      <c r="BM102" s="98" t="str">
        <f t="shared" si="5"/>
        <v>Tidak Lengkap</v>
      </c>
    </row>
    <row r="103">
      <c r="A103" s="96" t="s">
        <v>26</v>
      </c>
      <c r="B103" s="97">
        <v>97.0</v>
      </c>
      <c r="C103" s="96" t="s">
        <v>1379</v>
      </c>
      <c r="D103" s="96" t="s">
        <v>1380</v>
      </c>
      <c r="E103" s="96" t="s">
        <v>1381</v>
      </c>
      <c r="F103" s="96" t="s">
        <v>237</v>
      </c>
      <c r="G103" s="96">
        <v>8.117444332E9</v>
      </c>
      <c r="H103" s="96" t="s">
        <v>11</v>
      </c>
      <c r="I103" s="96" t="s">
        <v>1382</v>
      </c>
      <c r="J103" s="97">
        <v>2024.0</v>
      </c>
      <c r="K103" s="97" t="s">
        <v>1383</v>
      </c>
      <c r="L103" s="96" t="s">
        <v>1384</v>
      </c>
      <c r="M103" s="111" t="s">
        <v>1376</v>
      </c>
      <c r="N103" s="96" t="s">
        <v>1385</v>
      </c>
      <c r="O103" s="96" t="s">
        <v>286</v>
      </c>
      <c r="P103" s="96" t="s">
        <v>287</v>
      </c>
      <c r="Q103" s="96" t="s">
        <v>237</v>
      </c>
      <c r="R103" s="96" t="s">
        <v>9</v>
      </c>
      <c r="S103" s="96" t="s">
        <v>21</v>
      </c>
      <c r="T103" s="96" t="s">
        <v>21</v>
      </c>
      <c r="U103" s="96" t="s">
        <v>21</v>
      </c>
      <c r="V103" s="96" t="s">
        <v>21</v>
      </c>
      <c r="W103" s="96" t="s">
        <v>21</v>
      </c>
      <c r="X103" s="96" t="s">
        <v>9</v>
      </c>
      <c r="Y103" s="96" t="s">
        <v>9</v>
      </c>
      <c r="Z103" s="96" t="s">
        <v>9</v>
      </c>
      <c r="AA103" s="96" t="s">
        <v>21</v>
      </c>
      <c r="AB103" s="96" t="s">
        <v>21</v>
      </c>
      <c r="AC103" s="96" t="s">
        <v>228</v>
      </c>
      <c r="AD103" s="96" t="s">
        <v>228</v>
      </c>
      <c r="AE103" s="96" t="s">
        <v>229</v>
      </c>
      <c r="AF103" s="96" t="s">
        <v>228</v>
      </c>
      <c r="AG103" s="96" t="s">
        <v>228</v>
      </c>
      <c r="AH103" s="96" t="s">
        <v>228</v>
      </c>
      <c r="AI103" s="96" t="s">
        <v>229</v>
      </c>
      <c r="AJ103" s="96" t="s">
        <v>229</v>
      </c>
      <c r="AK103" s="96" t="s">
        <v>229</v>
      </c>
      <c r="AL103" s="96" t="s">
        <v>228</v>
      </c>
      <c r="AM103" s="96" t="s">
        <v>228</v>
      </c>
      <c r="AN103" s="96"/>
      <c r="AO103" s="96" t="s">
        <v>1386</v>
      </c>
      <c r="AP103" s="96" t="s">
        <v>242</v>
      </c>
      <c r="AQ103" s="96"/>
      <c r="AR103" s="105"/>
      <c r="AS103" s="105"/>
      <c r="AT103" s="98"/>
      <c r="AU103" s="98"/>
      <c r="AV103" s="98"/>
      <c r="AW103" s="96"/>
      <c r="AX103" s="98"/>
      <c r="AY103" s="96" t="s">
        <v>231</v>
      </c>
      <c r="AZ103" s="98"/>
      <c r="BA103" s="96" t="s">
        <v>1387</v>
      </c>
      <c r="BB103" s="96" t="s">
        <v>237</v>
      </c>
      <c r="BC103" s="100">
        <f t="shared" si="16"/>
        <v>7</v>
      </c>
      <c r="BD103" s="101"/>
      <c r="BE103" s="101"/>
      <c r="BF103" s="101"/>
      <c r="BG103" s="101"/>
      <c r="BH103" s="101"/>
      <c r="BI103" s="100" t="str">
        <f>IFERROR(__xludf.DUMMYFUNCTION("IF(OR(REGEXMATCH(I103,""Peraturan Walikota""),REGEXMATCH(I103,""Peraturan Bupati""),REGEXMATCH(I103,""PERATURAN BUPATI""),REGEXMATCH(I103,""PERATURAN WALIKOTA"")),""Ada"",""Tidak Ada"")"),"Ada")</f>
        <v>Ada</v>
      </c>
      <c r="BJ103" s="98" t="str">
        <f t="shared" si="21"/>
        <v>Ada</v>
      </c>
      <c r="BK103" s="96" t="str">
        <f t="shared" si="22"/>
        <v>Tidak Ada</v>
      </c>
      <c r="BL103" s="98" t="str">
        <f t="shared" si="4"/>
        <v>Tidak Lengkap</v>
      </c>
      <c r="BM103" s="98" t="str">
        <f t="shared" si="5"/>
        <v>Tidak Lengkap</v>
      </c>
    </row>
    <row r="104">
      <c r="A104" s="96" t="s">
        <v>26</v>
      </c>
      <c r="B104" s="97">
        <v>98.0</v>
      </c>
      <c r="C104" s="96" t="s">
        <v>1388</v>
      </c>
      <c r="D104" s="96" t="s">
        <v>1389</v>
      </c>
      <c r="E104" s="96" t="s">
        <v>1390</v>
      </c>
      <c r="F104" s="96" t="s">
        <v>237</v>
      </c>
      <c r="G104" s="96" t="s">
        <v>1391</v>
      </c>
      <c r="H104" s="96" t="s">
        <v>11</v>
      </c>
      <c r="I104" s="96" t="s">
        <v>1392</v>
      </c>
      <c r="J104" s="97">
        <v>2024.0</v>
      </c>
      <c r="K104" s="97" t="s">
        <v>223</v>
      </c>
      <c r="L104" s="96" t="s">
        <v>237</v>
      </c>
      <c r="M104" s="96" t="s">
        <v>1393</v>
      </c>
      <c r="N104" s="96" t="s">
        <v>1394</v>
      </c>
      <c r="O104" s="96" t="s">
        <v>286</v>
      </c>
      <c r="P104" s="96" t="s">
        <v>227</v>
      </c>
      <c r="Q104" s="96" t="s">
        <v>1395</v>
      </c>
      <c r="R104" s="96" t="s">
        <v>9</v>
      </c>
      <c r="S104" s="96" t="s">
        <v>21</v>
      </c>
      <c r="T104" s="96" t="s">
        <v>9</v>
      </c>
      <c r="U104" s="96" t="s">
        <v>9</v>
      </c>
      <c r="V104" s="96" t="s">
        <v>9</v>
      </c>
      <c r="W104" s="96" t="s">
        <v>21</v>
      </c>
      <c r="X104" s="96" t="s">
        <v>21</v>
      </c>
      <c r="Y104" s="96" t="s">
        <v>21</v>
      </c>
      <c r="Z104" s="96" t="s">
        <v>9</v>
      </c>
      <c r="AA104" s="96" t="s">
        <v>9</v>
      </c>
      <c r="AB104" s="96" t="s">
        <v>9</v>
      </c>
      <c r="AC104" s="96" t="s">
        <v>228</v>
      </c>
      <c r="AD104" s="96" t="s">
        <v>228</v>
      </c>
      <c r="AE104" s="96" t="s">
        <v>228</v>
      </c>
      <c r="AF104" s="96" t="s">
        <v>228</v>
      </c>
      <c r="AG104" s="96" t="s">
        <v>228</v>
      </c>
      <c r="AH104" s="96" t="s">
        <v>228</v>
      </c>
      <c r="AI104" s="96" t="s">
        <v>228</v>
      </c>
      <c r="AJ104" s="96" t="s">
        <v>228</v>
      </c>
      <c r="AK104" s="96" t="s">
        <v>228</v>
      </c>
      <c r="AL104" s="96" t="s">
        <v>228</v>
      </c>
      <c r="AM104" s="96" t="s">
        <v>228</v>
      </c>
      <c r="AN104" s="96" t="s">
        <v>1396</v>
      </c>
      <c r="AO104" s="96">
        <v>83.0</v>
      </c>
      <c r="AP104" s="96" t="s">
        <v>1397</v>
      </c>
      <c r="AQ104" s="96"/>
      <c r="AR104" s="105"/>
      <c r="AS104" s="105"/>
      <c r="AT104" s="98"/>
      <c r="AU104" s="98"/>
      <c r="AV104" s="98"/>
      <c r="AW104" s="98"/>
      <c r="AX104" s="96"/>
      <c r="AY104" s="96" t="s">
        <v>231</v>
      </c>
      <c r="AZ104" s="98"/>
      <c r="BA104" s="96" t="s">
        <v>1398</v>
      </c>
      <c r="BB104" s="96" t="s">
        <v>1399</v>
      </c>
      <c r="BC104" s="100">
        <f t="shared" si="16"/>
        <v>11</v>
      </c>
      <c r="BD104" s="101"/>
      <c r="BE104" s="101"/>
      <c r="BF104" s="101"/>
      <c r="BG104" s="101"/>
      <c r="BH104" s="101"/>
      <c r="BI104" s="100" t="str">
        <f>IFERROR(__xludf.DUMMYFUNCTION("IF(OR(REGEXMATCH(I104,""Peraturan Walikota""),REGEXMATCH(I104,""Peraturan Bupati""),REGEXMATCH(I104,""PERATURAN BUPATI""),REGEXMATCH(I104,""PERATURAN WALIKOTA"")),""Ada"",""Tidak Ada"")"),"Ada")</f>
        <v>Ada</v>
      </c>
      <c r="BJ104" s="98" t="str">
        <f t="shared" si="21"/>
        <v>Ada</v>
      </c>
      <c r="BK104" s="96" t="str">
        <f t="shared" si="22"/>
        <v>Ada</v>
      </c>
      <c r="BL104" s="98" t="str">
        <f t="shared" si="4"/>
        <v>Tidak Lengkap</v>
      </c>
      <c r="BM104" s="98" t="str">
        <f t="shared" si="5"/>
        <v>Tidak Lengkap</v>
      </c>
    </row>
    <row r="105">
      <c r="A105" s="96" t="s">
        <v>26</v>
      </c>
      <c r="B105" s="97">
        <v>99.0</v>
      </c>
      <c r="C105" s="96" t="s">
        <v>1400</v>
      </c>
      <c r="D105" s="96" t="s">
        <v>1401</v>
      </c>
      <c r="E105" s="96" t="s">
        <v>1402</v>
      </c>
      <c r="F105" s="96">
        <v>8.521152523E10</v>
      </c>
      <c r="G105" s="96" t="s">
        <v>1403</v>
      </c>
      <c r="H105" s="96" t="s">
        <v>11</v>
      </c>
      <c r="I105" s="96" t="s">
        <v>1404</v>
      </c>
      <c r="J105" s="97">
        <v>2023.0</v>
      </c>
      <c r="K105" s="97" t="s">
        <v>223</v>
      </c>
      <c r="L105" s="96" t="s">
        <v>1405</v>
      </c>
      <c r="M105" s="96" t="s">
        <v>1406</v>
      </c>
      <c r="N105" s="96" t="s">
        <v>1407</v>
      </c>
      <c r="O105" s="96" t="s">
        <v>580</v>
      </c>
      <c r="P105" s="96" t="s">
        <v>287</v>
      </c>
      <c r="Q105" s="96" t="s">
        <v>1408</v>
      </c>
      <c r="R105" s="96" t="s">
        <v>9</v>
      </c>
      <c r="S105" s="96" t="s">
        <v>9</v>
      </c>
      <c r="T105" s="96" t="s">
        <v>9</v>
      </c>
      <c r="U105" s="96" t="s">
        <v>21</v>
      </c>
      <c r="V105" s="96" t="s">
        <v>9</v>
      </c>
      <c r="W105" s="96" t="s">
        <v>9</v>
      </c>
      <c r="X105" s="96" t="s">
        <v>9</v>
      </c>
      <c r="Y105" s="96" t="s">
        <v>9</v>
      </c>
      <c r="Z105" s="96" t="s">
        <v>9</v>
      </c>
      <c r="AA105" s="96" t="s">
        <v>21</v>
      </c>
      <c r="AB105" s="96" t="s">
        <v>21</v>
      </c>
      <c r="AC105" s="96" t="s">
        <v>228</v>
      </c>
      <c r="AD105" s="96" t="s">
        <v>228</v>
      </c>
      <c r="AE105" s="96" t="s">
        <v>228</v>
      </c>
      <c r="AF105" s="96" t="s">
        <v>228</v>
      </c>
      <c r="AG105" s="96" t="s">
        <v>228</v>
      </c>
      <c r="AH105" s="96" t="s">
        <v>228</v>
      </c>
      <c r="AI105" s="96" t="s">
        <v>228</v>
      </c>
      <c r="AJ105" s="96" t="s">
        <v>229</v>
      </c>
      <c r="AK105" s="96" t="s">
        <v>228</v>
      </c>
      <c r="AL105" s="96" t="s">
        <v>228</v>
      </c>
      <c r="AM105" s="96" t="s">
        <v>228</v>
      </c>
      <c r="AN105" s="96" t="s">
        <v>1409</v>
      </c>
      <c r="AO105" s="96" t="s">
        <v>1410</v>
      </c>
      <c r="AP105" s="96" t="s">
        <v>1411</v>
      </c>
      <c r="AQ105" s="96"/>
      <c r="AR105" s="99"/>
      <c r="AS105" s="99"/>
      <c r="AT105" s="98"/>
      <c r="AU105" s="98"/>
      <c r="AV105" s="98"/>
      <c r="AW105" s="98"/>
      <c r="AX105" s="96" t="s">
        <v>231</v>
      </c>
      <c r="AY105" s="98"/>
      <c r="AZ105" s="98"/>
      <c r="BA105" s="96" t="s">
        <v>1412</v>
      </c>
      <c r="BB105" s="96" t="s">
        <v>1413</v>
      </c>
      <c r="BC105" s="100">
        <f t="shared" si="16"/>
        <v>10</v>
      </c>
      <c r="BD105" s="101"/>
      <c r="BE105" s="101"/>
      <c r="BF105" s="101"/>
      <c r="BG105" s="101"/>
      <c r="BH105" s="101"/>
      <c r="BI105" s="100" t="str">
        <f>IFERROR(__xludf.DUMMYFUNCTION("IF(OR(REGEXMATCH(I105,""Peraturan Walikota""),REGEXMATCH(I105,""Peraturan Bupati""),REGEXMATCH(I105,""PERATURAN BUPATI""),REGEXMATCH(I105,""PERATURAN WALIKOTA"")),""Ada"",""Tidak Ada"")"),"Ada")</f>
        <v>Ada</v>
      </c>
      <c r="BJ105" s="98" t="str">
        <f t="shared" si="21"/>
        <v>Tidak Ada</v>
      </c>
      <c r="BK105" s="96" t="str">
        <f t="shared" si="22"/>
        <v>Tidak Ada</v>
      </c>
      <c r="BL105" s="98" t="str">
        <f t="shared" si="4"/>
        <v>Lengkap</v>
      </c>
      <c r="BM105" s="98" t="str">
        <f t="shared" si="5"/>
        <v>Tidak Lengkap</v>
      </c>
    </row>
    <row r="106">
      <c r="A106" s="96" t="s">
        <v>26</v>
      </c>
      <c r="B106" s="97">
        <v>100.0</v>
      </c>
      <c r="C106" s="96" t="s">
        <v>1414</v>
      </c>
      <c r="D106" s="96"/>
      <c r="E106" s="96"/>
      <c r="F106" s="96"/>
      <c r="G106" s="96"/>
      <c r="H106" s="96"/>
      <c r="I106" s="96" t="s">
        <v>1415</v>
      </c>
      <c r="J106" s="97">
        <v>2020.0</v>
      </c>
      <c r="K106" s="97" t="s">
        <v>223</v>
      </c>
      <c r="L106" s="96"/>
      <c r="M106" s="96"/>
      <c r="N106" s="96"/>
      <c r="O106" s="96"/>
      <c r="P106" s="96"/>
      <c r="Q106" s="96"/>
      <c r="R106" s="96"/>
      <c r="S106" s="96"/>
      <c r="T106" s="96"/>
      <c r="U106" s="96"/>
      <c r="V106" s="96"/>
      <c r="W106" s="96"/>
      <c r="X106" s="96"/>
      <c r="Y106" s="96"/>
      <c r="Z106" s="96"/>
      <c r="AA106" s="96"/>
      <c r="AB106" s="96"/>
      <c r="AC106" s="96"/>
      <c r="AD106" s="96"/>
      <c r="AE106" s="96"/>
      <c r="AF106" s="96"/>
      <c r="AG106" s="96"/>
      <c r="AH106" s="96"/>
      <c r="AI106" s="96"/>
      <c r="AJ106" s="96"/>
      <c r="AK106" s="96"/>
      <c r="AL106" s="96"/>
      <c r="AM106" s="96"/>
      <c r="AN106" s="96"/>
      <c r="AO106" s="96"/>
      <c r="AP106" s="96"/>
      <c r="AQ106" s="96"/>
      <c r="AR106" s="99"/>
      <c r="AS106" s="99"/>
      <c r="AT106" s="98"/>
      <c r="AU106" s="98"/>
      <c r="AV106" s="98"/>
      <c r="AW106" s="98"/>
      <c r="AX106" s="96"/>
      <c r="AY106" s="98"/>
      <c r="AZ106" s="98"/>
      <c r="BA106" s="96"/>
      <c r="BB106" s="96"/>
      <c r="BC106" s="100">
        <f t="shared" si="16"/>
        <v>0</v>
      </c>
      <c r="BD106" s="101"/>
      <c r="BE106" s="101"/>
      <c r="BF106" s="101"/>
      <c r="BG106" s="101"/>
      <c r="BH106" s="101"/>
      <c r="BI106" s="100" t="str">
        <f>IFERROR(__xludf.DUMMYFUNCTION("IF(OR(REGEXMATCH(I106,""Peraturan Walikota""),REGEXMATCH(I106,""Peraturan Bupati""),REGEXMATCH(I106,""PERATURAN BUPATI""),REGEXMATCH(I106,""PERATURAN WALIKOTA"")),""Ada"",""Tidak Ada"")"),"Ada")</f>
        <v>Ada</v>
      </c>
      <c r="BJ106" s="98"/>
      <c r="BK106" s="96"/>
      <c r="BL106" s="98" t="str">
        <f t="shared" si="4"/>
        <v>Tidak Lengkap</v>
      </c>
      <c r="BM106" s="98" t="str">
        <f t="shared" si="5"/>
        <v>Tidak Lengkap</v>
      </c>
    </row>
    <row r="107">
      <c r="A107" s="96" t="s">
        <v>26</v>
      </c>
      <c r="B107" s="97">
        <v>101.0</v>
      </c>
      <c r="C107" s="96" t="s">
        <v>1416</v>
      </c>
      <c r="D107" s="96" t="s">
        <v>1417</v>
      </c>
      <c r="E107" s="96" t="s">
        <v>1418</v>
      </c>
      <c r="F107" s="96">
        <v>8.5377338722E10</v>
      </c>
      <c r="G107" s="96">
        <v>8.5377338722E10</v>
      </c>
      <c r="H107" s="96" t="s">
        <v>11</v>
      </c>
      <c r="I107" s="96" t="s">
        <v>1419</v>
      </c>
      <c r="J107" s="97">
        <v>2023.0</v>
      </c>
      <c r="K107" s="97" t="s">
        <v>1034</v>
      </c>
      <c r="L107" s="96" t="s">
        <v>1420</v>
      </c>
      <c r="M107" s="96" t="s">
        <v>1421</v>
      </c>
      <c r="N107" s="96" t="s">
        <v>784</v>
      </c>
      <c r="O107" s="96" t="s">
        <v>286</v>
      </c>
      <c r="P107" s="96" t="s">
        <v>287</v>
      </c>
      <c r="Q107" s="96"/>
      <c r="R107" s="96" t="s">
        <v>21</v>
      </c>
      <c r="S107" s="96" t="s">
        <v>21</v>
      </c>
      <c r="T107" s="96" t="s">
        <v>21</v>
      </c>
      <c r="U107" s="96" t="s">
        <v>21</v>
      </c>
      <c r="V107" s="96" t="s">
        <v>9</v>
      </c>
      <c r="W107" s="96" t="s">
        <v>9</v>
      </c>
      <c r="X107" s="96" t="s">
        <v>21</v>
      </c>
      <c r="Y107" s="96" t="s">
        <v>9</v>
      </c>
      <c r="Z107" s="96" t="s">
        <v>9</v>
      </c>
      <c r="AA107" s="96" t="s">
        <v>21</v>
      </c>
      <c r="AB107" s="96" t="s">
        <v>21</v>
      </c>
      <c r="AC107" s="96" t="s">
        <v>228</v>
      </c>
      <c r="AD107" s="96" t="s">
        <v>228</v>
      </c>
      <c r="AE107" s="96" t="s">
        <v>228</v>
      </c>
      <c r="AF107" s="96" t="s">
        <v>228</v>
      </c>
      <c r="AG107" s="96" t="s">
        <v>228</v>
      </c>
      <c r="AH107" s="96" t="s">
        <v>228</v>
      </c>
      <c r="AI107" s="96" t="s">
        <v>229</v>
      </c>
      <c r="AJ107" s="96" t="s">
        <v>228</v>
      </c>
      <c r="AK107" s="96" t="s">
        <v>229</v>
      </c>
      <c r="AL107" s="96" t="s">
        <v>228</v>
      </c>
      <c r="AM107" s="96" t="s">
        <v>228</v>
      </c>
      <c r="AN107" s="96"/>
      <c r="AO107" s="96">
        <v>47.0</v>
      </c>
      <c r="AP107" s="96" t="s">
        <v>242</v>
      </c>
      <c r="AQ107" s="96"/>
      <c r="AR107" s="99"/>
      <c r="AS107" s="99"/>
      <c r="AT107" s="98"/>
      <c r="AU107" s="98"/>
      <c r="AV107" s="98"/>
      <c r="AW107" s="98"/>
      <c r="AX107" s="96" t="s">
        <v>231</v>
      </c>
      <c r="AY107" s="98"/>
      <c r="AZ107" s="98"/>
      <c r="BA107" s="96" t="s">
        <v>1422</v>
      </c>
      <c r="BB107" s="96" t="s">
        <v>1423</v>
      </c>
      <c r="BC107" s="100">
        <f t="shared" si="16"/>
        <v>9</v>
      </c>
      <c r="BD107" s="101"/>
      <c r="BE107" s="101"/>
      <c r="BF107" s="101"/>
      <c r="BG107" s="101"/>
      <c r="BH107" s="101"/>
      <c r="BI107" s="100" t="str">
        <f>IFERROR(__xludf.DUMMYFUNCTION("IF(OR(REGEXMATCH(I107,""Peraturan Walikota""),REGEXMATCH(I107,""Peraturan Bupati""),REGEXMATCH(I107,""PERATURAN BUPATI""),REGEXMATCH(I107,""PERATURAN WALIKOTA"")),""Ada"",""Tidak Ada"")"),"Ada")</f>
        <v>Ada</v>
      </c>
      <c r="BJ107" s="98" t="str">
        <f>IF(O107 = "Belum Punya", "Tidak Ada", IF(O107 = "", "Tidak Menjawab", "Ada"))</f>
        <v>Ada</v>
      </c>
      <c r="BK107" s="96" t="str">
        <f>IF(P107 = "Tidak Punya", "Tidak Ada", IF(P107 = "", "Tidak Menjawab", "Ada"))</f>
        <v>Tidak Ada</v>
      </c>
      <c r="BL107" s="98" t="str">
        <f t="shared" si="4"/>
        <v>Tidak Lengkap</v>
      </c>
      <c r="BM107" s="98" t="str">
        <f t="shared" si="5"/>
        <v>Tidak Lengkap</v>
      </c>
    </row>
    <row r="108">
      <c r="A108" s="96" t="s">
        <v>26</v>
      </c>
      <c r="B108" s="97">
        <v>102.0</v>
      </c>
      <c r="C108" s="96" t="s">
        <v>1424</v>
      </c>
      <c r="D108" s="96"/>
      <c r="E108" s="96"/>
      <c r="F108" s="96"/>
      <c r="G108" s="96"/>
      <c r="H108" s="96"/>
      <c r="I108" s="96" t="s">
        <v>1425</v>
      </c>
      <c r="J108" s="97">
        <v>2022.0</v>
      </c>
      <c r="K108" s="97" t="s">
        <v>223</v>
      </c>
      <c r="L108" s="96"/>
      <c r="M108" s="96"/>
      <c r="N108" s="96"/>
      <c r="O108" s="96"/>
      <c r="P108" s="96"/>
      <c r="Q108" s="96"/>
      <c r="R108" s="96"/>
      <c r="S108" s="96"/>
      <c r="T108" s="96"/>
      <c r="U108" s="96"/>
      <c r="V108" s="96"/>
      <c r="W108" s="96"/>
      <c r="X108" s="96"/>
      <c r="Y108" s="96"/>
      <c r="Z108" s="96"/>
      <c r="AA108" s="96"/>
      <c r="AB108" s="96"/>
      <c r="AC108" s="96"/>
      <c r="AD108" s="96"/>
      <c r="AE108" s="96"/>
      <c r="AF108" s="96"/>
      <c r="AG108" s="96"/>
      <c r="AH108" s="96"/>
      <c r="AI108" s="96"/>
      <c r="AJ108" s="96"/>
      <c r="AK108" s="96"/>
      <c r="AL108" s="96"/>
      <c r="AM108" s="96"/>
      <c r="AN108" s="96"/>
      <c r="AO108" s="96"/>
      <c r="AP108" s="96"/>
      <c r="AQ108" s="96"/>
      <c r="AR108" s="99"/>
      <c r="AS108" s="99"/>
      <c r="AT108" s="98"/>
      <c r="AU108" s="98"/>
      <c r="AV108" s="98"/>
      <c r="AW108" s="98"/>
      <c r="AX108" s="96"/>
      <c r="AY108" s="98"/>
      <c r="AZ108" s="98"/>
      <c r="BA108" s="96"/>
      <c r="BB108" s="96"/>
      <c r="BC108" s="100">
        <f t="shared" si="16"/>
        <v>0</v>
      </c>
      <c r="BD108" s="101"/>
      <c r="BE108" s="101"/>
      <c r="BF108" s="101"/>
      <c r="BG108" s="101"/>
      <c r="BH108" s="101"/>
      <c r="BI108" s="100" t="str">
        <f>IFERROR(__xludf.DUMMYFUNCTION("IF(OR(REGEXMATCH(I108,""Peraturan Walikota""),REGEXMATCH(I108,""Peraturan Bupati""),REGEXMATCH(I108,""PERATURAN BUPATI""),REGEXMATCH(I108,""PERATURAN WALIKOTA"")),""Ada"",""Tidak Ada"")"),"Ada")</f>
        <v>Ada</v>
      </c>
      <c r="BJ108" s="98"/>
      <c r="BK108" s="96"/>
      <c r="BL108" s="98" t="str">
        <f t="shared" si="4"/>
        <v>Tidak Lengkap</v>
      </c>
      <c r="BM108" s="98" t="str">
        <f t="shared" si="5"/>
        <v>Tidak Lengkap</v>
      </c>
    </row>
    <row r="109">
      <c r="A109" s="96" t="s">
        <v>26</v>
      </c>
      <c r="B109" s="97">
        <v>103.0</v>
      </c>
      <c r="C109" s="96" t="s">
        <v>1426</v>
      </c>
      <c r="D109" s="96"/>
      <c r="E109" s="96"/>
      <c r="F109" s="96"/>
      <c r="G109" s="96"/>
      <c r="H109" s="96"/>
      <c r="I109" s="96"/>
      <c r="J109" s="97"/>
      <c r="K109" s="97"/>
      <c r="L109" s="96"/>
      <c r="M109" s="96"/>
      <c r="N109" s="96"/>
      <c r="O109" s="96"/>
      <c r="P109" s="96"/>
      <c r="Q109" s="96"/>
      <c r="R109" s="96"/>
      <c r="S109" s="96"/>
      <c r="T109" s="96"/>
      <c r="U109" s="96"/>
      <c r="V109" s="96"/>
      <c r="W109" s="96"/>
      <c r="X109" s="96"/>
      <c r="Y109" s="96"/>
      <c r="Z109" s="96"/>
      <c r="AA109" s="96"/>
      <c r="AB109" s="96"/>
      <c r="AC109" s="96"/>
      <c r="AD109" s="96"/>
      <c r="AE109" s="96"/>
      <c r="AF109" s="96"/>
      <c r="AG109" s="96"/>
      <c r="AH109" s="96"/>
      <c r="AI109" s="96"/>
      <c r="AJ109" s="96"/>
      <c r="AK109" s="96"/>
      <c r="AL109" s="96"/>
      <c r="AM109" s="96"/>
      <c r="AN109" s="96"/>
      <c r="AO109" s="96"/>
      <c r="AP109" s="96"/>
      <c r="AQ109" s="96"/>
      <c r="AR109" s="99"/>
      <c r="AS109" s="99"/>
      <c r="AT109" s="98"/>
      <c r="AU109" s="98"/>
      <c r="AV109" s="98"/>
      <c r="AW109" s="98"/>
      <c r="AX109" s="96"/>
      <c r="AY109" s="98"/>
      <c r="AZ109" s="98"/>
      <c r="BA109" s="96"/>
      <c r="BB109" s="96"/>
      <c r="BC109" s="100"/>
      <c r="BD109" s="101"/>
      <c r="BE109" s="101"/>
      <c r="BF109" s="101"/>
      <c r="BG109" s="101"/>
      <c r="BH109" s="101"/>
      <c r="BI109" s="100" t="str">
        <f>IFERROR(__xludf.DUMMYFUNCTION("IF(OR(REGEXMATCH(I109,""Peraturan Walikota""),REGEXMATCH(I109,""Peraturan Bupati""),REGEXMATCH(I109,""PERATURAN BUPATI""),REGEXMATCH(I109,""PERATURAN WALIKOTA"")),""Ada"",""Tidak Ada"")"),"Tidak Ada")</f>
        <v>Tidak Ada</v>
      </c>
      <c r="BJ109" s="98"/>
      <c r="BK109" s="96"/>
      <c r="BL109" s="98" t="str">
        <f t="shared" si="4"/>
        <v>Tidak Lengkap</v>
      </c>
      <c r="BM109" s="98" t="str">
        <f t="shared" si="5"/>
        <v>Tidak Lengkap</v>
      </c>
    </row>
    <row r="110">
      <c r="A110" s="96" t="s">
        <v>26</v>
      </c>
      <c r="B110" s="97">
        <v>104.0</v>
      </c>
      <c r="C110" s="96" t="s">
        <v>1427</v>
      </c>
      <c r="D110" s="96" t="s">
        <v>1428</v>
      </c>
      <c r="E110" s="96" t="s">
        <v>1429</v>
      </c>
      <c r="F110" s="96">
        <v>8.1366204843E10</v>
      </c>
      <c r="G110" s="96">
        <v>8.1366204843E10</v>
      </c>
      <c r="H110" s="96" t="s">
        <v>11</v>
      </c>
      <c r="I110" s="96" t="s">
        <v>1430</v>
      </c>
      <c r="J110" s="97">
        <v>2025.0</v>
      </c>
      <c r="K110" s="97" t="s">
        <v>223</v>
      </c>
      <c r="L110" s="96" t="s">
        <v>1431</v>
      </c>
      <c r="M110" s="96" t="s">
        <v>1432</v>
      </c>
      <c r="N110" s="96" t="s">
        <v>669</v>
      </c>
      <c r="O110" s="96" t="s">
        <v>580</v>
      </c>
      <c r="P110" s="96" t="s">
        <v>287</v>
      </c>
      <c r="Q110" s="96" t="s">
        <v>1433</v>
      </c>
      <c r="R110" s="96" t="s">
        <v>21</v>
      </c>
      <c r="S110" s="96" t="s">
        <v>21</v>
      </c>
      <c r="T110" s="96" t="s">
        <v>21</v>
      </c>
      <c r="U110" s="96" t="s">
        <v>21</v>
      </c>
      <c r="V110" s="96" t="s">
        <v>21</v>
      </c>
      <c r="W110" s="96" t="s">
        <v>21</v>
      </c>
      <c r="X110" s="96" t="s">
        <v>21</v>
      </c>
      <c r="Y110" s="96" t="s">
        <v>21</v>
      </c>
      <c r="Z110" s="96" t="s">
        <v>21</v>
      </c>
      <c r="AA110" s="96" t="s">
        <v>21</v>
      </c>
      <c r="AB110" s="96" t="s">
        <v>21</v>
      </c>
      <c r="AC110" s="96" t="s">
        <v>228</v>
      </c>
      <c r="AD110" s="96" t="s">
        <v>228</v>
      </c>
      <c r="AE110" s="96" t="s">
        <v>228</v>
      </c>
      <c r="AF110" s="96" t="s">
        <v>228</v>
      </c>
      <c r="AG110" s="96" t="s">
        <v>228</v>
      </c>
      <c r="AH110" s="96" t="s">
        <v>228</v>
      </c>
      <c r="AI110" s="96" t="s">
        <v>229</v>
      </c>
      <c r="AJ110" s="96" t="s">
        <v>228</v>
      </c>
      <c r="AK110" s="96" t="s">
        <v>228</v>
      </c>
      <c r="AL110" s="96" t="s">
        <v>228</v>
      </c>
      <c r="AM110" s="96" t="s">
        <v>228</v>
      </c>
      <c r="AN110" s="96" t="s">
        <v>1434</v>
      </c>
      <c r="AO110" s="96">
        <v>41.0</v>
      </c>
      <c r="AP110" s="96" t="s">
        <v>1435</v>
      </c>
      <c r="AQ110" s="96"/>
      <c r="AR110" s="99"/>
      <c r="AS110" s="99"/>
      <c r="AT110" s="98"/>
      <c r="AU110" s="98"/>
      <c r="AV110" s="98"/>
      <c r="AW110" s="98"/>
      <c r="AX110" s="96"/>
      <c r="AY110" s="98"/>
      <c r="AZ110" s="96" t="s">
        <v>231</v>
      </c>
      <c r="BA110" s="96" t="s">
        <v>1436</v>
      </c>
      <c r="BB110" s="96" t="s">
        <v>1437</v>
      </c>
      <c r="BC110" s="100">
        <f t="shared" ref="BC110:BC127" si="23">COUNTIF(AC110:AM110,"Sudah")</f>
        <v>10</v>
      </c>
      <c r="BD110" s="101"/>
      <c r="BE110" s="101"/>
      <c r="BF110" s="101"/>
      <c r="BG110" s="101"/>
      <c r="BH110" s="101"/>
      <c r="BI110" s="100" t="str">
        <f>IFERROR(__xludf.DUMMYFUNCTION("IF(OR(REGEXMATCH(I110,""Peraturan Walikota""),REGEXMATCH(I110,""Peraturan Bupati""),REGEXMATCH(I110,""PERATURAN BUPATI""),REGEXMATCH(I110,""PERATURAN WALIKOTA"")),""Ada"",""Tidak Ada"")"),"Ada")</f>
        <v>Ada</v>
      </c>
      <c r="BJ110" s="98" t="str">
        <f>IF(O110 = "Belum Punya", "Tidak Ada", IF(O110 = "", "Tidak Menjawab", "Ada"))</f>
        <v>Tidak Ada</v>
      </c>
      <c r="BK110" s="96" t="str">
        <f>IF(P110 = "Tidak Punya", "Tidak Ada", IF(P110 = "", "Tidak Menjawab", "Ada"))</f>
        <v>Tidak Ada</v>
      </c>
      <c r="BL110" s="98" t="str">
        <f t="shared" si="4"/>
        <v>Tidak Lengkap</v>
      </c>
      <c r="BM110" s="98" t="str">
        <f t="shared" si="5"/>
        <v>Tidak Lengkap</v>
      </c>
    </row>
    <row r="111">
      <c r="A111" s="96" t="s">
        <v>26</v>
      </c>
      <c r="B111" s="97">
        <v>105.0</v>
      </c>
      <c r="C111" s="112" t="s">
        <v>1438</v>
      </c>
      <c r="D111" s="96"/>
      <c r="E111" s="96"/>
      <c r="F111" s="96"/>
      <c r="G111" s="96"/>
      <c r="H111" s="96"/>
      <c r="I111" s="96" t="s">
        <v>1439</v>
      </c>
      <c r="J111" s="97">
        <v>2025.0</v>
      </c>
      <c r="K111" s="97"/>
      <c r="L111" s="96"/>
      <c r="M111" s="96"/>
      <c r="N111" s="96"/>
      <c r="O111" s="96"/>
      <c r="P111" s="96"/>
      <c r="Q111" s="96"/>
      <c r="R111" s="96"/>
      <c r="S111" s="96"/>
      <c r="T111" s="96"/>
      <c r="U111" s="96"/>
      <c r="V111" s="96"/>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9"/>
      <c r="AS111" s="99"/>
      <c r="AT111" s="98"/>
      <c r="AU111" s="98"/>
      <c r="AV111" s="98"/>
      <c r="AW111" s="98"/>
      <c r="AX111" s="96"/>
      <c r="AY111" s="98"/>
      <c r="AZ111" s="98"/>
      <c r="BA111" s="96"/>
      <c r="BB111" s="96"/>
      <c r="BC111" s="100">
        <f t="shared" si="23"/>
        <v>0</v>
      </c>
      <c r="BD111" s="101"/>
      <c r="BE111" s="101"/>
      <c r="BF111" s="101"/>
      <c r="BG111" s="101"/>
      <c r="BH111" s="101"/>
      <c r="BI111" s="100" t="str">
        <f>IFERROR(__xludf.DUMMYFUNCTION("IF(OR(REGEXMATCH(I111,""Peraturan Walikota""),REGEXMATCH(I111,""Peraturan Bupati""),REGEXMATCH(I111,""PERATURAN BUPATI""),REGEXMATCH(I111,""PERATURAN WALIKOTA"")),""Ada"",""Tidak Ada"")"),"Ada")</f>
        <v>Ada</v>
      </c>
      <c r="BJ111" s="98"/>
      <c r="BK111" s="96"/>
      <c r="BL111" s="98" t="str">
        <f t="shared" si="4"/>
        <v>Tidak Lengkap</v>
      </c>
      <c r="BM111" s="98" t="str">
        <f t="shared" si="5"/>
        <v>Tidak Lengkap</v>
      </c>
    </row>
    <row r="112">
      <c r="A112" s="96" t="s">
        <v>30</v>
      </c>
      <c r="B112" s="97">
        <v>106.0</v>
      </c>
      <c r="C112" s="98" t="s">
        <v>1440</v>
      </c>
      <c r="D112" s="96" t="s">
        <v>1441</v>
      </c>
      <c r="E112" s="96" t="s">
        <v>1442</v>
      </c>
      <c r="F112" s="96">
        <v>8.2179858798E10</v>
      </c>
      <c r="G112" s="96">
        <v>8.2179858798E10</v>
      </c>
      <c r="H112" s="96" t="s">
        <v>11</v>
      </c>
      <c r="I112" s="96" t="s">
        <v>1443</v>
      </c>
      <c r="J112" s="97">
        <v>2017.0</v>
      </c>
      <c r="K112" s="97" t="s">
        <v>223</v>
      </c>
      <c r="L112" s="96">
        <v>8.117888585E9</v>
      </c>
      <c r="M112" s="111" t="s">
        <v>1444</v>
      </c>
      <c r="N112" s="96" t="s">
        <v>669</v>
      </c>
      <c r="O112" s="96" t="s">
        <v>226</v>
      </c>
      <c r="P112" s="96" t="s">
        <v>287</v>
      </c>
      <c r="Q112" s="96"/>
      <c r="R112" s="96" t="s">
        <v>9</v>
      </c>
      <c r="S112" s="96" t="s">
        <v>9</v>
      </c>
      <c r="T112" s="96" t="s">
        <v>9</v>
      </c>
      <c r="U112" s="96" t="s">
        <v>21</v>
      </c>
      <c r="V112" s="96" t="s">
        <v>21</v>
      </c>
      <c r="W112" s="96" t="s">
        <v>21</v>
      </c>
      <c r="X112" s="96" t="s">
        <v>21</v>
      </c>
      <c r="Y112" s="96" t="s">
        <v>21</v>
      </c>
      <c r="Z112" s="96" t="s">
        <v>21</v>
      </c>
      <c r="AA112" s="96" t="s">
        <v>21</v>
      </c>
      <c r="AB112" s="96" t="s">
        <v>21</v>
      </c>
      <c r="AC112" s="96" t="s">
        <v>228</v>
      </c>
      <c r="AD112" s="96" t="s">
        <v>228</v>
      </c>
      <c r="AE112" s="96" t="s">
        <v>229</v>
      </c>
      <c r="AF112" s="96" t="s">
        <v>229</v>
      </c>
      <c r="AG112" s="96" t="s">
        <v>229</v>
      </c>
      <c r="AH112" s="96" t="s">
        <v>229</v>
      </c>
      <c r="AI112" s="96" t="s">
        <v>229</v>
      </c>
      <c r="AJ112" s="96" t="s">
        <v>229</v>
      </c>
      <c r="AK112" s="96" t="s">
        <v>229</v>
      </c>
      <c r="AL112" s="96" t="s">
        <v>228</v>
      </c>
      <c r="AM112" s="96" t="s">
        <v>228</v>
      </c>
      <c r="AN112" s="96"/>
      <c r="AO112" s="96" t="s">
        <v>1445</v>
      </c>
      <c r="AP112" s="96" t="s">
        <v>305</v>
      </c>
      <c r="AQ112" s="96"/>
      <c r="AR112" s="128" t="s">
        <v>279</v>
      </c>
      <c r="AS112" s="99"/>
      <c r="AT112" s="98"/>
      <c r="AU112" s="98"/>
      <c r="AV112" s="98"/>
      <c r="AW112" s="98"/>
      <c r="AX112" s="96"/>
      <c r="AY112" s="98"/>
      <c r="AZ112" s="98"/>
      <c r="BA112" s="96" t="s">
        <v>1446</v>
      </c>
      <c r="BB112" s="96" t="s">
        <v>1447</v>
      </c>
      <c r="BC112" s="100">
        <f t="shared" si="23"/>
        <v>4</v>
      </c>
      <c r="BD112" s="101"/>
      <c r="BE112" s="101"/>
      <c r="BF112" s="101"/>
      <c r="BG112" s="101"/>
      <c r="BH112" s="101"/>
      <c r="BI112" s="100" t="str">
        <f>IFERROR(__xludf.DUMMYFUNCTION("IF(OR(REGEXMATCH(I112,""Peraturan Walikota""),REGEXMATCH(I112,""Peraturan Bupati""),REGEXMATCH(I112,""PERATURAN BUPATI""),REGEXMATCH(I112,""PERATURAN WALIKOTA"")),""Ada"",""Tidak Ada"")"),"Ada")</f>
        <v>Ada</v>
      </c>
      <c r="BJ112" s="98" t="str">
        <f t="shared" ref="BJ112:BJ127" si="24">IF(O112 = "Belum Punya", "Tidak Ada", IF(O112 = "", "Tidak Menjawab", "Ada"))</f>
        <v>Ada</v>
      </c>
      <c r="BK112" s="96" t="str">
        <f t="shared" ref="BK112:BK127" si="25">IF(P112 = "Tidak Punya", "Tidak Ada", IF(P112 = "", "Tidak Menjawab", "Ada"))</f>
        <v>Tidak Ada</v>
      </c>
      <c r="BL112" s="98" t="str">
        <f t="shared" si="4"/>
        <v>Lengkap</v>
      </c>
      <c r="BM112" s="98" t="str">
        <f t="shared" si="5"/>
        <v>Tidak Lengkap</v>
      </c>
    </row>
    <row r="113">
      <c r="A113" s="96" t="s">
        <v>30</v>
      </c>
      <c r="B113" s="97">
        <v>107.0</v>
      </c>
      <c r="C113" s="96" t="s">
        <v>1448</v>
      </c>
      <c r="D113" s="96" t="s">
        <v>1449</v>
      </c>
      <c r="E113" s="96" t="s">
        <v>1450</v>
      </c>
      <c r="F113" s="102" t="s">
        <v>1451</v>
      </c>
      <c r="G113" s="102" t="s">
        <v>1452</v>
      </c>
      <c r="H113" s="96" t="s">
        <v>24</v>
      </c>
      <c r="I113" s="96" t="s">
        <v>1453</v>
      </c>
      <c r="J113" s="97">
        <v>2017.0</v>
      </c>
      <c r="K113" s="97" t="s">
        <v>223</v>
      </c>
      <c r="L113" s="96" t="s">
        <v>1454</v>
      </c>
      <c r="M113" s="103" t="s">
        <v>1455</v>
      </c>
      <c r="N113" s="96" t="s">
        <v>1456</v>
      </c>
      <c r="O113" s="96" t="s">
        <v>276</v>
      </c>
      <c r="P113" s="96" t="s">
        <v>647</v>
      </c>
      <c r="Q113" s="96" t="s">
        <v>1457</v>
      </c>
      <c r="R113" s="96" t="s">
        <v>21</v>
      </c>
      <c r="S113" s="96" t="s">
        <v>21</v>
      </c>
      <c r="T113" s="96" t="s">
        <v>21</v>
      </c>
      <c r="U113" s="96" t="s">
        <v>9</v>
      </c>
      <c r="V113" s="96" t="s">
        <v>9</v>
      </c>
      <c r="W113" s="98"/>
      <c r="X113" s="98"/>
      <c r="Y113" s="98"/>
      <c r="Z113" s="98"/>
      <c r="AA113" s="98"/>
      <c r="AB113" s="98"/>
      <c r="AC113" s="96" t="s">
        <v>228</v>
      </c>
      <c r="AD113" s="96" t="s">
        <v>228</v>
      </c>
      <c r="AE113" s="96" t="s">
        <v>228</v>
      </c>
      <c r="AF113" s="96" t="s">
        <v>228</v>
      </c>
      <c r="AG113" s="98"/>
      <c r="AH113" s="96" t="s">
        <v>228</v>
      </c>
      <c r="AI113" s="98"/>
      <c r="AJ113" s="98"/>
      <c r="AK113" s="96" t="s">
        <v>596</v>
      </c>
      <c r="AL113" s="98"/>
      <c r="AM113" s="96" t="s">
        <v>228</v>
      </c>
      <c r="AN113" s="98"/>
      <c r="AO113" s="98"/>
      <c r="AP113" s="98"/>
      <c r="AQ113" s="98"/>
      <c r="AR113" s="98"/>
      <c r="AS113" s="98"/>
      <c r="AT113" s="98"/>
      <c r="AU113" s="98"/>
      <c r="AV113" s="98"/>
      <c r="AW113" s="98"/>
      <c r="AX113" s="98"/>
      <c r="AY113" s="98"/>
      <c r="AZ113" s="98"/>
      <c r="BA113" s="98"/>
      <c r="BB113" s="98"/>
      <c r="BC113" s="100">
        <f t="shared" si="23"/>
        <v>7</v>
      </c>
      <c r="BD113" s="101"/>
      <c r="BE113" s="101"/>
      <c r="BF113" s="101"/>
      <c r="BG113" s="101"/>
      <c r="BH113" s="101"/>
      <c r="BI113" s="100" t="str">
        <f>IFERROR(__xludf.DUMMYFUNCTION("IF(OR(REGEXMATCH(I113,""Peraturan Walikota""),REGEXMATCH(I113,""Peraturan Bupati""),REGEXMATCH(I113,""PERATURAN BUPATI""),REGEXMATCH(I113,""PERATURAN WALIKOTA"")),""Ada"",""Tidak Ada"")"),"Ada")</f>
        <v>Ada</v>
      </c>
      <c r="BJ113" s="98" t="str">
        <f t="shared" si="24"/>
        <v>Ada</v>
      </c>
      <c r="BK113" s="96" t="str">
        <f t="shared" si="25"/>
        <v>Tidak Ada</v>
      </c>
      <c r="BL113" s="98" t="str">
        <f t="shared" si="4"/>
        <v>Tidak Lengkap</v>
      </c>
      <c r="BM113" s="98" t="str">
        <f t="shared" si="5"/>
        <v>Tidak Lengkap</v>
      </c>
    </row>
    <row r="114">
      <c r="A114" s="96" t="s">
        <v>30</v>
      </c>
      <c r="B114" s="97">
        <v>108.0</v>
      </c>
      <c r="C114" s="96" t="s">
        <v>1458</v>
      </c>
      <c r="D114" s="96" t="s">
        <v>1459</v>
      </c>
      <c r="E114" s="96" t="s">
        <v>1460</v>
      </c>
      <c r="F114" s="102" t="s">
        <v>1461</v>
      </c>
      <c r="G114" s="102" t="s">
        <v>1461</v>
      </c>
      <c r="H114" s="96" t="s">
        <v>11</v>
      </c>
      <c r="I114" s="96" t="s">
        <v>1462</v>
      </c>
      <c r="J114" s="97">
        <v>2019.0</v>
      </c>
      <c r="K114" s="97" t="s">
        <v>223</v>
      </c>
      <c r="L114" s="96" t="s">
        <v>1463</v>
      </c>
      <c r="M114" s="96" t="s">
        <v>1464</v>
      </c>
      <c r="N114" s="96" t="s">
        <v>1465</v>
      </c>
      <c r="O114" s="96" t="s">
        <v>253</v>
      </c>
      <c r="P114" s="96" t="s">
        <v>369</v>
      </c>
      <c r="Q114" s="96" t="s">
        <v>1466</v>
      </c>
      <c r="R114" s="96" t="s">
        <v>9</v>
      </c>
      <c r="S114" s="96" t="s">
        <v>21</v>
      </c>
      <c r="T114" s="96" t="s">
        <v>9</v>
      </c>
      <c r="U114" s="96" t="s">
        <v>9</v>
      </c>
      <c r="V114" s="96" t="s">
        <v>9</v>
      </c>
      <c r="W114" s="96" t="s">
        <v>9</v>
      </c>
      <c r="X114" s="96" t="s">
        <v>9</v>
      </c>
      <c r="Y114" s="96" t="s">
        <v>9</v>
      </c>
      <c r="Z114" s="96" t="s">
        <v>9</v>
      </c>
      <c r="AA114" s="96" t="s">
        <v>21</v>
      </c>
      <c r="AB114" s="96" t="s">
        <v>21</v>
      </c>
      <c r="AC114" s="96" t="s">
        <v>228</v>
      </c>
      <c r="AD114" s="96" t="s">
        <v>228</v>
      </c>
      <c r="AE114" s="96" t="s">
        <v>228</v>
      </c>
      <c r="AF114" s="96" t="s">
        <v>228</v>
      </c>
      <c r="AG114" s="96" t="s">
        <v>228</v>
      </c>
      <c r="AH114" s="96" t="s">
        <v>228</v>
      </c>
      <c r="AI114" s="98"/>
      <c r="AJ114" s="96" t="s">
        <v>228</v>
      </c>
      <c r="AK114" s="96" t="s">
        <v>228</v>
      </c>
      <c r="AL114" s="96" t="s">
        <v>228</v>
      </c>
      <c r="AM114" s="96" t="s">
        <v>228</v>
      </c>
      <c r="AN114" s="98"/>
      <c r="AO114" s="96" t="s">
        <v>1467</v>
      </c>
      <c r="AP114" s="96" t="s">
        <v>242</v>
      </c>
      <c r="AQ114" s="98"/>
      <c r="AR114" s="98"/>
      <c r="AS114" s="98"/>
      <c r="AT114" s="96" t="s">
        <v>231</v>
      </c>
      <c r="AU114" s="98"/>
      <c r="AV114" s="98"/>
      <c r="AW114" s="98"/>
      <c r="AX114" s="98"/>
      <c r="AY114" s="98"/>
      <c r="AZ114" s="98"/>
      <c r="BA114" s="98"/>
      <c r="BB114" s="98"/>
      <c r="BC114" s="100">
        <f t="shared" si="23"/>
        <v>10</v>
      </c>
      <c r="BD114" s="101"/>
      <c r="BE114" s="101"/>
      <c r="BF114" s="101"/>
      <c r="BG114" s="101"/>
      <c r="BH114" s="101"/>
      <c r="BI114" s="100" t="str">
        <f>IFERROR(__xludf.DUMMYFUNCTION("IF(OR(REGEXMATCH(I114,""Peraturan Walikota""),REGEXMATCH(I114,""Peraturan Bupati""),REGEXMATCH(I114,""PERATURAN BUPATI""),REGEXMATCH(I114,""PERATURAN WALIKOTA"")),""Ada"",""Tidak Ada"")"),"Ada")</f>
        <v>Ada</v>
      </c>
      <c r="BJ114" s="98" t="str">
        <f t="shared" si="24"/>
        <v>Ada</v>
      </c>
      <c r="BK114" s="96" t="str">
        <f t="shared" si="25"/>
        <v>Ada</v>
      </c>
      <c r="BL114" s="98" t="str">
        <f t="shared" si="4"/>
        <v>Tidak Lengkap</v>
      </c>
      <c r="BM114" s="98" t="str">
        <f t="shared" si="5"/>
        <v>Tidak Lengkap</v>
      </c>
    </row>
    <row r="115">
      <c r="A115" s="96" t="s">
        <v>30</v>
      </c>
      <c r="B115" s="97">
        <v>109.0</v>
      </c>
      <c r="C115" s="96" t="s">
        <v>1468</v>
      </c>
      <c r="D115" s="96" t="s">
        <v>1469</v>
      </c>
      <c r="E115" s="96" t="s">
        <v>1470</v>
      </c>
      <c r="F115" s="96">
        <v>8.2186964948E10</v>
      </c>
      <c r="G115" s="96">
        <v>8.2186964948E10</v>
      </c>
      <c r="H115" s="96" t="s">
        <v>1471</v>
      </c>
      <c r="I115" s="96" t="s">
        <v>1472</v>
      </c>
      <c r="J115" s="97">
        <v>2019.0</v>
      </c>
      <c r="K115" s="97" t="s">
        <v>223</v>
      </c>
      <c r="L115" s="96" t="s">
        <v>1473</v>
      </c>
      <c r="M115" s="96" t="s">
        <v>1474</v>
      </c>
      <c r="N115" s="96" t="s">
        <v>1475</v>
      </c>
      <c r="O115" s="96" t="s">
        <v>226</v>
      </c>
      <c r="P115" s="96" t="s">
        <v>261</v>
      </c>
      <c r="Q115" s="96" t="s">
        <v>1476</v>
      </c>
      <c r="R115" s="96" t="s">
        <v>9</v>
      </c>
      <c r="S115" s="96" t="s">
        <v>9</v>
      </c>
      <c r="T115" s="96" t="s">
        <v>9</v>
      </c>
      <c r="U115" s="96" t="s">
        <v>21</v>
      </c>
      <c r="V115" s="96" t="s">
        <v>21</v>
      </c>
      <c r="W115" s="96" t="s">
        <v>21</v>
      </c>
      <c r="X115" s="96" t="s">
        <v>21</v>
      </c>
      <c r="Y115" s="96" t="s">
        <v>21</v>
      </c>
      <c r="Z115" s="96" t="s">
        <v>9</v>
      </c>
      <c r="AA115" s="96" t="s">
        <v>21</v>
      </c>
      <c r="AB115" s="96" t="s">
        <v>21</v>
      </c>
      <c r="AC115" s="96" t="s">
        <v>228</v>
      </c>
      <c r="AD115" s="96" t="s">
        <v>228</v>
      </c>
      <c r="AE115" s="96" t="s">
        <v>228</v>
      </c>
      <c r="AF115" s="96" t="s">
        <v>228</v>
      </c>
      <c r="AG115" s="96" t="s">
        <v>228</v>
      </c>
      <c r="AH115" s="96" t="s">
        <v>229</v>
      </c>
      <c r="AI115" s="96" t="s">
        <v>229</v>
      </c>
      <c r="AJ115" s="96" t="s">
        <v>228</v>
      </c>
      <c r="AK115" s="96" t="s">
        <v>229</v>
      </c>
      <c r="AL115" s="96" t="s">
        <v>228</v>
      </c>
      <c r="AM115" s="96" t="s">
        <v>228</v>
      </c>
      <c r="AN115" s="96" t="s">
        <v>1477</v>
      </c>
      <c r="AO115" s="96" t="s">
        <v>1478</v>
      </c>
      <c r="AP115" s="96" t="s">
        <v>1479</v>
      </c>
      <c r="AQ115" s="96"/>
      <c r="AR115" s="99"/>
      <c r="AS115" s="99"/>
      <c r="AT115" s="96" t="s">
        <v>231</v>
      </c>
      <c r="AU115" s="98"/>
      <c r="AV115" s="98"/>
      <c r="AW115" s="98"/>
      <c r="AX115" s="98"/>
      <c r="AY115" s="98"/>
      <c r="AZ115" s="98"/>
      <c r="BA115" s="96" t="s">
        <v>1480</v>
      </c>
      <c r="BB115" s="96" t="s">
        <v>1481</v>
      </c>
      <c r="BC115" s="100">
        <f t="shared" si="23"/>
        <v>8</v>
      </c>
      <c r="BD115" s="101"/>
      <c r="BE115" s="101"/>
      <c r="BF115" s="101"/>
      <c r="BG115" s="101"/>
      <c r="BH115" s="101"/>
      <c r="BI115" s="100" t="str">
        <f>IFERROR(__xludf.DUMMYFUNCTION("IF(OR(REGEXMATCH(I115,""Peraturan Walikota""),REGEXMATCH(I115,""Peraturan Bupati""),REGEXMATCH(I115,""PERATURAN BUPATI""),REGEXMATCH(I115,""PERATURAN WALIKOTA"")),""Ada"",""Tidak Ada"")"),"Ada")</f>
        <v>Ada</v>
      </c>
      <c r="BJ115" s="98" t="str">
        <f t="shared" si="24"/>
        <v>Ada</v>
      </c>
      <c r="BK115" s="96" t="str">
        <f t="shared" si="25"/>
        <v>Ada</v>
      </c>
      <c r="BL115" s="98" t="str">
        <f t="shared" si="4"/>
        <v>Lengkap</v>
      </c>
      <c r="BM115" s="98" t="str">
        <f t="shared" si="5"/>
        <v>Tidak Lengkap</v>
      </c>
    </row>
    <row r="116">
      <c r="A116" s="96" t="s">
        <v>30</v>
      </c>
      <c r="B116" s="97">
        <v>110.0</v>
      </c>
      <c r="C116" s="96" t="s">
        <v>1482</v>
      </c>
      <c r="D116" s="96" t="s">
        <v>1483</v>
      </c>
      <c r="E116" s="96" t="s">
        <v>1484</v>
      </c>
      <c r="F116" s="96">
        <v>8.1532683828E10</v>
      </c>
      <c r="G116" s="96">
        <v>8.1532683828E10</v>
      </c>
      <c r="H116" s="96" t="s">
        <v>11</v>
      </c>
      <c r="I116" s="96" t="s">
        <v>1485</v>
      </c>
      <c r="J116" s="97">
        <v>2020.0</v>
      </c>
      <c r="K116" s="97" t="s">
        <v>223</v>
      </c>
      <c r="L116" s="96" t="s">
        <v>1486</v>
      </c>
      <c r="M116" s="111" t="s">
        <v>1487</v>
      </c>
      <c r="N116" s="96" t="s">
        <v>1488</v>
      </c>
      <c r="O116" s="96" t="s">
        <v>226</v>
      </c>
      <c r="P116" s="96" t="s">
        <v>330</v>
      </c>
      <c r="Q116" s="98"/>
      <c r="R116" s="96" t="s">
        <v>9</v>
      </c>
      <c r="S116" s="96" t="s">
        <v>9</v>
      </c>
      <c r="T116" s="96" t="s">
        <v>9</v>
      </c>
      <c r="U116" s="96" t="s">
        <v>9</v>
      </c>
      <c r="V116" s="96" t="s">
        <v>9</v>
      </c>
      <c r="W116" s="96" t="s">
        <v>21</v>
      </c>
      <c r="X116" s="96" t="s">
        <v>9</v>
      </c>
      <c r="Y116" s="96" t="s">
        <v>9</v>
      </c>
      <c r="Z116" s="96" t="s">
        <v>9</v>
      </c>
      <c r="AA116" s="96" t="s">
        <v>21</v>
      </c>
      <c r="AB116" s="96" t="s">
        <v>21</v>
      </c>
      <c r="AC116" s="96" t="s">
        <v>228</v>
      </c>
      <c r="AD116" s="96" t="s">
        <v>228</v>
      </c>
      <c r="AE116" s="96" t="s">
        <v>228</v>
      </c>
      <c r="AF116" s="96" t="s">
        <v>228</v>
      </c>
      <c r="AG116" s="96" t="s">
        <v>228</v>
      </c>
      <c r="AH116" s="96" t="s">
        <v>228</v>
      </c>
      <c r="AI116" s="96" t="s">
        <v>228</v>
      </c>
      <c r="AJ116" s="96" t="s">
        <v>228</v>
      </c>
      <c r="AK116" s="96" t="s">
        <v>228</v>
      </c>
      <c r="AL116" s="96" t="s">
        <v>228</v>
      </c>
      <c r="AM116" s="96" t="s">
        <v>228</v>
      </c>
      <c r="AN116" s="98"/>
      <c r="AO116" s="96" t="s">
        <v>1489</v>
      </c>
      <c r="AP116" s="96" t="s">
        <v>1490</v>
      </c>
      <c r="AQ116" s="96"/>
      <c r="AR116" s="105"/>
      <c r="AS116" s="105"/>
      <c r="AT116" s="98"/>
      <c r="AU116" s="96" t="s">
        <v>231</v>
      </c>
      <c r="AV116" s="98"/>
      <c r="AW116" s="98"/>
      <c r="AX116" s="98"/>
      <c r="AY116" s="98"/>
      <c r="AZ116" s="98"/>
      <c r="BA116" s="96" t="s">
        <v>1491</v>
      </c>
      <c r="BB116" s="96" t="s">
        <v>1492</v>
      </c>
      <c r="BC116" s="100">
        <f t="shared" si="23"/>
        <v>11</v>
      </c>
      <c r="BD116" s="101"/>
      <c r="BE116" s="101"/>
      <c r="BF116" s="101"/>
      <c r="BG116" s="101"/>
      <c r="BH116" s="101"/>
      <c r="BI116" s="100" t="str">
        <f>IFERROR(__xludf.DUMMYFUNCTION("IF(OR(REGEXMATCH(I116,""Peraturan Walikota""),REGEXMATCH(I116,""Peraturan Bupati""),REGEXMATCH(I116,""PERATURAN BUPATI""),REGEXMATCH(I116,""PERATURAN WALIKOTA"")),""Ada"",""Tidak Ada"")"),"Ada")</f>
        <v>Ada</v>
      </c>
      <c r="BJ116" s="98" t="str">
        <f t="shared" si="24"/>
        <v>Ada</v>
      </c>
      <c r="BK116" s="96" t="str">
        <f t="shared" si="25"/>
        <v>Ada</v>
      </c>
      <c r="BL116" s="98" t="str">
        <f t="shared" si="4"/>
        <v>Lengkap</v>
      </c>
      <c r="BM116" s="98" t="str">
        <f t="shared" si="5"/>
        <v>Tidak Lengkap</v>
      </c>
    </row>
    <row r="117">
      <c r="A117" s="96" t="s">
        <v>30</v>
      </c>
      <c r="B117" s="97">
        <v>111.0</v>
      </c>
      <c r="C117" s="96" t="s">
        <v>1493</v>
      </c>
      <c r="D117" s="96" t="s">
        <v>1494</v>
      </c>
      <c r="E117" s="96" t="s">
        <v>1495</v>
      </c>
      <c r="F117" s="102" t="s">
        <v>1496</v>
      </c>
      <c r="G117" s="102" t="s">
        <v>1496</v>
      </c>
      <c r="H117" s="96" t="s">
        <v>11</v>
      </c>
      <c r="I117" s="96" t="s">
        <v>1497</v>
      </c>
      <c r="J117" s="97">
        <v>2021.0</v>
      </c>
      <c r="K117" s="97" t="s">
        <v>223</v>
      </c>
      <c r="L117" s="96" t="s">
        <v>1498</v>
      </c>
      <c r="M117" s="96" t="s">
        <v>1499</v>
      </c>
      <c r="N117" s="96" t="s">
        <v>1500</v>
      </c>
      <c r="O117" s="96" t="s">
        <v>276</v>
      </c>
      <c r="P117" s="96" t="s">
        <v>369</v>
      </c>
      <c r="Q117" s="98"/>
      <c r="R117" s="96" t="s">
        <v>9</v>
      </c>
      <c r="S117" s="96" t="s">
        <v>21</v>
      </c>
      <c r="T117" s="96" t="s">
        <v>21</v>
      </c>
      <c r="U117" s="96" t="s">
        <v>555</v>
      </c>
      <c r="V117" s="96" t="s">
        <v>555</v>
      </c>
      <c r="W117" s="96" t="s">
        <v>555</v>
      </c>
      <c r="X117" s="96" t="s">
        <v>555</v>
      </c>
      <c r="Y117" s="96" t="s">
        <v>555</v>
      </c>
      <c r="Z117" s="96" t="s">
        <v>555</v>
      </c>
      <c r="AA117" s="96" t="s">
        <v>21</v>
      </c>
      <c r="AB117" s="96" t="s">
        <v>21</v>
      </c>
      <c r="AC117" s="96" t="s">
        <v>228</v>
      </c>
      <c r="AD117" s="96" t="s">
        <v>228</v>
      </c>
      <c r="AE117" s="96" t="s">
        <v>228</v>
      </c>
      <c r="AF117" s="96" t="s">
        <v>228</v>
      </c>
      <c r="AG117" s="96" t="s">
        <v>228</v>
      </c>
      <c r="AH117" s="96" t="s">
        <v>228</v>
      </c>
      <c r="AI117" s="98"/>
      <c r="AJ117" s="96" t="s">
        <v>228</v>
      </c>
      <c r="AK117" s="98"/>
      <c r="AL117" s="96" t="s">
        <v>228</v>
      </c>
      <c r="AM117" s="96" t="s">
        <v>228</v>
      </c>
      <c r="AN117" s="98"/>
      <c r="AO117" s="96" t="s">
        <v>1501</v>
      </c>
      <c r="AP117" s="96" t="s">
        <v>242</v>
      </c>
      <c r="AQ117" s="98"/>
      <c r="AR117" s="98"/>
      <c r="AS117" s="98"/>
      <c r="AT117" s="98"/>
      <c r="AU117" s="98"/>
      <c r="AV117" s="96" t="s">
        <v>231</v>
      </c>
      <c r="AW117" s="98"/>
      <c r="AX117" s="98"/>
      <c r="AY117" s="98"/>
      <c r="AZ117" s="98"/>
      <c r="BA117" s="98"/>
      <c r="BB117" s="98"/>
      <c r="BC117" s="100">
        <f t="shared" si="23"/>
        <v>9</v>
      </c>
      <c r="BD117" s="101"/>
      <c r="BE117" s="101"/>
      <c r="BF117" s="101"/>
      <c r="BG117" s="101"/>
      <c r="BH117" s="101"/>
      <c r="BI117" s="100" t="str">
        <f>IFERROR(__xludf.DUMMYFUNCTION("IF(OR(REGEXMATCH(I117,""Peraturan Walikota""),REGEXMATCH(I117,""Peraturan Bupati""),REGEXMATCH(I117,""PERATURAN BUPATI""),REGEXMATCH(I117,""PERATURAN WALIKOTA"")),""Ada"",""Tidak Ada"")"),"Ada")</f>
        <v>Ada</v>
      </c>
      <c r="BJ117" s="98" t="str">
        <f t="shared" si="24"/>
        <v>Ada</v>
      </c>
      <c r="BK117" s="96" t="str">
        <f t="shared" si="25"/>
        <v>Ada</v>
      </c>
      <c r="BL117" s="98" t="str">
        <f t="shared" si="4"/>
        <v>Tidak Lengkap</v>
      </c>
      <c r="BM117" s="98" t="str">
        <f t="shared" si="5"/>
        <v>Tidak Lengkap</v>
      </c>
    </row>
    <row r="118">
      <c r="A118" s="96" t="s">
        <v>30</v>
      </c>
      <c r="B118" s="97">
        <v>112.0</v>
      </c>
      <c r="C118" s="96" t="s">
        <v>1502</v>
      </c>
      <c r="D118" s="96" t="s">
        <v>1503</v>
      </c>
      <c r="E118" s="96" t="s">
        <v>1504</v>
      </c>
      <c r="F118" s="96">
        <v>0.0</v>
      </c>
      <c r="G118" s="96">
        <v>8.2280167363E10</v>
      </c>
      <c r="H118" s="96" t="s">
        <v>11</v>
      </c>
      <c r="I118" s="96" t="s">
        <v>1505</v>
      </c>
      <c r="J118" s="97">
        <v>2020.0</v>
      </c>
      <c r="K118" s="97" t="s">
        <v>223</v>
      </c>
      <c r="L118" s="96" t="s">
        <v>1506</v>
      </c>
      <c r="M118" s="96" t="s">
        <v>1507</v>
      </c>
      <c r="N118" s="96" t="s">
        <v>1508</v>
      </c>
      <c r="O118" s="96" t="s">
        <v>260</v>
      </c>
      <c r="P118" s="96" t="s">
        <v>330</v>
      </c>
      <c r="Q118" s="96" t="s">
        <v>1509</v>
      </c>
      <c r="R118" s="96" t="s">
        <v>9</v>
      </c>
      <c r="S118" s="96" t="s">
        <v>9</v>
      </c>
      <c r="T118" s="96" t="s">
        <v>9</v>
      </c>
      <c r="U118" s="96" t="s">
        <v>21</v>
      </c>
      <c r="V118" s="96" t="s">
        <v>21</v>
      </c>
      <c r="W118" s="96" t="s">
        <v>21</v>
      </c>
      <c r="X118" s="96" t="s">
        <v>9</v>
      </c>
      <c r="Y118" s="96" t="s">
        <v>21</v>
      </c>
      <c r="Z118" s="96" t="s">
        <v>21</v>
      </c>
      <c r="AA118" s="96" t="s">
        <v>21</v>
      </c>
      <c r="AB118" s="96" t="s">
        <v>21</v>
      </c>
      <c r="AC118" s="96" t="s">
        <v>228</v>
      </c>
      <c r="AD118" s="96" t="s">
        <v>228</v>
      </c>
      <c r="AE118" s="96" t="s">
        <v>228</v>
      </c>
      <c r="AF118" s="96" t="s">
        <v>228</v>
      </c>
      <c r="AG118" s="96" t="s">
        <v>228</v>
      </c>
      <c r="AH118" s="96" t="s">
        <v>228</v>
      </c>
      <c r="AI118" s="96" t="s">
        <v>229</v>
      </c>
      <c r="AJ118" s="96" t="s">
        <v>228</v>
      </c>
      <c r="AK118" s="96" t="s">
        <v>229</v>
      </c>
      <c r="AL118" s="96" t="s">
        <v>228</v>
      </c>
      <c r="AM118" s="96" t="s">
        <v>228</v>
      </c>
      <c r="AN118" s="96"/>
      <c r="AO118" s="96" t="s">
        <v>1510</v>
      </c>
      <c r="AP118" s="96" t="s">
        <v>242</v>
      </c>
      <c r="AQ118" s="96"/>
      <c r="AR118" s="99"/>
      <c r="AS118" s="99"/>
      <c r="AT118" s="98"/>
      <c r="AU118" s="96" t="s">
        <v>279</v>
      </c>
      <c r="AV118" s="98"/>
      <c r="AW118" s="98"/>
      <c r="AX118" s="98"/>
      <c r="AY118" s="98"/>
      <c r="AZ118" s="98"/>
      <c r="BA118" s="96" t="s">
        <v>1511</v>
      </c>
      <c r="BB118" s="96" t="s">
        <v>1512</v>
      </c>
      <c r="BC118" s="100">
        <f t="shared" si="23"/>
        <v>9</v>
      </c>
      <c r="BD118" s="101"/>
      <c r="BE118" s="101"/>
      <c r="BF118" s="101"/>
      <c r="BG118" s="101"/>
      <c r="BH118" s="101"/>
      <c r="BI118" s="100" t="str">
        <f>IFERROR(__xludf.DUMMYFUNCTION("IF(OR(REGEXMATCH(I118,""Peraturan Walikota""),REGEXMATCH(I118,""Peraturan Bupati""),REGEXMATCH(I118,""PERATURAN BUPATI""),REGEXMATCH(I118,""PERATURAN WALIKOTA"")),""Ada"",""Tidak Ada"")"),"Ada")</f>
        <v>Ada</v>
      </c>
      <c r="BJ118" s="98" t="str">
        <f t="shared" si="24"/>
        <v>Ada</v>
      </c>
      <c r="BK118" s="96" t="str">
        <f t="shared" si="25"/>
        <v>Ada</v>
      </c>
      <c r="BL118" s="98" t="str">
        <f t="shared" si="4"/>
        <v>Lengkap</v>
      </c>
      <c r="BM118" s="98" t="str">
        <f t="shared" si="5"/>
        <v>Tidak Lengkap</v>
      </c>
    </row>
    <row r="119">
      <c r="A119" s="96" t="s">
        <v>30</v>
      </c>
      <c r="B119" s="97">
        <v>113.0</v>
      </c>
      <c r="C119" s="96" t="s">
        <v>1513</v>
      </c>
      <c r="D119" s="98" t="s">
        <v>1514</v>
      </c>
      <c r="E119" s="96" t="s">
        <v>1515</v>
      </c>
      <c r="F119" s="102" t="s">
        <v>1516</v>
      </c>
      <c r="G119" s="98"/>
      <c r="H119" s="96" t="s">
        <v>11</v>
      </c>
      <c r="I119" s="96" t="s">
        <v>1517</v>
      </c>
      <c r="J119" s="97">
        <v>2021.0</v>
      </c>
      <c r="K119" s="97" t="s">
        <v>223</v>
      </c>
      <c r="L119" s="96" t="s">
        <v>1518</v>
      </c>
      <c r="M119" s="103" t="s">
        <v>1519</v>
      </c>
      <c r="N119" s="96" t="s">
        <v>951</v>
      </c>
      <c r="O119" s="96" t="s">
        <v>253</v>
      </c>
      <c r="P119" s="96" t="s">
        <v>314</v>
      </c>
      <c r="Q119" s="96" t="s">
        <v>300</v>
      </c>
      <c r="R119" s="96" t="s">
        <v>21</v>
      </c>
      <c r="S119" s="96" t="s">
        <v>9</v>
      </c>
      <c r="T119" s="96" t="s">
        <v>21</v>
      </c>
      <c r="U119" s="96" t="s">
        <v>9</v>
      </c>
      <c r="V119" s="96" t="s">
        <v>21</v>
      </c>
      <c r="W119" s="96" t="s">
        <v>21</v>
      </c>
      <c r="X119" s="96" t="s">
        <v>21</v>
      </c>
      <c r="Y119" s="96" t="s">
        <v>9</v>
      </c>
      <c r="Z119" s="96" t="s">
        <v>21</v>
      </c>
      <c r="AA119" s="96" t="s">
        <v>21</v>
      </c>
      <c r="AB119" s="96" t="s">
        <v>21</v>
      </c>
      <c r="AC119" s="96" t="s">
        <v>228</v>
      </c>
      <c r="AD119" s="96" t="s">
        <v>228</v>
      </c>
      <c r="AE119" s="96" t="s">
        <v>228</v>
      </c>
      <c r="AF119" s="96" t="s">
        <v>228</v>
      </c>
      <c r="AG119" s="96" t="s">
        <v>228</v>
      </c>
      <c r="AH119" s="96" t="s">
        <v>228</v>
      </c>
      <c r="AI119" s="96" t="s">
        <v>228</v>
      </c>
      <c r="AJ119" s="96" t="s">
        <v>228</v>
      </c>
      <c r="AK119" s="96" t="s">
        <v>229</v>
      </c>
      <c r="AL119" s="96" t="s">
        <v>228</v>
      </c>
      <c r="AM119" s="96" t="s">
        <v>228</v>
      </c>
      <c r="AN119" s="96" t="s">
        <v>370</v>
      </c>
      <c r="AO119" s="96" t="s">
        <v>1520</v>
      </c>
      <c r="AP119" s="96" t="s">
        <v>317</v>
      </c>
      <c r="AQ119" s="98"/>
      <c r="AR119" s="98"/>
      <c r="AS119" s="98"/>
      <c r="AT119" s="98"/>
      <c r="AU119" s="98"/>
      <c r="AV119" s="96" t="s">
        <v>231</v>
      </c>
      <c r="AW119" s="98"/>
      <c r="AX119" s="98"/>
      <c r="AY119" s="98"/>
      <c r="AZ119" s="98"/>
      <c r="BA119" s="98"/>
      <c r="BB119" s="98"/>
      <c r="BC119" s="100">
        <f t="shared" si="23"/>
        <v>10</v>
      </c>
      <c r="BD119" s="101"/>
      <c r="BE119" s="101"/>
      <c r="BF119" s="101"/>
      <c r="BG119" s="101"/>
      <c r="BH119" s="101"/>
      <c r="BI119" s="100" t="str">
        <f>IFERROR(__xludf.DUMMYFUNCTION("IF(OR(REGEXMATCH(I119,""Peraturan Walikota""),REGEXMATCH(I119,""Peraturan Bupati""),REGEXMATCH(I119,""PERATURAN BUPATI""),REGEXMATCH(I119,""PERATURAN WALIKOTA"")),""Ada"",""Tidak Ada"")"),"Ada")</f>
        <v>Ada</v>
      </c>
      <c r="BJ119" s="98" t="str">
        <f t="shared" si="24"/>
        <v>Ada</v>
      </c>
      <c r="BK119" s="96" t="str">
        <f t="shared" si="25"/>
        <v>Ada</v>
      </c>
      <c r="BL119" s="98" t="str">
        <f t="shared" si="4"/>
        <v>Tidak Lengkap</v>
      </c>
      <c r="BM119" s="98" t="str">
        <f t="shared" si="5"/>
        <v>Tidak Lengkap</v>
      </c>
    </row>
    <row r="120">
      <c r="A120" s="96" t="s">
        <v>30</v>
      </c>
      <c r="B120" s="97">
        <v>114.0</v>
      </c>
      <c r="C120" s="96" t="s">
        <v>1521</v>
      </c>
      <c r="D120" s="96" t="s">
        <v>1522</v>
      </c>
      <c r="E120" s="96" t="s">
        <v>1523</v>
      </c>
      <c r="F120" s="102" t="s">
        <v>1524</v>
      </c>
      <c r="G120" s="102" t="s">
        <v>1524</v>
      </c>
      <c r="H120" s="96" t="s">
        <v>11</v>
      </c>
      <c r="I120" s="96" t="s">
        <v>1525</v>
      </c>
      <c r="J120" s="97">
        <v>2021.0</v>
      </c>
      <c r="K120" s="97" t="s">
        <v>387</v>
      </c>
      <c r="L120" s="96" t="s">
        <v>1522</v>
      </c>
      <c r="M120" s="96" t="s">
        <v>1526</v>
      </c>
      <c r="N120" s="96" t="s">
        <v>1527</v>
      </c>
      <c r="O120" s="96" t="s">
        <v>276</v>
      </c>
      <c r="P120" s="96" t="s">
        <v>369</v>
      </c>
      <c r="Q120" s="96" t="s">
        <v>1528</v>
      </c>
      <c r="R120" s="96" t="s">
        <v>21</v>
      </c>
      <c r="S120" s="96" t="s">
        <v>21</v>
      </c>
      <c r="T120" s="96" t="s">
        <v>21</v>
      </c>
      <c r="U120" s="98"/>
      <c r="V120" s="98"/>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c r="AS120" s="98"/>
      <c r="AT120" s="98"/>
      <c r="AU120" s="98"/>
      <c r="AV120" s="98"/>
      <c r="AW120" s="98"/>
      <c r="AX120" s="98"/>
      <c r="AY120" s="98"/>
      <c r="AZ120" s="98"/>
      <c r="BA120" s="98"/>
      <c r="BB120" s="98"/>
      <c r="BC120" s="100">
        <f t="shared" si="23"/>
        <v>0</v>
      </c>
      <c r="BD120" s="101"/>
      <c r="BE120" s="101"/>
      <c r="BF120" s="101"/>
      <c r="BG120" s="101"/>
      <c r="BH120" s="101"/>
      <c r="BI120" s="100" t="str">
        <f>IFERROR(__xludf.DUMMYFUNCTION("IF(OR(REGEXMATCH(I120,""Peraturan Walikota""),REGEXMATCH(I120,""Peraturan Bupati""),REGEXMATCH(I120,""PERATURAN BUPATI""),REGEXMATCH(I120,""PERATURAN WALIKOTA"")),""Ada"",""Tidak Ada"")"),"Ada")</f>
        <v>Ada</v>
      </c>
      <c r="BJ120" s="98" t="str">
        <f t="shared" si="24"/>
        <v>Ada</v>
      </c>
      <c r="BK120" s="96" t="str">
        <f t="shared" si="25"/>
        <v>Ada</v>
      </c>
      <c r="BL120" s="98" t="str">
        <f t="shared" si="4"/>
        <v>Tidak Lengkap</v>
      </c>
      <c r="BM120" s="98" t="str">
        <f t="shared" si="5"/>
        <v>Tidak Lengkap</v>
      </c>
    </row>
    <row r="121">
      <c r="A121" s="96" t="s">
        <v>30</v>
      </c>
      <c r="B121" s="97">
        <v>115.0</v>
      </c>
      <c r="C121" s="96" t="s">
        <v>1529</v>
      </c>
      <c r="D121" s="96" t="s">
        <v>1530</v>
      </c>
      <c r="E121" s="96" t="s">
        <v>1531</v>
      </c>
      <c r="F121" s="96">
        <v>8.2282479769E10</v>
      </c>
      <c r="G121" s="96">
        <v>8.2282479769E10</v>
      </c>
      <c r="H121" s="96" t="s">
        <v>11</v>
      </c>
      <c r="I121" s="96" t="s">
        <v>1532</v>
      </c>
      <c r="J121" s="97">
        <v>2021.0</v>
      </c>
      <c r="K121" s="97" t="s">
        <v>223</v>
      </c>
      <c r="L121" s="96" t="s">
        <v>1533</v>
      </c>
      <c r="M121" s="111" t="s">
        <v>1534</v>
      </c>
      <c r="N121" s="96" t="s">
        <v>1535</v>
      </c>
      <c r="O121" s="96" t="s">
        <v>286</v>
      </c>
      <c r="P121" s="96" t="s">
        <v>287</v>
      </c>
      <c r="Q121" s="96" t="s">
        <v>287</v>
      </c>
      <c r="R121" s="96" t="s">
        <v>9</v>
      </c>
      <c r="S121" s="96" t="s">
        <v>9</v>
      </c>
      <c r="T121" s="96" t="s">
        <v>9</v>
      </c>
      <c r="U121" s="96" t="s">
        <v>21</v>
      </c>
      <c r="V121" s="96" t="s">
        <v>21</v>
      </c>
      <c r="W121" s="96" t="s">
        <v>21</v>
      </c>
      <c r="X121" s="96" t="s">
        <v>9</v>
      </c>
      <c r="Y121" s="96" t="s">
        <v>21</v>
      </c>
      <c r="Z121" s="96" t="s">
        <v>21</v>
      </c>
      <c r="AA121" s="96" t="s">
        <v>21</v>
      </c>
      <c r="AB121" s="96" t="s">
        <v>9</v>
      </c>
      <c r="AC121" s="96" t="s">
        <v>228</v>
      </c>
      <c r="AD121" s="96" t="s">
        <v>228</v>
      </c>
      <c r="AE121" s="96" t="s">
        <v>229</v>
      </c>
      <c r="AF121" s="96" t="s">
        <v>228</v>
      </c>
      <c r="AG121" s="96" t="s">
        <v>229</v>
      </c>
      <c r="AH121" s="96" t="s">
        <v>229</v>
      </c>
      <c r="AI121" s="96" t="s">
        <v>229</v>
      </c>
      <c r="AJ121" s="96" t="s">
        <v>228</v>
      </c>
      <c r="AK121" s="96" t="s">
        <v>229</v>
      </c>
      <c r="AL121" s="96" t="s">
        <v>228</v>
      </c>
      <c r="AM121" s="96" t="s">
        <v>228</v>
      </c>
      <c r="AN121" s="96"/>
      <c r="AO121" s="96" t="s">
        <v>1536</v>
      </c>
      <c r="AP121" s="96" t="s">
        <v>1537</v>
      </c>
      <c r="AQ121" s="96"/>
      <c r="AR121" s="96"/>
      <c r="AS121" s="96"/>
      <c r="AT121" s="98"/>
      <c r="AU121" s="98"/>
      <c r="AV121" s="96" t="s">
        <v>231</v>
      </c>
      <c r="AW121" s="98"/>
      <c r="AX121" s="98"/>
      <c r="AY121" s="98"/>
      <c r="AZ121" s="98"/>
      <c r="BA121" s="98"/>
      <c r="BB121" s="98"/>
      <c r="BC121" s="100">
        <f t="shared" si="23"/>
        <v>6</v>
      </c>
      <c r="BD121" s="101"/>
      <c r="BE121" s="101"/>
      <c r="BF121" s="101"/>
      <c r="BG121" s="101"/>
      <c r="BH121" s="101"/>
      <c r="BI121" s="100" t="str">
        <f>IFERROR(__xludf.DUMMYFUNCTION("IF(OR(REGEXMATCH(I121,""Peraturan Walikota""),REGEXMATCH(I121,""Peraturan Bupati""),REGEXMATCH(I121,""PERATURAN BUPATI""),REGEXMATCH(I121,""PERATURAN WALIKOTA"")),""Ada"",""Tidak Ada"")"),"Ada")</f>
        <v>Ada</v>
      </c>
      <c r="BJ121" s="98" t="str">
        <f t="shared" si="24"/>
        <v>Ada</v>
      </c>
      <c r="BK121" s="96" t="str">
        <f t="shared" si="25"/>
        <v>Tidak Ada</v>
      </c>
      <c r="BL121" s="98" t="str">
        <f t="shared" si="4"/>
        <v>Lengkap</v>
      </c>
      <c r="BM121" s="98" t="str">
        <f t="shared" si="5"/>
        <v>Tidak Lengkap</v>
      </c>
    </row>
    <row r="122">
      <c r="A122" s="96" t="s">
        <v>30</v>
      </c>
      <c r="B122" s="97">
        <v>116.0</v>
      </c>
      <c r="C122" s="96" t="s">
        <v>1538</v>
      </c>
      <c r="D122" s="96" t="s">
        <v>1539</v>
      </c>
      <c r="E122" s="96" t="s">
        <v>1540</v>
      </c>
      <c r="F122" s="96" t="s">
        <v>1541</v>
      </c>
      <c r="G122" s="96" t="s">
        <v>1542</v>
      </c>
      <c r="H122" s="96" t="s">
        <v>11</v>
      </c>
      <c r="I122" s="96" t="s">
        <v>1543</v>
      </c>
      <c r="J122" s="97">
        <v>2021.0</v>
      </c>
      <c r="K122" s="97" t="s">
        <v>387</v>
      </c>
      <c r="L122" s="96" t="s">
        <v>1544</v>
      </c>
      <c r="M122" s="96" t="s">
        <v>1545</v>
      </c>
      <c r="N122" s="96" t="s">
        <v>669</v>
      </c>
      <c r="O122" s="96" t="s">
        <v>286</v>
      </c>
      <c r="P122" s="96" t="s">
        <v>287</v>
      </c>
      <c r="Q122" s="96" t="s">
        <v>1546</v>
      </c>
      <c r="R122" s="96" t="s">
        <v>9</v>
      </c>
      <c r="S122" s="96" t="s">
        <v>21</v>
      </c>
      <c r="T122" s="96" t="s">
        <v>21</v>
      </c>
      <c r="U122" s="96" t="s">
        <v>21</v>
      </c>
      <c r="V122" s="96" t="s">
        <v>21</v>
      </c>
      <c r="W122" s="96" t="s">
        <v>21</v>
      </c>
      <c r="X122" s="96" t="s">
        <v>9</v>
      </c>
      <c r="Y122" s="96" t="s">
        <v>21</v>
      </c>
      <c r="Z122" s="96" t="s">
        <v>9</v>
      </c>
      <c r="AA122" s="96" t="s">
        <v>21</v>
      </c>
      <c r="AB122" s="96" t="s">
        <v>21</v>
      </c>
      <c r="AC122" s="96" t="s">
        <v>228</v>
      </c>
      <c r="AD122" s="96" t="s">
        <v>228</v>
      </c>
      <c r="AE122" s="96" t="s">
        <v>228</v>
      </c>
      <c r="AF122" s="96" t="s">
        <v>228</v>
      </c>
      <c r="AG122" s="96" t="s">
        <v>229</v>
      </c>
      <c r="AH122" s="96" t="s">
        <v>228</v>
      </c>
      <c r="AI122" s="96" t="s">
        <v>229</v>
      </c>
      <c r="AJ122" s="96" t="s">
        <v>228</v>
      </c>
      <c r="AK122" s="96" t="s">
        <v>229</v>
      </c>
      <c r="AL122" s="96" t="s">
        <v>228</v>
      </c>
      <c r="AM122" s="96" t="s">
        <v>228</v>
      </c>
      <c r="AN122" s="96" t="s">
        <v>1547</v>
      </c>
      <c r="AO122" s="96" t="s">
        <v>1548</v>
      </c>
      <c r="AP122" s="96" t="s">
        <v>392</v>
      </c>
      <c r="AQ122" s="96"/>
      <c r="AR122" s="96"/>
      <c r="AS122" s="96"/>
      <c r="AT122" s="98"/>
      <c r="AU122" s="98"/>
      <c r="AV122" s="96" t="s">
        <v>231</v>
      </c>
      <c r="AW122" s="98"/>
      <c r="AX122" s="98"/>
      <c r="AY122" s="98"/>
      <c r="AZ122" s="98"/>
      <c r="BA122" s="96" t="s">
        <v>1549</v>
      </c>
      <c r="BB122" s="96" t="s">
        <v>1550</v>
      </c>
      <c r="BC122" s="100">
        <f t="shared" si="23"/>
        <v>8</v>
      </c>
      <c r="BD122" s="101"/>
      <c r="BE122" s="101"/>
      <c r="BF122" s="101"/>
      <c r="BG122" s="101"/>
      <c r="BH122" s="101"/>
      <c r="BI122" s="100" t="str">
        <f>IFERROR(__xludf.DUMMYFUNCTION("IF(OR(REGEXMATCH(I122,""Peraturan Walikota""),REGEXMATCH(I122,""Peraturan Bupati""),REGEXMATCH(I122,""PERATURAN BUPATI""),REGEXMATCH(I122,""PERATURAN WALIKOTA"")),""Ada"",""Tidak Ada"")"),"Ada")</f>
        <v>Ada</v>
      </c>
      <c r="BJ122" s="98" t="str">
        <f t="shared" si="24"/>
        <v>Ada</v>
      </c>
      <c r="BK122" s="96" t="str">
        <f t="shared" si="25"/>
        <v>Tidak Ada</v>
      </c>
      <c r="BL122" s="98" t="str">
        <f t="shared" si="4"/>
        <v>Tidak Lengkap</v>
      </c>
      <c r="BM122" s="98" t="str">
        <f t="shared" si="5"/>
        <v>Tidak Lengkap</v>
      </c>
    </row>
    <row r="123">
      <c r="A123" s="96" t="s">
        <v>30</v>
      </c>
      <c r="B123" s="97">
        <v>117.0</v>
      </c>
      <c r="C123" s="98" t="s">
        <v>1551</v>
      </c>
      <c r="D123" s="96" t="s">
        <v>1552</v>
      </c>
      <c r="E123" s="96" t="s">
        <v>1553</v>
      </c>
      <c r="F123" s="96">
        <v>8.1271113406E10</v>
      </c>
      <c r="G123" s="96">
        <v>8.1271113406E10</v>
      </c>
      <c r="H123" s="96" t="s">
        <v>1554</v>
      </c>
      <c r="I123" s="96" t="s">
        <v>1555</v>
      </c>
      <c r="J123" s="97">
        <v>2022.0</v>
      </c>
      <c r="K123" s="97" t="s">
        <v>223</v>
      </c>
      <c r="L123" s="96" t="s">
        <v>1556</v>
      </c>
      <c r="M123" s="96" t="s">
        <v>1557</v>
      </c>
      <c r="N123" s="96" t="s">
        <v>237</v>
      </c>
      <c r="O123" s="96" t="s">
        <v>286</v>
      </c>
      <c r="P123" s="96" t="s">
        <v>287</v>
      </c>
      <c r="Q123" s="96" t="s">
        <v>237</v>
      </c>
      <c r="R123" s="96" t="s">
        <v>9</v>
      </c>
      <c r="S123" s="96" t="s">
        <v>9</v>
      </c>
      <c r="T123" s="96" t="s">
        <v>21</v>
      </c>
      <c r="U123" s="96" t="s">
        <v>21</v>
      </c>
      <c r="V123" s="96" t="s">
        <v>21</v>
      </c>
      <c r="W123" s="96" t="s">
        <v>9</v>
      </c>
      <c r="X123" s="96" t="s">
        <v>9</v>
      </c>
      <c r="Y123" s="96" t="s">
        <v>21</v>
      </c>
      <c r="Z123" s="96" t="s">
        <v>21</v>
      </c>
      <c r="AA123" s="96" t="s">
        <v>21</v>
      </c>
      <c r="AB123" s="96" t="s">
        <v>21</v>
      </c>
      <c r="AC123" s="96" t="s">
        <v>228</v>
      </c>
      <c r="AD123" s="96" t="s">
        <v>228</v>
      </c>
      <c r="AE123" s="96" t="s">
        <v>228</v>
      </c>
      <c r="AF123" s="96" t="s">
        <v>228</v>
      </c>
      <c r="AG123" s="96" t="s">
        <v>228</v>
      </c>
      <c r="AH123" s="96" t="s">
        <v>228</v>
      </c>
      <c r="AI123" s="96" t="s">
        <v>229</v>
      </c>
      <c r="AJ123" s="96" t="s">
        <v>229</v>
      </c>
      <c r="AK123" s="96" t="s">
        <v>229</v>
      </c>
      <c r="AL123" s="96" t="s">
        <v>228</v>
      </c>
      <c r="AM123" s="96" t="s">
        <v>228</v>
      </c>
      <c r="AN123" s="96" t="s">
        <v>237</v>
      </c>
      <c r="AO123" s="96" t="s">
        <v>1558</v>
      </c>
      <c r="AP123" s="96" t="s">
        <v>1559</v>
      </c>
      <c r="AQ123" s="96"/>
      <c r="AR123" s="99"/>
      <c r="AS123" s="99"/>
      <c r="AT123" s="98"/>
      <c r="AU123" s="98"/>
      <c r="AV123" s="98"/>
      <c r="AW123" s="96" t="s">
        <v>231</v>
      </c>
      <c r="AX123" s="98"/>
      <c r="AY123" s="98"/>
      <c r="AZ123" s="98"/>
      <c r="BA123" s="96" t="s">
        <v>1560</v>
      </c>
      <c r="BB123" s="96" t="s">
        <v>1561</v>
      </c>
      <c r="BC123" s="100">
        <f t="shared" si="23"/>
        <v>8</v>
      </c>
      <c r="BD123" s="101"/>
      <c r="BE123" s="101"/>
      <c r="BF123" s="101"/>
      <c r="BG123" s="101"/>
      <c r="BH123" s="101"/>
      <c r="BI123" s="100" t="str">
        <f>IFERROR(__xludf.DUMMYFUNCTION("IF(OR(REGEXMATCH(I123,""Peraturan Walikota""),REGEXMATCH(I123,""Peraturan Bupati""),REGEXMATCH(I123,""PERATURAN BUPATI""),REGEXMATCH(I123,""PERATURAN WALIKOTA"")),""Ada"",""Tidak Ada"")"),"Ada")</f>
        <v>Ada</v>
      </c>
      <c r="BJ123" s="98" t="str">
        <f t="shared" si="24"/>
        <v>Ada</v>
      </c>
      <c r="BK123" s="96" t="str">
        <f t="shared" si="25"/>
        <v>Tidak Ada</v>
      </c>
      <c r="BL123" s="98" t="str">
        <f t="shared" si="4"/>
        <v>Tidak Lengkap</v>
      </c>
      <c r="BM123" s="98" t="str">
        <f t="shared" si="5"/>
        <v>Tidak Lengkap</v>
      </c>
    </row>
    <row r="124">
      <c r="A124" s="96" t="s">
        <v>30</v>
      </c>
      <c r="B124" s="97">
        <v>118.0</v>
      </c>
      <c r="C124" s="96" t="s">
        <v>1562</v>
      </c>
      <c r="D124" s="96" t="s">
        <v>1563</v>
      </c>
      <c r="E124" s="96" t="s">
        <v>1564</v>
      </c>
      <c r="F124" s="96"/>
      <c r="G124" s="102" t="s">
        <v>1565</v>
      </c>
      <c r="H124" s="96" t="s">
        <v>11</v>
      </c>
      <c r="I124" s="96" t="s">
        <v>1566</v>
      </c>
      <c r="J124" s="97">
        <v>2023.0</v>
      </c>
      <c r="K124" s="97" t="s">
        <v>223</v>
      </c>
      <c r="L124" s="96" t="s">
        <v>1567</v>
      </c>
      <c r="M124" s="96" t="s">
        <v>1568</v>
      </c>
      <c r="N124" s="96" t="s">
        <v>1569</v>
      </c>
      <c r="O124" s="96" t="s">
        <v>253</v>
      </c>
      <c r="P124" s="96" t="s">
        <v>314</v>
      </c>
      <c r="Q124" s="98"/>
      <c r="R124" s="96" t="s">
        <v>21</v>
      </c>
      <c r="S124" s="96" t="s">
        <v>21</v>
      </c>
      <c r="T124" s="96" t="s">
        <v>21</v>
      </c>
      <c r="U124" s="96" t="s">
        <v>9</v>
      </c>
      <c r="V124" s="98"/>
      <c r="W124" s="98"/>
      <c r="X124" s="98"/>
      <c r="Y124" s="96" t="s">
        <v>9</v>
      </c>
      <c r="Z124" s="96" t="s">
        <v>9</v>
      </c>
      <c r="AA124" s="98"/>
      <c r="AB124" s="98"/>
      <c r="AC124" s="96" t="s">
        <v>228</v>
      </c>
      <c r="AD124" s="96" t="s">
        <v>228</v>
      </c>
      <c r="AE124" s="96" t="s">
        <v>228</v>
      </c>
      <c r="AF124" s="96" t="s">
        <v>228</v>
      </c>
      <c r="AG124" s="96" t="s">
        <v>228</v>
      </c>
      <c r="AH124" s="96" t="s">
        <v>228</v>
      </c>
      <c r="AI124" s="98"/>
      <c r="AJ124" s="96" t="s">
        <v>228</v>
      </c>
      <c r="AK124" s="98"/>
      <c r="AL124" s="96" t="s">
        <v>228</v>
      </c>
      <c r="AM124" s="96" t="s">
        <v>228</v>
      </c>
      <c r="AN124" s="96" t="s">
        <v>1570</v>
      </c>
      <c r="AO124" s="96" t="s">
        <v>1571</v>
      </c>
      <c r="AP124" s="96" t="s">
        <v>1572</v>
      </c>
      <c r="AQ124" s="98"/>
      <c r="AR124" s="98"/>
      <c r="AS124" s="98"/>
      <c r="AT124" s="98"/>
      <c r="AU124" s="98"/>
      <c r="AV124" s="98"/>
      <c r="AW124" s="98"/>
      <c r="AX124" s="96" t="s">
        <v>231</v>
      </c>
      <c r="AY124" s="98"/>
      <c r="AZ124" s="98"/>
      <c r="BA124" s="98"/>
      <c r="BB124" s="98"/>
      <c r="BC124" s="100">
        <f t="shared" si="23"/>
        <v>9</v>
      </c>
      <c r="BD124" s="101"/>
      <c r="BE124" s="101"/>
      <c r="BF124" s="101"/>
      <c r="BG124" s="101"/>
      <c r="BH124" s="101"/>
      <c r="BI124" s="100" t="str">
        <f>IFERROR(__xludf.DUMMYFUNCTION("IF(OR(REGEXMATCH(I124,""Peraturan Walikota""),REGEXMATCH(I124,""Peraturan Bupati""),REGEXMATCH(I124,""PERATURAN BUPATI""),REGEXMATCH(I124,""PERATURAN WALIKOTA"")),""Ada"",""Tidak Ada"")"),"Ada")</f>
        <v>Ada</v>
      </c>
      <c r="BJ124" s="98" t="str">
        <f t="shared" si="24"/>
        <v>Ada</v>
      </c>
      <c r="BK124" s="96" t="str">
        <f t="shared" si="25"/>
        <v>Ada</v>
      </c>
      <c r="BL124" s="98" t="str">
        <f t="shared" si="4"/>
        <v>Tidak Lengkap</v>
      </c>
      <c r="BM124" s="98" t="str">
        <f t="shared" si="5"/>
        <v>Tidak Lengkap</v>
      </c>
    </row>
    <row r="125">
      <c r="A125" s="96" t="s">
        <v>30</v>
      </c>
      <c r="B125" s="97">
        <v>119.0</v>
      </c>
      <c r="C125" s="96" t="s">
        <v>1573</v>
      </c>
      <c r="D125" s="96" t="s">
        <v>1574</v>
      </c>
      <c r="E125" s="96" t="s">
        <v>1575</v>
      </c>
      <c r="F125" s="96" t="s">
        <v>21</v>
      </c>
      <c r="G125" s="102" t="s">
        <v>1576</v>
      </c>
      <c r="H125" s="96" t="s">
        <v>11</v>
      </c>
      <c r="I125" s="96" t="s">
        <v>1577</v>
      </c>
      <c r="J125" s="97">
        <v>2022.0</v>
      </c>
      <c r="K125" s="97" t="s">
        <v>223</v>
      </c>
      <c r="L125" s="98"/>
      <c r="M125" s="96" t="s">
        <v>1578</v>
      </c>
      <c r="N125" s="96" t="s">
        <v>1579</v>
      </c>
      <c r="O125" s="96" t="s">
        <v>276</v>
      </c>
      <c r="P125" s="96" t="s">
        <v>647</v>
      </c>
      <c r="Q125" s="96"/>
      <c r="R125" s="96" t="s">
        <v>21</v>
      </c>
      <c r="S125" s="96" t="s">
        <v>21</v>
      </c>
      <c r="T125" s="96" t="s">
        <v>21</v>
      </c>
      <c r="U125" s="98"/>
      <c r="V125" s="98"/>
      <c r="W125" s="98"/>
      <c r="X125" s="98"/>
      <c r="Y125" s="98"/>
      <c r="Z125" s="98"/>
      <c r="AA125" s="98"/>
      <c r="AB125" s="98"/>
      <c r="AC125" s="98"/>
      <c r="AD125" s="98"/>
      <c r="AE125" s="98"/>
      <c r="AF125" s="98"/>
      <c r="AG125" s="98"/>
      <c r="AH125" s="98"/>
      <c r="AI125" s="98"/>
      <c r="AJ125" s="98"/>
      <c r="AK125" s="98"/>
      <c r="AL125" s="98"/>
      <c r="AM125" s="98"/>
      <c r="AN125" s="98"/>
      <c r="AO125" s="98"/>
      <c r="AP125" s="98"/>
      <c r="AQ125" s="98"/>
      <c r="AR125" s="98"/>
      <c r="AS125" s="98"/>
      <c r="AT125" s="98"/>
      <c r="AU125" s="98"/>
      <c r="AV125" s="98"/>
      <c r="AW125" s="98"/>
      <c r="AX125" s="98"/>
      <c r="AY125" s="98"/>
      <c r="AZ125" s="98"/>
      <c r="BA125" s="98"/>
      <c r="BB125" s="98"/>
      <c r="BC125" s="100">
        <f t="shared" si="23"/>
        <v>0</v>
      </c>
      <c r="BD125" s="101"/>
      <c r="BE125" s="101"/>
      <c r="BF125" s="101"/>
      <c r="BG125" s="101"/>
      <c r="BH125" s="101"/>
      <c r="BI125" s="100" t="str">
        <f>IFERROR(__xludf.DUMMYFUNCTION("IF(OR(REGEXMATCH(I125,""Peraturan Walikota""),REGEXMATCH(I125,""Peraturan Bupati""),REGEXMATCH(I125,""PERATURAN BUPATI""),REGEXMATCH(I125,""PERATURAN WALIKOTA"")),""Ada"",""Tidak Ada"")"),"Ada")</f>
        <v>Ada</v>
      </c>
      <c r="BJ125" s="98" t="str">
        <f t="shared" si="24"/>
        <v>Ada</v>
      </c>
      <c r="BK125" s="96" t="str">
        <f t="shared" si="25"/>
        <v>Tidak Ada</v>
      </c>
      <c r="BL125" s="98" t="str">
        <f t="shared" si="4"/>
        <v>Tidak Lengkap</v>
      </c>
      <c r="BM125" s="98" t="str">
        <f t="shared" si="5"/>
        <v>Tidak Lengkap</v>
      </c>
    </row>
    <row r="126">
      <c r="A126" s="96" t="s">
        <v>30</v>
      </c>
      <c r="B126" s="97">
        <v>120.0</v>
      </c>
      <c r="C126" s="96" t="s">
        <v>1580</v>
      </c>
      <c r="D126" s="96" t="s">
        <v>1581</v>
      </c>
      <c r="E126" s="96" t="s">
        <v>1582</v>
      </c>
      <c r="F126" s="102" t="s">
        <v>1583</v>
      </c>
      <c r="G126" s="102" t="s">
        <v>1583</v>
      </c>
      <c r="H126" s="96" t="s">
        <v>11</v>
      </c>
      <c r="I126" s="96" t="s">
        <v>1584</v>
      </c>
      <c r="J126" s="97">
        <v>2023.0</v>
      </c>
      <c r="K126" s="97" t="s">
        <v>223</v>
      </c>
      <c r="L126" s="98"/>
      <c r="M126" s="96" t="s">
        <v>1585</v>
      </c>
      <c r="N126" s="96" t="s">
        <v>1586</v>
      </c>
      <c r="O126" s="96" t="s">
        <v>253</v>
      </c>
      <c r="P126" s="96" t="s">
        <v>314</v>
      </c>
      <c r="Q126" s="98"/>
      <c r="R126" s="96" t="s">
        <v>21</v>
      </c>
      <c r="S126" s="96" t="s">
        <v>21</v>
      </c>
      <c r="T126" s="96" t="s">
        <v>21</v>
      </c>
      <c r="U126" s="98"/>
      <c r="V126" s="98"/>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c r="AS126" s="98"/>
      <c r="AT126" s="98"/>
      <c r="AU126" s="98"/>
      <c r="AV126" s="98"/>
      <c r="AW126" s="98"/>
      <c r="AX126" s="98"/>
      <c r="AY126" s="98"/>
      <c r="AZ126" s="98"/>
      <c r="BA126" s="98"/>
      <c r="BB126" s="98"/>
      <c r="BC126" s="100">
        <f t="shared" si="23"/>
        <v>0</v>
      </c>
      <c r="BD126" s="101"/>
      <c r="BE126" s="101"/>
      <c r="BF126" s="101"/>
      <c r="BG126" s="101"/>
      <c r="BH126" s="101"/>
      <c r="BI126" s="100" t="str">
        <f>IFERROR(__xludf.DUMMYFUNCTION("IF(OR(REGEXMATCH(I126,""Peraturan Walikota""),REGEXMATCH(I126,""Peraturan Bupati""),REGEXMATCH(I126,""PERATURAN BUPATI""),REGEXMATCH(I126,""PERATURAN WALIKOTA"")),""Ada"",""Tidak Ada"")"),"Ada")</f>
        <v>Ada</v>
      </c>
      <c r="BJ126" s="98" t="str">
        <f t="shared" si="24"/>
        <v>Ada</v>
      </c>
      <c r="BK126" s="96" t="str">
        <f t="shared" si="25"/>
        <v>Ada</v>
      </c>
      <c r="BL126" s="98" t="str">
        <f t="shared" si="4"/>
        <v>Tidak Lengkap</v>
      </c>
      <c r="BM126" s="98" t="str">
        <f t="shared" si="5"/>
        <v>Tidak Lengkap</v>
      </c>
    </row>
    <row r="127">
      <c r="A127" s="96" t="s">
        <v>30</v>
      </c>
      <c r="B127" s="97">
        <v>121.0</v>
      </c>
      <c r="C127" s="96" t="s">
        <v>1587</v>
      </c>
      <c r="D127" s="96" t="s">
        <v>1588</v>
      </c>
      <c r="E127" s="96" t="s">
        <v>1589</v>
      </c>
      <c r="F127" s="96" t="s">
        <v>21</v>
      </c>
      <c r="G127" s="102" t="s">
        <v>1590</v>
      </c>
      <c r="H127" s="96" t="s">
        <v>11</v>
      </c>
      <c r="I127" s="96" t="s">
        <v>1591</v>
      </c>
      <c r="J127" s="97">
        <v>2024.0</v>
      </c>
      <c r="K127" s="97" t="s">
        <v>223</v>
      </c>
      <c r="L127" s="103" t="s">
        <v>1592</v>
      </c>
      <c r="M127" s="96" t="s">
        <v>1593</v>
      </c>
      <c r="N127" s="96" t="s">
        <v>1594</v>
      </c>
      <c r="O127" s="96" t="s">
        <v>276</v>
      </c>
      <c r="P127" s="96" t="s">
        <v>647</v>
      </c>
      <c r="Q127" s="96"/>
      <c r="R127" s="96" t="s">
        <v>9</v>
      </c>
      <c r="S127" s="96" t="s">
        <v>595</v>
      </c>
      <c r="T127" s="96" t="s">
        <v>595</v>
      </c>
      <c r="U127" s="96" t="s">
        <v>595</v>
      </c>
      <c r="V127" s="98"/>
      <c r="W127" s="96" t="s">
        <v>9</v>
      </c>
      <c r="X127" s="98"/>
      <c r="Y127" s="96" t="s">
        <v>9</v>
      </c>
      <c r="Z127" s="96" t="s">
        <v>9</v>
      </c>
      <c r="AA127" s="98"/>
      <c r="AB127" s="98"/>
      <c r="AC127" s="96" t="s">
        <v>228</v>
      </c>
      <c r="AD127" s="96" t="s">
        <v>228</v>
      </c>
      <c r="AE127" s="96" t="s">
        <v>228</v>
      </c>
      <c r="AF127" s="96" t="s">
        <v>228</v>
      </c>
      <c r="AG127" s="96" t="s">
        <v>228</v>
      </c>
      <c r="AH127" s="96" t="s">
        <v>228</v>
      </c>
      <c r="AI127" s="98"/>
      <c r="AJ127" s="96" t="s">
        <v>228</v>
      </c>
      <c r="AK127" s="96" t="s">
        <v>228</v>
      </c>
      <c r="AL127" s="96" t="s">
        <v>228</v>
      </c>
      <c r="AM127" s="96" t="s">
        <v>228</v>
      </c>
      <c r="AN127" s="96" t="s">
        <v>1595</v>
      </c>
      <c r="AO127" s="96" t="s">
        <v>1596</v>
      </c>
      <c r="AP127" s="96" t="s">
        <v>1597</v>
      </c>
      <c r="AQ127" s="98"/>
      <c r="AR127" s="98"/>
      <c r="AS127" s="98"/>
      <c r="AT127" s="98"/>
      <c r="AU127" s="98"/>
      <c r="AV127" s="98"/>
      <c r="AW127" s="98"/>
      <c r="AX127" s="98"/>
      <c r="AY127" s="96" t="s">
        <v>231</v>
      </c>
      <c r="AZ127" s="96"/>
      <c r="BA127" s="98"/>
      <c r="BB127" s="98"/>
      <c r="BC127" s="100">
        <f t="shared" si="23"/>
        <v>10</v>
      </c>
      <c r="BD127" s="101"/>
      <c r="BE127" s="101"/>
      <c r="BF127" s="101"/>
      <c r="BG127" s="101"/>
      <c r="BH127" s="101"/>
      <c r="BI127" s="100" t="str">
        <f>IFERROR(__xludf.DUMMYFUNCTION("IF(OR(REGEXMATCH(I127,""Peraturan Walikota""),REGEXMATCH(I127,""Peraturan Bupati""),REGEXMATCH(I127,""PERATURAN BUPATI""),REGEXMATCH(I127,""PERATURAN WALIKOTA"")),""Ada"",""Tidak Ada"")"),"Ada")</f>
        <v>Ada</v>
      </c>
      <c r="BJ127" s="98" t="str">
        <f t="shared" si="24"/>
        <v>Ada</v>
      </c>
      <c r="BK127" s="96" t="str">
        <f t="shared" si="25"/>
        <v>Tidak Ada</v>
      </c>
      <c r="BL127" s="98" t="str">
        <f t="shared" si="4"/>
        <v>Lengkap</v>
      </c>
      <c r="BM127" s="98" t="str">
        <f t="shared" si="5"/>
        <v>Tidak Lengkap</v>
      </c>
    </row>
    <row r="128">
      <c r="A128" s="96" t="s">
        <v>30</v>
      </c>
      <c r="B128" s="97">
        <v>122.0</v>
      </c>
      <c r="C128" s="96" t="s">
        <v>1598</v>
      </c>
      <c r="D128" s="96"/>
      <c r="E128" s="96"/>
      <c r="F128" s="96"/>
      <c r="G128" s="96"/>
      <c r="H128" s="96"/>
      <c r="I128" s="96"/>
      <c r="J128" s="97"/>
      <c r="K128" s="97"/>
      <c r="L128" s="96"/>
      <c r="M128" s="96"/>
      <c r="N128" s="96"/>
      <c r="O128" s="96"/>
      <c r="P128" s="96"/>
      <c r="Q128" s="96"/>
      <c r="R128" s="96"/>
      <c r="S128" s="96"/>
      <c r="T128" s="96"/>
      <c r="U128" s="96"/>
      <c r="V128" s="98"/>
      <c r="W128" s="96"/>
      <c r="X128" s="98"/>
      <c r="Y128" s="96"/>
      <c r="Z128" s="96"/>
      <c r="AA128" s="98"/>
      <c r="AB128" s="98"/>
      <c r="AC128" s="96"/>
      <c r="AD128" s="96"/>
      <c r="AE128" s="96"/>
      <c r="AF128" s="96"/>
      <c r="AG128" s="96"/>
      <c r="AH128" s="96"/>
      <c r="AI128" s="98"/>
      <c r="AJ128" s="96"/>
      <c r="AK128" s="96"/>
      <c r="AL128" s="96"/>
      <c r="AM128" s="96"/>
      <c r="AN128" s="96"/>
      <c r="AO128" s="96"/>
      <c r="AP128" s="96"/>
      <c r="AQ128" s="98"/>
      <c r="AR128" s="98"/>
      <c r="AS128" s="98"/>
      <c r="AT128" s="98"/>
      <c r="AU128" s="98"/>
      <c r="AV128" s="98"/>
      <c r="AW128" s="98"/>
      <c r="AX128" s="98"/>
      <c r="AY128" s="96"/>
      <c r="AZ128" s="96"/>
      <c r="BA128" s="98"/>
      <c r="BB128" s="98"/>
      <c r="BC128" s="100"/>
      <c r="BD128" s="101"/>
      <c r="BE128" s="101"/>
      <c r="BF128" s="101"/>
      <c r="BG128" s="101"/>
      <c r="BH128" s="101"/>
      <c r="BI128" s="100" t="str">
        <f>IFERROR(__xludf.DUMMYFUNCTION("IF(OR(REGEXMATCH(I128,""Peraturan Walikota""),REGEXMATCH(I128,""Peraturan Bupati""),REGEXMATCH(I128,""PERATURAN BUPATI""),REGEXMATCH(I128,""PERATURAN WALIKOTA"")),""Ada"",""Tidak Ada"")"),"Tidak Ada")</f>
        <v>Tidak Ada</v>
      </c>
      <c r="BJ128" s="98"/>
      <c r="BK128" s="96"/>
      <c r="BL128" s="98" t="str">
        <f t="shared" si="4"/>
        <v>Tidak Lengkap</v>
      </c>
      <c r="BM128" s="98" t="str">
        <f t="shared" si="5"/>
        <v>Tidak Lengkap</v>
      </c>
    </row>
    <row r="129">
      <c r="A129" s="96" t="s">
        <v>1599</v>
      </c>
      <c r="B129" s="97">
        <v>123.0</v>
      </c>
      <c r="C129" s="96" t="s">
        <v>1600</v>
      </c>
      <c r="D129" s="96" t="s">
        <v>1601</v>
      </c>
      <c r="E129" s="96" t="s">
        <v>1602</v>
      </c>
      <c r="F129" s="96">
        <v>8.2280433979E10</v>
      </c>
      <c r="G129" s="96">
        <v>7.167323077E9</v>
      </c>
      <c r="H129" s="96" t="s">
        <v>11</v>
      </c>
      <c r="I129" s="96" t="s">
        <v>1603</v>
      </c>
      <c r="J129" s="97">
        <v>2022.0</v>
      </c>
      <c r="K129" s="97" t="s">
        <v>223</v>
      </c>
      <c r="L129" s="96">
        <v>8.138908378E10</v>
      </c>
      <c r="M129" s="96" t="s">
        <v>1604</v>
      </c>
      <c r="N129" s="96" t="s">
        <v>1605</v>
      </c>
      <c r="O129" s="96" t="s">
        <v>260</v>
      </c>
      <c r="P129" s="96" t="s">
        <v>1606</v>
      </c>
      <c r="Q129" s="96"/>
      <c r="R129" s="96" t="s">
        <v>9</v>
      </c>
      <c r="S129" s="96" t="s">
        <v>9</v>
      </c>
      <c r="T129" s="96" t="s">
        <v>9</v>
      </c>
      <c r="U129" s="96" t="s">
        <v>21</v>
      </c>
      <c r="V129" s="96" t="s">
        <v>9</v>
      </c>
      <c r="W129" s="96" t="s">
        <v>9</v>
      </c>
      <c r="X129" s="96" t="s">
        <v>9</v>
      </c>
      <c r="Y129" s="96" t="s">
        <v>21</v>
      </c>
      <c r="Z129" s="96" t="s">
        <v>9</v>
      </c>
      <c r="AA129" s="96" t="s">
        <v>21</v>
      </c>
      <c r="AB129" s="96" t="s">
        <v>21</v>
      </c>
      <c r="AC129" s="96" t="s">
        <v>228</v>
      </c>
      <c r="AD129" s="96" t="s">
        <v>228</v>
      </c>
      <c r="AE129" s="96" t="s">
        <v>228</v>
      </c>
      <c r="AF129" s="96" t="s">
        <v>228</v>
      </c>
      <c r="AG129" s="96" t="s">
        <v>228</v>
      </c>
      <c r="AH129" s="96" t="s">
        <v>228</v>
      </c>
      <c r="AI129" s="96" t="s">
        <v>228</v>
      </c>
      <c r="AJ129" s="96" t="s">
        <v>228</v>
      </c>
      <c r="AK129" s="96" t="s">
        <v>229</v>
      </c>
      <c r="AL129" s="96" t="s">
        <v>228</v>
      </c>
      <c r="AM129" s="96" t="s">
        <v>228</v>
      </c>
      <c r="AN129" s="98"/>
      <c r="AO129" s="96" t="s">
        <v>1607</v>
      </c>
      <c r="AP129" s="96" t="s">
        <v>278</v>
      </c>
      <c r="AQ129" s="96"/>
      <c r="AR129" s="105"/>
      <c r="AS129" s="105"/>
      <c r="AT129" s="98"/>
      <c r="AU129" s="96"/>
      <c r="AV129" s="98"/>
      <c r="AW129" s="96" t="s">
        <v>231</v>
      </c>
      <c r="AX129" s="98"/>
      <c r="AY129" s="98"/>
      <c r="AZ129" s="98"/>
      <c r="BA129" s="96" t="s">
        <v>1608</v>
      </c>
      <c r="BB129" s="96" t="s">
        <v>1609</v>
      </c>
      <c r="BC129" s="100">
        <f t="shared" ref="BC129:BC158" si="26">COUNTIF(AC129:AM129,"Sudah")</f>
        <v>10</v>
      </c>
      <c r="BD129" s="101"/>
      <c r="BE129" s="101"/>
      <c r="BF129" s="101"/>
      <c r="BG129" s="101"/>
      <c r="BH129" s="101"/>
      <c r="BI129" s="100" t="str">
        <f>IFERROR(__xludf.DUMMYFUNCTION("IF(OR(REGEXMATCH(I129,""Peraturan Walikota""),REGEXMATCH(I129,""Peraturan Bupati""),REGEXMATCH(I129,""PERATURAN BUPATI""),REGEXMATCH(I129,""PERATURAN WALIKOTA"")),""Ada"",""Tidak Ada"")"),"Ada")</f>
        <v>Ada</v>
      </c>
      <c r="BJ129" s="98" t="str">
        <f t="shared" ref="BJ129:BJ182" si="27">IF(O129 = "Belum Punya", "Tidak Ada", IF(O129 = "", "Tidak Menjawab", "Ada"))</f>
        <v>Ada</v>
      </c>
      <c r="BK129" s="96" t="str">
        <f t="shared" ref="BK129:BK182" si="28">IF(P129 = "Tidak Punya", "Tidak Ada", IF(P129 = "", "Tidak Menjawab", "Ada"))</f>
        <v>Ada</v>
      </c>
      <c r="BL129" s="98" t="str">
        <f t="shared" si="4"/>
        <v>Lengkap</v>
      </c>
      <c r="BM129" s="98" t="str">
        <f t="shared" si="5"/>
        <v>Tidak Lengkap</v>
      </c>
    </row>
    <row r="130">
      <c r="A130" s="96" t="s">
        <v>1599</v>
      </c>
      <c r="B130" s="97">
        <v>124.0</v>
      </c>
      <c r="C130" s="96" t="s">
        <v>1610</v>
      </c>
      <c r="D130" s="96" t="s">
        <v>1611</v>
      </c>
      <c r="E130" s="96" t="s">
        <v>1612</v>
      </c>
      <c r="F130" s="96" t="s">
        <v>301</v>
      </c>
      <c r="G130" s="96" t="s">
        <v>1613</v>
      </c>
      <c r="H130" s="96" t="s">
        <v>11</v>
      </c>
      <c r="I130" s="96" t="s">
        <v>1614</v>
      </c>
      <c r="J130" s="97">
        <v>2020.0</v>
      </c>
      <c r="K130" s="97" t="s">
        <v>223</v>
      </c>
      <c r="L130" s="96">
        <v>8.1278878753E10</v>
      </c>
      <c r="M130" s="96" t="s">
        <v>1615</v>
      </c>
      <c r="N130" s="96" t="s">
        <v>669</v>
      </c>
      <c r="O130" s="96" t="s">
        <v>226</v>
      </c>
      <c r="P130" s="96" t="s">
        <v>330</v>
      </c>
      <c r="Q130" s="96" t="s">
        <v>555</v>
      </c>
      <c r="R130" s="96" t="s">
        <v>21</v>
      </c>
      <c r="S130" s="96" t="s">
        <v>21</v>
      </c>
      <c r="T130" s="96" t="s">
        <v>21</v>
      </c>
      <c r="U130" s="96" t="s">
        <v>21</v>
      </c>
      <c r="V130" s="96" t="s">
        <v>21</v>
      </c>
      <c r="W130" s="96" t="s">
        <v>21</v>
      </c>
      <c r="X130" s="96" t="s">
        <v>21</v>
      </c>
      <c r="Y130" s="96" t="s">
        <v>21</v>
      </c>
      <c r="Z130" s="96" t="s">
        <v>21</v>
      </c>
      <c r="AA130" s="96" t="s">
        <v>21</v>
      </c>
      <c r="AB130" s="96" t="s">
        <v>21</v>
      </c>
      <c r="AC130" s="96" t="s">
        <v>228</v>
      </c>
      <c r="AD130" s="96" t="s">
        <v>228</v>
      </c>
      <c r="AE130" s="96" t="s">
        <v>229</v>
      </c>
      <c r="AF130" s="96" t="s">
        <v>228</v>
      </c>
      <c r="AG130" s="96" t="s">
        <v>229</v>
      </c>
      <c r="AH130" s="96" t="s">
        <v>229</v>
      </c>
      <c r="AI130" s="96" t="s">
        <v>229</v>
      </c>
      <c r="AJ130" s="96" t="s">
        <v>228</v>
      </c>
      <c r="AK130" s="96" t="s">
        <v>228</v>
      </c>
      <c r="AL130" s="96" t="s">
        <v>228</v>
      </c>
      <c r="AM130" s="96" t="s">
        <v>228</v>
      </c>
      <c r="AN130" s="96"/>
      <c r="AO130" s="96">
        <v>114.0</v>
      </c>
      <c r="AP130" s="96" t="s">
        <v>1616</v>
      </c>
      <c r="AQ130" s="96"/>
      <c r="AR130" s="99"/>
      <c r="AS130" s="99"/>
      <c r="AT130" s="98"/>
      <c r="AU130" s="96" t="s">
        <v>279</v>
      </c>
      <c r="AV130" s="96"/>
      <c r="AW130" s="98"/>
      <c r="AX130" s="96"/>
      <c r="AY130" s="98"/>
      <c r="AZ130" s="98"/>
      <c r="BA130" s="96" t="s">
        <v>1617</v>
      </c>
      <c r="BB130" s="96" t="s">
        <v>1618</v>
      </c>
      <c r="BC130" s="100">
        <f t="shared" si="26"/>
        <v>7</v>
      </c>
      <c r="BD130" s="101"/>
      <c r="BE130" s="101"/>
      <c r="BF130" s="101"/>
      <c r="BG130" s="101"/>
      <c r="BH130" s="101"/>
      <c r="BI130" s="100" t="str">
        <f>IFERROR(__xludf.DUMMYFUNCTION("IF(OR(REGEXMATCH(I130,""Peraturan Walikota""),REGEXMATCH(I130,""Peraturan Bupati""),REGEXMATCH(I130,""PERATURAN BUPATI""),REGEXMATCH(I130,""PERATURAN WALIKOTA"")),""Ada"",""Tidak Ada"")"),"Ada")</f>
        <v>Ada</v>
      </c>
      <c r="BJ130" s="98" t="str">
        <f t="shared" si="27"/>
        <v>Ada</v>
      </c>
      <c r="BK130" s="96" t="str">
        <f t="shared" si="28"/>
        <v>Ada</v>
      </c>
      <c r="BL130" s="98" t="str">
        <f t="shared" si="4"/>
        <v>Tidak Lengkap</v>
      </c>
      <c r="BM130" s="98" t="str">
        <f t="shared" si="5"/>
        <v>Tidak Lengkap</v>
      </c>
    </row>
    <row r="131">
      <c r="A131" s="96" t="s">
        <v>1599</v>
      </c>
      <c r="B131" s="97">
        <v>125.0</v>
      </c>
      <c r="C131" s="96" t="s">
        <v>1619</v>
      </c>
      <c r="D131" s="96" t="s">
        <v>1620</v>
      </c>
      <c r="E131" s="96" t="s">
        <v>1621</v>
      </c>
      <c r="F131" s="102" t="s">
        <v>1622</v>
      </c>
      <c r="G131" s="102" t="s">
        <v>1622</v>
      </c>
      <c r="H131" s="96" t="s">
        <v>24</v>
      </c>
      <c r="I131" s="96" t="s">
        <v>1623</v>
      </c>
      <c r="J131" s="97">
        <v>2020.0</v>
      </c>
      <c r="K131" s="97" t="s">
        <v>387</v>
      </c>
      <c r="L131" s="102" t="s">
        <v>1624</v>
      </c>
      <c r="M131" s="103" t="s">
        <v>1625</v>
      </c>
      <c r="N131" s="96" t="s">
        <v>1626</v>
      </c>
      <c r="O131" s="96" t="s">
        <v>276</v>
      </c>
      <c r="P131" s="96" t="s">
        <v>1627</v>
      </c>
      <c r="Q131" s="96" t="s">
        <v>1628</v>
      </c>
      <c r="R131" s="96" t="s">
        <v>9</v>
      </c>
      <c r="S131" s="96" t="s">
        <v>21</v>
      </c>
      <c r="T131" s="96" t="s">
        <v>21</v>
      </c>
      <c r="U131" s="96" t="s">
        <v>21</v>
      </c>
      <c r="V131" s="96" t="s">
        <v>21</v>
      </c>
      <c r="W131" s="96" t="s">
        <v>21</v>
      </c>
      <c r="X131" s="96" t="s">
        <v>9</v>
      </c>
      <c r="Y131" s="96" t="s">
        <v>21</v>
      </c>
      <c r="Z131" s="96" t="s">
        <v>21</v>
      </c>
      <c r="AA131" s="96" t="s">
        <v>21</v>
      </c>
      <c r="AB131" s="96" t="s">
        <v>21</v>
      </c>
      <c r="AC131" s="96" t="s">
        <v>228</v>
      </c>
      <c r="AD131" s="96" t="s">
        <v>228</v>
      </c>
      <c r="AE131" s="96" t="s">
        <v>228</v>
      </c>
      <c r="AF131" s="96" t="s">
        <v>228</v>
      </c>
      <c r="AG131" s="96" t="s">
        <v>228</v>
      </c>
      <c r="AH131" s="96" t="s">
        <v>228</v>
      </c>
      <c r="AI131" s="96" t="s">
        <v>229</v>
      </c>
      <c r="AJ131" s="96" t="s">
        <v>228</v>
      </c>
      <c r="AK131" s="96" t="s">
        <v>229</v>
      </c>
      <c r="AL131" s="96" t="s">
        <v>228</v>
      </c>
      <c r="AM131" s="96" t="s">
        <v>228</v>
      </c>
      <c r="AN131" s="96" t="s">
        <v>370</v>
      </c>
      <c r="AO131" s="96" t="s">
        <v>391</v>
      </c>
      <c r="AP131" s="96" t="s">
        <v>317</v>
      </c>
      <c r="AQ131" s="98"/>
      <c r="AR131" s="98"/>
      <c r="AS131" s="98"/>
      <c r="AT131" s="98"/>
      <c r="AU131" s="96" t="s">
        <v>231</v>
      </c>
      <c r="AV131" s="98"/>
      <c r="AW131" s="98"/>
      <c r="AX131" s="98"/>
      <c r="AY131" s="98"/>
      <c r="AZ131" s="98"/>
      <c r="BA131" s="98"/>
      <c r="BB131" s="98"/>
      <c r="BC131" s="100">
        <f t="shared" si="26"/>
        <v>9</v>
      </c>
      <c r="BD131" s="101"/>
      <c r="BE131" s="101"/>
      <c r="BF131" s="101"/>
      <c r="BG131" s="101"/>
      <c r="BH131" s="101"/>
      <c r="BI131" s="100" t="str">
        <f>IFERROR(__xludf.DUMMYFUNCTION("IF(OR(REGEXMATCH(I131,""Peraturan Walikota""),REGEXMATCH(I131,""Peraturan Bupati""),REGEXMATCH(I131,""PERATURAN BUPATI""),REGEXMATCH(I131,""PERATURAN WALIKOTA"")),""Ada"",""Tidak Ada"")"),"Ada")</f>
        <v>Ada</v>
      </c>
      <c r="BJ131" s="98" t="str">
        <f t="shared" si="27"/>
        <v>Ada</v>
      </c>
      <c r="BK131" s="96" t="str">
        <f t="shared" si="28"/>
        <v>Ada</v>
      </c>
      <c r="BL131" s="98" t="str">
        <f t="shared" si="4"/>
        <v>Tidak Lengkap</v>
      </c>
      <c r="BM131" s="98" t="str">
        <f t="shared" si="5"/>
        <v>Tidak Lengkap</v>
      </c>
    </row>
    <row r="132">
      <c r="A132" s="96" t="s">
        <v>1599</v>
      </c>
      <c r="B132" s="97">
        <v>126.0</v>
      </c>
      <c r="C132" s="96" t="s">
        <v>1629</v>
      </c>
      <c r="D132" s="96" t="s">
        <v>1630</v>
      </c>
      <c r="E132" s="96" t="s">
        <v>1631</v>
      </c>
      <c r="F132" s="96">
        <v>7.1792055E7</v>
      </c>
      <c r="G132" s="96">
        <v>8.1368032323E10</v>
      </c>
      <c r="H132" s="96" t="s">
        <v>11</v>
      </c>
      <c r="I132" s="96" t="s">
        <v>1632</v>
      </c>
      <c r="J132" s="97">
        <v>2020.0</v>
      </c>
      <c r="K132" s="97" t="s">
        <v>223</v>
      </c>
      <c r="L132" s="96" t="s">
        <v>1633</v>
      </c>
      <c r="M132" s="96" t="s">
        <v>1634</v>
      </c>
      <c r="N132" s="96" t="s">
        <v>1635</v>
      </c>
      <c r="O132" s="96" t="s">
        <v>226</v>
      </c>
      <c r="P132" s="96" t="s">
        <v>330</v>
      </c>
      <c r="Q132" s="96" t="s">
        <v>1636</v>
      </c>
      <c r="R132" s="96" t="s">
        <v>9</v>
      </c>
      <c r="S132" s="96" t="s">
        <v>21</v>
      </c>
      <c r="T132" s="96" t="s">
        <v>21</v>
      </c>
      <c r="U132" s="96" t="s">
        <v>21</v>
      </c>
      <c r="V132" s="96" t="s">
        <v>21</v>
      </c>
      <c r="W132" s="96" t="s">
        <v>21</v>
      </c>
      <c r="X132" s="96" t="s">
        <v>9</v>
      </c>
      <c r="Y132" s="96" t="s">
        <v>21</v>
      </c>
      <c r="Z132" s="96" t="s">
        <v>9</v>
      </c>
      <c r="AA132" s="96" t="s">
        <v>21</v>
      </c>
      <c r="AB132" s="96" t="s">
        <v>21</v>
      </c>
      <c r="AC132" s="96" t="s">
        <v>228</v>
      </c>
      <c r="AD132" s="96" t="s">
        <v>228</v>
      </c>
      <c r="AE132" s="96" t="s">
        <v>228</v>
      </c>
      <c r="AF132" s="96" t="s">
        <v>228</v>
      </c>
      <c r="AG132" s="96" t="s">
        <v>229</v>
      </c>
      <c r="AH132" s="96" t="s">
        <v>229</v>
      </c>
      <c r="AI132" s="96" t="s">
        <v>229</v>
      </c>
      <c r="AJ132" s="96" t="s">
        <v>228</v>
      </c>
      <c r="AK132" s="96" t="s">
        <v>229</v>
      </c>
      <c r="AL132" s="96" t="s">
        <v>228</v>
      </c>
      <c r="AM132" s="96" t="s">
        <v>228</v>
      </c>
      <c r="AN132" s="96" t="s">
        <v>1637</v>
      </c>
      <c r="AO132" s="96">
        <v>38.0</v>
      </c>
      <c r="AP132" s="96" t="s">
        <v>1638</v>
      </c>
      <c r="AQ132" s="96"/>
      <c r="AR132" s="105"/>
      <c r="AS132" s="105"/>
      <c r="AT132" s="96"/>
      <c r="AU132" s="96" t="s">
        <v>231</v>
      </c>
      <c r="AV132" s="98"/>
      <c r="AW132" s="96"/>
      <c r="AX132" s="96"/>
      <c r="AY132" s="96"/>
      <c r="AZ132" s="96"/>
      <c r="BA132" s="96" t="s">
        <v>1639</v>
      </c>
      <c r="BB132" s="96" t="s">
        <v>1640</v>
      </c>
      <c r="BC132" s="100">
        <f t="shared" si="26"/>
        <v>7</v>
      </c>
      <c r="BD132" s="101"/>
      <c r="BE132" s="101"/>
      <c r="BF132" s="101"/>
      <c r="BG132" s="101"/>
      <c r="BH132" s="101"/>
      <c r="BI132" s="100" t="str">
        <f>IFERROR(__xludf.DUMMYFUNCTION("IF(OR(REGEXMATCH(I132,""Peraturan Walikota""),REGEXMATCH(I132,""Peraturan Bupati""),REGEXMATCH(I132,""PERATURAN BUPATI""),REGEXMATCH(I132,""PERATURAN WALIKOTA"")),""Ada"",""Tidak Ada"")"),"Ada")</f>
        <v>Ada</v>
      </c>
      <c r="BJ132" s="98" t="str">
        <f t="shared" si="27"/>
        <v>Ada</v>
      </c>
      <c r="BK132" s="96" t="str">
        <f t="shared" si="28"/>
        <v>Ada</v>
      </c>
      <c r="BL132" s="98" t="str">
        <f t="shared" si="4"/>
        <v>Tidak Lengkap</v>
      </c>
      <c r="BM132" s="98" t="str">
        <f t="shared" si="5"/>
        <v>Tidak Lengkap</v>
      </c>
    </row>
    <row r="133">
      <c r="A133" s="96" t="s">
        <v>1599</v>
      </c>
      <c r="B133" s="97">
        <v>127.0</v>
      </c>
      <c r="C133" s="96" t="s">
        <v>1641</v>
      </c>
      <c r="D133" s="96" t="s">
        <v>1642</v>
      </c>
      <c r="E133" s="96" t="s">
        <v>1643</v>
      </c>
      <c r="F133" s="102" t="s">
        <v>1644</v>
      </c>
      <c r="G133" s="102" t="s">
        <v>1645</v>
      </c>
      <c r="H133" s="96" t="s">
        <v>24</v>
      </c>
      <c r="I133" s="96" t="s">
        <v>1646</v>
      </c>
      <c r="J133" s="97">
        <v>2022.0</v>
      </c>
      <c r="K133" s="97" t="s">
        <v>223</v>
      </c>
      <c r="L133" s="96" t="s">
        <v>1647</v>
      </c>
      <c r="M133" s="103" t="s">
        <v>1648</v>
      </c>
      <c r="N133" s="96" t="s">
        <v>368</v>
      </c>
      <c r="O133" s="96" t="s">
        <v>276</v>
      </c>
      <c r="P133" s="96" t="s">
        <v>369</v>
      </c>
      <c r="Q133" s="96" t="s">
        <v>300</v>
      </c>
      <c r="R133" s="96" t="s">
        <v>21</v>
      </c>
      <c r="S133" s="96" t="s">
        <v>9</v>
      </c>
      <c r="T133" s="96" t="s">
        <v>9</v>
      </c>
      <c r="U133" s="96" t="s">
        <v>21</v>
      </c>
      <c r="V133" s="96" t="s">
        <v>9</v>
      </c>
      <c r="W133" s="96" t="s">
        <v>21</v>
      </c>
      <c r="X133" s="96" t="s">
        <v>9</v>
      </c>
      <c r="Y133" s="96" t="s">
        <v>21</v>
      </c>
      <c r="Z133" s="96" t="s">
        <v>21</v>
      </c>
      <c r="AA133" s="96" t="s">
        <v>301</v>
      </c>
      <c r="AB133" s="96" t="s">
        <v>301</v>
      </c>
      <c r="AC133" s="96" t="s">
        <v>228</v>
      </c>
      <c r="AD133" s="96" t="s">
        <v>228</v>
      </c>
      <c r="AE133" s="96" t="s">
        <v>302</v>
      </c>
      <c r="AF133" s="96" t="s">
        <v>228</v>
      </c>
      <c r="AG133" s="96" t="s">
        <v>228</v>
      </c>
      <c r="AH133" s="96" t="s">
        <v>228</v>
      </c>
      <c r="AI133" s="96" t="s">
        <v>229</v>
      </c>
      <c r="AJ133" s="96" t="s">
        <v>228</v>
      </c>
      <c r="AK133" s="96" t="s">
        <v>229</v>
      </c>
      <c r="AL133" s="96" t="s">
        <v>229</v>
      </c>
      <c r="AM133" s="96" t="s">
        <v>229</v>
      </c>
      <c r="AN133" s="96" t="s">
        <v>370</v>
      </c>
      <c r="AO133" s="98"/>
      <c r="AP133" s="96" t="s">
        <v>317</v>
      </c>
      <c r="AQ133" s="98"/>
      <c r="AR133" s="96"/>
      <c r="AS133" s="96"/>
      <c r="AT133" s="96"/>
      <c r="AU133" s="96"/>
      <c r="AV133" s="98"/>
      <c r="AW133" s="96" t="s">
        <v>231</v>
      </c>
      <c r="AX133" s="96"/>
      <c r="AY133" s="96"/>
      <c r="AZ133" s="96"/>
      <c r="BA133" s="98"/>
      <c r="BB133" s="98"/>
      <c r="BC133" s="100">
        <f t="shared" si="26"/>
        <v>7</v>
      </c>
      <c r="BD133" s="101"/>
      <c r="BE133" s="101"/>
      <c r="BF133" s="101"/>
      <c r="BG133" s="101"/>
      <c r="BH133" s="101"/>
      <c r="BI133" s="100" t="str">
        <f>IFERROR(__xludf.DUMMYFUNCTION("IF(OR(REGEXMATCH(I133,""Peraturan Walikota""),REGEXMATCH(I133,""Peraturan Bupati""),REGEXMATCH(I133,""PERATURAN BUPATI""),REGEXMATCH(I133,""PERATURAN WALIKOTA"")),""Ada"",""Tidak Ada"")"),"Ada")</f>
        <v>Ada</v>
      </c>
      <c r="BJ133" s="98" t="str">
        <f t="shared" si="27"/>
        <v>Ada</v>
      </c>
      <c r="BK133" s="96" t="str">
        <f t="shared" si="28"/>
        <v>Ada</v>
      </c>
      <c r="BL133" s="98" t="str">
        <f t="shared" si="4"/>
        <v>Tidak Lengkap</v>
      </c>
      <c r="BM133" s="98" t="str">
        <f t="shared" si="5"/>
        <v>Tidak Lengkap</v>
      </c>
    </row>
    <row r="134">
      <c r="A134" s="96" t="s">
        <v>1599</v>
      </c>
      <c r="B134" s="97">
        <v>128.0</v>
      </c>
      <c r="C134" s="96" t="s">
        <v>1649</v>
      </c>
      <c r="D134" s="96" t="s">
        <v>1650</v>
      </c>
      <c r="E134" s="96" t="s">
        <v>1651</v>
      </c>
      <c r="F134" s="96">
        <v>7.184220094E9</v>
      </c>
      <c r="G134" s="96">
        <v>8.3878543992E10</v>
      </c>
      <c r="H134" s="96" t="s">
        <v>24</v>
      </c>
      <c r="I134" s="96" t="s">
        <v>1652</v>
      </c>
      <c r="J134" s="97">
        <v>2020.0</v>
      </c>
      <c r="K134" s="97" t="s">
        <v>387</v>
      </c>
      <c r="L134" s="96" t="s">
        <v>1653</v>
      </c>
      <c r="M134" s="96" t="s">
        <v>1654</v>
      </c>
      <c r="N134" s="96" t="s">
        <v>1655</v>
      </c>
      <c r="O134" s="96" t="s">
        <v>276</v>
      </c>
      <c r="P134" s="96" t="s">
        <v>647</v>
      </c>
      <c r="Q134" s="96"/>
      <c r="R134" s="96" t="s">
        <v>9</v>
      </c>
      <c r="S134" s="96" t="s">
        <v>9</v>
      </c>
      <c r="T134" s="96" t="s">
        <v>9</v>
      </c>
      <c r="U134" s="96" t="s">
        <v>21</v>
      </c>
      <c r="V134" s="96" t="s">
        <v>9</v>
      </c>
      <c r="W134" s="96" t="s">
        <v>21</v>
      </c>
      <c r="X134" s="96" t="s">
        <v>21</v>
      </c>
      <c r="Y134" s="96" t="s">
        <v>21</v>
      </c>
      <c r="Z134" s="96" t="s">
        <v>21</v>
      </c>
      <c r="AA134" s="96" t="s">
        <v>21</v>
      </c>
      <c r="AB134" s="96" t="s">
        <v>21</v>
      </c>
      <c r="AC134" s="96" t="s">
        <v>228</v>
      </c>
      <c r="AD134" s="96" t="s">
        <v>228</v>
      </c>
      <c r="AE134" s="96" t="s">
        <v>228</v>
      </c>
      <c r="AF134" s="96" t="s">
        <v>228</v>
      </c>
      <c r="AG134" s="96" t="s">
        <v>228</v>
      </c>
      <c r="AH134" s="96" t="s">
        <v>228</v>
      </c>
      <c r="AI134" s="96" t="s">
        <v>228</v>
      </c>
      <c r="AJ134" s="96" t="s">
        <v>228</v>
      </c>
      <c r="AK134" s="96" t="s">
        <v>228</v>
      </c>
      <c r="AL134" s="96" t="s">
        <v>228</v>
      </c>
      <c r="AM134" s="96" t="s">
        <v>228</v>
      </c>
      <c r="AN134" s="96"/>
      <c r="AO134" s="96" t="s">
        <v>582</v>
      </c>
      <c r="AP134" s="96" t="s">
        <v>1168</v>
      </c>
      <c r="AQ134" s="98"/>
      <c r="AR134" s="96"/>
      <c r="AS134" s="96"/>
      <c r="AT134" s="96"/>
      <c r="AU134" s="96" t="s">
        <v>231</v>
      </c>
      <c r="AV134" s="98"/>
      <c r="AW134" s="96"/>
      <c r="AX134" s="96"/>
      <c r="AY134" s="96"/>
      <c r="AZ134" s="96"/>
      <c r="BA134" s="96" t="s">
        <v>1656</v>
      </c>
      <c r="BB134" s="96" t="s">
        <v>1657</v>
      </c>
      <c r="BC134" s="100">
        <f t="shared" si="26"/>
        <v>11</v>
      </c>
      <c r="BD134" s="101"/>
      <c r="BE134" s="101"/>
      <c r="BF134" s="101"/>
      <c r="BG134" s="101"/>
      <c r="BH134" s="101"/>
      <c r="BI134" s="100" t="str">
        <f>IFERROR(__xludf.DUMMYFUNCTION("IF(OR(REGEXMATCH(I134,""Peraturan Walikota""),REGEXMATCH(I134,""Peraturan Bupati""),REGEXMATCH(I134,""PERATURAN BUPATI""),REGEXMATCH(I134,""PERATURAN WALIKOTA"")),""Ada"",""Tidak Ada"")"),"Ada")</f>
        <v>Ada</v>
      </c>
      <c r="BJ134" s="98" t="str">
        <f t="shared" si="27"/>
        <v>Ada</v>
      </c>
      <c r="BK134" s="96" t="str">
        <f t="shared" si="28"/>
        <v>Tidak Ada</v>
      </c>
      <c r="BL134" s="98" t="str">
        <f t="shared" si="4"/>
        <v>Lengkap</v>
      </c>
      <c r="BM134" s="98" t="str">
        <f t="shared" si="5"/>
        <v>Tidak Lengkap</v>
      </c>
    </row>
    <row r="135" ht="60.0" customHeight="1">
      <c r="A135" s="96" t="s">
        <v>1599</v>
      </c>
      <c r="B135" s="97">
        <v>129.0</v>
      </c>
      <c r="C135" s="96" t="s">
        <v>1658</v>
      </c>
      <c r="D135" s="96" t="s">
        <v>1659</v>
      </c>
      <c r="E135" s="96" t="s">
        <v>1660</v>
      </c>
      <c r="F135" s="96">
        <v>7.184222009E9</v>
      </c>
      <c r="G135" s="96" t="s">
        <v>1661</v>
      </c>
      <c r="H135" s="96" t="s">
        <v>1662</v>
      </c>
      <c r="I135" s="96" t="s">
        <v>1663</v>
      </c>
      <c r="J135" s="97">
        <v>2020.0</v>
      </c>
      <c r="K135" s="97" t="s">
        <v>223</v>
      </c>
      <c r="L135" s="96">
        <v>8.1279727159E10</v>
      </c>
      <c r="M135" s="96" t="s">
        <v>1664</v>
      </c>
      <c r="N135" s="96" t="s">
        <v>1665</v>
      </c>
      <c r="O135" s="96" t="s">
        <v>253</v>
      </c>
      <c r="P135" s="96" t="s">
        <v>277</v>
      </c>
      <c r="Q135" s="96"/>
      <c r="R135" s="96" t="s">
        <v>9</v>
      </c>
      <c r="S135" s="96" t="s">
        <v>21</v>
      </c>
      <c r="T135" s="96" t="s">
        <v>9</v>
      </c>
      <c r="U135" s="96" t="s">
        <v>21</v>
      </c>
      <c r="V135" s="96" t="s">
        <v>21</v>
      </c>
      <c r="W135" s="96" t="s">
        <v>21</v>
      </c>
      <c r="X135" s="96" t="s">
        <v>9</v>
      </c>
      <c r="Y135" s="96" t="s">
        <v>21</v>
      </c>
      <c r="Z135" s="96" t="s">
        <v>21</v>
      </c>
      <c r="AA135" s="96" t="s">
        <v>21</v>
      </c>
      <c r="AB135" s="96" t="s">
        <v>21</v>
      </c>
      <c r="AC135" s="96" t="s">
        <v>228</v>
      </c>
      <c r="AD135" s="96" t="s">
        <v>228</v>
      </c>
      <c r="AE135" s="96" t="s">
        <v>228</v>
      </c>
      <c r="AF135" s="96" t="s">
        <v>228</v>
      </c>
      <c r="AG135" s="96" t="s">
        <v>228</v>
      </c>
      <c r="AH135" s="96" t="s">
        <v>228</v>
      </c>
      <c r="AI135" s="96" t="s">
        <v>228</v>
      </c>
      <c r="AJ135" s="96" t="s">
        <v>228</v>
      </c>
      <c r="AK135" s="96" t="s">
        <v>228</v>
      </c>
      <c r="AL135" s="96" t="s">
        <v>228</v>
      </c>
      <c r="AM135" s="96" t="s">
        <v>228</v>
      </c>
      <c r="AN135" s="96"/>
      <c r="AO135" s="96" t="s">
        <v>1666</v>
      </c>
      <c r="AP135" s="96" t="s">
        <v>1168</v>
      </c>
      <c r="AQ135" s="98"/>
      <c r="AR135" s="96"/>
      <c r="AS135" s="96"/>
      <c r="AT135" s="96"/>
      <c r="AU135" s="96" t="s">
        <v>231</v>
      </c>
      <c r="AV135" s="98"/>
      <c r="AW135" s="96"/>
      <c r="AX135" s="96"/>
      <c r="AY135" s="96"/>
      <c r="AZ135" s="96"/>
      <c r="BA135" s="96" t="s">
        <v>1667</v>
      </c>
      <c r="BB135" s="96" t="s">
        <v>1668</v>
      </c>
      <c r="BC135" s="100">
        <f t="shared" si="26"/>
        <v>11</v>
      </c>
      <c r="BD135" s="101"/>
      <c r="BE135" s="101"/>
      <c r="BF135" s="101"/>
      <c r="BG135" s="101"/>
      <c r="BH135" s="101"/>
      <c r="BI135" s="100" t="str">
        <f>IFERROR(__xludf.DUMMYFUNCTION("IF(OR(REGEXMATCH(I135,""Peraturan Walikota""),REGEXMATCH(I135,""Peraturan Bupati""),REGEXMATCH(I135,""PERATURAN BUPATI""),REGEXMATCH(I135,""PERATURAN WALIKOTA"")),""Ada"",""Tidak Ada"")"),"Ada")</f>
        <v>Ada</v>
      </c>
      <c r="BJ135" s="98" t="str">
        <f t="shared" si="27"/>
        <v>Ada</v>
      </c>
      <c r="BK135" s="96" t="str">
        <f t="shared" si="28"/>
        <v>Ada</v>
      </c>
      <c r="BL135" s="98" t="str">
        <f t="shared" si="4"/>
        <v>Tidak Lengkap</v>
      </c>
      <c r="BM135" s="98" t="str">
        <f t="shared" si="5"/>
        <v>Tidak Lengkap</v>
      </c>
    </row>
    <row r="136">
      <c r="A136" s="96" t="s">
        <v>35</v>
      </c>
      <c r="B136" s="97">
        <v>130.0</v>
      </c>
      <c r="C136" s="96" t="s">
        <v>1669</v>
      </c>
      <c r="D136" s="96" t="s">
        <v>1670</v>
      </c>
      <c r="E136" s="96" t="s">
        <v>1671</v>
      </c>
      <c r="F136" s="96" t="s">
        <v>301</v>
      </c>
      <c r="G136" s="96" t="s">
        <v>1672</v>
      </c>
      <c r="H136" s="96" t="s">
        <v>11</v>
      </c>
      <c r="I136" s="96" t="s">
        <v>1673</v>
      </c>
      <c r="J136" s="97">
        <v>2020.0</v>
      </c>
      <c r="K136" s="97" t="s">
        <v>223</v>
      </c>
      <c r="L136" s="96" t="s">
        <v>1672</v>
      </c>
      <c r="M136" s="103" t="s">
        <v>1674</v>
      </c>
      <c r="N136" s="96" t="s">
        <v>1675</v>
      </c>
      <c r="O136" s="96" t="s">
        <v>253</v>
      </c>
      <c r="P136" s="96" t="s">
        <v>1676</v>
      </c>
      <c r="Q136" s="96" t="s">
        <v>1677</v>
      </c>
      <c r="R136" s="96" t="s">
        <v>21</v>
      </c>
      <c r="S136" s="96" t="s">
        <v>21</v>
      </c>
      <c r="T136" s="96" t="s">
        <v>9</v>
      </c>
      <c r="U136" s="96" t="s">
        <v>9</v>
      </c>
      <c r="V136" s="96" t="s">
        <v>9</v>
      </c>
      <c r="W136" s="96" t="s">
        <v>9</v>
      </c>
      <c r="X136" s="96" t="s">
        <v>9</v>
      </c>
      <c r="Y136" s="96" t="s">
        <v>9</v>
      </c>
      <c r="Z136" s="96" t="s">
        <v>9</v>
      </c>
      <c r="AA136" s="96" t="s">
        <v>21</v>
      </c>
      <c r="AB136" s="96" t="s">
        <v>21</v>
      </c>
      <c r="AC136" s="96" t="s">
        <v>228</v>
      </c>
      <c r="AD136" s="96" t="s">
        <v>228</v>
      </c>
      <c r="AE136" s="96" t="s">
        <v>228</v>
      </c>
      <c r="AF136" s="96" t="s">
        <v>228</v>
      </c>
      <c r="AG136" s="96" t="s">
        <v>228</v>
      </c>
      <c r="AH136" s="96" t="s">
        <v>228</v>
      </c>
      <c r="AI136" s="96" t="s">
        <v>228</v>
      </c>
      <c r="AJ136" s="96" t="s">
        <v>228</v>
      </c>
      <c r="AK136" s="96" t="s">
        <v>228</v>
      </c>
      <c r="AL136" s="96" t="s">
        <v>228</v>
      </c>
      <c r="AM136" s="96" t="s">
        <v>228</v>
      </c>
      <c r="AN136" s="98"/>
      <c r="AO136" s="98"/>
      <c r="AP136" s="96" t="s">
        <v>317</v>
      </c>
      <c r="AQ136" s="98"/>
      <c r="AR136" s="98"/>
      <c r="AS136" s="98"/>
      <c r="AT136" s="98"/>
      <c r="AU136" s="98"/>
      <c r="AV136" s="98"/>
      <c r="AW136" s="98"/>
      <c r="AX136" s="98"/>
      <c r="AY136" s="98"/>
      <c r="AZ136" s="98"/>
      <c r="BA136" s="98"/>
      <c r="BB136" s="98"/>
      <c r="BC136" s="100">
        <f t="shared" si="26"/>
        <v>11</v>
      </c>
      <c r="BD136" s="101"/>
      <c r="BE136" s="101"/>
      <c r="BF136" s="101"/>
      <c r="BG136" s="101"/>
      <c r="BH136" s="101"/>
      <c r="BI136" s="100" t="str">
        <f>IFERROR(__xludf.DUMMYFUNCTION("IF(OR(REGEXMATCH(I136,""Peraturan Walikota""),REGEXMATCH(I136,""Peraturan Bupati""),REGEXMATCH(I136,""PERATURAN BUPATI""),REGEXMATCH(I136,""PERATURAN WALIKOTA"")),""Ada"",""Tidak Ada"")"),"Ada")</f>
        <v>Ada</v>
      </c>
      <c r="BJ136" s="98" t="str">
        <f t="shared" si="27"/>
        <v>Ada</v>
      </c>
      <c r="BK136" s="96" t="str">
        <f t="shared" si="28"/>
        <v>Ada</v>
      </c>
      <c r="BL136" s="98" t="str">
        <f t="shared" si="4"/>
        <v>Tidak Lengkap</v>
      </c>
      <c r="BM136" s="98" t="str">
        <f t="shared" si="5"/>
        <v>Tidak Lengkap</v>
      </c>
    </row>
    <row r="137">
      <c r="A137" s="96" t="s">
        <v>35</v>
      </c>
      <c r="B137" s="97">
        <v>131.0</v>
      </c>
      <c r="C137" s="96" t="s">
        <v>1678</v>
      </c>
      <c r="D137" s="96" t="s">
        <v>1679</v>
      </c>
      <c r="E137" s="96" t="s">
        <v>1680</v>
      </c>
      <c r="F137" s="102" t="s">
        <v>1681</v>
      </c>
      <c r="G137" s="102" t="s">
        <v>1681</v>
      </c>
      <c r="H137" s="96" t="s">
        <v>11</v>
      </c>
      <c r="I137" s="96" t="s">
        <v>1682</v>
      </c>
      <c r="J137" s="97">
        <v>2020.0</v>
      </c>
      <c r="K137" s="97" t="s">
        <v>223</v>
      </c>
      <c r="L137" s="96" t="s">
        <v>1683</v>
      </c>
      <c r="M137" s="96" t="s">
        <v>1684</v>
      </c>
      <c r="N137" s="96" t="s">
        <v>1685</v>
      </c>
      <c r="O137" s="96" t="s">
        <v>253</v>
      </c>
      <c r="P137" s="96" t="s">
        <v>314</v>
      </c>
      <c r="Q137" s="96" t="s">
        <v>1686</v>
      </c>
      <c r="R137" s="96" t="s">
        <v>21</v>
      </c>
      <c r="S137" s="96" t="s">
        <v>9</v>
      </c>
      <c r="T137" s="96" t="s">
        <v>21</v>
      </c>
      <c r="U137" s="96" t="s">
        <v>9</v>
      </c>
      <c r="V137" s="96" t="s">
        <v>21</v>
      </c>
      <c r="W137" s="96" t="s">
        <v>21</v>
      </c>
      <c r="X137" s="96" t="s">
        <v>21</v>
      </c>
      <c r="Y137" s="96" t="s">
        <v>21</v>
      </c>
      <c r="Z137" s="96" t="s">
        <v>21</v>
      </c>
      <c r="AA137" s="96" t="s">
        <v>21</v>
      </c>
      <c r="AB137" s="96" t="s">
        <v>21</v>
      </c>
      <c r="AC137" s="96" t="s">
        <v>228</v>
      </c>
      <c r="AD137" s="96" t="s">
        <v>228</v>
      </c>
      <c r="AE137" s="96" t="s">
        <v>228</v>
      </c>
      <c r="AF137" s="96" t="s">
        <v>228</v>
      </c>
      <c r="AG137" s="96" t="s">
        <v>228</v>
      </c>
      <c r="AH137" s="96" t="s">
        <v>228</v>
      </c>
      <c r="AI137" s="96" t="s">
        <v>229</v>
      </c>
      <c r="AJ137" s="96" t="s">
        <v>228</v>
      </c>
      <c r="AK137" s="96" t="s">
        <v>229</v>
      </c>
      <c r="AL137" s="96" t="s">
        <v>228</v>
      </c>
      <c r="AM137" s="96" t="s">
        <v>228</v>
      </c>
      <c r="AN137" s="96" t="s">
        <v>370</v>
      </c>
      <c r="AO137" s="96" t="s">
        <v>1687</v>
      </c>
      <c r="AP137" s="96" t="s">
        <v>317</v>
      </c>
      <c r="AQ137" s="98"/>
      <c r="AR137" s="96"/>
      <c r="AS137" s="98"/>
      <c r="AT137" s="98"/>
      <c r="AU137" s="96" t="s">
        <v>231</v>
      </c>
      <c r="AV137" s="98"/>
      <c r="AW137" s="98"/>
      <c r="AX137" s="96"/>
      <c r="AY137" s="98"/>
      <c r="AZ137" s="98"/>
      <c r="BA137" s="98"/>
      <c r="BB137" s="98"/>
      <c r="BC137" s="100">
        <f t="shared" si="26"/>
        <v>9</v>
      </c>
      <c r="BD137" s="101"/>
      <c r="BE137" s="101"/>
      <c r="BF137" s="101"/>
      <c r="BG137" s="101"/>
      <c r="BH137" s="101"/>
      <c r="BI137" s="100" t="str">
        <f>IFERROR(__xludf.DUMMYFUNCTION("IF(OR(REGEXMATCH(I137,""Peraturan Walikota""),REGEXMATCH(I137,""Peraturan Bupati""),REGEXMATCH(I137,""PERATURAN BUPATI""),REGEXMATCH(I137,""PERATURAN WALIKOTA"")),""Ada"",""Tidak Ada"")"),"Ada")</f>
        <v>Ada</v>
      </c>
      <c r="BJ137" s="98" t="str">
        <f t="shared" si="27"/>
        <v>Ada</v>
      </c>
      <c r="BK137" s="96" t="str">
        <f t="shared" si="28"/>
        <v>Ada</v>
      </c>
      <c r="BL137" s="98" t="str">
        <f t="shared" si="4"/>
        <v>Tidak Lengkap</v>
      </c>
      <c r="BM137" s="98" t="str">
        <f t="shared" si="5"/>
        <v>Tidak Lengkap</v>
      </c>
    </row>
    <row r="138">
      <c r="A138" s="96" t="s">
        <v>35</v>
      </c>
      <c r="B138" s="97">
        <v>132.0</v>
      </c>
      <c r="C138" s="96" t="s">
        <v>1688</v>
      </c>
      <c r="D138" s="96" t="s">
        <v>1689</v>
      </c>
      <c r="E138" s="96" t="s">
        <v>1690</v>
      </c>
      <c r="F138" s="96" t="s">
        <v>1691</v>
      </c>
      <c r="G138" s="96" t="s">
        <v>1692</v>
      </c>
      <c r="H138" s="96" t="s">
        <v>11</v>
      </c>
      <c r="I138" s="96" t="s">
        <v>1693</v>
      </c>
      <c r="J138" s="97">
        <v>2020.0</v>
      </c>
      <c r="K138" s="97" t="s">
        <v>387</v>
      </c>
      <c r="L138" s="96" t="s">
        <v>1689</v>
      </c>
      <c r="M138" s="96" t="s">
        <v>1694</v>
      </c>
      <c r="N138" s="96" t="s">
        <v>1695</v>
      </c>
      <c r="O138" s="96" t="s">
        <v>260</v>
      </c>
      <c r="P138" s="96" t="s">
        <v>330</v>
      </c>
      <c r="Q138" s="96"/>
      <c r="R138" s="96" t="s">
        <v>9</v>
      </c>
      <c r="S138" s="96" t="s">
        <v>9</v>
      </c>
      <c r="T138" s="96" t="s">
        <v>9</v>
      </c>
      <c r="U138" s="96" t="s">
        <v>21</v>
      </c>
      <c r="V138" s="96" t="s">
        <v>9</v>
      </c>
      <c r="W138" s="96" t="s">
        <v>9</v>
      </c>
      <c r="X138" s="96" t="s">
        <v>21</v>
      </c>
      <c r="Y138" s="96" t="s">
        <v>9</v>
      </c>
      <c r="Z138" s="96" t="s">
        <v>21</v>
      </c>
      <c r="AA138" s="96" t="s">
        <v>21</v>
      </c>
      <c r="AB138" s="96" t="s">
        <v>21</v>
      </c>
      <c r="AC138" s="96" t="s">
        <v>228</v>
      </c>
      <c r="AD138" s="96" t="s">
        <v>228</v>
      </c>
      <c r="AE138" s="96" t="s">
        <v>228</v>
      </c>
      <c r="AF138" s="96" t="s">
        <v>228</v>
      </c>
      <c r="AG138" s="96" t="s">
        <v>228</v>
      </c>
      <c r="AH138" s="96" t="s">
        <v>228</v>
      </c>
      <c r="AI138" s="96" t="s">
        <v>229</v>
      </c>
      <c r="AJ138" s="96" t="s">
        <v>228</v>
      </c>
      <c r="AK138" s="96" t="s">
        <v>229</v>
      </c>
      <c r="AL138" s="96" t="s">
        <v>228</v>
      </c>
      <c r="AM138" s="96" t="s">
        <v>228</v>
      </c>
      <c r="AN138" s="96"/>
      <c r="AO138" s="96" t="s">
        <v>582</v>
      </c>
      <c r="AP138" s="96" t="s">
        <v>1168</v>
      </c>
      <c r="AQ138" s="96"/>
      <c r="AR138" s="105"/>
      <c r="AS138" s="105"/>
      <c r="AT138" s="98"/>
      <c r="AU138" s="96" t="s">
        <v>231</v>
      </c>
      <c r="AV138" s="98"/>
      <c r="AW138" s="98"/>
      <c r="AX138" s="98"/>
      <c r="AY138" s="98"/>
      <c r="AZ138" s="98"/>
      <c r="BA138" s="96" t="s">
        <v>1696</v>
      </c>
      <c r="BB138" s="96" t="s">
        <v>1697</v>
      </c>
      <c r="BC138" s="100">
        <f t="shared" si="26"/>
        <v>9</v>
      </c>
      <c r="BD138" s="101"/>
      <c r="BE138" s="101"/>
      <c r="BF138" s="101"/>
      <c r="BG138" s="101"/>
      <c r="BH138" s="101"/>
      <c r="BI138" s="100" t="str">
        <f>IFERROR(__xludf.DUMMYFUNCTION("IF(OR(REGEXMATCH(I138,""Peraturan Walikota""),REGEXMATCH(I138,""Peraturan Bupati""),REGEXMATCH(I138,""PERATURAN BUPATI""),REGEXMATCH(I138,""PERATURAN WALIKOTA"")),""Ada"",""Tidak Ada"")"),"Ada")</f>
        <v>Ada</v>
      </c>
      <c r="BJ138" s="98" t="str">
        <f t="shared" si="27"/>
        <v>Ada</v>
      </c>
      <c r="BK138" s="96" t="str">
        <f t="shared" si="28"/>
        <v>Ada</v>
      </c>
      <c r="BL138" s="98" t="str">
        <f t="shared" si="4"/>
        <v>Lengkap</v>
      </c>
      <c r="BM138" s="98" t="str">
        <f t="shared" si="5"/>
        <v>Tidak Lengkap</v>
      </c>
    </row>
    <row r="139">
      <c r="A139" s="96" t="s">
        <v>35</v>
      </c>
      <c r="B139" s="97">
        <v>133.0</v>
      </c>
      <c r="C139" s="96" t="s">
        <v>1698</v>
      </c>
      <c r="D139" s="96" t="s">
        <v>1699</v>
      </c>
      <c r="E139" s="96" t="s">
        <v>1700</v>
      </c>
      <c r="F139" s="96" t="s">
        <v>1701</v>
      </c>
      <c r="G139" s="96">
        <v>8.117211999E9</v>
      </c>
      <c r="H139" s="96" t="s">
        <v>11</v>
      </c>
      <c r="I139" s="96" t="s">
        <v>1702</v>
      </c>
      <c r="J139" s="97">
        <v>2017.0</v>
      </c>
      <c r="K139" s="97" t="s">
        <v>223</v>
      </c>
      <c r="L139" s="96">
        <v>8.1384652296E10</v>
      </c>
      <c r="M139" s="96" t="s">
        <v>1703</v>
      </c>
      <c r="N139" s="96" t="s">
        <v>669</v>
      </c>
      <c r="O139" s="96" t="s">
        <v>226</v>
      </c>
      <c r="P139" s="96" t="s">
        <v>330</v>
      </c>
      <c r="Q139" s="96" t="s">
        <v>1704</v>
      </c>
      <c r="R139" s="96" t="s">
        <v>9</v>
      </c>
      <c r="S139" s="96" t="s">
        <v>21</v>
      </c>
      <c r="T139" s="96" t="s">
        <v>9</v>
      </c>
      <c r="U139" s="96" t="s">
        <v>9</v>
      </c>
      <c r="V139" s="96" t="s">
        <v>9</v>
      </c>
      <c r="W139" s="96" t="s">
        <v>21</v>
      </c>
      <c r="X139" s="96" t="s">
        <v>21</v>
      </c>
      <c r="Y139" s="96" t="s">
        <v>9</v>
      </c>
      <c r="Z139" s="96" t="s">
        <v>9</v>
      </c>
      <c r="AA139" s="96" t="s">
        <v>21</v>
      </c>
      <c r="AB139" s="96" t="s">
        <v>21</v>
      </c>
      <c r="AC139" s="96" t="s">
        <v>228</v>
      </c>
      <c r="AD139" s="96" t="s">
        <v>228</v>
      </c>
      <c r="AE139" s="96" t="s">
        <v>228</v>
      </c>
      <c r="AF139" s="96" t="s">
        <v>228</v>
      </c>
      <c r="AG139" s="96" t="s">
        <v>228</v>
      </c>
      <c r="AH139" s="96" t="s">
        <v>228</v>
      </c>
      <c r="AI139" s="96" t="s">
        <v>228</v>
      </c>
      <c r="AJ139" s="96" t="s">
        <v>228</v>
      </c>
      <c r="AK139" s="96" t="s">
        <v>228</v>
      </c>
      <c r="AL139" s="96" t="s">
        <v>228</v>
      </c>
      <c r="AM139" s="96" t="s">
        <v>228</v>
      </c>
      <c r="AN139" s="96" t="s">
        <v>1705</v>
      </c>
      <c r="AO139" s="96">
        <v>74.0</v>
      </c>
      <c r="AP139" s="96" t="s">
        <v>1168</v>
      </c>
      <c r="AQ139" s="96"/>
      <c r="AR139" s="114" t="s">
        <v>231</v>
      </c>
      <c r="AS139" s="105"/>
      <c r="AT139" s="98"/>
      <c r="AU139" s="96"/>
      <c r="AV139" s="98"/>
      <c r="AW139" s="98"/>
      <c r="AX139" s="98"/>
      <c r="AY139" s="98"/>
      <c r="AZ139" s="98"/>
      <c r="BA139" s="96" t="s">
        <v>1706</v>
      </c>
      <c r="BB139" s="96" t="s">
        <v>1707</v>
      </c>
      <c r="BC139" s="100">
        <f t="shared" si="26"/>
        <v>11</v>
      </c>
      <c r="BD139" s="101"/>
      <c r="BE139" s="101"/>
      <c r="BF139" s="101"/>
      <c r="BG139" s="101"/>
      <c r="BH139" s="101"/>
      <c r="BI139" s="100" t="str">
        <f>IFERROR(__xludf.DUMMYFUNCTION("IF(OR(REGEXMATCH(I139,""Peraturan Walikota""),REGEXMATCH(I139,""Peraturan Bupati""),REGEXMATCH(I139,""PERATURAN BUPATI""),REGEXMATCH(I139,""PERATURAN WALIKOTA"")),""Ada"",""Tidak Ada"")"),"Ada")</f>
        <v>Ada</v>
      </c>
      <c r="BJ139" s="98" t="str">
        <f t="shared" si="27"/>
        <v>Ada</v>
      </c>
      <c r="BK139" s="96" t="str">
        <f t="shared" si="28"/>
        <v>Ada</v>
      </c>
      <c r="BL139" s="98" t="str">
        <f t="shared" si="4"/>
        <v>Tidak Lengkap</v>
      </c>
      <c r="BM139" s="98" t="str">
        <f t="shared" si="5"/>
        <v>Tidak Lengkap</v>
      </c>
    </row>
    <row r="140">
      <c r="A140" s="96" t="s">
        <v>35</v>
      </c>
      <c r="B140" s="97">
        <v>134.0</v>
      </c>
      <c r="C140" s="96" t="s">
        <v>1708</v>
      </c>
      <c r="D140" s="96" t="s">
        <v>1709</v>
      </c>
      <c r="E140" s="96" t="s">
        <v>1710</v>
      </c>
      <c r="F140" s="96">
        <v>8.5789607225E10</v>
      </c>
      <c r="G140" s="96">
        <v>8.5789607225E10</v>
      </c>
      <c r="H140" s="96" t="s">
        <v>11</v>
      </c>
      <c r="I140" s="96" t="s">
        <v>1711</v>
      </c>
      <c r="J140" s="97">
        <v>2021.0</v>
      </c>
      <c r="K140" s="97" t="s">
        <v>387</v>
      </c>
      <c r="L140" s="96" t="s">
        <v>1712</v>
      </c>
      <c r="M140" s="96" t="s">
        <v>1713</v>
      </c>
      <c r="N140" s="96" t="s">
        <v>1714</v>
      </c>
      <c r="O140" s="96" t="s">
        <v>580</v>
      </c>
      <c r="P140" s="96" t="s">
        <v>330</v>
      </c>
      <c r="Q140" s="96" t="s">
        <v>1715</v>
      </c>
      <c r="R140" s="96" t="s">
        <v>9</v>
      </c>
      <c r="S140" s="96" t="s">
        <v>21</v>
      </c>
      <c r="T140" s="96" t="s">
        <v>9</v>
      </c>
      <c r="U140" s="96" t="s">
        <v>21</v>
      </c>
      <c r="V140" s="96" t="s">
        <v>9</v>
      </c>
      <c r="W140" s="96" t="s">
        <v>21</v>
      </c>
      <c r="X140" s="96" t="s">
        <v>21</v>
      </c>
      <c r="Y140" s="96" t="s">
        <v>21</v>
      </c>
      <c r="Z140" s="96" t="s">
        <v>9</v>
      </c>
      <c r="AA140" s="96" t="s">
        <v>9</v>
      </c>
      <c r="AB140" s="96" t="s">
        <v>9</v>
      </c>
      <c r="AC140" s="96" t="s">
        <v>228</v>
      </c>
      <c r="AD140" s="96" t="s">
        <v>228</v>
      </c>
      <c r="AE140" s="96" t="s">
        <v>228</v>
      </c>
      <c r="AF140" s="96" t="s">
        <v>228</v>
      </c>
      <c r="AG140" s="96" t="s">
        <v>229</v>
      </c>
      <c r="AH140" s="96" t="s">
        <v>229</v>
      </c>
      <c r="AI140" s="96" t="s">
        <v>229</v>
      </c>
      <c r="AJ140" s="96" t="s">
        <v>228</v>
      </c>
      <c r="AK140" s="96" t="s">
        <v>229</v>
      </c>
      <c r="AL140" s="96" t="s">
        <v>228</v>
      </c>
      <c r="AM140" s="96" t="s">
        <v>228</v>
      </c>
      <c r="AN140" s="96"/>
      <c r="AO140" s="96">
        <v>94.0</v>
      </c>
      <c r="AP140" s="96" t="s">
        <v>718</v>
      </c>
      <c r="AQ140" s="96"/>
      <c r="AR140" s="105"/>
      <c r="AS140" s="105"/>
      <c r="AT140" s="98"/>
      <c r="AU140" s="96"/>
      <c r="AV140" s="96" t="s">
        <v>231</v>
      </c>
      <c r="AW140" s="98"/>
      <c r="AX140" s="98"/>
      <c r="AY140" s="98"/>
      <c r="AZ140" s="98"/>
      <c r="BA140" s="96" t="s">
        <v>301</v>
      </c>
      <c r="BB140" s="96" t="s">
        <v>237</v>
      </c>
      <c r="BC140" s="100">
        <f t="shared" si="26"/>
        <v>7</v>
      </c>
      <c r="BD140" s="101"/>
      <c r="BE140" s="101"/>
      <c r="BF140" s="101"/>
      <c r="BG140" s="101"/>
      <c r="BH140" s="101"/>
      <c r="BI140" s="100" t="str">
        <f>IFERROR(__xludf.DUMMYFUNCTION("IF(OR(REGEXMATCH(I140,""Peraturan Walikota""),REGEXMATCH(I140,""Peraturan Bupati""),REGEXMATCH(I140,""PERATURAN BUPATI""),REGEXMATCH(I140,""PERATURAN WALIKOTA"")),""Ada"",""Tidak Ada"")"),"Ada")</f>
        <v>Ada</v>
      </c>
      <c r="BJ140" s="98" t="str">
        <f t="shared" si="27"/>
        <v>Tidak Ada</v>
      </c>
      <c r="BK140" s="96" t="str">
        <f t="shared" si="28"/>
        <v>Ada</v>
      </c>
      <c r="BL140" s="98" t="str">
        <f t="shared" si="4"/>
        <v>Tidak Lengkap</v>
      </c>
      <c r="BM140" s="98" t="str">
        <f t="shared" si="5"/>
        <v>Tidak Lengkap</v>
      </c>
    </row>
    <row r="141">
      <c r="A141" s="96" t="s">
        <v>35</v>
      </c>
      <c r="B141" s="97">
        <v>135.0</v>
      </c>
      <c r="C141" s="96" t="s">
        <v>1716</v>
      </c>
      <c r="D141" s="96" t="s">
        <v>1717</v>
      </c>
      <c r="E141" s="96" t="s">
        <v>1718</v>
      </c>
      <c r="F141" s="96" t="s">
        <v>1719</v>
      </c>
      <c r="G141" s="96" t="s">
        <v>1720</v>
      </c>
      <c r="H141" s="96" t="s">
        <v>11</v>
      </c>
      <c r="I141" s="96" t="s">
        <v>1721</v>
      </c>
      <c r="J141" s="97">
        <v>2020.0</v>
      </c>
      <c r="K141" s="97" t="s">
        <v>387</v>
      </c>
      <c r="L141" s="96" t="s">
        <v>1720</v>
      </c>
      <c r="M141" s="96" t="s">
        <v>1722</v>
      </c>
      <c r="N141" s="96" t="s">
        <v>1723</v>
      </c>
      <c r="O141" s="96" t="s">
        <v>1724</v>
      </c>
      <c r="P141" s="96" t="s">
        <v>330</v>
      </c>
      <c r="Q141" s="96"/>
      <c r="R141" s="96" t="s">
        <v>21</v>
      </c>
      <c r="S141" s="96" t="s">
        <v>21</v>
      </c>
      <c r="T141" s="96" t="s">
        <v>21</v>
      </c>
      <c r="U141" s="96" t="s">
        <v>21</v>
      </c>
      <c r="V141" s="96" t="s">
        <v>21</v>
      </c>
      <c r="W141" s="96" t="s">
        <v>9</v>
      </c>
      <c r="X141" s="96" t="s">
        <v>21</v>
      </c>
      <c r="Y141" s="96" t="s">
        <v>21</v>
      </c>
      <c r="Z141" s="96" t="s">
        <v>21</v>
      </c>
      <c r="AA141" s="96" t="s">
        <v>21</v>
      </c>
      <c r="AB141" s="96" t="s">
        <v>21</v>
      </c>
      <c r="AC141" s="96" t="s">
        <v>228</v>
      </c>
      <c r="AD141" s="96" t="s">
        <v>228</v>
      </c>
      <c r="AE141" s="96" t="s">
        <v>229</v>
      </c>
      <c r="AF141" s="96" t="s">
        <v>228</v>
      </c>
      <c r="AG141" s="96" t="s">
        <v>229</v>
      </c>
      <c r="AH141" s="96" t="s">
        <v>228</v>
      </c>
      <c r="AI141" s="96" t="s">
        <v>229</v>
      </c>
      <c r="AJ141" s="96" t="s">
        <v>229</v>
      </c>
      <c r="AK141" s="96" t="s">
        <v>229</v>
      </c>
      <c r="AL141" s="96" t="s">
        <v>228</v>
      </c>
      <c r="AM141" s="96" t="s">
        <v>228</v>
      </c>
      <c r="AN141" s="96"/>
      <c r="AO141" s="96">
        <v>19.0</v>
      </c>
      <c r="AP141" s="96" t="s">
        <v>242</v>
      </c>
      <c r="AQ141" s="96"/>
      <c r="AR141" s="105"/>
      <c r="AS141" s="105"/>
      <c r="AT141" s="98"/>
      <c r="AU141" s="96" t="s">
        <v>231</v>
      </c>
      <c r="AV141" s="98"/>
      <c r="AW141" s="98"/>
      <c r="AX141" s="98"/>
      <c r="AY141" s="98"/>
      <c r="AZ141" s="98"/>
      <c r="BA141" s="96" t="s">
        <v>1725</v>
      </c>
      <c r="BB141" s="96" t="s">
        <v>1726</v>
      </c>
      <c r="BC141" s="100">
        <f t="shared" si="26"/>
        <v>6</v>
      </c>
      <c r="BD141" s="101"/>
      <c r="BE141" s="101"/>
      <c r="BF141" s="101"/>
      <c r="BG141" s="101"/>
      <c r="BH141" s="101"/>
      <c r="BI141" s="100" t="str">
        <f>IFERROR(__xludf.DUMMYFUNCTION("IF(OR(REGEXMATCH(I141,""Peraturan Walikota""),REGEXMATCH(I141,""Peraturan Bupati""),REGEXMATCH(I141,""PERATURAN BUPATI""),REGEXMATCH(I141,""PERATURAN WALIKOTA"")),""Ada"",""Tidak Ada"")"),"Ada")</f>
        <v>Ada</v>
      </c>
      <c r="BJ141" s="98" t="str">
        <f t="shared" si="27"/>
        <v>Ada</v>
      </c>
      <c r="BK141" s="96" t="str">
        <f t="shared" si="28"/>
        <v>Ada</v>
      </c>
      <c r="BL141" s="98" t="str">
        <f t="shared" si="4"/>
        <v>Tidak Lengkap</v>
      </c>
      <c r="BM141" s="98" t="str">
        <f t="shared" si="5"/>
        <v>Tidak Lengkap</v>
      </c>
    </row>
    <row r="142">
      <c r="A142" s="96" t="s">
        <v>35</v>
      </c>
      <c r="B142" s="97">
        <v>136.0</v>
      </c>
      <c r="C142" s="96" t="s">
        <v>1727</v>
      </c>
      <c r="D142" s="96" t="s">
        <v>1728</v>
      </c>
      <c r="E142" s="96" t="s">
        <v>1729</v>
      </c>
      <c r="F142" s="102" t="s">
        <v>1730</v>
      </c>
      <c r="G142" s="102" t="s">
        <v>1730</v>
      </c>
      <c r="H142" s="96" t="s">
        <v>11</v>
      </c>
      <c r="I142" s="96" t="s">
        <v>1731</v>
      </c>
      <c r="J142" s="97">
        <v>2020.0</v>
      </c>
      <c r="K142" s="97" t="s">
        <v>223</v>
      </c>
      <c r="L142" s="102" t="s">
        <v>1730</v>
      </c>
      <c r="M142" s="103" t="s">
        <v>1732</v>
      </c>
      <c r="N142" s="96" t="s">
        <v>368</v>
      </c>
      <c r="O142" s="96" t="s">
        <v>253</v>
      </c>
      <c r="P142" s="96" t="s">
        <v>314</v>
      </c>
      <c r="Q142" s="96" t="s">
        <v>300</v>
      </c>
      <c r="R142" s="96" t="s">
        <v>21</v>
      </c>
      <c r="S142" s="96" t="s">
        <v>9</v>
      </c>
      <c r="T142" s="96" t="s">
        <v>21</v>
      </c>
      <c r="U142" s="96" t="s">
        <v>21</v>
      </c>
      <c r="V142" s="96" t="s">
        <v>21</v>
      </c>
      <c r="W142" s="96" t="s">
        <v>21</v>
      </c>
      <c r="X142" s="96" t="s">
        <v>21</v>
      </c>
      <c r="Y142" s="96" t="s">
        <v>21</v>
      </c>
      <c r="Z142" s="96" t="s">
        <v>21</v>
      </c>
      <c r="AA142" s="96" t="s">
        <v>21</v>
      </c>
      <c r="AB142" s="96" t="s">
        <v>21</v>
      </c>
      <c r="AC142" s="96" t="s">
        <v>228</v>
      </c>
      <c r="AD142" s="96" t="s">
        <v>228</v>
      </c>
      <c r="AE142" s="96" t="s">
        <v>228</v>
      </c>
      <c r="AF142" s="96" t="s">
        <v>228</v>
      </c>
      <c r="AG142" s="96" t="s">
        <v>228</v>
      </c>
      <c r="AH142" s="96" t="s">
        <v>228</v>
      </c>
      <c r="AI142" s="96" t="s">
        <v>228</v>
      </c>
      <c r="AJ142" s="96" t="s">
        <v>228</v>
      </c>
      <c r="AK142" s="96" t="s">
        <v>228</v>
      </c>
      <c r="AL142" s="96" t="s">
        <v>228</v>
      </c>
      <c r="AM142" s="96" t="s">
        <v>228</v>
      </c>
      <c r="AN142" s="96" t="s">
        <v>1733</v>
      </c>
      <c r="AO142" s="96" t="s">
        <v>1734</v>
      </c>
      <c r="AP142" s="96" t="s">
        <v>317</v>
      </c>
      <c r="AQ142" s="98"/>
      <c r="AR142" s="98"/>
      <c r="AS142" s="98"/>
      <c r="AT142" s="98"/>
      <c r="AU142" s="96" t="s">
        <v>231</v>
      </c>
      <c r="AV142" s="98"/>
      <c r="AW142" s="98"/>
      <c r="AX142" s="98"/>
      <c r="AY142" s="98"/>
      <c r="AZ142" s="98"/>
      <c r="BA142" s="98"/>
      <c r="BB142" s="98"/>
      <c r="BC142" s="100">
        <f t="shared" si="26"/>
        <v>11</v>
      </c>
      <c r="BD142" s="101"/>
      <c r="BE142" s="101"/>
      <c r="BF142" s="101"/>
      <c r="BG142" s="101"/>
      <c r="BH142" s="101"/>
      <c r="BI142" s="100" t="str">
        <f>IFERROR(__xludf.DUMMYFUNCTION("IF(OR(REGEXMATCH(I142,""Peraturan Walikota""),REGEXMATCH(I142,""Peraturan Bupati""),REGEXMATCH(I142,""PERATURAN BUPATI""),REGEXMATCH(I142,""PERATURAN WALIKOTA"")),""Ada"",""Tidak Ada"")"),"Ada")</f>
        <v>Ada</v>
      </c>
      <c r="BJ142" s="98" t="str">
        <f t="shared" si="27"/>
        <v>Ada</v>
      </c>
      <c r="BK142" s="96" t="str">
        <f t="shared" si="28"/>
        <v>Ada</v>
      </c>
      <c r="BL142" s="98" t="str">
        <f t="shared" si="4"/>
        <v>Tidak Lengkap</v>
      </c>
      <c r="BM142" s="98" t="str">
        <f t="shared" si="5"/>
        <v>Tidak Lengkap</v>
      </c>
    </row>
    <row r="143">
      <c r="A143" s="96" t="s">
        <v>35</v>
      </c>
      <c r="B143" s="97">
        <v>137.0</v>
      </c>
      <c r="C143" s="96" t="s">
        <v>1735</v>
      </c>
      <c r="D143" s="96" t="s">
        <v>1736</v>
      </c>
      <c r="E143" s="96" t="s">
        <v>1737</v>
      </c>
      <c r="F143" s="96">
        <v>8.2377675008E10</v>
      </c>
      <c r="G143" s="96">
        <v>8.2377675008E10</v>
      </c>
      <c r="H143" s="96" t="s">
        <v>11</v>
      </c>
      <c r="I143" s="96" t="s">
        <v>1738</v>
      </c>
      <c r="J143" s="97">
        <v>2020.0</v>
      </c>
      <c r="K143" s="97" t="s">
        <v>223</v>
      </c>
      <c r="L143" s="96" t="s">
        <v>1739</v>
      </c>
      <c r="M143" s="96" t="s">
        <v>1740</v>
      </c>
      <c r="N143" s="96" t="s">
        <v>1741</v>
      </c>
      <c r="O143" s="96" t="s">
        <v>226</v>
      </c>
      <c r="P143" s="96" t="s">
        <v>330</v>
      </c>
      <c r="Q143" s="98"/>
      <c r="R143" s="96" t="s">
        <v>9</v>
      </c>
      <c r="S143" s="96" t="s">
        <v>21</v>
      </c>
      <c r="T143" s="96" t="s">
        <v>21</v>
      </c>
      <c r="U143" s="96" t="s">
        <v>21</v>
      </c>
      <c r="V143" s="96" t="s">
        <v>21</v>
      </c>
      <c r="W143" s="96" t="s">
        <v>21</v>
      </c>
      <c r="X143" s="96" t="s">
        <v>9</v>
      </c>
      <c r="Y143" s="96" t="s">
        <v>21</v>
      </c>
      <c r="Z143" s="96" t="s">
        <v>21</v>
      </c>
      <c r="AA143" s="96" t="s">
        <v>21</v>
      </c>
      <c r="AB143" s="96" t="s">
        <v>21</v>
      </c>
      <c r="AC143" s="96" t="s">
        <v>228</v>
      </c>
      <c r="AD143" s="96" t="s">
        <v>228</v>
      </c>
      <c r="AE143" s="96" t="s">
        <v>228</v>
      </c>
      <c r="AF143" s="96" t="s">
        <v>228</v>
      </c>
      <c r="AG143" s="96" t="s">
        <v>228</v>
      </c>
      <c r="AH143" s="96" t="s">
        <v>229</v>
      </c>
      <c r="AI143" s="96" t="s">
        <v>229</v>
      </c>
      <c r="AJ143" s="96" t="s">
        <v>228</v>
      </c>
      <c r="AK143" s="96" t="s">
        <v>229</v>
      </c>
      <c r="AL143" s="96" t="s">
        <v>228</v>
      </c>
      <c r="AM143" s="96" t="s">
        <v>228</v>
      </c>
      <c r="AN143" s="96"/>
      <c r="AO143" s="96">
        <v>32.0</v>
      </c>
      <c r="AP143" s="96" t="s">
        <v>1742</v>
      </c>
      <c r="AQ143" s="96"/>
      <c r="AR143" s="105"/>
      <c r="AS143" s="105"/>
      <c r="AT143" s="98"/>
      <c r="AU143" s="96" t="s">
        <v>231</v>
      </c>
      <c r="AV143" s="98"/>
      <c r="AW143" s="98"/>
      <c r="AX143" s="98"/>
      <c r="AY143" s="98"/>
      <c r="AZ143" s="98"/>
      <c r="BA143" s="96" t="s">
        <v>1743</v>
      </c>
      <c r="BB143" s="96" t="s">
        <v>1744</v>
      </c>
      <c r="BC143" s="100">
        <f t="shared" si="26"/>
        <v>8</v>
      </c>
      <c r="BD143" s="101"/>
      <c r="BE143" s="101"/>
      <c r="BF143" s="101"/>
      <c r="BG143" s="101"/>
      <c r="BH143" s="101"/>
      <c r="BI143" s="100" t="str">
        <f>IFERROR(__xludf.DUMMYFUNCTION("IF(OR(REGEXMATCH(I143,""Peraturan Walikota""),REGEXMATCH(I143,""Peraturan Bupati""),REGEXMATCH(I143,""PERATURAN BUPATI""),REGEXMATCH(I143,""PERATURAN WALIKOTA"")),""Ada"",""Tidak Ada"")"),"Ada")</f>
        <v>Ada</v>
      </c>
      <c r="BJ143" s="98" t="str">
        <f t="shared" si="27"/>
        <v>Ada</v>
      </c>
      <c r="BK143" s="96" t="str">
        <f t="shared" si="28"/>
        <v>Ada</v>
      </c>
      <c r="BL143" s="98" t="str">
        <f t="shared" si="4"/>
        <v>Tidak Lengkap</v>
      </c>
      <c r="BM143" s="98" t="str">
        <f t="shared" si="5"/>
        <v>Tidak Lengkap</v>
      </c>
    </row>
    <row r="144">
      <c r="A144" s="96" t="s">
        <v>35</v>
      </c>
      <c r="B144" s="97">
        <v>138.0</v>
      </c>
      <c r="C144" s="96" t="s">
        <v>1745</v>
      </c>
      <c r="D144" s="96" t="s">
        <v>1746</v>
      </c>
      <c r="E144" s="96" t="s">
        <v>1747</v>
      </c>
      <c r="F144" s="96">
        <v>8.5368543504E10</v>
      </c>
      <c r="G144" s="96">
        <v>8.5368543504E10</v>
      </c>
      <c r="H144" s="96" t="s">
        <v>11</v>
      </c>
      <c r="I144" s="96" t="s">
        <v>1748</v>
      </c>
      <c r="J144" s="97">
        <v>2020.0</v>
      </c>
      <c r="K144" s="97" t="s">
        <v>223</v>
      </c>
      <c r="L144" s="96">
        <v>8.5368543504E10</v>
      </c>
      <c r="M144" s="96" t="s">
        <v>1749</v>
      </c>
      <c r="N144" s="96" t="s">
        <v>1750</v>
      </c>
      <c r="O144" s="96" t="s">
        <v>286</v>
      </c>
      <c r="P144" s="96" t="s">
        <v>330</v>
      </c>
      <c r="Q144" s="96" t="s">
        <v>237</v>
      </c>
      <c r="R144" s="96" t="s">
        <v>9</v>
      </c>
      <c r="S144" s="96" t="s">
        <v>9</v>
      </c>
      <c r="T144" s="96" t="s">
        <v>9</v>
      </c>
      <c r="U144" s="96" t="s">
        <v>21</v>
      </c>
      <c r="V144" s="96" t="s">
        <v>21</v>
      </c>
      <c r="W144" s="96" t="s">
        <v>21</v>
      </c>
      <c r="X144" s="96" t="s">
        <v>21</v>
      </c>
      <c r="Y144" s="96" t="s">
        <v>9</v>
      </c>
      <c r="Z144" s="96" t="s">
        <v>9</v>
      </c>
      <c r="AA144" s="96" t="s">
        <v>21</v>
      </c>
      <c r="AB144" s="96" t="s">
        <v>21</v>
      </c>
      <c r="AC144" s="96" t="s">
        <v>228</v>
      </c>
      <c r="AD144" s="96" t="s">
        <v>228</v>
      </c>
      <c r="AE144" s="96" t="s">
        <v>228</v>
      </c>
      <c r="AF144" s="96" t="s">
        <v>228</v>
      </c>
      <c r="AG144" s="96" t="s">
        <v>229</v>
      </c>
      <c r="AH144" s="96" t="s">
        <v>228</v>
      </c>
      <c r="AI144" s="96" t="s">
        <v>229</v>
      </c>
      <c r="AJ144" s="96" t="s">
        <v>228</v>
      </c>
      <c r="AK144" s="96" t="s">
        <v>228</v>
      </c>
      <c r="AL144" s="96" t="s">
        <v>228</v>
      </c>
      <c r="AM144" s="96" t="s">
        <v>228</v>
      </c>
      <c r="AN144" s="96" t="s">
        <v>237</v>
      </c>
      <c r="AO144" s="96">
        <v>43.0</v>
      </c>
      <c r="AP144" s="96" t="s">
        <v>1751</v>
      </c>
      <c r="AQ144" s="96"/>
      <c r="AR144" s="99"/>
      <c r="AS144" s="99"/>
      <c r="AT144" s="98"/>
      <c r="AU144" s="96" t="s">
        <v>231</v>
      </c>
      <c r="AV144" s="98"/>
      <c r="AW144" s="98"/>
      <c r="AX144" s="98"/>
      <c r="AY144" s="98"/>
      <c r="AZ144" s="98"/>
      <c r="BA144" s="96" t="s">
        <v>1752</v>
      </c>
      <c r="BB144" s="96" t="s">
        <v>1753</v>
      </c>
      <c r="BC144" s="100">
        <f t="shared" si="26"/>
        <v>9</v>
      </c>
      <c r="BD144" s="101"/>
      <c r="BE144" s="101"/>
      <c r="BF144" s="101"/>
      <c r="BG144" s="101"/>
      <c r="BH144" s="101"/>
      <c r="BI144" s="100" t="str">
        <f>IFERROR(__xludf.DUMMYFUNCTION("IF(OR(REGEXMATCH(I144,""Peraturan Walikota""),REGEXMATCH(I144,""Peraturan Bupati""),REGEXMATCH(I144,""PERATURAN BUPATI""),REGEXMATCH(I144,""PERATURAN WALIKOTA"")),""Ada"",""Tidak Ada"")"),"Ada")</f>
        <v>Ada</v>
      </c>
      <c r="BJ144" s="98" t="str">
        <f t="shared" si="27"/>
        <v>Ada</v>
      </c>
      <c r="BK144" s="96" t="str">
        <f t="shared" si="28"/>
        <v>Ada</v>
      </c>
      <c r="BL144" s="98" t="str">
        <f t="shared" si="4"/>
        <v>Lengkap</v>
      </c>
      <c r="BM144" s="98" t="str">
        <f t="shared" si="5"/>
        <v>Tidak Lengkap</v>
      </c>
    </row>
    <row r="145">
      <c r="A145" s="96" t="s">
        <v>35</v>
      </c>
      <c r="B145" s="97">
        <v>139.0</v>
      </c>
      <c r="C145" s="96" t="s">
        <v>1754</v>
      </c>
      <c r="D145" s="96" t="s">
        <v>1755</v>
      </c>
      <c r="E145" s="96" t="s">
        <v>1756</v>
      </c>
      <c r="F145" s="96">
        <v>8.2279517957E10</v>
      </c>
      <c r="G145" s="96" t="s">
        <v>1757</v>
      </c>
      <c r="H145" s="96" t="s">
        <v>1758</v>
      </c>
      <c r="I145" s="96" t="s">
        <v>1759</v>
      </c>
      <c r="J145" s="97">
        <v>2020.0</v>
      </c>
      <c r="K145" s="97" t="s">
        <v>387</v>
      </c>
      <c r="L145" s="96">
        <v>8.2184765889E10</v>
      </c>
      <c r="M145" s="111" t="s">
        <v>1757</v>
      </c>
      <c r="N145" s="96" t="s">
        <v>1760</v>
      </c>
      <c r="O145" s="96" t="s">
        <v>330</v>
      </c>
      <c r="P145" s="96" t="s">
        <v>330</v>
      </c>
      <c r="Q145" s="96" t="s">
        <v>1761</v>
      </c>
      <c r="R145" s="96" t="s">
        <v>21</v>
      </c>
      <c r="S145" s="96" t="s">
        <v>21</v>
      </c>
      <c r="T145" s="96" t="s">
        <v>9</v>
      </c>
      <c r="U145" s="96" t="s">
        <v>9</v>
      </c>
      <c r="V145" s="96" t="s">
        <v>9</v>
      </c>
      <c r="W145" s="96" t="s">
        <v>21</v>
      </c>
      <c r="X145" s="96" t="s">
        <v>9</v>
      </c>
      <c r="Y145" s="96" t="s">
        <v>21</v>
      </c>
      <c r="Z145" s="96" t="s">
        <v>9</v>
      </c>
      <c r="AA145" s="96" t="s">
        <v>21</v>
      </c>
      <c r="AB145" s="96" t="s">
        <v>21</v>
      </c>
      <c r="AC145" s="96" t="s">
        <v>228</v>
      </c>
      <c r="AD145" s="96" t="s">
        <v>228</v>
      </c>
      <c r="AE145" s="96" t="s">
        <v>228</v>
      </c>
      <c r="AF145" s="96" t="s">
        <v>228</v>
      </c>
      <c r="AG145" s="96" t="s">
        <v>228</v>
      </c>
      <c r="AH145" s="96" t="s">
        <v>229</v>
      </c>
      <c r="AI145" s="96" t="s">
        <v>229</v>
      </c>
      <c r="AJ145" s="96" t="s">
        <v>228</v>
      </c>
      <c r="AK145" s="96" t="s">
        <v>229</v>
      </c>
      <c r="AL145" s="96" t="s">
        <v>228</v>
      </c>
      <c r="AM145" s="96" t="s">
        <v>228</v>
      </c>
      <c r="AN145" s="96" t="s">
        <v>555</v>
      </c>
      <c r="AO145" s="96">
        <v>28.0</v>
      </c>
      <c r="AP145" s="96" t="s">
        <v>1762</v>
      </c>
      <c r="AQ145" s="96"/>
      <c r="AR145" s="105"/>
      <c r="AS145" s="105"/>
      <c r="AT145" s="96"/>
      <c r="AU145" s="96" t="s">
        <v>231</v>
      </c>
      <c r="AV145" s="96"/>
      <c r="AW145" s="96"/>
      <c r="AX145" s="96"/>
      <c r="AY145" s="96"/>
      <c r="AZ145" s="96"/>
      <c r="BA145" s="96" t="s">
        <v>1763</v>
      </c>
      <c r="BB145" s="96" t="s">
        <v>555</v>
      </c>
      <c r="BC145" s="100">
        <f t="shared" si="26"/>
        <v>8</v>
      </c>
      <c r="BD145" s="101"/>
      <c r="BE145" s="101"/>
      <c r="BF145" s="101"/>
      <c r="BG145" s="101"/>
      <c r="BH145" s="101"/>
      <c r="BI145" s="100" t="str">
        <f>IFERROR(__xludf.DUMMYFUNCTION("IF(OR(REGEXMATCH(I145,""Peraturan Walikota""),REGEXMATCH(I145,""Peraturan Bupati""),REGEXMATCH(I145,""PERATURAN BUPATI""),REGEXMATCH(I145,""PERATURAN WALIKOTA"")),""Ada"",""Tidak Ada"")"),"Ada")</f>
        <v>Ada</v>
      </c>
      <c r="BJ145" s="98" t="str">
        <f t="shared" si="27"/>
        <v>Ada</v>
      </c>
      <c r="BK145" s="96" t="str">
        <f t="shared" si="28"/>
        <v>Ada</v>
      </c>
      <c r="BL145" s="98" t="str">
        <f t="shared" si="4"/>
        <v>Tidak Lengkap</v>
      </c>
      <c r="BM145" s="98" t="str">
        <f t="shared" si="5"/>
        <v>Tidak Lengkap</v>
      </c>
    </row>
    <row r="146">
      <c r="A146" s="96" t="s">
        <v>35</v>
      </c>
      <c r="B146" s="97">
        <v>140.0</v>
      </c>
      <c r="C146" s="96" t="s">
        <v>1764</v>
      </c>
      <c r="D146" s="96" t="s">
        <v>1765</v>
      </c>
      <c r="E146" s="96" t="s">
        <v>1766</v>
      </c>
      <c r="F146" s="96">
        <v>8.537861812E10</v>
      </c>
      <c r="G146" s="96">
        <v>8.537861812E10</v>
      </c>
      <c r="H146" s="96" t="s">
        <v>11</v>
      </c>
      <c r="I146" s="96" t="s">
        <v>1767</v>
      </c>
      <c r="J146" s="97">
        <v>2020.0</v>
      </c>
      <c r="K146" s="97" t="s">
        <v>387</v>
      </c>
      <c r="L146" s="96">
        <v>8.2175846006E10</v>
      </c>
      <c r="M146" s="111" t="s">
        <v>1768</v>
      </c>
      <c r="N146" s="96" t="s">
        <v>590</v>
      </c>
      <c r="O146" s="96" t="s">
        <v>286</v>
      </c>
      <c r="P146" s="96" t="s">
        <v>330</v>
      </c>
      <c r="Q146" s="96" t="s">
        <v>237</v>
      </c>
      <c r="R146" s="96" t="s">
        <v>9</v>
      </c>
      <c r="S146" s="96" t="s">
        <v>9</v>
      </c>
      <c r="T146" s="96" t="s">
        <v>9</v>
      </c>
      <c r="U146" s="96" t="s">
        <v>9</v>
      </c>
      <c r="V146" s="96" t="s">
        <v>9</v>
      </c>
      <c r="W146" s="96" t="s">
        <v>9</v>
      </c>
      <c r="X146" s="96" t="s">
        <v>9</v>
      </c>
      <c r="Y146" s="96" t="s">
        <v>21</v>
      </c>
      <c r="Z146" s="96" t="s">
        <v>9</v>
      </c>
      <c r="AA146" s="96" t="s">
        <v>21</v>
      </c>
      <c r="AB146" s="96" t="s">
        <v>21</v>
      </c>
      <c r="AC146" s="96" t="s">
        <v>228</v>
      </c>
      <c r="AD146" s="96" t="s">
        <v>228</v>
      </c>
      <c r="AE146" s="96" t="s">
        <v>228</v>
      </c>
      <c r="AF146" s="96" t="s">
        <v>228</v>
      </c>
      <c r="AG146" s="96" t="s">
        <v>228</v>
      </c>
      <c r="AH146" s="96" t="s">
        <v>228</v>
      </c>
      <c r="AI146" s="96" t="s">
        <v>228</v>
      </c>
      <c r="AJ146" s="96" t="s">
        <v>228</v>
      </c>
      <c r="AK146" s="96" t="s">
        <v>228</v>
      </c>
      <c r="AL146" s="96" t="s">
        <v>228</v>
      </c>
      <c r="AM146" s="96" t="s">
        <v>228</v>
      </c>
      <c r="AN146" s="96" t="s">
        <v>237</v>
      </c>
      <c r="AO146" s="96" t="s">
        <v>1769</v>
      </c>
      <c r="AP146" s="96" t="s">
        <v>1168</v>
      </c>
      <c r="AQ146" s="96"/>
      <c r="AR146" s="105"/>
      <c r="AS146" s="105"/>
      <c r="AT146" s="96"/>
      <c r="AU146" s="96" t="s">
        <v>231</v>
      </c>
      <c r="AV146" s="96"/>
      <c r="AW146" s="96"/>
      <c r="AX146" s="96"/>
      <c r="AY146" s="96"/>
      <c r="AZ146" s="96"/>
      <c r="BA146" s="96" t="s">
        <v>1770</v>
      </c>
      <c r="BB146" s="96" t="s">
        <v>237</v>
      </c>
      <c r="BC146" s="100">
        <f t="shared" si="26"/>
        <v>11</v>
      </c>
      <c r="BD146" s="101"/>
      <c r="BE146" s="101"/>
      <c r="BF146" s="101"/>
      <c r="BG146" s="101"/>
      <c r="BH146" s="101"/>
      <c r="BI146" s="100" t="str">
        <f>IFERROR(__xludf.DUMMYFUNCTION("IF(OR(REGEXMATCH(I146,""Peraturan Walikota""),REGEXMATCH(I146,""Peraturan Bupati""),REGEXMATCH(I146,""PERATURAN BUPATI""),REGEXMATCH(I146,""PERATURAN WALIKOTA"")),""Ada"",""Tidak Ada"")"),"Ada")</f>
        <v>Ada</v>
      </c>
      <c r="BJ146" s="98" t="str">
        <f t="shared" si="27"/>
        <v>Ada</v>
      </c>
      <c r="BK146" s="96" t="str">
        <f t="shared" si="28"/>
        <v>Ada</v>
      </c>
      <c r="BL146" s="98" t="str">
        <f t="shared" si="4"/>
        <v>Lengkap</v>
      </c>
      <c r="BM146" s="98" t="str">
        <f t="shared" si="5"/>
        <v>Tidak Lengkap</v>
      </c>
    </row>
    <row r="147">
      <c r="A147" s="96" t="s">
        <v>35</v>
      </c>
      <c r="B147" s="97">
        <v>141.0</v>
      </c>
      <c r="C147" s="96" t="s">
        <v>1771</v>
      </c>
      <c r="D147" s="96" t="s">
        <v>1772</v>
      </c>
      <c r="E147" s="96" t="s">
        <v>1773</v>
      </c>
      <c r="F147" s="96"/>
      <c r="G147" s="102" t="s">
        <v>1774</v>
      </c>
      <c r="H147" s="96" t="s">
        <v>11</v>
      </c>
      <c r="I147" s="96" t="s">
        <v>1775</v>
      </c>
      <c r="J147" s="97">
        <v>2020.0</v>
      </c>
      <c r="K147" s="97" t="s">
        <v>223</v>
      </c>
      <c r="L147" s="96"/>
      <c r="M147" s="129"/>
      <c r="N147" s="96" t="s">
        <v>861</v>
      </c>
      <c r="O147" s="96" t="s">
        <v>276</v>
      </c>
      <c r="P147" s="96" t="s">
        <v>314</v>
      </c>
      <c r="Q147" s="98"/>
      <c r="R147" s="96" t="s">
        <v>21</v>
      </c>
      <c r="S147" s="96" t="s">
        <v>9</v>
      </c>
      <c r="T147" s="96" t="s">
        <v>9</v>
      </c>
      <c r="U147" s="96" t="s">
        <v>9</v>
      </c>
      <c r="V147" s="96" t="s">
        <v>21</v>
      </c>
      <c r="W147" s="96" t="s">
        <v>21</v>
      </c>
      <c r="X147" s="96" t="s">
        <v>9</v>
      </c>
      <c r="Y147" s="96" t="s">
        <v>21</v>
      </c>
      <c r="Z147" s="96" t="s">
        <v>21</v>
      </c>
      <c r="AA147" s="96" t="s">
        <v>21</v>
      </c>
      <c r="AB147" s="96" t="s">
        <v>21</v>
      </c>
      <c r="AC147" s="96" t="s">
        <v>228</v>
      </c>
      <c r="AD147" s="96" t="s">
        <v>228</v>
      </c>
      <c r="AE147" s="96" t="s">
        <v>228</v>
      </c>
      <c r="AF147" s="96" t="s">
        <v>228</v>
      </c>
      <c r="AG147" s="96" t="s">
        <v>229</v>
      </c>
      <c r="AH147" s="96" t="s">
        <v>228</v>
      </c>
      <c r="AI147" s="96" t="s">
        <v>228</v>
      </c>
      <c r="AJ147" s="96" t="s">
        <v>228</v>
      </c>
      <c r="AK147" s="96" t="s">
        <v>229</v>
      </c>
      <c r="AL147" s="96" t="s">
        <v>228</v>
      </c>
      <c r="AM147" s="96" t="s">
        <v>228</v>
      </c>
      <c r="AN147" s="96" t="s">
        <v>370</v>
      </c>
      <c r="AO147" s="96" t="s">
        <v>1776</v>
      </c>
      <c r="AP147" s="96" t="s">
        <v>317</v>
      </c>
      <c r="AQ147" s="96"/>
      <c r="AR147" s="96"/>
      <c r="AS147" s="96"/>
      <c r="AT147" s="96"/>
      <c r="AU147" s="96" t="s">
        <v>231</v>
      </c>
      <c r="AV147" s="96"/>
      <c r="AW147" s="96"/>
      <c r="AX147" s="96"/>
      <c r="AY147" s="96"/>
      <c r="AZ147" s="96"/>
      <c r="BA147" s="98"/>
      <c r="BB147" s="98"/>
      <c r="BC147" s="100">
        <f t="shared" si="26"/>
        <v>9</v>
      </c>
      <c r="BD147" s="101"/>
      <c r="BE147" s="101"/>
      <c r="BF147" s="101"/>
      <c r="BG147" s="101"/>
      <c r="BH147" s="101"/>
      <c r="BI147" s="100" t="str">
        <f>IFERROR(__xludf.DUMMYFUNCTION("IF(OR(REGEXMATCH(I147,""Peraturan Walikota""),REGEXMATCH(I147,""Peraturan Bupati""),REGEXMATCH(I147,""PERATURAN BUPATI""),REGEXMATCH(I147,""PERATURAN WALIKOTA"")),""Ada"",""Tidak Ada"")"),"Ada")</f>
        <v>Ada</v>
      </c>
      <c r="BJ147" s="98" t="str">
        <f t="shared" si="27"/>
        <v>Ada</v>
      </c>
      <c r="BK147" s="96" t="str">
        <f t="shared" si="28"/>
        <v>Ada</v>
      </c>
      <c r="BL147" s="98" t="str">
        <f t="shared" si="4"/>
        <v>Tidak Lengkap</v>
      </c>
      <c r="BM147" s="98" t="str">
        <f t="shared" si="5"/>
        <v>Tidak Lengkap</v>
      </c>
    </row>
    <row r="148">
      <c r="A148" s="96" t="s">
        <v>35</v>
      </c>
      <c r="B148" s="97">
        <v>142.0</v>
      </c>
      <c r="C148" s="96" t="s">
        <v>1777</v>
      </c>
      <c r="D148" s="96" t="s">
        <v>1778</v>
      </c>
      <c r="E148" s="96" t="s">
        <v>1779</v>
      </c>
      <c r="F148" s="96" t="str">
        <f>+62 821-8038-5581</f>
        <v>#ERROR!</v>
      </c>
      <c r="G148" s="96" t="str">
        <f>+62 821-8038-5581</f>
        <v>#ERROR!</v>
      </c>
      <c r="H148" s="96" t="s">
        <v>11</v>
      </c>
      <c r="I148" s="96" t="s">
        <v>1780</v>
      </c>
      <c r="J148" s="97">
        <v>2019.0</v>
      </c>
      <c r="K148" s="97" t="s">
        <v>387</v>
      </c>
      <c r="L148" s="102" t="s">
        <v>1781</v>
      </c>
      <c r="M148" s="111" t="s">
        <v>1782</v>
      </c>
      <c r="N148" s="96" t="s">
        <v>1783</v>
      </c>
      <c r="O148" s="96" t="s">
        <v>1784</v>
      </c>
      <c r="P148" s="96" t="s">
        <v>330</v>
      </c>
      <c r="Q148" s="98"/>
      <c r="R148" s="96" t="s">
        <v>9</v>
      </c>
      <c r="S148" s="96" t="s">
        <v>21</v>
      </c>
      <c r="T148" s="96" t="s">
        <v>9</v>
      </c>
      <c r="U148" s="96" t="s">
        <v>9</v>
      </c>
      <c r="V148" s="96" t="s">
        <v>21</v>
      </c>
      <c r="W148" s="96" t="s">
        <v>21</v>
      </c>
      <c r="X148" s="96" t="s">
        <v>9</v>
      </c>
      <c r="Y148" s="96" t="s">
        <v>21</v>
      </c>
      <c r="Z148" s="96" t="s">
        <v>9</v>
      </c>
      <c r="AA148" s="96" t="s">
        <v>21</v>
      </c>
      <c r="AB148" s="96" t="s">
        <v>21</v>
      </c>
      <c r="AC148" s="96" t="s">
        <v>228</v>
      </c>
      <c r="AD148" s="96" t="s">
        <v>228</v>
      </c>
      <c r="AE148" s="96" t="s">
        <v>228</v>
      </c>
      <c r="AF148" s="96" t="s">
        <v>228</v>
      </c>
      <c r="AG148" s="96" t="s">
        <v>228</v>
      </c>
      <c r="AH148" s="96" t="s">
        <v>229</v>
      </c>
      <c r="AI148" s="96" t="s">
        <v>228</v>
      </c>
      <c r="AJ148" s="96" t="s">
        <v>228</v>
      </c>
      <c r="AK148" s="96" t="s">
        <v>229</v>
      </c>
      <c r="AL148" s="96" t="s">
        <v>228</v>
      </c>
      <c r="AM148" s="96" t="s">
        <v>228</v>
      </c>
      <c r="AN148" s="96"/>
      <c r="AO148" s="96">
        <v>14.0</v>
      </c>
      <c r="AP148" s="96" t="s">
        <v>683</v>
      </c>
      <c r="AQ148" s="96"/>
      <c r="AR148" s="96"/>
      <c r="AS148" s="96"/>
      <c r="AT148" s="96" t="s">
        <v>231</v>
      </c>
      <c r="AU148" s="96"/>
      <c r="AV148" s="96"/>
      <c r="AW148" s="96"/>
      <c r="AX148" s="96"/>
      <c r="AY148" s="96"/>
      <c r="AZ148" s="96"/>
      <c r="BA148" s="96" t="s">
        <v>1785</v>
      </c>
      <c r="BB148" s="96" t="s">
        <v>1786</v>
      </c>
      <c r="BC148" s="100">
        <f t="shared" si="26"/>
        <v>9</v>
      </c>
      <c r="BD148" s="101"/>
      <c r="BE148" s="101"/>
      <c r="BF148" s="101"/>
      <c r="BG148" s="101"/>
      <c r="BH148" s="101"/>
      <c r="BI148" s="100" t="str">
        <f>IFERROR(__xludf.DUMMYFUNCTION("IF(OR(REGEXMATCH(I148,""Peraturan Walikota""),REGEXMATCH(I148,""Peraturan Bupati""),REGEXMATCH(I148,""PERATURAN BUPATI""),REGEXMATCH(I148,""PERATURAN WALIKOTA"")),""Ada"",""Tidak Ada"")"),"Ada")</f>
        <v>Ada</v>
      </c>
      <c r="BJ148" s="98" t="str">
        <f t="shared" si="27"/>
        <v>Ada</v>
      </c>
      <c r="BK148" s="96" t="str">
        <f t="shared" si="28"/>
        <v>Ada</v>
      </c>
      <c r="BL148" s="98" t="str">
        <f t="shared" si="4"/>
        <v>Tidak Lengkap</v>
      </c>
      <c r="BM148" s="98" t="str">
        <f t="shared" si="5"/>
        <v>Tidak Lengkap</v>
      </c>
    </row>
    <row r="149">
      <c r="A149" s="96" t="s">
        <v>35</v>
      </c>
      <c r="B149" s="97">
        <v>143.0</v>
      </c>
      <c r="C149" s="96" t="s">
        <v>1787</v>
      </c>
      <c r="D149" s="96" t="s">
        <v>1788</v>
      </c>
      <c r="E149" s="96" t="s">
        <v>1789</v>
      </c>
      <c r="F149" s="96">
        <v>8.1271857372E10</v>
      </c>
      <c r="G149" s="96">
        <v>8.1271857372E10</v>
      </c>
      <c r="H149" s="96" t="s">
        <v>11</v>
      </c>
      <c r="I149" s="96" t="s">
        <v>1790</v>
      </c>
      <c r="J149" s="97">
        <v>2020.0</v>
      </c>
      <c r="K149" s="97" t="s">
        <v>223</v>
      </c>
      <c r="L149" s="96">
        <v>8.1271857372E10</v>
      </c>
      <c r="M149" s="111" t="s">
        <v>1791</v>
      </c>
      <c r="N149" s="96" t="s">
        <v>1792</v>
      </c>
      <c r="O149" s="96" t="s">
        <v>580</v>
      </c>
      <c r="P149" s="96" t="s">
        <v>287</v>
      </c>
      <c r="Q149" s="96" t="s">
        <v>1793</v>
      </c>
      <c r="R149" s="96" t="s">
        <v>9</v>
      </c>
      <c r="S149" s="96" t="s">
        <v>9</v>
      </c>
      <c r="T149" s="96" t="s">
        <v>9</v>
      </c>
      <c r="U149" s="96" t="s">
        <v>9</v>
      </c>
      <c r="V149" s="96" t="s">
        <v>21</v>
      </c>
      <c r="W149" s="96" t="s">
        <v>21</v>
      </c>
      <c r="X149" s="96" t="s">
        <v>21</v>
      </c>
      <c r="Y149" s="96" t="s">
        <v>21</v>
      </c>
      <c r="Z149" s="96" t="s">
        <v>9</v>
      </c>
      <c r="AA149" s="96" t="s">
        <v>21</v>
      </c>
      <c r="AB149" s="96" t="s">
        <v>21</v>
      </c>
      <c r="AC149" s="96" t="s">
        <v>228</v>
      </c>
      <c r="AD149" s="96" t="s">
        <v>228</v>
      </c>
      <c r="AE149" s="96" t="s">
        <v>228</v>
      </c>
      <c r="AF149" s="96" t="s">
        <v>228</v>
      </c>
      <c r="AG149" s="96" t="s">
        <v>229</v>
      </c>
      <c r="AH149" s="96" t="s">
        <v>229</v>
      </c>
      <c r="AI149" s="96" t="s">
        <v>229</v>
      </c>
      <c r="AJ149" s="96" t="s">
        <v>229</v>
      </c>
      <c r="AK149" s="96" t="s">
        <v>229</v>
      </c>
      <c r="AL149" s="96" t="s">
        <v>228</v>
      </c>
      <c r="AM149" s="96" t="s">
        <v>228</v>
      </c>
      <c r="AN149" s="96" t="s">
        <v>555</v>
      </c>
      <c r="AO149" s="96" t="s">
        <v>1794</v>
      </c>
      <c r="AP149" s="96" t="s">
        <v>278</v>
      </c>
      <c r="AQ149" s="96"/>
      <c r="AR149" s="96"/>
      <c r="AS149" s="96"/>
      <c r="AT149" s="96"/>
      <c r="AU149" s="96" t="s">
        <v>231</v>
      </c>
      <c r="AV149" s="96"/>
      <c r="AW149" s="96"/>
      <c r="AX149" s="96"/>
      <c r="AY149" s="96"/>
      <c r="AZ149" s="96"/>
      <c r="BA149" s="96" t="s">
        <v>1795</v>
      </c>
      <c r="BB149" s="96" t="s">
        <v>1796</v>
      </c>
      <c r="BC149" s="100">
        <f t="shared" si="26"/>
        <v>6</v>
      </c>
      <c r="BD149" s="101"/>
      <c r="BE149" s="101"/>
      <c r="BF149" s="101"/>
      <c r="BG149" s="101"/>
      <c r="BH149" s="101"/>
      <c r="BI149" s="100" t="str">
        <f>IFERROR(__xludf.DUMMYFUNCTION("IF(OR(REGEXMATCH(I149,""Peraturan Walikota""),REGEXMATCH(I149,""Peraturan Bupati""),REGEXMATCH(I149,""PERATURAN BUPATI""),REGEXMATCH(I149,""PERATURAN WALIKOTA"")),""Ada"",""Tidak Ada"")"),"Ada")</f>
        <v>Ada</v>
      </c>
      <c r="BJ149" s="98" t="str">
        <f t="shared" si="27"/>
        <v>Tidak Ada</v>
      </c>
      <c r="BK149" s="96" t="str">
        <f t="shared" si="28"/>
        <v>Tidak Ada</v>
      </c>
      <c r="BL149" s="98" t="str">
        <f t="shared" si="4"/>
        <v>Lengkap</v>
      </c>
      <c r="BM149" s="98" t="str">
        <f t="shared" si="5"/>
        <v>Tidak Lengkap</v>
      </c>
    </row>
    <row r="150">
      <c r="A150" s="96" t="s">
        <v>35</v>
      </c>
      <c r="B150" s="97">
        <v>144.0</v>
      </c>
      <c r="C150" s="96" t="s">
        <v>1797</v>
      </c>
      <c r="D150" s="96" t="s">
        <v>1798</v>
      </c>
      <c r="E150" s="96" t="s">
        <v>1799</v>
      </c>
      <c r="F150" s="96">
        <v>8.1540999005E10</v>
      </c>
      <c r="G150" s="96">
        <v>8.1540999005E10</v>
      </c>
      <c r="H150" s="96" t="s">
        <v>11</v>
      </c>
      <c r="I150" s="96" t="s">
        <v>1800</v>
      </c>
      <c r="J150" s="97">
        <v>2018.0</v>
      </c>
      <c r="K150" s="97" t="s">
        <v>223</v>
      </c>
      <c r="L150" s="96" t="s">
        <v>1801</v>
      </c>
      <c r="M150" s="111" t="s">
        <v>1802</v>
      </c>
      <c r="N150" s="96" t="s">
        <v>1803</v>
      </c>
      <c r="O150" s="96" t="s">
        <v>286</v>
      </c>
      <c r="P150" s="96" t="s">
        <v>330</v>
      </c>
      <c r="Q150" s="98"/>
      <c r="R150" s="96" t="s">
        <v>9</v>
      </c>
      <c r="S150" s="96" t="s">
        <v>9</v>
      </c>
      <c r="T150" s="96" t="s">
        <v>9</v>
      </c>
      <c r="U150" s="96" t="s">
        <v>9</v>
      </c>
      <c r="V150" s="96" t="s">
        <v>9</v>
      </c>
      <c r="W150" s="96" t="s">
        <v>21</v>
      </c>
      <c r="X150" s="96" t="s">
        <v>21</v>
      </c>
      <c r="Y150" s="96" t="s">
        <v>21</v>
      </c>
      <c r="Z150" s="96" t="s">
        <v>9</v>
      </c>
      <c r="AA150" s="96" t="s">
        <v>21</v>
      </c>
      <c r="AB150" s="96" t="s">
        <v>21</v>
      </c>
      <c r="AC150" s="96" t="s">
        <v>228</v>
      </c>
      <c r="AD150" s="96" t="s">
        <v>228</v>
      </c>
      <c r="AE150" s="96" t="s">
        <v>228</v>
      </c>
      <c r="AF150" s="96" t="s">
        <v>228</v>
      </c>
      <c r="AG150" s="96" t="s">
        <v>228</v>
      </c>
      <c r="AH150" s="96" t="s">
        <v>228</v>
      </c>
      <c r="AI150" s="96" t="s">
        <v>229</v>
      </c>
      <c r="AJ150" s="96" t="s">
        <v>228</v>
      </c>
      <c r="AK150" s="96" t="s">
        <v>229</v>
      </c>
      <c r="AL150" s="96" t="s">
        <v>229</v>
      </c>
      <c r="AM150" s="96" t="s">
        <v>228</v>
      </c>
      <c r="AN150" s="96"/>
      <c r="AO150" s="96">
        <v>40.0</v>
      </c>
      <c r="AP150" s="96" t="s">
        <v>278</v>
      </c>
      <c r="AQ150" s="96"/>
      <c r="AR150" s="96"/>
      <c r="AS150" s="96" t="s">
        <v>231</v>
      </c>
      <c r="AT150" s="96"/>
      <c r="AU150" s="96"/>
      <c r="AV150" s="96"/>
      <c r="AW150" s="96"/>
      <c r="AX150" s="96"/>
      <c r="AY150" s="96"/>
      <c r="AZ150" s="96"/>
      <c r="BA150" s="96" t="s">
        <v>1804</v>
      </c>
      <c r="BB150" s="96" t="s">
        <v>21</v>
      </c>
      <c r="BC150" s="100">
        <f t="shared" si="26"/>
        <v>8</v>
      </c>
      <c r="BD150" s="101"/>
      <c r="BE150" s="101"/>
      <c r="BF150" s="101"/>
      <c r="BG150" s="101"/>
      <c r="BH150" s="101"/>
      <c r="BI150" s="100" t="str">
        <f>IFERROR(__xludf.DUMMYFUNCTION("IF(OR(REGEXMATCH(I150,""Peraturan Walikota""),REGEXMATCH(I150,""Peraturan Bupati""),REGEXMATCH(I150,""PERATURAN BUPATI""),REGEXMATCH(I150,""PERATURAN WALIKOTA"")),""Ada"",""Tidak Ada"")"),"Ada")</f>
        <v>Ada</v>
      </c>
      <c r="BJ150" s="98" t="str">
        <f t="shared" si="27"/>
        <v>Ada</v>
      </c>
      <c r="BK150" s="96" t="str">
        <f t="shared" si="28"/>
        <v>Ada</v>
      </c>
      <c r="BL150" s="98" t="str">
        <f t="shared" si="4"/>
        <v>Lengkap</v>
      </c>
      <c r="BM150" s="98" t="str">
        <f t="shared" si="5"/>
        <v>Tidak Lengkap</v>
      </c>
    </row>
    <row r="151">
      <c r="A151" s="96" t="s">
        <v>33</v>
      </c>
      <c r="B151" s="97">
        <v>145.0</v>
      </c>
      <c r="C151" s="96" t="s">
        <v>1805</v>
      </c>
      <c r="D151" s="96" t="s">
        <v>1806</v>
      </c>
      <c r="E151" s="96" t="s">
        <v>1807</v>
      </c>
      <c r="F151" s="96" t="s">
        <v>1808</v>
      </c>
      <c r="G151" s="96" t="s">
        <v>1808</v>
      </c>
      <c r="H151" s="96" t="s">
        <v>11</v>
      </c>
      <c r="I151" s="96" t="s">
        <v>1809</v>
      </c>
      <c r="J151" s="97">
        <v>2023.0</v>
      </c>
      <c r="K151" s="97" t="s">
        <v>223</v>
      </c>
      <c r="L151" s="96" t="s">
        <v>1810</v>
      </c>
      <c r="M151" s="111" t="s">
        <v>1811</v>
      </c>
      <c r="N151" s="96" t="s">
        <v>1812</v>
      </c>
      <c r="O151" s="96" t="s">
        <v>276</v>
      </c>
      <c r="P151" s="96" t="s">
        <v>314</v>
      </c>
      <c r="Q151" s="96" t="s">
        <v>1813</v>
      </c>
      <c r="R151" s="96" t="s">
        <v>21</v>
      </c>
      <c r="S151" s="96" t="s">
        <v>9</v>
      </c>
      <c r="T151" s="96" t="s">
        <v>21</v>
      </c>
      <c r="U151" s="96" t="s">
        <v>21</v>
      </c>
      <c r="V151" s="96" t="s">
        <v>21</v>
      </c>
      <c r="W151" s="96" t="s">
        <v>21</v>
      </c>
      <c r="X151" s="96" t="s">
        <v>21</v>
      </c>
      <c r="Y151" s="96" t="s">
        <v>21</v>
      </c>
      <c r="Z151" s="96" t="s">
        <v>21</v>
      </c>
      <c r="AA151" s="96" t="s">
        <v>21</v>
      </c>
      <c r="AB151" s="96" t="s">
        <v>21</v>
      </c>
      <c r="AC151" s="96" t="s">
        <v>228</v>
      </c>
      <c r="AD151" s="96" t="s">
        <v>228</v>
      </c>
      <c r="AE151" s="96" t="s">
        <v>229</v>
      </c>
      <c r="AF151" s="96" t="s">
        <v>228</v>
      </c>
      <c r="AG151" s="96" t="s">
        <v>229</v>
      </c>
      <c r="AH151" s="96" t="s">
        <v>229</v>
      </c>
      <c r="AI151" s="96" t="s">
        <v>229</v>
      </c>
      <c r="AJ151" s="96" t="s">
        <v>228</v>
      </c>
      <c r="AK151" s="96" t="s">
        <v>229</v>
      </c>
      <c r="AL151" s="96" t="s">
        <v>229</v>
      </c>
      <c r="AM151" s="96" t="s">
        <v>229</v>
      </c>
      <c r="AN151" s="96" t="s">
        <v>370</v>
      </c>
      <c r="AO151" s="96" t="s">
        <v>1814</v>
      </c>
      <c r="AP151" s="96" t="s">
        <v>1559</v>
      </c>
      <c r="AQ151" s="98"/>
      <c r="AR151" s="98"/>
      <c r="AS151" s="98"/>
      <c r="AT151" s="98"/>
      <c r="AU151" s="98"/>
      <c r="AV151" s="98"/>
      <c r="AW151" s="98"/>
      <c r="AX151" s="96" t="s">
        <v>231</v>
      </c>
      <c r="AY151" s="98"/>
      <c r="AZ151" s="98"/>
      <c r="BA151" s="98"/>
      <c r="BB151" s="98"/>
      <c r="BC151" s="100">
        <f t="shared" si="26"/>
        <v>4</v>
      </c>
      <c r="BD151" s="101"/>
      <c r="BE151" s="101"/>
      <c r="BF151" s="101"/>
      <c r="BG151" s="101"/>
      <c r="BH151" s="101"/>
      <c r="BI151" s="100" t="str">
        <f>IFERROR(__xludf.DUMMYFUNCTION("IF(OR(REGEXMATCH(I151,""Peraturan Walikota""),REGEXMATCH(I151,""Peraturan Bupati""),REGEXMATCH(I151,""PERATURAN BUPATI""),REGEXMATCH(I151,""PERATURAN WALIKOTA"")),""Ada"",""Tidak Ada"")"),"Ada")</f>
        <v>Ada</v>
      </c>
      <c r="BJ151" s="98" t="str">
        <f t="shared" si="27"/>
        <v>Ada</v>
      </c>
      <c r="BK151" s="96" t="str">
        <f t="shared" si="28"/>
        <v>Ada</v>
      </c>
      <c r="BL151" s="98" t="str">
        <f t="shared" si="4"/>
        <v>Tidak Lengkap</v>
      </c>
      <c r="BM151" s="98" t="str">
        <f t="shared" si="5"/>
        <v>Tidak Lengkap</v>
      </c>
    </row>
    <row r="152">
      <c r="A152" s="96" t="s">
        <v>33</v>
      </c>
      <c r="B152" s="97">
        <v>146.0</v>
      </c>
      <c r="C152" s="96" t="s">
        <v>1815</v>
      </c>
      <c r="D152" s="96" t="s">
        <v>1816</v>
      </c>
      <c r="E152" s="96" t="s">
        <v>1817</v>
      </c>
      <c r="F152" s="96" t="s">
        <v>237</v>
      </c>
      <c r="G152" s="96">
        <v>8.2160736853E10</v>
      </c>
      <c r="H152" s="96" t="s">
        <v>11</v>
      </c>
      <c r="I152" s="96" t="s">
        <v>1818</v>
      </c>
      <c r="J152" s="97">
        <v>2024.0</v>
      </c>
      <c r="K152" s="97" t="s">
        <v>223</v>
      </c>
      <c r="L152" s="96" t="s">
        <v>1819</v>
      </c>
      <c r="M152" s="111" t="s">
        <v>1820</v>
      </c>
      <c r="N152" s="96" t="s">
        <v>1821</v>
      </c>
      <c r="O152" s="96" t="s">
        <v>226</v>
      </c>
      <c r="P152" s="96" t="s">
        <v>287</v>
      </c>
      <c r="Q152" s="96" t="s">
        <v>1822</v>
      </c>
      <c r="R152" s="96" t="s">
        <v>9</v>
      </c>
      <c r="S152" s="96" t="s">
        <v>9</v>
      </c>
      <c r="T152" s="96" t="s">
        <v>21</v>
      </c>
      <c r="U152" s="96" t="s">
        <v>21</v>
      </c>
      <c r="V152" s="96" t="s">
        <v>21</v>
      </c>
      <c r="W152" s="96" t="s">
        <v>21</v>
      </c>
      <c r="X152" s="96" t="s">
        <v>21</v>
      </c>
      <c r="Y152" s="96" t="s">
        <v>21</v>
      </c>
      <c r="Z152" s="96" t="s">
        <v>9</v>
      </c>
      <c r="AA152" s="96" t="s">
        <v>21</v>
      </c>
      <c r="AB152" s="96" t="s">
        <v>21</v>
      </c>
      <c r="AC152" s="96" t="s">
        <v>228</v>
      </c>
      <c r="AD152" s="96" t="s">
        <v>228</v>
      </c>
      <c r="AE152" s="96" t="s">
        <v>228</v>
      </c>
      <c r="AF152" s="96" t="s">
        <v>228</v>
      </c>
      <c r="AG152" s="96" t="s">
        <v>228</v>
      </c>
      <c r="AH152" s="96" t="s">
        <v>229</v>
      </c>
      <c r="AI152" s="96" t="s">
        <v>229</v>
      </c>
      <c r="AJ152" s="96" t="s">
        <v>228</v>
      </c>
      <c r="AK152" s="96" t="s">
        <v>229</v>
      </c>
      <c r="AL152" s="96" t="s">
        <v>228</v>
      </c>
      <c r="AM152" s="96" t="s">
        <v>228</v>
      </c>
      <c r="AN152" s="96" t="s">
        <v>1823</v>
      </c>
      <c r="AO152" s="96">
        <v>33.0</v>
      </c>
      <c r="AP152" s="96" t="s">
        <v>278</v>
      </c>
      <c r="AQ152" s="96"/>
      <c r="AR152" s="96"/>
      <c r="AS152" s="96"/>
      <c r="AT152" s="98"/>
      <c r="AU152" s="98"/>
      <c r="AV152" s="98"/>
      <c r="AW152" s="98"/>
      <c r="AX152" s="96"/>
      <c r="AY152" s="96" t="s">
        <v>231</v>
      </c>
      <c r="AZ152" s="98"/>
      <c r="BA152" s="96" t="s">
        <v>1824</v>
      </c>
      <c r="BB152" s="96" t="s">
        <v>237</v>
      </c>
      <c r="BC152" s="100">
        <f t="shared" si="26"/>
        <v>8</v>
      </c>
      <c r="BD152" s="101"/>
      <c r="BE152" s="101"/>
      <c r="BF152" s="101"/>
      <c r="BG152" s="101"/>
      <c r="BH152" s="101"/>
      <c r="BI152" s="100" t="str">
        <f>IFERROR(__xludf.DUMMYFUNCTION("IF(OR(REGEXMATCH(I152,""Peraturan Walikota""),REGEXMATCH(I152,""Peraturan Bupati""),REGEXMATCH(I152,""PERATURAN BUPATI""),REGEXMATCH(I152,""PERATURAN WALIKOTA"")),""Ada"",""Tidak Ada"")"),"Ada")</f>
        <v>Ada</v>
      </c>
      <c r="BJ152" s="98" t="str">
        <f t="shared" si="27"/>
        <v>Ada</v>
      </c>
      <c r="BK152" s="96" t="str">
        <f t="shared" si="28"/>
        <v>Tidak Ada</v>
      </c>
      <c r="BL152" s="98" t="str">
        <f t="shared" si="4"/>
        <v>Tidak Lengkap</v>
      </c>
      <c r="BM152" s="98" t="str">
        <f t="shared" si="5"/>
        <v>Tidak Lengkap</v>
      </c>
    </row>
    <row r="153">
      <c r="A153" s="96" t="s">
        <v>33</v>
      </c>
      <c r="B153" s="97">
        <v>147.0</v>
      </c>
      <c r="C153" s="96" t="s">
        <v>1825</v>
      </c>
      <c r="D153" s="96" t="s">
        <v>1826</v>
      </c>
      <c r="E153" s="96" t="s">
        <v>1827</v>
      </c>
      <c r="F153" s="96">
        <v>8.5142351402E10</v>
      </c>
      <c r="G153" s="96">
        <v>8.5142351403E10</v>
      </c>
      <c r="H153" s="96" t="s">
        <v>11</v>
      </c>
      <c r="I153" s="96" t="s">
        <v>1828</v>
      </c>
      <c r="J153" s="97">
        <v>2023.0</v>
      </c>
      <c r="K153" s="97" t="s">
        <v>223</v>
      </c>
      <c r="L153" s="96">
        <v>8.1292266449E10</v>
      </c>
      <c r="M153" s="111"/>
      <c r="N153" s="96" t="s">
        <v>1829</v>
      </c>
      <c r="O153" s="96" t="s">
        <v>253</v>
      </c>
      <c r="P153" s="96" t="s">
        <v>647</v>
      </c>
      <c r="Q153" s="96" t="s">
        <v>300</v>
      </c>
      <c r="R153" s="96" t="s">
        <v>21</v>
      </c>
      <c r="S153" s="96" t="s">
        <v>9</v>
      </c>
      <c r="T153" s="96" t="s">
        <v>9</v>
      </c>
      <c r="U153" s="96" t="s">
        <v>9</v>
      </c>
      <c r="V153" s="96" t="s">
        <v>9</v>
      </c>
      <c r="W153" s="96" t="s">
        <v>21</v>
      </c>
      <c r="X153" s="96" t="s">
        <v>21</v>
      </c>
      <c r="Y153" s="96" t="s">
        <v>21</v>
      </c>
      <c r="Z153" s="96" t="s">
        <v>9</v>
      </c>
      <c r="AA153" s="96" t="s">
        <v>21</v>
      </c>
      <c r="AB153" s="96" t="s">
        <v>21</v>
      </c>
      <c r="AC153" s="96" t="s">
        <v>228</v>
      </c>
      <c r="AD153" s="96" t="s">
        <v>228</v>
      </c>
      <c r="AE153" s="96" t="s">
        <v>228</v>
      </c>
      <c r="AF153" s="96" t="s">
        <v>228</v>
      </c>
      <c r="AG153" s="96" t="s">
        <v>228</v>
      </c>
      <c r="AH153" s="96" t="s">
        <v>228</v>
      </c>
      <c r="AI153" s="96" t="s">
        <v>229</v>
      </c>
      <c r="AJ153" s="96" t="s">
        <v>229</v>
      </c>
      <c r="AK153" s="96" t="s">
        <v>228</v>
      </c>
      <c r="AL153" s="96" t="s">
        <v>228</v>
      </c>
      <c r="AM153" s="96" t="s">
        <v>228</v>
      </c>
      <c r="AN153" s="96" t="s">
        <v>1830</v>
      </c>
      <c r="AO153" s="96">
        <v>20.0</v>
      </c>
      <c r="AP153" s="96" t="s">
        <v>317</v>
      </c>
      <c r="AQ153" s="98"/>
      <c r="AR153" s="98"/>
      <c r="AS153" s="98"/>
      <c r="AT153" s="98"/>
      <c r="AU153" s="98"/>
      <c r="AV153" s="98"/>
      <c r="AW153" s="98"/>
      <c r="AX153" s="96" t="s">
        <v>231</v>
      </c>
      <c r="AY153" s="98"/>
      <c r="AZ153" s="98"/>
      <c r="BA153" s="96" t="s">
        <v>1831</v>
      </c>
      <c r="BB153" s="96" t="s">
        <v>237</v>
      </c>
      <c r="BC153" s="100">
        <f t="shared" si="26"/>
        <v>9</v>
      </c>
      <c r="BD153" s="101"/>
      <c r="BE153" s="101"/>
      <c r="BF153" s="101"/>
      <c r="BG153" s="101"/>
      <c r="BH153" s="101"/>
      <c r="BI153" s="100" t="str">
        <f>IFERROR(__xludf.DUMMYFUNCTION("IF(OR(REGEXMATCH(I153,""Peraturan Walikota""),REGEXMATCH(I153,""Peraturan Bupati""),REGEXMATCH(I153,""PERATURAN BUPATI""),REGEXMATCH(I153,""PERATURAN WALIKOTA"")),""Ada"",""Tidak Ada"")"),"Ada")</f>
        <v>Ada</v>
      </c>
      <c r="BJ153" s="98" t="str">
        <f t="shared" si="27"/>
        <v>Ada</v>
      </c>
      <c r="BK153" s="96" t="str">
        <f t="shared" si="28"/>
        <v>Tidak Ada</v>
      </c>
      <c r="BL153" s="98" t="str">
        <f t="shared" si="4"/>
        <v>Tidak Lengkap</v>
      </c>
      <c r="BM153" s="98" t="str">
        <f t="shared" si="5"/>
        <v>Tidak Lengkap</v>
      </c>
    </row>
    <row r="154">
      <c r="A154" s="96" t="s">
        <v>33</v>
      </c>
      <c r="B154" s="97">
        <v>148.0</v>
      </c>
      <c r="C154" s="96" t="s">
        <v>1832</v>
      </c>
      <c r="D154" s="96" t="s">
        <v>1833</v>
      </c>
      <c r="E154" s="96" t="s">
        <v>1834</v>
      </c>
      <c r="F154" s="96">
        <v>8.5273669934E10</v>
      </c>
      <c r="G154" s="96">
        <v>8.5273669934E10</v>
      </c>
      <c r="H154" s="96" t="s">
        <v>11</v>
      </c>
      <c r="I154" s="96" t="s">
        <v>1835</v>
      </c>
      <c r="J154" s="97">
        <v>2018.0</v>
      </c>
      <c r="K154" s="97" t="s">
        <v>223</v>
      </c>
      <c r="L154" s="96">
        <v>8.2160736853E10</v>
      </c>
      <c r="M154" s="111" t="s">
        <v>1836</v>
      </c>
      <c r="N154" s="96" t="s">
        <v>1837</v>
      </c>
      <c r="O154" s="96" t="s">
        <v>253</v>
      </c>
      <c r="P154" s="96" t="s">
        <v>647</v>
      </c>
      <c r="Q154" s="96" t="s">
        <v>300</v>
      </c>
      <c r="R154" s="96" t="s">
        <v>21</v>
      </c>
      <c r="S154" s="96" t="s">
        <v>9</v>
      </c>
      <c r="T154" s="96" t="s">
        <v>9</v>
      </c>
      <c r="U154" s="96" t="s">
        <v>9</v>
      </c>
      <c r="V154" s="96" t="s">
        <v>21</v>
      </c>
      <c r="W154" s="96" t="s">
        <v>21</v>
      </c>
      <c r="X154" s="96" t="s">
        <v>21</v>
      </c>
      <c r="Y154" s="96" t="s">
        <v>21</v>
      </c>
      <c r="Z154" s="96" t="s">
        <v>9</v>
      </c>
      <c r="AA154" s="96" t="s">
        <v>21</v>
      </c>
      <c r="AB154" s="96" t="s">
        <v>21</v>
      </c>
      <c r="AC154" s="96" t="s">
        <v>228</v>
      </c>
      <c r="AD154" s="96" t="s">
        <v>228</v>
      </c>
      <c r="AE154" s="96" t="s">
        <v>228</v>
      </c>
      <c r="AF154" s="96" t="s">
        <v>228</v>
      </c>
      <c r="AG154" s="96" t="s">
        <v>228</v>
      </c>
      <c r="AH154" s="96" t="s">
        <v>228</v>
      </c>
      <c r="AI154" s="96" t="s">
        <v>229</v>
      </c>
      <c r="AJ154" s="96" t="s">
        <v>228</v>
      </c>
      <c r="AK154" s="96" t="s">
        <v>228</v>
      </c>
      <c r="AL154" s="96" t="s">
        <v>228</v>
      </c>
      <c r="AM154" s="96" t="s">
        <v>228</v>
      </c>
      <c r="AN154" s="96" t="s">
        <v>1838</v>
      </c>
      <c r="AO154" s="96">
        <v>11.0</v>
      </c>
      <c r="AP154" s="96" t="s">
        <v>1839</v>
      </c>
      <c r="AQ154" s="98"/>
      <c r="AR154" s="98"/>
      <c r="AS154" s="96" t="s">
        <v>231</v>
      </c>
      <c r="AT154" s="98"/>
      <c r="AU154" s="98"/>
      <c r="AV154" s="98"/>
      <c r="AW154" s="98"/>
      <c r="AX154" s="96"/>
      <c r="AY154" s="98"/>
      <c r="AZ154" s="98"/>
      <c r="BA154" s="96" t="s">
        <v>21</v>
      </c>
      <c r="BB154" s="96" t="s">
        <v>237</v>
      </c>
      <c r="BC154" s="100">
        <f t="shared" si="26"/>
        <v>10</v>
      </c>
      <c r="BD154" s="101"/>
      <c r="BE154" s="101"/>
      <c r="BF154" s="101"/>
      <c r="BG154" s="101"/>
      <c r="BH154" s="101"/>
      <c r="BI154" s="100" t="str">
        <f>IFERROR(__xludf.DUMMYFUNCTION("IF(OR(REGEXMATCH(I154,""Peraturan Walikota""),REGEXMATCH(I154,""Peraturan Bupati""),REGEXMATCH(I154,""PERATURAN BUPATI""),REGEXMATCH(I154,""PERATURAN WALIKOTA"")),""Ada"",""Tidak Ada"")"),"Ada")</f>
        <v>Ada</v>
      </c>
      <c r="BJ154" s="98" t="str">
        <f t="shared" si="27"/>
        <v>Ada</v>
      </c>
      <c r="BK154" s="96" t="str">
        <f t="shared" si="28"/>
        <v>Tidak Ada</v>
      </c>
      <c r="BL154" s="98" t="str">
        <f t="shared" si="4"/>
        <v>Tidak Lengkap</v>
      </c>
      <c r="BM154" s="98" t="str">
        <f t="shared" si="5"/>
        <v>Tidak Lengkap</v>
      </c>
    </row>
    <row r="155">
      <c r="A155" s="96" t="s">
        <v>33</v>
      </c>
      <c r="B155" s="97">
        <v>149.0</v>
      </c>
      <c r="C155" s="96" t="s">
        <v>1840</v>
      </c>
      <c r="D155" s="96" t="s">
        <v>1841</v>
      </c>
      <c r="E155" s="96" t="s">
        <v>1842</v>
      </c>
      <c r="F155" s="96">
        <v>8.137787622E10</v>
      </c>
      <c r="G155" s="96" t="s">
        <v>237</v>
      </c>
      <c r="H155" s="96" t="s">
        <v>11</v>
      </c>
      <c r="I155" s="96" t="s">
        <v>1843</v>
      </c>
      <c r="J155" s="97">
        <v>2022.0</v>
      </c>
      <c r="K155" s="97" t="s">
        <v>223</v>
      </c>
      <c r="L155" s="96">
        <v>8.137787622E10</v>
      </c>
      <c r="M155" s="111" t="s">
        <v>1844</v>
      </c>
      <c r="N155" s="96" t="s">
        <v>1845</v>
      </c>
      <c r="O155" s="96" t="s">
        <v>226</v>
      </c>
      <c r="P155" s="96" t="s">
        <v>330</v>
      </c>
      <c r="Q155" s="96" t="s">
        <v>237</v>
      </c>
      <c r="R155" s="96" t="s">
        <v>9</v>
      </c>
      <c r="S155" s="96" t="s">
        <v>9</v>
      </c>
      <c r="T155" s="96" t="s">
        <v>9</v>
      </c>
      <c r="U155" s="96" t="s">
        <v>9</v>
      </c>
      <c r="V155" s="96" t="s">
        <v>21</v>
      </c>
      <c r="W155" s="96" t="s">
        <v>9</v>
      </c>
      <c r="X155" s="96" t="s">
        <v>21</v>
      </c>
      <c r="Y155" s="96" t="s">
        <v>21</v>
      </c>
      <c r="Z155" s="96" t="s">
        <v>9</v>
      </c>
      <c r="AA155" s="96" t="s">
        <v>21</v>
      </c>
      <c r="AB155" s="96" t="s">
        <v>21</v>
      </c>
      <c r="AC155" s="96" t="s">
        <v>228</v>
      </c>
      <c r="AD155" s="96" t="s">
        <v>228</v>
      </c>
      <c r="AE155" s="96" t="s">
        <v>228</v>
      </c>
      <c r="AF155" s="96" t="s">
        <v>228</v>
      </c>
      <c r="AG155" s="96" t="s">
        <v>229</v>
      </c>
      <c r="AH155" s="96" t="s">
        <v>228</v>
      </c>
      <c r="AI155" s="96" t="s">
        <v>229</v>
      </c>
      <c r="AJ155" s="96" t="s">
        <v>228</v>
      </c>
      <c r="AK155" s="96" t="s">
        <v>228</v>
      </c>
      <c r="AL155" s="96" t="s">
        <v>228</v>
      </c>
      <c r="AM155" s="96" t="s">
        <v>228</v>
      </c>
      <c r="AN155" s="96" t="s">
        <v>237</v>
      </c>
      <c r="AO155" s="96" t="s">
        <v>1846</v>
      </c>
      <c r="AP155" s="96" t="s">
        <v>1847</v>
      </c>
      <c r="AQ155" s="96"/>
      <c r="AR155" s="96"/>
      <c r="AS155" s="96"/>
      <c r="AT155" s="98"/>
      <c r="AU155" s="98"/>
      <c r="AV155" s="98"/>
      <c r="AW155" s="96" t="s">
        <v>231</v>
      </c>
      <c r="AX155" s="96"/>
      <c r="AY155" s="96"/>
      <c r="AZ155" s="98"/>
      <c r="BA155" s="96" t="s">
        <v>1848</v>
      </c>
      <c r="BB155" s="96" t="s">
        <v>237</v>
      </c>
      <c r="BC155" s="100">
        <f t="shared" si="26"/>
        <v>9</v>
      </c>
      <c r="BD155" s="101"/>
      <c r="BE155" s="101"/>
      <c r="BF155" s="101"/>
      <c r="BG155" s="101"/>
      <c r="BH155" s="101"/>
      <c r="BI155" s="100" t="str">
        <f>IFERROR(__xludf.DUMMYFUNCTION("IF(OR(REGEXMATCH(I155,""Peraturan Walikota""),REGEXMATCH(I155,""Peraturan Bupati""),REGEXMATCH(I155,""PERATURAN BUPATI""),REGEXMATCH(I155,""PERATURAN WALIKOTA"")),""Ada"",""Tidak Ada"")"),"Ada")</f>
        <v>Ada</v>
      </c>
      <c r="BJ155" s="98" t="str">
        <f t="shared" si="27"/>
        <v>Ada</v>
      </c>
      <c r="BK155" s="96" t="str">
        <f t="shared" si="28"/>
        <v>Ada</v>
      </c>
      <c r="BL155" s="98" t="str">
        <f t="shared" si="4"/>
        <v>Lengkap</v>
      </c>
      <c r="BM155" s="98" t="str">
        <f t="shared" si="5"/>
        <v>Tidak Lengkap</v>
      </c>
    </row>
    <row r="156">
      <c r="A156" s="96" t="s">
        <v>33</v>
      </c>
      <c r="B156" s="97">
        <v>150.0</v>
      </c>
      <c r="C156" s="96" t="s">
        <v>1849</v>
      </c>
      <c r="D156" s="96" t="s">
        <v>1850</v>
      </c>
      <c r="E156" s="96" t="s">
        <v>1851</v>
      </c>
      <c r="F156" s="96">
        <v>8.5211554014E10</v>
      </c>
      <c r="G156" s="96">
        <v>8.5211554014E10</v>
      </c>
      <c r="H156" s="96" t="s">
        <v>11</v>
      </c>
      <c r="I156" s="96" t="s">
        <v>1852</v>
      </c>
      <c r="J156" s="97">
        <v>2022.0</v>
      </c>
      <c r="K156" s="97" t="s">
        <v>223</v>
      </c>
      <c r="L156" s="96">
        <v>8.5211554014E10</v>
      </c>
      <c r="M156" s="111" t="s">
        <v>1853</v>
      </c>
      <c r="N156" s="96" t="s">
        <v>1854</v>
      </c>
      <c r="O156" s="96" t="s">
        <v>1855</v>
      </c>
      <c r="P156" s="96" t="s">
        <v>1855</v>
      </c>
      <c r="Q156" s="96" t="s">
        <v>300</v>
      </c>
      <c r="R156" s="96" t="s">
        <v>1856</v>
      </c>
      <c r="S156" s="96" t="s">
        <v>21</v>
      </c>
      <c r="T156" s="96" t="s">
        <v>21</v>
      </c>
      <c r="U156" s="96" t="s">
        <v>21</v>
      </c>
      <c r="V156" s="96" t="s">
        <v>21</v>
      </c>
      <c r="W156" s="96" t="s">
        <v>21</v>
      </c>
      <c r="X156" s="96" t="s">
        <v>21</v>
      </c>
      <c r="Y156" s="96" t="s">
        <v>21</v>
      </c>
      <c r="Z156" s="96" t="s">
        <v>21</v>
      </c>
      <c r="AA156" s="96" t="s">
        <v>21</v>
      </c>
      <c r="AB156" s="96" t="s">
        <v>21</v>
      </c>
      <c r="AC156" s="96" t="s">
        <v>228</v>
      </c>
      <c r="AD156" s="96" t="s">
        <v>228</v>
      </c>
      <c r="AE156" s="96" t="s">
        <v>228</v>
      </c>
      <c r="AF156" s="96" t="s">
        <v>228</v>
      </c>
      <c r="AG156" s="96" t="s">
        <v>229</v>
      </c>
      <c r="AH156" s="96" t="s">
        <v>229</v>
      </c>
      <c r="AI156" s="96" t="s">
        <v>229</v>
      </c>
      <c r="AJ156" s="96" t="s">
        <v>229</v>
      </c>
      <c r="AK156" s="96" t="s">
        <v>229</v>
      </c>
      <c r="AL156" s="96" t="s">
        <v>228</v>
      </c>
      <c r="AM156" s="96" t="s">
        <v>228</v>
      </c>
      <c r="AN156" s="96" t="s">
        <v>1857</v>
      </c>
      <c r="AO156" s="96">
        <v>26.0</v>
      </c>
      <c r="AP156" s="96" t="s">
        <v>317</v>
      </c>
      <c r="AQ156" s="98"/>
      <c r="AR156" s="98"/>
      <c r="AS156" s="96"/>
      <c r="AT156" s="98"/>
      <c r="AU156" s="98"/>
      <c r="AV156" s="98"/>
      <c r="AW156" s="96" t="s">
        <v>231</v>
      </c>
      <c r="AX156" s="96"/>
      <c r="AY156" s="96"/>
      <c r="AZ156" s="98"/>
      <c r="BA156" s="96" t="s">
        <v>1858</v>
      </c>
      <c r="BB156" s="96" t="s">
        <v>1859</v>
      </c>
      <c r="BC156" s="100">
        <f t="shared" si="26"/>
        <v>6</v>
      </c>
      <c r="BD156" s="101"/>
      <c r="BE156" s="101"/>
      <c r="BF156" s="101"/>
      <c r="BG156" s="101"/>
      <c r="BH156" s="101"/>
      <c r="BI156" s="100" t="str">
        <f>IFERROR(__xludf.DUMMYFUNCTION("IF(OR(REGEXMATCH(I156,""Peraturan Walikota""),REGEXMATCH(I156,""Peraturan Bupati""),REGEXMATCH(I156,""PERATURAN BUPATI""),REGEXMATCH(I156,""PERATURAN WALIKOTA"")),""Ada"",""Tidak Ada"")"),"Ada")</f>
        <v>Ada</v>
      </c>
      <c r="BJ156" s="98" t="str">
        <f t="shared" si="27"/>
        <v>Ada</v>
      </c>
      <c r="BK156" s="96" t="str">
        <f t="shared" si="28"/>
        <v>Ada</v>
      </c>
      <c r="BL156" s="98" t="str">
        <f t="shared" si="4"/>
        <v>Tidak Lengkap</v>
      </c>
      <c r="BM156" s="98" t="str">
        <f t="shared" si="5"/>
        <v>Tidak Lengkap</v>
      </c>
    </row>
    <row r="157">
      <c r="A157" s="96" t="s">
        <v>33</v>
      </c>
      <c r="B157" s="97">
        <v>151.0</v>
      </c>
      <c r="C157" s="96" t="s">
        <v>1860</v>
      </c>
      <c r="D157" s="96" t="s">
        <v>1861</v>
      </c>
      <c r="E157" s="96" t="s">
        <v>1862</v>
      </c>
      <c r="F157" s="96" t="s">
        <v>1863</v>
      </c>
      <c r="G157" s="96" t="s">
        <v>1864</v>
      </c>
      <c r="H157" s="96" t="s">
        <v>1865</v>
      </c>
      <c r="I157" s="96" t="s">
        <v>1866</v>
      </c>
      <c r="J157" s="97">
        <v>2021.0</v>
      </c>
      <c r="K157" s="97" t="s">
        <v>223</v>
      </c>
      <c r="L157" s="96" t="s">
        <v>1867</v>
      </c>
      <c r="M157" s="111" t="s">
        <v>1868</v>
      </c>
      <c r="N157" s="96" t="s">
        <v>1869</v>
      </c>
      <c r="O157" s="96" t="s">
        <v>226</v>
      </c>
      <c r="P157" s="96" t="s">
        <v>227</v>
      </c>
      <c r="Q157" s="96" t="s">
        <v>1870</v>
      </c>
      <c r="R157" s="96" t="s">
        <v>9</v>
      </c>
      <c r="S157" s="96" t="s">
        <v>9</v>
      </c>
      <c r="T157" s="96" t="s">
        <v>9</v>
      </c>
      <c r="U157" s="96" t="s">
        <v>9</v>
      </c>
      <c r="V157" s="96" t="s">
        <v>9</v>
      </c>
      <c r="W157" s="96" t="s">
        <v>21</v>
      </c>
      <c r="X157" s="96" t="s">
        <v>9</v>
      </c>
      <c r="Y157" s="96" t="s">
        <v>9</v>
      </c>
      <c r="Z157" s="96" t="s">
        <v>9</v>
      </c>
      <c r="AA157" s="96" t="s">
        <v>21</v>
      </c>
      <c r="AB157" s="96" t="s">
        <v>21</v>
      </c>
      <c r="AC157" s="96" t="s">
        <v>228</v>
      </c>
      <c r="AD157" s="96" t="s">
        <v>228</v>
      </c>
      <c r="AE157" s="96" t="s">
        <v>228</v>
      </c>
      <c r="AF157" s="96" t="s">
        <v>228</v>
      </c>
      <c r="AG157" s="96" t="s">
        <v>228</v>
      </c>
      <c r="AH157" s="96" t="s">
        <v>228</v>
      </c>
      <c r="AI157" s="96" t="s">
        <v>229</v>
      </c>
      <c r="AJ157" s="96" t="s">
        <v>228</v>
      </c>
      <c r="AK157" s="96" t="s">
        <v>228</v>
      </c>
      <c r="AL157" s="96" t="s">
        <v>228</v>
      </c>
      <c r="AM157" s="96" t="s">
        <v>228</v>
      </c>
      <c r="AN157" s="96" t="s">
        <v>1871</v>
      </c>
      <c r="AO157" s="96" t="s">
        <v>1872</v>
      </c>
      <c r="AP157" s="96" t="s">
        <v>1873</v>
      </c>
      <c r="AQ157" s="96"/>
      <c r="AR157" s="105"/>
      <c r="AS157" s="105"/>
      <c r="AT157" s="98"/>
      <c r="AU157" s="98"/>
      <c r="AV157" s="96" t="s">
        <v>231</v>
      </c>
      <c r="AW157" s="96"/>
      <c r="AX157" s="96"/>
      <c r="AY157" s="96"/>
      <c r="AZ157" s="96"/>
      <c r="BA157" s="96" t="s">
        <v>1874</v>
      </c>
      <c r="BB157" s="96" t="s">
        <v>1875</v>
      </c>
      <c r="BC157" s="100">
        <f t="shared" si="26"/>
        <v>10</v>
      </c>
      <c r="BD157" s="101"/>
      <c r="BE157" s="101"/>
      <c r="BF157" s="101"/>
      <c r="BG157" s="101"/>
      <c r="BH157" s="101"/>
      <c r="BI157" s="100" t="str">
        <f>IFERROR(__xludf.DUMMYFUNCTION("IF(OR(REGEXMATCH(I157,""Peraturan Walikota""),REGEXMATCH(I157,""Peraturan Bupati""),REGEXMATCH(I157,""PERATURAN BUPATI""),REGEXMATCH(I157,""PERATURAN WALIKOTA"")),""Ada"",""Tidak Ada"")"),"Ada")</f>
        <v>Ada</v>
      </c>
      <c r="BJ157" s="98" t="str">
        <f t="shared" si="27"/>
        <v>Ada</v>
      </c>
      <c r="BK157" s="96" t="str">
        <f t="shared" si="28"/>
        <v>Ada</v>
      </c>
      <c r="BL157" s="98" t="str">
        <f t="shared" si="4"/>
        <v>Lengkap</v>
      </c>
      <c r="BM157" s="98" t="str">
        <f t="shared" si="5"/>
        <v>Tidak Lengkap</v>
      </c>
    </row>
    <row r="158">
      <c r="A158" s="96" t="s">
        <v>33</v>
      </c>
      <c r="B158" s="97">
        <v>152.0</v>
      </c>
      <c r="C158" s="96" t="s">
        <v>1876</v>
      </c>
      <c r="D158" s="96" t="s">
        <v>1877</v>
      </c>
      <c r="E158" s="96" t="s">
        <v>1878</v>
      </c>
      <c r="F158" s="96">
        <v>8.1274662402E10</v>
      </c>
      <c r="G158" s="96">
        <v>8.1274662402E10</v>
      </c>
      <c r="H158" s="96" t="s">
        <v>11</v>
      </c>
      <c r="I158" s="96" t="s">
        <v>1879</v>
      </c>
      <c r="J158" s="97">
        <v>2020.0</v>
      </c>
      <c r="K158" s="97" t="s">
        <v>387</v>
      </c>
      <c r="L158" s="96" t="s">
        <v>1880</v>
      </c>
      <c r="M158" s="111" t="s">
        <v>1881</v>
      </c>
      <c r="N158" s="96" t="s">
        <v>1882</v>
      </c>
      <c r="O158" s="96" t="s">
        <v>226</v>
      </c>
      <c r="P158" s="96" t="s">
        <v>330</v>
      </c>
      <c r="Q158" s="96" t="s">
        <v>1883</v>
      </c>
      <c r="R158" s="96" t="s">
        <v>9</v>
      </c>
      <c r="S158" s="96" t="s">
        <v>21</v>
      </c>
      <c r="T158" s="96" t="s">
        <v>9</v>
      </c>
      <c r="U158" s="96" t="s">
        <v>9</v>
      </c>
      <c r="V158" s="96" t="s">
        <v>9</v>
      </c>
      <c r="W158" s="96" t="s">
        <v>9</v>
      </c>
      <c r="X158" s="96" t="s">
        <v>9</v>
      </c>
      <c r="Y158" s="96" t="s">
        <v>9</v>
      </c>
      <c r="Z158" s="96" t="s">
        <v>9</v>
      </c>
      <c r="AA158" s="96" t="s">
        <v>21</v>
      </c>
      <c r="AB158" s="96" t="s">
        <v>21</v>
      </c>
      <c r="AC158" s="96" t="s">
        <v>228</v>
      </c>
      <c r="AD158" s="96" t="s">
        <v>228</v>
      </c>
      <c r="AE158" s="96" t="s">
        <v>228</v>
      </c>
      <c r="AF158" s="96" t="s">
        <v>228</v>
      </c>
      <c r="AG158" s="96" t="s">
        <v>229</v>
      </c>
      <c r="AH158" s="96" t="s">
        <v>228</v>
      </c>
      <c r="AI158" s="96" t="s">
        <v>229</v>
      </c>
      <c r="AJ158" s="96" t="s">
        <v>229</v>
      </c>
      <c r="AK158" s="96" t="s">
        <v>228</v>
      </c>
      <c r="AL158" s="96" t="s">
        <v>228</v>
      </c>
      <c r="AM158" s="96" t="s">
        <v>228</v>
      </c>
      <c r="AN158" s="96" t="s">
        <v>1884</v>
      </c>
      <c r="AO158" s="96" t="s">
        <v>1885</v>
      </c>
      <c r="AP158" s="96" t="s">
        <v>1886</v>
      </c>
      <c r="AQ158" s="96"/>
      <c r="AR158" s="99"/>
      <c r="AS158" s="99"/>
      <c r="AT158" s="98"/>
      <c r="AU158" s="96" t="s">
        <v>231</v>
      </c>
      <c r="AV158" s="96"/>
      <c r="AW158" s="96"/>
      <c r="AX158" s="96"/>
      <c r="AY158" s="96"/>
      <c r="AZ158" s="105"/>
      <c r="BA158" s="96" t="s">
        <v>1887</v>
      </c>
      <c r="BB158" s="96" t="s">
        <v>1888</v>
      </c>
      <c r="BC158" s="100">
        <f t="shared" si="26"/>
        <v>8</v>
      </c>
      <c r="BD158" s="101"/>
      <c r="BE158" s="101"/>
      <c r="BF158" s="101"/>
      <c r="BG158" s="101"/>
      <c r="BH158" s="101"/>
      <c r="BI158" s="100" t="str">
        <f>IFERROR(__xludf.DUMMYFUNCTION("IF(OR(REGEXMATCH(I158,""Peraturan Walikota""),REGEXMATCH(I158,""Peraturan Bupati""),REGEXMATCH(I158,""PERATURAN BUPATI""),REGEXMATCH(I158,""PERATURAN WALIKOTA"")),""Ada"",""Tidak Ada"")"),"Ada")</f>
        <v>Ada</v>
      </c>
      <c r="BJ158" s="98" t="str">
        <f t="shared" si="27"/>
        <v>Ada</v>
      </c>
      <c r="BK158" s="96" t="str">
        <f t="shared" si="28"/>
        <v>Ada</v>
      </c>
      <c r="BL158" s="98" t="str">
        <f t="shared" si="4"/>
        <v>Tidak Lengkap</v>
      </c>
      <c r="BM158" s="98" t="str">
        <f t="shared" si="5"/>
        <v>Tidak Lengkap</v>
      </c>
    </row>
    <row r="159">
      <c r="A159" s="96" t="s">
        <v>33</v>
      </c>
      <c r="B159" s="97">
        <v>153.0</v>
      </c>
      <c r="C159" s="96" t="s">
        <v>1889</v>
      </c>
      <c r="D159" s="96" t="s">
        <v>237</v>
      </c>
      <c r="E159" s="96" t="s">
        <v>1890</v>
      </c>
      <c r="F159" s="96" t="s">
        <v>237</v>
      </c>
      <c r="G159" s="96" t="s">
        <v>237</v>
      </c>
      <c r="H159" s="96"/>
      <c r="I159" s="96"/>
      <c r="J159" s="97"/>
      <c r="K159" s="97"/>
      <c r="L159" s="96">
        <v>8.1284339265E10</v>
      </c>
      <c r="M159" s="111" t="s">
        <v>237</v>
      </c>
      <c r="N159" s="96" t="s">
        <v>1837</v>
      </c>
      <c r="O159" s="96" t="s">
        <v>253</v>
      </c>
      <c r="P159" s="96" t="s">
        <v>287</v>
      </c>
      <c r="Q159" s="96" t="s">
        <v>300</v>
      </c>
      <c r="R159" s="96" t="s">
        <v>21</v>
      </c>
      <c r="S159" s="96" t="s">
        <v>21</v>
      </c>
      <c r="T159" s="96" t="s">
        <v>21</v>
      </c>
      <c r="U159" s="96" t="s">
        <v>21</v>
      </c>
      <c r="V159" s="96" t="s">
        <v>21</v>
      </c>
      <c r="W159" s="96" t="s">
        <v>21</v>
      </c>
      <c r="X159" s="96" t="s">
        <v>21</v>
      </c>
      <c r="Y159" s="96" t="s">
        <v>21</v>
      </c>
      <c r="Z159" s="96" t="s">
        <v>21</v>
      </c>
      <c r="AA159" s="96" t="s">
        <v>21</v>
      </c>
      <c r="AB159" s="96" t="s">
        <v>21</v>
      </c>
      <c r="AC159" s="96" t="s">
        <v>228</v>
      </c>
      <c r="AD159" s="96" t="s">
        <v>228</v>
      </c>
      <c r="AE159" s="96" t="s">
        <v>228</v>
      </c>
      <c r="AF159" s="96" t="s">
        <v>228</v>
      </c>
      <c r="AG159" s="96" t="s">
        <v>229</v>
      </c>
      <c r="AH159" s="96" t="s">
        <v>228</v>
      </c>
      <c r="AI159" s="96" t="s">
        <v>229</v>
      </c>
      <c r="AJ159" s="96" t="s">
        <v>229</v>
      </c>
      <c r="AK159" s="96" t="s">
        <v>229</v>
      </c>
      <c r="AL159" s="96" t="s">
        <v>228</v>
      </c>
      <c r="AM159" s="96" t="s">
        <v>228</v>
      </c>
      <c r="AN159" s="96" t="s">
        <v>1838</v>
      </c>
      <c r="AO159" s="96">
        <v>9.0</v>
      </c>
      <c r="AP159" s="96" t="s">
        <v>317</v>
      </c>
      <c r="AQ159" s="98"/>
      <c r="AR159" s="98"/>
      <c r="AS159" s="96"/>
      <c r="AT159" s="98"/>
      <c r="AU159" s="96"/>
      <c r="AV159" s="96"/>
      <c r="AW159" s="96"/>
      <c r="AX159" s="96"/>
      <c r="AY159" s="96"/>
      <c r="AZ159" s="105"/>
      <c r="BA159" s="114" t="s">
        <v>1891</v>
      </c>
      <c r="BB159" s="96" t="s">
        <v>237</v>
      </c>
      <c r="BC159" s="100"/>
      <c r="BD159" s="101"/>
      <c r="BE159" s="101"/>
      <c r="BF159" s="101"/>
      <c r="BG159" s="101"/>
      <c r="BH159" s="101"/>
      <c r="BI159" s="100" t="str">
        <f>IFERROR(__xludf.DUMMYFUNCTION("IF(OR(REGEXMATCH(I159,""Peraturan Walikota""),REGEXMATCH(I159,""Peraturan Bupati""),REGEXMATCH(I159,""PERATURAN BUPATI""),REGEXMATCH(I159,""PERATURAN WALIKOTA"")),""Ada"",""Tidak Ada"")"),"Tidak Ada")</f>
        <v>Tidak Ada</v>
      </c>
      <c r="BJ159" s="98" t="str">
        <f t="shared" si="27"/>
        <v>Ada</v>
      </c>
      <c r="BK159" s="96" t="str">
        <f t="shared" si="28"/>
        <v>Tidak Ada</v>
      </c>
      <c r="BL159" s="98" t="str">
        <f t="shared" si="4"/>
        <v>Tidak Lengkap</v>
      </c>
      <c r="BM159" s="98" t="str">
        <f t="shared" si="5"/>
        <v>Tidak Lengkap</v>
      </c>
    </row>
    <row r="160">
      <c r="A160" s="96" t="s">
        <v>33</v>
      </c>
      <c r="B160" s="97">
        <v>154.0</v>
      </c>
      <c r="C160" s="96" t="s">
        <v>1892</v>
      </c>
      <c r="D160" s="96" t="s">
        <v>1893</v>
      </c>
      <c r="E160" s="96" t="s">
        <v>1894</v>
      </c>
      <c r="F160" s="96">
        <v>8.5123247016E10</v>
      </c>
      <c r="G160" s="96">
        <v>8.5123247016E10</v>
      </c>
      <c r="H160" s="96" t="s">
        <v>1895</v>
      </c>
      <c r="I160" s="96" t="s">
        <v>1896</v>
      </c>
      <c r="J160" s="97">
        <v>2024.0</v>
      </c>
      <c r="K160" s="97" t="s">
        <v>387</v>
      </c>
      <c r="L160" s="96">
        <v>8.5123247016E10</v>
      </c>
      <c r="M160" s="111" t="s">
        <v>1897</v>
      </c>
      <c r="N160" s="96" t="s">
        <v>1898</v>
      </c>
      <c r="O160" s="96" t="s">
        <v>1899</v>
      </c>
      <c r="P160" s="96" t="s">
        <v>1900</v>
      </c>
      <c r="Q160" s="96" t="s">
        <v>1901</v>
      </c>
      <c r="R160" s="96" t="s">
        <v>9</v>
      </c>
      <c r="S160" s="96" t="s">
        <v>9</v>
      </c>
      <c r="T160" s="96" t="s">
        <v>595</v>
      </c>
      <c r="U160" s="96" t="s">
        <v>595</v>
      </c>
      <c r="V160" s="96" t="s">
        <v>9</v>
      </c>
      <c r="W160" s="96" t="s">
        <v>9</v>
      </c>
      <c r="X160" s="96" t="s">
        <v>9</v>
      </c>
      <c r="Y160" s="96" t="s">
        <v>595</v>
      </c>
      <c r="Z160" s="96" t="s">
        <v>595</v>
      </c>
      <c r="AA160" s="96" t="s">
        <v>594</v>
      </c>
      <c r="AB160" s="96" t="s">
        <v>9</v>
      </c>
      <c r="AC160" s="96" t="s">
        <v>228</v>
      </c>
      <c r="AD160" s="96" t="s">
        <v>228</v>
      </c>
      <c r="AE160" s="96" t="s">
        <v>596</v>
      </c>
      <c r="AF160" s="96" t="s">
        <v>596</v>
      </c>
      <c r="AG160" s="96" t="s">
        <v>596</v>
      </c>
      <c r="AH160" s="96" t="s">
        <v>228</v>
      </c>
      <c r="AI160" s="96" t="s">
        <v>228</v>
      </c>
      <c r="AJ160" s="96" t="s">
        <v>228</v>
      </c>
      <c r="AK160" s="96" t="s">
        <v>596</v>
      </c>
      <c r="AL160" s="96" t="s">
        <v>596</v>
      </c>
      <c r="AM160" s="96" t="s">
        <v>229</v>
      </c>
      <c r="AN160" s="96" t="s">
        <v>1902</v>
      </c>
      <c r="AO160" s="96">
        <v>70.0</v>
      </c>
      <c r="AP160" s="96" t="s">
        <v>317</v>
      </c>
      <c r="AQ160" s="98"/>
      <c r="AR160" s="98"/>
      <c r="AS160" s="96"/>
      <c r="AT160" s="98"/>
      <c r="AU160" s="96"/>
      <c r="AV160" s="96"/>
      <c r="AW160" s="96"/>
      <c r="AX160" s="96"/>
      <c r="AY160" s="96" t="s">
        <v>1903</v>
      </c>
      <c r="AZ160" s="105"/>
      <c r="BA160" s="114" t="s">
        <v>1904</v>
      </c>
      <c r="BB160" s="114" t="s">
        <v>1905</v>
      </c>
      <c r="BC160" s="100">
        <f t="shared" ref="BC160:BC171" si="29">COUNTIF(AC160:AM160,"Sudah")</f>
        <v>10</v>
      </c>
      <c r="BD160" s="101"/>
      <c r="BE160" s="101"/>
      <c r="BF160" s="101"/>
      <c r="BG160" s="101"/>
      <c r="BH160" s="101"/>
      <c r="BI160" s="100" t="str">
        <f>IFERROR(__xludf.DUMMYFUNCTION("IF(OR(REGEXMATCH(I160,""Peraturan Walikota""),REGEXMATCH(I160,""Peraturan Bupati""),REGEXMATCH(I160,""PERATURAN BUPATI""),REGEXMATCH(I160,""PERATURAN WALIKOTA"")),""Ada"",""Tidak Ada"")"),"Ada")</f>
        <v>Ada</v>
      </c>
      <c r="BJ160" s="98" t="str">
        <f t="shared" si="27"/>
        <v>Ada</v>
      </c>
      <c r="BK160" s="96" t="str">
        <f t="shared" si="28"/>
        <v>Ada</v>
      </c>
      <c r="BL160" s="98" t="str">
        <f t="shared" si="4"/>
        <v>Lengkap</v>
      </c>
      <c r="BM160" s="98" t="str">
        <f t="shared" si="5"/>
        <v>Lengkap</v>
      </c>
    </row>
    <row r="161">
      <c r="A161" s="96" t="s">
        <v>56</v>
      </c>
      <c r="B161" s="97">
        <v>155.0</v>
      </c>
      <c r="C161" s="96" t="s">
        <v>1906</v>
      </c>
      <c r="D161" s="98" t="s">
        <v>1907</v>
      </c>
      <c r="E161" s="96" t="s">
        <v>1908</v>
      </c>
      <c r="F161" s="96"/>
      <c r="G161" s="102" t="s">
        <v>1909</v>
      </c>
      <c r="H161" s="96" t="s">
        <v>11</v>
      </c>
      <c r="I161" s="96" t="s">
        <v>1910</v>
      </c>
      <c r="J161" s="97">
        <v>2023.0</v>
      </c>
      <c r="K161" s="97" t="s">
        <v>223</v>
      </c>
      <c r="L161" s="98"/>
      <c r="M161" s="103" t="s">
        <v>1911</v>
      </c>
      <c r="N161" s="96" t="s">
        <v>861</v>
      </c>
      <c r="O161" s="96" t="s">
        <v>276</v>
      </c>
      <c r="P161" s="96" t="s">
        <v>314</v>
      </c>
      <c r="Q161" s="96" t="s">
        <v>1912</v>
      </c>
      <c r="R161" s="96" t="s">
        <v>9</v>
      </c>
      <c r="S161" s="96" t="s">
        <v>21</v>
      </c>
      <c r="T161" s="96" t="s">
        <v>21</v>
      </c>
      <c r="U161" s="96" t="s">
        <v>21</v>
      </c>
      <c r="V161" s="96" t="s">
        <v>21</v>
      </c>
      <c r="W161" s="96" t="s">
        <v>21</v>
      </c>
      <c r="X161" s="96" t="s">
        <v>9</v>
      </c>
      <c r="Y161" s="96" t="s">
        <v>9</v>
      </c>
      <c r="Z161" s="96" t="s">
        <v>9</v>
      </c>
      <c r="AA161" s="96" t="s">
        <v>21</v>
      </c>
      <c r="AB161" s="96" t="s">
        <v>21</v>
      </c>
      <c r="AC161" s="96" t="s">
        <v>228</v>
      </c>
      <c r="AD161" s="96" t="s">
        <v>228</v>
      </c>
      <c r="AE161" s="96" t="s">
        <v>228</v>
      </c>
      <c r="AF161" s="96" t="s">
        <v>228</v>
      </c>
      <c r="AG161" s="96" t="s">
        <v>228</v>
      </c>
      <c r="AH161" s="96" t="s">
        <v>228</v>
      </c>
      <c r="AI161" s="96" t="s">
        <v>228</v>
      </c>
      <c r="AJ161" s="96" t="s">
        <v>228</v>
      </c>
      <c r="AK161" s="96" t="s">
        <v>228</v>
      </c>
      <c r="AL161" s="96" t="s">
        <v>228</v>
      </c>
      <c r="AM161" s="96" t="s">
        <v>228</v>
      </c>
      <c r="AN161" s="96" t="s">
        <v>1913</v>
      </c>
      <c r="AO161" s="96" t="s">
        <v>1914</v>
      </c>
      <c r="AP161" s="96" t="s">
        <v>317</v>
      </c>
      <c r="AQ161" s="98"/>
      <c r="AR161" s="98"/>
      <c r="AS161" s="98"/>
      <c r="AT161" s="96"/>
      <c r="AU161" s="98"/>
      <c r="AV161" s="98"/>
      <c r="AW161" s="98"/>
      <c r="AX161" s="96" t="s">
        <v>231</v>
      </c>
      <c r="AY161" s="98"/>
      <c r="AZ161" s="98"/>
      <c r="BA161" s="98"/>
      <c r="BB161" s="98"/>
      <c r="BC161" s="100">
        <f t="shared" si="29"/>
        <v>11</v>
      </c>
      <c r="BD161" s="101"/>
      <c r="BE161" s="101"/>
      <c r="BF161" s="101"/>
      <c r="BG161" s="101"/>
      <c r="BH161" s="101"/>
      <c r="BI161" s="100" t="str">
        <f>IFERROR(__xludf.DUMMYFUNCTION("IF(OR(REGEXMATCH(I161,""Peraturan Walikota""),REGEXMATCH(I161,""Peraturan Bupati""),REGEXMATCH(I161,""PERATURAN BUPATI""),REGEXMATCH(I161,""PERATURAN WALIKOTA"")),""Ada"",""Tidak Ada"")"),"Ada")</f>
        <v>Ada</v>
      </c>
      <c r="BJ161" s="98" t="str">
        <f t="shared" si="27"/>
        <v>Ada</v>
      </c>
      <c r="BK161" s="96" t="str">
        <f t="shared" si="28"/>
        <v>Ada</v>
      </c>
      <c r="BL161" s="98" t="str">
        <f t="shared" si="4"/>
        <v>Tidak Lengkap</v>
      </c>
      <c r="BM161" s="98" t="str">
        <f t="shared" si="5"/>
        <v>Tidak Lengkap</v>
      </c>
    </row>
    <row r="162">
      <c r="A162" s="96" t="s">
        <v>56</v>
      </c>
      <c r="B162" s="97">
        <v>156.0</v>
      </c>
      <c r="C162" s="96" t="s">
        <v>1915</v>
      </c>
      <c r="D162" s="96" t="s">
        <v>1916</v>
      </c>
      <c r="E162" s="96" t="s">
        <v>1917</v>
      </c>
      <c r="F162" s="102" t="s">
        <v>1918</v>
      </c>
      <c r="G162" s="102" t="s">
        <v>1918</v>
      </c>
      <c r="H162" s="96" t="s">
        <v>11</v>
      </c>
      <c r="I162" s="96" t="s">
        <v>1919</v>
      </c>
      <c r="J162" s="97">
        <v>2019.0</v>
      </c>
      <c r="K162" s="97" t="s">
        <v>223</v>
      </c>
      <c r="L162" s="96"/>
      <c r="M162" s="103" t="s">
        <v>1920</v>
      </c>
      <c r="N162" s="96" t="s">
        <v>861</v>
      </c>
      <c r="O162" s="96" t="s">
        <v>1061</v>
      </c>
      <c r="P162" s="96" t="s">
        <v>369</v>
      </c>
      <c r="Q162" s="96" t="s">
        <v>300</v>
      </c>
      <c r="R162" s="96" t="s">
        <v>9</v>
      </c>
      <c r="S162" s="96" t="s">
        <v>21</v>
      </c>
      <c r="T162" s="96" t="s">
        <v>21</v>
      </c>
      <c r="U162" s="96" t="s">
        <v>21</v>
      </c>
      <c r="V162" s="96" t="s">
        <v>21</v>
      </c>
      <c r="W162" s="96" t="s">
        <v>21</v>
      </c>
      <c r="X162" s="96" t="s">
        <v>9</v>
      </c>
      <c r="Y162" s="96" t="s">
        <v>21</v>
      </c>
      <c r="Z162" s="96" t="s">
        <v>9</v>
      </c>
      <c r="AA162" s="96" t="s">
        <v>21</v>
      </c>
      <c r="AB162" s="96" t="s">
        <v>21</v>
      </c>
      <c r="AC162" s="96" t="s">
        <v>228</v>
      </c>
      <c r="AD162" s="96" t="s">
        <v>228</v>
      </c>
      <c r="AE162" s="96" t="s">
        <v>228</v>
      </c>
      <c r="AF162" s="96" t="s">
        <v>228</v>
      </c>
      <c r="AG162" s="96" t="s">
        <v>228</v>
      </c>
      <c r="AH162" s="96" t="s">
        <v>228</v>
      </c>
      <c r="AI162" s="96" t="s">
        <v>229</v>
      </c>
      <c r="AJ162" s="96" t="s">
        <v>228</v>
      </c>
      <c r="AK162" s="96" t="s">
        <v>228</v>
      </c>
      <c r="AL162" s="96" t="s">
        <v>228</v>
      </c>
      <c r="AM162" s="96" t="s">
        <v>228</v>
      </c>
      <c r="AN162" s="96" t="s">
        <v>1921</v>
      </c>
      <c r="AO162" s="96" t="s">
        <v>1922</v>
      </c>
      <c r="AP162" s="96" t="s">
        <v>1923</v>
      </c>
      <c r="AQ162" s="96"/>
      <c r="AR162" s="96"/>
      <c r="AS162" s="96"/>
      <c r="AT162" s="96" t="s">
        <v>231</v>
      </c>
      <c r="AU162" s="96"/>
      <c r="AV162" s="96"/>
      <c r="AW162" s="96"/>
      <c r="AX162" s="96"/>
      <c r="AY162" s="96"/>
      <c r="AZ162" s="96"/>
      <c r="BA162" s="98"/>
      <c r="BB162" s="98"/>
      <c r="BC162" s="100">
        <f t="shared" si="29"/>
        <v>10</v>
      </c>
      <c r="BD162" s="101"/>
      <c r="BE162" s="101"/>
      <c r="BF162" s="101"/>
      <c r="BG162" s="101"/>
      <c r="BH162" s="101"/>
      <c r="BI162" s="100" t="str">
        <f>IFERROR(__xludf.DUMMYFUNCTION("IF(OR(REGEXMATCH(I162,""Peraturan Walikota""),REGEXMATCH(I162,""Peraturan Bupati""),REGEXMATCH(I162,""PERATURAN BUPATI""),REGEXMATCH(I162,""PERATURAN WALIKOTA"")),""Ada"",""Tidak Ada"")"),"Ada")</f>
        <v>Ada</v>
      </c>
      <c r="BJ162" s="98" t="str">
        <f t="shared" si="27"/>
        <v>Ada</v>
      </c>
      <c r="BK162" s="96" t="str">
        <f t="shared" si="28"/>
        <v>Ada</v>
      </c>
      <c r="BL162" s="98" t="str">
        <f t="shared" si="4"/>
        <v>Tidak Lengkap</v>
      </c>
      <c r="BM162" s="98" t="str">
        <f t="shared" si="5"/>
        <v>Tidak Lengkap</v>
      </c>
    </row>
    <row r="163">
      <c r="A163" s="96" t="s">
        <v>56</v>
      </c>
      <c r="B163" s="97">
        <v>157.0</v>
      </c>
      <c r="C163" s="98" t="s">
        <v>1924</v>
      </c>
      <c r="D163" s="98" t="s">
        <v>1925</v>
      </c>
      <c r="E163" s="96" t="s">
        <v>1926</v>
      </c>
      <c r="F163" s="98"/>
      <c r="G163" s="102" t="s">
        <v>1927</v>
      </c>
      <c r="H163" s="96" t="s">
        <v>11</v>
      </c>
      <c r="I163" s="96" t="s">
        <v>1928</v>
      </c>
      <c r="J163" s="97">
        <v>2019.0</v>
      </c>
      <c r="K163" s="97" t="s">
        <v>223</v>
      </c>
      <c r="L163" s="96"/>
      <c r="M163" s="103" t="s">
        <v>1929</v>
      </c>
      <c r="N163" s="96" t="s">
        <v>368</v>
      </c>
      <c r="O163" s="96" t="s">
        <v>253</v>
      </c>
      <c r="P163" s="96" t="s">
        <v>314</v>
      </c>
      <c r="Q163" s="96" t="s">
        <v>1930</v>
      </c>
      <c r="R163" s="96" t="s">
        <v>9</v>
      </c>
      <c r="S163" s="96" t="s">
        <v>9</v>
      </c>
      <c r="T163" s="96" t="s">
        <v>9</v>
      </c>
      <c r="U163" s="96" t="s">
        <v>21</v>
      </c>
      <c r="V163" s="96" t="s">
        <v>9</v>
      </c>
      <c r="W163" s="96" t="s">
        <v>9</v>
      </c>
      <c r="X163" s="96" t="s">
        <v>21</v>
      </c>
      <c r="Y163" s="96" t="s">
        <v>9</v>
      </c>
      <c r="Z163" s="96" t="s">
        <v>9</v>
      </c>
      <c r="AA163" s="96" t="s">
        <v>21</v>
      </c>
      <c r="AB163" s="96" t="s">
        <v>21</v>
      </c>
      <c r="AC163" s="96" t="s">
        <v>228</v>
      </c>
      <c r="AD163" s="96" t="s">
        <v>228</v>
      </c>
      <c r="AE163" s="96" t="s">
        <v>228</v>
      </c>
      <c r="AF163" s="96" t="s">
        <v>228</v>
      </c>
      <c r="AG163" s="96" t="s">
        <v>228</v>
      </c>
      <c r="AH163" s="96" t="s">
        <v>228</v>
      </c>
      <c r="AI163" s="96" t="s">
        <v>228</v>
      </c>
      <c r="AJ163" s="96" t="s">
        <v>228</v>
      </c>
      <c r="AK163" s="96" t="s">
        <v>229</v>
      </c>
      <c r="AL163" s="96" t="s">
        <v>228</v>
      </c>
      <c r="AM163" s="96" t="s">
        <v>228</v>
      </c>
      <c r="AN163" s="96" t="s">
        <v>370</v>
      </c>
      <c r="AO163" s="96" t="s">
        <v>1931</v>
      </c>
      <c r="AP163" s="96" t="s">
        <v>317</v>
      </c>
      <c r="AQ163" s="98"/>
      <c r="AR163" s="98"/>
      <c r="AS163" s="98"/>
      <c r="AT163" s="96" t="s">
        <v>231</v>
      </c>
      <c r="AU163" s="96"/>
      <c r="AV163" s="98"/>
      <c r="AW163" s="98"/>
      <c r="AX163" s="98"/>
      <c r="AY163" s="98"/>
      <c r="AZ163" s="98"/>
      <c r="BA163" s="98"/>
      <c r="BB163" s="98"/>
      <c r="BC163" s="100">
        <f t="shared" si="29"/>
        <v>10</v>
      </c>
      <c r="BD163" s="101"/>
      <c r="BE163" s="101"/>
      <c r="BF163" s="101"/>
      <c r="BG163" s="101"/>
      <c r="BH163" s="101"/>
      <c r="BI163" s="100" t="str">
        <f>IFERROR(__xludf.DUMMYFUNCTION("IF(OR(REGEXMATCH(I163,""Peraturan Walikota""),REGEXMATCH(I163,""Peraturan Bupati""),REGEXMATCH(I163,""PERATURAN BUPATI""),REGEXMATCH(I163,""PERATURAN WALIKOTA"")),""Ada"",""Tidak Ada"")"),"Ada")</f>
        <v>Ada</v>
      </c>
      <c r="BJ163" s="98" t="str">
        <f t="shared" si="27"/>
        <v>Ada</v>
      </c>
      <c r="BK163" s="96" t="str">
        <f t="shared" si="28"/>
        <v>Ada</v>
      </c>
      <c r="BL163" s="98" t="str">
        <f t="shared" si="4"/>
        <v>Lengkap</v>
      </c>
      <c r="BM163" s="98" t="str">
        <f t="shared" si="5"/>
        <v>Tidak Lengkap</v>
      </c>
    </row>
    <row r="164">
      <c r="A164" s="96" t="s">
        <v>56</v>
      </c>
      <c r="B164" s="97">
        <v>158.0</v>
      </c>
      <c r="C164" s="96" t="s">
        <v>1932</v>
      </c>
      <c r="D164" s="96" t="s">
        <v>1933</v>
      </c>
      <c r="E164" s="96" t="s">
        <v>1934</v>
      </c>
      <c r="F164" s="96">
        <v>8.7814530468E10</v>
      </c>
      <c r="G164" s="96">
        <v>8.7814530468E10</v>
      </c>
      <c r="H164" s="96" t="s">
        <v>24</v>
      </c>
      <c r="I164" s="96" t="s">
        <v>1935</v>
      </c>
      <c r="J164" s="97">
        <v>2022.0</v>
      </c>
      <c r="K164" s="97" t="s">
        <v>734</v>
      </c>
      <c r="L164" s="96" t="s">
        <v>1936</v>
      </c>
      <c r="M164" s="96" t="s">
        <v>1937</v>
      </c>
      <c r="N164" s="96" t="s">
        <v>1938</v>
      </c>
      <c r="O164" s="96" t="s">
        <v>1939</v>
      </c>
      <c r="P164" s="96" t="s">
        <v>330</v>
      </c>
      <c r="Q164" s="96"/>
      <c r="R164" s="96" t="s">
        <v>21</v>
      </c>
      <c r="S164" s="96" t="s">
        <v>21</v>
      </c>
      <c r="T164" s="96" t="s">
        <v>21</v>
      </c>
      <c r="U164" s="96" t="s">
        <v>21</v>
      </c>
      <c r="V164" s="96" t="s">
        <v>21</v>
      </c>
      <c r="W164" s="96" t="s">
        <v>21</v>
      </c>
      <c r="X164" s="96" t="s">
        <v>21</v>
      </c>
      <c r="Y164" s="96" t="s">
        <v>21</v>
      </c>
      <c r="Z164" s="96" t="s">
        <v>21</v>
      </c>
      <c r="AA164" s="96" t="s">
        <v>21</v>
      </c>
      <c r="AB164" s="96" t="s">
        <v>21</v>
      </c>
      <c r="AC164" s="96" t="s">
        <v>228</v>
      </c>
      <c r="AD164" s="96" t="s">
        <v>228</v>
      </c>
      <c r="AE164" s="96" t="s">
        <v>228</v>
      </c>
      <c r="AF164" s="96" t="s">
        <v>228</v>
      </c>
      <c r="AG164" s="96" t="s">
        <v>229</v>
      </c>
      <c r="AH164" s="96" t="s">
        <v>228</v>
      </c>
      <c r="AI164" s="96" t="s">
        <v>229</v>
      </c>
      <c r="AJ164" s="96" t="s">
        <v>229</v>
      </c>
      <c r="AK164" s="96" t="s">
        <v>229</v>
      </c>
      <c r="AL164" s="96" t="s">
        <v>228</v>
      </c>
      <c r="AM164" s="96" t="s">
        <v>228</v>
      </c>
      <c r="AN164" s="96"/>
      <c r="AO164" s="96">
        <v>157.0</v>
      </c>
      <c r="AP164" s="96" t="s">
        <v>1940</v>
      </c>
      <c r="AQ164" s="96"/>
      <c r="AR164" s="99"/>
      <c r="AS164" s="128" t="s">
        <v>231</v>
      </c>
      <c r="AT164" s="98"/>
      <c r="AU164" s="96"/>
      <c r="AV164" s="98"/>
      <c r="AW164" s="96"/>
      <c r="AX164" s="98"/>
      <c r="AY164" s="98"/>
      <c r="AZ164" s="98"/>
      <c r="BA164" s="114" t="s">
        <v>1941</v>
      </c>
      <c r="BB164" s="114" t="s">
        <v>1942</v>
      </c>
      <c r="BC164" s="100">
        <f t="shared" si="29"/>
        <v>7</v>
      </c>
      <c r="BD164" s="101"/>
      <c r="BE164" s="101"/>
      <c r="BF164" s="101"/>
      <c r="BG164" s="101"/>
      <c r="BH164" s="101"/>
      <c r="BI164" s="100" t="str">
        <f>IFERROR(__xludf.DUMMYFUNCTION("IF(OR(REGEXMATCH(I164,""Peraturan Walikota""),REGEXMATCH(I164,""Peraturan Bupati""),REGEXMATCH(I164,""PERATURAN BUPATI""),REGEXMATCH(I164,""PERATURAN WALIKOTA"")),""Ada"",""Tidak Ada"")"),"Ada")</f>
        <v>Ada</v>
      </c>
      <c r="BJ164" s="98" t="str">
        <f t="shared" si="27"/>
        <v>Ada</v>
      </c>
      <c r="BK164" s="96" t="str">
        <f t="shared" si="28"/>
        <v>Ada</v>
      </c>
      <c r="BL164" s="98" t="str">
        <f t="shared" si="4"/>
        <v>Tidak Lengkap</v>
      </c>
      <c r="BM164" s="98" t="str">
        <f t="shared" si="5"/>
        <v>Tidak Lengkap</v>
      </c>
    </row>
    <row r="165">
      <c r="A165" s="96" t="s">
        <v>56</v>
      </c>
      <c r="B165" s="97">
        <v>159.0</v>
      </c>
      <c r="C165" s="96" t="s">
        <v>1943</v>
      </c>
      <c r="D165" s="96" t="s">
        <v>1944</v>
      </c>
      <c r="E165" s="96" t="s">
        <v>1945</v>
      </c>
      <c r="F165" s="102" t="s">
        <v>1946</v>
      </c>
      <c r="G165" s="102" t="s">
        <v>1946</v>
      </c>
      <c r="H165" s="96" t="s">
        <v>11</v>
      </c>
      <c r="I165" s="96" t="s">
        <v>1947</v>
      </c>
      <c r="J165" s="97">
        <v>2022.0</v>
      </c>
      <c r="K165" s="97" t="s">
        <v>223</v>
      </c>
      <c r="L165" s="102" t="s">
        <v>1946</v>
      </c>
      <c r="M165" s="103" t="s">
        <v>1948</v>
      </c>
      <c r="N165" s="96" t="s">
        <v>1949</v>
      </c>
      <c r="O165" s="96" t="s">
        <v>276</v>
      </c>
      <c r="P165" s="96" t="s">
        <v>314</v>
      </c>
      <c r="Q165" s="96" t="s">
        <v>300</v>
      </c>
      <c r="R165" s="96" t="s">
        <v>9</v>
      </c>
      <c r="S165" s="96" t="s">
        <v>9</v>
      </c>
      <c r="T165" s="96" t="s">
        <v>21</v>
      </c>
      <c r="U165" s="96" t="s">
        <v>9</v>
      </c>
      <c r="V165" s="96" t="s">
        <v>21</v>
      </c>
      <c r="W165" s="96" t="s">
        <v>9</v>
      </c>
      <c r="X165" s="96" t="s">
        <v>9</v>
      </c>
      <c r="Y165" s="96" t="s">
        <v>9</v>
      </c>
      <c r="Z165" s="96" t="s">
        <v>9</v>
      </c>
      <c r="AA165" s="96" t="s">
        <v>21</v>
      </c>
      <c r="AB165" s="96" t="s">
        <v>21</v>
      </c>
      <c r="AC165" s="96" t="s">
        <v>228</v>
      </c>
      <c r="AD165" s="96" t="s">
        <v>228</v>
      </c>
      <c r="AE165" s="96" t="s">
        <v>228</v>
      </c>
      <c r="AF165" s="96" t="s">
        <v>228</v>
      </c>
      <c r="AG165" s="96" t="s">
        <v>228</v>
      </c>
      <c r="AH165" s="96" t="s">
        <v>228</v>
      </c>
      <c r="AI165" s="96" t="s">
        <v>228</v>
      </c>
      <c r="AJ165" s="96" t="s">
        <v>228</v>
      </c>
      <c r="AK165" s="96" t="s">
        <v>228</v>
      </c>
      <c r="AL165" s="96" t="s">
        <v>228</v>
      </c>
      <c r="AM165" s="96" t="s">
        <v>228</v>
      </c>
      <c r="AN165" s="96" t="s">
        <v>370</v>
      </c>
      <c r="AO165" s="96" t="s">
        <v>1258</v>
      </c>
      <c r="AP165" s="96" t="s">
        <v>380</v>
      </c>
      <c r="AQ165" s="98"/>
      <c r="AR165" s="98"/>
      <c r="AS165" s="98"/>
      <c r="AT165" s="98"/>
      <c r="AU165" s="98"/>
      <c r="AV165" s="98"/>
      <c r="AW165" s="96" t="s">
        <v>231</v>
      </c>
      <c r="AX165" s="98"/>
      <c r="AY165" s="98"/>
      <c r="AZ165" s="98"/>
      <c r="BA165" s="98"/>
      <c r="BB165" s="98"/>
      <c r="BC165" s="100">
        <f t="shared" si="29"/>
        <v>11</v>
      </c>
      <c r="BD165" s="101"/>
      <c r="BE165" s="101"/>
      <c r="BF165" s="101"/>
      <c r="BG165" s="101"/>
      <c r="BH165" s="101"/>
      <c r="BI165" s="100" t="str">
        <f>IFERROR(__xludf.DUMMYFUNCTION("IF(OR(REGEXMATCH(I165,""Peraturan Walikota""),REGEXMATCH(I165,""Peraturan Bupati""),REGEXMATCH(I165,""PERATURAN BUPATI""),REGEXMATCH(I165,""PERATURAN WALIKOTA"")),""Ada"",""Tidak Ada"")"),"Ada")</f>
        <v>Ada</v>
      </c>
      <c r="BJ165" s="98" t="str">
        <f t="shared" si="27"/>
        <v>Ada</v>
      </c>
      <c r="BK165" s="96" t="str">
        <f t="shared" si="28"/>
        <v>Ada</v>
      </c>
      <c r="BL165" s="98" t="str">
        <f t="shared" si="4"/>
        <v>Tidak Lengkap</v>
      </c>
      <c r="BM165" s="98" t="str">
        <f t="shared" si="5"/>
        <v>Tidak Lengkap</v>
      </c>
    </row>
    <row r="166">
      <c r="A166" s="96" t="s">
        <v>56</v>
      </c>
      <c r="B166" s="97">
        <v>160.0</v>
      </c>
      <c r="C166" s="96" t="s">
        <v>1950</v>
      </c>
      <c r="D166" s="96" t="s">
        <v>1951</v>
      </c>
      <c r="E166" s="96" t="s">
        <v>1952</v>
      </c>
      <c r="F166" s="96">
        <v>8.5939274962E10</v>
      </c>
      <c r="G166" s="96">
        <v>8.5939274962E10</v>
      </c>
      <c r="H166" s="96" t="s">
        <v>11</v>
      </c>
      <c r="I166" s="96" t="s">
        <v>1953</v>
      </c>
      <c r="J166" s="97">
        <v>2021.0</v>
      </c>
      <c r="K166" s="97" t="s">
        <v>223</v>
      </c>
      <c r="L166" s="96">
        <v>8.5939274962E10</v>
      </c>
      <c r="M166" s="96" t="s">
        <v>1954</v>
      </c>
      <c r="N166" s="96" t="s">
        <v>1955</v>
      </c>
      <c r="O166" s="96" t="s">
        <v>1956</v>
      </c>
      <c r="P166" s="96" t="s">
        <v>330</v>
      </c>
      <c r="Q166" s="96"/>
      <c r="R166" s="96" t="s">
        <v>9</v>
      </c>
      <c r="S166" s="96" t="s">
        <v>9</v>
      </c>
      <c r="T166" s="96" t="s">
        <v>9</v>
      </c>
      <c r="U166" s="96" t="s">
        <v>9</v>
      </c>
      <c r="V166" s="96" t="s">
        <v>21</v>
      </c>
      <c r="W166" s="96" t="s">
        <v>9</v>
      </c>
      <c r="X166" s="96" t="s">
        <v>9</v>
      </c>
      <c r="Y166" s="96" t="s">
        <v>9</v>
      </c>
      <c r="Z166" s="96" t="s">
        <v>9</v>
      </c>
      <c r="AA166" s="96" t="s">
        <v>9</v>
      </c>
      <c r="AB166" s="96" t="s">
        <v>9</v>
      </c>
      <c r="AC166" s="96" t="s">
        <v>228</v>
      </c>
      <c r="AD166" s="96" t="s">
        <v>228</v>
      </c>
      <c r="AE166" s="96" t="s">
        <v>228</v>
      </c>
      <c r="AF166" s="96" t="s">
        <v>228</v>
      </c>
      <c r="AG166" s="96" t="s">
        <v>228</v>
      </c>
      <c r="AH166" s="96" t="s">
        <v>228</v>
      </c>
      <c r="AI166" s="96" t="s">
        <v>229</v>
      </c>
      <c r="AJ166" s="96" t="s">
        <v>228</v>
      </c>
      <c r="AK166" s="96" t="s">
        <v>228</v>
      </c>
      <c r="AL166" s="96" t="s">
        <v>228</v>
      </c>
      <c r="AM166" s="96" t="s">
        <v>228</v>
      </c>
      <c r="AN166" s="96"/>
      <c r="AO166" s="96">
        <v>152.0</v>
      </c>
      <c r="AP166" s="96" t="s">
        <v>1957</v>
      </c>
      <c r="AQ166" s="98"/>
      <c r="AR166" s="96"/>
      <c r="AS166" s="98"/>
      <c r="AT166" s="98"/>
      <c r="AU166" s="98"/>
      <c r="AV166" s="96" t="s">
        <v>231</v>
      </c>
      <c r="AW166" s="96"/>
      <c r="AX166" s="96"/>
      <c r="AY166" s="96"/>
      <c r="AZ166" s="96"/>
      <c r="BA166" s="96" t="s">
        <v>1958</v>
      </c>
      <c r="BB166" s="96" t="s">
        <v>237</v>
      </c>
      <c r="BC166" s="100">
        <f t="shared" si="29"/>
        <v>10</v>
      </c>
      <c r="BD166" s="101"/>
      <c r="BE166" s="101"/>
      <c r="BF166" s="101"/>
      <c r="BG166" s="101"/>
      <c r="BH166" s="101"/>
      <c r="BI166" s="100" t="str">
        <f>IFERROR(__xludf.DUMMYFUNCTION("IF(OR(REGEXMATCH(I166,""Peraturan Walikota""),REGEXMATCH(I166,""Peraturan Bupati""),REGEXMATCH(I166,""PERATURAN BUPATI""),REGEXMATCH(I166,""PERATURAN WALIKOTA"")),""Ada"",""Tidak Ada"")"),"Ada")</f>
        <v>Ada</v>
      </c>
      <c r="BJ166" s="98" t="str">
        <f t="shared" si="27"/>
        <v>Ada</v>
      </c>
      <c r="BK166" s="96" t="str">
        <f t="shared" si="28"/>
        <v>Ada</v>
      </c>
      <c r="BL166" s="98" t="str">
        <f t="shared" si="4"/>
        <v>Lengkap</v>
      </c>
      <c r="BM166" s="98" t="str">
        <f t="shared" si="5"/>
        <v>Tidak Lengkap</v>
      </c>
    </row>
    <row r="167">
      <c r="A167" s="96" t="s">
        <v>56</v>
      </c>
      <c r="B167" s="97">
        <v>161.0</v>
      </c>
      <c r="C167" s="96" t="s">
        <v>1959</v>
      </c>
      <c r="D167" s="96" t="s">
        <v>1960</v>
      </c>
      <c r="E167" s="96" t="s">
        <v>1961</v>
      </c>
      <c r="F167" s="96">
        <v>8.1213210681E10</v>
      </c>
      <c r="G167" s="96">
        <v>8.1213210681E10</v>
      </c>
      <c r="H167" s="96" t="s">
        <v>11</v>
      </c>
      <c r="I167" s="96" t="s">
        <v>1962</v>
      </c>
      <c r="J167" s="97">
        <v>2023.0</v>
      </c>
      <c r="K167" s="97" t="s">
        <v>223</v>
      </c>
      <c r="L167" s="96">
        <v>8.1213210681E10</v>
      </c>
      <c r="M167" s="96" t="s">
        <v>1963</v>
      </c>
      <c r="N167" s="96" t="s">
        <v>1964</v>
      </c>
      <c r="O167" s="96" t="s">
        <v>286</v>
      </c>
      <c r="P167" s="96" t="s">
        <v>330</v>
      </c>
      <c r="Q167" s="96" t="s">
        <v>1965</v>
      </c>
      <c r="R167" s="96" t="s">
        <v>9</v>
      </c>
      <c r="S167" s="96" t="s">
        <v>9</v>
      </c>
      <c r="T167" s="96" t="s">
        <v>9</v>
      </c>
      <c r="U167" s="96" t="s">
        <v>9</v>
      </c>
      <c r="V167" s="96" t="s">
        <v>9</v>
      </c>
      <c r="W167" s="96" t="s">
        <v>9</v>
      </c>
      <c r="X167" s="96" t="s">
        <v>21</v>
      </c>
      <c r="Y167" s="96" t="s">
        <v>9</v>
      </c>
      <c r="Z167" s="96" t="s">
        <v>9</v>
      </c>
      <c r="AA167" s="96" t="s">
        <v>21</v>
      </c>
      <c r="AB167" s="96" t="s">
        <v>21</v>
      </c>
      <c r="AC167" s="96" t="s">
        <v>228</v>
      </c>
      <c r="AD167" s="96" t="s">
        <v>228</v>
      </c>
      <c r="AE167" s="96" t="s">
        <v>228</v>
      </c>
      <c r="AF167" s="96" t="s">
        <v>228</v>
      </c>
      <c r="AG167" s="96" t="s">
        <v>228</v>
      </c>
      <c r="AH167" s="96" t="s">
        <v>228</v>
      </c>
      <c r="AI167" s="96" t="s">
        <v>229</v>
      </c>
      <c r="AJ167" s="96" t="s">
        <v>228</v>
      </c>
      <c r="AK167" s="96" t="s">
        <v>228</v>
      </c>
      <c r="AL167" s="96" t="s">
        <v>228</v>
      </c>
      <c r="AM167" s="96" t="s">
        <v>228</v>
      </c>
      <c r="AN167" s="96"/>
      <c r="AO167" s="96" t="s">
        <v>1966</v>
      </c>
      <c r="AP167" s="96" t="s">
        <v>1967</v>
      </c>
      <c r="AQ167" s="98"/>
      <c r="AR167" s="96"/>
      <c r="AS167" s="98"/>
      <c r="AT167" s="98"/>
      <c r="AU167" s="98"/>
      <c r="AV167" s="96"/>
      <c r="AW167" s="96"/>
      <c r="AX167" s="96" t="s">
        <v>231</v>
      </c>
      <c r="AY167" s="96"/>
      <c r="AZ167" s="96"/>
      <c r="BA167" s="96" t="s">
        <v>1968</v>
      </c>
      <c r="BB167" s="96" t="s">
        <v>1969</v>
      </c>
      <c r="BC167" s="100">
        <f t="shared" si="29"/>
        <v>10</v>
      </c>
      <c r="BD167" s="101"/>
      <c r="BE167" s="101"/>
      <c r="BF167" s="101"/>
      <c r="BG167" s="101"/>
      <c r="BH167" s="101"/>
      <c r="BI167" s="100" t="str">
        <f>IFERROR(__xludf.DUMMYFUNCTION("IF(OR(REGEXMATCH(I167,""Peraturan Walikota""),REGEXMATCH(I167,""Peraturan Bupati""),REGEXMATCH(I167,""PERATURAN BUPATI""),REGEXMATCH(I167,""PERATURAN WALIKOTA"")),""Ada"",""Tidak Ada"")"),"Ada")</f>
        <v>Ada</v>
      </c>
      <c r="BJ167" s="98" t="str">
        <f t="shared" si="27"/>
        <v>Ada</v>
      </c>
      <c r="BK167" s="96" t="str">
        <f t="shared" si="28"/>
        <v>Ada</v>
      </c>
      <c r="BL167" s="98" t="str">
        <f t="shared" si="4"/>
        <v>Lengkap</v>
      </c>
      <c r="BM167" s="98" t="str">
        <f t="shared" si="5"/>
        <v>Tidak Lengkap</v>
      </c>
    </row>
    <row r="168">
      <c r="A168" s="96" t="s">
        <v>56</v>
      </c>
      <c r="B168" s="97">
        <v>162.0</v>
      </c>
      <c r="C168" s="96" t="s">
        <v>1970</v>
      </c>
      <c r="D168" s="96" t="s">
        <v>1971</v>
      </c>
      <c r="E168" s="96" t="s">
        <v>1972</v>
      </c>
      <c r="F168" s="96">
        <v>8.1917052597E10</v>
      </c>
      <c r="G168" s="102" t="s">
        <v>1973</v>
      </c>
      <c r="H168" s="96" t="s">
        <v>11</v>
      </c>
      <c r="I168" s="96" t="s">
        <v>1974</v>
      </c>
      <c r="J168" s="97">
        <v>2022.0</v>
      </c>
      <c r="K168" s="97" t="s">
        <v>223</v>
      </c>
      <c r="L168" s="96" t="s">
        <v>1975</v>
      </c>
      <c r="M168" s="96" t="s">
        <v>1976</v>
      </c>
      <c r="N168" s="96" t="s">
        <v>525</v>
      </c>
      <c r="O168" s="96" t="s">
        <v>226</v>
      </c>
      <c r="P168" s="96" t="s">
        <v>330</v>
      </c>
      <c r="Q168" s="96" t="s">
        <v>1977</v>
      </c>
      <c r="R168" s="96" t="s">
        <v>21</v>
      </c>
      <c r="S168" s="96" t="s">
        <v>21</v>
      </c>
      <c r="T168" s="96" t="s">
        <v>21</v>
      </c>
      <c r="U168" s="96" t="s">
        <v>9</v>
      </c>
      <c r="V168" s="96" t="s">
        <v>21</v>
      </c>
      <c r="W168" s="96" t="s">
        <v>9</v>
      </c>
      <c r="X168" s="96" t="s">
        <v>21</v>
      </c>
      <c r="Y168" s="96" t="s">
        <v>21</v>
      </c>
      <c r="Z168" s="96" t="s">
        <v>9</v>
      </c>
      <c r="AA168" s="96" t="s">
        <v>21</v>
      </c>
      <c r="AB168" s="96" t="s">
        <v>21</v>
      </c>
      <c r="AC168" s="96" t="s">
        <v>228</v>
      </c>
      <c r="AD168" s="96" t="s">
        <v>228</v>
      </c>
      <c r="AE168" s="96" t="s">
        <v>228</v>
      </c>
      <c r="AF168" s="96" t="s">
        <v>228</v>
      </c>
      <c r="AG168" s="96" t="s">
        <v>228</v>
      </c>
      <c r="AH168" s="96" t="s">
        <v>228</v>
      </c>
      <c r="AI168" s="96" t="s">
        <v>229</v>
      </c>
      <c r="AJ168" s="96" t="s">
        <v>228</v>
      </c>
      <c r="AK168" s="96" t="s">
        <v>228</v>
      </c>
      <c r="AL168" s="96" t="s">
        <v>228</v>
      </c>
      <c r="AM168" s="96" t="s">
        <v>228</v>
      </c>
      <c r="AN168" s="96"/>
      <c r="AO168" s="96">
        <v>344.0</v>
      </c>
      <c r="AP168" s="96" t="s">
        <v>1978</v>
      </c>
      <c r="AQ168" s="98"/>
      <c r="AR168" s="96"/>
      <c r="AS168" s="98"/>
      <c r="AT168" s="98"/>
      <c r="AU168" s="98"/>
      <c r="AV168" s="96"/>
      <c r="AW168" s="96" t="s">
        <v>231</v>
      </c>
      <c r="AX168" s="96"/>
      <c r="AY168" s="96"/>
      <c r="AZ168" s="96"/>
      <c r="BA168" s="96" t="s">
        <v>1979</v>
      </c>
      <c r="BB168" s="96" t="s">
        <v>1980</v>
      </c>
      <c r="BC168" s="100">
        <f t="shared" si="29"/>
        <v>10</v>
      </c>
      <c r="BD168" s="101"/>
      <c r="BE168" s="101"/>
      <c r="BF168" s="101"/>
      <c r="BG168" s="101"/>
      <c r="BH168" s="101"/>
      <c r="BI168" s="100" t="str">
        <f>IFERROR(__xludf.DUMMYFUNCTION("IF(OR(REGEXMATCH(I168,""Peraturan Walikota""),REGEXMATCH(I168,""Peraturan Bupati""),REGEXMATCH(I168,""PERATURAN BUPATI""),REGEXMATCH(I168,""PERATURAN WALIKOTA"")),""Ada"",""Tidak Ada"")"),"Ada")</f>
        <v>Ada</v>
      </c>
      <c r="BJ168" s="98" t="str">
        <f t="shared" si="27"/>
        <v>Ada</v>
      </c>
      <c r="BK168" s="96" t="str">
        <f t="shared" si="28"/>
        <v>Ada</v>
      </c>
      <c r="BL168" s="98" t="str">
        <f t="shared" si="4"/>
        <v>Tidak Lengkap</v>
      </c>
      <c r="BM168" s="98" t="str">
        <f t="shared" si="5"/>
        <v>Tidak Lengkap</v>
      </c>
    </row>
    <row r="169">
      <c r="A169" s="96" t="s">
        <v>45</v>
      </c>
      <c r="B169" s="97">
        <v>163.0</v>
      </c>
      <c r="C169" s="98" t="s">
        <v>1981</v>
      </c>
      <c r="D169" s="96" t="s">
        <v>1982</v>
      </c>
      <c r="E169" s="96" t="s">
        <v>1983</v>
      </c>
      <c r="F169" s="96">
        <v>8.1111186598E10</v>
      </c>
      <c r="G169" s="96">
        <v>8.1111186598E10</v>
      </c>
      <c r="H169" s="96" t="s">
        <v>11</v>
      </c>
      <c r="I169" s="96" t="s">
        <v>1984</v>
      </c>
      <c r="J169" s="97">
        <v>2019.0</v>
      </c>
      <c r="K169" s="97" t="s">
        <v>223</v>
      </c>
      <c r="L169" s="96" t="s">
        <v>1985</v>
      </c>
      <c r="M169" s="96" t="s">
        <v>1986</v>
      </c>
      <c r="N169" s="96" t="s">
        <v>1987</v>
      </c>
      <c r="O169" s="96" t="s">
        <v>226</v>
      </c>
      <c r="P169" s="96" t="s">
        <v>330</v>
      </c>
      <c r="Q169" s="96"/>
      <c r="R169" s="96" t="s">
        <v>9</v>
      </c>
      <c r="S169" s="96" t="s">
        <v>9</v>
      </c>
      <c r="T169" s="96" t="s">
        <v>9</v>
      </c>
      <c r="U169" s="96" t="s">
        <v>9</v>
      </c>
      <c r="V169" s="96" t="s">
        <v>9</v>
      </c>
      <c r="W169" s="96" t="s">
        <v>9</v>
      </c>
      <c r="X169" s="96" t="s">
        <v>9</v>
      </c>
      <c r="Y169" s="96" t="s">
        <v>9</v>
      </c>
      <c r="Z169" s="96" t="s">
        <v>9</v>
      </c>
      <c r="AA169" s="96" t="s">
        <v>9</v>
      </c>
      <c r="AB169" s="96" t="s">
        <v>21</v>
      </c>
      <c r="AC169" s="96" t="s">
        <v>228</v>
      </c>
      <c r="AD169" s="96" t="s">
        <v>228</v>
      </c>
      <c r="AE169" s="96" t="s">
        <v>228</v>
      </c>
      <c r="AF169" s="96" t="s">
        <v>228</v>
      </c>
      <c r="AG169" s="96" t="s">
        <v>228</v>
      </c>
      <c r="AH169" s="96" t="s">
        <v>228</v>
      </c>
      <c r="AI169" s="96" t="s">
        <v>228</v>
      </c>
      <c r="AJ169" s="96" t="s">
        <v>228</v>
      </c>
      <c r="AK169" s="96" t="s">
        <v>228</v>
      </c>
      <c r="AL169" s="96" t="s">
        <v>228</v>
      </c>
      <c r="AM169" s="96" t="s">
        <v>228</v>
      </c>
      <c r="AN169" s="96"/>
      <c r="AO169" s="96">
        <v>217.0</v>
      </c>
      <c r="AP169" s="96" t="s">
        <v>278</v>
      </c>
      <c r="AQ169" s="96"/>
      <c r="AR169" s="105"/>
      <c r="AS169" s="105"/>
      <c r="AT169" s="96" t="s">
        <v>231</v>
      </c>
      <c r="AU169" s="98"/>
      <c r="AV169" s="98"/>
      <c r="AW169" s="98"/>
      <c r="AX169" s="98"/>
      <c r="AY169" s="98"/>
      <c r="AZ169" s="98"/>
      <c r="BA169" s="96" t="s">
        <v>1988</v>
      </c>
      <c r="BB169" s="96" t="s">
        <v>1989</v>
      </c>
      <c r="BC169" s="100">
        <f t="shared" si="29"/>
        <v>11</v>
      </c>
      <c r="BD169" s="101"/>
      <c r="BE169" s="101"/>
      <c r="BF169" s="101"/>
      <c r="BG169" s="101"/>
      <c r="BH169" s="101"/>
      <c r="BI169" s="100" t="str">
        <f>IFERROR(__xludf.DUMMYFUNCTION("IF(OR(REGEXMATCH(I169,""Peraturan Walikota""),REGEXMATCH(I169,""Peraturan Bupati""),REGEXMATCH(I169,""PERATURAN BUPATI""),REGEXMATCH(I169,""PERATURAN WALIKOTA"")),""Ada"",""Tidak Ada"")"),"Ada")</f>
        <v>Ada</v>
      </c>
      <c r="BJ169" s="98" t="str">
        <f t="shared" si="27"/>
        <v>Ada</v>
      </c>
      <c r="BK169" s="96" t="str">
        <f t="shared" si="28"/>
        <v>Ada</v>
      </c>
      <c r="BL169" s="98" t="str">
        <f t="shared" si="4"/>
        <v>Lengkap</v>
      </c>
      <c r="BM169" s="98" t="str">
        <f t="shared" si="5"/>
        <v>Tidak Lengkap</v>
      </c>
    </row>
    <row r="170">
      <c r="A170" s="96" t="s">
        <v>45</v>
      </c>
      <c r="B170" s="97">
        <v>164.0</v>
      </c>
      <c r="C170" s="96" t="s">
        <v>1990</v>
      </c>
      <c r="D170" s="96" t="s">
        <v>1991</v>
      </c>
      <c r="E170" s="96" t="s">
        <v>1992</v>
      </c>
      <c r="F170" s="96">
        <v>8.12684009E10</v>
      </c>
      <c r="G170" s="96">
        <v>8.12684009E10</v>
      </c>
      <c r="H170" s="96" t="s">
        <v>11</v>
      </c>
      <c r="I170" s="96" t="s">
        <v>1993</v>
      </c>
      <c r="J170" s="97">
        <v>2021.0</v>
      </c>
      <c r="K170" s="97" t="s">
        <v>223</v>
      </c>
      <c r="L170" s="96" t="s">
        <v>1994</v>
      </c>
      <c r="M170" s="111" t="s">
        <v>1995</v>
      </c>
      <c r="N170" s="96" t="s">
        <v>1996</v>
      </c>
      <c r="O170" s="96" t="s">
        <v>226</v>
      </c>
      <c r="P170" s="96" t="s">
        <v>261</v>
      </c>
      <c r="Q170" s="96" t="s">
        <v>1997</v>
      </c>
      <c r="R170" s="96" t="s">
        <v>9</v>
      </c>
      <c r="S170" s="96" t="s">
        <v>9</v>
      </c>
      <c r="T170" s="96" t="s">
        <v>9</v>
      </c>
      <c r="U170" s="96" t="s">
        <v>9</v>
      </c>
      <c r="V170" s="96" t="s">
        <v>9</v>
      </c>
      <c r="W170" s="96" t="s">
        <v>9</v>
      </c>
      <c r="X170" s="96" t="s">
        <v>9</v>
      </c>
      <c r="Y170" s="96" t="s">
        <v>9</v>
      </c>
      <c r="Z170" s="96" t="s">
        <v>9</v>
      </c>
      <c r="AA170" s="96" t="s">
        <v>9</v>
      </c>
      <c r="AB170" s="96" t="s">
        <v>9</v>
      </c>
      <c r="AC170" s="96" t="s">
        <v>228</v>
      </c>
      <c r="AD170" s="96" t="s">
        <v>228</v>
      </c>
      <c r="AE170" s="96" t="s">
        <v>228</v>
      </c>
      <c r="AF170" s="96" t="s">
        <v>228</v>
      </c>
      <c r="AG170" s="96" t="s">
        <v>228</v>
      </c>
      <c r="AH170" s="96" t="s">
        <v>228</v>
      </c>
      <c r="AI170" s="96" t="s">
        <v>228</v>
      </c>
      <c r="AJ170" s="96" t="s">
        <v>228</v>
      </c>
      <c r="AK170" s="96" t="s">
        <v>228</v>
      </c>
      <c r="AL170" s="96" t="s">
        <v>228</v>
      </c>
      <c r="AM170" s="96" t="s">
        <v>228</v>
      </c>
      <c r="AN170" s="96"/>
      <c r="AO170" s="96">
        <v>296.0</v>
      </c>
      <c r="AP170" s="96" t="s">
        <v>278</v>
      </c>
      <c r="AQ170" s="96"/>
      <c r="AR170" s="105"/>
      <c r="AS170" s="105"/>
      <c r="AT170" s="98"/>
      <c r="AU170" s="98"/>
      <c r="AV170" s="96" t="s">
        <v>231</v>
      </c>
      <c r="AW170" s="98"/>
      <c r="AX170" s="98"/>
      <c r="AY170" s="98"/>
      <c r="AZ170" s="98"/>
      <c r="BA170" s="96" t="s">
        <v>1998</v>
      </c>
      <c r="BB170" s="96" t="s">
        <v>1999</v>
      </c>
      <c r="BC170" s="100">
        <f t="shared" si="29"/>
        <v>11</v>
      </c>
      <c r="BD170" s="101"/>
      <c r="BE170" s="101"/>
      <c r="BF170" s="101"/>
      <c r="BG170" s="101"/>
      <c r="BH170" s="101"/>
      <c r="BI170" s="100" t="str">
        <f>IFERROR(__xludf.DUMMYFUNCTION("IF(OR(REGEXMATCH(I170,""Peraturan Walikota""),REGEXMATCH(I170,""Peraturan Bupati""),REGEXMATCH(I170,""PERATURAN BUPATI""),REGEXMATCH(I170,""PERATURAN WALIKOTA"")),""Ada"",""Tidak Ada"")"),"Ada")</f>
        <v>Ada</v>
      </c>
      <c r="BJ170" s="98" t="str">
        <f t="shared" si="27"/>
        <v>Ada</v>
      </c>
      <c r="BK170" s="96" t="str">
        <f t="shared" si="28"/>
        <v>Ada</v>
      </c>
      <c r="BL170" s="98" t="str">
        <f t="shared" si="4"/>
        <v>Lengkap</v>
      </c>
      <c r="BM170" s="98" t="str">
        <f t="shared" si="5"/>
        <v>Lengkap</v>
      </c>
    </row>
    <row r="171">
      <c r="A171" s="96" t="s">
        <v>45</v>
      </c>
      <c r="B171" s="97">
        <v>165.0</v>
      </c>
      <c r="C171" s="96" t="s">
        <v>2000</v>
      </c>
      <c r="D171" s="96" t="s">
        <v>2001</v>
      </c>
      <c r="E171" s="96" t="s">
        <v>2002</v>
      </c>
      <c r="F171" s="96" t="s">
        <v>2003</v>
      </c>
      <c r="G171" s="96">
        <v>8.17122271E8</v>
      </c>
      <c r="H171" s="96" t="s">
        <v>24</v>
      </c>
      <c r="I171" s="96" t="s">
        <v>2004</v>
      </c>
      <c r="J171" s="97">
        <v>2023.0</v>
      </c>
      <c r="K171" s="97" t="s">
        <v>223</v>
      </c>
      <c r="L171" s="96" t="s">
        <v>2005</v>
      </c>
      <c r="M171" s="111" t="s">
        <v>2006</v>
      </c>
      <c r="N171" s="96" t="s">
        <v>2007</v>
      </c>
      <c r="O171" s="96" t="s">
        <v>226</v>
      </c>
      <c r="P171" s="96" t="s">
        <v>341</v>
      </c>
      <c r="Q171" s="96" t="s">
        <v>2008</v>
      </c>
      <c r="R171" s="96" t="s">
        <v>9</v>
      </c>
      <c r="S171" s="96" t="s">
        <v>9</v>
      </c>
      <c r="T171" s="96" t="s">
        <v>9</v>
      </c>
      <c r="U171" s="96" t="s">
        <v>9</v>
      </c>
      <c r="V171" s="96" t="s">
        <v>9</v>
      </c>
      <c r="W171" s="96" t="s">
        <v>21</v>
      </c>
      <c r="X171" s="96" t="s">
        <v>21</v>
      </c>
      <c r="Y171" s="96" t="s">
        <v>9</v>
      </c>
      <c r="Z171" s="96" t="s">
        <v>9</v>
      </c>
      <c r="AA171" s="96" t="s">
        <v>21</v>
      </c>
      <c r="AB171" s="96" t="s">
        <v>21</v>
      </c>
      <c r="AC171" s="96" t="s">
        <v>228</v>
      </c>
      <c r="AD171" s="96" t="s">
        <v>228</v>
      </c>
      <c r="AE171" s="96" t="s">
        <v>228</v>
      </c>
      <c r="AF171" s="96" t="s">
        <v>228</v>
      </c>
      <c r="AG171" s="96" t="s">
        <v>228</v>
      </c>
      <c r="AH171" s="96" t="s">
        <v>228</v>
      </c>
      <c r="AI171" s="96" t="s">
        <v>228</v>
      </c>
      <c r="AJ171" s="96" t="s">
        <v>228</v>
      </c>
      <c r="AK171" s="96" t="s">
        <v>229</v>
      </c>
      <c r="AL171" s="96" t="s">
        <v>228</v>
      </c>
      <c r="AM171" s="96" t="s">
        <v>228</v>
      </c>
      <c r="AN171" s="96"/>
      <c r="AO171" s="96">
        <v>51.0</v>
      </c>
      <c r="AP171" s="96" t="s">
        <v>2009</v>
      </c>
      <c r="AQ171" s="96"/>
      <c r="AR171" s="105"/>
      <c r="AS171" s="105"/>
      <c r="AT171" s="98"/>
      <c r="AU171" s="98"/>
      <c r="AV171" s="96"/>
      <c r="AW171" s="98"/>
      <c r="AX171" s="96" t="s">
        <v>231</v>
      </c>
      <c r="AY171" s="98"/>
      <c r="AZ171" s="98"/>
      <c r="BA171" s="114" t="s">
        <v>2010</v>
      </c>
      <c r="BB171" s="114" t="s">
        <v>2011</v>
      </c>
      <c r="BC171" s="100">
        <f t="shared" si="29"/>
        <v>10</v>
      </c>
      <c r="BD171" s="101"/>
      <c r="BE171" s="101"/>
      <c r="BF171" s="101"/>
      <c r="BG171" s="101"/>
      <c r="BH171" s="101"/>
      <c r="BI171" s="100" t="str">
        <f>IFERROR(__xludf.DUMMYFUNCTION("IF(OR(REGEXMATCH(I171,""Peraturan Walikota""),REGEXMATCH(I171,""Peraturan Bupati""),REGEXMATCH(I171,""PERATURAN BUPATI""),REGEXMATCH(I171,""PERATURAN WALIKOTA"")),""Ada"",""Tidak Ada"")"),"Ada")</f>
        <v>Ada</v>
      </c>
      <c r="BJ171" s="98" t="str">
        <f t="shared" si="27"/>
        <v>Ada</v>
      </c>
      <c r="BK171" s="96" t="str">
        <f t="shared" si="28"/>
        <v>Ada</v>
      </c>
      <c r="BL171" s="98" t="str">
        <f t="shared" si="4"/>
        <v>Lengkap</v>
      </c>
      <c r="BM171" s="98" t="str">
        <f t="shared" si="5"/>
        <v>Tidak Lengkap</v>
      </c>
    </row>
    <row r="172">
      <c r="A172" s="96" t="s">
        <v>45</v>
      </c>
      <c r="B172" s="97">
        <v>166.0</v>
      </c>
      <c r="C172" s="96" t="s">
        <v>2012</v>
      </c>
      <c r="D172" s="96" t="s">
        <v>2013</v>
      </c>
      <c r="E172" s="96" t="s">
        <v>2014</v>
      </c>
      <c r="F172" s="96">
        <v>8.1220041819E10</v>
      </c>
      <c r="G172" s="96">
        <v>8.1220041819E10</v>
      </c>
      <c r="H172" s="96" t="s">
        <v>2015</v>
      </c>
      <c r="I172" s="96"/>
      <c r="J172" s="97"/>
      <c r="K172" s="97"/>
      <c r="L172" s="96" t="s">
        <v>2016</v>
      </c>
      <c r="M172" s="111" t="s">
        <v>2017</v>
      </c>
      <c r="N172" s="96" t="s">
        <v>2018</v>
      </c>
      <c r="O172" s="96" t="s">
        <v>286</v>
      </c>
      <c r="P172" s="96" t="s">
        <v>330</v>
      </c>
      <c r="Q172" s="96" t="s">
        <v>2019</v>
      </c>
      <c r="R172" s="96" t="s">
        <v>9</v>
      </c>
      <c r="S172" s="96" t="s">
        <v>9</v>
      </c>
      <c r="T172" s="96" t="s">
        <v>9</v>
      </c>
      <c r="U172" s="96" t="s">
        <v>9</v>
      </c>
      <c r="V172" s="96" t="s">
        <v>9</v>
      </c>
      <c r="W172" s="96" t="s">
        <v>9</v>
      </c>
      <c r="X172" s="96" t="s">
        <v>9</v>
      </c>
      <c r="Y172" s="96" t="s">
        <v>9</v>
      </c>
      <c r="Z172" s="96" t="s">
        <v>9</v>
      </c>
      <c r="AA172" s="96" t="s">
        <v>21</v>
      </c>
      <c r="AB172" s="96" t="s">
        <v>21</v>
      </c>
      <c r="AC172" s="96" t="s">
        <v>228</v>
      </c>
      <c r="AD172" s="96" t="s">
        <v>228</v>
      </c>
      <c r="AE172" s="96" t="s">
        <v>228</v>
      </c>
      <c r="AF172" s="96" t="s">
        <v>228</v>
      </c>
      <c r="AG172" s="96" t="s">
        <v>228</v>
      </c>
      <c r="AH172" s="96" t="s">
        <v>228</v>
      </c>
      <c r="AI172" s="96" t="s">
        <v>228</v>
      </c>
      <c r="AJ172" s="96" t="s">
        <v>228</v>
      </c>
      <c r="AK172" s="96" t="s">
        <v>228</v>
      </c>
      <c r="AL172" s="96" t="s">
        <v>228</v>
      </c>
      <c r="AM172" s="96" t="s">
        <v>228</v>
      </c>
      <c r="AN172" s="96" t="s">
        <v>2020</v>
      </c>
      <c r="AO172" s="96">
        <v>99.0</v>
      </c>
      <c r="AP172" s="96" t="s">
        <v>1940</v>
      </c>
      <c r="AQ172" s="96"/>
      <c r="AR172" s="114" t="s">
        <v>231</v>
      </c>
      <c r="AS172" s="105"/>
      <c r="AT172" s="98"/>
      <c r="AU172" s="98"/>
      <c r="AV172" s="96"/>
      <c r="AW172" s="98"/>
      <c r="AX172" s="98"/>
      <c r="AY172" s="98"/>
      <c r="AZ172" s="98"/>
      <c r="BA172" s="114" t="s">
        <v>2021</v>
      </c>
      <c r="BB172" s="114" t="s">
        <v>2022</v>
      </c>
      <c r="BC172" s="100"/>
      <c r="BD172" s="101"/>
      <c r="BE172" s="101"/>
      <c r="BF172" s="101"/>
      <c r="BG172" s="101"/>
      <c r="BH172" s="101"/>
      <c r="BI172" s="100" t="str">
        <f>IFERROR(__xludf.DUMMYFUNCTION("IF(OR(REGEXMATCH(I172,""Peraturan Walikota""),REGEXMATCH(I172,""Peraturan Bupati""),REGEXMATCH(I172,""PERATURAN BUPATI""),REGEXMATCH(I172,""PERATURAN WALIKOTA"")),""Ada"",""Tidak Ada"")"),"Tidak Ada")</f>
        <v>Tidak Ada</v>
      </c>
      <c r="BJ172" s="98" t="str">
        <f t="shared" si="27"/>
        <v>Ada</v>
      </c>
      <c r="BK172" s="96" t="str">
        <f t="shared" si="28"/>
        <v>Ada</v>
      </c>
      <c r="BL172" s="98" t="str">
        <f t="shared" si="4"/>
        <v>Lengkap</v>
      </c>
      <c r="BM172" s="98" t="str">
        <f t="shared" si="5"/>
        <v>Tidak Lengkap</v>
      </c>
    </row>
    <row r="173">
      <c r="A173" s="96" t="s">
        <v>45</v>
      </c>
      <c r="B173" s="97">
        <v>167.0</v>
      </c>
      <c r="C173" s="96" t="s">
        <v>2023</v>
      </c>
      <c r="D173" s="96" t="s">
        <v>2024</v>
      </c>
      <c r="E173" s="96" t="s">
        <v>2025</v>
      </c>
      <c r="F173" s="96">
        <v>8.2130182192E10</v>
      </c>
      <c r="G173" s="96">
        <v>8.2130182192E10</v>
      </c>
      <c r="H173" s="96" t="s">
        <v>11</v>
      </c>
      <c r="I173" s="96" t="s">
        <v>2026</v>
      </c>
      <c r="J173" s="97">
        <v>2022.0</v>
      </c>
      <c r="K173" s="97" t="s">
        <v>223</v>
      </c>
      <c r="L173" s="96" t="s">
        <v>2027</v>
      </c>
      <c r="M173" s="111" t="s">
        <v>2028</v>
      </c>
      <c r="N173" s="96" t="s">
        <v>2029</v>
      </c>
      <c r="O173" s="96" t="s">
        <v>226</v>
      </c>
      <c r="P173" s="96" t="s">
        <v>227</v>
      </c>
      <c r="Q173" s="96"/>
      <c r="R173" s="96" t="s">
        <v>9</v>
      </c>
      <c r="S173" s="96" t="s">
        <v>21</v>
      </c>
      <c r="T173" s="96" t="s">
        <v>9</v>
      </c>
      <c r="U173" s="96" t="s">
        <v>9</v>
      </c>
      <c r="V173" s="96" t="s">
        <v>21</v>
      </c>
      <c r="W173" s="96" t="s">
        <v>9</v>
      </c>
      <c r="X173" s="96" t="s">
        <v>9</v>
      </c>
      <c r="Y173" s="96" t="s">
        <v>9</v>
      </c>
      <c r="Z173" s="96" t="s">
        <v>9</v>
      </c>
      <c r="AA173" s="96" t="s">
        <v>21</v>
      </c>
      <c r="AB173" s="96" t="s">
        <v>21</v>
      </c>
      <c r="AC173" s="96" t="s">
        <v>228</v>
      </c>
      <c r="AD173" s="96" t="s">
        <v>228</v>
      </c>
      <c r="AE173" s="96" t="s">
        <v>228</v>
      </c>
      <c r="AF173" s="96" t="s">
        <v>228</v>
      </c>
      <c r="AG173" s="96" t="s">
        <v>228</v>
      </c>
      <c r="AH173" s="96" t="s">
        <v>228</v>
      </c>
      <c r="AI173" s="96" t="s">
        <v>228</v>
      </c>
      <c r="AJ173" s="96" t="s">
        <v>228</v>
      </c>
      <c r="AK173" s="96" t="s">
        <v>228</v>
      </c>
      <c r="AL173" s="96" t="s">
        <v>228</v>
      </c>
      <c r="AM173" s="96" t="s">
        <v>228</v>
      </c>
      <c r="AN173" s="96"/>
      <c r="AO173" s="96" t="s">
        <v>2030</v>
      </c>
      <c r="AP173" s="96" t="s">
        <v>1341</v>
      </c>
      <c r="AQ173" s="96"/>
      <c r="AR173" s="105"/>
      <c r="AS173" s="105"/>
      <c r="AT173" s="98"/>
      <c r="AU173" s="98"/>
      <c r="AV173" s="96"/>
      <c r="AW173" s="96" t="s">
        <v>231</v>
      </c>
      <c r="AX173" s="98"/>
      <c r="AY173" s="98"/>
      <c r="AZ173" s="98"/>
      <c r="BA173" s="96" t="s">
        <v>2031</v>
      </c>
      <c r="BB173" s="96" t="s">
        <v>2032</v>
      </c>
      <c r="BC173" s="100">
        <f t="shared" ref="BC173:BC179" si="30">COUNTIF(AC173:AM173,"Sudah")</f>
        <v>11</v>
      </c>
      <c r="BD173" s="101"/>
      <c r="BE173" s="101"/>
      <c r="BF173" s="101"/>
      <c r="BG173" s="101"/>
      <c r="BH173" s="101"/>
      <c r="BI173" s="100" t="str">
        <f>IFERROR(__xludf.DUMMYFUNCTION("IF(OR(REGEXMATCH(I173,""Peraturan Walikota""),REGEXMATCH(I173,""Peraturan Bupati""),REGEXMATCH(I173,""PERATURAN BUPATI""),REGEXMATCH(I173,""PERATURAN WALIKOTA"")),""Ada"",""Tidak Ada"")"),"Ada")</f>
        <v>Ada</v>
      </c>
      <c r="BJ173" s="98" t="str">
        <f t="shared" si="27"/>
        <v>Ada</v>
      </c>
      <c r="BK173" s="96" t="str">
        <f t="shared" si="28"/>
        <v>Ada</v>
      </c>
      <c r="BL173" s="98" t="str">
        <f t="shared" si="4"/>
        <v>Tidak Lengkap</v>
      </c>
      <c r="BM173" s="98" t="str">
        <f t="shared" si="5"/>
        <v>Tidak Lengkap</v>
      </c>
    </row>
    <row r="174">
      <c r="A174" s="96" t="s">
        <v>45</v>
      </c>
      <c r="B174" s="97">
        <v>168.0</v>
      </c>
      <c r="C174" s="96" t="s">
        <v>2033</v>
      </c>
      <c r="D174" s="96" t="s">
        <v>2034</v>
      </c>
      <c r="E174" s="96" t="s">
        <v>2035</v>
      </c>
      <c r="F174" s="96">
        <v>8.319867355E10</v>
      </c>
      <c r="G174" s="96">
        <v>8.319867355E10</v>
      </c>
      <c r="H174" s="96" t="s">
        <v>11</v>
      </c>
      <c r="I174" s="96" t="s">
        <v>2036</v>
      </c>
      <c r="J174" s="97">
        <v>2020.0</v>
      </c>
      <c r="K174" s="97" t="s">
        <v>223</v>
      </c>
      <c r="L174" s="96">
        <v>8.5722205379E10</v>
      </c>
      <c r="M174" s="111" t="s">
        <v>2037</v>
      </c>
      <c r="N174" s="96" t="s">
        <v>2038</v>
      </c>
      <c r="O174" s="96" t="s">
        <v>226</v>
      </c>
      <c r="P174" s="96" t="s">
        <v>341</v>
      </c>
      <c r="Q174" s="96"/>
      <c r="R174" s="96" t="s">
        <v>9</v>
      </c>
      <c r="S174" s="96" t="s">
        <v>9</v>
      </c>
      <c r="T174" s="96" t="s">
        <v>9</v>
      </c>
      <c r="U174" s="96" t="s">
        <v>9</v>
      </c>
      <c r="V174" s="96" t="s">
        <v>9</v>
      </c>
      <c r="W174" s="96" t="s">
        <v>21</v>
      </c>
      <c r="X174" s="96" t="s">
        <v>21</v>
      </c>
      <c r="Y174" s="96" t="s">
        <v>21</v>
      </c>
      <c r="Z174" s="96" t="s">
        <v>21</v>
      </c>
      <c r="AA174" s="96" t="s">
        <v>21</v>
      </c>
      <c r="AB174" s="96" t="s">
        <v>21</v>
      </c>
      <c r="AC174" s="96" t="s">
        <v>228</v>
      </c>
      <c r="AD174" s="96" t="s">
        <v>228</v>
      </c>
      <c r="AE174" s="96" t="s">
        <v>228</v>
      </c>
      <c r="AF174" s="96" t="s">
        <v>228</v>
      </c>
      <c r="AG174" s="96" t="s">
        <v>228</v>
      </c>
      <c r="AH174" s="96" t="s">
        <v>228</v>
      </c>
      <c r="AI174" s="96" t="s">
        <v>228</v>
      </c>
      <c r="AJ174" s="96" t="s">
        <v>228</v>
      </c>
      <c r="AK174" s="96" t="s">
        <v>228</v>
      </c>
      <c r="AL174" s="96" t="s">
        <v>228</v>
      </c>
      <c r="AM174" s="96" t="s">
        <v>228</v>
      </c>
      <c r="AN174" s="96"/>
      <c r="AO174" s="96">
        <v>132.0</v>
      </c>
      <c r="AP174" s="96" t="s">
        <v>718</v>
      </c>
      <c r="AQ174" s="96"/>
      <c r="AR174" s="99"/>
      <c r="AS174" s="99"/>
      <c r="AT174" s="98"/>
      <c r="AU174" s="96" t="s">
        <v>231</v>
      </c>
      <c r="AV174" s="96"/>
      <c r="AW174" s="96"/>
      <c r="AX174" s="98"/>
      <c r="AY174" s="98"/>
      <c r="AZ174" s="98"/>
      <c r="BA174" s="114" t="s">
        <v>2039</v>
      </c>
      <c r="BB174" s="114" t="s">
        <v>2040</v>
      </c>
      <c r="BC174" s="100">
        <f t="shared" si="30"/>
        <v>11</v>
      </c>
      <c r="BD174" s="101"/>
      <c r="BE174" s="101"/>
      <c r="BF174" s="101"/>
      <c r="BG174" s="101"/>
      <c r="BH174" s="101"/>
      <c r="BI174" s="100" t="str">
        <f>IFERROR(__xludf.DUMMYFUNCTION("IF(OR(REGEXMATCH(I174,""Peraturan Walikota""),REGEXMATCH(I174,""Peraturan Bupati""),REGEXMATCH(I174,""PERATURAN BUPATI""),REGEXMATCH(I174,""PERATURAN WALIKOTA"")),""Ada"",""Tidak Ada"")"),"Ada")</f>
        <v>Ada</v>
      </c>
      <c r="BJ174" s="98" t="str">
        <f t="shared" si="27"/>
        <v>Ada</v>
      </c>
      <c r="BK174" s="96" t="str">
        <f t="shared" si="28"/>
        <v>Ada</v>
      </c>
      <c r="BL174" s="98" t="str">
        <f t="shared" si="4"/>
        <v>Lengkap</v>
      </c>
      <c r="BM174" s="98" t="str">
        <f t="shared" si="5"/>
        <v>Tidak Lengkap</v>
      </c>
    </row>
    <row r="175">
      <c r="A175" s="96" t="s">
        <v>45</v>
      </c>
      <c r="B175" s="97">
        <v>169.0</v>
      </c>
      <c r="C175" s="98" t="s">
        <v>2041</v>
      </c>
      <c r="D175" s="98" t="s">
        <v>2042</v>
      </c>
      <c r="E175" s="96" t="s">
        <v>2043</v>
      </c>
      <c r="F175" s="98"/>
      <c r="G175" s="102" t="s">
        <v>2044</v>
      </c>
      <c r="H175" s="96" t="s">
        <v>11</v>
      </c>
      <c r="I175" s="96" t="s">
        <v>2045</v>
      </c>
      <c r="J175" s="97">
        <v>2008.0</v>
      </c>
      <c r="K175" s="97" t="s">
        <v>223</v>
      </c>
      <c r="L175" s="96" t="s">
        <v>2046</v>
      </c>
      <c r="M175" s="111" t="s">
        <v>2047</v>
      </c>
      <c r="N175" s="96" t="s">
        <v>368</v>
      </c>
      <c r="O175" s="96" t="s">
        <v>253</v>
      </c>
      <c r="P175" s="96" t="s">
        <v>369</v>
      </c>
      <c r="Q175" s="96" t="s">
        <v>300</v>
      </c>
      <c r="R175" s="96" t="s">
        <v>21</v>
      </c>
      <c r="S175" s="96" t="s">
        <v>9</v>
      </c>
      <c r="T175" s="96" t="s">
        <v>9</v>
      </c>
      <c r="U175" s="96" t="s">
        <v>9</v>
      </c>
      <c r="V175" s="96" t="s">
        <v>9</v>
      </c>
      <c r="W175" s="96" t="s">
        <v>21</v>
      </c>
      <c r="X175" s="96" t="s">
        <v>9</v>
      </c>
      <c r="Y175" s="96" t="s">
        <v>9</v>
      </c>
      <c r="Z175" s="96" t="s">
        <v>9</v>
      </c>
      <c r="AA175" s="96" t="s">
        <v>21</v>
      </c>
      <c r="AB175" s="96" t="s">
        <v>21</v>
      </c>
      <c r="AC175" s="96" t="s">
        <v>228</v>
      </c>
      <c r="AD175" s="96" t="s">
        <v>228</v>
      </c>
      <c r="AE175" s="96" t="s">
        <v>228</v>
      </c>
      <c r="AF175" s="96" t="s">
        <v>228</v>
      </c>
      <c r="AG175" s="96" t="s">
        <v>228</v>
      </c>
      <c r="AH175" s="96" t="s">
        <v>228</v>
      </c>
      <c r="AI175" s="96" t="s">
        <v>228</v>
      </c>
      <c r="AJ175" s="96" t="s">
        <v>228</v>
      </c>
      <c r="AK175" s="96" t="s">
        <v>228</v>
      </c>
      <c r="AL175" s="96" t="s">
        <v>228</v>
      </c>
      <c r="AM175" s="96" t="s">
        <v>228</v>
      </c>
      <c r="AN175" s="96" t="s">
        <v>2048</v>
      </c>
      <c r="AO175" s="96" t="s">
        <v>2049</v>
      </c>
      <c r="AP175" s="96" t="s">
        <v>317</v>
      </c>
      <c r="AQ175" s="96" t="s">
        <v>2050</v>
      </c>
      <c r="AR175" s="98"/>
      <c r="AS175" s="98"/>
      <c r="AT175" s="98"/>
      <c r="AU175" s="98"/>
      <c r="AV175" s="96" t="s">
        <v>231</v>
      </c>
      <c r="AW175" s="98"/>
      <c r="AX175" s="98"/>
      <c r="AY175" s="98"/>
      <c r="AZ175" s="98"/>
      <c r="BA175" s="98"/>
      <c r="BB175" s="98"/>
      <c r="BC175" s="100">
        <f t="shared" si="30"/>
        <v>11</v>
      </c>
      <c r="BD175" s="101"/>
      <c r="BE175" s="101"/>
      <c r="BF175" s="101"/>
      <c r="BG175" s="101"/>
      <c r="BH175" s="101"/>
      <c r="BI175" s="100" t="str">
        <f>IFERROR(__xludf.DUMMYFUNCTION("IF(OR(REGEXMATCH(I175,""Peraturan Walikota""),REGEXMATCH(I175,""Peraturan Bupati""),REGEXMATCH(I175,""PERATURAN BUPATI""),REGEXMATCH(I175,""PERATURAN WALIKOTA"")),""Ada"",""Tidak Ada"")"),"Ada")</f>
        <v>Ada</v>
      </c>
      <c r="BJ175" s="98" t="str">
        <f t="shared" si="27"/>
        <v>Ada</v>
      </c>
      <c r="BK175" s="96" t="str">
        <f t="shared" si="28"/>
        <v>Ada</v>
      </c>
      <c r="BL175" s="98" t="str">
        <f t="shared" si="4"/>
        <v>Tidak Lengkap</v>
      </c>
      <c r="BM175" s="98" t="str">
        <f t="shared" si="5"/>
        <v>Tidak Lengkap</v>
      </c>
    </row>
    <row r="176">
      <c r="A176" s="96" t="s">
        <v>45</v>
      </c>
      <c r="B176" s="97">
        <v>170.0</v>
      </c>
      <c r="C176" s="96" t="s">
        <v>2051</v>
      </c>
      <c r="D176" s="96" t="s">
        <v>2052</v>
      </c>
      <c r="E176" s="96" t="s">
        <v>2053</v>
      </c>
      <c r="F176" s="96">
        <v>8.2121150757E10</v>
      </c>
      <c r="G176" s="96">
        <v>8.2121150757E10</v>
      </c>
      <c r="H176" s="96" t="s">
        <v>11</v>
      </c>
      <c r="I176" s="96" t="s">
        <v>2054</v>
      </c>
      <c r="J176" s="97">
        <v>2018.0</v>
      </c>
      <c r="K176" s="97" t="s">
        <v>223</v>
      </c>
      <c r="L176" s="96" t="s">
        <v>2055</v>
      </c>
      <c r="M176" s="96">
        <v>8.2320658222E10</v>
      </c>
      <c r="N176" s="96" t="s">
        <v>2056</v>
      </c>
      <c r="O176" s="96" t="s">
        <v>260</v>
      </c>
      <c r="P176" s="96" t="s">
        <v>330</v>
      </c>
      <c r="Q176" s="96"/>
      <c r="R176" s="96" t="s">
        <v>9</v>
      </c>
      <c r="S176" s="96" t="s">
        <v>9</v>
      </c>
      <c r="T176" s="96" t="s">
        <v>9</v>
      </c>
      <c r="U176" s="96" t="s">
        <v>21</v>
      </c>
      <c r="V176" s="96" t="s">
        <v>9</v>
      </c>
      <c r="W176" s="96" t="s">
        <v>21</v>
      </c>
      <c r="X176" s="96" t="s">
        <v>21</v>
      </c>
      <c r="Y176" s="96" t="s">
        <v>21</v>
      </c>
      <c r="Z176" s="96" t="s">
        <v>21</v>
      </c>
      <c r="AA176" s="96" t="s">
        <v>21</v>
      </c>
      <c r="AB176" s="96" t="s">
        <v>9</v>
      </c>
      <c r="AC176" s="96" t="s">
        <v>228</v>
      </c>
      <c r="AD176" s="96" t="s">
        <v>228</v>
      </c>
      <c r="AE176" s="96" t="s">
        <v>228</v>
      </c>
      <c r="AF176" s="96" t="s">
        <v>228</v>
      </c>
      <c r="AG176" s="96" t="s">
        <v>228</v>
      </c>
      <c r="AH176" s="96" t="s">
        <v>228</v>
      </c>
      <c r="AI176" s="96" t="s">
        <v>228</v>
      </c>
      <c r="AJ176" s="96" t="s">
        <v>228</v>
      </c>
      <c r="AK176" s="96" t="s">
        <v>228</v>
      </c>
      <c r="AL176" s="96" t="s">
        <v>228</v>
      </c>
      <c r="AM176" s="96" t="s">
        <v>228</v>
      </c>
      <c r="AN176" s="96" t="s">
        <v>872</v>
      </c>
      <c r="AO176" s="96">
        <v>114.0</v>
      </c>
      <c r="AP176" s="96" t="s">
        <v>1229</v>
      </c>
      <c r="AQ176" s="96"/>
      <c r="AR176" s="99"/>
      <c r="AS176" s="128" t="s">
        <v>231</v>
      </c>
      <c r="AT176" s="98"/>
      <c r="AU176" s="98"/>
      <c r="AV176" s="96"/>
      <c r="AW176" s="98"/>
      <c r="AX176" s="98"/>
      <c r="AY176" s="98"/>
      <c r="AZ176" s="98"/>
      <c r="BA176" s="96" t="s">
        <v>2057</v>
      </c>
      <c r="BB176" s="96" t="s">
        <v>2058</v>
      </c>
      <c r="BC176" s="100">
        <f t="shared" si="30"/>
        <v>11</v>
      </c>
      <c r="BD176" s="101"/>
      <c r="BE176" s="101"/>
      <c r="BF176" s="101"/>
      <c r="BG176" s="101"/>
      <c r="BH176" s="101"/>
      <c r="BI176" s="100" t="str">
        <f>IFERROR(__xludf.DUMMYFUNCTION("IF(OR(REGEXMATCH(I176,""Peraturan Walikota""),REGEXMATCH(I176,""Peraturan Bupati""),REGEXMATCH(I176,""PERATURAN BUPATI""),REGEXMATCH(I176,""PERATURAN WALIKOTA"")),""Ada"",""Tidak Ada"")"),"Ada")</f>
        <v>Ada</v>
      </c>
      <c r="BJ176" s="98" t="str">
        <f t="shared" si="27"/>
        <v>Ada</v>
      </c>
      <c r="BK176" s="96" t="str">
        <f t="shared" si="28"/>
        <v>Ada</v>
      </c>
      <c r="BL176" s="98" t="str">
        <f t="shared" si="4"/>
        <v>Lengkap</v>
      </c>
      <c r="BM176" s="98" t="str">
        <f t="shared" si="5"/>
        <v>Tidak Lengkap</v>
      </c>
    </row>
    <row r="177">
      <c r="A177" s="96" t="s">
        <v>45</v>
      </c>
      <c r="B177" s="97">
        <v>171.0</v>
      </c>
      <c r="C177" s="98" t="s">
        <v>2059</v>
      </c>
      <c r="D177" s="98" t="s">
        <v>2060</v>
      </c>
      <c r="E177" s="96" t="s">
        <v>2061</v>
      </c>
      <c r="F177" s="102" t="s">
        <v>2062</v>
      </c>
      <c r="G177" s="96" t="s">
        <v>2063</v>
      </c>
      <c r="H177" s="96" t="s">
        <v>11</v>
      </c>
      <c r="I177" s="96" t="s">
        <v>2064</v>
      </c>
      <c r="J177" s="97">
        <v>2021.0</v>
      </c>
      <c r="K177" s="97" t="s">
        <v>223</v>
      </c>
      <c r="L177" s="102" t="s">
        <v>2065</v>
      </c>
      <c r="M177" s="111" t="s">
        <v>2066</v>
      </c>
      <c r="N177" s="96" t="s">
        <v>368</v>
      </c>
      <c r="O177" s="96" t="s">
        <v>253</v>
      </c>
      <c r="P177" s="96" t="s">
        <v>314</v>
      </c>
      <c r="Q177" s="98"/>
      <c r="R177" s="96" t="s">
        <v>9</v>
      </c>
      <c r="S177" s="96" t="s">
        <v>9</v>
      </c>
      <c r="T177" s="96" t="s">
        <v>9</v>
      </c>
      <c r="U177" s="96" t="s">
        <v>9</v>
      </c>
      <c r="V177" s="96" t="s">
        <v>9</v>
      </c>
      <c r="W177" s="96" t="s">
        <v>21</v>
      </c>
      <c r="X177" s="96" t="s">
        <v>9</v>
      </c>
      <c r="Y177" s="96" t="s">
        <v>9</v>
      </c>
      <c r="Z177" s="96" t="s">
        <v>9</v>
      </c>
      <c r="AA177" s="96" t="s">
        <v>21</v>
      </c>
      <c r="AB177" s="96" t="s">
        <v>21</v>
      </c>
      <c r="AC177" s="96" t="s">
        <v>228</v>
      </c>
      <c r="AD177" s="96" t="s">
        <v>228</v>
      </c>
      <c r="AE177" s="96" t="s">
        <v>228</v>
      </c>
      <c r="AF177" s="96" t="s">
        <v>228</v>
      </c>
      <c r="AG177" s="96" t="s">
        <v>228</v>
      </c>
      <c r="AH177" s="96" t="s">
        <v>228</v>
      </c>
      <c r="AI177" s="96" t="s">
        <v>228</v>
      </c>
      <c r="AJ177" s="96" t="s">
        <v>228</v>
      </c>
      <c r="AK177" s="96" t="s">
        <v>228</v>
      </c>
      <c r="AL177" s="96" t="s">
        <v>228</v>
      </c>
      <c r="AM177" s="96" t="s">
        <v>228</v>
      </c>
      <c r="AN177" s="96" t="s">
        <v>2067</v>
      </c>
      <c r="AO177" s="96" t="s">
        <v>2068</v>
      </c>
      <c r="AP177" s="96" t="s">
        <v>317</v>
      </c>
      <c r="AQ177" s="98"/>
      <c r="AR177" s="98"/>
      <c r="AS177" s="98"/>
      <c r="AT177" s="98"/>
      <c r="AU177" s="98"/>
      <c r="AV177" s="96" t="s">
        <v>231</v>
      </c>
      <c r="AW177" s="98"/>
      <c r="AX177" s="98"/>
      <c r="AY177" s="98"/>
      <c r="AZ177" s="98"/>
      <c r="BA177" s="98"/>
      <c r="BB177" s="98"/>
      <c r="BC177" s="100">
        <f t="shared" si="30"/>
        <v>11</v>
      </c>
      <c r="BD177" s="101"/>
      <c r="BE177" s="101"/>
      <c r="BF177" s="101"/>
      <c r="BG177" s="101"/>
      <c r="BH177" s="101"/>
      <c r="BI177" s="100" t="str">
        <f>IFERROR(__xludf.DUMMYFUNCTION("IF(OR(REGEXMATCH(I177,""Peraturan Walikota""),REGEXMATCH(I177,""Peraturan Bupati""),REGEXMATCH(I177,""PERATURAN BUPATI""),REGEXMATCH(I177,""PERATURAN WALIKOTA"")),""Ada"",""Tidak Ada"")"),"Ada")</f>
        <v>Ada</v>
      </c>
      <c r="BJ177" s="98" t="str">
        <f t="shared" si="27"/>
        <v>Ada</v>
      </c>
      <c r="BK177" s="96" t="str">
        <f t="shared" si="28"/>
        <v>Ada</v>
      </c>
      <c r="BL177" s="98" t="str">
        <f t="shared" si="4"/>
        <v>Lengkap</v>
      </c>
      <c r="BM177" s="98" t="str">
        <f t="shared" si="5"/>
        <v>Tidak Lengkap</v>
      </c>
    </row>
    <row r="178">
      <c r="A178" s="96" t="s">
        <v>45</v>
      </c>
      <c r="B178" s="97">
        <v>172.0</v>
      </c>
      <c r="C178" s="96" t="s">
        <v>2069</v>
      </c>
      <c r="D178" s="96" t="s">
        <v>2070</v>
      </c>
      <c r="E178" s="96" t="s">
        <v>2071</v>
      </c>
      <c r="F178" s="96" t="s">
        <v>2072</v>
      </c>
      <c r="G178" s="96">
        <v>8.226030411E10</v>
      </c>
      <c r="H178" s="96" t="s">
        <v>11</v>
      </c>
      <c r="I178" s="96" t="s">
        <v>2073</v>
      </c>
      <c r="J178" s="97">
        <v>2025.0</v>
      </c>
      <c r="K178" s="97" t="s">
        <v>387</v>
      </c>
      <c r="L178" s="96">
        <v>8.5726113969E10</v>
      </c>
      <c r="M178" s="96" t="s">
        <v>2074</v>
      </c>
      <c r="N178" s="96" t="s">
        <v>1150</v>
      </c>
      <c r="O178" s="96" t="s">
        <v>226</v>
      </c>
      <c r="P178" s="96" t="s">
        <v>647</v>
      </c>
      <c r="Q178" s="96" t="s">
        <v>2075</v>
      </c>
      <c r="R178" s="96" t="s">
        <v>21</v>
      </c>
      <c r="S178" s="96" t="s">
        <v>21</v>
      </c>
      <c r="T178" s="96" t="s">
        <v>21</v>
      </c>
      <c r="U178" s="96" t="s">
        <v>21</v>
      </c>
      <c r="V178" s="96" t="s">
        <v>9</v>
      </c>
      <c r="W178" s="96" t="s">
        <v>21</v>
      </c>
      <c r="X178" s="96" t="s">
        <v>21</v>
      </c>
      <c r="Y178" s="96" t="s">
        <v>21</v>
      </c>
      <c r="Z178" s="96" t="s">
        <v>21</v>
      </c>
      <c r="AA178" s="96" t="s">
        <v>21</v>
      </c>
      <c r="AB178" s="96" t="s">
        <v>21</v>
      </c>
      <c r="AC178" s="96" t="s">
        <v>228</v>
      </c>
      <c r="AD178" s="96" t="s">
        <v>228</v>
      </c>
      <c r="AE178" s="96" t="s">
        <v>228</v>
      </c>
      <c r="AF178" s="96" t="s">
        <v>228</v>
      </c>
      <c r="AG178" s="96" t="s">
        <v>228</v>
      </c>
      <c r="AH178" s="96" t="s">
        <v>228</v>
      </c>
      <c r="AI178" s="96" t="s">
        <v>228</v>
      </c>
      <c r="AJ178" s="96" t="s">
        <v>229</v>
      </c>
      <c r="AK178" s="96" t="s">
        <v>228</v>
      </c>
      <c r="AL178" s="96" t="s">
        <v>228</v>
      </c>
      <c r="AM178" s="96" t="s">
        <v>228</v>
      </c>
      <c r="AN178" s="96" t="s">
        <v>237</v>
      </c>
      <c r="AO178" s="96" t="s">
        <v>2076</v>
      </c>
      <c r="AP178" s="96" t="s">
        <v>2077</v>
      </c>
      <c r="AQ178" s="96"/>
      <c r="AR178" s="99"/>
      <c r="AS178" s="99"/>
      <c r="AT178" s="98"/>
      <c r="AU178" s="98"/>
      <c r="AV178" s="98"/>
      <c r="AW178" s="96"/>
      <c r="AX178" s="98"/>
      <c r="AY178" s="98"/>
      <c r="AZ178" s="96" t="s">
        <v>231</v>
      </c>
      <c r="BA178" s="114" t="s">
        <v>2078</v>
      </c>
      <c r="BB178" s="114" t="s">
        <v>2079</v>
      </c>
      <c r="BC178" s="100">
        <f t="shared" si="30"/>
        <v>10</v>
      </c>
      <c r="BD178" s="101"/>
      <c r="BE178" s="101"/>
      <c r="BF178" s="101"/>
      <c r="BG178" s="101"/>
      <c r="BH178" s="101"/>
      <c r="BI178" s="100" t="str">
        <f>IFERROR(__xludf.DUMMYFUNCTION("IF(OR(REGEXMATCH(I178,""Peraturan Walikota""),REGEXMATCH(I178,""Peraturan Bupati""),REGEXMATCH(I178,""PERATURAN BUPATI""),REGEXMATCH(I178,""PERATURAN WALIKOTA"")),""Ada"",""Tidak Ada"")"),"Ada")</f>
        <v>Ada</v>
      </c>
      <c r="BJ178" s="98" t="str">
        <f t="shared" si="27"/>
        <v>Ada</v>
      </c>
      <c r="BK178" s="96" t="str">
        <f t="shared" si="28"/>
        <v>Tidak Ada</v>
      </c>
      <c r="BL178" s="98" t="str">
        <f t="shared" si="4"/>
        <v>Tidak Lengkap</v>
      </c>
      <c r="BM178" s="98" t="str">
        <f t="shared" si="5"/>
        <v>Tidak Lengkap</v>
      </c>
    </row>
    <row r="179">
      <c r="A179" s="96" t="s">
        <v>45</v>
      </c>
      <c r="B179" s="97">
        <v>173.0</v>
      </c>
      <c r="C179" s="96" t="s">
        <v>2080</v>
      </c>
      <c r="D179" s="96" t="s">
        <v>2081</v>
      </c>
      <c r="E179" s="96" t="s">
        <v>2082</v>
      </c>
      <c r="F179" s="96">
        <v>8.2116890831E10</v>
      </c>
      <c r="G179" s="96">
        <v>8.2116890831E10</v>
      </c>
      <c r="H179" s="96" t="s">
        <v>11</v>
      </c>
      <c r="I179" s="96" t="s">
        <v>2083</v>
      </c>
      <c r="J179" s="97">
        <v>2022.0</v>
      </c>
      <c r="K179" s="97" t="s">
        <v>223</v>
      </c>
      <c r="L179" s="96" t="s">
        <v>2084</v>
      </c>
      <c r="M179" s="96" t="s">
        <v>2085</v>
      </c>
      <c r="N179" s="96" t="s">
        <v>2086</v>
      </c>
      <c r="O179" s="96" t="s">
        <v>226</v>
      </c>
      <c r="P179" s="96" t="s">
        <v>330</v>
      </c>
      <c r="Q179" s="96" t="s">
        <v>2087</v>
      </c>
      <c r="R179" s="96" t="s">
        <v>9</v>
      </c>
      <c r="S179" s="96" t="s">
        <v>9</v>
      </c>
      <c r="T179" s="96" t="s">
        <v>9</v>
      </c>
      <c r="U179" s="96" t="s">
        <v>21</v>
      </c>
      <c r="V179" s="96" t="s">
        <v>9</v>
      </c>
      <c r="W179" s="96" t="s">
        <v>9</v>
      </c>
      <c r="X179" s="96" t="s">
        <v>9</v>
      </c>
      <c r="Y179" s="96" t="s">
        <v>21</v>
      </c>
      <c r="Z179" s="96" t="s">
        <v>21</v>
      </c>
      <c r="AA179" s="96" t="s">
        <v>21</v>
      </c>
      <c r="AB179" s="96" t="s">
        <v>21</v>
      </c>
      <c r="AC179" s="96" t="s">
        <v>228</v>
      </c>
      <c r="AD179" s="96" t="s">
        <v>228</v>
      </c>
      <c r="AE179" s="96" t="s">
        <v>228</v>
      </c>
      <c r="AF179" s="96" t="s">
        <v>228</v>
      </c>
      <c r="AG179" s="96" t="s">
        <v>228</v>
      </c>
      <c r="AH179" s="96" t="s">
        <v>228</v>
      </c>
      <c r="AI179" s="96" t="s">
        <v>228</v>
      </c>
      <c r="AJ179" s="96" t="s">
        <v>228</v>
      </c>
      <c r="AK179" s="96" t="s">
        <v>228</v>
      </c>
      <c r="AL179" s="96" t="s">
        <v>228</v>
      </c>
      <c r="AM179" s="96" t="s">
        <v>228</v>
      </c>
      <c r="AN179" s="96" t="s">
        <v>9</v>
      </c>
      <c r="AO179" s="96" t="s">
        <v>2088</v>
      </c>
      <c r="AP179" s="96" t="s">
        <v>2089</v>
      </c>
      <c r="AQ179" s="96"/>
      <c r="AR179" s="99"/>
      <c r="AS179" s="99"/>
      <c r="AT179" s="98"/>
      <c r="AU179" s="98"/>
      <c r="AV179" s="98"/>
      <c r="AW179" s="96" t="s">
        <v>231</v>
      </c>
      <c r="AX179" s="98"/>
      <c r="AY179" s="98"/>
      <c r="AZ179" s="98"/>
      <c r="BA179" s="96" t="s">
        <v>2090</v>
      </c>
      <c r="BB179" s="96" t="s">
        <v>2091</v>
      </c>
      <c r="BC179" s="100">
        <f t="shared" si="30"/>
        <v>11</v>
      </c>
      <c r="BD179" s="101"/>
      <c r="BE179" s="101"/>
      <c r="BF179" s="101"/>
      <c r="BG179" s="101"/>
      <c r="BH179" s="101"/>
      <c r="BI179" s="100" t="str">
        <f>IFERROR(__xludf.DUMMYFUNCTION("IF(OR(REGEXMATCH(I179,""Peraturan Walikota""),REGEXMATCH(I179,""Peraturan Bupati""),REGEXMATCH(I179,""PERATURAN BUPATI""),REGEXMATCH(I179,""PERATURAN WALIKOTA"")),""Ada"",""Tidak Ada"")"),"Ada")</f>
        <v>Ada</v>
      </c>
      <c r="BJ179" s="98" t="str">
        <f t="shared" si="27"/>
        <v>Ada</v>
      </c>
      <c r="BK179" s="96" t="str">
        <f t="shared" si="28"/>
        <v>Ada</v>
      </c>
      <c r="BL179" s="98" t="str">
        <f t="shared" si="4"/>
        <v>Lengkap</v>
      </c>
      <c r="BM179" s="98" t="str">
        <f t="shared" si="5"/>
        <v>Tidak Lengkap</v>
      </c>
    </row>
    <row r="180">
      <c r="A180" s="96" t="s">
        <v>45</v>
      </c>
      <c r="B180" s="97">
        <v>174.0</v>
      </c>
      <c r="C180" s="96" t="s">
        <v>2092</v>
      </c>
      <c r="D180" s="96" t="s">
        <v>1034</v>
      </c>
      <c r="E180" s="96" t="s">
        <v>1034</v>
      </c>
      <c r="F180" s="96" t="s">
        <v>1034</v>
      </c>
      <c r="G180" s="96" t="s">
        <v>1034</v>
      </c>
      <c r="H180" s="96" t="s">
        <v>2093</v>
      </c>
      <c r="I180" s="96"/>
      <c r="J180" s="97"/>
      <c r="K180" s="97"/>
      <c r="L180" s="96">
        <v>8.9560660777E11</v>
      </c>
      <c r="M180" s="96" t="s">
        <v>2094</v>
      </c>
      <c r="N180" s="96"/>
      <c r="O180" s="96" t="s">
        <v>884</v>
      </c>
      <c r="P180" s="96" t="s">
        <v>647</v>
      </c>
      <c r="Q180" s="96" t="s">
        <v>300</v>
      </c>
      <c r="R180" s="96" t="s">
        <v>21</v>
      </c>
      <c r="S180" s="96" t="s">
        <v>9</v>
      </c>
      <c r="T180" s="96" t="s">
        <v>21</v>
      </c>
      <c r="U180" s="96" t="s">
        <v>21</v>
      </c>
      <c r="V180" s="96" t="s">
        <v>9</v>
      </c>
      <c r="W180" s="96" t="s">
        <v>21</v>
      </c>
      <c r="X180" s="96" t="s">
        <v>21</v>
      </c>
      <c r="Y180" s="96" t="s">
        <v>21</v>
      </c>
      <c r="Z180" s="96" t="s">
        <v>21</v>
      </c>
      <c r="AA180" s="96" t="s">
        <v>9</v>
      </c>
      <c r="AB180" s="96" t="s">
        <v>21</v>
      </c>
      <c r="AC180" s="96" t="s">
        <v>228</v>
      </c>
      <c r="AD180" s="96" t="s">
        <v>228</v>
      </c>
      <c r="AE180" s="96" t="s">
        <v>228</v>
      </c>
      <c r="AF180" s="96" t="s">
        <v>228</v>
      </c>
      <c r="AG180" s="96" t="s">
        <v>228</v>
      </c>
      <c r="AH180" s="96" t="s">
        <v>228</v>
      </c>
      <c r="AI180" s="96" t="s">
        <v>228</v>
      </c>
      <c r="AJ180" s="96" t="s">
        <v>228</v>
      </c>
      <c r="AK180" s="96" t="s">
        <v>229</v>
      </c>
      <c r="AL180" s="96" t="s">
        <v>228</v>
      </c>
      <c r="AM180" s="96" t="s">
        <v>228</v>
      </c>
      <c r="AN180" s="96" t="s">
        <v>370</v>
      </c>
      <c r="AO180" s="96">
        <v>106.0</v>
      </c>
      <c r="AP180" s="96" t="s">
        <v>317</v>
      </c>
      <c r="AQ180" s="98"/>
      <c r="AR180" s="96"/>
      <c r="AS180" s="98"/>
      <c r="AT180" s="98"/>
      <c r="AU180" s="98"/>
      <c r="AV180" s="96"/>
      <c r="AW180" s="104"/>
      <c r="AX180" s="96"/>
      <c r="AY180" s="98"/>
      <c r="BA180" s="96" t="s">
        <v>2095</v>
      </c>
      <c r="BB180" s="98"/>
      <c r="BC180" s="100"/>
      <c r="BD180" s="101"/>
      <c r="BE180" s="101"/>
      <c r="BF180" s="101"/>
      <c r="BG180" s="101"/>
      <c r="BH180" s="101"/>
      <c r="BI180" s="100" t="str">
        <f>IFERROR(__xludf.DUMMYFUNCTION("IF(OR(REGEXMATCH(I180,""Peraturan Walikota""),REGEXMATCH(I180,""Peraturan Bupati""),REGEXMATCH(I180,""PERATURAN BUPATI""),REGEXMATCH(I180,""PERATURAN WALIKOTA"")),""Ada"",""Tidak Ada"")"),"Tidak Ada")</f>
        <v>Tidak Ada</v>
      </c>
      <c r="BJ180" s="98" t="str">
        <f t="shared" si="27"/>
        <v>Tidak Ada</v>
      </c>
      <c r="BK180" s="96" t="str">
        <f t="shared" si="28"/>
        <v>Tidak Ada</v>
      </c>
      <c r="BL180" s="98" t="str">
        <f t="shared" si="4"/>
        <v>Tidak Lengkap</v>
      </c>
      <c r="BM180" s="98" t="str">
        <f t="shared" si="5"/>
        <v>Tidak Lengkap</v>
      </c>
    </row>
    <row r="181">
      <c r="A181" s="96" t="s">
        <v>45</v>
      </c>
      <c r="B181" s="97">
        <v>175.0</v>
      </c>
      <c r="C181" s="96" t="s">
        <v>2096</v>
      </c>
      <c r="D181" s="96" t="s">
        <v>2097</v>
      </c>
      <c r="E181" s="96" t="s">
        <v>2098</v>
      </c>
      <c r="F181" s="96" t="s">
        <v>2099</v>
      </c>
      <c r="G181" s="96">
        <v>8.111115597E9</v>
      </c>
      <c r="H181" s="96" t="s">
        <v>11</v>
      </c>
      <c r="I181" s="96" t="s">
        <v>2100</v>
      </c>
      <c r="J181" s="97">
        <v>2021.0</v>
      </c>
      <c r="K181" s="97" t="s">
        <v>387</v>
      </c>
      <c r="L181" s="104"/>
      <c r="M181" s="103" t="s">
        <v>2101</v>
      </c>
      <c r="N181" s="96" t="s">
        <v>784</v>
      </c>
      <c r="O181" s="96" t="s">
        <v>253</v>
      </c>
      <c r="P181" s="96" t="s">
        <v>647</v>
      </c>
      <c r="Q181" s="96" t="s">
        <v>594</v>
      </c>
      <c r="R181" s="96" t="s">
        <v>9</v>
      </c>
      <c r="S181" s="96" t="s">
        <v>9</v>
      </c>
      <c r="T181" s="96" t="s">
        <v>9</v>
      </c>
      <c r="U181" s="96" t="s">
        <v>9</v>
      </c>
      <c r="V181" s="96" t="s">
        <v>21</v>
      </c>
      <c r="W181" s="96" t="s">
        <v>9</v>
      </c>
      <c r="X181" s="96" t="s">
        <v>9</v>
      </c>
      <c r="Y181" s="96" t="s">
        <v>21</v>
      </c>
      <c r="Z181" s="96" t="s">
        <v>9</v>
      </c>
      <c r="AA181" s="96" t="s">
        <v>301</v>
      </c>
      <c r="AB181" s="96" t="s">
        <v>301</v>
      </c>
      <c r="AC181" s="96" t="s">
        <v>228</v>
      </c>
      <c r="AD181" s="96" t="s">
        <v>228</v>
      </c>
      <c r="AE181" s="96" t="s">
        <v>229</v>
      </c>
      <c r="AF181" s="96" t="s">
        <v>228</v>
      </c>
      <c r="AG181" s="96" t="s">
        <v>229</v>
      </c>
      <c r="AH181" s="96" t="s">
        <v>228</v>
      </c>
      <c r="AI181" s="96" t="s">
        <v>228</v>
      </c>
      <c r="AJ181" s="96" t="s">
        <v>228</v>
      </c>
      <c r="AK181" s="96" t="s">
        <v>228</v>
      </c>
      <c r="AL181" s="96" t="s">
        <v>228</v>
      </c>
      <c r="AM181" s="96" t="s">
        <v>228</v>
      </c>
      <c r="AN181" s="104"/>
      <c r="AO181" s="96">
        <v>144.0</v>
      </c>
      <c r="AP181" s="96" t="s">
        <v>371</v>
      </c>
      <c r="AQ181" s="98"/>
      <c r="AR181" s="98"/>
      <c r="AS181" s="98"/>
      <c r="AT181" s="98"/>
      <c r="AU181" s="98"/>
      <c r="AV181" s="96">
        <v>1.0</v>
      </c>
      <c r="AW181" s="104"/>
      <c r="AX181" s="98"/>
      <c r="AY181" s="98"/>
      <c r="AZ181" s="98"/>
      <c r="BA181" s="98"/>
      <c r="BB181" s="98"/>
      <c r="BC181" s="100">
        <f t="shared" ref="BC181:BC182" si="31">COUNTIF(AC181:AM181,"Sudah")</f>
        <v>9</v>
      </c>
      <c r="BD181" s="101"/>
      <c r="BE181" s="101"/>
      <c r="BF181" s="101"/>
      <c r="BG181" s="101"/>
      <c r="BH181" s="101"/>
      <c r="BI181" s="100" t="str">
        <f>IFERROR(__xludf.DUMMYFUNCTION("IF(OR(REGEXMATCH(I181,""Peraturan Walikota""),REGEXMATCH(I181,""Peraturan Bupati""),REGEXMATCH(I181,""PERATURAN BUPATI""),REGEXMATCH(I181,""PERATURAN WALIKOTA"")),""Ada"",""Tidak Ada"")"),"Ada")</f>
        <v>Ada</v>
      </c>
      <c r="BJ181" s="98" t="str">
        <f t="shared" si="27"/>
        <v>Ada</v>
      </c>
      <c r="BK181" s="96" t="str">
        <f t="shared" si="28"/>
        <v>Tidak Ada</v>
      </c>
      <c r="BL181" s="98" t="str">
        <f t="shared" si="4"/>
        <v>Lengkap</v>
      </c>
      <c r="BM181" s="98" t="str">
        <f t="shared" si="5"/>
        <v>Tidak Lengkap</v>
      </c>
    </row>
    <row r="182">
      <c r="A182" s="122" t="s">
        <v>45</v>
      </c>
      <c r="B182" s="123">
        <v>176.0</v>
      </c>
      <c r="C182" s="122" t="s">
        <v>2102</v>
      </c>
      <c r="D182" s="130" t="s">
        <v>2103</v>
      </c>
      <c r="E182" s="130" t="s">
        <v>2104</v>
      </c>
      <c r="F182" s="130" t="s">
        <v>237</v>
      </c>
      <c r="G182" s="130" t="s">
        <v>2105</v>
      </c>
      <c r="H182" s="130" t="s">
        <v>2106</v>
      </c>
      <c r="I182" s="131" t="s">
        <v>2107</v>
      </c>
      <c r="J182" s="132">
        <v>2022.0</v>
      </c>
      <c r="K182" s="132" t="s">
        <v>223</v>
      </c>
      <c r="L182" s="130" t="s">
        <v>2108</v>
      </c>
      <c r="M182" s="130" t="s">
        <v>2109</v>
      </c>
      <c r="N182" s="130" t="s">
        <v>2110</v>
      </c>
      <c r="O182" s="130" t="s">
        <v>226</v>
      </c>
      <c r="P182" s="130" t="s">
        <v>2111</v>
      </c>
      <c r="Q182" s="130" t="s">
        <v>237</v>
      </c>
      <c r="R182" s="130" t="s">
        <v>9</v>
      </c>
      <c r="S182" s="130" t="s">
        <v>21</v>
      </c>
      <c r="T182" s="130" t="s">
        <v>9</v>
      </c>
      <c r="U182" s="130" t="s">
        <v>9</v>
      </c>
      <c r="V182" s="130" t="s">
        <v>9</v>
      </c>
      <c r="W182" s="130" t="s">
        <v>9</v>
      </c>
      <c r="X182" s="130" t="s">
        <v>9</v>
      </c>
      <c r="Y182" s="130" t="s">
        <v>9</v>
      </c>
      <c r="Z182" s="130" t="s">
        <v>9</v>
      </c>
      <c r="AA182" s="130" t="s">
        <v>21</v>
      </c>
      <c r="AB182" s="130" t="s">
        <v>21</v>
      </c>
      <c r="AC182" s="130" t="s">
        <v>228</v>
      </c>
      <c r="AD182" s="130" t="s">
        <v>228</v>
      </c>
      <c r="AE182" s="130" t="s">
        <v>228</v>
      </c>
      <c r="AF182" s="130" t="s">
        <v>228</v>
      </c>
      <c r="AG182" s="130" t="s">
        <v>228</v>
      </c>
      <c r="AH182" s="130" t="s">
        <v>228</v>
      </c>
      <c r="AI182" s="130" t="s">
        <v>229</v>
      </c>
      <c r="AJ182" s="130" t="s">
        <v>228</v>
      </c>
      <c r="AK182" s="130" t="s">
        <v>229</v>
      </c>
      <c r="AL182" s="130" t="s">
        <v>228</v>
      </c>
      <c r="AM182" s="130" t="s">
        <v>228</v>
      </c>
      <c r="AN182" s="130" t="s">
        <v>237</v>
      </c>
      <c r="AO182" s="130">
        <v>149.0</v>
      </c>
      <c r="AP182" s="130" t="s">
        <v>278</v>
      </c>
      <c r="AQ182" s="130"/>
      <c r="AR182" s="99"/>
      <c r="AS182" s="99"/>
      <c r="AT182" s="98"/>
      <c r="AU182" s="98"/>
      <c r="AV182" s="98"/>
      <c r="AW182" s="98"/>
      <c r="AX182" s="122" t="s">
        <v>231</v>
      </c>
      <c r="AY182" s="98"/>
      <c r="AZ182" s="98"/>
      <c r="BA182" s="130" t="s">
        <v>2112</v>
      </c>
      <c r="BB182" s="130" t="s">
        <v>2113</v>
      </c>
      <c r="BC182" s="125">
        <f t="shared" si="31"/>
        <v>9</v>
      </c>
      <c r="BD182" s="101"/>
      <c r="BE182" s="101"/>
      <c r="BF182" s="101"/>
      <c r="BG182" s="101"/>
      <c r="BH182" s="101"/>
      <c r="BI182" s="125" t="str">
        <f>IFERROR(__xludf.DUMMYFUNCTION("IF(OR(REGEXMATCH(I182,""Peraturan Walikota""),REGEXMATCH(I182,""Peraturan Bupati""),REGEXMATCH(I182,""PERATURAN BUPATI""),REGEXMATCH(I182,""PERATURAN WALIKOTA"")),""Ada"",""Tidak Ada"")"),"Ada")</f>
        <v>Ada</v>
      </c>
      <c r="BJ182" s="126" t="str">
        <f t="shared" si="27"/>
        <v>Ada</v>
      </c>
      <c r="BK182" s="122" t="str">
        <f t="shared" si="28"/>
        <v>Ada</v>
      </c>
      <c r="BL182" s="126" t="str">
        <f t="shared" si="4"/>
        <v>Tidak Lengkap</v>
      </c>
      <c r="BM182" s="126" t="str">
        <f t="shared" si="5"/>
        <v>Tidak Lengkap</v>
      </c>
    </row>
    <row r="183">
      <c r="A183" s="14"/>
      <c r="B183" s="14"/>
      <c r="C183" s="14"/>
      <c r="D183" s="96" t="s">
        <v>2114</v>
      </c>
      <c r="E183" s="96" t="s">
        <v>2115</v>
      </c>
      <c r="F183" s="96" t="s">
        <v>237</v>
      </c>
      <c r="G183" s="96" t="s">
        <v>2116</v>
      </c>
      <c r="H183" s="96" t="s">
        <v>2117</v>
      </c>
      <c r="I183" s="14"/>
      <c r="J183" s="14"/>
      <c r="K183" s="14"/>
      <c r="L183" s="96" t="s">
        <v>2118</v>
      </c>
      <c r="M183" s="96" t="s">
        <v>2119</v>
      </c>
      <c r="N183" s="96" t="s">
        <v>2120</v>
      </c>
      <c r="O183" s="96" t="s">
        <v>2121</v>
      </c>
      <c r="P183" s="96" t="s">
        <v>2122</v>
      </c>
      <c r="Q183" s="96" t="s">
        <v>237</v>
      </c>
      <c r="R183" s="96" t="s">
        <v>9</v>
      </c>
      <c r="S183" s="96" t="s">
        <v>21</v>
      </c>
      <c r="T183" s="96" t="s">
        <v>9</v>
      </c>
      <c r="U183" s="96" t="s">
        <v>9</v>
      </c>
      <c r="V183" s="96" t="s">
        <v>9</v>
      </c>
      <c r="W183" s="96" t="s">
        <v>9</v>
      </c>
      <c r="X183" s="96" t="s">
        <v>9</v>
      </c>
      <c r="Y183" s="96" t="s">
        <v>9</v>
      </c>
      <c r="Z183" s="96" t="s">
        <v>9</v>
      </c>
      <c r="AA183" s="96" t="s">
        <v>21</v>
      </c>
      <c r="AB183" s="96" t="s">
        <v>21</v>
      </c>
      <c r="AC183" s="96" t="s">
        <v>228</v>
      </c>
      <c r="AD183" s="96" t="s">
        <v>228</v>
      </c>
      <c r="AE183" s="96" t="s">
        <v>228</v>
      </c>
      <c r="AF183" s="96" t="s">
        <v>228</v>
      </c>
      <c r="AG183" s="96" t="s">
        <v>228</v>
      </c>
      <c r="AH183" s="96" t="s">
        <v>228</v>
      </c>
      <c r="AI183" s="96" t="s">
        <v>229</v>
      </c>
      <c r="AJ183" s="96" t="s">
        <v>228</v>
      </c>
      <c r="AK183" s="96" t="s">
        <v>229</v>
      </c>
      <c r="AL183" s="96" t="s">
        <v>228</v>
      </c>
      <c r="AM183" s="96" t="s">
        <v>228</v>
      </c>
      <c r="AN183" s="96" t="s">
        <v>237</v>
      </c>
      <c r="AO183" s="96">
        <v>87.0</v>
      </c>
      <c r="AP183" s="96" t="s">
        <v>278</v>
      </c>
      <c r="AQ183" s="114"/>
      <c r="AR183" s="99"/>
      <c r="AS183" s="99"/>
      <c r="AT183" s="98"/>
      <c r="AU183" s="98"/>
      <c r="AV183" s="98"/>
      <c r="AW183" s="98"/>
      <c r="AX183" s="14"/>
      <c r="AY183" s="98"/>
      <c r="AZ183" s="98"/>
      <c r="BA183" s="96" t="s">
        <v>2123</v>
      </c>
      <c r="BB183" s="96" t="s">
        <v>2124</v>
      </c>
      <c r="BC183" s="14"/>
      <c r="BD183" s="101"/>
      <c r="BE183" s="101"/>
      <c r="BF183" s="101"/>
      <c r="BG183" s="101"/>
      <c r="BH183" s="101"/>
      <c r="BI183" s="14"/>
      <c r="BJ183" s="14"/>
      <c r="BK183" s="14"/>
      <c r="BL183" s="14"/>
      <c r="BM183" s="14"/>
    </row>
    <row r="184">
      <c r="A184" s="96" t="s">
        <v>45</v>
      </c>
      <c r="B184" s="97">
        <v>177.0</v>
      </c>
      <c r="C184" s="96" t="s">
        <v>2125</v>
      </c>
      <c r="D184" s="96" t="s">
        <v>2126</v>
      </c>
      <c r="E184" s="96" t="s">
        <v>2127</v>
      </c>
      <c r="F184" s="102" t="s">
        <v>2128</v>
      </c>
      <c r="G184" s="102" t="s">
        <v>2129</v>
      </c>
      <c r="H184" s="96" t="s">
        <v>2130</v>
      </c>
      <c r="I184" s="96" t="s">
        <v>2131</v>
      </c>
      <c r="J184" s="97">
        <v>2024.0</v>
      </c>
      <c r="K184" s="97" t="s">
        <v>223</v>
      </c>
      <c r="L184" s="102" t="s">
        <v>2128</v>
      </c>
      <c r="M184" s="103" t="s">
        <v>2132</v>
      </c>
      <c r="N184" s="96" t="s">
        <v>2133</v>
      </c>
      <c r="O184" s="96" t="s">
        <v>253</v>
      </c>
      <c r="P184" s="96" t="s">
        <v>2134</v>
      </c>
      <c r="Q184" s="96" t="s">
        <v>2135</v>
      </c>
      <c r="R184" s="96" t="s">
        <v>9</v>
      </c>
      <c r="S184" s="96" t="s">
        <v>9</v>
      </c>
      <c r="T184" s="96" t="s">
        <v>9</v>
      </c>
      <c r="U184" s="96" t="s">
        <v>9</v>
      </c>
      <c r="V184" s="96" t="s">
        <v>9</v>
      </c>
      <c r="W184" s="96" t="s">
        <v>9</v>
      </c>
      <c r="X184" s="96" t="s">
        <v>21</v>
      </c>
      <c r="Y184" s="96" t="s">
        <v>9</v>
      </c>
      <c r="Z184" s="96" t="s">
        <v>9</v>
      </c>
      <c r="AA184" s="96" t="s">
        <v>9</v>
      </c>
      <c r="AB184" s="96" t="s">
        <v>21</v>
      </c>
      <c r="AC184" s="96" t="s">
        <v>228</v>
      </c>
      <c r="AD184" s="96" t="s">
        <v>228</v>
      </c>
      <c r="AE184" s="96" t="s">
        <v>228</v>
      </c>
      <c r="AF184" s="96" t="s">
        <v>228</v>
      </c>
      <c r="AG184" s="96" t="s">
        <v>228</v>
      </c>
      <c r="AH184" s="96" t="s">
        <v>228</v>
      </c>
      <c r="AI184" s="96" t="s">
        <v>228</v>
      </c>
      <c r="AJ184" s="96" t="s">
        <v>228</v>
      </c>
      <c r="AK184" s="96" t="s">
        <v>228</v>
      </c>
      <c r="AL184" s="96" t="s">
        <v>228</v>
      </c>
      <c r="AM184" s="96" t="s">
        <v>228</v>
      </c>
      <c r="AN184" s="96" t="s">
        <v>370</v>
      </c>
      <c r="AO184" s="96" t="s">
        <v>2136</v>
      </c>
      <c r="AP184" s="96" t="s">
        <v>317</v>
      </c>
      <c r="AQ184" s="108"/>
      <c r="AR184" s="96"/>
      <c r="AS184" s="98"/>
      <c r="AT184" s="98"/>
      <c r="AU184" s="98"/>
      <c r="AV184" s="96" t="s">
        <v>231</v>
      </c>
      <c r="AW184" s="98"/>
      <c r="AX184" s="104"/>
      <c r="AY184" s="98"/>
      <c r="AZ184" s="108"/>
      <c r="BA184" s="96" t="s">
        <v>2137</v>
      </c>
      <c r="BB184" s="96" t="s">
        <v>2138</v>
      </c>
      <c r="BC184" s="100">
        <f t="shared" ref="BC184:BC189" si="32">COUNTIF(AC184:AM184,"Sudah")</f>
        <v>11</v>
      </c>
      <c r="BD184" s="101"/>
      <c r="BE184" s="101"/>
      <c r="BF184" s="101"/>
      <c r="BG184" s="101"/>
      <c r="BH184" s="101"/>
      <c r="BI184" s="100" t="str">
        <f>IFERROR(__xludf.DUMMYFUNCTION("IF(OR(REGEXMATCH(I184,""Peraturan Walikota""),REGEXMATCH(I184,""Peraturan Bupati""),REGEXMATCH(I184,""PERATURAN BUPATI""),REGEXMATCH(I184,""PERATURAN WALIKOTA"")),""Ada"",""Tidak Ada"")"),"Ada")</f>
        <v>Ada</v>
      </c>
      <c r="BJ184" s="98" t="str">
        <f>IF(O184 = "Belum Punya", "Tidak Ada", IF(O184 = "", "Tidak Menjawab", "Ada"))</f>
        <v>Ada</v>
      </c>
      <c r="BK184" s="96" t="str">
        <f>IF(P184 = "Tidak Punya", "Tidak Ada", IF(P184 = "", "Tidak Menjawab", "Ada"))</f>
        <v>Ada</v>
      </c>
      <c r="BL184" s="98" t="str">
        <f t="shared" ref="BL184:BL515" si="33">IF(AND(R184="Ada",S184="Ada",T184="Ada"),"Lengkap","Tidak Lengkap")</f>
        <v>Lengkap</v>
      </c>
      <c r="BM184" s="98" t="str">
        <f t="shared" ref="BM184:BM515" si="34">IF(AND(U184="Ada",V184="Ada",W184="Ada",X184="Ada",Y184="Ada",AB184="Ada"),"Lengkap","Tidak Lengkap")</f>
        <v>Tidak Lengkap</v>
      </c>
    </row>
    <row r="185">
      <c r="A185" s="96" t="s">
        <v>45</v>
      </c>
      <c r="B185" s="97">
        <v>178.0</v>
      </c>
      <c r="C185" s="96" t="s">
        <v>2139</v>
      </c>
      <c r="D185" s="96"/>
      <c r="E185" s="96"/>
      <c r="F185" s="96"/>
      <c r="G185" s="96"/>
      <c r="H185" s="96"/>
      <c r="I185" s="96" t="s">
        <v>2140</v>
      </c>
      <c r="J185" s="97">
        <v>2018.0</v>
      </c>
      <c r="K185" s="97" t="s">
        <v>223</v>
      </c>
      <c r="L185" s="96"/>
      <c r="M185" s="96"/>
      <c r="N185" s="96"/>
      <c r="O185" s="96"/>
      <c r="P185" s="96"/>
      <c r="Q185" s="96"/>
      <c r="R185" s="96"/>
      <c r="S185" s="96"/>
      <c r="T185" s="96"/>
      <c r="U185" s="96"/>
      <c r="V185" s="96"/>
      <c r="W185" s="96"/>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96"/>
      <c r="AX185" s="96"/>
      <c r="AY185" s="96"/>
      <c r="AZ185" s="96"/>
      <c r="BA185" s="96"/>
      <c r="BB185" s="98"/>
      <c r="BC185" s="100">
        <f t="shared" si="32"/>
        <v>0</v>
      </c>
      <c r="BD185" s="101"/>
      <c r="BE185" s="101"/>
      <c r="BF185" s="101"/>
      <c r="BG185" s="101"/>
      <c r="BH185" s="101"/>
      <c r="BI185" s="100" t="str">
        <f>IFERROR(__xludf.DUMMYFUNCTION("IF(OR(REGEXMATCH(I185,""Peraturan Walikota""),REGEXMATCH(I185,""Peraturan Bupati""),REGEXMATCH(I185,""PERATURAN BUPATI""),REGEXMATCH(I185,""PERATURAN WALIKOTA"")),""Ada"",""Tidak Ada"")"),"Ada")</f>
        <v>Ada</v>
      </c>
      <c r="BJ185" s="98"/>
      <c r="BK185" s="96"/>
      <c r="BL185" s="98" t="str">
        <f t="shared" si="33"/>
        <v>Tidak Lengkap</v>
      </c>
      <c r="BM185" s="98" t="str">
        <f t="shared" si="34"/>
        <v>Tidak Lengkap</v>
      </c>
    </row>
    <row r="186">
      <c r="A186" s="96" t="s">
        <v>45</v>
      </c>
      <c r="B186" s="97">
        <v>179.0</v>
      </c>
      <c r="C186" s="96" t="s">
        <v>2141</v>
      </c>
      <c r="D186" s="96"/>
      <c r="E186" s="96"/>
      <c r="F186" s="96"/>
      <c r="G186" s="96"/>
      <c r="H186" s="96"/>
      <c r="I186" s="96" t="s">
        <v>2142</v>
      </c>
      <c r="J186" s="97">
        <v>2021.0</v>
      </c>
      <c r="K186" s="97" t="s">
        <v>223</v>
      </c>
      <c r="L186" s="96"/>
      <c r="M186" s="96"/>
      <c r="N186" s="96"/>
      <c r="O186" s="96"/>
      <c r="P186" s="96"/>
      <c r="Q186" s="96"/>
      <c r="R186" s="96"/>
      <c r="S186" s="96"/>
      <c r="T186" s="96"/>
      <c r="U186" s="96"/>
      <c r="V186" s="96"/>
      <c r="W186" s="96"/>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8"/>
      <c r="BC186" s="100">
        <f t="shared" si="32"/>
        <v>0</v>
      </c>
      <c r="BD186" s="101"/>
      <c r="BE186" s="101"/>
      <c r="BF186" s="101"/>
      <c r="BG186" s="101"/>
      <c r="BH186" s="101"/>
      <c r="BI186" s="100" t="str">
        <f>IFERROR(__xludf.DUMMYFUNCTION("IF(OR(REGEXMATCH(I186,""Peraturan Walikota""),REGEXMATCH(I186,""Peraturan Bupati""),REGEXMATCH(I186,""PERATURAN BUPATI""),REGEXMATCH(I186,""PERATURAN WALIKOTA"")),""Ada"",""Tidak Ada"")"),"Ada")</f>
        <v>Ada</v>
      </c>
      <c r="BJ186" s="98"/>
      <c r="BK186" s="96"/>
      <c r="BL186" s="98" t="str">
        <f t="shared" si="33"/>
        <v>Tidak Lengkap</v>
      </c>
      <c r="BM186" s="98" t="str">
        <f t="shared" si="34"/>
        <v>Tidak Lengkap</v>
      </c>
    </row>
    <row r="187">
      <c r="A187" s="96" t="s">
        <v>45</v>
      </c>
      <c r="B187" s="97">
        <v>180.0</v>
      </c>
      <c r="C187" s="96" t="s">
        <v>2143</v>
      </c>
      <c r="D187" s="96"/>
      <c r="E187" s="96"/>
      <c r="F187" s="96"/>
      <c r="G187" s="96"/>
      <c r="H187" s="96"/>
      <c r="I187" s="96" t="s">
        <v>2144</v>
      </c>
      <c r="J187" s="97">
        <v>2018.0</v>
      </c>
      <c r="K187" s="97" t="s">
        <v>223</v>
      </c>
      <c r="L187" s="96"/>
      <c r="M187" s="96"/>
      <c r="N187" s="96"/>
      <c r="O187" s="96"/>
      <c r="P187" s="96"/>
      <c r="Q187" s="96"/>
      <c r="R187" s="96"/>
      <c r="S187" s="96"/>
      <c r="T187" s="96"/>
      <c r="U187" s="96"/>
      <c r="V187" s="96"/>
      <c r="W187" s="96"/>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c r="AW187" s="96"/>
      <c r="AX187" s="96"/>
      <c r="AY187" s="96"/>
      <c r="AZ187" s="96"/>
      <c r="BA187" s="96"/>
      <c r="BB187" s="98"/>
      <c r="BC187" s="100">
        <f t="shared" si="32"/>
        <v>0</v>
      </c>
      <c r="BD187" s="101"/>
      <c r="BE187" s="101"/>
      <c r="BF187" s="101"/>
      <c r="BG187" s="101"/>
      <c r="BH187" s="101"/>
      <c r="BI187" s="100" t="str">
        <f>IFERROR(__xludf.DUMMYFUNCTION("IF(OR(REGEXMATCH(I187,""Peraturan Walikota""),REGEXMATCH(I187,""Peraturan Bupati""),REGEXMATCH(I187,""PERATURAN BUPATI""),REGEXMATCH(I187,""PERATURAN WALIKOTA"")),""Ada"",""Tidak Ada"")"),"Ada")</f>
        <v>Ada</v>
      </c>
      <c r="BJ187" s="98"/>
      <c r="BK187" s="96"/>
      <c r="BL187" s="98" t="str">
        <f t="shared" si="33"/>
        <v>Tidak Lengkap</v>
      </c>
      <c r="BM187" s="98" t="str">
        <f t="shared" si="34"/>
        <v>Tidak Lengkap</v>
      </c>
    </row>
    <row r="188">
      <c r="A188" s="96" t="s">
        <v>45</v>
      </c>
      <c r="B188" s="97">
        <v>181.0</v>
      </c>
      <c r="C188" s="96" t="s">
        <v>2145</v>
      </c>
      <c r="D188" s="96"/>
      <c r="E188" s="96"/>
      <c r="F188" s="96"/>
      <c r="G188" s="96"/>
      <c r="H188" s="96"/>
      <c r="I188" s="96" t="s">
        <v>2146</v>
      </c>
      <c r="J188" s="97">
        <v>2018.0</v>
      </c>
      <c r="K188" s="97" t="s">
        <v>223</v>
      </c>
      <c r="L188" s="96"/>
      <c r="M188" s="96"/>
      <c r="N188" s="96"/>
      <c r="O188" s="96"/>
      <c r="P188" s="96"/>
      <c r="Q188" s="96"/>
      <c r="R188" s="96"/>
      <c r="S188" s="96"/>
      <c r="T188" s="96"/>
      <c r="U188" s="96"/>
      <c r="V188" s="96"/>
      <c r="W188" s="96"/>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8"/>
      <c r="BC188" s="100">
        <f t="shared" si="32"/>
        <v>0</v>
      </c>
      <c r="BD188" s="101"/>
      <c r="BE188" s="101"/>
      <c r="BF188" s="101"/>
      <c r="BG188" s="101"/>
      <c r="BH188" s="101"/>
      <c r="BI188" s="100" t="str">
        <f>IFERROR(__xludf.DUMMYFUNCTION("IF(OR(REGEXMATCH(I188,""Peraturan Walikota""),REGEXMATCH(I188,""Peraturan Bupati""),REGEXMATCH(I188,""PERATURAN BUPATI""),REGEXMATCH(I188,""PERATURAN WALIKOTA"")),""Ada"",""Tidak Ada"")"),"Ada")</f>
        <v>Ada</v>
      </c>
      <c r="BJ188" s="98"/>
      <c r="BK188" s="96"/>
      <c r="BL188" s="98" t="str">
        <f t="shared" si="33"/>
        <v>Tidak Lengkap</v>
      </c>
      <c r="BM188" s="98" t="str">
        <f t="shared" si="34"/>
        <v>Tidak Lengkap</v>
      </c>
    </row>
    <row r="189">
      <c r="A189" s="96" t="s">
        <v>45</v>
      </c>
      <c r="B189" s="97">
        <v>182.0</v>
      </c>
      <c r="C189" s="96" t="s">
        <v>2147</v>
      </c>
      <c r="D189" s="96"/>
      <c r="E189" s="96"/>
      <c r="F189" s="96"/>
      <c r="G189" s="96"/>
      <c r="H189" s="96"/>
      <c r="I189" s="96" t="s">
        <v>2148</v>
      </c>
      <c r="J189" s="97">
        <v>2017.0</v>
      </c>
      <c r="K189" s="97" t="s">
        <v>1383</v>
      </c>
      <c r="L189" s="96"/>
      <c r="M189" s="96"/>
      <c r="N189" s="96"/>
      <c r="O189" s="96"/>
      <c r="P189" s="96"/>
      <c r="Q189" s="96"/>
      <c r="R189" s="96"/>
      <c r="S189" s="96"/>
      <c r="T189" s="96"/>
      <c r="U189" s="96"/>
      <c r="V189" s="96"/>
      <c r="W189" s="96"/>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8"/>
      <c r="BC189" s="100">
        <f t="shared" si="32"/>
        <v>0</v>
      </c>
      <c r="BD189" s="101"/>
      <c r="BE189" s="101"/>
      <c r="BF189" s="101"/>
      <c r="BG189" s="101"/>
      <c r="BH189" s="101"/>
      <c r="BI189" s="100" t="str">
        <f>IFERROR(__xludf.DUMMYFUNCTION("IF(OR(REGEXMATCH(I189,""Peraturan Walikota""),REGEXMATCH(I189,""Peraturan Bupati""),REGEXMATCH(I189,""PERATURAN BUPATI""),REGEXMATCH(I189,""PERATURAN WALIKOTA"")),""Ada"",""Tidak Ada"")"),"Ada")</f>
        <v>Ada</v>
      </c>
      <c r="BJ189" s="98"/>
      <c r="BK189" s="96"/>
      <c r="BL189" s="98" t="str">
        <f t="shared" si="33"/>
        <v>Tidak Lengkap</v>
      </c>
      <c r="BM189" s="98" t="str">
        <f t="shared" si="34"/>
        <v>Tidak Lengkap</v>
      </c>
    </row>
    <row r="190">
      <c r="A190" s="96" t="s">
        <v>45</v>
      </c>
      <c r="B190" s="97">
        <v>183.0</v>
      </c>
      <c r="C190" s="96" t="s">
        <v>2149</v>
      </c>
      <c r="D190" s="96"/>
      <c r="E190" s="96"/>
      <c r="F190" s="96"/>
      <c r="G190" s="96"/>
      <c r="H190" s="96"/>
      <c r="I190" s="96"/>
      <c r="J190" s="97"/>
      <c r="K190" s="97"/>
      <c r="L190" s="96"/>
      <c r="M190" s="96"/>
      <c r="N190" s="96"/>
      <c r="O190" s="96"/>
      <c r="P190" s="96"/>
      <c r="Q190" s="96"/>
      <c r="R190" s="96"/>
      <c r="S190" s="96"/>
      <c r="T190" s="96"/>
      <c r="U190" s="96"/>
      <c r="V190" s="96"/>
      <c r="W190" s="96"/>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c r="AW190" s="96"/>
      <c r="AX190" s="96"/>
      <c r="AY190" s="96"/>
      <c r="AZ190" s="96"/>
      <c r="BA190" s="96"/>
      <c r="BB190" s="98"/>
      <c r="BC190" s="100"/>
      <c r="BD190" s="101"/>
      <c r="BE190" s="101"/>
      <c r="BF190" s="101"/>
      <c r="BG190" s="101"/>
      <c r="BH190" s="101"/>
      <c r="BI190" s="100" t="str">
        <f>IFERROR(__xludf.DUMMYFUNCTION("IF(OR(REGEXMATCH(I190,""Peraturan Walikota""),REGEXMATCH(I190,""Peraturan Bupati""),REGEXMATCH(I190,""PERATURAN BUPATI""),REGEXMATCH(I190,""PERATURAN WALIKOTA"")),""Ada"",""Tidak Ada"")"),"Tidak Ada")</f>
        <v>Tidak Ada</v>
      </c>
      <c r="BJ190" s="98"/>
      <c r="BK190" s="96"/>
      <c r="BL190" s="98" t="str">
        <f t="shared" si="33"/>
        <v>Tidak Lengkap</v>
      </c>
      <c r="BM190" s="98" t="str">
        <f t="shared" si="34"/>
        <v>Tidak Lengkap</v>
      </c>
    </row>
    <row r="191">
      <c r="A191" s="96" t="s">
        <v>45</v>
      </c>
      <c r="B191" s="97">
        <v>184.0</v>
      </c>
      <c r="C191" s="96" t="s">
        <v>2150</v>
      </c>
      <c r="D191" s="96"/>
      <c r="E191" s="96"/>
      <c r="F191" s="96"/>
      <c r="G191" s="96"/>
      <c r="H191" s="96"/>
      <c r="I191" s="96"/>
      <c r="J191" s="97"/>
      <c r="K191" s="97"/>
      <c r="L191" s="96"/>
      <c r="M191" s="96"/>
      <c r="N191" s="96"/>
      <c r="O191" s="96"/>
      <c r="P191" s="96"/>
      <c r="Q191" s="96"/>
      <c r="R191" s="96"/>
      <c r="S191" s="96"/>
      <c r="T191" s="96"/>
      <c r="U191" s="96"/>
      <c r="V191" s="96"/>
      <c r="W191" s="96"/>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96"/>
      <c r="AX191" s="96"/>
      <c r="AY191" s="96"/>
      <c r="AZ191" s="96"/>
      <c r="BA191" s="96"/>
      <c r="BB191" s="98"/>
      <c r="BC191" s="100"/>
      <c r="BD191" s="101"/>
      <c r="BE191" s="101"/>
      <c r="BF191" s="101"/>
      <c r="BG191" s="101"/>
      <c r="BH191" s="101"/>
      <c r="BI191" s="100" t="str">
        <f>IFERROR(__xludf.DUMMYFUNCTION("IF(OR(REGEXMATCH(I191,""Peraturan Walikota""),REGEXMATCH(I191,""Peraturan Bupati""),REGEXMATCH(I191,""PERATURAN BUPATI""),REGEXMATCH(I191,""PERATURAN WALIKOTA"")),""Ada"",""Tidak Ada"")"),"Tidak Ada")</f>
        <v>Tidak Ada</v>
      </c>
      <c r="BJ191" s="98"/>
      <c r="BK191" s="96"/>
      <c r="BL191" s="98" t="str">
        <f t="shared" si="33"/>
        <v>Tidak Lengkap</v>
      </c>
      <c r="BM191" s="98" t="str">
        <f t="shared" si="34"/>
        <v>Tidak Lengkap</v>
      </c>
    </row>
    <row r="192">
      <c r="A192" s="96" t="s">
        <v>45</v>
      </c>
      <c r="B192" s="97">
        <v>185.0</v>
      </c>
      <c r="C192" s="96" t="s">
        <v>2151</v>
      </c>
      <c r="D192" s="96"/>
      <c r="E192" s="96"/>
      <c r="F192" s="96"/>
      <c r="G192" s="96"/>
      <c r="H192" s="96"/>
      <c r="I192" s="96"/>
      <c r="J192" s="97"/>
      <c r="K192" s="97"/>
      <c r="L192" s="96"/>
      <c r="M192" s="96"/>
      <c r="N192" s="96"/>
      <c r="O192" s="96"/>
      <c r="P192" s="96"/>
      <c r="Q192" s="96"/>
      <c r="R192" s="96"/>
      <c r="S192" s="96"/>
      <c r="T192" s="96"/>
      <c r="U192" s="96"/>
      <c r="V192" s="96"/>
      <c r="W192" s="96"/>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c r="AW192" s="96"/>
      <c r="AX192" s="96"/>
      <c r="AY192" s="96"/>
      <c r="AZ192" s="96"/>
      <c r="BA192" s="96"/>
      <c r="BB192" s="98"/>
      <c r="BC192" s="100"/>
      <c r="BD192" s="101"/>
      <c r="BE192" s="101"/>
      <c r="BF192" s="101"/>
      <c r="BG192" s="101"/>
      <c r="BH192" s="101"/>
      <c r="BI192" s="100" t="str">
        <f>IFERROR(__xludf.DUMMYFUNCTION("IF(OR(REGEXMATCH(I192,""Peraturan Walikota""),REGEXMATCH(I192,""Peraturan Bupati""),REGEXMATCH(I192,""PERATURAN BUPATI""),REGEXMATCH(I192,""PERATURAN WALIKOTA"")),""Ada"",""Tidak Ada"")"),"Tidak Ada")</f>
        <v>Tidak Ada</v>
      </c>
      <c r="BJ192" s="98"/>
      <c r="BK192" s="96"/>
      <c r="BL192" s="98" t="str">
        <f t="shared" si="33"/>
        <v>Tidak Lengkap</v>
      </c>
      <c r="BM192" s="98" t="str">
        <f t="shared" si="34"/>
        <v>Tidak Lengkap</v>
      </c>
    </row>
    <row r="193">
      <c r="A193" s="96" t="s">
        <v>45</v>
      </c>
      <c r="B193" s="97">
        <v>186.0</v>
      </c>
      <c r="C193" s="96" t="s">
        <v>2152</v>
      </c>
      <c r="D193" s="96"/>
      <c r="E193" s="96"/>
      <c r="F193" s="96"/>
      <c r="G193" s="96"/>
      <c r="H193" s="96"/>
      <c r="I193" s="96"/>
      <c r="J193" s="97"/>
      <c r="K193" s="97"/>
      <c r="L193" s="96"/>
      <c r="M193" s="96"/>
      <c r="N193" s="96"/>
      <c r="O193" s="96"/>
      <c r="P193" s="96"/>
      <c r="Q193" s="96"/>
      <c r="R193" s="96"/>
      <c r="S193" s="96"/>
      <c r="T193" s="96"/>
      <c r="U193" s="96"/>
      <c r="V193" s="96"/>
      <c r="W193" s="96"/>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96"/>
      <c r="AX193" s="96"/>
      <c r="AY193" s="96"/>
      <c r="AZ193" s="96"/>
      <c r="BA193" s="96"/>
      <c r="BB193" s="98"/>
      <c r="BC193" s="100"/>
      <c r="BD193" s="101"/>
      <c r="BE193" s="101"/>
      <c r="BF193" s="101"/>
      <c r="BG193" s="101"/>
      <c r="BH193" s="101"/>
      <c r="BI193" s="100" t="str">
        <f>IFERROR(__xludf.DUMMYFUNCTION("IF(OR(REGEXMATCH(I193,""Peraturan Walikota""),REGEXMATCH(I193,""Peraturan Bupati""),REGEXMATCH(I193,""PERATURAN BUPATI""),REGEXMATCH(I193,""PERATURAN WALIKOTA"")),""Ada"",""Tidak Ada"")"),"Tidak Ada")</f>
        <v>Tidak Ada</v>
      </c>
      <c r="BJ193" s="98"/>
      <c r="BK193" s="96"/>
      <c r="BL193" s="98" t="str">
        <f t="shared" si="33"/>
        <v>Tidak Lengkap</v>
      </c>
      <c r="BM193" s="98" t="str">
        <f t="shared" si="34"/>
        <v>Tidak Lengkap</v>
      </c>
    </row>
    <row r="194">
      <c r="A194" s="96" t="s">
        <v>45</v>
      </c>
      <c r="B194" s="97">
        <v>187.0</v>
      </c>
      <c r="C194" s="96" t="s">
        <v>2153</v>
      </c>
      <c r="D194" s="96"/>
      <c r="E194" s="96"/>
      <c r="F194" s="96"/>
      <c r="G194" s="96"/>
      <c r="H194" s="96"/>
      <c r="I194" s="96"/>
      <c r="J194" s="97"/>
      <c r="K194" s="97"/>
      <c r="L194" s="96"/>
      <c r="M194" s="96"/>
      <c r="N194" s="96"/>
      <c r="O194" s="96"/>
      <c r="P194" s="96"/>
      <c r="Q194" s="96"/>
      <c r="R194" s="96"/>
      <c r="S194" s="96"/>
      <c r="T194" s="96"/>
      <c r="U194" s="96"/>
      <c r="V194" s="96"/>
      <c r="W194" s="96"/>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96"/>
      <c r="AX194" s="96"/>
      <c r="AY194" s="96"/>
      <c r="AZ194" s="96"/>
      <c r="BA194" s="96"/>
      <c r="BB194" s="98"/>
      <c r="BC194" s="100"/>
      <c r="BD194" s="101"/>
      <c r="BE194" s="101"/>
      <c r="BF194" s="101"/>
      <c r="BG194" s="101"/>
      <c r="BH194" s="101"/>
      <c r="BI194" s="100" t="str">
        <f>IFERROR(__xludf.DUMMYFUNCTION("IF(OR(REGEXMATCH(I194,""Peraturan Walikota""),REGEXMATCH(I194,""Peraturan Bupati""),REGEXMATCH(I194,""PERATURAN BUPATI""),REGEXMATCH(I194,""PERATURAN WALIKOTA"")),""Ada"",""Tidak Ada"")"),"Tidak Ada")</f>
        <v>Tidak Ada</v>
      </c>
      <c r="BJ194" s="98"/>
      <c r="BK194" s="96"/>
      <c r="BL194" s="98" t="str">
        <f t="shared" si="33"/>
        <v>Tidak Lengkap</v>
      </c>
      <c r="BM194" s="98" t="str">
        <f t="shared" si="34"/>
        <v>Tidak Lengkap</v>
      </c>
    </row>
    <row r="195">
      <c r="A195" s="96" t="s">
        <v>45</v>
      </c>
      <c r="B195" s="97">
        <v>188.0</v>
      </c>
      <c r="C195" s="112" t="s">
        <v>2154</v>
      </c>
      <c r="D195" s="96"/>
      <c r="E195" s="96"/>
      <c r="F195" s="96"/>
      <c r="G195" s="96"/>
      <c r="H195" s="96"/>
      <c r="I195" s="96" t="s">
        <v>2155</v>
      </c>
      <c r="J195" s="97">
        <v>2025.0</v>
      </c>
      <c r="K195" s="97"/>
      <c r="L195" s="96"/>
      <c r="M195" s="96"/>
      <c r="N195" s="96"/>
      <c r="O195" s="96"/>
      <c r="P195" s="96"/>
      <c r="Q195" s="96"/>
      <c r="R195" s="96"/>
      <c r="S195" s="96"/>
      <c r="T195" s="96"/>
      <c r="U195" s="96"/>
      <c r="V195" s="96"/>
      <c r="W195" s="96"/>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c r="AW195" s="96"/>
      <c r="AX195" s="96"/>
      <c r="AY195" s="96"/>
      <c r="AZ195" s="96"/>
      <c r="BA195" s="96"/>
      <c r="BB195" s="98"/>
      <c r="BC195" s="100">
        <f>COUNTIF(AC195:AM195,"Sudah")</f>
        <v>0</v>
      </c>
      <c r="BD195" s="101"/>
      <c r="BE195" s="101"/>
      <c r="BF195" s="101"/>
      <c r="BG195" s="101"/>
      <c r="BH195" s="101"/>
      <c r="BI195" s="100" t="str">
        <f>IFERROR(__xludf.DUMMYFUNCTION("IF(OR(REGEXMATCH(I195,""Peraturan Walikota""),REGEXMATCH(I195,""Peraturan Bupati""),REGEXMATCH(I195,""PERATURAN BUPATI""),REGEXMATCH(I195,""PERATURAN WALIKOTA"")),""Ada"",""Tidak Ada"")"),"Ada")</f>
        <v>Ada</v>
      </c>
      <c r="BJ195" s="98"/>
      <c r="BK195" s="96"/>
      <c r="BL195" s="98" t="str">
        <f t="shared" si="33"/>
        <v>Tidak Lengkap</v>
      </c>
      <c r="BM195" s="98" t="str">
        <f t="shared" si="34"/>
        <v>Tidak Lengkap</v>
      </c>
    </row>
    <row r="196">
      <c r="A196" s="96" t="s">
        <v>45</v>
      </c>
      <c r="B196" s="97">
        <v>189.0</v>
      </c>
      <c r="C196" s="96" t="s">
        <v>2156</v>
      </c>
      <c r="D196" s="96"/>
      <c r="E196" s="96"/>
      <c r="F196" s="96"/>
      <c r="G196" s="96"/>
      <c r="H196" s="96"/>
      <c r="I196" s="96"/>
      <c r="J196" s="97"/>
      <c r="K196" s="97"/>
      <c r="L196" s="96"/>
      <c r="M196" s="96"/>
      <c r="N196" s="96"/>
      <c r="O196" s="96"/>
      <c r="P196" s="96"/>
      <c r="Q196" s="96"/>
      <c r="R196" s="96"/>
      <c r="S196" s="96"/>
      <c r="T196" s="96"/>
      <c r="U196" s="96"/>
      <c r="V196" s="96"/>
      <c r="W196" s="96"/>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96"/>
      <c r="AX196" s="96"/>
      <c r="AY196" s="96"/>
      <c r="AZ196" s="96"/>
      <c r="BA196" s="96"/>
      <c r="BB196" s="98"/>
      <c r="BC196" s="100"/>
      <c r="BD196" s="101"/>
      <c r="BE196" s="101"/>
      <c r="BF196" s="101"/>
      <c r="BG196" s="101"/>
      <c r="BH196" s="101"/>
      <c r="BI196" s="100" t="str">
        <f>IFERROR(__xludf.DUMMYFUNCTION("IF(OR(REGEXMATCH(I196,""Peraturan Walikota""),REGEXMATCH(I196,""Peraturan Bupati""),REGEXMATCH(I196,""PERATURAN BUPATI""),REGEXMATCH(I196,""PERATURAN WALIKOTA"")),""Ada"",""Tidak Ada"")"),"Tidak Ada")</f>
        <v>Tidak Ada</v>
      </c>
      <c r="BJ196" s="98"/>
      <c r="BK196" s="96"/>
      <c r="BL196" s="98" t="str">
        <f t="shared" si="33"/>
        <v>Tidak Lengkap</v>
      </c>
      <c r="BM196" s="98" t="str">
        <f t="shared" si="34"/>
        <v>Tidak Lengkap</v>
      </c>
    </row>
    <row r="197">
      <c r="A197" s="96" t="s">
        <v>47</v>
      </c>
      <c r="B197" s="97">
        <v>190.0</v>
      </c>
      <c r="C197" s="133" t="s">
        <v>2157</v>
      </c>
      <c r="D197" s="96" t="s">
        <v>2158</v>
      </c>
      <c r="E197" s="96" t="s">
        <v>2159</v>
      </c>
      <c r="F197" s="96" t="s">
        <v>2160</v>
      </c>
      <c r="G197" s="96">
        <v>8.7864499998E10</v>
      </c>
      <c r="H197" s="96" t="s">
        <v>11</v>
      </c>
      <c r="I197" s="96" t="s">
        <v>2161</v>
      </c>
      <c r="J197" s="97">
        <v>2022.0</v>
      </c>
      <c r="K197" s="97" t="s">
        <v>223</v>
      </c>
      <c r="L197" s="96" t="s">
        <v>2162</v>
      </c>
      <c r="M197" s="111" t="s">
        <v>2163</v>
      </c>
      <c r="N197" s="96" t="s">
        <v>2164</v>
      </c>
      <c r="O197" s="96" t="s">
        <v>286</v>
      </c>
      <c r="P197" s="96" t="s">
        <v>330</v>
      </c>
      <c r="Q197" s="96" t="s">
        <v>2165</v>
      </c>
      <c r="R197" s="96" t="s">
        <v>9</v>
      </c>
      <c r="S197" s="96" t="s">
        <v>9</v>
      </c>
      <c r="T197" s="96" t="s">
        <v>9</v>
      </c>
      <c r="U197" s="96" t="s">
        <v>21</v>
      </c>
      <c r="V197" s="96" t="s">
        <v>21</v>
      </c>
      <c r="W197" s="96" t="s">
        <v>21</v>
      </c>
      <c r="X197" s="96" t="s">
        <v>21</v>
      </c>
      <c r="Y197" s="96" t="s">
        <v>9</v>
      </c>
      <c r="Z197" s="96" t="s">
        <v>9</v>
      </c>
      <c r="AA197" s="96" t="s">
        <v>21</v>
      </c>
      <c r="AB197" s="96" t="s">
        <v>21</v>
      </c>
      <c r="AC197" s="96" t="s">
        <v>228</v>
      </c>
      <c r="AD197" s="96" t="s">
        <v>228</v>
      </c>
      <c r="AE197" s="96" t="s">
        <v>228</v>
      </c>
      <c r="AF197" s="96" t="s">
        <v>228</v>
      </c>
      <c r="AG197" s="96" t="s">
        <v>228</v>
      </c>
      <c r="AH197" s="96" t="s">
        <v>228</v>
      </c>
      <c r="AI197" s="96" t="s">
        <v>228</v>
      </c>
      <c r="AJ197" s="96" t="s">
        <v>228</v>
      </c>
      <c r="AK197" s="96" t="s">
        <v>228</v>
      </c>
      <c r="AL197" s="96" t="s">
        <v>228</v>
      </c>
      <c r="AM197" s="96" t="s">
        <v>228</v>
      </c>
      <c r="AN197" s="96" t="s">
        <v>1705</v>
      </c>
      <c r="AO197" s="96">
        <v>173.0</v>
      </c>
      <c r="AP197" s="96" t="s">
        <v>305</v>
      </c>
      <c r="AQ197" s="96"/>
      <c r="AR197" s="128" t="s">
        <v>231</v>
      </c>
      <c r="AS197" s="99"/>
      <c r="AT197" s="98"/>
      <c r="AU197" s="98"/>
      <c r="AV197" s="98"/>
      <c r="AW197" s="98"/>
      <c r="AX197" s="98"/>
      <c r="AY197" s="98"/>
      <c r="AZ197" s="98"/>
      <c r="BA197" s="96" t="s">
        <v>2166</v>
      </c>
      <c r="BB197" s="96" t="s">
        <v>2167</v>
      </c>
      <c r="BC197" s="100">
        <f t="shared" ref="BC197:BC210" si="35">COUNTIF(AC197:AM197,"Sudah")</f>
        <v>11</v>
      </c>
      <c r="BD197" s="101"/>
      <c r="BE197" s="101"/>
      <c r="BF197" s="101"/>
      <c r="BG197" s="101"/>
      <c r="BH197" s="101"/>
      <c r="BI197" s="100" t="str">
        <f>IFERROR(__xludf.DUMMYFUNCTION("IF(OR(REGEXMATCH(I197,""Peraturan Walikota""),REGEXMATCH(I197,""Peraturan Bupati""),REGEXMATCH(I197,""PERATURAN BUPATI""),REGEXMATCH(I197,""PERATURAN WALIKOTA"")),""Ada"",""Tidak Ada"")"),"Ada")</f>
        <v>Ada</v>
      </c>
      <c r="BJ197" s="98" t="str">
        <f t="shared" ref="BJ197:BJ242" si="36">IF(O197 = "Belum Punya", "Tidak Ada", IF(O197 = "", "Tidak Menjawab", "Ada"))</f>
        <v>Ada</v>
      </c>
      <c r="BK197" s="96" t="str">
        <f t="shared" ref="BK197:BK242" si="37">IF(P197 = "Tidak Punya", "Tidak Ada", IF(P197 = "", "Tidak Menjawab", "Ada"))</f>
        <v>Ada</v>
      </c>
      <c r="BL197" s="98" t="str">
        <f t="shared" si="33"/>
        <v>Lengkap</v>
      </c>
      <c r="BM197" s="98" t="str">
        <f t="shared" si="34"/>
        <v>Tidak Lengkap</v>
      </c>
    </row>
    <row r="198">
      <c r="A198" s="96" t="s">
        <v>47</v>
      </c>
      <c r="B198" s="97">
        <v>191.0</v>
      </c>
      <c r="C198" s="96" t="s">
        <v>2168</v>
      </c>
      <c r="D198" s="96" t="s">
        <v>2169</v>
      </c>
      <c r="E198" s="96" t="s">
        <v>2170</v>
      </c>
      <c r="F198" s="96" t="s">
        <v>2171</v>
      </c>
      <c r="G198" s="96" t="s">
        <v>2171</v>
      </c>
      <c r="H198" s="96" t="s">
        <v>11</v>
      </c>
      <c r="I198" s="96" t="s">
        <v>2172</v>
      </c>
      <c r="J198" s="97">
        <v>2020.0</v>
      </c>
      <c r="K198" s="97" t="s">
        <v>223</v>
      </c>
      <c r="L198" s="96" t="s">
        <v>2171</v>
      </c>
      <c r="M198" s="96" t="s">
        <v>2173</v>
      </c>
      <c r="N198" s="96" t="s">
        <v>2174</v>
      </c>
      <c r="O198" s="96" t="s">
        <v>260</v>
      </c>
      <c r="P198" s="96" t="s">
        <v>330</v>
      </c>
      <c r="Q198" s="96" t="s">
        <v>2175</v>
      </c>
      <c r="R198" s="96" t="s">
        <v>9</v>
      </c>
      <c r="S198" s="96" t="s">
        <v>9</v>
      </c>
      <c r="T198" s="96" t="s">
        <v>9</v>
      </c>
      <c r="U198" s="96" t="s">
        <v>9</v>
      </c>
      <c r="V198" s="96" t="s">
        <v>21</v>
      </c>
      <c r="W198" s="96" t="s">
        <v>9</v>
      </c>
      <c r="X198" s="96" t="s">
        <v>9</v>
      </c>
      <c r="Y198" s="96" t="s">
        <v>9</v>
      </c>
      <c r="Z198" s="96" t="s">
        <v>9</v>
      </c>
      <c r="AA198" s="96" t="s">
        <v>9</v>
      </c>
      <c r="AB198" s="96" t="s">
        <v>9</v>
      </c>
      <c r="AC198" s="96" t="s">
        <v>228</v>
      </c>
      <c r="AD198" s="96" t="s">
        <v>228</v>
      </c>
      <c r="AE198" s="96" t="s">
        <v>228</v>
      </c>
      <c r="AF198" s="96" t="s">
        <v>228</v>
      </c>
      <c r="AG198" s="96" t="s">
        <v>228</v>
      </c>
      <c r="AH198" s="96" t="s">
        <v>228</v>
      </c>
      <c r="AI198" s="96" t="s">
        <v>228</v>
      </c>
      <c r="AJ198" s="96" t="s">
        <v>228</v>
      </c>
      <c r="AK198" s="96" t="s">
        <v>229</v>
      </c>
      <c r="AL198" s="96" t="s">
        <v>228</v>
      </c>
      <c r="AM198" s="96" t="s">
        <v>228</v>
      </c>
      <c r="AN198" s="96" t="s">
        <v>237</v>
      </c>
      <c r="AO198" s="96" t="s">
        <v>2176</v>
      </c>
      <c r="AP198" s="96" t="s">
        <v>440</v>
      </c>
      <c r="AQ198" s="96"/>
      <c r="AR198" s="105"/>
      <c r="AS198" s="105"/>
      <c r="AT198" s="98"/>
      <c r="AU198" s="96" t="s">
        <v>231</v>
      </c>
      <c r="AV198" s="98"/>
      <c r="AW198" s="98"/>
      <c r="AX198" s="98"/>
      <c r="AY198" s="98"/>
      <c r="AZ198" s="98"/>
      <c r="BA198" s="96" t="s">
        <v>2177</v>
      </c>
      <c r="BB198" s="96" t="s">
        <v>237</v>
      </c>
      <c r="BC198" s="100">
        <f t="shared" si="35"/>
        <v>10</v>
      </c>
      <c r="BD198" s="101"/>
      <c r="BE198" s="101"/>
      <c r="BF198" s="101"/>
      <c r="BG198" s="101"/>
      <c r="BH198" s="101"/>
      <c r="BI198" s="100" t="str">
        <f>IFERROR(__xludf.DUMMYFUNCTION("IF(OR(REGEXMATCH(I198,""Peraturan Walikota""),REGEXMATCH(I198,""Peraturan Bupati""),REGEXMATCH(I198,""PERATURAN BUPATI""),REGEXMATCH(I198,""PERATURAN WALIKOTA"")),""Ada"",""Tidak Ada"")"),"Ada")</f>
        <v>Ada</v>
      </c>
      <c r="BJ198" s="98" t="str">
        <f t="shared" si="36"/>
        <v>Ada</v>
      </c>
      <c r="BK198" s="96" t="str">
        <f t="shared" si="37"/>
        <v>Ada</v>
      </c>
      <c r="BL198" s="98" t="str">
        <f t="shared" si="33"/>
        <v>Lengkap</v>
      </c>
      <c r="BM198" s="98" t="str">
        <f t="shared" si="34"/>
        <v>Tidak Lengkap</v>
      </c>
    </row>
    <row r="199">
      <c r="A199" s="96" t="s">
        <v>47</v>
      </c>
      <c r="B199" s="97">
        <v>192.0</v>
      </c>
      <c r="C199" s="104" t="s">
        <v>2178</v>
      </c>
      <c r="D199" s="96" t="s">
        <v>2179</v>
      </c>
      <c r="E199" s="96" t="s">
        <v>2180</v>
      </c>
      <c r="F199" s="96">
        <v>8.112845332E9</v>
      </c>
      <c r="G199" s="96">
        <v>8.112845332E9</v>
      </c>
      <c r="H199" s="96" t="s">
        <v>11</v>
      </c>
      <c r="I199" s="96" t="s">
        <v>2181</v>
      </c>
      <c r="J199" s="97">
        <v>2023.0</v>
      </c>
      <c r="K199" s="97" t="s">
        <v>223</v>
      </c>
      <c r="L199" s="96" t="s">
        <v>2182</v>
      </c>
      <c r="M199" s="96" t="s">
        <v>2183</v>
      </c>
      <c r="N199" s="96" t="s">
        <v>669</v>
      </c>
      <c r="O199" s="96" t="s">
        <v>226</v>
      </c>
      <c r="P199" s="96" t="s">
        <v>330</v>
      </c>
      <c r="Q199" s="96" t="s">
        <v>237</v>
      </c>
      <c r="R199" s="96" t="s">
        <v>9</v>
      </c>
      <c r="S199" s="96" t="s">
        <v>9</v>
      </c>
      <c r="T199" s="96" t="s">
        <v>9</v>
      </c>
      <c r="U199" s="96" t="s">
        <v>9</v>
      </c>
      <c r="V199" s="96" t="s">
        <v>21</v>
      </c>
      <c r="W199" s="96" t="s">
        <v>21</v>
      </c>
      <c r="X199" s="96" t="s">
        <v>9</v>
      </c>
      <c r="Y199" s="96" t="s">
        <v>9</v>
      </c>
      <c r="Z199" s="96" t="s">
        <v>21</v>
      </c>
      <c r="AA199" s="96" t="s">
        <v>21</v>
      </c>
      <c r="AB199" s="96" t="s">
        <v>9</v>
      </c>
      <c r="AC199" s="96" t="s">
        <v>228</v>
      </c>
      <c r="AD199" s="96" t="s">
        <v>228</v>
      </c>
      <c r="AE199" s="96" t="s">
        <v>228</v>
      </c>
      <c r="AF199" s="96" t="s">
        <v>228</v>
      </c>
      <c r="AG199" s="96" t="s">
        <v>228</v>
      </c>
      <c r="AH199" s="96" t="s">
        <v>228</v>
      </c>
      <c r="AI199" s="96" t="s">
        <v>228</v>
      </c>
      <c r="AJ199" s="96" t="s">
        <v>228</v>
      </c>
      <c r="AK199" s="96" t="s">
        <v>228</v>
      </c>
      <c r="AL199" s="96" t="s">
        <v>228</v>
      </c>
      <c r="AM199" s="96" t="s">
        <v>228</v>
      </c>
      <c r="AN199" s="98"/>
      <c r="AO199" s="96" t="s">
        <v>2184</v>
      </c>
      <c r="AP199" s="96" t="s">
        <v>305</v>
      </c>
      <c r="AQ199" s="96"/>
      <c r="AR199" s="99"/>
      <c r="AS199" s="99"/>
      <c r="AT199" s="98"/>
      <c r="AU199" s="98"/>
      <c r="AV199" s="98"/>
      <c r="AW199" s="98"/>
      <c r="AX199" s="96" t="s">
        <v>231</v>
      </c>
      <c r="AY199" s="98"/>
      <c r="AZ199" s="98"/>
      <c r="BA199" s="96" t="s">
        <v>2185</v>
      </c>
      <c r="BB199" s="96" t="s">
        <v>2186</v>
      </c>
      <c r="BC199" s="100">
        <f t="shared" si="35"/>
        <v>11</v>
      </c>
      <c r="BD199" s="106" t="s">
        <v>2187</v>
      </c>
      <c r="BE199" s="106" t="s">
        <v>245</v>
      </c>
      <c r="BF199" s="106" t="s">
        <v>361</v>
      </c>
      <c r="BG199" s="101"/>
      <c r="BH199" s="101"/>
      <c r="BI199" s="100" t="str">
        <f>IFERROR(__xludf.DUMMYFUNCTION("IF(OR(REGEXMATCH(I199,""Peraturan Walikota""),REGEXMATCH(I199,""Peraturan Bupati""),REGEXMATCH(I199,""PERATURAN BUPATI""),REGEXMATCH(I199,""PERATURAN WALIKOTA"")),""Ada"",""Tidak Ada"")"),"Ada")</f>
        <v>Ada</v>
      </c>
      <c r="BJ199" s="98" t="str">
        <f t="shared" si="36"/>
        <v>Ada</v>
      </c>
      <c r="BK199" s="96" t="str">
        <f t="shared" si="37"/>
        <v>Ada</v>
      </c>
      <c r="BL199" s="98" t="str">
        <f t="shared" si="33"/>
        <v>Lengkap</v>
      </c>
      <c r="BM199" s="98" t="str">
        <f t="shared" si="34"/>
        <v>Tidak Lengkap</v>
      </c>
    </row>
    <row r="200">
      <c r="A200" s="96" t="s">
        <v>47</v>
      </c>
      <c r="B200" s="97">
        <v>193.0</v>
      </c>
      <c r="C200" s="96" t="s">
        <v>2188</v>
      </c>
      <c r="D200" s="96" t="s">
        <v>2189</v>
      </c>
      <c r="E200" s="96" t="s">
        <v>2190</v>
      </c>
      <c r="F200" s="96">
        <v>8.2265054606E10</v>
      </c>
      <c r="G200" s="96">
        <v>8.2265054606E10</v>
      </c>
      <c r="H200" s="96" t="s">
        <v>11</v>
      </c>
      <c r="I200" s="96" t="s">
        <v>2191</v>
      </c>
      <c r="J200" s="97">
        <v>2025.0</v>
      </c>
      <c r="K200" s="97" t="s">
        <v>387</v>
      </c>
      <c r="L200" s="96" t="s">
        <v>2192</v>
      </c>
      <c r="M200" s="96" t="s">
        <v>2193</v>
      </c>
      <c r="N200" s="96" t="s">
        <v>2194</v>
      </c>
      <c r="O200" s="96" t="s">
        <v>226</v>
      </c>
      <c r="P200" s="96" t="s">
        <v>378</v>
      </c>
      <c r="Q200" s="96"/>
      <c r="R200" s="96" t="s">
        <v>21</v>
      </c>
      <c r="S200" s="96" t="s">
        <v>21</v>
      </c>
      <c r="T200" s="96" t="s">
        <v>21</v>
      </c>
      <c r="U200" s="96" t="s">
        <v>21</v>
      </c>
      <c r="V200" s="96" t="s">
        <v>21</v>
      </c>
      <c r="W200" s="96" t="s">
        <v>21</v>
      </c>
      <c r="X200" s="96" t="s">
        <v>21</v>
      </c>
      <c r="Y200" s="96" t="s">
        <v>21</v>
      </c>
      <c r="Z200" s="96" t="s">
        <v>21</v>
      </c>
      <c r="AA200" s="96" t="s">
        <v>21</v>
      </c>
      <c r="AB200" s="96" t="s">
        <v>21</v>
      </c>
      <c r="AC200" s="96" t="s">
        <v>228</v>
      </c>
      <c r="AD200" s="96" t="s">
        <v>228</v>
      </c>
      <c r="AE200" s="96" t="s">
        <v>228</v>
      </c>
      <c r="AF200" s="96" t="s">
        <v>228</v>
      </c>
      <c r="AG200" s="96" t="s">
        <v>228</v>
      </c>
      <c r="AH200" s="96" t="s">
        <v>228</v>
      </c>
      <c r="AI200" s="96" t="s">
        <v>229</v>
      </c>
      <c r="AJ200" s="96" t="s">
        <v>229</v>
      </c>
      <c r="AK200" s="96" t="s">
        <v>229</v>
      </c>
      <c r="AL200" s="96" t="s">
        <v>228</v>
      </c>
      <c r="AM200" s="96" t="s">
        <v>229</v>
      </c>
      <c r="AN200" s="96"/>
      <c r="AO200" s="96" t="s">
        <v>2195</v>
      </c>
      <c r="AP200" s="96" t="s">
        <v>2196</v>
      </c>
      <c r="AQ200" s="96"/>
      <c r="AR200" s="105"/>
      <c r="AS200" s="105"/>
      <c r="AT200" s="98"/>
      <c r="AU200" s="98"/>
      <c r="AV200" s="98"/>
      <c r="AW200" s="98"/>
      <c r="AX200" s="98"/>
      <c r="AY200" s="98"/>
      <c r="AZ200" s="96" t="s">
        <v>231</v>
      </c>
      <c r="BA200" s="96" t="s">
        <v>2197</v>
      </c>
      <c r="BB200" s="96" t="s">
        <v>237</v>
      </c>
      <c r="BC200" s="100">
        <f t="shared" si="35"/>
        <v>7</v>
      </c>
      <c r="BD200" s="106" t="s">
        <v>2187</v>
      </c>
      <c r="BE200" s="101"/>
      <c r="BF200" s="101"/>
      <c r="BG200" s="101"/>
      <c r="BH200" s="101"/>
      <c r="BI200" s="100" t="str">
        <f>IFERROR(__xludf.DUMMYFUNCTION("IF(OR(REGEXMATCH(I200,""Peraturan Walikota""),REGEXMATCH(I200,""Peraturan Bupati""),REGEXMATCH(I200,""PERATURAN BUPATI""),REGEXMATCH(I200,""PERATURAN WALIKOTA"")),""Ada"",""Tidak Ada"")"),"Ada")</f>
        <v>Ada</v>
      </c>
      <c r="BJ200" s="98" t="str">
        <f t="shared" si="36"/>
        <v>Ada</v>
      </c>
      <c r="BK200" s="96" t="str">
        <f t="shared" si="37"/>
        <v>Ada</v>
      </c>
      <c r="BL200" s="98" t="str">
        <f t="shared" si="33"/>
        <v>Tidak Lengkap</v>
      </c>
      <c r="BM200" s="98" t="str">
        <f t="shared" si="34"/>
        <v>Tidak Lengkap</v>
      </c>
    </row>
    <row r="201">
      <c r="A201" s="96" t="s">
        <v>47</v>
      </c>
      <c r="B201" s="97">
        <v>194.0</v>
      </c>
      <c r="C201" s="96" t="s">
        <v>2198</v>
      </c>
      <c r="D201" s="96" t="s">
        <v>2199</v>
      </c>
      <c r="E201" s="96" t="s">
        <v>2200</v>
      </c>
      <c r="F201" s="96" t="s">
        <v>237</v>
      </c>
      <c r="G201" s="96">
        <v>8.7830601587E10</v>
      </c>
      <c r="H201" s="96" t="s">
        <v>11</v>
      </c>
      <c r="I201" s="96" t="s">
        <v>2201</v>
      </c>
      <c r="J201" s="97">
        <v>2023.0</v>
      </c>
      <c r="K201" s="97" t="s">
        <v>387</v>
      </c>
      <c r="L201" s="96" t="s">
        <v>2202</v>
      </c>
      <c r="M201" s="96" t="s">
        <v>2203</v>
      </c>
      <c r="N201" s="96" t="s">
        <v>784</v>
      </c>
      <c r="O201" s="96" t="s">
        <v>226</v>
      </c>
      <c r="P201" s="96" t="s">
        <v>287</v>
      </c>
      <c r="Q201" s="96" t="s">
        <v>2204</v>
      </c>
      <c r="R201" s="96" t="s">
        <v>9</v>
      </c>
      <c r="S201" s="96" t="s">
        <v>21</v>
      </c>
      <c r="T201" s="96" t="s">
        <v>9</v>
      </c>
      <c r="U201" s="96" t="s">
        <v>21</v>
      </c>
      <c r="V201" s="96" t="s">
        <v>21</v>
      </c>
      <c r="W201" s="96" t="s">
        <v>21</v>
      </c>
      <c r="X201" s="96" t="s">
        <v>21</v>
      </c>
      <c r="Y201" s="96" t="s">
        <v>21</v>
      </c>
      <c r="Z201" s="96" t="s">
        <v>21</v>
      </c>
      <c r="AA201" s="96" t="s">
        <v>21</v>
      </c>
      <c r="AB201" s="96" t="s">
        <v>21</v>
      </c>
      <c r="AC201" s="96" t="s">
        <v>228</v>
      </c>
      <c r="AD201" s="96" t="s">
        <v>228</v>
      </c>
      <c r="AE201" s="96" t="s">
        <v>228</v>
      </c>
      <c r="AF201" s="96" t="s">
        <v>228</v>
      </c>
      <c r="AG201" s="96" t="s">
        <v>228</v>
      </c>
      <c r="AH201" s="96" t="s">
        <v>229</v>
      </c>
      <c r="AI201" s="96" t="s">
        <v>228</v>
      </c>
      <c r="AJ201" s="96" t="s">
        <v>228</v>
      </c>
      <c r="AK201" s="96" t="s">
        <v>229</v>
      </c>
      <c r="AL201" s="96" t="s">
        <v>228</v>
      </c>
      <c r="AM201" s="96" t="s">
        <v>228</v>
      </c>
      <c r="AO201" s="96" t="s">
        <v>2205</v>
      </c>
      <c r="AP201" s="96" t="s">
        <v>2206</v>
      </c>
      <c r="AQ201" s="96"/>
      <c r="AR201" s="98"/>
      <c r="AS201" s="98"/>
      <c r="AT201" s="98"/>
      <c r="AU201" s="98"/>
      <c r="AV201" s="98"/>
      <c r="AW201" s="98"/>
      <c r="AX201" s="96" t="s">
        <v>231</v>
      </c>
      <c r="AY201" s="98"/>
      <c r="AZ201" s="98"/>
      <c r="BA201" s="98" t="s">
        <v>2207</v>
      </c>
      <c r="BB201" s="98"/>
      <c r="BC201" s="100">
        <f t="shared" si="35"/>
        <v>9</v>
      </c>
      <c r="BD201" s="106" t="s">
        <v>245</v>
      </c>
      <c r="BE201" s="106" t="s">
        <v>361</v>
      </c>
      <c r="BF201" s="101"/>
      <c r="BG201" s="101"/>
      <c r="BH201" s="101"/>
      <c r="BI201" s="100" t="str">
        <f>IFERROR(__xludf.DUMMYFUNCTION("IF(OR(REGEXMATCH(I201,""Peraturan Walikota""),REGEXMATCH(I201,""Peraturan Bupati""),REGEXMATCH(I201,""PERATURAN BUPATI""),REGEXMATCH(I201,""PERATURAN WALIKOTA"")),""Ada"",""Tidak Ada"")"),"Ada")</f>
        <v>Ada</v>
      </c>
      <c r="BJ201" s="98" t="str">
        <f t="shared" si="36"/>
        <v>Ada</v>
      </c>
      <c r="BK201" s="96" t="str">
        <f t="shared" si="37"/>
        <v>Tidak Ada</v>
      </c>
      <c r="BL201" s="98" t="str">
        <f t="shared" si="33"/>
        <v>Tidak Lengkap</v>
      </c>
      <c r="BM201" s="98" t="str">
        <f t="shared" si="34"/>
        <v>Tidak Lengkap</v>
      </c>
    </row>
    <row r="202">
      <c r="A202" s="96" t="s">
        <v>47</v>
      </c>
      <c r="B202" s="97">
        <v>195.0</v>
      </c>
      <c r="C202" s="96" t="s">
        <v>2208</v>
      </c>
      <c r="D202" s="96" t="s">
        <v>2209</v>
      </c>
      <c r="E202" s="96" t="s">
        <v>2210</v>
      </c>
      <c r="F202" s="96" t="s">
        <v>237</v>
      </c>
      <c r="G202" s="96">
        <v>8.21333933E10</v>
      </c>
      <c r="H202" s="96" t="s">
        <v>24</v>
      </c>
      <c r="I202" s="96" t="s">
        <v>2211</v>
      </c>
      <c r="J202" s="97">
        <v>2023.0</v>
      </c>
      <c r="K202" s="97" t="s">
        <v>387</v>
      </c>
      <c r="L202" s="96">
        <v>8.21333933E10</v>
      </c>
      <c r="M202" s="96" t="s">
        <v>2212</v>
      </c>
      <c r="N202" s="96" t="s">
        <v>2213</v>
      </c>
      <c r="O202" s="96" t="s">
        <v>286</v>
      </c>
      <c r="P202" s="96" t="s">
        <v>330</v>
      </c>
      <c r="Q202" s="96" t="s">
        <v>2214</v>
      </c>
      <c r="R202" s="96" t="s">
        <v>9</v>
      </c>
      <c r="S202" s="96" t="s">
        <v>9</v>
      </c>
      <c r="T202" s="96" t="s">
        <v>9</v>
      </c>
      <c r="U202" s="96" t="s">
        <v>21</v>
      </c>
      <c r="V202" s="96" t="s">
        <v>21</v>
      </c>
      <c r="W202" s="96" t="s">
        <v>21</v>
      </c>
      <c r="X202" s="96" t="s">
        <v>21</v>
      </c>
      <c r="Y202" s="96" t="s">
        <v>21</v>
      </c>
      <c r="Z202" s="96" t="s">
        <v>9</v>
      </c>
      <c r="AA202" s="96" t="s">
        <v>21</v>
      </c>
      <c r="AB202" s="96" t="s">
        <v>9</v>
      </c>
      <c r="AC202" s="96" t="s">
        <v>228</v>
      </c>
      <c r="AD202" s="96" t="s">
        <v>228</v>
      </c>
      <c r="AE202" s="96" t="s">
        <v>228</v>
      </c>
      <c r="AF202" s="96" t="s">
        <v>228</v>
      </c>
      <c r="AG202" s="96" t="s">
        <v>228</v>
      </c>
      <c r="AH202" s="96" t="s">
        <v>228</v>
      </c>
      <c r="AI202" s="96" t="s">
        <v>228</v>
      </c>
      <c r="AJ202" s="96" t="s">
        <v>228</v>
      </c>
      <c r="AK202" s="96" t="s">
        <v>228</v>
      </c>
      <c r="AL202" s="96" t="s">
        <v>228</v>
      </c>
      <c r="AM202" s="96" t="s">
        <v>228</v>
      </c>
      <c r="AN202" s="98"/>
      <c r="AO202" s="96">
        <v>89.0</v>
      </c>
      <c r="AP202" s="96" t="s">
        <v>2215</v>
      </c>
      <c r="AQ202" s="98"/>
      <c r="AR202" s="98"/>
      <c r="AS202" s="98"/>
      <c r="AT202" s="98"/>
      <c r="AU202" s="98"/>
      <c r="AV202" s="98"/>
      <c r="AW202" s="98"/>
      <c r="AX202" s="96" t="s">
        <v>231</v>
      </c>
      <c r="AY202" s="98"/>
      <c r="AZ202" s="98"/>
      <c r="BA202" s="96" t="s">
        <v>555</v>
      </c>
      <c r="BB202" s="96" t="s">
        <v>2216</v>
      </c>
      <c r="BC202" s="100">
        <f t="shared" si="35"/>
        <v>11</v>
      </c>
      <c r="BD202" s="106" t="s">
        <v>245</v>
      </c>
      <c r="BE202" s="106" t="s">
        <v>361</v>
      </c>
      <c r="BF202" s="101"/>
      <c r="BG202" s="101"/>
      <c r="BH202" s="101"/>
      <c r="BI202" s="100" t="str">
        <f>IFERROR(__xludf.DUMMYFUNCTION("IF(OR(REGEXMATCH(I202,""Peraturan Walikota""),REGEXMATCH(I202,""Peraturan Bupati""),REGEXMATCH(I202,""PERATURAN BUPATI""),REGEXMATCH(I202,""PERATURAN WALIKOTA"")),""Ada"",""Tidak Ada"")"),"Ada")</f>
        <v>Ada</v>
      </c>
      <c r="BJ202" s="98" t="str">
        <f t="shared" si="36"/>
        <v>Ada</v>
      </c>
      <c r="BK202" s="96" t="str">
        <f t="shared" si="37"/>
        <v>Ada</v>
      </c>
      <c r="BL202" s="98" t="str">
        <f t="shared" si="33"/>
        <v>Lengkap</v>
      </c>
      <c r="BM202" s="98" t="str">
        <f t="shared" si="34"/>
        <v>Tidak Lengkap</v>
      </c>
    </row>
    <row r="203">
      <c r="A203" s="96" t="s">
        <v>47</v>
      </c>
      <c r="B203" s="97">
        <v>196.0</v>
      </c>
      <c r="C203" s="96" t="s">
        <v>2217</v>
      </c>
      <c r="D203" s="96" t="s">
        <v>2218</v>
      </c>
      <c r="E203" s="96" t="s">
        <v>2219</v>
      </c>
      <c r="F203" s="96">
        <v>8.154230302E10</v>
      </c>
      <c r="G203" s="96">
        <v>8.154230302E10</v>
      </c>
      <c r="H203" s="96" t="s">
        <v>24</v>
      </c>
      <c r="I203" s="96" t="s">
        <v>2220</v>
      </c>
      <c r="J203" s="97">
        <v>2022.0</v>
      </c>
      <c r="K203" s="97" t="s">
        <v>223</v>
      </c>
      <c r="L203" s="96">
        <v>8.2324883304E10</v>
      </c>
      <c r="M203" s="96" t="s">
        <v>2221</v>
      </c>
      <c r="N203" s="96" t="s">
        <v>2222</v>
      </c>
      <c r="O203" s="96" t="s">
        <v>226</v>
      </c>
      <c r="P203" s="96" t="s">
        <v>330</v>
      </c>
      <c r="Q203" s="96" t="s">
        <v>2223</v>
      </c>
      <c r="R203" s="96" t="s">
        <v>9</v>
      </c>
      <c r="S203" s="96" t="s">
        <v>9</v>
      </c>
      <c r="T203" s="96" t="s">
        <v>9</v>
      </c>
      <c r="U203" s="96" t="s">
        <v>21</v>
      </c>
      <c r="V203" s="96" t="s">
        <v>21</v>
      </c>
      <c r="W203" s="96" t="s">
        <v>21</v>
      </c>
      <c r="X203" s="96" t="s">
        <v>21</v>
      </c>
      <c r="Y203" s="96" t="s">
        <v>21</v>
      </c>
      <c r="Z203" s="96" t="s">
        <v>21</v>
      </c>
      <c r="AA203" s="96" t="s">
        <v>21</v>
      </c>
      <c r="AB203" s="96" t="s">
        <v>21</v>
      </c>
      <c r="AC203" s="96" t="s">
        <v>228</v>
      </c>
      <c r="AD203" s="96" t="s">
        <v>228</v>
      </c>
      <c r="AE203" s="96" t="s">
        <v>228</v>
      </c>
      <c r="AF203" s="96" t="s">
        <v>228</v>
      </c>
      <c r="AG203" s="96" t="s">
        <v>228</v>
      </c>
      <c r="AH203" s="96" t="s">
        <v>228</v>
      </c>
      <c r="AI203" s="96" t="s">
        <v>229</v>
      </c>
      <c r="AJ203" s="96" t="s">
        <v>228</v>
      </c>
      <c r="AK203" s="96" t="s">
        <v>228</v>
      </c>
      <c r="AL203" s="96" t="s">
        <v>228</v>
      </c>
      <c r="AM203" s="96" t="s">
        <v>229</v>
      </c>
      <c r="AN203" s="96" t="s">
        <v>2224</v>
      </c>
      <c r="AO203" s="96">
        <v>55.0</v>
      </c>
      <c r="AP203" s="96" t="s">
        <v>1559</v>
      </c>
      <c r="AQ203" s="96"/>
      <c r="AR203" s="99"/>
      <c r="AS203" s="99"/>
      <c r="AT203" s="98"/>
      <c r="AU203" s="98"/>
      <c r="AV203" s="98"/>
      <c r="AW203" s="96" t="s">
        <v>231</v>
      </c>
      <c r="AX203" s="98"/>
      <c r="AY203" s="98"/>
      <c r="AZ203" s="98"/>
      <c r="BA203" s="96" t="s">
        <v>2225</v>
      </c>
      <c r="BB203" s="96" t="s">
        <v>2226</v>
      </c>
      <c r="BC203" s="100">
        <f t="shared" si="35"/>
        <v>9</v>
      </c>
      <c r="BD203" s="101"/>
      <c r="BE203" s="101"/>
      <c r="BF203" s="101"/>
      <c r="BG203" s="101"/>
      <c r="BH203" s="101"/>
      <c r="BI203" s="100" t="str">
        <f>IFERROR(__xludf.DUMMYFUNCTION("IF(OR(REGEXMATCH(I203,""Peraturan Walikota""),REGEXMATCH(I203,""Peraturan Bupati""),REGEXMATCH(I203,""PERATURAN BUPATI""),REGEXMATCH(I203,""PERATURAN WALIKOTA"")),""Ada"",""Tidak Ada"")"),"Ada")</f>
        <v>Ada</v>
      </c>
      <c r="BJ203" s="98" t="str">
        <f t="shared" si="36"/>
        <v>Ada</v>
      </c>
      <c r="BK203" s="96" t="str">
        <f t="shared" si="37"/>
        <v>Ada</v>
      </c>
      <c r="BL203" s="98" t="str">
        <f t="shared" si="33"/>
        <v>Lengkap</v>
      </c>
      <c r="BM203" s="98" t="str">
        <f t="shared" si="34"/>
        <v>Tidak Lengkap</v>
      </c>
    </row>
    <row r="204">
      <c r="A204" s="96" t="s">
        <v>47</v>
      </c>
      <c r="B204" s="97">
        <v>197.0</v>
      </c>
      <c r="C204" s="96" t="s">
        <v>2227</v>
      </c>
      <c r="D204" s="96" t="s">
        <v>2228</v>
      </c>
      <c r="F204" s="96">
        <v>8.5134507515E10</v>
      </c>
      <c r="G204" s="134" t="s">
        <v>2229</v>
      </c>
      <c r="H204" s="96" t="s">
        <v>11</v>
      </c>
      <c r="I204" s="96" t="s">
        <v>2230</v>
      </c>
      <c r="J204" s="97">
        <v>2024.0</v>
      </c>
      <c r="K204" s="97" t="s">
        <v>223</v>
      </c>
      <c r="L204" s="134" t="s">
        <v>2231</v>
      </c>
      <c r="M204" s="96" t="s">
        <v>2232</v>
      </c>
      <c r="N204" s="96" t="s">
        <v>2233</v>
      </c>
      <c r="O204" s="96" t="s">
        <v>226</v>
      </c>
      <c r="P204" s="96" t="s">
        <v>227</v>
      </c>
      <c r="Q204" s="96" t="s">
        <v>2234</v>
      </c>
      <c r="R204" s="96" t="s">
        <v>9</v>
      </c>
      <c r="S204" s="96" t="s">
        <v>9</v>
      </c>
      <c r="T204" s="96" t="s">
        <v>9</v>
      </c>
      <c r="U204" s="96" t="s">
        <v>9</v>
      </c>
      <c r="V204" s="96" t="s">
        <v>9</v>
      </c>
      <c r="W204" s="96" t="s">
        <v>21</v>
      </c>
      <c r="X204" s="96" t="s">
        <v>21</v>
      </c>
      <c r="Y204" s="96" t="s">
        <v>21</v>
      </c>
      <c r="Z204" s="96" t="s">
        <v>9</v>
      </c>
      <c r="AA204" s="96" t="s">
        <v>21</v>
      </c>
      <c r="AB204" s="96" t="s">
        <v>21</v>
      </c>
      <c r="AC204" s="96" t="s">
        <v>228</v>
      </c>
      <c r="AD204" s="96" t="s">
        <v>228</v>
      </c>
      <c r="AE204" s="96" t="s">
        <v>228</v>
      </c>
      <c r="AF204" s="96" t="s">
        <v>228</v>
      </c>
      <c r="AG204" s="96" t="s">
        <v>228</v>
      </c>
      <c r="AH204" s="96" t="s">
        <v>228</v>
      </c>
      <c r="AI204" s="96" t="s">
        <v>228</v>
      </c>
      <c r="AJ204" s="96" t="s">
        <v>228</v>
      </c>
      <c r="AK204" s="96" t="s">
        <v>229</v>
      </c>
      <c r="AL204" s="96" t="s">
        <v>228</v>
      </c>
      <c r="AM204" s="96" t="s">
        <v>228</v>
      </c>
      <c r="AN204" s="96" t="s">
        <v>2235</v>
      </c>
      <c r="AO204" s="96" t="s">
        <v>2236</v>
      </c>
      <c r="AP204" s="96" t="s">
        <v>2237</v>
      </c>
      <c r="AQ204" s="96"/>
      <c r="AR204" s="99"/>
      <c r="AS204" s="99"/>
      <c r="AT204" s="98"/>
      <c r="AU204" s="98"/>
      <c r="AV204" s="98"/>
      <c r="AW204" s="98"/>
      <c r="AX204" s="98"/>
      <c r="AY204" s="96" t="s">
        <v>231</v>
      </c>
      <c r="AZ204" s="98"/>
      <c r="BA204" s="96" t="s">
        <v>2238</v>
      </c>
      <c r="BB204" s="96" t="s">
        <v>2239</v>
      </c>
      <c r="BC204" s="100">
        <f t="shared" si="35"/>
        <v>10</v>
      </c>
      <c r="BD204" s="106" t="s">
        <v>2187</v>
      </c>
      <c r="BE204" s="106" t="s">
        <v>245</v>
      </c>
      <c r="BF204" s="106" t="s">
        <v>321</v>
      </c>
      <c r="BG204" s="106" t="s">
        <v>361</v>
      </c>
      <c r="BH204" s="101"/>
      <c r="BI204" s="100" t="str">
        <f>IFERROR(__xludf.DUMMYFUNCTION("IF(OR(REGEXMATCH(I204,""Peraturan Walikota""),REGEXMATCH(I204,""Peraturan Bupati""),REGEXMATCH(I204,""PERATURAN BUPATI""),REGEXMATCH(I204,""PERATURAN WALIKOTA"")),""Ada"",""Tidak Ada"")"),"Ada")</f>
        <v>Ada</v>
      </c>
      <c r="BJ204" s="98" t="str">
        <f t="shared" si="36"/>
        <v>Ada</v>
      </c>
      <c r="BK204" s="96" t="str">
        <f t="shared" si="37"/>
        <v>Ada</v>
      </c>
      <c r="BL204" s="98" t="str">
        <f t="shared" si="33"/>
        <v>Lengkap</v>
      </c>
      <c r="BM204" s="98" t="str">
        <f t="shared" si="34"/>
        <v>Tidak Lengkap</v>
      </c>
    </row>
    <row r="205">
      <c r="A205" s="96" t="s">
        <v>47</v>
      </c>
      <c r="B205" s="97">
        <v>198.0</v>
      </c>
      <c r="C205" s="96" t="s">
        <v>2240</v>
      </c>
      <c r="D205" s="96" t="s">
        <v>2241</v>
      </c>
      <c r="E205" s="96" t="s">
        <v>2242</v>
      </c>
      <c r="F205" s="96" t="s">
        <v>2243</v>
      </c>
      <c r="G205" s="96">
        <v>8.7777867129E10</v>
      </c>
      <c r="H205" s="96" t="s">
        <v>11</v>
      </c>
      <c r="I205" s="96" t="s">
        <v>2244</v>
      </c>
      <c r="J205" s="97">
        <v>2022.0</v>
      </c>
      <c r="K205" s="97" t="s">
        <v>223</v>
      </c>
      <c r="L205" s="96">
        <v>8.9580001358E11</v>
      </c>
      <c r="M205" s="96" t="s">
        <v>2245</v>
      </c>
      <c r="N205" s="96" t="s">
        <v>2246</v>
      </c>
      <c r="O205" s="96" t="s">
        <v>2247</v>
      </c>
      <c r="P205" s="96" t="s">
        <v>341</v>
      </c>
      <c r="Q205" s="96" t="s">
        <v>237</v>
      </c>
      <c r="R205" s="96" t="s">
        <v>21</v>
      </c>
      <c r="S205" s="96" t="s">
        <v>21</v>
      </c>
      <c r="T205" s="96" t="s">
        <v>21</v>
      </c>
      <c r="U205" s="96" t="s">
        <v>21</v>
      </c>
      <c r="V205" s="96" t="s">
        <v>21</v>
      </c>
      <c r="W205" s="96" t="s">
        <v>21</v>
      </c>
      <c r="X205" s="96" t="s">
        <v>21</v>
      </c>
      <c r="Y205" s="96" t="s">
        <v>21</v>
      </c>
      <c r="Z205" s="96" t="s">
        <v>9</v>
      </c>
      <c r="AA205" s="96" t="s">
        <v>21</v>
      </c>
      <c r="AB205" s="96" t="s">
        <v>21</v>
      </c>
      <c r="AC205" s="96" t="s">
        <v>228</v>
      </c>
      <c r="AD205" s="96" t="s">
        <v>228</v>
      </c>
      <c r="AE205" s="96" t="s">
        <v>228</v>
      </c>
      <c r="AF205" s="96" t="s">
        <v>228</v>
      </c>
      <c r="AG205" s="96" t="s">
        <v>228</v>
      </c>
      <c r="AH205" s="96" t="s">
        <v>228</v>
      </c>
      <c r="AI205" s="96" t="s">
        <v>228</v>
      </c>
      <c r="AJ205" s="96" t="s">
        <v>228</v>
      </c>
      <c r="AK205" s="96" t="s">
        <v>228</v>
      </c>
      <c r="AL205" s="96" t="s">
        <v>228</v>
      </c>
      <c r="AM205" s="96" t="s">
        <v>228</v>
      </c>
      <c r="AN205" s="96" t="s">
        <v>2248</v>
      </c>
      <c r="AO205" s="96">
        <v>24.0</v>
      </c>
      <c r="AP205" s="96" t="s">
        <v>1168</v>
      </c>
      <c r="AQ205" s="96"/>
      <c r="AR205" s="105"/>
      <c r="AS205" s="105"/>
      <c r="AT205" s="98"/>
      <c r="AU205" s="98"/>
      <c r="AV205" s="98"/>
      <c r="AW205" s="96" t="s">
        <v>231</v>
      </c>
      <c r="AX205" s="98"/>
      <c r="AY205" s="98"/>
      <c r="AZ205" s="98"/>
      <c r="BA205" s="96" t="s">
        <v>2249</v>
      </c>
      <c r="BB205" s="96" t="s">
        <v>2250</v>
      </c>
      <c r="BC205" s="100">
        <f t="shared" si="35"/>
        <v>11</v>
      </c>
      <c r="BD205" s="101"/>
      <c r="BE205" s="101"/>
      <c r="BF205" s="101"/>
      <c r="BG205" s="101"/>
      <c r="BH205" s="101"/>
      <c r="BI205" s="100" t="str">
        <f>IFERROR(__xludf.DUMMYFUNCTION("IF(OR(REGEXMATCH(I205,""Peraturan Walikota""),REGEXMATCH(I205,""Peraturan Bupati""),REGEXMATCH(I205,""PERATURAN BUPATI""),REGEXMATCH(I205,""PERATURAN WALIKOTA"")),""Ada"",""Tidak Ada"")"),"Ada")</f>
        <v>Ada</v>
      </c>
      <c r="BJ205" s="98" t="str">
        <f t="shared" si="36"/>
        <v>Ada</v>
      </c>
      <c r="BK205" s="96" t="str">
        <f t="shared" si="37"/>
        <v>Ada</v>
      </c>
      <c r="BL205" s="98" t="str">
        <f t="shared" si="33"/>
        <v>Tidak Lengkap</v>
      </c>
      <c r="BM205" s="98" t="str">
        <f t="shared" si="34"/>
        <v>Tidak Lengkap</v>
      </c>
    </row>
    <row r="206">
      <c r="A206" s="96" t="s">
        <v>47</v>
      </c>
      <c r="B206" s="97">
        <v>199.0</v>
      </c>
      <c r="C206" s="96" t="s">
        <v>2251</v>
      </c>
      <c r="D206" s="96" t="s">
        <v>2252</v>
      </c>
      <c r="E206" s="96" t="s">
        <v>2253</v>
      </c>
      <c r="F206" s="96">
        <v>8.175492784E9</v>
      </c>
      <c r="G206" s="96" t="s">
        <v>237</v>
      </c>
      <c r="H206" s="96" t="s">
        <v>11</v>
      </c>
      <c r="I206" s="96" t="s">
        <v>2254</v>
      </c>
      <c r="J206" s="97">
        <v>2020.0</v>
      </c>
      <c r="K206" s="97" t="s">
        <v>223</v>
      </c>
      <c r="L206" s="96" t="s">
        <v>2255</v>
      </c>
      <c r="M206" s="96" t="s">
        <v>2256</v>
      </c>
      <c r="N206" s="96" t="s">
        <v>377</v>
      </c>
      <c r="O206" s="96" t="s">
        <v>286</v>
      </c>
      <c r="P206" s="96" t="s">
        <v>261</v>
      </c>
      <c r="Q206" s="96" t="s">
        <v>237</v>
      </c>
      <c r="R206" s="96" t="s">
        <v>9</v>
      </c>
      <c r="S206" s="96" t="s">
        <v>9</v>
      </c>
      <c r="T206" s="96" t="s">
        <v>21</v>
      </c>
      <c r="U206" s="96" t="s">
        <v>9</v>
      </c>
      <c r="V206" s="96" t="s">
        <v>9</v>
      </c>
      <c r="W206" s="96" t="s">
        <v>9</v>
      </c>
      <c r="X206" s="96" t="s">
        <v>21</v>
      </c>
      <c r="Y206" s="96" t="s">
        <v>9</v>
      </c>
      <c r="Z206" s="96" t="s">
        <v>9</v>
      </c>
      <c r="AA206" s="96" t="s">
        <v>21</v>
      </c>
      <c r="AB206" s="96" t="s">
        <v>21</v>
      </c>
      <c r="AC206" s="96" t="s">
        <v>228</v>
      </c>
      <c r="AD206" s="96" t="s">
        <v>228</v>
      </c>
      <c r="AE206" s="96" t="s">
        <v>228</v>
      </c>
      <c r="AF206" s="96" t="s">
        <v>228</v>
      </c>
      <c r="AG206" s="96" t="s">
        <v>228</v>
      </c>
      <c r="AH206" s="96" t="s">
        <v>228</v>
      </c>
      <c r="AI206" s="96" t="s">
        <v>228</v>
      </c>
      <c r="AJ206" s="96" t="s">
        <v>228</v>
      </c>
      <c r="AK206" s="96" t="s">
        <v>228</v>
      </c>
      <c r="AL206" s="96" t="s">
        <v>228</v>
      </c>
      <c r="AM206" s="96" t="s">
        <v>228</v>
      </c>
      <c r="AN206" s="96" t="s">
        <v>237</v>
      </c>
      <c r="AO206" s="96">
        <v>201.0</v>
      </c>
      <c r="AP206" s="96" t="s">
        <v>2257</v>
      </c>
      <c r="AQ206" s="98"/>
      <c r="AR206" s="98"/>
      <c r="AS206" s="98"/>
      <c r="AT206" s="98"/>
      <c r="AU206" s="98"/>
      <c r="AV206" s="98"/>
      <c r="AW206" s="98"/>
      <c r="AX206" s="98"/>
      <c r="AY206" s="98"/>
      <c r="AZ206" s="96" t="s">
        <v>231</v>
      </c>
      <c r="BA206" s="96" t="s">
        <v>2258</v>
      </c>
      <c r="BB206" s="96" t="s">
        <v>2259</v>
      </c>
      <c r="BC206" s="100">
        <f t="shared" si="35"/>
        <v>11</v>
      </c>
      <c r="BD206" s="101"/>
      <c r="BE206" s="101"/>
      <c r="BF206" s="101"/>
      <c r="BG206" s="101"/>
      <c r="BH206" s="101"/>
      <c r="BI206" s="100" t="str">
        <f>IFERROR(__xludf.DUMMYFUNCTION("IF(OR(REGEXMATCH(I206,""Peraturan Walikota""),REGEXMATCH(I206,""Peraturan Bupati""),REGEXMATCH(I206,""PERATURAN BUPATI""),REGEXMATCH(I206,""PERATURAN WALIKOTA"")),""Ada"",""Tidak Ada"")"),"Ada")</f>
        <v>Ada</v>
      </c>
      <c r="BJ206" s="98" t="str">
        <f t="shared" si="36"/>
        <v>Ada</v>
      </c>
      <c r="BK206" s="96" t="str">
        <f t="shared" si="37"/>
        <v>Ada</v>
      </c>
      <c r="BL206" s="98" t="str">
        <f t="shared" si="33"/>
        <v>Tidak Lengkap</v>
      </c>
      <c r="BM206" s="98" t="str">
        <f t="shared" si="34"/>
        <v>Tidak Lengkap</v>
      </c>
    </row>
    <row r="207">
      <c r="A207" s="96" t="s">
        <v>47</v>
      </c>
      <c r="B207" s="97">
        <v>200.0</v>
      </c>
      <c r="C207" s="104" t="s">
        <v>2260</v>
      </c>
      <c r="D207" s="98" t="s">
        <v>237</v>
      </c>
      <c r="E207" s="98" t="s">
        <v>2261</v>
      </c>
      <c r="F207" s="135" t="s">
        <v>2262</v>
      </c>
      <c r="G207" s="135" t="s">
        <v>2262</v>
      </c>
      <c r="H207" s="98" t="s">
        <v>24</v>
      </c>
      <c r="I207" s="96" t="s">
        <v>2263</v>
      </c>
      <c r="J207" s="100">
        <v>2023.0</v>
      </c>
      <c r="K207" s="100" t="s">
        <v>387</v>
      </c>
      <c r="L207" s="135" t="s">
        <v>2262</v>
      </c>
      <c r="M207" s="98" t="s">
        <v>2264</v>
      </c>
      <c r="N207" s="96" t="s">
        <v>2265</v>
      </c>
      <c r="O207" s="98" t="s">
        <v>253</v>
      </c>
      <c r="P207" s="98" t="s">
        <v>647</v>
      </c>
      <c r="Q207" s="98" t="s">
        <v>2266</v>
      </c>
      <c r="R207" s="96" t="s">
        <v>21</v>
      </c>
      <c r="S207" s="96" t="s">
        <v>21</v>
      </c>
      <c r="T207" s="96" t="s">
        <v>21</v>
      </c>
      <c r="U207" s="96" t="s">
        <v>21</v>
      </c>
      <c r="V207" s="96" t="s">
        <v>21</v>
      </c>
      <c r="W207" s="96" t="s">
        <v>21</v>
      </c>
      <c r="X207" s="96" t="s">
        <v>21</v>
      </c>
      <c r="Y207" s="98" t="s">
        <v>9</v>
      </c>
      <c r="Z207" s="98" t="s">
        <v>9</v>
      </c>
      <c r="AA207" s="96" t="s">
        <v>21</v>
      </c>
      <c r="AB207" s="96" t="s">
        <v>21</v>
      </c>
      <c r="AC207" s="96" t="s">
        <v>228</v>
      </c>
      <c r="AD207" s="96" t="s">
        <v>228</v>
      </c>
      <c r="AE207" s="96" t="s">
        <v>228</v>
      </c>
      <c r="AF207" s="96" t="s">
        <v>229</v>
      </c>
      <c r="AG207" s="96" t="s">
        <v>228</v>
      </c>
      <c r="AH207" s="96" t="s">
        <v>228</v>
      </c>
      <c r="AI207" s="96" t="s">
        <v>229</v>
      </c>
      <c r="AJ207" s="98"/>
      <c r="AK207" s="98"/>
      <c r="AL207" s="98"/>
      <c r="AM207" s="98"/>
      <c r="AN207" s="98"/>
      <c r="AO207" s="98">
        <v>36.0</v>
      </c>
      <c r="AP207" s="98" t="s">
        <v>2267</v>
      </c>
      <c r="AQ207" s="98"/>
      <c r="AR207" s="98"/>
      <c r="AS207" s="98"/>
      <c r="AT207" s="98"/>
      <c r="AU207" s="98"/>
      <c r="AV207" s="98"/>
      <c r="AW207" s="98"/>
      <c r="AX207" s="98">
        <v>1.0</v>
      </c>
      <c r="AY207" s="98"/>
      <c r="AZ207" s="98"/>
      <c r="BA207" s="98" t="s">
        <v>2268</v>
      </c>
      <c r="BB207" s="98"/>
      <c r="BC207" s="100">
        <f t="shared" si="35"/>
        <v>5</v>
      </c>
      <c r="BD207" s="106" t="s">
        <v>245</v>
      </c>
      <c r="BE207" s="106" t="s">
        <v>361</v>
      </c>
      <c r="BF207" s="101"/>
      <c r="BG207" s="101"/>
      <c r="BH207" s="101"/>
      <c r="BI207" s="100" t="str">
        <f>IFERROR(__xludf.DUMMYFUNCTION("IF(OR(REGEXMATCH(I207,""Peraturan Walikota""),REGEXMATCH(I207,""Peraturan Bupati""),REGEXMATCH(I207,""PERATURAN BUPATI""),REGEXMATCH(I207,""PERATURAN WALIKOTA"")),""Ada"",""Tidak Ada"")"),"Ada")</f>
        <v>Ada</v>
      </c>
      <c r="BJ207" s="98" t="str">
        <f t="shared" si="36"/>
        <v>Ada</v>
      </c>
      <c r="BK207" s="96" t="str">
        <f t="shared" si="37"/>
        <v>Tidak Ada</v>
      </c>
      <c r="BL207" s="98" t="str">
        <f t="shared" si="33"/>
        <v>Tidak Lengkap</v>
      </c>
      <c r="BM207" s="98" t="str">
        <f t="shared" si="34"/>
        <v>Tidak Lengkap</v>
      </c>
    </row>
    <row r="208">
      <c r="A208" s="96" t="s">
        <v>47</v>
      </c>
      <c r="B208" s="97">
        <v>201.0</v>
      </c>
      <c r="C208" s="96" t="s">
        <v>2269</v>
      </c>
      <c r="D208" s="98"/>
      <c r="E208" s="98"/>
      <c r="F208" s="98"/>
      <c r="G208" s="98"/>
      <c r="H208" s="98"/>
      <c r="I208" s="96" t="s">
        <v>2270</v>
      </c>
      <c r="J208" s="100">
        <v>2025.0</v>
      </c>
      <c r="K208" s="97" t="s">
        <v>387</v>
      </c>
      <c r="L208" s="98"/>
      <c r="M208" s="98"/>
      <c r="N208" s="98"/>
      <c r="O208" s="98"/>
      <c r="P208" s="98"/>
      <c r="Q208" s="98"/>
      <c r="R208" s="98"/>
      <c r="S208" s="98"/>
      <c r="T208" s="98"/>
      <c r="U208" s="98"/>
      <c r="V208" s="98"/>
      <c r="W208" s="98"/>
      <c r="X208" s="98"/>
      <c r="Y208" s="98"/>
      <c r="Z208" s="98"/>
      <c r="AA208" s="98"/>
      <c r="AB208" s="98"/>
      <c r="AC208" s="98"/>
      <c r="AD208" s="98"/>
      <c r="AE208" s="98"/>
      <c r="AF208" s="98"/>
      <c r="AG208" s="98"/>
      <c r="AH208" s="98"/>
      <c r="AI208" s="98"/>
      <c r="AJ208" s="98"/>
      <c r="AK208" s="98"/>
      <c r="AL208" s="98"/>
      <c r="AM208" s="98"/>
      <c r="AN208" s="98"/>
      <c r="AO208" s="98"/>
      <c r="AP208" s="98"/>
      <c r="AQ208" s="98"/>
      <c r="AR208" s="98"/>
      <c r="AS208" s="98"/>
      <c r="AT208" s="98"/>
      <c r="AU208" s="98"/>
      <c r="AV208" s="98"/>
      <c r="AW208" s="98"/>
      <c r="AX208" s="98"/>
      <c r="AY208" s="98"/>
      <c r="AZ208" s="98"/>
      <c r="BA208" s="98"/>
      <c r="BB208" s="98"/>
      <c r="BC208" s="100">
        <f t="shared" si="35"/>
        <v>0</v>
      </c>
      <c r="BD208" s="101"/>
      <c r="BE208" s="101"/>
      <c r="BF208" s="101"/>
      <c r="BG208" s="101"/>
      <c r="BH208" s="101"/>
      <c r="BI208" s="100" t="str">
        <f>IFERROR(__xludf.DUMMYFUNCTION("IF(OR(REGEXMATCH(I208,""Peraturan Walikota""),REGEXMATCH(I208,""Peraturan Bupati""),REGEXMATCH(I208,""PERATURAN BUPATI""),REGEXMATCH(I208,""PERATURAN WALIKOTA"")),""Ada"",""Tidak Ada"")"),"Ada")</f>
        <v>Ada</v>
      </c>
      <c r="BJ208" s="98" t="str">
        <f t="shared" si="36"/>
        <v>Tidak Menjawab</v>
      </c>
      <c r="BK208" s="96" t="str">
        <f t="shared" si="37"/>
        <v>Tidak Menjawab</v>
      </c>
      <c r="BL208" s="98" t="str">
        <f t="shared" si="33"/>
        <v>Tidak Lengkap</v>
      </c>
      <c r="BM208" s="98" t="str">
        <f t="shared" si="34"/>
        <v>Tidak Lengkap</v>
      </c>
    </row>
    <row r="209">
      <c r="A209" s="96" t="s">
        <v>47</v>
      </c>
      <c r="B209" s="97">
        <v>202.0</v>
      </c>
      <c r="C209" s="96" t="s">
        <v>2271</v>
      </c>
      <c r="D209" s="96" t="s">
        <v>2272</v>
      </c>
      <c r="E209" s="96" t="s">
        <v>2273</v>
      </c>
      <c r="F209" s="96" t="s">
        <v>2274</v>
      </c>
      <c r="G209" s="96">
        <v>8.5713455662E10</v>
      </c>
      <c r="H209" s="96" t="s">
        <v>11</v>
      </c>
      <c r="I209" s="96" t="s">
        <v>2275</v>
      </c>
      <c r="J209" s="97">
        <v>2024.0</v>
      </c>
      <c r="K209" s="97" t="s">
        <v>387</v>
      </c>
      <c r="L209" s="96">
        <v>8.2155888505E10</v>
      </c>
      <c r="M209" s="111" t="s">
        <v>2276</v>
      </c>
      <c r="N209" s="96" t="s">
        <v>2277</v>
      </c>
      <c r="O209" s="96" t="s">
        <v>286</v>
      </c>
      <c r="P209" s="96" t="s">
        <v>330</v>
      </c>
      <c r="Q209" s="96" t="s">
        <v>2278</v>
      </c>
      <c r="R209" s="96" t="s">
        <v>9</v>
      </c>
      <c r="S209" s="96" t="s">
        <v>9</v>
      </c>
      <c r="T209" s="96" t="s">
        <v>9</v>
      </c>
      <c r="U209" s="96" t="s">
        <v>21</v>
      </c>
      <c r="V209" s="96" t="s">
        <v>9</v>
      </c>
      <c r="W209" s="96" t="s">
        <v>21</v>
      </c>
      <c r="X209" s="96" t="s">
        <v>21</v>
      </c>
      <c r="Y209" s="96" t="s">
        <v>21</v>
      </c>
      <c r="Z209" s="96" t="s">
        <v>21</v>
      </c>
      <c r="AA209" s="96" t="s">
        <v>21</v>
      </c>
      <c r="AB209" s="96" t="s">
        <v>21</v>
      </c>
      <c r="AC209" s="96" t="s">
        <v>228</v>
      </c>
      <c r="AD209" s="96" t="s">
        <v>228</v>
      </c>
      <c r="AE209" s="96" t="s">
        <v>228</v>
      </c>
      <c r="AF209" s="96" t="s">
        <v>228</v>
      </c>
      <c r="AG209" s="96" t="s">
        <v>228</v>
      </c>
      <c r="AH209" s="96" t="s">
        <v>228</v>
      </c>
      <c r="AI209" s="96" t="s">
        <v>229</v>
      </c>
      <c r="AJ209" s="96" t="s">
        <v>228</v>
      </c>
      <c r="AK209" s="96" t="s">
        <v>229</v>
      </c>
      <c r="AL209" s="96" t="s">
        <v>228</v>
      </c>
      <c r="AM209" s="96" t="s">
        <v>228</v>
      </c>
      <c r="AN209" s="96" t="s">
        <v>2279</v>
      </c>
      <c r="AO209" s="96">
        <v>41.0</v>
      </c>
      <c r="AP209" s="96" t="s">
        <v>2009</v>
      </c>
      <c r="AQ209" s="96"/>
      <c r="AR209" s="105"/>
      <c r="AS209" s="105"/>
      <c r="AT209" s="98"/>
      <c r="AU209" s="98"/>
      <c r="AV209" s="98"/>
      <c r="AW209" s="98"/>
      <c r="AX209" s="98"/>
      <c r="AY209" s="96" t="s">
        <v>231</v>
      </c>
      <c r="AZ209" s="98"/>
      <c r="BA209" s="96" t="s">
        <v>2280</v>
      </c>
      <c r="BB209" s="96" t="s">
        <v>2281</v>
      </c>
      <c r="BC209" s="100">
        <f t="shared" si="35"/>
        <v>9</v>
      </c>
      <c r="BD209" s="106" t="s">
        <v>2187</v>
      </c>
      <c r="BE209" s="106" t="s">
        <v>361</v>
      </c>
      <c r="BF209" s="106" t="s">
        <v>245</v>
      </c>
      <c r="BG209" s="101"/>
      <c r="BH209" s="101"/>
      <c r="BI209" s="100" t="str">
        <f>IFERROR(__xludf.DUMMYFUNCTION("IF(OR(REGEXMATCH(I209,""Peraturan Walikota""),REGEXMATCH(I209,""Peraturan Bupati""),REGEXMATCH(I209,""PERATURAN BUPATI""),REGEXMATCH(I209,""PERATURAN WALIKOTA"")),""Ada"",""Tidak Ada"")"),"Ada")</f>
        <v>Ada</v>
      </c>
      <c r="BJ209" s="98" t="str">
        <f t="shared" si="36"/>
        <v>Ada</v>
      </c>
      <c r="BK209" s="96" t="str">
        <f t="shared" si="37"/>
        <v>Ada</v>
      </c>
      <c r="BL209" s="98" t="str">
        <f t="shared" si="33"/>
        <v>Lengkap</v>
      </c>
      <c r="BM209" s="98" t="str">
        <f t="shared" si="34"/>
        <v>Tidak Lengkap</v>
      </c>
    </row>
    <row r="210">
      <c r="A210" s="96" t="s">
        <v>47</v>
      </c>
      <c r="B210" s="97">
        <v>203.0</v>
      </c>
      <c r="C210" s="96" t="s">
        <v>2282</v>
      </c>
      <c r="D210" s="96" t="s">
        <v>2283</v>
      </c>
      <c r="E210" s="96" t="s">
        <v>2284</v>
      </c>
      <c r="F210" s="96" t="s">
        <v>2285</v>
      </c>
      <c r="G210" s="96">
        <v>8.95636782811E11</v>
      </c>
      <c r="H210" s="96" t="s">
        <v>2286</v>
      </c>
      <c r="I210" s="96" t="s">
        <v>2287</v>
      </c>
      <c r="J210" s="97">
        <v>2024.0</v>
      </c>
      <c r="K210" s="97" t="s">
        <v>387</v>
      </c>
      <c r="L210" s="96" t="s">
        <v>2288</v>
      </c>
      <c r="M210" s="96" t="s">
        <v>2289</v>
      </c>
      <c r="N210" s="96" t="s">
        <v>784</v>
      </c>
      <c r="O210" s="96" t="s">
        <v>2290</v>
      </c>
      <c r="P210" s="96" t="s">
        <v>341</v>
      </c>
      <c r="Q210" s="96" t="s">
        <v>2291</v>
      </c>
      <c r="R210" s="96" t="s">
        <v>9</v>
      </c>
      <c r="S210" s="96" t="s">
        <v>21</v>
      </c>
      <c r="T210" s="96" t="s">
        <v>9</v>
      </c>
      <c r="U210" s="96" t="s">
        <v>21</v>
      </c>
      <c r="V210" s="96" t="s">
        <v>21</v>
      </c>
      <c r="W210" s="96" t="s">
        <v>21</v>
      </c>
      <c r="X210" s="96" t="s">
        <v>9</v>
      </c>
      <c r="Y210" s="96" t="s">
        <v>21</v>
      </c>
      <c r="Z210" s="96" t="s">
        <v>9</v>
      </c>
      <c r="AA210" s="96" t="s">
        <v>9</v>
      </c>
      <c r="AB210" s="96" t="s">
        <v>9</v>
      </c>
      <c r="AC210" s="96" t="s">
        <v>228</v>
      </c>
      <c r="AD210" s="96" t="s">
        <v>228</v>
      </c>
      <c r="AE210" s="96" t="s">
        <v>228</v>
      </c>
      <c r="AF210" s="96" t="s">
        <v>228</v>
      </c>
      <c r="AG210" s="96" t="s">
        <v>228</v>
      </c>
      <c r="AH210" s="96" t="s">
        <v>228</v>
      </c>
      <c r="AI210" s="96" t="s">
        <v>228</v>
      </c>
      <c r="AJ210" s="96" t="s">
        <v>228</v>
      </c>
      <c r="AK210" s="96" t="s">
        <v>228</v>
      </c>
      <c r="AL210" s="96" t="s">
        <v>228</v>
      </c>
      <c r="AM210" s="96" t="s">
        <v>228</v>
      </c>
      <c r="AN210" s="96" t="s">
        <v>2292</v>
      </c>
      <c r="AO210" s="96">
        <v>72.0</v>
      </c>
      <c r="AP210" s="96" t="s">
        <v>278</v>
      </c>
      <c r="AR210" s="96"/>
      <c r="AS210" s="96"/>
      <c r="AT210" s="98"/>
      <c r="AU210" s="98"/>
      <c r="AV210" s="98"/>
      <c r="AW210" s="98"/>
      <c r="AX210" s="98"/>
      <c r="AY210" s="96" t="s">
        <v>231</v>
      </c>
      <c r="AZ210" s="98"/>
      <c r="BA210" s="98" t="s">
        <v>2293</v>
      </c>
      <c r="BB210" s="98"/>
      <c r="BC210" s="100">
        <f t="shared" si="35"/>
        <v>11</v>
      </c>
      <c r="BD210" s="106" t="s">
        <v>2187</v>
      </c>
      <c r="BE210" s="106" t="s">
        <v>245</v>
      </c>
      <c r="BF210" s="106" t="s">
        <v>321</v>
      </c>
      <c r="BG210" s="106" t="s">
        <v>361</v>
      </c>
      <c r="BH210" s="101"/>
      <c r="BI210" s="100" t="str">
        <f>IFERROR(__xludf.DUMMYFUNCTION("IF(OR(REGEXMATCH(I210,""Peraturan Walikota""),REGEXMATCH(I210,""Peraturan Bupati""),REGEXMATCH(I210,""PERATURAN BUPATI""),REGEXMATCH(I210,""PERATURAN WALIKOTA"")),""Ada"",""Tidak Ada"")"),"Ada")</f>
        <v>Ada</v>
      </c>
      <c r="BJ210" s="98" t="str">
        <f t="shared" si="36"/>
        <v>Ada</v>
      </c>
      <c r="BK210" s="96" t="str">
        <f t="shared" si="37"/>
        <v>Ada</v>
      </c>
      <c r="BL210" s="98" t="str">
        <f t="shared" si="33"/>
        <v>Tidak Lengkap</v>
      </c>
      <c r="BM210" s="98" t="str">
        <f t="shared" si="34"/>
        <v>Tidak Lengkap</v>
      </c>
    </row>
    <row r="211">
      <c r="A211" s="96" t="s">
        <v>47</v>
      </c>
      <c r="B211" s="97">
        <v>204.0</v>
      </c>
      <c r="C211" s="96" t="s">
        <v>2294</v>
      </c>
      <c r="D211" s="98"/>
      <c r="E211" s="98"/>
      <c r="F211" s="98"/>
      <c r="G211" s="98"/>
      <c r="H211" s="98"/>
      <c r="I211" s="98"/>
      <c r="J211" s="100"/>
      <c r="K211" s="100"/>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8"/>
      <c r="AT211" s="98"/>
      <c r="AU211" s="98"/>
      <c r="AV211" s="98"/>
      <c r="AW211" s="98"/>
      <c r="AX211" s="98"/>
      <c r="AY211" s="98"/>
      <c r="AZ211" s="98"/>
      <c r="BA211" s="98"/>
      <c r="BB211" s="98"/>
      <c r="BC211" s="100"/>
      <c r="BD211" s="101"/>
      <c r="BE211" s="101"/>
      <c r="BF211" s="101"/>
      <c r="BG211" s="101"/>
      <c r="BH211" s="101"/>
      <c r="BI211" s="100" t="str">
        <f>IFERROR(__xludf.DUMMYFUNCTION("IF(OR(REGEXMATCH(I211,""Peraturan Walikota""),REGEXMATCH(I211,""Peraturan Bupati""),REGEXMATCH(I211,""PERATURAN BUPATI""),REGEXMATCH(I211,""PERATURAN WALIKOTA"")),""Ada"",""Tidak Ada"")"),"Tidak Ada")</f>
        <v>Tidak Ada</v>
      </c>
      <c r="BJ211" s="98" t="str">
        <f t="shared" si="36"/>
        <v>Tidak Menjawab</v>
      </c>
      <c r="BK211" s="96" t="str">
        <f t="shared" si="37"/>
        <v>Tidak Menjawab</v>
      </c>
      <c r="BL211" s="98" t="str">
        <f t="shared" si="33"/>
        <v>Tidak Lengkap</v>
      </c>
      <c r="BM211" s="98" t="str">
        <f t="shared" si="34"/>
        <v>Tidak Lengkap</v>
      </c>
    </row>
    <row r="212">
      <c r="A212" s="96" t="s">
        <v>47</v>
      </c>
      <c r="B212" s="97">
        <v>205.0</v>
      </c>
      <c r="C212" s="96" t="s">
        <v>2295</v>
      </c>
      <c r="D212" s="98" t="s">
        <v>2296</v>
      </c>
      <c r="E212" s="98" t="s">
        <v>2297</v>
      </c>
      <c r="F212" s="135" t="s">
        <v>2298</v>
      </c>
      <c r="G212" s="135" t="s">
        <v>237</v>
      </c>
      <c r="H212" s="98" t="s">
        <v>11</v>
      </c>
      <c r="I212" s="96" t="s">
        <v>2299</v>
      </c>
      <c r="J212" s="100">
        <v>2024.0</v>
      </c>
      <c r="K212" s="100" t="s">
        <v>223</v>
      </c>
      <c r="L212" s="98" t="s">
        <v>2300</v>
      </c>
      <c r="M212" s="98" t="s">
        <v>2301</v>
      </c>
      <c r="N212" s="96" t="s">
        <v>2302</v>
      </c>
      <c r="O212" s="98" t="s">
        <v>276</v>
      </c>
      <c r="P212" s="98" t="s">
        <v>369</v>
      </c>
      <c r="Q212" s="98" t="s">
        <v>2303</v>
      </c>
      <c r="R212" s="96" t="s">
        <v>9</v>
      </c>
      <c r="S212" s="96" t="s">
        <v>21</v>
      </c>
      <c r="T212" s="96" t="s">
        <v>21</v>
      </c>
      <c r="U212" s="96" t="s">
        <v>21</v>
      </c>
      <c r="V212" s="96" t="s">
        <v>9</v>
      </c>
      <c r="W212" s="96" t="s">
        <v>21</v>
      </c>
      <c r="X212" s="96" t="s">
        <v>21</v>
      </c>
      <c r="Y212" s="96" t="s">
        <v>9</v>
      </c>
      <c r="Z212" s="96" t="s">
        <v>9</v>
      </c>
      <c r="AA212" s="96" t="s">
        <v>21</v>
      </c>
      <c r="AB212" s="96" t="s">
        <v>21</v>
      </c>
      <c r="AC212" s="96" t="s">
        <v>229</v>
      </c>
      <c r="AD212" s="96" t="s">
        <v>228</v>
      </c>
      <c r="AE212" s="96" t="s">
        <v>228</v>
      </c>
      <c r="AF212" s="96" t="s">
        <v>228</v>
      </c>
      <c r="AG212" s="96" t="s">
        <v>228</v>
      </c>
      <c r="AH212" s="96" t="s">
        <v>228</v>
      </c>
      <c r="AI212" s="96" t="s">
        <v>229</v>
      </c>
      <c r="AJ212" s="96" t="s">
        <v>228</v>
      </c>
      <c r="AK212" s="96" t="s">
        <v>228</v>
      </c>
      <c r="AL212" s="96" t="s">
        <v>228</v>
      </c>
      <c r="AM212" s="96" t="s">
        <v>228</v>
      </c>
      <c r="AN212" s="102" t="s">
        <v>2304</v>
      </c>
      <c r="AO212" s="135" t="s">
        <v>237</v>
      </c>
      <c r="AP212" s="98" t="s">
        <v>2305</v>
      </c>
      <c r="AQ212" s="135" t="s">
        <v>237</v>
      </c>
      <c r="AR212" s="135" t="s">
        <v>237</v>
      </c>
      <c r="AS212" s="135" t="s">
        <v>237</v>
      </c>
      <c r="AT212" s="135" t="s">
        <v>237</v>
      </c>
      <c r="AU212" s="135" t="s">
        <v>237</v>
      </c>
      <c r="AV212" s="135" t="s">
        <v>237</v>
      </c>
      <c r="AW212" s="135" t="s">
        <v>237</v>
      </c>
      <c r="AX212" s="135" t="s">
        <v>237</v>
      </c>
      <c r="AY212" s="98" t="s">
        <v>2306</v>
      </c>
      <c r="AZ212" s="135" t="s">
        <v>237</v>
      </c>
      <c r="BA212" s="135" t="s">
        <v>2307</v>
      </c>
      <c r="BB212" s="98"/>
      <c r="BC212" s="100">
        <f t="shared" ref="BC212:BC220" si="38">COUNTIF(AC212:AM212,"Sudah")</f>
        <v>9</v>
      </c>
      <c r="BD212" s="106" t="s">
        <v>245</v>
      </c>
      <c r="BE212" s="106" t="s">
        <v>2187</v>
      </c>
      <c r="BF212" s="106" t="s">
        <v>361</v>
      </c>
      <c r="BG212" s="101"/>
      <c r="BH212" s="101"/>
      <c r="BI212" s="100" t="str">
        <f>IFERROR(__xludf.DUMMYFUNCTION("IF(OR(REGEXMATCH(I212,""Peraturan Walikota""),REGEXMATCH(I212,""Peraturan Bupati""),REGEXMATCH(I212,""PERATURAN BUPATI""),REGEXMATCH(I212,""PERATURAN WALIKOTA"")),""Ada"",""Tidak Ada"")"),"Ada")</f>
        <v>Ada</v>
      </c>
      <c r="BJ212" s="98" t="str">
        <f t="shared" si="36"/>
        <v>Ada</v>
      </c>
      <c r="BK212" s="96" t="str">
        <f t="shared" si="37"/>
        <v>Ada</v>
      </c>
      <c r="BL212" s="98" t="str">
        <f t="shared" si="33"/>
        <v>Tidak Lengkap</v>
      </c>
      <c r="BM212" s="98" t="str">
        <f t="shared" si="34"/>
        <v>Tidak Lengkap</v>
      </c>
    </row>
    <row r="213">
      <c r="A213" s="96" t="s">
        <v>47</v>
      </c>
      <c r="B213" s="97">
        <v>206.0</v>
      </c>
      <c r="C213" s="104" t="s">
        <v>2308</v>
      </c>
      <c r="D213" s="96" t="s">
        <v>2309</v>
      </c>
      <c r="E213" s="96" t="s">
        <v>2310</v>
      </c>
      <c r="F213" s="96" t="s">
        <v>237</v>
      </c>
      <c r="G213" s="96">
        <v>8.2322299838E10</v>
      </c>
      <c r="H213" s="96" t="s">
        <v>11</v>
      </c>
      <c r="I213" s="96" t="s">
        <v>2311</v>
      </c>
      <c r="J213" s="97">
        <v>2023.0</v>
      </c>
      <c r="K213" s="97" t="s">
        <v>387</v>
      </c>
      <c r="L213" s="96" t="s">
        <v>2312</v>
      </c>
      <c r="M213" s="96" t="s">
        <v>2313</v>
      </c>
      <c r="N213" s="96" t="s">
        <v>2314</v>
      </c>
      <c r="O213" s="96" t="s">
        <v>226</v>
      </c>
      <c r="P213" s="96" t="s">
        <v>2315</v>
      </c>
      <c r="Q213" s="96" t="s">
        <v>2316</v>
      </c>
      <c r="R213" s="96" t="s">
        <v>9</v>
      </c>
      <c r="S213" s="96" t="s">
        <v>9</v>
      </c>
      <c r="T213" s="96" t="s">
        <v>9</v>
      </c>
      <c r="U213" s="96" t="s">
        <v>21</v>
      </c>
      <c r="V213" s="96" t="s">
        <v>9</v>
      </c>
      <c r="W213" s="96" t="s">
        <v>21</v>
      </c>
      <c r="X213" s="96" t="s">
        <v>21</v>
      </c>
      <c r="Y213" s="96" t="s">
        <v>21</v>
      </c>
      <c r="Z213" s="96" t="s">
        <v>21</v>
      </c>
      <c r="AA213" s="96" t="s">
        <v>21</v>
      </c>
      <c r="AB213" s="96" t="s">
        <v>21</v>
      </c>
      <c r="AC213" s="96" t="s">
        <v>228</v>
      </c>
      <c r="AD213" s="96" t="s">
        <v>228</v>
      </c>
      <c r="AE213" s="96" t="s">
        <v>228</v>
      </c>
      <c r="AF213" s="96" t="s">
        <v>228</v>
      </c>
      <c r="AG213" s="96" t="s">
        <v>228</v>
      </c>
      <c r="AH213" s="96" t="s">
        <v>228</v>
      </c>
      <c r="AI213" s="96" t="s">
        <v>228</v>
      </c>
      <c r="AJ213" s="96" t="s">
        <v>228</v>
      </c>
      <c r="AK213" s="96" t="s">
        <v>228</v>
      </c>
      <c r="AL213" s="96" t="s">
        <v>228</v>
      </c>
      <c r="AM213" s="96" t="s">
        <v>228</v>
      </c>
      <c r="AN213" s="96" t="s">
        <v>2317</v>
      </c>
      <c r="AO213" s="96" t="s">
        <v>2318</v>
      </c>
      <c r="AP213" s="96" t="s">
        <v>278</v>
      </c>
      <c r="AR213" s="99"/>
      <c r="AS213" s="99"/>
      <c r="AT213" s="98"/>
      <c r="AU213" s="98"/>
      <c r="AV213" s="98"/>
      <c r="AW213" s="98"/>
      <c r="AX213" s="96" t="s">
        <v>231</v>
      </c>
      <c r="AY213" s="98"/>
      <c r="AZ213" s="98"/>
      <c r="BA213" s="96" t="s">
        <v>2319</v>
      </c>
      <c r="BB213" s="96" t="s">
        <v>2320</v>
      </c>
      <c r="BC213" s="100">
        <f t="shared" si="38"/>
        <v>11</v>
      </c>
      <c r="BD213" s="106" t="s">
        <v>245</v>
      </c>
      <c r="BE213" s="106" t="s">
        <v>361</v>
      </c>
      <c r="BF213" s="101"/>
      <c r="BG213" s="101"/>
      <c r="BH213" s="101"/>
      <c r="BI213" s="100" t="str">
        <f>IFERROR(__xludf.DUMMYFUNCTION("IF(OR(REGEXMATCH(I213,""Peraturan Walikota""),REGEXMATCH(I213,""Peraturan Bupati""),REGEXMATCH(I213,""PERATURAN BUPATI""),REGEXMATCH(I213,""PERATURAN WALIKOTA"")),""Ada"",""Tidak Ada"")"),"Ada")</f>
        <v>Ada</v>
      </c>
      <c r="BJ213" s="98" t="str">
        <f t="shared" si="36"/>
        <v>Ada</v>
      </c>
      <c r="BK213" s="96" t="str">
        <f t="shared" si="37"/>
        <v>Ada</v>
      </c>
      <c r="BL213" s="98" t="str">
        <f t="shared" si="33"/>
        <v>Lengkap</v>
      </c>
      <c r="BM213" s="98" t="str">
        <f t="shared" si="34"/>
        <v>Tidak Lengkap</v>
      </c>
    </row>
    <row r="214">
      <c r="A214" s="96" t="s">
        <v>47</v>
      </c>
      <c r="B214" s="97">
        <v>207.0</v>
      </c>
      <c r="C214" s="96" t="s">
        <v>2321</v>
      </c>
      <c r="D214" s="96" t="s">
        <v>2322</v>
      </c>
      <c r="E214" s="96" t="s">
        <v>2323</v>
      </c>
      <c r="F214" s="96">
        <v>8.5245005656E10</v>
      </c>
      <c r="G214" s="96">
        <v>8.5245005656E10</v>
      </c>
      <c r="H214" s="96" t="s">
        <v>11</v>
      </c>
      <c r="I214" s="96" t="s">
        <v>2324</v>
      </c>
      <c r="J214" s="97">
        <v>2024.0</v>
      </c>
      <c r="K214" s="97" t="s">
        <v>387</v>
      </c>
      <c r="L214" s="96">
        <v>8.5245005656E10</v>
      </c>
      <c r="M214" s="96" t="s">
        <v>2325</v>
      </c>
      <c r="N214" s="96" t="s">
        <v>2326</v>
      </c>
      <c r="O214" s="96" t="s">
        <v>260</v>
      </c>
      <c r="P214" s="96" t="s">
        <v>2327</v>
      </c>
      <c r="Q214" s="96" t="s">
        <v>2328</v>
      </c>
      <c r="R214" s="96" t="s">
        <v>9</v>
      </c>
      <c r="S214" s="96" t="s">
        <v>21</v>
      </c>
      <c r="T214" s="96" t="s">
        <v>21</v>
      </c>
      <c r="U214" s="96" t="s">
        <v>21</v>
      </c>
      <c r="V214" s="96" t="s">
        <v>21</v>
      </c>
      <c r="W214" s="96" t="s">
        <v>21</v>
      </c>
      <c r="X214" s="96" t="s">
        <v>21</v>
      </c>
      <c r="Y214" s="96" t="s">
        <v>21</v>
      </c>
      <c r="Z214" s="96" t="s">
        <v>9</v>
      </c>
      <c r="AA214" s="96" t="s">
        <v>9</v>
      </c>
      <c r="AB214" s="96" t="s">
        <v>9</v>
      </c>
      <c r="AC214" s="96" t="s">
        <v>228</v>
      </c>
      <c r="AD214" s="96" t="s">
        <v>228</v>
      </c>
      <c r="AE214" s="96" t="s">
        <v>228</v>
      </c>
      <c r="AF214" s="96" t="s">
        <v>228</v>
      </c>
      <c r="AG214" s="96" t="s">
        <v>228</v>
      </c>
      <c r="AH214" s="96" t="s">
        <v>228</v>
      </c>
      <c r="AI214" s="96" t="s">
        <v>228</v>
      </c>
      <c r="AJ214" s="96" t="s">
        <v>228</v>
      </c>
      <c r="AK214" s="96" t="s">
        <v>228</v>
      </c>
      <c r="AL214" s="96" t="s">
        <v>228</v>
      </c>
      <c r="AM214" s="96" t="s">
        <v>228</v>
      </c>
      <c r="AO214" s="98">
        <v>116.0</v>
      </c>
      <c r="AP214" s="98" t="s">
        <v>2329</v>
      </c>
      <c r="AQ214" s="98"/>
      <c r="AR214" s="98"/>
      <c r="AS214" s="98"/>
      <c r="AT214" s="98"/>
      <c r="AU214" s="98"/>
      <c r="AV214" s="98"/>
      <c r="AW214" s="98"/>
      <c r="AX214" s="98"/>
      <c r="AY214" s="98"/>
      <c r="AZ214" s="96" t="s">
        <v>231</v>
      </c>
      <c r="BA214" s="96" t="s">
        <v>2330</v>
      </c>
      <c r="BB214" s="96" t="s">
        <v>2331</v>
      </c>
      <c r="BC214" s="100">
        <f t="shared" si="38"/>
        <v>11</v>
      </c>
      <c r="BD214" s="101"/>
      <c r="BE214" s="101"/>
      <c r="BF214" s="101"/>
      <c r="BG214" s="101"/>
      <c r="BH214" s="101"/>
      <c r="BI214" s="100" t="str">
        <f>IFERROR(__xludf.DUMMYFUNCTION("IF(OR(REGEXMATCH(I214,""Peraturan Walikota""),REGEXMATCH(I214,""Peraturan Bupati""),REGEXMATCH(I214,""PERATURAN BUPATI""),REGEXMATCH(I214,""PERATURAN WALIKOTA"")),""Ada"",""Tidak Ada"")"),"Ada")</f>
        <v>Ada</v>
      </c>
      <c r="BJ214" s="98" t="str">
        <f t="shared" si="36"/>
        <v>Ada</v>
      </c>
      <c r="BK214" s="96" t="str">
        <f t="shared" si="37"/>
        <v>Ada</v>
      </c>
      <c r="BL214" s="98" t="str">
        <f t="shared" si="33"/>
        <v>Tidak Lengkap</v>
      </c>
      <c r="BM214" s="98" t="str">
        <f t="shared" si="34"/>
        <v>Tidak Lengkap</v>
      </c>
    </row>
    <row r="215">
      <c r="A215" s="96" t="s">
        <v>47</v>
      </c>
      <c r="B215" s="97">
        <v>208.0</v>
      </c>
      <c r="C215" s="96" t="s">
        <v>2332</v>
      </c>
      <c r="D215" s="96" t="s">
        <v>2333</v>
      </c>
      <c r="E215" s="96" t="s">
        <v>2334</v>
      </c>
      <c r="F215" s="98"/>
      <c r="G215" s="98"/>
      <c r="H215" s="96" t="s">
        <v>2335</v>
      </c>
      <c r="I215" s="96" t="s">
        <v>2336</v>
      </c>
      <c r="J215" s="97">
        <v>2024.0</v>
      </c>
      <c r="K215" s="97" t="s">
        <v>387</v>
      </c>
      <c r="L215" s="96" t="s">
        <v>2333</v>
      </c>
      <c r="M215" s="96" t="s">
        <v>2337</v>
      </c>
      <c r="N215" s="96" t="s">
        <v>2338</v>
      </c>
      <c r="O215" s="96" t="s">
        <v>226</v>
      </c>
      <c r="P215" s="96" t="s">
        <v>330</v>
      </c>
      <c r="Q215" s="96" t="s">
        <v>555</v>
      </c>
      <c r="R215" s="96" t="s">
        <v>9</v>
      </c>
      <c r="S215" s="96" t="s">
        <v>9</v>
      </c>
      <c r="T215" s="96" t="s">
        <v>9</v>
      </c>
      <c r="U215" s="96" t="s">
        <v>21</v>
      </c>
      <c r="V215" s="96" t="s">
        <v>21</v>
      </c>
      <c r="W215" s="96" t="s">
        <v>21</v>
      </c>
      <c r="X215" s="96" t="s">
        <v>21</v>
      </c>
      <c r="Y215" s="96" t="s">
        <v>9</v>
      </c>
      <c r="Z215" s="96" t="s">
        <v>21</v>
      </c>
      <c r="AA215" s="96" t="s">
        <v>21</v>
      </c>
      <c r="AB215" s="96" t="s">
        <v>21</v>
      </c>
      <c r="AC215" s="96" t="s">
        <v>228</v>
      </c>
      <c r="AD215" s="96" t="s">
        <v>228</v>
      </c>
      <c r="AE215" s="96" t="s">
        <v>228</v>
      </c>
      <c r="AF215" s="96" t="s">
        <v>228</v>
      </c>
      <c r="AG215" s="96" t="s">
        <v>228</v>
      </c>
      <c r="AH215" s="96" t="s">
        <v>228</v>
      </c>
      <c r="AI215" s="96" t="s">
        <v>229</v>
      </c>
      <c r="AJ215" s="96" t="s">
        <v>229</v>
      </c>
      <c r="AK215" s="96" t="s">
        <v>229</v>
      </c>
      <c r="AL215" s="96" t="s">
        <v>228</v>
      </c>
      <c r="AM215" s="96" t="s">
        <v>228</v>
      </c>
      <c r="AN215" s="96"/>
      <c r="AO215" s="96">
        <v>69.0</v>
      </c>
      <c r="AP215" s="96"/>
      <c r="AQ215" s="96"/>
      <c r="AR215" s="99"/>
      <c r="AS215" s="99"/>
      <c r="AT215" s="98"/>
      <c r="AU215" s="98"/>
      <c r="AV215" s="98"/>
      <c r="AW215" s="98"/>
      <c r="AX215" s="96" t="s">
        <v>231</v>
      </c>
      <c r="AY215" s="98"/>
      <c r="AZ215" s="98"/>
      <c r="BA215" s="96" t="s">
        <v>2339</v>
      </c>
      <c r="BB215" s="96" t="s">
        <v>2340</v>
      </c>
      <c r="BC215" s="100">
        <f t="shared" si="38"/>
        <v>8</v>
      </c>
      <c r="BD215" s="106" t="s">
        <v>320</v>
      </c>
      <c r="BE215" s="106" t="s">
        <v>245</v>
      </c>
      <c r="BF215" s="106" t="s">
        <v>361</v>
      </c>
      <c r="BG215" s="101"/>
      <c r="BH215" s="101"/>
      <c r="BI215" s="100" t="str">
        <f>IFERROR(__xludf.DUMMYFUNCTION("IF(OR(REGEXMATCH(I215,""Peraturan Walikota""),REGEXMATCH(I215,""Peraturan Bupati""),REGEXMATCH(I215,""PERATURAN BUPATI""),REGEXMATCH(I215,""PERATURAN WALIKOTA"")),""Ada"",""Tidak Ada"")"),"Ada")</f>
        <v>Ada</v>
      </c>
      <c r="BJ215" s="98" t="str">
        <f t="shared" si="36"/>
        <v>Ada</v>
      </c>
      <c r="BK215" s="96" t="str">
        <f t="shared" si="37"/>
        <v>Ada</v>
      </c>
      <c r="BL215" s="98" t="str">
        <f t="shared" si="33"/>
        <v>Lengkap</v>
      </c>
      <c r="BM215" s="98" t="str">
        <f t="shared" si="34"/>
        <v>Tidak Lengkap</v>
      </c>
    </row>
    <row r="216">
      <c r="A216" s="96" t="s">
        <v>47</v>
      </c>
      <c r="B216" s="97">
        <v>209.0</v>
      </c>
      <c r="C216" s="96" t="s">
        <v>2341</v>
      </c>
      <c r="D216" s="96" t="s">
        <v>237</v>
      </c>
      <c r="E216" s="96" t="s">
        <v>2342</v>
      </c>
      <c r="F216" s="96" t="s">
        <v>2343</v>
      </c>
      <c r="G216" s="96">
        <v>8.2262133331E10</v>
      </c>
      <c r="H216" s="96" t="s">
        <v>11</v>
      </c>
      <c r="I216" s="96" t="s">
        <v>2344</v>
      </c>
      <c r="J216" s="97">
        <v>2025.0</v>
      </c>
      <c r="K216" s="97" t="s">
        <v>387</v>
      </c>
      <c r="L216" s="96">
        <v>8.1235006964E10</v>
      </c>
      <c r="M216" s="96" t="s">
        <v>2345</v>
      </c>
      <c r="N216" s="96" t="s">
        <v>2346</v>
      </c>
      <c r="O216" s="96" t="s">
        <v>286</v>
      </c>
      <c r="P216" s="96" t="s">
        <v>341</v>
      </c>
      <c r="Q216" s="96" t="s">
        <v>2347</v>
      </c>
      <c r="R216" s="96" t="s">
        <v>9</v>
      </c>
      <c r="S216" s="96" t="s">
        <v>9</v>
      </c>
      <c r="T216" s="96" t="s">
        <v>21</v>
      </c>
      <c r="U216" s="96" t="s">
        <v>21</v>
      </c>
      <c r="V216" s="96" t="s">
        <v>9</v>
      </c>
      <c r="W216" s="96" t="s">
        <v>9</v>
      </c>
      <c r="X216" s="96" t="s">
        <v>21</v>
      </c>
      <c r="Y216" s="96" t="s">
        <v>21</v>
      </c>
      <c r="Z216" s="96" t="s">
        <v>9</v>
      </c>
      <c r="AA216" s="96" t="s">
        <v>21</v>
      </c>
      <c r="AB216" s="96" t="s">
        <v>21</v>
      </c>
      <c r="AC216" s="96" t="s">
        <v>228</v>
      </c>
      <c r="AD216" s="96" t="s">
        <v>228</v>
      </c>
      <c r="AE216" s="96" t="s">
        <v>228</v>
      </c>
      <c r="AF216" s="96" t="s">
        <v>228</v>
      </c>
      <c r="AG216" s="96" t="s">
        <v>228</v>
      </c>
      <c r="AH216" s="96" t="s">
        <v>228</v>
      </c>
      <c r="AI216" s="96" t="s">
        <v>228</v>
      </c>
      <c r="AJ216" s="96" t="s">
        <v>228</v>
      </c>
      <c r="AK216" s="96" t="s">
        <v>228</v>
      </c>
      <c r="AL216" s="96" t="s">
        <v>228</v>
      </c>
      <c r="AM216" s="96" t="s">
        <v>228</v>
      </c>
      <c r="AO216" s="96">
        <v>79.0</v>
      </c>
      <c r="AP216" s="96" t="s">
        <v>2348</v>
      </c>
      <c r="AQ216" s="96"/>
      <c r="AR216" s="99"/>
      <c r="AS216" s="99"/>
      <c r="AT216" s="98"/>
      <c r="AU216" s="98"/>
      <c r="AV216" s="98"/>
      <c r="AW216" s="98"/>
      <c r="AX216" s="98"/>
      <c r="AY216" s="98"/>
      <c r="AZ216" s="96" t="s">
        <v>231</v>
      </c>
      <c r="BA216" s="96" t="s">
        <v>2349</v>
      </c>
      <c r="BB216" s="96" t="s">
        <v>2350</v>
      </c>
      <c r="BC216" s="100">
        <f t="shared" si="38"/>
        <v>11</v>
      </c>
      <c r="BD216" s="106" t="s">
        <v>361</v>
      </c>
      <c r="BE216" s="101"/>
      <c r="BF216" s="101"/>
      <c r="BG216" s="101"/>
      <c r="BH216" s="101"/>
      <c r="BI216" s="100" t="str">
        <f>IFERROR(__xludf.DUMMYFUNCTION("IF(OR(REGEXMATCH(I216,""Peraturan Walikota""),REGEXMATCH(I216,""Peraturan Bupati""),REGEXMATCH(I216,""PERATURAN BUPATI""),REGEXMATCH(I216,""PERATURAN WALIKOTA"")),""Ada"",""Tidak Ada"")"),"Ada")</f>
        <v>Ada</v>
      </c>
      <c r="BJ216" s="98" t="str">
        <f t="shared" si="36"/>
        <v>Ada</v>
      </c>
      <c r="BK216" s="96" t="str">
        <f t="shared" si="37"/>
        <v>Ada</v>
      </c>
      <c r="BL216" s="98" t="str">
        <f t="shared" si="33"/>
        <v>Tidak Lengkap</v>
      </c>
      <c r="BM216" s="98" t="str">
        <f t="shared" si="34"/>
        <v>Tidak Lengkap</v>
      </c>
    </row>
    <row r="217">
      <c r="A217" s="96" t="s">
        <v>47</v>
      </c>
      <c r="B217" s="97">
        <v>210.0</v>
      </c>
      <c r="C217" s="104" t="s">
        <v>2351</v>
      </c>
      <c r="D217" s="96" t="s">
        <v>2352</v>
      </c>
      <c r="E217" s="96" t="s">
        <v>2353</v>
      </c>
      <c r="F217" s="96" t="s">
        <v>237</v>
      </c>
      <c r="G217" s="96">
        <v>8.5700743448E10</v>
      </c>
      <c r="H217" s="96" t="s">
        <v>11</v>
      </c>
      <c r="I217" s="96" t="s">
        <v>2354</v>
      </c>
      <c r="J217" s="97">
        <v>2024.0</v>
      </c>
      <c r="K217" s="97" t="s">
        <v>387</v>
      </c>
      <c r="L217" s="96" t="s">
        <v>2352</v>
      </c>
      <c r="M217" s="96" t="s">
        <v>2355</v>
      </c>
      <c r="N217" s="96" t="s">
        <v>2194</v>
      </c>
      <c r="O217" s="96" t="s">
        <v>226</v>
      </c>
      <c r="P217" s="96" t="s">
        <v>341</v>
      </c>
      <c r="Q217" s="96" t="s">
        <v>2356</v>
      </c>
      <c r="R217" s="96" t="s">
        <v>9</v>
      </c>
      <c r="S217" s="96" t="s">
        <v>9</v>
      </c>
      <c r="T217" s="96" t="s">
        <v>9</v>
      </c>
      <c r="U217" s="96" t="s">
        <v>21</v>
      </c>
      <c r="V217" s="96" t="s">
        <v>9</v>
      </c>
      <c r="W217" s="96" t="s">
        <v>21</v>
      </c>
      <c r="X217" s="96" t="s">
        <v>21</v>
      </c>
      <c r="Y217" s="96" t="s">
        <v>9</v>
      </c>
      <c r="Z217" s="96" t="s">
        <v>9</v>
      </c>
      <c r="AA217" s="96" t="s">
        <v>9</v>
      </c>
      <c r="AB217" s="96" t="s">
        <v>21</v>
      </c>
      <c r="AC217" s="96" t="s">
        <v>228</v>
      </c>
      <c r="AD217" s="96" t="s">
        <v>228</v>
      </c>
      <c r="AE217" s="96" t="s">
        <v>228</v>
      </c>
      <c r="AF217" s="96" t="s">
        <v>228</v>
      </c>
      <c r="AG217" s="96" t="s">
        <v>228</v>
      </c>
      <c r="AH217" s="96" t="s">
        <v>228</v>
      </c>
      <c r="AI217" s="96" t="s">
        <v>228</v>
      </c>
      <c r="AJ217" s="96" t="s">
        <v>228</v>
      </c>
      <c r="AK217" s="96" t="s">
        <v>228</v>
      </c>
      <c r="AL217" s="96" t="s">
        <v>228</v>
      </c>
      <c r="AM217" s="96" t="s">
        <v>228</v>
      </c>
      <c r="AN217" s="96" t="s">
        <v>237</v>
      </c>
      <c r="AO217" s="96">
        <v>39.0</v>
      </c>
      <c r="AP217" s="96" t="s">
        <v>305</v>
      </c>
      <c r="AQ217" s="96"/>
      <c r="AR217" s="99"/>
      <c r="AS217" s="99"/>
      <c r="AT217" s="98"/>
      <c r="AU217" s="98"/>
      <c r="AV217" s="98"/>
      <c r="AW217" s="98"/>
      <c r="AX217" s="98"/>
      <c r="AY217" s="96" t="s">
        <v>231</v>
      </c>
      <c r="AZ217" s="98"/>
      <c r="BA217" s="96" t="s">
        <v>2357</v>
      </c>
      <c r="BB217" s="96" t="s">
        <v>2358</v>
      </c>
      <c r="BC217" s="100">
        <f t="shared" si="38"/>
        <v>11</v>
      </c>
      <c r="BD217" s="106" t="s">
        <v>245</v>
      </c>
      <c r="BE217" s="106" t="s">
        <v>361</v>
      </c>
      <c r="BF217" s="101"/>
      <c r="BG217" s="101"/>
      <c r="BH217" s="101"/>
      <c r="BI217" s="100" t="str">
        <f>IFERROR(__xludf.DUMMYFUNCTION("IF(OR(REGEXMATCH(I217,""Peraturan Walikota""),REGEXMATCH(I217,""Peraturan Bupati""),REGEXMATCH(I217,""PERATURAN BUPATI""),REGEXMATCH(I217,""PERATURAN WALIKOTA"")),""Ada"",""Tidak Ada"")"),"Ada")</f>
        <v>Ada</v>
      </c>
      <c r="BJ217" s="98" t="str">
        <f t="shared" si="36"/>
        <v>Ada</v>
      </c>
      <c r="BK217" s="96" t="str">
        <f t="shared" si="37"/>
        <v>Ada</v>
      </c>
      <c r="BL217" s="98" t="str">
        <f t="shared" si="33"/>
        <v>Lengkap</v>
      </c>
      <c r="BM217" s="98" t="str">
        <f t="shared" si="34"/>
        <v>Tidak Lengkap</v>
      </c>
    </row>
    <row r="218">
      <c r="A218" s="96" t="s">
        <v>47</v>
      </c>
      <c r="B218" s="97">
        <v>211.0</v>
      </c>
      <c r="C218" s="96" t="s">
        <v>2359</v>
      </c>
      <c r="D218" s="96" t="s">
        <v>2360</v>
      </c>
      <c r="E218" s="96" t="s">
        <v>2361</v>
      </c>
      <c r="F218" s="96">
        <v>8.1325555995E10</v>
      </c>
      <c r="G218" s="96">
        <v>8.1325555995E10</v>
      </c>
      <c r="H218" s="96" t="s">
        <v>11</v>
      </c>
      <c r="I218" s="96" t="s">
        <v>2362</v>
      </c>
      <c r="J218" s="97">
        <v>2024.0</v>
      </c>
      <c r="K218" s="97" t="s">
        <v>387</v>
      </c>
      <c r="L218" s="96">
        <v>8.1327011208E10</v>
      </c>
      <c r="M218" s="96" t="s">
        <v>2363</v>
      </c>
      <c r="N218" s="96" t="s">
        <v>2346</v>
      </c>
      <c r="O218" s="96" t="s">
        <v>226</v>
      </c>
      <c r="P218" s="96" t="s">
        <v>330</v>
      </c>
      <c r="Q218" s="96" t="s">
        <v>2364</v>
      </c>
      <c r="R218" s="96" t="s">
        <v>9</v>
      </c>
      <c r="S218" s="96" t="s">
        <v>9</v>
      </c>
      <c r="T218" s="96" t="s">
        <v>9</v>
      </c>
      <c r="U218" s="96" t="s">
        <v>21</v>
      </c>
      <c r="V218" s="96" t="s">
        <v>21</v>
      </c>
      <c r="W218" s="96" t="s">
        <v>9</v>
      </c>
      <c r="X218" s="96" t="s">
        <v>21</v>
      </c>
      <c r="Y218" s="96" t="s">
        <v>21</v>
      </c>
      <c r="Z218" s="96" t="s">
        <v>9</v>
      </c>
      <c r="AA218" s="96" t="s">
        <v>21</v>
      </c>
      <c r="AB218" s="96" t="s">
        <v>9</v>
      </c>
      <c r="AC218" s="96" t="s">
        <v>228</v>
      </c>
      <c r="AD218" s="96" t="s">
        <v>228</v>
      </c>
      <c r="AE218" s="96" t="s">
        <v>228</v>
      </c>
      <c r="AF218" s="96" t="s">
        <v>228</v>
      </c>
      <c r="AG218" s="96" t="s">
        <v>228</v>
      </c>
      <c r="AH218" s="96" t="s">
        <v>228</v>
      </c>
      <c r="AI218" s="96" t="s">
        <v>228</v>
      </c>
      <c r="AJ218" s="96" t="s">
        <v>228</v>
      </c>
      <c r="AK218" s="96" t="s">
        <v>228</v>
      </c>
      <c r="AL218" s="96" t="s">
        <v>228</v>
      </c>
      <c r="AM218" s="96" t="s">
        <v>228</v>
      </c>
      <c r="AN218" s="96" t="s">
        <v>2365</v>
      </c>
      <c r="AO218" s="96">
        <v>145.0</v>
      </c>
      <c r="AP218" s="96" t="s">
        <v>2366</v>
      </c>
      <c r="AQ218" s="96"/>
      <c r="AR218" s="99"/>
      <c r="AS218" s="99"/>
      <c r="AT218" s="98"/>
      <c r="AU218" s="98"/>
      <c r="AV218" s="98"/>
      <c r="AW218" s="98"/>
      <c r="AX218" s="98"/>
      <c r="AY218" s="96" t="s">
        <v>279</v>
      </c>
      <c r="AZ218" s="98"/>
      <c r="BA218" s="96" t="s">
        <v>2367</v>
      </c>
      <c r="BB218" s="96" t="s">
        <v>2368</v>
      </c>
      <c r="BC218" s="100">
        <f t="shared" si="38"/>
        <v>11</v>
      </c>
      <c r="BD218" s="106" t="s">
        <v>2187</v>
      </c>
      <c r="BE218" s="101"/>
      <c r="BF218" s="101"/>
      <c r="BG218" s="101"/>
      <c r="BH218" s="101"/>
      <c r="BI218" s="100" t="str">
        <f>IFERROR(__xludf.DUMMYFUNCTION("IF(OR(REGEXMATCH(I218,""Peraturan Walikota""),REGEXMATCH(I218,""Peraturan Bupati""),REGEXMATCH(I218,""PERATURAN BUPATI""),REGEXMATCH(I218,""PERATURAN WALIKOTA"")),""Ada"",""Tidak Ada"")"),"Ada")</f>
        <v>Ada</v>
      </c>
      <c r="BJ218" s="98" t="str">
        <f t="shared" si="36"/>
        <v>Ada</v>
      </c>
      <c r="BK218" s="96" t="str">
        <f t="shared" si="37"/>
        <v>Ada</v>
      </c>
      <c r="BL218" s="98" t="str">
        <f t="shared" si="33"/>
        <v>Lengkap</v>
      </c>
      <c r="BM218" s="98" t="str">
        <f t="shared" si="34"/>
        <v>Tidak Lengkap</v>
      </c>
    </row>
    <row r="219">
      <c r="A219" s="96" t="s">
        <v>47</v>
      </c>
      <c r="B219" s="97">
        <v>212.0</v>
      </c>
      <c r="C219" s="112" t="s">
        <v>2369</v>
      </c>
      <c r="D219" s="98"/>
      <c r="E219" s="98"/>
      <c r="F219" s="98"/>
      <c r="G219" s="98"/>
      <c r="H219" s="98"/>
      <c r="I219" s="96" t="s">
        <v>2370</v>
      </c>
      <c r="J219" s="97">
        <v>2025.0</v>
      </c>
      <c r="K219" s="100"/>
      <c r="L219" s="98"/>
      <c r="M219" s="98"/>
      <c r="N219" s="98"/>
      <c r="O219" s="98"/>
      <c r="P219" s="98"/>
      <c r="Q219" s="98"/>
      <c r="R219" s="98"/>
      <c r="S219" s="98"/>
      <c r="T219" s="98"/>
      <c r="U219" s="98"/>
      <c r="V219" s="98"/>
      <c r="W219" s="98"/>
      <c r="X219" s="98"/>
      <c r="Y219" s="98"/>
      <c r="Z219" s="98"/>
      <c r="AA219" s="98"/>
      <c r="AB219" s="98"/>
      <c r="AC219" s="98"/>
      <c r="AD219" s="98"/>
      <c r="AE219" s="98"/>
      <c r="AF219" s="98"/>
      <c r="AG219" s="98"/>
      <c r="AH219" s="98"/>
      <c r="AI219" s="98"/>
      <c r="AJ219" s="98"/>
      <c r="AK219" s="98"/>
      <c r="AL219" s="98"/>
      <c r="AM219" s="98"/>
      <c r="AN219" s="98"/>
      <c r="AO219" s="98"/>
      <c r="AP219" s="98"/>
      <c r="AQ219" s="98"/>
      <c r="AR219" s="98"/>
      <c r="AS219" s="98"/>
      <c r="AT219" s="98"/>
      <c r="AU219" s="98"/>
      <c r="AV219" s="98"/>
      <c r="AW219" s="98"/>
      <c r="AX219" s="98"/>
      <c r="AY219" s="98"/>
      <c r="AZ219" s="98"/>
      <c r="BA219" s="98"/>
      <c r="BB219" s="98"/>
      <c r="BC219" s="100">
        <f t="shared" si="38"/>
        <v>0</v>
      </c>
      <c r="BD219" s="101"/>
      <c r="BE219" s="101"/>
      <c r="BF219" s="101"/>
      <c r="BG219" s="101"/>
      <c r="BH219" s="101"/>
      <c r="BI219" s="100" t="str">
        <f>IFERROR(__xludf.DUMMYFUNCTION("IF(OR(REGEXMATCH(I219,""Peraturan Walikota""),REGEXMATCH(I219,""Peraturan Bupati""),REGEXMATCH(I219,""PERATURAN BUPATI""),REGEXMATCH(I219,""PERATURAN WALIKOTA"")),""Ada"",""Tidak Ada"")"),"Ada")</f>
        <v>Ada</v>
      </c>
      <c r="BJ219" s="98" t="str">
        <f t="shared" si="36"/>
        <v>Tidak Menjawab</v>
      </c>
      <c r="BK219" s="96" t="str">
        <f t="shared" si="37"/>
        <v>Tidak Menjawab</v>
      </c>
      <c r="BL219" s="98" t="str">
        <f t="shared" si="33"/>
        <v>Tidak Lengkap</v>
      </c>
      <c r="BM219" s="98" t="str">
        <f t="shared" si="34"/>
        <v>Tidak Lengkap</v>
      </c>
    </row>
    <row r="220">
      <c r="A220" s="96" t="s">
        <v>47</v>
      </c>
      <c r="B220" s="97">
        <v>213.0</v>
      </c>
      <c r="C220" s="112" t="s">
        <v>2371</v>
      </c>
      <c r="D220" s="98" t="s">
        <v>237</v>
      </c>
      <c r="E220" s="98" t="s">
        <v>2372</v>
      </c>
      <c r="F220" s="98" t="s">
        <v>237</v>
      </c>
      <c r="G220" s="135" t="s">
        <v>2373</v>
      </c>
      <c r="H220" s="98"/>
      <c r="I220" s="136" t="s">
        <v>2374</v>
      </c>
      <c r="J220" s="97">
        <v>2025.0</v>
      </c>
      <c r="K220" s="100"/>
      <c r="L220" s="98" t="s">
        <v>2375</v>
      </c>
      <c r="M220" s="98" t="s">
        <v>2376</v>
      </c>
      <c r="N220" s="96" t="s">
        <v>2302</v>
      </c>
      <c r="O220" s="98" t="s">
        <v>253</v>
      </c>
      <c r="P220" s="96" t="s">
        <v>2377</v>
      </c>
      <c r="Q220" s="98" t="s">
        <v>2378</v>
      </c>
      <c r="R220" s="96" t="s">
        <v>21</v>
      </c>
      <c r="S220" s="96" t="s">
        <v>9</v>
      </c>
      <c r="T220" s="96" t="s">
        <v>21</v>
      </c>
      <c r="U220" s="96" t="s">
        <v>21</v>
      </c>
      <c r="V220" s="96" t="s">
        <v>9</v>
      </c>
      <c r="W220" s="96" t="s">
        <v>9</v>
      </c>
      <c r="X220" s="96" t="s">
        <v>21</v>
      </c>
      <c r="Y220" s="96" t="s">
        <v>21</v>
      </c>
      <c r="Z220" s="96" t="s">
        <v>9</v>
      </c>
      <c r="AA220" s="96" t="s">
        <v>21</v>
      </c>
      <c r="AB220" s="96" t="s">
        <v>21</v>
      </c>
      <c r="AC220" s="96" t="s">
        <v>228</v>
      </c>
      <c r="AD220" s="96" t="s">
        <v>228</v>
      </c>
      <c r="AE220" s="96" t="s">
        <v>228</v>
      </c>
      <c r="AF220" s="96" t="s">
        <v>229</v>
      </c>
      <c r="AG220" s="98"/>
      <c r="AH220" s="98"/>
      <c r="AI220" s="98"/>
      <c r="AJ220" s="98"/>
      <c r="AK220" s="98"/>
      <c r="AL220" s="98"/>
      <c r="AM220" s="98"/>
      <c r="AN220" s="96" t="s">
        <v>2379</v>
      </c>
      <c r="AO220" s="98">
        <v>40.0</v>
      </c>
      <c r="AP220" s="98" t="s">
        <v>2380</v>
      </c>
      <c r="AQ220" s="98"/>
      <c r="AR220" s="98"/>
      <c r="AS220" s="98"/>
      <c r="AT220" s="98"/>
      <c r="AU220" s="98"/>
      <c r="AV220" s="98"/>
      <c r="AW220" s="98"/>
      <c r="AX220" s="98"/>
      <c r="AY220" s="98"/>
      <c r="AZ220" s="98"/>
      <c r="BA220" s="98"/>
      <c r="BB220" s="98"/>
      <c r="BC220" s="100">
        <f t="shared" si="38"/>
        <v>3</v>
      </c>
      <c r="BD220" s="101"/>
      <c r="BE220" s="101"/>
      <c r="BF220" s="101"/>
      <c r="BG220" s="101"/>
      <c r="BH220" s="101"/>
      <c r="BI220" s="100" t="str">
        <f>IFERROR(__xludf.DUMMYFUNCTION("IF(OR(REGEXMATCH(I220,""Peraturan Walikota""),REGEXMATCH(I220,""Peraturan Bupati""),REGEXMATCH(I220,""PERATURAN BUPATI""),REGEXMATCH(I220,""PERATURAN WALIKOTA"")),""Ada"",""Tidak Ada"")"),"Ada")</f>
        <v>Ada</v>
      </c>
      <c r="BJ220" s="98" t="str">
        <f t="shared" si="36"/>
        <v>Ada</v>
      </c>
      <c r="BK220" s="96" t="str">
        <f t="shared" si="37"/>
        <v>Ada</v>
      </c>
      <c r="BL220" s="98" t="str">
        <f t="shared" si="33"/>
        <v>Tidak Lengkap</v>
      </c>
      <c r="BM220" s="98" t="str">
        <f t="shared" si="34"/>
        <v>Tidak Lengkap</v>
      </c>
    </row>
    <row r="221">
      <c r="A221" s="96" t="s">
        <v>47</v>
      </c>
      <c r="B221" s="97">
        <v>214.0</v>
      </c>
      <c r="C221" s="96" t="s">
        <v>2381</v>
      </c>
      <c r="D221" s="98" t="s">
        <v>2382</v>
      </c>
      <c r="E221" s="98" t="s">
        <v>2383</v>
      </c>
      <c r="F221" s="98">
        <f>82243450806</f>
        <v>82243450806</v>
      </c>
      <c r="G221" s="98">
        <v>8.2243450806E10</v>
      </c>
      <c r="H221" s="98" t="s">
        <v>2384</v>
      </c>
      <c r="I221" s="137"/>
      <c r="J221" s="100"/>
      <c r="K221" s="100"/>
      <c r="L221" s="98"/>
      <c r="M221" s="98"/>
      <c r="N221" s="98"/>
      <c r="O221" s="98"/>
      <c r="P221" s="98"/>
      <c r="Q221" s="98"/>
      <c r="R221" s="98"/>
      <c r="S221" s="98"/>
      <c r="T221" s="98"/>
      <c r="U221" s="98"/>
      <c r="V221" s="98"/>
      <c r="W221" s="98"/>
      <c r="X221" s="98"/>
      <c r="Y221" s="98"/>
      <c r="Z221" s="98"/>
      <c r="AA221" s="98"/>
      <c r="AB221" s="98"/>
      <c r="AC221" s="98"/>
      <c r="AD221" s="98"/>
      <c r="AE221" s="98"/>
      <c r="AF221" s="98"/>
      <c r="AG221" s="98"/>
      <c r="AH221" s="98"/>
      <c r="AI221" s="98"/>
      <c r="AJ221" s="98"/>
      <c r="AK221" s="98"/>
      <c r="AL221" s="98"/>
      <c r="AM221" s="98"/>
      <c r="AN221" s="98"/>
      <c r="AO221" s="98"/>
      <c r="AP221" s="98"/>
      <c r="AQ221" s="98"/>
      <c r="AR221" s="98"/>
      <c r="AS221" s="98"/>
      <c r="AT221" s="98"/>
      <c r="AU221" s="98"/>
      <c r="AV221" s="98"/>
      <c r="AW221" s="98"/>
      <c r="AX221" s="98"/>
      <c r="AY221" s="98"/>
      <c r="AZ221" s="98"/>
      <c r="BA221" s="98"/>
      <c r="BB221" s="98"/>
      <c r="BC221" s="100"/>
      <c r="BD221" s="101"/>
      <c r="BE221" s="101"/>
      <c r="BF221" s="101"/>
      <c r="BG221" s="101"/>
      <c r="BH221" s="101"/>
      <c r="BI221" s="100" t="str">
        <f>IFERROR(__xludf.DUMMYFUNCTION("IF(OR(REGEXMATCH(I221,""Peraturan Walikota""),REGEXMATCH(I221,""Peraturan Bupati""),REGEXMATCH(I221,""PERATURAN BUPATI""),REGEXMATCH(I221,""PERATURAN WALIKOTA"")),""Ada"",""Tidak Ada"")"),"Tidak Ada")</f>
        <v>Tidak Ada</v>
      </c>
      <c r="BJ221" s="98" t="str">
        <f t="shared" si="36"/>
        <v>Tidak Menjawab</v>
      </c>
      <c r="BK221" s="96" t="str">
        <f t="shared" si="37"/>
        <v>Tidak Menjawab</v>
      </c>
      <c r="BL221" s="98" t="str">
        <f t="shared" si="33"/>
        <v>Tidak Lengkap</v>
      </c>
      <c r="BM221" s="98" t="str">
        <f t="shared" si="34"/>
        <v>Tidak Lengkap</v>
      </c>
    </row>
    <row r="222">
      <c r="A222" s="96" t="s">
        <v>47</v>
      </c>
      <c r="B222" s="97">
        <v>215.0</v>
      </c>
      <c r="C222" s="112" t="s">
        <v>2385</v>
      </c>
      <c r="D222" s="98" t="s">
        <v>715</v>
      </c>
      <c r="E222" s="98"/>
      <c r="F222" s="98"/>
      <c r="G222" s="98"/>
      <c r="H222" s="98" t="s">
        <v>11</v>
      </c>
      <c r="I222" s="96" t="s">
        <v>2386</v>
      </c>
      <c r="J222" s="97">
        <v>2025.0</v>
      </c>
      <c r="K222" s="100"/>
      <c r="L222" s="98"/>
      <c r="M222" s="98"/>
      <c r="N222" s="98"/>
      <c r="O222" s="98"/>
      <c r="P222" s="98"/>
      <c r="Q222" s="98"/>
      <c r="R222" s="98"/>
      <c r="S222" s="98"/>
      <c r="T222" s="98"/>
      <c r="U222" s="98"/>
      <c r="V222" s="98"/>
      <c r="W222" s="98"/>
      <c r="X222" s="98"/>
      <c r="Y222" s="98"/>
      <c r="Z222" s="98"/>
      <c r="AA222" s="98"/>
      <c r="AB222" s="98"/>
      <c r="AC222" s="98"/>
      <c r="AD222" s="98"/>
      <c r="AE222" s="98"/>
      <c r="AF222" s="98"/>
      <c r="AG222" s="98"/>
      <c r="AH222" s="98"/>
      <c r="AI222" s="98"/>
      <c r="AJ222" s="98"/>
      <c r="AK222" s="98"/>
      <c r="AL222" s="98"/>
      <c r="AM222" s="98"/>
      <c r="AN222" s="98"/>
      <c r="AO222" s="98"/>
      <c r="AP222" s="98"/>
      <c r="AQ222" s="98"/>
      <c r="AR222" s="98"/>
      <c r="AS222" s="98"/>
      <c r="AT222" s="98"/>
      <c r="AU222" s="98"/>
      <c r="AV222" s="98"/>
      <c r="AW222" s="98"/>
      <c r="AX222" s="98"/>
      <c r="AY222" s="98"/>
      <c r="AZ222" s="98"/>
      <c r="BA222" s="98"/>
      <c r="BB222" s="98"/>
      <c r="BC222" s="100">
        <f>COUNTIF(AC222:AM222,"Sudah")</f>
        <v>0</v>
      </c>
      <c r="BD222" s="101"/>
      <c r="BE222" s="101"/>
      <c r="BF222" s="101"/>
      <c r="BG222" s="101"/>
      <c r="BH222" s="101"/>
      <c r="BI222" s="100" t="str">
        <f>IFERROR(__xludf.DUMMYFUNCTION("IF(OR(REGEXMATCH(I222,""Peraturan Walikota""),REGEXMATCH(I222,""Peraturan Bupati""),REGEXMATCH(I222,""PERATURAN BUPATI""),REGEXMATCH(I222,""PERATURAN WALIKOTA"")),""Ada"",""Tidak Ada"")"),"Ada")</f>
        <v>Ada</v>
      </c>
      <c r="BJ222" s="98" t="str">
        <f t="shared" si="36"/>
        <v>Tidak Menjawab</v>
      </c>
      <c r="BK222" s="96" t="str">
        <f t="shared" si="37"/>
        <v>Tidak Menjawab</v>
      </c>
      <c r="BL222" s="98" t="str">
        <f t="shared" si="33"/>
        <v>Tidak Lengkap</v>
      </c>
      <c r="BM222" s="98" t="str">
        <f t="shared" si="34"/>
        <v>Tidak Lengkap</v>
      </c>
    </row>
    <row r="223">
      <c r="A223" s="96" t="s">
        <v>47</v>
      </c>
      <c r="B223" s="97">
        <v>216.0</v>
      </c>
      <c r="C223" s="96" t="s">
        <v>2387</v>
      </c>
      <c r="D223" s="96" t="s">
        <v>2388</v>
      </c>
      <c r="E223" s="96" t="s">
        <v>2389</v>
      </c>
      <c r="F223" s="96" t="s">
        <v>2390</v>
      </c>
      <c r="G223" s="96">
        <v>8.9525643548E10</v>
      </c>
      <c r="H223" s="96" t="s">
        <v>2391</v>
      </c>
      <c r="I223" s="96"/>
      <c r="J223" s="97"/>
      <c r="K223" s="97"/>
      <c r="L223" s="96" t="s">
        <v>2392</v>
      </c>
      <c r="M223" s="96" t="s">
        <v>2393</v>
      </c>
      <c r="N223" s="96" t="s">
        <v>2394</v>
      </c>
      <c r="O223" s="96" t="s">
        <v>226</v>
      </c>
      <c r="P223" s="96" t="s">
        <v>287</v>
      </c>
      <c r="Q223" s="96" t="s">
        <v>2395</v>
      </c>
      <c r="R223" s="96" t="s">
        <v>9</v>
      </c>
      <c r="S223" s="96" t="s">
        <v>9</v>
      </c>
      <c r="T223" s="96" t="s">
        <v>9</v>
      </c>
      <c r="U223" s="96" t="s">
        <v>9</v>
      </c>
      <c r="V223" s="96" t="s">
        <v>9</v>
      </c>
      <c r="W223" s="96" t="s">
        <v>9</v>
      </c>
      <c r="X223" s="96" t="s">
        <v>21</v>
      </c>
      <c r="Y223" s="96" t="s">
        <v>21</v>
      </c>
      <c r="Z223" s="96" t="s">
        <v>9</v>
      </c>
      <c r="AA223" s="96" t="s">
        <v>21</v>
      </c>
      <c r="AB223" s="96" t="s">
        <v>21</v>
      </c>
      <c r="AC223" s="96" t="s">
        <v>228</v>
      </c>
      <c r="AD223" s="96" t="s">
        <v>228</v>
      </c>
      <c r="AE223" s="96" t="s">
        <v>228</v>
      </c>
      <c r="AF223" s="96" t="s">
        <v>228</v>
      </c>
      <c r="AG223" s="96" t="s">
        <v>228</v>
      </c>
      <c r="AH223" s="96" t="s">
        <v>228</v>
      </c>
      <c r="AI223" s="96" t="s">
        <v>228</v>
      </c>
      <c r="AJ223" s="96" t="s">
        <v>228</v>
      </c>
      <c r="AK223" s="96" t="s">
        <v>228</v>
      </c>
      <c r="AL223" s="96" t="s">
        <v>228</v>
      </c>
      <c r="AM223" s="96" t="s">
        <v>228</v>
      </c>
      <c r="AN223" s="96"/>
      <c r="AO223" s="96">
        <v>43.0</v>
      </c>
      <c r="AP223" s="96" t="s">
        <v>2396</v>
      </c>
      <c r="AQ223" s="96"/>
      <c r="AR223" s="105"/>
      <c r="AS223" s="105"/>
      <c r="AT223" s="98"/>
      <c r="AU223" s="98"/>
      <c r="AV223" s="98"/>
      <c r="AW223" s="98"/>
      <c r="AX223" s="98"/>
      <c r="AY223" s="98"/>
      <c r="AZ223" s="96" t="s">
        <v>231</v>
      </c>
      <c r="BA223" s="96" t="s">
        <v>2397</v>
      </c>
      <c r="BB223" s="96" t="s">
        <v>2398</v>
      </c>
      <c r="BC223" s="100"/>
      <c r="BD223" s="106" t="s">
        <v>2187</v>
      </c>
      <c r="BE223" s="101"/>
      <c r="BF223" s="101"/>
      <c r="BG223" s="101"/>
      <c r="BH223" s="101"/>
      <c r="BI223" s="100" t="str">
        <f>IFERROR(__xludf.DUMMYFUNCTION("IF(OR(REGEXMATCH(I223,""Peraturan Walikota""),REGEXMATCH(I223,""Peraturan Bupati""),REGEXMATCH(I223,""PERATURAN BUPATI""),REGEXMATCH(I223,""PERATURAN WALIKOTA"")),""Ada"",""Tidak Ada"")"),"Tidak Ada")</f>
        <v>Tidak Ada</v>
      </c>
      <c r="BJ223" s="98" t="str">
        <f t="shared" si="36"/>
        <v>Ada</v>
      </c>
      <c r="BK223" s="96" t="str">
        <f t="shared" si="37"/>
        <v>Tidak Ada</v>
      </c>
      <c r="BL223" s="98" t="str">
        <f t="shared" si="33"/>
        <v>Lengkap</v>
      </c>
      <c r="BM223" s="98" t="str">
        <f t="shared" si="34"/>
        <v>Tidak Lengkap</v>
      </c>
    </row>
    <row r="224">
      <c r="A224" s="96" t="s">
        <v>47</v>
      </c>
      <c r="B224" s="97">
        <v>217.0</v>
      </c>
      <c r="C224" s="96" t="s">
        <v>2399</v>
      </c>
      <c r="D224" s="98"/>
      <c r="E224" s="98"/>
      <c r="F224" s="98"/>
      <c r="G224" s="98"/>
      <c r="H224" s="98"/>
      <c r="I224" s="98"/>
      <c r="J224" s="100"/>
      <c r="K224" s="100"/>
      <c r="L224" s="98"/>
      <c r="M224" s="98"/>
      <c r="N224" s="98"/>
      <c r="O224" s="98"/>
      <c r="P224" s="98"/>
      <c r="Q224" s="98"/>
      <c r="R224" s="98"/>
      <c r="S224" s="98"/>
      <c r="T224" s="98"/>
      <c r="U224" s="98"/>
      <c r="V224" s="98"/>
      <c r="W224" s="98"/>
      <c r="X224" s="98"/>
      <c r="Y224" s="98"/>
      <c r="Z224" s="98"/>
      <c r="AA224" s="98"/>
      <c r="AB224" s="98"/>
      <c r="AC224" s="98"/>
      <c r="AD224" s="98"/>
      <c r="AE224" s="98"/>
      <c r="AF224" s="98"/>
      <c r="AG224" s="98"/>
      <c r="AH224" s="98"/>
      <c r="AI224" s="98"/>
      <c r="AJ224" s="98"/>
      <c r="AK224" s="98"/>
      <c r="AL224" s="98"/>
      <c r="AM224" s="98"/>
      <c r="AN224" s="98"/>
      <c r="AO224" s="98"/>
      <c r="AP224" s="98"/>
      <c r="AQ224" s="98"/>
      <c r="AR224" s="98"/>
      <c r="AS224" s="98"/>
      <c r="AT224" s="98"/>
      <c r="AU224" s="98"/>
      <c r="AV224" s="98"/>
      <c r="AW224" s="98"/>
      <c r="AX224" s="98"/>
      <c r="AY224" s="98"/>
      <c r="AZ224" s="98"/>
      <c r="BA224" s="98"/>
      <c r="BB224" s="98"/>
      <c r="BC224" s="100"/>
      <c r="BD224" s="106" t="s">
        <v>2187</v>
      </c>
      <c r="BE224" s="101"/>
      <c r="BF224" s="101"/>
      <c r="BG224" s="101"/>
      <c r="BH224" s="101"/>
      <c r="BI224" s="100" t="str">
        <f>IFERROR(__xludf.DUMMYFUNCTION("IF(OR(REGEXMATCH(I224,""Peraturan Walikota""),REGEXMATCH(I224,""Peraturan Bupati""),REGEXMATCH(I224,""PERATURAN BUPATI""),REGEXMATCH(I224,""PERATURAN WALIKOTA"")),""Ada"",""Tidak Ada"")"),"Tidak Ada")</f>
        <v>Tidak Ada</v>
      </c>
      <c r="BJ224" s="98" t="str">
        <f t="shared" si="36"/>
        <v>Tidak Menjawab</v>
      </c>
      <c r="BK224" s="96" t="str">
        <f t="shared" si="37"/>
        <v>Tidak Menjawab</v>
      </c>
      <c r="BL224" s="98" t="str">
        <f t="shared" si="33"/>
        <v>Tidak Lengkap</v>
      </c>
      <c r="BM224" s="98" t="str">
        <f t="shared" si="34"/>
        <v>Tidak Lengkap</v>
      </c>
    </row>
    <row r="225">
      <c r="A225" s="96" t="s">
        <v>47</v>
      </c>
      <c r="B225" s="97">
        <v>218.0</v>
      </c>
      <c r="C225" s="96" t="s">
        <v>2400</v>
      </c>
      <c r="D225" s="98" t="s">
        <v>2401</v>
      </c>
      <c r="E225" s="98" t="s">
        <v>2402</v>
      </c>
      <c r="F225" s="98" t="s">
        <v>2403</v>
      </c>
      <c r="G225" s="98" t="s">
        <v>2404</v>
      </c>
      <c r="H225" s="96" t="s">
        <v>2405</v>
      </c>
      <c r="I225" s="98"/>
      <c r="J225" s="100"/>
      <c r="K225" s="100"/>
      <c r="L225" s="98" t="s">
        <v>2404</v>
      </c>
      <c r="M225" s="98" t="s">
        <v>2406</v>
      </c>
      <c r="N225" s="98"/>
      <c r="O225" s="96" t="s">
        <v>253</v>
      </c>
      <c r="P225" s="96" t="s">
        <v>369</v>
      </c>
      <c r="Q225" s="98" t="s">
        <v>2407</v>
      </c>
      <c r="R225" s="96" t="s">
        <v>9</v>
      </c>
      <c r="S225" s="96" t="s">
        <v>21</v>
      </c>
      <c r="T225" s="96" t="s">
        <v>21</v>
      </c>
      <c r="U225" s="96" t="s">
        <v>21</v>
      </c>
      <c r="V225" s="96" t="s">
        <v>21</v>
      </c>
      <c r="W225" s="96" t="s">
        <v>9</v>
      </c>
      <c r="X225" s="96" t="s">
        <v>21</v>
      </c>
      <c r="Y225" s="96" t="s">
        <v>21</v>
      </c>
      <c r="Z225" s="96" t="s">
        <v>21</v>
      </c>
      <c r="AA225" s="96" t="s">
        <v>21</v>
      </c>
      <c r="AB225" s="96" t="s">
        <v>9</v>
      </c>
      <c r="AC225" s="96" t="s">
        <v>228</v>
      </c>
      <c r="AD225" s="96" t="s">
        <v>228</v>
      </c>
      <c r="AE225" s="96" t="s">
        <v>228</v>
      </c>
      <c r="AF225" s="96" t="s">
        <v>229</v>
      </c>
      <c r="AG225" s="98"/>
      <c r="AH225" s="98"/>
      <c r="AI225" s="98"/>
      <c r="AJ225" s="98"/>
      <c r="AK225" s="98"/>
      <c r="AL225" s="98"/>
      <c r="AM225" s="98"/>
      <c r="AN225" s="102" t="s">
        <v>2408</v>
      </c>
      <c r="AO225" s="98">
        <v>94.0</v>
      </c>
      <c r="AP225" s="98" t="s">
        <v>2409</v>
      </c>
      <c r="AQ225" s="98"/>
      <c r="AR225" s="98"/>
      <c r="AS225" s="98"/>
      <c r="AT225" s="98"/>
      <c r="AU225" s="98"/>
      <c r="AV225" s="98"/>
      <c r="AW225" s="98"/>
      <c r="AX225" s="98"/>
      <c r="AY225" s="98"/>
      <c r="AZ225" s="98"/>
      <c r="BA225" s="98" t="s">
        <v>2410</v>
      </c>
      <c r="BB225" s="98"/>
      <c r="BC225" s="100"/>
      <c r="BD225" s="101"/>
      <c r="BE225" s="101"/>
      <c r="BF225" s="101"/>
      <c r="BG225" s="101"/>
      <c r="BH225" s="101"/>
      <c r="BI225" s="100" t="str">
        <f>IFERROR(__xludf.DUMMYFUNCTION("IF(OR(REGEXMATCH(I225,""Peraturan Walikota""),REGEXMATCH(I225,""Peraturan Bupati""),REGEXMATCH(I225,""PERATURAN BUPATI""),REGEXMATCH(I225,""PERATURAN WALIKOTA"")),""Ada"",""Tidak Ada"")"),"Tidak Ada")</f>
        <v>Tidak Ada</v>
      </c>
      <c r="BJ225" s="98" t="str">
        <f t="shared" si="36"/>
        <v>Ada</v>
      </c>
      <c r="BK225" s="96" t="str">
        <f t="shared" si="37"/>
        <v>Ada</v>
      </c>
      <c r="BL225" s="98" t="str">
        <f t="shared" si="33"/>
        <v>Tidak Lengkap</v>
      </c>
      <c r="BM225" s="98" t="str">
        <f t="shared" si="34"/>
        <v>Tidak Lengkap</v>
      </c>
    </row>
    <row r="226">
      <c r="A226" s="96" t="s">
        <v>47</v>
      </c>
      <c r="B226" s="97">
        <v>219.0</v>
      </c>
      <c r="C226" s="112" t="s">
        <v>2411</v>
      </c>
      <c r="D226" s="96" t="s">
        <v>237</v>
      </c>
      <c r="E226" s="96" t="s">
        <v>2412</v>
      </c>
      <c r="F226" s="96" t="s">
        <v>237</v>
      </c>
      <c r="G226" s="96" t="s">
        <v>237</v>
      </c>
      <c r="H226" s="96"/>
      <c r="I226" s="138" t="s">
        <v>2413</v>
      </c>
      <c r="J226" s="97">
        <v>2025.0</v>
      </c>
      <c r="K226" s="97"/>
      <c r="L226" s="96" t="s">
        <v>237</v>
      </c>
      <c r="M226" s="96" t="s">
        <v>237</v>
      </c>
      <c r="N226" s="96" t="s">
        <v>669</v>
      </c>
      <c r="O226" s="96" t="s">
        <v>226</v>
      </c>
      <c r="P226" s="96" t="s">
        <v>287</v>
      </c>
      <c r="Q226" s="96" t="s">
        <v>237</v>
      </c>
      <c r="R226" s="96" t="s">
        <v>21</v>
      </c>
      <c r="S226" s="96" t="s">
        <v>21</v>
      </c>
      <c r="T226" s="96" t="s">
        <v>21</v>
      </c>
      <c r="U226" s="96" t="s">
        <v>9</v>
      </c>
      <c r="V226" s="96" t="s">
        <v>9</v>
      </c>
      <c r="W226" s="96" t="s">
        <v>9</v>
      </c>
      <c r="X226" s="96" t="s">
        <v>9</v>
      </c>
      <c r="Y226" s="96" t="s">
        <v>9</v>
      </c>
      <c r="Z226" s="96" t="s">
        <v>9</v>
      </c>
      <c r="AA226" s="96" t="s">
        <v>21</v>
      </c>
      <c r="AB226" s="96" t="s">
        <v>21</v>
      </c>
      <c r="AC226" s="96" t="s">
        <v>229</v>
      </c>
      <c r="AD226" s="96" t="s">
        <v>229</v>
      </c>
      <c r="AE226" s="96" t="s">
        <v>229</v>
      </c>
      <c r="AF226" s="96" t="s">
        <v>229</v>
      </c>
      <c r="AG226" s="96" t="s">
        <v>229</v>
      </c>
      <c r="AH226" s="96" t="s">
        <v>229</v>
      </c>
      <c r="AI226" s="96" t="s">
        <v>229</v>
      </c>
      <c r="AJ226" s="96" t="s">
        <v>229</v>
      </c>
      <c r="AK226" s="96" t="s">
        <v>229</v>
      </c>
      <c r="AL226" s="96" t="s">
        <v>229</v>
      </c>
      <c r="AM226" s="96" t="s">
        <v>229</v>
      </c>
      <c r="AN226" s="96" t="s">
        <v>2414</v>
      </c>
      <c r="AO226" s="96">
        <v>29.0</v>
      </c>
      <c r="AP226" s="96" t="s">
        <v>1940</v>
      </c>
      <c r="AQ226" s="96"/>
      <c r="AR226" s="99"/>
      <c r="AS226" s="96"/>
      <c r="AT226" s="98"/>
      <c r="AU226" s="98"/>
      <c r="AV226" s="98"/>
      <c r="AW226" s="98"/>
      <c r="AX226" s="98"/>
      <c r="AY226" s="98"/>
      <c r="AZ226" s="98"/>
      <c r="BA226" s="96" t="s">
        <v>2415</v>
      </c>
      <c r="BB226" s="98"/>
      <c r="BC226" s="100">
        <f>COUNTIF(AC226:AM226,"Sudah")</f>
        <v>0</v>
      </c>
      <c r="BD226" s="101"/>
      <c r="BE226" s="101"/>
      <c r="BF226" s="101"/>
      <c r="BG226" s="101"/>
      <c r="BH226" s="101"/>
      <c r="BI226" s="100" t="str">
        <f>IFERROR(__xludf.DUMMYFUNCTION("IF(OR(REGEXMATCH(I226,""Peraturan Walikota""),REGEXMATCH(I226,""Peraturan Bupati""),REGEXMATCH(I226,""PERATURAN BUPATI""),REGEXMATCH(I226,""PERATURAN WALIKOTA"")),""Ada"",""Tidak Ada"")"),"Ada")</f>
        <v>Ada</v>
      </c>
      <c r="BJ226" s="98" t="str">
        <f t="shared" si="36"/>
        <v>Ada</v>
      </c>
      <c r="BK226" s="96" t="str">
        <f t="shared" si="37"/>
        <v>Tidak Ada</v>
      </c>
      <c r="BL226" s="98" t="str">
        <f t="shared" si="33"/>
        <v>Tidak Lengkap</v>
      </c>
      <c r="BM226" s="98" t="str">
        <f t="shared" si="34"/>
        <v>Tidak Lengkap</v>
      </c>
    </row>
    <row r="227">
      <c r="A227" s="96" t="s">
        <v>47</v>
      </c>
      <c r="B227" s="97">
        <v>220.0</v>
      </c>
      <c r="C227" s="96" t="s">
        <v>2416</v>
      </c>
      <c r="D227" s="98" t="s">
        <v>2417</v>
      </c>
      <c r="E227" s="98" t="s">
        <v>2418</v>
      </c>
      <c r="F227" s="135" t="s">
        <v>237</v>
      </c>
      <c r="G227" s="135" t="s">
        <v>237</v>
      </c>
      <c r="H227" s="98" t="s">
        <v>2419</v>
      </c>
      <c r="I227" s="137"/>
      <c r="J227" s="100"/>
      <c r="K227" s="100"/>
      <c r="L227" s="98">
        <v>0.0</v>
      </c>
      <c r="M227" s="135" t="s">
        <v>237</v>
      </c>
      <c r="N227" s="135" t="s">
        <v>237</v>
      </c>
      <c r="O227" s="96" t="s">
        <v>884</v>
      </c>
      <c r="P227" s="98" t="s">
        <v>647</v>
      </c>
      <c r="Q227" s="98" t="s">
        <v>2419</v>
      </c>
      <c r="R227" s="98"/>
      <c r="S227" s="98"/>
      <c r="T227" s="98"/>
      <c r="U227" s="98"/>
      <c r="V227" s="98"/>
      <c r="W227" s="98"/>
      <c r="X227" s="98"/>
      <c r="Y227" s="98"/>
      <c r="Z227" s="98"/>
      <c r="AA227" s="98"/>
      <c r="AB227" s="98"/>
      <c r="AC227" s="98"/>
      <c r="AD227" s="98"/>
      <c r="AE227" s="98"/>
      <c r="AF227" s="98"/>
      <c r="AG227" s="98"/>
      <c r="AH227" s="98"/>
      <c r="AI227" s="98"/>
      <c r="AJ227" s="98"/>
      <c r="AK227" s="98"/>
      <c r="AL227" s="98"/>
      <c r="AM227" s="98"/>
      <c r="AN227" s="135" t="s">
        <v>237</v>
      </c>
      <c r="AO227" s="98">
        <v>56.0</v>
      </c>
      <c r="AP227" s="135" t="s">
        <v>237</v>
      </c>
      <c r="AQ227" s="98"/>
      <c r="AR227" s="98"/>
      <c r="AS227" s="98"/>
      <c r="AT227" s="98"/>
      <c r="AU227" s="98"/>
      <c r="AV227" s="98"/>
      <c r="AW227" s="98"/>
      <c r="AX227" s="98"/>
      <c r="AY227" s="98"/>
      <c r="AZ227" s="98"/>
      <c r="BA227" s="98" t="s">
        <v>2420</v>
      </c>
      <c r="BB227" s="98"/>
      <c r="BC227" s="100"/>
      <c r="BD227" s="106" t="s">
        <v>2187</v>
      </c>
      <c r="BE227" s="101"/>
      <c r="BF227" s="101"/>
      <c r="BG227" s="101"/>
      <c r="BH227" s="101"/>
      <c r="BI227" s="100" t="str">
        <f>IFERROR(__xludf.DUMMYFUNCTION("IF(OR(REGEXMATCH(I227,""Peraturan Walikota""),REGEXMATCH(I227,""Peraturan Bupati""),REGEXMATCH(I227,""PERATURAN BUPATI""),REGEXMATCH(I227,""PERATURAN WALIKOTA"")),""Ada"",""Tidak Ada"")"),"Tidak Ada")</f>
        <v>Tidak Ada</v>
      </c>
      <c r="BJ227" s="98" t="str">
        <f t="shared" si="36"/>
        <v>Tidak Ada</v>
      </c>
      <c r="BK227" s="96" t="str">
        <f t="shared" si="37"/>
        <v>Tidak Ada</v>
      </c>
      <c r="BL227" s="98" t="str">
        <f t="shared" si="33"/>
        <v>Tidak Lengkap</v>
      </c>
      <c r="BM227" s="98" t="str">
        <f t="shared" si="34"/>
        <v>Tidak Lengkap</v>
      </c>
    </row>
    <row r="228">
      <c r="A228" s="96" t="s">
        <v>47</v>
      </c>
      <c r="B228" s="97">
        <v>221.0</v>
      </c>
      <c r="C228" s="96" t="s">
        <v>2421</v>
      </c>
      <c r="D228" s="98" t="s">
        <v>237</v>
      </c>
      <c r="E228" s="98" t="s">
        <v>2422</v>
      </c>
      <c r="F228" s="98" t="s">
        <v>237</v>
      </c>
      <c r="G228" s="98">
        <v>8.5600610266E10</v>
      </c>
      <c r="H228" s="98" t="s">
        <v>2423</v>
      </c>
      <c r="I228" s="98"/>
      <c r="J228" s="100"/>
      <c r="K228" s="100"/>
      <c r="L228" s="98">
        <v>8.1325735843E10</v>
      </c>
      <c r="M228" s="98"/>
      <c r="N228" s="98"/>
      <c r="O228" s="96" t="s">
        <v>884</v>
      </c>
      <c r="P228" s="96" t="s">
        <v>647</v>
      </c>
      <c r="Q228" s="98" t="s">
        <v>2424</v>
      </c>
      <c r="R228" s="98"/>
      <c r="S228" s="98"/>
      <c r="T228" s="98"/>
      <c r="U228" s="98"/>
      <c r="V228" s="96" t="s">
        <v>9</v>
      </c>
      <c r="W228" s="98"/>
      <c r="X228" s="98"/>
      <c r="Y228" s="96" t="s">
        <v>9</v>
      </c>
      <c r="Z228" s="96" t="s">
        <v>9</v>
      </c>
      <c r="AA228" s="98"/>
      <c r="AB228" s="98"/>
      <c r="AC228" s="96" t="s">
        <v>228</v>
      </c>
      <c r="AD228" s="96" t="s">
        <v>228</v>
      </c>
      <c r="AE228" s="98"/>
      <c r="AF228" s="96" t="s">
        <v>229</v>
      </c>
      <c r="AG228" s="98"/>
      <c r="AH228" s="98"/>
      <c r="AI228" s="98"/>
      <c r="AJ228" s="98"/>
      <c r="AK228" s="98"/>
      <c r="AL228" s="98"/>
      <c r="AM228" s="98"/>
      <c r="AN228" s="98"/>
      <c r="AO228" s="98"/>
      <c r="AP228" s="98" t="s">
        <v>2425</v>
      </c>
      <c r="AQ228" s="98"/>
      <c r="AR228" s="98"/>
      <c r="AS228" s="98"/>
      <c r="AT228" s="98"/>
      <c r="AU228" s="98"/>
      <c r="AV228" s="98"/>
      <c r="AW228" s="98"/>
      <c r="AX228" s="98"/>
      <c r="AY228" s="98"/>
      <c r="AZ228" s="98"/>
      <c r="BA228" s="96" t="s">
        <v>2426</v>
      </c>
      <c r="BB228" s="98"/>
      <c r="BC228" s="100"/>
      <c r="BD228" s="106" t="s">
        <v>361</v>
      </c>
      <c r="BE228" s="101"/>
      <c r="BF228" s="101"/>
      <c r="BG228" s="101"/>
      <c r="BH228" s="101"/>
      <c r="BI228" s="100" t="str">
        <f>IFERROR(__xludf.DUMMYFUNCTION("IF(OR(REGEXMATCH(I228,""Peraturan Walikota""),REGEXMATCH(I228,""Peraturan Bupati""),REGEXMATCH(I228,""PERATURAN BUPATI""),REGEXMATCH(I228,""PERATURAN WALIKOTA"")),""Ada"",""Tidak Ada"")"),"Tidak Ada")</f>
        <v>Tidak Ada</v>
      </c>
      <c r="BJ228" s="98" t="str">
        <f t="shared" si="36"/>
        <v>Tidak Ada</v>
      </c>
      <c r="BK228" s="96" t="str">
        <f t="shared" si="37"/>
        <v>Tidak Ada</v>
      </c>
      <c r="BL228" s="98" t="str">
        <f t="shared" si="33"/>
        <v>Tidak Lengkap</v>
      </c>
      <c r="BM228" s="98" t="str">
        <f t="shared" si="34"/>
        <v>Tidak Lengkap</v>
      </c>
    </row>
    <row r="229">
      <c r="A229" s="96" t="s">
        <v>47</v>
      </c>
      <c r="B229" s="97">
        <v>222.0</v>
      </c>
      <c r="C229" s="96" t="s">
        <v>2427</v>
      </c>
      <c r="D229" s="96" t="s">
        <v>2428</v>
      </c>
      <c r="E229" s="96" t="s">
        <v>2429</v>
      </c>
      <c r="F229" s="96" t="s">
        <v>237</v>
      </c>
      <c r="G229" s="96" t="s">
        <v>237</v>
      </c>
      <c r="H229" s="96" t="s">
        <v>2430</v>
      </c>
      <c r="I229" s="139"/>
      <c r="J229" s="97"/>
      <c r="K229" s="97"/>
      <c r="L229" s="96" t="s">
        <v>2431</v>
      </c>
      <c r="M229" s="96" t="s">
        <v>237</v>
      </c>
      <c r="N229" s="96" t="s">
        <v>2405</v>
      </c>
      <c r="O229" s="96" t="s">
        <v>260</v>
      </c>
      <c r="P229" s="96" t="s">
        <v>2432</v>
      </c>
      <c r="Q229" s="98"/>
      <c r="R229" s="96" t="s">
        <v>9</v>
      </c>
      <c r="S229" s="96" t="s">
        <v>9</v>
      </c>
      <c r="T229" s="96" t="s">
        <v>9</v>
      </c>
      <c r="U229" s="96" t="s">
        <v>9</v>
      </c>
      <c r="V229" s="96" t="s">
        <v>9</v>
      </c>
      <c r="W229" s="96" t="s">
        <v>9</v>
      </c>
      <c r="X229" s="96" t="s">
        <v>9</v>
      </c>
      <c r="Y229" s="96" t="s">
        <v>9</v>
      </c>
      <c r="Z229" s="96" t="s">
        <v>9</v>
      </c>
      <c r="AA229" s="96" t="s">
        <v>21</v>
      </c>
      <c r="AB229" s="96" t="s">
        <v>9</v>
      </c>
      <c r="AC229" s="96" t="s">
        <v>228</v>
      </c>
      <c r="AD229" s="96" t="s">
        <v>228</v>
      </c>
      <c r="AE229" s="96" t="s">
        <v>228</v>
      </c>
      <c r="AF229" s="96" t="s">
        <v>228</v>
      </c>
      <c r="AG229" s="96" t="s">
        <v>228</v>
      </c>
      <c r="AH229" s="96" t="s">
        <v>228</v>
      </c>
      <c r="AI229" s="96" t="s">
        <v>228</v>
      </c>
      <c r="AJ229" s="96" t="s">
        <v>228</v>
      </c>
      <c r="AK229" s="96" t="s">
        <v>228</v>
      </c>
      <c r="AL229" s="96" t="s">
        <v>228</v>
      </c>
      <c r="AM229" s="96" t="s">
        <v>228</v>
      </c>
      <c r="AN229" s="98"/>
      <c r="AO229" s="96">
        <v>125.0</v>
      </c>
      <c r="AP229" s="96" t="s">
        <v>1940</v>
      </c>
      <c r="AQ229" s="98"/>
      <c r="AR229" s="98"/>
      <c r="AS229" s="98"/>
      <c r="AT229" s="98"/>
      <c r="AU229" s="98"/>
      <c r="AV229" s="98"/>
      <c r="AW229" s="98"/>
      <c r="AX229" s="98"/>
      <c r="AY229" s="98"/>
      <c r="AZ229" s="98"/>
      <c r="BA229" s="96" t="s">
        <v>237</v>
      </c>
      <c r="BB229" s="96" t="s">
        <v>237</v>
      </c>
      <c r="BC229" s="100"/>
      <c r="BD229" s="101"/>
      <c r="BE229" s="101"/>
      <c r="BF229" s="101"/>
      <c r="BG229" s="101"/>
      <c r="BH229" s="101"/>
      <c r="BI229" s="100" t="str">
        <f>IFERROR(__xludf.DUMMYFUNCTION("IF(OR(REGEXMATCH(I229,""Peraturan Walikota""),REGEXMATCH(I229,""Peraturan Bupati""),REGEXMATCH(I229,""PERATURAN BUPATI""),REGEXMATCH(I229,""PERATURAN WALIKOTA"")),""Ada"",""Tidak Ada"")"),"Tidak Ada")</f>
        <v>Tidak Ada</v>
      </c>
      <c r="BJ229" s="98" t="str">
        <f t="shared" si="36"/>
        <v>Ada</v>
      </c>
      <c r="BK229" s="96" t="str">
        <f t="shared" si="37"/>
        <v>Ada</v>
      </c>
      <c r="BL229" s="98" t="str">
        <f t="shared" si="33"/>
        <v>Lengkap</v>
      </c>
      <c r="BM229" s="98" t="str">
        <f t="shared" si="34"/>
        <v>Lengkap</v>
      </c>
    </row>
    <row r="230">
      <c r="A230" s="96" t="s">
        <v>47</v>
      </c>
      <c r="B230" s="97">
        <v>223.0</v>
      </c>
      <c r="C230" s="104" t="s">
        <v>2433</v>
      </c>
      <c r="D230" s="98"/>
      <c r="E230" s="98"/>
      <c r="F230" s="98"/>
      <c r="G230" s="98"/>
      <c r="H230" s="98"/>
      <c r="I230" s="98"/>
      <c r="J230" s="100"/>
      <c r="K230" s="100"/>
      <c r="L230" s="98"/>
      <c r="M230" s="98"/>
      <c r="N230" s="98"/>
      <c r="O230" s="98"/>
      <c r="P230" s="98"/>
      <c r="Q230" s="98"/>
      <c r="R230" s="98"/>
      <c r="S230" s="98"/>
      <c r="T230" s="98"/>
      <c r="U230" s="98"/>
      <c r="V230" s="98"/>
      <c r="W230" s="98"/>
      <c r="X230" s="98"/>
      <c r="Y230" s="98"/>
      <c r="Z230" s="98"/>
      <c r="AA230" s="98"/>
      <c r="AB230" s="98"/>
      <c r="AC230" s="98"/>
      <c r="AD230" s="98"/>
      <c r="AE230" s="98"/>
      <c r="AF230" s="98"/>
      <c r="AG230" s="98"/>
      <c r="AH230" s="98"/>
      <c r="AI230" s="98"/>
      <c r="AJ230" s="98"/>
      <c r="AK230" s="98"/>
      <c r="AL230" s="98"/>
      <c r="AM230" s="98"/>
      <c r="AN230" s="98"/>
      <c r="AO230" s="98"/>
      <c r="AP230" s="98"/>
      <c r="AQ230" s="98"/>
      <c r="AR230" s="98"/>
      <c r="AS230" s="98"/>
      <c r="AT230" s="98"/>
      <c r="AU230" s="98"/>
      <c r="AV230" s="98"/>
      <c r="AW230" s="98"/>
      <c r="AX230" s="98"/>
      <c r="AY230" s="98"/>
      <c r="AZ230" s="98"/>
      <c r="BA230" s="98"/>
      <c r="BB230" s="98"/>
      <c r="BC230" s="100"/>
      <c r="BD230" s="101"/>
      <c r="BE230" s="101"/>
      <c r="BF230" s="101"/>
      <c r="BG230" s="101"/>
      <c r="BH230" s="101"/>
      <c r="BI230" s="100" t="str">
        <f>IFERROR(__xludf.DUMMYFUNCTION("IF(OR(REGEXMATCH(I230,""Peraturan Walikota""),REGEXMATCH(I230,""Peraturan Bupati""),REGEXMATCH(I230,""PERATURAN BUPATI""),REGEXMATCH(I230,""PERATURAN WALIKOTA"")),""Ada"",""Tidak Ada"")"),"Tidak Ada")</f>
        <v>Tidak Ada</v>
      </c>
      <c r="BJ230" s="98" t="str">
        <f t="shared" si="36"/>
        <v>Tidak Menjawab</v>
      </c>
      <c r="BK230" s="96" t="str">
        <f t="shared" si="37"/>
        <v>Tidak Menjawab</v>
      </c>
      <c r="BL230" s="98" t="str">
        <f t="shared" si="33"/>
        <v>Tidak Lengkap</v>
      </c>
      <c r="BM230" s="98" t="str">
        <f t="shared" si="34"/>
        <v>Tidak Lengkap</v>
      </c>
    </row>
    <row r="231">
      <c r="A231" s="96" t="s">
        <v>47</v>
      </c>
      <c r="B231" s="97">
        <v>224.0</v>
      </c>
      <c r="C231" s="96" t="s">
        <v>2434</v>
      </c>
      <c r="D231" s="98"/>
      <c r="E231" s="98"/>
      <c r="F231" s="98"/>
      <c r="G231" s="98"/>
      <c r="H231" s="98"/>
      <c r="I231" s="98"/>
      <c r="J231" s="100"/>
      <c r="K231" s="100"/>
      <c r="L231" s="98"/>
      <c r="M231" s="98"/>
      <c r="N231" s="98"/>
      <c r="O231" s="98"/>
      <c r="P231" s="98"/>
      <c r="Q231" s="98"/>
      <c r="R231" s="98"/>
      <c r="S231" s="98"/>
      <c r="T231" s="98"/>
      <c r="U231" s="98"/>
      <c r="V231" s="98"/>
      <c r="W231" s="98"/>
      <c r="X231" s="98"/>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98"/>
      <c r="AW231" s="98"/>
      <c r="AX231" s="98"/>
      <c r="AY231" s="98"/>
      <c r="AZ231" s="98"/>
      <c r="BA231" s="98"/>
      <c r="BB231" s="98"/>
      <c r="BC231" s="100"/>
      <c r="BD231" s="101"/>
      <c r="BE231" s="101"/>
      <c r="BF231" s="101"/>
      <c r="BG231" s="101"/>
      <c r="BH231" s="101"/>
      <c r="BI231" s="100" t="str">
        <f>IFERROR(__xludf.DUMMYFUNCTION("IF(OR(REGEXMATCH(I231,""Peraturan Walikota""),REGEXMATCH(I231,""Peraturan Bupati""),REGEXMATCH(I231,""PERATURAN BUPATI""),REGEXMATCH(I231,""PERATURAN WALIKOTA"")),""Ada"",""Tidak Ada"")"),"Tidak Ada")</f>
        <v>Tidak Ada</v>
      </c>
      <c r="BJ231" s="98" t="str">
        <f t="shared" si="36"/>
        <v>Tidak Menjawab</v>
      </c>
      <c r="BK231" s="96" t="str">
        <f t="shared" si="37"/>
        <v>Tidak Menjawab</v>
      </c>
      <c r="BL231" s="98" t="str">
        <f t="shared" si="33"/>
        <v>Tidak Lengkap</v>
      </c>
      <c r="BM231" s="98" t="str">
        <f t="shared" si="34"/>
        <v>Tidak Lengkap</v>
      </c>
    </row>
    <row r="232">
      <c r="A232" s="96" t="s">
        <v>2435</v>
      </c>
      <c r="B232" s="97">
        <v>225.0</v>
      </c>
      <c r="C232" s="96" t="s">
        <v>2436</v>
      </c>
      <c r="D232" s="96" t="s">
        <v>2437</v>
      </c>
      <c r="E232" s="96" t="s">
        <v>2438</v>
      </c>
      <c r="F232" s="96" t="s">
        <v>237</v>
      </c>
      <c r="G232" s="96">
        <v>8.112642699E9</v>
      </c>
      <c r="H232" s="96" t="s">
        <v>11</v>
      </c>
      <c r="I232" s="96" t="s">
        <v>2439</v>
      </c>
      <c r="J232" s="97">
        <v>2018.0</v>
      </c>
      <c r="K232" s="97" t="s">
        <v>223</v>
      </c>
      <c r="L232" s="96" t="s">
        <v>2440</v>
      </c>
      <c r="M232" s="96" t="s">
        <v>2441</v>
      </c>
      <c r="N232" s="96" t="s">
        <v>2442</v>
      </c>
      <c r="O232" s="96" t="s">
        <v>226</v>
      </c>
      <c r="P232" s="96" t="s">
        <v>330</v>
      </c>
      <c r="Q232" s="96" t="s">
        <v>2443</v>
      </c>
      <c r="R232" s="96" t="s">
        <v>9</v>
      </c>
      <c r="S232" s="96" t="s">
        <v>9</v>
      </c>
      <c r="T232" s="96" t="s">
        <v>9</v>
      </c>
      <c r="U232" s="96" t="s">
        <v>9</v>
      </c>
      <c r="V232" s="96" t="s">
        <v>9</v>
      </c>
      <c r="W232" s="96" t="s">
        <v>21</v>
      </c>
      <c r="X232" s="96" t="s">
        <v>9</v>
      </c>
      <c r="Y232" s="96" t="s">
        <v>21</v>
      </c>
      <c r="Z232" s="96" t="s">
        <v>21</v>
      </c>
      <c r="AA232" s="96" t="s">
        <v>21</v>
      </c>
      <c r="AB232" s="96" t="s">
        <v>21</v>
      </c>
      <c r="AC232" s="96" t="s">
        <v>228</v>
      </c>
      <c r="AD232" s="96" t="s">
        <v>228</v>
      </c>
      <c r="AE232" s="96" t="s">
        <v>228</v>
      </c>
      <c r="AF232" s="96" t="s">
        <v>228</v>
      </c>
      <c r="AG232" s="96" t="s">
        <v>228</v>
      </c>
      <c r="AH232" s="96" t="s">
        <v>228</v>
      </c>
      <c r="AI232" s="96" t="s">
        <v>229</v>
      </c>
      <c r="AJ232" s="96" t="s">
        <v>228</v>
      </c>
      <c r="AK232" s="96" t="s">
        <v>228</v>
      </c>
      <c r="AL232" s="96" t="s">
        <v>228</v>
      </c>
      <c r="AM232" s="96" t="s">
        <v>228</v>
      </c>
      <c r="AN232" s="96" t="s">
        <v>2444</v>
      </c>
      <c r="AO232" s="96">
        <v>130.0</v>
      </c>
      <c r="AP232" s="96" t="s">
        <v>278</v>
      </c>
      <c r="AQ232" s="96"/>
      <c r="AR232" s="96"/>
      <c r="AS232" s="96" t="s">
        <v>231</v>
      </c>
      <c r="AT232" s="98"/>
      <c r="AU232" s="98"/>
      <c r="AV232" s="98"/>
      <c r="AW232" s="98"/>
      <c r="AX232" s="96"/>
      <c r="AY232" s="98"/>
      <c r="AZ232" s="98"/>
      <c r="BA232" s="96" t="s">
        <v>2445</v>
      </c>
      <c r="BB232" s="96" t="s">
        <v>2446</v>
      </c>
      <c r="BC232" s="100">
        <f t="shared" ref="BC232:BC265" si="39">COUNTIF(AC232:AM232,"Sudah")</f>
        <v>10</v>
      </c>
      <c r="BD232" s="101"/>
      <c r="BE232" s="101"/>
      <c r="BF232" s="101"/>
      <c r="BG232" s="101"/>
      <c r="BH232" s="101"/>
      <c r="BI232" s="100" t="str">
        <f>IFERROR(__xludf.DUMMYFUNCTION("IF(OR(REGEXMATCH(I232,""Peraturan Walikota""),REGEXMATCH(I232,""Peraturan Bupati""),REGEXMATCH(I232,""PERATURAN BUPATI""),REGEXMATCH(I232,""PERATURAN WALIKOTA"")),""Ada"",""Tidak Ada"")"),"Ada")</f>
        <v>Ada</v>
      </c>
      <c r="BJ232" s="98" t="str">
        <f t="shared" si="36"/>
        <v>Ada</v>
      </c>
      <c r="BK232" s="96" t="str">
        <f t="shared" si="37"/>
        <v>Ada</v>
      </c>
      <c r="BL232" s="98" t="str">
        <f t="shared" si="33"/>
        <v>Lengkap</v>
      </c>
      <c r="BM232" s="98" t="str">
        <f t="shared" si="34"/>
        <v>Tidak Lengkap</v>
      </c>
    </row>
    <row r="233">
      <c r="A233" s="96" t="s">
        <v>2435</v>
      </c>
      <c r="B233" s="97">
        <v>226.0</v>
      </c>
      <c r="C233" s="96" t="s">
        <v>2447</v>
      </c>
      <c r="D233" s="96" t="s">
        <v>2448</v>
      </c>
      <c r="E233" s="96" t="s">
        <v>2449</v>
      </c>
      <c r="F233" s="96" t="s">
        <v>2450</v>
      </c>
      <c r="G233" s="102" t="s">
        <v>2451</v>
      </c>
      <c r="H233" s="96" t="s">
        <v>24</v>
      </c>
      <c r="I233" s="96" t="s">
        <v>2452</v>
      </c>
      <c r="J233" s="97">
        <v>2016.0</v>
      </c>
      <c r="K233" s="97" t="s">
        <v>223</v>
      </c>
      <c r="L233" s="102" t="s">
        <v>2453</v>
      </c>
      <c r="M233" s="103" t="s">
        <v>2454</v>
      </c>
      <c r="N233" s="96" t="s">
        <v>368</v>
      </c>
      <c r="O233" s="96" t="s">
        <v>253</v>
      </c>
      <c r="P233" s="96" t="s">
        <v>369</v>
      </c>
      <c r="Q233" s="96" t="s">
        <v>300</v>
      </c>
      <c r="R233" s="96" t="s">
        <v>21</v>
      </c>
      <c r="S233" s="96" t="s">
        <v>9</v>
      </c>
      <c r="T233" s="96" t="s">
        <v>9</v>
      </c>
      <c r="U233" s="96" t="s">
        <v>9</v>
      </c>
      <c r="V233" s="96" t="s">
        <v>9</v>
      </c>
      <c r="W233" s="96" t="s">
        <v>9</v>
      </c>
      <c r="X233" s="96" t="s">
        <v>9</v>
      </c>
      <c r="Y233" s="96" t="s">
        <v>9</v>
      </c>
      <c r="Z233" s="96" t="s">
        <v>9</v>
      </c>
      <c r="AA233" s="96" t="s">
        <v>9</v>
      </c>
      <c r="AB233" s="96" t="s">
        <v>21</v>
      </c>
      <c r="AC233" s="96" t="s">
        <v>228</v>
      </c>
      <c r="AD233" s="96" t="s">
        <v>228</v>
      </c>
      <c r="AE233" s="96" t="s">
        <v>228</v>
      </c>
      <c r="AF233" s="96" t="s">
        <v>228</v>
      </c>
      <c r="AG233" s="96" t="s">
        <v>228</v>
      </c>
      <c r="AH233" s="96" t="s">
        <v>228</v>
      </c>
      <c r="AI233" s="96" t="s">
        <v>228</v>
      </c>
      <c r="AJ233" s="96" t="s">
        <v>228</v>
      </c>
      <c r="AK233" s="96" t="s">
        <v>228</v>
      </c>
      <c r="AL233" s="96" t="s">
        <v>228</v>
      </c>
      <c r="AM233" s="96" t="s">
        <v>228</v>
      </c>
      <c r="AN233" s="96" t="s">
        <v>237</v>
      </c>
      <c r="AO233" s="96" t="s">
        <v>2455</v>
      </c>
      <c r="AP233" s="96" t="s">
        <v>2456</v>
      </c>
      <c r="AQ233" s="96" t="s">
        <v>231</v>
      </c>
      <c r="AR233" s="98"/>
      <c r="AS233" s="104"/>
      <c r="AT233" s="98"/>
      <c r="AU233" s="98"/>
      <c r="AV233" s="98"/>
      <c r="AW233" s="98"/>
      <c r="AX233" s="104"/>
      <c r="AY233" s="98"/>
      <c r="AZ233" s="96"/>
      <c r="BA233" s="96" t="s">
        <v>2457</v>
      </c>
      <c r="BB233" s="98"/>
      <c r="BC233" s="100">
        <f t="shared" si="39"/>
        <v>11</v>
      </c>
      <c r="BD233" s="106" t="s">
        <v>320</v>
      </c>
      <c r="BE233" s="101"/>
      <c r="BF233" s="101"/>
      <c r="BG233" s="101"/>
      <c r="BH233" s="101"/>
      <c r="BI233" s="100" t="str">
        <f>IFERROR(__xludf.DUMMYFUNCTION("IF(OR(REGEXMATCH(I233,""Peraturan Walikota""),REGEXMATCH(I233,""Peraturan Bupati""),REGEXMATCH(I233,""PERATURAN BUPATI""),REGEXMATCH(I233,""PERATURAN WALIKOTA"")),""Ada"",""Tidak Ada"")"),"Ada")</f>
        <v>Ada</v>
      </c>
      <c r="BJ233" s="98" t="str">
        <f t="shared" si="36"/>
        <v>Ada</v>
      </c>
      <c r="BK233" s="96" t="str">
        <f t="shared" si="37"/>
        <v>Ada</v>
      </c>
      <c r="BL233" s="98" t="str">
        <f t="shared" si="33"/>
        <v>Tidak Lengkap</v>
      </c>
      <c r="BM233" s="98" t="str">
        <f t="shared" si="34"/>
        <v>Tidak Lengkap</v>
      </c>
    </row>
    <row r="234">
      <c r="A234" s="96" t="s">
        <v>2435</v>
      </c>
      <c r="B234" s="97">
        <v>227.0</v>
      </c>
      <c r="C234" s="96" t="s">
        <v>2458</v>
      </c>
      <c r="D234" s="114" t="s">
        <v>2459</v>
      </c>
      <c r="E234" s="114" t="s">
        <v>2460</v>
      </c>
      <c r="F234" s="114" t="s">
        <v>2461</v>
      </c>
      <c r="G234" s="114">
        <v>8.7839409009E10</v>
      </c>
      <c r="H234" s="114" t="s">
        <v>11</v>
      </c>
      <c r="I234" s="114" t="s">
        <v>2462</v>
      </c>
      <c r="J234" s="71">
        <v>2023.0</v>
      </c>
      <c r="K234" s="71" t="s">
        <v>387</v>
      </c>
      <c r="L234" s="114" t="s">
        <v>2459</v>
      </c>
      <c r="M234" s="140" t="s">
        <v>2463</v>
      </c>
      <c r="N234" s="114" t="s">
        <v>2464</v>
      </c>
      <c r="O234" s="114" t="s">
        <v>260</v>
      </c>
      <c r="P234" s="114" t="s">
        <v>330</v>
      </c>
      <c r="Q234" s="114"/>
      <c r="R234" s="114" t="s">
        <v>9</v>
      </c>
      <c r="S234" s="114" t="s">
        <v>21</v>
      </c>
      <c r="T234" s="114" t="s">
        <v>9</v>
      </c>
      <c r="U234" s="114" t="s">
        <v>9</v>
      </c>
      <c r="V234" s="114" t="s">
        <v>21</v>
      </c>
      <c r="W234" s="114" t="s">
        <v>21</v>
      </c>
      <c r="X234" s="114" t="s">
        <v>9</v>
      </c>
      <c r="Y234" s="114" t="s">
        <v>9</v>
      </c>
      <c r="Z234" s="114" t="s">
        <v>9</v>
      </c>
      <c r="AA234" s="114" t="s">
        <v>21</v>
      </c>
      <c r="AB234" s="114" t="s">
        <v>21</v>
      </c>
      <c r="AC234" s="114" t="s">
        <v>228</v>
      </c>
      <c r="AD234" s="114" t="s">
        <v>228</v>
      </c>
      <c r="AE234" s="114" t="s">
        <v>228</v>
      </c>
      <c r="AF234" s="114" t="s">
        <v>228</v>
      </c>
      <c r="AG234" s="114" t="s">
        <v>228</v>
      </c>
      <c r="AH234" s="114" t="s">
        <v>228</v>
      </c>
      <c r="AI234" s="114" t="s">
        <v>229</v>
      </c>
      <c r="AJ234" s="114" t="s">
        <v>228</v>
      </c>
      <c r="AK234" s="114" t="s">
        <v>228</v>
      </c>
      <c r="AL234" s="114" t="s">
        <v>228</v>
      </c>
      <c r="AM234" s="114" t="s">
        <v>228</v>
      </c>
      <c r="AN234" s="114"/>
      <c r="AO234" s="114">
        <v>88.0</v>
      </c>
      <c r="AP234" s="114" t="s">
        <v>2396</v>
      </c>
      <c r="AQ234" s="114"/>
      <c r="AR234" s="114"/>
      <c r="AS234" s="114"/>
      <c r="AT234" s="114"/>
      <c r="AU234" s="141"/>
      <c r="AV234" s="141"/>
      <c r="AW234" s="141"/>
      <c r="AX234" s="114" t="s">
        <v>231</v>
      </c>
      <c r="AY234" s="141"/>
      <c r="AZ234" s="114"/>
      <c r="BA234" s="114" t="s">
        <v>2465</v>
      </c>
      <c r="BB234" s="114" t="s">
        <v>2466</v>
      </c>
      <c r="BC234" s="100">
        <f t="shared" si="39"/>
        <v>10</v>
      </c>
      <c r="BD234" s="106"/>
      <c r="BE234" s="101"/>
      <c r="BF234" s="101"/>
      <c r="BG234" s="101"/>
      <c r="BH234" s="101"/>
      <c r="BI234" s="100" t="str">
        <f>IFERROR(__xludf.DUMMYFUNCTION("IF(OR(REGEXMATCH(I234,""Peraturan Walikota""),REGEXMATCH(I234,""Peraturan Bupati""),REGEXMATCH(I234,""PERATURAN BUPATI""),REGEXMATCH(I234,""PERATURAN WALIKOTA"")),""Ada"",""Tidak Ada"")"),"Ada")</f>
        <v>Ada</v>
      </c>
      <c r="BJ234" s="98" t="str">
        <f t="shared" si="36"/>
        <v>Ada</v>
      </c>
      <c r="BK234" s="96" t="str">
        <f t="shared" si="37"/>
        <v>Ada</v>
      </c>
      <c r="BL234" s="98" t="str">
        <f t="shared" si="33"/>
        <v>Tidak Lengkap</v>
      </c>
      <c r="BM234" s="98" t="str">
        <f t="shared" si="34"/>
        <v>Tidak Lengkap</v>
      </c>
    </row>
    <row r="235">
      <c r="A235" s="96" t="s">
        <v>2435</v>
      </c>
      <c r="B235" s="97">
        <v>228.0</v>
      </c>
      <c r="C235" s="96" t="s">
        <v>2467</v>
      </c>
      <c r="D235" s="114" t="s">
        <v>2468</v>
      </c>
      <c r="E235" s="114" t="s">
        <v>2469</v>
      </c>
      <c r="F235" s="114" t="s">
        <v>2470</v>
      </c>
      <c r="G235" s="114" t="s">
        <v>2471</v>
      </c>
      <c r="H235" s="114" t="s">
        <v>2472</v>
      </c>
      <c r="I235" s="114" t="s">
        <v>2473</v>
      </c>
      <c r="J235" s="71">
        <v>2016.0</v>
      </c>
      <c r="K235" s="71" t="s">
        <v>223</v>
      </c>
      <c r="L235" s="114" t="s">
        <v>2468</v>
      </c>
      <c r="M235" s="140" t="s">
        <v>2474</v>
      </c>
      <c r="N235" s="114" t="s">
        <v>368</v>
      </c>
      <c r="O235" s="114" t="s">
        <v>253</v>
      </c>
      <c r="P235" s="114" t="s">
        <v>369</v>
      </c>
      <c r="Q235" s="114" t="s">
        <v>300</v>
      </c>
      <c r="R235" s="114" t="s">
        <v>21</v>
      </c>
      <c r="S235" s="114" t="s">
        <v>9</v>
      </c>
      <c r="T235" s="114" t="s">
        <v>9</v>
      </c>
      <c r="U235" s="114" t="s">
        <v>9</v>
      </c>
      <c r="V235" s="114" t="s">
        <v>9</v>
      </c>
      <c r="W235" s="114" t="s">
        <v>21</v>
      </c>
      <c r="X235" s="114" t="s">
        <v>9</v>
      </c>
      <c r="Y235" s="114" t="s">
        <v>9</v>
      </c>
      <c r="Z235" s="114" t="s">
        <v>21</v>
      </c>
      <c r="AA235" s="114" t="s">
        <v>21</v>
      </c>
      <c r="AB235" s="114" t="s">
        <v>9</v>
      </c>
      <c r="AC235" s="114" t="s">
        <v>228</v>
      </c>
      <c r="AD235" s="114" t="s">
        <v>228</v>
      </c>
      <c r="AE235" s="114" t="s">
        <v>228</v>
      </c>
      <c r="AF235" s="114" t="s">
        <v>228</v>
      </c>
      <c r="AG235" s="114" t="s">
        <v>228</v>
      </c>
      <c r="AH235" s="114" t="s">
        <v>228</v>
      </c>
      <c r="AI235" s="114" t="s">
        <v>228</v>
      </c>
      <c r="AJ235" s="114" t="s">
        <v>228</v>
      </c>
      <c r="AK235" s="114" t="s">
        <v>228</v>
      </c>
      <c r="AL235" s="114" t="s">
        <v>228</v>
      </c>
      <c r="AM235" s="114" t="s">
        <v>228</v>
      </c>
      <c r="AN235" s="114" t="s">
        <v>370</v>
      </c>
      <c r="AO235" s="114" t="s">
        <v>2475</v>
      </c>
      <c r="AP235" s="114" t="s">
        <v>305</v>
      </c>
      <c r="AQ235" s="114" t="s">
        <v>231</v>
      </c>
      <c r="AR235" s="141"/>
      <c r="AS235" s="142"/>
      <c r="AT235" s="114" t="s">
        <v>231</v>
      </c>
      <c r="AU235" s="141"/>
      <c r="AV235" s="141"/>
      <c r="AW235" s="141"/>
      <c r="AX235" s="142"/>
      <c r="AY235" s="141"/>
      <c r="AZ235" s="114"/>
      <c r="BA235" s="114" t="s">
        <v>2476</v>
      </c>
      <c r="BB235" s="114" t="s">
        <v>2477</v>
      </c>
      <c r="BC235" s="100">
        <f t="shared" si="39"/>
        <v>11</v>
      </c>
      <c r="BD235" s="106" t="s">
        <v>320</v>
      </c>
      <c r="BE235" s="101"/>
      <c r="BF235" s="101"/>
      <c r="BG235" s="101"/>
      <c r="BH235" s="101"/>
      <c r="BI235" s="100" t="str">
        <f>IFERROR(__xludf.DUMMYFUNCTION("IF(OR(REGEXMATCH(I235,""Peraturan Walikota""),REGEXMATCH(I235,""Peraturan Bupati""),REGEXMATCH(I235,""PERATURAN BUPATI""),REGEXMATCH(I235,""PERATURAN WALIKOTA"")),""Ada"",""Tidak Ada"")"),"Ada")</f>
        <v>Ada</v>
      </c>
      <c r="BJ235" s="98" t="str">
        <f t="shared" si="36"/>
        <v>Ada</v>
      </c>
      <c r="BK235" s="96" t="str">
        <f t="shared" si="37"/>
        <v>Ada</v>
      </c>
      <c r="BL235" s="98" t="str">
        <f t="shared" si="33"/>
        <v>Tidak Lengkap</v>
      </c>
      <c r="BM235" s="98" t="str">
        <f t="shared" si="34"/>
        <v>Tidak Lengkap</v>
      </c>
    </row>
    <row r="236">
      <c r="A236" s="96" t="s">
        <v>2435</v>
      </c>
      <c r="B236" s="97">
        <v>229.0</v>
      </c>
      <c r="C236" s="96" t="s">
        <v>2478</v>
      </c>
      <c r="D236" s="114" t="s">
        <v>2479</v>
      </c>
      <c r="E236" s="114" t="s">
        <v>2480</v>
      </c>
      <c r="F236" s="114" t="s">
        <v>2481</v>
      </c>
      <c r="G236" s="114">
        <v>8.1328012054E10</v>
      </c>
      <c r="H236" s="114" t="s">
        <v>11</v>
      </c>
      <c r="I236" s="114" t="s">
        <v>2482</v>
      </c>
      <c r="J236" s="71">
        <v>2018.0</v>
      </c>
      <c r="K236" s="71" t="s">
        <v>223</v>
      </c>
      <c r="L236" s="114" t="s">
        <v>2483</v>
      </c>
      <c r="M236" s="140" t="s">
        <v>2484</v>
      </c>
      <c r="N236" s="114" t="s">
        <v>2485</v>
      </c>
      <c r="O236" s="114" t="s">
        <v>226</v>
      </c>
      <c r="P236" s="114" t="s">
        <v>261</v>
      </c>
      <c r="Q236" s="114" t="s">
        <v>2486</v>
      </c>
      <c r="R236" s="114" t="s">
        <v>9</v>
      </c>
      <c r="S236" s="114" t="s">
        <v>9</v>
      </c>
      <c r="T236" s="114" t="s">
        <v>9</v>
      </c>
      <c r="U236" s="114" t="s">
        <v>21</v>
      </c>
      <c r="V236" s="114" t="s">
        <v>21</v>
      </c>
      <c r="W236" s="114" t="s">
        <v>21</v>
      </c>
      <c r="X236" s="114" t="s">
        <v>21</v>
      </c>
      <c r="Y236" s="114" t="s">
        <v>9</v>
      </c>
      <c r="Z236" s="114" t="s">
        <v>9</v>
      </c>
      <c r="AA236" s="114" t="s">
        <v>21</v>
      </c>
      <c r="AB236" s="114" t="s">
        <v>21</v>
      </c>
      <c r="AC236" s="114" t="s">
        <v>228</v>
      </c>
      <c r="AD236" s="114" t="s">
        <v>228</v>
      </c>
      <c r="AE236" s="114" t="s">
        <v>228</v>
      </c>
      <c r="AF236" s="114" t="s">
        <v>228</v>
      </c>
      <c r="AG236" s="114" t="s">
        <v>228</v>
      </c>
      <c r="AH236" s="114" t="s">
        <v>228</v>
      </c>
      <c r="AI236" s="114" t="s">
        <v>228</v>
      </c>
      <c r="AJ236" s="114" t="s">
        <v>228</v>
      </c>
      <c r="AK236" s="114" t="s">
        <v>228</v>
      </c>
      <c r="AL236" s="114" t="s">
        <v>228</v>
      </c>
      <c r="AM236" s="114" t="s">
        <v>228</v>
      </c>
      <c r="AN236" s="114" t="s">
        <v>2487</v>
      </c>
      <c r="AO236" s="114">
        <v>297.0</v>
      </c>
      <c r="AP236" s="114" t="s">
        <v>392</v>
      </c>
      <c r="AQ236" s="114"/>
      <c r="AR236" s="141"/>
      <c r="AS236" s="114" t="s">
        <v>231</v>
      </c>
      <c r="AT236" s="114"/>
      <c r="AU236" s="141"/>
      <c r="AV236" s="141"/>
      <c r="AW236" s="141"/>
      <c r="AX236" s="142"/>
      <c r="AY236" s="141"/>
      <c r="AZ236" s="114"/>
      <c r="BA236" s="114" t="s">
        <v>2488</v>
      </c>
      <c r="BB236" s="114" t="s">
        <v>2489</v>
      </c>
      <c r="BC236" s="100">
        <f t="shared" si="39"/>
        <v>11</v>
      </c>
      <c r="BD236" s="106"/>
      <c r="BE236" s="101"/>
      <c r="BF236" s="101"/>
      <c r="BG236" s="101"/>
      <c r="BH236" s="101"/>
      <c r="BI236" s="100" t="str">
        <f>IFERROR(__xludf.DUMMYFUNCTION("IF(OR(REGEXMATCH(I236,""Peraturan Walikota""),REGEXMATCH(I236,""Peraturan Bupati""),REGEXMATCH(I236,""PERATURAN BUPATI""),REGEXMATCH(I236,""PERATURAN WALIKOTA"")),""Ada"",""Tidak Ada"")"),"Ada")</f>
        <v>Ada</v>
      </c>
      <c r="BJ236" s="98" t="str">
        <f t="shared" si="36"/>
        <v>Ada</v>
      </c>
      <c r="BK236" s="96" t="str">
        <f t="shared" si="37"/>
        <v>Ada</v>
      </c>
      <c r="BL236" s="98" t="str">
        <f t="shared" si="33"/>
        <v>Lengkap</v>
      </c>
      <c r="BM236" s="98" t="str">
        <f t="shared" si="34"/>
        <v>Tidak Lengkap</v>
      </c>
    </row>
    <row r="237">
      <c r="A237" s="96" t="s">
        <v>54</v>
      </c>
      <c r="B237" s="97">
        <v>230.0</v>
      </c>
      <c r="C237" s="96" t="s">
        <v>2490</v>
      </c>
      <c r="D237" s="98" t="s">
        <v>2491</v>
      </c>
      <c r="E237" s="96" t="s">
        <v>2492</v>
      </c>
      <c r="F237" s="102" t="s">
        <v>2493</v>
      </c>
      <c r="G237" s="102" t="s">
        <v>2494</v>
      </c>
      <c r="H237" s="96" t="s">
        <v>11</v>
      </c>
      <c r="I237" s="96" t="s">
        <v>2495</v>
      </c>
      <c r="J237" s="97">
        <v>2018.0</v>
      </c>
      <c r="K237" s="97" t="s">
        <v>387</v>
      </c>
      <c r="L237" s="102" t="s">
        <v>2496</v>
      </c>
      <c r="M237" s="103" t="s">
        <v>2497</v>
      </c>
      <c r="N237" s="96" t="s">
        <v>590</v>
      </c>
      <c r="O237" s="96" t="s">
        <v>253</v>
      </c>
      <c r="P237" s="96" t="s">
        <v>369</v>
      </c>
      <c r="Q237" s="96" t="s">
        <v>300</v>
      </c>
      <c r="R237" s="96" t="s">
        <v>9</v>
      </c>
      <c r="S237" s="96" t="s">
        <v>9</v>
      </c>
      <c r="T237" s="96" t="s">
        <v>9</v>
      </c>
      <c r="U237" s="96" t="s">
        <v>21</v>
      </c>
      <c r="V237" s="96" t="s">
        <v>21</v>
      </c>
      <c r="W237" s="96" t="s">
        <v>9</v>
      </c>
      <c r="X237" s="96" t="s">
        <v>9</v>
      </c>
      <c r="Y237" s="96" t="s">
        <v>9</v>
      </c>
      <c r="Z237" s="96" t="s">
        <v>301</v>
      </c>
      <c r="AA237" s="96" t="s">
        <v>301</v>
      </c>
      <c r="AB237" s="96" t="s">
        <v>301</v>
      </c>
      <c r="AC237" s="96" t="s">
        <v>228</v>
      </c>
      <c r="AD237" s="96" t="s">
        <v>228</v>
      </c>
      <c r="AE237" s="96" t="s">
        <v>228</v>
      </c>
      <c r="AF237" s="96" t="s">
        <v>228</v>
      </c>
      <c r="AG237" s="96" t="s">
        <v>228</v>
      </c>
      <c r="AH237" s="96" t="s">
        <v>228</v>
      </c>
      <c r="AI237" s="96" t="s">
        <v>228</v>
      </c>
      <c r="AJ237" s="96" t="s">
        <v>228</v>
      </c>
      <c r="AK237" s="96" t="s">
        <v>228</v>
      </c>
      <c r="AL237" s="96" t="s">
        <v>228</v>
      </c>
      <c r="AM237" s="96" t="s">
        <v>228</v>
      </c>
      <c r="AN237" s="96" t="s">
        <v>2498</v>
      </c>
      <c r="AO237" s="96" t="s">
        <v>2499</v>
      </c>
      <c r="AP237" s="96" t="s">
        <v>2500</v>
      </c>
      <c r="AQ237" s="96"/>
      <c r="AR237" s="96"/>
      <c r="AS237" s="96" t="s">
        <v>231</v>
      </c>
      <c r="AT237" s="96"/>
      <c r="AU237" s="96"/>
      <c r="AV237" s="96"/>
      <c r="AW237" s="96"/>
      <c r="AX237" s="96"/>
      <c r="AY237" s="96"/>
      <c r="AZ237" s="96"/>
      <c r="BA237" s="98"/>
      <c r="BB237" s="98"/>
      <c r="BC237" s="100">
        <f t="shared" si="39"/>
        <v>11</v>
      </c>
      <c r="BD237" s="101"/>
      <c r="BE237" s="101"/>
      <c r="BF237" s="101"/>
      <c r="BG237" s="101"/>
      <c r="BH237" s="101"/>
      <c r="BI237" s="100" t="str">
        <f>IFERROR(__xludf.DUMMYFUNCTION("IF(OR(REGEXMATCH(I237,""Peraturan Walikota""),REGEXMATCH(I237,""Peraturan Bupati""),REGEXMATCH(I237,""PERATURAN BUPATI""),REGEXMATCH(I237,""PERATURAN WALIKOTA"")),""Ada"",""Tidak Ada"")"),"Ada")</f>
        <v>Ada</v>
      </c>
      <c r="BJ237" s="98" t="str">
        <f t="shared" si="36"/>
        <v>Ada</v>
      </c>
      <c r="BK237" s="96" t="str">
        <f t="shared" si="37"/>
        <v>Ada</v>
      </c>
      <c r="BL237" s="98" t="str">
        <f t="shared" si="33"/>
        <v>Lengkap</v>
      </c>
      <c r="BM237" s="98" t="str">
        <f t="shared" si="34"/>
        <v>Tidak Lengkap</v>
      </c>
    </row>
    <row r="238">
      <c r="A238" s="96" t="s">
        <v>54</v>
      </c>
      <c r="B238" s="97">
        <v>231.0</v>
      </c>
      <c r="C238" s="96" t="s">
        <v>2501</v>
      </c>
      <c r="D238" s="96" t="s">
        <v>2502</v>
      </c>
      <c r="E238" s="96" t="s">
        <v>2503</v>
      </c>
      <c r="F238" s="96" t="s">
        <v>237</v>
      </c>
      <c r="G238" s="102" t="s">
        <v>2504</v>
      </c>
      <c r="H238" s="96" t="s">
        <v>11</v>
      </c>
      <c r="I238" s="96" t="s">
        <v>2505</v>
      </c>
      <c r="J238" s="97">
        <v>2022.0</v>
      </c>
      <c r="K238" s="97" t="s">
        <v>387</v>
      </c>
      <c r="L238" s="96" t="s">
        <v>2506</v>
      </c>
      <c r="M238" s="103" t="s">
        <v>2507</v>
      </c>
      <c r="N238" s="96" t="s">
        <v>2302</v>
      </c>
      <c r="O238" s="96" t="s">
        <v>253</v>
      </c>
      <c r="P238" s="96" t="s">
        <v>369</v>
      </c>
      <c r="Q238" s="96" t="s">
        <v>300</v>
      </c>
      <c r="R238" s="96" t="s">
        <v>9</v>
      </c>
      <c r="S238" s="96" t="s">
        <v>9</v>
      </c>
      <c r="T238" s="96" t="s">
        <v>21</v>
      </c>
      <c r="U238" s="96" t="s">
        <v>9</v>
      </c>
      <c r="V238" s="96" t="s">
        <v>9</v>
      </c>
      <c r="W238" s="96" t="s">
        <v>9</v>
      </c>
      <c r="X238" s="96" t="s">
        <v>9</v>
      </c>
      <c r="Y238" s="96" t="s">
        <v>9</v>
      </c>
      <c r="Z238" s="96" t="s">
        <v>9</v>
      </c>
      <c r="AA238" s="96" t="s">
        <v>21</v>
      </c>
      <c r="AB238" s="96" t="s">
        <v>21</v>
      </c>
      <c r="AC238" s="96" t="s">
        <v>228</v>
      </c>
      <c r="AD238" s="96" t="s">
        <v>228</v>
      </c>
      <c r="AE238" s="96" t="s">
        <v>228</v>
      </c>
      <c r="AF238" s="96" t="s">
        <v>228</v>
      </c>
      <c r="AG238" s="96" t="s">
        <v>228</v>
      </c>
      <c r="AH238" s="96" t="s">
        <v>228</v>
      </c>
      <c r="AI238" s="96" t="s">
        <v>228</v>
      </c>
      <c r="AJ238" s="96" t="s">
        <v>228</v>
      </c>
      <c r="AK238" s="96" t="s">
        <v>228</v>
      </c>
      <c r="AL238" s="96" t="s">
        <v>228</v>
      </c>
      <c r="AM238" s="96" t="s">
        <v>228</v>
      </c>
      <c r="AN238" s="96" t="s">
        <v>370</v>
      </c>
      <c r="AO238" s="96" t="s">
        <v>2508</v>
      </c>
      <c r="AP238" s="96" t="s">
        <v>1923</v>
      </c>
      <c r="AQ238" s="98"/>
      <c r="AR238" s="98"/>
      <c r="AS238" s="98"/>
      <c r="AT238" s="98"/>
      <c r="AU238" s="98"/>
      <c r="AV238" s="98"/>
      <c r="AW238" s="98"/>
      <c r="AX238" s="96" t="s">
        <v>231</v>
      </c>
      <c r="AY238" s="98"/>
      <c r="AZ238" s="98"/>
      <c r="BA238" s="98"/>
      <c r="BB238" s="98"/>
      <c r="BC238" s="100">
        <f t="shared" si="39"/>
        <v>11</v>
      </c>
      <c r="BD238" s="101"/>
      <c r="BE238" s="101"/>
      <c r="BF238" s="101"/>
      <c r="BG238" s="101"/>
      <c r="BH238" s="101"/>
      <c r="BI238" s="100" t="str">
        <f>IFERROR(__xludf.DUMMYFUNCTION("IF(OR(REGEXMATCH(I238,""Peraturan Walikota""),REGEXMATCH(I238,""Peraturan Bupati""),REGEXMATCH(I238,""PERATURAN BUPATI""),REGEXMATCH(I238,""PERATURAN WALIKOTA"")),""Ada"",""Tidak Ada"")"),"Ada")</f>
        <v>Ada</v>
      </c>
      <c r="BJ238" s="98" t="str">
        <f t="shared" si="36"/>
        <v>Ada</v>
      </c>
      <c r="BK238" s="96" t="str">
        <f t="shared" si="37"/>
        <v>Ada</v>
      </c>
      <c r="BL238" s="98" t="str">
        <f t="shared" si="33"/>
        <v>Tidak Lengkap</v>
      </c>
      <c r="BM238" s="98" t="str">
        <f t="shared" si="34"/>
        <v>Tidak Lengkap</v>
      </c>
    </row>
    <row r="239">
      <c r="A239" s="96" t="s">
        <v>54</v>
      </c>
      <c r="B239" s="97">
        <v>232.0</v>
      </c>
      <c r="C239" s="96" t="s">
        <v>2509</v>
      </c>
      <c r="D239" s="96" t="s">
        <v>2510</v>
      </c>
      <c r="E239" s="96" t="s">
        <v>2511</v>
      </c>
      <c r="F239" s="96" t="s">
        <v>237</v>
      </c>
      <c r="G239" s="96">
        <v>8.1130452E9</v>
      </c>
      <c r="H239" s="96" t="s">
        <v>24</v>
      </c>
      <c r="I239" s="96" t="s">
        <v>2512</v>
      </c>
      <c r="J239" s="97">
        <v>2022.0</v>
      </c>
      <c r="K239" s="97" t="s">
        <v>387</v>
      </c>
      <c r="L239" s="96" t="s">
        <v>2513</v>
      </c>
      <c r="M239" s="96" t="s">
        <v>2514</v>
      </c>
      <c r="N239" s="96" t="s">
        <v>1150</v>
      </c>
      <c r="O239" s="96" t="s">
        <v>260</v>
      </c>
      <c r="P239" s="96" t="s">
        <v>341</v>
      </c>
      <c r="Q239" s="96" t="s">
        <v>2515</v>
      </c>
      <c r="R239" s="96" t="s">
        <v>9</v>
      </c>
      <c r="S239" s="96" t="s">
        <v>21</v>
      </c>
      <c r="T239" s="96" t="s">
        <v>21</v>
      </c>
      <c r="U239" s="96" t="s">
        <v>21</v>
      </c>
      <c r="V239" s="96" t="s">
        <v>21</v>
      </c>
      <c r="W239" s="96" t="s">
        <v>9</v>
      </c>
      <c r="X239" s="96" t="s">
        <v>21</v>
      </c>
      <c r="Y239" s="96" t="s">
        <v>21</v>
      </c>
      <c r="Z239" s="96" t="s">
        <v>21</v>
      </c>
      <c r="AA239" s="96" t="s">
        <v>21</v>
      </c>
      <c r="AB239" s="96" t="s">
        <v>21</v>
      </c>
      <c r="AC239" s="96" t="s">
        <v>228</v>
      </c>
      <c r="AD239" s="96" t="s">
        <v>228</v>
      </c>
      <c r="AE239" s="96" t="s">
        <v>228</v>
      </c>
      <c r="AF239" s="96" t="s">
        <v>228</v>
      </c>
      <c r="AG239" s="96" t="s">
        <v>228</v>
      </c>
      <c r="AH239" s="96" t="s">
        <v>228</v>
      </c>
      <c r="AI239" s="96" t="s">
        <v>229</v>
      </c>
      <c r="AJ239" s="96" t="s">
        <v>228</v>
      </c>
      <c r="AK239" s="96" t="s">
        <v>229</v>
      </c>
      <c r="AL239" s="96" t="s">
        <v>228</v>
      </c>
      <c r="AM239" s="96" t="s">
        <v>228</v>
      </c>
      <c r="AN239" s="96"/>
      <c r="AO239" s="96">
        <v>150.0</v>
      </c>
      <c r="AP239" s="96" t="s">
        <v>344</v>
      </c>
      <c r="AQ239" s="96"/>
      <c r="AR239" s="105"/>
      <c r="AS239" s="105"/>
      <c r="AT239" s="98"/>
      <c r="AU239" s="98"/>
      <c r="AV239" s="98"/>
      <c r="AW239" s="96" t="s">
        <v>231</v>
      </c>
      <c r="AX239" s="98"/>
      <c r="AY239" s="98"/>
      <c r="AZ239" s="98"/>
      <c r="BA239" s="96" t="s">
        <v>2516</v>
      </c>
      <c r="BB239" s="96" t="s">
        <v>2517</v>
      </c>
      <c r="BC239" s="100">
        <f t="shared" si="39"/>
        <v>9</v>
      </c>
      <c r="BD239" s="101"/>
      <c r="BE239" s="101"/>
      <c r="BF239" s="101"/>
      <c r="BG239" s="101"/>
      <c r="BH239" s="101"/>
      <c r="BI239" s="100" t="str">
        <f>IFERROR(__xludf.DUMMYFUNCTION("IF(OR(REGEXMATCH(I239,""Peraturan Walikota""),REGEXMATCH(I239,""Peraturan Bupati""),REGEXMATCH(I239,""PERATURAN BUPATI""),REGEXMATCH(I239,""PERATURAN WALIKOTA"")),""Ada"",""Tidak Ada"")"),"Ada")</f>
        <v>Ada</v>
      </c>
      <c r="BJ239" s="98" t="str">
        <f t="shared" si="36"/>
        <v>Ada</v>
      </c>
      <c r="BK239" s="96" t="str">
        <f t="shared" si="37"/>
        <v>Ada</v>
      </c>
      <c r="BL239" s="98" t="str">
        <f t="shared" si="33"/>
        <v>Tidak Lengkap</v>
      </c>
      <c r="BM239" s="98" t="str">
        <f t="shared" si="34"/>
        <v>Tidak Lengkap</v>
      </c>
    </row>
    <row r="240">
      <c r="A240" s="96" t="s">
        <v>54</v>
      </c>
      <c r="B240" s="97">
        <v>233.0</v>
      </c>
      <c r="C240" s="96" t="s">
        <v>2518</v>
      </c>
      <c r="D240" s="96" t="s">
        <v>2519</v>
      </c>
      <c r="E240" s="96" t="s">
        <v>2520</v>
      </c>
      <c r="F240" s="96" t="s">
        <v>2521</v>
      </c>
      <c r="G240" s="96" t="s">
        <v>2521</v>
      </c>
      <c r="H240" s="96" t="s">
        <v>11</v>
      </c>
      <c r="I240" s="96" t="s">
        <v>2522</v>
      </c>
      <c r="J240" s="97">
        <v>2023.0</v>
      </c>
      <c r="K240" s="97" t="s">
        <v>387</v>
      </c>
      <c r="L240" s="96" t="s">
        <v>2523</v>
      </c>
      <c r="M240" s="96" t="s">
        <v>2524</v>
      </c>
      <c r="N240" s="96" t="s">
        <v>2525</v>
      </c>
      <c r="O240" s="96" t="s">
        <v>286</v>
      </c>
      <c r="P240" s="96" t="s">
        <v>287</v>
      </c>
      <c r="Q240" s="96" t="s">
        <v>237</v>
      </c>
      <c r="R240" s="96" t="s">
        <v>9</v>
      </c>
      <c r="S240" s="96" t="s">
        <v>9</v>
      </c>
      <c r="T240" s="96" t="s">
        <v>9</v>
      </c>
      <c r="U240" s="96" t="s">
        <v>21</v>
      </c>
      <c r="V240" s="96" t="s">
        <v>9</v>
      </c>
      <c r="W240" s="96" t="s">
        <v>9</v>
      </c>
      <c r="X240" s="96" t="s">
        <v>9</v>
      </c>
      <c r="Y240" s="96" t="s">
        <v>21</v>
      </c>
      <c r="Z240" s="96" t="s">
        <v>9</v>
      </c>
      <c r="AA240" s="96" t="s">
        <v>21</v>
      </c>
      <c r="AB240" s="96" t="s">
        <v>21</v>
      </c>
      <c r="AC240" s="96" t="s">
        <v>228</v>
      </c>
      <c r="AD240" s="96" t="s">
        <v>228</v>
      </c>
      <c r="AE240" s="96" t="s">
        <v>228</v>
      </c>
      <c r="AF240" s="96" t="s">
        <v>228</v>
      </c>
      <c r="AG240" s="96" t="s">
        <v>228</v>
      </c>
      <c r="AH240" s="96" t="s">
        <v>228</v>
      </c>
      <c r="AI240" s="96" t="s">
        <v>228</v>
      </c>
      <c r="AJ240" s="96" t="s">
        <v>228</v>
      </c>
      <c r="AK240" s="96" t="s">
        <v>228</v>
      </c>
      <c r="AL240" s="96" t="s">
        <v>228</v>
      </c>
      <c r="AM240" s="96" t="s">
        <v>228</v>
      </c>
      <c r="AN240" s="96" t="s">
        <v>237</v>
      </c>
      <c r="AO240" s="96">
        <v>64.0</v>
      </c>
      <c r="AP240" s="96" t="s">
        <v>278</v>
      </c>
      <c r="AQ240" s="98"/>
      <c r="AR240" s="98"/>
      <c r="AS240" s="98"/>
      <c r="AT240" s="98"/>
      <c r="AU240" s="98"/>
      <c r="AV240" s="98"/>
      <c r="AW240" s="98"/>
      <c r="AX240" s="96" t="s">
        <v>231</v>
      </c>
      <c r="AY240" s="98"/>
      <c r="AZ240" s="98"/>
      <c r="BA240" s="96" t="s">
        <v>2526</v>
      </c>
      <c r="BB240" s="96" t="s">
        <v>2527</v>
      </c>
      <c r="BC240" s="100">
        <f t="shared" si="39"/>
        <v>11</v>
      </c>
      <c r="BD240" s="101"/>
      <c r="BE240" s="101"/>
      <c r="BF240" s="101"/>
      <c r="BG240" s="101"/>
      <c r="BH240" s="101"/>
      <c r="BI240" s="100" t="str">
        <f>IFERROR(__xludf.DUMMYFUNCTION("IF(OR(REGEXMATCH(I240,""Peraturan Walikota""),REGEXMATCH(I240,""Peraturan Bupati""),REGEXMATCH(I240,""PERATURAN BUPATI""),REGEXMATCH(I240,""PERATURAN WALIKOTA"")),""Ada"",""Tidak Ada"")"),"Ada")</f>
        <v>Ada</v>
      </c>
      <c r="BJ240" s="98" t="str">
        <f t="shared" si="36"/>
        <v>Ada</v>
      </c>
      <c r="BK240" s="96" t="str">
        <f t="shared" si="37"/>
        <v>Tidak Ada</v>
      </c>
      <c r="BL240" s="98" t="str">
        <f t="shared" si="33"/>
        <v>Lengkap</v>
      </c>
      <c r="BM240" s="98" t="str">
        <f t="shared" si="34"/>
        <v>Tidak Lengkap</v>
      </c>
    </row>
    <row r="241">
      <c r="A241" s="96" t="s">
        <v>54</v>
      </c>
      <c r="B241" s="97">
        <v>234.0</v>
      </c>
      <c r="C241" s="96" t="s">
        <v>2528</v>
      </c>
      <c r="D241" s="143" t="s">
        <v>2529</v>
      </c>
      <c r="E241" s="96" t="s">
        <v>2530</v>
      </c>
      <c r="F241" s="102" t="s">
        <v>2531</v>
      </c>
      <c r="G241" s="102" t="s">
        <v>2532</v>
      </c>
      <c r="H241" s="96" t="s">
        <v>2533</v>
      </c>
      <c r="I241" s="96" t="s">
        <v>2534</v>
      </c>
      <c r="J241" s="97">
        <v>2022.0</v>
      </c>
      <c r="K241" s="97" t="s">
        <v>387</v>
      </c>
      <c r="L241" s="102" t="s">
        <v>2535</v>
      </c>
      <c r="M241" s="103" t="s">
        <v>2536</v>
      </c>
      <c r="N241" s="96" t="s">
        <v>2537</v>
      </c>
      <c r="O241" s="96" t="s">
        <v>253</v>
      </c>
      <c r="P241" s="96" t="s">
        <v>369</v>
      </c>
      <c r="Q241" s="96" t="s">
        <v>300</v>
      </c>
      <c r="R241" s="96" t="s">
        <v>21</v>
      </c>
      <c r="S241" s="96" t="s">
        <v>9</v>
      </c>
      <c r="T241" s="96" t="s">
        <v>21</v>
      </c>
      <c r="U241" s="96" t="s">
        <v>9</v>
      </c>
      <c r="V241" s="96" t="s">
        <v>21</v>
      </c>
      <c r="W241" s="96" t="s">
        <v>9</v>
      </c>
      <c r="X241" s="96" t="s">
        <v>9</v>
      </c>
      <c r="Y241" s="96" t="s">
        <v>9</v>
      </c>
      <c r="Z241" s="96" t="s">
        <v>9</v>
      </c>
      <c r="AA241" s="96" t="s">
        <v>21</v>
      </c>
      <c r="AB241" s="96" t="s">
        <v>21</v>
      </c>
      <c r="AC241" s="96" t="s">
        <v>228</v>
      </c>
      <c r="AD241" s="96" t="s">
        <v>228</v>
      </c>
      <c r="AE241" s="96" t="s">
        <v>228</v>
      </c>
      <c r="AF241" s="96" t="s">
        <v>228</v>
      </c>
      <c r="AG241" s="96" t="s">
        <v>228</v>
      </c>
      <c r="AH241" s="96" t="s">
        <v>228</v>
      </c>
      <c r="AI241" s="96" t="s">
        <v>228</v>
      </c>
      <c r="AJ241" s="96" t="s">
        <v>228</v>
      </c>
      <c r="AK241" s="96" t="s">
        <v>228</v>
      </c>
      <c r="AL241" s="96" t="s">
        <v>228</v>
      </c>
      <c r="AM241" s="96" t="s">
        <v>228</v>
      </c>
      <c r="AN241" s="96" t="s">
        <v>2538</v>
      </c>
      <c r="AO241" s="96" t="s">
        <v>2539</v>
      </c>
      <c r="AP241" s="96" t="s">
        <v>317</v>
      </c>
      <c r="AQ241" s="98"/>
      <c r="AR241" s="98"/>
      <c r="AS241" s="98"/>
      <c r="AT241" s="98"/>
      <c r="AU241" s="98"/>
      <c r="AV241" s="98"/>
      <c r="AW241" s="96" t="s">
        <v>231</v>
      </c>
      <c r="AX241" s="98"/>
      <c r="AY241" s="98"/>
      <c r="AZ241" s="98"/>
      <c r="BA241" s="98"/>
      <c r="BB241" s="98"/>
      <c r="BC241" s="100">
        <f t="shared" si="39"/>
        <v>11</v>
      </c>
      <c r="BD241" s="101"/>
      <c r="BE241" s="101"/>
      <c r="BF241" s="101"/>
      <c r="BG241" s="101"/>
      <c r="BH241" s="101"/>
      <c r="BI241" s="100" t="str">
        <f>IFERROR(__xludf.DUMMYFUNCTION("IF(OR(REGEXMATCH(I241,""Peraturan Walikota""),REGEXMATCH(I241,""Peraturan Bupati""),REGEXMATCH(I241,""PERATURAN BUPATI""),REGEXMATCH(I241,""PERATURAN WALIKOTA"")),""Ada"",""Tidak Ada"")"),"Ada")</f>
        <v>Ada</v>
      </c>
      <c r="BJ241" s="98" t="str">
        <f t="shared" si="36"/>
        <v>Ada</v>
      </c>
      <c r="BK241" s="96" t="str">
        <f t="shared" si="37"/>
        <v>Ada</v>
      </c>
      <c r="BL241" s="98" t="str">
        <f t="shared" si="33"/>
        <v>Tidak Lengkap</v>
      </c>
      <c r="BM241" s="98" t="str">
        <f t="shared" si="34"/>
        <v>Tidak Lengkap</v>
      </c>
    </row>
    <row r="242">
      <c r="A242" s="96" t="s">
        <v>54</v>
      </c>
      <c r="B242" s="97">
        <v>235.0</v>
      </c>
      <c r="C242" s="98" t="s">
        <v>2540</v>
      </c>
      <c r="D242" s="98" t="s">
        <v>2541</v>
      </c>
      <c r="E242" s="96" t="s">
        <v>2542</v>
      </c>
      <c r="F242" s="96" t="s">
        <v>237</v>
      </c>
      <c r="G242" s="102" t="s">
        <v>2543</v>
      </c>
      <c r="H242" s="96" t="s">
        <v>11</v>
      </c>
      <c r="I242" s="96" t="s">
        <v>2544</v>
      </c>
      <c r="J242" s="97">
        <v>2023.0</v>
      </c>
      <c r="K242" s="97" t="s">
        <v>223</v>
      </c>
      <c r="L242" s="96" t="s">
        <v>2545</v>
      </c>
      <c r="M242" s="103" t="s">
        <v>2546</v>
      </c>
      <c r="N242" s="96" t="s">
        <v>861</v>
      </c>
      <c r="O242" s="96" t="s">
        <v>253</v>
      </c>
      <c r="P242" s="96" t="s">
        <v>369</v>
      </c>
      <c r="Q242" s="96" t="s">
        <v>2547</v>
      </c>
      <c r="R242" s="96" t="s">
        <v>9</v>
      </c>
      <c r="S242" s="96" t="s">
        <v>9</v>
      </c>
      <c r="T242" s="96" t="s">
        <v>9</v>
      </c>
      <c r="U242" s="96" t="s">
        <v>21</v>
      </c>
      <c r="V242" s="96" t="s">
        <v>21</v>
      </c>
      <c r="W242" s="96" t="s">
        <v>9</v>
      </c>
      <c r="X242" s="96" t="s">
        <v>21</v>
      </c>
      <c r="Y242" s="96" t="s">
        <v>9</v>
      </c>
      <c r="Z242" s="96" t="s">
        <v>9</v>
      </c>
      <c r="AA242" s="96" t="s">
        <v>21</v>
      </c>
      <c r="AB242" s="96" t="s">
        <v>21</v>
      </c>
      <c r="AC242" s="96" t="s">
        <v>228</v>
      </c>
      <c r="AD242" s="96" t="s">
        <v>228</v>
      </c>
      <c r="AE242" s="96" t="s">
        <v>228</v>
      </c>
      <c r="AF242" s="96" t="s">
        <v>228</v>
      </c>
      <c r="AG242" s="96" t="s">
        <v>228</v>
      </c>
      <c r="AH242" s="96" t="s">
        <v>228</v>
      </c>
      <c r="AI242" s="96" t="s">
        <v>228</v>
      </c>
      <c r="AJ242" s="96" t="s">
        <v>228</v>
      </c>
      <c r="AK242" s="96" t="s">
        <v>228</v>
      </c>
      <c r="AL242" s="96" t="s">
        <v>228</v>
      </c>
      <c r="AM242" s="96" t="s">
        <v>228</v>
      </c>
      <c r="AN242" s="96" t="s">
        <v>2548</v>
      </c>
      <c r="AO242" s="96" t="s">
        <v>2549</v>
      </c>
      <c r="AP242" s="96" t="s">
        <v>2550</v>
      </c>
      <c r="AQ242" s="98"/>
      <c r="AR242" s="98"/>
      <c r="AS242" s="98"/>
      <c r="AT242" s="98"/>
      <c r="AU242" s="98"/>
      <c r="AV242" s="98"/>
      <c r="AW242" s="98"/>
      <c r="AX242" s="96" t="s">
        <v>231</v>
      </c>
      <c r="AY242" s="98"/>
      <c r="AZ242" s="98"/>
      <c r="BA242" s="98"/>
      <c r="BB242" s="98"/>
      <c r="BC242" s="100">
        <f t="shared" si="39"/>
        <v>11</v>
      </c>
      <c r="BD242" s="101"/>
      <c r="BE242" s="101"/>
      <c r="BF242" s="101"/>
      <c r="BG242" s="101"/>
      <c r="BH242" s="101"/>
      <c r="BI242" s="100" t="str">
        <f>IFERROR(__xludf.DUMMYFUNCTION("IF(OR(REGEXMATCH(I242,""Peraturan Walikota""),REGEXMATCH(I242,""Peraturan Bupati""),REGEXMATCH(I242,""PERATURAN BUPATI""),REGEXMATCH(I242,""PERATURAN WALIKOTA"")),""Ada"",""Tidak Ada"")"),"Ada")</f>
        <v>Ada</v>
      </c>
      <c r="BJ242" s="98" t="str">
        <f t="shared" si="36"/>
        <v>Ada</v>
      </c>
      <c r="BK242" s="96" t="str">
        <f t="shared" si="37"/>
        <v>Ada</v>
      </c>
      <c r="BL242" s="98" t="str">
        <f t="shared" si="33"/>
        <v>Lengkap</v>
      </c>
      <c r="BM242" s="98" t="str">
        <f t="shared" si="34"/>
        <v>Tidak Lengkap</v>
      </c>
    </row>
    <row r="243">
      <c r="A243" s="96" t="s">
        <v>54</v>
      </c>
      <c r="B243" s="97">
        <v>236.0</v>
      </c>
      <c r="C243" s="96" t="s">
        <v>2551</v>
      </c>
      <c r="D243" s="96" t="s">
        <v>2552</v>
      </c>
      <c r="E243" s="96" t="s">
        <v>2553</v>
      </c>
      <c r="F243" s="96" t="s">
        <v>2554</v>
      </c>
      <c r="G243" s="96">
        <v>8.1221115177E10</v>
      </c>
      <c r="H243" s="96" t="s">
        <v>24</v>
      </c>
      <c r="I243" s="96" t="s">
        <v>2555</v>
      </c>
      <c r="J243" s="97">
        <v>2022.0</v>
      </c>
      <c r="K243" s="97" t="s">
        <v>387</v>
      </c>
      <c r="L243" s="96" t="s">
        <v>2556</v>
      </c>
      <c r="M243" s="96" t="s">
        <v>2557</v>
      </c>
      <c r="N243" s="96" t="s">
        <v>2558</v>
      </c>
      <c r="O243" s="96" t="s">
        <v>260</v>
      </c>
      <c r="P243" s="96" t="s">
        <v>330</v>
      </c>
      <c r="Q243" s="96" t="s">
        <v>237</v>
      </c>
      <c r="R243" s="96" t="s">
        <v>9</v>
      </c>
      <c r="S243" s="96" t="s">
        <v>9</v>
      </c>
      <c r="T243" s="96" t="s">
        <v>9</v>
      </c>
      <c r="U243" s="96" t="s">
        <v>9</v>
      </c>
      <c r="V243" s="96" t="s">
        <v>21</v>
      </c>
      <c r="W243" s="96" t="s">
        <v>21</v>
      </c>
      <c r="X243" s="96" t="s">
        <v>9</v>
      </c>
      <c r="Y243" s="96" t="s">
        <v>9</v>
      </c>
      <c r="Z243" s="96" t="s">
        <v>9</v>
      </c>
      <c r="AA243" s="96" t="s">
        <v>21</v>
      </c>
      <c r="AB243" s="96" t="s">
        <v>21</v>
      </c>
      <c r="AC243" s="96" t="s">
        <v>228</v>
      </c>
      <c r="AD243" s="96" t="s">
        <v>228</v>
      </c>
      <c r="AE243" s="96" t="s">
        <v>228</v>
      </c>
      <c r="AF243" s="96" t="s">
        <v>228</v>
      </c>
      <c r="AG243" s="96" t="s">
        <v>228</v>
      </c>
      <c r="AH243" s="96" t="s">
        <v>228</v>
      </c>
      <c r="AI243" s="96" t="s">
        <v>228</v>
      </c>
      <c r="AJ243" s="96" t="s">
        <v>228</v>
      </c>
      <c r="AK243" s="96" t="s">
        <v>228</v>
      </c>
      <c r="AL243" s="96" t="s">
        <v>228</v>
      </c>
      <c r="AM243" s="96" t="s">
        <v>228</v>
      </c>
      <c r="AN243" s="96" t="s">
        <v>2559</v>
      </c>
      <c r="AO243" s="96">
        <v>114.0</v>
      </c>
      <c r="AP243" s="96" t="s">
        <v>2560</v>
      </c>
      <c r="AQ243" s="96"/>
      <c r="AR243" s="105"/>
      <c r="AS243" s="105"/>
      <c r="AT243" s="98"/>
      <c r="AU243" s="98"/>
      <c r="AV243" s="98"/>
      <c r="AW243" s="96" t="s">
        <v>231</v>
      </c>
      <c r="AX243" s="96"/>
      <c r="AY243" s="98"/>
      <c r="AZ243" s="98"/>
      <c r="BA243" s="96" t="s">
        <v>2561</v>
      </c>
      <c r="BB243" s="96" t="s">
        <v>237</v>
      </c>
      <c r="BC243" s="100">
        <f t="shared" si="39"/>
        <v>11</v>
      </c>
      <c r="BD243" s="101"/>
      <c r="BE243" s="101"/>
      <c r="BF243" s="101"/>
      <c r="BG243" s="101"/>
      <c r="BH243" s="101"/>
      <c r="BI243" s="100" t="str">
        <f>IFERROR(__xludf.DUMMYFUNCTION("IF(OR(REGEXMATCH(I243,""Peraturan Walikota""),REGEXMATCH(I243,""Peraturan Bupati""),REGEXMATCH(I243,""PERATURAN BUPATI""),REGEXMATCH(I243,""PERATURAN WALIKOTA"")),""Ada"",""Tidak Ada"")"),"Ada")</f>
        <v>Ada</v>
      </c>
      <c r="BJ243" s="98"/>
      <c r="BK243" s="96"/>
      <c r="BL243" s="98" t="str">
        <f t="shared" si="33"/>
        <v>Lengkap</v>
      </c>
      <c r="BM243" s="98" t="str">
        <f t="shared" si="34"/>
        <v>Tidak Lengkap</v>
      </c>
    </row>
    <row r="244">
      <c r="A244" s="96" t="s">
        <v>54</v>
      </c>
      <c r="B244" s="97">
        <v>237.0</v>
      </c>
      <c r="C244" s="98" t="s">
        <v>2562</v>
      </c>
      <c r="D244" s="96" t="s">
        <v>2563</v>
      </c>
      <c r="E244" s="96" t="s">
        <v>2564</v>
      </c>
      <c r="F244" s="102" t="s">
        <v>2565</v>
      </c>
      <c r="G244" s="102" t="s">
        <v>2565</v>
      </c>
      <c r="H244" s="96" t="s">
        <v>11</v>
      </c>
      <c r="I244" s="96" t="s">
        <v>2566</v>
      </c>
      <c r="J244" s="97">
        <v>2023.0</v>
      </c>
      <c r="K244" s="97" t="s">
        <v>387</v>
      </c>
      <c r="L244" s="96" t="s">
        <v>2567</v>
      </c>
      <c r="M244" s="103" t="s">
        <v>2568</v>
      </c>
      <c r="N244" s="96" t="s">
        <v>2569</v>
      </c>
      <c r="O244" s="96" t="s">
        <v>276</v>
      </c>
      <c r="P244" s="96" t="s">
        <v>369</v>
      </c>
      <c r="Q244" s="96" t="s">
        <v>300</v>
      </c>
      <c r="R244" s="96" t="s">
        <v>9</v>
      </c>
      <c r="S244" s="96" t="s">
        <v>9</v>
      </c>
      <c r="T244" s="96" t="s">
        <v>872</v>
      </c>
      <c r="U244" s="96" t="s">
        <v>9</v>
      </c>
      <c r="V244" s="96" t="s">
        <v>301</v>
      </c>
      <c r="W244" s="96" t="s">
        <v>21</v>
      </c>
      <c r="X244" s="96" t="s">
        <v>21</v>
      </c>
      <c r="Y244" s="96" t="s">
        <v>9</v>
      </c>
      <c r="Z244" s="96" t="s">
        <v>9</v>
      </c>
      <c r="AA244" s="96" t="s">
        <v>21</v>
      </c>
      <c r="AB244" s="96" t="s">
        <v>21</v>
      </c>
      <c r="AC244" s="96" t="s">
        <v>228</v>
      </c>
      <c r="AD244" s="96" t="s">
        <v>228</v>
      </c>
      <c r="AE244" s="96" t="s">
        <v>228</v>
      </c>
      <c r="AF244" s="96" t="s">
        <v>229</v>
      </c>
      <c r="AG244" s="96" t="s">
        <v>228</v>
      </c>
      <c r="AH244" s="96" t="s">
        <v>228</v>
      </c>
      <c r="AI244" s="96" t="s">
        <v>228</v>
      </c>
      <c r="AJ244" s="96" t="s">
        <v>228</v>
      </c>
      <c r="AK244" s="96" t="s">
        <v>229</v>
      </c>
      <c r="AL244" s="96" t="s">
        <v>228</v>
      </c>
      <c r="AM244" s="96" t="s">
        <v>228</v>
      </c>
      <c r="AN244" s="96" t="s">
        <v>370</v>
      </c>
      <c r="AO244" s="96" t="s">
        <v>1029</v>
      </c>
      <c r="AP244" s="96" t="s">
        <v>317</v>
      </c>
      <c r="AQ244" s="98"/>
      <c r="AR244" s="98"/>
      <c r="AS244" s="98"/>
      <c r="AT244" s="98"/>
      <c r="AU244" s="98"/>
      <c r="AV244" s="98"/>
      <c r="AW244" s="98"/>
      <c r="AX244" s="96" t="s">
        <v>231</v>
      </c>
      <c r="AY244" s="98"/>
      <c r="AZ244" s="98"/>
      <c r="BA244" s="98"/>
      <c r="BB244" s="98"/>
      <c r="BC244" s="100">
        <f t="shared" si="39"/>
        <v>9</v>
      </c>
      <c r="BD244" s="101"/>
      <c r="BE244" s="101"/>
      <c r="BF244" s="101"/>
      <c r="BG244" s="101"/>
      <c r="BH244" s="101"/>
      <c r="BI244" s="100" t="str">
        <f>IFERROR(__xludf.DUMMYFUNCTION("IF(OR(REGEXMATCH(I244,""Peraturan Walikota""),REGEXMATCH(I244,""Peraturan Bupati""),REGEXMATCH(I244,""PERATURAN BUPATI""),REGEXMATCH(I244,""PERATURAN WALIKOTA"")),""Ada"",""Tidak Ada"")"),"Ada")</f>
        <v>Ada</v>
      </c>
      <c r="BJ244" s="98" t="str">
        <f t="shared" ref="BJ244:BJ249" si="40">IF(O244 = "Belum Punya", "Tidak Ada", IF(O244 = "", "Tidak Menjawab", "Ada"))</f>
        <v>Ada</v>
      </c>
      <c r="BK244" s="96" t="str">
        <f t="shared" ref="BK244:BK249" si="41">IF(P244 = "Tidak Punya", "Tidak Ada", IF(P244 = "", "Tidak Menjawab", "Ada"))</f>
        <v>Ada</v>
      </c>
      <c r="BL244" s="98" t="str">
        <f t="shared" si="33"/>
        <v>Lengkap</v>
      </c>
      <c r="BM244" s="98" t="str">
        <f t="shared" si="34"/>
        <v>Tidak Lengkap</v>
      </c>
    </row>
    <row r="245">
      <c r="A245" s="96" t="s">
        <v>54</v>
      </c>
      <c r="B245" s="97">
        <v>238.0</v>
      </c>
      <c r="C245" s="96" t="s">
        <v>2570</v>
      </c>
      <c r="D245" s="96" t="s">
        <v>2571</v>
      </c>
      <c r="E245" s="96" t="s">
        <v>2572</v>
      </c>
      <c r="F245" s="96" t="s">
        <v>2573</v>
      </c>
      <c r="G245" s="96" t="s">
        <v>2573</v>
      </c>
      <c r="H245" s="96" t="s">
        <v>2574</v>
      </c>
      <c r="I245" s="96" t="s">
        <v>2575</v>
      </c>
      <c r="J245" s="97">
        <v>2024.0</v>
      </c>
      <c r="K245" s="97" t="s">
        <v>387</v>
      </c>
      <c r="L245" s="96">
        <v>8.563342961E9</v>
      </c>
      <c r="M245" s="96" t="s">
        <v>2576</v>
      </c>
      <c r="N245" s="96" t="s">
        <v>2577</v>
      </c>
      <c r="O245" s="96" t="s">
        <v>226</v>
      </c>
      <c r="P245" s="96" t="s">
        <v>330</v>
      </c>
      <c r="Q245" s="96" t="s">
        <v>1757</v>
      </c>
      <c r="R245" s="96" t="s">
        <v>9</v>
      </c>
      <c r="S245" s="96" t="s">
        <v>21</v>
      </c>
      <c r="T245" s="96" t="s">
        <v>9</v>
      </c>
      <c r="U245" s="96" t="s">
        <v>9</v>
      </c>
      <c r="V245" s="96" t="s">
        <v>21</v>
      </c>
      <c r="W245" s="96" t="s">
        <v>21</v>
      </c>
      <c r="X245" s="96" t="s">
        <v>9</v>
      </c>
      <c r="Y245" s="96" t="s">
        <v>21</v>
      </c>
      <c r="Z245" s="96" t="s">
        <v>21</v>
      </c>
      <c r="AA245" s="96" t="s">
        <v>21</v>
      </c>
      <c r="AB245" s="96" t="s">
        <v>21</v>
      </c>
      <c r="AC245" s="96" t="s">
        <v>228</v>
      </c>
      <c r="AD245" s="96" t="s">
        <v>228</v>
      </c>
      <c r="AE245" s="96" t="s">
        <v>228</v>
      </c>
      <c r="AF245" s="96" t="s">
        <v>228</v>
      </c>
      <c r="AG245" s="96" t="s">
        <v>228</v>
      </c>
      <c r="AH245" s="96" t="s">
        <v>228</v>
      </c>
      <c r="AI245" s="96" t="s">
        <v>229</v>
      </c>
      <c r="AJ245" s="96" t="s">
        <v>228</v>
      </c>
      <c r="AK245" s="96" t="s">
        <v>228</v>
      </c>
      <c r="AL245" s="96" t="s">
        <v>228</v>
      </c>
      <c r="AM245" s="96" t="s">
        <v>228</v>
      </c>
      <c r="AN245" s="96" t="s">
        <v>2578</v>
      </c>
      <c r="AO245" s="96">
        <v>33.0</v>
      </c>
      <c r="AP245" s="96"/>
      <c r="AQ245" s="98"/>
      <c r="AR245" s="98"/>
      <c r="AS245" s="98"/>
      <c r="AT245" s="98"/>
      <c r="AU245" s="98"/>
      <c r="AV245" s="98"/>
      <c r="AW245" s="98"/>
      <c r="AX245" s="96"/>
      <c r="AY245" s="96" t="s">
        <v>231</v>
      </c>
      <c r="AZ245" s="98"/>
      <c r="BA245" s="96" t="s">
        <v>2579</v>
      </c>
      <c r="BB245" s="96" t="s">
        <v>2580</v>
      </c>
      <c r="BC245" s="100">
        <f t="shared" si="39"/>
        <v>10</v>
      </c>
      <c r="BD245" s="101"/>
      <c r="BE245" s="101"/>
      <c r="BF245" s="101"/>
      <c r="BG245" s="101"/>
      <c r="BH245" s="101"/>
      <c r="BI245" s="100" t="str">
        <f>IFERROR(__xludf.DUMMYFUNCTION("IF(OR(REGEXMATCH(I245,""Peraturan Walikota""),REGEXMATCH(I245,""Peraturan Bupati""),REGEXMATCH(I245,""PERATURAN BUPATI""),REGEXMATCH(I245,""PERATURAN WALIKOTA"")),""Ada"",""Tidak Ada"")"),"Ada")</f>
        <v>Ada</v>
      </c>
      <c r="BJ245" s="98" t="str">
        <f t="shared" si="40"/>
        <v>Ada</v>
      </c>
      <c r="BK245" s="96" t="str">
        <f t="shared" si="41"/>
        <v>Ada</v>
      </c>
      <c r="BL245" s="98" t="str">
        <f t="shared" si="33"/>
        <v>Tidak Lengkap</v>
      </c>
      <c r="BM245" s="98" t="str">
        <f t="shared" si="34"/>
        <v>Tidak Lengkap</v>
      </c>
    </row>
    <row r="246">
      <c r="A246" s="96" t="s">
        <v>54</v>
      </c>
      <c r="B246" s="97">
        <v>239.0</v>
      </c>
      <c r="C246" s="96" t="s">
        <v>2581</v>
      </c>
      <c r="D246" s="96" t="s">
        <v>2582</v>
      </c>
      <c r="E246" s="96" t="s">
        <v>2583</v>
      </c>
      <c r="F246" s="96" t="s">
        <v>2584</v>
      </c>
      <c r="G246" s="96" t="s">
        <v>2585</v>
      </c>
      <c r="H246" s="96" t="s">
        <v>2586</v>
      </c>
      <c r="I246" s="96" t="s">
        <v>2587</v>
      </c>
      <c r="J246" s="97">
        <v>2018.0</v>
      </c>
      <c r="K246" s="97" t="s">
        <v>387</v>
      </c>
      <c r="L246" s="96" t="s">
        <v>2584</v>
      </c>
      <c r="M246" s="96" t="s">
        <v>2588</v>
      </c>
      <c r="N246" s="96" t="s">
        <v>2589</v>
      </c>
      <c r="O246" s="96" t="s">
        <v>226</v>
      </c>
      <c r="P246" s="96" t="s">
        <v>227</v>
      </c>
      <c r="Q246" s="96" t="s">
        <v>2590</v>
      </c>
      <c r="R246" s="96" t="s">
        <v>9</v>
      </c>
      <c r="S246" s="96" t="s">
        <v>9</v>
      </c>
      <c r="T246" s="96" t="s">
        <v>9</v>
      </c>
      <c r="U246" s="96" t="s">
        <v>9</v>
      </c>
      <c r="V246" s="96" t="s">
        <v>9</v>
      </c>
      <c r="W246" s="96" t="s">
        <v>9</v>
      </c>
      <c r="X246" s="96" t="s">
        <v>21</v>
      </c>
      <c r="Y246" s="96" t="s">
        <v>9</v>
      </c>
      <c r="Z246" s="96" t="s">
        <v>9</v>
      </c>
      <c r="AA246" s="96" t="s">
        <v>21</v>
      </c>
      <c r="AB246" s="96" t="s">
        <v>21</v>
      </c>
      <c r="AC246" s="96" t="s">
        <v>228</v>
      </c>
      <c r="AD246" s="96" t="s">
        <v>228</v>
      </c>
      <c r="AE246" s="96" t="s">
        <v>228</v>
      </c>
      <c r="AF246" s="96" t="s">
        <v>228</v>
      </c>
      <c r="AG246" s="96" t="s">
        <v>228</v>
      </c>
      <c r="AH246" s="96" t="s">
        <v>228</v>
      </c>
      <c r="AI246" s="96" t="s">
        <v>228</v>
      </c>
      <c r="AJ246" s="96" t="s">
        <v>228</v>
      </c>
      <c r="AK246" s="96" t="s">
        <v>228</v>
      </c>
      <c r="AL246" s="96" t="s">
        <v>228</v>
      </c>
      <c r="AM246" s="96" t="s">
        <v>228</v>
      </c>
      <c r="AN246" s="96" t="s">
        <v>2591</v>
      </c>
      <c r="AO246" s="96">
        <v>113.0</v>
      </c>
      <c r="AP246" s="96"/>
      <c r="AQ246" s="98"/>
      <c r="AR246" s="98"/>
      <c r="AS246" s="98"/>
      <c r="AT246" s="98"/>
      <c r="AU246" s="98"/>
      <c r="AV246" s="98"/>
      <c r="AW246" s="98"/>
      <c r="AX246" s="96"/>
      <c r="AY246" s="96" t="s">
        <v>231</v>
      </c>
      <c r="AZ246" s="98"/>
      <c r="BA246" s="96" t="s">
        <v>2592</v>
      </c>
      <c r="BB246" s="96" t="s">
        <v>2593</v>
      </c>
      <c r="BC246" s="100">
        <f t="shared" si="39"/>
        <v>11</v>
      </c>
      <c r="BD246" s="101"/>
      <c r="BE246" s="101"/>
      <c r="BF246" s="101"/>
      <c r="BG246" s="101"/>
      <c r="BH246" s="101"/>
      <c r="BI246" s="100" t="str">
        <f>IFERROR(__xludf.DUMMYFUNCTION("IF(OR(REGEXMATCH(I246,""Peraturan Walikota""),REGEXMATCH(I246,""Peraturan Bupati""),REGEXMATCH(I246,""PERATURAN BUPATI""),REGEXMATCH(I246,""PERATURAN WALIKOTA"")),""Ada"",""Tidak Ada"")"),"Ada")</f>
        <v>Ada</v>
      </c>
      <c r="BJ246" s="98" t="str">
        <f t="shared" si="40"/>
        <v>Ada</v>
      </c>
      <c r="BK246" s="96" t="str">
        <f t="shared" si="41"/>
        <v>Ada</v>
      </c>
      <c r="BL246" s="98" t="str">
        <f t="shared" si="33"/>
        <v>Lengkap</v>
      </c>
      <c r="BM246" s="98" t="str">
        <f t="shared" si="34"/>
        <v>Tidak Lengkap</v>
      </c>
    </row>
    <row r="247">
      <c r="A247" s="96" t="s">
        <v>54</v>
      </c>
      <c r="B247" s="97">
        <v>240.0</v>
      </c>
      <c r="C247" s="96" t="s">
        <v>2594</v>
      </c>
      <c r="D247" s="96" t="s">
        <v>2595</v>
      </c>
      <c r="E247" s="96" t="s">
        <v>2596</v>
      </c>
      <c r="F247" s="96" t="s">
        <v>237</v>
      </c>
      <c r="G247" s="96">
        <v>8.1232575796E10</v>
      </c>
      <c r="H247" s="96" t="s">
        <v>11</v>
      </c>
      <c r="I247" s="96" t="s">
        <v>2597</v>
      </c>
      <c r="J247" s="97">
        <v>2021.0</v>
      </c>
      <c r="K247" s="97" t="s">
        <v>387</v>
      </c>
      <c r="L247" s="96">
        <v>8.7758585538E10</v>
      </c>
      <c r="M247" s="96" t="s">
        <v>2598</v>
      </c>
      <c r="N247" s="96" t="s">
        <v>2599</v>
      </c>
      <c r="O247" s="96" t="s">
        <v>2600</v>
      </c>
      <c r="P247" s="96" t="s">
        <v>2601</v>
      </c>
      <c r="Q247" s="96" t="s">
        <v>301</v>
      </c>
      <c r="R247" s="96" t="s">
        <v>9</v>
      </c>
      <c r="S247" s="96" t="s">
        <v>9</v>
      </c>
      <c r="T247" s="96" t="s">
        <v>9</v>
      </c>
      <c r="U247" s="96" t="s">
        <v>21</v>
      </c>
      <c r="V247" s="96" t="s">
        <v>21</v>
      </c>
      <c r="W247" s="96" t="s">
        <v>21</v>
      </c>
      <c r="X247" s="96" t="s">
        <v>21</v>
      </c>
      <c r="Y247" s="96" t="s">
        <v>21</v>
      </c>
      <c r="Z247" s="96" t="s">
        <v>21</v>
      </c>
      <c r="AA247" s="96" t="s">
        <v>21</v>
      </c>
      <c r="AB247" s="96" t="s">
        <v>21</v>
      </c>
      <c r="AC247" s="96" t="s">
        <v>228</v>
      </c>
      <c r="AD247" s="96" t="s">
        <v>228</v>
      </c>
      <c r="AE247" s="96" t="s">
        <v>229</v>
      </c>
      <c r="AF247" s="96" t="s">
        <v>228</v>
      </c>
      <c r="AG247" s="96" t="s">
        <v>228</v>
      </c>
      <c r="AH247" s="96" t="s">
        <v>228</v>
      </c>
      <c r="AI247" s="96" t="s">
        <v>228</v>
      </c>
      <c r="AJ247" s="96" t="s">
        <v>228</v>
      </c>
      <c r="AK247" s="96" t="s">
        <v>229</v>
      </c>
      <c r="AL247" s="96" t="s">
        <v>228</v>
      </c>
      <c r="AM247" s="96" t="s">
        <v>228</v>
      </c>
      <c r="AN247" s="96" t="s">
        <v>301</v>
      </c>
      <c r="AO247" s="96">
        <v>183.0</v>
      </c>
      <c r="AP247" s="96"/>
      <c r="AQ247" s="98"/>
      <c r="AR247" s="98"/>
      <c r="AS247" s="98"/>
      <c r="AT247" s="98"/>
      <c r="AU247" s="98"/>
      <c r="AV247" s="96" t="s">
        <v>231</v>
      </c>
      <c r="AW247" s="98"/>
      <c r="AX247" s="96"/>
      <c r="AY247" s="98"/>
      <c r="AZ247" s="98"/>
      <c r="BA247" s="96" t="s">
        <v>2602</v>
      </c>
      <c r="BB247" s="96" t="s">
        <v>2603</v>
      </c>
      <c r="BC247" s="100">
        <f t="shared" si="39"/>
        <v>9</v>
      </c>
      <c r="BD247" s="101"/>
      <c r="BE247" s="101"/>
      <c r="BF247" s="101"/>
      <c r="BG247" s="101"/>
      <c r="BH247" s="101"/>
      <c r="BI247" s="100" t="str">
        <f>IFERROR(__xludf.DUMMYFUNCTION("IF(OR(REGEXMATCH(I247,""Peraturan Walikota""),REGEXMATCH(I247,""Peraturan Bupati""),REGEXMATCH(I247,""PERATURAN BUPATI""),REGEXMATCH(I247,""PERATURAN WALIKOTA"")),""Ada"",""Tidak Ada"")"),"Ada")</f>
        <v>Ada</v>
      </c>
      <c r="BJ247" s="98" t="str">
        <f t="shared" si="40"/>
        <v>Ada</v>
      </c>
      <c r="BK247" s="96" t="str">
        <f t="shared" si="41"/>
        <v>Ada</v>
      </c>
      <c r="BL247" s="98" t="str">
        <f t="shared" si="33"/>
        <v>Lengkap</v>
      </c>
      <c r="BM247" s="98" t="str">
        <f t="shared" si="34"/>
        <v>Tidak Lengkap</v>
      </c>
    </row>
    <row r="248">
      <c r="A248" s="96" t="s">
        <v>54</v>
      </c>
      <c r="B248" s="97">
        <v>241.0</v>
      </c>
      <c r="C248" s="96" t="s">
        <v>2604</v>
      </c>
      <c r="D248" s="96" t="s">
        <v>2605</v>
      </c>
      <c r="E248" s="96" t="s">
        <v>2606</v>
      </c>
      <c r="F248" s="96">
        <v>8.11388088E10</v>
      </c>
      <c r="G248" s="96">
        <v>8.11388088E10</v>
      </c>
      <c r="H248" s="96" t="s">
        <v>11</v>
      </c>
      <c r="I248" s="96" t="s">
        <v>2607</v>
      </c>
      <c r="J248" s="97">
        <v>2021.0</v>
      </c>
      <c r="K248" s="97" t="s">
        <v>387</v>
      </c>
      <c r="L248" s="96">
        <v>8.11388088E10</v>
      </c>
      <c r="M248" s="96" t="s">
        <v>2608</v>
      </c>
      <c r="N248" s="96" t="s">
        <v>2609</v>
      </c>
      <c r="O248" s="96" t="s">
        <v>226</v>
      </c>
      <c r="P248" s="96" t="s">
        <v>341</v>
      </c>
      <c r="Q248" s="96" t="s">
        <v>2610</v>
      </c>
      <c r="R248" s="96" t="s">
        <v>9</v>
      </c>
      <c r="S248" s="96" t="s">
        <v>9</v>
      </c>
      <c r="T248" s="96" t="s">
        <v>9</v>
      </c>
      <c r="U248" s="96" t="s">
        <v>21</v>
      </c>
      <c r="V248" s="96" t="s">
        <v>21</v>
      </c>
      <c r="W248" s="96" t="s">
        <v>9</v>
      </c>
      <c r="X248" s="96" t="s">
        <v>9</v>
      </c>
      <c r="Y248" s="96" t="s">
        <v>9</v>
      </c>
      <c r="Z248" s="96" t="s">
        <v>21</v>
      </c>
      <c r="AA248" s="96" t="s">
        <v>9</v>
      </c>
      <c r="AB248" s="96" t="s">
        <v>9</v>
      </c>
      <c r="AC248" s="96" t="s">
        <v>228</v>
      </c>
      <c r="AD248" s="96" t="s">
        <v>228</v>
      </c>
      <c r="AE248" s="96" t="s">
        <v>228</v>
      </c>
      <c r="AF248" s="96" t="s">
        <v>228</v>
      </c>
      <c r="AG248" s="96" t="s">
        <v>228</v>
      </c>
      <c r="AH248" s="96" t="s">
        <v>228</v>
      </c>
      <c r="AI248" s="96" t="s">
        <v>228</v>
      </c>
      <c r="AJ248" s="96" t="s">
        <v>228</v>
      </c>
      <c r="AK248" s="96" t="s">
        <v>228</v>
      </c>
      <c r="AL248" s="96" t="s">
        <v>228</v>
      </c>
      <c r="AM248" s="96" t="s">
        <v>228</v>
      </c>
      <c r="AN248" s="96" t="s">
        <v>2611</v>
      </c>
      <c r="AO248" s="96">
        <v>445.0</v>
      </c>
      <c r="AP248" s="96"/>
      <c r="AQ248" s="98"/>
      <c r="AR248" s="98"/>
      <c r="AS248" s="98"/>
      <c r="AT248" s="98"/>
      <c r="AU248" s="98"/>
      <c r="AV248" s="96" t="s">
        <v>231</v>
      </c>
      <c r="AW248" s="98"/>
      <c r="AX248" s="96"/>
      <c r="AY248" s="98"/>
      <c r="AZ248" s="98"/>
      <c r="BA248" s="96" t="s">
        <v>2612</v>
      </c>
      <c r="BB248" s="96" t="s">
        <v>2613</v>
      </c>
      <c r="BC248" s="100">
        <f t="shared" si="39"/>
        <v>11</v>
      </c>
      <c r="BD248" s="101"/>
      <c r="BE248" s="101"/>
      <c r="BF248" s="101"/>
      <c r="BG248" s="101"/>
      <c r="BH248" s="101"/>
      <c r="BI248" s="100" t="str">
        <f>IFERROR(__xludf.DUMMYFUNCTION("IF(OR(REGEXMATCH(I248,""Peraturan Walikota""),REGEXMATCH(I248,""Peraturan Bupati""),REGEXMATCH(I248,""PERATURAN BUPATI""),REGEXMATCH(I248,""PERATURAN WALIKOTA"")),""Ada"",""Tidak Ada"")"),"Ada")</f>
        <v>Ada</v>
      </c>
      <c r="BJ248" s="98" t="str">
        <f t="shared" si="40"/>
        <v>Ada</v>
      </c>
      <c r="BK248" s="96" t="str">
        <f t="shared" si="41"/>
        <v>Ada</v>
      </c>
      <c r="BL248" s="98" t="str">
        <f t="shared" si="33"/>
        <v>Lengkap</v>
      </c>
      <c r="BM248" s="98" t="str">
        <f t="shared" si="34"/>
        <v>Tidak Lengkap</v>
      </c>
    </row>
    <row r="249">
      <c r="A249" s="96" t="s">
        <v>54</v>
      </c>
      <c r="B249" s="97">
        <v>242.0</v>
      </c>
      <c r="C249" s="96" t="s">
        <v>2614</v>
      </c>
      <c r="D249" s="96" t="s">
        <v>2615</v>
      </c>
      <c r="E249" s="96" t="s">
        <v>2616</v>
      </c>
      <c r="F249" s="96" t="str">
        <f>+62 822-3319-3195</f>
        <v>#ERROR!</v>
      </c>
      <c r="G249" s="96" t="str">
        <f>+62 822-3319-3195</f>
        <v>#ERROR!</v>
      </c>
      <c r="H249" s="96" t="s">
        <v>2617</v>
      </c>
      <c r="I249" s="96" t="s">
        <v>2618</v>
      </c>
      <c r="J249" s="97">
        <v>2023.0</v>
      </c>
      <c r="K249" s="97" t="s">
        <v>387</v>
      </c>
      <c r="L249" s="96" t="s">
        <v>2619</v>
      </c>
      <c r="M249" s="96" t="s">
        <v>2620</v>
      </c>
      <c r="N249" s="96" t="s">
        <v>2621</v>
      </c>
      <c r="O249" s="96" t="s">
        <v>286</v>
      </c>
      <c r="P249" s="96" t="s">
        <v>287</v>
      </c>
      <c r="Q249" s="96" t="s">
        <v>2622</v>
      </c>
      <c r="R249" s="96" t="s">
        <v>9</v>
      </c>
      <c r="S249" s="96" t="s">
        <v>9</v>
      </c>
      <c r="T249" s="96" t="s">
        <v>9</v>
      </c>
      <c r="U249" s="96" t="s">
        <v>9</v>
      </c>
      <c r="V249" s="96" t="s">
        <v>9</v>
      </c>
      <c r="W249" s="96" t="s">
        <v>21</v>
      </c>
      <c r="X249" s="96" t="s">
        <v>21</v>
      </c>
      <c r="Y249" s="96" t="s">
        <v>9</v>
      </c>
      <c r="Z249" s="96" t="s">
        <v>9</v>
      </c>
      <c r="AA249" s="96" t="s">
        <v>21</v>
      </c>
      <c r="AB249" s="96" t="s">
        <v>21</v>
      </c>
      <c r="AC249" s="96" t="s">
        <v>228</v>
      </c>
      <c r="AD249" s="96" t="s">
        <v>228</v>
      </c>
      <c r="AE249" s="96" t="s">
        <v>228</v>
      </c>
      <c r="AF249" s="96" t="s">
        <v>228</v>
      </c>
      <c r="AG249" s="96" t="s">
        <v>228</v>
      </c>
      <c r="AH249" s="96" t="s">
        <v>228</v>
      </c>
      <c r="AI249" s="96" t="s">
        <v>228</v>
      </c>
      <c r="AJ249" s="96" t="s">
        <v>228</v>
      </c>
      <c r="AK249" s="96" t="s">
        <v>228</v>
      </c>
      <c r="AL249" s="96" t="s">
        <v>228</v>
      </c>
      <c r="AM249" s="96" t="s">
        <v>228</v>
      </c>
      <c r="AN249" s="96"/>
      <c r="AO249" s="96" t="s">
        <v>2623</v>
      </c>
      <c r="AP249" s="96" t="s">
        <v>2624</v>
      </c>
      <c r="AQ249" s="98"/>
      <c r="AR249" s="98"/>
      <c r="AS249" s="98"/>
      <c r="AT249" s="98"/>
      <c r="AU249" s="98"/>
      <c r="AV249" s="98"/>
      <c r="AW249" s="98"/>
      <c r="AX249" s="96" t="s">
        <v>231</v>
      </c>
      <c r="AY249" s="98"/>
      <c r="AZ249" s="98"/>
      <c r="BA249" s="96" t="s">
        <v>2625</v>
      </c>
      <c r="BB249" s="96" t="s">
        <v>2626</v>
      </c>
      <c r="BC249" s="100">
        <f t="shared" si="39"/>
        <v>11</v>
      </c>
      <c r="BD249" s="101"/>
      <c r="BE249" s="101"/>
      <c r="BF249" s="101"/>
      <c r="BG249" s="101"/>
      <c r="BH249" s="101"/>
      <c r="BI249" s="100" t="str">
        <f>IFERROR(__xludf.DUMMYFUNCTION("IF(OR(REGEXMATCH(I249,""Peraturan Walikota""),REGEXMATCH(I249,""Peraturan Bupati""),REGEXMATCH(I249,""PERATURAN BUPATI""),REGEXMATCH(I249,""PERATURAN WALIKOTA"")),""Ada"",""Tidak Ada"")"),"Ada")</f>
        <v>Ada</v>
      </c>
      <c r="BJ249" s="98" t="str">
        <f t="shared" si="40"/>
        <v>Ada</v>
      </c>
      <c r="BK249" s="96" t="str">
        <f t="shared" si="41"/>
        <v>Tidak Ada</v>
      </c>
      <c r="BL249" s="98" t="str">
        <f t="shared" si="33"/>
        <v>Lengkap</v>
      </c>
      <c r="BM249" s="98" t="str">
        <f t="shared" si="34"/>
        <v>Tidak Lengkap</v>
      </c>
    </row>
    <row r="250">
      <c r="A250" s="96" t="s">
        <v>54</v>
      </c>
      <c r="B250" s="97">
        <v>243.0</v>
      </c>
      <c r="C250" s="96" t="s">
        <v>2627</v>
      </c>
      <c r="D250" s="96"/>
      <c r="E250" s="96"/>
      <c r="F250" s="96"/>
      <c r="G250" s="96"/>
      <c r="H250" s="96"/>
      <c r="I250" s="96" t="s">
        <v>2628</v>
      </c>
      <c r="J250" s="97">
        <v>2019.0</v>
      </c>
      <c r="K250" s="97" t="s">
        <v>223</v>
      </c>
      <c r="L250" s="96"/>
      <c r="M250" s="96"/>
      <c r="N250" s="96"/>
      <c r="O250" s="96"/>
      <c r="P250" s="96"/>
      <c r="Q250" s="96"/>
      <c r="R250" s="96"/>
      <c r="S250" s="96"/>
      <c r="T250" s="96"/>
      <c r="U250" s="96"/>
      <c r="V250" s="96"/>
      <c r="W250" s="96"/>
      <c r="X250" s="96"/>
      <c r="Y250" s="96"/>
      <c r="Z250" s="96"/>
      <c r="AA250" s="96"/>
      <c r="AB250" s="96"/>
      <c r="AC250" s="96"/>
      <c r="AD250" s="96"/>
      <c r="AE250" s="96"/>
      <c r="AF250" s="96"/>
      <c r="AG250" s="96"/>
      <c r="AH250" s="96"/>
      <c r="AI250" s="96"/>
      <c r="AJ250" s="96"/>
      <c r="AK250" s="96"/>
      <c r="AL250" s="96"/>
      <c r="AM250" s="96"/>
      <c r="AN250" s="96"/>
      <c r="AO250" s="96"/>
      <c r="AP250" s="96"/>
      <c r="AQ250" s="98"/>
      <c r="AR250" s="98"/>
      <c r="AS250" s="98"/>
      <c r="AT250" s="98"/>
      <c r="AU250" s="98"/>
      <c r="AV250" s="98"/>
      <c r="AW250" s="98"/>
      <c r="AX250" s="96"/>
      <c r="AY250" s="98"/>
      <c r="AZ250" s="98"/>
      <c r="BA250" s="98"/>
      <c r="BB250" s="98"/>
      <c r="BC250" s="100">
        <f t="shared" si="39"/>
        <v>0</v>
      </c>
      <c r="BD250" s="101"/>
      <c r="BE250" s="101"/>
      <c r="BF250" s="101"/>
      <c r="BG250" s="101"/>
      <c r="BH250" s="101"/>
      <c r="BI250" s="100" t="str">
        <f>IFERROR(__xludf.DUMMYFUNCTION("IF(OR(REGEXMATCH(I250,""Peraturan Walikota""),REGEXMATCH(I250,""Peraturan Bupati""),REGEXMATCH(I250,""PERATURAN BUPATI""),REGEXMATCH(I250,""PERATURAN WALIKOTA"")),""Ada"",""Tidak Ada"")"),"Ada")</f>
        <v>Ada</v>
      </c>
      <c r="BJ250" s="98"/>
      <c r="BK250" s="96"/>
      <c r="BL250" s="98" t="str">
        <f t="shared" si="33"/>
        <v>Tidak Lengkap</v>
      </c>
      <c r="BM250" s="98" t="str">
        <f t="shared" si="34"/>
        <v>Tidak Lengkap</v>
      </c>
    </row>
    <row r="251">
      <c r="A251" s="96" t="s">
        <v>54</v>
      </c>
      <c r="B251" s="97">
        <v>244.0</v>
      </c>
      <c r="C251" s="96" t="s">
        <v>2629</v>
      </c>
      <c r="D251" s="96" t="s">
        <v>2630</v>
      </c>
      <c r="E251" s="96" t="s">
        <v>2631</v>
      </c>
      <c r="F251" s="96">
        <v>8.2132790002E10</v>
      </c>
      <c r="G251" s="96">
        <v>8.2132790002E10</v>
      </c>
      <c r="H251" s="96" t="s">
        <v>11</v>
      </c>
      <c r="I251" s="96" t="s">
        <v>2632</v>
      </c>
      <c r="J251" s="97">
        <v>2023.0</v>
      </c>
      <c r="K251" s="97" t="s">
        <v>387</v>
      </c>
      <c r="L251" s="96">
        <v>8.2132790002E10</v>
      </c>
      <c r="M251" s="96" t="s">
        <v>2633</v>
      </c>
      <c r="N251" s="96" t="s">
        <v>2634</v>
      </c>
      <c r="O251" s="96" t="s">
        <v>226</v>
      </c>
      <c r="P251" s="96" t="s">
        <v>378</v>
      </c>
      <c r="Q251" s="96" t="s">
        <v>2635</v>
      </c>
      <c r="R251" s="96" t="s">
        <v>9</v>
      </c>
      <c r="S251" s="96" t="s">
        <v>21</v>
      </c>
      <c r="T251" s="96" t="s">
        <v>21</v>
      </c>
      <c r="U251" s="96" t="s">
        <v>9</v>
      </c>
      <c r="V251" s="96" t="s">
        <v>9</v>
      </c>
      <c r="W251" s="96" t="s">
        <v>21</v>
      </c>
      <c r="X251" s="96" t="s">
        <v>21</v>
      </c>
      <c r="Y251" s="96" t="s">
        <v>9</v>
      </c>
      <c r="Z251" s="96" t="s">
        <v>9</v>
      </c>
      <c r="AA251" s="96" t="s">
        <v>21</v>
      </c>
      <c r="AB251" s="96" t="s">
        <v>21</v>
      </c>
      <c r="AC251" s="96" t="s">
        <v>228</v>
      </c>
      <c r="AD251" s="96" t="s">
        <v>228</v>
      </c>
      <c r="AE251" s="96" t="s">
        <v>228</v>
      </c>
      <c r="AF251" s="96" t="s">
        <v>228</v>
      </c>
      <c r="AG251" s="96" t="s">
        <v>228</v>
      </c>
      <c r="AH251" s="96" t="s">
        <v>228</v>
      </c>
      <c r="AI251" s="96" t="s">
        <v>228</v>
      </c>
      <c r="AJ251" s="96" t="s">
        <v>228</v>
      </c>
      <c r="AK251" s="96" t="s">
        <v>228</v>
      </c>
      <c r="AL251" s="96" t="s">
        <v>228</v>
      </c>
      <c r="AM251" s="96" t="s">
        <v>228</v>
      </c>
      <c r="AN251" s="96" t="s">
        <v>2636</v>
      </c>
      <c r="AO251" s="96">
        <v>0.0</v>
      </c>
      <c r="AP251" s="96"/>
      <c r="AQ251" s="98"/>
      <c r="AR251" s="98"/>
      <c r="AS251" s="98"/>
      <c r="AT251" s="98"/>
      <c r="AU251" s="98"/>
      <c r="AV251" s="98"/>
      <c r="AW251" s="98"/>
      <c r="AX251" s="96" t="s">
        <v>231</v>
      </c>
      <c r="AY251" s="98"/>
      <c r="AZ251" s="98"/>
      <c r="BA251" s="96" t="s">
        <v>2637</v>
      </c>
      <c r="BB251" s="96" t="s">
        <v>301</v>
      </c>
      <c r="BC251" s="100">
        <f t="shared" si="39"/>
        <v>11</v>
      </c>
      <c r="BD251" s="101"/>
      <c r="BE251" s="101"/>
      <c r="BF251" s="101"/>
      <c r="BG251" s="101"/>
      <c r="BH251" s="101"/>
      <c r="BI251" s="100" t="str">
        <f>IFERROR(__xludf.DUMMYFUNCTION("IF(OR(REGEXMATCH(I251,""Peraturan Walikota""),REGEXMATCH(I251,""Peraturan Bupati""),REGEXMATCH(I251,""PERATURAN BUPATI""),REGEXMATCH(I251,""PERATURAN WALIKOTA"")),""Ada"",""Tidak Ada"")"),"Ada")</f>
        <v>Ada</v>
      </c>
      <c r="BJ251" s="98" t="str">
        <f t="shared" ref="BJ251:BJ260" si="42">IF(O251 = "Belum Punya", "Tidak Ada", IF(O251 = "", "Tidak Menjawab", "Ada"))</f>
        <v>Ada</v>
      </c>
      <c r="BK251" s="96" t="str">
        <f t="shared" ref="BK251:BK260" si="43">IF(P251 = "Tidak Punya", "Tidak Ada", IF(P251 = "", "Tidak Menjawab", "Ada"))</f>
        <v>Ada</v>
      </c>
      <c r="BL251" s="98" t="str">
        <f t="shared" si="33"/>
        <v>Tidak Lengkap</v>
      </c>
      <c r="BM251" s="98" t="str">
        <f t="shared" si="34"/>
        <v>Tidak Lengkap</v>
      </c>
    </row>
    <row r="252">
      <c r="A252" s="96" t="s">
        <v>54</v>
      </c>
      <c r="B252" s="97">
        <v>245.0</v>
      </c>
      <c r="C252" s="96" t="s">
        <v>2638</v>
      </c>
      <c r="D252" s="96" t="s">
        <v>2639</v>
      </c>
      <c r="E252" s="96" t="s">
        <v>2640</v>
      </c>
      <c r="F252" s="96">
        <v>8.525800669E10</v>
      </c>
      <c r="G252" s="96">
        <v>8.561000362E9</v>
      </c>
      <c r="H252" s="96" t="s">
        <v>11</v>
      </c>
      <c r="I252" s="96" t="s">
        <v>2641</v>
      </c>
      <c r="J252" s="97">
        <v>2023.0</v>
      </c>
      <c r="K252" s="97" t="s">
        <v>223</v>
      </c>
      <c r="L252" s="96">
        <v>8.525800669E10</v>
      </c>
      <c r="M252" s="96" t="s">
        <v>2642</v>
      </c>
      <c r="N252" s="96" t="s">
        <v>2643</v>
      </c>
      <c r="O252" s="96" t="s">
        <v>286</v>
      </c>
      <c r="P252" s="96" t="s">
        <v>287</v>
      </c>
      <c r="Q252" s="96" t="s">
        <v>2644</v>
      </c>
      <c r="R252" s="96" t="s">
        <v>9</v>
      </c>
      <c r="S252" s="96" t="s">
        <v>9</v>
      </c>
      <c r="T252" s="96" t="s">
        <v>9</v>
      </c>
      <c r="U252" s="96" t="s">
        <v>21</v>
      </c>
      <c r="V252" s="96" t="s">
        <v>21</v>
      </c>
      <c r="W252" s="96" t="s">
        <v>21</v>
      </c>
      <c r="X252" s="96" t="s">
        <v>21</v>
      </c>
      <c r="Y252" s="96" t="s">
        <v>21</v>
      </c>
      <c r="Z252" s="96" t="s">
        <v>21</v>
      </c>
      <c r="AA252" s="96" t="s">
        <v>21</v>
      </c>
      <c r="AB252" s="96" t="s">
        <v>21</v>
      </c>
      <c r="AC252" s="96" t="s">
        <v>228</v>
      </c>
      <c r="AD252" s="96" t="s">
        <v>228</v>
      </c>
      <c r="AE252" s="96" t="s">
        <v>228</v>
      </c>
      <c r="AF252" s="96" t="s">
        <v>228</v>
      </c>
      <c r="AG252" s="96" t="s">
        <v>228</v>
      </c>
      <c r="AH252" s="96" t="s">
        <v>228</v>
      </c>
      <c r="AI252" s="96" t="s">
        <v>229</v>
      </c>
      <c r="AJ252" s="96" t="s">
        <v>228</v>
      </c>
      <c r="AK252" s="96" t="s">
        <v>229</v>
      </c>
      <c r="AL252" s="96" t="s">
        <v>228</v>
      </c>
      <c r="AM252" s="96" t="s">
        <v>228</v>
      </c>
      <c r="AN252" s="96" t="s">
        <v>2645</v>
      </c>
      <c r="AO252" s="96">
        <v>41.0</v>
      </c>
      <c r="AP252" s="96"/>
      <c r="AQ252" s="98"/>
      <c r="AR252" s="98"/>
      <c r="AS252" s="98"/>
      <c r="AT252" s="98"/>
      <c r="AU252" s="98"/>
      <c r="AV252" s="98"/>
      <c r="AW252" s="98"/>
      <c r="AX252" s="96" t="s">
        <v>231</v>
      </c>
      <c r="AY252" s="98"/>
      <c r="AZ252" s="98"/>
      <c r="BA252" s="96" t="s">
        <v>2646</v>
      </c>
      <c r="BB252" s="96" t="s">
        <v>2647</v>
      </c>
      <c r="BC252" s="100">
        <f t="shared" si="39"/>
        <v>9</v>
      </c>
      <c r="BD252" s="101"/>
      <c r="BE252" s="101"/>
      <c r="BF252" s="101"/>
      <c r="BG252" s="101"/>
      <c r="BH252" s="101"/>
      <c r="BI252" s="100" t="str">
        <f>IFERROR(__xludf.DUMMYFUNCTION("IF(OR(REGEXMATCH(I252,""Peraturan Walikota""),REGEXMATCH(I252,""Peraturan Bupati""),REGEXMATCH(I252,""PERATURAN BUPATI""),REGEXMATCH(I252,""PERATURAN WALIKOTA"")),""Ada"",""Tidak Ada"")"),"Ada")</f>
        <v>Ada</v>
      </c>
      <c r="BJ252" s="98" t="str">
        <f t="shared" si="42"/>
        <v>Ada</v>
      </c>
      <c r="BK252" s="96" t="str">
        <f t="shared" si="43"/>
        <v>Tidak Ada</v>
      </c>
      <c r="BL252" s="98" t="str">
        <f t="shared" si="33"/>
        <v>Lengkap</v>
      </c>
      <c r="BM252" s="98" t="str">
        <f t="shared" si="34"/>
        <v>Tidak Lengkap</v>
      </c>
    </row>
    <row r="253">
      <c r="A253" s="96" t="s">
        <v>54</v>
      </c>
      <c r="B253" s="97">
        <v>246.0</v>
      </c>
      <c r="C253" s="96" t="s">
        <v>2648</v>
      </c>
      <c r="D253" s="96" t="s">
        <v>2649</v>
      </c>
      <c r="E253" s="96" t="s">
        <v>2650</v>
      </c>
      <c r="F253" s="96" t="s">
        <v>237</v>
      </c>
      <c r="G253" s="96">
        <v>8.1334316625E10</v>
      </c>
      <c r="H253" s="96" t="s">
        <v>11</v>
      </c>
      <c r="I253" s="96" t="s">
        <v>2651</v>
      </c>
      <c r="J253" s="97">
        <v>2023.0</v>
      </c>
      <c r="K253" s="97" t="s">
        <v>387</v>
      </c>
      <c r="L253" s="96">
        <v>8.1334316625E10</v>
      </c>
      <c r="M253" s="96" t="s">
        <v>2652</v>
      </c>
      <c r="N253" s="96" t="s">
        <v>2653</v>
      </c>
      <c r="O253" s="96" t="s">
        <v>260</v>
      </c>
      <c r="P253" s="96" t="s">
        <v>341</v>
      </c>
      <c r="Q253" s="96" t="s">
        <v>2654</v>
      </c>
      <c r="R253" s="96" t="s">
        <v>9</v>
      </c>
      <c r="S253" s="96" t="s">
        <v>21</v>
      </c>
      <c r="T253" s="96" t="s">
        <v>9</v>
      </c>
      <c r="U253" s="96" t="s">
        <v>21</v>
      </c>
      <c r="V253" s="96" t="s">
        <v>21</v>
      </c>
      <c r="W253" s="96" t="s">
        <v>21</v>
      </c>
      <c r="X253" s="96" t="s">
        <v>21</v>
      </c>
      <c r="Y253" s="96" t="s">
        <v>21</v>
      </c>
      <c r="Z253" s="96" t="s">
        <v>21</v>
      </c>
      <c r="AA253" s="96" t="s">
        <v>21</v>
      </c>
      <c r="AB253" s="96" t="s">
        <v>21</v>
      </c>
      <c r="AC253" s="96" t="s">
        <v>228</v>
      </c>
      <c r="AD253" s="96" t="s">
        <v>228</v>
      </c>
      <c r="AE253" s="96" t="s">
        <v>228</v>
      </c>
      <c r="AF253" s="96" t="s">
        <v>228</v>
      </c>
      <c r="AG253" s="96" t="s">
        <v>229</v>
      </c>
      <c r="AH253" s="96" t="s">
        <v>228</v>
      </c>
      <c r="AI253" s="96" t="s">
        <v>229</v>
      </c>
      <c r="AJ253" s="96" t="s">
        <v>229</v>
      </c>
      <c r="AK253" s="96" t="s">
        <v>229</v>
      </c>
      <c r="AL253" s="96" t="s">
        <v>228</v>
      </c>
      <c r="AM253" s="96" t="s">
        <v>228</v>
      </c>
      <c r="AN253" s="96" t="s">
        <v>2655</v>
      </c>
      <c r="AO253" s="96">
        <v>36.0</v>
      </c>
      <c r="AP253" s="96"/>
      <c r="AQ253" s="98"/>
      <c r="AR253" s="98"/>
      <c r="AS253" s="98"/>
      <c r="AT253" s="98"/>
      <c r="AU253" s="98"/>
      <c r="AV253" s="98"/>
      <c r="AW253" s="98"/>
      <c r="AX253" s="96" t="s">
        <v>231</v>
      </c>
      <c r="AY253" s="98"/>
      <c r="AZ253" s="98"/>
      <c r="BA253" s="96" t="s">
        <v>2656</v>
      </c>
      <c r="BB253" s="96" t="s">
        <v>2657</v>
      </c>
      <c r="BC253" s="100">
        <f t="shared" si="39"/>
        <v>7</v>
      </c>
      <c r="BD253" s="101"/>
      <c r="BE253" s="101"/>
      <c r="BF253" s="101"/>
      <c r="BG253" s="101"/>
      <c r="BH253" s="101"/>
      <c r="BI253" s="100" t="str">
        <f>IFERROR(__xludf.DUMMYFUNCTION("IF(OR(REGEXMATCH(I253,""Peraturan Walikota""),REGEXMATCH(I253,""Peraturan Bupati""),REGEXMATCH(I253,""PERATURAN BUPATI""),REGEXMATCH(I253,""PERATURAN WALIKOTA"")),""Ada"",""Tidak Ada"")"),"Ada")</f>
        <v>Ada</v>
      </c>
      <c r="BJ253" s="98" t="str">
        <f t="shared" si="42"/>
        <v>Ada</v>
      </c>
      <c r="BK253" s="96" t="str">
        <f t="shared" si="43"/>
        <v>Ada</v>
      </c>
      <c r="BL253" s="98" t="str">
        <f t="shared" si="33"/>
        <v>Tidak Lengkap</v>
      </c>
      <c r="BM253" s="98" t="str">
        <f t="shared" si="34"/>
        <v>Tidak Lengkap</v>
      </c>
    </row>
    <row r="254">
      <c r="A254" s="96" t="s">
        <v>54</v>
      </c>
      <c r="B254" s="97">
        <v>247.0</v>
      </c>
      <c r="C254" s="96" t="s">
        <v>2658</v>
      </c>
      <c r="D254" s="96" t="s">
        <v>2659</v>
      </c>
      <c r="E254" s="96" t="s">
        <v>2660</v>
      </c>
      <c r="F254" s="96">
        <v>8.5142514505E10</v>
      </c>
      <c r="G254" s="96">
        <v>8.5142514505E10</v>
      </c>
      <c r="H254" s="96" t="s">
        <v>11</v>
      </c>
      <c r="I254" s="96" t="s">
        <v>2661</v>
      </c>
      <c r="J254" s="97">
        <v>2021.0</v>
      </c>
      <c r="K254" s="97" t="s">
        <v>1034</v>
      </c>
      <c r="L254" s="96">
        <v>8.1330712233E10</v>
      </c>
      <c r="M254" s="96" t="s">
        <v>2662</v>
      </c>
      <c r="N254" s="96" t="s">
        <v>2663</v>
      </c>
      <c r="O254" s="96" t="s">
        <v>226</v>
      </c>
      <c r="P254" s="96" t="s">
        <v>341</v>
      </c>
      <c r="Q254" s="96" t="s">
        <v>2664</v>
      </c>
      <c r="R254" s="96" t="s">
        <v>9</v>
      </c>
      <c r="S254" s="96" t="s">
        <v>21</v>
      </c>
      <c r="T254" s="96" t="s">
        <v>9</v>
      </c>
      <c r="U254" s="96" t="s">
        <v>21</v>
      </c>
      <c r="V254" s="96" t="s">
        <v>21</v>
      </c>
      <c r="W254" s="96" t="s">
        <v>21</v>
      </c>
      <c r="X254" s="96" t="s">
        <v>21</v>
      </c>
      <c r="Y254" s="96" t="s">
        <v>21</v>
      </c>
      <c r="Z254" s="96" t="s">
        <v>21</v>
      </c>
      <c r="AA254" s="96" t="s">
        <v>21</v>
      </c>
      <c r="AB254" s="96" t="s">
        <v>21</v>
      </c>
      <c r="AC254" s="96" t="s">
        <v>228</v>
      </c>
      <c r="AD254" s="96" t="s">
        <v>228</v>
      </c>
      <c r="AE254" s="96" t="s">
        <v>229</v>
      </c>
      <c r="AF254" s="96" t="s">
        <v>228</v>
      </c>
      <c r="AG254" s="96" t="s">
        <v>228</v>
      </c>
      <c r="AH254" s="96" t="s">
        <v>228</v>
      </c>
      <c r="AI254" s="96" t="s">
        <v>229</v>
      </c>
      <c r="AJ254" s="96" t="s">
        <v>229</v>
      </c>
      <c r="AK254" s="96" t="s">
        <v>229</v>
      </c>
      <c r="AL254" s="96" t="s">
        <v>228</v>
      </c>
      <c r="AM254" s="96" t="s">
        <v>228</v>
      </c>
      <c r="AN254" s="96" t="s">
        <v>2665</v>
      </c>
      <c r="AO254" s="96">
        <v>43.0</v>
      </c>
      <c r="AP254" s="96"/>
      <c r="AQ254" s="98"/>
      <c r="AR254" s="98"/>
      <c r="AS254" s="98"/>
      <c r="AT254" s="98"/>
      <c r="AU254" s="98"/>
      <c r="AV254" s="96" t="s">
        <v>231</v>
      </c>
      <c r="AW254" s="98"/>
      <c r="AX254" s="96"/>
      <c r="AY254" s="98"/>
      <c r="AZ254" s="98"/>
      <c r="BA254" s="96" t="s">
        <v>2666</v>
      </c>
      <c r="BB254" s="96" t="s">
        <v>2667</v>
      </c>
      <c r="BC254" s="100">
        <f t="shared" si="39"/>
        <v>7</v>
      </c>
      <c r="BD254" s="101"/>
      <c r="BE254" s="101"/>
      <c r="BF254" s="101"/>
      <c r="BG254" s="101"/>
      <c r="BH254" s="101"/>
      <c r="BI254" s="100" t="str">
        <f>IFERROR(__xludf.DUMMYFUNCTION("IF(OR(REGEXMATCH(I254,""Peraturan Walikota""),REGEXMATCH(I254,""Peraturan Bupati""),REGEXMATCH(I254,""PERATURAN BUPATI""),REGEXMATCH(I254,""PERATURAN WALIKOTA"")),""Ada"",""Tidak Ada"")"),"Ada")</f>
        <v>Ada</v>
      </c>
      <c r="BJ254" s="98" t="str">
        <f t="shared" si="42"/>
        <v>Ada</v>
      </c>
      <c r="BK254" s="96" t="str">
        <f t="shared" si="43"/>
        <v>Ada</v>
      </c>
      <c r="BL254" s="98" t="str">
        <f t="shared" si="33"/>
        <v>Tidak Lengkap</v>
      </c>
      <c r="BM254" s="98" t="str">
        <f t="shared" si="34"/>
        <v>Tidak Lengkap</v>
      </c>
    </row>
    <row r="255">
      <c r="A255" s="96" t="s">
        <v>54</v>
      </c>
      <c r="B255" s="97">
        <v>248.0</v>
      </c>
      <c r="C255" s="96" t="s">
        <v>2668</v>
      </c>
      <c r="D255" s="96" t="s">
        <v>2669</v>
      </c>
      <c r="E255" s="96" t="s">
        <v>2670</v>
      </c>
      <c r="F255" s="96">
        <v>8.5137152212E10</v>
      </c>
      <c r="G255" s="96">
        <v>8.5137152212E10</v>
      </c>
      <c r="H255" s="96" t="s">
        <v>11</v>
      </c>
      <c r="I255" s="96" t="s">
        <v>2671</v>
      </c>
      <c r="J255" s="97">
        <v>2018.0</v>
      </c>
      <c r="K255" s="97" t="s">
        <v>387</v>
      </c>
      <c r="L255" s="96">
        <v>8.5137152212E10</v>
      </c>
      <c r="M255" s="96" t="s">
        <v>2672</v>
      </c>
      <c r="N255" s="96" t="s">
        <v>2673</v>
      </c>
      <c r="O255" s="96" t="s">
        <v>286</v>
      </c>
      <c r="P255" s="96" t="s">
        <v>330</v>
      </c>
      <c r="Q255" s="96" t="s">
        <v>2674</v>
      </c>
      <c r="R255" s="96" t="s">
        <v>9</v>
      </c>
      <c r="S255" s="96" t="s">
        <v>9</v>
      </c>
      <c r="T255" s="96" t="s">
        <v>9</v>
      </c>
      <c r="U255" s="96" t="s">
        <v>21</v>
      </c>
      <c r="V255" s="96" t="s">
        <v>9</v>
      </c>
      <c r="W255" s="96" t="s">
        <v>21</v>
      </c>
      <c r="X255" s="96" t="s">
        <v>9</v>
      </c>
      <c r="Y255" s="96" t="s">
        <v>21</v>
      </c>
      <c r="Z255" s="96" t="s">
        <v>9</v>
      </c>
      <c r="AA255" s="96" t="s">
        <v>21</v>
      </c>
      <c r="AB255" s="96" t="s">
        <v>21</v>
      </c>
      <c r="AC255" s="96" t="s">
        <v>228</v>
      </c>
      <c r="AD255" s="96" t="s">
        <v>228</v>
      </c>
      <c r="AE255" s="96" t="s">
        <v>228</v>
      </c>
      <c r="AF255" s="96" t="s">
        <v>228</v>
      </c>
      <c r="AG255" s="96" t="s">
        <v>228</v>
      </c>
      <c r="AH255" s="96" t="s">
        <v>229</v>
      </c>
      <c r="AI255" s="96" t="s">
        <v>228</v>
      </c>
      <c r="AJ255" s="96" t="s">
        <v>228</v>
      </c>
      <c r="AK255" s="96" t="s">
        <v>228</v>
      </c>
      <c r="AL255" s="96" t="s">
        <v>228</v>
      </c>
      <c r="AM255" s="96" t="s">
        <v>228</v>
      </c>
      <c r="AN255" s="96" t="s">
        <v>2675</v>
      </c>
      <c r="AO255" s="96">
        <v>51.0</v>
      </c>
      <c r="AP255" s="96"/>
      <c r="AQ255" s="98"/>
      <c r="AR255" s="98"/>
      <c r="AS255" s="98"/>
      <c r="AT255" s="98"/>
      <c r="AU255" s="98"/>
      <c r="AV255" s="98"/>
      <c r="AW255" s="96" t="s">
        <v>231</v>
      </c>
      <c r="AX255" s="96"/>
      <c r="AY255" s="98"/>
      <c r="AZ255" s="98"/>
      <c r="BA255" s="96" t="s">
        <v>2676</v>
      </c>
      <c r="BB255" s="96" t="s">
        <v>237</v>
      </c>
      <c r="BC255" s="100">
        <f t="shared" si="39"/>
        <v>10</v>
      </c>
      <c r="BD255" s="101"/>
      <c r="BE255" s="101"/>
      <c r="BF255" s="101"/>
      <c r="BG255" s="101"/>
      <c r="BH255" s="101"/>
      <c r="BI255" s="100" t="str">
        <f>IFERROR(__xludf.DUMMYFUNCTION("IF(OR(REGEXMATCH(I255,""Peraturan Walikota""),REGEXMATCH(I255,""Peraturan Bupati""),REGEXMATCH(I255,""PERATURAN BUPATI""),REGEXMATCH(I255,""PERATURAN WALIKOTA"")),""Ada"",""Tidak Ada"")"),"Ada")</f>
        <v>Ada</v>
      </c>
      <c r="BJ255" s="98" t="str">
        <f t="shared" si="42"/>
        <v>Ada</v>
      </c>
      <c r="BK255" s="96" t="str">
        <f t="shared" si="43"/>
        <v>Ada</v>
      </c>
      <c r="BL255" s="98" t="str">
        <f t="shared" si="33"/>
        <v>Lengkap</v>
      </c>
      <c r="BM255" s="98" t="str">
        <f t="shared" si="34"/>
        <v>Tidak Lengkap</v>
      </c>
    </row>
    <row r="256">
      <c r="A256" s="96" t="s">
        <v>54</v>
      </c>
      <c r="B256" s="97">
        <v>249.0</v>
      </c>
      <c r="C256" s="96" t="s">
        <v>2677</v>
      </c>
      <c r="D256" s="96" t="s">
        <v>2678</v>
      </c>
      <c r="E256" s="96" t="s">
        <v>2679</v>
      </c>
      <c r="F256" s="96">
        <v>8.2143715454E10</v>
      </c>
      <c r="G256" s="96">
        <v>8.2143715454E10</v>
      </c>
      <c r="H256" s="96" t="s">
        <v>2680</v>
      </c>
      <c r="I256" s="144" t="s">
        <v>2681</v>
      </c>
      <c r="J256" s="97">
        <v>2023.0</v>
      </c>
      <c r="K256" s="97" t="s">
        <v>223</v>
      </c>
      <c r="L256" s="96">
        <v>8.1334708134E10</v>
      </c>
      <c r="M256" s="96" t="s">
        <v>2682</v>
      </c>
      <c r="N256" s="96" t="s">
        <v>2683</v>
      </c>
      <c r="O256" s="96" t="s">
        <v>226</v>
      </c>
      <c r="P256" s="96" t="s">
        <v>227</v>
      </c>
      <c r="Q256" s="96" t="s">
        <v>2684</v>
      </c>
      <c r="R256" s="96" t="s">
        <v>9</v>
      </c>
      <c r="S256" s="96" t="s">
        <v>9</v>
      </c>
      <c r="T256" s="96" t="s">
        <v>9</v>
      </c>
      <c r="U256" s="96" t="s">
        <v>21</v>
      </c>
      <c r="V256" s="96" t="s">
        <v>21</v>
      </c>
      <c r="W256" s="96" t="s">
        <v>21</v>
      </c>
      <c r="X256" s="96" t="s">
        <v>9</v>
      </c>
      <c r="Y256" s="96" t="s">
        <v>21</v>
      </c>
      <c r="Z256" s="96" t="s">
        <v>9</v>
      </c>
      <c r="AA256" s="96" t="s">
        <v>9</v>
      </c>
      <c r="AB256" s="96" t="s">
        <v>9</v>
      </c>
      <c r="AC256" s="96" t="s">
        <v>228</v>
      </c>
      <c r="AD256" s="96" t="s">
        <v>228</v>
      </c>
      <c r="AE256" s="96" t="s">
        <v>228</v>
      </c>
      <c r="AF256" s="96" t="s">
        <v>228</v>
      </c>
      <c r="AG256" s="96" t="s">
        <v>228</v>
      </c>
      <c r="AH256" s="96" t="s">
        <v>229</v>
      </c>
      <c r="AI256" s="96" t="s">
        <v>228</v>
      </c>
      <c r="AJ256" s="96" t="s">
        <v>228</v>
      </c>
      <c r="AK256" s="96" t="s">
        <v>228</v>
      </c>
      <c r="AL256" s="96" t="s">
        <v>228</v>
      </c>
      <c r="AM256" s="96" t="s">
        <v>228</v>
      </c>
      <c r="AN256" s="96" t="s">
        <v>2685</v>
      </c>
      <c r="AO256" s="96">
        <v>120.0</v>
      </c>
      <c r="AP256" s="96"/>
      <c r="AQ256" s="98"/>
      <c r="AR256" s="98"/>
      <c r="AS256" s="98"/>
      <c r="AT256" s="98"/>
      <c r="AU256" s="98"/>
      <c r="AV256" s="98"/>
      <c r="AW256" s="98"/>
      <c r="AX256" s="96" t="s">
        <v>231</v>
      </c>
      <c r="AY256" s="98"/>
      <c r="AZ256" s="98"/>
      <c r="BA256" s="96" t="s">
        <v>2686</v>
      </c>
      <c r="BB256" s="96" t="s">
        <v>2687</v>
      </c>
      <c r="BC256" s="100">
        <f t="shared" si="39"/>
        <v>10</v>
      </c>
      <c r="BD256" s="101"/>
      <c r="BE256" s="101"/>
      <c r="BF256" s="101"/>
      <c r="BG256" s="101"/>
      <c r="BH256" s="101"/>
      <c r="BI256" s="100" t="str">
        <f>IFERROR(__xludf.DUMMYFUNCTION("IF(OR(REGEXMATCH(I256,""Peraturan Walikota""),REGEXMATCH(I256,""Peraturan Bupati""),REGEXMATCH(I256,""PERATURAN BUPATI""),REGEXMATCH(I256,""PERATURAN WALIKOTA"")),""Ada"",""Tidak Ada"")"),"Ada")</f>
        <v>Ada</v>
      </c>
      <c r="BJ256" s="98" t="str">
        <f t="shared" si="42"/>
        <v>Ada</v>
      </c>
      <c r="BK256" s="96" t="str">
        <f t="shared" si="43"/>
        <v>Ada</v>
      </c>
      <c r="BL256" s="98" t="str">
        <f t="shared" si="33"/>
        <v>Lengkap</v>
      </c>
      <c r="BM256" s="98" t="str">
        <f t="shared" si="34"/>
        <v>Tidak Lengkap</v>
      </c>
    </row>
    <row r="257">
      <c r="A257" s="96" t="s">
        <v>54</v>
      </c>
      <c r="B257" s="97">
        <v>250.0</v>
      </c>
      <c r="C257" s="96" t="s">
        <v>2688</v>
      </c>
      <c r="D257" s="96" t="s">
        <v>2689</v>
      </c>
      <c r="E257" s="96" t="s">
        <v>2690</v>
      </c>
      <c r="F257" s="96" t="s">
        <v>2691</v>
      </c>
      <c r="G257" s="96" t="s">
        <v>2692</v>
      </c>
      <c r="H257" s="96" t="s">
        <v>11</v>
      </c>
      <c r="I257" s="96" t="s">
        <v>2693</v>
      </c>
      <c r="J257" s="97">
        <v>2023.0</v>
      </c>
      <c r="K257" s="97" t="s">
        <v>223</v>
      </c>
      <c r="L257" s="96" t="s">
        <v>2692</v>
      </c>
      <c r="M257" s="96" t="s">
        <v>2694</v>
      </c>
      <c r="N257" s="96" t="s">
        <v>2695</v>
      </c>
      <c r="O257" s="96" t="s">
        <v>226</v>
      </c>
      <c r="P257" s="96" t="s">
        <v>330</v>
      </c>
      <c r="Q257" s="96" t="s">
        <v>2696</v>
      </c>
      <c r="R257" s="96" t="s">
        <v>9</v>
      </c>
      <c r="S257" s="96" t="s">
        <v>9</v>
      </c>
      <c r="T257" s="96" t="s">
        <v>9</v>
      </c>
      <c r="U257" s="96" t="s">
        <v>9</v>
      </c>
      <c r="V257" s="96" t="s">
        <v>9</v>
      </c>
      <c r="W257" s="96" t="s">
        <v>21</v>
      </c>
      <c r="X257" s="96" t="s">
        <v>9</v>
      </c>
      <c r="Y257" s="96" t="s">
        <v>21</v>
      </c>
      <c r="Z257" s="96" t="s">
        <v>9</v>
      </c>
      <c r="AA257" s="96" t="s">
        <v>21</v>
      </c>
      <c r="AB257" s="96" t="s">
        <v>21</v>
      </c>
      <c r="AC257" s="96" t="s">
        <v>228</v>
      </c>
      <c r="AD257" s="96" t="s">
        <v>228</v>
      </c>
      <c r="AE257" s="96" t="s">
        <v>228</v>
      </c>
      <c r="AF257" s="96" t="s">
        <v>228</v>
      </c>
      <c r="AG257" s="96" t="s">
        <v>228</v>
      </c>
      <c r="AH257" s="96" t="s">
        <v>229</v>
      </c>
      <c r="AI257" s="96" t="s">
        <v>228</v>
      </c>
      <c r="AJ257" s="96" t="s">
        <v>228</v>
      </c>
      <c r="AK257" s="96" t="s">
        <v>228</v>
      </c>
      <c r="AL257" s="96" t="s">
        <v>228</v>
      </c>
      <c r="AM257" s="96" t="s">
        <v>228</v>
      </c>
      <c r="AN257" s="96" t="s">
        <v>237</v>
      </c>
      <c r="AO257" s="96">
        <v>51.0</v>
      </c>
      <c r="AP257" s="96"/>
      <c r="AQ257" s="98"/>
      <c r="AR257" s="98"/>
      <c r="AS257" s="98"/>
      <c r="AT257" s="98"/>
      <c r="AU257" s="98"/>
      <c r="AV257" s="98"/>
      <c r="AW257" s="98"/>
      <c r="AX257" s="96" t="s">
        <v>231</v>
      </c>
      <c r="AY257" s="98"/>
      <c r="AZ257" s="98"/>
      <c r="BA257" s="96" t="s">
        <v>2697</v>
      </c>
      <c r="BB257" s="96" t="s">
        <v>2698</v>
      </c>
      <c r="BC257" s="100">
        <f t="shared" si="39"/>
        <v>10</v>
      </c>
      <c r="BD257" s="101"/>
      <c r="BE257" s="101"/>
      <c r="BF257" s="101"/>
      <c r="BG257" s="101"/>
      <c r="BH257" s="101"/>
      <c r="BI257" s="100" t="str">
        <f>IFERROR(__xludf.DUMMYFUNCTION("IF(OR(REGEXMATCH(I257,""Peraturan Walikota""),REGEXMATCH(I257,""Peraturan Bupati""),REGEXMATCH(I257,""PERATURAN BUPATI""),REGEXMATCH(I257,""PERATURAN WALIKOTA"")),""Ada"",""Tidak Ada"")"),"Ada")</f>
        <v>Ada</v>
      </c>
      <c r="BJ257" s="98" t="str">
        <f t="shared" si="42"/>
        <v>Ada</v>
      </c>
      <c r="BK257" s="96" t="str">
        <f t="shared" si="43"/>
        <v>Ada</v>
      </c>
      <c r="BL257" s="98" t="str">
        <f t="shared" si="33"/>
        <v>Lengkap</v>
      </c>
      <c r="BM257" s="98" t="str">
        <f t="shared" si="34"/>
        <v>Tidak Lengkap</v>
      </c>
    </row>
    <row r="258">
      <c r="A258" s="96" t="s">
        <v>54</v>
      </c>
      <c r="B258" s="97">
        <v>251.0</v>
      </c>
      <c r="C258" s="96" t="s">
        <v>2699</v>
      </c>
      <c r="D258" s="96" t="s">
        <v>2700</v>
      </c>
      <c r="E258" s="96" t="s">
        <v>2701</v>
      </c>
      <c r="F258" s="96" t="s">
        <v>237</v>
      </c>
      <c r="G258" s="96" t="s">
        <v>2702</v>
      </c>
      <c r="H258" s="96" t="s">
        <v>11</v>
      </c>
      <c r="I258" s="96" t="s">
        <v>2703</v>
      </c>
      <c r="J258" s="97">
        <v>2023.0</v>
      </c>
      <c r="K258" s="97" t="s">
        <v>387</v>
      </c>
      <c r="L258" s="96">
        <v>8.5789558803E10</v>
      </c>
      <c r="M258" s="96" t="s">
        <v>2704</v>
      </c>
      <c r="N258" s="96" t="s">
        <v>2705</v>
      </c>
      <c r="O258" s="96" t="s">
        <v>2706</v>
      </c>
      <c r="P258" s="96" t="s">
        <v>2707</v>
      </c>
      <c r="Q258" s="96" t="s">
        <v>2708</v>
      </c>
      <c r="R258" s="96" t="s">
        <v>9</v>
      </c>
      <c r="S258" s="96" t="s">
        <v>21</v>
      </c>
      <c r="T258" s="96" t="s">
        <v>21</v>
      </c>
      <c r="U258" s="96" t="s">
        <v>21</v>
      </c>
      <c r="V258" s="96" t="s">
        <v>21</v>
      </c>
      <c r="W258" s="96" t="s">
        <v>21</v>
      </c>
      <c r="X258" s="96" t="s">
        <v>21</v>
      </c>
      <c r="Y258" s="96" t="s">
        <v>21</v>
      </c>
      <c r="Z258" s="96" t="s">
        <v>21</v>
      </c>
      <c r="AA258" s="96" t="s">
        <v>21</v>
      </c>
      <c r="AB258" s="96" t="s">
        <v>21</v>
      </c>
      <c r="AC258" s="96" t="s">
        <v>228</v>
      </c>
      <c r="AD258" s="96" t="s">
        <v>228</v>
      </c>
      <c r="AE258" s="96" t="s">
        <v>229</v>
      </c>
      <c r="AF258" s="96" t="s">
        <v>228</v>
      </c>
      <c r="AG258" s="96" t="s">
        <v>228</v>
      </c>
      <c r="AH258" s="96" t="s">
        <v>228</v>
      </c>
      <c r="AI258" s="96" t="s">
        <v>228</v>
      </c>
      <c r="AJ258" s="96" t="s">
        <v>228</v>
      </c>
      <c r="AK258" s="96" t="s">
        <v>228</v>
      </c>
      <c r="AL258" s="96" t="s">
        <v>228</v>
      </c>
      <c r="AM258" s="96" t="s">
        <v>228</v>
      </c>
      <c r="AN258" s="96" t="s">
        <v>2709</v>
      </c>
      <c r="AO258" s="96">
        <v>9.0</v>
      </c>
      <c r="AP258" s="96"/>
      <c r="AQ258" s="98"/>
      <c r="AR258" s="98"/>
      <c r="AS258" s="98"/>
      <c r="AT258" s="98"/>
      <c r="AU258" s="98"/>
      <c r="AV258" s="98"/>
      <c r="AW258" s="98"/>
      <c r="AX258" s="96" t="s">
        <v>231</v>
      </c>
      <c r="AY258" s="98"/>
      <c r="AZ258" s="98"/>
      <c r="BA258" s="96" t="s">
        <v>2710</v>
      </c>
      <c r="BB258" s="96" t="s">
        <v>2711</v>
      </c>
      <c r="BC258" s="100">
        <f t="shared" si="39"/>
        <v>10</v>
      </c>
      <c r="BD258" s="101"/>
      <c r="BE258" s="101"/>
      <c r="BF258" s="101"/>
      <c r="BG258" s="101"/>
      <c r="BH258" s="101"/>
      <c r="BI258" s="100" t="str">
        <f>IFERROR(__xludf.DUMMYFUNCTION("IF(OR(REGEXMATCH(I258,""Peraturan Walikota""),REGEXMATCH(I258,""Peraturan Bupati""),REGEXMATCH(I258,""PERATURAN BUPATI""),REGEXMATCH(I258,""PERATURAN WALIKOTA"")),""Ada"",""Tidak Ada"")"),"Ada")</f>
        <v>Ada</v>
      </c>
      <c r="BJ258" s="98" t="str">
        <f t="shared" si="42"/>
        <v>Ada</v>
      </c>
      <c r="BK258" s="96" t="str">
        <f t="shared" si="43"/>
        <v>Ada</v>
      </c>
      <c r="BL258" s="98" t="str">
        <f t="shared" si="33"/>
        <v>Tidak Lengkap</v>
      </c>
      <c r="BM258" s="98" t="str">
        <f t="shared" si="34"/>
        <v>Tidak Lengkap</v>
      </c>
    </row>
    <row r="259">
      <c r="A259" s="96" t="s">
        <v>54</v>
      </c>
      <c r="B259" s="97">
        <v>252.0</v>
      </c>
      <c r="C259" s="96" t="s">
        <v>2712</v>
      </c>
      <c r="D259" s="96" t="s">
        <v>2713</v>
      </c>
      <c r="E259" s="96" t="s">
        <v>2714</v>
      </c>
      <c r="F259" s="96" t="s">
        <v>2715</v>
      </c>
      <c r="G259" s="96">
        <v>8.585750551E10</v>
      </c>
      <c r="H259" s="96" t="s">
        <v>2716</v>
      </c>
      <c r="I259" s="96" t="s">
        <v>2717</v>
      </c>
      <c r="J259" s="97">
        <v>2023.0</v>
      </c>
      <c r="K259" s="97" t="s">
        <v>387</v>
      </c>
      <c r="L259" s="96">
        <v>8.155149176E9</v>
      </c>
      <c r="M259" s="96" t="s">
        <v>2718</v>
      </c>
      <c r="N259" s="96" t="s">
        <v>2719</v>
      </c>
      <c r="O259" s="96" t="s">
        <v>226</v>
      </c>
      <c r="P259" s="96" t="s">
        <v>330</v>
      </c>
      <c r="Q259" s="96" t="s">
        <v>237</v>
      </c>
      <c r="R259" s="96" t="s">
        <v>9</v>
      </c>
      <c r="S259" s="96" t="s">
        <v>9</v>
      </c>
      <c r="T259" s="96" t="s">
        <v>9</v>
      </c>
      <c r="U259" s="96" t="s">
        <v>9</v>
      </c>
      <c r="V259" s="96" t="s">
        <v>9</v>
      </c>
      <c r="W259" s="96" t="s">
        <v>21</v>
      </c>
      <c r="X259" s="96" t="s">
        <v>21</v>
      </c>
      <c r="Y259" s="96" t="s">
        <v>9</v>
      </c>
      <c r="Z259" s="96" t="s">
        <v>9</v>
      </c>
      <c r="AA259" s="96" t="s">
        <v>21</v>
      </c>
      <c r="AB259" s="96" t="s">
        <v>21</v>
      </c>
      <c r="AC259" s="96" t="s">
        <v>228</v>
      </c>
      <c r="AD259" s="96" t="s">
        <v>228</v>
      </c>
      <c r="AE259" s="96" t="s">
        <v>228</v>
      </c>
      <c r="AF259" s="96" t="s">
        <v>228</v>
      </c>
      <c r="AG259" s="96" t="s">
        <v>228</v>
      </c>
      <c r="AH259" s="96" t="s">
        <v>228</v>
      </c>
      <c r="AI259" s="96" t="s">
        <v>229</v>
      </c>
      <c r="AJ259" s="96" t="s">
        <v>228</v>
      </c>
      <c r="AK259" s="96" t="s">
        <v>228</v>
      </c>
      <c r="AL259" s="96" t="s">
        <v>228</v>
      </c>
      <c r="AM259" s="96" t="s">
        <v>228</v>
      </c>
      <c r="AN259" s="96" t="s">
        <v>2720</v>
      </c>
      <c r="AO259" s="96">
        <v>77.0</v>
      </c>
      <c r="AP259" s="96"/>
      <c r="AQ259" s="98"/>
      <c r="AR259" s="98"/>
      <c r="AS259" s="98"/>
      <c r="AT259" s="98"/>
      <c r="AU259" s="98"/>
      <c r="AV259" s="98"/>
      <c r="AW259" s="98"/>
      <c r="AX259" s="96" t="s">
        <v>231</v>
      </c>
      <c r="AY259" s="98"/>
      <c r="AZ259" s="98"/>
      <c r="BA259" s="96" t="s">
        <v>2721</v>
      </c>
      <c r="BB259" s="96" t="s">
        <v>2722</v>
      </c>
      <c r="BC259" s="100">
        <f t="shared" si="39"/>
        <v>10</v>
      </c>
      <c r="BD259" s="101"/>
      <c r="BE259" s="101"/>
      <c r="BF259" s="101"/>
      <c r="BG259" s="101"/>
      <c r="BH259" s="101"/>
      <c r="BI259" s="100" t="str">
        <f>IFERROR(__xludf.DUMMYFUNCTION("IF(OR(REGEXMATCH(I259,""Peraturan Walikota""),REGEXMATCH(I259,""Peraturan Bupati""),REGEXMATCH(I259,""PERATURAN BUPATI""),REGEXMATCH(I259,""PERATURAN WALIKOTA"")),""Ada"",""Tidak Ada"")"),"Ada")</f>
        <v>Ada</v>
      </c>
      <c r="BJ259" s="98" t="str">
        <f t="shared" si="42"/>
        <v>Ada</v>
      </c>
      <c r="BK259" s="96" t="str">
        <f t="shared" si="43"/>
        <v>Ada</v>
      </c>
      <c r="BL259" s="98" t="str">
        <f t="shared" si="33"/>
        <v>Lengkap</v>
      </c>
      <c r="BM259" s="98" t="str">
        <f t="shared" si="34"/>
        <v>Tidak Lengkap</v>
      </c>
    </row>
    <row r="260">
      <c r="A260" s="96" t="s">
        <v>54</v>
      </c>
      <c r="B260" s="97">
        <v>253.0</v>
      </c>
      <c r="C260" s="96" t="s">
        <v>2723</v>
      </c>
      <c r="D260" s="96" t="s">
        <v>2724</v>
      </c>
      <c r="E260" s="96" t="s">
        <v>2725</v>
      </c>
      <c r="F260" s="96">
        <v>8.586047051E10</v>
      </c>
      <c r="G260" s="96">
        <v>8.586047051E10</v>
      </c>
      <c r="H260" s="96" t="s">
        <v>11</v>
      </c>
      <c r="I260" s="96" t="s">
        <v>2726</v>
      </c>
      <c r="J260" s="97">
        <v>2023.0</v>
      </c>
      <c r="K260" s="97" t="s">
        <v>387</v>
      </c>
      <c r="L260" s="96">
        <v>8.586047051E10</v>
      </c>
      <c r="M260" s="96" t="s">
        <v>2727</v>
      </c>
      <c r="N260" s="96" t="s">
        <v>2194</v>
      </c>
      <c r="O260" s="96" t="s">
        <v>226</v>
      </c>
      <c r="P260" s="96" t="s">
        <v>341</v>
      </c>
      <c r="Q260" s="96" t="s">
        <v>237</v>
      </c>
      <c r="R260" s="96" t="s">
        <v>9</v>
      </c>
      <c r="S260" s="96" t="s">
        <v>21</v>
      </c>
      <c r="T260" s="96" t="s">
        <v>9</v>
      </c>
      <c r="U260" s="96" t="s">
        <v>21</v>
      </c>
      <c r="V260" s="96" t="s">
        <v>9</v>
      </c>
      <c r="W260" s="96" t="s">
        <v>21</v>
      </c>
      <c r="X260" s="96" t="s">
        <v>21</v>
      </c>
      <c r="Y260" s="96" t="s">
        <v>21</v>
      </c>
      <c r="Z260" s="96" t="s">
        <v>21</v>
      </c>
      <c r="AA260" s="96" t="s">
        <v>21</v>
      </c>
      <c r="AB260" s="96" t="s">
        <v>21</v>
      </c>
      <c r="AC260" s="96" t="s">
        <v>228</v>
      </c>
      <c r="AD260" s="96" t="s">
        <v>228</v>
      </c>
      <c r="AE260" s="96" t="s">
        <v>228</v>
      </c>
      <c r="AF260" s="96" t="s">
        <v>228</v>
      </c>
      <c r="AG260" s="96" t="s">
        <v>228</v>
      </c>
      <c r="AH260" s="96" t="s">
        <v>228</v>
      </c>
      <c r="AI260" s="96" t="s">
        <v>228</v>
      </c>
      <c r="AJ260" s="96" t="s">
        <v>228</v>
      </c>
      <c r="AK260" s="96" t="s">
        <v>229</v>
      </c>
      <c r="AL260" s="96" t="s">
        <v>228</v>
      </c>
      <c r="AM260" s="96" t="s">
        <v>228</v>
      </c>
      <c r="AN260" s="96" t="s">
        <v>2728</v>
      </c>
      <c r="AO260" s="96">
        <v>49.0</v>
      </c>
      <c r="AP260" s="96"/>
      <c r="AQ260" s="98"/>
      <c r="AR260" s="98"/>
      <c r="AS260" s="98"/>
      <c r="AT260" s="98"/>
      <c r="AU260" s="98"/>
      <c r="AV260" s="98"/>
      <c r="AW260" s="98"/>
      <c r="AX260" s="96" t="s">
        <v>231</v>
      </c>
      <c r="AY260" s="98"/>
      <c r="AZ260" s="98"/>
      <c r="BA260" s="96" t="s">
        <v>2729</v>
      </c>
      <c r="BB260" s="96" t="s">
        <v>2730</v>
      </c>
      <c r="BC260" s="100">
        <f t="shared" si="39"/>
        <v>10</v>
      </c>
      <c r="BD260" s="101"/>
      <c r="BE260" s="101"/>
      <c r="BF260" s="101"/>
      <c r="BG260" s="101"/>
      <c r="BH260" s="101"/>
      <c r="BI260" s="100" t="str">
        <f>IFERROR(__xludf.DUMMYFUNCTION("IF(OR(REGEXMATCH(I260,""Peraturan Walikota""),REGEXMATCH(I260,""Peraturan Bupati""),REGEXMATCH(I260,""PERATURAN BUPATI""),REGEXMATCH(I260,""PERATURAN WALIKOTA"")),""Ada"",""Tidak Ada"")"),"Ada")</f>
        <v>Ada</v>
      </c>
      <c r="BJ260" s="98" t="str">
        <f t="shared" si="42"/>
        <v>Ada</v>
      </c>
      <c r="BK260" s="96" t="str">
        <f t="shared" si="43"/>
        <v>Ada</v>
      </c>
      <c r="BL260" s="98" t="str">
        <f t="shared" si="33"/>
        <v>Tidak Lengkap</v>
      </c>
      <c r="BM260" s="98" t="str">
        <f t="shared" si="34"/>
        <v>Tidak Lengkap</v>
      </c>
    </row>
    <row r="261">
      <c r="A261" s="96" t="s">
        <v>54</v>
      </c>
      <c r="B261" s="97">
        <v>254.0</v>
      </c>
      <c r="C261" s="96" t="s">
        <v>2731</v>
      </c>
      <c r="D261" s="96"/>
      <c r="E261" s="96"/>
      <c r="F261" s="96"/>
      <c r="G261" s="96"/>
      <c r="H261" s="96"/>
      <c r="I261" s="96" t="s">
        <v>2732</v>
      </c>
      <c r="J261" s="97">
        <v>2024.0</v>
      </c>
      <c r="K261" s="97" t="s">
        <v>387</v>
      </c>
      <c r="L261" s="96"/>
      <c r="M261" s="96"/>
      <c r="N261" s="96"/>
      <c r="O261" s="96"/>
      <c r="P261" s="96"/>
      <c r="Q261" s="96"/>
      <c r="R261" s="96"/>
      <c r="S261" s="96"/>
      <c r="T261" s="96"/>
      <c r="U261" s="96"/>
      <c r="V261" s="96"/>
      <c r="W261" s="96"/>
      <c r="X261" s="96"/>
      <c r="Y261" s="96"/>
      <c r="Z261" s="96"/>
      <c r="AA261" s="96"/>
      <c r="AB261" s="96"/>
      <c r="AC261" s="96"/>
      <c r="AD261" s="96"/>
      <c r="AE261" s="96"/>
      <c r="AF261" s="96"/>
      <c r="AG261" s="96"/>
      <c r="AH261" s="96"/>
      <c r="AI261" s="96"/>
      <c r="AJ261" s="96"/>
      <c r="AK261" s="96"/>
      <c r="AL261" s="96"/>
      <c r="AM261" s="96"/>
      <c r="AN261" s="96"/>
      <c r="AO261" s="96"/>
      <c r="AP261" s="96"/>
      <c r="AQ261" s="98"/>
      <c r="AR261" s="98"/>
      <c r="AS261" s="98"/>
      <c r="AT261" s="98"/>
      <c r="AU261" s="98"/>
      <c r="AV261" s="98"/>
      <c r="AW261" s="98"/>
      <c r="AX261" s="96"/>
      <c r="AY261" s="98"/>
      <c r="AZ261" s="98"/>
      <c r="BA261" s="98"/>
      <c r="BB261" s="98"/>
      <c r="BC261" s="100">
        <f t="shared" si="39"/>
        <v>0</v>
      </c>
      <c r="BD261" s="101"/>
      <c r="BE261" s="101"/>
      <c r="BF261" s="101"/>
      <c r="BG261" s="101"/>
      <c r="BH261" s="101"/>
      <c r="BI261" s="100" t="str">
        <f>IFERROR(__xludf.DUMMYFUNCTION("IF(OR(REGEXMATCH(I261,""Peraturan Walikota""),REGEXMATCH(I261,""Peraturan Bupati""),REGEXMATCH(I261,""PERATURAN BUPATI""),REGEXMATCH(I261,""PERATURAN WALIKOTA"")),""Ada"",""Tidak Ada"")"),"Ada")</f>
        <v>Ada</v>
      </c>
      <c r="BJ261" s="98"/>
      <c r="BK261" s="96"/>
      <c r="BL261" s="98" t="str">
        <f t="shared" si="33"/>
        <v>Tidak Lengkap</v>
      </c>
      <c r="BM261" s="98" t="str">
        <f t="shared" si="34"/>
        <v>Tidak Lengkap</v>
      </c>
    </row>
    <row r="262">
      <c r="A262" s="96" t="s">
        <v>54</v>
      </c>
      <c r="B262" s="97">
        <v>255.0</v>
      </c>
      <c r="C262" s="96" t="s">
        <v>2733</v>
      </c>
      <c r="D262" s="96" t="s">
        <v>587</v>
      </c>
      <c r="E262" s="96" t="s">
        <v>2734</v>
      </c>
      <c r="F262" s="96" t="s">
        <v>587</v>
      </c>
      <c r="G262" s="96" t="s">
        <v>587</v>
      </c>
      <c r="H262" s="96" t="s">
        <v>11</v>
      </c>
      <c r="I262" s="96" t="s">
        <v>2735</v>
      </c>
      <c r="J262" s="97">
        <v>2024.0</v>
      </c>
      <c r="K262" s="97" t="s">
        <v>387</v>
      </c>
      <c r="L262" s="96" t="s">
        <v>587</v>
      </c>
      <c r="M262" s="96" t="s">
        <v>587</v>
      </c>
      <c r="N262" s="96" t="s">
        <v>587</v>
      </c>
      <c r="O262" s="96" t="s">
        <v>286</v>
      </c>
      <c r="P262" s="96" t="s">
        <v>227</v>
      </c>
      <c r="Q262" s="96" t="s">
        <v>2736</v>
      </c>
      <c r="R262" s="96" t="s">
        <v>21</v>
      </c>
      <c r="S262" s="96" t="s">
        <v>21</v>
      </c>
      <c r="T262" s="96" t="s">
        <v>21</v>
      </c>
      <c r="U262" s="96" t="s">
        <v>21</v>
      </c>
      <c r="V262" s="96" t="s">
        <v>21</v>
      </c>
      <c r="W262" s="96" t="s">
        <v>21</v>
      </c>
      <c r="X262" s="96" t="s">
        <v>21</v>
      </c>
      <c r="Y262" s="96" t="s">
        <v>21</v>
      </c>
      <c r="Z262" s="96" t="s">
        <v>21</v>
      </c>
      <c r="AA262" s="96" t="s">
        <v>21</v>
      </c>
      <c r="AB262" s="96" t="s">
        <v>21</v>
      </c>
      <c r="AC262" s="96" t="s">
        <v>229</v>
      </c>
      <c r="AD262" s="96" t="s">
        <v>229</v>
      </c>
      <c r="AE262" s="96" t="s">
        <v>229</v>
      </c>
      <c r="AF262" s="96" t="s">
        <v>229</v>
      </c>
      <c r="AG262" s="96" t="s">
        <v>229</v>
      </c>
      <c r="AH262" s="96" t="s">
        <v>229</v>
      </c>
      <c r="AI262" s="96" t="s">
        <v>229</v>
      </c>
      <c r="AJ262" s="96" t="s">
        <v>229</v>
      </c>
      <c r="AK262" s="96" t="s">
        <v>229</v>
      </c>
      <c r="AL262" s="96" t="s">
        <v>229</v>
      </c>
      <c r="AM262" s="96" t="s">
        <v>229</v>
      </c>
      <c r="AN262" s="96" t="s">
        <v>587</v>
      </c>
      <c r="AO262" s="96">
        <v>0.0</v>
      </c>
      <c r="AP262" s="96"/>
      <c r="AQ262" s="98"/>
      <c r="AR262" s="98"/>
      <c r="AS262" s="98"/>
      <c r="AT262" s="98"/>
      <c r="AU262" s="98"/>
      <c r="AV262" s="98"/>
      <c r="AW262" s="98"/>
      <c r="AX262" s="96"/>
      <c r="AY262" s="96" t="s">
        <v>231</v>
      </c>
      <c r="AZ262" s="98"/>
      <c r="BA262" s="96" t="s">
        <v>587</v>
      </c>
      <c r="BB262" s="96" t="s">
        <v>587</v>
      </c>
      <c r="BC262" s="100">
        <f t="shared" si="39"/>
        <v>0</v>
      </c>
      <c r="BD262" s="101"/>
      <c r="BE262" s="101"/>
      <c r="BF262" s="101"/>
      <c r="BG262" s="101"/>
      <c r="BH262" s="101"/>
      <c r="BI262" s="100" t="str">
        <f>IFERROR(__xludf.DUMMYFUNCTION("IF(OR(REGEXMATCH(I262,""Peraturan Walikota""),REGEXMATCH(I262,""Peraturan Bupati""),REGEXMATCH(I262,""PERATURAN BUPATI""),REGEXMATCH(I262,""PERATURAN WALIKOTA"")),""Ada"",""Tidak Ada"")"),"Ada")</f>
        <v>Ada</v>
      </c>
      <c r="BJ262" s="98" t="str">
        <f t="shared" ref="BJ262:BJ264" si="44">IF(O262 = "Belum Punya", "Tidak Ada", IF(O262 = "", "Tidak Menjawab", "Ada"))</f>
        <v>Ada</v>
      </c>
      <c r="BK262" s="96" t="str">
        <f t="shared" ref="BK262:BK264" si="45">IF(P262 = "Tidak Punya", "Tidak Ada", IF(P262 = "", "Tidak Menjawab", "Ada"))</f>
        <v>Ada</v>
      </c>
      <c r="BL262" s="98" t="str">
        <f t="shared" si="33"/>
        <v>Tidak Lengkap</v>
      </c>
      <c r="BM262" s="98" t="str">
        <f t="shared" si="34"/>
        <v>Tidak Lengkap</v>
      </c>
    </row>
    <row r="263">
      <c r="A263" s="96" t="s">
        <v>54</v>
      </c>
      <c r="B263" s="97">
        <v>256.0</v>
      </c>
      <c r="C263" s="96" t="s">
        <v>2737</v>
      </c>
      <c r="D263" s="96" t="s">
        <v>2738</v>
      </c>
      <c r="E263" s="96" t="s">
        <v>2739</v>
      </c>
      <c r="F263" s="96">
        <v>8.223238303E10</v>
      </c>
      <c r="G263" s="96">
        <v>8.223238303E10</v>
      </c>
      <c r="H263" s="96" t="s">
        <v>11</v>
      </c>
      <c r="I263" s="96" t="s">
        <v>2740</v>
      </c>
      <c r="J263" s="97">
        <v>2024.0</v>
      </c>
      <c r="K263" s="97" t="s">
        <v>387</v>
      </c>
      <c r="L263" s="96">
        <v>8.223238303E10</v>
      </c>
      <c r="M263" s="96" t="s">
        <v>2741</v>
      </c>
      <c r="N263" s="96" t="s">
        <v>2742</v>
      </c>
      <c r="O263" s="96" t="s">
        <v>226</v>
      </c>
      <c r="P263" s="96" t="s">
        <v>341</v>
      </c>
      <c r="Q263" s="96" t="s">
        <v>2743</v>
      </c>
      <c r="R263" s="96" t="s">
        <v>9</v>
      </c>
      <c r="S263" s="96" t="s">
        <v>9</v>
      </c>
      <c r="T263" s="96" t="s">
        <v>9</v>
      </c>
      <c r="U263" s="96" t="s">
        <v>21</v>
      </c>
      <c r="V263" s="96" t="s">
        <v>9</v>
      </c>
      <c r="W263" s="96" t="s">
        <v>9</v>
      </c>
      <c r="X263" s="96" t="s">
        <v>21</v>
      </c>
      <c r="Y263" s="96" t="s">
        <v>9</v>
      </c>
      <c r="Z263" s="96" t="s">
        <v>9</v>
      </c>
      <c r="AA263" s="96" t="s">
        <v>21</v>
      </c>
      <c r="AB263" s="96" t="s">
        <v>21</v>
      </c>
      <c r="AC263" s="96" t="s">
        <v>228</v>
      </c>
      <c r="AD263" s="96" t="s">
        <v>228</v>
      </c>
      <c r="AE263" s="96" t="s">
        <v>228</v>
      </c>
      <c r="AF263" s="96" t="s">
        <v>228</v>
      </c>
      <c r="AG263" s="96" t="s">
        <v>228</v>
      </c>
      <c r="AH263" s="96" t="s">
        <v>228</v>
      </c>
      <c r="AI263" s="96" t="s">
        <v>228</v>
      </c>
      <c r="AJ263" s="96" t="s">
        <v>228</v>
      </c>
      <c r="AK263" s="96" t="s">
        <v>228</v>
      </c>
      <c r="AL263" s="96" t="s">
        <v>228</v>
      </c>
      <c r="AM263" s="96" t="s">
        <v>228</v>
      </c>
      <c r="AN263" s="96" t="s">
        <v>2744</v>
      </c>
      <c r="AO263" s="96">
        <v>28.0</v>
      </c>
      <c r="AP263" s="96"/>
      <c r="AQ263" s="98"/>
      <c r="AR263" s="98"/>
      <c r="AS263" s="98"/>
      <c r="AT263" s="98"/>
      <c r="AU263" s="98"/>
      <c r="AV263" s="98"/>
      <c r="AW263" s="98"/>
      <c r="AX263" s="96"/>
      <c r="AY263" s="96" t="s">
        <v>231</v>
      </c>
      <c r="AZ263" s="98"/>
      <c r="BA263" s="96" t="s">
        <v>2745</v>
      </c>
      <c r="BB263" s="96" t="s">
        <v>2746</v>
      </c>
      <c r="BC263" s="100">
        <f t="shared" si="39"/>
        <v>11</v>
      </c>
      <c r="BD263" s="101"/>
      <c r="BE263" s="101"/>
      <c r="BF263" s="101"/>
      <c r="BG263" s="101"/>
      <c r="BH263" s="101"/>
      <c r="BI263" s="100" t="str">
        <f>IFERROR(__xludf.DUMMYFUNCTION("IF(OR(REGEXMATCH(I263,""Peraturan Walikota""),REGEXMATCH(I263,""Peraturan Bupati""),REGEXMATCH(I263,""PERATURAN BUPATI""),REGEXMATCH(I263,""PERATURAN WALIKOTA"")),""Ada"",""Tidak Ada"")"),"Ada")</f>
        <v>Ada</v>
      </c>
      <c r="BJ263" s="98" t="str">
        <f t="shared" si="44"/>
        <v>Ada</v>
      </c>
      <c r="BK263" s="96" t="str">
        <f t="shared" si="45"/>
        <v>Ada</v>
      </c>
      <c r="BL263" s="98" t="str">
        <f t="shared" si="33"/>
        <v>Lengkap</v>
      </c>
      <c r="BM263" s="98" t="str">
        <f t="shared" si="34"/>
        <v>Tidak Lengkap</v>
      </c>
    </row>
    <row r="264">
      <c r="A264" s="96" t="s">
        <v>54</v>
      </c>
      <c r="B264" s="97">
        <v>257.0</v>
      </c>
      <c r="C264" s="96" t="s">
        <v>2747</v>
      </c>
      <c r="D264" s="96" t="s">
        <v>2748</v>
      </c>
      <c r="E264" s="96" t="s">
        <v>2749</v>
      </c>
      <c r="F264" s="96">
        <v>0.0</v>
      </c>
      <c r="G264" s="96">
        <v>8.1239243339E10</v>
      </c>
      <c r="H264" s="96" t="s">
        <v>11</v>
      </c>
      <c r="I264" s="139" t="s">
        <v>2750</v>
      </c>
      <c r="J264" s="145">
        <v>2025.0</v>
      </c>
      <c r="K264" s="97" t="s">
        <v>387</v>
      </c>
      <c r="L264" s="97">
        <v>8.774334098E10</v>
      </c>
      <c r="M264" s="96" t="s">
        <v>2751</v>
      </c>
      <c r="N264" s="96" t="s">
        <v>2752</v>
      </c>
      <c r="O264" s="96" t="s">
        <v>226</v>
      </c>
      <c r="P264" s="96" t="s">
        <v>261</v>
      </c>
      <c r="Q264" s="96" t="s">
        <v>2753</v>
      </c>
      <c r="R264" s="96" t="s">
        <v>9</v>
      </c>
      <c r="S264" s="96" t="s">
        <v>21</v>
      </c>
      <c r="T264" s="96" t="s">
        <v>21</v>
      </c>
      <c r="U264" s="96" t="s">
        <v>21</v>
      </c>
      <c r="V264" s="96" t="s">
        <v>9</v>
      </c>
      <c r="W264" s="96" t="s">
        <v>21</v>
      </c>
      <c r="X264" s="96" t="s">
        <v>21</v>
      </c>
      <c r="Y264" s="96" t="s">
        <v>21</v>
      </c>
      <c r="Z264" s="96" t="s">
        <v>9</v>
      </c>
      <c r="AA264" s="96" t="s">
        <v>21</v>
      </c>
      <c r="AB264" s="96" t="s">
        <v>21</v>
      </c>
      <c r="AC264" s="96" t="s">
        <v>228</v>
      </c>
      <c r="AD264" s="96" t="s">
        <v>228</v>
      </c>
      <c r="AE264" s="96" t="s">
        <v>228</v>
      </c>
      <c r="AF264" s="96" t="s">
        <v>228</v>
      </c>
      <c r="AG264" s="96" t="s">
        <v>228</v>
      </c>
      <c r="AH264" s="96" t="s">
        <v>229</v>
      </c>
      <c r="AI264" s="96" t="s">
        <v>229</v>
      </c>
      <c r="AJ264" s="96" t="s">
        <v>229</v>
      </c>
      <c r="AK264" s="96" t="s">
        <v>229</v>
      </c>
      <c r="AL264" s="96" t="s">
        <v>228</v>
      </c>
      <c r="AM264" s="96" t="s">
        <v>228</v>
      </c>
      <c r="AN264" s="96" t="s">
        <v>237</v>
      </c>
      <c r="AO264" s="96">
        <v>38.0</v>
      </c>
      <c r="AP264" s="96"/>
      <c r="AQ264" s="98"/>
      <c r="AR264" s="98"/>
      <c r="AS264" s="98"/>
      <c r="AT264" s="98"/>
      <c r="AU264" s="98"/>
      <c r="AV264" s="98"/>
      <c r="AW264" s="98"/>
      <c r="AX264" s="96"/>
      <c r="AY264" s="98"/>
      <c r="AZ264" s="96" t="s">
        <v>231</v>
      </c>
      <c r="BA264" s="96" t="s">
        <v>2754</v>
      </c>
      <c r="BB264" s="96" t="s">
        <v>237</v>
      </c>
      <c r="BC264" s="100">
        <f t="shared" si="39"/>
        <v>7</v>
      </c>
      <c r="BD264" s="101"/>
      <c r="BE264" s="101"/>
      <c r="BF264" s="101"/>
      <c r="BG264" s="101"/>
      <c r="BH264" s="101"/>
      <c r="BI264" s="100" t="str">
        <f>IFERROR(__xludf.DUMMYFUNCTION("IF(OR(REGEXMATCH(I264,""Peraturan Walikota""),REGEXMATCH(I264,""Peraturan Bupati""),REGEXMATCH(I264,""PERATURAN BUPATI""),REGEXMATCH(I264,""PERATURAN WALIKOTA"")),""Ada"",""Tidak Ada"")"),"Ada")</f>
        <v>Ada</v>
      </c>
      <c r="BJ264" s="98" t="str">
        <f t="shared" si="44"/>
        <v>Ada</v>
      </c>
      <c r="BK264" s="96" t="str">
        <f t="shared" si="45"/>
        <v>Ada</v>
      </c>
      <c r="BL264" s="98" t="str">
        <f t="shared" si="33"/>
        <v>Tidak Lengkap</v>
      </c>
      <c r="BM264" s="98" t="str">
        <f t="shared" si="34"/>
        <v>Tidak Lengkap</v>
      </c>
    </row>
    <row r="265">
      <c r="A265" s="96" t="s">
        <v>54</v>
      </c>
      <c r="B265" s="97">
        <v>258.0</v>
      </c>
      <c r="C265" s="96" t="s">
        <v>2755</v>
      </c>
      <c r="D265" s="96"/>
      <c r="E265" s="96"/>
      <c r="F265" s="96"/>
      <c r="G265" s="96"/>
      <c r="H265" s="96"/>
      <c r="I265" s="96"/>
      <c r="J265" s="97"/>
      <c r="K265" s="97"/>
      <c r="L265" s="96"/>
      <c r="M265" s="96"/>
      <c r="N265" s="96"/>
      <c r="O265" s="96"/>
      <c r="P265" s="96"/>
      <c r="Q265" s="96"/>
      <c r="R265" s="96"/>
      <c r="S265" s="96"/>
      <c r="T265" s="96"/>
      <c r="U265" s="96"/>
      <c r="V265" s="96"/>
      <c r="W265" s="96"/>
      <c r="X265" s="96"/>
      <c r="Y265" s="96"/>
      <c r="Z265" s="96"/>
      <c r="AA265" s="96"/>
      <c r="AB265" s="96"/>
      <c r="AC265" s="96"/>
      <c r="AD265" s="96"/>
      <c r="AE265" s="96"/>
      <c r="AF265" s="96"/>
      <c r="AG265" s="96"/>
      <c r="AH265" s="96"/>
      <c r="AI265" s="96"/>
      <c r="AJ265" s="96"/>
      <c r="AK265" s="96"/>
      <c r="AL265" s="96"/>
      <c r="AM265" s="96"/>
      <c r="AN265" s="96"/>
      <c r="AO265" s="96"/>
      <c r="AP265" s="96"/>
      <c r="AQ265" s="98"/>
      <c r="AR265" s="98"/>
      <c r="AS265" s="98"/>
      <c r="AT265" s="98"/>
      <c r="AU265" s="98"/>
      <c r="AV265" s="98"/>
      <c r="AW265" s="98"/>
      <c r="AX265" s="96"/>
      <c r="AY265" s="98"/>
      <c r="AZ265" s="98"/>
      <c r="BA265" s="96" t="s">
        <v>2756</v>
      </c>
      <c r="BB265" s="98"/>
      <c r="BC265" s="100">
        <f t="shared" si="39"/>
        <v>0</v>
      </c>
      <c r="BD265" s="101"/>
      <c r="BE265" s="101"/>
      <c r="BF265" s="101"/>
      <c r="BG265" s="101"/>
      <c r="BH265" s="101"/>
      <c r="BI265" s="100" t="str">
        <f>IFERROR(__xludf.DUMMYFUNCTION("IF(OR(REGEXMATCH(I265,""Peraturan Walikota""),REGEXMATCH(I265,""Peraturan Bupati""),REGEXMATCH(I265,""PERATURAN BUPATI""),REGEXMATCH(I265,""PERATURAN WALIKOTA"")),""Ada"",""Tidak Ada"")"),"Tidak Ada")</f>
        <v>Tidak Ada</v>
      </c>
      <c r="BJ265" s="98"/>
      <c r="BK265" s="96"/>
      <c r="BL265" s="98" t="str">
        <f t="shared" si="33"/>
        <v>Tidak Lengkap</v>
      </c>
      <c r="BM265" s="98" t="str">
        <f t="shared" si="34"/>
        <v>Tidak Lengkap</v>
      </c>
    </row>
    <row r="266">
      <c r="A266" s="96" t="s">
        <v>54</v>
      </c>
      <c r="B266" s="97">
        <v>259.0</v>
      </c>
      <c r="C266" s="96" t="s">
        <v>2757</v>
      </c>
      <c r="D266" s="96"/>
      <c r="E266" s="96"/>
      <c r="F266" s="96"/>
      <c r="G266" s="96"/>
      <c r="H266" s="96"/>
      <c r="I266" s="96"/>
      <c r="J266" s="97"/>
      <c r="K266" s="97"/>
      <c r="L266" s="96"/>
      <c r="M266" s="96"/>
      <c r="N266" s="96"/>
      <c r="O266" s="96"/>
      <c r="P266" s="96"/>
      <c r="Q266" s="96"/>
      <c r="R266" s="96"/>
      <c r="S266" s="96"/>
      <c r="T266" s="96"/>
      <c r="U266" s="96"/>
      <c r="V266" s="96"/>
      <c r="W266" s="96"/>
      <c r="X266" s="96"/>
      <c r="Y266" s="96"/>
      <c r="Z266" s="96"/>
      <c r="AA266" s="96"/>
      <c r="AB266" s="96"/>
      <c r="AC266" s="96"/>
      <c r="AD266" s="96"/>
      <c r="AE266" s="96"/>
      <c r="AF266" s="96"/>
      <c r="AG266" s="96"/>
      <c r="AH266" s="96"/>
      <c r="AI266" s="96"/>
      <c r="AJ266" s="96"/>
      <c r="AK266" s="96"/>
      <c r="AL266" s="96"/>
      <c r="AM266" s="96"/>
      <c r="AN266" s="96"/>
      <c r="AO266" s="96"/>
      <c r="AP266" s="96"/>
      <c r="AQ266" s="98"/>
      <c r="AR266" s="98"/>
      <c r="AS266" s="98"/>
      <c r="AT266" s="98"/>
      <c r="AU266" s="98"/>
      <c r="AV266" s="98"/>
      <c r="AW266" s="98"/>
      <c r="AX266" s="96"/>
      <c r="AY266" s="98"/>
      <c r="AZ266" s="98"/>
      <c r="BA266" s="98"/>
      <c r="BB266" s="98"/>
      <c r="BC266" s="100"/>
      <c r="BD266" s="101"/>
      <c r="BE266" s="101"/>
      <c r="BF266" s="101"/>
      <c r="BG266" s="101"/>
      <c r="BH266" s="101"/>
      <c r="BI266" s="100" t="str">
        <f>IFERROR(__xludf.DUMMYFUNCTION("IF(OR(REGEXMATCH(I266,""Peraturan Walikota""),REGEXMATCH(I266,""Peraturan Bupati""),REGEXMATCH(I266,""PERATURAN BUPATI""),REGEXMATCH(I266,""PERATURAN WALIKOTA"")),""Ada"",""Tidak Ada"")"),"Tidak Ada")</f>
        <v>Tidak Ada</v>
      </c>
      <c r="BJ266" s="98"/>
      <c r="BK266" s="96"/>
      <c r="BL266" s="98" t="str">
        <f t="shared" si="33"/>
        <v>Tidak Lengkap</v>
      </c>
      <c r="BM266" s="98" t="str">
        <f t="shared" si="34"/>
        <v>Tidak Lengkap</v>
      </c>
    </row>
    <row r="267">
      <c r="A267" s="96" t="s">
        <v>54</v>
      </c>
      <c r="B267" s="97">
        <v>260.0</v>
      </c>
      <c r="C267" s="96" t="s">
        <v>2758</v>
      </c>
      <c r="D267" s="96" t="s">
        <v>2759</v>
      </c>
      <c r="E267" s="96" t="s">
        <v>2760</v>
      </c>
      <c r="F267" s="96" t="s">
        <v>2761</v>
      </c>
      <c r="G267" s="96">
        <v>8.1234232996E10</v>
      </c>
      <c r="H267" s="96" t="s">
        <v>11</v>
      </c>
      <c r="I267" s="96" t="s">
        <v>2762</v>
      </c>
      <c r="J267" s="97">
        <v>2025.0</v>
      </c>
      <c r="K267" s="97" t="s">
        <v>387</v>
      </c>
      <c r="L267" s="96" t="s">
        <v>2759</v>
      </c>
      <c r="M267" s="96" t="s">
        <v>2763</v>
      </c>
      <c r="N267" s="96" t="s">
        <v>2194</v>
      </c>
      <c r="O267" s="96" t="s">
        <v>226</v>
      </c>
      <c r="P267" s="96" t="s">
        <v>287</v>
      </c>
      <c r="Q267" s="96"/>
      <c r="R267" s="96" t="s">
        <v>9</v>
      </c>
      <c r="S267" s="96" t="s">
        <v>9</v>
      </c>
      <c r="T267" s="96" t="s">
        <v>9</v>
      </c>
      <c r="U267" s="96" t="s">
        <v>9</v>
      </c>
      <c r="V267" s="96" t="s">
        <v>21</v>
      </c>
      <c r="W267" s="96" t="s">
        <v>21</v>
      </c>
      <c r="X267" s="96" t="s">
        <v>21</v>
      </c>
      <c r="Y267" s="96" t="s">
        <v>21</v>
      </c>
      <c r="Z267" s="96" t="s">
        <v>9</v>
      </c>
      <c r="AA267" s="96" t="s">
        <v>21</v>
      </c>
      <c r="AB267" s="96" t="s">
        <v>21</v>
      </c>
      <c r="AC267" s="96" t="s">
        <v>228</v>
      </c>
      <c r="AD267" s="96" t="s">
        <v>228</v>
      </c>
      <c r="AE267" s="96" t="s">
        <v>228</v>
      </c>
      <c r="AF267" s="96" t="s">
        <v>228</v>
      </c>
      <c r="AG267" s="96" t="s">
        <v>228</v>
      </c>
      <c r="AH267" s="96" t="s">
        <v>228</v>
      </c>
      <c r="AI267" s="96" t="s">
        <v>228</v>
      </c>
      <c r="AJ267" s="96" t="s">
        <v>228</v>
      </c>
      <c r="AK267" s="96" t="s">
        <v>228</v>
      </c>
      <c r="AL267" s="96" t="s">
        <v>228</v>
      </c>
      <c r="AM267" s="96" t="s">
        <v>228</v>
      </c>
      <c r="AN267" s="96"/>
      <c r="AO267" s="96">
        <v>70.0</v>
      </c>
      <c r="AP267" s="96" t="s">
        <v>278</v>
      </c>
      <c r="AQ267" s="98"/>
      <c r="AR267" s="98"/>
      <c r="AS267" s="98"/>
      <c r="AT267" s="98"/>
      <c r="AU267" s="98"/>
      <c r="AV267" s="98"/>
      <c r="AW267" s="98"/>
      <c r="AX267" s="96"/>
      <c r="AY267" s="98"/>
      <c r="AZ267" s="96" t="s">
        <v>231</v>
      </c>
      <c r="BA267" s="96" t="s">
        <v>2764</v>
      </c>
      <c r="BB267" s="96" t="s">
        <v>2765</v>
      </c>
      <c r="BC267" s="100">
        <f>COUNTIF(AC267:AM267,"Sudah")</f>
        <v>11</v>
      </c>
      <c r="BD267" s="101"/>
      <c r="BE267" s="101"/>
      <c r="BF267" s="101"/>
      <c r="BG267" s="101"/>
      <c r="BH267" s="101"/>
      <c r="BI267" s="100" t="str">
        <f>IFERROR(__xludf.DUMMYFUNCTION("IF(OR(REGEXMATCH(I267,""Peraturan Walikota""),REGEXMATCH(I267,""Peraturan Bupati""),REGEXMATCH(I267,""PERATURAN BUPATI""),REGEXMATCH(I267,""PERATURAN WALIKOTA"")),""Ada"",""Tidak Ada"")"),"Ada")</f>
        <v>Ada</v>
      </c>
      <c r="BJ267" s="98"/>
      <c r="BK267" s="96"/>
      <c r="BL267" s="98" t="str">
        <f t="shared" si="33"/>
        <v>Lengkap</v>
      </c>
      <c r="BM267" s="98" t="str">
        <f t="shared" si="34"/>
        <v>Tidak Lengkap</v>
      </c>
    </row>
    <row r="268">
      <c r="A268" s="96" t="s">
        <v>54</v>
      </c>
      <c r="B268" s="97">
        <v>261.0</v>
      </c>
      <c r="C268" s="96" t="s">
        <v>2766</v>
      </c>
      <c r="D268" s="96"/>
      <c r="E268" s="96"/>
      <c r="F268" s="96"/>
      <c r="G268" s="96"/>
      <c r="H268" s="96"/>
      <c r="I268" s="96"/>
      <c r="J268" s="97"/>
      <c r="K268" s="97"/>
      <c r="L268" s="96"/>
      <c r="M268" s="96"/>
      <c r="N268" s="96"/>
      <c r="O268" s="96"/>
      <c r="P268" s="96"/>
      <c r="Q268" s="96"/>
      <c r="R268" s="96"/>
      <c r="S268" s="96"/>
      <c r="T268" s="96"/>
      <c r="U268" s="96"/>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8"/>
      <c r="AR268" s="98"/>
      <c r="AS268" s="98"/>
      <c r="AT268" s="98"/>
      <c r="AU268" s="98"/>
      <c r="AV268" s="98"/>
      <c r="AW268" s="98"/>
      <c r="AX268" s="96"/>
      <c r="AY268" s="98"/>
      <c r="AZ268" s="98"/>
      <c r="BA268" s="98"/>
      <c r="BB268" s="98"/>
      <c r="BC268" s="100"/>
      <c r="BD268" s="101"/>
      <c r="BE268" s="101"/>
      <c r="BF268" s="101"/>
      <c r="BG268" s="101"/>
      <c r="BH268" s="101"/>
      <c r="BI268" s="100" t="str">
        <f>IFERROR(__xludf.DUMMYFUNCTION("IF(OR(REGEXMATCH(I268,""Peraturan Walikota""),REGEXMATCH(I268,""Peraturan Bupati""),REGEXMATCH(I268,""PERATURAN BUPATI""),REGEXMATCH(I268,""PERATURAN WALIKOTA"")),""Ada"",""Tidak Ada"")"),"Tidak Ada")</f>
        <v>Tidak Ada</v>
      </c>
      <c r="BJ268" s="98"/>
      <c r="BK268" s="96"/>
      <c r="BL268" s="98" t="str">
        <f t="shared" si="33"/>
        <v>Tidak Lengkap</v>
      </c>
      <c r="BM268" s="98" t="str">
        <f t="shared" si="34"/>
        <v>Tidak Lengkap</v>
      </c>
    </row>
    <row r="269">
      <c r="A269" s="96" t="s">
        <v>54</v>
      </c>
      <c r="B269" s="97">
        <v>262.0</v>
      </c>
      <c r="C269" s="96" t="s">
        <v>2767</v>
      </c>
      <c r="D269" s="96"/>
      <c r="E269" s="96"/>
      <c r="F269" s="96"/>
      <c r="G269" s="96"/>
      <c r="H269" s="96"/>
      <c r="I269" s="96"/>
      <c r="J269" s="97"/>
      <c r="K269" s="97"/>
      <c r="L269" s="96"/>
      <c r="M269" s="96"/>
      <c r="N269" s="96"/>
      <c r="O269" s="96"/>
      <c r="P269" s="96"/>
      <c r="Q269" s="96"/>
      <c r="R269" s="96"/>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8"/>
      <c r="AR269" s="98"/>
      <c r="AS269" s="98"/>
      <c r="AT269" s="98"/>
      <c r="AU269" s="98"/>
      <c r="AV269" s="98"/>
      <c r="AW269" s="98"/>
      <c r="AX269" s="96"/>
      <c r="AY269" s="98"/>
      <c r="AZ269" s="98"/>
      <c r="BA269" s="98"/>
      <c r="BB269" s="98"/>
      <c r="BC269" s="100"/>
      <c r="BD269" s="101"/>
      <c r="BE269" s="101"/>
      <c r="BF269" s="101"/>
      <c r="BG269" s="101"/>
      <c r="BH269" s="101"/>
      <c r="BI269" s="100" t="str">
        <f>IFERROR(__xludf.DUMMYFUNCTION("IF(OR(REGEXMATCH(I269,""Peraturan Walikota""),REGEXMATCH(I269,""Peraturan Bupati""),REGEXMATCH(I269,""PERATURAN BUPATI""),REGEXMATCH(I269,""PERATURAN WALIKOTA"")),""Ada"",""Tidak Ada"")"),"Tidak Ada")</f>
        <v>Tidak Ada</v>
      </c>
      <c r="BJ269" s="98"/>
      <c r="BK269" s="96"/>
      <c r="BL269" s="98" t="str">
        <f t="shared" si="33"/>
        <v>Tidak Lengkap</v>
      </c>
      <c r="BM269" s="98" t="str">
        <f t="shared" si="34"/>
        <v>Tidak Lengkap</v>
      </c>
    </row>
    <row r="270">
      <c r="A270" s="96" t="s">
        <v>54</v>
      </c>
      <c r="B270" s="97">
        <v>263.0</v>
      </c>
      <c r="C270" s="96" t="s">
        <v>2768</v>
      </c>
      <c r="D270" s="96" t="s">
        <v>2769</v>
      </c>
      <c r="E270" s="96" t="s">
        <v>2770</v>
      </c>
      <c r="F270" s="96" t="s">
        <v>2771</v>
      </c>
      <c r="G270" s="96">
        <v>8.1335770028E10</v>
      </c>
      <c r="H270" s="96" t="s">
        <v>2772</v>
      </c>
      <c r="I270" s="96"/>
      <c r="J270" s="97"/>
      <c r="K270" s="97"/>
      <c r="L270" s="96">
        <v>8.1335770028E10</v>
      </c>
      <c r="M270" s="96" t="s">
        <v>2773</v>
      </c>
      <c r="N270" s="96" t="s">
        <v>2772</v>
      </c>
      <c r="O270" s="96" t="s">
        <v>286</v>
      </c>
      <c r="P270" s="96" t="s">
        <v>378</v>
      </c>
      <c r="Q270" s="96" t="s">
        <v>2774</v>
      </c>
      <c r="R270" s="96" t="s">
        <v>9</v>
      </c>
      <c r="S270" s="96" t="s">
        <v>9</v>
      </c>
      <c r="T270" s="96" t="s">
        <v>9</v>
      </c>
      <c r="U270" s="96" t="s">
        <v>9</v>
      </c>
      <c r="V270" s="96" t="s">
        <v>9</v>
      </c>
      <c r="W270" s="96" t="s">
        <v>21</v>
      </c>
      <c r="X270" s="96" t="s">
        <v>21</v>
      </c>
      <c r="Y270" s="96" t="s">
        <v>9</v>
      </c>
      <c r="Z270" s="96" t="s">
        <v>9</v>
      </c>
      <c r="AA270" s="96" t="s">
        <v>21</v>
      </c>
      <c r="AB270" s="96" t="s">
        <v>9</v>
      </c>
      <c r="AC270" s="96" t="s">
        <v>228</v>
      </c>
      <c r="AD270" s="96" t="s">
        <v>228</v>
      </c>
      <c r="AE270" s="96" t="s">
        <v>228</v>
      </c>
      <c r="AF270" s="96" t="s">
        <v>228</v>
      </c>
      <c r="AG270" s="96" t="s">
        <v>228</v>
      </c>
      <c r="AH270" s="96" t="s">
        <v>228</v>
      </c>
      <c r="AI270" s="96" t="s">
        <v>228</v>
      </c>
      <c r="AJ270" s="96" t="s">
        <v>228</v>
      </c>
      <c r="AK270" s="96" t="s">
        <v>228</v>
      </c>
      <c r="AL270" s="96" t="s">
        <v>228</v>
      </c>
      <c r="AM270" s="96" t="s">
        <v>228</v>
      </c>
      <c r="AN270" s="96" t="s">
        <v>1705</v>
      </c>
      <c r="AO270" s="96">
        <v>41.0</v>
      </c>
      <c r="AP270" s="96"/>
      <c r="AQ270" s="98"/>
      <c r="AR270" s="98"/>
      <c r="AS270" s="98"/>
      <c r="AT270" s="98"/>
      <c r="AU270" s="98"/>
      <c r="AV270" s="98"/>
      <c r="AW270" s="98"/>
      <c r="AX270" s="96"/>
      <c r="AY270" s="98"/>
      <c r="AZ270" s="98"/>
      <c r="BA270" s="96" t="s">
        <v>2775</v>
      </c>
      <c r="BB270" s="96" t="s">
        <v>2776</v>
      </c>
      <c r="BC270" s="100"/>
      <c r="BD270" s="101"/>
      <c r="BE270" s="101"/>
      <c r="BF270" s="101"/>
      <c r="BG270" s="101"/>
      <c r="BH270" s="101"/>
      <c r="BI270" s="100" t="str">
        <f>IFERROR(__xludf.DUMMYFUNCTION("IF(OR(REGEXMATCH(I270,""Peraturan Walikota""),REGEXMATCH(I270,""Peraturan Bupati""),REGEXMATCH(I270,""PERATURAN BUPATI""),REGEXMATCH(I270,""PERATURAN WALIKOTA"")),""Ada"",""Tidak Ada"")"),"Tidak Ada")</f>
        <v>Tidak Ada</v>
      </c>
      <c r="BJ270" s="98" t="str">
        <f t="shared" ref="BJ270:BJ273" si="46">IF(O270 = "Belum Punya", "Tidak Ada", IF(O270 = "", "Tidak Menjawab", "Ada"))</f>
        <v>Ada</v>
      </c>
      <c r="BK270" s="96" t="str">
        <f t="shared" ref="BK270:BK273" si="47">IF(P270 = "Tidak Punya", "Tidak Ada", IF(P270 = "", "Tidak Menjawab", "Ada"))</f>
        <v>Ada</v>
      </c>
      <c r="BL270" s="98" t="str">
        <f t="shared" si="33"/>
        <v>Lengkap</v>
      </c>
      <c r="BM270" s="98" t="str">
        <f t="shared" si="34"/>
        <v>Tidak Lengkap</v>
      </c>
    </row>
    <row r="271">
      <c r="A271" s="96" t="s">
        <v>54</v>
      </c>
      <c r="B271" s="97">
        <v>264.0</v>
      </c>
      <c r="C271" s="96" t="s">
        <v>2777</v>
      </c>
      <c r="D271" s="96" t="s">
        <v>2778</v>
      </c>
      <c r="E271" s="96" t="s">
        <v>2779</v>
      </c>
      <c r="F271" s="96">
        <v>8.95396750822E11</v>
      </c>
      <c r="G271" s="96">
        <v>8.95396750822E11</v>
      </c>
      <c r="H271" s="96" t="s">
        <v>2780</v>
      </c>
      <c r="I271" s="96"/>
      <c r="J271" s="97"/>
      <c r="K271" s="97"/>
      <c r="L271" s="96">
        <v>8.95396750822E11</v>
      </c>
      <c r="M271" s="96" t="s">
        <v>2781</v>
      </c>
      <c r="N271" s="96" t="s">
        <v>2782</v>
      </c>
      <c r="O271" s="96" t="s">
        <v>260</v>
      </c>
      <c r="P271" s="96" t="s">
        <v>330</v>
      </c>
      <c r="Q271" s="96" t="s">
        <v>2783</v>
      </c>
      <c r="R271" s="96" t="s">
        <v>9</v>
      </c>
      <c r="S271" s="96" t="s">
        <v>9</v>
      </c>
      <c r="T271" s="96" t="s">
        <v>9</v>
      </c>
      <c r="U271" s="96" t="s">
        <v>21</v>
      </c>
      <c r="V271" s="96" t="s">
        <v>21</v>
      </c>
      <c r="W271" s="96" t="s">
        <v>21</v>
      </c>
      <c r="X271" s="96" t="s">
        <v>21</v>
      </c>
      <c r="Y271" s="96" t="s">
        <v>21</v>
      </c>
      <c r="Z271" s="96" t="s">
        <v>21</v>
      </c>
      <c r="AA271" s="96" t="s">
        <v>9</v>
      </c>
      <c r="AB271" s="96" t="s">
        <v>9</v>
      </c>
      <c r="AC271" s="96" t="s">
        <v>228</v>
      </c>
      <c r="AD271" s="96" t="s">
        <v>228</v>
      </c>
      <c r="AE271" s="96" t="s">
        <v>228</v>
      </c>
      <c r="AF271" s="96" t="s">
        <v>228</v>
      </c>
      <c r="AG271" s="96" t="s">
        <v>228</v>
      </c>
      <c r="AH271" s="96" t="s">
        <v>228</v>
      </c>
      <c r="AI271" s="96" t="s">
        <v>228</v>
      </c>
      <c r="AJ271" s="96" t="s">
        <v>228</v>
      </c>
      <c r="AK271" s="96" t="s">
        <v>228</v>
      </c>
      <c r="AL271" s="96" t="s">
        <v>228</v>
      </c>
      <c r="AM271" s="96" t="s">
        <v>228</v>
      </c>
      <c r="AN271" s="96">
        <v>1.0</v>
      </c>
      <c r="AO271" s="96">
        <v>38.0</v>
      </c>
      <c r="AP271" s="96"/>
      <c r="AQ271" s="98"/>
      <c r="AR271" s="98"/>
      <c r="AS271" s="98"/>
      <c r="AT271" s="98"/>
      <c r="AU271" s="98"/>
      <c r="AV271" s="98"/>
      <c r="AW271" s="98"/>
      <c r="AX271" s="96"/>
      <c r="AY271" s="98"/>
      <c r="AZ271" s="98"/>
      <c r="BA271" s="96" t="s">
        <v>2784</v>
      </c>
      <c r="BB271" s="96" t="s">
        <v>2785</v>
      </c>
      <c r="BC271" s="100"/>
      <c r="BD271" s="101"/>
      <c r="BE271" s="101"/>
      <c r="BF271" s="101"/>
      <c r="BG271" s="101"/>
      <c r="BH271" s="101"/>
      <c r="BI271" s="100" t="str">
        <f>IFERROR(__xludf.DUMMYFUNCTION("IF(OR(REGEXMATCH(I271,""Peraturan Walikota""),REGEXMATCH(I271,""Peraturan Bupati""),REGEXMATCH(I271,""PERATURAN BUPATI""),REGEXMATCH(I271,""PERATURAN WALIKOTA"")),""Ada"",""Tidak Ada"")"),"Tidak Ada")</f>
        <v>Tidak Ada</v>
      </c>
      <c r="BJ271" s="98" t="str">
        <f t="shared" si="46"/>
        <v>Ada</v>
      </c>
      <c r="BK271" s="96" t="str">
        <f t="shared" si="47"/>
        <v>Ada</v>
      </c>
      <c r="BL271" s="98" t="str">
        <f t="shared" si="33"/>
        <v>Lengkap</v>
      </c>
      <c r="BM271" s="98" t="str">
        <f t="shared" si="34"/>
        <v>Tidak Lengkap</v>
      </c>
    </row>
    <row r="272">
      <c r="A272" s="96" t="s">
        <v>54</v>
      </c>
      <c r="B272" s="97">
        <v>265.0</v>
      </c>
      <c r="C272" s="96" t="s">
        <v>2786</v>
      </c>
      <c r="D272" s="96" t="s">
        <v>2787</v>
      </c>
      <c r="E272" s="96" t="s">
        <v>2788</v>
      </c>
      <c r="F272" s="96">
        <v>8.1264737444E10</v>
      </c>
      <c r="G272" s="96">
        <v>8.1264737444E10</v>
      </c>
      <c r="H272" s="96" t="s">
        <v>2789</v>
      </c>
      <c r="I272" s="96"/>
      <c r="J272" s="97"/>
      <c r="K272" s="97"/>
      <c r="L272" s="102" t="s">
        <v>2790</v>
      </c>
      <c r="M272" s="96" t="s">
        <v>2791</v>
      </c>
      <c r="N272" s="96" t="s">
        <v>2792</v>
      </c>
      <c r="O272" s="96" t="s">
        <v>226</v>
      </c>
      <c r="P272" s="96" t="s">
        <v>227</v>
      </c>
      <c r="Q272" s="96" t="s">
        <v>2793</v>
      </c>
      <c r="R272" s="96" t="s">
        <v>9</v>
      </c>
      <c r="S272" s="96" t="s">
        <v>9</v>
      </c>
      <c r="T272" s="96" t="s">
        <v>9</v>
      </c>
      <c r="U272" s="96" t="s">
        <v>21</v>
      </c>
      <c r="V272" s="96" t="s">
        <v>21</v>
      </c>
      <c r="W272" s="96" t="s">
        <v>21</v>
      </c>
      <c r="X272" s="96" t="s">
        <v>21</v>
      </c>
      <c r="Y272" s="96" t="s">
        <v>21</v>
      </c>
      <c r="Z272" s="96" t="s">
        <v>9</v>
      </c>
      <c r="AA272" s="96" t="s">
        <v>21</v>
      </c>
      <c r="AB272" s="96" t="s">
        <v>21</v>
      </c>
      <c r="AC272" s="96" t="s">
        <v>228</v>
      </c>
      <c r="AD272" s="96" t="s">
        <v>228</v>
      </c>
      <c r="AE272" s="96" t="s">
        <v>228</v>
      </c>
      <c r="AF272" s="96" t="s">
        <v>228</v>
      </c>
      <c r="AG272" s="96" t="s">
        <v>228</v>
      </c>
      <c r="AH272" s="96" t="s">
        <v>228</v>
      </c>
      <c r="AI272" s="96" t="s">
        <v>228</v>
      </c>
      <c r="AJ272" s="96" t="s">
        <v>228</v>
      </c>
      <c r="AK272" s="96" t="s">
        <v>228</v>
      </c>
      <c r="AL272" s="96" t="s">
        <v>228</v>
      </c>
      <c r="AM272" s="96" t="s">
        <v>228</v>
      </c>
      <c r="AN272" s="96" t="s">
        <v>237</v>
      </c>
      <c r="AO272" s="96">
        <v>15.0</v>
      </c>
      <c r="AP272" s="96"/>
      <c r="AQ272" s="98"/>
      <c r="AR272" s="98"/>
      <c r="AS272" s="98"/>
      <c r="AT272" s="98"/>
      <c r="AU272" s="98"/>
      <c r="AV272" s="98"/>
      <c r="AW272" s="98"/>
      <c r="AX272" s="96"/>
      <c r="AY272" s="98"/>
      <c r="AZ272" s="98"/>
      <c r="BA272" s="96" t="s">
        <v>2794</v>
      </c>
      <c r="BB272" s="96" t="s">
        <v>237</v>
      </c>
      <c r="BC272" s="100"/>
      <c r="BD272" s="101"/>
      <c r="BE272" s="101"/>
      <c r="BF272" s="101"/>
      <c r="BG272" s="101"/>
      <c r="BH272" s="101"/>
      <c r="BI272" s="100" t="str">
        <f>IFERROR(__xludf.DUMMYFUNCTION("IF(OR(REGEXMATCH(I272,""Peraturan Walikota""),REGEXMATCH(I272,""Peraturan Bupati""),REGEXMATCH(I272,""PERATURAN BUPATI""),REGEXMATCH(I272,""PERATURAN WALIKOTA"")),""Ada"",""Tidak Ada"")"),"Tidak Ada")</f>
        <v>Tidak Ada</v>
      </c>
      <c r="BJ272" s="98" t="str">
        <f t="shared" si="46"/>
        <v>Ada</v>
      </c>
      <c r="BK272" s="96" t="str">
        <f t="shared" si="47"/>
        <v>Ada</v>
      </c>
      <c r="BL272" s="98" t="str">
        <f t="shared" si="33"/>
        <v>Lengkap</v>
      </c>
      <c r="BM272" s="98" t="str">
        <f t="shared" si="34"/>
        <v>Tidak Lengkap</v>
      </c>
    </row>
    <row r="273">
      <c r="A273" s="96" t="s">
        <v>54</v>
      </c>
      <c r="B273" s="97">
        <v>266.0</v>
      </c>
      <c r="C273" s="112" t="s">
        <v>2795</v>
      </c>
      <c r="D273" s="96" t="s">
        <v>715</v>
      </c>
      <c r="E273" s="96" t="s">
        <v>2796</v>
      </c>
      <c r="F273" s="96" t="s">
        <v>715</v>
      </c>
      <c r="G273" s="96">
        <v>8.1252465225E10</v>
      </c>
      <c r="H273" s="96"/>
      <c r="I273" s="96" t="s">
        <v>2797</v>
      </c>
      <c r="J273" s="97">
        <v>2025.0</v>
      </c>
      <c r="K273" s="97"/>
      <c r="L273" s="96">
        <v>8.1936182409E10</v>
      </c>
      <c r="M273" s="96" t="s">
        <v>2798</v>
      </c>
      <c r="N273" s="96" t="s">
        <v>715</v>
      </c>
      <c r="O273" s="96" t="s">
        <v>226</v>
      </c>
      <c r="P273" s="96" t="s">
        <v>330</v>
      </c>
      <c r="Q273" s="96" t="s">
        <v>2799</v>
      </c>
      <c r="R273" s="96" t="s">
        <v>21</v>
      </c>
      <c r="S273" s="96" t="s">
        <v>21</v>
      </c>
      <c r="T273" s="96" t="s">
        <v>21</v>
      </c>
      <c r="U273" s="96" t="s">
        <v>21</v>
      </c>
      <c r="V273" s="96" t="s">
        <v>21</v>
      </c>
      <c r="W273" s="96" t="s">
        <v>21</v>
      </c>
      <c r="X273" s="96" t="s">
        <v>21</v>
      </c>
      <c r="Y273" s="96" t="s">
        <v>21</v>
      </c>
      <c r="Z273" s="96" t="s">
        <v>21</v>
      </c>
      <c r="AA273" s="96" t="s">
        <v>21</v>
      </c>
      <c r="AB273" s="96" t="s">
        <v>21</v>
      </c>
      <c r="AC273" s="96" t="s">
        <v>229</v>
      </c>
      <c r="AD273" s="96" t="s">
        <v>229</v>
      </c>
      <c r="AE273" s="96" t="s">
        <v>229</v>
      </c>
      <c r="AF273" s="96" t="s">
        <v>229</v>
      </c>
      <c r="AG273" s="96" t="s">
        <v>229</v>
      </c>
      <c r="AH273" s="96" t="s">
        <v>229</v>
      </c>
      <c r="AI273" s="96" t="s">
        <v>229</v>
      </c>
      <c r="AJ273" s="96" t="s">
        <v>229</v>
      </c>
      <c r="AK273" s="96" t="s">
        <v>229</v>
      </c>
      <c r="AL273" s="96" t="s">
        <v>229</v>
      </c>
      <c r="AM273" s="96" t="s">
        <v>229</v>
      </c>
      <c r="AN273" s="96" t="s">
        <v>715</v>
      </c>
      <c r="AO273" s="96">
        <v>41.0</v>
      </c>
      <c r="AP273" s="96"/>
      <c r="AQ273" s="98"/>
      <c r="AR273" s="98"/>
      <c r="AS273" s="98"/>
      <c r="AT273" s="98"/>
      <c r="AU273" s="98"/>
      <c r="AV273" s="98"/>
      <c r="AW273" s="98"/>
      <c r="AX273" s="96"/>
      <c r="AY273" s="98"/>
      <c r="AZ273" s="98"/>
      <c r="BA273" s="96" t="s">
        <v>2800</v>
      </c>
      <c r="BB273" s="96" t="s">
        <v>2801</v>
      </c>
      <c r="BC273" s="100">
        <f>COUNTIF(AC273:AM273,"Sudah")</f>
        <v>0</v>
      </c>
      <c r="BD273" s="101"/>
      <c r="BE273" s="101"/>
      <c r="BF273" s="101"/>
      <c r="BG273" s="101"/>
      <c r="BH273" s="101"/>
      <c r="BI273" s="100" t="str">
        <f>IFERROR(__xludf.DUMMYFUNCTION("IF(OR(REGEXMATCH(I273,""Peraturan Walikota""),REGEXMATCH(I273,""Peraturan Bupati""),REGEXMATCH(I273,""PERATURAN BUPATI""),REGEXMATCH(I273,""PERATURAN WALIKOTA"")),""Ada"",""Tidak Ada"")"),"Ada")</f>
        <v>Ada</v>
      </c>
      <c r="BJ273" s="98" t="str">
        <f t="shared" si="46"/>
        <v>Ada</v>
      </c>
      <c r="BK273" s="96" t="str">
        <f t="shared" si="47"/>
        <v>Ada</v>
      </c>
      <c r="BL273" s="98" t="str">
        <f t="shared" si="33"/>
        <v>Tidak Lengkap</v>
      </c>
      <c r="BM273" s="98" t="str">
        <f t="shared" si="34"/>
        <v>Tidak Lengkap</v>
      </c>
    </row>
    <row r="274">
      <c r="A274" s="96" t="s">
        <v>54</v>
      </c>
      <c r="B274" s="97">
        <v>267.0</v>
      </c>
      <c r="C274" s="96" t="s">
        <v>2802</v>
      </c>
      <c r="D274" s="96"/>
      <c r="E274" s="96"/>
      <c r="F274" s="96"/>
      <c r="G274" s="96"/>
      <c r="H274" s="96"/>
      <c r="I274" s="96"/>
      <c r="J274" s="97"/>
      <c r="K274" s="97"/>
      <c r="L274" s="96"/>
      <c r="M274" s="96"/>
      <c r="N274" s="96"/>
      <c r="O274" s="96"/>
      <c r="P274" s="96"/>
      <c r="Q274" s="96"/>
      <c r="R274" s="96"/>
      <c r="S274" s="96"/>
      <c r="T274" s="96"/>
      <c r="U274" s="96"/>
      <c r="V274" s="96"/>
      <c r="W274" s="96"/>
      <c r="X274" s="96"/>
      <c r="Y274" s="96"/>
      <c r="Z274" s="96"/>
      <c r="AA274" s="96"/>
      <c r="AB274" s="96"/>
      <c r="AC274" s="96"/>
      <c r="AD274" s="96"/>
      <c r="AE274" s="96"/>
      <c r="AF274" s="96"/>
      <c r="AG274" s="96"/>
      <c r="AH274" s="96"/>
      <c r="AI274" s="96"/>
      <c r="AJ274" s="96"/>
      <c r="AK274" s="96"/>
      <c r="AL274" s="96"/>
      <c r="AM274" s="96"/>
      <c r="AN274" s="96"/>
      <c r="AO274" s="96"/>
      <c r="AP274" s="96"/>
      <c r="AQ274" s="98"/>
      <c r="AR274" s="98"/>
      <c r="AS274" s="98"/>
      <c r="AT274" s="98"/>
      <c r="AU274" s="98"/>
      <c r="AV274" s="98"/>
      <c r="AW274" s="98"/>
      <c r="AX274" s="96"/>
      <c r="AY274" s="98"/>
      <c r="AZ274" s="98"/>
      <c r="BA274" s="98"/>
      <c r="BB274" s="98"/>
      <c r="BC274" s="100"/>
      <c r="BD274" s="101"/>
      <c r="BE274" s="101"/>
      <c r="BF274" s="101"/>
      <c r="BG274" s="101"/>
      <c r="BH274" s="101"/>
      <c r="BI274" s="100" t="str">
        <f>IFERROR(__xludf.DUMMYFUNCTION("IF(OR(REGEXMATCH(I274,""Peraturan Walikota""),REGEXMATCH(I274,""Peraturan Bupati""),REGEXMATCH(I274,""PERATURAN BUPATI""),REGEXMATCH(I274,""PERATURAN WALIKOTA"")),""Ada"",""Tidak Ada"")"),"Tidak Ada")</f>
        <v>Tidak Ada</v>
      </c>
      <c r="BJ274" s="98"/>
      <c r="BK274" s="96"/>
      <c r="BL274" s="98" t="str">
        <f t="shared" si="33"/>
        <v>Tidak Lengkap</v>
      </c>
      <c r="BM274" s="98" t="str">
        <f t="shared" si="34"/>
        <v>Tidak Lengkap</v>
      </c>
    </row>
    <row r="275">
      <c r="A275" s="96" t="s">
        <v>59</v>
      </c>
      <c r="B275" s="97">
        <v>268.0</v>
      </c>
      <c r="C275" s="98" t="s">
        <v>2803</v>
      </c>
      <c r="D275" s="96" t="s">
        <v>2804</v>
      </c>
      <c r="E275" s="96" t="s">
        <v>2805</v>
      </c>
      <c r="F275" s="96">
        <v>8.2144347443E10</v>
      </c>
      <c r="G275" s="96">
        <v>8.2144347443E10</v>
      </c>
      <c r="H275" s="96" t="s">
        <v>11</v>
      </c>
      <c r="I275" s="96" t="s">
        <v>2806</v>
      </c>
      <c r="J275" s="97">
        <v>2018.0</v>
      </c>
      <c r="K275" s="97" t="s">
        <v>223</v>
      </c>
      <c r="L275" s="96">
        <v>8.1547120551E10</v>
      </c>
      <c r="M275" s="111" t="s">
        <v>2807</v>
      </c>
      <c r="N275" s="96" t="s">
        <v>669</v>
      </c>
      <c r="O275" s="96" t="s">
        <v>286</v>
      </c>
      <c r="P275" s="96" t="s">
        <v>287</v>
      </c>
      <c r="Q275" s="96" t="s">
        <v>2808</v>
      </c>
      <c r="R275" s="96" t="s">
        <v>9</v>
      </c>
      <c r="S275" s="96" t="s">
        <v>9</v>
      </c>
      <c r="T275" s="96" t="s">
        <v>9</v>
      </c>
      <c r="U275" s="96" t="s">
        <v>9</v>
      </c>
      <c r="V275" s="96" t="s">
        <v>21</v>
      </c>
      <c r="W275" s="96" t="s">
        <v>21</v>
      </c>
      <c r="X275" s="96" t="s">
        <v>9</v>
      </c>
      <c r="Y275" s="96" t="s">
        <v>9</v>
      </c>
      <c r="Z275" s="96" t="s">
        <v>9</v>
      </c>
      <c r="AA275" s="96" t="s">
        <v>21</v>
      </c>
      <c r="AB275" s="96" t="s">
        <v>21</v>
      </c>
      <c r="AC275" s="96" t="s">
        <v>228</v>
      </c>
      <c r="AD275" s="96" t="s">
        <v>228</v>
      </c>
      <c r="AE275" s="96" t="s">
        <v>228</v>
      </c>
      <c r="AF275" s="96" t="s">
        <v>228</v>
      </c>
      <c r="AG275" s="96" t="s">
        <v>228</v>
      </c>
      <c r="AH275" s="96" t="s">
        <v>228</v>
      </c>
      <c r="AI275" s="96" t="s">
        <v>228</v>
      </c>
      <c r="AJ275" s="96" t="s">
        <v>228</v>
      </c>
      <c r="AK275" s="96" t="s">
        <v>228</v>
      </c>
      <c r="AL275" s="96" t="s">
        <v>228</v>
      </c>
      <c r="AM275" s="96" t="s">
        <v>228</v>
      </c>
      <c r="AN275" s="96" t="s">
        <v>237</v>
      </c>
      <c r="AO275" s="96">
        <v>326.0</v>
      </c>
      <c r="AP275" s="96" t="s">
        <v>305</v>
      </c>
      <c r="AQ275" s="96"/>
      <c r="AR275" s="99"/>
      <c r="AS275" s="128" t="s">
        <v>279</v>
      </c>
      <c r="AT275" s="98"/>
      <c r="AU275" s="98"/>
      <c r="AV275" s="98"/>
      <c r="AW275" s="98"/>
      <c r="AX275" s="96"/>
      <c r="AY275" s="98"/>
      <c r="AZ275" s="98"/>
      <c r="BA275" s="96" t="s">
        <v>2809</v>
      </c>
      <c r="BB275" s="96" t="s">
        <v>2810</v>
      </c>
      <c r="BC275" s="100">
        <f t="shared" ref="BC275:BC298" si="48">COUNTIF(AC275:AM275,"Sudah")</f>
        <v>11</v>
      </c>
      <c r="BD275" s="101"/>
      <c r="BE275" s="101"/>
      <c r="BF275" s="101"/>
      <c r="BG275" s="101"/>
      <c r="BH275" s="101"/>
      <c r="BI275" s="100" t="str">
        <f>IFERROR(__xludf.DUMMYFUNCTION("IF(OR(REGEXMATCH(I275,""Peraturan Walikota""),REGEXMATCH(I275,""Peraturan Bupati""),REGEXMATCH(I275,""PERATURAN BUPATI""),REGEXMATCH(I275,""PERATURAN WALIKOTA"")),""Ada"",""Tidak Ada"")"),"Ada")</f>
        <v>Ada</v>
      </c>
      <c r="BJ275" s="98" t="str">
        <f t="shared" ref="BJ275:BJ290" si="49">IF(O275 = "Belum Punya", "Tidak Ada", IF(O275 = "", "Tidak Menjawab", "Ada"))</f>
        <v>Ada</v>
      </c>
      <c r="BK275" s="96" t="str">
        <f t="shared" ref="BK275:BK290" si="50">IF(P275 = "Tidak Punya", "Tidak Ada", IF(P275 = "", "Tidak Menjawab", "Ada"))</f>
        <v>Tidak Ada</v>
      </c>
      <c r="BL275" s="98" t="str">
        <f t="shared" si="33"/>
        <v>Lengkap</v>
      </c>
      <c r="BM275" s="98" t="str">
        <f t="shared" si="34"/>
        <v>Tidak Lengkap</v>
      </c>
    </row>
    <row r="276">
      <c r="A276" s="96" t="s">
        <v>59</v>
      </c>
      <c r="B276" s="97">
        <v>269.0</v>
      </c>
      <c r="C276" s="96" t="s">
        <v>2811</v>
      </c>
      <c r="D276" s="98" t="s">
        <v>2812</v>
      </c>
      <c r="E276" s="96" t="s">
        <v>2813</v>
      </c>
      <c r="F276" s="102" t="s">
        <v>237</v>
      </c>
      <c r="G276" s="96" t="s">
        <v>2814</v>
      </c>
      <c r="H276" s="96" t="s">
        <v>2815</v>
      </c>
      <c r="I276" s="96" t="s">
        <v>2816</v>
      </c>
      <c r="J276" s="97">
        <v>2020.0</v>
      </c>
      <c r="K276" s="97" t="s">
        <v>223</v>
      </c>
      <c r="L276" s="96" t="s">
        <v>2817</v>
      </c>
      <c r="M276" s="103" t="s">
        <v>2818</v>
      </c>
      <c r="N276" s="96" t="s">
        <v>2819</v>
      </c>
      <c r="O276" s="96" t="s">
        <v>253</v>
      </c>
      <c r="P276" s="96" t="s">
        <v>369</v>
      </c>
      <c r="Q276" s="96" t="s">
        <v>2820</v>
      </c>
      <c r="R276" s="96" t="s">
        <v>21</v>
      </c>
      <c r="S276" s="96" t="s">
        <v>21</v>
      </c>
      <c r="T276" s="96" t="s">
        <v>9</v>
      </c>
      <c r="U276" s="96" t="s">
        <v>21</v>
      </c>
      <c r="V276" s="96" t="s">
        <v>21</v>
      </c>
      <c r="W276" s="96" t="s">
        <v>21</v>
      </c>
      <c r="X276" s="96" t="s">
        <v>21</v>
      </c>
      <c r="Y276" s="96" t="s">
        <v>21</v>
      </c>
      <c r="Z276" s="96" t="s">
        <v>21</v>
      </c>
      <c r="AA276" s="96" t="s">
        <v>21</v>
      </c>
      <c r="AB276" s="96" t="s">
        <v>21</v>
      </c>
      <c r="AC276" s="96" t="s">
        <v>228</v>
      </c>
      <c r="AD276" s="96" t="s">
        <v>228</v>
      </c>
      <c r="AE276" s="96" t="s">
        <v>229</v>
      </c>
      <c r="AF276" s="96" t="s">
        <v>228</v>
      </c>
      <c r="AG276" s="96" t="s">
        <v>228</v>
      </c>
      <c r="AH276" s="96" t="s">
        <v>228</v>
      </c>
      <c r="AI276" s="96" t="s">
        <v>229</v>
      </c>
      <c r="AJ276" s="96" t="s">
        <v>228</v>
      </c>
      <c r="AK276" s="96" t="s">
        <v>229</v>
      </c>
      <c r="AL276" s="96" t="s">
        <v>228</v>
      </c>
      <c r="AM276" s="96" t="s">
        <v>229</v>
      </c>
      <c r="AN276" s="96" t="s">
        <v>2821</v>
      </c>
      <c r="AO276" s="96" t="s">
        <v>2822</v>
      </c>
      <c r="AP276" s="96" t="s">
        <v>2823</v>
      </c>
      <c r="AQ276" s="98"/>
      <c r="AR276" s="98"/>
      <c r="AS276" s="98"/>
      <c r="AT276" s="98"/>
      <c r="AU276" s="96" t="s">
        <v>231</v>
      </c>
      <c r="AV276" s="98"/>
      <c r="AW276" s="98"/>
      <c r="AX276" s="98"/>
      <c r="AY276" s="98"/>
      <c r="AZ276" s="98"/>
      <c r="BA276" s="98"/>
      <c r="BB276" s="98"/>
      <c r="BC276" s="100">
        <f t="shared" si="48"/>
        <v>7</v>
      </c>
      <c r="BD276" s="101"/>
      <c r="BE276" s="101"/>
      <c r="BF276" s="101"/>
      <c r="BG276" s="101"/>
      <c r="BH276" s="101"/>
      <c r="BI276" s="100" t="str">
        <f>IFERROR(__xludf.DUMMYFUNCTION("IF(OR(REGEXMATCH(I276,""Peraturan Walikota""),REGEXMATCH(I276,""Peraturan Bupati""),REGEXMATCH(I276,""PERATURAN BUPATI""),REGEXMATCH(I276,""PERATURAN WALIKOTA"")),""Ada"",""Tidak Ada"")"),"Ada")</f>
        <v>Ada</v>
      </c>
      <c r="BJ276" s="98" t="str">
        <f t="shared" si="49"/>
        <v>Ada</v>
      </c>
      <c r="BK276" s="96" t="str">
        <f t="shared" si="50"/>
        <v>Ada</v>
      </c>
      <c r="BL276" s="98" t="str">
        <f t="shared" si="33"/>
        <v>Tidak Lengkap</v>
      </c>
      <c r="BM276" s="98" t="str">
        <f t="shared" si="34"/>
        <v>Tidak Lengkap</v>
      </c>
    </row>
    <row r="277">
      <c r="A277" s="96" t="s">
        <v>59</v>
      </c>
      <c r="B277" s="97">
        <v>270.0</v>
      </c>
      <c r="C277" s="96" t="s">
        <v>2824</v>
      </c>
      <c r="D277" s="96" t="s">
        <v>2825</v>
      </c>
      <c r="E277" s="96" t="s">
        <v>2826</v>
      </c>
      <c r="F277" s="96">
        <v>3.6343018E9</v>
      </c>
      <c r="G277" s="96" t="s">
        <v>237</v>
      </c>
      <c r="H277" s="96" t="s">
        <v>11</v>
      </c>
      <c r="I277" s="96" t="s">
        <v>2827</v>
      </c>
      <c r="J277" s="97">
        <v>2021.0</v>
      </c>
      <c r="K277" s="97" t="s">
        <v>223</v>
      </c>
      <c r="L277" s="96">
        <v>8.223610022E10</v>
      </c>
      <c r="M277" s="96" t="s">
        <v>2828</v>
      </c>
      <c r="N277" s="96" t="s">
        <v>2829</v>
      </c>
      <c r="O277" s="96" t="s">
        <v>226</v>
      </c>
      <c r="P277" s="96" t="s">
        <v>287</v>
      </c>
      <c r="Q277" s="96" t="s">
        <v>237</v>
      </c>
      <c r="R277" s="96" t="s">
        <v>9</v>
      </c>
      <c r="S277" s="96" t="s">
        <v>9</v>
      </c>
      <c r="T277" s="96" t="s">
        <v>9</v>
      </c>
      <c r="U277" s="96" t="s">
        <v>21</v>
      </c>
      <c r="V277" s="96" t="s">
        <v>21</v>
      </c>
      <c r="W277" s="96" t="s">
        <v>21</v>
      </c>
      <c r="X277" s="96" t="s">
        <v>21</v>
      </c>
      <c r="Y277" s="96" t="s">
        <v>21</v>
      </c>
      <c r="Z277" s="96" t="s">
        <v>21</v>
      </c>
      <c r="AA277" s="96" t="s">
        <v>21</v>
      </c>
      <c r="AB277" s="96" t="s">
        <v>21</v>
      </c>
      <c r="AC277" s="96" t="s">
        <v>228</v>
      </c>
      <c r="AD277" s="96" t="s">
        <v>228</v>
      </c>
      <c r="AE277" s="96" t="s">
        <v>228</v>
      </c>
      <c r="AF277" s="96" t="s">
        <v>228</v>
      </c>
      <c r="AG277" s="96" t="s">
        <v>229</v>
      </c>
      <c r="AH277" s="96" t="s">
        <v>228</v>
      </c>
      <c r="AI277" s="96" t="s">
        <v>229</v>
      </c>
      <c r="AJ277" s="96" t="s">
        <v>229</v>
      </c>
      <c r="AK277" s="96" t="s">
        <v>229</v>
      </c>
      <c r="AL277" s="96" t="s">
        <v>228</v>
      </c>
      <c r="AM277" s="96" t="s">
        <v>228</v>
      </c>
      <c r="AN277" s="96" t="s">
        <v>237</v>
      </c>
      <c r="AO277" s="96">
        <v>55.0</v>
      </c>
      <c r="AP277" s="96" t="s">
        <v>2830</v>
      </c>
      <c r="AQ277" s="96"/>
      <c r="AR277" s="99"/>
      <c r="AS277" s="99"/>
      <c r="AT277" s="98"/>
      <c r="AU277" s="98"/>
      <c r="AV277" s="96" t="s">
        <v>231</v>
      </c>
      <c r="AW277" s="96"/>
      <c r="AX277" s="96"/>
      <c r="AY277" s="96"/>
      <c r="AZ277" s="96"/>
      <c r="BA277" s="96" t="s">
        <v>2831</v>
      </c>
      <c r="BB277" s="96" t="s">
        <v>2832</v>
      </c>
      <c r="BC277" s="100">
        <f t="shared" si="48"/>
        <v>7</v>
      </c>
      <c r="BD277" s="101"/>
      <c r="BE277" s="101"/>
      <c r="BF277" s="101"/>
      <c r="BG277" s="101"/>
      <c r="BH277" s="101"/>
      <c r="BI277" s="100" t="str">
        <f>IFERROR(__xludf.DUMMYFUNCTION("IF(OR(REGEXMATCH(I277,""Peraturan Walikota""),REGEXMATCH(I277,""Peraturan Bupati""),REGEXMATCH(I277,""PERATURAN BUPATI""),REGEXMATCH(I277,""PERATURAN WALIKOTA"")),""Ada"",""Tidak Ada"")"),"Ada")</f>
        <v>Ada</v>
      </c>
      <c r="BJ277" s="98" t="str">
        <f t="shared" si="49"/>
        <v>Ada</v>
      </c>
      <c r="BK277" s="96" t="str">
        <f t="shared" si="50"/>
        <v>Tidak Ada</v>
      </c>
      <c r="BL277" s="98" t="str">
        <f t="shared" si="33"/>
        <v>Lengkap</v>
      </c>
      <c r="BM277" s="98" t="str">
        <f t="shared" si="34"/>
        <v>Tidak Lengkap</v>
      </c>
    </row>
    <row r="278">
      <c r="A278" s="96" t="s">
        <v>59</v>
      </c>
      <c r="B278" s="97">
        <v>271.0</v>
      </c>
      <c r="C278" s="96" t="s">
        <v>2833</v>
      </c>
      <c r="D278" s="96" t="s">
        <v>2834</v>
      </c>
      <c r="E278" s="96" t="s">
        <v>2835</v>
      </c>
      <c r="F278" s="96" t="s">
        <v>2836</v>
      </c>
      <c r="G278" s="96" t="s">
        <v>237</v>
      </c>
      <c r="H278" s="96" t="s">
        <v>11</v>
      </c>
      <c r="I278" s="96" t="s">
        <v>2837</v>
      </c>
      <c r="J278" s="97">
        <v>2021.0</v>
      </c>
      <c r="K278" s="97" t="s">
        <v>223</v>
      </c>
      <c r="L278" s="96">
        <v>8.2144543025E10</v>
      </c>
      <c r="M278" s="96" t="s">
        <v>2838</v>
      </c>
      <c r="N278" s="96" t="s">
        <v>1803</v>
      </c>
      <c r="O278" s="96" t="s">
        <v>260</v>
      </c>
      <c r="P278" s="96" t="s">
        <v>287</v>
      </c>
      <c r="Q278" s="96" t="s">
        <v>237</v>
      </c>
      <c r="R278" s="96" t="s">
        <v>9</v>
      </c>
      <c r="S278" s="96" t="s">
        <v>9</v>
      </c>
      <c r="T278" s="96" t="s">
        <v>9</v>
      </c>
      <c r="U278" s="96" t="s">
        <v>9</v>
      </c>
      <c r="V278" s="96" t="s">
        <v>9</v>
      </c>
      <c r="W278" s="96" t="s">
        <v>9</v>
      </c>
      <c r="X278" s="96" t="s">
        <v>9</v>
      </c>
      <c r="Y278" s="96" t="s">
        <v>9</v>
      </c>
      <c r="Z278" s="96" t="s">
        <v>9</v>
      </c>
      <c r="AA278" s="96" t="s">
        <v>21</v>
      </c>
      <c r="AB278" s="96" t="s">
        <v>21</v>
      </c>
      <c r="AC278" s="96" t="s">
        <v>228</v>
      </c>
      <c r="AD278" s="96" t="s">
        <v>228</v>
      </c>
      <c r="AE278" s="96" t="s">
        <v>228</v>
      </c>
      <c r="AF278" s="96" t="s">
        <v>228</v>
      </c>
      <c r="AG278" s="96" t="s">
        <v>228</v>
      </c>
      <c r="AH278" s="96" t="s">
        <v>228</v>
      </c>
      <c r="AI278" s="96" t="s">
        <v>228</v>
      </c>
      <c r="AJ278" s="96" t="s">
        <v>229</v>
      </c>
      <c r="AK278" s="96" t="s">
        <v>229</v>
      </c>
      <c r="AL278" s="96" t="s">
        <v>228</v>
      </c>
      <c r="AM278" s="96" t="s">
        <v>228</v>
      </c>
      <c r="AN278" s="96" t="s">
        <v>237</v>
      </c>
      <c r="AO278" s="96">
        <v>48.0</v>
      </c>
      <c r="AP278" s="96" t="s">
        <v>2839</v>
      </c>
      <c r="AQ278" s="98"/>
      <c r="AR278" s="96"/>
      <c r="AS278" s="96"/>
      <c r="AT278" s="96"/>
      <c r="AU278" s="96"/>
      <c r="AV278" s="96" t="s">
        <v>231</v>
      </c>
      <c r="AW278" s="96"/>
      <c r="AX278" s="96"/>
      <c r="AY278" s="96"/>
      <c r="AZ278" s="96"/>
      <c r="BA278" s="96" t="s">
        <v>2840</v>
      </c>
      <c r="BB278" s="96" t="s">
        <v>2841</v>
      </c>
      <c r="BC278" s="100">
        <f t="shared" si="48"/>
        <v>9</v>
      </c>
      <c r="BD278" s="101"/>
      <c r="BE278" s="101"/>
      <c r="BF278" s="101"/>
      <c r="BG278" s="101"/>
      <c r="BH278" s="101"/>
      <c r="BI278" s="100" t="str">
        <f>IFERROR(__xludf.DUMMYFUNCTION("IF(OR(REGEXMATCH(I278,""Peraturan Walikota""),REGEXMATCH(I278,""Peraturan Bupati""),REGEXMATCH(I278,""PERATURAN BUPATI""),REGEXMATCH(I278,""PERATURAN WALIKOTA"")),""Ada"",""Tidak Ada"")"),"Ada")</f>
        <v>Ada</v>
      </c>
      <c r="BJ278" s="98" t="str">
        <f t="shared" si="49"/>
        <v>Ada</v>
      </c>
      <c r="BK278" s="96" t="str">
        <f t="shared" si="50"/>
        <v>Tidak Ada</v>
      </c>
      <c r="BL278" s="98" t="str">
        <f t="shared" si="33"/>
        <v>Lengkap</v>
      </c>
      <c r="BM278" s="98" t="str">
        <f t="shared" si="34"/>
        <v>Tidak Lengkap</v>
      </c>
    </row>
    <row r="279">
      <c r="A279" s="96" t="s">
        <v>59</v>
      </c>
      <c r="B279" s="97">
        <v>272.0</v>
      </c>
      <c r="C279" s="96" t="s">
        <v>2842</v>
      </c>
      <c r="D279" s="96" t="s">
        <v>2843</v>
      </c>
      <c r="E279" s="96" t="s">
        <v>2844</v>
      </c>
      <c r="F279" s="96" t="s">
        <v>2845</v>
      </c>
      <c r="G279" s="102" t="s">
        <v>2846</v>
      </c>
      <c r="H279" s="96" t="s">
        <v>11</v>
      </c>
      <c r="I279" s="96" t="s">
        <v>2847</v>
      </c>
      <c r="J279" s="97">
        <v>2022.0</v>
      </c>
      <c r="K279" s="97" t="s">
        <v>223</v>
      </c>
      <c r="L279" s="102" t="s">
        <v>2848</v>
      </c>
      <c r="M279" s="103" t="s">
        <v>2849</v>
      </c>
      <c r="N279" s="96" t="s">
        <v>2850</v>
      </c>
      <c r="O279" s="96" t="s">
        <v>276</v>
      </c>
      <c r="P279" s="96" t="s">
        <v>647</v>
      </c>
      <c r="Q279" s="96" t="s">
        <v>2851</v>
      </c>
      <c r="R279" s="96" t="s">
        <v>9</v>
      </c>
      <c r="S279" s="96" t="s">
        <v>9</v>
      </c>
      <c r="T279" s="96" t="s">
        <v>9</v>
      </c>
      <c r="U279" s="96" t="s">
        <v>9</v>
      </c>
      <c r="V279" s="96" t="s">
        <v>21</v>
      </c>
      <c r="W279" s="96" t="s">
        <v>21</v>
      </c>
      <c r="X279" s="96" t="s">
        <v>9</v>
      </c>
      <c r="Y279" s="96" t="s">
        <v>9</v>
      </c>
      <c r="Z279" s="96" t="s">
        <v>9</v>
      </c>
      <c r="AA279" s="96" t="s">
        <v>21</v>
      </c>
      <c r="AB279" s="96" t="s">
        <v>21</v>
      </c>
      <c r="AC279" s="96" t="s">
        <v>228</v>
      </c>
      <c r="AD279" s="96" t="s">
        <v>228</v>
      </c>
      <c r="AE279" s="96" t="s">
        <v>228</v>
      </c>
      <c r="AF279" s="96" t="s">
        <v>228</v>
      </c>
      <c r="AG279" s="96" t="s">
        <v>228</v>
      </c>
      <c r="AH279" s="96" t="s">
        <v>228</v>
      </c>
      <c r="AI279" s="96" t="s">
        <v>228</v>
      </c>
      <c r="AJ279" s="96" t="s">
        <v>228</v>
      </c>
      <c r="AK279" s="96" t="s">
        <v>228</v>
      </c>
      <c r="AL279" s="96" t="s">
        <v>228</v>
      </c>
      <c r="AM279" s="96" t="s">
        <v>228</v>
      </c>
      <c r="AN279" s="96" t="s">
        <v>370</v>
      </c>
      <c r="AO279" s="96" t="s">
        <v>2852</v>
      </c>
      <c r="AP279" s="96" t="s">
        <v>2853</v>
      </c>
      <c r="AQ279" s="98"/>
      <c r="AR279" s="98"/>
      <c r="AS279" s="98"/>
      <c r="AT279" s="98"/>
      <c r="AU279" s="98"/>
      <c r="AV279" s="98"/>
      <c r="AW279" s="96" t="s">
        <v>231</v>
      </c>
      <c r="AX279" s="98"/>
      <c r="AY279" s="98"/>
      <c r="AZ279" s="98"/>
      <c r="BA279" s="98"/>
      <c r="BB279" s="98"/>
      <c r="BC279" s="100">
        <f t="shared" si="48"/>
        <v>11</v>
      </c>
      <c r="BD279" s="101"/>
      <c r="BE279" s="101"/>
      <c r="BF279" s="101"/>
      <c r="BG279" s="101"/>
      <c r="BH279" s="101"/>
      <c r="BI279" s="100" t="str">
        <f>IFERROR(__xludf.DUMMYFUNCTION("IF(OR(REGEXMATCH(I279,""Peraturan Walikota""),REGEXMATCH(I279,""Peraturan Bupati""),REGEXMATCH(I279,""PERATURAN BUPATI""),REGEXMATCH(I279,""PERATURAN WALIKOTA"")),""Ada"",""Tidak Ada"")"),"Ada")</f>
        <v>Ada</v>
      </c>
      <c r="BJ279" s="98" t="str">
        <f t="shared" si="49"/>
        <v>Ada</v>
      </c>
      <c r="BK279" s="96" t="str">
        <f t="shared" si="50"/>
        <v>Tidak Ada</v>
      </c>
      <c r="BL279" s="98" t="str">
        <f t="shared" si="33"/>
        <v>Lengkap</v>
      </c>
      <c r="BM279" s="98" t="str">
        <f t="shared" si="34"/>
        <v>Tidak Lengkap</v>
      </c>
    </row>
    <row r="280">
      <c r="A280" s="96" t="s">
        <v>59</v>
      </c>
      <c r="B280" s="97">
        <v>273.0</v>
      </c>
      <c r="C280" s="96" t="s">
        <v>2854</v>
      </c>
      <c r="D280" s="96" t="s">
        <v>2855</v>
      </c>
      <c r="E280" s="96" t="s">
        <v>2856</v>
      </c>
      <c r="F280" s="96" t="s">
        <v>2857</v>
      </c>
      <c r="G280" s="96" t="s">
        <v>237</v>
      </c>
      <c r="H280" s="96" t="s">
        <v>11</v>
      </c>
      <c r="I280" s="96" t="s">
        <v>2858</v>
      </c>
      <c r="J280" s="97">
        <v>2022.0</v>
      </c>
      <c r="K280" s="97" t="s">
        <v>387</v>
      </c>
      <c r="L280" s="96" t="s">
        <v>2859</v>
      </c>
      <c r="M280" s="96" t="s">
        <v>2860</v>
      </c>
      <c r="N280" s="96" t="s">
        <v>784</v>
      </c>
      <c r="O280" s="96" t="s">
        <v>580</v>
      </c>
      <c r="P280" s="96" t="s">
        <v>287</v>
      </c>
      <c r="Q280" s="96" t="s">
        <v>2861</v>
      </c>
      <c r="R280" s="96" t="s">
        <v>9</v>
      </c>
      <c r="S280" s="96" t="s">
        <v>21</v>
      </c>
      <c r="T280" s="96" t="s">
        <v>21</v>
      </c>
      <c r="U280" s="96" t="s">
        <v>21</v>
      </c>
      <c r="V280" s="96" t="s">
        <v>21</v>
      </c>
      <c r="W280" s="96" t="s">
        <v>21</v>
      </c>
      <c r="X280" s="96" t="s">
        <v>9</v>
      </c>
      <c r="Y280" s="96" t="s">
        <v>9</v>
      </c>
      <c r="Z280" s="96" t="s">
        <v>9</v>
      </c>
      <c r="AA280" s="96" t="s">
        <v>21</v>
      </c>
      <c r="AB280" s="96" t="s">
        <v>21</v>
      </c>
      <c r="AC280" s="96" t="s">
        <v>228</v>
      </c>
      <c r="AD280" s="96" t="s">
        <v>228</v>
      </c>
      <c r="AE280" s="96" t="s">
        <v>229</v>
      </c>
      <c r="AF280" s="96" t="s">
        <v>228</v>
      </c>
      <c r="AG280" s="96" t="s">
        <v>229</v>
      </c>
      <c r="AH280" s="96" t="s">
        <v>228</v>
      </c>
      <c r="AI280" s="96" t="s">
        <v>229</v>
      </c>
      <c r="AJ280" s="96" t="s">
        <v>229</v>
      </c>
      <c r="AK280" s="96" t="s">
        <v>229</v>
      </c>
      <c r="AL280" s="96" t="s">
        <v>228</v>
      </c>
      <c r="AM280" s="96" t="s">
        <v>228</v>
      </c>
      <c r="AN280" s="96"/>
      <c r="AO280" s="96">
        <v>84.0</v>
      </c>
      <c r="AP280" s="96" t="s">
        <v>2560</v>
      </c>
      <c r="AQ280" s="96"/>
      <c r="AR280" s="105"/>
      <c r="AS280" s="105"/>
      <c r="AT280" s="98"/>
      <c r="AU280" s="98"/>
      <c r="AV280" s="96"/>
      <c r="AW280" s="96" t="s">
        <v>231</v>
      </c>
      <c r="AX280" s="96"/>
      <c r="AY280" s="96"/>
      <c r="AZ280" s="96"/>
      <c r="BA280" s="96" t="s">
        <v>2862</v>
      </c>
      <c r="BB280" s="96" t="s">
        <v>2863</v>
      </c>
      <c r="BC280" s="100">
        <f t="shared" si="48"/>
        <v>6</v>
      </c>
      <c r="BD280" s="101"/>
      <c r="BE280" s="101"/>
      <c r="BF280" s="101"/>
      <c r="BG280" s="101"/>
      <c r="BH280" s="101"/>
      <c r="BI280" s="100" t="str">
        <f>IFERROR(__xludf.DUMMYFUNCTION("IF(OR(REGEXMATCH(I280,""Peraturan Walikota""),REGEXMATCH(I280,""Peraturan Bupati""),REGEXMATCH(I280,""PERATURAN BUPATI""),REGEXMATCH(I280,""PERATURAN WALIKOTA"")),""Ada"",""Tidak Ada"")"),"Ada")</f>
        <v>Ada</v>
      </c>
      <c r="BJ280" s="98" t="str">
        <f t="shared" si="49"/>
        <v>Tidak Ada</v>
      </c>
      <c r="BK280" s="96" t="str">
        <f t="shared" si="50"/>
        <v>Tidak Ada</v>
      </c>
      <c r="BL280" s="98" t="str">
        <f t="shared" si="33"/>
        <v>Tidak Lengkap</v>
      </c>
      <c r="BM280" s="98" t="str">
        <f t="shared" si="34"/>
        <v>Tidak Lengkap</v>
      </c>
    </row>
    <row r="281">
      <c r="A281" s="96" t="s">
        <v>59</v>
      </c>
      <c r="B281" s="97">
        <v>274.0</v>
      </c>
      <c r="C281" s="96" t="s">
        <v>2864</v>
      </c>
      <c r="D281" s="96" t="s">
        <v>2865</v>
      </c>
      <c r="E281" s="96" t="s">
        <v>2866</v>
      </c>
      <c r="F281" s="96" t="s">
        <v>2867</v>
      </c>
      <c r="G281" s="96" t="s">
        <v>2867</v>
      </c>
      <c r="H281" s="96" t="s">
        <v>2868</v>
      </c>
      <c r="I281" s="96" t="s">
        <v>2869</v>
      </c>
      <c r="J281" s="97">
        <v>2022.0</v>
      </c>
      <c r="K281" s="97" t="s">
        <v>223</v>
      </c>
      <c r="L281" s="96">
        <v>8.1338646384E10</v>
      </c>
      <c r="M281" s="96" t="s">
        <v>2870</v>
      </c>
      <c r="N281" s="96" t="s">
        <v>2871</v>
      </c>
      <c r="O281" s="96" t="s">
        <v>286</v>
      </c>
      <c r="P281" s="96" t="s">
        <v>287</v>
      </c>
      <c r="Q281" s="96" t="s">
        <v>2872</v>
      </c>
      <c r="R281" s="96" t="s">
        <v>9</v>
      </c>
      <c r="S281" s="96" t="s">
        <v>9</v>
      </c>
      <c r="T281" s="96" t="s">
        <v>9</v>
      </c>
      <c r="U281" s="96" t="s">
        <v>9</v>
      </c>
      <c r="V281" s="96" t="s">
        <v>9</v>
      </c>
      <c r="W281" s="96" t="s">
        <v>9</v>
      </c>
      <c r="X281" s="96" t="s">
        <v>9</v>
      </c>
      <c r="Y281" s="96" t="s">
        <v>9</v>
      </c>
      <c r="Z281" s="96" t="s">
        <v>9</v>
      </c>
      <c r="AA281" s="96" t="s">
        <v>21</v>
      </c>
      <c r="AB281" s="96" t="s">
        <v>21</v>
      </c>
      <c r="AC281" s="96" t="s">
        <v>228</v>
      </c>
      <c r="AD281" s="96" t="s">
        <v>228</v>
      </c>
      <c r="AE281" s="96" t="s">
        <v>228</v>
      </c>
      <c r="AF281" s="96" t="s">
        <v>228</v>
      </c>
      <c r="AG281" s="96" t="s">
        <v>228</v>
      </c>
      <c r="AH281" s="96" t="s">
        <v>228</v>
      </c>
      <c r="AI281" s="96" t="s">
        <v>228</v>
      </c>
      <c r="AJ281" s="96" t="s">
        <v>228</v>
      </c>
      <c r="AK281" s="96" t="s">
        <v>228</v>
      </c>
      <c r="AL281" s="96" t="s">
        <v>228</v>
      </c>
      <c r="AM281" s="96" t="s">
        <v>228</v>
      </c>
      <c r="AN281" s="96" t="s">
        <v>2873</v>
      </c>
      <c r="AO281" s="96">
        <v>31.0</v>
      </c>
      <c r="AP281" s="96" t="s">
        <v>2874</v>
      </c>
      <c r="AQ281" s="96"/>
      <c r="AR281" s="105"/>
      <c r="AS281" s="105"/>
      <c r="AT281" s="98"/>
      <c r="AU281" s="98"/>
      <c r="AV281" s="98"/>
      <c r="AW281" s="96" t="s">
        <v>231</v>
      </c>
      <c r="AX281" s="98"/>
      <c r="AY281" s="98"/>
      <c r="AZ281" s="98"/>
      <c r="BA281" s="96" t="s">
        <v>2875</v>
      </c>
      <c r="BB281" s="96" t="s">
        <v>2876</v>
      </c>
      <c r="BC281" s="100">
        <f t="shared" si="48"/>
        <v>11</v>
      </c>
      <c r="BD281" s="101"/>
      <c r="BE281" s="101"/>
      <c r="BF281" s="101"/>
      <c r="BG281" s="101"/>
      <c r="BH281" s="101"/>
      <c r="BI281" s="100" t="str">
        <f>IFERROR(__xludf.DUMMYFUNCTION("IF(OR(REGEXMATCH(I281,""Peraturan Walikota""),REGEXMATCH(I281,""Peraturan Bupati""),REGEXMATCH(I281,""PERATURAN BUPATI""),REGEXMATCH(I281,""PERATURAN WALIKOTA"")),""Ada"",""Tidak Ada"")"),"Ada")</f>
        <v>Ada</v>
      </c>
      <c r="BJ281" s="98" t="str">
        <f t="shared" si="49"/>
        <v>Ada</v>
      </c>
      <c r="BK281" s="96" t="str">
        <f t="shared" si="50"/>
        <v>Tidak Ada</v>
      </c>
      <c r="BL281" s="98" t="str">
        <f t="shared" si="33"/>
        <v>Lengkap</v>
      </c>
      <c r="BM281" s="98" t="str">
        <f t="shared" si="34"/>
        <v>Tidak Lengkap</v>
      </c>
    </row>
    <row r="282">
      <c r="A282" s="96" t="s">
        <v>59</v>
      </c>
      <c r="B282" s="97">
        <v>275.0</v>
      </c>
      <c r="C282" s="96" t="s">
        <v>2877</v>
      </c>
      <c r="D282" s="96" t="s">
        <v>2878</v>
      </c>
      <c r="E282" s="96" t="s">
        <v>2879</v>
      </c>
      <c r="F282" s="96" t="s">
        <v>2880</v>
      </c>
      <c r="G282" s="96">
        <v>8.1236689091E10</v>
      </c>
      <c r="H282" s="96" t="s">
        <v>11</v>
      </c>
      <c r="I282" s="96" t="s">
        <v>2881</v>
      </c>
      <c r="J282" s="97">
        <v>2022.0</v>
      </c>
      <c r="K282" s="97" t="s">
        <v>387</v>
      </c>
      <c r="L282" s="96">
        <v>8.1236689091E10</v>
      </c>
      <c r="M282" s="103" t="s">
        <v>2882</v>
      </c>
      <c r="N282" s="96" t="s">
        <v>2569</v>
      </c>
      <c r="O282" s="96" t="s">
        <v>276</v>
      </c>
      <c r="P282" s="96" t="s">
        <v>314</v>
      </c>
      <c r="Q282" s="96" t="s">
        <v>300</v>
      </c>
      <c r="R282" s="96" t="s">
        <v>9</v>
      </c>
      <c r="S282" s="96" t="s">
        <v>9</v>
      </c>
      <c r="T282" s="96" t="s">
        <v>9</v>
      </c>
      <c r="U282" s="96" t="s">
        <v>21</v>
      </c>
      <c r="V282" s="96" t="s">
        <v>9</v>
      </c>
      <c r="W282" s="96" t="s">
        <v>21</v>
      </c>
      <c r="X282" s="96" t="s">
        <v>21</v>
      </c>
      <c r="Y282" s="96" t="s">
        <v>9</v>
      </c>
      <c r="Z282" s="96" t="s">
        <v>21</v>
      </c>
      <c r="AA282" s="96" t="s">
        <v>21</v>
      </c>
      <c r="AB282" s="96" t="s">
        <v>21</v>
      </c>
      <c r="AC282" s="96" t="s">
        <v>228</v>
      </c>
      <c r="AD282" s="96" t="s">
        <v>228</v>
      </c>
      <c r="AE282" s="96" t="s">
        <v>228</v>
      </c>
      <c r="AF282" s="96" t="s">
        <v>228</v>
      </c>
      <c r="AG282" s="96" t="s">
        <v>228</v>
      </c>
      <c r="AH282" s="96" t="s">
        <v>229</v>
      </c>
      <c r="AI282" s="96" t="s">
        <v>229</v>
      </c>
      <c r="AJ282" s="96" t="s">
        <v>228</v>
      </c>
      <c r="AK282" s="96" t="s">
        <v>229</v>
      </c>
      <c r="AL282" s="96" t="s">
        <v>228</v>
      </c>
      <c r="AM282" s="96" t="s">
        <v>229</v>
      </c>
      <c r="AN282" s="96" t="s">
        <v>370</v>
      </c>
      <c r="AO282" s="96" t="s">
        <v>1310</v>
      </c>
      <c r="AP282" s="96" t="s">
        <v>317</v>
      </c>
      <c r="AQ282" s="98"/>
      <c r="AR282" s="98"/>
      <c r="AS282" s="98"/>
      <c r="AT282" s="98"/>
      <c r="AU282" s="98"/>
      <c r="AV282" s="98"/>
      <c r="AW282" s="96" t="s">
        <v>231</v>
      </c>
      <c r="AX282" s="98"/>
      <c r="AY282" s="98"/>
      <c r="AZ282" s="98"/>
      <c r="BA282" s="98"/>
      <c r="BB282" s="98"/>
      <c r="BC282" s="100">
        <f t="shared" si="48"/>
        <v>7</v>
      </c>
      <c r="BD282" s="101"/>
      <c r="BE282" s="101"/>
      <c r="BF282" s="101"/>
      <c r="BG282" s="101"/>
      <c r="BH282" s="101"/>
      <c r="BI282" s="100" t="str">
        <f>IFERROR(__xludf.DUMMYFUNCTION("IF(OR(REGEXMATCH(I282,""Peraturan Walikota""),REGEXMATCH(I282,""Peraturan Bupati""),REGEXMATCH(I282,""PERATURAN BUPATI""),REGEXMATCH(I282,""PERATURAN WALIKOTA"")),""Ada"",""Tidak Ada"")"),"Ada")</f>
        <v>Ada</v>
      </c>
      <c r="BJ282" s="98" t="str">
        <f t="shared" si="49"/>
        <v>Ada</v>
      </c>
      <c r="BK282" s="96" t="str">
        <f t="shared" si="50"/>
        <v>Ada</v>
      </c>
      <c r="BL282" s="98" t="str">
        <f t="shared" si="33"/>
        <v>Lengkap</v>
      </c>
      <c r="BM282" s="98" t="str">
        <f t="shared" si="34"/>
        <v>Tidak Lengkap</v>
      </c>
    </row>
    <row r="283">
      <c r="A283" s="96" t="s">
        <v>59</v>
      </c>
      <c r="B283" s="97">
        <v>276.0</v>
      </c>
      <c r="C283" s="96" t="s">
        <v>2883</v>
      </c>
      <c r="D283" s="96" t="s">
        <v>2884</v>
      </c>
      <c r="E283" s="96" t="s">
        <v>2885</v>
      </c>
      <c r="F283" s="96">
        <v>8.191761808E10</v>
      </c>
      <c r="G283" s="96">
        <v>8.191761808E10</v>
      </c>
      <c r="H283" s="96" t="s">
        <v>11</v>
      </c>
      <c r="I283" s="96" t="s">
        <v>2886</v>
      </c>
      <c r="J283" s="97">
        <v>2022.0</v>
      </c>
      <c r="K283" s="97" t="s">
        <v>223</v>
      </c>
      <c r="L283" s="96" t="s">
        <v>2887</v>
      </c>
      <c r="M283" s="96" t="s">
        <v>2888</v>
      </c>
      <c r="N283" s="96" t="s">
        <v>2889</v>
      </c>
      <c r="O283" s="96" t="s">
        <v>226</v>
      </c>
      <c r="P283" s="96" t="s">
        <v>287</v>
      </c>
      <c r="Q283" s="96"/>
      <c r="R283" s="96" t="s">
        <v>9</v>
      </c>
      <c r="S283" s="96" t="s">
        <v>9</v>
      </c>
      <c r="T283" s="96" t="s">
        <v>9</v>
      </c>
      <c r="U283" s="96" t="s">
        <v>21</v>
      </c>
      <c r="V283" s="96" t="s">
        <v>21</v>
      </c>
      <c r="W283" s="96" t="s">
        <v>21</v>
      </c>
      <c r="X283" s="96" t="s">
        <v>21</v>
      </c>
      <c r="Y283" s="96" t="s">
        <v>21</v>
      </c>
      <c r="Z283" s="96" t="s">
        <v>21</v>
      </c>
      <c r="AA283" s="96" t="s">
        <v>21</v>
      </c>
      <c r="AB283" s="96" t="s">
        <v>21</v>
      </c>
      <c r="AC283" s="96" t="s">
        <v>228</v>
      </c>
      <c r="AD283" s="96" t="s">
        <v>228</v>
      </c>
      <c r="AE283" s="96" t="s">
        <v>228</v>
      </c>
      <c r="AF283" s="96" t="s">
        <v>228</v>
      </c>
      <c r="AG283" s="96" t="s">
        <v>228</v>
      </c>
      <c r="AH283" s="96" t="s">
        <v>228</v>
      </c>
      <c r="AI283" s="96" t="s">
        <v>228</v>
      </c>
      <c r="AJ283" s="96" t="s">
        <v>228</v>
      </c>
      <c r="AK283" s="96" t="s">
        <v>228</v>
      </c>
      <c r="AL283" s="96" t="s">
        <v>228</v>
      </c>
      <c r="AM283" s="96" t="s">
        <v>228</v>
      </c>
      <c r="AN283" s="96"/>
      <c r="AO283" s="96">
        <v>29.0</v>
      </c>
      <c r="AP283" s="96" t="s">
        <v>2890</v>
      </c>
      <c r="AQ283" s="96"/>
      <c r="AR283" s="105"/>
      <c r="AS283" s="105"/>
      <c r="AT283" s="98"/>
      <c r="AU283" s="98"/>
      <c r="AV283" s="98"/>
      <c r="AW283" s="96" t="s">
        <v>231</v>
      </c>
      <c r="AX283" s="98"/>
      <c r="AY283" s="98"/>
      <c r="AZ283" s="108"/>
      <c r="BA283" s="96" t="s">
        <v>2891</v>
      </c>
      <c r="BB283" s="96" t="s">
        <v>2892</v>
      </c>
      <c r="BC283" s="100">
        <f t="shared" si="48"/>
        <v>11</v>
      </c>
      <c r="BD283" s="106" t="s">
        <v>320</v>
      </c>
      <c r="BE283" s="106" t="s">
        <v>651</v>
      </c>
      <c r="BF283" s="101"/>
      <c r="BG283" s="101"/>
      <c r="BH283" s="101"/>
      <c r="BI283" s="100" t="str">
        <f>IFERROR(__xludf.DUMMYFUNCTION("IF(OR(REGEXMATCH(I283,""Peraturan Walikota""),REGEXMATCH(I283,""Peraturan Bupati""),REGEXMATCH(I283,""PERATURAN BUPATI""),REGEXMATCH(I283,""PERATURAN WALIKOTA"")),""Ada"",""Tidak Ada"")"),"Ada")</f>
        <v>Ada</v>
      </c>
      <c r="BJ283" s="98" t="str">
        <f t="shared" si="49"/>
        <v>Ada</v>
      </c>
      <c r="BK283" s="96" t="str">
        <f t="shared" si="50"/>
        <v>Tidak Ada</v>
      </c>
      <c r="BL283" s="98" t="str">
        <f t="shared" si="33"/>
        <v>Lengkap</v>
      </c>
      <c r="BM283" s="98" t="str">
        <f t="shared" si="34"/>
        <v>Tidak Lengkap</v>
      </c>
    </row>
    <row r="284">
      <c r="A284" s="96" t="s">
        <v>62</v>
      </c>
      <c r="B284" s="97">
        <v>277.0</v>
      </c>
      <c r="C284" s="96" t="s">
        <v>2893</v>
      </c>
      <c r="D284" s="98" t="s">
        <v>2894</v>
      </c>
      <c r="E284" s="96" t="s">
        <v>2895</v>
      </c>
      <c r="F284" s="102" t="s">
        <v>2896</v>
      </c>
      <c r="G284" s="102" t="s">
        <v>2897</v>
      </c>
      <c r="H284" s="96" t="s">
        <v>2898</v>
      </c>
      <c r="I284" s="96" t="s">
        <v>2899</v>
      </c>
      <c r="J284" s="97">
        <v>2020.0</v>
      </c>
      <c r="K284" s="97" t="s">
        <v>223</v>
      </c>
      <c r="L284" s="102" t="s">
        <v>2900</v>
      </c>
      <c r="M284" s="103" t="s">
        <v>2901</v>
      </c>
      <c r="N284" s="96" t="s">
        <v>368</v>
      </c>
      <c r="O284" s="96" t="s">
        <v>253</v>
      </c>
      <c r="P284" s="96" t="s">
        <v>314</v>
      </c>
      <c r="Q284" s="96" t="s">
        <v>2902</v>
      </c>
      <c r="R284" s="96" t="s">
        <v>9</v>
      </c>
      <c r="S284" s="96" t="s">
        <v>21</v>
      </c>
      <c r="T284" s="96" t="s">
        <v>21</v>
      </c>
      <c r="U284" s="96" t="s">
        <v>9</v>
      </c>
      <c r="V284" s="96" t="s">
        <v>9</v>
      </c>
      <c r="W284" s="96" t="s">
        <v>9</v>
      </c>
      <c r="X284" s="96" t="s">
        <v>9</v>
      </c>
      <c r="Y284" s="96" t="s">
        <v>9</v>
      </c>
      <c r="Z284" s="96" t="s">
        <v>9</v>
      </c>
      <c r="AA284" s="96" t="s">
        <v>21</v>
      </c>
      <c r="AB284" s="96" t="s">
        <v>9</v>
      </c>
      <c r="AC284" s="96" t="s">
        <v>228</v>
      </c>
      <c r="AD284" s="96" t="s">
        <v>228</v>
      </c>
      <c r="AE284" s="96" t="s">
        <v>228</v>
      </c>
      <c r="AF284" s="96" t="s">
        <v>228</v>
      </c>
      <c r="AG284" s="96" t="s">
        <v>228</v>
      </c>
      <c r="AH284" s="96" t="s">
        <v>228</v>
      </c>
      <c r="AI284" s="96" t="s">
        <v>228</v>
      </c>
      <c r="AJ284" s="96" t="s">
        <v>228</v>
      </c>
      <c r="AK284" s="96" t="s">
        <v>229</v>
      </c>
      <c r="AL284" s="96" t="s">
        <v>228</v>
      </c>
      <c r="AM284" s="96" t="s">
        <v>228</v>
      </c>
      <c r="AN284" s="96" t="s">
        <v>1051</v>
      </c>
      <c r="AO284" s="96" t="s">
        <v>2903</v>
      </c>
      <c r="AP284" s="96" t="s">
        <v>317</v>
      </c>
      <c r="AQ284" s="98"/>
      <c r="AR284" s="98"/>
      <c r="AS284" s="98"/>
      <c r="AT284" s="98"/>
      <c r="AU284" s="96" t="s">
        <v>231</v>
      </c>
      <c r="AV284" s="98"/>
      <c r="AW284" s="98"/>
      <c r="AX284" s="98"/>
      <c r="AY284" s="98"/>
      <c r="AZ284" s="98"/>
      <c r="BA284" s="96"/>
      <c r="BB284" s="96" t="s">
        <v>2904</v>
      </c>
      <c r="BC284" s="100">
        <f t="shared" si="48"/>
        <v>10</v>
      </c>
      <c r="BD284" s="101"/>
      <c r="BE284" s="101"/>
      <c r="BF284" s="101"/>
      <c r="BG284" s="101"/>
      <c r="BH284" s="101"/>
      <c r="BI284" s="100" t="str">
        <f>IFERROR(__xludf.DUMMYFUNCTION("IF(OR(REGEXMATCH(I284,""Peraturan Walikota""),REGEXMATCH(I284,""Peraturan Bupati""),REGEXMATCH(I284,""PERATURAN BUPATI""),REGEXMATCH(I284,""PERATURAN WALIKOTA"")),""Ada"",""Tidak Ada"")"),"Ada")</f>
        <v>Ada</v>
      </c>
      <c r="BJ284" s="98" t="str">
        <f t="shared" si="49"/>
        <v>Ada</v>
      </c>
      <c r="BK284" s="96" t="str">
        <f t="shared" si="50"/>
        <v>Ada</v>
      </c>
      <c r="BL284" s="98" t="str">
        <f t="shared" si="33"/>
        <v>Tidak Lengkap</v>
      </c>
      <c r="BM284" s="98" t="str">
        <f t="shared" si="34"/>
        <v>Lengkap</v>
      </c>
    </row>
    <row r="285">
      <c r="A285" s="96" t="s">
        <v>62</v>
      </c>
      <c r="B285" s="97">
        <v>278.0</v>
      </c>
      <c r="C285" s="96" t="s">
        <v>2905</v>
      </c>
      <c r="D285" s="96" t="s">
        <v>2906</v>
      </c>
      <c r="E285" s="96" t="s">
        <v>2907</v>
      </c>
      <c r="F285" s="96" t="s">
        <v>2908</v>
      </c>
      <c r="G285" s="96" t="s">
        <v>237</v>
      </c>
      <c r="H285" s="96" t="s">
        <v>2909</v>
      </c>
      <c r="I285" s="96" t="s">
        <v>2910</v>
      </c>
      <c r="J285" s="97">
        <v>2022.0</v>
      </c>
      <c r="K285" s="97" t="s">
        <v>223</v>
      </c>
      <c r="L285" s="96" t="s">
        <v>2911</v>
      </c>
      <c r="M285" s="96" t="s">
        <v>2912</v>
      </c>
      <c r="N285" s="96" t="s">
        <v>2913</v>
      </c>
      <c r="O285" s="96" t="s">
        <v>286</v>
      </c>
      <c r="P285" s="96" t="s">
        <v>227</v>
      </c>
      <c r="Q285" s="96" t="s">
        <v>2914</v>
      </c>
      <c r="R285" s="96" t="s">
        <v>9</v>
      </c>
      <c r="S285" s="96" t="s">
        <v>21</v>
      </c>
      <c r="T285" s="96" t="s">
        <v>21</v>
      </c>
      <c r="U285" s="96" t="s">
        <v>21</v>
      </c>
      <c r="V285" s="96" t="s">
        <v>21</v>
      </c>
      <c r="W285" s="96" t="s">
        <v>21</v>
      </c>
      <c r="X285" s="96" t="s">
        <v>9</v>
      </c>
      <c r="Y285" s="96" t="s">
        <v>21</v>
      </c>
      <c r="Z285" s="96" t="s">
        <v>9</v>
      </c>
      <c r="AA285" s="96" t="s">
        <v>21</v>
      </c>
      <c r="AB285" s="96" t="s">
        <v>21</v>
      </c>
      <c r="AC285" s="96" t="s">
        <v>228</v>
      </c>
      <c r="AD285" s="96" t="s">
        <v>228</v>
      </c>
      <c r="AE285" s="96" t="s">
        <v>228</v>
      </c>
      <c r="AF285" s="96" t="s">
        <v>228</v>
      </c>
      <c r="AG285" s="96" t="s">
        <v>228</v>
      </c>
      <c r="AH285" s="96" t="s">
        <v>228</v>
      </c>
      <c r="AI285" s="96" t="s">
        <v>228</v>
      </c>
      <c r="AJ285" s="96" t="s">
        <v>229</v>
      </c>
      <c r="AK285" s="96" t="s">
        <v>229</v>
      </c>
      <c r="AL285" s="96" t="s">
        <v>228</v>
      </c>
      <c r="AM285" s="96" t="s">
        <v>228</v>
      </c>
      <c r="AN285" s="96" t="s">
        <v>237</v>
      </c>
      <c r="AO285" s="96" t="s">
        <v>2915</v>
      </c>
      <c r="AP285" s="96" t="s">
        <v>1559</v>
      </c>
      <c r="AQ285" s="96"/>
      <c r="AT285" s="98"/>
      <c r="AU285" s="98"/>
      <c r="AV285" s="96"/>
      <c r="AW285" s="96" t="s">
        <v>231</v>
      </c>
      <c r="AX285" s="98"/>
      <c r="AY285" s="98"/>
      <c r="AZ285" s="98"/>
      <c r="BA285" s="114" t="s">
        <v>2916</v>
      </c>
      <c r="BB285" s="114" t="s">
        <v>2917</v>
      </c>
      <c r="BC285" s="100">
        <f t="shared" si="48"/>
        <v>9</v>
      </c>
      <c r="BD285" s="101"/>
      <c r="BE285" s="101"/>
      <c r="BF285" s="101"/>
      <c r="BG285" s="101"/>
      <c r="BH285" s="101"/>
      <c r="BI285" s="100" t="str">
        <f>IFERROR(__xludf.DUMMYFUNCTION("IF(OR(REGEXMATCH(I285,""Peraturan Walikota""),REGEXMATCH(I285,""Peraturan Bupati""),REGEXMATCH(I285,""PERATURAN BUPATI""),REGEXMATCH(I285,""PERATURAN WALIKOTA"")),""Ada"",""Tidak Ada"")"),"Ada")</f>
        <v>Ada</v>
      </c>
      <c r="BJ285" s="98" t="str">
        <f t="shared" si="49"/>
        <v>Ada</v>
      </c>
      <c r="BK285" s="96" t="str">
        <f t="shared" si="50"/>
        <v>Ada</v>
      </c>
      <c r="BL285" s="98" t="str">
        <f t="shared" si="33"/>
        <v>Tidak Lengkap</v>
      </c>
      <c r="BM285" s="98" t="str">
        <f t="shared" si="34"/>
        <v>Tidak Lengkap</v>
      </c>
    </row>
    <row r="286">
      <c r="A286" s="96" t="s">
        <v>62</v>
      </c>
      <c r="B286" s="97">
        <v>279.0</v>
      </c>
      <c r="C286" s="96" t="s">
        <v>2918</v>
      </c>
      <c r="D286" s="96" t="s">
        <v>2919</v>
      </c>
      <c r="E286" s="96" t="s">
        <v>2920</v>
      </c>
      <c r="F286" s="98"/>
      <c r="G286" s="102" t="s">
        <v>2921</v>
      </c>
      <c r="H286" s="96" t="s">
        <v>11</v>
      </c>
      <c r="I286" s="96" t="s">
        <v>2922</v>
      </c>
      <c r="J286" s="97">
        <v>2021.0</v>
      </c>
      <c r="K286" s="97" t="s">
        <v>223</v>
      </c>
      <c r="L286" s="96" t="s">
        <v>2923</v>
      </c>
      <c r="M286" s="103" t="s">
        <v>2924</v>
      </c>
      <c r="N286" s="96" t="s">
        <v>2925</v>
      </c>
      <c r="O286" s="96" t="s">
        <v>253</v>
      </c>
      <c r="P286" s="96" t="s">
        <v>314</v>
      </c>
      <c r="Q286" s="96" t="s">
        <v>2926</v>
      </c>
      <c r="R286" s="96" t="s">
        <v>9</v>
      </c>
      <c r="S286" s="96" t="s">
        <v>21</v>
      </c>
      <c r="T286" s="96" t="s">
        <v>9</v>
      </c>
      <c r="U286" s="96" t="s">
        <v>21</v>
      </c>
      <c r="V286" s="96" t="s">
        <v>21</v>
      </c>
      <c r="W286" s="96" t="s">
        <v>21</v>
      </c>
      <c r="X286" s="96" t="s">
        <v>9</v>
      </c>
      <c r="Y286" s="96" t="s">
        <v>21</v>
      </c>
      <c r="Z286" s="96" t="s">
        <v>21</v>
      </c>
      <c r="AA286" s="96" t="s">
        <v>21</v>
      </c>
      <c r="AB286" s="96" t="s">
        <v>21</v>
      </c>
      <c r="AC286" s="96" t="s">
        <v>228</v>
      </c>
      <c r="AD286" s="96" t="s">
        <v>228</v>
      </c>
      <c r="AE286" s="96" t="s">
        <v>228</v>
      </c>
      <c r="AF286" s="96" t="s">
        <v>228</v>
      </c>
      <c r="AG286" s="96" t="s">
        <v>228</v>
      </c>
      <c r="AH286" s="96" t="s">
        <v>228</v>
      </c>
      <c r="AI286" s="96" t="s">
        <v>228</v>
      </c>
      <c r="AJ286" s="96" t="s">
        <v>228</v>
      </c>
      <c r="AK286" s="96" t="s">
        <v>228</v>
      </c>
      <c r="AL286" s="96" t="s">
        <v>228</v>
      </c>
      <c r="AM286" s="96" t="s">
        <v>228</v>
      </c>
      <c r="AN286" s="96" t="s">
        <v>2927</v>
      </c>
      <c r="AO286" s="96" t="s">
        <v>2928</v>
      </c>
      <c r="AP286" s="96" t="s">
        <v>2929</v>
      </c>
      <c r="AQ286" s="98"/>
      <c r="AR286" s="98"/>
      <c r="AS286" s="98"/>
      <c r="AT286" s="98"/>
      <c r="AU286" s="98"/>
      <c r="AV286" s="96" t="s">
        <v>231</v>
      </c>
      <c r="AW286" s="98"/>
      <c r="AX286" s="98"/>
      <c r="AY286" s="98"/>
      <c r="AZ286" s="98"/>
      <c r="BA286" s="98"/>
      <c r="BB286" s="98"/>
      <c r="BC286" s="100">
        <f t="shared" si="48"/>
        <v>11</v>
      </c>
      <c r="BD286" s="101"/>
      <c r="BE286" s="101"/>
      <c r="BF286" s="101"/>
      <c r="BG286" s="101"/>
      <c r="BH286" s="101"/>
      <c r="BI286" s="100" t="str">
        <f>IFERROR(__xludf.DUMMYFUNCTION("IF(OR(REGEXMATCH(I286,""Peraturan Walikota""),REGEXMATCH(I286,""Peraturan Bupati""),REGEXMATCH(I286,""PERATURAN BUPATI""),REGEXMATCH(I286,""PERATURAN WALIKOTA"")),""Ada"",""Tidak Ada"")"),"Ada")</f>
        <v>Ada</v>
      </c>
      <c r="BJ286" s="98" t="str">
        <f t="shared" si="49"/>
        <v>Ada</v>
      </c>
      <c r="BK286" s="96" t="str">
        <f t="shared" si="50"/>
        <v>Ada</v>
      </c>
      <c r="BL286" s="98" t="str">
        <f t="shared" si="33"/>
        <v>Tidak Lengkap</v>
      </c>
      <c r="BM286" s="98" t="str">
        <f t="shared" si="34"/>
        <v>Tidak Lengkap</v>
      </c>
    </row>
    <row r="287">
      <c r="A287" s="96" t="s">
        <v>62</v>
      </c>
      <c r="B287" s="97">
        <v>280.0</v>
      </c>
      <c r="C287" s="96" t="s">
        <v>2930</v>
      </c>
      <c r="D287" s="96" t="s">
        <v>2931</v>
      </c>
      <c r="E287" s="96" t="s">
        <v>2932</v>
      </c>
      <c r="F287" s="96" t="s">
        <v>301</v>
      </c>
      <c r="G287" s="96" t="s">
        <v>2933</v>
      </c>
      <c r="H287" s="96" t="s">
        <v>11</v>
      </c>
      <c r="I287" s="96" t="s">
        <v>2934</v>
      </c>
      <c r="J287" s="97">
        <v>2021.0</v>
      </c>
      <c r="K287" s="97" t="s">
        <v>223</v>
      </c>
      <c r="L287" s="96" t="s">
        <v>2933</v>
      </c>
      <c r="M287" s="96" t="s">
        <v>2935</v>
      </c>
      <c r="N287" s="96" t="s">
        <v>2936</v>
      </c>
      <c r="O287" s="96" t="s">
        <v>226</v>
      </c>
      <c r="P287" s="96" t="s">
        <v>287</v>
      </c>
      <c r="Q287" s="96"/>
      <c r="R287" s="96" t="s">
        <v>9</v>
      </c>
      <c r="S287" s="96" t="s">
        <v>21</v>
      </c>
      <c r="T287" s="96" t="s">
        <v>21</v>
      </c>
      <c r="U287" s="96" t="s">
        <v>9</v>
      </c>
      <c r="V287" s="96" t="s">
        <v>21</v>
      </c>
      <c r="W287" s="96" t="s">
        <v>9</v>
      </c>
      <c r="X287" s="96" t="s">
        <v>9</v>
      </c>
      <c r="Y287" s="96" t="s">
        <v>9</v>
      </c>
      <c r="Z287" s="96" t="s">
        <v>9</v>
      </c>
      <c r="AA287" s="96" t="s">
        <v>21</v>
      </c>
      <c r="AB287" s="96" t="s">
        <v>21</v>
      </c>
      <c r="AC287" s="96" t="s">
        <v>228</v>
      </c>
      <c r="AD287" s="96" t="s">
        <v>228</v>
      </c>
      <c r="AE287" s="96" t="s">
        <v>229</v>
      </c>
      <c r="AF287" s="96" t="s">
        <v>228</v>
      </c>
      <c r="AG287" s="96" t="s">
        <v>229</v>
      </c>
      <c r="AH287" s="96" t="s">
        <v>228</v>
      </c>
      <c r="AI287" s="96" t="s">
        <v>229</v>
      </c>
      <c r="AJ287" s="96" t="s">
        <v>228</v>
      </c>
      <c r="AK287" s="96" t="s">
        <v>229</v>
      </c>
      <c r="AL287" s="96" t="s">
        <v>228</v>
      </c>
      <c r="AM287" s="96" t="s">
        <v>228</v>
      </c>
      <c r="AN287" s="96"/>
      <c r="AO287" s="96">
        <v>77.0</v>
      </c>
      <c r="AP287" s="96" t="s">
        <v>317</v>
      </c>
      <c r="AQ287" s="96"/>
      <c r="AR287" s="99"/>
      <c r="AS287" s="99"/>
      <c r="AT287" s="98"/>
      <c r="AU287" s="98"/>
      <c r="AV287" s="96" t="s">
        <v>231</v>
      </c>
      <c r="AW287" s="98"/>
      <c r="AX287" s="96"/>
      <c r="AY287" s="98"/>
      <c r="AZ287" s="98"/>
      <c r="BA287" s="96" t="s">
        <v>2937</v>
      </c>
      <c r="BB287" s="96" t="s">
        <v>2938</v>
      </c>
      <c r="BC287" s="100">
        <f t="shared" si="48"/>
        <v>7</v>
      </c>
      <c r="BD287" s="101"/>
      <c r="BE287" s="101"/>
      <c r="BF287" s="101"/>
      <c r="BG287" s="101"/>
      <c r="BH287" s="101"/>
      <c r="BI287" s="100" t="str">
        <f>IFERROR(__xludf.DUMMYFUNCTION("IF(OR(REGEXMATCH(I287,""Peraturan Walikota""),REGEXMATCH(I287,""Peraturan Bupati""),REGEXMATCH(I287,""PERATURAN BUPATI""),REGEXMATCH(I287,""PERATURAN WALIKOTA"")),""Ada"",""Tidak Ada"")"),"Ada")</f>
        <v>Ada</v>
      </c>
      <c r="BJ287" s="98" t="str">
        <f t="shared" si="49"/>
        <v>Ada</v>
      </c>
      <c r="BK287" s="96" t="str">
        <f t="shared" si="50"/>
        <v>Tidak Ada</v>
      </c>
      <c r="BL287" s="98" t="str">
        <f t="shared" si="33"/>
        <v>Tidak Lengkap</v>
      </c>
      <c r="BM287" s="98" t="str">
        <f t="shared" si="34"/>
        <v>Tidak Lengkap</v>
      </c>
    </row>
    <row r="288">
      <c r="A288" s="96" t="s">
        <v>62</v>
      </c>
      <c r="B288" s="97">
        <v>281.0</v>
      </c>
      <c r="C288" s="96" t="s">
        <v>2939</v>
      </c>
      <c r="D288" s="96" t="s">
        <v>2940</v>
      </c>
      <c r="E288" s="96" t="s">
        <v>2941</v>
      </c>
      <c r="F288" s="96"/>
      <c r="G288" s="96">
        <v>8.533870233E10</v>
      </c>
      <c r="H288" s="96" t="s">
        <v>11</v>
      </c>
      <c r="I288" s="96" t="s">
        <v>2942</v>
      </c>
      <c r="J288" s="97">
        <v>2020.0</v>
      </c>
      <c r="K288" s="97" t="s">
        <v>223</v>
      </c>
      <c r="L288" s="96" t="s">
        <v>2940</v>
      </c>
      <c r="M288" s="103" t="s">
        <v>2943</v>
      </c>
      <c r="N288" s="96" t="s">
        <v>2944</v>
      </c>
      <c r="O288" s="96" t="s">
        <v>591</v>
      </c>
      <c r="P288" s="96" t="s">
        <v>314</v>
      </c>
      <c r="Q288" s="96" t="s">
        <v>2945</v>
      </c>
      <c r="R288" s="96" t="s">
        <v>9</v>
      </c>
      <c r="S288" s="96" t="s">
        <v>301</v>
      </c>
      <c r="T288" s="96" t="s">
        <v>9</v>
      </c>
      <c r="U288" s="96" t="s">
        <v>301</v>
      </c>
      <c r="V288" s="96" t="s">
        <v>9</v>
      </c>
      <c r="W288" s="96" t="s">
        <v>301</v>
      </c>
      <c r="X288" s="96" t="s">
        <v>9</v>
      </c>
      <c r="Y288" s="96" t="s">
        <v>9</v>
      </c>
      <c r="Z288" s="96" t="s">
        <v>9</v>
      </c>
      <c r="AA288" s="96" t="s">
        <v>301</v>
      </c>
      <c r="AB288" s="96" t="s">
        <v>301</v>
      </c>
      <c r="AC288" s="96" t="s">
        <v>228</v>
      </c>
      <c r="AD288" s="96" t="s">
        <v>228</v>
      </c>
      <c r="AE288" s="96" t="s">
        <v>228</v>
      </c>
      <c r="AF288" s="96" t="s">
        <v>228</v>
      </c>
      <c r="AG288" s="96" t="s">
        <v>228</v>
      </c>
      <c r="AH288" s="96" t="s">
        <v>228</v>
      </c>
      <c r="AI288" s="96" t="s">
        <v>228</v>
      </c>
      <c r="AJ288" s="96" t="s">
        <v>228</v>
      </c>
      <c r="AK288" s="96" t="s">
        <v>229</v>
      </c>
      <c r="AL288" s="96" t="s">
        <v>228</v>
      </c>
      <c r="AM288" s="96" t="s">
        <v>228</v>
      </c>
      <c r="AN288" s="96" t="s">
        <v>2946</v>
      </c>
      <c r="AO288" s="96" t="s">
        <v>2947</v>
      </c>
      <c r="AP288" s="96" t="s">
        <v>2948</v>
      </c>
      <c r="AQ288" s="98"/>
      <c r="AR288" s="104"/>
      <c r="AS288" s="98"/>
      <c r="AT288" s="98"/>
      <c r="AU288" s="96" t="s">
        <v>231</v>
      </c>
      <c r="AV288" s="104"/>
      <c r="AW288" s="98"/>
      <c r="AX288" s="104"/>
      <c r="AY288" s="98"/>
      <c r="AZ288" s="105"/>
      <c r="BA288" s="96" t="s">
        <v>2949</v>
      </c>
      <c r="BB288" s="96" t="s">
        <v>2950</v>
      </c>
      <c r="BC288" s="100">
        <f t="shared" si="48"/>
        <v>10</v>
      </c>
      <c r="BD288" s="106" t="s">
        <v>361</v>
      </c>
      <c r="BE288" s="106" t="s">
        <v>361</v>
      </c>
      <c r="BF288" s="106" t="s">
        <v>321</v>
      </c>
      <c r="BG288" s="106" t="s">
        <v>245</v>
      </c>
      <c r="BH288" s="101"/>
      <c r="BI288" s="100" t="str">
        <f>IFERROR(__xludf.DUMMYFUNCTION("IF(OR(REGEXMATCH(I288,""Peraturan Walikota""),REGEXMATCH(I288,""Peraturan Bupati""),REGEXMATCH(I288,""PERATURAN BUPATI""),REGEXMATCH(I288,""PERATURAN WALIKOTA"")),""Ada"",""Tidak Ada"")"),"Ada")</f>
        <v>Ada</v>
      </c>
      <c r="BJ288" s="98" t="str">
        <f t="shared" si="49"/>
        <v>Ada</v>
      </c>
      <c r="BK288" s="96" t="str">
        <f t="shared" si="50"/>
        <v>Ada</v>
      </c>
      <c r="BL288" s="98" t="str">
        <f t="shared" si="33"/>
        <v>Tidak Lengkap</v>
      </c>
      <c r="BM288" s="98" t="str">
        <f t="shared" si="34"/>
        <v>Tidak Lengkap</v>
      </c>
    </row>
    <row r="289">
      <c r="A289" s="96" t="s">
        <v>62</v>
      </c>
      <c r="B289" s="97">
        <v>282.0</v>
      </c>
      <c r="C289" s="96" t="s">
        <v>2951</v>
      </c>
      <c r="D289" s="96" t="s">
        <v>2952</v>
      </c>
      <c r="E289" s="96" t="s">
        <v>2953</v>
      </c>
      <c r="F289" s="96">
        <v>8.233927212E10</v>
      </c>
      <c r="G289" s="96">
        <v>8.233927212E10</v>
      </c>
      <c r="H289" s="96" t="s">
        <v>24</v>
      </c>
      <c r="I289" s="96" t="s">
        <v>2954</v>
      </c>
      <c r="J289" s="97">
        <v>2020.0</v>
      </c>
      <c r="K289" s="97" t="s">
        <v>223</v>
      </c>
      <c r="L289" s="96" t="s">
        <v>2952</v>
      </c>
      <c r="M289" s="111" t="s">
        <v>2955</v>
      </c>
      <c r="N289" s="96" t="s">
        <v>2956</v>
      </c>
      <c r="O289" s="96" t="s">
        <v>2957</v>
      </c>
      <c r="P289" s="96" t="s">
        <v>2957</v>
      </c>
      <c r="Q289" s="96"/>
      <c r="R289" s="96" t="s">
        <v>9</v>
      </c>
      <c r="S289" s="96" t="s">
        <v>9</v>
      </c>
      <c r="T289" s="96" t="s">
        <v>21</v>
      </c>
      <c r="U289" s="96" t="s">
        <v>21</v>
      </c>
      <c r="V289" s="96" t="s">
        <v>21</v>
      </c>
      <c r="W289" s="96" t="s">
        <v>21</v>
      </c>
      <c r="X289" s="96" t="s">
        <v>9</v>
      </c>
      <c r="Y289" s="96" t="s">
        <v>21</v>
      </c>
      <c r="Z289" s="96" t="s">
        <v>21</v>
      </c>
      <c r="AA289" s="96" t="s">
        <v>21</v>
      </c>
      <c r="AB289" s="96" t="s">
        <v>21</v>
      </c>
      <c r="AC289" s="96" t="s">
        <v>228</v>
      </c>
      <c r="AD289" s="96" t="s">
        <v>228</v>
      </c>
      <c r="AE289" s="96" t="s">
        <v>228</v>
      </c>
      <c r="AF289" s="96" t="s">
        <v>228</v>
      </c>
      <c r="AG289" s="96" t="s">
        <v>228</v>
      </c>
      <c r="AH289" s="96" t="s">
        <v>228</v>
      </c>
      <c r="AI289" s="96" t="s">
        <v>228</v>
      </c>
      <c r="AJ289" s="96" t="s">
        <v>228</v>
      </c>
      <c r="AK289" s="96" t="s">
        <v>228</v>
      </c>
      <c r="AL289" s="96" t="s">
        <v>228</v>
      </c>
      <c r="AM289" s="96" t="s">
        <v>228</v>
      </c>
      <c r="AN289" s="96"/>
      <c r="AO289" s="96">
        <v>31.0</v>
      </c>
      <c r="AP289" s="96" t="s">
        <v>2958</v>
      </c>
      <c r="AQ289" s="96"/>
      <c r="AR289" s="105"/>
      <c r="AS289" s="105"/>
      <c r="AT289" s="98"/>
      <c r="AU289" s="96" t="s">
        <v>231</v>
      </c>
      <c r="AV289" s="104"/>
      <c r="AW289" s="96"/>
      <c r="AX289" s="104"/>
      <c r="AY289" s="98"/>
      <c r="AZ289" s="96"/>
      <c r="BA289" s="96" t="s">
        <v>2959</v>
      </c>
      <c r="BB289" s="96" t="s">
        <v>2960</v>
      </c>
      <c r="BC289" s="100">
        <f t="shared" si="48"/>
        <v>11</v>
      </c>
      <c r="BD289" s="96"/>
      <c r="BE289" s="96"/>
      <c r="BF289" s="96"/>
      <c r="BG289" s="96"/>
      <c r="BH289" s="108"/>
      <c r="BI289" s="100" t="str">
        <f>IFERROR(__xludf.DUMMYFUNCTION("IF(OR(REGEXMATCH(I289,""Peraturan Walikota""),REGEXMATCH(I289,""Peraturan Bupati""),REGEXMATCH(I289,""PERATURAN BUPATI""),REGEXMATCH(I289,""PERATURAN WALIKOTA"")),""Ada"",""Tidak Ada"")"),"Ada")</f>
        <v>Ada</v>
      </c>
      <c r="BJ289" s="98" t="str">
        <f t="shared" si="49"/>
        <v>Ada</v>
      </c>
      <c r="BK289" s="96" t="str">
        <f t="shared" si="50"/>
        <v>Ada</v>
      </c>
      <c r="BL289" s="98" t="str">
        <f t="shared" si="33"/>
        <v>Tidak Lengkap</v>
      </c>
      <c r="BM289" s="98" t="str">
        <f t="shared" si="34"/>
        <v>Tidak Lengkap</v>
      </c>
    </row>
    <row r="290">
      <c r="A290" s="96" t="s">
        <v>62</v>
      </c>
      <c r="B290" s="97">
        <v>283.0</v>
      </c>
      <c r="C290" s="96" t="s">
        <v>2961</v>
      </c>
      <c r="D290" s="96" t="s">
        <v>2962</v>
      </c>
      <c r="E290" s="96" t="s">
        <v>2963</v>
      </c>
      <c r="F290" s="96" t="s">
        <v>2964</v>
      </c>
      <c r="G290" s="96" t="s">
        <v>2965</v>
      </c>
      <c r="H290" s="96" t="s">
        <v>11</v>
      </c>
      <c r="I290" s="96" t="s">
        <v>2966</v>
      </c>
      <c r="J290" s="97">
        <v>2022.0</v>
      </c>
      <c r="K290" s="97" t="s">
        <v>223</v>
      </c>
      <c r="L290" s="96" t="s">
        <v>2967</v>
      </c>
      <c r="M290" s="110"/>
      <c r="N290" s="96" t="s">
        <v>2968</v>
      </c>
      <c r="O290" s="96" t="s">
        <v>253</v>
      </c>
      <c r="P290" s="96" t="s">
        <v>1676</v>
      </c>
      <c r="Q290" s="96" t="s">
        <v>2969</v>
      </c>
      <c r="R290" s="96" t="s">
        <v>9</v>
      </c>
      <c r="S290" s="96" t="s">
        <v>9</v>
      </c>
      <c r="T290" s="96" t="s">
        <v>9</v>
      </c>
      <c r="U290" s="96" t="s">
        <v>9</v>
      </c>
      <c r="V290" s="96" t="s">
        <v>21</v>
      </c>
      <c r="W290" s="96" t="s">
        <v>21</v>
      </c>
      <c r="X290" s="96" t="s">
        <v>9</v>
      </c>
      <c r="Y290" s="96" t="s">
        <v>21</v>
      </c>
      <c r="Z290" s="96" t="s">
        <v>21</v>
      </c>
      <c r="AA290" s="96" t="s">
        <v>21</v>
      </c>
      <c r="AB290" s="96" t="s">
        <v>21</v>
      </c>
      <c r="AC290" s="96" t="s">
        <v>228</v>
      </c>
      <c r="AD290" s="96" t="s">
        <v>228</v>
      </c>
      <c r="AE290" s="96" t="s">
        <v>228</v>
      </c>
      <c r="AF290" s="96" t="s">
        <v>228</v>
      </c>
      <c r="AG290" s="96" t="s">
        <v>228</v>
      </c>
      <c r="AH290" s="96" t="s">
        <v>228</v>
      </c>
      <c r="AI290" s="96" t="s">
        <v>228</v>
      </c>
      <c r="AJ290" s="96" t="s">
        <v>228</v>
      </c>
      <c r="AK290" s="96" t="s">
        <v>228</v>
      </c>
      <c r="AL290" s="96" t="s">
        <v>228</v>
      </c>
      <c r="AM290" s="96" t="s">
        <v>228</v>
      </c>
      <c r="AN290" s="96" t="s">
        <v>2970</v>
      </c>
      <c r="AO290" s="96">
        <v>94.0</v>
      </c>
      <c r="AP290" s="96" t="s">
        <v>1119</v>
      </c>
      <c r="AQ290" s="98"/>
      <c r="AR290" s="104"/>
      <c r="AS290" s="98"/>
      <c r="AT290" s="98"/>
      <c r="AU290" s="104"/>
      <c r="AV290" s="104"/>
      <c r="AW290" s="96" t="s">
        <v>279</v>
      </c>
      <c r="AX290" s="104"/>
      <c r="AY290" s="98"/>
      <c r="AZ290" s="96"/>
      <c r="BA290" s="96" t="s">
        <v>2971</v>
      </c>
      <c r="BB290" s="96" t="s">
        <v>2972</v>
      </c>
      <c r="BC290" s="100">
        <f t="shared" si="48"/>
        <v>11</v>
      </c>
      <c r="BD290" s="96" t="s">
        <v>320</v>
      </c>
      <c r="BE290" s="96"/>
      <c r="BF290" s="96"/>
      <c r="BG290" s="96"/>
      <c r="BH290" s="108"/>
      <c r="BI290" s="100" t="str">
        <f>IFERROR(__xludf.DUMMYFUNCTION("IF(OR(REGEXMATCH(I290,""Peraturan Walikota""),REGEXMATCH(I290,""Peraturan Bupati""),REGEXMATCH(I290,""PERATURAN BUPATI""),REGEXMATCH(I290,""PERATURAN WALIKOTA"")),""Ada"",""Tidak Ada"")"),"Ada")</f>
        <v>Ada</v>
      </c>
      <c r="BJ290" s="98" t="str">
        <f t="shared" si="49"/>
        <v>Ada</v>
      </c>
      <c r="BK290" s="96" t="str">
        <f t="shared" si="50"/>
        <v>Ada</v>
      </c>
      <c r="BL290" s="98" t="str">
        <f t="shared" si="33"/>
        <v>Lengkap</v>
      </c>
      <c r="BM290" s="98" t="str">
        <f t="shared" si="34"/>
        <v>Tidak Lengkap</v>
      </c>
    </row>
    <row r="291">
      <c r="A291" s="96" t="s">
        <v>62</v>
      </c>
      <c r="B291" s="97">
        <v>284.0</v>
      </c>
      <c r="C291" s="96" t="s">
        <v>2973</v>
      </c>
      <c r="D291" s="96"/>
      <c r="E291" s="96"/>
      <c r="F291" s="96"/>
      <c r="G291" s="96"/>
      <c r="H291" s="96"/>
      <c r="I291" s="96" t="s">
        <v>2974</v>
      </c>
      <c r="J291" s="97">
        <v>2020.0</v>
      </c>
      <c r="K291" s="97" t="s">
        <v>1383</v>
      </c>
      <c r="L291" s="96"/>
      <c r="M291" s="110"/>
      <c r="N291" s="96"/>
      <c r="O291" s="96"/>
      <c r="P291" s="96"/>
      <c r="Q291" s="96"/>
      <c r="R291" s="96"/>
      <c r="S291" s="96"/>
      <c r="T291" s="96"/>
      <c r="U291" s="96"/>
      <c r="V291" s="96"/>
      <c r="W291" s="96"/>
      <c r="X291" s="96"/>
      <c r="Y291" s="96"/>
      <c r="Z291" s="96"/>
      <c r="AA291" s="96"/>
      <c r="AB291" s="96"/>
      <c r="AC291" s="96"/>
      <c r="AD291" s="96"/>
      <c r="AE291" s="96"/>
      <c r="AF291" s="96"/>
      <c r="AG291" s="96"/>
      <c r="AH291" s="96"/>
      <c r="AI291" s="96"/>
      <c r="AJ291" s="96"/>
      <c r="AK291" s="96"/>
      <c r="AL291" s="96"/>
      <c r="AM291" s="96"/>
      <c r="AN291" s="96"/>
      <c r="AO291" s="96"/>
      <c r="AP291" s="96"/>
      <c r="AQ291" s="98"/>
      <c r="AR291" s="104"/>
      <c r="AS291" s="98"/>
      <c r="AT291" s="98"/>
      <c r="AU291" s="104"/>
      <c r="AV291" s="104"/>
      <c r="AW291" s="96"/>
      <c r="AX291" s="104"/>
      <c r="AY291" s="98"/>
      <c r="AZ291" s="96"/>
      <c r="BA291" s="96"/>
      <c r="BB291" s="96"/>
      <c r="BC291" s="100">
        <f t="shared" si="48"/>
        <v>0</v>
      </c>
      <c r="BD291" s="96"/>
      <c r="BE291" s="96"/>
      <c r="BF291" s="96"/>
      <c r="BG291" s="96"/>
      <c r="BH291" s="108"/>
      <c r="BI291" s="100" t="str">
        <f>IFERROR(__xludf.DUMMYFUNCTION("IF(OR(REGEXMATCH(I291,""Peraturan Walikota""),REGEXMATCH(I291,""Peraturan Bupati""),REGEXMATCH(I291,""PERATURAN BUPATI""),REGEXMATCH(I291,""PERATURAN WALIKOTA"")),""Ada"",""Tidak Ada"")"),"Ada")</f>
        <v>Ada</v>
      </c>
      <c r="BJ291" s="98"/>
      <c r="BK291" s="96"/>
      <c r="BL291" s="98" t="str">
        <f t="shared" si="33"/>
        <v>Tidak Lengkap</v>
      </c>
      <c r="BM291" s="98" t="str">
        <f t="shared" si="34"/>
        <v>Tidak Lengkap</v>
      </c>
    </row>
    <row r="292">
      <c r="A292" s="96" t="s">
        <v>62</v>
      </c>
      <c r="B292" s="97">
        <v>285.0</v>
      </c>
      <c r="C292" s="96" t="s">
        <v>2975</v>
      </c>
      <c r="D292" s="96" t="s">
        <v>2976</v>
      </c>
      <c r="E292" s="96" t="s">
        <v>2977</v>
      </c>
      <c r="F292" s="96">
        <v>8.1903041098E10</v>
      </c>
      <c r="G292" s="96">
        <v>8.1903041098E10</v>
      </c>
      <c r="H292" s="96" t="s">
        <v>11</v>
      </c>
      <c r="I292" s="96" t="s">
        <v>2978</v>
      </c>
      <c r="J292" s="97">
        <v>2019.0</v>
      </c>
      <c r="K292" s="97" t="s">
        <v>387</v>
      </c>
      <c r="L292" s="96" t="s">
        <v>2979</v>
      </c>
      <c r="M292" s="111" t="s">
        <v>2980</v>
      </c>
      <c r="N292" s="96" t="s">
        <v>2981</v>
      </c>
      <c r="O292" s="96" t="s">
        <v>226</v>
      </c>
      <c r="P292" s="96" t="s">
        <v>287</v>
      </c>
      <c r="Q292" s="96"/>
      <c r="R292" s="96" t="s">
        <v>9</v>
      </c>
      <c r="S292" s="96" t="s">
        <v>9</v>
      </c>
      <c r="T292" s="96" t="s">
        <v>21</v>
      </c>
      <c r="U292" s="96" t="s">
        <v>9</v>
      </c>
      <c r="V292" s="96" t="s">
        <v>21</v>
      </c>
      <c r="W292" s="96" t="s">
        <v>21</v>
      </c>
      <c r="X292" s="96" t="s">
        <v>9</v>
      </c>
      <c r="Y292" s="96" t="s">
        <v>21</v>
      </c>
      <c r="Z292" s="96" t="s">
        <v>9</v>
      </c>
      <c r="AA292" s="96" t="s">
        <v>21</v>
      </c>
      <c r="AB292" s="96" t="s">
        <v>21</v>
      </c>
      <c r="AC292" s="96" t="s">
        <v>228</v>
      </c>
      <c r="AD292" s="96" t="s">
        <v>228</v>
      </c>
      <c r="AE292" s="96" t="s">
        <v>228</v>
      </c>
      <c r="AF292" s="96" t="s">
        <v>228</v>
      </c>
      <c r="AG292" s="96" t="s">
        <v>228</v>
      </c>
      <c r="AH292" s="96" t="s">
        <v>229</v>
      </c>
      <c r="AI292" s="96" t="s">
        <v>229</v>
      </c>
      <c r="AJ292" s="96" t="s">
        <v>228</v>
      </c>
      <c r="AK292" s="96" t="s">
        <v>228</v>
      </c>
      <c r="AL292" s="96" t="s">
        <v>228</v>
      </c>
      <c r="AM292" s="96" t="s">
        <v>228</v>
      </c>
      <c r="AN292" s="96"/>
      <c r="AO292" s="96">
        <v>272.0</v>
      </c>
      <c r="AP292" s="96" t="s">
        <v>278</v>
      </c>
      <c r="AQ292" s="98"/>
      <c r="AR292" s="104"/>
      <c r="AS292" s="98"/>
      <c r="AT292" s="98"/>
      <c r="AU292" s="104"/>
      <c r="AV292" s="104"/>
      <c r="AW292" s="96"/>
      <c r="AX292" s="104"/>
      <c r="AY292" s="98"/>
      <c r="AZ292" s="96"/>
      <c r="BA292" s="96" t="s">
        <v>2982</v>
      </c>
      <c r="BB292" s="96" t="s">
        <v>2983</v>
      </c>
      <c r="BC292" s="100">
        <f t="shared" si="48"/>
        <v>9</v>
      </c>
      <c r="BD292" s="96"/>
      <c r="BE292" s="96"/>
      <c r="BF292" s="96"/>
      <c r="BG292" s="96"/>
      <c r="BH292" s="108"/>
      <c r="BI292" s="100" t="str">
        <f>IFERROR(__xludf.DUMMYFUNCTION("IF(OR(REGEXMATCH(I292,""Peraturan Walikota""),REGEXMATCH(I292,""Peraturan Bupati""),REGEXMATCH(I292,""PERATURAN BUPATI""),REGEXMATCH(I292,""PERATURAN WALIKOTA"")),""Ada"",""Tidak Ada"")"),"Ada")</f>
        <v>Ada</v>
      </c>
      <c r="BJ292" s="98" t="str">
        <f t="shared" ref="BJ292:BJ304" si="51">IF(O292 = "Belum Punya", "Tidak Ada", IF(O292 = "", "Tidak Menjawab", "Ada"))</f>
        <v>Ada</v>
      </c>
      <c r="BK292" s="96" t="str">
        <f t="shared" ref="BK292:BK304" si="52">IF(P292 = "Tidak Punya", "Tidak Ada", IF(P292 = "", "Tidak Menjawab", "Ada"))</f>
        <v>Tidak Ada</v>
      </c>
      <c r="BL292" s="98" t="str">
        <f t="shared" si="33"/>
        <v>Tidak Lengkap</v>
      </c>
      <c r="BM292" s="98" t="str">
        <f t="shared" si="34"/>
        <v>Tidak Lengkap</v>
      </c>
    </row>
    <row r="293">
      <c r="A293" s="96" t="s">
        <v>62</v>
      </c>
      <c r="B293" s="97">
        <v>286.0</v>
      </c>
      <c r="C293" s="96" t="s">
        <v>2984</v>
      </c>
      <c r="D293" s="96" t="s">
        <v>2985</v>
      </c>
      <c r="E293" s="96" t="s">
        <v>2986</v>
      </c>
      <c r="F293" s="96">
        <v>8.1236754563E10</v>
      </c>
      <c r="G293" s="96">
        <v>8.1236754563E10</v>
      </c>
      <c r="H293" s="96" t="s">
        <v>11</v>
      </c>
      <c r="I293" s="96" t="s">
        <v>2987</v>
      </c>
      <c r="J293" s="97">
        <v>2021.0</v>
      </c>
      <c r="K293" s="97" t="s">
        <v>223</v>
      </c>
      <c r="L293" s="96" t="s">
        <v>2988</v>
      </c>
      <c r="M293" s="111" t="s">
        <v>2989</v>
      </c>
      <c r="N293" s="96" t="s">
        <v>669</v>
      </c>
      <c r="O293" s="96" t="s">
        <v>226</v>
      </c>
      <c r="P293" s="96" t="s">
        <v>287</v>
      </c>
      <c r="Q293" s="96"/>
      <c r="R293" s="96" t="s">
        <v>9</v>
      </c>
      <c r="S293" s="96" t="s">
        <v>9</v>
      </c>
      <c r="T293" s="96" t="s">
        <v>9</v>
      </c>
      <c r="U293" s="96" t="s">
        <v>9</v>
      </c>
      <c r="V293" s="96" t="s">
        <v>9</v>
      </c>
      <c r="W293" s="96" t="s">
        <v>21</v>
      </c>
      <c r="X293" s="96" t="s">
        <v>9</v>
      </c>
      <c r="Y293" s="96" t="s">
        <v>21</v>
      </c>
      <c r="Z293" s="96" t="s">
        <v>9</v>
      </c>
      <c r="AA293" s="96" t="s">
        <v>21</v>
      </c>
      <c r="AB293" s="96" t="s">
        <v>21</v>
      </c>
      <c r="AC293" s="96" t="s">
        <v>228</v>
      </c>
      <c r="AD293" s="96" t="s">
        <v>228</v>
      </c>
      <c r="AE293" s="96" t="s">
        <v>228</v>
      </c>
      <c r="AF293" s="96" t="s">
        <v>228</v>
      </c>
      <c r="AG293" s="96" t="s">
        <v>228</v>
      </c>
      <c r="AH293" s="96" t="s">
        <v>229</v>
      </c>
      <c r="AI293" s="96" t="s">
        <v>228</v>
      </c>
      <c r="AJ293" s="96" t="s">
        <v>228</v>
      </c>
      <c r="AK293" s="96" t="s">
        <v>228</v>
      </c>
      <c r="AL293" s="96" t="s">
        <v>228</v>
      </c>
      <c r="AM293" s="96" t="s">
        <v>228</v>
      </c>
      <c r="AN293" s="96"/>
      <c r="AO293" s="96">
        <v>38.0</v>
      </c>
      <c r="AP293" s="96" t="s">
        <v>2990</v>
      </c>
      <c r="AQ293" s="96"/>
      <c r="AT293" s="98"/>
      <c r="AU293" s="104"/>
      <c r="AV293" s="96" t="s">
        <v>231</v>
      </c>
      <c r="AW293" s="96"/>
      <c r="AX293" s="104"/>
      <c r="AY293" s="98"/>
      <c r="AZ293" s="96"/>
      <c r="BA293" s="96" t="s">
        <v>2991</v>
      </c>
      <c r="BB293" s="96" t="s">
        <v>2992</v>
      </c>
      <c r="BC293" s="100">
        <f t="shared" si="48"/>
        <v>10</v>
      </c>
      <c r="BD293" s="96"/>
      <c r="BE293" s="96"/>
      <c r="BF293" s="96"/>
      <c r="BG293" s="96"/>
      <c r="BH293" s="108"/>
      <c r="BI293" s="100" t="str">
        <f>IFERROR(__xludf.DUMMYFUNCTION("IF(OR(REGEXMATCH(I293,""Peraturan Walikota""),REGEXMATCH(I293,""Peraturan Bupati""),REGEXMATCH(I293,""PERATURAN BUPATI""),REGEXMATCH(I293,""PERATURAN WALIKOTA"")),""Ada"",""Tidak Ada"")"),"Ada")</f>
        <v>Ada</v>
      </c>
      <c r="BJ293" s="98" t="str">
        <f t="shared" si="51"/>
        <v>Ada</v>
      </c>
      <c r="BK293" s="96" t="str">
        <f t="shared" si="52"/>
        <v>Tidak Ada</v>
      </c>
      <c r="BL293" s="98" t="str">
        <f t="shared" si="33"/>
        <v>Lengkap</v>
      </c>
      <c r="BM293" s="98" t="str">
        <f t="shared" si="34"/>
        <v>Tidak Lengkap</v>
      </c>
    </row>
    <row r="294">
      <c r="A294" s="96" t="s">
        <v>64</v>
      </c>
      <c r="B294" s="97">
        <v>287.0</v>
      </c>
      <c r="C294" s="96" t="s">
        <v>2993</v>
      </c>
      <c r="D294" s="120" t="s">
        <v>2994</v>
      </c>
      <c r="E294" s="96" t="s">
        <v>2995</v>
      </c>
      <c r="F294" s="102" t="s">
        <v>2996</v>
      </c>
      <c r="G294" s="102" t="s">
        <v>2996</v>
      </c>
      <c r="H294" s="96" t="s">
        <v>2997</v>
      </c>
      <c r="I294" s="96" t="s">
        <v>2998</v>
      </c>
      <c r="J294" s="97">
        <v>2021.0</v>
      </c>
      <c r="K294" s="97" t="s">
        <v>387</v>
      </c>
      <c r="L294" s="96" t="s">
        <v>2999</v>
      </c>
      <c r="M294" s="103" t="s">
        <v>3000</v>
      </c>
      <c r="N294" s="96" t="s">
        <v>590</v>
      </c>
      <c r="O294" s="96" t="s">
        <v>884</v>
      </c>
      <c r="P294" s="96" t="s">
        <v>314</v>
      </c>
      <c r="Q294" s="96" t="s">
        <v>300</v>
      </c>
      <c r="R294" s="96" t="s">
        <v>9</v>
      </c>
      <c r="S294" s="96" t="s">
        <v>9</v>
      </c>
      <c r="T294" s="96" t="s">
        <v>9</v>
      </c>
      <c r="U294" s="96" t="s">
        <v>9</v>
      </c>
      <c r="V294" s="96" t="s">
        <v>9</v>
      </c>
      <c r="W294" s="96" t="s">
        <v>21</v>
      </c>
      <c r="X294" s="96" t="s">
        <v>9</v>
      </c>
      <c r="Y294" s="96" t="s">
        <v>9</v>
      </c>
      <c r="Z294" s="96" t="s">
        <v>21</v>
      </c>
      <c r="AA294" s="96" t="s">
        <v>21</v>
      </c>
      <c r="AB294" s="96" t="s">
        <v>21</v>
      </c>
      <c r="AC294" s="96" t="s">
        <v>228</v>
      </c>
      <c r="AD294" s="96" t="s">
        <v>228</v>
      </c>
      <c r="AE294" s="96" t="s">
        <v>228</v>
      </c>
      <c r="AF294" s="96" t="s">
        <v>228</v>
      </c>
      <c r="AG294" s="96" t="s">
        <v>228</v>
      </c>
      <c r="AH294" s="96" t="s">
        <v>228</v>
      </c>
      <c r="AI294" s="96" t="s">
        <v>228</v>
      </c>
      <c r="AJ294" s="96" t="s">
        <v>228</v>
      </c>
      <c r="AK294" s="96" t="s">
        <v>228</v>
      </c>
      <c r="AL294" s="96" t="s">
        <v>228</v>
      </c>
      <c r="AM294" s="96" t="s">
        <v>228</v>
      </c>
      <c r="AN294" s="96" t="s">
        <v>370</v>
      </c>
      <c r="AO294" s="96" t="s">
        <v>3001</v>
      </c>
      <c r="AP294" s="96" t="s">
        <v>317</v>
      </c>
      <c r="AQ294" s="98"/>
      <c r="AR294" s="98"/>
      <c r="AS294" s="98"/>
      <c r="AT294" s="98"/>
      <c r="AU294" s="98"/>
      <c r="AV294" s="98"/>
      <c r="AW294" s="96" t="s">
        <v>231</v>
      </c>
      <c r="AX294" s="98"/>
      <c r="AY294" s="98"/>
      <c r="AZ294" s="98"/>
      <c r="BA294" s="96" t="s">
        <v>3002</v>
      </c>
      <c r="BB294" s="96" t="s">
        <v>3003</v>
      </c>
      <c r="BC294" s="100">
        <f t="shared" si="48"/>
        <v>11</v>
      </c>
      <c r="BD294" s="101"/>
      <c r="BE294" s="101"/>
      <c r="BF294" s="101"/>
      <c r="BG294" s="101"/>
      <c r="BH294" s="101"/>
      <c r="BI294" s="100" t="str">
        <f>IFERROR(__xludf.DUMMYFUNCTION("IF(OR(REGEXMATCH(I294,""Peraturan Walikota""),REGEXMATCH(I294,""Peraturan Bupati""),REGEXMATCH(I294,""PERATURAN BUPATI""),REGEXMATCH(I294,""PERATURAN WALIKOTA"")),""Ada"",""Tidak Ada"")"),"Ada")</f>
        <v>Ada</v>
      </c>
      <c r="BJ294" s="98" t="str">
        <f t="shared" si="51"/>
        <v>Tidak Ada</v>
      </c>
      <c r="BK294" s="96" t="str">
        <f t="shared" si="52"/>
        <v>Ada</v>
      </c>
      <c r="BL294" s="98" t="str">
        <f t="shared" si="33"/>
        <v>Lengkap</v>
      </c>
      <c r="BM294" s="98" t="str">
        <f t="shared" si="34"/>
        <v>Tidak Lengkap</v>
      </c>
    </row>
    <row r="295">
      <c r="A295" s="96" t="s">
        <v>64</v>
      </c>
      <c r="B295" s="97">
        <v>288.0</v>
      </c>
      <c r="C295" s="146" t="s">
        <v>3004</v>
      </c>
      <c r="D295" s="146" t="s">
        <v>3005</v>
      </c>
      <c r="E295" s="146" t="s">
        <v>3006</v>
      </c>
      <c r="F295" s="146" t="s">
        <v>237</v>
      </c>
      <c r="G295" s="146" t="s">
        <v>237</v>
      </c>
      <c r="H295" s="146" t="s">
        <v>11</v>
      </c>
      <c r="I295" s="146" t="s">
        <v>3007</v>
      </c>
      <c r="J295" s="61">
        <v>2022.0</v>
      </c>
      <c r="K295" s="61" t="s">
        <v>223</v>
      </c>
      <c r="L295" s="146" t="s">
        <v>3008</v>
      </c>
      <c r="M295" s="146" t="s">
        <v>3009</v>
      </c>
      <c r="N295" s="146" t="s">
        <v>3010</v>
      </c>
      <c r="O295" s="146" t="s">
        <v>226</v>
      </c>
      <c r="P295" s="146" t="s">
        <v>647</v>
      </c>
      <c r="Q295" s="146" t="s">
        <v>3011</v>
      </c>
      <c r="R295" s="146" t="s">
        <v>9</v>
      </c>
      <c r="S295" s="146" t="s">
        <v>21</v>
      </c>
      <c r="T295" s="146" t="s">
        <v>9</v>
      </c>
      <c r="U295" s="146" t="s">
        <v>9</v>
      </c>
      <c r="V295" s="146" t="s">
        <v>9</v>
      </c>
      <c r="W295" s="146" t="s">
        <v>9</v>
      </c>
      <c r="X295" s="146" t="s">
        <v>301</v>
      </c>
      <c r="Y295" s="146" t="s">
        <v>9</v>
      </c>
      <c r="Z295" s="146" t="s">
        <v>9</v>
      </c>
      <c r="AA295" s="146" t="s">
        <v>21</v>
      </c>
      <c r="AB295" s="146" t="s">
        <v>21</v>
      </c>
      <c r="AC295" s="146" t="s">
        <v>228</v>
      </c>
      <c r="AD295" s="146" t="s">
        <v>228</v>
      </c>
      <c r="AE295" s="146" t="s">
        <v>228</v>
      </c>
      <c r="AF295" s="146" t="s">
        <v>228</v>
      </c>
      <c r="AG295" s="146" t="s">
        <v>228</v>
      </c>
      <c r="AH295" s="146" t="s">
        <v>228</v>
      </c>
      <c r="AI295" s="146" t="s">
        <v>228</v>
      </c>
      <c r="AJ295" s="146" t="s">
        <v>228</v>
      </c>
      <c r="AK295" s="146" t="s">
        <v>228</v>
      </c>
      <c r="AL295" s="146" t="s">
        <v>228</v>
      </c>
      <c r="AM295" s="146" t="s">
        <v>228</v>
      </c>
      <c r="AN295" s="146" t="s">
        <v>3012</v>
      </c>
      <c r="AO295" s="146">
        <v>139.0</v>
      </c>
      <c r="AP295" s="146" t="s">
        <v>317</v>
      </c>
      <c r="AQ295" s="147"/>
      <c r="AR295" s="147"/>
      <c r="AS295" s="147"/>
      <c r="AT295" s="147"/>
      <c r="AU295" s="147"/>
      <c r="AV295" s="147"/>
      <c r="AW295" s="148"/>
      <c r="AX295" s="146" t="s">
        <v>231</v>
      </c>
      <c r="AY295" s="147"/>
      <c r="BA295" s="146" t="s">
        <v>3013</v>
      </c>
      <c r="BB295" s="146"/>
      <c r="BC295" s="100">
        <f t="shared" si="48"/>
        <v>11</v>
      </c>
      <c r="BD295" s="149"/>
      <c r="BE295" s="149"/>
      <c r="BF295" s="149"/>
      <c r="BG295" s="149"/>
      <c r="BH295" s="149"/>
      <c r="BI295" s="100" t="str">
        <f>IFERROR(__xludf.DUMMYFUNCTION("IF(OR(REGEXMATCH(I295,""Peraturan Walikota""),REGEXMATCH(I295,""Peraturan Bupati""),REGEXMATCH(I295,""PERATURAN BUPATI""),REGEXMATCH(I295,""PERATURAN WALIKOTA"")),""Ada"",""Tidak Ada"")"),"Ada")</f>
        <v>Ada</v>
      </c>
      <c r="BJ295" s="98" t="str">
        <f t="shared" si="51"/>
        <v>Ada</v>
      </c>
      <c r="BK295" s="96" t="str">
        <f t="shared" si="52"/>
        <v>Tidak Ada</v>
      </c>
      <c r="BL295" s="98" t="str">
        <f t="shared" si="33"/>
        <v>Tidak Lengkap</v>
      </c>
      <c r="BM295" s="98" t="str">
        <f t="shared" si="34"/>
        <v>Tidak Lengkap</v>
      </c>
    </row>
    <row r="296">
      <c r="A296" s="146" t="s">
        <v>64</v>
      </c>
      <c r="B296" s="97">
        <v>289.0</v>
      </c>
      <c r="C296" s="146" t="s">
        <v>3014</v>
      </c>
      <c r="D296" s="146" t="s">
        <v>3015</v>
      </c>
      <c r="E296" s="146" t="s">
        <v>3016</v>
      </c>
      <c r="F296" s="146" t="s">
        <v>301</v>
      </c>
      <c r="G296" s="150" t="s">
        <v>3017</v>
      </c>
      <c r="H296" s="146" t="s">
        <v>3018</v>
      </c>
      <c r="I296" s="146" t="s">
        <v>3019</v>
      </c>
      <c r="J296" s="61">
        <v>2023.0</v>
      </c>
      <c r="K296" s="61" t="s">
        <v>223</v>
      </c>
      <c r="L296" s="146" t="s">
        <v>3020</v>
      </c>
      <c r="M296" s="151" t="s">
        <v>3021</v>
      </c>
      <c r="N296" s="146" t="s">
        <v>3022</v>
      </c>
      <c r="O296" s="146" t="s">
        <v>276</v>
      </c>
      <c r="P296" s="146" t="s">
        <v>2134</v>
      </c>
      <c r="Q296" s="146" t="s">
        <v>300</v>
      </c>
      <c r="R296" s="146" t="s">
        <v>21</v>
      </c>
      <c r="S296" s="146" t="s">
        <v>21</v>
      </c>
      <c r="T296" s="146" t="s">
        <v>21</v>
      </c>
      <c r="U296" s="146" t="s">
        <v>21</v>
      </c>
      <c r="V296" s="146" t="s">
        <v>21</v>
      </c>
      <c r="W296" s="146" t="s">
        <v>21</v>
      </c>
      <c r="X296" s="146" t="s">
        <v>21</v>
      </c>
      <c r="Y296" s="146" t="s">
        <v>21</v>
      </c>
      <c r="Z296" s="146" t="s">
        <v>21</v>
      </c>
      <c r="AA296" s="146" t="s">
        <v>21</v>
      </c>
      <c r="AB296" s="146" t="s">
        <v>21</v>
      </c>
      <c r="AC296" s="146" t="s">
        <v>228</v>
      </c>
      <c r="AD296" s="146" t="s">
        <v>228</v>
      </c>
      <c r="AE296" s="146" t="s">
        <v>228</v>
      </c>
      <c r="AF296" s="146" t="s">
        <v>228</v>
      </c>
      <c r="AG296" s="146" t="s">
        <v>229</v>
      </c>
      <c r="AH296" s="146" t="s">
        <v>229</v>
      </c>
      <c r="AI296" s="146" t="s">
        <v>229</v>
      </c>
      <c r="AJ296" s="146" t="s">
        <v>228</v>
      </c>
      <c r="AK296" s="146" t="s">
        <v>229</v>
      </c>
      <c r="AL296" s="146" t="s">
        <v>228</v>
      </c>
      <c r="AM296" s="146" t="s">
        <v>229</v>
      </c>
      <c r="AN296" s="146" t="s">
        <v>3023</v>
      </c>
      <c r="AO296" s="146">
        <v>32.0</v>
      </c>
      <c r="AP296" s="146" t="s">
        <v>411</v>
      </c>
      <c r="AQ296" s="147"/>
      <c r="AR296" s="147"/>
      <c r="AS296" s="147"/>
      <c r="AT296" s="147"/>
      <c r="AU296" s="147"/>
      <c r="AV296" s="147"/>
      <c r="AW296" s="148"/>
      <c r="AX296" s="146" t="s">
        <v>231</v>
      </c>
      <c r="AY296" s="147"/>
      <c r="AZ296" s="149"/>
      <c r="BA296" s="146" t="s">
        <v>3024</v>
      </c>
      <c r="BB296" s="146" t="s">
        <v>3025</v>
      </c>
      <c r="BC296" s="100">
        <f t="shared" si="48"/>
        <v>6</v>
      </c>
      <c r="BD296" s="149"/>
      <c r="BE296" s="149"/>
      <c r="BF296" s="149"/>
      <c r="BG296" s="149"/>
      <c r="BH296" s="149"/>
      <c r="BI296" s="100" t="str">
        <f>IFERROR(__xludf.DUMMYFUNCTION("IF(OR(REGEXMATCH(I296,""Peraturan Walikota""),REGEXMATCH(I296,""Peraturan Bupati""),REGEXMATCH(I296,""PERATURAN BUPATI""),REGEXMATCH(I296,""PERATURAN WALIKOTA"")),""Ada"",""Tidak Ada"")"),"Ada")</f>
        <v>Ada</v>
      </c>
      <c r="BJ296" s="98" t="str">
        <f t="shared" si="51"/>
        <v>Ada</v>
      </c>
      <c r="BK296" s="96" t="str">
        <f t="shared" si="52"/>
        <v>Ada</v>
      </c>
      <c r="BL296" s="98" t="str">
        <f t="shared" si="33"/>
        <v>Tidak Lengkap</v>
      </c>
      <c r="BM296" s="98" t="str">
        <f t="shared" si="34"/>
        <v>Tidak Lengkap</v>
      </c>
    </row>
    <row r="297">
      <c r="A297" s="146" t="s">
        <v>64</v>
      </c>
      <c r="B297" s="97">
        <v>290.0</v>
      </c>
      <c r="C297" s="146" t="s">
        <v>3026</v>
      </c>
      <c r="D297" s="146" t="s">
        <v>3027</v>
      </c>
      <c r="E297" s="146" t="s">
        <v>3028</v>
      </c>
      <c r="F297" s="146">
        <v>8.13377033E10</v>
      </c>
      <c r="G297" s="146">
        <v>8.13377033E10</v>
      </c>
      <c r="H297" s="146" t="s">
        <v>11</v>
      </c>
      <c r="I297" s="146" t="s">
        <v>3029</v>
      </c>
      <c r="J297" s="61">
        <v>2022.0</v>
      </c>
      <c r="K297" s="61" t="s">
        <v>223</v>
      </c>
      <c r="L297" s="146">
        <v>8.5253094195E10</v>
      </c>
      <c r="M297" s="146" t="s">
        <v>3030</v>
      </c>
      <c r="N297" s="146" t="s">
        <v>1783</v>
      </c>
      <c r="O297" s="146" t="s">
        <v>286</v>
      </c>
      <c r="P297" s="146" t="s">
        <v>330</v>
      </c>
      <c r="Q297" s="146"/>
      <c r="R297" s="146" t="s">
        <v>9</v>
      </c>
      <c r="S297" s="146" t="s">
        <v>9</v>
      </c>
      <c r="T297" s="146" t="s">
        <v>9</v>
      </c>
      <c r="U297" s="146" t="s">
        <v>21</v>
      </c>
      <c r="V297" s="146" t="s">
        <v>9</v>
      </c>
      <c r="W297" s="146" t="s">
        <v>9</v>
      </c>
      <c r="X297" s="146" t="s">
        <v>9</v>
      </c>
      <c r="Y297" s="146" t="s">
        <v>21</v>
      </c>
      <c r="Z297" s="146" t="s">
        <v>21</v>
      </c>
      <c r="AA297" s="146" t="s">
        <v>21</v>
      </c>
      <c r="AB297" s="146" t="s">
        <v>21</v>
      </c>
      <c r="AC297" s="146" t="s">
        <v>228</v>
      </c>
      <c r="AD297" s="146" t="s">
        <v>228</v>
      </c>
      <c r="AE297" s="146" t="s">
        <v>228</v>
      </c>
      <c r="AF297" s="146" t="s">
        <v>228</v>
      </c>
      <c r="AG297" s="146" t="s">
        <v>228</v>
      </c>
      <c r="AH297" s="146" t="s">
        <v>228</v>
      </c>
      <c r="AI297" s="146" t="s">
        <v>229</v>
      </c>
      <c r="AJ297" s="146" t="s">
        <v>228</v>
      </c>
      <c r="AK297" s="146" t="s">
        <v>228</v>
      </c>
      <c r="AL297" s="146" t="s">
        <v>228</v>
      </c>
      <c r="AM297" s="146" t="s">
        <v>228</v>
      </c>
      <c r="AN297" s="146"/>
      <c r="AO297" s="146" t="s">
        <v>3031</v>
      </c>
      <c r="AP297" s="146" t="s">
        <v>3032</v>
      </c>
      <c r="AQ297" s="146"/>
      <c r="AR297" s="99"/>
      <c r="AS297" s="99"/>
      <c r="AT297" s="147"/>
      <c r="AU297" s="147"/>
      <c r="AV297" s="147"/>
      <c r="AW297" s="146" t="s">
        <v>231</v>
      </c>
      <c r="AX297" s="147"/>
      <c r="AY297" s="147"/>
      <c r="AZ297" s="149"/>
      <c r="BA297" s="146" t="s">
        <v>3033</v>
      </c>
      <c r="BB297" s="146" t="s">
        <v>3034</v>
      </c>
      <c r="BC297" s="100">
        <f t="shared" si="48"/>
        <v>10</v>
      </c>
      <c r="BD297" s="149"/>
      <c r="BE297" s="149"/>
      <c r="BF297" s="149"/>
      <c r="BG297" s="149"/>
      <c r="BH297" s="149"/>
      <c r="BI297" s="100" t="str">
        <f>IFERROR(__xludf.DUMMYFUNCTION("IF(OR(REGEXMATCH(I297,""Peraturan Walikota""),REGEXMATCH(I297,""Peraturan Bupati""),REGEXMATCH(I297,""PERATURAN BUPATI""),REGEXMATCH(I297,""PERATURAN WALIKOTA"")),""Ada"",""Tidak Ada"")"),"Ada")</f>
        <v>Ada</v>
      </c>
      <c r="BJ297" s="98" t="str">
        <f t="shared" si="51"/>
        <v>Ada</v>
      </c>
      <c r="BK297" s="96" t="str">
        <f t="shared" si="52"/>
        <v>Ada</v>
      </c>
      <c r="BL297" s="98" t="str">
        <f t="shared" si="33"/>
        <v>Lengkap</v>
      </c>
      <c r="BM297" s="98" t="str">
        <f t="shared" si="34"/>
        <v>Tidak Lengkap</v>
      </c>
    </row>
    <row r="298">
      <c r="A298" s="146" t="s">
        <v>64</v>
      </c>
      <c r="B298" s="97">
        <v>291.0</v>
      </c>
      <c r="C298" s="146" t="s">
        <v>3035</v>
      </c>
      <c r="D298" s="146" t="s">
        <v>3036</v>
      </c>
      <c r="E298" s="146" t="s">
        <v>3037</v>
      </c>
      <c r="F298" s="150" t="s">
        <v>3038</v>
      </c>
      <c r="G298" s="150" t="s">
        <v>3038</v>
      </c>
      <c r="H298" s="146" t="s">
        <v>11</v>
      </c>
      <c r="I298" s="146" t="s">
        <v>3039</v>
      </c>
      <c r="J298" s="61">
        <v>2022.0</v>
      </c>
      <c r="K298" s="61" t="s">
        <v>223</v>
      </c>
      <c r="L298" s="150" t="s">
        <v>3038</v>
      </c>
      <c r="M298" s="151" t="s">
        <v>3040</v>
      </c>
      <c r="N298" s="146" t="s">
        <v>3041</v>
      </c>
      <c r="O298" s="146" t="s">
        <v>253</v>
      </c>
      <c r="P298" s="146" t="s">
        <v>369</v>
      </c>
      <c r="Q298" s="146" t="s">
        <v>300</v>
      </c>
      <c r="R298" s="146" t="s">
        <v>9</v>
      </c>
      <c r="S298" s="146" t="s">
        <v>9</v>
      </c>
      <c r="T298" s="146" t="s">
        <v>21</v>
      </c>
      <c r="U298" s="146" t="s">
        <v>21</v>
      </c>
      <c r="V298" s="146" t="s">
        <v>9</v>
      </c>
      <c r="W298" s="146" t="s">
        <v>9</v>
      </c>
      <c r="X298" s="146" t="s">
        <v>9</v>
      </c>
      <c r="Y298" s="146" t="s">
        <v>21</v>
      </c>
      <c r="Z298" s="146" t="s">
        <v>9</v>
      </c>
      <c r="AA298" s="146" t="s">
        <v>301</v>
      </c>
      <c r="AB298" s="146" t="s">
        <v>301</v>
      </c>
      <c r="AC298" s="146" t="s">
        <v>228</v>
      </c>
      <c r="AD298" s="146" t="s">
        <v>228</v>
      </c>
      <c r="AE298" s="146" t="s">
        <v>302</v>
      </c>
      <c r="AF298" s="146" t="s">
        <v>302</v>
      </c>
      <c r="AG298" s="146" t="s">
        <v>302</v>
      </c>
      <c r="AH298" s="146" t="s">
        <v>228</v>
      </c>
      <c r="AI298" s="146" t="s">
        <v>228</v>
      </c>
      <c r="AJ298" s="146" t="s">
        <v>228</v>
      </c>
      <c r="AK298" s="146" t="s">
        <v>302</v>
      </c>
      <c r="AL298" s="146" t="s">
        <v>302</v>
      </c>
      <c r="AM298" s="146" t="s">
        <v>229</v>
      </c>
      <c r="AN298" s="146" t="s">
        <v>370</v>
      </c>
      <c r="AO298" s="146">
        <v>90.0</v>
      </c>
      <c r="AP298" s="146" t="s">
        <v>317</v>
      </c>
      <c r="AQ298" s="147"/>
      <c r="AR298" s="147"/>
      <c r="AS298" s="147"/>
      <c r="AT298" s="147"/>
      <c r="AU298" s="147"/>
      <c r="AV298" s="147"/>
      <c r="AW298" s="146" t="s">
        <v>231</v>
      </c>
      <c r="AX298" s="147"/>
      <c r="AY298" s="147"/>
      <c r="AZ298" s="149"/>
      <c r="BA298" s="146" t="s">
        <v>3042</v>
      </c>
      <c r="BB298" s="148"/>
      <c r="BC298" s="100">
        <f t="shared" si="48"/>
        <v>10</v>
      </c>
      <c r="BD298" s="149"/>
      <c r="BE298" s="149"/>
      <c r="BF298" s="149"/>
      <c r="BG298" s="149"/>
      <c r="BH298" s="149"/>
      <c r="BI298" s="100" t="str">
        <f>IFERROR(__xludf.DUMMYFUNCTION("IF(OR(REGEXMATCH(I298,""Peraturan Walikota""),REGEXMATCH(I298,""Peraturan Bupati""),REGEXMATCH(I298,""PERATURAN BUPATI""),REGEXMATCH(I298,""PERATURAN WALIKOTA"")),""Ada"",""Tidak Ada"")"),"Ada")</f>
        <v>Ada</v>
      </c>
      <c r="BJ298" s="98" t="str">
        <f t="shared" si="51"/>
        <v>Ada</v>
      </c>
      <c r="BK298" s="96" t="str">
        <f t="shared" si="52"/>
        <v>Ada</v>
      </c>
      <c r="BL298" s="98" t="str">
        <f t="shared" si="33"/>
        <v>Tidak Lengkap</v>
      </c>
      <c r="BM298" s="98" t="str">
        <f t="shared" si="34"/>
        <v>Tidak Lengkap</v>
      </c>
    </row>
    <row r="299">
      <c r="A299" s="146" t="s">
        <v>64</v>
      </c>
      <c r="B299" s="97">
        <v>292.0</v>
      </c>
      <c r="C299" s="146" t="s">
        <v>3043</v>
      </c>
      <c r="D299" s="146" t="s">
        <v>715</v>
      </c>
      <c r="E299" s="146" t="s">
        <v>715</v>
      </c>
      <c r="F299" s="146" t="s">
        <v>715</v>
      </c>
      <c r="G299" s="146" t="s">
        <v>715</v>
      </c>
      <c r="H299" s="146" t="s">
        <v>715</v>
      </c>
      <c r="I299" s="146"/>
      <c r="J299" s="61"/>
      <c r="K299" s="61"/>
      <c r="L299" s="146" t="s">
        <v>715</v>
      </c>
      <c r="M299" s="146" t="s">
        <v>715</v>
      </c>
      <c r="N299" s="146" t="s">
        <v>715</v>
      </c>
      <c r="O299" s="146" t="s">
        <v>580</v>
      </c>
      <c r="P299" s="146" t="s">
        <v>287</v>
      </c>
      <c r="Q299" s="146" t="s">
        <v>3044</v>
      </c>
      <c r="R299" s="146" t="s">
        <v>21</v>
      </c>
      <c r="S299" s="146" t="s">
        <v>21</v>
      </c>
      <c r="T299" s="146" t="s">
        <v>21</v>
      </c>
      <c r="U299" s="146" t="s">
        <v>21</v>
      </c>
      <c r="V299" s="146" t="s">
        <v>21</v>
      </c>
      <c r="W299" s="146" t="s">
        <v>21</v>
      </c>
      <c r="X299" s="146" t="s">
        <v>21</v>
      </c>
      <c r="Y299" s="146" t="s">
        <v>21</v>
      </c>
      <c r="Z299" s="146" t="s">
        <v>21</v>
      </c>
      <c r="AA299" s="146" t="s">
        <v>21</v>
      </c>
      <c r="AB299" s="146" t="s">
        <v>21</v>
      </c>
      <c r="AC299" s="146" t="s">
        <v>229</v>
      </c>
      <c r="AD299" s="146" t="s">
        <v>229</v>
      </c>
      <c r="AE299" s="146" t="s">
        <v>229</v>
      </c>
      <c r="AF299" s="146" t="s">
        <v>229</v>
      </c>
      <c r="AG299" s="146" t="s">
        <v>229</v>
      </c>
      <c r="AH299" s="146" t="s">
        <v>229</v>
      </c>
      <c r="AI299" s="146" t="s">
        <v>229</v>
      </c>
      <c r="AJ299" s="146" t="s">
        <v>229</v>
      </c>
      <c r="AK299" s="146" t="s">
        <v>229</v>
      </c>
      <c r="AL299" s="146" t="s">
        <v>229</v>
      </c>
      <c r="AM299" s="146" t="s">
        <v>229</v>
      </c>
      <c r="AN299" s="146" t="s">
        <v>3045</v>
      </c>
      <c r="AO299" s="146" t="s">
        <v>3046</v>
      </c>
      <c r="AP299" s="146" t="s">
        <v>3047</v>
      </c>
      <c r="AQ299" s="146" t="s">
        <v>3048</v>
      </c>
      <c r="AR299" s="105"/>
      <c r="AS299" s="105"/>
      <c r="AT299" s="147"/>
      <c r="AU299" s="147"/>
      <c r="AV299" s="147"/>
      <c r="AW299" s="146"/>
      <c r="AX299" s="147"/>
      <c r="AY299" s="147"/>
      <c r="AZ299" s="149"/>
      <c r="BA299" s="146" t="s">
        <v>3049</v>
      </c>
      <c r="BB299" s="146" t="s">
        <v>3050</v>
      </c>
      <c r="BC299" s="100"/>
      <c r="BD299" s="149"/>
      <c r="BE299" s="149"/>
      <c r="BF299" s="149"/>
      <c r="BG299" s="149"/>
      <c r="BH299" s="149"/>
      <c r="BI299" s="100" t="str">
        <f>IFERROR(__xludf.DUMMYFUNCTION("IF(OR(REGEXMATCH(I299,""Peraturan Walikota""),REGEXMATCH(I299,""Peraturan Bupati""),REGEXMATCH(I299,""PERATURAN BUPATI""),REGEXMATCH(I299,""PERATURAN WALIKOTA"")),""Ada"",""Tidak Ada"")"),"Tidak Ada")</f>
        <v>Tidak Ada</v>
      </c>
      <c r="BJ299" s="98" t="str">
        <f t="shared" si="51"/>
        <v>Tidak Ada</v>
      </c>
      <c r="BK299" s="96" t="str">
        <f t="shared" si="52"/>
        <v>Tidak Ada</v>
      </c>
      <c r="BL299" s="98" t="str">
        <f t="shared" si="33"/>
        <v>Tidak Lengkap</v>
      </c>
      <c r="BM299" s="98" t="str">
        <f t="shared" si="34"/>
        <v>Tidak Lengkap</v>
      </c>
    </row>
    <row r="300">
      <c r="A300" s="96" t="s">
        <v>64</v>
      </c>
      <c r="B300" s="97">
        <v>293.0</v>
      </c>
      <c r="C300" s="96" t="s">
        <v>3051</v>
      </c>
      <c r="D300" s="96" t="s">
        <v>3052</v>
      </c>
      <c r="E300" s="96" t="s">
        <v>3053</v>
      </c>
      <c r="F300" s="96">
        <v>8.12385775E10</v>
      </c>
      <c r="G300" s="96">
        <v>8.12385775E10</v>
      </c>
      <c r="H300" s="96" t="s">
        <v>3054</v>
      </c>
      <c r="I300" s="96" t="s">
        <v>3055</v>
      </c>
      <c r="J300" s="97">
        <v>2024.0</v>
      </c>
      <c r="K300" s="97" t="s">
        <v>223</v>
      </c>
      <c r="L300" s="96" t="s">
        <v>3056</v>
      </c>
      <c r="M300" s="103" t="s">
        <v>3057</v>
      </c>
      <c r="N300" s="96" t="s">
        <v>449</v>
      </c>
      <c r="O300" s="96" t="s">
        <v>253</v>
      </c>
      <c r="P300" s="96" t="s">
        <v>369</v>
      </c>
      <c r="Q300" s="96" t="s">
        <v>300</v>
      </c>
      <c r="R300" s="96" t="s">
        <v>9</v>
      </c>
      <c r="S300" s="96" t="s">
        <v>21</v>
      </c>
      <c r="T300" s="96" t="s">
        <v>9</v>
      </c>
      <c r="U300" s="96" t="s">
        <v>21</v>
      </c>
      <c r="V300" s="96" t="s">
        <v>9</v>
      </c>
      <c r="W300" s="96" t="s">
        <v>21</v>
      </c>
      <c r="X300" s="96" t="s">
        <v>21</v>
      </c>
      <c r="Y300" s="96" t="s">
        <v>21</v>
      </c>
      <c r="Z300" s="96" t="s">
        <v>21</v>
      </c>
      <c r="AA300" s="96" t="s">
        <v>9</v>
      </c>
      <c r="AB300" s="96" t="s">
        <v>9</v>
      </c>
      <c r="AC300" s="96" t="s">
        <v>228</v>
      </c>
      <c r="AD300" s="96" t="s">
        <v>228</v>
      </c>
      <c r="AE300" s="96" t="s">
        <v>229</v>
      </c>
      <c r="AF300" s="96" t="s">
        <v>229</v>
      </c>
      <c r="AG300" s="96" t="s">
        <v>229</v>
      </c>
      <c r="AH300" s="96" t="s">
        <v>228</v>
      </c>
      <c r="AI300" s="96" t="s">
        <v>228</v>
      </c>
      <c r="AJ300" s="96" t="s">
        <v>228</v>
      </c>
      <c r="AK300" s="96" t="s">
        <v>229</v>
      </c>
      <c r="AL300" s="96" t="s">
        <v>228</v>
      </c>
      <c r="AM300" s="96" t="s">
        <v>228</v>
      </c>
      <c r="AN300" s="96" t="s">
        <v>370</v>
      </c>
      <c r="AO300" s="96" t="s">
        <v>3058</v>
      </c>
      <c r="AP300" s="96" t="s">
        <v>3059</v>
      </c>
      <c r="AQ300" s="98"/>
      <c r="AR300" s="98"/>
      <c r="AS300" s="98"/>
      <c r="AT300" s="98"/>
      <c r="AU300" s="98"/>
      <c r="AV300" s="98"/>
      <c r="AW300" s="104"/>
      <c r="AX300" s="96" t="s">
        <v>231</v>
      </c>
      <c r="AY300" s="98"/>
      <c r="AZ300" s="98"/>
      <c r="BA300" s="96"/>
      <c r="BB300" s="96"/>
      <c r="BC300" s="100">
        <f t="shared" ref="BC300:BC302" si="53">COUNTIF(AC300:AM300,"Sudah")</f>
        <v>7</v>
      </c>
      <c r="BD300" s="101"/>
      <c r="BE300" s="101"/>
      <c r="BF300" s="101"/>
      <c r="BG300" s="101"/>
      <c r="BH300" s="101"/>
      <c r="BI300" s="100" t="str">
        <f>IFERROR(__xludf.DUMMYFUNCTION("IF(OR(REGEXMATCH(I300,""Peraturan Walikota""),REGEXMATCH(I300,""Peraturan Bupati""),REGEXMATCH(I300,""PERATURAN BUPATI""),REGEXMATCH(I300,""PERATURAN WALIKOTA"")),""Ada"",""Tidak Ada"")"),"Ada")</f>
        <v>Ada</v>
      </c>
      <c r="BJ300" s="98" t="str">
        <f t="shared" si="51"/>
        <v>Ada</v>
      </c>
      <c r="BK300" s="96" t="str">
        <f t="shared" si="52"/>
        <v>Ada</v>
      </c>
      <c r="BL300" s="98" t="str">
        <f t="shared" si="33"/>
        <v>Tidak Lengkap</v>
      </c>
      <c r="BM300" s="98" t="str">
        <f t="shared" si="34"/>
        <v>Tidak Lengkap</v>
      </c>
    </row>
    <row r="301">
      <c r="A301" s="96" t="s">
        <v>64</v>
      </c>
      <c r="B301" s="97">
        <v>294.0</v>
      </c>
      <c r="C301" s="96" t="s">
        <v>3060</v>
      </c>
      <c r="D301" s="96" t="s">
        <v>3061</v>
      </c>
      <c r="E301" s="96" t="s">
        <v>3062</v>
      </c>
      <c r="F301" s="96">
        <v>8.2145813285E10</v>
      </c>
      <c r="G301" s="96">
        <v>8.2145813285E10</v>
      </c>
      <c r="H301" s="96" t="s">
        <v>11</v>
      </c>
      <c r="I301" s="96" t="s">
        <v>3063</v>
      </c>
      <c r="J301" s="97">
        <v>2021.0</v>
      </c>
      <c r="K301" s="97" t="s">
        <v>223</v>
      </c>
      <c r="L301" s="96">
        <v>8.2145813285E10</v>
      </c>
      <c r="M301" s="103" t="s">
        <v>3064</v>
      </c>
      <c r="N301" s="96" t="s">
        <v>784</v>
      </c>
      <c r="O301" s="96" t="s">
        <v>253</v>
      </c>
      <c r="P301" s="96" t="s">
        <v>369</v>
      </c>
      <c r="Q301" s="96" t="s">
        <v>300</v>
      </c>
      <c r="R301" s="96" t="s">
        <v>9</v>
      </c>
      <c r="S301" s="96" t="s">
        <v>21</v>
      </c>
      <c r="T301" s="96" t="s">
        <v>21</v>
      </c>
      <c r="U301" s="96" t="s">
        <v>21</v>
      </c>
      <c r="V301" s="96" t="s">
        <v>21</v>
      </c>
      <c r="W301" s="96" t="s">
        <v>21</v>
      </c>
      <c r="X301" s="96" t="s">
        <v>21</v>
      </c>
      <c r="Y301" s="96" t="s">
        <v>21</v>
      </c>
      <c r="Z301" s="96" t="s">
        <v>9</v>
      </c>
      <c r="AA301" s="96" t="s">
        <v>21</v>
      </c>
      <c r="AB301" s="96" t="s">
        <v>21</v>
      </c>
      <c r="AC301" s="96" t="s">
        <v>228</v>
      </c>
      <c r="AD301" s="96" t="s">
        <v>228</v>
      </c>
      <c r="AE301" s="96" t="s">
        <v>229</v>
      </c>
      <c r="AF301" s="96" t="s">
        <v>228</v>
      </c>
      <c r="AG301" s="96" t="s">
        <v>228</v>
      </c>
      <c r="AH301" s="96" t="s">
        <v>229</v>
      </c>
      <c r="AI301" s="96" t="s">
        <v>228</v>
      </c>
      <c r="AJ301" s="96" t="s">
        <v>229</v>
      </c>
      <c r="AK301" s="96" t="s">
        <v>229</v>
      </c>
      <c r="AL301" s="96" t="s">
        <v>229</v>
      </c>
      <c r="AM301" s="96" t="s">
        <v>228</v>
      </c>
      <c r="AN301" s="102" t="s">
        <v>3065</v>
      </c>
      <c r="AO301" s="96" t="s">
        <v>3066</v>
      </c>
      <c r="AP301" s="96" t="s">
        <v>411</v>
      </c>
      <c r="AQ301" s="98"/>
      <c r="AR301" s="98"/>
      <c r="AS301" s="98"/>
      <c r="AT301" s="98"/>
      <c r="AU301" s="98"/>
      <c r="AV301" s="96" t="s">
        <v>231</v>
      </c>
      <c r="AW301" s="104"/>
      <c r="AX301" s="98"/>
      <c r="AY301" s="98"/>
      <c r="AZ301" s="98"/>
      <c r="BA301" s="96"/>
      <c r="BB301" s="96"/>
      <c r="BC301" s="100">
        <f t="shared" si="53"/>
        <v>6</v>
      </c>
      <c r="BD301" s="101"/>
      <c r="BE301" s="101"/>
      <c r="BF301" s="101"/>
      <c r="BG301" s="101"/>
      <c r="BH301" s="101"/>
      <c r="BI301" s="100" t="str">
        <f>IFERROR(__xludf.DUMMYFUNCTION("IF(OR(REGEXMATCH(I301,""Peraturan Walikota""),REGEXMATCH(I301,""Peraturan Bupati""),REGEXMATCH(I301,""PERATURAN BUPATI""),REGEXMATCH(I301,""PERATURAN WALIKOTA"")),""Ada"",""Tidak Ada"")"),"Ada")</f>
        <v>Ada</v>
      </c>
      <c r="BJ301" s="98" t="str">
        <f t="shared" si="51"/>
        <v>Ada</v>
      </c>
      <c r="BK301" s="96" t="str">
        <f t="shared" si="52"/>
        <v>Ada</v>
      </c>
      <c r="BL301" s="98" t="str">
        <f t="shared" si="33"/>
        <v>Tidak Lengkap</v>
      </c>
      <c r="BM301" s="98" t="str">
        <f t="shared" si="34"/>
        <v>Tidak Lengkap</v>
      </c>
    </row>
    <row r="302">
      <c r="A302" s="96" t="s">
        <v>64</v>
      </c>
      <c r="B302" s="97">
        <v>295.0</v>
      </c>
      <c r="C302" s="96" t="s">
        <v>3067</v>
      </c>
      <c r="D302" s="96" t="s">
        <v>3068</v>
      </c>
      <c r="E302" s="96" t="s">
        <v>3069</v>
      </c>
      <c r="F302" s="96" t="s">
        <v>237</v>
      </c>
      <c r="G302" s="96" t="s">
        <v>237</v>
      </c>
      <c r="H302" s="96" t="s">
        <v>11</v>
      </c>
      <c r="I302" s="96" t="s">
        <v>3070</v>
      </c>
      <c r="J302" s="97">
        <v>2023.0</v>
      </c>
      <c r="K302" s="97" t="s">
        <v>387</v>
      </c>
      <c r="L302" s="96" t="s">
        <v>237</v>
      </c>
      <c r="M302" s="96" t="s">
        <v>237</v>
      </c>
      <c r="N302" s="96" t="s">
        <v>3071</v>
      </c>
      <c r="O302" s="96" t="s">
        <v>884</v>
      </c>
      <c r="P302" s="96" t="s">
        <v>647</v>
      </c>
      <c r="Q302" s="96" t="s">
        <v>300</v>
      </c>
      <c r="R302" s="96" t="s">
        <v>21</v>
      </c>
      <c r="S302" s="96" t="s">
        <v>21</v>
      </c>
      <c r="T302" s="96" t="s">
        <v>21</v>
      </c>
      <c r="U302" s="96" t="s">
        <v>21</v>
      </c>
      <c r="V302" s="96" t="s">
        <v>21</v>
      </c>
      <c r="W302" s="96" t="s">
        <v>21</v>
      </c>
      <c r="X302" s="96" t="s">
        <v>21</v>
      </c>
      <c r="Y302" s="96" t="s">
        <v>21</v>
      </c>
      <c r="Z302" s="96" t="s">
        <v>9</v>
      </c>
      <c r="AA302" s="96" t="s">
        <v>21</v>
      </c>
      <c r="AB302" s="96" t="s">
        <v>21</v>
      </c>
      <c r="AC302" s="96" t="s">
        <v>228</v>
      </c>
      <c r="AD302" s="96" t="s">
        <v>228</v>
      </c>
      <c r="AE302" s="96" t="s">
        <v>229</v>
      </c>
      <c r="AF302" s="96" t="s">
        <v>228</v>
      </c>
      <c r="AG302" s="96" t="s">
        <v>229</v>
      </c>
      <c r="AH302" s="96" t="s">
        <v>228</v>
      </c>
      <c r="AI302" s="96" t="s">
        <v>229</v>
      </c>
      <c r="AJ302" s="96" t="s">
        <v>228</v>
      </c>
      <c r="AK302" s="96" t="s">
        <v>229</v>
      </c>
      <c r="AL302" s="96" t="s">
        <v>228</v>
      </c>
      <c r="AM302" s="96" t="s">
        <v>229</v>
      </c>
      <c r="AN302" s="96" t="s">
        <v>370</v>
      </c>
      <c r="AO302" s="96">
        <v>30.0</v>
      </c>
      <c r="AP302" s="96" t="s">
        <v>317</v>
      </c>
      <c r="AQ302" s="98"/>
      <c r="AR302" s="96"/>
      <c r="AS302" s="98"/>
      <c r="AT302" s="98"/>
      <c r="AU302" s="98"/>
      <c r="AV302" s="98"/>
      <c r="AW302" s="104"/>
      <c r="AX302" s="96" t="s">
        <v>231</v>
      </c>
      <c r="AY302" s="98"/>
      <c r="AZ302" s="98"/>
      <c r="BA302" s="96"/>
      <c r="BB302" s="96"/>
      <c r="BC302" s="100">
        <f t="shared" si="53"/>
        <v>6</v>
      </c>
      <c r="BD302" s="101"/>
      <c r="BE302" s="101"/>
      <c r="BF302" s="101"/>
      <c r="BG302" s="101"/>
      <c r="BH302" s="101"/>
      <c r="BI302" s="100" t="str">
        <f>IFERROR(__xludf.DUMMYFUNCTION("IF(OR(REGEXMATCH(I302,""Peraturan Walikota""),REGEXMATCH(I302,""Peraturan Bupati""),REGEXMATCH(I302,""PERATURAN BUPATI""),REGEXMATCH(I302,""PERATURAN WALIKOTA"")),""Ada"",""Tidak Ada"")"),"Ada")</f>
        <v>Ada</v>
      </c>
      <c r="BJ302" s="98" t="str">
        <f t="shared" si="51"/>
        <v>Tidak Ada</v>
      </c>
      <c r="BK302" s="96" t="str">
        <f t="shared" si="52"/>
        <v>Tidak Ada</v>
      </c>
      <c r="BL302" s="98" t="str">
        <f t="shared" si="33"/>
        <v>Tidak Lengkap</v>
      </c>
      <c r="BM302" s="98" t="str">
        <f t="shared" si="34"/>
        <v>Tidak Lengkap</v>
      </c>
    </row>
    <row r="303">
      <c r="A303" s="96" t="s">
        <v>64</v>
      </c>
      <c r="B303" s="97">
        <v>296.0</v>
      </c>
      <c r="C303" s="96" t="s">
        <v>3072</v>
      </c>
      <c r="D303" s="96" t="s">
        <v>3073</v>
      </c>
      <c r="E303" s="96" t="s">
        <v>3074</v>
      </c>
      <c r="F303" s="96">
        <v>8.226610831E10</v>
      </c>
      <c r="G303" s="96">
        <v>8.226610831E10</v>
      </c>
      <c r="H303" s="96"/>
      <c r="I303" s="96"/>
      <c r="J303" s="97"/>
      <c r="K303" s="97"/>
      <c r="L303" s="96">
        <v>8.1319217578E10</v>
      </c>
      <c r="M303" s="96" t="s">
        <v>3075</v>
      </c>
      <c r="N303" s="96" t="s">
        <v>449</v>
      </c>
      <c r="O303" s="96" t="s">
        <v>253</v>
      </c>
      <c r="P303" s="96" t="s">
        <v>369</v>
      </c>
      <c r="Q303" s="96" t="s">
        <v>300</v>
      </c>
      <c r="R303" s="96" t="s">
        <v>3076</v>
      </c>
      <c r="S303" s="96" t="s">
        <v>9</v>
      </c>
      <c r="T303" s="96" t="s">
        <v>21</v>
      </c>
      <c r="U303" s="96" t="s">
        <v>21</v>
      </c>
      <c r="V303" s="96" t="s">
        <v>9</v>
      </c>
      <c r="W303" s="96" t="s">
        <v>9</v>
      </c>
      <c r="X303" s="96" t="s">
        <v>301</v>
      </c>
      <c r="Y303" s="96" t="s">
        <v>21</v>
      </c>
      <c r="Z303" s="96" t="s">
        <v>9</v>
      </c>
      <c r="AA303" s="96" t="s">
        <v>9</v>
      </c>
      <c r="AB303" s="96" t="s">
        <v>9</v>
      </c>
      <c r="AC303" s="96" t="s">
        <v>228</v>
      </c>
      <c r="AD303" s="96" t="s">
        <v>228</v>
      </c>
      <c r="AE303" s="96" t="s">
        <v>228</v>
      </c>
      <c r="AF303" s="96" t="s">
        <v>228</v>
      </c>
      <c r="AG303" s="96" t="s">
        <v>228</v>
      </c>
      <c r="AH303" s="96" t="s">
        <v>228</v>
      </c>
      <c r="AI303" s="96" t="s">
        <v>228</v>
      </c>
      <c r="AJ303" s="96" t="s">
        <v>228</v>
      </c>
      <c r="AK303" s="96" t="s">
        <v>228</v>
      </c>
      <c r="AL303" s="96" t="s">
        <v>228</v>
      </c>
      <c r="AM303" s="96" t="s">
        <v>228</v>
      </c>
      <c r="AN303" s="96" t="s">
        <v>370</v>
      </c>
      <c r="AO303" s="96">
        <v>100.0</v>
      </c>
      <c r="AP303" s="96" t="s">
        <v>317</v>
      </c>
      <c r="AQ303" s="98"/>
      <c r="AR303" s="96"/>
      <c r="AS303" s="98"/>
      <c r="AT303" s="98"/>
      <c r="AU303" s="98"/>
      <c r="AV303" s="98"/>
      <c r="AW303" s="104"/>
      <c r="AX303" s="96"/>
      <c r="AY303" s="98"/>
      <c r="AZ303" s="96"/>
      <c r="BA303" s="96" t="s">
        <v>3077</v>
      </c>
      <c r="BB303" s="96"/>
      <c r="BC303" s="100"/>
      <c r="BD303" s="101"/>
      <c r="BE303" s="101"/>
      <c r="BF303" s="101"/>
      <c r="BG303" s="101"/>
      <c r="BH303" s="101"/>
      <c r="BI303" s="100" t="str">
        <f>IFERROR(__xludf.DUMMYFUNCTION("IF(OR(REGEXMATCH(I303,""Peraturan Walikota""),REGEXMATCH(I303,""Peraturan Bupati""),REGEXMATCH(I303,""PERATURAN BUPATI""),REGEXMATCH(I303,""PERATURAN WALIKOTA"")),""Ada"",""Tidak Ada"")"),"Tidak Ada")</f>
        <v>Tidak Ada</v>
      </c>
      <c r="BJ303" s="98" t="str">
        <f t="shared" si="51"/>
        <v>Ada</v>
      </c>
      <c r="BK303" s="96" t="str">
        <f t="shared" si="52"/>
        <v>Ada</v>
      </c>
      <c r="BL303" s="98" t="str">
        <f t="shared" si="33"/>
        <v>Tidak Lengkap</v>
      </c>
      <c r="BM303" s="98" t="str">
        <f t="shared" si="34"/>
        <v>Tidak Lengkap</v>
      </c>
    </row>
    <row r="304">
      <c r="A304" s="96" t="s">
        <v>64</v>
      </c>
      <c r="B304" s="97">
        <v>297.0</v>
      </c>
      <c r="C304" s="96" t="s">
        <v>3078</v>
      </c>
      <c r="D304" s="96" t="s">
        <v>3079</v>
      </c>
      <c r="E304" s="96" t="s">
        <v>3080</v>
      </c>
      <c r="F304" s="96" t="s">
        <v>237</v>
      </c>
      <c r="G304" s="96" t="s">
        <v>3081</v>
      </c>
      <c r="H304" s="96" t="s">
        <v>3082</v>
      </c>
      <c r="I304" s="96" t="s">
        <v>3083</v>
      </c>
      <c r="J304" s="97">
        <v>2024.0</v>
      </c>
      <c r="K304" s="97" t="s">
        <v>223</v>
      </c>
      <c r="L304" s="96" t="s">
        <v>3084</v>
      </c>
      <c r="M304" s="96" t="s">
        <v>237</v>
      </c>
      <c r="N304" s="96" t="s">
        <v>449</v>
      </c>
      <c r="O304" s="96" t="s">
        <v>276</v>
      </c>
      <c r="P304" s="96" t="s">
        <v>647</v>
      </c>
      <c r="Q304" s="96" t="s">
        <v>300</v>
      </c>
      <c r="R304" s="96" t="s">
        <v>21</v>
      </c>
      <c r="S304" s="96" t="s">
        <v>21</v>
      </c>
      <c r="T304" s="96" t="s">
        <v>21</v>
      </c>
      <c r="U304" s="96" t="s">
        <v>21</v>
      </c>
      <c r="V304" s="96" t="s">
        <v>9</v>
      </c>
      <c r="W304" s="96" t="s">
        <v>21</v>
      </c>
      <c r="X304" s="96" t="s">
        <v>21</v>
      </c>
      <c r="Y304" s="96" t="s">
        <v>21</v>
      </c>
      <c r="Z304" s="96" t="s">
        <v>21</v>
      </c>
      <c r="AA304" s="96" t="s">
        <v>21</v>
      </c>
      <c r="AB304" s="96" t="s">
        <v>21</v>
      </c>
      <c r="AC304" s="96" t="s">
        <v>228</v>
      </c>
      <c r="AD304" s="96" t="s">
        <v>228</v>
      </c>
      <c r="AE304" s="96" t="s">
        <v>228</v>
      </c>
      <c r="AF304" s="96" t="s">
        <v>228</v>
      </c>
      <c r="AG304" s="96" t="s">
        <v>229</v>
      </c>
      <c r="AH304" s="96" t="s">
        <v>228</v>
      </c>
      <c r="AI304" s="96" t="s">
        <v>229</v>
      </c>
      <c r="AJ304" s="96" t="s">
        <v>228</v>
      </c>
      <c r="AK304" s="96" t="s">
        <v>229</v>
      </c>
      <c r="AL304" s="96" t="s">
        <v>228</v>
      </c>
      <c r="AM304" s="96" t="s">
        <v>228</v>
      </c>
      <c r="AN304" s="96" t="s">
        <v>3085</v>
      </c>
      <c r="AO304" s="104"/>
      <c r="AP304" s="96" t="s">
        <v>317</v>
      </c>
      <c r="AQ304" s="98"/>
      <c r="AR304" s="96" t="s">
        <v>231</v>
      </c>
      <c r="AS304" s="98"/>
      <c r="AT304" s="98"/>
      <c r="AU304" s="98"/>
      <c r="AV304" s="98"/>
      <c r="AW304" s="104"/>
      <c r="AX304" s="96" t="s">
        <v>231</v>
      </c>
      <c r="AY304" s="98"/>
      <c r="AZ304" s="98"/>
      <c r="BA304" s="96"/>
      <c r="BB304" s="96"/>
      <c r="BC304" s="100">
        <f>COUNTIF(AC304:AM304,"Sudah")</f>
        <v>8</v>
      </c>
      <c r="BD304" s="101"/>
      <c r="BE304" s="101"/>
      <c r="BF304" s="101"/>
      <c r="BG304" s="101"/>
      <c r="BH304" s="101"/>
      <c r="BI304" s="100" t="str">
        <f>IFERROR(__xludf.DUMMYFUNCTION("IF(OR(REGEXMATCH(I304,""Peraturan Walikota""),REGEXMATCH(I304,""Peraturan Bupati""),REGEXMATCH(I304,""PERATURAN BUPATI""),REGEXMATCH(I304,""PERATURAN WALIKOTA"")),""Ada"",""Tidak Ada"")"),"Ada")</f>
        <v>Ada</v>
      </c>
      <c r="BJ304" s="98" t="str">
        <f t="shared" si="51"/>
        <v>Ada</v>
      </c>
      <c r="BK304" s="96" t="str">
        <f t="shared" si="52"/>
        <v>Tidak Ada</v>
      </c>
      <c r="BL304" s="98" t="str">
        <f t="shared" si="33"/>
        <v>Tidak Lengkap</v>
      </c>
      <c r="BM304" s="98" t="str">
        <f t="shared" si="34"/>
        <v>Tidak Lengkap</v>
      </c>
    </row>
    <row r="305">
      <c r="A305" s="96" t="s">
        <v>64</v>
      </c>
      <c r="B305" s="97">
        <v>298.0</v>
      </c>
      <c r="C305" s="96" t="s">
        <v>3086</v>
      </c>
      <c r="D305" s="96"/>
      <c r="E305" s="96"/>
      <c r="F305" s="96"/>
      <c r="G305" s="96"/>
      <c r="H305" s="96"/>
      <c r="I305" s="96"/>
      <c r="J305" s="97"/>
      <c r="K305" s="97"/>
      <c r="L305" s="96"/>
      <c r="M305" s="96"/>
      <c r="N305" s="96"/>
      <c r="O305" s="96"/>
      <c r="P305" s="96"/>
      <c r="Q305" s="96"/>
      <c r="R305" s="96"/>
      <c r="S305" s="96"/>
      <c r="T305" s="96"/>
      <c r="U305" s="96"/>
      <c r="V305" s="96"/>
      <c r="W305" s="96"/>
      <c r="X305" s="96"/>
      <c r="Y305" s="96"/>
      <c r="Z305" s="96"/>
      <c r="AA305" s="96"/>
      <c r="AB305" s="96"/>
      <c r="AC305" s="96"/>
      <c r="AD305" s="96"/>
      <c r="AE305" s="96"/>
      <c r="AF305" s="96"/>
      <c r="AG305" s="96"/>
      <c r="AH305" s="96"/>
      <c r="AI305" s="96"/>
      <c r="AJ305" s="96"/>
      <c r="AK305" s="96"/>
      <c r="AL305" s="96"/>
      <c r="AM305" s="96"/>
      <c r="AN305" s="96"/>
      <c r="AO305" s="104"/>
      <c r="AP305" s="96"/>
      <c r="AQ305" s="98"/>
      <c r="AR305" s="96"/>
      <c r="AS305" s="98"/>
      <c r="AT305" s="98"/>
      <c r="AU305" s="98"/>
      <c r="AV305" s="98"/>
      <c r="AW305" s="104"/>
      <c r="AX305" s="96"/>
      <c r="AY305" s="98"/>
      <c r="AZ305" s="98"/>
      <c r="BA305" s="96"/>
      <c r="BB305" s="96"/>
      <c r="BC305" s="100"/>
      <c r="BD305" s="101"/>
      <c r="BE305" s="101"/>
      <c r="BF305" s="101"/>
      <c r="BG305" s="101"/>
      <c r="BH305" s="101"/>
      <c r="BI305" s="100" t="str">
        <f>IFERROR(__xludf.DUMMYFUNCTION("IF(OR(REGEXMATCH(I305,""Peraturan Walikota""),REGEXMATCH(I305,""Peraturan Bupati""),REGEXMATCH(I305,""PERATURAN BUPATI""),REGEXMATCH(I305,""PERATURAN WALIKOTA"")),""Ada"",""Tidak Ada"")"),"Tidak Ada")</f>
        <v>Tidak Ada</v>
      </c>
      <c r="BJ305" s="98"/>
      <c r="BK305" s="96"/>
      <c r="BL305" s="98" t="str">
        <f t="shared" si="33"/>
        <v>Tidak Lengkap</v>
      </c>
      <c r="BM305" s="98" t="str">
        <f t="shared" si="34"/>
        <v>Tidak Lengkap</v>
      </c>
    </row>
    <row r="306">
      <c r="A306" s="96" t="s">
        <v>64</v>
      </c>
      <c r="B306" s="97">
        <v>299.0</v>
      </c>
      <c r="C306" s="96" t="s">
        <v>3087</v>
      </c>
      <c r="D306" s="96"/>
      <c r="E306" s="96"/>
      <c r="F306" s="96"/>
      <c r="G306" s="96"/>
      <c r="H306" s="96"/>
      <c r="I306" s="96"/>
      <c r="J306" s="97"/>
      <c r="K306" s="97"/>
      <c r="L306" s="96"/>
      <c r="M306" s="96"/>
      <c r="N306" s="96"/>
      <c r="O306" s="96"/>
      <c r="P306" s="96"/>
      <c r="Q306" s="96"/>
      <c r="R306" s="96"/>
      <c r="S306" s="96"/>
      <c r="T306" s="96"/>
      <c r="U306" s="96"/>
      <c r="V306" s="96"/>
      <c r="W306" s="96"/>
      <c r="X306" s="96"/>
      <c r="Y306" s="96"/>
      <c r="Z306" s="96"/>
      <c r="AA306" s="96"/>
      <c r="AB306" s="96"/>
      <c r="AC306" s="96"/>
      <c r="AD306" s="96"/>
      <c r="AE306" s="96"/>
      <c r="AF306" s="96"/>
      <c r="AG306" s="96"/>
      <c r="AH306" s="96"/>
      <c r="AI306" s="96"/>
      <c r="AJ306" s="96"/>
      <c r="AK306" s="96"/>
      <c r="AL306" s="96"/>
      <c r="AM306" s="96"/>
      <c r="AN306" s="96"/>
      <c r="AO306" s="104"/>
      <c r="AP306" s="96"/>
      <c r="AQ306" s="98"/>
      <c r="AR306" s="96"/>
      <c r="AS306" s="98"/>
      <c r="AT306" s="98"/>
      <c r="AU306" s="98"/>
      <c r="AV306" s="98"/>
      <c r="AW306" s="104"/>
      <c r="AX306" s="96"/>
      <c r="AY306" s="98"/>
      <c r="AZ306" s="98"/>
      <c r="BA306" s="96"/>
      <c r="BB306" s="96"/>
      <c r="BC306" s="100"/>
      <c r="BD306" s="101"/>
      <c r="BE306" s="101"/>
      <c r="BF306" s="101"/>
      <c r="BG306" s="101"/>
      <c r="BH306" s="101"/>
      <c r="BI306" s="100" t="str">
        <f>IFERROR(__xludf.DUMMYFUNCTION("IF(OR(REGEXMATCH(I306,""Peraturan Walikota""),REGEXMATCH(I306,""Peraturan Bupati""),REGEXMATCH(I306,""PERATURAN BUPATI""),REGEXMATCH(I306,""PERATURAN WALIKOTA"")),""Ada"",""Tidak Ada"")"),"Tidak Ada")</f>
        <v>Tidak Ada</v>
      </c>
      <c r="BJ306" s="98"/>
      <c r="BK306" s="96"/>
      <c r="BL306" s="98" t="str">
        <f t="shared" si="33"/>
        <v>Tidak Lengkap</v>
      </c>
      <c r="BM306" s="98" t="str">
        <f t="shared" si="34"/>
        <v>Tidak Lengkap</v>
      </c>
    </row>
    <row r="307">
      <c r="A307" s="96" t="s">
        <v>64</v>
      </c>
      <c r="B307" s="97">
        <v>300.0</v>
      </c>
      <c r="C307" s="96" t="s">
        <v>3088</v>
      </c>
      <c r="D307" s="96"/>
      <c r="E307" s="96"/>
      <c r="F307" s="96"/>
      <c r="G307" s="96"/>
      <c r="H307" s="96"/>
      <c r="I307" s="96"/>
      <c r="J307" s="97"/>
      <c r="K307" s="97"/>
      <c r="L307" s="96"/>
      <c r="M307" s="96"/>
      <c r="N307" s="96"/>
      <c r="O307" s="96"/>
      <c r="P307" s="96"/>
      <c r="Q307" s="96"/>
      <c r="R307" s="96"/>
      <c r="S307" s="96"/>
      <c r="T307" s="96"/>
      <c r="U307" s="96"/>
      <c r="V307" s="96"/>
      <c r="W307" s="96"/>
      <c r="X307" s="96"/>
      <c r="Y307" s="96"/>
      <c r="Z307" s="96"/>
      <c r="AA307" s="96"/>
      <c r="AB307" s="96"/>
      <c r="AC307" s="96"/>
      <c r="AD307" s="96"/>
      <c r="AE307" s="96"/>
      <c r="AF307" s="96"/>
      <c r="AG307" s="96"/>
      <c r="AH307" s="96"/>
      <c r="AI307" s="96"/>
      <c r="AJ307" s="96"/>
      <c r="AK307" s="96"/>
      <c r="AL307" s="96"/>
      <c r="AM307" s="96"/>
      <c r="AN307" s="96"/>
      <c r="AO307" s="104"/>
      <c r="AP307" s="96"/>
      <c r="AQ307" s="98"/>
      <c r="AR307" s="96"/>
      <c r="AS307" s="98"/>
      <c r="AT307" s="98"/>
      <c r="AU307" s="98"/>
      <c r="AV307" s="98"/>
      <c r="AW307" s="104"/>
      <c r="AX307" s="96"/>
      <c r="AY307" s="98"/>
      <c r="AZ307" s="98"/>
      <c r="BA307" s="96"/>
      <c r="BB307" s="96"/>
      <c r="BC307" s="100"/>
      <c r="BD307" s="101"/>
      <c r="BE307" s="101"/>
      <c r="BF307" s="101"/>
      <c r="BG307" s="101"/>
      <c r="BH307" s="101"/>
      <c r="BI307" s="100" t="str">
        <f>IFERROR(__xludf.DUMMYFUNCTION("IF(OR(REGEXMATCH(I307,""Peraturan Walikota""),REGEXMATCH(I307,""Peraturan Bupati""),REGEXMATCH(I307,""PERATURAN BUPATI""),REGEXMATCH(I307,""PERATURAN WALIKOTA"")),""Ada"",""Tidak Ada"")"),"Tidak Ada")</f>
        <v>Tidak Ada</v>
      </c>
      <c r="BJ307" s="98"/>
      <c r="BK307" s="96"/>
      <c r="BL307" s="98" t="str">
        <f t="shared" si="33"/>
        <v>Tidak Lengkap</v>
      </c>
      <c r="BM307" s="98" t="str">
        <f t="shared" si="34"/>
        <v>Tidak Lengkap</v>
      </c>
    </row>
    <row r="308">
      <c r="A308" s="96" t="s">
        <v>64</v>
      </c>
      <c r="B308" s="97">
        <v>301.0</v>
      </c>
      <c r="C308" s="96" t="s">
        <v>3089</v>
      </c>
      <c r="D308" s="96"/>
      <c r="E308" s="96"/>
      <c r="F308" s="96"/>
      <c r="G308" s="96"/>
      <c r="H308" s="96"/>
      <c r="I308" s="96"/>
      <c r="J308" s="97"/>
      <c r="K308" s="97"/>
      <c r="L308" s="96"/>
      <c r="M308" s="96"/>
      <c r="N308" s="96"/>
      <c r="O308" s="96"/>
      <c r="P308" s="96"/>
      <c r="Q308" s="96"/>
      <c r="R308" s="96"/>
      <c r="S308" s="96"/>
      <c r="T308" s="96"/>
      <c r="U308" s="96"/>
      <c r="V308" s="96"/>
      <c r="W308" s="96"/>
      <c r="X308" s="96"/>
      <c r="Y308" s="96"/>
      <c r="Z308" s="96"/>
      <c r="AA308" s="96"/>
      <c r="AB308" s="96"/>
      <c r="AC308" s="96"/>
      <c r="AD308" s="96"/>
      <c r="AE308" s="96"/>
      <c r="AF308" s="96"/>
      <c r="AG308" s="96"/>
      <c r="AH308" s="96"/>
      <c r="AI308" s="96"/>
      <c r="AJ308" s="96"/>
      <c r="AK308" s="96"/>
      <c r="AL308" s="96"/>
      <c r="AM308" s="96"/>
      <c r="AN308" s="96"/>
      <c r="AO308" s="104"/>
      <c r="AP308" s="96"/>
      <c r="AQ308" s="98"/>
      <c r="AR308" s="96"/>
      <c r="AS308" s="98"/>
      <c r="AT308" s="98"/>
      <c r="AU308" s="98"/>
      <c r="AV308" s="98"/>
      <c r="AW308" s="104"/>
      <c r="AX308" s="96"/>
      <c r="AY308" s="98"/>
      <c r="AZ308" s="98"/>
      <c r="BA308" s="96"/>
      <c r="BB308" s="96"/>
      <c r="BC308" s="100"/>
      <c r="BD308" s="101"/>
      <c r="BE308" s="101"/>
      <c r="BF308" s="101"/>
      <c r="BG308" s="101"/>
      <c r="BH308" s="101"/>
      <c r="BI308" s="100" t="str">
        <f>IFERROR(__xludf.DUMMYFUNCTION("IF(OR(REGEXMATCH(I308,""Peraturan Walikota""),REGEXMATCH(I308,""Peraturan Bupati""),REGEXMATCH(I308,""PERATURAN BUPATI""),REGEXMATCH(I308,""PERATURAN WALIKOTA"")),""Ada"",""Tidak Ada"")"),"Tidak Ada")</f>
        <v>Tidak Ada</v>
      </c>
      <c r="BJ308" s="98"/>
      <c r="BK308" s="96"/>
      <c r="BL308" s="98" t="str">
        <f t="shared" si="33"/>
        <v>Tidak Lengkap</v>
      </c>
      <c r="BM308" s="98" t="str">
        <f t="shared" si="34"/>
        <v>Tidak Lengkap</v>
      </c>
    </row>
    <row r="309">
      <c r="A309" s="96" t="s">
        <v>64</v>
      </c>
      <c r="B309" s="97">
        <v>302.0</v>
      </c>
      <c r="C309" s="96" t="s">
        <v>3090</v>
      </c>
      <c r="D309" s="96"/>
      <c r="E309" s="96"/>
      <c r="F309" s="96"/>
      <c r="G309" s="96"/>
      <c r="H309" s="96"/>
      <c r="I309" s="96"/>
      <c r="J309" s="97"/>
      <c r="K309" s="97"/>
      <c r="L309" s="96"/>
      <c r="M309" s="96"/>
      <c r="N309" s="96"/>
      <c r="O309" s="96"/>
      <c r="P309" s="96"/>
      <c r="Q309" s="96"/>
      <c r="R309" s="96"/>
      <c r="S309" s="96"/>
      <c r="T309" s="96"/>
      <c r="U309" s="96"/>
      <c r="V309" s="96"/>
      <c r="W309" s="96"/>
      <c r="X309" s="96"/>
      <c r="Y309" s="96"/>
      <c r="Z309" s="96"/>
      <c r="AA309" s="96"/>
      <c r="AB309" s="96"/>
      <c r="AC309" s="96"/>
      <c r="AD309" s="96"/>
      <c r="AE309" s="96"/>
      <c r="AF309" s="96"/>
      <c r="AG309" s="96"/>
      <c r="AH309" s="96"/>
      <c r="AI309" s="96"/>
      <c r="AJ309" s="96"/>
      <c r="AK309" s="96"/>
      <c r="AL309" s="96"/>
      <c r="AM309" s="96"/>
      <c r="AN309" s="96"/>
      <c r="AO309" s="104"/>
      <c r="AP309" s="96"/>
      <c r="AQ309" s="98"/>
      <c r="AR309" s="96"/>
      <c r="AS309" s="98"/>
      <c r="AT309" s="98"/>
      <c r="AU309" s="98"/>
      <c r="AV309" s="98"/>
      <c r="AW309" s="104"/>
      <c r="AX309" s="96"/>
      <c r="AY309" s="98"/>
      <c r="AZ309" s="98"/>
      <c r="BA309" s="96"/>
      <c r="BB309" s="96"/>
      <c r="BC309" s="100"/>
      <c r="BD309" s="101"/>
      <c r="BE309" s="101"/>
      <c r="BF309" s="101"/>
      <c r="BG309" s="101"/>
      <c r="BH309" s="101"/>
      <c r="BI309" s="100" t="str">
        <f>IFERROR(__xludf.DUMMYFUNCTION("IF(OR(REGEXMATCH(I309,""Peraturan Walikota""),REGEXMATCH(I309,""Peraturan Bupati""),REGEXMATCH(I309,""PERATURAN BUPATI""),REGEXMATCH(I309,""PERATURAN WALIKOTA"")),""Ada"",""Tidak Ada"")"),"Tidak Ada")</f>
        <v>Tidak Ada</v>
      </c>
      <c r="BJ309" s="98"/>
      <c r="BK309" s="96"/>
      <c r="BL309" s="98" t="str">
        <f t="shared" si="33"/>
        <v>Tidak Lengkap</v>
      </c>
      <c r="BM309" s="98" t="str">
        <f t="shared" si="34"/>
        <v>Tidak Lengkap</v>
      </c>
    </row>
    <row r="310">
      <c r="A310" s="96" t="s">
        <v>64</v>
      </c>
      <c r="B310" s="97">
        <v>303.0</v>
      </c>
      <c r="C310" s="112" t="s">
        <v>3091</v>
      </c>
      <c r="D310" s="96"/>
      <c r="E310" s="96"/>
      <c r="F310" s="96"/>
      <c r="G310" s="96"/>
      <c r="H310" s="96"/>
      <c r="I310" s="96" t="s">
        <v>3092</v>
      </c>
      <c r="J310" s="97">
        <v>2025.0</v>
      </c>
      <c r="K310" s="97" t="s">
        <v>223</v>
      </c>
      <c r="L310" s="96"/>
      <c r="M310" s="96"/>
      <c r="N310" s="96"/>
      <c r="O310" s="96"/>
      <c r="P310" s="96"/>
      <c r="Q310" s="96"/>
      <c r="R310" s="96"/>
      <c r="S310" s="96"/>
      <c r="T310" s="96"/>
      <c r="U310" s="96"/>
      <c r="V310" s="96"/>
      <c r="W310" s="96"/>
      <c r="X310" s="96"/>
      <c r="Y310" s="96"/>
      <c r="Z310" s="96"/>
      <c r="AA310" s="96"/>
      <c r="AB310" s="96"/>
      <c r="AC310" s="96"/>
      <c r="AD310" s="96"/>
      <c r="AE310" s="96"/>
      <c r="AF310" s="96"/>
      <c r="AG310" s="96"/>
      <c r="AH310" s="96"/>
      <c r="AI310" s="96"/>
      <c r="AJ310" s="96"/>
      <c r="AK310" s="96"/>
      <c r="AL310" s="96"/>
      <c r="AM310" s="96"/>
      <c r="AN310" s="96"/>
      <c r="AO310" s="104"/>
      <c r="AP310" s="96"/>
      <c r="AQ310" s="98"/>
      <c r="AR310" s="96"/>
      <c r="AS310" s="98"/>
      <c r="AT310" s="98"/>
      <c r="AU310" s="98"/>
      <c r="AV310" s="98"/>
      <c r="AW310" s="104"/>
      <c r="AX310" s="96"/>
      <c r="AY310" s="98"/>
      <c r="AZ310" s="98"/>
      <c r="BA310" s="96"/>
      <c r="BB310" s="96"/>
      <c r="BC310" s="100"/>
      <c r="BD310" s="101"/>
      <c r="BE310" s="101"/>
      <c r="BF310" s="101"/>
      <c r="BG310" s="101"/>
      <c r="BH310" s="101"/>
      <c r="BI310" s="100" t="str">
        <f>IFERROR(__xludf.DUMMYFUNCTION("IF(OR(REGEXMATCH(I310,""Peraturan Walikota""),REGEXMATCH(I310,""Peraturan Bupati""),REGEXMATCH(I310,""PERATURAN BUPATI""),REGEXMATCH(I310,""PERATURAN WALIKOTA"")),""Ada"",""Tidak Ada"")"),"Ada")</f>
        <v>Ada</v>
      </c>
      <c r="BJ310" s="98"/>
      <c r="BK310" s="96"/>
      <c r="BL310" s="98" t="str">
        <f t="shared" si="33"/>
        <v>Tidak Lengkap</v>
      </c>
      <c r="BM310" s="98" t="str">
        <f t="shared" si="34"/>
        <v>Tidak Lengkap</v>
      </c>
    </row>
    <row r="311">
      <c r="A311" s="96" t="s">
        <v>64</v>
      </c>
      <c r="B311" s="97">
        <v>304.0</v>
      </c>
      <c r="C311" s="96" t="s">
        <v>3093</v>
      </c>
      <c r="D311" s="96"/>
      <c r="E311" s="96"/>
      <c r="F311" s="96"/>
      <c r="G311" s="96"/>
      <c r="H311" s="96"/>
      <c r="I311" s="96"/>
      <c r="J311" s="97"/>
      <c r="K311" s="97"/>
      <c r="L311" s="96"/>
      <c r="M311" s="96"/>
      <c r="N311" s="96"/>
      <c r="O311" s="96"/>
      <c r="P311" s="96"/>
      <c r="Q311" s="96"/>
      <c r="R311" s="96"/>
      <c r="S311" s="96"/>
      <c r="T311" s="96"/>
      <c r="U311" s="96"/>
      <c r="V311" s="96"/>
      <c r="W311" s="96"/>
      <c r="X311" s="96"/>
      <c r="Y311" s="96"/>
      <c r="Z311" s="96"/>
      <c r="AA311" s="96"/>
      <c r="AB311" s="96"/>
      <c r="AC311" s="96"/>
      <c r="AD311" s="96"/>
      <c r="AE311" s="96"/>
      <c r="AF311" s="96"/>
      <c r="AG311" s="96"/>
      <c r="AH311" s="96"/>
      <c r="AI311" s="96"/>
      <c r="AJ311" s="96"/>
      <c r="AK311" s="96"/>
      <c r="AL311" s="96"/>
      <c r="AM311" s="96"/>
      <c r="AN311" s="96"/>
      <c r="AO311" s="104"/>
      <c r="AP311" s="96"/>
      <c r="AQ311" s="98"/>
      <c r="AR311" s="96"/>
      <c r="AS311" s="98"/>
      <c r="AT311" s="98"/>
      <c r="AU311" s="98"/>
      <c r="AV311" s="98"/>
      <c r="AW311" s="104"/>
      <c r="AX311" s="96"/>
      <c r="AY311" s="98"/>
      <c r="AZ311" s="98"/>
      <c r="BA311" s="96"/>
      <c r="BB311" s="96"/>
      <c r="BC311" s="100"/>
      <c r="BD311" s="101"/>
      <c r="BE311" s="101"/>
      <c r="BF311" s="101"/>
      <c r="BG311" s="101"/>
      <c r="BH311" s="101"/>
      <c r="BI311" s="100" t="str">
        <f>IFERROR(__xludf.DUMMYFUNCTION("IF(OR(REGEXMATCH(I311,""Peraturan Walikota""),REGEXMATCH(I311,""Peraturan Bupati""),REGEXMATCH(I311,""PERATURAN BUPATI""),REGEXMATCH(I311,""PERATURAN WALIKOTA"")),""Ada"",""Tidak Ada"")"),"Tidak Ada")</f>
        <v>Tidak Ada</v>
      </c>
      <c r="BJ311" s="98"/>
      <c r="BK311" s="96"/>
      <c r="BL311" s="98" t="str">
        <f t="shared" si="33"/>
        <v>Tidak Lengkap</v>
      </c>
      <c r="BM311" s="98" t="str">
        <f t="shared" si="34"/>
        <v>Tidak Lengkap</v>
      </c>
    </row>
    <row r="312">
      <c r="A312" s="96" t="s">
        <v>64</v>
      </c>
      <c r="B312" s="97">
        <v>305.0</v>
      </c>
      <c r="C312" s="96" t="s">
        <v>3094</v>
      </c>
      <c r="D312" s="96"/>
      <c r="E312" s="96"/>
      <c r="F312" s="96"/>
      <c r="G312" s="96"/>
      <c r="H312" s="96"/>
      <c r="I312" s="96" t="s">
        <v>3095</v>
      </c>
      <c r="J312" s="97">
        <v>2023.0</v>
      </c>
      <c r="K312" s="97"/>
      <c r="L312" s="96"/>
      <c r="M312" s="96"/>
      <c r="N312" s="96"/>
      <c r="O312" s="96"/>
      <c r="P312" s="96"/>
      <c r="Q312" s="96"/>
      <c r="R312" s="96"/>
      <c r="S312" s="96"/>
      <c r="T312" s="96"/>
      <c r="U312" s="96"/>
      <c r="V312" s="96"/>
      <c r="W312" s="96"/>
      <c r="X312" s="96"/>
      <c r="Y312" s="96"/>
      <c r="Z312" s="96"/>
      <c r="AA312" s="96"/>
      <c r="AB312" s="96"/>
      <c r="AC312" s="96"/>
      <c r="AD312" s="96"/>
      <c r="AE312" s="96"/>
      <c r="AF312" s="96"/>
      <c r="AG312" s="96"/>
      <c r="AH312" s="96"/>
      <c r="AI312" s="96"/>
      <c r="AJ312" s="96"/>
      <c r="AK312" s="96"/>
      <c r="AL312" s="96"/>
      <c r="AM312" s="96"/>
      <c r="AN312" s="96"/>
      <c r="AO312" s="104"/>
      <c r="AP312" s="96"/>
      <c r="AQ312" s="98"/>
      <c r="AR312" s="96"/>
      <c r="AS312" s="98"/>
      <c r="AT312" s="98"/>
      <c r="AU312" s="98"/>
      <c r="AV312" s="98"/>
      <c r="AW312" s="104"/>
      <c r="AX312" s="96"/>
      <c r="AY312" s="98"/>
      <c r="AZ312" s="98"/>
      <c r="BA312" s="96"/>
      <c r="BB312" s="96"/>
      <c r="BC312" s="100">
        <f>COUNTIF(AC312:AM312,"Sudah")</f>
        <v>0</v>
      </c>
      <c r="BD312" s="101"/>
      <c r="BE312" s="101"/>
      <c r="BF312" s="101"/>
      <c r="BG312" s="101"/>
      <c r="BH312" s="101"/>
      <c r="BI312" s="100" t="str">
        <f>IFERROR(__xludf.DUMMYFUNCTION("IF(OR(REGEXMATCH(I312,""Peraturan Walikota""),REGEXMATCH(I312,""Peraturan Bupati""),REGEXMATCH(I312,""PERATURAN BUPATI""),REGEXMATCH(I312,""PERATURAN WALIKOTA"")),""Ada"",""Tidak Ada"")"),"Ada")</f>
        <v>Ada</v>
      </c>
      <c r="BJ312" s="98" t="str">
        <f>IF(O312 = "Belum Punya", "Tidak Ada", IF(O312 = "", "Tidak Menjawab", "Ada"))</f>
        <v>Tidak Menjawab</v>
      </c>
      <c r="BK312" s="96" t="str">
        <f>IF(P312 = "Tidak Punya", "Tidak Ada", IF(P312 = "", "Tidak Menjawab", "Ada"))</f>
        <v>Tidak Menjawab</v>
      </c>
      <c r="BL312" s="98" t="str">
        <f t="shared" si="33"/>
        <v>Tidak Lengkap</v>
      </c>
      <c r="BM312" s="98" t="str">
        <f t="shared" si="34"/>
        <v>Tidak Lengkap</v>
      </c>
    </row>
    <row r="313">
      <c r="A313" s="96" t="s">
        <v>64</v>
      </c>
      <c r="B313" s="97">
        <v>306.0</v>
      </c>
      <c r="C313" s="112" t="s">
        <v>3096</v>
      </c>
      <c r="D313" s="96"/>
      <c r="E313" s="96"/>
      <c r="F313" s="96"/>
      <c r="G313" s="96"/>
      <c r="H313" s="96"/>
      <c r="I313" s="96" t="s">
        <v>3097</v>
      </c>
      <c r="J313" s="97">
        <v>2025.0</v>
      </c>
      <c r="K313" s="97" t="s">
        <v>223</v>
      </c>
      <c r="L313" s="96"/>
      <c r="M313" s="96"/>
      <c r="N313" s="96"/>
      <c r="O313" s="96"/>
      <c r="P313" s="96"/>
      <c r="Q313" s="96"/>
      <c r="R313" s="96"/>
      <c r="S313" s="96"/>
      <c r="T313" s="96"/>
      <c r="U313" s="96"/>
      <c r="V313" s="96"/>
      <c r="W313" s="96"/>
      <c r="X313" s="96"/>
      <c r="Y313" s="96"/>
      <c r="Z313" s="96"/>
      <c r="AA313" s="96"/>
      <c r="AB313" s="96"/>
      <c r="AC313" s="96"/>
      <c r="AD313" s="96"/>
      <c r="AE313" s="96"/>
      <c r="AF313" s="96"/>
      <c r="AG313" s="96"/>
      <c r="AH313" s="96"/>
      <c r="AI313" s="96"/>
      <c r="AJ313" s="96"/>
      <c r="AK313" s="96"/>
      <c r="AL313" s="96"/>
      <c r="AM313" s="96"/>
      <c r="AN313" s="96"/>
      <c r="AO313" s="104"/>
      <c r="AP313" s="96"/>
      <c r="AQ313" s="98"/>
      <c r="AR313" s="96"/>
      <c r="AS313" s="98"/>
      <c r="AT313" s="98"/>
      <c r="AU313" s="98"/>
      <c r="AV313" s="98"/>
      <c r="AW313" s="104"/>
      <c r="AX313" s="96"/>
      <c r="AY313" s="98"/>
      <c r="AZ313" s="98"/>
      <c r="BA313" s="96"/>
      <c r="BB313" s="96"/>
      <c r="BC313" s="100"/>
      <c r="BD313" s="101"/>
      <c r="BE313" s="101"/>
      <c r="BF313" s="101"/>
      <c r="BG313" s="101"/>
      <c r="BH313" s="101"/>
      <c r="BI313" s="100" t="str">
        <f>IFERROR(__xludf.DUMMYFUNCTION("IF(OR(REGEXMATCH(I313,""Peraturan Walikota""),REGEXMATCH(I313,""Peraturan Bupati""),REGEXMATCH(I313,""PERATURAN BUPATI""),REGEXMATCH(I313,""PERATURAN WALIKOTA"")),""Ada"",""Tidak Ada"")"),"Ada")</f>
        <v>Ada</v>
      </c>
      <c r="BJ313" s="98"/>
      <c r="BK313" s="96"/>
      <c r="BL313" s="98" t="str">
        <f t="shared" si="33"/>
        <v>Tidak Lengkap</v>
      </c>
      <c r="BM313" s="98" t="str">
        <f t="shared" si="34"/>
        <v>Tidak Lengkap</v>
      </c>
    </row>
    <row r="314">
      <c r="A314" s="96" t="s">
        <v>64</v>
      </c>
      <c r="B314" s="97">
        <v>307.0</v>
      </c>
      <c r="C314" s="112" t="s">
        <v>3098</v>
      </c>
      <c r="D314" s="96"/>
      <c r="E314" s="96"/>
      <c r="F314" s="96"/>
      <c r="G314" s="96"/>
      <c r="H314" s="96"/>
      <c r="I314" s="96" t="s">
        <v>3099</v>
      </c>
      <c r="J314" s="97">
        <v>2024.0</v>
      </c>
      <c r="K314" s="97" t="s">
        <v>223</v>
      </c>
      <c r="L314" s="96"/>
      <c r="M314" s="96"/>
      <c r="N314" s="96"/>
      <c r="O314" s="96"/>
      <c r="P314" s="96"/>
      <c r="Q314" s="96"/>
      <c r="R314" s="96"/>
      <c r="S314" s="96"/>
      <c r="T314" s="96"/>
      <c r="U314" s="96"/>
      <c r="V314" s="96"/>
      <c r="W314" s="96"/>
      <c r="X314" s="96"/>
      <c r="Y314" s="96"/>
      <c r="Z314" s="96"/>
      <c r="AA314" s="96"/>
      <c r="AB314" s="96"/>
      <c r="AC314" s="96"/>
      <c r="AD314" s="96"/>
      <c r="AE314" s="96"/>
      <c r="AF314" s="96"/>
      <c r="AG314" s="96"/>
      <c r="AH314" s="96"/>
      <c r="AI314" s="96"/>
      <c r="AJ314" s="96"/>
      <c r="AK314" s="96"/>
      <c r="AL314" s="96"/>
      <c r="AM314" s="96"/>
      <c r="AN314" s="96"/>
      <c r="AO314" s="104"/>
      <c r="AP314" s="96"/>
      <c r="AQ314" s="98"/>
      <c r="AR314" s="96"/>
      <c r="AS314" s="98"/>
      <c r="AT314" s="98"/>
      <c r="AU314" s="98"/>
      <c r="AV314" s="98"/>
      <c r="AW314" s="104"/>
      <c r="AX314" s="96"/>
      <c r="AY314" s="98"/>
      <c r="AZ314" s="98"/>
      <c r="BA314" s="96"/>
      <c r="BB314" s="96"/>
      <c r="BC314" s="100"/>
      <c r="BD314" s="101"/>
      <c r="BE314" s="101"/>
      <c r="BF314" s="101"/>
      <c r="BG314" s="101"/>
      <c r="BH314" s="101"/>
      <c r="BI314" s="100" t="str">
        <f>IFERROR(__xludf.DUMMYFUNCTION("IF(OR(REGEXMATCH(I314,""Peraturan Walikota""),REGEXMATCH(I314,""Peraturan Bupati""),REGEXMATCH(I314,""PERATURAN BUPATI""),REGEXMATCH(I314,""PERATURAN WALIKOTA"")),""Ada"",""Tidak Ada"")"),"Ada")</f>
        <v>Ada</v>
      </c>
      <c r="BJ314" s="98"/>
      <c r="BK314" s="96"/>
      <c r="BL314" s="98" t="str">
        <f t="shared" si="33"/>
        <v>Tidak Lengkap</v>
      </c>
      <c r="BM314" s="98" t="str">
        <f t="shared" si="34"/>
        <v>Tidak Lengkap</v>
      </c>
    </row>
    <row r="315">
      <c r="A315" s="96" t="s">
        <v>64</v>
      </c>
      <c r="B315" s="97">
        <v>308.0</v>
      </c>
      <c r="C315" s="96" t="s">
        <v>3100</v>
      </c>
      <c r="D315" s="96"/>
      <c r="E315" s="96"/>
      <c r="F315" s="96"/>
      <c r="G315" s="96"/>
      <c r="H315" s="96"/>
      <c r="I315" s="96"/>
      <c r="J315" s="97"/>
      <c r="K315" s="97"/>
      <c r="L315" s="96"/>
      <c r="M315" s="96"/>
      <c r="N315" s="96"/>
      <c r="O315" s="96"/>
      <c r="P315" s="96"/>
      <c r="Q315" s="96"/>
      <c r="R315" s="96"/>
      <c r="S315" s="96"/>
      <c r="T315" s="96"/>
      <c r="U315" s="96"/>
      <c r="V315" s="96"/>
      <c r="W315" s="96"/>
      <c r="X315" s="96"/>
      <c r="Y315" s="96"/>
      <c r="Z315" s="96"/>
      <c r="AA315" s="96"/>
      <c r="AB315" s="96"/>
      <c r="AC315" s="96"/>
      <c r="AD315" s="96"/>
      <c r="AE315" s="96"/>
      <c r="AF315" s="96"/>
      <c r="AG315" s="96"/>
      <c r="AH315" s="96"/>
      <c r="AI315" s="96"/>
      <c r="AJ315" s="96"/>
      <c r="AK315" s="96"/>
      <c r="AL315" s="96"/>
      <c r="AM315" s="96"/>
      <c r="AN315" s="96"/>
      <c r="AO315" s="104"/>
      <c r="AP315" s="96"/>
      <c r="AQ315" s="98"/>
      <c r="AR315" s="96"/>
      <c r="AS315" s="98"/>
      <c r="AT315" s="98"/>
      <c r="AU315" s="98"/>
      <c r="AV315" s="98"/>
      <c r="AW315" s="104"/>
      <c r="AX315" s="96"/>
      <c r="AY315" s="98"/>
      <c r="AZ315" s="98"/>
      <c r="BA315" s="96"/>
      <c r="BB315" s="96"/>
      <c r="BC315" s="100"/>
      <c r="BD315" s="101"/>
      <c r="BE315" s="101"/>
      <c r="BF315" s="101"/>
      <c r="BG315" s="101"/>
      <c r="BH315" s="101"/>
      <c r="BI315" s="100" t="str">
        <f>IFERROR(__xludf.DUMMYFUNCTION("IF(OR(REGEXMATCH(I315,""Peraturan Walikota""),REGEXMATCH(I315,""Peraturan Bupati""),REGEXMATCH(I315,""PERATURAN BUPATI""),REGEXMATCH(I315,""PERATURAN WALIKOTA"")),""Ada"",""Tidak Ada"")"),"Tidak Ada")</f>
        <v>Tidak Ada</v>
      </c>
      <c r="BJ315" s="98"/>
      <c r="BK315" s="96"/>
      <c r="BL315" s="98" t="str">
        <f t="shared" si="33"/>
        <v>Tidak Lengkap</v>
      </c>
      <c r="BM315" s="98" t="str">
        <f t="shared" si="34"/>
        <v>Tidak Lengkap</v>
      </c>
    </row>
    <row r="316">
      <c r="A316" s="96" t="s">
        <v>66</v>
      </c>
      <c r="B316" s="97">
        <v>309.0</v>
      </c>
      <c r="C316" s="96" t="s">
        <v>3101</v>
      </c>
      <c r="D316" s="96" t="s">
        <v>3102</v>
      </c>
      <c r="E316" s="96" t="s">
        <v>3103</v>
      </c>
      <c r="F316" s="96">
        <v>8.952768509E10</v>
      </c>
      <c r="G316" s="96">
        <v>8.952768509E10</v>
      </c>
      <c r="H316" s="96" t="s">
        <v>11</v>
      </c>
      <c r="I316" s="96" t="s">
        <v>3104</v>
      </c>
      <c r="J316" s="97">
        <v>2022.0</v>
      </c>
      <c r="K316" s="97" t="s">
        <v>223</v>
      </c>
      <c r="L316" s="96" t="s">
        <v>3105</v>
      </c>
      <c r="M316" s="96" t="s">
        <v>3106</v>
      </c>
      <c r="N316" s="96" t="s">
        <v>525</v>
      </c>
      <c r="O316" s="96" t="s">
        <v>253</v>
      </c>
      <c r="P316" s="96" t="s">
        <v>21</v>
      </c>
      <c r="Q316" s="96" t="s">
        <v>300</v>
      </c>
      <c r="R316" s="96" t="s">
        <v>21</v>
      </c>
      <c r="S316" s="96" t="s">
        <v>21</v>
      </c>
      <c r="T316" s="96" t="s">
        <v>21</v>
      </c>
      <c r="U316" s="96" t="s">
        <v>21</v>
      </c>
      <c r="V316" s="96" t="s">
        <v>21</v>
      </c>
      <c r="W316" s="96" t="s">
        <v>21</v>
      </c>
      <c r="X316" s="96" t="s">
        <v>21</v>
      </c>
      <c r="Y316" s="96" t="s">
        <v>21</v>
      </c>
      <c r="Z316" s="96" t="s">
        <v>21</v>
      </c>
      <c r="AA316" s="96" t="s">
        <v>21</v>
      </c>
      <c r="AB316" s="96" t="s">
        <v>21</v>
      </c>
      <c r="AC316" s="96" t="s">
        <v>228</v>
      </c>
      <c r="AD316" s="96" t="s">
        <v>228</v>
      </c>
      <c r="AE316" s="96" t="s">
        <v>229</v>
      </c>
      <c r="AF316" s="96" t="s">
        <v>228</v>
      </c>
      <c r="AG316" s="96" t="s">
        <v>229</v>
      </c>
      <c r="AH316" s="96" t="s">
        <v>229</v>
      </c>
      <c r="AI316" s="96" t="s">
        <v>229</v>
      </c>
      <c r="AJ316" s="96" t="s">
        <v>228</v>
      </c>
      <c r="AK316" s="96" t="s">
        <v>229</v>
      </c>
      <c r="AL316" s="96" t="s">
        <v>229</v>
      </c>
      <c r="AM316" s="96" t="s">
        <v>229</v>
      </c>
      <c r="AN316" s="96" t="s">
        <v>3107</v>
      </c>
      <c r="AO316" s="96">
        <v>54.0</v>
      </c>
      <c r="AP316" s="96" t="s">
        <v>317</v>
      </c>
      <c r="AQ316" s="98"/>
      <c r="AR316" s="98"/>
      <c r="AS316" s="98"/>
      <c r="AT316" s="98"/>
      <c r="AU316" s="98"/>
      <c r="AV316" s="98"/>
      <c r="AW316" s="96" t="s">
        <v>3108</v>
      </c>
      <c r="AX316" s="98"/>
      <c r="AY316" s="98"/>
      <c r="AZ316" s="98"/>
      <c r="BA316" s="98"/>
      <c r="BB316" s="98"/>
      <c r="BC316" s="100">
        <f t="shared" ref="BC316:BC319" si="54">COUNTIF(AC316:AM316,"Sudah")</f>
        <v>4</v>
      </c>
      <c r="BD316" s="101"/>
      <c r="BE316" s="101"/>
      <c r="BF316" s="101"/>
      <c r="BG316" s="101"/>
      <c r="BH316" s="101"/>
      <c r="BI316" s="100" t="str">
        <f>IFERROR(__xludf.DUMMYFUNCTION("IF(OR(REGEXMATCH(I316,""Peraturan Walikota""),REGEXMATCH(I316,""Peraturan Bupati""),REGEXMATCH(I316,""PERATURAN BUPATI""),REGEXMATCH(I316,""PERATURAN WALIKOTA"")),""Ada"",""Tidak Ada"")"),"Ada")</f>
        <v>Ada</v>
      </c>
      <c r="BJ316" s="98" t="str">
        <f t="shared" ref="BJ316:BJ319" si="55">IF(O316 = "Belum Punya", "Tidak Ada", IF(O316 = "", "Tidak Menjawab", "Ada"))</f>
        <v>Ada</v>
      </c>
      <c r="BK316" s="96" t="str">
        <f t="shared" ref="BK316:BK319" si="56">IF(P316 = "Tidak Punya", "Tidak Ada", IF(P316 = "", "Tidak Menjawab", "Ada"))</f>
        <v>Ada</v>
      </c>
      <c r="BL316" s="98" t="str">
        <f t="shared" si="33"/>
        <v>Tidak Lengkap</v>
      </c>
      <c r="BM316" s="98" t="str">
        <f t="shared" si="34"/>
        <v>Tidak Lengkap</v>
      </c>
    </row>
    <row r="317">
      <c r="A317" s="96" t="s">
        <v>66</v>
      </c>
      <c r="B317" s="97">
        <v>310.0</v>
      </c>
      <c r="C317" s="96" t="s">
        <v>3109</v>
      </c>
      <c r="D317" s="96" t="s">
        <v>3110</v>
      </c>
      <c r="E317" s="96" t="s">
        <v>3111</v>
      </c>
      <c r="F317" s="96">
        <v>8.5167553319E10</v>
      </c>
      <c r="G317" s="96">
        <v>8.5167553319E10</v>
      </c>
      <c r="H317" s="96" t="s">
        <v>3112</v>
      </c>
      <c r="I317" s="96" t="s">
        <v>3113</v>
      </c>
      <c r="J317" s="97">
        <v>2020.0</v>
      </c>
      <c r="K317" s="97" t="s">
        <v>387</v>
      </c>
      <c r="L317" s="96" t="s">
        <v>3114</v>
      </c>
      <c r="M317" s="96" t="s">
        <v>3115</v>
      </c>
      <c r="N317" s="96" t="s">
        <v>3116</v>
      </c>
      <c r="O317" s="96" t="s">
        <v>226</v>
      </c>
      <c r="P317" s="96" t="s">
        <v>227</v>
      </c>
      <c r="Q317" s="96" t="s">
        <v>3117</v>
      </c>
      <c r="R317" s="96" t="s">
        <v>9</v>
      </c>
      <c r="S317" s="96" t="s">
        <v>21</v>
      </c>
      <c r="T317" s="96" t="s">
        <v>9</v>
      </c>
      <c r="U317" s="96" t="s">
        <v>9</v>
      </c>
      <c r="V317" s="96" t="s">
        <v>9</v>
      </c>
      <c r="W317" s="96" t="s">
        <v>21</v>
      </c>
      <c r="X317" s="96" t="s">
        <v>21</v>
      </c>
      <c r="Y317" s="96" t="s">
        <v>21</v>
      </c>
      <c r="Z317" s="96" t="s">
        <v>9</v>
      </c>
      <c r="AA317" s="96" t="s">
        <v>21</v>
      </c>
      <c r="AB317" s="96" t="s">
        <v>21</v>
      </c>
      <c r="AC317" s="96" t="s">
        <v>228</v>
      </c>
      <c r="AD317" s="96" t="s">
        <v>228</v>
      </c>
      <c r="AE317" s="96" t="s">
        <v>228</v>
      </c>
      <c r="AF317" s="96" t="s">
        <v>228</v>
      </c>
      <c r="AG317" s="96" t="s">
        <v>228</v>
      </c>
      <c r="AH317" s="96" t="s">
        <v>228</v>
      </c>
      <c r="AI317" s="96" t="s">
        <v>228</v>
      </c>
      <c r="AJ317" s="96" t="s">
        <v>228</v>
      </c>
      <c r="AK317" s="96" t="s">
        <v>228</v>
      </c>
      <c r="AL317" s="96" t="s">
        <v>228</v>
      </c>
      <c r="AM317" s="96" t="s">
        <v>228</v>
      </c>
      <c r="AN317" s="96"/>
      <c r="AO317" s="96">
        <v>102.0</v>
      </c>
      <c r="AP317" s="96" t="s">
        <v>1940</v>
      </c>
      <c r="AQ317" s="96"/>
      <c r="AR317" s="105"/>
      <c r="AS317" s="105"/>
      <c r="AT317" s="98"/>
      <c r="AU317" s="98"/>
      <c r="AV317" s="98"/>
      <c r="AW317" s="96"/>
      <c r="AX317" s="96" t="s">
        <v>231</v>
      </c>
      <c r="AY317" s="98"/>
      <c r="AZ317" s="98"/>
      <c r="BA317" s="96" t="s">
        <v>3118</v>
      </c>
      <c r="BB317" s="96" t="s">
        <v>3119</v>
      </c>
      <c r="BC317" s="100">
        <f t="shared" si="54"/>
        <v>11</v>
      </c>
      <c r="BD317" s="101"/>
      <c r="BE317" s="101"/>
      <c r="BF317" s="101"/>
      <c r="BG317" s="101"/>
      <c r="BH317" s="101"/>
      <c r="BI317" s="100" t="str">
        <f>IFERROR(__xludf.DUMMYFUNCTION("IF(OR(REGEXMATCH(I317,""Peraturan Walikota""),REGEXMATCH(I317,""Peraturan Bupati""),REGEXMATCH(I317,""PERATURAN BUPATI""),REGEXMATCH(I317,""PERATURAN WALIKOTA"")),""Ada"",""Tidak Ada"")"),"Ada")</f>
        <v>Ada</v>
      </c>
      <c r="BJ317" s="98" t="str">
        <f t="shared" si="55"/>
        <v>Ada</v>
      </c>
      <c r="BK317" s="96" t="str">
        <f t="shared" si="56"/>
        <v>Ada</v>
      </c>
      <c r="BL317" s="98" t="str">
        <f t="shared" si="33"/>
        <v>Tidak Lengkap</v>
      </c>
      <c r="BM317" s="98" t="str">
        <f t="shared" si="34"/>
        <v>Tidak Lengkap</v>
      </c>
    </row>
    <row r="318">
      <c r="A318" s="96" t="s">
        <v>66</v>
      </c>
      <c r="B318" s="97">
        <v>311.0</v>
      </c>
      <c r="C318" s="96" t="s">
        <v>3120</v>
      </c>
      <c r="D318" s="96" t="s">
        <v>3121</v>
      </c>
      <c r="E318" s="96" t="s">
        <v>3122</v>
      </c>
      <c r="F318" s="96">
        <v>8.2250672506E10</v>
      </c>
      <c r="G318" s="96" t="s">
        <v>237</v>
      </c>
      <c r="H318" s="96" t="s">
        <v>11</v>
      </c>
      <c r="I318" s="96" t="s">
        <v>2107</v>
      </c>
      <c r="J318" s="97">
        <v>2022.0</v>
      </c>
      <c r="K318" s="97" t="s">
        <v>223</v>
      </c>
      <c r="L318" s="96" t="s">
        <v>3008</v>
      </c>
      <c r="M318" s="96" t="s">
        <v>3123</v>
      </c>
      <c r="N318" s="96" t="s">
        <v>3124</v>
      </c>
      <c r="O318" s="96" t="s">
        <v>253</v>
      </c>
      <c r="P318" s="96" t="s">
        <v>3125</v>
      </c>
      <c r="Q318" s="96" t="s">
        <v>300</v>
      </c>
      <c r="R318" s="96" t="s">
        <v>9</v>
      </c>
      <c r="S318" s="96" t="s">
        <v>21</v>
      </c>
      <c r="T318" s="96" t="s">
        <v>21</v>
      </c>
      <c r="U318" s="96" t="s">
        <v>21</v>
      </c>
      <c r="V318" s="96" t="s">
        <v>21</v>
      </c>
      <c r="W318" s="96" t="s">
        <v>21</v>
      </c>
      <c r="X318" s="96" t="s">
        <v>9</v>
      </c>
      <c r="Y318" s="96" t="s">
        <v>21</v>
      </c>
      <c r="Z318" s="96" t="s">
        <v>9</v>
      </c>
      <c r="AA318" s="96" t="s">
        <v>21</v>
      </c>
      <c r="AB318" s="96" t="s">
        <v>21</v>
      </c>
      <c r="AC318" s="96" t="s">
        <v>228</v>
      </c>
      <c r="AD318" s="96" t="s">
        <v>228</v>
      </c>
      <c r="AE318" s="96" t="s">
        <v>228</v>
      </c>
      <c r="AF318" s="96" t="s">
        <v>228</v>
      </c>
      <c r="AG318" s="96" t="s">
        <v>228</v>
      </c>
      <c r="AH318" s="96" t="s">
        <v>228</v>
      </c>
      <c r="AI318" s="96" t="s">
        <v>229</v>
      </c>
      <c r="AJ318" s="96" t="s">
        <v>228</v>
      </c>
      <c r="AK318" s="96" t="s">
        <v>228</v>
      </c>
      <c r="AL318" s="96" t="s">
        <v>228</v>
      </c>
      <c r="AM318" s="96" t="s">
        <v>228</v>
      </c>
      <c r="AN318" s="96" t="s">
        <v>370</v>
      </c>
      <c r="AO318" s="96">
        <v>18.0</v>
      </c>
      <c r="AP318" s="96" t="s">
        <v>1923</v>
      </c>
      <c r="AQ318" s="96" t="s">
        <v>237</v>
      </c>
      <c r="AR318" s="96">
        <v>1.0</v>
      </c>
      <c r="AS318" s="96" t="s">
        <v>237</v>
      </c>
      <c r="AT318" s="96" t="s">
        <v>237</v>
      </c>
      <c r="AU318" s="96" t="s">
        <v>237</v>
      </c>
      <c r="AV318" s="96" t="s">
        <v>237</v>
      </c>
      <c r="AW318" s="96">
        <v>1.0</v>
      </c>
      <c r="AX318" s="96" t="s">
        <v>237</v>
      </c>
      <c r="AY318" s="96" t="s">
        <v>237</v>
      </c>
      <c r="AZ318" s="98"/>
      <c r="BA318" s="98"/>
      <c r="BB318" s="98"/>
      <c r="BC318" s="100">
        <f t="shared" si="54"/>
        <v>10</v>
      </c>
      <c r="BD318" s="101"/>
      <c r="BE318" s="101"/>
      <c r="BF318" s="101"/>
      <c r="BG318" s="101"/>
      <c r="BH318" s="101"/>
      <c r="BI318" s="100" t="str">
        <f>IFERROR(__xludf.DUMMYFUNCTION("IF(OR(REGEXMATCH(I318,""Peraturan Walikota""),REGEXMATCH(I318,""Peraturan Bupati""),REGEXMATCH(I318,""PERATURAN BUPATI""),REGEXMATCH(I318,""PERATURAN WALIKOTA"")),""Ada"",""Tidak Ada"")"),"Ada")</f>
        <v>Ada</v>
      </c>
      <c r="BJ318" s="98" t="str">
        <f t="shared" si="55"/>
        <v>Ada</v>
      </c>
      <c r="BK318" s="96" t="str">
        <f t="shared" si="56"/>
        <v>Ada</v>
      </c>
      <c r="BL318" s="98" t="str">
        <f t="shared" si="33"/>
        <v>Tidak Lengkap</v>
      </c>
      <c r="BM318" s="98" t="str">
        <f t="shared" si="34"/>
        <v>Tidak Lengkap</v>
      </c>
    </row>
    <row r="319">
      <c r="A319" s="96" t="s">
        <v>66</v>
      </c>
      <c r="B319" s="97">
        <v>312.0</v>
      </c>
      <c r="C319" s="96" t="s">
        <v>3126</v>
      </c>
      <c r="D319" s="96" t="s">
        <v>3127</v>
      </c>
      <c r="E319" s="96" t="s">
        <v>3128</v>
      </c>
      <c r="F319" s="96">
        <v>5.62441806E8</v>
      </c>
      <c r="G319" s="96">
        <v>8.575084555E10</v>
      </c>
      <c r="H319" s="96" t="s">
        <v>11</v>
      </c>
      <c r="I319" s="96" t="s">
        <v>3129</v>
      </c>
      <c r="J319" s="97">
        <v>2021.0</v>
      </c>
      <c r="K319" s="97" t="s">
        <v>387</v>
      </c>
      <c r="L319" s="96">
        <v>8.575008864E10</v>
      </c>
      <c r="M319" s="96" t="s">
        <v>3130</v>
      </c>
      <c r="N319" s="96" t="s">
        <v>3131</v>
      </c>
      <c r="O319" s="96" t="s">
        <v>226</v>
      </c>
      <c r="P319" s="96" t="s">
        <v>330</v>
      </c>
      <c r="Q319" s="96" t="s">
        <v>3132</v>
      </c>
      <c r="R319" s="96" t="s">
        <v>9</v>
      </c>
      <c r="S319" s="96" t="s">
        <v>9</v>
      </c>
      <c r="T319" s="96" t="s">
        <v>9</v>
      </c>
      <c r="U319" s="96" t="s">
        <v>21</v>
      </c>
      <c r="V319" s="96" t="s">
        <v>21</v>
      </c>
      <c r="W319" s="96" t="s">
        <v>21</v>
      </c>
      <c r="X319" s="96" t="s">
        <v>21</v>
      </c>
      <c r="Y319" s="96" t="s">
        <v>21</v>
      </c>
      <c r="Z319" s="96" t="s">
        <v>21</v>
      </c>
      <c r="AA319" s="96" t="s">
        <v>21</v>
      </c>
      <c r="AB319" s="96" t="s">
        <v>21</v>
      </c>
      <c r="AC319" s="96" t="s">
        <v>228</v>
      </c>
      <c r="AD319" s="96" t="s">
        <v>228</v>
      </c>
      <c r="AE319" s="96" t="s">
        <v>228</v>
      </c>
      <c r="AF319" s="96" t="s">
        <v>228</v>
      </c>
      <c r="AG319" s="96" t="s">
        <v>228</v>
      </c>
      <c r="AH319" s="96" t="s">
        <v>228</v>
      </c>
      <c r="AI319" s="96" t="s">
        <v>228</v>
      </c>
      <c r="AJ319" s="96" t="s">
        <v>228</v>
      </c>
      <c r="AK319" s="96" t="s">
        <v>228</v>
      </c>
      <c r="AL319" s="96" t="s">
        <v>228</v>
      </c>
      <c r="AM319" s="96" t="s">
        <v>228</v>
      </c>
      <c r="AN319" s="96" t="s">
        <v>3133</v>
      </c>
      <c r="AO319" s="96">
        <v>42.0</v>
      </c>
      <c r="AP319" s="96" t="s">
        <v>1168</v>
      </c>
      <c r="AQ319" s="96"/>
      <c r="AR319" s="96"/>
      <c r="AS319" s="96"/>
      <c r="AT319" s="96"/>
      <c r="AU319" s="96"/>
      <c r="AV319" s="96" t="s">
        <v>231</v>
      </c>
      <c r="AW319" s="96"/>
      <c r="AX319" s="96" t="s">
        <v>231</v>
      </c>
      <c r="AY319" s="96"/>
      <c r="AZ319" s="98"/>
      <c r="BA319" s="96" t="s">
        <v>3134</v>
      </c>
      <c r="BB319" s="96" t="s">
        <v>237</v>
      </c>
      <c r="BC319" s="100">
        <f t="shared" si="54"/>
        <v>11</v>
      </c>
      <c r="BD319" s="101"/>
      <c r="BE319" s="101"/>
      <c r="BF319" s="101"/>
      <c r="BG319" s="101"/>
      <c r="BH319" s="101"/>
      <c r="BI319" s="100" t="str">
        <f>IFERROR(__xludf.DUMMYFUNCTION("IF(OR(REGEXMATCH(I319,""Peraturan Walikota""),REGEXMATCH(I319,""Peraturan Bupati""),REGEXMATCH(I319,""PERATURAN BUPATI""),REGEXMATCH(I319,""PERATURAN WALIKOTA"")),""Ada"",""Tidak Ada"")"),"Ada")</f>
        <v>Ada</v>
      </c>
      <c r="BJ319" s="98" t="str">
        <f t="shared" si="55"/>
        <v>Ada</v>
      </c>
      <c r="BK319" s="96" t="str">
        <f t="shared" si="56"/>
        <v>Ada</v>
      </c>
      <c r="BL319" s="98" t="str">
        <f t="shared" si="33"/>
        <v>Lengkap</v>
      </c>
      <c r="BM319" s="98" t="str">
        <f t="shared" si="34"/>
        <v>Tidak Lengkap</v>
      </c>
    </row>
    <row r="320">
      <c r="A320" s="96" t="s">
        <v>66</v>
      </c>
      <c r="B320" s="97">
        <v>313.0</v>
      </c>
      <c r="C320" s="96" t="s">
        <v>3135</v>
      </c>
      <c r="D320" s="96"/>
      <c r="E320" s="96"/>
      <c r="F320" s="96"/>
      <c r="G320" s="96"/>
      <c r="H320" s="96"/>
      <c r="I320" s="96"/>
      <c r="J320" s="97"/>
      <c r="K320" s="97"/>
      <c r="L320" s="96"/>
      <c r="M320" s="96"/>
      <c r="N320" s="96"/>
      <c r="O320" s="96"/>
      <c r="P320" s="96"/>
      <c r="Q320" s="96"/>
      <c r="R320" s="96"/>
      <c r="S320" s="96"/>
      <c r="T320" s="96"/>
      <c r="U320" s="96"/>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c r="AW320" s="96"/>
      <c r="AX320" s="96"/>
      <c r="AY320" s="96"/>
      <c r="AZ320" s="98"/>
      <c r="BA320" s="96"/>
      <c r="BB320" s="96"/>
      <c r="BC320" s="100"/>
      <c r="BD320" s="101"/>
      <c r="BE320" s="101"/>
      <c r="BF320" s="101"/>
      <c r="BG320" s="101"/>
      <c r="BH320" s="101"/>
      <c r="BI320" s="100" t="str">
        <f>IFERROR(__xludf.DUMMYFUNCTION("IF(OR(REGEXMATCH(I320,""Peraturan Walikota""),REGEXMATCH(I320,""Peraturan Bupati""),REGEXMATCH(I320,""PERATURAN BUPATI""),REGEXMATCH(I320,""PERATURAN WALIKOTA"")),""Ada"",""Tidak Ada"")"),"Tidak Ada")</f>
        <v>Tidak Ada</v>
      </c>
      <c r="BJ320" s="98"/>
      <c r="BK320" s="96"/>
      <c r="BL320" s="98" t="str">
        <f t="shared" si="33"/>
        <v>Tidak Lengkap</v>
      </c>
      <c r="BM320" s="98" t="str">
        <f t="shared" si="34"/>
        <v>Tidak Lengkap</v>
      </c>
    </row>
    <row r="321">
      <c r="A321" s="96" t="s">
        <v>66</v>
      </c>
      <c r="B321" s="97">
        <v>314.0</v>
      </c>
      <c r="C321" s="96" t="s">
        <v>3136</v>
      </c>
      <c r="D321" s="96"/>
      <c r="E321" s="96"/>
      <c r="F321" s="96"/>
      <c r="G321" s="96"/>
      <c r="H321" s="96"/>
      <c r="I321" s="96"/>
      <c r="J321" s="97"/>
      <c r="K321" s="97"/>
      <c r="L321" s="96"/>
      <c r="M321" s="96"/>
      <c r="N321" s="96"/>
      <c r="O321" s="96"/>
      <c r="P321" s="96"/>
      <c r="Q321" s="96"/>
      <c r="R321" s="96"/>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c r="AW321" s="96"/>
      <c r="AX321" s="96"/>
      <c r="AY321" s="96"/>
      <c r="AZ321" s="98"/>
      <c r="BA321" s="96"/>
      <c r="BB321" s="96"/>
      <c r="BC321" s="100"/>
      <c r="BD321" s="101"/>
      <c r="BE321" s="101"/>
      <c r="BF321" s="101"/>
      <c r="BG321" s="101"/>
      <c r="BH321" s="101"/>
      <c r="BI321" s="100" t="str">
        <f>IFERROR(__xludf.DUMMYFUNCTION("IF(OR(REGEXMATCH(I321,""Peraturan Walikota""),REGEXMATCH(I321,""Peraturan Bupati""),REGEXMATCH(I321,""PERATURAN BUPATI""),REGEXMATCH(I321,""PERATURAN WALIKOTA"")),""Ada"",""Tidak Ada"")"),"Tidak Ada")</f>
        <v>Tidak Ada</v>
      </c>
      <c r="BJ321" s="98"/>
      <c r="BK321" s="96"/>
      <c r="BL321" s="98" t="str">
        <f t="shared" si="33"/>
        <v>Tidak Lengkap</v>
      </c>
      <c r="BM321" s="98" t="str">
        <f t="shared" si="34"/>
        <v>Tidak Lengkap</v>
      </c>
    </row>
    <row r="322">
      <c r="A322" s="96" t="s">
        <v>66</v>
      </c>
      <c r="B322" s="97">
        <v>315.0</v>
      </c>
      <c r="C322" s="96" t="s">
        <v>3137</v>
      </c>
      <c r="D322" s="96"/>
      <c r="E322" s="96"/>
      <c r="F322" s="96"/>
      <c r="G322" s="96"/>
      <c r="H322" s="96"/>
      <c r="I322" s="96"/>
      <c r="J322" s="97"/>
      <c r="K322" s="97"/>
      <c r="L322" s="96"/>
      <c r="M322" s="96"/>
      <c r="N322" s="96"/>
      <c r="O322" s="96"/>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96"/>
      <c r="AX322" s="96"/>
      <c r="AY322" s="96"/>
      <c r="AZ322" s="98"/>
      <c r="BA322" s="96"/>
      <c r="BB322" s="96"/>
      <c r="BC322" s="100"/>
      <c r="BD322" s="101"/>
      <c r="BE322" s="101"/>
      <c r="BF322" s="101"/>
      <c r="BG322" s="101"/>
      <c r="BH322" s="101"/>
      <c r="BI322" s="100" t="str">
        <f>IFERROR(__xludf.DUMMYFUNCTION("IF(OR(REGEXMATCH(I322,""Peraturan Walikota""),REGEXMATCH(I322,""Peraturan Bupati""),REGEXMATCH(I322,""PERATURAN BUPATI""),REGEXMATCH(I322,""PERATURAN WALIKOTA"")),""Ada"",""Tidak Ada"")"),"Tidak Ada")</f>
        <v>Tidak Ada</v>
      </c>
      <c r="BJ322" s="98"/>
      <c r="BK322" s="96"/>
      <c r="BL322" s="98" t="str">
        <f t="shared" si="33"/>
        <v>Tidak Lengkap</v>
      </c>
      <c r="BM322" s="98" t="str">
        <f t="shared" si="34"/>
        <v>Tidak Lengkap</v>
      </c>
    </row>
    <row r="323">
      <c r="A323" s="96" t="s">
        <v>66</v>
      </c>
      <c r="B323" s="97">
        <v>316.0</v>
      </c>
      <c r="C323" s="112" t="s">
        <v>3138</v>
      </c>
      <c r="D323" s="96"/>
      <c r="E323" s="96"/>
      <c r="F323" s="96"/>
      <c r="G323" s="96"/>
      <c r="H323" s="96"/>
      <c r="I323" s="96" t="s">
        <v>3139</v>
      </c>
      <c r="J323" s="97">
        <v>2024.0</v>
      </c>
      <c r="K323" s="97"/>
      <c r="L323" s="96"/>
      <c r="M323" s="96"/>
      <c r="N323" s="96"/>
      <c r="O323" s="96"/>
      <c r="P323" s="96"/>
      <c r="Q323" s="96"/>
      <c r="R323" s="96"/>
      <c r="S323" s="96"/>
      <c r="T323" s="96"/>
      <c r="U323" s="96"/>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c r="AW323" s="96"/>
      <c r="AX323" s="96"/>
      <c r="AY323" s="96"/>
      <c r="AZ323" s="98"/>
      <c r="BA323" s="96"/>
      <c r="BB323" s="96"/>
      <c r="BC323" s="100">
        <f>COUNTIF(AC323:AM323,"Sudah")</f>
        <v>0</v>
      </c>
      <c r="BD323" s="101"/>
      <c r="BE323" s="101"/>
      <c r="BF323" s="101"/>
      <c r="BG323" s="101"/>
      <c r="BH323" s="101"/>
      <c r="BI323" s="100" t="str">
        <f>IFERROR(__xludf.DUMMYFUNCTION("IF(OR(REGEXMATCH(I323,""Peraturan Walikota""),REGEXMATCH(I323,""Peraturan Bupati""),REGEXMATCH(I323,""PERATURAN BUPATI""),REGEXMATCH(I323,""PERATURAN WALIKOTA"")),""Ada"",""Tidak Ada"")"),"Ada")</f>
        <v>Ada</v>
      </c>
      <c r="BJ323" s="98"/>
      <c r="BK323" s="96"/>
      <c r="BL323" s="98" t="str">
        <f t="shared" si="33"/>
        <v>Tidak Lengkap</v>
      </c>
      <c r="BM323" s="98" t="str">
        <f t="shared" si="34"/>
        <v>Tidak Lengkap</v>
      </c>
    </row>
    <row r="324">
      <c r="A324" s="96" t="s">
        <v>66</v>
      </c>
      <c r="B324" s="97">
        <v>317.0</v>
      </c>
      <c r="C324" s="96" t="s">
        <v>3140</v>
      </c>
      <c r="D324" s="96"/>
      <c r="E324" s="96"/>
      <c r="F324" s="96"/>
      <c r="G324" s="96"/>
      <c r="H324" s="96"/>
      <c r="I324" s="96"/>
      <c r="J324" s="97"/>
      <c r="K324" s="97"/>
      <c r="L324" s="96"/>
      <c r="M324" s="96"/>
      <c r="N324" s="96"/>
      <c r="O324" s="96"/>
      <c r="P324" s="96"/>
      <c r="Q324" s="96"/>
      <c r="R324" s="96"/>
      <c r="S324" s="96"/>
      <c r="T324" s="96"/>
      <c r="U324" s="96"/>
      <c r="V324" s="96"/>
      <c r="W324" s="96"/>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c r="AU324" s="96"/>
      <c r="AV324" s="96"/>
      <c r="AW324" s="96"/>
      <c r="AX324" s="96"/>
      <c r="AY324" s="96"/>
      <c r="AZ324" s="98"/>
      <c r="BA324" s="96"/>
      <c r="BB324" s="96"/>
      <c r="BC324" s="100"/>
      <c r="BD324" s="101"/>
      <c r="BE324" s="101"/>
      <c r="BF324" s="101"/>
      <c r="BG324" s="101"/>
      <c r="BH324" s="101"/>
      <c r="BI324" s="100" t="str">
        <f>IFERROR(__xludf.DUMMYFUNCTION("IF(OR(REGEXMATCH(I324,""Peraturan Walikota""),REGEXMATCH(I324,""Peraturan Bupati""),REGEXMATCH(I324,""PERATURAN BUPATI""),REGEXMATCH(I324,""PERATURAN WALIKOTA"")),""Ada"",""Tidak Ada"")"),"Tidak Ada")</f>
        <v>Tidak Ada</v>
      </c>
      <c r="BJ324" s="98"/>
      <c r="BK324" s="96"/>
      <c r="BL324" s="98" t="str">
        <f t="shared" si="33"/>
        <v>Tidak Lengkap</v>
      </c>
      <c r="BM324" s="98" t="str">
        <f t="shared" si="34"/>
        <v>Tidak Lengkap</v>
      </c>
    </row>
    <row r="325">
      <c r="A325" s="96" t="s">
        <v>66</v>
      </c>
      <c r="B325" s="97">
        <v>318.0</v>
      </c>
      <c r="C325" s="96" t="s">
        <v>3141</v>
      </c>
      <c r="D325" s="96"/>
      <c r="E325" s="96"/>
      <c r="F325" s="96"/>
      <c r="G325" s="96"/>
      <c r="H325" s="96"/>
      <c r="I325" s="96"/>
      <c r="J325" s="97"/>
      <c r="K325" s="97"/>
      <c r="L325" s="96"/>
      <c r="M325" s="96"/>
      <c r="N325" s="96"/>
      <c r="O325" s="96"/>
      <c r="P325" s="96"/>
      <c r="Q325" s="96"/>
      <c r="R325" s="96"/>
      <c r="S325" s="96"/>
      <c r="T325" s="96"/>
      <c r="U325" s="96"/>
      <c r="V325" s="96"/>
      <c r="W325" s="96"/>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c r="AU325" s="96"/>
      <c r="AV325" s="96"/>
      <c r="AW325" s="96"/>
      <c r="AX325" s="96"/>
      <c r="AY325" s="96"/>
      <c r="AZ325" s="98"/>
      <c r="BA325" s="96"/>
      <c r="BB325" s="96"/>
      <c r="BC325" s="100"/>
      <c r="BD325" s="101"/>
      <c r="BE325" s="101"/>
      <c r="BF325" s="101"/>
      <c r="BG325" s="101"/>
      <c r="BH325" s="101"/>
      <c r="BI325" s="100" t="str">
        <f>IFERROR(__xludf.DUMMYFUNCTION("IF(OR(REGEXMATCH(I325,""Peraturan Walikota""),REGEXMATCH(I325,""Peraturan Bupati""),REGEXMATCH(I325,""PERATURAN BUPATI""),REGEXMATCH(I325,""PERATURAN WALIKOTA"")),""Ada"",""Tidak Ada"")"),"Tidak Ada")</f>
        <v>Tidak Ada</v>
      </c>
      <c r="BJ325" s="98"/>
      <c r="BK325" s="96"/>
      <c r="BL325" s="98" t="str">
        <f t="shared" si="33"/>
        <v>Tidak Lengkap</v>
      </c>
      <c r="BM325" s="98" t="str">
        <f t="shared" si="34"/>
        <v>Tidak Lengkap</v>
      </c>
    </row>
    <row r="326">
      <c r="A326" s="96" t="s">
        <v>66</v>
      </c>
      <c r="B326" s="97">
        <v>319.0</v>
      </c>
      <c r="C326" s="96" t="s">
        <v>3142</v>
      </c>
      <c r="D326" s="96"/>
      <c r="E326" s="96"/>
      <c r="F326" s="96"/>
      <c r="G326" s="96"/>
      <c r="H326" s="96"/>
      <c r="I326" s="96"/>
      <c r="J326" s="97"/>
      <c r="K326" s="97"/>
      <c r="L326" s="96"/>
      <c r="M326" s="96"/>
      <c r="N326" s="96"/>
      <c r="O326" s="96"/>
      <c r="P326" s="96"/>
      <c r="Q326" s="96"/>
      <c r="R326" s="96"/>
      <c r="S326" s="96"/>
      <c r="T326" s="96"/>
      <c r="U326" s="96"/>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c r="AW326" s="96"/>
      <c r="AX326" s="96"/>
      <c r="AY326" s="96"/>
      <c r="AZ326" s="98"/>
      <c r="BA326" s="96"/>
      <c r="BB326" s="96"/>
      <c r="BC326" s="100"/>
      <c r="BD326" s="101"/>
      <c r="BE326" s="101"/>
      <c r="BF326" s="101"/>
      <c r="BG326" s="101"/>
      <c r="BH326" s="101"/>
      <c r="BI326" s="100" t="str">
        <f>IFERROR(__xludf.DUMMYFUNCTION("IF(OR(REGEXMATCH(I326,""Peraturan Walikota""),REGEXMATCH(I326,""Peraturan Bupati""),REGEXMATCH(I326,""PERATURAN BUPATI""),REGEXMATCH(I326,""PERATURAN WALIKOTA"")),""Ada"",""Tidak Ada"")"),"Tidak Ada")</f>
        <v>Tidak Ada</v>
      </c>
      <c r="BJ326" s="98"/>
      <c r="BK326" s="96"/>
      <c r="BL326" s="98" t="str">
        <f t="shared" si="33"/>
        <v>Tidak Lengkap</v>
      </c>
      <c r="BM326" s="98" t="str">
        <f t="shared" si="34"/>
        <v>Tidak Lengkap</v>
      </c>
    </row>
    <row r="327">
      <c r="A327" s="96" t="s">
        <v>66</v>
      </c>
      <c r="B327" s="97">
        <v>320.0</v>
      </c>
      <c r="C327" s="112" t="s">
        <v>3143</v>
      </c>
      <c r="D327" s="96"/>
      <c r="E327" s="96"/>
      <c r="F327" s="96"/>
      <c r="G327" s="96"/>
      <c r="H327" s="96"/>
      <c r="I327" s="96" t="s">
        <v>3144</v>
      </c>
      <c r="J327" s="97">
        <v>2025.0</v>
      </c>
      <c r="K327" s="97"/>
      <c r="L327" s="96"/>
      <c r="M327" s="96"/>
      <c r="N327" s="96"/>
      <c r="O327" s="96"/>
      <c r="P327" s="96"/>
      <c r="Q327" s="96"/>
      <c r="R327" s="96"/>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8"/>
      <c r="BA327" s="96"/>
      <c r="BB327" s="96"/>
      <c r="BC327" s="100">
        <f>COUNTIF(AC327:AM327,"Sudah")</f>
        <v>0</v>
      </c>
      <c r="BD327" s="101"/>
      <c r="BE327" s="101"/>
      <c r="BF327" s="101"/>
      <c r="BG327" s="101"/>
      <c r="BH327" s="101"/>
      <c r="BI327" s="100" t="str">
        <f>IFERROR(__xludf.DUMMYFUNCTION("IF(OR(REGEXMATCH(I327,""Peraturan Walikota""),REGEXMATCH(I327,""Peraturan Bupati""),REGEXMATCH(I327,""PERATURAN BUPATI""),REGEXMATCH(I327,""PERATURAN WALIKOTA"")),""Ada"",""Tidak Ada"")"),"Ada")</f>
        <v>Ada</v>
      </c>
      <c r="BJ327" s="98"/>
      <c r="BK327" s="96"/>
      <c r="BL327" s="98" t="str">
        <f t="shared" si="33"/>
        <v>Tidak Lengkap</v>
      </c>
      <c r="BM327" s="98" t="str">
        <f t="shared" si="34"/>
        <v>Tidak Lengkap</v>
      </c>
    </row>
    <row r="328">
      <c r="A328" s="96" t="s">
        <v>66</v>
      </c>
      <c r="B328" s="97">
        <v>321.0</v>
      </c>
      <c r="C328" s="96" t="s">
        <v>3145</v>
      </c>
      <c r="D328" s="96"/>
      <c r="E328" s="96"/>
      <c r="F328" s="96"/>
      <c r="G328" s="96"/>
      <c r="H328" s="96"/>
      <c r="I328" s="96"/>
      <c r="J328" s="97"/>
      <c r="K328" s="97"/>
      <c r="L328" s="96"/>
      <c r="M328" s="96"/>
      <c r="N328" s="96"/>
      <c r="O328" s="96"/>
      <c r="P328" s="96"/>
      <c r="Q328" s="96"/>
      <c r="R328" s="96"/>
      <c r="S328" s="96"/>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c r="AW328" s="96"/>
      <c r="AX328" s="96"/>
      <c r="AY328" s="96"/>
      <c r="AZ328" s="98"/>
      <c r="BA328" s="96"/>
      <c r="BB328" s="96"/>
      <c r="BC328" s="100"/>
      <c r="BD328" s="101"/>
      <c r="BE328" s="101"/>
      <c r="BF328" s="101"/>
      <c r="BG328" s="101"/>
      <c r="BH328" s="101"/>
      <c r="BI328" s="100" t="str">
        <f>IFERROR(__xludf.DUMMYFUNCTION("IF(OR(REGEXMATCH(I328,""Peraturan Walikota""),REGEXMATCH(I328,""Peraturan Bupati""),REGEXMATCH(I328,""PERATURAN BUPATI""),REGEXMATCH(I328,""PERATURAN WALIKOTA"")),""Ada"",""Tidak Ada"")"),"Tidak Ada")</f>
        <v>Tidak Ada</v>
      </c>
      <c r="BJ328" s="98"/>
      <c r="BK328" s="96"/>
      <c r="BL328" s="98" t="str">
        <f t="shared" si="33"/>
        <v>Tidak Lengkap</v>
      </c>
      <c r="BM328" s="98" t="str">
        <f t="shared" si="34"/>
        <v>Tidak Lengkap</v>
      </c>
    </row>
    <row r="329">
      <c r="A329" s="96" t="s">
        <v>66</v>
      </c>
      <c r="B329" s="97">
        <v>322.0</v>
      </c>
      <c r="C329" s="96" t="s">
        <v>3146</v>
      </c>
      <c r="D329" s="96"/>
      <c r="E329" s="96"/>
      <c r="F329" s="96"/>
      <c r="G329" s="96"/>
      <c r="H329" s="96"/>
      <c r="I329" s="96"/>
      <c r="J329" s="97"/>
      <c r="K329" s="97"/>
      <c r="L329" s="96"/>
      <c r="M329" s="96"/>
      <c r="N329" s="96"/>
      <c r="O329" s="96"/>
      <c r="P329" s="96"/>
      <c r="Q329" s="96"/>
      <c r="R329" s="96"/>
      <c r="S329" s="96"/>
      <c r="T329" s="96"/>
      <c r="U329" s="96"/>
      <c r="V329" s="96"/>
      <c r="W329" s="96"/>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c r="AW329" s="96"/>
      <c r="AX329" s="96"/>
      <c r="AY329" s="96"/>
      <c r="AZ329" s="98"/>
      <c r="BA329" s="96"/>
      <c r="BB329" s="96"/>
      <c r="BC329" s="100"/>
      <c r="BD329" s="101"/>
      <c r="BE329" s="101"/>
      <c r="BF329" s="101"/>
      <c r="BG329" s="101"/>
      <c r="BH329" s="101"/>
      <c r="BI329" s="100" t="str">
        <f>IFERROR(__xludf.DUMMYFUNCTION("IF(OR(REGEXMATCH(I329,""Peraturan Walikota""),REGEXMATCH(I329,""Peraturan Bupati""),REGEXMATCH(I329,""PERATURAN BUPATI""),REGEXMATCH(I329,""PERATURAN WALIKOTA"")),""Ada"",""Tidak Ada"")"),"Tidak Ada")</f>
        <v>Tidak Ada</v>
      </c>
      <c r="BJ329" s="98"/>
      <c r="BK329" s="96"/>
      <c r="BL329" s="98" t="str">
        <f t="shared" si="33"/>
        <v>Tidak Lengkap</v>
      </c>
      <c r="BM329" s="98" t="str">
        <f t="shared" si="34"/>
        <v>Tidak Lengkap</v>
      </c>
    </row>
    <row r="330">
      <c r="A330" s="96" t="s">
        <v>76</v>
      </c>
      <c r="B330" s="97">
        <v>323.0</v>
      </c>
      <c r="C330" s="98" t="s">
        <v>3147</v>
      </c>
      <c r="D330" s="96" t="s">
        <v>3148</v>
      </c>
      <c r="E330" s="96" t="s">
        <v>3149</v>
      </c>
      <c r="F330" s="96" t="s">
        <v>3150</v>
      </c>
      <c r="G330" s="96">
        <v>8.2152858026E10</v>
      </c>
      <c r="H330" s="96" t="s">
        <v>11</v>
      </c>
      <c r="I330" s="96" t="s">
        <v>3151</v>
      </c>
      <c r="J330" s="97">
        <v>2019.0</v>
      </c>
      <c r="K330" s="97" t="s">
        <v>223</v>
      </c>
      <c r="L330" s="96" t="s">
        <v>3152</v>
      </c>
      <c r="M330" s="111" t="s">
        <v>3153</v>
      </c>
      <c r="N330" s="96" t="s">
        <v>3154</v>
      </c>
      <c r="O330" s="96" t="s">
        <v>226</v>
      </c>
      <c r="P330" s="96" t="s">
        <v>330</v>
      </c>
      <c r="Q330" s="96" t="s">
        <v>3155</v>
      </c>
      <c r="R330" s="96" t="s">
        <v>9</v>
      </c>
      <c r="S330" s="96" t="s">
        <v>9</v>
      </c>
      <c r="T330" s="96" t="s">
        <v>9</v>
      </c>
      <c r="U330" s="96" t="s">
        <v>9</v>
      </c>
      <c r="V330" s="96" t="s">
        <v>9</v>
      </c>
      <c r="W330" s="96" t="s">
        <v>21</v>
      </c>
      <c r="X330" s="96" t="s">
        <v>9</v>
      </c>
      <c r="Y330" s="96" t="s">
        <v>9</v>
      </c>
      <c r="Z330" s="96" t="s">
        <v>9</v>
      </c>
      <c r="AA330" s="96" t="s">
        <v>21</v>
      </c>
      <c r="AB330" s="96" t="s">
        <v>21</v>
      </c>
      <c r="AC330" s="96" t="s">
        <v>228</v>
      </c>
      <c r="AD330" s="96" t="s">
        <v>228</v>
      </c>
      <c r="AE330" s="96" t="s">
        <v>228</v>
      </c>
      <c r="AF330" s="96" t="s">
        <v>228</v>
      </c>
      <c r="AG330" s="96" t="s">
        <v>229</v>
      </c>
      <c r="AH330" s="96" t="s">
        <v>228</v>
      </c>
      <c r="AI330" s="96" t="s">
        <v>229</v>
      </c>
      <c r="AJ330" s="96" t="s">
        <v>228</v>
      </c>
      <c r="AK330" s="96" t="s">
        <v>229</v>
      </c>
      <c r="AL330" s="96" t="s">
        <v>228</v>
      </c>
      <c r="AM330" s="96" t="s">
        <v>228</v>
      </c>
      <c r="AN330" s="96"/>
      <c r="AO330" s="96">
        <v>250.0</v>
      </c>
      <c r="AP330" s="96" t="s">
        <v>411</v>
      </c>
      <c r="AQ330" s="96"/>
      <c r="AR330" s="99"/>
      <c r="AS330" s="99"/>
      <c r="AT330" s="96" t="s">
        <v>231</v>
      </c>
      <c r="AU330" s="98"/>
      <c r="AV330" s="98"/>
      <c r="AW330" s="98"/>
      <c r="AX330" s="98"/>
      <c r="AY330" s="98"/>
      <c r="AZ330" s="98"/>
      <c r="BA330" s="96" t="s">
        <v>3156</v>
      </c>
      <c r="BB330" s="96" t="s">
        <v>3157</v>
      </c>
      <c r="BC330" s="100">
        <f t="shared" ref="BC330:BC337" si="57">COUNTIF(AC330:AM330,"Sudah")</f>
        <v>8</v>
      </c>
      <c r="BD330" s="101"/>
      <c r="BE330" s="101"/>
      <c r="BF330" s="101"/>
      <c r="BG330" s="101"/>
      <c r="BH330" s="101"/>
      <c r="BI330" s="100" t="str">
        <f>IFERROR(__xludf.DUMMYFUNCTION("IF(OR(REGEXMATCH(I330,""Peraturan Walikota""),REGEXMATCH(I330,""Peraturan Bupati""),REGEXMATCH(I330,""PERATURAN BUPATI""),REGEXMATCH(I330,""PERATURAN WALIKOTA"")),""Ada"",""Tidak Ada"")"),"Ada")</f>
        <v>Ada</v>
      </c>
      <c r="BJ330" s="98" t="str">
        <f t="shared" ref="BJ330:BJ351" si="58">IF(O330 = "Belum Punya", "Tidak Ada", IF(O330 = "", "Tidak Menjawab", "Ada"))</f>
        <v>Ada</v>
      </c>
      <c r="BK330" s="96" t="str">
        <f t="shared" ref="BK330:BK351" si="59">IF(P330 = "Tidak Punya", "Tidak Ada", IF(P330 = "", "Tidak Menjawab", "Ada"))</f>
        <v>Ada</v>
      </c>
      <c r="BL330" s="98" t="str">
        <f t="shared" si="33"/>
        <v>Lengkap</v>
      </c>
      <c r="BM330" s="98" t="str">
        <f t="shared" si="34"/>
        <v>Tidak Lengkap</v>
      </c>
    </row>
    <row r="331">
      <c r="A331" s="96" t="s">
        <v>76</v>
      </c>
      <c r="B331" s="97">
        <v>324.0</v>
      </c>
      <c r="C331" s="96" t="s">
        <v>3158</v>
      </c>
      <c r="D331" s="96" t="s">
        <v>3159</v>
      </c>
      <c r="E331" s="96" t="s">
        <v>3160</v>
      </c>
      <c r="F331" s="96" t="s">
        <v>3161</v>
      </c>
      <c r="G331" s="96">
        <v>8.225294002E10</v>
      </c>
      <c r="H331" s="96" t="s">
        <v>11</v>
      </c>
      <c r="I331" s="96" t="s">
        <v>3162</v>
      </c>
      <c r="J331" s="97">
        <v>2020.0</v>
      </c>
      <c r="K331" s="97" t="s">
        <v>223</v>
      </c>
      <c r="L331" s="96">
        <v>8.225294002E10</v>
      </c>
      <c r="M331" s="111" t="s">
        <v>3163</v>
      </c>
      <c r="N331" s="96" t="s">
        <v>3164</v>
      </c>
      <c r="O331" s="96" t="s">
        <v>286</v>
      </c>
      <c r="P331" s="96" t="s">
        <v>378</v>
      </c>
      <c r="Q331" s="96" t="s">
        <v>3165</v>
      </c>
      <c r="R331" s="96" t="s">
        <v>9</v>
      </c>
      <c r="S331" s="96" t="s">
        <v>21</v>
      </c>
      <c r="T331" s="96" t="s">
        <v>9</v>
      </c>
      <c r="U331" s="96" t="s">
        <v>21</v>
      </c>
      <c r="V331" s="96" t="s">
        <v>21</v>
      </c>
      <c r="W331" s="96" t="s">
        <v>21</v>
      </c>
      <c r="X331" s="96" t="s">
        <v>9</v>
      </c>
      <c r="Y331" s="96" t="s">
        <v>21</v>
      </c>
      <c r="Z331" s="96" t="s">
        <v>21</v>
      </c>
      <c r="AA331" s="96" t="s">
        <v>21</v>
      </c>
      <c r="AB331" s="96" t="s">
        <v>21</v>
      </c>
      <c r="AC331" s="96" t="s">
        <v>228</v>
      </c>
      <c r="AD331" s="96" t="s">
        <v>228</v>
      </c>
      <c r="AE331" s="96" t="s">
        <v>228</v>
      </c>
      <c r="AF331" s="96" t="s">
        <v>228</v>
      </c>
      <c r="AG331" s="96" t="s">
        <v>228</v>
      </c>
      <c r="AH331" s="96" t="s">
        <v>229</v>
      </c>
      <c r="AI331" s="96" t="s">
        <v>229</v>
      </c>
      <c r="AJ331" s="96" t="s">
        <v>228</v>
      </c>
      <c r="AK331" s="96" t="s">
        <v>228</v>
      </c>
      <c r="AL331" s="96" t="s">
        <v>228</v>
      </c>
      <c r="AM331" s="96" t="s">
        <v>228</v>
      </c>
      <c r="AN331" s="96"/>
      <c r="AO331" s="96">
        <v>33.0</v>
      </c>
      <c r="AP331" s="96" t="s">
        <v>683</v>
      </c>
      <c r="AQ331" s="96"/>
      <c r="AR331" s="99"/>
      <c r="AS331" s="99"/>
      <c r="AT331" s="98"/>
      <c r="AU331" s="96" t="s">
        <v>231</v>
      </c>
      <c r="AV331" s="98"/>
      <c r="AW331" s="98"/>
      <c r="AX331" s="98"/>
      <c r="AY331" s="98"/>
      <c r="AZ331" s="98"/>
      <c r="BA331" s="96" t="s">
        <v>3166</v>
      </c>
      <c r="BB331" s="96" t="s">
        <v>3167</v>
      </c>
      <c r="BC331" s="100">
        <f t="shared" si="57"/>
        <v>9</v>
      </c>
      <c r="BD331" s="101"/>
      <c r="BE331" s="101"/>
      <c r="BF331" s="101"/>
      <c r="BG331" s="101"/>
      <c r="BH331" s="101"/>
      <c r="BI331" s="100" t="str">
        <f>IFERROR(__xludf.DUMMYFUNCTION("IF(OR(REGEXMATCH(I331,""Peraturan Walikota""),REGEXMATCH(I331,""Peraturan Bupati""),REGEXMATCH(I331,""PERATURAN BUPATI""),REGEXMATCH(I331,""PERATURAN WALIKOTA"")),""Ada"",""Tidak Ada"")"),"Ada")</f>
        <v>Ada</v>
      </c>
      <c r="BJ331" s="98" t="str">
        <f t="shared" si="58"/>
        <v>Ada</v>
      </c>
      <c r="BK331" s="96" t="str">
        <f t="shared" si="59"/>
        <v>Ada</v>
      </c>
      <c r="BL331" s="98" t="str">
        <f t="shared" si="33"/>
        <v>Tidak Lengkap</v>
      </c>
      <c r="BM331" s="98" t="str">
        <f t="shared" si="34"/>
        <v>Tidak Lengkap</v>
      </c>
    </row>
    <row r="332">
      <c r="A332" s="96" t="s">
        <v>76</v>
      </c>
      <c r="B332" s="97">
        <v>325.0</v>
      </c>
      <c r="C332" s="96" t="s">
        <v>3168</v>
      </c>
      <c r="D332" s="96" t="s">
        <v>3169</v>
      </c>
      <c r="E332" s="96" t="s">
        <v>3170</v>
      </c>
      <c r="F332" s="96">
        <v>8.125031012E10</v>
      </c>
      <c r="G332" s="96">
        <v>8.125031012E10</v>
      </c>
      <c r="H332" s="96" t="s">
        <v>24</v>
      </c>
      <c r="I332" s="96" t="s">
        <v>3171</v>
      </c>
      <c r="J332" s="97">
        <v>2020.0</v>
      </c>
      <c r="K332" s="97" t="s">
        <v>223</v>
      </c>
      <c r="L332" s="96" t="s">
        <v>3172</v>
      </c>
      <c r="M332" s="96" t="s">
        <v>3173</v>
      </c>
      <c r="N332" s="96" t="s">
        <v>3174</v>
      </c>
      <c r="O332" s="96" t="s">
        <v>3175</v>
      </c>
      <c r="P332" s="96" t="s">
        <v>261</v>
      </c>
      <c r="Q332" s="96" t="s">
        <v>3176</v>
      </c>
      <c r="R332" s="96" t="s">
        <v>9</v>
      </c>
      <c r="S332" s="96" t="s">
        <v>9</v>
      </c>
      <c r="T332" s="96" t="s">
        <v>9</v>
      </c>
      <c r="U332" s="96" t="s">
        <v>21</v>
      </c>
      <c r="V332" s="96" t="s">
        <v>21</v>
      </c>
      <c r="W332" s="96" t="s">
        <v>21</v>
      </c>
      <c r="X332" s="96" t="s">
        <v>9</v>
      </c>
      <c r="Y332" s="96" t="s">
        <v>9</v>
      </c>
      <c r="Z332" s="96" t="s">
        <v>9</v>
      </c>
      <c r="AA332" s="96" t="s">
        <v>21</v>
      </c>
      <c r="AB332" s="96" t="s">
        <v>21</v>
      </c>
      <c r="AC332" s="96" t="s">
        <v>228</v>
      </c>
      <c r="AD332" s="96" t="s">
        <v>228</v>
      </c>
      <c r="AE332" s="96" t="s">
        <v>228</v>
      </c>
      <c r="AF332" s="96" t="s">
        <v>228</v>
      </c>
      <c r="AG332" s="96" t="s">
        <v>228</v>
      </c>
      <c r="AH332" s="96" t="s">
        <v>228</v>
      </c>
      <c r="AI332" s="96" t="s">
        <v>228</v>
      </c>
      <c r="AJ332" s="96" t="s">
        <v>228</v>
      </c>
      <c r="AK332" s="96" t="s">
        <v>228</v>
      </c>
      <c r="AL332" s="96" t="s">
        <v>228</v>
      </c>
      <c r="AM332" s="96" t="s">
        <v>228</v>
      </c>
      <c r="AN332" s="96" t="s">
        <v>3177</v>
      </c>
      <c r="AO332" s="96">
        <v>79.0</v>
      </c>
      <c r="AP332" s="96" t="s">
        <v>278</v>
      </c>
      <c r="AQ332" s="98"/>
      <c r="AR332" s="98"/>
      <c r="AS332" s="98"/>
      <c r="AT332" s="96" t="s">
        <v>231</v>
      </c>
      <c r="AU332" s="98"/>
      <c r="AV332" s="98"/>
      <c r="AW332" s="98"/>
      <c r="AX332" s="98"/>
      <c r="AY332" s="98"/>
      <c r="AZ332" s="98"/>
      <c r="BA332" s="96" t="s">
        <v>3178</v>
      </c>
      <c r="BB332" s="96" t="s">
        <v>3179</v>
      </c>
      <c r="BC332" s="100">
        <f t="shared" si="57"/>
        <v>11</v>
      </c>
      <c r="BD332" s="101"/>
      <c r="BE332" s="101"/>
      <c r="BF332" s="101"/>
      <c r="BG332" s="101"/>
      <c r="BH332" s="101"/>
      <c r="BI332" s="100" t="str">
        <f>IFERROR(__xludf.DUMMYFUNCTION("IF(OR(REGEXMATCH(I332,""Peraturan Walikota""),REGEXMATCH(I332,""Peraturan Bupati""),REGEXMATCH(I332,""PERATURAN BUPATI""),REGEXMATCH(I332,""PERATURAN WALIKOTA"")),""Ada"",""Tidak Ada"")"),"Ada")</f>
        <v>Ada</v>
      </c>
      <c r="BJ332" s="98" t="str">
        <f t="shared" si="58"/>
        <v>Ada</v>
      </c>
      <c r="BK332" s="96" t="str">
        <f t="shared" si="59"/>
        <v>Ada</v>
      </c>
      <c r="BL332" s="98" t="str">
        <f t="shared" si="33"/>
        <v>Lengkap</v>
      </c>
      <c r="BM332" s="98" t="str">
        <f t="shared" si="34"/>
        <v>Tidak Lengkap</v>
      </c>
    </row>
    <row r="333">
      <c r="A333" s="96" t="s">
        <v>76</v>
      </c>
      <c r="B333" s="97">
        <v>326.0</v>
      </c>
      <c r="C333" s="96" t="s">
        <v>3180</v>
      </c>
      <c r="D333" s="98" t="s">
        <v>3181</v>
      </c>
      <c r="E333" s="96" t="s">
        <v>3182</v>
      </c>
      <c r="F333" s="102" t="s">
        <v>3183</v>
      </c>
      <c r="G333" s="102" t="s">
        <v>3183</v>
      </c>
      <c r="H333" s="96" t="s">
        <v>11</v>
      </c>
      <c r="I333" s="96" t="s">
        <v>3184</v>
      </c>
      <c r="J333" s="97">
        <v>2019.0</v>
      </c>
      <c r="K333" s="97" t="s">
        <v>223</v>
      </c>
      <c r="L333" s="96" t="s">
        <v>3185</v>
      </c>
      <c r="M333" s="152" t="s">
        <v>3186</v>
      </c>
      <c r="N333" s="96" t="s">
        <v>3187</v>
      </c>
      <c r="O333" s="96" t="s">
        <v>253</v>
      </c>
      <c r="P333" s="96" t="s">
        <v>369</v>
      </c>
      <c r="Q333" s="96" t="s">
        <v>3188</v>
      </c>
      <c r="R333" s="96" t="s">
        <v>9</v>
      </c>
      <c r="S333" s="96" t="s">
        <v>9</v>
      </c>
      <c r="T333" s="96" t="s">
        <v>595</v>
      </c>
      <c r="U333" s="96" t="s">
        <v>9</v>
      </c>
      <c r="V333" s="96" t="s">
        <v>21</v>
      </c>
      <c r="W333" s="96" t="s">
        <v>21</v>
      </c>
      <c r="X333" s="96" t="s">
        <v>9</v>
      </c>
      <c r="Y333" s="96" t="s">
        <v>21</v>
      </c>
      <c r="Z333" s="96" t="s">
        <v>9</v>
      </c>
      <c r="AA333" s="96" t="s">
        <v>21</v>
      </c>
      <c r="AB333" s="96" t="s">
        <v>21</v>
      </c>
      <c r="AC333" s="96" t="s">
        <v>228</v>
      </c>
      <c r="AD333" s="96" t="s">
        <v>228</v>
      </c>
      <c r="AE333" s="96" t="s">
        <v>228</v>
      </c>
      <c r="AF333" s="96" t="s">
        <v>228</v>
      </c>
      <c r="AG333" s="96" t="s">
        <v>228</v>
      </c>
      <c r="AH333" s="96" t="s">
        <v>228</v>
      </c>
      <c r="AI333" s="96" t="s">
        <v>228</v>
      </c>
      <c r="AJ333" s="96" t="s">
        <v>228</v>
      </c>
      <c r="AK333" s="96" t="s">
        <v>228</v>
      </c>
      <c r="AL333" s="96" t="s">
        <v>228</v>
      </c>
      <c r="AM333" s="96" t="s">
        <v>228</v>
      </c>
      <c r="AN333" s="96" t="s">
        <v>370</v>
      </c>
      <c r="AO333" s="96" t="s">
        <v>3189</v>
      </c>
      <c r="AP333" s="96" t="s">
        <v>3190</v>
      </c>
      <c r="AQ333" s="98"/>
      <c r="AR333" s="98"/>
      <c r="AS333" s="98"/>
      <c r="AT333" s="96" t="s">
        <v>231</v>
      </c>
      <c r="AU333" s="98"/>
      <c r="AV333" s="98"/>
      <c r="AW333" s="98"/>
      <c r="AX333" s="98"/>
      <c r="AY333" s="98"/>
      <c r="AZ333" s="98"/>
      <c r="BA333" s="98"/>
      <c r="BB333" s="98"/>
      <c r="BC333" s="100">
        <f t="shared" si="57"/>
        <v>11</v>
      </c>
      <c r="BD333" s="101"/>
      <c r="BE333" s="101"/>
      <c r="BF333" s="101"/>
      <c r="BG333" s="101"/>
      <c r="BH333" s="101"/>
      <c r="BI333" s="100" t="str">
        <f>IFERROR(__xludf.DUMMYFUNCTION("IF(OR(REGEXMATCH(I333,""Peraturan Walikota""),REGEXMATCH(I333,""Peraturan Bupati""),REGEXMATCH(I333,""PERATURAN BUPATI""),REGEXMATCH(I333,""PERATURAN WALIKOTA"")),""Ada"",""Tidak Ada"")"),"Ada")</f>
        <v>Ada</v>
      </c>
      <c r="BJ333" s="98" t="str">
        <f t="shared" si="58"/>
        <v>Ada</v>
      </c>
      <c r="BK333" s="96" t="str">
        <f t="shared" si="59"/>
        <v>Ada</v>
      </c>
      <c r="BL333" s="98" t="str">
        <f t="shared" si="33"/>
        <v>Lengkap</v>
      </c>
      <c r="BM333" s="98" t="str">
        <f t="shared" si="34"/>
        <v>Tidak Lengkap</v>
      </c>
    </row>
    <row r="334">
      <c r="A334" s="96" t="s">
        <v>76</v>
      </c>
      <c r="B334" s="97">
        <v>327.0</v>
      </c>
      <c r="C334" s="96" t="s">
        <v>3191</v>
      </c>
      <c r="D334" s="96" t="s">
        <v>3192</v>
      </c>
      <c r="E334" s="96" t="s">
        <v>3193</v>
      </c>
      <c r="F334" s="96">
        <v>8.5245562909E10</v>
      </c>
      <c r="G334" s="96">
        <v>8.5245562909E10</v>
      </c>
      <c r="H334" s="96" t="s">
        <v>2050</v>
      </c>
      <c r="I334" s="96" t="s">
        <v>3194</v>
      </c>
      <c r="J334" s="97">
        <v>2016.0</v>
      </c>
      <c r="K334" s="97" t="s">
        <v>223</v>
      </c>
      <c r="L334" s="96" t="s">
        <v>3195</v>
      </c>
      <c r="M334" s="96" t="s">
        <v>3196</v>
      </c>
      <c r="N334" s="96" t="s">
        <v>669</v>
      </c>
      <c r="O334" s="96" t="s">
        <v>226</v>
      </c>
      <c r="P334" s="96" t="s">
        <v>227</v>
      </c>
      <c r="Q334" s="96" t="s">
        <v>3197</v>
      </c>
      <c r="R334" s="96" t="s">
        <v>9</v>
      </c>
      <c r="S334" s="96" t="s">
        <v>9</v>
      </c>
      <c r="T334" s="96" t="s">
        <v>9</v>
      </c>
      <c r="U334" s="96" t="s">
        <v>9</v>
      </c>
      <c r="V334" s="96" t="s">
        <v>9</v>
      </c>
      <c r="W334" s="96" t="s">
        <v>9</v>
      </c>
      <c r="X334" s="96" t="s">
        <v>9</v>
      </c>
      <c r="Y334" s="96" t="s">
        <v>9</v>
      </c>
      <c r="Z334" s="96" t="s">
        <v>9</v>
      </c>
      <c r="AA334" s="96" t="s">
        <v>21</v>
      </c>
      <c r="AB334" s="96" t="s">
        <v>21</v>
      </c>
      <c r="AC334" s="96" t="s">
        <v>228</v>
      </c>
      <c r="AD334" s="96" t="s">
        <v>228</v>
      </c>
      <c r="AE334" s="96" t="s">
        <v>228</v>
      </c>
      <c r="AF334" s="96" t="s">
        <v>228</v>
      </c>
      <c r="AG334" s="96" t="s">
        <v>228</v>
      </c>
      <c r="AH334" s="96" t="s">
        <v>228</v>
      </c>
      <c r="AI334" s="96" t="s">
        <v>229</v>
      </c>
      <c r="AJ334" s="96" t="s">
        <v>228</v>
      </c>
      <c r="AK334" s="96" t="s">
        <v>228</v>
      </c>
      <c r="AL334" s="96" t="s">
        <v>228</v>
      </c>
      <c r="AM334" s="96" t="s">
        <v>228</v>
      </c>
      <c r="AN334" s="96" t="s">
        <v>3198</v>
      </c>
      <c r="AO334" s="96">
        <v>197.0</v>
      </c>
      <c r="AP334" s="96" t="s">
        <v>278</v>
      </c>
      <c r="AQ334" s="96" t="s">
        <v>231</v>
      </c>
      <c r="AR334" s="96"/>
      <c r="AS334" s="96"/>
      <c r="AT334" s="96"/>
      <c r="AU334" s="96"/>
      <c r="AV334" s="96"/>
      <c r="AW334" s="96"/>
      <c r="AX334" s="96"/>
      <c r="AY334" s="96"/>
      <c r="AZ334" s="96"/>
      <c r="BA334" s="96" t="s">
        <v>3199</v>
      </c>
      <c r="BB334" s="96" t="s">
        <v>3200</v>
      </c>
      <c r="BC334" s="100">
        <f t="shared" si="57"/>
        <v>10</v>
      </c>
      <c r="BD334" s="106" t="s">
        <v>708</v>
      </c>
      <c r="BE334" s="106" t="s">
        <v>361</v>
      </c>
      <c r="BF334" s="101"/>
      <c r="BG334" s="101"/>
      <c r="BH334" s="101"/>
      <c r="BI334" s="100" t="str">
        <f>IFERROR(__xludf.DUMMYFUNCTION("IF(OR(REGEXMATCH(I334,""Peraturan Walikota""),REGEXMATCH(I334,""Peraturan Bupati""),REGEXMATCH(I334,""PERATURAN BUPATI""),REGEXMATCH(I334,""PERATURAN WALIKOTA"")),""Ada"",""Tidak Ada"")"),"Ada")</f>
        <v>Ada</v>
      </c>
      <c r="BJ334" s="98" t="str">
        <f t="shared" si="58"/>
        <v>Ada</v>
      </c>
      <c r="BK334" s="96" t="str">
        <f t="shared" si="59"/>
        <v>Ada</v>
      </c>
      <c r="BL334" s="98" t="str">
        <f t="shared" si="33"/>
        <v>Lengkap</v>
      </c>
      <c r="BM334" s="98" t="str">
        <f t="shared" si="34"/>
        <v>Tidak Lengkap</v>
      </c>
    </row>
    <row r="335">
      <c r="A335" s="96" t="s">
        <v>76</v>
      </c>
      <c r="B335" s="97">
        <v>328.0</v>
      </c>
      <c r="C335" s="96" t="s">
        <v>3201</v>
      </c>
      <c r="D335" s="96" t="s">
        <v>3202</v>
      </c>
      <c r="E335" s="96" t="s">
        <v>3203</v>
      </c>
      <c r="F335" s="96">
        <v>8.115413355E9</v>
      </c>
      <c r="G335" s="96">
        <v>8.115413355E9</v>
      </c>
      <c r="H335" s="96" t="s">
        <v>11</v>
      </c>
      <c r="I335" s="96" t="s">
        <v>3204</v>
      </c>
      <c r="J335" s="97">
        <v>2021.0</v>
      </c>
      <c r="K335" s="97" t="s">
        <v>223</v>
      </c>
      <c r="L335" s="96" t="s">
        <v>3205</v>
      </c>
      <c r="M335" s="96" t="s">
        <v>3206</v>
      </c>
      <c r="N335" s="96" t="s">
        <v>449</v>
      </c>
      <c r="O335" s="96" t="s">
        <v>253</v>
      </c>
      <c r="P335" s="96" t="s">
        <v>3207</v>
      </c>
      <c r="Q335" s="96" t="s">
        <v>300</v>
      </c>
      <c r="R335" s="96" t="s">
        <v>9</v>
      </c>
      <c r="S335" s="96" t="s">
        <v>9</v>
      </c>
      <c r="T335" s="96" t="s">
        <v>595</v>
      </c>
      <c r="U335" s="96" t="s">
        <v>21</v>
      </c>
      <c r="V335" s="96" t="s">
        <v>594</v>
      </c>
      <c r="W335" s="96" t="s">
        <v>594</v>
      </c>
      <c r="X335" s="96" t="s">
        <v>9</v>
      </c>
      <c r="Y335" s="96" t="s">
        <v>21</v>
      </c>
      <c r="Z335" s="96" t="s">
        <v>594</v>
      </c>
      <c r="AA335" s="96" t="s">
        <v>594</v>
      </c>
      <c r="AB335" s="96" t="s">
        <v>594</v>
      </c>
      <c r="AC335" s="96" t="s">
        <v>228</v>
      </c>
      <c r="AD335" s="96" t="s">
        <v>228</v>
      </c>
      <c r="AE335" s="96" t="s">
        <v>302</v>
      </c>
      <c r="AF335" s="96" t="s">
        <v>302</v>
      </c>
      <c r="AG335" s="96" t="s">
        <v>229</v>
      </c>
      <c r="AH335" s="96" t="s">
        <v>228</v>
      </c>
      <c r="AI335" s="96" t="s">
        <v>229</v>
      </c>
      <c r="AJ335" s="96" t="s">
        <v>228</v>
      </c>
      <c r="AK335" s="96" t="s">
        <v>229</v>
      </c>
      <c r="AL335" s="96" t="s">
        <v>302</v>
      </c>
      <c r="AM335" s="96" t="s">
        <v>229</v>
      </c>
      <c r="AN335" s="96" t="s">
        <v>370</v>
      </c>
      <c r="AO335" s="96">
        <v>158.0</v>
      </c>
      <c r="AP335" s="96" t="s">
        <v>317</v>
      </c>
      <c r="AQ335" s="96"/>
      <c r="AR335" s="96"/>
      <c r="AS335" s="96"/>
      <c r="AT335" s="96"/>
      <c r="AU335" s="96"/>
      <c r="AV335" s="96" t="s">
        <v>279</v>
      </c>
      <c r="AW335" s="96"/>
      <c r="AX335" s="96"/>
      <c r="AY335" s="96"/>
      <c r="AZ335" s="105"/>
      <c r="BA335" s="96" t="s">
        <v>237</v>
      </c>
      <c r="BB335" s="96" t="s">
        <v>237</v>
      </c>
      <c r="BC335" s="100">
        <f t="shared" si="57"/>
        <v>7</v>
      </c>
      <c r="BD335" s="106"/>
      <c r="BE335" s="106"/>
      <c r="BF335" s="101"/>
      <c r="BG335" s="101"/>
      <c r="BH335" s="101"/>
      <c r="BI335" s="100" t="str">
        <f>IFERROR(__xludf.DUMMYFUNCTION("IF(OR(REGEXMATCH(I335,""Peraturan Walikota""),REGEXMATCH(I335,""Peraturan Bupati""),REGEXMATCH(I335,""PERATURAN BUPATI""),REGEXMATCH(I335,""PERATURAN WALIKOTA"")),""Ada"",""Tidak Ada"")"),"Ada")</f>
        <v>Ada</v>
      </c>
      <c r="BJ335" s="98" t="str">
        <f t="shared" si="58"/>
        <v>Ada</v>
      </c>
      <c r="BK335" s="96" t="str">
        <f t="shared" si="59"/>
        <v>Ada</v>
      </c>
      <c r="BL335" s="98" t="str">
        <f t="shared" si="33"/>
        <v>Lengkap</v>
      </c>
      <c r="BM335" s="98" t="str">
        <f t="shared" si="34"/>
        <v>Tidak Lengkap</v>
      </c>
    </row>
    <row r="336">
      <c r="A336" s="96" t="s">
        <v>76</v>
      </c>
      <c r="B336" s="97">
        <v>329.0</v>
      </c>
      <c r="C336" s="96" t="s">
        <v>3208</v>
      </c>
      <c r="D336" s="96" t="s">
        <v>1034</v>
      </c>
      <c r="E336" s="96" t="s">
        <v>3209</v>
      </c>
      <c r="F336" s="96" t="s">
        <v>1034</v>
      </c>
      <c r="G336" s="96" t="s">
        <v>1034</v>
      </c>
      <c r="H336" s="96" t="s">
        <v>11</v>
      </c>
      <c r="I336" s="96" t="s">
        <v>3210</v>
      </c>
      <c r="J336" s="97">
        <v>2023.0</v>
      </c>
      <c r="K336" s="97" t="s">
        <v>223</v>
      </c>
      <c r="L336" s="96" t="s">
        <v>3211</v>
      </c>
      <c r="M336" s="96" t="s">
        <v>3212</v>
      </c>
      <c r="N336" s="96" t="s">
        <v>3213</v>
      </c>
      <c r="O336" s="96" t="s">
        <v>260</v>
      </c>
      <c r="P336" s="96" t="s">
        <v>330</v>
      </c>
      <c r="Q336" s="96" t="s">
        <v>3214</v>
      </c>
      <c r="R336" s="96" t="s">
        <v>9</v>
      </c>
      <c r="S336" s="96" t="s">
        <v>9</v>
      </c>
      <c r="T336" s="96" t="s">
        <v>9</v>
      </c>
      <c r="U336" s="96" t="s">
        <v>21</v>
      </c>
      <c r="V336" s="96" t="s">
        <v>21</v>
      </c>
      <c r="W336" s="96" t="s">
        <v>21</v>
      </c>
      <c r="X336" s="96" t="s">
        <v>21</v>
      </c>
      <c r="Y336" s="96" t="s">
        <v>9</v>
      </c>
      <c r="Z336" s="96" t="s">
        <v>9</v>
      </c>
      <c r="AA336" s="96" t="s">
        <v>21</v>
      </c>
      <c r="AB336" s="96" t="s">
        <v>9</v>
      </c>
      <c r="AC336" s="96" t="s">
        <v>228</v>
      </c>
      <c r="AD336" s="96" t="s">
        <v>228</v>
      </c>
      <c r="AE336" s="96" t="s">
        <v>228</v>
      </c>
      <c r="AF336" s="96" t="s">
        <v>228</v>
      </c>
      <c r="AG336" s="96" t="s">
        <v>228</v>
      </c>
      <c r="AH336" s="96" t="s">
        <v>228</v>
      </c>
      <c r="AI336" s="96" t="s">
        <v>228</v>
      </c>
      <c r="AJ336" s="96" t="s">
        <v>228</v>
      </c>
      <c r="AK336" s="96" t="s">
        <v>228</v>
      </c>
      <c r="AL336" s="96" t="s">
        <v>228</v>
      </c>
      <c r="AM336" s="96" t="s">
        <v>228</v>
      </c>
      <c r="AN336" s="96" t="s">
        <v>3215</v>
      </c>
      <c r="AO336" s="96">
        <v>62.0</v>
      </c>
      <c r="AP336" s="96" t="s">
        <v>278</v>
      </c>
      <c r="AQ336" s="96"/>
      <c r="AR336" s="96"/>
      <c r="AS336" s="96"/>
      <c r="AT336" s="96"/>
      <c r="AU336" s="96"/>
      <c r="AV336" s="96"/>
      <c r="AW336" s="96"/>
      <c r="AX336" s="96" t="s">
        <v>231</v>
      </c>
      <c r="AY336" s="96"/>
      <c r="AZ336" s="96"/>
      <c r="BA336" s="96" t="s">
        <v>3216</v>
      </c>
      <c r="BB336" s="96" t="s">
        <v>3217</v>
      </c>
      <c r="BC336" s="100">
        <f t="shared" si="57"/>
        <v>11</v>
      </c>
      <c r="BD336" s="106"/>
      <c r="BE336" s="106"/>
      <c r="BF336" s="101"/>
      <c r="BG336" s="101"/>
      <c r="BH336" s="101"/>
      <c r="BI336" s="100" t="str">
        <f>IFERROR(__xludf.DUMMYFUNCTION("IF(OR(REGEXMATCH(I336,""Peraturan Walikota""),REGEXMATCH(I336,""Peraturan Bupati""),REGEXMATCH(I336,""PERATURAN BUPATI""),REGEXMATCH(I336,""PERATURAN WALIKOTA"")),""Ada"",""Tidak Ada"")"),"Ada")</f>
        <v>Ada</v>
      </c>
      <c r="BJ336" s="98" t="str">
        <f t="shared" si="58"/>
        <v>Ada</v>
      </c>
      <c r="BK336" s="96" t="str">
        <f t="shared" si="59"/>
        <v>Ada</v>
      </c>
      <c r="BL336" s="98" t="str">
        <f t="shared" si="33"/>
        <v>Lengkap</v>
      </c>
      <c r="BM336" s="98" t="str">
        <f t="shared" si="34"/>
        <v>Tidak Lengkap</v>
      </c>
    </row>
    <row r="337">
      <c r="A337" s="96" t="s">
        <v>76</v>
      </c>
      <c r="B337" s="97">
        <v>330.0</v>
      </c>
      <c r="C337" s="96" t="s">
        <v>3218</v>
      </c>
      <c r="D337" s="96" t="s">
        <v>3219</v>
      </c>
      <c r="E337" s="96" t="s">
        <v>3220</v>
      </c>
      <c r="F337" s="96" t="s">
        <v>237</v>
      </c>
      <c r="G337" s="96">
        <v>8.1251330872E10</v>
      </c>
      <c r="H337" s="96" t="s">
        <v>11</v>
      </c>
      <c r="I337" s="96" t="s">
        <v>3221</v>
      </c>
      <c r="J337" s="97">
        <v>2022.0</v>
      </c>
      <c r="K337" s="97" t="s">
        <v>223</v>
      </c>
      <c r="L337" s="102" t="s">
        <v>3222</v>
      </c>
      <c r="M337" s="96"/>
      <c r="N337" s="96" t="s">
        <v>449</v>
      </c>
      <c r="O337" s="96" t="s">
        <v>286</v>
      </c>
      <c r="P337" s="96" t="s">
        <v>1724</v>
      </c>
      <c r="Q337" s="96" t="s">
        <v>300</v>
      </c>
      <c r="R337" s="96" t="s">
        <v>9</v>
      </c>
      <c r="S337" s="96" t="s">
        <v>301</v>
      </c>
      <c r="T337" s="96" t="s">
        <v>21</v>
      </c>
      <c r="U337" s="96" t="s">
        <v>872</v>
      </c>
      <c r="V337" s="96" t="s">
        <v>9</v>
      </c>
      <c r="W337" s="96" t="s">
        <v>9</v>
      </c>
      <c r="X337" s="96" t="s">
        <v>9</v>
      </c>
      <c r="Y337" s="96" t="s">
        <v>872</v>
      </c>
      <c r="Z337" s="96" t="s">
        <v>9</v>
      </c>
      <c r="AA337" s="96" t="s">
        <v>555</v>
      </c>
      <c r="AB337" s="96" t="s">
        <v>555</v>
      </c>
      <c r="AC337" s="96" t="s">
        <v>228</v>
      </c>
      <c r="AD337" s="96" t="s">
        <v>228</v>
      </c>
      <c r="AE337" s="96" t="s">
        <v>302</v>
      </c>
      <c r="AF337" s="96" t="s">
        <v>302</v>
      </c>
      <c r="AG337" s="96" t="s">
        <v>302</v>
      </c>
      <c r="AH337" s="96" t="s">
        <v>228</v>
      </c>
      <c r="AI337" s="96" t="s">
        <v>228</v>
      </c>
      <c r="AJ337" s="96" t="s">
        <v>228</v>
      </c>
      <c r="AK337" s="96" t="s">
        <v>302</v>
      </c>
      <c r="AL337" s="96" t="s">
        <v>302</v>
      </c>
      <c r="AM337" s="96" t="s">
        <v>302</v>
      </c>
      <c r="AN337" s="96" t="s">
        <v>3223</v>
      </c>
      <c r="AO337" s="96" t="s">
        <v>3224</v>
      </c>
      <c r="AP337" s="96" t="s">
        <v>317</v>
      </c>
      <c r="AQ337" s="96"/>
      <c r="AR337" s="96"/>
      <c r="AS337" s="96"/>
      <c r="AT337" s="96"/>
      <c r="AU337" s="96"/>
      <c r="AV337" s="96"/>
      <c r="AW337" s="96"/>
      <c r="AX337" s="96"/>
      <c r="AY337" s="96"/>
      <c r="AZ337" s="96"/>
      <c r="BA337" s="96" t="s">
        <v>3225</v>
      </c>
      <c r="BB337" s="96" t="s">
        <v>3226</v>
      </c>
      <c r="BC337" s="100">
        <f t="shared" si="57"/>
        <v>11</v>
      </c>
      <c r="BD337" s="106"/>
      <c r="BE337" s="106"/>
      <c r="BF337" s="101"/>
      <c r="BG337" s="101"/>
      <c r="BH337" s="101"/>
      <c r="BI337" s="100" t="str">
        <f>IFERROR(__xludf.DUMMYFUNCTION("IF(OR(REGEXMATCH(I337,""Peraturan Walikota""),REGEXMATCH(I337,""Peraturan Bupati""),REGEXMATCH(I337,""PERATURAN BUPATI""),REGEXMATCH(I337,""PERATURAN WALIKOTA"")),""Ada"",""Tidak Ada"")"),"Ada")</f>
        <v>Ada</v>
      </c>
      <c r="BJ337" s="98" t="str">
        <f t="shared" si="58"/>
        <v>Ada</v>
      </c>
      <c r="BK337" s="96" t="str">
        <f t="shared" si="59"/>
        <v>Ada</v>
      </c>
      <c r="BL337" s="98" t="str">
        <f t="shared" si="33"/>
        <v>Tidak Lengkap</v>
      </c>
      <c r="BM337" s="98" t="str">
        <f t="shared" si="34"/>
        <v>Tidak Lengkap</v>
      </c>
    </row>
    <row r="338">
      <c r="A338" s="96" t="s">
        <v>76</v>
      </c>
      <c r="B338" s="97">
        <v>331.0</v>
      </c>
      <c r="C338" s="96" t="s">
        <v>3227</v>
      </c>
      <c r="D338" s="96" t="s">
        <v>3228</v>
      </c>
      <c r="E338" s="96" t="s">
        <v>3229</v>
      </c>
      <c r="F338" s="96" t="s">
        <v>3230</v>
      </c>
      <c r="G338" s="96">
        <v>8.1253530053E10</v>
      </c>
      <c r="H338" s="96" t="s">
        <v>3231</v>
      </c>
      <c r="I338" s="96"/>
      <c r="J338" s="97"/>
      <c r="K338" s="97"/>
      <c r="L338" s="96" t="s">
        <v>237</v>
      </c>
      <c r="M338" s="96" t="s">
        <v>237</v>
      </c>
      <c r="N338" s="96" t="s">
        <v>449</v>
      </c>
      <c r="O338" s="96"/>
      <c r="P338" s="96"/>
      <c r="Q338" s="96" t="s">
        <v>300</v>
      </c>
      <c r="R338" s="96" t="s">
        <v>21</v>
      </c>
      <c r="S338" s="96" t="s">
        <v>9</v>
      </c>
      <c r="T338" s="96" t="s">
        <v>21</v>
      </c>
      <c r="U338" s="96" t="s">
        <v>21</v>
      </c>
      <c r="V338" s="96" t="s">
        <v>301</v>
      </c>
      <c r="W338" s="96"/>
      <c r="X338" s="96" t="s">
        <v>9</v>
      </c>
      <c r="Y338" s="96" t="s">
        <v>21</v>
      </c>
      <c r="Z338" s="96"/>
      <c r="AA338" s="96" t="s">
        <v>9</v>
      </c>
      <c r="AB338" s="96"/>
      <c r="AC338" s="96" t="s">
        <v>228</v>
      </c>
      <c r="AD338" s="96" t="s">
        <v>228</v>
      </c>
      <c r="AE338" s="96" t="s">
        <v>229</v>
      </c>
      <c r="AF338" s="96" t="s">
        <v>229</v>
      </c>
      <c r="AG338" s="96" t="s">
        <v>229</v>
      </c>
      <c r="AH338" s="96"/>
      <c r="AI338" s="96"/>
      <c r="AJ338" s="96"/>
      <c r="AK338" s="96" t="s">
        <v>229</v>
      </c>
      <c r="AL338" s="96" t="s">
        <v>229</v>
      </c>
      <c r="AM338" s="96" t="s">
        <v>229</v>
      </c>
      <c r="AN338" s="96"/>
      <c r="AO338" s="96">
        <v>7.0</v>
      </c>
      <c r="AP338" s="96" t="s">
        <v>371</v>
      </c>
      <c r="AQ338" s="96"/>
      <c r="AR338" s="96"/>
      <c r="AS338" s="96"/>
      <c r="AT338" s="96"/>
      <c r="AU338" s="96"/>
      <c r="AV338" s="96"/>
      <c r="AW338" s="96"/>
      <c r="AX338" s="96"/>
      <c r="AY338" s="96"/>
      <c r="AZ338" s="96" t="s">
        <v>3232</v>
      </c>
      <c r="BA338" s="96" t="s">
        <v>3233</v>
      </c>
      <c r="BB338" s="96"/>
      <c r="BC338" s="100"/>
      <c r="BD338" s="106"/>
      <c r="BE338" s="106"/>
      <c r="BF338" s="101"/>
      <c r="BG338" s="101"/>
      <c r="BH338" s="101"/>
      <c r="BI338" s="100" t="str">
        <f>IFERROR(__xludf.DUMMYFUNCTION("IF(OR(REGEXMATCH(I338,""Peraturan Walikota""),REGEXMATCH(I338,""Peraturan Bupati""),REGEXMATCH(I338,""PERATURAN BUPATI""),REGEXMATCH(I338,""PERATURAN WALIKOTA"")),""Ada"",""Tidak Ada"")"),"Tidak Ada")</f>
        <v>Tidak Ada</v>
      </c>
      <c r="BJ338" s="98" t="str">
        <f t="shared" si="58"/>
        <v>Tidak Menjawab</v>
      </c>
      <c r="BK338" s="96" t="str">
        <f t="shared" si="59"/>
        <v>Tidak Menjawab</v>
      </c>
      <c r="BL338" s="98" t="str">
        <f t="shared" si="33"/>
        <v>Tidak Lengkap</v>
      </c>
      <c r="BM338" s="98" t="str">
        <f t="shared" si="34"/>
        <v>Tidak Lengkap</v>
      </c>
    </row>
    <row r="339">
      <c r="A339" s="96" t="s">
        <v>76</v>
      </c>
      <c r="B339" s="97">
        <v>332.0</v>
      </c>
      <c r="C339" s="96" t="s">
        <v>3234</v>
      </c>
      <c r="D339" s="96" t="s">
        <v>3235</v>
      </c>
      <c r="E339" s="96" t="s">
        <v>3236</v>
      </c>
      <c r="F339" s="96">
        <v>8.12562007E9</v>
      </c>
      <c r="G339" s="96">
        <v>8.12562007E9</v>
      </c>
      <c r="H339" s="96" t="s">
        <v>11</v>
      </c>
      <c r="I339" s="96" t="s">
        <v>3237</v>
      </c>
      <c r="J339" s="97">
        <v>2023.0</v>
      </c>
      <c r="K339" s="97" t="s">
        <v>387</v>
      </c>
      <c r="L339" s="96">
        <v>8.12562007E9</v>
      </c>
      <c r="M339" s="96" t="s">
        <v>3238</v>
      </c>
      <c r="N339" s="96" t="s">
        <v>3239</v>
      </c>
      <c r="O339" s="96" t="s">
        <v>253</v>
      </c>
      <c r="P339" s="96" t="s">
        <v>1724</v>
      </c>
      <c r="Q339" s="96" t="s">
        <v>300</v>
      </c>
      <c r="R339" s="96" t="s">
        <v>9</v>
      </c>
      <c r="S339" s="96" t="s">
        <v>9</v>
      </c>
      <c r="T339" s="96" t="s">
        <v>21</v>
      </c>
      <c r="U339" s="96" t="s">
        <v>21</v>
      </c>
      <c r="V339" s="96" t="s">
        <v>301</v>
      </c>
      <c r="W339" s="96" t="s">
        <v>301</v>
      </c>
      <c r="X339" s="96" t="s">
        <v>21</v>
      </c>
      <c r="Y339" s="96" t="s">
        <v>21</v>
      </c>
      <c r="Z339" s="96" t="s">
        <v>21</v>
      </c>
      <c r="AA339" s="96" t="s">
        <v>21</v>
      </c>
      <c r="AB339" s="96" t="s">
        <v>21</v>
      </c>
      <c r="AC339" s="96" t="s">
        <v>228</v>
      </c>
      <c r="AD339" s="96" t="s">
        <v>228</v>
      </c>
      <c r="AE339" s="96" t="s">
        <v>228</v>
      </c>
      <c r="AF339" s="96" t="s">
        <v>228</v>
      </c>
      <c r="AG339" s="96" t="s">
        <v>228</v>
      </c>
      <c r="AH339" s="96" t="s">
        <v>228</v>
      </c>
      <c r="AI339" s="96" t="s">
        <v>229</v>
      </c>
      <c r="AJ339" s="96" t="s">
        <v>229</v>
      </c>
      <c r="AK339" s="96" t="s">
        <v>229</v>
      </c>
      <c r="AL339" s="96" t="s">
        <v>228</v>
      </c>
      <c r="AM339" s="96" t="s">
        <v>228</v>
      </c>
      <c r="AN339" s="96" t="s">
        <v>3240</v>
      </c>
      <c r="AO339" s="96">
        <v>44.0</v>
      </c>
      <c r="AP339" s="96" t="s">
        <v>317</v>
      </c>
      <c r="AQ339" s="96"/>
      <c r="AR339" s="96"/>
      <c r="AS339" s="96"/>
      <c r="AT339" s="96"/>
      <c r="AU339" s="96"/>
      <c r="AV339" s="96"/>
      <c r="AW339" s="96"/>
      <c r="AX339" s="96" t="s">
        <v>231</v>
      </c>
      <c r="AY339" s="96"/>
      <c r="AZ339" s="105"/>
      <c r="BA339" s="96" t="s">
        <v>3241</v>
      </c>
      <c r="BB339" s="96" t="s">
        <v>237</v>
      </c>
      <c r="BC339" s="100">
        <f t="shared" ref="BC339:BC351" si="60">COUNTIF(AC339:AM339,"Sudah")</f>
        <v>8</v>
      </c>
      <c r="BD339" s="106"/>
      <c r="BE339" s="106"/>
      <c r="BF339" s="101"/>
      <c r="BG339" s="101"/>
      <c r="BH339" s="101"/>
      <c r="BI339" s="100" t="str">
        <f>IFERROR(__xludf.DUMMYFUNCTION("IF(OR(REGEXMATCH(I339,""Peraturan Walikota""),REGEXMATCH(I339,""Peraturan Bupati""),REGEXMATCH(I339,""PERATURAN BUPATI""),REGEXMATCH(I339,""PERATURAN WALIKOTA"")),""Ada"",""Tidak Ada"")"),"Ada")</f>
        <v>Ada</v>
      </c>
      <c r="BJ339" s="98" t="str">
        <f t="shared" si="58"/>
        <v>Ada</v>
      </c>
      <c r="BK339" s="96" t="str">
        <f t="shared" si="59"/>
        <v>Ada</v>
      </c>
      <c r="BL339" s="98" t="str">
        <f t="shared" si="33"/>
        <v>Tidak Lengkap</v>
      </c>
      <c r="BM339" s="98" t="str">
        <f t="shared" si="34"/>
        <v>Tidak Lengkap</v>
      </c>
    </row>
    <row r="340">
      <c r="A340" s="96" t="s">
        <v>69</v>
      </c>
      <c r="B340" s="97">
        <v>333.0</v>
      </c>
      <c r="C340" s="96" t="s">
        <v>3242</v>
      </c>
      <c r="D340" s="96" t="s">
        <v>3243</v>
      </c>
      <c r="E340" s="96" t="s">
        <v>3244</v>
      </c>
      <c r="F340" s="96">
        <v>8.2116456255E10</v>
      </c>
      <c r="G340" s="96">
        <v>8.2116456255E10</v>
      </c>
      <c r="H340" s="96" t="s">
        <v>3245</v>
      </c>
      <c r="I340" s="96" t="s">
        <v>3246</v>
      </c>
      <c r="J340" s="97">
        <v>2021.0</v>
      </c>
      <c r="K340" s="97" t="s">
        <v>223</v>
      </c>
      <c r="L340" s="96" t="s">
        <v>3247</v>
      </c>
      <c r="M340" s="96" t="s">
        <v>3248</v>
      </c>
      <c r="N340" s="96" t="s">
        <v>3249</v>
      </c>
      <c r="O340" s="96" t="s">
        <v>3250</v>
      </c>
      <c r="P340" s="96" t="s">
        <v>330</v>
      </c>
      <c r="Q340" s="96"/>
      <c r="R340" s="96" t="s">
        <v>9</v>
      </c>
      <c r="S340" s="96" t="s">
        <v>21</v>
      </c>
      <c r="T340" s="96" t="s">
        <v>21</v>
      </c>
      <c r="U340" s="96" t="s">
        <v>21</v>
      </c>
      <c r="V340" s="96" t="s">
        <v>21</v>
      </c>
      <c r="W340" s="96" t="s">
        <v>21</v>
      </c>
      <c r="X340" s="96" t="s">
        <v>9</v>
      </c>
      <c r="Y340" s="96" t="s">
        <v>21</v>
      </c>
      <c r="Z340" s="96" t="s">
        <v>21</v>
      </c>
      <c r="AA340" s="96" t="s">
        <v>21</v>
      </c>
      <c r="AB340" s="96" t="s">
        <v>21</v>
      </c>
      <c r="AC340" s="96" t="s">
        <v>228</v>
      </c>
      <c r="AD340" s="96" t="s">
        <v>228</v>
      </c>
      <c r="AE340" s="96" t="s">
        <v>228</v>
      </c>
      <c r="AF340" s="96" t="s">
        <v>228</v>
      </c>
      <c r="AG340" s="96" t="s">
        <v>228</v>
      </c>
      <c r="AH340" s="96" t="s">
        <v>228</v>
      </c>
      <c r="AI340" s="96" t="s">
        <v>229</v>
      </c>
      <c r="AJ340" s="96" t="s">
        <v>228</v>
      </c>
      <c r="AK340" s="96" t="s">
        <v>229</v>
      </c>
      <c r="AL340" s="96" t="s">
        <v>228</v>
      </c>
      <c r="AM340" s="96" t="s">
        <v>228</v>
      </c>
      <c r="AN340" s="96"/>
      <c r="AO340" s="96">
        <v>17.0</v>
      </c>
      <c r="AP340" s="96" t="s">
        <v>392</v>
      </c>
      <c r="AQ340" s="96"/>
      <c r="AR340" s="105"/>
      <c r="AS340" s="105"/>
      <c r="AT340" s="98"/>
      <c r="AU340" s="98"/>
      <c r="AV340" s="96" t="s">
        <v>231</v>
      </c>
      <c r="AW340" s="98"/>
      <c r="AX340" s="98"/>
      <c r="AY340" s="98"/>
      <c r="AZ340" s="98"/>
      <c r="BA340" s="96" t="s">
        <v>3251</v>
      </c>
      <c r="BB340" s="96" t="s">
        <v>3252</v>
      </c>
      <c r="BC340" s="100">
        <f t="shared" si="60"/>
        <v>9</v>
      </c>
      <c r="BD340" s="101"/>
      <c r="BE340" s="101"/>
      <c r="BF340" s="101"/>
      <c r="BG340" s="101"/>
      <c r="BH340" s="101"/>
      <c r="BI340" s="100" t="str">
        <f>IFERROR(__xludf.DUMMYFUNCTION("IF(OR(REGEXMATCH(I340,""Peraturan Walikota""),REGEXMATCH(I340,""Peraturan Bupati""),REGEXMATCH(I340,""PERATURAN BUPATI""),REGEXMATCH(I340,""PERATURAN WALIKOTA"")),""Ada"",""Tidak Ada"")"),"Ada")</f>
        <v>Ada</v>
      </c>
      <c r="BJ340" s="98" t="str">
        <f t="shared" si="58"/>
        <v>Ada</v>
      </c>
      <c r="BK340" s="96" t="str">
        <f t="shared" si="59"/>
        <v>Ada</v>
      </c>
      <c r="BL340" s="98" t="str">
        <f t="shared" si="33"/>
        <v>Tidak Lengkap</v>
      </c>
      <c r="BM340" s="98" t="str">
        <f t="shared" si="34"/>
        <v>Tidak Lengkap</v>
      </c>
    </row>
    <row r="341">
      <c r="A341" s="96" t="s">
        <v>69</v>
      </c>
      <c r="B341" s="97">
        <v>334.0</v>
      </c>
      <c r="C341" s="96" t="s">
        <v>3253</v>
      </c>
      <c r="D341" s="96" t="s">
        <v>3254</v>
      </c>
      <c r="E341" s="96" t="s">
        <v>3255</v>
      </c>
      <c r="F341" s="96">
        <v>8.1345325386E10</v>
      </c>
      <c r="G341" s="96">
        <v>8.1345325386E10</v>
      </c>
      <c r="H341" s="96" t="s">
        <v>3256</v>
      </c>
      <c r="I341" s="96" t="s">
        <v>3257</v>
      </c>
      <c r="J341" s="97">
        <v>2022.0</v>
      </c>
      <c r="K341" s="97" t="s">
        <v>387</v>
      </c>
      <c r="L341" s="96" t="s">
        <v>3258</v>
      </c>
      <c r="M341" s="96" t="s">
        <v>3259</v>
      </c>
      <c r="N341" s="96" t="s">
        <v>3260</v>
      </c>
      <c r="O341" s="96" t="s">
        <v>260</v>
      </c>
      <c r="P341" s="96" t="s">
        <v>287</v>
      </c>
      <c r="Q341" s="96"/>
      <c r="R341" s="96" t="s">
        <v>9</v>
      </c>
      <c r="S341" s="96" t="s">
        <v>21</v>
      </c>
      <c r="T341" s="96" t="s">
        <v>9</v>
      </c>
      <c r="U341" s="96" t="s">
        <v>21</v>
      </c>
      <c r="V341" s="96" t="s">
        <v>21</v>
      </c>
      <c r="W341" s="96" t="s">
        <v>21</v>
      </c>
      <c r="X341" s="96" t="s">
        <v>21</v>
      </c>
      <c r="Y341" s="96" t="s">
        <v>21</v>
      </c>
      <c r="Z341" s="96" t="s">
        <v>21</v>
      </c>
      <c r="AA341" s="96" t="s">
        <v>21</v>
      </c>
      <c r="AB341" s="96" t="s">
        <v>21</v>
      </c>
      <c r="AC341" s="96" t="s">
        <v>228</v>
      </c>
      <c r="AD341" s="96" t="s">
        <v>228</v>
      </c>
      <c r="AE341" s="96" t="s">
        <v>228</v>
      </c>
      <c r="AF341" s="96" t="s">
        <v>228</v>
      </c>
      <c r="AG341" s="96" t="s">
        <v>228</v>
      </c>
      <c r="AH341" s="96" t="s">
        <v>228</v>
      </c>
      <c r="AI341" s="96" t="s">
        <v>228</v>
      </c>
      <c r="AJ341" s="96" t="s">
        <v>229</v>
      </c>
      <c r="AK341" s="96" t="s">
        <v>228</v>
      </c>
      <c r="AL341" s="96" t="s">
        <v>228</v>
      </c>
      <c r="AM341" s="96" t="s">
        <v>228</v>
      </c>
      <c r="AN341" s="96"/>
      <c r="AO341" s="96">
        <v>23.0</v>
      </c>
      <c r="AP341" s="96" t="s">
        <v>3261</v>
      </c>
      <c r="AQ341" s="96"/>
      <c r="AR341" s="105"/>
      <c r="AS341" s="105"/>
      <c r="AT341" s="98"/>
      <c r="AU341" s="98"/>
      <c r="AV341" s="96"/>
      <c r="AW341" s="96" t="s">
        <v>231</v>
      </c>
      <c r="AX341" s="98"/>
      <c r="AY341" s="96"/>
      <c r="AZ341" s="98"/>
      <c r="BA341" s="114" t="s">
        <v>3262</v>
      </c>
      <c r="BB341" s="114" t="s">
        <v>3263</v>
      </c>
      <c r="BC341" s="100">
        <f t="shared" si="60"/>
        <v>10</v>
      </c>
      <c r="BD341" s="101"/>
      <c r="BE341" s="101"/>
      <c r="BF341" s="101"/>
      <c r="BG341" s="101"/>
      <c r="BH341" s="101"/>
      <c r="BI341" s="100" t="str">
        <f>IFERROR(__xludf.DUMMYFUNCTION("IF(OR(REGEXMATCH(I341,""Peraturan Walikota""),REGEXMATCH(I341,""Peraturan Bupati""),REGEXMATCH(I341,""PERATURAN BUPATI""),REGEXMATCH(I341,""PERATURAN WALIKOTA"")),""Ada"",""Tidak Ada"")"),"Ada")</f>
        <v>Ada</v>
      </c>
      <c r="BJ341" s="98" t="str">
        <f t="shared" si="58"/>
        <v>Ada</v>
      </c>
      <c r="BK341" s="96" t="str">
        <f t="shared" si="59"/>
        <v>Tidak Ada</v>
      </c>
      <c r="BL341" s="98" t="str">
        <f t="shared" si="33"/>
        <v>Tidak Lengkap</v>
      </c>
      <c r="BM341" s="98" t="str">
        <f t="shared" si="34"/>
        <v>Tidak Lengkap</v>
      </c>
    </row>
    <row r="342">
      <c r="A342" s="96" t="s">
        <v>69</v>
      </c>
      <c r="B342" s="97">
        <v>335.0</v>
      </c>
      <c r="C342" s="96" t="s">
        <v>3264</v>
      </c>
      <c r="D342" s="96" t="s">
        <v>3265</v>
      </c>
      <c r="E342" s="96" t="s">
        <v>3266</v>
      </c>
      <c r="F342" s="96" t="s">
        <v>3267</v>
      </c>
      <c r="G342" s="96" t="s">
        <v>3267</v>
      </c>
      <c r="H342" s="96" t="s">
        <v>24</v>
      </c>
      <c r="I342" s="96" t="s">
        <v>3268</v>
      </c>
      <c r="J342" s="97">
        <v>2022.0</v>
      </c>
      <c r="K342" s="97" t="s">
        <v>387</v>
      </c>
      <c r="L342" s="96" t="s">
        <v>3267</v>
      </c>
      <c r="M342" s="96" t="s">
        <v>3269</v>
      </c>
      <c r="N342" s="96" t="s">
        <v>3270</v>
      </c>
      <c r="O342" s="96" t="s">
        <v>226</v>
      </c>
      <c r="P342" s="96" t="s">
        <v>287</v>
      </c>
      <c r="Q342" s="96" t="s">
        <v>3271</v>
      </c>
      <c r="R342" s="96" t="s">
        <v>9</v>
      </c>
      <c r="S342" s="96" t="s">
        <v>21</v>
      </c>
      <c r="T342" s="96" t="s">
        <v>9</v>
      </c>
      <c r="U342" s="96" t="s">
        <v>9</v>
      </c>
      <c r="V342" s="96" t="s">
        <v>21</v>
      </c>
      <c r="W342" s="96" t="s">
        <v>21</v>
      </c>
      <c r="X342" s="96" t="s">
        <v>9</v>
      </c>
      <c r="Y342" s="96" t="s">
        <v>21</v>
      </c>
      <c r="Z342" s="96" t="s">
        <v>21</v>
      </c>
      <c r="AA342" s="96" t="s">
        <v>9</v>
      </c>
      <c r="AB342" s="96" t="s">
        <v>9</v>
      </c>
      <c r="AC342" s="96" t="s">
        <v>228</v>
      </c>
      <c r="AD342" s="96" t="s">
        <v>228</v>
      </c>
      <c r="AE342" s="96" t="s">
        <v>228</v>
      </c>
      <c r="AF342" s="96" t="s">
        <v>228</v>
      </c>
      <c r="AG342" s="96" t="s">
        <v>229</v>
      </c>
      <c r="AH342" s="96" t="s">
        <v>229</v>
      </c>
      <c r="AI342" s="96" t="s">
        <v>229</v>
      </c>
      <c r="AJ342" s="96" t="s">
        <v>229</v>
      </c>
      <c r="AK342" s="96" t="s">
        <v>229</v>
      </c>
      <c r="AL342" s="96" t="s">
        <v>228</v>
      </c>
      <c r="AM342" s="96" t="s">
        <v>228</v>
      </c>
      <c r="AN342" s="96">
        <v>0.0</v>
      </c>
      <c r="AO342" s="96" t="s">
        <v>3272</v>
      </c>
      <c r="AP342" s="96" t="s">
        <v>3273</v>
      </c>
      <c r="AQ342" s="96"/>
      <c r="AR342" s="105"/>
      <c r="AS342" s="105"/>
      <c r="AT342" s="98"/>
      <c r="AU342" s="96" t="s">
        <v>231</v>
      </c>
      <c r="AV342" s="96"/>
      <c r="AW342" s="98"/>
      <c r="AX342" s="98"/>
      <c r="AY342" s="96"/>
      <c r="AZ342" s="98"/>
      <c r="BA342" s="114" t="s">
        <v>3274</v>
      </c>
      <c r="BB342" s="114"/>
      <c r="BC342" s="100">
        <f t="shared" si="60"/>
        <v>6</v>
      </c>
      <c r="BD342" s="101"/>
      <c r="BE342" s="101"/>
      <c r="BF342" s="101"/>
      <c r="BG342" s="101"/>
      <c r="BH342" s="101"/>
      <c r="BI342" s="100" t="str">
        <f>IFERROR(__xludf.DUMMYFUNCTION("IF(OR(REGEXMATCH(I342,""Peraturan Walikota""),REGEXMATCH(I342,""Peraturan Bupati""),REGEXMATCH(I342,""PERATURAN BUPATI""),REGEXMATCH(I342,""PERATURAN WALIKOTA"")),""Ada"",""Tidak Ada"")"),"Ada")</f>
        <v>Ada</v>
      </c>
      <c r="BJ342" s="98" t="str">
        <f t="shared" si="58"/>
        <v>Ada</v>
      </c>
      <c r="BK342" s="96" t="str">
        <f t="shared" si="59"/>
        <v>Tidak Ada</v>
      </c>
      <c r="BL342" s="98" t="str">
        <f t="shared" si="33"/>
        <v>Tidak Lengkap</v>
      </c>
      <c r="BM342" s="98" t="str">
        <f t="shared" si="34"/>
        <v>Tidak Lengkap</v>
      </c>
    </row>
    <row r="343">
      <c r="A343" s="96" t="s">
        <v>69</v>
      </c>
      <c r="B343" s="97">
        <v>336.0</v>
      </c>
      <c r="C343" s="96" t="s">
        <v>3275</v>
      </c>
      <c r="D343" s="96" t="s">
        <v>3276</v>
      </c>
      <c r="E343" s="96" t="s">
        <v>3277</v>
      </c>
      <c r="F343" s="96">
        <v>8.2253472233E10</v>
      </c>
      <c r="G343" s="96">
        <v>8.2253472233E10</v>
      </c>
      <c r="H343" s="96" t="s">
        <v>11</v>
      </c>
      <c r="I343" s="96" t="s">
        <v>3278</v>
      </c>
      <c r="J343" s="97">
        <v>2024.0</v>
      </c>
      <c r="K343" s="97" t="s">
        <v>223</v>
      </c>
      <c r="L343" s="96" t="s">
        <v>3279</v>
      </c>
      <c r="M343" s="96" t="s">
        <v>3280</v>
      </c>
      <c r="N343" s="96" t="s">
        <v>669</v>
      </c>
      <c r="O343" s="96" t="s">
        <v>286</v>
      </c>
      <c r="P343" s="96" t="s">
        <v>287</v>
      </c>
      <c r="Q343" s="96"/>
      <c r="R343" s="96" t="s">
        <v>9</v>
      </c>
      <c r="S343" s="96" t="s">
        <v>21</v>
      </c>
      <c r="T343" s="96" t="s">
        <v>9</v>
      </c>
      <c r="U343" s="96" t="s">
        <v>21</v>
      </c>
      <c r="V343" s="96" t="s">
        <v>9</v>
      </c>
      <c r="W343" s="96" t="s">
        <v>21</v>
      </c>
      <c r="X343" s="96" t="s">
        <v>21</v>
      </c>
      <c r="Y343" s="96" t="s">
        <v>21</v>
      </c>
      <c r="Z343" s="96" t="s">
        <v>9</v>
      </c>
      <c r="AA343" s="96" t="s">
        <v>21</v>
      </c>
      <c r="AB343" s="96" t="s">
        <v>21</v>
      </c>
      <c r="AC343" s="96" t="s">
        <v>228</v>
      </c>
      <c r="AD343" s="96" t="s">
        <v>228</v>
      </c>
      <c r="AE343" s="96" t="s">
        <v>228</v>
      </c>
      <c r="AF343" s="96" t="s">
        <v>228</v>
      </c>
      <c r="AG343" s="96" t="s">
        <v>228</v>
      </c>
      <c r="AH343" s="96" t="s">
        <v>229</v>
      </c>
      <c r="AI343" s="96" t="s">
        <v>229</v>
      </c>
      <c r="AJ343" s="96" t="s">
        <v>228</v>
      </c>
      <c r="AK343" s="96" t="s">
        <v>229</v>
      </c>
      <c r="AL343" s="96" t="s">
        <v>228</v>
      </c>
      <c r="AM343" s="96" t="s">
        <v>229</v>
      </c>
      <c r="AN343" s="96"/>
      <c r="AO343" s="96" t="s">
        <v>3281</v>
      </c>
      <c r="AP343" s="96" t="s">
        <v>3282</v>
      </c>
      <c r="AQ343" s="96"/>
      <c r="AR343" s="105"/>
      <c r="AS343" s="105"/>
      <c r="AT343" s="98"/>
      <c r="AU343" s="98"/>
      <c r="AV343" s="96"/>
      <c r="AW343" s="98"/>
      <c r="AX343" s="98"/>
      <c r="AY343" s="96" t="s">
        <v>231</v>
      </c>
      <c r="AZ343" s="98"/>
      <c r="BA343" s="114" t="s">
        <v>3283</v>
      </c>
      <c r="BB343" s="114" t="s">
        <v>237</v>
      </c>
      <c r="BC343" s="100">
        <f t="shared" si="60"/>
        <v>7</v>
      </c>
      <c r="BD343" s="101"/>
      <c r="BE343" s="101"/>
      <c r="BF343" s="101"/>
      <c r="BG343" s="101"/>
      <c r="BH343" s="101"/>
      <c r="BI343" s="100" t="str">
        <f>IFERROR(__xludf.DUMMYFUNCTION("IF(OR(REGEXMATCH(I343,""Peraturan Walikota""),REGEXMATCH(I343,""Peraturan Bupati""),REGEXMATCH(I343,""PERATURAN BUPATI""),REGEXMATCH(I343,""PERATURAN WALIKOTA"")),""Ada"",""Tidak Ada"")"),"Ada")</f>
        <v>Ada</v>
      </c>
      <c r="BJ343" s="98" t="str">
        <f t="shared" si="58"/>
        <v>Ada</v>
      </c>
      <c r="BK343" s="96" t="str">
        <f t="shared" si="59"/>
        <v>Tidak Ada</v>
      </c>
      <c r="BL343" s="98" t="str">
        <f t="shared" si="33"/>
        <v>Tidak Lengkap</v>
      </c>
      <c r="BM343" s="98" t="str">
        <f t="shared" si="34"/>
        <v>Tidak Lengkap</v>
      </c>
    </row>
    <row r="344">
      <c r="A344" s="96" t="s">
        <v>69</v>
      </c>
      <c r="B344" s="97">
        <v>337.0</v>
      </c>
      <c r="C344" s="96" t="s">
        <v>3284</v>
      </c>
      <c r="D344" s="96" t="s">
        <v>3285</v>
      </c>
      <c r="E344" s="96" t="s">
        <v>3286</v>
      </c>
      <c r="F344" s="96">
        <v>8.1255450809E10</v>
      </c>
      <c r="G344" s="96">
        <v>8.22542998E10</v>
      </c>
      <c r="H344" s="96" t="s">
        <v>24</v>
      </c>
      <c r="I344" s="96" t="s">
        <v>3287</v>
      </c>
      <c r="J344" s="97">
        <v>2021.0</v>
      </c>
      <c r="K344" s="97" t="s">
        <v>387</v>
      </c>
      <c r="L344" s="96" t="s">
        <v>3288</v>
      </c>
      <c r="M344" s="96" t="s">
        <v>3289</v>
      </c>
      <c r="N344" s="96" t="s">
        <v>3290</v>
      </c>
      <c r="O344" s="96" t="s">
        <v>286</v>
      </c>
      <c r="P344" s="96" t="s">
        <v>287</v>
      </c>
      <c r="Q344" s="96" t="s">
        <v>3291</v>
      </c>
      <c r="R344" s="96" t="s">
        <v>9</v>
      </c>
      <c r="S344" s="96" t="s">
        <v>9</v>
      </c>
      <c r="T344" s="96" t="s">
        <v>9</v>
      </c>
      <c r="U344" s="96" t="s">
        <v>21</v>
      </c>
      <c r="V344" s="96" t="s">
        <v>21</v>
      </c>
      <c r="W344" s="96" t="s">
        <v>21</v>
      </c>
      <c r="X344" s="96" t="s">
        <v>9</v>
      </c>
      <c r="Y344" s="96" t="s">
        <v>21</v>
      </c>
      <c r="Z344" s="96" t="s">
        <v>9</v>
      </c>
      <c r="AA344" s="96" t="s">
        <v>21</v>
      </c>
      <c r="AB344" s="96" t="s">
        <v>21</v>
      </c>
      <c r="AC344" s="96" t="s">
        <v>228</v>
      </c>
      <c r="AD344" s="96" t="s">
        <v>228</v>
      </c>
      <c r="AE344" s="96" t="s">
        <v>228</v>
      </c>
      <c r="AF344" s="96" t="s">
        <v>228</v>
      </c>
      <c r="AG344" s="96" t="s">
        <v>228</v>
      </c>
      <c r="AH344" s="96" t="s">
        <v>228</v>
      </c>
      <c r="AI344" s="96" t="s">
        <v>228</v>
      </c>
      <c r="AJ344" s="96" t="s">
        <v>228</v>
      </c>
      <c r="AK344" s="96" t="s">
        <v>228</v>
      </c>
      <c r="AL344" s="96" t="s">
        <v>228</v>
      </c>
      <c r="AM344" s="96" t="s">
        <v>228</v>
      </c>
      <c r="AN344" s="96" t="s">
        <v>3292</v>
      </c>
      <c r="AO344" s="96" t="s">
        <v>3293</v>
      </c>
      <c r="AP344" s="96" t="s">
        <v>278</v>
      </c>
      <c r="AQ344" s="96"/>
      <c r="AR344" s="105"/>
      <c r="AS344" s="105"/>
      <c r="AT344" s="98"/>
      <c r="AU344" s="98"/>
      <c r="AV344" s="96" t="s">
        <v>231</v>
      </c>
      <c r="AW344" s="98"/>
      <c r="AX344" s="98"/>
      <c r="AY344" s="98"/>
      <c r="AZ344" s="98"/>
      <c r="BA344" s="96" t="s">
        <v>3294</v>
      </c>
      <c r="BB344" s="96" t="s">
        <v>3295</v>
      </c>
      <c r="BC344" s="100">
        <f t="shared" si="60"/>
        <v>11</v>
      </c>
      <c r="BD344" s="101"/>
      <c r="BE344" s="101"/>
      <c r="BF344" s="101"/>
      <c r="BG344" s="101"/>
      <c r="BH344" s="101"/>
      <c r="BI344" s="100" t="str">
        <f>IFERROR(__xludf.DUMMYFUNCTION("IF(OR(REGEXMATCH(I344,""Peraturan Walikota""),REGEXMATCH(I344,""Peraturan Bupati""),REGEXMATCH(I344,""PERATURAN BUPATI""),REGEXMATCH(I344,""PERATURAN WALIKOTA"")),""Ada"",""Tidak Ada"")"),"Ada")</f>
        <v>Ada</v>
      </c>
      <c r="BJ344" s="98" t="str">
        <f t="shared" si="58"/>
        <v>Ada</v>
      </c>
      <c r="BK344" s="96" t="str">
        <f t="shared" si="59"/>
        <v>Tidak Ada</v>
      </c>
      <c r="BL344" s="98" t="str">
        <f t="shared" si="33"/>
        <v>Lengkap</v>
      </c>
      <c r="BM344" s="98" t="str">
        <f t="shared" si="34"/>
        <v>Tidak Lengkap</v>
      </c>
    </row>
    <row r="345">
      <c r="A345" s="96" t="s">
        <v>69</v>
      </c>
      <c r="B345" s="97">
        <v>338.0</v>
      </c>
      <c r="C345" s="96" t="s">
        <v>3296</v>
      </c>
      <c r="D345" s="96" t="s">
        <v>3297</v>
      </c>
      <c r="E345" s="96" t="s">
        <v>3298</v>
      </c>
      <c r="F345" s="96">
        <v>8.2253036161E10</v>
      </c>
      <c r="G345" s="96">
        <v>8.2253036161E10</v>
      </c>
      <c r="H345" s="96" t="s">
        <v>11</v>
      </c>
      <c r="I345" s="96" t="s">
        <v>3299</v>
      </c>
      <c r="J345" s="97">
        <v>2022.0</v>
      </c>
      <c r="K345" s="97" t="s">
        <v>387</v>
      </c>
      <c r="L345" s="96" t="s">
        <v>3300</v>
      </c>
      <c r="M345" s="96" t="s">
        <v>3301</v>
      </c>
      <c r="N345" s="96" t="s">
        <v>3302</v>
      </c>
      <c r="O345" s="96" t="s">
        <v>3303</v>
      </c>
      <c r="P345" s="96" t="s">
        <v>261</v>
      </c>
      <c r="Q345" s="96" t="s">
        <v>3304</v>
      </c>
      <c r="R345" s="96" t="s">
        <v>9</v>
      </c>
      <c r="S345" s="96" t="s">
        <v>21</v>
      </c>
      <c r="T345" s="96" t="s">
        <v>9</v>
      </c>
      <c r="U345" s="96" t="s">
        <v>21</v>
      </c>
      <c r="V345" s="96" t="s">
        <v>21</v>
      </c>
      <c r="W345" s="96" t="s">
        <v>21</v>
      </c>
      <c r="X345" s="96" t="s">
        <v>9</v>
      </c>
      <c r="Y345" s="96" t="s">
        <v>21</v>
      </c>
      <c r="Z345" s="96" t="s">
        <v>9</v>
      </c>
      <c r="AA345" s="96" t="s">
        <v>21</v>
      </c>
      <c r="AB345" s="96" t="s">
        <v>21</v>
      </c>
      <c r="AC345" s="96" t="s">
        <v>228</v>
      </c>
      <c r="AD345" s="96" t="s">
        <v>228</v>
      </c>
      <c r="AE345" s="96" t="s">
        <v>228</v>
      </c>
      <c r="AF345" s="96" t="s">
        <v>228</v>
      </c>
      <c r="AG345" s="96" t="s">
        <v>228</v>
      </c>
      <c r="AH345" s="96" t="s">
        <v>228</v>
      </c>
      <c r="AI345" s="96" t="s">
        <v>229</v>
      </c>
      <c r="AJ345" s="96" t="s">
        <v>228</v>
      </c>
      <c r="AK345" s="96" t="s">
        <v>229</v>
      </c>
      <c r="AL345" s="96" t="s">
        <v>228</v>
      </c>
      <c r="AM345" s="96" t="s">
        <v>228</v>
      </c>
      <c r="AN345" s="96" t="s">
        <v>3305</v>
      </c>
      <c r="AO345" s="96">
        <v>37.0</v>
      </c>
      <c r="AP345" s="96" t="s">
        <v>2009</v>
      </c>
      <c r="AQ345" s="96"/>
      <c r="AR345" s="105"/>
      <c r="AS345" s="105"/>
      <c r="AT345" s="98"/>
      <c r="AU345" s="98"/>
      <c r="AV345" s="96"/>
      <c r="AW345" s="96" t="s">
        <v>231</v>
      </c>
      <c r="AX345" s="98"/>
      <c r="AY345" s="98"/>
      <c r="AZ345" s="98"/>
      <c r="BA345" s="96" t="s">
        <v>3306</v>
      </c>
      <c r="BB345" s="96" t="s">
        <v>3307</v>
      </c>
      <c r="BC345" s="100">
        <f t="shared" si="60"/>
        <v>9</v>
      </c>
      <c r="BD345" s="101"/>
      <c r="BE345" s="101"/>
      <c r="BF345" s="101"/>
      <c r="BG345" s="101"/>
      <c r="BH345" s="101"/>
      <c r="BI345" s="100" t="str">
        <f>IFERROR(__xludf.DUMMYFUNCTION("IF(OR(REGEXMATCH(I345,""Peraturan Walikota""),REGEXMATCH(I345,""Peraturan Bupati""),REGEXMATCH(I345,""PERATURAN BUPATI""),REGEXMATCH(I345,""PERATURAN WALIKOTA"")),""Ada"",""Tidak Ada"")"),"Ada")</f>
        <v>Ada</v>
      </c>
      <c r="BJ345" s="98" t="str">
        <f t="shared" si="58"/>
        <v>Ada</v>
      </c>
      <c r="BK345" s="96" t="str">
        <f t="shared" si="59"/>
        <v>Ada</v>
      </c>
      <c r="BL345" s="98" t="str">
        <f t="shared" si="33"/>
        <v>Tidak Lengkap</v>
      </c>
      <c r="BM345" s="98" t="str">
        <f t="shared" si="34"/>
        <v>Tidak Lengkap</v>
      </c>
    </row>
    <row r="346">
      <c r="A346" s="96" t="s">
        <v>69</v>
      </c>
      <c r="B346" s="97">
        <v>339.0</v>
      </c>
      <c r="C346" s="96" t="s">
        <v>3308</v>
      </c>
      <c r="D346" s="96" t="s">
        <v>3309</v>
      </c>
      <c r="E346" s="96" t="s">
        <v>3310</v>
      </c>
      <c r="F346" s="96" t="s">
        <v>3311</v>
      </c>
      <c r="G346" s="96">
        <v>8.514220087E10</v>
      </c>
      <c r="H346" s="96" t="s">
        <v>11</v>
      </c>
      <c r="I346" s="96" t="s">
        <v>3312</v>
      </c>
      <c r="J346" s="97">
        <v>2020.0</v>
      </c>
      <c r="K346" s="97" t="s">
        <v>223</v>
      </c>
      <c r="L346" s="96">
        <v>8.521155858E10</v>
      </c>
      <c r="M346" s="96" t="s">
        <v>3313</v>
      </c>
      <c r="N346" s="96" t="s">
        <v>3314</v>
      </c>
      <c r="O346" s="96" t="s">
        <v>286</v>
      </c>
      <c r="P346" s="96" t="s">
        <v>330</v>
      </c>
      <c r="Q346" s="96" t="s">
        <v>3311</v>
      </c>
      <c r="R346" s="96" t="s">
        <v>9</v>
      </c>
      <c r="S346" s="96" t="s">
        <v>21</v>
      </c>
      <c r="T346" s="96" t="s">
        <v>21</v>
      </c>
      <c r="U346" s="96" t="s">
        <v>9</v>
      </c>
      <c r="V346" s="96" t="s">
        <v>21</v>
      </c>
      <c r="W346" s="96" t="s">
        <v>21</v>
      </c>
      <c r="X346" s="96" t="s">
        <v>9</v>
      </c>
      <c r="Y346" s="96" t="s">
        <v>21</v>
      </c>
      <c r="Z346" s="96" t="s">
        <v>21</v>
      </c>
      <c r="AA346" s="96" t="s">
        <v>21</v>
      </c>
      <c r="AB346" s="96" t="s">
        <v>9</v>
      </c>
      <c r="AC346" s="96" t="s">
        <v>228</v>
      </c>
      <c r="AD346" s="96" t="s">
        <v>228</v>
      </c>
      <c r="AE346" s="96" t="s">
        <v>229</v>
      </c>
      <c r="AF346" s="96" t="s">
        <v>228</v>
      </c>
      <c r="AG346" s="96" t="s">
        <v>228</v>
      </c>
      <c r="AH346" s="96" t="s">
        <v>229</v>
      </c>
      <c r="AI346" s="96" t="s">
        <v>229</v>
      </c>
      <c r="AJ346" s="96" t="s">
        <v>228</v>
      </c>
      <c r="AK346" s="96" t="s">
        <v>229</v>
      </c>
      <c r="AL346" s="96" t="s">
        <v>229</v>
      </c>
      <c r="AM346" s="96" t="s">
        <v>229</v>
      </c>
      <c r="AN346" s="96" t="s">
        <v>3311</v>
      </c>
      <c r="AO346" s="96" t="s">
        <v>3315</v>
      </c>
      <c r="AP346" s="96" t="s">
        <v>3316</v>
      </c>
      <c r="AQ346" s="96"/>
      <c r="AR346" s="99"/>
      <c r="AS346" s="99"/>
      <c r="AT346" s="98"/>
      <c r="AU346" s="96" t="s">
        <v>231</v>
      </c>
      <c r="AV346" s="98"/>
      <c r="AW346" s="98"/>
      <c r="AX346" s="96"/>
      <c r="AY346" s="98"/>
      <c r="AZ346" s="98"/>
      <c r="BA346" s="96" t="s">
        <v>3317</v>
      </c>
      <c r="BB346" s="96" t="s">
        <v>3318</v>
      </c>
      <c r="BC346" s="100">
        <f t="shared" si="60"/>
        <v>5</v>
      </c>
      <c r="BD346" s="101"/>
      <c r="BE346" s="101"/>
      <c r="BF346" s="101"/>
      <c r="BG346" s="101"/>
      <c r="BH346" s="101"/>
      <c r="BI346" s="100" t="str">
        <f>IFERROR(__xludf.DUMMYFUNCTION("IF(OR(REGEXMATCH(I346,""Peraturan Walikota""),REGEXMATCH(I346,""Peraturan Bupati""),REGEXMATCH(I346,""PERATURAN BUPATI""),REGEXMATCH(I346,""PERATURAN WALIKOTA"")),""Ada"",""Tidak Ada"")"),"Ada")</f>
        <v>Ada</v>
      </c>
      <c r="BJ346" s="98" t="str">
        <f t="shared" si="58"/>
        <v>Ada</v>
      </c>
      <c r="BK346" s="96" t="str">
        <f t="shared" si="59"/>
        <v>Ada</v>
      </c>
      <c r="BL346" s="98" t="str">
        <f t="shared" si="33"/>
        <v>Tidak Lengkap</v>
      </c>
      <c r="BM346" s="98" t="str">
        <f t="shared" si="34"/>
        <v>Tidak Lengkap</v>
      </c>
    </row>
    <row r="347">
      <c r="A347" s="96" t="s">
        <v>69</v>
      </c>
      <c r="B347" s="97">
        <v>340.0</v>
      </c>
      <c r="C347" s="96" t="s">
        <v>3319</v>
      </c>
      <c r="D347" s="96" t="s">
        <v>3320</v>
      </c>
      <c r="E347" s="96" t="s">
        <v>3321</v>
      </c>
      <c r="F347" s="96">
        <v>8.2254412101E10</v>
      </c>
      <c r="G347" s="96">
        <v>8.2154448544E10</v>
      </c>
      <c r="H347" s="96" t="s">
        <v>11</v>
      </c>
      <c r="I347" s="96" t="s">
        <v>3322</v>
      </c>
      <c r="J347" s="97">
        <v>2021.0</v>
      </c>
      <c r="K347" s="97" t="s">
        <v>387</v>
      </c>
      <c r="L347" s="96" t="s">
        <v>3323</v>
      </c>
      <c r="M347" s="96" t="s">
        <v>3324</v>
      </c>
      <c r="N347" s="96" t="s">
        <v>3325</v>
      </c>
      <c r="O347" s="96" t="s">
        <v>226</v>
      </c>
      <c r="P347" s="96" t="s">
        <v>287</v>
      </c>
      <c r="Q347" s="96" t="s">
        <v>3326</v>
      </c>
      <c r="R347" s="96" t="s">
        <v>9</v>
      </c>
      <c r="S347" s="96" t="s">
        <v>9</v>
      </c>
      <c r="T347" s="96" t="s">
        <v>9</v>
      </c>
      <c r="U347" s="96" t="s">
        <v>21</v>
      </c>
      <c r="V347" s="96" t="s">
        <v>21</v>
      </c>
      <c r="W347" s="96" t="s">
        <v>21</v>
      </c>
      <c r="X347" s="96" t="s">
        <v>9</v>
      </c>
      <c r="Y347" s="96" t="s">
        <v>21</v>
      </c>
      <c r="Z347" s="96" t="s">
        <v>9</v>
      </c>
      <c r="AA347" s="96" t="s">
        <v>21</v>
      </c>
      <c r="AB347" s="96" t="s">
        <v>21</v>
      </c>
      <c r="AC347" s="96" t="s">
        <v>228</v>
      </c>
      <c r="AD347" s="96" t="s">
        <v>228</v>
      </c>
      <c r="AE347" s="96" t="s">
        <v>228</v>
      </c>
      <c r="AF347" s="96" t="s">
        <v>228</v>
      </c>
      <c r="AG347" s="96" t="s">
        <v>228</v>
      </c>
      <c r="AH347" s="96" t="s">
        <v>228</v>
      </c>
      <c r="AI347" s="96" t="s">
        <v>228</v>
      </c>
      <c r="AJ347" s="96" t="s">
        <v>228</v>
      </c>
      <c r="AK347" s="96" t="s">
        <v>228</v>
      </c>
      <c r="AL347" s="96" t="s">
        <v>228</v>
      </c>
      <c r="AM347" s="96" t="s">
        <v>228</v>
      </c>
      <c r="AN347" s="96" t="s">
        <v>237</v>
      </c>
      <c r="AO347" s="96" t="s">
        <v>3327</v>
      </c>
      <c r="AP347" s="96" t="s">
        <v>3328</v>
      </c>
      <c r="AQ347" s="96"/>
      <c r="AR347" s="99"/>
      <c r="AS347" s="99"/>
      <c r="AT347" s="98"/>
      <c r="AU347" s="98"/>
      <c r="AV347" s="96" t="s">
        <v>231</v>
      </c>
      <c r="AW347" s="96"/>
      <c r="AX347" s="98"/>
      <c r="AY347" s="98"/>
      <c r="AZ347" s="98"/>
      <c r="BA347" s="96" t="s">
        <v>3329</v>
      </c>
      <c r="BB347" s="96" t="s">
        <v>3330</v>
      </c>
      <c r="BC347" s="100">
        <f t="shared" si="60"/>
        <v>11</v>
      </c>
      <c r="BD347" s="101"/>
      <c r="BE347" s="101"/>
      <c r="BF347" s="101"/>
      <c r="BG347" s="101"/>
      <c r="BH347" s="101"/>
      <c r="BI347" s="100" t="str">
        <f>IFERROR(__xludf.DUMMYFUNCTION("IF(OR(REGEXMATCH(I347,""Peraturan Walikota""),REGEXMATCH(I347,""Peraturan Bupati""),REGEXMATCH(I347,""PERATURAN BUPATI""),REGEXMATCH(I347,""PERATURAN WALIKOTA"")),""Ada"",""Tidak Ada"")"),"Ada")</f>
        <v>Ada</v>
      </c>
      <c r="BJ347" s="98" t="str">
        <f t="shared" si="58"/>
        <v>Ada</v>
      </c>
      <c r="BK347" s="96" t="str">
        <f t="shared" si="59"/>
        <v>Tidak Ada</v>
      </c>
      <c r="BL347" s="98" t="str">
        <f t="shared" si="33"/>
        <v>Lengkap</v>
      </c>
      <c r="BM347" s="98" t="str">
        <f t="shared" si="34"/>
        <v>Tidak Lengkap</v>
      </c>
    </row>
    <row r="348">
      <c r="A348" s="96" t="s">
        <v>69</v>
      </c>
      <c r="B348" s="97">
        <v>341.0</v>
      </c>
      <c r="C348" s="96" t="s">
        <v>3331</v>
      </c>
      <c r="D348" s="96" t="s">
        <v>3332</v>
      </c>
      <c r="E348" s="96" t="s">
        <v>3333</v>
      </c>
      <c r="F348" s="96">
        <v>8.1220484101E10</v>
      </c>
      <c r="G348" s="96">
        <v>8.1220484101E10</v>
      </c>
      <c r="H348" s="96" t="s">
        <v>3334</v>
      </c>
      <c r="I348" s="96" t="s">
        <v>3335</v>
      </c>
      <c r="J348" s="97">
        <v>2021.0</v>
      </c>
      <c r="K348" s="97" t="s">
        <v>387</v>
      </c>
      <c r="L348" s="96" t="s">
        <v>3336</v>
      </c>
      <c r="M348" s="96" t="s">
        <v>3337</v>
      </c>
      <c r="N348" s="96" t="s">
        <v>3338</v>
      </c>
      <c r="O348" s="96" t="s">
        <v>260</v>
      </c>
      <c r="P348" s="96" t="s">
        <v>330</v>
      </c>
      <c r="Q348" s="96" t="s">
        <v>3339</v>
      </c>
      <c r="R348" s="96" t="s">
        <v>9</v>
      </c>
      <c r="S348" s="96" t="s">
        <v>9</v>
      </c>
      <c r="T348" s="96" t="s">
        <v>9</v>
      </c>
      <c r="U348" s="96" t="s">
        <v>9</v>
      </c>
      <c r="V348" s="96" t="s">
        <v>9</v>
      </c>
      <c r="W348" s="96" t="s">
        <v>21</v>
      </c>
      <c r="X348" s="96" t="s">
        <v>9</v>
      </c>
      <c r="Y348" s="96" t="s">
        <v>21</v>
      </c>
      <c r="Z348" s="96" t="s">
        <v>9</v>
      </c>
      <c r="AA348" s="96" t="s">
        <v>9</v>
      </c>
      <c r="AB348" s="96" t="s">
        <v>9</v>
      </c>
      <c r="AC348" s="96" t="s">
        <v>228</v>
      </c>
      <c r="AD348" s="96" t="s">
        <v>228</v>
      </c>
      <c r="AE348" s="96" t="s">
        <v>228</v>
      </c>
      <c r="AF348" s="96" t="s">
        <v>228</v>
      </c>
      <c r="AG348" s="96" t="s">
        <v>228</v>
      </c>
      <c r="AH348" s="96" t="s">
        <v>228</v>
      </c>
      <c r="AI348" s="96" t="s">
        <v>228</v>
      </c>
      <c r="AJ348" s="96" t="s">
        <v>228</v>
      </c>
      <c r="AK348" s="96" t="s">
        <v>229</v>
      </c>
      <c r="AL348" s="96" t="s">
        <v>228</v>
      </c>
      <c r="AM348" s="96" t="s">
        <v>228</v>
      </c>
      <c r="AN348" s="96" t="s">
        <v>3340</v>
      </c>
      <c r="AO348" s="96">
        <v>57.0</v>
      </c>
      <c r="AP348" s="96" t="s">
        <v>3341</v>
      </c>
      <c r="AQ348" s="96"/>
      <c r="AR348" s="105"/>
      <c r="AS348" s="105"/>
      <c r="AT348" s="98"/>
      <c r="AU348" s="98"/>
      <c r="AV348" s="96" t="s">
        <v>231</v>
      </c>
      <c r="AW348" s="98"/>
      <c r="AX348" s="98"/>
      <c r="AY348" s="98"/>
      <c r="AZ348" s="98"/>
      <c r="BA348" s="96" t="s">
        <v>3342</v>
      </c>
      <c r="BB348" s="96" t="s">
        <v>3343</v>
      </c>
      <c r="BC348" s="100">
        <f t="shared" si="60"/>
        <v>10</v>
      </c>
      <c r="BD348" s="101"/>
      <c r="BE348" s="101"/>
      <c r="BF348" s="101"/>
      <c r="BG348" s="101"/>
      <c r="BH348" s="101"/>
      <c r="BI348" s="100" t="str">
        <f>IFERROR(__xludf.DUMMYFUNCTION("IF(OR(REGEXMATCH(I348,""Peraturan Walikota""),REGEXMATCH(I348,""Peraturan Bupati""),REGEXMATCH(I348,""PERATURAN BUPATI""),REGEXMATCH(I348,""PERATURAN WALIKOTA"")),""Ada"",""Tidak Ada"")"),"Ada")</f>
        <v>Ada</v>
      </c>
      <c r="BJ348" s="98" t="str">
        <f t="shared" si="58"/>
        <v>Ada</v>
      </c>
      <c r="BK348" s="96" t="str">
        <f t="shared" si="59"/>
        <v>Ada</v>
      </c>
      <c r="BL348" s="98" t="str">
        <f t="shared" si="33"/>
        <v>Lengkap</v>
      </c>
      <c r="BM348" s="98" t="str">
        <f t="shared" si="34"/>
        <v>Tidak Lengkap</v>
      </c>
    </row>
    <row r="349">
      <c r="A349" s="96" t="s">
        <v>69</v>
      </c>
      <c r="B349" s="97">
        <v>342.0</v>
      </c>
      <c r="C349" s="96" t="s">
        <v>3344</v>
      </c>
      <c r="D349" s="96" t="s">
        <v>3345</v>
      </c>
      <c r="E349" s="96" t="s">
        <v>3346</v>
      </c>
      <c r="F349" s="96" t="s">
        <v>237</v>
      </c>
      <c r="G349" s="96">
        <v>8.1345228917E10</v>
      </c>
      <c r="H349" s="96" t="s">
        <v>11</v>
      </c>
      <c r="I349" s="96" t="s">
        <v>3347</v>
      </c>
      <c r="J349" s="97">
        <v>2021.0</v>
      </c>
      <c r="K349" s="97" t="s">
        <v>223</v>
      </c>
      <c r="L349" s="96" t="s">
        <v>3348</v>
      </c>
      <c r="M349" s="96" t="s">
        <v>3349</v>
      </c>
      <c r="N349" s="96" t="s">
        <v>3350</v>
      </c>
      <c r="O349" s="96" t="s">
        <v>286</v>
      </c>
      <c r="P349" s="96" t="s">
        <v>330</v>
      </c>
      <c r="Q349" s="96" t="s">
        <v>3351</v>
      </c>
      <c r="R349" s="96" t="s">
        <v>9</v>
      </c>
      <c r="S349" s="96" t="s">
        <v>9</v>
      </c>
      <c r="T349" s="96" t="s">
        <v>9</v>
      </c>
      <c r="U349" s="96" t="s">
        <v>21</v>
      </c>
      <c r="V349" s="96" t="s">
        <v>21</v>
      </c>
      <c r="W349" s="96" t="s">
        <v>9</v>
      </c>
      <c r="X349" s="96" t="s">
        <v>9</v>
      </c>
      <c r="Y349" s="96" t="s">
        <v>21</v>
      </c>
      <c r="Z349" s="96" t="s">
        <v>9</v>
      </c>
      <c r="AA349" s="96" t="s">
        <v>21</v>
      </c>
      <c r="AB349" s="96" t="s">
        <v>21</v>
      </c>
      <c r="AC349" s="96" t="s">
        <v>228</v>
      </c>
      <c r="AD349" s="96" t="s">
        <v>228</v>
      </c>
      <c r="AE349" s="96" t="s">
        <v>229</v>
      </c>
      <c r="AF349" s="96" t="s">
        <v>228</v>
      </c>
      <c r="AG349" s="96" t="s">
        <v>228</v>
      </c>
      <c r="AH349" s="96" t="s">
        <v>228</v>
      </c>
      <c r="AI349" s="96" t="s">
        <v>229</v>
      </c>
      <c r="AJ349" s="96" t="s">
        <v>228</v>
      </c>
      <c r="AK349" s="96" t="s">
        <v>229</v>
      </c>
      <c r="AL349" s="96" t="s">
        <v>228</v>
      </c>
      <c r="AM349" s="96" t="s">
        <v>228</v>
      </c>
      <c r="AN349" s="96" t="s">
        <v>237</v>
      </c>
      <c r="AO349" s="96">
        <v>105.0</v>
      </c>
      <c r="AP349" s="96" t="s">
        <v>1341</v>
      </c>
      <c r="AQ349" s="96"/>
      <c r="AR349" s="96"/>
      <c r="AS349" s="96"/>
      <c r="AT349" s="98"/>
      <c r="AU349" s="98"/>
      <c r="AV349" s="96" t="s">
        <v>231</v>
      </c>
      <c r="AW349" s="98"/>
      <c r="AX349" s="98"/>
      <c r="AY349" s="98"/>
      <c r="AZ349" s="98"/>
      <c r="BA349" s="96" t="s">
        <v>3352</v>
      </c>
      <c r="BB349" s="96" t="s">
        <v>237</v>
      </c>
      <c r="BC349" s="100">
        <f t="shared" si="60"/>
        <v>8</v>
      </c>
      <c r="BD349" s="101"/>
      <c r="BE349" s="101"/>
      <c r="BF349" s="101"/>
      <c r="BG349" s="101"/>
      <c r="BH349" s="101"/>
      <c r="BI349" s="100" t="str">
        <f>IFERROR(__xludf.DUMMYFUNCTION("IF(OR(REGEXMATCH(I349,""Peraturan Walikota""),REGEXMATCH(I349,""Peraturan Bupati""),REGEXMATCH(I349,""PERATURAN BUPATI""),REGEXMATCH(I349,""PERATURAN WALIKOTA"")),""Ada"",""Tidak Ada"")"),"Ada")</f>
        <v>Ada</v>
      </c>
      <c r="BJ349" s="98" t="str">
        <f t="shared" si="58"/>
        <v>Ada</v>
      </c>
      <c r="BK349" s="96" t="str">
        <f t="shared" si="59"/>
        <v>Ada</v>
      </c>
      <c r="BL349" s="98" t="str">
        <f t="shared" si="33"/>
        <v>Lengkap</v>
      </c>
      <c r="BM349" s="98" t="str">
        <f t="shared" si="34"/>
        <v>Tidak Lengkap</v>
      </c>
    </row>
    <row r="350">
      <c r="A350" s="96" t="s">
        <v>69</v>
      </c>
      <c r="B350" s="97">
        <v>343.0</v>
      </c>
      <c r="C350" s="96" t="s">
        <v>3353</v>
      </c>
      <c r="D350" s="96" t="s">
        <v>3354</v>
      </c>
      <c r="E350" s="96" t="s">
        <v>3355</v>
      </c>
      <c r="F350" s="96">
        <v>8.5845588819E10</v>
      </c>
      <c r="G350" s="96">
        <v>8.5845588819E10</v>
      </c>
      <c r="H350" s="96" t="s">
        <v>11</v>
      </c>
      <c r="I350" s="96" t="s">
        <v>3356</v>
      </c>
      <c r="J350" s="97">
        <v>2022.0</v>
      </c>
      <c r="K350" s="97" t="s">
        <v>223</v>
      </c>
      <c r="L350" s="96">
        <v>8.5845588819E10</v>
      </c>
      <c r="M350" s="96" t="s">
        <v>3357</v>
      </c>
      <c r="N350" s="96" t="s">
        <v>3358</v>
      </c>
      <c r="O350" s="96" t="s">
        <v>226</v>
      </c>
      <c r="P350" s="96" t="s">
        <v>287</v>
      </c>
      <c r="Q350" s="96" t="s">
        <v>555</v>
      </c>
      <c r="R350" s="96" t="s">
        <v>9</v>
      </c>
      <c r="S350" s="96" t="s">
        <v>9</v>
      </c>
      <c r="T350" s="96" t="s">
        <v>9</v>
      </c>
      <c r="U350" s="96" t="s">
        <v>9</v>
      </c>
      <c r="V350" s="96" t="s">
        <v>9</v>
      </c>
      <c r="W350" s="96" t="s">
        <v>21</v>
      </c>
      <c r="X350" s="96" t="s">
        <v>21</v>
      </c>
      <c r="Y350" s="96" t="s">
        <v>21</v>
      </c>
      <c r="Z350" s="96" t="s">
        <v>9</v>
      </c>
      <c r="AA350" s="96" t="s">
        <v>21</v>
      </c>
      <c r="AB350" s="96" t="s">
        <v>21</v>
      </c>
      <c r="AC350" s="96" t="s">
        <v>228</v>
      </c>
      <c r="AD350" s="96" t="s">
        <v>228</v>
      </c>
      <c r="AE350" s="96" t="s">
        <v>228</v>
      </c>
      <c r="AF350" s="96" t="s">
        <v>228</v>
      </c>
      <c r="AG350" s="96" t="s">
        <v>228</v>
      </c>
      <c r="AH350" s="96" t="s">
        <v>228</v>
      </c>
      <c r="AI350" s="96" t="s">
        <v>229</v>
      </c>
      <c r="AJ350" s="96" t="s">
        <v>228</v>
      </c>
      <c r="AK350" s="96" t="s">
        <v>229</v>
      </c>
      <c r="AL350" s="96" t="s">
        <v>228</v>
      </c>
      <c r="AM350" s="96" t="s">
        <v>228</v>
      </c>
      <c r="AN350" s="96"/>
      <c r="AO350" s="96" t="s">
        <v>432</v>
      </c>
      <c r="AP350" s="96" t="s">
        <v>242</v>
      </c>
      <c r="AQ350" s="96"/>
      <c r="AR350" s="96"/>
      <c r="AS350" s="96"/>
      <c r="AT350" s="98"/>
      <c r="AU350" s="96"/>
      <c r="AV350" s="104"/>
      <c r="AW350" s="96" t="s">
        <v>231</v>
      </c>
      <c r="AX350" s="98"/>
      <c r="AY350" s="98"/>
      <c r="AZ350" s="98"/>
      <c r="BA350" s="96" t="s">
        <v>3359</v>
      </c>
      <c r="BB350" s="96" t="s">
        <v>3360</v>
      </c>
      <c r="BC350" s="100">
        <f t="shared" si="60"/>
        <v>9</v>
      </c>
      <c r="BD350" s="101"/>
      <c r="BE350" s="101"/>
      <c r="BF350" s="101"/>
      <c r="BG350" s="101"/>
      <c r="BH350" s="101"/>
      <c r="BI350" s="100" t="str">
        <f>IFERROR(__xludf.DUMMYFUNCTION("IF(OR(REGEXMATCH(I350,""Peraturan Walikota""),REGEXMATCH(I350,""Peraturan Bupati""),REGEXMATCH(I350,""PERATURAN BUPATI""),REGEXMATCH(I350,""PERATURAN WALIKOTA"")),""Ada"",""Tidak Ada"")"),"Ada")</f>
        <v>Ada</v>
      </c>
      <c r="BJ350" s="98" t="str">
        <f t="shared" si="58"/>
        <v>Ada</v>
      </c>
      <c r="BK350" s="96" t="str">
        <f t="shared" si="59"/>
        <v>Tidak Ada</v>
      </c>
      <c r="BL350" s="98" t="str">
        <f t="shared" si="33"/>
        <v>Lengkap</v>
      </c>
      <c r="BM350" s="98" t="str">
        <f t="shared" si="34"/>
        <v>Tidak Lengkap</v>
      </c>
    </row>
    <row r="351">
      <c r="A351" s="96" t="s">
        <v>69</v>
      </c>
      <c r="B351" s="97">
        <v>344.0</v>
      </c>
      <c r="C351" s="96" t="s">
        <v>3361</v>
      </c>
      <c r="D351" s="96" t="s">
        <v>3362</v>
      </c>
      <c r="E351" s="96" t="s">
        <v>3363</v>
      </c>
      <c r="F351" s="96">
        <v>8.2354822717E10</v>
      </c>
      <c r="G351" s="96">
        <v>8.2354822717E10</v>
      </c>
      <c r="H351" s="96" t="s">
        <v>11</v>
      </c>
      <c r="I351" s="96" t="s">
        <v>3364</v>
      </c>
      <c r="J351" s="97">
        <v>2020.0</v>
      </c>
      <c r="K351" s="97" t="s">
        <v>387</v>
      </c>
      <c r="L351" s="96" t="s">
        <v>3365</v>
      </c>
      <c r="M351" s="96" t="s">
        <v>3366</v>
      </c>
      <c r="N351" s="96" t="s">
        <v>3367</v>
      </c>
      <c r="O351" s="96" t="s">
        <v>226</v>
      </c>
      <c r="P351" s="96" t="s">
        <v>261</v>
      </c>
      <c r="Q351" s="96"/>
      <c r="R351" s="96" t="s">
        <v>9</v>
      </c>
      <c r="S351" s="96" t="s">
        <v>9</v>
      </c>
      <c r="T351" s="96" t="s">
        <v>21</v>
      </c>
      <c r="U351" s="96" t="s">
        <v>21</v>
      </c>
      <c r="V351" s="96" t="s">
        <v>21</v>
      </c>
      <c r="W351" s="96" t="s">
        <v>21</v>
      </c>
      <c r="X351" s="96" t="s">
        <v>21</v>
      </c>
      <c r="Y351" s="96" t="s">
        <v>21</v>
      </c>
      <c r="Z351" s="96" t="s">
        <v>9</v>
      </c>
      <c r="AA351" s="96" t="s">
        <v>21</v>
      </c>
      <c r="AB351" s="96" t="s">
        <v>9</v>
      </c>
      <c r="AC351" s="96" t="s">
        <v>228</v>
      </c>
      <c r="AD351" s="96" t="s">
        <v>228</v>
      </c>
      <c r="AE351" s="96" t="s">
        <v>228</v>
      </c>
      <c r="AF351" s="96" t="s">
        <v>228</v>
      </c>
      <c r="AG351" s="96" t="s">
        <v>228</v>
      </c>
      <c r="AH351" s="96" t="s">
        <v>229</v>
      </c>
      <c r="AI351" s="96" t="s">
        <v>229</v>
      </c>
      <c r="AJ351" s="96" t="s">
        <v>228</v>
      </c>
      <c r="AK351" s="96" t="s">
        <v>228</v>
      </c>
      <c r="AL351" s="96" t="s">
        <v>228</v>
      </c>
      <c r="AM351" s="96" t="s">
        <v>228</v>
      </c>
      <c r="AN351" s="96"/>
      <c r="AO351" s="96">
        <v>24.0</v>
      </c>
      <c r="AP351" s="96" t="s">
        <v>317</v>
      </c>
      <c r="AQ351" s="96"/>
      <c r="AR351" s="99"/>
      <c r="AS351" s="99"/>
      <c r="AT351" s="98"/>
      <c r="AU351" s="96" t="s">
        <v>3368</v>
      </c>
      <c r="AV351" s="104"/>
      <c r="AW351" s="98"/>
      <c r="AX351" s="98"/>
      <c r="AY351" s="98"/>
      <c r="AZ351" s="98"/>
      <c r="BA351" s="96" t="s">
        <v>3369</v>
      </c>
      <c r="BB351" s="96" t="s">
        <v>3370</v>
      </c>
      <c r="BC351" s="100">
        <f t="shared" si="60"/>
        <v>9</v>
      </c>
      <c r="BD351" s="101"/>
      <c r="BE351" s="101"/>
      <c r="BF351" s="101"/>
      <c r="BG351" s="101"/>
      <c r="BH351" s="101"/>
      <c r="BI351" s="100" t="str">
        <f>IFERROR(__xludf.DUMMYFUNCTION("IF(OR(REGEXMATCH(I351,""Peraturan Walikota""),REGEXMATCH(I351,""Peraturan Bupati""),REGEXMATCH(I351,""PERATURAN BUPATI""),REGEXMATCH(I351,""PERATURAN WALIKOTA"")),""Ada"",""Tidak Ada"")"),"Ada")</f>
        <v>Ada</v>
      </c>
      <c r="BJ351" s="153" t="str">
        <f t="shared" si="58"/>
        <v>Ada</v>
      </c>
      <c r="BK351" s="154" t="str">
        <f t="shared" si="59"/>
        <v>Ada</v>
      </c>
      <c r="BL351" s="98" t="str">
        <f t="shared" si="33"/>
        <v>Tidak Lengkap</v>
      </c>
      <c r="BM351" s="98" t="str">
        <f t="shared" si="34"/>
        <v>Tidak Lengkap</v>
      </c>
    </row>
    <row r="352">
      <c r="A352" s="96" t="s">
        <v>69</v>
      </c>
      <c r="B352" s="97">
        <v>345.0</v>
      </c>
      <c r="C352" s="96" t="s">
        <v>3371</v>
      </c>
      <c r="D352" s="96"/>
      <c r="E352" s="96"/>
      <c r="F352" s="96"/>
      <c r="G352" s="96"/>
      <c r="H352" s="96"/>
      <c r="I352" s="96"/>
      <c r="J352" s="97"/>
      <c r="K352" s="97"/>
      <c r="L352" s="96"/>
      <c r="M352" s="96"/>
      <c r="N352" s="96"/>
      <c r="O352" s="96"/>
      <c r="P352" s="96"/>
      <c r="Q352" s="96"/>
      <c r="R352" s="96"/>
      <c r="S352" s="96"/>
      <c r="T352" s="96"/>
      <c r="U352" s="96"/>
      <c r="V352" s="96"/>
      <c r="W352" s="96"/>
      <c r="X352" s="96"/>
      <c r="Y352" s="96"/>
      <c r="Z352" s="96"/>
      <c r="AA352" s="96"/>
      <c r="AB352" s="96"/>
      <c r="AC352" s="96"/>
      <c r="AD352" s="96"/>
      <c r="AE352" s="96"/>
      <c r="AF352" s="96"/>
      <c r="AG352" s="96"/>
      <c r="AH352" s="96"/>
      <c r="AI352" s="96"/>
      <c r="AJ352" s="96"/>
      <c r="AK352" s="96"/>
      <c r="AL352" s="96"/>
      <c r="AM352" s="96"/>
      <c r="AN352" s="96"/>
      <c r="AO352" s="96"/>
      <c r="AP352" s="96"/>
      <c r="AQ352" s="96"/>
      <c r="AR352" s="99"/>
      <c r="AS352" s="99"/>
      <c r="AT352" s="98"/>
      <c r="AU352" s="96"/>
      <c r="AV352" s="104"/>
      <c r="AW352" s="98"/>
      <c r="AX352" s="98"/>
      <c r="AY352" s="98"/>
      <c r="AZ352" s="98"/>
      <c r="BA352" s="96"/>
      <c r="BB352" s="96"/>
      <c r="BC352" s="100"/>
      <c r="BD352" s="101"/>
      <c r="BE352" s="101"/>
      <c r="BF352" s="101"/>
      <c r="BG352" s="101"/>
      <c r="BH352" s="101"/>
      <c r="BI352" s="100" t="str">
        <f>IFERROR(__xludf.DUMMYFUNCTION("IF(OR(REGEXMATCH(I352,""Peraturan Walikota""),REGEXMATCH(I352,""Peraturan Bupati""),REGEXMATCH(I352,""PERATURAN BUPATI""),REGEXMATCH(I352,""PERATURAN WALIKOTA"")),""Ada"",""Tidak Ada"")"),"Tidak Ada")</f>
        <v>Tidak Ada</v>
      </c>
      <c r="BJ352" s="153"/>
      <c r="BK352" s="154"/>
      <c r="BL352" s="98" t="str">
        <f t="shared" si="33"/>
        <v>Tidak Lengkap</v>
      </c>
      <c r="BM352" s="98" t="str">
        <f t="shared" si="34"/>
        <v>Tidak Lengkap</v>
      </c>
    </row>
    <row r="353">
      <c r="A353" s="96" t="s">
        <v>69</v>
      </c>
      <c r="B353" s="97">
        <v>346.0</v>
      </c>
      <c r="C353" s="112" t="s">
        <v>3372</v>
      </c>
      <c r="D353" s="96"/>
      <c r="E353" s="96"/>
      <c r="F353" s="96"/>
      <c r="G353" s="96"/>
      <c r="H353" s="96"/>
      <c r="I353" s="96" t="s">
        <v>3373</v>
      </c>
      <c r="J353" s="97">
        <v>2025.0</v>
      </c>
      <c r="K353" s="97"/>
      <c r="L353" s="96"/>
      <c r="M353" s="96"/>
      <c r="N353" s="96"/>
      <c r="O353" s="96"/>
      <c r="P353" s="96"/>
      <c r="Q353" s="96"/>
      <c r="R353" s="96"/>
      <c r="S353" s="96"/>
      <c r="T353" s="96"/>
      <c r="U353" s="96"/>
      <c r="V353" s="96"/>
      <c r="W353" s="96"/>
      <c r="X353" s="96"/>
      <c r="Y353" s="96"/>
      <c r="Z353" s="96"/>
      <c r="AA353" s="96"/>
      <c r="AB353" s="96"/>
      <c r="AC353" s="96"/>
      <c r="AD353" s="96"/>
      <c r="AE353" s="96"/>
      <c r="AF353" s="96"/>
      <c r="AG353" s="96"/>
      <c r="AH353" s="96"/>
      <c r="AI353" s="96"/>
      <c r="AJ353" s="96"/>
      <c r="AK353" s="96"/>
      <c r="AL353" s="96"/>
      <c r="AM353" s="96"/>
      <c r="AN353" s="96"/>
      <c r="AO353" s="96"/>
      <c r="AP353" s="96"/>
      <c r="AQ353" s="96"/>
      <c r="AR353" s="99"/>
      <c r="AS353" s="99"/>
      <c r="AT353" s="98"/>
      <c r="AU353" s="96"/>
      <c r="AV353" s="104"/>
      <c r="AW353" s="98"/>
      <c r="AX353" s="98"/>
      <c r="AY353" s="98"/>
      <c r="AZ353" s="98"/>
      <c r="BA353" s="96"/>
      <c r="BB353" s="96"/>
      <c r="BC353" s="100">
        <f t="shared" ref="BC353:BC354" si="61">COUNTIF(AC353:AM353,"Sudah")</f>
        <v>0</v>
      </c>
      <c r="BD353" s="101"/>
      <c r="BE353" s="101"/>
      <c r="BF353" s="101"/>
      <c r="BG353" s="101"/>
      <c r="BH353" s="101"/>
      <c r="BI353" s="100" t="str">
        <f>IFERROR(__xludf.DUMMYFUNCTION("IF(OR(REGEXMATCH(I353,""Peraturan Walikota""),REGEXMATCH(I353,""Peraturan Bupati""),REGEXMATCH(I353,""PERATURAN BUPATI""),REGEXMATCH(I353,""PERATURAN WALIKOTA"")),""Ada"",""Tidak Ada"")"),"Ada")</f>
        <v>Ada</v>
      </c>
      <c r="BJ353" s="153"/>
      <c r="BK353" s="154"/>
      <c r="BL353" s="98" t="str">
        <f t="shared" si="33"/>
        <v>Tidak Lengkap</v>
      </c>
      <c r="BM353" s="98" t="str">
        <f t="shared" si="34"/>
        <v>Tidak Lengkap</v>
      </c>
    </row>
    <row r="354">
      <c r="A354" s="96" t="s">
        <v>79</v>
      </c>
      <c r="B354" s="97">
        <v>347.0</v>
      </c>
      <c r="C354" s="96" t="s">
        <v>3374</v>
      </c>
      <c r="D354" s="96" t="s">
        <v>3375</v>
      </c>
      <c r="E354" s="96" t="s">
        <v>3376</v>
      </c>
      <c r="F354" s="96" t="s">
        <v>3377</v>
      </c>
      <c r="G354" s="96" t="s">
        <v>3378</v>
      </c>
      <c r="H354" s="96" t="s">
        <v>11</v>
      </c>
      <c r="I354" s="96" t="s">
        <v>3379</v>
      </c>
      <c r="J354" s="97">
        <v>2020.0</v>
      </c>
      <c r="K354" s="97" t="s">
        <v>387</v>
      </c>
      <c r="L354" s="96" t="s">
        <v>237</v>
      </c>
      <c r="M354" s="96" t="s">
        <v>237</v>
      </c>
      <c r="N354" s="96" t="s">
        <v>3380</v>
      </c>
      <c r="O354" s="96" t="s">
        <v>286</v>
      </c>
      <c r="P354" s="96" t="s">
        <v>287</v>
      </c>
      <c r="Q354" s="98"/>
      <c r="R354" s="96" t="s">
        <v>21</v>
      </c>
      <c r="S354" s="96" t="s">
        <v>21</v>
      </c>
      <c r="T354" s="96" t="s">
        <v>21</v>
      </c>
      <c r="U354" s="96" t="s">
        <v>9</v>
      </c>
      <c r="V354" s="96" t="s">
        <v>9</v>
      </c>
      <c r="W354" s="96" t="s">
        <v>9</v>
      </c>
      <c r="X354" s="96" t="s">
        <v>9</v>
      </c>
      <c r="Y354" s="96" t="s">
        <v>21</v>
      </c>
      <c r="Z354" s="96" t="s">
        <v>9</v>
      </c>
      <c r="AA354" s="96" t="s">
        <v>21</v>
      </c>
      <c r="AB354" s="96" t="s">
        <v>21</v>
      </c>
      <c r="AC354" s="96" t="s">
        <v>228</v>
      </c>
      <c r="AD354" s="96" t="s">
        <v>228</v>
      </c>
      <c r="AE354" s="96" t="s">
        <v>228</v>
      </c>
      <c r="AF354" s="96" t="s">
        <v>228</v>
      </c>
      <c r="AG354" s="96" t="s">
        <v>229</v>
      </c>
      <c r="AH354" s="96" t="s">
        <v>228</v>
      </c>
      <c r="AI354" s="96" t="s">
        <v>229</v>
      </c>
      <c r="AJ354" s="96" t="s">
        <v>229</v>
      </c>
      <c r="AK354" s="96" t="s">
        <v>229</v>
      </c>
      <c r="AL354" s="96" t="s">
        <v>229</v>
      </c>
      <c r="AM354" s="96" t="s">
        <v>229</v>
      </c>
      <c r="AN354" s="98"/>
      <c r="AO354" s="96">
        <v>24.0</v>
      </c>
      <c r="AP354" s="96" t="s">
        <v>1559</v>
      </c>
      <c r="AQ354" s="96"/>
      <c r="AR354" s="105"/>
      <c r="AS354" s="105"/>
      <c r="AT354" s="98"/>
      <c r="AU354" s="98"/>
      <c r="AV354" s="98"/>
      <c r="AW354" s="96" t="s">
        <v>231</v>
      </c>
      <c r="AX354" s="98"/>
      <c r="AY354" s="98"/>
      <c r="AZ354" s="98"/>
      <c r="BA354" s="96" t="s">
        <v>3381</v>
      </c>
      <c r="BB354" s="96" t="s">
        <v>3382</v>
      </c>
      <c r="BC354" s="100">
        <f t="shared" si="61"/>
        <v>5</v>
      </c>
      <c r="BD354" s="101"/>
      <c r="BE354" s="101"/>
      <c r="BF354" s="101"/>
      <c r="BG354" s="101"/>
      <c r="BH354" s="101"/>
      <c r="BI354" s="100" t="str">
        <f>IFERROR(__xludf.DUMMYFUNCTION("IF(OR(REGEXMATCH(I354,""Peraturan Walikota""),REGEXMATCH(I354,""Peraturan Bupati""),REGEXMATCH(I354,""PERATURAN BUPATI""),REGEXMATCH(I354,""PERATURAN WALIKOTA"")),""Ada"",""Tidak Ada"")"),"Ada")</f>
        <v>Ada</v>
      </c>
      <c r="BJ354" s="153" t="str">
        <f>IF(O354 = "Belum Punya", "Tidak Ada", IF(O354 = "", "Tidak Menjawab", "Ada"))</f>
        <v>Ada</v>
      </c>
      <c r="BK354" s="154" t="str">
        <f>IF(P354 = "Tidak Punya", "Tidak Ada", IF(P354 = "", "Tidak Menjawab", "Ada"))</f>
        <v>Tidak Ada</v>
      </c>
      <c r="BL354" s="98" t="str">
        <f t="shared" si="33"/>
        <v>Tidak Lengkap</v>
      </c>
      <c r="BM354" s="98" t="str">
        <f t="shared" si="34"/>
        <v>Tidak Lengkap</v>
      </c>
    </row>
    <row r="355">
      <c r="A355" s="96" t="s">
        <v>79</v>
      </c>
      <c r="B355" s="97">
        <v>348.0</v>
      </c>
      <c r="C355" s="96" t="s">
        <v>3383</v>
      </c>
      <c r="D355" s="96"/>
      <c r="E355" s="96"/>
      <c r="F355" s="96"/>
      <c r="G355" s="96"/>
      <c r="H355" s="96"/>
      <c r="I355" s="96"/>
      <c r="J355" s="97"/>
      <c r="K355" s="97"/>
      <c r="L355" s="96"/>
      <c r="M355" s="96"/>
      <c r="N355" s="96"/>
      <c r="O355" s="96"/>
      <c r="P355" s="96"/>
      <c r="Q355" s="98"/>
      <c r="R355" s="96"/>
      <c r="S355" s="96"/>
      <c r="T355" s="96"/>
      <c r="U355" s="96"/>
      <c r="V355" s="96"/>
      <c r="W355" s="96"/>
      <c r="X355" s="96"/>
      <c r="Y355" s="96"/>
      <c r="Z355" s="96"/>
      <c r="AA355" s="96"/>
      <c r="AB355" s="96"/>
      <c r="AC355" s="96"/>
      <c r="AD355" s="96"/>
      <c r="AE355" s="96"/>
      <c r="AF355" s="96"/>
      <c r="AG355" s="96"/>
      <c r="AH355" s="96"/>
      <c r="AI355" s="96"/>
      <c r="AJ355" s="96"/>
      <c r="AK355" s="96"/>
      <c r="AL355" s="96"/>
      <c r="AM355" s="96"/>
      <c r="AN355" s="98"/>
      <c r="AO355" s="96"/>
      <c r="AP355" s="96"/>
      <c r="AQ355" s="96"/>
      <c r="AR355" s="105"/>
      <c r="AS355" s="105"/>
      <c r="AT355" s="98"/>
      <c r="AU355" s="98"/>
      <c r="AV355" s="98"/>
      <c r="AW355" s="96"/>
      <c r="AX355" s="98"/>
      <c r="AY355" s="98"/>
      <c r="AZ355" s="98"/>
      <c r="BA355" s="96"/>
      <c r="BB355" s="96"/>
      <c r="BC355" s="100"/>
      <c r="BD355" s="101"/>
      <c r="BE355" s="101"/>
      <c r="BF355" s="101"/>
      <c r="BG355" s="101"/>
      <c r="BH355" s="101"/>
      <c r="BI355" s="100" t="str">
        <f>IFERROR(__xludf.DUMMYFUNCTION("IF(OR(REGEXMATCH(I355,""Peraturan Walikota""),REGEXMATCH(I355,""Peraturan Bupati""),REGEXMATCH(I355,""PERATURAN BUPATI""),REGEXMATCH(I355,""PERATURAN WALIKOTA"")),""Ada"",""Tidak Ada"")"),"Tidak Ada")</f>
        <v>Tidak Ada</v>
      </c>
      <c r="BJ355" s="153"/>
      <c r="BK355" s="154"/>
      <c r="BL355" s="98" t="str">
        <f t="shared" si="33"/>
        <v>Tidak Lengkap</v>
      </c>
      <c r="BM355" s="98" t="str">
        <f t="shared" si="34"/>
        <v>Tidak Lengkap</v>
      </c>
    </row>
    <row r="356">
      <c r="A356" s="96" t="s">
        <v>79</v>
      </c>
      <c r="B356" s="97">
        <v>349.0</v>
      </c>
      <c r="C356" s="96" t="s">
        <v>3384</v>
      </c>
      <c r="D356" s="96"/>
      <c r="E356" s="96"/>
      <c r="F356" s="96"/>
      <c r="G356" s="96"/>
      <c r="H356" s="96"/>
      <c r="I356" s="96"/>
      <c r="J356" s="97"/>
      <c r="K356" s="97"/>
      <c r="L356" s="96"/>
      <c r="M356" s="96"/>
      <c r="N356" s="96"/>
      <c r="O356" s="96"/>
      <c r="P356" s="96"/>
      <c r="Q356" s="98"/>
      <c r="R356" s="96"/>
      <c r="S356" s="96"/>
      <c r="T356" s="96"/>
      <c r="U356" s="96"/>
      <c r="V356" s="96"/>
      <c r="W356" s="96"/>
      <c r="X356" s="96"/>
      <c r="Y356" s="96"/>
      <c r="Z356" s="96"/>
      <c r="AA356" s="96"/>
      <c r="AB356" s="96"/>
      <c r="AC356" s="96"/>
      <c r="AD356" s="96"/>
      <c r="AE356" s="96"/>
      <c r="AF356" s="96"/>
      <c r="AG356" s="96"/>
      <c r="AH356" s="96"/>
      <c r="AI356" s="96"/>
      <c r="AJ356" s="96"/>
      <c r="AK356" s="96"/>
      <c r="AL356" s="96"/>
      <c r="AM356" s="96"/>
      <c r="AN356" s="98"/>
      <c r="AO356" s="96"/>
      <c r="AP356" s="96"/>
      <c r="AQ356" s="96"/>
      <c r="AR356" s="105"/>
      <c r="AS356" s="105"/>
      <c r="AT356" s="98"/>
      <c r="AU356" s="98"/>
      <c r="AV356" s="98"/>
      <c r="AW356" s="96"/>
      <c r="AX356" s="98"/>
      <c r="AY356" s="98"/>
      <c r="AZ356" s="98"/>
      <c r="BA356" s="96"/>
      <c r="BB356" s="96"/>
      <c r="BC356" s="100"/>
      <c r="BD356" s="101"/>
      <c r="BE356" s="101"/>
      <c r="BF356" s="101"/>
      <c r="BG356" s="101"/>
      <c r="BH356" s="101"/>
      <c r="BI356" s="100" t="str">
        <f>IFERROR(__xludf.DUMMYFUNCTION("IF(OR(REGEXMATCH(I356,""Peraturan Walikota""),REGEXMATCH(I356,""Peraturan Bupati""),REGEXMATCH(I356,""PERATURAN BUPATI""),REGEXMATCH(I356,""PERATURAN WALIKOTA"")),""Ada"",""Tidak Ada"")"),"Tidak Ada")</f>
        <v>Tidak Ada</v>
      </c>
      <c r="BJ356" s="153"/>
      <c r="BK356" s="154"/>
      <c r="BL356" s="98" t="str">
        <f t="shared" si="33"/>
        <v>Tidak Lengkap</v>
      </c>
      <c r="BM356" s="98" t="str">
        <f t="shared" si="34"/>
        <v>Tidak Lengkap</v>
      </c>
    </row>
    <row r="357">
      <c r="A357" s="96" t="s">
        <v>79</v>
      </c>
      <c r="B357" s="97">
        <v>350.0</v>
      </c>
      <c r="C357" s="96" t="s">
        <v>3385</v>
      </c>
      <c r="D357" s="96"/>
      <c r="E357" s="96"/>
      <c r="F357" s="96"/>
      <c r="G357" s="96"/>
      <c r="H357" s="96"/>
      <c r="I357" s="96"/>
      <c r="J357" s="97"/>
      <c r="K357" s="97"/>
      <c r="L357" s="96"/>
      <c r="M357" s="96"/>
      <c r="N357" s="96"/>
      <c r="O357" s="96"/>
      <c r="P357" s="96"/>
      <c r="Q357" s="98"/>
      <c r="R357" s="96"/>
      <c r="S357" s="96"/>
      <c r="T357" s="96"/>
      <c r="U357" s="96"/>
      <c r="V357" s="96"/>
      <c r="W357" s="96"/>
      <c r="X357" s="96"/>
      <c r="Y357" s="96"/>
      <c r="Z357" s="96"/>
      <c r="AA357" s="96"/>
      <c r="AB357" s="96"/>
      <c r="AC357" s="96"/>
      <c r="AD357" s="96"/>
      <c r="AE357" s="96"/>
      <c r="AF357" s="96"/>
      <c r="AG357" s="96"/>
      <c r="AH357" s="96"/>
      <c r="AI357" s="96"/>
      <c r="AJ357" s="96"/>
      <c r="AK357" s="96"/>
      <c r="AL357" s="96"/>
      <c r="AM357" s="96"/>
      <c r="AN357" s="98"/>
      <c r="AO357" s="96"/>
      <c r="AP357" s="96"/>
      <c r="AQ357" s="96"/>
      <c r="AR357" s="105"/>
      <c r="AS357" s="105"/>
      <c r="AT357" s="98"/>
      <c r="AU357" s="98"/>
      <c r="AV357" s="98"/>
      <c r="AW357" s="96"/>
      <c r="AX357" s="98"/>
      <c r="AY357" s="98"/>
      <c r="AZ357" s="98"/>
      <c r="BA357" s="96"/>
      <c r="BB357" s="96"/>
      <c r="BC357" s="100"/>
      <c r="BD357" s="101"/>
      <c r="BE357" s="101"/>
      <c r="BF357" s="101"/>
      <c r="BG357" s="101"/>
      <c r="BH357" s="101"/>
      <c r="BI357" s="100" t="str">
        <f>IFERROR(__xludf.DUMMYFUNCTION("IF(OR(REGEXMATCH(I357,""Peraturan Walikota""),REGEXMATCH(I357,""Peraturan Bupati""),REGEXMATCH(I357,""PERATURAN BUPATI""),REGEXMATCH(I357,""PERATURAN WALIKOTA"")),""Ada"",""Tidak Ada"")"),"Tidak Ada")</f>
        <v>Tidak Ada</v>
      </c>
      <c r="BJ357" s="153"/>
      <c r="BK357" s="154"/>
      <c r="BL357" s="98" t="str">
        <f t="shared" si="33"/>
        <v>Tidak Lengkap</v>
      </c>
      <c r="BM357" s="98" t="str">
        <f t="shared" si="34"/>
        <v>Tidak Lengkap</v>
      </c>
    </row>
    <row r="358">
      <c r="A358" s="96" t="s">
        <v>79</v>
      </c>
      <c r="B358" s="97">
        <v>351.0</v>
      </c>
      <c r="C358" s="96" t="s">
        <v>3386</v>
      </c>
      <c r="D358" s="96"/>
      <c r="E358" s="96"/>
      <c r="F358" s="96"/>
      <c r="G358" s="96"/>
      <c r="H358" s="96"/>
      <c r="I358" s="96"/>
      <c r="J358" s="97"/>
      <c r="K358" s="97"/>
      <c r="L358" s="96"/>
      <c r="M358" s="96"/>
      <c r="N358" s="96"/>
      <c r="O358" s="96"/>
      <c r="P358" s="96"/>
      <c r="Q358" s="98"/>
      <c r="R358" s="96"/>
      <c r="S358" s="96"/>
      <c r="T358" s="96"/>
      <c r="U358" s="96"/>
      <c r="V358" s="96"/>
      <c r="W358" s="96"/>
      <c r="X358" s="96"/>
      <c r="Y358" s="96"/>
      <c r="Z358" s="96"/>
      <c r="AA358" s="96"/>
      <c r="AB358" s="96"/>
      <c r="AC358" s="96"/>
      <c r="AD358" s="96"/>
      <c r="AE358" s="96"/>
      <c r="AF358" s="96"/>
      <c r="AG358" s="96"/>
      <c r="AH358" s="96"/>
      <c r="AI358" s="96"/>
      <c r="AJ358" s="96"/>
      <c r="AK358" s="96"/>
      <c r="AL358" s="96"/>
      <c r="AM358" s="96"/>
      <c r="AN358" s="98"/>
      <c r="AO358" s="96"/>
      <c r="AP358" s="96"/>
      <c r="AQ358" s="96"/>
      <c r="AR358" s="105"/>
      <c r="AS358" s="105"/>
      <c r="AT358" s="98"/>
      <c r="AU358" s="98"/>
      <c r="AV358" s="98"/>
      <c r="AW358" s="96"/>
      <c r="AX358" s="98"/>
      <c r="AY358" s="98"/>
      <c r="AZ358" s="98"/>
      <c r="BA358" s="96"/>
      <c r="BB358" s="96"/>
      <c r="BC358" s="100"/>
      <c r="BD358" s="101"/>
      <c r="BE358" s="101"/>
      <c r="BF358" s="101"/>
      <c r="BG358" s="101"/>
      <c r="BH358" s="101"/>
      <c r="BI358" s="100" t="str">
        <f>IFERROR(__xludf.DUMMYFUNCTION("IF(OR(REGEXMATCH(I358,""Peraturan Walikota""),REGEXMATCH(I358,""Peraturan Bupati""),REGEXMATCH(I358,""PERATURAN BUPATI""),REGEXMATCH(I358,""PERATURAN WALIKOTA"")),""Ada"",""Tidak Ada"")"),"Tidak Ada")</f>
        <v>Tidak Ada</v>
      </c>
      <c r="BJ358" s="153"/>
      <c r="BK358" s="154"/>
      <c r="BL358" s="98" t="str">
        <f t="shared" si="33"/>
        <v>Tidak Lengkap</v>
      </c>
      <c r="BM358" s="98" t="str">
        <f t="shared" si="34"/>
        <v>Tidak Lengkap</v>
      </c>
    </row>
    <row r="359">
      <c r="A359" s="96" t="s">
        <v>72</v>
      </c>
      <c r="B359" s="97">
        <v>352.0</v>
      </c>
      <c r="C359" s="96" t="s">
        <v>3387</v>
      </c>
      <c r="D359" s="98" t="s">
        <v>3388</v>
      </c>
      <c r="E359" s="96" t="s">
        <v>3389</v>
      </c>
      <c r="F359" s="96" t="s">
        <v>237</v>
      </c>
      <c r="G359" s="102" t="s">
        <v>3390</v>
      </c>
      <c r="H359" s="96" t="s">
        <v>3391</v>
      </c>
      <c r="I359" s="96" t="s">
        <v>3392</v>
      </c>
      <c r="J359" s="97">
        <v>2018.0</v>
      </c>
      <c r="K359" s="97" t="s">
        <v>387</v>
      </c>
      <c r="L359" s="96" t="s">
        <v>3393</v>
      </c>
      <c r="M359" s="111" t="s">
        <v>3394</v>
      </c>
      <c r="N359" s="96" t="s">
        <v>3395</v>
      </c>
      <c r="O359" s="96" t="s">
        <v>276</v>
      </c>
      <c r="P359" s="96" t="s">
        <v>647</v>
      </c>
      <c r="Q359" s="96" t="s">
        <v>3396</v>
      </c>
      <c r="R359" s="96" t="s">
        <v>9</v>
      </c>
      <c r="S359" s="96" t="s">
        <v>9</v>
      </c>
      <c r="T359" s="96" t="s">
        <v>9</v>
      </c>
      <c r="U359" s="96" t="s">
        <v>9</v>
      </c>
      <c r="V359" s="96" t="s">
        <v>21</v>
      </c>
      <c r="W359" s="96" t="s">
        <v>21</v>
      </c>
      <c r="X359" s="96" t="s">
        <v>9</v>
      </c>
      <c r="Y359" s="96" t="s">
        <v>9</v>
      </c>
      <c r="Z359" s="96" t="s">
        <v>9</v>
      </c>
      <c r="AA359" s="96" t="s">
        <v>21</v>
      </c>
      <c r="AB359" s="96" t="s">
        <v>21</v>
      </c>
      <c r="AC359" s="96" t="s">
        <v>228</v>
      </c>
      <c r="AD359" s="96" t="s">
        <v>228</v>
      </c>
      <c r="AE359" s="96" t="s">
        <v>228</v>
      </c>
      <c r="AF359" s="96" t="s">
        <v>228</v>
      </c>
      <c r="AG359" s="96" t="s">
        <v>228</v>
      </c>
      <c r="AH359" s="96" t="s">
        <v>228</v>
      </c>
      <c r="AI359" s="96" t="s">
        <v>228</v>
      </c>
      <c r="AJ359" s="96" t="s">
        <v>228</v>
      </c>
      <c r="AK359" s="96" t="s">
        <v>228</v>
      </c>
      <c r="AL359" s="96" t="s">
        <v>228</v>
      </c>
      <c r="AM359" s="96" t="s">
        <v>228</v>
      </c>
      <c r="AN359" s="96" t="s">
        <v>3397</v>
      </c>
      <c r="AO359" s="96" t="s">
        <v>1098</v>
      </c>
      <c r="AP359" s="96" t="s">
        <v>317</v>
      </c>
      <c r="AQ359" s="98"/>
      <c r="AR359" s="98"/>
      <c r="AS359" s="96" t="s">
        <v>231</v>
      </c>
      <c r="AT359" s="98"/>
      <c r="AU359" s="98"/>
      <c r="AV359" s="98"/>
      <c r="AW359" s="98"/>
      <c r="AX359" s="96"/>
      <c r="AY359" s="98"/>
      <c r="AZ359" s="98"/>
      <c r="BA359" s="98"/>
      <c r="BB359" s="98"/>
      <c r="BC359" s="100">
        <f t="shared" ref="BC359:BC375" si="62">COUNTIF(AC359:AM359,"Sudah")</f>
        <v>11</v>
      </c>
      <c r="BD359" s="101"/>
      <c r="BE359" s="101"/>
      <c r="BF359" s="101"/>
      <c r="BG359" s="101"/>
      <c r="BH359" s="101"/>
      <c r="BI359" s="100" t="str">
        <f>IFERROR(__xludf.DUMMYFUNCTION("IF(OR(REGEXMATCH(I359,""Peraturan Walikota""),REGEXMATCH(I359,""Peraturan Bupati""),REGEXMATCH(I359,""PERATURAN BUPATI""),REGEXMATCH(I359,""PERATURAN WALIKOTA"")),""Ada"",""Tidak Ada"")"),"Ada")</f>
        <v>Ada</v>
      </c>
      <c r="BJ359" s="98" t="str">
        <f t="shared" ref="BJ359:BJ373" si="63">IF(O359 = "Belum Punya", "Tidak Ada", IF(O359 = "", "Tidak Menjawab", "Ada"))</f>
        <v>Ada</v>
      </c>
      <c r="BK359" s="96" t="str">
        <f t="shared" ref="BK359:BK373" si="64">IF(P359 = "Tidak Punya", "Tidak Ada", IF(P359 = "", "Tidak Menjawab", "Ada"))</f>
        <v>Tidak Ada</v>
      </c>
      <c r="BL359" s="98" t="str">
        <f t="shared" si="33"/>
        <v>Lengkap</v>
      </c>
      <c r="BM359" s="98" t="str">
        <f t="shared" si="34"/>
        <v>Tidak Lengkap</v>
      </c>
    </row>
    <row r="360">
      <c r="A360" s="96" t="s">
        <v>72</v>
      </c>
      <c r="B360" s="97">
        <v>353.0</v>
      </c>
      <c r="C360" s="96" t="s">
        <v>3398</v>
      </c>
      <c r="D360" s="96" t="s">
        <v>3399</v>
      </c>
      <c r="E360" s="96" t="s">
        <v>3400</v>
      </c>
      <c r="F360" s="96">
        <v>8.1389969599E10</v>
      </c>
      <c r="G360" s="96">
        <v>8.1389969599E10</v>
      </c>
      <c r="H360" s="96" t="s">
        <v>11</v>
      </c>
      <c r="I360" s="96" t="s">
        <v>3401</v>
      </c>
      <c r="J360" s="97">
        <v>2019.0</v>
      </c>
      <c r="K360" s="97" t="s">
        <v>387</v>
      </c>
      <c r="L360" s="96" t="s">
        <v>3402</v>
      </c>
      <c r="M360" s="96" t="s">
        <v>3403</v>
      </c>
      <c r="N360" s="96" t="s">
        <v>3404</v>
      </c>
      <c r="O360" s="96" t="s">
        <v>260</v>
      </c>
      <c r="P360" s="96" t="s">
        <v>330</v>
      </c>
      <c r="Q360" s="96" t="s">
        <v>21</v>
      </c>
      <c r="R360" s="96" t="s">
        <v>9</v>
      </c>
      <c r="S360" s="96" t="s">
        <v>9</v>
      </c>
      <c r="T360" s="96" t="s">
        <v>9</v>
      </c>
      <c r="U360" s="96" t="s">
        <v>9</v>
      </c>
      <c r="V360" s="96" t="s">
        <v>21</v>
      </c>
      <c r="W360" s="96" t="s">
        <v>21</v>
      </c>
      <c r="X360" s="96" t="s">
        <v>9</v>
      </c>
      <c r="Y360" s="96" t="s">
        <v>9</v>
      </c>
      <c r="Z360" s="96" t="s">
        <v>9</v>
      </c>
      <c r="AA360" s="96" t="s">
        <v>21</v>
      </c>
      <c r="AB360" s="96" t="s">
        <v>21</v>
      </c>
      <c r="AC360" s="96" t="s">
        <v>228</v>
      </c>
      <c r="AD360" s="96" t="s">
        <v>228</v>
      </c>
      <c r="AE360" s="96" t="s">
        <v>228</v>
      </c>
      <c r="AF360" s="96" t="s">
        <v>228</v>
      </c>
      <c r="AG360" s="96" t="s">
        <v>228</v>
      </c>
      <c r="AH360" s="96" t="s">
        <v>228</v>
      </c>
      <c r="AI360" s="96" t="s">
        <v>228</v>
      </c>
      <c r="AJ360" s="96" t="s">
        <v>228</v>
      </c>
      <c r="AK360" s="96" t="s">
        <v>228</v>
      </c>
      <c r="AL360" s="96" t="s">
        <v>228</v>
      </c>
      <c r="AM360" s="96" t="s">
        <v>228</v>
      </c>
      <c r="AN360" s="96" t="s">
        <v>555</v>
      </c>
      <c r="AO360" s="96">
        <v>54.0</v>
      </c>
      <c r="AP360" s="96" t="s">
        <v>242</v>
      </c>
      <c r="AQ360" s="96"/>
      <c r="AR360" s="99"/>
      <c r="AS360" s="99"/>
      <c r="AT360" s="96" t="s">
        <v>231</v>
      </c>
      <c r="AU360" s="98"/>
      <c r="AV360" s="98"/>
      <c r="AW360" s="98"/>
      <c r="AX360" s="96"/>
      <c r="AY360" s="98"/>
      <c r="AZ360" s="98"/>
      <c r="BA360" s="96" t="s">
        <v>3405</v>
      </c>
      <c r="BB360" s="96" t="s">
        <v>3406</v>
      </c>
      <c r="BC360" s="100">
        <f t="shared" si="62"/>
        <v>11</v>
      </c>
      <c r="BD360" s="101"/>
      <c r="BE360" s="101"/>
      <c r="BF360" s="101"/>
      <c r="BG360" s="101"/>
      <c r="BH360" s="101"/>
      <c r="BI360" s="100" t="str">
        <f>IFERROR(__xludf.DUMMYFUNCTION("IF(OR(REGEXMATCH(I360,""Peraturan Walikota""),REGEXMATCH(I360,""Peraturan Bupati""),REGEXMATCH(I360,""PERATURAN BUPATI""),REGEXMATCH(I360,""PERATURAN WALIKOTA"")),""Ada"",""Tidak Ada"")"),"Ada")</f>
        <v>Ada</v>
      </c>
      <c r="BJ360" s="98" t="str">
        <f t="shared" si="63"/>
        <v>Ada</v>
      </c>
      <c r="BK360" s="96" t="str">
        <f t="shared" si="64"/>
        <v>Ada</v>
      </c>
      <c r="BL360" s="98" t="str">
        <f t="shared" si="33"/>
        <v>Lengkap</v>
      </c>
      <c r="BM360" s="98" t="str">
        <f t="shared" si="34"/>
        <v>Tidak Lengkap</v>
      </c>
    </row>
    <row r="361">
      <c r="A361" s="96" t="s">
        <v>72</v>
      </c>
      <c r="B361" s="97">
        <v>354.0</v>
      </c>
      <c r="C361" s="96" t="s">
        <v>3407</v>
      </c>
      <c r="D361" s="98" t="s">
        <v>3408</v>
      </c>
      <c r="E361" s="96" t="s">
        <v>3409</v>
      </c>
      <c r="F361" s="102" t="s">
        <v>3410</v>
      </c>
      <c r="G361" s="102" t="s">
        <v>3411</v>
      </c>
      <c r="H361" s="96" t="s">
        <v>11</v>
      </c>
      <c r="I361" s="96" t="s">
        <v>3412</v>
      </c>
      <c r="J361" s="97">
        <v>2020.0</v>
      </c>
      <c r="K361" s="97" t="s">
        <v>387</v>
      </c>
      <c r="L361" s="102" t="s">
        <v>3413</v>
      </c>
      <c r="M361" s="103" t="s">
        <v>3414</v>
      </c>
      <c r="N361" s="96" t="s">
        <v>590</v>
      </c>
      <c r="O361" s="96" t="s">
        <v>276</v>
      </c>
      <c r="P361" s="96" t="s">
        <v>647</v>
      </c>
      <c r="Q361" s="96" t="s">
        <v>3415</v>
      </c>
      <c r="R361" s="96" t="s">
        <v>9</v>
      </c>
      <c r="S361" s="96" t="s">
        <v>9</v>
      </c>
      <c r="T361" s="96" t="s">
        <v>9</v>
      </c>
      <c r="U361" s="96" t="s">
        <v>9</v>
      </c>
      <c r="V361" s="96" t="s">
        <v>21</v>
      </c>
      <c r="W361" s="96" t="s">
        <v>21</v>
      </c>
      <c r="X361" s="96" t="s">
        <v>9</v>
      </c>
      <c r="Y361" s="96" t="s">
        <v>9</v>
      </c>
      <c r="Z361" s="96" t="s">
        <v>9</v>
      </c>
      <c r="AA361" s="96" t="s">
        <v>21</v>
      </c>
      <c r="AB361" s="96" t="s">
        <v>21</v>
      </c>
      <c r="AC361" s="96" t="s">
        <v>228</v>
      </c>
      <c r="AD361" s="96" t="s">
        <v>228</v>
      </c>
      <c r="AE361" s="96" t="s">
        <v>228</v>
      </c>
      <c r="AF361" s="96" t="s">
        <v>228</v>
      </c>
      <c r="AG361" s="96" t="s">
        <v>228</v>
      </c>
      <c r="AH361" s="96" t="s">
        <v>228</v>
      </c>
      <c r="AI361" s="96" t="s">
        <v>228</v>
      </c>
      <c r="AJ361" s="96" t="s">
        <v>228</v>
      </c>
      <c r="AK361" s="96" t="s">
        <v>228</v>
      </c>
      <c r="AL361" s="96" t="s">
        <v>228</v>
      </c>
      <c r="AM361" s="96" t="s">
        <v>228</v>
      </c>
      <c r="AN361" s="96" t="s">
        <v>370</v>
      </c>
      <c r="AO361" s="96" t="s">
        <v>3416</v>
      </c>
      <c r="AP361" s="96" t="s">
        <v>317</v>
      </c>
      <c r="AQ361" s="98"/>
      <c r="AR361" s="98"/>
      <c r="AS361" s="98"/>
      <c r="AT361" s="98"/>
      <c r="AU361" s="96" t="s">
        <v>231</v>
      </c>
      <c r="AV361" s="98"/>
      <c r="AW361" s="98"/>
      <c r="AX361" s="98"/>
      <c r="AY361" s="98"/>
      <c r="AZ361" s="98"/>
      <c r="BA361" s="98"/>
      <c r="BB361" s="98"/>
      <c r="BC361" s="100">
        <f t="shared" si="62"/>
        <v>11</v>
      </c>
      <c r="BD361" s="101"/>
      <c r="BE361" s="101"/>
      <c r="BF361" s="101"/>
      <c r="BG361" s="101"/>
      <c r="BH361" s="101"/>
      <c r="BI361" s="100" t="str">
        <f>IFERROR(__xludf.DUMMYFUNCTION("IF(OR(REGEXMATCH(I361,""Peraturan Walikota""),REGEXMATCH(I361,""Peraturan Bupati""),REGEXMATCH(I361,""PERATURAN BUPATI""),REGEXMATCH(I361,""PERATURAN WALIKOTA"")),""Ada"",""Tidak Ada"")"),"Ada")</f>
        <v>Ada</v>
      </c>
      <c r="BJ361" s="98" t="str">
        <f t="shared" si="63"/>
        <v>Ada</v>
      </c>
      <c r="BK361" s="96" t="str">
        <f t="shared" si="64"/>
        <v>Tidak Ada</v>
      </c>
      <c r="BL361" s="98" t="str">
        <f t="shared" si="33"/>
        <v>Lengkap</v>
      </c>
      <c r="BM361" s="98" t="str">
        <f t="shared" si="34"/>
        <v>Tidak Lengkap</v>
      </c>
    </row>
    <row r="362">
      <c r="A362" s="96" t="s">
        <v>72</v>
      </c>
      <c r="B362" s="97">
        <v>355.0</v>
      </c>
      <c r="C362" s="98" t="s">
        <v>3417</v>
      </c>
      <c r="D362" s="98" t="s">
        <v>3418</v>
      </c>
      <c r="E362" s="96" t="s">
        <v>3419</v>
      </c>
      <c r="F362" s="96" t="s">
        <v>237</v>
      </c>
      <c r="G362" s="102" t="s">
        <v>3420</v>
      </c>
      <c r="H362" s="96" t="s">
        <v>11</v>
      </c>
      <c r="I362" s="96" t="s">
        <v>3421</v>
      </c>
      <c r="J362" s="97">
        <v>2021.0</v>
      </c>
      <c r="K362" s="97" t="s">
        <v>387</v>
      </c>
      <c r="L362" s="96" t="s">
        <v>3422</v>
      </c>
      <c r="M362" s="103" t="s">
        <v>3423</v>
      </c>
      <c r="N362" s="96" t="s">
        <v>3424</v>
      </c>
      <c r="O362" s="96" t="s">
        <v>253</v>
      </c>
      <c r="P362" s="96" t="s">
        <v>647</v>
      </c>
      <c r="Q362" s="96" t="s">
        <v>3425</v>
      </c>
      <c r="R362" s="96" t="s">
        <v>9</v>
      </c>
      <c r="S362" s="96" t="s">
        <v>9</v>
      </c>
      <c r="T362" s="96" t="s">
        <v>9</v>
      </c>
      <c r="U362" s="96" t="s">
        <v>21</v>
      </c>
      <c r="V362" s="96" t="s">
        <v>21</v>
      </c>
      <c r="W362" s="96" t="s">
        <v>21</v>
      </c>
      <c r="X362" s="96" t="s">
        <v>9</v>
      </c>
      <c r="Y362" s="96" t="s">
        <v>21</v>
      </c>
      <c r="Z362" s="96" t="s">
        <v>9</v>
      </c>
      <c r="AA362" s="96" t="s">
        <v>21</v>
      </c>
      <c r="AB362" s="96" t="s">
        <v>21</v>
      </c>
      <c r="AC362" s="96" t="s">
        <v>228</v>
      </c>
      <c r="AD362" s="96" t="s">
        <v>228</v>
      </c>
      <c r="AE362" s="96" t="s">
        <v>228</v>
      </c>
      <c r="AF362" s="96" t="s">
        <v>228</v>
      </c>
      <c r="AG362" s="96" t="s">
        <v>228</v>
      </c>
      <c r="AH362" s="96" t="s">
        <v>228</v>
      </c>
      <c r="AI362" s="96" t="s">
        <v>228</v>
      </c>
      <c r="AJ362" s="96" t="s">
        <v>228</v>
      </c>
      <c r="AK362" s="96" t="s">
        <v>228</v>
      </c>
      <c r="AL362" s="96" t="s">
        <v>228</v>
      </c>
      <c r="AM362" s="96" t="s">
        <v>228</v>
      </c>
      <c r="AN362" s="96" t="s">
        <v>370</v>
      </c>
      <c r="AO362" s="96" t="s">
        <v>2508</v>
      </c>
      <c r="AP362" s="96" t="s">
        <v>317</v>
      </c>
      <c r="AQ362" s="98"/>
      <c r="AR362" s="98"/>
      <c r="AS362" s="98"/>
      <c r="AT362" s="98"/>
      <c r="AU362" s="98"/>
      <c r="AV362" s="96" t="s">
        <v>231</v>
      </c>
      <c r="AW362" s="98"/>
      <c r="AX362" s="98"/>
      <c r="AY362" s="98"/>
      <c r="AZ362" s="98"/>
      <c r="BA362" s="98"/>
      <c r="BB362" s="98"/>
      <c r="BC362" s="100">
        <f t="shared" si="62"/>
        <v>11</v>
      </c>
      <c r="BD362" s="101"/>
      <c r="BE362" s="101"/>
      <c r="BF362" s="101"/>
      <c r="BG362" s="101"/>
      <c r="BH362" s="101"/>
      <c r="BI362" s="100" t="str">
        <f>IFERROR(__xludf.DUMMYFUNCTION("IF(OR(REGEXMATCH(I362,""Peraturan Walikota""),REGEXMATCH(I362,""Peraturan Bupati""),REGEXMATCH(I362,""PERATURAN BUPATI""),REGEXMATCH(I362,""PERATURAN WALIKOTA"")),""Ada"",""Tidak Ada"")"),"Ada")</f>
        <v>Ada</v>
      </c>
      <c r="BJ362" s="98" t="str">
        <f t="shared" si="63"/>
        <v>Ada</v>
      </c>
      <c r="BK362" s="96" t="str">
        <f t="shared" si="64"/>
        <v>Tidak Ada</v>
      </c>
      <c r="BL362" s="98" t="str">
        <f t="shared" si="33"/>
        <v>Lengkap</v>
      </c>
      <c r="BM362" s="98" t="str">
        <f t="shared" si="34"/>
        <v>Tidak Lengkap</v>
      </c>
    </row>
    <row r="363">
      <c r="A363" s="96" t="s">
        <v>72</v>
      </c>
      <c r="B363" s="97">
        <v>356.0</v>
      </c>
      <c r="C363" s="96" t="s">
        <v>3426</v>
      </c>
      <c r="D363" s="96" t="s">
        <v>3427</v>
      </c>
      <c r="E363" s="96" t="s">
        <v>3428</v>
      </c>
      <c r="F363" s="96" t="s">
        <v>3429</v>
      </c>
      <c r="G363" s="96">
        <v>8.2154857067E10</v>
      </c>
      <c r="H363" s="96" t="s">
        <v>11</v>
      </c>
      <c r="I363" s="96" t="s">
        <v>3430</v>
      </c>
      <c r="J363" s="97">
        <v>2022.0</v>
      </c>
      <c r="K363" s="97" t="s">
        <v>1034</v>
      </c>
      <c r="L363" s="96">
        <v>8.2154857067E10</v>
      </c>
      <c r="M363" s="96" t="s">
        <v>3431</v>
      </c>
      <c r="N363" s="96" t="s">
        <v>784</v>
      </c>
      <c r="O363" s="96" t="s">
        <v>286</v>
      </c>
      <c r="P363" s="96" t="s">
        <v>330</v>
      </c>
      <c r="Q363" s="96" t="s">
        <v>3432</v>
      </c>
      <c r="R363" s="96" t="s">
        <v>9</v>
      </c>
      <c r="S363" s="96" t="s">
        <v>21</v>
      </c>
      <c r="T363" s="96" t="s">
        <v>9</v>
      </c>
      <c r="U363" s="96" t="s">
        <v>9</v>
      </c>
      <c r="V363" s="96" t="s">
        <v>9</v>
      </c>
      <c r="W363" s="96" t="s">
        <v>21</v>
      </c>
      <c r="X363" s="96" t="s">
        <v>9</v>
      </c>
      <c r="Y363" s="96" t="s">
        <v>21</v>
      </c>
      <c r="Z363" s="96" t="s">
        <v>9</v>
      </c>
      <c r="AA363" s="96" t="s">
        <v>21</v>
      </c>
      <c r="AB363" s="96" t="s">
        <v>9</v>
      </c>
      <c r="AC363" s="96" t="s">
        <v>228</v>
      </c>
      <c r="AD363" s="96" t="s">
        <v>228</v>
      </c>
      <c r="AE363" s="96" t="s">
        <v>228</v>
      </c>
      <c r="AF363" s="96" t="s">
        <v>228</v>
      </c>
      <c r="AG363" s="96" t="s">
        <v>228</v>
      </c>
      <c r="AH363" s="96" t="s">
        <v>229</v>
      </c>
      <c r="AI363" s="96" t="s">
        <v>229</v>
      </c>
      <c r="AJ363" s="96" t="s">
        <v>228</v>
      </c>
      <c r="AK363" s="96" t="s">
        <v>228</v>
      </c>
      <c r="AL363" s="96" t="s">
        <v>228</v>
      </c>
      <c r="AM363" s="96" t="s">
        <v>228</v>
      </c>
      <c r="AN363" s="96" t="s">
        <v>3433</v>
      </c>
      <c r="AO363" s="96">
        <v>13.0</v>
      </c>
      <c r="AP363" s="96" t="s">
        <v>278</v>
      </c>
      <c r="AQ363" s="98"/>
      <c r="AR363" s="98"/>
      <c r="AS363" s="98"/>
      <c r="AT363" s="98"/>
      <c r="AU363" s="98"/>
      <c r="AV363" s="98"/>
      <c r="AW363" s="96" t="s">
        <v>231</v>
      </c>
      <c r="AX363" s="96"/>
      <c r="AY363" s="98"/>
      <c r="AZ363" s="98"/>
      <c r="BA363" s="96" t="s">
        <v>3434</v>
      </c>
      <c r="BB363" s="96" t="s">
        <v>3435</v>
      </c>
      <c r="BC363" s="100">
        <f t="shared" si="62"/>
        <v>9</v>
      </c>
      <c r="BD363" s="101"/>
      <c r="BE363" s="101"/>
      <c r="BF363" s="101"/>
      <c r="BG363" s="101"/>
      <c r="BH363" s="101"/>
      <c r="BI363" s="100" t="str">
        <f>IFERROR(__xludf.DUMMYFUNCTION("IF(OR(REGEXMATCH(I363,""Peraturan Walikota""),REGEXMATCH(I363,""Peraturan Bupati""),REGEXMATCH(I363,""PERATURAN BUPATI""),REGEXMATCH(I363,""PERATURAN WALIKOTA"")),""Ada"",""Tidak Ada"")"),"Ada")</f>
        <v>Ada</v>
      </c>
      <c r="BJ363" s="98" t="str">
        <f t="shared" si="63"/>
        <v>Ada</v>
      </c>
      <c r="BK363" s="96" t="str">
        <f t="shared" si="64"/>
        <v>Ada</v>
      </c>
      <c r="BL363" s="98" t="str">
        <f t="shared" si="33"/>
        <v>Tidak Lengkap</v>
      </c>
      <c r="BM363" s="98" t="str">
        <f t="shared" si="34"/>
        <v>Tidak Lengkap</v>
      </c>
    </row>
    <row r="364">
      <c r="A364" s="96" t="s">
        <v>72</v>
      </c>
      <c r="B364" s="97">
        <v>357.0</v>
      </c>
      <c r="C364" s="96" t="s">
        <v>3436</v>
      </c>
      <c r="D364" s="96" t="s">
        <v>3437</v>
      </c>
      <c r="E364" s="96" t="s">
        <v>3438</v>
      </c>
      <c r="F364" s="96">
        <v>8.1365336697E10</v>
      </c>
      <c r="G364" s="96">
        <v>8.1365336697E10</v>
      </c>
      <c r="H364" s="96" t="s">
        <v>3082</v>
      </c>
      <c r="I364" s="96" t="s">
        <v>3439</v>
      </c>
      <c r="J364" s="97">
        <v>2022.0</v>
      </c>
      <c r="K364" s="97" t="s">
        <v>387</v>
      </c>
      <c r="L364" s="96" t="s">
        <v>3440</v>
      </c>
      <c r="M364" s="96" t="s">
        <v>3441</v>
      </c>
      <c r="N364" s="96" t="s">
        <v>3442</v>
      </c>
      <c r="O364" s="96" t="s">
        <v>286</v>
      </c>
      <c r="P364" s="96" t="s">
        <v>287</v>
      </c>
      <c r="Q364" s="104"/>
      <c r="R364" s="96" t="s">
        <v>9</v>
      </c>
      <c r="S364" s="96" t="s">
        <v>9</v>
      </c>
      <c r="T364" s="96" t="s">
        <v>9</v>
      </c>
      <c r="U364" s="96" t="s">
        <v>9</v>
      </c>
      <c r="V364" s="96" t="s">
        <v>21</v>
      </c>
      <c r="W364" s="96" t="s">
        <v>21</v>
      </c>
      <c r="X364" s="96" t="s">
        <v>9</v>
      </c>
      <c r="Y364" s="96" t="s">
        <v>9</v>
      </c>
      <c r="Z364" s="96" t="s">
        <v>9</v>
      </c>
      <c r="AA364" s="96" t="s">
        <v>21</v>
      </c>
      <c r="AB364" s="96" t="s">
        <v>21</v>
      </c>
      <c r="AC364" s="96" t="s">
        <v>228</v>
      </c>
      <c r="AD364" s="96" t="s">
        <v>228</v>
      </c>
      <c r="AE364" s="96" t="s">
        <v>228</v>
      </c>
      <c r="AF364" s="96" t="s">
        <v>228</v>
      </c>
      <c r="AG364" s="96" t="s">
        <v>228</v>
      </c>
      <c r="AH364" s="96" t="s">
        <v>228</v>
      </c>
      <c r="AI364" s="96" t="s">
        <v>228</v>
      </c>
      <c r="AJ364" s="96" t="s">
        <v>228</v>
      </c>
      <c r="AK364" s="96" t="s">
        <v>228</v>
      </c>
      <c r="AL364" s="96" t="s">
        <v>228</v>
      </c>
      <c r="AM364" s="96" t="s">
        <v>228</v>
      </c>
      <c r="AN364" s="96"/>
      <c r="AO364" s="96" t="s">
        <v>3443</v>
      </c>
      <c r="AP364" s="96" t="s">
        <v>3444</v>
      </c>
      <c r="AQ364" s="96"/>
      <c r="AR364" s="96"/>
      <c r="AS364" s="96"/>
      <c r="AT364" s="98"/>
      <c r="AU364" s="98"/>
      <c r="AV364" s="98"/>
      <c r="AW364" s="96" t="s">
        <v>231</v>
      </c>
      <c r="AX364" s="104"/>
      <c r="AY364" s="98"/>
      <c r="AZ364" s="98"/>
      <c r="BA364" s="96" t="s">
        <v>3445</v>
      </c>
      <c r="BB364" s="96" t="s">
        <v>3446</v>
      </c>
      <c r="BC364" s="100">
        <f t="shared" si="62"/>
        <v>11</v>
      </c>
      <c r="BD364" s="101"/>
      <c r="BE364" s="101"/>
      <c r="BF364" s="101"/>
      <c r="BG364" s="101"/>
      <c r="BH364" s="101"/>
      <c r="BI364" s="100" t="str">
        <f>IFERROR(__xludf.DUMMYFUNCTION("IF(OR(REGEXMATCH(I364,""Peraturan Walikota""),REGEXMATCH(I364,""Peraturan Bupati""),REGEXMATCH(I364,""PERATURAN BUPATI""),REGEXMATCH(I364,""PERATURAN WALIKOTA"")),""Ada"",""Tidak Ada"")"),"Ada")</f>
        <v>Ada</v>
      </c>
      <c r="BJ364" s="98" t="str">
        <f t="shared" si="63"/>
        <v>Ada</v>
      </c>
      <c r="BK364" s="96" t="str">
        <f t="shared" si="64"/>
        <v>Tidak Ada</v>
      </c>
      <c r="BL364" s="98" t="str">
        <f t="shared" si="33"/>
        <v>Lengkap</v>
      </c>
      <c r="BM364" s="98" t="str">
        <f t="shared" si="34"/>
        <v>Tidak Lengkap</v>
      </c>
    </row>
    <row r="365">
      <c r="A365" s="96" t="s">
        <v>72</v>
      </c>
      <c r="B365" s="97">
        <v>358.0</v>
      </c>
      <c r="C365" s="96" t="s">
        <v>3447</v>
      </c>
      <c r="D365" s="96" t="s">
        <v>3448</v>
      </c>
      <c r="E365" s="96" t="s">
        <v>3449</v>
      </c>
      <c r="F365" s="104"/>
      <c r="G365" s="102" t="s">
        <v>3450</v>
      </c>
      <c r="H365" s="96" t="s">
        <v>3451</v>
      </c>
      <c r="I365" s="96" t="s">
        <v>3452</v>
      </c>
      <c r="J365" s="97">
        <v>2022.0</v>
      </c>
      <c r="K365" s="97" t="s">
        <v>387</v>
      </c>
      <c r="L365" s="96" t="s">
        <v>3453</v>
      </c>
      <c r="M365" s="103" t="s">
        <v>3454</v>
      </c>
      <c r="N365" s="96" t="s">
        <v>590</v>
      </c>
      <c r="O365" s="96" t="s">
        <v>884</v>
      </c>
      <c r="P365" s="96" t="s">
        <v>647</v>
      </c>
      <c r="Q365" s="104"/>
      <c r="R365" s="96" t="s">
        <v>9</v>
      </c>
      <c r="S365" s="96" t="s">
        <v>9</v>
      </c>
      <c r="T365" s="96" t="s">
        <v>9</v>
      </c>
      <c r="U365" s="96" t="s">
        <v>9</v>
      </c>
      <c r="V365" s="96" t="s">
        <v>9</v>
      </c>
      <c r="W365" s="96" t="s">
        <v>9</v>
      </c>
      <c r="X365" s="96" t="s">
        <v>21</v>
      </c>
      <c r="Y365" s="96" t="s">
        <v>9</v>
      </c>
      <c r="Z365" s="96" t="s">
        <v>9</v>
      </c>
      <c r="AA365" s="96" t="s">
        <v>21</v>
      </c>
      <c r="AB365" s="96" t="s">
        <v>21</v>
      </c>
      <c r="AC365" s="96" t="s">
        <v>228</v>
      </c>
      <c r="AD365" s="96" t="s">
        <v>228</v>
      </c>
      <c r="AE365" s="96" t="s">
        <v>228</v>
      </c>
      <c r="AF365" s="96" t="s">
        <v>228</v>
      </c>
      <c r="AG365" s="96" t="s">
        <v>228</v>
      </c>
      <c r="AH365" s="96" t="s">
        <v>228</v>
      </c>
      <c r="AI365" s="96" t="s">
        <v>228</v>
      </c>
      <c r="AJ365" s="96" t="s">
        <v>228</v>
      </c>
      <c r="AK365" s="96" t="s">
        <v>228</v>
      </c>
      <c r="AL365" s="96" t="s">
        <v>228</v>
      </c>
      <c r="AM365" s="96" t="s">
        <v>228</v>
      </c>
      <c r="AN365" s="96" t="s">
        <v>370</v>
      </c>
      <c r="AO365" s="96" t="s">
        <v>3455</v>
      </c>
      <c r="AP365" s="96" t="s">
        <v>317</v>
      </c>
      <c r="AQ365" s="98"/>
      <c r="AR365" s="98"/>
      <c r="AS365" s="98"/>
      <c r="AT365" s="98"/>
      <c r="AU365" s="98"/>
      <c r="AV365" s="98"/>
      <c r="AW365" s="96" t="s">
        <v>231</v>
      </c>
      <c r="AX365" s="104"/>
      <c r="AY365" s="98"/>
      <c r="AZ365" s="98"/>
      <c r="BA365" s="96" t="s">
        <v>3002</v>
      </c>
      <c r="BB365" s="96" t="s">
        <v>3003</v>
      </c>
      <c r="BC365" s="100">
        <f t="shared" si="62"/>
        <v>11</v>
      </c>
      <c r="BD365" s="101"/>
      <c r="BE365" s="101"/>
      <c r="BF365" s="101"/>
      <c r="BG365" s="101"/>
      <c r="BH365" s="101"/>
      <c r="BI365" s="100" t="str">
        <f>IFERROR(__xludf.DUMMYFUNCTION("IF(OR(REGEXMATCH(I365,""Peraturan Walikota""),REGEXMATCH(I365,""Peraturan Bupati""),REGEXMATCH(I365,""PERATURAN BUPATI""),REGEXMATCH(I365,""PERATURAN WALIKOTA"")),""Ada"",""Tidak Ada"")"),"Ada")</f>
        <v>Ada</v>
      </c>
      <c r="BJ365" s="98" t="str">
        <f t="shared" si="63"/>
        <v>Tidak Ada</v>
      </c>
      <c r="BK365" s="96" t="str">
        <f t="shared" si="64"/>
        <v>Tidak Ada</v>
      </c>
      <c r="BL365" s="98" t="str">
        <f t="shared" si="33"/>
        <v>Lengkap</v>
      </c>
      <c r="BM365" s="98" t="str">
        <f t="shared" si="34"/>
        <v>Tidak Lengkap</v>
      </c>
    </row>
    <row r="366">
      <c r="A366" s="96" t="s">
        <v>72</v>
      </c>
      <c r="B366" s="97">
        <v>359.0</v>
      </c>
      <c r="C366" s="96" t="s">
        <v>3456</v>
      </c>
      <c r="D366" s="96" t="s">
        <v>3457</v>
      </c>
      <c r="E366" s="96" t="s">
        <v>3458</v>
      </c>
      <c r="F366" s="96">
        <v>8.9527808202E10</v>
      </c>
      <c r="G366" s="96" t="s">
        <v>3459</v>
      </c>
      <c r="H366" s="96" t="s">
        <v>11</v>
      </c>
      <c r="I366" s="96" t="s">
        <v>3460</v>
      </c>
      <c r="J366" s="97">
        <v>2020.0</v>
      </c>
      <c r="K366" s="97" t="s">
        <v>387</v>
      </c>
      <c r="L366" s="96">
        <v>8.125176132E9</v>
      </c>
      <c r="M366" s="96" t="s">
        <v>3461</v>
      </c>
      <c r="N366" s="96" t="s">
        <v>3462</v>
      </c>
      <c r="O366" s="96" t="s">
        <v>226</v>
      </c>
      <c r="P366" s="96" t="s">
        <v>227</v>
      </c>
      <c r="Q366" s="104"/>
      <c r="R366" s="96" t="s">
        <v>9</v>
      </c>
      <c r="S366" s="96" t="s">
        <v>9</v>
      </c>
      <c r="T366" s="96" t="s">
        <v>9</v>
      </c>
      <c r="U366" s="96" t="s">
        <v>21</v>
      </c>
      <c r="V366" s="96" t="s">
        <v>21</v>
      </c>
      <c r="W366" s="96" t="s">
        <v>21</v>
      </c>
      <c r="X366" s="96" t="s">
        <v>9</v>
      </c>
      <c r="Y366" s="96" t="s">
        <v>21</v>
      </c>
      <c r="Z366" s="96" t="s">
        <v>9</v>
      </c>
      <c r="AA366" s="96" t="s">
        <v>9</v>
      </c>
      <c r="AB366" s="96" t="s">
        <v>21</v>
      </c>
      <c r="AC366" s="96" t="s">
        <v>228</v>
      </c>
      <c r="AD366" s="96" t="s">
        <v>228</v>
      </c>
      <c r="AE366" s="96" t="s">
        <v>228</v>
      </c>
      <c r="AF366" s="96" t="s">
        <v>228</v>
      </c>
      <c r="AG366" s="96" t="s">
        <v>228</v>
      </c>
      <c r="AH366" s="96" t="s">
        <v>228</v>
      </c>
      <c r="AI366" s="96" t="s">
        <v>229</v>
      </c>
      <c r="AJ366" s="96" t="s">
        <v>228</v>
      </c>
      <c r="AK366" s="96" t="s">
        <v>229</v>
      </c>
      <c r="AL366" s="96" t="s">
        <v>228</v>
      </c>
      <c r="AM366" s="96" t="s">
        <v>228</v>
      </c>
      <c r="AN366" s="96"/>
      <c r="AO366" s="96">
        <v>64.0</v>
      </c>
      <c r="AP366" s="96" t="s">
        <v>242</v>
      </c>
      <c r="AQ366" s="98"/>
      <c r="AR366" s="98"/>
      <c r="AS366" s="98"/>
      <c r="AT366" s="98"/>
      <c r="AU366" s="96" t="s">
        <v>231</v>
      </c>
      <c r="AV366" s="98"/>
      <c r="AW366" s="96"/>
      <c r="AX366" s="104"/>
      <c r="AY366" s="98"/>
      <c r="AZ366" s="98"/>
      <c r="BA366" s="96" t="s">
        <v>3463</v>
      </c>
      <c r="BB366" s="96" t="s">
        <v>3464</v>
      </c>
      <c r="BC366" s="100">
        <f t="shared" si="62"/>
        <v>9</v>
      </c>
      <c r="BD366" s="101"/>
      <c r="BE366" s="101"/>
      <c r="BF366" s="101"/>
      <c r="BG366" s="101"/>
      <c r="BH366" s="101"/>
      <c r="BI366" s="100" t="str">
        <f>IFERROR(__xludf.DUMMYFUNCTION("IF(OR(REGEXMATCH(I366,""Peraturan Walikota""),REGEXMATCH(I366,""Peraturan Bupati""),REGEXMATCH(I366,""PERATURAN BUPATI""),REGEXMATCH(I366,""PERATURAN WALIKOTA"")),""Ada"",""Tidak Ada"")"),"Ada")</f>
        <v>Ada</v>
      </c>
      <c r="BJ366" s="98" t="str">
        <f t="shared" si="63"/>
        <v>Ada</v>
      </c>
      <c r="BK366" s="96" t="str">
        <f t="shared" si="64"/>
        <v>Ada</v>
      </c>
      <c r="BL366" s="98" t="str">
        <f t="shared" si="33"/>
        <v>Lengkap</v>
      </c>
      <c r="BM366" s="98" t="str">
        <f t="shared" si="34"/>
        <v>Tidak Lengkap</v>
      </c>
    </row>
    <row r="367">
      <c r="A367" s="96" t="s">
        <v>72</v>
      </c>
      <c r="B367" s="97">
        <v>360.0</v>
      </c>
      <c r="C367" s="96" t="s">
        <v>3465</v>
      </c>
      <c r="D367" s="96" t="s">
        <v>3466</v>
      </c>
      <c r="E367" s="96" t="s">
        <v>3467</v>
      </c>
      <c r="F367" s="96">
        <v>8.2155102026E10</v>
      </c>
      <c r="G367" s="96">
        <v>8.2155102026E10</v>
      </c>
      <c r="H367" s="96" t="s">
        <v>3468</v>
      </c>
      <c r="I367" s="96" t="s">
        <v>3469</v>
      </c>
      <c r="J367" s="97">
        <v>2022.0</v>
      </c>
      <c r="K367" s="97" t="s">
        <v>387</v>
      </c>
      <c r="L367" s="96" t="s">
        <v>3470</v>
      </c>
      <c r="M367" s="96" t="s">
        <v>3471</v>
      </c>
      <c r="N367" s="96" t="s">
        <v>2194</v>
      </c>
      <c r="O367" s="96" t="s">
        <v>226</v>
      </c>
      <c r="P367" s="96" t="s">
        <v>261</v>
      </c>
      <c r="Q367" s="96" t="s">
        <v>3472</v>
      </c>
      <c r="R367" s="96" t="s">
        <v>9</v>
      </c>
      <c r="S367" s="96" t="s">
        <v>21</v>
      </c>
      <c r="T367" s="96" t="s">
        <v>9</v>
      </c>
      <c r="U367" s="96" t="s">
        <v>9</v>
      </c>
      <c r="V367" s="96" t="s">
        <v>9</v>
      </c>
      <c r="W367" s="96" t="s">
        <v>9</v>
      </c>
      <c r="X367" s="96" t="s">
        <v>9</v>
      </c>
      <c r="Y367" s="96" t="s">
        <v>9</v>
      </c>
      <c r="Z367" s="96" t="s">
        <v>9</v>
      </c>
      <c r="AA367" s="96" t="s">
        <v>9</v>
      </c>
      <c r="AB367" s="96" t="s">
        <v>9</v>
      </c>
      <c r="AC367" s="96" t="s">
        <v>228</v>
      </c>
      <c r="AD367" s="96" t="s">
        <v>228</v>
      </c>
      <c r="AE367" s="96" t="s">
        <v>228</v>
      </c>
      <c r="AF367" s="96" t="s">
        <v>228</v>
      </c>
      <c r="AG367" s="96" t="s">
        <v>228</v>
      </c>
      <c r="AH367" s="96" t="s">
        <v>228</v>
      </c>
      <c r="AI367" s="96" t="s">
        <v>229</v>
      </c>
      <c r="AJ367" s="96" t="s">
        <v>228</v>
      </c>
      <c r="AK367" s="96" t="s">
        <v>229</v>
      </c>
      <c r="AL367" s="96" t="s">
        <v>228</v>
      </c>
      <c r="AM367" s="96" t="s">
        <v>228</v>
      </c>
      <c r="AN367" s="96"/>
      <c r="AO367" s="96">
        <v>43.0</v>
      </c>
      <c r="AP367" s="96" t="s">
        <v>242</v>
      </c>
      <c r="AQ367" s="98"/>
      <c r="AR367" s="98"/>
      <c r="AS367" s="98"/>
      <c r="AT367" s="96" t="s">
        <v>231</v>
      </c>
      <c r="AU367" s="98"/>
      <c r="AV367" s="98"/>
      <c r="AW367" s="96"/>
      <c r="AX367" s="104"/>
      <c r="AY367" s="98"/>
      <c r="AZ367" s="98"/>
      <c r="BA367" s="96" t="s">
        <v>3473</v>
      </c>
      <c r="BB367" s="96" t="s">
        <v>3474</v>
      </c>
      <c r="BC367" s="100">
        <f t="shared" si="62"/>
        <v>9</v>
      </c>
      <c r="BD367" s="101"/>
      <c r="BE367" s="101"/>
      <c r="BF367" s="101"/>
      <c r="BG367" s="101"/>
      <c r="BH367" s="101"/>
      <c r="BI367" s="100" t="str">
        <f>IFERROR(__xludf.DUMMYFUNCTION("IF(OR(REGEXMATCH(I367,""Peraturan Walikota""),REGEXMATCH(I367,""Peraturan Bupati""),REGEXMATCH(I367,""PERATURAN BUPATI""),REGEXMATCH(I367,""PERATURAN WALIKOTA"")),""Ada"",""Tidak Ada"")"),"Ada")</f>
        <v>Ada</v>
      </c>
      <c r="BJ367" s="98" t="str">
        <f t="shared" si="63"/>
        <v>Ada</v>
      </c>
      <c r="BK367" s="96" t="str">
        <f t="shared" si="64"/>
        <v>Ada</v>
      </c>
      <c r="BL367" s="98" t="str">
        <f t="shared" si="33"/>
        <v>Tidak Lengkap</v>
      </c>
      <c r="BM367" s="98" t="str">
        <f t="shared" si="34"/>
        <v>Lengkap</v>
      </c>
    </row>
    <row r="368">
      <c r="A368" s="96" t="s">
        <v>72</v>
      </c>
      <c r="B368" s="97">
        <v>361.0</v>
      </c>
      <c r="C368" s="96" t="s">
        <v>3475</v>
      </c>
      <c r="D368" s="96" t="s">
        <v>3476</v>
      </c>
      <c r="E368" s="96" t="s">
        <v>3477</v>
      </c>
      <c r="F368" s="96">
        <v>8.1351521186E10</v>
      </c>
      <c r="G368" s="96">
        <v>8.5251107939E10</v>
      </c>
      <c r="H368" s="96" t="s">
        <v>11</v>
      </c>
      <c r="I368" s="96" t="s">
        <v>3478</v>
      </c>
      <c r="J368" s="97">
        <v>2019.0</v>
      </c>
      <c r="K368" s="97" t="s">
        <v>387</v>
      </c>
      <c r="L368" s="96">
        <v>8.1351521186E10</v>
      </c>
      <c r="M368" s="96" t="s">
        <v>3479</v>
      </c>
      <c r="N368" s="96" t="s">
        <v>3480</v>
      </c>
      <c r="O368" s="96" t="s">
        <v>226</v>
      </c>
      <c r="P368" s="96" t="s">
        <v>287</v>
      </c>
      <c r="Q368" s="104"/>
      <c r="R368" s="96" t="s">
        <v>9</v>
      </c>
      <c r="S368" s="96" t="s">
        <v>21</v>
      </c>
      <c r="T368" s="96" t="s">
        <v>9</v>
      </c>
      <c r="U368" s="96" t="s">
        <v>9</v>
      </c>
      <c r="V368" s="96" t="s">
        <v>9</v>
      </c>
      <c r="W368" s="96" t="s">
        <v>9</v>
      </c>
      <c r="X368" s="96" t="s">
        <v>9</v>
      </c>
      <c r="Y368" s="96" t="s">
        <v>9</v>
      </c>
      <c r="Z368" s="96" t="s">
        <v>9</v>
      </c>
      <c r="AA368" s="96" t="s">
        <v>9</v>
      </c>
      <c r="AB368" s="96" t="s">
        <v>9</v>
      </c>
      <c r="AC368" s="96" t="s">
        <v>228</v>
      </c>
      <c r="AD368" s="96" t="s">
        <v>228</v>
      </c>
      <c r="AE368" s="96" t="s">
        <v>228</v>
      </c>
      <c r="AF368" s="96" t="s">
        <v>228</v>
      </c>
      <c r="AG368" s="96" t="s">
        <v>228</v>
      </c>
      <c r="AH368" s="96" t="s">
        <v>228</v>
      </c>
      <c r="AI368" s="96" t="s">
        <v>228</v>
      </c>
      <c r="AJ368" s="96" t="s">
        <v>228</v>
      </c>
      <c r="AK368" s="96" t="s">
        <v>228</v>
      </c>
      <c r="AL368" s="96" t="s">
        <v>228</v>
      </c>
      <c r="AM368" s="96" t="s">
        <v>228</v>
      </c>
      <c r="AN368" s="96" t="s">
        <v>3481</v>
      </c>
      <c r="AO368" s="96">
        <v>76.0</v>
      </c>
      <c r="AP368" s="96" t="s">
        <v>3482</v>
      </c>
      <c r="AQ368" s="98"/>
      <c r="AR368" s="98"/>
      <c r="AS368" s="98"/>
      <c r="AT368" s="96" t="s">
        <v>231</v>
      </c>
      <c r="AU368" s="98"/>
      <c r="AV368" s="98"/>
      <c r="AW368" s="96"/>
      <c r="AX368" s="104"/>
      <c r="AY368" s="98"/>
      <c r="AZ368" s="98"/>
      <c r="BA368" s="96" t="s">
        <v>3483</v>
      </c>
      <c r="BB368" s="96" t="s">
        <v>3484</v>
      </c>
      <c r="BC368" s="100">
        <f t="shared" si="62"/>
        <v>11</v>
      </c>
      <c r="BD368" s="101"/>
      <c r="BE368" s="101"/>
      <c r="BF368" s="101"/>
      <c r="BG368" s="101"/>
      <c r="BH368" s="101"/>
      <c r="BI368" s="100" t="str">
        <f>IFERROR(__xludf.DUMMYFUNCTION("IF(OR(REGEXMATCH(I368,""Peraturan Walikota""),REGEXMATCH(I368,""Peraturan Bupati""),REGEXMATCH(I368,""PERATURAN BUPATI""),REGEXMATCH(I368,""PERATURAN WALIKOTA"")),""Ada"",""Tidak Ada"")"),"Ada")</f>
        <v>Ada</v>
      </c>
      <c r="BJ368" s="98" t="str">
        <f t="shared" si="63"/>
        <v>Ada</v>
      </c>
      <c r="BK368" s="96" t="str">
        <f t="shared" si="64"/>
        <v>Tidak Ada</v>
      </c>
      <c r="BL368" s="98" t="str">
        <f t="shared" si="33"/>
        <v>Tidak Lengkap</v>
      </c>
      <c r="BM368" s="98" t="str">
        <f t="shared" si="34"/>
        <v>Lengkap</v>
      </c>
    </row>
    <row r="369">
      <c r="A369" s="96" t="s">
        <v>72</v>
      </c>
      <c r="B369" s="97">
        <v>362.0</v>
      </c>
      <c r="C369" s="96" t="s">
        <v>3485</v>
      </c>
      <c r="D369" s="96" t="s">
        <v>3486</v>
      </c>
      <c r="E369" s="96" t="s">
        <v>3487</v>
      </c>
      <c r="F369" s="96" t="s">
        <v>3488</v>
      </c>
      <c r="G369" s="96">
        <v>8.1253954129E10</v>
      </c>
      <c r="H369" s="96" t="s">
        <v>11</v>
      </c>
      <c r="I369" s="96" t="s">
        <v>3489</v>
      </c>
      <c r="J369" s="97">
        <v>2021.0</v>
      </c>
      <c r="K369" s="97" t="s">
        <v>387</v>
      </c>
      <c r="L369" s="96" t="s">
        <v>3490</v>
      </c>
      <c r="M369" s="96" t="s">
        <v>3491</v>
      </c>
      <c r="N369" s="96" t="s">
        <v>3492</v>
      </c>
      <c r="O369" s="96" t="s">
        <v>286</v>
      </c>
      <c r="P369" s="96" t="s">
        <v>3493</v>
      </c>
      <c r="Q369" s="104"/>
      <c r="R369" s="96" t="s">
        <v>9</v>
      </c>
      <c r="S369" s="96" t="s">
        <v>9</v>
      </c>
      <c r="T369" s="96" t="s">
        <v>9</v>
      </c>
      <c r="U369" s="96" t="s">
        <v>21</v>
      </c>
      <c r="V369" s="96" t="s">
        <v>21</v>
      </c>
      <c r="W369" s="96" t="s">
        <v>21</v>
      </c>
      <c r="X369" s="96" t="s">
        <v>9</v>
      </c>
      <c r="Y369" s="96" t="s">
        <v>21</v>
      </c>
      <c r="Z369" s="96" t="s">
        <v>9</v>
      </c>
      <c r="AA369" s="96" t="s">
        <v>21</v>
      </c>
      <c r="AB369" s="96" t="s">
        <v>21</v>
      </c>
      <c r="AC369" s="96" t="s">
        <v>228</v>
      </c>
      <c r="AD369" s="96" t="s">
        <v>228</v>
      </c>
      <c r="AE369" s="96" t="s">
        <v>228</v>
      </c>
      <c r="AF369" s="96" t="s">
        <v>228</v>
      </c>
      <c r="AG369" s="96" t="s">
        <v>228</v>
      </c>
      <c r="AH369" s="96" t="s">
        <v>229</v>
      </c>
      <c r="AI369" s="96" t="s">
        <v>229</v>
      </c>
      <c r="AJ369" s="96" t="s">
        <v>228</v>
      </c>
      <c r="AK369" s="96" t="s">
        <v>228</v>
      </c>
      <c r="AL369" s="96" t="s">
        <v>228</v>
      </c>
      <c r="AM369" s="96" t="s">
        <v>228</v>
      </c>
      <c r="AN369" s="96"/>
      <c r="AO369" s="96" t="s">
        <v>3494</v>
      </c>
      <c r="AP369" s="96" t="s">
        <v>1940</v>
      </c>
      <c r="AQ369" s="98"/>
      <c r="AR369" s="98"/>
      <c r="AS369" s="98"/>
      <c r="AT369" s="98"/>
      <c r="AU369" s="98"/>
      <c r="AV369" s="96" t="s">
        <v>231</v>
      </c>
      <c r="AW369" s="96"/>
      <c r="AX369" s="104"/>
      <c r="AY369" s="98"/>
      <c r="AZ369" s="98"/>
      <c r="BA369" s="96" t="s">
        <v>3495</v>
      </c>
      <c r="BB369" s="96" t="s">
        <v>3496</v>
      </c>
      <c r="BC369" s="100">
        <f t="shared" si="62"/>
        <v>9</v>
      </c>
      <c r="BD369" s="101"/>
      <c r="BE369" s="101"/>
      <c r="BF369" s="101"/>
      <c r="BG369" s="101"/>
      <c r="BH369" s="101"/>
      <c r="BI369" s="100" t="str">
        <f>IFERROR(__xludf.DUMMYFUNCTION("IF(OR(REGEXMATCH(I369,""Peraturan Walikota""),REGEXMATCH(I369,""Peraturan Bupati""),REGEXMATCH(I369,""PERATURAN BUPATI""),REGEXMATCH(I369,""PERATURAN WALIKOTA"")),""Ada"",""Tidak Ada"")"),"Ada")</f>
        <v>Ada</v>
      </c>
      <c r="BJ369" s="98" t="str">
        <f t="shared" si="63"/>
        <v>Ada</v>
      </c>
      <c r="BK369" s="96" t="str">
        <f t="shared" si="64"/>
        <v>Ada</v>
      </c>
      <c r="BL369" s="98" t="str">
        <f t="shared" si="33"/>
        <v>Lengkap</v>
      </c>
      <c r="BM369" s="98" t="str">
        <f t="shared" si="34"/>
        <v>Tidak Lengkap</v>
      </c>
    </row>
    <row r="370">
      <c r="A370" s="96" t="s">
        <v>72</v>
      </c>
      <c r="B370" s="97">
        <v>363.0</v>
      </c>
      <c r="C370" s="96" t="s">
        <v>3497</v>
      </c>
      <c r="D370" s="96" t="s">
        <v>3498</v>
      </c>
      <c r="E370" s="96" t="s">
        <v>3499</v>
      </c>
      <c r="F370" s="96" t="s">
        <v>3500</v>
      </c>
      <c r="G370" s="96" t="s">
        <v>3500</v>
      </c>
      <c r="H370" s="96" t="s">
        <v>11</v>
      </c>
      <c r="I370" s="96" t="s">
        <v>3501</v>
      </c>
      <c r="J370" s="97">
        <v>2021.0</v>
      </c>
      <c r="K370" s="97" t="s">
        <v>387</v>
      </c>
      <c r="L370" s="96" t="s">
        <v>3500</v>
      </c>
      <c r="M370" s="96" t="s">
        <v>3502</v>
      </c>
      <c r="N370" s="96" t="s">
        <v>3503</v>
      </c>
      <c r="O370" s="96" t="s">
        <v>226</v>
      </c>
      <c r="P370" s="155" t="s">
        <v>3504</v>
      </c>
      <c r="Q370" s="96" t="s">
        <v>3505</v>
      </c>
      <c r="R370" s="96" t="s">
        <v>9</v>
      </c>
      <c r="S370" s="96" t="s">
        <v>9</v>
      </c>
      <c r="T370" s="96" t="s">
        <v>9</v>
      </c>
      <c r="U370" s="96" t="s">
        <v>9</v>
      </c>
      <c r="V370" s="96" t="s">
        <v>21</v>
      </c>
      <c r="W370" s="96" t="s">
        <v>9</v>
      </c>
      <c r="X370" s="96" t="s">
        <v>9</v>
      </c>
      <c r="Y370" s="96" t="s">
        <v>21</v>
      </c>
      <c r="Z370" s="96" t="s">
        <v>21</v>
      </c>
      <c r="AA370" s="96" t="s">
        <v>21</v>
      </c>
      <c r="AB370" s="96" t="s">
        <v>21</v>
      </c>
      <c r="AC370" s="96" t="s">
        <v>228</v>
      </c>
      <c r="AD370" s="96" t="s">
        <v>228</v>
      </c>
      <c r="AE370" s="96" t="s">
        <v>228</v>
      </c>
      <c r="AF370" s="96" t="s">
        <v>228</v>
      </c>
      <c r="AG370" s="96" t="s">
        <v>228</v>
      </c>
      <c r="AH370" s="96" t="s">
        <v>228</v>
      </c>
      <c r="AI370" s="96" t="s">
        <v>228</v>
      </c>
      <c r="AJ370" s="96" t="s">
        <v>228</v>
      </c>
      <c r="AK370" s="96" t="s">
        <v>228</v>
      </c>
      <c r="AL370" s="96" t="s">
        <v>228</v>
      </c>
      <c r="AM370" s="96" t="s">
        <v>228</v>
      </c>
      <c r="AN370" s="156"/>
      <c r="AO370" s="96" t="s">
        <v>3506</v>
      </c>
      <c r="AP370" s="96" t="s">
        <v>3507</v>
      </c>
      <c r="AQ370" s="156"/>
      <c r="AR370" s="98"/>
      <c r="AS370" s="98"/>
      <c r="AT370" s="98"/>
      <c r="AU370" s="98"/>
      <c r="AV370" s="96" t="s">
        <v>231</v>
      </c>
      <c r="AW370" s="96"/>
      <c r="AX370" s="104"/>
      <c r="AY370" s="98"/>
      <c r="AZ370" s="98"/>
      <c r="BA370" s="157" t="s">
        <v>3508</v>
      </c>
      <c r="BB370" s="157" t="s">
        <v>3509</v>
      </c>
      <c r="BC370" s="158">
        <f t="shared" si="62"/>
        <v>11</v>
      </c>
      <c r="BD370" s="101"/>
      <c r="BE370" s="101"/>
      <c r="BF370" s="101"/>
      <c r="BG370" s="101"/>
      <c r="BH370" s="101"/>
      <c r="BI370" s="100" t="str">
        <f>IFERROR(__xludf.DUMMYFUNCTION("IF(OR(REGEXMATCH(I370,""Peraturan Walikota""),REGEXMATCH(I370,""Peraturan Bupati""),REGEXMATCH(I370,""PERATURAN BUPATI""),REGEXMATCH(I370,""PERATURAN WALIKOTA"")),""Ada"",""Tidak Ada"")"),"Ada")</f>
        <v>Ada</v>
      </c>
      <c r="BJ370" s="98" t="str">
        <f t="shared" si="63"/>
        <v>Ada</v>
      </c>
      <c r="BK370" s="96" t="str">
        <f t="shared" si="64"/>
        <v>Ada</v>
      </c>
      <c r="BL370" s="98" t="str">
        <f t="shared" si="33"/>
        <v>Lengkap</v>
      </c>
      <c r="BM370" s="98" t="str">
        <f t="shared" si="34"/>
        <v>Tidak Lengkap</v>
      </c>
    </row>
    <row r="371">
      <c r="A371" s="96" t="s">
        <v>72</v>
      </c>
      <c r="B371" s="97">
        <v>364.0</v>
      </c>
      <c r="C371" s="96" t="s">
        <v>3510</v>
      </c>
      <c r="D371" s="96" t="s">
        <v>3511</v>
      </c>
      <c r="E371" s="96" t="s">
        <v>3512</v>
      </c>
      <c r="F371" s="96">
        <v>8.5165673223E10</v>
      </c>
      <c r="G371" s="96">
        <v>8.5165673223E10</v>
      </c>
      <c r="H371" s="96" t="s">
        <v>11</v>
      </c>
      <c r="I371" s="96" t="s">
        <v>3513</v>
      </c>
      <c r="J371" s="97">
        <v>2022.0</v>
      </c>
      <c r="K371" s="97" t="s">
        <v>1383</v>
      </c>
      <c r="L371" s="96" t="s">
        <v>3514</v>
      </c>
      <c r="M371" s="96" t="s">
        <v>3515</v>
      </c>
      <c r="N371" s="96" t="s">
        <v>3516</v>
      </c>
      <c r="O371" s="96" t="s">
        <v>226</v>
      </c>
      <c r="P371" s="96" t="s">
        <v>227</v>
      </c>
      <c r="Q371" s="104"/>
      <c r="R371" s="96" t="s">
        <v>9</v>
      </c>
      <c r="S371" s="96" t="s">
        <v>9</v>
      </c>
      <c r="T371" s="96" t="s">
        <v>9</v>
      </c>
      <c r="U371" s="96" t="s">
        <v>21</v>
      </c>
      <c r="V371" s="96" t="s">
        <v>21</v>
      </c>
      <c r="W371" s="96" t="s">
        <v>21</v>
      </c>
      <c r="X371" s="96" t="s">
        <v>9</v>
      </c>
      <c r="Y371" s="96" t="s">
        <v>21</v>
      </c>
      <c r="Z371" s="96" t="s">
        <v>9</v>
      </c>
      <c r="AA371" s="96" t="s">
        <v>21</v>
      </c>
      <c r="AB371" s="96" t="s">
        <v>21</v>
      </c>
      <c r="AC371" s="96" t="s">
        <v>228</v>
      </c>
      <c r="AD371" s="96" t="s">
        <v>228</v>
      </c>
      <c r="AE371" s="96" t="s">
        <v>228</v>
      </c>
      <c r="AF371" s="96" t="s">
        <v>228</v>
      </c>
      <c r="AG371" s="96" t="s">
        <v>228</v>
      </c>
      <c r="AH371" s="96" t="s">
        <v>228</v>
      </c>
      <c r="AI371" s="96" t="s">
        <v>228</v>
      </c>
      <c r="AJ371" s="96" t="s">
        <v>228</v>
      </c>
      <c r="AK371" s="96" t="s">
        <v>228</v>
      </c>
      <c r="AL371" s="96" t="s">
        <v>228</v>
      </c>
      <c r="AM371" s="96" t="s">
        <v>228</v>
      </c>
      <c r="AN371" s="96"/>
      <c r="AO371" s="96">
        <v>40.0</v>
      </c>
      <c r="AP371" s="96" t="s">
        <v>278</v>
      </c>
      <c r="AQ371" s="98"/>
      <c r="AR371" s="98"/>
      <c r="AS371" s="98"/>
      <c r="AT371" s="98"/>
      <c r="AU371" s="98"/>
      <c r="AV371" s="98"/>
      <c r="AW371" s="96" t="s">
        <v>231</v>
      </c>
      <c r="AX371" s="104"/>
      <c r="AY371" s="98"/>
      <c r="AZ371" s="98"/>
      <c r="BA371" s="159" t="s">
        <v>3517</v>
      </c>
      <c r="BB371" s="159" t="s">
        <v>3518</v>
      </c>
      <c r="BC371" s="160">
        <f t="shared" si="62"/>
        <v>11</v>
      </c>
      <c r="BD371" s="101"/>
      <c r="BE371" s="101"/>
      <c r="BF371" s="101"/>
      <c r="BG371" s="101"/>
      <c r="BH371" s="101"/>
      <c r="BI371" s="100" t="str">
        <f>IFERROR(__xludf.DUMMYFUNCTION("IF(OR(REGEXMATCH(I371,""Peraturan Walikota""),REGEXMATCH(I371,""Peraturan Bupati""),REGEXMATCH(I371,""PERATURAN BUPATI""),REGEXMATCH(I371,""PERATURAN WALIKOTA"")),""Ada"",""Tidak Ada"")"),"Ada")</f>
        <v>Ada</v>
      </c>
      <c r="BJ371" s="98" t="str">
        <f t="shared" si="63"/>
        <v>Ada</v>
      </c>
      <c r="BK371" s="96" t="str">
        <f t="shared" si="64"/>
        <v>Ada</v>
      </c>
      <c r="BL371" s="98" t="str">
        <f t="shared" si="33"/>
        <v>Lengkap</v>
      </c>
      <c r="BM371" s="98" t="str">
        <f t="shared" si="34"/>
        <v>Tidak Lengkap</v>
      </c>
    </row>
    <row r="372">
      <c r="A372" s="96" t="s">
        <v>92</v>
      </c>
      <c r="B372" s="97">
        <v>365.0</v>
      </c>
      <c r="C372" s="96" t="s">
        <v>3519</v>
      </c>
      <c r="D372" s="96" t="s">
        <v>3520</v>
      </c>
      <c r="E372" s="96" t="s">
        <v>3521</v>
      </c>
      <c r="F372" s="96">
        <v>8.5240453575E10</v>
      </c>
      <c r="G372" s="96">
        <v>8.1244101989E10</v>
      </c>
      <c r="H372" s="96" t="s">
        <v>11</v>
      </c>
      <c r="I372" s="96" t="s">
        <v>3522</v>
      </c>
      <c r="J372" s="97">
        <v>2024.0</v>
      </c>
      <c r="K372" s="97" t="s">
        <v>223</v>
      </c>
      <c r="L372" s="96" t="s">
        <v>3523</v>
      </c>
      <c r="M372" s="96" t="s">
        <v>3524</v>
      </c>
      <c r="N372" s="96" t="s">
        <v>3525</v>
      </c>
      <c r="O372" s="96" t="s">
        <v>260</v>
      </c>
      <c r="P372" s="96" t="s">
        <v>330</v>
      </c>
      <c r="Q372" s="98"/>
      <c r="R372" s="96" t="s">
        <v>9</v>
      </c>
      <c r="S372" s="96" t="s">
        <v>21</v>
      </c>
      <c r="T372" s="96" t="s">
        <v>9</v>
      </c>
      <c r="U372" s="96" t="s">
        <v>9</v>
      </c>
      <c r="V372" s="96" t="s">
        <v>9</v>
      </c>
      <c r="W372" s="96" t="s">
        <v>9</v>
      </c>
      <c r="X372" s="96" t="s">
        <v>9</v>
      </c>
      <c r="Y372" s="96" t="s">
        <v>9</v>
      </c>
      <c r="Z372" s="96" t="s">
        <v>9</v>
      </c>
      <c r="AA372" s="96" t="s">
        <v>9</v>
      </c>
      <c r="AB372" s="96" t="s">
        <v>9</v>
      </c>
      <c r="AC372" s="96" t="s">
        <v>228</v>
      </c>
      <c r="AD372" s="96" t="s">
        <v>228</v>
      </c>
      <c r="AE372" s="96" t="s">
        <v>228</v>
      </c>
      <c r="AF372" s="96" t="s">
        <v>228</v>
      </c>
      <c r="AG372" s="96" t="s">
        <v>228</v>
      </c>
      <c r="AH372" s="96" t="s">
        <v>228</v>
      </c>
      <c r="AI372" s="96" t="s">
        <v>228</v>
      </c>
      <c r="AJ372" s="96" t="s">
        <v>228</v>
      </c>
      <c r="AK372" s="96" t="s">
        <v>228</v>
      </c>
      <c r="AL372" s="96" t="s">
        <v>228</v>
      </c>
      <c r="AM372" s="96" t="s">
        <v>228</v>
      </c>
      <c r="AN372" s="98"/>
      <c r="AO372" s="96" t="s">
        <v>1571</v>
      </c>
      <c r="AP372" s="96" t="s">
        <v>3526</v>
      </c>
      <c r="AQ372" s="96"/>
      <c r="AR372" s="105"/>
      <c r="AS372" s="105"/>
      <c r="AT372" s="98"/>
      <c r="AU372" s="98"/>
      <c r="AV372" s="98"/>
      <c r="AW372" s="98"/>
      <c r="AX372" s="98"/>
      <c r="AY372" s="96" t="s">
        <v>231</v>
      </c>
      <c r="AZ372" s="98"/>
      <c r="BA372" s="96" t="s">
        <v>3527</v>
      </c>
      <c r="BB372" s="96" t="s">
        <v>3528</v>
      </c>
      <c r="BC372" s="100">
        <f t="shared" si="62"/>
        <v>11</v>
      </c>
      <c r="BD372" s="101"/>
      <c r="BE372" s="101"/>
      <c r="BF372" s="101"/>
      <c r="BG372" s="101"/>
      <c r="BH372" s="101"/>
      <c r="BI372" s="100" t="str">
        <f>IFERROR(__xludf.DUMMYFUNCTION("IF(OR(REGEXMATCH(I372,""Peraturan Walikota""),REGEXMATCH(I372,""Peraturan Bupati""),REGEXMATCH(I372,""PERATURAN BUPATI""),REGEXMATCH(I372,""PERATURAN WALIKOTA"")),""Ada"",""Tidak Ada"")"),"Ada")</f>
        <v>Ada</v>
      </c>
      <c r="BJ372" s="98" t="str">
        <f t="shared" si="63"/>
        <v>Ada</v>
      </c>
      <c r="BK372" s="96" t="str">
        <f t="shared" si="64"/>
        <v>Ada</v>
      </c>
      <c r="BL372" s="98" t="str">
        <f t="shared" si="33"/>
        <v>Tidak Lengkap</v>
      </c>
      <c r="BM372" s="98" t="str">
        <f t="shared" si="34"/>
        <v>Lengkap</v>
      </c>
    </row>
    <row r="373">
      <c r="A373" s="96" t="s">
        <v>92</v>
      </c>
      <c r="B373" s="97">
        <v>366.0</v>
      </c>
      <c r="C373" s="96" t="s">
        <v>3529</v>
      </c>
      <c r="D373" s="96" t="s">
        <v>3530</v>
      </c>
      <c r="E373" s="96" t="s">
        <v>3531</v>
      </c>
      <c r="F373" s="96">
        <v>8.2191718393E10</v>
      </c>
      <c r="G373" s="96">
        <v>8.2191718393E10</v>
      </c>
      <c r="H373" s="96" t="s">
        <v>11</v>
      </c>
      <c r="I373" s="96" t="s">
        <v>3532</v>
      </c>
      <c r="J373" s="97">
        <v>2022.0</v>
      </c>
      <c r="K373" s="97" t="s">
        <v>223</v>
      </c>
      <c r="L373" s="96" t="s">
        <v>3533</v>
      </c>
      <c r="M373" s="96" t="s">
        <v>3534</v>
      </c>
      <c r="N373" s="96" t="s">
        <v>3535</v>
      </c>
      <c r="O373" s="96" t="s">
        <v>546</v>
      </c>
      <c r="P373" s="96" t="s">
        <v>330</v>
      </c>
      <c r="Q373" s="96" t="s">
        <v>3536</v>
      </c>
      <c r="R373" s="96" t="s">
        <v>9</v>
      </c>
      <c r="S373" s="96" t="s">
        <v>21</v>
      </c>
      <c r="T373" s="96" t="s">
        <v>9</v>
      </c>
      <c r="U373" s="96" t="s">
        <v>9</v>
      </c>
      <c r="V373" s="96" t="s">
        <v>21</v>
      </c>
      <c r="W373" s="96" t="s">
        <v>9</v>
      </c>
      <c r="X373" s="96" t="s">
        <v>9</v>
      </c>
      <c r="Y373" s="96" t="s">
        <v>9</v>
      </c>
      <c r="Z373" s="96" t="s">
        <v>9</v>
      </c>
      <c r="AA373" s="96" t="s">
        <v>21</v>
      </c>
      <c r="AB373" s="96" t="s">
        <v>21</v>
      </c>
      <c r="AC373" s="96" t="s">
        <v>228</v>
      </c>
      <c r="AD373" s="96" t="s">
        <v>228</v>
      </c>
      <c r="AE373" s="96" t="s">
        <v>228</v>
      </c>
      <c r="AF373" s="96" t="s">
        <v>228</v>
      </c>
      <c r="AG373" s="96" t="s">
        <v>228</v>
      </c>
      <c r="AH373" s="96" t="s">
        <v>228</v>
      </c>
      <c r="AI373" s="96" t="s">
        <v>228</v>
      </c>
      <c r="AJ373" s="96" t="s">
        <v>228</v>
      </c>
      <c r="AK373" s="96" t="s">
        <v>229</v>
      </c>
      <c r="AL373" s="96" t="s">
        <v>228</v>
      </c>
      <c r="AM373" s="96" t="s">
        <v>228</v>
      </c>
      <c r="AN373" s="96" t="s">
        <v>3537</v>
      </c>
      <c r="AO373" s="96">
        <v>66.0</v>
      </c>
      <c r="AP373" s="96" t="s">
        <v>278</v>
      </c>
      <c r="AQ373" s="96"/>
      <c r="AR373" s="105"/>
      <c r="AS373" s="105"/>
      <c r="AT373" s="98"/>
      <c r="AU373" s="98"/>
      <c r="AV373" s="98"/>
      <c r="AW373" s="96" t="s">
        <v>231</v>
      </c>
      <c r="AX373" s="98"/>
      <c r="AY373" s="96"/>
      <c r="AZ373" s="98"/>
      <c r="BA373" s="114" t="s">
        <v>3538</v>
      </c>
      <c r="BB373" s="114" t="s">
        <v>3539</v>
      </c>
      <c r="BC373" s="100">
        <f t="shared" si="62"/>
        <v>10</v>
      </c>
      <c r="BD373" s="101"/>
      <c r="BE373" s="101"/>
      <c r="BF373" s="101"/>
      <c r="BG373" s="101"/>
      <c r="BH373" s="101"/>
      <c r="BI373" s="100" t="str">
        <f>IFERROR(__xludf.DUMMYFUNCTION("IF(OR(REGEXMATCH(I373,""Peraturan Walikota""),REGEXMATCH(I373,""Peraturan Bupati""),REGEXMATCH(I373,""PERATURAN BUPATI""),REGEXMATCH(I373,""PERATURAN WALIKOTA"")),""Ada"",""Tidak Ada"")"),"Ada")</f>
        <v>Ada</v>
      </c>
      <c r="BJ373" s="98" t="str">
        <f t="shared" si="63"/>
        <v>Ada</v>
      </c>
      <c r="BK373" s="96" t="str">
        <f t="shared" si="64"/>
        <v>Ada</v>
      </c>
      <c r="BL373" s="98" t="str">
        <f t="shared" si="33"/>
        <v>Tidak Lengkap</v>
      </c>
      <c r="BM373" s="98" t="str">
        <f t="shared" si="34"/>
        <v>Tidak Lengkap</v>
      </c>
    </row>
    <row r="374">
      <c r="A374" s="96" t="s">
        <v>92</v>
      </c>
      <c r="B374" s="97">
        <v>367.0</v>
      </c>
      <c r="C374" s="96" t="s">
        <v>3540</v>
      </c>
      <c r="D374" s="96"/>
      <c r="E374" s="96"/>
      <c r="F374" s="96"/>
      <c r="G374" s="96"/>
      <c r="H374" s="96"/>
      <c r="I374" s="96" t="s">
        <v>3541</v>
      </c>
      <c r="J374" s="97">
        <v>2022.0</v>
      </c>
      <c r="K374" s="97" t="s">
        <v>1383</v>
      </c>
      <c r="L374" s="96"/>
      <c r="M374" s="96"/>
      <c r="N374" s="96"/>
      <c r="O374" s="96"/>
      <c r="P374" s="96"/>
      <c r="Q374" s="96"/>
      <c r="R374" s="96"/>
      <c r="S374" s="96"/>
      <c r="T374" s="96"/>
      <c r="U374" s="96"/>
      <c r="V374" s="96"/>
      <c r="W374" s="96"/>
      <c r="X374" s="96"/>
      <c r="Y374" s="96"/>
      <c r="Z374" s="96"/>
      <c r="AA374" s="96"/>
      <c r="AB374" s="96"/>
      <c r="AC374" s="96"/>
      <c r="AD374" s="96"/>
      <c r="AE374" s="96"/>
      <c r="AF374" s="96"/>
      <c r="AG374" s="96"/>
      <c r="AH374" s="96"/>
      <c r="AI374" s="96"/>
      <c r="AJ374" s="96"/>
      <c r="AK374" s="96"/>
      <c r="AL374" s="96"/>
      <c r="AM374" s="96"/>
      <c r="AN374" s="96"/>
      <c r="AO374" s="96"/>
      <c r="AP374" s="96"/>
      <c r="AQ374" s="96"/>
      <c r="AR374" s="105"/>
      <c r="AS374" s="105"/>
      <c r="AT374" s="98"/>
      <c r="AU374" s="98"/>
      <c r="AV374" s="98"/>
      <c r="AW374" s="96"/>
      <c r="AX374" s="98"/>
      <c r="AY374" s="96"/>
      <c r="AZ374" s="98"/>
      <c r="BA374" s="114"/>
      <c r="BB374" s="114"/>
      <c r="BC374" s="100">
        <f t="shared" si="62"/>
        <v>0</v>
      </c>
      <c r="BD374" s="101"/>
      <c r="BE374" s="101"/>
      <c r="BF374" s="101"/>
      <c r="BG374" s="101"/>
      <c r="BH374" s="101"/>
      <c r="BI374" s="100" t="str">
        <f>IFERROR(__xludf.DUMMYFUNCTION("IF(OR(REGEXMATCH(I374,""Peraturan Walikota""),REGEXMATCH(I374,""Peraturan Bupati""),REGEXMATCH(I374,""PERATURAN BUPATI""),REGEXMATCH(I374,""PERATURAN WALIKOTA"")),""Ada"",""Tidak Ada"")"),"Ada")</f>
        <v>Ada</v>
      </c>
      <c r="BJ374" s="98"/>
      <c r="BK374" s="96"/>
      <c r="BL374" s="98" t="str">
        <f t="shared" si="33"/>
        <v>Tidak Lengkap</v>
      </c>
      <c r="BM374" s="98" t="str">
        <f t="shared" si="34"/>
        <v>Tidak Lengkap</v>
      </c>
    </row>
    <row r="375">
      <c r="A375" s="96" t="s">
        <v>92</v>
      </c>
      <c r="B375" s="97">
        <v>368.0</v>
      </c>
      <c r="C375" s="112" t="s">
        <v>3542</v>
      </c>
      <c r="D375" s="96"/>
      <c r="E375" s="96"/>
      <c r="F375" s="96"/>
      <c r="G375" s="96"/>
      <c r="H375" s="96"/>
      <c r="I375" s="96" t="s">
        <v>3543</v>
      </c>
      <c r="J375" s="97">
        <v>2025.0</v>
      </c>
      <c r="K375" s="97"/>
      <c r="L375" s="96"/>
      <c r="M375" s="96"/>
      <c r="N375" s="96"/>
      <c r="O375" s="96"/>
      <c r="P375" s="96"/>
      <c r="Q375" s="96"/>
      <c r="R375" s="96"/>
      <c r="S375" s="96"/>
      <c r="T375" s="96"/>
      <c r="U375" s="96"/>
      <c r="V375" s="96"/>
      <c r="W375" s="96"/>
      <c r="X375" s="96"/>
      <c r="Y375" s="96"/>
      <c r="Z375" s="96"/>
      <c r="AA375" s="96"/>
      <c r="AB375" s="96"/>
      <c r="AC375" s="96"/>
      <c r="AD375" s="96"/>
      <c r="AE375" s="96"/>
      <c r="AF375" s="96"/>
      <c r="AG375" s="96"/>
      <c r="AH375" s="96"/>
      <c r="AI375" s="96"/>
      <c r="AJ375" s="96"/>
      <c r="AK375" s="96"/>
      <c r="AL375" s="96"/>
      <c r="AM375" s="96"/>
      <c r="AN375" s="96"/>
      <c r="AO375" s="96"/>
      <c r="AP375" s="96"/>
      <c r="AQ375" s="96"/>
      <c r="AR375" s="105"/>
      <c r="AS375" s="105"/>
      <c r="AT375" s="98"/>
      <c r="AU375" s="98"/>
      <c r="AV375" s="98"/>
      <c r="AW375" s="96"/>
      <c r="AX375" s="98"/>
      <c r="AY375" s="96"/>
      <c r="AZ375" s="98"/>
      <c r="BA375" s="114"/>
      <c r="BB375" s="114"/>
      <c r="BC375" s="100">
        <f t="shared" si="62"/>
        <v>0</v>
      </c>
      <c r="BD375" s="101"/>
      <c r="BE375" s="101"/>
      <c r="BF375" s="101"/>
      <c r="BG375" s="101"/>
      <c r="BH375" s="101"/>
      <c r="BI375" s="100" t="str">
        <f>IFERROR(__xludf.DUMMYFUNCTION("IF(OR(REGEXMATCH(I375,""Peraturan Walikota""),REGEXMATCH(I375,""Peraturan Bupati""),REGEXMATCH(I375,""PERATURAN BUPATI""),REGEXMATCH(I375,""PERATURAN WALIKOTA"")),""Ada"",""Tidak Ada"")"),"Ada")</f>
        <v>Ada</v>
      </c>
      <c r="BJ375" s="98"/>
      <c r="BK375" s="96"/>
      <c r="BL375" s="98" t="str">
        <f t="shared" si="33"/>
        <v>Tidak Lengkap</v>
      </c>
      <c r="BM375" s="98" t="str">
        <f t="shared" si="34"/>
        <v>Tidak Lengkap</v>
      </c>
    </row>
    <row r="376">
      <c r="A376" s="96" t="s">
        <v>92</v>
      </c>
      <c r="B376" s="97">
        <v>369.0</v>
      </c>
      <c r="C376" s="96" t="s">
        <v>3544</v>
      </c>
      <c r="D376" s="96"/>
      <c r="E376" s="96"/>
      <c r="F376" s="96"/>
      <c r="G376" s="96"/>
      <c r="H376" s="96"/>
      <c r="I376" s="96"/>
      <c r="J376" s="97"/>
      <c r="K376" s="97"/>
      <c r="L376" s="96"/>
      <c r="M376" s="96"/>
      <c r="N376" s="96"/>
      <c r="O376" s="96"/>
      <c r="P376" s="96"/>
      <c r="Q376" s="96"/>
      <c r="R376" s="96"/>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c r="AP376" s="96"/>
      <c r="AQ376" s="96"/>
      <c r="AR376" s="105"/>
      <c r="AS376" s="105"/>
      <c r="AT376" s="98"/>
      <c r="AU376" s="98"/>
      <c r="AV376" s="98"/>
      <c r="AW376" s="96"/>
      <c r="AX376" s="98"/>
      <c r="AY376" s="96"/>
      <c r="AZ376" s="98"/>
      <c r="BA376" s="114"/>
      <c r="BB376" s="114"/>
      <c r="BC376" s="100"/>
      <c r="BD376" s="101"/>
      <c r="BE376" s="101"/>
      <c r="BF376" s="101"/>
      <c r="BG376" s="101"/>
      <c r="BH376" s="101"/>
      <c r="BI376" s="100" t="str">
        <f>IFERROR(__xludf.DUMMYFUNCTION("IF(OR(REGEXMATCH(I376,""Peraturan Walikota""),REGEXMATCH(I376,""Peraturan Bupati""),REGEXMATCH(I376,""PERATURAN BUPATI""),REGEXMATCH(I376,""PERATURAN WALIKOTA"")),""Ada"",""Tidak Ada"")"),"Tidak Ada")</f>
        <v>Tidak Ada</v>
      </c>
      <c r="BJ376" s="98"/>
      <c r="BK376" s="96"/>
      <c r="BL376" s="98" t="str">
        <f t="shared" si="33"/>
        <v>Tidak Lengkap</v>
      </c>
      <c r="BM376" s="98" t="str">
        <f t="shared" si="34"/>
        <v>Tidak Lengkap</v>
      </c>
    </row>
    <row r="377">
      <c r="A377" s="96" t="s">
        <v>92</v>
      </c>
      <c r="B377" s="97">
        <v>370.0</v>
      </c>
      <c r="C377" s="112" t="s">
        <v>3545</v>
      </c>
      <c r="D377" s="96"/>
      <c r="E377" s="96"/>
      <c r="F377" s="96"/>
      <c r="G377" s="96"/>
      <c r="H377" s="96"/>
      <c r="I377" s="96" t="s">
        <v>3546</v>
      </c>
      <c r="J377" s="97">
        <v>2025.0</v>
      </c>
      <c r="K377" s="97" t="s">
        <v>223</v>
      </c>
      <c r="L377" s="102" t="s">
        <v>3547</v>
      </c>
      <c r="M377" s="96"/>
      <c r="N377" s="96"/>
      <c r="O377" s="96"/>
      <c r="P377" s="96"/>
      <c r="Q377" s="96"/>
      <c r="R377" s="96"/>
      <c r="S377" s="96"/>
      <c r="T377" s="96"/>
      <c r="U377" s="96"/>
      <c r="V377" s="96"/>
      <c r="W377" s="96"/>
      <c r="X377" s="96"/>
      <c r="Y377" s="96"/>
      <c r="Z377" s="96"/>
      <c r="AA377" s="96"/>
      <c r="AB377" s="96"/>
      <c r="AC377" s="96"/>
      <c r="AD377" s="96"/>
      <c r="AE377" s="96"/>
      <c r="AF377" s="96"/>
      <c r="AG377" s="96"/>
      <c r="AH377" s="96"/>
      <c r="AI377" s="96"/>
      <c r="AJ377" s="96"/>
      <c r="AK377" s="96"/>
      <c r="AL377" s="96"/>
      <c r="AM377" s="96"/>
      <c r="AN377" s="96"/>
      <c r="AO377" s="96"/>
      <c r="AP377" s="96"/>
      <c r="AQ377" s="96"/>
      <c r="AR377" s="105"/>
      <c r="AS377" s="105"/>
      <c r="AT377" s="98"/>
      <c r="AU377" s="98"/>
      <c r="AV377" s="98"/>
      <c r="AW377" s="96"/>
      <c r="AX377" s="98"/>
      <c r="AY377" s="96"/>
      <c r="AZ377" s="98"/>
      <c r="BA377" s="114"/>
      <c r="BB377" s="114"/>
      <c r="BC377" s="100">
        <f t="shared" ref="BC377:BC399" si="65">COUNTIF(AC377:AM377,"Sudah")</f>
        <v>0</v>
      </c>
      <c r="BD377" s="101"/>
      <c r="BE377" s="101"/>
      <c r="BF377" s="101"/>
      <c r="BG377" s="101"/>
      <c r="BH377" s="101"/>
      <c r="BI377" s="100" t="str">
        <f>IFERROR(__xludf.DUMMYFUNCTION("IF(OR(REGEXMATCH(I377,""Peraturan Walikota""),REGEXMATCH(I377,""Peraturan Bupati""),REGEXMATCH(I377,""PERATURAN BUPATI""),REGEXMATCH(I377,""PERATURAN WALIKOTA"")),""Ada"",""Tidak Ada"")"),"Ada")</f>
        <v>Ada</v>
      </c>
      <c r="BJ377" s="98"/>
      <c r="BK377" s="96"/>
      <c r="BL377" s="98" t="str">
        <f t="shared" si="33"/>
        <v>Tidak Lengkap</v>
      </c>
      <c r="BM377" s="98" t="str">
        <f t="shared" si="34"/>
        <v>Tidak Lengkap</v>
      </c>
    </row>
    <row r="378">
      <c r="A378" s="96" t="s">
        <v>86</v>
      </c>
      <c r="B378" s="97">
        <v>371.0</v>
      </c>
      <c r="C378" s="96" t="s">
        <v>3548</v>
      </c>
      <c r="D378" s="96" t="s">
        <v>3549</v>
      </c>
      <c r="E378" s="96" t="s">
        <v>3550</v>
      </c>
      <c r="F378" s="96">
        <v>8.5249228443E10</v>
      </c>
      <c r="G378" s="96">
        <v>8.5249228443E10</v>
      </c>
      <c r="H378" s="96" t="s">
        <v>24</v>
      </c>
      <c r="I378" s="96" t="s">
        <v>3551</v>
      </c>
      <c r="J378" s="97">
        <v>2021.0</v>
      </c>
      <c r="K378" s="97" t="s">
        <v>223</v>
      </c>
      <c r="L378" s="96">
        <v>8.5256334824E10</v>
      </c>
      <c r="M378" s="96" t="s">
        <v>3552</v>
      </c>
      <c r="N378" s="96" t="s">
        <v>3553</v>
      </c>
      <c r="O378" s="96" t="s">
        <v>276</v>
      </c>
      <c r="P378" s="96" t="s">
        <v>314</v>
      </c>
      <c r="Q378" s="96" t="s">
        <v>3554</v>
      </c>
      <c r="R378" s="96" t="s">
        <v>9</v>
      </c>
      <c r="S378" s="96" t="s">
        <v>9</v>
      </c>
      <c r="T378" s="96" t="s">
        <v>21</v>
      </c>
      <c r="U378" s="96" t="s">
        <v>21</v>
      </c>
      <c r="V378" s="96" t="s">
        <v>9</v>
      </c>
      <c r="W378" s="96" t="s">
        <v>21</v>
      </c>
      <c r="X378" s="96" t="s">
        <v>555</v>
      </c>
      <c r="Y378" s="96" t="s">
        <v>872</v>
      </c>
      <c r="Z378" s="96" t="s">
        <v>301</v>
      </c>
      <c r="AA378" s="96" t="s">
        <v>21</v>
      </c>
      <c r="AB378" s="96"/>
      <c r="AC378" s="96" t="s">
        <v>228</v>
      </c>
      <c r="AD378" s="96" t="s">
        <v>228</v>
      </c>
      <c r="AE378" s="96" t="s">
        <v>228</v>
      </c>
      <c r="AF378" s="96" t="s">
        <v>228</v>
      </c>
      <c r="AG378" s="96" t="s">
        <v>228</v>
      </c>
      <c r="AH378" s="96" t="s">
        <v>228</v>
      </c>
      <c r="AI378" s="96" t="s">
        <v>228</v>
      </c>
      <c r="AJ378" s="96" t="s">
        <v>228</v>
      </c>
      <c r="AK378" s="96" t="s">
        <v>228</v>
      </c>
      <c r="AL378" s="96" t="s">
        <v>228</v>
      </c>
      <c r="AM378" s="96" t="s">
        <v>228</v>
      </c>
      <c r="AN378" s="96"/>
      <c r="AO378" s="96">
        <v>50.0</v>
      </c>
      <c r="AP378" s="96" t="s">
        <v>3555</v>
      </c>
      <c r="AQ378" s="98"/>
      <c r="AR378" s="98"/>
      <c r="AS378" s="98"/>
      <c r="AT378" s="98"/>
      <c r="AU378" s="96"/>
      <c r="AV378" s="96" t="s">
        <v>231</v>
      </c>
      <c r="AW378" s="98"/>
      <c r="AX378" s="98"/>
      <c r="AY378" s="96"/>
      <c r="AZ378" s="105"/>
      <c r="BA378" s="96" t="s">
        <v>3556</v>
      </c>
      <c r="BB378" s="96"/>
      <c r="BC378" s="100">
        <f t="shared" si="65"/>
        <v>11</v>
      </c>
      <c r="BD378" s="101"/>
      <c r="BE378" s="101"/>
      <c r="BF378" s="101"/>
      <c r="BG378" s="101"/>
      <c r="BH378" s="101"/>
      <c r="BI378" s="100" t="str">
        <f>IFERROR(__xludf.DUMMYFUNCTION("IF(OR(REGEXMATCH(I378,""Peraturan Walikota""),REGEXMATCH(I378,""Peraturan Bupati""),REGEXMATCH(I378,""PERATURAN BUPATI""),REGEXMATCH(I378,""PERATURAN WALIKOTA"")),""Ada"",""Tidak Ada"")"),"Ada")</f>
        <v>Ada</v>
      </c>
      <c r="BJ378" s="98" t="str">
        <f t="shared" ref="BJ378:BJ431" si="66">IF(O378 = "Belum Punya", "Tidak Ada", IF(O378 = "", "Tidak Menjawab", "Ada"))</f>
        <v>Ada</v>
      </c>
      <c r="BK378" s="96" t="str">
        <f t="shared" ref="BK378:BK431" si="67">IF(P378 = "Tidak Punya", "Tidak Ada", IF(P378 = "", "Tidak Menjawab", "Ada"))</f>
        <v>Ada</v>
      </c>
      <c r="BL378" s="98" t="str">
        <f t="shared" si="33"/>
        <v>Tidak Lengkap</v>
      </c>
      <c r="BM378" s="98" t="str">
        <f t="shared" si="34"/>
        <v>Tidak Lengkap</v>
      </c>
    </row>
    <row r="379">
      <c r="A379" s="96" t="s">
        <v>86</v>
      </c>
      <c r="B379" s="97">
        <v>372.0</v>
      </c>
      <c r="C379" s="96" t="s">
        <v>3557</v>
      </c>
      <c r="D379" s="96" t="s">
        <v>3558</v>
      </c>
      <c r="E379" s="96" t="s">
        <v>3559</v>
      </c>
      <c r="F379" s="96" t="s">
        <v>237</v>
      </c>
      <c r="G379" s="96">
        <v>8.5242066919E10</v>
      </c>
      <c r="H379" s="96" t="s">
        <v>24</v>
      </c>
      <c r="I379" s="96" t="s">
        <v>3560</v>
      </c>
      <c r="J379" s="97">
        <v>2022.0</v>
      </c>
      <c r="K379" s="97" t="s">
        <v>223</v>
      </c>
      <c r="L379" s="96" t="s">
        <v>3558</v>
      </c>
      <c r="M379" s="96" t="s">
        <v>3561</v>
      </c>
      <c r="N379" s="96" t="s">
        <v>3562</v>
      </c>
      <c r="O379" s="96" t="s">
        <v>286</v>
      </c>
      <c r="P379" s="96" t="s">
        <v>287</v>
      </c>
      <c r="Q379" s="96" t="s">
        <v>301</v>
      </c>
      <c r="R379" s="96" t="s">
        <v>9</v>
      </c>
      <c r="S379" s="96" t="s">
        <v>9</v>
      </c>
      <c r="T379" s="96" t="s">
        <v>21</v>
      </c>
      <c r="U379" s="96" t="s">
        <v>21</v>
      </c>
      <c r="V379" s="96" t="s">
        <v>9</v>
      </c>
      <c r="W379" s="96" t="s">
        <v>21</v>
      </c>
      <c r="X379" s="96" t="s">
        <v>9</v>
      </c>
      <c r="Y379" s="96" t="s">
        <v>21</v>
      </c>
      <c r="Z379" s="96" t="s">
        <v>9</v>
      </c>
      <c r="AA379" s="96" t="s">
        <v>21</v>
      </c>
      <c r="AB379" s="96" t="s">
        <v>21</v>
      </c>
      <c r="AC379" s="96" t="s">
        <v>228</v>
      </c>
      <c r="AD379" s="96" t="s">
        <v>228</v>
      </c>
      <c r="AE379" s="96" t="s">
        <v>228</v>
      </c>
      <c r="AF379" s="96" t="s">
        <v>228</v>
      </c>
      <c r="AG379" s="96" t="s">
        <v>228</v>
      </c>
      <c r="AH379" s="96" t="s">
        <v>228</v>
      </c>
      <c r="AI379" s="96" t="s">
        <v>228</v>
      </c>
      <c r="AJ379" s="96" t="s">
        <v>228</v>
      </c>
      <c r="AK379" s="96" t="s">
        <v>228</v>
      </c>
      <c r="AL379" s="96" t="s">
        <v>228</v>
      </c>
      <c r="AM379" s="96" t="s">
        <v>228</v>
      </c>
      <c r="AN379" s="96"/>
      <c r="AO379" s="96">
        <v>53.0</v>
      </c>
      <c r="AP379" s="96" t="s">
        <v>3563</v>
      </c>
      <c r="AQ379" s="96"/>
      <c r="AR379" s="105"/>
      <c r="AS379" s="105"/>
      <c r="AT379" s="98"/>
      <c r="AU379" s="96"/>
      <c r="AV379" s="96"/>
      <c r="AW379" s="96" t="s">
        <v>231</v>
      </c>
      <c r="AX379" s="98"/>
      <c r="AY379" s="96"/>
      <c r="AZ379" s="105"/>
      <c r="BA379" s="96" t="s">
        <v>3564</v>
      </c>
      <c r="BB379" s="96" t="s">
        <v>3565</v>
      </c>
      <c r="BC379" s="100">
        <f t="shared" si="65"/>
        <v>11</v>
      </c>
      <c r="BD379" s="101"/>
      <c r="BE379" s="101"/>
      <c r="BF379" s="101"/>
      <c r="BG379" s="101"/>
      <c r="BH379" s="101"/>
      <c r="BI379" s="100" t="str">
        <f>IFERROR(__xludf.DUMMYFUNCTION("IF(OR(REGEXMATCH(I379,""Peraturan Walikota""),REGEXMATCH(I379,""Peraturan Bupati""),REGEXMATCH(I379,""PERATURAN BUPATI""),REGEXMATCH(I379,""PERATURAN WALIKOTA"")),""Ada"",""Tidak Ada"")"),"Ada")</f>
        <v>Ada</v>
      </c>
      <c r="BJ379" s="98" t="str">
        <f t="shared" si="66"/>
        <v>Ada</v>
      </c>
      <c r="BK379" s="96" t="str">
        <f t="shared" si="67"/>
        <v>Tidak Ada</v>
      </c>
      <c r="BL379" s="98" t="str">
        <f t="shared" si="33"/>
        <v>Tidak Lengkap</v>
      </c>
      <c r="BM379" s="98" t="str">
        <f t="shared" si="34"/>
        <v>Tidak Lengkap</v>
      </c>
    </row>
    <row r="380">
      <c r="A380" s="96" t="s">
        <v>86</v>
      </c>
      <c r="B380" s="97">
        <v>373.0</v>
      </c>
      <c r="C380" s="96" t="s">
        <v>3566</v>
      </c>
      <c r="D380" s="96" t="s">
        <v>3567</v>
      </c>
      <c r="E380" s="96" t="s">
        <v>3568</v>
      </c>
      <c r="F380" s="96">
        <v>8.5281793569E10</v>
      </c>
      <c r="G380" s="96">
        <v>8.1355355352E10</v>
      </c>
      <c r="H380" s="96" t="s">
        <v>11</v>
      </c>
      <c r="I380" s="96" t="s">
        <v>3569</v>
      </c>
      <c r="J380" s="97">
        <v>2020.0</v>
      </c>
      <c r="K380" s="97" t="s">
        <v>223</v>
      </c>
      <c r="L380" s="96" t="s">
        <v>3570</v>
      </c>
      <c r="M380" s="96" t="s">
        <v>3571</v>
      </c>
      <c r="N380" s="96" t="s">
        <v>3572</v>
      </c>
      <c r="O380" s="96" t="s">
        <v>276</v>
      </c>
      <c r="P380" s="96" t="s">
        <v>314</v>
      </c>
      <c r="Q380" s="96" t="s">
        <v>21</v>
      </c>
      <c r="R380" s="96" t="s">
        <v>21</v>
      </c>
      <c r="S380" s="96" t="s">
        <v>21</v>
      </c>
      <c r="T380" s="96" t="s">
        <v>21</v>
      </c>
      <c r="U380" s="96" t="s">
        <v>21</v>
      </c>
      <c r="V380" s="96" t="s">
        <v>9</v>
      </c>
      <c r="W380" s="96" t="s">
        <v>21</v>
      </c>
      <c r="X380" s="96" t="s">
        <v>21</v>
      </c>
      <c r="Y380" s="96" t="s">
        <v>21</v>
      </c>
      <c r="Z380" s="96" t="s">
        <v>21</v>
      </c>
      <c r="AA380" s="96" t="s">
        <v>21</v>
      </c>
      <c r="AB380" s="96" t="s">
        <v>21</v>
      </c>
      <c r="AC380" s="96" t="s">
        <v>228</v>
      </c>
      <c r="AD380" s="96" t="s">
        <v>228</v>
      </c>
      <c r="AE380" s="96" t="s">
        <v>302</v>
      </c>
      <c r="AF380" s="96" t="s">
        <v>228</v>
      </c>
      <c r="AG380" s="96" t="s">
        <v>228</v>
      </c>
      <c r="AH380" s="96" t="s">
        <v>228</v>
      </c>
      <c r="AI380" s="96" t="s">
        <v>873</v>
      </c>
      <c r="AJ380" s="96" t="s">
        <v>228</v>
      </c>
      <c r="AK380" s="96" t="s">
        <v>873</v>
      </c>
      <c r="AL380" s="96" t="s">
        <v>228</v>
      </c>
      <c r="AM380" s="96" t="s">
        <v>228</v>
      </c>
      <c r="AN380" s="96"/>
      <c r="AO380" s="96">
        <v>39.0</v>
      </c>
      <c r="AP380" s="96" t="s">
        <v>317</v>
      </c>
      <c r="AQ380" s="98"/>
      <c r="AR380" s="98"/>
      <c r="AS380" s="98"/>
      <c r="AT380" s="98"/>
      <c r="AU380" s="96" t="s">
        <v>279</v>
      </c>
      <c r="AV380" s="96"/>
      <c r="AW380" s="98"/>
      <c r="AX380" s="98"/>
      <c r="AY380" s="96"/>
      <c r="AZ380" s="105"/>
      <c r="BA380" s="96" t="s">
        <v>3573</v>
      </c>
      <c r="BB380" s="96" t="s">
        <v>3574</v>
      </c>
      <c r="BC380" s="100">
        <f t="shared" si="65"/>
        <v>9</v>
      </c>
      <c r="BD380" s="101"/>
      <c r="BE380" s="101"/>
      <c r="BF380" s="101"/>
      <c r="BG380" s="101"/>
      <c r="BH380" s="101"/>
      <c r="BI380" s="100" t="str">
        <f>IFERROR(__xludf.DUMMYFUNCTION("IF(OR(REGEXMATCH(I380,""Peraturan Walikota""),REGEXMATCH(I380,""Peraturan Bupati""),REGEXMATCH(I380,""PERATURAN BUPATI""),REGEXMATCH(I380,""PERATURAN WALIKOTA"")),""Ada"",""Tidak Ada"")"),"Ada")</f>
        <v>Ada</v>
      </c>
      <c r="BJ380" s="98" t="str">
        <f t="shared" si="66"/>
        <v>Ada</v>
      </c>
      <c r="BK380" s="96" t="str">
        <f t="shared" si="67"/>
        <v>Ada</v>
      </c>
      <c r="BL380" s="98" t="str">
        <f t="shared" si="33"/>
        <v>Tidak Lengkap</v>
      </c>
      <c r="BM380" s="98" t="str">
        <f t="shared" si="34"/>
        <v>Tidak Lengkap</v>
      </c>
    </row>
    <row r="381">
      <c r="A381" s="96" t="s">
        <v>86</v>
      </c>
      <c r="B381" s="97">
        <v>374.0</v>
      </c>
      <c r="C381" s="96" t="s">
        <v>3575</v>
      </c>
      <c r="D381" s="96" t="s">
        <v>3576</v>
      </c>
      <c r="E381" s="96" t="s">
        <v>3577</v>
      </c>
      <c r="F381" s="96">
        <v>8.5242498827E10</v>
      </c>
      <c r="G381" s="96">
        <v>8.2393513525E10</v>
      </c>
      <c r="H381" s="96" t="s">
        <v>24</v>
      </c>
      <c r="I381" s="96" t="s">
        <v>3578</v>
      </c>
      <c r="J381" s="97">
        <v>2021.0</v>
      </c>
      <c r="K381" s="97" t="s">
        <v>387</v>
      </c>
      <c r="L381" s="96">
        <v>8.5242498827E10</v>
      </c>
      <c r="M381" s="96" t="s">
        <v>3579</v>
      </c>
      <c r="N381" s="96" t="s">
        <v>3580</v>
      </c>
      <c r="O381" s="96" t="s">
        <v>253</v>
      </c>
      <c r="P381" s="96" t="s">
        <v>314</v>
      </c>
      <c r="Q381" s="96" t="s">
        <v>3581</v>
      </c>
      <c r="R381" s="96" t="s">
        <v>1856</v>
      </c>
      <c r="S381" s="96" t="s">
        <v>301</v>
      </c>
      <c r="T381" s="96" t="s">
        <v>301</v>
      </c>
      <c r="U381" s="96" t="s">
        <v>301</v>
      </c>
      <c r="V381" s="96" t="s">
        <v>301</v>
      </c>
      <c r="W381" s="96" t="s">
        <v>301</v>
      </c>
      <c r="X381" s="96" t="s">
        <v>301</v>
      </c>
      <c r="Y381" s="96" t="s">
        <v>301</v>
      </c>
      <c r="Z381" s="96" t="s">
        <v>301</v>
      </c>
      <c r="AA381" s="96" t="s">
        <v>301</v>
      </c>
      <c r="AB381" s="96" t="s">
        <v>301</v>
      </c>
      <c r="AC381" s="96" t="s">
        <v>228</v>
      </c>
      <c r="AD381" s="96" t="s">
        <v>228</v>
      </c>
      <c r="AE381" s="96" t="s">
        <v>228</v>
      </c>
      <c r="AF381" s="96" t="s">
        <v>228</v>
      </c>
      <c r="AG381" s="96" t="s">
        <v>228</v>
      </c>
      <c r="AH381" s="96" t="s">
        <v>228</v>
      </c>
      <c r="AI381" s="96" t="s">
        <v>228</v>
      </c>
      <c r="AJ381" s="96" t="s">
        <v>228</v>
      </c>
      <c r="AK381" s="96" t="s">
        <v>228</v>
      </c>
      <c r="AL381" s="96" t="s">
        <v>228</v>
      </c>
      <c r="AM381" s="96" t="s">
        <v>228</v>
      </c>
      <c r="AN381" s="96"/>
      <c r="AO381" s="96"/>
      <c r="AP381" s="96"/>
      <c r="AQ381" s="98"/>
      <c r="AR381" s="98"/>
      <c r="AS381" s="98"/>
      <c r="AT381" s="98"/>
      <c r="AU381" s="96"/>
      <c r="AV381" s="96"/>
      <c r="AW381" s="98"/>
      <c r="AX381" s="98"/>
      <c r="AY381" s="96"/>
      <c r="AZ381" s="105"/>
      <c r="BA381" s="96"/>
      <c r="BB381" s="96"/>
      <c r="BC381" s="100">
        <f t="shared" si="65"/>
        <v>11</v>
      </c>
      <c r="BD381" s="101"/>
      <c r="BE381" s="101"/>
      <c r="BF381" s="101"/>
      <c r="BG381" s="101"/>
      <c r="BH381" s="101"/>
      <c r="BI381" s="100" t="str">
        <f>IFERROR(__xludf.DUMMYFUNCTION("IF(OR(REGEXMATCH(I381,""Peraturan Walikota""),REGEXMATCH(I381,""Peraturan Bupati""),REGEXMATCH(I381,""PERATURAN BUPATI""),REGEXMATCH(I381,""PERATURAN WALIKOTA"")),""Ada"",""Tidak Ada"")"),"Ada")</f>
        <v>Ada</v>
      </c>
      <c r="BJ381" s="98" t="str">
        <f t="shared" si="66"/>
        <v>Ada</v>
      </c>
      <c r="BK381" s="96" t="str">
        <f t="shared" si="67"/>
        <v>Ada</v>
      </c>
      <c r="BL381" s="98" t="str">
        <f t="shared" si="33"/>
        <v>Tidak Lengkap</v>
      </c>
      <c r="BM381" s="98" t="str">
        <f t="shared" si="34"/>
        <v>Tidak Lengkap</v>
      </c>
    </row>
    <row r="382">
      <c r="A382" s="96" t="s">
        <v>86</v>
      </c>
      <c r="B382" s="97">
        <v>375.0</v>
      </c>
      <c r="C382" s="96" t="s">
        <v>3582</v>
      </c>
      <c r="D382" s="96" t="s">
        <v>3583</v>
      </c>
      <c r="E382" s="96" t="s">
        <v>3584</v>
      </c>
      <c r="F382" s="96" t="s">
        <v>237</v>
      </c>
      <c r="G382" s="96">
        <v>8.5299715228E10</v>
      </c>
      <c r="H382" s="96" t="s">
        <v>11</v>
      </c>
      <c r="I382" s="96" t="s">
        <v>3585</v>
      </c>
      <c r="J382" s="97">
        <v>2022.0</v>
      </c>
      <c r="K382" s="97" t="s">
        <v>223</v>
      </c>
      <c r="L382" s="96" t="s">
        <v>3586</v>
      </c>
      <c r="M382" s="96" t="s">
        <v>3587</v>
      </c>
      <c r="N382" s="96" t="s">
        <v>3588</v>
      </c>
      <c r="O382" s="96" t="s">
        <v>260</v>
      </c>
      <c r="P382" s="96" t="s">
        <v>287</v>
      </c>
      <c r="Q382" s="96" t="s">
        <v>3589</v>
      </c>
      <c r="R382" s="96" t="s">
        <v>21</v>
      </c>
      <c r="S382" s="96" t="s">
        <v>9</v>
      </c>
      <c r="T382" s="96" t="s">
        <v>9</v>
      </c>
      <c r="U382" s="96" t="s">
        <v>9</v>
      </c>
      <c r="V382" s="96" t="s">
        <v>21</v>
      </c>
      <c r="W382" s="96" t="s">
        <v>21</v>
      </c>
      <c r="X382" s="96" t="s">
        <v>21</v>
      </c>
      <c r="Y382" s="96" t="s">
        <v>9</v>
      </c>
      <c r="Z382" s="96" t="s">
        <v>21</v>
      </c>
      <c r="AA382" s="96" t="s">
        <v>21</v>
      </c>
      <c r="AB382" s="96" t="s">
        <v>21</v>
      </c>
      <c r="AC382" s="96" t="s">
        <v>228</v>
      </c>
      <c r="AD382" s="96" t="s">
        <v>228</v>
      </c>
      <c r="AE382" s="96" t="s">
        <v>228</v>
      </c>
      <c r="AF382" s="96" t="s">
        <v>228</v>
      </c>
      <c r="AG382" s="96" t="s">
        <v>229</v>
      </c>
      <c r="AH382" s="96" t="s">
        <v>228</v>
      </c>
      <c r="AI382" s="96" t="s">
        <v>229</v>
      </c>
      <c r="AJ382" s="96" t="s">
        <v>229</v>
      </c>
      <c r="AK382" s="96" t="s">
        <v>229</v>
      </c>
      <c r="AL382" s="96" t="s">
        <v>228</v>
      </c>
      <c r="AM382" s="96" t="s">
        <v>228</v>
      </c>
      <c r="AN382" s="96" t="s">
        <v>3590</v>
      </c>
      <c r="AO382" s="96">
        <v>74.0</v>
      </c>
      <c r="AP382" s="96" t="s">
        <v>2990</v>
      </c>
      <c r="AQ382" s="96"/>
      <c r="AR382" s="99"/>
      <c r="AS382" s="99"/>
      <c r="AT382" s="96"/>
      <c r="AU382" s="96"/>
      <c r="AV382" s="96"/>
      <c r="AW382" s="96" t="s">
        <v>231</v>
      </c>
      <c r="AX382" s="96"/>
      <c r="AY382" s="96"/>
      <c r="AZ382" s="105"/>
      <c r="BA382" s="96" t="s">
        <v>3591</v>
      </c>
      <c r="BB382" s="96" t="s">
        <v>3592</v>
      </c>
      <c r="BC382" s="100">
        <f t="shared" si="65"/>
        <v>7</v>
      </c>
      <c r="BD382" s="101"/>
      <c r="BE382" s="101"/>
      <c r="BF382" s="101"/>
      <c r="BG382" s="101"/>
      <c r="BH382" s="101"/>
      <c r="BI382" s="100" t="str">
        <f>IFERROR(__xludf.DUMMYFUNCTION("IF(OR(REGEXMATCH(I382,""Peraturan Walikota""),REGEXMATCH(I382,""Peraturan Bupati""),REGEXMATCH(I382,""PERATURAN BUPATI""),REGEXMATCH(I382,""PERATURAN WALIKOTA"")),""Ada"",""Tidak Ada"")"),"Ada")</f>
        <v>Ada</v>
      </c>
      <c r="BJ382" s="98" t="str">
        <f t="shared" si="66"/>
        <v>Ada</v>
      </c>
      <c r="BK382" s="96" t="str">
        <f t="shared" si="67"/>
        <v>Tidak Ada</v>
      </c>
      <c r="BL382" s="98" t="str">
        <f t="shared" si="33"/>
        <v>Tidak Lengkap</v>
      </c>
      <c r="BM382" s="98" t="str">
        <f t="shared" si="34"/>
        <v>Tidak Lengkap</v>
      </c>
    </row>
    <row r="383">
      <c r="A383" s="96" t="s">
        <v>86</v>
      </c>
      <c r="B383" s="97">
        <v>376.0</v>
      </c>
      <c r="C383" s="96" t="s">
        <v>3593</v>
      </c>
      <c r="D383" s="96" t="s">
        <v>3594</v>
      </c>
      <c r="E383" s="96" t="s">
        <v>3595</v>
      </c>
      <c r="F383" s="96" t="s">
        <v>237</v>
      </c>
      <c r="G383" s="96" t="s">
        <v>3596</v>
      </c>
      <c r="H383" s="96" t="s">
        <v>11</v>
      </c>
      <c r="I383" s="96" t="s">
        <v>3597</v>
      </c>
      <c r="J383" s="97">
        <v>2020.0</v>
      </c>
      <c r="K383" s="97" t="s">
        <v>223</v>
      </c>
      <c r="L383" s="96" t="s">
        <v>3598</v>
      </c>
      <c r="M383" s="96" t="s">
        <v>3599</v>
      </c>
      <c r="N383" s="96" t="s">
        <v>3600</v>
      </c>
      <c r="O383" s="96" t="s">
        <v>226</v>
      </c>
      <c r="P383" s="96" t="s">
        <v>330</v>
      </c>
      <c r="Q383" s="96" t="s">
        <v>3601</v>
      </c>
      <c r="R383" s="96" t="s">
        <v>9</v>
      </c>
      <c r="S383" s="96" t="s">
        <v>9</v>
      </c>
      <c r="T383" s="96" t="s">
        <v>9</v>
      </c>
      <c r="U383" s="96" t="s">
        <v>9</v>
      </c>
      <c r="V383" s="96" t="s">
        <v>9</v>
      </c>
      <c r="W383" s="96" t="s">
        <v>21</v>
      </c>
      <c r="X383" s="96" t="s">
        <v>9</v>
      </c>
      <c r="Y383" s="96" t="s">
        <v>9</v>
      </c>
      <c r="Z383" s="96" t="s">
        <v>9</v>
      </c>
      <c r="AA383" s="96" t="s">
        <v>21</v>
      </c>
      <c r="AB383" s="96" t="s">
        <v>21</v>
      </c>
      <c r="AC383" s="96" t="s">
        <v>228</v>
      </c>
      <c r="AD383" s="96" t="s">
        <v>228</v>
      </c>
      <c r="AE383" s="96" t="s">
        <v>228</v>
      </c>
      <c r="AF383" s="96" t="s">
        <v>228</v>
      </c>
      <c r="AG383" s="96" t="s">
        <v>228</v>
      </c>
      <c r="AH383" s="96" t="s">
        <v>228</v>
      </c>
      <c r="AI383" s="96" t="s">
        <v>228</v>
      </c>
      <c r="AJ383" s="96" t="s">
        <v>228</v>
      </c>
      <c r="AK383" s="96" t="s">
        <v>228</v>
      </c>
      <c r="AL383" s="96" t="s">
        <v>228</v>
      </c>
      <c r="AM383" s="96" t="s">
        <v>228</v>
      </c>
      <c r="AN383" s="96"/>
      <c r="AO383" s="96">
        <v>520.0</v>
      </c>
      <c r="AP383" s="96" t="s">
        <v>317</v>
      </c>
      <c r="AQ383" s="96"/>
      <c r="AR383" s="99"/>
      <c r="AS383" s="99"/>
      <c r="AT383" s="98"/>
      <c r="AU383" s="96" t="s">
        <v>279</v>
      </c>
      <c r="AV383" s="96"/>
      <c r="AW383" s="98"/>
      <c r="AX383" s="98"/>
      <c r="AY383" s="96"/>
      <c r="AZ383" s="105"/>
      <c r="BA383" s="96" t="s">
        <v>3602</v>
      </c>
      <c r="BB383" s="96" t="s">
        <v>3603</v>
      </c>
      <c r="BC383" s="100">
        <f t="shared" si="65"/>
        <v>11</v>
      </c>
      <c r="BD383" s="101"/>
      <c r="BE383" s="101"/>
      <c r="BF383" s="101"/>
      <c r="BG383" s="101"/>
      <c r="BH383" s="101"/>
      <c r="BI383" s="100" t="str">
        <f>IFERROR(__xludf.DUMMYFUNCTION("IF(OR(REGEXMATCH(I383,""Peraturan Walikota""),REGEXMATCH(I383,""Peraturan Bupati""),REGEXMATCH(I383,""PERATURAN BUPATI""),REGEXMATCH(I383,""PERATURAN WALIKOTA"")),""Ada"",""Tidak Ada"")"),"Ada")</f>
        <v>Ada</v>
      </c>
      <c r="BJ383" s="98" t="str">
        <f t="shared" si="66"/>
        <v>Ada</v>
      </c>
      <c r="BK383" s="96" t="str">
        <f t="shared" si="67"/>
        <v>Ada</v>
      </c>
      <c r="BL383" s="98" t="str">
        <f t="shared" si="33"/>
        <v>Lengkap</v>
      </c>
      <c r="BM383" s="98" t="str">
        <f t="shared" si="34"/>
        <v>Tidak Lengkap</v>
      </c>
    </row>
    <row r="384">
      <c r="A384" s="96" t="s">
        <v>86</v>
      </c>
      <c r="B384" s="97">
        <v>377.0</v>
      </c>
      <c r="C384" s="96" t="s">
        <v>3604</v>
      </c>
      <c r="D384" s="96" t="s">
        <v>3605</v>
      </c>
      <c r="E384" s="96" t="s">
        <v>3606</v>
      </c>
      <c r="F384" s="96">
        <v>8.2346561924E10</v>
      </c>
      <c r="G384" s="96"/>
      <c r="H384" s="96" t="s">
        <v>11</v>
      </c>
      <c r="I384" s="96" t="s">
        <v>3607</v>
      </c>
      <c r="J384" s="97">
        <v>2020.0</v>
      </c>
      <c r="K384" s="97" t="s">
        <v>387</v>
      </c>
      <c r="L384" s="96" t="s">
        <v>3605</v>
      </c>
      <c r="M384" s="96" t="s">
        <v>3608</v>
      </c>
      <c r="N384" s="96" t="s">
        <v>3609</v>
      </c>
      <c r="O384" s="96" t="s">
        <v>253</v>
      </c>
      <c r="P384" s="96" t="s">
        <v>314</v>
      </c>
      <c r="Q384" s="96" t="s">
        <v>1724</v>
      </c>
      <c r="R384" s="96" t="s">
        <v>9</v>
      </c>
      <c r="S384" s="96" t="s">
        <v>21</v>
      </c>
      <c r="T384" s="96" t="s">
        <v>21</v>
      </c>
      <c r="U384" s="96" t="s">
        <v>21</v>
      </c>
      <c r="V384" s="96" t="s">
        <v>9</v>
      </c>
      <c r="W384" s="96" t="s">
        <v>9</v>
      </c>
      <c r="X384" s="96" t="s">
        <v>9</v>
      </c>
      <c r="Y384" s="96" t="s">
        <v>9</v>
      </c>
      <c r="Z384" s="96" t="s">
        <v>21</v>
      </c>
      <c r="AA384" s="96" t="s">
        <v>21</v>
      </c>
      <c r="AB384" s="96" t="s">
        <v>21</v>
      </c>
      <c r="AC384" s="96" t="s">
        <v>228</v>
      </c>
      <c r="AD384" s="96" t="s">
        <v>228</v>
      </c>
      <c r="AE384" s="96" t="s">
        <v>228</v>
      </c>
      <c r="AF384" s="96" t="s">
        <v>228</v>
      </c>
      <c r="AG384" s="96" t="s">
        <v>228</v>
      </c>
      <c r="AH384" s="96" t="s">
        <v>228</v>
      </c>
      <c r="AI384" s="96" t="s">
        <v>228</v>
      </c>
      <c r="AJ384" s="96" t="s">
        <v>229</v>
      </c>
      <c r="AK384" s="96" t="s">
        <v>228</v>
      </c>
      <c r="AL384" s="96" t="s">
        <v>228</v>
      </c>
      <c r="AM384" s="96" t="s">
        <v>228</v>
      </c>
      <c r="AN384" s="96"/>
      <c r="AO384" s="96">
        <v>23.0</v>
      </c>
      <c r="AP384" s="96" t="s">
        <v>3610</v>
      </c>
      <c r="AQ384" s="98"/>
      <c r="AR384" s="98"/>
      <c r="AS384" s="98"/>
      <c r="AT384" s="98"/>
      <c r="AU384" s="96" t="s">
        <v>3368</v>
      </c>
      <c r="AV384" s="96"/>
      <c r="AW384" s="98"/>
      <c r="AX384" s="98"/>
      <c r="AY384" s="96"/>
      <c r="AZ384" s="105"/>
      <c r="BA384" s="96" t="s">
        <v>3611</v>
      </c>
      <c r="BB384" s="96" t="s">
        <v>3612</v>
      </c>
      <c r="BC384" s="100">
        <f t="shared" si="65"/>
        <v>10</v>
      </c>
      <c r="BD384" s="101"/>
      <c r="BE384" s="101"/>
      <c r="BF384" s="101"/>
      <c r="BG384" s="101"/>
      <c r="BH384" s="101"/>
      <c r="BI384" s="100" t="str">
        <f>IFERROR(__xludf.DUMMYFUNCTION("IF(OR(REGEXMATCH(I384,""Peraturan Walikota""),REGEXMATCH(I384,""Peraturan Bupati""),REGEXMATCH(I384,""PERATURAN BUPATI""),REGEXMATCH(I384,""PERATURAN WALIKOTA"")),""Ada"",""Tidak Ada"")"),"Ada")</f>
        <v>Ada</v>
      </c>
      <c r="BJ384" s="98" t="str">
        <f t="shared" si="66"/>
        <v>Ada</v>
      </c>
      <c r="BK384" s="96" t="str">
        <f t="shared" si="67"/>
        <v>Ada</v>
      </c>
      <c r="BL384" s="98" t="str">
        <f t="shared" si="33"/>
        <v>Tidak Lengkap</v>
      </c>
      <c r="BM384" s="98" t="str">
        <f t="shared" si="34"/>
        <v>Tidak Lengkap</v>
      </c>
    </row>
    <row r="385">
      <c r="A385" s="96" t="s">
        <v>86</v>
      </c>
      <c r="B385" s="97">
        <v>378.0</v>
      </c>
      <c r="C385" s="96" t="s">
        <v>3613</v>
      </c>
      <c r="D385" s="96" t="s">
        <v>3614</v>
      </c>
      <c r="E385" s="96" t="s">
        <v>3615</v>
      </c>
      <c r="F385" s="96" t="s">
        <v>21</v>
      </c>
      <c r="G385" s="96" t="s">
        <v>21</v>
      </c>
      <c r="H385" s="96" t="s">
        <v>11</v>
      </c>
      <c r="I385" s="96" t="s">
        <v>3616</v>
      </c>
      <c r="J385" s="97">
        <v>2020.0</v>
      </c>
      <c r="K385" s="97" t="s">
        <v>387</v>
      </c>
      <c r="L385" s="96" t="s">
        <v>3617</v>
      </c>
      <c r="M385" s="96" t="s">
        <v>3618</v>
      </c>
      <c r="N385" s="96" t="s">
        <v>3619</v>
      </c>
      <c r="O385" s="96" t="s">
        <v>276</v>
      </c>
      <c r="P385" s="96" t="s">
        <v>647</v>
      </c>
      <c r="Q385" s="96" t="s">
        <v>300</v>
      </c>
      <c r="R385" s="96" t="s">
        <v>9</v>
      </c>
      <c r="S385" s="96" t="s">
        <v>9</v>
      </c>
      <c r="T385" s="96" t="s">
        <v>9</v>
      </c>
      <c r="U385" s="96" t="s">
        <v>21</v>
      </c>
      <c r="V385" s="96" t="s">
        <v>9</v>
      </c>
      <c r="W385" s="96" t="s">
        <v>21</v>
      </c>
      <c r="X385" s="96" t="s">
        <v>9</v>
      </c>
      <c r="Y385" s="96" t="s">
        <v>21</v>
      </c>
      <c r="Z385" s="96" t="s">
        <v>9</v>
      </c>
      <c r="AA385" s="96" t="s">
        <v>21</v>
      </c>
      <c r="AB385" s="96" t="s">
        <v>21</v>
      </c>
      <c r="AC385" s="96" t="s">
        <v>228</v>
      </c>
      <c r="AD385" s="96" t="s">
        <v>228</v>
      </c>
      <c r="AE385" s="96" t="s">
        <v>228</v>
      </c>
      <c r="AF385" s="96" t="s">
        <v>228</v>
      </c>
      <c r="AG385" s="96" t="s">
        <v>228</v>
      </c>
      <c r="AH385" s="96" t="s">
        <v>228</v>
      </c>
      <c r="AI385" s="96" t="s">
        <v>228</v>
      </c>
      <c r="AJ385" s="96" t="s">
        <v>228</v>
      </c>
      <c r="AK385" s="96" t="s">
        <v>228</v>
      </c>
      <c r="AL385" s="96" t="s">
        <v>228</v>
      </c>
      <c r="AM385" s="96" t="s">
        <v>228</v>
      </c>
      <c r="AN385" s="96" t="s">
        <v>3620</v>
      </c>
      <c r="AO385" s="96">
        <v>96.0</v>
      </c>
      <c r="AP385" s="96" t="s">
        <v>317</v>
      </c>
      <c r="AQ385" s="98"/>
      <c r="AR385" s="98"/>
      <c r="AS385" s="98"/>
      <c r="AT385" s="98"/>
      <c r="AU385" s="96" t="s">
        <v>231</v>
      </c>
      <c r="AV385" s="96"/>
      <c r="AW385" s="98"/>
      <c r="AX385" s="98"/>
      <c r="AY385" s="96"/>
      <c r="AZ385" s="105"/>
      <c r="BA385" s="96" t="s">
        <v>3621</v>
      </c>
      <c r="BB385" s="96" t="s">
        <v>3622</v>
      </c>
      <c r="BC385" s="100">
        <f t="shared" si="65"/>
        <v>11</v>
      </c>
      <c r="BD385" s="101"/>
      <c r="BE385" s="101"/>
      <c r="BF385" s="101"/>
      <c r="BG385" s="101"/>
      <c r="BH385" s="101"/>
      <c r="BI385" s="100" t="str">
        <f>IFERROR(__xludf.DUMMYFUNCTION("IF(OR(REGEXMATCH(I385,""Peraturan Walikota""),REGEXMATCH(I385,""Peraturan Bupati""),REGEXMATCH(I385,""PERATURAN BUPATI""),REGEXMATCH(I385,""PERATURAN WALIKOTA"")),""Ada"",""Tidak Ada"")"),"Ada")</f>
        <v>Ada</v>
      </c>
      <c r="BJ385" s="98" t="str">
        <f t="shared" si="66"/>
        <v>Ada</v>
      </c>
      <c r="BK385" s="96" t="str">
        <f t="shared" si="67"/>
        <v>Tidak Ada</v>
      </c>
      <c r="BL385" s="98" t="str">
        <f t="shared" si="33"/>
        <v>Lengkap</v>
      </c>
      <c r="BM385" s="98" t="str">
        <f t="shared" si="34"/>
        <v>Tidak Lengkap</v>
      </c>
    </row>
    <row r="386">
      <c r="A386" s="96" t="s">
        <v>86</v>
      </c>
      <c r="B386" s="97">
        <v>379.0</v>
      </c>
      <c r="C386" s="96" t="s">
        <v>3623</v>
      </c>
      <c r="D386" s="96" t="s">
        <v>3624</v>
      </c>
      <c r="E386" s="96" t="s">
        <v>3625</v>
      </c>
      <c r="F386" s="96" t="s">
        <v>3626</v>
      </c>
      <c r="G386" s="96" t="s">
        <v>3626</v>
      </c>
      <c r="H386" s="96" t="s">
        <v>11</v>
      </c>
      <c r="I386" s="96" t="s">
        <v>3627</v>
      </c>
      <c r="J386" s="97">
        <v>2020.0</v>
      </c>
      <c r="K386" s="97" t="s">
        <v>387</v>
      </c>
      <c r="L386" s="96" t="s">
        <v>3624</v>
      </c>
      <c r="M386" s="96" t="s">
        <v>3628</v>
      </c>
      <c r="N386" s="96" t="s">
        <v>3629</v>
      </c>
      <c r="O386" s="96" t="s">
        <v>276</v>
      </c>
      <c r="P386" s="96" t="s">
        <v>647</v>
      </c>
      <c r="Q386" s="96" t="s">
        <v>3630</v>
      </c>
      <c r="R386" s="96" t="s">
        <v>21</v>
      </c>
      <c r="S386" s="96" t="s">
        <v>21</v>
      </c>
      <c r="T386" s="96" t="s">
        <v>9</v>
      </c>
      <c r="U386" s="96" t="s">
        <v>21</v>
      </c>
      <c r="V386" s="96" t="s">
        <v>21</v>
      </c>
      <c r="W386" s="96" t="s">
        <v>21</v>
      </c>
      <c r="X386" s="96" t="s">
        <v>21</v>
      </c>
      <c r="Y386" s="96" t="s">
        <v>21</v>
      </c>
      <c r="Z386" s="96" t="s">
        <v>21</v>
      </c>
      <c r="AA386" s="96" t="s">
        <v>21</v>
      </c>
      <c r="AB386" s="96" t="s">
        <v>21</v>
      </c>
      <c r="AC386" s="96" t="s">
        <v>228</v>
      </c>
      <c r="AD386" s="96" t="s">
        <v>228</v>
      </c>
      <c r="AE386" s="96" t="s">
        <v>228</v>
      </c>
      <c r="AF386" s="96" t="s">
        <v>229</v>
      </c>
      <c r="AG386" s="96" t="s">
        <v>228</v>
      </c>
      <c r="AH386" s="96" t="s">
        <v>228</v>
      </c>
      <c r="AI386" s="96" t="s">
        <v>228</v>
      </c>
      <c r="AJ386" s="96" t="s">
        <v>228</v>
      </c>
      <c r="AK386" s="96" t="s">
        <v>228</v>
      </c>
      <c r="AL386" s="96" t="s">
        <v>228</v>
      </c>
      <c r="AM386" s="96" t="s">
        <v>228</v>
      </c>
      <c r="AN386" s="96"/>
      <c r="AO386" s="96">
        <v>30.0</v>
      </c>
      <c r="AP386" s="96" t="s">
        <v>3631</v>
      </c>
      <c r="AQ386" s="98"/>
      <c r="AR386" s="98"/>
      <c r="AS386" s="98"/>
      <c r="AT386" s="98"/>
      <c r="AU386" s="96" t="s">
        <v>231</v>
      </c>
      <c r="AV386" s="96"/>
      <c r="AW386" s="98"/>
      <c r="AX386" s="98"/>
      <c r="AY386" s="96"/>
      <c r="AZ386" s="105"/>
      <c r="BA386" s="96" t="s">
        <v>3632</v>
      </c>
      <c r="BB386" s="96" t="s">
        <v>3633</v>
      </c>
      <c r="BC386" s="100">
        <f t="shared" si="65"/>
        <v>10</v>
      </c>
      <c r="BD386" s="101"/>
      <c r="BE386" s="101"/>
      <c r="BF386" s="101"/>
      <c r="BG386" s="101"/>
      <c r="BH386" s="101"/>
      <c r="BI386" s="100" t="str">
        <f>IFERROR(__xludf.DUMMYFUNCTION("IF(OR(REGEXMATCH(I386,""Peraturan Walikota""),REGEXMATCH(I386,""Peraturan Bupati""),REGEXMATCH(I386,""PERATURAN BUPATI""),REGEXMATCH(I386,""PERATURAN WALIKOTA"")),""Ada"",""Tidak Ada"")"),"Ada")</f>
        <v>Ada</v>
      </c>
      <c r="BJ386" s="98" t="str">
        <f t="shared" si="66"/>
        <v>Ada</v>
      </c>
      <c r="BK386" s="96" t="str">
        <f t="shared" si="67"/>
        <v>Tidak Ada</v>
      </c>
      <c r="BL386" s="98" t="str">
        <f t="shared" si="33"/>
        <v>Tidak Lengkap</v>
      </c>
      <c r="BM386" s="98" t="str">
        <f t="shared" si="34"/>
        <v>Tidak Lengkap</v>
      </c>
    </row>
    <row r="387">
      <c r="A387" s="96" t="s">
        <v>86</v>
      </c>
      <c r="B387" s="97">
        <v>380.0</v>
      </c>
      <c r="C387" s="96" t="s">
        <v>3634</v>
      </c>
      <c r="D387" s="96" t="s">
        <v>3635</v>
      </c>
      <c r="E387" s="96" t="s">
        <v>3636</v>
      </c>
      <c r="F387" s="96">
        <v>4.8421178E7</v>
      </c>
      <c r="G387" s="96">
        <v>8.114443172E9</v>
      </c>
      <c r="H387" s="96" t="s">
        <v>24</v>
      </c>
      <c r="I387" s="96" t="s">
        <v>3637</v>
      </c>
      <c r="J387" s="97">
        <v>2020.0</v>
      </c>
      <c r="K387" s="97" t="s">
        <v>387</v>
      </c>
      <c r="L387" s="96" t="s">
        <v>3638</v>
      </c>
      <c r="M387" s="96" t="s">
        <v>3639</v>
      </c>
      <c r="N387" s="96" t="s">
        <v>3640</v>
      </c>
      <c r="O387" s="96" t="s">
        <v>286</v>
      </c>
      <c r="P387" s="96" t="s">
        <v>330</v>
      </c>
      <c r="Q387" s="96"/>
      <c r="R387" s="96" t="s">
        <v>9</v>
      </c>
      <c r="S387" s="96" t="s">
        <v>9</v>
      </c>
      <c r="T387" s="96" t="s">
        <v>9</v>
      </c>
      <c r="U387" s="96" t="s">
        <v>9</v>
      </c>
      <c r="V387" s="96" t="s">
        <v>21</v>
      </c>
      <c r="W387" s="96" t="s">
        <v>21</v>
      </c>
      <c r="X387" s="96" t="s">
        <v>9</v>
      </c>
      <c r="Y387" s="96" t="s">
        <v>21</v>
      </c>
      <c r="Z387" s="96" t="s">
        <v>21</v>
      </c>
      <c r="AA387" s="96" t="s">
        <v>21</v>
      </c>
      <c r="AB387" s="96" t="s">
        <v>21</v>
      </c>
      <c r="AC387" s="96" t="s">
        <v>228</v>
      </c>
      <c r="AD387" s="96" t="s">
        <v>228</v>
      </c>
      <c r="AE387" s="96" t="s">
        <v>228</v>
      </c>
      <c r="AF387" s="96" t="s">
        <v>228</v>
      </c>
      <c r="AG387" s="96" t="s">
        <v>228</v>
      </c>
      <c r="AH387" s="96" t="s">
        <v>228</v>
      </c>
      <c r="AI387" s="96" t="s">
        <v>228</v>
      </c>
      <c r="AJ387" s="96" t="s">
        <v>228</v>
      </c>
      <c r="AK387" s="96" t="s">
        <v>228</v>
      </c>
      <c r="AL387" s="96" t="s">
        <v>228</v>
      </c>
      <c r="AM387" s="96" t="s">
        <v>228</v>
      </c>
      <c r="AN387" s="96" t="s">
        <v>3641</v>
      </c>
      <c r="AO387" s="96">
        <v>45.0</v>
      </c>
      <c r="AP387" s="96" t="s">
        <v>3642</v>
      </c>
      <c r="AQ387" s="96"/>
      <c r="AR387" s="99"/>
      <c r="AS387" s="99"/>
      <c r="AT387" s="96"/>
      <c r="AU387" s="96" t="s">
        <v>3368</v>
      </c>
      <c r="AV387" s="96"/>
      <c r="AW387" s="96"/>
      <c r="AX387" s="96"/>
      <c r="AY387" s="96"/>
      <c r="AZ387" s="105"/>
      <c r="BA387" s="96" t="s">
        <v>3643</v>
      </c>
      <c r="BB387" s="96" t="s">
        <v>3644</v>
      </c>
      <c r="BC387" s="100">
        <f t="shared" si="65"/>
        <v>11</v>
      </c>
      <c r="BD387" s="101"/>
      <c r="BE387" s="101"/>
      <c r="BF387" s="101"/>
      <c r="BG387" s="101"/>
      <c r="BH387" s="101"/>
      <c r="BI387" s="100" t="str">
        <f>IFERROR(__xludf.DUMMYFUNCTION("IF(OR(REGEXMATCH(I387,""Peraturan Walikota""),REGEXMATCH(I387,""Peraturan Bupati""),REGEXMATCH(I387,""PERATURAN BUPATI""),REGEXMATCH(I387,""PERATURAN WALIKOTA"")),""Ada"",""Tidak Ada"")"),"Ada")</f>
        <v>Ada</v>
      </c>
      <c r="BJ387" s="98" t="str">
        <f t="shared" si="66"/>
        <v>Ada</v>
      </c>
      <c r="BK387" s="96" t="str">
        <f t="shared" si="67"/>
        <v>Ada</v>
      </c>
      <c r="BL387" s="98" t="str">
        <f t="shared" si="33"/>
        <v>Lengkap</v>
      </c>
      <c r="BM387" s="98" t="str">
        <f t="shared" si="34"/>
        <v>Tidak Lengkap</v>
      </c>
    </row>
    <row r="388">
      <c r="A388" s="96" t="s">
        <v>86</v>
      </c>
      <c r="B388" s="97">
        <v>381.0</v>
      </c>
      <c r="C388" s="96" t="s">
        <v>3645</v>
      </c>
      <c r="D388" s="96" t="s">
        <v>3646</v>
      </c>
      <c r="E388" s="96" t="s">
        <v>3647</v>
      </c>
      <c r="F388" s="96" t="s">
        <v>3648</v>
      </c>
      <c r="G388" s="96"/>
      <c r="H388" s="96"/>
      <c r="I388" s="96" t="s">
        <v>3649</v>
      </c>
      <c r="J388" s="97">
        <v>2021.0</v>
      </c>
      <c r="K388" s="97" t="s">
        <v>223</v>
      </c>
      <c r="L388" s="96" t="s">
        <v>3650</v>
      </c>
      <c r="M388" s="96"/>
      <c r="N388" s="96" t="s">
        <v>3651</v>
      </c>
      <c r="O388" s="96" t="s">
        <v>253</v>
      </c>
      <c r="P388" s="96" t="s">
        <v>314</v>
      </c>
      <c r="Q388" s="96" t="s">
        <v>952</v>
      </c>
      <c r="R388" s="96" t="s">
        <v>9</v>
      </c>
      <c r="S388" s="96" t="s">
        <v>595</v>
      </c>
      <c r="T388" s="96" t="s">
        <v>21</v>
      </c>
      <c r="U388" s="96" t="s">
        <v>595</v>
      </c>
      <c r="V388" s="96" t="s">
        <v>595</v>
      </c>
      <c r="W388" s="96" t="s">
        <v>21</v>
      </c>
      <c r="X388" s="96" t="s">
        <v>21</v>
      </c>
      <c r="Y388" s="96" t="s">
        <v>21</v>
      </c>
      <c r="Z388" s="96" t="s">
        <v>595</v>
      </c>
      <c r="AA388" s="96" t="s">
        <v>595</v>
      </c>
      <c r="AB388" s="96" t="s">
        <v>595</v>
      </c>
      <c r="AC388" s="96" t="s">
        <v>596</v>
      </c>
      <c r="AD388" s="96" t="s">
        <v>596</v>
      </c>
      <c r="AE388" s="96" t="s">
        <v>596</v>
      </c>
      <c r="AF388" s="96" t="s">
        <v>596</v>
      </c>
      <c r="AG388" s="96" t="s">
        <v>596</v>
      </c>
      <c r="AH388" s="96" t="s">
        <v>229</v>
      </c>
      <c r="AI388" s="96" t="s">
        <v>596</v>
      </c>
      <c r="AJ388" s="96" t="s">
        <v>596</v>
      </c>
      <c r="AK388" s="96" t="s">
        <v>596</v>
      </c>
      <c r="AL388" s="96" t="s">
        <v>596</v>
      </c>
      <c r="AM388" s="96" t="s">
        <v>596</v>
      </c>
      <c r="AN388" s="96" t="s">
        <v>596</v>
      </c>
      <c r="AO388" s="96" t="s">
        <v>3652</v>
      </c>
      <c r="AP388" s="96" t="s">
        <v>3653</v>
      </c>
      <c r="AQ388" s="98"/>
      <c r="AR388" s="98"/>
      <c r="AS388" s="98"/>
      <c r="AT388" s="98"/>
      <c r="AU388" s="96"/>
      <c r="AV388" s="96" t="s">
        <v>3368</v>
      </c>
      <c r="AW388" s="96"/>
      <c r="AX388" s="98"/>
      <c r="AY388" s="98"/>
      <c r="AZ388" s="105"/>
      <c r="BA388" s="96" t="s">
        <v>3654</v>
      </c>
      <c r="BB388" s="96" t="s">
        <v>3655</v>
      </c>
      <c r="BC388" s="100">
        <f t="shared" si="65"/>
        <v>10</v>
      </c>
      <c r="BD388" s="101"/>
      <c r="BE388" s="101"/>
      <c r="BF388" s="101"/>
      <c r="BG388" s="101"/>
      <c r="BH388" s="101"/>
      <c r="BI388" s="100" t="str">
        <f>IFERROR(__xludf.DUMMYFUNCTION("IF(OR(REGEXMATCH(I388,""Peraturan Walikota""),REGEXMATCH(I388,""Peraturan Bupati""),REGEXMATCH(I388,""PERATURAN BUPATI""),REGEXMATCH(I388,""PERATURAN WALIKOTA"")),""Ada"",""Tidak Ada"")"),"Ada")</f>
        <v>Ada</v>
      </c>
      <c r="BJ388" s="98" t="str">
        <f t="shared" si="66"/>
        <v>Ada</v>
      </c>
      <c r="BK388" s="96" t="str">
        <f t="shared" si="67"/>
        <v>Ada</v>
      </c>
      <c r="BL388" s="98" t="str">
        <f t="shared" si="33"/>
        <v>Tidak Lengkap</v>
      </c>
      <c r="BM388" s="98" t="str">
        <f t="shared" si="34"/>
        <v>Tidak Lengkap</v>
      </c>
    </row>
    <row r="389">
      <c r="A389" s="96" t="s">
        <v>86</v>
      </c>
      <c r="B389" s="97">
        <v>382.0</v>
      </c>
      <c r="C389" s="96" t="s">
        <v>3656</v>
      </c>
      <c r="D389" s="96" t="s">
        <v>3657</v>
      </c>
      <c r="E389" s="96" t="s">
        <v>3658</v>
      </c>
      <c r="F389" s="96">
        <v>8.1354953447E10</v>
      </c>
      <c r="G389" s="96" t="s">
        <v>3659</v>
      </c>
      <c r="H389" s="96" t="s">
        <v>24</v>
      </c>
      <c r="I389" s="96" t="s">
        <v>3660</v>
      </c>
      <c r="J389" s="97">
        <v>2021.0</v>
      </c>
      <c r="K389" s="97" t="s">
        <v>387</v>
      </c>
      <c r="L389" s="96" t="s">
        <v>3661</v>
      </c>
      <c r="M389" s="96" t="s">
        <v>3662</v>
      </c>
      <c r="N389" s="96" t="s">
        <v>3663</v>
      </c>
      <c r="O389" s="96" t="s">
        <v>253</v>
      </c>
      <c r="P389" s="96" t="s">
        <v>369</v>
      </c>
      <c r="Q389" s="96" t="s">
        <v>300</v>
      </c>
      <c r="R389" s="96" t="s">
        <v>3664</v>
      </c>
      <c r="S389" s="96" t="s">
        <v>9</v>
      </c>
      <c r="T389" s="96" t="s">
        <v>9</v>
      </c>
      <c r="U389" s="96" t="s">
        <v>21</v>
      </c>
      <c r="V389" s="96" t="s">
        <v>21</v>
      </c>
      <c r="W389" s="96" t="s">
        <v>21</v>
      </c>
      <c r="X389" s="96" t="s">
        <v>9</v>
      </c>
      <c r="Y389" s="96" t="s">
        <v>555</v>
      </c>
      <c r="Z389" s="96" t="s">
        <v>301</v>
      </c>
      <c r="AA389" s="96" t="s">
        <v>21</v>
      </c>
      <c r="AB389" s="96" t="s">
        <v>301</v>
      </c>
      <c r="AC389" s="96" t="s">
        <v>228</v>
      </c>
      <c r="AD389" s="96" t="s">
        <v>302</v>
      </c>
      <c r="AE389" s="96" t="s">
        <v>228</v>
      </c>
      <c r="AF389" s="96" t="s">
        <v>302</v>
      </c>
      <c r="AG389" s="96" t="s">
        <v>302</v>
      </c>
      <c r="AH389" s="96" t="s">
        <v>302</v>
      </c>
      <c r="AI389" s="96" t="s">
        <v>302</v>
      </c>
      <c r="AJ389" s="96" t="s">
        <v>302</v>
      </c>
      <c r="AK389" s="96" t="s">
        <v>302</v>
      </c>
      <c r="AL389" s="96" t="s">
        <v>302</v>
      </c>
      <c r="AM389" s="96" t="s">
        <v>302</v>
      </c>
      <c r="AN389" s="96" t="s">
        <v>3665</v>
      </c>
      <c r="AO389" s="96" t="s">
        <v>3666</v>
      </c>
      <c r="AP389" s="96" t="s">
        <v>278</v>
      </c>
      <c r="AQ389" s="98"/>
      <c r="AR389" s="98"/>
      <c r="AS389" s="98"/>
      <c r="AT389" s="98"/>
      <c r="AU389" s="96"/>
      <c r="AV389" s="96" t="s">
        <v>3368</v>
      </c>
      <c r="AW389" s="98"/>
      <c r="AX389" s="98"/>
      <c r="AY389" s="98"/>
      <c r="AZ389" s="105"/>
      <c r="BA389" s="114" t="s">
        <v>3667</v>
      </c>
      <c r="BB389" s="96" t="s">
        <v>3668</v>
      </c>
      <c r="BC389" s="100">
        <f t="shared" si="65"/>
        <v>11</v>
      </c>
      <c r="BD389" s="106"/>
      <c r="BE389" s="101"/>
      <c r="BF389" s="101"/>
      <c r="BG389" s="101"/>
      <c r="BH389" s="101"/>
      <c r="BI389" s="100" t="str">
        <f>IFERROR(__xludf.DUMMYFUNCTION("IF(OR(REGEXMATCH(I389,""Peraturan Walikota""),REGEXMATCH(I389,""Peraturan Bupati""),REGEXMATCH(I389,""PERATURAN BUPATI""),REGEXMATCH(I389,""PERATURAN WALIKOTA"")),""Ada"",""Tidak Ada"")"),"Ada")</f>
        <v>Ada</v>
      </c>
      <c r="BJ389" s="98" t="str">
        <f t="shared" si="66"/>
        <v>Ada</v>
      </c>
      <c r="BK389" s="96" t="str">
        <f t="shared" si="67"/>
        <v>Ada</v>
      </c>
      <c r="BL389" s="98" t="str">
        <f t="shared" si="33"/>
        <v>Tidak Lengkap</v>
      </c>
      <c r="BM389" s="98" t="str">
        <f t="shared" si="34"/>
        <v>Tidak Lengkap</v>
      </c>
    </row>
    <row r="390">
      <c r="A390" s="96" t="s">
        <v>86</v>
      </c>
      <c r="B390" s="97">
        <v>383.0</v>
      </c>
      <c r="C390" s="96" t="s">
        <v>3669</v>
      </c>
      <c r="D390" s="96" t="s">
        <v>3670</v>
      </c>
      <c r="E390" s="96" t="s">
        <v>3671</v>
      </c>
      <c r="F390" s="96">
        <v>8.5399291153E10</v>
      </c>
      <c r="G390" s="96">
        <v>8.5399291153E10</v>
      </c>
      <c r="H390" s="96" t="s">
        <v>11</v>
      </c>
      <c r="I390" s="96" t="s">
        <v>3672</v>
      </c>
      <c r="J390" s="97">
        <v>2021.0</v>
      </c>
      <c r="K390" s="97" t="s">
        <v>223</v>
      </c>
      <c r="L390" s="96" t="s">
        <v>3673</v>
      </c>
      <c r="M390" s="96" t="s">
        <v>3674</v>
      </c>
      <c r="N390" s="96" t="s">
        <v>3675</v>
      </c>
      <c r="O390" s="96" t="s">
        <v>253</v>
      </c>
      <c r="P390" s="96" t="s">
        <v>314</v>
      </c>
      <c r="Q390" s="96" t="s">
        <v>3554</v>
      </c>
      <c r="R390" s="96" t="s">
        <v>3676</v>
      </c>
      <c r="S390" s="96" t="s">
        <v>9</v>
      </c>
      <c r="T390" s="96" t="s">
        <v>9</v>
      </c>
      <c r="U390" s="96" t="s">
        <v>9</v>
      </c>
      <c r="V390" s="96" t="s">
        <v>595</v>
      </c>
      <c r="W390" s="96" t="s">
        <v>9</v>
      </c>
      <c r="X390" s="96" t="s">
        <v>9</v>
      </c>
      <c r="Y390" s="96" t="s">
        <v>9</v>
      </c>
      <c r="Z390" s="96" t="s">
        <v>9</v>
      </c>
      <c r="AA390" s="96" t="s">
        <v>301</v>
      </c>
      <c r="AB390" s="96" t="s">
        <v>301</v>
      </c>
      <c r="AC390" s="96" t="s">
        <v>228</v>
      </c>
      <c r="AD390" s="96" t="s">
        <v>228</v>
      </c>
      <c r="AE390" s="96" t="s">
        <v>228</v>
      </c>
      <c r="AF390" s="96" t="s">
        <v>228</v>
      </c>
      <c r="AG390" s="96" t="s">
        <v>228</v>
      </c>
      <c r="AH390" s="96" t="s">
        <v>228</v>
      </c>
      <c r="AI390" s="96" t="s">
        <v>228</v>
      </c>
      <c r="AJ390" s="96" t="s">
        <v>228</v>
      </c>
      <c r="AK390" s="96" t="s">
        <v>228</v>
      </c>
      <c r="AL390" s="96" t="s">
        <v>228</v>
      </c>
      <c r="AM390" s="96" t="s">
        <v>228</v>
      </c>
      <c r="AN390" s="96" t="s">
        <v>3677</v>
      </c>
      <c r="AO390" s="96">
        <v>75.0</v>
      </c>
      <c r="AP390" s="96" t="s">
        <v>3678</v>
      </c>
      <c r="AQ390" s="98"/>
      <c r="AR390" s="98"/>
      <c r="AS390" s="98"/>
      <c r="AT390" s="98"/>
      <c r="AU390" s="96"/>
      <c r="AV390" s="96" t="s">
        <v>3368</v>
      </c>
      <c r="AW390" s="98"/>
      <c r="AX390" s="98"/>
      <c r="AY390" s="98"/>
      <c r="AZ390" s="105"/>
      <c r="BA390" s="105"/>
      <c r="BB390" s="96" t="s">
        <v>3679</v>
      </c>
      <c r="BC390" s="100">
        <f t="shared" si="65"/>
        <v>11</v>
      </c>
      <c r="BD390" s="101"/>
      <c r="BE390" s="101"/>
      <c r="BF390" s="101"/>
      <c r="BG390" s="101"/>
      <c r="BH390" s="101"/>
      <c r="BI390" s="100" t="str">
        <f>IFERROR(__xludf.DUMMYFUNCTION("IF(OR(REGEXMATCH(I390,""Peraturan Walikota""),REGEXMATCH(I390,""Peraturan Bupati""),REGEXMATCH(I390,""PERATURAN BUPATI""),REGEXMATCH(I390,""PERATURAN WALIKOTA"")),""Ada"",""Tidak Ada"")"),"Ada")</f>
        <v>Ada</v>
      </c>
      <c r="BJ390" s="98" t="str">
        <f t="shared" si="66"/>
        <v>Ada</v>
      </c>
      <c r="BK390" s="96" t="str">
        <f t="shared" si="67"/>
        <v>Ada</v>
      </c>
      <c r="BL390" s="98" t="str">
        <f t="shared" si="33"/>
        <v>Tidak Lengkap</v>
      </c>
      <c r="BM390" s="98" t="str">
        <f t="shared" si="34"/>
        <v>Tidak Lengkap</v>
      </c>
    </row>
    <row r="391">
      <c r="A391" s="96" t="s">
        <v>86</v>
      </c>
      <c r="B391" s="97">
        <v>384.0</v>
      </c>
      <c r="C391" s="96" t="s">
        <v>3680</v>
      </c>
      <c r="D391" s="96" t="s">
        <v>3681</v>
      </c>
      <c r="E391" s="96" t="s">
        <v>3682</v>
      </c>
      <c r="F391" s="96">
        <v>8.1251698769E10</v>
      </c>
      <c r="G391" s="96">
        <v>8.1251698769E10</v>
      </c>
      <c r="H391" s="96" t="s">
        <v>24</v>
      </c>
      <c r="I391" s="96" t="s">
        <v>3683</v>
      </c>
      <c r="J391" s="97">
        <v>2023.0</v>
      </c>
      <c r="K391" s="97" t="s">
        <v>223</v>
      </c>
      <c r="L391" s="96" t="s">
        <v>3684</v>
      </c>
      <c r="M391" s="96" t="s">
        <v>3685</v>
      </c>
      <c r="N391" s="96" t="s">
        <v>3686</v>
      </c>
      <c r="O391" s="96" t="s">
        <v>253</v>
      </c>
      <c r="P391" s="96" t="s">
        <v>314</v>
      </c>
      <c r="Q391" s="96" t="s">
        <v>3687</v>
      </c>
      <c r="R391" s="96" t="s">
        <v>3688</v>
      </c>
      <c r="S391" s="96" t="s">
        <v>9</v>
      </c>
      <c r="T391" s="96" t="s">
        <v>9</v>
      </c>
      <c r="U391" s="96" t="s">
        <v>21</v>
      </c>
      <c r="V391" s="96" t="s">
        <v>21</v>
      </c>
      <c r="W391" s="96" t="s">
        <v>9</v>
      </c>
      <c r="X391" s="96" t="s">
        <v>301</v>
      </c>
      <c r="Y391" s="96" t="s">
        <v>301</v>
      </c>
      <c r="Z391" s="96" t="s">
        <v>9</v>
      </c>
      <c r="AA391" s="96" t="s">
        <v>301</v>
      </c>
      <c r="AB391" s="96" t="s">
        <v>301</v>
      </c>
      <c r="AC391" s="96" t="s">
        <v>228</v>
      </c>
      <c r="AD391" s="96" t="s">
        <v>228</v>
      </c>
      <c r="AE391" s="96" t="s">
        <v>228</v>
      </c>
      <c r="AF391" s="96" t="s">
        <v>228</v>
      </c>
      <c r="AG391" s="96" t="s">
        <v>229</v>
      </c>
      <c r="AH391" s="96" t="s">
        <v>228</v>
      </c>
      <c r="AI391" s="96" t="s">
        <v>229</v>
      </c>
      <c r="AJ391" s="96" t="s">
        <v>228</v>
      </c>
      <c r="AK391" s="96" t="s">
        <v>228</v>
      </c>
      <c r="AL391" s="96" t="s">
        <v>228</v>
      </c>
      <c r="AM391" s="96" t="s">
        <v>228</v>
      </c>
      <c r="AN391" s="96"/>
      <c r="AO391" s="96">
        <v>22.0</v>
      </c>
      <c r="AP391" s="96" t="s">
        <v>3689</v>
      </c>
      <c r="AQ391" s="96"/>
      <c r="AR391" s="96"/>
      <c r="AS391" s="96"/>
      <c r="AT391" s="96"/>
      <c r="AU391" s="96"/>
      <c r="AV391" s="96"/>
      <c r="AW391" s="96"/>
      <c r="AX391" s="96" t="s">
        <v>231</v>
      </c>
      <c r="AY391" s="96"/>
      <c r="AZ391" s="105"/>
      <c r="BA391" s="114" t="s">
        <v>3690</v>
      </c>
      <c r="BB391" s="114" t="s">
        <v>3691</v>
      </c>
      <c r="BC391" s="100">
        <f t="shared" si="65"/>
        <v>9</v>
      </c>
      <c r="BD391" s="101"/>
      <c r="BE391" s="101"/>
      <c r="BF391" s="101"/>
      <c r="BG391" s="101"/>
      <c r="BH391" s="101"/>
      <c r="BI391" s="100" t="str">
        <f>IFERROR(__xludf.DUMMYFUNCTION("IF(OR(REGEXMATCH(I391,""Peraturan Walikota""),REGEXMATCH(I391,""Peraturan Bupati""),REGEXMATCH(I391,""PERATURAN BUPATI""),REGEXMATCH(I391,""PERATURAN WALIKOTA"")),""Ada"",""Tidak Ada"")"),"Ada")</f>
        <v>Ada</v>
      </c>
      <c r="BJ391" s="98" t="str">
        <f t="shared" si="66"/>
        <v>Ada</v>
      </c>
      <c r="BK391" s="96" t="str">
        <f t="shared" si="67"/>
        <v>Ada</v>
      </c>
      <c r="BL391" s="98" t="str">
        <f t="shared" si="33"/>
        <v>Tidak Lengkap</v>
      </c>
      <c r="BM391" s="98" t="str">
        <f t="shared" si="34"/>
        <v>Tidak Lengkap</v>
      </c>
    </row>
    <row r="392">
      <c r="A392" s="96" t="s">
        <v>86</v>
      </c>
      <c r="B392" s="97">
        <v>385.0</v>
      </c>
      <c r="C392" s="96" t="s">
        <v>3692</v>
      </c>
      <c r="D392" s="96" t="s">
        <v>3693</v>
      </c>
      <c r="E392" s="96" t="s">
        <v>3694</v>
      </c>
      <c r="F392" s="96"/>
      <c r="G392" s="96"/>
      <c r="H392" s="96" t="s">
        <v>11</v>
      </c>
      <c r="I392" s="96" t="s">
        <v>3695</v>
      </c>
      <c r="J392" s="97">
        <v>2024.0</v>
      </c>
      <c r="K392" s="97" t="s">
        <v>223</v>
      </c>
      <c r="L392" s="96" t="s">
        <v>3696</v>
      </c>
      <c r="M392" s="96"/>
      <c r="N392" s="96" t="s">
        <v>3697</v>
      </c>
      <c r="O392" s="96" t="s">
        <v>253</v>
      </c>
      <c r="P392" s="96" t="s">
        <v>647</v>
      </c>
      <c r="Q392" s="96" t="s">
        <v>3698</v>
      </c>
      <c r="R392" s="96"/>
      <c r="S392" s="96" t="s">
        <v>21</v>
      </c>
      <c r="T392" s="96" t="s">
        <v>21</v>
      </c>
      <c r="U392" s="96" t="s">
        <v>21</v>
      </c>
      <c r="V392" s="96" t="s">
        <v>21</v>
      </c>
      <c r="W392" s="96" t="s">
        <v>301</v>
      </c>
      <c r="X392" s="96" t="s">
        <v>301</v>
      </c>
      <c r="Y392" s="96" t="s">
        <v>301</v>
      </c>
      <c r="Z392" s="96" t="s">
        <v>301</v>
      </c>
      <c r="AA392" s="96" t="s">
        <v>301</v>
      </c>
      <c r="AB392" s="96" t="s">
        <v>301</v>
      </c>
      <c r="AC392" s="96" t="s">
        <v>228</v>
      </c>
      <c r="AD392" s="96" t="s">
        <v>228</v>
      </c>
      <c r="AE392" s="96" t="s">
        <v>229</v>
      </c>
      <c r="AF392" s="96" t="s">
        <v>228</v>
      </c>
      <c r="AG392" s="96" t="s">
        <v>229</v>
      </c>
      <c r="AH392" s="96" t="s">
        <v>229</v>
      </c>
      <c r="AI392" s="96" t="s">
        <v>229</v>
      </c>
      <c r="AJ392" s="96" t="s">
        <v>229</v>
      </c>
      <c r="AK392" s="96" t="s">
        <v>229</v>
      </c>
      <c r="AL392" s="96" t="s">
        <v>228</v>
      </c>
      <c r="AM392" s="96" t="s">
        <v>228</v>
      </c>
      <c r="AN392" s="96" t="s">
        <v>3699</v>
      </c>
      <c r="AO392" s="96" t="s">
        <v>1666</v>
      </c>
      <c r="AP392" s="96" t="s">
        <v>3700</v>
      </c>
      <c r="AQ392" s="96"/>
      <c r="AR392" s="98"/>
      <c r="AS392" s="98"/>
      <c r="AT392" s="98"/>
      <c r="AU392" s="98"/>
      <c r="AV392" s="98"/>
      <c r="AW392" s="98"/>
      <c r="AX392" s="96"/>
      <c r="AY392" s="96" t="s">
        <v>231</v>
      </c>
      <c r="AZ392" s="105"/>
      <c r="BA392" s="114" t="s">
        <v>3701</v>
      </c>
      <c r="BB392" s="96" t="s">
        <v>3702</v>
      </c>
      <c r="BC392" s="100">
        <f t="shared" si="65"/>
        <v>5</v>
      </c>
      <c r="BD392" s="101"/>
      <c r="BE392" s="101"/>
      <c r="BF392" s="101"/>
      <c r="BG392" s="101"/>
      <c r="BH392" s="101"/>
      <c r="BI392" s="100" t="str">
        <f>IFERROR(__xludf.DUMMYFUNCTION("IF(OR(REGEXMATCH(I392,""Peraturan Walikota""),REGEXMATCH(I392,""Peraturan Bupati""),REGEXMATCH(I392,""PERATURAN BUPATI""),REGEXMATCH(I392,""PERATURAN WALIKOTA"")),""Ada"",""Tidak Ada"")"),"Ada")</f>
        <v>Ada</v>
      </c>
      <c r="BJ392" s="98" t="str">
        <f t="shared" si="66"/>
        <v>Ada</v>
      </c>
      <c r="BK392" s="96" t="str">
        <f t="shared" si="67"/>
        <v>Tidak Ada</v>
      </c>
      <c r="BL392" s="98" t="str">
        <f t="shared" si="33"/>
        <v>Tidak Lengkap</v>
      </c>
      <c r="BM392" s="98" t="str">
        <f t="shared" si="34"/>
        <v>Tidak Lengkap</v>
      </c>
    </row>
    <row r="393">
      <c r="A393" s="96" t="s">
        <v>86</v>
      </c>
      <c r="B393" s="97">
        <v>386.0</v>
      </c>
      <c r="C393" s="96" t="s">
        <v>3703</v>
      </c>
      <c r="D393" s="96" t="s">
        <v>3704</v>
      </c>
      <c r="E393" s="96" t="s">
        <v>3705</v>
      </c>
      <c r="F393" s="96" t="s">
        <v>3706</v>
      </c>
      <c r="G393" s="96" t="s">
        <v>3706</v>
      </c>
      <c r="H393" s="96" t="s">
        <v>3707</v>
      </c>
      <c r="I393" s="96" t="s">
        <v>3708</v>
      </c>
      <c r="J393" s="97">
        <v>2023.0</v>
      </c>
      <c r="K393" s="97" t="s">
        <v>223</v>
      </c>
      <c r="L393" s="96" t="s">
        <v>3709</v>
      </c>
      <c r="M393" s="161" t="s">
        <v>3710</v>
      </c>
      <c r="N393" s="96" t="s">
        <v>3711</v>
      </c>
      <c r="O393" s="96" t="s">
        <v>884</v>
      </c>
      <c r="P393" s="96" t="s">
        <v>647</v>
      </c>
      <c r="Q393" s="96" t="s">
        <v>300</v>
      </c>
      <c r="R393" s="96" t="s">
        <v>9</v>
      </c>
      <c r="S393" s="96" t="s">
        <v>594</v>
      </c>
      <c r="T393" s="96" t="s">
        <v>595</v>
      </c>
      <c r="U393" s="96" t="s">
        <v>594</v>
      </c>
      <c r="V393" s="96" t="s">
        <v>594</v>
      </c>
      <c r="W393" s="96" t="s">
        <v>594</v>
      </c>
      <c r="X393" s="96" t="s">
        <v>594</v>
      </c>
      <c r="Y393" s="96" t="s">
        <v>594</v>
      </c>
      <c r="Z393" s="96" t="s">
        <v>595</v>
      </c>
      <c r="AA393" s="96" t="s">
        <v>594</v>
      </c>
      <c r="AB393" s="96" t="s">
        <v>594</v>
      </c>
      <c r="AC393" s="96" t="s">
        <v>596</v>
      </c>
      <c r="AD393" s="96" t="s">
        <v>596</v>
      </c>
      <c r="AE393" s="96" t="s">
        <v>596</v>
      </c>
      <c r="AF393" s="96" t="s">
        <v>596</v>
      </c>
      <c r="AG393" s="96" t="s">
        <v>596</v>
      </c>
      <c r="AH393" s="96" t="s">
        <v>597</v>
      </c>
      <c r="AI393" s="96" t="s">
        <v>596</v>
      </c>
      <c r="AJ393" s="96" t="s">
        <v>229</v>
      </c>
      <c r="AK393" s="96" t="s">
        <v>596</v>
      </c>
      <c r="AL393" s="96" t="s">
        <v>596</v>
      </c>
      <c r="AM393" s="96" t="s">
        <v>596</v>
      </c>
      <c r="AN393" s="96" t="s">
        <v>370</v>
      </c>
      <c r="AO393" s="96" t="s">
        <v>3001</v>
      </c>
      <c r="AP393" s="96" t="s">
        <v>317</v>
      </c>
      <c r="AQ393" s="96"/>
      <c r="AR393" s="98"/>
      <c r="AS393" s="98"/>
      <c r="AT393" s="98"/>
      <c r="AU393" s="98"/>
      <c r="AV393" s="98"/>
      <c r="AW393" s="98"/>
      <c r="AX393" s="96" t="s">
        <v>231</v>
      </c>
      <c r="AY393" s="96"/>
      <c r="AZ393" s="105"/>
      <c r="BA393" s="114" t="s">
        <v>3712</v>
      </c>
      <c r="BB393" s="96" t="s">
        <v>3713</v>
      </c>
      <c r="BC393" s="100">
        <f t="shared" si="65"/>
        <v>9</v>
      </c>
      <c r="BD393" s="101"/>
      <c r="BE393" s="101"/>
      <c r="BF393" s="101"/>
      <c r="BG393" s="101"/>
      <c r="BH393" s="101"/>
      <c r="BI393" s="100" t="str">
        <f>IFERROR(__xludf.DUMMYFUNCTION("IF(OR(REGEXMATCH(I393,""Peraturan Walikota""),REGEXMATCH(I393,""Peraturan Bupati""),REGEXMATCH(I393,""PERATURAN BUPATI""),REGEXMATCH(I393,""PERATURAN WALIKOTA"")),""Ada"",""Tidak Ada"")"),"Ada")</f>
        <v>Ada</v>
      </c>
      <c r="BJ393" s="98" t="str">
        <f t="shared" si="66"/>
        <v>Tidak Ada</v>
      </c>
      <c r="BK393" s="96" t="str">
        <f t="shared" si="67"/>
        <v>Tidak Ada</v>
      </c>
      <c r="BL393" s="98" t="str">
        <f t="shared" si="33"/>
        <v>Tidak Lengkap</v>
      </c>
      <c r="BM393" s="98" t="str">
        <f t="shared" si="34"/>
        <v>Tidak Lengkap</v>
      </c>
    </row>
    <row r="394">
      <c r="A394" s="96" t="s">
        <v>86</v>
      </c>
      <c r="B394" s="97">
        <v>387.0</v>
      </c>
      <c r="C394" s="96" t="s">
        <v>3714</v>
      </c>
      <c r="D394" s="96" t="s">
        <v>3715</v>
      </c>
      <c r="E394" s="96" t="s">
        <v>3716</v>
      </c>
      <c r="F394" s="96">
        <v>8.5175128811E10</v>
      </c>
      <c r="G394" s="96">
        <v>8.114229444E9</v>
      </c>
      <c r="H394" s="96" t="s">
        <v>24</v>
      </c>
      <c r="I394" s="96" t="s">
        <v>3717</v>
      </c>
      <c r="J394" s="97">
        <v>2022.0</v>
      </c>
      <c r="K394" s="97" t="s">
        <v>223</v>
      </c>
      <c r="L394" s="96" t="s">
        <v>3718</v>
      </c>
      <c r="M394" s="161" t="s">
        <v>3719</v>
      </c>
      <c r="N394" s="96" t="s">
        <v>3720</v>
      </c>
      <c r="O394" s="96" t="s">
        <v>3721</v>
      </c>
      <c r="P394" s="96" t="s">
        <v>314</v>
      </c>
      <c r="Q394" s="96" t="s">
        <v>3722</v>
      </c>
      <c r="R394" s="96" t="s">
        <v>9</v>
      </c>
      <c r="S394" s="96" t="s">
        <v>9</v>
      </c>
      <c r="T394" s="96" t="s">
        <v>21</v>
      </c>
      <c r="U394" s="96" t="s">
        <v>21</v>
      </c>
      <c r="V394" s="96" t="s">
        <v>21</v>
      </c>
      <c r="W394" s="96" t="s">
        <v>21</v>
      </c>
      <c r="X394" s="96" t="s">
        <v>21</v>
      </c>
      <c r="Y394" s="96" t="s">
        <v>21</v>
      </c>
      <c r="Z394" s="96" t="s">
        <v>21</v>
      </c>
      <c r="AA394" s="96" t="s">
        <v>594</v>
      </c>
      <c r="AB394" s="96" t="s">
        <v>594</v>
      </c>
      <c r="AC394" s="96" t="s">
        <v>596</v>
      </c>
      <c r="AD394" s="96" t="s">
        <v>596</v>
      </c>
      <c r="AE394" s="96" t="s">
        <v>596</v>
      </c>
      <c r="AF394" s="96" t="s">
        <v>596</v>
      </c>
      <c r="AG394" s="96" t="s">
        <v>596</v>
      </c>
      <c r="AH394" s="96" t="s">
        <v>596</v>
      </c>
      <c r="AI394" s="96" t="s">
        <v>596</v>
      </c>
      <c r="AJ394" s="96" t="s">
        <v>596</v>
      </c>
      <c r="AK394" s="96" t="s">
        <v>596</v>
      </c>
      <c r="AL394" s="96" t="s">
        <v>596</v>
      </c>
      <c r="AM394" s="96" t="s">
        <v>596</v>
      </c>
      <c r="AN394" s="96"/>
      <c r="AO394" s="96">
        <v>48.0</v>
      </c>
      <c r="AP394" s="96" t="s">
        <v>3723</v>
      </c>
      <c r="AQ394" s="96"/>
      <c r="AR394" s="96">
        <v>36.0</v>
      </c>
      <c r="AS394" s="96">
        <v>36.0</v>
      </c>
      <c r="AT394" s="96">
        <v>11.0</v>
      </c>
      <c r="AU394" s="96">
        <v>13.0</v>
      </c>
      <c r="AV394" s="96">
        <v>5.0</v>
      </c>
      <c r="AW394" s="96">
        <v>14.0</v>
      </c>
      <c r="AX394" s="96">
        <v>28.0</v>
      </c>
      <c r="AY394" s="96">
        <v>48.0</v>
      </c>
      <c r="AZ394" s="105"/>
      <c r="BA394" s="114" t="s">
        <v>3724</v>
      </c>
      <c r="BB394" s="114" t="s">
        <v>3725</v>
      </c>
      <c r="BC394" s="100">
        <f t="shared" si="65"/>
        <v>11</v>
      </c>
      <c r="BD394" s="101"/>
      <c r="BE394" s="101"/>
      <c r="BF394" s="101"/>
      <c r="BG394" s="101"/>
      <c r="BH394" s="101"/>
      <c r="BI394" s="100" t="str">
        <f>IFERROR(__xludf.DUMMYFUNCTION("IF(OR(REGEXMATCH(I394,""Peraturan Walikota""),REGEXMATCH(I394,""Peraturan Bupati""),REGEXMATCH(I394,""PERATURAN BUPATI""),REGEXMATCH(I394,""PERATURAN WALIKOTA"")),""Ada"",""Tidak Ada"")"),"Ada")</f>
        <v>Ada</v>
      </c>
      <c r="BJ394" s="98" t="str">
        <f t="shared" si="66"/>
        <v>Ada</v>
      </c>
      <c r="BK394" s="96" t="str">
        <f t="shared" si="67"/>
        <v>Ada</v>
      </c>
      <c r="BL394" s="98" t="str">
        <f t="shared" si="33"/>
        <v>Tidak Lengkap</v>
      </c>
      <c r="BM394" s="98" t="str">
        <f t="shared" si="34"/>
        <v>Tidak Lengkap</v>
      </c>
    </row>
    <row r="395">
      <c r="A395" s="96" t="s">
        <v>86</v>
      </c>
      <c r="B395" s="97">
        <v>388.0</v>
      </c>
      <c r="C395" s="96" t="s">
        <v>3726</v>
      </c>
      <c r="D395" s="96" t="s">
        <v>3727</v>
      </c>
      <c r="E395" s="96" t="s">
        <v>3728</v>
      </c>
      <c r="F395" s="96">
        <v>8.519153037E10</v>
      </c>
      <c r="G395" s="96"/>
      <c r="H395" s="96" t="s">
        <v>11</v>
      </c>
      <c r="I395" s="96" t="s">
        <v>3729</v>
      </c>
      <c r="J395" s="97">
        <v>2024.0</v>
      </c>
      <c r="K395" s="97" t="s">
        <v>223</v>
      </c>
      <c r="L395" s="96" t="s">
        <v>3730</v>
      </c>
      <c r="M395" s="161" t="s">
        <v>3731</v>
      </c>
      <c r="N395" s="96" t="s">
        <v>3732</v>
      </c>
      <c r="O395" s="96" t="s">
        <v>276</v>
      </c>
      <c r="P395" s="96" t="s">
        <v>314</v>
      </c>
      <c r="Q395" s="96"/>
      <c r="R395" s="96" t="s">
        <v>9</v>
      </c>
      <c r="S395" s="96" t="s">
        <v>594</v>
      </c>
      <c r="T395" s="96" t="s">
        <v>594</v>
      </c>
      <c r="U395" s="96" t="s">
        <v>595</v>
      </c>
      <c r="V395" s="96" t="s">
        <v>595</v>
      </c>
      <c r="W395" s="96" t="s">
        <v>594</v>
      </c>
      <c r="X395" s="96" t="s">
        <v>594</v>
      </c>
      <c r="Y395" s="96" t="s">
        <v>594</v>
      </c>
      <c r="Z395" s="96" t="s">
        <v>595</v>
      </c>
      <c r="AA395" s="96" t="s">
        <v>594</v>
      </c>
      <c r="AB395" s="96" t="s">
        <v>594</v>
      </c>
      <c r="AC395" s="96" t="s">
        <v>596</v>
      </c>
      <c r="AD395" s="96" t="s">
        <v>596</v>
      </c>
      <c r="AE395" s="96" t="s">
        <v>596</v>
      </c>
      <c r="AF395" s="96" t="s">
        <v>596</v>
      </c>
      <c r="AG395" s="96" t="s">
        <v>596</v>
      </c>
      <c r="AH395" s="96" t="s">
        <v>596</v>
      </c>
      <c r="AI395" s="96" t="s">
        <v>596</v>
      </c>
      <c r="AJ395" s="96" t="s">
        <v>596</v>
      </c>
      <c r="AK395" s="96" t="s">
        <v>596</v>
      </c>
      <c r="AL395" s="96" t="s">
        <v>596</v>
      </c>
      <c r="AM395" s="96" t="s">
        <v>596</v>
      </c>
      <c r="AN395" s="96"/>
      <c r="AO395" s="96">
        <v>51.0</v>
      </c>
      <c r="AP395" s="96" t="s">
        <v>683</v>
      </c>
      <c r="AQ395" s="96"/>
      <c r="AR395" s="98"/>
      <c r="AS395" s="98"/>
      <c r="AT395" s="98"/>
      <c r="AU395" s="98"/>
      <c r="AV395" s="98"/>
      <c r="AW395" s="96"/>
      <c r="AX395" s="96"/>
      <c r="AY395" s="96" t="s">
        <v>231</v>
      </c>
      <c r="AZ395" s="105"/>
      <c r="BA395" s="114" t="s">
        <v>3733</v>
      </c>
      <c r="BB395" s="96"/>
      <c r="BC395" s="100">
        <f t="shared" si="65"/>
        <v>11</v>
      </c>
      <c r="BD395" s="101"/>
      <c r="BE395" s="101"/>
      <c r="BF395" s="101"/>
      <c r="BG395" s="101"/>
      <c r="BH395" s="101"/>
      <c r="BI395" s="100" t="str">
        <f>IFERROR(__xludf.DUMMYFUNCTION("IF(OR(REGEXMATCH(I395,""Peraturan Walikota""),REGEXMATCH(I395,""Peraturan Bupati""),REGEXMATCH(I395,""PERATURAN BUPATI""),REGEXMATCH(I395,""PERATURAN WALIKOTA"")),""Ada"",""Tidak Ada"")"),"Ada")</f>
        <v>Ada</v>
      </c>
      <c r="BJ395" s="98" t="str">
        <f t="shared" si="66"/>
        <v>Ada</v>
      </c>
      <c r="BK395" s="96" t="str">
        <f t="shared" si="67"/>
        <v>Ada</v>
      </c>
      <c r="BL395" s="98" t="str">
        <f t="shared" si="33"/>
        <v>Tidak Lengkap</v>
      </c>
      <c r="BM395" s="98" t="str">
        <f t="shared" si="34"/>
        <v>Tidak Lengkap</v>
      </c>
    </row>
    <row r="396">
      <c r="A396" s="96" t="s">
        <v>86</v>
      </c>
      <c r="B396" s="97">
        <v>389.0</v>
      </c>
      <c r="C396" s="96" t="s">
        <v>3734</v>
      </c>
      <c r="D396" s="96" t="s">
        <v>3735</v>
      </c>
      <c r="E396" s="96" t="s">
        <v>3736</v>
      </c>
      <c r="F396" s="96" t="s">
        <v>3737</v>
      </c>
      <c r="G396" s="96" t="s">
        <v>3737</v>
      </c>
      <c r="H396" s="96" t="s">
        <v>11</v>
      </c>
      <c r="I396" s="96" t="s">
        <v>3738</v>
      </c>
      <c r="J396" s="97">
        <v>2023.0</v>
      </c>
      <c r="K396" s="97" t="s">
        <v>223</v>
      </c>
      <c r="L396" s="96" t="s">
        <v>3739</v>
      </c>
      <c r="M396" s="161" t="s">
        <v>3740</v>
      </c>
      <c r="N396" s="96" t="s">
        <v>3741</v>
      </c>
      <c r="O396" s="96" t="s">
        <v>253</v>
      </c>
      <c r="P396" s="96" t="s">
        <v>647</v>
      </c>
      <c r="Q396" s="96" t="s">
        <v>300</v>
      </c>
      <c r="R396" s="96" t="s">
        <v>9</v>
      </c>
      <c r="S396" s="96" t="s">
        <v>21</v>
      </c>
      <c r="T396" s="96" t="s">
        <v>301</v>
      </c>
      <c r="U396" s="96" t="s">
        <v>21</v>
      </c>
      <c r="V396" s="96" t="s">
        <v>9</v>
      </c>
      <c r="W396" s="96" t="s">
        <v>301</v>
      </c>
      <c r="X396" s="96" t="s">
        <v>301</v>
      </c>
      <c r="Y396" s="96" t="s">
        <v>21</v>
      </c>
      <c r="Z396" s="96" t="s">
        <v>595</v>
      </c>
      <c r="AA396" s="96" t="s">
        <v>301</v>
      </c>
      <c r="AB396" s="96" t="s">
        <v>301</v>
      </c>
      <c r="AC396" s="96" t="s">
        <v>228</v>
      </c>
      <c r="AD396" s="96" t="s">
        <v>228</v>
      </c>
      <c r="AE396" s="96" t="s">
        <v>228</v>
      </c>
      <c r="AF396" s="96" t="s">
        <v>228</v>
      </c>
      <c r="AG396" s="96" t="s">
        <v>228</v>
      </c>
      <c r="AH396" s="96" t="s">
        <v>228</v>
      </c>
      <c r="AI396" s="96" t="s">
        <v>228</v>
      </c>
      <c r="AJ396" s="96" t="s">
        <v>228</v>
      </c>
      <c r="AK396" s="96" t="s">
        <v>228</v>
      </c>
      <c r="AL396" s="96" t="s">
        <v>228</v>
      </c>
      <c r="AM396" s="96" t="s">
        <v>228</v>
      </c>
      <c r="AN396" s="96"/>
      <c r="AO396" s="96">
        <v>39.0</v>
      </c>
      <c r="AP396" s="96" t="s">
        <v>1168</v>
      </c>
      <c r="AQ396" s="96"/>
      <c r="AR396" s="98"/>
      <c r="AS396" s="96"/>
      <c r="AT396" s="98"/>
      <c r="AU396" s="98"/>
      <c r="AV396" s="98"/>
      <c r="AW396" s="96"/>
      <c r="AX396" s="96" t="s">
        <v>279</v>
      </c>
      <c r="AY396" s="98"/>
      <c r="AZ396" s="105"/>
      <c r="BA396" s="114" t="s">
        <v>3742</v>
      </c>
      <c r="BB396" s="114" t="s">
        <v>3743</v>
      </c>
      <c r="BC396" s="100">
        <f t="shared" si="65"/>
        <v>11</v>
      </c>
      <c r="BD396" s="101"/>
      <c r="BE396" s="101"/>
      <c r="BF396" s="101"/>
      <c r="BG396" s="101"/>
      <c r="BH396" s="101"/>
      <c r="BI396" s="100" t="str">
        <f>IFERROR(__xludf.DUMMYFUNCTION("IF(OR(REGEXMATCH(I396,""Peraturan Walikota""),REGEXMATCH(I396,""Peraturan Bupati""),REGEXMATCH(I396,""PERATURAN BUPATI""),REGEXMATCH(I396,""PERATURAN WALIKOTA"")),""Ada"",""Tidak Ada"")"),"Ada")</f>
        <v>Ada</v>
      </c>
      <c r="BJ396" s="98" t="str">
        <f t="shared" si="66"/>
        <v>Ada</v>
      </c>
      <c r="BK396" s="96" t="str">
        <f t="shared" si="67"/>
        <v>Tidak Ada</v>
      </c>
      <c r="BL396" s="98" t="str">
        <f t="shared" si="33"/>
        <v>Tidak Lengkap</v>
      </c>
      <c r="BM396" s="98" t="str">
        <f t="shared" si="34"/>
        <v>Tidak Lengkap</v>
      </c>
    </row>
    <row r="397">
      <c r="A397" s="96" t="s">
        <v>86</v>
      </c>
      <c r="B397" s="97">
        <v>390.0</v>
      </c>
      <c r="C397" s="96" t="s">
        <v>3744</v>
      </c>
      <c r="D397" s="96" t="s">
        <v>237</v>
      </c>
      <c r="E397" s="96" t="s">
        <v>3745</v>
      </c>
      <c r="F397" s="96" t="s">
        <v>237</v>
      </c>
      <c r="G397" s="96" t="s">
        <v>237</v>
      </c>
      <c r="H397" s="96" t="s">
        <v>11</v>
      </c>
      <c r="I397" s="96" t="s">
        <v>3746</v>
      </c>
      <c r="J397" s="97">
        <v>2025.0</v>
      </c>
      <c r="K397" s="97" t="s">
        <v>223</v>
      </c>
      <c r="L397" s="96">
        <v>8.1248906892E10</v>
      </c>
      <c r="M397" s="161"/>
      <c r="N397" s="96" t="s">
        <v>3747</v>
      </c>
      <c r="O397" s="96" t="s">
        <v>253</v>
      </c>
      <c r="P397" s="96" t="s">
        <v>647</v>
      </c>
      <c r="Q397" s="96"/>
      <c r="R397" s="96" t="s">
        <v>21</v>
      </c>
      <c r="S397" s="96"/>
      <c r="T397" s="96" t="s">
        <v>21</v>
      </c>
      <c r="U397" s="96" t="s">
        <v>21</v>
      </c>
      <c r="V397" s="96" t="s">
        <v>9</v>
      </c>
      <c r="W397" s="96"/>
      <c r="X397" s="96"/>
      <c r="Y397" s="96" t="s">
        <v>21</v>
      </c>
      <c r="Z397" s="96" t="s">
        <v>9</v>
      </c>
      <c r="AA397" s="96" t="s">
        <v>9</v>
      </c>
      <c r="AB397" s="96" t="s">
        <v>9</v>
      </c>
      <c r="AC397" s="96" t="s">
        <v>228</v>
      </c>
      <c r="AD397" s="96" t="s">
        <v>228</v>
      </c>
      <c r="AE397" s="96" t="s">
        <v>228</v>
      </c>
      <c r="AF397" s="96" t="s">
        <v>228</v>
      </c>
      <c r="AG397" s="96" t="s">
        <v>228</v>
      </c>
      <c r="AH397" s="96"/>
      <c r="AI397" s="96"/>
      <c r="AJ397" s="96"/>
      <c r="AK397" s="96"/>
      <c r="AL397" s="96" t="s">
        <v>229</v>
      </c>
      <c r="AM397" s="96" t="s">
        <v>229</v>
      </c>
      <c r="AN397" s="96"/>
      <c r="AO397" s="96">
        <v>34.0</v>
      </c>
      <c r="AP397" s="96" t="s">
        <v>317</v>
      </c>
      <c r="AQ397" s="96"/>
      <c r="AR397" s="98"/>
      <c r="AS397" s="96"/>
      <c r="AT397" s="98"/>
      <c r="AU397" s="98"/>
      <c r="AV397" s="96"/>
      <c r="AW397" s="96"/>
      <c r="AX397" s="96"/>
      <c r="AY397" s="98"/>
      <c r="AZ397" s="114" t="s">
        <v>231</v>
      </c>
      <c r="BA397" s="105"/>
      <c r="BB397" s="114"/>
      <c r="BC397" s="100">
        <f t="shared" si="65"/>
        <v>5</v>
      </c>
      <c r="BD397" s="101"/>
      <c r="BE397" s="101"/>
      <c r="BF397" s="101"/>
      <c r="BG397" s="101"/>
      <c r="BH397" s="101"/>
      <c r="BI397" s="100" t="str">
        <f>IFERROR(__xludf.DUMMYFUNCTION("IF(OR(REGEXMATCH(I397,""Peraturan Walikota""),REGEXMATCH(I397,""Peraturan Bupati""),REGEXMATCH(I397,""PERATURAN BUPATI""),REGEXMATCH(I397,""PERATURAN WALIKOTA"")),""Ada"",""Tidak Ada"")"),"Ada")</f>
        <v>Ada</v>
      </c>
      <c r="BJ397" s="98" t="str">
        <f t="shared" si="66"/>
        <v>Ada</v>
      </c>
      <c r="BK397" s="96" t="str">
        <f t="shared" si="67"/>
        <v>Tidak Ada</v>
      </c>
      <c r="BL397" s="98" t="str">
        <f t="shared" si="33"/>
        <v>Tidak Lengkap</v>
      </c>
      <c r="BM397" s="98" t="str">
        <f t="shared" si="34"/>
        <v>Tidak Lengkap</v>
      </c>
    </row>
    <row r="398">
      <c r="A398" s="96" t="s">
        <v>86</v>
      </c>
      <c r="B398" s="97">
        <v>391.0</v>
      </c>
      <c r="C398" s="96" t="s">
        <v>3748</v>
      </c>
      <c r="D398" s="96" t="s">
        <v>3749</v>
      </c>
      <c r="E398" s="96" t="s">
        <v>3750</v>
      </c>
      <c r="F398" s="96" t="s">
        <v>237</v>
      </c>
      <c r="G398" s="96">
        <v>8.2196073288E10</v>
      </c>
      <c r="H398" s="96" t="s">
        <v>24</v>
      </c>
      <c r="I398" s="96" t="s">
        <v>3751</v>
      </c>
      <c r="J398" s="97">
        <v>2023.0</v>
      </c>
      <c r="K398" s="97" t="s">
        <v>387</v>
      </c>
      <c r="L398" s="96" t="s">
        <v>3752</v>
      </c>
      <c r="M398" s="161" t="s">
        <v>3753</v>
      </c>
      <c r="N398" s="96" t="s">
        <v>3754</v>
      </c>
      <c r="O398" s="96" t="s">
        <v>253</v>
      </c>
      <c r="P398" s="96" t="s">
        <v>314</v>
      </c>
      <c r="Q398" s="96" t="s">
        <v>3755</v>
      </c>
      <c r="R398" s="96" t="s">
        <v>21</v>
      </c>
      <c r="S398" s="96" t="s">
        <v>21</v>
      </c>
      <c r="T398" s="96" t="s">
        <v>21</v>
      </c>
      <c r="U398" s="96" t="s">
        <v>21</v>
      </c>
      <c r="V398" s="96" t="s">
        <v>301</v>
      </c>
      <c r="W398" s="96" t="s">
        <v>21</v>
      </c>
      <c r="X398" s="96" t="s">
        <v>21</v>
      </c>
      <c r="Y398" s="96" t="s">
        <v>21</v>
      </c>
      <c r="Z398" s="96" t="s">
        <v>21</v>
      </c>
      <c r="AA398" s="96" t="s">
        <v>21</v>
      </c>
      <c r="AB398" s="96" t="s">
        <v>9</v>
      </c>
      <c r="AC398" s="96" t="s">
        <v>228</v>
      </c>
      <c r="AD398" s="96" t="s">
        <v>228</v>
      </c>
      <c r="AE398" s="96" t="s">
        <v>229</v>
      </c>
      <c r="AF398" s="96" t="s">
        <v>229</v>
      </c>
      <c r="AG398" s="96" t="s">
        <v>229</v>
      </c>
      <c r="AH398" s="96" t="s">
        <v>228</v>
      </c>
      <c r="AI398" s="96" t="s">
        <v>228</v>
      </c>
      <c r="AJ398" s="96" t="s">
        <v>228</v>
      </c>
      <c r="AK398" s="96" t="s">
        <v>229</v>
      </c>
      <c r="AL398" s="96" t="s">
        <v>228</v>
      </c>
      <c r="AM398" s="96" t="s">
        <v>228</v>
      </c>
      <c r="AN398" s="96" t="s">
        <v>370</v>
      </c>
      <c r="AO398" s="96">
        <v>11.0</v>
      </c>
      <c r="AP398" s="96" t="s">
        <v>317</v>
      </c>
      <c r="AQ398" s="96"/>
      <c r="AR398" s="98"/>
      <c r="AS398" s="96"/>
      <c r="AT398" s="98"/>
      <c r="AU398" s="98"/>
      <c r="AV398" s="96"/>
      <c r="AW398" s="96"/>
      <c r="AX398" s="96" t="s">
        <v>231</v>
      </c>
      <c r="AY398" s="98"/>
      <c r="AZ398" s="105"/>
      <c r="BA398" s="114" t="s">
        <v>3756</v>
      </c>
      <c r="BB398" s="114" t="s">
        <v>3757</v>
      </c>
      <c r="BC398" s="100">
        <f t="shared" si="65"/>
        <v>7</v>
      </c>
      <c r="BD398" s="101"/>
      <c r="BE398" s="101"/>
      <c r="BF398" s="101"/>
      <c r="BG398" s="101"/>
      <c r="BH398" s="101"/>
      <c r="BI398" s="100" t="str">
        <f>IFERROR(__xludf.DUMMYFUNCTION("IF(OR(REGEXMATCH(I398,""Peraturan Walikota""),REGEXMATCH(I398,""Peraturan Bupati""),REGEXMATCH(I398,""PERATURAN BUPATI""),REGEXMATCH(I398,""PERATURAN WALIKOTA"")),""Ada"",""Tidak Ada"")"),"Ada")</f>
        <v>Ada</v>
      </c>
      <c r="BJ398" s="98" t="str">
        <f t="shared" si="66"/>
        <v>Ada</v>
      </c>
      <c r="BK398" s="96" t="str">
        <f t="shared" si="67"/>
        <v>Ada</v>
      </c>
      <c r="BL398" s="98" t="str">
        <f t="shared" si="33"/>
        <v>Tidak Lengkap</v>
      </c>
      <c r="BM398" s="98" t="str">
        <f t="shared" si="34"/>
        <v>Tidak Lengkap</v>
      </c>
    </row>
    <row r="399">
      <c r="A399" s="96" t="s">
        <v>86</v>
      </c>
      <c r="B399" s="97">
        <v>392.0</v>
      </c>
      <c r="C399" s="96" t="s">
        <v>3758</v>
      </c>
      <c r="D399" s="96" t="s">
        <v>3759</v>
      </c>
      <c r="E399" s="96" t="s">
        <v>3760</v>
      </c>
      <c r="F399" s="96">
        <v>8.2191673774E10</v>
      </c>
      <c r="G399" s="96">
        <v>8.114003322E9</v>
      </c>
      <c r="H399" s="96" t="s">
        <v>24</v>
      </c>
      <c r="I399" s="96" t="s">
        <v>3761</v>
      </c>
      <c r="J399" s="97">
        <v>2024.0</v>
      </c>
      <c r="K399" s="97" t="s">
        <v>223</v>
      </c>
      <c r="L399" s="96">
        <v>8.2191673774E10</v>
      </c>
      <c r="M399" s="161" t="s">
        <v>3762</v>
      </c>
      <c r="N399" s="96" t="s">
        <v>3763</v>
      </c>
      <c r="O399" s="96" t="s">
        <v>226</v>
      </c>
      <c r="P399" s="96" t="s">
        <v>330</v>
      </c>
      <c r="Q399" s="96"/>
      <c r="R399" s="96" t="s">
        <v>21</v>
      </c>
      <c r="S399" s="96" t="s">
        <v>21</v>
      </c>
      <c r="T399" s="96" t="s">
        <v>21</v>
      </c>
      <c r="U399" s="96" t="s">
        <v>21</v>
      </c>
      <c r="V399" s="96" t="s">
        <v>21</v>
      </c>
      <c r="W399" s="96" t="s">
        <v>21</v>
      </c>
      <c r="X399" s="96" t="s">
        <v>21</v>
      </c>
      <c r="Y399" s="96" t="s">
        <v>21</v>
      </c>
      <c r="Z399" s="96" t="s">
        <v>9</v>
      </c>
      <c r="AA399" s="96" t="s">
        <v>21</v>
      </c>
      <c r="AB399" s="96" t="s">
        <v>21</v>
      </c>
      <c r="AC399" s="96" t="s">
        <v>228</v>
      </c>
      <c r="AD399" s="96" t="s">
        <v>228</v>
      </c>
      <c r="AE399" s="96" t="s">
        <v>228</v>
      </c>
      <c r="AF399" s="96" t="s">
        <v>228</v>
      </c>
      <c r="AG399" s="96" t="s">
        <v>228</v>
      </c>
      <c r="AH399" s="96" t="s">
        <v>228</v>
      </c>
      <c r="AI399" s="96" t="s">
        <v>229</v>
      </c>
      <c r="AJ399" s="96" t="s">
        <v>228</v>
      </c>
      <c r="AK399" s="96" t="s">
        <v>229</v>
      </c>
      <c r="AL399" s="96" t="s">
        <v>228</v>
      </c>
      <c r="AM399" s="96" t="s">
        <v>228</v>
      </c>
      <c r="AN399" s="96" t="s">
        <v>3764</v>
      </c>
      <c r="AO399" s="96">
        <v>82.0</v>
      </c>
      <c r="AP399" s="96" t="s">
        <v>3765</v>
      </c>
      <c r="AQ399" s="96"/>
      <c r="AR399" s="96"/>
      <c r="AS399" s="96"/>
      <c r="AT399" s="98"/>
      <c r="AU399" s="98"/>
      <c r="AV399" s="96"/>
      <c r="AW399" s="96" t="s">
        <v>279</v>
      </c>
      <c r="AX399" s="96"/>
      <c r="AY399" s="98"/>
      <c r="AZ399" s="105"/>
      <c r="BA399" s="114" t="s">
        <v>3766</v>
      </c>
      <c r="BB399" s="114" t="s">
        <v>3767</v>
      </c>
      <c r="BC399" s="100">
        <f t="shared" si="65"/>
        <v>9</v>
      </c>
      <c r="BD399" s="101"/>
      <c r="BE399" s="101"/>
      <c r="BF399" s="101"/>
      <c r="BG399" s="101"/>
      <c r="BH399" s="101"/>
      <c r="BI399" s="100" t="str">
        <f>IFERROR(__xludf.DUMMYFUNCTION("IF(OR(REGEXMATCH(I399,""Peraturan Walikota""),REGEXMATCH(I399,""Peraturan Bupati""),REGEXMATCH(I399,""PERATURAN BUPATI""),REGEXMATCH(I399,""PERATURAN WALIKOTA"")),""Ada"",""Tidak Ada"")"),"Ada")</f>
        <v>Ada</v>
      </c>
      <c r="BJ399" s="98" t="str">
        <f t="shared" si="66"/>
        <v>Ada</v>
      </c>
      <c r="BK399" s="96" t="str">
        <f t="shared" si="67"/>
        <v>Ada</v>
      </c>
      <c r="BL399" s="98" t="str">
        <f t="shared" si="33"/>
        <v>Tidak Lengkap</v>
      </c>
      <c r="BM399" s="98" t="str">
        <f t="shared" si="34"/>
        <v>Tidak Lengkap</v>
      </c>
    </row>
    <row r="400">
      <c r="A400" s="96" t="s">
        <v>86</v>
      </c>
      <c r="B400" s="97">
        <v>393.0</v>
      </c>
      <c r="C400" s="96" t="s">
        <v>3768</v>
      </c>
      <c r="D400" s="96" t="s">
        <v>3769</v>
      </c>
      <c r="E400" s="96" t="s">
        <v>3770</v>
      </c>
      <c r="F400" s="96">
        <v>8.5298921339E10</v>
      </c>
      <c r="G400" s="96">
        <v>8.5298921339E10</v>
      </c>
      <c r="H400" s="96" t="s">
        <v>3771</v>
      </c>
      <c r="I400" s="96"/>
      <c r="J400" s="97"/>
      <c r="K400" s="97"/>
      <c r="L400" s="96" t="s">
        <v>3772</v>
      </c>
      <c r="M400" s="161" t="s">
        <v>3773</v>
      </c>
      <c r="N400" s="96" t="s">
        <v>3774</v>
      </c>
      <c r="O400" s="96" t="s">
        <v>253</v>
      </c>
      <c r="P400" s="96" t="s">
        <v>9</v>
      </c>
      <c r="Q400" s="96" t="s">
        <v>3775</v>
      </c>
      <c r="R400" s="96"/>
      <c r="S400" s="96" t="s">
        <v>9</v>
      </c>
      <c r="T400" s="96" t="s">
        <v>9</v>
      </c>
      <c r="U400" s="96" t="s">
        <v>21</v>
      </c>
      <c r="V400" s="96" t="s">
        <v>9</v>
      </c>
      <c r="W400" s="96" t="s">
        <v>9</v>
      </c>
      <c r="X400" s="96" t="s">
        <v>301</v>
      </c>
      <c r="Y400" s="96" t="s">
        <v>9</v>
      </c>
      <c r="Z400" s="96" t="s">
        <v>9</v>
      </c>
      <c r="AA400" s="96" t="s">
        <v>9</v>
      </c>
      <c r="AB400" s="96" t="s">
        <v>9</v>
      </c>
      <c r="AC400" s="96" t="s">
        <v>228</v>
      </c>
      <c r="AD400" s="96" t="s">
        <v>228</v>
      </c>
      <c r="AE400" s="96" t="s">
        <v>228</v>
      </c>
      <c r="AF400" s="96" t="s">
        <v>228</v>
      </c>
      <c r="AG400" s="96" t="s">
        <v>228</v>
      </c>
      <c r="AH400" s="96" t="s">
        <v>228</v>
      </c>
      <c r="AI400" s="96" t="s">
        <v>228</v>
      </c>
      <c r="AJ400" s="96" t="s">
        <v>228</v>
      </c>
      <c r="AK400" s="96" t="s">
        <v>228</v>
      </c>
      <c r="AL400" s="96" t="s">
        <v>228</v>
      </c>
      <c r="AM400" s="96" t="s">
        <v>228</v>
      </c>
      <c r="AN400" s="96" t="s">
        <v>370</v>
      </c>
      <c r="AO400" s="96" t="s">
        <v>3776</v>
      </c>
      <c r="AP400" s="96" t="s">
        <v>317</v>
      </c>
      <c r="AQ400" s="96"/>
      <c r="AR400" s="96"/>
      <c r="AS400" s="96"/>
      <c r="AT400" s="96"/>
      <c r="AU400" s="96"/>
      <c r="AV400" s="96"/>
      <c r="AW400" s="96"/>
      <c r="AX400" s="96"/>
      <c r="AY400" s="96"/>
      <c r="AZ400" s="105"/>
      <c r="BA400" s="114" t="s">
        <v>3777</v>
      </c>
      <c r="BB400" s="114"/>
      <c r="BC400" s="100"/>
      <c r="BD400" s="101"/>
      <c r="BE400" s="101"/>
      <c r="BF400" s="101"/>
      <c r="BG400" s="101"/>
      <c r="BH400" s="101"/>
      <c r="BI400" s="100" t="str">
        <f>IFERROR(__xludf.DUMMYFUNCTION("IF(OR(REGEXMATCH(I400,""Peraturan Walikota""),REGEXMATCH(I400,""Peraturan Bupati""),REGEXMATCH(I400,""PERATURAN BUPATI""),REGEXMATCH(I400,""PERATURAN WALIKOTA"")),""Ada"",""Tidak Ada"")"),"Tidak Ada")</f>
        <v>Tidak Ada</v>
      </c>
      <c r="BJ400" s="98" t="str">
        <f t="shared" si="66"/>
        <v>Ada</v>
      </c>
      <c r="BK400" s="96" t="str">
        <f t="shared" si="67"/>
        <v>Ada</v>
      </c>
      <c r="BL400" s="98" t="str">
        <f t="shared" si="33"/>
        <v>Tidak Lengkap</v>
      </c>
      <c r="BM400" s="98" t="str">
        <f t="shared" si="34"/>
        <v>Tidak Lengkap</v>
      </c>
    </row>
    <row r="401">
      <c r="A401" s="96" t="s">
        <v>86</v>
      </c>
      <c r="B401" s="97">
        <v>394.0</v>
      </c>
      <c r="C401" s="96" t="s">
        <v>3778</v>
      </c>
      <c r="D401" s="96" t="s">
        <v>3779</v>
      </c>
      <c r="E401" s="96" t="s">
        <v>3780</v>
      </c>
      <c r="F401" s="96">
        <v>8.1244513385E10</v>
      </c>
      <c r="G401" s="96">
        <v>8.1242513385E10</v>
      </c>
      <c r="H401" s="96" t="s">
        <v>3771</v>
      </c>
      <c r="I401" s="96"/>
      <c r="J401" s="97"/>
      <c r="K401" s="97"/>
      <c r="L401" s="96">
        <v>8.1241201033E10</v>
      </c>
      <c r="M401" s="161" t="s">
        <v>3781</v>
      </c>
      <c r="N401" s="96"/>
      <c r="O401" s="96" t="s">
        <v>276</v>
      </c>
      <c r="P401" s="96" t="s">
        <v>277</v>
      </c>
      <c r="Q401" s="96" t="s">
        <v>277</v>
      </c>
      <c r="R401" s="96"/>
      <c r="S401" s="96" t="s">
        <v>21</v>
      </c>
      <c r="T401" s="96" t="s">
        <v>9</v>
      </c>
      <c r="U401" s="96" t="s">
        <v>21</v>
      </c>
      <c r="V401" s="96" t="s">
        <v>9</v>
      </c>
      <c r="W401" s="96" t="s">
        <v>21</v>
      </c>
      <c r="X401" s="96" t="s">
        <v>21</v>
      </c>
      <c r="Y401" s="96" t="s">
        <v>21</v>
      </c>
      <c r="Z401" s="96" t="s">
        <v>9</v>
      </c>
      <c r="AA401" s="96" t="s">
        <v>9</v>
      </c>
      <c r="AB401" s="96" t="s">
        <v>9</v>
      </c>
      <c r="AC401" s="96" t="s">
        <v>228</v>
      </c>
      <c r="AD401" s="96" t="s">
        <v>228</v>
      </c>
      <c r="AE401" s="96" t="s">
        <v>228</v>
      </c>
      <c r="AF401" s="96" t="s">
        <v>229</v>
      </c>
      <c r="AG401" s="96" t="s">
        <v>229</v>
      </c>
      <c r="AH401" s="96" t="s">
        <v>228</v>
      </c>
      <c r="AI401" s="96" t="s">
        <v>229</v>
      </c>
      <c r="AJ401" s="96" t="s">
        <v>229</v>
      </c>
      <c r="AK401" s="96" t="s">
        <v>229</v>
      </c>
      <c r="AL401" s="96" t="s">
        <v>228</v>
      </c>
      <c r="AM401" s="96" t="s">
        <v>228</v>
      </c>
      <c r="AN401" s="96" t="s">
        <v>3782</v>
      </c>
      <c r="AO401" s="96">
        <v>13.0</v>
      </c>
      <c r="AP401" s="96" t="s">
        <v>3783</v>
      </c>
      <c r="AQ401" s="96"/>
      <c r="AR401" s="96"/>
      <c r="AS401" s="96"/>
      <c r="AT401" s="96"/>
      <c r="AU401" s="96"/>
      <c r="AV401" s="96"/>
      <c r="AW401" s="96"/>
      <c r="AX401" s="96"/>
      <c r="AY401" s="96"/>
      <c r="AZ401" s="105"/>
      <c r="BA401" s="114" t="s">
        <v>3784</v>
      </c>
      <c r="BB401" s="114"/>
      <c r="BC401" s="100"/>
      <c r="BD401" s="101"/>
      <c r="BE401" s="101"/>
      <c r="BF401" s="101"/>
      <c r="BG401" s="101"/>
      <c r="BH401" s="101"/>
      <c r="BI401" s="100" t="str">
        <f>IFERROR(__xludf.DUMMYFUNCTION("IF(OR(REGEXMATCH(I401,""Peraturan Walikota""),REGEXMATCH(I401,""Peraturan Bupati""),REGEXMATCH(I401,""PERATURAN BUPATI""),REGEXMATCH(I401,""PERATURAN WALIKOTA"")),""Ada"",""Tidak Ada"")"),"Tidak Ada")</f>
        <v>Tidak Ada</v>
      </c>
      <c r="BJ401" s="98" t="str">
        <f t="shared" si="66"/>
        <v>Ada</v>
      </c>
      <c r="BK401" s="96" t="str">
        <f t="shared" si="67"/>
        <v>Ada</v>
      </c>
      <c r="BL401" s="98" t="str">
        <f t="shared" si="33"/>
        <v>Tidak Lengkap</v>
      </c>
      <c r="BM401" s="98" t="str">
        <f t="shared" si="34"/>
        <v>Tidak Lengkap</v>
      </c>
    </row>
    <row r="402">
      <c r="A402" s="96" t="s">
        <v>89</v>
      </c>
      <c r="B402" s="97">
        <v>395.0</v>
      </c>
      <c r="C402" s="96" t="s">
        <v>3785</v>
      </c>
      <c r="D402" s="96" t="s">
        <v>3786</v>
      </c>
      <c r="E402" s="96" t="s">
        <v>3787</v>
      </c>
      <c r="F402" s="96" t="s">
        <v>3788</v>
      </c>
      <c r="G402" s="96" t="s">
        <v>3788</v>
      </c>
      <c r="H402" s="96" t="s">
        <v>11</v>
      </c>
      <c r="I402" s="96" t="s">
        <v>3789</v>
      </c>
      <c r="J402" s="97">
        <v>2019.0</v>
      </c>
      <c r="K402" s="97" t="s">
        <v>223</v>
      </c>
      <c r="L402" s="96" t="s">
        <v>3790</v>
      </c>
      <c r="M402" s="96" t="s">
        <v>3791</v>
      </c>
      <c r="N402" s="96" t="s">
        <v>3792</v>
      </c>
      <c r="O402" s="96" t="s">
        <v>253</v>
      </c>
      <c r="P402" s="96" t="s">
        <v>277</v>
      </c>
      <c r="Q402" s="96" t="s">
        <v>3793</v>
      </c>
      <c r="R402" s="96" t="s">
        <v>9</v>
      </c>
      <c r="S402" s="96" t="s">
        <v>21</v>
      </c>
      <c r="T402" s="96" t="s">
        <v>21</v>
      </c>
      <c r="U402" s="96" t="s">
        <v>9</v>
      </c>
      <c r="V402" s="96" t="s">
        <v>21</v>
      </c>
      <c r="W402" s="96" t="s">
        <v>21</v>
      </c>
      <c r="X402" s="96" t="s">
        <v>21</v>
      </c>
      <c r="Y402" s="96" t="s">
        <v>21</v>
      </c>
      <c r="Z402" s="96" t="s">
        <v>9</v>
      </c>
      <c r="AA402" s="96" t="s">
        <v>21</v>
      </c>
      <c r="AB402" s="96" t="s">
        <v>21</v>
      </c>
      <c r="AC402" s="96" t="s">
        <v>228</v>
      </c>
      <c r="AD402" s="96" t="s">
        <v>228</v>
      </c>
      <c r="AE402" s="96" t="s">
        <v>228</v>
      </c>
      <c r="AF402" s="96" t="s">
        <v>228</v>
      </c>
      <c r="AG402" s="96" t="s">
        <v>229</v>
      </c>
      <c r="AH402" s="96" t="s">
        <v>228</v>
      </c>
      <c r="AI402" s="96" t="s">
        <v>229</v>
      </c>
      <c r="AJ402" s="96" t="s">
        <v>228</v>
      </c>
      <c r="AK402" s="96" t="s">
        <v>229</v>
      </c>
      <c r="AL402" s="96" t="s">
        <v>228</v>
      </c>
      <c r="AM402" s="96" t="s">
        <v>228</v>
      </c>
      <c r="AN402" s="96" t="s">
        <v>370</v>
      </c>
      <c r="AO402" s="96">
        <v>32.0</v>
      </c>
      <c r="AP402" s="96" t="s">
        <v>3794</v>
      </c>
      <c r="AQ402" s="98"/>
      <c r="AR402" s="98"/>
      <c r="AS402" s="98"/>
      <c r="AT402" s="96" t="s">
        <v>231</v>
      </c>
      <c r="AU402" s="98"/>
      <c r="AV402" s="98"/>
      <c r="AW402" s="98"/>
      <c r="AX402" s="98"/>
      <c r="AY402" s="98"/>
      <c r="AZ402" s="105"/>
      <c r="BA402" s="96" t="s">
        <v>3795</v>
      </c>
      <c r="BB402" s="98"/>
      <c r="BC402" s="100">
        <f t="shared" ref="BC402:BC418" si="68">COUNTIF(AC402:AM402,"Sudah")</f>
        <v>8</v>
      </c>
      <c r="BD402" s="101"/>
      <c r="BE402" s="101"/>
      <c r="BF402" s="101"/>
      <c r="BG402" s="101"/>
      <c r="BH402" s="101"/>
      <c r="BI402" s="100" t="str">
        <f>IFERROR(__xludf.DUMMYFUNCTION("IF(OR(REGEXMATCH(I402,""Peraturan Walikota""),REGEXMATCH(I402,""Peraturan Bupati""),REGEXMATCH(I402,""PERATURAN BUPATI""),REGEXMATCH(I402,""PERATURAN WALIKOTA"")),""Ada"",""Tidak Ada"")"),"Ada")</f>
        <v>Ada</v>
      </c>
      <c r="BJ402" s="98" t="str">
        <f t="shared" si="66"/>
        <v>Ada</v>
      </c>
      <c r="BK402" s="96" t="str">
        <f t="shared" si="67"/>
        <v>Ada</v>
      </c>
      <c r="BL402" s="98" t="str">
        <f t="shared" si="33"/>
        <v>Tidak Lengkap</v>
      </c>
      <c r="BM402" s="98" t="str">
        <f t="shared" si="34"/>
        <v>Tidak Lengkap</v>
      </c>
    </row>
    <row r="403">
      <c r="A403" s="96" t="s">
        <v>89</v>
      </c>
      <c r="B403" s="97">
        <v>396.0</v>
      </c>
      <c r="C403" s="96" t="s">
        <v>3796</v>
      </c>
      <c r="D403" s="96" t="s">
        <v>3797</v>
      </c>
      <c r="E403" s="96" t="s">
        <v>3798</v>
      </c>
      <c r="F403" s="96">
        <v>8.2117381773E10</v>
      </c>
      <c r="G403" s="96">
        <v>8.2188303322E10</v>
      </c>
      <c r="H403" s="96" t="s">
        <v>3799</v>
      </c>
      <c r="I403" s="96" t="s">
        <v>3800</v>
      </c>
      <c r="J403" s="97">
        <v>2020.0</v>
      </c>
      <c r="K403" s="97" t="s">
        <v>223</v>
      </c>
      <c r="L403" s="96">
        <v>8.2117381773E10</v>
      </c>
      <c r="M403" s="96" t="s">
        <v>3801</v>
      </c>
      <c r="N403" s="96" t="s">
        <v>3802</v>
      </c>
      <c r="O403" s="96" t="s">
        <v>286</v>
      </c>
      <c r="P403" s="96" t="s">
        <v>287</v>
      </c>
      <c r="Q403" s="96"/>
      <c r="R403" s="96" t="s">
        <v>9</v>
      </c>
      <c r="S403" s="96" t="s">
        <v>9</v>
      </c>
      <c r="T403" s="96" t="s">
        <v>9</v>
      </c>
      <c r="U403" s="96" t="s">
        <v>21</v>
      </c>
      <c r="V403" s="96" t="s">
        <v>21</v>
      </c>
      <c r="W403" s="96" t="s">
        <v>21</v>
      </c>
      <c r="X403" s="96" t="s">
        <v>21</v>
      </c>
      <c r="Y403" s="96" t="s">
        <v>21</v>
      </c>
      <c r="Z403" s="96" t="s">
        <v>21</v>
      </c>
      <c r="AA403" s="96" t="s">
        <v>21</v>
      </c>
      <c r="AB403" s="96" t="s">
        <v>21</v>
      </c>
      <c r="AC403" s="96" t="s">
        <v>228</v>
      </c>
      <c r="AD403" s="96" t="s">
        <v>228</v>
      </c>
      <c r="AE403" s="96" t="s">
        <v>228</v>
      </c>
      <c r="AF403" s="96" t="s">
        <v>228</v>
      </c>
      <c r="AG403" s="96" t="s">
        <v>228</v>
      </c>
      <c r="AH403" s="96" t="s">
        <v>229</v>
      </c>
      <c r="AI403" s="96" t="s">
        <v>229</v>
      </c>
      <c r="AJ403" s="96" t="s">
        <v>228</v>
      </c>
      <c r="AK403" s="96" t="s">
        <v>229</v>
      </c>
      <c r="AL403" s="96" t="s">
        <v>228</v>
      </c>
      <c r="AM403" s="96" t="s">
        <v>228</v>
      </c>
      <c r="AN403" s="96"/>
      <c r="AO403" s="96" t="s">
        <v>3803</v>
      </c>
      <c r="AP403" s="96" t="s">
        <v>278</v>
      </c>
      <c r="AQ403" s="96"/>
      <c r="AR403" s="105"/>
      <c r="AS403" s="105"/>
      <c r="AT403" s="96"/>
      <c r="AU403" s="96" t="s">
        <v>231</v>
      </c>
      <c r="AV403" s="96"/>
      <c r="AW403" s="98"/>
      <c r="AX403" s="98"/>
      <c r="AY403" s="98"/>
      <c r="AZ403" s="105"/>
      <c r="BA403" s="96" t="s">
        <v>3804</v>
      </c>
      <c r="BB403" s="96" t="s">
        <v>3805</v>
      </c>
      <c r="BC403" s="100">
        <f t="shared" si="68"/>
        <v>8</v>
      </c>
      <c r="BD403" s="101"/>
      <c r="BE403" s="101"/>
      <c r="BF403" s="101"/>
      <c r="BG403" s="101"/>
      <c r="BH403" s="101"/>
      <c r="BI403" s="100" t="str">
        <f>IFERROR(__xludf.DUMMYFUNCTION("IF(OR(REGEXMATCH(I403,""Peraturan Walikota""),REGEXMATCH(I403,""Peraturan Bupati""),REGEXMATCH(I403,""PERATURAN BUPATI""),REGEXMATCH(I403,""PERATURAN WALIKOTA"")),""Ada"",""Tidak Ada"")"),"Ada")</f>
        <v>Ada</v>
      </c>
      <c r="BJ403" s="98" t="str">
        <f t="shared" si="66"/>
        <v>Ada</v>
      </c>
      <c r="BK403" s="96" t="str">
        <f t="shared" si="67"/>
        <v>Tidak Ada</v>
      </c>
      <c r="BL403" s="98" t="str">
        <f t="shared" si="33"/>
        <v>Lengkap</v>
      </c>
      <c r="BM403" s="98" t="str">
        <f t="shared" si="34"/>
        <v>Tidak Lengkap</v>
      </c>
    </row>
    <row r="404">
      <c r="A404" s="96" t="s">
        <v>89</v>
      </c>
      <c r="B404" s="97">
        <v>397.0</v>
      </c>
      <c r="C404" s="96" t="s">
        <v>3806</v>
      </c>
      <c r="D404" s="96" t="s">
        <v>3807</v>
      </c>
      <c r="E404" s="96" t="s">
        <v>3808</v>
      </c>
      <c r="F404" s="96">
        <v>8.5341502837E10</v>
      </c>
      <c r="G404" s="96">
        <v>8.534150287E9</v>
      </c>
      <c r="H404" s="96" t="s">
        <v>11</v>
      </c>
      <c r="I404" s="96" t="s">
        <v>3809</v>
      </c>
      <c r="J404" s="97">
        <v>2021.0</v>
      </c>
      <c r="K404" s="97" t="s">
        <v>387</v>
      </c>
      <c r="L404" s="96">
        <v>8.5341502837E10</v>
      </c>
      <c r="M404" s="96" t="s">
        <v>3810</v>
      </c>
      <c r="N404" s="96" t="s">
        <v>3811</v>
      </c>
      <c r="O404" s="96" t="s">
        <v>884</v>
      </c>
      <c r="P404" s="96" t="s">
        <v>647</v>
      </c>
      <c r="Q404" s="96" t="s">
        <v>300</v>
      </c>
      <c r="R404" s="96" t="s">
        <v>21</v>
      </c>
      <c r="S404" s="96" t="s">
        <v>21</v>
      </c>
      <c r="T404" s="96" t="s">
        <v>21</v>
      </c>
      <c r="U404" s="96" t="s">
        <v>21</v>
      </c>
      <c r="V404" s="96" t="s">
        <v>21</v>
      </c>
      <c r="W404" s="96" t="s">
        <v>21</v>
      </c>
      <c r="X404" s="96" t="s">
        <v>21</v>
      </c>
      <c r="Y404" s="96" t="s">
        <v>21</v>
      </c>
      <c r="Z404" s="96" t="s">
        <v>21</v>
      </c>
      <c r="AA404" s="96" t="s">
        <v>21</v>
      </c>
      <c r="AB404" s="96" t="s">
        <v>21</v>
      </c>
      <c r="AC404" s="96" t="s">
        <v>228</v>
      </c>
      <c r="AD404" s="96" t="s">
        <v>228</v>
      </c>
      <c r="AE404" s="96" t="s">
        <v>228</v>
      </c>
      <c r="AF404" s="96" t="s">
        <v>228</v>
      </c>
      <c r="AG404" s="96" t="s">
        <v>229</v>
      </c>
      <c r="AH404" s="96" t="s">
        <v>229</v>
      </c>
      <c r="AI404" s="96" t="s">
        <v>229</v>
      </c>
      <c r="AJ404" s="96" t="s">
        <v>229</v>
      </c>
      <c r="AK404" s="96" t="s">
        <v>229</v>
      </c>
      <c r="AL404" s="96" t="s">
        <v>228</v>
      </c>
      <c r="AM404" s="96" t="s">
        <v>228</v>
      </c>
      <c r="AN404" s="96" t="s">
        <v>3812</v>
      </c>
      <c r="AO404" s="96">
        <v>8.0</v>
      </c>
      <c r="AP404" s="96" t="s">
        <v>317</v>
      </c>
      <c r="AQ404" s="98"/>
      <c r="AR404" s="98"/>
      <c r="AS404" s="98"/>
      <c r="AT404" s="96"/>
      <c r="AU404" s="98"/>
      <c r="AV404" s="96" t="s">
        <v>231</v>
      </c>
      <c r="AW404" s="98"/>
      <c r="AX404" s="98"/>
      <c r="AY404" s="98"/>
      <c r="AZ404" s="105"/>
      <c r="BA404" s="114" t="s">
        <v>290</v>
      </c>
      <c r="BB404" s="96" t="s">
        <v>3813</v>
      </c>
      <c r="BC404" s="100">
        <f t="shared" si="68"/>
        <v>6</v>
      </c>
      <c r="BD404" s="101"/>
      <c r="BE404" s="101"/>
      <c r="BF404" s="101"/>
      <c r="BG404" s="101"/>
      <c r="BH404" s="101"/>
      <c r="BI404" s="100" t="str">
        <f>IFERROR(__xludf.DUMMYFUNCTION("IF(OR(REGEXMATCH(I404,""Peraturan Walikota""),REGEXMATCH(I404,""Peraturan Bupati""),REGEXMATCH(I404,""PERATURAN BUPATI""),REGEXMATCH(I404,""PERATURAN WALIKOTA"")),""Ada"",""Tidak Ada"")"),"Ada")</f>
        <v>Ada</v>
      </c>
      <c r="BJ404" s="98" t="str">
        <f t="shared" si="66"/>
        <v>Tidak Ada</v>
      </c>
      <c r="BK404" s="96" t="str">
        <f t="shared" si="67"/>
        <v>Tidak Ada</v>
      </c>
      <c r="BL404" s="98" t="str">
        <f t="shared" si="33"/>
        <v>Tidak Lengkap</v>
      </c>
      <c r="BM404" s="98" t="str">
        <f t="shared" si="34"/>
        <v>Tidak Lengkap</v>
      </c>
    </row>
    <row r="405">
      <c r="A405" s="96" t="s">
        <v>89</v>
      </c>
      <c r="B405" s="97">
        <v>398.0</v>
      </c>
      <c r="C405" s="96" t="s">
        <v>3814</v>
      </c>
      <c r="D405" s="96" t="s">
        <v>3815</v>
      </c>
      <c r="E405" s="96" t="s">
        <v>3816</v>
      </c>
      <c r="F405" s="96">
        <v>8.5242194948E10</v>
      </c>
      <c r="G405" s="96"/>
      <c r="H405" s="96" t="s">
        <v>11</v>
      </c>
      <c r="I405" s="96" t="s">
        <v>3817</v>
      </c>
      <c r="J405" s="97">
        <v>2021.0</v>
      </c>
      <c r="K405" s="97" t="s">
        <v>223</v>
      </c>
      <c r="L405" s="96">
        <v>8.5242194948E10</v>
      </c>
      <c r="M405" s="96"/>
      <c r="N405" s="96" t="s">
        <v>449</v>
      </c>
      <c r="O405" s="96" t="s">
        <v>276</v>
      </c>
      <c r="P405" s="96" t="s">
        <v>3818</v>
      </c>
      <c r="Q405" s="96" t="s">
        <v>300</v>
      </c>
      <c r="R405" s="96" t="s">
        <v>9</v>
      </c>
      <c r="S405" s="96" t="s">
        <v>21</v>
      </c>
      <c r="T405" s="96" t="s">
        <v>21</v>
      </c>
      <c r="U405" s="96" t="s">
        <v>21</v>
      </c>
      <c r="V405" s="96" t="s">
        <v>21</v>
      </c>
      <c r="W405" s="96" t="s">
        <v>21</v>
      </c>
      <c r="X405" s="96" t="s">
        <v>21</v>
      </c>
      <c r="Y405" s="96" t="s">
        <v>21</v>
      </c>
      <c r="Z405" s="96" t="s">
        <v>21</v>
      </c>
      <c r="AA405" s="96" t="s">
        <v>21</v>
      </c>
      <c r="AB405" s="96" t="s">
        <v>21</v>
      </c>
      <c r="AC405" s="96" t="s">
        <v>228</v>
      </c>
      <c r="AD405" s="96" t="s">
        <v>228</v>
      </c>
      <c r="AE405" s="96" t="s">
        <v>228</v>
      </c>
      <c r="AF405" s="96" t="s">
        <v>228</v>
      </c>
      <c r="AG405" s="96" t="s">
        <v>228</v>
      </c>
      <c r="AH405" s="96" t="s">
        <v>228</v>
      </c>
      <c r="AI405" s="96" t="s">
        <v>229</v>
      </c>
      <c r="AJ405" s="96" t="s">
        <v>228</v>
      </c>
      <c r="AK405" s="96" t="s">
        <v>229</v>
      </c>
      <c r="AL405" s="96" t="s">
        <v>229</v>
      </c>
      <c r="AM405" s="96" t="s">
        <v>229</v>
      </c>
      <c r="AN405" s="96" t="s">
        <v>370</v>
      </c>
      <c r="AO405" s="96">
        <v>40.0</v>
      </c>
      <c r="AP405" s="96" t="s">
        <v>317</v>
      </c>
      <c r="AQ405" s="98"/>
      <c r="AR405" s="98"/>
      <c r="AS405" s="98"/>
      <c r="AT405" s="96"/>
      <c r="AU405" s="98"/>
      <c r="AV405" s="96" t="s">
        <v>3819</v>
      </c>
      <c r="AW405" s="98"/>
      <c r="AX405" s="98"/>
      <c r="AY405" s="98"/>
      <c r="AZ405" s="105"/>
      <c r="BA405" s="114" t="s">
        <v>3820</v>
      </c>
      <c r="BB405" s="114" t="s">
        <v>3821</v>
      </c>
      <c r="BC405" s="100">
        <f t="shared" si="68"/>
        <v>7</v>
      </c>
      <c r="BD405" s="101"/>
      <c r="BE405" s="101"/>
      <c r="BF405" s="101"/>
      <c r="BG405" s="101"/>
      <c r="BH405" s="101"/>
      <c r="BI405" s="100" t="str">
        <f>IFERROR(__xludf.DUMMYFUNCTION("IF(OR(REGEXMATCH(I405,""Peraturan Walikota""),REGEXMATCH(I405,""Peraturan Bupati""),REGEXMATCH(I405,""PERATURAN BUPATI""),REGEXMATCH(I405,""PERATURAN WALIKOTA"")),""Ada"",""Tidak Ada"")"),"Ada")</f>
        <v>Ada</v>
      </c>
      <c r="BJ405" s="98" t="str">
        <f t="shared" si="66"/>
        <v>Ada</v>
      </c>
      <c r="BK405" s="96" t="str">
        <f t="shared" si="67"/>
        <v>Ada</v>
      </c>
      <c r="BL405" s="98" t="str">
        <f t="shared" si="33"/>
        <v>Tidak Lengkap</v>
      </c>
      <c r="BM405" s="98" t="str">
        <f t="shared" si="34"/>
        <v>Tidak Lengkap</v>
      </c>
    </row>
    <row r="406">
      <c r="A406" s="96" t="s">
        <v>89</v>
      </c>
      <c r="B406" s="97">
        <v>399.0</v>
      </c>
      <c r="C406" s="96" t="s">
        <v>3822</v>
      </c>
      <c r="D406" s="96" t="s">
        <v>3823</v>
      </c>
      <c r="E406" s="96" t="s">
        <v>3824</v>
      </c>
      <c r="F406" s="96" t="s">
        <v>301</v>
      </c>
      <c r="G406" s="96" t="s">
        <v>3825</v>
      </c>
      <c r="H406" s="96" t="s">
        <v>11</v>
      </c>
      <c r="I406" s="96" t="s">
        <v>3826</v>
      </c>
      <c r="J406" s="97">
        <v>2022.0</v>
      </c>
      <c r="K406" s="97" t="s">
        <v>223</v>
      </c>
      <c r="L406" s="96" t="s">
        <v>237</v>
      </c>
      <c r="M406" s="96" t="s">
        <v>3827</v>
      </c>
      <c r="N406" s="96" t="s">
        <v>449</v>
      </c>
      <c r="O406" s="96" t="s">
        <v>3828</v>
      </c>
      <c r="P406" s="96" t="s">
        <v>594</v>
      </c>
      <c r="Q406" s="96" t="s">
        <v>300</v>
      </c>
      <c r="R406" s="96" t="s">
        <v>9</v>
      </c>
      <c r="S406" s="96" t="s">
        <v>21</v>
      </c>
      <c r="T406" s="96" t="s">
        <v>9</v>
      </c>
      <c r="U406" s="96" t="s">
        <v>9</v>
      </c>
      <c r="V406" s="96" t="s">
        <v>9</v>
      </c>
      <c r="W406" s="96" t="s">
        <v>21</v>
      </c>
      <c r="X406" s="96" t="s">
        <v>21</v>
      </c>
      <c r="Y406" s="96" t="s">
        <v>21</v>
      </c>
      <c r="Z406" s="96" t="s">
        <v>9</v>
      </c>
      <c r="AA406" s="96" t="s">
        <v>21</v>
      </c>
      <c r="AB406" s="96" t="s">
        <v>21</v>
      </c>
      <c r="AC406" s="96" t="s">
        <v>228</v>
      </c>
      <c r="AD406" s="96" t="s">
        <v>228</v>
      </c>
      <c r="AE406" s="96" t="s">
        <v>228</v>
      </c>
      <c r="AF406" s="96" t="s">
        <v>228</v>
      </c>
      <c r="AG406" s="96" t="s">
        <v>228</v>
      </c>
      <c r="AH406" s="96" t="s">
        <v>228</v>
      </c>
      <c r="AI406" s="96" t="s">
        <v>228</v>
      </c>
      <c r="AJ406" s="96" t="s">
        <v>228</v>
      </c>
      <c r="AK406" s="96" t="s">
        <v>229</v>
      </c>
      <c r="AL406" s="96" t="s">
        <v>228</v>
      </c>
      <c r="AM406" s="96" t="s">
        <v>228</v>
      </c>
      <c r="AN406" s="96" t="s">
        <v>370</v>
      </c>
      <c r="AO406" s="96">
        <v>35.0</v>
      </c>
      <c r="AP406" s="96" t="s">
        <v>317</v>
      </c>
      <c r="AQ406" s="98"/>
      <c r="AR406" s="98"/>
      <c r="AS406" s="98"/>
      <c r="AT406" s="96"/>
      <c r="AU406" s="98"/>
      <c r="AV406" s="96"/>
      <c r="AW406" s="96" t="s">
        <v>231</v>
      </c>
      <c r="AX406" s="98"/>
      <c r="AY406" s="98"/>
      <c r="AZ406" s="105"/>
      <c r="BA406" s="114" t="s">
        <v>3829</v>
      </c>
      <c r="BB406" s="114" t="s">
        <v>3830</v>
      </c>
      <c r="BC406" s="100">
        <f t="shared" si="68"/>
        <v>10</v>
      </c>
      <c r="BD406" s="101"/>
      <c r="BE406" s="101"/>
      <c r="BF406" s="101"/>
      <c r="BG406" s="101"/>
      <c r="BH406" s="101"/>
      <c r="BI406" s="100" t="str">
        <f>IFERROR(__xludf.DUMMYFUNCTION("IF(OR(REGEXMATCH(I406,""Peraturan Walikota""),REGEXMATCH(I406,""Peraturan Bupati""),REGEXMATCH(I406,""PERATURAN BUPATI""),REGEXMATCH(I406,""PERATURAN WALIKOTA"")),""Ada"",""Tidak Ada"")"),"Ada")</f>
        <v>Ada</v>
      </c>
      <c r="BJ406" s="98" t="str">
        <f t="shared" si="66"/>
        <v>Ada</v>
      </c>
      <c r="BK406" s="96" t="str">
        <f t="shared" si="67"/>
        <v>Ada</v>
      </c>
      <c r="BL406" s="98" t="str">
        <f t="shared" si="33"/>
        <v>Tidak Lengkap</v>
      </c>
      <c r="BM406" s="98" t="str">
        <f t="shared" si="34"/>
        <v>Tidak Lengkap</v>
      </c>
    </row>
    <row r="407">
      <c r="A407" s="96" t="s">
        <v>89</v>
      </c>
      <c r="B407" s="97">
        <v>400.0</v>
      </c>
      <c r="C407" s="96" t="s">
        <v>3831</v>
      </c>
      <c r="D407" s="96" t="s">
        <v>3832</v>
      </c>
      <c r="E407" s="96" t="s">
        <v>3833</v>
      </c>
      <c r="F407" s="96">
        <v>8.1356541008E10</v>
      </c>
      <c r="G407" s="96">
        <v>8.1356541008E10</v>
      </c>
      <c r="H407" s="96" t="s">
        <v>3834</v>
      </c>
      <c r="I407" s="96" t="s">
        <v>3835</v>
      </c>
      <c r="J407" s="97">
        <v>2017.0</v>
      </c>
      <c r="K407" s="97" t="s">
        <v>223</v>
      </c>
      <c r="L407" s="96" t="s">
        <v>3836</v>
      </c>
      <c r="M407" s="96" t="s">
        <v>3837</v>
      </c>
      <c r="N407" s="96" t="s">
        <v>590</v>
      </c>
      <c r="O407" s="96" t="s">
        <v>594</v>
      </c>
      <c r="P407" s="96" t="s">
        <v>3838</v>
      </c>
      <c r="Q407" s="96" t="s">
        <v>300</v>
      </c>
      <c r="R407" s="96" t="s">
        <v>9</v>
      </c>
      <c r="S407" s="96" t="s">
        <v>9</v>
      </c>
      <c r="T407" s="96" t="s">
        <v>9</v>
      </c>
      <c r="U407" s="96" t="s">
        <v>21</v>
      </c>
      <c r="V407" s="96" t="s">
        <v>21</v>
      </c>
      <c r="W407" s="96" t="s">
        <v>21</v>
      </c>
      <c r="X407" s="96" t="s">
        <v>9</v>
      </c>
      <c r="Y407" s="96" t="s">
        <v>21</v>
      </c>
      <c r="Z407" s="96" t="s">
        <v>21</v>
      </c>
      <c r="AA407" s="96" t="s">
        <v>21</v>
      </c>
      <c r="AB407" s="96" t="s">
        <v>21</v>
      </c>
      <c r="AC407" s="96" t="s">
        <v>228</v>
      </c>
      <c r="AD407" s="96" t="s">
        <v>228</v>
      </c>
      <c r="AE407" s="96" t="s">
        <v>228</v>
      </c>
      <c r="AF407" s="96" t="s">
        <v>228</v>
      </c>
      <c r="AG407" s="96" t="s">
        <v>228</v>
      </c>
      <c r="AH407" s="96" t="s">
        <v>228</v>
      </c>
      <c r="AI407" s="96" t="s">
        <v>228</v>
      </c>
      <c r="AJ407" s="96" t="s">
        <v>228</v>
      </c>
      <c r="AK407" s="96" t="s">
        <v>228</v>
      </c>
      <c r="AL407" s="96" t="s">
        <v>228</v>
      </c>
      <c r="AM407" s="96" t="s">
        <v>228</v>
      </c>
      <c r="AN407" s="96" t="s">
        <v>370</v>
      </c>
      <c r="AO407" s="96" t="s">
        <v>3839</v>
      </c>
      <c r="AP407" s="96" t="s">
        <v>411</v>
      </c>
      <c r="AQ407" s="98"/>
      <c r="AR407" s="96" t="s">
        <v>231</v>
      </c>
      <c r="AS407" s="98"/>
      <c r="AT407" s="96"/>
      <c r="AU407" s="98"/>
      <c r="AV407" s="96"/>
      <c r="AW407" s="96"/>
      <c r="AX407" s="98"/>
      <c r="AY407" s="98"/>
      <c r="AZ407" s="105"/>
      <c r="BA407" s="114" t="s">
        <v>3840</v>
      </c>
      <c r="BB407" s="114" t="s">
        <v>3841</v>
      </c>
      <c r="BC407" s="100">
        <f t="shared" si="68"/>
        <v>11</v>
      </c>
      <c r="BD407" s="101"/>
      <c r="BE407" s="101"/>
      <c r="BF407" s="101"/>
      <c r="BG407" s="101"/>
      <c r="BH407" s="101"/>
      <c r="BI407" s="100" t="str">
        <f>IFERROR(__xludf.DUMMYFUNCTION("IF(OR(REGEXMATCH(I407,""Peraturan Walikota""),REGEXMATCH(I407,""Peraturan Bupati""),REGEXMATCH(I407,""PERATURAN BUPATI""),REGEXMATCH(I407,""PERATURAN WALIKOTA"")),""Ada"",""Tidak Ada"")"),"Ada")</f>
        <v>Ada</v>
      </c>
      <c r="BJ407" s="98" t="str">
        <f t="shared" si="66"/>
        <v>Ada</v>
      </c>
      <c r="BK407" s="96" t="str">
        <f t="shared" si="67"/>
        <v>Ada</v>
      </c>
      <c r="BL407" s="98" t="str">
        <f t="shared" si="33"/>
        <v>Lengkap</v>
      </c>
      <c r="BM407" s="98" t="str">
        <f t="shared" si="34"/>
        <v>Tidak Lengkap</v>
      </c>
    </row>
    <row r="408">
      <c r="A408" s="96" t="s">
        <v>89</v>
      </c>
      <c r="B408" s="97">
        <v>401.0</v>
      </c>
      <c r="C408" s="96" t="s">
        <v>3842</v>
      </c>
      <c r="D408" s="96" t="s">
        <v>3843</v>
      </c>
      <c r="E408" s="96" t="s">
        <v>3844</v>
      </c>
      <c r="F408" s="96">
        <v>8.5136176461E10</v>
      </c>
      <c r="G408" s="96">
        <v>8.5136176461E10</v>
      </c>
      <c r="H408" s="96" t="s">
        <v>11</v>
      </c>
      <c r="I408" s="96" t="s">
        <v>3845</v>
      </c>
      <c r="J408" s="97">
        <v>2020.0</v>
      </c>
      <c r="K408" s="97" t="s">
        <v>223</v>
      </c>
      <c r="L408" s="96">
        <v>8.5136176461E10</v>
      </c>
      <c r="M408" s="96" t="s">
        <v>1034</v>
      </c>
      <c r="N408" s="96" t="s">
        <v>449</v>
      </c>
      <c r="O408" s="96" t="s">
        <v>3846</v>
      </c>
      <c r="P408" s="96" t="s">
        <v>330</v>
      </c>
      <c r="Q408" s="96" t="s">
        <v>3847</v>
      </c>
      <c r="R408" s="96" t="s">
        <v>21</v>
      </c>
      <c r="S408" s="96" t="s">
        <v>9</v>
      </c>
      <c r="T408" s="96" t="s">
        <v>9</v>
      </c>
      <c r="U408" s="96" t="s">
        <v>21</v>
      </c>
      <c r="V408" s="96" t="s">
        <v>21</v>
      </c>
      <c r="W408" s="96" t="s">
        <v>9</v>
      </c>
      <c r="X408" s="96" t="s">
        <v>21</v>
      </c>
      <c r="Y408" s="96" t="s">
        <v>21</v>
      </c>
      <c r="Z408" s="96" t="s">
        <v>21</v>
      </c>
      <c r="AA408" s="96" t="s">
        <v>21</v>
      </c>
      <c r="AB408" s="96" t="s">
        <v>21</v>
      </c>
      <c r="AC408" s="96" t="s">
        <v>228</v>
      </c>
      <c r="AD408" s="96" t="s">
        <v>228</v>
      </c>
      <c r="AE408" s="96" t="s">
        <v>228</v>
      </c>
      <c r="AF408" s="96" t="s">
        <v>228</v>
      </c>
      <c r="AG408" s="96" t="s">
        <v>229</v>
      </c>
      <c r="AH408" s="96" t="s">
        <v>228</v>
      </c>
      <c r="AI408" s="96" t="s">
        <v>229</v>
      </c>
      <c r="AJ408" s="96" t="s">
        <v>228</v>
      </c>
      <c r="AK408" s="96" t="s">
        <v>229</v>
      </c>
      <c r="AL408" s="96" t="s">
        <v>229</v>
      </c>
      <c r="AM408" s="96" t="s">
        <v>228</v>
      </c>
      <c r="AN408" s="96" t="s">
        <v>370</v>
      </c>
      <c r="AO408" s="96">
        <v>33.0</v>
      </c>
      <c r="AP408" s="96" t="s">
        <v>317</v>
      </c>
      <c r="AQ408" s="98"/>
      <c r="AR408" s="96"/>
      <c r="AS408" s="98"/>
      <c r="AT408" s="96"/>
      <c r="AU408" s="96" t="s">
        <v>3368</v>
      </c>
      <c r="AV408" s="96"/>
      <c r="AW408" s="96"/>
      <c r="AX408" s="98"/>
      <c r="AY408" s="98"/>
      <c r="AZ408" s="114"/>
      <c r="BA408" s="114" t="s">
        <v>3848</v>
      </c>
      <c r="BB408" s="114" t="s">
        <v>3849</v>
      </c>
      <c r="BC408" s="100">
        <f t="shared" si="68"/>
        <v>7</v>
      </c>
      <c r="BD408" s="101"/>
      <c r="BE408" s="101"/>
      <c r="BF408" s="101"/>
      <c r="BG408" s="101"/>
      <c r="BH408" s="101"/>
      <c r="BI408" s="100" t="str">
        <f>IFERROR(__xludf.DUMMYFUNCTION("IF(OR(REGEXMATCH(I408,""Peraturan Walikota""),REGEXMATCH(I408,""Peraturan Bupati""),REGEXMATCH(I408,""PERATURAN BUPATI""),REGEXMATCH(I408,""PERATURAN WALIKOTA"")),""Ada"",""Tidak Ada"")"),"Ada")</f>
        <v>Ada</v>
      </c>
      <c r="BJ408" s="98" t="str">
        <f t="shared" si="66"/>
        <v>Ada</v>
      </c>
      <c r="BK408" s="96" t="str">
        <f t="shared" si="67"/>
        <v>Ada</v>
      </c>
      <c r="BL408" s="98" t="str">
        <f t="shared" si="33"/>
        <v>Tidak Lengkap</v>
      </c>
      <c r="BM408" s="98" t="str">
        <f t="shared" si="34"/>
        <v>Tidak Lengkap</v>
      </c>
    </row>
    <row r="409">
      <c r="A409" s="96" t="s">
        <v>89</v>
      </c>
      <c r="B409" s="97">
        <v>402.0</v>
      </c>
      <c r="C409" s="96" t="s">
        <v>3850</v>
      </c>
      <c r="D409" s="96" t="s">
        <v>3851</v>
      </c>
      <c r="E409" s="96" t="s">
        <v>3852</v>
      </c>
      <c r="F409" s="96">
        <v>8.2194800034E10</v>
      </c>
      <c r="G409" s="96" t="s">
        <v>237</v>
      </c>
      <c r="H409" s="96" t="s">
        <v>11</v>
      </c>
      <c r="I409" s="96" t="s">
        <v>3853</v>
      </c>
      <c r="J409" s="97">
        <v>2021.0</v>
      </c>
      <c r="K409" s="97" t="s">
        <v>223</v>
      </c>
      <c r="L409" s="96">
        <v>8.2194800034E10</v>
      </c>
      <c r="M409" s="96" t="s">
        <v>3854</v>
      </c>
      <c r="N409" s="96" t="s">
        <v>449</v>
      </c>
      <c r="O409" s="96" t="s">
        <v>276</v>
      </c>
      <c r="P409" s="96" t="s">
        <v>314</v>
      </c>
      <c r="Q409" s="96" t="s">
        <v>300</v>
      </c>
      <c r="R409" s="96" t="s">
        <v>21</v>
      </c>
      <c r="S409" s="96" t="s">
        <v>21</v>
      </c>
      <c r="T409" s="96" t="s">
        <v>9</v>
      </c>
      <c r="U409" s="96" t="s">
        <v>21</v>
      </c>
      <c r="V409" s="96" t="s">
        <v>9</v>
      </c>
      <c r="W409" s="96" t="s">
        <v>21</v>
      </c>
      <c r="X409" s="96" t="s">
        <v>9</v>
      </c>
      <c r="Y409" s="96" t="s">
        <v>9</v>
      </c>
      <c r="Z409" s="96" t="s">
        <v>9</v>
      </c>
      <c r="AA409" s="96" t="s">
        <v>9</v>
      </c>
      <c r="AB409" s="96" t="s">
        <v>21</v>
      </c>
      <c r="AC409" s="96" t="s">
        <v>228</v>
      </c>
      <c r="AD409" s="96" t="s">
        <v>228</v>
      </c>
      <c r="AE409" s="96" t="s">
        <v>229</v>
      </c>
      <c r="AF409" s="96" t="s">
        <v>228</v>
      </c>
      <c r="AG409" s="96" t="s">
        <v>229</v>
      </c>
      <c r="AH409" s="96" t="s">
        <v>228</v>
      </c>
      <c r="AI409" s="96" t="s">
        <v>229</v>
      </c>
      <c r="AJ409" s="96" t="s">
        <v>229</v>
      </c>
      <c r="AK409" s="96" t="s">
        <v>229</v>
      </c>
      <c r="AL409" s="96" t="s">
        <v>228</v>
      </c>
      <c r="AM409" s="96" t="s">
        <v>228</v>
      </c>
      <c r="AN409" s="96" t="s">
        <v>370</v>
      </c>
      <c r="AO409" s="96">
        <v>26.0</v>
      </c>
      <c r="AP409" s="96" t="s">
        <v>278</v>
      </c>
      <c r="AQ409" s="98"/>
      <c r="AR409" s="96"/>
      <c r="AS409" s="98"/>
      <c r="AT409" s="96"/>
      <c r="AU409" s="96"/>
      <c r="AV409" s="96" t="s">
        <v>3855</v>
      </c>
      <c r="AW409" s="96"/>
      <c r="AX409" s="98"/>
      <c r="AY409" s="98"/>
      <c r="AZ409" s="114"/>
      <c r="BA409" s="114"/>
      <c r="BB409" s="114"/>
      <c r="BC409" s="100">
        <f t="shared" si="68"/>
        <v>6</v>
      </c>
      <c r="BD409" s="101"/>
      <c r="BE409" s="101"/>
      <c r="BF409" s="101"/>
      <c r="BG409" s="101"/>
      <c r="BH409" s="101"/>
      <c r="BI409" s="100" t="str">
        <f>IFERROR(__xludf.DUMMYFUNCTION("IF(OR(REGEXMATCH(I409,""Peraturan Walikota""),REGEXMATCH(I409,""Peraturan Bupati""),REGEXMATCH(I409,""PERATURAN BUPATI""),REGEXMATCH(I409,""PERATURAN WALIKOTA"")),""Ada"",""Tidak Ada"")"),"Ada")</f>
        <v>Ada</v>
      </c>
      <c r="BJ409" s="98" t="str">
        <f t="shared" si="66"/>
        <v>Ada</v>
      </c>
      <c r="BK409" s="96" t="str">
        <f t="shared" si="67"/>
        <v>Ada</v>
      </c>
      <c r="BL409" s="98" t="str">
        <f t="shared" si="33"/>
        <v>Tidak Lengkap</v>
      </c>
      <c r="BM409" s="98" t="str">
        <f t="shared" si="34"/>
        <v>Tidak Lengkap</v>
      </c>
    </row>
    <row r="410">
      <c r="A410" s="96" t="s">
        <v>89</v>
      </c>
      <c r="B410" s="97">
        <v>403.0</v>
      </c>
      <c r="C410" s="96" t="s">
        <v>3856</v>
      </c>
      <c r="D410" s="96" t="s">
        <v>3857</v>
      </c>
      <c r="E410" s="96" t="s">
        <v>3858</v>
      </c>
      <c r="F410" s="96" t="s">
        <v>3859</v>
      </c>
      <c r="G410" s="96" t="s">
        <v>3859</v>
      </c>
      <c r="H410" s="96" t="s">
        <v>11</v>
      </c>
      <c r="I410" s="96" t="s">
        <v>3860</v>
      </c>
      <c r="J410" s="97">
        <v>2020.0</v>
      </c>
      <c r="K410" s="97" t="s">
        <v>223</v>
      </c>
      <c r="L410" s="96" t="s">
        <v>3861</v>
      </c>
      <c r="M410" s="96" t="s">
        <v>3862</v>
      </c>
      <c r="N410" s="96" t="s">
        <v>669</v>
      </c>
      <c r="O410" s="96" t="s">
        <v>226</v>
      </c>
      <c r="P410" s="96" t="s">
        <v>330</v>
      </c>
      <c r="Q410" s="96"/>
      <c r="R410" s="96" t="s">
        <v>9</v>
      </c>
      <c r="S410" s="96" t="s">
        <v>21</v>
      </c>
      <c r="T410" s="96" t="s">
        <v>21</v>
      </c>
      <c r="U410" s="96" t="s">
        <v>9</v>
      </c>
      <c r="V410" s="96" t="s">
        <v>9</v>
      </c>
      <c r="W410" s="96" t="s">
        <v>21</v>
      </c>
      <c r="X410" s="96" t="s">
        <v>9</v>
      </c>
      <c r="Y410" s="96" t="s">
        <v>21</v>
      </c>
      <c r="Z410" s="96" t="s">
        <v>9</v>
      </c>
      <c r="AA410" s="96" t="s">
        <v>21</v>
      </c>
      <c r="AB410" s="96" t="s">
        <v>21</v>
      </c>
      <c r="AC410" s="96" t="s">
        <v>228</v>
      </c>
      <c r="AD410" s="96" t="s">
        <v>228</v>
      </c>
      <c r="AE410" s="96" t="s">
        <v>228</v>
      </c>
      <c r="AF410" s="96" t="s">
        <v>228</v>
      </c>
      <c r="AG410" s="96" t="s">
        <v>229</v>
      </c>
      <c r="AH410" s="96" t="s">
        <v>229</v>
      </c>
      <c r="AI410" s="96" t="s">
        <v>229</v>
      </c>
      <c r="AJ410" s="96" t="s">
        <v>228</v>
      </c>
      <c r="AK410" s="96" t="s">
        <v>229</v>
      </c>
      <c r="AL410" s="96" t="s">
        <v>228</v>
      </c>
      <c r="AM410" s="96" t="s">
        <v>229</v>
      </c>
      <c r="AN410" s="96"/>
      <c r="AO410" s="162">
        <v>45749.0</v>
      </c>
      <c r="AP410" s="96" t="s">
        <v>3863</v>
      </c>
      <c r="AQ410" s="96"/>
      <c r="AR410" s="105"/>
      <c r="AS410" s="105"/>
      <c r="AT410" s="96"/>
      <c r="AU410" s="96" t="s">
        <v>231</v>
      </c>
      <c r="AV410" s="96"/>
      <c r="AW410" s="96"/>
      <c r="AX410" s="98"/>
      <c r="AY410" s="98"/>
      <c r="AZ410" s="114"/>
      <c r="BA410" s="96" t="s">
        <v>3864</v>
      </c>
      <c r="BB410" s="96" t="s">
        <v>3865</v>
      </c>
      <c r="BC410" s="100">
        <f t="shared" si="68"/>
        <v>6</v>
      </c>
      <c r="BD410" s="101"/>
      <c r="BE410" s="101"/>
      <c r="BF410" s="101"/>
      <c r="BG410" s="101"/>
      <c r="BH410" s="101"/>
      <c r="BI410" s="100" t="str">
        <f>IFERROR(__xludf.DUMMYFUNCTION("IF(OR(REGEXMATCH(I410,""Peraturan Walikota""),REGEXMATCH(I410,""Peraturan Bupati""),REGEXMATCH(I410,""PERATURAN BUPATI""),REGEXMATCH(I410,""PERATURAN WALIKOTA"")),""Ada"",""Tidak Ada"")"),"Ada")</f>
        <v>Ada</v>
      </c>
      <c r="BJ410" s="98" t="str">
        <f t="shared" si="66"/>
        <v>Ada</v>
      </c>
      <c r="BK410" s="96" t="str">
        <f t="shared" si="67"/>
        <v>Ada</v>
      </c>
      <c r="BL410" s="98" t="str">
        <f t="shared" si="33"/>
        <v>Tidak Lengkap</v>
      </c>
      <c r="BM410" s="98" t="str">
        <f t="shared" si="34"/>
        <v>Tidak Lengkap</v>
      </c>
    </row>
    <row r="411">
      <c r="A411" s="96" t="s">
        <v>89</v>
      </c>
      <c r="B411" s="97">
        <v>404.0</v>
      </c>
      <c r="C411" s="96" t="s">
        <v>3866</v>
      </c>
      <c r="D411" s="96" t="s">
        <v>3867</v>
      </c>
      <c r="E411" s="96" t="s">
        <v>3868</v>
      </c>
      <c r="F411" s="96">
        <v>8.5221777001E10</v>
      </c>
      <c r="G411" s="96">
        <v>8.5221777001E10</v>
      </c>
      <c r="H411" s="96" t="s">
        <v>11</v>
      </c>
      <c r="I411" s="96" t="s">
        <v>3869</v>
      </c>
      <c r="J411" s="97">
        <v>2020.0</v>
      </c>
      <c r="K411" s="97" t="s">
        <v>223</v>
      </c>
      <c r="L411" s="96" t="s">
        <v>3867</v>
      </c>
      <c r="M411" s="96" t="s">
        <v>3870</v>
      </c>
      <c r="N411" s="96" t="s">
        <v>3871</v>
      </c>
      <c r="O411" s="96" t="s">
        <v>580</v>
      </c>
      <c r="P411" s="96" t="s">
        <v>227</v>
      </c>
      <c r="Q411" s="96" t="s">
        <v>3872</v>
      </c>
      <c r="R411" s="96" t="s">
        <v>9</v>
      </c>
      <c r="S411" s="96" t="s">
        <v>21</v>
      </c>
      <c r="T411" s="96" t="s">
        <v>9</v>
      </c>
      <c r="U411" s="96" t="s">
        <v>21</v>
      </c>
      <c r="V411" s="96" t="s">
        <v>21</v>
      </c>
      <c r="W411" s="96" t="s">
        <v>21</v>
      </c>
      <c r="X411" s="96" t="s">
        <v>21</v>
      </c>
      <c r="Y411" s="96" t="s">
        <v>21</v>
      </c>
      <c r="Z411" s="96" t="s">
        <v>21</v>
      </c>
      <c r="AA411" s="96" t="s">
        <v>21</v>
      </c>
      <c r="AB411" s="96" t="s">
        <v>21</v>
      </c>
      <c r="AC411" s="96" t="s">
        <v>228</v>
      </c>
      <c r="AD411" s="96" t="s">
        <v>228</v>
      </c>
      <c r="AE411" s="96" t="s">
        <v>228</v>
      </c>
      <c r="AF411" s="96" t="s">
        <v>228</v>
      </c>
      <c r="AG411" s="96" t="s">
        <v>228</v>
      </c>
      <c r="AH411" s="96" t="s">
        <v>228</v>
      </c>
      <c r="AI411" s="96" t="s">
        <v>229</v>
      </c>
      <c r="AJ411" s="96" t="s">
        <v>228</v>
      </c>
      <c r="AK411" s="96" t="s">
        <v>228</v>
      </c>
      <c r="AL411" s="96" t="s">
        <v>228</v>
      </c>
      <c r="AM411" s="96" t="s">
        <v>228</v>
      </c>
      <c r="AN411" s="96"/>
      <c r="AO411" s="96" t="s">
        <v>3873</v>
      </c>
      <c r="AP411" s="96" t="s">
        <v>3874</v>
      </c>
      <c r="AQ411" s="96"/>
      <c r="AR411" s="99"/>
      <c r="AS411" s="99"/>
      <c r="AT411" s="96"/>
      <c r="AU411" s="96" t="s">
        <v>231</v>
      </c>
      <c r="AV411" s="96"/>
      <c r="AW411" s="96"/>
      <c r="AX411" s="98"/>
      <c r="AY411" s="98"/>
      <c r="AZ411" s="99"/>
      <c r="BA411" s="96" t="s">
        <v>3875</v>
      </c>
      <c r="BB411" s="96" t="s">
        <v>3876</v>
      </c>
      <c r="BC411" s="100">
        <f t="shared" si="68"/>
        <v>10</v>
      </c>
      <c r="BD411" s="101"/>
      <c r="BE411" s="101"/>
      <c r="BF411" s="101"/>
      <c r="BG411" s="101"/>
      <c r="BH411" s="101"/>
      <c r="BI411" s="100" t="str">
        <f>IFERROR(__xludf.DUMMYFUNCTION("IF(OR(REGEXMATCH(I411,""Peraturan Walikota""),REGEXMATCH(I411,""Peraturan Bupati""),REGEXMATCH(I411,""PERATURAN BUPATI""),REGEXMATCH(I411,""PERATURAN WALIKOTA"")),""Ada"",""Tidak Ada"")"),"Ada")</f>
        <v>Ada</v>
      </c>
      <c r="BJ411" s="98" t="str">
        <f t="shared" si="66"/>
        <v>Tidak Ada</v>
      </c>
      <c r="BK411" s="96" t="str">
        <f t="shared" si="67"/>
        <v>Ada</v>
      </c>
      <c r="BL411" s="98" t="str">
        <f t="shared" si="33"/>
        <v>Tidak Lengkap</v>
      </c>
      <c r="BM411" s="98" t="str">
        <f t="shared" si="34"/>
        <v>Tidak Lengkap</v>
      </c>
    </row>
    <row r="412">
      <c r="A412" s="96" t="s">
        <v>89</v>
      </c>
      <c r="B412" s="97">
        <v>405.0</v>
      </c>
      <c r="C412" s="96" t="s">
        <v>3877</v>
      </c>
      <c r="D412" s="96" t="s">
        <v>3878</v>
      </c>
      <c r="E412" s="96" t="s">
        <v>3879</v>
      </c>
      <c r="F412" s="96">
        <v>8.5225189296E10</v>
      </c>
      <c r="G412" s="96">
        <v>8.5225189296E10</v>
      </c>
      <c r="H412" s="96" t="s">
        <v>11</v>
      </c>
      <c r="I412" s="96" t="s">
        <v>3880</v>
      </c>
      <c r="J412" s="97">
        <v>2022.0</v>
      </c>
      <c r="K412" s="97" t="s">
        <v>3881</v>
      </c>
      <c r="L412" s="96" t="s">
        <v>3882</v>
      </c>
      <c r="M412" s="96" t="s">
        <v>3883</v>
      </c>
      <c r="N412" s="96" t="s">
        <v>3884</v>
      </c>
      <c r="O412" s="96" t="s">
        <v>3885</v>
      </c>
      <c r="P412" s="96" t="s">
        <v>330</v>
      </c>
      <c r="Q412" s="96" t="s">
        <v>3886</v>
      </c>
      <c r="R412" s="96" t="s">
        <v>9</v>
      </c>
      <c r="S412" s="96" t="s">
        <v>9</v>
      </c>
      <c r="T412" s="96" t="s">
        <v>9</v>
      </c>
      <c r="U412" s="96" t="s">
        <v>21</v>
      </c>
      <c r="V412" s="96" t="s">
        <v>9</v>
      </c>
      <c r="W412" s="96" t="s">
        <v>9</v>
      </c>
      <c r="X412" s="96" t="s">
        <v>9</v>
      </c>
      <c r="Y412" s="96" t="s">
        <v>9</v>
      </c>
      <c r="Z412" s="96" t="s">
        <v>9</v>
      </c>
      <c r="AA412" s="96" t="s">
        <v>21</v>
      </c>
      <c r="AB412" s="96" t="s">
        <v>21</v>
      </c>
      <c r="AC412" s="96" t="s">
        <v>228</v>
      </c>
      <c r="AD412" s="96" t="s">
        <v>228</v>
      </c>
      <c r="AE412" s="96" t="s">
        <v>228</v>
      </c>
      <c r="AF412" s="96" t="s">
        <v>228</v>
      </c>
      <c r="AG412" s="96" t="s">
        <v>228</v>
      </c>
      <c r="AH412" s="96" t="s">
        <v>228</v>
      </c>
      <c r="AI412" s="96" t="s">
        <v>228</v>
      </c>
      <c r="AJ412" s="96" t="s">
        <v>228</v>
      </c>
      <c r="AK412" s="96" t="s">
        <v>228</v>
      </c>
      <c r="AL412" s="96" t="s">
        <v>228</v>
      </c>
      <c r="AM412" s="96" t="s">
        <v>228</v>
      </c>
      <c r="AN412" s="96"/>
      <c r="AO412" s="96" t="s">
        <v>1872</v>
      </c>
      <c r="AP412" s="96" t="s">
        <v>3887</v>
      </c>
      <c r="AQ412" s="96"/>
      <c r="AR412" s="99"/>
      <c r="AS412" s="99"/>
      <c r="AT412" s="96"/>
      <c r="AU412" s="96"/>
      <c r="AV412" s="96" t="s">
        <v>231</v>
      </c>
      <c r="AW412" s="96"/>
      <c r="AX412" s="98"/>
      <c r="AY412" s="98"/>
      <c r="AZ412" s="99"/>
      <c r="BA412" s="96" t="s">
        <v>3888</v>
      </c>
      <c r="BB412" s="96" t="s">
        <v>3889</v>
      </c>
      <c r="BC412" s="100">
        <f t="shared" si="68"/>
        <v>11</v>
      </c>
      <c r="BD412" s="101"/>
      <c r="BE412" s="101"/>
      <c r="BF412" s="101"/>
      <c r="BG412" s="101"/>
      <c r="BH412" s="101"/>
      <c r="BI412" s="100" t="str">
        <f>IFERROR(__xludf.DUMMYFUNCTION("IF(OR(REGEXMATCH(I412,""Peraturan Walikota""),REGEXMATCH(I412,""Peraturan Bupati""),REGEXMATCH(I412,""PERATURAN BUPATI""),REGEXMATCH(I412,""PERATURAN WALIKOTA"")),""Ada"",""Tidak Ada"")"),"Ada")</f>
        <v>Ada</v>
      </c>
      <c r="BJ412" s="98" t="str">
        <f t="shared" si="66"/>
        <v>Ada</v>
      </c>
      <c r="BK412" s="96" t="str">
        <f t="shared" si="67"/>
        <v>Ada</v>
      </c>
      <c r="BL412" s="98" t="str">
        <f t="shared" si="33"/>
        <v>Lengkap</v>
      </c>
      <c r="BM412" s="98" t="str">
        <f t="shared" si="34"/>
        <v>Tidak Lengkap</v>
      </c>
    </row>
    <row r="413">
      <c r="A413" s="96" t="s">
        <v>89</v>
      </c>
      <c r="B413" s="97">
        <v>406.0</v>
      </c>
      <c r="C413" s="96" t="s">
        <v>3890</v>
      </c>
      <c r="D413" s="96" t="s">
        <v>3891</v>
      </c>
      <c r="E413" s="96" t="s">
        <v>3892</v>
      </c>
      <c r="F413" s="96">
        <v>8.2197179307E10</v>
      </c>
      <c r="G413" s="96">
        <v>8.2349102399E10</v>
      </c>
      <c r="H413" s="96" t="s">
        <v>11</v>
      </c>
      <c r="I413" s="96" t="s">
        <v>3893</v>
      </c>
      <c r="J413" s="97">
        <v>2020.0</v>
      </c>
      <c r="K413" s="97" t="s">
        <v>223</v>
      </c>
      <c r="L413" s="96" t="s">
        <v>3894</v>
      </c>
      <c r="M413" s="96">
        <v>8.2349102399E10</v>
      </c>
      <c r="N413" s="96" t="s">
        <v>3895</v>
      </c>
      <c r="O413" s="96" t="s">
        <v>580</v>
      </c>
      <c r="P413" s="96" t="s">
        <v>227</v>
      </c>
      <c r="Q413" s="96" t="s">
        <v>3896</v>
      </c>
      <c r="R413" s="96" t="s">
        <v>9</v>
      </c>
      <c r="S413" s="96" t="s">
        <v>9</v>
      </c>
      <c r="T413" s="96" t="s">
        <v>9</v>
      </c>
      <c r="U413" s="96" t="s">
        <v>9</v>
      </c>
      <c r="V413" s="96" t="s">
        <v>21</v>
      </c>
      <c r="W413" s="96" t="s">
        <v>9</v>
      </c>
      <c r="X413" s="96" t="s">
        <v>9</v>
      </c>
      <c r="Y413" s="96" t="s">
        <v>9</v>
      </c>
      <c r="Z413" s="96" t="s">
        <v>9</v>
      </c>
      <c r="AA413" s="96" t="s">
        <v>9</v>
      </c>
      <c r="AB413" s="96" t="s">
        <v>9</v>
      </c>
      <c r="AC413" s="96" t="s">
        <v>228</v>
      </c>
      <c r="AD413" s="96" t="s">
        <v>228</v>
      </c>
      <c r="AE413" s="96" t="s">
        <v>228</v>
      </c>
      <c r="AF413" s="96" t="s">
        <v>228</v>
      </c>
      <c r="AG413" s="96" t="s">
        <v>228</v>
      </c>
      <c r="AH413" s="96" t="s">
        <v>228</v>
      </c>
      <c r="AI413" s="96" t="s">
        <v>228</v>
      </c>
      <c r="AJ413" s="96" t="s">
        <v>228</v>
      </c>
      <c r="AK413" s="96" t="s">
        <v>228</v>
      </c>
      <c r="AL413" s="96" t="s">
        <v>228</v>
      </c>
      <c r="AM413" s="96" t="s">
        <v>228</v>
      </c>
      <c r="AN413" s="96" t="s">
        <v>3897</v>
      </c>
      <c r="AO413" s="96">
        <v>78.0</v>
      </c>
      <c r="AP413" s="96" t="s">
        <v>3898</v>
      </c>
      <c r="AQ413" s="96"/>
      <c r="AR413" s="99"/>
      <c r="AS413" s="99"/>
      <c r="AT413" s="96"/>
      <c r="AU413" s="96" t="s">
        <v>231</v>
      </c>
      <c r="AV413" s="96"/>
      <c r="AW413" s="96"/>
      <c r="AX413" s="98"/>
      <c r="AY413" s="98"/>
      <c r="AZ413" s="99"/>
      <c r="BA413" s="96" t="s">
        <v>3899</v>
      </c>
      <c r="BB413" s="96" t="s">
        <v>237</v>
      </c>
      <c r="BC413" s="100">
        <f t="shared" si="68"/>
        <v>11</v>
      </c>
      <c r="BD413" s="101"/>
      <c r="BE413" s="101"/>
      <c r="BF413" s="101"/>
      <c r="BG413" s="101"/>
      <c r="BH413" s="101"/>
      <c r="BI413" s="100" t="str">
        <f>IFERROR(__xludf.DUMMYFUNCTION("IF(OR(REGEXMATCH(I413,""Peraturan Walikota""),REGEXMATCH(I413,""Peraturan Bupati""),REGEXMATCH(I413,""PERATURAN BUPATI""),REGEXMATCH(I413,""PERATURAN WALIKOTA"")),""Ada"",""Tidak Ada"")"),"Ada")</f>
        <v>Ada</v>
      </c>
      <c r="BJ413" s="98" t="str">
        <f t="shared" si="66"/>
        <v>Tidak Ada</v>
      </c>
      <c r="BK413" s="96" t="str">
        <f t="shared" si="67"/>
        <v>Ada</v>
      </c>
      <c r="BL413" s="98" t="str">
        <f t="shared" si="33"/>
        <v>Lengkap</v>
      </c>
      <c r="BM413" s="98" t="str">
        <f t="shared" si="34"/>
        <v>Tidak Lengkap</v>
      </c>
    </row>
    <row r="414">
      <c r="A414" s="96" t="s">
        <v>89</v>
      </c>
      <c r="B414" s="97">
        <v>407.0</v>
      </c>
      <c r="C414" s="96" t="s">
        <v>3900</v>
      </c>
      <c r="D414" s="96" t="s">
        <v>3901</v>
      </c>
      <c r="E414" s="96" t="s">
        <v>3902</v>
      </c>
      <c r="F414" s="96">
        <v>8.2296971122E10</v>
      </c>
      <c r="G414" s="96" t="s">
        <v>3903</v>
      </c>
      <c r="H414" s="96" t="s">
        <v>11</v>
      </c>
      <c r="I414" s="96" t="s">
        <v>3904</v>
      </c>
      <c r="J414" s="97">
        <v>2021.0</v>
      </c>
      <c r="K414" s="97" t="s">
        <v>387</v>
      </c>
      <c r="L414" s="96">
        <v>8.2296971122E10</v>
      </c>
      <c r="M414" s="96" t="s">
        <v>3905</v>
      </c>
      <c r="N414" s="96" t="s">
        <v>3906</v>
      </c>
      <c r="O414" s="96" t="s">
        <v>226</v>
      </c>
      <c r="P414" s="96" t="s">
        <v>287</v>
      </c>
      <c r="Q414" s="96" t="s">
        <v>237</v>
      </c>
      <c r="R414" s="96" t="s">
        <v>9</v>
      </c>
      <c r="S414" s="96" t="s">
        <v>9</v>
      </c>
      <c r="T414" s="96" t="s">
        <v>9</v>
      </c>
      <c r="U414" s="96" t="s">
        <v>21</v>
      </c>
      <c r="V414" s="96" t="s">
        <v>21</v>
      </c>
      <c r="W414" s="96" t="s">
        <v>21</v>
      </c>
      <c r="X414" s="96" t="s">
        <v>21</v>
      </c>
      <c r="Y414" s="96" t="s">
        <v>21</v>
      </c>
      <c r="Z414" s="96" t="s">
        <v>21</v>
      </c>
      <c r="AA414" s="96" t="s">
        <v>9</v>
      </c>
      <c r="AB414" s="96" t="s">
        <v>9</v>
      </c>
      <c r="AC414" s="96" t="s">
        <v>228</v>
      </c>
      <c r="AD414" s="96" t="s">
        <v>228</v>
      </c>
      <c r="AE414" s="96" t="s">
        <v>228</v>
      </c>
      <c r="AF414" s="96" t="s">
        <v>228</v>
      </c>
      <c r="AG414" s="96" t="s">
        <v>228</v>
      </c>
      <c r="AH414" s="96" t="s">
        <v>228</v>
      </c>
      <c r="AI414" s="96" t="s">
        <v>228</v>
      </c>
      <c r="AJ414" s="96" t="s">
        <v>229</v>
      </c>
      <c r="AK414" s="96" t="s">
        <v>229</v>
      </c>
      <c r="AL414" s="96" t="s">
        <v>228</v>
      </c>
      <c r="AM414" s="96" t="s">
        <v>228</v>
      </c>
      <c r="AN414" s="96"/>
      <c r="AO414" s="96" t="s">
        <v>3907</v>
      </c>
      <c r="AP414" s="96" t="s">
        <v>3908</v>
      </c>
      <c r="AQ414" s="96"/>
      <c r="AR414" s="99"/>
      <c r="AS414" s="99"/>
      <c r="AT414" s="96"/>
      <c r="AU414" s="96"/>
      <c r="AV414" s="96"/>
      <c r="AW414" s="96"/>
      <c r="AX414" s="98"/>
      <c r="AY414" s="98"/>
      <c r="AZ414" s="99"/>
      <c r="BA414" s="96" t="s">
        <v>3909</v>
      </c>
      <c r="BB414" s="96" t="s">
        <v>3910</v>
      </c>
      <c r="BC414" s="100">
        <f t="shared" si="68"/>
        <v>9</v>
      </c>
      <c r="BD414" s="101"/>
      <c r="BE414" s="101"/>
      <c r="BF414" s="101"/>
      <c r="BG414" s="101"/>
      <c r="BH414" s="101"/>
      <c r="BI414" s="100" t="str">
        <f>IFERROR(__xludf.DUMMYFUNCTION("IF(OR(REGEXMATCH(I414,""Peraturan Walikota""),REGEXMATCH(I414,""Peraturan Bupati""),REGEXMATCH(I414,""PERATURAN BUPATI""),REGEXMATCH(I414,""PERATURAN WALIKOTA"")),""Ada"",""Tidak Ada"")"),"Ada")</f>
        <v>Ada</v>
      </c>
      <c r="BJ414" s="98" t="str">
        <f t="shared" si="66"/>
        <v>Ada</v>
      </c>
      <c r="BK414" s="96" t="str">
        <f t="shared" si="67"/>
        <v>Tidak Ada</v>
      </c>
      <c r="BL414" s="98" t="str">
        <f t="shared" si="33"/>
        <v>Lengkap</v>
      </c>
      <c r="BM414" s="98" t="str">
        <f t="shared" si="34"/>
        <v>Tidak Lengkap</v>
      </c>
    </row>
    <row r="415">
      <c r="A415" s="96" t="s">
        <v>89</v>
      </c>
      <c r="B415" s="97">
        <v>408.0</v>
      </c>
      <c r="C415" s="96" t="s">
        <v>3911</v>
      </c>
      <c r="D415" s="96" t="s">
        <v>3912</v>
      </c>
      <c r="E415" s="96" t="s">
        <v>3913</v>
      </c>
      <c r="F415" s="96" t="s">
        <v>237</v>
      </c>
      <c r="G415" s="96" t="s">
        <v>237</v>
      </c>
      <c r="H415" s="96" t="s">
        <v>237</v>
      </c>
      <c r="I415" s="96" t="s">
        <v>3914</v>
      </c>
      <c r="J415" s="97">
        <v>2020.0</v>
      </c>
      <c r="K415" s="97" t="s">
        <v>223</v>
      </c>
      <c r="L415" s="96" t="s">
        <v>3915</v>
      </c>
      <c r="M415" s="96" t="s">
        <v>3916</v>
      </c>
      <c r="N415" s="96" t="s">
        <v>3917</v>
      </c>
      <c r="O415" s="96" t="s">
        <v>226</v>
      </c>
      <c r="P415" s="96" t="s">
        <v>1606</v>
      </c>
      <c r="Q415" s="96" t="s">
        <v>237</v>
      </c>
      <c r="R415" s="96" t="s">
        <v>9</v>
      </c>
      <c r="S415" s="96" t="s">
        <v>21</v>
      </c>
      <c r="T415" s="96" t="s">
        <v>9</v>
      </c>
      <c r="U415" s="96" t="s">
        <v>9</v>
      </c>
      <c r="V415" s="96" t="s">
        <v>9</v>
      </c>
      <c r="W415" s="96" t="s">
        <v>21</v>
      </c>
      <c r="X415" s="96" t="s">
        <v>9</v>
      </c>
      <c r="Y415" s="96" t="s">
        <v>9</v>
      </c>
      <c r="Z415" s="96" t="s">
        <v>9</v>
      </c>
      <c r="AA415" s="96" t="s">
        <v>21</v>
      </c>
      <c r="AB415" s="96" t="s">
        <v>21</v>
      </c>
      <c r="AC415" s="96" t="s">
        <v>228</v>
      </c>
      <c r="AD415" s="96" t="s">
        <v>228</v>
      </c>
      <c r="AE415" s="96" t="s">
        <v>228</v>
      </c>
      <c r="AF415" s="96" t="s">
        <v>228</v>
      </c>
      <c r="AG415" s="96" t="s">
        <v>228</v>
      </c>
      <c r="AH415" s="96" t="s">
        <v>228</v>
      </c>
      <c r="AI415" s="96" t="s">
        <v>228</v>
      </c>
      <c r="AJ415" s="96" t="s">
        <v>229</v>
      </c>
      <c r="AK415" s="96" t="s">
        <v>228</v>
      </c>
      <c r="AL415" s="96" t="s">
        <v>228</v>
      </c>
      <c r="AM415" s="96" t="s">
        <v>228</v>
      </c>
      <c r="AN415" s="96" t="s">
        <v>237</v>
      </c>
      <c r="AO415" s="96" t="s">
        <v>3918</v>
      </c>
      <c r="AP415" s="96" t="s">
        <v>2990</v>
      </c>
      <c r="AQ415" s="96"/>
      <c r="AR415" s="99"/>
      <c r="AS415" s="99"/>
      <c r="AT415" s="96"/>
      <c r="AU415" s="96" t="s">
        <v>231</v>
      </c>
      <c r="AV415" s="96"/>
      <c r="AW415" s="96"/>
      <c r="AX415" s="98"/>
      <c r="AY415" s="98"/>
      <c r="AZ415" s="99"/>
      <c r="BA415" s="96" t="s">
        <v>3919</v>
      </c>
      <c r="BB415" s="96" t="s">
        <v>3920</v>
      </c>
      <c r="BC415" s="100">
        <f t="shared" si="68"/>
        <v>10</v>
      </c>
      <c r="BD415" s="101"/>
      <c r="BE415" s="101"/>
      <c r="BF415" s="101"/>
      <c r="BG415" s="101"/>
      <c r="BH415" s="101"/>
      <c r="BI415" s="100" t="str">
        <f>IFERROR(__xludf.DUMMYFUNCTION("IF(OR(REGEXMATCH(I415,""Peraturan Walikota""),REGEXMATCH(I415,""Peraturan Bupati""),REGEXMATCH(I415,""PERATURAN BUPATI""),REGEXMATCH(I415,""PERATURAN WALIKOTA"")),""Ada"",""Tidak Ada"")"),"Ada")</f>
        <v>Ada</v>
      </c>
      <c r="BJ415" s="98" t="str">
        <f t="shared" si="66"/>
        <v>Ada</v>
      </c>
      <c r="BK415" s="96" t="str">
        <f t="shared" si="67"/>
        <v>Ada</v>
      </c>
      <c r="BL415" s="98" t="str">
        <f t="shared" si="33"/>
        <v>Tidak Lengkap</v>
      </c>
      <c r="BM415" s="98" t="str">
        <f t="shared" si="34"/>
        <v>Tidak Lengkap</v>
      </c>
    </row>
    <row r="416">
      <c r="A416" s="96" t="s">
        <v>89</v>
      </c>
      <c r="B416" s="97">
        <v>409.0</v>
      </c>
      <c r="C416" s="96" t="s">
        <v>3921</v>
      </c>
      <c r="D416" s="96" t="s">
        <v>3922</v>
      </c>
      <c r="E416" s="96" t="s">
        <v>3923</v>
      </c>
      <c r="F416" s="96">
        <v>8.128822202E9</v>
      </c>
      <c r="G416" s="96">
        <v>8.1288822202E10</v>
      </c>
      <c r="H416" s="96" t="s">
        <v>11</v>
      </c>
      <c r="I416" s="96" t="s">
        <v>3924</v>
      </c>
      <c r="J416" s="97">
        <v>2021.0</v>
      </c>
      <c r="K416" s="97" t="s">
        <v>223</v>
      </c>
      <c r="L416" s="96" t="s">
        <v>3925</v>
      </c>
      <c r="M416" s="96" t="s">
        <v>3926</v>
      </c>
      <c r="N416" s="96" t="s">
        <v>669</v>
      </c>
      <c r="O416" s="96" t="s">
        <v>226</v>
      </c>
      <c r="P416" s="96" t="s">
        <v>227</v>
      </c>
      <c r="Q416" s="96"/>
      <c r="R416" s="96" t="s">
        <v>9</v>
      </c>
      <c r="S416" s="96" t="s">
        <v>21</v>
      </c>
      <c r="T416" s="96" t="s">
        <v>21</v>
      </c>
      <c r="U416" s="96" t="s">
        <v>21</v>
      </c>
      <c r="V416" s="96" t="s">
        <v>21</v>
      </c>
      <c r="W416" s="96" t="s">
        <v>21</v>
      </c>
      <c r="X416" s="96" t="s">
        <v>21</v>
      </c>
      <c r="Y416" s="96" t="s">
        <v>21</v>
      </c>
      <c r="Z416" s="96" t="s">
        <v>21</v>
      </c>
      <c r="AA416" s="96" t="s">
        <v>21</v>
      </c>
      <c r="AB416" s="96" t="s">
        <v>21</v>
      </c>
      <c r="AC416" s="96" t="s">
        <v>228</v>
      </c>
      <c r="AD416" s="96" t="s">
        <v>228</v>
      </c>
      <c r="AE416" s="96" t="s">
        <v>228</v>
      </c>
      <c r="AF416" s="96" t="s">
        <v>228</v>
      </c>
      <c r="AG416" s="96" t="s">
        <v>228</v>
      </c>
      <c r="AH416" s="96" t="s">
        <v>229</v>
      </c>
      <c r="AI416" s="96" t="s">
        <v>228</v>
      </c>
      <c r="AJ416" s="96" t="s">
        <v>228</v>
      </c>
      <c r="AK416" s="96" t="s">
        <v>229</v>
      </c>
      <c r="AL416" s="96" t="s">
        <v>228</v>
      </c>
      <c r="AM416" s="96" t="s">
        <v>228</v>
      </c>
      <c r="AN416" s="96"/>
      <c r="AO416" s="96">
        <v>15.0</v>
      </c>
      <c r="AP416" s="96" t="s">
        <v>1886</v>
      </c>
      <c r="AQ416" s="96"/>
      <c r="AR416" s="99"/>
      <c r="AS416" s="99"/>
      <c r="AT416" s="96"/>
      <c r="AU416" s="96"/>
      <c r="AV416" s="96" t="s">
        <v>231</v>
      </c>
      <c r="AW416" s="96"/>
      <c r="AX416" s="98"/>
      <c r="AY416" s="98"/>
      <c r="AZ416" s="99"/>
      <c r="BA416" s="96" t="s">
        <v>3927</v>
      </c>
      <c r="BB416" s="96" t="s">
        <v>3928</v>
      </c>
      <c r="BC416" s="100">
        <f t="shared" si="68"/>
        <v>9</v>
      </c>
      <c r="BD416" s="101"/>
      <c r="BE416" s="101"/>
      <c r="BF416" s="101"/>
      <c r="BG416" s="101"/>
      <c r="BH416" s="101"/>
      <c r="BI416" s="100" t="str">
        <f>IFERROR(__xludf.DUMMYFUNCTION("IF(OR(REGEXMATCH(I416,""Peraturan Walikota""),REGEXMATCH(I416,""Peraturan Bupati""),REGEXMATCH(I416,""PERATURAN BUPATI""),REGEXMATCH(I416,""PERATURAN WALIKOTA"")),""Ada"",""Tidak Ada"")"),"Ada")</f>
        <v>Ada</v>
      </c>
      <c r="BJ416" s="98" t="str">
        <f t="shared" si="66"/>
        <v>Ada</v>
      </c>
      <c r="BK416" s="96" t="str">
        <f t="shared" si="67"/>
        <v>Ada</v>
      </c>
      <c r="BL416" s="98" t="str">
        <f t="shared" si="33"/>
        <v>Tidak Lengkap</v>
      </c>
      <c r="BM416" s="98" t="str">
        <f t="shared" si="34"/>
        <v>Tidak Lengkap</v>
      </c>
    </row>
    <row r="417">
      <c r="A417" s="96" t="s">
        <v>89</v>
      </c>
      <c r="B417" s="97">
        <v>410.0</v>
      </c>
      <c r="C417" s="96" t="s">
        <v>3929</v>
      </c>
      <c r="D417" s="96" t="s">
        <v>3930</v>
      </c>
      <c r="E417" s="96" t="s">
        <v>3931</v>
      </c>
      <c r="F417" s="96">
        <v>8.2341463485E10</v>
      </c>
      <c r="G417" s="96">
        <v>8.2341463485E10</v>
      </c>
      <c r="H417" s="96" t="s">
        <v>3932</v>
      </c>
      <c r="I417" s="96" t="s">
        <v>3933</v>
      </c>
      <c r="J417" s="97">
        <v>2020.0</v>
      </c>
      <c r="K417" s="97" t="s">
        <v>223</v>
      </c>
      <c r="L417" s="96">
        <v>8.2341463485E10</v>
      </c>
      <c r="M417" s="96" t="s">
        <v>3934</v>
      </c>
      <c r="N417" s="96" t="s">
        <v>3935</v>
      </c>
      <c r="O417" s="96" t="s">
        <v>3936</v>
      </c>
      <c r="P417" s="96" t="s">
        <v>330</v>
      </c>
      <c r="Q417" s="96" t="s">
        <v>3937</v>
      </c>
      <c r="R417" s="96" t="s">
        <v>21</v>
      </c>
      <c r="S417" s="96" t="s">
        <v>21</v>
      </c>
      <c r="T417" s="96" t="s">
        <v>21</v>
      </c>
      <c r="U417" s="96" t="s">
        <v>9</v>
      </c>
      <c r="V417" s="96" t="s">
        <v>21</v>
      </c>
      <c r="W417" s="96" t="s">
        <v>21</v>
      </c>
      <c r="X417" s="96" t="s">
        <v>9</v>
      </c>
      <c r="Y417" s="96" t="s">
        <v>9</v>
      </c>
      <c r="Z417" s="96" t="s">
        <v>9</v>
      </c>
      <c r="AA417" s="96" t="s">
        <v>21</v>
      </c>
      <c r="AB417" s="96" t="s">
        <v>21</v>
      </c>
      <c r="AC417" s="96" t="s">
        <v>228</v>
      </c>
      <c r="AD417" s="96" t="s">
        <v>228</v>
      </c>
      <c r="AE417" s="96" t="s">
        <v>228</v>
      </c>
      <c r="AF417" s="96" t="s">
        <v>228</v>
      </c>
      <c r="AG417" s="96" t="s">
        <v>229</v>
      </c>
      <c r="AH417" s="96" t="s">
        <v>229</v>
      </c>
      <c r="AI417" s="96" t="s">
        <v>229</v>
      </c>
      <c r="AJ417" s="96" t="s">
        <v>228</v>
      </c>
      <c r="AK417" s="96" t="s">
        <v>229</v>
      </c>
      <c r="AL417" s="96" t="s">
        <v>228</v>
      </c>
      <c r="AM417" s="96" t="s">
        <v>228</v>
      </c>
      <c r="AN417" s="96" t="s">
        <v>3938</v>
      </c>
      <c r="AO417" s="96">
        <v>27.0</v>
      </c>
      <c r="AP417" s="96" t="s">
        <v>672</v>
      </c>
      <c r="AQ417" s="96"/>
      <c r="AR417" s="99"/>
      <c r="AS417" s="99"/>
      <c r="AT417" s="96"/>
      <c r="AU417" s="96" t="s">
        <v>231</v>
      </c>
      <c r="AV417" s="96"/>
      <c r="AW417" s="96"/>
      <c r="AX417" s="98"/>
      <c r="AY417" s="98"/>
      <c r="AZ417" s="99"/>
      <c r="BA417" s="96" t="s">
        <v>3939</v>
      </c>
      <c r="BB417" s="96" t="s">
        <v>3940</v>
      </c>
      <c r="BC417" s="100">
        <f t="shared" si="68"/>
        <v>7</v>
      </c>
      <c r="BD417" s="101"/>
      <c r="BE417" s="101"/>
      <c r="BF417" s="101"/>
      <c r="BG417" s="101"/>
      <c r="BH417" s="101"/>
      <c r="BI417" s="100" t="str">
        <f>IFERROR(__xludf.DUMMYFUNCTION("IF(OR(REGEXMATCH(I417,""Peraturan Walikota""),REGEXMATCH(I417,""Peraturan Bupati""),REGEXMATCH(I417,""PERATURAN BUPATI""),REGEXMATCH(I417,""PERATURAN WALIKOTA"")),""Ada"",""Tidak Ada"")"),"Ada")</f>
        <v>Ada</v>
      </c>
      <c r="BJ417" s="98" t="str">
        <f t="shared" si="66"/>
        <v>Ada</v>
      </c>
      <c r="BK417" s="96" t="str">
        <f t="shared" si="67"/>
        <v>Ada</v>
      </c>
      <c r="BL417" s="98" t="str">
        <f t="shared" si="33"/>
        <v>Tidak Lengkap</v>
      </c>
      <c r="BM417" s="98" t="str">
        <f t="shared" si="34"/>
        <v>Tidak Lengkap</v>
      </c>
    </row>
    <row r="418">
      <c r="A418" s="96" t="s">
        <v>89</v>
      </c>
      <c r="B418" s="97">
        <v>411.0</v>
      </c>
      <c r="C418" s="96" t="s">
        <v>3941</v>
      </c>
      <c r="D418" s="96" t="s">
        <v>3942</v>
      </c>
      <c r="E418" s="96" t="s">
        <v>3943</v>
      </c>
      <c r="F418" s="96" t="s">
        <v>237</v>
      </c>
      <c r="G418" s="96">
        <v>8.2345688822E10</v>
      </c>
      <c r="H418" s="96" t="s">
        <v>11</v>
      </c>
      <c r="I418" s="96" t="s">
        <v>3944</v>
      </c>
      <c r="J418" s="97">
        <v>2020.0</v>
      </c>
      <c r="K418" s="97" t="s">
        <v>223</v>
      </c>
      <c r="L418" s="96">
        <v>8.219327355E10</v>
      </c>
      <c r="M418" s="96" t="s">
        <v>3945</v>
      </c>
      <c r="N418" s="96" t="s">
        <v>3946</v>
      </c>
      <c r="O418" s="96" t="s">
        <v>286</v>
      </c>
      <c r="P418" s="96" t="s">
        <v>330</v>
      </c>
      <c r="Q418" s="96" t="s">
        <v>3947</v>
      </c>
      <c r="R418" s="96" t="s">
        <v>9</v>
      </c>
      <c r="S418" s="96" t="s">
        <v>21</v>
      </c>
      <c r="T418" s="96" t="s">
        <v>21</v>
      </c>
      <c r="U418" s="96" t="s">
        <v>9</v>
      </c>
      <c r="V418" s="96" t="s">
        <v>21</v>
      </c>
      <c r="W418" s="96" t="s">
        <v>9</v>
      </c>
      <c r="X418" s="96" t="s">
        <v>21</v>
      </c>
      <c r="Y418" s="96" t="s">
        <v>9</v>
      </c>
      <c r="Z418" s="96" t="s">
        <v>9</v>
      </c>
      <c r="AA418" s="96" t="s">
        <v>21</v>
      </c>
      <c r="AB418" s="96" t="s">
        <v>21</v>
      </c>
      <c r="AC418" s="96" t="s">
        <v>228</v>
      </c>
      <c r="AD418" s="96" t="s">
        <v>228</v>
      </c>
      <c r="AE418" s="96" t="s">
        <v>228</v>
      </c>
      <c r="AF418" s="96" t="s">
        <v>228</v>
      </c>
      <c r="AG418" s="96" t="s">
        <v>229</v>
      </c>
      <c r="AH418" s="96" t="s">
        <v>228</v>
      </c>
      <c r="AI418" s="96" t="s">
        <v>228</v>
      </c>
      <c r="AJ418" s="96" t="s">
        <v>228</v>
      </c>
      <c r="AK418" s="96" t="s">
        <v>228</v>
      </c>
      <c r="AL418" s="96" t="s">
        <v>228</v>
      </c>
      <c r="AM418" s="96" t="s">
        <v>228</v>
      </c>
      <c r="AN418" s="96"/>
      <c r="AO418" s="96" t="s">
        <v>3948</v>
      </c>
      <c r="AP418" s="96" t="s">
        <v>1168</v>
      </c>
      <c r="AQ418" s="96"/>
      <c r="AR418" s="99"/>
      <c r="AS418" s="99"/>
      <c r="AT418" s="96"/>
      <c r="AU418" s="96" t="s">
        <v>231</v>
      </c>
      <c r="AV418" s="96"/>
      <c r="AW418" s="96"/>
      <c r="AX418" s="98"/>
      <c r="AY418" s="98"/>
      <c r="AZ418" s="99"/>
      <c r="BA418" s="96" t="s">
        <v>3949</v>
      </c>
      <c r="BB418" s="96" t="s">
        <v>3950</v>
      </c>
      <c r="BC418" s="100">
        <f t="shared" si="68"/>
        <v>10</v>
      </c>
      <c r="BD418" s="101"/>
      <c r="BE418" s="101"/>
      <c r="BF418" s="101"/>
      <c r="BG418" s="101"/>
      <c r="BH418" s="101"/>
      <c r="BI418" s="100" t="str">
        <f>IFERROR(__xludf.DUMMYFUNCTION("IF(OR(REGEXMATCH(I418,""Peraturan Walikota""),REGEXMATCH(I418,""Peraturan Bupati""),REGEXMATCH(I418,""PERATURAN BUPATI""),REGEXMATCH(I418,""PERATURAN WALIKOTA"")),""Ada"",""Tidak Ada"")"),"Ada")</f>
        <v>Ada</v>
      </c>
      <c r="BJ418" s="98" t="str">
        <f t="shared" si="66"/>
        <v>Ada</v>
      </c>
      <c r="BK418" s="96" t="str">
        <f t="shared" si="67"/>
        <v>Ada</v>
      </c>
      <c r="BL418" s="98" t="str">
        <f t="shared" si="33"/>
        <v>Tidak Lengkap</v>
      </c>
      <c r="BM418" s="98" t="str">
        <f t="shared" si="34"/>
        <v>Tidak Lengkap</v>
      </c>
    </row>
    <row r="419">
      <c r="A419" s="96" t="s">
        <v>94</v>
      </c>
      <c r="B419" s="97">
        <v>412.0</v>
      </c>
      <c r="C419" s="96" t="s">
        <v>3951</v>
      </c>
      <c r="D419" s="96"/>
      <c r="E419" s="96"/>
      <c r="F419" s="96"/>
      <c r="G419" s="96"/>
      <c r="H419" s="96" t="s">
        <v>301</v>
      </c>
      <c r="I419" s="96"/>
      <c r="J419" s="97"/>
      <c r="K419" s="97"/>
      <c r="L419" s="96"/>
      <c r="M419" s="98"/>
      <c r="N419" s="96"/>
      <c r="O419" s="96" t="s">
        <v>884</v>
      </c>
      <c r="P419" s="96" t="s">
        <v>369</v>
      </c>
      <c r="Q419" s="96" t="s">
        <v>300</v>
      </c>
      <c r="R419" s="96" t="s">
        <v>21</v>
      </c>
      <c r="S419" s="96" t="s">
        <v>21</v>
      </c>
      <c r="T419" s="96" t="s">
        <v>21</v>
      </c>
      <c r="U419" s="96" t="s">
        <v>21</v>
      </c>
      <c r="V419" s="96" t="s">
        <v>9</v>
      </c>
      <c r="W419" s="96" t="s">
        <v>9</v>
      </c>
      <c r="X419" s="98"/>
      <c r="Y419" s="98"/>
      <c r="Z419" s="98"/>
      <c r="AA419" s="98"/>
      <c r="AB419" s="98"/>
      <c r="AC419" s="98"/>
      <c r="AD419" s="98"/>
      <c r="AE419" s="98"/>
      <c r="AF419" s="98"/>
      <c r="AG419" s="98"/>
      <c r="AH419" s="98"/>
      <c r="AI419" s="98"/>
      <c r="AJ419" s="98"/>
      <c r="AK419" s="98"/>
      <c r="AL419" s="96" t="s">
        <v>229</v>
      </c>
      <c r="AM419" s="96" t="s">
        <v>229</v>
      </c>
      <c r="AN419" s="98"/>
      <c r="AO419" s="98"/>
      <c r="AP419" s="96" t="s">
        <v>3952</v>
      </c>
      <c r="AQ419" s="98"/>
      <c r="AR419" s="96" t="s">
        <v>231</v>
      </c>
      <c r="AS419" s="98"/>
      <c r="AT419" s="98"/>
      <c r="AU419" s="98"/>
      <c r="AV419" s="98"/>
      <c r="AW419" s="98"/>
      <c r="AX419" s="96" t="s">
        <v>231</v>
      </c>
      <c r="AY419" s="98"/>
      <c r="AZ419" s="98"/>
      <c r="BA419" s="98"/>
      <c r="BB419" s="98"/>
      <c r="BC419" s="100"/>
      <c r="BD419" s="101"/>
      <c r="BE419" s="101"/>
      <c r="BF419" s="101"/>
      <c r="BG419" s="101"/>
      <c r="BH419" s="101"/>
      <c r="BI419" s="100" t="str">
        <f>IFERROR(__xludf.DUMMYFUNCTION("IF(OR(REGEXMATCH(I419,""Peraturan Walikota""),REGEXMATCH(I419,""Peraturan Bupati""),REGEXMATCH(I419,""PERATURAN BUPATI""),REGEXMATCH(I419,""PERATURAN WALIKOTA"")),""Ada"",""Tidak Ada"")"),"Tidak Ada")</f>
        <v>Tidak Ada</v>
      </c>
      <c r="BJ419" s="98" t="str">
        <f t="shared" si="66"/>
        <v>Tidak Ada</v>
      </c>
      <c r="BK419" s="96" t="str">
        <f t="shared" si="67"/>
        <v>Ada</v>
      </c>
      <c r="BL419" s="98" t="str">
        <f t="shared" si="33"/>
        <v>Tidak Lengkap</v>
      </c>
      <c r="BM419" s="98" t="str">
        <f t="shared" si="34"/>
        <v>Tidak Lengkap</v>
      </c>
    </row>
    <row r="420">
      <c r="A420" s="96" t="s">
        <v>94</v>
      </c>
      <c r="B420" s="97">
        <v>413.0</v>
      </c>
      <c r="C420" s="96" t="s">
        <v>3953</v>
      </c>
      <c r="D420" s="96" t="s">
        <v>3954</v>
      </c>
      <c r="E420" s="96" t="s">
        <v>3955</v>
      </c>
      <c r="F420" s="96">
        <v>8.5825217906E10</v>
      </c>
      <c r="G420" s="96" t="s">
        <v>3956</v>
      </c>
      <c r="H420" s="96" t="s">
        <v>11</v>
      </c>
      <c r="I420" s="96" t="s">
        <v>3957</v>
      </c>
      <c r="J420" s="97">
        <v>2023.0</v>
      </c>
      <c r="K420" s="97" t="s">
        <v>387</v>
      </c>
      <c r="L420" s="96" t="s">
        <v>3956</v>
      </c>
      <c r="M420" s="96" t="s">
        <v>3958</v>
      </c>
      <c r="N420" s="96" t="s">
        <v>784</v>
      </c>
      <c r="O420" s="96" t="s">
        <v>546</v>
      </c>
      <c r="P420" s="96" t="s">
        <v>330</v>
      </c>
      <c r="Q420" s="96" t="s">
        <v>3959</v>
      </c>
      <c r="R420" s="96" t="s">
        <v>9</v>
      </c>
      <c r="S420" s="96" t="s">
        <v>9</v>
      </c>
      <c r="T420" s="96" t="s">
        <v>9</v>
      </c>
      <c r="U420" s="96" t="s">
        <v>21</v>
      </c>
      <c r="V420" s="96" t="s">
        <v>9</v>
      </c>
      <c r="W420" s="96" t="s">
        <v>9</v>
      </c>
      <c r="X420" s="96" t="s">
        <v>21</v>
      </c>
      <c r="Y420" s="96" t="s">
        <v>9</v>
      </c>
      <c r="Z420" s="96" t="s">
        <v>9</v>
      </c>
      <c r="AA420" s="96" t="s">
        <v>21</v>
      </c>
      <c r="AB420" s="96" t="s">
        <v>21</v>
      </c>
      <c r="AC420" s="96" t="s">
        <v>228</v>
      </c>
      <c r="AD420" s="96" t="s">
        <v>228</v>
      </c>
      <c r="AE420" s="96" t="s">
        <v>228</v>
      </c>
      <c r="AF420" s="96" t="s">
        <v>228</v>
      </c>
      <c r="AG420" s="96" t="s">
        <v>228</v>
      </c>
      <c r="AH420" s="96" t="s">
        <v>228</v>
      </c>
      <c r="AI420" s="96" t="s">
        <v>229</v>
      </c>
      <c r="AJ420" s="96" t="s">
        <v>228</v>
      </c>
      <c r="AK420" s="96" t="s">
        <v>229</v>
      </c>
      <c r="AL420" s="96" t="s">
        <v>228</v>
      </c>
      <c r="AM420" s="96" t="s">
        <v>228</v>
      </c>
      <c r="AN420" s="96"/>
      <c r="AO420" s="96">
        <v>43.0</v>
      </c>
      <c r="AP420" s="96" t="s">
        <v>3960</v>
      </c>
      <c r="AQ420" s="96">
        <v>2023.0</v>
      </c>
      <c r="AR420" s="105"/>
      <c r="AS420" s="105"/>
      <c r="AT420" s="98"/>
      <c r="AU420" s="98"/>
      <c r="AV420" s="98"/>
      <c r="AW420" s="98"/>
      <c r="AX420" s="96" t="s">
        <v>231</v>
      </c>
      <c r="AY420" s="98"/>
      <c r="AZ420" s="98"/>
      <c r="BA420" s="96" t="s">
        <v>3961</v>
      </c>
      <c r="BB420" s="96" t="s">
        <v>3962</v>
      </c>
      <c r="BC420" s="100">
        <f t="shared" ref="BC420:BC421" si="69">COUNTIF(AC420:AM420,"Sudah")</f>
        <v>9</v>
      </c>
      <c r="BD420" s="101"/>
      <c r="BE420" s="101"/>
      <c r="BF420" s="101"/>
      <c r="BG420" s="101"/>
      <c r="BH420" s="101"/>
      <c r="BI420" s="100" t="str">
        <f>IFERROR(__xludf.DUMMYFUNCTION("IF(OR(REGEXMATCH(I420,""Peraturan Walikota""),REGEXMATCH(I420,""Peraturan Bupati""),REGEXMATCH(I420,""PERATURAN BUPATI""),REGEXMATCH(I420,""PERATURAN WALIKOTA"")),""Ada"",""Tidak Ada"")"),"Ada")</f>
        <v>Ada</v>
      </c>
      <c r="BJ420" s="98" t="str">
        <f t="shared" si="66"/>
        <v>Ada</v>
      </c>
      <c r="BK420" s="96" t="str">
        <f t="shared" si="67"/>
        <v>Ada</v>
      </c>
      <c r="BL420" s="98" t="str">
        <f t="shared" si="33"/>
        <v>Lengkap</v>
      </c>
      <c r="BM420" s="98" t="str">
        <f t="shared" si="34"/>
        <v>Tidak Lengkap</v>
      </c>
    </row>
    <row r="421">
      <c r="A421" s="96" t="s">
        <v>94</v>
      </c>
      <c r="B421" s="97">
        <v>414.0</v>
      </c>
      <c r="C421" s="96" t="s">
        <v>3963</v>
      </c>
      <c r="D421" s="96" t="s">
        <v>3964</v>
      </c>
      <c r="E421" s="96" t="s">
        <v>3965</v>
      </c>
      <c r="F421" s="96"/>
      <c r="G421" s="96"/>
      <c r="H421" s="96" t="s">
        <v>11</v>
      </c>
      <c r="I421" s="96" t="s">
        <v>3966</v>
      </c>
      <c r="J421" s="97">
        <v>2019.0</v>
      </c>
      <c r="K421" s="97" t="s">
        <v>387</v>
      </c>
      <c r="L421" s="96"/>
      <c r="M421" s="96" t="s">
        <v>3967</v>
      </c>
      <c r="N421" s="96"/>
      <c r="O421" s="96" t="s">
        <v>253</v>
      </c>
      <c r="P421" s="96" t="s">
        <v>277</v>
      </c>
      <c r="Q421" s="96"/>
      <c r="R421" s="96" t="s">
        <v>9</v>
      </c>
      <c r="S421" s="96" t="s">
        <v>9</v>
      </c>
      <c r="T421" s="96" t="s">
        <v>21</v>
      </c>
      <c r="U421" s="96" t="s">
        <v>21</v>
      </c>
      <c r="V421" s="96" t="s">
        <v>301</v>
      </c>
      <c r="W421" s="96" t="s">
        <v>301</v>
      </c>
      <c r="X421" s="96" t="s">
        <v>301</v>
      </c>
      <c r="Y421" s="96" t="s">
        <v>21</v>
      </c>
      <c r="Z421" s="96" t="s">
        <v>301</v>
      </c>
      <c r="AA421" s="96" t="s">
        <v>301</v>
      </c>
      <c r="AB421" s="96" t="s">
        <v>301</v>
      </c>
      <c r="AC421" s="96" t="s">
        <v>228</v>
      </c>
      <c r="AD421" s="96" t="s">
        <v>228</v>
      </c>
      <c r="AE421" s="96" t="s">
        <v>228</v>
      </c>
      <c r="AF421" s="96" t="s">
        <v>228</v>
      </c>
      <c r="AG421" s="96" t="s">
        <v>229</v>
      </c>
      <c r="AH421" s="96" t="s">
        <v>228</v>
      </c>
      <c r="AI421" s="96" t="s">
        <v>229</v>
      </c>
      <c r="AJ421" s="96" t="s">
        <v>228</v>
      </c>
      <c r="AK421" s="96" t="s">
        <v>229</v>
      </c>
      <c r="AL421" s="96" t="s">
        <v>229</v>
      </c>
      <c r="AM421" s="96" t="s">
        <v>229</v>
      </c>
      <c r="AN421" s="96" t="s">
        <v>370</v>
      </c>
      <c r="AO421" s="96">
        <v>22.0</v>
      </c>
      <c r="AP421" s="96" t="s">
        <v>317</v>
      </c>
      <c r="AQ421" s="98"/>
      <c r="AR421" s="96"/>
      <c r="AS421" s="98"/>
      <c r="AT421" s="96" t="s">
        <v>231</v>
      </c>
      <c r="AU421" s="98"/>
      <c r="AV421" s="98"/>
      <c r="AW421" s="98"/>
      <c r="AX421" s="96" t="s">
        <v>231</v>
      </c>
      <c r="AY421" s="98"/>
      <c r="AZ421" s="98"/>
      <c r="BA421" s="96"/>
      <c r="BB421" s="96"/>
      <c r="BC421" s="100">
        <f t="shared" si="69"/>
        <v>6</v>
      </c>
      <c r="BD421" s="101"/>
      <c r="BE421" s="101"/>
      <c r="BF421" s="101"/>
      <c r="BG421" s="101"/>
      <c r="BH421" s="101"/>
      <c r="BI421" s="100" t="str">
        <f>IFERROR(__xludf.DUMMYFUNCTION("IF(OR(REGEXMATCH(I421,""Peraturan Walikota""),REGEXMATCH(I421,""Peraturan Bupati""),REGEXMATCH(I421,""PERATURAN BUPATI""),REGEXMATCH(I421,""PERATURAN WALIKOTA"")),""Ada"",""Tidak Ada"")"),"Ada")</f>
        <v>Ada</v>
      </c>
      <c r="BJ421" s="98" t="str">
        <f t="shared" si="66"/>
        <v>Ada</v>
      </c>
      <c r="BK421" s="96" t="str">
        <f t="shared" si="67"/>
        <v>Ada</v>
      </c>
      <c r="BL421" s="98" t="str">
        <f t="shared" si="33"/>
        <v>Tidak Lengkap</v>
      </c>
      <c r="BM421" s="98" t="str">
        <f t="shared" si="34"/>
        <v>Tidak Lengkap</v>
      </c>
    </row>
    <row r="422">
      <c r="A422" s="96" t="s">
        <v>94</v>
      </c>
      <c r="B422" s="97">
        <v>415.0</v>
      </c>
      <c r="C422" s="96" t="s">
        <v>3968</v>
      </c>
      <c r="D422" s="96" t="s">
        <v>21</v>
      </c>
      <c r="E422" s="96" t="s">
        <v>3969</v>
      </c>
      <c r="F422" s="96" t="s">
        <v>21</v>
      </c>
      <c r="G422" s="96">
        <v>8.2156763597E10</v>
      </c>
      <c r="H422" s="96" t="s">
        <v>21</v>
      </c>
      <c r="I422" s="96"/>
      <c r="J422" s="97"/>
      <c r="K422" s="97"/>
      <c r="L422" s="96" t="s">
        <v>21</v>
      </c>
      <c r="M422" s="96" t="s">
        <v>21</v>
      </c>
      <c r="N422" s="96" t="s">
        <v>21</v>
      </c>
      <c r="O422" s="96" t="s">
        <v>1061</v>
      </c>
      <c r="P422" s="96" t="s">
        <v>647</v>
      </c>
      <c r="Q422" s="96" t="s">
        <v>3970</v>
      </c>
      <c r="R422" s="96" t="s">
        <v>21</v>
      </c>
      <c r="S422" s="96" t="s">
        <v>21</v>
      </c>
      <c r="T422" s="96" t="s">
        <v>21</v>
      </c>
      <c r="U422" s="96" t="s">
        <v>21</v>
      </c>
      <c r="V422" s="96" t="s">
        <v>21</v>
      </c>
      <c r="W422" s="96" t="s">
        <v>21</v>
      </c>
      <c r="X422" s="96" t="s">
        <v>21</v>
      </c>
      <c r="Y422" s="96" t="s">
        <v>21</v>
      </c>
      <c r="Z422" s="96" t="s">
        <v>21</v>
      </c>
      <c r="AA422" s="96" t="s">
        <v>21</v>
      </c>
      <c r="AB422" s="96" t="s">
        <v>21</v>
      </c>
      <c r="AC422" s="96" t="s">
        <v>229</v>
      </c>
      <c r="AD422" s="96" t="s">
        <v>229</v>
      </c>
      <c r="AE422" s="96" t="s">
        <v>229</v>
      </c>
      <c r="AF422" s="96" t="s">
        <v>229</v>
      </c>
      <c r="AG422" s="96" t="s">
        <v>229</v>
      </c>
      <c r="AH422" s="96" t="s">
        <v>229</v>
      </c>
      <c r="AI422" s="96" t="s">
        <v>229</v>
      </c>
      <c r="AJ422" s="96" t="s">
        <v>229</v>
      </c>
      <c r="AK422" s="96" t="s">
        <v>229</v>
      </c>
      <c r="AL422" s="96" t="s">
        <v>229</v>
      </c>
      <c r="AM422" s="96" t="s">
        <v>229</v>
      </c>
      <c r="AN422" s="96" t="s">
        <v>370</v>
      </c>
      <c r="AO422" s="96">
        <v>195.0</v>
      </c>
      <c r="AP422" s="96" t="s">
        <v>317</v>
      </c>
      <c r="AQ422" s="98"/>
      <c r="AR422" s="96" t="s">
        <v>231</v>
      </c>
      <c r="AS422" s="98"/>
      <c r="AT422" s="96"/>
      <c r="AU422" s="98"/>
      <c r="AV422" s="98"/>
      <c r="AW422" s="98"/>
      <c r="AX422" s="96" t="s">
        <v>231</v>
      </c>
      <c r="AY422" s="98"/>
      <c r="AZ422" s="98"/>
      <c r="BA422" s="96"/>
      <c r="BB422" s="96"/>
      <c r="BC422" s="100"/>
      <c r="BD422" s="101"/>
      <c r="BE422" s="101"/>
      <c r="BF422" s="101"/>
      <c r="BG422" s="101"/>
      <c r="BH422" s="101"/>
      <c r="BI422" s="100" t="str">
        <f>IFERROR(__xludf.DUMMYFUNCTION("IF(OR(REGEXMATCH(I422,""Peraturan Walikota""),REGEXMATCH(I422,""Peraturan Bupati""),REGEXMATCH(I422,""PERATURAN BUPATI""),REGEXMATCH(I422,""PERATURAN WALIKOTA"")),""Ada"",""Tidak Ada"")"),"Tidak Ada")</f>
        <v>Tidak Ada</v>
      </c>
      <c r="BJ422" s="98" t="str">
        <f t="shared" si="66"/>
        <v>Ada</v>
      </c>
      <c r="BK422" s="96" t="str">
        <f t="shared" si="67"/>
        <v>Tidak Ada</v>
      </c>
      <c r="BL422" s="98" t="str">
        <f t="shared" si="33"/>
        <v>Tidak Lengkap</v>
      </c>
      <c r="BM422" s="98" t="str">
        <f t="shared" si="34"/>
        <v>Tidak Lengkap</v>
      </c>
    </row>
    <row r="423">
      <c r="A423" s="96" t="s">
        <v>94</v>
      </c>
      <c r="B423" s="97">
        <v>416.0</v>
      </c>
      <c r="C423" s="96" t="s">
        <v>3971</v>
      </c>
      <c r="D423" s="96" t="s">
        <v>3972</v>
      </c>
      <c r="E423" s="96" t="s">
        <v>3973</v>
      </c>
      <c r="F423" s="96">
        <v>8.2327790002E10</v>
      </c>
      <c r="G423" s="96" t="s">
        <v>237</v>
      </c>
      <c r="H423" s="96" t="s">
        <v>3974</v>
      </c>
      <c r="I423" s="96"/>
      <c r="J423" s="97"/>
      <c r="K423" s="97"/>
      <c r="L423" s="96">
        <v>8.5299070982E10</v>
      </c>
      <c r="M423" s="96" t="s">
        <v>3975</v>
      </c>
      <c r="N423" s="96" t="s">
        <v>3976</v>
      </c>
      <c r="O423" s="96" t="s">
        <v>253</v>
      </c>
      <c r="P423" s="96" t="s">
        <v>314</v>
      </c>
      <c r="Q423" s="96" t="s">
        <v>952</v>
      </c>
      <c r="R423" s="96" t="s">
        <v>21</v>
      </c>
      <c r="S423" s="96" t="s">
        <v>594</v>
      </c>
      <c r="T423" s="96" t="s">
        <v>595</v>
      </c>
      <c r="U423" s="96" t="s">
        <v>595</v>
      </c>
      <c r="V423" s="96" t="s">
        <v>595</v>
      </c>
      <c r="W423" s="96" t="s">
        <v>595</v>
      </c>
      <c r="X423" s="96" t="s">
        <v>595</v>
      </c>
      <c r="Y423" s="96" t="s">
        <v>595</v>
      </c>
      <c r="Z423" s="96" t="s">
        <v>595</v>
      </c>
      <c r="AA423" s="96" t="s">
        <v>595</v>
      </c>
      <c r="AB423" s="96" t="s">
        <v>595</v>
      </c>
      <c r="AC423" s="96" t="s">
        <v>596</v>
      </c>
      <c r="AD423" s="96" t="s">
        <v>596</v>
      </c>
      <c r="AE423" s="96" t="s">
        <v>596</v>
      </c>
      <c r="AF423" s="96" t="s">
        <v>596</v>
      </c>
      <c r="AG423" s="96" t="s">
        <v>596</v>
      </c>
      <c r="AH423" s="96" t="s">
        <v>596</v>
      </c>
      <c r="AI423" s="96" t="s">
        <v>596</v>
      </c>
      <c r="AJ423" s="96" t="s">
        <v>596</v>
      </c>
      <c r="AK423" s="96" t="s">
        <v>596</v>
      </c>
      <c r="AL423" s="96" t="s">
        <v>596</v>
      </c>
      <c r="AM423" s="96" t="s">
        <v>596</v>
      </c>
      <c r="AN423" s="96" t="s">
        <v>3977</v>
      </c>
      <c r="AO423" s="96" t="s">
        <v>3978</v>
      </c>
      <c r="AP423" s="96" t="s">
        <v>3979</v>
      </c>
      <c r="AQ423" s="98"/>
      <c r="AR423" s="96" t="s">
        <v>3368</v>
      </c>
      <c r="AS423" s="98"/>
      <c r="AT423" s="96"/>
      <c r="AU423" s="98"/>
      <c r="AV423" s="98"/>
      <c r="AW423" s="96" t="s">
        <v>3368</v>
      </c>
      <c r="AX423" s="96"/>
      <c r="AY423" s="98"/>
      <c r="AZ423" s="98"/>
      <c r="BA423" s="96"/>
      <c r="BB423" s="96"/>
      <c r="BC423" s="100"/>
      <c r="BD423" s="101"/>
      <c r="BE423" s="101"/>
      <c r="BF423" s="101"/>
      <c r="BG423" s="101"/>
      <c r="BH423" s="101"/>
      <c r="BI423" s="100" t="str">
        <f>IFERROR(__xludf.DUMMYFUNCTION("IF(OR(REGEXMATCH(I423,""Peraturan Walikota""),REGEXMATCH(I423,""Peraturan Bupati""),REGEXMATCH(I423,""PERATURAN BUPATI""),REGEXMATCH(I423,""PERATURAN WALIKOTA"")),""Ada"",""Tidak Ada"")"),"Tidak Ada")</f>
        <v>Tidak Ada</v>
      </c>
      <c r="BJ423" s="98" t="str">
        <f t="shared" si="66"/>
        <v>Ada</v>
      </c>
      <c r="BK423" s="96" t="str">
        <f t="shared" si="67"/>
        <v>Ada</v>
      </c>
      <c r="BL423" s="98" t="str">
        <f t="shared" si="33"/>
        <v>Tidak Lengkap</v>
      </c>
      <c r="BM423" s="98" t="str">
        <f t="shared" si="34"/>
        <v>Lengkap</v>
      </c>
    </row>
    <row r="424">
      <c r="A424" s="96" t="s">
        <v>94</v>
      </c>
      <c r="B424" s="97">
        <v>417.0</v>
      </c>
      <c r="C424" s="96" t="s">
        <v>3980</v>
      </c>
      <c r="D424" s="96" t="s">
        <v>1034</v>
      </c>
      <c r="E424" s="96" t="s">
        <v>3981</v>
      </c>
      <c r="F424" s="96">
        <v>8.1244867173E10</v>
      </c>
      <c r="G424" s="96">
        <v>8.1244867173E10</v>
      </c>
      <c r="H424" s="96" t="s">
        <v>3982</v>
      </c>
      <c r="I424" s="96"/>
      <c r="J424" s="97"/>
      <c r="K424" s="97"/>
      <c r="L424" s="96">
        <v>8.1244867173E10</v>
      </c>
      <c r="M424" s="96" t="s">
        <v>3983</v>
      </c>
      <c r="N424" s="96" t="s">
        <v>449</v>
      </c>
      <c r="O424" s="96" t="s">
        <v>884</v>
      </c>
      <c r="P424" s="96" t="s">
        <v>647</v>
      </c>
      <c r="Q424" s="96" t="s">
        <v>3984</v>
      </c>
      <c r="R424" s="96" t="s">
        <v>1757</v>
      </c>
      <c r="S424" s="96" t="s">
        <v>555</v>
      </c>
      <c r="T424" s="96" t="s">
        <v>555</v>
      </c>
      <c r="U424" s="96" t="s">
        <v>555</v>
      </c>
      <c r="V424" s="96" t="s">
        <v>555</v>
      </c>
      <c r="W424" s="96" t="s">
        <v>555</v>
      </c>
      <c r="X424" s="96" t="s">
        <v>555</v>
      </c>
      <c r="Y424" s="96" t="s">
        <v>555</v>
      </c>
      <c r="Z424" s="96" t="s">
        <v>555</v>
      </c>
      <c r="AA424" s="96" t="s">
        <v>21</v>
      </c>
      <c r="AB424" s="96" t="s">
        <v>21</v>
      </c>
      <c r="AC424" s="96" t="s">
        <v>302</v>
      </c>
      <c r="AD424" s="96" t="s">
        <v>302</v>
      </c>
      <c r="AE424" s="96" t="s">
        <v>302</v>
      </c>
      <c r="AF424" s="96" t="s">
        <v>302</v>
      </c>
      <c r="AG424" s="96" t="s">
        <v>873</v>
      </c>
      <c r="AH424" s="96" t="s">
        <v>228</v>
      </c>
      <c r="AI424" s="96" t="s">
        <v>873</v>
      </c>
      <c r="AJ424" s="96" t="s">
        <v>302</v>
      </c>
      <c r="AK424" s="96" t="s">
        <v>873</v>
      </c>
      <c r="AL424" s="96" t="s">
        <v>302</v>
      </c>
      <c r="AM424" s="96" t="s">
        <v>302</v>
      </c>
      <c r="AN424" s="96" t="s">
        <v>3985</v>
      </c>
      <c r="AO424" s="96" t="s">
        <v>3986</v>
      </c>
      <c r="AP424" s="96" t="s">
        <v>242</v>
      </c>
      <c r="AQ424" s="98"/>
      <c r="AR424" s="96"/>
      <c r="AS424" s="98"/>
      <c r="AT424" s="96"/>
      <c r="AU424" s="98"/>
      <c r="AV424" s="98"/>
      <c r="AW424" s="96"/>
      <c r="AX424" s="96"/>
      <c r="AY424" s="98"/>
      <c r="AZ424" s="98"/>
      <c r="BA424" s="96"/>
      <c r="BB424" s="96"/>
      <c r="BC424" s="100"/>
      <c r="BD424" s="101"/>
      <c r="BE424" s="101"/>
      <c r="BF424" s="101"/>
      <c r="BG424" s="101"/>
      <c r="BH424" s="101"/>
      <c r="BI424" s="100" t="str">
        <f>IFERROR(__xludf.DUMMYFUNCTION("IF(OR(REGEXMATCH(I424,""Peraturan Walikota""),REGEXMATCH(I424,""Peraturan Bupati""),REGEXMATCH(I424,""PERATURAN BUPATI""),REGEXMATCH(I424,""PERATURAN WALIKOTA"")),""Ada"",""Tidak Ada"")"),"Tidak Ada")</f>
        <v>Tidak Ada</v>
      </c>
      <c r="BJ424" s="98" t="str">
        <f t="shared" si="66"/>
        <v>Tidak Ada</v>
      </c>
      <c r="BK424" s="96" t="str">
        <f t="shared" si="67"/>
        <v>Tidak Ada</v>
      </c>
      <c r="BL424" s="98" t="str">
        <f t="shared" si="33"/>
        <v>Tidak Lengkap</v>
      </c>
      <c r="BM424" s="98" t="str">
        <f t="shared" si="34"/>
        <v>Tidak Lengkap</v>
      </c>
    </row>
    <row r="425">
      <c r="A425" s="96" t="s">
        <v>84</v>
      </c>
      <c r="B425" s="97">
        <v>418.0</v>
      </c>
      <c r="C425" s="96" t="s">
        <v>3987</v>
      </c>
      <c r="D425" s="96" t="s">
        <v>3988</v>
      </c>
      <c r="E425" s="96" t="s">
        <v>3989</v>
      </c>
      <c r="F425" s="98"/>
      <c r="G425" s="98"/>
      <c r="H425" s="96" t="s">
        <v>11</v>
      </c>
      <c r="I425" s="96" t="s">
        <v>3990</v>
      </c>
      <c r="J425" s="97">
        <v>2024.0</v>
      </c>
      <c r="K425" s="97" t="s">
        <v>223</v>
      </c>
      <c r="L425" s="96" t="s">
        <v>3991</v>
      </c>
      <c r="M425" s="103" t="s">
        <v>3992</v>
      </c>
      <c r="N425" s="96" t="s">
        <v>368</v>
      </c>
      <c r="O425" s="96" t="s">
        <v>591</v>
      </c>
      <c r="P425" s="96" t="s">
        <v>647</v>
      </c>
      <c r="Q425" s="96" t="s">
        <v>3993</v>
      </c>
      <c r="R425" s="98"/>
      <c r="S425" s="96" t="s">
        <v>21</v>
      </c>
      <c r="T425" s="96" t="s">
        <v>21</v>
      </c>
      <c r="U425" s="96" t="s">
        <v>21</v>
      </c>
      <c r="V425" s="96" t="s">
        <v>21</v>
      </c>
      <c r="W425" s="96" t="s">
        <v>21</v>
      </c>
      <c r="X425" s="96" t="s">
        <v>21</v>
      </c>
      <c r="Y425" s="96" t="s">
        <v>21</v>
      </c>
      <c r="Z425" s="96" t="s">
        <v>21</v>
      </c>
      <c r="AA425" s="96" t="s">
        <v>21</v>
      </c>
      <c r="AB425" s="96" t="s">
        <v>21</v>
      </c>
      <c r="AC425" s="96" t="s">
        <v>228</v>
      </c>
      <c r="AD425" s="96" t="s">
        <v>228</v>
      </c>
      <c r="AE425" s="96" t="s">
        <v>228</v>
      </c>
      <c r="AF425" s="96" t="s">
        <v>228</v>
      </c>
      <c r="AG425" s="96" t="s">
        <v>228</v>
      </c>
      <c r="AH425" s="96" t="s">
        <v>229</v>
      </c>
      <c r="AI425" s="96" t="s">
        <v>229</v>
      </c>
      <c r="AJ425" s="96" t="s">
        <v>228</v>
      </c>
      <c r="AK425" s="96" t="s">
        <v>228</v>
      </c>
      <c r="AL425" s="96" t="s">
        <v>228</v>
      </c>
      <c r="AM425" s="96" t="s">
        <v>228</v>
      </c>
      <c r="AN425" s="98"/>
      <c r="AO425" s="96" t="s">
        <v>3994</v>
      </c>
      <c r="AP425" s="96" t="s">
        <v>317</v>
      </c>
      <c r="AQ425" s="98"/>
      <c r="AR425" s="98"/>
      <c r="AS425" s="98"/>
      <c r="AT425" s="98"/>
      <c r="AU425" s="98"/>
      <c r="AV425" s="98"/>
      <c r="AW425" s="98"/>
      <c r="AX425" s="98"/>
      <c r="AY425" s="96" t="s">
        <v>231</v>
      </c>
      <c r="AZ425" s="96"/>
      <c r="BA425" s="98"/>
      <c r="BB425" s="98"/>
      <c r="BC425" s="100">
        <f t="shared" ref="BC425:BC431" si="70">COUNTIF(AC425:AM425,"Sudah")</f>
        <v>9</v>
      </c>
      <c r="BD425" s="101"/>
      <c r="BE425" s="101"/>
      <c r="BF425" s="101"/>
      <c r="BG425" s="101"/>
      <c r="BH425" s="101"/>
      <c r="BI425" s="100" t="str">
        <f>IFERROR(__xludf.DUMMYFUNCTION("IF(OR(REGEXMATCH(I425,""Peraturan Walikota""),REGEXMATCH(I425,""Peraturan Bupati""),REGEXMATCH(I425,""PERATURAN BUPATI""),REGEXMATCH(I425,""PERATURAN WALIKOTA"")),""Ada"",""Tidak Ada"")"),"Ada")</f>
        <v>Ada</v>
      </c>
      <c r="BJ425" s="98" t="str">
        <f t="shared" si="66"/>
        <v>Ada</v>
      </c>
      <c r="BK425" s="96" t="str">
        <f t="shared" si="67"/>
        <v>Tidak Ada</v>
      </c>
      <c r="BL425" s="98" t="str">
        <f t="shared" si="33"/>
        <v>Tidak Lengkap</v>
      </c>
      <c r="BM425" s="98" t="str">
        <f t="shared" si="34"/>
        <v>Tidak Lengkap</v>
      </c>
    </row>
    <row r="426">
      <c r="A426" s="96" t="s">
        <v>84</v>
      </c>
      <c r="B426" s="97">
        <v>419.0</v>
      </c>
      <c r="C426" s="96" t="s">
        <v>3995</v>
      </c>
      <c r="D426" s="96" t="s">
        <v>3996</v>
      </c>
      <c r="E426" s="96" t="s">
        <v>3997</v>
      </c>
      <c r="F426" s="96" t="s">
        <v>715</v>
      </c>
      <c r="G426" s="96" t="s">
        <v>715</v>
      </c>
      <c r="H426" s="114" t="s">
        <v>11</v>
      </c>
      <c r="I426" s="96" t="s">
        <v>3998</v>
      </c>
      <c r="J426" s="97">
        <v>2022.0</v>
      </c>
      <c r="K426" s="97" t="s">
        <v>223</v>
      </c>
      <c r="L426" s="96" t="s">
        <v>3999</v>
      </c>
      <c r="M426" s="111" t="s">
        <v>4000</v>
      </c>
      <c r="N426" s="96" t="s">
        <v>669</v>
      </c>
      <c r="O426" s="96" t="s">
        <v>286</v>
      </c>
      <c r="P426" s="96" t="s">
        <v>330</v>
      </c>
      <c r="Q426" s="96"/>
      <c r="R426" s="96" t="s">
        <v>9</v>
      </c>
      <c r="S426" s="96" t="s">
        <v>9</v>
      </c>
      <c r="T426" s="96" t="s">
        <v>9</v>
      </c>
      <c r="U426" s="96" t="s">
        <v>9</v>
      </c>
      <c r="V426" s="96" t="s">
        <v>21</v>
      </c>
      <c r="W426" s="96" t="s">
        <v>9</v>
      </c>
      <c r="X426" s="96" t="s">
        <v>9</v>
      </c>
      <c r="Y426" s="96" t="s">
        <v>9</v>
      </c>
      <c r="Z426" s="96" t="s">
        <v>21</v>
      </c>
      <c r="AA426" s="96" t="s">
        <v>21</v>
      </c>
      <c r="AB426" s="96" t="s">
        <v>21</v>
      </c>
      <c r="AC426" s="96" t="s">
        <v>228</v>
      </c>
      <c r="AD426" s="96" t="s">
        <v>228</v>
      </c>
      <c r="AE426" s="96" t="s">
        <v>229</v>
      </c>
      <c r="AF426" s="96" t="s">
        <v>228</v>
      </c>
      <c r="AG426" s="96" t="s">
        <v>228</v>
      </c>
      <c r="AH426" s="96" t="s">
        <v>228</v>
      </c>
      <c r="AI426" s="96" t="s">
        <v>229</v>
      </c>
      <c r="AJ426" s="96" t="s">
        <v>228</v>
      </c>
      <c r="AK426" s="96" t="s">
        <v>228</v>
      </c>
      <c r="AL426" s="96" t="s">
        <v>228</v>
      </c>
      <c r="AM426" s="96" t="s">
        <v>228</v>
      </c>
      <c r="AN426" s="98"/>
      <c r="AO426" s="96">
        <v>148.0</v>
      </c>
      <c r="AP426" s="96" t="s">
        <v>4001</v>
      </c>
      <c r="AQ426" s="96"/>
      <c r="AR426" s="105"/>
      <c r="AS426" s="105"/>
      <c r="AT426" s="96"/>
      <c r="AU426" s="96"/>
      <c r="AV426" s="96"/>
      <c r="AW426" s="96" t="s">
        <v>231</v>
      </c>
      <c r="AX426" s="96"/>
      <c r="AY426" s="96"/>
      <c r="AZ426" s="96"/>
      <c r="BA426" s="96" t="s">
        <v>4002</v>
      </c>
      <c r="BB426" s="96" t="s">
        <v>4003</v>
      </c>
      <c r="BC426" s="100">
        <f t="shared" si="70"/>
        <v>9</v>
      </c>
      <c r="BD426" s="101"/>
      <c r="BE426" s="101"/>
      <c r="BF426" s="101"/>
      <c r="BG426" s="101"/>
      <c r="BH426" s="101"/>
      <c r="BI426" s="100" t="str">
        <f>IFERROR(__xludf.DUMMYFUNCTION("IF(OR(REGEXMATCH(I426,""Peraturan Walikota""),REGEXMATCH(I426,""Peraturan Bupati""),REGEXMATCH(I426,""PERATURAN BUPATI""),REGEXMATCH(I426,""PERATURAN WALIKOTA"")),""Ada"",""Tidak Ada"")"),"Ada")</f>
        <v>Ada</v>
      </c>
      <c r="BJ426" s="98" t="str">
        <f t="shared" si="66"/>
        <v>Ada</v>
      </c>
      <c r="BK426" s="96" t="str">
        <f t="shared" si="67"/>
        <v>Ada</v>
      </c>
      <c r="BL426" s="98" t="str">
        <f t="shared" si="33"/>
        <v>Lengkap</v>
      </c>
      <c r="BM426" s="98" t="str">
        <f t="shared" si="34"/>
        <v>Tidak Lengkap</v>
      </c>
    </row>
    <row r="427">
      <c r="A427" s="96" t="s">
        <v>84</v>
      </c>
      <c r="B427" s="97">
        <v>420.0</v>
      </c>
      <c r="C427" s="96" t="s">
        <v>4004</v>
      </c>
      <c r="D427" s="96" t="s">
        <v>4005</v>
      </c>
      <c r="E427" s="96" t="s">
        <v>4006</v>
      </c>
      <c r="F427" s="96" t="s">
        <v>4007</v>
      </c>
      <c r="G427" s="96">
        <v>8.1341445572E10</v>
      </c>
      <c r="H427" s="114" t="s">
        <v>4008</v>
      </c>
      <c r="I427" s="96" t="s">
        <v>4009</v>
      </c>
      <c r="J427" s="97">
        <v>2024.0</v>
      </c>
      <c r="K427" s="97" t="s">
        <v>387</v>
      </c>
      <c r="L427" s="96">
        <v>8.1253978865E10</v>
      </c>
      <c r="M427" s="111" t="s">
        <v>4010</v>
      </c>
      <c r="N427" s="96" t="s">
        <v>2194</v>
      </c>
      <c r="O427" s="96" t="s">
        <v>4011</v>
      </c>
      <c r="P427" s="96" t="s">
        <v>330</v>
      </c>
      <c r="Q427" s="96" t="s">
        <v>4012</v>
      </c>
      <c r="R427" s="96" t="s">
        <v>9</v>
      </c>
      <c r="S427" s="96" t="s">
        <v>21</v>
      </c>
      <c r="T427" s="96" t="s">
        <v>21</v>
      </c>
      <c r="U427" s="96" t="s">
        <v>9</v>
      </c>
      <c r="V427" s="96" t="s">
        <v>21</v>
      </c>
      <c r="W427" s="96" t="s">
        <v>9</v>
      </c>
      <c r="X427" s="96" t="s">
        <v>21</v>
      </c>
      <c r="Y427" s="96" t="s">
        <v>9</v>
      </c>
      <c r="Z427" s="96" t="s">
        <v>9</v>
      </c>
      <c r="AA427" s="96" t="s">
        <v>9</v>
      </c>
      <c r="AB427" s="96" t="s">
        <v>9</v>
      </c>
      <c r="AC427" s="96" t="s">
        <v>228</v>
      </c>
      <c r="AD427" s="96" t="s">
        <v>228</v>
      </c>
      <c r="AE427" s="96" t="s">
        <v>228</v>
      </c>
      <c r="AF427" s="96" t="s">
        <v>228</v>
      </c>
      <c r="AG427" s="96" t="s">
        <v>228</v>
      </c>
      <c r="AH427" s="96" t="s">
        <v>228</v>
      </c>
      <c r="AI427" s="96" t="s">
        <v>229</v>
      </c>
      <c r="AJ427" s="96" t="s">
        <v>228</v>
      </c>
      <c r="AK427" s="96" t="s">
        <v>228</v>
      </c>
      <c r="AL427" s="96" t="s">
        <v>228</v>
      </c>
      <c r="AM427" s="96" t="s">
        <v>228</v>
      </c>
      <c r="AN427" s="96" t="s">
        <v>4013</v>
      </c>
      <c r="AO427" s="96" t="s">
        <v>4014</v>
      </c>
      <c r="AP427" s="96" t="s">
        <v>4015</v>
      </c>
      <c r="AQ427" s="96"/>
      <c r="AR427" s="99"/>
      <c r="AS427" s="99"/>
      <c r="AT427" s="96"/>
      <c r="AU427" s="96"/>
      <c r="AV427" s="96"/>
      <c r="AW427" s="96"/>
      <c r="AX427" s="96"/>
      <c r="AY427" s="96" t="s">
        <v>231</v>
      </c>
      <c r="AZ427" s="96"/>
      <c r="BA427" s="96" t="s">
        <v>4016</v>
      </c>
      <c r="BB427" s="96" t="s">
        <v>4017</v>
      </c>
      <c r="BC427" s="100">
        <f t="shared" si="70"/>
        <v>10</v>
      </c>
      <c r="BD427" s="101"/>
      <c r="BE427" s="101"/>
      <c r="BF427" s="101"/>
      <c r="BG427" s="101"/>
      <c r="BH427" s="101"/>
      <c r="BI427" s="100" t="str">
        <f>IFERROR(__xludf.DUMMYFUNCTION("IF(OR(REGEXMATCH(I427,""Peraturan Walikota""),REGEXMATCH(I427,""Peraturan Bupati""),REGEXMATCH(I427,""PERATURAN BUPATI""),REGEXMATCH(I427,""PERATURAN WALIKOTA"")),""Ada"",""Tidak Ada"")"),"Ada")</f>
        <v>Ada</v>
      </c>
      <c r="BJ427" s="98" t="str">
        <f t="shared" si="66"/>
        <v>Ada</v>
      </c>
      <c r="BK427" s="96" t="str">
        <f t="shared" si="67"/>
        <v>Ada</v>
      </c>
      <c r="BL427" s="98" t="str">
        <f t="shared" si="33"/>
        <v>Tidak Lengkap</v>
      </c>
      <c r="BM427" s="98" t="str">
        <f t="shared" si="34"/>
        <v>Tidak Lengkap</v>
      </c>
    </row>
    <row r="428">
      <c r="A428" s="96" t="s">
        <v>84</v>
      </c>
      <c r="B428" s="97">
        <v>421.0</v>
      </c>
      <c r="C428" s="96" t="s">
        <v>4018</v>
      </c>
      <c r="D428" s="96" t="s">
        <v>587</v>
      </c>
      <c r="E428" s="96" t="s">
        <v>4019</v>
      </c>
      <c r="F428" s="96" t="s">
        <v>587</v>
      </c>
      <c r="G428" s="96">
        <v>8.2393192827E10</v>
      </c>
      <c r="H428" s="96" t="s">
        <v>11</v>
      </c>
      <c r="I428" s="96" t="s">
        <v>4020</v>
      </c>
      <c r="J428" s="97">
        <v>2023.0</v>
      </c>
      <c r="K428" s="97" t="s">
        <v>734</v>
      </c>
      <c r="L428" s="96" t="s">
        <v>4021</v>
      </c>
      <c r="M428" s="111" t="s">
        <v>4022</v>
      </c>
      <c r="N428" s="96" t="s">
        <v>587</v>
      </c>
      <c r="O428" s="96" t="s">
        <v>286</v>
      </c>
      <c r="P428" s="96" t="s">
        <v>261</v>
      </c>
      <c r="Q428" s="96" t="s">
        <v>4023</v>
      </c>
      <c r="R428" s="96" t="s">
        <v>21</v>
      </c>
      <c r="S428" s="96" t="s">
        <v>9</v>
      </c>
      <c r="T428" s="96" t="s">
        <v>9</v>
      </c>
      <c r="U428" s="96" t="s">
        <v>21</v>
      </c>
      <c r="V428" s="96" t="s">
        <v>9</v>
      </c>
      <c r="W428" s="96" t="s">
        <v>21</v>
      </c>
      <c r="X428" s="96" t="s">
        <v>9</v>
      </c>
      <c r="Y428" s="96" t="s">
        <v>9</v>
      </c>
      <c r="Z428" s="96" t="s">
        <v>9</v>
      </c>
      <c r="AA428" s="96" t="s">
        <v>9</v>
      </c>
      <c r="AB428" s="96" t="s">
        <v>9</v>
      </c>
      <c r="AC428" s="96" t="s">
        <v>228</v>
      </c>
      <c r="AD428" s="96" t="s">
        <v>228</v>
      </c>
      <c r="AE428" s="96" t="s">
        <v>228</v>
      </c>
      <c r="AF428" s="96" t="s">
        <v>228</v>
      </c>
      <c r="AG428" s="96" t="s">
        <v>228</v>
      </c>
      <c r="AH428" s="96" t="s">
        <v>228</v>
      </c>
      <c r="AI428" s="96" t="s">
        <v>228</v>
      </c>
      <c r="AJ428" s="96" t="s">
        <v>228</v>
      </c>
      <c r="AK428" s="96" t="s">
        <v>228</v>
      </c>
      <c r="AL428" s="96" t="s">
        <v>228</v>
      </c>
      <c r="AM428" s="96" t="s">
        <v>228</v>
      </c>
      <c r="AN428" s="96" t="s">
        <v>594</v>
      </c>
      <c r="AO428" s="96">
        <v>21.0</v>
      </c>
      <c r="AP428" s="96" t="s">
        <v>4024</v>
      </c>
      <c r="AQ428" s="96"/>
      <c r="AR428" s="105"/>
      <c r="AS428" s="105"/>
      <c r="AT428" s="104"/>
      <c r="AU428" s="104"/>
      <c r="AV428" s="104"/>
      <c r="AW428" s="104"/>
      <c r="AX428" s="96" t="s">
        <v>231</v>
      </c>
      <c r="AY428" s="104"/>
      <c r="AZ428" s="96"/>
      <c r="BA428" s="96" t="s">
        <v>4025</v>
      </c>
      <c r="BB428" s="96" t="s">
        <v>4026</v>
      </c>
      <c r="BC428" s="100">
        <f t="shared" si="70"/>
        <v>11</v>
      </c>
      <c r="BD428" s="101"/>
      <c r="BE428" s="101"/>
      <c r="BF428" s="101"/>
      <c r="BG428" s="101"/>
      <c r="BH428" s="101"/>
      <c r="BI428" s="100" t="str">
        <f>IFERROR(__xludf.DUMMYFUNCTION("IF(OR(REGEXMATCH(I428,""Peraturan Walikota""),REGEXMATCH(I428,""Peraturan Bupati""),REGEXMATCH(I428,""PERATURAN BUPATI""),REGEXMATCH(I428,""PERATURAN WALIKOTA"")),""Ada"",""Tidak Ada"")"),"Ada")</f>
        <v>Ada</v>
      </c>
      <c r="BJ428" s="98" t="str">
        <f t="shared" si="66"/>
        <v>Ada</v>
      </c>
      <c r="BK428" s="96" t="str">
        <f t="shared" si="67"/>
        <v>Ada</v>
      </c>
      <c r="BL428" s="98" t="str">
        <f t="shared" si="33"/>
        <v>Tidak Lengkap</v>
      </c>
      <c r="BM428" s="98" t="str">
        <f t="shared" si="34"/>
        <v>Tidak Lengkap</v>
      </c>
    </row>
    <row r="429">
      <c r="A429" s="96" t="s">
        <v>84</v>
      </c>
      <c r="B429" s="97">
        <v>422.0</v>
      </c>
      <c r="C429" s="96" t="s">
        <v>4027</v>
      </c>
      <c r="D429" s="96"/>
      <c r="E429" s="96"/>
      <c r="F429" s="104"/>
      <c r="G429" s="96"/>
      <c r="H429" s="96" t="s">
        <v>11</v>
      </c>
      <c r="I429" s="96" t="s">
        <v>4028</v>
      </c>
      <c r="J429" s="97">
        <v>2024.0</v>
      </c>
      <c r="K429" s="97" t="s">
        <v>223</v>
      </c>
      <c r="L429" s="96" t="s">
        <v>4029</v>
      </c>
      <c r="M429" s="111" t="s">
        <v>4030</v>
      </c>
      <c r="N429" s="96" t="s">
        <v>4031</v>
      </c>
      <c r="O429" s="96" t="s">
        <v>580</v>
      </c>
      <c r="P429" s="96" t="s">
        <v>287</v>
      </c>
      <c r="Q429" s="96" t="s">
        <v>4032</v>
      </c>
      <c r="R429" s="96" t="s">
        <v>9</v>
      </c>
      <c r="S429" s="96" t="s">
        <v>21</v>
      </c>
      <c r="T429" s="96" t="s">
        <v>21</v>
      </c>
      <c r="U429" s="96" t="s">
        <v>21</v>
      </c>
      <c r="V429" s="96" t="s">
        <v>21</v>
      </c>
      <c r="W429" s="96" t="s">
        <v>21</v>
      </c>
      <c r="X429" s="96" t="s">
        <v>21</v>
      </c>
      <c r="Y429" s="96" t="s">
        <v>21</v>
      </c>
      <c r="Z429" s="96" t="s">
        <v>21</v>
      </c>
      <c r="AA429" s="96" t="s">
        <v>21</v>
      </c>
      <c r="AB429" s="96" t="s">
        <v>9</v>
      </c>
      <c r="AC429" s="96" t="s">
        <v>228</v>
      </c>
      <c r="AD429" s="96" t="s">
        <v>228</v>
      </c>
      <c r="AE429" s="96" t="s">
        <v>228</v>
      </c>
      <c r="AF429" s="96" t="s">
        <v>228</v>
      </c>
      <c r="AG429" s="96" t="s">
        <v>228</v>
      </c>
      <c r="AH429" s="96" t="s">
        <v>228</v>
      </c>
      <c r="AI429" s="96" t="s">
        <v>228</v>
      </c>
      <c r="AJ429" s="96" t="s">
        <v>228</v>
      </c>
      <c r="AK429" s="96" t="s">
        <v>228</v>
      </c>
      <c r="AL429" s="96" t="s">
        <v>228</v>
      </c>
      <c r="AM429" s="96" t="s">
        <v>228</v>
      </c>
      <c r="AN429" s="96" t="s">
        <v>4033</v>
      </c>
      <c r="AO429" s="96">
        <v>35.0</v>
      </c>
      <c r="AP429" s="96" t="s">
        <v>4034</v>
      </c>
      <c r="AQ429" s="96"/>
      <c r="AR429" s="96"/>
      <c r="AS429" s="96"/>
      <c r="AT429" s="104"/>
      <c r="AU429" s="104"/>
      <c r="AV429" s="104"/>
      <c r="AW429" s="104"/>
      <c r="AX429" s="104"/>
      <c r="AY429" s="96" t="s">
        <v>231</v>
      </c>
      <c r="AZ429" s="96"/>
      <c r="BA429" s="96" t="s">
        <v>4035</v>
      </c>
      <c r="BB429" s="96" t="s">
        <v>4036</v>
      </c>
      <c r="BC429" s="100">
        <f t="shared" si="70"/>
        <v>11</v>
      </c>
      <c r="BD429" s="101"/>
      <c r="BE429" s="101"/>
      <c r="BF429" s="101"/>
      <c r="BG429" s="101"/>
      <c r="BH429" s="101"/>
      <c r="BI429" s="100" t="str">
        <f>IFERROR(__xludf.DUMMYFUNCTION("IF(OR(REGEXMATCH(I429,""Peraturan Walikota""),REGEXMATCH(I429,""Peraturan Bupati""),REGEXMATCH(I429,""PERATURAN BUPATI""),REGEXMATCH(I429,""PERATURAN WALIKOTA"")),""Ada"",""Tidak Ada"")"),"Ada")</f>
        <v>Ada</v>
      </c>
      <c r="BJ429" s="98" t="str">
        <f t="shared" si="66"/>
        <v>Tidak Ada</v>
      </c>
      <c r="BK429" s="96" t="str">
        <f t="shared" si="67"/>
        <v>Tidak Ada</v>
      </c>
      <c r="BL429" s="98" t="str">
        <f t="shared" si="33"/>
        <v>Tidak Lengkap</v>
      </c>
      <c r="BM429" s="98" t="str">
        <f t="shared" si="34"/>
        <v>Tidak Lengkap</v>
      </c>
    </row>
    <row r="430">
      <c r="A430" s="96" t="s">
        <v>84</v>
      </c>
      <c r="B430" s="97">
        <v>423.0</v>
      </c>
      <c r="C430" s="96" t="s">
        <v>4037</v>
      </c>
      <c r="D430" s="96" t="s">
        <v>4038</v>
      </c>
      <c r="E430" s="96" t="s">
        <v>4039</v>
      </c>
      <c r="F430" s="96" t="s">
        <v>237</v>
      </c>
      <c r="G430" s="96" t="s">
        <v>4040</v>
      </c>
      <c r="H430" s="96" t="s">
        <v>11</v>
      </c>
      <c r="I430" s="96" t="s">
        <v>4041</v>
      </c>
      <c r="J430" s="97">
        <v>2019.0</v>
      </c>
      <c r="K430" s="97" t="s">
        <v>223</v>
      </c>
      <c r="L430" s="96" t="s">
        <v>237</v>
      </c>
      <c r="M430" s="111" t="s">
        <v>4042</v>
      </c>
      <c r="N430" s="96" t="s">
        <v>4043</v>
      </c>
      <c r="O430" s="96" t="s">
        <v>226</v>
      </c>
      <c r="P430" s="96" t="s">
        <v>330</v>
      </c>
      <c r="Q430" s="96" t="s">
        <v>4044</v>
      </c>
      <c r="R430" s="96" t="s">
        <v>9</v>
      </c>
      <c r="S430" s="96" t="s">
        <v>21</v>
      </c>
      <c r="T430" s="96" t="s">
        <v>21</v>
      </c>
      <c r="U430" s="96" t="s">
        <v>21</v>
      </c>
      <c r="V430" s="96" t="s">
        <v>9</v>
      </c>
      <c r="W430" s="96" t="s">
        <v>21</v>
      </c>
      <c r="X430" s="96" t="s">
        <v>21</v>
      </c>
      <c r="Y430" s="96" t="s">
        <v>9</v>
      </c>
      <c r="Z430" s="96" t="s">
        <v>21</v>
      </c>
      <c r="AA430" s="96" t="s">
        <v>21</v>
      </c>
      <c r="AB430" s="96" t="s">
        <v>9</v>
      </c>
      <c r="AC430" s="96" t="s">
        <v>228</v>
      </c>
      <c r="AD430" s="96" t="s">
        <v>228</v>
      </c>
      <c r="AE430" s="96" t="s">
        <v>228</v>
      </c>
      <c r="AF430" s="96" t="s">
        <v>228</v>
      </c>
      <c r="AG430" s="96" t="s">
        <v>228</v>
      </c>
      <c r="AH430" s="96" t="s">
        <v>228</v>
      </c>
      <c r="AI430" s="96" t="s">
        <v>228</v>
      </c>
      <c r="AJ430" s="96" t="s">
        <v>228</v>
      </c>
      <c r="AK430" s="96" t="s">
        <v>228</v>
      </c>
      <c r="AL430" s="96" t="s">
        <v>228</v>
      </c>
      <c r="AM430" s="96" t="s">
        <v>228</v>
      </c>
      <c r="AN430" s="96" t="s">
        <v>237</v>
      </c>
      <c r="AO430" s="96" t="s">
        <v>4045</v>
      </c>
      <c r="AP430" s="96" t="s">
        <v>4046</v>
      </c>
      <c r="AQ430" s="96"/>
      <c r="AR430" s="105"/>
      <c r="AS430" s="105"/>
      <c r="AT430" s="96" t="s">
        <v>231</v>
      </c>
      <c r="AU430" s="104"/>
      <c r="AV430" s="104"/>
      <c r="AW430" s="104"/>
      <c r="AX430" s="104"/>
      <c r="AY430" s="104"/>
      <c r="AZ430" s="96"/>
      <c r="BA430" s="96" t="s">
        <v>4047</v>
      </c>
      <c r="BB430" s="96" t="s">
        <v>4048</v>
      </c>
      <c r="BC430" s="100">
        <f t="shared" si="70"/>
        <v>11</v>
      </c>
      <c r="BD430" s="101"/>
      <c r="BE430" s="101"/>
      <c r="BF430" s="101"/>
      <c r="BG430" s="101"/>
      <c r="BH430" s="101"/>
      <c r="BI430" s="100" t="str">
        <f>IFERROR(__xludf.DUMMYFUNCTION("IF(OR(REGEXMATCH(I430,""Peraturan Walikota""),REGEXMATCH(I430,""Peraturan Bupati""),REGEXMATCH(I430,""PERATURAN BUPATI""),REGEXMATCH(I430,""PERATURAN WALIKOTA"")),""Ada"",""Tidak Ada"")"),"Ada")</f>
        <v>Ada</v>
      </c>
      <c r="BJ430" s="98" t="str">
        <f t="shared" si="66"/>
        <v>Ada</v>
      </c>
      <c r="BK430" s="96" t="str">
        <f t="shared" si="67"/>
        <v>Ada</v>
      </c>
      <c r="BL430" s="98" t="str">
        <f t="shared" si="33"/>
        <v>Tidak Lengkap</v>
      </c>
      <c r="BM430" s="98" t="str">
        <f t="shared" si="34"/>
        <v>Tidak Lengkap</v>
      </c>
    </row>
    <row r="431">
      <c r="A431" s="96" t="s">
        <v>84</v>
      </c>
      <c r="B431" s="97">
        <v>424.0</v>
      </c>
      <c r="C431" s="96" t="s">
        <v>4049</v>
      </c>
      <c r="D431" s="96" t="s">
        <v>715</v>
      </c>
      <c r="E431" s="96" t="s">
        <v>4050</v>
      </c>
      <c r="F431" s="104"/>
      <c r="G431" s="96" t="s">
        <v>4051</v>
      </c>
      <c r="H431" s="96" t="s">
        <v>11</v>
      </c>
      <c r="I431" s="96" t="s">
        <v>4052</v>
      </c>
      <c r="J431" s="97">
        <v>2025.0</v>
      </c>
      <c r="K431" s="97" t="s">
        <v>387</v>
      </c>
      <c r="L431" s="104"/>
      <c r="M431" s="110"/>
      <c r="N431" s="96" t="s">
        <v>4053</v>
      </c>
      <c r="O431" s="96" t="s">
        <v>253</v>
      </c>
      <c r="P431" s="96" t="s">
        <v>647</v>
      </c>
      <c r="Q431" s="96" t="s">
        <v>21</v>
      </c>
      <c r="R431" s="96" t="s">
        <v>21</v>
      </c>
      <c r="S431" s="96" t="s">
        <v>21</v>
      </c>
      <c r="T431" s="96" t="s">
        <v>21</v>
      </c>
      <c r="U431" s="96" t="s">
        <v>21</v>
      </c>
      <c r="V431" s="96" t="s">
        <v>21</v>
      </c>
      <c r="W431" s="96" t="s">
        <v>21</v>
      </c>
      <c r="X431" s="96" t="s">
        <v>21</v>
      </c>
      <c r="Y431" s="96" t="s">
        <v>21</v>
      </c>
      <c r="Z431" s="96" t="s">
        <v>21</v>
      </c>
      <c r="AA431" s="96" t="s">
        <v>21</v>
      </c>
      <c r="AB431" s="96" t="s">
        <v>21</v>
      </c>
      <c r="AC431" s="96" t="s">
        <v>229</v>
      </c>
      <c r="AD431" s="96" t="s">
        <v>229</v>
      </c>
      <c r="AE431" s="96" t="s">
        <v>229</v>
      </c>
      <c r="AF431" s="96" t="s">
        <v>229</v>
      </c>
      <c r="AG431" s="96" t="s">
        <v>229</v>
      </c>
      <c r="AH431" s="96" t="s">
        <v>229</v>
      </c>
      <c r="AI431" s="96" t="s">
        <v>229</v>
      </c>
      <c r="AJ431" s="96" t="s">
        <v>229</v>
      </c>
      <c r="AK431" s="96" t="s">
        <v>229</v>
      </c>
      <c r="AL431" s="96" t="s">
        <v>229</v>
      </c>
      <c r="AM431" s="96" t="s">
        <v>229</v>
      </c>
      <c r="AN431" s="96" t="s">
        <v>4054</v>
      </c>
      <c r="AO431" s="96" t="s">
        <v>4055</v>
      </c>
      <c r="AP431" s="96" t="s">
        <v>317</v>
      </c>
      <c r="AQ431" s="104"/>
      <c r="AR431" s="104"/>
      <c r="AS431" s="104"/>
      <c r="AT431" s="104"/>
      <c r="AU431" s="104"/>
      <c r="AV431" s="104"/>
      <c r="AW431" s="104"/>
      <c r="AX431" s="104"/>
      <c r="AY431" s="104"/>
      <c r="AZ431" s="96" t="s">
        <v>231</v>
      </c>
      <c r="BA431" s="98"/>
      <c r="BB431" s="98"/>
      <c r="BC431" s="100">
        <f t="shared" si="70"/>
        <v>0</v>
      </c>
      <c r="BD431" s="101"/>
      <c r="BE431" s="101"/>
      <c r="BF431" s="101"/>
      <c r="BG431" s="101"/>
      <c r="BH431" s="101"/>
      <c r="BI431" s="100" t="str">
        <f>IFERROR(__xludf.DUMMYFUNCTION("IF(OR(REGEXMATCH(I431,""Peraturan Walikota""),REGEXMATCH(I431,""Peraturan Bupati""),REGEXMATCH(I431,""PERATURAN BUPATI""),REGEXMATCH(I431,""PERATURAN WALIKOTA"")),""Ada"",""Tidak Ada"")"),"Ada")</f>
        <v>Ada</v>
      </c>
      <c r="BJ431" s="98" t="str">
        <f t="shared" si="66"/>
        <v>Ada</v>
      </c>
      <c r="BK431" s="96" t="str">
        <f t="shared" si="67"/>
        <v>Tidak Ada</v>
      </c>
      <c r="BL431" s="98" t="str">
        <f t="shared" si="33"/>
        <v>Tidak Lengkap</v>
      </c>
      <c r="BM431" s="98" t="str">
        <f t="shared" si="34"/>
        <v>Tidak Lengkap</v>
      </c>
    </row>
    <row r="432">
      <c r="A432" s="96" t="s">
        <v>84</v>
      </c>
      <c r="B432" s="97">
        <v>425.0</v>
      </c>
      <c r="C432" s="96" t="s">
        <v>4056</v>
      </c>
      <c r="D432" s="96"/>
      <c r="E432" s="96"/>
      <c r="F432" s="104"/>
      <c r="G432" s="96"/>
      <c r="H432" s="96"/>
      <c r="I432" s="96"/>
      <c r="J432" s="97"/>
      <c r="K432" s="97"/>
      <c r="L432" s="104"/>
      <c r="M432" s="110"/>
      <c r="N432" s="96"/>
      <c r="O432" s="96"/>
      <c r="P432" s="96"/>
      <c r="Q432" s="96"/>
      <c r="R432" s="96"/>
      <c r="S432" s="96"/>
      <c r="T432" s="96"/>
      <c r="U432" s="96"/>
      <c r="V432" s="96"/>
      <c r="W432" s="96"/>
      <c r="X432" s="96"/>
      <c r="Y432" s="96"/>
      <c r="Z432" s="96"/>
      <c r="AA432" s="96"/>
      <c r="AB432" s="96"/>
      <c r="AC432" s="96"/>
      <c r="AD432" s="96"/>
      <c r="AE432" s="96"/>
      <c r="AF432" s="96"/>
      <c r="AG432" s="96"/>
      <c r="AH432" s="96"/>
      <c r="AI432" s="96"/>
      <c r="AJ432" s="96"/>
      <c r="AK432" s="96"/>
      <c r="AL432" s="96"/>
      <c r="AM432" s="96"/>
      <c r="AN432" s="96"/>
      <c r="AO432" s="96"/>
      <c r="AP432" s="96"/>
      <c r="AQ432" s="104"/>
      <c r="AR432" s="104"/>
      <c r="AS432" s="104"/>
      <c r="AT432" s="104"/>
      <c r="AU432" s="104"/>
      <c r="AV432" s="104"/>
      <c r="AW432" s="104"/>
      <c r="AX432" s="104"/>
      <c r="AY432" s="104"/>
      <c r="AZ432" s="96"/>
      <c r="BA432" s="98"/>
      <c r="BB432" s="98"/>
      <c r="BC432" s="100"/>
      <c r="BD432" s="101"/>
      <c r="BE432" s="101"/>
      <c r="BF432" s="101"/>
      <c r="BG432" s="101"/>
      <c r="BH432" s="101"/>
      <c r="BI432" s="100" t="str">
        <f>IFERROR(__xludf.DUMMYFUNCTION("IF(OR(REGEXMATCH(I432,""Peraturan Walikota""),REGEXMATCH(I432,""Peraturan Bupati""),REGEXMATCH(I432,""PERATURAN BUPATI""),REGEXMATCH(I432,""PERATURAN WALIKOTA"")),""Ada"",""Tidak Ada"")"),"Tidak Ada")</f>
        <v>Tidak Ada</v>
      </c>
      <c r="BJ432" s="98"/>
      <c r="BK432" s="96"/>
      <c r="BL432" s="98" t="str">
        <f t="shared" si="33"/>
        <v>Tidak Lengkap</v>
      </c>
      <c r="BM432" s="98" t="str">
        <f t="shared" si="34"/>
        <v>Tidak Lengkap</v>
      </c>
    </row>
    <row r="433">
      <c r="A433" s="96" t="s">
        <v>84</v>
      </c>
      <c r="B433" s="97">
        <v>426.0</v>
      </c>
      <c r="C433" s="96" t="s">
        <v>4057</v>
      </c>
      <c r="D433" s="96"/>
      <c r="E433" s="96"/>
      <c r="F433" s="104"/>
      <c r="G433" s="96"/>
      <c r="H433" s="96"/>
      <c r="I433" s="96"/>
      <c r="J433" s="97"/>
      <c r="K433" s="97"/>
      <c r="L433" s="104"/>
      <c r="M433" s="110"/>
      <c r="N433" s="96"/>
      <c r="O433" s="96"/>
      <c r="P433" s="96"/>
      <c r="Q433" s="96"/>
      <c r="R433" s="96"/>
      <c r="S433" s="96"/>
      <c r="T433" s="96"/>
      <c r="U433" s="96"/>
      <c r="V433" s="96"/>
      <c r="W433" s="96"/>
      <c r="X433" s="96"/>
      <c r="Y433" s="96"/>
      <c r="Z433" s="96"/>
      <c r="AA433" s="96"/>
      <c r="AB433" s="96"/>
      <c r="AC433" s="96"/>
      <c r="AD433" s="96"/>
      <c r="AE433" s="96"/>
      <c r="AF433" s="96"/>
      <c r="AG433" s="96"/>
      <c r="AH433" s="96"/>
      <c r="AI433" s="96"/>
      <c r="AJ433" s="96"/>
      <c r="AK433" s="96"/>
      <c r="AL433" s="96"/>
      <c r="AM433" s="96"/>
      <c r="AN433" s="96"/>
      <c r="AO433" s="96"/>
      <c r="AP433" s="96"/>
      <c r="AQ433" s="104"/>
      <c r="AR433" s="104"/>
      <c r="AS433" s="104"/>
      <c r="AT433" s="104"/>
      <c r="AU433" s="104"/>
      <c r="AV433" s="104"/>
      <c r="AW433" s="104"/>
      <c r="AX433" s="104"/>
      <c r="AY433" s="104"/>
      <c r="AZ433" s="96"/>
      <c r="BA433" s="98"/>
      <c r="BB433" s="98"/>
      <c r="BC433" s="100"/>
      <c r="BD433" s="101"/>
      <c r="BE433" s="101"/>
      <c r="BF433" s="101"/>
      <c r="BG433" s="101"/>
      <c r="BH433" s="101"/>
      <c r="BI433" s="100" t="str">
        <f>IFERROR(__xludf.DUMMYFUNCTION("IF(OR(REGEXMATCH(I433,""Peraturan Walikota""),REGEXMATCH(I433,""Peraturan Bupati""),REGEXMATCH(I433,""PERATURAN BUPATI""),REGEXMATCH(I433,""PERATURAN WALIKOTA"")),""Ada"",""Tidak Ada"")"),"Tidak Ada")</f>
        <v>Tidak Ada</v>
      </c>
      <c r="BJ433" s="98"/>
      <c r="BK433" s="96"/>
      <c r="BL433" s="98" t="str">
        <f t="shared" si="33"/>
        <v>Tidak Lengkap</v>
      </c>
      <c r="BM433" s="98" t="str">
        <f t="shared" si="34"/>
        <v>Tidak Lengkap</v>
      </c>
    </row>
    <row r="434">
      <c r="A434" s="96" t="s">
        <v>84</v>
      </c>
      <c r="B434" s="97">
        <v>427.0</v>
      </c>
      <c r="C434" s="112" t="s">
        <v>4058</v>
      </c>
      <c r="D434" s="96"/>
      <c r="E434" s="96"/>
      <c r="F434" s="104"/>
      <c r="G434" s="96"/>
      <c r="H434" s="96"/>
      <c r="I434" s="96" t="s">
        <v>4059</v>
      </c>
      <c r="J434" s="97">
        <v>2025.0</v>
      </c>
      <c r="K434" s="97"/>
      <c r="L434" s="104"/>
      <c r="M434" s="110"/>
      <c r="N434" s="96"/>
      <c r="O434" s="96"/>
      <c r="P434" s="96"/>
      <c r="Q434" s="96"/>
      <c r="R434" s="96"/>
      <c r="S434" s="96"/>
      <c r="T434" s="96"/>
      <c r="U434" s="96"/>
      <c r="V434" s="96"/>
      <c r="W434" s="96"/>
      <c r="X434" s="96"/>
      <c r="Y434" s="96"/>
      <c r="Z434" s="96"/>
      <c r="AA434" s="96"/>
      <c r="AB434" s="96"/>
      <c r="AC434" s="96"/>
      <c r="AD434" s="96"/>
      <c r="AE434" s="96"/>
      <c r="AF434" s="96"/>
      <c r="AG434" s="96"/>
      <c r="AH434" s="96"/>
      <c r="AI434" s="96"/>
      <c r="AJ434" s="96"/>
      <c r="AK434" s="96"/>
      <c r="AL434" s="96"/>
      <c r="AM434" s="96"/>
      <c r="AN434" s="96"/>
      <c r="AO434" s="96"/>
      <c r="AP434" s="96"/>
      <c r="AQ434" s="104"/>
      <c r="AR434" s="104"/>
      <c r="AS434" s="104"/>
      <c r="AT434" s="104"/>
      <c r="AU434" s="104"/>
      <c r="AV434" s="104"/>
      <c r="AW434" s="104"/>
      <c r="AX434" s="104"/>
      <c r="AY434" s="104"/>
      <c r="AZ434" s="96"/>
      <c r="BA434" s="98"/>
      <c r="BB434" s="98"/>
      <c r="BC434" s="100">
        <f>COUNTIF(AC434:AM434,"Sudah")</f>
        <v>0</v>
      </c>
      <c r="BD434" s="101"/>
      <c r="BE434" s="101"/>
      <c r="BF434" s="101"/>
      <c r="BG434" s="101"/>
      <c r="BH434" s="101"/>
      <c r="BI434" s="100" t="str">
        <f>IFERROR(__xludf.DUMMYFUNCTION("IF(OR(REGEXMATCH(I434,""Peraturan Walikota""),REGEXMATCH(I434,""Peraturan Bupati""),REGEXMATCH(I434,""PERATURAN BUPATI""),REGEXMATCH(I434,""PERATURAN WALIKOTA"")),""Ada"",""Tidak Ada"")"),"Ada")</f>
        <v>Ada</v>
      </c>
      <c r="BJ434" s="98"/>
      <c r="BK434" s="96"/>
      <c r="BL434" s="98" t="str">
        <f t="shared" si="33"/>
        <v>Tidak Lengkap</v>
      </c>
      <c r="BM434" s="98" t="str">
        <f t="shared" si="34"/>
        <v>Tidak Lengkap</v>
      </c>
    </row>
    <row r="435">
      <c r="A435" s="96" t="s">
        <v>84</v>
      </c>
      <c r="B435" s="97">
        <v>428.0</v>
      </c>
      <c r="C435" s="96" t="s">
        <v>4060</v>
      </c>
      <c r="D435" s="96"/>
      <c r="E435" s="96"/>
      <c r="F435" s="104"/>
      <c r="G435" s="96"/>
      <c r="H435" s="96"/>
      <c r="I435" s="96"/>
      <c r="J435" s="97"/>
      <c r="K435" s="97"/>
      <c r="L435" s="104"/>
      <c r="M435" s="110"/>
      <c r="N435" s="96"/>
      <c r="O435" s="96"/>
      <c r="P435" s="96"/>
      <c r="Q435" s="96"/>
      <c r="R435" s="96"/>
      <c r="S435" s="96"/>
      <c r="T435" s="96"/>
      <c r="U435" s="96"/>
      <c r="V435" s="96"/>
      <c r="W435" s="96"/>
      <c r="X435" s="96"/>
      <c r="Y435" s="96"/>
      <c r="Z435" s="96"/>
      <c r="AA435" s="96"/>
      <c r="AB435" s="96"/>
      <c r="AC435" s="96"/>
      <c r="AD435" s="96"/>
      <c r="AE435" s="96"/>
      <c r="AF435" s="96"/>
      <c r="AG435" s="96"/>
      <c r="AH435" s="96"/>
      <c r="AI435" s="96"/>
      <c r="AJ435" s="96"/>
      <c r="AK435" s="96"/>
      <c r="AL435" s="96"/>
      <c r="AM435" s="96"/>
      <c r="AN435" s="96"/>
      <c r="AO435" s="96"/>
      <c r="AP435" s="96"/>
      <c r="AQ435" s="104"/>
      <c r="AR435" s="104"/>
      <c r="AS435" s="104"/>
      <c r="AT435" s="104"/>
      <c r="AU435" s="104"/>
      <c r="AV435" s="104"/>
      <c r="AW435" s="104"/>
      <c r="AX435" s="104"/>
      <c r="AY435" s="104"/>
      <c r="AZ435" s="96"/>
      <c r="BA435" s="98"/>
      <c r="BB435" s="98"/>
      <c r="BC435" s="100"/>
      <c r="BD435" s="101"/>
      <c r="BE435" s="101"/>
      <c r="BF435" s="101"/>
      <c r="BG435" s="101"/>
      <c r="BH435" s="101"/>
      <c r="BI435" s="100" t="str">
        <f>IFERROR(__xludf.DUMMYFUNCTION("IF(OR(REGEXMATCH(I435,""Peraturan Walikota""),REGEXMATCH(I435,""Peraturan Bupati""),REGEXMATCH(I435,""PERATURAN BUPATI""),REGEXMATCH(I435,""PERATURAN WALIKOTA"")),""Ada"",""Tidak Ada"")"),"Tidak Ada")</f>
        <v>Tidak Ada</v>
      </c>
      <c r="BJ435" s="98"/>
      <c r="BK435" s="96"/>
      <c r="BL435" s="98" t="str">
        <f t="shared" si="33"/>
        <v>Tidak Lengkap</v>
      </c>
      <c r="BM435" s="98" t="str">
        <f t="shared" si="34"/>
        <v>Tidak Lengkap</v>
      </c>
    </row>
    <row r="436">
      <c r="A436" s="96" t="s">
        <v>84</v>
      </c>
      <c r="B436" s="97">
        <v>429.0</v>
      </c>
      <c r="C436" s="96" t="s">
        <v>4061</v>
      </c>
      <c r="D436" s="96"/>
      <c r="E436" s="96"/>
      <c r="F436" s="104"/>
      <c r="G436" s="96"/>
      <c r="H436" s="96"/>
      <c r="I436" s="96"/>
      <c r="J436" s="97"/>
      <c r="K436" s="97"/>
      <c r="L436" s="104"/>
      <c r="M436" s="110"/>
      <c r="N436" s="96"/>
      <c r="O436" s="96"/>
      <c r="P436" s="96"/>
      <c r="Q436" s="96"/>
      <c r="R436" s="96"/>
      <c r="S436" s="96"/>
      <c r="T436" s="96"/>
      <c r="U436" s="96"/>
      <c r="V436" s="96"/>
      <c r="W436" s="96"/>
      <c r="X436" s="96"/>
      <c r="Y436" s="96"/>
      <c r="Z436" s="96"/>
      <c r="AA436" s="96"/>
      <c r="AB436" s="96"/>
      <c r="AC436" s="96"/>
      <c r="AD436" s="96"/>
      <c r="AE436" s="96"/>
      <c r="AF436" s="96"/>
      <c r="AG436" s="96"/>
      <c r="AH436" s="96"/>
      <c r="AI436" s="96"/>
      <c r="AJ436" s="96"/>
      <c r="AK436" s="96"/>
      <c r="AL436" s="96"/>
      <c r="AM436" s="96"/>
      <c r="AN436" s="96"/>
      <c r="AO436" s="96"/>
      <c r="AP436" s="96"/>
      <c r="AQ436" s="104"/>
      <c r="AR436" s="104"/>
      <c r="AS436" s="104"/>
      <c r="AT436" s="104"/>
      <c r="AU436" s="104"/>
      <c r="AV436" s="104"/>
      <c r="AW436" s="104"/>
      <c r="AX436" s="104"/>
      <c r="AY436" s="104"/>
      <c r="AZ436" s="96"/>
      <c r="BA436" s="98"/>
      <c r="BB436" s="98"/>
      <c r="BC436" s="100"/>
      <c r="BD436" s="101"/>
      <c r="BE436" s="101"/>
      <c r="BF436" s="101"/>
      <c r="BG436" s="101"/>
      <c r="BH436" s="101"/>
      <c r="BI436" s="100" t="str">
        <f>IFERROR(__xludf.DUMMYFUNCTION("IF(OR(REGEXMATCH(I436,""Peraturan Walikota""),REGEXMATCH(I436,""Peraturan Bupati""),REGEXMATCH(I436,""PERATURAN BUPATI""),REGEXMATCH(I436,""PERATURAN WALIKOTA"")),""Ada"",""Tidak Ada"")"),"Tidak Ada")</f>
        <v>Tidak Ada</v>
      </c>
      <c r="BJ436" s="98"/>
      <c r="BK436" s="96"/>
      <c r="BL436" s="98" t="str">
        <f t="shared" si="33"/>
        <v>Tidak Lengkap</v>
      </c>
      <c r="BM436" s="98" t="str">
        <f t="shared" si="34"/>
        <v>Tidak Lengkap</v>
      </c>
    </row>
    <row r="437">
      <c r="A437" s="96" t="s">
        <v>84</v>
      </c>
      <c r="B437" s="97">
        <v>430.0</v>
      </c>
      <c r="C437" s="96" t="s">
        <v>4062</v>
      </c>
      <c r="D437" s="96"/>
      <c r="E437" s="96"/>
      <c r="F437" s="104"/>
      <c r="G437" s="96"/>
      <c r="H437" s="96"/>
      <c r="I437" s="96"/>
      <c r="J437" s="97"/>
      <c r="K437" s="97"/>
      <c r="L437" s="104"/>
      <c r="M437" s="110"/>
      <c r="N437" s="96"/>
      <c r="O437" s="96"/>
      <c r="P437" s="96"/>
      <c r="Q437" s="96"/>
      <c r="R437" s="96"/>
      <c r="S437" s="96"/>
      <c r="T437" s="96"/>
      <c r="U437" s="96"/>
      <c r="V437" s="96"/>
      <c r="W437" s="96"/>
      <c r="X437" s="96"/>
      <c r="Y437" s="96"/>
      <c r="Z437" s="96"/>
      <c r="AA437" s="96"/>
      <c r="AB437" s="96"/>
      <c r="AC437" s="96"/>
      <c r="AD437" s="96"/>
      <c r="AE437" s="96"/>
      <c r="AF437" s="96"/>
      <c r="AG437" s="96"/>
      <c r="AH437" s="96"/>
      <c r="AI437" s="96"/>
      <c r="AJ437" s="96"/>
      <c r="AK437" s="96"/>
      <c r="AL437" s="96"/>
      <c r="AM437" s="96"/>
      <c r="AN437" s="96"/>
      <c r="AO437" s="96"/>
      <c r="AP437" s="96"/>
      <c r="AQ437" s="104"/>
      <c r="AR437" s="104"/>
      <c r="AS437" s="104"/>
      <c r="AT437" s="104"/>
      <c r="AU437" s="104"/>
      <c r="AV437" s="104"/>
      <c r="AW437" s="104"/>
      <c r="AX437" s="104"/>
      <c r="AY437" s="104"/>
      <c r="AZ437" s="96"/>
      <c r="BA437" s="98"/>
      <c r="BB437" s="98"/>
      <c r="BC437" s="100"/>
      <c r="BD437" s="101"/>
      <c r="BE437" s="101"/>
      <c r="BF437" s="101"/>
      <c r="BG437" s="101"/>
      <c r="BH437" s="101"/>
      <c r="BI437" s="100" t="str">
        <f>IFERROR(__xludf.DUMMYFUNCTION("IF(OR(REGEXMATCH(I437,""Peraturan Walikota""),REGEXMATCH(I437,""Peraturan Bupati""),REGEXMATCH(I437,""PERATURAN BUPATI""),REGEXMATCH(I437,""PERATURAN WALIKOTA"")),""Ada"",""Tidak Ada"")"),"Tidak Ada")</f>
        <v>Tidak Ada</v>
      </c>
      <c r="BJ437" s="98"/>
      <c r="BK437" s="96"/>
      <c r="BL437" s="98" t="str">
        <f t="shared" si="33"/>
        <v>Tidak Lengkap</v>
      </c>
      <c r="BM437" s="98" t="str">
        <f t="shared" si="34"/>
        <v>Tidak Lengkap</v>
      </c>
    </row>
    <row r="438">
      <c r="A438" s="96" t="s">
        <v>81</v>
      </c>
      <c r="B438" s="97">
        <v>431.0</v>
      </c>
      <c r="C438" s="96" t="s">
        <v>4063</v>
      </c>
      <c r="D438" s="96" t="s">
        <v>4064</v>
      </c>
      <c r="E438" s="96" t="s">
        <v>4065</v>
      </c>
      <c r="F438" s="96">
        <v>8.2348600374E10</v>
      </c>
      <c r="G438" s="96" t="s">
        <v>4066</v>
      </c>
      <c r="H438" s="96" t="s">
        <v>11</v>
      </c>
      <c r="I438" s="96" t="s">
        <v>4067</v>
      </c>
      <c r="J438" s="97">
        <v>2017.0</v>
      </c>
      <c r="K438" s="97" t="s">
        <v>223</v>
      </c>
      <c r="L438" s="96" t="s">
        <v>4068</v>
      </c>
      <c r="M438" s="96" t="s">
        <v>4069</v>
      </c>
      <c r="N438" s="96" t="s">
        <v>4070</v>
      </c>
      <c r="O438" s="96" t="s">
        <v>226</v>
      </c>
      <c r="P438" s="96" t="s">
        <v>341</v>
      </c>
      <c r="Q438" s="96" t="s">
        <v>4071</v>
      </c>
      <c r="R438" s="96" t="s">
        <v>9</v>
      </c>
      <c r="S438" s="96" t="s">
        <v>9</v>
      </c>
      <c r="T438" s="96" t="s">
        <v>9</v>
      </c>
      <c r="U438" s="96" t="s">
        <v>9</v>
      </c>
      <c r="V438" s="96" t="s">
        <v>9</v>
      </c>
      <c r="W438" s="96" t="s">
        <v>9</v>
      </c>
      <c r="X438" s="96" t="s">
        <v>9</v>
      </c>
      <c r="Y438" s="96" t="s">
        <v>9</v>
      </c>
      <c r="Z438" s="96" t="s">
        <v>9</v>
      </c>
      <c r="AA438" s="96" t="s">
        <v>9</v>
      </c>
      <c r="AB438" s="96" t="s">
        <v>9</v>
      </c>
      <c r="AC438" s="96" t="s">
        <v>228</v>
      </c>
      <c r="AD438" s="96" t="s">
        <v>228</v>
      </c>
      <c r="AE438" s="96" t="s">
        <v>228</v>
      </c>
      <c r="AF438" s="96" t="s">
        <v>228</v>
      </c>
      <c r="AG438" s="96" t="s">
        <v>228</v>
      </c>
      <c r="AH438" s="96" t="s">
        <v>228</v>
      </c>
      <c r="AI438" s="96" t="s">
        <v>228</v>
      </c>
      <c r="AJ438" s="96" t="s">
        <v>228</v>
      </c>
      <c r="AK438" s="96" t="s">
        <v>228</v>
      </c>
      <c r="AL438" s="96" t="s">
        <v>228</v>
      </c>
      <c r="AM438" s="96" t="s">
        <v>228</v>
      </c>
      <c r="AN438" s="96" t="s">
        <v>4072</v>
      </c>
      <c r="AO438" s="96" t="s">
        <v>3948</v>
      </c>
      <c r="AP438" s="96" t="s">
        <v>242</v>
      </c>
      <c r="AQ438" s="96"/>
      <c r="AR438" s="114" t="s">
        <v>231</v>
      </c>
      <c r="AS438" s="105"/>
      <c r="AT438" s="96"/>
      <c r="AU438" s="96"/>
      <c r="AV438" s="96"/>
      <c r="AW438" s="96"/>
      <c r="AX438" s="96"/>
      <c r="AY438" s="96"/>
      <c r="AZ438" s="96"/>
      <c r="BA438" s="96" t="s">
        <v>4073</v>
      </c>
      <c r="BB438" s="96" t="s">
        <v>4074</v>
      </c>
      <c r="BC438" s="100">
        <f t="shared" ref="BC438:BC449" si="71">COUNTIF(AC438:AM438,"Sudah")</f>
        <v>11</v>
      </c>
      <c r="BD438" s="101"/>
      <c r="BE438" s="101"/>
      <c r="BF438" s="101"/>
      <c r="BG438" s="101"/>
      <c r="BH438" s="101"/>
      <c r="BI438" s="100" t="str">
        <f>IFERROR(__xludf.DUMMYFUNCTION("IF(OR(REGEXMATCH(I438,""Peraturan Walikota""),REGEXMATCH(I438,""Peraturan Bupati""),REGEXMATCH(I438,""PERATURAN BUPATI""),REGEXMATCH(I438,""PERATURAN WALIKOTA"")),""Ada"",""Tidak Ada"")"),"Ada")</f>
        <v>Ada</v>
      </c>
      <c r="BJ438" s="98" t="str">
        <f t="shared" ref="BJ438:BJ446" si="72">IF(O438 = "Belum Punya", "Tidak Ada", IF(O438 = "", "Tidak Menjawab", "Ada"))</f>
        <v>Ada</v>
      </c>
      <c r="BK438" s="96" t="str">
        <f t="shared" ref="BK438:BK446" si="73">IF(P438 = "Tidak Punya", "Tidak Ada", IF(P438 = "", "Tidak Menjawab", "Ada"))</f>
        <v>Ada</v>
      </c>
      <c r="BL438" s="98" t="str">
        <f t="shared" si="33"/>
        <v>Lengkap</v>
      </c>
      <c r="BM438" s="98" t="str">
        <f t="shared" si="34"/>
        <v>Lengkap</v>
      </c>
    </row>
    <row r="439">
      <c r="A439" s="96" t="s">
        <v>81</v>
      </c>
      <c r="B439" s="97">
        <v>432.0</v>
      </c>
      <c r="C439" s="96" t="s">
        <v>4075</v>
      </c>
      <c r="D439" s="96" t="s">
        <v>4076</v>
      </c>
      <c r="E439" s="96" t="s">
        <v>4077</v>
      </c>
      <c r="F439" s="96">
        <v>8.5240901122E10</v>
      </c>
      <c r="G439" s="96">
        <v>8.5240901122E10</v>
      </c>
      <c r="H439" s="96" t="s">
        <v>11</v>
      </c>
      <c r="I439" s="96" t="s">
        <v>4078</v>
      </c>
      <c r="J439" s="97">
        <v>2020.0</v>
      </c>
      <c r="K439" s="97" t="s">
        <v>387</v>
      </c>
      <c r="L439" s="96">
        <v>8.5240901122E10</v>
      </c>
      <c r="M439" s="96">
        <v>8.5240901122E10</v>
      </c>
      <c r="N439" s="96" t="s">
        <v>4079</v>
      </c>
      <c r="O439" s="96" t="s">
        <v>286</v>
      </c>
      <c r="P439" s="96" t="s">
        <v>330</v>
      </c>
      <c r="Q439" s="96"/>
      <c r="R439" s="96" t="s">
        <v>9</v>
      </c>
      <c r="S439" s="96" t="s">
        <v>21</v>
      </c>
      <c r="T439" s="96" t="s">
        <v>9</v>
      </c>
      <c r="U439" s="96" t="s">
        <v>9</v>
      </c>
      <c r="V439" s="96" t="s">
        <v>9</v>
      </c>
      <c r="W439" s="96" t="s">
        <v>21</v>
      </c>
      <c r="X439" s="96" t="s">
        <v>21</v>
      </c>
      <c r="Y439" s="96" t="s">
        <v>9</v>
      </c>
      <c r="Z439" s="96" t="s">
        <v>9</v>
      </c>
      <c r="AA439" s="96" t="s">
        <v>21</v>
      </c>
      <c r="AB439" s="96" t="s">
        <v>21</v>
      </c>
      <c r="AC439" s="96" t="s">
        <v>228</v>
      </c>
      <c r="AD439" s="96" t="s">
        <v>228</v>
      </c>
      <c r="AE439" s="96" t="s">
        <v>228</v>
      </c>
      <c r="AF439" s="96" t="s">
        <v>228</v>
      </c>
      <c r="AG439" s="96" t="s">
        <v>228</v>
      </c>
      <c r="AH439" s="96" t="s">
        <v>228</v>
      </c>
      <c r="AI439" s="96" t="s">
        <v>229</v>
      </c>
      <c r="AJ439" s="96" t="s">
        <v>228</v>
      </c>
      <c r="AK439" s="96" t="s">
        <v>228</v>
      </c>
      <c r="AL439" s="96" t="s">
        <v>228</v>
      </c>
      <c r="AM439" s="96" t="s">
        <v>228</v>
      </c>
      <c r="AN439" s="96"/>
      <c r="AO439" s="96" t="s">
        <v>4080</v>
      </c>
      <c r="AP439" s="96" t="s">
        <v>4081</v>
      </c>
      <c r="AQ439" s="96"/>
      <c r="AR439" s="105"/>
      <c r="AS439" s="105"/>
      <c r="AT439" s="98"/>
      <c r="AU439" s="96" t="s">
        <v>231</v>
      </c>
      <c r="AV439" s="98"/>
      <c r="AW439" s="98"/>
      <c r="AX439" s="96"/>
      <c r="AY439" s="98"/>
      <c r="AZ439" s="98"/>
      <c r="BA439" s="96" t="s">
        <v>4082</v>
      </c>
      <c r="BB439" s="96" t="s">
        <v>4083</v>
      </c>
      <c r="BC439" s="100">
        <f t="shared" si="71"/>
        <v>10</v>
      </c>
      <c r="BD439" s="101"/>
      <c r="BE439" s="101"/>
      <c r="BF439" s="101"/>
      <c r="BG439" s="101"/>
      <c r="BH439" s="101"/>
      <c r="BI439" s="100" t="str">
        <f>IFERROR(__xludf.DUMMYFUNCTION("IF(OR(REGEXMATCH(I439,""Peraturan Walikota""),REGEXMATCH(I439,""Peraturan Bupati""),REGEXMATCH(I439,""PERATURAN BUPATI""),REGEXMATCH(I439,""PERATURAN WALIKOTA"")),""Ada"",""Tidak Ada"")"),"Ada")</f>
        <v>Ada</v>
      </c>
      <c r="BJ439" s="98" t="str">
        <f t="shared" si="72"/>
        <v>Ada</v>
      </c>
      <c r="BK439" s="96" t="str">
        <f t="shared" si="73"/>
        <v>Ada</v>
      </c>
      <c r="BL439" s="98" t="str">
        <f t="shared" si="33"/>
        <v>Tidak Lengkap</v>
      </c>
      <c r="BM439" s="98" t="str">
        <f t="shared" si="34"/>
        <v>Tidak Lengkap</v>
      </c>
    </row>
    <row r="440">
      <c r="A440" s="96" t="s">
        <v>81</v>
      </c>
      <c r="B440" s="97">
        <v>433.0</v>
      </c>
      <c r="C440" s="96" t="s">
        <v>4084</v>
      </c>
      <c r="D440" s="96" t="s">
        <v>4085</v>
      </c>
      <c r="E440" s="96" t="s">
        <v>4086</v>
      </c>
      <c r="F440" s="96">
        <v>8.2334293344E10</v>
      </c>
      <c r="G440" s="96">
        <v>0.0</v>
      </c>
      <c r="H440" s="96" t="s">
        <v>11</v>
      </c>
      <c r="I440" s="96" t="s">
        <v>4087</v>
      </c>
      <c r="J440" s="97">
        <v>2023.0</v>
      </c>
      <c r="K440" s="97" t="s">
        <v>223</v>
      </c>
      <c r="L440" s="96" t="s">
        <v>4088</v>
      </c>
      <c r="M440" s="111" t="s">
        <v>4089</v>
      </c>
      <c r="N440" s="96" t="s">
        <v>4090</v>
      </c>
      <c r="O440" s="96" t="s">
        <v>4091</v>
      </c>
      <c r="P440" s="96" t="s">
        <v>4091</v>
      </c>
      <c r="Q440" s="96" t="s">
        <v>4092</v>
      </c>
      <c r="R440" s="96" t="s">
        <v>9</v>
      </c>
      <c r="S440" s="96" t="s">
        <v>21</v>
      </c>
      <c r="T440" s="96" t="s">
        <v>21</v>
      </c>
      <c r="U440" s="96" t="s">
        <v>9</v>
      </c>
      <c r="V440" s="96" t="s">
        <v>9</v>
      </c>
      <c r="W440" s="96" t="s">
        <v>9</v>
      </c>
      <c r="X440" s="96" t="s">
        <v>21</v>
      </c>
      <c r="Y440" s="96" t="s">
        <v>9</v>
      </c>
      <c r="Z440" s="96" t="s">
        <v>21</v>
      </c>
      <c r="AA440" s="96" t="s">
        <v>9</v>
      </c>
      <c r="AB440" s="96" t="s">
        <v>9</v>
      </c>
      <c r="AC440" s="96" t="s">
        <v>228</v>
      </c>
      <c r="AD440" s="96" t="s">
        <v>228</v>
      </c>
      <c r="AE440" s="96" t="s">
        <v>228</v>
      </c>
      <c r="AF440" s="96" t="s">
        <v>228</v>
      </c>
      <c r="AG440" s="96" t="s">
        <v>228</v>
      </c>
      <c r="AH440" s="96" t="s">
        <v>228</v>
      </c>
      <c r="AI440" s="96" t="s">
        <v>229</v>
      </c>
      <c r="AJ440" s="96" t="s">
        <v>228</v>
      </c>
      <c r="AK440" s="96" t="s">
        <v>228</v>
      </c>
      <c r="AL440" s="96" t="s">
        <v>228</v>
      </c>
      <c r="AM440" s="96" t="s">
        <v>228</v>
      </c>
      <c r="AN440" s="96"/>
      <c r="AO440" s="96">
        <v>48.0</v>
      </c>
      <c r="AP440" s="96" t="s">
        <v>1168</v>
      </c>
      <c r="AQ440" s="96"/>
      <c r="AR440" s="99"/>
      <c r="AS440" s="99"/>
      <c r="AT440" s="98"/>
      <c r="AU440" s="98"/>
      <c r="AV440" s="96"/>
      <c r="AW440" s="98"/>
      <c r="AX440" s="96" t="s">
        <v>231</v>
      </c>
      <c r="AY440" s="98"/>
      <c r="AZ440" s="98"/>
      <c r="BA440" s="128" t="s">
        <v>4093</v>
      </c>
      <c r="BB440" s="128" t="s">
        <v>4094</v>
      </c>
      <c r="BC440" s="100">
        <f t="shared" si="71"/>
        <v>10</v>
      </c>
      <c r="BD440" s="101"/>
      <c r="BE440" s="101"/>
      <c r="BF440" s="101"/>
      <c r="BG440" s="101"/>
      <c r="BH440" s="101"/>
      <c r="BI440" s="100" t="str">
        <f>IFERROR(__xludf.DUMMYFUNCTION("IF(OR(REGEXMATCH(I440,""Peraturan Walikota""),REGEXMATCH(I440,""Peraturan Bupati""),REGEXMATCH(I440,""PERATURAN BUPATI""),REGEXMATCH(I440,""PERATURAN WALIKOTA"")),""Ada"",""Tidak Ada"")"),"Ada")</f>
        <v>Ada</v>
      </c>
      <c r="BJ440" s="98" t="str">
        <f t="shared" si="72"/>
        <v>Ada</v>
      </c>
      <c r="BK440" s="96" t="str">
        <f t="shared" si="73"/>
        <v>Ada</v>
      </c>
      <c r="BL440" s="98" t="str">
        <f t="shared" si="33"/>
        <v>Tidak Lengkap</v>
      </c>
      <c r="BM440" s="98" t="str">
        <f t="shared" si="34"/>
        <v>Tidak Lengkap</v>
      </c>
    </row>
    <row r="441">
      <c r="A441" s="96" t="s">
        <v>81</v>
      </c>
      <c r="B441" s="97">
        <v>434.0</v>
      </c>
      <c r="C441" s="96" t="s">
        <v>4095</v>
      </c>
      <c r="D441" s="96" t="s">
        <v>4096</v>
      </c>
      <c r="E441" s="96" t="s">
        <v>4097</v>
      </c>
      <c r="F441" s="96" t="s">
        <v>301</v>
      </c>
      <c r="G441" s="96">
        <v>8.5220044323E10</v>
      </c>
      <c r="H441" s="96" t="s">
        <v>11</v>
      </c>
      <c r="I441" s="96" t="s">
        <v>4098</v>
      </c>
      <c r="J441" s="97">
        <v>2021.0</v>
      </c>
      <c r="K441" s="97" t="s">
        <v>223</v>
      </c>
      <c r="L441" s="96" t="s">
        <v>4099</v>
      </c>
      <c r="M441" s="111" t="s">
        <v>4100</v>
      </c>
      <c r="N441" s="96" t="s">
        <v>4101</v>
      </c>
      <c r="O441" s="96" t="s">
        <v>4102</v>
      </c>
      <c r="P441" s="96" t="s">
        <v>330</v>
      </c>
      <c r="Q441" s="96" t="s">
        <v>301</v>
      </c>
      <c r="R441" s="96" t="s">
        <v>9</v>
      </c>
      <c r="S441" s="96" t="s">
        <v>21</v>
      </c>
      <c r="T441" s="96" t="s">
        <v>9</v>
      </c>
      <c r="U441" s="96" t="s">
        <v>9</v>
      </c>
      <c r="V441" s="96" t="s">
        <v>9</v>
      </c>
      <c r="W441" s="96" t="s">
        <v>9</v>
      </c>
      <c r="X441" s="96" t="s">
        <v>21</v>
      </c>
      <c r="Y441" s="96" t="s">
        <v>9</v>
      </c>
      <c r="Z441" s="96" t="s">
        <v>9</v>
      </c>
      <c r="AA441" s="96" t="s">
        <v>21</v>
      </c>
      <c r="AB441" s="96" t="s">
        <v>21</v>
      </c>
      <c r="AC441" s="96" t="s">
        <v>228</v>
      </c>
      <c r="AD441" s="96" t="s">
        <v>228</v>
      </c>
      <c r="AE441" s="96" t="s">
        <v>228</v>
      </c>
      <c r="AF441" s="96" t="s">
        <v>228</v>
      </c>
      <c r="AG441" s="96" t="s">
        <v>228</v>
      </c>
      <c r="AH441" s="96" t="s">
        <v>228</v>
      </c>
      <c r="AI441" s="96" t="s">
        <v>228</v>
      </c>
      <c r="AJ441" s="96" t="s">
        <v>228</v>
      </c>
      <c r="AK441" s="96" t="s">
        <v>228</v>
      </c>
      <c r="AL441" s="96" t="s">
        <v>228</v>
      </c>
      <c r="AM441" s="96" t="s">
        <v>228</v>
      </c>
      <c r="AN441" s="96"/>
      <c r="AO441" s="96">
        <v>116.0</v>
      </c>
      <c r="AP441" s="96" t="s">
        <v>1168</v>
      </c>
      <c r="AQ441" s="96"/>
      <c r="AR441" s="99"/>
      <c r="AS441" s="99"/>
      <c r="AT441" s="98"/>
      <c r="AU441" s="98"/>
      <c r="AV441" s="96" t="s">
        <v>231</v>
      </c>
      <c r="AW441" s="98"/>
      <c r="AX441" s="98"/>
      <c r="AY441" s="98"/>
      <c r="AZ441" s="98"/>
      <c r="BA441" s="96" t="s">
        <v>4103</v>
      </c>
      <c r="BB441" s="96" t="s">
        <v>4104</v>
      </c>
      <c r="BC441" s="100">
        <f t="shared" si="71"/>
        <v>11</v>
      </c>
      <c r="BD441" s="101"/>
      <c r="BE441" s="101"/>
      <c r="BF441" s="101"/>
      <c r="BG441" s="101"/>
      <c r="BH441" s="101"/>
      <c r="BI441" s="100" t="str">
        <f>IFERROR(__xludf.DUMMYFUNCTION("IF(OR(REGEXMATCH(I441,""Peraturan Walikota""),REGEXMATCH(I441,""Peraturan Bupati""),REGEXMATCH(I441,""PERATURAN BUPATI""),REGEXMATCH(I441,""PERATURAN WALIKOTA"")),""Ada"",""Tidak Ada"")"),"Ada")</f>
        <v>Ada</v>
      </c>
      <c r="BJ441" s="98" t="str">
        <f t="shared" si="72"/>
        <v>Ada</v>
      </c>
      <c r="BK441" s="96" t="str">
        <f t="shared" si="73"/>
        <v>Ada</v>
      </c>
      <c r="BL441" s="98" t="str">
        <f t="shared" si="33"/>
        <v>Tidak Lengkap</v>
      </c>
      <c r="BM441" s="98" t="str">
        <f t="shared" si="34"/>
        <v>Tidak Lengkap</v>
      </c>
    </row>
    <row r="442">
      <c r="A442" s="96" t="s">
        <v>81</v>
      </c>
      <c r="B442" s="97">
        <v>435.0</v>
      </c>
      <c r="C442" s="96" t="s">
        <v>4105</v>
      </c>
      <c r="D442" s="96" t="s">
        <v>4106</v>
      </c>
      <c r="E442" s="96" t="s">
        <v>4107</v>
      </c>
      <c r="F442" s="102" t="s">
        <v>4108</v>
      </c>
      <c r="G442" s="102" t="s">
        <v>4109</v>
      </c>
      <c r="H442" s="96" t="s">
        <v>11</v>
      </c>
      <c r="I442" s="96" t="s">
        <v>4110</v>
      </c>
      <c r="J442" s="97">
        <v>2022.0</v>
      </c>
      <c r="K442" s="97" t="s">
        <v>223</v>
      </c>
      <c r="L442" s="96" t="s">
        <v>4111</v>
      </c>
      <c r="M442" s="103" t="s">
        <v>4112</v>
      </c>
      <c r="N442" s="96" t="s">
        <v>368</v>
      </c>
      <c r="O442" s="96" t="s">
        <v>253</v>
      </c>
      <c r="P442" s="96" t="s">
        <v>369</v>
      </c>
      <c r="Q442" s="96" t="s">
        <v>300</v>
      </c>
      <c r="R442" s="96" t="s">
        <v>9</v>
      </c>
      <c r="S442" s="96" t="s">
        <v>9</v>
      </c>
      <c r="T442" s="96" t="s">
        <v>9</v>
      </c>
      <c r="U442" s="96" t="s">
        <v>21</v>
      </c>
      <c r="V442" s="96" t="s">
        <v>21</v>
      </c>
      <c r="W442" s="96" t="s">
        <v>21</v>
      </c>
      <c r="X442" s="96" t="s">
        <v>9</v>
      </c>
      <c r="Y442" s="96" t="s">
        <v>21</v>
      </c>
      <c r="Z442" s="96" t="s">
        <v>9</v>
      </c>
      <c r="AA442" s="96" t="s">
        <v>21</v>
      </c>
      <c r="AB442" s="96" t="s">
        <v>21</v>
      </c>
      <c r="AC442" s="96" t="s">
        <v>228</v>
      </c>
      <c r="AD442" s="96" t="s">
        <v>228</v>
      </c>
      <c r="AE442" s="96" t="s">
        <v>228</v>
      </c>
      <c r="AF442" s="96" t="s">
        <v>228</v>
      </c>
      <c r="AG442" s="96" t="s">
        <v>228</v>
      </c>
      <c r="AH442" s="96" t="s">
        <v>228</v>
      </c>
      <c r="AI442" s="96" t="s">
        <v>228</v>
      </c>
      <c r="AJ442" s="96" t="s">
        <v>228</v>
      </c>
      <c r="AK442" s="96" t="s">
        <v>229</v>
      </c>
      <c r="AL442" s="96" t="s">
        <v>228</v>
      </c>
      <c r="AM442" s="96" t="s">
        <v>228</v>
      </c>
      <c r="AN442" s="96" t="s">
        <v>370</v>
      </c>
      <c r="AO442" s="96" t="s">
        <v>4113</v>
      </c>
      <c r="AP442" s="96" t="s">
        <v>317</v>
      </c>
      <c r="AQ442" s="96"/>
      <c r="AR442" s="96"/>
      <c r="AS442" s="96"/>
      <c r="AT442" s="96"/>
      <c r="AU442" s="96"/>
      <c r="AV442" s="96"/>
      <c r="AW442" s="96" t="s">
        <v>231</v>
      </c>
      <c r="AX442" s="96"/>
      <c r="AY442" s="96"/>
      <c r="AZ442" s="96"/>
      <c r="BA442" s="98"/>
      <c r="BB442" s="98"/>
      <c r="BC442" s="100">
        <f t="shared" si="71"/>
        <v>10</v>
      </c>
      <c r="BD442" s="101"/>
      <c r="BE442" s="101"/>
      <c r="BF442" s="101"/>
      <c r="BG442" s="101"/>
      <c r="BH442" s="101"/>
      <c r="BI442" s="100" t="str">
        <f>IFERROR(__xludf.DUMMYFUNCTION("IF(OR(REGEXMATCH(I442,""Peraturan Walikota""),REGEXMATCH(I442,""Peraturan Bupati""),REGEXMATCH(I442,""PERATURAN BUPATI""),REGEXMATCH(I442,""PERATURAN WALIKOTA"")),""Ada"",""Tidak Ada"")"),"Ada")</f>
        <v>Ada</v>
      </c>
      <c r="BJ442" s="98" t="str">
        <f t="shared" si="72"/>
        <v>Ada</v>
      </c>
      <c r="BK442" s="96" t="str">
        <f t="shared" si="73"/>
        <v>Ada</v>
      </c>
      <c r="BL442" s="98" t="str">
        <f t="shared" si="33"/>
        <v>Lengkap</v>
      </c>
      <c r="BM442" s="98" t="str">
        <f t="shared" si="34"/>
        <v>Tidak Lengkap</v>
      </c>
    </row>
    <row r="443">
      <c r="A443" s="96" t="s">
        <v>81</v>
      </c>
      <c r="B443" s="97">
        <v>436.0</v>
      </c>
      <c r="C443" s="96" t="s">
        <v>4114</v>
      </c>
      <c r="D443" s="96" t="s">
        <v>4115</v>
      </c>
      <c r="E443" s="96" t="s">
        <v>4116</v>
      </c>
      <c r="F443" s="96">
        <v>8.5796135427E10</v>
      </c>
      <c r="G443" s="96">
        <v>8.5796135427E10</v>
      </c>
      <c r="H443" s="96" t="s">
        <v>11</v>
      </c>
      <c r="I443" s="96" t="s">
        <v>4117</v>
      </c>
      <c r="J443" s="97">
        <v>2020.0</v>
      </c>
      <c r="K443" s="97" t="s">
        <v>223</v>
      </c>
      <c r="L443" s="96">
        <v>8.5298215866E10</v>
      </c>
      <c r="M443" s="96" t="s">
        <v>4118</v>
      </c>
      <c r="N443" s="96" t="s">
        <v>377</v>
      </c>
      <c r="O443" s="96" t="s">
        <v>330</v>
      </c>
      <c r="P443" s="96" t="s">
        <v>330</v>
      </c>
      <c r="Q443" s="96"/>
      <c r="R443" s="96" t="s">
        <v>9</v>
      </c>
      <c r="S443" s="96" t="s">
        <v>9</v>
      </c>
      <c r="T443" s="96" t="s">
        <v>9</v>
      </c>
      <c r="U443" s="96" t="s">
        <v>21</v>
      </c>
      <c r="V443" s="96" t="s">
        <v>9</v>
      </c>
      <c r="W443" s="96" t="s">
        <v>21</v>
      </c>
      <c r="X443" s="96" t="s">
        <v>21</v>
      </c>
      <c r="Y443" s="96" t="s">
        <v>9</v>
      </c>
      <c r="Z443" s="96" t="s">
        <v>9</v>
      </c>
      <c r="AA443" s="96" t="s">
        <v>21</v>
      </c>
      <c r="AB443" s="96" t="s">
        <v>21</v>
      </c>
      <c r="AC443" s="96" t="s">
        <v>228</v>
      </c>
      <c r="AD443" s="96" t="s">
        <v>228</v>
      </c>
      <c r="AE443" s="96" t="s">
        <v>228</v>
      </c>
      <c r="AF443" s="96" t="s">
        <v>228</v>
      </c>
      <c r="AG443" s="96" t="s">
        <v>228</v>
      </c>
      <c r="AH443" s="96" t="s">
        <v>228</v>
      </c>
      <c r="AI443" s="96" t="s">
        <v>228</v>
      </c>
      <c r="AJ443" s="96" t="s">
        <v>228</v>
      </c>
      <c r="AK443" s="96" t="s">
        <v>229</v>
      </c>
      <c r="AL443" s="96" t="s">
        <v>228</v>
      </c>
      <c r="AM443" s="96" t="s">
        <v>228</v>
      </c>
      <c r="AN443" s="96"/>
      <c r="AO443" s="96">
        <v>37.0</v>
      </c>
      <c r="AP443" s="96" t="s">
        <v>1940</v>
      </c>
      <c r="AQ443" s="96"/>
      <c r="AR443" s="105"/>
      <c r="AS443" s="105"/>
      <c r="AT443" s="96"/>
      <c r="AU443" s="96" t="s">
        <v>231</v>
      </c>
      <c r="AV443" s="96"/>
      <c r="AW443" s="96"/>
      <c r="AX443" s="96"/>
      <c r="AY443" s="96"/>
      <c r="AZ443" s="96"/>
      <c r="BA443" s="96" t="s">
        <v>4119</v>
      </c>
      <c r="BB443" s="96" t="s">
        <v>4120</v>
      </c>
      <c r="BC443" s="100">
        <f t="shared" si="71"/>
        <v>10</v>
      </c>
      <c r="BD443" s="101"/>
      <c r="BE443" s="101"/>
      <c r="BF443" s="101"/>
      <c r="BG443" s="101"/>
      <c r="BH443" s="101"/>
      <c r="BI443" s="100" t="str">
        <f>IFERROR(__xludf.DUMMYFUNCTION("IF(OR(REGEXMATCH(I443,""Peraturan Walikota""),REGEXMATCH(I443,""Peraturan Bupati""),REGEXMATCH(I443,""PERATURAN BUPATI""),REGEXMATCH(I443,""PERATURAN WALIKOTA"")),""Ada"",""Tidak Ada"")"),"Ada")</f>
        <v>Ada</v>
      </c>
      <c r="BJ443" s="98" t="str">
        <f t="shared" si="72"/>
        <v>Ada</v>
      </c>
      <c r="BK443" s="96" t="str">
        <f t="shared" si="73"/>
        <v>Ada</v>
      </c>
      <c r="BL443" s="98" t="str">
        <f t="shared" si="33"/>
        <v>Lengkap</v>
      </c>
      <c r="BM443" s="98" t="str">
        <f t="shared" si="34"/>
        <v>Tidak Lengkap</v>
      </c>
    </row>
    <row r="444">
      <c r="A444" s="96" t="s">
        <v>81</v>
      </c>
      <c r="B444" s="97">
        <v>437.0</v>
      </c>
      <c r="C444" s="96" t="s">
        <v>4121</v>
      </c>
      <c r="D444" s="96" t="s">
        <v>4122</v>
      </c>
      <c r="E444" s="96" t="s">
        <v>4123</v>
      </c>
      <c r="F444" s="96">
        <v>8.2290108181E10</v>
      </c>
      <c r="G444" s="96">
        <v>8.5656543339E10</v>
      </c>
      <c r="H444" s="96" t="s">
        <v>11</v>
      </c>
      <c r="I444" s="96" t="s">
        <v>4124</v>
      </c>
      <c r="J444" s="97">
        <v>2022.0</v>
      </c>
      <c r="K444" s="97" t="s">
        <v>223</v>
      </c>
      <c r="L444" s="96" t="s">
        <v>4125</v>
      </c>
      <c r="M444" s="96" t="s">
        <v>4126</v>
      </c>
      <c r="N444" s="96" t="s">
        <v>4127</v>
      </c>
      <c r="O444" s="96" t="s">
        <v>226</v>
      </c>
      <c r="P444" s="96" t="s">
        <v>4128</v>
      </c>
      <c r="Q444" s="96" t="s">
        <v>4129</v>
      </c>
      <c r="R444" s="96" t="s">
        <v>9</v>
      </c>
      <c r="S444" s="96" t="s">
        <v>9</v>
      </c>
      <c r="T444" s="96" t="s">
        <v>9</v>
      </c>
      <c r="U444" s="96" t="s">
        <v>9</v>
      </c>
      <c r="V444" s="96" t="s">
        <v>9</v>
      </c>
      <c r="W444" s="96" t="s">
        <v>9</v>
      </c>
      <c r="X444" s="96" t="s">
        <v>9</v>
      </c>
      <c r="Y444" s="96" t="s">
        <v>9</v>
      </c>
      <c r="Z444" s="96" t="s">
        <v>9</v>
      </c>
      <c r="AA444" s="96" t="s">
        <v>21</v>
      </c>
      <c r="AB444" s="96" t="s">
        <v>21</v>
      </c>
      <c r="AC444" s="96" t="s">
        <v>228</v>
      </c>
      <c r="AD444" s="96" t="s">
        <v>228</v>
      </c>
      <c r="AE444" s="96" t="s">
        <v>228</v>
      </c>
      <c r="AF444" s="96" t="s">
        <v>228</v>
      </c>
      <c r="AG444" s="96" t="s">
        <v>228</v>
      </c>
      <c r="AH444" s="96" t="s">
        <v>228</v>
      </c>
      <c r="AI444" s="96" t="s">
        <v>228</v>
      </c>
      <c r="AJ444" s="96" t="s">
        <v>228</v>
      </c>
      <c r="AK444" s="96" t="s">
        <v>228</v>
      </c>
      <c r="AL444" s="96" t="s">
        <v>228</v>
      </c>
      <c r="AM444" s="96" t="s">
        <v>228</v>
      </c>
      <c r="AN444" s="98"/>
      <c r="AO444" s="96" t="s">
        <v>4130</v>
      </c>
      <c r="AP444" s="96" t="s">
        <v>1168</v>
      </c>
      <c r="AQ444" s="96"/>
      <c r="AR444" s="96"/>
      <c r="AS444" s="96"/>
      <c r="AT444" s="96"/>
      <c r="AU444" s="96" t="s">
        <v>231</v>
      </c>
      <c r="AV444" s="98"/>
      <c r="AW444" s="98"/>
      <c r="AX444" s="98"/>
      <c r="AY444" s="98"/>
      <c r="AZ444" s="98"/>
      <c r="BA444" s="96" t="s">
        <v>4131</v>
      </c>
      <c r="BB444" s="96" t="s">
        <v>4132</v>
      </c>
      <c r="BC444" s="100">
        <f t="shared" si="71"/>
        <v>11</v>
      </c>
      <c r="BD444" s="101"/>
      <c r="BE444" s="101"/>
      <c r="BF444" s="101"/>
      <c r="BG444" s="101"/>
      <c r="BH444" s="101"/>
      <c r="BI444" s="100" t="str">
        <f>IFERROR(__xludf.DUMMYFUNCTION("IF(OR(REGEXMATCH(I444,""Peraturan Walikota""),REGEXMATCH(I444,""Peraturan Bupati""),REGEXMATCH(I444,""PERATURAN BUPATI""),REGEXMATCH(I444,""PERATURAN WALIKOTA"")),""Ada"",""Tidak Ada"")"),"Ada")</f>
        <v>Ada</v>
      </c>
      <c r="BJ444" s="98" t="str">
        <f t="shared" si="72"/>
        <v>Ada</v>
      </c>
      <c r="BK444" s="96" t="str">
        <f t="shared" si="73"/>
        <v>Ada</v>
      </c>
      <c r="BL444" s="98" t="str">
        <f t="shared" si="33"/>
        <v>Lengkap</v>
      </c>
      <c r="BM444" s="98" t="str">
        <f t="shared" si="34"/>
        <v>Tidak Lengkap</v>
      </c>
    </row>
    <row r="445">
      <c r="A445" s="96" t="s">
        <v>81</v>
      </c>
      <c r="B445" s="97">
        <v>438.0</v>
      </c>
      <c r="C445" s="96" t="s">
        <v>4133</v>
      </c>
      <c r="D445" s="96" t="s">
        <v>4134</v>
      </c>
      <c r="E445" s="96" t="s">
        <v>4135</v>
      </c>
      <c r="F445" s="98"/>
      <c r="G445" s="98"/>
      <c r="H445" s="96" t="s">
        <v>11</v>
      </c>
      <c r="I445" s="96" t="s">
        <v>4136</v>
      </c>
      <c r="J445" s="97">
        <v>2023.0</v>
      </c>
      <c r="K445" s="97" t="s">
        <v>223</v>
      </c>
      <c r="L445" s="98"/>
      <c r="M445" s="98"/>
      <c r="N445" s="96" t="s">
        <v>4137</v>
      </c>
      <c r="O445" s="96" t="s">
        <v>253</v>
      </c>
      <c r="P445" s="96" t="s">
        <v>369</v>
      </c>
      <c r="Q445" s="98"/>
      <c r="R445" s="96" t="s">
        <v>9</v>
      </c>
      <c r="S445" s="96" t="s">
        <v>9</v>
      </c>
      <c r="T445" s="96" t="s">
        <v>21</v>
      </c>
      <c r="U445" s="96" t="s">
        <v>9</v>
      </c>
      <c r="V445" s="96" t="s">
        <v>9</v>
      </c>
      <c r="W445" s="96" t="s">
        <v>9</v>
      </c>
      <c r="X445" s="96" t="s">
        <v>21</v>
      </c>
      <c r="Y445" s="96" t="s">
        <v>21</v>
      </c>
      <c r="Z445" s="96" t="s">
        <v>21</v>
      </c>
      <c r="AA445" s="96" t="s">
        <v>21</v>
      </c>
      <c r="AB445" s="96" t="s">
        <v>9</v>
      </c>
      <c r="AC445" s="96" t="s">
        <v>228</v>
      </c>
      <c r="AD445" s="96" t="s">
        <v>228</v>
      </c>
      <c r="AE445" s="96" t="s">
        <v>228</v>
      </c>
      <c r="AF445" s="96" t="s">
        <v>228</v>
      </c>
      <c r="AG445" s="96" t="s">
        <v>229</v>
      </c>
      <c r="AH445" s="96" t="s">
        <v>228</v>
      </c>
      <c r="AI445" s="96" t="s">
        <v>228</v>
      </c>
      <c r="AJ445" s="96" t="s">
        <v>229</v>
      </c>
      <c r="AK445" s="96" t="s">
        <v>229</v>
      </c>
      <c r="AL445" s="96" t="s">
        <v>229</v>
      </c>
      <c r="AM445" s="96" t="s">
        <v>229</v>
      </c>
      <c r="AN445" s="98"/>
      <c r="AO445" s="98"/>
      <c r="AP445" s="96" t="s">
        <v>4138</v>
      </c>
      <c r="AQ445" s="98"/>
      <c r="AR445" s="98"/>
      <c r="AS445" s="98"/>
      <c r="AT445" s="96" t="s">
        <v>231</v>
      </c>
      <c r="AU445" s="98"/>
      <c r="AV445" s="98"/>
      <c r="AW445" s="98"/>
      <c r="AX445" s="98"/>
      <c r="AY445" s="98"/>
      <c r="AZ445" s="98"/>
      <c r="BA445" s="98"/>
      <c r="BB445" s="98"/>
      <c r="BC445" s="100">
        <f t="shared" si="71"/>
        <v>6</v>
      </c>
      <c r="BD445" s="101"/>
      <c r="BE445" s="101"/>
      <c r="BF445" s="101"/>
      <c r="BG445" s="101"/>
      <c r="BH445" s="101"/>
      <c r="BI445" s="100" t="str">
        <f>IFERROR(__xludf.DUMMYFUNCTION("IF(OR(REGEXMATCH(I445,""Peraturan Walikota""),REGEXMATCH(I445,""Peraturan Bupati""),REGEXMATCH(I445,""PERATURAN BUPATI""),REGEXMATCH(I445,""PERATURAN WALIKOTA"")),""Ada"",""Tidak Ada"")"),"Ada")</f>
        <v>Ada</v>
      </c>
      <c r="BJ445" s="98" t="str">
        <f t="shared" si="72"/>
        <v>Ada</v>
      </c>
      <c r="BK445" s="96" t="str">
        <f t="shared" si="73"/>
        <v>Ada</v>
      </c>
      <c r="BL445" s="98" t="str">
        <f t="shared" si="33"/>
        <v>Tidak Lengkap</v>
      </c>
      <c r="BM445" s="98" t="str">
        <f t="shared" si="34"/>
        <v>Tidak Lengkap</v>
      </c>
    </row>
    <row r="446">
      <c r="A446" s="96" t="s">
        <v>81</v>
      </c>
      <c r="B446" s="97">
        <v>439.0</v>
      </c>
      <c r="C446" s="96" t="s">
        <v>4139</v>
      </c>
      <c r="D446" s="96" t="s">
        <v>4140</v>
      </c>
      <c r="E446" s="96" t="s">
        <v>4141</v>
      </c>
      <c r="F446" s="96" t="s">
        <v>237</v>
      </c>
      <c r="G446" s="96" t="s">
        <v>237</v>
      </c>
      <c r="H446" s="96" t="s">
        <v>11</v>
      </c>
      <c r="I446" s="96" t="s">
        <v>4142</v>
      </c>
      <c r="J446" s="97">
        <v>2024.0</v>
      </c>
      <c r="K446" s="97" t="s">
        <v>1383</v>
      </c>
      <c r="L446" s="96" t="s">
        <v>4143</v>
      </c>
      <c r="M446" s="96">
        <v>8.2194055476E10</v>
      </c>
      <c r="N446" s="96" t="s">
        <v>4144</v>
      </c>
      <c r="O446" s="96" t="s">
        <v>580</v>
      </c>
      <c r="P446" s="96" t="s">
        <v>330</v>
      </c>
      <c r="Q446" s="96" t="s">
        <v>237</v>
      </c>
      <c r="R446" s="96" t="s">
        <v>9</v>
      </c>
      <c r="S446" s="96" t="s">
        <v>9</v>
      </c>
      <c r="T446" s="96" t="s">
        <v>9</v>
      </c>
      <c r="U446" s="96" t="s">
        <v>21</v>
      </c>
      <c r="V446" s="96" t="s">
        <v>21</v>
      </c>
      <c r="W446" s="96" t="s">
        <v>21</v>
      </c>
      <c r="X446" s="96" t="s">
        <v>21</v>
      </c>
      <c r="Y446" s="96" t="s">
        <v>21</v>
      </c>
      <c r="Z446" s="96" t="s">
        <v>21</v>
      </c>
      <c r="AA446" s="96" t="s">
        <v>21</v>
      </c>
      <c r="AB446" s="96" t="s">
        <v>21</v>
      </c>
      <c r="AC446" s="96" t="s">
        <v>228</v>
      </c>
      <c r="AD446" s="96" t="s">
        <v>228</v>
      </c>
      <c r="AE446" s="96" t="s">
        <v>228</v>
      </c>
      <c r="AF446" s="96" t="s">
        <v>228</v>
      </c>
      <c r="AG446" s="96" t="s">
        <v>229</v>
      </c>
      <c r="AH446" s="96" t="s">
        <v>228</v>
      </c>
      <c r="AI446" s="96" t="s">
        <v>229</v>
      </c>
      <c r="AJ446" s="96" t="s">
        <v>228</v>
      </c>
      <c r="AK446" s="96" t="s">
        <v>229</v>
      </c>
      <c r="AL446" s="96" t="s">
        <v>228</v>
      </c>
      <c r="AM446" s="96" t="s">
        <v>228</v>
      </c>
      <c r="AN446" s="98"/>
      <c r="AO446" s="96" t="s">
        <v>4145</v>
      </c>
      <c r="AP446" s="96" t="s">
        <v>4146</v>
      </c>
      <c r="AQ446" s="98"/>
      <c r="AR446" s="98"/>
      <c r="AS446" s="98"/>
      <c r="AT446" s="96"/>
      <c r="AU446" s="98"/>
      <c r="AV446" s="98"/>
      <c r="AW446" s="98"/>
      <c r="AX446" s="98"/>
      <c r="AY446" s="96" t="s">
        <v>231</v>
      </c>
      <c r="AZ446" s="98"/>
      <c r="BA446" s="96" t="s">
        <v>4147</v>
      </c>
      <c r="BB446" s="96" t="s">
        <v>4148</v>
      </c>
      <c r="BC446" s="100">
        <f t="shared" si="71"/>
        <v>8</v>
      </c>
      <c r="BD446" s="101"/>
      <c r="BE446" s="101"/>
      <c r="BF446" s="101"/>
      <c r="BG446" s="101"/>
      <c r="BH446" s="101"/>
      <c r="BI446" s="100" t="str">
        <f>IFERROR(__xludf.DUMMYFUNCTION("IF(OR(REGEXMATCH(I446,""Peraturan Walikota""),REGEXMATCH(I446,""Peraturan Bupati""),REGEXMATCH(I446,""PERATURAN BUPATI""),REGEXMATCH(I446,""PERATURAN WALIKOTA"")),""Ada"",""Tidak Ada"")"),"Ada")</f>
        <v>Ada</v>
      </c>
      <c r="BJ446" s="98" t="str">
        <f t="shared" si="72"/>
        <v>Tidak Ada</v>
      </c>
      <c r="BK446" s="96" t="str">
        <f t="shared" si="73"/>
        <v>Ada</v>
      </c>
      <c r="BL446" s="98" t="str">
        <f t="shared" si="33"/>
        <v>Lengkap</v>
      </c>
      <c r="BM446" s="98" t="str">
        <f t="shared" si="34"/>
        <v>Tidak Lengkap</v>
      </c>
    </row>
    <row r="447">
      <c r="A447" s="96" t="s">
        <v>81</v>
      </c>
      <c r="B447" s="97">
        <v>440.0</v>
      </c>
      <c r="C447" s="96" t="s">
        <v>4149</v>
      </c>
      <c r="D447" s="96"/>
      <c r="E447" s="96"/>
      <c r="F447" s="98"/>
      <c r="G447" s="98"/>
      <c r="H447" s="96"/>
      <c r="I447" s="96" t="s">
        <v>4150</v>
      </c>
      <c r="J447" s="97">
        <v>2023.0</v>
      </c>
      <c r="K447" s="97" t="s">
        <v>223</v>
      </c>
      <c r="L447" s="98"/>
      <c r="M447" s="98"/>
      <c r="N447" s="96"/>
      <c r="O447" s="96"/>
      <c r="P447" s="96"/>
      <c r="Q447" s="98"/>
      <c r="R447" s="96"/>
      <c r="S447" s="96"/>
      <c r="T447" s="96"/>
      <c r="U447" s="96"/>
      <c r="V447" s="96"/>
      <c r="W447" s="96"/>
      <c r="X447" s="96"/>
      <c r="Y447" s="96"/>
      <c r="Z447" s="96"/>
      <c r="AA447" s="96"/>
      <c r="AB447" s="96"/>
      <c r="AC447" s="96"/>
      <c r="AD447" s="96"/>
      <c r="AE447" s="96"/>
      <c r="AF447" s="96"/>
      <c r="AG447" s="96"/>
      <c r="AH447" s="96"/>
      <c r="AI447" s="96"/>
      <c r="AJ447" s="96"/>
      <c r="AK447" s="96"/>
      <c r="AL447" s="96"/>
      <c r="AM447" s="96"/>
      <c r="AN447" s="98"/>
      <c r="AO447" s="98"/>
      <c r="AP447" s="96"/>
      <c r="AQ447" s="98"/>
      <c r="AR447" s="98"/>
      <c r="AS447" s="98"/>
      <c r="AT447" s="96"/>
      <c r="AU447" s="98"/>
      <c r="AV447" s="98"/>
      <c r="AW447" s="98"/>
      <c r="AX447" s="98"/>
      <c r="AY447" s="98"/>
      <c r="AZ447" s="98"/>
      <c r="BA447" s="98"/>
      <c r="BB447" s="98"/>
      <c r="BC447" s="100">
        <f t="shared" si="71"/>
        <v>0</v>
      </c>
      <c r="BD447" s="101"/>
      <c r="BE447" s="101"/>
      <c r="BF447" s="101"/>
      <c r="BG447" s="101"/>
      <c r="BH447" s="101"/>
      <c r="BI447" s="100" t="str">
        <f>IFERROR(__xludf.DUMMYFUNCTION("IF(OR(REGEXMATCH(I447,""Peraturan Walikota""),REGEXMATCH(I447,""Peraturan Bupati""),REGEXMATCH(I447,""PERATURAN BUPATI""),REGEXMATCH(I447,""PERATURAN WALIKOTA"")),""Ada"",""Tidak Ada"")"),"Ada")</f>
        <v>Ada</v>
      </c>
      <c r="BJ447" s="98"/>
      <c r="BK447" s="96"/>
      <c r="BL447" s="98" t="str">
        <f t="shared" si="33"/>
        <v>Tidak Lengkap</v>
      </c>
      <c r="BM447" s="98" t="str">
        <f t="shared" si="34"/>
        <v>Tidak Lengkap</v>
      </c>
    </row>
    <row r="448">
      <c r="A448" s="96" t="s">
        <v>81</v>
      </c>
      <c r="B448" s="97">
        <v>441.0</v>
      </c>
      <c r="C448" s="96" t="s">
        <v>4151</v>
      </c>
      <c r="D448" s="96" t="s">
        <v>1757</v>
      </c>
      <c r="E448" s="96" t="s">
        <v>4152</v>
      </c>
      <c r="F448" s="96">
        <v>8.1242727134E10</v>
      </c>
      <c r="G448" s="96">
        <v>8.134217514E10</v>
      </c>
      <c r="H448" s="96" t="s">
        <v>4153</v>
      </c>
      <c r="I448" s="96" t="s">
        <v>4154</v>
      </c>
      <c r="J448" s="97">
        <v>2023.0</v>
      </c>
      <c r="K448" s="97" t="s">
        <v>387</v>
      </c>
      <c r="L448" s="96">
        <v>8.2290596976E10</v>
      </c>
      <c r="M448" s="96" t="s">
        <v>4155</v>
      </c>
      <c r="N448" s="96" t="s">
        <v>4156</v>
      </c>
      <c r="O448" s="96" t="s">
        <v>286</v>
      </c>
      <c r="P448" s="96" t="s">
        <v>330</v>
      </c>
      <c r="Q448" s="96" t="s">
        <v>4157</v>
      </c>
      <c r="R448" s="96" t="s">
        <v>9</v>
      </c>
      <c r="S448" s="96" t="s">
        <v>21</v>
      </c>
      <c r="T448" s="96" t="s">
        <v>21</v>
      </c>
      <c r="U448" s="96" t="s">
        <v>9</v>
      </c>
      <c r="V448" s="96" t="s">
        <v>21</v>
      </c>
      <c r="W448" s="96" t="s">
        <v>9</v>
      </c>
      <c r="X448" s="96" t="s">
        <v>9</v>
      </c>
      <c r="Y448" s="96" t="s">
        <v>9</v>
      </c>
      <c r="Z448" s="96" t="s">
        <v>9</v>
      </c>
      <c r="AA448" s="96" t="s">
        <v>21</v>
      </c>
      <c r="AB448" s="96" t="s">
        <v>9</v>
      </c>
      <c r="AC448" s="96" t="s">
        <v>228</v>
      </c>
      <c r="AD448" s="96" t="s">
        <v>228</v>
      </c>
      <c r="AE448" s="96" t="s">
        <v>228</v>
      </c>
      <c r="AF448" s="96" t="s">
        <v>228</v>
      </c>
      <c r="AG448" s="96" t="s">
        <v>228</v>
      </c>
      <c r="AH448" s="96" t="s">
        <v>228</v>
      </c>
      <c r="AI448" s="96" t="s">
        <v>228</v>
      </c>
      <c r="AJ448" s="96" t="s">
        <v>228</v>
      </c>
      <c r="AK448" s="96" t="s">
        <v>229</v>
      </c>
      <c r="AL448" s="96" t="s">
        <v>228</v>
      </c>
      <c r="AM448" s="96" t="s">
        <v>228</v>
      </c>
      <c r="AN448" s="96" t="s">
        <v>4158</v>
      </c>
      <c r="AO448" s="96" t="s">
        <v>1478</v>
      </c>
      <c r="AP448" s="96" t="s">
        <v>2305</v>
      </c>
      <c r="AQ448" s="98"/>
      <c r="AR448" s="98"/>
      <c r="AS448" s="98"/>
      <c r="AT448" s="96"/>
      <c r="AU448" s="98"/>
      <c r="AV448" s="98"/>
      <c r="AW448" s="98"/>
      <c r="AX448" s="96" t="s">
        <v>231</v>
      </c>
      <c r="AY448" s="98"/>
      <c r="AZ448" s="98"/>
      <c r="BA448" s="96" t="s">
        <v>4159</v>
      </c>
      <c r="BB448" s="96" t="s">
        <v>4160</v>
      </c>
      <c r="BC448" s="100">
        <f t="shared" si="71"/>
        <v>10</v>
      </c>
      <c r="BD448" s="101"/>
      <c r="BE448" s="101"/>
      <c r="BF448" s="101"/>
      <c r="BG448" s="101"/>
      <c r="BH448" s="101"/>
      <c r="BI448" s="100" t="str">
        <f>IFERROR(__xludf.DUMMYFUNCTION("IF(OR(REGEXMATCH(I448,""Peraturan Walikota""),REGEXMATCH(I448,""Peraturan Bupati""),REGEXMATCH(I448,""PERATURAN BUPATI""),REGEXMATCH(I448,""PERATURAN WALIKOTA"")),""Ada"",""Tidak Ada"")"),"Ada")</f>
        <v>Ada</v>
      </c>
      <c r="BJ448" s="98" t="str">
        <f>IF(O448 = "Belum Punya", "Tidak Ada", IF(O448 = "", "Tidak Menjawab", "Ada"))</f>
        <v>Ada</v>
      </c>
      <c r="BK448" s="96" t="str">
        <f>IF(P448 = "Tidak Punya", "Tidak Ada", IF(P448 = "", "Tidak Menjawab", "Ada"))</f>
        <v>Ada</v>
      </c>
      <c r="BL448" s="98" t="str">
        <f t="shared" si="33"/>
        <v>Tidak Lengkap</v>
      </c>
      <c r="BM448" s="98" t="str">
        <f t="shared" si="34"/>
        <v>Tidak Lengkap</v>
      </c>
    </row>
    <row r="449">
      <c r="A449" s="96" t="s">
        <v>81</v>
      </c>
      <c r="B449" s="97">
        <v>442.0</v>
      </c>
      <c r="C449" s="96" t="s">
        <v>4161</v>
      </c>
      <c r="D449" s="96"/>
      <c r="E449" s="96"/>
      <c r="F449" s="98"/>
      <c r="G449" s="98"/>
      <c r="H449" s="96"/>
      <c r="I449" s="96" t="s">
        <v>4162</v>
      </c>
      <c r="J449" s="97">
        <v>2022.0</v>
      </c>
      <c r="K449" s="97" t="s">
        <v>734</v>
      </c>
      <c r="L449" s="98"/>
      <c r="M449" s="98"/>
      <c r="N449" s="96"/>
      <c r="O449" s="96"/>
      <c r="P449" s="96"/>
      <c r="Q449" s="98"/>
      <c r="R449" s="96"/>
      <c r="S449" s="96"/>
      <c r="T449" s="96"/>
      <c r="U449" s="96"/>
      <c r="V449" s="96"/>
      <c r="W449" s="96"/>
      <c r="X449" s="96"/>
      <c r="Y449" s="96"/>
      <c r="Z449" s="96"/>
      <c r="AA449" s="96"/>
      <c r="AB449" s="96"/>
      <c r="AC449" s="96"/>
      <c r="AD449" s="96"/>
      <c r="AE449" s="96"/>
      <c r="AF449" s="96"/>
      <c r="AG449" s="96"/>
      <c r="AH449" s="96"/>
      <c r="AI449" s="96"/>
      <c r="AJ449" s="96"/>
      <c r="AK449" s="96"/>
      <c r="AL449" s="96"/>
      <c r="AM449" s="96"/>
      <c r="AN449" s="98"/>
      <c r="AO449" s="98"/>
      <c r="AP449" s="96"/>
      <c r="AQ449" s="98"/>
      <c r="AR449" s="98"/>
      <c r="AS449" s="98"/>
      <c r="AT449" s="96"/>
      <c r="AU449" s="98"/>
      <c r="AV449" s="98"/>
      <c r="AW449" s="98"/>
      <c r="AX449" s="98"/>
      <c r="AY449" s="98"/>
      <c r="AZ449" s="98"/>
      <c r="BA449" s="98"/>
      <c r="BB449" s="98"/>
      <c r="BC449" s="100">
        <f t="shared" si="71"/>
        <v>0</v>
      </c>
      <c r="BD449" s="101"/>
      <c r="BE449" s="101"/>
      <c r="BF449" s="101"/>
      <c r="BG449" s="101"/>
      <c r="BH449" s="101"/>
      <c r="BI449" s="100" t="str">
        <f>IFERROR(__xludf.DUMMYFUNCTION("IF(OR(REGEXMATCH(I449,""Peraturan Walikota""),REGEXMATCH(I449,""Peraturan Bupati""),REGEXMATCH(I449,""PERATURAN BUPATI""),REGEXMATCH(I449,""PERATURAN WALIKOTA"")),""Ada"",""Tidak Ada"")"),"Ada")</f>
        <v>Ada</v>
      </c>
      <c r="BJ449" s="98"/>
      <c r="BK449" s="96"/>
      <c r="BL449" s="98" t="str">
        <f t="shared" si="33"/>
        <v>Tidak Lengkap</v>
      </c>
      <c r="BM449" s="98" t="str">
        <f t="shared" si="34"/>
        <v>Tidak Lengkap</v>
      </c>
    </row>
    <row r="450">
      <c r="A450" s="96" t="s">
        <v>81</v>
      </c>
      <c r="B450" s="97">
        <v>443.0</v>
      </c>
      <c r="C450" s="96" t="s">
        <v>4163</v>
      </c>
      <c r="D450" s="96"/>
      <c r="E450" s="96"/>
      <c r="F450" s="98"/>
      <c r="G450" s="98"/>
      <c r="H450" s="96"/>
      <c r="I450" s="96"/>
      <c r="J450" s="97"/>
      <c r="K450" s="100"/>
      <c r="L450" s="98"/>
      <c r="M450" s="98"/>
      <c r="N450" s="96"/>
      <c r="O450" s="96"/>
      <c r="P450" s="96"/>
      <c r="Q450" s="98"/>
      <c r="R450" s="96"/>
      <c r="S450" s="96"/>
      <c r="T450" s="96"/>
      <c r="U450" s="96"/>
      <c r="V450" s="96"/>
      <c r="W450" s="96"/>
      <c r="X450" s="96"/>
      <c r="Y450" s="96"/>
      <c r="Z450" s="96"/>
      <c r="AA450" s="96"/>
      <c r="AB450" s="96"/>
      <c r="AC450" s="96"/>
      <c r="AD450" s="96"/>
      <c r="AE450" s="96"/>
      <c r="AF450" s="96"/>
      <c r="AG450" s="96"/>
      <c r="AH450" s="96"/>
      <c r="AI450" s="96"/>
      <c r="AJ450" s="96"/>
      <c r="AK450" s="96"/>
      <c r="AL450" s="96"/>
      <c r="AM450" s="96"/>
      <c r="AN450" s="98"/>
      <c r="AO450" s="98"/>
      <c r="AP450" s="96"/>
      <c r="AQ450" s="98"/>
      <c r="AR450" s="98"/>
      <c r="AS450" s="98"/>
      <c r="AT450" s="96"/>
      <c r="AU450" s="98"/>
      <c r="AV450" s="98"/>
      <c r="AW450" s="98"/>
      <c r="AX450" s="98"/>
      <c r="AY450" s="98"/>
      <c r="AZ450" s="98"/>
      <c r="BA450" s="98"/>
      <c r="BB450" s="98"/>
      <c r="BC450" s="100"/>
      <c r="BD450" s="101"/>
      <c r="BE450" s="101"/>
      <c r="BF450" s="101"/>
      <c r="BG450" s="101"/>
      <c r="BH450" s="101"/>
      <c r="BI450" s="100" t="str">
        <f>IFERROR(__xludf.DUMMYFUNCTION("IF(OR(REGEXMATCH(I450,""Peraturan Walikota""),REGEXMATCH(I450,""Peraturan Bupati""),REGEXMATCH(I450,""PERATURAN BUPATI""),REGEXMATCH(I450,""PERATURAN WALIKOTA"")),""Ada"",""Tidak Ada"")"),"Tidak Ada")</f>
        <v>Tidak Ada</v>
      </c>
      <c r="BJ450" s="98"/>
      <c r="BK450" s="96"/>
      <c r="BL450" s="98" t="str">
        <f t="shared" si="33"/>
        <v>Tidak Lengkap</v>
      </c>
      <c r="BM450" s="98" t="str">
        <f t="shared" si="34"/>
        <v>Tidak Lengkap</v>
      </c>
    </row>
    <row r="451">
      <c r="A451" s="96" t="s">
        <v>81</v>
      </c>
      <c r="B451" s="97">
        <v>444.0</v>
      </c>
      <c r="C451" s="96" t="s">
        <v>4164</v>
      </c>
      <c r="D451" s="96"/>
      <c r="E451" s="96"/>
      <c r="F451" s="98"/>
      <c r="G451" s="98"/>
      <c r="H451" s="96"/>
      <c r="I451" s="96"/>
      <c r="J451" s="97"/>
      <c r="K451" s="100"/>
      <c r="L451" s="98"/>
      <c r="M451" s="98"/>
      <c r="N451" s="96"/>
      <c r="O451" s="96"/>
      <c r="P451" s="96"/>
      <c r="Q451" s="98"/>
      <c r="R451" s="96"/>
      <c r="S451" s="96"/>
      <c r="T451" s="96"/>
      <c r="U451" s="96"/>
      <c r="V451" s="96"/>
      <c r="W451" s="96"/>
      <c r="X451" s="96"/>
      <c r="Y451" s="96"/>
      <c r="Z451" s="96"/>
      <c r="AA451" s="96"/>
      <c r="AB451" s="96"/>
      <c r="AC451" s="96"/>
      <c r="AD451" s="96"/>
      <c r="AE451" s="96"/>
      <c r="AF451" s="96"/>
      <c r="AG451" s="96"/>
      <c r="AH451" s="96"/>
      <c r="AI451" s="96"/>
      <c r="AJ451" s="96"/>
      <c r="AK451" s="96"/>
      <c r="AL451" s="96"/>
      <c r="AM451" s="96"/>
      <c r="AN451" s="98"/>
      <c r="AO451" s="98"/>
      <c r="AP451" s="96"/>
      <c r="AQ451" s="98"/>
      <c r="AR451" s="98"/>
      <c r="AS451" s="98"/>
      <c r="AT451" s="96"/>
      <c r="AU451" s="98"/>
      <c r="AV451" s="98"/>
      <c r="AW451" s="98"/>
      <c r="AX451" s="98"/>
      <c r="AY451" s="98"/>
      <c r="AZ451" s="98"/>
      <c r="BA451" s="98"/>
      <c r="BB451" s="98"/>
      <c r="BC451" s="100"/>
      <c r="BD451" s="101"/>
      <c r="BE451" s="101"/>
      <c r="BF451" s="101"/>
      <c r="BG451" s="101"/>
      <c r="BH451" s="101"/>
      <c r="BI451" s="100" t="str">
        <f>IFERROR(__xludf.DUMMYFUNCTION("IF(OR(REGEXMATCH(I451,""Peraturan Walikota""),REGEXMATCH(I451,""Peraturan Bupati""),REGEXMATCH(I451,""PERATURAN BUPATI""),REGEXMATCH(I451,""PERATURAN WALIKOTA"")),""Ada"",""Tidak Ada"")"),"Tidak Ada")</f>
        <v>Tidak Ada</v>
      </c>
      <c r="BJ451" s="98"/>
      <c r="BK451" s="96"/>
      <c r="BL451" s="98" t="str">
        <f t="shared" si="33"/>
        <v>Tidak Lengkap</v>
      </c>
      <c r="BM451" s="98" t="str">
        <f t="shared" si="34"/>
        <v>Tidak Lengkap</v>
      </c>
    </row>
    <row r="452">
      <c r="A452" s="96" t="s">
        <v>81</v>
      </c>
      <c r="B452" s="97">
        <v>445.0</v>
      </c>
      <c r="C452" s="96" t="s">
        <v>4165</v>
      </c>
      <c r="D452" s="96"/>
      <c r="E452" s="96"/>
      <c r="F452" s="98"/>
      <c r="G452" s="98"/>
      <c r="H452" s="96"/>
      <c r="I452" s="96"/>
      <c r="J452" s="97"/>
      <c r="K452" s="100"/>
      <c r="L452" s="98"/>
      <c r="M452" s="98"/>
      <c r="N452" s="96"/>
      <c r="O452" s="96"/>
      <c r="P452" s="96"/>
      <c r="Q452" s="98"/>
      <c r="R452" s="96"/>
      <c r="S452" s="96"/>
      <c r="T452" s="96"/>
      <c r="U452" s="96"/>
      <c r="V452" s="96"/>
      <c r="W452" s="96"/>
      <c r="X452" s="96"/>
      <c r="Y452" s="96"/>
      <c r="Z452" s="96"/>
      <c r="AA452" s="96"/>
      <c r="AB452" s="96"/>
      <c r="AC452" s="96"/>
      <c r="AD452" s="96"/>
      <c r="AE452" s="96"/>
      <c r="AF452" s="96"/>
      <c r="AG452" s="96"/>
      <c r="AH452" s="96"/>
      <c r="AI452" s="96"/>
      <c r="AJ452" s="96"/>
      <c r="AK452" s="96"/>
      <c r="AL452" s="96"/>
      <c r="AM452" s="96"/>
      <c r="AN452" s="98"/>
      <c r="AO452" s="98"/>
      <c r="AP452" s="96"/>
      <c r="AQ452" s="98"/>
      <c r="AR452" s="98"/>
      <c r="AS452" s="98"/>
      <c r="AT452" s="96"/>
      <c r="AU452" s="98"/>
      <c r="AV452" s="98"/>
      <c r="AW452" s="98"/>
      <c r="AX452" s="98"/>
      <c r="AY452" s="98"/>
      <c r="AZ452" s="98"/>
      <c r="BA452" s="98"/>
      <c r="BB452" s="98"/>
      <c r="BC452" s="100"/>
      <c r="BD452" s="101"/>
      <c r="BE452" s="101"/>
      <c r="BF452" s="101"/>
      <c r="BG452" s="101"/>
      <c r="BH452" s="101"/>
      <c r="BI452" s="100" t="str">
        <f>IFERROR(__xludf.DUMMYFUNCTION("IF(OR(REGEXMATCH(I452,""Peraturan Walikota""),REGEXMATCH(I452,""Peraturan Bupati""),REGEXMATCH(I452,""PERATURAN BUPATI""),REGEXMATCH(I452,""PERATURAN WALIKOTA"")),""Ada"",""Tidak Ada"")"),"Tidak Ada")</f>
        <v>Tidak Ada</v>
      </c>
      <c r="BJ452" s="98"/>
      <c r="BK452" s="96"/>
      <c r="BL452" s="98" t="str">
        <f t="shared" si="33"/>
        <v>Tidak Lengkap</v>
      </c>
      <c r="BM452" s="98" t="str">
        <f t="shared" si="34"/>
        <v>Tidak Lengkap</v>
      </c>
    </row>
    <row r="453">
      <c r="A453" s="96" t="s">
        <v>97</v>
      </c>
      <c r="B453" s="97">
        <v>446.0</v>
      </c>
      <c r="C453" s="96" t="s">
        <v>4166</v>
      </c>
      <c r="D453" s="96" t="s">
        <v>4167</v>
      </c>
      <c r="E453" s="96" t="s">
        <v>4168</v>
      </c>
      <c r="F453" s="96">
        <v>8.1247375657E10</v>
      </c>
      <c r="G453" s="96">
        <v>8.1343209385E10</v>
      </c>
      <c r="H453" s="96" t="s">
        <v>11</v>
      </c>
      <c r="I453" s="96" t="s">
        <v>4169</v>
      </c>
      <c r="J453" s="97">
        <v>2023.0</v>
      </c>
      <c r="K453" s="97" t="s">
        <v>223</v>
      </c>
      <c r="L453" s="96" t="s">
        <v>4170</v>
      </c>
      <c r="M453" s="96" t="s">
        <v>4171</v>
      </c>
      <c r="N453" s="96" t="s">
        <v>4172</v>
      </c>
      <c r="O453" s="96" t="s">
        <v>330</v>
      </c>
      <c r="P453" s="96" t="s">
        <v>330</v>
      </c>
      <c r="Q453" s="96" t="s">
        <v>555</v>
      </c>
      <c r="R453" s="96" t="s">
        <v>9</v>
      </c>
      <c r="S453" s="96" t="s">
        <v>21</v>
      </c>
      <c r="T453" s="96" t="s">
        <v>9</v>
      </c>
      <c r="U453" s="96" t="s">
        <v>21</v>
      </c>
      <c r="V453" s="96" t="s">
        <v>21</v>
      </c>
      <c r="W453" s="96" t="s">
        <v>21</v>
      </c>
      <c r="X453" s="96" t="s">
        <v>9</v>
      </c>
      <c r="Y453" s="96" t="s">
        <v>21</v>
      </c>
      <c r="Z453" s="96" t="s">
        <v>9</v>
      </c>
      <c r="AA453" s="96" t="s">
        <v>21</v>
      </c>
      <c r="AB453" s="96" t="s">
        <v>21</v>
      </c>
      <c r="AC453" s="96" t="s">
        <v>228</v>
      </c>
      <c r="AD453" s="96" t="s">
        <v>228</v>
      </c>
      <c r="AE453" s="96" t="s">
        <v>228</v>
      </c>
      <c r="AF453" s="96" t="s">
        <v>228</v>
      </c>
      <c r="AG453" s="96" t="s">
        <v>228</v>
      </c>
      <c r="AH453" s="96" t="s">
        <v>229</v>
      </c>
      <c r="AI453" s="96" t="s">
        <v>228</v>
      </c>
      <c r="AJ453" s="96" t="s">
        <v>228</v>
      </c>
      <c r="AK453" s="96" t="s">
        <v>228</v>
      </c>
      <c r="AL453" s="96" t="s">
        <v>228</v>
      </c>
      <c r="AM453" s="96" t="s">
        <v>228</v>
      </c>
      <c r="AN453" s="98"/>
      <c r="AO453" s="96">
        <v>131.0</v>
      </c>
      <c r="AP453" s="96" t="s">
        <v>4173</v>
      </c>
      <c r="AQ453" s="98"/>
      <c r="AR453" s="98"/>
      <c r="AS453" s="98"/>
      <c r="AT453" s="98"/>
      <c r="AU453" s="98"/>
      <c r="AV453" s="98"/>
      <c r="AW453" s="98"/>
      <c r="AX453" s="96" t="s">
        <v>231</v>
      </c>
      <c r="AY453" s="98"/>
      <c r="AZ453" s="98"/>
      <c r="BA453" s="96" t="s">
        <v>4174</v>
      </c>
      <c r="BB453" s="96" t="s">
        <v>4175</v>
      </c>
      <c r="BC453" s="100">
        <f>COUNTIF(AC453:AM453,"Sudah")</f>
        <v>10</v>
      </c>
      <c r="BD453" s="101"/>
      <c r="BE453" s="101"/>
      <c r="BF453" s="101"/>
      <c r="BG453" s="101"/>
      <c r="BH453" s="101"/>
      <c r="BI453" s="100" t="str">
        <f>IFERROR(__xludf.DUMMYFUNCTION("IF(OR(REGEXMATCH(I453,""Peraturan Walikota""),REGEXMATCH(I453,""Peraturan Bupati""),REGEXMATCH(I453,""PERATURAN BUPATI""),REGEXMATCH(I453,""PERATURAN WALIKOTA"")),""Ada"",""Tidak Ada"")"),"Ada")</f>
        <v>Ada</v>
      </c>
      <c r="BJ453" s="98" t="str">
        <f>IF(O453 = "Belum Punya", "Tidak Ada", IF(O453 = "", "Tidak Menjawab", "Ada"))</f>
        <v>Ada</v>
      </c>
      <c r="BK453" s="96" t="str">
        <f>IF(P453 = "Tidak Punya", "Tidak Ada", IF(P453 = "", "Tidak Menjawab", "Ada"))</f>
        <v>Ada</v>
      </c>
      <c r="BL453" s="98" t="str">
        <f t="shared" si="33"/>
        <v>Tidak Lengkap</v>
      </c>
      <c r="BM453" s="98" t="str">
        <f t="shared" si="34"/>
        <v>Tidak Lengkap</v>
      </c>
    </row>
    <row r="454">
      <c r="A454" s="96" t="s">
        <v>97</v>
      </c>
      <c r="B454" s="97">
        <v>447.0</v>
      </c>
      <c r="C454" s="96" t="s">
        <v>4176</v>
      </c>
      <c r="D454" s="98"/>
      <c r="E454" s="98"/>
      <c r="F454" s="98"/>
      <c r="G454" s="98"/>
      <c r="H454" s="98"/>
      <c r="I454" s="96"/>
      <c r="J454" s="97"/>
      <c r="K454" s="100"/>
      <c r="L454" s="98"/>
      <c r="M454" s="98"/>
      <c r="N454" s="98"/>
      <c r="O454" s="98"/>
      <c r="P454" s="98"/>
      <c r="Q454" s="98"/>
      <c r="R454" s="98"/>
      <c r="S454" s="98"/>
      <c r="T454" s="98"/>
      <c r="U454" s="98"/>
      <c r="V454" s="98"/>
      <c r="W454" s="98"/>
      <c r="X454" s="98"/>
      <c r="Y454" s="98"/>
      <c r="Z454" s="98"/>
      <c r="AA454" s="98"/>
      <c r="AB454" s="98"/>
      <c r="AC454" s="98"/>
      <c r="AD454" s="98"/>
      <c r="AE454" s="98"/>
      <c r="AF454" s="98"/>
      <c r="AG454" s="98"/>
      <c r="AH454" s="98"/>
      <c r="AI454" s="98"/>
      <c r="AJ454" s="98"/>
      <c r="AK454" s="98"/>
      <c r="AL454" s="98"/>
      <c r="AM454" s="98"/>
      <c r="AN454" s="98"/>
      <c r="AO454" s="98"/>
      <c r="AP454" s="98"/>
      <c r="AQ454" s="98"/>
      <c r="AR454" s="98"/>
      <c r="AS454" s="98"/>
      <c r="AT454" s="98"/>
      <c r="AU454" s="98"/>
      <c r="AV454" s="98"/>
      <c r="AW454" s="98"/>
      <c r="AX454" s="98"/>
      <c r="AY454" s="98"/>
      <c r="AZ454" s="98"/>
      <c r="BA454" s="98"/>
      <c r="BB454" s="98"/>
      <c r="BC454" s="100"/>
      <c r="BD454" s="101"/>
      <c r="BE454" s="101"/>
      <c r="BF454" s="101"/>
      <c r="BG454" s="101"/>
      <c r="BH454" s="101"/>
      <c r="BI454" s="100" t="str">
        <f>IFERROR(__xludf.DUMMYFUNCTION("IF(OR(REGEXMATCH(I454,""Peraturan Walikota""),REGEXMATCH(I454,""Peraturan Bupati""),REGEXMATCH(I454,""PERATURAN BUPATI""),REGEXMATCH(I454,""PERATURAN WALIKOTA"")),""Ada"",""Tidak Ada"")"),"Tidak Ada")</f>
        <v>Tidak Ada</v>
      </c>
      <c r="BJ454" s="98"/>
      <c r="BK454" s="96"/>
      <c r="BL454" s="98" t="str">
        <f t="shared" si="33"/>
        <v>Tidak Lengkap</v>
      </c>
      <c r="BM454" s="98" t="str">
        <f t="shared" si="34"/>
        <v>Tidak Lengkap</v>
      </c>
    </row>
    <row r="455">
      <c r="A455" s="96" t="s">
        <v>97</v>
      </c>
      <c r="B455" s="97">
        <v>448.0</v>
      </c>
      <c r="C455" s="96" t="s">
        <v>4177</v>
      </c>
      <c r="D455" s="98"/>
      <c r="E455" s="98"/>
      <c r="F455" s="98"/>
      <c r="G455" s="98"/>
      <c r="H455" s="98"/>
      <c r="I455" s="96"/>
      <c r="J455" s="97"/>
      <c r="K455" s="100"/>
      <c r="L455" s="98"/>
      <c r="M455" s="98"/>
      <c r="N455" s="98"/>
      <c r="O455" s="98"/>
      <c r="P455" s="98"/>
      <c r="Q455" s="98"/>
      <c r="R455" s="98"/>
      <c r="S455" s="98"/>
      <c r="T455" s="98"/>
      <c r="U455" s="98"/>
      <c r="V455" s="98"/>
      <c r="W455" s="98"/>
      <c r="X455" s="98"/>
      <c r="Y455" s="98"/>
      <c r="Z455" s="98"/>
      <c r="AA455" s="98"/>
      <c r="AB455" s="98"/>
      <c r="AC455" s="98"/>
      <c r="AD455" s="98"/>
      <c r="AE455" s="98"/>
      <c r="AF455" s="98"/>
      <c r="AG455" s="98"/>
      <c r="AH455" s="98"/>
      <c r="AI455" s="98"/>
      <c r="AJ455" s="98"/>
      <c r="AK455" s="98"/>
      <c r="AL455" s="98"/>
      <c r="AM455" s="98"/>
      <c r="AN455" s="98"/>
      <c r="AO455" s="98"/>
      <c r="AP455" s="98"/>
      <c r="AQ455" s="98"/>
      <c r="AR455" s="98"/>
      <c r="AS455" s="98"/>
      <c r="AT455" s="98"/>
      <c r="AU455" s="98"/>
      <c r="AV455" s="98"/>
      <c r="AW455" s="98"/>
      <c r="AX455" s="98"/>
      <c r="AY455" s="98"/>
      <c r="AZ455" s="98"/>
      <c r="BA455" s="98"/>
      <c r="BB455" s="98"/>
      <c r="BC455" s="100"/>
      <c r="BD455" s="101"/>
      <c r="BE455" s="101"/>
      <c r="BF455" s="101"/>
      <c r="BG455" s="101"/>
      <c r="BH455" s="101"/>
      <c r="BI455" s="100" t="str">
        <f>IFERROR(__xludf.DUMMYFUNCTION("IF(OR(REGEXMATCH(I455,""Peraturan Walikota""),REGEXMATCH(I455,""Peraturan Bupati""),REGEXMATCH(I455,""PERATURAN BUPATI""),REGEXMATCH(I455,""PERATURAN WALIKOTA"")),""Ada"",""Tidak Ada"")"),"Tidak Ada")</f>
        <v>Tidak Ada</v>
      </c>
      <c r="BJ455" s="98"/>
      <c r="BK455" s="96"/>
      <c r="BL455" s="98" t="str">
        <f t="shared" si="33"/>
        <v>Tidak Lengkap</v>
      </c>
      <c r="BM455" s="98" t="str">
        <f t="shared" si="34"/>
        <v>Tidak Lengkap</v>
      </c>
    </row>
    <row r="456">
      <c r="A456" s="96" t="s">
        <v>97</v>
      </c>
      <c r="B456" s="97">
        <v>449.0</v>
      </c>
      <c r="C456" s="96" t="s">
        <v>4178</v>
      </c>
      <c r="D456" s="98"/>
      <c r="E456" s="98"/>
      <c r="F456" s="98"/>
      <c r="G456" s="98"/>
      <c r="H456" s="98"/>
      <c r="I456" s="96"/>
      <c r="J456" s="97"/>
      <c r="K456" s="100"/>
      <c r="L456" s="98"/>
      <c r="M456" s="98"/>
      <c r="N456" s="98"/>
      <c r="O456" s="98"/>
      <c r="P456" s="98"/>
      <c r="Q456" s="98"/>
      <c r="R456" s="98"/>
      <c r="S456" s="98"/>
      <c r="T456" s="98"/>
      <c r="U456" s="98"/>
      <c r="V456" s="98"/>
      <c r="W456" s="98"/>
      <c r="X456" s="98"/>
      <c r="Y456" s="98"/>
      <c r="Z456" s="98"/>
      <c r="AA456" s="98"/>
      <c r="AB456" s="98"/>
      <c r="AC456" s="98"/>
      <c r="AD456" s="98"/>
      <c r="AE456" s="98"/>
      <c r="AF456" s="98"/>
      <c r="AG456" s="98"/>
      <c r="AH456" s="98"/>
      <c r="AI456" s="98"/>
      <c r="AJ456" s="98"/>
      <c r="AK456" s="98"/>
      <c r="AL456" s="98"/>
      <c r="AM456" s="98"/>
      <c r="AN456" s="98"/>
      <c r="AO456" s="98"/>
      <c r="AP456" s="98"/>
      <c r="AQ456" s="98"/>
      <c r="AR456" s="98"/>
      <c r="AS456" s="98"/>
      <c r="AT456" s="98"/>
      <c r="AU456" s="98"/>
      <c r="AV456" s="98"/>
      <c r="AW456" s="98"/>
      <c r="AX456" s="98"/>
      <c r="AY456" s="98"/>
      <c r="AZ456" s="98"/>
      <c r="BA456" s="98"/>
      <c r="BB456" s="98"/>
      <c r="BC456" s="100"/>
      <c r="BD456" s="101"/>
      <c r="BE456" s="101"/>
      <c r="BF456" s="101"/>
      <c r="BG456" s="101"/>
      <c r="BH456" s="101"/>
      <c r="BI456" s="100" t="str">
        <f>IFERROR(__xludf.DUMMYFUNCTION("IF(OR(REGEXMATCH(I456,""Peraturan Walikota""),REGEXMATCH(I456,""Peraturan Bupati""),REGEXMATCH(I456,""PERATURAN BUPATI""),REGEXMATCH(I456,""PERATURAN WALIKOTA"")),""Ada"",""Tidak Ada"")"),"Tidak Ada")</f>
        <v>Tidak Ada</v>
      </c>
      <c r="BJ456" s="98"/>
      <c r="BK456" s="96"/>
      <c r="BL456" s="98" t="str">
        <f t="shared" si="33"/>
        <v>Tidak Lengkap</v>
      </c>
      <c r="BM456" s="98" t="str">
        <f t="shared" si="34"/>
        <v>Tidak Lengkap</v>
      </c>
    </row>
    <row r="457">
      <c r="A457" s="96" t="s">
        <v>97</v>
      </c>
      <c r="B457" s="97">
        <v>450.0</v>
      </c>
      <c r="C457" s="96" t="s">
        <v>4179</v>
      </c>
      <c r="D457" s="98"/>
      <c r="E457" s="98"/>
      <c r="F457" s="98"/>
      <c r="G457" s="98"/>
      <c r="H457" s="98"/>
      <c r="I457" s="96"/>
      <c r="J457" s="97"/>
      <c r="K457" s="100"/>
      <c r="L457" s="98"/>
      <c r="M457" s="98"/>
      <c r="N457" s="98"/>
      <c r="O457" s="98"/>
      <c r="P457" s="98"/>
      <c r="Q457" s="98"/>
      <c r="R457" s="98"/>
      <c r="S457" s="98"/>
      <c r="T457" s="98"/>
      <c r="U457" s="98"/>
      <c r="V457" s="98"/>
      <c r="W457" s="98"/>
      <c r="X457" s="98"/>
      <c r="Y457" s="98"/>
      <c r="Z457" s="98"/>
      <c r="AA457" s="98"/>
      <c r="AB457" s="98"/>
      <c r="AC457" s="98"/>
      <c r="AD457" s="98"/>
      <c r="AE457" s="98"/>
      <c r="AF457" s="98"/>
      <c r="AG457" s="98"/>
      <c r="AH457" s="98"/>
      <c r="AI457" s="98"/>
      <c r="AJ457" s="98"/>
      <c r="AK457" s="98"/>
      <c r="AL457" s="98"/>
      <c r="AM457" s="98"/>
      <c r="AN457" s="98"/>
      <c r="AO457" s="98"/>
      <c r="AP457" s="98"/>
      <c r="AQ457" s="98"/>
      <c r="AR457" s="98"/>
      <c r="AS457" s="98"/>
      <c r="AT457" s="98"/>
      <c r="AU457" s="98"/>
      <c r="AV457" s="98"/>
      <c r="AW457" s="98"/>
      <c r="AX457" s="98"/>
      <c r="AY457" s="98"/>
      <c r="AZ457" s="98"/>
      <c r="BA457" s="98"/>
      <c r="BB457" s="98"/>
      <c r="BC457" s="100"/>
      <c r="BD457" s="101"/>
      <c r="BE457" s="101"/>
      <c r="BF457" s="101"/>
      <c r="BG457" s="101"/>
      <c r="BH457" s="101"/>
      <c r="BI457" s="100" t="str">
        <f>IFERROR(__xludf.DUMMYFUNCTION("IF(OR(REGEXMATCH(I457,""Peraturan Walikota""),REGEXMATCH(I457,""Peraturan Bupati""),REGEXMATCH(I457,""PERATURAN BUPATI""),REGEXMATCH(I457,""PERATURAN WALIKOTA"")),""Ada"",""Tidak Ada"")"),"Tidak Ada")</f>
        <v>Tidak Ada</v>
      </c>
      <c r="BJ457" s="98"/>
      <c r="BK457" s="96"/>
      <c r="BL457" s="98" t="str">
        <f t="shared" si="33"/>
        <v>Tidak Lengkap</v>
      </c>
      <c r="BM457" s="98" t="str">
        <f t="shared" si="34"/>
        <v>Tidak Lengkap</v>
      </c>
    </row>
    <row r="458">
      <c r="A458" s="96" t="s">
        <v>97</v>
      </c>
      <c r="B458" s="97">
        <v>451.0</v>
      </c>
      <c r="C458" s="96" t="s">
        <v>4180</v>
      </c>
      <c r="D458" s="98"/>
      <c r="E458" s="98"/>
      <c r="F458" s="98"/>
      <c r="G458" s="98"/>
      <c r="H458" s="98"/>
      <c r="I458" s="96"/>
      <c r="J458" s="97"/>
      <c r="K458" s="100"/>
      <c r="L458" s="98"/>
      <c r="M458" s="98"/>
      <c r="N458" s="98"/>
      <c r="O458" s="98"/>
      <c r="P458" s="98"/>
      <c r="Q458" s="98"/>
      <c r="R458" s="98"/>
      <c r="S458" s="98"/>
      <c r="T458" s="98"/>
      <c r="U458" s="98"/>
      <c r="V458" s="98"/>
      <c r="W458" s="98"/>
      <c r="X458" s="98"/>
      <c r="Y458" s="98"/>
      <c r="Z458" s="98"/>
      <c r="AA458" s="98"/>
      <c r="AB458" s="98"/>
      <c r="AC458" s="98"/>
      <c r="AD458" s="98"/>
      <c r="AE458" s="98"/>
      <c r="AF458" s="98"/>
      <c r="AG458" s="98"/>
      <c r="AH458" s="98"/>
      <c r="AI458" s="98"/>
      <c r="AJ458" s="98"/>
      <c r="AK458" s="98"/>
      <c r="AL458" s="98"/>
      <c r="AM458" s="98"/>
      <c r="AN458" s="98"/>
      <c r="AO458" s="98"/>
      <c r="AP458" s="98"/>
      <c r="AQ458" s="98"/>
      <c r="AR458" s="98"/>
      <c r="AS458" s="98"/>
      <c r="AT458" s="98"/>
      <c r="AU458" s="98"/>
      <c r="AV458" s="98"/>
      <c r="AW458" s="98"/>
      <c r="AX458" s="98"/>
      <c r="AY458" s="98"/>
      <c r="AZ458" s="98"/>
      <c r="BA458" s="98"/>
      <c r="BB458" s="98"/>
      <c r="BC458" s="100"/>
      <c r="BD458" s="101"/>
      <c r="BE458" s="101"/>
      <c r="BF458" s="101"/>
      <c r="BG458" s="101"/>
      <c r="BH458" s="101"/>
      <c r="BI458" s="100" t="str">
        <f>IFERROR(__xludf.DUMMYFUNCTION("IF(OR(REGEXMATCH(I458,""Peraturan Walikota""),REGEXMATCH(I458,""Peraturan Bupati""),REGEXMATCH(I458,""PERATURAN BUPATI""),REGEXMATCH(I458,""PERATURAN WALIKOTA"")),""Ada"",""Tidak Ada"")"),"Tidak Ada")</f>
        <v>Tidak Ada</v>
      </c>
      <c r="BJ458" s="98"/>
      <c r="BK458" s="96"/>
      <c r="BL458" s="98" t="str">
        <f t="shared" si="33"/>
        <v>Tidak Lengkap</v>
      </c>
      <c r="BM458" s="98" t="str">
        <f t="shared" si="34"/>
        <v>Tidak Lengkap</v>
      </c>
    </row>
    <row r="459">
      <c r="A459" s="96" t="s">
        <v>97</v>
      </c>
      <c r="B459" s="97">
        <v>452.0</v>
      </c>
      <c r="C459" s="96" t="s">
        <v>4181</v>
      </c>
      <c r="D459" s="98"/>
      <c r="E459" s="98"/>
      <c r="F459" s="98"/>
      <c r="G459" s="98"/>
      <c r="H459" s="98"/>
      <c r="I459" s="96"/>
      <c r="J459" s="97"/>
      <c r="K459" s="100"/>
      <c r="L459" s="98"/>
      <c r="M459" s="98"/>
      <c r="N459" s="98"/>
      <c r="O459" s="98"/>
      <c r="P459" s="98"/>
      <c r="Q459" s="98"/>
      <c r="R459" s="98"/>
      <c r="S459" s="98"/>
      <c r="T459" s="98"/>
      <c r="U459" s="98"/>
      <c r="V459" s="98"/>
      <c r="W459" s="98"/>
      <c r="X459" s="98"/>
      <c r="Y459" s="98"/>
      <c r="Z459" s="98"/>
      <c r="AA459" s="98"/>
      <c r="AB459" s="98"/>
      <c r="AC459" s="98"/>
      <c r="AD459" s="98"/>
      <c r="AE459" s="98"/>
      <c r="AF459" s="98"/>
      <c r="AG459" s="98"/>
      <c r="AH459" s="98"/>
      <c r="AI459" s="98"/>
      <c r="AJ459" s="98"/>
      <c r="AK459" s="98"/>
      <c r="AL459" s="98"/>
      <c r="AM459" s="98"/>
      <c r="AN459" s="98"/>
      <c r="AO459" s="98"/>
      <c r="AP459" s="98"/>
      <c r="AQ459" s="98"/>
      <c r="AR459" s="98"/>
      <c r="AS459" s="98"/>
      <c r="AT459" s="98"/>
      <c r="AU459" s="98"/>
      <c r="AV459" s="98"/>
      <c r="AW459" s="98"/>
      <c r="AX459" s="98"/>
      <c r="AY459" s="98"/>
      <c r="AZ459" s="98"/>
      <c r="BA459" s="98"/>
      <c r="BB459" s="98"/>
      <c r="BC459" s="100"/>
      <c r="BD459" s="101"/>
      <c r="BE459" s="101"/>
      <c r="BF459" s="101"/>
      <c r="BG459" s="101"/>
      <c r="BH459" s="101"/>
      <c r="BI459" s="100" t="str">
        <f>IFERROR(__xludf.DUMMYFUNCTION("IF(OR(REGEXMATCH(I459,""Peraturan Walikota""),REGEXMATCH(I459,""Peraturan Bupati""),REGEXMATCH(I459,""PERATURAN BUPATI""),REGEXMATCH(I459,""PERATURAN WALIKOTA"")),""Ada"",""Tidak Ada"")"),"Tidak Ada")</f>
        <v>Tidak Ada</v>
      </c>
      <c r="BJ459" s="98"/>
      <c r="BK459" s="96"/>
      <c r="BL459" s="98" t="str">
        <f t="shared" si="33"/>
        <v>Tidak Lengkap</v>
      </c>
      <c r="BM459" s="98" t="str">
        <f t="shared" si="34"/>
        <v>Tidak Lengkap</v>
      </c>
    </row>
    <row r="460">
      <c r="A460" s="96" t="s">
        <v>97</v>
      </c>
      <c r="B460" s="97">
        <v>453.0</v>
      </c>
      <c r="C460" s="96" t="s">
        <v>4182</v>
      </c>
      <c r="D460" s="98"/>
      <c r="E460" s="98"/>
      <c r="F460" s="98"/>
      <c r="G460" s="98"/>
      <c r="H460" s="98"/>
      <c r="I460" s="96"/>
      <c r="J460" s="97"/>
      <c r="K460" s="100"/>
      <c r="L460" s="98"/>
      <c r="M460" s="98"/>
      <c r="N460" s="98"/>
      <c r="O460" s="98"/>
      <c r="P460" s="98"/>
      <c r="Q460" s="98"/>
      <c r="R460" s="98"/>
      <c r="S460" s="98"/>
      <c r="T460" s="98"/>
      <c r="U460" s="98"/>
      <c r="V460" s="98"/>
      <c r="W460" s="98"/>
      <c r="X460" s="98"/>
      <c r="Y460" s="98"/>
      <c r="Z460" s="98"/>
      <c r="AA460" s="98"/>
      <c r="AB460" s="98"/>
      <c r="AC460" s="98"/>
      <c r="AD460" s="98"/>
      <c r="AE460" s="98"/>
      <c r="AF460" s="98"/>
      <c r="AG460" s="98"/>
      <c r="AH460" s="98"/>
      <c r="AI460" s="98"/>
      <c r="AJ460" s="98"/>
      <c r="AK460" s="98"/>
      <c r="AL460" s="98"/>
      <c r="AM460" s="98"/>
      <c r="AN460" s="98"/>
      <c r="AO460" s="98"/>
      <c r="AP460" s="98"/>
      <c r="AQ460" s="98"/>
      <c r="AR460" s="98"/>
      <c r="AS460" s="98"/>
      <c r="AT460" s="98"/>
      <c r="AU460" s="98"/>
      <c r="AV460" s="98"/>
      <c r="AW460" s="98"/>
      <c r="AX460" s="98"/>
      <c r="AY460" s="98"/>
      <c r="AZ460" s="98"/>
      <c r="BA460" s="98"/>
      <c r="BB460" s="98"/>
      <c r="BC460" s="100"/>
      <c r="BD460" s="101"/>
      <c r="BE460" s="101"/>
      <c r="BF460" s="101"/>
      <c r="BG460" s="101"/>
      <c r="BH460" s="101"/>
      <c r="BI460" s="100" t="str">
        <f>IFERROR(__xludf.DUMMYFUNCTION("IF(OR(REGEXMATCH(I460,""Peraturan Walikota""),REGEXMATCH(I460,""Peraturan Bupati""),REGEXMATCH(I460,""PERATURAN BUPATI""),REGEXMATCH(I460,""PERATURAN WALIKOTA"")),""Ada"",""Tidak Ada"")"),"Tidak Ada")</f>
        <v>Tidak Ada</v>
      </c>
      <c r="BJ460" s="98"/>
      <c r="BK460" s="96"/>
      <c r="BL460" s="98" t="str">
        <f t="shared" si="33"/>
        <v>Tidak Lengkap</v>
      </c>
      <c r="BM460" s="98" t="str">
        <f t="shared" si="34"/>
        <v>Tidak Lengkap</v>
      </c>
    </row>
    <row r="461">
      <c r="A461" s="96" t="s">
        <v>97</v>
      </c>
      <c r="B461" s="97">
        <v>454.0</v>
      </c>
      <c r="C461" s="96" t="s">
        <v>4183</v>
      </c>
      <c r="D461" s="98"/>
      <c r="E461" s="98"/>
      <c r="F461" s="98"/>
      <c r="G461" s="98"/>
      <c r="H461" s="98"/>
      <c r="I461" s="96"/>
      <c r="J461" s="97"/>
      <c r="K461" s="100"/>
      <c r="L461" s="98"/>
      <c r="M461" s="98"/>
      <c r="N461" s="98"/>
      <c r="O461" s="98"/>
      <c r="P461" s="98"/>
      <c r="Q461" s="98"/>
      <c r="R461" s="98"/>
      <c r="S461" s="98"/>
      <c r="T461" s="98"/>
      <c r="U461" s="98"/>
      <c r="V461" s="98"/>
      <c r="W461" s="98"/>
      <c r="X461" s="98"/>
      <c r="Y461" s="98"/>
      <c r="Z461" s="98"/>
      <c r="AA461" s="98"/>
      <c r="AB461" s="98"/>
      <c r="AC461" s="98"/>
      <c r="AD461" s="98"/>
      <c r="AE461" s="98"/>
      <c r="AF461" s="98"/>
      <c r="AG461" s="98"/>
      <c r="AH461" s="98"/>
      <c r="AI461" s="98"/>
      <c r="AJ461" s="98"/>
      <c r="AK461" s="98"/>
      <c r="AL461" s="98"/>
      <c r="AM461" s="98"/>
      <c r="AN461" s="98"/>
      <c r="AO461" s="98"/>
      <c r="AP461" s="98"/>
      <c r="AQ461" s="98"/>
      <c r="AR461" s="98"/>
      <c r="AS461" s="98"/>
      <c r="AT461" s="98"/>
      <c r="AU461" s="98"/>
      <c r="AV461" s="98"/>
      <c r="AW461" s="98"/>
      <c r="AX461" s="98"/>
      <c r="AY461" s="98"/>
      <c r="AZ461" s="98"/>
      <c r="BA461" s="98"/>
      <c r="BB461" s="98"/>
      <c r="BC461" s="100"/>
      <c r="BD461" s="101"/>
      <c r="BE461" s="101"/>
      <c r="BF461" s="101"/>
      <c r="BG461" s="101"/>
      <c r="BH461" s="101"/>
      <c r="BI461" s="100" t="str">
        <f>IFERROR(__xludf.DUMMYFUNCTION("IF(OR(REGEXMATCH(I461,""Peraturan Walikota""),REGEXMATCH(I461,""Peraturan Bupati""),REGEXMATCH(I461,""PERATURAN BUPATI""),REGEXMATCH(I461,""PERATURAN WALIKOTA"")),""Ada"",""Tidak Ada"")"),"Tidak Ada")</f>
        <v>Tidak Ada</v>
      </c>
      <c r="BJ461" s="98"/>
      <c r="BK461" s="96"/>
      <c r="BL461" s="98" t="str">
        <f t="shared" si="33"/>
        <v>Tidak Lengkap</v>
      </c>
      <c r="BM461" s="98" t="str">
        <f t="shared" si="34"/>
        <v>Tidak Lengkap</v>
      </c>
    </row>
    <row r="462">
      <c r="A462" s="96" t="s">
        <v>97</v>
      </c>
      <c r="B462" s="97">
        <v>455.0</v>
      </c>
      <c r="C462" s="96" t="s">
        <v>4184</v>
      </c>
      <c r="D462" s="98"/>
      <c r="E462" s="98"/>
      <c r="F462" s="98"/>
      <c r="G462" s="98"/>
      <c r="H462" s="98"/>
      <c r="I462" s="96"/>
      <c r="J462" s="97"/>
      <c r="K462" s="100"/>
      <c r="L462" s="98"/>
      <c r="M462" s="98"/>
      <c r="N462" s="98"/>
      <c r="O462" s="98"/>
      <c r="P462" s="98"/>
      <c r="Q462" s="98"/>
      <c r="R462" s="98"/>
      <c r="S462" s="98"/>
      <c r="T462" s="98"/>
      <c r="U462" s="98"/>
      <c r="V462" s="98"/>
      <c r="W462" s="98"/>
      <c r="X462" s="98"/>
      <c r="Y462" s="98"/>
      <c r="Z462" s="98"/>
      <c r="AA462" s="98"/>
      <c r="AB462" s="98"/>
      <c r="AC462" s="98"/>
      <c r="AD462" s="98"/>
      <c r="AE462" s="98"/>
      <c r="AF462" s="98"/>
      <c r="AG462" s="98"/>
      <c r="AH462" s="98"/>
      <c r="AI462" s="98"/>
      <c r="AJ462" s="98"/>
      <c r="AK462" s="98"/>
      <c r="AL462" s="98"/>
      <c r="AM462" s="98"/>
      <c r="AN462" s="98"/>
      <c r="AO462" s="98"/>
      <c r="AP462" s="98"/>
      <c r="AQ462" s="98"/>
      <c r="AR462" s="98"/>
      <c r="AS462" s="98"/>
      <c r="AT462" s="98"/>
      <c r="AU462" s="98"/>
      <c r="AV462" s="98"/>
      <c r="AW462" s="98"/>
      <c r="AX462" s="98"/>
      <c r="AY462" s="98"/>
      <c r="AZ462" s="98"/>
      <c r="BA462" s="98"/>
      <c r="BB462" s="98"/>
      <c r="BC462" s="100"/>
      <c r="BD462" s="101"/>
      <c r="BE462" s="101"/>
      <c r="BF462" s="101"/>
      <c r="BG462" s="101"/>
      <c r="BH462" s="101"/>
      <c r="BI462" s="100" t="str">
        <f>IFERROR(__xludf.DUMMYFUNCTION("IF(OR(REGEXMATCH(I462,""Peraturan Walikota""),REGEXMATCH(I462,""Peraturan Bupati""),REGEXMATCH(I462,""PERATURAN BUPATI""),REGEXMATCH(I462,""PERATURAN WALIKOTA"")),""Ada"",""Tidak Ada"")"),"Tidak Ada")</f>
        <v>Tidak Ada</v>
      </c>
      <c r="BJ462" s="98"/>
      <c r="BK462" s="96"/>
      <c r="BL462" s="98" t="str">
        <f t="shared" si="33"/>
        <v>Tidak Lengkap</v>
      </c>
      <c r="BM462" s="98" t="str">
        <f t="shared" si="34"/>
        <v>Tidak Lengkap</v>
      </c>
    </row>
    <row r="463">
      <c r="A463" s="96" t="s">
        <v>97</v>
      </c>
      <c r="B463" s="97">
        <v>456.0</v>
      </c>
      <c r="C463" s="96" t="s">
        <v>4185</v>
      </c>
      <c r="D463" s="98"/>
      <c r="E463" s="98"/>
      <c r="F463" s="98"/>
      <c r="G463" s="98"/>
      <c r="H463" s="98"/>
      <c r="I463" s="96"/>
      <c r="J463" s="97"/>
      <c r="K463" s="100"/>
      <c r="L463" s="98"/>
      <c r="M463" s="98"/>
      <c r="N463" s="98"/>
      <c r="O463" s="98"/>
      <c r="P463" s="98"/>
      <c r="Q463" s="98"/>
      <c r="R463" s="98"/>
      <c r="S463" s="98"/>
      <c r="T463" s="98"/>
      <c r="U463" s="98"/>
      <c r="V463" s="98"/>
      <c r="W463" s="98"/>
      <c r="X463" s="98"/>
      <c r="Y463" s="98"/>
      <c r="Z463" s="98"/>
      <c r="AA463" s="98"/>
      <c r="AB463" s="98"/>
      <c r="AC463" s="98"/>
      <c r="AD463" s="98"/>
      <c r="AE463" s="98"/>
      <c r="AF463" s="98"/>
      <c r="AG463" s="98"/>
      <c r="AH463" s="98"/>
      <c r="AI463" s="98"/>
      <c r="AJ463" s="98"/>
      <c r="AK463" s="98"/>
      <c r="AL463" s="98"/>
      <c r="AM463" s="98"/>
      <c r="AN463" s="98"/>
      <c r="AO463" s="98"/>
      <c r="AP463" s="98"/>
      <c r="AQ463" s="98"/>
      <c r="AR463" s="98"/>
      <c r="AS463" s="98"/>
      <c r="AT463" s="98"/>
      <c r="AU463" s="98"/>
      <c r="AV463" s="98"/>
      <c r="AW463" s="98"/>
      <c r="AX463" s="98"/>
      <c r="AY463" s="98"/>
      <c r="AZ463" s="98"/>
      <c r="BA463" s="98"/>
      <c r="BB463" s="98"/>
      <c r="BC463" s="100"/>
      <c r="BD463" s="101"/>
      <c r="BE463" s="101"/>
      <c r="BF463" s="101"/>
      <c r="BG463" s="101"/>
      <c r="BH463" s="101"/>
      <c r="BI463" s="100" t="str">
        <f>IFERROR(__xludf.DUMMYFUNCTION("IF(OR(REGEXMATCH(I463,""Peraturan Walikota""),REGEXMATCH(I463,""Peraturan Bupati""),REGEXMATCH(I463,""PERATURAN BUPATI""),REGEXMATCH(I463,""PERATURAN WALIKOTA"")),""Ada"",""Tidak Ada"")"),"Tidak Ada")</f>
        <v>Tidak Ada</v>
      </c>
      <c r="BJ463" s="98"/>
      <c r="BK463" s="96"/>
      <c r="BL463" s="98" t="str">
        <f t="shared" si="33"/>
        <v>Tidak Lengkap</v>
      </c>
      <c r="BM463" s="98" t="str">
        <f t="shared" si="34"/>
        <v>Tidak Lengkap</v>
      </c>
    </row>
    <row r="464">
      <c r="A464" s="96" t="s">
        <v>99</v>
      </c>
      <c r="B464" s="97">
        <v>457.0</v>
      </c>
      <c r="C464" s="96" t="s">
        <v>4186</v>
      </c>
      <c r="D464" s="96" t="s">
        <v>4187</v>
      </c>
      <c r="E464" s="96" t="s">
        <v>4188</v>
      </c>
      <c r="F464" s="96" t="s">
        <v>301</v>
      </c>
      <c r="G464" s="96" t="s">
        <v>301</v>
      </c>
      <c r="H464" s="96" t="s">
        <v>4189</v>
      </c>
      <c r="I464" s="96" t="s">
        <v>4190</v>
      </c>
      <c r="J464" s="97">
        <v>2022.0</v>
      </c>
      <c r="K464" s="97" t="s">
        <v>734</v>
      </c>
      <c r="L464" s="102" t="s">
        <v>4191</v>
      </c>
      <c r="M464" s="96" t="s">
        <v>4192</v>
      </c>
      <c r="N464" s="96" t="s">
        <v>4193</v>
      </c>
      <c r="O464" s="96" t="s">
        <v>286</v>
      </c>
      <c r="P464" s="96" t="s">
        <v>330</v>
      </c>
      <c r="Q464" s="96" t="s">
        <v>4194</v>
      </c>
      <c r="R464" s="96" t="s">
        <v>9</v>
      </c>
      <c r="S464" s="96" t="s">
        <v>21</v>
      </c>
      <c r="T464" s="96" t="s">
        <v>21</v>
      </c>
      <c r="U464" s="96" t="s">
        <v>9</v>
      </c>
      <c r="V464" s="96" t="s">
        <v>9</v>
      </c>
      <c r="W464" s="96" t="s">
        <v>9</v>
      </c>
      <c r="X464" s="96" t="s">
        <v>9</v>
      </c>
      <c r="Y464" s="96" t="s">
        <v>9</v>
      </c>
      <c r="Z464" s="96" t="s">
        <v>9</v>
      </c>
      <c r="AA464" s="96" t="s">
        <v>9</v>
      </c>
      <c r="AB464" s="96" t="s">
        <v>21</v>
      </c>
      <c r="AC464" s="96" t="s">
        <v>228</v>
      </c>
      <c r="AD464" s="96" t="s">
        <v>228</v>
      </c>
      <c r="AE464" s="96" t="s">
        <v>228</v>
      </c>
      <c r="AF464" s="96" t="s">
        <v>228</v>
      </c>
      <c r="AG464" s="96" t="s">
        <v>229</v>
      </c>
      <c r="AH464" s="96" t="s">
        <v>228</v>
      </c>
      <c r="AI464" s="96" t="s">
        <v>228</v>
      </c>
      <c r="AJ464" s="96" t="s">
        <v>229</v>
      </c>
      <c r="AK464" s="96" t="s">
        <v>228</v>
      </c>
      <c r="AL464" s="96" t="s">
        <v>228</v>
      </c>
      <c r="AM464" s="96" t="s">
        <v>228</v>
      </c>
      <c r="AN464" s="96" t="s">
        <v>4195</v>
      </c>
      <c r="AO464" s="96" t="s">
        <v>4196</v>
      </c>
      <c r="AP464" s="96" t="s">
        <v>4197</v>
      </c>
      <c r="AQ464" s="96"/>
      <c r="AR464" s="105"/>
      <c r="AS464" s="105"/>
      <c r="AT464" s="98"/>
      <c r="AU464" s="98"/>
      <c r="AV464" s="98"/>
      <c r="AW464" s="96" t="s">
        <v>231</v>
      </c>
      <c r="AX464" s="98"/>
      <c r="AY464" s="98"/>
      <c r="AZ464" s="105"/>
      <c r="BA464" s="96" t="s">
        <v>4198</v>
      </c>
      <c r="BB464" s="96" t="s">
        <v>4199</v>
      </c>
      <c r="BC464" s="100">
        <f t="shared" ref="BC464:BC471" si="74">COUNTIF(AC464:AM464,"Sudah")</f>
        <v>9</v>
      </c>
      <c r="BD464" s="106"/>
      <c r="BE464" s="106"/>
      <c r="BF464" s="101"/>
      <c r="BG464" s="101"/>
      <c r="BH464" s="101"/>
      <c r="BI464" s="100" t="str">
        <f>IFERROR(__xludf.DUMMYFUNCTION("IF(OR(REGEXMATCH(I464,""Peraturan Walikota""),REGEXMATCH(I464,""Peraturan Bupati""),REGEXMATCH(I464,""PERATURAN BUPATI""),REGEXMATCH(I464,""PERATURAN WALIKOTA"")),""Ada"",""Tidak Ada"")"),"Ada")</f>
        <v>Ada</v>
      </c>
      <c r="BJ464" s="98" t="str">
        <f t="shared" ref="BJ464:BJ467" si="75">IF(O464 = "Belum Punya", "Tidak Ada", IF(O464 = "", "Tidak Menjawab", "Ada"))</f>
        <v>Ada</v>
      </c>
      <c r="BK464" s="96" t="str">
        <f t="shared" ref="BK464:BK467" si="76">IF(P464 = "Tidak Punya", "Tidak Ada", IF(P464 = "", "Tidak Menjawab", "Ada"))</f>
        <v>Ada</v>
      </c>
      <c r="BL464" s="98" t="str">
        <f t="shared" si="33"/>
        <v>Tidak Lengkap</v>
      </c>
      <c r="BM464" s="98" t="str">
        <f t="shared" si="34"/>
        <v>Tidak Lengkap</v>
      </c>
    </row>
    <row r="465">
      <c r="A465" s="96" t="s">
        <v>99</v>
      </c>
      <c r="B465" s="97">
        <v>458.0</v>
      </c>
      <c r="C465" s="96" t="s">
        <v>4200</v>
      </c>
      <c r="D465" s="96" t="s">
        <v>4201</v>
      </c>
      <c r="E465" s="96" t="s">
        <v>4202</v>
      </c>
      <c r="F465" s="96">
        <v>8.5217125883E10</v>
      </c>
      <c r="G465" s="96">
        <v>8.2299137766E10</v>
      </c>
      <c r="H465" s="96" t="s">
        <v>11</v>
      </c>
      <c r="I465" s="96" t="s">
        <v>4203</v>
      </c>
      <c r="J465" s="97">
        <v>2023.0</v>
      </c>
      <c r="K465" s="97" t="s">
        <v>223</v>
      </c>
      <c r="L465" s="96" t="s">
        <v>4204</v>
      </c>
      <c r="M465" s="96" t="s">
        <v>4205</v>
      </c>
      <c r="N465" s="96" t="s">
        <v>4206</v>
      </c>
      <c r="O465" s="96" t="s">
        <v>286</v>
      </c>
      <c r="P465" s="96" t="s">
        <v>330</v>
      </c>
      <c r="Q465" s="96" t="s">
        <v>4207</v>
      </c>
      <c r="R465" s="96" t="s">
        <v>9</v>
      </c>
      <c r="S465" s="96" t="s">
        <v>9</v>
      </c>
      <c r="T465" s="96" t="s">
        <v>9</v>
      </c>
      <c r="U465" s="96" t="s">
        <v>21</v>
      </c>
      <c r="V465" s="96" t="s">
        <v>21</v>
      </c>
      <c r="W465" s="96" t="s">
        <v>21</v>
      </c>
      <c r="X465" s="96" t="s">
        <v>9</v>
      </c>
      <c r="Y465" s="96" t="s">
        <v>21</v>
      </c>
      <c r="Z465" s="96" t="s">
        <v>9</v>
      </c>
      <c r="AA465" s="96" t="s">
        <v>21</v>
      </c>
      <c r="AB465" s="96" t="s">
        <v>21</v>
      </c>
      <c r="AC465" s="96" t="s">
        <v>228</v>
      </c>
      <c r="AD465" s="96" t="s">
        <v>228</v>
      </c>
      <c r="AE465" s="96" t="s">
        <v>228</v>
      </c>
      <c r="AF465" s="96" t="s">
        <v>228</v>
      </c>
      <c r="AG465" s="96" t="s">
        <v>228</v>
      </c>
      <c r="AH465" s="96" t="s">
        <v>228</v>
      </c>
      <c r="AI465" s="96" t="s">
        <v>228</v>
      </c>
      <c r="AJ465" s="96" t="s">
        <v>228</v>
      </c>
      <c r="AK465" s="96" t="s">
        <v>228</v>
      </c>
      <c r="AL465" s="96" t="s">
        <v>228</v>
      </c>
      <c r="AM465" s="96" t="s">
        <v>228</v>
      </c>
      <c r="AN465" s="96"/>
      <c r="AO465" s="96">
        <v>41.0</v>
      </c>
      <c r="AP465" s="96" t="s">
        <v>278</v>
      </c>
      <c r="AQ465" s="96"/>
      <c r="AR465" s="105"/>
      <c r="AS465" s="105"/>
      <c r="AT465" s="98"/>
      <c r="AU465" s="98"/>
      <c r="AV465" s="98"/>
      <c r="AW465" s="96"/>
      <c r="AX465" s="96" t="s">
        <v>231</v>
      </c>
      <c r="AY465" s="98"/>
      <c r="AZ465" s="105"/>
      <c r="BA465" s="96" t="s">
        <v>4208</v>
      </c>
      <c r="BB465" s="96" t="s">
        <v>4209</v>
      </c>
      <c r="BC465" s="100">
        <f t="shared" si="74"/>
        <v>11</v>
      </c>
      <c r="BD465" s="106"/>
      <c r="BE465" s="106"/>
      <c r="BF465" s="101"/>
      <c r="BG465" s="101"/>
      <c r="BH465" s="101"/>
      <c r="BI465" s="100" t="str">
        <f>IFERROR(__xludf.DUMMYFUNCTION("IF(OR(REGEXMATCH(I465,""Peraturan Walikota""),REGEXMATCH(I465,""Peraturan Bupati""),REGEXMATCH(I465,""PERATURAN BUPATI""),REGEXMATCH(I465,""PERATURAN WALIKOTA"")),""Ada"",""Tidak Ada"")"),"Ada")</f>
        <v>Ada</v>
      </c>
      <c r="BJ465" s="98" t="str">
        <f t="shared" si="75"/>
        <v>Ada</v>
      </c>
      <c r="BK465" s="96" t="str">
        <f t="shared" si="76"/>
        <v>Ada</v>
      </c>
      <c r="BL465" s="98" t="str">
        <f t="shared" si="33"/>
        <v>Lengkap</v>
      </c>
      <c r="BM465" s="98" t="str">
        <f t="shared" si="34"/>
        <v>Tidak Lengkap</v>
      </c>
    </row>
    <row r="466">
      <c r="A466" s="96" t="s">
        <v>99</v>
      </c>
      <c r="B466" s="97">
        <v>459.0</v>
      </c>
      <c r="C466" s="96" t="s">
        <v>4210</v>
      </c>
      <c r="D466" s="96" t="s">
        <v>4211</v>
      </c>
      <c r="E466" s="96" t="s">
        <v>4212</v>
      </c>
      <c r="F466" s="96" t="s">
        <v>4213</v>
      </c>
      <c r="G466" s="96" t="s">
        <v>4214</v>
      </c>
      <c r="H466" s="96" t="s">
        <v>11</v>
      </c>
      <c r="I466" s="96" t="s">
        <v>4215</v>
      </c>
      <c r="J466" s="97">
        <v>2023.0</v>
      </c>
      <c r="K466" s="97" t="s">
        <v>387</v>
      </c>
      <c r="L466" s="96" t="s">
        <v>4216</v>
      </c>
      <c r="M466" s="96" t="s">
        <v>4217</v>
      </c>
      <c r="N466" s="96" t="s">
        <v>4218</v>
      </c>
      <c r="O466" s="96" t="s">
        <v>286</v>
      </c>
      <c r="P466" s="96" t="s">
        <v>330</v>
      </c>
      <c r="Q466" s="96"/>
      <c r="R466" s="96" t="s">
        <v>9</v>
      </c>
      <c r="S466" s="96" t="s">
        <v>21</v>
      </c>
      <c r="T466" s="96" t="s">
        <v>9</v>
      </c>
      <c r="U466" s="96" t="s">
        <v>21</v>
      </c>
      <c r="V466" s="96" t="s">
        <v>9</v>
      </c>
      <c r="W466" s="96" t="s">
        <v>9</v>
      </c>
      <c r="X466" s="96" t="s">
        <v>9</v>
      </c>
      <c r="Y466" s="96" t="s">
        <v>9</v>
      </c>
      <c r="Z466" s="96" t="s">
        <v>9</v>
      </c>
      <c r="AA466" s="96" t="s">
        <v>21</v>
      </c>
      <c r="AB466" s="96" t="s">
        <v>21</v>
      </c>
      <c r="AC466" s="96" t="s">
        <v>228</v>
      </c>
      <c r="AD466" s="96" t="s">
        <v>228</v>
      </c>
      <c r="AE466" s="96" t="s">
        <v>228</v>
      </c>
      <c r="AF466" s="96" t="s">
        <v>228</v>
      </c>
      <c r="AG466" s="96" t="s">
        <v>228</v>
      </c>
      <c r="AH466" s="96" t="s">
        <v>228</v>
      </c>
      <c r="AI466" s="96" t="s">
        <v>228</v>
      </c>
      <c r="AJ466" s="96" t="s">
        <v>228</v>
      </c>
      <c r="AK466" s="96" t="s">
        <v>228</v>
      </c>
      <c r="AL466" s="96" t="s">
        <v>228</v>
      </c>
      <c r="AM466" s="96" t="s">
        <v>228</v>
      </c>
      <c r="AN466" s="96"/>
      <c r="AO466" s="96">
        <v>24.0</v>
      </c>
      <c r="AP466" s="96" t="s">
        <v>1940</v>
      </c>
      <c r="AQ466" s="96"/>
      <c r="AR466" s="105"/>
      <c r="AS466" s="105"/>
      <c r="AT466" s="98"/>
      <c r="AU466" s="98"/>
      <c r="AV466" s="98"/>
      <c r="AW466" s="96"/>
      <c r="AX466" s="96" t="s">
        <v>231</v>
      </c>
      <c r="AY466" s="98"/>
      <c r="AZ466" s="105"/>
      <c r="BA466" s="96" t="s">
        <v>4219</v>
      </c>
      <c r="BB466" s="96" t="s">
        <v>4220</v>
      </c>
      <c r="BC466" s="100">
        <f t="shared" si="74"/>
        <v>11</v>
      </c>
      <c r="BD466" s="106"/>
      <c r="BE466" s="106"/>
      <c r="BF466" s="101"/>
      <c r="BG466" s="101"/>
      <c r="BH466" s="101"/>
      <c r="BI466" s="100" t="str">
        <f>IFERROR(__xludf.DUMMYFUNCTION("IF(OR(REGEXMATCH(I466,""Peraturan Walikota""),REGEXMATCH(I466,""Peraturan Bupati""),REGEXMATCH(I466,""PERATURAN BUPATI""),REGEXMATCH(I466,""PERATURAN WALIKOTA"")),""Ada"",""Tidak Ada"")"),"Ada")</f>
        <v>Ada</v>
      </c>
      <c r="BJ466" s="98" t="str">
        <f t="shared" si="75"/>
        <v>Ada</v>
      </c>
      <c r="BK466" s="96" t="str">
        <f t="shared" si="76"/>
        <v>Ada</v>
      </c>
      <c r="BL466" s="98" t="str">
        <f t="shared" si="33"/>
        <v>Tidak Lengkap</v>
      </c>
      <c r="BM466" s="98" t="str">
        <f t="shared" si="34"/>
        <v>Tidak Lengkap</v>
      </c>
    </row>
    <row r="467">
      <c r="A467" s="96" t="s">
        <v>99</v>
      </c>
      <c r="B467" s="97">
        <v>460.0</v>
      </c>
      <c r="C467" s="96" t="s">
        <v>4221</v>
      </c>
      <c r="D467" s="96" t="s">
        <v>4222</v>
      </c>
      <c r="E467" s="96" t="s">
        <v>4223</v>
      </c>
      <c r="F467" s="96">
        <v>8.2190003035E10</v>
      </c>
      <c r="G467" s="96">
        <v>8.2190003035E10</v>
      </c>
      <c r="H467" s="96" t="s">
        <v>11</v>
      </c>
      <c r="I467" s="96" t="s">
        <v>4224</v>
      </c>
      <c r="J467" s="97">
        <v>2022.0</v>
      </c>
      <c r="K467" s="97" t="s">
        <v>223</v>
      </c>
      <c r="L467" s="96" t="s">
        <v>4225</v>
      </c>
      <c r="M467" s="96" t="s">
        <v>4226</v>
      </c>
      <c r="N467" s="96" t="s">
        <v>4227</v>
      </c>
      <c r="O467" s="96" t="s">
        <v>260</v>
      </c>
      <c r="P467" s="96" t="s">
        <v>1606</v>
      </c>
      <c r="Q467" s="96"/>
      <c r="R467" s="96" t="s">
        <v>9</v>
      </c>
      <c r="S467" s="96" t="s">
        <v>9</v>
      </c>
      <c r="T467" s="96" t="s">
        <v>9</v>
      </c>
      <c r="U467" s="96" t="s">
        <v>21</v>
      </c>
      <c r="V467" s="96" t="s">
        <v>9</v>
      </c>
      <c r="W467" s="96" t="s">
        <v>9</v>
      </c>
      <c r="X467" s="96" t="s">
        <v>9</v>
      </c>
      <c r="Y467" s="96" t="s">
        <v>9</v>
      </c>
      <c r="Z467" s="96" t="s">
        <v>9</v>
      </c>
      <c r="AA467" s="96" t="s">
        <v>21</v>
      </c>
      <c r="AB467" s="96" t="s">
        <v>21</v>
      </c>
      <c r="AC467" s="96" t="s">
        <v>228</v>
      </c>
      <c r="AD467" s="96" t="s">
        <v>228</v>
      </c>
      <c r="AE467" s="96" t="s">
        <v>228</v>
      </c>
      <c r="AF467" s="96" t="s">
        <v>228</v>
      </c>
      <c r="AG467" s="96" t="s">
        <v>228</v>
      </c>
      <c r="AH467" s="96" t="s">
        <v>228</v>
      </c>
      <c r="AI467" s="96" t="s">
        <v>228</v>
      </c>
      <c r="AJ467" s="96" t="s">
        <v>228</v>
      </c>
      <c r="AK467" s="96" t="s">
        <v>229</v>
      </c>
      <c r="AL467" s="96" t="s">
        <v>228</v>
      </c>
      <c r="AM467" s="96" t="s">
        <v>228</v>
      </c>
      <c r="AN467" s="96"/>
      <c r="AO467" s="96">
        <v>53.0</v>
      </c>
      <c r="AP467" s="96" t="s">
        <v>4228</v>
      </c>
      <c r="AQ467" s="96"/>
      <c r="AR467" s="99"/>
      <c r="AS467" s="99"/>
      <c r="AT467" s="98"/>
      <c r="AU467" s="98"/>
      <c r="AV467" s="98"/>
      <c r="AW467" s="96" t="s">
        <v>231</v>
      </c>
      <c r="AX467" s="98"/>
      <c r="AY467" s="98"/>
      <c r="AZ467" s="105"/>
      <c r="BA467" s="96" t="s">
        <v>4229</v>
      </c>
      <c r="BB467" s="96" t="s">
        <v>4230</v>
      </c>
      <c r="BC467" s="100">
        <f t="shared" si="74"/>
        <v>10</v>
      </c>
      <c r="BD467" s="106" t="s">
        <v>245</v>
      </c>
      <c r="BE467" s="106" t="s">
        <v>320</v>
      </c>
      <c r="BF467" s="101"/>
      <c r="BG467" s="101"/>
      <c r="BH467" s="101"/>
      <c r="BI467" s="100" t="str">
        <f>IFERROR(__xludf.DUMMYFUNCTION("IF(OR(REGEXMATCH(I467,""Peraturan Walikota""),REGEXMATCH(I467,""Peraturan Bupati""),REGEXMATCH(I467,""PERATURAN BUPATI""),REGEXMATCH(I467,""PERATURAN WALIKOTA"")),""Ada"",""Tidak Ada"")"),"Ada")</f>
        <v>Ada</v>
      </c>
      <c r="BJ467" s="98" t="str">
        <f t="shared" si="75"/>
        <v>Ada</v>
      </c>
      <c r="BK467" s="96" t="str">
        <f t="shared" si="76"/>
        <v>Ada</v>
      </c>
      <c r="BL467" s="98" t="str">
        <f t="shared" si="33"/>
        <v>Lengkap</v>
      </c>
      <c r="BM467" s="98" t="str">
        <f t="shared" si="34"/>
        <v>Tidak Lengkap</v>
      </c>
    </row>
    <row r="468">
      <c r="A468" s="96" t="s">
        <v>99</v>
      </c>
      <c r="B468" s="97">
        <v>461.0</v>
      </c>
      <c r="C468" s="96" t="s">
        <v>4231</v>
      </c>
      <c r="D468" s="96"/>
      <c r="E468" s="96"/>
      <c r="F468" s="96"/>
      <c r="G468" s="96"/>
      <c r="H468" s="96"/>
      <c r="I468" s="96" t="s">
        <v>4232</v>
      </c>
      <c r="J468" s="97">
        <v>2020.0</v>
      </c>
      <c r="K468" s="97" t="s">
        <v>223</v>
      </c>
      <c r="L468" s="96"/>
      <c r="M468" s="96"/>
      <c r="N468" s="96"/>
      <c r="O468" s="96"/>
      <c r="P468" s="96"/>
      <c r="Q468" s="96"/>
      <c r="R468" s="96"/>
      <c r="S468" s="96"/>
      <c r="T468" s="96"/>
      <c r="U468" s="96"/>
      <c r="V468" s="96"/>
      <c r="W468" s="96"/>
      <c r="X468" s="96"/>
      <c r="Y468" s="96"/>
      <c r="Z468" s="96"/>
      <c r="AA468" s="96"/>
      <c r="AB468" s="96"/>
      <c r="AC468" s="96"/>
      <c r="AD468" s="96"/>
      <c r="AE468" s="96"/>
      <c r="AF468" s="96"/>
      <c r="AG468" s="96"/>
      <c r="AH468" s="96"/>
      <c r="AI468" s="96"/>
      <c r="AJ468" s="96"/>
      <c r="AK468" s="96"/>
      <c r="AL468" s="96"/>
      <c r="AM468" s="96"/>
      <c r="AN468" s="96"/>
      <c r="AO468" s="96"/>
      <c r="AP468" s="96"/>
      <c r="AQ468" s="96"/>
      <c r="AR468" s="99"/>
      <c r="AS468" s="99"/>
      <c r="AT468" s="98"/>
      <c r="AU468" s="98"/>
      <c r="AV468" s="98"/>
      <c r="AW468" s="96"/>
      <c r="AX468" s="98"/>
      <c r="AY468" s="98"/>
      <c r="AZ468" s="105"/>
      <c r="BA468" s="96"/>
      <c r="BB468" s="96"/>
      <c r="BC468" s="100">
        <f t="shared" si="74"/>
        <v>0</v>
      </c>
      <c r="BD468" s="106"/>
      <c r="BE468" s="106"/>
      <c r="BF468" s="101"/>
      <c r="BG468" s="101"/>
      <c r="BH468" s="101"/>
      <c r="BI468" s="100" t="str">
        <f>IFERROR(__xludf.DUMMYFUNCTION("IF(OR(REGEXMATCH(I468,""Peraturan Walikota""),REGEXMATCH(I468,""Peraturan Bupati""),REGEXMATCH(I468,""PERATURAN BUPATI""),REGEXMATCH(I468,""PERATURAN WALIKOTA"")),""Ada"",""Tidak Ada"")"),"Ada")</f>
        <v>Ada</v>
      </c>
      <c r="BJ468" s="98"/>
      <c r="BK468" s="96"/>
      <c r="BL468" s="98" t="str">
        <f t="shared" si="33"/>
        <v>Tidak Lengkap</v>
      </c>
      <c r="BM468" s="98" t="str">
        <f t="shared" si="34"/>
        <v>Tidak Lengkap</v>
      </c>
    </row>
    <row r="469">
      <c r="A469" s="96" t="s">
        <v>99</v>
      </c>
      <c r="B469" s="97">
        <v>462.0</v>
      </c>
      <c r="C469" s="96" t="s">
        <v>4233</v>
      </c>
      <c r="D469" s="96"/>
      <c r="E469" s="96"/>
      <c r="F469" s="96"/>
      <c r="G469" s="96"/>
      <c r="H469" s="96"/>
      <c r="I469" s="96" t="s">
        <v>4234</v>
      </c>
      <c r="J469" s="97">
        <v>2021.0</v>
      </c>
      <c r="K469" s="97" t="s">
        <v>1383</v>
      </c>
      <c r="L469" s="96"/>
      <c r="M469" s="96"/>
      <c r="N469" s="96"/>
      <c r="O469" s="96"/>
      <c r="P469" s="96"/>
      <c r="Q469" s="96"/>
      <c r="R469" s="96"/>
      <c r="S469" s="96"/>
      <c r="T469" s="96"/>
      <c r="U469" s="96"/>
      <c r="V469" s="96"/>
      <c r="W469" s="96"/>
      <c r="X469" s="96"/>
      <c r="Y469" s="96"/>
      <c r="Z469" s="96"/>
      <c r="AA469" s="96"/>
      <c r="AB469" s="96"/>
      <c r="AC469" s="96"/>
      <c r="AD469" s="96"/>
      <c r="AE469" s="96"/>
      <c r="AF469" s="96"/>
      <c r="AG469" s="96"/>
      <c r="AH469" s="96"/>
      <c r="AI469" s="96"/>
      <c r="AJ469" s="96"/>
      <c r="AK469" s="96"/>
      <c r="AL469" s="96"/>
      <c r="AM469" s="96"/>
      <c r="AN469" s="96"/>
      <c r="AO469" s="96"/>
      <c r="AP469" s="96"/>
      <c r="AQ469" s="96"/>
      <c r="AR469" s="99"/>
      <c r="AS469" s="99"/>
      <c r="AT469" s="98"/>
      <c r="AU469" s="98"/>
      <c r="AV469" s="98"/>
      <c r="AW469" s="96"/>
      <c r="AX469" s="98"/>
      <c r="AY469" s="98"/>
      <c r="AZ469" s="105"/>
      <c r="BA469" s="96"/>
      <c r="BB469" s="96"/>
      <c r="BC469" s="100">
        <f t="shared" si="74"/>
        <v>0</v>
      </c>
      <c r="BD469" s="106"/>
      <c r="BE469" s="106"/>
      <c r="BF469" s="101"/>
      <c r="BG469" s="101"/>
      <c r="BH469" s="101"/>
      <c r="BI469" s="100" t="str">
        <f>IFERROR(__xludf.DUMMYFUNCTION("IF(OR(REGEXMATCH(I469,""Peraturan Walikota""),REGEXMATCH(I469,""Peraturan Bupati""),REGEXMATCH(I469,""PERATURAN BUPATI""),REGEXMATCH(I469,""PERATURAN WALIKOTA"")),""Ada"",""Tidak Ada"")"),"Ada")</f>
        <v>Ada</v>
      </c>
      <c r="BJ469" s="98"/>
      <c r="BK469" s="96"/>
      <c r="BL469" s="98" t="str">
        <f t="shared" si="33"/>
        <v>Tidak Lengkap</v>
      </c>
      <c r="BM469" s="98" t="str">
        <f t="shared" si="34"/>
        <v>Tidak Lengkap</v>
      </c>
    </row>
    <row r="470">
      <c r="A470" s="96" t="s">
        <v>99</v>
      </c>
      <c r="B470" s="97">
        <v>463.0</v>
      </c>
      <c r="C470" s="96" t="s">
        <v>4235</v>
      </c>
      <c r="D470" s="96"/>
      <c r="E470" s="96"/>
      <c r="F470" s="96"/>
      <c r="G470" s="96"/>
      <c r="H470" s="96"/>
      <c r="I470" s="96" t="s">
        <v>4236</v>
      </c>
      <c r="J470" s="97">
        <v>2022.0</v>
      </c>
      <c r="K470" s="97" t="s">
        <v>1383</v>
      </c>
      <c r="L470" s="96"/>
      <c r="M470" s="96"/>
      <c r="N470" s="96"/>
      <c r="O470" s="96"/>
      <c r="P470" s="96"/>
      <c r="Q470" s="96"/>
      <c r="R470" s="96"/>
      <c r="S470" s="96"/>
      <c r="T470" s="96"/>
      <c r="U470" s="96"/>
      <c r="V470" s="96"/>
      <c r="W470" s="96"/>
      <c r="X470" s="96"/>
      <c r="Y470" s="96"/>
      <c r="Z470" s="96"/>
      <c r="AA470" s="96"/>
      <c r="AB470" s="96"/>
      <c r="AC470" s="96"/>
      <c r="AD470" s="96"/>
      <c r="AE470" s="96"/>
      <c r="AF470" s="96"/>
      <c r="AG470" s="96"/>
      <c r="AH470" s="96"/>
      <c r="AI470" s="96"/>
      <c r="AJ470" s="96"/>
      <c r="AK470" s="96"/>
      <c r="AL470" s="96"/>
      <c r="AM470" s="96"/>
      <c r="AN470" s="96"/>
      <c r="AO470" s="96"/>
      <c r="AP470" s="96"/>
      <c r="AQ470" s="96"/>
      <c r="AR470" s="99"/>
      <c r="AS470" s="99"/>
      <c r="AT470" s="98"/>
      <c r="AU470" s="98"/>
      <c r="AV470" s="98"/>
      <c r="AW470" s="96"/>
      <c r="AX470" s="98"/>
      <c r="AY470" s="98"/>
      <c r="AZ470" s="105"/>
      <c r="BA470" s="96"/>
      <c r="BB470" s="96"/>
      <c r="BC470" s="100">
        <f t="shared" si="74"/>
        <v>0</v>
      </c>
      <c r="BD470" s="106"/>
      <c r="BE470" s="106"/>
      <c r="BF470" s="101"/>
      <c r="BG470" s="101"/>
      <c r="BH470" s="101"/>
      <c r="BI470" s="100" t="str">
        <f>IFERROR(__xludf.DUMMYFUNCTION("IF(OR(REGEXMATCH(I470,""Peraturan Walikota""),REGEXMATCH(I470,""Peraturan Bupati""),REGEXMATCH(I470,""PERATURAN BUPATI""),REGEXMATCH(I470,""PERATURAN WALIKOTA"")),""Ada"",""Tidak Ada"")"),"Ada")</f>
        <v>Ada</v>
      </c>
      <c r="BJ470" s="98"/>
      <c r="BK470" s="96"/>
      <c r="BL470" s="98" t="str">
        <f t="shared" si="33"/>
        <v>Tidak Lengkap</v>
      </c>
      <c r="BM470" s="98" t="str">
        <f t="shared" si="34"/>
        <v>Tidak Lengkap</v>
      </c>
    </row>
    <row r="471">
      <c r="A471" s="96" t="s">
        <v>99</v>
      </c>
      <c r="B471" s="97">
        <v>464.0</v>
      </c>
      <c r="C471" s="96" t="s">
        <v>4237</v>
      </c>
      <c r="D471" s="96" t="s">
        <v>4238</v>
      </c>
      <c r="E471" s="96" t="s">
        <v>4239</v>
      </c>
      <c r="F471" s="96">
        <v>0.0</v>
      </c>
      <c r="G471" s="96">
        <v>8.1364737644E10</v>
      </c>
      <c r="H471" s="96" t="s">
        <v>11</v>
      </c>
      <c r="I471" s="96" t="s">
        <v>4240</v>
      </c>
      <c r="J471" s="97">
        <v>2024.0</v>
      </c>
      <c r="K471" s="97" t="s">
        <v>387</v>
      </c>
      <c r="L471" s="96" t="s">
        <v>4238</v>
      </c>
      <c r="M471" s="96" t="s">
        <v>4241</v>
      </c>
      <c r="N471" s="96" t="s">
        <v>1714</v>
      </c>
      <c r="O471" s="96" t="s">
        <v>226</v>
      </c>
      <c r="P471" s="96" t="s">
        <v>330</v>
      </c>
      <c r="Q471" s="96" t="s">
        <v>301</v>
      </c>
      <c r="R471" s="96" t="s">
        <v>9</v>
      </c>
      <c r="S471" s="96" t="s">
        <v>21</v>
      </c>
      <c r="T471" s="96" t="s">
        <v>21</v>
      </c>
      <c r="U471" s="96" t="s">
        <v>9</v>
      </c>
      <c r="V471" s="96" t="s">
        <v>21</v>
      </c>
      <c r="W471" s="96" t="s">
        <v>9</v>
      </c>
      <c r="X471" s="96" t="s">
        <v>9</v>
      </c>
      <c r="Y471" s="96" t="s">
        <v>9</v>
      </c>
      <c r="Z471" s="96" t="s">
        <v>9</v>
      </c>
      <c r="AA471" s="96" t="s">
        <v>21</v>
      </c>
      <c r="AB471" s="96" t="s">
        <v>9</v>
      </c>
      <c r="AC471" s="96" t="s">
        <v>228</v>
      </c>
      <c r="AD471" s="96" t="s">
        <v>228</v>
      </c>
      <c r="AE471" s="96" t="s">
        <v>228</v>
      </c>
      <c r="AF471" s="96" t="s">
        <v>228</v>
      </c>
      <c r="AG471" s="96" t="s">
        <v>228</v>
      </c>
      <c r="AH471" s="96" t="s">
        <v>228</v>
      </c>
      <c r="AI471" s="96" t="s">
        <v>229</v>
      </c>
      <c r="AJ471" s="96" t="s">
        <v>228</v>
      </c>
      <c r="AK471" s="96" t="s">
        <v>229</v>
      </c>
      <c r="AL471" s="96" t="s">
        <v>228</v>
      </c>
      <c r="AM471" s="96" t="s">
        <v>228</v>
      </c>
      <c r="AN471" s="96" t="s">
        <v>4242</v>
      </c>
      <c r="AO471" s="96">
        <v>68.0</v>
      </c>
      <c r="AP471" s="96" t="s">
        <v>4243</v>
      </c>
      <c r="AQ471" s="96"/>
      <c r="AR471" s="98"/>
      <c r="AS471" s="98"/>
      <c r="AT471" s="98"/>
      <c r="AU471" s="98"/>
      <c r="AV471" s="98"/>
      <c r="AW471" s="98"/>
      <c r="AX471" s="98"/>
      <c r="AY471" s="96" t="s">
        <v>231</v>
      </c>
      <c r="AZ471" s="98"/>
      <c r="BA471" s="96" t="s">
        <v>4244</v>
      </c>
      <c r="BB471" s="96" t="s">
        <v>9</v>
      </c>
      <c r="BC471" s="100">
        <f t="shared" si="74"/>
        <v>9</v>
      </c>
      <c r="BD471" s="101"/>
      <c r="BE471" s="101"/>
      <c r="BF471" s="101"/>
      <c r="BG471" s="101"/>
      <c r="BH471" s="101"/>
      <c r="BI471" s="100" t="str">
        <f>IFERROR(__xludf.DUMMYFUNCTION("IF(OR(REGEXMATCH(I471,""Peraturan Walikota""),REGEXMATCH(I471,""Peraturan Bupati""),REGEXMATCH(I471,""PERATURAN BUPATI""),REGEXMATCH(I471,""PERATURAN WALIKOTA"")),""Ada"",""Tidak Ada"")"),"Ada")</f>
        <v>Ada</v>
      </c>
      <c r="BJ471" s="98"/>
      <c r="BK471" s="96"/>
      <c r="BL471" s="98" t="str">
        <f t="shared" si="33"/>
        <v>Tidak Lengkap</v>
      </c>
      <c r="BM471" s="98" t="str">
        <f t="shared" si="34"/>
        <v>Tidak Lengkap</v>
      </c>
    </row>
    <row r="472">
      <c r="A472" s="96" t="s">
        <v>99</v>
      </c>
      <c r="B472" s="97">
        <v>465.0</v>
      </c>
      <c r="C472" s="96" t="s">
        <v>4245</v>
      </c>
      <c r="D472" s="98"/>
      <c r="E472" s="98"/>
      <c r="F472" s="98"/>
      <c r="G472" s="98"/>
      <c r="H472" s="98"/>
      <c r="I472" s="96"/>
      <c r="J472" s="97"/>
      <c r="K472" s="100"/>
      <c r="L472" s="98"/>
      <c r="M472" s="98"/>
      <c r="N472" s="98"/>
      <c r="O472" s="98"/>
      <c r="P472" s="98"/>
      <c r="Q472" s="98"/>
      <c r="R472" s="98"/>
      <c r="S472" s="98"/>
      <c r="T472" s="98"/>
      <c r="U472" s="98"/>
      <c r="V472" s="98"/>
      <c r="W472" s="98"/>
      <c r="X472" s="98"/>
      <c r="Y472" s="98"/>
      <c r="Z472" s="98"/>
      <c r="AA472" s="98"/>
      <c r="AB472" s="98"/>
      <c r="AC472" s="98"/>
      <c r="AD472" s="98"/>
      <c r="AE472" s="98"/>
      <c r="AF472" s="98"/>
      <c r="AG472" s="98"/>
      <c r="AH472" s="98"/>
      <c r="AI472" s="98"/>
      <c r="AJ472" s="98"/>
      <c r="AK472" s="98"/>
      <c r="AL472" s="98"/>
      <c r="AM472" s="98"/>
      <c r="AN472" s="98"/>
      <c r="AO472" s="98"/>
      <c r="AP472" s="98"/>
      <c r="AQ472" s="98"/>
      <c r="AR472" s="98"/>
      <c r="AS472" s="98"/>
      <c r="AT472" s="98"/>
      <c r="AU472" s="98"/>
      <c r="AV472" s="98"/>
      <c r="AW472" s="98"/>
      <c r="AX472" s="98"/>
      <c r="AY472" s="98"/>
      <c r="AZ472" s="98"/>
      <c r="BA472" s="98"/>
      <c r="BB472" s="98"/>
      <c r="BC472" s="100"/>
      <c r="BD472" s="101"/>
      <c r="BE472" s="101"/>
      <c r="BF472" s="101"/>
      <c r="BG472" s="101"/>
      <c r="BH472" s="101"/>
      <c r="BI472" s="100" t="str">
        <f>IFERROR(__xludf.DUMMYFUNCTION("IF(OR(REGEXMATCH(I472,""Peraturan Walikota""),REGEXMATCH(I472,""Peraturan Bupati""),REGEXMATCH(I472,""PERATURAN BUPATI""),REGEXMATCH(I472,""PERATURAN WALIKOTA"")),""Ada"",""Tidak Ada"")"),"Tidak Ada")</f>
        <v>Tidak Ada</v>
      </c>
      <c r="BJ472" s="98"/>
      <c r="BK472" s="96"/>
      <c r="BL472" s="98" t="str">
        <f t="shared" si="33"/>
        <v>Tidak Lengkap</v>
      </c>
      <c r="BM472" s="98" t="str">
        <f t="shared" si="34"/>
        <v>Tidak Lengkap</v>
      </c>
    </row>
    <row r="473">
      <c r="A473" s="96" t="s">
        <v>99</v>
      </c>
      <c r="B473" s="97">
        <v>466.0</v>
      </c>
      <c r="C473" s="96" t="s">
        <v>4246</v>
      </c>
      <c r="D473" s="98"/>
      <c r="E473" s="98"/>
      <c r="F473" s="98"/>
      <c r="G473" s="98"/>
      <c r="H473" s="98"/>
      <c r="I473" s="96"/>
      <c r="J473" s="97"/>
      <c r="K473" s="100"/>
      <c r="L473" s="98"/>
      <c r="M473" s="98"/>
      <c r="N473" s="98"/>
      <c r="O473" s="98"/>
      <c r="P473" s="98"/>
      <c r="Q473" s="98"/>
      <c r="R473" s="98"/>
      <c r="S473" s="98"/>
      <c r="T473" s="98"/>
      <c r="U473" s="98"/>
      <c r="V473" s="98"/>
      <c r="W473" s="98"/>
      <c r="X473" s="98"/>
      <c r="Y473" s="98"/>
      <c r="Z473" s="98"/>
      <c r="AA473" s="98"/>
      <c r="AB473" s="98"/>
      <c r="AC473" s="98"/>
      <c r="AD473" s="98"/>
      <c r="AE473" s="98"/>
      <c r="AF473" s="98"/>
      <c r="AG473" s="98"/>
      <c r="AH473" s="98"/>
      <c r="AI473" s="98"/>
      <c r="AJ473" s="98"/>
      <c r="AK473" s="98"/>
      <c r="AL473" s="98"/>
      <c r="AM473" s="98"/>
      <c r="AN473" s="98"/>
      <c r="AO473" s="98"/>
      <c r="AP473" s="98"/>
      <c r="AQ473" s="98"/>
      <c r="AR473" s="98"/>
      <c r="AS473" s="98"/>
      <c r="AT473" s="98"/>
      <c r="AU473" s="98"/>
      <c r="AV473" s="98"/>
      <c r="AW473" s="98"/>
      <c r="AX473" s="98"/>
      <c r="AY473" s="98"/>
      <c r="AZ473" s="98"/>
      <c r="BA473" s="98"/>
      <c r="BB473" s="98"/>
      <c r="BC473" s="100"/>
      <c r="BD473" s="101"/>
      <c r="BE473" s="101"/>
      <c r="BF473" s="101"/>
      <c r="BG473" s="101"/>
      <c r="BH473" s="101"/>
      <c r="BI473" s="100" t="str">
        <f>IFERROR(__xludf.DUMMYFUNCTION("IF(OR(REGEXMATCH(I473,""Peraturan Walikota""),REGEXMATCH(I473,""Peraturan Bupati""),REGEXMATCH(I473,""PERATURAN BUPATI""),REGEXMATCH(I473,""PERATURAN WALIKOTA"")),""Ada"",""Tidak Ada"")"),"Tidak Ada")</f>
        <v>Tidak Ada</v>
      </c>
      <c r="BJ473" s="98"/>
      <c r="BK473" s="96"/>
      <c r="BL473" s="98" t="str">
        <f t="shared" si="33"/>
        <v>Tidak Lengkap</v>
      </c>
      <c r="BM473" s="98" t="str">
        <f t="shared" si="34"/>
        <v>Tidak Lengkap</v>
      </c>
    </row>
    <row r="474">
      <c r="A474" s="96" t="s">
        <v>4247</v>
      </c>
      <c r="B474" s="97">
        <v>467.0</v>
      </c>
      <c r="C474" s="96" t="s">
        <v>4248</v>
      </c>
      <c r="D474" s="98"/>
      <c r="E474" s="98"/>
      <c r="F474" s="98"/>
      <c r="G474" s="98"/>
      <c r="H474" s="98"/>
      <c r="I474" s="96" t="s">
        <v>4249</v>
      </c>
      <c r="J474" s="97">
        <v>2024.0</v>
      </c>
      <c r="K474" s="97" t="s">
        <v>387</v>
      </c>
      <c r="L474" s="98"/>
      <c r="M474" s="98"/>
      <c r="N474" s="98"/>
      <c r="O474" s="98"/>
      <c r="P474" s="98"/>
      <c r="Q474" s="98"/>
      <c r="R474" s="98"/>
      <c r="S474" s="98"/>
      <c r="T474" s="98"/>
      <c r="U474" s="98"/>
      <c r="V474" s="98"/>
      <c r="W474" s="98"/>
      <c r="X474" s="98"/>
      <c r="Y474" s="98"/>
      <c r="Z474" s="98"/>
      <c r="AA474" s="98"/>
      <c r="AB474" s="98"/>
      <c r="AC474" s="98"/>
      <c r="AD474" s="98"/>
      <c r="AE474" s="98"/>
      <c r="AF474" s="98"/>
      <c r="AG474" s="98"/>
      <c r="AH474" s="98"/>
      <c r="AI474" s="98"/>
      <c r="AJ474" s="98"/>
      <c r="AK474" s="98"/>
      <c r="AL474" s="98"/>
      <c r="AM474" s="98"/>
      <c r="AN474" s="98"/>
      <c r="AO474" s="98"/>
      <c r="AP474" s="98"/>
      <c r="AQ474" s="98"/>
      <c r="AR474" s="98"/>
      <c r="AS474" s="98"/>
      <c r="AT474" s="98"/>
      <c r="AU474" s="98"/>
      <c r="AV474" s="98"/>
      <c r="AW474" s="98"/>
      <c r="AX474" s="98"/>
      <c r="AY474" s="98"/>
      <c r="AZ474" s="98"/>
      <c r="BA474" s="98"/>
      <c r="BB474" s="98"/>
      <c r="BC474" s="100">
        <f t="shared" ref="BC474:BC479" si="77">COUNTIF(AC474:AM474,"Sudah")</f>
        <v>0</v>
      </c>
      <c r="BD474" s="101"/>
      <c r="BE474" s="101"/>
      <c r="BF474" s="101"/>
      <c r="BG474" s="101"/>
      <c r="BH474" s="101"/>
      <c r="BI474" s="100" t="str">
        <f>IFERROR(__xludf.DUMMYFUNCTION("IF(OR(REGEXMATCH(I474,""Peraturan Walikota""),REGEXMATCH(I474,""Peraturan Bupati""),REGEXMATCH(I474,""PERATURAN BUPATI""),REGEXMATCH(I474,""PERATURAN WALIKOTA"")),""Ada"",""Tidak Ada"")"),"Ada")</f>
        <v>Ada</v>
      </c>
      <c r="BJ474" s="98"/>
      <c r="BK474" s="96"/>
      <c r="BL474" s="98" t="str">
        <f t="shared" si="33"/>
        <v>Tidak Lengkap</v>
      </c>
      <c r="BM474" s="98" t="str">
        <f t="shared" si="34"/>
        <v>Tidak Lengkap</v>
      </c>
    </row>
    <row r="475">
      <c r="A475" s="96" t="s">
        <v>4247</v>
      </c>
      <c r="B475" s="97">
        <v>468.0</v>
      </c>
      <c r="C475" s="96" t="s">
        <v>4250</v>
      </c>
      <c r="D475" s="96" t="s">
        <v>4251</v>
      </c>
      <c r="E475" s="96" t="s">
        <v>4252</v>
      </c>
      <c r="F475" s="96">
        <v>8.2111506911E10</v>
      </c>
      <c r="G475" s="96">
        <v>8.2111506911E10</v>
      </c>
      <c r="H475" s="96" t="s">
        <v>11</v>
      </c>
      <c r="I475" s="96" t="s">
        <v>4253</v>
      </c>
      <c r="J475" s="97">
        <v>2023.0</v>
      </c>
      <c r="K475" s="97" t="s">
        <v>387</v>
      </c>
      <c r="L475" s="96" t="s">
        <v>4254</v>
      </c>
      <c r="M475" s="96" t="s">
        <v>4255</v>
      </c>
      <c r="N475" s="96" t="s">
        <v>4256</v>
      </c>
      <c r="O475" s="96" t="s">
        <v>286</v>
      </c>
      <c r="P475" s="96" t="s">
        <v>287</v>
      </c>
      <c r="Q475" s="96" t="s">
        <v>4257</v>
      </c>
      <c r="R475" s="96" t="s">
        <v>9</v>
      </c>
      <c r="S475" s="96" t="s">
        <v>21</v>
      </c>
      <c r="T475" s="96" t="s">
        <v>9</v>
      </c>
      <c r="U475" s="96" t="s">
        <v>21</v>
      </c>
      <c r="V475" s="96" t="s">
        <v>21</v>
      </c>
      <c r="W475" s="96" t="s">
        <v>21</v>
      </c>
      <c r="X475" s="96" t="s">
        <v>21</v>
      </c>
      <c r="Y475" s="96" t="s">
        <v>21</v>
      </c>
      <c r="Z475" s="96" t="s">
        <v>21</v>
      </c>
      <c r="AA475" s="96" t="s">
        <v>21</v>
      </c>
      <c r="AB475" s="96" t="s">
        <v>21</v>
      </c>
      <c r="AC475" s="96" t="s">
        <v>228</v>
      </c>
      <c r="AD475" s="96" t="s">
        <v>228</v>
      </c>
      <c r="AE475" s="96" t="s">
        <v>228</v>
      </c>
      <c r="AF475" s="96" t="s">
        <v>229</v>
      </c>
      <c r="AG475" s="96" t="s">
        <v>229</v>
      </c>
      <c r="AH475" s="96" t="s">
        <v>229</v>
      </c>
      <c r="AI475" s="96" t="s">
        <v>229</v>
      </c>
      <c r="AJ475" s="96" t="s">
        <v>229</v>
      </c>
      <c r="AK475" s="96" t="s">
        <v>229</v>
      </c>
      <c r="AL475" s="96" t="s">
        <v>228</v>
      </c>
      <c r="AM475" s="96" t="s">
        <v>228</v>
      </c>
      <c r="AN475" s="96" t="s">
        <v>4258</v>
      </c>
      <c r="AO475" s="96" t="s">
        <v>4259</v>
      </c>
      <c r="AP475" s="96" t="s">
        <v>305</v>
      </c>
      <c r="AQ475" s="98"/>
      <c r="AR475" s="98"/>
      <c r="AS475" s="98"/>
      <c r="AT475" s="98"/>
      <c r="AU475" s="98"/>
      <c r="AV475" s="98"/>
      <c r="AW475" s="98"/>
      <c r="AX475" s="96" t="s">
        <v>231</v>
      </c>
      <c r="AY475" s="98"/>
      <c r="AZ475" s="98"/>
      <c r="BA475" s="96" t="s">
        <v>4260</v>
      </c>
      <c r="BB475" s="96" t="s">
        <v>4261</v>
      </c>
      <c r="BC475" s="100">
        <f t="shared" si="77"/>
        <v>5</v>
      </c>
      <c r="BD475" s="101"/>
      <c r="BE475" s="101"/>
      <c r="BF475" s="101"/>
      <c r="BG475" s="101"/>
      <c r="BH475" s="101"/>
      <c r="BI475" s="100" t="str">
        <f>IFERROR(__xludf.DUMMYFUNCTION("IF(OR(REGEXMATCH(I475,""Peraturan Walikota""),REGEXMATCH(I475,""Peraturan Bupati""),REGEXMATCH(I475,""PERATURAN BUPATI""),REGEXMATCH(I475,""PERATURAN WALIKOTA"")),""Ada"",""Tidak Ada"")"),"Ada")</f>
        <v>Ada</v>
      </c>
      <c r="BJ475" s="98" t="str">
        <f>IF(O475 = "Belum Punya", "Tidak Ada", IF(O475 = "", "Tidak Menjawab", "Ada"))</f>
        <v>Ada</v>
      </c>
      <c r="BK475" s="96" t="str">
        <f>IF(P475 = "Tidak Punya", "Tidak Ada", IF(P475 = "", "Tidak Menjawab", "Ada"))</f>
        <v>Tidak Ada</v>
      </c>
      <c r="BL475" s="98" t="str">
        <f t="shared" si="33"/>
        <v>Tidak Lengkap</v>
      </c>
      <c r="BM475" s="98" t="str">
        <f t="shared" si="34"/>
        <v>Tidak Lengkap</v>
      </c>
    </row>
    <row r="476">
      <c r="A476" s="96" t="s">
        <v>4247</v>
      </c>
      <c r="B476" s="97">
        <v>469.0</v>
      </c>
      <c r="C476" s="96" t="s">
        <v>4262</v>
      </c>
      <c r="D476" s="98"/>
      <c r="E476" s="98"/>
      <c r="F476" s="98"/>
      <c r="G476" s="98"/>
      <c r="H476" s="98"/>
      <c r="I476" s="96" t="s">
        <v>4263</v>
      </c>
      <c r="J476" s="97">
        <v>2021.0</v>
      </c>
      <c r="K476" s="97" t="s">
        <v>223</v>
      </c>
      <c r="L476" s="98"/>
      <c r="M476" s="98"/>
      <c r="N476" s="98"/>
      <c r="O476" s="98"/>
      <c r="P476" s="98"/>
      <c r="Q476" s="98"/>
      <c r="R476" s="98"/>
      <c r="S476" s="98"/>
      <c r="T476" s="98"/>
      <c r="U476" s="98"/>
      <c r="V476" s="98"/>
      <c r="W476" s="98"/>
      <c r="X476" s="98"/>
      <c r="Y476" s="98"/>
      <c r="Z476" s="98"/>
      <c r="AA476" s="98"/>
      <c r="AB476" s="98"/>
      <c r="AC476" s="98"/>
      <c r="AD476" s="98"/>
      <c r="AE476" s="98"/>
      <c r="AF476" s="98"/>
      <c r="AG476" s="98"/>
      <c r="AH476" s="98"/>
      <c r="AI476" s="98"/>
      <c r="AJ476" s="98"/>
      <c r="AK476" s="98"/>
      <c r="AL476" s="98"/>
      <c r="AM476" s="98"/>
      <c r="AN476" s="98"/>
      <c r="AO476" s="98"/>
      <c r="AP476" s="98"/>
      <c r="AQ476" s="98"/>
      <c r="AR476" s="98"/>
      <c r="AS476" s="98"/>
      <c r="AT476" s="98"/>
      <c r="AU476" s="98"/>
      <c r="AV476" s="98"/>
      <c r="AW476" s="98"/>
      <c r="AX476" s="98"/>
      <c r="AY476" s="98"/>
      <c r="AZ476" s="98"/>
      <c r="BA476" s="98"/>
      <c r="BB476" s="98"/>
      <c r="BC476" s="100">
        <f t="shared" si="77"/>
        <v>0</v>
      </c>
      <c r="BD476" s="101"/>
      <c r="BE476" s="101"/>
      <c r="BF476" s="101"/>
      <c r="BG476" s="101"/>
      <c r="BH476" s="101"/>
      <c r="BI476" s="100" t="str">
        <f>IFERROR(__xludf.DUMMYFUNCTION("IF(OR(REGEXMATCH(I476,""Peraturan Walikota""),REGEXMATCH(I476,""Peraturan Bupati""),REGEXMATCH(I476,""PERATURAN BUPATI""),REGEXMATCH(I476,""PERATURAN WALIKOTA"")),""Ada"",""Tidak Ada"")"),"Ada")</f>
        <v>Ada</v>
      </c>
      <c r="BJ476" s="98"/>
      <c r="BK476" s="96"/>
      <c r="BL476" s="98" t="str">
        <f t="shared" si="33"/>
        <v>Tidak Lengkap</v>
      </c>
      <c r="BM476" s="98" t="str">
        <f t="shared" si="34"/>
        <v>Tidak Lengkap</v>
      </c>
    </row>
    <row r="477">
      <c r="A477" s="96" t="s">
        <v>4247</v>
      </c>
      <c r="B477" s="97">
        <v>470.0</v>
      </c>
      <c r="C477" s="96" t="s">
        <v>4264</v>
      </c>
      <c r="D477" s="98"/>
      <c r="E477" s="98"/>
      <c r="F477" s="98"/>
      <c r="G477" s="98"/>
      <c r="H477" s="98"/>
      <c r="I477" s="96" t="s">
        <v>4265</v>
      </c>
      <c r="J477" s="97">
        <v>2020.0</v>
      </c>
      <c r="K477" s="97" t="s">
        <v>223</v>
      </c>
      <c r="L477" s="98"/>
      <c r="M477" s="98"/>
      <c r="N477" s="98"/>
      <c r="O477" s="98"/>
      <c r="P477" s="98"/>
      <c r="Q477" s="98"/>
      <c r="R477" s="98"/>
      <c r="S477" s="98"/>
      <c r="T477" s="98"/>
      <c r="U477" s="98"/>
      <c r="V477" s="98"/>
      <c r="W477" s="98"/>
      <c r="X477" s="98"/>
      <c r="Y477" s="98"/>
      <c r="Z477" s="98"/>
      <c r="AA477" s="98"/>
      <c r="AB477" s="98"/>
      <c r="AC477" s="98"/>
      <c r="AD477" s="98"/>
      <c r="AE477" s="98"/>
      <c r="AF477" s="98"/>
      <c r="AG477" s="98"/>
      <c r="AH477" s="98"/>
      <c r="AI477" s="98"/>
      <c r="AJ477" s="98"/>
      <c r="AK477" s="98"/>
      <c r="AL477" s="98"/>
      <c r="AM477" s="98"/>
      <c r="AN477" s="98"/>
      <c r="AO477" s="98"/>
      <c r="AP477" s="98"/>
      <c r="AQ477" s="98"/>
      <c r="AR477" s="98"/>
      <c r="AS477" s="98"/>
      <c r="AT477" s="98"/>
      <c r="AU477" s="98"/>
      <c r="AV477" s="98"/>
      <c r="AW477" s="98"/>
      <c r="AX477" s="98"/>
      <c r="AY477" s="98"/>
      <c r="AZ477" s="98"/>
      <c r="BA477" s="98"/>
      <c r="BB477" s="98"/>
      <c r="BC477" s="100">
        <f t="shared" si="77"/>
        <v>0</v>
      </c>
      <c r="BD477" s="101"/>
      <c r="BE477" s="101"/>
      <c r="BF477" s="101"/>
      <c r="BG477" s="101"/>
      <c r="BH477" s="101"/>
      <c r="BI477" s="100" t="str">
        <f>IFERROR(__xludf.DUMMYFUNCTION("IF(OR(REGEXMATCH(I477,""Peraturan Walikota""),REGEXMATCH(I477,""Peraturan Bupati""),REGEXMATCH(I477,""PERATURAN BUPATI""),REGEXMATCH(I477,""PERATURAN WALIKOTA"")),""Ada"",""Tidak Ada"")"),"Ada")</f>
        <v>Ada</v>
      </c>
      <c r="BJ477" s="98"/>
      <c r="BK477" s="96"/>
      <c r="BL477" s="98" t="str">
        <f t="shared" si="33"/>
        <v>Tidak Lengkap</v>
      </c>
      <c r="BM477" s="98" t="str">
        <f t="shared" si="34"/>
        <v>Tidak Lengkap</v>
      </c>
    </row>
    <row r="478">
      <c r="A478" s="96" t="s">
        <v>4247</v>
      </c>
      <c r="B478" s="97">
        <v>471.0</v>
      </c>
      <c r="C478" s="96" t="s">
        <v>4266</v>
      </c>
      <c r="D478" s="98"/>
      <c r="E478" s="98"/>
      <c r="F478" s="98"/>
      <c r="G478" s="98"/>
      <c r="H478" s="98"/>
      <c r="I478" s="96" t="s">
        <v>4267</v>
      </c>
      <c r="J478" s="97">
        <v>2022.0</v>
      </c>
      <c r="K478" s="97" t="s">
        <v>223</v>
      </c>
      <c r="L478" s="98"/>
      <c r="M478" s="98"/>
      <c r="N478" s="98"/>
      <c r="O478" s="98"/>
      <c r="P478" s="98"/>
      <c r="Q478" s="98"/>
      <c r="R478" s="98"/>
      <c r="S478" s="98"/>
      <c r="T478" s="98"/>
      <c r="U478" s="98"/>
      <c r="V478" s="98"/>
      <c r="W478" s="98"/>
      <c r="X478" s="98"/>
      <c r="Y478" s="98"/>
      <c r="Z478" s="98"/>
      <c r="AA478" s="98"/>
      <c r="AB478" s="98"/>
      <c r="AC478" s="98"/>
      <c r="AD478" s="98"/>
      <c r="AE478" s="98"/>
      <c r="AF478" s="98"/>
      <c r="AG478" s="98"/>
      <c r="AH478" s="98"/>
      <c r="AI478" s="98"/>
      <c r="AJ478" s="98"/>
      <c r="AK478" s="98"/>
      <c r="AL478" s="98"/>
      <c r="AM478" s="98"/>
      <c r="AN478" s="98"/>
      <c r="AO478" s="98"/>
      <c r="AP478" s="98"/>
      <c r="AQ478" s="98"/>
      <c r="AR478" s="98"/>
      <c r="AS478" s="98"/>
      <c r="AT478" s="98"/>
      <c r="AU478" s="98"/>
      <c r="AV478" s="98"/>
      <c r="AW478" s="98"/>
      <c r="AX478" s="98"/>
      <c r="AY478" s="98"/>
      <c r="AZ478" s="98"/>
      <c r="BA478" s="98"/>
      <c r="BB478" s="98"/>
      <c r="BC478" s="100">
        <f t="shared" si="77"/>
        <v>0</v>
      </c>
      <c r="BD478" s="101"/>
      <c r="BE478" s="101"/>
      <c r="BF478" s="101"/>
      <c r="BG478" s="101"/>
      <c r="BH478" s="101"/>
      <c r="BI478" s="100" t="str">
        <f>IFERROR(__xludf.DUMMYFUNCTION("IF(OR(REGEXMATCH(I478,""Peraturan Walikota""),REGEXMATCH(I478,""Peraturan Bupati""),REGEXMATCH(I478,""PERATURAN BUPATI""),REGEXMATCH(I478,""PERATURAN WALIKOTA"")),""Ada"",""Tidak Ada"")"),"Ada")</f>
        <v>Ada</v>
      </c>
      <c r="BJ478" s="98"/>
      <c r="BK478" s="96"/>
      <c r="BL478" s="98" t="str">
        <f t="shared" si="33"/>
        <v>Tidak Lengkap</v>
      </c>
      <c r="BM478" s="98" t="str">
        <f t="shared" si="34"/>
        <v>Tidak Lengkap</v>
      </c>
    </row>
    <row r="479">
      <c r="A479" s="96" t="s">
        <v>4247</v>
      </c>
      <c r="B479" s="97">
        <v>472.0</v>
      </c>
      <c r="C479" s="96" t="s">
        <v>4268</v>
      </c>
      <c r="D479" s="98"/>
      <c r="E479" s="98"/>
      <c r="F479" s="98"/>
      <c r="G479" s="98"/>
      <c r="H479" s="98"/>
      <c r="I479" s="96" t="s">
        <v>4269</v>
      </c>
      <c r="J479" s="97">
        <v>2020.0</v>
      </c>
      <c r="K479" s="97" t="s">
        <v>223</v>
      </c>
      <c r="L479" s="98"/>
      <c r="M479" s="98"/>
      <c r="N479" s="98"/>
      <c r="O479" s="98"/>
      <c r="P479" s="98"/>
      <c r="Q479" s="98"/>
      <c r="R479" s="98"/>
      <c r="S479" s="98"/>
      <c r="T479" s="98"/>
      <c r="U479" s="98"/>
      <c r="V479" s="98"/>
      <c r="W479" s="98"/>
      <c r="X479" s="98"/>
      <c r="Y479" s="98"/>
      <c r="Z479" s="98"/>
      <c r="AA479" s="98"/>
      <c r="AB479" s="98"/>
      <c r="AC479" s="98"/>
      <c r="AD479" s="98"/>
      <c r="AE479" s="98"/>
      <c r="AF479" s="98"/>
      <c r="AG479" s="98"/>
      <c r="AH479" s="98"/>
      <c r="AI479" s="98"/>
      <c r="AJ479" s="98"/>
      <c r="AK479" s="98"/>
      <c r="AL479" s="98"/>
      <c r="AM479" s="98"/>
      <c r="AN479" s="98"/>
      <c r="AO479" s="98"/>
      <c r="AP479" s="98"/>
      <c r="AQ479" s="98"/>
      <c r="AR479" s="98"/>
      <c r="AS479" s="98"/>
      <c r="AT479" s="98"/>
      <c r="AU479" s="98"/>
      <c r="AV479" s="98"/>
      <c r="AW479" s="98"/>
      <c r="AX479" s="98"/>
      <c r="AY479" s="98"/>
      <c r="AZ479" s="98"/>
      <c r="BA479" s="98"/>
      <c r="BB479" s="98"/>
      <c r="BC479" s="100">
        <f t="shared" si="77"/>
        <v>0</v>
      </c>
      <c r="BD479" s="101"/>
      <c r="BE479" s="101"/>
      <c r="BF479" s="101"/>
      <c r="BG479" s="101"/>
      <c r="BH479" s="101"/>
      <c r="BI479" s="100" t="str">
        <f>IFERROR(__xludf.DUMMYFUNCTION("IF(OR(REGEXMATCH(I479,""Peraturan Walikota""),REGEXMATCH(I479,""Peraturan Bupati""),REGEXMATCH(I479,""PERATURAN BUPATI""),REGEXMATCH(I479,""PERATURAN WALIKOTA"")),""Ada"",""Tidak Ada"")"),"Ada")</f>
        <v>Ada</v>
      </c>
      <c r="BJ479" s="98"/>
      <c r="BK479" s="96"/>
      <c r="BL479" s="98" t="str">
        <f t="shared" si="33"/>
        <v>Tidak Lengkap</v>
      </c>
      <c r="BM479" s="98" t="str">
        <f t="shared" si="34"/>
        <v>Tidak Lengkap</v>
      </c>
    </row>
    <row r="480">
      <c r="A480" s="96" t="s">
        <v>4247</v>
      </c>
      <c r="B480" s="97">
        <v>473.0</v>
      </c>
      <c r="C480" s="96" t="s">
        <v>4270</v>
      </c>
      <c r="D480" s="98"/>
      <c r="E480" s="98"/>
      <c r="F480" s="98"/>
      <c r="G480" s="98"/>
      <c r="H480" s="98"/>
      <c r="I480" s="96"/>
      <c r="J480" s="97"/>
      <c r="K480" s="100"/>
      <c r="L480" s="98"/>
      <c r="M480" s="98"/>
      <c r="N480" s="98"/>
      <c r="O480" s="98"/>
      <c r="P480" s="98"/>
      <c r="Q480" s="98"/>
      <c r="R480" s="98"/>
      <c r="S480" s="98"/>
      <c r="T480" s="98"/>
      <c r="U480" s="98"/>
      <c r="V480" s="98"/>
      <c r="W480" s="98"/>
      <c r="X480" s="98"/>
      <c r="Y480" s="98"/>
      <c r="Z480" s="98"/>
      <c r="AA480" s="98"/>
      <c r="AB480" s="98"/>
      <c r="AC480" s="98"/>
      <c r="AD480" s="98"/>
      <c r="AE480" s="98"/>
      <c r="AF480" s="98"/>
      <c r="AG480" s="98"/>
      <c r="AH480" s="98"/>
      <c r="AI480" s="98"/>
      <c r="AJ480" s="98"/>
      <c r="AK480" s="98"/>
      <c r="AL480" s="98"/>
      <c r="AM480" s="98"/>
      <c r="AN480" s="98"/>
      <c r="AO480" s="98"/>
      <c r="AP480" s="98"/>
      <c r="AQ480" s="98"/>
      <c r="AR480" s="98"/>
      <c r="AS480" s="98"/>
      <c r="AT480" s="98"/>
      <c r="AU480" s="98"/>
      <c r="AV480" s="98"/>
      <c r="AW480" s="98"/>
      <c r="AX480" s="98"/>
      <c r="AY480" s="98"/>
      <c r="AZ480" s="98"/>
      <c r="BA480" s="98"/>
      <c r="BB480" s="98"/>
      <c r="BC480" s="100"/>
      <c r="BD480" s="101"/>
      <c r="BE480" s="101"/>
      <c r="BF480" s="101"/>
      <c r="BG480" s="101"/>
      <c r="BH480" s="101"/>
      <c r="BI480" s="100" t="str">
        <f>IFERROR(__xludf.DUMMYFUNCTION("IF(OR(REGEXMATCH(I480,""Peraturan Walikota""),REGEXMATCH(I480,""Peraturan Bupati""),REGEXMATCH(I480,""PERATURAN BUPATI""),REGEXMATCH(I480,""PERATURAN WALIKOTA"")),""Ada"",""Tidak Ada"")"),"Tidak Ada")</f>
        <v>Tidak Ada</v>
      </c>
      <c r="BJ480" s="98"/>
      <c r="BK480" s="96"/>
      <c r="BL480" s="98" t="str">
        <f t="shared" si="33"/>
        <v>Tidak Lengkap</v>
      </c>
      <c r="BM480" s="98" t="str">
        <f t="shared" si="34"/>
        <v>Tidak Lengkap</v>
      </c>
    </row>
    <row r="481">
      <c r="A481" s="96" t="s">
        <v>4247</v>
      </c>
      <c r="B481" s="97">
        <v>474.0</v>
      </c>
      <c r="C481" s="96" t="s">
        <v>4271</v>
      </c>
      <c r="D481" s="98"/>
      <c r="E481" s="98"/>
      <c r="F481" s="98"/>
      <c r="G481" s="98"/>
      <c r="H481" s="98"/>
      <c r="I481" s="96"/>
      <c r="J481" s="97"/>
      <c r="K481" s="100"/>
      <c r="L481" s="98"/>
      <c r="M481" s="98"/>
      <c r="N481" s="98"/>
      <c r="O481" s="98"/>
      <c r="P481" s="98"/>
      <c r="Q481" s="98"/>
      <c r="R481" s="98"/>
      <c r="S481" s="98"/>
      <c r="T481" s="98"/>
      <c r="U481" s="98"/>
      <c r="V481" s="98"/>
      <c r="W481" s="98"/>
      <c r="X481" s="98"/>
      <c r="Y481" s="98"/>
      <c r="Z481" s="98"/>
      <c r="AA481" s="98"/>
      <c r="AB481" s="98"/>
      <c r="AC481" s="98"/>
      <c r="AD481" s="98"/>
      <c r="AE481" s="98"/>
      <c r="AF481" s="98"/>
      <c r="AG481" s="98"/>
      <c r="AH481" s="98"/>
      <c r="AI481" s="98"/>
      <c r="AJ481" s="98"/>
      <c r="AK481" s="98"/>
      <c r="AL481" s="98"/>
      <c r="AM481" s="98"/>
      <c r="AN481" s="98"/>
      <c r="AO481" s="98"/>
      <c r="AP481" s="98"/>
      <c r="AQ481" s="98"/>
      <c r="AR481" s="98"/>
      <c r="AS481" s="98"/>
      <c r="AT481" s="98"/>
      <c r="AU481" s="98"/>
      <c r="AV481" s="98"/>
      <c r="AW481" s="98"/>
      <c r="AX481" s="98"/>
      <c r="AY481" s="98"/>
      <c r="AZ481" s="98"/>
      <c r="BA481" s="98"/>
      <c r="BB481" s="98"/>
      <c r="BC481" s="100"/>
      <c r="BD481" s="101"/>
      <c r="BE481" s="101"/>
      <c r="BF481" s="101"/>
      <c r="BG481" s="101"/>
      <c r="BH481" s="101"/>
      <c r="BI481" s="100" t="str">
        <f>IFERROR(__xludf.DUMMYFUNCTION("IF(OR(REGEXMATCH(I481,""Peraturan Walikota""),REGEXMATCH(I481,""Peraturan Bupati""),REGEXMATCH(I481,""PERATURAN BUPATI""),REGEXMATCH(I481,""PERATURAN WALIKOTA"")),""Ada"",""Tidak Ada"")"),"Tidak Ada")</f>
        <v>Tidak Ada</v>
      </c>
      <c r="BJ481" s="98"/>
      <c r="BK481" s="96"/>
      <c r="BL481" s="98" t="str">
        <f t="shared" si="33"/>
        <v>Tidak Lengkap</v>
      </c>
      <c r="BM481" s="98" t="str">
        <f t="shared" si="34"/>
        <v>Tidak Lengkap</v>
      </c>
    </row>
    <row r="482">
      <c r="A482" s="96" t="s">
        <v>4247</v>
      </c>
      <c r="B482" s="97">
        <v>475.0</v>
      </c>
      <c r="C482" s="96" t="s">
        <v>4272</v>
      </c>
      <c r="D482" s="98"/>
      <c r="E482" s="98"/>
      <c r="F482" s="98"/>
      <c r="G482" s="98"/>
      <c r="H482" s="98"/>
      <c r="I482" s="96"/>
      <c r="J482" s="97"/>
      <c r="K482" s="100"/>
      <c r="L482" s="98"/>
      <c r="M482" s="98"/>
      <c r="N482" s="98"/>
      <c r="O482" s="98"/>
      <c r="P482" s="98"/>
      <c r="Q482" s="98"/>
      <c r="R482" s="98"/>
      <c r="S482" s="98"/>
      <c r="T482" s="98"/>
      <c r="U482" s="98"/>
      <c r="V482" s="98"/>
      <c r="W482" s="98"/>
      <c r="X482" s="98"/>
      <c r="Y482" s="98"/>
      <c r="Z482" s="98"/>
      <c r="AA482" s="98"/>
      <c r="AB482" s="98"/>
      <c r="AC482" s="98"/>
      <c r="AD482" s="98"/>
      <c r="AE482" s="98"/>
      <c r="AF482" s="98"/>
      <c r="AG482" s="98"/>
      <c r="AH482" s="98"/>
      <c r="AI482" s="98"/>
      <c r="AJ482" s="98"/>
      <c r="AK482" s="98"/>
      <c r="AL482" s="98"/>
      <c r="AM482" s="98"/>
      <c r="AN482" s="98"/>
      <c r="AO482" s="98"/>
      <c r="AP482" s="98"/>
      <c r="AQ482" s="98"/>
      <c r="AR482" s="98"/>
      <c r="AS482" s="98"/>
      <c r="AT482" s="98"/>
      <c r="AU482" s="98"/>
      <c r="AV482" s="98"/>
      <c r="AW482" s="98"/>
      <c r="AX482" s="98"/>
      <c r="AY482" s="98"/>
      <c r="AZ482" s="98"/>
      <c r="BA482" s="98"/>
      <c r="BB482" s="98"/>
      <c r="BC482" s="100"/>
      <c r="BD482" s="101"/>
      <c r="BE482" s="101"/>
      <c r="BF482" s="101"/>
      <c r="BG482" s="101"/>
      <c r="BH482" s="101"/>
      <c r="BI482" s="100" t="str">
        <f>IFERROR(__xludf.DUMMYFUNCTION("IF(OR(REGEXMATCH(I482,""Peraturan Walikota""),REGEXMATCH(I482,""Peraturan Bupati""),REGEXMATCH(I482,""PERATURAN BUPATI""),REGEXMATCH(I482,""PERATURAN WALIKOTA"")),""Ada"",""Tidak Ada"")"),"Tidak Ada")</f>
        <v>Tidak Ada</v>
      </c>
      <c r="BJ482" s="98"/>
      <c r="BK482" s="96"/>
      <c r="BL482" s="98" t="str">
        <f t="shared" si="33"/>
        <v>Tidak Lengkap</v>
      </c>
      <c r="BM482" s="98" t="str">
        <f t="shared" si="34"/>
        <v>Tidak Lengkap</v>
      </c>
    </row>
    <row r="483">
      <c r="A483" s="96" t="s">
        <v>101</v>
      </c>
      <c r="B483" s="97">
        <v>476.0</v>
      </c>
      <c r="C483" s="96" t="s">
        <v>4273</v>
      </c>
      <c r="D483" s="96" t="s">
        <v>715</v>
      </c>
      <c r="E483" s="96" t="s">
        <v>4274</v>
      </c>
      <c r="F483" s="96" t="s">
        <v>715</v>
      </c>
      <c r="G483" s="96" t="s">
        <v>715</v>
      </c>
      <c r="H483" s="96" t="s">
        <v>4275</v>
      </c>
      <c r="I483" s="96" t="s">
        <v>4276</v>
      </c>
      <c r="J483" s="97">
        <v>2022.0</v>
      </c>
      <c r="K483" s="97" t="s">
        <v>387</v>
      </c>
      <c r="L483" s="96" t="s">
        <v>1034</v>
      </c>
      <c r="M483" s="96" t="s">
        <v>1034</v>
      </c>
      <c r="N483" s="96" t="s">
        <v>715</v>
      </c>
      <c r="O483" s="96" t="s">
        <v>884</v>
      </c>
      <c r="P483" s="96" t="s">
        <v>647</v>
      </c>
      <c r="Q483" s="96" t="s">
        <v>4277</v>
      </c>
      <c r="R483" s="96" t="s">
        <v>9</v>
      </c>
      <c r="S483" s="96" t="s">
        <v>21</v>
      </c>
      <c r="T483" s="96" t="s">
        <v>9</v>
      </c>
      <c r="U483" s="96" t="s">
        <v>9</v>
      </c>
      <c r="V483" s="96" t="s">
        <v>9</v>
      </c>
      <c r="W483" s="96" t="s">
        <v>9</v>
      </c>
      <c r="X483" s="96" t="s">
        <v>9</v>
      </c>
      <c r="Y483" s="96" t="s">
        <v>21</v>
      </c>
      <c r="Z483" s="96" t="s">
        <v>9</v>
      </c>
      <c r="AA483" s="96" t="s">
        <v>21</v>
      </c>
      <c r="AB483" s="96" t="s">
        <v>21</v>
      </c>
      <c r="AC483" s="96" t="s">
        <v>228</v>
      </c>
      <c r="AD483" s="96" t="s">
        <v>228</v>
      </c>
      <c r="AE483" s="96" t="s">
        <v>228</v>
      </c>
      <c r="AF483" s="96" t="s">
        <v>228</v>
      </c>
      <c r="AG483" s="96" t="s">
        <v>228</v>
      </c>
      <c r="AH483" s="96" t="s">
        <v>228</v>
      </c>
      <c r="AI483" s="96" t="s">
        <v>228</v>
      </c>
      <c r="AJ483" s="96" t="s">
        <v>228</v>
      </c>
      <c r="AK483" s="96" t="s">
        <v>228</v>
      </c>
      <c r="AL483" s="96" t="s">
        <v>228</v>
      </c>
      <c r="AM483" s="96" t="s">
        <v>228</v>
      </c>
      <c r="AN483" s="96" t="s">
        <v>4278</v>
      </c>
      <c r="AO483" s="96">
        <v>69.0</v>
      </c>
      <c r="AP483" s="96" t="s">
        <v>683</v>
      </c>
      <c r="AQ483" s="96"/>
      <c r="AR483" s="105"/>
      <c r="AS483" s="114"/>
      <c r="AT483" s="98"/>
      <c r="AU483" s="98"/>
      <c r="AV483" s="98"/>
      <c r="AW483" s="96" t="s">
        <v>231</v>
      </c>
      <c r="AX483" s="98"/>
      <c r="AY483" s="98"/>
      <c r="AZ483" s="98"/>
      <c r="BA483" s="96" t="s">
        <v>4279</v>
      </c>
      <c r="BB483" s="96" t="s">
        <v>4280</v>
      </c>
      <c r="BC483" s="100">
        <f t="shared" ref="BC483:BC485" si="78">COUNTIF(AC483:AM483,"Sudah")</f>
        <v>11</v>
      </c>
      <c r="BD483" s="101"/>
      <c r="BE483" s="101"/>
      <c r="BF483" s="101"/>
      <c r="BG483" s="101"/>
      <c r="BH483" s="101"/>
      <c r="BI483" s="100" t="str">
        <f>IFERROR(__xludf.DUMMYFUNCTION("IF(OR(REGEXMATCH(I483,""Peraturan Walikota""),REGEXMATCH(I483,""Peraturan Bupati""),REGEXMATCH(I483,""PERATURAN BUPATI""),REGEXMATCH(I483,""PERATURAN WALIKOTA"")),""Ada"",""Tidak Ada"")"),"Ada")</f>
        <v>Ada</v>
      </c>
      <c r="BJ483" s="98" t="str">
        <f t="shared" ref="BJ483:BJ484" si="79">IF(O483 = "Belum Punya", "Tidak Ada", IF(O483 = "", "Tidak Menjawab", "Ada"))</f>
        <v>Tidak Ada</v>
      </c>
      <c r="BK483" s="96" t="str">
        <f t="shared" ref="BK483:BK484" si="80">IF(P483 = "Tidak Punya", "Tidak Ada", IF(P483 = "", "Tidak Menjawab", "Ada"))</f>
        <v>Tidak Ada</v>
      </c>
      <c r="BL483" s="98" t="str">
        <f t="shared" si="33"/>
        <v>Tidak Lengkap</v>
      </c>
      <c r="BM483" s="98" t="str">
        <f t="shared" si="34"/>
        <v>Tidak Lengkap</v>
      </c>
    </row>
    <row r="484">
      <c r="A484" s="96" t="s">
        <v>101</v>
      </c>
      <c r="B484" s="97">
        <v>477.0</v>
      </c>
      <c r="C484" s="96" t="s">
        <v>4281</v>
      </c>
      <c r="D484" s="96" t="s">
        <v>4282</v>
      </c>
      <c r="E484" s="96" t="s">
        <v>4283</v>
      </c>
      <c r="F484" s="96">
        <v>8.2397824428E10</v>
      </c>
      <c r="G484" s="96">
        <v>8.2397824428E10</v>
      </c>
      <c r="H484" s="96" t="s">
        <v>11</v>
      </c>
      <c r="I484" s="96" t="s">
        <v>4284</v>
      </c>
      <c r="J484" s="97">
        <v>2020.0</v>
      </c>
      <c r="K484" s="97" t="s">
        <v>1034</v>
      </c>
      <c r="L484" s="96" t="s">
        <v>4285</v>
      </c>
      <c r="M484" s="96" t="s">
        <v>4286</v>
      </c>
      <c r="N484" s="96" t="s">
        <v>4287</v>
      </c>
      <c r="O484" s="96" t="s">
        <v>226</v>
      </c>
      <c r="P484" s="96" t="s">
        <v>227</v>
      </c>
      <c r="Q484" s="96"/>
      <c r="R484" s="96" t="s">
        <v>9</v>
      </c>
      <c r="S484" s="96" t="s">
        <v>21</v>
      </c>
      <c r="T484" s="96" t="s">
        <v>9</v>
      </c>
      <c r="U484" s="96" t="s">
        <v>21</v>
      </c>
      <c r="V484" s="96" t="s">
        <v>21</v>
      </c>
      <c r="W484" s="96" t="s">
        <v>9</v>
      </c>
      <c r="X484" s="96" t="s">
        <v>9</v>
      </c>
      <c r="Y484" s="96" t="s">
        <v>9</v>
      </c>
      <c r="Z484" s="96" t="s">
        <v>9</v>
      </c>
      <c r="AA484" s="96" t="s">
        <v>21</v>
      </c>
      <c r="AB484" s="96" t="s">
        <v>21</v>
      </c>
      <c r="AC484" s="96" t="s">
        <v>228</v>
      </c>
      <c r="AD484" s="96" t="s">
        <v>228</v>
      </c>
      <c r="AE484" s="96" t="s">
        <v>229</v>
      </c>
      <c r="AF484" s="96" t="s">
        <v>228</v>
      </c>
      <c r="AG484" s="96" t="s">
        <v>229</v>
      </c>
      <c r="AH484" s="96" t="s">
        <v>228</v>
      </c>
      <c r="AI484" s="96" t="s">
        <v>228</v>
      </c>
      <c r="AJ484" s="96" t="s">
        <v>228</v>
      </c>
      <c r="AK484" s="96" t="s">
        <v>228</v>
      </c>
      <c r="AL484" s="96" t="s">
        <v>228</v>
      </c>
      <c r="AM484" s="96" t="s">
        <v>228</v>
      </c>
      <c r="AN484" s="98"/>
      <c r="AO484" s="96" t="s">
        <v>3506</v>
      </c>
      <c r="AP484" s="96" t="s">
        <v>4288</v>
      </c>
      <c r="AQ484" s="96"/>
      <c r="AR484" s="105"/>
      <c r="AS484" s="114"/>
      <c r="AT484" s="98"/>
      <c r="AU484" s="96" t="s">
        <v>231</v>
      </c>
      <c r="AV484" s="98"/>
      <c r="AW484" s="98"/>
      <c r="AX484" s="98"/>
      <c r="AY484" s="98"/>
      <c r="AZ484" s="98"/>
      <c r="BA484" s="96" t="s">
        <v>4289</v>
      </c>
      <c r="BB484" s="96" t="s">
        <v>4290</v>
      </c>
      <c r="BC484" s="100">
        <f t="shared" si="78"/>
        <v>9</v>
      </c>
      <c r="BD484" s="101"/>
      <c r="BE484" s="101"/>
      <c r="BF484" s="101"/>
      <c r="BG484" s="101"/>
      <c r="BH484" s="101"/>
      <c r="BI484" s="100" t="str">
        <f>IFERROR(__xludf.DUMMYFUNCTION("IF(OR(REGEXMATCH(I484,""Peraturan Walikota""),REGEXMATCH(I484,""Peraturan Bupati""),REGEXMATCH(I484,""PERATURAN BUPATI""),REGEXMATCH(I484,""PERATURAN WALIKOTA"")),""Ada"",""Tidak Ada"")"),"Ada")</f>
        <v>Ada</v>
      </c>
      <c r="BJ484" s="98" t="str">
        <f t="shared" si="79"/>
        <v>Ada</v>
      </c>
      <c r="BK484" s="96" t="str">
        <f t="shared" si="80"/>
        <v>Ada</v>
      </c>
      <c r="BL484" s="98" t="str">
        <f t="shared" si="33"/>
        <v>Tidak Lengkap</v>
      </c>
      <c r="BM484" s="98" t="str">
        <f t="shared" si="34"/>
        <v>Tidak Lengkap</v>
      </c>
    </row>
    <row r="485">
      <c r="A485" s="96" t="s">
        <v>101</v>
      </c>
      <c r="B485" s="97">
        <v>478.0</v>
      </c>
      <c r="C485" s="112" t="s">
        <v>4291</v>
      </c>
      <c r="D485" s="96"/>
      <c r="E485" s="96"/>
      <c r="F485" s="96"/>
      <c r="G485" s="96"/>
      <c r="H485" s="96"/>
      <c r="I485" s="96" t="s">
        <v>4292</v>
      </c>
      <c r="J485" s="97">
        <v>2023.0</v>
      </c>
      <c r="K485" s="97"/>
      <c r="L485" s="96"/>
      <c r="M485" s="96"/>
      <c r="N485" s="96"/>
      <c r="O485" s="96"/>
      <c r="P485" s="96"/>
      <c r="Q485" s="96"/>
      <c r="R485" s="96"/>
      <c r="S485" s="96"/>
      <c r="T485" s="96"/>
      <c r="U485" s="96"/>
      <c r="V485" s="96"/>
      <c r="W485" s="96"/>
      <c r="X485" s="96"/>
      <c r="Y485" s="96"/>
      <c r="Z485" s="96"/>
      <c r="AA485" s="96"/>
      <c r="AB485" s="96"/>
      <c r="AC485" s="96"/>
      <c r="AD485" s="96"/>
      <c r="AE485" s="96"/>
      <c r="AF485" s="96"/>
      <c r="AG485" s="96"/>
      <c r="AH485" s="96"/>
      <c r="AI485" s="96"/>
      <c r="AJ485" s="96"/>
      <c r="AK485" s="96"/>
      <c r="AL485" s="96"/>
      <c r="AM485" s="96"/>
      <c r="AN485" s="98"/>
      <c r="AO485" s="96"/>
      <c r="AP485" s="96"/>
      <c r="AQ485" s="96"/>
      <c r="AR485" s="105"/>
      <c r="AS485" s="114"/>
      <c r="AT485" s="98"/>
      <c r="AU485" s="98"/>
      <c r="AV485" s="98"/>
      <c r="AW485" s="98"/>
      <c r="AX485" s="98"/>
      <c r="AY485" s="98"/>
      <c r="AZ485" s="98"/>
      <c r="BA485" s="96"/>
      <c r="BB485" s="96"/>
      <c r="BC485" s="100">
        <f t="shared" si="78"/>
        <v>0</v>
      </c>
      <c r="BD485" s="101"/>
      <c r="BE485" s="101"/>
      <c r="BF485" s="101"/>
      <c r="BG485" s="101"/>
      <c r="BH485" s="101"/>
      <c r="BI485" s="100" t="str">
        <f>IFERROR(__xludf.DUMMYFUNCTION("IF(OR(REGEXMATCH(I485,""Peraturan Walikota""),REGEXMATCH(I485,""Peraturan Bupati""),REGEXMATCH(I485,""PERATURAN BUPATI""),REGEXMATCH(I485,""PERATURAN WALIKOTA"")),""Ada"",""Tidak Ada"")"),"Ada")</f>
        <v>Ada</v>
      </c>
      <c r="BJ485" s="98"/>
      <c r="BK485" s="96"/>
      <c r="BL485" s="98" t="str">
        <f t="shared" si="33"/>
        <v>Tidak Lengkap</v>
      </c>
      <c r="BM485" s="98" t="str">
        <f t="shared" si="34"/>
        <v>Tidak Lengkap</v>
      </c>
    </row>
    <row r="486">
      <c r="A486" s="96" t="s">
        <v>101</v>
      </c>
      <c r="B486" s="97">
        <v>479.0</v>
      </c>
      <c r="C486" s="96" t="s">
        <v>4293</v>
      </c>
      <c r="D486" s="96"/>
      <c r="E486" s="96"/>
      <c r="F486" s="96"/>
      <c r="G486" s="96"/>
      <c r="H486" s="96" t="s">
        <v>1000</v>
      </c>
      <c r="I486" s="96"/>
      <c r="J486" s="97"/>
      <c r="K486" s="97"/>
      <c r="L486" s="96"/>
      <c r="M486" s="96"/>
      <c r="N486" s="96"/>
      <c r="O486" s="96"/>
      <c r="P486" s="96"/>
      <c r="Q486" s="96"/>
      <c r="R486" s="96"/>
      <c r="S486" s="96"/>
      <c r="T486" s="96"/>
      <c r="U486" s="96"/>
      <c r="V486" s="96"/>
      <c r="W486" s="96"/>
      <c r="X486" s="96"/>
      <c r="Y486" s="96"/>
      <c r="Z486" s="96"/>
      <c r="AA486" s="96"/>
      <c r="AB486" s="96"/>
      <c r="AC486" s="96"/>
      <c r="AD486" s="96"/>
      <c r="AE486" s="96"/>
      <c r="AF486" s="96"/>
      <c r="AG486" s="96"/>
      <c r="AH486" s="96"/>
      <c r="AI486" s="96"/>
      <c r="AJ486" s="96"/>
      <c r="AK486" s="96"/>
      <c r="AL486" s="96"/>
      <c r="AM486" s="96"/>
      <c r="AN486" s="98"/>
      <c r="AO486" s="96"/>
      <c r="AP486" s="96"/>
      <c r="AQ486" s="96"/>
      <c r="AR486" s="105"/>
      <c r="AS486" s="114"/>
      <c r="AT486" s="98"/>
      <c r="AU486" s="98"/>
      <c r="AV486" s="98"/>
      <c r="AW486" s="98"/>
      <c r="AX486" s="98"/>
      <c r="AY486" s="98"/>
      <c r="AZ486" s="98"/>
      <c r="BA486" s="96"/>
      <c r="BB486" s="96"/>
      <c r="BC486" s="100"/>
      <c r="BD486" s="101"/>
      <c r="BE486" s="101"/>
      <c r="BF486" s="101"/>
      <c r="BG486" s="101"/>
      <c r="BH486" s="101"/>
      <c r="BI486" s="100" t="str">
        <f>IFERROR(__xludf.DUMMYFUNCTION("IF(OR(REGEXMATCH(I486,""Peraturan Walikota""),REGEXMATCH(I486,""Peraturan Bupati""),REGEXMATCH(I486,""PERATURAN BUPATI""),REGEXMATCH(I486,""PERATURAN WALIKOTA"")),""Ada"",""Tidak Ada"")"),"Tidak Ada")</f>
        <v>Tidak Ada</v>
      </c>
      <c r="BJ486" s="98"/>
      <c r="BK486" s="96"/>
      <c r="BL486" s="98" t="str">
        <f t="shared" si="33"/>
        <v>Tidak Lengkap</v>
      </c>
      <c r="BM486" s="98" t="str">
        <f t="shared" si="34"/>
        <v>Tidak Lengkap</v>
      </c>
    </row>
    <row r="487">
      <c r="A487" s="96" t="s">
        <v>101</v>
      </c>
      <c r="B487" s="97">
        <v>480.0</v>
      </c>
      <c r="C487" s="96" t="s">
        <v>4294</v>
      </c>
      <c r="D487" s="96"/>
      <c r="E487" s="96"/>
      <c r="F487" s="96"/>
      <c r="G487" s="96"/>
      <c r="H487" s="96" t="s">
        <v>1000</v>
      </c>
      <c r="I487" s="96"/>
      <c r="J487" s="97"/>
      <c r="K487" s="97"/>
      <c r="L487" s="96"/>
      <c r="M487" s="96"/>
      <c r="N487" s="96"/>
      <c r="O487" s="96"/>
      <c r="P487" s="96"/>
      <c r="Q487" s="96"/>
      <c r="R487" s="96"/>
      <c r="S487" s="96"/>
      <c r="T487" s="96"/>
      <c r="U487" s="96"/>
      <c r="V487" s="96"/>
      <c r="W487" s="96"/>
      <c r="X487" s="96"/>
      <c r="Y487" s="96"/>
      <c r="Z487" s="96"/>
      <c r="AA487" s="96"/>
      <c r="AB487" s="96"/>
      <c r="AC487" s="96"/>
      <c r="AD487" s="96"/>
      <c r="AE487" s="96"/>
      <c r="AF487" s="96"/>
      <c r="AG487" s="96"/>
      <c r="AH487" s="96"/>
      <c r="AI487" s="96"/>
      <c r="AJ487" s="96"/>
      <c r="AK487" s="96"/>
      <c r="AL487" s="96"/>
      <c r="AM487" s="96"/>
      <c r="AN487" s="98"/>
      <c r="AO487" s="96"/>
      <c r="AP487" s="96"/>
      <c r="AQ487" s="96"/>
      <c r="AR487" s="105"/>
      <c r="AS487" s="114"/>
      <c r="AT487" s="98"/>
      <c r="AU487" s="98"/>
      <c r="AV487" s="98"/>
      <c r="AW487" s="98"/>
      <c r="AX487" s="98"/>
      <c r="AY487" s="98"/>
      <c r="AZ487" s="98"/>
      <c r="BA487" s="96"/>
      <c r="BB487" s="96"/>
      <c r="BC487" s="100"/>
      <c r="BD487" s="101"/>
      <c r="BE487" s="101"/>
      <c r="BF487" s="101"/>
      <c r="BG487" s="101"/>
      <c r="BH487" s="101"/>
      <c r="BI487" s="100" t="str">
        <f>IFERROR(__xludf.DUMMYFUNCTION("IF(OR(REGEXMATCH(I487,""Peraturan Walikota""),REGEXMATCH(I487,""Peraturan Bupati""),REGEXMATCH(I487,""PERATURAN BUPATI""),REGEXMATCH(I487,""PERATURAN WALIKOTA"")),""Ada"",""Tidak Ada"")"),"Tidak Ada")</f>
        <v>Tidak Ada</v>
      </c>
      <c r="BJ487" s="98"/>
      <c r="BK487" s="96"/>
      <c r="BL487" s="98" t="str">
        <f t="shared" si="33"/>
        <v>Tidak Lengkap</v>
      </c>
      <c r="BM487" s="98" t="str">
        <f t="shared" si="34"/>
        <v>Tidak Lengkap</v>
      </c>
    </row>
    <row r="488">
      <c r="A488" s="96" t="s">
        <v>101</v>
      </c>
      <c r="B488" s="97">
        <v>481.0</v>
      </c>
      <c r="C488" s="96" t="s">
        <v>4295</v>
      </c>
      <c r="D488" s="96"/>
      <c r="E488" s="96"/>
      <c r="F488" s="96"/>
      <c r="G488" s="96"/>
      <c r="H488" s="96" t="s">
        <v>1000</v>
      </c>
      <c r="I488" s="96"/>
      <c r="J488" s="97"/>
      <c r="K488" s="97"/>
      <c r="L488" s="96"/>
      <c r="M488" s="96"/>
      <c r="N488" s="96"/>
      <c r="O488" s="96"/>
      <c r="P488" s="96"/>
      <c r="Q488" s="96"/>
      <c r="R488" s="96"/>
      <c r="S488" s="96"/>
      <c r="T488" s="96"/>
      <c r="U488" s="96"/>
      <c r="V488" s="96"/>
      <c r="W488" s="96"/>
      <c r="X488" s="96"/>
      <c r="Y488" s="96"/>
      <c r="Z488" s="96"/>
      <c r="AA488" s="96"/>
      <c r="AB488" s="96"/>
      <c r="AC488" s="96"/>
      <c r="AD488" s="96"/>
      <c r="AE488" s="96"/>
      <c r="AF488" s="96"/>
      <c r="AG488" s="96"/>
      <c r="AH488" s="96"/>
      <c r="AI488" s="96"/>
      <c r="AJ488" s="96"/>
      <c r="AK488" s="96"/>
      <c r="AL488" s="96"/>
      <c r="AM488" s="96"/>
      <c r="AN488" s="98"/>
      <c r="AO488" s="96"/>
      <c r="AP488" s="96"/>
      <c r="AQ488" s="96"/>
      <c r="AR488" s="105"/>
      <c r="AS488" s="114"/>
      <c r="AT488" s="98"/>
      <c r="AU488" s="98"/>
      <c r="AV488" s="98"/>
      <c r="AW488" s="98"/>
      <c r="AX488" s="98"/>
      <c r="AY488" s="98"/>
      <c r="AZ488" s="98"/>
      <c r="BA488" s="96"/>
      <c r="BB488" s="96"/>
      <c r="BC488" s="100"/>
      <c r="BD488" s="101"/>
      <c r="BE488" s="101"/>
      <c r="BF488" s="101"/>
      <c r="BG488" s="101"/>
      <c r="BH488" s="101"/>
      <c r="BI488" s="100" t="str">
        <f>IFERROR(__xludf.DUMMYFUNCTION("IF(OR(REGEXMATCH(I488,""Peraturan Walikota""),REGEXMATCH(I488,""Peraturan Bupati""),REGEXMATCH(I488,""PERATURAN BUPATI""),REGEXMATCH(I488,""PERATURAN WALIKOTA"")),""Ada"",""Tidak Ada"")"),"Tidak Ada")</f>
        <v>Tidak Ada</v>
      </c>
      <c r="BJ488" s="98"/>
      <c r="BK488" s="96"/>
      <c r="BL488" s="98" t="str">
        <f t="shared" si="33"/>
        <v>Tidak Lengkap</v>
      </c>
      <c r="BM488" s="98" t="str">
        <f t="shared" si="34"/>
        <v>Tidak Lengkap</v>
      </c>
    </row>
    <row r="489">
      <c r="A489" s="96" t="s">
        <v>101</v>
      </c>
      <c r="B489" s="97">
        <v>482.0</v>
      </c>
      <c r="C489" s="112" t="s">
        <v>4296</v>
      </c>
      <c r="D489" s="96"/>
      <c r="E489" s="96"/>
      <c r="F489" s="96"/>
      <c r="G489" s="96"/>
      <c r="H489" s="96"/>
      <c r="I489" s="96" t="s">
        <v>4297</v>
      </c>
      <c r="J489" s="97">
        <v>2025.0</v>
      </c>
      <c r="K489" s="97"/>
      <c r="L489" s="96"/>
      <c r="M489" s="96"/>
      <c r="N489" s="96"/>
      <c r="O489" s="96"/>
      <c r="P489" s="96"/>
      <c r="Q489" s="96"/>
      <c r="R489" s="96"/>
      <c r="S489" s="96"/>
      <c r="T489" s="96"/>
      <c r="U489" s="96"/>
      <c r="V489" s="96"/>
      <c r="W489" s="96"/>
      <c r="X489" s="96"/>
      <c r="Y489" s="96"/>
      <c r="Z489" s="96"/>
      <c r="AA489" s="96"/>
      <c r="AB489" s="96"/>
      <c r="AC489" s="96"/>
      <c r="AD489" s="96"/>
      <c r="AE489" s="96"/>
      <c r="AF489" s="96"/>
      <c r="AG489" s="96"/>
      <c r="AH489" s="96"/>
      <c r="AI489" s="96"/>
      <c r="AJ489" s="96"/>
      <c r="AK489" s="96"/>
      <c r="AL489" s="96"/>
      <c r="AM489" s="96"/>
      <c r="AN489" s="98"/>
      <c r="AO489" s="96"/>
      <c r="AP489" s="96"/>
      <c r="AQ489" s="96"/>
      <c r="AR489" s="105"/>
      <c r="AS489" s="114"/>
      <c r="AT489" s="98"/>
      <c r="AU489" s="98"/>
      <c r="AV489" s="98"/>
      <c r="AW489" s="98"/>
      <c r="AX489" s="98"/>
      <c r="AY489" s="98"/>
      <c r="AZ489" s="98"/>
      <c r="BA489" s="96"/>
      <c r="BB489" s="96"/>
      <c r="BC489" s="100">
        <f t="shared" ref="BC489:BC493" si="81">COUNTIF(AC489:AM489,"Sudah")</f>
        <v>0</v>
      </c>
      <c r="BD489" s="101"/>
      <c r="BE489" s="101"/>
      <c r="BF489" s="101"/>
      <c r="BG489" s="101"/>
      <c r="BH489" s="101"/>
      <c r="BI489" s="100" t="str">
        <f>IFERROR(__xludf.DUMMYFUNCTION("IF(OR(REGEXMATCH(I489,""Peraturan Walikota""),REGEXMATCH(I489,""Peraturan Bupati""),REGEXMATCH(I489,""PERATURAN BUPATI""),REGEXMATCH(I489,""PERATURAN WALIKOTA"")),""Ada"",""Tidak Ada"")"),"Ada")</f>
        <v>Ada</v>
      </c>
      <c r="BJ489" s="98"/>
      <c r="BK489" s="96"/>
      <c r="BL489" s="98" t="str">
        <f t="shared" si="33"/>
        <v>Tidak Lengkap</v>
      </c>
      <c r="BM489" s="98" t="str">
        <f t="shared" si="34"/>
        <v>Tidak Lengkap</v>
      </c>
    </row>
    <row r="490">
      <c r="A490" s="96" t="s">
        <v>103</v>
      </c>
      <c r="B490" s="97">
        <v>483.0</v>
      </c>
      <c r="C490" s="96" t="s">
        <v>4298</v>
      </c>
      <c r="D490" s="96" t="s">
        <v>4299</v>
      </c>
      <c r="E490" s="96" t="s">
        <v>4300</v>
      </c>
      <c r="F490" s="104"/>
      <c r="G490" s="96" t="s">
        <v>4301</v>
      </c>
      <c r="H490" s="96" t="s">
        <v>11</v>
      </c>
      <c r="I490" s="96" t="s">
        <v>4302</v>
      </c>
      <c r="J490" s="97">
        <v>2022.0</v>
      </c>
      <c r="K490" s="97" t="s">
        <v>223</v>
      </c>
      <c r="L490" s="96" t="s">
        <v>4303</v>
      </c>
      <c r="M490" s="103" t="s">
        <v>4304</v>
      </c>
      <c r="N490" s="96" t="s">
        <v>4305</v>
      </c>
      <c r="O490" s="96" t="s">
        <v>253</v>
      </c>
      <c r="P490" s="96" t="s">
        <v>647</v>
      </c>
      <c r="Q490" s="96" t="s">
        <v>4306</v>
      </c>
      <c r="R490" s="96" t="s">
        <v>21</v>
      </c>
      <c r="S490" s="96" t="s">
        <v>21</v>
      </c>
      <c r="T490" s="96" t="s">
        <v>21</v>
      </c>
      <c r="U490" s="96" t="s">
        <v>9</v>
      </c>
      <c r="V490" s="96" t="s">
        <v>9</v>
      </c>
      <c r="W490" s="96" t="s">
        <v>9</v>
      </c>
      <c r="X490" s="96" t="s">
        <v>21</v>
      </c>
      <c r="Y490" s="96" t="s">
        <v>9</v>
      </c>
      <c r="Z490" s="96" t="s">
        <v>9</v>
      </c>
      <c r="AA490" s="96" t="s">
        <v>21</v>
      </c>
      <c r="AB490" s="96" t="s">
        <v>21</v>
      </c>
      <c r="AC490" s="96" t="s">
        <v>228</v>
      </c>
      <c r="AD490" s="96" t="s">
        <v>228</v>
      </c>
      <c r="AE490" s="96" t="s">
        <v>228</v>
      </c>
      <c r="AF490" s="96" t="s">
        <v>228</v>
      </c>
      <c r="AG490" s="96" t="s">
        <v>229</v>
      </c>
      <c r="AH490" s="96" t="s">
        <v>228</v>
      </c>
      <c r="AI490" s="96" t="s">
        <v>229</v>
      </c>
      <c r="AJ490" s="96" t="s">
        <v>229</v>
      </c>
      <c r="AK490" s="96" t="s">
        <v>229</v>
      </c>
      <c r="AL490" s="96" t="s">
        <v>228</v>
      </c>
      <c r="AM490" s="96" t="s">
        <v>229</v>
      </c>
      <c r="AN490" s="96" t="s">
        <v>4307</v>
      </c>
      <c r="AO490" s="96" t="s">
        <v>4308</v>
      </c>
      <c r="AP490" s="96" t="s">
        <v>4309</v>
      </c>
      <c r="AQ490" s="98"/>
      <c r="AR490" s="98"/>
      <c r="AS490" s="98"/>
      <c r="AT490" s="98"/>
      <c r="AU490" s="98"/>
      <c r="AV490" s="98"/>
      <c r="AW490" s="96" t="s">
        <v>231</v>
      </c>
      <c r="AX490" s="98"/>
      <c r="AY490" s="98"/>
      <c r="AZ490" s="105"/>
      <c r="BA490" s="96" t="s">
        <v>4310</v>
      </c>
      <c r="BB490" s="96" t="s">
        <v>4311</v>
      </c>
      <c r="BC490" s="100">
        <f t="shared" si="81"/>
        <v>6</v>
      </c>
      <c r="BD490" s="106" t="s">
        <v>362</v>
      </c>
      <c r="BE490" s="106" t="s">
        <v>321</v>
      </c>
      <c r="BF490" s="106" t="s">
        <v>320</v>
      </c>
      <c r="BG490" s="106" t="s">
        <v>361</v>
      </c>
      <c r="BH490" s="106" t="s">
        <v>361</v>
      </c>
      <c r="BI490" s="100" t="str">
        <f>IFERROR(__xludf.DUMMYFUNCTION("IF(OR(REGEXMATCH(I490,""Peraturan Walikota""),REGEXMATCH(I490,""Peraturan Bupati""),REGEXMATCH(I490,""PERATURAN BUPATI""),REGEXMATCH(I490,""PERATURAN WALIKOTA"")),""Ada"",""Tidak Ada"")"),"Ada")</f>
        <v>Ada</v>
      </c>
      <c r="BJ490" s="98" t="str">
        <f t="shared" ref="BJ490:BJ492" si="82">IF(O490 = "Belum Punya", "Tidak Ada", IF(O490 = "", "Tidak Menjawab", "Ada"))</f>
        <v>Ada</v>
      </c>
      <c r="BK490" s="96" t="str">
        <f t="shared" ref="BK490:BK492" si="83">IF(P490 = "Tidak Punya", "Tidak Ada", IF(P490 = "", "Tidak Menjawab", "Ada"))</f>
        <v>Tidak Ada</v>
      </c>
      <c r="BL490" s="98" t="str">
        <f t="shared" si="33"/>
        <v>Tidak Lengkap</v>
      </c>
      <c r="BM490" s="98" t="str">
        <f t="shared" si="34"/>
        <v>Tidak Lengkap</v>
      </c>
    </row>
    <row r="491">
      <c r="A491" s="96" t="s">
        <v>103</v>
      </c>
      <c r="B491" s="97">
        <v>484.0</v>
      </c>
      <c r="C491" s="96" t="s">
        <v>4312</v>
      </c>
      <c r="D491" s="96" t="s">
        <v>4313</v>
      </c>
      <c r="E491" s="96" t="s">
        <v>4314</v>
      </c>
      <c r="F491" s="96">
        <v>8.1330699461E10</v>
      </c>
      <c r="G491" s="96">
        <v>8.1330699461E10</v>
      </c>
      <c r="H491" s="96" t="s">
        <v>11</v>
      </c>
      <c r="I491" s="96" t="s">
        <v>4315</v>
      </c>
      <c r="J491" s="97">
        <v>2021.0</v>
      </c>
      <c r="K491" s="97" t="s">
        <v>223</v>
      </c>
      <c r="L491" s="96">
        <v>8.1330699461E10</v>
      </c>
      <c r="M491" s="96" t="s">
        <v>4316</v>
      </c>
      <c r="N491" s="96" t="s">
        <v>669</v>
      </c>
      <c r="O491" s="96" t="s">
        <v>226</v>
      </c>
      <c r="P491" s="96" t="s">
        <v>287</v>
      </c>
      <c r="Q491" s="96"/>
      <c r="R491" s="96" t="s">
        <v>9</v>
      </c>
      <c r="S491" s="96" t="s">
        <v>21</v>
      </c>
      <c r="T491" s="96" t="s">
        <v>9</v>
      </c>
      <c r="U491" s="96" t="s">
        <v>9</v>
      </c>
      <c r="V491" s="96" t="s">
        <v>9</v>
      </c>
      <c r="W491" s="96" t="s">
        <v>21</v>
      </c>
      <c r="X491" s="96" t="s">
        <v>9</v>
      </c>
      <c r="Y491" s="96" t="s">
        <v>21</v>
      </c>
      <c r="Z491" s="96" t="s">
        <v>9</v>
      </c>
      <c r="AA491" s="96" t="s">
        <v>21</v>
      </c>
      <c r="AB491" s="96" t="s">
        <v>9</v>
      </c>
      <c r="AC491" s="96" t="s">
        <v>228</v>
      </c>
      <c r="AD491" s="96" t="s">
        <v>228</v>
      </c>
      <c r="AE491" s="96" t="s">
        <v>228</v>
      </c>
      <c r="AF491" s="96" t="s">
        <v>228</v>
      </c>
      <c r="AG491" s="96" t="s">
        <v>228</v>
      </c>
      <c r="AH491" s="96" t="s">
        <v>229</v>
      </c>
      <c r="AI491" s="96" t="s">
        <v>229</v>
      </c>
      <c r="AJ491" s="96" t="s">
        <v>228</v>
      </c>
      <c r="AK491" s="96" t="s">
        <v>229</v>
      </c>
      <c r="AL491" s="96" t="s">
        <v>228</v>
      </c>
      <c r="AM491" s="96" t="s">
        <v>228</v>
      </c>
      <c r="AN491" s="96"/>
      <c r="AO491" s="96" t="s">
        <v>1872</v>
      </c>
      <c r="AP491" s="96" t="s">
        <v>4317</v>
      </c>
      <c r="AQ491" s="96"/>
      <c r="AR491" s="105"/>
      <c r="AS491" s="105"/>
      <c r="AT491" s="98"/>
      <c r="AU491" s="98"/>
      <c r="AV491" s="96" t="s">
        <v>231</v>
      </c>
      <c r="AW491" s="96"/>
      <c r="AX491" s="98"/>
      <c r="AY491" s="98"/>
      <c r="AZ491" s="105"/>
      <c r="BA491" s="96" t="s">
        <v>4318</v>
      </c>
      <c r="BB491" s="96" t="s">
        <v>4319</v>
      </c>
      <c r="BC491" s="100">
        <f t="shared" si="81"/>
        <v>8</v>
      </c>
      <c r="BD491" s="106"/>
      <c r="BE491" s="101"/>
      <c r="BF491" s="101"/>
      <c r="BG491" s="101"/>
      <c r="BH491" s="101"/>
      <c r="BI491" s="100" t="str">
        <f>IFERROR(__xludf.DUMMYFUNCTION("IF(OR(REGEXMATCH(I491,""Peraturan Walikota""),REGEXMATCH(I491,""Peraturan Bupati""),REGEXMATCH(I491,""PERATURAN BUPATI""),REGEXMATCH(I491,""PERATURAN WALIKOTA"")),""Ada"",""Tidak Ada"")"),"Ada")</f>
        <v>Ada</v>
      </c>
      <c r="BJ491" s="98" t="str">
        <f t="shared" si="82"/>
        <v>Ada</v>
      </c>
      <c r="BK491" s="96" t="str">
        <f t="shared" si="83"/>
        <v>Tidak Ada</v>
      </c>
      <c r="BL491" s="98" t="str">
        <f t="shared" si="33"/>
        <v>Tidak Lengkap</v>
      </c>
      <c r="BM491" s="98" t="str">
        <f t="shared" si="34"/>
        <v>Tidak Lengkap</v>
      </c>
    </row>
    <row r="492">
      <c r="A492" s="96" t="s">
        <v>103</v>
      </c>
      <c r="B492" s="97">
        <v>485.0</v>
      </c>
      <c r="C492" s="96" t="s">
        <v>4320</v>
      </c>
      <c r="D492" s="96" t="s">
        <v>4321</v>
      </c>
      <c r="E492" s="96" t="s">
        <v>4322</v>
      </c>
      <c r="F492" s="102" t="s">
        <v>4323</v>
      </c>
      <c r="G492" s="102" t="s">
        <v>4323</v>
      </c>
      <c r="H492" s="96" t="s">
        <v>11</v>
      </c>
      <c r="I492" s="96" t="s">
        <v>4324</v>
      </c>
      <c r="J492" s="97">
        <v>2022.0</v>
      </c>
      <c r="K492" s="97" t="s">
        <v>223</v>
      </c>
      <c r="L492" s="102" t="s">
        <v>4323</v>
      </c>
      <c r="M492" s="103" t="s">
        <v>4325</v>
      </c>
      <c r="N492" s="96" t="s">
        <v>368</v>
      </c>
      <c r="O492" s="96" t="s">
        <v>591</v>
      </c>
      <c r="P492" s="96" t="s">
        <v>314</v>
      </c>
      <c r="Q492" s="96" t="s">
        <v>4326</v>
      </c>
      <c r="R492" s="96" t="s">
        <v>21</v>
      </c>
      <c r="S492" s="96" t="s">
        <v>21</v>
      </c>
      <c r="T492" s="96" t="s">
        <v>21</v>
      </c>
      <c r="U492" s="96" t="s">
        <v>9</v>
      </c>
      <c r="V492" s="96" t="s">
        <v>21</v>
      </c>
      <c r="W492" s="96" t="s">
        <v>21</v>
      </c>
      <c r="X492" s="96" t="s">
        <v>21</v>
      </c>
      <c r="Y492" s="96" t="s">
        <v>21</v>
      </c>
      <c r="Z492" s="96" t="s">
        <v>9</v>
      </c>
      <c r="AA492" s="96" t="s">
        <v>9</v>
      </c>
      <c r="AB492" s="96" t="s">
        <v>21</v>
      </c>
      <c r="AC492" s="96" t="s">
        <v>228</v>
      </c>
      <c r="AD492" s="96" t="s">
        <v>228</v>
      </c>
      <c r="AE492" s="96" t="s">
        <v>228</v>
      </c>
      <c r="AF492" s="96" t="s">
        <v>228</v>
      </c>
      <c r="AG492" s="96" t="s">
        <v>229</v>
      </c>
      <c r="AH492" s="96" t="s">
        <v>228</v>
      </c>
      <c r="AI492" s="96" t="s">
        <v>228</v>
      </c>
      <c r="AJ492" s="96" t="s">
        <v>228</v>
      </c>
      <c r="AK492" s="96" t="s">
        <v>229</v>
      </c>
      <c r="AL492" s="96" t="s">
        <v>229</v>
      </c>
      <c r="AM492" s="96" t="s">
        <v>228</v>
      </c>
      <c r="AN492" s="96" t="s">
        <v>4327</v>
      </c>
      <c r="AO492" s="96" t="s">
        <v>911</v>
      </c>
      <c r="AP492" s="96" t="s">
        <v>371</v>
      </c>
      <c r="AQ492" s="98"/>
      <c r="AR492" s="98"/>
      <c r="AS492" s="98"/>
      <c r="AT492" s="98"/>
      <c r="AU492" s="98"/>
      <c r="AV492" s="98"/>
      <c r="AW492" s="96" t="s">
        <v>231</v>
      </c>
      <c r="AX492" s="98"/>
      <c r="AY492" s="98"/>
      <c r="AZ492" s="105"/>
      <c r="BA492" s="96" t="s">
        <v>4328</v>
      </c>
      <c r="BB492" s="96" t="s">
        <v>4329</v>
      </c>
      <c r="BC492" s="100">
        <f t="shared" si="81"/>
        <v>8</v>
      </c>
      <c r="BD492" s="106" t="s">
        <v>320</v>
      </c>
      <c r="BE492" s="101"/>
      <c r="BF492" s="101"/>
      <c r="BG492" s="101"/>
      <c r="BH492" s="101"/>
      <c r="BI492" s="100" t="str">
        <f>IFERROR(__xludf.DUMMYFUNCTION("IF(OR(REGEXMATCH(I492,""Peraturan Walikota""),REGEXMATCH(I492,""Peraturan Bupati""),REGEXMATCH(I492,""PERATURAN BUPATI""),REGEXMATCH(I492,""PERATURAN WALIKOTA"")),""Ada"",""Tidak Ada"")"),"Ada")</f>
        <v>Ada</v>
      </c>
      <c r="BJ492" s="98" t="str">
        <f t="shared" si="82"/>
        <v>Ada</v>
      </c>
      <c r="BK492" s="96" t="str">
        <f t="shared" si="83"/>
        <v>Ada</v>
      </c>
      <c r="BL492" s="98" t="str">
        <f t="shared" si="33"/>
        <v>Tidak Lengkap</v>
      </c>
      <c r="BM492" s="98" t="str">
        <f t="shared" si="34"/>
        <v>Tidak Lengkap</v>
      </c>
    </row>
    <row r="493">
      <c r="A493" s="96" t="s">
        <v>103</v>
      </c>
      <c r="B493" s="97">
        <v>486.0</v>
      </c>
      <c r="C493" s="96" t="s">
        <v>4330</v>
      </c>
      <c r="D493" s="96"/>
      <c r="E493" s="96"/>
      <c r="F493" s="96"/>
      <c r="G493" s="96"/>
      <c r="H493" s="96"/>
      <c r="I493" s="96" t="s">
        <v>4331</v>
      </c>
      <c r="J493" s="97">
        <v>2021.0</v>
      </c>
      <c r="K493" s="97" t="s">
        <v>387</v>
      </c>
      <c r="L493" s="96"/>
      <c r="M493" s="96"/>
      <c r="N493" s="96"/>
      <c r="O493" s="96"/>
      <c r="P493" s="96"/>
      <c r="Q493" s="96"/>
      <c r="R493" s="96"/>
      <c r="S493" s="96"/>
      <c r="T493" s="96"/>
      <c r="U493" s="96"/>
      <c r="V493" s="96"/>
      <c r="W493" s="96"/>
      <c r="X493" s="96"/>
      <c r="Y493" s="96"/>
      <c r="Z493" s="96"/>
      <c r="AA493" s="96"/>
      <c r="AB493" s="96"/>
      <c r="AC493" s="96"/>
      <c r="AD493" s="96"/>
      <c r="AE493" s="96"/>
      <c r="AF493" s="96"/>
      <c r="AG493" s="96"/>
      <c r="AH493" s="96"/>
      <c r="AI493" s="96"/>
      <c r="AJ493" s="96"/>
      <c r="AK493" s="96"/>
      <c r="AL493" s="96"/>
      <c r="AM493" s="96"/>
      <c r="AN493" s="96"/>
      <c r="AO493" s="96"/>
      <c r="AP493" s="96"/>
      <c r="AQ493" s="98"/>
      <c r="AR493" s="98"/>
      <c r="AS493" s="98"/>
      <c r="AT493" s="98"/>
      <c r="AU493" s="98"/>
      <c r="AV493" s="98"/>
      <c r="AW493" s="96"/>
      <c r="AX493" s="98"/>
      <c r="AY493" s="98"/>
      <c r="AZ493" s="105"/>
      <c r="BA493" s="96"/>
      <c r="BB493" s="96"/>
      <c r="BC493" s="100">
        <f t="shared" si="81"/>
        <v>0</v>
      </c>
      <c r="BD493" s="106"/>
      <c r="BE493" s="101"/>
      <c r="BF493" s="101"/>
      <c r="BG493" s="101"/>
      <c r="BH493" s="101"/>
      <c r="BI493" s="100" t="str">
        <f>IFERROR(__xludf.DUMMYFUNCTION("IF(OR(REGEXMATCH(I493,""Peraturan Walikota""),REGEXMATCH(I493,""Peraturan Bupati""),REGEXMATCH(I493,""PERATURAN BUPATI""),REGEXMATCH(I493,""PERATURAN WALIKOTA"")),""Ada"",""Tidak Ada"")"),"Ada")</f>
        <v>Ada</v>
      </c>
      <c r="BJ493" s="98"/>
      <c r="BK493" s="96"/>
      <c r="BL493" s="98" t="str">
        <f t="shared" si="33"/>
        <v>Tidak Lengkap</v>
      </c>
      <c r="BM493" s="98" t="str">
        <f t="shared" si="34"/>
        <v>Tidak Lengkap</v>
      </c>
    </row>
    <row r="494">
      <c r="A494" s="96" t="s">
        <v>103</v>
      </c>
      <c r="B494" s="97">
        <v>487.0</v>
      </c>
      <c r="C494" s="96" t="s">
        <v>4332</v>
      </c>
      <c r="D494" s="96"/>
      <c r="E494" s="96"/>
      <c r="F494" s="96"/>
      <c r="G494" s="96"/>
      <c r="H494" s="96"/>
      <c r="I494" s="96"/>
      <c r="J494" s="97"/>
      <c r="K494" s="97"/>
      <c r="L494" s="96"/>
      <c r="M494" s="96"/>
      <c r="N494" s="96"/>
      <c r="O494" s="96"/>
      <c r="P494" s="96"/>
      <c r="Q494" s="96"/>
      <c r="R494" s="96"/>
      <c r="S494" s="96"/>
      <c r="T494" s="96"/>
      <c r="U494" s="96"/>
      <c r="V494" s="96"/>
      <c r="W494" s="96"/>
      <c r="X494" s="96"/>
      <c r="Y494" s="96"/>
      <c r="Z494" s="96"/>
      <c r="AA494" s="96"/>
      <c r="AB494" s="96"/>
      <c r="AC494" s="96"/>
      <c r="AD494" s="96"/>
      <c r="AE494" s="96"/>
      <c r="AF494" s="96"/>
      <c r="AG494" s="96"/>
      <c r="AH494" s="96"/>
      <c r="AI494" s="96"/>
      <c r="AJ494" s="96"/>
      <c r="AK494" s="96"/>
      <c r="AL494" s="96"/>
      <c r="AM494" s="96"/>
      <c r="AN494" s="96"/>
      <c r="AO494" s="96"/>
      <c r="AP494" s="96"/>
      <c r="AQ494" s="98"/>
      <c r="AR494" s="98"/>
      <c r="AS494" s="98"/>
      <c r="AT494" s="98"/>
      <c r="AU494" s="98"/>
      <c r="AV494" s="98"/>
      <c r="AW494" s="96"/>
      <c r="AX494" s="98"/>
      <c r="AY494" s="98"/>
      <c r="AZ494" s="105"/>
      <c r="BA494" s="96"/>
      <c r="BB494" s="96"/>
      <c r="BC494" s="100"/>
      <c r="BD494" s="106"/>
      <c r="BE494" s="101"/>
      <c r="BF494" s="101"/>
      <c r="BG494" s="101"/>
      <c r="BH494" s="101"/>
      <c r="BI494" s="100" t="str">
        <f>IFERROR(__xludf.DUMMYFUNCTION("IF(OR(REGEXMATCH(I494,""Peraturan Walikota""),REGEXMATCH(I494,""Peraturan Bupati""),REGEXMATCH(I494,""PERATURAN BUPATI""),REGEXMATCH(I494,""PERATURAN WALIKOTA"")),""Ada"",""Tidak Ada"")"),"Tidak Ada")</f>
        <v>Tidak Ada</v>
      </c>
      <c r="BJ494" s="98"/>
      <c r="BK494" s="96"/>
      <c r="BL494" s="98" t="str">
        <f t="shared" si="33"/>
        <v>Tidak Lengkap</v>
      </c>
      <c r="BM494" s="98" t="str">
        <f t="shared" si="34"/>
        <v>Tidak Lengkap</v>
      </c>
    </row>
    <row r="495">
      <c r="A495" s="96" t="s">
        <v>103</v>
      </c>
      <c r="B495" s="97">
        <v>488.0</v>
      </c>
      <c r="C495" s="96" t="s">
        <v>4333</v>
      </c>
      <c r="D495" s="96"/>
      <c r="E495" s="96"/>
      <c r="F495" s="96"/>
      <c r="G495" s="96"/>
      <c r="H495" s="96"/>
      <c r="I495" s="96"/>
      <c r="J495" s="97"/>
      <c r="K495" s="97"/>
      <c r="L495" s="96"/>
      <c r="M495" s="96"/>
      <c r="N495" s="96"/>
      <c r="O495" s="96"/>
      <c r="P495" s="96"/>
      <c r="Q495" s="96"/>
      <c r="R495" s="96"/>
      <c r="S495" s="96"/>
      <c r="T495" s="96"/>
      <c r="U495" s="96"/>
      <c r="V495" s="96"/>
      <c r="W495" s="96"/>
      <c r="X495" s="96"/>
      <c r="Y495" s="96"/>
      <c r="Z495" s="96"/>
      <c r="AA495" s="96"/>
      <c r="AB495" s="96"/>
      <c r="AC495" s="96"/>
      <c r="AD495" s="96"/>
      <c r="AE495" s="96"/>
      <c r="AF495" s="96"/>
      <c r="AG495" s="96"/>
      <c r="AH495" s="96"/>
      <c r="AI495" s="96"/>
      <c r="AJ495" s="96"/>
      <c r="AK495" s="96"/>
      <c r="AL495" s="96"/>
      <c r="AM495" s="96"/>
      <c r="AN495" s="96"/>
      <c r="AO495" s="96"/>
      <c r="AP495" s="96"/>
      <c r="AQ495" s="98"/>
      <c r="AR495" s="98"/>
      <c r="AS495" s="98"/>
      <c r="AT495" s="98"/>
      <c r="AU495" s="98"/>
      <c r="AV495" s="98"/>
      <c r="AW495" s="96"/>
      <c r="AX495" s="98"/>
      <c r="AY495" s="98"/>
      <c r="AZ495" s="105"/>
      <c r="BA495" s="96"/>
      <c r="BB495" s="96"/>
      <c r="BC495" s="100"/>
      <c r="BD495" s="106"/>
      <c r="BE495" s="101"/>
      <c r="BF495" s="101"/>
      <c r="BG495" s="101"/>
      <c r="BH495" s="101"/>
      <c r="BI495" s="100" t="str">
        <f>IFERROR(__xludf.DUMMYFUNCTION("IF(OR(REGEXMATCH(I495,""Peraturan Walikota""),REGEXMATCH(I495,""Peraturan Bupati""),REGEXMATCH(I495,""PERATURAN BUPATI""),REGEXMATCH(I495,""PERATURAN WALIKOTA"")),""Ada"",""Tidak Ada"")"),"Tidak Ada")</f>
        <v>Tidak Ada</v>
      </c>
      <c r="BJ495" s="98"/>
      <c r="BK495" s="96"/>
      <c r="BL495" s="98" t="str">
        <f t="shared" si="33"/>
        <v>Tidak Lengkap</v>
      </c>
      <c r="BM495" s="98" t="str">
        <f t="shared" si="34"/>
        <v>Tidak Lengkap</v>
      </c>
    </row>
    <row r="496">
      <c r="A496" s="96" t="s">
        <v>111</v>
      </c>
      <c r="B496" s="97">
        <v>489.0</v>
      </c>
      <c r="C496" s="96" t="s">
        <v>4334</v>
      </c>
      <c r="D496" s="98"/>
      <c r="E496" s="98"/>
      <c r="F496" s="98"/>
      <c r="G496" s="98"/>
      <c r="H496" s="98"/>
      <c r="I496" s="96" t="s">
        <v>4335</v>
      </c>
      <c r="J496" s="97">
        <v>2020.0</v>
      </c>
      <c r="K496" s="97" t="s">
        <v>734</v>
      </c>
      <c r="L496" s="98"/>
      <c r="M496" s="98"/>
      <c r="N496" s="98"/>
      <c r="O496" s="98"/>
      <c r="P496" s="98"/>
      <c r="Q496" s="98"/>
      <c r="R496" s="98"/>
      <c r="S496" s="98"/>
      <c r="T496" s="98"/>
      <c r="U496" s="98"/>
      <c r="V496" s="98"/>
      <c r="W496" s="98"/>
      <c r="X496" s="98"/>
      <c r="Y496" s="98"/>
      <c r="Z496" s="98"/>
      <c r="AA496" s="98"/>
      <c r="AB496" s="98"/>
      <c r="AC496" s="98"/>
      <c r="AD496" s="98"/>
      <c r="AE496" s="98"/>
      <c r="AF496" s="98"/>
      <c r="AG496" s="98"/>
      <c r="AH496" s="98"/>
      <c r="AI496" s="98"/>
      <c r="AJ496" s="98"/>
      <c r="AK496" s="98"/>
      <c r="AL496" s="98"/>
      <c r="AM496" s="98"/>
      <c r="AN496" s="98"/>
      <c r="AO496" s="98"/>
      <c r="AP496" s="98"/>
      <c r="AQ496" s="98"/>
      <c r="AR496" s="98"/>
      <c r="AS496" s="98"/>
      <c r="AT496" s="98"/>
      <c r="AU496" s="98"/>
      <c r="AV496" s="98"/>
      <c r="AW496" s="98"/>
      <c r="AX496" s="98"/>
      <c r="AY496" s="98"/>
      <c r="AZ496" s="98"/>
      <c r="BA496" s="98"/>
      <c r="BB496" s="98"/>
      <c r="BC496" s="100">
        <f t="shared" ref="BC496:BC498" si="84">COUNTIF(AC496:AM496,"Sudah")</f>
        <v>0</v>
      </c>
      <c r="BD496" s="101"/>
      <c r="BE496" s="101"/>
      <c r="BF496" s="101"/>
      <c r="BG496" s="101"/>
      <c r="BH496" s="101"/>
      <c r="BI496" s="100" t="str">
        <f>IFERROR(__xludf.DUMMYFUNCTION("IF(OR(REGEXMATCH(I496,""Peraturan Walikota""),REGEXMATCH(I496,""Peraturan Bupati""),REGEXMATCH(I496,""PERATURAN BUPATI""),REGEXMATCH(I496,""PERATURAN WALIKOTA"")),""Ada"",""Tidak Ada"")"),"Ada")</f>
        <v>Ada</v>
      </c>
      <c r="BJ496" s="98"/>
      <c r="BK496" s="96"/>
      <c r="BL496" s="98" t="str">
        <f t="shared" si="33"/>
        <v>Tidak Lengkap</v>
      </c>
      <c r="BM496" s="98" t="str">
        <f t="shared" si="34"/>
        <v>Tidak Lengkap</v>
      </c>
    </row>
    <row r="497">
      <c r="A497" s="96" t="s">
        <v>111</v>
      </c>
      <c r="B497" s="97">
        <v>490.0</v>
      </c>
      <c r="C497" s="96" t="s">
        <v>4336</v>
      </c>
      <c r="D497" s="96"/>
      <c r="E497" s="98"/>
      <c r="F497" s="98"/>
      <c r="G497" s="98"/>
      <c r="H497" s="98"/>
      <c r="I497" s="96" t="s">
        <v>4337</v>
      </c>
      <c r="J497" s="97">
        <v>2022.0</v>
      </c>
      <c r="K497" s="97" t="s">
        <v>734</v>
      </c>
      <c r="L497" s="98"/>
      <c r="M497" s="98"/>
      <c r="N497" s="98"/>
      <c r="O497" s="98"/>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c r="AN497" s="98"/>
      <c r="AO497" s="98"/>
      <c r="AP497" s="98"/>
      <c r="AQ497" s="98"/>
      <c r="AR497" s="98"/>
      <c r="AS497" s="98"/>
      <c r="AT497" s="98"/>
      <c r="AU497" s="98"/>
      <c r="AV497" s="98"/>
      <c r="AW497" s="98"/>
      <c r="AX497" s="98"/>
      <c r="AY497" s="98"/>
      <c r="AZ497" s="98"/>
      <c r="BA497" s="98"/>
      <c r="BB497" s="98"/>
      <c r="BC497" s="100">
        <f t="shared" si="84"/>
        <v>0</v>
      </c>
      <c r="BD497" s="101"/>
      <c r="BE497" s="101"/>
      <c r="BF497" s="101"/>
      <c r="BG497" s="101"/>
      <c r="BH497" s="101"/>
      <c r="BI497" s="100" t="str">
        <f>IFERROR(__xludf.DUMMYFUNCTION("IF(OR(REGEXMATCH(I497,""Peraturan Walikota""),REGEXMATCH(I497,""Peraturan Bupati""),REGEXMATCH(I497,""PERATURAN BUPATI""),REGEXMATCH(I497,""PERATURAN WALIKOTA"")),""Ada"",""Tidak Ada"")"),"Ada")</f>
        <v>Ada</v>
      </c>
      <c r="BJ497" s="98"/>
      <c r="BK497" s="96"/>
      <c r="BL497" s="98" t="str">
        <f t="shared" si="33"/>
        <v>Tidak Lengkap</v>
      </c>
      <c r="BM497" s="98" t="str">
        <f t="shared" si="34"/>
        <v>Tidak Lengkap</v>
      </c>
    </row>
    <row r="498">
      <c r="A498" s="96" t="s">
        <v>111</v>
      </c>
      <c r="B498" s="97">
        <v>491.0</v>
      </c>
      <c r="C498" s="96" t="s">
        <v>4338</v>
      </c>
      <c r="D498" s="96"/>
      <c r="E498" s="98"/>
      <c r="F498" s="98"/>
      <c r="G498" s="98"/>
      <c r="H498" s="98"/>
      <c r="I498" s="96" t="s">
        <v>4339</v>
      </c>
      <c r="J498" s="97">
        <v>2022.0</v>
      </c>
      <c r="K498" s="97" t="s">
        <v>223</v>
      </c>
      <c r="L498" s="98"/>
      <c r="M498" s="98"/>
      <c r="N498" s="98"/>
      <c r="O498" s="98"/>
      <c r="P498" s="98"/>
      <c r="Q498" s="98"/>
      <c r="R498" s="98"/>
      <c r="S498" s="98"/>
      <c r="T498" s="98"/>
      <c r="U498" s="98"/>
      <c r="V498" s="98"/>
      <c r="W498" s="98"/>
      <c r="X498" s="98"/>
      <c r="Y498" s="98"/>
      <c r="Z498" s="98"/>
      <c r="AA498" s="98"/>
      <c r="AB498" s="98"/>
      <c r="AC498" s="98"/>
      <c r="AD498" s="98"/>
      <c r="AE498" s="98"/>
      <c r="AF498" s="98"/>
      <c r="AG498" s="98"/>
      <c r="AH498" s="98"/>
      <c r="AI498" s="98"/>
      <c r="AJ498" s="98"/>
      <c r="AK498" s="98"/>
      <c r="AL498" s="98"/>
      <c r="AM498" s="98"/>
      <c r="AN498" s="98"/>
      <c r="AO498" s="98"/>
      <c r="AP498" s="98"/>
      <c r="AQ498" s="98"/>
      <c r="AR498" s="98"/>
      <c r="AS498" s="98"/>
      <c r="AT498" s="98"/>
      <c r="AU498" s="98"/>
      <c r="AV498" s="98"/>
      <c r="AW498" s="98"/>
      <c r="AX498" s="98"/>
      <c r="AY498" s="98"/>
      <c r="AZ498" s="98"/>
      <c r="BA498" s="98"/>
      <c r="BB498" s="98"/>
      <c r="BC498" s="100">
        <f t="shared" si="84"/>
        <v>0</v>
      </c>
      <c r="BD498" s="101"/>
      <c r="BE498" s="101"/>
      <c r="BF498" s="101"/>
      <c r="BG498" s="101"/>
      <c r="BH498" s="101"/>
      <c r="BI498" s="100" t="str">
        <f>IFERROR(__xludf.DUMMYFUNCTION("IF(OR(REGEXMATCH(I498,""Peraturan Walikota""),REGEXMATCH(I498,""Peraturan Bupati""),REGEXMATCH(I498,""PERATURAN BUPATI""),REGEXMATCH(I498,""PERATURAN WALIKOTA"")),""Ada"",""Tidak Ada"")"),"Ada")</f>
        <v>Ada</v>
      </c>
      <c r="BJ498" s="98"/>
      <c r="BK498" s="96"/>
      <c r="BL498" s="98" t="str">
        <f t="shared" si="33"/>
        <v>Tidak Lengkap</v>
      </c>
      <c r="BM498" s="98" t="str">
        <f t="shared" si="34"/>
        <v>Tidak Lengkap</v>
      </c>
    </row>
    <row r="499">
      <c r="A499" s="96" t="s">
        <v>111</v>
      </c>
      <c r="B499" s="97">
        <v>492.0</v>
      </c>
      <c r="C499" s="96" t="s">
        <v>4340</v>
      </c>
      <c r="D499" s="96"/>
      <c r="E499" s="98"/>
      <c r="F499" s="98"/>
      <c r="G499" s="98"/>
      <c r="H499" s="98"/>
      <c r="I499" s="96"/>
      <c r="J499" s="97"/>
      <c r="K499" s="100"/>
      <c r="L499" s="98"/>
      <c r="M499" s="98"/>
      <c r="N499" s="98"/>
      <c r="O499" s="98"/>
      <c r="P499" s="98"/>
      <c r="Q499" s="98"/>
      <c r="R499" s="98"/>
      <c r="S499" s="98"/>
      <c r="T499" s="98"/>
      <c r="U499" s="98"/>
      <c r="V499" s="98"/>
      <c r="W499" s="98"/>
      <c r="X499" s="98"/>
      <c r="Y499" s="98"/>
      <c r="Z499" s="98"/>
      <c r="AA499" s="98"/>
      <c r="AB499" s="98"/>
      <c r="AC499" s="98"/>
      <c r="AD499" s="98"/>
      <c r="AE499" s="98"/>
      <c r="AF499" s="98"/>
      <c r="AG499" s="98"/>
      <c r="AH499" s="98"/>
      <c r="AI499" s="98"/>
      <c r="AJ499" s="98"/>
      <c r="AK499" s="98"/>
      <c r="AL499" s="98"/>
      <c r="AM499" s="98"/>
      <c r="AN499" s="98"/>
      <c r="AO499" s="98"/>
      <c r="AP499" s="98"/>
      <c r="AQ499" s="98"/>
      <c r="AR499" s="98"/>
      <c r="AS499" s="98"/>
      <c r="AT499" s="98"/>
      <c r="AU499" s="98"/>
      <c r="AV499" s="98"/>
      <c r="AW499" s="98"/>
      <c r="AX499" s="98"/>
      <c r="AY499" s="98"/>
      <c r="AZ499" s="98"/>
      <c r="BA499" s="98"/>
      <c r="BB499" s="98"/>
      <c r="BC499" s="100"/>
      <c r="BD499" s="101"/>
      <c r="BE499" s="101"/>
      <c r="BF499" s="101"/>
      <c r="BG499" s="101"/>
      <c r="BH499" s="101"/>
      <c r="BI499" s="100" t="str">
        <f>IFERROR(__xludf.DUMMYFUNCTION("IF(OR(REGEXMATCH(I499,""Peraturan Walikota""),REGEXMATCH(I499,""Peraturan Bupati""),REGEXMATCH(I499,""PERATURAN BUPATI""),REGEXMATCH(I499,""PERATURAN WALIKOTA"")),""Ada"",""Tidak Ada"")"),"Tidak Ada")</f>
        <v>Tidak Ada</v>
      </c>
      <c r="BJ499" s="98"/>
      <c r="BK499" s="96"/>
      <c r="BL499" s="98" t="str">
        <f t="shared" si="33"/>
        <v>Tidak Lengkap</v>
      </c>
      <c r="BM499" s="98" t="str">
        <f t="shared" si="34"/>
        <v>Tidak Lengkap</v>
      </c>
    </row>
    <row r="500">
      <c r="A500" s="96" t="s">
        <v>111</v>
      </c>
      <c r="B500" s="97">
        <v>493.0</v>
      </c>
      <c r="C500" s="96" t="s">
        <v>4341</v>
      </c>
      <c r="D500" s="96"/>
      <c r="E500" s="98"/>
      <c r="F500" s="98"/>
      <c r="G500" s="98"/>
      <c r="H500" s="98"/>
      <c r="I500" s="96"/>
      <c r="J500" s="97"/>
      <c r="K500" s="100"/>
      <c r="L500" s="98"/>
      <c r="M500" s="98"/>
      <c r="N500" s="98"/>
      <c r="O500" s="98"/>
      <c r="P500" s="98"/>
      <c r="Q500" s="98"/>
      <c r="R500" s="98"/>
      <c r="S500" s="98"/>
      <c r="T500" s="98"/>
      <c r="U500" s="98"/>
      <c r="V500" s="98"/>
      <c r="W500" s="98"/>
      <c r="X500" s="98"/>
      <c r="Y500" s="98"/>
      <c r="Z500" s="98"/>
      <c r="AA500" s="98"/>
      <c r="AB500" s="98"/>
      <c r="AC500" s="98"/>
      <c r="AD500" s="98"/>
      <c r="AE500" s="98"/>
      <c r="AF500" s="98"/>
      <c r="AG500" s="98"/>
      <c r="AH500" s="98"/>
      <c r="AI500" s="98"/>
      <c r="AJ500" s="98"/>
      <c r="AK500" s="98"/>
      <c r="AL500" s="98"/>
      <c r="AM500" s="98"/>
      <c r="AN500" s="98"/>
      <c r="AO500" s="98"/>
      <c r="AP500" s="98"/>
      <c r="AQ500" s="98"/>
      <c r="AR500" s="98"/>
      <c r="AS500" s="98"/>
      <c r="AT500" s="98"/>
      <c r="AU500" s="98"/>
      <c r="AV500" s="98"/>
      <c r="AW500" s="98"/>
      <c r="AX500" s="98"/>
      <c r="AY500" s="98"/>
      <c r="AZ500" s="98"/>
      <c r="BA500" s="98"/>
      <c r="BB500" s="98"/>
      <c r="BC500" s="100"/>
      <c r="BD500" s="101"/>
      <c r="BE500" s="101"/>
      <c r="BF500" s="101"/>
      <c r="BG500" s="101"/>
      <c r="BH500" s="101"/>
      <c r="BI500" s="100" t="str">
        <f>IFERROR(__xludf.DUMMYFUNCTION("IF(OR(REGEXMATCH(I500,""Peraturan Walikota""),REGEXMATCH(I500,""Peraturan Bupati""),REGEXMATCH(I500,""PERATURAN BUPATI""),REGEXMATCH(I500,""PERATURAN WALIKOTA"")),""Ada"",""Tidak Ada"")"),"Tidak Ada")</f>
        <v>Tidak Ada</v>
      </c>
      <c r="BJ500" s="98"/>
      <c r="BK500" s="96"/>
      <c r="BL500" s="98" t="str">
        <f t="shared" si="33"/>
        <v>Tidak Lengkap</v>
      </c>
      <c r="BM500" s="98" t="str">
        <f t="shared" si="34"/>
        <v>Tidak Lengkap</v>
      </c>
    </row>
    <row r="501">
      <c r="A501" s="96" t="s">
        <v>111</v>
      </c>
      <c r="B501" s="97">
        <v>494.0</v>
      </c>
      <c r="C501" s="96" t="s">
        <v>4342</v>
      </c>
      <c r="D501" s="96"/>
      <c r="E501" s="98"/>
      <c r="F501" s="98"/>
      <c r="G501" s="98"/>
      <c r="H501" s="98"/>
      <c r="I501" s="96"/>
      <c r="J501" s="97"/>
      <c r="K501" s="100"/>
      <c r="L501" s="98"/>
      <c r="M501" s="98"/>
      <c r="N501" s="98"/>
      <c r="O501" s="98"/>
      <c r="P501" s="98"/>
      <c r="Q501" s="98"/>
      <c r="R501" s="98"/>
      <c r="S501" s="98"/>
      <c r="T501" s="98"/>
      <c r="U501" s="98"/>
      <c r="V501" s="98"/>
      <c r="W501" s="98"/>
      <c r="X501" s="98"/>
      <c r="Y501" s="98"/>
      <c r="Z501" s="98"/>
      <c r="AA501" s="98"/>
      <c r="AB501" s="98"/>
      <c r="AC501" s="98"/>
      <c r="AD501" s="98"/>
      <c r="AE501" s="98"/>
      <c r="AF501" s="98"/>
      <c r="AG501" s="98"/>
      <c r="AH501" s="98"/>
      <c r="AI501" s="98"/>
      <c r="AJ501" s="98"/>
      <c r="AK501" s="98"/>
      <c r="AL501" s="98"/>
      <c r="AM501" s="98"/>
      <c r="AN501" s="98"/>
      <c r="AO501" s="98"/>
      <c r="AP501" s="98"/>
      <c r="AQ501" s="98"/>
      <c r="AR501" s="98"/>
      <c r="AS501" s="98"/>
      <c r="AT501" s="98"/>
      <c r="AU501" s="98"/>
      <c r="AV501" s="98"/>
      <c r="AW501" s="98"/>
      <c r="AX501" s="98"/>
      <c r="AY501" s="98"/>
      <c r="AZ501" s="98"/>
      <c r="BA501" s="98"/>
      <c r="BB501" s="98"/>
      <c r="BC501" s="100"/>
      <c r="BD501" s="101"/>
      <c r="BE501" s="101"/>
      <c r="BF501" s="101"/>
      <c r="BG501" s="101"/>
      <c r="BH501" s="101"/>
      <c r="BI501" s="100" t="str">
        <f>IFERROR(__xludf.DUMMYFUNCTION("IF(OR(REGEXMATCH(I501,""Peraturan Walikota""),REGEXMATCH(I501,""Peraturan Bupati""),REGEXMATCH(I501,""PERATURAN BUPATI""),REGEXMATCH(I501,""PERATURAN WALIKOTA"")),""Ada"",""Tidak Ada"")"),"Tidak Ada")</f>
        <v>Tidak Ada</v>
      </c>
      <c r="BJ501" s="98"/>
      <c r="BK501" s="96"/>
      <c r="BL501" s="98" t="str">
        <f t="shared" si="33"/>
        <v>Tidak Lengkap</v>
      </c>
      <c r="BM501" s="98" t="str">
        <f t="shared" si="34"/>
        <v>Tidak Lengkap</v>
      </c>
    </row>
    <row r="502">
      <c r="A502" s="96" t="s">
        <v>111</v>
      </c>
      <c r="B502" s="97">
        <v>495.0</v>
      </c>
      <c r="C502" s="96" t="s">
        <v>4343</v>
      </c>
      <c r="D502" s="96"/>
      <c r="E502" s="98"/>
      <c r="F502" s="98"/>
      <c r="G502" s="98"/>
      <c r="H502" s="98"/>
      <c r="I502" s="96"/>
      <c r="J502" s="97"/>
      <c r="K502" s="100"/>
      <c r="L502" s="98"/>
      <c r="M502" s="98"/>
      <c r="N502" s="98"/>
      <c r="O502" s="98"/>
      <c r="P502" s="98"/>
      <c r="Q502" s="98"/>
      <c r="R502" s="98"/>
      <c r="S502" s="98"/>
      <c r="T502" s="98"/>
      <c r="U502" s="98"/>
      <c r="V502" s="98"/>
      <c r="W502" s="98"/>
      <c r="X502" s="98"/>
      <c r="Y502" s="98"/>
      <c r="Z502" s="98"/>
      <c r="AA502" s="98"/>
      <c r="AB502" s="98"/>
      <c r="AC502" s="98"/>
      <c r="AD502" s="98"/>
      <c r="AE502" s="98"/>
      <c r="AF502" s="98"/>
      <c r="AG502" s="98"/>
      <c r="AH502" s="98"/>
      <c r="AI502" s="98"/>
      <c r="AJ502" s="98"/>
      <c r="AK502" s="98"/>
      <c r="AL502" s="98"/>
      <c r="AM502" s="98"/>
      <c r="AN502" s="98"/>
      <c r="AO502" s="98"/>
      <c r="AP502" s="98"/>
      <c r="AQ502" s="98"/>
      <c r="AR502" s="98"/>
      <c r="AS502" s="98"/>
      <c r="AT502" s="98"/>
      <c r="AU502" s="98"/>
      <c r="AV502" s="98"/>
      <c r="AW502" s="98"/>
      <c r="AX502" s="98"/>
      <c r="AY502" s="98"/>
      <c r="AZ502" s="98"/>
      <c r="BA502" s="98"/>
      <c r="BB502" s="98"/>
      <c r="BC502" s="100"/>
      <c r="BD502" s="101"/>
      <c r="BE502" s="101"/>
      <c r="BF502" s="101"/>
      <c r="BG502" s="101"/>
      <c r="BH502" s="101"/>
      <c r="BI502" s="100" t="str">
        <f>IFERROR(__xludf.DUMMYFUNCTION("IF(OR(REGEXMATCH(I502,""Peraturan Walikota""),REGEXMATCH(I502,""Peraturan Bupati""),REGEXMATCH(I502,""PERATURAN BUPATI""),REGEXMATCH(I502,""PERATURAN WALIKOTA"")),""Ada"",""Tidak Ada"")"),"Tidak Ada")</f>
        <v>Tidak Ada</v>
      </c>
      <c r="BJ502" s="98"/>
      <c r="BK502" s="96"/>
      <c r="BL502" s="98" t="str">
        <f t="shared" si="33"/>
        <v>Tidak Lengkap</v>
      </c>
      <c r="BM502" s="98" t="str">
        <f t="shared" si="34"/>
        <v>Tidak Lengkap</v>
      </c>
    </row>
    <row r="503">
      <c r="A503" s="96" t="s">
        <v>111</v>
      </c>
      <c r="B503" s="97">
        <v>496.0</v>
      </c>
      <c r="C503" s="96" t="s">
        <v>4344</v>
      </c>
      <c r="D503" s="96"/>
      <c r="E503" s="98"/>
      <c r="F503" s="98"/>
      <c r="G503" s="98"/>
      <c r="H503" s="98"/>
      <c r="I503" s="96"/>
      <c r="J503" s="97"/>
      <c r="K503" s="100"/>
      <c r="L503" s="98"/>
      <c r="M503" s="98"/>
      <c r="N503" s="98"/>
      <c r="O503" s="98"/>
      <c r="P503" s="98"/>
      <c r="Q503" s="98"/>
      <c r="R503" s="98"/>
      <c r="S503" s="98"/>
      <c r="T503" s="98"/>
      <c r="U503" s="98"/>
      <c r="V503" s="98"/>
      <c r="W503" s="98"/>
      <c r="X503" s="98"/>
      <c r="Y503" s="98"/>
      <c r="Z503" s="98"/>
      <c r="AA503" s="98"/>
      <c r="AB503" s="98"/>
      <c r="AC503" s="98"/>
      <c r="AD503" s="98"/>
      <c r="AE503" s="98"/>
      <c r="AF503" s="98"/>
      <c r="AG503" s="98"/>
      <c r="AH503" s="98"/>
      <c r="AI503" s="98"/>
      <c r="AJ503" s="98"/>
      <c r="AK503" s="98"/>
      <c r="AL503" s="98"/>
      <c r="AM503" s="98"/>
      <c r="AN503" s="98"/>
      <c r="AO503" s="98"/>
      <c r="AP503" s="98"/>
      <c r="AQ503" s="98"/>
      <c r="AR503" s="98"/>
      <c r="AS503" s="98"/>
      <c r="AT503" s="98"/>
      <c r="AU503" s="98"/>
      <c r="AV503" s="98"/>
      <c r="AW503" s="98"/>
      <c r="AX503" s="98"/>
      <c r="AY503" s="98"/>
      <c r="AZ503" s="98"/>
      <c r="BA503" s="98"/>
      <c r="BB503" s="98"/>
      <c r="BC503" s="100"/>
      <c r="BD503" s="101"/>
      <c r="BE503" s="101"/>
      <c r="BF503" s="101"/>
      <c r="BG503" s="101"/>
      <c r="BH503" s="101"/>
      <c r="BI503" s="100" t="str">
        <f>IFERROR(__xludf.DUMMYFUNCTION("IF(OR(REGEXMATCH(I503,""Peraturan Walikota""),REGEXMATCH(I503,""Peraturan Bupati""),REGEXMATCH(I503,""PERATURAN BUPATI""),REGEXMATCH(I503,""PERATURAN WALIKOTA"")),""Ada"",""Tidak Ada"")"),"Tidak Ada")</f>
        <v>Tidak Ada</v>
      </c>
      <c r="BJ503" s="98"/>
      <c r="BK503" s="96"/>
      <c r="BL503" s="98" t="str">
        <f t="shared" si="33"/>
        <v>Tidak Lengkap</v>
      </c>
      <c r="BM503" s="98" t="str">
        <f t="shared" si="34"/>
        <v>Tidak Lengkap</v>
      </c>
    </row>
    <row r="504">
      <c r="A504" s="96" t="s">
        <v>110</v>
      </c>
      <c r="B504" s="97">
        <v>497.0</v>
      </c>
      <c r="C504" s="96" t="s">
        <v>4345</v>
      </c>
      <c r="D504" s="96"/>
      <c r="E504" s="98"/>
      <c r="F504" s="98"/>
      <c r="G504" s="98"/>
      <c r="H504" s="98"/>
      <c r="I504" s="96" t="s">
        <v>4346</v>
      </c>
      <c r="J504" s="97">
        <v>2019.0</v>
      </c>
      <c r="K504" s="97" t="s">
        <v>223</v>
      </c>
      <c r="L504" s="98"/>
      <c r="M504" s="98"/>
      <c r="N504" s="98"/>
      <c r="O504" s="98"/>
      <c r="P504" s="98"/>
      <c r="Q504" s="98"/>
      <c r="R504" s="98"/>
      <c r="S504" s="98"/>
      <c r="T504" s="98"/>
      <c r="U504" s="98"/>
      <c r="V504" s="98"/>
      <c r="W504" s="98"/>
      <c r="X504" s="98"/>
      <c r="Y504" s="98"/>
      <c r="Z504" s="98"/>
      <c r="AA504" s="98"/>
      <c r="AB504" s="98"/>
      <c r="AC504" s="98"/>
      <c r="AD504" s="98"/>
      <c r="AE504" s="98"/>
      <c r="AF504" s="98"/>
      <c r="AG504" s="98"/>
      <c r="AH504" s="98"/>
      <c r="AI504" s="98"/>
      <c r="AJ504" s="98"/>
      <c r="AK504" s="98"/>
      <c r="AL504" s="98"/>
      <c r="AM504" s="98"/>
      <c r="AN504" s="98"/>
      <c r="AO504" s="98"/>
      <c r="AP504" s="98"/>
      <c r="AQ504" s="98"/>
      <c r="AR504" s="98"/>
      <c r="AS504" s="98"/>
      <c r="AT504" s="98"/>
      <c r="AU504" s="98"/>
      <c r="AV504" s="98"/>
      <c r="AW504" s="98"/>
      <c r="AX504" s="98"/>
      <c r="AY504" s="98"/>
      <c r="AZ504" s="98"/>
      <c r="BA504" s="98"/>
      <c r="BB504" s="98"/>
      <c r="BC504" s="100">
        <f t="shared" ref="BC504:BC505" si="85">COUNTIF(AC504:AM504,"Sudah")</f>
        <v>0</v>
      </c>
      <c r="BD504" s="101"/>
      <c r="BE504" s="101"/>
      <c r="BF504" s="101"/>
      <c r="BG504" s="101"/>
      <c r="BH504" s="101"/>
      <c r="BI504" s="100" t="str">
        <f>IFERROR(__xludf.DUMMYFUNCTION("IF(OR(REGEXMATCH(I504,""Peraturan Walikota""),REGEXMATCH(I504,""Peraturan Bupati""),REGEXMATCH(I504,""PERATURAN BUPATI""),REGEXMATCH(I504,""PERATURAN WALIKOTA"")),""Ada"",""Tidak Ada"")"),"Ada")</f>
        <v>Ada</v>
      </c>
      <c r="BJ504" s="98"/>
      <c r="BK504" s="96"/>
      <c r="BL504" s="98" t="str">
        <f t="shared" si="33"/>
        <v>Tidak Lengkap</v>
      </c>
      <c r="BM504" s="98" t="str">
        <f t="shared" si="34"/>
        <v>Tidak Lengkap</v>
      </c>
    </row>
    <row r="505">
      <c r="A505" s="96" t="s">
        <v>110</v>
      </c>
      <c r="B505" s="97">
        <v>498.0</v>
      </c>
      <c r="C505" s="96" t="s">
        <v>4347</v>
      </c>
      <c r="D505" s="96"/>
      <c r="E505" s="98"/>
      <c r="F505" s="98"/>
      <c r="G505" s="98"/>
      <c r="H505" s="98"/>
      <c r="I505" s="96" t="s">
        <v>4348</v>
      </c>
      <c r="J505" s="97">
        <v>2022.0</v>
      </c>
      <c r="K505" s="97" t="s">
        <v>387</v>
      </c>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c r="AP505" s="98"/>
      <c r="AQ505" s="98"/>
      <c r="AR505" s="98"/>
      <c r="AS505" s="98"/>
      <c r="AT505" s="98"/>
      <c r="AU505" s="98"/>
      <c r="AV505" s="98"/>
      <c r="AW505" s="98"/>
      <c r="AX505" s="98"/>
      <c r="AY505" s="98"/>
      <c r="AZ505" s="98"/>
      <c r="BA505" s="98"/>
      <c r="BB505" s="98"/>
      <c r="BC505" s="100">
        <f t="shared" si="85"/>
        <v>0</v>
      </c>
      <c r="BD505" s="101"/>
      <c r="BE505" s="101"/>
      <c r="BF505" s="101"/>
      <c r="BG505" s="101"/>
      <c r="BH505" s="101"/>
      <c r="BI505" s="100" t="str">
        <f>IFERROR(__xludf.DUMMYFUNCTION("IF(OR(REGEXMATCH(I505,""Peraturan Walikota""),REGEXMATCH(I505,""Peraturan Bupati""),REGEXMATCH(I505,""PERATURAN BUPATI""),REGEXMATCH(I505,""PERATURAN WALIKOTA"")),""Ada"",""Tidak Ada"")"),"Ada")</f>
        <v>Ada</v>
      </c>
      <c r="BJ505" s="98"/>
      <c r="BK505" s="96"/>
      <c r="BL505" s="98" t="str">
        <f t="shared" si="33"/>
        <v>Tidak Lengkap</v>
      </c>
      <c r="BM505" s="98" t="str">
        <f t="shared" si="34"/>
        <v>Tidak Lengkap</v>
      </c>
    </row>
    <row r="506">
      <c r="A506" s="96" t="s">
        <v>110</v>
      </c>
      <c r="B506" s="97">
        <v>499.0</v>
      </c>
      <c r="C506" s="96" t="s">
        <v>4349</v>
      </c>
      <c r="D506" s="96"/>
      <c r="E506" s="98"/>
      <c r="F506" s="98"/>
      <c r="G506" s="98"/>
      <c r="H506" s="98"/>
      <c r="I506" s="96"/>
      <c r="J506" s="97"/>
      <c r="K506" s="100"/>
      <c r="L506" s="98"/>
      <c r="M506" s="98"/>
      <c r="N506" s="98"/>
      <c r="O506" s="98"/>
      <c r="P506" s="98"/>
      <c r="Q506" s="98"/>
      <c r="R506" s="98"/>
      <c r="S506" s="98"/>
      <c r="T506" s="98"/>
      <c r="U506" s="98"/>
      <c r="V506" s="98"/>
      <c r="W506" s="98"/>
      <c r="X506" s="98"/>
      <c r="Y506" s="98"/>
      <c r="Z506" s="98"/>
      <c r="AA506" s="98"/>
      <c r="AB506" s="98"/>
      <c r="AC506" s="98"/>
      <c r="AD506" s="98"/>
      <c r="AE506" s="98"/>
      <c r="AF506" s="98"/>
      <c r="AG506" s="98"/>
      <c r="AH506" s="98"/>
      <c r="AI506" s="98"/>
      <c r="AJ506" s="98"/>
      <c r="AK506" s="98"/>
      <c r="AL506" s="98"/>
      <c r="AM506" s="98"/>
      <c r="AN506" s="98"/>
      <c r="AO506" s="98"/>
      <c r="AP506" s="98"/>
      <c r="AQ506" s="98"/>
      <c r="AR506" s="98"/>
      <c r="AS506" s="98"/>
      <c r="AT506" s="98"/>
      <c r="AU506" s="98"/>
      <c r="AV506" s="98"/>
      <c r="AW506" s="98"/>
      <c r="AX506" s="98"/>
      <c r="AY506" s="98"/>
      <c r="AZ506" s="98"/>
      <c r="BA506" s="98"/>
      <c r="BB506" s="98"/>
      <c r="BC506" s="100"/>
      <c r="BD506" s="101"/>
      <c r="BE506" s="101"/>
      <c r="BF506" s="101"/>
      <c r="BG506" s="101"/>
      <c r="BH506" s="101"/>
      <c r="BI506" s="100" t="str">
        <f>IFERROR(__xludf.DUMMYFUNCTION("IF(OR(REGEXMATCH(I506,""Peraturan Walikota""),REGEXMATCH(I506,""Peraturan Bupati""),REGEXMATCH(I506,""PERATURAN BUPATI""),REGEXMATCH(I506,""PERATURAN WALIKOTA"")),""Ada"",""Tidak Ada"")"),"Tidak Ada")</f>
        <v>Tidak Ada</v>
      </c>
      <c r="BJ506" s="98"/>
      <c r="BK506" s="96"/>
      <c r="BL506" s="98" t="str">
        <f t="shared" si="33"/>
        <v>Tidak Lengkap</v>
      </c>
      <c r="BM506" s="98" t="str">
        <f t="shared" si="34"/>
        <v>Tidak Lengkap</v>
      </c>
    </row>
    <row r="507">
      <c r="A507" s="96" t="s">
        <v>110</v>
      </c>
      <c r="B507" s="97">
        <v>500.0</v>
      </c>
      <c r="C507" s="96" t="s">
        <v>4350</v>
      </c>
      <c r="D507" s="96"/>
      <c r="E507" s="98"/>
      <c r="F507" s="98"/>
      <c r="G507" s="98"/>
      <c r="H507" s="98"/>
      <c r="I507" s="96"/>
      <c r="J507" s="97"/>
      <c r="K507" s="100"/>
      <c r="L507" s="98"/>
      <c r="M507" s="98"/>
      <c r="N507" s="98"/>
      <c r="O507" s="98"/>
      <c r="P507" s="98"/>
      <c r="Q507" s="98"/>
      <c r="R507" s="98"/>
      <c r="S507" s="98"/>
      <c r="T507" s="98"/>
      <c r="U507" s="98"/>
      <c r="V507" s="98"/>
      <c r="W507" s="98"/>
      <c r="X507" s="98"/>
      <c r="Y507" s="98"/>
      <c r="Z507" s="98"/>
      <c r="AA507" s="98"/>
      <c r="AB507" s="98"/>
      <c r="AC507" s="98"/>
      <c r="AD507" s="98"/>
      <c r="AE507" s="98"/>
      <c r="AF507" s="98"/>
      <c r="AG507" s="98"/>
      <c r="AH507" s="98"/>
      <c r="AI507" s="98"/>
      <c r="AJ507" s="98"/>
      <c r="AK507" s="98"/>
      <c r="AL507" s="98"/>
      <c r="AM507" s="98"/>
      <c r="AN507" s="98"/>
      <c r="AO507" s="98"/>
      <c r="AP507" s="98"/>
      <c r="AQ507" s="98"/>
      <c r="AR507" s="98"/>
      <c r="AS507" s="98"/>
      <c r="AT507" s="98"/>
      <c r="AU507" s="98"/>
      <c r="AV507" s="98"/>
      <c r="AW507" s="98"/>
      <c r="AX507" s="98"/>
      <c r="AY507" s="98"/>
      <c r="AZ507" s="98"/>
      <c r="BA507" s="98"/>
      <c r="BB507" s="98"/>
      <c r="BC507" s="100"/>
      <c r="BD507" s="101"/>
      <c r="BE507" s="101"/>
      <c r="BF507" s="101"/>
      <c r="BG507" s="101"/>
      <c r="BH507" s="101"/>
      <c r="BI507" s="100" t="str">
        <f>IFERROR(__xludf.DUMMYFUNCTION("IF(OR(REGEXMATCH(I507,""Peraturan Walikota""),REGEXMATCH(I507,""Peraturan Bupati""),REGEXMATCH(I507,""PERATURAN BUPATI""),REGEXMATCH(I507,""PERATURAN WALIKOTA"")),""Ada"",""Tidak Ada"")"),"Tidak Ada")</f>
        <v>Tidak Ada</v>
      </c>
      <c r="BJ507" s="98"/>
      <c r="BK507" s="96"/>
      <c r="BL507" s="98" t="str">
        <f t="shared" si="33"/>
        <v>Tidak Lengkap</v>
      </c>
      <c r="BM507" s="98" t="str">
        <f t="shared" si="34"/>
        <v>Tidak Lengkap</v>
      </c>
    </row>
    <row r="508">
      <c r="A508" s="96" t="s">
        <v>110</v>
      </c>
      <c r="B508" s="97">
        <v>501.0</v>
      </c>
      <c r="C508" s="96" t="s">
        <v>4351</v>
      </c>
      <c r="D508" s="96"/>
      <c r="E508" s="98"/>
      <c r="F508" s="98"/>
      <c r="G508" s="98"/>
      <c r="H508" s="98"/>
      <c r="I508" s="96"/>
      <c r="J508" s="97"/>
      <c r="K508" s="100"/>
      <c r="L508" s="98"/>
      <c r="M508" s="98"/>
      <c r="N508" s="98"/>
      <c r="O508" s="98"/>
      <c r="P508" s="98"/>
      <c r="Q508" s="98"/>
      <c r="R508" s="98"/>
      <c r="S508" s="98"/>
      <c r="T508" s="98"/>
      <c r="U508" s="98"/>
      <c r="V508" s="98"/>
      <c r="W508" s="98"/>
      <c r="X508" s="98"/>
      <c r="Y508" s="98"/>
      <c r="Z508" s="98"/>
      <c r="AA508" s="98"/>
      <c r="AB508" s="98"/>
      <c r="AC508" s="98"/>
      <c r="AD508" s="98"/>
      <c r="AE508" s="98"/>
      <c r="AF508" s="98"/>
      <c r="AG508" s="98"/>
      <c r="AH508" s="98"/>
      <c r="AI508" s="98"/>
      <c r="AJ508" s="98"/>
      <c r="AK508" s="98"/>
      <c r="AL508" s="98"/>
      <c r="AM508" s="98"/>
      <c r="AN508" s="98"/>
      <c r="AO508" s="98"/>
      <c r="AP508" s="98"/>
      <c r="AQ508" s="98"/>
      <c r="AR508" s="98"/>
      <c r="AS508" s="98"/>
      <c r="AT508" s="98"/>
      <c r="AU508" s="98"/>
      <c r="AV508" s="98"/>
      <c r="AW508" s="98"/>
      <c r="AX508" s="98"/>
      <c r="AY508" s="98"/>
      <c r="AZ508" s="98"/>
      <c r="BA508" s="98"/>
      <c r="BB508" s="98"/>
      <c r="BC508" s="100"/>
      <c r="BD508" s="101"/>
      <c r="BE508" s="101"/>
      <c r="BF508" s="101"/>
      <c r="BG508" s="101"/>
      <c r="BH508" s="101"/>
      <c r="BI508" s="100" t="str">
        <f>IFERROR(__xludf.DUMMYFUNCTION("IF(OR(REGEXMATCH(I508,""Peraturan Walikota""),REGEXMATCH(I508,""Peraturan Bupati""),REGEXMATCH(I508,""PERATURAN BUPATI""),REGEXMATCH(I508,""PERATURAN WALIKOTA"")),""Ada"",""Tidak Ada"")"),"Tidak Ada")</f>
        <v>Tidak Ada</v>
      </c>
      <c r="BJ508" s="98"/>
      <c r="BK508" s="96"/>
      <c r="BL508" s="98" t="str">
        <f t="shared" si="33"/>
        <v>Tidak Lengkap</v>
      </c>
      <c r="BM508" s="98" t="str">
        <f t="shared" si="34"/>
        <v>Tidak Lengkap</v>
      </c>
    </row>
    <row r="509">
      <c r="A509" s="96" t="s">
        <v>110</v>
      </c>
      <c r="B509" s="97">
        <v>502.0</v>
      </c>
      <c r="C509" s="96" t="s">
        <v>4352</v>
      </c>
      <c r="D509" s="96"/>
      <c r="E509" s="98"/>
      <c r="F509" s="98"/>
      <c r="G509" s="98"/>
      <c r="H509" s="98"/>
      <c r="I509" s="96"/>
      <c r="J509" s="97"/>
      <c r="K509" s="100"/>
      <c r="L509" s="98"/>
      <c r="M509" s="98"/>
      <c r="N509" s="98"/>
      <c r="O509" s="98"/>
      <c r="P509" s="98"/>
      <c r="Q509" s="98"/>
      <c r="R509" s="98"/>
      <c r="S509" s="98"/>
      <c r="T509" s="98"/>
      <c r="U509" s="98"/>
      <c r="V509" s="98"/>
      <c r="W509" s="98"/>
      <c r="X509" s="98"/>
      <c r="Y509" s="98"/>
      <c r="Z509" s="98"/>
      <c r="AA509" s="98"/>
      <c r="AB509" s="98"/>
      <c r="AC509" s="98"/>
      <c r="AD509" s="98"/>
      <c r="AE509" s="98"/>
      <c r="AF509" s="98"/>
      <c r="AG509" s="98"/>
      <c r="AH509" s="98"/>
      <c r="AI509" s="98"/>
      <c r="AJ509" s="98"/>
      <c r="AK509" s="98"/>
      <c r="AL509" s="98"/>
      <c r="AM509" s="98"/>
      <c r="AN509" s="98"/>
      <c r="AO509" s="98"/>
      <c r="AP509" s="98"/>
      <c r="AQ509" s="98"/>
      <c r="AR509" s="98"/>
      <c r="AS509" s="98"/>
      <c r="AT509" s="98"/>
      <c r="AU509" s="98"/>
      <c r="AV509" s="98"/>
      <c r="AW509" s="98"/>
      <c r="AX509" s="98"/>
      <c r="AY509" s="98"/>
      <c r="AZ509" s="98"/>
      <c r="BA509" s="98"/>
      <c r="BB509" s="98"/>
      <c r="BC509" s="100"/>
      <c r="BD509" s="101"/>
      <c r="BE509" s="101"/>
      <c r="BF509" s="101"/>
      <c r="BG509" s="101"/>
      <c r="BH509" s="101"/>
      <c r="BI509" s="100" t="str">
        <f>IFERROR(__xludf.DUMMYFUNCTION("IF(OR(REGEXMATCH(I509,""Peraturan Walikota""),REGEXMATCH(I509,""Peraturan Bupati""),REGEXMATCH(I509,""PERATURAN BUPATI""),REGEXMATCH(I509,""PERATURAN WALIKOTA"")),""Ada"",""Tidak Ada"")"),"Tidak Ada")</f>
        <v>Tidak Ada</v>
      </c>
      <c r="BJ509" s="98"/>
      <c r="BK509" s="96"/>
      <c r="BL509" s="98" t="str">
        <f t="shared" si="33"/>
        <v>Tidak Lengkap</v>
      </c>
      <c r="BM509" s="98" t="str">
        <f t="shared" si="34"/>
        <v>Tidak Lengkap</v>
      </c>
    </row>
    <row r="510">
      <c r="A510" s="96" t="s">
        <v>110</v>
      </c>
      <c r="B510" s="97">
        <v>503.0</v>
      </c>
      <c r="C510" s="96" t="s">
        <v>4353</v>
      </c>
      <c r="D510" s="96"/>
      <c r="E510" s="98"/>
      <c r="F510" s="98"/>
      <c r="G510" s="98"/>
      <c r="H510" s="98"/>
      <c r="I510" s="96"/>
      <c r="J510" s="97"/>
      <c r="K510" s="100"/>
      <c r="L510" s="98"/>
      <c r="M510" s="98"/>
      <c r="N510" s="98"/>
      <c r="O510" s="98"/>
      <c r="P510" s="98"/>
      <c r="Q510" s="98"/>
      <c r="R510" s="98"/>
      <c r="S510" s="98"/>
      <c r="T510" s="98"/>
      <c r="U510" s="98"/>
      <c r="V510" s="98"/>
      <c r="W510" s="98"/>
      <c r="X510" s="98"/>
      <c r="Y510" s="98"/>
      <c r="Z510" s="98"/>
      <c r="AA510" s="98"/>
      <c r="AB510" s="98"/>
      <c r="AC510" s="98"/>
      <c r="AD510" s="98"/>
      <c r="AE510" s="98"/>
      <c r="AF510" s="98"/>
      <c r="AG510" s="98"/>
      <c r="AH510" s="98"/>
      <c r="AI510" s="98"/>
      <c r="AJ510" s="98"/>
      <c r="AK510" s="98"/>
      <c r="AL510" s="98"/>
      <c r="AM510" s="98"/>
      <c r="AN510" s="98"/>
      <c r="AO510" s="98"/>
      <c r="AP510" s="98"/>
      <c r="AQ510" s="98"/>
      <c r="AR510" s="98"/>
      <c r="AS510" s="98"/>
      <c r="AT510" s="98"/>
      <c r="AU510" s="98"/>
      <c r="AV510" s="98"/>
      <c r="AW510" s="98"/>
      <c r="AX510" s="98"/>
      <c r="AY510" s="98"/>
      <c r="AZ510" s="98"/>
      <c r="BA510" s="98"/>
      <c r="BB510" s="98"/>
      <c r="BC510" s="100"/>
      <c r="BD510" s="101"/>
      <c r="BE510" s="101"/>
      <c r="BF510" s="101"/>
      <c r="BG510" s="101"/>
      <c r="BH510" s="101"/>
      <c r="BI510" s="100" t="str">
        <f>IFERROR(__xludf.DUMMYFUNCTION("IF(OR(REGEXMATCH(I510,""Peraturan Walikota""),REGEXMATCH(I510,""Peraturan Bupati""),REGEXMATCH(I510,""PERATURAN BUPATI""),REGEXMATCH(I510,""PERATURAN WALIKOTA"")),""Ada"",""Tidak Ada"")"),"Tidak Ada")</f>
        <v>Tidak Ada</v>
      </c>
      <c r="BJ510" s="98"/>
      <c r="BK510" s="96"/>
      <c r="BL510" s="98" t="str">
        <f t="shared" si="33"/>
        <v>Tidak Lengkap</v>
      </c>
      <c r="BM510" s="98" t="str">
        <f t="shared" si="34"/>
        <v>Tidak Lengkap</v>
      </c>
    </row>
    <row r="511">
      <c r="A511" s="96" t="s">
        <v>110</v>
      </c>
      <c r="B511" s="97">
        <v>504.0</v>
      </c>
      <c r="C511" s="96" t="s">
        <v>4354</v>
      </c>
      <c r="D511" s="96"/>
      <c r="E511" s="98"/>
      <c r="F511" s="98"/>
      <c r="G511" s="98"/>
      <c r="H511" s="98"/>
      <c r="I511" s="96"/>
      <c r="J511" s="97"/>
      <c r="K511" s="100"/>
      <c r="L511" s="98"/>
      <c r="M511" s="98"/>
      <c r="N511" s="98"/>
      <c r="O511" s="98"/>
      <c r="P511" s="98"/>
      <c r="Q511" s="98"/>
      <c r="R511" s="98"/>
      <c r="S511" s="98"/>
      <c r="T511" s="98"/>
      <c r="U511" s="98"/>
      <c r="V511" s="98"/>
      <c r="W511" s="98"/>
      <c r="X511" s="98"/>
      <c r="Y511" s="98"/>
      <c r="Z511" s="98"/>
      <c r="AA511" s="98"/>
      <c r="AB511" s="98"/>
      <c r="AC511" s="98"/>
      <c r="AD511" s="98"/>
      <c r="AE511" s="98"/>
      <c r="AF511" s="98"/>
      <c r="AG511" s="98"/>
      <c r="AH511" s="98"/>
      <c r="AI511" s="98"/>
      <c r="AJ511" s="98"/>
      <c r="AK511" s="98"/>
      <c r="AL511" s="98"/>
      <c r="AM511" s="98"/>
      <c r="AN511" s="98"/>
      <c r="AO511" s="98"/>
      <c r="AP511" s="98"/>
      <c r="AQ511" s="98"/>
      <c r="AR511" s="98"/>
      <c r="AS511" s="98"/>
      <c r="AT511" s="98"/>
      <c r="AU511" s="98"/>
      <c r="AV511" s="98"/>
      <c r="AW511" s="98"/>
      <c r="AX511" s="98"/>
      <c r="AY511" s="98"/>
      <c r="AZ511" s="98"/>
      <c r="BA511" s="98"/>
      <c r="BB511" s="98"/>
      <c r="BC511" s="100"/>
      <c r="BD511" s="101"/>
      <c r="BE511" s="101"/>
      <c r="BF511" s="101"/>
      <c r="BG511" s="101"/>
      <c r="BH511" s="101"/>
      <c r="BI511" s="100" t="str">
        <f>IFERROR(__xludf.DUMMYFUNCTION("IF(OR(REGEXMATCH(I511,""Peraturan Walikota""),REGEXMATCH(I511,""Peraturan Bupati""),REGEXMATCH(I511,""PERATURAN BUPATI""),REGEXMATCH(I511,""PERATURAN WALIKOTA"")),""Ada"",""Tidak Ada"")"),"Tidak Ada")</f>
        <v>Tidak Ada</v>
      </c>
      <c r="BJ511" s="98"/>
      <c r="BK511" s="96"/>
      <c r="BL511" s="98" t="str">
        <f t="shared" si="33"/>
        <v>Tidak Lengkap</v>
      </c>
      <c r="BM511" s="98" t="str">
        <f t="shared" si="34"/>
        <v>Tidak Lengkap</v>
      </c>
    </row>
    <row r="512">
      <c r="A512" s="96" t="s">
        <v>107</v>
      </c>
      <c r="B512" s="97">
        <v>505.0</v>
      </c>
      <c r="C512" s="96" t="s">
        <v>4355</v>
      </c>
      <c r="D512" s="96" t="s">
        <v>4356</v>
      </c>
      <c r="E512" s="96" t="s">
        <v>4357</v>
      </c>
      <c r="F512" s="96" t="s">
        <v>237</v>
      </c>
      <c r="G512" s="96" t="s">
        <v>237</v>
      </c>
      <c r="H512" s="96" t="s">
        <v>11</v>
      </c>
      <c r="I512" s="96" t="s">
        <v>4358</v>
      </c>
      <c r="J512" s="97">
        <v>2021.0</v>
      </c>
      <c r="K512" s="97" t="s">
        <v>387</v>
      </c>
      <c r="L512" s="102" t="s">
        <v>4359</v>
      </c>
      <c r="M512" s="120" t="s">
        <v>4360</v>
      </c>
      <c r="N512" s="96" t="s">
        <v>368</v>
      </c>
      <c r="O512" s="96" t="s">
        <v>276</v>
      </c>
      <c r="P512" s="96" t="s">
        <v>487</v>
      </c>
      <c r="Q512" s="96" t="s">
        <v>300</v>
      </c>
      <c r="R512" s="96" t="s">
        <v>9</v>
      </c>
      <c r="S512" s="96" t="s">
        <v>21</v>
      </c>
      <c r="T512" s="96" t="s">
        <v>21</v>
      </c>
      <c r="U512" s="96" t="s">
        <v>21</v>
      </c>
      <c r="V512" s="96" t="s">
        <v>9</v>
      </c>
      <c r="W512" s="96" t="s">
        <v>21</v>
      </c>
      <c r="X512" s="96" t="s">
        <v>9</v>
      </c>
      <c r="Y512" s="96" t="s">
        <v>21</v>
      </c>
      <c r="Z512" s="96" t="s">
        <v>9</v>
      </c>
      <c r="AA512" s="96" t="s">
        <v>21</v>
      </c>
      <c r="AB512" s="96" t="s">
        <v>21</v>
      </c>
      <c r="AC512" s="96" t="s">
        <v>228</v>
      </c>
      <c r="AD512" s="96" t="s">
        <v>228</v>
      </c>
      <c r="AE512" s="96" t="s">
        <v>228</v>
      </c>
      <c r="AF512" s="96" t="s">
        <v>228</v>
      </c>
      <c r="AG512" s="96" t="s">
        <v>229</v>
      </c>
      <c r="AH512" s="96" t="s">
        <v>229</v>
      </c>
      <c r="AI512" s="96" t="s">
        <v>229</v>
      </c>
      <c r="AJ512" s="96" t="s">
        <v>228</v>
      </c>
      <c r="AK512" s="96" t="s">
        <v>229</v>
      </c>
      <c r="AL512" s="96" t="s">
        <v>229</v>
      </c>
      <c r="AM512" s="96" t="s">
        <v>229</v>
      </c>
      <c r="AN512" s="96" t="s">
        <v>370</v>
      </c>
      <c r="AO512" s="96" t="s">
        <v>4361</v>
      </c>
      <c r="AP512" s="96" t="s">
        <v>4362</v>
      </c>
      <c r="AQ512" s="98"/>
      <c r="AR512" s="96"/>
      <c r="AS512" s="98"/>
      <c r="AT512" s="98"/>
      <c r="AU512" s="98"/>
      <c r="AV512" s="98"/>
      <c r="AW512" s="98"/>
      <c r="AX512" s="96" t="s">
        <v>231</v>
      </c>
      <c r="AY512" s="98"/>
      <c r="AZ512" s="98"/>
      <c r="BA512" s="98"/>
      <c r="BB512" s="98"/>
      <c r="BC512" s="100">
        <f>COUNTIF(AC512:AM512,"Sudah")</f>
        <v>5</v>
      </c>
      <c r="BD512" s="101"/>
      <c r="BE512" s="101"/>
      <c r="BF512" s="101"/>
      <c r="BG512" s="101"/>
      <c r="BH512" s="101"/>
      <c r="BI512" s="100" t="str">
        <f>IFERROR(__xludf.DUMMYFUNCTION("IF(OR(REGEXMATCH(I512,""Peraturan Walikota""),REGEXMATCH(I512,""Peraturan Bupati""),REGEXMATCH(I512,""PERATURAN BUPATI""),REGEXMATCH(I512,""PERATURAN WALIKOTA"")),""Ada"",""Tidak Ada"")"),"Ada")</f>
        <v>Ada</v>
      </c>
      <c r="BJ512" s="98" t="str">
        <f t="shared" ref="BJ512:BJ513" si="86">IF(O512 = "Belum Punya", "Tidak Ada", IF(O512 = "", "Tidak Menjawab", "Ada"))</f>
        <v>Ada</v>
      </c>
      <c r="BK512" s="96" t="str">
        <f t="shared" ref="BK512:BK513" si="87">IF(P512 = "Tidak Punya", "Tidak Ada", IF(P512 = "", "Tidak Menjawab", "Ada"))</f>
        <v>Ada</v>
      </c>
      <c r="BL512" s="98" t="str">
        <f t="shared" si="33"/>
        <v>Tidak Lengkap</v>
      </c>
      <c r="BM512" s="98" t="str">
        <f t="shared" si="34"/>
        <v>Tidak Lengkap</v>
      </c>
    </row>
    <row r="513">
      <c r="A513" s="96" t="s">
        <v>107</v>
      </c>
      <c r="B513" s="97">
        <v>506.0</v>
      </c>
      <c r="C513" s="96" t="s">
        <v>4363</v>
      </c>
      <c r="D513" s="96" t="s">
        <v>237</v>
      </c>
      <c r="E513" s="96" t="s">
        <v>4364</v>
      </c>
      <c r="F513" s="96" t="s">
        <v>237</v>
      </c>
      <c r="G513" s="96" t="s">
        <v>237</v>
      </c>
      <c r="H513" s="96" t="s">
        <v>237</v>
      </c>
      <c r="I513" s="96"/>
      <c r="J513" s="97"/>
      <c r="K513" s="97"/>
      <c r="L513" s="96" t="s">
        <v>4365</v>
      </c>
      <c r="M513" s="96" t="s">
        <v>4366</v>
      </c>
      <c r="N513" s="96" t="s">
        <v>237</v>
      </c>
      <c r="O513" s="96" t="s">
        <v>580</v>
      </c>
      <c r="P513" s="96" t="s">
        <v>287</v>
      </c>
      <c r="Q513" s="96" t="s">
        <v>237</v>
      </c>
      <c r="R513" s="96" t="s">
        <v>21</v>
      </c>
      <c r="S513" s="96" t="s">
        <v>21</v>
      </c>
      <c r="T513" s="96" t="s">
        <v>21</v>
      </c>
      <c r="U513" s="96" t="s">
        <v>21</v>
      </c>
      <c r="V513" s="96" t="s">
        <v>21</v>
      </c>
      <c r="W513" s="96" t="s">
        <v>21</v>
      </c>
      <c r="X513" s="96" t="s">
        <v>21</v>
      </c>
      <c r="Y513" s="96" t="s">
        <v>21</v>
      </c>
      <c r="Z513" s="96" t="s">
        <v>21</v>
      </c>
      <c r="AA513" s="96" t="s">
        <v>21</v>
      </c>
      <c r="AB513" s="96" t="s">
        <v>21</v>
      </c>
      <c r="AC513" s="96" t="s">
        <v>228</v>
      </c>
      <c r="AD513" s="96" t="s">
        <v>229</v>
      </c>
      <c r="AE513" s="96" t="s">
        <v>229</v>
      </c>
      <c r="AF513" s="96" t="s">
        <v>229</v>
      </c>
      <c r="AG513" s="96" t="s">
        <v>229</v>
      </c>
      <c r="AH513" s="96" t="s">
        <v>229</v>
      </c>
      <c r="AI513" s="96" t="s">
        <v>229</v>
      </c>
      <c r="AJ513" s="96" t="s">
        <v>229</v>
      </c>
      <c r="AK513" s="96" t="s">
        <v>229</v>
      </c>
      <c r="AL513" s="96" t="s">
        <v>229</v>
      </c>
      <c r="AM513" s="96" t="s">
        <v>229</v>
      </c>
      <c r="AN513" s="96" t="s">
        <v>237</v>
      </c>
      <c r="AO513" s="96">
        <v>13.0</v>
      </c>
      <c r="AP513" s="96" t="s">
        <v>305</v>
      </c>
      <c r="AQ513" s="96"/>
      <c r="AR513" s="96"/>
      <c r="AS513" s="96"/>
      <c r="AT513" s="98"/>
      <c r="AU513" s="98"/>
      <c r="AV513" s="98"/>
      <c r="AW513" s="98"/>
      <c r="AX513" s="104"/>
      <c r="AY513" s="98"/>
      <c r="AZ513" s="96"/>
      <c r="BA513" s="96" t="s">
        <v>4367</v>
      </c>
      <c r="BB513" s="102" t="s">
        <v>4368</v>
      </c>
      <c r="BC513" s="100"/>
      <c r="BD513" s="106" t="s">
        <v>708</v>
      </c>
      <c r="BE513" s="106" t="s">
        <v>361</v>
      </c>
      <c r="BF513" s="101"/>
      <c r="BG513" s="101"/>
      <c r="BH513" s="101"/>
      <c r="BI513" s="100" t="str">
        <f>IFERROR(__xludf.DUMMYFUNCTION("IF(OR(REGEXMATCH(I513,""Peraturan Walikota""),REGEXMATCH(I513,""Peraturan Bupati""),REGEXMATCH(I513,""PERATURAN BUPATI""),REGEXMATCH(I513,""PERATURAN WALIKOTA"")),""Ada"",""Tidak Ada"")"),"Tidak Ada")</f>
        <v>Tidak Ada</v>
      </c>
      <c r="BJ513" s="98" t="str">
        <f t="shared" si="86"/>
        <v>Tidak Ada</v>
      </c>
      <c r="BK513" s="96" t="str">
        <f t="shared" si="87"/>
        <v>Tidak Ada</v>
      </c>
      <c r="BL513" s="98" t="str">
        <f t="shared" si="33"/>
        <v>Tidak Lengkap</v>
      </c>
      <c r="BM513" s="98" t="str">
        <f t="shared" si="34"/>
        <v>Tidak Lengkap</v>
      </c>
    </row>
    <row r="514">
      <c r="A514" s="96" t="s">
        <v>107</v>
      </c>
      <c r="B514" s="97">
        <v>507.0</v>
      </c>
      <c r="C514" s="96" t="s">
        <v>4369</v>
      </c>
      <c r="D514" s="96"/>
      <c r="E514" s="96"/>
      <c r="F514" s="96"/>
      <c r="G514" s="96"/>
      <c r="H514" s="96"/>
      <c r="I514" s="96" t="s">
        <v>4370</v>
      </c>
      <c r="J514" s="97">
        <v>2021.0</v>
      </c>
      <c r="K514" s="97" t="s">
        <v>734</v>
      </c>
      <c r="L514" s="96"/>
      <c r="M514" s="96"/>
      <c r="N514" s="96"/>
      <c r="O514" s="96"/>
      <c r="P514" s="96"/>
      <c r="Q514" s="96"/>
      <c r="R514" s="96"/>
      <c r="S514" s="96"/>
      <c r="T514" s="96"/>
      <c r="U514" s="96"/>
      <c r="V514" s="96"/>
      <c r="W514" s="96"/>
      <c r="X514" s="96"/>
      <c r="Y514" s="96"/>
      <c r="Z514" s="96"/>
      <c r="AA514" s="96"/>
      <c r="AB514" s="96"/>
      <c r="AC514" s="96"/>
      <c r="AD514" s="96"/>
      <c r="AE514" s="96"/>
      <c r="AF514" s="96"/>
      <c r="AG514" s="96"/>
      <c r="AH514" s="96"/>
      <c r="AI514" s="96"/>
      <c r="AJ514" s="96"/>
      <c r="AK514" s="96"/>
      <c r="AL514" s="96"/>
      <c r="AM514" s="96"/>
      <c r="AN514" s="96"/>
      <c r="AO514" s="96"/>
      <c r="AP514" s="96"/>
      <c r="AQ514" s="96"/>
      <c r="AR514" s="99"/>
      <c r="AS514" s="99"/>
      <c r="AT514" s="98"/>
      <c r="AU514" s="98"/>
      <c r="AV514" s="98"/>
      <c r="AW514" s="98"/>
      <c r="AX514" s="96"/>
      <c r="AY514" s="98"/>
      <c r="AZ514" s="96"/>
      <c r="BA514" s="96"/>
      <c r="BB514" s="96"/>
      <c r="BC514" s="100">
        <f t="shared" ref="BC514:BC515" si="88">COUNTIF(AC514:AM514,"Sudah")</f>
        <v>0</v>
      </c>
      <c r="BD514" s="106"/>
      <c r="BE514" s="106"/>
      <c r="BF514" s="101"/>
      <c r="BG514" s="101"/>
      <c r="BH514" s="101"/>
      <c r="BI514" s="100" t="str">
        <f>IFERROR(__xludf.DUMMYFUNCTION("IF(OR(REGEXMATCH(I514,""Peraturan Walikota""),REGEXMATCH(I514,""Peraturan Bupati""),REGEXMATCH(I514,""PERATURAN BUPATI""),REGEXMATCH(I514,""PERATURAN WALIKOTA"")),""Ada"",""Tidak Ada"")"),"Ada")</f>
        <v>Ada</v>
      </c>
      <c r="BJ514" s="98"/>
      <c r="BK514" s="96"/>
      <c r="BL514" s="98" t="str">
        <f t="shared" si="33"/>
        <v>Tidak Lengkap</v>
      </c>
      <c r="BM514" s="98" t="str">
        <f t="shared" si="34"/>
        <v>Tidak Lengkap</v>
      </c>
    </row>
    <row r="515">
      <c r="A515" s="96" t="s">
        <v>107</v>
      </c>
      <c r="B515" s="97">
        <v>508.0</v>
      </c>
      <c r="C515" s="96" t="s">
        <v>4371</v>
      </c>
      <c r="D515" s="96" t="s">
        <v>4372</v>
      </c>
      <c r="E515" s="96" t="s">
        <v>4373</v>
      </c>
      <c r="F515" s="96">
        <v>8.2198629819E10</v>
      </c>
      <c r="G515" s="96">
        <v>8.2198629819E10</v>
      </c>
      <c r="H515" s="96" t="s">
        <v>11</v>
      </c>
      <c r="I515" s="96" t="s">
        <v>4374</v>
      </c>
      <c r="J515" s="97">
        <v>2023.0</v>
      </c>
      <c r="K515" s="97" t="s">
        <v>387</v>
      </c>
      <c r="L515" s="96" t="s">
        <v>4375</v>
      </c>
      <c r="M515" s="96" t="s">
        <v>4376</v>
      </c>
      <c r="N515" s="96" t="s">
        <v>525</v>
      </c>
      <c r="O515" s="96" t="s">
        <v>286</v>
      </c>
      <c r="P515" s="96" t="s">
        <v>330</v>
      </c>
      <c r="Q515" s="96" t="s">
        <v>4377</v>
      </c>
      <c r="R515" s="96" t="s">
        <v>9</v>
      </c>
      <c r="S515" s="96" t="s">
        <v>9</v>
      </c>
      <c r="T515" s="96" t="s">
        <v>21</v>
      </c>
      <c r="U515" s="96" t="s">
        <v>21</v>
      </c>
      <c r="V515" s="96" t="s">
        <v>21</v>
      </c>
      <c r="W515" s="96" t="s">
        <v>21</v>
      </c>
      <c r="X515" s="96" t="s">
        <v>21</v>
      </c>
      <c r="Y515" s="96" t="s">
        <v>21</v>
      </c>
      <c r="Z515" s="96" t="s">
        <v>21</v>
      </c>
      <c r="AA515" s="96" t="s">
        <v>21</v>
      </c>
      <c r="AB515" s="96" t="s">
        <v>21</v>
      </c>
      <c r="AC515" s="96" t="s">
        <v>228</v>
      </c>
      <c r="AD515" s="96" t="s">
        <v>228</v>
      </c>
      <c r="AE515" s="96" t="s">
        <v>228</v>
      </c>
      <c r="AF515" s="96" t="s">
        <v>228</v>
      </c>
      <c r="AG515" s="96" t="s">
        <v>229</v>
      </c>
      <c r="AH515" s="96" t="s">
        <v>228</v>
      </c>
      <c r="AI515" s="96" t="s">
        <v>228</v>
      </c>
      <c r="AJ515" s="96" t="s">
        <v>228</v>
      </c>
      <c r="AK515" s="96" t="s">
        <v>229</v>
      </c>
      <c r="AL515" s="96" t="s">
        <v>228</v>
      </c>
      <c r="AM515" s="96" t="s">
        <v>228</v>
      </c>
      <c r="AN515" s="96" t="s">
        <v>555</v>
      </c>
      <c r="AO515" s="96">
        <v>101.0</v>
      </c>
      <c r="AP515" s="96" t="s">
        <v>305</v>
      </c>
      <c r="AQ515" s="96"/>
      <c r="AR515" s="99"/>
      <c r="AS515" s="99"/>
      <c r="AT515" s="98"/>
      <c r="AU515" s="98"/>
      <c r="AV515" s="98"/>
      <c r="AW515" s="98"/>
      <c r="AX515" s="96" t="s">
        <v>231</v>
      </c>
      <c r="AY515" s="98"/>
      <c r="AZ515" s="96"/>
      <c r="BA515" s="96" t="s">
        <v>4378</v>
      </c>
      <c r="BB515" s="96" t="s">
        <v>4379</v>
      </c>
      <c r="BC515" s="100">
        <f t="shared" si="88"/>
        <v>9</v>
      </c>
      <c r="BD515" s="106"/>
      <c r="BE515" s="106"/>
      <c r="BF515" s="101"/>
      <c r="BG515" s="101"/>
      <c r="BH515" s="101"/>
      <c r="BI515" s="100" t="str">
        <f>IFERROR(__xludf.DUMMYFUNCTION("IF(OR(REGEXMATCH(I515,""Peraturan Walikota""),REGEXMATCH(I515,""Peraturan Bupati""),REGEXMATCH(I515,""PERATURAN BUPATI""),REGEXMATCH(I515,""PERATURAN WALIKOTA"")),""Ada"",""Tidak Ada"")"),"Ada")</f>
        <v>Ada</v>
      </c>
      <c r="BJ515" s="98" t="str">
        <f>IF(O515 = "Belum Punya", "Tidak Ada", IF(O515 = "", "Tidak Menjawab", "Ada"))</f>
        <v>Ada</v>
      </c>
      <c r="BK515" s="96" t="str">
        <f>IF(P515 = "Tidak Punya", "Tidak Ada", IF(P515 = "", "Tidak Menjawab", "Ada"))</f>
        <v>Ada</v>
      </c>
      <c r="BL515" s="98" t="str">
        <f t="shared" si="33"/>
        <v>Tidak Lengkap</v>
      </c>
      <c r="BM515" s="126" t="str">
        <f t="shared" si="34"/>
        <v>Tidak Lengkap</v>
      </c>
    </row>
    <row r="516">
      <c r="A516" s="163"/>
      <c r="B516" s="164"/>
      <c r="C516" s="165"/>
      <c r="D516" s="166"/>
      <c r="E516" s="166"/>
      <c r="F516" s="167"/>
      <c r="G516" s="167"/>
      <c r="H516" s="167"/>
      <c r="I516" s="163"/>
      <c r="J516" s="168"/>
      <c r="K516" s="168"/>
      <c r="L516" s="168"/>
      <c r="M516" s="166"/>
      <c r="N516" s="169"/>
      <c r="O516" s="167"/>
      <c r="P516" s="168"/>
      <c r="Q516" s="169"/>
      <c r="R516" s="168"/>
      <c r="S516" s="168"/>
      <c r="T516" s="168"/>
      <c r="U516" s="168"/>
      <c r="V516" s="168"/>
      <c r="W516" s="168"/>
      <c r="X516" s="168"/>
      <c r="Y516" s="168"/>
      <c r="Z516" s="168"/>
      <c r="AA516" s="168"/>
      <c r="AB516" s="168"/>
      <c r="AC516" s="168"/>
      <c r="AD516" s="168"/>
      <c r="AE516" s="168"/>
      <c r="AF516" s="168"/>
      <c r="AG516" s="168"/>
      <c r="AH516" s="168"/>
      <c r="AI516" s="168"/>
      <c r="AJ516" s="168"/>
      <c r="AK516" s="168"/>
      <c r="AL516" s="168"/>
      <c r="AM516" s="168"/>
      <c r="AN516" s="166"/>
      <c r="AO516" s="168"/>
      <c r="AP516" s="166"/>
      <c r="AQ516" s="168"/>
      <c r="AR516" s="168"/>
      <c r="AS516" s="168"/>
      <c r="AT516" s="168"/>
      <c r="AU516" s="168"/>
      <c r="AV516" s="168"/>
      <c r="AW516" s="168"/>
      <c r="AX516" s="168"/>
      <c r="AY516" s="168"/>
      <c r="AZ516" s="168"/>
      <c r="BA516" s="166"/>
      <c r="BB516" s="166"/>
      <c r="BC516" s="168"/>
      <c r="BD516" s="170"/>
      <c r="BE516" s="171"/>
      <c r="BF516" s="171"/>
      <c r="BG516" s="171"/>
      <c r="BH516" s="171"/>
      <c r="BI516" s="172"/>
      <c r="BJ516" s="168"/>
      <c r="BK516" s="168"/>
      <c r="BL516" s="168"/>
      <c r="BM516" s="173"/>
    </row>
    <row r="517">
      <c r="A517" s="163"/>
      <c r="B517" s="174"/>
      <c r="C517" s="165"/>
      <c r="D517" s="166"/>
      <c r="E517" s="166"/>
      <c r="F517" s="167"/>
      <c r="G517" s="167"/>
      <c r="H517" s="167"/>
      <c r="I517" s="163"/>
      <c r="J517" s="168"/>
      <c r="K517" s="168"/>
      <c r="L517" s="168"/>
      <c r="M517" s="166"/>
      <c r="N517" s="169"/>
      <c r="O517" s="167"/>
      <c r="P517" s="168"/>
      <c r="Q517" s="169"/>
      <c r="R517" s="168"/>
      <c r="S517" s="168"/>
      <c r="T517" s="168"/>
      <c r="U517" s="168"/>
      <c r="V517" s="168"/>
      <c r="W517" s="168"/>
      <c r="X517" s="168"/>
      <c r="Y517" s="168"/>
      <c r="Z517" s="168"/>
      <c r="AA517" s="168"/>
      <c r="AB517" s="168"/>
      <c r="AC517" s="168"/>
      <c r="AD517" s="168"/>
      <c r="AE517" s="168"/>
      <c r="AF517" s="168"/>
      <c r="AG517" s="168"/>
      <c r="AH517" s="168"/>
      <c r="AI517" s="168"/>
      <c r="AJ517" s="168"/>
      <c r="AK517" s="168"/>
      <c r="AL517" s="168"/>
      <c r="AM517" s="168"/>
      <c r="AN517" s="166"/>
      <c r="AO517" s="168"/>
      <c r="AP517" s="166"/>
      <c r="AQ517" s="168"/>
      <c r="AR517" s="168"/>
      <c r="AS517" s="168"/>
      <c r="AT517" s="168"/>
      <c r="AU517" s="168"/>
      <c r="AV517" s="168"/>
      <c r="AW517" s="168"/>
      <c r="AX517" s="168"/>
      <c r="AY517" s="168"/>
      <c r="AZ517" s="168"/>
      <c r="BA517" s="166"/>
      <c r="BB517" s="166"/>
      <c r="BC517" s="168"/>
      <c r="BD517" s="170"/>
      <c r="BE517" s="171"/>
      <c r="BF517" s="171"/>
      <c r="BG517" s="171"/>
      <c r="BH517" s="171"/>
      <c r="BI517" s="168"/>
      <c r="BJ517" s="168"/>
      <c r="BK517" s="168"/>
      <c r="BL517" s="168"/>
      <c r="BM517" s="173"/>
    </row>
    <row r="518">
      <c r="A518" s="163"/>
      <c r="B518" s="174"/>
      <c r="C518" s="165"/>
      <c r="D518" s="166"/>
      <c r="E518" s="166"/>
      <c r="F518" s="167"/>
      <c r="G518" s="167"/>
      <c r="H518" s="167"/>
      <c r="I518" s="163"/>
      <c r="J518" s="168"/>
      <c r="K518" s="168"/>
      <c r="L518" s="168"/>
      <c r="M518" s="166"/>
      <c r="N518" s="169"/>
      <c r="O518" s="167"/>
      <c r="P518" s="168"/>
      <c r="Q518" s="169"/>
      <c r="R518" s="168"/>
      <c r="S518" s="168"/>
      <c r="T518" s="168"/>
      <c r="U518" s="168"/>
      <c r="V518" s="168"/>
      <c r="W518" s="168"/>
      <c r="X518" s="168"/>
      <c r="Y518" s="168"/>
      <c r="Z518" s="168"/>
      <c r="AA518" s="168"/>
      <c r="AB518" s="168"/>
      <c r="AC518" s="168"/>
      <c r="AD518" s="168"/>
      <c r="AE518" s="168"/>
      <c r="AF518" s="168"/>
      <c r="AG518" s="168"/>
      <c r="AH518" s="168"/>
      <c r="AI518" s="168"/>
      <c r="AJ518" s="168"/>
      <c r="AK518" s="168"/>
      <c r="AL518" s="168"/>
      <c r="AM518" s="168"/>
      <c r="AN518" s="166"/>
      <c r="AO518" s="168"/>
      <c r="AP518" s="166"/>
      <c r="AQ518" s="168"/>
      <c r="AR518" s="168"/>
      <c r="AS518" s="168"/>
      <c r="AT518" s="168"/>
      <c r="AU518" s="168"/>
      <c r="AV518" s="168"/>
      <c r="AW518" s="168"/>
      <c r="AX518" s="168"/>
      <c r="AY518" s="168"/>
      <c r="AZ518" s="168"/>
      <c r="BA518" s="166"/>
      <c r="BB518" s="166"/>
      <c r="BC518" s="168"/>
      <c r="BD518" s="170"/>
      <c r="BE518" s="171"/>
      <c r="BF518" s="171"/>
      <c r="BG518" s="171"/>
      <c r="BH518" s="175" t="s">
        <v>9</v>
      </c>
      <c r="BI518" s="168"/>
      <c r="BJ518" s="168"/>
      <c r="BK518" s="168"/>
      <c r="BL518" s="168"/>
      <c r="BM518" s="173"/>
    </row>
    <row r="519">
      <c r="A519" s="163"/>
      <c r="B519" s="174"/>
      <c r="C519" s="165"/>
      <c r="D519" s="166"/>
      <c r="E519" s="166"/>
      <c r="F519" s="167"/>
      <c r="G519" s="167"/>
      <c r="H519" s="167"/>
      <c r="I519" s="163"/>
      <c r="J519" s="168"/>
      <c r="K519" s="168"/>
      <c r="L519" s="168"/>
      <c r="M519" s="166"/>
      <c r="N519" s="169"/>
      <c r="O519" s="167"/>
      <c r="P519" s="168"/>
      <c r="Q519" s="169"/>
      <c r="R519" s="168"/>
      <c r="S519" s="168"/>
      <c r="T519" s="168"/>
      <c r="U519" s="168"/>
      <c r="V519" s="168"/>
      <c r="W519" s="168"/>
      <c r="X519" s="168"/>
      <c r="Y519" s="168"/>
      <c r="Z519" s="168"/>
      <c r="AA519" s="168"/>
      <c r="AB519" s="168"/>
      <c r="AC519" s="168"/>
      <c r="AD519" s="168"/>
      <c r="AE519" s="168"/>
      <c r="AF519" s="168"/>
      <c r="AG519" s="168"/>
      <c r="AH519" s="168"/>
      <c r="AI519" s="168"/>
      <c r="AJ519" s="168"/>
      <c r="AK519" s="168"/>
      <c r="AL519" s="168"/>
      <c r="AM519" s="168"/>
      <c r="AN519" s="166"/>
      <c r="AO519" s="168"/>
      <c r="AP519" s="166"/>
      <c r="AQ519" s="168"/>
      <c r="AR519" s="168"/>
      <c r="AS519" s="168"/>
      <c r="AT519" s="168"/>
      <c r="AU519" s="168"/>
      <c r="AV519" s="168"/>
      <c r="AW519" s="168"/>
      <c r="AX519" s="168"/>
      <c r="AY519" s="168"/>
      <c r="AZ519" s="168"/>
      <c r="BA519" s="166"/>
      <c r="BB519" s="166"/>
      <c r="BC519" s="168"/>
      <c r="BD519" s="170"/>
      <c r="BE519" s="171"/>
      <c r="BF519" s="171"/>
      <c r="BG519" s="171"/>
      <c r="BH519" s="171"/>
      <c r="BI519" s="176"/>
      <c r="BJ519" s="168"/>
      <c r="BK519" s="168"/>
      <c r="BL519" s="168"/>
      <c r="BM519" s="173"/>
    </row>
    <row r="520">
      <c r="A520" s="163"/>
      <c r="B520" s="174"/>
      <c r="C520" s="165"/>
      <c r="D520" s="166"/>
      <c r="E520" s="166"/>
      <c r="F520" s="167"/>
      <c r="G520" s="167"/>
      <c r="H520" s="167"/>
      <c r="I520" s="163"/>
      <c r="J520" s="168"/>
      <c r="K520" s="168"/>
      <c r="L520" s="168"/>
      <c r="M520" s="166"/>
      <c r="N520" s="169"/>
      <c r="O520" s="167"/>
      <c r="P520" s="168"/>
      <c r="Q520" s="169"/>
      <c r="R520" s="168"/>
      <c r="S520" s="168"/>
      <c r="T520" s="168"/>
      <c r="U520" s="168"/>
      <c r="V520" s="168"/>
      <c r="W520" s="168"/>
      <c r="X520" s="168"/>
      <c r="Y520" s="168"/>
      <c r="Z520" s="168"/>
      <c r="AA520" s="168"/>
      <c r="AB520" s="168"/>
      <c r="AC520" s="168"/>
      <c r="AD520" s="168"/>
      <c r="AE520" s="168"/>
      <c r="AF520" s="168"/>
      <c r="AG520" s="168"/>
      <c r="AH520" s="168"/>
      <c r="AI520" s="168"/>
      <c r="AJ520" s="168"/>
      <c r="AK520" s="168"/>
      <c r="AL520" s="168"/>
      <c r="AM520" s="168"/>
      <c r="AN520" s="166"/>
      <c r="AO520" s="168"/>
      <c r="AP520" s="166"/>
      <c r="AQ520" s="168"/>
      <c r="AR520" s="168"/>
      <c r="AS520" s="168"/>
      <c r="AT520" s="168"/>
      <c r="AU520" s="168"/>
      <c r="AV520" s="168"/>
      <c r="AW520" s="168"/>
      <c r="AX520" s="168"/>
      <c r="AY520" s="168"/>
      <c r="AZ520" s="168"/>
      <c r="BA520" s="166"/>
      <c r="BB520" s="166"/>
      <c r="BC520" s="168"/>
      <c r="BD520" s="170"/>
      <c r="BE520" s="171"/>
      <c r="BF520" s="171"/>
      <c r="BG520" s="171"/>
      <c r="BH520" s="171"/>
      <c r="BI520" s="168"/>
      <c r="BJ520" s="168"/>
      <c r="BK520" s="168"/>
      <c r="BL520" s="168"/>
      <c r="BM520" s="173"/>
    </row>
    <row r="521">
      <c r="A521" s="163"/>
      <c r="B521" s="174"/>
      <c r="C521" s="165"/>
      <c r="D521" s="166"/>
      <c r="E521" s="166"/>
      <c r="F521" s="167"/>
      <c r="G521" s="167"/>
      <c r="H521" s="167"/>
      <c r="I521" s="163"/>
      <c r="J521" s="168"/>
      <c r="K521" s="168"/>
      <c r="L521" s="168"/>
      <c r="M521" s="166"/>
      <c r="N521" s="169"/>
      <c r="O521" s="167"/>
      <c r="P521" s="168"/>
      <c r="Q521" s="169"/>
      <c r="R521" s="168"/>
      <c r="S521" s="168"/>
      <c r="T521" s="168"/>
      <c r="U521" s="168"/>
      <c r="V521" s="168"/>
      <c r="W521" s="168"/>
      <c r="X521" s="168"/>
      <c r="Y521" s="168"/>
      <c r="Z521" s="168"/>
      <c r="AA521" s="168"/>
      <c r="AB521" s="168"/>
      <c r="AC521" s="168"/>
      <c r="AD521" s="168"/>
      <c r="AE521" s="168"/>
      <c r="AF521" s="168"/>
      <c r="AG521" s="168"/>
      <c r="AH521" s="168"/>
      <c r="AI521" s="168"/>
      <c r="AJ521" s="168"/>
      <c r="AK521" s="168"/>
      <c r="AL521" s="168"/>
      <c r="AM521" s="168"/>
      <c r="AN521" s="166"/>
      <c r="AO521" s="168"/>
      <c r="AP521" s="166"/>
      <c r="AQ521" s="168"/>
      <c r="AR521" s="168"/>
      <c r="AS521" s="168"/>
      <c r="AT521" s="168"/>
      <c r="AU521" s="168"/>
      <c r="AV521" s="168"/>
      <c r="AW521" s="168"/>
      <c r="AX521" s="168"/>
      <c r="AY521" s="168"/>
      <c r="AZ521" s="168"/>
      <c r="BA521" s="166"/>
      <c r="BB521" s="166"/>
      <c r="BC521" s="168"/>
      <c r="BD521" s="170"/>
      <c r="BE521" s="171"/>
      <c r="BF521" s="171"/>
      <c r="BG521" s="171"/>
      <c r="BH521" s="171"/>
      <c r="BI521" s="168"/>
      <c r="BJ521" s="168"/>
      <c r="BK521" s="168"/>
      <c r="BL521" s="168"/>
      <c r="BM521" s="173"/>
    </row>
    <row r="522">
      <c r="A522" s="163"/>
      <c r="B522" s="174"/>
      <c r="C522" s="165"/>
      <c r="D522" s="166"/>
      <c r="E522" s="166"/>
      <c r="F522" s="167"/>
      <c r="G522" s="167"/>
      <c r="H522" s="167"/>
      <c r="I522" s="163"/>
      <c r="J522" s="168"/>
      <c r="K522" s="168"/>
      <c r="L522" s="168"/>
      <c r="M522" s="166"/>
      <c r="N522" s="169"/>
      <c r="O522" s="167"/>
      <c r="P522" s="168"/>
      <c r="Q522" s="169"/>
      <c r="R522" s="168"/>
      <c r="S522" s="168"/>
      <c r="T522" s="168"/>
      <c r="U522" s="168"/>
      <c r="V522" s="168"/>
      <c r="W522" s="168"/>
      <c r="X522" s="168"/>
      <c r="Y522" s="168"/>
      <c r="Z522" s="168"/>
      <c r="AA522" s="168"/>
      <c r="AB522" s="168"/>
      <c r="AC522" s="168"/>
      <c r="AD522" s="168"/>
      <c r="AE522" s="168"/>
      <c r="AF522" s="168"/>
      <c r="AG522" s="168"/>
      <c r="AH522" s="168"/>
      <c r="AI522" s="168"/>
      <c r="AJ522" s="168"/>
      <c r="AK522" s="168"/>
      <c r="AL522" s="168"/>
      <c r="AM522" s="168"/>
      <c r="AN522" s="166"/>
      <c r="AO522" s="168"/>
      <c r="AP522" s="166"/>
      <c r="AQ522" s="168"/>
      <c r="AR522" s="168"/>
      <c r="AS522" s="168"/>
      <c r="AT522" s="168"/>
      <c r="AU522" s="168"/>
      <c r="AV522" s="168"/>
      <c r="AW522" s="168"/>
      <c r="AX522" s="168"/>
      <c r="AY522" s="168"/>
      <c r="AZ522" s="168"/>
      <c r="BA522" s="166"/>
      <c r="BB522" s="166"/>
      <c r="BC522" s="168"/>
      <c r="BD522" s="170"/>
      <c r="BE522" s="171"/>
      <c r="BF522" s="171"/>
      <c r="BG522" s="171"/>
      <c r="BH522" s="171"/>
      <c r="BI522" s="168"/>
      <c r="BJ522" s="168"/>
      <c r="BK522" s="168"/>
      <c r="BL522" s="168"/>
      <c r="BM522" s="173"/>
    </row>
    <row r="523">
      <c r="A523" s="163"/>
      <c r="B523" s="174"/>
      <c r="C523" s="165"/>
      <c r="D523" s="166"/>
      <c r="E523" s="166"/>
      <c r="F523" s="167"/>
      <c r="G523" s="167"/>
      <c r="H523" s="167"/>
      <c r="I523" s="163"/>
      <c r="J523" s="168"/>
      <c r="K523" s="168"/>
      <c r="L523" s="168"/>
      <c r="M523" s="166"/>
      <c r="N523" s="169"/>
      <c r="O523" s="167"/>
      <c r="P523" s="168"/>
      <c r="Q523" s="169"/>
      <c r="R523" s="168"/>
      <c r="S523" s="168"/>
      <c r="T523" s="168"/>
      <c r="U523" s="168"/>
      <c r="V523" s="168"/>
      <c r="W523" s="168"/>
      <c r="X523" s="168"/>
      <c r="Y523" s="168"/>
      <c r="Z523" s="168"/>
      <c r="AA523" s="168"/>
      <c r="AB523" s="168"/>
      <c r="AC523" s="168"/>
      <c r="AD523" s="168"/>
      <c r="AE523" s="168"/>
      <c r="AF523" s="168"/>
      <c r="AG523" s="168"/>
      <c r="AH523" s="168"/>
      <c r="AI523" s="168"/>
      <c r="AJ523" s="168"/>
      <c r="AK523" s="168"/>
      <c r="AL523" s="168"/>
      <c r="AM523" s="168"/>
      <c r="AN523" s="166"/>
      <c r="AO523" s="168"/>
      <c r="AP523" s="166"/>
      <c r="AQ523" s="168"/>
      <c r="AR523" s="168"/>
      <c r="AS523" s="168"/>
      <c r="AT523" s="168"/>
      <c r="AU523" s="168"/>
      <c r="AV523" s="168"/>
      <c r="AW523" s="168"/>
      <c r="AX523" s="168"/>
      <c r="AY523" s="168"/>
      <c r="AZ523" s="168"/>
      <c r="BA523" s="166"/>
      <c r="BB523" s="166"/>
      <c r="BC523" s="168"/>
      <c r="BD523" s="170"/>
      <c r="BE523" s="171"/>
      <c r="BF523" s="171"/>
      <c r="BG523" s="171"/>
      <c r="BH523" s="171"/>
      <c r="BI523" s="168"/>
      <c r="BJ523" s="168"/>
      <c r="BK523" s="168"/>
      <c r="BL523" s="168"/>
      <c r="BM523" s="173"/>
    </row>
    <row r="524">
      <c r="A524" s="163"/>
      <c r="B524" s="174"/>
      <c r="C524" s="165"/>
      <c r="D524" s="166"/>
      <c r="E524" s="166"/>
      <c r="F524" s="167"/>
      <c r="G524" s="167"/>
      <c r="H524" s="167"/>
      <c r="I524" s="163"/>
      <c r="J524" s="168"/>
      <c r="K524" s="168"/>
      <c r="L524" s="168"/>
      <c r="M524" s="166"/>
      <c r="N524" s="169"/>
      <c r="O524" s="167"/>
      <c r="P524" s="168"/>
      <c r="Q524" s="169"/>
      <c r="R524" s="168"/>
      <c r="S524" s="168"/>
      <c r="T524" s="168"/>
      <c r="U524" s="168"/>
      <c r="V524" s="168"/>
      <c r="W524" s="168"/>
      <c r="X524" s="168"/>
      <c r="Y524" s="168"/>
      <c r="Z524" s="168"/>
      <c r="AA524" s="168"/>
      <c r="AB524" s="168"/>
      <c r="AC524" s="168"/>
      <c r="AD524" s="168"/>
      <c r="AE524" s="168"/>
      <c r="AF524" s="168"/>
      <c r="AG524" s="168"/>
      <c r="AH524" s="168"/>
      <c r="AI524" s="168"/>
      <c r="AJ524" s="168"/>
      <c r="AK524" s="168"/>
      <c r="AL524" s="168"/>
      <c r="AM524" s="168"/>
      <c r="AN524" s="166"/>
      <c r="AO524" s="168"/>
      <c r="AP524" s="166"/>
      <c r="AQ524" s="168"/>
      <c r="AR524" s="168"/>
      <c r="AS524" s="168"/>
      <c r="AT524" s="168"/>
      <c r="AU524" s="168"/>
      <c r="AV524" s="168"/>
      <c r="AW524" s="168"/>
      <c r="AX524" s="168"/>
      <c r="AY524" s="168"/>
      <c r="AZ524" s="168"/>
      <c r="BA524" s="166"/>
      <c r="BB524" s="166"/>
      <c r="BC524" s="168"/>
      <c r="BD524" s="170"/>
      <c r="BE524" s="171"/>
      <c r="BF524" s="171"/>
      <c r="BG524" s="171"/>
      <c r="BH524" s="171"/>
      <c r="BI524" s="168"/>
      <c r="BJ524" s="168"/>
      <c r="BK524" s="168"/>
      <c r="BL524" s="168"/>
      <c r="BM524" s="173"/>
    </row>
    <row r="525">
      <c r="A525" s="163"/>
      <c r="B525" s="174"/>
      <c r="C525" s="165"/>
      <c r="D525" s="166"/>
      <c r="E525" s="166"/>
      <c r="F525" s="167"/>
      <c r="G525" s="167"/>
      <c r="H525" s="167"/>
      <c r="I525" s="163"/>
      <c r="J525" s="168"/>
      <c r="K525" s="168"/>
      <c r="L525" s="168"/>
      <c r="M525" s="166"/>
      <c r="N525" s="169"/>
      <c r="O525" s="167"/>
      <c r="P525" s="168"/>
      <c r="Q525" s="169"/>
      <c r="R525" s="168"/>
      <c r="S525" s="168"/>
      <c r="T525" s="168"/>
      <c r="U525" s="168"/>
      <c r="V525" s="168"/>
      <c r="W525" s="168"/>
      <c r="X525" s="168"/>
      <c r="Y525" s="168"/>
      <c r="Z525" s="168"/>
      <c r="AA525" s="168"/>
      <c r="AB525" s="168"/>
      <c r="AC525" s="168"/>
      <c r="AD525" s="168"/>
      <c r="AE525" s="168"/>
      <c r="AF525" s="168"/>
      <c r="AG525" s="168"/>
      <c r="AH525" s="168"/>
      <c r="AI525" s="168"/>
      <c r="AJ525" s="168"/>
      <c r="AK525" s="168"/>
      <c r="AL525" s="168"/>
      <c r="AM525" s="168"/>
      <c r="AN525" s="166"/>
      <c r="AO525" s="168"/>
      <c r="AP525" s="166"/>
      <c r="AQ525" s="168"/>
      <c r="AR525" s="168"/>
      <c r="AS525" s="168"/>
      <c r="AT525" s="168"/>
      <c r="AU525" s="168"/>
      <c r="AV525" s="168"/>
      <c r="AW525" s="168"/>
      <c r="AX525" s="168"/>
      <c r="AY525" s="168"/>
      <c r="AZ525" s="168"/>
      <c r="BA525" s="166"/>
      <c r="BB525" s="166"/>
      <c r="BC525" s="168"/>
      <c r="BD525" s="170"/>
      <c r="BE525" s="171"/>
      <c r="BF525" s="171"/>
      <c r="BG525" s="171"/>
      <c r="BH525" s="171"/>
      <c r="BI525" s="168"/>
      <c r="BJ525" s="168"/>
      <c r="BK525" s="168"/>
      <c r="BL525" s="168"/>
      <c r="BM525" s="173"/>
    </row>
    <row r="526">
      <c r="A526" s="163"/>
      <c r="B526" s="174"/>
      <c r="C526" s="165"/>
      <c r="D526" s="166"/>
      <c r="E526" s="166"/>
      <c r="F526" s="167"/>
      <c r="G526" s="167"/>
      <c r="H526" s="167"/>
      <c r="I526" s="163"/>
      <c r="J526" s="168"/>
      <c r="K526" s="168"/>
      <c r="L526" s="168"/>
      <c r="M526" s="166"/>
      <c r="N526" s="169"/>
      <c r="O526" s="167"/>
      <c r="P526" s="168"/>
      <c r="Q526" s="169"/>
      <c r="R526" s="168"/>
      <c r="S526" s="168"/>
      <c r="T526" s="168"/>
      <c r="U526" s="168"/>
      <c r="V526" s="168"/>
      <c r="W526" s="168"/>
      <c r="X526" s="168"/>
      <c r="Y526" s="168"/>
      <c r="Z526" s="168"/>
      <c r="AA526" s="168"/>
      <c r="AB526" s="168"/>
      <c r="AC526" s="168"/>
      <c r="AD526" s="168"/>
      <c r="AE526" s="168"/>
      <c r="AF526" s="168"/>
      <c r="AG526" s="168"/>
      <c r="AH526" s="168"/>
      <c r="AI526" s="168"/>
      <c r="AJ526" s="168"/>
      <c r="AK526" s="168"/>
      <c r="AL526" s="168"/>
      <c r="AM526" s="168"/>
      <c r="AN526" s="166"/>
      <c r="AO526" s="168"/>
      <c r="AP526" s="166"/>
      <c r="AQ526" s="168"/>
      <c r="AR526" s="168"/>
      <c r="AS526" s="168"/>
      <c r="AT526" s="168"/>
      <c r="AU526" s="168"/>
      <c r="AV526" s="168"/>
      <c r="AW526" s="168"/>
      <c r="AX526" s="168"/>
      <c r="AY526" s="168"/>
      <c r="AZ526" s="168"/>
      <c r="BA526" s="166"/>
      <c r="BB526" s="166"/>
      <c r="BC526" s="168"/>
      <c r="BD526" s="170"/>
      <c r="BE526" s="171"/>
      <c r="BF526" s="171"/>
      <c r="BG526" s="171"/>
      <c r="BH526" s="171"/>
      <c r="BI526" s="168"/>
      <c r="BJ526" s="168"/>
      <c r="BK526" s="168"/>
      <c r="BL526" s="168"/>
      <c r="BM526" s="173"/>
    </row>
    <row r="527">
      <c r="A527" s="163"/>
      <c r="B527" s="174"/>
      <c r="C527" s="165"/>
      <c r="D527" s="166"/>
      <c r="E527" s="166"/>
      <c r="F527" s="167"/>
      <c r="G527" s="167"/>
      <c r="H527" s="167"/>
      <c r="I527" s="163"/>
      <c r="J527" s="168"/>
      <c r="K527" s="168"/>
      <c r="L527" s="168"/>
      <c r="M527" s="166"/>
      <c r="N527" s="169"/>
      <c r="O527" s="167"/>
      <c r="P527" s="168"/>
      <c r="Q527" s="169"/>
      <c r="R527" s="168"/>
      <c r="S527" s="168"/>
      <c r="T527" s="168"/>
      <c r="U527" s="168"/>
      <c r="V527" s="168"/>
      <c r="W527" s="168"/>
      <c r="X527" s="168"/>
      <c r="Y527" s="168"/>
      <c r="Z527" s="168"/>
      <c r="AA527" s="168"/>
      <c r="AB527" s="168"/>
      <c r="AC527" s="168"/>
      <c r="AD527" s="168"/>
      <c r="AE527" s="168"/>
      <c r="AF527" s="168"/>
      <c r="AG527" s="168"/>
      <c r="AH527" s="168"/>
      <c r="AI527" s="168"/>
      <c r="AJ527" s="168"/>
      <c r="AK527" s="168"/>
      <c r="AL527" s="168"/>
      <c r="AM527" s="168"/>
      <c r="AN527" s="166"/>
      <c r="AO527" s="168"/>
      <c r="AP527" s="166"/>
      <c r="AQ527" s="168"/>
      <c r="AR527" s="168"/>
      <c r="AS527" s="168"/>
      <c r="AT527" s="168"/>
      <c r="AU527" s="168"/>
      <c r="AV527" s="168"/>
      <c r="AW527" s="168"/>
      <c r="AX527" s="168"/>
      <c r="AY527" s="168"/>
      <c r="AZ527" s="168"/>
      <c r="BA527" s="166"/>
      <c r="BB527" s="166"/>
      <c r="BC527" s="168"/>
      <c r="BD527" s="170"/>
      <c r="BE527" s="171"/>
      <c r="BF527" s="171"/>
      <c r="BG527" s="171"/>
      <c r="BH527" s="171"/>
      <c r="BI527" s="168"/>
      <c r="BJ527" s="168"/>
      <c r="BK527" s="168"/>
      <c r="BL527" s="168"/>
      <c r="BM527" s="173"/>
    </row>
    <row r="528">
      <c r="A528" s="163"/>
      <c r="B528" s="174"/>
      <c r="C528" s="165"/>
      <c r="D528" s="166"/>
      <c r="E528" s="166"/>
      <c r="F528" s="167"/>
      <c r="G528" s="167"/>
      <c r="H528" s="167"/>
      <c r="I528" s="163"/>
      <c r="J528" s="168"/>
      <c r="K528" s="168"/>
      <c r="L528" s="168"/>
      <c r="M528" s="166"/>
      <c r="N528" s="169"/>
      <c r="O528" s="167"/>
      <c r="P528" s="168"/>
      <c r="Q528" s="169"/>
      <c r="R528" s="168"/>
      <c r="S528" s="168"/>
      <c r="T528" s="168"/>
      <c r="U528" s="168"/>
      <c r="V528" s="168"/>
      <c r="W528" s="168"/>
      <c r="X528" s="168"/>
      <c r="Y528" s="168"/>
      <c r="Z528" s="168"/>
      <c r="AA528" s="168"/>
      <c r="AB528" s="168"/>
      <c r="AC528" s="168"/>
      <c r="AD528" s="168"/>
      <c r="AE528" s="168"/>
      <c r="AF528" s="168"/>
      <c r="AG528" s="168"/>
      <c r="AH528" s="168"/>
      <c r="AI528" s="168"/>
      <c r="AJ528" s="168"/>
      <c r="AK528" s="168"/>
      <c r="AL528" s="168"/>
      <c r="AM528" s="168"/>
      <c r="AN528" s="166"/>
      <c r="AO528" s="168"/>
      <c r="AP528" s="166"/>
      <c r="AQ528" s="168"/>
      <c r="AR528" s="168"/>
      <c r="AS528" s="168"/>
      <c r="AT528" s="168"/>
      <c r="AU528" s="168"/>
      <c r="AV528" s="168"/>
      <c r="AW528" s="168"/>
      <c r="AX528" s="168"/>
      <c r="AY528" s="168"/>
      <c r="AZ528" s="168"/>
      <c r="BA528" s="166"/>
      <c r="BB528" s="166"/>
      <c r="BC528" s="168"/>
      <c r="BD528" s="170"/>
      <c r="BE528" s="171"/>
      <c r="BF528" s="171"/>
      <c r="BG528" s="171"/>
      <c r="BH528" s="171"/>
      <c r="BI528" s="168"/>
      <c r="BJ528" s="168"/>
      <c r="BK528" s="168"/>
      <c r="BL528" s="168"/>
      <c r="BM528" s="173"/>
    </row>
    <row r="529">
      <c r="A529" s="163"/>
      <c r="B529" s="174"/>
      <c r="C529" s="165"/>
      <c r="D529" s="166"/>
      <c r="E529" s="166"/>
      <c r="F529" s="167"/>
      <c r="G529" s="167"/>
      <c r="H529" s="167"/>
      <c r="I529" s="163"/>
      <c r="J529" s="168"/>
      <c r="K529" s="168"/>
      <c r="L529" s="168"/>
      <c r="M529" s="166"/>
      <c r="N529" s="169"/>
      <c r="O529" s="167"/>
      <c r="P529" s="168"/>
      <c r="Q529" s="169"/>
      <c r="R529" s="168"/>
      <c r="S529" s="168"/>
      <c r="T529" s="168"/>
      <c r="U529" s="168"/>
      <c r="V529" s="168"/>
      <c r="W529" s="168"/>
      <c r="X529" s="168"/>
      <c r="Y529" s="168"/>
      <c r="Z529" s="168"/>
      <c r="AA529" s="168"/>
      <c r="AB529" s="168"/>
      <c r="AC529" s="168"/>
      <c r="AD529" s="168"/>
      <c r="AE529" s="168"/>
      <c r="AF529" s="168"/>
      <c r="AG529" s="168"/>
      <c r="AH529" s="168"/>
      <c r="AI529" s="168"/>
      <c r="AJ529" s="168"/>
      <c r="AK529" s="168"/>
      <c r="AL529" s="168"/>
      <c r="AM529" s="168"/>
      <c r="AN529" s="166"/>
      <c r="AO529" s="168"/>
      <c r="AP529" s="166"/>
      <c r="AQ529" s="168"/>
      <c r="AR529" s="168"/>
      <c r="AS529" s="168"/>
      <c r="AT529" s="168"/>
      <c r="AU529" s="168"/>
      <c r="AV529" s="168"/>
      <c r="AW529" s="168"/>
      <c r="AX529" s="168"/>
      <c r="AY529" s="168"/>
      <c r="AZ529" s="168"/>
      <c r="BA529" s="166"/>
      <c r="BB529" s="166"/>
      <c r="BC529" s="168"/>
      <c r="BD529" s="170"/>
      <c r="BE529" s="171"/>
      <c r="BF529" s="171"/>
      <c r="BG529" s="171"/>
      <c r="BH529" s="171"/>
      <c r="BI529" s="168"/>
      <c r="BJ529" s="168"/>
      <c r="BK529" s="168"/>
      <c r="BL529" s="168"/>
      <c r="BM529" s="173"/>
    </row>
    <row r="530">
      <c r="A530" s="163"/>
      <c r="B530" s="174"/>
      <c r="C530" s="165"/>
      <c r="D530" s="166"/>
      <c r="E530" s="166"/>
      <c r="F530" s="167"/>
      <c r="G530" s="167"/>
      <c r="H530" s="167"/>
      <c r="I530" s="163"/>
      <c r="J530" s="168"/>
      <c r="K530" s="168"/>
      <c r="L530" s="168"/>
      <c r="M530" s="166"/>
      <c r="N530" s="169"/>
      <c r="O530" s="167"/>
      <c r="P530" s="168"/>
      <c r="Q530" s="169"/>
      <c r="R530" s="168"/>
      <c r="S530" s="168"/>
      <c r="T530" s="168"/>
      <c r="U530" s="168"/>
      <c r="V530" s="168"/>
      <c r="W530" s="168"/>
      <c r="X530" s="168"/>
      <c r="Y530" s="168"/>
      <c r="Z530" s="168"/>
      <c r="AA530" s="168"/>
      <c r="AB530" s="168"/>
      <c r="AC530" s="168"/>
      <c r="AD530" s="168"/>
      <c r="AE530" s="168"/>
      <c r="AF530" s="168"/>
      <c r="AG530" s="168"/>
      <c r="AH530" s="168"/>
      <c r="AI530" s="168"/>
      <c r="AJ530" s="168"/>
      <c r="AK530" s="168"/>
      <c r="AL530" s="168"/>
      <c r="AM530" s="168"/>
      <c r="AN530" s="166"/>
      <c r="AO530" s="168"/>
      <c r="AP530" s="166"/>
      <c r="AQ530" s="168"/>
      <c r="AR530" s="168"/>
      <c r="AS530" s="168"/>
      <c r="AT530" s="168"/>
      <c r="AU530" s="168"/>
      <c r="AV530" s="168"/>
      <c r="AW530" s="168"/>
      <c r="AX530" s="168"/>
      <c r="AY530" s="168"/>
      <c r="AZ530" s="168"/>
      <c r="BA530" s="166"/>
      <c r="BB530" s="166"/>
      <c r="BC530" s="168"/>
      <c r="BD530" s="170"/>
      <c r="BE530" s="171"/>
      <c r="BF530" s="171"/>
      <c r="BG530" s="171"/>
      <c r="BH530" s="171"/>
      <c r="BI530" s="168"/>
      <c r="BJ530" s="168"/>
      <c r="BK530" s="168"/>
      <c r="BL530" s="168"/>
      <c r="BM530" s="173"/>
    </row>
    <row r="531">
      <c r="A531" s="163"/>
      <c r="B531" s="174"/>
      <c r="C531" s="165"/>
      <c r="D531" s="166"/>
      <c r="E531" s="166"/>
      <c r="F531" s="167"/>
      <c r="G531" s="167"/>
      <c r="H531" s="167"/>
      <c r="I531" s="163"/>
      <c r="J531" s="168"/>
      <c r="K531" s="168"/>
      <c r="L531" s="168"/>
      <c r="M531" s="166"/>
      <c r="N531" s="169"/>
      <c r="O531" s="167"/>
      <c r="P531" s="168"/>
      <c r="Q531" s="169"/>
      <c r="R531" s="168"/>
      <c r="S531" s="168"/>
      <c r="T531" s="168"/>
      <c r="U531" s="168"/>
      <c r="V531" s="168"/>
      <c r="W531" s="168"/>
      <c r="X531" s="168"/>
      <c r="Y531" s="168"/>
      <c r="Z531" s="168"/>
      <c r="AA531" s="168"/>
      <c r="AB531" s="168"/>
      <c r="AC531" s="168"/>
      <c r="AD531" s="168"/>
      <c r="AE531" s="168"/>
      <c r="AF531" s="168"/>
      <c r="AG531" s="168"/>
      <c r="AH531" s="168"/>
      <c r="AI531" s="168"/>
      <c r="AJ531" s="168"/>
      <c r="AK531" s="168"/>
      <c r="AL531" s="168"/>
      <c r="AM531" s="168"/>
      <c r="AN531" s="166"/>
      <c r="AO531" s="168"/>
      <c r="AP531" s="166"/>
      <c r="AQ531" s="168"/>
      <c r="AR531" s="168"/>
      <c r="AS531" s="168"/>
      <c r="AT531" s="168"/>
      <c r="AU531" s="168"/>
      <c r="AV531" s="168"/>
      <c r="AW531" s="168"/>
      <c r="AX531" s="168"/>
      <c r="AY531" s="168"/>
      <c r="AZ531" s="168"/>
      <c r="BA531" s="166"/>
      <c r="BB531" s="166"/>
      <c r="BC531" s="168"/>
      <c r="BD531" s="170"/>
      <c r="BE531" s="171"/>
      <c r="BF531" s="171"/>
      <c r="BG531" s="171"/>
      <c r="BH531" s="171"/>
      <c r="BI531" s="168"/>
      <c r="BJ531" s="168"/>
      <c r="BK531" s="168"/>
      <c r="BL531" s="168"/>
      <c r="BM531" s="173"/>
    </row>
    <row r="532">
      <c r="A532" s="163"/>
      <c r="B532" s="174"/>
      <c r="C532" s="165"/>
      <c r="D532" s="166"/>
      <c r="E532" s="166"/>
      <c r="F532" s="167"/>
      <c r="G532" s="167"/>
      <c r="H532" s="167"/>
      <c r="I532" s="163"/>
      <c r="J532" s="168"/>
      <c r="K532" s="168"/>
      <c r="L532" s="168"/>
      <c r="M532" s="166"/>
      <c r="N532" s="169"/>
      <c r="O532" s="167"/>
      <c r="P532" s="168"/>
      <c r="Q532" s="169"/>
      <c r="R532" s="168"/>
      <c r="S532" s="168"/>
      <c r="T532" s="168"/>
      <c r="U532" s="168"/>
      <c r="V532" s="168"/>
      <c r="W532" s="168"/>
      <c r="X532" s="168"/>
      <c r="Y532" s="168"/>
      <c r="Z532" s="168"/>
      <c r="AA532" s="168"/>
      <c r="AB532" s="168"/>
      <c r="AC532" s="168"/>
      <c r="AD532" s="168"/>
      <c r="AE532" s="168"/>
      <c r="AF532" s="168"/>
      <c r="AG532" s="168"/>
      <c r="AH532" s="168"/>
      <c r="AI532" s="168"/>
      <c r="AJ532" s="168"/>
      <c r="AK532" s="168"/>
      <c r="AL532" s="168"/>
      <c r="AM532" s="168"/>
      <c r="AN532" s="166"/>
      <c r="AO532" s="168"/>
      <c r="AP532" s="166"/>
      <c r="AQ532" s="168"/>
      <c r="AR532" s="168"/>
      <c r="AS532" s="168"/>
      <c r="AT532" s="168"/>
      <c r="AU532" s="168"/>
      <c r="AV532" s="168"/>
      <c r="AW532" s="168"/>
      <c r="AX532" s="168"/>
      <c r="AY532" s="168"/>
      <c r="AZ532" s="168"/>
      <c r="BA532" s="166"/>
      <c r="BB532" s="166"/>
      <c r="BC532" s="168"/>
      <c r="BD532" s="170"/>
      <c r="BE532" s="171"/>
      <c r="BF532" s="171"/>
      <c r="BG532" s="171"/>
      <c r="BH532" s="171"/>
      <c r="BI532" s="168"/>
      <c r="BJ532" s="168"/>
      <c r="BK532" s="168"/>
      <c r="BL532" s="168"/>
      <c r="BM532" s="173"/>
    </row>
    <row r="533">
      <c r="A533" s="163"/>
      <c r="B533" s="174"/>
      <c r="C533" s="165"/>
      <c r="D533" s="166"/>
      <c r="E533" s="166"/>
      <c r="F533" s="167"/>
      <c r="G533" s="167"/>
      <c r="H533" s="167"/>
      <c r="I533" s="163"/>
      <c r="J533" s="168"/>
      <c r="K533" s="168"/>
      <c r="L533" s="168"/>
      <c r="M533" s="166"/>
      <c r="N533" s="169"/>
      <c r="O533" s="167"/>
      <c r="P533" s="168"/>
      <c r="Q533" s="169"/>
      <c r="R533" s="168"/>
      <c r="S533" s="168"/>
      <c r="T533" s="168"/>
      <c r="U533" s="168"/>
      <c r="V533" s="168"/>
      <c r="W533" s="168"/>
      <c r="X533" s="168"/>
      <c r="Y533" s="168"/>
      <c r="Z533" s="168"/>
      <c r="AA533" s="168"/>
      <c r="AB533" s="168"/>
      <c r="AC533" s="168"/>
      <c r="AD533" s="168"/>
      <c r="AE533" s="168"/>
      <c r="AF533" s="168"/>
      <c r="AG533" s="168"/>
      <c r="AH533" s="168"/>
      <c r="AI533" s="168"/>
      <c r="AJ533" s="168"/>
      <c r="AK533" s="168"/>
      <c r="AL533" s="168"/>
      <c r="AM533" s="168"/>
      <c r="AN533" s="166"/>
      <c r="AO533" s="168"/>
      <c r="AP533" s="166"/>
      <c r="AQ533" s="168"/>
      <c r="AR533" s="168"/>
      <c r="AS533" s="168"/>
      <c r="AT533" s="168"/>
      <c r="AU533" s="168"/>
      <c r="AV533" s="168"/>
      <c r="AW533" s="168"/>
      <c r="AX533" s="168"/>
      <c r="AY533" s="168"/>
      <c r="AZ533" s="168"/>
      <c r="BA533" s="166"/>
      <c r="BB533" s="166"/>
      <c r="BC533" s="168"/>
      <c r="BD533" s="170"/>
      <c r="BE533" s="171"/>
      <c r="BF533" s="171"/>
      <c r="BG533" s="171"/>
      <c r="BH533" s="171"/>
      <c r="BI533" s="168"/>
      <c r="BJ533" s="168"/>
      <c r="BK533" s="168"/>
      <c r="BL533" s="168"/>
      <c r="BM533" s="173"/>
    </row>
    <row r="534">
      <c r="A534" s="163"/>
      <c r="B534" s="174"/>
      <c r="C534" s="165"/>
      <c r="D534" s="166"/>
      <c r="E534" s="166"/>
      <c r="F534" s="167"/>
      <c r="G534" s="167"/>
      <c r="H534" s="167"/>
      <c r="I534" s="163"/>
      <c r="J534" s="168"/>
      <c r="K534" s="168"/>
      <c r="L534" s="168"/>
      <c r="M534" s="166"/>
      <c r="N534" s="169"/>
      <c r="O534" s="167"/>
      <c r="P534" s="168"/>
      <c r="Q534" s="169"/>
      <c r="R534" s="168"/>
      <c r="S534" s="168"/>
      <c r="T534" s="168"/>
      <c r="U534" s="168"/>
      <c r="V534" s="168"/>
      <c r="W534" s="168"/>
      <c r="X534" s="168"/>
      <c r="Y534" s="168"/>
      <c r="Z534" s="168"/>
      <c r="AA534" s="168"/>
      <c r="AB534" s="168"/>
      <c r="AC534" s="168"/>
      <c r="AD534" s="168"/>
      <c r="AE534" s="168"/>
      <c r="AF534" s="168"/>
      <c r="AG534" s="168"/>
      <c r="AH534" s="168"/>
      <c r="AI534" s="168"/>
      <c r="AJ534" s="168"/>
      <c r="AK534" s="168"/>
      <c r="AL534" s="168"/>
      <c r="AM534" s="168"/>
      <c r="AN534" s="166"/>
      <c r="AO534" s="168"/>
      <c r="AP534" s="166"/>
      <c r="AQ534" s="168"/>
      <c r="AR534" s="168"/>
      <c r="AS534" s="168"/>
      <c r="AT534" s="168"/>
      <c r="AU534" s="168"/>
      <c r="AV534" s="168"/>
      <c r="AW534" s="168"/>
      <c r="AX534" s="168"/>
      <c r="AY534" s="168"/>
      <c r="AZ534" s="168"/>
      <c r="BA534" s="166"/>
      <c r="BB534" s="166"/>
      <c r="BC534" s="168"/>
      <c r="BD534" s="170"/>
      <c r="BE534" s="171"/>
      <c r="BF534" s="171"/>
      <c r="BG534" s="171"/>
      <c r="BH534" s="171"/>
      <c r="BI534" s="168"/>
      <c r="BJ534" s="168"/>
      <c r="BK534" s="168"/>
      <c r="BL534" s="168"/>
      <c r="BM534" s="173"/>
    </row>
    <row r="535">
      <c r="A535" s="163"/>
      <c r="B535" s="174"/>
      <c r="C535" s="165"/>
      <c r="D535" s="166"/>
      <c r="E535" s="166"/>
      <c r="F535" s="167"/>
      <c r="G535" s="167"/>
      <c r="H535" s="167"/>
      <c r="I535" s="163"/>
      <c r="J535" s="168"/>
      <c r="K535" s="168"/>
      <c r="L535" s="168"/>
      <c r="M535" s="166"/>
      <c r="N535" s="169"/>
      <c r="O535" s="167"/>
      <c r="P535" s="168"/>
      <c r="Q535" s="169"/>
      <c r="R535" s="168"/>
      <c r="S535" s="168"/>
      <c r="T535" s="168"/>
      <c r="U535" s="168"/>
      <c r="V535" s="168"/>
      <c r="W535" s="168"/>
      <c r="X535" s="168"/>
      <c r="Y535" s="168"/>
      <c r="Z535" s="168"/>
      <c r="AA535" s="168"/>
      <c r="AB535" s="168"/>
      <c r="AC535" s="168"/>
      <c r="AD535" s="168"/>
      <c r="AE535" s="168"/>
      <c r="AF535" s="168"/>
      <c r="AG535" s="168"/>
      <c r="AH535" s="168"/>
      <c r="AI535" s="168"/>
      <c r="AJ535" s="168"/>
      <c r="AK535" s="168"/>
      <c r="AL535" s="168"/>
      <c r="AM535" s="168"/>
      <c r="AN535" s="166"/>
      <c r="AO535" s="168"/>
      <c r="AP535" s="166"/>
      <c r="AQ535" s="168"/>
      <c r="AR535" s="168"/>
      <c r="AS535" s="168"/>
      <c r="AT535" s="168"/>
      <c r="AU535" s="168"/>
      <c r="AV535" s="168"/>
      <c r="AW535" s="168"/>
      <c r="AX535" s="168"/>
      <c r="AY535" s="168"/>
      <c r="AZ535" s="168"/>
      <c r="BA535" s="166"/>
      <c r="BB535" s="166"/>
      <c r="BC535" s="168"/>
      <c r="BD535" s="170"/>
      <c r="BE535" s="171"/>
      <c r="BF535" s="171"/>
      <c r="BG535" s="171"/>
      <c r="BH535" s="171"/>
      <c r="BI535" s="168"/>
      <c r="BJ535" s="168"/>
      <c r="BK535" s="168"/>
      <c r="BL535" s="168"/>
      <c r="BM535" s="173"/>
    </row>
    <row r="536">
      <c r="A536" s="163"/>
      <c r="B536" s="174"/>
      <c r="C536" s="165"/>
      <c r="D536" s="166"/>
      <c r="E536" s="166"/>
      <c r="F536" s="167"/>
      <c r="G536" s="167"/>
      <c r="H536" s="167"/>
      <c r="I536" s="163"/>
      <c r="J536" s="168"/>
      <c r="K536" s="168"/>
      <c r="L536" s="168"/>
      <c r="M536" s="166"/>
      <c r="N536" s="169"/>
      <c r="O536" s="167"/>
      <c r="P536" s="168"/>
      <c r="Q536" s="169"/>
      <c r="R536" s="168"/>
      <c r="S536" s="168"/>
      <c r="T536" s="168"/>
      <c r="U536" s="168"/>
      <c r="V536" s="168"/>
      <c r="W536" s="168"/>
      <c r="X536" s="168"/>
      <c r="Y536" s="168"/>
      <c r="Z536" s="168"/>
      <c r="AA536" s="168"/>
      <c r="AB536" s="168"/>
      <c r="AC536" s="168"/>
      <c r="AD536" s="168"/>
      <c r="AE536" s="168"/>
      <c r="AF536" s="168"/>
      <c r="AG536" s="168"/>
      <c r="AH536" s="168"/>
      <c r="AI536" s="168"/>
      <c r="AJ536" s="168"/>
      <c r="AK536" s="168"/>
      <c r="AL536" s="168"/>
      <c r="AM536" s="168"/>
      <c r="AN536" s="166"/>
      <c r="AO536" s="168"/>
      <c r="AP536" s="166"/>
      <c r="AQ536" s="168"/>
      <c r="AR536" s="168"/>
      <c r="AS536" s="168"/>
      <c r="AT536" s="168"/>
      <c r="AU536" s="168"/>
      <c r="AV536" s="168"/>
      <c r="AW536" s="168"/>
      <c r="AX536" s="168"/>
      <c r="AY536" s="168"/>
      <c r="AZ536" s="168"/>
      <c r="BA536" s="166"/>
      <c r="BB536" s="166"/>
      <c r="BC536" s="168"/>
      <c r="BD536" s="170"/>
      <c r="BE536" s="171"/>
      <c r="BF536" s="171"/>
      <c r="BG536" s="171"/>
      <c r="BH536" s="171"/>
      <c r="BI536" s="168"/>
      <c r="BJ536" s="168"/>
      <c r="BK536" s="168"/>
      <c r="BL536" s="168"/>
      <c r="BM536" s="173"/>
    </row>
    <row r="537">
      <c r="A537" s="163"/>
      <c r="B537" s="174"/>
      <c r="C537" s="165"/>
      <c r="D537" s="166"/>
      <c r="E537" s="166"/>
      <c r="F537" s="167"/>
      <c r="G537" s="167"/>
      <c r="H537" s="167"/>
      <c r="I537" s="163"/>
      <c r="J537" s="168"/>
      <c r="K537" s="168"/>
      <c r="L537" s="168"/>
      <c r="M537" s="166"/>
      <c r="N537" s="169"/>
      <c r="O537" s="167"/>
      <c r="P537" s="168"/>
      <c r="Q537" s="169"/>
      <c r="R537" s="168"/>
      <c r="S537" s="168"/>
      <c r="T537" s="168"/>
      <c r="U537" s="168"/>
      <c r="V537" s="168"/>
      <c r="W537" s="168"/>
      <c r="X537" s="168"/>
      <c r="Y537" s="168"/>
      <c r="Z537" s="168"/>
      <c r="AA537" s="168"/>
      <c r="AB537" s="168"/>
      <c r="AC537" s="168"/>
      <c r="AD537" s="168"/>
      <c r="AE537" s="168"/>
      <c r="AF537" s="168"/>
      <c r="AG537" s="168"/>
      <c r="AH537" s="168"/>
      <c r="AI537" s="168"/>
      <c r="AJ537" s="168"/>
      <c r="AK537" s="168"/>
      <c r="AL537" s="168"/>
      <c r="AM537" s="168"/>
      <c r="AN537" s="166"/>
      <c r="AO537" s="168"/>
      <c r="AP537" s="166"/>
      <c r="AQ537" s="168"/>
      <c r="AR537" s="168"/>
      <c r="AS537" s="168"/>
      <c r="AT537" s="168"/>
      <c r="AU537" s="168"/>
      <c r="AV537" s="168"/>
      <c r="AW537" s="168"/>
      <c r="AX537" s="168"/>
      <c r="AY537" s="168"/>
      <c r="AZ537" s="168"/>
      <c r="BA537" s="166"/>
      <c r="BB537" s="166"/>
      <c r="BC537" s="168"/>
      <c r="BD537" s="170"/>
      <c r="BE537" s="171"/>
      <c r="BF537" s="171"/>
      <c r="BG537" s="171"/>
      <c r="BH537" s="171"/>
      <c r="BI537" s="168"/>
      <c r="BJ537" s="168"/>
      <c r="BK537" s="168"/>
      <c r="BL537" s="168"/>
      <c r="BM537" s="168"/>
    </row>
    <row r="538">
      <c r="A538" s="163"/>
      <c r="B538" s="174"/>
      <c r="C538" s="165"/>
      <c r="D538" s="166"/>
      <c r="E538" s="166"/>
      <c r="F538" s="167"/>
      <c r="G538" s="167"/>
      <c r="H538" s="167"/>
      <c r="I538" s="163"/>
      <c r="J538" s="168"/>
      <c r="K538" s="168"/>
      <c r="L538" s="168"/>
      <c r="M538" s="166"/>
      <c r="N538" s="169"/>
      <c r="O538" s="167"/>
      <c r="P538" s="168"/>
      <c r="Q538" s="169"/>
      <c r="R538" s="168"/>
      <c r="S538" s="168"/>
      <c r="T538" s="168"/>
      <c r="U538" s="168"/>
      <c r="V538" s="168"/>
      <c r="W538" s="168"/>
      <c r="X538" s="168"/>
      <c r="Y538" s="168"/>
      <c r="Z538" s="168"/>
      <c r="AA538" s="168"/>
      <c r="AB538" s="168"/>
      <c r="AC538" s="168"/>
      <c r="AD538" s="168"/>
      <c r="AE538" s="168"/>
      <c r="AF538" s="168"/>
      <c r="AG538" s="168"/>
      <c r="AH538" s="168"/>
      <c r="AI538" s="168"/>
      <c r="AJ538" s="168"/>
      <c r="AK538" s="168"/>
      <c r="AL538" s="168"/>
      <c r="AM538" s="168"/>
      <c r="AN538" s="166"/>
      <c r="AO538" s="168"/>
      <c r="AP538" s="166"/>
      <c r="AQ538" s="168"/>
      <c r="AR538" s="168"/>
      <c r="AS538" s="168"/>
      <c r="AT538" s="168"/>
      <c r="AU538" s="168"/>
      <c r="AV538" s="168"/>
      <c r="AW538" s="168"/>
      <c r="AX538" s="168"/>
      <c r="AY538" s="168"/>
      <c r="AZ538" s="168"/>
      <c r="BA538" s="166"/>
      <c r="BB538" s="166"/>
      <c r="BC538" s="168"/>
      <c r="BD538" s="170"/>
      <c r="BE538" s="171"/>
      <c r="BF538" s="171"/>
      <c r="BG538" s="171"/>
      <c r="BH538" s="171"/>
      <c r="BI538" s="168"/>
      <c r="BJ538" s="168"/>
      <c r="BK538" s="168"/>
      <c r="BL538" s="168"/>
      <c r="BM538" s="168"/>
    </row>
    <row r="539">
      <c r="A539" s="163"/>
      <c r="B539" s="174"/>
      <c r="C539" s="165"/>
      <c r="D539" s="166"/>
      <c r="E539" s="166"/>
      <c r="F539" s="167"/>
      <c r="G539" s="167"/>
      <c r="H539" s="167"/>
      <c r="I539" s="163"/>
      <c r="J539" s="168"/>
      <c r="K539" s="168"/>
      <c r="L539" s="168"/>
      <c r="M539" s="166"/>
      <c r="N539" s="169"/>
      <c r="O539" s="167"/>
      <c r="P539" s="168"/>
      <c r="Q539" s="169"/>
      <c r="R539" s="168"/>
      <c r="S539" s="168"/>
      <c r="T539" s="168"/>
      <c r="U539" s="168"/>
      <c r="V539" s="168"/>
      <c r="W539" s="168"/>
      <c r="X539" s="168"/>
      <c r="Y539" s="168"/>
      <c r="Z539" s="168"/>
      <c r="AA539" s="168"/>
      <c r="AB539" s="168"/>
      <c r="AC539" s="168"/>
      <c r="AD539" s="168"/>
      <c r="AE539" s="168"/>
      <c r="AF539" s="168"/>
      <c r="AG539" s="168"/>
      <c r="AH539" s="168"/>
      <c r="AI539" s="168"/>
      <c r="AJ539" s="168"/>
      <c r="AK539" s="168"/>
      <c r="AL539" s="168"/>
      <c r="AM539" s="168"/>
      <c r="AN539" s="166"/>
      <c r="AO539" s="168"/>
      <c r="AP539" s="166"/>
      <c r="AQ539" s="168"/>
      <c r="AR539" s="168"/>
      <c r="AS539" s="168"/>
      <c r="AT539" s="168"/>
      <c r="AU539" s="168"/>
      <c r="AV539" s="168"/>
      <c r="AW539" s="168"/>
      <c r="AX539" s="168"/>
      <c r="AY539" s="168"/>
      <c r="AZ539" s="168"/>
      <c r="BA539" s="166"/>
      <c r="BB539" s="166"/>
      <c r="BC539" s="168"/>
      <c r="BD539" s="170"/>
      <c r="BE539" s="171"/>
      <c r="BF539" s="171"/>
      <c r="BG539" s="171"/>
      <c r="BH539" s="171"/>
      <c r="BI539" s="168"/>
      <c r="BJ539" s="168"/>
      <c r="BK539" s="168"/>
      <c r="BL539" s="168"/>
      <c r="BM539" s="168"/>
    </row>
    <row r="540">
      <c r="A540" s="163"/>
      <c r="B540" s="174"/>
      <c r="C540" s="165"/>
      <c r="D540" s="166"/>
      <c r="E540" s="166"/>
      <c r="F540" s="167"/>
      <c r="G540" s="167"/>
      <c r="H540" s="167"/>
      <c r="I540" s="163"/>
      <c r="J540" s="168"/>
      <c r="K540" s="168"/>
      <c r="L540" s="168"/>
      <c r="M540" s="166"/>
      <c r="N540" s="169"/>
      <c r="O540" s="167"/>
      <c r="P540" s="168"/>
      <c r="Q540" s="169"/>
      <c r="R540" s="168"/>
      <c r="S540" s="168"/>
      <c r="T540" s="168"/>
      <c r="U540" s="168"/>
      <c r="V540" s="168"/>
      <c r="W540" s="168"/>
      <c r="X540" s="168"/>
      <c r="Y540" s="168"/>
      <c r="Z540" s="168"/>
      <c r="AA540" s="168"/>
      <c r="AB540" s="168"/>
      <c r="AC540" s="168"/>
      <c r="AD540" s="168"/>
      <c r="AE540" s="168"/>
      <c r="AF540" s="168"/>
      <c r="AG540" s="168"/>
      <c r="AH540" s="168"/>
      <c r="AI540" s="168"/>
      <c r="AJ540" s="168"/>
      <c r="AK540" s="168"/>
      <c r="AL540" s="168"/>
      <c r="AM540" s="168"/>
      <c r="AN540" s="166"/>
      <c r="AO540" s="168"/>
      <c r="AP540" s="166"/>
      <c r="AQ540" s="168"/>
      <c r="AR540" s="168"/>
      <c r="AS540" s="168"/>
      <c r="AT540" s="168"/>
      <c r="AU540" s="168"/>
      <c r="AV540" s="168"/>
      <c r="AW540" s="168"/>
      <c r="AX540" s="168"/>
      <c r="AY540" s="168"/>
      <c r="AZ540" s="168"/>
      <c r="BA540" s="166"/>
      <c r="BB540" s="166"/>
      <c r="BC540" s="168"/>
      <c r="BD540" s="170"/>
      <c r="BE540" s="171"/>
      <c r="BF540" s="171"/>
      <c r="BG540" s="171"/>
      <c r="BH540" s="171"/>
      <c r="BI540" s="168"/>
      <c r="BJ540" s="168"/>
      <c r="BK540" s="168"/>
      <c r="BL540" s="168"/>
      <c r="BM540" s="168"/>
    </row>
    <row r="541">
      <c r="A541" s="163"/>
      <c r="B541" s="174"/>
      <c r="C541" s="165"/>
      <c r="D541" s="166"/>
      <c r="E541" s="166"/>
      <c r="F541" s="167"/>
      <c r="G541" s="167"/>
      <c r="H541" s="167"/>
      <c r="I541" s="163"/>
      <c r="J541" s="168"/>
      <c r="K541" s="168"/>
      <c r="L541" s="168"/>
      <c r="M541" s="166"/>
      <c r="N541" s="169"/>
      <c r="O541" s="167"/>
      <c r="P541" s="168"/>
      <c r="Q541" s="169"/>
      <c r="R541" s="168"/>
      <c r="S541" s="168"/>
      <c r="T541" s="168"/>
      <c r="U541" s="168"/>
      <c r="V541" s="168"/>
      <c r="W541" s="168"/>
      <c r="X541" s="168"/>
      <c r="Y541" s="168"/>
      <c r="Z541" s="168"/>
      <c r="AA541" s="168"/>
      <c r="AB541" s="168"/>
      <c r="AC541" s="168"/>
      <c r="AD541" s="168"/>
      <c r="AE541" s="168"/>
      <c r="AF541" s="168"/>
      <c r="AG541" s="168"/>
      <c r="AH541" s="168"/>
      <c r="AI541" s="168"/>
      <c r="AJ541" s="168"/>
      <c r="AK541" s="168"/>
      <c r="AL541" s="168"/>
      <c r="AM541" s="168"/>
      <c r="AN541" s="166"/>
      <c r="AO541" s="168"/>
      <c r="AP541" s="166"/>
      <c r="AQ541" s="168"/>
      <c r="AR541" s="168"/>
      <c r="AS541" s="168"/>
      <c r="AT541" s="168"/>
      <c r="AU541" s="168"/>
      <c r="AV541" s="168"/>
      <c r="AW541" s="168"/>
      <c r="AX541" s="168"/>
      <c r="AY541" s="168"/>
      <c r="AZ541" s="168"/>
      <c r="BA541" s="166"/>
      <c r="BB541" s="166"/>
      <c r="BC541" s="168"/>
      <c r="BD541" s="170"/>
      <c r="BE541" s="171"/>
      <c r="BF541" s="171"/>
      <c r="BG541" s="171"/>
      <c r="BH541" s="171"/>
      <c r="BI541" s="168"/>
      <c r="BJ541" s="168"/>
      <c r="BK541" s="168"/>
      <c r="BL541" s="168"/>
      <c r="BM541" s="168"/>
    </row>
    <row r="542">
      <c r="A542" s="163"/>
      <c r="B542" s="174"/>
      <c r="C542" s="165"/>
      <c r="D542" s="166"/>
      <c r="E542" s="166"/>
      <c r="F542" s="167"/>
      <c r="G542" s="167"/>
      <c r="H542" s="167"/>
      <c r="I542" s="163"/>
      <c r="J542" s="168"/>
      <c r="K542" s="168"/>
      <c r="L542" s="168"/>
      <c r="M542" s="166"/>
      <c r="N542" s="169"/>
      <c r="O542" s="167"/>
      <c r="P542" s="168"/>
      <c r="Q542" s="169"/>
      <c r="R542" s="168"/>
      <c r="S542" s="168"/>
      <c r="T542" s="168"/>
      <c r="U542" s="168"/>
      <c r="V542" s="168"/>
      <c r="W542" s="168"/>
      <c r="X542" s="168"/>
      <c r="Y542" s="168"/>
      <c r="Z542" s="168"/>
      <c r="AA542" s="168"/>
      <c r="AB542" s="168"/>
      <c r="AC542" s="168"/>
      <c r="AD542" s="168"/>
      <c r="AE542" s="168"/>
      <c r="AF542" s="168"/>
      <c r="AG542" s="168"/>
      <c r="AH542" s="168"/>
      <c r="AI542" s="168"/>
      <c r="AJ542" s="168"/>
      <c r="AK542" s="168"/>
      <c r="AL542" s="168"/>
      <c r="AM542" s="168"/>
      <c r="AN542" s="166"/>
      <c r="AO542" s="168"/>
      <c r="AP542" s="166"/>
      <c r="AQ542" s="168"/>
      <c r="AR542" s="168"/>
      <c r="AS542" s="168"/>
      <c r="AT542" s="168"/>
      <c r="AU542" s="168"/>
      <c r="AV542" s="168"/>
      <c r="AW542" s="168"/>
      <c r="AX542" s="168"/>
      <c r="AY542" s="168"/>
      <c r="AZ542" s="168"/>
      <c r="BA542" s="166"/>
      <c r="BB542" s="166"/>
      <c r="BC542" s="168"/>
      <c r="BD542" s="170"/>
      <c r="BE542" s="171"/>
      <c r="BF542" s="171"/>
      <c r="BG542" s="171"/>
      <c r="BH542" s="171"/>
      <c r="BI542" s="168"/>
      <c r="BJ542" s="168"/>
      <c r="BK542" s="168"/>
      <c r="BL542" s="168"/>
      <c r="BM542" s="168"/>
    </row>
    <row r="543">
      <c r="A543" s="163"/>
      <c r="B543" s="174"/>
      <c r="C543" s="165"/>
      <c r="D543" s="166"/>
      <c r="E543" s="166"/>
      <c r="F543" s="167"/>
      <c r="G543" s="167"/>
      <c r="H543" s="167"/>
      <c r="I543" s="163"/>
      <c r="J543" s="168"/>
      <c r="K543" s="168"/>
      <c r="L543" s="168"/>
      <c r="M543" s="166"/>
      <c r="N543" s="169"/>
      <c r="O543" s="167"/>
      <c r="P543" s="168"/>
      <c r="Q543" s="169"/>
      <c r="R543" s="168"/>
      <c r="S543" s="168"/>
      <c r="T543" s="168"/>
      <c r="U543" s="168"/>
      <c r="V543" s="168"/>
      <c r="W543" s="168"/>
      <c r="X543" s="168"/>
      <c r="Y543" s="168"/>
      <c r="Z543" s="168"/>
      <c r="AA543" s="168"/>
      <c r="AB543" s="168"/>
      <c r="AC543" s="168"/>
      <c r="AD543" s="168"/>
      <c r="AE543" s="168"/>
      <c r="AF543" s="168"/>
      <c r="AG543" s="168"/>
      <c r="AH543" s="168"/>
      <c r="AI543" s="168"/>
      <c r="AJ543" s="168"/>
      <c r="AK543" s="168"/>
      <c r="AL543" s="168"/>
      <c r="AM543" s="168"/>
      <c r="AN543" s="166"/>
      <c r="AO543" s="168"/>
      <c r="AP543" s="166"/>
      <c r="AQ543" s="168"/>
      <c r="AR543" s="168"/>
      <c r="AS543" s="168"/>
      <c r="AT543" s="168"/>
      <c r="AU543" s="168"/>
      <c r="AV543" s="168"/>
      <c r="AW543" s="168"/>
      <c r="AX543" s="168"/>
      <c r="AY543" s="168"/>
      <c r="AZ543" s="168"/>
      <c r="BA543" s="166"/>
      <c r="BB543" s="166"/>
      <c r="BC543" s="168"/>
      <c r="BD543" s="170"/>
      <c r="BE543" s="171"/>
      <c r="BF543" s="171"/>
      <c r="BG543" s="171"/>
      <c r="BH543" s="171"/>
      <c r="BI543" s="168"/>
      <c r="BJ543" s="168"/>
      <c r="BK543" s="168"/>
      <c r="BL543" s="168"/>
      <c r="BM543" s="168"/>
    </row>
    <row r="544">
      <c r="A544" s="163"/>
      <c r="B544" s="174"/>
      <c r="C544" s="165"/>
      <c r="D544" s="166"/>
      <c r="E544" s="166"/>
      <c r="F544" s="167"/>
      <c r="G544" s="167"/>
      <c r="H544" s="167"/>
      <c r="I544" s="163"/>
      <c r="J544" s="168"/>
      <c r="K544" s="168"/>
      <c r="L544" s="168"/>
      <c r="M544" s="166"/>
      <c r="N544" s="169"/>
      <c r="O544" s="167"/>
      <c r="P544" s="168"/>
      <c r="Q544" s="169"/>
      <c r="R544" s="168"/>
      <c r="S544" s="168"/>
      <c r="T544" s="168"/>
      <c r="U544" s="168"/>
      <c r="V544" s="168"/>
      <c r="W544" s="168"/>
      <c r="X544" s="168"/>
      <c r="Y544" s="168"/>
      <c r="Z544" s="168"/>
      <c r="AA544" s="168"/>
      <c r="AB544" s="168"/>
      <c r="AC544" s="168"/>
      <c r="AD544" s="168"/>
      <c r="AE544" s="168"/>
      <c r="AF544" s="168"/>
      <c r="AG544" s="168"/>
      <c r="AH544" s="168"/>
      <c r="AI544" s="168"/>
      <c r="AJ544" s="168"/>
      <c r="AK544" s="168"/>
      <c r="AL544" s="168"/>
      <c r="AM544" s="168"/>
      <c r="AN544" s="166"/>
      <c r="AO544" s="168"/>
      <c r="AP544" s="166"/>
      <c r="AQ544" s="168"/>
      <c r="AR544" s="168"/>
      <c r="AS544" s="168"/>
      <c r="AT544" s="168"/>
      <c r="AU544" s="168"/>
      <c r="AV544" s="168"/>
      <c r="AW544" s="168"/>
      <c r="AX544" s="168"/>
      <c r="AY544" s="168"/>
      <c r="AZ544" s="168"/>
      <c r="BA544" s="166"/>
      <c r="BB544" s="166"/>
      <c r="BC544" s="168"/>
      <c r="BD544" s="170"/>
      <c r="BE544" s="171"/>
      <c r="BF544" s="171"/>
      <c r="BG544" s="171"/>
      <c r="BH544" s="171"/>
      <c r="BI544" s="168"/>
      <c r="BJ544" s="168"/>
      <c r="BK544" s="168"/>
      <c r="BL544" s="168"/>
      <c r="BM544" s="168"/>
    </row>
    <row r="545">
      <c r="A545" s="163"/>
      <c r="B545" s="174"/>
      <c r="C545" s="165"/>
      <c r="D545" s="166"/>
      <c r="E545" s="166"/>
      <c r="F545" s="167"/>
      <c r="G545" s="167"/>
      <c r="H545" s="167"/>
      <c r="I545" s="163"/>
      <c r="J545" s="168"/>
      <c r="K545" s="168"/>
      <c r="L545" s="168"/>
      <c r="M545" s="166"/>
      <c r="N545" s="169"/>
      <c r="O545" s="167"/>
      <c r="P545" s="168"/>
      <c r="Q545" s="169"/>
      <c r="R545" s="168"/>
      <c r="S545" s="168"/>
      <c r="T545" s="168"/>
      <c r="U545" s="168"/>
      <c r="V545" s="168"/>
      <c r="W545" s="168"/>
      <c r="X545" s="168"/>
      <c r="Y545" s="168"/>
      <c r="Z545" s="168"/>
      <c r="AA545" s="168"/>
      <c r="AB545" s="168"/>
      <c r="AC545" s="168"/>
      <c r="AD545" s="168"/>
      <c r="AE545" s="168"/>
      <c r="AF545" s="168"/>
      <c r="AG545" s="168"/>
      <c r="AH545" s="168"/>
      <c r="AI545" s="168"/>
      <c r="AJ545" s="168"/>
      <c r="AK545" s="168"/>
      <c r="AL545" s="168"/>
      <c r="AM545" s="168"/>
      <c r="AN545" s="166"/>
      <c r="AO545" s="168"/>
      <c r="AP545" s="166"/>
      <c r="AQ545" s="168"/>
      <c r="AR545" s="168"/>
      <c r="AS545" s="168"/>
      <c r="AT545" s="168"/>
      <c r="AU545" s="168"/>
      <c r="AV545" s="168"/>
      <c r="AW545" s="168"/>
      <c r="AX545" s="168"/>
      <c r="AY545" s="168"/>
      <c r="AZ545" s="168"/>
      <c r="BA545" s="166"/>
      <c r="BB545" s="166"/>
      <c r="BC545" s="168"/>
      <c r="BD545" s="170"/>
      <c r="BE545" s="171"/>
      <c r="BF545" s="171"/>
      <c r="BG545" s="171"/>
      <c r="BH545" s="171"/>
      <c r="BI545" s="168"/>
      <c r="BJ545" s="168"/>
      <c r="BK545" s="168"/>
      <c r="BL545" s="168"/>
      <c r="BM545" s="168"/>
    </row>
    <row r="546">
      <c r="A546" s="163"/>
      <c r="B546" s="174"/>
      <c r="C546" s="165"/>
      <c r="D546" s="166"/>
      <c r="E546" s="166"/>
      <c r="F546" s="167"/>
      <c r="G546" s="167"/>
      <c r="H546" s="167"/>
      <c r="I546" s="163"/>
      <c r="J546" s="168"/>
      <c r="K546" s="168"/>
      <c r="L546" s="168"/>
      <c r="M546" s="166"/>
      <c r="N546" s="169"/>
      <c r="O546" s="167"/>
      <c r="P546" s="168"/>
      <c r="Q546" s="169"/>
      <c r="R546" s="168"/>
      <c r="S546" s="168"/>
      <c r="T546" s="168"/>
      <c r="U546" s="168"/>
      <c r="V546" s="168"/>
      <c r="W546" s="168"/>
      <c r="X546" s="168"/>
      <c r="Y546" s="168"/>
      <c r="Z546" s="168"/>
      <c r="AA546" s="168"/>
      <c r="AB546" s="168"/>
      <c r="AC546" s="168"/>
      <c r="AD546" s="168"/>
      <c r="AE546" s="168"/>
      <c r="AF546" s="168"/>
      <c r="AG546" s="168"/>
      <c r="AH546" s="168"/>
      <c r="AI546" s="168"/>
      <c r="AJ546" s="168"/>
      <c r="AK546" s="168"/>
      <c r="AL546" s="168"/>
      <c r="AM546" s="168"/>
      <c r="AN546" s="166"/>
      <c r="AO546" s="168"/>
      <c r="AP546" s="166"/>
      <c r="AQ546" s="168"/>
      <c r="AR546" s="168"/>
      <c r="AS546" s="168"/>
      <c r="AT546" s="168"/>
      <c r="AU546" s="168"/>
      <c r="AV546" s="168"/>
      <c r="AW546" s="168"/>
      <c r="AX546" s="168"/>
      <c r="AY546" s="168"/>
      <c r="AZ546" s="168"/>
      <c r="BA546" s="166"/>
      <c r="BB546" s="166"/>
      <c r="BC546" s="168"/>
      <c r="BD546" s="170"/>
      <c r="BE546" s="171"/>
      <c r="BF546" s="171"/>
      <c r="BG546" s="171"/>
      <c r="BH546" s="171"/>
      <c r="BI546" s="168"/>
      <c r="BJ546" s="168"/>
      <c r="BK546" s="168"/>
      <c r="BL546" s="168"/>
      <c r="BM546" s="168"/>
    </row>
    <row r="547">
      <c r="A547" s="163"/>
      <c r="B547" s="174"/>
      <c r="C547" s="165"/>
      <c r="D547" s="166"/>
      <c r="E547" s="166"/>
      <c r="F547" s="167"/>
      <c r="G547" s="167"/>
      <c r="H547" s="167"/>
      <c r="I547" s="163"/>
      <c r="J547" s="168"/>
      <c r="K547" s="168"/>
      <c r="L547" s="168"/>
      <c r="M547" s="166"/>
      <c r="N547" s="169"/>
      <c r="O547" s="167"/>
      <c r="P547" s="168"/>
      <c r="Q547" s="169"/>
      <c r="R547" s="168"/>
      <c r="S547" s="168"/>
      <c r="T547" s="168"/>
      <c r="U547" s="168"/>
      <c r="V547" s="168"/>
      <c r="W547" s="168"/>
      <c r="X547" s="168"/>
      <c r="Y547" s="168"/>
      <c r="Z547" s="168"/>
      <c r="AA547" s="168"/>
      <c r="AB547" s="168"/>
      <c r="AC547" s="168"/>
      <c r="AD547" s="168"/>
      <c r="AE547" s="168"/>
      <c r="AF547" s="168"/>
      <c r="AG547" s="168"/>
      <c r="AH547" s="168"/>
      <c r="AI547" s="168"/>
      <c r="AJ547" s="168"/>
      <c r="AK547" s="168"/>
      <c r="AL547" s="168"/>
      <c r="AM547" s="168"/>
      <c r="AN547" s="166"/>
      <c r="AO547" s="168"/>
      <c r="AP547" s="166"/>
      <c r="AQ547" s="168"/>
      <c r="AR547" s="168"/>
      <c r="AS547" s="168"/>
      <c r="AT547" s="168"/>
      <c r="AU547" s="168"/>
      <c r="AV547" s="168"/>
      <c r="AW547" s="168"/>
      <c r="AX547" s="168"/>
      <c r="AY547" s="168"/>
      <c r="AZ547" s="168"/>
      <c r="BA547" s="166"/>
      <c r="BB547" s="166"/>
      <c r="BC547" s="168"/>
      <c r="BD547" s="170"/>
      <c r="BE547" s="171"/>
      <c r="BF547" s="171"/>
      <c r="BG547" s="171"/>
      <c r="BH547" s="171"/>
      <c r="BI547" s="168"/>
      <c r="BJ547" s="168"/>
      <c r="BK547" s="168"/>
      <c r="BL547" s="168"/>
      <c r="BM547" s="168"/>
    </row>
    <row r="548">
      <c r="A548" s="163"/>
      <c r="B548" s="174"/>
      <c r="C548" s="165"/>
      <c r="D548" s="166"/>
      <c r="E548" s="166"/>
      <c r="F548" s="167"/>
      <c r="G548" s="167"/>
      <c r="H548" s="167"/>
      <c r="I548" s="163"/>
      <c r="J548" s="168"/>
      <c r="K548" s="168"/>
      <c r="L548" s="168"/>
      <c r="M548" s="166"/>
      <c r="N548" s="169"/>
      <c r="O548" s="167"/>
      <c r="P548" s="168"/>
      <c r="Q548" s="169"/>
      <c r="R548" s="168"/>
      <c r="S548" s="168"/>
      <c r="T548" s="168"/>
      <c r="U548" s="168"/>
      <c r="V548" s="168"/>
      <c r="W548" s="168"/>
      <c r="X548" s="168"/>
      <c r="Y548" s="168"/>
      <c r="Z548" s="168"/>
      <c r="AA548" s="168"/>
      <c r="AB548" s="168"/>
      <c r="AC548" s="168"/>
      <c r="AD548" s="168"/>
      <c r="AE548" s="168"/>
      <c r="AF548" s="168"/>
      <c r="AG548" s="168"/>
      <c r="AH548" s="168"/>
      <c r="AI548" s="168"/>
      <c r="AJ548" s="168"/>
      <c r="AK548" s="168"/>
      <c r="AL548" s="168"/>
      <c r="AM548" s="168"/>
      <c r="AN548" s="166"/>
      <c r="AO548" s="168"/>
      <c r="AP548" s="166"/>
      <c r="AQ548" s="168"/>
      <c r="AR548" s="168"/>
      <c r="AS548" s="168"/>
      <c r="AT548" s="168"/>
      <c r="AU548" s="168"/>
      <c r="AV548" s="168"/>
      <c r="AW548" s="168"/>
      <c r="AX548" s="168"/>
      <c r="AY548" s="168"/>
      <c r="AZ548" s="168"/>
      <c r="BA548" s="166"/>
      <c r="BB548" s="166"/>
      <c r="BC548" s="168"/>
      <c r="BD548" s="170"/>
      <c r="BE548" s="171"/>
      <c r="BF548" s="171"/>
      <c r="BG548" s="171"/>
      <c r="BH548" s="171"/>
      <c r="BI548" s="168"/>
      <c r="BJ548" s="168"/>
      <c r="BK548" s="168"/>
      <c r="BL548" s="168"/>
      <c r="BM548" s="168"/>
    </row>
    <row r="549">
      <c r="A549" s="163"/>
      <c r="B549" s="174"/>
      <c r="C549" s="165"/>
      <c r="D549" s="166"/>
      <c r="E549" s="166"/>
      <c r="F549" s="167"/>
      <c r="G549" s="167"/>
      <c r="H549" s="167"/>
      <c r="I549" s="163"/>
      <c r="J549" s="168"/>
      <c r="K549" s="168"/>
      <c r="L549" s="168"/>
      <c r="M549" s="166"/>
      <c r="N549" s="169"/>
      <c r="O549" s="167"/>
      <c r="P549" s="168"/>
      <c r="Q549" s="169"/>
      <c r="R549" s="168"/>
      <c r="S549" s="168"/>
      <c r="T549" s="168"/>
      <c r="U549" s="168"/>
      <c r="V549" s="168"/>
      <c r="W549" s="168"/>
      <c r="X549" s="168"/>
      <c r="Y549" s="168"/>
      <c r="Z549" s="168"/>
      <c r="AA549" s="168"/>
      <c r="AB549" s="168"/>
      <c r="AC549" s="168"/>
      <c r="AD549" s="168"/>
      <c r="AE549" s="168"/>
      <c r="AF549" s="168"/>
      <c r="AG549" s="168"/>
      <c r="AH549" s="168"/>
      <c r="AI549" s="168"/>
      <c r="AJ549" s="168"/>
      <c r="AK549" s="168"/>
      <c r="AL549" s="168"/>
      <c r="AM549" s="168"/>
      <c r="AN549" s="166"/>
      <c r="AO549" s="168"/>
      <c r="AP549" s="166"/>
      <c r="AQ549" s="168"/>
      <c r="AR549" s="168"/>
      <c r="AS549" s="168"/>
      <c r="AT549" s="168"/>
      <c r="AU549" s="168"/>
      <c r="AV549" s="168"/>
      <c r="AW549" s="168"/>
      <c r="AX549" s="168"/>
      <c r="AY549" s="168"/>
      <c r="AZ549" s="168"/>
      <c r="BA549" s="166"/>
      <c r="BB549" s="166"/>
      <c r="BC549" s="168"/>
      <c r="BD549" s="170"/>
      <c r="BE549" s="171"/>
      <c r="BF549" s="171"/>
      <c r="BG549" s="171"/>
      <c r="BH549" s="171"/>
      <c r="BI549" s="168"/>
      <c r="BJ549" s="168"/>
      <c r="BK549" s="168"/>
      <c r="BL549" s="168"/>
      <c r="BM549" s="168"/>
    </row>
    <row r="550">
      <c r="A550" s="163"/>
      <c r="B550" s="174"/>
      <c r="C550" s="165"/>
      <c r="D550" s="166"/>
      <c r="E550" s="166"/>
      <c r="F550" s="167"/>
      <c r="G550" s="167"/>
      <c r="H550" s="167"/>
      <c r="I550" s="163"/>
      <c r="J550" s="168"/>
      <c r="K550" s="168"/>
      <c r="L550" s="168"/>
      <c r="M550" s="166"/>
      <c r="N550" s="169"/>
      <c r="O550" s="167"/>
      <c r="P550" s="168"/>
      <c r="Q550" s="169"/>
      <c r="R550" s="168"/>
      <c r="S550" s="168"/>
      <c r="T550" s="168"/>
      <c r="U550" s="168"/>
      <c r="V550" s="168"/>
      <c r="W550" s="168"/>
      <c r="X550" s="168"/>
      <c r="Y550" s="168"/>
      <c r="Z550" s="168"/>
      <c r="AA550" s="168"/>
      <c r="AB550" s="168"/>
      <c r="AC550" s="168"/>
      <c r="AD550" s="168"/>
      <c r="AE550" s="168"/>
      <c r="AF550" s="168"/>
      <c r="AG550" s="168"/>
      <c r="AH550" s="168"/>
      <c r="AI550" s="168"/>
      <c r="AJ550" s="168"/>
      <c r="AK550" s="168"/>
      <c r="AL550" s="168"/>
      <c r="AM550" s="168"/>
      <c r="AN550" s="166"/>
      <c r="AO550" s="168"/>
      <c r="AP550" s="166"/>
      <c r="AQ550" s="168"/>
      <c r="AR550" s="168"/>
      <c r="AS550" s="168"/>
      <c r="AT550" s="168"/>
      <c r="AU550" s="168"/>
      <c r="AV550" s="168"/>
      <c r="AW550" s="168"/>
      <c r="AX550" s="168"/>
      <c r="AY550" s="168"/>
      <c r="AZ550" s="168"/>
      <c r="BA550" s="166"/>
      <c r="BB550" s="166"/>
      <c r="BC550" s="168"/>
      <c r="BD550" s="170"/>
      <c r="BE550" s="171"/>
      <c r="BF550" s="171"/>
      <c r="BG550" s="171"/>
      <c r="BH550" s="171"/>
      <c r="BI550" s="168"/>
      <c r="BJ550" s="168"/>
      <c r="BK550" s="168"/>
      <c r="BL550" s="168"/>
      <c r="BM550" s="168"/>
    </row>
    <row r="551">
      <c r="A551" s="163"/>
      <c r="B551" s="174"/>
      <c r="C551" s="165"/>
      <c r="D551" s="166"/>
      <c r="E551" s="166"/>
      <c r="F551" s="167"/>
      <c r="G551" s="167"/>
      <c r="H551" s="167"/>
      <c r="I551" s="163"/>
      <c r="J551" s="168"/>
      <c r="K551" s="168"/>
      <c r="L551" s="168"/>
      <c r="M551" s="166"/>
      <c r="N551" s="169"/>
      <c r="O551" s="167"/>
      <c r="P551" s="168"/>
      <c r="Q551" s="169"/>
      <c r="R551" s="168"/>
      <c r="S551" s="168"/>
      <c r="T551" s="168"/>
      <c r="U551" s="168"/>
      <c r="V551" s="168"/>
      <c r="W551" s="168"/>
      <c r="X551" s="168"/>
      <c r="Y551" s="168"/>
      <c r="Z551" s="168"/>
      <c r="AA551" s="168"/>
      <c r="AB551" s="168"/>
      <c r="AC551" s="168"/>
      <c r="AD551" s="168"/>
      <c r="AE551" s="168"/>
      <c r="AF551" s="168"/>
      <c r="AG551" s="168"/>
      <c r="AH551" s="168"/>
      <c r="AI551" s="168"/>
      <c r="AJ551" s="168"/>
      <c r="AK551" s="168"/>
      <c r="AL551" s="168"/>
      <c r="AM551" s="168"/>
      <c r="AN551" s="166"/>
      <c r="AO551" s="168"/>
      <c r="AP551" s="166"/>
      <c r="AQ551" s="168"/>
      <c r="AR551" s="168"/>
      <c r="AS551" s="168"/>
      <c r="AT551" s="168"/>
      <c r="AU551" s="168"/>
      <c r="AV551" s="168"/>
      <c r="AW551" s="168"/>
      <c r="AX551" s="168"/>
      <c r="AY551" s="168"/>
      <c r="AZ551" s="168"/>
      <c r="BA551" s="166"/>
      <c r="BB551" s="166"/>
      <c r="BC551" s="168"/>
      <c r="BD551" s="170"/>
      <c r="BE551" s="171"/>
      <c r="BF551" s="171"/>
      <c r="BG551" s="171"/>
      <c r="BH551" s="171"/>
      <c r="BI551" s="168"/>
      <c r="BJ551" s="168"/>
      <c r="BK551" s="168"/>
      <c r="BL551" s="168"/>
      <c r="BM551" s="168"/>
    </row>
    <row r="552">
      <c r="A552" s="163"/>
      <c r="B552" s="174"/>
      <c r="C552" s="165"/>
      <c r="D552" s="166"/>
      <c r="E552" s="166"/>
      <c r="F552" s="167"/>
      <c r="G552" s="167"/>
      <c r="H552" s="167"/>
      <c r="I552" s="163"/>
      <c r="J552" s="168"/>
      <c r="K552" s="168"/>
      <c r="L552" s="168"/>
      <c r="M552" s="166"/>
      <c r="N552" s="169"/>
      <c r="O552" s="167"/>
      <c r="P552" s="168"/>
      <c r="Q552" s="169"/>
      <c r="R552" s="168"/>
      <c r="S552" s="168"/>
      <c r="T552" s="168"/>
      <c r="U552" s="168"/>
      <c r="V552" s="168"/>
      <c r="W552" s="168"/>
      <c r="X552" s="168"/>
      <c r="Y552" s="168"/>
      <c r="Z552" s="168"/>
      <c r="AA552" s="168"/>
      <c r="AB552" s="168"/>
      <c r="AC552" s="168"/>
      <c r="AD552" s="168"/>
      <c r="AE552" s="168"/>
      <c r="AF552" s="168"/>
      <c r="AG552" s="168"/>
      <c r="AH552" s="168"/>
      <c r="AI552" s="168"/>
      <c r="AJ552" s="168"/>
      <c r="AK552" s="168"/>
      <c r="AL552" s="168"/>
      <c r="AM552" s="168"/>
      <c r="AN552" s="166"/>
      <c r="AO552" s="168"/>
      <c r="AP552" s="166"/>
      <c r="AQ552" s="168"/>
      <c r="AR552" s="168"/>
      <c r="AS552" s="168"/>
      <c r="AT552" s="168"/>
      <c r="AU552" s="168"/>
      <c r="AV552" s="168"/>
      <c r="AW552" s="168"/>
      <c r="AX552" s="168"/>
      <c r="AY552" s="168"/>
      <c r="AZ552" s="168"/>
      <c r="BA552" s="166"/>
      <c r="BB552" s="166"/>
      <c r="BC552" s="168"/>
      <c r="BD552" s="170"/>
      <c r="BE552" s="171"/>
      <c r="BF552" s="171"/>
      <c r="BG552" s="171"/>
      <c r="BH552" s="171"/>
      <c r="BI552" s="168"/>
      <c r="BJ552" s="168"/>
      <c r="BK552" s="168"/>
      <c r="BL552" s="168"/>
      <c r="BM552" s="168"/>
    </row>
    <row r="553">
      <c r="A553" s="163"/>
      <c r="B553" s="174"/>
      <c r="C553" s="165"/>
      <c r="D553" s="166"/>
      <c r="E553" s="166"/>
      <c r="F553" s="167"/>
      <c r="G553" s="167"/>
      <c r="H553" s="167"/>
      <c r="I553" s="163"/>
      <c r="J553" s="168"/>
      <c r="K553" s="168"/>
      <c r="L553" s="168"/>
      <c r="M553" s="166"/>
      <c r="N553" s="169"/>
      <c r="O553" s="167"/>
      <c r="P553" s="168"/>
      <c r="Q553" s="169"/>
      <c r="R553" s="168"/>
      <c r="S553" s="168"/>
      <c r="T553" s="168"/>
      <c r="U553" s="168"/>
      <c r="V553" s="168"/>
      <c r="W553" s="168"/>
      <c r="X553" s="168"/>
      <c r="Y553" s="168"/>
      <c r="Z553" s="168"/>
      <c r="AA553" s="168"/>
      <c r="AB553" s="168"/>
      <c r="AC553" s="168"/>
      <c r="AD553" s="168"/>
      <c r="AE553" s="168"/>
      <c r="AF553" s="168"/>
      <c r="AG553" s="168"/>
      <c r="AH553" s="168"/>
      <c r="AI553" s="168"/>
      <c r="AJ553" s="168"/>
      <c r="AK553" s="168"/>
      <c r="AL553" s="168"/>
      <c r="AM553" s="168"/>
      <c r="AN553" s="166"/>
      <c r="AO553" s="168"/>
      <c r="AP553" s="166"/>
      <c r="AQ553" s="168"/>
      <c r="AR553" s="168"/>
      <c r="AS553" s="168"/>
      <c r="AT553" s="168"/>
      <c r="AU553" s="168"/>
      <c r="AV553" s="168"/>
      <c r="AW553" s="168"/>
      <c r="AX553" s="168"/>
      <c r="AY553" s="168"/>
      <c r="AZ553" s="168"/>
      <c r="BA553" s="166"/>
      <c r="BB553" s="166"/>
      <c r="BC553" s="168"/>
      <c r="BD553" s="170"/>
      <c r="BE553" s="171"/>
      <c r="BF553" s="171"/>
      <c r="BG553" s="171"/>
      <c r="BH553" s="171"/>
      <c r="BI553" s="168"/>
      <c r="BJ553" s="168"/>
      <c r="BK553" s="168"/>
      <c r="BL553" s="168"/>
      <c r="BM553" s="168"/>
    </row>
    <row r="554">
      <c r="A554" s="163"/>
      <c r="B554" s="174"/>
      <c r="C554" s="165"/>
      <c r="D554" s="166"/>
      <c r="E554" s="166"/>
      <c r="F554" s="167"/>
      <c r="G554" s="167"/>
      <c r="H554" s="167"/>
      <c r="I554" s="163"/>
      <c r="J554" s="168"/>
      <c r="K554" s="168"/>
      <c r="L554" s="168"/>
      <c r="M554" s="166"/>
      <c r="N554" s="169"/>
      <c r="O554" s="167"/>
      <c r="P554" s="168"/>
      <c r="Q554" s="169"/>
      <c r="R554" s="168"/>
      <c r="S554" s="168"/>
      <c r="T554" s="168"/>
      <c r="U554" s="168"/>
      <c r="V554" s="168"/>
      <c r="W554" s="168"/>
      <c r="X554" s="168"/>
      <c r="Y554" s="168"/>
      <c r="Z554" s="168"/>
      <c r="AA554" s="168"/>
      <c r="AB554" s="168"/>
      <c r="AC554" s="168"/>
      <c r="AD554" s="168"/>
      <c r="AE554" s="168"/>
      <c r="AF554" s="168"/>
      <c r="AG554" s="168"/>
      <c r="AH554" s="168"/>
      <c r="AI554" s="168"/>
      <c r="AJ554" s="168"/>
      <c r="AK554" s="168"/>
      <c r="AL554" s="168"/>
      <c r="AM554" s="168"/>
      <c r="AN554" s="166"/>
      <c r="AO554" s="168"/>
      <c r="AP554" s="166"/>
      <c r="AQ554" s="168"/>
      <c r="AR554" s="168"/>
      <c r="AS554" s="168"/>
      <c r="AT554" s="168"/>
      <c r="AU554" s="168"/>
      <c r="AV554" s="168"/>
      <c r="AW554" s="168"/>
      <c r="AX554" s="168"/>
      <c r="AY554" s="168"/>
      <c r="AZ554" s="168"/>
      <c r="BA554" s="166"/>
      <c r="BB554" s="166"/>
      <c r="BC554" s="168"/>
      <c r="BD554" s="170"/>
      <c r="BE554" s="171"/>
      <c r="BF554" s="171"/>
      <c r="BG554" s="171"/>
      <c r="BH554" s="171"/>
      <c r="BI554" s="168"/>
      <c r="BJ554" s="168"/>
      <c r="BK554" s="168"/>
      <c r="BL554" s="168"/>
      <c r="BM554" s="168"/>
    </row>
    <row r="555">
      <c r="A555" s="163"/>
      <c r="B555" s="174"/>
      <c r="C555" s="165"/>
      <c r="D555" s="166"/>
      <c r="E555" s="166"/>
      <c r="F555" s="167"/>
      <c r="G555" s="167"/>
      <c r="H555" s="167"/>
      <c r="I555" s="163"/>
      <c r="J555" s="168"/>
      <c r="K555" s="168"/>
      <c r="L555" s="168"/>
      <c r="M555" s="166"/>
      <c r="N555" s="169"/>
      <c r="O555" s="167"/>
      <c r="P555" s="168"/>
      <c r="Q555" s="169"/>
      <c r="R555" s="168"/>
      <c r="S555" s="168"/>
      <c r="T555" s="168"/>
      <c r="U555" s="168"/>
      <c r="V555" s="168"/>
      <c r="W555" s="168"/>
      <c r="X555" s="168"/>
      <c r="Y555" s="168"/>
      <c r="Z555" s="168"/>
      <c r="AA555" s="168"/>
      <c r="AB555" s="168"/>
      <c r="AC555" s="168"/>
      <c r="AD555" s="168"/>
      <c r="AE555" s="168"/>
      <c r="AF555" s="168"/>
      <c r="AG555" s="168"/>
      <c r="AH555" s="168"/>
      <c r="AI555" s="168"/>
      <c r="AJ555" s="168"/>
      <c r="AK555" s="168"/>
      <c r="AL555" s="168"/>
      <c r="AM555" s="168"/>
      <c r="AN555" s="166"/>
      <c r="AO555" s="168"/>
      <c r="AP555" s="166"/>
      <c r="AQ555" s="168"/>
      <c r="AR555" s="168"/>
      <c r="AS555" s="168"/>
      <c r="AT555" s="168"/>
      <c r="AU555" s="168"/>
      <c r="AV555" s="168"/>
      <c r="AW555" s="168"/>
      <c r="AX555" s="168"/>
      <c r="AY555" s="168"/>
      <c r="AZ555" s="168"/>
      <c r="BA555" s="166"/>
      <c r="BB555" s="166"/>
      <c r="BC555" s="168"/>
      <c r="BD555" s="170"/>
      <c r="BE555" s="171"/>
      <c r="BF555" s="171"/>
      <c r="BG555" s="171"/>
      <c r="BH555" s="171"/>
      <c r="BI555" s="168"/>
      <c r="BJ555" s="168"/>
      <c r="BK555" s="168"/>
      <c r="BL555" s="168"/>
      <c r="BM555" s="168"/>
    </row>
    <row r="556">
      <c r="A556" s="163"/>
      <c r="B556" s="174"/>
      <c r="C556" s="165"/>
      <c r="D556" s="166"/>
      <c r="E556" s="166"/>
      <c r="F556" s="167"/>
      <c r="G556" s="167"/>
      <c r="H556" s="167"/>
      <c r="I556" s="163"/>
      <c r="J556" s="168"/>
      <c r="K556" s="168"/>
      <c r="L556" s="168"/>
      <c r="M556" s="166"/>
      <c r="N556" s="169"/>
      <c r="O556" s="167"/>
      <c r="P556" s="168"/>
      <c r="Q556" s="169"/>
      <c r="R556" s="168"/>
      <c r="S556" s="168"/>
      <c r="T556" s="168"/>
      <c r="U556" s="168"/>
      <c r="V556" s="168"/>
      <c r="W556" s="168"/>
      <c r="X556" s="168"/>
      <c r="Y556" s="168"/>
      <c r="Z556" s="168"/>
      <c r="AA556" s="168"/>
      <c r="AB556" s="168"/>
      <c r="AC556" s="168"/>
      <c r="AD556" s="168"/>
      <c r="AE556" s="168"/>
      <c r="AF556" s="168"/>
      <c r="AG556" s="168"/>
      <c r="AH556" s="168"/>
      <c r="AI556" s="168"/>
      <c r="AJ556" s="168"/>
      <c r="AK556" s="168"/>
      <c r="AL556" s="168"/>
      <c r="AM556" s="168"/>
      <c r="AN556" s="166"/>
      <c r="AO556" s="168"/>
      <c r="AP556" s="166"/>
      <c r="AQ556" s="168"/>
      <c r="AR556" s="168"/>
      <c r="AS556" s="168"/>
      <c r="AT556" s="168"/>
      <c r="AU556" s="168"/>
      <c r="AV556" s="168"/>
      <c r="AW556" s="168"/>
      <c r="AX556" s="168"/>
      <c r="AY556" s="168"/>
      <c r="AZ556" s="168"/>
      <c r="BA556" s="166"/>
      <c r="BB556" s="166"/>
      <c r="BC556" s="168"/>
      <c r="BD556" s="170"/>
      <c r="BE556" s="171"/>
      <c r="BF556" s="171"/>
      <c r="BG556" s="171"/>
      <c r="BH556" s="171"/>
      <c r="BI556" s="168"/>
      <c r="BJ556" s="168"/>
      <c r="BK556" s="168"/>
      <c r="BL556" s="168"/>
      <c r="BM556" s="168"/>
    </row>
    <row r="557">
      <c r="A557" s="163"/>
      <c r="B557" s="174"/>
      <c r="C557" s="165"/>
      <c r="D557" s="166"/>
      <c r="E557" s="166"/>
      <c r="F557" s="167"/>
      <c r="G557" s="167"/>
      <c r="H557" s="167"/>
      <c r="I557" s="163"/>
      <c r="J557" s="168"/>
      <c r="K557" s="168"/>
      <c r="L557" s="168"/>
      <c r="M557" s="166"/>
      <c r="N557" s="169"/>
      <c r="O557" s="167"/>
      <c r="P557" s="168"/>
      <c r="Q557" s="169"/>
      <c r="R557" s="168"/>
      <c r="S557" s="168"/>
      <c r="T557" s="168"/>
      <c r="U557" s="168"/>
      <c r="V557" s="168"/>
      <c r="W557" s="168"/>
      <c r="X557" s="168"/>
      <c r="Y557" s="168"/>
      <c r="Z557" s="168"/>
      <c r="AA557" s="168"/>
      <c r="AB557" s="168"/>
      <c r="AC557" s="168"/>
      <c r="AD557" s="168"/>
      <c r="AE557" s="168"/>
      <c r="AF557" s="168"/>
      <c r="AG557" s="168"/>
      <c r="AH557" s="168"/>
      <c r="AI557" s="168"/>
      <c r="AJ557" s="168"/>
      <c r="AK557" s="168"/>
      <c r="AL557" s="168"/>
      <c r="AM557" s="168"/>
      <c r="AN557" s="166"/>
      <c r="AO557" s="168"/>
      <c r="AP557" s="166"/>
      <c r="AQ557" s="168"/>
      <c r="AR557" s="168"/>
      <c r="AS557" s="168"/>
      <c r="AT557" s="168"/>
      <c r="AU557" s="168"/>
      <c r="AV557" s="168"/>
      <c r="AW557" s="168"/>
      <c r="AX557" s="168"/>
      <c r="AY557" s="168"/>
      <c r="AZ557" s="168"/>
      <c r="BA557" s="166"/>
      <c r="BB557" s="166"/>
      <c r="BC557" s="168"/>
      <c r="BD557" s="170"/>
      <c r="BE557" s="171"/>
      <c r="BF557" s="171"/>
      <c r="BG557" s="171"/>
      <c r="BH557" s="171"/>
      <c r="BI557" s="168"/>
      <c r="BJ557" s="168"/>
      <c r="BK557" s="168"/>
      <c r="BL557" s="168"/>
      <c r="BM557" s="168"/>
    </row>
    <row r="558">
      <c r="A558" s="163"/>
      <c r="B558" s="174"/>
      <c r="C558" s="165"/>
      <c r="D558" s="166"/>
      <c r="E558" s="166"/>
      <c r="F558" s="167"/>
      <c r="G558" s="167"/>
      <c r="H558" s="167"/>
      <c r="I558" s="163"/>
      <c r="J558" s="168"/>
      <c r="K558" s="168"/>
      <c r="L558" s="168"/>
      <c r="M558" s="166"/>
      <c r="N558" s="169"/>
      <c r="O558" s="167"/>
      <c r="P558" s="168"/>
      <c r="Q558" s="169"/>
      <c r="R558" s="168"/>
      <c r="S558" s="168"/>
      <c r="T558" s="168"/>
      <c r="U558" s="168"/>
      <c r="V558" s="168"/>
      <c r="W558" s="168"/>
      <c r="X558" s="168"/>
      <c r="Y558" s="168"/>
      <c r="Z558" s="168"/>
      <c r="AA558" s="168"/>
      <c r="AB558" s="168"/>
      <c r="AC558" s="168"/>
      <c r="AD558" s="168"/>
      <c r="AE558" s="168"/>
      <c r="AF558" s="168"/>
      <c r="AG558" s="168"/>
      <c r="AH558" s="168"/>
      <c r="AI558" s="168"/>
      <c r="AJ558" s="168"/>
      <c r="AK558" s="168"/>
      <c r="AL558" s="168"/>
      <c r="AM558" s="168"/>
      <c r="AN558" s="166"/>
      <c r="AO558" s="168"/>
      <c r="AP558" s="166"/>
      <c r="AQ558" s="168"/>
      <c r="AR558" s="168"/>
      <c r="AS558" s="168"/>
      <c r="AT558" s="168"/>
      <c r="AU558" s="168"/>
      <c r="AV558" s="168"/>
      <c r="AW558" s="168"/>
      <c r="AX558" s="168"/>
      <c r="AY558" s="168"/>
      <c r="AZ558" s="168"/>
      <c r="BA558" s="166"/>
      <c r="BB558" s="166"/>
      <c r="BC558" s="168"/>
      <c r="BD558" s="170"/>
      <c r="BE558" s="171"/>
      <c r="BF558" s="171"/>
      <c r="BG558" s="171"/>
      <c r="BH558" s="171"/>
      <c r="BI558" s="168"/>
      <c r="BJ558" s="168"/>
      <c r="BK558" s="168"/>
      <c r="BL558" s="168"/>
      <c r="BM558" s="168"/>
    </row>
    <row r="559">
      <c r="A559" s="163"/>
      <c r="B559" s="174"/>
      <c r="C559" s="165"/>
      <c r="D559" s="166"/>
      <c r="E559" s="166"/>
      <c r="F559" s="167"/>
      <c r="G559" s="167"/>
      <c r="H559" s="167"/>
      <c r="I559" s="163"/>
      <c r="J559" s="168"/>
      <c r="K559" s="168"/>
      <c r="L559" s="168"/>
      <c r="M559" s="166"/>
      <c r="N559" s="169"/>
      <c r="O559" s="167"/>
      <c r="P559" s="168"/>
      <c r="Q559" s="169"/>
      <c r="R559" s="168"/>
      <c r="S559" s="168"/>
      <c r="T559" s="168"/>
      <c r="U559" s="168"/>
      <c r="V559" s="168"/>
      <c r="W559" s="168"/>
      <c r="X559" s="168"/>
      <c r="Y559" s="168"/>
      <c r="Z559" s="168"/>
      <c r="AA559" s="168"/>
      <c r="AB559" s="168"/>
      <c r="AC559" s="168"/>
      <c r="AD559" s="168"/>
      <c r="AE559" s="168"/>
      <c r="AF559" s="168"/>
      <c r="AG559" s="168"/>
      <c r="AH559" s="168"/>
      <c r="AI559" s="168"/>
      <c r="AJ559" s="168"/>
      <c r="AK559" s="168"/>
      <c r="AL559" s="168"/>
      <c r="AM559" s="168"/>
      <c r="AN559" s="166"/>
      <c r="AO559" s="168"/>
      <c r="AP559" s="166"/>
      <c r="AQ559" s="168"/>
      <c r="AR559" s="168"/>
      <c r="AS559" s="168"/>
      <c r="AT559" s="168"/>
      <c r="AU559" s="168"/>
      <c r="AV559" s="168"/>
      <c r="AW559" s="168"/>
      <c r="AX559" s="168"/>
      <c r="AY559" s="168"/>
      <c r="AZ559" s="168"/>
      <c r="BA559" s="166"/>
      <c r="BB559" s="177">
        <v>1.0</v>
      </c>
      <c r="BC559" s="168">
        <f t="shared" ref="BC559:BC570" si="89">countif($BC$5:$BC$515,BB559)</f>
        <v>0</v>
      </c>
      <c r="BD559" s="170"/>
      <c r="BE559" s="171"/>
      <c r="BF559" s="171"/>
      <c r="BG559" s="171"/>
      <c r="BH559" s="171"/>
      <c r="BI559" s="168"/>
      <c r="BJ559" s="168"/>
      <c r="BK559" s="168"/>
      <c r="BL559" s="168"/>
      <c r="BM559" s="168"/>
    </row>
    <row r="560">
      <c r="A560" s="163"/>
      <c r="B560" s="174"/>
      <c r="C560" s="165"/>
      <c r="D560" s="166"/>
      <c r="E560" s="166"/>
      <c r="F560" s="167"/>
      <c r="G560" s="167"/>
      <c r="H560" s="167"/>
      <c r="I560" s="163"/>
      <c r="J560" s="168"/>
      <c r="K560" s="168"/>
      <c r="L560" s="168"/>
      <c r="M560" s="166"/>
      <c r="N560" s="169"/>
      <c r="O560" s="167"/>
      <c r="P560" s="168"/>
      <c r="Q560" s="169"/>
      <c r="R560" s="168"/>
      <c r="S560" s="168"/>
      <c r="T560" s="168"/>
      <c r="U560" s="168"/>
      <c r="V560" s="168"/>
      <c r="W560" s="168"/>
      <c r="X560" s="168"/>
      <c r="Y560" s="168"/>
      <c r="Z560" s="168"/>
      <c r="AA560" s="168"/>
      <c r="AB560" s="168"/>
      <c r="AC560" s="168"/>
      <c r="AD560" s="168"/>
      <c r="AE560" s="168"/>
      <c r="AF560" s="168"/>
      <c r="AG560" s="168"/>
      <c r="AH560" s="168"/>
      <c r="AI560" s="168"/>
      <c r="AJ560" s="168"/>
      <c r="AK560" s="168"/>
      <c r="AL560" s="168"/>
      <c r="AM560" s="168"/>
      <c r="AN560" s="166"/>
      <c r="AO560" s="168"/>
      <c r="AP560" s="166"/>
      <c r="AQ560" s="168"/>
      <c r="AR560" s="168"/>
      <c r="AS560" s="168"/>
      <c r="AT560" s="168"/>
      <c r="AU560" s="168"/>
      <c r="AV560" s="168"/>
      <c r="AW560" s="168"/>
      <c r="AX560" s="168"/>
      <c r="AY560" s="168"/>
      <c r="AZ560" s="168"/>
      <c r="BA560" s="166"/>
      <c r="BB560" s="177">
        <v>2.0</v>
      </c>
      <c r="BC560" s="168">
        <f t="shared" si="89"/>
        <v>0</v>
      </c>
      <c r="BD560" s="170"/>
      <c r="BE560" s="171"/>
      <c r="BF560" s="171"/>
      <c r="BG560" s="171"/>
      <c r="BH560" s="171"/>
      <c r="BI560" s="168"/>
      <c r="BJ560" s="168"/>
      <c r="BK560" s="168"/>
      <c r="BL560" s="168"/>
      <c r="BM560" s="168"/>
    </row>
    <row r="561">
      <c r="A561" s="163"/>
      <c r="B561" s="174"/>
      <c r="C561" s="165"/>
      <c r="D561" s="166"/>
      <c r="E561" s="166"/>
      <c r="F561" s="167"/>
      <c r="G561" s="167"/>
      <c r="H561" s="167"/>
      <c r="I561" s="163"/>
      <c r="J561" s="168"/>
      <c r="K561" s="168"/>
      <c r="L561" s="168"/>
      <c r="M561" s="166"/>
      <c r="N561" s="169"/>
      <c r="O561" s="167"/>
      <c r="P561" s="168"/>
      <c r="Q561" s="169"/>
      <c r="R561" s="168"/>
      <c r="S561" s="168"/>
      <c r="T561" s="168"/>
      <c r="U561" s="168"/>
      <c r="V561" s="168"/>
      <c r="W561" s="168"/>
      <c r="X561" s="168"/>
      <c r="Y561" s="168"/>
      <c r="Z561" s="168"/>
      <c r="AA561" s="168"/>
      <c r="AB561" s="168"/>
      <c r="AC561" s="168"/>
      <c r="AD561" s="168"/>
      <c r="AE561" s="168"/>
      <c r="AF561" s="168"/>
      <c r="AG561" s="168"/>
      <c r="AH561" s="168"/>
      <c r="AI561" s="168"/>
      <c r="AJ561" s="168"/>
      <c r="AK561" s="168"/>
      <c r="AL561" s="168"/>
      <c r="AM561" s="168"/>
      <c r="AN561" s="166"/>
      <c r="AO561" s="168"/>
      <c r="AP561" s="166"/>
      <c r="AQ561" s="168"/>
      <c r="AR561" s="168"/>
      <c r="AS561" s="168"/>
      <c r="AT561" s="168"/>
      <c r="AU561" s="168"/>
      <c r="AV561" s="168"/>
      <c r="AW561" s="168"/>
      <c r="AX561" s="168"/>
      <c r="AY561" s="168"/>
      <c r="AZ561" s="168"/>
      <c r="BA561" s="166"/>
      <c r="BB561" s="177">
        <v>3.0</v>
      </c>
      <c r="BC561" s="168">
        <f t="shared" si="89"/>
        <v>2</v>
      </c>
      <c r="BD561" s="170"/>
      <c r="BE561" s="171"/>
      <c r="BF561" s="171"/>
      <c r="BG561" s="171"/>
      <c r="BH561" s="171"/>
      <c r="BI561" s="168"/>
      <c r="BJ561" s="168"/>
      <c r="BK561" s="168"/>
      <c r="BL561" s="168"/>
      <c r="BM561" s="168"/>
    </row>
    <row r="562">
      <c r="A562" s="163"/>
      <c r="B562" s="174"/>
      <c r="C562" s="165"/>
      <c r="D562" s="166"/>
      <c r="E562" s="166"/>
      <c r="F562" s="167"/>
      <c r="G562" s="167"/>
      <c r="H562" s="167"/>
      <c r="I562" s="163"/>
      <c r="J562" s="168"/>
      <c r="K562" s="168"/>
      <c r="L562" s="168"/>
      <c r="M562" s="166"/>
      <c r="N562" s="169"/>
      <c r="O562" s="167"/>
      <c r="P562" s="168"/>
      <c r="Q562" s="169"/>
      <c r="R562" s="168"/>
      <c r="S562" s="168"/>
      <c r="T562" s="168"/>
      <c r="U562" s="168"/>
      <c r="V562" s="168"/>
      <c r="W562" s="168"/>
      <c r="X562" s="168"/>
      <c r="Y562" s="168"/>
      <c r="Z562" s="168"/>
      <c r="AA562" s="168"/>
      <c r="AB562" s="168"/>
      <c r="AC562" s="168"/>
      <c r="AD562" s="168"/>
      <c r="AE562" s="168"/>
      <c r="AF562" s="168"/>
      <c r="AG562" s="168"/>
      <c r="AH562" s="168"/>
      <c r="AI562" s="168"/>
      <c r="AJ562" s="168"/>
      <c r="AK562" s="168"/>
      <c r="AL562" s="168"/>
      <c r="AM562" s="168"/>
      <c r="AN562" s="166"/>
      <c r="AO562" s="168"/>
      <c r="AP562" s="166"/>
      <c r="AQ562" s="168"/>
      <c r="AR562" s="168"/>
      <c r="AS562" s="168"/>
      <c r="AT562" s="168"/>
      <c r="AU562" s="168"/>
      <c r="AV562" s="168"/>
      <c r="AW562" s="168"/>
      <c r="AX562" s="168"/>
      <c r="AY562" s="168"/>
      <c r="AZ562" s="168"/>
      <c r="BA562" s="166"/>
      <c r="BB562" s="177">
        <v>4.0</v>
      </c>
      <c r="BC562" s="168">
        <f t="shared" si="89"/>
        <v>5</v>
      </c>
      <c r="BD562" s="170"/>
      <c r="BE562" s="171"/>
      <c r="BF562" s="171"/>
      <c r="BG562" s="171"/>
      <c r="BH562" s="171"/>
      <c r="BI562" s="168"/>
      <c r="BJ562" s="168"/>
      <c r="BK562" s="168"/>
      <c r="BL562" s="168"/>
      <c r="BM562" s="168"/>
    </row>
    <row r="563">
      <c r="A563" s="163"/>
      <c r="B563" s="174"/>
      <c r="C563" s="165"/>
      <c r="D563" s="166"/>
      <c r="E563" s="166"/>
      <c r="F563" s="167"/>
      <c r="G563" s="167"/>
      <c r="H563" s="167"/>
      <c r="I563" s="163"/>
      <c r="J563" s="168"/>
      <c r="K563" s="168"/>
      <c r="L563" s="168"/>
      <c r="M563" s="166"/>
      <c r="N563" s="169"/>
      <c r="O563" s="167"/>
      <c r="P563" s="168"/>
      <c r="Q563" s="169"/>
      <c r="R563" s="168"/>
      <c r="S563" s="168"/>
      <c r="T563" s="168"/>
      <c r="U563" s="168"/>
      <c r="V563" s="168"/>
      <c r="W563" s="168"/>
      <c r="X563" s="168"/>
      <c r="Y563" s="168"/>
      <c r="Z563" s="168"/>
      <c r="AA563" s="168"/>
      <c r="AB563" s="168"/>
      <c r="AC563" s="168"/>
      <c r="AD563" s="168"/>
      <c r="AE563" s="168"/>
      <c r="AF563" s="168"/>
      <c r="AG563" s="168"/>
      <c r="AH563" s="168"/>
      <c r="AI563" s="168"/>
      <c r="AJ563" s="168"/>
      <c r="AK563" s="168"/>
      <c r="AL563" s="168"/>
      <c r="AM563" s="168"/>
      <c r="AN563" s="166"/>
      <c r="AO563" s="168"/>
      <c r="AP563" s="166"/>
      <c r="AQ563" s="168"/>
      <c r="AR563" s="168"/>
      <c r="AS563" s="168"/>
      <c r="AT563" s="168"/>
      <c r="AU563" s="168"/>
      <c r="AV563" s="168"/>
      <c r="AW563" s="168"/>
      <c r="AX563" s="168"/>
      <c r="AY563" s="168"/>
      <c r="AZ563" s="168"/>
      <c r="BA563" s="166"/>
      <c r="BB563" s="177">
        <v>5.0</v>
      </c>
      <c r="BC563" s="168">
        <f t="shared" si="89"/>
        <v>7</v>
      </c>
      <c r="BD563" s="170"/>
      <c r="BE563" s="171"/>
      <c r="BF563" s="171"/>
      <c r="BG563" s="171"/>
      <c r="BH563" s="171"/>
      <c r="BI563" s="168"/>
      <c r="BJ563" s="168"/>
      <c r="BK563" s="168"/>
      <c r="BL563" s="168"/>
      <c r="BM563" s="168"/>
    </row>
    <row r="564">
      <c r="A564" s="163"/>
      <c r="B564" s="174"/>
      <c r="C564" s="165"/>
      <c r="D564" s="166"/>
      <c r="E564" s="166"/>
      <c r="F564" s="167"/>
      <c r="G564" s="167"/>
      <c r="H564" s="167"/>
      <c r="I564" s="163"/>
      <c r="J564" s="168"/>
      <c r="K564" s="168"/>
      <c r="L564" s="168"/>
      <c r="M564" s="166"/>
      <c r="N564" s="169"/>
      <c r="O564" s="167"/>
      <c r="P564" s="168"/>
      <c r="Q564" s="169"/>
      <c r="R564" s="168"/>
      <c r="S564" s="168"/>
      <c r="T564" s="168"/>
      <c r="U564" s="168"/>
      <c r="V564" s="168"/>
      <c r="W564" s="168"/>
      <c r="X564" s="168"/>
      <c r="Y564" s="168"/>
      <c r="Z564" s="168"/>
      <c r="AA564" s="168"/>
      <c r="AB564" s="168"/>
      <c r="AC564" s="168"/>
      <c r="AD564" s="168"/>
      <c r="AE564" s="168"/>
      <c r="AF564" s="168"/>
      <c r="AG564" s="168"/>
      <c r="AH564" s="168"/>
      <c r="AI564" s="168"/>
      <c r="AJ564" s="168"/>
      <c r="AK564" s="168"/>
      <c r="AL564" s="168"/>
      <c r="AM564" s="168"/>
      <c r="AN564" s="166"/>
      <c r="AO564" s="168"/>
      <c r="AP564" s="166"/>
      <c r="AQ564" s="168"/>
      <c r="AR564" s="168"/>
      <c r="AS564" s="168"/>
      <c r="AT564" s="168"/>
      <c r="AU564" s="168"/>
      <c r="AV564" s="168"/>
      <c r="AW564" s="168"/>
      <c r="AX564" s="168"/>
      <c r="AY564" s="168"/>
      <c r="AZ564" s="168"/>
      <c r="BA564" s="166"/>
      <c r="BB564" s="177">
        <v>6.0</v>
      </c>
      <c r="BC564" s="168">
        <f t="shared" si="89"/>
        <v>18</v>
      </c>
      <c r="BD564" s="170"/>
      <c r="BE564" s="171"/>
      <c r="BF564" s="171"/>
      <c r="BG564" s="171"/>
      <c r="BH564" s="171"/>
      <c r="BI564" s="168"/>
      <c r="BJ564" s="168"/>
      <c r="BK564" s="168"/>
      <c r="BL564" s="168"/>
      <c r="BM564" s="168"/>
    </row>
    <row r="565">
      <c r="A565" s="163"/>
      <c r="B565" s="174"/>
      <c r="C565" s="165"/>
      <c r="D565" s="166"/>
      <c r="E565" s="166"/>
      <c r="F565" s="167"/>
      <c r="G565" s="167"/>
      <c r="H565" s="167"/>
      <c r="I565" s="163"/>
      <c r="J565" s="168"/>
      <c r="K565" s="168"/>
      <c r="L565" s="168"/>
      <c r="M565" s="166"/>
      <c r="N565" s="169"/>
      <c r="O565" s="167"/>
      <c r="P565" s="168"/>
      <c r="Q565" s="169"/>
      <c r="R565" s="168"/>
      <c r="S565" s="168"/>
      <c r="T565" s="168"/>
      <c r="U565" s="168"/>
      <c r="V565" s="168"/>
      <c r="W565" s="168"/>
      <c r="X565" s="168"/>
      <c r="Y565" s="168"/>
      <c r="Z565" s="168"/>
      <c r="AA565" s="168"/>
      <c r="AB565" s="168"/>
      <c r="AC565" s="168"/>
      <c r="AD565" s="168"/>
      <c r="AE565" s="168"/>
      <c r="AF565" s="168"/>
      <c r="AG565" s="168"/>
      <c r="AH565" s="168"/>
      <c r="AI565" s="168"/>
      <c r="AJ565" s="168"/>
      <c r="AK565" s="168"/>
      <c r="AL565" s="168"/>
      <c r="AM565" s="168"/>
      <c r="AN565" s="166"/>
      <c r="AO565" s="168"/>
      <c r="AP565" s="166"/>
      <c r="AQ565" s="168"/>
      <c r="AR565" s="168"/>
      <c r="AS565" s="168"/>
      <c r="AT565" s="168"/>
      <c r="AU565" s="168"/>
      <c r="AV565" s="168"/>
      <c r="AW565" s="168"/>
      <c r="AX565" s="168"/>
      <c r="AY565" s="168"/>
      <c r="AZ565" s="168"/>
      <c r="BA565" s="166"/>
      <c r="BB565" s="177">
        <v>7.0</v>
      </c>
      <c r="BC565" s="168">
        <f t="shared" si="89"/>
        <v>26</v>
      </c>
      <c r="BD565" s="170"/>
      <c r="BE565" s="171"/>
      <c r="BF565" s="171"/>
      <c r="BG565" s="171"/>
      <c r="BH565" s="171"/>
      <c r="BI565" s="168"/>
      <c r="BJ565" s="168"/>
      <c r="BK565" s="168"/>
      <c r="BL565" s="168"/>
      <c r="BM565" s="168"/>
    </row>
    <row r="566">
      <c r="A566" s="163"/>
      <c r="B566" s="174"/>
      <c r="C566" s="165"/>
      <c r="D566" s="166"/>
      <c r="E566" s="166"/>
      <c r="F566" s="167"/>
      <c r="G566" s="167"/>
      <c r="H566" s="167"/>
      <c r="I566" s="163"/>
      <c r="J566" s="168"/>
      <c r="K566" s="168"/>
      <c r="L566" s="168"/>
      <c r="M566" s="166"/>
      <c r="N566" s="169"/>
      <c r="O566" s="167"/>
      <c r="P566" s="168"/>
      <c r="Q566" s="169"/>
      <c r="R566" s="168"/>
      <c r="S566" s="168"/>
      <c r="T566" s="168"/>
      <c r="U566" s="168"/>
      <c r="V566" s="168"/>
      <c r="W566" s="168"/>
      <c r="X566" s="168"/>
      <c r="Y566" s="168"/>
      <c r="Z566" s="168"/>
      <c r="AA566" s="168"/>
      <c r="AB566" s="168"/>
      <c r="AC566" s="168"/>
      <c r="AD566" s="168"/>
      <c r="AE566" s="168"/>
      <c r="AF566" s="168"/>
      <c r="AG566" s="168"/>
      <c r="AH566" s="168"/>
      <c r="AI566" s="168"/>
      <c r="AJ566" s="168"/>
      <c r="AK566" s="168"/>
      <c r="AL566" s="168"/>
      <c r="AM566" s="168"/>
      <c r="AN566" s="166"/>
      <c r="AO566" s="168"/>
      <c r="AP566" s="166"/>
      <c r="AQ566" s="168"/>
      <c r="AR566" s="168"/>
      <c r="AS566" s="168"/>
      <c r="AT566" s="168"/>
      <c r="AU566" s="168"/>
      <c r="AV566" s="168"/>
      <c r="AW566" s="168"/>
      <c r="AX566" s="168"/>
      <c r="AY566" s="168"/>
      <c r="AZ566" s="168"/>
      <c r="BA566" s="166"/>
      <c r="BB566" s="177">
        <v>8.0</v>
      </c>
      <c r="BC566" s="168">
        <f t="shared" si="89"/>
        <v>27</v>
      </c>
      <c r="BD566" s="170"/>
      <c r="BE566" s="171"/>
      <c r="BF566" s="171"/>
      <c r="BG566" s="171"/>
      <c r="BH566" s="171"/>
      <c r="BI566" s="168"/>
      <c r="BJ566" s="168"/>
      <c r="BK566" s="168"/>
      <c r="BL566" s="168"/>
      <c r="BM566" s="168"/>
    </row>
    <row r="567">
      <c r="A567" s="163"/>
      <c r="B567" s="174"/>
      <c r="C567" s="165"/>
      <c r="D567" s="166"/>
      <c r="E567" s="166"/>
      <c r="F567" s="167"/>
      <c r="G567" s="167"/>
      <c r="H567" s="167"/>
      <c r="I567" s="163"/>
      <c r="J567" s="168"/>
      <c r="K567" s="168"/>
      <c r="L567" s="168"/>
      <c r="M567" s="166"/>
      <c r="N567" s="169"/>
      <c r="O567" s="167"/>
      <c r="P567" s="168"/>
      <c r="Q567" s="169"/>
      <c r="R567" s="168"/>
      <c r="S567" s="168"/>
      <c r="T567" s="168"/>
      <c r="U567" s="168"/>
      <c r="V567" s="168"/>
      <c r="W567" s="168"/>
      <c r="X567" s="168"/>
      <c r="Y567" s="168"/>
      <c r="Z567" s="168"/>
      <c r="AA567" s="168"/>
      <c r="AB567" s="168"/>
      <c r="AC567" s="168"/>
      <c r="AD567" s="168"/>
      <c r="AE567" s="168"/>
      <c r="AF567" s="168"/>
      <c r="AG567" s="168"/>
      <c r="AH567" s="168"/>
      <c r="AI567" s="168"/>
      <c r="AJ567" s="168"/>
      <c r="AK567" s="168"/>
      <c r="AL567" s="168"/>
      <c r="AM567" s="168"/>
      <c r="AN567" s="166"/>
      <c r="AO567" s="168"/>
      <c r="AP567" s="166"/>
      <c r="AQ567" s="168"/>
      <c r="AR567" s="168"/>
      <c r="AS567" s="168"/>
      <c r="AT567" s="168"/>
      <c r="AU567" s="168"/>
      <c r="AV567" s="168"/>
      <c r="AW567" s="168"/>
      <c r="AX567" s="168"/>
      <c r="AY567" s="168"/>
      <c r="AZ567" s="168"/>
      <c r="BA567" s="166"/>
      <c r="BB567" s="177">
        <v>9.0</v>
      </c>
      <c r="BC567" s="168">
        <f t="shared" si="89"/>
        <v>62</v>
      </c>
      <c r="BD567" s="170"/>
      <c r="BE567" s="171"/>
      <c r="BF567" s="171"/>
      <c r="BG567" s="171"/>
      <c r="BH567" s="171"/>
      <c r="BI567" s="168"/>
      <c r="BJ567" s="168"/>
      <c r="BK567" s="168"/>
      <c r="BL567" s="168"/>
      <c r="BM567" s="168"/>
    </row>
    <row r="568">
      <c r="A568" s="163"/>
      <c r="B568" s="174"/>
      <c r="C568" s="165"/>
      <c r="D568" s="166"/>
      <c r="E568" s="166"/>
      <c r="F568" s="167"/>
      <c r="G568" s="167"/>
      <c r="H568" s="167"/>
      <c r="I568" s="163"/>
      <c r="J568" s="168"/>
      <c r="K568" s="168"/>
      <c r="L568" s="168"/>
      <c r="M568" s="166"/>
      <c r="N568" s="169"/>
      <c r="O568" s="167"/>
      <c r="P568" s="168"/>
      <c r="Q568" s="169"/>
      <c r="R568" s="168"/>
      <c r="S568" s="168"/>
      <c r="T568" s="168"/>
      <c r="U568" s="168"/>
      <c r="V568" s="168"/>
      <c r="W568" s="168"/>
      <c r="X568" s="168"/>
      <c r="Y568" s="168"/>
      <c r="Z568" s="168"/>
      <c r="AA568" s="168"/>
      <c r="AB568" s="168"/>
      <c r="AC568" s="168"/>
      <c r="AD568" s="168"/>
      <c r="AE568" s="168"/>
      <c r="AF568" s="168"/>
      <c r="AG568" s="168"/>
      <c r="AH568" s="168"/>
      <c r="AI568" s="168"/>
      <c r="AJ568" s="168"/>
      <c r="AK568" s="168"/>
      <c r="AL568" s="168"/>
      <c r="AM568" s="168"/>
      <c r="AN568" s="166"/>
      <c r="AO568" s="168"/>
      <c r="AP568" s="166"/>
      <c r="AQ568" s="168"/>
      <c r="AR568" s="168"/>
      <c r="AS568" s="168"/>
      <c r="AT568" s="168"/>
      <c r="AU568" s="168"/>
      <c r="AV568" s="168"/>
      <c r="AW568" s="168"/>
      <c r="AX568" s="168"/>
      <c r="AY568" s="168"/>
      <c r="AZ568" s="168"/>
      <c r="BA568" s="166"/>
      <c r="BB568" s="177">
        <v>10.0</v>
      </c>
      <c r="BC568" s="168">
        <f t="shared" si="89"/>
        <v>75</v>
      </c>
      <c r="BD568" s="170">
        <f>BC568-2</f>
        <v>73</v>
      </c>
      <c r="BE568" s="171"/>
      <c r="BF568" s="171"/>
      <c r="BG568" s="171"/>
      <c r="BH568" s="171"/>
      <c r="BI568" s="168"/>
      <c r="BJ568" s="168"/>
      <c r="BK568" s="168"/>
      <c r="BL568" s="168"/>
      <c r="BM568" s="168"/>
    </row>
    <row r="569">
      <c r="A569" s="163"/>
      <c r="B569" s="174"/>
      <c r="C569" s="165"/>
      <c r="D569" s="166"/>
      <c r="E569" s="166"/>
      <c r="F569" s="167"/>
      <c r="G569" s="167"/>
      <c r="H569" s="167"/>
      <c r="I569" s="163"/>
      <c r="J569" s="168"/>
      <c r="K569" s="168"/>
      <c r="L569" s="168"/>
      <c r="M569" s="166"/>
      <c r="N569" s="169"/>
      <c r="O569" s="167"/>
      <c r="P569" s="168"/>
      <c r="Q569" s="169"/>
      <c r="R569" s="168"/>
      <c r="S569" s="168"/>
      <c r="T569" s="168"/>
      <c r="U569" s="168"/>
      <c r="V569" s="168"/>
      <c r="W569" s="168"/>
      <c r="X569" s="168"/>
      <c r="Y569" s="168"/>
      <c r="Z569" s="168"/>
      <c r="AA569" s="168"/>
      <c r="AB569" s="168"/>
      <c r="AC569" s="168"/>
      <c r="AD569" s="168"/>
      <c r="AE569" s="168"/>
      <c r="AF569" s="168"/>
      <c r="AG569" s="168"/>
      <c r="AH569" s="168"/>
      <c r="AI569" s="168"/>
      <c r="AJ569" s="168"/>
      <c r="AK569" s="168"/>
      <c r="AL569" s="168"/>
      <c r="AM569" s="168"/>
      <c r="AN569" s="166"/>
      <c r="AO569" s="168"/>
      <c r="AP569" s="166"/>
      <c r="AQ569" s="168"/>
      <c r="AR569" s="168"/>
      <c r="AS569" s="168"/>
      <c r="AT569" s="168"/>
      <c r="AU569" s="168"/>
      <c r="AV569" s="168"/>
      <c r="AW569" s="168"/>
      <c r="AX569" s="168"/>
      <c r="AY569" s="168"/>
      <c r="AZ569" s="168"/>
      <c r="BA569" s="166"/>
      <c r="BB569" s="177">
        <v>11.0</v>
      </c>
      <c r="BC569" s="168">
        <f t="shared" si="89"/>
        <v>109</v>
      </c>
      <c r="BD569" s="170">
        <f>BC569-1</f>
        <v>108</v>
      </c>
      <c r="BE569" s="171"/>
      <c r="BF569" s="171"/>
      <c r="BG569" s="171"/>
      <c r="BH569" s="171"/>
      <c r="BI569" s="168"/>
      <c r="BJ569" s="168"/>
      <c r="BK569" s="168"/>
      <c r="BL569" s="168"/>
      <c r="BM569" s="168"/>
    </row>
    <row r="570">
      <c r="A570" s="163"/>
      <c r="B570" s="174"/>
      <c r="C570" s="165"/>
      <c r="D570" s="166"/>
      <c r="E570" s="166"/>
      <c r="F570" s="167"/>
      <c r="G570" s="167"/>
      <c r="H570" s="167"/>
      <c r="I570" s="163"/>
      <c r="J570" s="168"/>
      <c r="K570" s="168"/>
      <c r="L570" s="168"/>
      <c r="M570" s="166"/>
      <c r="N570" s="169"/>
      <c r="O570" s="167"/>
      <c r="P570" s="168"/>
      <c r="Q570" s="169"/>
      <c r="R570" s="168"/>
      <c r="S570" s="168"/>
      <c r="T570" s="168"/>
      <c r="U570" s="168"/>
      <c r="V570" s="168"/>
      <c r="W570" s="168"/>
      <c r="X570" s="168"/>
      <c r="Y570" s="168"/>
      <c r="Z570" s="168"/>
      <c r="AA570" s="168"/>
      <c r="AB570" s="168"/>
      <c r="AC570" s="168"/>
      <c r="AD570" s="168"/>
      <c r="AE570" s="168"/>
      <c r="AF570" s="168"/>
      <c r="AG570" s="168"/>
      <c r="AH570" s="168"/>
      <c r="AI570" s="168"/>
      <c r="AJ570" s="168"/>
      <c r="AK570" s="168"/>
      <c r="AL570" s="168"/>
      <c r="AM570" s="168"/>
      <c r="AN570" s="166"/>
      <c r="AO570" s="168"/>
      <c r="AP570" s="166"/>
      <c r="AQ570" s="168"/>
      <c r="AR570" s="168"/>
      <c r="AS570" s="168"/>
      <c r="AT570" s="168"/>
      <c r="AU570" s="168"/>
      <c r="AV570" s="168"/>
      <c r="AW570" s="168"/>
      <c r="AX570" s="168"/>
      <c r="AY570" s="168"/>
      <c r="AZ570" s="168"/>
      <c r="BA570" s="166"/>
      <c r="BB570" s="177">
        <v>0.0</v>
      </c>
      <c r="BC570" s="168">
        <f t="shared" si="89"/>
        <v>62</v>
      </c>
      <c r="BD570" s="170"/>
      <c r="BE570" s="171"/>
      <c r="BF570" s="171"/>
      <c r="BG570" s="171"/>
      <c r="BH570" s="171"/>
      <c r="BI570" s="168"/>
      <c r="BJ570" s="168"/>
      <c r="BK570" s="168"/>
      <c r="BL570" s="168"/>
      <c r="BM570" s="168"/>
    </row>
    <row r="571">
      <c r="A571" s="163"/>
      <c r="B571" s="174"/>
      <c r="C571" s="165"/>
      <c r="D571" s="166"/>
      <c r="E571" s="166"/>
      <c r="F571" s="167"/>
      <c r="G571" s="167"/>
      <c r="H571" s="167"/>
      <c r="I571" s="163"/>
      <c r="J571" s="168"/>
      <c r="K571" s="168"/>
      <c r="L571" s="168"/>
      <c r="M571" s="166"/>
      <c r="N571" s="169"/>
      <c r="O571" s="167"/>
      <c r="P571" s="168"/>
      <c r="Q571" s="169"/>
      <c r="R571" s="168"/>
      <c r="S571" s="168"/>
      <c r="T571" s="168"/>
      <c r="U571" s="168"/>
      <c r="V571" s="168"/>
      <c r="W571" s="168"/>
      <c r="X571" s="168"/>
      <c r="Y571" s="168"/>
      <c r="Z571" s="168"/>
      <c r="AA571" s="168"/>
      <c r="AB571" s="168"/>
      <c r="AC571" s="168"/>
      <c r="AD571" s="168"/>
      <c r="AE571" s="168"/>
      <c r="AF571" s="168"/>
      <c r="AG571" s="168"/>
      <c r="AH571" s="168"/>
      <c r="AI571" s="168"/>
      <c r="AJ571" s="168"/>
      <c r="AK571" s="168"/>
      <c r="AL571" s="168"/>
      <c r="AM571" s="168"/>
      <c r="AN571" s="166"/>
      <c r="AO571" s="168"/>
      <c r="AP571" s="166"/>
      <c r="AQ571" s="168"/>
      <c r="AR571" s="168"/>
      <c r="AS571" s="168"/>
      <c r="AT571" s="168"/>
      <c r="AU571" s="168"/>
      <c r="AV571" s="168"/>
      <c r="AW571" s="168"/>
      <c r="AX571" s="168"/>
      <c r="AY571" s="168"/>
      <c r="AZ571" s="168"/>
      <c r="BA571" s="166"/>
      <c r="BB571" s="177"/>
      <c r="BC571" s="168"/>
      <c r="BD571" s="170">
        <f>sum(BC561:BC567)+BD568+BD569+BC570</f>
        <v>390</v>
      </c>
      <c r="BE571" s="171"/>
      <c r="BF571" s="171"/>
      <c r="BG571" s="171"/>
      <c r="BH571" s="171"/>
      <c r="BI571" s="168"/>
      <c r="BJ571" s="168"/>
      <c r="BK571" s="168"/>
      <c r="BL571" s="168"/>
      <c r="BM571" s="168"/>
    </row>
    <row r="572">
      <c r="A572" s="163"/>
      <c r="B572" s="174"/>
      <c r="C572" s="165"/>
      <c r="D572" s="166"/>
      <c r="E572" s="166"/>
      <c r="F572" s="167"/>
      <c r="G572" s="167"/>
      <c r="H572" s="167"/>
      <c r="I572" s="163"/>
      <c r="J572" s="168"/>
      <c r="K572" s="168"/>
      <c r="L572" s="168"/>
      <c r="M572" s="166"/>
      <c r="N572" s="169"/>
      <c r="O572" s="167"/>
      <c r="P572" s="168"/>
      <c r="Q572" s="169"/>
      <c r="R572" s="168"/>
      <c r="S572" s="168"/>
      <c r="T572" s="168"/>
      <c r="U572" s="168"/>
      <c r="V572" s="168"/>
      <c r="W572" s="168"/>
      <c r="X572" s="168"/>
      <c r="Y572" s="168"/>
      <c r="Z572" s="168"/>
      <c r="AA572" s="168"/>
      <c r="AB572" s="168"/>
      <c r="AC572" s="168"/>
      <c r="AD572" s="168"/>
      <c r="AE572" s="168"/>
      <c r="AF572" s="168"/>
      <c r="AG572" s="168"/>
      <c r="AH572" s="168"/>
      <c r="AI572" s="168"/>
      <c r="AJ572" s="168"/>
      <c r="AK572" s="168"/>
      <c r="AL572" s="168"/>
      <c r="AM572" s="168"/>
      <c r="AN572" s="166"/>
      <c r="AO572" s="168"/>
      <c r="AP572" s="166"/>
      <c r="AQ572" s="168"/>
      <c r="AR572" s="168"/>
      <c r="AS572" s="168"/>
      <c r="AT572" s="168"/>
      <c r="AU572" s="168"/>
      <c r="AV572" s="168"/>
      <c r="AW572" s="168"/>
      <c r="AX572" s="168"/>
      <c r="AY572" s="168"/>
      <c r="AZ572" s="168"/>
      <c r="BA572" s="166"/>
      <c r="BB572" s="166"/>
      <c r="BC572" s="168"/>
      <c r="BD572" s="170"/>
      <c r="BE572" s="171"/>
      <c r="BF572" s="171"/>
      <c r="BG572" s="171"/>
      <c r="BH572" s="171"/>
      <c r="BI572" s="168"/>
      <c r="BJ572" s="168"/>
      <c r="BK572" s="168"/>
      <c r="BL572" s="168"/>
      <c r="BM572" s="168"/>
    </row>
    <row r="573">
      <c r="A573" s="163"/>
      <c r="B573" s="174"/>
      <c r="C573" s="165"/>
      <c r="D573" s="166"/>
      <c r="E573" s="166"/>
      <c r="F573" s="167"/>
      <c r="G573" s="167"/>
      <c r="H573" s="167"/>
      <c r="I573" s="163"/>
      <c r="J573" s="168"/>
      <c r="K573" s="168"/>
      <c r="L573" s="168"/>
      <c r="M573" s="166"/>
      <c r="N573" s="169"/>
      <c r="O573" s="167"/>
      <c r="P573" s="168"/>
      <c r="Q573" s="169"/>
      <c r="R573" s="168"/>
      <c r="S573" s="168"/>
      <c r="T573" s="168"/>
      <c r="U573" s="168"/>
      <c r="V573" s="168"/>
      <c r="W573" s="168"/>
      <c r="X573" s="168"/>
      <c r="Y573" s="168"/>
      <c r="Z573" s="168"/>
      <c r="AA573" s="168"/>
      <c r="AB573" s="168"/>
      <c r="AC573" s="168"/>
      <c r="AD573" s="168"/>
      <c r="AE573" s="168"/>
      <c r="AF573" s="168"/>
      <c r="AG573" s="168"/>
      <c r="AH573" s="168"/>
      <c r="AI573" s="168"/>
      <c r="AJ573" s="168"/>
      <c r="AK573" s="168"/>
      <c r="AL573" s="168"/>
      <c r="AM573" s="168"/>
      <c r="AN573" s="166"/>
      <c r="AO573" s="168"/>
      <c r="AP573" s="166"/>
      <c r="AQ573" s="168"/>
      <c r="AR573" s="168"/>
      <c r="AS573" s="168"/>
      <c r="AT573" s="168"/>
      <c r="AU573" s="168"/>
      <c r="AV573" s="168"/>
      <c r="AW573" s="168"/>
      <c r="AX573" s="168"/>
      <c r="AY573" s="168"/>
      <c r="AZ573" s="168"/>
      <c r="BA573" s="166"/>
      <c r="BB573" s="166"/>
      <c r="BC573" s="168"/>
      <c r="BD573" s="170"/>
      <c r="BE573" s="171"/>
      <c r="BF573" s="171"/>
      <c r="BG573" s="171"/>
      <c r="BH573" s="171"/>
      <c r="BI573" s="168"/>
      <c r="BJ573" s="168"/>
      <c r="BK573" s="168"/>
      <c r="BL573" s="168"/>
      <c r="BM573" s="168"/>
    </row>
    <row r="574">
      <c r="A574" s="163"/>
      <c r="B574" s="174"/>
      <c r="C574" s="165"/>
      <c r="D574" s="166"/>
      <c r="E574" s="166"/>
      <c r="F574" s="167"/>
      <c r="G574" s="167"/>
      <c r="H574" s="167"/>
      <c r="I574" s="163"/>
      <c r="J574" s="168"/>
      <c r="K574" s="168"/>
      <c r="L574" s="168"/>
      <c r="M574" s="166"/>
      <c r="N574" s="169"/>
      <c r="O574" s="167"/>
      <c r="P574" s="168"/>
      <c r="Q574" s="169"/>
      <c r="R574" s="168"/>
      <c r="S574" s="168"/>
      <c r="T574" s="168"/>
      <c r="U574" s="168"/>
      <c r="V574" s="168"/>
      <c r="W574" s="168"/>
      <c r="X574" s="168"/>
      <c r="Y574" s="168"/>
      <c r="Z574" s="168"/>
      <c r="AA574" s="168"/>
      <c r="AB574" s="168"/>
      <c r="AC574" s="168"/>
      <c r="AD574" s="168"/>
      <c r="AE574" s="168"/>
      <c r="AF574" s="168"/>
      <c r="AG574" s="168"/>
      <c r="AH574" s="168"/>
      <c r="AI574" s="168"/>
      <c r="AJ574" s="168"/>
      <c r="AK574" s="168"/>
      <c r="AL574" s="168"/>
      <c r="AM574" s="168"/>
      <c r="AN574" s="166"/>
      <c r="AO574" s="168"/>
      <c r="AP574" s="166"/>
      <c r="AQ574" s="168"/>
      <c r="AR574" s="168"/>
      <c r="AS574" s="168"/>
      <c r="AT574" s="168"/>
      <c r="AU574" s="168"/>
      <c r="AV574" s="168"/>
      <c r="AW574" s="168"/>
      <c r="AX574" s="168"/>
      <c r="AY574" s="168"/>
      <c r="AZ574" s="168"/>
      <c r="BA574" s="166"/>
      <c r="BB574" s="166"/>
      <c r="BC574" s="168"/>
      <c r="BD574" s="170"/>
      <c r="BE574" s="171"/>
      <c r="BF574" s="171"/>
      <c r="BG574" s="171"/>
      <c r="BH574" s="171"/>
      <c r="BI574" s="168"/>
      <c r="BJ574" s="168"/>
      <c r="BK574" s="168"/>
      <c r="BL574" s="168"/>
      <c r="BM574" s="168"/>
    </row>
    <row r="575">
      <c r="A575" s="163"/>
      <c r="B575" s="174"/>
      <c r="C575" s="165"/>
      <c r="D575" s="166"/>
      <c r="E575" s="166"/>
      <c r="F575" s="167"/>
      <c r="G575" s="167"/>
      <c r="H575" s="167"/>
      <c r="I575" s="163"/>
      <c r="J575" s="168"/>
      <c r="K575" s="168"/>
      <c r="L575" s="168"/>
      <c r="M575" s="166"/>
      <c r="N575" s="169"/>
      <c r="O575" s="167"/>
      <c r="P575" s="168"/>
      <c r="Q575" s="169"/>
      <c r="R575" s="168"/>
      <c r="S575" s="168"/>
      <c r="T575" s="168"/>
      <c r="U575" s="168"/>
      <c r="V575" s="168"/>
      <c r="W575" s="168"/>
      <c r="X575" s="168"/>
      <c r="Y575" s="168"/>
      <c r="Z575" s="168"/>
      <c r="AA575" s="168"/>
      <c r="AB575" s="168"/>
      <c r="AC575" s="168"/>
      <c r="AD575" s="168"/>
      <c r="AE575" s="168"/>
      <c r="AF575" s="168"/>
      <c r="AG575" s="168"/>
      <c r="AH575" s="168"/>
      <c r="AI575" s="168"/>
      <c r="AJ575" s="168"/>
      <c r="AK575" s="168"/>
      <c r="AL575" s="168"/>
      <c r="AM575" s="168"/>
      <c r="AN575" s="166"/>
      <c r="AO575" s="168"/>
      <c r="AP575" s="166"/>
      <c r="AQ575" s="168"/>
      <c r="AR575" s="168"/>
      <c r="AS575" s="168"/>
      <c r="AT575" s="168"/>
      <c r="AU575" s="168"/>
      <c r="AV575" s="168"/>
      <c r="AW575" s="168"/>
      <c r="AX575" s="168"/>
      <c r="AY575" s="168"/>
      <c r="AZ575" s="168"/>
      <c r="BA575" s="166"/>
      <c r="BB575" s="166"/>
      <c r="BC575" s="168"/>
      <c r="BD575" s="170"/>
      <c r="BE575" s="171"/>
      <c r="BF575" s="171"/>
      <c r="BG575" s="171"/>
      <c r="BH575" s="171"/>
      <c r="BI575" s="168"/>
      <c r="BJ575" s="168"/>
      <c r="BK575" s="168"/>
      <c r="BL575" s="168"/>
      <c r="BM575" s="168"/>
    </row>
    <row r="576">
      <c r="A576" s="163"/>
      <c r="B576" s="174"/>
      <c r="C576" s="165"/>
      <c r="D576" s="166"/>
      <c r="E576" s="166"/>
      <c r="F576" s="167"/>
      <c r="G576" s="167"/>
      <c r="H576" s="167"/>
      <c r="I576" s="163"/>
      <c r="J576" s="168"/>
      <c r="K576" s="168"/>
      <c r="L576" s="168"/>
      <c r="M576" s="166"/>
      <c r="N576" s="169"/>
      <c r="O576" s="167"/>
      <c r="P576" s="168"/>
      <c r="Q576" s="169"/>
      <c r="R576" s="168"/>
      <c r="S576" s="168"/>
      <c r="T576" s="168"/>
      <c r="U576" s="168"/>
      <c r="V576" s="168"/>
      <c r="W576" s="168"/>
      <c r="X576" s="168"/>
      <c r="Y576" s="168"/>
      <c r="Z576" s="168"/>
      <c r="AA576" s="168"/>
      <c r="AB576" s="168"/>
      <c r="AC576" s="168"/>
      <c r="AD576" s="168"/>
      <c r="AE576" s="168"/>
      <c r="AF576" s="168"/>
      <c r="AG576" s="168"/>
      <c r="AH576" s="168"/>
      <c r="AI576" s="168"/>
      <c r="AJ576" s="168"/>
      <c r="AK576" s="168"/>
      <c r="AL576" s="168"/>
      <c r="AM576" s="168"/>
      <c r="AN576" s="166"/>
      <c r="AO576" s="168"/>
      <c r="AP576" s="166"/>
      <c r="AQ576" s="168"/>
      <c r="AR576" s="168"/>
      <c r="AS576" s="168"/>
      <c r="AT576" s="168"/>
      <c r="AU576" s="168"/>
      <c r="AV576" s="168"/>
      <c r="AW576" s="168"/>
      <c r="AX576" s="168"/>
      <c r="AY576" s="168"/>
      <c r="AZ576" s="168"/>
      <c r="BA576" s="166"/>
      <c r="BB576" s="166"/>
      <c r="BC576" s="168"/>
      <c r="BD576" s="170"/>
      <c r="BE576" s="171"/>
      <c r="BF576" s="171"/>
      <c r="BG576" s="171"/>
      <c r="BH576" s="171"/>
      <c r="BI576" s="168"/>
      <c r="BJ576" s="168"/>
      <c r="BK576" s="168"/>
      <c r="BL576" s="168"/>
      <c r="BM576" s="168"/>
    </row>
    <row r="577">
      <c r="A577" s="163"/>
      <c r="B577" s="174"/>
      <c r="C577" s="165"/>
      <c r="D577" s="166"/>
      <c r="E577" s="166"/>
      <c r="F577" s="167"/>
      <c r="G577" s="167"/>
      <c r="H577" s="167"/>
      <c r="I577" s="163"/>
      <c r="J577" s="168"/>
      <c r="K577" s="168"/>
      <c r="L577" s="168"/>
      <c r="M577" s="166"/>
      <c r="N577" s="169"/>
      <c r="O577" s="167"/>
      <c r="P577" s="168"/>
      <c r="Q577" s="169"/>
      <c r="R577" s="168"/>
      <c r="S577" s="168"/>
      <c r="T577" s="168"/>
      <c r="U577" s="168"/>
      <c r="V577" s="168"/>
      <c r="W577" s="168"/>
      <c r="X577" s="168"/>
      <c r="Y577" s="168"/>
      <c r="Z577" s="168"/>
      <c r="AA577" s="168"/>
      <c r="AB577" s="168"/>
      <c r="AC577" s="168"/>
      <c r="AD577" s="168"/>
      <c r="AE577" s="168"/>
      <c r="AF577" s="168"/>
      <c r="AG577" s="168"/>
      <c r="AH577" s="168"/>
      <c r="AI577" s="168"/>
      <c r="AJ577" s="168"/>
      <c r="AK577" s="168"/>
      <c r="AL577" s="168"/>
      <c r="AM577" s="168"/>
      <c r="AN577" s="166"/>
      <c r="AO577" s="168"/>
      <c r="AP577" s="166"/>
      <c r="AQ577" s="168"/>
      <c r="AR577" s="168"/>
      <c r="AS577" s="168"/>
      <c r="AT577" s="168"/>
      <c r="AU577" s="168"/>
      <c r="AV577" s="168"/>
      <c r="AW577" s="168"/>
      <c r="AX577" s="168"/>
      <c r="AY577" s="168"/>
      <c r="AZ577" s="168"/>
      <c r="BA577" s="166"/>
      <c r="BB577" s="166"/>
      <c r="BC577" s="168"/>
      <c r="BD577" s="170"/>
      <c r="BE577" s="171"/>
      <c r="BF577" s="171"/>
      <c r="BG577" s="171"/>
      <c r="BH577" s="171"/>
      <c r="BI577" s="168"/>
      <c r="BJ577" s="168"/>
      <c r="BK577" s="168"/>
      <c r="BL577" s="168"/>
      <c r="BM577" s="168"/>
    </row>
    <row r="578">
      <c r="A578" s="163"/>
      <c r="B578" s="174"/>
      <c r="C578" s="165"/>
      <c r="D578" s="166"/>
      <c r="E578" s="166"/>
      <c r="F578" s="167"/>
      <c r="G578" s="167"/>
      <c r="H578" s="167"/>
      <c r="I578" s="163"/>
      <c r="J578" s="168"/>
      <c r="K578" s="168"/>
      <c r="L578" s="168"/>
      <c r="M578" s="166"/>
      <c r="N578" s="169"/>
      <c r="O578" s="167"/>
      <c r="P578" s="168"/>
      <c r="Q578" s="169"/>
      <c r="R578" s="168"/>
      <c r="S578" s="168"/>
      <c r="T578" s="168"/>
      <c r="U578" s="168"/>
      <c r="V578" s="168"/>
      <c r="W578" s="168"/>
      <c r="X578" s="168"/>
      <c r="Y578" s="168"/>
      <c r="Z578" s="168"/>
      <c r="AA578" s="168"/>
      <c r="AB578" s="168"/>
      <c r="AC578" s="168"/>
      <c r="AD578" s="168"/>
      <c r="AE578" s="168"/>
      <c r="AF578" s="168"/>
      <c r="AG578" s="168"/>
      <c r="AH578" s="168"/>
      <c r="AI578" s="168"/>
      <c r="AJ578" s="168"/>
      <c r="AK578" s="168"/>
      <c r="AL578" s="168"/>
      <c r="AM578" s="168"/>
      <c r="AN578" s="166"/>
      <c r="AO578" s="168"/>
      <c r="AP578" s="166"/>
      <c r="AQ578" s="168"/>
      <c r="AR578" s="168"/>
      <c r="AS578" s="168"/>
      <c r="AT578" s="168"/>
      <c r="AU578" s="168"/>
      <c r="AV578" s="168"/>
      <c r="AW578" s="168"/>
      <c r="AX578" s="168"/>
      <c r="AY578" s="168"/>
      <c r="AZ578" s="168"/>
      <c r="BA578" s="166"/>
      <c r="BB578" s="166"/>
      <c r="BC578" s="168"/>
      <c r="BD578" s="170"/>
      <c r="BE578" s="171"/>
      <c r="BF578" s="171"/>
      <c r="BG578" s="171"/>
      <c r="BH578" s="171"/>
      <c r="BI578" s="168"/>
      <c r="BJ578" s="168"/>
      <c r="BK578" s="168"/>
      <c r="BL578" s="168"/>
      <c r="BM578" s="168"/>
    </row>
    <row r="579">
      <c r="A579" s="163"/>
      <c r="B579" s="174"/>
      <c r="C579" s="165"/>
      <c r="D579" s="166"/>
      <c r="E579" s="166"/>
      <c r="F579" s="167"/>
      <c r="G579" s="167"/>
      <c r="H579" s="167"/>
      <c r="I579" s="163"/>
      <c r="J579" s="168"/>
      <c r="K579" s="168"/>
      <c r="L579" s="168"/>
      <c r="M579" s="166"/>
      <c r="N579" s="169"/>
      <c r="O579" s="167"/>
      <c r="P579" s="168"/>
      <c r="Q579" s="169"/>
      <c r="R579" s="168"/>
      <c r="S579" s="168"/>
      <c r="T579" s="168"/>
      <c r="U579" s="168"/>
      <c r="V579" s="168"/>
      <c r="W579" s="168"/>
      <c r="X579" s="168"/>
      <c r="Y579" s="168"/>
      <c r="Z579" s="168"/>
      <c r="AA579" s="168"/>
      <c r="AB579" s="168"/>
      <c r="AC579" s="168"/>
      <c r="AD579" s="168"/>
      <c r="AE579" s="168"/>
      <c r="AF579" s="168"/>
      <c r="AG579" s="168"/>
      <c r="AH579" s="168"/>
      <c r="AI579" s="168"/>
      <c r="AJ579" s="168"/>
      <c r="AK579" s="168"/>
      <c r="AL579" s="168"/>
      <c r="AM579" s="168"/>
      <c r="AN579" s="166"/>
      <c r="AO579" s="168"/>
      <c r="AP579" s="166"/>
      <c r="AQ579" s="168"/>
      <c r="AR579" s="168"/>
      <c r="AS579" s="168"/>
      <c r="AT579" s="168"/>
      <c r="AU579" s="168"/>
      <c r="AV579" s="168"/>
      <c r="AW579" s="168"/>
      <c r="AX579" s="168"/>
      <c r="AY579" s="168"/>
      <c r="AZ579" s="168"/>
      <c r="BA579" s="166"/>
      <c r="BB579" s="166"/>
      <c r="BC579" s="168"/>
      <c r="BD579" s="170"/>
      <c r="BE579" s="171"/>
      <c r="BF579" s="171"/>
      <c r="BG579" s="171"/>
      <c r="BH579" s="171"/>
      <c r="BI579" s="168"/>
      <c r="BJ579" s="168"/>
      <c r="BK579" s="168"/>
      <c r="BL579" s="168"/>
      <c r="BM579" s="168"/>
    </row>
    <row r="580">
      <c r="A580" s="163"/>
      <c r="B580" s="174"/>
      <c r="C580" s="165"/>
      <c r="D580" s="166"/>
      <c r="E580" s="166"/>
      <c r="F580" s="167"/>
      <c r="G580" s="167"/>
      <c r="H580" s="167"/>
      <c r="I580" s="163"/>
      <c r="J580" s="168"/>
      <c r="K580" s="168"/>
      <c r="L580" s="168"/>
      <c r="M580" s="166"/>
      <c r="N580" s="169"/>
      <c r="O580" s="167"/>
      <c r="P580" s="168"/>
      <c r="Q580" s="169"/>
      <c r="R580" s="168"/>
      <c r="S580" s="168"/>
      <c r="T580" s="168"/>
      <c r="U580" s="168"/>
      <c r="V580" s="168"/>
      <c r="W580" s="168"/>
      <c r="X580" s="168"/>
      <c r="Y580" s="168"/>
      <c r="Z580" s="168"/>
      <c r="AA580" s="168"/>
      <c r="AB580" s="168"/>
      <c r="AC580" s="168"/>
      <c r="AD580" s="168"/>
      <c r="AE580" s="168"/>
      <c r="AF580" s="168"/>
      <c r="AG580" s="168"/>
      <c r="AH580" s="168"/>
      <c r="AI580" s="168"/>
      <c r="AJ580" s="168"/>
      <c r="AK580" s="168"/>
      <c r="AL580" s="168"/>
      <c r="AM580" s="168"/>
      <c r="AN580" s="166"/>
      <c r="AO580" s="168"/>
      <c r="AP580" s="166"/>
      <c r="AQ580" s="168"/>
      <c r="AR580" s="168"/>
      <c r="AS580" s="168"/>
      <c r="AT580" s="168"/>
      <c r="AU580" s="168"/>
      <c r="AV580" s="168"/>
      <c r="AW580" s="168"/>
      <c r="AX580" s="168"/>
      <c r="AY580" s="168"/>
      <c r="AZ580" s="168"/>
      <c r="BA580" s="166"/>
      <c r="BB580" s="166"/>
      <c r="BC580" s="168"/>
      <c r="BD580" s="170"/>
      <c r="BE580" s="171"/>
      <c r="BF580" s="171"/>
      <c r="BG580" s="171"/>
      <c r="BH580" s="171"/>
      <c r="BI580" s="168"/>
      <c r="BJ580" s="168"/>
      <c r="BK580" s="168"/>
      <c r="BL580" s="168"/>
      <c r="BM580" s="168"/>
    </row>
    <row r="581">
      <c r="A581" s="163"/>
      <c r="B581" s="174"/>
      <c r="C581" s="165"/>
      <c r="D581" s="166"/>
      <c r="E581" s="166"/>
      <c r="F581" s="167"/>
      <c r="G581" s="167"/>
      <c r="H581" s="167"/>
      <c r="I581" s="163"/>
      <c r="J581" s="168"/>
      <c r="K581" s="168"/>
      <c r="L581" s="168"/>
      <c r="M581" s="166"/>
      <c r="N581" s="169"/>
      <c r="O581" s="167"/>
      <c r="P581" s="168"/>
      <c r="Q581" s="169"/>
      <c r="R581" s="168"/>
      <c r="S581" s="168"/>
      <c r="T581" s="168"/>
      <c r="U581" s="168"/>
      <c r="V581" s="168"/>
      <c r="W581" s="168"/>
      <c r="X581" s="168"/>
      <c r="Y581" s="168"/>
      <c r="Z581" s="168"/>
      <c r="AA581" s="168"/>
      <c r="AB581" s="168"/>
      <c r="AC581" s="168"/>
      <c r="AD581" s="168"/>
      <c r="AE581" s="168"/>
      <c r="AF581" s="168"/>
      <c r="AG581" s="168"/>
      <c r="AH581" s="168"/>
      <c r="AI581" s="168"/>
      <c r="AJ581" s="168"/>
      <c r="AK581" s="168"/>
      <c r="AL581" s="168"/>
      <c r="AM581" s="168"/>
      <c r="AN581" s="166"/>
      <c r="AO581" s="168"/>
      <c r="AP581" s="166"/>
      <c r="AQ581" s="168"/>
      <c r="AR581" s="168"/>
      <c r="AS581" s="168"/>
      <c r="AT581" s="168"/>
      <c r="AU581" s="168"/>
      <c r="AV581" s="168"/>
      <c r="AW581" s="168"/>
      <c r="AX581" s="168"/>
      <c r="AY581" s="168"/>
      <c r="AZ581" s="168"/>
      <c r="BA581" s="166"/>
      <c r="BB581" s="166"/>
      <c r="BC581" s="168"/>
      <c r="BD581" s="170"/>
      <c r="BE581" s="171"/>
      <c r="BF581" s="171"/>
      <c r="BG581" s="171"/>
      <c r="BH581" s="171"/>
      <c r="BI581" s="168"/>
      <c r="BJ581" s="168"/>
      <c r="BK581" s="168"/>
      <c r="BL581" s="168"/>
      <c r="BM581" s="168"/>
    </row>
    <row r="582">
      <c r="A582" s="163"/>
      <c r="B582" s="174"/>
      <c r="C582" s="165"/>
      <c r="D582" s="166"/>
      <c r="E582" s="166"/>
      <c r="F582" s="167"/>
      <c r="G582" s="167"/>
      <c r="H582" s="167"/>
      <c r="I582" s="163"/>
      <c r="J582" s="168"/>
      <c r="K582" s="168"/>
      <c r="L582" s="168"/>
      <c r="M582" s="166"/>
      <c r="N582" s="169"/>
      <c r="O582" s="167"/>
      <c r="P582" s="168"/>
      <c r="Q582" s="169"/>
      <c r="R582" s="168"/>
      <c r="S582" s="168"/>
      <c r="T582" s="168"/>
      <c r="U582" s="168"/>
      <c r="V582" s="168"/>
      <c r="W582" s="168"/>
      <c r="X582" s="168"/>
      <c r="Y582" s="168"/>
      <c r="Z582" s="168"/>
      <c r="AA582" s="168"/>
      <c r="AB582" s="168"/>
      <c r="AC582" s="168"/>
      <c r="AD582" s="168"/>
      <c r="AE582" s="168"/>
      <c r="AF582" s="168"/>
      <c r="AG582" s="168"/>
      <c r="AH582" s="168"/>
      <c r="AI582" s="168"/>
      <c r="AJ582" s="168"/>
      <c r="AK582" s="168"/>
      <c r="AL582" s="168"/>
      <c r="AM582" s="168"/>
      <c r="AN582" s="166"/>
      <c r="AO582" s="168"/>
      <c r="AP582" s="166"/>
      <c r="AQ582" s="168"/>
      <c r="AR582" s="168"/>
      <c r="AS582" s="168"/>
      <c r="AT582" s="168"/>
      <c r="AU582" s="168"/>
      <c r="AV582" s="168"/>
      <c r="AW582" s="168"/>
      <c r="AX582" s="168"/>
      <c r="AY582" s="168"/>
      <c r="AZ582" s="168"/>
      <c r="BA582" s="166"/>
      <c r="BB582" s="166"/>
      <c r="BC582" s="168"/>
      <c r="BD582" s="170"/>
      <c r="BE582" s="171"/>
      <c r="BF582" s="171"/>
      <c r="BG582" s="171"/>
      <c r="BH582" s="171"/>
      <c r="BI582" s="168"/>
      <c r="BJ582" s="168"/>
      <c r="BK582" s="168"/>
      <c r="BL582" s="168"/>
      <c r="BM582" s="168"/>
    </row>
    <row r="583">
      <c r="A583" s="163"/>
      <c r="B583" s="174"/>
      <c r="C583" s="165"/>
      <c r="D583" s="166"/>
      <c r="E583" s="166"/>
      <c r="F583" s="167"/>
      <c r="G583" s="167"/>
      <c r="H583" s="167"/>
      <c r="I583" s="163"/>
      <c r="J583" s="168"/>
      <c r="K583" s="168"/>
      <c r="L583" s="168"/>
      <c r="M583" s="166"/>
      <c r="N583" s="169"/>
      <c r="O583" s="167"/>
      <c r="P583" s="168"/>
      <c r="Q583" s="169"/>
      <c r="R583" s="168"/>
      <c r="S583" s="168"/>
      <c r="T583" s="168"/>
      <c r="U583" s="168"/>
      <c r="V583" s="168"/>
      <c r="W583" s="168"/>
      <c r="X583" s="168"/>
      <c r="Y583" s="168"/>
      <c r="Z583" s="168"/>
      <c r="AA583" s="168"/>
      <c r="AB583" s="168"/>
      <c r="AC583" s="168"/>
      <c r="AD583" s="168"/>
      <c r="AE583" s="168"/>
      <c r="AF583" s="168"/>
      <c r="AG583" s="168"/>
      <c r="AH583" s="168"/>
      <c r="AI583" s="168"/>
      <c r="AJ583" s="168"/>
      <c r="AK583" s="168"/>
      <c r="AL583" s="168"/>
      <c r="AM583" s="168"/>
      <c r="AN583" s="166"/>
      <c r="AO583" s="168"/>
      <c r="AP583" s="166"/>
      <c r="AQ583" s="168"/>
      <c r="AR583" s="168"/>
      <c r="AS583" s="168"/>
      <c r="AT583" s="168"/>
      <c r="AU583" s="168"/>
      <c r="AV583" s="168"/>
      <c r="AW583" s="168"/>
      <c r="AX583" s="168"/>
      <c r="AY583" s="168"/>
      <c r="AZ583" s="168"/>
      <c r="BA583" s="166"/>
      <c r="BB583" s="166"/>
      <c r="BC583" s="168"/>
      <c r="BD583" s="170"/>
      <c r="BE583" s="171"/>
      <c r="BF583" s="171"/>
      <c r="BG583" s="171"/>
      <c r="BH583" s="171"/>
      <c r="BI583" s="168"/>
      <c r="BJ583" s="168"/>
      <c r="BK583" s="168"/>
      <c r="BL583" s="168"/>
      <c r="BM583" s="168"/>
    </row>
    <row r="584">
      <c r="A584" s="163"/>
      <c r="B584" s="174"/>
      <c r="C584" s="165"/>
      <c r="D584" s="166"/>
      <c r="E584" s="166"/>
      <c r="F584" s="167"/>
      <c r="G584" s="167"/>
      <c r="H584" s="167"/>
      <c r="I584" s="163"/>
      <c r="J584" s="168"/>
      <c r="K584" s="168"/>
      <c r="L584" s="168"/>
      <c r="M584" s="166"/>
      <c r="N584" s="169"/>
      <c r="O584" s="167"/>
      <c r="P584" s="168"/>
      <c r="Q584" s="169"/>
      <c r="R584" s="168"/>
      <c r="S584" s="168"/>
      <c r="T584" s="168"/>
      <c r="U584" s="168"/>
      <c r="V584" s="168"/>
      <c r="W584" s="168"/>
      <c r="X584" s="168"/>
      <c r="Y584" s="168"/>
      <c r="Z584" s="168"/>
      <c r="AA584" s="168"/>
      <c r="AB584" s="168"/>
      <c r="AC584" s="168"/>
      <c r="AD584" s="168"/>
      <c r="AE584" s="168"/>
      <c r="AF584" s="168"/>
      <c r="AG584" s="168"/>
      <c r="AH584" s="168"/>
      <c r="AI584" s="168"/>
      <c r="AJ584" s="168"/>
      <c r="AK584" s="168"/>
      <c r="AL584" s="168"/>
      <c r="AM584" s="168"/>
      <c r="AN584" s="166"/>
      <c r="AO584" s="168"/>
      <c r="AP584" s="166"/>
      <c r="AQ584" s="168"/>
      <c r="AR584" s="168"/>
      <c r="AS584" s="168"/>
      <c r="AT584" s="168"/>
      <c r="AU584" s="168"/>
      <c r="AV584" s="168"/>
      <c r="AW584" s="168"/>
      <c r="AX584" s="168"/>
      <c r="AY584" s="168"/>
      <c r="AZ584" s="168"/>
      <c r="BA584" s="166"/>
      <c r="BB584" s="166"/>
      <c r="BC584" s="168"/>
      <c r="BD584" s="170"/>
      <c r="BE584" s="171"/>
      <c r="BF584" s="171"/>
      <c r="BG584" s="171"/>
      <c r="BH584" s="171"/>
      <c r="BI584" s="168"/>
      <c r="BJ584" s="168"/>
      <c r="BK584" s="168"/>
      <c r="BL584" s="168"/>
      <c r="BM584" s="168"/>
    </row>
    <row r="585">
      <c r="A585" s="163"/>
      <c r="B585" s="174"/>
      <c r="C585" s="165"/>
      <c r="D585" s="166"/>
      <c r="E585" s="166"/>
      <c r="F585" s="167"/>
      <c r="G585" s="167"/>
      <c r="H585" s="167"/>
      <c r="I585" s="163"/>
      <c r="J585" s="168"/>
      <c r="K585" s="168"/>
      <c r="L585" s="168"/>
      <c r="M585" s="166"/>
      <c r="N585" s="169"/>
      <c r="O585" s="167"/>
      <c r="P585" s="168"/>
      <c r="Q585" s="169"/>
      <c r="R585" s="168"/>
      <c r="S585" s="168"/>
      <c r="T585" s="168"/>
      <c r="U585" s="168"/>
      <c r="V585" s="168"/>
      <c r="W585" s="168"/>
      <c r="X585" s="168"/>
      <c r="Y585" s="168"/>
      <c r="Z585" s="168"/>
      <c r="AA585" s="168"/>
      <c r="AB585" s="168"/>
      <c r="AC585" s="168"/>
      <c r="AD585" s="168"/>
      <c r="AE585" s="168"/>
      <c r="AF585" s="168"/>
      <c r="AG585" s="168"/>
      <c r="AH585" s="168"/>
      <c r="AI585" s="168"/>
      <c r="AJ585" s="168"/>
      <c r="AK585" s="168"/>
      <c r="AL585" s="168"/>
      <c r="AM585" s="168"/>
      <c r="AN585" s="166"/>
      <c r="AO585" s="168"/>
      <c r="AP585" s="166"/>
      <c r="AQ585" s="168"/>
      <c r="AR585" s="168"/>
      <c r="AS585" s="168"/>
      <c r="AT585" s="168"/>
      <c r="AU585" s="168"/>
      <c r="AV585" s="168"/>
      <c r="AW585" s="168"/>
      <c r="AX585" s="168"/>
      <c r="AY585" s="168"/>
      <c r="AZ585" s="168"/>
      <c r="BA585" s="166"/>
      <c r="BB585" s="166"/>
      <c r="BC585" s="168"/>
      <c r="BD585" s="170"/>
      <c r="BE585" s="171"/>
      <c r="BF585" s="171"/>
      <c r="BG585" s="171"/>
      <c r="BH585" s="171"/>
      <c r="BI585" s="168"/>
      <c r="BJ585" s="168"/>
      <c r="BK585" s="168"/>
      <c r="BL585" s="168"/>
      <c r="BM585" s="168"/>
    </row>
    <row r="586">
      <c r="A586" s="163"/>
      <c r="B586" s="174"/>
      <c r="C586" s="165"/>
      <c r="D586" s="166"/>
      <c r="E586" s="166"/>
      <c r="F586" s="167"/>
      <c r="G586" s="167"/>
      <c r="H586" s="167"/>
      <c r="I586" s="163"/>
      <c r="J586" s="168"/>
      <c r="K586" s="168"/>
      <c r="L586" s="168"/>
      <c r="M586" s="166"/>
      <c r="N586" s="169"/>
      <c r="O586" s="167"/>
      <c r="P586" s="168"/>
      <c r="Q586" s="169"/>
      <c r="R586" s="168"/>
      <c r="S586" s="168"/>
      <c r="T586" s="168"/>
      <c r="U586" s="168"/>
      <c r="V586" s="168"/>
      <c r="W586" s="168"/>
      <c r="X586" s="168"/>
      <c r="Y586" s="168"/>
      <c r="Z586" s="168"/>
      <c r="AA586" s="168"/>
      <c r="AB586" s="168"/>
      <c r="AC586" s="168"/>
      <c r="AD586" s="168"/>
      <c r="AE586" s="168"/>
      <c r="AF586" s="168"/>
      <c r="AG586" s="168"/>
      <c r="AH586" s="168"/>
      <c r="AI586" s="168"/>
      <c r="AJ586" s="168"/>
      <c r="AK586" s="168"/>
      <c r="AL586" s="168"/>
      <c r="AM586" s="168"/>
      <c r="AN586" s="166"/>
      <c r="AO586" s="168"/>
      <c r="AP586" s="166"/>
      <c r="AQ586" s="168"/>
      <c r="AR586" s="168"/>
      <c r="AS586" s="168"/>
      <c r="AT586" s="168"/>
      <c r="AU586" s="168"/>
      <c r="AV586" s="168"/>
      <c r="AW586" s="168"/>
      <c r="AX586" s="168"/>
      <c r="AY586" s="168"/>
      <c r="AZ586" s="168"/>
      <c r="BA586" s="166"/>
      <c r="BB586" s="166"/>
      <c r="BC586" s="168"/>
      <c r="BD586" s="170"/>
      <c r="BE586" s="171"/>
      <c r="BF586" s="171"/>
      <c r="BG586" s="171"/>
      <c r="BH586" s="171"/>
      <c r="BI586" s="168"/>
      <c r="BJ586" s="168"/>
      <c r="BK586" s="168"/>
      <c r="BL586" s="168"/>
      <c r="BM586" s="168"/>
    </row>
    <row r="587">
      <c r="A587" s="163"/>
      <c r="B587" s="174"/>
      <c r="C587" s="165"/>
      <c r="D587" s="166"/>
      <c r="E587" s="166"/>
      <c r="F587" s="167"/>
      <c r="G587" s="167"/>
      <c r="H587" s="167"/>
      <c r="I587" s="163"/>
      <c r="J587" s="168"/>
      <c r="K587" s="168"/>
      <c r="L587" s="168"/>
      <c r="M587" s="166"/>
      <c r="N587" s="169"/>
      <c r="O587" s="167"/>
      <c r="P587" s="168"/>
      <c r="Q587" s="169"/>
      <c r="R587" s="168"/>
      <c r="S587" s="168"/>
      <c r="T587" s="168"/>
      <c r="U587" s="168"/>
      <c r="V587" s="168"/>
      <c r="W587" s="168"/>
      <c r="X587" s="168"/>
      <c r="Y587" s="168"/>
      <c r="Z587" s="168"/>
      <c r="AA587" s="168"/>
      <c r="AB587" s="168"/>
      <c r="AC587" s="168"/>
      <c r="AD587" s="168"/>
      <c r="AE587" s="168"/>
      <c r="AF587" s="168"/>
      <c r="AG587" s="168"/>
      <c r="AH587" s="168"/>
      <c r="AI587" s="168"/>
      <c r="AJ587" s="168"/>
      <c r="AK587" s="168"/>
      <c r="AL587" s="168"/>
      <c r="AM587" s="168"/>
      <c r="AN587" s="166"/>
      <c r="AO587" s="168"/>
      <c r="AP587" s="166"/>
      <c r="AQ587" s="168"/>
      <c r="AR587" s="168"/>
      <c r="AS587" s="168"/>
      <c r="AT587" s="168"/>
      <c r="AU587" s="168"/>
      <c r="AV587" s="168"/>
      <c r="AW587" s="168"/>
      <c r="AX587" s="168"/>
      <c r="AY587" s="168"/>
      <c r="AZ587" s="168"/>
      <c r="BA587" s="166"/>
      <c r="BB587" s="166"/>
      <c r="BC587" s="168"/>
      <c r="BD587" s="170"/>
      <c r="BE587" s="171"/>
      <c r="BF587" s="171"/>
      <c r="BG587" s="171"/>
      <c r="BH587" s="171"/>
      <c r="BI587" s="168"/>
      <c r="BJ587" s="168"/>
      <c r="BK587" s="168"/>
      <c r="BL587" s="168"/>
      <c r="BM587" s="168"/>
    </row>
    <row r="588">
      <c r="A588" s="163"/>
      <c r="B588" s="174"/>
      <c r="C588" s="165"/>
      <c r="D588" s="166"/>
      <c r="E588" s="166"/>
      <c r="F588" s="167"/>
      <c r="G588" s="167"/>
      <c r="H588" s="167"/>
      <c r="I588" s="163"/>
      <c r="J588" s="168"/>
      <c r="K588" s="168"/>
      <c r="L588" s="168"/>
      <c r="M588" s="166"/>
      <c r="N588" s="169"/>
      <c r="O588" s="167"/>
      <c r="P588" s="168"/>
      <c r="Q588" s="169"/>
      <c r="R588" s="168"/>
      <c r="S588" s="168"/>
      <c r="T588" s="168"/>
      <c r="U588" s="168"/>
      <c r="V588" s="168"/>
      <c r="W588" s="168"/>
      <c r="X588" s="168"/>
      <c r="Y588" s="168"/>
      <c r="Z588" s="168"/>
      <c r="AA588" s="168"/>
      <c r="AB588" s="168"/>
      <c r="AC588" s="168"/>
      <c r="AD588" s="168"/>
      <c r="AE588" s="168"/>
      <c r="AF588" s="168"/>
      <c r="AG588" s="168"/>
      <c r="AH588" s="168"/>
      <c r="AI588" s="168"/>
      <c r="AJ588" s="168"/>
      <c r="AK588" s="168"/>
      <c r="AL588" s="168"/>
      <c r="AM588" s="168"/>
      <c r="AN588" s="166"/>
      <c r="AO588" s="168"/>
      <c r="AP588" s="166"/>
      <c r="AQ588" s="168"/>
      <c r="AR588" s="168"/>
      <c r="AS588" s="168"/>
      <c r="AT588" s="168"/>
      <c r="AU588" s="168"/>
      <c r="AV588" s="168"/>
      <c r="AW588" s="168"/>
      <c r="AX588" s="168"/>
      <c r="AY588" s="168"/>
      <c r="AZ588" s="168"/>
      <c r="BA588" s="166"/>
      <c r="BB588" s="166"/>
      <c r="BC588" s="168"/>
      <c r="BD588" s="170"/>
      <c r="BE588" s="171"/>
      <c r="BF588" s="171"/>
      <c r="BG588" s="171"/>
      <c r="BH588" s="171"/>
      <c r="BI588" s="168"/>
      <c r="BJ588" s="168"/>
      <c r="BK588" s="168"/>
      <c r="BL588" s="168"/>
      <c r="BM588" s="168"/>
    </row>
    <row r="589">
      <c r="A589" s="163"/>
      <c r="B589" s="174"/>
      <c r="C589" s="165"/>
      <c r="D589" s="166"/>
      <c r="E589" s="166"/>
      <c r="F589" s="167"/>
      <c r="G589" s="167"/>
      <c r="H589" s="167"/>
      <c r="I589" s="163"/>
      <c r="J589" s="168"/>
      <c r="K589" s="168"/>
      <c r="L589" s="168"/>
      <c r="M589" s="166"/>
      <c r="N589" s="169"/>
      <c r="O589" s="167"/>
      <c r="P589" s="168"/>
      <c r="Q589" s="169"/>
      <c r="R589" s="168"/>
      <c r="S589" s="168"/>
      <c r="T589" s="168"/>
      <c r="U589" s="168"/>
      <c r="V589" s="168"/>
      <c r="W589" s="168"/>
      <c r="X589" s="168"/>
      <c r="Y589" s="168"/>
      <c r="Z589" s="168"/>
      <c r="AA589" s="168"/>
      <c r="AB589" s="168"/>
      <c r="AC589" s="168"/>
      <c r="AD589" s="168"/>
      <c r="AE589" s="168"/>
      <c r="AF589" s="168"/>
      <c r="AG589" s="168"/>
      <c r="AH589" s="168"/>
      <c r="AI589" s="168"/>
      <c r="AJ589" s="168"/>
      <c r="AK589" s="168"/>
      <c r="AL589" s="168"/>
      <c r="AM589" s="168"/>
      <c r="AN589" s="166"/>
      <c r="AO589" s="168"/>
      <c r="AP589" s="166"/>
      <c r="AQ589" s="168"/>
      <c r="AR589" s="168"/>
      <c r="AS589" s="168"/>
      <c r="AT589" s="168"/>
      <c r="AU589" s="168"/>
      <c r="AV589" s="168"/>
      <c r="AW589" s="168"/>
      <c r="AX589" s="168"/>
      <c r="AY589" s="168"/>
      <c r="AZ589" s="168"/>
      <c r="BA589" s="166"/>
      <c r="BB589" s="166"/>
      <c r="BC589" s="168"/>
      <c r="BD589" s="170"/>
      <c r="BE589" s="171"/>
      <c r="BF589" s="171"/>
      <c r="BG589" s="171"/>
      <c r="BH589" s="171"/>
      <c r="BI589" s="168"/>
      <c r="BJ589" s="168"/>
      <c r="BK589" s="168"/>
      <c r="BL589" s="168"/>
      <c r="BM589" s="168"/>
    </row>
    <row r="590">
      <c r="A590" s="163"/>
      <c r="B590" s="174"/>
      <c r="C590" s="165"/>
      <c r="D590" s="166"/>
      <c r="E590" s="166"/>
      <c r="F590" s="167"/>
      <c r="G590" s="167"/>
      <c r="H590" s="167"/>
      <c r="I590" s="163"/>
      <c r="J590" s="168"/>
      <c r="K590" s="168"/>
      <c r="L590" s="168"/>
      <c r="M590" s="166"/>
      <c r="N590" s="169"/>
      <c r="O590" s="167"/>
      <c r="P590" s="168"/>
      <c r="Q590" s="169"/>
      <c r="R590" s="168"/>
      <c r="S590" s="168"/>
      <c r="T590" s="168"/>
      <c r="U590" s="168"/>
      <c r="V590" s="168"/>
      <c r="W590" s="168"/>
      <c r="X590" s="168"/>
      <c r="Y590" s="168"/>
      <c r="Z590" s="168"/>
      <c r="AA590" s="168"/>
      <c r="AB590" s="168"/>
      <c r="AC590" s="168"/>
      <c r="AD590" s="168"/>
      <c r="AE590" s="168"/>
      <c r="AF590" s="168"/>
      <c r="AG590" s="168"/>
      <c r="AH590" s="168"/>
      <c r="AI590" s="168"/>
      <c r="AJ590" s="168"/>
      <c r="AK590" s="168"/>
      <c r="AL590" s="168"/>
      <c r="AM590" s="168"/>
      <c r="AN590" s="166"/>
      <c r="AO590" s="168"/>
      <c r="AP590" s="166"/>
      <c r="AQ590" s="168"/>
      <c r="AR590" s="168"/>
      <c r="AS590" s="168"/>
      <c r="AT590" s="168"/>
      <c r="AU590" s="168"/>
      <c r="AV590" s="168"/>
      <c r="AW590" s="168"/>
      <c r="AX590" s="168"/>
      <c r="AY590" s="168"/>
      <c r="AZ590" s="168"/>
      <c r="BA590" s="166"/>
      <c r="BB590" s="166"/>
      <c r="BC590" s="168"/>
      <c r="BD590" s="170"/>
      <c r="BE590" s="171"/>
      <c r="BF590" s="171"/>
      <c r="BG590" s="171"/>
      <c r="BH590" s="171"/>
      <c r="BI590" s="168"/>
      <c r="BJ590" s="168"/>
      <c r="BK590" s="168"/>
      <c r="BL590" s="168"/>
      <c r="BM590" s="168"/>
    </row>
    <row r="591">
      <c r="A591" s="163"/>
      <c r="B591" s="174"/>
      <c r="C591" s="165"/>
      <c r="D591" s="166"/>
      <c r="E591" s="166"/>
      <c r="F591" s="167"/>
      <c r="G591" s="167"/>
      <c r="H591" s="167"/>
      <c r="I591" s="163"/>
      <c r="J591" s="168"/>
      <c r="K591" s="168"/>
      <c r="L591" s="168"/>
      <c r="M591" s="166"/>
      <c r="N591" s="169"/>
      <c r="O591" s="167"/>
      <c r="P591" s="168"/>
      <c r="Q591" s="169"/>
      <c r="R591" s="168"/>
      <c r="S591" s="168"/>
      <c r="T591" s="168"/>
      <c r="U591" s="168"/>
      <c r="V591" s="168"/>
      <c r="W591" s="168"/>
      <c r="X591" s="168"/>
      <c r="Y591" s="168"/>
      <c r="Z591" s="168"/>
      <c r="AA591" s="168"/>
      <c r="AB591" s="168"/>
      <c r="AC591" s="168"/>
      <c r="AD591" s="168"/>
      <c r="AE591" s="168"/>
      <c r="AF591" s="168"/>
      <c r="AG591" s="168"/>
      <c r="AH591" s="168"/>
      <c r="AI591" s="168"/>
      <c r="AJ591" s="168"/>
      <c r="AK591" s="168"/>
      <c r="AL591" s="168"/>
      <c r="AM591" s="168"/>
      <c r="AN591" s="166"/>
      <c r="AO591" s="168"/>
      <c r="AP591" s="166"/>
      <c r="AQ591" s="168"/>
      <c r="AR591" s="168"/>
      <c r="AS591" s="168"/>
      <c r="AT591" s="168"/>
      <c r="AU591" s="168"/>
      <c r="AV591" s="168"/>
      <c r="AW591" s="168"/>
      <c r="AX591" s="168"/>
      <c r="AY591" s="168"/>
      <c r="AZ591" s="168"/>
      <c r="BA591" s="166"/>
      <c r="BB591" s="166"/>
      <c r="BC591" s="168"/>
      <c r="BD591" s="170"/>
      <c r="BE591" s="171"/>
      <c r="BF591" s="171"/>
      <c r="BG591" s="171"/>
      <c r="BH591" s="171"/>
      <c r="BI591" s="168"/>
      <c r="BJ591" s="168"/>
      <c r="BK591" s="168"/>
      <c r="BL591" s="168"/>
      <c r="BM591" s="168"/>
    </row>
    <row r="592">
      <c r="A592" s="163"/>
      <c r="B592" s="174"/>
      <c r="C592" s="165"/>
      <c r="D592" s="166"/>
      <c r="E592" s="166"/>
      <c r="F592" s="167"/>
      <c r="G592" s="167"/>
      <c r="H592" s="167"/>
      <c r="I592" s="163"/>
      <c r="J592" s="168"/>
      <c r="K592" s="168"/>
      <c r="L592" s="168"/>
      <c r="M592" s="166"/>
      <c r="N592" s="169"/>
      <c r="O592" s="167"/>
      <c r="P592" s="168"/>
      <c r="Q592" s="169"/>
      <c r="R592" s="168"/>
      <c r="S592" s="168"/>
      <c r="T592" s="168"/>
      <c r="U592" s="168"/>
      <c r="V592" s="168"/>
      <c r="W592" s="168"/>
      <c r="X592" s="168"/>
      <c r="Y592" s="168"/>
      <c r="Z592" s="168"/>
      <c r="AA592" s="168"/>
      <c r="AB592" s="168"/>
      <c r="AC592" s="168"/>
      <c r="AD592" s="168"/>
      <c r="AE592" s="168"/>
      <c r="AF592" s="168"/>
      <c r="AG592" s="168"/>
      <c r="AH592" s="168"/>
      <c r="AI592" s="168"/>
      <c r="AJ592" s="168"/>
      <c r="AK592" s="168"/>
      <c r="AL592" s="168"/>
      <c r="AM592" s="168"/>
      <c r="AN592" s="166"/>
      <c r="AO592" s="168"/>
      <c r="AP592" s="166"/>
      <c r="AQ592" s="168"/>
      <c r="AR592" s="168"/>
      <c r="AS592" s="168"/>
      <c r="AT592" s="168"/>
      <c r="AU592" s="168"/>
      <c r="AV592" s="168"/>
      <c r="AW592" s="168"/>
      <c r="AX592" s="168"/>
      <c r="AY592" s="168"/>
      <c r="AZ592" s="168"/>
      <c r="BA592" s="166"/>
      <c r="BB592" s="166"/>
      <c r="BC592" s="168"/>
      <c r="BD592" s="170"/>
      <c r="BE592" s="171"/>
      <c r="BF592" s="171"/>
      <c r="BG592" s="171"/>
      <c r="BH592" s="171"/>
      <c r="BI592" s="168"/>
      <c r="BJ592" s="168"/>
      <c r="BK592" s="168"/>
      <c r="BL592" s="168"/>
      <c r="BM592" s="168"/>
    </row>
    <row r="593">
      <c r="A593" s="163"/>
      <c r="B593" s="174"/>
      <c r="C593" s="165"/>
      <c r="D593" s="166"/>
      <c r="E593" s="166"/>
      <c r="F593" s="167"/>
      <c r="G593" s="167"/>
      <c r="H593" s="167"/>
      <c r="I593" s="163"/>
      <c r="J593" s="168"/>
      <c r="K593" s="168"/>
      <c r="L593" s="168"/>
      <c r="M593" s="166"/>
      <c r="N593" s="169"/>
      <c r="O593" s="167"/>
      <c r="P593" s="168"/>
      <c r="Q593" s="169"/>
      <c r="R593" s="168"/>
      <c r="S593" s="168"/>
      <c r="T593" s="168"/>
      <c r="U593" s="168"/>
      <c r="V593" s="168"/>
      <c r="W593" s="168"/>
      <c r="X593" s="168"/>
      <c r="Y593" s="168"/>
      <c r="Z593" s="168"/>
      <c r="AA593" s="168"/>
      <c r="AB593" s="168"/>
      <c r="AC593" s="168"/>
      <c r="AD593" s="168"/>
      <c r="AE593" s="168"/>
      <c r="AF593" s="168"/>
      <c r="AG593" s="168"/>
      <c r="AH593" s="168"/>
      <c r="AI593" s="168"/>
      <c r="AJ593" s="168"/>
      <c r="AK593" s="168"/>
      <c r="AL593" s="168"/>
      <c r="AM593" s="168"/>
      <c r="AN593" s="166"/>
      <c r="AO593" s="168"/>
      <c r="AP593" s="166"/>
      <c r="AQ593" s="168"/>
      <c r="AR593" s="168"/>
      <c r="AS593" s="168"/>
      <c r="AT593" s="168"/>
      <c r="AU593" s="168"/>
      <c r="AV593" s="168"/>
      <c r="AW593" s="168"/>
      <c r="AX593" s="168"/>
      <c r="AY593" s="168"/>
      <c r="AZ593" s="168"/>
      <c r="BA593" s="166"/>
      <c r="BB593" s="166"/>
      <c r="BC593" s="168"/>
      <c r="BD593" s="170"/>
      <c r="BE593" s="171"/>
      <c r="BF593" s="171"/>
      <c r="BG593" s="171"/>
      <c r="BH593" s="171"/>
      <c r="BI593" s="168"/>
      <c r="BJ593" s="168"/>
      <c r="BK593" s="168"/>
      <c r="BL593" s="168"/>
      <c r="BM593" s="168"/>
    </row>
    <row r="594">
      <c r="A594" s="163"/>
      <c r="B594" s="174"/>
      <c r="C594" s="165"/>
      <c r="D594" s="166"/>
      <c r="E594" s="166"/>
      <c r="F594" s="167"/>
      <c r="G594" s="167"/>
      <c r="H594" s="167"/>
      <c r="I594" s="163"/>
      <c r="J594" s="168"/>
      <c r="K594" s="168"/>
      <c r="L594" s="168"/>
      <c r="M594" s="166"/>
      <c r="N594" s="169"/>
      <c r="O594" s="167"/>
      <c r="P594" s="168"/>
      <c r="Q594" s="169"/>
      <c r="R594" s="168"/>
      <c r="S594" s="168"/>
      <c r="T594" s="168"/>
      <c r="U594" s="168"/>
      <c r="V594" s="168"/>
      <c r="W594" s="168"/>
      <c r="X594" s="168"/>
      <c r="Y594" s="168"/>
      <c r="Z594" s="168"/>
      <c r="AA594" s="168"/>
      <c r="AB594" s="168"/>
      <c r="AC594" s="168"/>
      <c r="AD594" s="168"/>
      <c r="AE594" s="168"/>
      <c r="AF594" s="168"/>
      <c r="AG594" s="168"/>
      <c r="AH594" s="168"/>
      <c r="AI594" s="168"/>
      <c r="AJ594" s="168"/>
      <c r="AK594" s="168"/>
      <c r="AL594" s="168"/>
      <c r="AM594" s="168"/>
      <c r="AN594" s="166"/>
      <c r="AO594" s="168"/>
      <c r="AP594" s="166"/>
      <c r="AQ594" s="168"/>
      <c r="AR594" s="168"/>
      <c r="AS594" s="168"/>
      <c r="AT594" s="168"/>
      <c r="AU594" s="168"/>
      <c r="AV594" s="168"/>
      <c r="AW594" s="168"/>
      <c r="AX594" s="168"/>
      <c r="AY594" s="168"/>
      <c r="AZ594" s="168"/>
      <c r="BA594" s="166"/>
      <c r="BB594" s="166"/>
      <c r="BC594" s="168"/>
      <c r="BD594" s="170"/>
      <c r="BE594" s="171"/>
      <c r="BF594" s="171"/>
      <c r="BG594" s="171"/>
      <c r="BH594" s="171"/>
      <c r="BI594" s="168"/>
      <c r="BJ594" s="168"/>
      <c r="BK594" s="168"/>
      <c r="BL594" s="168"/>
      <c r="BM594" s="168"/>
    </row>
    <row r="595">
      <c r="A595" s="163"/>
      <c r="B595" s="174"/>
      <c r="C595" s="165"/>
      <c r="D595" s="166"/>
      <c r="E595" s="166"/>
      <c r="F595" s="167"/>
      <c r="G595" s="167"/>
      <c r="H595" s="167"/>
      <c r="I595" s="163"/>
      <c r="J595" s="168"/>
      <c r="K595" s="168"/>
      <c r="L595" s="168"/>
      <c r="M595" s="166"/>
      <c r="N595" s="169"/>
      <c r="O595" s="167"/>
      <c r="P595" s="168"/>
      <c r="Q595" s="169"/>
      <c r="R595" s="168"/>
      <c r="S595" s="168"/>
      <c r="T595" s="168"/>
      <c r="U595" s="168"/>
      <c r="V595" s="168"/>
      <c r="W595" s="168"/>
      <c r="X595" s="168"/>
      <c r="Y595" s="168"/>
      <c r="Z595" s="168"/>
      <c r="AA595" s="168"/>
      <c r="AB595" s="168"/>
      <c r="AC595" s="168"/>
      <c r="AD595" s="168"/>
      <c r="AE595" s="168"/>
      <c r="AF595" s="168"/>
      <c r="AG595" s="168"/>
      <c r="AH595" s="168"/>
      <c r="AI595" s="168"/>
      <c r="AJ595" s="168"/>
      <c r="AK595" s="168"/>
      <c r="AL595" s="168"/>
      <c r="AM595" s="168"/>
      <c r="AN595" s="166"/>
      <c r="AO595" s="168"/>
      <c r="AP595" s="166"/>
      <c r="AQ595" s="168"/>
      <c r="AR595" s="168"/>
      <c r="AS595" s="168"/>
      <c r="AT595" s="168"/>
      <c r="AU595" s="168"/>
      <c r="AV595" s="168"/>
      <c r="AW595" s="168"/>
      <c r="AX595" s="168"/>
      <c r="AY595" s="168"/>
      <c r="AZ595" s="168"/>
      <c r="BA595" s="166"/>
      <c r="BB595" s="166"/>
      <c r="BC595" s="168"/>
      <c r="BD595" s="170"/>
      <c r="BE595" s="171"/>
      <c r="BF595" s="171"/>
      <c r="BG595" s="171"/>
      <c r="BH595" s="171"/>
      <c r="BI595" s="168"/>
      <c r="BJ595" s="168"/>
      <c r="BK595" s="168"/>
      <c r="BL595" s="168"/>
      <c r="BM595" s="168"/>
    </row>
    <row r="596">
      <c r="A596" s="163"/>
      <c r="B596" s="174"/>
      <c r="C596" s="165"/>
      <c r="D596" s="166"/>
      <c r="E596" s="166"/>
      <c r="F596" s="167"/>
      <c r="G596" s="167"/>
      <c r="H596" s="167"/>
      <c r="I596" s="163"/>
      <c r="J596" s="168"/>
      <c r="K596" s="168"/>
      <c r="L596" s="168"/>
      <c r="M596" s="166"/>
      <c r="N596" s="169"/>
      <c r="O596" s="167"/>
      <c r="P596" s="168"/>
      <c r="Q596" s="169"/>
      <c r="R596" s="168"/>
      <c r="S596" s="168"/>
      <c r="T596" s="168"/>
      <c r="U596" s="168"/>
      <c r="V596" s="168"/>
      <c r="W596" s="168"/>
      <c r="X596" s="168"/>
      <c r="Y596" s="168"/>
      <c r="Z596" s="168"/>
      <c r="AA596" s="168"/>
      <c r="AB596" s="168"/>
      <c r="AC596" s="168"/>
      <c r="AD596" s="168"/>
      <c r="AE596" s="168"/>
      <c r="AF596" s="168"/>
      <c r="AG596" s="168"/>
      <c r="AH596" s="168"/>
      <c r="AI596" s="168"/>
      <c r="AJ596" s="168"/>
      <c r="AK596" s="168"/>
      <c r="AL596" s="168"/>
      <c r="AM596" s="168"/>
      <c r="AN596" s="166"/>
      <c r="AO596" s="168"/>
      <c r="AP596" s="166"/>
      <c r="AQ596" s="168"/>
      <c r="AR596" s="168"/>
      <c r="AS596" s="168"/>
      <c r="AT596" s="168"/>
      <c r="AU596" s="168"/>
      <c r="AV596" s="168"/>
      <c r="AW596" s="168"/>
      <c r="AX596" s="168"/>
      <c r="AY596" s="168"/>
      <c r="AZ596" s="168"/>
      <c r="BA596" s="166"/>
      <c r="BB596" s="166"/>
      <c r="BC596" s="168"/>
      <c r="BD596" s="170"/>
      <c r="BE596" s="171"/>
      <c r="BF596" s="171"/>
      <c r="BG596" s="171"/>
      <c r="BH596" s="171"/>
      <c r="BI596" s="168"/>
      <c r="BJ596" s="168"/>
      <c r="BK596" s="168"/>
      <c r="BL596" s="168"/>
      <c r="BM596" s="168"/>
    </row>
    <row r="597">
      <c r="A597" s="163"/>
      <c r="B597" s="174"/>
      <c r="C597" s="165"/>
      <c r="D597" s="166"/>
      <c r="E597" s="166"/>
      <c r="F597" s="167"/>
      <c r="G597" s="167"/>
      <c r="H597" s="167"/>
      <c r="I597" s="163"/>
      <c r="J597" s="168"/>
      <c r="K597" s="168"/>
      <c r="L597" s="168"/>
      <c r="M597" s="166"/>
      <c r="N597" s="169"/>
      <c r="O597" s="167"/>
      <c r="P597" s="168"/>
      <c r="Q597" s="169"/>
      <c r="R597" s="168"/>
      <c r="S597" s="168"/>
      <c r="T597" s="168"/>
      <c r="U597" s="168"/>
      <c r="V597" s="168"/>
      <c r="W597" s="168"/>
      <c r="X597" s="168"/>
      <c r="Y597" s="168"/>
      <c r="Z597" s="168"/>
      <c r="AA597" s="168"/>
      <c r="AB597" s="168"/>
      <c r="AC597" s="168"/>
      <c r="AD597" s="168"/>
      <c r="AE597" s="168"/>
      <c r="AF597" s="168"/>
      <c r="AG597" s="168"/>
      <c r="AH597" s="168"/>
      <c r="AI597" s="168"/>
      <c r="AJ597" s="168"/>
      <c r="AK597" s="168"/>
      <c r="AL597" s="168"/>
      <c r="AM597" s="168"/>
      <c r="AN597" s="166"/>
      <c r="AO597" s="168"/>
      <c r="AP597" s="166"/>
      <c r="AQ597" s="168"/>
      <c r="AR597" s="168"/>
      <c r="AS597" s="168"/>
      <c r="AT597" s="168"/>
      <c r="AU597" s="168"/>
      <c r="AV597" s="168"/>
      <c r="AW597" s="168"/>
      <c r="AX597" s="168"/>
      <c r="AY597" s="168"/>
      <c r="AZ597" s="168"/>
      <c r="BA597" s="166"/>
      <c r="BB597" s="166"/>
      <c r="BC597" s="168"/>
      <c r="BD597" s="170"/>
      <c r="BE597" s="171"/>
      <c r="BF597" s="171"/>
      <c r="BG597" s="171"/>
      <c r="BH597" s="171"/>
      <c r="BI597" s="168"/>
      <c r="BJ597" s="168"/>
      <c r="BK597" s="168"/>
      <c r="BL597" s="168"/>
      <c r="BM597" s="168"/>
    </row>
    <row r="598">
      <c r="A598" s="163"/>
      <c r="B598" s="174"/>
      <c r="C598" s="165"/>
      <c r="D598" s="166"/>
      <c r="E598" s="166"/>
      <c r="F598" s="167"/>
      <c r="G598" s="167"/>
      <c r="H598" s="167"/>
      <c r="I598" s="163"/>
      <c r="J598" s="168"/>
      <c r="K598" s="168"/>
      <c r="L598" s="168"/>
      <c r="M598" s="166"/>
      <c r="N598" s="169"/>
      <c r="O598" s="167"/>
      <c r="P598" s="168"/>
      <c r="Q598" s="169"/>
      <c r="R598" s="168"/>
      <c r="S598" s="168"/>
      <c r="T598" s="168"/>
      <c r="U598" s="168"/>
      <c r="V598" s="168"/>
      <c r="W598" s="168"/>
      <c r="X598" s="168"/>
      <c r="Y598" s="168"/>
      <c r="Z598" s="168"/>
      <c r="AA598" s="168"/>
      <c r="AB598" s="168"/>
      <c r="AC598" s="168"/>
      <c r="AD598" s="168"/>
      <c r="AE598" s="168"/>
      <c r="AF598" s="168"/>
      <c r="AG598" s="168"/>
      <c r="AH598" s="168"/>
      <c r="AI598" s="168"/>
      <c r="AJ598" s="168"/>
      <c r="AK598" s="168"/>
      <c r="AL598" s="168"/>
      <c r="AM598" s="168"/>
      <c r="AN598" s="166"/>
      <c r="AO598" s="168"/>
      <c r="AP598" s="166"/>
      <c r="AQ598" s="168"/>
      <c r="AR598" s="168"/>
      <c r="AS598" s="168"/>
      <c r="AT598" s="168"/>
      <c r="AU598" s="168"/>
      <c r="AV598" s="168"/>
      <c r="AW598" s="168"/>
      <c r="AX598" s="168"/>
      <c r="AY598" s="168"/>
      <c r="AZ598" s="168"/>
      <c r="BA598" s="166"/>
      <c r="BB598" s="166"/>
      <c r="BC598" s="168"/>
      <c r="BD598" s="170"/>
      <c r="BE598" s="171"/>
      <c r="BF598" s="171"/>
      <c r="BG598" s="171"/>
      <c r="BH598" s="171"/>
      <c r="BI598" s="168"/>
      <c r="BJ598" s="168"/>
      <c r="BK598" s="168"/>
      <c r="BL598" s="168"/>
      <c r="BM598" s="168"/>
    </row>
    <row r="599">
      <c r="A599" s="163"/>
      <c r="B599" s="174"/>
      <c r="C599" s="165"/>
      <c r="D599" s="166"/>
      <c r="E599" s="166"/>
      <c r="F599" s="167"/>
      <c r="G599" s="167"/>
      <c r="H599" s="167"/>
      <c r="I599" s="163"/>
      <c r="J599" s="168"/>
      <c r="K599" s="168"/>
      <c r="L599" s="168"/>
      <c r="M599" s="166"/>
      <c r="N599" s="169"/>
      <c r="O599" s="167"/>
      <c r="P599" s="168"/>
      <c r="Q599" s="169"/>
      <c r="R599" s="168"/>
      <c r="S599" s="168"/>
      <c r="T599" s="168"/>
      <c r="U599" s="168"/>
      <c r="V599" s="168"/>
      <c r="W599" s="168"/>
      <c r="X599" s="168"/>
      <c r="Y599" s="168"/>
      <c r="Z599" s="168"/>
      <c r="AA599" s="168"/>
      <c r="AB599" s="168"/>
      <c r="AC599" s="168"/>
      <c r="AD599" s="168"/>
      <c r="AE599" s="168"/>
      <c r="AF599" s="168"/>
      <c r="AG599" s="168"/>
      <c r="AH599" s="168"/>
      <c r="AI599" s="168"/>
      <c r="AJ599" s="168"/>
      <c r="AK599" s="168"/>
      <c r="AL599" s="168"/>
      <c r="AM599" s="168"/>
      <c r="AN599" s="166"/>
      <c r="AO599" s="168"/>
      <c r="AP599" s="166"/>
      <c r="AQ599" s="168"/>
      <c r="AR599" s="168"/>
      <c r="AS599" s="168"/>
      <c r="AT599" s="168"/>
      <c r="AU599" s="168"/>
      <c r="AV599" s="168"/>
      <c r="AW599" s="168"/>
      <c r="AX599" s="168"/>
      <c r="AY599" s="168"/>
      <c r="AZ599" s="168"/>
      <c r="BA599" s="166"/>
      <c r="BB599" s="166"/>
      <c r="BC599" s="168"/>
      <c r="BD599" s="170"/>
      <c r="BE599" s="171"/>
      <c r="BF599" s="171"/>
      <c r="BG599" s="171"/>
      <c r="BH599" s="171"/>
      <c r="BI599" s="168"/>
      <c r="BJ599" s="168"/>
      <c r="BK599" s="168"/>
      <c r="BL599" s="168"/>
      <c r="BM599" s="168"/>
    </row>
    <row r="600">
      <c r="A600" s="163"/>
      <c r="B600" s="174"/>
      <c r="C600" s="165"/>
      <c r="D600" s="166"/>
      <c r="E600" s="166"/>
      <c r="F600" s="167"/>
      <c r="G600" s="167"/>
      <c r="H600" s="167"/>
      <c r="I600" s="163"/>
      <c r="J600" s="168"/>
      <c r="K600" s="168"/>
      <c r="L600" s="168"/>
      <c r="M600" s="166"/>
      <c r="N600" s="169"/>
      <c r="O600" s="167"/>
      <c r="P600" s="168"/>
      <c r="Q600" s="169"/>
      <c r="R600" s="168"/>
      <c r="S600" s="168"/>
      <c r="T600" s="168"/>
      <c r="U600" s="168"/>
      <c r="V600" s="168"/>
      <c r="W600" s="168"/>
      <c r="X600" s="168"/>
      <c r="Y600" s="168"/>
      <c r="Z600" s="168"/>
      <c r="AA600" s="168"/>
      <c r="AB600" s="168"/>
      <c r="AC600" s="168"/>
      <c r="AD600" s="168"/>
      <c r="AE600" s="168"/>
      <c r="AF600" s="168"/>
      <c r="AG600" s="168"/>
      <c r="AH600" s="168"/>
      <c r="AI600" s="168"/>
      <c r="AJ600" s="168"/>
      <c r="AK600" s="168"/>
      <c r="AL600" s="168"/>
      <c r="AM600" s="168"/>
      <c r="AN600" s="166"/>
      <c r="AO600" s="168"/>
      <c r="AP600" s="166"/>
      <c r="AQ600" s="168"/>
      <c r="AR600" s="168"/>
      <c r="AS600" s="168"/>
      <c r="AT600" s="168"/>
      <c r="AU600" s="168"/>
      <c r="AV600" s="168"/>
      <c r="AW600" s="168"/>
      <c r="AX600" s="168"/>
      <c r="AY600" s="168"/>
      <c r="AZ600" s="168"/>
      <c r="BA600" s="166"/>
      <c r="BB600" s="166"/>
      <c r="BC600" s="168"/>
      <c r="BD600" s="170"/>
      <c r="BE600" s="171"/>
      <c r="BF600" s="171"/>
      <c r="BG600" s="171"/>
      <c r="BH600" s="171"/>
      <c r="BI600" s="168"/>
      <c r="BJ600" s="168"/>
      <c r="BK600" s="168"/>
      <c r="BL600" s="168"/>
      <c r="BM600" s="168"/>
    </row>
    <row r="601">
      <c r="A601" s="163"/>
      <c r="B601" s="174"/>
      <c r="C601" s="165"/>
      <c r="D601" s="166"/>
      <c r="E601" s="166"/>
      <c r="F601" s="167"/>
      <c r="G601" s="167"/>
      <c r="H601" s="167"/>
      <c r="I601" s="163"/>
      <c r="J601" s="168"/>
      <c r="K601" s="168"/>
      <c r="L601" s="168"/>
      <c r="M601" s="166"/>
      <c r="N601" s="169"/>
      <c r="O601" s="167"/>
      <c r="P601" s="168"/>
      <c r="Q601" s="169"/>
      <c r="R601" s="168"/>
      <c r="S601" s="168"/>
      <c r="T601" s="168"/>
      <c r="U601" s="168"/>
      <c r="V601" s="168"/>
      <c r="W601" s="168"/>
      <c r="X601" s="168"/>
      <c r="Y601" s="168"/>
      <c r="Z601" s="168"/>
      <c r="AA601" s="168"/>
      <c r="AB601" s="168"/>
      <c r="AC601" s="168"/>
      <c r="AD601" s="168"/>
      <c r="AE601" s="168"/>
      <c r="AF601" s="168"/>
      <c r="AG601" s="168"/>
      <c r="AH601" s="168"/>
      <c r="AI601" s="168"/>
      <c r="AJ601" s="168"/>
      <c r="AK601" s="168"/>
      <c r="AL601" s="168"/>
      <c r="AM601" s="168"/>
      <c r="AN601" s="166"/>
      <c r="AO601" s="168"/>
      <c r="AP601" s="166"/>
      <c r="AQ601" s="168"/>
      <c r="AR601" s="168"/>
      <c r="AS601" s="168"/>
      <c r="AT601" s="168"/>
      <c r="AU601" s="168"/>
      <c r="AV601" s="168"/>
      <c r="AW601" s="168"/>
      <c r="AX601" s="168"/>
      <c r="AY601" s="168"/>
      <c r="AZ601" s="168"/>
      <c r="BA601" s="166"/>
      <c r="BB601" s="166"/>
      <c r="BC601" s="168"/>
      <c r="BD601" s="170"/>
      <c r="BE601" s="171"/>
      <c r="BF601" s="171"/>
      <c r="BG601" s="171"/>
      <c r="BH601" s="171"/>
      <c r="BI601" s="168"/>
      <c r="BJ601" s="168"/>
      <c r="BK601" s="168"/>
      <c r="BL601" s="168"/>
      <c r="BM601" s="168"/>
    </row>
    <row r="602">
      <c r="A602" s="163"/>
      <c r="B602" s="174"/>
      <c r="C602" s="165"/>
      <c r="D602" s="166"/>
      <c r="E602" s="166"/>
      <c r="F602" s="167"/>
      <c r="G602" s="167"/>
      <c r="H602" s="167"/>
      <c r="I602" s="163"/>
      <c r="J602" s="168"/>
      <c r="K602" s="168"/>
      <c r="L602" s="168"/>
      <c r="M602" s="166"/>
      <c r="N602" s="169"/>
      <c r="O602" s="167"/>
      <c r="P602" s="168"/>
      <c r="Q602" s="169"/>
      <c r="R602" s="168"/>
      <c r="S602" s="168"/>
      <c r="T602" s="168"/>
      <c r="U602" s="168"/>
      <c r="V602" s="168"/>
      <c r="W602" s="168"/>
      <c r="X602" s="168"/>
      <c r="Y602" s="168"/>
      <c r="Z602" s="168"/>
      <c r="AA602" s="168"/>
      <c r="AB602" s="168"/>
      <c r="AC602" s="168"/>
      <c r="AD602" s="168"/>
      <c r="AE602" s="168"/>
      <c r="AF602" s="168"/>
      <c r="AG602" s="168"/>
      <c r="AH602" s="168"/>
      <c r="AI602" s="168"/>
      <c r="AJ602" s="168"/>
      <c r="AK602" s="168"/>
      <c r="AL602" s="168"/>
      <c r="AM602" s="168"/>
      <c r="AN602" s="166"/>
      <c r="AO602" s="168"/>
      <c r="AP602" s="166"/>
      <c r="AQ602" s="168"/>
      <c r="AR602" s="168"/>
      <c r="AS602" s="168"/>
      <c r="AT602" s="168"/>
      <c r="AU602" s="168"/>
      <c r="AV602" s="168"/>
      <c r="AW602" s="168"/>
      <c r="AX602" s="168"/>
      <c r="AY602" s="168"/>
      <c r="AZ602" s="168"/>
      <c r="BA602" s="166"/>
      <c r="BB602" s="166"/>
      <c r="BC602" s="168"/>
      <c r="BD602" s="170"/>
      <c r="BE602" s="171"/>
      <c r="BF602" s="171"/>
      <c r="BG602" s="171"/>
      <c r="BH602" s="171"/>
      <c r="BI602" s="168"/>
      <c r="BJ602" s="168"/>
      <c r="BK602" s="168"/>
      <c r="BL602" s="168"/>
      <c r="BM602" s="168"/>
    </row>
    <row r="603">
      <c r="A603" s="163"/>
      <c r="B603" s="174"/>
      <c r="C603" s="165"/>
      <c r="D603" s="166"/>
      <c r="E603" s="166"/>
      <c r="F603" s="167"/>
      <c r="G603" s="167"/>
      <c r="H603" s="167"/>
      <c r="I603" s="163"/>
      <c r="J603" s="168"/>
      <c r="K603" s="168"/>
      <c r="L603" s="168"/>
      <c r="M603" s="166"/>
      <c r="N603" s="169"/>
      <c r="O603" s="167"/>
      <c r="P603" s="168"/>
      <c r="Q603" s="169"/>
      <c r="R603" s="168"/>
      <c r="S603" s="168"/>
      <c r="T603" s="168"/>
      <c r="U603" s="168"/>
      <c r="V603" s="168"/>
      <c r="W603" s="168"/>
      <c r="X603" s="168"/>
      <c r="Y603" s="168"/>
      <c r="Z603" s="168"/>
      <c r="AA603" s="168"/>
      <c r="AB603" s="168"/>
      <c r="AC603" s="168"/>
      <c r="AD603" s="168"/>
      <c r="AE603" s="168"/>
      <c r="AF603" s="168"/>
      <c r="AG603" s="168"/>
      <c r="AH603" s="168"/>
      <c r="AI603" s="168"/>
      <c r="AJ603" s="168"/>
      <c r="AK603" s="168"/>
      <c r="AL603" s="168"/>
      <c r="AM603" s="168"/>
      <c r="AN603" s="166"/>
      <c r="AO603" s="168"/>
      <c r="AP603" s="166"/>
      <c r="AQ603" s="168"/>
      <c r="AR603" s="168"/>
      <c r="AS603" s="168"/>
      <c r="AT603" s="168"/>
      <c r="AU603" s="168"/>
      <c r="AV603" s="168"/>
      <c r="AW603" s="168"/>
      <c r="AX603" s="168"/>
      <c r="AY603" s="168"/>
      <c r="AZ603" s="168"/>
      <c r="BA603" s="166"/>
      <c r="BB603" s="166"/>
      <c r="BC603" s="168"/>
      <c r="BD603" s="170"/>
      <c r="BE603" s="171"/>
      <c r="BF603" s="171"/>
      <c r="BG603" s="171"/>
      <c r="BH603" s="171"/>
      <c r="BI603" s="168"/>
      <c r="BJ603" s="168"/>
      <c r="BK603" s="168"/>
      <c r="BL603" s="168"/>
      <c r="BM603" s="168"/>
    </row>
    <row r="604">
      <c r="A604" s="163"/>
      <c r="B604" s="174"/>
      <c r="C604" s="165"/>
      <c r="D604" s="166"/>
      <c r="E604" s="166"/>
      <c r="F604" s="167"/>
      <c r="G604" s="167"/>
      <c r="H604" s="167"/>
      <c r="I604" s="163"/>
      <c r="J604" s="168"/>
      <c r="K604" s="168"/>
      <c r="L604" s="168"/>
      <c r="M604" s="166"/>
      <c r="N604" s="169"/>
      <c r="O604" s="167"/>
      <c r="P604" s="168"/>
      <c r="Q604" s="169"/>
      <c r="R604" s="168"/>
      <c r="S604" s="168"/>
      <c r="T604" s="168"/>
      <c r="U604" s="168"/>
      <c r="V604" s="168"/>
      <c r="W604" s="168"/>
      <c r="X604" s="168"/>
      <c r="Y604" s="168"/>
      <c r="Z604" s="168"/>
      <c r="AA604" s="168"/>
      <c r="AB604" s="168"/>
      <c r="AC604" s="168"/>
      <c r="AD604" s="168"/>
      <c r="AE604" s="168"/>
      <c r="AF604" s="168"/>
      <c r="AG604" s="168"/>
      <c r="AH604" s="168"/>
      <c r="AI604" s="168"/>
      <c r="AJ604" s="168"/>
      <c r="AK604" s="168"/>
      <c r="AL604" s="168"/>
      <c r="AM604" s="168"/>
      <c r="AN604" s="166"/>
      <c r="AO604" s="168"/>
      <c r="AP604" s="166"/>
      <c r="AQ604" s="168"/>
      <c r="AR604" s="168"/>
      <c r="AS604" s="168"/>
      <c r="AT604" s="168"/>
      <c r="AU604" s="168"/>
      <c r="AV604" s="168"/>
      <c r="AW604" s="168"/>
      <c r="AX604" s="168"/>
      <c r="AY604" s="168"/>
      <c r="AZ604" s="168"/>
      <c r="BA604" s="166"/>
      <c r="BB604" s="166"/>
      <c r="BC604" s="168"/>
      <c r="BD604" s="170"/>
      <c r="BE604" s="171"/>
      <c r="BF604" s="171"/>
      <c r="BG604" s="171"/>
      <c r="BH604" s="171"/>
      <c r="BI604" s="168"/>
      <c r="BJ604" s="168"/>
      <c r="BK604" s="168"/>
      <c r="BL604" s="168"/>
      <c r="BM604" s="168"/>
    </row>
    <row r="605">
      <c r="A605" s="163"/>
      <c r="B605" s="174"/>
      <c r="C605" s="165"/>
      <c r="D605" s="166"/>
      <c r="E605" s="166"/>
      <c r="F605" s="167"/>
      <c r="G605" s="167"/>
      <c r="H605" s="167"/>
      <c r="I605" s="163"/>
      <c r="J605" s="168"/>
      <c r="K605" s="168"/>
      <c r="L605" s="168"/>
      <c r="M605" s="166"/>
      <c r="N605" s="169"/>
      <c r="O605" s="167"/>
      <c r="P605" s="168"/>
      <c r="Q605" s="169"/>
      <c r="R605" s="168"/>
      <c r="S605" s="168"/>
      <c r="T605" s="168"/>
      <c r="U605" s="168"/>
      <c r="V605" s="168"/>
      <c r="W605" s="168"/>
      <c r="X605" s="168"/>
      <c r="Y605" s="168"/>
      <c r="Z605" s="168"/>
      <c r="AA605" s="168"/>
      <c r="AB605" s="168"/>
      <c r="AC605" s="168"/>
      <c r="AD605" s="168"/>
      <c r="AE605" s="168"/>
      <c r="AF605" s="168"/>
      <c r="AG605" s="168"/>
      <c r="AH605" s="168"/>
      <c r="AI605" s="168"/>
      <c r="AJ605" s="168"/>
      <c r="AK605" s="168"/>
      <c r="AL605" s="168"/>
      <c r="AM605" s="168"/>
      <c r="AN605" s="166"/>
      <c r="AO605" s="168"/>
      <c r="AP605" s="166"/>
      <c r="AQ605" s="168"/>
      <c r="AR605" s="168"/>
      <c r="AS605" s="168"/>
      <c r="AT605" s="168"/>
      <c r="AU605" s="168"/>
      <c r="AV605" s="168"/>
      <c r="AW605" s="168"/>
      <c r="AX605" s="168"/>
      <c r="AY605" s="168"/>
      <c r="AZ605" s="168"/>
      <c r="BA605" s="166"/>
      <c r="BB605" s="166"/>
      <c r="BC605" s="168"/>
      <c r="BD605" s="170"/>
      <c r="BE605" s="171"/>
      <c r="BF605" s="171"/>
      <c r="BG605" s="171"/>
      <c r="BH605" s="171"/>
      <c r="BI605" s="168"/>
      <c r="BJ605" s="168"/>
      <c r="BK605" s="168"/>
      <c r="BL605" s="168"/>
      <c r="BM605" s="168"/>
    </row>
    <row r="606">
      <c r="A606" s="163"/>
      <c r="B606" s="174"/>
      <c r="C606" s="165"/>
      <c r="D606" s="166"/>
      <c r="E606" s="166"/>
      <c r="F606" s="167"/>
      <c r="G606" s="167"/>
      <c r="H606" s="167"/>
      <c r="I606" s="163"/>
      <c r="J606" s="168"/>
      <c r="K606" s="168"/>
      <c r="L606" s="168"/>
      <c r="M606" s="166"/>
      <c r="N606" s="169"/>
      <c r="O606" s="167"/>
      <c r="P606" s="168"/>
      <c r="Q606" s="169"/>
      <c r="R606" s="168"/>
      <c r="S606" s="168"/>
      <c r="T606" s="168"/>
      <c r="U606" s="168"/>
      <c r="V606" s="168"/>
      <c r="W606" s="168"/>
      <c r="X606" s="168"/>
      <c r="Y606" s="168"/>
      <c r="Z606" s="168"/>
      <c r="AA606" s="168"/>
      <c r="AB606" s="168"/>
      <c r="AC606" s="168"/>
      <c r="AD606" s="168"/>
      <c r="AE606" s="168"/>
      <c r="AF606" s="168"/>
      <c r="AG606" s="168"/>
      <c r="AH606" s="168"/>
      <c r="AI606" s="168"/>
      <c r="AJ606" s="168"/>
      <c r="AK606" s="168"/>
      <c r="AL606" s="168"/>
      <c r="AM606" s="168"/>
      <c r="AN606" s="166"/>
      <c r="AO606" s="168"/>
      <c r="AP606" s="166"/>
      <c r="AQ606" s="168"/>
      <c r="AR606" s="168"/>
      <c r="AS606" s="168"/>
      <c r="AT606" s="168"/>
      <c r="AU606" s="168"/>
      <c r="AV606" s="168"/>
      <c r="AW606" s="168"/>
      <c r="AX606" s="168"/>
      <c r="AY606" s="168"/>
      <c r="AZ606" s="168"/>
      <c r="BA606" s="166"/>
      <c r="BB606" s="166"/>
      <c r="BC606" s="168"/>
      <c r="BD606" s="170"/>
      <c r="BE606" s="171"/>
      <c r="BF606" s="171"/>
      <c r="BG606" s="171"/>
      <c r="BH606" s="171"/>
      <c r="BI606" s="168"/>
      <c r="BJ606" s="168"/>
      <c r="BK606" s="168"/>
      <c r="BL606" s="168"/>
      <c r="BM606" s="168"/>
    </row>
    <row r="607">
      <c r="A607" s="163"/>
      <c r="B607" s="174"/>
      <c r="C607" s="165"/>
      <c r="D607" s="166"/>
      <c r="E607" s="166"/>
      <c r="F607" s="167"/>
      <c r="G607" s="167"/>
      <c r="H607" s="167"/>
      <c r="I607" s="163"/>
      <c r="J607" s="168"/>
      <c r="K607" s="168"/>
      <c r="L607" s="168"/>
      <c r="M607" s="166"/>
      <c r="N607" s="169"/>
      <c r="O607" s="167"/>
      <c r="P607" s="168"/>
      <c r="Q607" s="169"/>
      <c r="R607" s="168"/>
      <c r="S607" s="168"/>
      <c r="T607" s="168"/>
      <c r="U607" s="168"/>
      <c r="V607" s="168"/>
      <c r="W607" s="168"/>
      <c r="X607" s="168"/>
      <c r="Y607" s="168"/>
      <c r="Z607" s="168"/>
      <c r="AA607" s="168"/>
      <c r="AB607" s="168"/>
      <c r="AC607" s="168"/>
      <c r="AD607" s="168"/>
      <c r="AE607" s="168"/>
      <c r="AF607" s="168"/>
      <c r="AG607" s="168"/>
      <c r="AH607" s="168"/>
      <c r="AI607" s="168"/>
      <c r="AJ607" s="168"/>
      <c r="AK607" s="168"/>
      <c r="AL607" s="168"/>
      <c r="AM607" s="168"/>
      <c r="AN607" s="166"/>
      <c r="AO607" s="168"/>
      <c r="AP607" s="166"/>
      <c r="AQ607" s="168"/>
      <c r="AR607" s="168"/>
      <c r="AS607" s="168"/>
      <c r="AT607" s="168"/>
      <c r="AU607" s="168"/>
      <c r="AV607" s="168"/>
      <c r="AW607" s="168"/>
      <c r="AX607" s="168"/>
      <c r="AY607" s="168"/>
      <c r="AZ607" s="168"/>
      <c r="BA607" s="166"/>
      <c r="BB607" s="166"/>
      <c r="BC607" s="168"/>
      <c r="BD607" s="170"/>
      <c r="BE607" s="171"/>
      <c r="BF607" s="171"/>
      <c r="BG607" s="171"/>
      <c r="BH607" s="171"/>
      <c r="BI607" s="168"/>
      <c r="BJ607" s="168"/>
      <c r="BK607" s="168"/>
      <c r="BL607" s="168"/>
      <c r="BM607" s="168"/>
    </row>
    <row r="608">
      <c r="A608" s="163"/>
      <c r="B608" s="174"/>
      <c r="C608" s="165"/>
      <c r="D608" s="166"/>
      <c r="E608" s="166"/>
      <c r="F608" s="167"/>
      <c r="G608" s="167"/>
      <c r="H608" s="167"/>
      <c r="I608" s="163"/>
      <c r="J608" s="168"/>
      <c r="K608" s="168"/>
      <c r="L608" s="168"/>
      <c r="M608" s="166"/>
      <c r="N608" s="169"/>
      <c r="O608" s="167"/>
      <c r="P608" s="168"/>
      <c r="Q608" s="169"/>
      <c r="R608" s="168"/>
      <c r="S608" s="168"/>
      <c r="T608" s="168"/>
      <c r="U608" s="168"/>
      <c r="V608" s="168"/>
      <c r="W608" s="168"/>
      <c r="X608" s="168"/>
      <c r="Y608" s="168"/>
      <c r="Z608" s="168"/>
      <c r="AA608" s="168"/>
      <c r="AB608" s="168"/>
      <c r="AC608" s="168"/>
      <c r="AD608" s="168"/>
      <c r="AE608" s="168"/>
      <c r="AF608" s="168"/>
      <c r="AG608" s="168"/>
      <c r="AH608" s="168"/>
      <c r="AI608" s="168"/>
      <c r="AJ608" s="168"/>
      <c r="AK608" s="168"/>
      <c r="AL608" s="168"/>
      <c r="AM608" s="168"/>
      <c r="AN608" s="166"/>
      <c r="AO608" s="168"/>
      <c r="AP608" s="166"/>
      <c r="AQ608" s="168"/>
      <c r="AR608" s="168"/>
      <c r="AS608" s="168"/>
      <c r="AT608" s="168"/>
      <c r="AU608" s="168"/>
      <c r="AV608" s="168"/>
      <c r="AW608" s="168"/>
      <c r="AX608" s="168"/>
      <c r="AY608" s="168"/>
      <c r="AZ608" s="168"/>
      <c r="BA608" s="166"/>
      <c r="BB608" s="166"/>
      <c r="BC608" s="168"/>
      <c r="BD608" s="170"/>
      <c r="BE608" s="171"/>
      <c r="BF608" s="171"/>
      <c r="BG608" s="171"/>
      <c r="BH608" s="171"/>
      <c r="BI608" s="168"/>
      <c r="BJ608" s="168"/>
      <c r="BK608" s="168"/>
      <c r="BL608" s="168"/>
      <c r="BM608" s="168"/>
    </row>
    <row r="609">
      <c r="A609" s="163"/>
      <c r="B609" s="174"/>
      <c r="C609" s="165"/>
      <c r="D609" s="166"/>
      <c r="E609" s="166"/>
      <c r="F609" s="167"/>
      <c r="G609" s="167"/>
      <c r="H609" s="167"/>
      <c r="I609" s="163"/>
      <c r="J609" s="168"/>
      <c r="K609" s="168"/>
      <c r="L609" s="168"/>
      <c r="M609" s="166"/>
      <c r="N609" s="169"/>
      <c r="O609" s="167"/>
      <c r="P609" s="168"/>
      <c r="Q609" s="169"/>
      <c r="R609" s="168"/>
      <c r="S609" s="168"/>
      <c r="T609" s="168"/>
      <c r="U609" s="168"/>
      <c r="V609" s="168"/>
      <c r="W609" s="168"/>
      <c r="X609" s="168"/>
      <c r="Y609" s="168"/>
      <c r="Z609" s="168"/>
      <c r="AA609" s="168"/>
      <c r="AB609" s="168"/>
      <c r="AC609" s="168"/>
      <c r="AD609" s="168"/>
      <c r="AE609" s="168"/>
      <c r="AF609" s="168"/>
      <c r="AG609" s="168"/>
      <c r="AH609" s="168"/>
      <c r="AI609" s="168"/>
      <c r="AJ609" s="168"/>
      <c r="AK609" s="168"/>
      <c r="AL609" s="168"/>
      <c r="AM609" s="168"/>
      <c r="AN609" s="166"/>
      <c r="AO609" s="168"/>
      <c r="AP609" s="166"/>
      <c r="AQ609" s="168"/>
      <c r="AR609" s="168"/>
      <c r="AS609" s="168"/>
      <c r="AT609" s="168"/>
      <c r="AU609" s="168"/>
      <c r="AV609" s="168"/>
      <c r="AW609" s="168"/>
      <c r="AX609" s="168"/>
      <c r="AY609" s="168"/>
      <c r="AZ609" s="168"/>
      <c r="BA609" s="166"/>
      <c r="BB609" s="166"/>
      <c r="BC609" s="168"/>
      <c r="BD609" s="170"/>
      <c r="BE609" s="171"/>
      <c r="BF609" s="171"/>
      <c r="BG609" s="171"/>
      <c r="BH609" s="171"/>
      <c r="BI609" s="168"/>
      <c r="BJ609" s="168"/>
      <c r="BK609" s="168"/>
      <c r="BL609" s="168"/>
      <c r="BM609" s="168"/>
    </row>
    <row r="610">
      <c r="A610" s="163"/>
      <c r="B610" s="174"/>
      <c r="C610" s="165"/>
      <c r="D610" s="166"/>
      <c r="E610" s="166"/>
      <c r="F610" s="167"/>
      <c r="G610" s="167"/>
      <c r="H610" s="167"/>
      <c r="I610" s="163"/>
      <c r="J610" s="168"/>
      <c r="K610" s="168"/>
      <c r="L610" s="168"/>
      <c r="M610" s="166"/>
      <c r="N610" s="169"/>
      <c r="O610" s="167"/>
      <c r="P610" s="168"/>
      <c r="Q610" s="169"/>
      <c r="R610" s="168"/>
      <c r="S610" s="168"/>
      <c r="T610" s="168"/>
      <c r="U610" s="168"/>
      <c r="V610" s="168"/>
      <c r="W610" s="168"/>
      <c r="X610" s="168"/>
      <c r="Y610" s="168"/>
      <c r="Z610" s="168"/>
      <c r="AA610" s="168"/>
      <c r="AB610" s="168"/>
      <c r="AC610" s="168"/>
      <c r="AD610" s="168"/>
      <c r="AE610" s="168"/>
      <c r="AF610" s="168"/>
      <c r="AG610" s="168"/>
      <c r="AH610" s="168"/>
      <c r="AI610" s="168"/>
      <c r="AJ610" s="168"/>
      <c r="AK610" s="168"/>
      <c r="AL610" s="168"/>
      <c r="AM610" s="168"/>
      <c r="AN610" s="166"/>
      <c r="AO610" s="168"/>
      <c r="AP610" s="166"/>
      <c r="AQ610" s="168"/>
      <c r="AR610" s="168"/>
      <c r="AS610" s="168"/>
      <c r="AT610" s="168"/>
      <c r="AU610" s="168"/>
      <c r="AV610" s="168"/>
      <c r="AW610" s="168"/>
      <c r="AX610" s="168"/>
      <c r="AY610" s="168"/>
      <c r="AZ610" s="168"/>
      <c r="BA610" s="166"/>
      <c r="BB610" s="166"/>
      <c r="BC610" s="168"/>
      <c r="BD610" s="170"/>
      <c r="BE610" s="171"/>
      <c r="BF610" s="171"/>
      <c r="BG610" s="171"/>
      <c r="BH610" s="171"/>
      <c r="BI610" s="168"/>
      <c r="BJ610" s="168"/>
      <c r="BK610" s="168"/>
      <c r="BL610" s="168"/>
      <c r="BM610" s="168"/>
    </row>
    <row r="611">
      <c r="A611" s="163"/>
      <c r="B611" s="174"/>
      <c r="C611" s="165"/>
      <c r="D611" s="166"/>
      <c r="E611" s="166"/>
      <c r="F611" s="167"/>
      <c r="G611" s="167"/>
      <c r="H611" s="167"/>
      <c r="I611" s="163"/>
      <c r="J611" s="168"/>
      <c r="K611" s="168"/>
      <c r="L611" s="168"/>
      <c r="M611" s="166"/>
      <c r="N611" s="169"/>
      <c r="O611" s="167"/>
      <c r="P611" s="168"/>
      <c r="Q611" s="169"/>
      <c r="R611" s="168"/>
      <c r="S611" s="168"/>
      <c r="T611" s="168"/>
      <c r="U611" s="168"/>
      <c r="V611" s="168"/>
      <c r="W611" s="168"/>
      <c r="X611" s="168"/>
      <c r="Y611" s="168"/>
      <c r="Z611" s="168"/>
      <c r="AA611" s="168"/>
      <c r="AB611" s="168"/>
      <c r="AC611" s="168"/>
      <c r="AD611" s="168"/>
      <c r="AE611" s="168"/>
      <c r="AF611" s="168"/>
      <c r="AG611" s="168"/>
      <c r="AH611" s="168"/>
      <c r="AI611" s="168"/>
      <c r="AJ611" s="168"/>
      <c r="AK611" s="168"/>
      <c r="AL611" s="168"/>
      <c r="AM611" s="168"/>
      <c r="AN611" s="166"/>
      <c r="AO611" s="168"/>
      <c r="AP611" s="166"/>
      <c r="AQ611" s="168"/>
      <c r="AR611" s="168"/>
      <c r="AS611" s="168"/>
      <c r="AT611" s="168"/>
      <c r="AU611" s="168"/>
      <c r="AV611" s="168"/>
      <c r="AW611" s="168"/>
      <c r="AX611" s="168"/>
      <c r="AY611" s="168"/>
      <c r="AZ611" s="168"/>
      <c r="BA611" s="166"/>
      <c r="BB611" s="166"/>
      <c r="BC611" s="168"/>
      <c r="BD611" s="170"/>
      <c r="BE611" s="171"/>
      <c r="BF611" s="171"/>
      <c r="BG611" s="171"/>
      <c r="BH611" s="171"/>
      <c r="BI611" s="168"/>
      <c r="BJ611" s="168"/>
      <c r="BK611" s="168"/>
      <c r="BL611" s="168"/>
      <c r="BM611" s="168"/>
    </row>
    <row r="612">
      <c r="A612" s="163"/>
      <c r="B612" s="174"/>
      <c r="C612" s="165"/>
      <c r="D612" s="166"/>
      <c r="E612" s="166"/>
      <c r="F612" s="167"/>
      <c r="G612" s="167"/>
      <c r="H612" s="167"/>
      <c r="I612" s="163"/>
      <c r="J612" s="168"/>
      <c r="K612" s="168"/>
      <c r="L612" s="168"/>
      <c r="M612" s="166"/>
      <c r="N612" s="169"/>
      <c r="O612" s="167"/>
      <c r="P612" s="168"/>
      <c r="Q612" s="169"/>
      <c r="R612" s="168"/>
      <c r="S612" s="168"/>
      <c r="T612" s="168"/>
      <c r="U612" s="168"/>
      <c r="V612" s="168"/>
      <c r="W612" s="168"/>
      <c r="X612" s="168"/>
      <c r="Y612" s="168"/>
      <c r="Z612" s="168"/>
      <c r="AA612" s="168"/>
      <c r="AB612" s="168"/>
      <c r="AC612" s="168"/>
      <c r="AD612" s="168"/>
      <c r="AE612" s="168"/>
      <c r="AF612" s="168"/>
      <c r="AG612" s="168"/>
      <c r="AH612" s="168"/>
      <c r="AI612" s="168"/>
      <c r="AJ612" s="168"/>
      <c r="AK612" s="168"/>
      <c r="AL612" s="168"/>
      <c r="AM612" s="168"/>
      <c r="AN612" s="166"/>
      <c r="AO612" s="168"/>
      <c r="AP612" s="166"/>
      <c r="AQ612" s="168"/>
      <c r="AR612" s="168"/>
      <c r="AS612" s="168"/>
      <c r="AT612" s="168"/>
      <c r="AU612" s="168"/>
      <c r="AV612" s="168"/>
      <c r="AW612" s="168"/>
      <c r="AX612" s="168"/>
      <c r="AY612" s="168"/>
      <c r="AZ612" s="168"/>
      <c r="BA612" s="166"/>
      <c r="BB612" s="166"/>
      <c r="BC612" s="168"/>
      <c r="BD612" s="170"/>
      <c r="BE612" s="171"/>
      <c r="BF612" s="171"/>
      <c r="BG612" s="171"/>
      <c r="BH612" s="171"/>
      <c r="BI612" s="168"/>
      <c r="BJ612" s="168"/>
      <c r="BK612" s="168"/>
      <c r="BL612" s="168"/>
      <c r="BM612" s="168"/>
    </row>
    <row r="613">
      <c r="A613" s="163"/>
      <c r="B613" s="174"/>
      <c r="C613" s="165"/>
      <c r="D613" s="166"/>
      <c r="E613" s="166"/>
      <c r="F613" s="167"/>
      <c r="G613" s="167"/>
      <c r="H613" s="167"/>
      <c r="I613" s="163"/>
      <c r="J613" s="168"/>
      <c r="K613" s="168"/>
      <c r="L613" s="168"/>
      <c r="M613" s="166"/>
      <c r="N613" s="169"/>
      <c r="O613" s="167"/>
      <c r="P613" s="168"/>
      <c r="Q613" s="169"/>
      <c r="R613" s="168"/>
      <c r="S613" s="168"/>
      <c r="T613" s="168"/>
      <c r="U613" s="168"/>
      <c r="V613" s="168"/>
      <c r="W613" s="168"/>
      <c r="X613" s="168"/>
      <c r="Y613" s="168"/>
      <c r="Z613" s="168"/>
      <c r="AA613" s="168"/>
      <c r="AB613" s="168"/>
      <c r="AC613" s="168"/>
      <c r="AD613" s="168"/>
      <c r="AE613" s="168"/>
      <c r="AF613" s="168"/>
      <c r="AG613" s="168"/>
      <c r="AH613" s="168"/>
      <c r="AI613" s="168"/>
      <c r="AJ613" s="168"/>
      <c r="AK613" s="168"/>
      <c r="AL613" s="168"/>
      <c r="AM613" s="168"/>
      <c r="AN613" s="166"/>
      <c r="AO613" s="168"/>
      <c r="AP613" s="166"/>
      <c r="AQ613" s="168"/>
      <c r="AR613" s="168"/>
      <c r="AS613" s="168"/>
      <c r="AT613" s="168"/>
      <c r="AU613" s="168"/>
      <c r="AV613" s="168"/>
      <c r="AW613" s="168"/>
      <c r="AX613" s="168"/>
      <c r="AY613" s="168"/>
      <c r="AZ613" s="168"/>
      <c r="BA613" s="166"/>
      <c r="BB613" s="166"/>
      <c r="BC613" s="168"/>
      <c r="BD613" s="170"/>
      <c r="BE613" s="171"/>
      <c r="BF613" s="171"/>
      <c r="BG613" s="171"/>
      <c r="BH613" s="171"/>
      <c r="BI613" s="168"/>
      <c r="BJ613" s="168"/>
      <c r="BK613" s="168"/>
      <c r="BL613" s="168"/>
      <c r="BM613" s="168"/>
    </row>
    <row r="614">
      <c r="A614" s="163"/>
      <c r="B614" s="174"/>
      <c r="C614" s="165"/>
      <c r="D614" s="166"/>
      <c r="E614" s="166"/>
      <c r="F614" s="167"/>
      <c r="G614" s="167"/>
      <c r="H614" s="167"/>
      <c r="I614" s="163"/>
      <c r="J614" s="168"/>
      <c r="K614" s="168"/>
      <c r="L614" s="168"/>
      <c r="M614" s="166"/>
      <c r="N614" s="169"/>
      <c r="O614" s="167"/>
      <c r="P614" s="168"/>
      <c r="Q614" s="169"/>
      <c r="R614" s="168"/>
      <c r="S614" s="168"/>
      <c r="T614" s="168"/>
      <c r="U614" s="168"/>
      <c r="V614" s="168"/>
      <c r="W614" s="168"/>
      <c r="X614" s="168"/>
      <c r="Y614" s="168"/>
      <c r="Z614" s="168"/>
      <c r="AA614" s="168"/>
      <c r="AB614" s="168"/>
      <c r="AC614" s="168"/>
      <c r="AD614" s="168"/>
      <c r="AE614" s="168"/>
      <c r="AF614" s="168"/>
      <c r="AG614" s="168"/>
      <c r="AH614" s="168"/>
      <c r="AI614" s="168"/>
      <c r="AJ614" s="168"/>
      <c r="AK614" s="168"/>
      <c r="AL614" s="168"/>
      <c r="AM614" s="168"/>
      <c r="AN614" s="166"/>
      <c r="AO614" s="168"/>
      <c r="AP614" s="166"/>
      <c r="AQ614" s="168"/>
      <c r="AR614" s="168"/>
      <c r="AS614" s="168"/>
      <c r="AT614" s="168"/>
      <c r="AU614" s="168"/>
      <c r="AV614" s="168"/>
      <c r="AW614" s="168"/>
      <c r="AX614" s="168"/>
      <c r="AY614" s="168"/>
      <c r="AZ614" s="168"/>
      <c r="BA614" s="166"/>
      <c r="BB614" s="166"/>
      <c r="BC614" s="168"/>
      <c r="BD614" s="170"/>
      <c r="BE614" s="171"/>
      <c r="BF614" s="171"/>
      <c r="BG614" s="171"/>
      <c r="BH614" s="171"/>
      <c r="BI614" s="168"/>
      <c r="BJ614" s="168"/>
      <c r="BK614" s="168"/>
      <c r="BL614" s="168"/>
      <c r="BM614" s="168"/>
    </row>
    <row r="615">
      <c r="A615" s="163"/>
      <c r="B615" s="174"/>
      <c r="C615" s="165"/>
      <c r="D615" s="166"/>
      <c r="E615" s="166"/>
      <c r="F615" s="167"/>
      <c r="G615" s="167"/>
      <c r="H615" s="167"/>
      <c r="I615" s="163"/>
      <c r="J615" s="168"/>
      <c r="K615" s="168"/>
      <c r="L615" s="168"/>
      <c r="M615" s="166"/>
      <c r="N615" s="169"/>
      <c r="O615" s="167"/>
      <c r="P615" s="168"/>
      <c r="Q615" s="169"/>
      <c r="R615" s="168"/>
      <c r="S615" s="168"/>
      <c r="T615" s="168"/>
      <c r="U615" s="168"/>
      <c r="V615" s="168"/>
      <c r="W615" s="168"/>
      <c r="X615" s="168"/>
      <c r="Y615" s="168"/>
      <c r="Z615" s="168"/>
      <c r="AA615" s="168"/>
      <c r="AB615" s="168"/>
      <c r="AC615" s="168"/>
      <c r="AD615" s="168"/>
      <c r="AE615" s="168"/>
      <c r="AF615" s="168"/>
      <c r="AG615" s="168"/>
      <c r="AH615" s="168"/>
      <c r="AI615" s="168"/>
      <c r="AJ615" s="168"/>
      <c r="AK615" s="168"/>
      <c r="AL615" s="168"/>
      <c r="AM615" s="168"/>
      <c r="AN615" s="166"/>
      <c r="AO615" s="168"/>
      <c r="AP615" s="166"/>
      <c r="AQ615" s="168"/>
      <c r="AR615" s="168"/>
      <c r="AS615" s="168"/>
      <c r="AT615" s="168"/>
      <c r="AU615" s="168"/>
      <c r="AV615" s="168"/>
      <c r="AW615" s="168"/>
      <c r="AX615" s="168"/>
      <c r="AY615" s="168"/>
      <c r="AZ615" s="168"/>
      <c r="BA615" s="166"/>
      <c r="BB615" s="166"/>
      <c r="BC615" s="168"/>
      <c r="BD615" s="170"/>
      <c r="BE615" s="171"/>
      <c r="BF615" s="171"/>
      <c r="BG615" s="171"/>
      <c r="BH615" s="171"/>
      <c r="BI615" s="168"/>
      <c r="BJ615" s="168"/>
      <c r="BK615" s="168"/>
      <c r="BL615" s="168"/>
      <c r="BM615" s="168"/>
    </row>
    <row r="616">
      <c r="A616" s="163"/>
      <c r="B616" s="174"/>
      <c r="C616" s="165"/>
      <c r="D616" s="166"/>
      <c r="E616" s="166"/>
      <c r="F616" s="167"/>
      <c r="G616" s="167"/>
      <c r="H616" s="167"/>
      <c r="I616" s="163"/>
      <c r="J616" s="168"/>
      <c r="K616" s="168"/>
      <c r="L616" s="168"/>
      <c r="M616" s="166"/>
      <c r="N616" s="169"/>
      <c r="O616" s="167"/>
      <c r="P616" s="168"/>
      <c r="Q616" s="169"/>
      <c r="R616" s="168"/>
      <c r="S616" s="168"/>
      <c r="T616" s="168"/>
      <c r="U616" s="168"/>
      <c r="V616" s="168"/>
      <c r="W616" s="168"/>
      <c r="X616" s="168"/>
      <c r="Y616" s="168"/>
      <c r="Z616" s="168"/>
      <c r="AA616" s="168"/>
      <c r="AB616" s="168"/>
      <c r="AC616" s="168"/>
      <c r="AD616" s="168"/>
      <c r="AE616" s="168"/>
      <c r="AF616" s="168"/>
      <c r="AG616" s="168"/>
      <c r="AH616" s="168"/>
      <c r="AI616" s="168"/>
      <c r="AJ616" s="168"/>
      <c r="AK616" s="168"/>
      <c r="AL616" s="168"/>
      <c r="AM616" s="168"/>
      <c r="AN616" s="166"/>
      <c r="AO616" s="168"/>
      <c r="AP616" s="166"/>
      <c r="AQ616" s="168"/>
      <c r="AR616" s="168"/>
      <c r="AS616" s="168"/>
      <c r="AT616" s="168"/>
      <c r="AU616" s="168"/>
      <c r="AV616" s="168"/>
      <c r="AW616" s="168"/>
      <c r="AX616" s="168"/>
      <c r="AY616" s="168"/>
      <c r="AZ616" s="168"/>
      <c r="BA616" s="166"/>
      <c r="BB616" s="166"/>
      <c r="BC616" s="168"/>
      <c r="BD616" s="170"/>
      <c r="BE616" s="171"/>
      <c r="BF616" s="171"/>
      <c r="BG616" s="171"/>
      <c r="BH616" s="171"/>
      <c r="BI616" s="168"/>
      <c r="BJ616" s="168"/>
      <c r="BK616" s="168"/>
      <c r="BL616" s="168"/>
      <c r="BM616" s="168"/>
    </row>
    <row r="617">
      <c r="A617" s="163"/>
      <c r="B617" s="174"/>
      <c r="C617" s="165"/>
      <c r="D617" s="166"/>
      <c r="E617" s="166"/>
      <c r="F617" s="167"/>
      <c r="G617" s="167"/>
      <c r="H617" s="167"/>
      <c r="I617" s="163"/>
      <c r="J617" s="168"/>
      <c r="K617" s="168"/>
      <c r="L617" s="168"/>
      <c r="M617" s="166"/>
      <c r="N617" s="169"/>
      <c r="O617" s="167"/>
      <c r="P617" s="168"/>
      <c r="Q617" s="169"/>
      <c r="R617" s="168"/>
      <c r="S617" s="168"/>
      <c r="T617" s="168"/>
      <c r="U617" s="168"/>
      <c r="V617" s="168"/>
      <c r="W617" s="168"/>
      <c r="X617" s="168"/>
      <c r="Y617" s="168"/>
      <c r="Z617" s="168"/>
      <c r="AA617" s="168"/>
      <c r="AB617" s="168"/>
      <c r="AC617" s="168"/>
      <c r="AD617" s="168"/>
      <c r="AE617" s="168"/>
      <c r="AF617" s="168"/>
      <c r="AG617" s="168"/>
      <c r="AH617" s="168"/>
      <c r="AI617" s="168"/>
      <c r="AJ617" s="168"/>
      <c r="AK617" s="168"/>
      <c r="AL617" s="168"/>
      <c r="AM617" s="168"/>
      <c r="AN617" s="166"/>
      <c r="AO617" s="168"/>
      <c r="AP617" s="166"/>
      <c r="AQ617" s="168"/>
      <c r="AR617" s="168"/>
      <c r="AS617" s="168"/>
      <c r="AT617" s="168"/>
      <c r="AU617" s="168"/>
      <c r="AV617" s="168"/>
      <c r="AW617" s="168"/>
      <c r="AX617" s="168"/>
      <c r="AY617" s="168"/>
      <c r="AZ617" s="168"/>
      <c r="BA617" s="166"/>
      <c r="BB617" s="166"/>
      <c r="BC617" s="168"/>
      <c r="BD617" s="170"/>
      <c r="BE617" s="171"/>
      <c r="BF617" s="171"/>
      <c r="BG617" s="171"/>
      <c r="BH617" s="171"/>
      <c r="BI617" s="168"/>
      <c r="BJ617" s="168"/>
      <c r="BK617" s="168"/>
      <c r="BL617" s="168"/>
      <c r="BM617" s="168"/>
    </row>
    <row r="618">
      <c r="A618" s="163"/>
      <c r="B618" s="174"/>
      <c r="C618" s="165"/>
      <c r="D618" s="166"/>
      <c r="E618" s="166"/>
      <c r="F618" s="167"/>
      <c r="G618" s="167"/>
      <c r="H618" s="167"/>
      <c r="I618" s="163"/>
      <c r="J618" s="168"/>
      <c r="K618" s="168"/>
      <c r="L618" s="168"/>
      <c r="M618" s="166"/>
      <c r="N618" s="169"/>
      <c r="O618" s="167"/>
      <c r="P618" s="168"/>
      <c r="Q618" s="169"/>
      <c r="R618" s="168"/>
      <c r="S618" s="168"/>
      <c r="T618" s="168"/>
      <c r="U618" s="168"/>
      <c r="V618" s="168"/>
      <c r="W618" s="168"/>
      <c r="X618" s="168"/>
      <c r="Y618" s="168"/>
      <c r="Z618" s="168"/>
      <c r="AA618" s="168"/>
      <c r="AB618" s="168"/>
      <c r="AC618" s="168"/>
      <c r="AD618" s="168"/>
      <c r="AE618" s="168"/>
      <c r="AF618" s="168"/>
      <c r="AG618" s="168"/>
      <c r="AH618" s="168"/>
      <c r="AI618" s="168"/>
      <c r="AJ618" s="168"/>
      <c r="AK618" s="168"/>
      <c r="AL618" s="168"/>
      <c r="AM618" s="168"/>
      <c r="AN618" s="166"/>
      <c r="AO618" s="168"/>
      <c r="AP618" s="166"/>
      <c r="AQ618" s="168"/>
      <c r="AR618" s="168"/>
      <c r="AS618" s="168"/>
      <c r="AT618" s="168"/>
      <c r="AU618" s="168"/>
      <c r="AV618" s="168"/>
      <c r="AW618" s="168"/>
      <c r="AX618" s="168"/>
      <c r="AY618" s="168"/>
      <c r="AZ618" s="168"/>
      <c r="BA618" s="166"/>
      <c r="BB618" s="166"/>
      <c r="BC618" s="168"/>
      <c r="BD618" s="170"/>
      <c r="BE618" s="171"/>
      <c r="BF618" s="171"/>
      <c r="BG618" s="171"/>
      <c r="BH618" s="171"/>
      <c r="BI618" s="168"/>
      <c r="BJ618" s="168"/>
      <c r="BK618" s="168"/>
      <c r="BL618" s="168"/>
      <c r="BM618" s="168"/>
    </row>
    <row r="619">
      <c r="A619" s="163"/>
      <c r="B619" s="174"/>
      <c r="C619" s="165"/>
      <c r="D619" s="166"/>
      <c r="E619" s="166"/>
      <c r="F619" s="167"/>
      <c r="G619" s="167"/>
      <c r="H619" s="167"/>
      <c r="I619" s="163"/>
      <c r="J619" s="168"/>
      <c r="K619" s="168"/>
      <c r="L619" s="168"/>
      <c r="M619" s="166"/>
      <c r="N619" s="169"/>
      <c r="O619" s="167"/>
      <c r="P619" s="168"/>
      <c r="Q619" s="169"/>
      <c r="R619" s="168"/>
      <c r="S619" s="168"/>
      <c r="T619" s="168"/>
      <c r="U619" s="168"/>
      <c r="V619" s="168"/>
      <c r="W619" s="168"/>
      <c r="X619" s="168"/>
      <c r="Y619" s="168"/>
      <c r="Z619" s="168"/>
      <c r="AA619" s="168"/>
      <c r="AB619" s="168"/>
      <c r="AC619" s="168"/>
      <c r="AD619" s="168"/>
      <c r="AE619" s="168"/>
      <c r="AF619" s="168"/>
      <c r="AG619" s="168"/>
      <c r="AH619" s="168"/>
      <c r="AI619" s="168"/>
      <c r="AJ619" s="168"/>
      <c r="AK619" s="168"/>
      <c r="AL619" s="168"/>
      <c r="AM619" s="168"/>
      <c r="AN619" s="166"/>
      <c r="AO619" s="168"/>
      <c r="AP619" s="166"/>
      <c r="AQ619" s="168"/>
      <c r="AR619" s="168"/>
      <c r="AS619" s="168"/>
      <c r="AT619" s="168"/>
      <c r="AU619" s="168"/>
      <c r="AV619" s="168"/>
      <c r="AW619" s="168"/>
      <c r="AX619" s="168"/>
      <c r="AY619" s="168"/>
      <c r="AZ619" s="168"/>
      <c r="BA619" s="166"/>
      <c r="BB619" s="166"/>
      <c r="BC619" s="168"/>
      <c r="BD619" s="170"/>
      <c r="BE619" s="171"/>
      <c r="BF619" s="171"/>
      <c r="BG619" s="171"/>
      <c r="BH619" s="171"/>
      <c r="BI619" s="168"/>
      <c r="BJ619" s="168"/>
      <c r="BK619" s="168"/>
      <c r="BL619" s="168"/>
      <c r="BM619" s="168"/>
    </row>
    <row r="620">
      <c r="A620" s="163"/>
      <c r="B620" s="174"/>
      <c r="C620" s="165"/>
      <c r="D620" s="166"/>
      <c r="E620" s="166"/>
      <c r="F620" s="167"/>
      <c r="G620" s="167"/>
      <c r="H620" s="167"/>
      <c r="I620" s="163"/>
      <c r="J620" s="168"/>
      <c r="K620" s="168"/>
      <c r="L620" s="168"/>
      <c r="M620" s="166"/>
      <c r="N620" s="169"/>
      <c r="O620" s="167"/>
      <c r="P620" s="168"/>
      <c r="Q620" s="169"/>
      <c r="R620" s="168"/>
      <c r="S620" s="168"/>
      <c r="T620" s="168"/>
      <c r="U620" s="168"/>
      <c r="V620" s="168"/>
      <c r="W620" s="168"/>
      <c r="X620" s="168"/>
      <c r="Y620" s="168"/>
      <c r="Z620" s="168"/>
      <c r="AA620" s="168"/>
      <c r="AB620" s="168"/>
      <c r="AC620" s="168"/>
      <c r="AD620" s="168"/>
      <c r="AE620" s="168"/>
      <c r="AF620" s="168"/>
      <c r="AG620" s="168"/>
      <c r="AH620" s="168"/>
      <c r="AI620" s="168"/>
      <c r="AJ620" s="168"/>
      <c r="AK620" s="168"/>
      <c r="AL620" s="168"/>
      <c r="AM620" s="168"/>
      <c r="AN620" s="166"/>
      <c r="AO620" s="168"/>
      <c r="AP620" s="166"/>
      <c r="AQ620" s="168"/>
      <c r="AR620" s="168"/>
      <c r="AS620" s="168"/>
      <c r="AT620" s="168"/>
      <c r="AU620" s="168"/>
      <c r="AV620" s="168"/>
      <c r="AW620" s="168"/>
      <c r="AX620" s="168"/>
      <c r="AY620" s="168"/>
      <c r="AZ620" s="168"/>
      <c r="BA620" s="166"/>
      <c r="BB620" s="166"/>
      <c r="BC620" s="168"/>
      <c r="BD620" s="170"/>
      <c r="BE620" s="171"/>
      <c r="BF620" s="171"/>
      <c r="BG620" s="171"/>
      <c r="BH620" s="171"/>
      <c r="BI620" s="168"/>
      <c r="BJ620" s="168"/>
      <c r="BK620" s="168"/>
      <c r="BL620" s="168"/>
      <c r="BM620" s="168"/>
    </row>
    <row r="621">
      <c r="A621" s="163"/>
      <c r="B621" s="174"/>
      <c r="C621" s="165"/>
      <c r="D621" s="166"/>
      <c r="E621" s="166"/>
      <c r="F621" s="167"/>
      <c r="G621" s="167"/>
      <c r="H621" s="167"/>
      <c r="I621" s="163"/>
      <c r="J621" s="168"/>
      <c r="K621" s="168"/>
      <c r="L621" s="168"/>
      <c r="M621" s="166"/>
      <c r="N621" s="169"/>
      <c r="O621" s="167"/>
      <c r="P621" s="168"/>
      <c r="Q621" s="169"/>
      <c r="R621" s="168"/>
      <c r="S621" s="168"/>
      <c r="T621" s="168"/>
      <c r="U621" s="168"/>
      <c r="V621" s="168"/>
      <c r="W621" s="168"/>
      <c r="X621" s="168"/>
      <c r="Y621" s="168"/>
      <c r="Z621" s="168"/>
      <c r="AA621" s="168"/>
      <c r="AB621" s="168"/>
      <c r="AC621" s="168"/>
      <c r="AD621" s="168"/>
      <c r="AE621" s="168"/>
      <c r="AF621" s="168"/>
      <c r="AG621" s="168"/>
      <c r="AH621" s="168"/>
      <c r="AI621" s="168"/>
      <c r="AJ621" s="168"/>
      <c r="AK621" s="168"/>
      <c r="AL621" s="168"/>
      <c r="AM621" s="168"/>
      <c r="AN621" s="166"/>
      <c r="AO621" s="168"/>
      <c r="AP621" s="166"/>
      <c r="AQ621" s="168"/>
      <c r="AR621" s="168"/>
      <c r="AS621" s="168"/>
      <c r="AT621" s="168"/>
      <c r="AU621" s="168"/>
      <c r="AV621" s="168"/>
      <c r="AW621" s="168"/>
      <c r="AX621" s="168"/>
      <c r="AY621" s="168"/>
      <c r="AZ621" s="168"/>
      <c r="BA621" s="166"/>
      <c r="BB621" s="166"/>
      <c r="BC621" s="168"/>
      <c r="BD621" s="170"/>
      <c r="BE621" s="171"/>
      <c r="BF621" s="171"/>
      <c r="BG621" s="171"/>
      <c r="BH621" s="171"/>
      <c r="BI621" s="168"/>
      <c r="BJ621" s="168"/>
      <c r="BK621" s="168"/>
      <c r="BL621" s="168"/>
      <c r="BM621" s="168"/>
    </row>
    <row r="622">
      <c r="A622" s="163"/>
      <c r="B622" s="174"/>
      <c r="C622" s="165"/>
      <c r="D622" s="166"/>
      <c r="E622" s="166"/>
      <c r="F622" s="167"/>
      <c r="G622" s="167"/>
      <c r="H622" s="167"/>
      <c r="I622" s="163"/>
      <c r="J622" s="168"/>
      <c r="K622" s="168"/>
      <c r="L622" s="168"/>
      <c r="M622" s="166"/>
      <c r="N622" s="169"/>
      <c r="O622" s="167"/>
      <c r="P622" s="168"/>
      <c r="Q622" s="169"/>
      <c r="R622" s="168"/>
      <c r="S622" s="168"/>
      <c r="T622" s="168"/>
      <c r="U622" s="168"/>
      <c r="V622" s="168"/>
      <c r="W622" s="168"/>
      <c r="X622" s="168"/>
      <c r="Y622" s="168"/>
      <c r="Z622" s="168"/>
      <c r="AA622" s="168"/>
      <c r="AB622" s="168"/>
      <c r="AC622" s="168"/>
      <c r="AD622" s="168"/>
      <c r="AE622" s="168"/>
      <c r="AF622" s="168"/>
      <c r="AG622" s="168"/>
      <c r="AH622" s="168"/>
      <c r="AI622" s="168"/>
      <c r="AJ622" s="168"/>
      <c r="AK622" s="168"/>
      <c r="AL622" s="168"/>
      <c r="AM622" s="168"/>
      <c r="AN622" s="166"/>
      <c r="AO622" s="168"/>
      <c r="AP622" s="166"/>
      <c r="AQ622" s="168"/>
      <c r="AR622" s="168"/>
      <c r="AS622" s="168"/>
      <c r="AT622" s="168"/>
      <c r="AU622" s="168"/>
      <c r="AV622" s="168"/>
      <c r="AW622" s="168"/>
      <c r="AX622" s="168"/>
      <c r="AY622" s="168"/>
      <c r="AZ622" s="168"/>
      <c r="BA622" s="166"/>
      <c r="BB622" s="166"/>
      <c r="BC622" s="168"/>
      <c r="BD622" s="170"/>
      <c r="BE622" s="171"/>
      <c r="BF622" s="171"/>
      <c r="BG622" s="171"/>
      <c r="BH622" s="171"/>
      <c r="BI622" s="168"/>
      <c r="BJ622" s="168"/>
      <c r="BK622" s="168"/>
      <c r="BL622" s="168"/>
      <c r="BM622" s="168"/>
    </row>
    <row r="623">
      <c r="A623" s="163"/>
      <c r="B623" s="174"/>
      <c r="C623" s="165"/>
      <c r="D623" s="166"/>
      <c r="E623" s="166"/>
      <c r="F623" s="167"/>
      <c r="G623" s="167"/>
      <c r="H623" s="167"/>
      <c r="I623" s="163"/>
      <c r="J623" s="168"/>
      <c r="K623" s="168"/>
      <c r="L623" s="168"/>
      <c r="M623" s="166"/>
      <c r="N623" s="169"/>
      <c r="O623" s="167"/>
      <c r="P623" s="168"/>
      <c r="Q623" s="169"/>
      <c r="R623" s="168"/>
      <c r="S623" s="168"/>
      <c r="T623" s="168"/>
      <c r="U623" s="168"/>
      <c r="V623" s="168"/>
      <c r="W623" s="168"/>
      <c r="X623" s="168"/>
      <c r="Y623" s="168"/>
      <c r="Z623" s="168"/>
      <c r="AA623" s="168"/>
      <c r="AB623" s="168"/>
      <c r="AC623" s="168"/>
      <c r="AD623" s="168"/>
      <c r="AE623" s="168"/>
      <c r="AF623" s="168"/>
      <c r="AG623" s="168"/>
      <c r="AH623" s="168"/>
      <c r="AI623" s="168"/>
      <c r="AJ623" s="168"/>
      <c r="AK623" s="168"/>
      <c r="AL623" s="168"/>
      <c r="AM623" s="168"/>
      <c r="AN623" s="166"/>
      <c r="AO623" s="168"/>
      <c r="AP623" s="166"/>
      <c r="AQ623" s="168"/>
      <c r="AR623" s="168"/>
      <c r="AS623" s="168"/>
      <c r="AT623" s="168"/>
      <c r="AU623" s="168"/>
      <c r="AV623" s="168"/>
      <c r="AW623" s="168"/>
      <c r="AX623" s="168"/>
      <c r="AY623" s="168"/>
      <c r="AZ623" s="168"/>
      <c r="BA623" s="166"/>
      <c r="BB623" s="166"/>
      <c r="BC623" s="168"/>
      <c r="BD623" s="170"/>
      <c r="BE623" s="171"/>
      <c r="BF623" s="171"/>
      <c r="BG623" s="171"/>
      <c r="BH623" s="171"/>
      <c r="BI623" s="168"/>
      <c r="BJ623" s="168"/>
      <c r="BK623" s="168"/>
      <c r="BL623" s="168"/>
      <c r="BM623" s="168"/>
    </row>
    <row r="624">
      <c r="A624" s="163"/>
      <c r="B624" s="174"/>
      <c r="C624" s="165"/>
      <c r="D624" s="166"/>
      <c r="E624" s="166"/>
      <c r="F624" s="167"/>
      <c r="G624" s="167"/>
      <c r="H624" s="167"/>
      <c r="I624" s="163"/>
      <c r="J624" s="168"/>
      <c r="K624" s="168"/>
      <c r="L624" s="168"/>
      <c r="M624" s="166"/>
      <c r="N624" s="169"/>
      <c r="O624" s="167"/>
      <c r="P624" s="168"/>
      <c r="Q624" s="169"/>
      <c r="R624" s="168"/>
      <c r="S624" s="168"/>
      <c r="T624" s="168"/>
      <c r="U624" s="168"/>
      <c r="V624" s="168"/>
      <c r="W624" s="168"/>
      <c r="X624" s="168"/>
      <c r="Y624" s="168"/>
      <c r="Z624" s="168"/>
      <c r="AA624" s="168"/>
      <c r="AB624" s="168"/>
      <c r="AC624" s="168"/>
      <c r="AD624" s="168"/>
      <c r="AE624" s="168"/>
      <c r="AF624" s="168"/>
      <c r="AG624" s="168"/>
      <c r="AH624" s="168"/>
      <c r="AI624" s="168"/>
      <c r="AJ624" s="168"/>
      <c r="AK624" s="168"/>
      <c r="AL624" s="168"/>
      <c r="AM624" s="168"/>
      <c r="AN624" s="166"/>
      <c r="AO624" s="168"/>
      <c r="AP624" s="166"/>
      <c r="AQ624" s="168"/>
      <c r="AR624" s="168"/>
      <c r="AS624" s="168"/>
      <c r="AT624" s="168"/>
      <c r="AU624" s="168"/>
      <c r="AV624" s="168"/>
      <c r="AW624" s="168"/>
      <c r="AX624" s="168"/>
      <c r="AY624" s="168"/>
      <c r="AZ624" s="168"/>
      <c r="BA624" s="166"/>
      <c r="BB624" s="166"/>
      <c r="BC624" s="168"/>
      <c r="BD624" s="170"/>
      <c r="BE624" s="171"/>
      <c r="BF624" s="171"/>
      <c r="BG624" s="171"/>
      <c r="BH624" s="171"/>
      <c r="BI624" s="168"/>
      <c r="BJ624" s="168"/>
      <c r="BK624" s="168"/>
      <c r="BL624" s="168"/>
      <c r="BM624" s="168"/>
    </row>
    <row r="625">
      <c r="A625" s="163"/>
      <c r="B625" s="174"/>
      <c r="C625" s="165"/>
      <c r="D625" s="166"/>
      <c r="E625" s="166"/>
      <c r="F625" s="167"/>
      <c r="G625" s="167"/>
      <c r="H625" s="167"/>
      <c r="I625" s="163"/>
      <c r="J625" s="168"/>
      <c r="K625" s="168"/>
      <c r="L625" s="168"/>
      <c r="M625" s="166"/>
      <c r="N625" s="169"/>
      <c r="O625" s="167"/>
      <c r="P625" s="168"/>
      <c r="Q625" s="169"/>
      <c r="R625" s="168"/>
      <c r="S625" s="168"/>
      <c r="T625" s="168"/>
      <c r="U625" s="168"/>
      <c r="V625" s="168"/>
      <c r="W625" s="168"/>
      <c r="X625" s="168"/>
      <c r="Y625" s="168"/>
      <c r="Z625" s="168"/>
      <c r="AA625" s="168"/>
      <c r="AB625" s="168"/>
      <c r="AC625" s="168"/>
      <c r="AD625" s="168"/>
      <c r="AE625" s="168"/>
      <c r="AF625" s="168"/>
      <c r="AG625" s="168"/>
      <c r="AH625" s="168"/>
      <c r="AI625" s="168"/>
      <c r="AJ625" s="168"/>
      <c r="AK625" s="168"/>
      <c r="AL625" s="168"/>
      <c r="AM625" s="168"/>
      <c r="AN625" s="166"/>
      <c r="AO625" s="168"/>
      <c r="AP625" s="166"/>
      <c r="AQ625" s="168"/>
      <c r="AR625" s="168"/>
      <c r="AS625" s="168"/>
      <c r="AT625" s="168"/>
      <c r="AU625" s="168"/>
      <c r="AV625" s="168"/>
      <c r="AW625" s="168"/>
      <c r="AX625" s="168"/>
      <c r="AY625" s="168"/>
      <c r="AZ625" s="168"/>
      <c r="BA625" s="166"/>
      <c r="BB625" s="166"/>
      <c r="BC625" s="168"/>
      <c r="BD625" s="170"/>
      <c r="BE625" s="171"/>
      <c r="BF625" s="171"/>
      <c r="BG625" s="171"/>
      <c r="BH625" s="171"/>
      <c r="BI625" s="168"/>
      <c r="BJ625" s="168"/>
      <c r="BK625" s="168"/>
      <c r="BL625" s="168"/>
      <c r="BM625" s="168"/>
    </row>
    <row r="626">
      <c r="A626" s="163"/>
      <c r="B626" s="174"/>
      <c r="C626" s="165"/>
      <c r="D626" s="166"/>
      <c r="E626" s="166"/>
      <c r="F626" s="167"/>
      <c r="G626" s="167"/>
      <c r="H626" s="167"/>
      <c r="I626" s="163"/>
      <c r="J626" s="168"/>
      <c r="K626" s="168"/>
      <c r="L626" s="168"/>
      <c r="M626" s="166"/>
      <c r="N626" s="169"/>
      <c r="O626" s="167"/>
      <c r="P626" s="168"/>
      <c r="Q626" s="169"/>
      <c r="R626" s="168"/>
      <c r="S626" s="168"/>
      <c r="T626" s="168"/>
      <c r="U626" s="168"/>
      <c r="V626" s="168"/>
      <c r="W626" s="168"/>
      <c r="X626" s="168"/>
      <c r="Y626" s="168"/>
      <c r="Z626" s="168"/>
      <c r="AA626" s="168"/>
      <c r="AB626" s="168"/>
      <c r="AC626" s="168"/>
      <c r="AD626" s="168"/>
      <c r="AE626" s="168"/>
      <c r="AF626" s="168"/>
      <c r="AG626" s="168"/>
      <c r="AH626" s="168"/>
      <c r="AI626" s="168"/>
      <c r="AJ626" s="168"/>
      <c r="AK626" s="168"/>
      <c r="AL626" s="168"/>
      <c r="AM626" s="168"/>
      <c r="AN626" s="166"/>
      <c r="AO626" s="168"/>
      <c r="AP626" s="166"/>
      <c r="AQ626" s="168"/>
      <c r="AR626" s="168"/>
      <c r="AS626" s="168"/>
      <c r="AT626" s="168"/>
      <c r="AU626" s="168"/>
      <c r="AV626" s="168"/>
      <c r="AW626" s="168"/>
      <c r="AX626" s="168"/>
      <c r="AY626" s="168"/>
      <c r="AZ626" s="168"/>
      <c r="BA626" s="166"/>
      <c r="BB626" s="166"/>
      <c r="BC626" s="168"/>
      <c r="BD626" s="170"/>
      <c r="BE626" s="171"/>
      <c r="BF626" s="171"/>
      <c r="BG626" s="171"/>
      <c r="BH626" s="171"/>
      <c r="BI626" s="168"/>
      <c r="BJ626" s="168"/>
      <c r="BK626" s="168"/>
      <c r="BL626" s="168"/>
      <c r="BM626" s="168"/>
    </row>
    <row r="627">
      <c r="A627" s="163"/>
      <c r="B627" s="174"/>
      <c r="C627" s="165"/>
      <c r="D627" s="166"/>
      <c r="E627" s="166"/>
      <c r="F627" s="167"/>
      <c r="G627" s="167"/>
      <c r="H627" s="167"/>
      <c r="I627" s="163"/>
      <c r="J627" s="168"/>
      <c r="K627" s="168"/>
      <c r="L627" s="168"/>
      <c r="M627" s="166"/>
      <c r="N627" s="169"/>
      <c r="O627" s="167"/>
      <c r="P627" s="168"/>
      <c r="Q627" s="169"/>
      <c r="R627" s="168"/>
      <c r="S627" s="168"/>
      <c r="T627" s="168"/>
      <c r="U627" s="168"/>
      <c r="V627" s="168"/>
      <c r="W627" s="168"/>
      <c r="X627" s="168"/>
      <c r="Y627" s="168"/>
      <c r="Z627" s="168"/>
      <c r="AA627" s="168"/>
      <c r="AB627" s="168"/>
      <c r="AC627" s="168"/>
      <c r="AD627" s="168"/>
      <c r="AE627" s="168"/>
      <c r="AF627" s="168"/>
      <c r="AG627" s="168"/>
      <c r="AH627" s="168"/>
      <c r="AI627" s="168"/>
      <c r="AJ627" s="168"/>
      <c r="AK627" s="168"/>
      <c r="AL627" s="168"/>
      <c r="AM627" s="168"/>
      <c r="AN627" s="166"/>
      <c r="AO627" s="168"/>
      <c r="AP627" s="166"/>
      <c r="AQ627" s="168"/>
      <c r="AR627" s="168"/>
      <c r="AS627" s="168"/>
      <c r="AT627" s="168"/>
      <c r="AU627" s="168"/>
      <c r="AV627" s="168"/>
      <c r="AW627" s="168"/>
      <c r="AX627" s="168"/>
      <c r="AY627" s="168"/>
      <c r="AZ627" s="168"/>
      <c r="BA627" s="166"/>
      <c r="BB627" s="166"/>
      <c r="BC627" s="168"/>
      <c r="BD627" s="170"/>
      <c r="BE627" s="171"/>
      <c r="BF627" s="171"/>
      <c r="BG627" s="171"/>
      <c r="BH627" s="171"/>
      <c r="BI627" s="168"/>
      <c r="BJ627" s="168"/>
      <c r="BK627" s="168"/>
      <c r="BL627" s="168"/>
      <c r="BM627" s="168"/>
    </row>
    <row r="628">
      <c r="A628" s="163"/>
      <c r="B628" s="174"/>
      <c r="C628" s="165"/>
      <c r="D628" s="166"/>
      <c r="E628" s="166"/>
      <c r="F628" s="167"/>
      <c r="G628" s="167"/>
      <c r="H628" s="167"/>
      <c r="I628" s="163"/>
      <c r="J628" s="168"/>
      <c r="K628" s="168"/>
      <c r="L628" s="168"/>
      <c r="M628" s="166"/>
      <c r="N628" s="169"/>
      <c r="O628" s="167"/>
      <c r="P628" s="168"/>
      <c r="Q628" s="169"/>
      <c r="R628" s="168"/>
      <c r="S628" s="168"/>
      <c r="T628" s="168"/>
      <c r="U628" s="168"/>
      <c r="V628" s="168"/>
      <c r="W628" s="168"/>
      <c r="X628" s="168"/>
      <c r="Y628" s="168"/>
      <c r="Z628" s="168"/>
      <c r="AA628" s="168"/>
      <c r="AB628" s="168"/>
      <c r="AC628" s="168"/>
      <c r="AD628" s="168"/>
      <c r="AE628" s="168"/>
      <c r="AF628" s="168"/>
      <c r="AG628" s="168"/>
      <c r="AH628" s="168"/>
      <c r="AI628" s="168"/>
      <c r="AJ628" s="168"/>
      <c r="AK628" s="168"/>
      <c r="AL628" s="168"/>
      <c r="AM628" s="168"/>
      <c r="AN628" s="166"/>
      <c r="AO628" s="168"/>
      <c r="AP628" s="166"/>
      <c r="AQ628" s="168"/>
      <c r="AR628" s="168"/>
      <c r="AS628" s="168"/>
      <c r="AT628" s="168"/>
      <c r="AU628" s="168"/>
      <c r="AV628" s="168"/>
      <c r="AW628" s="168"/>
      <c r="AX628" s="168"/>
      <c r="AY628" s="168"/>
      <c r="AZ628" s="168"/>
      <c r="BA628" s="166"/>
      <c r="BB628" s="166"/>
      <c r="BC628" s="168"/>
      <c r="BD628" s="170"/>
      <c r="BE628" s="171"/>
      <c r="BF628" s="171"/>
      <c r="BG628" s="171"/>
      <c r="BH628" s="171"/>
      <c r="BI628" s="168"/>
      <c r="BJ628" s="168"/>
      <c r="BK628" s="168"/>
      <c r="BL628" s="168"/>
      <c r="BM628" s="168"/>
    </row>
    <row r="629">
      <c r="A629" s="163"/>
      <c r="B629" s="174"/>
      <c r="C629" s="165"/>
      <c r="D629" s="166"/>
      <c r="E629" s="166"/>
      <c r="F629" s="167"/>
      <c r="G629" s="167"/>
      <c r="H629" s="167"/>
      <c r="I629" s="163"/>
      <c r="J629" s="168"/>
      <c r="K629" s="168"/>
      <c r="L629" s="168"/>
      <c r="M629" s="166"/>
      <c r="N629" s="169"/>
      <c r="O629" s="167"/>
      <c r="P629" s="168"/>
      <c r="Q629" s="169"/>
      <c r="R629" s="168"/>
      <c r="S629" s="168"/>
      <c r="T629" s="168"/>
      <c r="U629" s="168"/>
      <c r="V629" s="168"/>
      <c r="W629" s="168"/>
      <c r="X629" s="168"/>
      <c r="Y629" s="168"/>
      <c r="Z629" s="168"/>
      <c r="AA629" s="168"/>
      <c r="AB629" s="168"/>
      <c r="AC629" s="168"/>
      <c r="AD629" s="168"/>
      <c r="AE629" s="168"/>
      <c r="AF629" s="168"/>
      <c r="AG629" s="168"/>
      <c r="AH629" s="168"/>
      <c r="AI629" s="168"/>
      <c r="AJ629" s="168"/>
      <c r="AK629" s="168"/>
      <c r="AL629" s="168"/>
      <c r="AM629" s="168"/>
      <c r="AN629" s="166"/>
      <c r="AO629" s="168"/>
      <c r="AP629" s="166"/>
      <c r="AQ629" s="168"/>
      <c r="AR629" s="168"/>
      <c r="AS629" s="168"/>
      <c r="AT629" s="168"/>
      <c r="AU629" s="168"/>
      <c r="AV629" s="168"/>
      <c r="AW629" s="168"/>
      <c r="AX629" s="168"/>
      <c r="AY629" s="168"/>
      <c r="AZ629" s="168"/>
      <c r="BA629" s="166"/>
      <c r="BB629" s="166"/>
      <c r="BC629" s="168"/>
      <c r="BD629" s="170"/>
      <c r="BE629" s="171"/>
      <c r="BF629" s="171"/>
      <c r="BG629" s="171"/>
      <c r="BH629" s="171"/>
      <c r="BI629" s="168"/>
      <c r="BJ629" s="168"/>
      <c r="BK629" s="168"/>
      <c r="BL629" s="168"/>
      <c r="BM629" s="168"/>
    </row>
    <row r="630">
      <c r="A630" s="163"/>
      <c r="B630" s="174"/>
      <c r="C630" s="165"/>
      <c r="D630" s="166"/>
      <c r="E630" s="166"/>
      <c r="F630" s="167"/>
      <c r="G630" s="167"/>
      <c r="H630" s="167"/>
      <c r="I630" s="163"/>
      <c r="J630" s="168"/>
      <c r="K630" s="168"/>
      <c r="L630" s="168"/>
      <c r="M630" s="166"/>
      <c r="N630" s="169"/>
      <c r="O630" s="167"/>
      <c r="P630" s="168"/>
      <c r="Q630" s="169"/>
      <c r="R630" s="168"/>
      <c r="S630" s="168"/>
      <c r="T630" s="168"/>
      <c r="U630" s="168"/>
      <c r="V630" s="168"/>
      <c r="W630" s="168"/>
      <c r="X630" s="168"/>
      <c r="Y630" s="168"/>
      <c r="Z630" s="168"/>
      <c r="AA630" s="168"/>
      <c r="AB630" s="168"/>
      <c r="AC630" s="168"/>
      <c r="AD630" s="168"/>
      <c r="AE630" s="168"/>
      <c r="AF630" s="168"/>
      <c r="AG630" s="168"/>
      <c r="AH630" s="168"/>
      <c r="AI630" s="168"/>
      <c r="AJ630" s="168"/>
      <c r="AK630" s="168"/>
      <c r="AL630" s="168"/>
      <c r="AM630" s="168"/>
      <c r="AN630" s="166"/>
      <c r="AO630" s="168"/>
      <c r="AP630" s="166"/>
      <c r="AQ630" s="168"/>
      <c r="AR630" s="168"/>
      <c r="AS630" s="168"/>
      <c r="AT630" s="168"/>
      <c r="AU630" s="168"/>
      <c r="AV630" s="168"/>
      <c r="AW630" s="168"/>
      <c r="AX630" s="168"/>
      <c r="AY630" s="168"/>
      <c r="AZ630" s="168"/>
      <c r="BA630" s="166"/>
      <c r="BB630" s="166"/>
      <c r="BC630" s="168"/>
      <c r="BD630" s="170"/>
      <c r="BE630" s="171"/>
      <c r="BF630" s="171"/>
      <c r="BG630" s="171"/>
      <c r="BH630" s="171"/>
      <c r="BI630" s="168"/>
      <c r="BJ630" s="168"/>
      <c r="BK630" s="168"/>
      <c r="BL630" s="168"/>
      <c r="BM630" s="168"/>
    </row>
    <row r="631">
      <c r="A631" s="163"/>
      <c r="B631" s="174"/>
      <c r="C631" s="165"/>
      <c r="D631" s="166"/>
      <c r="E631" s="166"/>
      <c r="F631" s="167"/>
      <c r="G631" s="167"/>
      <c r="H631" s="167"/>
      <c r="I631" s="163"/>
      <c r="J631" s="168"/>
      <c r="K631" s="168"/>
      <c r="L631" s="168"/>
      <c r="M631" s="166"/>
      <c r="N631" s="169"/>
      <c r="O631" s="167"/>
      <c r="P631" s="168"/>
      <c r="Q631" s="169"/>
      <c r="R631" s="168"/>
      <c r="S631" s="168"/>
      <c r="T631" s="168"/>
      <c r="U631" s="168"/>
      <c r="V631" s="168"/>
      <c r="W631" s="168"/>
      <c r="X631" s="168"/>
      <c r="Y631" s="168"/>
      <c r="Z631" s="168"/>
      <c r="AA631" s="168"/>
      <c r="AB631" s="168"/>
      <c r="AC631" s="168"/>
      <c r="AD631" s="168"/>
      <c r="AE631" s="168"/>
      <c r="AF631" s="168"/>
      <c r="AG631" s="168"/>
      <c r="AH631" s="168"/>
      <c r="AI631" s="168"/>
      <c r="AJ631" s="168"/>
      <c r="AK631" s="168"/>
      <c r="AL631" s="168"/>
      <c r="AM631" s="168"/>
      <c r="AN631" s="166"/>
      <c r="AO631" s="168"/>
      <c r="AP631" s="166"/>
      <c r="AQ631" s="168"/>
      <c r="AR631" s="168"/>
      <c r="AS631" s="168"/>
      <c r="AT631" s="168"/>
      <c r="AU631" s="168"/>
      <c r="AV631" s="168"/>
      <c r="AW631" s="168"/>
      <c r="AX631" s="168"/>
      <c r="AY631" s="168"/>
      <c r="AZ631" s="168"/>
      <c r="BA631" s="166"/>
      <c r="BB631" s="166"/>
      <c r="BC631" s="168"/>
      <c r="BD631" s="170"/>
      <c r="BE631" s="171"/>
      <c r="BF631" s="171"/>
      <c r="BG631" s="171"/>
      <c r="BH631" s="171"/>
      <c r="BI631" s="168"/>
      <c r="BJ631" s="168"/>
      <c r="BK631" s="168"/>
      <c r="BL631" s="168"/>
      <c r="BM631" s="168"/>
    </row>
    <row r="632">
      <c r="A632" s="163"/>
      <c r="B632" s="174"/>
      <c r="C632" s="165"/>
      <c r="D632" s="166"/>
      <c r="E632" s="166"/>
      <c r="F632" s="167"/>
      <c r="G632" s="167"/>
      <c r="H632" s="167"/>
      <c r="I632" s="163"/>
      <c r="J632" s="168"/>
      <c r="K632" s="168"/>
      <c r="L632" s="168"/>
      <c r="M632" s="166"/>
      <c r="N632" s="169"/>
      <c r="O632" s="167"/>
      <c r="P632" s="168"/>
      <c r="Q632" s="169"/>
      <c r="R632" s="168"/>
      <c r="S632" s="168"/>
      <c r="T632" s="168"/>
      <c r="U632" s="168"/>
      <c r="V632" s="168"/>
      <c r="W632" s="168"/>
      <c r="X632" s="168"/>
      <c r="Y632" s="168"/>
      <c r="Z632" s="168"/>
      <c r="AA632" s="168"/>
      <c r="AB632" s="168"/>
      <c r="AC632" s="168"/>
      <c r="AD632" s="168"/>
      <c r="AE632" s="168"/>
      <c r="AF632" s="168"/>
      <c r="AG632" s="168"/>
      <c r="AH632" s="168"/>
      <c r="AI632" s="168"/>
      <c r="AJ632" s="168"/>
      <c r="AK632" s="168"/>
      <c r="AL632" s="168"/>
      <c r="AM632" s="168"/>
      <c r="AN632" s="166"/>
      <c r="AO632" s="168"/>
      <c r="AP632" s="166"/>
      <c r="AQ632" s="168"/>
      <c r="AR632" s="168"/>
      <c r="AS632" s="168"/>
      <c r="AT632" s="168"/>
      <c r="AU632" s="168"/>
      <c r="AV632" s="168"/>
      <c r="AW632" s="168"/>
      <c r="AX632" s="168"/>
      <c r="AY632" s="168"/>
      <c r="AZ632" s="168"/>
      <c r="BA632" s="166"/>
      <c r="BB632" s="166"/>
      <c r="BC632" s="168"/>
      <c r="BD632" s="170"/>
      <c r="BE632" s="171"/>
      <c r="BF632" s="171"/>
      <c r="BG632" s="171"/>
      <c r="BH632" s="171"/>
      <c r="BI632" s="168"/>
      <c r="BJ632" s="168"/>
      <c r="BK632" s="168"/>
      <c r="BL632" s="168"/>
      <c r="BM632" s="168"/>
    </row>
    <row r="633">
      <c r="A633" s="163"/>
      <c r="B633" s="174"/>
      <c r="C633" s="165"/>
      <c r="D633" s="166"/>
      <c r="E633" s="166"/>
      <c r="F633" s="167"/>
      <c r="G633" s="167"/>
      <c r="H633" s="167"/>
      <c r="I633" s="163"/>
      <c r="J633" s="168"/>
      <c r="K633" s="168"/>
      <c r="L633" s="168"/>
      <c r="M633" s="166"/>
      <c r="N633" s="169"/>
      <c r="O633" s="167"/>
      <c r="P633" s="168"/>
      <c r="Q633" s="169"/>
      <c r="R633" s="168"/>
      <c r="S633" s="168"/>
      <c r="T633" s="168"/>
      <c r="U633" s="168"/>
      <c r="V633" s="168"/>
      <c r="W633" s="168"/>
      <c r="X633" s="168"/>
      <c r="Y633" s="168"/>
      <c r="Z633" s="168"/>
      <c r="AA633" s="168"/>
      <c r="AB633" s="168"/>
      <c r="AC633" s="168"/>
      <c r="AD633" s="168"/>
      <c r="AE633" s="168"/>
      <c r="AF633" s="168"/>
      <c r="AG633" s="168"/>
      <c r="AH633" s="168"/>
      <c r="AI633" s="168"/>
      <c r="AJ633" s="168"/>
      <c r="AK633" s="168"/>
      <c r="AL633" s="168"/>
      <c r="AM633" s="168"/>
      <c r="AN633" s="166"/>
      <c r="AO633" s="168"/>
      <c r="AP633" s="166"/>
      <c r="AQ633" s="168"/>
      <c r="AR633" s="168"/>
      <c r="AS633" s="168"/>
      <c r="AT633" s="168"/>
      <c r="AU633" s="168"/>
      <c r="AV633" s="168"/>
      <c r="AW633" s="168"/>
      <c r="AX633" s="168"/>
      <c r="AY633" s="168"/>
      <c r="AZ633" s="168"/>
      <c r="BA633" s="166"/>
      <c r="BB633" s="166"/>
      <c r="BC633" s="168"/>
      <c r="BD633" s="170"/>
      <c r="BE633" s="171"/>
      <c r="BF633" s="171"/>
      <c r="BG633" s="171"/>
      <c r="BH633" s="171"/>
      <c r="BI633" s="168"/>
      <c r="BJ633" s="168"/>
      <c r="BK633" s="168"/>
      <c r="BL633" s="168"/>
      <c r="BM633" s="168"/>
    </row>
    <row r="634">
      <c r="A634" s="163"/>
      <c r="B634" s="174"/>
      <c r="C634" s="165"/>
      <c r="D634" s="166"/>
      <c r="E634" s="166"/>
      <c r="F634" s="167"/>
      <c r="G634" s="167"/>
      <c r="H634" s="167"/>
      <c r="I634" s="163"/>
      <c r="J634" s="168"/>
      <c r="K634" s="168"/>
      <c r="L634" s="168"/>
      <c r="M634" s="166"/>
      <c r="N634" s="169"/>
      <c r="O634" s="167"/>
      <c r="P634" s="168"/>
      <c r="Q634" s="169"/>
      <c r="R634" s="168"/>
      <c r="S634" s="168"/>
      <c r="T634" s="168"/>
      <c r="U634" s="168"/>
      <c r="V634" s="168"/>
      <c r="W634" s="168"/>
      <c r="X634" s="168"/>
      <c r="Y634" s="168"/>
      <c r="Z634" s="168"/>
      <c r="AA634" s="168"/>
      <c r="AB634" s="168"/>
      <c r="AC634" s="168"/>
      <c r="AD634" s="168"/>
      <c r="AE634" s="168"/>
      <c r="AF634" s="168"/>
      <c r="AG634" s="168"/>
      <c r="AH634" s="168"/>
      <c r="AI634" s="168"/>
      <c r="AJ634" s="168"/>
      <c r="AK634" s="168"/>
      <c r="AL634" s="168"/>
      <c r="AM634" s="168"/>
      <c r="AN634" s="166"/>
      <c r="AO634" s="168"/>
      <c r="AP634" s="166"/>
      <c r="AQ634" s="168"/>
      <c r="AR634" s="168"/>
      <c r="AS634" s="168"/>
      <c r="AT634" s="168"/>
      <c r="AU634" s="168"/>
      <c r="AV634" s="168"/>
      <c r="AW634" s="168"/>
      <c r="AX634" s="168"/>
      <c r="AY634" s="168"/>
      <c r="AZ634" s="168"/>
      <c r="BA634" s="166"/>
      <c r="BB634" s="166"/>
      <c r="BC634" s="168"/>
      <c r="BD634" s="170"/>
      <c r="BE634" s="171"/>
      <c r="BF634" s="171"/>
      <c r="BG634" s="171"/>
      <c r="BH634" s="171"/>
      <c r="BI634" s="168"/>
      <c r="BJ634" s="168"/>
      <c r="BK634" s="168"/>
      <c r="BL634" s="168"/>
      <c r="BM634" s="168"/>
    </row>
    <row r="635">
      <c r="A635" s="163"/>
      <c r="B635" s="174"/>
      <c r="C635" s="165"/>
      <c r="D635" s="166"/>
      <c r="E635" s="166"/>
      <c r="F635" s="167"/>
      <c r="G635" s="167"/>
      <c r="H635" s="167"/>
      <c r="I635" s="163"/>
      <c r="J635" s="168"/>
      <c r="K635" s="168"/>
      <c r="L635" s="168"/>
      <c r="M635" s="166"/>
      <c r="N635" s="169"/>
      <c r="O635" s="167"/>
      <c r="P635" s="168"/>
      <c r="Q635" s="169"/>
      <c r="R635" s="168"/>
      <c r="S635" s="168"/>
      <c r="T635" s="168"/>
      <c r="U635" s="168"/>
      <c r="V635" s="168"/>
      <c r="W635" s="168"/>
      <c r="X635" s="168"/>
      <c r="Y635" s="168"/>
      <c r="Z635" s="168"/>
      <c r="AA635" s="168"/>
      <c r="AB635" s="168"/>
      <c r="AC635" s="168"/>
      <c r="AD635" s="168"/>
      <c r="AE635" s="168"/>
      <c r="AF635" s="168"/>
      <c r="AG635" s="168"/>
      <c r="AH635" s="168"/>
      <c r="AI635" s="168"/>
      <c r="AJ635" s="168"/>
      <c r="AK635" s="168"/>
      <c r="AL635" s="168"/>
      <c r="AM635" s="168"/>
      <c r="AN635" s="166"/>
      <c r="AO635" s="168"/>
      <c r="AP635" s="166"/>
      <c r="AQ635" s="168"/>
      <c r="AR635" s="168"/>
      <c r="AS635" s="168"/>
      <c r="AT635" s="168"/>
      <c r="AU635" s="168"/>
      <c r="AV635" s="168"/>
      <c r="AW635" s="168"/>
      <c r="AX635" s="168"/>
      <c r="AY635" s="168"/>
      <c r="AZ635" s="168"/>
      <c r="BA635" s="166"/>
      <c r="BB635" s="166"/>
      <c r="BC635" s="168"/>
      <c r="BD635" s="170"/>
      <c r="BE635" s="171"/>
      <c r="BF635" s="171"/>
      <c r="BG635" s="171"/>
      <c r="BH635" s="171"/>
      <c r="BI635" s="168"/>
      <c r="BJ635" s="168"/>
      <c r="BK635" s="168"/>
      <c r="BL635" s="168"/>
      <c r="BM635" s="168"/>
    </row>
    <row r="636">
      <c r="A636" s="163"/>
      <c r="B636" s="174"/>
      <c r="C636" s="165"/>
      <c r="D636" s="166"/>
      <c r="E636" s="166"/>
      <c r="F636" s="167"/>
      <c r="G636" s="167"/>
      <c r="H636" s="167"/>
      <c r="I636" s="163"/>
      <c r="J636" s="168"/>
      <c r="K636" s="168"/>
      <c r="L636" s="168"/>
      <c r="M636" s="166"/>
      <c r="N636" s="169"/>
      <c r="O636" s="167"/>
      <c r="P636" s="168"/>
      <c r="Q636" s="169"/>
      <c r="R636" s="168"/>
      <c r="S636" s="168"/>
      <c r="T636" s="168"/>
      <c r="U636" s="168"/>
      <c r="V636" s="168"/>
      <c r="W636" s="168"/>
      <c r="X636" s="168"/>
      <c r="Y636" s="168"/>
      <c r="Z636" s="168"/>
      <c r="AA636" s="168"/>
      <c r="AB636" s="168"/>
      <c r="AC636" s="168"/>
      <c r="AD636" s="168"/>
      <c r="AE636" s="168"/>
      <c r="AF636" s="168"/>
      <c r="AG636" s="168"/>
      <c r="AH636" s="168"/>
      <c r="AI636" s="168"/>
      <c r="AJ636" s="168"/>
      <c r="AK636" s="168"/>
      <c r="AL636" s="168"/>
      <c r="AM636" s="168"/>
      <c r="AN636" s="166"/>
      <c r="AO636" s="168"/>
      <c r="AP636" s="166"/>
      <c r="AQ636" s="168"/>
      <c r="AR636" s="168"/>
      <c r="AS636" s="168"/>
      <c r="AT636" s="168"/>
      <c r="AU636" s="168"/>
      <c r="AV636" s="168"/>
      <c r="AW636" s="168"/>
      <c r="AX636" s="168"/>
      <c r="AY636" s="168"/>
      <c r="AZ636" s="168"/>
      <c r="BA636" s="166"/>
      <c r="BB636" s="166"/>
      <c r="BC636" s="168"/>
      <c r="BD636" s="170"/>
      <c r="BE636" s="171"/>
      <c r="BF636" s="171"/>
      <c r="BG636" s="171"/>
      <c r="BH636" s="171"/>
      <c r="BI636" s="168"/>
      <c r="BJ636" s="168"/>
      <c r="BK636" s="168"/>
      <c r="BL636" s="168"/>
      <c r="BM636" s="168"/>
    </row>
    <row r="637">
      <c r="A637" s="163"/>
      <c r="B637" s="174"/>
      <c r="C637" s="165"/>
      <c r="D637" s="166"/>
      <c r="E637" s="166"/>
      <c r="F637" s="167"/>
      <c r="G637" s="167"/>
      <c r="H637" s="167"/>
      <c r="I637" s="163"/>
      <c r="J637" s="168"/>
      <c r="K637" s="168"/>
      <c r="L637" s="168"/>
      <c r="M637" s="166"/>
      <c r="N637" s="169"/>
      <c r="O637" s="167"/>
      <c r="P637" s="168"/>
      <c r="Q637" s="169"/>
      <c r="R637" s="168"/>
      <c r="S637" s="168"/>
      <c r="T637" s="168"/>
      <c r="U637" s="168"/>
      <c r="V637" s="168"/>
      <c r="W637" s="168"/>
      <c r="X637" s="168"/>
      <c r="Y637" s="168"/>
      <c r="Z637" s="168"/>
      <c r="AA637" s="168"/>
      <c r="AB637" s="168"/>
      <c r="AC637" s="168"/>
      <c r="AD637" s="168"/>
      <c r="AE637" s="168"/>
      <c r="AF637" s="168"/>
      <c r="AG637" s="168"/>
      <c r="AH637" s="168"/>
      <c r="AI637" s="168"/>
      <c r="AJ637" s="168"/>
      <c r="AK637" s="168"/>
      <c r="AL637" s="168"/>
      <c r="AM637" s="168"/>
      <c r="AN637" s="166"/>
      <c r="AO637" s="168"/>
      <c r="AP637" s="166"/>
      <c r="AQ637" s="168"/>
      <c r="AR637" s="168"/>
      <c r="AS637" s="168"/>
      <c r="AT637" s="168"/>
      <c r="AU637" s="168"/>
      <c r="AV637" s="168"/>
      <c r="AW637" s="168"/>
      <c r="AX637" s="168"/>
      <c r="AY637" s="168"/>
      <c r="AZ637" s="168"/>
      <c r="BA637" s="166"/>
      <c r="BB637" s="166"/>
      <c r="BC637" s="168"/>
      <c r="BD637" s="170"/>
      <c r="BE637" s="171"/>
      <c r="BF637" s="171"/>
      <c r="BG637" s="171"/>
      <c r="BH637" s="171"/>
      <c r="BI637" s="168"/>
      <c r="BJ637" s="168"/>
      <c r="BK637" s="168"/>
      <c r="BL637" s="168"/>
      <c r="BM637" s="168"/>
    </row>
    <row r="638">
      <c r="A638" s="163"/>
      <c r="B638" s="174"/>
      <c r="C638" s="165"/>
      <c r="D638" s="166"/>
      <c r="E638" s="166"/>
      <c r="F638" s="167"/>
      <c r="G638" s="167"/>
      <c r="H638" s="167"/>
      <c r="I638" s="163"/>
      <c r="J638" s="168"/>
      <c r="K638" s="168"/>
      <c r="L638" s="168"/>
      <c r="M638" s="166"/>
      <c r="N638" s="169"/>
      <c r="O638" s="167"/>
      <c r="P638" s="168"/>
      <c r="Q638" s="169"/>
      <c r="R638" s="168"/>
      <c r="S638" s="168"/>
      <c r="T638" s="168"/>
      <c r="U638" s="168"/>
      <c r="V638" s="168"/>
      <c r="W638" s="168"/>
      <c r="X638" s="168"/>
      <c r="Y638" s="168"/>
      <c r="Z638" s="168"/>
      <c r="AA638" s="168"/>
      <c r="AB638" s="168"/>
      <c r="AC638" s="168"/>
      <c r="AD638" s="168"/>
      <c r="AE638" s="168"/>
      <c r="AF638" s="168"/>
      <c r="AG638" s="168"/>
      <c r="AH638" s="168"/>
      <c r="AI638" s="168"/>
      <c r="AJ638" s="168"/>
      <c r="AK638" s="168"/>
      <c r="AL638" s="168"/>
      <c r="AM638" s="168"/>
      <c r="AN638" s="166"/>
      <c r="AO638" s="168"/>
      <c r="AP638" s="166"/>
      <c r="AQ638" s="168"/>
      <c r="AR638" s="168"/>
      <c r="AS638" s="168"/>
      <c r="AT638" s="168"/>
      <c r="AU638" s="168"/>
      <c r="AV638" s="168"/>
      <c r="AW638" s="168"/>
      <c r="AX638" s="168"/>
      <c r="AY638" s="168"/>
      <c r="AZ638" s="168"/>
      <c r="BA638" s="166"/>
      <c r="BB638" s="166"/>
      <c r="BC638" s="168"/>
      <c r="BD638" s="170"/>
      <c r="BE638" s="171"/>
      <c r="BF638" s="171"/>
      <c r="BG638" s="171"/>
      <c r="BH638" s="171"/>
      <c r="BI638" s="168"/>
      <c r="BJ638" s="168"/>
      <c r="BK638" s="168"/>
      <c r="BL638" s="168"/>
      <c r="BM638" s="168"/>
    </row>
    <row r="639">
      <c r="A639" s="163"/>
      <c r="B639" s="174"/>
      <c r="C639" s="165"/>
      <c r="D639" s="166"/>
      <c r="E639" s="166"/>
      <c r="F639" s="167"/>
      <c r="G639" s="167"/>
      <c r="H639" s="167"/>
      <c r="I639" s="163"/>
      <c r="J639" s="168"/>
      <c r="K639" s="168"/>
      <c r="L639" s="168"/>
      <c r="M639" s="166"/>
      <c r="N639" s="169"/>
      <c r="O639" s="167"/>
      <c r="P639" s="168"/>
      <c r="Q639" s="169"/>
      <c r="R639" s="168"/>
      <c r="S639" s="168"/>
      <c r="T639" s="168"/>
      <c r="U639" s="168"/>
      <c r="V639" s="168"/>
      <c r="W639" s="168"/>
      <c r="X639" s="168"/>
      <c r="Y639" s="168"/>
      <c r="Z639" s="168"/>
      <c r="AA639" s="168"/>
      <c r="AB639" s="168"/>
      <c r="AC639" s="168"/>
      <c r="AD639" s="168"/>
      <c r="AE639" s="168"/>
      <c r="AF639" s="168"/>
      <c r="AG639" s="168"/>
      <c r="AH639" s="168"/>
      <c r="AI639" s="168"/>
      <c r="AJ639" s="168"/>
      <c r="AK639" s="168"/>
      <c r="AL639" s="168"/>
      <c r="AM639" s="168"/>
      <c r="AN639" s="166"/>
      <c r="AO639" s="168"/>
      <c r="AP639" s="166"/>
      <c r="AQ639" s="168"/>
      <c r="AR639" s="168"/>
      <c r="AS639" s="168"/>
      <c r="AT639" s="168"/>
      <c r="AU639" s="168"/>
      <c r="AV639" s="168"/>
      <c r="AW639" s="168"/>
      <c r="AX639" s="168"/>
      <c r="AY639" s="168"/>
      <c r="AZ639" s="168"/>
      <c r="BA639" s="166"/>
      <c r="BB639" s="166"/>
      <c r="BC639" s="168"/>
      <c r="BD639" s="170"/>
      <c r="BE639" s="171"/>
      <c r="BF639" s="171"/>
      <c r="BG639" s="171"/>
      <c r="BH639" s="171"/>
      <c r="BI639" s="168"/>
      <c r="BJ639" s="168"/>
      <c r="BK639" s="168"/>
      <c r="BL639" s="168"/>
      <c r="BM639" s="168"/>
    </row>
    <row r="640">
      <c r="A640" s="163"/>
      <c r="B640" s="174"/>
      <c r="C640" s="165"/>
      <c r="D640" s="166"/>
      <c r="E640" s="166"/>
      <c r="F640" s="167"/>
      <c r="G640" s="167"/>
      <c r="H640" s="167"/>
      <c r="I640" s="163"/>
      <c r="J640" s="168"/>
      <c r="K640" s="168"/>
      <c r="L640" s="168"/>
      <c r="M640" s="166"/>
      <c r="N640" s="169"/>
      <c r="O640" s="167"/>
      <c r="P640" s="168"/>
      <c r="Q640" s="169"/>
      <c r="R640" s="168"/>
      <c r="S640" s="168"/>
      <c r="T640" s="168"/>
      <c r="U640" s="168"/>
      <c r="V640" s="168"/>
      <c r="W640" s="168"/>
      <c r="X640" s="168"/>
      <c r="Y640" s="168"/>
      <c r="Z640" s="168"/>
      <c r="AA640" s="168"/>
      <c r="AB640" s="168"/>
      <c r="AC640" s="168"/>
      <c r="AD640" s="168"/>
      <c r="AE640" s="168"/>
      <c r="AF640" s="168"/>
      <c r="AG640" s="168"/>
      <c r="AH640" s="168"/>
      <c r="AI640" s="168"/>
      <c r="AJ640" s="168"/>
      <c r="AK640" s="168"/>
      <c r="AL640" s="168"/>
      <c r="AM640" s="168"/>
      <c r="AN640" s="166"/>
      <c r="AO640" s="168"/>
      <c r="AP640" s="166"/>
      <c r="AQ640" s="168"/>
      <c r="AR640" s="168"/>
      <c r="AS640" s="168"/>
      <c r="AT640" s="168"/>
      <c r="AU640" s="168"/>
      <c r="AV640" s="168"/>
      <c r="AW640" s="168"/>
      <c r="AX640" s="168"/>
      <c r="AY640" s="168"/>
      <c r="AZ640" s="168"/>
      <c r="BA640" s="166"/>
      <c r="BB640" s="166"/>
      <c r="BC640" s="168"/>
      <c r="BD640" s="170"/>
      <c r="BE640" s="171"/>
      <c r="BF640" s="171"/>
      <c r="BG640" s="171"/>
      <c r="BH640" s="171"/>
      <c r="BI640" s="168"/>
      <c r="BJ640" s="168"/>
      <c r="BK640" s="168"/>
      <c r="BL640" s="168"/>
      <c r="BM640" s="168"/>
    </row>
    <row r="641">
      <c r="A641" s="163"/>
      <c r="B641" s="174"/>
      <c r="C641" s="165"/>
      <c r="D641" s="166"/>
      <c r="E641" s="166"/>
      <c r="F641" s="167"/>
      <c r="G641" s="167"/>
      <c r="H641" s="167"/>
      <c r="I641" s="163"/>
      <c r="J641" s="168"/>
      <c r="K641" s="168"/>
      <c r="L641" s="168"/>
      <c r="M641" s="166"/>
      <c r="N641" s="169"/>
      <c r="O641" s="167"/>
      <c r="P641" s="168"/>
      <c r="Q641" s="169"/>
      <c r="R641" s="168"/>
      <c r="S641" s="168"/>
      <c r="T641" s="168"/>
      <c r="U641" s="168"/>
      <c r="V641" s="168"/>
      <c r="W641" s="168"/>
      <c r="X641" s="168"/>
      <c r="Y641" s="168"/>
      <c r="Z641" s="168"/>
      <c r="AA641" s="168"/>
      <c r="AB641" s="168"/>
      <c r="AC641" s="168"/>
      <c r="AD641" s="168"/>
      <c r="AE641" s="168"/>
      <c r="AF641" s="168"/>
      <c r="AG641" s="168"/>
      <c r="AH641" s="168"/>
      <c r="AI641" s="168"/>
      <c r="AJ641" s="168"/>
      <c r="AK641" s="168"/>
      <c r="AL641" s="168"/>
      <c r="AM641" s="168"/>
      <c r="AN641" s="166"/>
      <c r="AO641" s="168"/>
      <c r="AP641" s="166"/>
      <c r="AQ641" s="168"/>
      <c r="AR641" s="168"/>
      <c r="AS641" s="168"/>
      <c r="AT641" s="168"/>
      <c r="AU641" s="168"/>
      <c r="AV641" s="168"/>
      <c r="AW641" s="168"/>
      <c r="AX641" s="168"/>
      <c r="AY641" s="168"/>
      <c r="AZ641" s="168"/>
      <c r="BA641" s="166"/>
      <c r="BB641" s="166"/>
      <c r="BC641" s="168"/>
      <c r="BD641" s="170"/>
      <c r="BE641" s="171"/>
      <c r="BF641" s="171"/>
      <c r="BG641" s="171"/>
      <c r="BH641" s="171"/>
      <c r="BI641" s="168"/>
      <c r="BJ641" s="168"/>
      <c r="BK641" s="168"/>
      <c r="BL641" s="168"/>
      <c r="BM641" s="168"/>
    </row>
    <row r="642">
      <c r="A642" s="163"/>
      <c r="B642" s="174"/>
      <c r="C642" s="165"/>
      <c r="D642" s="166"/>
      <c r="E642" s="166"/>
      <c r="F642" s="167"/>
      <c r="G642" s="167"/>
      <c r="H642" s="167"/>
      <c r="I642" s="163"/>
      <c r="J642" s="168"/>
      <c r="K642" s="168"/>
      <c r="L642" s="168"/>
      <c r="M642" s="166"/>
      <c r="N642" s="169"/>
      <c r="O642" s="167"/>
      <c r="P642" s="168"/>
      <c r="Q642" s="169"/>
      <c r="R642" s="168"/>
      <c r="S642" s="168"/>
      <c r="T642" s="168"/>
      <c r="U642" s="168"/>
      <c r="V642" s="168"/>
      <c r="W642" s="168"/>
      <c r="X642" s="168"/>
      <c r="Y642" s="168"/>
      <c r="Z642" s="168"/>
      <c r="AA642" s="168"/>
      <c r="AB642" s="168"/>
      <c r="AC642" s="168"/>
      <c r="AD642" s="168"/>
      <c r="AE642" s="168"/>
      <c r="AF642" s="168"/>
      <c r="AG642" s="168"/>
      <c r="AH642" s="168"/>
      <c r="AI642" s="168"/>
      <c r="AJ642" s="168"/>
      <c r="AK642" s="168"/>
      <c r="AL642" s="168"/>
      <c r="AM642" s="168"/>
      <c r="AN642" s="166"/>
      <c r="AO642" s="168"/>
      <c r="AP642" s="166"/>
      <c r="AQ642" s="168"/>
      <c r="AR642" s="168"/>
      <c r="AS642" s="168"/>
      <c r="AT642" s="168"/>
      <c r="AU642" s="168"/>
      <c r="AV642" s="168"/>
      <c r="AW642" s="168"/>
      <c r="AX642" s="168"/>
      <c r="AY642" s="168"/>
      <c r="AZ642" s="168"/>
      <c r="BA642" s="166"/>
      <c r="BB642" s="166"/>
      <c r="BC642" s="168"/>
      <c r="BD642" s="170"/>
      <c r="BE642" s="171"/>
      <c r="BF642" s="171"/>
      <c r="BG642" s="171"/>
      <c r="BH642" s="171"/>
      <c r="BI642" s="168"/>
      <c r="BJ642" s="168"/>
      <c r="BK642" s="168"/>
      <c r="BL642" s="168"/>
      <c r="BM642" s="168"/>
    </row>
    <row r="643">
      <c r="A643" s="163"/>
      <c r="B643" s="174"/>
      <c r="C643" s="165"/>
      <c r="D643" s="166"/>
      <c r="E643" s="166"/>
      <c r="F643" s="167"/>
      <c r="G643" s="167"/>
      <c r="H643" s="167"/>
      <c r="I643" s="163"/>
      <c r="J643" s="168"/>
      <c r="K643" s="168"/>
      <c r="L643" s="168"/>
      <c r="M643" s="166"/>
      <c r="N643" s="169"/>
      <c r="O643" s="167"/>
      <c r="P643" s="168"/>
      <c r="Q643" s="169"/>
      <c r="R643" s="168"/>
      <c r="S643" s="168"/>
      <c r="T643" s="168"/>
      <c r="U643" s="168"/>
      <c r="V643" s="168"/>
      <c r="W643" s="168"/>
      <c r="X643" s="168"/>
      <c r="Y643" s="168"/>
      <c r="Z643" s="168"/>
      <c r="AA643" s="168"/>
      <c r="AB643" s="168"/>
      <c r="AC643" s="168"/>
      <c r="AD643" s="168"/>
      <c r="AE643" s="168"/>
      <c r="AF643" s="168"/>
      <c r="AG643" s="168"/>
      <c r="AH643" s="168"/>
      <c r="AI643" s="168"/>
      <c r="AJ643" s="168"/>
      <c r="AK643" s="168"/>
      <c r="AL643" s="168"/>
      <c r="AM643" s="168"/>
      <c r="AN643" s="166"/>
      <c r="AO643" s="168"/>
      <c r="AP643" s="166"/>
      <c r="AQ643" s="168"/>
      <c r="AR643" s="168"/>
      <c r="AS643" s="168"/>
      <c r="AT643" s="168"/>
      <c r="AU643" s="168"/>
      <c r="AV643" s="168"/>
      <c r="AW643" s="168"/>
      <c r="AX643" s="168"/>
      <c r="AY643" s="168"/>
      <c r="AZ643" s="168"/>
      <c r="BA643" s="166"/>
      <c r="BB643" s="166"/>
      <c r="BC643" s="168"/>
      <c r="BD643" s="170"/>
      <c r="BE643" s="171"/>
      <c r="BF643" s="171"/>
      <c r="BG643" s="171"/>
      <c r="BH643" s="171"/>
      <c r="BI643" s="168"/>
      <c r="BJ643" s="168"/>
      <c r="BK643" s="168"/>
      <c r="BL643" s="168"/>
      <c r="BM643" s="168"/>
    </row>
    <row r="644">
      <c r="A644" s="163"/>
      <c r="B644" s="174"/>
      <c r="C644" s="165"/>
      <c r="D644" s="166"/>
      <c r="E644" s="166"/>
      <c r="F644" s="167"/>
      <c r="G644" s="167"/>
      <c r="H644" s="167"/>
      <c r="I644" s="163"/>
      <c r="J644" s="168"/>
      <c r="K644" s="168"/>
      <c r="L644" s="168"/>
      <c r="M644" s="166"/>
      <c r="N644" s="169"/>
      <c r="O644" s="167"/>
      <c r="P644" s="168"/>
      <c r="Q644" s="169"/>
      <c r="R644" s="168"/>
      <c r="S644" s="168"/>
      <c r="T644" s="168"/>
      <c r="U644" s="168"/>
      <c r="V644" s="168"/>
      <c r="W644" s="168"/>
      <c r="X644" s="168"/>
      <c r="Y644" s="168"/>
      <c r="Z644" s="168"/>
      <c r="AA644" s="168"/>
      <c r="AB644" s="168"/>
      <c r="AC644" s="168"/>
      <c r="AD644" s="168"/>
      <c r="AE644" s="168"/>
      <c r="AF644" s="168"/>
      <c r="AG644" s="168"/>
      <c r="AH644" s="168"/>
      <c r="AI644" s="168"/>
      <c r="AJ644" s="168"/>
      <c r="AK644" s="168"/>
      <c r="AL644" s="168"/>
      <c r="AM644" s="168"/>
      <c r="AN644" s="166"/>
      <c r="AO644" s="168"/>
      <c r="AP644" s="166"/>
      <c r="AQ644" s="168"/>
      <c r="AR644" s="168"/>
      <c r="AS644" s="168"/>
      <c r="AT644" s="168"/>
      <c r="AU644" s="168"/>
      <c r="AV644" s="168"/>
      <c r="AW644" s="168"/>
      <c r="AX644" s="168"/>
      <c r="AY644" s="168"/>
      <c r="AZ644" s="168"/>
      <c r="BA644" s="166"/>
      <c r="BB644" s="166"/>
      <c r="BC644" s="168"/>
      <c r="BD644" s="170"/>
      <c r="BE644" s="171"/>
      <c r="BF644" s="171"/>
      <c r="BG644" s="171"/>
      <c r="BH644" s="171"/>
      <c r="BI644" s="168"/>
      <c r="BJ644" s="168"/>
      <c r="BK644" s="168"/>
      <c r="BL644" s="168"/>
      <c r="BM644" s="168"/>
    </row>
    <row r="645">
      <c r="A645" s="163"/>
      <c r="B645" s="174"/>
      <c r="C645" s="165"/>
      <c r="D645" s="166"/>
      <c r="E645" s="166"/>
      <c r="F645" s="167"/>
      <c r="G645" s="167"/>
      <c r="H645" s="167"/>
      <c r="I645" s="163"/>
      <c r="J645" s="168"/>
      <c r="K645" s="168"/>
      <c r="L645" s="168"/>
      <c r="M645" s="166"/>
      <c r="N645" s="169"/>
      <c r="O645" s="167"/>
      <c r="P645" s="168"/>
      <c r="Q645" s="169"/>
      <c r="R645" s="168"/>
      <c r="S645" s="168"/>
      <c r="T645" s="168"/>
      <c r="U645" s="168"/>
      <c r="V645" s="168"/>
      <c r="W645" s="168"/>
      <c r="X645" s="168"/>
      <c r="Y645" s="168"/>
      <c r="Z645" s="168"/>
      <c r="AA645" s="168"/>
      <c r="AB645" s="168"/>
      <c r="AC645" s="168"/>
      <c r="AD645" s="168"/>
      <c r="AE645" s="168"/>
      <c r="AF645" s="168"/>
      <c r="AG645" s="168"/>
      <c r="AH645" s="168"/>
      <c r="AI645" s="168"/>
      <c r="AJ645" s="168"/>
      <c r="AK645" s="168"/>
      <c r="AL645" s="168"/>
      <c r="AM645" s="168"/>
      <c r="AN645" s="166"/>
      <c r="AO645" s="168"/>
      <c r="AP645" s="166"/>
      <c r="AQ645" s="168"/>
      <c r="AR645" s="168"/>
      <c r="AS645" s="168"/>
      <c r="AT645" s="168"/>
      <c r="AU645" s="168"/>
      <c r="AV645" s="168"/>
      <c r="AW645" s="168"/>
      <c r="AX645" s="168"/>
      <c r="AY645" s="168"/>
      <c r="AZ645" s="168"/>
      <c r="BA645" s="166"/>
      <c r="BB645" s="166"/>
      <c r="BC645" s="168"/>
      <c r="BD645" s="170"/>
      <c r="BE645" s="171"/>
      <c r="BF645" s="171"/>
      <c r="BG645" s="171"/>
      <c r="BH645" s="171"/>
      <c r="BI645" s="168"/>
      <c r="BJ645" s="168"/>
      <c r="BK645" s="168"/>
      <c r="BL645" s="168"/>
      <c r="BM645" s="168"/>
    </row>
    <row r="646">
      <c r="A646" s="163"/>
      <c r="B646" s="174"/>
      <c r="C646" s="165"/>
      <c r="D646" s="166"/>
      <c r="E646" s="166"/>
      <c r="F646" s="167"/>
      <c r="G646" s="167"/>
      <c r="H646" s="167"/>
      <c r="I646" s="163"/>
      <c r="J646" s="168"/>
      <c r="K646" s="168"/>
      <c r="L646" s="168"/>
      <c r="M646" s="166"/>
      <c r="N646" s="169"/>
      <c r="O646" s="167"/>
      <c r="P646" s="168"/>
      <c r="Q646" s="169"/>
      <c r="R646" s="168"/>
      <c r="S646" s="168"/>
      <c r="T646" s="168"/>
      <c r="U646" s="168"/>
      <c r="V646" s="168"/>
      <c r="W646" s="168"/>
      <c r="X646" s="168"/>
      <c r="Y646" s="168"/>
      <c r="Z646" s="168"/>
      <c r="AA646" s="168"/>
      <c r="AB646" s="168"/>
      <c r="AC646" s="168"/>
      <c r="AD646" s="168"/>
      <c r="AE646" s="168"/>
      <c r="AF646" s="168"/>
      <c r="AG646" s="168"/>
      <c r="AH646" s="168"/>
      <c r="AI646" s="168"/>
      <c r="AJ646" s="168"/>
      <c r="AK646" s="168"/>
      <c r="AL646" s="168"/>
      <c r="AM646" s="168"/>
      <c r="AN646" s="166"/>
      <c r="AO646" s="168"/>
      <c r="AP646" s="166"/>
      <c r="AQ646" s="168"/>
      <c r="AR646" s="168"/>
      <c r="AS646" s="168"/>
      <c r="AT646" s="168"/>
      <c r="AU646" s="168"/>
      <c r="AV646" s="168"/>
      <c r="AW646" s="168"/>
      <c r="AX646" s="168"/>
      <c r="AY646" s="168"/>
      <c r="AZ646" s="168"/>
      <c r="BA646" s="166"/>
      <c r="BB646" s="166"/>
      <c r="BC646" s="168"/>
      <c r="BD646" s="170"/>
      <c r="BE646" s="171"/>
      <c r="BF646" s="171"/>
      <c r="BG646" s="171"/>
      <c r="BH646" s="171"/>
      <c r="BI646" s="168"/>
      <c r="BJ646" s="168"/>
      <c r="BK646" s="168"/>
      <c r="BL646" s="168"/>
      <c r="BM646" s="168"/>
    </row>
    <row r="647">
      <c r="A647" s="163"/>
      <c r="B647" s="174"/>
      <c r="C647" s="165"/>
      <c r="D647" s="166"/>
      <c r="E647" s="166"/>
      <c r="F647" s="167"/>
      <c r="G647" s="167"/>
      <c r="H647" s="167"/>
      <c r="I647" s="163"/>
      <c r="J647" s="168"/>
      <c r="K647" s="168"/>
      <c r="L647" s="168"/>
      <c r="M647" s="166"/>
      <c r="N647" s="169"/>
      <c r="O647" s="167"/>
      <c r="P647" s="168"/>
      <c r="Q647" s="169"/>
      <c r="R647" s="168"/>
      <c r="S647" s="168"/>
      <c r="T647" s="168"/>
      <c r="U647" s="168"/>
      <c r="V647" s="168"/>
      <c r="W647" s="168"/>
      <c r="X647" s="168"/>
      <c r="Y647" s="168"/>
      <c r="Z647" s="168"/>
      <c r="AA647" s="168"/>
      <c r="AB647" s="168"/>
      <c r="AC647" s="168"/>
      <c r="AD647" s="168"/>
      <c r="AE647" s="168"/>
      <c r="AF647" s="168"/>
      <c r="AG647" s="168"/>
      <c r="AH647" s="168"/>
      <c r="AI647" s="168"/>
      <c r="AJ647" s="168"/>
      <c r="AK647" s="168"/>
      <c r="AL647" s="168"/>
      <c r="AM647" s="168"/>
      <c r="AN647" s="166"/>
      <c r="AO647" s="168"/>
      <c r="AP647" s="166"/>
      <c r="AQ647" s="168"/>
      <c r="AR647" s="168"/>
      <c r="AS647" s="168"/>
      <c r="AT647" s="168"/>
      <c r="AU647" s="168"/>
      <c r="AV647" s="168"/>
      <c r="AW647" s="168"/>
      <c r="AX647" s="168"/>
      <c r="AY647" s="168"/>
      <c r="AZ647" s="168"/>
      <c r="BA647" s="166"/>
      <c r="BB647" s="166"/>
      <c r="BC647" s="168"/>
      <c r="BD647" s="170"/>
      <c r="BE647" s="171"/>
      <c r="BF647" s="171"/>
      <c r="BG647" s="171"/>
      <c r="BH647" s="171"/>
      <c r="BI647" s="168"/>
      <c r="BJ647" s="168"/>
      <c r="BK647" s="168"/>
      <c r="BL647" s="168"/>
      <c r="BM647" s="168"/>
    </row>
    <row r="648">
      <c r="A648" s="163"/>
      <c r="B648" s="174"/>
      <c r="C648" s="165"/>
      <c r="D648" s="166"/>
      <c r="E648" s="166"/>
      <c r="F648" s="167"/>
      <c r="G648" s="167"/>
      <c r="H648" s="167"/>
      <c r="I648" s="163"/>
      <c r="J648" s="168"/>
      <c r="K648" s="168"/>
      <c r="L648" s="168"/>
      <c r="M648" s="166"/>
      <c r="N648" s="169"/>
      <c r="O648" s="167"/>
      <c r="P648" s="168"/>
      <c r="Q648" s="169"/>
      <c r="R648" s="168"/>
      <c r="S648" s="168"/>
      <c r="T648" s="168"/>
      <c r="U648" s="168"/>
      <c r="V648" s="168"/>
      <c r="W648" s="168"/>
      <c r="X648" s="168"/>
      <c r="Y648" s="168"/>
      <c r="Z648" s="168"/>
      <c r="AA648" s="168"/>
      <c r="AB648" s="168"/>
      <c r="AC648" s="168"/>
      <c r="AD648" s="168"/>
      <c r="AE648" s="168"/>
      <c r="AF648" s="168"/>
      <c r="AG648" s="168"/>
      <c r="AH648" s="168"/>
      <c r="AI648" s="168"/>
      <c r="AJ648" s="168"/>
      <c r="AK648" s="168"/>
      <c r="AL648" s="168"/>
      <c r="AM648" s="168"/>
      <c r="AN648" s="166"/>
      <c r="AO648" s="168"/>
      <c r="AP648" s="166"/>
      <c r="AQ648" s="168"/>
      <c r="AR648" s="168"/>
      <c r="AS648" s="168"/>
      <c r="AT648" s="168"/>
      <c r="AU648" s="168"/>
      <c r="AV648" s="168"/>
      <c r="AW648" s="168"/>
      <c r="AX648" s="168"/>
      <c r="AY648" s="168"/>
      <c r="AZ648" s="168"/>
      <c r="BA648" s="166"/>
      <c r="BB648" s="166"/>
      <c r="BC648" s="168"/>
      <c r="BD648" s="170"/>
      <c r="BE648" s="171"/>
      <c r="BF648" s="171"/>
      <c r="BG648" s="171"/>
      <c r="BH648" s="171"/>
      <c r="BI648" s="168"/>
      <c r="BJ648" s="168"/>
      <c r="BK648" s="168"/>
      <c r="BL648" s="168"/>
      <c r="BM648" s="168"/>
    </row>
    <row r="649">
      <c r="A649" s="163"/>
      <c r="B649" s="174"/>
      <c r="C649" s="165"/>
      <c r="D649" s="166"/>
      <c r="E649" s="166"/>
      <c r="F649" s="167"/>
      <c r="G649" s="167"/>
      <c r="H649" s="167"/>
      <c r="I649" s="163"/>
      <c r="J649" s="168"/>
      <c r="K649" s="168"/>
      <c r="L649" s="168"/>
      <c r="M649" s="166"/>
      <c r="N649" s="169"/>
      <c r="O649" s="167"/>
      <c r="P649" s="168"/>
      <c r="Q649" s="169"/>
      <c r="R649" s="168"/>
      <c r="S649" s="168"/>
      <c r="T649" s="168"/>
      <c r="U649" s="168"/>
      <c r="V649" s="168"/>
      <c r="W649" s="168"/>
      <c r="X649" s="168"/>
      <c r="Y649" s="168"/>
      <c r="Z649" s="168"/>
      <c r="AA649" s="168"/>
      <c r="AB649" s="168"/>
      <c r="AC649" s="168"/>
      <c r="AD649" s="168"/>
      <c r="AE649" s="168"/>
      <c r="AF649" s="168"/>
      <c r="AG649" s="168"/>
      <c r="AH649" s="168"/>
      <c r="AI649" s="168"/>
      <c r="AJ649" s="168"/>
      <c r="AK649" s="168"/>
      <c r="AL649" s="168"/>
      <c r="AM649" s="168"/>
      <c r="AN649" s="166"/>
      <c r="AO649" s="168"/>
      <c r="AP649" s="166"/>
      <c r="AQ649" s="168"/>
      <c r="AR649" s="168"/>
      <c r="AS649" s="168"/>
      <c r="AT649" s="168"/>
      <c r="AU649" s="168"/>
      <c r="AV649" s="168"/>
      <c r="AW649" s="168"/>
      <c r="AX649" s="168"/>
      <c r="AY649" s="168"/>
      <c r="AZ649" s="168"/>
      <c r="BA649" s="166"/>
      <c r="BB649" s="166"/>
      <c r="BC649" s="168"/>
      <c r="BD649" s="170"/>
      <c r="BE649" s="171"/>
      <c r="BF649" s="171"/>
      <c r="BG649" s="171"/>
      <c r="BH649" s="171"/>
      <c r="BI649" s="168"/>
      <c r="BJ649" s="168"/>
      <c r="BK649" s="168"/>
      <c r="BL649" s="168"/>
      <c r="BM649" s="168"/>
    </row>
    <row r="650">
      <c r="A650" s="163"/>
      <c r="B650" s="174"/>
      <c r="C650" s="165"/>
      <c r="D650" s="166"/>
      <c r="E650" s="166"/>
      <c r="F650" s="167"/>
      <c r="G650" s="167"/>
      <c r="H650" s="167"/>
      <c r="I650" s="163"/>
      <c r="J650" s="168"/>
      <c r="K650" s="168"/>
      <c r="L650" s="168"/>
      <c r="M650" s="166"/>
      <c r="N650" s="169"/>
      <c r="O650" s="167"/>
      <c r="P650" s="168"/>
      <c r="Q650" s="169"/>
      <c r="R650" s="168"/>
      <c r="S650" s="168"/>
      <c r="T650" s="168"/>
      <c r="U650" s="168"/>
      <c r="V650" s="168"/>
      <c r="W650" s="168"/>
      <c r="X650" s="168"/>
      <c r="Y650" s="168"/>
      <c r="Z650" s="168"/>
      <c r="AA650" s="168"/>
      <c r="AB650" s="168"/>
      <c r="AC650" s="168"/>
      <c r="AD650" s="168"/>
      <c r="AE650" s="168"/>
      <c r="AF650" s="168"/>
      <c r="AG650" s="168"/>
      <c r="AH650" s="168"/>
      <c r="AI650" s="168"/>
      <c r="AJ650" s="168"/>
      <c r="AK650" s="168"/>
      <c r="AL650" s="168"/>
      <c r="AM650" s="168"/>
      <c r="AN650" s="166"/>
      <c r="AO650" s="168"/>
      <c r="AP650" s="166"/>
      <c r="AQ650" s="168"/>
      <c r="AR650" s="168"/>
      <c r="AS650" s="168"/>
      <c r="AT650" s="168"/>
      <c r="AU650" s="168"/>
      <c r="AV650" s="168"/>
      <c r="AW650" s="168"/>
      <c r="AX650" s="168"/>
      <c r="AY650" s="168"/>
      <c r="AZ650" s="168"/>
      <c r="BA650" s="166"/>
      <c r="BB650" s="166"/>
      <c r="BC650" s="168"/>
      <c r="BD650" s="170"/>
      <c r="BE650" s="171"/>
      <c r="BF650" s="171"/>
      <c r="BG650" s="171"/>
      <c r="BH650" s="171"/>
      <c r="BI650" s="168"/>
      <c r="BJ650" s="168"/>
      <c r="BK650" s="168"/>
      <c r="BL650" s="168"/>
      <c r="BM650" s="168"/>
    </row>
    <row r="651">
      <c r="A651" s="163"/>
      <c r="B651" s="174"/>
      <c r="C651" s="165"/>
      <c r="D651" s="166"/>
      <c r="E651" s="166"/>
      <c r="F651" s="167"/>
      <c r="G651" s="167"/>
      <c r="H651" s="167"/>
      <c r="I651" s="163"/>
      <c r="J651" s="168"/>
      <c r="K651" s="168"/>
      <c r="L651" s="168"/>
      <c r="M651" s="166"/>
      <c r="N651" s="169"/>
      <c r="O651" s="167"/>
      <c r="P651" s="168"/>
      <c r="Q651" s="169"/>
      <c r="R651" s="168"/>
      <c r="S651" s="168"/>
      <c r="T651" s="168"/>
      <c r="U651" s="168"/>
      <c r="V651" s="168"/>
      <c r="W651" s="168"/>
      <c r="X651" s="168"/>
      <c r="Y651" s="168"/>
      <c r="Z651" s="168"/>
      <c r="AA651" s="168"/>
      <c r="AB651" s="168"/>
      <c r="AC651" s="168"/>
      <c r="AD651" s="168"/>
      <c r="AE651" s="168"/>
      <c r="AF651" s="168"/>
      <c r="AG651" s="168"/>
      <c r="AH651" s="168"/>
      <c r="AI651" s="168"/>
      <c r="AJ651" s="168"/>
      <c r="AK651" s="168"/>
      <c r="AL651" s="168"/>
      <c r="AM651" s="168"/>
      <c r="AN651" s="166"/>
      <c r="AO651" s="168"/>
      <c r="AP651" s="166"/>
      <c r="AQ651" s="168"/>
      <c r="AR651" s="168"/>
      <c r="AS651" s="168"/>
      <c r="AT651" s="168"/>
      <c r="AU651" s="168"/>
      <c r="AV651" s="168"/>
      <c r="AW651" s="168"/>
      <c r="AX651" s="168"/>
      <c r="AY651" s="168"/>
      <c r="AZ651" s="168"/>
      <c r="BA651" s="166"/>
      <c r="BB651" s="166"/>
      <c r="BC651" s="168"/>
      <c r="BD651" s="170"/>
      <c r="BE651" s="171"/>
      <c r="BF651" s="171"/>
      <c r="BG651" s="171"/>
      <c r="BH651" s="171"/>
      <c r="BI651" s="168"/>
      <c r="BJ651" s="168"/>
      <c r="BK651" s="168"/>
      <c r="BL651" s="168"/>
      <c r="BM651" s="168"/>
    </row>
    <row r="652">
      <c r="A652" s="163"/>
      <c r="B652" s="174"/>
      <c r="C652" s="165"/>
      <c r="D652" s="166"/>
      <c r="E652" s="166"/>
      <c r="F652" s="167"/>
      <c r="G652" s="167"/>
      <c r="H652" s="167"/>
      <c r="I652" s="163"/>
      <c r="J652" s="168"/>
      <c r="K652" s="168"/>
      <c r="L652" s="168"/>
      <c r="M652" s="166"/>
      <c r="N652" s="169"/>
      <c r="O652" s="167"/>
      <c r="P652" s="168"/>
      <c r="Q652" s="169"/>
      <c r="R652" s="168"/>
      <c r="S652" s="168"/>
      <c r="T652" s="168"/>
      <c r="U652" s="168"/>
      <c r="V652" s="168"/>
      <c r="W652" s="168"/>
      <c r="X652" s="168"/>
      <c r="Y652" s="168"/>
      <c r="Z652" s="168"/>
      <c r="AA652" s="168"/>
      <c r="AB652" s="168"/>
      <c r="AC652" s="168"/>
      <c r="AD652" s="168"/>
      <c r="AE652" s="168"/>
      <c r="AF652" s="168"/>
      <c r="AG652" s="168"/>
      <c r="AH652" s="168"/>
      <c r="AI652" s="168"/>
      <c r="AJ652" s="168"/>
      <c r="AK652" s="168"/>
      <c r="AL652" s="168"/>
      <c r="AM652" s="168"/>
      <c r="AN652" s="166"/>
      <c r="AO652" s="168"/>
      <c r="AP652" s="166"/>
      <c r="AQ652" s="168"/>
      <c r="AR652" s="168"/>
      <c r="AS652" s="168"/>
      <c r="AT652" s="168"/>
      <c r="AU652" s="168"/>
      <c r="AV652" s="168"/>
      <c r="AW652" s="168"/>
      <c r="AX652" s="168"/>
      <c r="AY652" s="168"/>
      <c r="AZ652" s="168"/>
      <c r="BA652" s="166"/>
      <c r="BB652" s="166"/>
      <c r="BC652" s="168"/>
      <c r="BD652" s="170"/>
      <c r="BE652" s="171"/>
      <c r="BF652" s="171"/>
      <c r="BG652" s="171"/>
      <c r="BH652" s="171"/>
      <c r="BI652" s="168"/>
      <c r="BJ652" s="168"/>
      <c r="BK652" s="168"/>
      <c r="BL652" s="168"/>
      <c r="BM652" s="168"/>
    </row>
    <row r="653">
      <c r="A653" s="163"/>
      <c r="B653" s="174"/>
      <c r="C653" s="165"/>
      <c r="D653" s="166"/>
      <c r="E653" s="166"/>
      <c r="F653" s="167"/>
      <c r="G653" s="167"/>
      <c r="H653" s="167"/>
      <c r="I653" s="163"/>
      <c r="J653" s="168"/>
      <c r="K653" s="168"/>
      <c r="L653" s="168"/>
      <c r="M653" s="166"/>
      <c r="N653" s="169"/>
      <c r="O653" s="167"/>
      <c r="P653" s="168"/>
      <c r="Q653" s="169"/>
      <c r="R653" s="168"/>
      <c r="S653" s="168"/>
      <c r="T653" s="168"/>
      <c r="U653" s="168"/>
      <c r="V653" s="168"/>
      <c r="W653" s="168"/>
      <c r="X653" s="168"/>
      <c r="Y653" s="168"/>
      <c r="Z653" s="168"/>
      <c r="AA653" s="168"/>
      <c r="AB653" s="168"/>
      <c r="AC653" s="168"/>
      <c r="AD653" s="168"/>
      <c r="AE653" s="168"/>
      <c r="AF653" s="168"/>
      <c r="AG653" s="168"/>
      <c r="AH653" s="168"/>
      <c r="AI653" s="168"/>
      <c r="AJ653" s="168"/>
      <c r="AK653" s="168"/>
      <c r="AL653" s="168"/>
      <c r="AM653" s="168"/>
      <c r="AN653" s="166"/>
      <c r="AO653" s="168"/>
      <c r="AP653" s="166"/>
      <c r="AQ653" s="168"/>
      <c r="AR653" s="168"/>
      <c r="AS653" s="168"/>
      <c r="AT653" s="168"/>
      <c r="AU653" s="168"/>
      <c r="AV653" s="168"/>
      <c r="AW653" s="168"/>
      <c r="AX653" s="168"/>
      <c r="AY653" s="168"/>
      <c r="AZ653" s="168"/>
      <c r="BA653" s="166"/>
      <c r="BB653" s="166"/>
      <c r="BC653" s="168"/>
      <c r="BD653" s="170"/>
      <c r="BE653" s="171"/>
      <c r="BF653" s="171"/>
      <c r="BG653" s="171"/>
      <c r="BH653" s="171"/>
      <c r="BI653" s="168"/>
      <c r="BJ653" s="168"/>
      <c r="BK653" s="168"/>
      <c r="BL653" s="168"/>
      <c r="BM653" s="168"/>
    </row>
    <row r="654">
      <c r="A654" s="163"/>
      <c r="B654" s="174"/>
      <c r="C654" s="165"/>
      <c r="D654" s="166"/>
      <c r="E654" s="166"/>
      <c r="F654" s="167"/>
      <c r="G654" s="167"/>
      <c r="H654" s="167"/>
      <c r="I654" s="163"/>
      <c r="J654" s="168"/>
      <c r="K654" s="168"/>
      <c r="L654" s="168"/>
      <c r="M654" s="166"/>
      <c r="N654" s="169"/>
      <c r="O654" s="167"/>
      <c r="P654" s="168"/>
      <c r="Q654" s="169"/>
      <c r="R654" s="168"/>
      <c r="S654" s="168"/>
      <c r="T654" s="168"/>
      <c r="U654" s="168"/>
      <c r="V654" s="168"/>
      <c r="W654" s="168"/>
      <c r="X654" s="168"/>
      <c r="Y654" s="168"/>
      <c r="Z654" s="168"/>
      <c r="AA654" s="168"/>
      <c r="AB654" s="168"/>
      <c r="AC654" s="168"/>
      <c r="AD654" s="168"/>
      <c r="AE654" s="168"/>
      <c r="AF654" s="168"/>
      <c r="AG654" s="168"/>
      <c r="AH654" s="168"/>
      <c r="AI654" s="168"/>
      <c r="AJ654" s="168"/>
      <c r="AK654" s="168"/>
      <c r="AL654" s="168"/>
      <c r="AM654" s="168"/>
      <c r="AN654" s="166"/>
      <c r="AO654" s="168"/>
      <c r="AP654" s="166"/>
      <c r="AQ654" s="168"/>
      <c r="AR654" s="168"/>
      <c r="AS654" s="168"/>
      <c r="AT654" s="168"/>
      <c r="AU654" s="168"/>
      <c r="AV654" s="168"/>
      <c r="AW654" s="168"/>
      <c r="AX654" s="168"/>
      <c r="AY654" s="168"/>
      <c r="AZ654" s="168"/>
      <c r="BA654" s="166"/>
      <c r="BB654" s="166"/>
      <c r="BC654" s="168"/>
      <c r="BD654" s="170"/>
      <c r="BE654" s="171"/>
      <c r="BF654" s="171"/>
      <c r="BG654" s="171"/>
      <c r="BH654" s="171"/>
      <c r="BI654" s="168"/>
      <c r="BJ654" s="168"/>
      <c r="BK654" s="168"/>
      <c r="BL654" s="168"/>
      <c r="BM654" s="168"/>
    </row>
    <row r="655">
      <c r="A655" s="163"/>
      <c r="B655" s="174"/>
      <c r="C655" s="165"/>
      <c r="D655" s="166"/>
      <c r="E655" s="166"/>
      <c r="F655" s="167"/>
      <c r="G655" s="167"/>
      <c r="H655" s="167"/>
      <c r="I655" s="163"/>
      <c r="J655" s="168"/>
      <c r="K655" s="168"/>
      <c r="L655" s="168"/>
      <c r="M655" s="166"/>
      <c r="N655" s="169"/>
      <c r="O655" s="167"/>
      <c r="P655" s="168"/>
      <c r="Q655" s="169"/>
      <c r="R655" s="168"/>
      <c r="S655" s="168"/>
      <c r="T655" s="168"/>
      <c r="U655" s="168"/>
      <c r="V655" s="168"/>
      <c r="W655" s="168"/>
      <c r="X655" s="168"/>
      <c r="Y655" s="168"/>
      <c r="Z655" s="168"/>
      <c r="AA655" s="168"/>
      <c r="AB655" s="168"/>
      <c r="AC655" s="168"/>
      <c r="AD655" s="168"/>
      <c r="AE655" s="168"/>
      <c r="AF655" s="168"/>
      <c r="AG655" s="168"/>
      <c r="AH655" s="168"/>
      <c r="AI655" s="168"/>
      <c r="AJ655" s="168"/>
      <c r="AK655" s="168"/>
      <c r="AL655" s="168"/>
      <c r="AM655" s="168"/>
      <c r="AN655" s="166"/>
      <c r="AO655" s="168"/>
      <c r="AP655" s="166"/>
      <c r="AQ655" s="168"/>
      <c r="AR655" s="168"/>
      <c r="AS655" s="168"/>
      <c r="AT655" s="168"/>
      <c r="AU655" s="168"/>
      <c r="AV655" s="168"/>
      <c r="AW655" s="168"/>
      <c r="AX655" s="168"/>
      <c r="AY655" s="168"/>
      <c r="AZ655" s="168"/>
      <c r="BA655" s="166"/>
      <c r="BB655" s="166"/>
      <c r="BC655" s="168"/>
      <c r="BD655" s="170"/>
      <c r="BE655" s="171"/>
      <c r="BF655" s="171"/>
      <c r="BG655" s="171"/>
      <c r="BH655" s="171"/>
      <c r="BI655" s="168"/>
      <c r="BJ655" s="168"/>
      <c r="BK655" s="168"/>
      <c r="BL655" s="168"/>
      <c r="BM655" s="168"/>
    </row>
    <row r="656">
      <c r="A656" s="163"/>
      <c r="B656" s="174"/>
      <c r="C656" s="165"/>
      <c r="D656" s="166"/>
      <c r="E656" s="166"/>
      <c r="F656" s="167"/>
      <c r="G656" s="167"/>
      <c r="H656" s="167"/>
      <c r="I656" s="163"/>
      <c r="J656" s="168"/>
      <c r="K656" s="168"/>
      <c r="L656" s="168"/>
      <c r="M656" s="166"/>
      <c r="N656" s="169"/>
      <c r="O656" s="167"/>
      <c r="P656" s="168"/>
      <c r="Q656" s="169"/>
      <c r="R656" s="168"/>
      <c r="S656" s="168"/>
      <c r="T656" s="168"/>
      <c r="U656" s="168"/>
      <c r="V656" s="168"/>
      <c r="W656" s="168"/>
      <c r="X656" s="168"/>
      <c r="Y656" s="168"/>
      <c r="Z656" s="168"/>
      <c r="AA656" s="168"/>
      <c r="AB656" s="168"/>
      <c r="AC656" s="168"/>
      <c r="AD656" s="168"/>
      <c r="AE656" s="168"/>
      <c r="AF656" s="168"/>
      <c r="AG656" s="168"/>
      <c r="AH656" s="168"/>
      <c r="AI656" s="168"/>
      <c r="AJ656" s="168"/>
      <c r="AK656" s="168"/>
      <c r="AL656" s="168"/>
      <c r="AM656" s="168"/>
      <c r="AN656" s="166"/>
      <c r="AO656" s="168"/>
      <c r="AP656" s="166"/>
      <c r="AQ656" s="168"/>
      <c r="AR656" s="168"/>
      <c r="AS656" s="168"/>
      <c r="AT656" s="168"/>
      <c r="AU656" s="168"/>
      <c r="AV656" s="168"/>
      <c r="AW656" s="168"/>
      <c r="AX656" s="168"/>
      <c r="AY656" s="168"/>
      <c r="AZ656" s="168"/>
      <c r="BA656" s="166"/>
      <c r="BB656" s="166"/>
      <c r="BC656" s="168"/>
      <c r="BD656" s="170"/>
      <c r="BE656" s="171"/>
      <c r="BF656" s="171"/>
      <c r="BG656" s="171"/>
      <c r="BH656" s="171"/>
      <c r="BI656" s="168"/>
      <c r="BJ656" s="168"/>
      <c r="BK656" s="168"/>
      <c r="BL656" s="168"/>
      <c r="BM656" s="168"/>
    </row>
    <row r="657">
      <c r="A657" s="163"/>
      <c r="B657" s="174"/>
      <c r="C657" s="165"/>
      <c r="D657" s="166"/>
      <c r="E657" s="166"/>
      <c r="F657" s="167"/>
      <c r="G657" s="167"/>
      <c r="H657" s="167"/>
      <c r="I657" s="163"/>
      <c r="J657" s="168"/>
      <c r="K657" s="168"/>
      <c r="L657" s="168"/>
      <c r="M657" s="166"/>
      <c r="N657" s="169"/>
      <c r="O657" s="167"/>
      <c r="P657" s="168"/>
      <c r="Q657" s="169"/>
      <c r="R657" s="168"/>
      <c r="S657" s="168"/>
      <c r="T657" s="168"/>
      <c r="U657" s="168"/>
      <c r="V657" s="168"/>
      <c r="W657" s="168"/>
      <c r="X657" s="168"/>
      <c r="Y657" s="168"/>
      <c r="Z657" s="168"/>
      <c r="AA657" s="168"/>
      <c r="AB657" s="168"/>
      <c r="AC657" s="168"/>
      <c r="AD657" s="168"/>
      <c r="AE657" s="168"/>
      <c r="AF657" s="168"/>
      <c r="AG657" s="168"/>
      <c r="AH657" s="168"/>
      <c r="AI657" s="168"/>
      <c r="AJ657" s="168"/>
      <c r="AK657" s="168"/>
      <c r="AL657" s="168"/>
      <c r="AM657" s="168"/>
      <c r="AN657" s="166"/>
      <c r="AO657" s="168"/>
      <c r="AP657" s="166"/>
      <c r="AQ657" s="168"/>
      <c r="AR657" s="168"/>
      <c r="AS657" s="168"/>
      <c r="AT657" s="168"/>
      <c r="AU657" s="168"/>
      <c r="AV657" s="168"/>
      <c r="AW657" s="168"/>
      <c r="AX657" s="168"/>
      <c r="AY657" s="168"/>
      <c r="AZ657" s="168"/>
      <c r="BA657" s="166"/>
      <c r="BB657" s="166"/>
      <c r="BC657" s="168"/>
      <c r="BD657" s="170"/>
      <c r="BE657" s="171"/>
      <c r="BF657" s="171"/>
      <c r="BG657" s="171"/>
      <c r="BH657" s="171"/>
      <c r="BI657" s="168"/>
      <c r="BJ657" s="168"/>
      <c r="BK657" s="168"/>
      <c r="BL657" s="168"/>
      <c r="BM657" s="168"/>
    </row>
    <row r="658">
      <c r="A658" s="163"/>
      <c r="B658" s="174"/>
      <c r="C658" s="165"/>
      <c r="D658" s="166"/>
      <c r="E658" s="166"/>
      <c r="F658" s="167"/>
      <c r="G658" s="167"/>
      <c r="H658" s="167"/>
      <c r="I658" s="163"/>
      <c r="J658" s="168"/>
      <c r="K658" s="168"/>
      <c r="L658" s="168"/>
      <c r="M658" s="166"/>
      <c r="N658" s="169"/>
      <c r="O658" s="167"/>
      <c r="P658" s="168"/>
      <c r="Q658" s="169"/>
      <c r="R658" s="168"/>
      <c r="S658" s="168"/>
      <c r="T658" s="168"/>
      <c r="U658" s="168"/>
      <c r="V658" s="168"/>
      <c r="W658" s="168"/>
      <c r="X658" s="168"/>
      <c r="Y658" s="168"/>
      <c r="Z658" s="168"/>
      <c r="AA658" s="168"/>
      <c r="AB658" s="168"/>
      <c r="AC658" s="168"/>
      <c r="AD658" s="168"/>
      <c r="AE658" s="168"/>
      <c r="AF658" s="168"/>
      <c r="AG658" s="168"/>
      <c r="AH658" s="168"/>
      <c r="AI658" s="168"/>
      <c r="AJ658" s="168"/>
      <c r="AK658" s="168"/>
      <c r="AL658" s="168"/>
      <c r="AM658" s="168"/>
      <c r="AN658" s="166"/>
      <c r="AO658" s="168"/>
      <c r="AP658" s="166"/>
      <c r="AQ658" s="168"/>
      <c r="AR658" s="168"/>
      <c r="AS658" s="168"/>
      <c r="AT658" s="168"/>
      <c r="AU658" s="168"/>
      <c r="AV658" s="168"/>
      <c r="AW658" s="168"/>
      <c r="AX658" s="168"/>
      <c r="AY658" s="168"/>
      <c r="AZ658" s="168"/>
      <c r="BA658" s="166"/>
      <c r="BB658" s="166"/>
      <c r="BC658" s="168"/>
      <c r="BD658" s="170"/>
      <c r="BE658" s="171"/>
      <c r="BF658" s="171"/>
      <c r="BG658" s="171"/>
      <c r="BH658" s="171"/>
      <c r="BI658" s="168"/>
      <c r="BJ658" s="168"/>
      <c r="BK658" s="168"/>
      <c r="BL658" s="168"/>
      <c r="BM658" s="168"/>
    </row>
    <row r="659">
      <c r="A659" s="163"/>
      <c r="B659" s="174"/>
      <c r="C659" s="165"/>
      <c r="D659" s="166"/>
      <c r="E659" s="166"/>
      <c r="F659" s="167"/>
      <c r="G659" s="167"/>
      <c r="H659" s="167"/>
      <c r="I659" s="163"/>
      <c r="J659" s="168"/>
      <c r="K659" s="168"/>
      <c r="L659" s="168"/>
      <c r="M659" s="166"/>
      <c r="N659" s="169"/>
      <c r="O659" s="167"/>
      <c r="P659" s="168"/>
      <c r="Q659" s="169"/>
      <c r="R659" s="168"/>
      <c r="S659" s="168"/>
      <c r="T659" s="168"/>
      <c r="U659" s="168"/>
      <c r="V659" s="168"/>
      <c r="W659" s="168"/>
      <c r="X659" s="168"/>
      <c r="Y659" s="168"/>
      <c r="Z659" s="168"/>
      <c r="AA659" s="168"/>
      <c r="AB659" s="168"/>
      <c r="AC659" s="168"/>
      <c r="AD659" s="168"/>
      <c r="AE659" s="168"/>
      <c r="AF659" s="168"/>
      <c r="AG659" s="168"/>
      <c r="AH659" s="168"/>
      <c r="AI659" s="168"/>
      <c r="AJ659" s="168"/>
      <c r="AK659" s="168"/>
      <c r="AL659" s="168"/>
      <c r="AM659" s="168"/>
      <c r="AN659" s="166"/>
      <c r="AO659" s="168"/>
      <c r="AP659" s="166"/>
      <c r="AQ659" s="168"/>
      <c r="AR659" s="168"/>
      <c r="AS659" s="168"/>
      <c r="AT659" s="168"/>
      <c r="AU659" s="168"/>
      <c r="AV659" s="168"/>
      <c r="AW659" s="168"/>
      <c r="AX659" s="168"/>
      <c r="AY659" s="168"/>
      <c r="AZ659" s="168"/>
      <c r="BA659" s="166"/>
      <c r="BB659" s="166"/>
      <c r="BC659" s="168"/>
      <c r="BD659" s="170"/>
      <c r="BE659" s="171"/>
      <c r="BF659" s="171"/>
      <c r="BG659" s="171"/>
      <c r="BH659" s="171"/>
      <c r="BI659" s="168"/>
      <c r="BJ659" s="168"/>
      <c r="BK659" s="168"/>
      <c r="BL659" s="168"/>
      <c r="BM659" s="168"/>
    </row>
    <row r="660">
      <c r="A660" s="163"/>
      <c r="B660" s="174"/>
      <c r="C660" s="165"/>
      <c r="D660" s="166"/>
      <c r="E660" s="166"/>
      <c r="F660" s="167"/>
      <c r="G660" s="167"/>
      <c r="H660" s="167"/>
      <c r="I660" s="163"/>
      <c r="J660" s="168"/>
      <c r="K660" s="168"/>
      <c r="L660" s="168"/>
      <c r="M660" s="166"/>
      <c r="N660" s="169"/>
      <c r="O660" s="167"/>
      <c r="P660" s="168"/>
      <c r="Q660" s="169"/>
      <c r="R660" s="168"/>
      <c r="S660" s="168"/>
      <c r="T660" s="168"/>
      <c r="U660" s="168"/>
      <c r="V660" s="168"/>
      <c r="W660" s="168"/>
      <c r="X660" s="168"/>
      <c r="Y660" s="168"/>
      <c r="Z660" s="168"/>
      <c r="AA660" s="168"/>
      <c r="AB660" s="168"/>
      <c r="AC660" s="168"/>
      <c r="AD660" s="168"/>
      <c r="AE660" s="168"/>
      <c r="AF660" s="168"/>
      <c r="AG660" s="168"/>
      <c r="AH660" s="168"/>
      <c r="AI660" s="168"/>
      <c r="AJ660" s="168"/>
      <c r="AK660" s="168"/>
      <c r="AL660" s="168"/>
      <c r="AM660" s="168"/>
      <c r="AN660" s="166"/>
      <c r="AO660" s="168"/>
      <c r="AP660" s="166"/>
      <c r="AQ660" s="168"/>
      <c r="AR660" s="168"/>
      <c r="AS660" s="168"/>
      <c r="AT660" s="168"/>
      <c r="AU660" s="168"/>
      <c r="AV660" s="168"/>
      <c r="AW660" s="168"/>
      <c r="AX660" s="168"/>
      <c r="AY660" s="168"/>
      <c r="AZ660" s="168"/>
      <c r="BA660" s="166"/>
      <c r="BB660" s="166"/>
      <c r="BC660" s="168"/>
      <c r="BD660" s="170"/>
      <c r="BE660" s="171"/>
      <c r="BF660" s="171"/>
      <c r="BG660" s="171"/>
      <c r="BH660" s="171"/>
      <c r="BI660" s="168"/>
      <c r="BJ660" s="168"/>
      <c r="BK660" s="168"/>
      <c r="BL660" s="168"/>
      <c r="BM660" s="168"/>
    </row>
    <row r="661">
      <c r="A661" s="163"/>
      <c r="B661" s="174"/>
      <c r="C661" s="165"/>
      <c r="D661" s="166"/>
      <c r="E661" s="166"/>
      <c r="F661" s="167"/>
      <c r="G661" s="167"/>
      <c r="H661" s="167"/>
      <c r="I661" s="163"/>
      <c r="J661" s="168"/>
      <c r="K661" s="168"/>
      <c r="L661" s="168"/>
      <c r="M661" s="166"/>
      <c r="N661" s="169"/>
      <c r="O661" s="167"/>
      <c r="P661" s="168"/>
      <c r="Q661" s="169"/>
      <c r="R661" s="168"/>
      <c r="S661" s="168"/>
      <c r="T661" s="168"/>
      <c r="U661" s="168"/>
      <c r="V661" s="168"/>
      <c r="W661" s="168"/>
      <c r="X661" s="168"/>
      <c r="Y661" s="168"/>
      <c r="Z661" s="168"/>
      <c r="AA661" s="168"/>
      <c r="AB661" s="168"/>
      <c r="AC661" s="168"/>
      <c r="AD661" s="168"/>
      <c r="AE661" s="168"/>
      <c r="AF661" s="168"/>
      <c r="AG661" s="168"/>
      <c r="AH661" s="168"/>
      <c r="AI661" s="168"/>
      <c r="AJ661" s="168"/>
      <c r="AK661" s="168"/>
      <c r="AL661" s="168"/>
      <c r="AM661" s="168"/>
      <c r="AN661" s="166"/>
      <c r="AO661" s="168"/>
      <c r="AP661" s="166"/>
      <c r="AQ661" s="168"/>
      <c r="AR661" s="168"/>
      <c r="AS661" s="168"/>
      <c r="AT661" s="168"/>
      <c r="AU661" s="168"/>
      <c r="AV661" s="168"/>
      <c r="AW661" s="168"/>
      <c r="AX661" s="168"/>
      <c r="AY661" s="168"/>
      <c r="AZ661" s="168"/>
      <c r="BA661" s="166"/>
      <c r="BB661" s="166"/>
      <c r="BC661" s="168"/>
      <c r="BD661" s="170"/>
      <c r="BE661" s="171"/>
      <c r="BF661" s="171"/>
      <c r="BG661" s="171"/>
      <c r="BH661" s="171"/>
      <c r="BI661" s="168"/>
      <c r="BJ661" s="168"/>
      <c r="BK661" s="168"/>
      <c r="BL661" s="168"/>
      <c r="BM661" s="168"/>
    </row>
    <row r="662">
      <c r="A662" s="163"/>
      <c r="B662" s="174"/>
      <c r="C662" s="165"/>
      <c r="D662" s="166"/>
      <c r="E662" s="166"/>
      <c r="F662" s="167"/>
      <c r="G662" s="167"/>
      <c r="H662" s="167"/>
      <c r="I662" s="163"/>
      <c r="J662" s="168"/>
      <c r="K662" s="168"/>
      <c r="L662" s="168"/>
      <c r="M662" s="166"/>
      <c r="N662" s="169"/>
      <c r="O662" s="167"/>
      <c r="P662" s="168"/>
      <c r="Q662" s="169"/>
      <c r="R662" s="168"/>
      <c r="S662" s="168"/>
      <c r="T662" s="168"/>
      <c r="U662" s="168"/>
      <c r="V662" s="168"/>
      <c r="W662" s="168"/>
      <c r="X662" s="168"/>
      <c r="Y662" s="168"/>
      <c r="Z662" s="168"/>
      <c r="AA662" s="168"/>
      <c r="AB662" s="168"/>
      <c r="AC662" s="168"/>
      <c r="AD662" s="168"/>
      <c r="AE662" s="168"/>
      <c r="AF662" s="168"/>
      <c r="AG662" s="168"/>
      <c r="AH662" s="168"/>
      <c r="AI662" s="168"/>
      <c r="AJ662" s="168"/>
      <c r="AK662" s="168"/>
      <c r="AL662" s="168"/>
      <c r="AM662" s="168"/>
      <c r="AN662" s="166"/>
      <c r="AO662" s="168"/>
      <c r="AP662" s="166"/>
      <c r="AQ662" s="168"/>
      <c r="AR662" s="168"/>
      <c r="AS662" s="168"/>
      <c r="AT662" s="168"/>
      <c r="AU662" s="168"/>
      <c r="AV662" s="168"/>
      <c r="AW662" s="168"/>
      <c r="AX662" s="168"/>
      <c r="AY662" s="168"/>
      <c r="AZ662" s="168"/>
      <c r="BA662" s="166"/>
      <c r="BB662" s="166"/>
      <c r="BC662" s="168"/>
      <c r="BD662" s="170"/>
      <c r="BE662" s="171"/>
      <c r="BF662" s="171"/>
      <c r="BG662" s="171"/>
      <c r="BH662" s="171"/>
      <c r="BI662" s="168"/>
      <c r="BJ662" s="168"/>
      <c r="BK662" s="168"/>
      <c r="BL662" s="168"/>
      <c r="BM662" s="168"/>
    </row>
    <row r="663">
      <c r="A663" s="163"/>
      <c r="B663" s="174"/>
      <c r="C663" s="165"/>
      <c r="D663" s="166"/>
      <c r="E663" s="166"/>
      <c r="F663" s="167"/>
      <c r="G663" s="167"/>
      <c r="H663" s="167"/>
      <c r="I663" s="163"/>
      <c r="J663" s="168"/>
      <c r="K663" s="168"/>
      <c r="L663" s="168"/>
      <c r="M663" s="166"/>
      <c r="N663" s="169"/>
      <c r="O663" s="167"/>
      <c r="P663" s="168"/>
      <c r="Q663" s="169"/>
      <c r="R663" s="168"/>
      <c r="S663" s="168"/>
      <c r="T663" s="168"/>
      <c r="U663" s="168"/>
      <c r="V663" s="168"/>
      <c r="W663" s="168"/>
      <c r="X663" s="168"/>
      <c r="Y663" s="168"/>
      <c r="Z663" s="168"/>
      <c r="AA663" s="168"/>
      <c r="AB663" s="168"/>
      <c r="AC663" s="168"/>
      <c r="AD663" s="168"/>
      <c r="AE663" s="168"/>
      <c r="AF663" s="168"/>
      <c r="AG663" s="168"/>
      <c r="AH663" s="168"/>
      <c r="AI663" s="168"/>
      <c r="AJ663" s="168"/>
      <c r="AK663" s="168"/>
      <c r="AL663" s="168"/>
      <c r="AM663" s="168"/>
      <c r="AN663" s="166"/>
      <c r="AO663" s="168"/>
      <c r="AP663" s="166"/>
      <c r="AQ663" s="168"/>
      <c r="AR663" s="168"/>
      <c r="AS663" s="168"/>
      <c r="AT663" s="168"/>
      <c r="AU663" s="168"/>
      <c r="AV663" s="168"/>
      <c r="AW663" s="168"/>
      <c r="AX663" s="168"/>
      <c r="AY663" s="168"/>
      <c r="AZ663" s="168"/>
      <c r="BA663" s="166"/>
      <c r="BB663" s="166"/>
      <c r="BC663" s="168"/>
      <c r="BD663" s="170"/>
      <c r="BE663" s="171"/>
      <c r="BF663" s="171"/>
      <c r="BG663" s="171"/>
      <c r="BH663" s="171"/>
      <c r="BI663" s="168"/>
      <c r="BJ663" s="168"/>
      <c r="BK663" s="168"/>
      <c r="BL663" s="168"/>
      <c r="BM663" s="168"/>
    </row>
    <row r="664">
      <c r="A664" s="163"/>
      <c r="B664" s="174"/>
      <c r="C664" s="165"/>
      <c r="D664" s="166"/>
      <c r="E664" s="166"/>
      <c r="F664" s="167"/>
      <c r="G664" s="167"/>
      <c r="H664" s="167"/>
      <c r="I664" s="163"/>
      <c r="J664" s="168"/>
      <c r="K664" s="168"/>
      <c r="L664" s="168"/>
      <c r="M664" s="166"/>
      <c r="N664" s="169"/>
      <c r="O664" s="167"/>
      <c r="P664" s="168"/>
      <c r="Q664" s="169"/>
      <c r="R664" s="168"/>
      <c r="S664" s="168"/>
      <c r="T664" s="168"/>
      <c r="U664" s="168"/>
      <c r="V664" s="168"/>
      <c r="W664" s="168"/>
      <c r="X664" s="168"/>
      <c r="Y664" s="168"/>
      <c r="Z664" s="168"/>
      <c r="AA664" s="168"/>
      <c r="AB664" s="168"/>
      <c r="AC664" s="168"/>
      <c r="AD664" s="168"/>
      <c r="AE664" s="168"/>
      <c r="AF664" s="168"/>
      <c r="AG664" s="168"/>
      <c r="AH664" s="168"/>
      <c r="AI664" s="168"/>
      <c r="AJ664" s="168"/>
      <c r="AK664" s="168"/>
      <c r="AL664" s="168"/>
      <c r="AM664" s="168"/>
      <c r="AN664" s="166"/>
      <c r="AO664" s="168"/>
      <c r="AP664" s="166"/>
      <c r="AQ664" s="168"/>
      <c r="AR664" s="168"/>
      <c r="AS664" s="168"/>
      <c r="AT664" s="168"/>
      <c r="AU664" s="168"/>
      <c r="AV664" s="168"/>
      <c r="AW664" s="168"/>
      <c r="AX664" s="168"/>
      <c r="AY664" s="168"/>
      <c r="AZ664" s="168"/>
      <c r="BA664" s="166"/>
      <c r="BB664" s="166"/>
      <c r="BC664" s="168"/>
      <c r="BD664" s="170"/>
      <c r="BE664" s="171"/>
      <c r="BF664" s="171"/>
      <c r="BG664" s="171"/>
      <c r="BH664" s="171"/>
      <c r="BI664" s="168"/>
      <c r="BJ664" s="168"/>
      <c r="BK664" s="168"/>
      <c r="BL664" s="168"/>
      <c r="BM664" s="168"/>
    </row>
    <row r="665">
      <c r="A665" s="163"/>
      <c r="B665" s="174"/>
      <c r="C665" s="165"/>
      <c r="D665" s="166"/>
      <c r="E665" s="166"/>
      <c r="F665" s="167"/>
      <c r="G665" s="167"/>
      <c r="H665" s="167"/>
      <c r="I665" s="163"/>
      <c r="J665" s="168"/>
      <c r="K665" s="168"/>
      <c r="L665" s="168"/>
      <c r="M665" s="166"/>
      <c r="N665" s="169"/>
      <c r="O665" s="167"/>
      <c r="P665" s="168"/>
      <c r="Q665" s="169"/>
      <c r="R665" s="168"/>
      <c r="S665" s="168"/>
      <c r="T665" s="168"/>
      <c r="U665" s="168"/>
      <c r="V665" s="168"/>
      <c r="W665" s="168"/>
      <c r="X665" s="168"/>
      <c r="Y665" s="168"/>
      <c r="Z665" s="168"/>
      <c r="AA665" s="168"/>
      <c r="AB665" s="168"/>
      <c r="AC665" s="168"/>
      <c r="AD665" s="168"/>
      <c r="AE665" s="168"/>
      <c r="AF665" s="168"/>
      <c r="AG665" s="168"/>
      <c r="AH665" s="168"/>
      <c r="AI665" s="168"/>
      <c r="AJ665" s="168"/>
      <c r="AK665" s="168"/>
      <c r="AL665" s="168"/>
      <c r="AM665" s="168"/>
      <c r="AN665" s="166"/>
      <c r="AO665" s="168"/>
      <c r="AP665" s="166"/>
      <c r="AQ665" s="168"/>
      <c r="AR665" s="168"/>
      <c r="AS665" s="168"/>
      <c r="AT665" s="168"/>
      <c r="AU665" s="168"/>
      <c r="AV665" s="168"/>
      <c r="AW665" s="168"/>
      <c r="AX665" s="168"/>
      <c r="AY665" s="168"/>
      <c r="AZ665" s="168"/>
      <c r="BA665" s="166"/>
      <c r="BB665" s="166"/>
      <c r="BC665" s="168"/>
      <c r="BD665" s="170"/>
      <c r="BE665" s="171"/>
      <c r="BF665" s="171"/>
      <c r="BG665" s="171"/>
      <c r="BH665" s="171"/>
      <c r="BI665" s="168"/>
      <c r="BJ665" s="168"/>
      <c r="BK665" s="168"/>
      <c r="BL665" s="168"/>
      <c r="BM665" s="168"/>
    </row>
    <row r="666">
      <c r="A666" s="163"/>
      <c r="B666" s="174"/>
      <c r="C666" s="165"/>
      <c r="D666" s="166"/>
      <c r="E666" s="166"/>
      <c r="F666" s="167"/>
      <c r="G666" s="167"/>
      <c r="H666" s="167"/>
      <c r="I666" s="163"/>
      <c r="J666" s="168"/>
      <c r="K666" s="168"/>
      <c r="L666" s="168"/>
      <c r="M666" s="166"/>
      <c r="N666" s="169"/>
      <c r="O666" s="167"/>
      <c r="P666" s="168"/>
      <c r="Q666" s="169"/>
      <c r="R666" s="168"/>
      <c r="S666" s="168"/>
      <c r="T666" s="168"/>
      <c r="U666" s="168"/>
      <c r="V666" s="168"/>
      <c r="W666" s="168"/>
      <c r="X666" s="168"/>
      <c r="Y666" s="168"/>
      <c r="Z666" s="168"/>
      <c r="AA666" s="168"/>
      <c r="AB666" s="168"/>
      <c r="AC666" s="168"/>
      <c r="AD666" s="168"/>
      <c r="AE666" s="168"/>
      <c r="AF666" s="168"/>
      <c r="AG666" s="168"/>
      <c r="AH666" s="168"/>
      <c r="AI666" s="168"/>
      <c r="AJ666" s="168"/>
      <c r="AK666" s="168"/>
      <c r="AL666" s="168"/>
      <c r="AM666" s="168"/>
      <c r="AN666" s="166"/>
      <c r="AO666" s="168"/>
      <c r="AP666" s="166"/>
      <c r="AQ666" s="168"/>
      <c r="AR666" s="168"/>
      <c r="AS666" s="168"/>
      <c r="AT666" s="168"/>
      <c r="AU666" s="168"/>
      <c r="AV666" s="168"/>
      <c r="AW666" s="168"/>
      <c r="AX666" s="168"/>
      <c r="AY666" s="168"/>
      <c r="AZ666" s="168"/>
      <c r="BA666" s="166"/>
      <c r="BB666" s="166"/>
      <c r="BC666" s="168"/>
      <c r="BD666" s="170"/>
      <c r="BE666" s="171"/>
      <c r="BF666" s="171"/>
      <c r="BG666" s="171"/>
      <c r="BH666" s="171"/>
      <c r="BI666" s="168"/>
      <c r="BJ666" s="168"/>
      <c r="BK666" s="168"/>
      <c r="BL666" s="168"/>
      <c r="BM666" s="168"/>
    </row>
    <row r="667">
      <c r="A667" s="163"/>
      <c r="B667" s="174"/>
      <c r="C667" s="165"/>
      <c r="D667" s="166"/>
      <c r="E667" s="166"/>
      <c r="F667" s="167"/>
      <c r="G667" s="167"/>
      <c r="H667" s="167"/>
      <c r="I667" s="163"/>
      <c r="J667" s="168"/>
      <c r="K667" s="168"/>
      <c r="L667" s="168"/>
      <c r="M667" s="166"/>
      <c r="N667" s="169"/>
      <c r="O667" s="167"/>
      <c r="P667" s="168"/>
      <c r="Q667" s="169"/>
      <c r="R667" s="168"/>
      <c r="S667" s="168"/>
      <c r="T667" s="168"/>
      <c r="U667" s="168"/>
      <c r="V667" s="168"/>
      <c r="W667" s="168"/>
      <c r="X667" s="168"/>
      <c r="Y667" s="168"/>
      <c r="Z667" s="168"/>
      <c r="AA667" s="168"/>
      <c r="AB667" s="168"/>
      <c r="AC667" s="168"/>
      <c r="AD667" s="168"/>
      <c r="AE667" s="168"/>
      <c r="AF667" s="168"/>
      <c r="AG667" s="168"/>
      <c r="AH667" s="168"/>
      <c r="AI667" s="168"/>
      <c r="AJ667" s="168"/>
      <c r="AK667" s="168"/>
      <c r="AL667" s="168"/>
      <c r="AM667" s="168"/>
      <c r="AN667" s="166"/>
      <c r="AO667" s="168"/>
      <c r="AP667" s="166"/>
      <c r="AQ667" s="168"/>
      <c r="AR667" s="168"/>
      <c r="AS667" s="168"/>
      <c r="AT667" s="168"/>
      <c r="AU667" s="168"/>
      <c r="AV667" s="168"/>
      <c r="AW667" s="168"/>
      <c r="AX667" s="168"/>
      <c r="AY667" s="168"/>
      <c r="AZ667" s="168"/>
      <c r="BA667" s="166"/>
      <c r="BB667" s="166"/>
      <c r="BC667" s="168"/>
      <c r="BD667" s="170"/>
      <c r="BE667" s="171"/>
      <c r="BF667" s="171"/>
      <c r="BG667" s="171"/>
      <c r="BH667" s="171"/>
      <c r="BI667" s="168"/>
      <c r="BJ667" s="168"/>
      <c r="BK667" s="168"/>
      <c r="BL667" s="168"/>
      <c r="BM667" s="168"/>
    </row>
    <row r="668">
      <c r="A668" s="163"/>
      <c r="B668" s="174"/>
      <c r="C668" s="165"/>
      <c r="D668" s="166"/>
      <c r="E668" s="166"/>
      <c r="F668" s="167"/>
      <c r="G668" s="167"/>
      <c r="H668" s="167"/>
      <c r="I668" s="163"/>
      <c r="J668" s="168"/>
      <c r="K668" s="168"/>
      <c r="L668" s="168"/>
      <c r="M668" s="166"/>
      <c r="N668" s="169"/>
      <c r="O668" s="167"/>
      <c r="P668" s="168"/>
      <c r="Q668" s="169"/>
      <c r="R668" s="168"/>
      <c r="S668" s="168"/>
      <c r="T668" s="168"/>
      <c r="U668" s="168"/>
      <c r="V668" s="168"/>
      <c r="W668" s="168"/>
      <c r="X668" s="168"/>
      <c r="Y668" s="168"/>
      <c r="Z668" s="168"/>
      <c r="AA668" s="168"/>
      <c r="AB668" s="168"/>
      <c r="AC668" s="168"/>
      <c r="AD668" s="168"/>
      <c r="AE668" s="168"/>
      <c r="AF668" s="168"/>
      <c r="AG668" s="168"/>
      <c r="AH668" s="168"/>
      <c r="AI668" s="168"/>
      <c r="AJ668" s="168"/>
      <c r="AK668" s="168"/>
      <c r="AL668" s="168"/>
      <c r="AM668" s="168"/>
      <c r="AN668" s="166"/>
      <c r="AO668" s="168"/>
      <c r="AP668" s="166"/>
      <c r="AQ668" s="168"/>
      <c r="AR668" s="168"/>
      <c r="AS668" s="168"/>
      <c r="AT668" s="168"/>
      <c r="AU668" s="168"/>
      <c r="AV668" s="168"/>
      <c r="AW668" s="168"/>
      <c r="AX668" s="168"/>
      <c r="AY668" s="168"/>
      <c r="AZ668" s="168"/>
      <c r="BA668" s="166"/>
      <c r="BB668" s="166"/>
      <c r="BC668" s="168"/>
      <c r="BD668" s="170"/>
      <c r="BE668" s="171"/>
      <c r="BF668" s="171"/>
      <c r="BG668" s="171"/>
      <c r="BH668" s="171"/>
      <c r="BI668" s="168"/>
      <c r="BJ668" s="168"/>
      <c r="BK668" s="168"/>
      <c r="BL668" s="168"/>
      <c r="BM668" s="168"/>
    </row>
    <row r="669">
      <c r="A669" s="163"/>
      <c r="B669" s="174"/>
      <c r="C669" s="165"/>
      <c r="D669" s="166"/>
      <c r="E669" s="166"/>
      <c r="F669" s="167"/>
      <c r="G669" s="167"/>
      <c r="H669" s="167"/>
      <c r="I669" s="163"/>
      <c r="J669" s="168"/>
      <c r="K669" s="168"/>
      <c r="L669" s="168"/>
      <c r="M669" s="166"/>
      <c r="N669" s="169"/>
      <c r="O669" s="167"/>
      <c r="P669" s="168"/>
      <c r="Q669" s="169"/>
      <c r="R669" s="168"/>
      <c r="S669" s="168"/>
      <c r="T669" s="168"/>
      <c r="U669" s="168"/>
      <c r="V669" s="168"/>
      <c r="W669" s="168"/>
      <c r="X669" s="168"/>
      <c r="Y669" s="168"/>
      <c r="Z669" s="168"/>
      <c r="AA669" s="168"/>
      <c r="AB669" s="168"/>
      <c r="AC669" s="168"/>
      <c r="AD669" s="168"/>
      <c r="AE669" s="168"/>
      <c r="AF669" s="168"/>
      <c r="AG669" s="168"/>
      <c r="AH669" s="168"/>
      <c r="AI669" s="168"/>
      <c r="AJ669" s="168"/>
      <c r="AK669" s="168"/>
      <c r="AL669" s="168"/>
      <c r="AM669" s="168"/>
      <c r="AN669" s="166"/>
      <c r="AO669" s="168"/>
      <c r="AP669" s="166"/>
      <c r="AQ669" s="168"/>
      <c r="AR669" s="168"/>
      <c r="AS669" s="168"/>
      <c r="AT669" s="168"/>
      <c r="AU669" s="168"/>
      <c r="AV669" s="168"/>
      <c r="AW669" s="168"/>
      <c r="AX669" s="168"/>
      <c r="AY669" s="168"/>
      <c r="AZ669" s="168"/>
      <c r="BA669" s="166"/>
      <c r="BB669" s="166"/>
      <c r="BC669" s="168"/>
      <c r="BD669" s="170"/>
      <c r="BE669" s="171"/>
      <c r="BF669" s="171"/>
      <c r="BG669" s="171"/>
      <c r="BH669" s="171"/>
      <c r="BI669" s="168"/>
      <c r="BJ669" s="168"/>
      <c r="BK669" s="168"/>
      <c r="BL669" s="168"/>
      <c r="BM669" s="168"/>
    </row>
    <row r="670">
      <c r="A670" s="163"/>
      <c r="B670" s="174"/>
      <c r="C670" s="165"/>
      <c r="D670" s="166"/>
      <c r="E670" s="166"/>
      <c r="F670" s="167"/>
      <c r="G670" s="167"/>
      <c r="H670" s="167"/>
      <c r="I670" s="163"/>
      <c r="J670" s="168"/>
      <c r="K670" s="168"/>
      <c r="L670" s="168"/>
      <c r="M670" s="166"/>
      <c r="N670" s="169"/>
      <c r="O670" s="167"/>
      <c r="P670" s="168"/>
      <c r="Q670" s="169"/>
      <c r="R670" s="168"/>
      <c r="S670" s="168"/>
      <c r="T670" s="168"/>
      <c r="U670" s="168"/>
      <c r="V670" s="168"/>
      <c r="W670" s="168"/>
      <c r="X670" s="168"/>
      <c r="Y670" s="168"/>
      <c r="Z670" s="168"/>
      <c r="AA670" s="168"/>
      <c r="AB670" s="168"/>
      <c r="AC670" s="168"/>
      <c r="AD670" s="168"/>
      <c r="AE670" s="168"/>
      <c r="AF670" s="168"/>
      <c r="AG670" s="168"/>
      <c r="AH670" s="168"/>
      <c r="AI670" s="168"/>
      <c r="AJ670" s="168"/>
      <c r="AK670" s="168"/>
      <c r="AL670" s="168"/>
      <c r="AM670" s="168"/>
      <c r="AN670" s="166"/>
      <c r="AO670" s="168"/>
      <c r="AP670" s="166"/>
      <c r="AQ670" s="168"/>
      <c r="AR670" s="168"/>
      <c r="AS670" s="168"/>
      <c r="AT670" s="168"/>
      <c r="AU670" s="168"/>
      <c r="AV670" s="168"/>
      <c r="AW670" s="168"/>
      <c r="AX670" s="168"/>
      <c r="AY670" s="168"/>
      <c r="AZ670" s="168"/>
      <c r="BA670" s="166"/>
      <c r="BB670" s="166"/>
      <c r="BC670" s="168"/>
      <c r="BD670" s="170"/>
      <c r="BE670" s="171"/>
      <c r="BF670" s="171"/>
      <c r="BG670" s="171"/>
      <c r="BH670" s="171"/>
      <c r="BI670" s="168"/>
      <c r="BJ670" s="168"/>
      <c r="BK670" s="168"/>
      <c r="BL670" s="168"/>
      <c r="BM670" s="168"/>
    </row>
    <row r="671">
      <c r="A671" s="163"/>
      <c r="B671" s="174"/>
      <c r="C671" s="165"/>
      <c r="D671" s="166"/>
      <c r="E671" s="166"/>
      <c r="F671" s="167"/>
      <c r="G671" s="167"/>
      <c r="H671" s="167"/>
      <c r="I671" s="163"/>
      <c r="J671" s="168"/>
      <c r="K671" s="168"/>
      <c r="L671" s="168"/>
      <c r="M671" s="166"/>
      <c r="N671" s="169"/>
      <c r="O671" s="167"/>
      <c r="P671" s="168"/>
      <c r="Q671" s="169"/>
      <c r="R671" s="168"/>
      <c r="S671" s="168"/>
      <c r="T671" s="168"/>
      <c r="U671" s="168"/>
      <c r="V671" s="168"/>
      <c r="W671" s="168"/>
      <c r="X671" s="168"/>
      <c r="Y671" s="168"/>
      <c r="Z671" s="168"/>
      <c r="AA671" s="168"/>
      <c r="AB671" s="168"/>
      <c r="AC671" s="168"/>
      <c r="AD671" s="168"/>
      <c r="AE671" s="168"/>
      <c r="AF671" s="168"/>
      <c r="AG671" s="168"/>
      <c r="AH671" s="168"/>
      <c r="AI671" s="168"/>
      <c r="AJ671" s="168"/>
      <c r="AK671" s="168"/>
      <c r="AL671" s="168"/>
      <c r="AM671" s="168"/>
      <c r="AN671" s="166"/>
      <c r="AO671" s="168"/>
      <c r="AP671" s="166"/>
      <c r="AQ671" s="168"/>
      <c r="AR671" s="168"/>
      <c r="AS671" s="168"/>
      <c r="AT671" s="168"/>
      <c r="AU671" s="168"/>
      <c r="AV671" s="168"/>
      <c r="AW671" s="168"/>
      <c r="AX671" s="168"/>
      <c r="AY671" s="168"/>
      <c r="AZ671" s="168"/>
      <c r="BA671" s="166"/>
      <c r="BB671" s="166"/>
      <c r="BC671" s="168"/>
      <c r="BD671" s="170"/>
      <c r="BE671" s="171"/>
      <c r="BF671" s="171"/>
      <c r="BG671" s="171"/>
      <c r="BH671" s="171"/>
      <c r="BI671" s="168"/>
      <c r="BJ671" s="168"/>
      <c r="BK671" s="168"/>
      <c r="BL671" s="168"/>
      <c r="BM671" s="168"/>
    </row>
    <row r="672">
      <c r="A672" s="163"/>
      <c r="B672" s="174"/>
      <c r="C672" s="165"/>
      <c r="D672" s="166"/>
      <c r="E672" s="166"/>
      <c r="F672" s="167"/>
      <c r="G672" s="167"/>
      <c r="H672" s="167"/>
      <c r="I672" s="163"/>
      <c r="J672" s="168"/>
      <c r="K672" s="168"/>
      <c r="L672" s="168"/>
      <c r="M672" s="166"/>
      <c r="N672" s="169"/>
      <c r="O672" s="167"/>
      <c r="P672" s="168"/>
      <c r="Q672" s="169"/>
      <c r="R672" s="168"/>
      <c r="S672" s="168"/>
      <c r="T672" s="168"/>
      <c r="U672" s="168"/>
      <c r="V672" s="168"/>
      <c r="W672" s="168"/>
      <c r="X672" s="168"/>
      <c r="Y672" s="168"/>
      <c r="Z672" s="168"/>
      <c r="AA672" s="168"/>
      <c r="AB672" s="168"/>
      <c r="AC672" s="168"/>
      <c r="AD672" s="168"/>
      <c r="AE672" s="168"/>
      <c r="AF672" s="168"/>
      <c r="AG672" s="168"/>
      <c r="AH672" s="168"/>
      <c r="AI672" s="168"/>
      <c r="AJ672" s="168"/>
      <c r="AK672" s="168"/>
      <c r="AL672" s="168"/>
      <c r="AM672" s="168"/>
      <c r="AN672" s="166"/>
      <c r="AO672" s="168"/>
      <c r="AP672" s="166"/>
      <c r="AQ672" s="168"/>
      <c r="AR672" s="168"/>
      <c r="AS672" s="168"/>
      <c r="AT672" s="168"/>
      <c r="AU672" s="168"/>
      <c r="AV672" s="168"/>
      <c r="AW672" s="168"/>
      <c r="AX672" s="168"/>
      <c r="AY672" s="168"/>
      <c r="AZ672" s="168"/>
      <c r="BA672" s="166"/>
      <c r="BB672" s="166"/>
      <c r="BC672" s="168"/>
      <c r="BD672" s="170"/>
      <c r="BE672" s="171"/>
      <c r="BF672" s="171"/>
      <c r="BG672" s="171"/>
      <c r="BH672" s="171"/>
      <c r="BI672" s="168"/>
      <c r="BJ672" s="168"/>
      <c r="BK672" s="168"/>
      <c r="BL672" s="168"/>
      <c r="BM672" s="168"/>
    </row>
    <row r="673">
      <c r="A673" s="163"/>
      <c r="B673" s="174"/>
      <c r="C673" s="165"/>
      <c r="D673" s="166"/>
      <c r="E673" s="166"/>
      <c r="F673" s="167"/>
      <c r="G673" s="167"/>
      <c r="H673" s="167"/>
      <c r="I673" s="163"/>
      <c r="J673" s="168"/>
      <c r="K673" s="168"/>
      <c r="L673" s="168"/>
      <c r="M673" s="166"/>
      <c r="N673" s="169"/>
      <c r="O673" s="167"/>
      <c r="P673" s="168"/>
      <c r="Q673" s="169"/>
      <c r="R673" s="168"/>
      <c r="S673" s="168"/>
      <c r="T673" s="168"/>
      <c r="U673" s="168"/>
      <c r="V673" s="168"/>
      <c r="W673" s="168"/>
      <c r="X673" s="168"/>
      <c r="Y673" s="168"/>
      <c r="Z673" s="168"/>
      <c r="AA673" s="168"/>
      <c r="AB673" s="168"/>
      <c r="AC673" s="168"/>
      <c r="AD673" s="168"/>
      <c r="AE673" s="168"/>
      <c r="AF673" s="168"/>
      <c r="AG673" s="168"/>
      <c r="AH673" s="168"/>
      <c r="AI673" s="168"/>
      <c r="AJ673" s="168"/>
      <c r="AK673" s="168"/>
      <c r="AL673" s="168"/>
      <c r="AM673" s="168"/>
      <c r="AN673" s="166"/>
      <c r="AO673" s="168"/>
      <c r="AP673" s="166"/>
      <c r="AQ673" s="168"/>
      <c r="AR673" s="168"/>
      <c r="AS673" s="168"/>
      <c r="AT673" s="168"/>
      <c r="AU673" s="168"/>
      <c r="AV673" s="168"/>
      <c r="AW673" s="168"/>
      <c r="AX673" s="168"/>
      <c r="AY673" s="168"/>
      <c r="AZ673" s="168"/>
      <c r="BA673" s="166"/>
      <c r="BB673" s="166"/>
      <c r="BC673" s="168"/>
      <c r="BD673" s="170"/>
      <c r="BE673" s="171"/>
      <c r="BF673" s="171"/>
      <c r="BG673" s="171"/>
      <c r="BH673" s="171"/>
      <c r="BI673" s="168"/>
      <c r="BJ673" s="168"/>
      <c r="BK673" s="168"/>
      <c r="BL673" s="168"/>
      <c r="BM673" s="168"/>
    </row>
    <row r="674">
      <c r="A674" s="163"/>
      <c r="B674" s="174"/>
      <c r="C674" s="165"/>
      <c r="D674" s="166"/>
      <c r="E674" s="166"/>
      <c r="F674" s="167"/>
      <c r="G674" s="167"/>
      <c r="H674" s="167"/>
      <c r="I674" s="163"/>
      <c r="J674" s="168"/>
      <c r="K674" s="168"/>
      <c r="L674" s="168"/>
      <c r="M674" s="166"/>
      <c r="N674" s="169"/>
      <c r="O674" s="167"/>
      <c r="P674" s="168"/>
      <c r="Q674" s="169"/>
      <c r="R674" s="168"/>
      <c r="S674" s="168"/>
      <c r="T674" s="168"/>
      <c r="U674" s="168"/>
      <c r="V674" s="168"/>
      <c r="W674" s="168"/>
      <c r="X674" s="168"/>
      <c r="Y674" s="168"/>
      <c r="Z674" s="168"/>
      <c r="AA674" s="168"/>
      <c r="AB674" s="168"/>
      <c r="AC674" s="168"/>
      <c r="AD674" s="168"/>
      <c r="AE674" s="168"/>
      <c r="AF674" s="168"/>
      <c r="AG674" s="168"/>
      <c r="AH674" s="168"/>
      <c r="AI674" s="168"/>
      <c r="AJ674" s="168"/>
      <c r="AK674" s="168"/>
      <c r="AL674" s="168"/>
      <c r="AM674" s="168"/>
      <c r="AN674" s="166"/>
      <c r="AO674" s="168"/>
      <c r="AP674" s="166"/>
      <c r="AQ674" s="168"/>
      <c r="AR674" s="168"/>
      <c r="AS674" s="168"/>
      <c r="AT674" s="168"/>
      <c r="AU674" s="168"/>
      <c r="AV674" s="168"/>
      <c r="AW674" s="168"/>
      <c r="AX674" s="168"/>
      <c r="AY674" s="168"/>
      <c r="AZ674" s="168"/>
      <c r="BA674" s="166"/>
      <c r="BB674" s="166"/>
      <c r="BC674" s="168"/>
      <c r="BD674" s="170"/>
      <c r="BE674" s="171"/>
      <c r="BF674" s="171"/>
      <c r="BG674" s="171"/>
      <c r="BH674" s="171"/>
      <c r="BI674" s="168"/>
      <c r="BJ674" s="168"/>
      <c r="BK674" s="168"/>
      <c r="BL674" s="168"/>
      <c r="BM674" s="168"/>
    </row>
    <row r="675">
      <c r="A675" s="163"/>
      <c r="B675" s="174"/>
      <c r="C675" s="165"/>
      <c r="D675" s="166"/>
      <c r="E675" s="166"/>
      <c r="F675" s="167"/>
      <c r="G675" s="167"/>
      <c r="H675" s="167"/>
      <c r="I675" s="163"/>
      <c r="J675" s="168"/>
      <c r="K675" s="168"/>
      <c r="L675" s="168"/>
      <c r="M675" s="166"/>
      <c r="N675" s="169"/>
      <c r="O675" s="167"/>
      <c r="P675" s="168"/>
      <c r="Q675" s="169"/>
      <c r="R675" s="168"/>
      <c r="S675" s="168"/>
      <c r="T675" s="168"/>
      <c r="U675" s="168"/>
      <c r="V675" s="168"/>
      <c r="W675" s="168"/>
      <c r="X675" s="168"/>
      <c r="Y675" s="168"/>
      <c r="Z675" s="168"/>
      <c r="AA675" s="168"/>
      <c r="AB675" s="168"/>
      <c r="AC675" s="168"/>
      <c r="AD675" s="168"/>
      <c r="AE675" s="168"/>
      <c r="AF675" s="168"/>
      <c r="AG675" s="168"/>
      <c r="AH675" s="168"/>
      <c r="AI675" s="168"/>
      <c r="AJ675" s="168"/>
      <c r="AK675" s="168"/>
      <c r="AL675" s="168"/>
      <c r="AM675" s="168"/>
      <c r="AN675" s="166"/>
      <c r="AO675" s="168"/>
      <c r="AP675" s="166"/>
      <c r="AQ675" s="168"/>
      <c r="AR675" s="168"/>
      <c r="AS675" s="168"/>
      <c r="AT675" s="168"/>
      <c r="AU675" s="168"/>
      <c r="AV675" s="168"/>
      <c r="AW675" s="168"/>
      <c r="AX675" s="168"/>
      <c r="AY675" s="168"/>
      <c r="AZ675" s="168"/>
      <c r="BA675" s="166"/>
      <c r="BB675" s="166"/>
      <c r="BC675" s="168"/>
      <c r="BD675" s="170"/>
      <c r="BE675" s="171"/>
      <c r="BF675" s="171"/>
      <c r="BG675" s="171"/>
      <c r="BH675" s="171"/>
      <c r="BI675" s="168"/>
      <c r="BJ675" s="168"/>
      <c r="BK675" s="168"/>
      <c r="BL675" s="168"/>
      <c r="BM675" s="168"/>
    </row>
    <row r="676">
      <c r="A676" s="163"/>
      <c r="B676" s="174"/>
      <c r="C676" s="165"/>
      <c r="D676" s="166"/>
      <c r="E676" s="166"/>
      <c r="F676" s="167"/>
      <c r="G676" s="167"/>
      <c r="H676" s="167"/>
      <c r="I676" s="163"/>
      <c r="J676" s="168"/>
      <c r="K676" s="168"/>
      <c r="L676" s="168"/>
      <c r="M676" s="166"/>
      <c r="N676" s="169"/>
      <c r="O676" s="167"/>
      <c r="P676" s="168"/>
      <c r="Q676" s="169"/>
      <c r="R676" s="168"/>
      <c r="S676" s="168"/>
      <c r="T676" s="168"/>
      <c r="U676" s="168"/>
      <c r="V676" s="168"/>
      <c r="W676" s="168"/>
      <c r="X676" s="168"/>
      <c r="Y676" s="168"/>
      <c r="Z676" s="168"/>
      <c r="AA676" s="168"/>
      <c r="AB676" s="168"/>
      <c r="AC676" s="168"/>
      <c r="AD676" s="168"/>
      <c r="AE676" s="168"/>
      <c r="AF676" s="168"/>
      <c r="AG676" s="168"/>
      <c r="AH676" s="168"/>
      <c r="AI676" s="168"/>
      <c r="AJ676" s="168"/>
      <c r="AK676" s="168"/>
      <c r="AL676" s="168"/>
      <c r="AM676" s="168"/>
      <c r="AN676" s="166"/>
      <c r="AO676" s="168"/>
      <c r="AP676" s="166"/>
      <c r="AQ676" s="168"/>
      <c r="AR676" s="168"/>
      <c r="AS676" s="168"/>
      <c r="AT676" s="168"/>
      <c r="AU676" s="168"/>
      <c r="AV676" s="168"/>
      <c r="AW676" s="168"/>
      <c r="AX676" s="168"/>
      <c r="AY676" s="168"/>
      <c r="AZ676" s="168"/>
      <c r="BA676" s="166"/>
      <c r="BB676" s="166"/>
      <c r="BC676" s="168"/>
      <c r="BD676" s="170"/>
      <c r="BE676" s="171"/>
      <c r="BF676" s="171"/>
      <c r="BG676" s="171"/>
      <c r="BH676" s="171"/>
      <c r="BI676" s="168"/>
      <c r="BJ676" s="168"/>
      <c r="BK676" s="168"/>
      <c r="BL676" s="168"/>
      <c r="BM676" s="168"/>
    </row>
    <row r="677">
      <c r="A677" s="163"/>
      <c r="B677" s="174"/>
      <c r="C677" s="165"/>
      <c r="D677" s="166"/>
      <c r="E677" s="166"/>
      <c r="F677" s="167"/>
      <c r="G677" s="167"/>
      <c r="H677" s="167"/>
      <c r="I677" s="163"/>
      <c r="J677" s="168"/>
      <c r="K677" s="168"/>
      <c r="L677" s="168"/>
      <c r="M677" s="166"/>
      <c r="N677" s="169"/>
      <c r="O677" s="167"/>
      <c r="P677" s="168"/>
      <c r="Q677" s="169"/>
      <c r="R677" s="168"/>
      <c r="S677" s="168"/>
      <c r="T677" s="168"/>
      <c r="U677" s="168"/>
      <c r="V677" s="168"/>
      <c r="W677" s="168"/>
      <c r="X677" s="168"/>
      <c r="Y677" s="168"/>
      <c r="Z677" s="168"/>
      <c r="AA677" s="168"/>
      <c r="AB677" s="168"/>
      <c r="AC677" s="168"/>
      <c r="AD677" s="168"/>
      <c r="AE677" s="168"/>
      <c r="AF677" s="168"/>
      <c r="AG677" s="168"/>
      <c r="AH677" s="168"/>
      <c r="AI677" s="168"/>
      <c r="AJ677" s="168"/>
      <c r="AK677" s="168"/>
      <c r="AL677" s="168"/>
      <c r="AM677" s="168"/>
      <c r="AN677" s="166"/>
      <c r="AO677" s="168"/>
      <c r="AP677" s="166"/>
      <c r="AQ677" s="168"/>
      <c r="AR677" s="168"/>
      <c r="AS677" s="168"/>
      <c r="AT677" s="168"/>
      <c r="AU677" s="168"/>
      <c r="AV677" s="168"/>
      <c r="AW677" s="168"/>
      <c r="AX677" s="168"/>
      <c r="AY677" s="168"/>
      <c r="AZ677" s="168"/>
      <c r="BA677" s="166"/>
      <c r="BB677" s="166"/>
      <c r="BC677" s="168"/>
      <c r="BD677" s="170"/>
      <c r="BE677" s="171"/>
      <c r="BF677" s="171"/>
      <c r="BG677" s="171"/>
      <c r="BH677" s="171"/>
      <c r="BI677" s="168"/>
      <c r="BJ677" s="168"/>
      <c r="BK677" s="168"/>
      <c r="BL677" s="168"/>
      <c r="BM677" s="168"/>
    </row>
    <row r="678">
      <c r="A678" s="163"/>
      <c r="B678" s="174"/>
      <c r="C678" s="165"/>
      <c r="D678" s="166"/>
      <c r="E678" s="166"/>
      <c r="F678" s="167"/>
      <c r="G678" s="167"/>
      <c r="H678" s="167"/>
      <c r="I678" s="163"/>
      <c r="J678" s="168"/>
      <c r="K678" s="168"/>
      <c r="L678" s="168"/>
      <c r="M678" s="166"/>
      <c r="N678" s="169"/>
      <c r="O678" s="167"/>
      <c r="P678" s="168"/>
      <c r="Q678" s="169"/>
      <c r="R678" s="168"/>
      <c r="S678" s="168"/>
      <c r="T678" s="168"/>
      <c r="U678" s="168"/>
      <c r="V678" s="168"/>
      <c r="W678" s="168"/>
      <c r="X678" s="168"/>
      <c r="Y678" s="168"/>
      <c r="Z678" s="168"/>
      <c r="AA678" s="168"/>
      <c r="AB678" s="168"/>
      <c r="AC678" s="168"/>
      <c r="AD678" s="168"/>
      <c r="AE678" s="168"/>
      <c r="AF678" s="168"/>
      <c r="AG678" s="168"/>
      <c r="AH678" s="168"/>
      <c r="AI678" s="168"/>
      <c r="AJ678" s="168"/>
      <c r="AK678" s="168"/>
      <c r="AL678" s="168"/>
      <c r="AM678" s="168"/>
      <c r="AN678" s="166"/>
      <c r="AO678" s="168"/>
      <c r="AP678" s="166"/>
      <c r="AQ678" s="168"/>
      <c r="AR678" s="168"/>
      <c r="AS678" s="168"/>
      <c r="AT678" s="168"/>
      <c r="AU678" s="168"/>
      <c r="AV678" s="168"/>
      <c r="AW678" s="168"/>
      <c r="AX678" s="168"/>
      <c r="AY678" s="168"/>
      <c r="AZ678" s="168"/>
      <c r="BA678" s="166"/>
      <c r="BB678" s="166"/>
      <c r="BC678" s="168"/>
      <c r="BD678" s="170"/>
      <c r="BE678" s="171"/>
      <c r="BF678" s="171"/>
      <c r="BG678" s="171"/>
      <c r="BH678" s="171"/>
      <c r="BI678" s="168"/>
      <c r="BJ678" s="168"/>
      <c r="BK678" s="168"/>
      <c r="BL678" s="168"/>
      <c r="BM678" s="168"/>
    </row>
    <row r="679">
      <c r="A679" s="163"/>
      <c r="B679" s="174"/>
      <c r="C679" s="165"/>
      <c r="D679" s="166"/>
      <c r="E679" s="166"/>
      <c r="F679" s="167"/>
      <c r="G679" s="167"/>
      <c r="H679" s="167"/>
      <c r="I679" s="163"/>
      <c r="J679" s="168"/>
      <c r="K679" s="168"/>
      <c r="L679" s="168"/>
      <c r="M679" s="166"/>
      <c r="N679" s="169"/>
      <c r="O679" s="167"/>
      <c r="P679" s="168"/>
      <c r="Q679" s="169"/>
      <c r="R679" s="168"/>
      <c r="S679" s="168"/>
      <c r="T679" s="168"/>
      <c r="U679" s="168"/>
      <c r="V679" s="168"/>
      <c r="W679" s="168"/>
      <c r="X679" s="168"/>
      <c r="Y679" s="168"/>
      <c r="Z679" s="168"/>
      <c r="AA679" s="168"/>
      <c r="AB679" s="168"/>
      <c r="AC679" s="168"/>
      <c r="AD679" s="168"/>
      <c r="AE679" s="168"/>
      <c r="AF679" s="168"/>
      <c r="AG679" s="168"/>
      <c r="AH679" s="168"/>
      <c r="AI679" s="168"/>
      <c r="AJ679" s="168"/>
      <c r="AK679" s="168"/>
      <c r="AL679" s="168"/>
      <c r="AM679" s="168"/>
      <c r="AN679" s="166"/>
      <c r="AO679" s="168"/>
      <c r="AP679" s="166"/>
      <c r="AQ679" s="168"/>
      <c r="AR679" s="168"/>
      <c r="AS679" s="168"/>
      <c r="AT679" s="168"/>
      <c r="AU679" s="168"/>
      <c r="AV679" s="168"/>
      <c r="AW679" s="168"/>
      <c r="AX679" s="168"/>
      <c r="AY679" s="168"/>
      <c r="AZ679" s="168"/>
      <c r="BA679" s="166"/>
      <c r="BB679" s="166"/>
      <c r="BC679" s="168"/>
      <c r="BD679" s="170"/>
      <c r="BE679" s="171"/>
      <c r="BF679" s="171"/>
      <c r="BG679" s="171"/>
      <c r="BH679" s="171"/>
      <c r="BI679" s="168"/>
      <c r="BJ679" s="168"/>
      <c r="BK679" s="168"/>
      <c r="BL679" s="168"/>
      <c r="BM679" s="168"/>
    </row>
    <row r="680">
      <c r="A680" s="163"/>
      <c r="B680" s="174"/>
      <c r="C680" s="165"/>
      <c r="D680" s="166"/>
      <c r="E680" s="166"/>
      <c r="F680" s="167"/>
      <c r="G680" s="167"/>
      <c r="H680" s="167"/>
      <c r="I680" s="163"/>
      <c r="J680" s="168"/>
      <c r="K680" s="168"/>
      <c r="L680" s="168"/>
      <c r="M680" s="166"/>
      <c r="N680" s="169"/>
      <c r="O680" s="167"/>
      <c r="P680" s="168"/>
      <c r="Q680" s="169"/>
      <c r="R680" s="168"/>
      <c r="S680" s="168"/>
      <c r="T680" s="168"/>
      <c r="U680" s="168"/>
      <c r="V680" s="168"/>
      <c r="W680" s="168"/>
      <c r="X680" s="168"/>
      <c r="Y680" s="168"/>
      <c r="Z680" s="168"/>
      <c r="AA680" s="168"/>
      <c r="AB680" s="168"/>
      <c r="AC680" s="168"/>
      <c r="AD680" s="168"/>
      <c r="AE680" s="168"/>
      <c r="AF680" s="168"/>
      <c r="AG680" s="168"/>
      <c r="AH680" s="168"/>
      <c r="AI680" s="168"/>
      <c r="AJ680" s="168"/>
      <c r="AK680" s="168"/>
      <c r="AL680" s="168"/>
      <c r="AM680" s="168"/>
      <c r="AN680" s="166"/>
      <c r="AO680" s="168"/>
      <c r="AP680" s="166"/>
      <c r="AQ680" s="168"/>
      <c r="AR680" s="168"/>
      <c r="AS680" s="168"/>
      <c r="AT680" s="168"/>
      <c r="AU680" s="168"/>
      <c r="AV680" s="168"/>
      <c r="AW680" s="168"/>
      <c r="AX680" s="168"/>
      <c r="AY680" s="168"/>
      <c r="AZ680" s="168"/>
      <c r="BA680" s="166"/>
      <c r="BB680" s="166"/>
      <c r="BC680" s="168"/>
      <c r="BD680" s="170"/>
      <c r="BE680" s="171"/>
      <c r="BF680" s="171"/>
      <c r="BG680" s="171"/>
      <c r="BH680" s="171"/>
      <c r="BI680" s="168"/>
      <c r="BJ680" s="168"/>
      <c r="BK680" s="168"/>
      <c r="BL680" s="168"/>
      <c r="BM680" s="168"/>
    </row>
    <row r="681">
      <c r="A681" s="163"/>
      <c r="B681" s="174"/>
      <c r="C681" s="165"/>
      <c r="D681" s="166"/>
      <c r="E681" s="166"/>
      <c r="F681" s="167"/>
      <c r="G681" s="167"/>
      <c r="H681" s="167"/>
      <c r="I681" s="163"/>
      <c r="J681" s="168"/>
      <c r="K681" s="168"/>
      <c r="L681" s="168"/>
      <c r="M681" s="166"/>
      <c r="N681" s="169"/>
      <c r="O681" s="167"/>
      <c r="P681" s="168"/>
      <c r="Q681" s="169"/>
      <c r="R681" s="168"/>
      <c r="S681" s="168"/>
      <c r="T681" s="168"/>
      <c r="U681" s="168"/>
      <c r="V681" s="168"/>
      <c r="W681" s="168"/>
      <c r="X681" s="168"/>
      <c r="Y681" s="168"/>
      <c r="Z681" s="168"/>
      <c r="AA681" s="168"/>
      <c r="AB681" s="168"/>
      <c r="AC681" s="168"/>
      <c r="AD681" s="168"/>
      <c r="AE681" s="168"/>
      <c r="AF681" s="168"/>
      <c r="AG681" s="168"/>
      <c r="AH681" s="168"/>
      <c r="AI681" s="168"/>
      <c r="AJ681" s="168"/>
      <c r="AK681" s="168"/>
      <c r="AL681" s="168"/>
      <c r="AM681" s="168"/>
      <c r="AN681" s="166"/>
      <c r="AO681" s="168"/>
      <c r="AP681" s="166"/>
      <c r="AQ681" s="168"/>
      <c r="AR681" s="168"/>
      <c r="AS681" s="168"/>
      <c r="AT681" s="168"/>
      <c r="AU681" s="168"/>
      <c r="AV681" s="168"/>
      <c r="AW681" s="168"/>
      <c r="AX681" s="168"/>
      <c r="AY681" s="168"/>
      <c r="AZ681" s="168"/>
      <c r="BA681" s="166"/>
      <c r="BB681" s="166"/>
      <c r="BC681" s="168"/>
      <c r="BD681" s="170"/>
      <c r="BE681" s="171"/>
      <c r="BF681" s="171"/>
      <c r="BG681" s="171"/>
      <c r="BH681" s="171"/>
      <c r="BI681" s="168"/>
      <c r="BJ681" s="168"/>
      <c r="BK681" s="168"/>
      <c r="BL681" s="168"/>
      <c r="BM681" s="168"/>
    </row>
    <row r="682">
      <c r="A682" s="163"/>
      <c r="B682" s="174"/>
      <c r="C682" s="165"/>
      <c r="D682" s="166"/>
      <c r="E682" s="166"/>
      <c r="F682" s="167"/>
      <c r="G682" s="167"/>
      <c r="H682" s="167"/>
      <c r="I682" s="163"/>
      <c r="J682" s="168"/>
      <c r="K682" s="168"/>
      <c r="L682" s="168"/>
      <c r="M682" s="166"/>
      <c r="N682" s="169"/>
      <c r="O682" s="167"/>
      <c r="P682" s="168"/>
      <c r="Q682" s="169"/>
      <c r="R682" s="168"/>
      <c r="S682" s="168"/>
      <c r="T682" s="168"/>
      <c r="U682" s="168"/>
      <c r="V682" s="168"/>
      <c r="W682" s="168"/>
      <c r="X682" s="168"/>
      <c r="Y682" s="168"/>
      <c r="Z682" s="168"/>
      <c r="AA682" s="168"/>
      <c r="AB682" s="168"/>
      <c r="AC682" s="168"/>
      <c r="AD682" s="168"/>
      <c r="AE682" s="168"/>
      <c r="AF682" s="168"/>
      <c r="AG682" s="168"/>
      <c r="AH682" s="168"/>
      <c r="AI682" s="168"/>
      <c r="AJ682" s="168"/>
      <c r="AK682" s="168"/>
      <c r="AL682" s="168"/>
      <c r="AM682" s="168"/>
      <c r="AN682" s="166"/>
      <c r="AO682" s="168"/>
      <c r="AP682" s="166"/>
      <c r="AQ682" s="168"/>
      <c r="AR682" s="168"/>
      <c r="AS682" s="168"/>
      <c r="AT682" s="168"/>
      <c r="AU682" s="168"/>
      <c r="AV682" s="168"/>
      <c r="AW682" s="168"/>
      <c r="AX682" s="168"/>
      <c r="AY682" s="168"/>
      <c r="AZ682" s="168"/>
      <c r="BA682" s="166"/>
      <c r="BB682" s="166"/>
      <c r="BC682" s="168"/>
      <c r="BD682" s="170"/>
      <c r="BE682" s="171"/>
      <c r="BF682" s="171"/>
      <c r="BG682" s="171"/>
      <c r="BH682" s="171"/>
      <c r="BI682" s="168"/>
      <c r="BJ682" s="168"/>
      <c r="BK682" s="168"/>
      <c r="BL682" s="168"/>
      <c r="BM682" s="168"/>
    </row>
    <row r="683">
      <c r="A683" s="163"/>
      <c r="B683" s="174"/>
      <c r="C683" s="165"/>
      <c r="D683" s="166"/>
      <c r="E683" s="166"/>
      <c r="F683" s="167"/>
      <c r="G683" s="167"/>
      <c r="H683" s="167"/>
      <c r="I683" s="163"/>
      <c r="J683" s="168"/>
      <c r="K683" s="168"/>
      <c r="L683" s="168"/>
      <c r="M683" s="166"/>
      <c r="N683" s="169"/>
      <c r="O683" s="167"/>
      <c r="P683" s="168"/>
      <c r="Q683" s="169"/>
      <c r="R683" s="168"/>
      <c r="S683" s="168"/>
      <c r="T683" s="168"/>
      <c r="U683" s="168"/>
      <c r="V683" s="168"/>
      <c r="W683" s="168"/>
      <c r="X683" s="168"/>
      <c r="Y683" s="168"/>
      <c r="Z683" s="168"/>
      <c r="AA683" s="168"/>
      <c r="AB683" s="168"/>
      <c r="AC683" s="168"/>
      <c r="AD683" s="168"/>
      <c r="AE683" s="168"/>
      <c r="AF683" s="168"/>
      <c r="AG683" s="168"/>
      <c r="AH683" s="168"/>
      <c r="AI683" s="168"/>
      <c r="AJ683" s="168"/>
      <c r="AK683" s="168"/>
      <c r="AL683" s="168"/>
      <c r="AM683" s="168"/>
      <c r="AN683" s="166"/>
      <c r="AO683" s="168"/>
      <c r="AP683" s="166"/>
      <c r="AQ683" s="168"/>
      <c r="AR683" s="168"/>
      <c r="AS683" s="168"/>
      <c r="AT683" s="168"/>
      <c r="AU683" s="168"/>
      <c r="AV683" s="168"/>
      <c r="AW683" s="168"/>
      <c r="AX683" s="168"/>
      <c r="AY683" s="168"/>
      <c r="AZ683" s="168"/>
      <c r="BA683" s="166"/>
      <c r="BB683" s="166"/>
      <c r="BC683" s="168"/>
      <c r="BD683" s="170"/>
      <c r="BE683" s="171"/>
      <c r="BF683" s="171"/>
      <c r="BG683" s="171"/>
      <c r="BH683" s="171"/>
      <c r="BI683" s="168"/>
      <c r="BJ683" s="168"/>
      <c r="BK683" s="168"/>
      <c r="BL683" s="168"/>
      <c r="BM683" s="168"/>
    </row>
    <row r="684">
      <c r="A684" s="163"/>
      <c r="B684" s="174"/>
      <c r="C684" s="165"/>
      <c r="D684" s="166"/>
      <c r="E684" s="166"/>
      <c r="F684" s="167"/>
      <c r="G684" s="167"/>
      <c r="H684" s="167"/>
      <c r="I684" s="163"/>
      <c r="J684" s="168"/>
      <c r="K684" s="168"/>
      <c r="L684" s="168"/>
      <c r="M684" s="166"/>
      <c r="N684" s="169"/>
      <c r="O684" s="167"/>
      <c r="P684" s="168"/>
      <c r="Q684" s="169"/>
      <c r="R684" s="168"/>
      <c r="S684" s="168"/>
      <c r="T684" s="168"/>
      <c r="U684" s="168"/>
      <c r="V684" s="168"/>
      <c r="W684" s="168"/>
      <c r="X684" s="168"/>
      <c r="Y684" s="168"/>
      <c r="Z684" s="168"/>
      <c r="AA684" s="168"/>
      <c r="AB684" s="168"/>
      <c r="AC684" s="168"/>
      <c r="AD684" s="168"/>
      <c r="AE684" s="168"/>
      <c r="AF684" s="168"/>
      <c r="AG684" s="168"/>
      <c r="AH684" s="168"/>
      <c r="AI684" s="168"/>
      <c r="AJ684" s="168"/>
      <c r="AK684" s="168"/>
      <c r="AL684" s="168"/>
      <c r="AM684" s="168"/>
      <c r="AN684" s="166"/>
      <c r="AO684" s="168"/>
      <c r="AP684" s="166"/>
      <c r="AQ684" s="168"/>
      <c r="AR684" s="168"/>
      <c r="AS684" s="168"/>
      <c r="AT684" s="168"/>
      <c r="AU684" s="168"/>
      <c r="AV684" s="168"/>
      <c r="AW684" s="168"/>
      <c r="AX684" s="168"/>
      <c r="AY684" s="168"/>
      <c r="AZ684" s="168"/>
      <c r="BA684" s="166"/>
      <c r="BB684" s="166"/>
      <c r="BC684" s="168"/>
      <c r="BD684" s="170"/>
      <c r="BE684" s="171"/>
      <c r="BF684" s="171"/>
      <c r="BG684" s="171"/>
      <c r="BH684" s="171"/>
      <c r="BI684" s="168"/>
      <c r="BJ684" s="168"/>
      <c r="BK684" s="168"/>
      <c r="BL684" s="168"/>
      <c r="BM684" s="168"/>
    </row>
    <row r="685">
      <c r="A685" s="163"/>
      <c r="B685" s="174"/>
      <c r="C685" s="165"/>
      <c r="D685" s="166"/>
      <c r="E685" s="166"/>
      <c r="F685" s="167"/>
      <c r="G685" s="167"/>
      <c r="H685" s="167"/>
      <c r="I685" s="163"/>
      <c r="J685" s="168"/>
      <c r="K685" s="168"/>
      <c r="L685" s="168"/>
      <c r="M685" s="166"/>
      <c r="N685" s="169"/>
      <c r="O685" s="167"/>
      <c r="P685" s="168"/>
      <c r="Q685" s="169"/>
      <c r="R685" s="168"/>
      <c r="S685" s="168"/>
      <c r="T685" s="168"/>
      <c r="U685" s="168"/>
      <c r="V685" s="168"/>
      <c r="W685" s="168"/>
      <c r="X685" s="168"/>
      <c r="Y685" s="168"/>
      <c r="Z685" s="168"/>
      <c r="AA685" s="168"/>
      <c r="AB685" s="168"/>
      <c r="AC685" s="168"/>
      <c r="AD685" s="168"/>
      <c r="AE685" s="168"/>
      <c r="AF685" s="168"/>
      <c r="AG685" s="168"/>
      <c r="AH685" s="168"/>
      <c r="AI685" s="168"/>
      <c r="AJ685" s="168"/>
      <c r="AK685" s="168"/>
      <c r="AL685" s="168"/>
      <c r="AM685" s="168"/>
      <c r="AN685" s="166"/>
      <c r="AO685" s="168"/>
      <c r="AP685" s="166"/>
      <c r="AQ685" s="168"/>
      <c r="AR685" s="168"/>
      <c r="AS685" s="168"/>
      <c r="AT685" s="168"/>
      <c r="AU685" s="168"/>
      <c r="AV685" s="168"/>
      <c r="AW685" s="168"/>
      <c r="AX685" s="168"/>
      <c r="AY685" s="168"/>
      <c r="AZ685" s="168"/>
      <c r="BA685" s="166"/>
      <c r="BB685" s="166"/>
      <c r="BC685" s="168"/>
      <c r="BD685" s="170"/>
      <c r="BE685" s="171"/>
      <c r="BF685" s="171"/>
      <c r="BG685" s="171"/>
      <c r="BH685" s="171"/>
      <c r="BI685" s="168"/>
      <c r="BJ685" s="168"/>
      <c r="BK685" s="168"/>
      <c r="BL685" s="168"/>
      <c r="BM685" s="168"/>
    </row>
    <row r="686">
      <c r="A686" s="163"/>
      <c r="B686" s="174"/>
      <c r="C686" s="165"/>
      <c r="D686" s="166"/>
      <c r="E686" s="166"/>
      <c r="F686" s="167"/>
      <c r="G686" s="167"/>
      <c r="H686" s="167"/>
      <c r="I686" s="163"/>
      <c r="J686" s="168"/>
      <c r="K686" s="168"/>
      <c r="L686" s="168"/>
      <c r="M686" s="166"/>
      <c r="N686" s="169"/>
      <c r="O686" s="167"/>
      <c r="P686" s="168"/>
      <c r="Q686" s="169"/>
      <c r="R686" s="168"/>
      <c r="S686" s="168"/>
      <c r="T686" s="168"/>
      <c r="U686" s="168"/>
      <c r="V686" s="168"/>
      <c r="W686" s="168"/>
      <c r="X686" s="168"/>
      <c r="Y686" s="168"/>
      <c r="Z686" s="168"/>
      <c r="AA686" s="168"/>
      <c r="AB686" s="168"/>
      <c r="AC686" s="168"/>
      <c r="AD686" s="168"/>
      <c r="AE686" s="168"/>
      <c r="AF686" s="168"/>
      <c r="AG686" s="168"/>
      <c r="AH686" s="168"/>
      <c r="AI686" s="168"/>
      <c r="AJ686" s="168"/>
      <c r="AK686" s="168"/>
      <c r="AL686" s="168"/>
      <c r="AM686" s="168"/>
      <c r="AN686" s="166"/>
      <c r="AO686" s="168"/>
      <c r="AP686" s="166"/>
      <c r="AQ686" s="168"/>
      <c r="AR686" s="168"/>
      <c r="AS686" s="168"/>
      <c r="AT686" s="168"/>
      <c r="AU686" s="168"/>
      <c r="AV686" s="168"/>
      <c r="AW686" s="168"/>
      <c r="AX686" s="168"/>
      <c r="AY686" s="168"/>
      <c r="AZ686" s="168"/>
      <c r="BA686" s="166"/>
      <c r="BB686" s="166"/>
      <c r="BC686" s="168"/>
      <c r="BD686" s="170"/>
      <c r="BE686" s="171"/>
      <c r="BF686" s="171"/>
      <c r="BG686" s="171"/>
      <c r="BH686" s="171"/>
      <c r="BI686" s="168"/>
      <c r="BJ686" s="168"/>
      <c r="BK686" s="168"/>
      <c r="BL686" s="168"/>
      <c r="BM686" s="168"/>
    </row>
    <row r="687">
      <c r="A687" s="163"/>
      <c r="B687" s="174"/>
      <c r="C687" s="165"/>
      <c r="D687" s="166"/>
      <c r="E687" s="166"/>
      <c r="F687" s="167"/>
      <c r="G687" s="167"/>
      <c r="H687" s="167"/>
      <c r="I687" s="163"/>
      <c r="J687" s="168"/>
      <c r="K687" s="168"/>
      <c r="L687" s="168"/>
      <c r="M687" s="166"/>
      <c r="N687" s="169"/>
      <c r="O687" s="167"/>
      <c r="P687" s="168"/>
      <c r="Q687" s="169"/>
      <c r="R687" s="168"/>
      <c r="S687" s="168"/>
      <c r="T687" s="168"/>
      <c r="U687" s="168"/>
      <c r="V687" s="168"/>
      <c r="W687" s="168"/>
      <c r="X687" s="168"/>
      <c r="Y687" s="168"/>
      <c r="Z687" s="168"/>
      <c r="AA687" s="168"/>
      <c r="AB687" s="168"/>
      <c r="AC687" s="168"/>
      <c r="AD687" s="168"/>
      <c r="AE687" s="168"/>
      <c r="AF687" s="168"/>
      <c r="AG687" s="168"/>
      <c r="AH687" s="168"/>
      <c r="AI687" s="168"/>
      <c r="AJ687" s="168"/>
      <c r="AK687" s="168"/>
      <c r="AL687" s="168"/>
      <c r="AM687" s="168"/>
      <c r="AN687" s="166"/>
      <c r="AO687" s="168"/>
      <c r="AP687" s="166"/>
      <c r="AQ687" s="168"/>
      <c r="AR687" s="168"/>
      <c r="AS687" s="168"/>
      <c r="AT687" s="168"/>
      <c r="AU687" s="168"/>
      <c r="AV687" s="168"/>
      <c r="AW687" s="168"/>
      <c r="AX687" s="168"/>
      <c r="AY687" s="168"/>
      <c r="AZ687" s="168"/>
      <c r="BA687" s="166"/>
      <c r="BB687" s="166"/>
      <c r="BC687" s="168"/>
      <c r="BD687" s="170"/>
      <c r="BE687" s="171"/>
      <c r="BF687" s="171"/>
      <c r="BG687" s="171"/>
      <c r="BH687" s="171"/>
      <c r="BI687" s="168"/>
      <c r="BJ687" s="168"/>
      <c r="BK687" s="168"/>
      <c r="BL687" s="168"/>
      <c r="BM687" s="168"/>
    </row>
    <row r="688">
      <c r="A688" s="163"/>
      <c r="B688" s="174"/>
      <c r="C688" s="165"/>
      <c r="D688" s="166"/>
      <c r="E688" s="166"/>
      <c r="F688" s="167"/>
      <c r="G688" s="167"/>
      <c r="H688" s="167"/>
      <c r="I688" s="163"/>
      <c r="J688" s="168"/>
      <c r="K688" s="168"/>
      <c r="L688" s="168"/>
      <c r="M688" s="166"/>
      <c r="N688" s="169"/>
      <c r="O688" s="167"/>
      <c r="P688" s="168"/>
      <c r="Q688" s="169"/>
      <c r="R688" s="168"/>
      <c r="S688" s="168"/>
      <c r="T688" s="168"/>
      <c r="U688" s="168"/>
      <c r="V688" s="168"/>
      <c r="W688" s="168"/>
      <c r="X688" s="168"/>
      <c r="Y688" s="168"/>
      <c r="Z688" s="168"/>
      <c r="AA688" s="168"/>
      <c r="AB688" s="168"/>
      <c r="AC688" s="168"/>
      <c r="AD688" s="168"/>
      <c r="AE688" s="168"/>
      <c r="AF688" s="168"/>
      <c r="AG688" s="168"/>
      <c r="AH688" s="168"/>
      <c r="AI688" s="168"/>
      <c r="AJ688" s="168"/>
      <c r="AK688" s="168"/>
      <c r="AL688" s="168"/>
      <c r="AM688" s="168"/>
      <c r="AN688" s="166"/>
      <c r="AO688" s="168"/>
      <c r="AP688" s="166"/>
      <c r="AQ688" s="168"/>
      <c r="AR688" s="168"/>
      <c r="AS688" s="168"/>
      <c r="AT688" s="168"/>
      <c r="AU688" s="168"/>
      <c r="AV688" s="168"/>
      <c r="AW688" s="168"/>
      <c r="AX688" s="168"/>
      <c r="AY688" s="168"/>
      <c r="AZ688" s="168"/>
      <c r="BA688" s="166"/>
      <c r="BB688" s="166"/>
      <c r="BC688" s="168"/>
      <c r="BD688" s="170"/>
      <c r="BE688" s="171"/>
      <c r="BF688" s="171"/>
      <c r="BG688" s="171"/>
      <c r="BH688" s="171"/>
      <c r="BI688" s="168"/>
      <c r="BJ688" s="168"/>
      <c r="BK688" s="168"/>
      <c r="BL688" s="168"/>
      <c r="BM688" s="168"/>
    </row>
    <row r="689">
      <c r="A689" s="163"/>
      <c r="B689" s="174"/>
      <c r="C689" s="165"/>
      <c r="D689" s="166"/>
      <c r="E689" s="166"/>
      <c r="F689" s="167"/>
      <c r="G689" s="167"/>
      <c r="H689" s="167"/>
      <c r="I689" s="163"/>
      <c r="J689" s="168"/>
      <c r="K689" s="168"/>
      <c r="L689" s="168"/>
      <c r="M689" s="166"/>
      <c r="N689" s="169"/>
      <c r="O689" s="167"/>
      <c r="P689" s="168"/>
      <c r="Q689" s="169"/>
      <c r="R689" s="168"/>
      <c r="S689" s="168"/>
      <c r="T689" s="168"/>
      <c r="U689" s="168"/>
      <c r="V689" s="168"/>
      <c r="W689" s="168"/>
      <c r="X689" s="168"/>
      <c r="Y689" s="168"/>
      <c r="Z689" s="168"/>
      <c r="AA689" s="168"/>
      <c r="AB689" s="168"/>
      <c r="AC689" s="168"/>
      <c r="AD689" s="168"/>
      <c r="AE689" s="168"/>
      <c r="AF689" s="168"/>
      <c r="AG689" s="168"/>
      <c r="AH689" s="168"/>
      <c r="AI689" s="168"/>
      <c r="AJ689" s="168"/>
      <c r="AK689" s="168"/>
      <c r="AL689" s="168"/>
      <c r="AM689" s="168"/>
      <c r="AN689" s="166"/>
      <c r="AO689" s="168"/>
      <c r="AP689" s="166"/>
      <c r="AQ689" s="168"/>
      <c r="AR689" s="168"/>
      <c r="AS689" s="168"/>
      <c r="AT689" s="168"/>
      <c r="AU689" s="168"/>
      <c r="AV689" s="168"/>
      <c r="AW689" s="168"/>
      <c r="AX689" s="168"/>
      <c r="AY689" s="168"/>
      <c r="AZ689" s="168"/>
      <c r="BA689" s="166"/>
      <c r="BB689" s="166"/>
      <c r="BC689" s="168"/>
      <c r="BD689" s="170"/>
      <c r="BE689" s="171"/>
      <c r="BF689" s="171"/>
      <c r="BG689" s="171"/>
      <c r="BH689" s="171"/>
      <c r="BI689" s="168"/>
      <c r="BJ689" s="168"/>
      <c r="BK689" s="168"/>
      <c r="BL689" s="168"/>
      <c r="BM689" s="168"/>
    </row>
    <row r="690">
      <c r="A690" s="163"/>
      <c r="B690" s="174"/>
      <c r="C690" s="165"/>
      <c r="D690" s="166"/>
      <c r="E690" s="166"/>
      <c r="F690" s="167"/>
      <c r="G690" s="167"/>
      <c r="H690" s="167"/>
      <c r="I690" s="163"/>
      <c r="J690" s="168"/>
      <c r="K690" s="168"/>
      <c r="L690" s="168"/>
      <c r="M690" s="166"/>
      <c r="N690" s="169"/>
      <c r="O690" s="167"/>
      <c r="P690" s="168"/>
      <c r="Q690" s="169"/>
      <c r="R690" s="168"/>
      <c r="S690" s="168"/>
      <c r="T690" s="168"/>
      <c r="U690" s="168"/>
      <c r="V690" s="168"/>
      <c r="W690" s="168"/>
      <c r="X690" s="168"/>
      <c r="Y690" s="168"/>
      <c r="Z690" s="168"/>
      <c r="AA690" s="168"/>
      <c r="AB690" s="168"/>
      <c r="AC690" s="168"/>
      <c r="AD690" s="168"/>
      <c r="AE690" s="168"/>
      <c r="AF690" s="168"/>
      <c r="AG690" s="168"/>
      <c r="AH690" s="168"/>
      <c r="AI690" s="168"/>
      <c r="AJ690" s="168"/>
      <c r="AK690" s="168"/>
      <c r="AL690" s="168"/>
      <c r="AM690" s="168"/>
      <c r="AN690" s="166"/>
      <c r="AO690" s="168"/>
      <c r="AP690" s="166"/>
      <c r="AQ690" s="168"/>
      <c r="AR690" s="168"/>
      <c r="AS690" s="168"/>
      <c r="AT690" s="168"/>
      <c r="AU690" s="168"/>
      <c r="AV690" s="168"/>
      <c r="AW690" s="168"/>
      <c r="AX690" s="168"/>
      <c r="AY690" s="168"/>
      <c r="AZ690" s="168"/>
      <c r="BA690" s="166"/>
      <c r="BB690" s="166"/>
      <c r="BC690" s="168"/>
      <c r="BD690" s="170"/>
      <c r="BE690" s="171"/>
      <c r="BF690" s="171"/>
      <c r="BG690" s="171"/>
      <c r="BH690" s="171"/>
      <c r="BI690" s="168"/>
      <c r="BJ690" s="168"/>
      <c r="BK690" s="168"/>
      <c r="BL690" s="168"/>
      <c r="BM690" s="168"/>
    </row>
    <row r="691">
      <c r="A691" s="163"/>
      <c r="B691" s="174"/>
      <c r="C691" s="165"/>
      <c r="D691" s="166"/>
      <c r="E691" s="166"/>
      <c r="F691" s="167"/>
      <c r="G691" s="167"/>
      <c r="H691" s="167"/>
      <c r="I691" s="163"/>
      <c r="J691" s="168"/>
      <c r="K691" s="168"/>
      <c r="L691" s="168"/>
      <c r="M691" s="166"/>
      <c r="N691" s="169"/>
      <c r="O691" s="167"/>
      <c r="P691" s="168"/>
      <c r="Q691" s="169"/>
      <c r="R691" s="168"/>
      <c r="S691" s="168"/>
      <c r="T691" s="168"/>
      <c r="U691" s="168"/>
      <c r="V691" s="168"/>
      <c r="W691" s="168"/>
      <c r="X691" s="168"/>
      <c r="Y691" s="168"/>
      <c r="Z691" s="168"/>
      <c r="AA691" s="168"/>
      <c r="AB691" s="168"/>
      <c r="AC691" s="168"/>
      <c r="AD691" s="168"/>
      <c r="AE691" s="168"/>
      <c r="AF691" s="168"/>
      <c r="AG691" s="168"/>
      <c r="AH691" s="168"/>
      <c r="AI691" s="168"/>
      <c r="AJ691" s="168"/>
      <c r="AK691" s="168"/>
      <c r="AL691" s="168"/>
      <c r="AM691" s="168"/>
      <c r="AN691" s="166"/>
      <c r="AO691" s="168"/>
      <c r="AP691" s="166"/>
      <c r="AQ691" s="168"/>
      <c r="AR691" s="168"/>
      <c r="AS691" s="168"/>
      <c r="AT691" s="168"/>
      <c r="AU691" s="168"/>
      <c r="AV691" s="168"/>
      <c r="AW691" s="168"/>
      <c r="AX691" s="168"/>
      <c r="AY691" s="168"/>
      <c r="AZ691" s="168"/>
      <c r="BA691" s="166"/>
      <c r="BB691" s="166"/>
      <c r="BC691" s="168"/>
      <c r="BD691" s="170"/>
      <c r="BE691" s="171"/>
      <c r="BF691" s="171"/>
      <c r="BG691" s="171"/>
      <c r="BH691" s="171"/>
      <c r="BI691" s="168"/>
      <c r="BJ691" s="168"/>
      <c r="BK691" s="168"/>
      <c r="BL691" s="168"/>
      <c r="BM691" s="168"/>
    </row>
    <row r="692">
      <c r="A692" s="163"/>
      <c r="B692" s="174"/>
      <c r="C692" s="165"/>
      <c r="D692" s="166"/>
      <c r="E692" s="166"/>
      <c r="F692" s="167"/>
      <c r="G692" s="167"/>
      <c r="H692" s="167"/>
      <c r="I692" s="163"/>
      <c r="J692" s="168"/>
      <c r="K692" s="168"/>
      <c r="L692" s="168"/>
      <c r="M692" s="166"/>
      <c r="N692" s="169"/>
      <c r="O692" s="167"/>
      <c r="P692" s="168"/>
      <c r="Q692" s="169"/>
      <c r="R692" s="168"/>
      <c r="S692" s="168"/>
      <c r="T692" s="168"/>
      <c r="U692" s="168"/>
      <c r="V692" s="168"/>
      <c r="W692" s="168"/>
      <c r="X692" s="168"/>
      <c r="Y692" s="168"/>
      <c r="Z692" s="168"/>
      <c r="AA692" s="168"/>
      <c r="AB692" s="168"/>
      <c r="AC692" s="168"/>
      <c r="AD692" s="168"/>
      <c r="AE692" s="168"/>
      <c r="AF692" s="168"/>
      <c r="AG692" s="168"/>
      <c r="AH692" s="168"/>
      <c r="AI692" s="168"/>
      <c r="AJ692" s="168"/>
      <c r="AK692" s="168"/>
      <c r="AL692" s="168"/>
      <c r="AM692" s="168"/>
      <c r="AN692" s="166"/>
      <c r="AO692" s="168"/>
      <c r="AP692" s="166"/>
      <c r="AQ692" s="168"/>
      <c r="AR692" s="168"/>
      <c r="AS692" s="168"/>
      <c r="AT692" s="168"/>
      <c r="AU692" s="168"/>
      <c r="AV692" s="168"/>
      <c r="AW692" s="168"/>
      <c r="AX692" s="168"/>
      <c r="AY692" s="168"/>
      <c r="AZ692" s="168"/>
      <c r="BA692" s="166"/>
      <c r="BB692" s="166"/>
      <c r="BC692" s="168"/>
      <c r="BD692" s="170"/>
      <c r="BE692" s="171"/>
      <c r="BF692" s="171"/>
      <c r="BG692" s="171"/>
      <c r="BH692" s="171"/>
      <c r="BI692" s="168"/>
      <c r="BJ692" s="168"/>
      <c r="BK692" s="168"/>
      <c r="BL692" s="168"/>
      <c r="BM692" s="168"/>
    </row>
    <row r="693">
      <c r="A693" s="163"/>
      <c r="B693" s="174"/>
      <c r="C693" s="165"/>
      <c r="D693" s="166"/>
      <c r="E693" s="166"/>
      <c r="F693" s="167"/>
      <c r="G693" s="167"/>
      <c r="H693" s="167"/>
      <c r="I693" s="163"/>
      <c r="J693" s="168"/>
      <c r="K693" s="168"/>
      <c r="L693" s="168"/>
      <c r="M693" s="166"/>
      <c r="N693" s="169"/>
      <c r="O693" s="167"/>
      <c r="P693" s="168"/>
      <c r="Q693" s="169"/>
      <c r="R693" s="168"/>
      <c r="S693" s="168"/>
      <c r="T693" s="168"/>
      <c r="U693" s="168"/>
      <c r="V693" s="168"/>
      <c r="W693" s="168"/>
      <c r="X693" s="168"/>
      <c r="Y693" s="168"/>
      <c r="Z693" s="168"/>
      <c r="AA693" s="168"/>
      <c r="AB693" s="168"/>
      <c r="AC693" s="168"/>
      <c r="AD693" s="168"/>
      <c r="AE693" s="168"/>
      <c r="AF693" s="168"/>
      <c r="AG693" s="168"/>
      <c r="AH693" s="168"/>
      <c r="AI693" s="168"/>
      <c r="AJ693" s="168"/>
      <c r="AK693" s="168"/>
      <c r="AL693" s="168"/>
      <c r="AM693" s="168"/>
      <c r="AN693" s="166"/>
      <c r="AO693" s="168"/>
      <c r="AP693" s="166"/>
      <c r="AQ693" s="168"/>
      <c r="AR693" s="168"/>
      <c r="AS693" s="168"/>
      <c r="AT693" s="168"/>
      <c r="AU693" s="168"/>
      <c r="AV693" s="168"/>
      <c r="AW693" s="168"/>
      <c r="AX693" s="168"/>
      <c r="AY693" s="168"/>
      <c r="AZ693" s="168"/>
      <c r="BA693" s="166"/>
      <c r="BB693" s="166"/>
      <c r="BC693" s="168"/>
      <c r="BD693" s="170"/>
      <c r="BE693" s="171"/>
      <c r="BF693" s="171"/>
      <c r="BG693" s="171"/>
      <c r="BH693" s="171"/>
      <c r="BI693" s="168"/>
      <c r="BJ693" s="168"/>
      <c r="BK693" s="168"/>
      <c r="BL693" s="168"/>
      <c r="BM693" s="168"/>
    </row>
    <row r="694">
      <c r="A694" s="163"/>
      <c r="B694" s="174"/>
      <c r="C694" s="165"/>
      <c r="D694" s="166"/>
      <c r="E694" s="166"/>
      <c r="F694" s="167"/>
      <c r="G694" s="167"/>
      <c r="H694" s="167"/>
      <c r="I694" s="163"/>
      <c r="J694" s="168"/>
      <c r="K694" s="168"/>
      <c r="L694" s="168"/>
      <c r="M694" s="166"/>
      <c r="N694" s="169"/>
      <c r="O694" s="167"/>
      <c r="P694" s="168"/>
      <c r="Q694" s="169"/>
      <c r="R694" s="168"/>
      <c r="S694" s="168"/>
      <c r="T694" s="168"/>
      <c r="U694" s="168"/>
      <c r="V694" s="168"/>
      <c r="W694" s="168"/>
      <c r="X694" s="168"/>
      <c r="Y694" s="168"/>
      <c r="Z694" s="168"/>
      <c r="AA694" s="168"/>
      <c r="AB694" s="168"/>
      <c r="AC694" s="168"/>
      <c r="AD694" s="168"/>
      <c r="AE694" s="168"/>
      <c r="AF694" s="168"/>
      <c r="AG694" s="168"/>
      <c r="AH694" s="168"/>
      <c r="AI694" s="168"/>
      <c r="AJ694" s="168"/>
      <c r="AK694" s="168"/>
      <c r="AL694" s="168"/>
      <c r="AM694" s="168"/>
      <c r="AN694" s="166"/>
      <c r="AO694" s="168"/>
      <c r="AP694" s="166"/>
      <c r="AQ694" s="168"/>
      <c r="AR694" s="168"/>
      <c r="AS694" s="168"/>
      <c r="AT694" s="168"/>
      <c r="AU694" s="168"/>
      <c r="AV694" s="168"/>
      <c r="AW694" s="168"/>
      <c r="AX694" s="168"/>
      <c r="AY694" s="168"/>
      <c r="AZ694" s="168"/>
      <c r="BA694" s="166"/>
      <c r="BB694" s="166"/>
      <c r="BC694" s="168"/>
      <c r="BD694" s="170"/>
      <c r="BE694" s="171"/>
      <c r="BF694" s="171"/>
      <c r="BG694" s="171"/>
      <c r="BH694" s="171"/>
      <c r="BI694" s="168"/>
      <c r="BJ694" s="168"/>
      <c r="BK694" s="168"/>
      <c r="BL694" s="168"/>
      <c r="BM694" s="168"/>
    </row>
    <row r="695">
      <c r="A695" s="163"/>
      <c r="B695" s="174"/>
      <c r="C695" s="165"/>
      <c r="D695" s="166"/>
      <c r="E695" s="166"/>
      <c r="F695" s="167"/>
      <c r="G695" s="167"/>
      <c r="H695" s="167"/>
      <c r="I695" s="163"/>
      <c r="J695" s="168"/>
      <c r="K695" s="168"/>
      <c r="L695" s="168"/>
      <c r="M695" s="166"/>
      <c r="N695" s="169"/>
      <c r="O695" s="167"/>
      <c r="P695" s="168"/>
      <c r="Q695" s="169"/>
      <c r="R695" s="168"/>
      <c r="S695" s="168"/>
      <c r="T695" s="168"/>
      <c r="U695" s="168"/>
      <c r="V695" s="168"/>
      <c r="W695" s="168"/>
      <c r="X695" s="168"/>
      <c r="Y695" s="168"/>
      <c r="Z695" s="168"/>
      <c r="AA695" s="168"/>
      <c r="AB695" s="168"/>
      <c r="AC695" s="168"/>
      <c r="AD695" s="168"/>
      <c r="AE695" s="168"/>
      <c r="AF695" s="168"/>
      <c r="AG695" s="168"/>
      <c r="AH695" s="168"/>
      <c r="AI695" s="168"/>
      <c r="AJ695" s="168"/>
      <c r="AK695" s="168"/>
      <c r="AL695" s="168"/>
      <c r="AM695" s="168"/>
      <c r="AN695" s="166"/>
      <c r="AO695" s="168"/>
      <c r="AP695" s="166"/>
      <c r="AQ695" s="168"/>
      <c r="AR695" s="168"/>
      <c r="AS695" s="168"/>
      <c r="AT695" s="168"/>
      <c r="AU695" s="168"/>
      <c r="AV695" s="168"/>
      <c r="AW695" s="168"/>
      <c r="AX695" s="168"/>
      <c r="AY695" s="168"/>
      <c r="AZ695" s="168"/>
      <c r="BA695" s="166"/>
      <c r="BB695" s="166"/>
      <c r="BC695" s="168"/>
      <c r="BD695" s="170"/>
      <c r="BE695" s="171"/>
      <c r="BF695" s="171"/>
      <c r="BG695" s="171"/>
      <c r="BH695" s="171"/>
      <c r="BI695" s="168"/>
      <c r="BJ695" s="168"/>
      <c r="BK695" s="168"/>
      <c r="BL695" s="168"/>
      <c r="BM695" s="168"/>
    </row>
    <row r="696">
      <c r="A696" s="163"/>
      <c r="B696" s="174"/>
      <c r="C696" s="165"/>
      <c r="D696" s="166"/>
      <c r="E696" s="166"/>
      <c r="F696" s="167"/>
      <c r="G696" s="167"/>
      <c r="H696" s="167"/>
      <c r="I696" s="163"/>
      <c r="J696" s="168"/>
      <c r="K696" s="168"/>
      <c r="L696" s="168"/>
      <c r="M696" s="166"/>
      <c r="N696" s="169"/>
      <c r="O696" s="167"/>
      <c r="P696" s="168"/>
      <c r="Q696" s="169"/>
      <c r="R696" s="168"/>
      <c r="S696" s="168"/>
      <c r="T696" s="168"/>
      <c r="U696" s="168"/>
      <c r="V696" s="168"/>
      <c r="W696" s="168"/>
      <c r="X696" s="168"/>
      <c r="Y696" s="168"/>
      <c r="Z696" s="168"/>
      <c r="AA696" s="168"/>
      <c r="AB696" s="168"/>
      <c r="AC696" s="168"/>
      <c r="AD696" s="168"/>
      <c r="AE696" s="168"/>
      <c r="AF696" s="168"/>
      <c r="AG696" s="168"/>
      <c r="AH696" s="168"/>
      <c r="AI696" s="168"/>
      <c r="AJ696" s="168"/>
      <c r="AK696" s="168"/>
      <c r="AL696" s="168"/>
      <c r="AM696" s="168"/>
      <c r="AN696" s="166"/>
      <c r="AO696" s="168"/>
      <c r="AP696" s="166"/>
      <c r="AQ696" s="168"/>
      <c r="AR696" s="168"/>
      <c r="AS696" s="168"/>
      <c r="AT696" s="168"/>
      <c r="AU696" s="168"/>
      <c r="AV696" s="168"/>
      <c r="AW696" s="168"/>
      <c r="AX696" s="168"/>
      <c r="AY696" s="168"/>
      <c r="AZ696" s="168"/>
      <c r="BA696" s="166"/>
      <c r="BB696" s="166"/>
      <c r="BC696" s="168"/>
      <c r="BD696" s="170"/>
      <c r="BE696" s="171"/>
      <c r="BF696" s="171"/>
      <c r="BG696" s="171"/>
      <c r="BH696" s="171"/>
      <c r="BI696" s="168"/>
      <c r="BJ696" s="168"/>
      <c r="BK696" s="168"/>
      <c r="BL696" s="168"/>
      <c r="BM696" s="168"/>
    </row>
    <row r="697">
      <c r="A697" s="163"/>
      <c r="B697" s="174"/>
      <c r="C697" s="165"/>
      <c r="D697" s="166"/>
      <c r="E697" s="166"/>
      <c r="F697" s="167"/>
      <c r="G697" s="167"/>
      <c r="H697" s="167"/>
      <c r="I697" s="163"/>
      <c r="J697" s="168"/>
      <c r="K697" s="168"/>
      <c r="L697" s="168"/>
      <c r="M697" s="166"/>
      <c r="N697" s="169"/>
      <c r="O697" s="167"/>
      <c r="P697" s="168"/>
      <c r="Q697" s="169"/>
      <c r="R697" s="168"/>
      <c r="S697" s="168"/>
      <c r="T697" s="168"/>
      <c r="U697" s="168"/>
      <c r="V697" s="168"/>
      <c r="W697" s="168"/>
      <c r="X697" s="168"/>
      <c r="Y697" s="168"/>
      <c r="Z697" s="168"/>
      <c r="AA697" s="168"/>
      <c r="AB697" s="168"/>
      <c r="AC697" s="168"/>
      <c r="AD697" s="168"/>
      <c r="AE697" s="168"/>
      <c r="AF697" s="168"/>
      <c r="AG697" s="168"/>
      <c r="AH697" s="168"/>
      <c r="AI697" s="168"/>
      <c r="AJ697" s="168"/>
      <c r="AK697" s="168"/>
      <c r="AL697" s="168"/>
      <c r="AM697" s="168"/>
      <c r="AN697" s="166"/>
      <c r="AO697" s="168"/>
      <c r="AP697" s="166"/>
      <c r="AQ697" s="168"/>
      <c r="AR697" s="168"/>
      <c r="AS697" s="168"/>
      <c r="AT697" s="168"/>
      <c r="AU697" s="168"/>
      <c r="AV697" s="168"/>
      <c r="AW697" s="168"/>
      <c r="AX697" s="168"/>
      <c r="AY697" s="168"/>
      <c r="AZ697" s="168"/>
      <c r="BA697" s="166"/>
      <c r="BB697" s="166"/>
      <c r="BC697" s="168"/>
      <c r="BD697" s="170"/>
      <c r="BE697" s="171"/>
      <c r="BF697" s="171"/>
      <c r="BG697" s="171"/>
      <c r="BH697" s="171"/>
      <c r="BI697" s="168"/>
      <c r="BJ697" s="168"/>
      <c r="BK697" s="168"/>
      <c r="BL697" s="168"/>
      <c r="BM697" s="168"/>
    </row>
    <row r="698">
      <c r="A698" s="163"/>
      <c r="B698" s="174"/>
      <c r="C698" s="165"/>
      <c r="D698" s="166"/>
      <c r="E698" s="166"/>
      <c r="F698" s="167"/>
      <c r="G698" s="167"/>
      <c r="H698" s="167"/>
      <c r="I698" s="163"/>
      <c r="J698" s="168"/>
      <c r="K698" s="168"/>
      <c r="L698" s="168"/>
      <c r="M698" s="166"/>
      <c r="N698" s="169"/>
      <c r="O698" s="167"/>
      <c r="P698" s="168"/>
      <c r="Q698" s="169"/>
      <c r="R698" s="168"/>
      <c r="S698" s="168"/>
      <c r="T698" s="168"/>
      <c r="U698" s="168"/>
      <c r="V698" s="168"/>
      <c r="W698" s="168"/>
      <c r="X698" s="168"/>
      <c r="Y698" s="168"/>
      <c r="Z698" s="168"/>
      <c r="AA698" s="168"/>
      <c r="AB698" s="168"/>
      <c r="AC698" s="168"/>
      <c r="AD698" s="168"/>
      <c r="AE698" s="168"/>
      <c r="AF698" s="168"/>
      <c r="AG698" s="168"/>
      <c r="AH698" s="168"/>
      <c r="AI698" s="168"/>
      <c r="AJ698" s="168"/>
      <c r="AK698" s="168"/>
      <c r="AL698" s="168"/>
      <c r="AM698" s="168"/>
      <c r="AN698" s="166"/>
      <c r="AO698" s="168"/>
      <c r="AP698" s="166"/>
      <c r="AQ698" s="168"/>
      <c r="AR698" s="168"/>
      <c r="AS698" s="168"/>
      <c r="AT698" s="168"/>
      <c r="AU698" s="168"/>
      <c r="AV698" s="168"/>
      <c r="AW698" s="168"/>
      <c r="AX698" s="168"/>
      <c r="AY698" s="168"/>
      <c r="AZ698" s="168"/>
      <c r="BA698" s="166"/>
      <c r="BB698" s="166"/>
      <c r="BC698" s="168"/>
      <c r="BD698" s="170"/>
      <c r="BE698" s="171"/>
      <c r="BF698" s="171"/>
      <c r="BG698" s="171"/>
      <c r="BH698" s="171"/>
      <c r="BI698" s="168"/>
      <c r="BJ698" s="168"/>
      <c r="BK698" s="168"/>
      <c r="BL698" s="168"/>
      <c r="BM698" s="168"/>
    </row>
    <row r="699">
      <c r="A699" s="163"/>
      <c r="B699" s="174"/>
      <c r="C699" s="165"/>
      <c r="D699" s="166"/>
      <c r="E699" s="166"/>
      <c r="F699" s="167"/>
      <c r="G699" s="167"/>
      <c r="H699" s="167"/>
      <c r="I699" s="163"/>
      <c r="J699" s="168"/>
      <c r="K699" s="168"/>
      <c r="L699" s="168"/>
      <c r="M699" s="166"/>
      <c r="N699" s="169"/>
      <c r="O699" s="167"/>
      <c r="P699" s="168"/>
      <c r="Q699" s="169"/>
      <c r="R699" s="168"/>
      <c r="S699" s="168"/>
      <c r="T699" s="168"/>
      <c r="U699" s="168"/>
      <c r="V699" s="168"/>
      <c r="W699" s="168"/>
      <c r="X699" s="168"/>
      <c r="Y699" s="168"/>
      <c r="Z699" s="168"/>
      <c r="AA699" s="168"/>
      <c r="AB699" s="168"/>
      <c r="AC699" s="168"/>
      <c r="AD699" s="168"/>
      <c r="AE699" s="168"/>
      <c r="AF699" s="168"/>
      <c r="AG699" s="168"/>
      <c r="AH699" s="168"/>
      <c r="AI699" s="168"/>
      <c r="AJ699" s="168"/>
      <c r="AK699" s="168"/>
      <c r="AL699" s="168"/>
      <c r="AM699" s="168"/>
      <c r="AN699" s="166"/>
      <c r="AO699" s="168"/>
      <c r="AP699" s="166"/>
      <c r="AQ699" s="168"/>
      <c r="AR699" s="168"/>
      <c r="AS699" s="168"/>
      <c r="AT699" s="168"/>
      <c r="AU699" s="168"/>
      <c r="AV699" s="168"/>
      <c r="AW699" s="168"/>
      <c r="AX699" s="168"/>
      <c r="AY699" s="168"/>
      <c r="AZ699" s="168"/>
      <c r="BA699" s="166"/>
      <c r="BB699" s="166"/>
      <c r="BC699" s="168"/>
      <c r="BD699" s="170"/>
      <c r="BE699" s="171"/>
      <c r="BF699" s="171"/>
      <c r="BG699" s="171"/>
      <c r="BH699" s="171"/>
      <c r="BI699" s="168"/>
      <c r="BJ699" s="168"/>
      <c r="BK699" s="168"/>
      <c r="BL699" s="168"/>
      <c r="BM699" s="168"/>
    </row>
    <row r="700">
      <c r="A700" s="163"/>
      <c r="B700" s="174"/>
      <c r="C700" s="165"/>
      <c r="D700" s="166"/>
      <c r="E700" s="166"/>
      <c r="F700" s="167"/>
      <c r="G700" s="167"/>
      <c r="H700" s="167"/>
      <c r="I700" s="163"/>
      <c r="J700" s="168"/>
      <c r="K700" s="168"/>
      <c r="L700" s="168"/>
      <c r="M700" s="166"/>
      <c r="N700" s="169"/>
      <c r="O700" s="167"/>
      <c r="P700" s="168"/>
      <c r="Q700" s="169"/>
      <c r="R700" s="168"/>
      <c r="S700" s="168"/>
      <c r="T700" s="168"/>
      <c r="U700" s="168"/>
      <c r="V700" s="168"/>
      <c r="W700" s="168"/>
      <c r="X700" s="168"/>
      <c r="Y700" s="168"/>
      <c r="Z700" s="168"/>
      <c r="AA700" s="168"/>
      <c r="AB700" s="168"/>
      <c r="AC700" s="168"/>
      <c r="AD700" s="168"/>
      <c r="AE700" s="168"/>
      <c r="AF700" s="168"/>
      <c r="AG700" s="168"/>
      <c r="AH700" s="168"/>
      <c r="AI700" s="168"/>
      <c r="AJ700" s="168"/>
      <c r="AK700" s="168"/>
      <c r="AL700" s="168"/>
      <c r="AM700" s="168"/>
      <c r="AN700" s="166"/>
      <c r="AO700" s="168"/>
      <c r="AP700" s="166"/>
      <c r="AQ700" s="168"/>
      <c r="AR700" s="168"/>
      <c r="AS700" s="168"/>
      <c r="AT700" s="168"/>
      <c r="AU700" s="168"/>
      <c r="AV700" s="168"/>
      <c r="AW700" s="168"/>
      <c r="AX700" s="168"/>
      <c r="AY700" s="168"/>
      <c r="AZ700" s="168"/>
      <c r="BA700" s="166"/>
      <c r="BB700" s="166"/>
      <c r="BC700" s="168"/>
      <c r="BD700" s="170"/>
      <c r="BE700" s="171"/>
      <c r="BF700" s="171"/>
      <c r="BG700" s="171"/>
      <c r="BH700" s="171"/>
      <c r="BI700" s="168"/>
      <c r="BJ700" s="168"/>
      <c r="BK700" s="168"/>
      <c r="BL700" s="168"/>
      <c r="BM700" s="168"/>
    </row>
    <row r="701">
      <c r="A701" s="163"/>
      <c r="B701" s="174"/>
      <c r="C701" s="165"/>
      <c r="D701" s="166"/>
      <c r="E701" s="166"/>
      <c r="F701" s="167"/>
      <c r="G701" s="167"/>
      <c r="H701" s="167"/>
      <c r="I701" s="163"/>
      <c r="J701" s="168"/>
      <c r="K701" s="168"/>
      <c r="L701" s="168"/>
      <c r="M701" s="166"/>
      <c r="N701" s="169"/>
      <c r="O701" s="167"/>
      <c r="P701" s="168"/>
      <c r="Q701" s="169"/>
      <c r="R701" s="168"/>
      <c r="S701" s="168"/>
      <c r="T701" s="168"/>
      <c r="U701" s="168"/>
      <c r="V701" s="168"/>
      <c r="W701" s="168"/>
      <c r="X701" s="168"/>
      <c r="Y701" s="168"/>
      <c r="Z701" s="168"/>
      <c r="AA701" s="168"/>
      <c r="AB701" s="168"/>
      <c r="AC701" s="168"/>
      <c r="AD701" s="168"/>
      <c r="AE701" s="168"/>
      <c r="AF701" s="168"/>
      <c r="AG701" s="168"/>
      <c r="AH701" s="168"/>
      <c r="AI701" s="168"/>
      <c r="AJ701" s="168"/>
      <c r="AK701" s="168"/>
      <c r="AL701" s="168"/>
      <c r="AM701" s="168"/>
      <c r="AN701" s="166"/>
      <c r="AO701" s="168"/>
      <c r="AP701" s="166"/>
      <c r="AQ701" s="168"/>
      <c r="AR701" s="168"/>
      <c r="AS701" s="168"/>
      <c r="AT701" s="168"/>
      <c r="AU701" s="168"/>
      <c r="AV701" s="168"/>
      <c r="AW701" s="168"/>
      <c r="AX701" s="168"/>
      <c r="AY701" s="168"/>
      <c r="AZ701" s="168"/>
      <c r="BA701" s="166"/>
      <c r="BB701" s="166"/>
      <c r="BC701" s="168"/>
      <c r="BD701" s="170"/>
      <c r="BE701" s="171"/>
      <c r="BF701" s="171"/>
      <c r="BG701" s="171"/>
      <c r="BH701" s="171"/>
      <c r="BI701" s="168"/>
      <c r="BJ701" s="168"/>
      <c r="BK701" s="168"/>
      <c r="BL701" s="168"/>
      <c r="BM701" s="168"/>
    </row>
    <row r="702">
      <c r="A702" s="163"/>
      <c r="B702" s="174"/>
      <c r="C702" s="165"/>
      <c r="D702" s="166"/>
      <c r="E702" s="166"/>
      <c r="F702" s="167"/>
      <c r="G702" s="167"/>
      <c r="H702" s="167"/>
      <c r="I702" s="163"/>
      <c r="J702" s="168"/>
      <c r="K702" s="168"/>
      <c r="L702" s="168"/>
      <c r="M702" s="166"/>
      <c r="N702" s="169"/>
      <c r="O702" s="167"/>
      <c r="P702" s="168"/>
      <c r="Q702" s="169"/>
      <c r="R702" s="168"/>
      <c r="S702" s="168"/>
      <c r="T702" s="168"/>
      <c r="U702" s="168"/>
      <c r="V702" s="168"/>
      <c r="W702" s="168"/>
      <c r="X702" s="168"/>
      <c r="Y702" s="168"/>
      <c r="Z702" s="168"/>
      <c r="AA702" s="168"/>
      <c r="AB702" s="168"/>
      <c r="AC702" s="168"/>
      <c r="AD702" s="168"/>
      <c r="AE702" s="168"/>
      <c r="AF702" s="168"/>
      <c r="AG702" s="168"/>
      <c r="AH702" s="168"/>
      <c r="AI702" s="168"/>
      <c r="AJ702" s="168"/>
      <c r="AK702" s="168"/>
      <c r="AL702" s="168"/>
      <c r="AM702" s="168"/>
      <c r="AN702" s="166"/>
      <c r="AO702" s="168"/>
      <c r="AP702" s="166"/>
      <c r="AQ702" s="168"/>
      <c r="AR702" s="168"/>
      <c r="AS702" s="168"/>
      <c r="AT702" s="168"/>
      <c r="AU702" s="168"/>
      <c r="AV702" s="168"/>
      <c r="AW702" s="168"/>
      <c r="AX702" s="168"/>
      <c r="AY702" s="168"/>
      <c r="AZ702" s="168"/>
      <c r="BA702" s="166"/>
      <c r="BB702" s="166"/>
      <c r="BC702" s="168"/>
      <c r="BD702" s="170"/>
      <c r="BE702" s="171"/>
      <c r="BF702" s="171"/>
      <c r="BG702" s="171"/>
      <c r="BH702" s="171"/>
      <c r="BI702" s="168"/>
      <c r="BJ702" s="168"/>
      <c r="BK702" s="168"/>
      <c r="BL702" s="168"/>
      <c r="BM702" s="168"/>
    </row>
    <row r="703">
      <c r="A703" s="163"/>
      <c r="B703" s="174"/>
      <c r="C703" s="165"/>
      <c r="D703" s="166"/>
      <c r="E703" s="166"/>
      <c r="F703" s="167"/>
      <c r="G703" s="167"/>
      <c r="H703" s="167"/>
      <c r="I703" s="163"/>
      <c r="J703" s="168"/>
      <c r="K703" s="168"/>
      <c r="L703" s="168"/>
      <c r="M703" s="166"/>
      <c r="N703" s="169"/>
      <c r="O703" s="167"/>
      <c r="P703" s="168"/>
      <c r="Q703" s="169"/>
      <c r="R703" s="168"/>
      <c r="S703" s="168"/>
      <c r="T703" s="168"/>
      <c r="U703" s="168"/>
      <c r="V703" s="168"/>
      <c r="W703" s="168"/>
      <c r="X703" s="168"/>
      <c r="Y703" s="168"/>
      <c r="Z703" s="168"/>
      <c r="AA703" s="168"/>
      <c r="AB703" s="168"/>
      <c r="AC703" s="168"/>
      <c r="AD703" s="168"/>
      <c r="AE703" s="168"/>
      <c r="AF703" s="168"/>
      <c r="AG703" s="168"/>
      <c r="AH703" s="168"/>
      <c r="AI703" s="168"/>
      <c r="AJ703" s="168"/>
      <c r="AK703" s="168"/>
      <c r="AL703" s="168"/>
      <c r="AM703" s="168"/>
      <c r="AN703" s="166"/>
      <c r="AO703" s="168"/>
      <c r="AP703" s="166"/>
      <c r="AQ703" s="168"/>
      <c r="AR703" s="168"/>
      <c r="AS703" s="168"/>
      <c r="AT703" s="168"/>
      <c r="AU703" s="168"/>
      <c r="AV703" s="168"/>
      <c r="AW703" s="168"/>
      <c r="AX703" s="168"/>
      <c r="AY703" s="168"/>
      <c r="AZ703" s="168"/>
      <c r="BA703" s="166"/>
      <c r="BB703" s="166"/>
      <c r="BC703" s="168"/>
      <c r="BD703" s="170"/>
      <c r="BE703" s="171"/>
      <c r="BF703" s="171"/>
      <c r="BG703" s="171"/>
      <c r="BH703" s="171"/>
      <c r="BI703" s="168"/>
      <c r="BJ703" s="168"/>
      <c r="BK703" s="168"/>
      <c r="BL703" s="168"/>
      <c r="BM703" s="168"/>
    </row>
    <row r="704">
      <c r="A704" s="163"/>
      <c r="B704" s="174"/>
      <c r="C704" s="165"/>
      <c r="D704" s="166"/>
      <c r="E704" s="166"/>
      <c r="F704" s="167"/>
      <c r="G704" s="167"/>
      <c r="H704" s="167"/>
      <c r="I704" s="163"/>
      <c r="J704" s="168"/>
      <c r="K704" s="168"/>
      <c r="L704" s="168"/>
      <c r="M704" s="166"/>
      <c r="N704" s="169"/>
      <c r="O704" s="167"/>
      <c r="P704" s="168"/>
      <c r="Q704" s="169"/>
      <c r="R704" s="168"/>
      <c r="S704" s="168"/>
      <c r="T704" s="168"/>
      <c r="U704" s="168"/>
      <c r="V704" s="168"/>
      <c r="W704" s="168"/>
      <c r="X704" s="168"/>
      <c r="Y704" s="168"/>
      <c r="Z704" s="168"/>
      <c r="AA704" s="168"/>
      <c r="AB704" s="168"/>
      <c r="AC704" s="168"/>
      <c r="AD704" s="168"/>
      <c r="AE704" s="168"/>
      <c r="AF704" s="168"/>
      <c r="AG704" s="168"/>
      <c r="AH704" s="168"/>
      <c r="AI704" s="168"/>
      <c r="AJ704" s="168"/>
      <c r="AK704" s="168"/>
      <c r="AL704" s="168"/>
      <c r="AM704" s="168"/>
      <c r="AN704" s="166"/>
      <c r="AO704" s="168"/>
      <c r="AP704" s="166"/>
      <c r="AQ704" s="168"/>
      <c r="AR704" s="168"/>
      <c r="AS704" s="168"/>
      <c r="AT704" s="168"/>
      <c r="AU704" s="168"/>
      <c r="AV704" s="168"/>
      <c r="AW704" s="168"/>
      <c r="AX704" s="168"/>
      <c r="AY704" s="168"/>
      <c r="AZ704" s="168"/>
      <c r="BA704" s="166"/>
      <c r="BB704" s="166"/>
      <c r="BC704" s="168"/>
      <c r="BD704" s="170"/>
      <c r="BE704" s="171"/>
      <c r="BF704" s="171"/>
      <c r="BG704" s="171"/>
      <c r="BH704" s="171"/>
      <c r="BI704" s="168"/>
      <c r="BJ704" s="168"/>
      <c r="BK704" s="168"/>
      <c r="BL704" s="168"/>
      <c r="BM704" s="168"/>
    </row>
    <row r="705">
      <c r="A705" s="163"/>
      <c r="B705" s="174"/>
      <c r="C705" s="165"/>
      <c r="D705" s="166"/>
      <c r="E705" s="166"/>
      <c r="F705" s="167"/>
      <c r="G705" s="167"/>
      <c r="H705" s="167"/>
      <c r="I705" s="163"/>
      <c r="J705" s="168"/>
      <c r="K705" s="168"/>
      <c r="L705" s="168"/>
      <c r="M705" s="166"/>
      <c r="N705" s="169"/>
      <c r="O705" s="167"/>
      <c r="P705" s="168"/>
      <c r="Q705" s="169"/>
      <c r="R705" s="168"/>
      <c r="S705" s="168"/>
      <c r="T705" s="168"/>
      <c r="U705" s="168"/>
      <c r="V705" s="168"/>
      <c r="W705" s="168"/>
      <c r="X705" s="168"/>
      <c r="Y705" s="168"/>
      <c r="Z705" s="168"/>
      <c r="AA705" s="168"/>
      <c r="AB705" s="168"/>
      <c r="AC705" s="168"/>
      <c r="AD705" s="168"/>
      <c r="AE705" s="168"/>
      <c r="AF705" s="168"/>
      <c r="AG705" s="168"/>
      <c r="AH705" s="168"/>
      <c r="AI705" s="168"/>
      <c r="AJ705" s="168"/>
      <c r="AK705" s="168"/>
      <c r="AL705" s="168"/>
      <c r="AM705" s="168"/>
      <c r="AN705" s="166"/>
      <c r="AO705" s="168"/>
      <c r="AP705" s="166"/>
      <c r="AQ705" s="168"/>
      <c r="AR705" s="168"/>
      <c r="AS705" s="168"/>
      <c r="AT705" s="168"/>
      <c r="AU705" s="168"/>
      <c r="AV705" s="168"/>
      <c r="AW705" s="168"/>
      <c r="AX705" s="168"/>
      <c r="AY705" s="168"/>
      <c r="AZ705" s="168"/>
      <c r="BA705" s="166"/>
      <c r="BB705" s="166"/>
      <c r="BC705" s="168"/>
      <c r="BD705" s="170"/>
      <c r="BE705" s="171"/>
      <c r="BF705" s="171"/>
      <c r="BG705" s="171"/>
      <c r="BH705" s="171"/>
      <c r="BI705" s="168"/>
      <c r="BJ705" s="168"/>
      <c r="BK705" s="168"/>
      <c r="BL705" s="168"/>
      <c r="BM705" s="168"/>
    </row>
    <row r="706">
      <c r="A706" s="163"/>
      <c r="B706" s="174"/>
      <c r="C706" s="165"/>
      <c r="D706" s="166"/>
      <c r="E706" s="166"/>
      <c r="F706" s="167"/>
      <c r="G706" s="167"/>
      <c r="H706" s="167"/>
      <c r="I706" s="163"/>
      <c r="J706" s="168"/>
      <c r="K706" s="168"/>
      <c r="L706" s="168"/>
      <c r="M706" s="166"/>
      <c r="N706" s="169"/>
      <c r="O706" s="167"/>
      <c r="P706" s="168"/>
      <c r="Q706" s="169"/>
      <c r="R706" s="168"/>
      <c r="S706" s="168"/>
      <c r="T706" s="168"/>
      <c r="U706" s="168"/>
      <c r="V706" s="168"/>
      <c r="W706" s="168"/>
      <c r="X706" s="168"/>
      <c r="Y706" s="168"/>
      <c r="Z706" s="168"/>
      <c r="AA706" s="168"/>
      <c r="AB706" s="168"/>
      <c r="AC706" s="168"/>
      <c r="AD706" s="168"/>
      <c r="AE706" s="168"/>
      <c r="AF706" s="168"/>
      <c r="AG706" s="168"/>
      <c r="AH706" s="168"/>
      <c r="AI706" s="168"/>
      <c r="AJ706" s="168"/>
      <c r="AK706" s="168"/>
      <c r="AL706" s="168"/>
      <c r="AM706" s="168"/>
      <c r="AN706" s="166"/>
      <c r="AO706" s="168"/>
      <c r="AP706" s="166"/>
      <c r="AQ706" s="168"/>
      <c r="AR706" s="168"/>
      <c r="AS706" s="168"/>
      <c r="AT706" s="168"/>
      <c r="AU706" s="168"/>
      <c r="AV706" s="168"/>
      <c r="AW706" s="168"/>
      <c r="AX706" s="168"/>
      <c r="AY706" s="168"/>
      <c r="AZ706" s="168"/>
      <c r="BA706" s="166"/>
      <c r="BB706" s="166"/>
      <c r="BC706" s="168"/>
      <c r="BD706" s="170"/>
      <c r="BE706" s="171"/>
      <c r="BF706" s="171"/>
      <c r="BG706" s="171"/>
      <c r="BH706" s="171"/>
      <c r="BI706" s="168"/>
      <c r="BJ706" s="168"/>
      <c r="BK706" s="168"/>
      <c r="BL706" s="168"/>
      <c r="BM706" s="168"/>
    </row>
    <row r="707">
      <c r="A707" s="163"/>
      <c r="B707" s="174"/>
      <c r="C707" s="165"/>
      <c r="D707" s="166"/>
      <c r="E707" s="166"/>
      <c r="F707" s="167"/>
      <c r="G707" s="167"/>
      <c r="H707" s="167"/>
      <c r="I707" s="163"/>
      <c r="J707" s="168"/>
      <c r="K707" s="168"/>
      <c r="L707" s="168"/>
      <c r="M707" s="166"/>
      <c r="N707" s="169"/>
      <c r="O707" s="167"/>
      <c r="P707" s="168"/>
      <c r="Q707" s="169"/>
      <c r="R707" s="168"/>
      <c r="S707" s="168"/>
      <c r="T707" s="168"/>
      <c r="U707" s="168"/>
      <c r="V707" s="168"/>
      <c r="W707" s="168"/>
      <c r="X707" s="168"/>
      <c r="Y707" s="168"/>
      <c r="Z707" s="168"/>
      <c r="AA707" s="168"/>
      <c r="AB707" s="168"/>
      <c r="AC707" s="168"/>
      <c r="AD707" s="168"/>
      <c r="AE707" s="168"/>
      <c r="AF707" s="168"/>
      <c r="AG707" s="168"/>
      <c r="AH707" s="168"/>
      <c r="AI707" s="168"/>
      <c r="AJ707" s="168"/>
      <c r="AK707" s="168"/>
      <c r="AL707" s="168"/>
      <c r="AM707" s="168"/>
      <c r="AN707" s="166"/>
      <c r="AO707" s="168"/>
      <c r="AP707" s="166"/>
      <c r="AQ707" s="168"/>
      <c r="AR707" s="168"/>
      <c r="AS707" s="168"/>
      <c r="AT707" s="168"/>
      <c r="AU707" s="168"/>
      <c r="AV707" s="168"/>
      <c r="AW707" s="168"/>
      <c r="AX707" s="168"/>
      <c r="AY707" s="168"/>
      <c r="AZ707" s="168"/>
      <c r="BA707" s="166"/>
      <c r="BB707" s="166"/>
      <c r="BC707" s="168"/>
      <c r="BD707" s="170"/>
      <c r="BE707" s="171"/>
      <c r="BF707" s="171"/>
      <c r="BG707" s="171"/>
      <c r="BH707" s="171"/>
      <c r="BI707" s="168"/>
      <c r="BJ707" s="168"/>
      <c r="BK707" s="168"/>
      <c r="BL707" s="168"/>
      <c r="BM707" s="168"/>
    </row>
    <row r="708">
      <c r="A708" s="163"/>
      <c r="B708" s="174"/>
      <c r="C708" s="165"/>
      <c r="D708" s="166"/>
      <c r="E708" s="166"/>
      <c r="F708" s="167"/>
      <c r="G708" s="167"/>
      <c r="H708" s="167"/>
      <c r="I708" s="163"/>
      <c r="J708" s="168"/>
      <c r="K708" s="168"/>
      <c r="L708" s="168"/>
      <c r="M708" s="166"/>
      <c r="N708" s="169"/>
      <c r="O708" s="167"/>
      <c r="P708" s="168"/>
      <c r="Q708" s="169"/>
      <c r="R708" s="168"/>
      <c r="S708" s="168"/>
      <c r="T708" s="168"/>
      <c r="U708" s="168"/>
      <c r="V708" s="168"/>
      <c r="W708" s="168"/>
      <c r="X708" s="168"/>
      <c r="Y708" s="168"/>
      <c r="Z708" s="168"/>
      <c r="AA708" s="168"/>
      <c r="AB708" s="168"/>
      <c r="AC708" s="168"/>
      <c r="AD708" s="168"/>
      <c r="AE708" s="168"/>
      <c r="AF708" s="168"/>
      <c r="AG708" s="168"/>
      <c r="AH708" s="168"/>
      <c r="AI708" s="168"/>
      <c r="AJ708" s="168"/>
      <c r="AK708" s="168"/>
      <c r="AL708" s="168"/>
      <c r="AM708" s="168"/>
      <c r="AN708" s="166"/>
      <c r="AO708" s="168"/>
      <c r="AP708" s="166"/>
      <c r="AQ708" s="168"/>
      <c r="AR708" s="168"/>
      <c r="AS708" s="168"/>
      <c r="AT708" s="168"/>
      <c r="AU708" s="168"/>
      <c r="AV708" s="168"/>
      <c r="AW708" s="168"/>
      <c r="AX708" s="168"/>
      <c r="AY708" s="168"/>
      <c r="AZ708" s="168"/>
      <c r="BA708" s="166"/>
      <c r="BB708" s="166"/>
      <c r="BC708" s="168"/>
      <c r="BD708" s="170"/>
      <c r="BE708" s="171"/>
      <c r="BF708" s="171"/>
      <c r="BG708" s="171"/>
      <c r="BH708" s="171"/>
      <c r="BI708" s="168"/>
      <c r="BJ708" s="168"/>
      <c r="BK708" s="168"/>
      <c r="BL708" s="168"/>
      <c r="BM708" s="168"/>
    </row>
    <row r="709">
      <c r="A709" s="163"/>
      <c r="B709" s="174"/>
      <c r="C709" s="165"/>
      <c r="D709" s="166"/>
      <c r="E709" s="166"/>
      <c r="F709" s="167"/>
      <c r="G709" s="167"/>
      <c r="H709" s="167"/>
      <c r="I709" s="163"/>
      <c r="J709" s="168"/>
      <c r="K709" s="168"/>
      <c r="L709" s="168"/>
      <c r="M709" s="166"/>
      <c r="N709" s="169"/>
      <c r="O709" s="167"/>
      <c r="P709" s="168"/>
      <c r="Q709" s="169"/>
      <c r="R709" s="168"/>
      <c r="S709" s="168"/>
      <c r="T709" s="168"/>
      <c r="U709" s="168"/>
      <c r="V709" s="168"/>
      <c r="W709" s="168"/>
      <c r="X709" s="168"/>
      <c r="Y709" s="168"/>
      <c r="Z709" s="168"/>
      <c r="AA709" s="168"/>
      <c r="AB709" s="168"/>
      <c r="AC709" s="168"/>
      <c r="AD709" s="168"/>
      <c r="AE709" s="168"/>
      <c r="AF709" s="168"/>
      <c r="AG709" s="168"/>
      <c r="AH709" s="168"/>
      <c r="AI709" s="168"/>
      <c r="AJ709" s="168"/>
      <c r="AK709" s="168"/>
      <c r="AL709" s="168"/>
      <c r="AM709" s="168"/>
      <c r="AN709" s="166"/>
      <c r="AO709" s="168"/>
      <c r="AP709" s="166"/>
      <c r="AQ709" s="168"/>
      <c r="AR709" s="168"/>
      <c r="AS709" s="168"/>
      <c r="AT709" s="168"/>
      <c r="AU709" s="168"/>
      <c r="AV709" s="168"/>
      <c r="AW709" s="168"/>
      <c r="AX709" s="168"/>
      <c r="AY709" s="168"/>
      <c r="AZ709" s="168"/>
      <c r="BA709" s="166"/>
      <c r="BB709" s="166"/>
      <c r="BC709" s="168"/>
      <c r="BD709" s="170"/>
      <c r="BE709" s="171"/>
      <c r="BF709" s="171"/>
      <c r="BG709" s="171"/>
      <c r="BH709" s="171"/>
      <c r="BI709" s="168"/>
      <c r="BJ709" s="168"/>
      <c r="BK709" s="168"/>
      <c r="BL709" s="168"/>
      <c r="BM709" s="168"/>
    </row>
    <row r="710">
      <c r="A710" s="163"/>
      <c r="B710" s="174"/>
      <c r="C710" s="165"/>
      <c r="D710" s="166"/>
      <c r="E710" s="166"/>
      <c r="F710" s="167"/>
      <c r="G710" s="167"/>
      <c r="H710" s="167"/>
      <c r="I710" s="163"/>
      <c r="J710" s="168"/>
      <c r="K710" s="168"/>
      <c r="L710" s="168"/>
      <c r="M710" s="166"/>
      <c r="N710" s="169"/>
      <c r="O710" s="167"/>
      <c r="P710" s="168"/>
      <c r="Q710" s="169"/>
      <c r="R710" s="168"/>
      <c r="S710" s="168"/>
      <c r="T710" s="168"/>
      <c r="U710" s="168"/>
      <c r="V710" s="168"/>
      <c r="W710" s="168"/>
      <c r="X710" s="168"/>
      <c r="Y710" s="168"/>
      <c r="Z710" s="168"/>
      <c r="AA710" s="168"/>
      <c r="AB710" s="168"/>
      <c r="AC710" s="168"/>
      <c r="AD710" s="168"/>
      <c r="AE710" s="168"/>
      <c r="AF710" s="168"/>
      <c r="AG710" s="168"/>
      <c r="AH710" s="168"/>
      <c r="AI710" s="168"/>
      <c r="AJ710" s="168"/>
      <c r="AK710" s="168"/>
      <c r="AL710" s="168"/>
      <c r="AM710" s="168"/>
      <c r="AN710" s="166"/>
      <c r="AO710" s="168"/>
      <c r="AP710" s="166"/>
      <c r="AQ710" s="168"/>
      <c r="AR710" s="168"/>
      <c r="AS710" s="168"/>
      <c r="AT710" s="168"/>
      <c r="AU710" s="168"/>
      <c r="AV710" s="168"/>
      <c r="AW710" s="168"/>
      <c r="AX710" s="168"/>
      <c r="AY710" s="168"/>
      <c r="AZ710" s="168"/>
      <c r="BA710" s="166"/>
      <c r="BB710" s="166"/>
      <c r="BC710" s="168"/>
      <c r="BD710" s="170"/>
      <c r="BE710" s="171"/>
      <c r="BF710" s="171"/>
      <c r="BG710" s="171"/>
      <c r="BH710" s="171"/>
      <c r="BI710" s="168"/>
      <c r="BJ710" s="168"/>
      <c r="BK710" s="168"/>
      <c r="BL710" s="168"/>
      <c r="BM710" s="168"/>
    </row>
    <row r="711">
      <c r="A711" s="163"/>
      <c r="B711" s="174"/>
      <c r="C711" s="165"/>
      <c r="D711" s="166"/>
      <c r="E711" s="166"/>
      <c r="F711" s="167"/>
      <c r="G711" s="167"/>
      <c r="H711" s="167"/>
      <c r="I711" s="163"/>
      <c r="J711" s="168"/>
      <c r="K711" s="168"/>
      <c r="L711" s="168"/>
      <c r="M711" s="166"/>
      <c r="N711" s="169"/>
      <c r="O711" s="167"/>
      <c r="P711" s="168"/>
      <c r="Q711" s="169"/>
      <c r="R711" s="168"/>
      <c r="S711" s="168"/>
      <c r="T711" s="168"/>
      <c r="U711" s="168"/>
      <c r="V711" s="168"/>
      <c r="W711" s="168"/>
      <c r="X711" s="168"/>
      <c r="Y711" s="168"/>
      <c r="Z711" s="168"/>
      <c r="AA711" s="168"/>
      <c r="AB711" s="168"/>
      <c r="AC711" s="168"/>
      <c r="AD711" s="168"/>
      <c r="AE711" s="168"/>
      <c r="AF711" s="168"/>
      <c r="AG711" s="168"/>
      <c r="AH711" s="168"/>
      <c r="AI711" s="168"/>
      <c r="AJ711" s="168"/>
      <c r="AK711" s="168"/>
      <c r="AL711" s="168"/>
      <c r="AM711" s="168"/>
      <c r="AN711" s="166"/>
      <c r="AO711" s="168"/>
      <c r="AP711" s="166"/>
      <c r="AQ711" s="168"/>
      <c r="AR711" s="168"/>
      <c r="AS711" s="168"/>
      <c r="AT711" s="168"/>
      <c r="AU711" s="168"/>
      <c r="AV711" s="168"/>
      <c r="AW711" s="168"/>
      <c r="AX711" s="168"/>
      <c r="AY711" s="168"/>
      <c r="AZ711" s="168"/>
      <c r="BA711" s="166"/>
      <c r="BB711" s="166"/>
      <c r="BC711" s="168"/>
      <c r="BD711" s="170"/>
      <c r="BE711" s="171"/>
      <c r="BF711" s="171"/>
      <c r="BG711" s="171"/>
      <c r="BH711" s="171"/>
      <c r="BI711" s="168"/>
      <c r="BJ711" s="168"/>
      <c r="BK711" s="168"/>
      <c r="BL711" s="168"/>
      <c r="BM711" s="168"/>
    </row>
    <row r="712">
      <c r="A712" s="163"/>
      <c r="B712" s="174"/>
      <c r="C712" s="165"/>
      <c r="D712" s="166"/>
      <c r="E712" s="166"/>
      <c r="F712" s="167"/>
      <c r="G712" s="167"/>
      <c r="H712" s="167"/>
      <c r="I712" s="163"/>
      <c r="J712" s="168"/>
      <c r="K712" s="168"/>
      <c r="L712" s="168"/>
      <c r="M712" s="166"/>
      <c r="N712" s="169"/>
      <c r="O712" s="167"/>
      <c r="P712" s="168"/>
      <c r="Q712" s="169"/>
      <c r="R712" s="168"/>
      <c r="S712" s="168"/>
      <c r="T712" s="168"/>
      <c r="U712" s="168"/>
      <c r="V712" s="168"/>
      <c r="W712" s="168"/>
      <c r="X712" s="168"/>
      <c r="Y712" s="168"/>
      <c r="Z712" s="168"/>
      <c r="AA712" s="168"/>
      <c r="AB712" s="168"/>
      <c r="AC712" s="168"/>
      <c r="AD712" s="168"/>
      <c r="AE712" s="168"/>
      <c r="AF712" s="168"/>
      <c r="AG712" s="168"/>
      <c r="AH712" s="168"/>
      <c r="AI712" s="168"/>
      <c r="AJ712" s="168"/>
      <c r="AK712" s="168"/>
      <c r="AL712" s="168"/>
      <c r="AM712" s="168"/>
      <c r="AN712" s="166"/>
      <c r="AO712" s="168"/>
      <c r="AP712" s="166"/>
      <c r="AQ712" s="168"/>
      <c r="AR712" s="168"/>
      <c r="AS712" s="168"/>
      <c r="AT712" s="168"/>
      <c r="AU712" s="168"/>
      <c r="AV712" s="168"/>
      <c r="AW712" s="168"/>
      <c r="AX712" s="168"/>
      <c r="AY712" s="168"/>
      <c r="AZ712" s="168"/>
      <c r="BA712" s="166"/>
      <c r="BB712" s="166"/>
      <c r="BC712" s="168"/>
      <c r="BD712" s="170"/>
      <c r="BE712" s="171"/>
      <c r="BF712" s="171"/>
      <c r="BG712" s="171"/>
      <c r="BH712" s="171"/>
      <c r="BI712" s="168"/>
      <c r="BJ712" s="168"/>
      <c r="BK712" s="168"/>
      <c r="BL712" s="168"/>
      <c r="BM712" s="168"/>
    </row>
    <row r="713">
      <c r="A713" s="163"/>
      <c r="B713" s="174"/>
      <c r="C713" s="165"/>
      <c r="D713" s="166"/>
      <c r="E713" s="166"/>
      <c r="F713" s="167"/>
      <c r="G713" s="167"/>
      <c r="H713" s="167"/>
      <c r="I713" s="163"/>
      <c r="J713" s="168"/>
      <c r="K713" s="168"/>
      <c r="L713" s="168"/>
      <c r="M713" s="166"/>
      <c r="N713" s="169"/>
      <c r="O713" s="167"/>
      <c r="P713" s="168"/>
      <c r="Q713" s="169"/>
      <c r="R713" s="168"/>
      <c r="S713" s="168"/>
      <c r="T713" s="168"/>
      <c r="U713" s="168"/>
      <c r="V713" s="168"/>
      <c r="W713" s="168"/>
      <c r="X713" s="168"/>
      <c r="Y713" s="168"/>
      <c r="Z713" s="168"/>
      <c r="AA713" s="168"/>
      <c r="AB713" s="168"/>
      <c r="AC713" s="168"/>
      <c r="AD713" s="168"/>
      <c r="AE713" s="168"/>
      <c r="AF713" s="168"/>
      <c r="AG713" s="168"/>
      <c r="AH713" s="168"/>
      <c r="AI713" s="168"/>
      <c r="AJ713" s="168"/>
      <c r="AK713" s="168"/>
      <c r="AL713" s="168"/>
      <c r="AM713" s="168"/>
      <c r="AN713" s="166"/>
      <c r="AO713" s="168"/>
      <c r="AP713" s="166"/>
      <c r="AQ713" s="168"/>
      <c r="AR713" s="168"/>
      <c r="AS713" s="168"/>
      <c r="AT713" s="168"/>
      <c r="AU713" s="168"/>
      <c r="AV713" s="168"/>
      <c r="AW713" s="168"/>
      <c r="AX713" s="168"/>
      <c r="AY713" s="168"/>
      <c r="AZ713" s="168"/>
      <c r="BA713" s="166"/>
      <c r="BB713" s="166"/>
      <c r="BC713" s="168"/>
      <c r="BD713" s="170"/>
      <c r="BE713" s="171"/>
      <c r="BF713" s="171"/>
      <c r="BG713" s="171"/>
      <c r="BH713" s="171"/>
      <c r="BI713" s="168"/>
      <c r="BJ713" s="168"/>
      <c r="BK713" s="168"/>
      <c r="BL713" s="168"/>
      <c r="BM713" s="168"/>
    </row>
    <row r="714">
      <c r="A714" s="163"/>
      <c r="B714" s="174"/>
      <c r="C714" s="165"/>
      <c r="D714" s="166"/>
      <c r="E714" s="166"/>
      <c r="F714" s="167"/>
      <c r="G714" s="167"/>
      <c r="H714" s="167"/>
      <c r="I714" s="163"/>
      <c r="J714" s="168"/>
      <c r="K714" s="168"/>
      <c r="L714" s="168"/>
      <c r="M714" s="166"/>
      <c r="N714" s="169"/>
      <c r="O714" s="167"/>
      <c r="P714" s="168"/>
      <c r="Q714" s="169"/>
      <c r="R714" s="168"/>
      <c r="S714" s="168"/>
      <c r="T714" s="168"/>
      <c r="U714" s="168"/>
      <c r="V714" s="168"/>
      <c r="W714" s="168"/>
      <c r="X714" s="168"/>
      <c r="Y714" s="168"/>
      <c r="Z714" s="168"/>
      <c r="AA714" s="168"/>
      <c r="AB714" s="168"/>
      <c r="AC714" s="168"/>
      <c r="AD714" s="168"/>
      <c r="AE714" s="168"/>
      <c r="AF714" s="168"/>
      <c r="AG714" s="168"/>
      <c r="AH714" s="168"/>
      <c r="AI714" s="168"/>
      <c r="AJ714" s="168"/>
      <c r="AK714" s="168"/>
      <c r="AL714" s="168"/>
      <c r="AM714" s="168"/>
      <c r="AN714" s="166"/>
      <c r="AO714" s="168"/>
      <c r="AP714" s="166"/>
      <c r="AQ714" s="168"/>
      <c r="AR714" s="168"/>
      <c r="AS714" s="168"/>
      <c r="AT714" s="168"/>
      <c r="AU714" s="168"/>
      <c r="AV714" s="168"/>
      <c r="AW714" s="168"/>
      <c r="AX714" s="168"/>
      <c r="AY714" s="168"/>
      <c r="AZ714" s="168"/>
      <c r="BA714" s="166"/>
      <c r="BB714" s="166"/>
      <c r="BC714" s="168"/>
      <c r="BD714" s="170"/>
      <c r="BE714" s="171"/>
      <c r="BF714" s="171"/>
      <c r="BG714" s="171"/>
      <c r="BH714" s="171"/>
      <c r="BI714" s="168"/>
      <c r="BJ714" s="168"/>
      <c r="BK714" s="168"/>
      <c r="BL714" s="168"/>
      <c r="BM714" s="168"/>
    </row>
    <row r="715">
      <c r="A715" s="163"/>
      <c r="B715" s="174"/>
      <c r="C715" s="165"/>
      <c r="D715" s="166"/>
      <c r="E715" s="166"/>
      <c r="F715" s="167"/>
      <c r="G715" s="167"/>
      <c r="H715" s="167"/>
      <c r="I715" s="163"/>
      <c r="J715" s="168"/>
      <c r="K715" s="168"/>
      <c r="L715" s="168"/>
      <c r="M715" s="166"/>
      <c r="N715" s="169"/>
      <c r="O715" s="167"/>
      <c r="P715" s="168"/>
      <c r="Q715" s="169"/>
      <c r="R715" s="168"/>
      <c r="S715" s="168"/>
      <c r="T715" s="168"/>
      <c r="U715" s="168"/>
      <c r="V715" s="168"/>
      <c r="W715" s="168"/>
      <c r="X715" s="168"/>
      <c r="Y715" s="168"/>
      <c r="Z715" s="168"/>
      <c r="AA715" s="168"/>
      <c r="AB715" s="168"/>
      <c r="AC715" s="168"/>
      <c r="AD715" s="168"/>
      <c r="AE715" s="168"/>
      <c r="AF715" s="168"/>
      <c r="AG715" s="168"/>
      <c r="AH715" s="168"/>
      <c r="AI715" s="168"/>
      <c r="AJ715" s="168"/>
      <c r="AK715" s="168"/>
      <c r="AL715" s="168"/>
      <c r="AM715" s="168"/>
      <c r="AN715" s="166"/>
      <c r="AO715" s="168"/>
      <c r="AP715" s="166"/>
      <c r="AQ715" s="168"/>
      <c r="AR715" s="168"/>
      <c r="AS715" s="168"/>
      <c r="AT715" s="168"/>
      <c r="AU715" s="168"/>
      <c r="AV715" s="168"/>
      <c r="AW715" s="168"/>
      <c r="AX715" s="168"/>
      <c r="AY715" s="168"/>
      <c r="AZ715" s="168"/>
      <c r="BA715" s="166"/>
      <c r="BB715" s="166"/>
      <c r="BC715" s="168"/>
      <c r="BD715" s="170"/>
      <c r="BE715" s="171"/>
      <c r="BF715" s="171"/>
      <c r="BG715" s="171"/>
      <c r="BH715" s="171"/>
      <c r="BI715" s="168"/>
      <c r="BJ715" s="168"/>
      <c r="BK715" s="168"/>
      <c r="BL715" s="168"/>
      <c r="BM715" s="168"/>
    </row>
    <row r="716">
      <c r="A716" s="163"/>
      <c r="B716" s="174"/>
      <c r="C716" s="165"/>
      <c r="D716" s="166"/>
      <c r="E716" s="166"/>
      <c r="F716" s="167"/>
      <c r="G716" s="167"/>
      <c r="H716" s="167"/>
      <c r="I716" s="163"/>
      <c r="J716" s="168"/>
      <c r="K716" s="168"/>
      <c r="L716" s="168"/>
      <c r="M716" s="166"/>
      <c r="N716" s="169"/>
      <c r="O716" s="167"/>
      <c r="P716" s="168"/>
      <c r="Q716" s="169"/>
      <c r="R716" s="168"/>
      <c r="S716" s="168"/>
      <c r="T716" s="168"/>
      <c r="U716" s="168"/>
      <c r="V716" s="168"/>
      <c r="W716" s="168"/>
      <c r="X716" s="168"/>
      <c r="Y716" s="168"/>
      <c r="Z716" s="168"/>
      <c r="AA716" s="168"/>
      <c r="AB716" s="168"/>
      <c r="AC716" s="168"/>
      <c r="AD716" s="168"/>
      <c r="AE716" s="168"/>
      <c r="AF716" s="168"/>
      <c r="AG716" s="168"/>
      <c r="AH716" s="168"/>
      <c r="AI716" s="168"/>
      <c r="AJ716" s="168"/>
      <c r="AK716" s="168"/>
      <c r="AL716" s="168"/>
      <c r="AM716" s="168"/>
      <c r="AN716" s="166"/>
      <c r="AO716" s="168"/>
      <c r="AP716" s="166"/>
      <c r="AQ716" s="168"/>
      <c r="AR716" s="168"/>
      <c r="AS716" s="168"/>
      <c r="AT716" s="168"/>
      <c r="AU716" s="168"/>
      <c r="AV716" s="168"/>
      <c r="AW716" s="168"/>
      <c r="AX716" s="168"/>
      <c r="AY716" s="168"/>
      <c r="AZ716" s="168"/>
      <c r="BA716" s="166"/>
      <c r="BB716" s="166"/>
      <c r="BC716" s="168"/>
      <c r="BD716" s="170"/>
      <c r="BE716" s="171"/>
      <c r="BF716" s="171"/>
      <c r="BG716" s="171"/>
      <c r="BH716" s="171"/>
      <c r="BI716" s="168"/>
      <c r="BJ716" s="168"/>
      <c r="BK716" s="168"/>
      <c r="BL716" s="168"/>
      <c r="BM716" s="168"/>
    </row>
    <row r="717">
      <c r="A717" s="163"/>
      <c r="B717" s="174"/>
      <c r="C717" s="165"/>
      <c r="D717" s="166"/>
      <c r="E717" s="166"/>
      <c r="F717" s="167"/>
      <c r="G717" s="167"/>
      <c r="H717" s="167"/>
      <c r="I717" s="163"/>
      <c r="J717" s="168"/>
      <c r="K717" s="168"/>
      <c r="L717" s="168"/>
      <c r="M717" s="166"/>
      <c r="N717" s="169"/>
      <c r="O717" s="167"/>
      <c r="P717" s="168"/>
      <c r="Q717" s="169"/>
      <c r="R717" s="168"/>
      <c r="S717" s="168"/>
      <c r="T717" s="168"/>
      <c r="U717" s="168"/>
      <c r="V717" s="168"/>
      <c r="W717" s="168"/>
      <c r="X717" s="168"/>
      <c r="Y717" s="168"/>
      <c r="Z717" s="168"/>
      <c r="AA717" s="168"/>
      <c r="AB717" s="168"/>
      <c r="AC717" s="168"/>
      <c r="AD717" s="168"/>
      <c r="AE717" s="168"/>
      <c r="AF717" s="168"/>
      <c r="AG717" s="168"/>
      <c r="AH717" s="168"/>
      <c r="AI717" s="168"/>
      <c r="AJ717" s="168"/>
      <c r="AK717" s="168"/>
      <c r="AL717" s="168"/>
      <c r="AM717" s="168"/>
      <c r="AN717" s="166"/>
      <c r="AO717" s="168"/>
      <c r="AP717" s="166"/>
      <c r="AQ717" s="168"/>
      <c r="AR717" s="168"/>
      <c r="AS717" s="168"/>
      <c r="AT717" s="168"/>
      <c r="AU717" s="168"/>
      <c r="AV717" s="168"/>
      <c r="AW717" s="168"/>
      <c r="AX717" s="168"/>
      <c r="AY717" s="168"/>
      <c r="AZ717" s="168"/>
      <c r="BA717" s="166"/>
      <c r="BB717" s="166"/>
      <c r="BC717" s="168"/>
      <c r="BD717" s="170"/>
      <c r="BE717" s="171"/>
      <c r="BF717" s="171"/>
      <c r="BG717" s="171"/>
      <c r="BH717" s="171"/>
      <c r="BI717" s="168"/>
      <c r="BJ717" s="168"/>
      <c r="BK717" s="168"/>
      <c r="BL717" s="168"/>
      <c r="BM717" s="168"/>
    </row>
    <row r="718">
      <c r="A718" s="163"/>
      <c r="B718" s="174"/>
      <c r="C718" s="165"/>
      <c r="D718" s="166"/>
      <c r="E718" s="166"/>
      <c r="F718" s="167"/>
      <c r="G718" s="167"/>
      <c r="H718" s="167"/>
      <c r="I718" s="163"/>
      <c r="J718" s="168"/>
      <c r="K718" s="168"/>
      <c r="L718" s="168"/>
      <c r="M718" s="166"/>
      <c r="N718" s="169"/>
      <c r="O718" s="167"/>
      <c r="P718" s="168"/>
      <c r="Q718" s="169"/>
      <c r="R718" s="168"/>
      <c r="S718" s="168"/>
      <c r="T718" s="168"/>
      <c r="U718" s="168"/>
      <c r="V718" s="168"/>
      <c r="W718" s="168"/>
      <c r="X718" s="168"/>
      <c r="Y718" s="168"/>
      <c r="Z718" s="168"/>
      <c r="AA718" s="168"/>
      <c r="AB718" s="168"/>
      <c r="AC718" s="168"/>
      <c r="AD718" s="168"/>
      <c r="AE718" s="168"/>
      <c r="AF718" s="168"/>
      <c r="AG718" s="168"/>
      <c r="AH718" s="168"/>
      <c r="AI718" s="168"/>
      <c r="AJ718" s="168"/>
      <c r="AK718" s="168"/>
      <c r="AL718" s="168"/>
      <c r="AM718" s="168"/>
      <c r="AN718" s="166"/>
      <c r="AO718" s="168"/>
      <c r="AP718" s="166"/>
      <c r="AQ718" s="168"/>
      <c r="AR718" s="168"/>
      <c r="AS718" s="168"/>
      <c r="AT718" s="168"/>
      <c r="AU718" s="168"/>
      <c r="AV718" s="168"/>
      <c r="AW718" s="168"/>
      <c r="AX718" s="168"/>
      <c r="AY718" s="168"/>
      <c r="AZ718" s="168"/>
      <c r="BA718" s="166"/>
      <c r="BB718" s="166"/>
      <c r="BC718" s="168"/>
      <c r="BD718" s="170"/>
      <c r="BE718" s="171"/>
      <c r="BF718" s="171"/>
      <c r="BG718" s="171"/>
      <c r="BH718" s="171"/>
      <c r="BI718" s="168"/>
      <c r="BJ718" s="168"/>
      <c r="BK718" s="168"/>
      <c r="BL718" s="168"/>
      <c r="BM718" s="168"/>
    </row>
    <row r="719">
      <c r="A719" s="163"/>
      <c r="B719" s="174"/>
      <c r="C719" s="165"/>
      <c r="D719" s="166"/>
      <c r="E719" s="166"/>
      <c r="F719" s="167"/>
      <c r="G719" s="167"/>
      <c r="H719" s="167"/>
      <c r="I719" s="163"/>
      <c r="J719" s="168"/>
      <c r="K719" s="168"/>
      <c r="L719" s="168"/>
      <c r="M719" s="166"/>
      <c r="N719" s="169"/>
      <c r="O719" s="167"/>
      <c r="P719" s="168"/>
      <c r="Q719" s="169"/>
      <c r="R719" s="168"/>
      <c r="S719" s="168"/>
      <c r="T719" s="168"/>
      <c r="U719" s="168"/>
      <c r="V719" s="168"/>
      <c r="W719" s="168"/>
      <c r="X719" s="168"/>
      <c r="Y719" s="168"/>
      <c r="Z719" s="168"/>
      <c r="AA719" s="168"/>
      <c r="AB719" s="168"/>
      <c r="AC719" s="168"/>
      <c r="AD719" s="168"/>
      <c r="AE719" s="168"/>
      <c r="AF719" s="168"/>
      <c r="AG719" s="168"/>
      <c r="AH719" s="168"/>
      <c r="AI719" s="168"/>
      <c r="AJ719" s="168"/>
      <c r="AK719" s="168"/>
      <c r="AL719" s="168"/>
      <c r="AM719" s="168"/>
      <c r="AN719" s="166"/>
      <c r="AO719" s="168"/>
      <c r="AP719" s="166"/>
      <c r="AQ719" s="168"/>
      <c r="AR719" s="168"/>
      <c r="AS719" s="168"/>
      <c r="AT719" s="168"/>
      <c r="AU719" s="168"/>
      <c r="AV719" s="168"/>
      <c r="AW719" s="168"/>
      <c r="AX719" s="168"/>
      <c r="AY719" s="168"/>
      <c r="AZ719" s="168"/>
      <c r="BA719" s="166"/>
      <c r="BB719" s="166"/>
      <c r="BC719" s="168"/>
      <c r="BD719" s="170"/>
      <c r="BE719" s="171"/>
      <c r="BF719" s="171"/>
      <c r="BG719" s="171"/>
      <c r="BH719" s="171"/>
      <c r="BI719" s="168"/>
      <c r="BJ719" s="168"/>
      <c r="BK719" s="168"/>
      <c r="BL719" s="168"/>
      <c r="BM719" s="168"/>
    </row>
    <row r="720">
      <c r="A720" s="163"/>
      <c r="B720" s="174"/>
      <c r="C720" s="165"/>
      <c r="D720" s="166"/>
      <c r="E720" s="166"/>
      <c r="F720" s="167"/>
      <c r="G720" s="167"/>
      <c r="H720" s="167"/>
      <c r="I720" s="163"/>
      <c r="J720" s="168"/>
      <c r="K720" s="168"/>
      <c r="L720" s="168"/>
      <c r="M720" s="166"/>
      <c r="N720" s="169"/>
      <c r="O720" s="167"/>
      <c r="P720" s="168"/>
      <c r="Q720" s="169"/>
      <c r="R720" s="168"/>
      <c r="S720" s="168"/>
      <c r="T720" s="168"/>
      <c r="U720" s="168"/>
      <c r="V720" s="168"/>
      <c r="W720" s="168"/>
      <c r="X720" s="168"/>
      <c r="Y720" s="168"/>
      <c r="Z720" s="168"/>
      <c r="AA720" s="168"/>
      <c r="AB720" s="168"/>
      <c r="AC720" s="168"/>
      <c r="AD720" s="168"/>
      <c r="AE720" s="168"/>
      <c r="AF720" s="168"/>
      <c r="AG720" s="168"/>
      <c r="AH720" s="168"/>
      <c r="AI720" s="168"/>
      <c r="AJ720" s="168"/>
      <c r="AK720" s="168"/>
      <c r="AL720" s="168"/>
      <c r="AM720" s="168"/>
      <c r="AN720" s="166"/>
      <c r="AO720" s="168"/>
      <c r="AP720" s="166"/>
      <c r="AQ720" s="168"/>
      <c r="AR720" s="168"/>
      <c r="AS720" s="168"/>
      <c r="AT720" s="168"/>
      <c r="AU720" s="168"/>
      <c r="AV720" s="168"/>
      <c r="AW720" s="168"/>
      <c r="AX720" s="168"/>
      <c r="AY720" s="168"/>
      <c r="AZ720" s="168"/>
      <c r="BA720" s="166"/>
      <c r="BB720" s="166"/>
      <c r="BC720" s="168"/>
      <c r="BD720" s="170"/>
      <c r="BE720" s="171"/>
      <c r="BF720" s="171"/>
      <c r="BG720" s="171"/>
      <c r="BH720" s="171"/>
      <c r="BI720" s="168"/>
      <c r="BJ720" s="168"/>
      <c r="BK720" s="168"/>
      <c r="BL720" s="168"/>
      <c r="BM720" s="168"/>
    </row>
    <row r="721">
      <c r="A721" s="163"/>
      <c r="B721" s="174"/>
      <c r="C721" s="165"/>
      <c r="D721" s="166"/>
      <c r="E721" s="166"/>
      <c r="F721" s="167"/>
      <c r="G721" s="167"/>
      <c r="H721" s="167"/>
      <c r="I721" s="163"/>
      <c r="J721" s="168"/>
      <c r="K721" s="168"/>
      <c r="L721" s="168"/>
      <c r="M721" s="166"/>
      <c r="N721" s="169"/>
      <c r="O721" s="167"/>
      <c r="P721" s="168"/>
      <c r="Q721" s="169"/>
      <c r="R721" s="168"/>
      <c r="S721" s="168"/>
      <c r="T721" s="168"/>
      <c r="U721" s="168"/>
      <c r="V721" s="168"/>
      <c r="W721" s="168"/>
      <c r="X721" s="168"/>
      <c r="Y721" s="168"/>
      <c r="Z721" s="168"/>
      <c r="AA721" s="168"/>
      <c r="AB721" s="168"/>
      <c r="AC721" s="168"/>
      <c r="AD721" s="168"/>
      <c r="AE721" s="168"/>
      <c r="AF721" s="168"/>
      <c r="AG721" s="168"/>
      <c r="AH721" s="168"/>
      <c r="AI721" s="168"/>
      <c r="AJ721" s="168"/>
      <c r="AK721" s="168"/>
      <c r="AL721" s="168"/>
      <c r="AM721" s="168"/>
      <c r="AN721" s="166"/>
      <c r="AO721" s="168"/>
      <c r="AP721" s="166"/>
      <c r="AQ721" s="168"/>
      <c r="AR721" s="168"/>
      <c r="AS721" s="168"/>
      <c r="AT721" s="168"/>
      <c r="AU721" s="168"/>
      <c r="AV721" s="168"/>
      <c r="AW721" s="168"/>
      <c r="AX721" s="168"/>
      <c r="AY721" s="168"/>
      <c r="AZ721" s="168"/>
      <c r="BA721" s="166"/>
      <c r="BB721" s="166"/>
      <c r="BC721" s="168"/>
      <c r="BD721" s="170"/>
      <c r="BE721" s="171"/>
      <c r="BF721" s="171"/>
      <c r="BG721" s="171"/>
      <c r="BH721" s="171"/>
      <c r="BI721" s="168"/>
      <c r="BJ721" s="168"/>
      <c r="BK721" s="168"/>
      <c r="BL721" s="168"/>
      <c r="BM721" s="168"/>
    </row>
    <row r="722">
      <c r="A722" s="163"/>
      <c r="B722" s="174"/>
      <c r="C722" s="165"/>
      <c r="D722" s="166"/>
      <c r="E722" s="166"/>
      <c r="F722" s="167"/>
      <c r="G722" s="167"/>
      <c r="H722" s="167"/>
      <c r="I722" s="163"/>
      <c r="J722" s="168"/>
      <c r="K722" s="168"/>
      <c r="L722" s="168"/>
      <c r="M722" s="166"/>
      <c r="N722" s="169"/>
      <c r="O722" s="167"/>
      <c r="P722" s="168"/>
      <c r="Q722" s="169"/>
      <c r="R722" s="168"/>
      <c r="S722" s="168"/>
      <c r="T722" s="168"/>
      <c r="U722" s="168"/>
      <c r="V722" s="168"/>
      <c r="W722" s="168"/>
      <c r="X722" s="168"/>
      <c r="Y722" s="168"/>
      <c r="Z722" s="168"/>
      <c r="AA722" s="168"/>
      <c r="AB722" s="168"/>
      <c r="AC722" s="168"/>
      <c r="AD722" s="168"/>
      <c r="AE722" s="168"/>
      <c r="AF722" s="168"/>
      <c r="AG722" s="168"/>
      <c r="AH722" s="168"/>
      <c r="AI722" s="168"/>
      <c r="AJ722" s="168"/>
      <c r="AK722" s="168"/>
      <c r="AL722" s="168"/>
      <c r="AM722" s="168"/>
      <c r="AN722" s="166"/>
      <c r="AO722" s="168"/>
      <c r="AP722" s="166"/>
      <c r="AQ722" s="168"/>
      <c r="AR722" s="168"/>
      <c r="AS722" s="168"/>
      <c r="AT722" s="168"/>
      <c r="AU722" s="168"/>
      <c r="AV722" s="168"/>
      <c r="AW722" s="168"/>
      <c r="AX722" s="168"/>
      <c r="AY722" s="168"/>
      <c r="AZ722" s="168"/>
      <c r="BA722" s="166"/>
      <c r="BB722" s="166"/>
      <c r="BC722" s="168"/>
      <c r="BD722" s="170"/>
      <c r="BE722" s="171"/>
      <c r="BF722" s="171"/>
      <c r="BG722" s="171"/>
      <c r="BH722" s="171"/>
      <c r="BI722" s="168"/>
      <c r="BJ722" s="168"/>
      <c r="BK722" s="168"/>
      <c r="BL722" s="168"/>
      <c r="BM722" s="168"/>
    </row>
    <row r="723">
      <c r="A723" s="163"/>
      <c r="B723" s="174"/>
      <c r="C723" s="165"/>
      <c r="D723" s="166"/>
      <c r="E723" s="166"/>
      <c r="F723" s="167"/>
      <c r="G723" s="167"/>
      <c r="H723" s="167"/>
      <c r="I723" s="163"/>
      <c r="J723" s="168"/>
      <c r="K723" s="168"/>
      <c r="L723" s="168"/>
      <c r="M723" s="166"/>
      <c r="N723" s="169"/>
      <c r="O723" s="167"/>
      <c r="P723" s="168"/>
      <c r="Q723" s="169"/>
      <c r="R723" s="168"/>
      <c r="S723" s="168"/>
      <c r="T723" s="168"/>
      <c r="U723" s="168"/>
      <c r="V723" s="168"/>
      <c r="W723" s="168"/>
      <c r="X723" s="168"/>
      <c r="Y723" s="168"/>
      <c r="Z723" s="168"/>
      <c r="AA723" s="168"/>
      <c r="AB723" s="168"/>
      <c r="AC723" s="168"/>
      <c r="AD723" s="168"/>
      <c r="AE723" s="168"/>
      <c r="AF723" s="168"/>
      <c r="AG723" s="168"/>
      <c r="AH723" s="168"/>
      <c r="AI723" s="168"/>
      <c r="AJ723" s="168"/>
      <c r="AK723" s="168"/>
      <c r="AL723" s="168"/>
      <c r="AM723" s="168"/>
      <c r="AN723" s="166"/>
      <c r="AO723" s="168"/>
      <c r="AP723" s="166"/>
      <c r="AQ723" s="168"/>
      <c r="AR723" s="168"/>
      <c r="AS723" s="168"/>
      <c r="AT723" s="168"/>
      <c r="AU723" s="168"/>
      <c r="AV723" s="168"/>
      <c r="AW723" s="168"/>
      <c r="AX723" s="168"/>
      <c r="AY723" s="168"/>
      <c r="AZ723" s="168"/>
      <c r="BA723" s="166"/>
      <c r="BB723" s="166"/>
      <c r="BC723" s="168"/>
      <c r="BD723" s="170"/>
      <c r="BE723" s="171"/>
      <c r="BF723" s="171"/>
      <c r="BG723" s="171"/>
      <c r="BH723" s="171"/>
      <c r="BI723" s="168"/>
      <c r="BJ723" s="168"/>
      <c r="BK723" s="168"/>
      <c r="BL723" s="168"/>
      <c r="BM723" s="168"/>
    </row>
    <row r="724">
      <c r="A724" s="163"/>
      <c r="B724" s="174"/>
      <c r="C724" s="165"/>
      <c r="D724" s="166"/>
      <c r="E724" s="166"/>
      <c r="F724" s="167"/>
      <c r="G724" s="167"/>
      <c r="H724" s="167"/>
      <c r="I724" s="163"/>
      <c r="J724" s="168"/>
      <c r="K724" s="168"/>
      <c r="L724" s="168"/>
      <c r="M724" s="166"/>
      <c r="N724" s="169"/>
      <c r="O724" s="167"/>
      <c r="P724" s="168"/>
      <c r="Q724" s="169"/>
      <c r="R724" s="168"/>
      <c r="S724" s="168"/>
      <c r="T724" s="168"/>
      <c r="U724" s="168"/>
      <c r="V724" s="168"/>
      <c r="W724" s="168"/>
      <c r="X724" s="168"/>
      <c r="Y724" s="168"/>
      <c r="Z724" s="168"/>
      <c r="AA724" s="168"/>
      <c r="AB724" s="168"/>
      <c r="AC724" s="168"/>
      <c r="AD724" s="168"/>
      <c r="AE724" s="168"/>
      <c r="AF724" s="168"/>
      <c r="AG724" s="168"/>
      <c r="AH724" s="168"/>
      <c r="AI724" s="168"/>
      <c r="AJ724" s="168"/>
      <c r="AK724" s="168"/>
      <c r="AL724" s="168"/>
      <c r="AM724" s="168"/>
      <c r="AN724" s="166"/>
      <c r="AO724" s="168"/>
      <c r="AP724" s="166"/>
      <c r="AQ724" s="168"/>
      <c r="AR724" s="168"/>
      <c r="AS724" s="168"/>
      <c r="AT724" s="168"/>
      <c r="AU724" s="168"/>
      <c r="AV724" s="168"/>
      <c r="AW724" s="168"/>
      <c r="AX724" s="168"/>
      <c r="AY724" s="168"/>
      <c r="AZ724" s="168"/>
      <c r="BA724" s="166"/>
      <c r="BB724" s="166"/>
      <c r="BC724" s="168"/>
      <c r="BD724" s="170"/>
      <c r="BE724" s="171"/>
      <c r="BF724" s="171"/>
      <c r="BG724" s="171"/>
      <c r="BH724" s="171"/>
      <c r="BI724" s="168"/>
      <c r="BJ724" s="168"/>
      <c r="BK724" s="168"/>
      <c r="BL724" s="168"/>
      <c r="BM724" s="168"/>
    </row>
    <row r="725">
      <c r="A725" s="163"/>
      <c r="B725" s="174"/>
      <c r="C725" s="165"/>
      <c r="D725" s="166"/>
      <c r="E725" s="166"/>
      <c r="F725" s="167"/>
      <c r="G725" s="167"/>
      <c r="H725" s="167"/>
      <c r="I725" s="163"/>
      <c r="J725" s="168"/>
      <c r="K725" s="168"/>
      <c r="L725" s="168"/>
      <c r="M725" s="166"/>
      <c r="N725" s="169"/>
      <c r="O725" s="167"/>
      <c r="P725" s="168"/>
      <c r="Q725" s="169"/>
      <c r="R725" s="168"/>
      <c r="S725" s="168"/>
      <c r="T725" s="168"/>
      <c r="U725" s="168"/>
      <c r="V725" s="168"/>
      <c r="W725" s="168"/>
      <c r="X725" s="168"/>
      <c r="Y725" s="168"/>
      <c r="Z725" s="168"/>
      <c r="AA725" s="168"/>
      <c r="AB725" s="168"/>
      <c r="AC725" s="168"/>
      <c r="AD725" s="168"/>
      <c r="AE725" s="168"/>
      <c r="AF725" s="168"/>
      <c r="AG725" s="168"/>
      <c r="AH725" s="168"/>
      <c r="AI725" s="168"/>
      <c r="AJ725" s="168"/>
      <c r="AK725" s="168"/>
      <c r="AL725" s="168"/>
      <c r="AM725" s="168"/>
      <c r="AN725" s="166"/>
      <c r="AO725" s="168"/>
      <c r="AP725" s="166"/>
      <c r="AQ725" s="168"/>
      <c r="AR725" s="168"/>
      <c r="AS725" s="168"/>
      <c r="AT725" s="168"/>
      <c r="AU725" s="168"/>
      <c r="AV725" s="168"/>
      <c r="AW725" s="168"/>
      <c r="AX725" s="168"/>
      <c r="AY725" s="168"/>
      <c r="AZ725" s="168"/>
      <c r="BA725" s="166"/>
      <c r="BB725" s="166"/>
      <c r="BC725" s="168"/>
      <c r="BD725" s="170"/>
      <c r="BE725" s="171"/>
      <c r="BF725" s="171"/>
      <c r="BG725" s="171"/>
      <c r="BH725" s="171"/>
      <c r="BI725" s="168"/>
      <c r="BJ725" s="168"/>
      <c r="BK725" s="168"/>
      <c r="BL725" s="168"/>
      <c r="BM725" s="168"/>
    </row>
    <row r="726">
      <c r="A726" s="163"/>
      <c r="B726" s="174"/>
      <c r="C726" s="165"/>
      <c r="D726" s="166"/>
      <c r="E726" s="166"/>
      <c r="F726" s="167"/>
      <c r="G726" s="167"/>
      <c r="H726" s="167"/>
      <c r="I726" s="163"/>
      <c r="J726" s="168"/>
      <c r="K726" s="168"/>
      <c r="L726" s="168"/>
      <c r="M726" s="166"/>
      <c r="N726" s="169"/>
      <c r="O726" s="167"/>
      <c r="P726" s="168"/>
      <c r="Q726" s="169"/>
      <c r="R726" s="168"/>
      <c r="S726" s="168"/>
      <c r="T726" s="168"/>
      <c r="U726" s="168"/>
      <c r="V726" s="168"/>
      <c r="W726" s="168"/>
      <c r="X726" s="168"/>
      <c r="Y726" s="168"/>
      <c r="Z726" s="168"/>
      <c r="AA726" s="168"/>
      <c r="AB726" s="168"/>
      <c r="AC726" s="168"/>
      <c r="AD726" s="168"/>
      <c r="AE726" s="168"/>
      <c r="AF726" s="168"/>
      <c r="AG726" s="168"/>
      <c r="AH726" s="168"/>
      <c r="AI726" s="168"/>
      <c r="AJ726" s="168"/>
      <c r="AK726" s="168"/>
      <c r="AL726" s="168"/>
      <c r="AM726" s="168"/>
      <c r="AN726" s="166"/>
      <c r="AO726" s="168"/>
      <c r="AP726" s="166"/>
      <c r="AQ726" s="168"/>
      <c r="AR726" s="168"/>
      <c r="AS726" s="168"/>
      <c r="AT726" s="168"/>
      <c r="AU726" s="168"/>
      <c r="AV726" s="168"/>
      <c r="AW726" s="168"/>
      <c r="AX726" s="168"/>
      <c r="AY726" s="168"/>
      <c r="AZ726" s="168"/>
      <c r="BA726" s="166"/>
      <c r="BB726" s="166"/>
      <c r="BC726" s="168"/>
      <c r="BD726" s="170"/>
      <c r="BE726" s="171"/>
      <c r="BF726" s="171"/>
      <c r="BG726" s="171"/>
      <c r="BH726" s="171"/>
      <c r="BI726" s="168"/>
      <c r="BJ726" s="168"/>
      <c r="BK726" s="168"/>
      <c r="BL726" s="168"/>
      <c r="BM726" s="168"/>
    </row>
    <row r="727">
      <c r="A727" s="163"/>
      <c r="B727" s="174"/>
      <c r="C727" s="165"/>
      <c r="D727" s="166"/>
      <c r="E727" s="166"/>
      <c r="F727" s="167"/>
      <c r="G727" s="167"/>
      <c r="H727" s="167"/>
      <c r="I727" s="163"/>
      <c r="J727" s="168"/>
      <c r="K727" s="168"/>
      <c r="L727" s="168"/>
      <c r="M727" s="166"/>
      <c r="N727" s="169"/>
      <c r="O727" s="167"/>
      <c r="P727" s="168"/>
      <c r="Q727" s="169"/>
      <c r="R727" s="168"/>
      <c r="S727" s="168"/>
      <c r="T727" s="168"/>
      <c r="U727" s="168"/>
      <c r="V727" s="168"/>
      <c r="W727" s="168"/>
      <c r="X727" s="168"/>
      <c r="Y727" s="168"/>
      <c r="Z727" s="168"/>
      <c r="AA727" s="168"/>
      <c r="AB727" s="168"/>
      <c r="AC727" s="168"/>
      <c r="AD727" s="168"/>
      <c r="AE727" s="168"/>
      <c r="AF727" s="168"/>
      <c r="AG727" s="168"/>
      <c r="AH727" s="168"/>
      <c r="AI727" s="168"/>
      <c r="AJ727" s="168"/>
      <c r="AK727" s="168"/>
      <c r="AL727" s="168"/>
      <c r="AM727" s="168"/>
      <c r="AN727" s="166"/>
      <c r="AO727" s="168"/>
      <c r="AP727" s="166"/>
      <c r="AQ727" s="168"/>
      <c r="AR727" s="168"/>
      <c r="AS727" s="168"/>
      <c r="AT727" s="168"/>
      <c r="AU727" s="168"/>
      <c r="AV727" s="168"/>
      <c r="AW727" s="168"/>
      <c r="AX727" s="168"/>
      <c r="AY727" s="168"/>
      <c r="AZ727" s="168"/>
      <c r="BA727" s="166"/>
      <c r="BB727" s="166"/>
      <c r="BC727" s="168"/>
      <c r="BD727" s="170"/>
      <c r="BE727" s="171"/>
      <c r="BF727" s="171"/>
      <c r="BG727" s="171"/>
      <c r="BH727" s="171"/>
      <c r="BI727" s="168"/>
      <c r="BJ727" s="168"/>
      <c r="BK727" s="168"/>
      <c r="BL727" s="168"/>
      <c r="BM727" s="168"/>
    </row>
    <row r="728">
      <c r="A728" s="163"/>
      <c r="B728" s="174"/>
      <c r="C728" s="165"/>
      <c r="D728" s="166"/>
      <c r="E728" s="166"/>
      <c r="F728" s="167"/>
      <c r="G728" s="167"/>
      <c r="H728" s="167"/>
      <c r="I728" s="163"/>
      <c r="J728" s="168"/>
      <c r="K728" s="168"/>
      <c r="L728" s="168"/>
      <c r="M728" s="166"/>
      <c r="N728" s="169"/>
      <c r="O728" s="167"/>
      <c r="P728" s="168"/>
      <c r="Q728" s="169"/>
      <c r="R728" s="168"/>
      <c r="S728" s="168"/>
      <c r="T728" s="168"/>
      <c r="U728" s="168"/>
      <c r="V728" s="168"/>
      <c r="W728" s="168"/>
      <c r="X728" s="168"/>
      <c r="Y728" s="168"/>
      <c r="Z728" s="168"/>
      <c r="AA728" s="168"/>
      <c r="AB728" s="168"/>
      <c r="AC728" s="168"/>
      <c r="AD728" s="168"/>
      <c r="AE728" s="168"/>
      <c r="AF728" s="168"/>
      <c r="AG728" s="168"/>
      <c r="AH728" s="168"/>
      <c r="AI728" s="168"/>
      <c r="AJ728" s="168"/>
      <c r="AK728" s="168"/>
      <c r="AL728" s="168"/>
      <c r="AM728" s="168"/>
      <c r="AN728" s="166"/>
      <c r="AO728" s="168"/>
      <c r="AP728" s="166"/>
      <c r="AQ728" s="168"/>
      <c r="AR728" s="168"/>
      <c r="AS728" s="168"/>
      <c r="AT728" s="168"/>
      <c r="AU728" s="168"/>
      <c r="AV728" s="168"/>
      <c r="AW728" s="168"/>
      <c r="AX728" s="168"/>
      <c r="AY728" s="168"/>
      <c r="AZ728" s="168"/>
      <c r="BA728" s="166"/>
      <c r="BB728" s="166"/>
      <c r="BC728" s="168"/>
      <c r="BD728" s="170"/>
      <c r="BE728" s="171"/>
      <c r="BF728" s="171"/>
      <c r="BG728" s="171"/>
      <c r="BH728" s="171"/>
      <c r="BI728" s="168"/>
      <c r="BJ728" s="168"/>
      <c r="BK728" s="168"/>
      <c r="BL728" s="168"/>
      <c r="BM728" s="168"/>
    </row>
    <row r="729">
      <c r="A729" s="163"/>
      <c r="B729" s="174"/>
      <c r="C729" s="165"/>
      <c r="D729" s="166"/>
      <c r="E729" s="166"/>
      <c r="F729" s="167"/>
      <c r="G729" s="167"/>
      <c r="H729" s="167"/>
      <c r="I729" s="163"/>
      <c r="J729" s="168"/>
      <c r="K729" s="168"/>
      <c r="L729" s="168"/>
      <c r="M729" s="166"/>
      <c r="N729" s="169"/>
      <c r="O729" s="167"/>
      <c r="P729" s="168"/>
      <c r="Q729" s="169"/>
      <c r="R729" s="168"/>
      <c r="S729" s="168"/>
      <c r="T729" s="168"/>
      <c r="U729" s="168"/>
      <c r="V729" s="168"/>
      <c r="W729" s="168"/>
      <c r="X729" s="168"/>
      <c r="Y729" s="168"/>
      <c r="Z729" s="168"/>
      <c r="AA729" s="168"/>
      <c r="AB729" s="168"/>
      <c r="AC729" s="168"/>
      <c r="AD729" s="168"/>
      <c r="AE729" s="168"/>
      <c r="AF729" s="168"/>
      <c r="AG729" s="168"/>
      <c r="AH729" s="168"/>
      <c r="AI729" s="168"/>
      <c r="AJ729" s="168"/>
      <c r="AK729" s="168"/>
      <c r="AL729" s="168"/>
      <c r="AM729" s="168"/>
      <c r="AN729" s="166"/>
      <c r="AO729" s="168"/>
      <c r="AP729" s="166"/>
      <c r="AQ729" s="168"/>
      <c r="AR729" s="168"/>
      <c r="AS729" s="168"/>
      <c r="AT729" s="168"/>
      <c r="AU729" s="168"/>
      <c r="AV729" s="168"/>
      <c r="AW729" s="168"/>
      <c r="AX729" s="168"/>
      <c r="AY729" s="168"/>
      <c r="AZ729" s="168"/>
      <c r="BA729" s="166"/>
      <c r="BB729" s="166"/>
      <c r="BC729" s="168"/>
      <c r="BD729" s="170"/>
      <c r="BE729" s="171"/>
      <c r="BF729" s="171"/>
      <c r="BG729" s="171"/>
      <c r="BH729" s="171"/>
      <c r="BI729" s="168"/>
      <c r="BJ729" s="168"/>
      <c r="BK729" s="168"/>
      <c r="BL729" s="168"/>
      <c r="BM729" s="168"/>
    </row>
    <row r="730">
      <c r="A730" s="163"/>
      <c r="B730" s="174"/>
      <c r="C730" s="165"/>
      <c r="D730" s="166"/>
      <c r="E730" s="166"/>
      <c r="F730" s="167"/>
      <c r="G730" s="167"/>
      <c r="H730" s="167"/>
      <c r="I730" s="163"/>
      <c r="J730" s="168"/>
      <c r="K730" s="168"/>
      <c r="L730" s="168"/>
      <c r="M730" s="166"/>
      <c r="N730" s="169"/>
      <c r="O730" s="167"/>
      <c r="P730" s="168"/>
      <c r="Q730" s="169"/>
      <c r="R730" s="168"/>
      <c r="S730" s="168"/>
      <c r="T730" s="168"/>
      <c r="U730" s="168"/>
      <c r="V730" s="168"/>
      <c r="W730" s="168"/>
      <c r="X730" s="168"/>
      <c r="Y730" s="168"/>
      <c r="Z730" s="168"/>
      <c r="AA730" s="168"/>
      <c r="AB730" s="168"/>
      <c r="AC730" s="168"/>
      <c r="AD730" s="168"/>
      <c r="AE730" s="168"/>
      <c r="AF730" s="168"/>
      <c r="AG730" s="168"/>
      <c r="AH730" s="168"/>
      <c r="AI730" s="168"/>
      <c r="AJ730" s="168"/>
      <c r="AK730" s="168"/>
      <c r="AL730" s="168"/>
      <c r="AM730" s="168"/>
      <c r="AN730" s="166"/>
      <c r="AO730" s="168"/>
      <c r="AP730" s="166"/>
      <c r="AQ730" s="168"/>
      <c r="AR730" s="168"/>
      <c r="AS730" s="168"/>
      <c r="AT730" s="168"/>
      <c r="AU730" s="168"/>
      <c r="AV730" s="168"/>
      <c r="AW730" s="168"/>
      <c r="AX730" s="168"/>
      <c r="AY730" s="168"/>
      <c r="AZ730" s="168"/>
      <c r="BA730" s="166"/>
      <c r="BB730" s="166"/>
      <c r="BC730" s="168"/>
      <c r="BD730" s="170"/>
      <c r="BE730" s="171"/>
      <c r="BF730" s="171"/>
      <c r="BG730" s="171"/>
      <c r="BH730" s="171"/>
      <c r="BI730" s="168"/>
      <c r="BJ730" s="168"/>
      <c r="BK730" s="168"/>
      <c r="BL730" s="168"/>
      <c r="BM730" s="168"/>
    </row>
    <row r="731">
      <c r="A731" s="163"/>
      <c r="B731" s="174"/>
      <c r="C731" s="165"/>
      <c r="D731" s="166"/>
      <c r="E731" s="166"/>
      <c r="F731" s="167"/>
      <c r="G731" s="167"/>
      <c r="H731" s="167"/>
      <c r="I731" s="163"/>
      <c r="J731" s="168"/>
      <c r="K731" s="168"/>
      <c r="L731" s="168"/>
      <c r="M731" s="166"/>
      <c r="N731" s="169"/>
      <c r="O731" s="167"/>
      <c r="P731" s="168"/>
      <c r="Q731" s="169"/>
      <c r="R731" s="168"/>
      <c r="S731" s="168"/>
      <c r="T731" s="168"/>
      <c r="U731" s="168"/>
      <c r="V731" s="168"/>
      <c r="W731" s="168"/>
      <c r="X731" s="168"/>
      <c r="Y731" s="168"/>
      <c r="Z731" s="168"/>
      <c r="AA731" s="168"/>
      <c r="AB731" s="168"/>
      <c r="AC731" s="168"/>
      <c r="AD731" s="168"/>
      <c r="AE731" s="168"/>
      <c r="AF731" s="168"/>
      <c r="AG731" s="168"/>
      <c r="AH731" s="168"/>
      <c r="AI731" s="168"/>
      <c r="AJ731" s="168"/>
      <c r="AK731" s="168"/>
      <c r="AL731" s="168"/>
      <c r="AM731" s="168"/>
      <c r="AN731" s="166"/>
      <c r="AO731" s="168"/>
      <c r="AP731" s="166"/>
      <c r="AQ731" s="168"/>
      <c r="AR731" s="168"/>
      <c r="AS731" s="168"/>
      <c r="AT731" s="168"/>
      <c r="AU731" s="168"/>
      <c r="AV731" s="168"/>
      <c r="AW731" s="168"/>
      <c r="AX731" s="168"/>
      <c r="AY731" s="168"/>
      <c r="AZ731" s="168"/>
      <c r="BA731" s="166"/>
      <c r="BB731" s="166"/>
      <c r="BC731" s="168"/>
      <c r="BD731" s="170"/>
      <c r="BE731" s="171"/>
      <c r="BF731" s="171"/>
      <c r="BG731" s="171"/>
      <c r="BH731" s="171"/>
      <c r="BI731" s="168"/>
      <c r="BJ731" s="168"/>
      <c r="BK731" s="168"/>
      <c r="BL731" s="168"/>
      <c r="BM731" s="168"/>
    </row>
    <row r="732">
      <c r="A732" s="163"/>
      <c r="B732" s="174"/>
      <c r="C732" s="165"/>
      <c r="D732" s="166"/>
      <c r="E732" s="166"/>
      <c r="F732" s="167"/>
      <c r="G732" s="167"/>
      <c r="H732" s="167"/>
      <c r="I732" s="163"/>
      <c r="J732" s="168"/>
      <c r="K732" s="168"/>
      <c r="L732" s="168"/>
      <c r="M732" s="166"/>
      <c r="N732" s="169"/>
      <c r="O732" s="167"/>
      <c r="P732" s="168"/>
      <c r="Q732" s="169"/>
      <c r="R732" s="168"/>
      <c r="S732" s="168"/>
      <c r="T732" s="168"/>
      <c r="U732" s="168"/>
      <c r="V732" s="168"/>
      <c r="W732" s="168"/>
      <c r="X732" s="168"/>
      <c r="Y732" s="168"/>
      <c r="Z732" s="168"/>
      <c r="AA732" s="168"/>
      <c r="AB732" s="168"/>
      <c r="AC732" s="168"/>
      <c r="AD732" s="168"/>
      <c r="AE732" s="168"/>
      <c r="AF732" s="168"/>
      <c r="AG732" s="168"/>
      <c r="AH732" s="168"/>
      <c r="AI732" s="168"/>
      <c r="AJ732" s="168"/>
      <c r="AK732" s="168"/>
      <c r="AL732" s="168"/>
      <c r="AM732" s="168"/>
      <c r="AN732" s="166"/>
      <c r="AO732" s="168"/>
      <c r="AP732" s="166"/>
      <c r="AQ732" s="168"/>
      <c r="AR732" s="168"/>
      <c r="AS732" s="168"/>
      <c r="AT732" s="168"/>
      <c r="AU732" s="168"/>
      <c r="AV732" s="168"/>
      <c r="AW732" s="168"/>
      <c r="AX732" s="168"/>
      <c r="AY732" s="168"/>
      <c r="AZ732" s="168"/>
      <c r="BA732" s="166"/>
      <c r="BB732" s="166"/>
      <c r="BC732" s="168"/>
      <c r="BD732" s="170"/>
      <c r="BE732" s="171"/>
      <c r="BF732" s="171"/>
      <c r="BG732" s="171"/>
      <c r="BH732" s="171"/>
      <c r="BI732" s="168"/>
      <c r="BJ732" s="168"/>
      <c r="BK732" s="168"/>
      <c r="BL732" s="168"/>
      <c r="BM732" s="168"/>
    </row>
    <row r="733">
      <c r="A733" s="163"/>
      <c r="B733" s="174"/>
      <c r="C733" s="165"/>
      <c r="D733" s="166"/>
      <c r="E733" s="166"/>
      <c r="F733" s="167"/>
      <c r="G733" s="167"/>
      <c r="H733" s="167"/>
      <c r="I733" s="163"/>
      <c r="J733" s="168"/>
      <c r="K733" s="168"/>
      <c r="L733" s="168"/>
      <c r="M733" s="166"/>
      <c r="N733" s="169"/>
      <c r="O733" s="167"/>
      <c r="P733" s="168"/>
      <c r="Q733" s="169"/>
      <c r="R733" s="168"/>
      <c r="S733" s="168"/>
      <c r="T733" s="168"/>
      <c r="U733" s="168"/>
      <c r="V733" s="168"/>
      <c r="W733" s="168"/>
      <c r="X733" s="168"/>
      <c r="Y733" s="168"/>
      <c r="Z733" s="168"/>
      <c r="AA733" s="168"/>
      <c r="AB733" s="168"/>
      <c r="AC733" s="168"/>
      <c r="AD733" s="168"/>
      <c r="AE733" s="168"/>
      <c r="AF733" s="168"/>
      <c r="AG733" s="168"/>
      <c r="AH733" s="168"/>
      <c r="AI733" s="168"/>
      <c r="AJ733" s="168"/>
      <c r="AK733" s="168"/>
      <c r="AL733" s="168"/>
      <c r="AM733" s="168"/>
      <c r="AN733" s="166"/>
      <c r="AO733" s="168"/>
      <c r="AP733" s="166"/>
      <c r="AQ733" s="168"/>
      <c r="AR733" s="168"/>
      <c r="AS733" s="168"/>
      <c r="AT733" s="168"/>
      <c r="AU733" s="168"/>
      <c r="AV733" s="168"/>
      <c r="AW733" s="168"/>
      <c r="AX733" s="168"/>
      <c r="AY733" s="168"/>
      <c r="AZ733" s="168"/>
      <c r="BA733" s="166"/>
      <c r="BB733" s="166"/>
      <c r="BC733" s="168"/>
      <c r="BD733" s="170"/>
      <c r="BE733" s="171"/>
      <c r="BF733" s="171"/>
      <c r="BG733" s="171"/>
      <c r="BH733" s="171"/>
      <c r="BI733" s="168"/>
      <c r="BJ733" s="168"/>
      <c r="BK733" s="168"/>
      <c r="BL733" s="168"/>
      <c r="BM733" s="168"/>
    </row>
    <row r="734">
      <c r="A734" s="163"/>
      <c r="B734" s="174"/>
      <c r="C734" s="165"/>
      <c r="D734" s="166"/>
      <c r="E734" s="166"/>
      <c r="F734" s="167"/>
      <c r="G734" s="167"/>
      <c r="H734" s="167"/>
      <c r="I734" s="163"/>
      <c r="J734" s="168"/>
      <c r="K734" s="168"/>
      <c r="L734" s="168"/>
      <c r="M734" s="166"/>
      <c r="N734" s="169"/>
      <c r="O734" s="167"/>
      <c r="P734" s="168"/>
      <c r="Q734" s="169"/>
      <c r="R734" s="168"/>
      <c r="S734" s="168"/>
      <c r="T734" s="168"/>
      <c r="U734" s="168"/>
      <c r="V734" s="168"/>
      <c r="W734" s="168"/>
      <c r="X734" s="168"/>
      <c r="Y734" s="168"/>
      <c r="Z734" s="168"/>
      <c r="AA734" s="168"/>
      <c r="AB734" s="168"/>
      <c r="AC734" s="168"/>
      <c r="AD734" s="168"/>
      <c r="AE734" s="168"/>
      <c r="AF734" s="168"/>
      <c r="AG734" s="168"/>
      <c r="AH734" s="168"/>
      <c r="AI734" s="168"/>
      <c r="AJ734" s="168"/>
      <c r="AK734" s="168"/>
      <c r="AL734" s="168"/>
      <c r="AM734" s="168"/>
      <c r="AN734" s="166"/>
      <c r="AO734" s="168"/>
      <c r="AP734" s="166"/>
      <c r="AQ734" s="168"/>
      <c r="AR734" s="168"/>
      <c r="AS734" s="168"/>
      <c r="AT734" s="168"/>
      <c r="AU734" s="168"/>
      <c r="AV734" s="168"/>
      <c r="AW734" s="168"/>
      <c r="AX734" s="168"/>
      <c r="AY734" s="168"/>
      <c r="AZ734" s="168"/>
      <c r="BA734" s="166"/>
      <c r="BB734" s="166"/>
      <c r="BC734" s="168"/>
      <c r="BD734" s="170"/>
      <c r="BE734" s="171"/>
      <c r="BF734" s="171"/>
      <c r="BG734" s="171"/>
      <c r="BH734" s="171"/>
      <c r="BI734" s="168"/>
      <c r="BJ734" s="168"/>
      <c r="BK734" s="168"/>
      <c r="BL734" s="168"/>
      <c r="BM734" s="168"/>
    </row>
    <row r="735">
      <c r="A735" s="163"/>
      <c r="B735" s="174"/>
      <c r="C735" s="165"/>
      <c r="D735" s="166"/>
      <c r="E735" s="166"/>
      <c r="F735" s="167"/>
      <c r="G735" s="167"/>
      <c r="H735" s="167"/>
      <c r="I735" s="163"/>
      <c r="J735" s="168"/>
      <c r="K735" s="168"/>
      <c r="L735" s="168"/>
      <c r="M735" s="166"/>
      <c r="N735" s="169"/>
      <c r="O735" s="167"/>
      <c r="P735" s="168"/>
      <c r="Q735" s="169"/>
      <c r="R735" s="168"/>
      <c r="S735" s="168"/>
      <c r="T735" s="168"/>
      <c r="U735" s="168"/>
      <c r="V735" s="168"/>
      <c r="W735" s="168"/>
      <c r="X735" s="168"/>
      <c r="Y735" s="168"/>
      <c r="Z735" s="168"/>
      <c r="AA735" s="168"/>
      <c r="AB735" s="168"/>
      <c r="AC735" s="168"/>
      <c r="AD735" s="168"/>
      <c r="AE735" s="168"/>
      <c r="AF735" s="168"/>
      <c r="AG735" s="168"/>
      <c r="AH735" s="168"/>
      <c r="AI735" s="168"/>
      <c r="AJ735" s="168"/>
      <c r="AK735" s="168"/>
      <c r="AL735" s="168"/>
      <c r="AM735" s="168"/>
      <c r="AN735" s="166"/>
      <c r="AO735" s="168"/>
      <c r="AP735" s="166"/>
      <c r="AQ735" s="168"/>
      <c r="AR735" s="168"/>
      <c r="AS735" s="168"/>
      <c r="AT735" s="168"/>
      <c r="AU735" s="168"/>
      <c r="AV735" s="168"/>
      <c r="AW735" s="168"/>
      <c r="AX735" s="168"/>
      <c r="AY735" s="168"/>
      <c r="AZ735" s="168"/>
      <c r="BA735" s="166"/>
      <c r="BB735" s="166"/>
      <c r="BC735" s="168"/>
      <c r="BD735" s="170"/>
      <c r="BE735" s="171"/>
      <c r="BF735" s="171"/>
      <c r="BG735" s="171"/>
      <c r="BH735" s="171"/>
      <c r="BI735" s="168"/>
      <c r="BJ735" s="168"/>
      <c r="BK735" s="168"/>
      <c r="BL735" s="168"/>
      <c r="BM735" s="168"/>
    </row>
    <row r="736">
      <c r="A736" s="163"/>
      <c r="B736" s="174"/>
      <c r="C736" s="165"/>
      <c r="D736" s="166"/>
      <c r="E736" s="166"/>
      <c r="F736" s="167"/>
      <c r="G736" s="167"/>
      <c r="H736" s="167"/>
      <c r="I736" s="163"/>
      <c r="J736" s="168"/>
      <c r="K736" s="168"/>
      <c r="L736" s="168"/>
      <c r="M736" s="166"/>
      <c r="N736" s="169"/>
      <c r="O736" s="167"/>
      <c r="P736" s="168"/>
      <c r="Q736" s="169"/>
      <c r="R736" s="168"/>
      <c r="S736" s="168"/>
      <c r="T736" s="168"/>
      <c r="U736" s="168"/>
      <c r="V736" s="168"/>
      <c r="W736" s="168"/>
      <c r="X736" s="168"/>
      <c r="Y736" s="168"/>
      <c r="Z736" s="168"/>
      <c r="AA736" s="168"/>
      <c r="AB736" s="168"/>
      <c r="AC736" s="168"/>
      <c r="AD736" s="168"/>
      <c r="AE736" s="168"/>
      <c r="AF736" s="168"/>
      <c r="AG736" s="168"/>
      <c r="AH736" s="168"/>
      <c r="AI736" s="168"/>
      <c r="AJ736" s="168"/>
      <c r="AK736" s="168"/>
      <c r="AL736" s="168"/>
      <c r="AM736" s="168"/>
      <c r="AN736" s="166"/>
      <c r="AO736" s="168"/>
      <c r="AP736" s="166"/>
      <c r="AQ736" s="168"/>
      <c r="AR736" s="168"/>
      <c r="AS736" s="168"/>
      <c r="AT736" s="168"/>
      <c r="AU736" s="168"/>
      <c r="AV736" s="168"/>
      <c r="AW736" s="168"/>
      <c r="AX736" s="168"/>
      <c r="AY736" s="168"/>
      <c r="AZ736" s="168"/>
      <c r="BA736" s="166"/>
      <c r="BB736" s="166"/>
      <c r="BC736" s="168"/>
      <c r="BD736" s="170"/>
      <c r="BE736" s="171"/>
      <c r="BF736" s="171"/>
      <c r="BG736" s="171"/>
      <c r="BH736" s="171"/>
      <c r="BI736" s="168"/>
      <c r="BJ736" s="168"/>
      <c r="BK736" s="168"/>
      <c r="BL736" s="168"/>
      <c r="BM736" s="168"/>
    </row>
    <row r="737">
      <c r="A737" s="163"/>
      <c r="B737" s="174"/>
      <c r="C737" s="165"/>
      <c r="D737" s="166"/>
      <c r="E737" s="166"/>
      <c r="F737" s="167"/>
      <c r="G737" s="167"/>
      <c r="H737" s="167"/>
      <c r="I737" s="163"/>
      <c r="J737" s="168"/>
      <c r="K737" s="168"/>
      <c r="L737" s="168"/>
      <c r="M737" s="166"/>
      <c r="N737" s="169"/>
      <c r="O737" s="167"/>
      <c r="P737" s="168"/>
      <c r="Q737" s="169"/>
      <c r="R737" s="168"/>
      <c r="S737" s="168"/>
      <c r="T737" s="168"/>
      <c r="U737" s="168"/>
      <c r="V737" s="168"/>
      <c r="W737" s="168"/>
      <c r="X737" s="168"/>
      <c r="Y737" s="168"/>
      <c r="Z737" s="168"/>
      <c r="AA737" s="168"/>
      <c r="AB737" s="168"/>
      <c r="AC737" s="168"/>
      <c r="AD737" s="168"/>
      <c r="AE737" s="168"/>
      <c r="AF737" s="168"/>
      <c r="AG737" s="168"/>
      <c r="AH737" s="168"/>
      <c r="AI737" s="168"/>
      <c r="AJ737" s="168"/>
      <c r="AK737" s="168"/>
      <c r="AL737" s="168"/>
      <c r="AM737" s="168"/>
      <c r="AN737" s="166"/>
      <c r="AO737" s="168"/>
      <c r="AP737" s="166"/>
      <c r="AQ737" s="168"/>
      <c r="AR737" s="168"/>
      <c r="AS737" s="168"/>
      <c r="AT737" s="168"/>
      <c r="AU737" s="168"/>
      <c r="AV737" s="168"/>
      <c r="AW737" s="168"/>
      <c r="AX737" s="168"/>
      <c r="AY737" s="168"/>
      <c r="AZ737" s="168"/>
      <c r="BA737" s="166"/>
      <c r="BB737" s="166"/>
      <c r="BC737" s="168"/>
      <c r="BD737" s="170"/>
      <c r="BE737" s="171"/>
      <c r="BF737" s="171"/>
      <c r="BG737" s="171"/>
      <c r="BH737" s="171"/>
      <c r="BI737" s="168"/>
      <c r="BJ737" s="168"/>
      <c r="BK737" s="168"/>
      <c r="BL737" s="168"/>
      <c r="BM737" s="168"/>
    </row>
    <row r="738">
      <c r="A738" s="163"/>
      <c r="B738" s="174"/>
      <c r="C738" s="165"/>
      <c r="D738" s="166"/>
      <c r="E738" s="166"/>
      <c r="F738" s="167"/>
      <c r="G738" s="167"/>
      <c r="H738" s="167"/>
      <c r="I738" s="163"/>
      <c r="J738" s="168"/>
      <c r="K738" s="168"/>
      <c r="L738" s="168"/>
      <c r="M738" s="166"/>
      <c r="N738" s="169"/>
      <c r="O738" s="167"/>
      <c r="P738" s="168"/>
      <c r="Q738" s="169"/>
      <c r="R738" s="168"/>
      <c r="S738" s="168"/>
      <c r="T738" s="168"/>
      <c r="U738" s="168"/>
      <c r="V738" s="168"/>
      <c r="W738" s="168"/>
      <c r="X738" s="168"/>
      <c r="Y738" s="168"/>
      <c r="Z738" s="168"/>
      <c r="AA738" s="168"/>
      <c r="AB738" s="168"/>
      <c r="AC738" s="168"/>
      <c r="AD738" s="168"/>
      <c r="AE738" s="168"/>
      <c r="AF738" s="168"/>
      <c r="AG738" s="168"/>
      <c r="AH738" s="168"/>
      <c r="AI738" s="168"/>
      <c r="AJ738" s="168"/>
      <c r="AK738" s="168"/>
      <c r="AL738" s="168"/>
      <c r="AM738" s="168"/>
      <c r="AN738" s="166"/>
      <c r="AO738" s="168"/>
      <c r="AP738" s="166"/>
      <c r="AQ738" s="168"/>
      <c r="AR738" s="168"/>
      <c r="AS738" s="168"/>
      <c r="AT738" s="168"/>
      <c r="AU738" s="168"/>
      <c r="AV738" s="168"/>
      <c r="AW738" s="168"/>
      <c r="AX738" s="168"/>
      <c r="AY738" s="168"/>
      <c r="AZ738" s="168"/>
      <c r="BA738" s="166"/>
      <c r="BB738" s="166"/>
      <c r="BC738" s="168"/>
      <c r="BD738" s="170"/>
      <c r="BE738" s="171"/>
      <c r="BF738" s="171"/>
      <c r="BG738" s="171"/>
      <c r="BH738" s="171"/>
      <c r="BI738" s="168"/>
      <c r="BJ738" s="168"/>
      <c r="BK738" s="168"/>
      <c r="BL738" s="168"/>
      <c r="BM738" s="168"/>
    </row>
    <row r="739">
      <c r="A739" s="163"/>
      <c r="B739" s="174"/>
      <c r="C739" s="165"/>
      <c r="D739" s="166"/>
      <c r="E739" s="166"/>
      <c r="F739" s="167"/>
      <c r="G739" s="167"/>
      <c r="H739" s="167"/>
      <c r="I739" s="163"/>
      <c r="J739" s="168"/>
      <c r="K739" s="168"/>
      <c r="L739" s="168"/>
      <c r="M739" s="166"/>
      <c r="N739" s="169"/>
      <c r="O739" s="167"/>
      <c r="P739" s="168"/>
      <c r="Q739" s="169"/>
      <c r="R739" s="168"/>
      <c r="S739" s="168"/>
      <c r="T739" s="168"/>
      <c r="U739" s="168"/>
      <c r="V739" s="168"/>
      <c r="W739" s="168"/>
      <c r="X739" s="168"/>
      <c r="Y739" s="168"/>
      <c r="Z739" s="168"/>
      <c r="AA739" s="168"/>
      <c r="AB739" s="168"/>
      <c r="AC739" s="168"/>
      <c r="AD739" s="168"/>
      <c r="AE739" s="168"/>
      <c r="AF739" s="168"/>
      <c r="AG739" s="168"/>
      <c r="AH739" s="168"/>
      <c r="AI739" s="168"/>
      <c r="AJ739" s="168"/>
      <c r="AK739" s="168"/>
      <c r="AL739" s="168"/>
      <c r="AM739" s="168"/>
      <c r="AN739" s="166"/>
      <c r="AO739" s="168"/>
      <c r="AP739" s="166"/>
      <c r="AQ739" s="168"/>
      <c r="AR739" s="168"/>
      <c r="AS739" s="168"/>
      <c r="AT739" s="168"/>
      <c r="AU739" s="168"/>
      <c r="AV739" s="168"/>
      <c r="AW739" s="168"/>
      <c r="AX739" s="168"/>
      <c r="AY739" s="168"/>
      <c r="AZ739" s="168"/>
      <c r="BA739" s="166"/>
      <c r="BB739" s="166"/>
      <c r="BC739" s="168"/>
      <c r="BD739" s="170"/>
      <c r="BE739" s="171"/>
      <c r="BF739" s="171"/>
      <c r="BG739" s="171"/>
      <c r="BH739" s="171"/>
      <c r="BI739" s="168"/>
      <c r="BJ739" s="168"/>
      <c r="BK739" s="168"/>
      <c r="BL739" s="168"/>
      <c r="BM739" s="168"/>
    </row>
    <row r="740">
      <c r="A740" s="163"/>
      <c r="B740" s="174"/>
      <c r="C740" s="165"/>
      <c r="D740" s="166"/>
      <c r="E740" s="166"/>
      <c r="F740" s="167"/>
      <c r="G740" s="167"/>
      <c r="H740" s="167"/>
      <c r="I740" s="163"/>
      <c r="J740" s="168"/>
      <c r="K740" s="168"/>
      <c r="L740" s="168"/>
      <c r="M740" s="166"/>
      <c r="N740" s="169"/>
      <c r="O740" s="167"/>
      <c r="P740" s="168"/>
      <c r="Q740" s="169"/>
      <c r="R740" s="168"/>
      <c r="S740" s="168"/>
      <c r="T740" s="168"/>
      <c r="U740" s="168"/>
      <c r="V740" s="168"/>
      <c r="W740" s="168"/>
      <c r="X740" s="168"/>
      <c r="Y740" s="168"/>
      <c r="Z740" s="168"/>
      <c r="AA740" s="168"/>
      <c r="AB740" s="168"/>
      <c r="AC740" s="168"/>
      <c r="AD740" s="168"/>
      <c r="AE740" s="168"/>
      <c r="AF740" s="168"/>
      <c r="AG740" s="168"/>
      <c r="AH740" s="168"/>
      <c r="AI740" s="168"/>
      <c r="AJ740" s="168"/>
      <c r="AK740" s="168"/>
      <c r="AL740" s="168"/>
      <c r="AM740" s="168"/>
      <c r="AN740" s="166"/>
      <c r="AO740" s="168"/>
      <c r="AP740" s="166"/>
      <c r="AQ740" s="168"/>
      <c r="AR740" s="168"/>
      <c r="AS740" s="168"/>
      <c r="AT740" s="168"/>
      <c r="AU740" s="168"/>
      <c r="AV740" s="168"/>
      <c r="AW740" s="168"/>
      <c r="AX740" s="168"/>
      <c r="AY740" s="168"/>
      <c r="AZ740" s="168"/>
      <c r="BA740" s="166"/>
      <c r="BB740" s="166"/>
      <c r="BC740" s="168"/>
      <c r="BD740" s="170"/>
      <c r="BE740" s="171"/>
      <c r="BF740" s="171"/>
      <c r="BG740" s="171"/>
      <c r="BH740" s="171"/>
      <c r="BI740" s="168"/>
      <c r="BJ740" s="168"/>
      <c r="BK740" s="168"/>
      <c r="BL740" s="168"/>
      <c r="BM740" s="168"/>
    </row>
    <row r="741">
      <c r="A741" s="163"/>
      <c r="B741" s="174"/>
      <c r="C741" s="165"/>
      <c r="D741" s="166"/>
      <c r="E741" s="166"/>
      <c r="F741" s="167"/>
      <c r="G741" s="167"/>
      <c r="H741" s="167"/>
      <c r="I741" s="163"/>
      <c r="J741" s="168"/>
      <c r="K741" s="168"/>
      <c r="L741" s="168"/>
      <c r="M741" s="166"/>
      <c r="N741" s="169"/>
      <c r="O741" s="167"/>
      <c r="P741" s="168"/>
      <c r="Q741" s="169"/>
      <c r="R741" s="168"/>
      <c r="S741" s="168"/>
      <c r="T741" s="168"/>
      <c r="U741" s="168"/>
      <c r="V741" s="168"/>
      <c r="W741" s="168"/>
      <c r="X741" s="168"/>
      <c r="Y741" s="168"/>
      <c r="Z741" s="168"/>
      <c r="AA741" s="168"/>
      <c r="AB741" s="168"/>
      <c r="AC741" s="168"/>
      <c r="AD741" s="168"/>
      <c r="AE741" s="168"/>
      <c r="AF741" s="168"/>
      <c r="AG741" s="168"/>
      <c r="AH741" s="168"/>
      <c r="AI741" s="168"/>
      <c r="AJ741" s="168"/>
      <c r="AK741" s="168"/>
      <c r="AL741" s="168"/>
      <c r="AM741" s="168"/>
      <c r="AN741" s="166"/>
      <c r="AO741" s="168"/>
      <c r="AP741" s="166"/>
      <c r="AQ741" s="168"/>
      <c r="AR741" s="168"/>
      <c r="AS741" s="168"/>
      <c r="AT741" s="168"/>
      <c r="AU741" s="168"/>
      <c r="AV741" s="168"/>
      <c r="AW741" s="168"/>
      <c r="AX741" s="168"/>
      <c r="AY741" s="168"/>
      <c r="AZ741" s="168"/>
      <c r="BA741" s="166"/>
      <c r="BB741" s="166"/>
      <c r="BC741" s="168"/>
      <c r="BD741" s="170"/>
      <c r="BE741" s="171"/>
      <c r="BF741" s="171"/>
      <c r="BG741" s="171"/>
      <c r="BH741" s="171"/>
      <c r="BI741" s="168"/>
      <c r="BJ741" s="168"/>
      <c r="BK741" s="168"/>
      <c r="BL741" s="168"/>
      <c r="BM741" s="168"/>
    </row>
    <row r="742">
      <c r="A742" s="163"/>
      <c r="B742" s="174"/>
      <c r="C742" s="165"/>
      <c r="D742" s="166"/>
      <c r="E742" s="166"/>
      <c r="F742" s="167"/>
      <c r="G742" s="167"/>
      <c r="H742" s="167"/>
      <c r="I742" s="163"/>
      <c r="J742" s="168"/>
      <c r="K742" s="168"/>
      <c r="L742" s="168"/>
      <c r="M742" s="166"/>
      <c r="N742" s="169"/>
      <c r="O742" s="167"/>
      <c r="P742" s="168"/>
      <c r="Q742" s="169"/>
      <c r="R742" s="168"/>
      <c r="S742" s="168"/>
      <c r="T742" s="168"/>
      <c r="U742" s="168"/>
      <c r="V742" s="168"/>
      <c r="W742" s="168"/>
      <c r="X742" s="168"/>
      <c r="Y742" s="168"/>
      <c r="Z742" s="168"/>
      <c r="AA742" s="168"/>
      <c r="AB742" s="168"/>
      <c r="AC742" s="168"/>
      <c r="AD742" s="168"/>
      <c r="AE742" s="168"/>
      <c r="AF742" s="168"/>
      <c r="AG742" s="168"/>
      <c r="AH742" s="168"/>
      <c r="AI742" s="168"/>
      <c r="AJ742" s="168"/>
      <c r="AK742" s="168"/>
      <c r="AL742" s="168"/>
      <c r="AM742" s="168"/>
      <c r="AN742" s="166"/>
      <c r="AO742" s="168"/>
      <c r="AP742" s="166"/>
      <c r="AQ742" s="168"/>
      <c r="AR742" s="168"/>
      <c r="AS742" s="168"/>
      <c r="AT742" s="168"/>
      <c r="AU742" s="168"/>
      <c r="AV742" s="168"/>
      <c r="AW742" s="168"/>
      <c r="AX742" s="168"/>
      <c r="AY742" s="168"/>
      <c r="AZ742" s="168"/>
      <c r="BA742" s="166"/>
      <c r="BB742" s="166"/>
      <c r="BC742" s="168"/>
      <c r="BD742" s="170"/>
      <c r="BE742" s="171"/>
      <c r="BF742" s="171"/>
      <c r="BG742" s="171"/>
      <c r="BH742" s="171"/>
      <c r="BI742" s="168"/>
      <c r="BJ742" s="168"/>
      <c r="BK742" s="168"/>
      <c r="BL742" s="168"/>
      <c r="BM742" s="168"/>
    </row>
    <row r="743">
      <c r="A743" s="163"/>
      <c r="B743" s="174"/>
      <c r="C743" s="165"/>
      <c r="D743" s="166"/>
      <c r="E743" s="166"/>
      <c r="F743" s="167"/>
      <c r="G743" s="167"/>
      <c r="H743" s="167"/>
      <c r="I743" s="163"/>
      <c r="J743" s="168"/>
      <c r="K743" s="168"/>
      <c r="L743" s="168"/>
      <c r="M743" s="166"/>
      <c r="N743" s="169"/>
      <c r="O743" s="167"/>
      <c r="P743" s="168"/>
      <c r="Q743" s="169"/>
      <c r="R743" s="168"/>
      <c r="S743" s="168"/>
      <c r="T743" s="168"/>
      <c r="U743" s="168"/>
      <c r="V743" s="168"/>
      <c r="W743" s="168"/>
      <c r="X743" s="168"/>
      <c r="Y743" s="168"/>
      <c r="Z743" s="168"/>
      <c r="AA743" s="168"/>
      <c r="AB743" s="168"/>
      <c r="AC743" s="168"/>
      <c r="AD743" s="168"/>
      <c r="AE743" s="168"/>
      <c r="AF743" s="168"/>
      <c r="AG743" s="168"/>
      <c r="AH743" s="168"/>
      <c r="AI743" s="168"/>
      <c r="AJ743" s="168"/>
      <c r="AK743" s="168"/>
      <c r="AL743" s="168"/>
      <c r="AM743" s="168"/>
      <c r="AN743" s="166"/>
      <c r="AO743" s="168"/>
      <c r="AP743" s="166"/>
      <c r="AQ743" s="168"/>
      <c r="AR743" s="168"/>
      <c r="AS743" s="168"/>
      <c r="AT743" s="168"/>
      <c r="AU743" s="168"/>
      <c r="AV743" s="168"/>
      <c r="AW743" s="168"/>
      <c r="AX743" s="168"/>
      <c r="AY743" s="168"/>
      <c r="AZ743" s="168"/>
      <c r="BA743" s="166"/>
      <c r="BB743" s="166"/>
      <c r="BC743" s="168"/>
      <c r="BD743" s="170"/>
      <c r="BE743" s="171"/>
      <c r="BF743" s="171"/>
      <c r="BG743" s="171"/>
      <c r="BH743" s="171"/>
      <c r="BI743" s="168"/>
      <c r="BJ743" s="168"/>
      <c r="BK743" s="168"/>
      <c r="BL743" s="168"/>
      <c r="BM743" s="168"/>
    </row>
    <row r="744">
      <c r="A744" s="163"/>
      <c r="B744" s="174"/>
      <c r="C744" s="165"/>
      <c r="D744" s="166"/>
      <c r="E744" s="166"/>
      <c r="F744" s="167"/>
      <c r="G744" s="167"/>
      <c r="H744" s="167"/>
      <c r="I744" s="163"/>
      <c r="J744" s="168"/>
      <c r="K744" s="168"/>
      <c r="L744" s="168"/>
      <c r="M744" s="166"/>
      <c r="N744" s="169"/>
      <c r="O744" s="167"/>
      <c r="P744" s="168"/>
      <c r="Q744" s="169"/>
      <c r="R744" s="168"/>
      <c r="S744" s="168"/>
      <c r="T744" s="168"/>
      <c r="U744" s="168"/>
      <c r="V744" s="168"/>
      <c r="W744" s="168"/>
      <c r="X744" s="168"/>
      <c r="Y744" s="168"/>
      <c r="Z744" s="168"/>
      <c r="AA744" s="168"/>
      <c r="AB744" s="168"/>
      <c r="AC744" s="168"/>
      <c r="AD744" s="168"/>
      <c r="AE744" s="168"/>
      <c r="AF744" s="168"/>
      <c r="AG744" s="168"/>
      <c r="AH744" s="168"/>
      <c r="AI744" s="168"/>
      <c r="AJ744" s="168"/>
      <c r="AK744" s="168"/>
      <c r="AL744" s="168"/>
      <c r="AM744" s="168"/>
      <c r="AN744" s="166"/>
      <c r="AO744" s="168"/>
      <c r="AP744" s="166"/>
      <c r="AQ744" s="168"/>
      <c r="AR744" s="168"/>
      <c r="AS744" s="168"/>
      <c r="AT744" s="168"/>
      <c r="AU744" s="168"/>
      <c r="AV744" s="168"/>
      <c r="AW744" s="168"/>
      <c r="AX744" s="168"/>
      <c r="AY744" s="168"/>
      <c r="AZ744" s="168"/>
      <c r="BA744" s="166"/>
      <c r="BB744" s="166"/>
      <c r="BC744" s="168"/>
      <c r="BD744" s="170"/>
      <c r="BE744" s="171"/>
      <c r="BF744" s="171"/>
      <c r="BG744" s="171"/>
      <c r="BH744" s="171"/>
      <c r="BI744" s="168"/>
      <c r="BJ744" s="168"/>
      <c r="BK744" s="168"/>
      <c r="BL744" s="168"/>
      <c r="BM744" s="168"/>
    </row>
    <row r="745">
      <c r="A745" s="163"/>
      <c r="B745" s="174"/>
      <c r="C745" s="165"/>
      <c r="D745" s="166"/>
      <c r="E745" s="166"/>
      <c r="F745" s="167"/>
      <c r="G745" s="167"/>
      <c r="H745" s="167"/>
      <c r="I745" s="163"/>
      <c r="J745" s="168"/>
      <c r="K745" s="168"/>
      <c r="L745" s="168"/>
      <c r="M745" s="166"/>
      <c r="N745" s="169"/>
      <c r="O745" s="167"/>
      <c r="P745" s="168"/>
      <c r="Q745" s="169"/>
      <c r="R745" s="168"/>
      <c r="S745" s="168"/>
      <c r="T745" s="168"/>
      <c r="U745" s="168"/>
      <c r="V745" s="168"/>
      <c r="W745" s="168"/>
      <c r="X745" s="168"/>
      <c r="Y745" s="168"/>
      <c r="Z745" s="168"/>
      <c r="AA745" s="168"/>
      <c r="AB745" s="168"/>
      <c r="AC745" s="168"/>
      <c r="AD745" s="168"/>
      <c r="AE745" s="168"/>
      <c r="AF745" s="168"/>
      <c r="AG745" s="168"/>
      <c r="AH745" s="168"/>
      <c r="AI745" s="168"/>
      <c r="AJ745" s="168"/>
      <c r="AK745" s="168"/>
      <c r="AL745" s="168"/>
      <c r="AM745" s="168"/>
      <c r="AN745" s="166"/>
      <c r="AO745" s="168"/>
      <c r="AP745" s="166"/>
      <c r="AQ745" s="168"/>
      <c r="AR745" s="168"/>
      <c r="AS745" s="168"/>
      <c r="AT745" s="168"/>
      <c r="AU745" s="168"/>
      <c r="AV745" s="168"/>
      <c r="AW745" s="168"/>
      <c r="AX745" s="168"/>
      <c r="AY745" s="168"/>
      <c r="AZ745" s="168"/>
      <c r="BA745" s="166"/>
      <c r="BB745" s="166"/>
      <c r="BC745" s="168"/>
      <c r="BD745" s="170"/>
      <c r="BE745" s="171"/>
      <c r="BF745" s="171"/>
      <c r="BG745" s="171"/>
      <c r="BH745" s="171"/>
      <c r="BI745" s="168"/>
      <c r="BJ745" s="168"/>
      <c r="BK745" s="168"/>
      <c r="BL745" s="168"/>
      <c r="BM745" s="168"/>
    </row>
    <row r="746">
      <c r="A746" s="163"/>
      <c r="B746" s="174"/>
      <c r="C746" s="165"/>
      <c r="D746" s="166"/>
      <c r="E746" s="166"/>
      <c r="F746" s="167"/>
      <c r="G746" s="167"/>
      <c r="H746" s="167"/>
      <c r="I746" s="163"/>
      <c r="J746" s="168"/>
      <c r="K746" s="168"/>
      <c r="L746" s="168"/>
      <c r="M746" s="166"/>
      <c r="N746" s="169"/>
      <c r="O746" s="167"/>
      <c r="P746" s="168"/>
      <c r="Q746" s="169"/>
      <c r="R746" s="168"/>
      <c r="S746" s="168"/>
      <c r="T746" s="168"/>
      <c r="U746" s="168"/>
      <c r="V746" s="168"/>
      <c r="W746" s="168"/>
      <c r="X746" s="168"/>
      <c r="Y746" s="168"/>
      <c r="Z746" s="168"/>
      <c r="AA746" s="168"/>
      <c r="AB746" s="168"/>
      <c r="AC746" s="168"/>
      <c r="AD746" s="168"/>
      <c r="AE746" s="168"/>
      <c r="AF746" s="168"/>
      <c r="AG746" s="168"/>
      <c r="AH746" s="168"/>
      <c r="AI746" s="168"/>
      <c r="AJ746" s="168"/>
      <c r="AK746" s="168"/>
      <c r="AL746" s="168"/>
      <c r="AM746" s="168"/>
      <c r="AN746" s="166"/>
      <c r="AO746" s="168"/>
      <c r="AP746" s="166"/>
      <c r="AQ746" s="168"/>
      <c r="AR746" s="168"/>
      <c r="AS746" s="168"/>
      <c r="AT746" s="168"/>
      <c r="AU746" s="168"/>
      <c r="AV746" s="168"/>
      <c r="AW746" s="168"/>
      <c r="AX746" s="168"/>
      <c r="AY746" s="168"/>
      <c r="AZ746" s="168"/>
      <c r="BA746" s="166"/>
      <c r="BB746" s="166"/>
      <c r="BC746" s="168"/>
      <c r="BD746" s="170"/>
      <c r="BE746" s="171"/>
      <c r="BF746" s="171"/>
      <c r="BG746" s="171"/>
      <c r="BH746" s="171"/>
      <c r="BI746" s="168"/>
      <c r="BJ746" s="168"/>
      <c r="BK746" s="168"/>
      <c r="BL746" s="168"/>
      <c r="BM746" s="168"/>
    </row>
    <row r="747">
      <c r="A747" s="163"/>
      <c r="B747" s="174"/>
      <c r="C747" s="165"/>
      <c r="D747" s="166"/>
      <c r="E747" s="166"/>
      <c r="F747" s="167"/>
      <c r="G747" s="167"/>
      <c r="H747" s="167"/>
      <c r="I747" s="163"/>
      <c r="J747" s="168"/>
      <c r="K747" s="168"/>
      <c r="L747" s="168"/>
      <c r="M747" s="166"/>
      <c r="N747" s="169"/>
      <c r="O747" s="167"/>
      <c r="P747" s="168"/>
      <c r="Q747" s="169"/>
      <c r="R747" s="168"/>
      <c r="S747" s="168"/>
      <c r="T747" s="168"/>
      <c r="U747" s="168"/>
      <c r="V747" s="168"/>
      <c r="W747" s="168"/>
      <c r="X747" s="168"/>
      <c r="Y747" s="168"/>
      <c r="Z747" s="168"/>
      <c r="AA747" s="168"/>
      <c r="AB747" s="168"/>
      <c r="AC747" s="168"/>
      <c r="AD747" s="168"/>
      <c r="AE747" s="168"/>
      <c r="AF747" s="168"/>
      <c r="AG747" s="168"/>
      <c r="AH747" s="168"/>
      <c r="AI747" s="168"/>
      <c r="AJ747" s="168"/>
      <c r="AK747" s="168"/>
      <c r="AL747" s="168"/>
      <c r="AM747" s="168"/>
      <c r="AN747" s="166"/>
      <c r="AO747" s="168"/>
      <c r="AP747" s="166"/>
      <c r="AQ747" s="168"/>
      <c r="AR747" s="168"/>
      <c r="AS747" s="168"/>
      <c r="AT747" s="168"/>
      <c r="AU747" s="168"/>
      <c r="AV747" s="168"/>
      <c r="AW747" s="168"/>
      <c r="AX747" s="168"/>
      <c r="AY747" s="168"/>
      <c r="AZ747" s="168"/>
      <c r="BA747" s="166"/>
      <c r="BB747" s="166"/>
      <c r="BC747" s="168"/>
      <c r="BD747" s="170"/>
      <c r="BE747" s="171"/>
      <c r="BF747" s="171"/>
      <c r="BG747" s="171"/>
      <c r="BH747" s="171"/>
      <c r="BI747" s="168"/>
      <c r="BJ747" s="168"/>
      <c r="BK747" s="168"/>
      <c r="BL747" s="168"/>
      <c r="BM747" s="168"/>
    </row>
    <row r="748">
      <c r="A748" s="163"/>
      <c r="B748" s="174"/>
      <c r="C748" s="165"/>
      <c r="D748" s="166"/>
      <c r="E748" s="166"/>
      <c r="F748" s="167"/>
      <c r="G748" s="167"/>
      <c r="H748" s="167"/>
      <c r="I748" s="163"/>
      <c r="J748" s="168"/>
      <c r="K748" s="168"/>
      <c r="L748" s="168"/>
      <c r="M748" s="166"/>
      <c r="N748" s="169"/>
      <c r="O748" s="167"/>
      <c r="P748" s="168"/>
      <c r="Q748" s="169"/>
      <c r="R748" s="168"/>
      <c r="S748" s="168"/>
      <c r="T748" s="168"/>
      <c r="U748" s="168"/>
      <c r="V748" s="168"/>
      <c r="W748" s="168"/>
      <c r="X748" s="168"/>
      <c r="Y748" s="168"/>
      <c r="Z748" s="168"/>
      <c r="AA748" s="168"/>
      <c r="AB748" s="168"/>
      <c r="AC748" s="168"/>
      <c r="AD748" s="168"/>
      <c r="AE748" s="168"/>
      <c r="AF748" s="168"/>
      <c r="AG748" s="168"/>
      <c r="AH748" s="168"/>
      <c r="AI748" s="168"/>
      <c r="AJ748" s="168"/>
      <c r="AK748" s="168"/>
      <c r="AL748" s="168"/>
      <c r="AM748" s="168"/>
      <c r="AN748" s="166"/>
      <c r="AO748" s="168"/>
      <c r="AP748" s="166"/>
      <c r="AQ748" s="168"/>
      <c r="AR748" s="168"/>
      <c r="AS748" s="168"/>
      <c r="AT748" s="168"/>
      <c r="AU748" s="168"/>
      <c r="AV748" s="168"/>
      <c r="AW748" s="168"/>
      <c r="AX748" s="168"/>
      <c r="AY748" s="168"/>
      <c r="AZ748" s="168"/>
      <c r="BA748" s="166"/>
      <c r="BB748" s="166"/>
      <c r="BC748" s="168"/>
      <c r="BD748" s="170"/>
      <c r="BE748" s="171"/>
      <c r="BF748" s="171"/>
      <c r="BG748" s="171"/>
      <c r="BH748" s="171"/>
      <c r="BI748" s="168"/>
      <c r="BJ748" s="168"/>
      <c r="BK748" s="168"/>
      <c r="BL748" s="168"/>
      <c r="BM748" s="168"/>
    </row>
    <row r="749">
      <c r="A749" s="163"/>
      <c r="B749" s="174"/>
      <c r="C749" s="165"/>
      <c r="D749" s="166"/>
      <c r="E749" s="166"/>
      <c r="F749" s="167"/>
      <c r="G749" s="167"/>
      <c r="H749" s="167"/>
      <c r="I749" s="163"/>
      <c r="J749" s="168"/>
      <c r="K749" s="168"/>
      <c r="L749" s="168"/>
      <c r="M749" s="166"/>
      <c r="N749" s="169"/>
      <c r="O749" s="167"/>
      <c r="P749" s="168"/>
      <c r="Q749" s="169"/>
      <c r="R749" s="168"/>
      <c r="S749" s="168"/>
      <c r="T749" s="168"/>
      <c r="U749" s="168"/>
      <c r="V749" s="168"/>
      <c r="W749" s="168"/>
      <c r="X749" s="168"/>
      <c r="Y749" s="168"/>
      <c r="Z749" s="168"/>
      <c r="AA749" s="168"/>
      <c r="AB749" s="168"/>
      <c r="AC749" s="168"/>
      <c r="AD749" s="168"/>
      <c r="AE749" s="168"/>
      <c r="AF749" s="168"/>
      <c r="AG749" s="168"/>
      <c r="AH749" s="168"/>
      <c r="AI749" s="168"/>
      <c r="AJ749" s="168"/>
      <c r="AK749" s="168"/>
      <c r="AL749" s="168"/>
      <c r="AM749" s="168"/>
      <c r="AN749" s="166"/>
      <c r="AO749" s="168"/>
      <c r="AP749" s="166"/>
      <c r="AQ749" s="168"/>
      <c r="AR749" s="168"/>
      <c r="AS749" s="168"/>
      <c r="AT749" s="168"/>
      <c r="AU749" s="168"/>
      <c r="AV749" s="168"/>
      <c r="AW749" s="168"/>
      <c r="AX749" s="168"/>
      <c r="AY749" s="168"/>
      <c r="AZ749" s="168"/>
      <c r="BA749" s="166"/>
      <c r="BB749" s="166"/>
      <c r="BC749" s="168"/>
      <c r="BD749" s="170"/>
      <c r="BE749" s="171"/>
      <c r="BF749" s="171"/>
      <c r="BG749" s="171"/>
      <c r="BH749" s="171"/>
      <c r="BI749" s="168"/>
      <c r="BJ749" s="168"/>
      <c r="BK749" s="168"/>
      <c r="BL749" s="168"/>
      <c r="BM749" s="168"/>
    </row>
    <row r="750">
      <c r="A750" s="163"/>
      <c r="B750" s="174"/>
      <c r="C750" s="165"/>
      <c r="D750" s="166"/>
      <c r="E750" s="166"/>
      <c r="F750" s="167"/>
      <c r="G750" s="167"/>
      <c r="H750" s="167"/>
      <c r="I750" s="163"/>
      <c r="J750" s="168"/>
      <c r="K750" s="168"/>
      <c r="L750" s="168"/>
      <c r="M750" s="166"/>
      <c r="N750" s="169"/>
      <c r="O750" s="167"/>
      <c r="P750" s="168"/>
      <c r="Q750" s="169"/>
      <c r="R750" s="168"/>
      <c r="S750" s="168"/>
      <c r="T750" s="168"/>
      <c r="U750" s="168"/>
      <c r="V750" s="168"/>
      <c r="W750" s="168"/>
      <c r="X750" s="168"/>
      <c r="Y750" s="168"/>
      <c r="Z750" s="168"/>
      <c r="AA750" s="168"/>
      <c r="AB750" s="168"/>
      <c r="AC750" s="168"/>
      <c r="AD750" s="168"/>
      <c r="AE750" s="168"/>
      <c r="AF750" s="168"/>
      <c r="AG750" s="168"/>
      <c r="AH750" s="168"/>
      <c r="AI750" s="168"/>
      <c r="AJ750" s="168"/>
      <c r="AK750" s="168"/>
      <c r="AL750" s="168"/>
      <c r="AM750" s="168"/>
      <c r="AN750" s="166"/>
      <c r="AO750" s="168"/>
      <c r="AP750" s="166"/>
      <c r="AQ750" s="168"/>
      <c r="AR750" s="168"/>
      <c r="AS750" s="168"/>
      <c r="AT750" s="168"/>
      <c r="AU750" s="168"/>
      <c r="AV750" s="168"/>
      <c r="AW750" s="168"/>
      <c r="AX750" s="168"/>
      <c r="AY750" s="168"/>
      <c r="AZ750" s="168"/>
      <c r="BA750" s="166"/>
      <c r="BB750" s="166"/>
      <c r="BC750" s="168"/>
      <c r="BD750" s="170"/>
      <c r="BE750" s="171"/>
      <c r="BF750" s="171"/>
      <c r="BG750" s="171"/>
      <c r="BH750" s="171"/>
      <c r="BI750" s="168"/>
      <c r="BJ750" s="168"/>
      <c r="BK750" s="168"/>
      <c r="BL750" s="168"/>
      <c r="BM750" s="168"/>
    </row>
    <row r="751">
      <c r="A751" s="163"/>
      <c r="B751" s="174"/>
      <c r="C751" s="165"/>
      <c r="D751" s="166"/>
      <c r="E751" s="166"/>
      <c r="F751" s="167"/>
      <c r="G751" s="167"/>
      <c r="H751" s="167"/>
      <c r="I751" s="163"/>
      <c r="J751" s="168"/>
      <c r="K751" s="168"/>
      <c r="L751" s="168"/>
      <c r="M751" s="166"/>
      <c r="N751" s="169"/>
      <c r="O751" s="167"/>
      <c r="P751" s="168"/>
      <c r="Q751" s="169"/>
      <c r="R751" s="168"/>
      <c r="S751" s="168"/>
      <c r="T751" s="168"/>
      <c r="U751" s="168"/>
      <c r="V751" s="168"/>
      <c r="W751" s="168"/>
      <c r="X751" s="168"/>
      <c r="Y751" s="168"/>
      <c r="Z751" s="168"/>
      <c r="AA751" s="168"/>
      <c r="AB751" s="168"/>
      <c r="AC751" s="168"/>
      <c r="AD751" s="168"/>
      <c r="AE751" s="168"/>
      <c r="AF751" s="168"/>
      <c r="AG751" s="168"/>
      <c r="AH751" s="168"/>
      <c r="AI751" s="168"/>
      <c r="AJ751" s="168"/>
      <c r="AK751" s="168"/>
      <c r="AL751" s="168"/>
      <c r="AM751" s="168"/>
      <c r="AN751" s="166"/>
      <c r="AO751" s="168"/>
      <c r="AP751" s="166"/>
      <c r="AQ751" s="168"/>
      <c r="AR751" s="168"/>
      <c r="AS751" s="168"/>
      <c r="AT751" s="168"/>
      <c r="AU751" s="168"/>
      <c r="AV751" s="168"/>
      <c r="AW751" s="168"/>
      <c r="AX751" s="168"/>
      <c r="AY751" s="168"/>
      <c r="AZ751" s="168"/>
      <c r="BA751" s="166"/>
      <c r="BB751" s="166"/>
      <c r="BC751" s="168"/>
      <c r="BD751" s="170"/>
      <c r="BE751" s="171"/>
      <c r="BF751" s="171"/>
      <c r="BG751" s="171"/>
      <c r="BH751" s="171"/>
      <c r="BI751" s="168"/>
      <c r="BJ751" s="168"/>
      <c r="BK751" s="168"/>
      <c r="BL751" s="168"/>
      <c r="BM751" s="168"/>
    </row>
    <row r="752">
      <c r="A752" s="163"/>
      <c r="B752" s="174"/>
      <c r="C752" s="165"/>
      <c r="D752" s="166"/>
      <c r="E752" s="166"/>
      <c r="F752" s="167"/>
      <c r="G752" s="167"/>
      <c r="H752" s="167"/>
      <c r="I752" s="163"/>
      <c r="J752" s="168"/>
      <c r="K752" s="168"/>
      <c r="L752" s="168"/>
      <c r="M752" s="166"/>
      <c r="N752" s="169"/>
      <c r="O752" s="167"/>
      <c r="P752" s="168"/>
      <c r="Q752" s="169"/>
      <c r="R752" s="168"/>
      <c r="S752" s="168"/>
      <c r="T752" s="168"/>
      <c r="U752" s="168"/>
      <c r="V752" s="168"/>
      <c r="W752" s="168"/>
      <c r="X752" s="168"/>
      <c r="Y752" s="168"/>
      <c r="Z752" s="168"/>
      <c r="AA752" s="168"/>
      <c r="AB752" s="168"/>
      <c r="AC752" s="168"/>
      <c r="AD752" s="168"/>
      <c r="AE752" s="168"/>
      <c r="AF752" s="168"/>
      <c r="AG752" s="168"/>
      <c r="AH752" s="168"/>
      <c r="AI752" s="168"/>
      <c r="AJ752" s="168"/>
      <c r="AK752" s="168"/>
      <c r="AL752" s="168"/>
      <c r="AM752" s="168"/>
      <c r="AN752" s="166"/>
      <c r="AO752" s="168"/>
      <c r="AP752" s="166"/>
      <c r="AQ752" s="168"/>
      <c r="AR752" s="168"/>
      <c r="AS752" s="168"/>
      <c r="AT752" s="168"/>
      <c r="AU752" s="168"/>
      <c r="AV752" s="168"/>
      <c r="AW752" s="168"/>
      <c r="AX752" s="168"/>
      <c r="AY752" s="168"/>
      <c r="AZ752" s="168"/>
      <c r="BA752" s="166"/>
      <c r="BB752" s="166"/>
      <c r="BC752" s="168"/>
      <c r="BD752" s="170"/>
      <c r="BE752" s="171"/>
      <c r="BF752" s="171"/>
      <c r="BG752" s="171"/>
      <c r="BH752" s="171"/>
      <c r="BI752" s="168"/>
      <c r="BJ752" s="168"/>
      <c r="BK752" s="168"/>
      <c r="BL752" s="168"/>
      <c r="BM752" s="168"/>
    </row>
    <row r="753">
      <c r="A753" s="163"/>
      <c r="B753" s="174"/>
      <c r="C753" s="165"/>
      <c r="D753" s="166"/>
      <c r="E753" s="166"/>
      <c r="F753" s="167"/>
      <c r="G753" s="167"/>
      <c r="H753" s="167"/>
      <c r="I753" s="163"/>
      <c r="J753" s="168"/>
      <c r="K753" s="168"/>
      <c r="L753" s="168"/>
      <c r="M753" s="166"/>
      <c r="N753" s="169"/>
      <c r="O753" s="167"/>
      <c r="P753" s="168"/>
      <c r="Q753" s="169"/>
      <c r="R753" s="168"/>
      <c r="S753" s="168"/>
      <c r="T753" s="168"/>
      <c r="U753" s="168"/>
      <c r="V753" s="168"/>
      <c r="W753" s="168"/>
      <c r="X753" s="168"/>
      <c r="Y753" s="168"/>
      <c r="Z753" s="168"/>
      <c r="AA753" s="168"/>
      <c r="AB753" s="168"/>
      <c r="AC753" s="168"/>
      <c r="AD753" s="168"/>
      <c r="AE753" s="168"/>
      <c r="AF753" s="168"/>
      <c r="AG753" s="168"/>
      <c r="AH753" s="168"/>
      <c r="AI753" s="168"/>
      <c r="AJ753" s="168"/>
      <c r="AK753" s="168"/>
      <c r="AL753" s="168"/>
      <c r="AM753" s="168"/>
      <c r="AN753" s="166"/>
      <c r="AO753" s="168"/>
      <c r="AP753" s="166"/>
      <c r="AQ753" s="168"/>
      <c r="AR753" s="168"/>
      <c r="AS753" s="168"/>
      <c r="AT753" s="168"/>
      <c r="AU753" s="168"/>
      <c r="AV753" s="168"/>
      <c r="AW753" s="168"/>
      <c r="AX753" s="168"/>
      <c r="AY753" s="168"/>
      <c r="AZ753" s="168"/>
      <c r="BA753" s="166"/>
      <c r="BB753" s="166"/>
      <c r="BC753" s="168"/>
      <c r="BD753" s="170"/>
      <c r="BE753" s="171"/>
      <c r="BF753" s="171"/>
      <c r="BG753" s="171"/>
      <c r="BH753" s="171"/>
      <c r="BI753" s="168"/>
      <c r="BJ753" s="168"/>
      <c r="BK753" s="168"/>
      <c r="BL753" s="168"/>
      <c r="BM753" s="168"/>
    </row>
    <row r="754">
      <c r="A754" s="163"/>
      <c r="B754" s="174"/>
      <c r="C754" s="165"/>
      <c r="D754" s="166"/>
      <c r="E754" s="166"/>
      <c r="F754" s="167"/>
      <c r="G754" s="167"/>
      <c r="H754" s="167"/>
      <c r="I754" s="163"/>
      <c r="J754" s="168"/>
      <c r="K754" s="168"/>
      <c r="L754" s="168"/>
      <c r="M754" s="166"/>
      <c r="N754" s="169"/>
      <c r="O754" s="167"/>
      <c r="P754" s="168"/>
      <c r="Q754" s="169"/>
      <c r="R754" s="168"/>
      <c r="S754" s="168"/>
      <c r="T754" s="168"/>
      <c r="U754" s="168"/>
      <c r="V754" s="168"/>
      <c r="W754" s="168"/>
      <c r="X754" s="168"/>
      <c r="Y754" s="168"/>
      <c r="Z754" s="168"/>
      <c r="AA754" s="168"/>
      <c r="AB754" s="168"/>
      <c r="AC754" s="168"/>
      <c r="AD754" s="168"/>
      <c r="AE754" s="168"/>
      <c r="AF754" s="168"/>
      <c r="AG754" s="168"/>
      <c r="AH754" s="168"/>
      <c r="AI754" s="168"/>
      <c r="AJ754" s="168"/>
      <c r="AK754" s="168"/>
      <c r="AL754" s="168"/>
      <c r="AM754" s="168"/>
      <c r="AN754" s="166"/>
      <c r="AO754" s="168"/>
      <c r="AP754" s="166"/>
      <c r="AQ754" s="168"/>
      <c r="AR754" s="168"/>
      <c r="AS754" s="168"/>
      <c r="AT754" s="168"/>
      <c r="AU754" s="168"/>
      <c r="AV754" s="168"/>
      <c r="AW754" s="168"/>
      <c r="AX754" s="168"/>
      <c r="AY754" s="168"/>
      <c r="AZ754" s="168"/>
      <c r="BA754" s="166"/>
      <c r="BB754" s="166"/>
      <c r="BC754" s="168"/>
      <c r="BD754" s="170"/>
      <c r="BE754" s="171"/>
      <c r="BF754" s="171"/>
      <c r="BG754" s="171"/>
      <c r="BH754" s="171"/>
      <c r="BI754" s="168"/>
      <c r="BJ754" s="168"/>
      <c r="BK754" s="168"/>
      <c r="BL754" s="168"/>
      <c r="BM754" s="168"/>
    </row>
    <row r="755">
      <c r="A755" s="163"/>
      <c r="B755" s="174"/>
      <c r="C755" s="165"/>
      <c r="D755" s="166"/>
      <c r="E755" s="166"/>
      <c r="F755" s="167"/>
      <c r="G755" s="167"/>
      <c r="H755" s="167"/>
      <c r="I755" s="163"/>
      <c r="J755" s="168"/>
      <c r="K755" s="168"/>
      <c r="L755" s="168"/>
      <c r="M755" s="166"/>
      <c r="N755" s="169"/>
      <c r="O755" s="167"/>
      <c r="P755" s="168"/>
      <c r="Q755" s="169"/>
      <c r="R755" s="168"/>
      <c r="S755" s="168"/>
      <c r="T755" s="168"/>
      <c r="U755" s="168"/>
      <c r="V755" s="168"/>
      <c r="W755" s="168"/>
      <c r="X755" s="168"/>
      <c r="Y755" s="168"/>
      <c r="Z755" s="168"/>
      <c r="AA755" s="168"/>
      <c r="AB755" s="168"/>
      <c r="AC755" s="168"/>
      <c r="AD755" s="168"/>
      <c r="AE755" s="168"/>
      <c r="AF755" s="168"/>
      <c r="AG755" s="168"/>
      <c r="AH755" s="168"/>
      <c r="AI755" s="168"/>
      <c r="AJ755" s="168"/>
      <c r="AK755" s="168"/>
      <c r="AL755" s="168"/>
      <c r="AM755" s="168"/>
      <c r="AN755" s="166"/>
      <c r="AO755" s="168"/>
      <c r="AP755" s="166"/>
      <c r="AQ755" s="168"/>
      <c r="AR755" s="168"/>
      <c r="AS755" s="168"/>
      <c r="AT755" s="168"/>
      <c r="AU755" s="168"/>
      <c r="AV755" s="168"/>
      <c r="AW755" s="168"/>
      <c r="AX755" s="168"/>
      <c r="AY755" s="168"/>
      <c r="AZ755" s="168"/>
      <c r="BA755" s="166"/>
      <c r="BB755" s="166"/>
      <c r="BC755" s="168"/>
      <c r="BD755" s="170"/>
      <c r="BE755" s="171"/>
      <c r="BF755" s="171"/>
      <c r="BG755" s="171"/>
      <c r="BH755" s="171"/>
      <c r="BI755" s="168"/>
      <c r="BJ755" s="168"/>
      <c r="BK755" s="168"/>
      <c r="BL755" s="168"/>
      <c r="BM755" s="168"/>
    </row>
    <row r="756">
      <c r="A756" s="163"/>
      <c r="B756" s="174"/>
      <c r="C756" s="165"/>
      <c r="D756" s="166"/>
      <c r="E756" s="166"/>
      <c r="F756" s="167"/>
      <c r="G756" s="167"/>
      <c r="H756" s="167"/>
      <c r="I756" s="163"/>
      <c r="J756" s="168"/>
      <c r="K756" s="168"/>
      <c r="L756" s="168"/>
      <c r="M756" s="166"/>
      <c r="N756" s="169"/>
      <c r="O756" s="167"/>
      <c r="P756" s="168"/>
      <c r="Q756" s="169"/>
      <c r="R756" s="168"/>
      <c r="S756" s="168"/>
      <c r="T756" s="168"/>
      <c r="U756" s="168"/>
      <c r="V756" s="168"/>
      <c r="W756" s="168"/>
      <c r="X756" s="168"/>
      <c r="Y756" s="168"/>
      <c r="Z756" s="168"/>
      <c r="AA756" s="168"/>
      <c r="AB756" s="168"/>
      <c r="AC756" s="168"/>
      <c r="AD756" s="168"/>
      <c r="AE756" s="168"/>
      <c r="AF756" s="168"/>
      <c r="AG756" s="168"/>
      <c r="AH756" s="168"/>
      <c r="AI756" s="168"/>
      <c r="AJ756" s="168"/>
      <c r="AK756" s="168"/>
      <c r="AL756" s="168"/>
      <c r="AM756" s="168"/>
      <c r="AN756" s="166"/>
      <c r="AO756" s="168"/>
      <c r="AP756" s="166"/>
      <c r="AQ756" s="168"/>
      <c r="AR756" s="168"/>
      <c r="AS756" s="168"/>
      <c r="AT756" s="168"/>
      <c r="AU756" s="168"/>
      <c r="AV756" s="168"/>
      <c r="AW756" s="168"/>
      <c r="AX756" s="168"/>
      <c r="AY756" s="168"/>
      <c r="AZ756" s="168"/>
      <c r="BA756" s="166"/>
      <c r="BB756" s="166"/>
      <c r="BC756" s="168"/>
      <c r="BD756" s="170"/>
      <c r="BE756" s="171"/>
      <c r="BF756" s="171"/>
      <c r="BG756" s="171"/>
      <c r="BH756" s="171"/>
      <c r="BI756" s="168"/>
      <c r="BJ756" s="168"/>
      <c r="BK756" s="168"/>
      <c r="BL756" s="168"/>
      <c r="BM756" s="168"/>
    </row>
    <row r="757">
      <c r="A757" s="163"/>
      <c r="B757" s="174"/>
      <c r="C757" s="165"/>
      <c r="D757" s="166"/>
      <c r="E757" s="166"/>
      <c r="F757" s="167"/>
      <c r="G757" s="167"/>
      <c r="H757" s="167"/>
      <c r="I757" s="163"/>
      <c r="J757" s="168"/>
      <c r="K757" s="168"/>
      <c r="L757" s="168"/>
      <c r="M757" s="166"/>
      <c r="N757" s="169"/>
      <c r="O757" s="167"/>
      <c r="P757" s="168"/>
      <c r="Q757" s="169"/>
      <c r="R757" s="168"/>
      <c r="S757" s="168"/>
      <c r="T757" s="168"/>
      <c r="U757" s="168"/>
      <c r="V757" s="168"/>
      <c r="W757" s="168"/>
      <c r="X757" s="168"/>
      <c r="Y757" s="168"/>
      <c r="Z757" s="168"/>
      <c r="AA757" s="168"/>
      <c r="AB757" s="168"/>
      <c r="AC757" s="168"/>
      <c r="AD757" s="168"/>
      <c r="AE757" s="168"/>
      <c r="AF757" s="168"/>
      <c r="AG757" s="168"/>
      <c r="AH757" s="168"/>
      <c r="AI757" s="168"/>
      <c r="AJ757" s="168"/>
      <c r="AK757" s="168"/>
      <c r="AL757" s="168"/>
      <c r="AM757" s="168"/>
      <c r="AN757" s="166"/>
      <c r="AO757" s="168"/>
      <c r="AP757" s="166"/>
      <c r="AQ757" s="168"/>
      <c r="AR757" s="168"/>
      <c r="AS757" s="168"/>
      <c r="AT757" s="168"/>
      <c r="AU757" s="168"/>
      <c r="AV757" s="168"/>
      <c r="AW757" s="168"/>
      <c r="AX757" s="168"/>
      <c r="AY757" s="168"/>
      <c r="AZ757" s="168"/>
      <c r="BA757" s="166"/>
      <c r="BB757" s="166"/>
      <c r="BC757" s="168"/>
      <c r="BD757" s="170"/>
      <c r="BE757" s="171"/>
      <c r="BF757" s="171"/>
      <c r="BG757" s="171"/>
      <c r="BH757" s="171"/>
      <c r="BI757" s="168"/>
      <c r="BJ757" s="168"/>
      <c r="BK757" s="168"/>
      <c r="BL757" s="168"/>
      <c r="BM757" s="168"/>
    </row>
    <row r="758">
      <c r="A758" s="163"/>
      <c r="B758" s="174"/>
      <c r="C758" s="165"/>
      <c r="D758" s="166"/>
      <c r="E758" s="166"/>
      <c r="F758" s="167"/>
      <c r="G758" s="167"/>
      <c r="H758" s="167"/>
      <c r="I758" s="163"/>
      <c r="J758" s="168"/>
      <c r="K758" s="168"/>
      <c r="L758" s="168"/>
      <c r="M758" s="166"/>
      <c r="N758" s="169"/>
      <c r="O758" s="167"/>
      <c r="P758" s="168"/>
      <c r="Q758" s="169"/>
      <c r="R758" s="168"/>
      <c r="S758" s="168"/>
      <c r="T758" s="168"/>
      <c r="U758" s="168"/>
      <c r="V758" s="168"/>
      <c r="W758" s="168"/>
      <c r="X758" s="168"/>
      <c r="Y758" s="168"/>
      <c r="Z758" s="168"/>
      <c r="AA758" s="168"/>
      <c r="AB758" s="168"/>
      <c r="AC758" s="168"/>
      <c r="AD758" s="168"/>
      <c r="AE758" s="168"/>
      <c r="AF758" s="168"/>
      <c r="AG758" s="168"/>
      <c r="AH758" s="168"/>
      <c r="AI758" s="168"/>
      <c r="AJ758" s="168"/>
      <c r="AK758" s="168"/>
      <c r="AL758" s="168"/>
      <c r="AM758" s="168"/>
      <c r="AN758" s="166"/>
      <c r="AO758" s="168"/>
      <c r="AP758" s="166"/>
      <c r="AQ758" s="168"/>
      <c r="AR758" s="168"/>
      <c r="AS758" s="168"/>
      <c r="AT758" s="168"/>
      <c r="AU758" s="168"/>
      <c r="AV758" s="168"/>
      <c r="AW758" s="168"/>
      <c r="AX758" s="168"/>
      <c r="AY758" s="168"/>
      <c r="AZ758" s="168"/>
      <c r="BA758" s="166"/>
      <c r="BB758" s="166"/>
      <c r="BC758" s="168"/>
      <c r="BD758" s="170"/>
      <c r="BE758" s="171"/>
      <c r="BF758" s="171"/>
      <c r="BG758" s="171"/>
      <c r="BH758" s="171"/>
      <c r="BI758" s="168"/>
      <c r="BJ758" s="168"/>
      <c r="BK758" s="168"/>
      <c r="BL758" s="168"/>
      <c r="BM758" s="168"/>
    </row>
    <row r="759">
      <c r="A759" s="163"/>
      <c r="B759" s="174"/>
      <c r="C759" s="165"/>
      <c r="D759" s="166"/>
      <c r="E759" s="166"/>
      <c r="F759" s="167"/>
      <c r="G759" s="167"/>
      <c r="H759" s="167"/>
      <c r="I759" s="163"/>
      <c r="J759" s="168"/>
      <c r="K759" s="168"/>
      <c r="L759" s="168"/>
      <c r="M759" s="166"/>
      <c r="N759" s="169"/>
      <c r="O759" s="167"/>
      <c r="P759" s="168"/>
      <c r="Q759" s="169"/>
      <c r="R759" s="168"/>
      <c r="S759" s="168"/>
      <c r="T759" s="168"/>
      <c r="U759" s="168"/>
      <c r="V759" s="168"/>
      <c r="W759" s="168"/>
      <c r="X759" s="168"/>
      <c r="Y759" s="168"/>
      <c r="Z759" s="168"/>
      <c r="AA759" s="168"/>
      <c r="AB759" s="168"/>
      <c r="AC759" s="168"/>
      <c r="AD759" s="168"/>
      <c r="AE759" s="168"/>
      <c r="AF759" s="168"/>
      <c r="AG759" s="168"/>
      <c r="AH759" s="168"/>
      <c r="AI759" s="168"/>
      <c r="AJ759" s="168"/>
      <c r="AK759" s="168"/>
      <c r="AL759" s="168"/>
      <c r="AM759" s="168"/>
      <c r="AN759" s="166"/>
      <c r="AO759" s="168"/>
      <c r="AP759" s="166"/>
      <c r="AQ759" s="168"/>
      <c r="AR759" s="168"/>
      <c r="AS759" s="168"/>
      <c r="AT759" s="168"/>
      <c r="AU759" s="168"/>
      <c r="AV759" s="168"/>
      <c r="AW759" s="168"/>
      <c r="AX759" s="168"/>
      <c r="AY759" s="168"/>
      <c r="AZ759" s="168"/>
      <c r="BA759" s="166"/>
      <c r="BB759" s="166"/>
      <c r="BC759" s="168"/>
      <c r="BD759" s="170"/>
      <c r="BE759" s="171"/>
      <c r="BF759" s="171"/>
      <c r="BG759" s="171"/>
      <c r="BH759" s="171"/>
      <c r="BI759" s="168"/>
      <c r="BJ759" s="168"/>
      <c r="BK759" s="168"/>
      <c r="BL759" s="168"/>
      <c r="BM759" s="168"/>
    </row>
    <row r="760">
      <c r="A760" s="163"/>
      <c r="B760" s="174"/>
      <c r="C760" s="165"/>
      <c r="D760" s="166"/>
      <c r="E760" s="166"/>
      <c r="F760" s="167"/>
      <c r="G760" s="167"/>
      <c r="H760" s="167"/>
      <c r="I760" s="163"/>
      <c r="J760" s="168"/>
      <c r="K760" s="168"/>
      <c r="L760" s="168"/>
      <c r="M760" s="166"/>
      <c r="N760" s="169"/>
      <c r="O760" s="167"/>
      <c r="P760" s="168"/>
      <c r="Q760" s="169"/>
      <c r="R760" s="168"/>
      <c r="S760" s="168"/>
      <c r="T760" s="168"/>
      <c r="U760" s="168"/>
      <c r="V760" s="168"/>
      <c r="W760" s="168"/>
      <c r="X760" s="168"/>
      <c r="Y760" s="168"/>
      <c r="Z760" s="168"/>
      <c r="AA760" s="168"/>
      <c r="AB760" s="168"/>
      <c r="AC760" s="168"/>
      <c r="AD760" s="168"/>
      <c r="AE760" s="168"/>
      <c r="AF760" s="168"/>
      <c r="AG760" s="168"/>
      <c r="AH760" s="168"/>
      <c r="AI760" s="168"/>
      <c r="AJ760" s="168"/>
      <c r="AK760" s="168"/>
      <c r="AL760" s="168"/>
      <c r="AM760" s="168"/>
      <c r="AN760" s="166"/>
      <c r="AO760" s="168"/>
      <c r="AP760" s="166"/>
      <c r="AQ760" s="168"/>
      <c r="AR760" s="168"/>
      <c r="AS760" s="168"/>
      <c r="AT760" s="168"/>
      <c r="AU760" s="168"/>
      <c r="AV760" s="168"/>
      <c r="AW760" s="168"/>
      <c r="AX760" s="168"/>
      <c r="AY760" s="168"/>
      <c r="AZ760" s="168"/>
      <c r="BA760" s="166"/>
      <c r="BB760" s="166"/>
      <c r="BC760" s="168"/>
      <c r="BD760" s="170"/>
      <c r="BE760" s="171"/>
      <c r="BF760" s="171"/>
      <c r="BG760" s="171"/>
      <c r="BH760" s="171"/>
      <c r="BI760" s="168"/>
      <c r="BJ760" s="168"/>
      <c r="BK760" s="168"/>
      <c r="BL760" s="168"/>
      <c r="BM760" s="168"/>
    </row>
    <row r="761">
      <c r="A761" s="163"/>
      <c r="B761" s="174"/>
      <c r="C761" s="165"/>
      <c r="D761" s="166"/>
      <c r="E761" s="166"/>
      <c r="F761" s="167"/>
      <c r="G761" s="167"/>
      <c r="H761" s="167"/>
      <c r="I761" s="163"/>
      <c r="J761" s="168"/>
      <c r="K761" s="168"/>
      <c r="L761" s="168"/>
      <c r="M761" s="166"/>
      <c r="N761" s="169"/>
      <c r="O761" s="167"/>
      <c r="P761" s="168"/>
      <c r="Q761" s="169"/>
      <c r="R761" s="168"/>
      <c r="S761" s="168"/>
      <c r="T761" s="168"/>
      <c r="U761" s="168"/>
      <c r="V761" s="168"/>
      <c r="W761" s="168"/>
      <c r="X761" s="168"/>
      <c r="Y761" s="168"/>
      <c r="Z761" s="168"/>
      <c r="AA761" s="168"/>
      <c r="AB761" s="168"/>
      <c r="AC761" s="168"/>
      <c r="AD761" s="168"/>
      <c r="AE761" s="168"/>
      <c r="AF761" s="168"/>
      <c r="AG761" s="168"/>
      <c r="AH761" s="168"/>
      <c r="AI761" s="168"/>
      <c r="AJ761" s="168"/>
      <c r="AK761" s="168"/>
      <c r="AL761" s="168"/>
      <c r="AM761" s="168"/>
      <c r="AN761" s="166"/>
      <c r="AO761" s="168"/>
      <c r="AP761" s="166"/>
      <c r="AQ761" s="168"/>
      <c r="AR761" s="168"/>
      <c r="AS761" s="168"/>
      <c r="AT761" s="168"/>
      <c r="AU761" s="168"/>
      <c r="AV761" s="168"/>
      <c r="AW761" s="168"/>
      <c r="AX761" s="168"/>
      <c r="AY761" s="168"/>
      <c r="AZ761" s="168"/>
      <c r="BA761" s="166"/>
      <c r="BB761" s="166"/>
      <c r="BC761" s="168"/>
      <c r="BD761" s="170"/>
      <c r="BE761" s="171"/>
      <c r="BF761" s="171"/>
      <c r="BG761" s="171"/>
      <c r="BH761" s="171"/>
      <c r="BI761" s="168"/>
      <c r="BJ761" s="168"/>
      <c r="BK761" s="168"/>
      <c r="BL761" s="168"/>
      <c r="BM761" s="168"/>
    </row>
    <row r="762">
      <c r="A762" s="163"/>
      <c r="B762" s="174"/>
      <c r="C762" s="165"/>
      <c r="D762" s="166"/>
      <c r="E762" s="166"/>
      <c r="F762" s="167"/>
      <c r="G762" s="167"/>
      <c r="H762" s="167"/>
      <c r="I762" s="163"/>
      <c r="J762" s="168"/>
      <c r="K762" s="168"/>
      <c r="L762" s="168"/>
      <c r="M762" s="166"/>
      <c r="N762" s="169"/>
      <c r="O762" s="167"/>
      <c r="P762" s="168"/>
      <c r="Q762" s="169"/>
      <c r="R762" s="168"/>
      <c r="S762" s="168"/>
      <c r="T762" s="168"/>
      <c r="U762" s="168"/>
      <c r="V762" s="168"/>
      <c r="W762" s="168"/>
      <c r="X762" s="168"/>
      <c r="Y762" s="168"/>
      <c r="Z762" s="168"/>
      <c r="AA762" s="168"/>
      <c r="AB762" s="168"/>
      <c r="AC762" s="168"/>
      <c r="AD762" s="168"/>
      <c r="AE762" s="168"/>
      <c r="AF762" s="168"/>
      <c r="AG762" s="168"/>
      <c r="AH762" s="168"/>
      <c r="AI762" s="168"/>
      <c r="AJ762" s="168"/>
      <c r="AK762" s="168"/>
      <c r="AL762" s="168"/>
      <c r="AM762" s="168"/>
      <c r="AN762" s="166"/>
      <c r="AO762" s="168"/>
      <c r="AP762" s="166"/>
      <c r="AQ762" s="168"/>
      <c r="AR762" s="168"/>
      <c r="AS762" s="168"/>
      <c r="AT762" s="168"/>
      <c r="AU762" s="168"/>
      <c r="AV762" s="168"/>
      <c r="AW762" s="168"/>
      <c r="AX762" s="168"/>
      <c r="AY762" s="168"/>
      <c r="AZ762" s="168"/>
      <c r="BA762" s="166"/>
      <c r="BB762" s="166"/>
      <c r="BC762" s="168"/>
      <c r="BD762" s="170"/>
      <c r="BE762" s="171"/>
      <c r="BF762" s="171"/>
      <c r="BG762" s="171"/>
      <c r="BH762" s="171"/>
      <c r="BI762" s="168"/>
      <c r="BJ762" s="168"/>
      <c r="BK762" s="168"/>
      <c r="BL762" s="168"/>
      <c r="BM762" s="168"/>
    </row>
    <row r="763">
      <c r="A763" s="163"/>
      <c r="B763" s="174"/>
      <c r="C763" s="165"/>
      <c r="D763" s="166"/>
      <c r="E763" s="166"/>
      <c r="F763" s="167"/>
      <c r="G763" s="167"/>
      <c r="H763" s="167"/>
      <c r="I763" s="163"/>
      <c r="J763" s="168"/>
      <c r="K763" s="168"/>
      <c r="L763" s="168"/>
      <c r="M763" s="166"/>
      <c r="N763" s="169"/>
      <c r="O763" s="167"/>
      <c r="P763" s="168"/>
      <c r="Q763" s="169"/>
      <c r="R763" s="168"/>
      <c r="S763" s="168"/>
      <c r="T763" s="168"/>
      <c r="U763" s="168"/>
      <c r="V763" s="168"/>
      <c r="W763" s="168"/>
      <c r="X763" s="168"/>
      <c r="Y763" s="168"/>
      <c r="Z763" s="168"/>
      <c r="AA763" s="168"/>
      <c r="AB763" s="168"/>
      <c r="AC763" s="168"/>
      <c r="AD763" s="168"/>
      <c r="AE763" s="168"/>
      <c r="AF763" s="168"/>
      <c r="AG763" s="168"/>
      <c r="AH763" s="168"/>
      <c r="AI763" s="168"/>
      <c r="AJ763" s="168"/>
      <c r="AK763" s="168"/>
      <c r="AL763" s="168"/>
      <c r="AM763" s="168"/>
      <c r="AN763" s="166"/>
      <c r="AO763" s="168"/>
      <c r="AP763" s="166"/>
      <c r="AQ763" s="168"/>
      <c r="AR763" s="168"/>
      <c r="AS763" s="168"/>
      <c r="AT763" s="168"/>
      <c r="AU763" s="168"/>
      <c r="AV763" s="168"/>
      <c r="AW763" s="168"/>
      <c r="AX763" s="168"/>
      <c r="AY763" s="168"/>
      <c r="AZ763" s="168"/>
      <c r="BA763" s="166"/>
      <c r="BB763" s="166"/>
      <c r="BC763" s="168"/>
      <c r="BD763" s="170"/>
      <c r="BE763" s="171"/>
      <c r="BF763" s="171"/>
      <c r="BG763" s="171"/>
      <c r="BH763" s="171"/>
      <c r="BI763" s="168"/>
      <c r="BJ763" s="168"/>
      <c r="BK763" s="168"/>
      <c r="BL763" s="168"/>
      <c r="BM763" s="168"/>
    </row>
    <row r="764">
      <c r="A764" s="163"/>
      <c r="B764" s="174"/>
      <c r="C764" s="165"/>
      <c r="D764" s="166"/>
      <c r="E764" s="166"/>
      <c r="F764" s="167"/>
      <c r="G764" s="167"/>
      <c r="H764" s="167"/>
      <c r="I764" s="163"/>
      <c r="J764" s="168"/>
      <c r="K764" s="168"/>
      <c r="L764" s="168"/>
      <c r="M764" s="166"/>
      <c r="N764" s="169"/>
      <c r="O764" s="167"/>
      <c r="P764" s="168"/>
      <c r="Q764" s="169"/>
      <c r="R764" s="168"/>
      <c r="S764" s="168"/>
      <c r="T764" s="168"/>
      <c r="U764" s="168"/>
      <c r="V764" s="168"/>
      <c r="W764" s="168"/>
      <c r="X764" s="168"/>
      <c r="Y764" s="168"/>
      <c r="Z764" s="168"/>
      <c r="AA764" s="168"/>
      <c r="AB764" s="168"/>
      <c r="AC764" s="168"/>
      <c r="AD764" s="168"/>
      <c r="AE764" s="168"/>
      <c r="AF764" s="168"/>
      <c r="AG764" s="168"/>
      <c r="AH764" s="168"/>
      <c r="AI764" s="168"/>
      <c r="AJ764" s="168"/>
      <c r="AK764" s="168"/>
      <c r="AL764" s="168"/>
      <c r="AM764" s="168"/>
      <c r="AN764" s="166"/>
      <c r="AO764" s="168"/>
      <c r="AP764" s="166"/>
      <c r="AQ764" s="168"/>
      <c r="AR764" s="168"/>
      <c r="AS764" s="168"/>
      <c r="AT764" s="168"/>
      <c r="AU764" s="168"/>
      <c r="AV764" s="168"/>
      <c r="AW764" s="168"/>
      <c r="AX764" s="168"/>
      <c r="AY764" s="168"/>
      <c r="AZ764" s="168"/>
      <c r="BA764" s="166"/>
      <c r="BB764" s="166"/>
      <c r="BC764" s="168"/>
      <c r="BD764" s="170"/>
      <c r="BE764" s="171"/>
      <c r="BF764" s="171"/>
      <c r="BG764" s="171"/>
      <c r="BH764" s="171"/>
      <c r="BI764" s="168"/>
      <c r="BJ764" s="168"/>
      <c r="BK764" s="168"/>
      <c r="BL764" s="168"/>
      <c r="BM764" s="168"/>
    </row>
    <row r="765">
      <c r="A765" s="163"/>
      <c r="B765" s="174"/>
      <c r="C765" s="165"/>
      <c r="D765" s="166"/>
      <c r="E765" s="166"/>
      <c r="F765" s="167"/>
      <c r="G765" s="167"/>
      <c r="H765" s="167"/>
      <c r="I765" s="163"/>
      <c r="J765" s="168"/>
      <c r="K765" s="168"/>
      <c r="L765" s="168"/>
      <c r="M765" s="166"/>
      <c r="N765" s="169"/>
      <c r="O765" s="167"/>
      <c r="P765" s="168"/>
      <c r="Q765" s="169"/>
      <c r="R765" s="168"/>
      <c r="S765" s="168"/>
      <c r="T765" s="168"/>
      <c r="U765" s="168"/>
      <c r="V765" s="168"/>
      <c r="W765" s="168"/>
      <c r="X765" s="168"/>
      <c r="Y765" s="168"/>
      <c r="Z765" s="168"/>
      <c r="AA765" s="168"/>
      <c r="AB765" s="168"/>
      <c r="AC765" s="168"/>
      <c r="AD765" s="168"/>
      <c r="AE765" s="168"/>
      <c r="AF765" s="168"/>
      <c r="AG765" s="168"/>
      <c r="AH765" s="168"/>
      <c r="AI765" s="168"/>
      <c r="AJ765" s="168"/>
      <c r="AK765" s="168"/>
      <c r="AL765" s="168"/>
      <c r="AM765" s="168"/>
      <c r="AN765" s="166"/>
      <c r="AO765" s="168"/>
      <c r="AP765" s="166"/>
      <c r="AQ765" s="168"/>
      <c r="AR765" s="168"/>
      <c r="AS765" s="168"/>
      <c r="AT765" s="168"/>
      <c r="AU765" s="168"/>
      <c r="AV765" s="168"/>
      <c r="AW765" s="168"/>
      <c r="AX765" s="168"/>
      <c r="AY765" s="168"/>
      <c r="AZ765" s="168"/>
      <c r="BA765" s="166"/>
      <c r="BB765" s="166"/>
      <c r="BC765" s="168"/>
      <c r="BD765" s="170"/>
      <c r="BE765" s="171"/>
      <c r="BF765" s="171"/>
      <c r="BG765" s="171"/>
      <c r="BH765" s="171"/>
      <c r="BI765" s="168"/>
      <c r="BJ765" s="168"/>
      <c r="BK765" s="168"/>
      <c r="BL765" s="168"/>
      <c r="BM765" s="168"/>
    </row>
    <row r="766">
      <c r="A766" s="163"/>
      <c r="B766" s="174"/>
      <c r="C766" s="165"/>
      <c r="D766" s="166"/>
      <c r="E766" s="166"/>
      <c r="F766" s="167"/>
      <c r="G766" s="167"/>
      <c r="H766" s="167"/>
      <c r="I766" s="163"/>
      <c r="J766" s="168"/>
      <c r="K766" s="168"/>
      <c r="L766" s="168"/>
      <c r="M766" s="166"/>
      <c r="N766" s="169"/>
      <c r="O766" s="167"/>
      <c r="P766" s="168"/>
      <c r="Q766" s="169"/>
      <c r="R766" s="168"/>
      <c r="S766" s="168"/>
      <c r="T766" s="168"/>
      <c r="U766" s="168"/>
      <c r="V766" s="168"/>
      <c r="W766" s="168"/>
      <c r="X766" s="168"/>
      <c r="Y766" s="168"/>
      <c r="Z766" s="168"/>
      <c r="AA766" s="168"/>
      <c r="AB766" s="168"/>
      <c r="AC766" s="168"/>
      <c r="AD766" s="168"/>
      <c r="AE766" s="168"/>
      <c r="AF766" s="168"/>
      <c r="AG766" s="168"/>
      <c r="AH766" s="168"/>
      <c r="AI766" s="168"/>
      <c r="AJ766" s="168"/>
      <c r="AK766" s="168"/>
      <c r="AL766" s="168"/>
      <c r="AM766" s="168"/>
      <c r="AN766" s="166"/>
      <c r="AO766" s="168"/>
      <c r="AP766" s="166"/>
      <c r="AQ766" s="168"/>
      <c r="AR766" s="168"/>
      <c r="AS766" s="168"/>
      <c r="AT766" s="168"/>
      <c r="AU766" s="168"/>
      <c r="AV766" s="168"/>
      <c r="AW766" s="168"/>
      <c r="AX766" s="168"/>
      <c r="AY766" s="168"/>
      <c r="AZ766" s="168"/>
      <c r="BA766" s="166"/>
      <c r="BB766" s="166"/>
      <c r="BC766" s="168"/>
      <c r="BD766" s="170"/>
      <c r="BE766" s="171"/>
      <c r="BF766" s="171"/>
      <c r="BG766" s="171"/>
      <c r="BH766" s="171"/>
      <c r="BI766" s="168"/>
      <c r="BJ766" s="168"/>
      <c r="BK766" s="168"/>
      <c r="BL766" s="168"/>
      <c r="BM766" s="168"/>
    </row>
    <row r="767">
      <c r="A767" s="163"/>
      <c r="B767" s="174"/>
      <c r="C767" s="165"/>
      <c r="D767" s="166"/>
      <c r="E767" s="166"/>
      <c r="F767" s="167"/>
      <c r="G767" s="167"/>
      <c r="H767" s="167"/>
      <c r="I767" s="163"/>
      <c r="J767" s="168"/>
      <c r="K767" s="168"/>
      <c r="L767" s="168"/>
      <c r="M767" s="166"/>
      <c r="N767" s="169"/>
      <c r="O767" s="167"/>
      <c r="P767" s="168"/>
      <c r="Q767" s="169"/>
      <c r="R767" s="168"/>
      <c r="S767" s="168"/>
      <c r="T767" s="168"/>
      <c r="U767" s="168"/>
      <c r="V767" s="168"/>
      <c r="W767" s="168"/>
      <c r="X767" s="168"/>
      <c r="Y767" s="168"/>
      <c r="Z767" s="168"/>
      <c r="AA767" s="168"/>
      <c r="AB767" s="168"/>
      <c r="AC767" s="168"/>
      <c r="AD767" s="168"/>
      <c r="AE767" s="168"/>
      <c r="AF767" s="168"/>
      <c r="AG767" s="168"/>
      <c r="AH767" s="168"/>
      <c r="AI767" s="168"/>
      <c r="AJ767" s="168"/>
      <c r="AK767" s="168"/>
      <c r="AL767" s="168"/>
      <c r="AM767" s="168"/>
      <c r="AN767" s="166"/>
      <c r="AO767" s="168"/>
      <c r="AP767" s="166"/>
      <c r="AQ767" s="168"/>
      <c r="AR767" s="168"/>
      <c r="AS767" s="168"/>
      <c r="AT767" s="168"/>
      <c r="AU767" s="168"/>
      <c r="AV767" s="168"/>
      <c r="AW767" s="168"/>
      <c r="AX767" s="168"/>
      <c r="AY767" s="168"/>
      <c r="AZ767" s="168"/>
      <c r="BA767" s="166"/>
      <c r="BB767" s="166"/>
      <c r="BC767" s="168"/>
      <c r="BD767" s="170"/>
      <c r="BE767" s="171"/>
      <c r="BF767" s="171"/>
      <c r="BG767" s="171"/>
      <c r="BH767" s="171"/>
      <c r="BI767" s="168"/>
      <c r="BJ767" s="168"/>
      <c r="BK767" s="168"/>
      <c r="BL767" s="168"/>
      <c r="BM767" s="168"/>
    </row>
    <row r="768">
      <c r="A768" s="163"/>
      <c r="B768" s="174"/>
      <c r="C768" s="165"/>
      <c r="D768" s="166"/>
      <c r="E768" s="166"/>
      <c r="F768" s="167"/>
      <c r="G768" s="167"/>
      <c r="H768" s="167"/>
      <c r="I768" s="163"/>
      <c r="J768" s="168"/>
      <c r="K768" s="168"/>
      <c r="L768" s="168"/>
      <c r="M768" s="166"/>
      <c r="N768" s="169"/>
      <c r="O768" s="167"/>
      <c r="P768" s="168"/>
      <c r="Q768" s="169"/>
      <c r="R768" s="168"/>
      <c r="S768" s="168"/>
      <c r="T768" s="168"/>
      <c r="U768" s="168"/>
      <c r="V768" s="168"/>
      <c r="W768" s="168"/>
      <c r="X768" s="168"/>
      <c r="Y768" s="168"/>
      <c r="Z768" s="168"/>
      <c r="AA768" s="168"/>
      <c r="AB768" s="168"/>
      <c r="AC768" s="168"/>
      <c r="AD768" s="168"/>
      <c r="AE768" s="168"/>
      <c r="AF768" s="168"/>
      <c r="AG768" s="168"/>
      <c r="AH768" s="168"/>
      <c r="AI768" s="168"/>
      <c r="AJ768" s="168"/>
      <c r="AK768" s="168"/>
      <c r="AL768" s="168"/>
      <c r="AM768" s="168"/>
      <c r="AN768" s="166"/>
      <c r="AO768" s="168"/>
      <c r="AP768" s="166"/>
      <c r="AQ768" s="168"/>
      <c r="AR768" s="168"/>
      <c r="AS768" s="168"/>
      <c r="AT768" s="168"/>
      <c r="AU768" s="168"/>
      <c r="AV768" s="168"/>
      <c r="AW768" s="168"/>
      <c r="AX768" s="168"/>
      <c r="AY768" s="168"/>
      <c r="AZ768" s="168"/>
      <c r="BA768" s="166"/>
      <c r="BB768" s="166"/>
      <c r="BC768" s="168"/>
      <c r="BD768" s="170"/>
      <c r="BE768" s="171"/>
      <c r="BF768" s="171"/>
      <c r="BG768" s="171"/>
      <c r="BH768" s="171"/>
      <c r="BI768" s="168"/>
      <c r="BJ768" s="168"/>
      <c r="BK768" s="168"/>
      <c r="BL768" s="168"/>
      <c r="BM768" s="168"/>
    </row>
    <row r="769">
      <c r="A769" s="163"/>
      <c r="B769" s="174"/>
      <c r="C769" s="165"/>
      <c r="D769" s="166"/>
      <c r="E769" s="166"/>
      <c r="F769" s="167"/>
      <c r="G769" s="167"/>
      <c r="H769" s="167"/>
      <c r="I769" s="163"/>
      <c r="J769" s="168"/>
      <c r="K769" s="168"/>
      <c r="L769" s="168"/>
      <c r="M769" s="166"/>
      <c r="N769" s="169"/>
      <c r="O769" s="167"/>
      <c r="P769" s="168"/>
      <c r="Q769" s="169"/>
      <c r="R769" s="168"/>
      <c r="S769" s="168"/>
      <c r="T769" s="168"/>
      <c r="U769" s="168"/>
      <c r="V769" s="168"/>
      <c r="W769" s="168"/>
      <c r="X769" s="168"/>
      <c r="Y769" s="168"/>
      <c r="Z769" s="168"/>
      <c r="AA769" s="168"/>
      <c r="AB769" s="168"/>
      <c r="AC769" s="168"/>
      <c r="AD769" s="168"/>
      <c r="AE769" s="168"/>
      <c r="AF769" s="168"/>
      <c r="AG769" s="168"/>
      <c r="AH769" s="168"/>
      <c r="AI769" s="168"/>
      <c r="AJ769" s="168"/>
      <c r="AK769" s="168"/>
      <c r="AL769" s="168"/>
      <c r="AM769" s="168"/>
      <c r="AN769" s="166"/>
      <c r="AO769" s="168"/>
      <c r="AP769" s="166"/>
      <c r="AQ769" s="168"/>
      <c r="AR769" s="168"/>
      <c r="AS769" s="168"/>
      <c r="AT769" s="168"/>
      <c r="AU769" s="168"/>
      <c r="AV769" s="168"/>
      <c r="AW769" s="168"/>
      <c r="AX769" s="168"/>
      <c r="AY769" s="168"/>
      <c r="AZ769" s="168"/>
      <c r="BA769" s="166"/>
      <c r="BB769" s="166"/>
      <c r="BC769" s="168"/>
      <c r="BD769" s="170"/>
      <c r="BE769" s="171"/>
      <c r="BF769" s="171"/>
      <c r="BG769" s="171"/>
      <c r="BH769" s="171"/>
      <c r="BI769" s="168"/>
      <c r="BJ769" s="168"/>
      <c r="BK769" s="168"/>
      <c r="BL769" s="168"/>
      <c r="BM769" s="168"/>
    </row>
    <row r="770">
      <c r="A770" s="163"/>
      <c r="B770" s="174"/>
      <c r="C770" s="165"/>
      <c r="D770" s="166"/>
      <c r="E770" s="166"/>
      <c r="F770" s="167"/>
      <c r="G770" s="167"/>
      <c r="H770" s="167"/>
      <c r="I770" s="163"/>
      <c r="J770" s="168"/>
      <c r="K770" s="168"/>
      <c r="L770" s="168"/>
      <c r="M770" s="166"/>
      <c r="N770" s="169"/>
      <c r="O770" s="167"/>
      <c r="P770" s="168"/>
      <c r="Q770" s="169"/>
      <c r="R770" s="168"/>
      <c r="S770" s="168"/>
      <c r="T770" s="168"/>
      <c r="U770" s="168"/>
      <c r="V770" s="168"/>
      <c r="W770" s="168"/>
      <c r="X770" s="168"/>
      <c r="Y770" s="168"/>
      <c r="Z770" s="168"/>
      <c r="AA770" s="168"/>
      <c r="AB770" s="168"/>
      <c r="AC770" s="168"/>
      <c r="AD770" s="168"/>
      <c r="AE770" s="168"/>
      <c r="AF770" s="168"/>
      <c r="AG770" s="168"/>
      <c r="AH770" s="168"/>
      <c r="AI770" s="168"/>
      <c r="AJ770" s="168"/>
      <c r="AK770" s="168"/>
      <c r="AL770" s="168"/>
      <c r="AM770" s="168"/>
      <c r="AN770" s="166"/>
      <c r="AO770" s="168"/>
      <c r="AP770" s="166"/>
      <c r="AQ770" s="168"/>
      <c r="AR770" s="168"/>
      <c r="AS770" s="168"/>
      <c r="AT770" s="168"/>
      <c r="AU770" s="168"/>
      <c r="AV770" s="168"/>
      <c r="AW770" s="168"/>
      <c r="AX770" s="168"/>
      <c r="AY770" s="168"/>
      <c r="AZ770" s="168"/>
      <c r="BA770" s="166"/>
      <c r="BB770" s="166"/>
      <c r="BC770" s="168"/>
      <c r="BD770" s="170"/>
      <c r="BE770" s="171"/>
      <c r="BF770" s="171"/>
      <c r="BG770" s="171"/>
      <c r="BH770" s="171"/>
      <c r="BI770" s="168"/>
      <c r="BJ770" s="168"/>
      <c r="BK770" s="168"/>
      <c r="BL770" s="168"/>
      <c r="BM770" s="168"/>
    </row>
    <row r="771">
      <c r="A771" s="163"/>
      <c r="B771" s="174"/>
      <c r="C771" s="165"/>
      <c r="D771" s="166"/>
      <c r="E771" s="166"/>
      <c r="F771" s="167"/>
      <c r="G771" s="167"/>
      <c r="H771" s="167"/>
      <c r="I771" s="163"/>
      <c r="J771" s="168"/>
      <c r="K771" s="168"/>
      <c r="L771" s="168"/>
      <c r="M771" s="166"/>
      <c r="N771" s="169"/>
      <c r="O771" s="167"/>
      <c r="P771" s="168"/>
      <c r="Q771" s="169"/>
      <c r="R771" s="168"/>
      <c r="S771" s="168"/>
      <c r="T771" s="168"/>
      <c r="U771" s="168"/>
      <c r="V771" s="168"/>
      <c r="W771" s="168"/>
      <c r="X771" s="168"/>
      <c r="Y771" s="168"/>
      <c r="Z771" s="168"/>
      <c r="AA771" s="168"/>
      <c r="AB771" s="168"/>
      <c r="AC771" s="168"/>
      <c r="AD771" s="168"/>
      <c r="AE771" s="168"/>
      <c r="AF771" s="168"/>
      <c r="AG771" s="168"/>
      <c r="AH771" s="168"/>
      <c r="AI771" s="168"/>
      <c r="AJ771" s="168"/>
      <c r="AK771" s="168"/>
      <c r="AL771" s="168"/>
      <c r="AM771" s="168"/>
      <c r="AN771" s="166"/>
      <c r="AO771" s="168"/>
      <c r="AP771" s="166"/>
      <c r="AQ771" s="168"/>
      <c r="AR771" s="168"/>
      <c r="AS771" s="168"/>
      <c r="AT771" s="168"/>
      <c r="AU771" s="168"/>
      <c r="AV771" s="168"/>
      <c r="AW771" s="168"/>
      <c r="AX771" s="168"/>
      <c r="AY771" s="168"/>
      <c r="AZ771" s="168"/>
      <c r="BA771" s="166"/>
      <c r="BB771" s="166"/>
      <c r="BC771" s="168"/>
      <c r="BD771" s="170"/>
      <c r="BE771" s="171"/>
      <c r="BF771" s="171"/>
      <c r="BG771" s="171"/>
      <c r="BH771" s="171"/>
      <c r="BI771" s="168"/>
      <c r="BJ771" s="168"/>
      <c r="BK771" s="168"/>
      <c r="BL771" s="168"/>
      <c r="BM771" s="168"/>
    </row>
    <row r="772">
      <c r="A772" s="163"/>
      <c r="B772" s="174"/>
      <c r="C772" s="165"/>
      <c r="D772" s="166"/>
      <c r="E772" s="166"/>
      <c r="F772" s="167"/>
      <c r="G772" s="167"/>
      <c r="H772" s="167"/>
      <c r="I772" s="163"/>
      <c r="J772" s="168"/>
      <c r="K772" s="168"/>
      <c r="L772" s="168"/>
      <c r="M772" s="166"/>
      <c r="N772" s="169"/>
      <c r="O772" s="167"/>
      <c r="P772" s="168"/>
      <c r="Q772" s="169"/>
      <c r="R772" s="168"/>
      <c r="S772" s="168"/>
      <c r="T772" s="168"/>
      <c r="U772" s="168"/>
      <c r="V772" s="168"/>
      <c r="W772" s="168"/>
      <c r="X772" s="168"/>
      <c r="Y772" s="168"/>
      <c r="Z772" s="168"/>
      <c r="AA772" s="168"/>
      <c r="AB772" s="168"/>
      <c r="AC772" s="168"/>
      <c r="AD772" s="168"/>
      <c r="AE772" s="168"/>
      <c r="AF772" s="168"/>
      <c r="AG772" s="168"/>
      <c r="AH772" s="168"/>
      <c r="AI772" s="168"/>
      <c r="AJ772" s="168"/>
      <c r="AK772" s="168"/>
      <c r="AL772" s="168"/>
      <c r="AM772" s="168"/>
      <c r="AN772" s="166"/>
      <c r="AO772" s="168"/>
      <c r="AP772" s="166"/>
      <c r="AQ772" s="168"/>
      <c r="AR772" s="168"/>
      <c r="AS772" s="168"/>
      <c r="AT772" s="168"/>
      <c r="AU772" s="168"/>
      <c r="AV772" s="168"/>
      <c r="AW772" s="168"/>
      <c r="AX772" s="168"/>
      <c r="AY772" s="168"/>
      <c r="AZ772" s="168"/>
      <c r="BA772" s="166"/>
      <c r="BB772" s="166"/>
      <c r="BC772" s="168"/>
      <c r="BD772" s="170"/>
      <c r="BE772" s="171"/>
      <c r="BF772" s="171"/>
      <c r="BG772" s="171"/>
      <c r="BH772" s="171"/>
      <c r="BI772" s="168"/>
      <c r="BJ772" s="168"/>
      <c r="BK772" s="168"/>
      <c r="BL772" s="168"/>
      <c r="BM772" s="168"/>
    </row>
    <row r="773">
      <c r="A773" s="163"/>
      <c r="B773" s="174"/>
      <c r="C773" s="165"/>
      <c r="D773" s="166"/>
      <c r="E773" s="166"/>
      <c r="F773" s="167"/>
      <c r="G773" s="167"/>
      <c r="H773" s="167"/>
      <c r="I773" s="163"/>
      <c r="J773" s="168"/>
      <c r="K773" s="168"/>
      <c r="L773" s="168"/>
      <c r="M773" s="166"/>
      <c r="N773" s="169"/>
      <c r="O773" s="167"/>
      <c r="P773" s="168"/>
      <c r="Q773" s="169"/>
      <c r="R773" s="168"/>
      <c r="S773" s="168"/>
      <c r="T773" s="168"/>
      <c r="U773" s="168"/>
      <c r="V773" s="168"/>
      <c r="W773" s="168"/>
      <c r="X773" s="168"/>
      <c r="Y773" s="168"/>
      <c r="Z773" s="168"/>
      <c r="AA773" s="168"/>
      <c r="AB773" s="168"/>
      <c r="AC773" s="168"/>
      <c r="AD773" s="168"/>
      <c r="AE773" s="168"/>
      <c r="AF773" s="168"/>
      <c r="AG773" s="168"/>
      <c r="AH773" s="168"/>
      <c r="AI773" s="168"/>
      <c r="AJ773" s="168"/>
      <c r="AK773" s="168"/>
      <c r="AL773" s="168"/>
      <c r="AM773" s="168"/>
      <c r="AN773" s="166"/>
      <c r="AO773" s="168"/>
      <c r="AP773" s="166"/>
      <c r="AQ773" s="168"/>
      <c r="AR773" s="168"/>
      <c r="AS773" s="168"/>
      <c r="AT773" s="168"/>
      <c r="AU773" s="168"/>
      <c r="AV773" s="168"/>
      <c r="AW773" s="168"/>
      <c r="AX773" s="168"/>
      <c r="AY773" s="168"/>
      <c r="AZ773" s="168"/>
      <c r="BA773" s="166"/>
      <c r="BB773" s="166"/>
      <c r="BC773" s="168"/>
      <c r="BD773" s="170"/>
      <c r="BE773" s="171"/>
      <c r="BF773" s="171"/>
      <c r="BG773" s="171"/>
      <c r="BH773" s="171"/>
      <c r="BI773" s="168"/>
      <c r="BJ773" s="168"/>
      <c r="BK773" s="168"/>
      <c r="BL773" s="168"/>
      <c r="BM773" s="168"/>
    </row>
    <row r="774">
      <c r="A774" s="163"/>
      <c r="B774" s="174"/>
      <c r="C774" s="165"/>
      <c r="D774" s="166"/>
      <c r="E774" s="166"/>
      <c r="F774" s="167"/>
      <c r="G774" s="167"/>
      <c r="H774" s="167"/>
      <c r="I774" s="163"/>
      <c r="J774" s="168"/>
      <c r="K774" s="168"/>
      <c r="L774" s="168"/>
      <c r="M774" s="166"/>
      <c r="N774" s="169"/>
      <c r="O774" s="167"/>
      <c r="P774" s="168"/>
      <c r="Q774" s="169"/>
      <c r="R774" s="168"/>
      <c r="S774" s="168"/>
      <c r="T774" s="168"/>
      <c r="U774" s="168"/>
      <c r="V774" s="168"/>
      <c r="W774" s="168"/>
      <c r="X774" s="168"/>
      <c r="Y774" s="168"/>
      <c r="Z774" s="168"/>
      <c r="AA774" s="168"/>
      <c r="AB774" s="168"/>
      <c r="AC774" s="168"/>
      <c r="AD774" s="168"/>
      <c r="AE774" s="168"/>
      <c r="AF774" s="168"/>
      <c r="AG774" s="168"/>
      <c r="AH774" s="168"/>
      <c r="AI774" s="168"/>
      <c r="AJ774" s="168"/>
      <c r="AK774" s="168"/>
      <c r="AL774" s="168"/>
      <c r="AM774" s="168"/>
      <c r="AN774" s="166"/>
      <c r="AO774" s="168"/>
      <c r="AP774" s="166"/>
      <c r="AQ774" s="168"/>
      <c r="AR774" s="168"/>
      <c r="AS774" s="168"/>
      <c r="AT774" s="168"/>
      <c r="AU774" s="168"/>
      <c r="AV774" s="168"/>
      <c r="AW774" s="168"/>
      <c r="AX774" s="168"/>
      <c r="AY774" s="168"/>
      <c r="AZ774" s="168"/>
      <c r="BA774" s="166"/>
      <c r="BB774" s="166"/>
      <c r="BC774" s="168"/>
      <c r="BD774" s="170"/>
      <c r="BE774" s="171"/>
      <c r="BF774" s="171"/>
      <c r="BG774" s="171"/>
      <c r="BH774" s="171"/>
      <c r="BI774" s="168"/>
      <c r="BJ774" s="168"/>
      <c r="BK774" s="168"/>
      <c r="BL774" s="168"/>
      <c r="BM774" s="168"/>
    </row>
    <row r="775">
      <c r="A775" s="163"/>
      <c r="B775" s="174"/>
      <c r="C775" s="165"/>
      <c r="D775" s="166"/>
      <c r="E775" s="166"/>
      <c r="F775" s="167"/>
      <c r="G775" s="167"/>
      <c r="H775" s="167"/>
      <c r="I775" s="163"/>
      <c r="J775" s="168"/>
      <c r="K775" s="168"/>
      <c r="L775" s="168"/>
      <c r="M775" s="166"/>
      <c r="N775" s="169"/>
      <c r="O775" s="167"/>
      <c r="P775" s="168"/>
      <c r="Q775" s="169"/>
      <c r="R775" s="168"/>
      <c r="S775" s="168"/>
      <c r="T775" s="168"/>
      <c r="U775" s="168"/>
      <c r="V775" s="168"/>
      <c r="W775" s="168"/>
      <c r="X775" s="168"/>
      <c r="Y775" s="168"/>
      <c r="Z775" s="168"/>
      <c r="AA775" s="168"/>
      <c r="AB775" s="168"/>
      <c r="AC775" s="168"/>
      <c r="AD775" s="168"/>
      <c r="AE775" s="168"/>
      <c r="AF775" s="168"/>
      <c r="AG775" s="168"/>
      <c r="AH775" s="168"/>
      <c r="AI775" s="168"/>
      <c r="AJ775" s="168"/>
      <c r="AK775" s="168"/>
      <c r="AL775" s="168"/>
      <c r="AM775" s="168"/>
      <c r="AN775" s="166"/>
      <c r="AO775" s="168"/>
      <c r="AP775" s="166"/>
      <c r="AQ775" s="168"/>
      <c r="AR775" s="168"/>
      <c r="AS775" s="168"/>
      <c r="AT775" s="168"/>
      <c r="AU775" s="168"/>
      <c r="AV775" s="168"/>
      <c r="AW775" s="168"/>
      <c r="AX775" s="168"/>
      <c r="AY775" s="168"/>
      <c r="AZ775" s="168"/>
      <c r="BA775" s="166"/>
      <c r="BB775" s="166"/>
      <c r="BC775" s="168"/>
      <c r="BD775" s="170"/>
      <c r="BE775" s="171"/>
      <c r="BF775" s="171"/>
      <c r="BG775" s="171"/>
      <c r="BH775" s="171"/>
      <c r="BI775" s="168"/>
      <c r="BJ775" s="168"/>
      <c r="BK775" s="168"/>
      <c r="BL775" s="168"/>
      <c r="BM775" s="168"/>
    </row>
    <row r="776">
      <c r="A776" s="163"/>
      <c r="B776" s="174"/>
      <c r="C776" s="165"/>
      <c r="D776" s="166"/>
      <c r="E776" s="166"/>
      <c r="F776" s="167"/>
      <c r="G776" s="167"/>
      <c r="H776" s="167"/>
      <c r="I776" s="163"/>
      <c r="J776" s="168"/>
      <c r="K776" s="168"/>
      <c r="L776" s="168"/>
      <c r="M776" s="166"/>
      <c r="N776" s="169"/>
      <c r="O776" s="167"/>
      <c r="P776" s="168"/>
      <c r="Q776" s="169"/>
      <c r="R776" s="168"/>
      <c r="S776" s="168"/>
      <c r="T776" s="168"/>
      <c r="U776" s="168"/>
      <c r="V776" s="168"/>
      <c r="W776" s="168"/>
      <c r="X776" s="168"/>
      <c r="Y776" s="168"/>
      <c r="Z776" s="168"/>
      <c r="AA776" s="168"/>
      <c r="AB776" s="168"/>
      <c r="AC776" s="168"/>
      <c r="AD776" s="168"/>
      <c r="AE776" s="168"/>
      <c r="AF776" s="168"/>
      <c r="AG776" s="168"/>
      <c r="AH776" s="168"/>
      <c r="AI776" s="168"/>
      <c r="AJ776" s="168"/>
      <c r="AK776" s="168"/>
      <c r="AL776" s="168"/>
      <c r="AM776" s="168"/>
      <c r="AN776" s="166"/>
      <c r="AO776" s="168"/>
      <c r="AP776" s="166"/>
      <c r="AQ776" s="168"/>
      <c r="AR776" s="168"/>
      <c r="AS776" s="168"/>
      <c r="AT776" s="168"/>
      <c r="AU776" s="168"/>
      <c r="AV776" s="168"/>
      <c r="AW776" s="168"/>
      <c r="AX776" s="168"/>
      <c r="AY776" s="168"/>
      <c r="AZ776" s="168"/>
      <c r="BA776" s="166"/>
      <c r="BB776" s="166"/>
      <c r="BC776" s="168"/>
      <c r="BD776" s="170"/>
      <c r="BE776" s="171"/>
      <c r="BF776" s="171"/>
      <c r="BG776" s="171"/>
      <c r="BH776" s="171"/>
      <c r="BI776" s="168"/>
      <c r="BJ776" s="168"/>
      <c r="BK776" s="168"/>
      <c r="BL776" s="168"/>
      <c r="BM776" s="168"/>
    </row>
    <row r="777">
      <c r="A777" s="163"/>
      <c r="B777" s="174"/>
      <c r="C777" s="165"/>
      <c r="D777" s="166"/>
      <c r="E777" s="166"/>
      <c r="F777" s="167"/>
      <c r="G777" s="167"/>
      <c r="H777" s="167"/>
      <c r="I777" s="163"/>
      <c r="J777" s="168"/>
      <c r="K777" s="168"/>
      <c r="L777" s="168"/>
      <c r="M777" s="166"/>
      <c r="N777" s="169"/>
      <c r="O777" s="167"/>
      <c r="P777" s="168"/>
      <c r="Q777" s="169"/>
      <c r="R777" s="168"/>
      <c r="S777" s="168"/>
      <c r="T777" s="168"/>
      <c r="U777" s="168"/>
      <c r="V777" s="168"/>
      <c r="W777" s="168"/>
      <c r="X777" s="168"/>
      <c r="Y777" s="168"/>
      <c r="Z777" s="168"/>
      <c r="AA777" s="168"/>
      <c r="AB777" s="168"/>
      <c r="AC777" s="168"/>
      <c r="AD777" s="168"/>
      <c r="AE777" s="168"/>
      <c r="AF777" s="168"/>
      <c r="AG777" s="168"/>
      <c r="AH777" s="168"/>
      <c r="AI777" s="168"/>
      <c r="AJ777" s="168"/>
      <c r="AK777" s="168"/>
      <c r="AL777" s="168"/>
      <c r="AM777" s="168"/>
      <c r="AN777" s="166"/>
      <c r="AO777" s="168"/>
      <c r="AP777" s="166"/>
      <c r="AQ777" s="168"/>
      <c r="AR777" s="168"/>
      <c r="AS777" s="168"/>
      <c r="AT777" s="168"/>
      <c r="AU777" s="168"/>
      <c r="AV777" s="168"/>
      <c r="AW777" s="168"/>
      <c r="AX777" s="168"/>
      <c r="AY777" s="168"/>
      <c r="AZ777" s="168"/>
      <c r="BA777" s="166"/>
      <c r="BB777" s="166"/>
      <c r="BC777" s="168"/>
      <c r="BD777" s="170"/>
      <c r="BE777" s="171"/>
      <c r="BF777" s="171"/>
      <c r="BG777" s="171"/>
      <c r="BH777" s="171"/>
      <c r="BI777" s="168"/>
      <c r="BJ777" s="168"/>
      <c r="BK777" s="168"/>
      <c r="BL777" s="168"/>
      <c r="BM777" s="168"/>
    </row>
    <row r="778">
      <c r="A778" s="163"/>
      <c r="B778" s="174"/>
      <c r="C778" s="165"/>
      <c r="D778" s="166"/>
      <c r="E778" s="166"/>
      <c r="F778" s="167"/>
      <c r="G778" s="167"/>
      <c r="H778" s="167"/>
      <c r="I778" s="163"/>
      <c r="J778" s="168"/>
      <c r="K778" s="168"/>
      <c r="L778" s="168"/>
      <c r="M778" s="166"/>
      <c r="N778" s="169"/>
      <c r="O778" s="167"/>
      <c r="P778" s="168"/>
      <c r="Q778" s="169"/>
      <c r="R778" s="168"/>
      <c r="S778" s="168"/>
      <c r="T778" s="168"/>
      <c r="U778" s="168"/>
      <c r="V778" s="168"/>
      <c r="W778" s="168"/>
      <c r="X778" s="168"/>
      <c r="Y778" s="168"/>
      <c r="Z778" s="168"/>
      <c r="AA778" s="168"/>
      <c r="AB778" s="168"/>
      <c r="AC778" s="168"/>
      <c r="AD778" s="168"/>
      <c r="AE778" s="168"/>
      <c r="AF778" s="168"/>
      <c r="AG778" s="168"/>
      <c r="AH778" s="168"/>
      <c r="AI778" s="168"/>
      <c r="AJ778" s="168"/>
      <c r="AK778" s="168"/>
      <c r="AL778" s="168"/>
      <c r="AM778" s="168"/>
      <c r="AN778" s="166"/>
      <c r="AO778" s="168"/>
      <c r="AP778" s="166"/>
      <c r="AQ778" s="168"/>
      <c r="AR778" s="168"/>
      <c r="AS778" s="168"/>
      <c r="AT778" s="168"/>
      <c r="AU778" s="168"/>
      <c r="AV778" s="168"/>
      <c r="AW778" s="168"/>
      <c r="AX778" s="168"/>
      <c r="AY778" s="168"/>
      <c r="AZ778" s="168"/>
      <c r="BA778" s="166"/>
      <c r="BB778" s="166"/>
      <c r="BC778" s="168"/>
      <c r="BD778" s="170"/>
      <c r="BE778" s="171"/>
      <c r="BF778" s="171"/>
      <c r="BG778" s="171"/>
      <c r="BH778" s="171"/>
      <c r="BI778" s="168"/>
      <c r="BJ778" s="168"/>
      <c r="BK778" s="168"/>
      <c r="BL778" s="168"/>
      <c r="BM778" s="168"/>
    </row>
    <row r="779">
      <c r="A779" s="163"/>
      <c r="B779" s="174"/>
      <c r="C779" s="165"/>
      <c r="D779" s="166"/>
      <c r="E779" s="166"/>
      <c r="F779" s="167"/>
      <c r="G779" s="167"/>
      <c r="H779" s="167"/>
      <c r="I779" s="163"/>
      <c r="J779" s="168"/>
      <c r="K779" s="168"/>
      <c r="L779" s="168"/>
      <c r="M779" s="166"/>
      <c r="N779" s="169"/>
      <c r="O779" s="167"/>
      <c r="P779" s="168"/>
      <c r="Q779" s="169"/>
      <c r="R779" s="168"/>
      <c r="S779" s="168"/>
      <c r="T779" s="168"/>
      <c r="U779" s="168"/>
      <c r="V779" s="168"/>
      <c r="W779" s="168"/>
      <c r="X779" s="168"/>
      <c r="Y779" s="168"/>
      <c r="Z779" s="168"/>
      <c r="AA779" s="168"/>
      <c r="AB779" s="168"/>
      <c r="AC779" s="168"/>
      <c r="AD779" s="168"/>
      <c r="AE779" s="168"/>
      <c r="AF779" s="168"/>
      <c r="AG779" s="168"/>
      <c r="AH779" s="168"/>
      <c r="AI779" s="168"/>
      <c r="AJ779" s="168"/>
      <c r="AK779" s="168"/>
      <c r="AL779" s="168"/>
      <c r="AM779" s="168"/>
      <c r="AN779" s="166"/>
      <c r="AO779" s="168"/>
      <c r="AP779" s="166"/>
      <c r="AQ779" s="168"/>
      <c r="AR779" s="168"/>
      <c r="AS779" s="168"/>
      <c r="AT779" s="168"/>
      <c r="AU779" s="168"/>
      <c r="AV779" s="168"/>
      <c r="AW779" s="168"/>
      <c r="AX779" s="168"/>
      <c r="AY779" s="168"/>
      <c r="AZ779" s="168"/>
      <c r="BA779" s="166"/>
      <c r="BB779" s="166"/>
      <c r="BC779" s="168"/>
      <c r="BD779" s="170"/>
      <c r="BE779" s="171"/>
      <c r="BF779" s="171"/>
      <c r="BG779" s="171"/>
      <c r="BH779" s="171"/>
      <c r="BI779" s="168"/>
      <c r="BJ779" s="168"/>
      <c r="BK779" s="168"/>
      <c r="BL779" s="168"/>
      <c r="BM779" s="168"/>
    </row>
    <row r="780">
      <c r="A780" s="163"/>
      <c r="B780" s="174"/>
      <c r="C780" s="165"/>
      <c r="D780" s="166"/>
      <c r="E780" s="166"/>
      <c r="F780" s="167"/>
      <c r="G780" s="167"/>
      <c r="H780" s="167"/>
      <c r="I780" s="163"/>
      <c r="J780" s="168"/>
      <c r="K780" s="168"/>
      <c r="L780" s="168"/>
      <c r="M780" s="166"/>
      <c r="N780" s="169"/>
      <c r="O780" s="167"/>
      <c r="P780" s="168"/>
      <c r="Q780" s="169"/>
      <c r="R780" s="168"/>
      <c r="S780" s="168"/>
      <c r="T780" s="168"/>
      <c r="U780" s="168"/>
      <c r="V780" s="168"/>
      <c r="W780" s="168"/>
      <c r="X780" s="168"/>
      <c r="Y780" s="168"/>
      <c r="Z780" s="168"/>
      <c r="AA780" s="168"/>
      <c r="AB780" s="168"/>
      <c r="AC780" s="168"/>
      <c r="AD780" s="168"/>
      <c r="AE780" s="168"/>
      <c r="AF780" s="168"/>
      <c r="AG780" s="168"/>
      <c r="AH780" s="168"/>
      <c r="AI780" s="168"/>
      <c r="AJ780" s="168"/>
      <c r="AK780" s="168"/>
      <c r="AL780" s="168"/>
      <c r="AM780" s="168"/>
      <c r="AN780" s="166"/>
      <c r="AO780" s="168"/>
      <c r="AP780" s="166"/>
      <c r="AQ780" s="168"/>
      <c r="AR780" s="168"/>
      <c r="AS780" s="168"/>
      <c r="AT780" s="168"/>
      <c r="AU780" s="168"/>
      <c r="AV780" s="168"/>
      <c r="AW780" s="168"/>
      <c r="AX780" s="168"/>
      <c r="AY780" s="168"/>
      <c r="AZ780" s="168"/>
      <c r="BA780" s="166"/>
      <c r="BB780" s="166"/>
      <c r="BC780" s="168"/>
      <c r="BD780" s="170"/>
      <c r="BE780" s="171"/>
      <c r="BF780" s="171"/>
      <c r="BG780" s="171"/>
      <c r="BH780" s="171"/>
      <c r="BI780" s="168"/>
      <c r="BJ780" s="168"/>
      <c r="BK780" s="168"/>
      <c r="BL780" s="168"/>
      <c r="BM780" s="168"/>
    </row>
    <row r="781">
      <c r="A781" s="163"/>
      <c r="B781" s="174"/>
      <c r="C781" s="165"/>
      <c r="D781" s="166"/>
      <c r="E781" s="166"/>
      <c r="F781" s="167"/>
      <c r="G781" s="167"/>
      <c r="H781" s="167"/>
      <c r="I781" s="163"/>
      <c r="J781" s="168"/>
      <c r="K781" s="168"/>
      <c r="L781" s="168"/>
      <c r="M781" s="166"/>
      <c r="N781" s="169"/>
      <c r="O781" s="167"/>
      <c r="P781" s="168"/>
      <c r="Q781" s="169"/>
      <c r="R781" s="168"/>
      <c r="S781" s="168"/>
      <c r="T781" s="168"/>
      <c r="U781" s="168"/>
      <c r="V781" s="168"/>
      <c r="W781" s="168"/>
      <c r="X781" s="168"/>
      <c r="Y781" s="168"/>
      <c r="Z781" s="168"/>
      <c r="AA781" s="168"/>
      <c r="AB781" s="168"/>
      <c r="AC781" s="168"/>
      <c r="AD781" s="168"/>
      <c r="AE781" s="168"/>
      <c r="AF781" s="168"/>
      <c r="AG781" s="168"/>
      <c r="AH781" s="168"/>
      <c r="AI781" s="168"/>
      <c r="AJ781" s="168"/>
      <c r="AK781" s="168"/>
      <c r="AL781" s="168"/>
      <c r="AM781" s="168"/>
      <c r="AN781" s="166"/>
      <c r="AO781" s="168"/>
      <c r="AP781" s="166"/>
      <c r="AQ781" s="168"/>
      <c r="AR781" s="168"/>
      <c r="AS781" s="168"/>
      <c r="AT781" s="168"/>
      <c r="AU781" s="168"/>
      <c r="AV781" s="168"/>
      <c r="AW781" s="168"/>
      <c r="AX781" s="168"/>
      <c r="AY781" s="168"/>
      <c r="AZ781" s="168"/>
      <c r="BA781" s="166"/>
      <c r="BB781" s="166"/>
      <c r="BC781" s="168"/>
      <c r="BD781" s="170"/>
      <c r="BE781" s="171"/>
      <c r="BF781" s="171"/>
      <c r="BG781" s="171"/>
      <c r="BH781" s="171"/>
      <c r="BI781" s="168"/>
      <c r="BJ781" s="168"/>
      <c r="BK781" s="168"/>
      <c r="BL781" s="168"/>
      <c r="BM781" s="168"/>
    </row>
    <row r="782">
      <c r="A782" s="163"/>
      <c r="B782" s="174"/>
      <c r="C782" s="165"/>
      <c r="D782" s="166"/>
      <c r="E782" s="166"/>
      <c r="F782" s="167"/>
      <c r="G782" s="167"/>
      <c r="H782" s="167"/>
      <c r="I782" s="163"/>
      <c r="J782" s="168"/>
      <c r="K782" s="168"/>
      <c r="L782" s="168"/>
      <c r="M782" s="166"/>
      <c r="N782" s="169"/>
      <c r="O782" s="167"/>
      <c r="P782" s="168"/>
      <c r="Q782" s="169"/>
      <c r="R782" s="168"/>
      <c r="S782" s="168"/>
      <c r="T782" s="168"/>
      <c r="U782" s="168"/>
      <c r="V782" s="168"/>
      <c r="W782" s="168"/>
      <c r="X782" s="168"/>
      <c r="Y782" s="168"/>
      <c r="Z782" s="168"/>
      <c r="AA782" s="168"/>
      <c r="AB782" s="168"/>
      <c r="AC782" s="168"/>
      <c r="AD782" s="168"/>
      <c r="AE782" s="168"/>
      <c r="AF782" s="168"/>
      <c r="AG782" s="168"/>
      <c r="AH782" s="168"/>
      <c r="AI782" s="168"/>
      <c r="AJ782" s="168"/>
      <c r="AK782" s="168"/>
      <c r="AL782" s="168"/>
      <c r="AM782" s="168"/>
      <c r="AN782" s="166"/>
      <c r="AO782" s="168"/>
      <c r="AP782" s="166"/>
      <c r="AQ782" s="168"/>
      <c r="AR782" s="168"/>
      <c r="AS782" s="168"/>
      <c r="AT782" s="168"/>
      <c r="AU782" s="168"/>
      <c r="AV782" s="168"/>
      <c r="AW782" s="168"/>
      <c r="AX782" s="168"/>
      <c r="AY782" s="168"/>
      <c r="AZ782" s="168"/>
      <c r="BA782" s="166"/>
      <c r="BB782" s="166"/>
      <c r="BC782" s="168"/>
      <c r="BD782" s="170"/>
      <c r="BE782" s="171"/>
      <c r="BF782" s="171"/>
      <c r="BG782" s="171"/>
      <c r="BH782" s="171"/>
      <c r="BI782" s="168"/>
      <c r="BJ782" s="168"/>
      <c r="BK782" s="168"/>
      <c r="BL782" s="168"/>
      <c r="BM782" s="168"/>
    </row>
    <row r="783">
      <c r="A783" s="163"/>
      <c r="B783" s="174"/>
      <c r="C783" s="165"/>
      <c r="D783" s="166"/>
      <c r="E783" s="166"/>
      <c r="F783" s="167"/>
      <c r="G783" s="167"/>
      <c r="H783" s="167"/>
      <c r="I783" s="163"/>
      <c r="J783" s="168"/>
      <c r="K783" s="168"/>
      <c r="L783" s="168"/>
      <c r="M783" s="166"/>
      <c r="N783" s="169"/>
      <c r="O783" s="167"/>
      <c r="P783" s="168"/>
      <c r="Q783" s="169"/>
      <c r="R783" s="168"/>
      <c r="S783" s="168"/>
      <c r="T783" s="168"/>
      <c r="U783" s="168"/>
      <c r="V783" s="168"/>
      <c r="W783" s="168"/>
      <c r="X783" s="168"/>
      <c r="Y783" s="168"/>
      <c r="Z783" s="168"/>
      <c r="AA783" s="168"/>
      <c r="AB783" s="168"/>
      <c r="AC783" s="168"/>
      <c r="AD783" s="168"/>
      <c r="AE783" s="168"/>
      <c r="AF783" s="168"/>
      <c r="AG783" s="168"/>
      <c r="AH783" s="168"/>
      <c r="AI783" s="168"/>
      <c r="AJ783" s="168"/>
      <c r="AK783" s="168"/>
      <c r="AL783" s="168"/>
      <c r="AM783" s="168"/>
      <c r="AN783" s="166"/>
      <c r="AO783" s="168"/>
      <c r="AP783" s="166"/>
      <c r="AQ783" s="168"/>
      <c r="AR783" s="168"/>
      <c r="AS783" s="168"/>
      <c r="AT783" s="168"/>
      <c r="AU783" s="168"/>
      <c r="AV783" s="168"/>
      <c r="AW783" s="168"/>
      <c r="AX783" s="168"/>
      <c r="AY783" s="168"/>
      <c r="AZ783" s="168"/>
      <c r="BA783" s="166"/>
      <c r="BB783" s="166"/>
      <c r="BC783" s="168"/>
      <c r="BD783" s="170"/>
      <c r="BE783" s="171"/>
      <c r="BF783" s="171"/>
      <c r="BG783" s="171"/>
      <c r="BH783" s="171"/>
      <c r="BI783" s="168"/>
      <c r="BJ783" s="168"/>
      <c r="BK783" s="168"/>
      <c r="BL783" s="168"/>
      <c r="BM783" s="168"/>
    </row>
    <row r="784">
      <c r="A784" s="163"/>
      <c r="B784" s="174"/>
      <c r="C784" s="165"/>
      <c r="D784" s="166"/>
      <c r="E784" s="166"/>
      <c r="F784" s="167"/>
      <c r="G784" s="167"/>
      <c r="H784" s="167"/>
      <c r="I784" s="163"/>
      <c r="J784" s="168"/>
      <c r="K784" s="168"/>
      <c r="L784" s="168"/>
      <c r="M784" s="166"/>
      <c r="N784" s="169"/>
      <c r="O784" s="167"/>
      <c r="P784" s="168"/>
      <c r="Q784" s="169"/>
      <c r="R784" s="168"/>
      <c r="S784" s="168"/>
      <c r="T784" s="168"/>
      <c r="U784" s="168"/>
      <c r="V784" s="168"/>
      <c r="W784" s="168"/>
      <c r="X784" s="168"/>
      <c r="Y784" s="168"/>
      <c r="Z784" s="168"/>
      <c r="AA784" s="168"/>
      <c r="AB784" s="168"/>
      <c r="AC784" s="168"/>
      <c r="AD784" s="168"/>
      <c r="AE784" s="168"/>
      <c r="AF784" s="168"/>
      <c r="AG784" s="168"/>
      <c r="AH784" s="168"/>
      <c r="AI784" s="168"/>
      <c r="AJ784" s="168"/>
      <c r="AK784" s="168"/>
      <c r="AL784" s="168"/>
      <c r="AM784" s="168"/>
      <c r="AN784" s="166"/>
      <c r="AO784" s="168"/>
      <c r="AP784" s="166"/>
      <c r="AQ784" s="168"/>
      <c r="AR784" s="168"/>
      <c r="AS784" s="168"/>
      <c r="AT784" s="168"/>
      <c r="AU784" s="168"/>
      <c r="AV784" s="168"/>
      <c r="AW784" s="168"/>
      <c r="AX784" s="168"/>
      <c r="AY784" s="168"/>
      <c r="AZ784" s="168"/>
      <c r="BA784" s="166"/>
      <c r="BB784" s="166"/>
      <c r="BC784" s="168"/>
      <c r="BD784" s="170"/>
      <c r="BE784" s="171"/>
      <c r="BF784" s="171"/>
      <c r="BG784" s="171"/>
      <c r="BH784" s="171"/>
      <c r="BI784" s="168"/>
      <c r="BJ784" s="168"/>
      <c r="BK784" s="168"/>
      <c r="BL784" s="168"/>
      <c r="BM784" s="168"/>
    </row>
    <row r="785">
      <c r="A785" s="163"/>
      <c r="B785" s="174"/>
      <c r="C785" s="165"/>
      <c r="D785" s="166"/>
      <c r="E785" s="166"/>
      <c r="F785" s="167"/>
      <c r="G785" s="167"/>
      <c r="H785" s="167"/>
      <c r="I785" s="163"/>
      <c r="J785" s="168"/>
      <c r="K785" s="168"/>
      <c r="L785" s="168"/>
      <c r="M785" s="166"/>
      <c r="N785" s="169"/>
      <c r="O785" s="167"/>
      <c r="P785" s="168"/>
      <c r="Q785" s="169"/>
      <c r="R785" s="168"/>
      <c r="S785" s="168"/>
      <c r="T785" s="168"/>
      <c r="U785" s="168"/>
      <c r="V785" s="168"/>
      <c r="W785" s="168"/>
      <c r="X785" s="168"/>
      <c r="Y785" s="168"/>
      <c r="Z785" s="168"/>
      <c r="AA785" s="168"/>
      <c r="AB785" s="168"/>
      <c r="AC785" s="168"/>
      <c r="AD785" s="168"/>
      <c r="AE785" s="168"/>
      <c r="AF785" s="168"/>
      <c r="AG785" s="168"/>
      <c r="AH785" s="168"/>
      <c r="AI785" s="168"/>
      <c r="AJ785" s="168"/>
      <c r="AK785" s="168"/>
      <c r="AL785" s="168"/>
      <c r="AM785" s="168"/>
      <c r="AN785" s="166"/>
      <c r="AO785" s="168"/>
      <c r="AP785" s="166"/>
      <c r="AQ785" s="168"/>
      <c r="AR785" s="168"/>
      <c r="AS785" s="168"/>
      <c r="AT785" s="168"/>
      <c r="AU785" s="168"/>
      <c r="AV785" s="168"/>
      <c r="AW785" s="168"/>
      <c r="AX785" s="168"/>
      <c r="AY785" s="168"/>
      <c r="AZ785" s="168"/>
      <c r="BA785" s="166"/>
      <c r="BB785" s="166"/>
      <c r="BC785" s="168"/>
      <c r="BD785" s="170"/>
      <c r="BE785" s="171"/>
      <c r="BF785" s="171"/>
      <c r="BG785" s="171"/>
      <c r="BH785" s="171"/>
      <c r="BI785" s="168"/>
      <c r="BJ785" s="168"/>
      <c r="BK785" s="168"/>
      <c r="BL785" s="168"/>
      <c r="BM785" s="168"/>
    </row>
    <row r="786">
      <c r="A786" s="163"/>
      <c r="B786" s="174"/>
      <c r="C786" s="165"/>
      <c r="D786" s="166"/>
      <c r="E786" s="166"/>
      <c r="F786" s="167"/>
      <c r="G786" s="167"/>
      <c r="H786" s="167"/>
      <c r="I786" s="163"/>
      <c r="J786" s="168"/>
      <c r="K786" s="168"/>
      <c r="L786" s="168"/>
      <c r="M786" s="166"/>
      <c r="N786" s="169"/>
      <c r="O786" s="167"/>
      <c r="P786" s="168"/>
      <c r="Q786" s="169"/>
      <c r="R786" s="168"/>
      <c r="S786" s="168"/>
      <c r="T786" s="168"/>
      <c r="U786" s="168"/>
      <c r="V786" s="168"/>
      <c r="W786" s="168"/>
      <c r="X786" s="168"/>
      <c r="Y786" s="168"/>
      <c r="Z786" s="168"/>
      <c r="AA786" s="168"/>
      <c r="AB786" s="168"/>
      <c r="AC786" s="168"/>
      <c r="AD786" s="168"/>
      <c r="AE786" s="168"/>
      <c r="AF786" s="168"/>
      <c r="AG786" s="168"/>
      <c r="AH786" s="168"/>
      <c r="AI786" s="168"/>
      <c r="AJ786" s="168"/>
      <c r="AK786" s="168"/>
      <c r="AL786" s="168"/>
      <c r="AM786" s="168"/>
      <c r="AN786" s="166"/>
      <c r="AO786" s="168"/>
      <c r="AP786" s="166"/>
      <c r="AQ786" s="168"/>
      <c r="AR786" s="168"/>
      <c r="AS786" s="168"/>
      <c r="AT786" s="168"/>
      <c r="AU786" s="168"/>
      <c r="AV786" s="168"/>
      <c r="AW786" s="168"/>
      <c r="AX786" s="168"/>
      <c r="AY786" s="168"/>
      <c r="AZ786" s="168"/>
      <c r="BA786" s="166"/>
      <c r="BB786" s="166"/>
      <c r="BC786" s="168"/>
      <c r="BD786" s="170"/>
      <c r="BE786" s="171"/>
      <c r="BF786" s="171"/>
      <c r="BG786" s="171"/>
      <c r="BH786" s="171"/>
      <c r="BI786" s="168"/>
      <c r="BJ786" s="168"/>
      <c r="BK786" s="168"/>
      <c r="BL786" s="168"/>
      <c r="BM786" s="168"/>
    </row>
    <row r="787">
      <c r="A787" s="163"/>
      <c r="B787" s="174"/>
      <c r="C787" s="165"/>
      <c r="D787" s="166"/>
      <c r="E787" s="166"/>
      <c r="F787" s="167"/>
      <c r="G787" s="167"/>
      <c r="H787" s="167"/>
      <c r="I787" s="163"/>
      <c r="J787" s="168"/>
      <c r="K787" s="168"/>
      <c r="L787" s="168"/>
      <c r="M787" s="166"/>
      <c r="N787" s="169"/>
      <c r="O787" s="167"/>
      <c r="P787" s="168"/>
      <c r="Q787" s="169"/>
      <c r="R787" s="168"/>
      <c r="S787" s="168"/>
      <c r="T787" s="168"/>
      <c r="U787" s="168"/>
      <c r="V787" s="168"/>
      <c r="W787" s="168"/>
      <c r="X787" s="168"/>
      <c r="Y787" s="168"/>
      <c r="Z787" s="168"/>
      <c r="AA787" s="168"/>
      <c r="AB787" s="168"/>
      <c r="AC787" s="168"/>
      <c r="AD787" s="168"/>
      <c r="AE787" s="168"/>
      <c r="AF787" s="168"/>
      <c r="AG787" s="168"/>
      <c r="AH787" s="168"/>
      <c r="AI787" s="168"/>
      <c r="AJ787" s="168"/>
      <c r="AK787" s="168"/>
      <c r="AL787" s="168"/>
      <c r="AM787" s="168"/>
      <c r="AN787" s="166"/>
      <c r="AO787" s="168"/>
      <c r="AP787" s="166"/>
      <c r="AQ787" s="168"/>
      <c r="AR787" s="168"/>
      <c r="AS787" s="168"/>
      <c r="AT787" s="168"/>
      <c r="AU787" s="168"/>
      <c r="AV787" s="168"/>
      <c r="AW787" s="168"/>
      <c r="AX787" s="168"/>
      <c r="AY787" s="168"/>
      <c r="AZ787" s="168"/>
      <c r="BA787" s="166"/>
      <c r="BB787" s="166"/>
      <c r="BC787" s="168"/>
      <c r="BD787" s="170"/>
      <c r="BE787" s="171"/>
      <c r="BF787" s="171"/>
      <c r="BG787" s="171"/>
      <c r="BH787" s="171"/>
      <c r="BI787" s="168"/>
      <c r="BJ787" s="168"/>
      <c r="BK787" s="168"/>
      <c r="BL787" s="168"/>
      <c r="BM787" s="168"/>
    </row>
    <row r="788">
      <c r="A788" s="163"/>
      <c r="B788" s="174"/>
      <c r="C788" s="165"/>
      <c r="D788" s="166"/>
      <c r="E788" s="166"/>
      <c r="F788" s="167"/>
      <c r="G788" s="167"/>
      <c r="H788" s="167"/>
      <c r="I788" s="163"/>
      <c r="J788" s="168"/>
      <c r="K788" s="168"/>
      <c r="L788" s="168"/>
      <c r="M788" s="166"/>
      <c r="N788" s="169"/>
      <c r="O788" s="167"/>
      <c r="P788" s="168"/>
      <c r="Q788" s="169"/>
      <c r="R788" s="168"/>
      <c r="S788" s="168"/>
      <c r="T788" s="168"/>
      <c r="U788" s="168"/>
      <c r="V788" s="168"/>
      <c r="W788" s="168"/>
      <c r="X788" s="168"/>
      <c r="Y788" s="168"/>
      <c r="Z788" s="168"/>
      <c r="AA788" s="168"/>
      <c r="AB788" s="168"/>
      <c r="AC788" s="168"/>
      <c r="AD788" s="168"/>
      <c r="AE788" s="168"/>
      <c r="AF788" s="168"/>
      <c r="AG788" s="168"/>
      <c r="AH788" s="168"/>
      <c r="AI788" s="168"/>
      <c r="AJ788" s="168"/>
      <c r="AK788" s="168"/>
      <c r="AL788" s="168"/>
      <c r="AM788" s="168"/>
      <c r="AN788" s="166"/>
      <c r="AO788" s="168"/>
      <c r="AP788" s="166"/>
      <c r="AQ788" s="168"/>
      <c r="AR788" s="168"/>
      <c r="AS788" s="168"/>
      <c r="AT788" s="168"/>
      <c r="AU788" s="168"/>
      <c r="AV788" s="168"/>
      <c r="AW788" s="168"/>
      <c r="AX788" s="168"/>
      <c r="AY788" s="168"/>
      <c r="AZ788" s="168"/>
      <c r="BA788" s="166"/>
      <c r="BB788" s="166"/>
      <c r="BC788" s="168"/>
      <c r="BD788" s="170"/>
      <c r="BE788" s="171"/>
      <c r="BF788" s="171"/>
      <c r="BG788" s="171"/>
      <c r="BH788" s="171"/>
      <c r="BI788" s="168"/>
      <c r="BJ788" s="168"/>
      <c r="BK788" s="168"/>
      <c r="BL788" s="168"/>
      <c r="BM788" s="168"/>
    </row>
    <row r="789">
      <c r="A789" s="163"/>
      <c r="B789" s="174"/>
      <c r="C789" s="165"/>
      <c r="D789" s="166"/>
      <c r="E789" s="166"/>
      <c r="F789" s="167"/>
      <c r="G789" s="167"/>
      <c r="H789" s="167"/>
      <c r="I789" s="163"/>
      <c r="J789" s="168"/>
      <c r="K789" s="168"/>
      <c r="L789" s="168"/>
      <c r="M789" s="166"/>
      <c r="N789" s="169"/>
      <c r="O789" s="167"/>
      <c r="P789" s="168"/>
      <c r="Q789" s="169"/>
      <c r="R789" s="168"/>
      <c r="S789" s="168"/>
      <c r="T789" s="168"/>
      <c r="U789" s="168"/>
      <c r="V789" s="168"/>
      <c r="W789" s="168"/>
      <c r="X789" s="168"/>
      <c r="Y789" s="168"/>
      <c r="Z789" s="168"/>
      <c r="AA789" s="168"/>
      <c r="AB789" s="168"/>
      <c r="AC789" s="168"/>
      <c r="AD789" s="168"/>
      <c r="AE789" s="168"/>
      <c r="AF789" s="168"/>
      <c r="AG789" s="168"/>
      <c r="AH789" s="168"/>
      <c r="AI789" s="168"/>
      <c r="AJ789" s="168"/>
      <c r="AK789" s="168"/>
      <c r="AL789" s="168"/>
      <c r="AM789" s="168"/>
      <c r="AN789" s="166"/>
      <c r="AO789" s="168"/>
      <c r="AP789" s="166"/>
      <c r="AQ789" s="168"/>
      <c r="AR789" s="168"/>
      <c r="AS789" s="168"/>
      <c r="AT789" s="168"/>
      <c r="AU789" s="168"/>
      <c r="AV789" s="168"/>
      <c r="AW789" s="168"/>
      <c r="AX789" s="168"/>
      <c r="AY789" s="168"/>
      <c r="AZ789" s="168"/>
      <c r="BA789" s="166"/>
      <c r="BB789" s="166"/>
      <c r="BC789" s="168"/>
      <c r="BD789" s="170"/>
      <c r="BE789" s="171"/>
      <c r="BF789" s="171"/>
      <c r="BG789" s="171"/>
      <c r="BH789" s="171"/>
      <c r="BI789" s="168"/>
      <c r="BJ789" s="168"/>
      <c r="BK789" s="168"/>
      <c r="BL789" s="168"/>
      <c r="BM789" s="168"/>
    </row>
    <row r="790">
      <c r="A790" s="163"/>
      <c r="B790" s="174"/>
      <c r="C790" s="165"/>
      <c r="D790" s="166"/>
      <c r="E790" s="166"/>
      <c r="F790" s="167"/>
      <c r="G790" s="167"/>
      <c r="H790" s="167"/>
      <c r="I790" s="163"/>
      <c r="J790" s="168"/>
      <c r="K790" s="168"/>
      <c r="L790" s="168"/>
      <c r="M790" s="166"/>
      <c r="N790" s="169"/>
      <c r="O790" s="167"/>
      <c r="P790" s="168"/>
      <c r="Q790" s="169"/>
      <c r="R790" s="168"/>
      <c r="S790" s="168"/>
      <c r="T790" s="168"/>
      <c r="U790" s="168"/>
      <c r="V790" s="168"/>
      <c r="W790" s="168"/>
      <c r="X790" s="168"/>
      <c r="Y790" s="168"/>
      <c r="Z790" s="168"/>
      <c r="AA790" s="168"/>
      <c r="AB790" s="168"/>
      <c r="AC790" s="168"/>
      <c r="AD790" s="168"/>
      <c r="AE790" s="168"/>
      <c r="AF790" s="168"/>
      <c r="AG790" s="168"/>
      <c r="AH790" s="168"/>
      <c r="AI790" s="168"/>
      <c r="AJ790" s="168"/>
      <c r="AK790" s="168"/>
      <c r="AL790" s="168"/>
      <c r="AM790" s="168"/>
      <c r="AN790" s="166"/>
      <c r="AO790" s="168"/>
      <c r="AP790" s="166"/>
      <c r="AQ790" s="168"/>
      <c r="AR790" s="168"/>
      <c r="AS790" s="168"/>
      <c r="AT790" s="168"/>
      <c r="AU790" s="168"/>
      <c r="AV790" s="168"/>
      <c r="AW790" s="168"/>
      <c r="AX790" s="168"/>
      <c r="AY790" s="168"/>
      <c r="AZ790" s="168"/>
      <c r="BA790" s="166"/>
      <c r="BB790" s="166"/>
      <c r="BC790" s="168"/>
      <c r="BD790" s="170"/>
      <c r="BE790" s="171"/>
      <c r="BF790" s="171"/>
      <c r="BG790" s="171"/>
      <c r="BH790" s="171"/>
      <c r="BI790" s="168"/>
      <c r="BJ790" s="168"/>
      <c r="BK790" s="168"/>
      <c r="BL790" s="168"/>
      <c r="BM790" s="168"/>
    </row>
    <row r="791">
      <c r="A791" s="163"/>
      <c r="B791" s="174"/>
      <c r="C791" s="165"/>
      <c r="D791" s="166"/>
      <c r="E791" s="166"/>
      <c r="F791" s="167"/>
      <c r="G791" s="167"/>
      <c r="H791" s="167"/>
      <c r="I791" s="163"/>
      <c r="J791" s="168"/>
      <c r="K791" s="168"/>
      <c r="L791" s="168"/>
      <c r="M791" s="166"/>
      <c r="N791" s="169"/>
      <c r="O791" s="167"/>
      <c r="P791" s="168"/>
      <c r="Q791" s="169"/>
      <c r="R791" s="168"/>
      <c r="S791" s="168"/>
      <c r="T791" s="168"/>
      <c r="U791" s="168"/>
      <c r="V791" s="168"/>
      <c r="W791" s="168"/>
      <c r="X791" s="168"/>
      <c r="Y791" s="168"/>
      <c r="Z791" s="168"/>
      <c r="AA791" s="168"/>
      <c r="AB791" s="168"/>
      <c r="AC791" s="168"/>
      <c r="AD791" s="168"/>
      <c r="AE791" s="168"/>
      <c r="AF791" s="168"/>
      <c r="AG791" s="168"/>
      <c r="AH791" s="168"/>
      <c r="AI791" s="168"/>
      <c r="AJ791" s="168"/>
      <c r="AK791" s="168"/>
      <c r="AL791" s="168"/>
      <c r="AM791" s="168"/>
      <c r="AN791" s="166"/>
      <c r="AO791" s="168"/>
      <c r="AP791" s="166"/>
      <c r="AQ791" s="168"/>
      <c r="AR791" s="168"/>
      <c r="AS791" s="168"/>
      <c r="AT791" s="168"/>
      <c r="AU791" s="168"/>
      <c r="AV791" s="168"/>
      <c r="AW791" s="168"/>
      <c r="AX791" s="168"/>
      <c r="AY791" s="168"/>
      <c r="AZ791" s="168"/>
      <c r="BA791" s="166"/>
      <c r="BB791" s="166"/>
      <c r="BC791" s="168"/>
      <c r="BD791" s="170"/>
      <c r="BE791" s="171"/>
      <c r="BF791" s="171"/>
      <c r="BG791" s="171"/>
      <c r="BH791" s="171"/>
      <c r="BI791" s="168"/>
      <c r="BJ791" s="168"/>
      <c r="BK791" s="168"/>
      <c r="BL791" s="168"/>
      <c r="BM791" s="168"/>
    </row>
    <row r="792">
      <c r="A792" s="163"/>
      <c r="B792" s="174"/>
      <c r="C792" s="165"/>
      <c r="D792" s="166"/>
      <c r="E792" s="166"/>
      <c r="F792" s="167"/>
      <c r="G792" s="167"/>
      <c r="H792" s="167"/>
      <c r="I792" s="163"/>
      <c r="J792" s="168"/>
      <c r="K792" s="168"/>
      <c r="L792" s="168"/>
      <c r="M792" s="166"/>
      <c r="N792" s="169"/>
      <c r="O792" s="167"/>
      <c r="P792" s="168"/>
      <c r="Q792" s="169"/>
      <c r="R792" s="168"/>
      <c r="S792" s="168"/>
      <c r="T792" s="168"/>
      <c r="U792" s="168"/>
      <c r="V792" s="168"/>
      <c r="W792" s="168"/>
      <c r="X792" s="168"/>
      <c r="Y792" s="168"/>
      <c r="Z792" s="168"/>
      <c r="AA792" s="168"/>
      <c r="AB792" s="168"/>
      <c r="AC792" s="168"/>
      <c r="AD792" s="168"/>
      <c r="AE792" s="168"/>
      <c r="AF792" s="168"/>
      <c r="AG792" s="168"/>
      <c r="AH792" s="168"/>
      <c r="AI792" s="168"/>
      <c r="AJ792" s="168"/>
      <c r="AK792" s="168"/>
      <c r="AL792" s="168"/>
      <c r="AM792" s="168"/>
      <c r="AN792" s="166"/>
      <c r="AO792" s="168"/>
      <c r="AP792" s="166"/>
      <c r="AQ792" s="168"/>
      <c r="AR792" s="168"/>
      <c r="AS792" s="168"/>
      <c r="AT792" s="168"/>
      <c r="AU792" s="168"/>
      <c r="AV792" s="168"/>
      <c r="AW792" s="168"/>
      <c r="AX792" s="168"/>
      <c r="AY792" s="168"/>
      <c r="AZ792" s="168"/>
      <c r="BA792" s="166"/>
      <c r="BB792" s="166"/>
      <c r="BC792" s="168"/>
      <c r="BD792" s="170"/>
      <c r="BE792" s="171"/>
      <c r="BF792" s="171"/>
      <c r="BG792" s="171"/>
      <c r="BH792" s="171"/>
      <c r="BI792" s="168"/>
      <c r="BJ792" s="168"/>
      <c r="BK792" s="168"/>
      <c r="BL792" s="168"/>
      <c r="BM792" s="168"/>
    </row>
    <row r="793">
      <c r="A793" s="163"/>
      <c r="B793" s="174"/>
      <c r="C793" s="165"/>
      <c r="D793" s="166"/>
      <c r="E793" s="166"/>
      <c r="F793" s="167"/>
      <c r="G793" s="167"/>
      <c r="H793" s="167"/>
      <c r="I793" s="163"/>
      <c r="J793" s="168"/>
      <c r="K793" s="168"/>
      <c r="L793" s="168"/>
      <c r="M793" s="166"/>
      <c r="N793" s="169"/>
      <c r="O793" s="167"/>
      <c r="P793" s="168"/>
      <c r="Q793" s="169"/>
      <c r="R793" s="168"/>
      <c r="S793" s="168"/>
      <c r="T793" s="168"/>
      <c r="U793" s="168"/>
      <c r="V793" s="168"/>
      <c r="W793" s="168"/>
      <c r="X793" s="168"/>
      <c r="Y793" s="168"/>
      <c r="Z793" s="168"/>
      <c r="AA793" s="168"/>
      <c r="AB793" s="168"/>
      <c r="AC793" s="168"/>
      <c r="AD793" s="168"/>
      <c r="AE793" s="168"/>
      <c r="AF793" s="168"/>
      <c r="AG793" s="168"/>
      <c r="AH793" s="168"/>
      <c r="AI793" s="168"/>
      <c r="AJ793" s="168"/>
      <c r="AK793" s="168"/>
      <c r="AL793" s="168"/>
      <c r="AM793" s="168"/>
      <c r="AN793" s="166"/>
      <c r="AO793" s="168"/>
      <c r="AP793" s="166"/>
      <c r="AQ793" s="168"/>
      <c r="AR793" s="168"/>
      <c r="AS793" s="168"/>
      <c r="AT793" s="168"/>
      <c r="AU793" s="168"/>
      <c r="AV793" s="168"/>
      <c r="AW793" s="168"/>
      <c r="AX793" s="168"/>
      <c r="AY793" s="168"/>
      <c r="AZ793" s="168"/>
      <c r="BA793" s="166"/>
      <c r="BB793" s="166"/>
      <c r="BC793" s="168"/>
      <c r="BD793" s="170"/>
      <c r="BE793" s="171"/>
      <c r="BF793" s="171"/>
      <c r="BG793" s="171"/>
      <c r="BH793" s="171"/>
      <c r="BI793" s="168"/>
      <c r="BJ793" s="168"/>
      <c r="BK793" s="168"/>
      <c r="BL793" s="168"/>
      <c r="BM793" s="168"/>
    </row>
    <row r="794">
      <c r="A794" s="163"/>
      <c r="B794" s="174"/>
      <c r="C794" s="165"/>
      <c r="D794" s="166"/>
      <c r="E794" s="166"/>
      <c r="F794" s="167"/>
      <c r="G794" s="167"/>
      <c r="H794" s="167"/>
      <c r="I794" s="163"/>
      <c r="J794" s="168"/>
      <c r="K794" s="168"/>
      <c r="L794" s="168"/>
      <c r="M794" s="166"/>
      <c r="N794" s="169"/>
      <c r="O794" s="167"/>
      <c r="P794" s="168"/>
      <c r="Q794" s="169"/>
      <c r="R794" s="168"/>
      <c r="S794" s="168"/>
      <c r="T794" s="168"/>
      <c r="U794" s="168"/>
      <c r="V794" s="168"/>
      <c r="W794" s="168"/>
      <c r="X794" s="168"/>
      <c r="Y794" s="168"/>
      <c r="Z794" s="168"/>
      <c r="AA794" s="168"/>
      <c r="AB794" s="168"/>
      <c r="AC794" s="168"/>
      <c r="AD794" s="168"/>
      <c r="AE794" s="168"/>
      <c r="AF794" s="168"/>
      <c r="AG794" s="168"/>
      <c r="AH794" s="168"/>
      <c r="AI794" s="168"/>
      <c r="AJ794" s="168"/>
      <c r="AK794" s="168"/>
      <c r="AL794" s="168"/>
      <c r="AM794" s="168"/>
      <c r="AN794" s="166"/>
      <c r="AO794" s="168"/>
      <c r="AP794" s="166"/>
      <c r="AQ794" s="168"/>
      <c r="AR794" s="168"/>
      <c r="AS794" s="168"/>
      <c r="AT794" s="168"/>
      <c r="AU794" s="168"/>
      <c r="AV794" s="168"/>
      <c r="AW794" s="168"/>
      <c r="AX794" s="168"/>
      <c r="AY794" s="168"/>
      <c r="AZ794" s="168"/>
      <c r="BA794" s="166"/>
      <c r="BB794" s="166"/>
      <c r="BC794" s="168"/>
      <c r="BD794" s="170"/>
      <c r="BE794" s="171"/>
      <c r="BF794" s="171"/>
      <c r="BG794" s="171"/>
      <c r="BH794" s="171"/>
      <c r="BI794" s="168"/>
      <c r="BJ794" s="168"/>
      <c r="BK794" s="168"/>
      <c r="BL794" s="168"/>
      <c r="BM794" s="168"/>
    </row>
    <row r="795">
      <c r="A795" s="163"/>
      <c r="B795" s="174"/>
      <c r="C795" s="165"/>
      <c r="D795" s="166"/>
      <c r="E795" s="166"/>
      <c r="F795" s="167"/>
      <c r="G795" s="167"/>
      <c r="H795" s="167"/>
      <c r="I795" s="163"/>
      <c r="J795" s="168"/>
      <c r="K795" s="168"/>
      <c r="L795" s="168"/>
      <c r="M795" s="166"/>
      <c r="N795" s="169"/>
      <c r="O795" s="167"/>
      <c r="P795" s="168"/>
      <c r="Q795" s="169"/>
      <c r="R795" s="168"/>
      <c r="S795" s="168"/>
      <c r="T795" s="168"/>
      <c r="U795" s="168"/>
      <c r="V795" s="168"/>
      <c r="W795" s="168"/>
      <c r="X795" s="168"/>
      <c r="Y795" s="168"/>
      <c r="Z795" s="168"/>
      <c r="AA795" s="168"/>
      <c r="AB795" s="168"/>
      <c r="AC795" s="168"/>
      <c r="AD795" s="168"/>
      <c r="AE795" s="168"/>
      <c r="AF795" s="168"/>
      <c r="AG795" s="168"/>
      <c r="AH795" s="168"/>
      <c r="AI795" s="168"/>
      <c r="AJ795" s="168"/>
      <c r="AK795" s="168"/>
      <c r="AL795" s="168"/>
      <c r="AM795" s="168"/>
      <c r="AN795" s="166"/>
      <c r="AO795" s="168"/>
      <c r="AP795" s="166"/>
      <c r="AQ795" s="168"/>
      <c r="AR795" s="168"/>
      <c r="AS795" s="168"/>
      <c r="AT795" s="168"/>
      <c r="AU795" s="168"/>
      <c r="AV795" s="168"/>
      <c r="AW795" s="168"/>
      <c r="AX795" s="168"/>
      <c r="AY795" s="168"/>
      <c r="AZ795" s="168"/>
      <c r="BA795" s="166"/>
      <c r="BB795" s="166"/>
      <c r="BC795" s="168"/>
      <c r="BD795" s="170"/>
      <c r="BE795" s="171"/>
      <c r="BF795" s="171"/>
      <c r="BG795" s="171"/>
      <c r="BH795" s="171"/>
      <c r="BI795" s="168"/>
      <c r="BJ795" s="168"/>
      <c r="BK795" s="168"/>
      <c r="BL795" s="168"/>
      <c r="BM795" s="168"/>
    </row>
    <row r="796">
      <c r="A796" s="163"/>
      <c r="B796" s="174"/>
      <c r="C796" s="165"/>
      <c r="D796" s="166"/>
      <c r="E796" s="166"/>
      <c r="F796" s="167"/>
      <c r="G796" s="167"/>
      <c r="H796" s="167"/>
      <c r="I796" s="163"/>
      <c r="J796" s="168"/>
      <c r="K796" s="168"/>
      <c r="L796" s="168"/>
      <c r="M796" s="166"/>
      <c r="N796" s="169"/>
      <c r="O796" s="167"/>
      <c r="P796" s="168"/>
      <c r="Q796" s="169"/>
      <c r="R796" s="168"/>
      <c r="S796" s="168"/>
      <c r="T796" s="168"/>
      <c r="U796" s="168"/>
      <c r="V796" s="168"/>
      <c r="W796" s="168"/>
      <c r="X796" s="168"/>
      <c r="Y796" s="168"/>
      <c r="Z796" s="168"/>
      <c r="AA796" s="168"/>
      <c r="AB796" s="168"/>
      <c r="AC796" s="168"/>
      <c r="AD796" s="168"/>
      <c r="AE796" s="168"/>
      <c r="AF796" s="168"/>
      <c r="AG796" s="168"/>
      <c r="AH796" s="168"/>
      <c r="AI796" s="168"/>
      <c r="AJ796" s="168"/>
      <c r="AK796" s="168"/>
      <c r="AL796" s="168"/>
      <c r="AM796" s="168"/>
      <c r="AN796" s="166"/>
      <c r="AO796" s="168"/>
      <c r="AP796" s="166"/>
      <c r="AQ796" s="168"/>
      <c r="AR796" s="168"/>
      <c r="AS796" s="168"/>
      <c r="AT796" s="168"/>
      <c r="AU796" s="168"/>
      <c r="AV796" s="168"/>
      <c r="AW796" s="168"/>
      <c r="AX796" s="168"/>
      <c r="AY796" s="168"/>
      <c r="AZ796" s="168"/>
      <c r="BA796" s="166"/>
      <c r="BB796" s="166"/>
      <c r="BC796" s="168"/>
      <c r="BD796" s="170"/>
      <c r="BE796" s="171"/>
      <c r="BF796" s="171"/>
      <c r="BG796" s="171"/>
      <c r="BH796" s="171"/>
      <c r="BI796" s="168"/>
      <c r="BJ796" s="168"/>
      <c r="BK796" s="168"/>
      <c r="BL796" s="168"/>
      <c r="BM796" s="168"/>
    </row>
    <row r="797">
      <c r="A797" s="163"/>
      <c r="B797" s="174"/>
      <c r="C797" s="165"/>
      <c r="D797" s="166"/>
      <c r="E797" s="166"/>
      <c r="F797" s="167"/>
      <c r="G797" s="167"/>
      <c r="H797" s="167"/>
      <c r="I797" s="163"/>
      <c r="J797" s="168"/>
      <c r="K797" s="168"/>
      <c r="L797" s="168"/>
      <c r="M797" s="166"/>
      <c r="N797" s="169"/>
      <c r="O797" s="167"/>
      <c r="P797" s="168"/>
      <c r="Q797" s="169"/>
      <c r="R797" s="168"/>
      <c r="S797" s="168"/>
      <c r="T797" s="168"/>
      <c r="U797" s="168"/>
      <c r="V797" s="168"/>
      <c r="W797" s="168"/>
      <c r="X797" s="168"/>
      <c r="Y797" s="168"/>
      <c r="Z797" s="168"/>
      <c r="AA797" s="168"/>
      <c r="AB797" s="168"/>
      <c r="AC797" s="168"/>
      <c r="AD797" s="168"/>
      <c r="AE797" s="168"/>
      <c r="AF797" s="168"/>
      <c r="AG797" s="168"/>
      <c r="AH797" s="168"/>
      <c r="AI797" s="168"/>
      <c r="AJ797" s="168"/>
      <c r="AK797" s="168"/>
      <c r="AL797" s="168"/>
      <c r="AM797" s="168"/>
      <c r="AN797" s="166"/>
      <c r="AO797" s="168"/>
      <c r="AP797" s="166"/>
      <c r="AQ797" s="168"/>
      <c r="AR797" s="168"/>
      <c r="AS797" s="168"/>
      <c r="AT797" s="168"/>
      <c r="AU797" s="168"/>
      <c r="AV797" s="168"/>
      <c r="AW797" s="168"/>
      <c r="AX797" s="168"/>
      <c r="AY797" s="168"/>
      <c r="AZ797" s="168"/>
      <c r="BA797" s="166"/>
      <c r="BB797" s="166"/>
      <c r="BC797" s="168"/>
      <c r="BD797" s="170"/>
      <c r="BE797" s="171"/>
      <c r="BF797" s="171"/>
      <c r="BG797" s="171"/>
      <c r="BH797" s="171"/>
      <c r="BI797" s="168"/>
      <c r="BJ797" s="168"/>
      <c r="BK797" s="168"/>
      <c r="BL797" s="168"/>
      <c r="BM797" s="168"/>
    </row>
    <row r="798">
      <c r="A798" s="163"/>
      <c r="B798" s="174"/>
      <c r="C798" s="165"/>
      <c r="D798" s="166"/>
      <c r="E798" s="166"/>
      <c r="F798" s="167"/>
      <c r="G798" s="167"/>
      <c r="H798" s="167"/>
      <c r="I798" s="163"/>
      <c r="J798" s="168"/>
      <c r="K798" s="168"/>
      <c r="L798" s="168"/>
      <c r="M798" s="166"/>
      <c r="N798" s="169"/>
      <c r="O798" s="167"/>
      <c r="P798" s="168"/>
      <c r="Q798" s="169"/>
      <c r="R798" s="168"/>
      <c r="S798" s="168"/>
      <c r="T798" s="168"/>
      <c r="U798" s="168"/>
      <c r="V798" s="168"/>
      <c r="W798" s="168"/>
      <c r="X798" s="168"/>
      <c r="Y798" s="168"/>
      <c r="Z798" s="168"/>
      <c r="AA798" s="168"/>
      <c r="AB798" s="168"/>
      <c r="AC798" s="168"/>
      <c r="AD798" s="168"/>
      <c r="AE798" s="168"/>
      <c r="AF798" s="168"/>
      <c r="AG798" s="168"/>
      <c r="AH798" s="168"/>
      <c r="AI798" s="168"/>
      <c r="AJ798" s="168"/>
      <c r="AK798" s="168"/>
      <c r="AL798" s="168"/>
      <c r="AM798" s="168"/>
      <c r="AN798" s="166"/>
      <c r="AO798" s="168"/>
      <c r="AP798" s="166"/>
      <c r="AQ798" s="168"/>
      <c r="AR798" s="168"/>
      <c r="AS798" s="168"/>
      <c r="AT798" s="168"/>
      <c r="AU798" s="168"/>
      <c r="AV798" s="168"/>
      <c r="AW798" s="168"/>
      <c r="AX798" s="168"/>
      <c r="AY798" s="168"/>
      <c r="AZ798" s="168"/>
      <c r="BA798" s="166"/>
      <c r="BB798" s="166"/>
      <c r="BC798" s="168"/>
      <c r="BD798" s="170"/>
      <c r="BE798" s="171"/>
      <c r="BF798" s="171"/>
      <c r="BG798" s="171"/>
      <c r="BH798" s="171"/>
      <c r="BI798" s="168"/>
      <c r="BJ798" s="168"/>
      <c r="BK798" s="168"/>
      <c r="BL798" s="168"/>
      <c r="BM798" s="168"/>
    </row>
    <row r="799">
      <c r="A799" s="163"/>
      <c r="B799" s="174"/>
      <c r="C799" s="165"/>
      <c r="D799" s="166"/>
      <c r="E799" s="166"/>
      <c r="F799" s="167"/>
      <c r="G799" s="167"/>
      <c r="H799" s="167"/>
      <c r="I799" s="163"/>
      <c r="J799" s="168"/>
      <c r="K799" s="168"/>
      <c r="L799" s="168"/>
      <c r="M799" s="166"/>
      <c r="N799" s="169"/>
      <c r="O799" s="167"/>
      <c r="P799" s="168"/>
      <c r="Q799" s="169"/>
      <c r="R799" s="168"/>
      <c r="S799" s="168"/>
      <c r="T799" s="168"/>
      <c r="U799" s="168"/>
      <c r="V799" s="168"/>
      <c r="W799" s="168"/>
      <c r="X799" s="168"/>
      <c r="Y799" s="168"/>
      <c r="Z799" s="168"/>
      <c r="AA799" s="168"/>
      <c r="AB799" s="168"/>
      <c r="AC799" s="168"/>
      <c r="AD799" s="168"/>
      <c r="AE799" s="168"/>
      <c r="AF799" s="168"/>
      <c r="AG799" s="168"/>
      <c r="AH799" s="168"/>
      <c r="AI799" s="168"/>
      <c r="AJ799" s="168"/>
      <c r="AK799" s="168"/>
      <c r="AL799" s="168"/>
      <c r="AM799" s="168"/>
      <c r="AN799" s="166"/>
      <c r="AO799" s="168"/>
      <c r="AP799" s="166"/>
      <c r="AQ799" s="168"/>
      <c r="AR799" s="168"/>
      <c r="AS799" s="168"/>
      <c r="AT799" s="168"/>
      <c r="AU799" s="168"/>
      <c r="AV799" s="168"/>
      <c r="AW799" s="168"/>
      <c r="AX799" s="168"/>
      <c r="AY799" s="168"/>
      <c r="AZ799" s="168"/>
      <c r="BA799" s="166"/>
      <c r="BB799" s="166"/>
      <c r="BC799" s="168"/>
      <c r="BD799" s="170"/>
      <c r="BE799" s="171"/>
      <c r="BF799" s="171"/>
      <c r="BG799" s="171"/>
      <c r="BH799" s="171"/>
      <c r="BI799" s="168"/>
      <c r="BJ799" s="168"/>
      <c r="BK799" s="168"/>
      <c r="BL799" s="168"/>
      <c r="BM799" s="168"/>
    </row>
    <row r="800">
      <c r="A800" s="163"/>
      <c r="B800" s="174"/>
      <c r="C800" s="165"/>
      <c r="D800" s="166"/>
      <c r="E800" s="166"/>
      <c r="F800" s="167"/>
      <c r="G800" s="167"/>
      <c r="H800" s="167"/>
      <c r="I800" s="163"/>
      <c r="J800" s="168"/>
      <c r="K800" s="168"/>
      <c r="L800" s="168"/>
      <c r="M800" s="166"/>
      <c r="N800" s="169"/>
      <c r="O800" s="167"/>
      <c r="P800" s="168"/>
      <c r="Q800" s="169"/>
      <c r="R800" s="168"/>
      <c r="S800" s="168"/>
      <c r="T800" s="168"/>
      <c r="U800" s="168"/>
      <c r="V800" s="168"/>
      <c r="W800" s="168"/>
      <c r="X800" s="168"/>
      <c r="Y800" s="168"/>
      <c r="Z800" s="168"/>
      <c r="AA800" s="168"/>
      <c r="AB800" s="168"/>
      <c r="AC800" s="168"/>
      <c r="AD800" s="168"/>
      <c r="AE800" s="168"/>
      <c r="AF800" s="168"/>
      <c r="AG800" s="168"/>
      <c r="AH800" s="168"/>
      <c r="AI800" s="168"/>
      <c r="AJ800" s="168"/>
      <c r="AK800" s="168"/>
      <c r="AL800" s="168"/>
      <c r="AM800" s="168"/>
      <c r="AN800" s="166"/>
      <c r="AO800" s="168"/>
      <c r="AP800" s="166"/>
      <c r="AQ800" s="168"/>
      <c r="AR800" s="168"/>
      <c r="AS800" s="168"/>
      <c r="AT800" s="168"/>
      <c r="AU800" s="168"/>
      <c r="AV800" s="168"/>
      <c r="AW800" s="168"/>
      <c r="AX800" s="168"/>
      <c r="AY800" s="168"/>
      <c r="AZ800" s="168"/>
      <c r="BA800" s="166"/>
      <c r="BB800" s="166"/>
      <c r="BC800" s="168"/>
      <c r="BD800" s="170"/>
      <c r="BE800" s="171"/>
      <c r="BF800" s="171"/>
      <c r="BG800" s="171"/>
      <c r="BH800" s="171"/>
      <c r="BI800" s="168"/>
      <c r="BJ800" s="168"/>
      <c r="BK800" s="168"/>
      <c r="BL800" s="168"/>
      <c r="BM800" s="168"/>
    </row>
    <row r="801">
      <c r="A801" s="163"/>
      <c r="B801" s="174"/>
      <c r="C801" s="165"/>
      <c r="D801" s="166"/>
      <c r="E801" s="166"/>
      <c r="F801" s="167"/>
      <c r="G801" s="167"/>
      <c r="H801" s="167"/>
      <c r="I801" s="163"/>
      <c r="J801" s="168"/>
      <c r="K801" s="168"/>
      <c r="L801" s="168"/>
      <c r="M801" s="166"/>
      <c r="N801" s="169"/>
      <c r="O801" s="167"/>
      <c r="P801" s="168"/>
      <c r="Q801" s="169"/>
      <c r="R801" s="168"/>
      <c r="S801" s="168"/>
      <c r="T801" s="168"/>
      <c r="U801" s="168"/>
      <c r="V801" s="168"/>
      <c r="W801" s="168"/>
      <c r="X801" s="168"/>
      <c r="Y801" s="168"/>
      <c r="Z801" s="168"/>
      <c r="AA801" s="168"/>
      <c r="AB801" s="168"/>
      <c r="AC801" s="168"/>
      <c r="AD801" s="168"/>
      <c r="AE801" s="168"/>
      <c r="AF801" s="168"/>
      <c r="AG801" s="168"/>
      <c r="AH801" s="168"/>
      <c r="AI801" s="168"/>
      <c r="AJ801" s="168"/>
      <c r="AK801" s="168"/>
      <c r="AL801" s="168"/>
      <c r="AM801" s="168"/>
      <c r="AN801" s="166"/>
      <c r="AO801" s="168"/>
      <c r="AP801" s="166"/>
      <c r="AQ801" s="168"/>
      <c r="AR801" s="168"/>
      <c r="AS801" s="168"/>
      <c r="AT801" s="168"/>
      <c r="AU801" s="168"/>
      <c r="AV801" s="168"/>
      <c r="AW801" s="168"/>
      <c r="AX801" s="168"/>
      <c r="AY801" s="168"/>
      <c r="AZ801" s="168"/>
      <c r="BA801" s="166"/>
      <c r="BB801" s="166"/>
      <c r="BC801" s="168"/>
      <c r="BD801" s="170"/>
      <c r="BE801" s="171"/>
      <c r="BF801" s="171"/>
      <c r="BG801" s="171"/>
      <c r="BH801" s="171"/>
      <c r="BI801" s="168"/>
      <c r="BJ801" s="168"/>
      <c r="BK801" s="168"/>
      <c r="BL801" s="168"/>
      <c r="BM801" s="168"/>
    </row>
    <row r="802">
      <c r="A802" s="163"/>
      <c r="B802" s="174"/>
      <c r="C802" s="165"/>
      <c r="D802" s="166"/>
      <c r="E802" s="166"/>
      <c r="F802" s="167"/>
      <c r="G802" s="167"/>
      <c r="H802" s="167"/>
      <c r="I802" s="163"/>
      <c r="J802" s="168"/>
      <c r="K802" s="168"/>
      <c r="L802" s="168"/>
      <c r="M802" s="166"/>
      <c r="N802" s="169"/>
      <c r="O802" s="167"/>
      <c r="P802" s="168"/>
      <c r="Q802" s="169"/>
      <c r="R802" s="168"/>
      <c r="S802" s="168"/>
      <c r="T802" s="168"/>
      <c r="U802" s="168"/>
      <c r="V802" s="168"/>
      <c r="W802" s="168"/>
      <c r="X802" s="168"/>
      <c r="Y802" s="168"/>
      <c r="Z802" s="168"/>
      <c r="AA802" s="168"/>
      <c r="AB802" s="168"/>
      <c r="AC802" s="168"/>
      <c r="AD802" s="168"/>
      <c r="AE802" s="168"/>
      <c r="AF802" s="168"/>
      <c r="AG802" s="168"/>
      <c r="AH802" s="168"/>
      <c r="AI802" s="168"/>
      <c r="AJ802" s="168"/>
      <c r="AK802" s="168"/>
      <c r="AL802" s="168"/>
      <c r="AM802" s="168"/>
      <c r="AN802" s="166"/>
      <c r="AO802" s="168"/>
      <c r="AP802" s="166"/>
      <c r="AQ802" s="168"/>
      <c r="AR802" s="168"/>
      <c r="AS802" s="168"/>
      <c r="AT802" s="168"/>
      <c r="AU802" s="168"/>
      <c r="AV802" s="168"/>
      <c r="AW802" s="168"/>
      <c r="AX802" s="168"/>
      <c r="AY802" s="168"/>
      <c r="AZ802" s="168"/>
      <c r="BA802" s="166"/>
      <c r="BB802" s="166"/>
      <c r="BC802" s="168"/>
      <c r="BD802" s="170"/>
      <c r="BE802" s="171"/>
      <c r="BF802" s="171"/>
      <c r="BG802" s="171"/>
      <c r="BH802" s="171"/>
      <c r="BI802" s="168"/>
      <c r="BJ802" s="168"/>
      <c r="BK802" s="168"/>
      <c r="BL802" s="168"/>
      <c r="BM802" s="168"/>
    </row>
    <row r="803">
      <c r="A803" s="163"/>
      <c r="B803" s="174"/>
      <c r="C803" s="165"/>
      <c r="D803" s="166"/>
      <c r="E803" s="166"/>
      <c r="F803" s="167"/>
      <c r="G803" s="167"/>
      <c r="H803" s="167"/>
      <c r="I803" s="163"/>
      <c r="J803" s="168"/>
      <c r="K803" s="168"/>
      <c r="L803" s="168"/>
      <c r="M803" s="166"/>
      <c r="N803" s="169"/>
      <c r="O803" s="167"/>
      <c r="P803" s="168"/>
      <c r="Q803" s="169"/>
      <c r="R803" s="168"/>
      <c r="S803" s="168"/>
      <c r="T803" s="168"/>
      <c r="U803" s="168"/>
      <c r="V803" s="168"/>
      <c r="W803" s="168"/>
      <c r="X803" s="168"/>
      <c r="Y803" s="168"/>
      <c r="Z803" s="168"/>
      <c r="AA803" s="168"/>
      <c r="AB803" s="168"/>
      <c r="AC803" s="168"/>
      <c r="AD803" s="168"/>
      <c r="AE803" s="168"/>
      <c r="AF803" s="168"/>
      <c r="AG803" s="168"/>
      <c r="AH803" s="168"/>
      <c r="AI803" s="168"/>
      <c r="AJ803" s="168"/>
      <c r="AK803" s="168"/>
      <c r="AL803" s="168"/>
      <c r="AM803" s="168"/>
      <c r="AN803" s="166"/>
      <c r="AO803" s="168"/>
      <c r="AP803" s="166"/>
      <c r="AQ803" s="168"/>
      <c r="AR803" s="168"/>
      <c r="AS803" s="168"/>
      <c r="AT803" s="168"/>
      <c r="AU803" s="168"/>
      <c r="AV803" s="168"/>
      <c r="AW803" s="168"/>
      <c r="AX803" s="168"/>
      <c r="AY803" s="168"/>
      <c r="AZ803" s="168"/>
      <c r="BA803" s="166"/>
      <c r="BB803" s="166"/>
      <c r="BC803" s="168"/>
      <c r="BD803" s="170"/>
      <c r="BE803" s="171"/>
      <c r="BF803" s="171"/>
      <c r="BG803" s="171"/>
      <c r="BH803" s="171"/>
      <c r="BI803" s="168"/>
      <c r="BJ803" s="168"/>
      <c r="BK803" s="168"/>
      <c r="BL803" s="168"/>
      <c r="BM803" s="168"/>
    </row>
    <row r="804">
      <c r="A804" s="163"/>
      <c r="B804" s="174"/>
      <c r="C804" s="165"/>
      <c r="D804" s="166"/>
      <c r="E804" s="166"/>
      <c r="F804" s="167"/>
      <c r="G804" s="167"/>
      <c r="H804" s="167"/>
      <c r="I804" s="163"/>
      <c r="J804" s="168"/>
      <c r="K804" s="168"/>
      <c r="L804" s="168"/>
      <c r="M804" s="166"/>
      <c r="N804" s="169"/>
      <c r="O804" s="167"/>
      <c r="P804" s="168"/>
      <c r="Q804" s="169"/>
      <c r="R804" s="168"/>
      <c r="S804" s="168"/>
      <c r="T804" s="168"/>
      <c r="U804" s="168"/>
      <c r="V804" s="168"/>
      <c r="W804" s="168"/>
      <c r="X804" s="168"/>
      <c r="Y804" s="168"/>
      <c r="Z804" s="168"/>
      <c r="AA804" s="168"/>
      <c r="AB804" s="168"/>
      <c r="AC804" s="168"/>
      <c r="AD804" s="168"/>
      <c r="AE804" s="168"/>
      <c r="AF804" s="168"/>
      <c r="AG804" s="168"/>
      <c r="AH804" s="168"/>
      <c r="AI804" s="168"/>
      <c r="AJ804" s="168"/>
      <c r="AK804" s="168"/>
      <c r="AL804" s="168"/>
      <c r="AM804" s="168"/>
      <c r="AN804" s="166"/>
      <c r="AO804" s="168"/>
      <c r="AP804" s="166"/>
      <c r="AQ804" s="168"/>
      <c r="AR804" s="168"/>
      <c r="AS804" s="168"/>
      <c r="AT804" s="168"/>
      <c r="AU804" s="168"/>
      <c r="AV804" s="168"/>
      <c r="AW804" s="168"/>
      <c r="AX804" s="168"/>
      <c r="AY804" s="168"/>
      <c r="AZ804" s="168"/>
      <c r="BA804" s="166"/>
      <c r="BB804" s="166"/>
      <c r="BC804" s="168"/>
      <c r="BD804" s="170"/>
      <c r="BE804" s="171"/>
      <c r="BF804" s="171"/>
      <c r="BG804" s="171"/>
      <c r="BH804" s="171"/>
      <c r="BI804" s="168"/>
      <c r="BJ804" s="168"/>
      <c r="BK804" s="168"/>
      <c r="BL804" s="168"/>
      <c r="BM804" s="168"/>
    </row>
    <row r="805">
      <c r="A805" s="163"/>
      <c r="B805" s="174"/>
      <c r="C805" s="165"/>
      <c r="D805" s="166"/>
      <c r="E805" s="166"/>
      <c r="F805" s="167"/>
      <c r="G805" s="167"/>
      <c r="H805" s="167"/>
      <c r="I805" s="163"/>
      <c r="J805" s="168"/>
      <c r="K805" s="168"/>
      <c r="L805" s="168"/>
      <c r="M805" s="166"/>
      <c r="N805" s="169"/>
      <c r="O805" s="167"/>
      <c r="P805" s="168"/>
      <c r="Q805" s="169"/>
      <c r="R805" s="168"/>
      <c r="S805" s="168"/>
      <c r="T805" s="168"/>
      <c r="U805" s="168"/>
      <c r="V805" s="168"/>
      <c r="W805" s="168"/>
      <c r="X805" s="168"/>
      <c r="Y805" s="168"/>
      <c r="Z805" s="168"/>
      <c r="AA805" s="168"/>
      <c r="AB805" s="168"/>
      <c r="AC805" s="168"/>
      <c r="AD805" s="168"/>
      <c r="AE805" s="168"/>
      <c r="AF805" s="168"/>
      <c r="AG805" s="168"/>
      <c r="AH805" s="168"/>
      <c r="AI805" s="168"/>
      <c r="AJ805" s="168"/>
      <c r="AK805" s="168"/>
      <c r="AL805" s="168"/>
      <c r="AM805" s="168"/>
      <c r="AN805" s="166"/>
      <c r="AO805" s="168"/>
      <c r="AP805" s="166"/>
      <c r="AQ805" s="168"/>
      <c r="AR805" s="168"/>
      <c r="AS805" s="168"/>
      <c r="AT805" s="168"/>
      <c r="AU805" s="168"/>
      <c r="AV805" s="168"/>
      <c r="AW805" s="168"/>
      <c r="AX805" s="168"/>
      <c r="AY805" s="168"/>
      <c r="AZ805" s="168"/>
      <c r="BA805" s="166"/>
      <c r="BB805" s="166"/>
      <c r="BC805" s="168"/>
      <c r="BD805" s="170"/>
      <c r="BE805" s="171"/>
      <c r="BF805" s="171"/>
      <c r="BG805" s="171"/>
      <c r="BH805" s="171"/>
      <c r="BI805" s="168"/>
      <c r="BJ805" s="168"/>
      <c r="BK805" s="168"/>
      <c r="BL805" s="168"/>
      <c r="BM805" s="168"/>
    </row>
    <row r="806">
      <c r="A806" s="163"/>
      <c r="B806" s="174"/>
      <c r="C806" s="165"/>
      <c r="D806" s="166"/>
      <c r="E806" s="166"/>
      <c r="F806" s="167"/>
      <c r="G806" s="167"/>
      <c r="H806" s="167"/>
      <c r="I806" s="163"/>
      <c r="J806" s="168"/>
      <c r="K806" s="168"/>
      <c r="L806" s="168"/>
      <c r="M806" s="166"/>
      <c r="N806" s="169"/>
      <c r="O806" s="167"/>
      <c r="P806" s="168"/>
      <c r="Q806" s="169"/>
      <c r="R806" s="168"/>
      <c r="S806" s="168"/>
      <c r="T806" s="168"/>
      <c r="U806" s="168"/>
      <c r="V806" s="168"/>
      <c r="W806" s="168"/>
      <c r="X806" s="168"/>
      <c r="Y806" s="168"/>
      <c r="Z806" s="168"/>
      <c r="AA806" s="168"/>
      <c r="AB806" s="168"/>
      <c r="AC806" s="168"/>
      <c r="AD806" s="168"/>
      <c r="AE806" s="168"/>
      <c r="AF806" s="168"/>
      <c r="AG806" s="168"/>
      <c r="AH806" s="168"/>
      <c r="AI806" s="168"/>
      <c r="AJ806" s="168"/>
      <c r="AK806" s="168"/>
      <c r="AL806" s="168"/>
      <c r="AM806" s="168"/>
      <c r="AN806" s="166"/>
      <c r="AO806" s="168"/>
      <c r="AP806" s="166"/>
      <c r="AQ806" s="168"/>
      <c r="AR806" s="168"/>
      <c r="AS806" s="168"/>
      <c r="AT806" s="168"/>
      <c r="AU806" s="168"/>
      <c r="AV806" s="168"/>
      <c r="AW806" s="168"/>
      <c r="AX806" s="168"/>
      <c r="AY806" s="168"/>
      <c r="AZ806" s="168"/>
      <c r="BA806" s="166"/>
      <c r="BB806" s="166"/>
      <c r="BC806" s="168"/>
      <c r="BD806" s="170"/>
      <c r="BE806" s="171"/>
      <c r="BF806" s="171"/>
      <c r="BG806" s="171"/>
      <c r="BH806" s="171"/>
      <c r="BI806" s="168"/>
      <c r="BJ806" s="168"/>
      <c r="BK806" s="168"/>
      <c r="BL806" s="168"/>
      <c r="BM806" s="168"/>
    </row>
    <row r="807">
      <c r="A807" s="163"/>
      <c r="B807" s="174"/>
      <c r="C807" s="165"/>
      <c r="D807" s="166"/>
      <c r="E807" s="166"/>
      <c r="F807" s="167"/>
      <c r="G807" s="167"/>
      <c r="H807" s="167"/>
      <c r="I807" s="163"/>
      <c r="J807" s="168"/>
      <c r="K807" s="168"/>
      <c r="L807" s="168"/>
      <c r="M807" s="166"/>
      <c r="N807" s="169"/>
      <c r="O807" s="167"/>
      <c r="P807" s="168"/>
      <c r="Q807" s="169"/>
      <c r="R807" s="168"/>
      <c r="S807" s="168"/>
      <c r="T807" s="168"/>
      <c r="U807" s="168"/>
      <c r="V807" s="168"/>
      <c r="W807" s="168"/>
      <c r="X807" s="168"/>
      <c r="Y807" s="168"/>
      <c r="Z807" s="168"/>
      <c r="AA807" s="168"/>
      <c r="AB807" s="168"/>
      <c r="AC807" s="168"/>
      <c r="AD807" s="168"/>
      <c r="AE807" s="168"/>
      <c r="AF807" s="168"/>
      <c r="AG807" s="168"/>
      <c r="AH807" s="168"/>
      <c r="AI807" s="168"/>
      <c r="AJ807" s="168"/>
      <c r="AK807" s="168"/>
      <c r="AL807" s="168"/>
      <c r="AM807" s="168"/>
      <c r="AN807" s="166"/>
      <c r="AO807" s="168"/>
      <c r="AP807" s="166"/>
      <c r="AQ807" s="168"/>
      <c r="AR807" s="168"/>
      <c r="AS807" s="168"/>
      <c r="AT807" s="168"/>
      <c r="AU807" s="168"/>
      <c r="AV807" s="168"/>
      <c r="AW807" s="168"/>
      <c r="AX807" s="168"/>
      <c r="AY807" s="168"/>
      <c r="AZ807" s="168"/>
      <c r="BA807" s="166"/>
      <c r="BB807" s="166"/>
      <c r="BC807" s="168"/>
      <c r="BD807" s="170"/>
      <c r="BE807" s="171"/>
      <c r="BF807" s="171"/>
      <c r="BG807" s="171"/>
      <c r="BH807" s="171"/>
      <c r="BI807" s="168"/>
      <c r="BJ807" s="168"/>
      <c r="BK807" s="168"/>
      <c r="BL807" s="168"/>
      <c r="BM807" s="168"/>
    </row>
    <row r="808">
      <c r="A808" s="163"/>
      <c r="B808" s="174"/>
      <c r="C808" s="165"/>
      <c r="D808" s="166"/>
      <c r="E808" s="166"/>
      <c r="F808" s="167"/>
      <c r="G808" s="167"/>
      <c r="H808" s="167"/>
      <c r="I808" s="163"/>
      <c r="J808" s="168"/>
      <c r="K808" s="168"/>
      <c r="L808" s="168"/>
      <c r="M808" s="166"/>
      <c r="N808" s="169"/>
      <c r="O808" s="167"/>
      <c r="P808" s="168"/>
      <c r="Q808" s="169"/>
      <c r="R808" s="168"/>
      <c r="S808" s="168"/>
      <c r="T808" s="168"/>
      <c r="U808" s="168"/>
      <c r="V808" s="168"/>
      <c r="W808" s="168"/>
      <c r="X808" s="168"/>
      <c r="Y808" s="168"/>
      <c r="Z808" s="168"/>
      <c r="AA808" s="168"/>
      <c r="AB808" s="168"/>
      <c r="AC808" s="168"/>
      <c r="AD808" s="168"/>
      <c r="AE808" s="168"/>
      <c r="AF808" s="168"/>
      <c r="AG808" s="168"/>
      <c r="AH808" s="168"/>
      <c r="AI808" s="168"/>
      <c r="AJ808" s="168"/>
      <c r="AK808" s="168"/>
      <c r="AL808" s="168"/>
      <c r="AM808" s="168"/>
      <c r="AN808" s="166"/>
      <c r="AO808" s="168"/>
      <c r="AP808" s="166"/>
      <c r="AQ808" s="168"/>
      <c r="AR808" s="168"/>
      <c r="AS808" s="168"/>
      <c r="AT808" s="168"/>
      <c r="AU808" s="168"/>
      <c r="AV808" s="168"/>
      <c r="AW808" s="168"/>
      <c r="AX808" s="168"/>
      <c r="AY808" s="168"/>
      <c r="AZ808" s="168"/>
      <c r="BA808" s="166"/>
      <c r="BB808" s="166"/>
      <c r="BC808" s="168"/>
      <c r="BD808" s="170"/>
      <c r="BE808" s="171"/>
      <c r="BF808" s="171"/>
      <c r="BG808" s="171"/>
      <c r="BH808" s="171"/>
      <c r="BI808" s="168"/>
      <c r="BJ808" s="168"/>
      <c r="BK808" s="168"/>
      <c r="BL808" s="168"/>
      <c r="BM808" s="168"/>
    </row>
    <row r="809">
      <c r="A809" s="163"/>
      <c r="B809" s="174"/>
      <c r="C809" s="165"/>
      <c r="D809" s="166"/>
      <c r="E809" s="166"/>
      <c r="F809" s="167"/>
      <c r="G809" s="167"/>
      <c r="H809" s="167"/>
      <c r="I809" s="163"/>
      <c r="J809" s="168"/>
      <c r="K809" s="168"/>
      <c r="L809" s="168"/>
      <c r="M809" s="166"/>
      <c r="N809" s="169"/>
      <c r="O809" s="167"/>
      <c r="P809" s="168"/>
      <c r="Q809" s="169"/>
      <c r="R809" s="168"/>
      <c r="S809" s="168"/>
      <c r="T809" s="168"/>
      <c r="U809" s="168"/>
      <c r="V809" s="168"/>
      <c r="W809" s="168"/>
      <c r="X809" s="168"/>
      <c r="Y809" s="168"/>
      <c r="Z809" s="168"/>
      <c r="AA809" s="168"/>
      <c r="AB809" s="168"/>
      <c r="AC809" s="168"/>
      <c r="AD809" s="168"/>
      <c r="AE809" s="168"/>
      <c r="AF809" s="168"/>
      <c r="AG809" s="168"/>
      <c r="AH809" s="168"/>
      <c r="AI809" s="168"/>
      <c r="AJ809" s="168"/>
      <c r="AK809" s="168"/>
      <c r="AL809" s="168"/>
      <c r="AM809" s="168"/>
      <c r="AN809" s="166"/>
      <c r="AO809" s="168"/>
      <c r="AP809" s="166"/>
      <c r="AQ809" s="168"/>
      <c r="AR809" s="168"/>
      <c r="AS809" s="168"/>
      <c r="AT809" s="168"/>
      <c r="AU809" s="168"/>
      <c r="AV809" s="168"/>
      <c r="AW809" s="168"/>
      <c r="AX809" s="168"/>
      <c r="AY809" s="168"/>
      <c r="AZ809" s="168"/>
      <c r="BA809" s="166"/>
      <c r="BB809" s="166"/>
      <c r="BC809" s="168"/>
      <c r="BD809" s="170"/>
      <c r="BE809" s="171"/>
      <c r="BF809" s="171"/>
      <c r="BG809" s="171"/>
      <c r="BH809" s="171"/>
      <c r="BI809" s="168"/>
      <c r="BJ809" s="168"/>
      <c r="BK809" s="168"/>
      <c r="BL809" s="168"/>
      <c r="BM809" s="168"/>
    </row>
    <row r="810">
      <c r="A810" s="163"/>
      <c r="B810" s="174"/>
      <c r="C810" s="165"/>
      <c r="D810" s="166"/>
      <c r="E810" s="166"/>
      <c r="F810" s="167"/>
      <c r="G810" s="167"/>
      <c r="H810" s="167"/>
      <c r="I810" s="163"/>
      <c r="J810" s="168"/>
      <c r="K810" s="168"/>
      <c r="L810" s="168"/>
      <c r="M810" s="166"/>
      <c r="N810" s="169"/>
      <c r="O810" s="167"/>
      <c r="P810" s="168"/>
      <c r="Q810" s="169"/>
      <c r="R810" s="168"/>
      <c r="S810" s="168"/>
      <c r="T810" s="168"/>
      <c r="U810" s="168"/>
      <c r="V810" s="168"/>
      <c r="W810" s="168"/>
      <c r="X810" s="168"/>
      <c r="Y810" s="168"/>
      <c r="Z810" s="168"/>
      <c r="AA810" s="168"/>
      <c r="AB810" s="168"/>
      <c r="AC810" s="168"/>
      <c r="AD810" s="168"/>
      <c r="AE810" s="168"/>
      <c r="AF810" s="168"/>
      <c r="AG810" s="168"/>
      <c r="AH810" s="168"/>
      <c r="AI810" s="168"/>
      <c r="AJ810" s="168"/>
      <c r="AK810" s="168"/>
      <c r="AL810" s="168"/>
      <c r="AM810" s="168"/>
      <c r="AN810" s="166"/>
      <c r="AO810" s="168"/>
      <c r="AP810" s="166"/>
      <c r="AQ810" s="168"/>
      <c r="AR810" s="168"/>
      <c r="AS810" s="168"/>
      <c r="AT810" s="168"/>
      <c r="AU810" s="168"/>
      <c r="AV810" s="168"/>
      <c r="AW810" s="168"/>
      <c r="AX810" s="168"/>
      <c r="AY810" s="168"/>
      <c r="AZ810" s="168"/>
      <c r="BA810" s="166"/>
      <c r="BB810" s="166"/>
      <c r="BC810" s="168"/>
      <c r="BD810" s="170"/>
      <c r="BE810" s="171"/>
      <c r="BF810" s="171"/>
      <c r="BG810" s="171"/>
      <c r="BH810" s="171"/>
      <c r="BI810" s="168"/>
      <c r="BJ810" s="168"/>
      <c r="BK810" s="168"/>
      <c r="BL810" s="168"/>
      <c r="BM810" s="168"/>
    </row>
    <row r="811">
      <c r="A811" s="163"/>
      <c r="B811" s="174"/>
      <c r="C811" s="165"/>
      <c r="D811" s="166"/>
      <c r="E811" s="166"/>
      <c r="F811" s="167"/>
      <c r="G811" s="167"/>
      <c r="H811" s="167"/>
      <c r="I811" s="163"/>
      <c r="J811" s="168"/>
      <c r="K811" s="168"/>
      <c r="L811" s="168"/>
      <c r="M811" s="166"/>
      <c r="N811" s="169"/>
      <c r="O811" s="167"/>
      <c r="P811" s="168"/>
      <c r="Q811" s="169"/>
      <c r="R811" s="168"/>
      <c r="S811" s="168"/>
      <c r="T811" s="168"/>
      <c r="U811" s="168"/>
      <c r="V811" s="168"/>
      <c r="W811" s="168"/>
      <c r="X811" s="168"/>
      <c r="Y811" s="168"/>
      <c r="Z811" s="168"/>
      <c r="AA811" s="168"/>
      <c r="AB811" s="168"/>
      <c r="AC811" s="168"/>
      <c r="AD811" s="168"/>
      <c r="AE811" s="168"/>
      <c r="AF811" s="168"/>
      <c r="AG811" s="168"/>
      <c r="AH811" s="168"/>
      <c r="AI811" s="168"/>
      <c r="AJ811" s="168"/>
      <c r="AK811" s="168"/>
      <c r="AL811" s="168"/>
      <c r="AM811" s="168"/>
      <c r="AN811" s="166"/>
      <c r="AO811" s="168"/>
      <c r="AP811" s="166"/>
      <c r="AQ811" s="168"/>
      <c r="AR811" s="168"/>
      <c r="AS811" s="168"/>
      <c r="AT811" s="168"/>
      <c r="AU811" s="168"/>
      <c r="AV811" s="168"/>
      <c r="AW811" s="168"/>
      <c r="AX811" s="168"/>
      <c r="AY811" s="168"/>
      <c r="AZ811" s="168"/>
      <c r="BA811" s="166"/>
      <c r="BB811" s="166"/>
      <c r="BC811" s="168"/>
      <c r="BD811" s="170"/>
      <c r="BE811" s="171"/>
      <c r="BF811" s="171"/>
      <c r="BG811" s="171"/>
      <c r="BH811" s="171"/>
      <c r="BI811" s="168"/>
      <c r="BJ811" s="168"/>
      <c r="BK811" s="168"/>
      <c r="BL811" s="168"/>
      <c r="BM811" s="168"/>
    </row>
    <row r="812">
      <c r="A812" s="163"/>
      <c r="B812" s="174"/>
      <c r="C812" s="165"/>
      <c r="D812" s="166"/>
      <c r="E812" s="166"/>
      <c r="F812" s="167"/>
      <c r="G812" s="167"/>
      <c r="H812" s="167"/>
      <c r="I812" s="163"/>
      <c r="J812" s="168"/>
      <c r="K812" s="168"/>
      <c r="L812" s="168"/>
      <c r="M812" s="166"/>
      <c r="N812" s="169"/>
      <c r="O812" s="167"/>
      <c r="P812" s="168"/>
      <c r="Q812" s="169"/>
      <c r="R812" s="168"/>
      <c r="S812" s="168"/>
      <c r="T812" s="168"/>
      <c r="U812" s="168"/>
      <c r="V812" s="168"/>
      <c r="W812" s="168"/>
      <c r="X812" s="168"/>
      <c r="Y812" s="168"/>
      <c r="Z812" s="168"/>
      <c r="AA812" s="168"/>
      <c r="AB812" s="168"/>
      <c r="AC812" s="168"/>
      <c r="AD812" s="168"/>
      <c r="AE812" s="168"/>
      <c r="AF812" s="168"/>
      <c r="AG812" s="168"/>
      <c r="AH812" s="168"/>
      <c r="AI812" s="168"/>
      <c r="AJ812" s="168"/>
      <c r="AK812" s="168"/>
      <c r="AL812" s="168"/>
      <c r="AM812" s="168"/>
      <c r="AN812" s="166"/>
      <c r="AO812" s="168"/>
      <c r="AP812" s="166"/>
      <c r="AQ812" s="168"/>
      <c r="AR812" s="168"/>
      <c r="AS812" s="168"/>
      <c r="AT812" s="168"/>
      <c r="AU812" s="168"/>
      <c r="AV812" s="168"/>
      <c r="AW812" s="168"/>
      <c r="AX812" s="168"/>
      <c r="AY812" s="168"/>
      <c r="AZ812" s="168"/>
      <c r="BA812" s="166"/>
      <c r="BB812" s="166"/>
      <c r="BC812" s="168"/>
      <c r="BD812" s="170"/>
      <c r="BE812" s="171"/>
      <c r="BF812" s="171"/>
      <c r="BG812" s="171"/>
      <c r="BH812" s="171"/>
      <c r="BI812" s="168"/>
      <c r="BJ812" s="168"/>
      <c r="BK812" s="168"/>
      <c r="BL812" s="168"/>
      <c r="BM812" s="168"/>
    </row>
    <row r="813">
      <c r="A813" s="163"/>
      <c r="B813" s="174"/>
      <c r="C813" s="165"/>
      <c r="D813" s="166"/>
      <c r="E813" s="166"/>
      <c r="F813" s="167"/>
      <c r="G813" s="167"/>
      <c r="H813" s="167"/>
      <c r="I813" s="163"/>
      <c r="J813" s="168"/>
      <c r="K813" s="168"/>
      <c r="L813" s="168"/>
      <c r="M813" s="166"/>
      <c r="N813" s="169"/>
      <c r="O813" s="167"/>
      <c r="P813" s="168"/>
      <c r="Q813" s="169"/>
      <c r="R813" s="168"/>
      <c r="S813" s="168"/>
      <c r="T813" s="168"/>
      <c r="U813" s="168"/>
      <c r="V813" s="168"/>
      <c r="W813" s="168"/>
      <c r="X813" s="168"/>
      <c r="Y813" s="168"/>
      <c r="Z813" s="168"/>
      <c r="AA813" s="168"/>
      <c r="AB813" s="168"/>
      <c r="AC813" s="168"/>
      <c r="AD813" s="168"/>
      <c r="AE813" s="168"/>
      <c r="AF813" s="168"/>
      <c r="AG813" s="168"/>
      <c r="AH813" s="168"/>
      <c r="AI813" s="168"/>
      <c r="AJ813" s="168"/>
      <c r="AK813" s="168"/>
      <c r="AL813" s="168"/>
      <c r="AM813" s="168"/>
      <c r="AN813" s="166"/>
      <c r="AO813" s="168"/>
      <c r="AP813" s="166"/>
      <c r="AQ813" s="168"/>
      <c r="AR813" s="168"/>
      <c r="AS813" s="168"/>
      <c r="AT813" s="168"/>
      <c r="AU813" s="168"/>
      <c r="AV813" s="168"/>
      <c r="AW813" s="168"/>
      <c r="AX813" s="168"/>
      <c r="AY813" s="168"/>
      <c r="AZ813" s="168"/>
      <c r="BA813" s="166"/>
      <c r="BB813" s="166"/>
      <c r="BC813" s="168"/>
      <c r="BD813" s="170"/>
      <c r="BE813" s="171"/>
      <c r="BF813" s="171"/>
      <c r="BG813" s="171"/>
      <c r="BH813" s="171"/>
      <c r="BI813" s="168"/>
      <c r="BJ813" s="168"/>
      <c r="BK813" s="168"/>
      <c r="BL813" s="168"/>
      <c r="BM813" s="168"/>
    </row>
    <row r="814">
      <c r="A814" s="163"/>
      <c r="B814" s="174"/>
      <c r="C814" s="165"/>
      <c r="D814" s="166"/>
      <c r="E814" s="166"/>
      <c r="F814" s="167"/>
      <c r="G814" s="167"/>
      <c r="H814" s="167"/>
      <c r="I814" s="163"/>
      <c r="J814" s="168"/>
      <c r="K814" s="168"/>
      <c r="L814" s="168"/>
      <c r="M814" s="166"/>
      <c r="N814" s="169"/>
      <c r="O814" s="167"/>
      <c r="P814" s="168"/>
      <c r="Q814" s="169"/>
      <c r="R814" s="168"/>
      <c r="S814" s="168"/>
      <c r="T814" s="168"/>
      <c r="U814" s="168"/>
      <c r="V814" s="168"/>
      <c r="W814" s="168"/>
      <c r="X814" s="168"/>
      <c r="Y814" s="168"/>
      <c r="Z814" s="168"/>
      <c r="AA814" s="168"/>
      <c r="AB814" s="168"/>
      <c r="AC814" s="168"/>
      <c r="AD814" s="168"/>
      <c r="AE814" s="168"/>
      <c r="AF814" s="168"/>
      <c r="AG814" s="168"/>
      <c r="AH814" s="168"/>
      <c r="AI814" s="168"/>
      <c r="AJ814" s="168"/>
      <c r="AK814" s="168"/>
      <c r="AL814" s="168"/>
      <c r="AM814" s="168"/>
      <c r="AN814" s="166"/>
      <c r="AO814" s="168"/>
      <c r="AP814" s="166"/>
      <c r="AQ814" s="168"/>
      <c r="AR814" s="168"/>
      <c r="AS814" s="168"/>
      <c r="AT814" s="168"/>
      <c r="AU814" s="168"/>
      <c r="AV814" s="168"/>
      <c r="AW814" s="168"/>
      <c r="AX814" s="168"/>
      <c r="AY814" s="168"/>
      <c r="AZ814" s="168"/>
      <c r="BA814" s="166"/>
      <c r="BB814" s="166"/>
      <c r="BC814" s="168"/>
      <c r="BD814" s="170"/>
      <c r="BE814" s="171"/>
      <c r="BF814" s="171"/>
      <c r="BG814" s="171"/>
      <c r="BH814" s="171"/>
      <c r="BI814" s="168"/>
      <c r="BJ814" s="168"/>
      <c r="BK814" s="168"/>
      <c r="BL814" s="168"/>
      <c r="BM814" s="168"/>
    </row>
    <row r="815">
      <c r="A815" s="163"/>
      <c r="B815" s="174"/>
      <c r="C815" s="165"/>
      <c r="D815" s="166"/>
      <c r="E815" s="166"/>
      <c r="F815" s="167"/>
      <c r="G815" s="167"/>
      <c r="H815" s="167"/>
      <c r="I815" s="163"/>
      <c r="J815" s="168"/>
      <c r="K815" s="168"/>
      <c r="L815" s="168"/>
      <c r="M815" s="166"/>
      <c r="N815" s="169"/>
      <c r="O815" s="167"/>
      <c r="P815" s="168"/>
      <c r="Q815" s="169"/>
      <c r="R815" s="168"/>
      <c r="S815" s="168"/>
      <c r="T815" s="168"/>
      <c r="U815" s="168"/>
      <c r="V815" s="168"/>
      <c r="W815" s="168"/>
      <c r="X815" s="168"/>
      <c r="Y815" s="168"/>
      <c r="Z815" s="168"/>
      <c r="AA815" s="168"/>
      <c r="AB815" s="168"/>
      <c r="AC815" s="168"/>
      <c r="AD815" s="168"/>
      <c r="AE815" s="168"/>
      <c r="AF815" s="168"/>
      <c r="AG815" s="168"/>
      <c r="AH815" s="168"/>
      <c r="AI815" s="168"/>
      <c r="AJ815" s="168"/>
      <c r="AK815" s="168"/>
      <c r="AL815" s="168"/>
      <c r="AM815" s="168"/>
      <c r="AN815" s="166"/>
      <c r="AO815" s="168"/>
      <c r="AP815" s="166"/>
      <c r="AQ815" s="168"/>
      <c r="AR815" s="168"/>
      <c r="AS815" s="168"/>
      <c r="AT815" s="168"/>
      <c r="AU815" s="168"/>
      <c r="AV815" s="168"/>
      <c r="AW815" s="168"/>
      <c r="AX815" s="168"/>
      <c r="AY815" s="168"/>
      <c r="AZ815" s="168"/>
      <c r="BA815" s="166"/>
      <c r="BB815" s="166"/>
      <c r="BC815" s="168"/>
      <c r="BD815" s="170"/>
      <c r="BE815" s="171"/>
      <c r="BF815" s="171"/>
      <c r="BG815" s="171"/>
      <c r="BH815" s="171"/>
      <c r="BI815" s="168"/>
      <c r="BJ815" s="168"/>
      <c r="BK815" s="168"/>
      <c r="BL815" s="168"/>
      <c r="BM815" s="168"/>
    </row>
    <row r="816">
      <c r="A816" s="163"/>
      <c r="B816" s="174"/>
      <c r="C816" s="165"/>
      <c r="D816" s="166"/>
      <c r="E816" s="166"/>
      <c r="F816" s="167"/>
      <c r="G816" s="167"/>
      <c r="H816" s="167"/>
      <c r="I816" s="163"/>
      <c r="J816" s="168"/>
      <c r="K816" s="168"/>
      <c r="L816" s="168"/>
      <c r="M816" s="166"/>
      <c r="N816" s="169"/>
      <c r="O816" s="167"/>
      <c r="P816" s="168"/>
      <c r="Q816" s="169"/>
      <c r="R816" s="168"/>
      <c r="S816" s="168"/>
      <c r="T816" s="168"/>
      <c r="U816" s="168"/>
      <c r="V816" s="168"/>
      <c r="W816" s="168"/>
      <c r="X816" s="168"/>
      <c r="Y816" s="168"/>
      <c r="Z816" s="168"/>
      <c r="AA816" s="168"/>
      <c r="AB816" s="168"/>
      <c r="AC816" s="168"/>
      <c r="AD816" s="168"/>
      <c r="AE816" s="168"/>
      <c r="AF816" s="168"/>
      <c r="AG816" s="168"/>
      <c r="AH816" s="168"/>
      <c r="AI816" s="168"/>
      <c r="AJ816" s="168"/>
      <c r="AK816" s="168"/>
      <c r="AL816" s="168"/>
      <c r="AM816" s="168"/>
      <c r="AN816" s="166"/>
      <c r="AO816" s="168"/>
      <c r="AP816" s="166"/>
      <c r="AQ816" s="168"/>
      <c r="AR816" s="168"/>
      <c r="AS816" s="168"/>
      <c r="AT816" s="168"/>
      <c r="AU816" s="168"/>
      <c r="AV816" s="168"/>
      <c r="AW816" s="168"/>
      <c r="AX816" s="168"/>
      <c r="AY816" s="168"/>
      <c r="AZ816" s="168"/>
      <c r="BA816" s="166"/>
      <c r="BB816" s="166"/>
      <c r="BC816" s="168"/>
      <c r="BD816" s="170"/>
      <c r="BE816" s="171"/>
      <c r="BF816" s="171"/>
      <c r="BG816" s="171"/>
      <c r="BH816" s="171"/>
      <c r="BI816" s="168"/>
      <c r="BJ816" s="168"/>
      <c r="BK816" s="168"/>
      <c r="BL816" s="168"/>
      <c r="BM816" s="168"/>
    </row>
    <row r="817">
      <c r="A817" s="163"/>
      <c r="B817" s="174"/>
      <c r="C817" s="165"/>
      <c r="D817" s="166"/>
      <c r="E817" s="166"/>
      <c r="F817" s="167"/>
      <c r="G817" s="167"/>
      <c r="H817" s="167"/>
      <c r="I817" s="163"/>
      <c r="J817" s="168"/>
      <c r="K817" s="168"/>
      <c r="L817" s="168"/>
      <c r="M817" s="166"/>
      <c r="N817" s="169"/>
      <c r="O817" s="167"/>
      <c r="P817" s="168"/>
      <c r="Q817" s="169"/>
      <c r="R817" s="168"/>
      <c r="S817" s="168"/>
      <c r="T817" s="168"/>
      <c r="U817" s="168"/>
      <c r="V817" s="168"/>
      <c r="W817" s="168"/>
      <c r="X817" s="168"/>
      <c r="Y817" s="168"/>
      <c r="Z817" s="168"/>
      <c r="AA817" s="168"/>
      <c r="AB817" s="168"/>
      <c r="AC817" s="168"/>
      <c r="AD817" s="168"/>
      <c r="AE817" s="168"/>
      <c r="AF817" s="168"/>
      <c r="AG817" s="168"/>
      <c r="AH817" s="168"/>
      <c r="AI817" s="168"/>
      <c r="AJ817" s="168"/>
      <c r="AK817" s="168"/>
      <c r="AL817" s="168"/>
      <c r="AM817" s="168"/>
      <c r="AN817" s="166"/>
      <c r="AO817" s="168"/>
      <c r="AP817" s="166"/>
      <c r="AQ817" s="168"/>
      <c r="AR817" s="168"/>
      <c r="AS817" s="168"/>
      <c r="AT817" s="168"/>
      <c r="AU817" s="168"/>
      <c r="AV817" s="168"/>
      <c r="AW817" s="168"/>
      <c r="AX817" s="168"/>
      <c r="AY817" s="168"/>
      <c r="AZ817" s="168"/>
      <c r="BA817" s="166"/>
      <c r="BB817" s="166"/>
      <c r="BC817" s="168"/>
      <c r="BD817" s="170"/>
      <c r="BE817" s="171"/>
      <c r="BF817" s="171"/>
      <c r="BG817" s="171"/>
      <c r="BH817" s="171"/>
      <c r="BI817" s="168"/>
      <c r="BJ817" s="168"/>
      <c r="BK817" s="168"/>
      <c r="BL817" s="168"/>
      <c r="BM817" s="168"/>
    </row>
    <row r="818">
      <c r="A818" s="163"/>
      <c r="B818" s="174"/>
      <c r="C818" s="165"/>
      <c r="D818" s="166"/>
      <c r="E818" s="166"/>
      <c r="F818" s="167"/>
      <c r="G818" s="167"/>
      <c r="H818" s="167"/>
      <c r="I818" s="163"/>
      <c r="J818" s="168"/>
      <c r="K818" s="168"/>
      <c r="L818" s="168"/>
      <c r="M818" s="166"/>
      <c r="N818" s="169"/>
      <c r="O818" s="167"/>
      <c r="P818" s="168"/>
      <c r="Q818" s="169"/>
      <c r="R818" s="168"/>
      <c r="S818" s="168"/>
      <c r="T818" s="168"/>
      <c r="U818" s="168"/>
      <c r="V818" s="168"/>
      <c r="W818" s="168"/>
      <c r="X818" s="168"/>
      <c r="Y818" s="168"/>
      <c r="Z818" s="168"/>
      <c r="AA818" s="168"/>
      <c r="AB818" s="168"/>
      <c r="AC818" s="168"/>
      <c r="AD818" s="168"/>
      <c r="AE818" s="168"/>
      <c r="AF818" s="168"/>
      <c r="AG818" s="168"/>
      <c r="AH818" s="168"/>
      <c r="AI818" s="168"/>
      <c r="AJ818" s="168"/>
      <c r="AK818" s="168"/>
      <c r="AL818" s="168"/>
      <c r="AM818" s="168"/>
      <c r="AN818" s="166"/>
      <c r="AO818" s="168"/>
      <c r="AP818" s="166"/>
      <c r="AQ818" s="168"/>
      <c r="AR818" s="168"/>
      <c r="AS818" s="168"/>
      <c r="AT818" s="168"/>
      <c r="AU818" s="168"/>
      <c r="AV818" s="168"/>
      <c r="AW818" s="168"/>
      <c r="AX818" s="168"/>
      <c r="AY818" s="168"/>
      <c r="AZ818" s="168"/>
      <c r="BA818" s="166"/>
      <c r="BB818" s="166"/>
      <c r="BC818" s="168"/>
      <c r="BD818" s="170"/>
      <c r="BE818" s="171"/>
      <c r="BF818" s="171"/>
      <c r="BG818" s="171"/>
      <c r="BH818" s="171"/>
      <c r="BI818" s="168"/>
      <c r="BJ818" s="168"/>
      <c r="BK818" s="168"/>
      <c r="BL818" s="168"/>
      <c r="BM818" s="168"/>
    </row>
    <row r="819">
      <c r="A819" s="163"/>
      <c r="B819" s="174"/>
      <c r="C819" s="165"/>
      <c r="D819" s="166"/>
      <c r="E819" s="166"/>
      <c r="F819" s="167"/>
      <c r="G819" s="167"/>
      <c r="H819" s="167"/>
      <c r="I819" s="163"/>
      <c r="J819" s="168"/>
      <c r="K819" s="168"/>
      <c r="L819" s="168"/>
      <c r="M819" s="166"/>
      <c r="N819" s="169"/>
      <c r="O819" s="167"/>
      <c r="P819" s="168"/>
      <c r="Q819" s="169"/>
      <c r="R819" s="168"/>
      <c r="S819" s="168"/>
      <c r="T819" s="168"/>
      <c r="U819" s="168"/>
      <c r="V819" s="168"/>
      <c r="W819" s="168"/>
      <c r="X819" s="168"/>
      <c r="Y819" s="168"/>
      <c r="Z819" s="168"/>
      <c r="AA819" s="168"/>
      <c r="AB819" s="168"/>
      <c r="AC819" s="168"/>
      <c r="AD819" s="168"/>
      <c r="AE819" s="168"/>
      <c r="AF819" s="168"/>
      <c r="AG819" s="168"/>
      <c r="AH819" s="168"/>
      <c r="AI819" s="168"/>
      <c r="AJ819" s="168"/>
      <c r="AK819" s="168"/>
      <c r="AL819" s="168"/>
      <c r="AM819" s="168"/>
      <c r="AN819" s="166"/>
      <c r="AO819" s="168"/>
      <c r="AP819" s="166"/>
      <c r="AQ819" s="168"/>
      <c r="AR819" s="168"/>
      <c r="AS819" s="168"/>
      <c r="AT819" s="168"/>
      <c r="AU819" s="168"/>
      <c r="AV819" s="168"/>
      <c r="AW819" s="168"/>
      <c r="AX819" s="168"/>
      <c r="AY819" s="168"/>
      <c r="AZ819" s="168"/>
      <c r="BA819" s="166"/>
      <c r="BB819" s="166"/>
      <c r="BC819" s="168"/>
      <c r="BD819" s="170"/>
      <c r="BE819" s="171"/>
      <c r="BF819" s="171"/>
      <c r="BG819" s="171"/>
      <c r="BH819" s="171"/>
      <c r="BI819" s="168"/>
      <c r="BJ819" s="168"/>
      <c r="BK819" s="168"/>
      <c r="BL819" s="168"/>
      <c r="BM819" s="168"/>
    </row>
    <row r="820">
      <c r="A820" s="163"/>
      <c r="B820" s="174"/>
      <c r="C820" s="165"/>
      <c r="D820" s="166"/>
      <c r="E820" s="166"/>
      <c r="F820" s="167"/>
      <c r="G820" s="167"/>
      <c r="H820" s="167"/>
      <c r="I820" s="163"/>
      <c r="J820" s="168"/>
      <c r="K820" s="168"/>
      <c r="L820" s="168"/>
      <c r="M820" s="166"/>
      <c r="N820" s="169"/>
      <c r="O820" s="167"/>
      <c r="P820" s="168"/>
      <c r="Q820" s="169"/>
      <c r="R820" s="168"/>
      <c r="S820" s="168"/>
      <c r="T820" s="168"/>
      <c r="U820" s="168"/>
      <c r="V820" s="168"/>
      <c r="W820" s="168"/>
      <c r="X820" s="168"/>
      <c r="Y820" s="168"/>
      <c r="Z820" s="168"/>
      <c r="AA820" s="168"/>
      <c r="AB820" s="168"/>
      <c r="AC820" s="168"/>
      <c r="AD820" s="168"/>
      <c r="AE820" s="168"/>
      <c r="AF820" s="168"/>
      <c r="AG820" s="168"/>
      <c r="AH820" s="168"/>
      <c r="AI820" s="168"/>
      <c r="AJ820" s="168"/>
      <c r="AK820" s="168"/>
      <c r="AL820" s="168"/>
      <c r="AM820" s="168"/>
      <c r="AN820" s="166"/>
      <c r="AO820" s="168"/>
      <c r="AP820" s="166"/>
      <c r="AQ820" s="168"/>
      <c r="AR820" s="168"/>
      <c r="AS820" s="168"/>
      <c r="AT820" s="168"/>
      <c r="AU820" s="168"/>
      <c r="AV820" s="168"/>
      <c r="AW820" s="168"/>
      <c r="AX820" s="168"/>
      <c r="AY820" s="168"/>
      <c r="AZ820" s="168"/>
      <c r="BA820" s="166"/>
      <c r="BB820" s="166"/>
      <c r="BC820" s="168"/>
      <c r="BD820" s="170"/>
      <c r="BE820" s="171"/>
      <c r="BF820" s="171"/>
      <c r="BG820" s="171"/>
      <c r="BH820" s="171"/>
      <c r="BI820" s="168"/>
      <c r="BJ820" s="168"/>
      <c r="BK820" s="168"/>
      <c r="BL820" s="168"/>
      <c r="BM820" s="168"/>
    </row>
    <row r="821">
      <c r="A821" s="163"/>
      <c r="B821" s="174"/>
      <c r="C821" s="165"/>
      <c r="D821" s="166"/>
      <c r="E821" s="166"/>
      <c r="F821" s="167"/>
      <c r="G821" s="167"/>
      <c r="H821" s="167"/>
      <c r="I821" s="163"/>
      <c r="J821" s="168"/>
      <c r="K821" s="168"/>
      <c r="L821" s="168"/>
      <c r="M821" s="166"/>
      <c r="N821" s="169"/>
      <c r="O821" s="167"/>
      <c r="P821" s="168"/>
      <c r="Q821" s="169"/>
      <c r="R821" s="168"/>
      <c r="S821" s="168"/>
      <c r="T821" s="168"/>
      <c r="U821" s="168"/>
      <c r="V821" s="168"/>
      <c r="W821" s="168"/>
      <c r="X821" s="168"/>
      <c r="Y821" s="168"/>
      <c r="Z821" s="168"/>
      <c r="AA821" s="168"/>
      <c r="AB821" s="168"/>
      <c r="AC821" s="168"/>
      <c r="AD821" s="168"/>
      <c r="AE821" s="168"/>
      <c r="AF821" s="168"/>
      <c r="AG821" s="168"/>
      <c r="AH821" s="168"/>
      <c r="AI821" s="168"/>
      <c r="AJ821" s="168"/>
      <c r="AK821" s="168"/>
      <c r="AL821" s="168"/>
      <c r="AM821" s="168"/>
      <c r="AN821" s="166"/>
      <c r="AO821" s="168"/>
      <c r="AP821" s="166"/>
      <c r="AQ821" s="168"/>
      <c r="AR821" s="168"/>
      <c r="AS821" s="168"/>
      <c r="AT821" s="168"/>
      <c r="AU821" s="168"/>
      <c r="AV821" s="168"/>
      <c r="AW821" s="168"/>
      <c r="AX821" s="168"/>
      <c r="AY821" s="168"/>
      <c r="AZ821" s="168"/>
      <c r="BA821" s="166"/>
      <c r="BB821" s="166"/>
      <c r="BC821" s="168"/>
      <c r="BD821" s="170"/>
      <c r="BE821" s="171"/>
      <c r="BF821" s="171"/>
      <c r="BG821" s="171"/>
      <c r="BH821" s="171"/>
      <c r="BI821" s="168"/>
      <c r="BJ821" s="168"/>
      <c r="BK821" s="168"/>
      <c r="BL821" s="168"/>
      <c r="BM821" s="168"/>
    </row>
    <row r="822">
      <c r="A822" s="163"/>
      <c r="B822" s="174"/>
      <c r="C822" s="165"/>
      <c r="D822" s="166"/>
      <c r="E822" s="166"/>
      <c r="F822" s="167"/>
      <c r="G822" s="167"/>
      <c r="H822" s="167"/>
      <c r="I822" s="163"/>
      <c r="J822" s="168"/>
      <c r="K822" s="168"/>
      <c r="L822" s="168"/>
      <c r="M822" s="166"/>
      <c r="N822" s="169"/>
      <c r="O822" s="167"/>
      <c r="P822" s="168"/>
      <c r="Q822" s="169"/>
      <c r="R822" s="168"/>
      <c r="S822" s="168"/>
      <c r="T822" s="168"/>
      <c r="U822" s="168"/>
      <c r="V822" s="168"/>
      <c r="W822" s="168"/>
      <c r="X822" s="168"/>
      <c r="Y822" s="168"/>
      <c r="Z822" s="168"/>
      <c r="AA822" s="168"/>
      <c r="AB822" s="168"/>
      <c r="AC822" s="168"/>
      <c r="AD822" s="168"/>
      <c r="AE822" s="168"/>
      <c r="AF822" s="168"/>
      <c r="AG822" s="168"/>
      <c r="AH822" s="168"/>
      <c r="AI822" s="168"/>
      <c r="AJ822" s="168"/>
      <c r="AK822" s="168"/>
      <c r="AL822" s="168"/>
      <c r="AM822" s="168"/>
      <c r="AN822" s="166"/>
      <c r="AO822" s="168"/>
      <c r="AP822" s="166"/>
      <c r="AQ822" s="168"/>
      <c r="AR822" s="168"/>
      <c r="AS822" s="168"/>
      <c r="AT822" s="168"/>
      <c r="AU822" s="168"/>
      <c r="AV822" s="168"/>
      <c r="AW822" s="168"/>
      <c r="AX822" s="168"/>
      <c r="AY822" s="168"/>
      <c r="AZ822" s="168"/>
      <c r="BA822" s="166"/>
      <c r="BB822" s="166"/>
      <c r="BC822" s="168"/>
      <c r="BD822" s="170"/>
      <c r="BE822" s="171"/>
      <c r="BF822" s="171"/>
      <c r="BG822" s="171"/>
      <c r="BH822" s="171"/>
      <c r="BI822" s="168"/>
      <c r="BJ822" s="168"/>
      <c r="BK822" s="168"/>
      <c r="BL822" s="168"/>
      <c r="BM822" s="168"/>
    </row>
    <row r="823">
      <c r="A823" s="163"/>
      <c r="B823" s="174"/>
      <c r="C823" s="165"/>
      <c r="D823" s="166"/>
      <c r="E823" s="166"/>
      <c r="F823" s="167"/>
      <c r="G823" s="167"/>
      <c r="H823" s="167"/>
      <c r="I823" s="163"/>
      <c r="J823" s="168"/>
      <c r="K823" s="168"/>
      <c r="L823" s="168"/>
      <c r="M823" s="166"/>
      <c r="N823" s="169"/>
      <c r="O823" s="167"/>
      <c r="P823" s="168"/>
      <c r="Q823" s="169"/>
      <c r="R823" s="168"/>
      <c r="S823" s="168"/>
      <c r="T823" s="168"/>
      <c r="U823" s="168"/>
      <c r="V823" s="168"/>
      <c r="W823" s="168"/>
      <c r="X823" s="168"/>
      <c r="Y823" s="168"/>
      <c r="Z823" s="168"/>
      <c r="AA823" s="168"/>
      <c r="AB823" s="168"/>
      <c r="AC823" s="168"/>
      <c r="AD823" s="168"/>
      <c r="AE823" s="168"/>
      <c r="AF823" s="168"/>
      <c r="AG823" s="168"/>
      <c r="AH823" s="168"/>
      <c r="AI823" s="168"/>
      <c r="AJ823" s="168"/>
      <c r="AK823" s="168"/>
      <c r="AL823" s="168"/>
      <c r="AM823" s="168"/>
      <c r="AN823" s="166"/>
      <c r="AO823" s="168"/>
      <c r="AP823" s="166"/>
      <c r="AQ823" s="168"/>
      <c r="AR823" s="168"/>
      <c r="AS823" s="168"/>
      <c r="AT823" s="168"/>
      <c r="AU823" s="168"/>
      <c r="AV823" s="168"/>
      <c r="AW823" s="168"/>
      <c r="AX823" s="168"/>
      <c r="AY823" s="168"/>
      <c r="AZ823" s="168"/>
      <c r="BA823" s="166"/>
      <c r="BB823" s="166"/>
      <c r="BC823" s="168"/>
      <c r="BD823" s="170"/>
      <c r="BE823" s="171"/>
      <c r="BF823" s="171"/>
      <c r="BG823" s="171"/>
      <c r="BH823" s="171"/>
      <c r="BI823" s="168"/>
      <c r="BJ823" s="168"/>
      <c r="BK823" s="168"/>
      <c r="BL823" s="168"/>
      <c r="BM823" s="168"/>
    </row>
    <row r="824">
      <c r="A824" s="163"/>
      <c r="B824" s="174"/>
      <c r="C824" s="165"/>
      <c r="D824" s="166"/>
      <c r="E824" s="166"/>
      <c r="F824" s="167"/>
      <c r="G824" s="167"/>
      <c r="H824" s="167"/>
      <c r="I824" s="163"/>
      <c r="J824" s="168"/>
      <c r="K824" s="168"/>
      <c r="L824" s="168"/>
      <c r="M824" s="166"/>
      <c r="N824" s="169"/>
      <c r="O824" s="167"/>
      <c r="P824" s="168"/>
      <c r="Q824" s="169"/>
      <c r="R824" s="168"/>
      <c r="S824" s="168"/>
      <c r="T824" s="168"/>
      <c r="U824" s="168"/>
      <c r="V824" s="168"/>
      <c r="W824" s="168"/>
      <c r="X824" s="168"/>
      <c r="Y824" s="168"/>
      <c r="Z824" s="168"/>
      <c r="AA824" s="168"/>
      <c r="AB824" s="168"/>
      <c r="AC824" s="168"/>
      <c r="AD824" s="168"/>
      <c r="AE824" s="168"/>
      <c r="AF824" s="168"/>
      <c r="AG824" s="168"/>
      <c r="AH824" s="168"/>
      <c r="AI824" s="168"/>
      <c r="AJ824" s="168"/>
      <c r="AK824" s="168"/>
      <c r="AL824" s="168"/>
      <c r="AM824" s="168"/>
      <c r="AN824" s="166"/>
      <c r="AO824" s="168"/>
      <c r="AP824" s="166"/>
      <c r="AQ824" s="168"/>
      <c r="AR824" s="168"/>
      <c r="AS824" s="168"/>
      <c r="AT824" s="168"/>
      <c r="AU824" s="168"/>
      <c r="AV824" s="168"/>
      <c r="AW824" s="168"/>
      <c r="AX824" s="168"/>
      <c r="AY824" s="168"/>
      <c r="AZ824" s="168"/>
      <c r="BA824" s="166"/>
      <c r="BB824" s="166"/>
      <c r="BC824" s="168"/>
      <c r="BD824" s="170"/>
      <c r="BE824" s="171"/>
      <c r="BF824" s="171"/>
      <c r="BG824" s="171"/>
      <c r="BH824" s="171"/>
      <c r="BI824" s="168"/>
      <c r="BJ824" s="168"/>
      <c r="BK824" s="168"/>
      <c r="BL824" s="168"/>
      <c r="BM824" s="168"/>
    </row>
    <row r="825">
      <c r="A825" s="163"/>
      <c r="B825" s="174"/>
      <c r="C825" s="165"/>
      <c r="D825" s="166"/>
      <c r="E825" s="166"/>
      <c r="F825" s="167"/>
      <c r="G825" s="167"/>
      <c r="H825" s="167"/>
      <c r="I825" s="163"/>
      <c r="J825" s="168"/>
      <c r="K825" s="168"/>
      <c r="L825" s="168"/>
      <c r="M825" s="166"/>
      <c r="N825" s="169"/>
      <c r="O825" s="167"/>
      <c r="P825" s="168"/>
      <c r="Q825" s="169"/>
      <c r="R825" s="168"/>
      <c r="S825" s="168"/>
      <c r="T825" s="168"/>
      <c r="U825" s="168"/>
      <c r="V825" s="168"/>
      <c r="W825" s="168"/>
      <c r="X825" s="168"/>
      <c r="Y825" s="168"/>
      <c r="Z825" s="168"/>
      <c r="AA825" s="168"/>
      <c r="AB825" s="168"/>
      <c r="AC825" s="168"/>
      <c r="AD825" s="168"/>
      <c r="AE825" s="168"/>
      <c r="AF825" s="168"/>
      <c r="AG825" s="168"/>
      <c r="AH825" s="168"/>
      <c r="AI825" s="168"/>
      <c r="AJ825" s="168"/>
      <c r="AK825" s="168"/>
      <c r="AL825" s="168"/>
      <c r="AM825" s="168"/>
      <c r="AN825" s="166"/>
      <c r="AO825" s="168"/>
      <c r="AP825" s="166"/>
      <c r="AQ825" s="168"/>
      <c r="AR825" s="168"/>
      <c r="AS825" s="168"/>
      <c r="AT825" s="168"/>
      <c r="AU825" s="168"/>
      <c r="AV825" s="168"/>
      <c r="AW825" s="168"/>
      <c r="AX825" s="168"/>
      <c r="AY825" s="168"/>
      <c r="AZ825" s="168"/>
      <c r="BA825" s="166"/>
      <c r="BB825" s="166"/>
      <c r="BC825" s="168"/>
      <c r="BD825" s="170"/>
      <c r="BE825" s="171"/>
      <c r="BF825" s="171"/>
      <c r="BG825" s="171"/>
      <c r="BH825" s="171"/>
      <c r="BI825" s="168"/>
      <c r="BJ825" s="168"/>
      <c r="BK825" s="168"/>
      <c r="BL825" s="168"/>
      <c r="BM825" s="168"/>
    </row>
    <row r="826">
      <c r="A826" s="163"/>
      <c r="B826" s="174"/>
      <c r="C826" s="165"/>
      <c r="D826" s="166"/>
      <c r="E826" s="166"/>
      <c r="F826" s="167"/>
      <c r="G826" s="167"/>
      <c r="H826" s="167"/>
      <c r="I826" s="163"/>
      <c r="J826" s="168"/>
      <c r="K826" s="168"/>
      <c r="L826" s="168"/>
      <c r="M826" s="166"/>
      <c r="N826" s="169"/>
      <c r="O826" s="167"/>
      <c r="P826" s="168"/>
      <c r="Q826" s="169"/>
      <c r="R826" s="168"/>
      <c r="S826" s="168"/>
      <c r="T826" s="168"/>
      <c r="U826" s="168"/>
      <c r="V826" s="168"/>
      <c r="W826" s="168"/>
      <c r="X826" s="168"/>
      <c r="Y826" s="168"/>
      <c r="Z826" s="168"/>
      <c r="AA826" s="168"/>
      <c r="AB826" s="168"/>
      <c r="AC826" s="168"/>
      <c r="AD826" s="168"/>
      <c r="AE826" s="168"/>
      <c r="AF826" s="168"/>
      <c r="AG826" s="168"/>
      <c r="AH826" s="168"/>
      <c r="AI826" s="168"/>
      <c r="AJ826" s="168"/>
      <c r="AK826" s="168"/>
      <c r="AL826" s="168"/>
      <c r="AM826" s="168"/>
      <c r="AN826" s="166"/>
      <c r="AO826" s="168"/>
      <c r="AP826" s="166"/>
      <c r="AQ826" s="168"/>
      <c r="AR826" s="168"/>
      <c r="AS826" s="168"/>
      <c r="AT826" s="168"/>
      <c r="AU826" s="168"/>
      <c r="AV826" s="168"/>
      <c r="AW826" s="168"/>
      <c r="AX826" s="168"/>
      <c r="AY826" s="168"/>
      <c r="AZ826" s="168"/>
      <c r="BA826" s="166"/>
      <c r="BB826" s="166"/>
      <c r="BC826" s="168"/>
      <c r="BD826" s="170"/>
      <c r="BE826" s="171"/>
      <c r="BF826" s="171"/>
      <c r="BG826" s="171"/>
      <c r="BH826" s="171"/>
      <c r="BI826" s="168"/>
      <c r="BJ826" s="168"/>
      <c r="BK826" s="168"/>
      <c r="BL826" s="168"/>
      <c r="BM826" s="168"/>
    </row>
    <row r="827">
      <c r="A827" s="163"/>
      <c r="B827" s="174"/>
      <c r="C827" s="165"/>
      <c r="D827" s="166"/>
      <c r="E827" s="166"/>
      <c r="F827" s="167"/>
      <c r="G827" s="167"/>
      <c r="H827" s="167"/>
      <c r="I827" s="163"/>
      <c r="J827" s="168"/>
      <c r="K827" s="168"/>
      <c r="L827" s="168"/>
      <c r="M827" s="166"/>
      <c r="N827" s="169"/>
      <c r="O827" s="167"/>
      <c r="P827" s="168"/>
      <c r="Q827" s="169"/>
      <c r="R827" s="168"/>
      <c r="S827" s="168"/>
      <c r="T827" s="168"/>
      <c r="U827" s="168"/>
      <c r="V827" s="168"/>
      <c r="W827" s="168"/>
      <c r="X827" s="168"/>
      <c r="Y827" s="168"/>
      <c r="Z827" s="168"/>
      <c r="AA827" s="168"/>
      <c r="AB827" s="168"/>
      <c r="AC827" s="168"/>
      <c r="AD827" s="168"/>
      <c r="AE827" s="168"/>
      <c r="AF827" s="168"/>
      <c r="AG827" s="168"/>
      <c r="AH827" s="168"/>
      <c r="AI827" s="168"/>
      <c r="AJ827" s="168"/>
      <c r="AK827" s="168"/>
      <c r="AL827" s="168"/>
      <c r="AM827" s="168"/>
      <c r="AN827" s="166"/>
      <c r="AO827" s="168"/>
      <c r="AP827" s="166"/>
      <c r="AQ827" s="168"/>
      <c r="AR827" s="168"/>
      <c r="AS827" s="168"/>
      <c r="AT827" s="168"/>
      <c r="AU827" s="168"/>
      <c r="AV827" s="168"/>
      <c r="AW827" s="168"/>
      <c r="AX827" s="168"/>
      <c r="AY827" s="168"/>
      <c r="AZ827" s="168"/>
      <c r="BA827" s="166"/>
      <c r="BB827" s="166"/>
      <c r="BC827" s="168"/>
      <c r="BD827" s="170"/>
      <c r="BE827" s="171"/>
      <c r="BF827" s="171"/>
      <c r="BG827" s="171"/>
      <c r="BH827" s="171"/>
      <c r="BI827" s="168"/>
      <c r="BJ827" s="168"/>
      <c r="BK827" s="168"/>
      <c r="BL827" s="168"/>
      <c r="BM827" s="168"/>
    </row>
    <row r="828">
      <c r="A828" s="163"/>
      <c r="B828" s="174"/>
      <c r="C828" s="165"/>
      <c r="D828" s="166"/>
      <c r="E828" s="166"/>
      <c r="F828" s="167"/>
      <c r="G828" s="167"/>
      <c r="H828" s="167"/>
      <c r="I828" s="163"/>
      <c r="J828" s="168"/>
      <c r="K828" s="168"/>
      <c r="L828" s="168"/>
      <c r="M828" s="166"/>
      <c r="N828" s="169"/>
      <c r="O828" s="167"/>
      <c r="P828" s="168"/>
      <c r="Q828" s="169"/>
      <c r="R828" s="168"/>
      <c r="S828" s="168"/>
      <c r="T828" s="168"/>
      <c r="U828" s="168"/>
      <c r="V828" s="168"/>
      <c r="W828" s="168"/>
      <c r="X828" s="168"/>
      <c r="Y828" s="168"/>
      <c r="Z828" s="168"/>
      <c r="AA828" s="168"/>
      <c r="AB828" s="168"/>
      <c r="AC828" s="168"/>
      <c r="AD828" s="168"/>
      <c r="AE828" s="168"/>
      <c r="AF828" s="168"/>
      <c r="AG828" s="168"/>
      <c r="AH828" s="168"/>
      <c r="AI828" s="168"/>
      <c r="AJ828" s="168"/>
      <c r="AK828" s="168"/>
      <c r="AL828" s="168"/>
      <c r="AM828" s="168"/>
      <c r="AN828" s="166"/>
      <c r="AO828" s="168"/>
      <c r="AP828" s="166"/>
      <c r="AQ828" s="168"/>
      <c r="AR828" s="168"/>
      <c r="AS828" s="168"/>
      <c r="AT828" s="168"/>
      <c r="AU828" s="168"/>
      <c r="AV828" s="168"/>
      <c r="AW828" s="168"/>
      <c r="AX828" s="168"/>
      <c r="AY828" s="168"/>
      <c r="AZ828" s="168"/>
      <c r="BA828" s="166"/>
      <c r="BB828" s="166"/>
      <c r="BC828" s="168"/>
      <c r="BD828" s="170"/>
      <c r="BE828" s="171"/>
      <c r="BF828" s="171"/>
      <c r="BG828" s="171"/>
      <c r="BH828" s="171"/>
      <c r="BI828" s="168"/>
      <c r="BJ828" s="168"/>
      <c r="BK828" s="168"/>
      <c r="BL828" s="168"/>
      <c r="BM828" s="168"/>
    </row>
    <row r="829">
      <c r="A829" s="163"/>
      <c r="B829" s="174"/>
      <c r="C829" s="165"/>
      <c r="D829" s="166"/>
      <c r="E829" s="166"/>
      <c r="F829" s="167"/>
      <c r="G829" s="167"/>
      <c r="H829" s="167"/>
      <c r="I829" s="163"/>
      <c r="J829" s="168"/>
      <c r="K829" s="168"/>
      <c r="L829" s="168"/>
      <c r="M829" s="166"/>
      <c r="N829" s="169"/>
      <c r="O829" s="167"/>
      <c r="P829" s="168"/>
      <c r="Q829" s="169"/>
      <c r="R829" s="168"/>
      <c r="S829" s="168"/>
      <c r="T829" s="168"/>
      <c r="U829" s="168"/>
      <c r="V829" s="168"/>
      <c r="W829" s="168"/>
      <c r="X829" s="168"/>
      <c r="Y829" s="168"/>
      <c r="Z829" s="168"/>
      <c r="AA829" s="168"/>
      <c r="AB829" s="168"/>
      <c r="AC829" s="168"/>
      <c r="AD829" s="168"/>
      <c r="AE829" s="168"/>
      <c r="AF829" s="168"/>
      <c r="AG829" s="168"/>
      <c r="AH829" s="168"/>
      <c r="AI829" s="168"/>
      <c r="AJ829" s="168"/>
      <c r="AK829" s="168"/>
      <c r="AL829" s="168"/>
      <c r="AM829" s="168"/>
      <c r="AN829" s="166"/>
      <c r="AO829" s="168"/>
      <c r="AP829" s="166"/>
      <c r="AQ829" s="168"/>
      <c r="AR829" s="168"/>
      <c r="AS829" s="168"/>
      <c r="AT829" s="168"/>
      <c r="AU829" s="168"/>
      <c r="AV829" s="168"/>
      <c r="AW829" s="168"/>
      <c r="AX829" s="168"/>
      <c r="AY829" s="168"/>
      <c r="AZ829" s="168"/>
      <c r="BA829" s="166"/>
      <c r="BB829" s="166"/>
      <c r="BC829" s="168"/>
      <c r="BD829" s="170"/>
      <c r="BE829" s="171"/>
      <c r="BF829" s="171"/>
      <c r="BG829" s="171"/>
      <c r="BH829" s="171"/>
      <c r="BI829" s="168"/>
      <c r="BJ829" s="168"/>
      <c r="BK829" s="168"/>
      <c r="BL829" s="168"/>
      <c r="BM829" s="168"/>
    </row>
    <row r="830">
      <c r="A830" s="163"/>
      <c r="B830" s="174"/>
      <c r="C830" s="165"/>
      <c r="D830" s="166"/>
      <c r="E830" s="166"/>
      <c r="F830" s="167"/>
      <c r="G830" s="167"/>
      <c r="H830" s="167"/>
      <c r="I830" s="163"/>
      <c r="J830" s="168"/>
      <c r="K830" s="168"/>
      <c r="L830" s="168"/>
      <c r="M830" s="166"/>
      <c r="N830" s="169"/>
      <c r="O830" s="167"/>
      <c r="P830" s="168"/>
      <c r="Q830" s="169"/>
      <c r="R830" s="168"/>
      <c r="S830" s="168"/>
      <c r="T830" s="168"/>
      <c r="U830" s="168"/>
      <c r="V830" s="168"/>
      <c r="W830" s="168"/>
      <c r="X830" s="168"/>
      <c r="Y830" s="168"/>
      <c r="Z830" s="168"/>
      <c r="AA830" s="168"/>
      <c r="AB830" s="168"/>
      <c r="AC830" s="168"/>
      <c r="AD830" s="168"/>
      <c r="AE830" s="168"/>
      <c r="AF830" s="168"/>
      <c r="AG830" s="168"/>
      <c r="AH830" s="168"/>
      <c r="AI830" s="168"/>
      <c r="AJ830" s="168"/>
      <c r="AK830" s="168"/>
      <c r="AL830" s="168"/>
      <c r="AM830" s="168"/>
      <c r="AN830" s="166"/>
      <c r="AO830" s="168"/>
      <c r="AP830" s="166"/>
      <c r="AQ830" s="168"/>
      <c r="AR830" s="168"/>
      <c r="AS830" s="168"/>
      <c r="AT830" s="168"/>
      <c r="AU830" s="168"/>
      <c r="AV830" s="168"/>
      <c r="AW830" s="168"/>
      <c r="AX830" s="168"/>
      <c r="AY830" s="168"/>
      <c r="AZ830" s="168"/>
      <c r="BA830" s="166"/>
      <c r="BB830" s="166"/>
      <c r="BC830" s="168"/>
      <c r="BD830" s="170"/>
      <c r="BE830" s="171"/>
      <c r="BF830" s="171"/>
      <c r="BG830" s="171"/>
      <c r="BH830" s="171"/>
      <c r="BI830" s="168"/>
      <c r="BJ830" s="168"/>
      <c r="BK830" s="168"/>
      <c r="BL830" s="168"/>
      <c r="BM830" s="168"/>
    </row>
    <row r="831">
      <c r="A831" s="163"/>
      <c r="B831" s="174"/>
      <c r="C831" s="165"/>
      <c r="D831" s="166"/>
      <c r="E831" s="166"/>
      <c r="F831" s="167"/>
      <c r="G831" s="167"/>
      <c r="H831" s="167"/>
      <c r="I831" s="163"/>
      <c r="J831" s="168"/>
      <c r="K831" s="168"/>
      <c r="L831" s="168"/>
      <c r="M831" s="166"/>
      <c r="N831" s="169"/>
      <c r="O831" s="167"/>
      <c r="P831" s="168"/>
      <c r="Q831" s="169"/>
      <c r="R831" s="168"/>
      <c r="S831" s="168"/>
      <c r="T831" s="168"/>
      <c r="U831" s="168"/>
      <c r="V831" s="168"/>
      <c r="W831" s="168"/>
      <c r="X831" s="168"/>
      <c r="Y831" s="168"/>
      <c r="Z831" s="168"/>
      <c r="AA831" s="168"/>
      <c r="AB831" s="168"/>
      <c r="AC831" s="168"/>
      <c r="AD831" s="168"/>
      <c r="AE831" s="168"/>
      <c r="AF831" s="168"/>
      <c r="AG831" s="168"/>
      <c r="AH831" s="168"/>
      <c r="AI831" s="168"/>
      <c r="AJ831" s="168"/>
      <c r="AK831" s="168"/>
      <c r="AL831" s="168"/>
      <c r="AM831" s="168"/>
      <c r="AN831" s="166"/>
      <c r="AO831" s="168"/>
      <c r="AP831" s="166"/>
      <c r="AQ831" s="168"/>
      <c r="AR831" s="168"/>
      <c r="AS831" s="168"/>
      <c r="AT831" s="168"/>
      <c r="AU831" s="168"/>
      <c r="AV831" s="168"/>
      <c r="AW831" s="168"/>
      <c r="AX831" s="168"/>
      <c r="AY831" s="168"/>
      <c r="AZ831" s="168"/>
      <c r="BA831" s="166"/>
      <c r="BB831" s="166"/>
      <c r="BC831" s="168"/>
      <c r="BD831" s="170"/>
      <c r="BE831" s="171"/>
      <c r="BF831" s="171"/>
      <c r="BG831" s="171"/>
      <c r="BH831" s="171"/>
      <c r="BI831" s="168"/>
      <c r="BJ831" s="168"/>
      <c r="BK831" s="168"/>
      <c r="BL831" s="168"/>
      <c r="BM831" s="168"/>
    </row>
    <row r="832">
      <c r="A832" s="163"/>
      <c r="B832" s="174"/>
      <c r="C832" s="165"/>
      <c r="D832" s="166"/>
      <c r="E832" s="166"/>
      <c r="F832" s="167"/>
      <c r="G832" s="167"/>
      <c r="H832" s="167"/>
      <c r="I832" s="163"/>
      <c r="J832" s="168"/>
      <c r="K832" s="168"/>
      <c r="L832" s="168"/>
      <c r="M832" s="166"/>
      <c r="N832" s="169"/>
      <c r="O832" s="167"/>
      <c r="P832" s="168"/>
      <c r="Q832" s="169"/>
      <c r="R832" s="168"/>
      <c r="S832" s="168"/>
      <c r="T832" s="168"/>
      <c r="U832" s="168"/>
      <c r="V832" s="168"/>
      <c r="W832" s="168"/>
      <c r="X832" s="168"/>
      <c r="Y832" s="168"/>
      <c r="Z832" s="168"/>
      <c r="AA832" s="168"/>
      <c r="AB832" s="168"/>
      <c r="AC832" s="168"/>
      <c r="AD832" s="168"/>
      <c r="AE832" s="168"/>
      <c r="AF832" s="168"/>
      <c r="AG832" s="168"/>
      <c r="AH832" s="168"/>
      <c r="AI832" s="168"/>
      <c r="AJ832" s="168"/>
      <c r="AK832" s="168"/>
      <c r="AL832" s="168"/>
      <c r="AM832" s="168"/>
      <c r="AN832" s="166"/>
      <c r="AO832" s="168"/>
      <c r="AP832" s="166"/>
      <c r="AQ832" s="168"/>
      <c r="AR832" s="168"/>
      <c r="AS832" s="168"/>
      <c r="AT832" s="168"/>
      <c r="AU832" s="168"/>
      <c r="AV832" s="168"/>
      <c r="AW832" s="168"/>
      <c r="AX832" s="168"/>
      <c r="AY832" s="168"/>
      <c r="AZ832" s="168"/>
      <c r="BA832" s="166"/>
      <c r="BB832" s="166"/>
      <c r="BC832" s="168"/>
      <c r="BD832" s="170"/>
      <c r="BE832" s="171"/>
      <c r="BF832" s="171"/>
      <c r="BG832" s="171"/>
      <c r="BH832" s="171"/>
      <c r="BI832" s="168"/>
      <c r="BJ832" s="168"/>
      <c r="BK832" s="168"/>
      <c r="BL832" s="168"/>
      <c r="BM832" s="168"/>
    </row>
    <row r="833">
      <c r="A833" s="163"/>
      <c r="B833" s="174"/>
      <c r="C833" s="165"/>
      <c r="D833" s="166"/>
      <c r="E833" s="166"/>
      <c r="F833" s="167"/>
      <c r="G833" s="167"/>
      <c r="H833" s="167"/>
      <c r="I833" s="163"/>
      <c r="J833" s="168"/>
      <c r="K833" s="168"/>
      <c r="L833" s="168"/>
      <c r="M833" s="166"/>
      <c r="N833" s="169"/>
      <c r="O833" s="167"/>
      <c r="P833" s="168"/>
      <c r="Q833" s="169"/>
      <c r="R833" s="168"/>
      <c r="S833" s="168"/>
      <c r="T833" s="168"/>
      <c r="U833" s="168"/>
      <c r="V833" s="168"/>
      <c r="W833" s="168"/>
      <c r="X833" s="168"/>
      <c r="Y833" s="168"/>
      <c r="Z833" s="168"/>
      <c r="AA833" s="168"/>
      <c r="AB833" s="168"/>
      <c r="AC833" s="168"/>
      <c r="AD833" s="168"/>
      <c r="AE833" s="168"/>
      <c r="AF833" s="168"/>
      <c r="AG833" s="168"/>
      <c r="AH833" s="168"/>
      <c r="AI833" s="168"/>
      <c r="AJ833" s="168"/>
      <c r="AK833" s="168"/>
      <c r="AL833" s="168"/>
      <c r="AM833" s="168"/>
      <c r="AN833" s="166"/>
      <c r="AO833" s="168"/>
      <c r="AP833" s="166"/>
      <c r="AQ833" s="168"/>
      <c r="AR833" s="168"/>
      <c r="AS833" s="168"/>
      <c r="AT833" s="168"/>
      <c r="AU833" s="168"/>
      <c r="AV833" s="168"/>
      <c r="AW833" s="168"/>
      <c r="AX833" s="168"/>
      <c r="AY833" s="168"/>
      <c r="AZ833" s="168"/>
      <c r="BA833" s="166"/>
      <c r="BB833" s="166"/>
      <c r="BC833" s="168"/>
      <c r="BD833" s="170"/>
      <c r="BE833" s="171"/>
      <c r="BF833" s="171"/>
      <c r="BG833" s="171"/>
      <c r="BH833" s="171"/>
      <c r="BI833" s="168"/>
      <c r="BJ833" s="168"/>
      <c r="BK833" s="168"/>
      <c r="BL833" s="168"/>
      <c r="BM833" s="168"/>
    </row>
    <row r="834">
      <c r="A834" s="163"/>
      <c r="B834" s="174"/>
      <c r="C834" s="165"/>
      <c r="D834" s="166"/>
      <c r="E834" s="166"/>
      <c r="F834" s="167"/>
      <c r="G834" s="167"/>
      <c r="H834" s="167"/>
      <c r="I834" s="163"/>
      <c r="J834" s="168"/>
      <c r="K834" s="168"/>
      <c r="L834" s="168"/>
      <c r="M834" s="166"/>
      <c r="N834" s="169"/>
      <c r="O834" s="167"/>
      <c r="P834" s="168"/>
      <c r="Q834" s="169"/>
      <c r="R834" s="168"/>
      <c r="S834" s="168"/>
      <c r="T834" s="168"/>
      <c r="U834" s="168"/>
      <c r="V834" s="168"/>
      <c r="W834" s="168"/>
      <c r="X834" s="168"/>
      <c r="Y834" s="168"/>
      <c r="Z834" s="168"/>
      <c r="AA834" s="168"/>
      <c r="AB834" s="168"/>
      <c r="AC834" s="168"/>
      <c r="AD834" s="168"/>
      <c r="AE834" s="168"/>
      <c r="AF834" s="168"/>
      <c r="AG834" s="168"/>
      <c r="AH834" s="168"/>
      <c r="AI834" s="168"/>
      <c r="AJ834" s="168"/>
      <c r="AK834" s="168"/>
      <c r="AL834" s="168"/>
      <c r="AM834" s="168"/>
      <c r="AN834" s="166"/>
      <c r="AO834" s="168"/>
      <c r="AP834" s="166"/>
      <c r="AQ834" s="168"/>
      <c r="AR834" s="168"/>
      <c r="AS834" s="168"/>
      <c r="AT834" s="168"/>
      <c r="AU834" s="168"/>
      <c r="AV834" s="168"/>
      <c r="AW834" s="168"/>
      <c r="AX834" s="168"/>
      <c r="AY834" s="168"/>
      <c r="AZ834" s="168"/>
      <c r="BA834" s="166"/>
      <c r="BB834" s="166"/>
      <c r="BC834" s="168"/>
      <c r="BD834" s="170"/>
      <c r="BE834" s="171"/>
      <c r="BF834" s="171"/>
      <c r="BG834" s="171"/>
      <c r="BH834" s="171"/>
      <c r="BI834" s="168"/>
      <c r="BJ834" s="168"/>
      <c r="BK834" s="168"/>
      <c r="BL834" s="168"/>
      <c r="BM834" s="168"/>
    </row>
    <row r="835">
      <c r="A835" s="163"/>
      <c r="B835" s="174"/>
      <c r="C835" s="165"/>
      <c r="D835" s="166"/>
      <c r="E835" s="166"/>
      <c r="F835" s="167"/>
      <c r="G835" s="167"/>
      <c r="H835" s="167"/>
      <c r="I835" s="163"/>
      <c r="J835" s="168"/>
      <c r="K835" s="168"/>
      <c r="L835" s="168"/>
      <c r="M835" s="166"/>
      <c r="N835" s="169"/>
      <c r="O835" s="167"/>
      <c r="P835" s="168"/>
      <c r="Q835" s="169"/>
      <c r="R835" s="168"/>
      <c r="S835" s="168"/>
      <c r="T835" s="168"/>
      <c r="U835" s="168"/>
      <c r="V835" s="168"/>
      <c r="W835" s="168"/>
      <c r="X835" s="168"/>
      <c r="Y835" s="168"/>
      <c r="Z835" s="168"/>
      <c r="AA835" s="168"/>
      <c r="AB835" s="168"/>
      <c r="AC835" s="168"/>
      <c r="AD835" s="168"/>
      <c r="AE835" s="168"/>
      <c r="AF835" s="168"/>
      <c r="AG835" s="168"/>
      <c r="AH835" s="168"/>
      <c r="AI835" s="168"/>
      <c r="AJ835" s="168"/>
      <c r="AK835" s="168"/>
      <c r="AL835" s="168"/>
      <c r="AM835" s="168"/>
      <c r="AN835" s="166"/>
      <c r="AO835" s="168"/>
      <c r="AP835" s="166"/>
      <c r="AQ835" s="168"/>
      <c r="AR835" s="168"/>
      <c r="AS835" s="168"/>
      <c r="AT835" s="168"/>
      <c r="AU835" s="168"/>
      <c r="AV835" s="168"/>
      <c r="AW835" s="168"/>
      <c r="AX835" s="168"/>
      <c r="AY835" s="168"/>
      <c r="AZ835" s="168"/>
      <c r="BA835" s="166"/>
      <c r="BB835" s="166"/>
      <c r="BC835" s="168"/>
      <c r="BD835" s="170"/>
      <c r="BE835" s="171"/>
      <c r="BF835" s="171"/>
      <c r="BG835" s="171"/>
      <c r="BH835" s="171"/>
      <c r="BI835" s="168"/>
      <c r="BJ835" s="168"/>
      <c r="BK835" s="168"/>
      <c r="BL835" s="168"/>
      <c r="BM835" s="168"/>
    </row>
    <row r="836">
      <c r="A836" s="163"/>
      <c r="B836" s="174"/>
      <c r="C836" s="165"/>
      <c r="D836" s="166"/>
      <c r="E836" s="166"/>
      <c r="F836" s="167"/>
      <c r="G836" s="167"/>
      <c r="H836" s="167"/>
      <c r="I836" s="163"/>
      <c r="J836" s="168"/>
      <c r="K836" s="168"/>
      <c r="L836" s="168"/>
      <c r="M836" s="166"/>
      <c r="N836" s="169"/>
      <c r="O836" s="167"/>
      <c r="P836" s="168"/>
      <c r="Q836" s="169"/>
      <c r="R836" s="168"/>
      <c r="S836" s="168"/>
      <c r="T836" s="168"/>
      <c r="U836" s="168"/>
      <c r="V836" s="168"/>
      <c r="W836" s="168"/>
      <c r="X836" s="168"/>
      <c r="Y836" s="168"/>
      <c r="Z836" s="168"/>
      <c r="AA836" s="168"/>
      <c r="AB836" s="168"/>
      <c r="AC836" s="168"/>
      <c r="AD836" s="168"/>
      <c r="AE836" s="168"/>
      <c r="AF836" s="168"/>
      <c r="AG836" s="168"/>
      <c r="AH836" s="168"/>
      <c r="AI836" s="168"/>
      <c r="AJ836" s="168"/>
      <c r="AK836" s="168"/>
      <c r="AL836" s="168"/>
      <c r="AM836" s="168"/>
      <c r="AN836" s="166"/>
      <c r="AO836" s="168"/>
      <c r="AP836" s="166"/>
      <c r="AQ836" s="168"/>
      <c r="AR836" s="168"/>
      <c r="AS836" s="168"/>
      <c r="AT836" s="168"/>
      <c r="AU836" s="168"/>
      <c r="AV836" s="168"/>
      <c r="AW836" s="168"/>
      <c r="AX836" s="168"/>
      <c r="AY836" s="168"/>
      <c r="AZ836" s="168"/>
      <c r="BA836" s="166"/>
      <c r="BB836" s="166"/>
      <c r="BC836" s="168"/>
      <c r="BD836" s="170"/>
      <c r="BE836" s="171"/>
      <c r="BF836" s="171"/>
      <c r="BG836" s="171"/>
      <c r="BH836" s="171"/>
      <c r="BI836" s="168"/>
      <c r="BJ836" s="168"/>
      <c r="BK836" s="168"/>
      <c r="BL836" s="168"/>
      <c r="BM836" s="168"/>
    </row>
    <row r="837">
      <c r="A837" s="163"/>
      <c r="B837" s="174"/>
      <c r="C837" s="165"/>
      <c r="D837" s="166"/>
      <c r="E837" s="166"/>
      <c r="F837" s="167"/>
      <c r="G837" s="167"/>
      <c r="H837" s="167"/>
      <c r="I837" s="163"/>
      <c r="J837" s="168"/>
      <c r="K837" s="168"/>
      <c r="L837" s="168"/>
      <c r="M837" s="166"/>
      <c r="N837" s="169"/>
      <c r="O837" s="167"/>
      <c r="P837" s="168"/>
      <c r="Q837" s="169"/>
      <c r="R837" s="168"/>
      <c r="S837" s="168"/>
      <c r="T837" s="168"/>
      <c r="U837" s="168"/>
      <c r="V837" s="168"/>
      <c r="W837" s="168"/>
      <c r="X837" s="168"/>
      <c r="Y837" s="168"/>
      <c r="Z837" s="168"/>
      <c r="AA837" s="168"/>
      <c r="AB837" s="168"/>
      <c r="AC837" s="168"/>
      <c r="AD837" s="168"/>
      <c r="AE837" s="168"/>
      <c r="AF837" s="168"/>
      <c r="AG837" s="168"/>
      <c r="AH837" s="168"/>
      <c r="AI837" s="168"/>
      <c r="AJ837" s="168"/>
      <c r="AK837" s="168"/>
      <c r="AL837" s="168"/>
      <c r="AM837" s="168"/>
      <c r="AN837" s="166"/>
      <c r="AO837" s="168"/>
      <c r="AP837" s="166"/>
      <c r="AQ837" s="168"/>
      <c r="AR837" s="168"/>
      <c r="AS837" s="168"/>
      <c r="AT837" s="168"/>
      <c r="AU837" s="168"/>
      <c r="AV837" s="168"/>
      <c r="AW837" s="168"/>
      <c r="AX837" s="168"/>
      <c r="AY837" s="168"/>
      <c r="AZ837" s="168"/>
      <c r="BA837" s="166"/>
      <c r="BB837" s="166"/>
      <c r="BC837" s="168"/>
      <c r="BD837" s="170"/>
      <c r="BE837" s="171"/>
      <c r="BF837" s="171"/>
      <c r="BG837" s="171"/>
      <c r="BH837" s="171"/>
      <c r="BI837" s="168"/>
      <c r="BJ837" s="168"/>
      <c r="BK837" s="168"/>
      <c r="BL837" s="168"/>
      <c r="BM837" s="168"/>
    </row>
    <row r="838">
      <c r="A838" s="163"/>
      <c r="B838" s="174"/>
      <c r="C838" s="165"/>
      <c r="D838" s="166"/>
      <c r="E838" s="166"/>
      <c r="F838" s="167"/>
      <c r="G838" s="167"/>
      <c r="H838" s="167"/>
      <c r="I838" s="163"/>
      <c r="J838" s="168"/>
      <c r="K838" s="168"/>
      <c r="L838" s="168"/>
      <c r="M838" s="166"/>
      <c r="N838" s="169"/>
      <c r="O838" s="167"/>
      <c r="P838" s="168"/>
      <c r="Q838" s="169"/>
      <c r="R838" s="168"/>
      <c r="S838" s="168"/>
      <c r="T838" s="168"/>
      <c r="U838" s="168"/>
      <c r="V838" s="168"/>
      <c r="W838" s="168"/>
      <c r="X838" s="168"/>
      <c r="Y838" s="168"/>
      <c r="Z838" s="168"/>
      <c r="AA838" s="168"/>
      <c r="AB838" s="168"/>
      <c r="AC838" s="168"/>
      <c r="AD838" s="168"/>
      <c r="AE838" s="168"/>
      <c r="AF838" s="168"/>
      <c r="AG838" s="168"/>
      <c r="AH838" s="168"/>
      <c r="AI838" s="168"/>
      <c r="AJ838" s="168"/>
      <c r="AK838" s="168"/>
      <c r="AL838" s="168"/>
      <c r="AM838" s="168"/>
      <c r="AN838" s="166"/>
      <c r="AO838" s="168"/>
      <c r="AP838" s="166"/>
      <c r="AQ838" s="168"/>
      <c r="AR838" s="168"/>
      <c r="AS838" s="168"/>
      <c r="AT838" s="168"/>
      <c r="AU838" s="168"/>
      <c r="AV838" s="168"/>
      <c r="AW838" s="168"/>
      <c r="AX838" s="168"/>
      <c r="AY838" s="168"/>
      <c r="AZ838" s="168"/>
      <c r="BA838" s="166"/>
      <c r="BB838" s="166"/>
      <c r="BC838" s="168"/>
      <c r="BD838" s="170"/>
      <c r="BE838" s="171"/>
      <c r="BF838" s="171"/>
      <c r="BG838" s="171"/>
      <c r="BH838" s="171"/>
      <c r="BI838" s="168"/>
      <c r="BJ838" s="168"/>
      <c r="BK838" s="168"/>
      <c r="BL838" s="168"/>
      <c r="BM838" s="168"/>
    </row>
    <row r="839">
      <c r="A839" s="163"/>
      <c r="B839" s="174"/>
      <c r="C839" s="165"/>
      <c r="D839" s="166"/>
      <c r="E839" s="166"/>
      <c r="F839" s="167"/>
      <c r="G839" s="167"/>
      <c r="H839" s="167"/>
      <c r="I839" s="163"/>
      <c r="J839" s="168"/>
      <c r="K839" s="168"/>
      <c r="L839" s="168"/>
      <c r="M839" s="166"/>
      <c r="N839" s="169"/>
      <c r="O839" s="167"/>
      <c r="P839" s="168"/>
      <c r="Q839" s="169"/>
      <c r="R839" s="168"/>
      <c r="S839" s="168"/>
      <c r="T839" s="168"/>
      <c r="U839" s="168"/>
      <c r="V839" s="168"/>
      <c r="W839" s="168"/>
      <c r="X839" s="168"/>
      <c r="Y839" s="168"/>
      <c r="Z839" s="168"/>
      <c r="AA839" s="168"/>
      <c r="AB839" s="168"/>
      <c r="AC839" s="168"/>
      <c r="AD839" s="168"/>
      <c r="AE839" s="168"/>
      <c r="AF839" s="168"/>
      <c r="AG839" s="168"/>
      <c r="AH839" s="168"/>
      <c r="AI839" s="168"/>
      <c r="AJ839" s="168"/>
      <c r="AK839" s="168"/>
      <c r="AL839" s="168"/>
      <c r="AM839" s="168"/>
      <c r="AN839" s="166"/>
      <c r="AO839" s="168"/>
      <c r="AP839" s="166"/>
      <c r="AQ839" s="168"/>
      <c r="AR839" s="168"/>
      <c r="AS839" s="168"/>
      <c r="AT839" s="168"/>
      <c r="AU839" s="168"/>
      <c r="AV839" s="168"/>
      <c r="AW839" s="168"/>
      <c r="AX839" s="168"/>
      <c r="AY839" s="168"/>
      <c r="AZ839" s="168"/>
      <c r="BA839" s="166"/>
      <c r="BB839" s="166"/>
      <c r="BC839" s="168"/>
      <c r="BD839" s="170"/>
      <c r="BE839" s="171"/>
      <c r="BF839" s="171"/>
      <c r="BG839" s="171"/>
      <c r="BH839" s="171"/>
      <c r="BI839" s="168"/>
      <c r="BJ839" s="168"/>
      <c r="BK839" s="168"/>
      <c r="BL839" s="168"/>
      <c r="BM839" s="168"/>
    </row>
    <row r="840">
      <c r="A840" s="163"/>
      <c r="B840" s="174"/>
      <c r="C840" s="165"/>
      <c r="D840" s="166"/>
      <c r="E840" s="166"/>
      <c r="F840" s="167"/>
      <c r="G840" s="167"/>
      <c r="H840" s="167"/>
      <c r="I840" s="163"/>
      <c r="J840" s="168"/>
      <c r="K840" s="168"/>
      <c r="L840" s="168"/>
      <c r="M840" s="166"/>
      <c r="N840" s="169"/>
      <c r="O840" s="167"/>
      <c r="P840" s="168"/>
      <c r="Q840" s="169"/>
      <c r="R840" s="168"/>
      <c r="S840" s="168"/>
      <c r="T840" s="168"/>
      <c r="U840" s="168"/>
      <c r="V840" s="168"/>
      <c r="W840" s="168"/>
      <c r="X840" s="168"/>
      <c r="Y840" s="168"/>
      <c r="Z840" s="168"/>
      <c r="AA840" s="168"/>
      <c r="AB840" s="168"/>
      <c r="AC840" s="168"/>
      <c r="AD840" s="168"/>
      <c r="AE840" s="168"/>
      <c r="AF840" s="168"/>
      <c r="AG840" s="168"/>
      <c r="AH840" s="168"/>
      <c r="AI840" s="168"/>
      <c r="AJ840" s="168"/>
      <c r="AK840" s="168"/>
      <c r="AL840" s="168"/>
      <c r="AM840" s="168"/>
      <c r="AN840" s="166"/>
      <c r="AO840" s="168"/>
      <c r="AP840" s="166"/>
      <c r="AQ840" s="168"/>
      <c r="AR840" s="168"/>
      <c r="AS840" s="168"/>
      <c r="AT840" s="168"/>
      <c r="AU840" s="168"/>
      <c r="AV840" s="168"/>
      <c r="AW840" s="168"/>
      <c r="AX840" s="168"/>
      <c r="AY840" s="168"/>
      <c r="AZ840" s="168"/>
      <c r="BA840" s="166"/>
      <c r="BB840" s="166"/>
      <c r="BC840" s="168"/>
      <c r="BD840" s="170"/>
      <c r="BE840" s="171"/>
      <c r="BF840" s="171"/>
      <c r="BG840" s="171"/>
      <c r="BH840" s="171"/>
      <c r="BI840" s="168"/>
      <c r="BJ840" s="168"/>
      <c r="BK840" s="168"/>
      <c r="BL840" s="168"/>
      <c r="BM840" s="168"/>
    </row>
    <row r="841">
      <c r="A841" s="163"/>
      <c r="B841" s="174"/>
      <c r="C841" s="165"/>
      <c r="D841" s="166"/>
      <c r="E841" s="166"/>
      <c r="F841" s="167"/>
      <c r="G841" s="167"/>
      <c r="H841" s="167"/>
      <c r="I841" s="163"/>
      <c r="J841" s="168"/>
      <c r="K841" s="168"/>
      <c r="L841" s="168"/>
      <c r="M841" s="166"/>
      <c r="N841" s="169"/>
      <c r="O841" s="167"/>
      <c r="P841" s="168"/>
      <c r="Q841" s="169"/>
      <c r="R841" s="168"/>
      <c r="S841" s="168"/>
      <c r="T841" s="168"/>
      <c r="U841" s="168"/>
      <c r="V841" s="168"/>
      <c r="W841" s="168"/>
      <c r="X841" s="168"/>
      <c r="Y841" s="168"/>
      <c r="Z841" s="168"/>
      <c r="AA841" s="168"/>
      <c r="AB841" s="168"/>
      <c r="AC841" s="168"/>
      <c r="AD841" s="168"/>
      <c r="AE841" s="168"/>
      <c r="AF841" s="168"/>
      <c r="AG841" s="168"/>
      <c r="AH841" s="168"/>
      <c r="AI841" s="168"/>
      <c r="AJ841" s="168"/>
      <c r="AK841" s="168"/>
      <c r="AL841" s="168"/>
      <c r="AM841" s="168"/>
      <c r="AN841" s="166"/>
      <c r="AO841" s="168"/>
      <c r="AP841" s="166"/>
      <c r="AQ841" s="168"/>
      <c r="AR841" s="168"/>
      <c r="AS841" s="168"/>
      <c r="AT841" s="168"/>
      <c r="AU841" s="168"/>
      <c r="AV841" s="168"/>
      <c r="AW841" s="168"/>
      <c r="AX841" s="168"/>
      <c r="AY841" s="168"/>
      <c r="AZ841" s="168"/>
      <c r="BA841" s="166"/>
      <c r="BB841" s="166"/>
      <c r="BC841" s="168"/>
      <c r="BD841" s="170"/>
      <c r="BE841" s="171"/>
      <c r="BF841" s="171"/>
      <c r="BG841" s="171"/>
      <c r="BH841" s="171"/>
      <c r="BI841" s="168"/>
      <c r="BJ841" s="168"/>
      <c r="BK841" s="168"/>
      <c r="BL841" s="168"/>
      <c r="BM841" s="168"/>
    </row>
    <row r="842">
      <c r="A842" s="163"/>
      <c r="B842" s="174"/>
      <c r="C842" s="165"/>
      <c r="D842" s="166"/>
      <c r="E842" s="166"/>
      <c r="F842" s="167"/>
      <c r="G842" s="167"/>
      <c r="H842" s="167"/>
      <c r="I842" s="163"/>
      <c r="J842" s="168"/>
      <c r="K842" s="168"/>
      <c r="L842" s="168"/>
      <c r="M842" s="166"/>
      <c r="N842" s="169"/>
      <c r="O842" s="167"/>
      <c r="P842" s="168"/>
      <c r="Q842" s="169"/>
      <c r="R842" s="168"/>
      <c r="S842" s="168"/>
      <c r="T842" s="168"/>
      <c r="U842" s="168"/>
      <c r="V842" s="168"/>
      <c r="W842" s="168"/>
      <c r="X842" s="168"/>
      <c r="Y842" s="168"/>
      <c r="Z842" s="168"/>
      <c r="AA842" s="168"/>
      <c r="AB842" s="168"/>
      <c r="AC842" s="168"/>
      <c r="AD842" s="168"/>
      <c r="AE842" s="168"/>
      <c r="AF842" s="168"/>
      <c r="AG842" s="168"/>
      <c r="AH842" s="168"/>
      <c r="AI842" s="168"/>
      <c r="AJ842" s="168"/>
      <c r="AK842" s="168"/>
      <c r="AL842" s="168"/>
      <c r="AM842" s="168"/>
      <c r="AN842" s="166"/>
      <c r="AO842" s="168"/>
      <c r="AP842" s="166"/>
      <c r="AQ842" s="168"/>
      <c r="AR842" s="168"/>
      <c r="AS842" s="168"/>
      <c r="AT842" s="168"/>
      <c r="AU842" s="168"/>
      <c r="AV842" s="168"/>
      <c r="AW842" s="168"/>
      <c r="AX842" s="168"/>
      <c r="AY842" s="168"/>
      <c r="AZ842" s="168"/>
      <c r="BA842" s="166"/>
      <c r="BB842" s="166"/>
      <c r="BC842" s="168"/>
      <c r="BD842" s="170"/>
      <c r="BE842" s="171"/>
      <c r="BF842" s="171"/>
      <c r="BG842" s="171"/>
      <c r="BH842" s="171"/>
      <c r="BI842" s="168"/>
      <c r="BJ842" s="168"/>
      <c r="BK842" s="168"/>
      <c r="BL842" s="168"/>
      <c r="BM842" s="168"/>
    </row>
    <row r="843">
      <c r="A843" s="163"/>
      <c r="B843" s="174"/>
      <c r="C843" s="165"/>
      <c r="D843" s="166"/>
      <c r="E843" s="166"/>
      <c r="F843" s="167"/>
      <c r="G843" s="167"/>
      <c r="H843" s="167"/>
      <c r="I843" s="163"/>
      <c r="J843" s="168"/>
      <c r="K843" s="168"/>
      <c r="L843" s="168"/>
      <c r="M843" s="166"/>
      <c r="N843" s="169"/>
      <c r="O843" s="167"/>
      <c r="P843" s="168"/>
      <c r="Q843" s="169"/>
      <c r="R843" s="168"/>
      <c r="S843" s="168"/>
      <c r="T843" s="168"/>
      <c r="U843" s="168"/>
      <c r="V843" s="168"/>
      <c r="W843" s="168"/>
      <c r="X843" s="168"/>
      <c r="Y843" s="168"/>
      <c r="Z843" s="168"/>
      <c r="AA843" s="168"/>
      <c r="AB843" s="168"/>
      <c r="AC843" s="168"/>
      <c r="AD843" s="168"/>
      <c r="AE843" s="168"/>
      <c r="AF843" s="168"/>
      <c r="AG843" s="168"/>
      <c r="AH843" s="168"/>
      <c r="AI843" s="168"/>
      <c r="AJ843" s="168"/>
      <c r="AK843" s="168"/>
      <c r="AL843" s="168"/>
      <c r="AM843" s="168"/>
      <c r="AN843" s="166"/>
      <c r="AO843" s="168"/>
      <c r="AP843" s="166"/>
      <c r="AQ843" s="168"/>
      <c r="AR843" s="168"/>
      <c r="AS843" s="168"/>
      <c r="AT843" s="168"/>
      <c r="AU843" s="168"/>
      <c r="AV843" s="168"/>
      <c r="AW843" s="168"/>
      <c r="AX843" s="168"/>
      <c r="AY843" s="168"/>
      <c r="AZ843" s="168"/>
      <c r="BA843" s="166"/>
      <c r="BB843" s="166"/>
      <c r="BC843" s="168"/>
      <c r="BD843" s="170"/>
      <c r="BE843" s="171"/>
      <c r="BF843" s="171"/>
      <c r="BG843" s="171"/>
      <c r="BH843" s="171"/>
      <c r="BI843" s="168"/>
      <c r="BJ843" s="168"/>
      <c r="BK843" s="168"/>
      <c r="BL843" s="168"/>
      <c r="BM843" s="168"/>
    </row>
    <row r="844">
      <c r="A844" s="163"/>
      <c r="B844" s="174"/>
      <c r="C844" s="165"/>
      <c r="D844" s="166"/>
      <c r="E844" s="166"/>
      <c r="F844" s="167"/>
      <c r="G844" s="167"/>
      <c r="H844" s="167"/>
      <c r="I844" s="163"/>
      <c r="J844" s="168"/>
      <c r="K844" s="168"/>
      <c r="L844" s="168"/>
      <c r="M844" s="166"/>
      <c r="N844" s="169"/>
      <c r="O844" s="167"/>
      <c r="P844" s="168"/>
      <c r="Q844" s="169"/>
      <c r="R844" s="168"/>
      <c r="S844" s="168"/>
      <c r="T844" s="168"/>
      <c r="U844" s="168"/>
      <c r="V844" s="168"/>
      <c r="W844" s="168"/>
      <c r="X844" s="168"/>
      <c r="Y844" s="168"/>
      <c r="Z844" s="168"/>
      <c r="AA844" s="168"/>
      <c r="AB844" s="168"/>
      <c r="AC844" s="168"/>
      <c r="AD844" s="168"/>
      <c r="AE844" s="168"/>
      <c r="AF844" s="168"/>
      <c r="AG844" s="168"/>
      <c r="AH844" s="168"/>
      <c r="AI844" s="168"/>
      <c r="AJ844" s="168"/>
      <c r="AK844" s="168"/>
      <c r="AL844" s="168"/>
      <c r="AM844" s="168"/>
      <c r="AN844" s="166"/>
      <c r="AO844" s="168"/>
      <c r="AP844" s="166"/>
      <c r="AQ844" s="168"/>
      <c r="AR844" s="168"/>
      <c r="AS844" s="168"/>
      <c r="AT844" s="168"/>
      <c r="AU844" s="168"/>
      <c r="AV844" s="168"/>
      <c r="AW844" s="168"/>
      <c r="AX844" s="168"/>
      <c r="AY844" s="168"/>
      <c r="AZ844" s="168"/>
      <c r="BA844" s="166"/>
      <c r="BB844" s="166"/>
      <c r="BC844" s="168"/>
      <c r="BD844" s="170"/>
      <c r="BE844" s="171"/>
      <c r="BF844" s="171"/>
      <c r="BG844" s="171"/>
      <c r="BH844" s="171"/>
      <c r="BI844" s="168"/>
      <c r="BJ844" s="168"/>
      <c r="BK844" s="168"/>
      <c r="BL844" s="168"/>
      <c r="BM844" s="168"/>
    </row>
    <row r="845">
      <c r="A845" s="163"/>
      <c r="B845" s="174"/>
      <c r="C845" s="165"/>
      <c r="D845" s="166"/>
      <c r="E845" s="166"/>
      <c r="F845" s="167"/>
      <c r="G845" s="167"/>
      <c r="H845" s="167"/>
      <c r="I845" s="163"/>
      <c r="J845" s="168"/>
      <c r="K845" s="168"/>
      <c r="L845" s="168"/>
      <c r="M845" s="166"/>
      <c r="N845" s="169"/>
      <c r="O845" s="167"/>
      <c r="P845" s="168"/>
      <c r="Q845" s="169"/>
      <c r="R845" s="168"/>
      <c r="S845" s="168"/>
      <c r="T845" s="168"/>
      <c r="U845" s="168"/>
      <c r="V845" s="168"/>
      <c r="W845" s="168"/>
      <c r="X845" s="168"/>
      <c r="Y845" s="168"/>
      <c r="Z845" s="168"/>
      <c r="AA845" s="168"/>
      <c r="AB845" s="168"/>
      <c r="AC845" s="168"/>
      <c r="AD845" s="168"/>
      <c r="AE845" s="168"/>
      <c r="AF845" s="168"/>
      <c r="AG845" s="168"/>
      <c r="AH845" s="168"/>
      <c r="AI845" s="168"/>
      <c r="AJ845" s="168"/>
      <c r="AK845" s="168"/>
      <c r="AL845" s="168"/>
      <c r="AM845" s="168"/>
      <c r="AN845" s="166"/>
      <c r="AO845" s="168"/>
      <c r="AP845" s="166"/>
      <c r="AQ845" s="168"/>
      <c r="AR845" s="168"/>
      <c r="AS845" s="168"/>
      <c r="AT845" s="168"/>
      <c r="AU845" s="168"/>
      <c r="AV845" s="168"/>
      <c r="AW845" s="168"/>
      <c r="AX845" s="168"/>
      <c r="AY845" s="168"/>
      <c r="AZ845" s="168"/>
      <c r="BA845" s="166"/>
      <c r="BB845" s="166"/>
      <c r="BC845" s="168"/>
      <c r="BD845" s="170"/>
      <c r="BE845" s="171"/>
      <c r="BF845" s="171"/>
      <c r="BG845" s="171"/>
      <c r="BH845" s="171"/>
      <c r="BI845" s="168"/>
      <c r="BJ845" s="168"/>
      <c r="BK845" s="168"/>
      <c r="BL845" s="168"/>
      <c r="BM845" s="168"/>
    </row>
    <row r="846">
      <c r="A846" s="163"/>
      <c r="B846" s="174"/>
      <c r="C846" s="165"/>
      <c r="D846" s="166"/>
      <c r="E846" s="166"/>
      <c r="F846" s="167"/>
      <c r="G846" s="167"/>
      <c r="H846" s="167"/>
      <c r="I846" s="163"/>
      <c r="J846" s="168"/>
      <c r="K846" s="168"/>
      <c r="L846" s="168"/>
      <c r="M846" s="166"/>
      <c r="N846" s="169"/>
      <c r="O846" s="167"/>
      <c r="P846" s="168"/>
      <c r="Q846" s="169"/>
      <c r="R846" s="168"/>
      <c r="S846" s="168"/>
      <c r="T846" s="168"/>
      <c r="U846" s="168"/>
      <c r="V846" s="168"/>
      <c r="W846" s="168"/>
      <c r="X846" s="168"/>
      <c r="Y846" s="168"/>
      <c r="Z846" s="168"/>
      <c r="AA846" s="168"/>
      <c r="AB846" s="168"/>
      <c r="AC846" s="168"/>
      <c r="AD846" s="168"/>
      <c r="AE846" s="168"/>
      <c r="AF846" s="168"/>
      <c r="AG846" s="168"/>
      <c r="AH846" s="168"/>
      <c r="AI846" s="168"/>
      <c r="AJ846" s="168"/>
      <c r="AK846" s="168"/>
      <c r="AL846" s="168"/>
      <c r="AM846" s="168"/>
      <c r="AN846" s="166"/>
      <c r="AO846" s="168"/>
      <c r="AP846" s="166"/>
      <c r="AQ846" s="168"/>
      <c r="AR846" s="168"/>
      <c r="AS846" s="168"/>
      <c r="AT846" s="168"/>
      <c r="AU846" s="168"/>
      <c r="AV846" s="168"/>
      <c r="AW846" s="168"/>
      <c r="AX846" s="168"/>
      <c r="AY846" s="168"/>
      <c r="AZ846" s="168"/>
      <c r="BA846" s="166"/>
      <c r="BB846" s="166"/>
      <c r="BC846" s="168"/>
      <c r="BD846" s="170"/>
      <c r="BE846" s="171"/>
      <c r="BF846" s="171"/>
      <c r="BG846" s="171"/>
      <c r="BH846" s="171"/>
      <c r="BI846" s="168"/>
      <c r="BJ846" s="168"/>
      <c r="BK846" s="168"/>
      <c r="BL846" s="168"/>
      <c r="BM846" s="168"/>
    </row>
    <row r="847">
      <c r="A847" s="163"/>
      <c r="B847" s="174"/>
      <c r="C847" s="165"/>
      <c r="D847" s="166"/>
      <c r="E847" s="166"/>
      <c r="F847" s="167"/>
      <c r="G847" s="167"/>
      <c r="H847" s="167"/>
      <c r="I847" s="163"/>
      <c r="J847" s="168"/>
      <c r="K847" s="168"/>
      <c r="L847" s="168"/>
      <c r="M847" s="166"/>
      <c r="N847" s="169"/>
      <c r="O847" s="167"/>
      <c r="P847" s="168"/>
      <c r="Q847" s="169"/>
      <c r="R847" s="168"/>
      <c r="S847" s="168"/>
      <c r="T847" s="168"/>
      <c r="U847" s="168"/>
      <c r="V847" s="168"/>
      <c r="W847" s="168"/>
      <c r="X847" s="168"/>
      <c r="Y847" s="168"/>
      <c r="Z847" s="168"/>
      <c r="AA847" s="168"/>
      <c r="AB847" s="168"/>
      <c r="AC847" s="168"/>
      <c r="AD847" s="168"/>
      <c r="AE847" s="168"/>
      <c r="AF847" s="168"/>
      <c r="AG847" s="168"/>
      <c r="AH847" s="168"/>
      <c r="AI847" s="168"/>
      <c r="AJ847" s="168"/>
      <c r="AK847" s="168"/>
      <c r="AL847" s="168"/>
      <c r="AM847" s="168"/>
      <c r="AN847" s="166"/>
      <c r="AO847" s="168"/>
      <c r="AP847" s="166"/>
      <c r="AQ847" s="168"/>
      <c r="AR847" s="168"/>
      <c r="AS847" s="168"/>
      <c r="AT847" s="168"/>
      <c r="AU847" s="168"/>
      <c r="AV847" s="168"/>
      <c r="AW847" s="168"/>
      <c r="AX847" s="168"/>
      <c r="AY847" s="168"/>
      <c r="AZ847" s="168"/>
      <c r="BA847" s="166"/>
      <c r="BB847" s="166"/>
      <c r="BC847" s="168"/>
      <c r="BD847" s="170"/>
      <c r="BE847" s="171"/>
      <c r="BF847" s="171"/>
      <c r="BG847" s="171"/>
      <c r="BH847" s="171"/>
      <c r="BI847" s="168"/>
      <c r="BJ847" s="168"/>
      <c r="BK847" s="168"/>
      <c r="BL847" s="168"/>
      <c r="BM847" s="168"/>
    </row>
    <row r="848">
      <c r="A848" s="163"/>
      <c r="B848" s="174"/>
      <c r="C848" s="165"/>
      <c r="D848" s="166"/>
      <c r="E848" s="166"/>
      <c r="F848" s="167"/>
      <c r="G848" s="167"/>
      <c r="H848" s="167"/>
      <c r="I848" s="163"/>
      <c r="J848" s="168"/>
      <c r="K848" s="168"/>
      <c r="L848" s="168"/>
      <c r="M848" s="166"/>
      <c r="N848" s="169"/>
      <c r="O848" s="167"/>
      <c r="P848" s="168"/>
      <c r="Q848" s="169"/>
      <c r="R848" s="168"/>
      <c r="S848" s="168"/>
      <c r="T848" s="168"/>
      <c r="U848" s="168"/>
      <c r="V848" s="168"/>
      <c r="W848" s="168"/>
      <c r="X848" s="168"/>
      <c r="Y848" s="168"/>
      <c r="Z848" s="168"/>
      <c r="AA848" s="168"/>
      <c r="AB848" s="168"/>
      <c r="AC848" s="168"/>
      <c r="AD848" s="168"/>
      <c r="AE848" s="168"/>
      <c r="AF848" s="168"/>
      <c r="AG848" s="168"/>
      <c r="AH848" s="168"/>
      <c r="AI848" s="168"/>
      <c r="AJ848" s="168"/>
      <c r="AK848" s="168"/>
      <c r="AL848" s="168"/>
      <c r="AM848" s="168"/>
      <c r="AN848" s="166"/>
      <c r="AO848" s="168"/>
      <c r="AP848" s="166"/>
      <c r="AQ848" s="168"/>
      <c r="AR848" s="168"/>
      <c r="AS848" s="168"/>
      <c r="AT848" s="168"/>
      <c r="AU848" s="168"/>
      <c r="AV848" s="168"/>
      <c r="AW848" s="168"/>
      <c r="AX848" s="168"/>
      <c r="AY848" s="168"/>
      <c r="AZ848" s="168"/>
      <c r="BA848" s="166"/>
      <c r="BB848" s="166"/>
      <c r="BC848" s="168"/>
      <c r="BD848" s="170"/>
      <c r="BE848" s="171"/>
      <c r="BF848" s="171"/>
      <c r="BG848" s="171"/>
      <c r="BH848" s="171"/>
      <c r="BI848" s="168"/>
      <c r="BJ848" s="168"/>
      <c r="BK848" s="168"/>
      <c r="BL848" s="168"/>
      <c r="BM848" s="168"/>
    </row>
    <row r="849">
      <c r="A849" s="163"/>
      <c r="B849" s="174"/>
      <c r="C849" s="165"/>
      <c r="D849" s="166"/>
      <c r="E849" s="166"/>
      <c r="F849" s="167"/>
      <c r="G849" s="167"/>
      <c r="H849" s="167"/>
      <c r="I849" s="163"/>
      <c r="J849" s="168"/>
      <c r="K849" s="168"/>
      <c r="L849" s="168"/>
      <c r="M849" s="166"/>
      <c r="N849" s="169"/>
      <c r="O849" s="167"/>
      <c r="P849" s="168"/>
      <c r="Q849" s="169"/>
      <c r="R849" s="168"/>
      <c r="S849" s="168"/>
      <c r="T849" s="168"/>
      <c r="U849" s="168"/>
      <c r="V849" s="168"/>
      <c r="W849" s="168"/>
      <c r="X849" s="168"/>
      <c r="Y849" s="168"/>
      <c r="Z849" s="168"/>
      <c r="AA849" s="168"/>
      <c r="AB849" s="168"/>
      <c r="AC849" s="168"/>
      <c r="AD849" s="168"/>
      <c r="AE849" s="168"/>
      <c r="AF849" s="168"/>
      <c r="AG849" s="168"/>
      <c r="AH849" s="168"/>
      <c r="AI849" s="168"/>
      <c r="AJ849" s="168"/>
      <c r="AK849" s="168"/>
      <c r="AL849" s="168"/>
      <c r="AM849" s="168"/>
      <c r="AN849" s="166"/>
      <c r="AO849" s="168"/>
      <c r="AP849" s="166"/>
      <c r="AQ849" s="168"/>
      <c r="AR849" s="168"/>
      <c r="AS849" s="168"/>
      <c r="AT849" s="168"/>
      <c r="AU849" s="168"/>
      <c r="AV849" s="168"/>
      <c r="AW849" s="168"/>
      <c r="AX849" s="168"/>
      <c r="AY849" s="168"/>
      <c r="AZ849" s="168"/>
      <c r="BA849" s="166"/>
      <c r="BB849" s="166"/>
      <c r="BC849" s="168"/>
      <c r="BD849" s="170"/>
      <c r="BE849" s="171"/>
      <c r="BF849" s="171"/>
      <c r="BG849" s="171"/>
      <c r="BH849" s="171"/>
      <c r="BI849" s="168"/>
      <c r="BJ849" s="168"/>
      <c r="BK849" s="168"/>
      <c r="BL849" s="168"/>
      <c r="BM849" s="168"/>
    </row>
    <row r="850">
      <c r="A850" s="163"/>
      <c r="B850" s="174"/>
      <c r="C850" s="165"/>
      <c r="D850" s="166"/>
      <c r="E850" s="166"/>
      <c r="F850" s="167"/>
      <c r="G850" s="167"/>
      <c r="H850" s="167"/>
      <c r="I850" s="163"/>
      <c r="J850" s="168"/>
      <c r="K850" s="168"/>
      <c r="L850" s="168"/>
      <c r="M850" s="166"/>
      <c r="N850" s="169"/>
      <c r="O850" s="167"/>
      <c r="P850" s="168"/>
      <c r="Q850" s="169"/>
      <c r="R850" s="168"/>
      <c r="S850" s="168"/>
      <c r="T850" s="168"/>
      <c r="U850" s="168"/>
      <c r="V850" s="168"/>
      <c r="W850" s="168"/>
      <c r="X850" s="168"/>
      <c r="Y850" s="168"/>
      <c r="Z850" s="168"/>
      <c r="AA850" s="168"/>
      <c r="AB850" s="168"/>
      <c r="AC850" s="168"/>
      <c r="AD850" s="168"/>
      <c r="AE850" s="168"/>
      <c r="AF850" s="168"/>
      <c r="AG850" s="168"/>
      <c r="AH850" s="168"/>
      <c r="AI850" s="168"/>
      <c r="AJ850" s="168"/>
      <c r="AK850" s="168"/>
      <c r="AL850" s="168"/>
      <c r="AM850" s="168"/>
      <c r="AN850" s="166"/>
      <c r="AO850" s="168"/>
      <c r="AP850" s="166"/>
      <c r="AQ850" s="168"/>
      <c r="AR850" s="168"/>
      <c r="AS850" s="168"/>
      <c r="AT850" s="168"/>
      <c r="AU850" s="168"/>
      <c r="AV850" s="168"/>
      <c r="AW850" s="168"/>
      <c r="AX850" s="168"/>
      <c r="AY850" s="168"/>
      <c r="AZ850" s="168"/>
      <c r="BA850" s="166"/>
      <c r="BB850" s="166"/>
      <c r="BC850" s="168"/>
      <c r="BD850" s="170"/>
      <c r="BE850" s="171"/>
      <c r="BF850" s="171"/>
      <c r="BG850" s="171"/>
      <c r="BH850" s="171"/>
      <c r="BI850" s="168"/>
      <c r="BJ850" s="168"/>
      <c r="BK850" s="168"/>
      <c r="BL850" s="168"/>
      <c r="BM850" s="168"/>
    </row>
    <row r="851">
      <c r="A851" s="163"/>
      <c r="B851" s="174"/>
      <c r="C851" s="165"/>
      <c r="D851" s="166"/>
      <c r="E851" s="166"/>
      <c r="F851" s="167"/>
      <c r="G851" s="167"/>
      <c r="H851" s="167"/>
      <c r="I851" s="163"/>
      <c r="J851" s="168"/>
      <c r="K851" s="168"/>
      <c r="L851" s="168"/>
      <c r="M851" s="166"/>
      <c r="N851" s="169"/>
      <c r="O851" s="167"/>
      <c r="P851" s="168"/>
      <c r="Q851" s="169"/>
      <c r="R851" s="168"/>
      <c r="S851" s="168"/>
      <c r="T851" s="168"/>
      <c r="U851" s="168"/>
      <c r="V851" s="168"/>
      <c r="W851" s="168"/>
      <c r="X851" s="168"/>
      <c r="Y851" s="168"/>
      <c r="Z851" s="168"/>
      <c r="AA851" s="168"/>
      <c r="AB851" s="168"/>
      <c r="AC851" s="168"/>
      <c r="AD851" s="168"/>
      <c r="AE851" s="168"/>
      <c r="AF851" s="168"/>
      <c r="AG851" s="168"/>
      <c r="AH851" s="168"/>
      <c r="AI851" s="168"/>
      <c r="AJ851" s="168"/>
      <c r="AK851" s="168"/>
      <c r="AL851" s="168"/>
      <c r="AM851" s="168"/>
      <c r="AN851" s="166"/>
      <c r="AO851" s="168"/>
      <c r="AP851" s="166"/>
      <c r="AQ851" s="168"/>
      <c r="AR851" s="168"/>
      <c r="AS851" s="168"/>
      <c r="AT851" s="168"/>
      <c r="AU851" s="168"/>
      <c r="AV851" s="168"/>
      <c r="AW851" s="168"/>
      <c r="AX851" s="168"/>
      <c r="AY851" s="168"/>
      <c r="AZ851" s="168"/>
      <c r="BA851" s="166"/>
      <c r="BB851" s="166"/>
      <c r="BC851" s="168"/>
      <c r="BD851" s="170"/>
      <c r="BE851" s="171"/>
      <c r="BF851" s="171"/>
      <c r="BG851" s="171"/>
      <c r="BH851" s="171"/>
      <c r="BI851" s="168"/>
      <c r="BJ851" s="168"/>
      <c r="BK851" s="168"/>
      <c r="BL851" s="168"/>
      <c r="BM851" s="168"/>
    </row>
    <row r="852">
      <c r="A852" s="163"/>
      <c r="B852" s="174"/>
      <c r="C852" s="165"/>
      <c r="D852" s="166"/>
      <c r="E852" s="166"/>
      <c r="F852" s="167"/>
      <c r="G852" s="167"/>
      <c r="H852" s="167"/>
      <c r="I852" s="163"/>
      <c r="J852" s="168"/>
      <c r="K852" s="168"/>
      <c r="L852" s="168"/>
      <c r="M852" s="166"/>
      <c r="N852" s="169"/>
      <c r="O852" s="167"/>
      <c r="P852" s="168"/>
      <c r="Q852" s="169"/>
      <c r="R852" s="168"/>
      <c r="S852" s="168"/>
      <c r="T852" s="168"/>
      <c r="U852" s="168"/>
      <c r="V852" s="168"/>
      <c r="W852" s="168"/>
      <c r="X852" s="168"/>
      <c r="Y852" s="168"/>
      <c r="Z852" s="168"/>
      <c r="AA852" s="168"/>
      <c r="AB852" s="168"/>
      <c r="AC852" s="168"/>
      <c r="AD852" s="168"/>
      <c r="AE852" s="168"/>
      <c r="AF852" s="168"/>
      <c r="AG852" s="168"/>
      <c r="AH852" s="168"/>
      <c r="AI852" s="168"/>
      <c r="AJ852" s="168"/>
      <c r="AK852" s="168"/>
      <c r="AL852" s="168"/>
      <c r="AM852" s="168"/>
      <c r="AN852" s="166"/>
      <c r="AO852" s="168"/>
      <c r="AP852" s="166"/>
      <c r="AQ852" s="168"/>
      <c r="AR852" s="168"/>
      <c r="AS852" s="168"/>
      <c r="AT852" s="168"/>
      <c r="AU852" s="168"/>
      <c r="AV852" s="168"/>
      <c r="AW852" s="168"/>
      <c r="AX852" s="168"/>
      <c r="AY852" s="168"/>
      <c r="AZ852" s="168"/>
      <c r="BA852" s="166"/>
      <c r="BB852" s="166"/>
      <c r="BC852" s="168"/>
      <c r="BD852" s="170"/>
      <c r="BE852" s="171"/>
      <c r="BF852" s="171"/>
      <c r="BG852" s="171"/>
      <c r="BH852" s="171"/>
      <c r="BI852" s="168"/>
      <c r="BJ852" s="168"/>
      <c r="BK852" s="168"/>
      <c r="BL852" s="168"/>
      <c r="BM852" s="168"/>
    </row>
    <row r="853">
      <c r="A853" s="163"/>
      <c r="B853" s="174"/>
      <c r="C853" s="165"/>
      <c r="D853" s="166"/>
      <c r="E853" s="166"/>
      <c r="F853" s="167"/>
      <c r="G853" s="167"/>
      <c r="H853" s="167"/>
      <c r="I853" s="163"/>
      <c r="J853" s="168"/>
      <c r="K853" s="168"/>
      <c r="L853" s="168"/>
      <c r="M853" s="166"/>
      <c r="N853" s="169"/>
      <c r="O853" s="167"/>
      <c r="P853" s="168"/>
      <c r="Q853" s="169"/>
      <c r="R853" s="168"/>
      <c r="S853" s="168"/>
      <c r="T853" s="168"/>
      <c r="U853" s="168"/>
      <c r="V853" s="168"/>
      <c r="W853" s="168"/>
      <c r="X853" s="168"/>
      <c r="Y853" s="168"/>
      <c r="Z853" s="168"/>
      <c r="AA853" s="168"/>
      <c r="AB853" s="168"/>
      <c r="AC853" s="168"/>
      <c r="AD853" s="168"/>
      <c r="AE853" s="168"/>
      <c r="AF853" s="168"/>
      <c r="AG853" s="168"/>
      <c r="AH853" s="168"/>
      <c r="AI853" s="168"/>
      <c r="AJ853" s="168"/>
      <c r="AK853" s="168"/>
      <c r="AL853" s="168"/>
      <c r="AM853" s="168"/>
      <c r="AN853" s="166"/>
      <c r="AO853" s="168"/>
      <c r="AP853" s="166"/>
      <c r="AQ853" s="168"/>
      <c r="AR853" s="168"/>
      <c r="AS853" s="168"/>
      <c r="AT853" s="168"/>
      <c r="AU853" s="168"/>
      <c r="AV853" s="168"/>
      <c r="AW853" s="168"/>
      <c r="AX853" s="168"/>
      <c r="AY853" s="168"/>
      <c r="AZ853" s="168"/>
      <c r="BA853" s="166"/>
      <c r="BB853" s="166"/>
      <c r="BC853" s="168"/>
      <c r="BD853" s="170"/>
      <c r="BE853" s="171"/>
      <c r="BF853" s="171"/>
      <c r="BG853" s="171"/>
      <c r="BH853" s="171"/>
      <c r="BI853" s="168"/>
      <c r="BJ853" s="168"/>
      <c r="BK853" s="168"/>
      <c r="BL853" s="168"/>
      <c r="BM853" s="168"/>
    </row>
    <row r="854">
      <c r="A854" s="163"/>
      <c r="B854" s="174"/>
      <c r="C854" s="165"/>
      <c r="D854" s="166"/>
      <c r="E854" s="166"/>
      <c r="F854" s="167"/>
      <c r="G854" s="167"/>
      <c r="H854" s="167"/>
      <c r="I854" s="163"/>
      <c r="J854" s="168"/>
      <c r="K854" s="168"/>
      <c r="L854" s="168"/>
      <c r="M854" s="166"/>
      <c r="N854" s="169"/>
      <c r="O854" s="167"/>
      <c r="P854" s="168"/>
      <c r="Q854" s="169"/>
      <c r="R854" s="168"/>
      <c r="S854" s="168"/>
      <c r="T854" s="168"/>
      <c r="U854" s="168"/>
      <c r="V854" s="168"/>
      <c r="W854" s="168"/>
      <c r="X854" s="168"/>
      <c r="Y854" s="168"/>
      <c r="Z854" s="168"/>
      <c r="AA854" s="168"/>
      <c r="AB854" s="168"/>
      <c r="AC854" s="168"/>
      <c r="AD854" s="168"/>
      <c r="AE854" s="168"/>
      <c r="AF854" s="168"/>
      <c r="AG854" s="168"/>
      <c r="AH854" s="168"/>
      <c r="AI854" s="168"/>
      <c r="AJ854" s="168"/>
      <c r="AK854" s="168"/>
      <c r="AL854" s="168"/>
      <c r="AM854" s="168"/>
      <c r="AN854" s="166"/>
      <c r="AO854" s="168"/>
      <c r="AP854" s="166"/>
      <c r="AQ854" s="168"/>
      <c r="AR854" s="168"/>
      <c r="AS854" s="168"/>
      <c r="AT854" s="168"/>
      <c r="AU854" s="168"/>
      <c r="AV854" s="168"/>
      <c r="AW854" s="168"/>
      <c r="AX854" s="168"/>
      <c r="AY854" s="168"/>
      <c r="AZ854" s="168"/>
      <c r="BA854" s="166"/>
      <c r="BB854" s="166"/>
      <c r="BC854" s="168"/>
      <c r="BD854" s="170"/>
      <c r="BE854" s="171"/>
      <c r="BF854" s="171"/>
      <c r="BG854" s="171"/>
      <c r="BH854" s="171"/>
      <c r="BI854" s="168"/>
      <c r="BJ854" s="168"/>
      <c r="BK854" s="168"/>
      <c r="BL854" s="168"/>
      <c r="BM854" s="168"/>
    </row>
    <row r="855">
      <c r="A855" s="163"/>
      <c r="B855" s="174"/>
      <c r="C855" s="165"/>
      <c r="D855" s="166"/>
      <c r="E855" s="166"/>
      <c r="F855" s="167"/>
      <c r="G855" s="167"/>
      <c r="H855" s="167"/>
      <c r="I855" s="163"/>
      <c r="J855" s="168"/>
      <c r="K855" s="168"/>
      <c r="L855" s="168"/>
      <c r="M855" s="166"/>
      <c r="N855" s="169"/>
      <c r="O855" s="167"/>
      <c r="P855" s="168"/>
      <c r="Q855" s="169"/>
      <c r="R855" s="168"/>
      <c r="S855" s="168"/>
      <c r="T855" s="168"/>
      <c r="U855" s="168"/>
      <c r="V855" s="168"/>
      <c r="W855" s="168"/>
      <c r="X855" s="168"/>
      <c r="Y855" s="168"/>
      <c r="Z855" s="168"/>
      <c r="AA855" s="168"/>
      <c r="AB855" s="168"/>
      <c r="AC855" s="168"/>
      <c r="AD855" s="168"/>
      <c r="AE855" s="168"/>
      <c r="AF855" s="168"/>
      <c r="AG855" s="168"/>
      <c r="AH855" s="168"/>
      <c r="AI855" s="168"/>
      <c r="AJ855" s="168"/>
      <c r="AK855" s="168"/>
      <c r="AL855" s="168"/>
      <c r="AM855" s="168"/>
      <c r="AN855" s="166"/>
      <c r="AO855" s="168"/>
      <c r="AP855" s="166"/>
      <c r="AQ855" s="168"/>
      <c r="AR855" s="168"/>
      <c r="AS855" s="168"/>
      <c r="AT855" s="168"/>
      <c r="AU855" s="168"/>
      <c r="AV855" s="168"/>
      <c r="AW855" s="168"/>
      <c r="AX855" s="168"/>
      <c r="AY855" s="168"/>
      <c r="AZ855" s="168"/>
      <c r="BA855" s="166"/>
      <c r="BB855" s="166"/>
      <c r="BC855" s="168"/>
      <c r="BD855" s="170"/>
      <c r="BE855" s="171"/>
      <c r="BF855" s="171"/>
      <c r="BG855" s="171"/>
      <c r="BH855" s="171"/>
      <c r="BI855" s="168"/>
      <c r="BJ855" s="168"/>
      <c r="BK855" s="168"/>
      <c r="BL855" s="168"/>
      <c r="BM855" s="168"/>
    </row>
    <row r="856">
      <c r="A856" s="163"/>
      <c r="B856" s="174"/>
      <c r="C856" s="165"/>
      <c r="D856" s="166"/>
      <c r="E856" s="166"/>
      <c r="F856" s="167"/>
      <c r="G856" s="167"/>
      <c r="H856" s="167"/>
      <c r="I856" s="163"/>
      <c r="J856" s="168"/>
      <c r="K856" s="168"/>
      <c r="L856" s="168"/>
      <c r="M856" s="166"/>
      <c r="N856" s="169"/>
      <c r="O856" s="167"/>
      <c r="P856" s="168"/>
      <c r="Q856" s="169"/>
      <c r="R856" s="168"/>
      <c r="S856" s="168"/>
      <c r="T856" s="168"/>
      <c r="U856" s="168"/>
      <c r="V856" s="168"/>
      <c r="W856" s="168"/>
      <c r="X856" s="168"/>
      <c r="Y856" s="168"/>
      <c r="Z856" s="168"/>
      <c r="AA856" s="168"/>
      <c r="AB856" s="168"/>
      <c r="AC856" s="168"/>
      <c r="AD856" s="168"/>
      <c r="AE856" s="168"/>
      <c r="AF856" s="168"/>
      <c r="AG856" s="168"/>
      <c r="AH856" s="168"/>
      <c r="AI856" s="168"/>
      <c r="AJ856" s="168"/>
      <c r="AK856" s="168"/>
      <c r="AL856" s="168"/>
      <c r="AM856" s="168"/>
      <c r="AN856" s="166"/>
      <c r="AO856" s="168"/>
      <c r="AP856" s="166"/>
      <c r="AQ856" s="168"/>
      <c r="AR856" s="168"/>
      <c r="AS856" s="168"/>
      <c r="AT856" s="168"/>
      <c r="AU856" s="168"/>
      <c r="AV856" s="168"/>
      <c r="AW856" s="168"/>
      <c r="AX856" s="168"/>
      <c r="AY856" s="168"/>
      <c r="AZ856" s="168"/>
      <c r="BA856" s="166"/>
      <c r="BB856" s="166"/>
      <c r="BC856" s="168"/>
      <c r="BD856" s="170"/>
      <c r="BE856" s="171"/>
      <c r="BF856" s="171"/>
      <c r="BG856" s="171"/>
      <c r="BH856" s="171"/>
      <c r="BI856" s="168"/>
      <c r="BJ856" s="168"/>
      <c r="BK856" s="168"/>
      <c r="BL856" s="168"/>
      <c r="BM856" s="168"/>
    </row>
    <row r="857">
      <c r="A857" s="163"/>
      <c r="B857" s="174"/>
      <c r="C857" s="165"/>
      <c r="D857" s="166"/>
      <c r="E857" s="166"/>
      <c r="F857" s="167"/>
      <c r="G857" s="167"/>
      <c r="H857" s="167"/>
      <c r="I857" s="163"/>
      <c r="J857" s="168"/>
      <c r="K857" s="168"/>
      <c r="L857" s="168"/>
      <c r="M857" s="166"/>
      <c r="N857" s="169"/>
      <c r="O857" s="167"/>
      <c r="P857" s="168"/>
      <c r="Q857" s="169"/>
      <c r="R857" s="168"/>
      <c r="S857" s="168"/>
      <c r="T857" s="168"/>
      <c r="U857" s="168"/>
      <c r="V857" s="168"/>
      <c r="W857" s="168"/>
      <c r="X857" s="168"/>
      <c r="Y857" s="168"/>
      <c r="Z857" s="168"/>
      <c r="AA857" s="168"/>
      <c r="AB857" s="168"/>
      <c r="AC857" s="168"/>
      <c r="AD857" s="168"/>
      <c r="AE857" s="168"/>
      <c r="AF857" s="168"/>
      <c r="AG857" s="168"/>
      <c r="AH857" s="168"/>
      <c r="AI857" s="168"/>
      <c r="AJ857" s="168"/>
      <c r="AK857" s="168"/>
      <c r="AL857" s="168"/>
      <c r="AM857" s="168"/>
      <c r="AN857" s="166"/>
      <c r="AO857" s="168"/>
      <c r="AP857" s="166"/>
      <c r="AQ857" s="168"/>
      <c r="AR857" s="168"/>
      <c r="AS857" s="168"/>
      <c r="AT857" s="168"/>
      <c r="AU857" s="168"/>
      <c r="AV857" s="168"/>
      <c r="AW857" s="168"/>
      <c r="AX857" s="168"/>
      <c r="AY857" s="168"/>
      <c r="AZ857" s="168"/>
      <c r="BA857" s="166"/>
      <c r="BB857" s="166"/>
      <c r="BC857" s="168"/>
      <c r="BD857" s="170"/>
      <c r="BE857" s="171"/>
      <c r="BF857" s="171"/>
      <c r="BG857" s="171"/>
      <c r="BH857" s="171"/>
      <c r="BI857" s="168"/>
      <c r="BJ857" s="168"/>
      <c r="BK857" s="168"/>
      <c r="BL857" s="168"/>
      <c r="BM857" s="168"/>
    </row>
    <row r="858">
      <c r="A858" s="163"/>
      <c r="B858" s="174"/>
      <c r="C858" s="165"/>
      <c r="D858" s="166"/>
      <c r="E858" s="166"/>
      <c r="F858" s="167"/>
      <c r="G858" s="167"/>
      <c r="H858" s="167"/>
      <c r="I858" s="163"/>
      <c r="J858" s="168"/>
      <c r="K858" s="168"/>
      <c r="L858" s="168"/>
      <c r="M858" s="166"/>
      <c r="N858" s="169"/>
      <c r="O858" s="167"/>
      <c r="P858" s="168"/>
      <c r="Q858" s="169"/>
      <c r="R858" s="168"/>
      <c r="S858" s="168"/>
      <c r="T858" s="168"/>
      <c r="U858" s="168"/>
      <c r="V858" s="168"/>
      <c r="W858" s="168"/>
      <c r="X858" s="168"/>
      <c r="Y858" s="168"/>
      <c r="Z858" s="168"/>
      <c r="AA858" s="168"/>
      <c r="AB858" s="168"/>
      <c r="AC858" s="168"/>
      <c r="AD858" s="168"/>
      <c r="AE858" s="168"/>
      <c r="AF858" s="168"/>
      <c r="AG858" s="168"/>
      <c r="AH858" s="168"/>
      <c r="AI858" s="168"/>
      <c r="AJ858" s="168"/>
      <c r="AK858" s="168"/>
      <c r="AL858" s="168"/>
      <c r="AM858" s="168"/>
      <c r="AN858" s="166"/>
      <c r="AO858" s="168"/>
      <c r="AP858" s="166"/>
      <c r="AQ858" s="168"/>
      <c r="AR858" s="168"/>
      <c r="AS858" s="168"/>
      <c r="AT858" s="168"/>
      <c r="AU858" s="168"/>
      <c r="AV858" s="168"/>
      <c r="AW858" s="168"/>
      <c r="AX858" s="168"/>
      <c r="AY858" s="168"/>
      <c r="AZ858" s="168"/>
      <c r="BA858" s="166"/>
      <c r="BB858" s="166"/>
      <c r="BC858" s="168"/>
      <c r="BD858" s="170"/>
      <c r="BE858" s="171"/>
      <c r="BF858" s="171"/>
      <c r="BG858" s="171"/>
      <c r="BH858" s="171"/>
      <c r="BI858" s="168"/>
      <c r="BJ858" s="168"/>
      <c r="BK858" s="168"/>
      <c r="BL858" s="168"/>
      <c r="BM858" s="168"/>
    </row>
    <row r="859">
      <c r="A859" s="163"/>
      <c r="B859" s="174"/>
      <c r="C859" s="165"/>
      <c r="D859" s="166"/>
      <c r="E859" s="166"/>
      <c r="F859" s="167"/>
      <c r="G859" s="167"/>
      <c r="H859" s="167"/>
      <c r="I859" s="163"/>
      <c r="J859" s="168"/>
      <c r="K859" s="168"/>
      <c r="L859" s="168"/>
      <c r="M859" s="166"/>
      <c r="N859" s="169"/>
      <c r="O859" s="167"/>
      <c r="P859" s="168"/>
      <c r="Q859" s="169"/>
      <c r="R859" s="168"/>
      <c r="S859" s="168"/>
      <c r="T859" s="168"/>
      <c r="U859" s="168"/>
      <c r="V859" s="168"/>
      <c r="W859" s="168"/>
      <c r="X859" s="168"/>
      <c r="Y859" s="168"/>
      <c r="Z859" s="168"/>
      <c r="AA859" s="168"/>
      <c r="AB859" s="168"/>
      <c r="AC859" s="168"/>
      <c r="AD859" s="168"/>
      <c r="AE859" s="168"/>
      <c r="AF859" s="168"/>
      <c r="AG859" s="168"/>
      <c r="AH859" s="168"/>
      <c r="AI859" s="168"/>
      <c r="AJ859" s="168"/>
      <c r="AK859" s="168"/>
      <c r="AL859" s="168"/>
      <c r="AM859" s="168"/>
      <c r="AN859" s="166"/>
      <c r="AO859" s="168"/>
      <c r="AP859" s="166"/>
      <c r="AQ859" s="168"/>
      <c r="AR859" s="168"/>
      <c r="AS859" s="168"/>
      <c r="AT859" s="168"/>
      <c r="AU859" s="168"/>
      <c r="AV859" s="168"/>
      <c r="AW859" s="168"/>
      <c r="AX859" s="168"/>
      <c r="AY859" s="168"/>
      <c r="AZ859" s="168"/>
      <c r="BA859" s="166"/>
      <c r="BB859" s="166"/>
      <c r="BC859" s="168"/>
      <c r="BD859" s="170"/>
      <c r="BE859" s="171"/>
      <c r="BF859" s="171"/>
      <c r="BG859" s="171"/>
      <c r="BH859" s="171"/>
      <c r="BI859" s="168"/>
      <c r="BJ859" s="168"/>
      <c r="BK859" s="168"/>
      <c r="BL859" s="168"/>
      <c r="BM859" s="168"/>
    </row>
    <row r="860">
      <c r="A860" s="163"/>
      <c r="B860" s="174"/>
      <c r="C860" s="165"/>
      <c r="D860" s="166"/>
      <c r="E860" s="166"/>
      <c r="F860" s="167"/>
      <c r="G860" s="167"/>
      <c r="H860" s="167"/>
      <c r="I860" s="163"/>
      <c r="J860" s="168"/>
      <c r="K860" s="168"/>
      <c r="L860" s="168"/>
      <c r="M860" s="166"/>
      <c r="N860" s="169"/>
      <c r="O860" s="167"/>
      <c r="P860" s="168"/>
      <c r="Q860" s="169"/>
      <c r="R860" s="168"/>
      <c r="S860" s="168"/>
      <c r="T860" s="168"/>
      <c r="U860" s="168"/>
      <c r="V860" s="168"/>
      <c r="W860" s="168"/>
      <c r="X860" s="168"/>
      <c r="Y860" s="168"/>
      <c r="Z860" s="168"/>
      <c r="AA860" s="168"/>
      <c r="AB860" s="168"/>
      <c r="AC860" s="168"/>
      <c r="AD860" s="168"/>
      <c r="AE860" s="168"/>
      <c r="AF860" s="168"/>
      <c r="AG860" s="168"/>
      <c r="AH860" s="168"/>
      <c r="AI860" s="168"/>
      <c r="AJ860" s="168"/>
      <c r="AK860" s="168"/>
      <c r="AL860" s="168"/>
      <c r="AM860" s="168"/>
      <c r="AN860" s="166"/>
      <c r="AO860" s="168"/>
      <c r="AP860" s="166"/>
      <c r="AQ860" s="168"/>
      <c r="AR860" s="168"/>
      <c r="AS860" s="168"/>
      <c r="AT860" s="168"/>
      <c r="AU860" s="168"/>
      <c r="AV860" s="168"/>
      <c r="AW860" s="168"/>
      <c r="AX860" s="168"/>
      <c r="AY860" s="168"/>
      <c r="AZ860" s="168"/>
      <c r="BA860" s="166"/>
      <c r="BB860" s="166"/>
      <c r="BC860" s="168"/>
      <c r="BD860" s="170"/>
      <c r="BE860" s="171"/>
      <c r="BF860" s="171"/>
      <c r="BG860" s="171"/>
      <c r="BH860" s="171"/>
      <c r="BI860" s="168"/>
      <c r="BJ860" s="168"/>
      <c r="BK860" s="168"/>
      <c r="BL860" s="168"/>
      <c r="BM860" s="168"/>
    </row>
    <row r="861">
      <c r="A861" s="163"/>
      <c r="B861" s="174"/>
      <c r="C861" s="165"/>
      <c r="D861" s="166"/>
      <c r="E861" s="166"/>
      <c r="F861" s="167"/>
      <c r="G861" s="167"/>
      <c r="H861" s="167"/>
      <c r="I861" s="163"/>
      <c r="J861" s="168"/>
      <c r="K861" s="168"/>
      <c r="L861" s="168"/>
      <c r="M861" s="166"/>
      <c r="N861" s="169"/>
      <c r="O861" s="167"/>
      <c r="P861" s="168"/>
      <c r="Q861" s="169"/>
      <c r="R861" s="168"/>
      <c r="S861" s="168"/>
      <c r="T861" s="168"/>
      <c r="U861" s="168"/>
      <c r="V861" s="168"/>
      <c r="W861" s="168"/>
      <c r="X861" s="168"/>
      <c r="Y861" s="168"/>
      <c r="Z861" s="168"/>
      <c r="AA861" s="168"/>
      <c r="AB861" s="168"/>
      <c r="AC861" s="168"/>
      <c r="AD861" s="168"/>
      <c r="AE861" s="168"/>
      <c r="AF861" s="168"/>
      <c r="AG861" s="168"/>
      <c r="AH861" s="168"/>
      <c r="AI861" s="168"/>
      <c r="AJ861" s="168"/>
      <c r="AK861" s="168"/>
      <c r="AL861" s="168"/>
      <c r="AM861" s="168"/>
      <c r="AN861" s="166"/>
      <c r="AO861" s="168"/>
      <c r="AP861" s="166"/>
      <c r="AQ861" s="168"/>
      <c r="AR861" s="168"/>
      <c r="AS861" s="168"/>
      <c r="AT861" s="168"/>
      <c r="AU861" s="168"/>
      <c r="AV861" s="168"/>
      <c r="AW861" s="168"/>
      <c r="AX861" s="168"/>
      <c r="AY861" s="168"/>
      <c r="AZ861" s="168"/>
      <c r="BA861" s="166"/>
      <c r="BB861" s="166"/>
      <c r="BC861" s="168"/>
      <c r="BD861" s="170"/>
      <c r="BE861" s="171"/>
      <c r="BF861" s="171"/>
      <c r="BG861" s="171"/>
      <c r="BH861" s="171"/>
      <c r="BI861" s="168"/>
      <c r="BJ861" s="168"/>
      <c r="BK861" s="168"/>
      <c r="BL861" s="168"/>
      <c r="BM861" s="168"/>
    </row>
    <row r="862">
      <c r="A862" s="163"/>
      <c r="B862" s="174"/>
      <c r="C862" s="165"/>
      <c r="D862" s="166"/>
      <c r="E862" s="166"/>
      <c r="F862" s="167"/>
      <c r="G862" s="167"/>
      <c r="H862" s="167"/>
      <c r="I862" s="163"/>
      <c r="J862" s="168"/>
      <c r="K862" s="168"/>
      <c r="L862" s="168"/>
      <c r="M862" s="166"/>
      <c r="N862" s="169"/>
      <c r="O862" s="167"/>
      <c r="P862" s="168"/>
      <c r="Q862" s="169"/>
      <c r="R862" s="168"/>
      <c r="S862" s="168"/>
      <c r="T862" s="168"/>
      <c r="U862" s="168"/>
      <c r="V862" s="168"/>
      <c r="W862" s="168"/>
      <c r="X862" s="168"/>
      <c r="Y862" s="168"/>
      <c r="Z862" s="168"/>
      <c r="AA862" s="168"/>
      <c r="AB862" s="168"/>
      <c r="AC862" s="168"/>
      <c r="AD862" s="168"/>
      <c r="AE862" s="168"/>
      <c r="AF862" s="168"/>
      <c r="AG862" s="168"/>
      <c r="AH862" s="168"/>
      <c r="AI862" s="168"/>
      <c r="AJ862" s="168"/>
      <c r="AK862" s="168"/>
      <c r="AL862" s="168"/>
      <c r="AM862" s="168"/>
      <c r="AN862" s="166"/>
      <c r="AO862" s="168"/>
      <c r="AP862" s="166"/>
      <c r="AQ862" s="168"/>
      <c r="AR862" s="168"/>
      <c r="AS862" s="168"/>
      <c r="AT862" s="168"/>
      <c r="AU862" s="168"/>
      <c r="AV862" s="168"/>
      <c r="AW862" s="168"/>
      <c r="AX862" s="168"/>
      <c r="AY862" s="168"/>
      <c r="AZ862" s="168"/>
      <c r="BA862" s="166"/>
      <c r="BB862" s="166"/>
      <c r="BC862" s="168"/>
      <c r="BD862" s="170"/>
      <c r="BE862" s="171"/>
      <c r="BF862" s="171"/>
      <c r="BG862" s="171"/>
      <c r="BH862" s="171"/>
      <c r="BI862" s="168"/>
      <c r="BJ862" s="168"/>
      <c r="BK862" s="168"/>
      <c r="BL862" s="168"/>
      <c r="BM862" s="168"/>
    </row>
    <row r="863">
      <c r="A863" s="163"/>
      <c r="B863" s="174"/>
      <c r="C863" s="165"/>
      <c r="D863" s="166"/>
      <c r="E863" s="166"/>
      <c r="F863" s="167"/>
      <c r="G863" s="167"/>
      <c r="H863" s="167"/>
      <c r="I863" s="163"/>
      <c r="J863" s="168"/>
      <c r="K863" s="168"/>
      <c r="L863" s="168"/>
      <c r="M863" s="166"/>
      <c r="N863" s="169"/>
      <c r="O863" s="167"/>
      <c r="P863" s="168"/>
      <c r="Q863" s="169"/>
      <c r="R863" s="168"/>
      <c r="S863" s="168"/>
      <c r="T863" s="168"/>
      <c r="U863" s="168"/>
      <c r="V863" s="168"/>
      <c r="W863" s="168"/>
      <c r="X863" s="168"/>
      <c r="Y863" s="168"/>
      <c r="Z863" s="168"/>
      <c r="AA863" s="168"/>
      <c r="AB863" s="168"/>
      <c r="AC863" s="168"/>
      <c r="AD863" s="168"/>
      <c r="AE863" s="168"/>
      <c r="AF863" s="168"/>
      <c r="AG863" s="168"/>
      <c r="AH863" s="168"/>
      <c r="AI863" s="168"/>
      <c r="AJ863" s="168"/>
      <c r="AK863" s="168"/>
      <c r="AL863" s="168"/>
      <c r="AM863" s="168"/>
      <c r="AN863" s="166"/>
      <c r="AO863" s="168"/>
      <c r="AP863" s="166"/>
      <c r="AQ863" s="168"/>
      <c r="AR863" s="168"/>
      <c r="AS863" s="168"/>
      <c r="AT863" s="168"/>
      <c r="AU863" s="168"/>
      <c r="AV863" s="168"/>
      <c r="AW863" s="168"/>
      <c r="AX863" s="168"/>
      <c r="AY863" s="168"/>
      <c r="AZ863" s="168"/>
      <c r="BA863" s="166"/>
      <c r="BB863" s="166"/>
      <c r="BC863" s="168"/>
      <c r="BD863" s="170"/>
      <c r="BE863" s="171"/>
      <c r="BF863" s="171"/>
      <c r="BG863" s="171"/>
      <c r="BH863" s="171"/>
      <c r="BI863" s="168"/>
      <c r="BJ863" s="168"/>
      <c r="BK863" s="168"/>
      <c r="BL863" s="168"/>
      <c r="BM863" s="168"/>
    </row>
    <row r="864">
      <c r="A864" s="163"/>
      <c r="B864" s="174"/>
      <c r="C864" s="165"/>
      <c r="D864" s="166"/>
      <c r="E864" s="166"/>
      <c r="F864" s="167"/>
      <c r="G864" s="167"/>
      <c r="H864" s="167"/>
      <c r="I864" s="163"/>
      <c r="J864" s="168"/>
      <c r="K864" s="168"/>
      <c r="L864" s="168"/>
      <c r="M864" s="166"/>
      <c r="N864" s="169"/>
      <c r="O864" s="167"/>
      <c r="P864" s="168"/>
      <c r="Q864" s="169"/>
      <c r="R864" s="168"/>
      <c r="S864" s="168"/>
      <c r="T864" s="168"/>
      <c r="U864" s="168"/>
      <c r="V864" s="168"/>
      <c r="W864" s="168"/>
      <c r="X864" s="168"/>
      <c r="Y864" s="168"/>
      <c r="Z864" s="168"/>
      <c r="AA864" s="168"/>
      <c r="AB864" s="168"/>
      <c r="AC864" s="168"/>
      <c r="AD864" s="168"/>
      <c r="AE864" s="168"/>
      <c r="AF864" s="168"/>
      <c r="AG864" s="168"/>
      <c r="AH864" s="168"/>
      <c r="AI864" s="168"/>
      <c r="AJ864" s="168"/>
      <c r="AK864" s="168"/>
      <c r="AL864" s="168"/>
      <c r="AM864" s="168"/>
      <c r="AN864" s="166"/>
      <c r="AO864" s="168"/>
      <c r="AP864" s="166"/>
      <c r="AQ864" s="168"/>
      <c r="AR864" s="168"/>
      <c r="AS864" s="168"/>
      <c r="AT864" s="168"/>
      <c r="AU864" s="168"/>
      <c r="AV864" s="168"/>
      <c r="AW864" s="168"/>
      <c r="AX864" s="168"/>
      <c r="AY864" s="168"/>
      <c r="AZ864" s="168"/>
      <c r="BA864" s="166"/>
      <c r="BB864" s="166"/>
      <c r="BC864" s="168"/>
      <c r="BD864" s="170"/>
      <c r="BE864" s="171"/>
      <c r="BF864" s="171"/>
      <c r="BG864" s="171"/>
      <c r="BH864" s="171"/>
      <c r="BI864" s="168"/>
      <c r="BJ864" s="168"/>
      <c r="BK864" s="168"/>
      <c r="BL864" s="168"/>
      <c r="BM864" s="168"/>
    </row>
    <row r="865">
      <c r="A865" s="163"/>
      <c r="B865" s="174"/>
      <c r="C865" s="165"/>
      <c r="D865" s="166"/>
      <c r="E865" s="166"/>
      <c r="F865" s="167"/>
      <c r="G865" s="167"/>
      <c r="H865" s="167"/>
      <c r="I865" s="163"/>
      <c r="J865" s="168"/>
      <c r="K865" s="168"/>
      <c r="L865" s="168"/>
      <c r="M865" s="166"/>
      <c r="N865" s="169"/>
      <c r="O865" s="167"/>
      <c r="P865" s="168"/>
      <c r="Q865" s="169"/>
      <c r="R865" s="168"/>
      <c r="S865" s="168"/>
      <c r="T865" s="168"/>
      <c r="U865" s="168"/>
      <c r="V865" s="168"/>
      <c r="W865" s="168"/>
      <c r="X865" s="168"/>
      <c r="Y865" s="168"/>
      <c r="Z865" s="168"/>
      <c r="AA865" s="168"/>
      <c r="AB865" s="168"/>
      <c r="AC865" s="168"/>
      <c r="AD865" s="168"/>
      <c r="AE865" s="168"/>
      <c r="AF865" s="168"/>
      <c r="AG865" s="168"/>
      <c r="AH865" s="168"/>
      <c r="AI865" s="168"/>
      <c r="AJ865" s="168"/>
      <c r="AK865" s="168"/>
      <c r="AL865" s="168"/>
      <c r="AM865" s="168"/>
      <c r="AN865" s="166"/>
      <c r="AO865" s="168"/>
      <c r="AP865" s="166"/>
      <c r="AQ865" s="168"/>
      <c r="AR865" s="168"/>
      <c r="AS865" s="168"/>
      <c r="AT865" s="168"/>
      <c r="AU865" s="168"/>
      <c r="AV865" s="168"/>
      <c r="AW865" s="168"/>
      <c r="AX865" s="168"/>
      <c r="AY865" s="168"/>
      <c r="AZ865" s="168"/>
      <c r="BA865" s="166"/>
      <c r="BB865" s="166"/>
      <c r="BC865" s="168"/>
      <c r="BD865" s="170"/>
      <c r="BE865" s="171"/>
      <c r="BF865" s="171"/>
      <c r="BG865" s="171"/>
      <c r="BH865" s="171"/>
      <c r="BI865" s="168"/>
      <c r="BJ865" s="168"/>
      <c r="BK865" s="168"/>
      <c r="BL865" s="168"/>
      <c r="BM865" s="168"/>
    </row>
    <row r="866">
      <c r="A866" s="163"/>
      <c r="B866" s="174"/>
      <c r="C866" s="165"/>
      <c r="D866" s="166"/>
      <c r="E866" s="166"/>
      <c r="F866" s="167"/>
      <c r="G866" s="167"/>
      <c r="H866" s="167"/>
      <c r="I866" s="163"/>
      <c r="J866" s="168"/>
      <c r="K866" s="168"/>
      <c r="L866" s="168"/>
      <c r="M866" s="166"/>
      <c r="N866" s="169"/>
      <c r="O866" s="167"/>
      <c r="P866" s="168"/>
      <c r="Q866" s="169"/>
      <c r="R866" s="168"/>
      <c r="S866" s="168"/>
      <c r="T866" s="168"/>
      <c r="U866" s="168"/>
      <c r="V866" s="168"/>
      <c r="W866" s="168"/>
      <c r="X866" s="168"/>
      <c r="Y866" s="168"/>
      <c r="Z866" s="168"/>
      <c r="AA866" s="168"/>
      <c r="AB866" s="168"/>
      <c r="AC866" s="168"/>
      <c r="AD866" s="168"/>
      <c r="AE866" s="168"/>
      <c r="AF866" s="168"/>
      <c r="AG866" s="168"/>
      <c r="AH866" s="168"/>
      <c r="AI866" s="168"/>
      <c r="AJ866" s="168"/>
      <c r="AK866" s="168"/>
      <c r="AL866" s="168"/>
      <c r="AM866" s="168"/>
      <c r="AN866" s="166"/>
      <c r="AO866" s="168"/>
      <c r="AP866" s="166"/>
      <c r="AQ866" s="168"/>
      <c r="AR866" s="168"/>
      <c r="AS866" s="168"/>
      <c r="AT866" s="168"/>
      <c r="AU866" s="168"/>
      <c r="AV866" s="168"/>
      <c r="AW866" s="168"/>
      <c r="AX866" s="168"/>
      <c r="AY866" s="168"/>
      <c r="AZ866" s="168"/>
      <c r="BA866" s="166"/>
      <c r="BB866" s="166"/>
      <c r="BC866" s="168"/>
      <c r="BD866" s="170"/>
      <c r="BE866" s="171"/>
      <c r="BF866" s="171"/>
      <c r="BG866" s="171"/>
      <c r="BH866" s="171"/>
      <c r="BI866" s="168"/>
      <c r="BJ866" s="168"/>
      <c r="BK866" s="168"/>
      <c r="BL866" s="168"/>
      <c r="BM866" s="168"/>
    </row>
    <row r="867">
      <c r="A867" s="163"/>
      <c r="B867" s="174"/>
      <c r="C867" s="165"/>
      <c r="D867" s="166"/>
      <c r="E867" s="166"/>
      <c r="F867" s="167"/>
      <c r="G867" s="167"/>
      <c r="H867" s="167"/>
      <c r="I867" s="163"/>
      <c r="J867" s="168"/>
      <c r="K867" s="168"/>
      <c r="L867" s="168"/>
      <c r="M867" s="166"/>
      <c r="N867" s="169"/>
      <c r="O867" s="167"/>
      <c r="P867" s="168"/>
      <c r="Q867" s="169"/>
      <c r="R867" s="168"/>
      <c r="S867" s="168"/>
      <c r="T867" s="168"/>
      <c r="U867" s="168"/>
      <c r="V867" s="168"/>
      <c r="W867" s="168"/>
      <c r="X867" s="168"/>
      <c r="Y867" s="168"/>
      <c r="Z867" s="168"/>
      <c r="AA867" s="168"/>
      <c r="AB867" s="168"/>
      <c r="AC867" s="168"/>
      <c r="AD867" s="168"/>
      <c r="AE867" s="168"/>
      <c r="AF867" s="168"/>
      <c r="AG867" s="168"/>
      <c r="AH867" s="168"/>
      <c r="AI867" s="168"/>
      <c r="AJ867" s="168"/>
      <c r="AK867" s="168"/>
      <c r="AL867" s="168"/>
      <c r="AM867" s="168"/>
      <c r="AN867" s="166"/>
      <c r="AO867" s="168"/>
      <c r="AP867" s="166"/>
      <c r="AQ867" s="168"/>
      <c r="AR867" s="168"/>
      <c r="AS867" s="168"/>
      <c r="AT867" s="168"/>
      <c r="AU867" s="168"/>
      <c r="AV867" s="168"/>
      <c r="AW867" s="168"/>
      <c r="AX867" s="168"/>
      <c r="AY867" s="168"/>
      <c r="AZ867" s="168"/>
      <c r="BA867" s="166"/>
      <c r="BB867" s="166"/>
      <c r="BC867" s="168"/>
      <c r="BD867" s="170"/>
      <c r="BE867" s="171"/>
      <c r="BF867" s="171"/>
      <c r="BG867" s="171"/>
      <c r="BH867" s="171"/>
      <c r="BI867" s="168"/>
      <c r="BJ867" s="168"/>
      <c r="BK867" s="168"/>
      <c r="BL867" s="168"/>
      <c r="BM867" s="168"/>
    </row>
    <row r="868">
      <c r="A868" s="163"/>
      <c r="B868" s="174"/>
      <c r="C868" s="165"/>
      <c r="D868" s="166"/>
      <c r="E868" s="166"/>
      <c r="F868" s="167"/>
      <c r="G868" s="167"/>
      <c r="H868" s="167"/>
      <c r="I868" s="163"/>
      <c r="J868" s="168"/>
      <c r="K868" s="168"/>
      <c r="L868" s="168"/>
      <c r="M868" s="166"/>
      <c r="N868" s="169"/>
      <c r="O868" s="167"/>
      <c r="P868" s="168"/>
      <c r="Q868" s="169"/>
      <c r="R868" s="168"/>
      <c r="S868" s="168"/>
      <c r="T868" s="168"/>
      <c r="U868" s="168"/>
      <c r="V868" s="168"/>
      <c r="W868" s="168"/>
      <c r="X868" s="168"/>
      <c r="Y868" s="168"/>
      <c r="Z868" s="168"/>
      <c r="AA868" s="168"/>
      <c r="AB868" s="168"/>
      <c r="AC868" s="168"/>
      <c r="AD868" s="168"/>
      <c r="AE868" s="168"/>
      <c r="AF868" s="168"/>
      <c r="AG868" s="168"/>
      <c r="AH868" s="168"/>
      <c r="AI868" s="168"/>
      <c r="AJ868" s="168"/>
      <c r="AK868" s="168"/>
      <c r="AL868" s="168"/>
      <c r="AM868" s="168"/>
      <c r="AN868" s="166"/>
      <c r="AO868" s="168"/>
      <c r="AP868" s="166"/>
      <c r="AQ868" s="168"/>
      <c r="AR868" s="168"/>
      <c r="AS868" s="168"/>
      <c r="AT868" s="168"/>
      <c r="AU868" s="168"/>
      <c r="AV868" s="168"/>
      <c r="AW868" s="168"/>
      <c r="AX868" s="168"/>
      <c r="AY868" s="168"/>
      <c r="AZ868" s="168"/>
      <c r="BA868" s="166"/>
      <c r="BB868" s="166"/>
      <c r="BC868" s="168"/>
      <c r="BD868" s="170"/>
      <c r="BE868" s="171"/>
      <c r="BF868" s="171"/>
      <c r="BG868" s="171"/>
      <c r="BH868" s="171"/>
      <c r="BI868" s="168"/>
      <c r="BJ868" s="168"/>
      <c r="BK868" s="168"/>
      <c r="BL868" s="168"/>
      <c r="BM868" s="168"/>
    </row>
    <row r="869">
      <c r="A869" s="163"/>
      <c r="B869" s="174"/>
      <c r="C869" s="165"/>
      <c r="D869" s="166"/>
      <c r="E869" s="166"/>
      <c r="F869" s="167"/>
      <c r="G869" s="167"/>
      <c r="H869" s="167"/>
      <c r="I869" s="163"/>
      <c r="J869" s="168"/>
      <c r="K869" s="168"/>
      <c r="L869" s="168"/>
      <c r="M869" s="166"/>
      <c r="N869" s="169"/>
      <c r="O869" s="167"/>
      <c r="P869" s="168"/>
      <c r="Q869" s="169"/>
      <c r="R869" s="168"/>
      <c r="S869" s="168"/>
      <c r="T869" s="168"/>
      <c r="U869" s="168"/>
      <c r="V869" s="168"/>
      <c r="W869" s="168"/>
      <c r="X869" s="168"/>
      <c r="Y869" s="168"/>
      <c r="Z869" s="168"/>
      <c r="AA869" s="168"/>
      <c r="AB869" s="168"/>
      <c r="AC869" s="168"/>
      <c r="AD869" s="168"/>
      <c r="AE869" s="168"/>
      <c r="AF869" s="168"/>
      <c r="AG869" s="168"/>
      <c r="AH869" s="168"/>
      <c r="AI869" s="168"/>
      <c r="AJ869" s="168"/>
      <c r="AK869" s="168"/>
      <c r="AL869" s="168"/>
      <c r="AM869" s="168"/>
      <c r="AN869" s="166"/>
      <c r="AO869" s="168"/>
      <c r="AP869" s="166"/>
      <c r="AQ869" s="168"/>
      <c r="AR869" s="168"/>
      <c r="AS869" s="168"/>
      <c r="AT869" s="168"/>
      <c r="AU869" s="168"/>
      <c r="AV869" s="168"/>
      <c r="AW869" s="168"/>
      <c r="AX869" s="168"/>
      <c r="AY869" s="168"/>
      <c r="AZ869" s="168"/>
      <c r="BA869" s="166"/>
      <c r="BB869" s="166"/>
      <c r="BC869" s="168"/>
      <c r="BD869" s="170"/>
      <c r="BE869" s="171"/>
      <c r="BF869" s="171"/>
      <c r="BG869" s="171"/>
      <c r="BH869" s="171"/>
      <c r="BI869" s="168"/>
      <c r="BJ869" s="168"/>
      <c r="BK869" s="168"/>
      <c r="BL869" s="168"/>
      <c r="BM869" s="168"/>
    </row>
    <row r="870">
      <c r="A870" s="163"/>
      <c r="B870" s="174"/>
      <c r="C870" s="165"/>
      <c r="D870" s="166"/>
      <c r="E870" s="166"/>
      <c r="F870" s="167"/>
      <c r="G870" s="167"/>
      <c r="H870" s="167"/>
      <c r="I870" s="163"/>
      <c r="J870" s="168"/>
      <c r="K870" s="168"/>
      <c r="L870" s="168"/>
      <c r="M870" s="166"/>
      <c r="N870" s="169"/>
      <c r="O870" s="167"/>
      <c r="P870" s="168"/>
      <c r="Q870" s="169"/>
      <c r="R870" s="168"/>
      <c r="S870" s="168"/>
      <c r="T870" s="168"/>
      <c r="U870" s="168"/>
      <c r="V870" s="168"/>
      <c r="W870" s="168"/>
      <c r="X870" s="168"/>
      <c r="Y870" s="168"/>
      <c r="Z870" s="168"/>
      <c r="AA870" s="168"/>
      <c r="AB870" s="168"/>
      <c r="AC870" s="168"/>
      <c r="AD870" s="168"/>
      <c r="AE870" s="168"/>
      <c r="AF870" s="168"/>
      <c r="AG870" s="168"/>
      <c r="AH870" s="168"/>
      <c r="AI870" s="168"/>
      <c r="AJ870" s="168"/>
      <c r="AK870" s="168"/>
      <c r="AL870" s="168"/>
      <c r="AM870" s="168"/>
      <c r="AN870" s="166"/>
      <c r="AO870" s="168"/>
      <c r="AP870" s="166"/>
      <c r="AQ870" s="168"/>
      <c r="AR870" s="168"/>
      <c r="AS870" s="168"/>
      <c r="AT870" s="168"/>
      <c r="AU870" s="168"/>
      <c r="AV870" s="168"/>
      <c r="AW870" s="168"/>
      <c r="AX870" s="168"/>
      <c r="AY870" s="168"/>
      <c r="AZ870" s="168"/>
      <c r="BA870" s="166"/>
      <c r="BB870" s="166"/>
      <c r="BC870" s="168"/>
      <c r="BD870" s="170"/>
      <c r="BE870" s="171"/>
      <c r="BF870" s="171"/>
      <c r="BG870" s="171"/>
      <c r="BH870" s="171"/>
      <c r="BI870" s="168"/>
      <c r="BJ870" s="168"/>
      <c r="BK870" s="168"/>
      <c r="BL870" s="168"/>
      <c r="BM870" s="168"/>
    </row>
    <row r="871">
      <c r="A871" s="163"/>
      <c r="B871" s="174"/>
      <c r="C871" s="165"/>
      <c r="D871" s="166"/>
      <c r="E871" s="166"/>
      <c r="F871" s="167"/>
      <c r="G871" s="167"/>
      <c r="H871" s="167"/>
      <c r="I871" s="163"/>
      <c r="J871" s="168"/>
      <c r="K871" s="168"/>
      <c r="L871" s="168"/>
      <c r="M871" s="166"/>
      <c r="N871" s="169"/>
      <c r="O871" s="167"/>
      <c r="P871" s="168"/>
      <c r="Q871" s="169"/>
      <c r="R871" s="168"/>
      <c r="S871" s="168"/>
      <c r="T871" s="168"/>
      <c r="U871" s="168"/>
      <c r="V871" s="168"/>
      <c r="W871" s="168"/>
      <c r="X871" s="168"/>
      <c r="Y871" s="168"/>
      <c r="Z871" s="168"/>
      <c r="AA871" s="168"/>
      <c r="AB871" s="168"/>
      <c r="AC871" s="168"/>
      <c r="AD871" s="168"/>
      <c r="AE871" s="168"/>
      <c r="AF871" s="168"/>
      <c r="AG871" s="168"/>
      <c r="AH871" s="168"/>
      <c r="AI871" s="168"/>
      <c r="AJ871" s="168"/>
      <c r="AK871" s="168"/>
      <c r="AL871" s="168"/>
      <c r="AM871" s="168"/>
      <c r="AN871" s="166"/>
      <c r="AO871" s="168"/>
      <c r="AP871" s="166"/>
      <c r="AQ871" s="168"/>
      <c r="AR871" s="168"/>
      <c r="AS871" s="168"/>
      <c r="AT871" s="168"/>
      <c r="AU871" s="168"/>
      <c r="AV871" s="168"/>
      <c r="AW871" s="168"/>
      <c r="AX871" s="168"/>
      <c r="AY871" s="168"/>
      <c r="AZ871" s="168"/>
      <c r="BA871" s="166"/>
      <c r="BB871" s="166"/>
      <c r="BC871" s="168"/>
      <c r="BD871" s="170"/>
      <c r="BE871" s="171"/>
      <c r="BF871" s="171"/>
      <c r="BG871" s="171"/>
      <c r="BH871" s="171"/>
      <c r="BI871" s="168"/>
      <c r="BJ871" s="168"/>
      <c r="BK871" s="168"/>
      <c r="BL871" s="168"/>
      <c r="BM871" s="168"/>
    </row>
    <row r="872">
      <c r="A872" s="163"/>
      <c r="B872" s="174"/>
      <c r="C872" s="165"/>
      <c r="D872" s="166"/>
      <c r="E872" s="166"/>
      <c r="F872" s="167"/>
      <c r="G872" s="167"/>
      <c r="H872" s="167"/>
      <c r="I872" s="163"/>
      <c r="J872" s="168"/>
      <c r="K872" s="168"/>
      <c r="L872" s="168"/>
      <c r="M872" s="166"/>
      <c r="N872" s="169"/>
      <c r="O872" s="167"/>
      <c r="P872" s="168"/>
      <c r="Q872" s="169"/>
      <c r="R872" s="168"/>
      <c r="S872" s="168"/>
      <c r="T872" s="168"/>
      <c r="U872" s="168"/>
      <c r="V872" s="168"/>
      <c r="W872" s="168"/>
      <c r="X872" s="168"/>
      <c r="Y872" s="168"/>
      <c r="Z872" s="168"/>
      <c r="AA872" s="168"/>
      <c r="AB872" s="168"/>
      <c r="AC872" s="168"/>
      <c r="AD872" s="168"/>
      <c r="AE872" s="168"/>
      <c r="AF872" s="168"/>
      <c r="AG872" s="168"/>
      <c r="AH872" s="168"/>
      <c r="AI872" s="168"/>
      <c r="AJ872" s="168"/>
      <c r="AK872" s="168"/>
      <c r="AL872" s="168"/>
      <c r="AM872" s="168"/>
      <c r="AN872" s="166"/>
      <c r="AO872" s="168"/>
      <c r="AP872" s="166"/>
      <c r="AQ872" s="168"/>
      <c r="AR872" s="168"/>
      <c r="AS872" s="168"/>
      <c r="AT872" s="168"/>
      <c r="AU872" s="168"/>
      <c r="AV872" s="168"/>
      <c r="AW872" s="168"/>
      <c r="AX872" s="168"/>
      <c r="AY872" s="168"/>
      <c r="AZ872" s="168"/>
      <c r="BA872" s="166"/>
      <c r="BB872" s="166"/>
      <c r="BC872" s="168"/>
      <c r="BD872" s="170"/>
      <c r="BE872" s="171"/>
      <c r="BF872" s="171"/>
      <c r="BG872" s="171"/>
      <c r="BH872" s="171"/>
      <c r="BI872" s="168"/>
      <c r="BJ872" s="168"/>
      <c r="BK872" s="168"/>
      <c r="BL872" s="168"/>
      <c r="BM872" s="168"/>
    </row>
    <row r="873">
      <c r="A873" s="163"/>
      <c r="B873" s="174"/>
      <c r="C873" s="165"/>
      <c r="D873" s="166"/>
      <c r="E873" s="166"/>
      <c r="F873" s="167"/>
      <c r="G873" s="167"/>
      <c r="H873" s="167"/>
      <c r="I873" s="163"/>
      <c r="J873" s="168"/>
      <c r="K873" s="168"/>
      <c r="L873" s="168"/>
      <c r="M873" s="166"/>
      <c r="N873" s="169"/>
      <c r="O873" s="167"/>
      <c r="P873" s="168"/>
      <c r="Q873" s="169"/>
      <c r="R873" s="168"/>
      <c r="S873" s="168"/>
      <c r="T873" s="168"/>
      <c r="U873" s="168"/>
      <c r="V873" s="168"/>
      <c r="W873" s="168"/>
      <c r="X873" s="168"/>
      <c r="Y873" s="168"/>
      <c r="Z873" s="168"/>
      <c r="AA873" s="168"/>
      <c r="AB873" s="168"/>
      <c r="AC873" s="168"/>
      <c r="AD873" s="168"/>
      <c r="AE873" s="168"/>
      <c r="AF873" s="168"/>
      <c r="AG873" s="168"/>
      <c r="AH873" s="168"/>
      <c r="AI873" s="168"/>
      <c r="AJ873" s="168"/>
      <c r="AK873" s="168"/>
      <c r="AL873" s="168"/>
      <c r="AM873" s="168"/>
      <c r="AN873" s="166"/>
      <c r="AO873" s="168"/>
      <c r="AP873" s="166"/>
      <c r="AQ873" s="168"/>
      <c r="AR873" s="168"/>
      <c r="AS873" s="168"/>
      <c r="AT873" s="168"/>
      <c r="AU873" s="168"/>
      <c r="AV873" s="168"/>
      <c r="AW873" s="168"/>
      <c r="AX873" s="168"/>
      <c r="AY873" s="168"/>
      <c r="AZ873" s="168"/>
      <c r="BA873" s="166"/>
      <c r="BB873" s="166"/>
      <c r="BC873" s="168"/>
      <c r="BD873" s="170"/>
      <c r="BE873" s="171"/>
      <c r="BF873" s="171"/>
      <c r="BG873" s="171"/>
      <c r="BH873" s="171"/>
      <c r="BI873" s="168"/>
      <c r="BJ873" s="168"/>
      <c r="BK873" s="168"/>
      <c r="BL873" s="168"/>
      <c r="BM873" s="168"/>
    </row>
    <row r="874">
      <c r="A874" s="163"/>
      <c r="B874" s="174"/>
      <c r="C874" s="165"/>
      <c r="D874" s="166"/>
      <c r="E874" s="166"/>
      <c r="F874" s="167"/>
      <c r="G874" s="167"/>
      <c r="H874" s="167"/>
      <c r="I874" s="163"/>
      <c r="J874" s="168"/>
      <c r="K874" s="168"/>
      <c r="L874" s="168"/>
      <c r="M874" s="166"/>
      <c r="N874" s="169"/>
      <c r="O874" s="167"/>
      <c r="P874" s="168"/>
      <c r="Q874" s="169"/>
      <c r="R874" s="168"/>
      <c r="S874" s="168"/>
      <c r="T874" s="168"/>
      <c r="U874" s="168"/>
      <c r="V874" s="168"/>
      <c r="W874" s="168"/>
      <c r="X874" s="168"/>
      <c r="Y874" s="168"/>
      <c r="Z874" s="168"/>
      <c r="AA874" s="168"/>
      <c r="AB874" s="168"/>
      <c r="AC874" s="168"/>
      <c r="AD874" s="168"/>
      <c r="AE874" s="168"/>
      <c r="AF874" s="168"/>
      <c r="AG874" s="168"/>
      <c r="AH874" s="168"/>
      <c r="AI874" s="168"/>
      <c r="AJ874" s="168"/>
      <c r="AK874" s="168"/>
      <c r="AL874" s="168"/>
      <c r="AM874" s="168"/>
      <c r="AN874" s="166"/>
      <c r="AO874" s="168"/>
      <c r="AP874" s="166"/>
      <c r="AQ874" s="168"/>
      <c r="AR874" s="168"/>
      <c r="AS874" s="168"/>
      <c r="AT874" s="168"/>
      <c r="AU874" s="168"/>
      <c r="AV874" s="168"/>
      <c r="AW874" s="168"/>
      <c r="AX874" s="168"/>
      <c r="AY874" s="168"/>
      <c r="AZ874" s="168"/>
      <c r="BA874" s="166"/>
      <c r="BB874" s="166"/>
      <c r="BC874" s="168"/>
      <c r="BD874" s="170"/>
      <c r="BE874" s="171"/>
      <c r="BF874" s="171"/>
      <c r="BG874" s="171"/>
      <c r="BH874" s="171"/>
      <c r="BI874" s="168"/>
      <c r="BJ874" s="168"/>
      <c r="BK874" s="168"/>
      <c r="BL874" s="168"/>
      <c r="BM874" s="168"/>
    </row>
    <row r="875">
      <c r="A875" s="163"/>
      <c r="B875" s="174"/>
      <c r="C875" s="165"/>
      <c r="D875" s="166"/>
      <c r="E875" s="166"/>
      <c r="F875" s="167"/>
      <c r="G875" s="167"/>
      <c r="H875" s="167"/>
      <c r="I875" s="163"/>
      <c r="J875" s="168"/>
      <c r="K875" s="168"/>
      <c r="L875" s="168"/>
      <c r="M875" s="166"/>
      <c r="N875" s="169"/>
      <c r="O875" s="167"/>
      <c r="P875" s="168"/>
      <c r="Q875" s="169"/>
      <c r="R875" s="168"/>
      <c r="S875" s="168"/>
      <c r="T875" s="168"/>
      <c r="U875" s="168"/>
      <c r="V875" s="168"/>
      <c r="W875" s="168"/>
      <c r="X875" s="168"/>
      <c r="Y875" s="168"/>
      <c r="Z875" s="168"/>
      <c r="AA875" s="168"/>
      <c r="AB875" s="168"/>
      <c r="AC875" s="168"/>
      <c r="AD875" s="168"/>
      <c r="AE875" s="168"/>
      <c r="AF875" s="168"/>
      <c r="AG875" s="168"/>
      <c r="AH875" s="168"/>
      <c r="AI875" s="168"/>
      <c r="AJ875" s="168"/>
      <c r="AK875" s="168"/>
      <c r="AL875" s="168"/>
      <c r="AM875" s="168"/>
      <c r="AN875" s="166"/>
      <c r="AO875" s="168"/>
      <c r="AP875" s="166"/>
      <c r="AQ875" s="168"/>
      <c r="AR875" s="168"/>
      <c r="AS875" s="168"/>
      <c r="AT875" s="168"/>
      <c r="AU875" s="168"/>
      <c r="AV875" s="168"/>
      <c r="AW875" s="168"/>
      <c r="AX875" s="168"/>
      <c r="AY875" s="168"/>
      <c r="AZ875" s="168"/>
      <c r="BA875" s="166"/>
      <c r="BB875" s="166"/>
      <c r="BC875" s="168"/>
      <c r="BD875" s="170"/>
      <c r="BE875" s="171"/>
      <c r="BF875" s="171"/>
      <c r="BG875" s="171"/>
      <c r="BH875" s="171"/>
      <c r="BI875" s="168"/>
      <c r="BJ875" s="168"/>
      <c r="BK875" s="168"/>
      <c r="BL875" s="168"/>
      <c r="BM875" s="168"/>
    </row>
    <row r="876">
      <c r="A876" s="163"/>
      <c r="B876" s="174"/>
      <c r="C876" s="165"/>
      <c r="D876" s="166"/>
      <c r="E876" s="166"/>
      <c r="F876" s="167"/>
      <c r="G876" s="167"/>
      <c r="H876" s="167"/>
      <c r="I876" s="163"/>
      <c r="J876" s="168"/>
      <c r="K876" s="168"/>
      <c r="L876" s="168"/>
      <c r="M876" s="166"/>
      <c r="N876" s="169"/>
      <c r="O876" s="167"/>
      <c r="P876" s="168"/>
      <c r="Q876" s="169"/>
      <c r="R876" s="168"/>
      <c r="S876" s="168"/>
      <c r="T876" s="168"/>
      <c r="U876" s="168"/>
      <c r="V876" s="168"/>
      <c r="W876" s="168"/>
      <c r="X876" s="168"/>
      <c r="Y876" s="168"/>
      <c r="Z876" s="168"/>
      <c r="AA876" s="168"/>
      <c r="AB876" s="168"/>
      <c r="AC876" s="168"/>
      <c r="AD876" s="168"/>
      <c r="AE876" s="168"/>
      <c r="AF876" s="168"/>
      <c r="AG876" s="168"/>
      <c r="AH876" s="168"/>
      <c r="AI876" s="168"/>
      <c r="AJ876" s="168"/>
      <c r="AK876" s="168"/>
      <c r="AL876" s="168"/>
      <c r="AM876" s="168"/>
      <c r="AN876" s="166"/>
      <c r="AO876" s="168"/>
      <c r="AP876" s="166"/>
      <c r="AQ876" s="168"/>
      <c r="AR876" s="168"/>
      <c r="AS876" s="168"/>
      <c r="AT876" s="168"/>
      <c r="AU876" s="168"/>
      <c r="AV876" s="168"/>
      <c r="AW876" s="168"/>
      <c r="AX876" s="168"/>
      <c r="AY876" s="168"/>
      <c r="AZ876" s="168"/>
      <c r="BA876" s="166"/>
      <c r="BB876" s="166"/>
      <c r="BC876" s="168"/>
      <c r="BD876" s="170"/>
      <c r="BE876" s="171"/>
      <c r="BF876" s="171"/>
      <c r="BG876" s="171"/>
      <c r="BH876" s="171"/>
      <c r="BI876" s="168"/>
      <c r="BJ876" s="168"/>
      <c r="BK876" s="168"/>
      <c r="BL876" s="168"/>
      <c r="BM876" s="168"/>
    </row>
    <row r="877">
      <c r="A877" s="163"/>
      <c r="B877" s="174"/>
      <c r="C877" s="165"/>
      <c r="D877" s="166"/>
      <c r="E877" s="166"/>
      <c r="F877" s="167"/>
      <c r="G877" s="167"/>
      <c r="H877" s="167"/>
      <c r="I877" s="163"/>
      <c r="J877" s="168"/>
      <c r="K877" s="168"/>
      <c r="L877" s="168"/>
      <c r="M877" s="166"/>
      <c r="N877" s="169"/>
      <c r="O877" s="167"/>
      <c r="P877" s="168"/>
      <c r="Q877" s="169"/>
      <c r="R877" s="168"/>
      <c r="S877" s="168"/>
      <c r="T877" s="168"/>
      <c r="U877" s="168"/>
      <c r="V877" s="168"/>
      <c r="W877" s="168"/>
      <c r="X877" s="168"/>
      <c r="Y877" s="168"/>
      <c r="Z877" s="168"/>
      <c r="AA877" s="168"/>
      <c r="AB877" s="168"/>
      <c r="AC877" s="168"/>
      <c r="AD877" s="168"/>
      <c r="AE877" s="168"/>
      <c r="AF877" s="168"/>
      <c r="AG877" s="168"/>
      <c r="AH877" s="168"/>
      <c r="AI877" s="168"/>
      <c r="AJ877" s="168"/>
      <c r="AK877" s="168"/>
      <c r="AL877" s="168"/>
      <c r="AM877" s="168"/>
      <c r="AN877" s="166"/>
      <c r="AO877" s="168"/>
      <c r="AP877" s="166"/>
      <c r="AQ877" s="168"/>
      <c r="AR877" s="168"/>
      <c r="AS877" s="168"/>
      <c r="AT877" s="168"/>
      <c r="AU877" s="168"/>
      <c r="AV877" s="168"/>
      <c r="AW877" s="168"/>
      <c r="AX877" s="168"/>
      <c r="AY877" s="168"/>
      <c r="AZ877" s="168"/>
      <c r="BA877" s="166"/>
      <c r="BB877" s="166"/>
      <c r="BC877" s="168"/>
      <c r="BD877" s="170"/>
      <c r="BE877" s="171"/>
      <c r="BF877" s="171"/>
      <c r="BG877" s="171"/>
      <c r="BH877" s="171"/>
      <c r="BI877" s="168"/>
      <c r="BJ877" s="168"/>
      <c r="BK877" s="168"/>
      <c r="BL877" s="168"/>
      <c r="BM877" s="168"/>
    </row>
    <row r="878">
      <c r="A878" s="163"/>
      <c r="B878" s="174"/>
      <c r="C878" s="165"/>
      <c r="D878" s="166"/>
      <c r="E878" s="166"/>
      <c r="F878" s="167"/>
      <c r="G878" s="167"/>
      <c r="H878" s="167"/>
      <c r="I878" s="163"/>
      <c r="J878" s="168"/>
      <c r="K878" s="168"/>
      <c r="L878" s="168"/>
      <c r="M878" s="166"/>
      <c r="N878" s="169"/>
      <c r="O878" s="167"/>
      <c r="P878" s="168"/>
      <c r="Q878" s="169"/>
      <c r="R878" s="168"/>
      <c r="S878" s="168"/>
      <c r="T878" s="168"/>
      <c r="U878" s="168"/>
      <c r="V878" s="168"/>
      <c r="W878" s="168"/>
      <c r="X878" s="168"/>
      <c r="Y878" s="168"/>
      <c r="Z878" s="168"/>
      <c r="AA878" s="168"/>
      <c r="AB878" s="168"/>
      <c r="AC878" s="168"/>
      <c r="AD878" s="168"/>
      <c r="AE878" s="168"/>
      <c r="AF878" s="168"/>
      <c r="AG878" s="168"/>
      <c r="AH878" s="168"/>
      <c r="AI878" s="168"/>
      <c r="AJ878" s="168"/>
      <c r="AK878" s="168"/>
      <c r="AL878" s="168"/>
      <c r="AM878" s="168"/>
      <c r="AN878" s="166"/>
      <c r="AO878" s="168"/>
      <c r="AP878" s="166"/>
      <c r="AQ878" s="168"/>
      <c r="AR878" s="168"/>
      <c r="AS878" s="168"/>
      <c r="AT878" s="168"/>
      <c r="AU878" s="168"/>
      <c r="AV878" s="168"/>
      <c r="AW878" s="168"/>
      <c r="AX878" s="168"/>
      <c r="AY878" s="168"/>
      <c r="AZ878" s="168"/>
      <c r="BA878" s="166"/>
      <c r="BB878" s="166"/>
      <c r="BC878" s="168"/>
      <c r="BD878" s="170"/>
      <c r="BE878" s="171"/>
      <c r="BF878" s="171"/>
      <c r="BG878" s="171"/>
      <c r="BH878" s="171"/>
      <c r="BI878" s="168"/>
      <c r="BJ878" s="168"/>
      <c r="BK878" s="168"/>
      <c r="BL878" s="168"/>
      <c r="BM878" s="168"/>
    </row>
    <row r="879">
      <c r="A879" s="163"/>
      <c r="B879" s="174"/>
      <c r="C879" s="165"/>
      <c r="D879" s="166"/>
      <c r="E879" s="166"/>
      <c r="F879" s="167"/>
      <c r="G879" s="167"/>
      <c r="H879" s="167"/>
      <c r="I879" s="163"/>
      <c r="J879" s="168"/>
      <c r="K879" s="168"/>
      <c r="L879" s="168"/>
      <c r="M879" s="166"/>
      <c r="N879" s="169"/>
      <c r="O879" s="167"/>
      <c r="P879" s="168"/>
      <c r="Q879" s="169"/>
      <c r="R879" s="168"/>
      <c r="S879" s="168"/>
      <c r="T879" s="168"/>
      <c r="U879" s="168"/>
      <c r="V879" s="168"/>
      <c r="W879" s="168"/>
      <c r="X879" s="168"/>
      <c r="Y879" s="168"/>
      <c r="Z879" s="168"/>
      <c r="AA879" s="168"/>
      <c r="AB879" s="168"/>
      <c r="AC879" s="168"/>
      <c r="AD879" s="168"/>
      <c r="AE879" s="168"/>
      <c r="AF879" s="168"/>
      <c r="AG879" s="168"/>
      <c r="AH879" s="168"/>
      <c r="AI879" s="168"/>
      <c r="AJ879" s="168"/>
      <c r="AK879" s="168"/>
      <c r="AL879" s="168"/>
      <c r="AM879" s="168"/>
      <c r="AN879" s="166"/>
      <c r="AO879" s="168"/>
      <c r="AP879" s="166"/>
      <c r="AQ879" s="168"/>
      <c r="AR879" s="168"/>
      <c r="AS879" s="168"/>
      <c r="AT879" s="168"/>
      <c r="AU879" s="168"/>
      <c r="AV879" s="168"/>
      <c r="AW879" s="168"/>
      <c r="AX879" s="168"/>
      <c r="AY879" s="168"/>
      <c r="AZ879" s="168"/>
      <c r="BA879" s="166"/>
      <c r="BB879" s="166"/>
      <c r="BC879" s="168"/>
      <c r="BD879" s="170"/>
      <c r="BE879" s="171"/>
      <c r="BF879" s="171"/>
      <c r="BG879" s="171"/>
      <c r="BH879" s="171"/>
      <c r="BI879" s="168"/>
      <c r="BJ879" s="168"/>
      <c r="BK879" s="168"/>
      <c r="BL879" s="168"/>
      <c r="BM879" s="168"/>
    </row>
    <row r="880">
      <c r="A880" s="163"/>
      <c r="B880" s="174"/>
      <c r="C880" s="165"/>
      <c r="D880" s="166"/>
      <c r="E880" s="166"/>
      <c r="F880" s="167"/>
      <c r="G880" s="167"/>
      <c r="H880" s="167"/>
      <c r="I880" s="163"/>
      <c r="J880" s="168"/>
      <c r="K880" s="168"/>
      <c r="L880" s="168"/>
      <c r="M880" s="166"/>
      <c r="N880" s="169"/>
      <c r="O880" s="167"/>
      <c r="P880" s="168"/>
      <c r="Q880" s="169"/>
      <c r="R880" s="168"/>
      <c r="S880" s="168"/>
      <c r="T880" s="168"/>
      <c r="U880" s="168"/>
      <c r="V880" s="168"/>
      <c r="W880" s="168"/>
      <c r="X880" s="168"/>
      <c r="Y880" s="168"/>
      <c r="Z880" s="168"/>
      <c r="AA880" s="168"/>
      <c r="AB880" s="168"/>
      <c r="AC880" s="168"/>
      <c r="AD880" s="168"/>
      <c r="AE880" s="168"/>
      <c r="AF880" s="168"/>
      <c r="AG880" s="168"/>
      <c r="AH880" s="168"/>
      <c r="AI880" s="168"/>
      <c r="AJ880" s="168"/>
      <c r="AK880" s="168"/>
      <c r="AL880" s="168"/>
      <c r="AM880" s="168"/>
      <c r="AN880" s="166"/>
      <c r="AO880" s="168"/>
      <c r="AP880" s="166"/>
      <c r="AQ880" s="168"/>
      <c r="AR880" s="168"/>
      <c r="AS880" s="168"/>
      <c r="AT880" s="168"/>
      <c r="AU880" s="168"/>
      <c r="AV880" s="168"/>
      <c r="AW880" s="168"/>
      <c r="AX880" s="168"/>
      <c r="AY880" s="168"/>
      <c r="AZ880" s="168"/>
      <c r="BA880" s="166"/>
      <c r="BB880" s="166"/>
      <c r="BC880" s="168"/>
      <c r="BD880" s="170"/>
      <c r="BE880" s="171"/>
      <c r="BF880" s="171"/>
      <c r="BG880" s="171"/>
      <c r="BH880" s="171"/>
      <c r="BI880" s="168"/>
      <c r="BJ880" s="168"/>
      <c r="BK880" s="168"/>
      <c r="BL880" s="168"/>
      <c r="BM880" s="168"/>
    </row>
    <row r="881">
      <c r="A881" s="163"/>
      <c r="B881" s="174"/>
      <c r="C881" s="165"/>
      <c r="D881" s="166"/>
      <c r="E881" s="166"/>
      <c r="F881" s="167"/>
      <c r="G881" s="167"/>
      <c r="H881" s="167"/>
      <c r="I881" s="163"/>
      <c r="J881" s="168"/>
      <c r="K881" s="168"/>
      <c r="L881" s="168"/>
      <c r="M881" s="166"/>
      <c r="N881" s="169"/>
      <c r="O881" s="167"/>
      <c r="P881" s="168"/>
      <c r="Q881" s="169"/>
      <c r="R881" s="168"/>
      <c r="S881" s="168"/>
      <c r="T881" s="168"/>
      <c r="U881" s="168"/>
      <c r="V881" s="168"/>
      <c r="W881" s="168"/>
      <c r="X881" s="168"/>
      <c r="Y881" s="168"/>
      <c r="Z881" s="168"/>
      <c r="AA881" s="168"/>
      <c r="AB881" s="168"/>
      <c r="AC881" s="168"/>
      <c r="AD881" s="168"/>
      <c r="AE881" s="168"/>
      <c r="AF881" s="168"/>
      <c r="AG881" s="168"/>
      <c r="AH881" s="168"/>
      <c r="AI881" s="168"/>
      <c r="AJ881" s="168"/>
      <c r="AK881" s="168"/>
      <c r="AL881" s="168"/>
      <c r="AM881" s="168"/>
      <c r="AN881" s="166"/>
      <c r="AO881" s="168"/>
      <c r="AP881" s="166"/>
      <c r="AQ881" s="168"/>
      <c r="AR881" s="168"/>
      <c r="AS881" s="168"/>
      <c r="AT881" s="168"/>
      <c r="AU881" s="168"/>
      <c r="AV881" s="168"/>
      <c r="AW881" s="168"/>
      <c r="AX881" s="168"/>
      <c r="AY881" s="168"/>
      <c r="AZ881" s="168"/>
      <c r="BA881" s="166"/>
      <c r="BB881" s="166"/>
      <c r="BC881" s="168"/>
      <c r="BD881" s="170"/>
      <c r="BE881" s="171"/>
      <c r="BF881" s="171"/>
      <c r="BG881" s="171"/>
      <c r="BH881" s="171"/>
      <c r="BI881" s="168"/>
      <c r="BJ881" s="168"/>
      <c r="BK881" s="168"/>
      <c r="BL881" s="168"/>
      <c r="BM881" s="168"/>
    </row>
    <row r="882">
      <c r="A882" s="163"/>
      <c r="B882" s="174"/>
      <c r="C882" s="165"/>
      <c r="D882" s="166"/>
      <c r="E882" s="166"/>
      <c r="F882" s="167"/>
      <c r="G882" s="167"/>
      <c r="H882" s="167"/>
      <c r="I882" s="163"/>
      <c r="J882" s="168"/>
      <c r="K882" s="168"/>
      <c r="L882" s="168"/>
      <c r="M882" s="166"/>
      <c r="N882" s="169"/>
      <c r="O882" s="167"/>
      <c r="P882" s="168"/>
      <c r="Q882" s="169"/>
      <c r="R882" s="168"/>
      <c r="S882" s="168"/>
      <c r="T882" s="168"/>
      <c r="U882" s="168"/>
      <c r="V882" s="168"/>
      <c r="W882" s="168"/>
      <c r="X882" s="168"/>
      <c r="Y882" s="168"/>
      <c r="Z882" s="168"/>
      <c r="AA882" s="168"/>
      <c r="AB882" s="168"/>
      <c r="AC882" s="168"/>
      <c r="AD882" s="168"/>
      <c r="AE882" s="168"/>
      <c r="AF882" s="168"/>
      <c r="AG882" s="168"/>
      <c r="AH882" s="168"/>
      <c r="AI882" s="168"/>
      <c r="AJ882" s="168"/>
      <c r="AK882" s="168"/>
      <c r="AL882" s="168"/>
      <c r="AM882" s="168"/>
      <c r="AN882" s="166"/>
      <c r="AO882" s="168"/>
      <c r="AP882" s="166"/>
      <c r="AQ882" s="168"/>
      <c r="AR882" s="168"/>
      <c r="AS882" s="168"/>
      <c r="AT882" s="168"/>
      <c r="AU882" s="168"/>
      <c r="AV882" s="168"/>
      <c r="AW882" s="168"/>
      <c r="AX882" s="168"/>
      <c r="AY882" s="168"/>
      <c r="AZ882" s="168"/>
      <c r="BA882" s="166"/>
      <c r="BB882" s="166"/>
      <c r="BC882" s="168"/>
      <c r="BD882" s="170"/>
      <c r="BE882" s="171"/>
      <c r="BF882" s="171"/>
      <c r="BG882" s="171"/>
      <c r="BH882" s="171"/>
      <c r="BI882" s="168"/>
      <c r="BJ882" s="168"/>
      <c r="BK882" s="168"/>
      <c r="BL882" s="168"/>
      <c r="BM882" s="168"/>
    </row>
    <row r="883">
      <c r="A883" s="163"/>
      <c r="B883" s="174"/>
      <c r="C883" s="165"/>
      <c r="D883" s="166"/>
      <c r="E883" s="166"/>
      <c r="F883" s="167"/>
      <c r="G883" s="167"/>
      <c r="H883" s="167"/>
      <c r="I883" s="163"/>
      <c r="J883" s="168"/>
      <c r="K883" s="168"/>
      <c r="L883" s="168"/>
      <c r="M883" s="166"/>
      <c r="N883" s="169"/>
      <c r="O883" s="167"/>
      <c r="P883" s="168"/>
      <c r="Q883" s="169"/>
      <c r="R883" s="168"/>
      <c r="S883" s="168"/>
      <c r="T883" s="168"/>
      <c r="U883" s="168"/>
      <c r="V883" s="168"/>
      <c r="W883" s="168"/>
      <c r="X883" s="168"/>
      <c r="Y883" s="168"/>
      <c r="Z883" s="168"/>
      <c r="AA883" s="168"/>
      <c r="AB883" s="168"/>
      <c r="AC883" s="168"/>
      <c r="AD883" s="168"/>
      <c r="AE883" s="168"/>
      <c r="AF883" s="168"/>
      <c r="AG883" s="168"/>
      <c r="AH883" s="168"/>
      <c r="AI883" s="168"/>
      <c r="AJ883" s="168"/>
      <c r="AK883" s="168"/>
      <c r="AL883" s="168"/>
      <c r="AM883" s="168"/>
      <c r="AN883" s="166"/>
      <c r="AO883" s="168"/>
      <c r="AP883" s="166"/>
      <c r="AQ883" s="168"/>
      <c r="AR883" s="168"/>
      <c r="AS883" s="168"/>
      <c r="AT883" s="168"/>
      <c r="AU883" s="168"/>
      <c r="AV883" s="168"/>
      <c r="AW883" s="168"/>
      <c r="AX883" s="168"/>
      <c r="AY883" s="168"/>
      <c r="AZ883" s="168"/>
      <c r="BA883" s="166"/>
      <c r="BB883" s="166"/>
      <c r="BC883" s="168"/>
      <c r="BD883" s="170"/>
      <c r="BE883" s="171"/>
      <c r="BF883" s="171"/>
      <c r="BG883" s="171"/>
      <c r="BH883" s="171"/>
      <c r="BI883" s="168"/>
      <c r="BJ883" s="168"/>
      <c r="BK883" s="168"/>
      <c r="BL883" s="168"/>
      <c r="BM883" s="168"/>
    </row>
    <row r="884">
      <c r="A884" s="163"/>
      <c r="B884" s="174"/>
      <c r="C884" s="165"/>
      <c r="D884" s="166"/>
      <c r="E884" s="166"/>
      <c r="F884" s="167"/>
      <c r="G884" s="167"/>
      <c r="H884" s="167"/>
      <c r="I884" s="163"/>
      <c r="J884" s="168"/>
      <c r="K884" s="168"/>
      <c r="L884" s="168"/>
      <c r="M884" s="166"/>
      <c r="N884" s="169"/>
      <c r="O884" s="167"/>
      <c r="P884" s="168"/>
      <c r="Q884" s="169"/>
      <c r="R884" s="168"/>
      <c r="S884" s="168"/>
      <c r="T884" s="168"/>
      <c r="U884" s="168"/>
      <c r="V884" s="168"/>
      <c r="W884" s="168"/>
      <c r="X884" s="168"/>
      <c r="Y884" s="168"/>
      <c r="Z884" s="168"/>
      <c r="AA884" s="168"/>
      <c r="AB884" s="168"/>
      <c r="AC884" s="168"/>
      <c r="AD884" s="168"/>
      <c r="AE884" s="168"/>
      <c r="AF884" s="168"/>
      <c r="AG884" s="168"/>
      <c r="AH884" s="168"/>
      <c r="AI884" s="168"/>
      <c r="AJ884" s="168"/>
      <c r="AK884" s="168"/>
      <c r="AL884" s="168"/>
      <c r="AM884" s="168"/>
      <c r="AN884" s="166"/>
      <c r="AO884" s="168"/>
      <c r="AP884" s="166"/>
      <c r="AQ884" s="168"/>
      <c r="AR884" s="168"/>
      <c r="AS884" s="168"/>
      <c r="AT884" s="168"/>
      <c r="AU884" s="168"/>
      <c r="AV884" s="168"/>
      <c r="AW884" s="168"/>
      <c r="AX884" s="168"/>
      <c r="AY884" s="168"/>
      <c r="AZ884" s="168"/>
      <c r="BA884" s="166"/>
      <c r="BB884" s="166"/>
      <c r="BC884" s="168"/>
      <c r="BD884" s="170"/>
      <c r="BE884" s="171"/>
      <c r="BF884" s="171"/>
      <c r="BG884" s="171"/>
      <c r="BH884" s="171"/>
      <c r="BI884" s="168"/>
      <c r="BJ884" s="168"/>
      <c r="BK884" s="168"/>
      <c r="BL884" s="168"/>
      <c r="BM884" s="168"/>
    </row>
    <row r="885">
      <c r="A885" s="163"/>
      <c r="B885" s="174"/>
      <c r="C885" s="165"/>
      <c r="D885" s="166"/>
      <c r="E885" s="166"/>
      <c r="F885" s="167"/>
      <c r="G885" s="167"/>
      <c r="H885" s="167"/>
      <c r="I885" s="163"/>
      <c r="J885" s="168"/>
      <c r="K885" s="168"/>
      <c r="L885" s="168"/>
      <c r="M885" s="166"/>
      <c r="N885" s="169"/>
      <c r="O885" s="167"/>
      <c r="P885" s="168"/>
      <c r="Q885" s="169"/>
      <c r="R885" s="168"/>
      <c r="S885" s="168"/>
      <c r="T885" s="168"/>
      <c r="U885" s="168"/>
      <c r="V885" s="168"/>
      <c r="W885" s="168"/>
      <c r="X885" s="168"/>
      <c r="Y885" s="168"/>
      <c r="Z885" s="168"/>
      <c r="AA885" s="168"/>
      <c r="AB885" s="168"/>
      <c r="AC885" s="168"/>
      <c r="AD885" s="168"/>
      <c r="AE885" s="168"/>
      <c r="AF885" s="168"/>
      <c r="AG885" s="168"/>
      <c r="AH885" s="168"/>
      <c r="AI885" s="168"/>
      <c r="AJ885" s="168"/>
      <c r="AK885" s="168"/>
      <c r="AL885" s="168"/>
      <c r="AM885" s="168"/>
      <c r="AN885" s="166"/>
      <c r="AO885" s="168"/>
      <c r="AP885" s="166"/>
      <c r="AQ885" s="168"/>
      <c r="AR885" s="168"/>
      <c r="AS885" s="168"/>
      <c r="AT885" s="168"/>
      <c r="AU885" s="168"/>
      <c r="AV885" s="168"/>
      <c r="AW885" s="168"/>
      <c r="AX885" s="168"/>
      <c r="AY885" s="168"/>
      <c r="AZ885" s="168"/>
      <c r="BA885" s="166"/>
      <c r="BB885" s="166"/>
      <c r="BC885" s="168"/>
      <c r="BD885" s="170"/>
      <c r="BE885" s="171"/>
      <c r="BF885" s="171"/>
      <c r="BG885" s="171"/>
      <c r="BH885" s="171"/>
      <c r="BI885" s="168"/>
      <c r="BJ885" s="168"/>
      <c r="BK885" s="168"/>
      <c r="BL885" s="168"/>
      <c r="BM885" s="168"/>
    </row>
    <row r="886">
      <c r="A886" s="163"/>
      <c r="B886" s="174"/>
      <c r="C886" s="165"/>
      <c r="D886" s="166"/>
      <c r="E886" s="166"/>
      <c r="F886" s="167"/>
      <c r="G886" s="167"/>
      <c r="H886" s="167"/>
      <c r="I886" s="163"/>
      <c r="J886" s="168"/>
      <c r="K886" s="168"/>
      <c r="L886" s="168"/>
      <c r="M886" s="166"/>
      <c r="N886" s="169"/>
      <c r="O886" s="167"/>
      <c r="P886" s="168"/>
      <c r="Q886" s="169"/>
      <c r="R886" s="168"/>
      <c r="S886" s="168"/>
      <c r="T886" s="168"/>
      <c r="U886" s="168"/>
      <c r="V886" s="168"/>
      <c r="W886" s="168"/>
      <c r="X886" s="168"/>
      <c r="Y886" s="168"/>
      <c r="Z886" s="168"/>
      <c r="AA886" s="168"/>
      <c r="AB886" s="168"/>
      <c r="AC886" s="168"/>
      <c r="AD886" s="168"/>
      <c r="AE886" s="168"/>
      <c r="AF886" s="168"/>
      <c r="AG886" s="168"/>
      <c r="AH886" s="168"/>
      <c r="AI886" s="168"/>
      <c r="AJ886" s="168"/>
      <c r="AK886" s="168"/>
      <c r="AL886" s="168"/>
      <c r="AM886" s="168"/>
      <c r="AN886" s="166"/>
      <c r="AO886" s="168"/>
      <c r="AP886" s="166"/>
      <c r="AQ886" s="168"/>
      <c r="AR886" s="168"/>
      <c r="AS886" s="168"/>
      <c r="AT886" s="168"/>
      <c r="AU886" s="168"/>
      <c r="AV886" s="168"/>
      <c r="AW886" s="168"/>
      <c r="AX886" s="168"/>
      <c r="AY886" s="168"/>
      <c r="AZ886" s="168"/>
      <c r="BA886" s="166"/>
      <c r="BB886" s="166"/>
      <c r="BC886" s="168"/>
      <c r="BD886" s="170"/>
      <c r="BE886" s="171"/>
      <c r="BF886" s="171"/>
      <c r="BG886" s="171"/>
      <c r="BH886" s="171"/>
      <c r="BI886" s="168"/>
      <c r="BJ886" s="168"/>
      <c r="BK886" s="168"/>
      <c r="BL886" s="168"/>
      <c r="BM886" s="168"/>
    </row>
    <row r="887">
      <c r="A887" s="163"/>
      <c r="B887" s="174"/>
      <c r="C887" s="165"/>
      <c r="D887" s="166"/>
      <c r="E887" s="166"/>
      <c r="F887" s="167"/>
      <c r="G887" s="167"/>
      <c r="H887" s="167"/>
      <c r="I887" s="163"/>
      <c r="J887" s="168"/>
      <c r="K887" s="168"/>
      <c r="L887" s="168"/>
      <c r="M887" s="166"/>
      <c r="N887" s="169"/>
      <c r="O887" s="167"/>
      <c r="P887" s="168"/>
      <c r="Q887" s="169"/>
      <c r="R887" s="168"/>
      <c r="S887" s="168"/>
      <c r="T887" s="168"/>
      <c r="U887" s="168"/>
      <c r="V887" s="168"/>
      <c r="W887" s="168"/>
      <c r="X887" s="168"/>
      <c r="Y887" s="168"/>
      <c r="Z887" s="168"/>
      <c r="AA887" s="168"/>
      <c r="AB887" s="168"/>
      <c r="AC887" s="168"/>
      <c r="AD887" s="168"/>
      <c r="AE887" s="168"/>
      <c r="AF887" s="168"/>
      <c r="AG887" s="168"/>
      <c r="AH887" s="168"/>
      <c r="AI887" s="168"/>
      <c r="AJ887" s="168"/>
      <c r="AK887" s="168"/>
      <c r="AL887" s="168"/>
      <c r="AM887" s="168"/>
      <c r="AN887" s="166"/>
      <c r="AO887" s="168"/>
      <c r="AP887" s="166"/>
      <c r="AQ887" s="168"/>
      <c r="AR887" s="168"/>
      <c r="AS887" s="168"/>
      <c r="AT887" s="168"/>
      <c r="AU887" s="168"/>
      <c r="AV887" s="168"/>
      <c r="AW887" s="168"/>
      <c r="AX887" s="168"/>
      <c r="AY887" s="168"/>
      <c r="AZ887" s="168"/>
      <c r="BA887" s="166"/>
      <c r="BB887" s="166"/>
      <c r="BC887" s="168"/>
      <c r="BD887" s="170"/>
      <c r="BE887" s="171"/>
      <c r="BF887" s="171"/>
      <c r="BG887" s="171"/>
      <c r="BH887" s="171"/>
      <c r="BI887" s="168"/>
      <c r="BJ887" s="168"/>
      <c r="BK887" s="168"/>
      <c r="BL887" s="168"/>
      <c r="BM887" s="168"/>
    </row>
    <row r="888">
      <c r="A888" s="163"/>
      <c r="B888" s="174"/>
      <c r="C888" s="165"/>
      <c r="D888" s="166"/>
      <c r="E888" s="166"/>
      <c r="F888" s="167"/>
      <c r="G888" s="167"/>
      <c r="H888" s="167"/>
      <c r="I888" s="163"/>
      <c r="J888" s="168"/>
      <c r="K888" s="168"/>
      <c r="L888" s="168"/>
      <c r="M888" s="166"/>
      <c r="N888" s="169"/>
      <c r="O888" s="167"/>
      <c r="P888" s="168"/>
      <c r="Q888" s="169"/>
      <c r="R888" s="168"/>
      <c r="S888" s="168"/>
      <c r="T888" s="168"/>
      <c r="U888" s="168"/>
      <c r="V888" s="168"/>
      <c r="W888" s="168"/>
      <c r="X888" s="168"/>
      <c r="Y888" s="168"/>
      <c r="Z888" s="168"/>
      <c r="AA888" s="168"/>
      <c r="AB888" s="168"/>
      <c r="AC888" s="168"/>
      <c r="AD888" s="168"/>
      <c r="AE888" s="168"/>
      <c r="AF888" s="168"/>
      <c r="AG888" s="168"/>
      <c r="AH888" s="168"/>
      <c r="AI888" s="168"/>
      <c r="AJ888" s="168"/>
      <c r="AK888" s="168"/>
      <c r="AL888" s="168"/>
      <c r="AM888" s="168"/>
      <c r="AN888" s="166"/>
      <c r="AO888" s="168"/>
      <c r="AP888" s="166"/>
      <c r="AQ888" s="168"/>
      <c r="AR888" s="168"/>
      <c r="AS888" s="168"/>
      <c r="AT888" s="168"/>
      <c r="AU888" s="168"/>
      <c r="AV888" s="168"/>
      <c r="AW888" s="168"/>
      <c r="AX888" s="168"/>
      <c r="AY888" s="168"/>
      <c r="AZ888" s="168"/>
      <c r="BA888" s="166"/>
      <c r="BB888" s="166"/>
      <c r="BC888" s="168"/>
      <c r="BD888" s="170"/>
      <c r="BE888" s="171"/>
      <c r="BF888" s="171"/>
      <c r="BG888" s="171"/>
      <c r="BH888" s="171"/>
      <c r="BI888" s="168"/>
      <c r="BJ888" s="168"/>
      <c r="BK888" s="168"/>
      <c r="BL888" s="168"/>
      <c r="BM888" s="168"/>
    </row>
    <row r="889">
      <c r="A889" s="163"/>
      <c r="B889" s="174"/>
      <c r="C889" s="165"/>
      <c r="D889" s="166"/>
      <c r="E889" s="166"/>
      <c r="F889" s="167"/>
      <c r="G889" s="167"/>
      <c r="H889" s="167"/>
      <c r="I889" s="163"/>
      <c r="J889" s="168"/>
      <c r="K889" s="168"/>
      <c r="L889" s="168"/>
      <c r="M889" s="166"/>
      <c r="N889" s="169"/>
      <c r="O889" s="167"/>
      <c r="P889" s="168"/>
      <c r="Q889" s="169"/>
      <c r="R889" s="168"/>
      <c r="S889" s="168"/>
      <c r="T889" s="168"/>
      <c r="U889" s="168"/>
      <c r="V889" s="168"/>
      <c r="W889" s="168"/>
      <c r="X889" s="168"/>
      <c r="Y889" s="168"/>
      <c r="Z889" s="168"/>
      <c r="AA889" s="168"/>
      <c r="AB889" s="168"/>
      <c r="AC889" s="168"/>
      <c r="AD889" s="168"/>
      <c r="AE889" s="168"/>
      <c r="AF889" s="168"/>
      <c r="AG889" s="168"/>
      <c r="AH889" s="168"/>
      <c r="AI889" s="168"/>
      <c r="AJ889" s="168"/>
      <c r="AK889" s="168"/>
      <c r="AL889" s="168"/>
      <c r="AM889" s="168"/>
      <c r="AN889" s="166"/>
      <c r="AO889" s="168"/>
      <c r="AP889" s="166"/>
      <c r="AQ889" s="168"/>
      <c r="AR889" s="168"/>
      <c r="AS889" s="168"/>
      <c r="AT889" s="168"/>
      <c r="AU889" s="168"/>
      <c r="AV889" s="168"/>
      <c r="AW889" s="168"/>
      <c r="AX889" s="168"/>
      <c r="AY889" s="168"/>
      <c r="AZ889" s="168"/>
      <c r="BA889" s="166"/>
      <c r="BB889" s="166"/>
      <c r="BC889" s="168"/>
      <c r="BD889" s="170"/>
      <c r="BE889" s="171"/>
      <c r="BF889" s="171"/>
      <c r="BG889" s="171"/>
      <c r="BH889" s="171"/>
      <c r="BI889" s="168"/>
      <c r="BJ889" s="168"/>
      <c r="BK889" s="168"/>
      <c r="BL889" s="168"/>
      <c r="BM889" s="168"/>
    </row>
    <row r="890">
      <c r="A890" s="163"/>
      <c r="B890" s="174"/>
      <c r="C890" s="165"/>
      <c r="D890" s="166"/>
      <c r="E890" s="166"/>
      <c r="F890" s="167"/>
      <c r="G890" s="167"/>
      <c r="H890" s="167"/>
      <c r="I890" s="163"/>
      <c r="J890" s="168"/>
      <c r="K890" s="168"/>
      <c r="L890" s="168"/>
      <c r="M890" s="166"/>
      <c r="N890" s="169"/>
      <c r="O890" s="167"/>
      <c r="P890" s="168"/>
      <c r="Q890" s="169"/>
      <c r="R890" s="168"/>
      <c r="S890" s="168"/>
      <c r="T890" s="168"/>
      <c r="U890" s="168"/>
      <c r="V890" s="168"/>
      <c r="W890" s="168"/>
      <c r="X890" s="168"/>
      <c r="Y890" s="168"/>
      <c r="Z890" s="168"/>
      <c r="AA890" s="168"/>
      <c r="AB890" s="168"/>
      <c r="AC890" s="168"/>
      <c r="AD890" s="168"/>
      <c r="AE890" s="168"/>
      <c r="AF890" s="168"/>
      <c r="AG890" s="168"/>
      <c r="AH890" s="168"/>
      <c r="AI890" s="168"/>
      <c r="AJ890" s="168"/>
      <c r="AK890" s="168"/>
      <c r="AL890" s="168"/>
      <c r="AM890" s="168"/>
      <c r="AN890" s="166"/>
      <c r="AO890" s="168"/>
      <c r="AP890" s="166"/>
      <c r="AQ890" s="168"/>
      <c r="AR890" s="168"/>
      <c r="AS890" s="168"/>
      <c r="AT890" s="168"/>
      <c r="AU890" s="168"/>
      <c r="AV890" s="168"/>
      <c r="AW890" s="168"/>
      <c r="AX890" s="168"/>
      <c r="AY890" s="168"/>
      <c r="AZ890" s="168"/>
      <c r="BA890" s="166"/>
      <c r="BB890" s="166"/>
      <c r="BC890" s="168"/>
      <c r="BD890" s="170"/>
      <c r="BE890" s="171"/>
      <c r="BF890" s="171"/>
      <c r="BG890" s="171"/>
      <c r="BH890" s="171"/>
      <c r="BI890" s="168"/>
      <c r="BJ890" s="168"/>
      <c r="BK890" s="168"/>
      <c r="BL890" s="168"/>
      <c r="BM890" s="168"/>
    </row>
    <row r="891">
      <c r="A891" s="163"/>
      <c r="B891" s="174"/>
      <c r="C891" s="165"/>
      <c r="D891" s="166"/>
      <c r="E891" s="166"/>
      <c r="F891" s="167"/>
      <c r="G891" s="167"/>
      <c r="H891" s="167"/>
      <c r="I891" s="163"/>
      <c r="J891" s="168"/>
      <c r="K891" s="168"/>
      <c r="L891" s="168"/>
      <c r="M891" s="166"/>
      <c r="N891" s="169"/>
      <c r="O891" s="167"/>
      <c r="P891" s="168"/>
      <c r="Q891" s="169"/>
      <c r="R891" s="168"/>
      <c r="S891" s="168"/>
      <c r="T891" s="168"/>
      <c r="U891" s="168"/>
      <c r="V891" s="168"/>
      <c r="W891" s="168"/>
      <c r="X891" s="168"/>
      <c r="Y891" s="168"/>
      <c r="Z891" s="168"/>
      <c r="AA891" s="168"/>
      <c r="AB891" s="168"/>
      <c r="AC891" s="168"/>
      <c r="AD891" s="168"/>
      <c r="AE891" s="168"/>
      <c r="AF891" s="168"/>
      <c r="AG891" s="168"/>
      <c r="AH891" s="168"/>
      <c r="AI891" s="168"/>
      <c r="AJ891" s="168"/>
      <c r="AK891" s="168"/>
      <c r="AL891" s="168"/>
      <c r="AM891" s="168"/>
      <c r="AN891" s="166"/>
      <c r="AO891" s="168"/>
      <c r="AP891" s="166"/>
      <c r="AQ891" s="168"/>
      <c r="AR891" s="168"/>
      <c r="AS891" s="168"/>
      <c r="AT891" s="168"/>
      <c r="AU891" s="168"/>
      <c r="AV891" s="168"/>
      <c r="AW891" s="168"/>
      <c r="AX891" s="168"/>
      <c r="AY891" s="168"/>
      <c r="AZ891" s="168"/>
      <c r="BA891" s="166"/>
      <c r="BB891" s="166"/>
      <c r="BC891" s="168"/>
      <c r="BD891" s="170"/>
      <c r="BE891" s="171"/>
      <c r="BF891" s="171"/>
      <c r="BG891" s="171"/>
      <c r="BH891" s="171"/>
      <c r="BI891" s="168"/>
      <c r="BJ891" s="168"/>
      <c r="BK891" s="168"/>
      <c r="BL891" s="168"/>
      <c r="BM891" s="168"/>
    </row>
    <row r="892">
      <c r="A892" s="163"/>
      <c r="B892" s="174"/>
      <c r="C892" s="165"/>
      <c r="D892" s="166"/>
      <c r="E892" s="166"/>
      <c r="F892" s="167"/>
      <c r="G892" s="167"/>
      <c r="H892" s="167"/>
      <c r="I892" s="163"/>
      <c r="J892" s="168"/>
      <c r="K892" s="168"/>
      <c r="L892" s="168"/>
      <c r="M892" s="166"/>
      <c r="N892" s="169"/>
      <c r="O892" s="167"/>
      <c r="P892" s="168"/>
      <c r="Q892" s="169"/>
      <c r="R892" s="168"/>
      <c r="S892" s="168"/>
      <c r="T892" s="168"/>
      <c r="U892" s="168"/>
      <c r="V892" s="168"/>
      <c r="W892" s="168"/>
      <c r="X892" s="168"/>
      <c r="Y892" s="168"/>
      <c r="Z892" s="168"/>
      <c r="AA892" s="168"/>
      <c r="AB892" s="168"/>
      <c r="AC892" s="168"/>
      <c r="AD892" s="168"/>
      <c r="AE892" s="168"/>
      <c r="AF892" s="168"/>
      <c r="AG892" s="168"/>
      <c r="AH892" s="168"/>
      <c r="AI892" s="168"/>
      <c r="AJ892" s="168"/>
      <c r="AK892" s="168"/>
      <c r="AL892" s="168"/>
      <c r="AM892" s="168"/>
      <c r="AN892" s="166"/>
      <c r="AO892" s="168"/>
      <c r="AP892" s="166"/>
      <c r="AQ892" s="168"/>
      <c r="AR892" s="168"/>
      <c r="AS892" s="168"/>
      <c r="AT892" s="168"/>
      <c r="AU892" s="168"/>
      <c r="AV892" s="168"/>
      <c r="AW892" s="168"/>
      <c r="AX892" s="168"/>
      <c r="AY892" s="168"/>
      <c r="AZ892" s="168"/>
      <c r="BA892" s="166"/>
      <c r="BB892" s="166"/>
      <c r="BC892" s="168"/>
      <c r="BD892" s="170"/>
      <c r="BE892" s="171"/>
      <c r="BF892" s="171"/>
      <c r="BG892" s="171"/>
      <c r="BH892" s="171"/>
      <c r="BI892" s="168"/>
      <c r="BJ892" s="168"/>
      <c r="BK892" s="168"/>
      <c r="BL892" s="168"/>
      <c r="BM892" s="168"/>
    </row>
    <row r="893">
      <c r="A893" s="163"/>
      <c r="B893" s="174"/>
      <c r="C893" s="165"/>
      <c r="D893" s="166"/>
      <c r="E893" s="166"/>
      <c r="F893" s="167"/>
      <c r="G893" s="167"/>
      <c r="H893" s="167"/>
      <c r="I893" s="163"/>
      <c r="J893" s="168"/>
      <c r="K893" s="168"/>
      <c r="L893" s="168"/>
      <c r="M893" s="166"/>
      <c r="N893" s="169"/>
      <c r="O893" s="167"/>
      <c r="P893" s="168"/>
      <c r="Q893" s="169"/>
      <c r="R893" s="168"/>
      <c r="S893" s="168"/>
      <c r="T893" s="168"/>
      <c r="U893" s="168"/>
      <c r="V893" s="168"/>
      <c r="W893" s="168"/>
      <c r="X893" s="168"/>
      <c r="Y893" s="168"/>
      <c r="Z893" s="168"/>
      <c r="AA893" s="168"/>
      <c r="AB893" s="168"/>
      <c r="AC893" s="168"/>
      <c r="AD893" s="168"/>
      <c r="AE893" s="168"/>
      <c r="AF893" s="168"/>
      <c r="AG893" s="168"/>
      <c r="AH893" s="168"/>
      <c r="AI893" s="168"/>
      <c r="AJ893" s="168"/>
      <c r="AK893" s="168"/>
      <c r="AL893" s="168"/>
      <c r="AM893" s="168"/>
      <c r="AN893" s="166"/>
      <c r="AO893" s="168"/>
      <c r="AP893" s="166"/>
      <c r="AQ893" s="168"/>
      <c r="AR893" s="168"/>
      <c r="AS893" s="168"/>
      <c r="AT893" s="168"/>
      <c r="AU893" s="168"/>
      <c r="AV893" s="168"/>
      <c r="AW893" s="168"/>
      <c r="AX893" s="168"/>
      <c r="AY893" s="168"/>
      <c r="AZ893" s="168"/>
      <c r="BA893" s="166"/>
      <c r="BB893" s="166"/>
      <c r="BC893" s="168"/>
      <c r="BD893" s="170"/>
      <c r="BE893" s="171"/>
      <c r="BF893" s="171"/>
      <c r="BG893" s="171"/>
      <c r="BH893" s="171"/>
      <c r="BI893" s="168"/>
      <c r="BJ893" s="168"/>
      <c r="BK893" s="168"/>
      <c r="BL893" s="168"/>
      <c r="BM893" s="168"/>
    </row>
    <row r="894">
      <c r="A894" s="163"/>
      <c r="B894" s="174"/>
      <c r="C894" s="165"/>
      <c r="D894" s="166"/>
      <c r="E894" s="166"/>
      <c r="F894" s="167"/>
      <c r="G894" s="167"/>
      <c r="H894" s="167"/>
      <c r="I894" s="163"/>
      <c r="J894" s="168"/>
      <c r="K894" s="168"/>
      <c r="L894" s="168"/>
      <c r="M894" s="166"/>
      <c r="N894" s="169"/>
      <c r="O894" s="167"/>
      <c r="P894" s="168"/>
      <c r="Q894" s="169"/>
      <c r="R894" s="168"/>
      <c r="S894" s="168"/>
      <c r="T894" s="168"/>
      <c r="U894" s="168"/>
      <c r="V894" s="168"/>
      <c r="W894" s="168"/>
      <c r="X894" s="168"/>
      <c r="Y894" s="168"/>
      <c r="Z894" s="168"/>
      <c r="AA894" s="168"/>
      <c r="AB894" s="168"/>
      <c r="AC894" s="168"/>
      <c r="AD894" s="168"/>
      <c r="AE894" s="168"/>
      <c r="AF894" s="168"/>
      <c r="AG894" s="168"/>
      <c r="AH894" s="168"/>
      <c r="AI894" s="168"/>
      <c r="AJ894" s="168"/>
      <c r="AK894" s="168"/>
      <c r="AL894" s="168"/>
      <c r="AM894" s="168"/>
      <c r="AN894" s="166"/>
      <c r="AO894" s="168"/>
      <c r="AP894" s="166"/>
      <c r="AQ894" s="168"/>
      <c r="AR894" s="168"/>
      <c r="AS894" s="168"/>
      <c r="AT894" s="168"/>
      <c r="AU894" s="168"/>
      <c r="AV894" s="168"/>
      <c r="AW894" s="168"/>
      <c r="AX894" s="168"/>
      <c r="AY894" s="168"/>
      <c r="AZ894" s="168"/>
      <c r="BA894" s="166"/>
      <c r="BB894" s="166"/>
      <c r="BC894" s="168"/>
      <c r="BD894" s="170"/>
      <c r="BE894" s="171"/>
      <c r="BF894" s="171"/>
      <c r="BG894" s="171"/>
      <c r="BH894" s="171"/>
      <c r="BI894" s="168"/>
      <c r="BJ894" s="168"/>
      <c r="BK894" s="168"/>
      <c r="BL894" s="168"/>
      <c r="BM894" s="168"/>
    </row>
    <row r="895">
      <c r="A895" s="163"/>
      <c r="B895" s="174"/>
      <c r="C895" s="165"/>
      <c r="D895" s="166"/>
      <c r="E895" s="166"/>
      <c r="F895" s="167"/>
      <c r="G895" s="167"/>
      <c r="H895" s="167"/>
      <c r="I895" s="163"/>
      <c r="J895" s="168"/>
      <c r="K895" s="168"/>
      <c r="L895" s="168"/>
      <c r="M895" s="166"/>
      <c r="N895" s="169"/>
      <c r="O895" s="167"/>
      <c r="P895" s="168"/>
      <c r="Q895" s="169"/>
      <c r="R895" s="168"/>
      <c r="S895" s="168"/>
      <c r="T895" s="168"/>
      <c r="U895" s="168"/>
      <c r="V895" s="168"/>
      <c r="W895" s="168"/>
      <c r="X895" s="168"/>
      <c r="Y895" s="168"/>
      <c r="Z895" s="168"/>
      <c r="AA895" s="168"/>
      <c r="AB895" s="168"/>
      <c r="AC895" s="168"/>
      <c r="AD895" s="168"/>
      <c r="AE895" s="168"/>
      <c r="AF895" s="168"/>
      <c r="AG895" s="168"/>
      <c r="AH895" s="168"/>
      <c r="AI895" s="168"/>
      <c r="AJ895" s="168"/>
      <c r="AK895" s="168"/>
      <c r="AL895" s="168"/>
      <c r="AM895" s="168"/>
      <c r="AN895" s="166"/>
      <c r="AO895" s="168"/>
      <c r="AP895" s="166"/>
      <c r="AQ895" s="168"/>
      <c r="AR895" s="168"/>
      <c r="AS895" s="168"/>
      <c r="AT895" s="168"/>
      <c r="AU895" s="168"/>
      <c r="AV895" s="168"/>
      <c r="AW895" s="168"/>
      <c r="AX895" s="168"/>
      <c r="AY895" s="168"/>
      <c r="AZ895" s="168"/>
      <c r="BA895" s="166"/>
      <c r="BB895" s="166"/>
      <c r="BC895" s="168"/>
      <c r="BD895" s="170"/>
      <c r="BE895" s="171"/>
      <c r="BF895" s="171"/>
      <c r="BG895" s="171"/>
      <c r="BH895" s="171"/>
      <c r="BI895" s="168"/>
      <c r="BJ895" s="168"/>
      <c r="BK895" s="168"/>
      <c r="BL895" s="168"/>
      <c r="BM895" s="168"/>
    </row>
    <row r="896">
      <c r="A896" s="163"/>
      <c r="B896" s="174"/>
      <c r="C896" s="165"/>
      <c r="D896" s="166"/>
      <c r="E896" s="166"/>
      <c r="F896" s="167"/>
      <c r="G896" s="167"/>
      <c r="H896" s="167"/>
      <c r="I896" s="163"/>
      <c r="J896" s="168"/>
      <c r="K896" s="168"/>
      <c r="L896" s="168"/>
      <c r="M896" s="166"/>
      <c r="N896" s="169"/>
      <c r="O896" s="167"/>
      <c r="P896" s="168"/>
      <c r="Q896" s="169"/>
      <c r="R896" s="168"/>
      <c r="S896" s="168"/>
      <c r="T896" s="168"/>
      <c r="U896" s="168"/>
      <c r="V896" s="168"/>
      <c r="W896" s="168"/>
      <c r="X896" s="168"/>
      <c r="Y896" s="168"/>
      <c r="Z896" s="168"/>
      <c r="AA896" s="168"/>
      <c r="AB896" s="168"/>
      <c r="AC896" s="168"/>
      <c r="AD896" s="168"/>
      <c r="AE896" s="168"/>
      <c r="AF896" s="168"/>
      <c r="AG896" s="168"/>
      <c r="AH896" s="168"/>
      <c r="AI896" s="168"/>
      <c r="AJ896" s="168"/>
      <c r="AK896" s="168"/>
      <c r="AL896" s="168"/>
      <c r="AM896" s="168"/>
      <c r="AN896" s="166"/>
      <c r="AO896" s="168"/>
      <c r="AP896" s="166"/>
      <c r="AQ896" s="168"/>
      <c r="AR896" s="168"/>
      <c r="AS896" s="168"/>
      <c r="AT896" s="168"/>
      <c r="AU896" s="168"/>
      <c r="AV896" s="168"/>
      <c r="AW896" s="168"/>
      <c r="AX896" s="168"/>
      <c r="AY896" s="168"/>
      <c r="AZ896" s="168"/>
      <c r="BA896" s="166"/>
      <c r="BB896" s="166"/>
      <c r="BC896" s="168"/>
      <c r="BD896" s="170"/>
      <c r="BE896" s="171"/>
      <c r="BF896" s="171"/>
      <c r="BG896" s="171"/>
      <c r="BH896" s="171"/>
      <c r="BI896" s="168"/>
      <c r="BJ896" s="168"/>
      <c r="BK896" s="168"/>
      <c r="BL896" s="168"/>
      <c r="BM896" s="168"/>
    </row>
    <row r="897">
      <c r="A897" s="163"/>
      <c r="B897" s="174"/>
      <c r="C897" s="165"/>
      <c r="D897" s="166"/>
      <c r="E897" s="166"/>
      <c r="F897" s="167"/>
      <c r="G897" s="167"/>
      <c r="H897" s="167"/>
      <c r="I897" s="163"/>
      <c r="J897" s="168"/>
      <c r="K897" s="168"/>
      <c r="L897" s="168"/>
      <c r="M897" s="166"/>
      <c r="N897" s="169"/>
      <c r="O897" s="167"/>
      <c r="P897" s="168"/>
      <c r="Q897" s="169"/>
      <c r="R897" s="168"/>
      <c r="S897" s="168"/>
      <c r="T897" s="168"/>
      <c r="U897" s="168"/>
      <c r="V897" s="168"/>
      <c r="W897" s="168"/>
      <c r="X897" s="168"/>
      <c r="Y897" s="168"/>
      <c r="Z897" s="168"/>
      <c r="AA897" s="168"/>
      <c r="AB897" s="168"/>
      <c r="AC897" s="168"/>
      <c r="AD897" s="168"/>
      <c r="AE897" s="168"/>
      <c r="AF897" s="168"/>
      <c r="AG897" s="168"/>
      <c r="AH897" s="168"/>
      <c r="AI897" s="168"/>
      <c r="AJ897" s="168"/>
      <c r="AK897" s="168"/>
      <c r="AL897" s="168"/>
      <c r="AM897" s="168"/>
      <c r="AN897" s="166"/>
      <c r="AO897" s="168"/>
      <c r="AP897" s="166"/>
      <c r="AQ897" s="168"/>
      <c r="AR897" s="168"/>
      <c r="AS897" s="168"/>
      <c r="AT897" s="168"/>
      <c r="AU897" s="168"/>
      <c r="AV897" s="168"/>
      <c r="AW897" s="168"/>
      <c r="AX897" s="168"/>
      <c r="AY897" s="168"/>
      <c r="AZ897" s="168"/>
      <c r="BA897" s="166"/>
      <c r="BB897" s="166"/>
      <c r="BC897" s="168"/>
      <c r="BD897" s="170"/>
      <c r="BE897" s="171"/>
      <c r="BF897" s="171"/>
      <c r="BG897" s="171"/>
      <c r="BH897" s="171"/>
      <c r="BI897" s="168"/>
      <c r="BJ897" s="168"/>
      <c r="BK897" s="168"/>
      <c r="BL897" s="168"/>
      <c r="BM897" s="168"/>
    </row>
    <row r="898">
      <c r="A898" s="163"/>
      <c r="B898" s="174"/>
      <c r="C898" s="165"/>
      <c r="D898" s="166"/>
      <c r="E898" s="166"/>
      <c r="F898" s="167"/>
      <c r="G898" s="167"/>
      <c r="H898" s="167"/>
      <c r="I898" s="163"/>
      <c r="J898" s="168"/>
      <c r="K898" s="168"/>
      <c r="L898" s="168"/>
      <c r="M898" s="166"/>
      <c r="N898" s="169"/>
      <c r="O898" s="167"/>
      <c r="P898" s="168"/>
      <c r="Q898" s="169"/>
      <c r="R898" s="168"/>
      <c r="S898" s="168"/>
      <c r="T898" s="168"/>
      <c r="U898" s="168"/>
      <c r="V898" s="168"/>
      <c r="W898" s="168"/>
      <c r="X898" s="168"/>
      <c r="Y898" s="168"/>
      <c r="Z898" s="168"/>
      <c r="AA898" s="168"/>
      <c r="AB898" s="168"/>
      <c r="AC898" s="168"/>
      <c r="AD898" s="168"/>
      <c r="AE898" s="168"/>
      <c r="AF898" s="168"/>
      <c r="AG898" s="168"/>
      <c r="AH898" s="168"/>
      <c r="AI898" s="168"/>
      <c r="AJ898" s="168"/>
      <c r="AK898" s="168"/>
      <c r="AL898" s="168"/>
      <c r="AM898" s="168"/>
      <c r="AN898" s="166"/>
      <c r="AO898" s="168"/>
      <c r="AP898" s="166"/>
      <c r="AQ898" s="168"/>
      <c r="AR898" s="168"/>
      <c r="AS898" s="168"/>
      <c r="AT898" s="168"/>
      <c r="AU898" s="168"/>
      <c r="AV898" s="168"/>
      <c r="AW898" s="168"/>
      <c r="AX898" s="168"/>
      <c r="AY898" s="168"/>
      <c r="AZ898" s="168"/>
      <c r="BA898" s="166"/>
      <c r="BB898" s="166"/>
      <c r="BC898" s="168"/>
      <c r="BD898" s="170"/>
      <c r="BE898" s="171"/>
      <c r="BF898" s="171"/>
      <c r="BG898" s="171"/>
      <c r="BH898" s="171"/>
      <c r="BI898" s="168"/>
      <c r="BJ898" s="168"/>
      <c r="BK898" s="168"/>
      <c r="BL898" s="168"/>
      <c r="BM898" s="168"/>
    </row>
    <row r="899">
      <c r="A899" s="163"/>
      <c r="B899" s="174"/>
      <c r="C899" s="165"/>
      <c r="D899" s="166"/>
      <c r="E899" s="166"/>
      <c r="F899" s="167"/>
      <c r="G899" s="167"/>
      <c r="H899" s="167"/>
      <c r="I899" s="163"/>
      <c r="J899" s="168"/>
      <c r="K899" s="168"/>
      <c r="L899" s="168"/>
      <c r="M899" s="166"/>
      <c r="N899" s="169"/>
      <c r="O899" s="167"/>
      <c r="P899" s="168"/>
      <c r="Q899" s="169"/>
      <c r="R899" s="168"/>
      <c r="S899" s="168"/>
      <c r="T899" s="168"/>
      <c r="U899" s="168"/>
      <c r="V899" s="168"/>
      <c r="W899" s="168"/>
      <c r="X899" s="168"/>
      <c r="Y899" s="168"/>
      <c r="Z899" s="168"/>
      <c r="AA899" s="168"/>
      <c r="AB899" s="168"/>
      <c r="AC899" s="168"/>
      <c r="AD899" s="168"/>
      <c r="AE899" s="168"/>
      <c r="AF899" s="168"/>
      <c r="AG899" s="168"/>
      <c r="AH899" s="168"/>
      <c r="AI899" s="168"/>
      <c r="AJ899" s="168"/>
      <c r="AK899" s="168"/>
      <c r="AL899" s="168"/>
      <c r="AM899" s="168"/>
      <c r="AN899" s="166"/>
      <c r="AO899" s="168"/>
      <c r="AP899" s="166"/>
      <c r="AQ899" s="168"/>
      <c r="AR899" s="168"/>
      <c r="AS899" s="168"/>
      <c r="AT899" s="168"/>
      <c r="AU899" s="168"/>
      <c r="AV899" s="168"/>
      <c r="AW899" s="168"/>
      <c r="AX899" s="168"/>
      <c r="AY899" s="168"/>
      <c r="AZ899" s="168"/>
      <c r="BA899" s="166"/>
      <c r="BB899" s="166"/>
      <c r="BC899" s="168"/>
      <c r="BD899" s="170"/>
      <c r="BE899" s="171"/>
      <c r="BF899" s="171"/>
      <c r="BG899" s="171"/>
      <c r="BH899" s="171"/>
      <c r="BI899" s="168"/>
      <c r="BJ899" s="168"/>
      <c r="BK899" s="168"/>
      <c r="BL899" s="168"/>
      <c r="BM899" s="168"/>
    </row>
    <row r="900">
      <c r="A900" s="163"/>
      <c r="B900" s="174"/>
      <c r="C900" s="165"/>
      <c r="D900" s="166"/>
      <c r="E900" s="166"/>
      <c r="F900" s="167"/>
      <c r="G900" s="167"/>
      <c r="H900" s="167"/>
      <c r="I900" s="163"/>
      <c r="J900" s="168"/>
      <c r="K900" s="168"/>
      <c r="L900" s="168"/>
      <c r="M900" s="166"/>
      <c r="N900" s="169"/>
      <c r="O900" s="167"/>
      <c r="P900" s="168"/>
      <c r="Q900" s="169"/>
      <c r="R900" s="168"/>
      <c r="S900" s="168"/>
      <c r="T900" s="168"/>
      <c r="U900" s="168"/>
      <c r="V900" s="168"/>
      <c r="W900" s="168"/>
      <c r="X900" s="168"/>
      <c r="Y900" s="168"/>
      <c r="Z900" s="168"/>
      <c r="AA900" s="168"/>
      <c r="AB900" s="168"/>
      <c r="AC900" s="168"/>
      <c r="AD900" s="168"/>
      <c r="AE900" s="168"/>
      <c r="AF900" s="168"/>
      <c r="AG900" s="168"/>
      <c r="AH900" s="168"/>
      <c r="AI900" s="168"/>
      <c r="AJ900" s="168"/>
      <c r="AK900" s="168"/>
      <c r="AL900" s="168"/>
      <c r="AM900" s="168"/>
      <c r="AN900" s="166"/>
      <c r="AO900" s="168"/>
      <c r="AP900" s="166"/>
      <c r="AQ900" s="168"/>
      <c r="AR900" s="168"/>
      <c r="AS900" s="168"/>
      <c r="AT900" s="168"/>
      <c r="AU900" s="168"/>
      <c r="AV900" s="168"/>
      <c r="AW900" s="168"/>
      <c r="AX900" s="168"/>
      <c r="AY900" s="168"/>
      <c r="AZ900" s="168"/>
      <c r="BA900" s="166"/>
      <c r="BB900" s="166"/>
      <c r="BC900" s="168"/>
      <c r="BD900" s="170"/>
      <c r="BE900" s="171"/>
      <c r="BF900" s="171"/>
      <c r="BG900" s="171"/>
      <c r="BH900" s="171"/>
      <c r="BI900" s="168"/>
      <c r="BJ900" s="168"/>
      <c r="BK900" s="168"/>
      <c r="BL900" s="168"/>
      <c r="BM900" s="168"/>
    </row>
    <row r="901">
      <c r="A901" s="163"/>
      <c r="B901" s="174"/>
      <c r="C901" s="165"/>
      <c r="D901" s="166"/>
      <c r="E901" s="166"/>
      <c r="F901" s="167"/>
      <c r="G901" s="167"/>
      <c r="H901" s="167"/>
      <c r="I901" s="163"/>
      <c r="J901" s="168"/>
      <c r="K901" s="168"/>
      <c r="L901" s="168"/>
      <c r="M901" s="166"/>
      <c r="N901" s="169"/>
      <c r="O901" s="167"/>
      <c r="P901" s="168"/>
      <c r="Q901" s="169"/>
      <c r="R901" s="168"/>
      <c r="S901" s="168"/>
      <c r="T901" s="168"/>
      <c r="U901" s="168"/>
      <c r="V901" s="168"/>
      <c r="W901" s="168"/>
      <c r="X901" s="168"/>
      <c r="Y901" s="168"/>
      <c r="Z901" s="168"/>
      <c r="AA901" s="168"/>
      <c r="AB901" s="168"/>
      <c r="AC901" s="168"/>
      <c r="AD901" s="168"/>
      <c r="AE901" s="168"/>
      <c r="AF901" s="168"/>
      <c r="AG901" s="168"/>
      <c r="AH901" s="168"/>
      <c r="AI901" s="168"/>
      <c r="AJ901" s="168"/>
      <c r="AK901" s="168"/>
      <c r="AL901" s="168"/>
      <c r="AM901" s="168"/>
      <c r="AN901" s="166"/>
      <c r="AO901" s="168"/>
      <c r="AP901" s="166"/>
      <c r="AQ901" s="168"/>
      <c r="AR901" s="168"/>
      <c r="AS901" s="168"/>
      <c r="AT901" s="168"/>
      <c r="AU901" s="168"/>
      <c r="AV901" s="168"/>
      <c r="AW901" s="168"/>
      <c r="AX901" s="168"/>
      <c r="AY901" s="168"/>
      <c r="AZ901" s="168"/>
      <c r="BA901" s="166"/>
      <c r="BB901" s="166"/>
      <c r="BC901" s="168"/>
      <c r="BD901" s="170"/>
      <c r="BE901" s="171"/>
      <c r="BF901" s="171"/>
      <c r="BG901" s="171"/>
      <c r="BH901" s="171"/>
      <c r="BI901" s="168"/>
      <c r="BJ901" s="168"/>
      <c r="BK901" s="168"/>
      <c r="BL901" s="168"/>
      <c r="BM901" s="168"/>
    </row>
    <row r="902">
      <c r="A902" s="163"/>
      <c r="B902" s="174"/>
      <c r="C902" s="165"/>
      <c r="D902" s="166"/>
      <c r="E902" s="166"/>
      <c r="F902" s="167"/>
      <c r="G902" s="167"/>
      <c r="H902" s="167"/>
      <c r="I902" s="163"/>
      <c r="J902" s="168"/>
      <c r="K902" s="168"/>
      <c r="L902" s="168"/>
      <c r="M902" s="166"/>
      <c r="N902" s="169"/>
      <c r="O902" s="167"/>
      <c r="P902" s="168"/>
      <c r="Q902" s="169"/>
      <c r="R902" s="168"/>
      <c r="S902" s="168"/>
      <c r="T902" s="168"/>
      <c r="U902" s="168"/>
      <c r="V902" s="168"/>
      <c r="W902" s="168"/>
      <c r="X902" s="168"/>
      <c r="Y902" s="168"/>
      <c r="Z902" s="168"/>
      <c r="AA902" s="168"/>
      <c r="AB902" s="168"/>
      <c r="AC902" s="168"/>
      <c r="AD902" s="168"/>
      <c r="AE902" s="168"/>
      <c r="AF902" s="168"/>
      <c r="AG902" s="168"/>
      <c r="AH902" s="168"/>
      <c r="AI902" s="168"/>
      <c r="AJ902" s="168"/>
      <c r="AK902" s="168"/>
      <c r="AL902" s="168"/>
      <c r="AM902" s="168"/>
      <c r="AN902" s="166"/>
      <c r="AO902" s="168"/>
      <c r="AP902" s="166"/>
      <c r="AQ902" s="168"/>
      <c r="AR902" s="168"/>
      <c r="AS902" s="168"/>
      <c r="AT902" s="168"/>
      <c r="AU902" s="168"/>
      <c r="AV902" s="168"/>
      <c r="AW902" s="168"/>
      <c r="AX902" s="168"/>
      <c r="AY902" s="168"/>
      <c r="AZ902" s="168"/>
      <c r="BA902" s="166"/>
      <c r="BB902" s="166"/>
      <c r="BC902" s="168"/>
      <c r="BD902" s="170"/>
      <c r="BE902" s="171"/>
      <c r="BF902" s="171"/>
      <c r="BG902" s="171"/>
      <c r="BH902" s="171"/>
      <c r="BI902" s="168"/>
      <c r="BJ902" s="168"/>
      <c r="BK902" s="168"/>
      <c r="BL902" s="168"/>
      <c r="BM902" s="168"/>
    </row>
    <row r="903">
      <c r="A903" s="163"/>
      <c r="B903" s="174"/>
      <c r="C903" s="165"/>
      <c r="D903" s="166"/>
      <c r="E903" s="166"/>
      <c r="F903" s="167"/>
      <c r="G903" s="167"/>
      <c r="H903" s="167"/>
      <c r="I903" s="163"/>
      <c r="J903" s="168"/>
      <c r="K903" s="168"/>
      <c r="L903" s="168"/>
      <c r="M903" s="166"/>
      <c r="N903" s="169"/>
      <c r="O903" s="167"/>
      <c r="P903" s="168"/>
      <c r="Q903" s="169"/>
      <c r="R903" s="168"/>
      <c r="S903" s="168"/>
      <c r="T903" s="168"/>
      <c r="U903" s="168"/>
      <c r="V903" s="168"/>
      <c r="W903" s="168"/>
      <c r="X903" s="168"/>
      <c r="Y903" s="168"/>
      <c r="Z903" s="168"/>
      <c r="AA903" s="168"/>
      <c r="AB903" s="168"/>
      <c r="AC903" s="168"/>
      <c r="AD903" s="168"/>
      <c r="AE903" s="168"/>
      <c r="AF903" s="168"/>
      <c r="AG903" s="168"/>
      <c r="AH903" s="168"/>
      <c r="AI903" s="168"/>
      <c r="AJ903" s="168"/>
      <c r="AK903" s="168"/>
      <c r="AL903" s="168"/>
      <c r="AM903" s="168"/>
      <c r="AN903" s="166"/>
      <c r="AO903" s="168"/>
      <c r="AP903" s="166"/>
      <c r="AQ903" s="168"/>
      <c r="AR903" s="168"/>
      <c r="AS903" s="168"/>
      <c r="AT903" s="168"/>
      <c r="AU903" s="168"/>
      <c r="AV903" s="168"/>
      <c r="AW903" s="168"/>
      <c r="AX903" s="168"/>
      <c r="AY903" s="168"/>
      <c r="AZ903" s="168"/>
      <c r="BA903" s="166"/>
      <c r="BB903" s="166"/>
      <c r="BC903" s="168"/>
      <c r="BD903" s="170"/>
      <c r="BE903" s="171"/>
      <c r="BF903" s="171"/>
      <c r="BG903" s="171"/>
      <c r="BH903" s="171"/>
      <c r="BI903" s="168"/>
      <c r="BJ903" s="168"/>
      <c r="BK903" s="168"/>
      <c r="BL903" s="168"/>
      <c r="BM903" s="168"/>
    </row>
    <row r="904">
      <c r="A904" s="163"/>
      <c r="B904" s="174"/>
      <c r="C904" s="165"/>
      <c r="D904" s="166"/>
      <c r="E904" s="166"/>
      <c r="F904" s="167"/>
      <c r="G904" s="167"/>
      <c r="H904" s="167"/>
      <c r="I904" s="163"/>
      <c r="J904" s="168"/>
      <c r="K904" s="168"/>
      <c r="L904" s="168"/>
      <c r="M904" s="166"/>
      <c r="N904" s="169"/>
      <c r="O904" s="167"/>
      <c r="P904" s="168"/>
      <c r="Q904" s="169"/>
      <c r="R904" s="168"/>
      <c r="S904" s="168"/>
      <c r="T904" s="168"/>
      <c r="U904" s="168"/>
      <c r="V904" s="168"/>
      <c r="W904" s="168"/>
      <c r="X904" s="168"/>
      <c r="Y904" s="168"/>
      <c r="Z904" s="168"/>
      <c r="AA904" s="168"/>
      <c r="AB904" s="168"/>
      <c r="AC904" s="168"/>
      <c r="AD904" s="168"/>
      <c r="AE904" s="168"/>
      <c r="AF904" s="168"/>
      <c r="AG904" s="168"/>
      <c r="AH904" s="168"/>
      <c r="AI904" s="168"/>
      <c r="AJ904" s="168"/>
      <c r="AK904" s="168"/>
      <c r="AL904" s="168"/>
      <c r="AM904" s="168"/>
      <c r="AN904" s="166"/>
      <c r="AO904" s="168"/>
      <c r="AP904" s="166"/>
      <c r="AQ904" s="168"/>
      <c r="AR904" s="168"/>
      <c r="AS904" s="168"/>
      <c r="AT904" s="168"/>
      <c r="AU904" s="168"/>
      <c r="AV904" s="168"/>
      <c r="AW904" s="168"/>
      <c r="AX904" s="168"/>
      <c r="AY904" s="168"/>
      <c r="AZ904" s="168"/>
      <c r="BA904" s="166"/>
      <c r="BB904" s="166"/>
      <c r="BC904" s="168"/>
      <c r="BD904" s="170"/>
      <c r="BE904" s="171"/>
      <c r="BF904" s="171"/>
      <c r="BG904" s="171"/>
      <c r="BH904" s="171"/>
      <c r="BI904" s="168"/>
      <c r="BJ904" s="168"/>
      <c r="BK904" s="168"/>
      <c r="BL904" s="168"/>
      <c r="BM904" s="168"/>
    </row>
    <row r="905">
      <c r="A905" s="163"/>
      <c r="B905" s="174"/>
      <c r="C905" s="165"/>
      <c r="D905" s="166"/>
      <c r="E905" s="166"/>
      <c r="F905" s="167"/>
      <c r="G905" s="167"/>
      <c r="H905" s="167"/>
      <c r="I905" s="163"/>
      <c r="J905" s="168"/>
      <c r="K905" s="168"/>
      <c r="L905" s="168"/>
      <c r="M905" s="166"/>
      <c r="N905" s="169"/>
      <c r="O905" s="167"/>
      <c r="P905" s="168"/>
      <c r="Q905" s="169"/>
      <c r="R905" s="168"/>
      <c r="S905" s="168"/>
      <c r="T905" s="168"/>
      <c r="U905" s="168"/>
      <c r="V905" s="168"/>
      <c r="W905" s="168"/>
      <c r="X905" s="168"/>
      <c r="Y905" s="168"/>
      <c r="Z905" s="168"/>
      <c r="AA905" s="168"/>
      <c r="AB905" s="168"/>
      <c r="AC905" s="168"/>
      <c r="AD905" s="168"/>
      <c r="AE905" s="168"/>
      <c r="AF905" s="168"/>
      <c r="AG905" s="168"/>
      <c r="AH905" s="168"/>
      <c r="AI905" s="168"/>
      <c r="AJ905" s="168"/>
      <c r="AK905" s="168"/>
      <c r="AL905" s="168"/>
      <c r="AM905" s="168"/>
      <c r="AN905" s="166"/>
      <c r="AO905" s="168"/>
      <c r="AP905" s="166"/>
      <c r="AQ905" s="168"/>
      <c r="AR905" s="168"/>
      <c r="AS905" s="168"/>
      <c r="AT905" s="168"/>
      <c r="AU905" s="168"/>
      <c r="AV905" s="168"/>
      <c r="AW905" s="168"/>
      <c r="AX905" s="168"/>
      <c r="AY905" s="168"/>
      <c r="AZ905" s="168"/>
      <c r="BA905" s="166"/>
      <c r="BB905" s="166"/>
      <c r="BC905" s="168"/>
      <c r="BD905" s="170"/>
      <c r="BE905" s="171"/>
      <c r="BF905" s="171"/>
      <c r="BG905" s="171"/>
      <c r="BH905" s="171"/>
      <c r="BI905" s="168"/>
      <c r="BJ905" s="168"/>
      <c r="BK905" s="168"/>
      <c r="BL905" s="168"/>
      <c r="BM905" s="168"/>
    </row>
    <row r="906">
      <c r="A906" s="163"/>
      <c r="B906" s="174"/>
      <c r="C906" s="165"/>
      <c r="D906" s="166"/>
      <c r="E906" s="166"/>
      <c r="F906" s="167"/>
      <c r="G906" s="167"/>
      <c r="H906" s="167"/>
      <c r="I906" s="163"/>
      <c r="J906" s="168"/>
      <c r="K906" s="168"/>
      <c r="L906" s="168"/>
      <c r="M906" s="166"/>
      <c r="N906" s="169"/>
      <c r="O906" s="167"/>
      <c r="P906" s="168"/>
      <c r="Q906" s="169"/>
      <c r="R906" s="168"/>
      <c r="S906" s="168"/>
      <c r="T906" s="168"/>
      <c r="U906" s="168"/>
      <c r="V906" s="168"/>
      <c r="W906" s="168"/>
      <c r="X906" s="168"/>
      <c r="Y906" s="168"/>
      <c r="Z906" s="168"/>
      <c r="AA906" s="168"/>
      <c r="AB906" s="168"/>
      <c r="AC906" s="168"/>
      <c r="AD906" s="168"/>
      <c r="AE906" s="168"/>
      <c r="AF906" s="168"/>
      <c r="AG906" s="168"/>
      <c r="AH906" s="168"/>
      <c r="AI906" s="168"/>
      <c r="AJ906" s="168"/>
      <c r="AK906" s="168"/>
      <c r="AL906" s="168"/>
      <c r="AM906" s="168"/>
      <c r="AN906" s="166"/>
      <c r="AO906" s="168"/>
      <c r="AP906" s="166"/>
      <c r="AQ906" s="168"/>
      <c r="AR906" s="168"/>
      <c r="AS906" s="168"/>
      <c r="AT906" s="168"/>
      <c r="AU906" s="168"/>
      <c r="AV906" s="168"/>
      <c r="AW906" s="168"/>
      <c r="AX906" s="168"/>
      <c r="AY906" s="168"/>
      <c r="AZ906" s="168"/>
      <c r="BA906" s="166"/>
      <c r="BB906" s="166"/>
      <c r="BC906" s="168"/>
      <c r="BD906" s="170"/>
      <c r="BE906" s="171"/>
      <c r="BF906" s="171"/>
      <c r="BG906" s="171"/>
      <c r="BH906" s="171"/>
      <c r="BI906" s="168"/>
      <c r="BJ906" s="168"/>
      <c r="BK906" s="168"/>
      <c r="BL906" s="168"/>
      <c r="BM906" s="168"/>
    </row>
    <row r="907">
      <c r="A907" s="163"/>
      <c r="B907" s="174"/>
      <c r="C907" s="165"/>
      <c r="D907" s="166"/>
      <c r="E907" s="166"/>
      <c r="F907" s="167"/>
      <c r="G907" s="167"/>
      <c r="H907" s="167"/>
      <c r="I907" s="163"/>
      <c r="J907" s="168"/>
      <c r="K907" s="168"/>
      <c r="L907" s="168"/>
      <c r="M907" s="166"/>
      <c r="N907" s="169"/>
      <c r="O907" s="167"/>
      <c r="P907" s="168"/>
      <c r="Q907" s="169"/>
      <c r="R907" s="168"/>
      <c r="S907" s="168"/>
      <c r="T907" s="168"/>
      <c r="U907" s="168"/>
      <c r="V907" s="168"/>
      <c r="W907" s="168"/>
      <c r="X907" s="168"/>
      <c r="Y907" s="168"/>
      <c r="Z907" s="168"/>
      <c r="AA907" s="168"/>
      <c r="AB907" s="168"/>
      <c r="AC907" s="168"/>
      <c r="AD907" s="168"/>
      <c r="AE907" s="168"/>
      <c r="AF907" s="168"/>
      <c r="AG907" s="168"/>
      <c r="AH907" s="168"/>
      <c r="AI907" s="168"/>
      <c r="AJ907" s="168"/>
      <c r="AK907" s="168"/>
      <c r="AL907" s="168"/>
      <c r="AM907" s="168"/>
      <c r="AN907" s="166"/>
      <c r="AO907" s="168"/>
      <c r="AP907" s="166"/>
      <c r="AQ907" s="168"/>
      <c r="AR907" s="168"/>
      <c r="AS907" s="168"/>
      <c r="AT907" s="168"/>
      <c r="AU907" s="168"/>
      <c r="AV907" s="168"/>
      <c r="AW907" s="168"/>
      <c r="AX907" s="168"/>
      <c r="AY907" s="168"/>
      <c r="AZ907" s="168"/>
      <c r="BA907" s="166"/>
      <c r="BB907" s="166"/>
      <c r="BC907" s="168"/>
      <c r="BD907" s="170"/>
      <c r="BE907" s="171"/>
      <c r="BF907" s="171"/>
      <c r="BG907" s="171"/>
      <c r="BH907" s="171"/>
      <c r="BI907" s="168"/>
      <c r="BJ907" s="168"/>
      <c r="BK907" s="168"/>
      <c r="BL907" s="168"/>
      <c r="BM907" s="168"/>
    </row>
    <row r="908">
      <c r="A908" s="163"/>
      <c r="B908" s="174"/>
      <c r="C908" s="165"/>
      <c r="D908" s="166"/>
      <c r="E908" s="166"/>
      <c r="F908" s="167"/>
      <c r="G908" s="167"/>
      <c r="H908" s="167"/>
      <c r="I908" s="163"/>
      <c r="J908" s="168"/>
      <c r="K908" s="168"/>
      <c r="L908" s="168"/>
      <c r="M908" s="166"/>
      <c r="N908" s="169"/>
      <c r="O908" s="167"/>
      <c r="P908" s="168"/>
      <c r="Q908" s="169"/>
      <c r="R908" s="168"/>
      <c r="S908" s="168"/>
      <c r="T908" s="168"/>
      <c r="U908" s="168"/>
      <c r="V908" s="168"/>
      <c r="W908" s="168"/>
      <c r="X908" s="168"/>
      <c r="Y908" s="168"/>
      <c r="Z908" s="168"/>
      <c r="AA908" s="168"/>
      <c r="AB908" s="168"/>
      <c r="AC908" s="168"/>
      <c r="AD908" s="168"/>
      <c r="AE908" s="168"/>
      <c r="AF908" s="168"/>
      <c r="AG908" s="168"/>
      <c r="AH908" s="168"/>
      <c r="AI908" s="168"/>
      <c r="AJ908" s="168"/>
      <c r="AK908" s="168"/>
      <c r="AL908" s="168"/>
      <c r="AM908" s="168"/>
      <c r="AN908" s="166"/>
      <c r="AO908" s="168"/>
      <c r="AP908" s="166"/>
      <c r="AQ908" s="168"/>
      <c r="AR908" s="168"/>
      <c r="AS908" s="168"/>
      <c r="AT908" s="168"/>
      <c r="AU908" s="168"/>
      <c r="AV908" s="168"/>
      <c r="AW908" s="168"/>
      <c r="AX908" s="168"/>
      <c r="AY908" s="168"/>
      <c r="AZ908" s="168"/>
      <c r="BA908" s="166"/>
      <c r="BB908" s="166"/>
      <c r="BC908" s="168"/>
      <c r="BD908" s="170"/>
      <c r="BE908" s="171"/>
      <c r="BF908" s="171"/>
      <c r="BG908" s="171"/>
      <c r="BH908" s="171"/>
      <c r="BI908" s="168"/>
      <c r="BJ908" s="168"/>
      <c r="BK908" s="168"/>
      <c r="BL908" s="168"/>
      <c r="BM908" s="168"/>
    </row>
    <row r="909">
      <c r="A909" s="163"/>
      <c r="B909" s="174"/>
      <c r="C909" s="165"/>
      <c r="D909" s="166"/>
      <c r="E909" s="166"/>
      <c r="F909" s="167"/>
      <c r="G909" s="167"/>
      <c r="H909" s="167"/>
      <c r="I909" s="163"/>
      <c r="J909" s="168"/>
      <c r="K909" s="168"/>
      <c r="L909" s="168"/>
      <c r="M909" s="166"/>
      <c r="N909" s="169"/>
      <c r="O909" s="167"/>
      <c r="P909" s="168"/>
      <c r="Q909" s="169"/>
      <c r="R909" s="168"/>
      <c r="S909" s="168"/>
      <c r="T909" s="168"/>
      <c r="U909" s="168"/>
      <c r="V909" s="168"/>
      <c r="W909" s="168"/>
      <c r="X909" s="168"/>
      <c r="Y909" s="168"/>
      <c r="Z909" s="168"/>
      <c r="AA909" s="168"/>
      <c r="AB909" s="168"/>
      <c r="AC909" s="168"/>
      <c r="AD909" s="168"/>
      <c r="AE909" s="168"/>
      <c r="AF909" s="168"/>
      <c r="AG909" s="168"/>
      <c r="AH909" s="168"/>
      <c r="AI909" s="168"/>
      <c r="AJ909" s="168"/>
      <c r="AK909" s="168"/>
      <c r="AL909" s="168"/>
      <c r="AM909" s="168"/>
      <c r="AN909" s="166"/>
      <c r="AO909" s="168"/>
      <c r="AP909" s="166"/>
      <c r="AQ909" s="168"/>
      <c r="AR909" s="168"/>
      <c r="AS909" s="168"/>
      <c r="AT909" s="168"/>
      <c r="AU909" s="168"/>
      <c r="AV909" s="168"/>
      <c r="AW909" s="168"/>
      <c r="AX909" s="168"/>
      <c r="AY909" s="168"/>
      <c r="AZ909" s="168"/>
      <c r="BA909" s="166"/>
      <c r="BB909" s="166"/>
      <c r="BC909" s="168"/>
      <c r="BD909" s="170"/>
      <c r="BE909" s="171"/>
      <c r="BF909" s="171"/>
      <c r="BG909" s="171"/>
      <c r="BH909" s="171"/>
      <c r="BI909" s="168"/>
      <c r="BJ909" s="168"/>
      <c r="BK909" s="168"/>
      <c r="BL909" s="168"/>
      <c r="BM909" s="168"/>
    </row>
    <row r="910">
      <c r="A910" s="163"/>
      <c r="B910" s="174"/>
      <c r="C910" s="165"/>
      <c r="D910" s="166"/>
      <c r="E910" s="166"/>
      <c r="F910" s="167"/>
      <c r="G910" s="167"/>
      <c r="H910" s="167"/>
      <c r="I910" s="163"/>
      <c r="J910" s="168"/>
      <c r="K910" s="168"/>
      <c r="L910" s="168"/>
      <c r="M910" s="166"/>
      <c r="N910" s="169"/>
      <c r="O910" s="167"/>
      <c r="P910" s="168"/>
      <c r="Q910" s="169"/>
      <c r="R910" s="168"/>
      <c r="S910" s="168"/>
      <c r="T910" s="168"/>
      <c r="U910" s="168"/>
      <c r="V910" s="168"/>
      <c r="W910" s="168"/>
      <c r="X910" s="168"/>
      <c r="Y910" s="168"/>
      <c r="Z910" s="168"/>
      <c r="AA910" s="168"/>
      <c r="AB910" s="168"/>
      <c r="AC910" s="168"/>
      <c r="AD910" s="168"/>
      <c r="AE910" s="168"/>
      <c r="AF910" s="168"/>
      <c r="AG910" s="168"/>
      <c r="AH910" s="168"/>
      <c r="AI910" s="168"/>
      <c r="AJ910" s="168"/>
      <c r="AK910" s="168"/>
      <c r="AL910" s="168"/>
      <c r="AM910" s="168"/>
      <c r="AN910" s="166"/>
      <c r="AO910" s="168"/>
      <c r="AP910" s="166"/>
      <c r="AQ910" s="168"/>
      <c r="AR910" s="168"/>
      <c r="AS910" s="168"/>
      <c r="AT910" s="168"/>
      <c r="AU910" s="168"/>
      <c r="AV910" s="168"/>
      <c r="AW910" s="168"/>
      <c r="AX910" s="168"/>
      <c r="AY910" s="168"/>
      <c r="AZ910" s="168"/>
      <c r="BA910" s="166"/>
      <c r="BB910" s="166"/>
      <c r="BC910" s="168"/>
      <c r="BD910" s="170"/>
      <c r="BE910" s="171"/>
      <c r="BF910" s="171"/>
      <c r="BG910" s="171"/>
      <c r="BH910" s="171"/>
      <c r="BI910" s="168"/>
      <c r="BJ910" s="168"/>
      <c r="BK910" s="168"/>
      <c r="BL910" s="168"/>
      <c r="BM910" s="168"/>
    </row>
    <row r="911">
      <c r="A911" s="163"/>
      <c r="B911" s="174"/>
      <c r="C911" s="165"/>
      <c r="D911" s="166"/>
      <c r="E911" s="166"/>
      <c r="F911" s="167"/>
      <c r="G911" s="167"/>
      <c r="H911" s="167"/>
      <c r="I911" s="163"/>
      <c r="J911" s="168"/>
      <c r="K911" s="168"/>
      <c r="L911" s="168"/>
      <c r="M911" s="166"/>
      <c r="N911" s="169"/>
      <c r="O911" s="167"/>
      <c r="P911" s="168"/>
      <c r="Q911" s="169"/>
      <c r="R911" s="168"/>
      <c r="S911" s="168"/>
      <c r="T911" s="168"/>
      <c r="U911" s="168"/>
      <c r="V911" s="168"/>
      <c r="W911" s="168"/>
      <c r="X911" s="168"/>
      <c r="Y911" s="168"/>
      <c r="Z911" s="168"/>
      <c r="AA911" s="168"/>
      <c r="AB911" s="168"/>
      <c r="AC911" s="168"/>
      <c r="AD911" s="168"/>
      <c r="AE911" s="168"/>
      <c r="AF911" s="168"/>
      <c r="AG911" s="168"/>
      <c r="AH911" s="168"/>
      <c r="AI911" s="168"/>
      <c r="AJ911" s="168"/>
      <c r="AK911" s="168"/>
      <c r="AL911" s="168"/>
      <c r="AM911" s="168"/>
      <c r="AN911" s="166"/>
      <c r="AO911" s="168"/>
      <c r="AP911" s="166"/>
      <c r="AQ911" s="168"/>
      <c r="AR911" s="168"/>
      <c r="AS911" s="168"/>
      <c r="AT911" s="168"/>
      <c r="AU911" s="168"/>
      <c r="AV911" s="168"/>
      <c r="AW911" s="168"/>
      <c r="AX911" s="168"/>
      <c r="AY911" s="168"/>
      <c r="AZ911" s="168"/>
      <c r="BA911" s="166"/>
      <c r="BB911" s="166"/>
      <c r="BC911" s="168"/>
      <c r="BD911" s="170"/>
      <c r="BE911" s="171"/>
      <c r="BF911" s="171"/>
      <c r="BG911" s="171"/>
      <c r="BH911" s="171"/>
      <c r="BI911" s="168"/>
      <c r="BJ911" s="168"/>
      <c r="BK911" s="168"/>
      <c r="BL911" s="168"/>
      <c r="BM911" s="168"/>
    </row>
    <row r="912">
      <c r="A912" s="163"/>
      <c r="B912" s="174"/>
      <c r="C912" s="165"/>
      <c r="D912" s="166"/>
      <c r="E912" s="166"/>
      <c r="F912" s="167"/>
      <c r="G912" s="167"/>
      <c r="H912" s="167"/>
      <c r="I912" s="163"/>
      <c r="J912" s="168"/>
      <c r="K912" s="168"/>
      <c r="L912" s="168"/>
      <c r="M912" s="166"/>
      <c r="N912" s="169"/>
      <c r="O912" s="167"/>
      <c r="P912" s="168"/>
      <c r="Q912" s="169"/>
      <c r="R912" s="168"/>
      <c r="S912" s="168"/>
      <c r="T912" s="168"/>
      <c r="U912" s="168"/>
      <c r="V912" s="168"/>
      <c r="W912" s="168"/>
      <c r="X912" s="168"/>
      <c r="Y912" s="168"/>
      <c r="Z912" s="168"/>
      <c r="AA912" s="168"/>
      <c r="AB912" s="168"/>
      <c r="AC912" s="168"/>
      <c r="AD912" s="168"/>
      <c r="AE912" s="168"/>
      <c r="AF912" s="168"/>
      <c r="AG912" s="168"/>
      <c r="AH912" s="168"/>
      <c r="AI912" s="168"/>
      <c r="AJ912" s="168"/>
      <c r="AK912" s="168"/>
      <c r="AL912" s="168"/>
      <c r="AM912" s="168"/>
      <c r="AN912" s="166"/>
      <c r="AO912" s="168"/>
      <c r="AP912" s="166"/>
      <c r="AQ912" s="168"/>
      <c r="AR912" s="168"/>
      <c r="AS912" s="168"/>
      <c r="AT912" s="168"/>
      <c r="AU912" s="168"/>
      <c r="AV912" s="168"/>
      <c r="AW912" s="168"/>
      <c r="AX912" s="168"/>
      <c r="AY912" s="168"/>
      <c r="AZ912" s="168"/>
      <c r="BA912" s="166"/>
      <c r="BB912" s="166"/>
      <c r="BC912" s="168"/>
      <c r="BD912" s="170"/>
      <c r="BE912" s="171"/>
      <c r="BF912" s="171"/>
      <c r="BG912" s="171"/>
      <c r="BH912" s="171"/>
      <c r="BI912" s="168"/>
      <c r="BJ912" s="168"/>
      <c r="BK912" s="168"/>
      <c r="BL912" s="168"/>
      <c r="BM912" s="168"/>
    </row>
    <row r="913">
      <c r="A913" s="163"/>
      <c r="B913" s="174"/>
      <c r="C913" s="165"/>
      <c r="D913" s="166"/>
      <c r="E913" s="166"/>
      <c r="F913" s="167"/>
      <c r="G913" s="167"/>
      <c r="H913" s="167"/>
      <c r="I913" s="163"/>
      <c r="J913" s="168"/>
      <c r="K913" s="168"/>
      <c r="L913" s="168"/>
      <c r="M913" s="166"/>
      <c r="N913" s="169"/>
      <c r="O913" s="167"/>
      <c r="P913" s="168"/>
      <c r="Q913" s="169"/>
      <c r="R913" s="168"/>
      <c r="S913" s="168"/>
      <c r="T913" s="168"/>
      <c r="U913" s="168"/>
      <c r="V913" s="168"/>
      <c r="W913" s="168"/>
      <c r="X913" s="168"/>
      <c r="Y913" s="168"/>
      <c r="Z913" s="168"/>
      <c r="AA913" s="168"/>
      <c r="AB913" s="168"/>
      <c r="AC913" s="168"/>
      <c r="AD913" s="168"/>
      <c r="AE913" s="168"/>
      <c r="AF913" s="168"/>
      <c r="AG913" s="168"/>
      <c r="AH913" s="168"/>
      <c r="AI913" s="168"/>
      <c r="AJ913" s="168"/>
      <c r="AK913" s="168"/>
      <c r="AL913" s="168"/>
      <c r="AM913" s="168"/>
      <c r="AN913" s="166"/>
      <c r="AO913" s="168"/>
      <c r="AP913" s="166"/>
      <c r="AQ913" s="168"/>
      <c r="AR913" s="168"/>
      <c r="AS913" s="168"/>
      <c r="AT913" s="168"/>
      <c r="AU913" s="168"/>
      <c r="AV913" s="168"/>
      <c r="AW913" s="168"/>
      <c r="AX913" s="168"/>
      <c r="AY913" s="168"/>
      <c r="AZ913" s="168"/>
      <c r="BA913" s="166"/>
      <c r="BB913" s="166"/>
      <c r="BC913" s="168"/>
      <c r="BD913" s="170"/>
      <c r="BE913" s="171"/>
      <c r="BF913" s="171"/>
      <c r="BG913" s="171"/>
      <c r="BH913" s="171"/>
      <c r="BI913" s="168"/>
      <c r="BJ913" s="168"/>
      <c r="BK913" s="168"/>
      <c r="BL913" s="168"/>
      <c r="BM913" s="168"/>
    </row>
    <row r="914">
      <c r="A914" s="163"/>
      <c r="B914" s="174"/>
      <c r="C914" s="165"/>
      <c r="D914" s="166"/>
      <c r="E914" s="166"/>
      <c r="F914" s="167"/>
      <c r="G914" s="167"/>
      <c r="H914" s="167"/>
      <c r="I914" s="163"/>
      <c r="J914" s="168"/>
      <c r="K914" s="168"/>
      <c r="L914" s="168"/>
      <c r="M914" s="166"/>
      <c r="N914" s="169"/>
      <c r="O914" s="167"/>
      <c r="P914" s="168"/>
      <c r="Q914" s="169"/>
      <c r="R914" s="168"/>
      <c r="S914" s="168"/>
      <c r="T914" s="168"/>
      <c r="U914" s="168"/>
      <c r="V914" s="168"/>
      <c r="W914" s="168"/>
      <c r="X914" s="168"/>
      <c r="Y914" s="168"/>
      <c r="Z914" s="168"/>
      <c r="AA914" s="168"/>
      <c r="AB914" s="168"/>
      <c r="AC914" s="168"/>
      <c r="AD914" s="168"/>
      <c r="AE914" s="168"/>
      <c r="AF914" s="168"/>
      <c r="AG914" s="168"/>
      <c r="AH914" s="168"/>
      <c r="AI914" s="168"/>
      <c r="AJ914" s="168"/>
      <c r="AK914" s="168"/>
      <c r="AL914" s="168"/>
      <c r="AM914" s="168"/>
      <c r="AN914" s="166"/>
      <c r="AO914" s="168"/>
      <c r="AP914" s="166"/>
      <c r="AQ914" s="168"/>
      <c r="AR914" s="168"/>
      <c r="AS914" s="168"/>
      <c r="AT914" s="168"/>
      <c r="AU914" s="168"/>
      <c r="AV914" s="168"/>
      <c r="AW914" s="168"/>
      <c r="AX914" s="168"/>
      <c r="AY914" s="168"/>
      <c r="AZ914" s="168"/>
      <c r="BA914" s="166"/>
      <c r="BB914" s="166"/>
      <c r="BC914" s="168"/>
      <c r="BD914" s="170"/>
      <c r="BE914" s="171"/>
      <c r="BF914" s="171"/>
      <c r="BG914" s="171"/>
      <c r="BH914" s="171"/>
      <c r="BI914" s="168"/>
      <c r="BJ914" s="168"/>
      <c r="BK914" s="168"/>
      <c r="BL914" s="168"/>
      <c r="BM914" s="168"/>
    </row>
    <row r="915">
      <c r="A915" s="163"/>
      <c r="B915" s="174"/>
      <c r="C915" s="165"/>
      <c r="D915" s="166"/>
      <c r="E915" s="166"/>
      <c r="F915" s="167"/>
      <c r="G915" s="167"/>
      <c r="H915" s="167"/>
      <c r="I915" s="163"/>
      <c r="J915" s="168"/>
      <c r="K915" s="168"/>
      <c r="L915" s="168"/>
      <c r="M915" s="166"/>
      <c r="N915" s="169"/>
      <c r="O915" s="167"/>
      <c r="P915" s="168"/>
      <c r="Q915" s="169"/>
      <c r="R915" s="168"/>
      <c r="S915" s="168"/>
      <c r="T915" s="168"/>
      <c r="U915" s="168"/>
      <c r="V915" s="168"/>
      <c r="W915" s="168"/>
      <c r="X915" s="168"/>
      <c r="Y915" s="168"/>
      <c r="Z915" s="168"/>
      <c r="AA915" s="168"/>
      <c r="AB915" s="168"/>
      <c r="AC915" s="168"/>
      <c r="AD915" s="168"/>
      <c r="AE915" s="168"/>
      <c r="AF915" s="168"/>
      <c r="AG915" s="168"/>
      <c r="AH915" s="168"/>
      <c r="AI915" s="168"/>
      <c r="AJ915" s="168"/>
      <c r="AK915" s="168"/>
      <c r="AL915" s="168"/>
      <c r="AM915" s="168"/>
      <c r="AN915" s="166"/>
      <c r="AO915" s="168"/>
      <c r="AP915" s="166"/>
      <c r="AQ915" s="168"/>
      <c r="AR915" s="168"/>
      <c r="AS915" s="168"/>
      <c r="AT915" s="168"/>
      <c r="AU915" s="168"/>
      <c r="AV915" s="168"/>
      <c r="AW915" s="168"/>
      <c r="AX915" s="168"/>
      <c r="AY915" s="168"/>
      <c r="AZ915" s="168"/>
      <c r="BA915" s="166"/>
      <c r="BB915" s="166"/>
      <c r="BC915" s="168"/>
      <c r="BD915" s="170"/>
      <c r="BE915" s="171"/>
      <c r="BF915" s="171"/>
      <c r="BG915" s="171"/>
      <c r="BH915" s="171"/>
      <c r="BI915" s="168"/>
      <c r="BJ915" s="168"/>
      <c r="BK915" s="168"/>
      <c r="BL915" s="168"/>
      <c r="BM915" s="168"/>
    </row>
    <row r="916">
      <c r="A916" s="163"/>
      <c r="B916" s="174"/>
      <c r="C916" s="165"/>
      <c r="D916" s="166"/>
      <c r="E916" s="166"/>
      <c r="F916" s="167"/>
      <c r="G916" s="167"/>
      <c r="H916" s="167"/>
      <c r="I916" s="163"/>
      <c r="J916" s="168"/>
      <c r="K916" s="168"/>
      <c r="L916" s="168"/>
      <c r="M916" s="166"/>
      <c r="N916" s="169"/>
      <c r="O916" s="167"/>
      <c r="P916" s="168"/>
      <c r="Q916" s="169"/>
      <c r="R916" s="168"/>
      <c r="S916" s="168"/>
      <c r="T916" s="168"/>
      <c r="U916" s="168"/>
      <c r="V916" s="168"/>
      <c r="W916" s="168"/>
      <c r="X916" s="168"/>
      <c r="Y916" s="168"/>
      <c r="Z916" s="168"/>
      <c r="AA916" s="168"/>
      <c r="AB916" s="168"/>
      <c r="AC916" s="168"/>
      <c r="AD916" s="168"/>
      <c r="AE916" s="168"/>
      <c r="AF916" s="168"/>
      <c r="AG916" s="168"/>
      <c r="AH916" s="168"/>
      <c r="AI916" s="168"/>
      <c r="AJ916" s="168"/>
      <c r="AK916" s="168"/>
      <c r="AL916" s="168"/>
      <c r="AM916" s="168"/>
      <c r="AN916" s="166"/>
      <c r="AO916" s="168"/>
      <c r="AP916" s="166"/>
      <c r="AQ916" s="168"/>
      <c r="AR916" s="168"/>
      <c r="AS916" s="168"/>
      <c r="AT916" s="168"/>
      <c r="AU916" s="168"/>
      <c r="AV916" s="168"/>
      <c r="AW916" s="168"/>
      <c r="AX916" s="168"/>
      <c r="AY916" s="168"/>
      <c r="AZ916" s="168"/>
      <c r="BA916" s="166"/>
      <c r="BB916" s="166"/>
      <c r="BC916" s="168"/>
      <c r="BD916" s="170"/>
      <c r="BE916" s="171"/>
      <c r="BF916" s="171"/>
      <c r="BG916" s="171"/>
      <c r="BH916" s="171"/>
      <c r="BI916" s="168"/>
      <c r="BJ916" s="168"/>
      <c r="BK916" s="168"/>
      <c r="BL916" s="168"/>
      <c r="BM916" s="168"/>
    </row>
    <row r="917">
      <c r="A917" s="163"/>
      <c r="B917" s="174"/>
      <c r="C917" s="165"/>
      <c r="D917" s="166"/>
      <c r="E917" s="166"/>
      <c r="F917" s="167"/>
      <c r="G917" s="167"/>
      <c r="H917" s="167"/>
      <c r="I917" s="163"/>
      <c r="J917" s="168"/>
      <c r="K917" s="168"/>
      <c r="L917" s="168"/>
      <c r="M917" s="166"/>
      <c r="N917" s="169"/>
      <c r="O917" s="167"/>
      <c r="P917" s="168"/>
      <c r="Q917" s="169"/>
      <c r="R917" s="168"/>
      <c r="S917" s="168"/>
      <c r="T917" s="168"/>
      <c r="U917" s="168"/>
      <c r="V917" s="168"/>
      <c r="W917" s="168"/>
      <c r="X917" s="168"/>
      <c r="Y917" s="168"/>
      <c r="Z917" s="168"/>
      <c r="AA917" s="168"/>
      <c r="AB917" s="168"/>
      <c r="AC917" s="168"/>
      <c r="AD917" s="168"/>
      <c r="AE917" s="168"/>
      <c r="AF917" s="168"/>
      <c r="AG917" s="168"/>
      <c r="AH917" s="168"/>
      <c r="AI917" s="168"/>
      <c r="AJ917" s="168"/>
      <c r="AK917" s="168"/>
      <c r="AL917" s="168"/>
      <c r="AM917" s="168"/>
      <c r="AN917" s="166"/>
      <c r="AO917" s="168"/>
      <c r="AP917" s="166"/>
      <c r="AQ917" s="168"/>
      <c r="AR917" s="168"/>
      <c r="AS917" s="168"/>
      <c r="AT917" s="168"/>
      <c r="AU917" s="168"/>
      <c r="AV917" s="168"/>
      <c r="AW917" s="168"/>
      <c r="AX917" s="168"/>
      <c r="AY917" s="168"/>
      <c r="AZ917" s="168"/>
      <c r="BA917" s="166"/>
      <c r="BB917" s="166"/>
      <c r="BC917" s="168"/>
      <c r="BD917" s="170"/>
      <c r="BE917" s="171"/>
      <c r="BF917" s="171"/>
      <c r="BG917" s="171"/>
      <c r="BH917" s="171"/>
      <c r="BI917" s="168"/>
      <c r="BJ917" s="168"/>
      <c r="BK917" s="168"/>
      <c r="BL917" s="168"/>
      <c r="BM917" s="168"/>
    </row>
    <row r="918">
      <c r="A918" s="163"/>
      <c r="B918" s="174"/>
      <c r="C918" s="165"/>
      <c r="D918" s="166"/>
      <c r="E918" s="166"/>
      <c r="F918" s="167"/>
      <c r="G918" s="167"/>
      <c r="H918" s="167"/>
      <c r="I918" s="163"/>
      <c r="J918" s="168"/>
      <c r="K918" s="168"/>
      <c r="L918" s="168"/>
      <c r="M918" s="166"/>
      <c r="N918" s="169"/>
      <c r="O918" s="167"/>
      <c r="P918" s="168"/>
      <c r="Q918" s="169"/>
      <c r="R918" s="168"/>
      <c r="S918" s="168"/>
      <c r="T918" s="168"/>
      <c r="U918" s="168"/>
      <c r="V918" s="168"/>
      <c r="W918" s="168"/>
      <c r="X918" s="168"/>
      <c r="Y918" s="168"/>
      <c r="Z918" s="168"/>
      <c r="AA918" s="168"/>
      <c r="AB918" s="168"/>
      <c r="AC918" s="168"/>
      <c r="AD918" s="168"/>
      <c r="AE918" s="168"/>
      <c r="AF918" s="168"/>
      <c r="AG918" s="168"/>
      <c r="AH918" s="168"/>
      <c r="AI918" s="168"/>
      <c r="AJ918" s="168"/>
      <c r="AK918" s="168"/>
      <c r="AL918" s="168"/>
      <c r="AM918" s="168"/>
      <c r="AN918" s="166"/>
      <c r="AO918" s="168"/>
      <c r="AP918" s="166"/>
      <c r="AQ918" s="168"/>
      <c r="AR918" s="168"/>
      <c r="AS918" s="168"/>
      <c r="AT918" s="168"/>
      <c r="AU918" s="168"/>
      <c r="AV918" s="168"/>
      <c r="AW918" s="168"/>
      <c r="AX918" s="168"/>
      <c r="AY918" s="168"/>
      <c r="AZ918" s="168"/>
      <c r="BA918" s="166"/>
      <c r="BB918" s="166"/>
      <c r="BC918" s="168"/>
      <c r="BD918" s="170"/>
      <c r="BE918" s="171"/>
      <c r="BF918" s="171"/>
      <c r="BG918" s="171"/>
      <c r="BH918" s="171"/>
      <c r="BI918" s="168"/>
      <c r="BJ918" s="168"/>
      <c r="BK918" s="168"/>
      <c r="BL918" s="168"/>
      <c r="BM918" s="168"/>
    </row>
    <row r="919">
      <c r="A919" s="163"/>
      <c r="B919" s="174"/>
      <c r="C919" s="165"/>
      <c r="D919" s="166"/>
      <c r="E919" s="166"/>
      <c r="F919" s="167"/>
      <c r="G919" s="167"/>
      <c r="H919" s="167"/>
      <c r="I919" s="163"/>
      <c r="J919" s="168"/>
      <c r="K919" s="168"/>
      <c r="L919" s="168"/>
      <c r="M919" s="166"/>
      <c r="N919" s="169"/>
      <c r="O919" s="167"/>
      <c r="P919" s="168"/>
      <c r="Q919" s="169"/>
      <c r="R919" s="168"/>
      <c r="S919" s="168"/>
      <c r="T919" s="168"/>
      <c r="U919" s="168"/>
      <c r="V919" s="168"/>
      <c r="W919" s="168"/>
      <c r="X919" s="168"/>
      <c r="Y919" s="168"/>
      <c r="Z919" s="168"/>
      <c r="AA919" s="168"/>
      <c r="AB919" s="168"/>
      <c r="AC919" s="168"/>
      <c r="AD919" s="168"/>
      <c r="AE919" s="168"/>
      <c r="AF919" s="168"/>
      <c r="AG919" s="168"/>
      <c r="AH919" s="168"/>
      <c r="AI919" s="168"/>
      <c r="AJ919" s="168"/>
      <c r="AK919" s="168"/>
      <c r="AL919" s="168"/>
      <c r="AM919" s="168"/>
      <c r="AN919" s="166"/>
      <c r="AO919" s="168"/>
      <c r="AP919" s="166"/>
      <c r="AQ919" s="168"/>
      <c r="AR919" s="168"/>
      <c r="AS919" s="168"/>
      <c r="AT919" s="168"/>
      <c r="AU919" s="168"/>
      <c r="AV919" s="168"/>
      <c r="AW919" s="168"/>
      <c r="AX919" s="168"/>
      <c r="AY919" s="168"/>
      <c r="AZ919" s="168"/>
      <c r="BA919" s="166"/>
      <c r="BB919" s="166"/>
      <c r="BC919" s="168"/>
      <c r="BD919" s="170"/>
      <c r="BE919" s="171"/>
      <c r="BF919" s="171"/>
      <c r="BG919" s="171"/>
      <c r="BH919" s="171"/>
      <c r="BI919" s="168"/>
      <c r="BJ919" s="168"/>
      <c r="BK919" s="168"/>
      <c r="BL919" s="168"/>
      <c r="BM919" s="168"/>
    </row>
    <row r="920">
      <c r="A920" s="163"/>
      <c r="B920" s="174"/>
      <c r="C920" s="165"/>
      <c r="D920" s="166"/>
      <c r="E920" s="166"/>
      <c r="F920" s="167"/>
      <c r="G920" s="167"/>
      <c r="H920" s="167"/>
      <c r="I920" s="163"/>
      <c r="J920" s="168"/>
      <c r="K920" s="168"/>
      <c r="L920" s="168"/>
      <c r="M920" s="166"/>
      <c r="N920" s="169"/>
      <c r="O920" s="167"/>
      <c r="P920" s="168"/>
      <c r="Q920" s="169"/>
      <c r="R920" s="168"/>
      <c r="S920" s="168"/>
      <c r="T920" s="168"/>
      <c r="U920" s="168"/>
      <c r="V920" s="168"/>
      <c r="W920" s="168"/>
      <c r="X920" s="168"/>
      <c r="Y920" s="168"/>
      <c r="Z920" s="168"/>
      <c r="AA920" s="168"/>
      <c r="AB920" s="168"/>
      <c r="AC920" s="168"/>
      <c r="AD920" s="168"/>
      <c r="AE920" s="168"/>
      <c r="AF920" s="168"/>
      <c r="AG920" s="168"/>
      <c r="AH920" s="168"/>
      <c r="AI920" s="168"/>
      <c r="AJ920" s="168"/>
      <c r="AK920" s="168"/>
      <c r="AL920" s="168"/>
      <c r="AM920" s="168"/>
      <c r="AN920" s="166"/>
      <c r="AO920" s="168"/>
      <c r="AP920" s="166"/>
      <c r="AQ920" s="168"/>
      <c r="AR920" s="168"/>
      <c r="AS920" s="168"/>
      <c r="AT920" s="168"/>
      <c r="AU920" s="168"/>
      <c r="AV920" s="168"/>
      <c r="AW920" s="168"/>
      <c r="AX920" s="168"/>
      <c r="AY920" s="168"/>
      <c r="AZ920" s="168"/>
      <c r="BA920" s="166"/>
      <c r="BB920" s="166"/>
      <c r="BC920" s="168"/>
      <c r="BD920" s="170"/>
      <c r="BE920" s="171"/>
      <c r="BF920" s="171"/>
      <c r="BG920" s="171"/>
      <c r="BH920" s="171"/>
      <c r="BI920" s="168"/>
      <c r="BJ920" s="168"/>
      <c r="BK920" s="168"/>
      <c r="BL920" s="168"/>
      <c r="BM920" s="168"/>
    </row>
    <row r="921">
      <c r="A921" s="163"/>
      <c r="B921" s="174"/>
      <c r="C921" s="165"/>
      <c r="D921" s="166"/>
      <c r="E921" s="166"/>
      <c r="F921" s="167"/>
      <c r="G921" s="167"/>
      <c r="H921" s="167"/>
      <c r="I921" s="163"/>
      <c r="J921" s="168"/>
      <c r="K921" s="168"/>
      <c r="L921" s="168"/>
      <c r="M921" s="166"/>
      <c r="N921" s="169"/>
      <c r="O921" s="167"/>
      <c r="P921" s="168"/>
      <c r="Q921" s="169"/>
      <c r="R921" s="168"/>
      <c r="S921" s="168"/>
      <c r="T921" s="168"/>
      <c r="U921" s="168"/>
      <c r="V921" s="168"/>
      <c r="W921" s="168"/>
      <c r="X921" s="168"/>
      <c r="Y921" s="168"/>
      <c r="Z921" s="168"/>
      <c r="AA921" s="168"/>
      <c r="AB921" s="168"/>
      <c r="AC921" s="168"/>
      <c r="AD921" s="168"/>
      <c r="AE921" s="168"/>
      <c r="AF921" s="168"/>
      <c r="AG921" s="168"/>
      <c r="AH921" s="168"/>
      <c r="AI921" s="168"/>
      <c r="AJ921" s="168"/>
      <c r="AK921" s="168"/>
      <c r="AL921" s="168"/>
      <c r="AM921" s="168"/>
      <c r="AN921" s="166"/>
      <c r="AO921" s="168"/>
      <c r="AP921" s="166"/>
      <c r="AQ921" s="168"/>
      <c r="AR921" s="168"/>
      <c r="AS921" s="168"/>
      <c r="AT921" s="168"/>
      <c r="AU921" s="168"/>
      <c r="AV921" s="168"/>
      <c r="AW921" s="168"/>
      <c r="AX921" s="168"/>
      <c r="AY921" s="168"/>
      <c r="AZ921" s="168"/>
      <c r="BA921" s="166"/>
      <c r="BB921" s="166"/>
      <c r="BC921" s="168"/>
      <c r="BD921" s="170"/>
      <c r="BE921" s="171"/>
      <c r="BF921" s="171"/>
      <c r="BG921" s="171"/>
      <c r="BH921" s="171"/>
      <c r="BI921" s="168"/>
      <c r="BJ921" s="168"/>
      <c r="BK921" s="168"/>
      <c r="BL921" s="168"/>
      <c r="BM921" s="168"/>
    </row>
    <row r="922">
      <c r="A922" s="163"/>
      <c r="B922" s="174"/>
      <c r="C922" s="165"/>
      <c r="D922" s="166"/>
      <c r="E922" s="166"/>
      <c r="F922" s="167"/>
      <c r="G922" s="167"/>
      <c r="H922" s="167"/>
      <c r="I922" s="163"/>
      <c r="J922" s="168"/>
      <c r="K922" s="168"/>
      <c r="L922" s="168"/>
      <c r="M922" s="166"/>
      <c r="N922" s="169"/>
      <c r="O922" s="167"/>
      <c r="P922" s="168"/>
      <c r="Q922" s="169"/>
      <c r="R922" s="168"/>
      <c r="S922" s="168"/>
      <c r="T922" s="168"/>
      <c r="U922" s="168"/>
      <c r="V922" s="168"/>
      <c r="W922" s="168"/>
      <c r="X922" s="168"/>
      <c r="Y922" s="168"/>
      <c r="Z922" s="168"/>
      <c r="AA922" s="168"/>
      <c r="AB922" s="168"/>
      <c r="AC922" s="168"/>
      <c r="AD922" s="168"/>
      <c r="AE922" s="168"/>
      <c r="AF922" s="168"/>
      <c r="AG922" s="168"/>
      <c r="AH922" s="168"/>
      <c r="AI922" s="168"/>
      <c r="AJ922" s="168"/>
      <c r="AK922" s="168"/>
      <c r="AL922" s="168"/>
      <c r="AM922" s="168"/>
      <c r="AN922" s="166"/>
      <c r="AO922" s="168"/>
      <c r="AP922" s="166"/>
      <c r="AQ922" s="168"/>
      <c r="AR922" s="168"/>
      <c r="AS922" s="168"/>
      <c r="AT922" s="168"/>
      <c r="AU922" s="168"/>
      <c r="AV922" s="168"/>
      <c r="AW922" s="168"/>
      <c r="AX922" s="168"/>
      <c r="AY922" s="168"/>
      <c r="AZ922" s="168"/>
      <c r="BA922" s="166"/>
      <c r="BB922" s="166"/>
      <c r="BC922" s="168"/>
      <c r="BD922" s="170"/>
      <c r="BE922" s="171"/>
      <c r="BF922" s="171"/>
      <c r="BG922" s="171"/>
      <c r="BH922" s="171"/>
      <c r="BI922" s="168"/>
      <c r="BJ922" s="168"/>
      <c r="BK922" s="168"/>
      <c r="BL922" s="168"/>
      <c r="BM922" s="168"/>
    </row>
    <row r="923">
      <c r="A923" s="163"/>
      <c r="B923" s="174"/>
      <c r="C923" s="165"/>
      <c r="D923" s="166"/>
      <c r="E923" s="166"/>
      <c r="F923" s="167"/>
      <c r="G923" s="167"/>
      <c r="H923" s="167"/>
      <c r="I923" s="163"/>
      <c r="J923" s="168"/>
      <c r="K923" s="168"/>
      <c r="L923" s="168"/>
      <c r="M923" s="166"/>
      <c r="N923" s="169"/>
      <c r="O923" s="167"/>
      <c r="P923" s="168"/>
      <c r="Q923" s="169"/>
      <c r="R923" s="168"/>
      <c r="S923" s="168"/>
      <c r="T923" s="168"/>
      <c r="U923" s="168"/>
      <c r="V923" s="168"/>
      <c r="W923" s="168"/>
      <c r="X923" s="168"/>
      <c r="Y923" s="168"/>
      <c r="Z923" s="168"/>
      <c r="AA923" s="168"/>
      <c r="AB923" s="168"/>
      <c r="AC923" s="168"/>
      <c r="AD923" s="168"/>
      <c r="AE923" s="168"/>
      <c r="AF923" s="168"/>
      <c r="AG923" s="168"/>
      <c r="AH923" s="168"/>
      <c r="AI923" s="168"/>
      <c r="AJ923" s="168"/>
      <c r="AK923" s="168"/>
      <c r="AL923" s="168"/>
      <c r="AM923" s="168"/>
      <c r="AN923" s="166"/>
      <c r="AO923" s="168"/>
      <c r="AP923" s="166"/>
      <c r="AQ923" s="168"/>
      <c r="AR923" s="168"/>
      <c r="AS923" s="168"/>
      <c r="AT923" s="168"/>
      <c r="AU923" s="168"/>
      <c r="AV923" s="168"/>
      <c r="AW923" s="168"/>
      <c r="AX923" s="168"/>
      <c r="AY923" s="168"/>
      <c r="AZ923" s="168"/>
      <c r="BA923" s="166"/>
      <c r="BB923" s="166"/>
      <c r="BC923" s="168"/>
      <c r="BD923" s="170"/>
      <c r="BE923" s="171"/>
      <c r="BF923" s="171"/>
      <c r="BG923" s="171"/>
      <c r="BH923" s="171"/>
      <c r="BI923" s="168"/>
      <c r="BJ923" s="168"/>
      <c r="BK923" s="168"/>
      <c r="BL923" s="168"/>
      <c r="BM923" s="168"/>
    </row>
    <row r="924">
      <c r="A924" s="163"/>
      <c r="B924" s="174"/>
      <c r="C924" s="165"/>
      <c r="D924" s="166"/>
      <c r="E924" s="166"/>
      <c r="F924" s="167"/>
      <c r="G924" s="167"/>
      <c r="H924" s="167"/>
      <c r="I924" s="163"/>
      <c r="J924" s="168"/>
      <c r="K924" s="168"/>
      <c r="L924" s="168"/>
      <c r="M924" s="166"/>
      <c r="N924" s="169"/>
      <c r="O924" s="167"/>
      <c r="P924" s="168"/>
      <c r="Q924" s="169"/>
      <c r="R924" s="168"/>
      <c r="S924" s="168"/>
      <c r="T924" s="168"/>
      <c r="U924" s="168"/>
      <c r="V924" s="168"/>
      <c r="W924" s="168"/>
      <c r="X924" s="168"/>
      <c r="Y924" s="168"/>
      <c r="Z924" s="168"/>
      <c r="AA924" s="168"/>
      <c r="AB924" s="168"/>
      <c r="AC924" s="168"/>
      <c r="AD924" s="168"/>
      <c r="AE924" s="168"/>
      <c r="AF924" s="168"/>
      <c r="AG924" s="168"/>
      <c r="AH924" s="168"/>
      <c r="AI924" s="168"/>
      <c r="AJ924" s="168"/>
      <c r="AK924" s="168"/>
      <c r="AL924" s="168"/>
      <c r="AM924" s="168"/>
      <c r="AN924" s="166"/>
      <c r="AO924" s="168"/>
      <c r="AP924" s="166"/>
      <c r="AQ924" s="168"/>
      <c r="AR924" s="168"/>
      <c r="AS924" s="168"/>
      <c r="AT924" s="168"/>
      <c r="AU924" s="168"/>
      <c r="AV924" s="168"/>
      <c r="AW924" s="168"/>
      <c r="AX924" s="168"/>
      <c r="AY924" s="168"/>
      <c r="AZ924" s="168"/>
      <c r="BA924" s="166"/>
      <c r="BB924" s="166"/>
      <c r="BC924" s="168"/>
      <c r="BD924" s="170"/>
      <c r="BE924" s="171"/>
      <c r="BF924" s="171"/>
      <c r="BG924" s="171"/>
      <c r="BH924" s="171"/>
      <c r="BI924" s="168"/>
      <c r="BJ924" s="168"/>
      <c r="BK924" s="168"/>
      <c r="BL924" s="168"/>
      <c r="BM924" s="168"/>
    </row>
    <row r="925">
      <c r="A925" s="163"/>
      <c r="B925" s="174"/>
      <c r="C925" s="165"/>
      <c r="D925" s="166"/>
      <c r="E925" s="166"/>
      <c r="F925" s="167"/>
      <c r="G925" s="167"/>
      <c r="H925" s="167"/>
      <c r="I925" s="163"/>
      <c r="J925" s="168"/>
      <c r="K925" s="168"/>
      <c r="L925" s="168"/>
      <c r="M925" s="166"/>
      <c r="N925" s="169"/>
      <c r="O925" s="167"/>
      <c r="P925" s="168"/>
      <c r="Q925" s="169"/>
      <c r="R925" s="168"/>
      <c r="S925" s="168"/>
      <c r="T925" s="168"/>
      <c r="U925" s="168"/>
      <c r="V925" s="168"/>
      <c r="W925" s="168"/>
      <c r="X925" s="168"/>
      <c r="Y925" s="168"/>
      <c r="Z925" s="168"/>
      <c r="AA925" s="168"/>
      <c r="AB925" s="168"/>
      <c r="AC925" s="168"/>
      <c r="AD925" s="168"/>
      <c r="AE925" s="168"/>
      <c r="AF925" s="168"/>
      <c r="AG925" s="168"/>
      <c r="AH925" s="168"/>
      <c r="AI925" s="168"/>
      <c r="AJ925" s="168"/>
      <c r="AK925" s="168"/>
      <c r="AL925" s="168"/>
      <c r="AM925" s="168"/>
      <c r="AN925" s="166"/>
      <c r="AO925" s="168"/>
      <c r="AP925" s="166"/>
      <c r="AQ925" s="168"/>
      <c r="AR925" s="168"/>
      <c r="AS925" s="168"/>
      <c r="AT925" s="168"/>
      <c r="AU925" s="168"/>
      <c r="AV925" s="168"/>
      <c r="AW925" s="168"/>
      <c r="AX925" s="168"/>
      <c r="AY925" s="168"/>
      <c r="AZ925" s="168"/>
      <c r="BA925" s="166"/>
      <c r="BB925" s="166"/>
      <c r="BC925" s="168"/>
      <c r="BD925" s="170"/>
      <c r="BE925" s="171"/>
      <c r="BF925" s="171"/>
      <c r="BG925" s="171"/>
      <c r="BH925" s="171"/>
      <c r="BI925" s="168"/>
      <c r="BJ925" s="168"/>
      <c r="BK925" s="168"/>
      <c r="BL925" s="168"/>
      <c r="BM925" s="168"/>
    </row>
    <row r="926">
      <c r="A926" s="163"/>
      <c r="B926" s="174"/>
      <c r="C926" s="165"/>
      <c r="D926" s="166"/>
      <c r="E926" s="166"/>
      <c r="F926" s="167"/>
      <c r="G926" s="167"/>
      <c r="H926" s="167"/>
      <c r="I926" s="163"/>
      <c r="J926" s="168"/>
      <c r="K926" s="168"/>
      <c r="L926" s="168"/>
      <c r="M926" s="166"/>
      <c r="N926" s="169"/>
      <c r="O926" s="167"/>
      <c r="P926" s="168"/>
      <c r="Q926" s="169"/>
      <c r="R926" s="168"/>
      <c r="S926" s="168"/>
      <c r="T926" s="168"/>
      <c r="U926" s="168"/>
      <c r="V926" s="168"/>
      <c r="W926" s="168"/>
      <c r="X926" s="168"/>
      <c r="Y926" s="168"/>
      <c r="Z926" s="168"/>
      <c r="AA926" s="168"/>
      <c r="AB926" s="168"/>
      <c r="AC926" s="168"/>
      <c r="AD926" s="168"/>
      <c r="AE926" s="168"/>
      <c r="AF926" s="168"/>
      <c r="AG926" s="168"/>
      <c r="AH926" s="168"/>
      <c r="AI926" s="168"/>
      <c r="AJ926" s="168"/>
      <c r="AK926" s="168"/>
      <c r="AL926" s="168"/>
      <c r="AM926" s="168"/>
      <c r="AN926" s="166"/>
      <c r="AO926" s="168"/>
      <c r="AP926" s="166"/>
      <c r="AQ926" s="168"/>
      <c r="AR926" s="168"/>
      <c r="AS926" s="168"/>
      <c r="AT926" s="168"/>
      <c r="AU926" s="168"/>
      <c r="AV926" s="168"/>
      <c r="AW926" s="168"/>
      <c r="AX926" s="168"/>
      <c r="AY926" s="168"/>
      <c r="AZ926" s="168"/>
      <c r="BA926" s="166"/>
      <c r="BB926" s="166"/>
      <c r="BC926" s="168"/>
      <c r="BD926" s="170"/>
      <c r="BE926" s="171"/>
      <c r="BF926" s="171"/>
      <c r="BG926" s="171"/>
      <c r="BH926" s="171"/>
      <c r="BI926" s="168"/>
      <c r="BJ926" s="168"/>
      <c r="BK926" s="168"/>
      <c r="BL926" s="168"/>
      <c r="BM926" s="168"/>
    </row>
    <row r="927">
      <c r="A927" s="163"/>
      <c r="B927" s="174"/>
      <c r="C927" s="165"/>
      <c r="D927" s="166"/>
      <c r="E927" s="166"/>
      <c r="F927" s="167"/>
      <c r="G927" s="167"/>
      <c r="H927" s="167"/>
      <c r="I927" s="163"/>
      <c r="J927" s="168"/>
      <c r="K927" s="168"/>
      <c r="L927" s="168"/>
      <c r="M927" s="166"/>
      <c r="N927" s="169"/>
      <c r="O927" s="167"/>
      <c r="P927" s="168"/>
      <c r="Q927" s="169"/>
      <c r="R927" s="168"/>
      <c r="S927" s="168"/>
      <c r="T927" s="168"/>
      <c r="U927" s="168"/>
      <c r="V927" s="168"/>
      <c r="W927" s="168"/>
      <c r="X927" s="168"/>
      <c r="Y927" s="168"/>
      <c r="Z927" s="168"/>
      <c r="AA927" s="168"/>
      <c r="AB927" s="168"/>
      <c r="AC927" s="168"/>
      <c r="AD927" s="168"/>
      <c r="AE927" s="168"/>
      <c r="AF927" s="168"/>
      <c r="AG927" s="168"/>
      <c r="AH927" s="168"/>
      <c r="AI927" s="168"/>
      <c r="AJ927" s="168"/>
      <c r="AK927" s="168"/>
      <c r="AL927" s="168"/>
      <c r="AM927" s="168"/>
      <c r="AN927" s="166"/>
      <c r="AO927" s="168"/>
      <c r="AP927" s="166"/>
      <c r="AQ927" s="168"/>
      <c r="AR927" s="168"/>
      <c r="AS927" s="168"/>
      <c r="AT927" s="168"/>
      <c r="AU927" s="168"/>
      <c r="AV927" s="168"/>
      <c r="AW927" s="168"/>
      <c r="AX927" s="168"/>
      <c r="AY927" s="168"/>
      <c r="AZ927" s="168"/>
      <c r="BA927" s="166"/>
      <c r="BB927" s="166"/>
      <c r="BC927" s="168"/>
      <c r="BD927" s="170"/>
      <c r="BE927" s="171"/>
      <c r="BF927" s="171"/>
      <c r="BG927" s="171"/>
      <c r="BH927" s="171"/>
      <c r="BI927" s="168"/>
      <c r="BJ927" s="168"/>
      <c r="BK927" s="168"/>
      <c r="BL927" s="168"/>
      <c r="BM927" s="168"/>
    </row>
    <row r="928">
      <c r="A928" s="163"/>
      <c r="B928" s="174"/>
      <c r="C928" s="165"/>
      <c r="D928" s="166"/>
      <c r="E928" s="166"/>
      <c r="F928" s="167"/>
      <c r="G928" s="167"/>
      <c r="H928" s="167"/>
      <c r="I928" s="163"/>
      <c r="J928" s="168"/>
      <c r="K928" s="168"/>
      <c r="L928" s="168"/>
      <c r="M928" s="166"/>
      <c r="N928" s="169"/>
      <c r="O928" s="167"/>
      <c r="P928" s="168"/>
      <c r="Q928" s="169"/>
      <c r="R928" s="168"/>
      <c r="S928" s="168"/>
      <c r="T928" s="168"/>
      <c r="U928" s="168"/>
      <c r="V928" s="168"/>
      <c r="W928" s="168"/>
      <c r="X928" s="168"/>
      <c r="Y928" s="168"/>
      <c r="Z928" s="168"/>
      <c r="AA928" s="168"/>
      <c r="AB928" s="168"/>
      <c r="AC928" s="168"/>
      <c r="AD928" s="168"/>
      <c r="AE928" s="168"/>
      <c r="AF928" s="168"/>
      <c r="AG928" s="168"/>
      <c r="AH928" s="168"/>
      <c r="AI928" s="168"/>
      <c r="AJ928" s="168"/>
      <c r="AK928" s="168"/>
      <c r="AL928" s="168"/>
      <c r="AM928" s="168"/>
      <c r="AN928" s="166"/>
      <c r="AO928" s="168"/>
      <c r="AP928" s="166"/>
      <c r="AQ928" s="168"/>
      <c r="AR928" s="168"/>
      <c r="AS928" s="168"/>
      <c r="AT928" s="168"/>
      <c r="AU928" s="168"/>
      <c r="AV928" s="168"/>
      <c r="AW928" s="168"/>
      <c r="AX928" s="168"/>
      <c r="AY928" s="168"/>
      <c r="AZ928" s="168"/>
      <c r="BA928" s="166"/>
      <c r="BB928" s="166"/>
      <c r="BC928" s="168"/>
      <c r="BD928" s="170"/>
      <c r="BE928" s="171"/>
      <c r="BF928" s="171"/>
      <c r="BG928" s="171"/>
      <c r="BH928" s="171"/>
      <c r="BI928" s="168"/>
      <c r="BJ928" s="168"/>
      <c r="BK928" s="168"/>
      <c r="BL928" s="168"/>
      <c r="BM928" s="168"/>
    </row>
    <row r="929">
      <c r="A929" s="163"/>
      <c r="B929" s="174"/>
      <c r="C929" s="165"/>
      <c r="D929" s="166"/>
      <c r="E929" s="166"/>
      <c r="F929" s="167"/>
      <c r="G929" s="167"/>
      <c r="H929" s="167"/>
      <c r="I929" s="163"/>
      <c r="J929" s="168"/>
      <c r="K929" s="168"/>
      <c r="L929" s="168"/>
      <c r="M929" s="166"/>
      <c r="N929" s="169"/>
      <c r="O929" s="167"/>
      <c r="P929" s="168"/>
      <c r="Q929" s="169"/>
      <c r="R929" s="168"/>
      <c r="S929" s="168"/>
      <c r="T929" s="168"/>
      <c r="U929" s="168"/>
      <c r="V929" s="168"/>
      <c r="W929" s="168"/>
      <c r="X929" s="168"/>
      <c r="Y929" s="168"/>
      <c r="Z929" s="168"/>
      <c r="AA929" s="168"/>
      <c r="AB929" s="168"/>
      <c r="AC929" s="168"/>
      <c r="AD929" s="168"/>
      <c r="AE929" s="168"/>
      <c r="AF929" s="168"/>
      <c r="AG929" s="168"/>
      <c r="AH929" s="168"/>
      <c r="AI929" s="168"/>
      <c r="AJ929" s="168"/>
      <c r="AK929" s="168"/>
      <c r="AL929" s="168"/>
      <c r="AM929" s="168"/>
      <c r="AN929" s="166"/>
      <c r="AO929" s="168"/>
      <c r="AP929" s="166"/>
      <c r="AQ929" s="168"/>
      <c r="AR929" s="168"/>
      <c r="AS929" s="168"/>
      <c r="AT929" s="168"/>
      <c r="AU929" s="168"/>
      <c r="AV929" s="168"/>
      <c r="AW929" s="168"/>
      <c r="AX929" s="168"/>
      <c r="AY929" s="168"/>
      <c r="AZ929" s="168"/>
      <c r="BA929" s="166"/>
      <c r="BB929" s="166"/>
      <c r="BC929" s="168"/>
      <c r="BD929" s="170"/>
      <c r="BE929" s="171"/>
      <c r="BF929" s="171"/>
      <c r="BG929" s="171"/>
      <c r="BH929" s="171"/>
      <c r="BI929" s="168"/>
      <c r="BJ929" s="168"/>
      <c r="BK929" s="168"/>
      <c r="BL929" s="168"/>
      <c r="BM929" s="168"/>
    </row>
    <row r="930">
      <c r="A930" s="163"/>
      <c r="B930" s="174"/>
      <c r="C930" s="165"/>
      <c r="D930" s="166"/>
      <c r="E930" s="166"/>
      <c r="F930" s="167"/>
      <c r="G930" s="167"/>
      <c r="H930" s="167"/>
      <c r="I930" s="163"/>
      <c r="J930" s="168"/>
      <c r="K930" s="168"/>
      <c r="L930" s="168"/>
      <c r="M930" s="166"/>
      <c r="N930" s="169"/>
      <c r="O930" s="167"/>
      <c r="P930" s="168"/>
      <c r="Q930" s="169"/>
      <c r="R930" s="168"/>
      <c r="S930" s="168"/>
      <c r="T930" s="168"/>
      <c r="U930" s="168"/>
      <c r="V930" s="168"/>
      <c r="W930" s="168"/>
      <c r="X930" s="168"/>
      <c r="Y930" s="168"/>
      <c r="Z930" s="168"/>
      <c r="AA930" s="168"/>
      <c r="AB930" s="168"/>
      <c r="AC930" s="168"/>
      <c r="AD930" s="168"/>
      <c r="AE930" s="168"/>
      <c r="AF930" s="168"/>
      <c r="AG930" s="168"/>
      <c r="AH930" s="168"/>
      <c r="AI930" s="168"/>
      <c r="AJ930" s="168"/>
      <c r="AK930" s="168"/>
      <c r="AL930" s="168"/>
      <c r="AM930" s="168"/>
      <c r="AN930" s="166"/>
      <c r="AO930" s="168"/>
      <c r="AP930" s="166"/>
      <c r="AQ930" s="168"/>
      <c r="AR930" s="168"/>
      <c r="AS930" s="168"/>
      <c r="AT930" s="168"/>
      <c r="AU930" s="168"/>
      <c r="AV930" s="168"/>
      <c r="AW930" s="168"/>
      <c r="AX930" s="168"/>
      <c r="AY930" s="168"/>
      <c r="AZ930" s="168"/>
      <c r="BA930" s="166"/>
      <c r="BB930" s="166"/>
      <c r="BC930" s="168"/>
      <c r="BD930" s="170"/>
      <c r="BE930" s="171"/>
      <c r="BF930" s="171"/>
      <c r="BG930" s="171"/>
      <c r="BH930" s="171"/>
      <c r="BI930" s="168"/>
      <c r="BJ930" s="168"/>
      <c r="BK930" s="168"/>
      <c r="BL930" s="168"/>
      <c r="BM930" s="168"/>
    </row>
    <row r="931">
      <c r="A931" s="163"/>
      <c r="B931" s="174"/>
      <c r="C931" s="165"/>
      <c r="D931" s="166"/>
      <c r="E931" s="166"/>
      <c r="F931" s="167"/>
      <c r="G931" s="167"/>
      <c r="H931" s="167"/>
      <c r="I931" s="163"/>
      <c r="J931" s="168"/>
      <c r="K931" s="168"/>
      <c r="L931" s="168"/>
      <c r="M931" s="166"/>
      <c r="N931" s="169"/>
      <c r="O931" s="167"/>
      <c r="P931" s="168"/>
      <c r="Q931" s="169"/>
      <c r="R931" s="168"/>
      <c r="S931" s="168"/>
      <c r="T931" s="168"/>
      <c r="U931" s="168"/>
      <c r="V931" s="168"/>
      <c r="W931" s="168"/>
      <c r="X931" s="168"/>
      <c r="Y931" s="168"/>
      <c r="Z931" s="168"/>
      <c r="AA931" s="168"/>
      <c r="AB931" s="168"/>
      <c r="AC931" s="168"/>
      <c r="AD931" s="168"/>
      <c r="AE931" s="168"/>
      <c r="AF931" s="168"/>
      <c r="AG931" s="168"/>
      <c r="AH931" s="168"/>
      <c r="AI931" s="168"/>
      <c r="AJ931" s="168"/>
      <c r="AK931" s="168"/>
      <c r="AL931" s="168"/>
      <c r="AM931" s="168"/>
      <c r="AN931" s="166"/>
      <c r="AO931" s="168"/>
      <c r="AP931" s="166"/>
      <c r="AQ931" s="168"/>
      <c r="AR931" s="168"/>
      <c r="AS931" s="168"/>
      <c r="AT931" s="168"/>
      <c r="AU931" s="168"/>
      <c r="AV931" s="168"/>
      <c r="AW931" s="168"/>
      <c r="AX931" s="168"/>
      <c r="AY931" s="168"/>
      <c r="AZ931" s="168"/>
      <c r="BA931" s="166"/>
      <c r="BB931" s="166"/>
      <c r="BC931" s="168"/>
      <c r="BD931" s="170"/>
      <c r="BE931" s="171"/>
      <c r="BF931" s="171"/>
      <c r="BG931" s="171"/>
      <c r="BH931" s="171"/>
      <c r="BI931" s="168"/>
      <c r="BJ931" s="168"/>
      <c r="BK931" s="168"/>
      <c r="BL931" s="168"/>
      <c r="BM931" s="168"/>
    </row>
    <row r="932">
      <c r="A932" s="163"/>
      <c r="B932" s="174"/>
      <c r="C932" s="165"/>
      <c r="D932" s="166"/>
      <c r="E932" s="166"/>
      <c r="F932" s="167"/>
      <c r="G932" s="167"/>
      <c r="H932" s="167"/>
      <c r="I932" s="163"/>
      <c r="J932" s="168"/>
      <c r="K932" s="168"/>
      <c r="L932" s="168"/>
      <c r="M932" s="166"/>
      <c r="N932" s="169"/>
      <c r="O932" s="167"/>
      <c r="P932" s="168"/>
      <c r="Q932" s="169"/>
      <c r="R932" s="168"/>
      <c r="S932" s="168"/>
      <c r="T932" s="168"/>
      <c r="U932" s="168"/>
      <c r="V932" s="168"/>
      <c r="W932" s="168"/>
      <c r="X932" s="168"/>
      <c r="Y932" s="168"/>
      <c r="Z932" s="168"/>
      <c r="AA932" s="168"/>
      <c r="AB932" s="168"/>
      <c r="AC932" s="168"/>
      <c r="AD932" s="168"/>
      <c r="AE932" s="168"/>
      <c r="AF932" s="168"/>
      <c r="AG932" s="168"/>
      <c r="AH932" s="168"/>
      <c r="AI932" s="168"/>
      <c r="AJ932" s="168"/>
      <c r="AK932" s="168"/>
      <c r="AL932" s="168"/>
      <c r="AM932" s="168"/>
      <c r="AN932" s="166"/>
      <c r="AO932" s="168"/>
      <c r="AP932" s="166"/>
      <c r="AQ932" s="168"/>
      <c r="AR932" s="168"/>
      <c r="AS932" s="168"/>
      <c r="AT932" s="168"/>
      <c r="AU932" s="168"/>
      <c r="AV932" s="168"/>
      <c r="AW932" s="168"/>
      <c r="AX932" s="168"/>
      <c r="AY932" s="168"/>
      <c r="AZ932" s="168"/>
      <c r="BA932" s="166"/>
      <c r="BB932" s="166"/>
      <c r="BC932" s="168"/>
      <c r="BD932" s="170"/>
      <c r="BE932" s="171"/>
      <c r="BF932" s="171"/>
      <c r="BG932" s="171"/>
      <c r="BH932" s="171"/>
      <c r="BI932" s="168"/>
      <c r="BJ932" s="168"/>
      <c r="BK932" s="168"/>
      <c r="BL932" s="168"/>
      <c r="BM932" s="168"/>
    </row>
    <row r="933">
      <c r="A933" s="163"/>
      <c r="B933" s="174"/>
      <c r="C933" s="165"/>
      <c r="D933" s="166"/>
      <c r="E933" s="166"/>
      <c r="F933" s="167"/>
      <c r="G933" s="167"/>
      <c r="H933" s="167"/>
      <c r="I933" s="163"/>
      <c r="J933" s="168"/>
      <c r="K933" s="168"/>
      <c r="L933" s="168"/>
      <c r="M933" s="166"/>
      <c r="N933" s="169"/>
      <c r="O933" s="167"/>
      <c r="P933" s="168"/>
      <c r="Q933" s="169"/>
      <c r="R933" s="168"/>
      <c r="S933" s="168"/>
      <c r="T933" s="168"/>
      <c r="U933" s="168"/>
      <c r="V933" s="168"/>
      <c r="W933" s="168"/>
      <c r="X933" s="168"/>
      <c r="Y933" s="168"/>
      <c r="Z933" s="168"/>
      <c r="AA933" s="168"/>
      <c r="AB933" s="168"/>
      <c r="AC933" s="168"/>
      <c r="AD933" s="168"/>
      <c r="AE933" s="168"/>
      <c r="AF933" s="168"/>
      <c r="AG933" s="168"/>
      <c r="AH933" s="168"/>
      <c r="AI933" s="168"/>
      <c r="AJ933" s="168"/>
      <c r="AK933" s="168"/>
      <c r="AL933" s="168"/>
      <c r="AM933" s="168"/>
      <c r="AN933" s="166"/>
      <c r="AO933" s="168"/>
      <c r="AP933" s="166"/>
      <c r="AQ933" s="168"/>
      <c r="AR933" s="168"/>
      <c r="AS933" s="168"/>
      <c r="AT933" s="168"/>
      <c r="AU933" s="168"/>
      <c r="AV933" s="168"/>
      <c r="AW933" s="168"/>
      <c r="AX933" s="168"/>
      <c r="AY933" s="168"/>
      <c r="AZ933" s="168"/>
      <c r="BA933" s="166"/>
      <c r="BB933" s="166"/>
      <c r="BC933" s="168"/>
      <c r="BD933" s="170"/>
      <c r="BE933" s="171"/>
      <c r="BF933" s="171"/>
      <c r="BG933" s="171"/>
      <c r="BH933" s="171"/>
      <c r="BI933" s="168"/>
      <c r="BJ933" s="168"/>
      <c r="BK933" s="168"/>
      <c r="BL933" s="168"/>
      <c r="BM933" s="168"/>
    </row>
    <row r="934">
      <c r="A934" s="163"/>
      <c r="B934" s="174"/>
      <c r="C934" s="165"/>
      <c r="D934" s="166"/>
      <c r="E934" s="166"/>
      <c r="F934" s="167"/>
      <c r="G934" s="167"/>
      <c r="H934" s="167"/>
      <c r="I934" s="163"/>
      <c r="J934" s="168"/>
      <c r="K934" s="168"/>
      <c r="L934" s="168"/>
      <c r="M934" s="166"/>
      <c r="N934" s="169"/>
      <c r="O934" s="167"/>
      <c r="P934" s="168"/>
      <c r="Q934" s="169"/>
      <c r="R934" s="168"/>
      <c r="S934" s="168"/>
      <c r="T934" s="168"/>
      <c r="U934" s="168"/>
      <c r="V934" s="168"/>
      <c r="W934" s="168"/>
      <c r="X934" s="168"/>
      <c r="Y934" s="168"/>
      <c r="Z934" s="168"/>
      <c r="AA934" s="168"/>
      <c r="AB934" s="168"/>
      <c r="AC934" s="168"/>
      <c r="AD934" s="168"/>
      <c r="AE934" s="168"/>
      <c r="AF934" s="168"/>
      <c r="AG934" s="168"/>
      <c r="AH934" s="168"/>
      <c r="AI934" s="168"/>
      <c r="AJ934" s="168"/>
      <c r="AK934" s="168"/>
      <c r="AL934" s="168"/>
      <c r="AM934" s="168"/>
      <c r="AN934" s="166"/>
      <c r="AO934" s="168"/>
      <c r="AP934" s="166"/>
      <c r="AQ934" s="168"/>
      <c r="AR934" s="168"/>
      <c r="AS934" s="168"/>
      <c r="AT934" s="168"/>
      <c r="AU934" s="168"/>
      <c r="AV934" s="168"/>
      <c r="AW934" s="168"/>
      <c r="AX934" s="168"/>
      <c r="AY934" s="168"/>
      <c r="AZ934" s="168"/>
      <c r="BA934" s="166"/>
      <c r="BB934" s="166"/>
      <c r="BC934" s="168"/>
      <c r="BD934" s="170"/>
      <c r="BE934" s="171"/>
      <c r="BF934" s="171"/>
      <c r="BG934" s="171"/>
      <c r="BH934" s="171"/>
      <c r="BI934" s="168"/>
      <c r="BJ934" s="168"/>
      <c r="BK934" s="168"/>
      <c r="BL934" s="168"/>
      <c r="BM934" s="168"/>
    </row>
    <row r="935">
      <c r="A935" s="163"/>
      <c r="B935" s="174"/>
      <c r="C935" s="165"/>
      <c r="D935" s="166"/>
      <c r="E935" s="166"/>
      <c r="F935" s="167"/>
      <c r="G935" s="167"/>
      <c r="H935" s="167"/>
      <c r="I935" s="163"/>
      <c r="J935" s="168"/>
      <c r="K935" s="168"/>
      <c r="L935" s="168"/>
      <c r="M935" s="166"/>
      <c r="N935" s="169"/>
      <c r="O935" s="167"/>
      <c r="P935" s="168"/>
      <c r="Q935" s="169"/>
      <c r="R935" s="168"/>
      <c r="S935" s="168"/>
      <c r="T935" s="168"/>
      <c r="U935" s="168"/>
      <c r="V935" s="168"/>
      <c r="W935" s="168"/>
      <c r="X935" s="168"/>
      <c r="Y935" s="168"/>
      <c r="Z935" s="168"/>
      <c r="AA935" s="168"/>
      <c r="AB935" s="168"/>
      <c r="AC935" s="168"/>
      <c r="AD935" s="168"/>
      <c r="AE935" s="168"/>
      <c r="AF935" s="168"/>
      <c r="AG935" s="168"/>
      <c r="AH935" s="168"/>
      <c r="AI935" s="168"/>
      <c r="AJ935" s="168"/>
      <c r="AK935" s="168"/>
      <c r="AL935" s="168"/>
      <c r="AM935" s="168"/>
      <c r="AN935" s="166"/>
      <c r="AO935" s="168"/>
      <c r="AP935" s="166"/>
      <c r="AQ935" s="168"/>
      <c r="AR935" s="168"/>
      <c r="AS935" s="168"/>
      <c r="AT935" s="168"/>
      <c r="AU935" s="168"/>
      <c r="AV935" s="168"/>
      <c r="AW935" s="168"/>
      <c r="AX935" s="168"/>
      <c r="AY935" s="168"/>
      <c r="AZ935" s="168"/>
      <c r="BA935" s="166"/>
      <c r="BB935" s="166"/>
      <c r="BC935" s="168"/>
      <c r="BD935" s="170"/>
      <c r="BE935" s="171"/>
      <c r="BF935" s="171"/>
      <c r="BG935" s="171"/>
      <c r="BH935" s="171"/>
      <c r="BI935" s="168"/>
      <c r="BJ935" s="168"/>
      <c r="BK935" s="168"/>
      <c r="BL935" s="168"/>
      <c r="BM935" s="168"/>
    </row>
    <row r="936">
      <c r="A936" s="163"/>
      <c r="B936" s="174"/>
      <c r="C936" s="165"/>
      <c r="D936" s="166"/>
      <c r="E936" s="166"/>
      <c r="F936" s="167"/>
      <c r="G936" s="167"/>
      <c r="H936" s="167"/>
      <c r="I936" s="163"/>
      <c r="J936" s="168"/>
      <c r="K936" s="168"/>
      <c r="L936" s="168"/>
      <c r="M936" s="166"/>
      <c r="N936" s="169"/>
      <c r="O936" s="167"/>
      <c r="P936" s="168"/>
      <c r="Q936" s="169"/>
      <c r="R936" s="168"/>
      <c r="S936" s="168"/>
      <c r="T936" s="168"/>
      <c r="U936" s="168"/>
      <c r="V936" s="168"/>
      <c r="W936" s="168"/>
      <c r="X936" s="168"/>
      <c r="Y936" s="168"/>
      <c r="Z936" s="168"/>
      <c r="AA936" s="168"/>
      <c r="AB936" s="168"/>
      <c r="AC936" s="168"/>
      <c r="AD936" s="168"/>
      <c r="AE936" s="168"/>
      <c r="AF936" s="168"/>
      <c r="AG936" s="168"/>
      <c r="AH936" s="168"/>
      <c r="AI936" s="168"/>
      <c r="AJ936" s="168"/>
      <c r="AK936" s="168"/>
      <c r="AL936" s="168"/>
      <c r="AM936" s="168"/>
      <c r="AN936" s="166"/>
      <c r="AO936" s="168"/>
      <c r="AP936" s="166"/>
      <c r="AQ936" s="168"/>
      <c r="AR936" s="168"/>
      <c r="AS936" s="168"/>
      <c r="AT936" s="168"/>
      <c r="AU936" s="168"/>
      <c r="AV936" s="168"/>
      <c r="AW936" s="168"/>
      <c r="AX936" s="168"/>
      <c r="AY936" s="168"/>
      <c r="AZ936" s="168"/>
      <c r="BA936" s="166"/>
      <c r="BB936" s="166"/>
      <c r="BC936" s="168"/>
      <c r="BD936" s="170"/>
      <c r="BE936" s="171"/>
      <c r="BF936" s="171"/>
      <c r="BG936" s="171"/>
      <c r="BH936" s="171"/>
      <c r="BI936" s="168"/>
      <c r="BJ936" s="168"/>
      <c r="BK936" s="168"/>
      <c r="BL936" s="168"/>
      <c r="BM936" s="168"/>
    </row>
    <row r="937">
      <c r="A937" s="163"/>
      <c r="B937" s="174"/>
      <c r="C937" s="165"/>
      <c r="D937" s="166"/>
      <c r="E937" s="166"/>
      <c r="F937" s="167"/>
      <c r="G937" s="167"/>
      <c r="H937" s="167"/>
      <c r="I937" s="163"/>
      <c r="J937" s="168"/>
      <c r="K937" s="168"/>
      <c r="L937" s="168"/>
      <c r="M937" s="166"/>
      <c r="N937" s="169"/>
      <c r="O937" s="167"/>
      <c r="P937" s="168"/>
      <c r="Q937" s="169"/>
      <c r="R937" s="168"/>
      <c r="S937" s="168"/>
      <c r="T937" s="168"/>
      <c r="U937" s="168"/>
      <c r="V937" s="168"/>
      <c r="W937" s="168"/>
      <c r="X937" s="168"/>
      <c r="Y937" s="168"/>
      <c r="Z937" s="168"/>
      <c r="AA937" s="168"/>
      <c r="AB937" s="168"/>
      <c r="AC937" s="168"/>
      <c r="AD937" s="168"/>
      <c r="AE937" s="168"/>
      <c r="AF937" s="168"/>
      <c r="AG937" s="168"/>
      <c r="AH937" s="168"/>
      <c r="AI937" s="168"/>
      <c r="AJ937" s="168"/>
      <c r="AK937" s="168"/>
      <c r="AL937" s="168"/>
      <c r="AM937" s="168"/>
      <c r="AN937" s="166"/>
      <c r="AO937" s="168"/>
      <c r="AP937" s="166"/>
      <c r="AQ937" s="168"/>
      <c r="AR937" s="168"/>
      <c r="AS937" s="168"/>
      <c r="AT937" s="168"/>
      <c r="AU937" s="168"/>
      <c r="AV937" s="168"/>
      <c r="AW937" s="168"/>
      <c r="AX937" s="168"/>
      <c r="AY937" s="168"/>
      <c r="AZ937" s="168"/>
      <c r="BA937" s="166"/>
      <c r="BB937" s="166"/>
      <c r="BC937" s="168"/>
      <c r="BD937" s="170"/>
      <c r="BE937" s="171"/>
      <c r="BF937" s="171"/>
      <c r="BG937" s="171"/>
      <c r="BH937" s="171"/>
      <c r="BI937" s="168"/>
      <c r="BJ937" s="168"/>
      <c r="BK937" s="168"/>
      <c r="BL937" s="168"/>
      <c r="BM937" s="168"/>
    </row>
    <row r="938">
      <c r="A938" s="163"/>
      <c r="B938" s="174"/>
      <c r="C938" s="165"/>
      <c r="D938" s="166"/>
      <c r="E938" s="166"/>
      <c r="F938" s="167"/>
      <c r="G938" s="167"/>
      <c r="H938" s="167"/>
      <c r="I938" s="163"/>
      <c r="J938" s="168"/>
      <c r="K938" s="168"/>
      <c r="L938" s="168"/>
      <c r="M938" s="166"/>
      <c r="N938" s="169"/>
      <c r="O938" s="167"/>
      <c r="P938" s="168"/>
      <c r="Q938" s="169"/>
      <c r="R938" s="168"/>
      <c r="S938" s="168"/>
      <c r="T938" s="168"/>
      <c r="U938" s="168"/>
      <c r="V938" s="168"/>
      <c r="W938" s="168"/>
      <c r="X938" s="168"/>
      <c r="Y938" s="168"/>
      <c r="Z938" s="168"/>
      <c r="AA938" s="168"/>
      <c r="AB938" s="168"/>
      <c r="AC938" s="168"/>
      <c r="AD938" s="168"/>
      <c r="AE938" s="168"/>
      <c r="AF938" s="168"/>
      <c r="AG938" s="168"/>
      <c r="AH938" s="168"/>
      <c r="AI938" s="168"/>
      <c r="AJ938" s="168"/>
      <c r="AK938" s="168"/>
      <c r="AL938" s="168"/>
      <c r="AM938" s="168"/>
      <c r="AN938" s="166"/>
      <c r="AO938" s="168"/>
      <c r="AP938" s="166"/>
      <c r="AQ938" s="168"/>
      <c r="AR938" s="168"/>
      <c r="AS938" s="168"/>
      <c r="AT938" s="168"/>
      <c r="AU938" s="168"/>
      <c r="AV938" s="168"/>
      <c r="AW938" s="168"/>
      <c r="AX938" s="168"/>
      <c r="AY938" s="168"/>
      <c r="AZ938" s="168"/>
      <c r="BA938" s="166"/>
      <c r="BB938" s="166"/>
      <c r="BC938" s="168"/>
      <c r="BD938" s="170"/>
      <c r="BE938" s="171"/>
      <c r="BF938" s="171"/>
      <c r="BG938" s="171"/>
      <c r="BH938" s="171"/>
      <c r="BI938" s="168"/>
      <c r="BJ938" s="168"/>
      <c r="BK938" s="168"/>
      <c r="BL938" s="168"/>
      <c r="BM938" s="168"/>
    </row>
    <row r="939">
      <c r="A939" s="163"/>
      <c r="B939" s="174"/>
      <c r="C939" s="165"/>
      <c r="D939" s="166"/>
      <c r="E939" s="166"/>
      <c r="F939" s="167"/>
      <c r="G939" s="167"/>
      <c r="H939" s="167"/>
      <c r="I939" s="163"/>
      <c r="J939" s="168"/>
      <c r="K939" s="168"/>
      <c r="L939" s="168"/>
      <c r="M939" s="166"/>
      <c r="N939" s="169"/>
      <c r="O939" s="167"/>
      <c r="P939" s="168"/>
      <c r="Q939" s="169"/>
      <c r="R939" s="168"/>
      <c r="S939" s="168"/>
      <c r="T939" s="168"/>
      <c r="U939" s="168"/>
      <c r="V939" s="168"/>
      <c r="W939" s="168"/>
      <c r="X939" s="168"/>
      <c r="Y939" s="168"/>
      <c r="Z939" s="168"/>
      <c r="AA939" s="168"/>
      <c r="AB939" s="168"/>
      <c r="AC939" s="168"/>
      <c r="AD939" s="168"/>
      <c r="AE939" s="168"/>
      <c r="AF939" s="168"/>
      <c r="AG939" s="168"/>
      <c r="AH939" s="168"/>
      <c r="AI939" s="168"/>
      <c r="AJ939" s="168"/>
      <c r="AK939" s="168"/>
      <c r="AL939" s="168"/>
      <c r="AM939" s="168"/>
      <c r="AN939" s="166"/>
      <c r="AO939" s="168"/>
      <c r="AP939" s="166"/>
      <c r="AQ939" s="168"/>
      <c r="AR939" s="168"/>
      <c r="AS939" s="168"/>
      <c r="AT939" s="168"/>
      <c r="AU939" s="168"/>
      <c r="AV939" s="168"/>
      <c r="AW939" s="168"/>
      <c r="AX939" s="168"/>
      <c r="AY939" s="168"/>
      <c r="AZ939" s="168"/>
      <c r="BA939" s="166"/>
      <c r="BB939" s="166"/>
      <c r="BC939" s="168"/>
      <c r="BD939" s="170"/>
      <c r="BE939" s="171"/>
      <c r="BF939" s="171"/>
      <c r="BG939" s="171"/>
      <c r="BH939" s="171"/>
      <c r="BI939" s="168"/>
      <c r="BJ939" s="168"/>
      <c r="BK939" s="168"/>
      <c r="BL939" s="168"/>
      <c r="BM939" s="168"/>
    </row>
    <row r="940">
      <c r="A940" s="163"/>
      <c r="B940" s="174"/>
      <c r="C940" s="165"/>
      <c r="D940" s="166"/>
      <c r="E940" s="166"/>
      <c r="F940" s="167"/>
      <c r="G940" s="167"/>
      <c r="H940" s="167"/>
      <c r="I940" s="163"/>
      <c r="J940" s="168"/>
      <c r="K940" s="168"/>
      <c r="L940" s="168"/>
      <c r="M940" s="166"/>
      <c r="N940" s="169"/>
      <c r="O940" s="167"/>
      <c r="P940" s="168"/>
      <c r="Q940" s="169"/>
      <c r="R940" s="168"/>
      <c r="S940" s="168"/>
      <c r="T940" s="168"/>
      <c r="U940" s="168"/>
      <c r="V940" s="168"/>
      <c r="W940" s="168"/>
      <c r="X940" s="168"/>
      <c r="Y940" s="168"/>
      <c r="Z940" s="168"/>
      <c r="AA940" s="168"/>
      <c r="AB940" s="168"/>
      <c r="AC940" s="168"/>
      <c r="AD940" s="168"/>
      <c r="AE940" s="168"/>
      <c r="AF940" s="168"/>
      <c r="AG940" s="168"/>
      <c r="AH940" s="168"/>
      <c r="AI940" s="168"/>
      <c r="AJ940" s="168"/>
      <c r="AK940" s="168"/>
      <c r="AL940" s="168"/>
      <c r="AM940" s="168"/>
      <c r="AN940" s="166"/>
      <c r="AO940" s="168"/>
      <c r="AP940" s="166"/>
      <c r="AQ940" s="168"/>
      <c r="AR940" s="168"/>
      <c r="AS940" s="168"/>
      <c r="AT940" s="168"/>
      <c r="AU940" s="168"/>
      <c r="AV940" s="168"/>
      <c r="AW940" s="168"/>
      <c r="AX940" s="168"/>
      <c r="AY940" s="168"/>
      <c r="AZ940" s="168"/>
      <c r="BA940" s="166"/>
      <c r="BB940" s="166"/>
      <c r="BC940" s="168"/>
      <c r="BD940" s="170"/>
      <c r="BE940" s="171"/>
      <c r="BF940" s="171"/>
      <c r="BG940" s="171"/>
      <c r="BH940" s="171"/>
      <c r="BI940" s="168"/>
      <c r="BJ940" s="168"/>
      <c r="BK940" s="168"/>
      <c r="BL940" s="168"/>
      <c r="BM940" s="168"/>
    </row>
    <row r="941">
      <c r="A941" s="163"/>
      <c r="B941" s="174"/>
      <c r="C941" s="165"/>
      <c r="D941" s="166"/>
      <c r="E941" s="166"/>
      <c r="F941" s="167"/>
      <c r="G941" s="167"/>
      <c r="H941" s="167"/>
      <c r="I941" s="163"/>
      <c r="J941" s="168"/>
      <c r="K941" s="168"/>
      <c r="L941" s="168"/>
      <c r="M941" s="166"/>
      <c r="N941" s="169"/>
      <c r="O941" s="167"/>
      <c r="P941" s="168"/>
      <c r="Q941" s="169"/>
      <c r="R941" s="168"/>
      <c r="S941" s="168"/>
      <c r="T941" s="168"/>
      <c r="U941" s="168"/>
      <c r="V941" s="168"/>
      <c r="W941" s="168"/>
      <c r="X941" s="168"/>
      <c r="Y941" s="168"/>
      <c r="Z941" s="168"/>
      <c r="AA941" s="168"/>
      <c r="AB941" s="168"/>
      <c r="AC941" s="168"/>
      <c r="AD941" s="168"/>
      <c r="AE941" s="168"/>
      <c r="AF941" s="168"/>
      <c r="AG941" s="168"/>
      <c r="AH941" s="168"/>
      <c r="AI941" s="168"/>
      <c r="AJ941" s="168"/>
      <c r="AK941" s="168"/>
      <c r="AL941" s="168"/>
      <c r="AM941" s="168"/>
      <c r="AN941" s="166"/>
      <c r="AO941" s="168"/>
      <c r="AP941" s="166"/>
      <c r="AQ941" s="168"/>
      <c r="AR941" s="168"/>
      <c r="AS941" s="168"/>
      <c r="AT941" s="168"/>
      <c r="AU941" s="168"/>
      <c r="AV941" s="168"/>
      <c r="AW941" s="168"/>
      <c r="AX941" s="168"/>
      <c r="AY941" s="168"/>
      <c r="AZ941" s="168"/>
      <c r="BA941" s="166"/>
      <c r="BB941" s="166"/>
      <c r="BC941" s="168"/>
      <c r="BD941" s="170"/>
      <c r="BE941" s="171"/>
      <c r="BF941" s="171"/>
      <c r="BG941" s="171"/>
      <c r="BH941" s="171"/>
      <c r="BI941" s="168"/>
      <c r="BJ941" s="168"/>
      <c r="BK941" s="168"/>
      <c r="BL941" s="168"/>
      <c r="BM941" s="168"/>
    </row>
    <row r="942">
      <c r="A942" s="163"/>
      <c r="B942" s="174"/>
      <c r="C942" s="165"/>
      <c r="D942" s="166"/>
      <c r="E942" s="166"/>
      <c r="F942" s="167"/>
      <c r="G942" s="167"/>
      <c r="H942" s="167"/>
      <c r="I942" s="163"/>
      <c r="J942" s="168"/>
      <c r="K942" s="168"/>
      <c r="L942" s="168"/>
      <c r="M942" s="166"/>
      <c r="N942" s="169"/>
      <c r="O942" s="167"/>
      <c r="P942" s="168"/>
      <c r="Q942" s="169"/>
      <c r="R942" s="168"/>
      <c r="S942" s="168"/>
      <c r="T942" s="168"/>
      <c r="U942" s="168"/>
      <c r="V942" s="168"/>
      <c r="W942" s="168"/>
      <c r="X942" s="168"/>
      <c r="Y942" s="168"/>
      <c r="Z942" s="168"/>
      <c r="AA942" s="168"/>
      <c r="AB942" s="168"/>
      <c r="AC942" s="168"/>
      <c r="AD942" s="168"/>
      <c r="AE942" s="168"/>
      <c r="AF942" s="168"/>
      <c r="AG942" s="168"/>
      <c r="AH942" s="168"/>
      <c r="AI942" s="168"/>
      <c r="AJ942" s="168"/>
      <c r="AK942" s="168"/>
      <c r="AL942" s="168"/>
      <c r="AM942" s="168"/>
      <c r="AN942" s="166"/>
      <c r="AO942" s="168"/>
      <c r="AP942" s="166"/>
      <c r="AQ942" s="168"/>
      <c r="AR942" s="168"/>
      <c r="AS942" s="168"/>
      <c r="AT942" s="168"/>
      <c r="AU942" s="168"/>
      <c r="AV942" s="168"/>
      <c r="AW942" s="168"/>
      <c r="AX942" s="168"/>
      <c r="AY942" s="168"/>
      <c r="AZ942" s="168"/>
      <c r="BA942" s="166"/>
      <c r="BB942" s="166"/>
      <c r="BC942" s="168"/>
      <c r="BD942" s="170"/>
      <c r="BE942" s="171"/>
      <c r="BF942" s="171"/>
      <c r="BG942" s="171"/>
      <c r="BH942" s="171"/>
      <c r="BI942" s="168"/>
      <c r="BJ942" s="168"/>
      <c r="BK942" s="168"/>
      <c r="BL942" s="168"/>
      <c r="BM942" s="168"/>
    </row>
    <row r="943">
      <c r="A943" s="163"/>
      <c r="B943" s="174"/>
      <c r="C943" s="165"/>
      <c r="D943" s="166"/>
      <c r="E943" s="166"/>
      <c r="F943" s="167"/>
      <c r="G943" s="167"/>
      <c r="H943" s="167"/>
      <c r="I943" s="163"/>
      <c r="J943" s="168"/>
      <c r="K943" s="168"/>
      <c r="L943" s="168"/>
      <c r="M943" s="166"/>
      <c r="N943" s="169"/>
      <c r="O943" s="167"/>
      <c r="P943" s="168"/>
      <c r="Q943" s="169"/>
      <c r="R943" s="168"/>
      <c r="S943" s="168"/>
      <c r="T943" s="168"/>
      <c r="U943" s="168"/>
      <c r="V943" s="168"/>
      <c r="W943" s="168"/>
      <c r="X943" s="168"/>
      <c r="Y943" s="168"/>
      <c r="Z943" s="168"/>
      <c r="AA943" s="168"/>
      <c r="AB943" s="168"/>
      <c r="AC943" s="168"/>
      <c r="AD943" s="168"/>
      <c r="AE943" s="168"/>
      <c r="AF943" s="168"/>
      <c r="AG943" s="168"/>
      <c r="AH943" s="168"/>
      <c r="AI943" s="168"/>
      <c r="AJ943" s="168"/>
      <c r="AK943" s="168"/>
      <c r="AL943" s="168"/>
      <c r="AM943" s="168"/>
      <c r="AN943" s="166"/>
      <c r="AO943" s="168"/>
      <c r="AP943" s="166"/>
      <c r="AQ943" s="168"/>
      <c r="AR943" s="168"/>
      <c r="AS943" s="168"/>
      <c r="AT943" s="168"/>
      <c r="AU943" s="168"/>
      <c r="AV943" s="168"/>
      <c r="AW943" s="168"/>
      <c r="AX943" s="168"/>
      <c r="AY943" s="168"/>
      <c r="AZ943" s="168"/>
      <c r="BA943" s="166"/>
      <c r="BB943" s="166"/>
      <c r="BC943" s="168"/>
      <c r="BD943" s="170"/>
      <c r="BE943" s="171"/>
      <c r="BF943" s="171"/>
      <c r="BG943" s="171"/>
      <c r="BH943" s="171"/>
      <c r="BI943" s="168"/>
      <c r="BJ943" s="168"/>
      <c r="BK943" s="168"/>
      <c r="BL943" s="168"/>
      <c r="BM943" s="168"/>
    </row>
    <row r="944">
      <c r="A944" s="163"/>
      <c r="B944" s="174"/>
      <c r="C944" s="165"/>
      <c r="D944" s="166"/>
      <c r="E944" s="166"/>
      <c r="F944" s="167"/>
      <c r="G944" s="167"/>
      <c r="H944" s="167"/>
      <c r="I944" s="163"/>
      <c r="J944" s="168"/>
      <c r="K944" s="168"/>
      <c r="L944" s="168"/>
      <c r="M944" s="166"/>
      <c r="N944" s="169"/>
      <c r="O944" s="167"/>
      <c r="P944" s="168"/>
      <c r="Q944" s="169"/>
      <c r="R944" s="168"/>
      <c r="S944" s="168"/>
      <c r="T944" s="168"/>
      <c r="U944" s="168"/>
      <c r="V944" s="168"/>
      <c r="W944" s="168"/>
      <c r="X944" s="168"/>
      <c r="Y944" s="168"/>
      <c r="Z944" s="168"/>
      <c r="AA944" s="168"/>
      <c r="AB944" s="168"/>
      <c r="AC944" s="168"/>
      <c r="AD944" s="168"/>
      <c r="AE944" s="168"/>
      <c r="AF944" s="168"/>
      <c r="AG944" s="168"/>
      <c r="AH944" s="168"/>
      <c r="AI944" s="168"/>
      <c r="AJ944" s="168"/>
      <c r="AK944" s="168"/>
      <c r="AL944" s="168"/>
      <c r="AM944" s="168"/>
      <c r="AN944" s="166"/>
      <c r="AO944" s="168"/>
      <c r="AP944" s="166"/>
      <c r="AQ944" s="168"/>
      <c r="AR944" s="168"/>
      <c r="AS944" s="168"/>
      <c r="AT944" s="168"/>
      <c r="AU944" s="168"/>
      <c r="AV944" s="168"/>
      <c r="AW944" s="168"/>
      <c r="AX944" s="168"/>
      <c r="AY944" s="168"/>
      <c r="AZ944" s="168"/>
      <c r="BA944" s="166"/>
      <c r="BB944" s="166"/>
      <c r="BC944" s="168"/>
      <c r="BD944" s="170"/>
      <c r="BE944" s="171"/>
      <c r="BF944" s="171"/>
      <c r="BG944" s="171"/>
      <c r="BH944" s="171"/>
      <c r="BI944" s="168"/>
      <c r="BJ944" s="168"/>
      <c r="BK944" s="168"/>
      <c r="BL944" s="168"/>
      <c r="BM944" s="168"/>
    </row>
    <row r="945">
      <c r="A945" s="163"/>
      <c r="B945" s="174"/>
      <c r="C945" s="165"/>
      <c r="D945" s="166"/>
      <c r="E945" s="166"/>
      <c r="F945" s="167"/>
      <c r="G945" s="167"/>
      <c r="H945" s="167"/>
      <c r="I945" s="163"/>
      <c r="J945" s="168"/>
      <c r="K945" s="168"/>
      <c r="L945" s="168"/>
      <c r="M945" s="166"/>
      <c r="N945" s="169"/>
      <c r="O945" s="167"/>
      <c r="P945" s="168"/>
      <c r="Q945" s="169"/>
      <c r="R945" s="168"/>
      <c r="S945" s="168"/>
      <c r="T945" s="168"/>
      <c r="U945" s="168"/>
      <c r="V945" s="168"/>
      <c r="W945" s="168"/>
      <c r="X945" s="168"/>
      <c r="Y945" s="168"/>
      <c r="Z945" s="168"/>
      <c r="AA945" s="168"/>
      <c r="AB945" s="168"/>
      <c r="AC945" s="168"/>
      <c r="AD945" s="168"/>
      <c r="AE945" s="168"/>
      <c r="AF945" s="168"/>
      <c r="AG945" s="168"/>
      <c r="AH945" s="168"/>
      <c r="AI945" s="168"/>
      <c r="AJ945" s="168"/>
      <c r="AK945" s="168"/>
      <c r="AL945" s="168"/>
      <c r="AM945" s="168"/>
      <c r="AN945" s="166"/>
      <c r="AO945" s="168"/>
      <c r="AP945" s="166"/>
      <c r="AQ945" s="168"/>
      <c r="AR945" s="168"/>
      <c r="AS945" s="168"/>
      <c r="AT945" s="168"/>
      <c r="AU945" s="168"/>
      <c r="AV945" s="168"/>
      <c r="AW945" s="168"/>
      <c r="AX945" s="168"/>
      <c r="AY945" s="168"/>
      <c r="AZ945" s="168"/>
      <c r="BA945" s="166"/>
      <c r="BB945" s="166"/>
      <c r="BC945" s="168"/>
      <c r="BD945" s="170"/>
      <c r="BE945" s="171"/>
      <c r="BF945" s="171"/>
      <c r="BG945" s="171"/>
      <c r="BH945" s="171"/>
      <c r="BI945" s="168"/>
      <c r="BJ945" s="168"/>
      <c r="BK945" s="168"/>
      <c r="BL945" s="168"/>
      <c r="BM945" s="168"/>
    </row>
    <row r="946">
      <c r="A946" s="163"/>
      <c r="B946" s="174"/>
      <c r="C946" s="165"/>
      <c r="D946" s="166"/>
      <c r="E946" s="166"/>
      <c r="F946" s="167"/>
      <c r="G946" s="167"/>
      <c r="H946" s="167"/>
      <c r="I946" s="163"/>
      <c r="J946" s="168"/>
      <c r="K946" s="168"/>
      <c r="L946" s="168"/>
      <c r="M946" s="166"/>
      <c r="N946" s="169"/>
      <c r="O946" s="167"/>
      <c r="P946" s="168"/>
      <c r="Q946" s="169"/>
      <c r="R946" s="168"/>
      <c r="S946" s="168"/>
      <c r="T946" s="168"/>
      <c r="U946" s="168"/>
      <c r="V946" s="168"/>
      <c r="W946" s="168"/>
      <c r="X946" s="168"/>
      <c r="Y946" s="168"/>
      <c r="Z946" s="168"/>
      <c r="AA946" s="168"/>
      <c r="AB946" s="168"/>
      <c r="AC946" s="168"/>
      <c r="AD946" s="168"/>
      <c r="AE946" s="168"/>
      <c r="AF946" s="168"/>
      <c r="AG946" s="168"/>
      <c r="AH946" s="168"/>
      <c r="AI946" s="168"/>
      <c r="AJ946" s="168"/>
      <c r="AK946" s="168"/>
      <c r="AL946" s="168"/>
      <c r="AM946" s="168"/>
      <c r="AN946" s="166"/>
      <c r="AO946" s="168"/>
      <c r="AP946" s="166"/>
      <c r="AQ946" s="168"/>
      <c r="AR946" s="168"/>
      <c r="AS946" s="168"/>
      <c r="AT946" s="168"/>
      <c r="AU946" s="168"/>
      <c r="AV946" s="168"/>
      <c r="AW946" s="168"/>
      <c r="AX946" s="168"/>
      <c r="AY946" s="168"/>
      <c r="AZ946" s="168"/>
      <c r="BA946" s="166"/>
      <c r="BB946" s="166"/>
      <c r="BC946" s="168"/>
      <c r="BD946" s="170"/>
      <c r="BE946" s="171"/>
      <c r="BF946" s="171"/>
      <c r="BG946" s="171"/>
      <c r="BH946" s="171"/>
      <c r="BI946" s="168"/>
      <c r="BJ946" s="168"/>
      <c r="BK946" s="168"/>
      <c r="BL946" s="168"/>
      <c r="BM946" s="168"/>
    </row>
    <row r="947">
      <c r="A947" s="163"/>
      <c r="B947" s="174"/>
      <c r="C947" s="165"/>
      <c r="D947" s="166"/>
      <c r="E947" s="166"/>
      <c r="F947" s="167"/>
      <c r="G947" s="167"/>
      <c r="H947" s="167"/>
      <c r="I947" s="163"/>
      <c r="J947" s="168"/>
      <c r="K947" s="168"/>
      <c r="L947" s="168"/>
      <c r="M947" s="166"/>
      <c r="N947" s="169"/>
      <c r="O947" s="167"/>
      <c r="P947" s="168"/>
      <c r="Q947" s="169"/>
      <c r="R947" s="168"/>
      <c r="S947" s="168"/>
      <c r="T947" s="168"/>
      <c r="U947" s="168"/>
      <c r="V947" s="168"/>
      <c r="W947" s="168"/>
      <c r="X947" s="168"/>
      <c r="Y947" s="168"/>
      <c r="Z947" s="168"/>
      <c r="AA947" s="168"/>
      <c r="AB947" s="168"/>
      <c r="AC947" s="168"/>
      <c r="AD947" s="168"/>
      <c r="AE947" s="168"/>
      <c r="AF947" s="168"/>
      <c r="AG947" s="168"/>
      <c r="AH947" s="168"/>
      <c r="AI947" s="168"/>
      <c r="AJ947" s="168"/>
      <c r="AK947" s="168"/>
      <c r="AL947" s="168"/>
      <c r="AM947" s="168"/>
      <c r="AN947" s="166"/>
      <c r="AO947" s="168"/>
      <c r="AP947" s="166"/>
      <c r="AQ947" s="168"/>
      <c r="AR947" s="168"/>
      <c r="AS947" s="168"/>
      <c r="AT947" s="168"/>
      <c r="AU947" s="168"/>
      <c r="AV947" s="168"/>
      <c r="AW947" s="168"/>
      <c r="AX947" s="168"/>
      <c r="AY947" s="168"/>
      <c r="AZ947" s="168"/>
      <c r="BA947" s="166"/>
      <c r="BB947" s="166"/>
      <c r="BC947" s="168"/>
      <c r="BD947" s="170"/>
      <c r="BE947" s="171"/>
      <c r="BF947" s="171"/>
      <c r="BG947" s="171"/>
      <c r="BH947" s="171"/>
      <c r="BI947" s="168"/>
      <c r="BJ947" s="168"/>
      <c r="BK947" s="168"/>
      <c r="BL947" s="168"/>
      <c r="BM947" s="168"/>
    </row>
    <row r="948">
      <c r="A948" s="163"/>
      <c r="B948" s="174"/>
      <c r="C948" s="165"/>
      <c r="D948" s="166"/>
      <c r="E948" s="166"/>
      <c r="F948" s="167"/>
      <c r="G948" s="167"/>
      <c r="H948" s="167"/>
      <c r="I948" s="163"/>
      <c r="J948" s="168"/>
      <c r="K948" s="168"/>
      <c r="L948" s="168"/>
      <c r="M948" s="166"/>
      <c r="N948" s="169"/>
      <c r="O948" s="167"/>
      <c r="P948" s="168"/>
      <c r="Q948" s="169"/>
      <c r="R948" s="168"/>
      <c r="S948" s="168"/>
      <c r="T948" s="168"/>
      <c r="U948" s="168"/>
      <c r="V948" s="168"/>
      <c r="W948" s="168"/>
      <c r="X948" s="168"/>
      <c r="Y948" s="168"/>
      <c r="Z948" s="168"/>
      <c r="AA948" s="168"/>
      <c r="AB948" s="168"/>
      <c r="AC948" s="168"/>
      <c r="AD948" s="168"/>
      <c r="AE948" s="168"/>
      <c r="AF948" s="168"/>
      <c r="AG948" s="168"/>
      <c r="AH948" s="168"/>
      <c r="AI948" s="168"/>
      <c r="AJ948" s="168"/>
      <c r="AK948" s="168"/>
      <c r="AL948" s="168"/>
      <c r="AM948" s="168"/>
      <c r="AN948" s="166"/>
      <c r="AO948" s="168"/>
      <c r="AP948" s="166"/>
      <c r="AQ948" s="168"/>
      <c r="AR948" s="168"/>
      <c r="AS948" s="168"/>
      <c r="AT948" s="168"/>
      <c r="AU948" s="168"/>
      <c r="AV948" s="168"/>
      <c r="AW948" s="168"/>
      <c r="AX948" s="168"/>
      <c r="AY948" s="168"/>
      <c r="AZ948" s="168"/>
      <c r="BA948" s="166"/>
      <c r="BB948" s="166"/>
      <c r="BC948" s="168"/>
      <c r="BD948" s="170"/>
      <c r="BE948" s="171"/>
      <c r="BF948" s="171"/>
      <c r="BG948" s="171"/>
      <c r="BH948" s="171"/>
      <c r="BI948" s="168"/>
      <c r="BJ948" s="168"/>
      <c r="BK948" s="168"/>
      <c r="BL948" s="168"/>
      <c r="BM948" s="168"/>
    </row>
    <row r="949">
      <c r="A949" s="163"/>
      <c r="B949" s="174"/>
      <c r="C949" s="165"/>
      <c r="D949" s="166"/>
      <c r="E949" s="166"/>
      <c r="F949" s="167"/>
      <c r="G949" s="167"/>
      <c r="H949" s="167"/>
      <c r="I949" s="163"/>
      <c r="J949" s="168"/>
      <c r="K949" s="168"/>
      <c r="L949" s="168"/>
      <c r="M949" s="166"/>
      <c r="N949" s="169"/>
      <c r="O949" s="167"/>
      <c r="P949" s="168"/>
      <c r="Q949" s="169"/>
      <c r="R949" s="168"/>
      <c r="S949" s="168"/>
      <c r="T949" s="168"/>
      <c r="U949" s="168"/>
      <c r="V949" s="168"/>
      <c r="W949" s="168"/>
      <c r="X949" s="168"/>
      <c r="Y949" s="168"/>
      <c r="Z949" s="168"/>
      <c r="AA949" s="168"/>
      <c r="AB949" s="168"/>
      <c r="AC949" s="168"/>
      <c r="AD949" s="168"/>
      <c r="AE949" s="168"/>
      <c r="AF949" s="168"/>
      <c r="AG949" s="168"/>
      <c r="AH949" s="168"/>
      <c r="AI949" s="168"/>
      <c r="AJ949" s="168"/>
      <c r="AK949" s="168"/>
      <c r="AL949" s="168"/>
      <c r="AM949" s="168"/>
      <c r="AN949" s="166"/>
      <c r="AO949" s="168"/>
      <c r="AP949" s="166"/>
      <c r="AQ949" s="168"/>
      <c r="AR949" s="168"/>
      <c r="AS949" s="168"/>
      <c r="AT949" s="168"/>
      <c r="AU949" s="168"/>
      <c r="AV949" s="168"/>
      <c r="AW949" s="168"/>
      <c r="AX949" s="168"/>
      <c r="AY949" s="168"/>
      <c r="AZ949" s="168"/>
      <c r="BA949" s="166"/>
      <c r="BB949" s="166"/>
      <c r="BC949" s="168"/>
      <c r="BD949" s="170"/>
      <c r="BE949" s="171"/>
      <c r="BF949" s="171"/>
      <c r="BG949" s="171"/>
      <c r="BH949" s="171"/>
      <c r="BI949" s="168"/>
      <c r="BJ949" s="168"/>
      <c r="BK949" s="168"/>
      <c r="BL949" s="168"/>
      <c r="BM949" s="168"/>
    </row>
    <row r="950">
      <c r="A950" s="163"/>
      <c r="B950" s="174"/>
      <c r="C950" s="165"/>
      <c r="D950" s="166"/>
      <c r="E950" s="166"/>
      <c r="F950" s="167"/>
      <c r="G950" s="167"/>
      <c r="H950" s="167"/>
      <c r="I950" s="163"/>
      <c r="J950" s="168"/>
      <c r="K950" s="168"/>
      <c r="L950" s="168"/>
      <c r="M950" s="166"/>
      <c r="N950" s="169"/>
      <c r="O950" s="167"/>
      <c r="P950" s="168"/>
      <c r="Q950" s="169"/>
      <c r="R950" s="168"/>
      <c r="S950" s="168"/>
      <c r="T950" s="168"/>
      <c r="U950" s="168"/>
      <c r="V950" s="168"/>
      <c r="W950" s="168"/>
      <c r="X950" s="168"/>
      <c r="Y950" s="168"/>
      <c r="Z950" s="168"/>
      <c r="AA950" s="168"/>
      <c r="AB950" s="168"/>
      <c r="AC950" s="168"/>
      <c r="AD950" s="168"/>
      <c r="AE950" s="168"/>
      <c r="AF950" s="168"/>
      <c r="AG950" s="168"/>
      <c r="AH950" s="168"/>
      <c r="AI950" s="168"/>
      <c r="AJ950" s="168"/>
      <c r="AK950" s="168"/>
      <c r="AL950" s="168"/>
      <c r="AM950" s="168"/>
      <c r="AN950" s="166"/>
      <c r="AO950" s="168"/>
      <c r="AP950" s="166"/>
      <c r="AQ950" s="168"/>
      <c r="AR950" s="168"/>
      <c r="AS950" s="168"/>
      <c r="AT950" s="168"/>
      <c r="AU950" s="168"/>
      <c r="AV950" s="168"/>
      <c r="AW950" s="168"/>
      <c r="AX950" s="168"/>
      <c r="AY950" s="168"/>
      <c r="AZ950" s="168"/>
      <c r="BA950" s="166"/>
      <c r="BB950" s="166"/>
      <c r="BC950" s="168"/>
      <c r="BD950" s="170"/>
      <c r="BE950" s="171"/>
      <c r="BF950" s="171"/>
      <c r="BG950" s="171"/>
      <c r="BH950" s="171"/>
      <c r="BI950" s="168"/>
      <c r="BJ950" s="168"/>
      <c r="BK950" s="168"/>
      <c r="BL950" s="168"/>
      <c r="BM950" s="168"/>
    </row>
    <row r="951">
      <c r="A951" s="163"/>
      <c r="B951" s="174"/>
      <c r="C951" s="165"/>
      <c r="D951" s="166"/>
      <c r="E951" s="166"/>
      <c r="F951" s="167"/>
      <c r="G951" s="167"/>
      <c r="H951" s="167"/>
      <c r="I951" s="163"/>
      <c r="J951" s="168"/>
      <c r="K951" s="168"/>
      <c r="L951" s="168"/>
      <c r="M951" s="166"/>
      <c r="N951" s="169"/>
      <c r="O951" s="167"/>
      <c r="P951" s="168"/>
      <c r="Q951" s="169"/>
      <c r="R951" s="168"/>
      <c r="S951" s="168"/>
      <c r="T951" s="168"/>
      <c r="U951" s="168"/>
      <c r="V951" s="168"/>
      <c r="W951" s="168"/>
      <c r="X951" s="168"/>
      <c r="Y951" s="168"/>
      <c r="Z951" s="168"/>
      <c r="AA951" s="168"/>
      <c r="AB951" s="168"/>
      <c r="AC951" s="168"/>
      <c r="AD951" s="168"/>
      <c r="AE951" s="168"/>
      <c r="AF951" s="168"/>
      <c r="AG951" s="168"/>
      <c r="AH951" s="168"/>
      <c r="AI951" s="168"/>
      <c r="AJ951" s="168"/>
      <c r="AK951" s="168"/>
      <c r="AL951" s="168"/>
      <c r="AM951" s="168"/>
      <c r="AN951" s="166"/>
      <c r="AO951" s="168"/>
      <c r="AP951" s="166"/>
      <c r="AQ951" s="168"/>
      <c r="AR951" s="168"/>
      <c r="AS951" s="168"/>
      <c r="AT951" s="168"/>
      <c r="AU951" s="168"/>
      <c r="AV951" s="168"/>
      <c r="AW951" s="168"/>
      <c r="AX951" s="168"/>
      <c r="AY951" s="168"/>
      <c r="AZ951" s="168"/>
      <c r="BA951" s="166"/>
      <c r="BB951" s="166"/>
      <c r="BC951" s="168"/>
      <c r="BD951" s="170"/>
      <c r="BE951" s="171"/>
      <c r="BF951" s="171"/>
      <c r="BG951" s="171"/>
      <c r="BH951" s="171"/>
      <c r="BI951" s="168"/>
      <c r="BJ951" s="168"/>
      <c r="BK951" s="168"/>
      <c r="BL951" s="168"/>
      <c r="BM951" s="168"/>
    </row>
    <row r="952">
      <c r="A952" s="163"/>
      <c r="B952" s="174"/>
      <c r="C952" s="165"/>
      <c r="D952" s="166"/>
      <c r="E952" s="166"/>
      <c r="F952" s="167"/>
      <c r="G952" s="167"/>
      <c r="H952" s="167"/>
      <c r="I952" s="163"/>
      <c r="J952" s="168"/>
      <c r="K952" s="168"/>
      <c r="L952" s="168"/>
      <c r="M952" s="166"/>
      <c r="N952" s="169"/>
      <c r="O952" s="167"/>
      <c r="P952" s="168"/>
      <c r="Q952" s="169"/>
      <c r="R952" s="168"/>
      <c r="S952" s="168"/>
      <c r="T952" s="168"/>
      <c r="U952" s="168"/>
      <c r="V952" s="168"/>
      <c r="W952" s="168"/>
      <c r="X952" s="168"/>
      <c r="Y952" s="168"/>
      <c r="Z952" s="168"/>
      <c r="AA952" s="168"/>
      <c r="AB952" s="168"/>
      <c r="AC952" s="168"/>
      <c r="AD952" s="168"/>
      <c r="AE952" s="168"/>
      <c r="AF952" s="168"/>
      <c r="AG952" s="168"/>
      <c r="AH952" s="168"/>
      <c r="AI952" s="168"/>
      <c r="AJ952" s="168"/>
      <c r="AK952" s="168"/>
      <c r="AL952" s="168"/>
      <c r="AM952" s="168"/>
      <c r="AN952" s="166"/>
      <c r="AO952" s="168"/>
      <c r="AP952" s="166"/>
      <c r="AQ952" s="168"/>
      <c r="AR952" s="168"/>
      <c r="AS952" s="168"/>
      <c r="AT952" s="168"/>
      <c r="AU952" s="168"/>
      <c r="AV952" s="168"/>
      <c r="AW952" s="168"/>
      <c r="AX952" s="168"/>
      <c r="AY952" s="168"/>
      <c r="AZ952" s="168"/>
      <c r="BA952" s="166"/>
      <c r="BB952" s="166"/>
      <c r="BC952" s="168"/>
      <c r="BD952" s="170"/>
      <c r="BE952" s="171"/>
      <c r="BF952" s="171"/>
      <c r="BG952" s="171"/>
      <c r="BH952" s="171"/>
      <c r="BI952" s="168"/>
      <c r="BJ952" s="168"/>
      <c r="BK952" s="168"/>
      <c r="BL952" s="168"/>
      <c r="BM952" s="168"/>
    </row>
    <row r="953">
      <c r="A953" s="163"/>
      <c r="B953" s="174"/>
      <c r="C953" s="165"/>
      <c r="D953" s="166"/>
      <c r="E953" s="166"/>
      <c r="F953" s="167"/>
      <c r="G953" s="167"/>
      <c r="H953" s="167"/>
      <c r="I953" s="163"/>
      <c r="J953" s="168"/>
      <c r="K953" s="168"/>
      <c r="L953" s="168"/>
      <c r="M953" s="166"/>
      <c r="N953" s="169"/>
      <c r="O953" s="167"/>
      <c r="P953" s="168"/>
      <c r="Q953" s="169"/>
      <c r="R953" s="168"/>
      <c r="S953" s="168"/>
      <c r="T953" s="168"/>
      <c r="U953" s="168"/>
      <c r="V953" s="168"/>
      <c r="W953" s="168"/>
      <c r="X953" s="168"/>
      <c r="Y953" s="168"/>
      <c r="Z953" s="168"/>
      <c r="AA953" s="168"/>
      <c r="AB953" s="168"/>
      <c r="AC953" s="168"/>
      <c r="AD953" s="168"/>
      <c r="AE953" s="168"/>
      <c r="AF953" s="168"/>
      <c r="AG953" s="168"/>
      <c r="AH953" s="168"/>
      <c r="AI953" s="168"/>
      <c r="AJ953" s="168"/>
      <c r="AK953" s="168"/>
      <c r="AL953" s="168"/>
      <c r="AM953" s="168"/>
      <c r="AN953" s="166"/>
      <c r="AO953" s="168"/>
      <c r="AP953" s="166"/>
      <c r="AQ953" s="168"/>
      <c r="AR953" s="168"/>
      <c r="AS953" s="168"/>
      <c r="AT953" s="168"/>
      <c r="AU953" s="168"/>
      <c r="AV953" s="168"/>
      <c r="AW953" s="168"/>
      <c r="AX953" s="168"/>
      <c r="AY953" s="168"/>
      <c r="AZ953" s="168"/>
      <c r="BA953" s="166"/>
      <c r="BB953" s="166"/>
      <c r="BC953" s="168"/>
      <c r="BD953" s="170"/>
      <c r="BE953" s="171"/>
      <c r="BF953" s="171"/>
      <c r="BG953" s="171"/>
      <c r="BH953" s="171"/>
      <c r="BI953" s="168"/>
      <c r="BJ953" s="168"/>
      <c r="BK953" s="168"/>
      <c r="BL953" s="168"/>
      <c r="BM953" s="168"/>
    </row>
    <row r="954">
      <c r="A954" s="163"/>
      <c r="B954" s="174"/>
      <c r="C954" s="165"/>
      <c r="D954" s="166"/>
      <c r="E954" s="166"/>
      <c r="F954" s="167"/>
      <c r="G954" s="167"/>
      <c r="H954" s="167"/>
      <c r="I954" s="163"/>
      <c r="J954" s="168"/>
      <c r="K954" s="168"/>
      <c r="L954" s="168"/>
      <c r="M954" s="166"/>
      <c r="N954" s="169"/>
      <c r="O954" s="167"/>
      <c r="P954" s="168"/>
      <c r="Q954" s="169"/>
      <c r="R954" s="168"/>
      <c r="S954" s="168"/>
      <c r="T954" s="168"/>
      <c r="U954" s="168"/>
      <c r="V954" s="168"/>
      <c r="W954" s="168"/>
      <c r="X954" s="168"/>
      <c r="Y954" s="168"/>
      <c r="Z954" s="168"/>
      <c r="AA954" s="168"/>
      <c r="AB954" s="168"/>
      <c r="AC954" s="168"/>
      <c r="AD954" s="168"/>
      <c r="AE954" s="168"/>
      <c r="AF954" s="168"/>
      <c r="AG954" s="168"/>
      <c r="AH954" s="168"/>
      <c r="AI954" s="168"/>
      <c r="AJ954" s="168"/>
      <c r="AK954" s="168"/>
      <c r="AL954" s="168"/>
      <c r="AM954" s="168"/>
      <c r="AN954" s="166"/>
      <c r="AO954" s="168"/>
      <c r="AP954" s="166"/>
      <c r="AQ954" s="168"/>
      <c r="AR954" s="168"/>
      <c r="AS954" s="168"/>
      <c r="AT954" s="168"/>
      <c r="AU954" s="168"/>
      <c r="AV954" s="168"/>
      <c r="AW954" s="168"/>
      <c r="AX954" s="168"/>
      <c r="AY954" s="168"/>
      <c r="AZ954" s="168"/>
      <c r="BA954" s="166"/>
      <c r="BB954" s="166"/>
      <c r="BC954" s="168"/>
      <c r="BD954" s="170"/>
      <c r="BE954" s="171"/>
      <c r="BF954" s="171"/>
      <c r="BG954" s="171"/>
      <c r="BH954" s="171"/>
      <c r="BI954" s="168"/>
      <c r="BJ954" s="168"/>
      <c r="BK954" s="168"/>
      <c r="BL954" s="168"/>
      <c r="BM954" s="168"/>
    </row>
    <row r="955">
      <c r="A955" s="163"/>
      <c r="B955" s="174"/>
      <c r="C955" s="165"/>
      <c r="D955" s="166"/>
      <c r="E955" s="166"/>
      <c r="F955" s="167"/>
      <c r="G955" s="167"/>
      <c r="H955" s="167"/>
      <c r="I955" s="163"/>
      <c r="J955" s="168"/>
      <c r="K955" s="168"/>
      <c r="L955" s="168"/>
      <c r="M955" s="166"/>
      <c r="N955" s="169"/>
      <c r="O955" s="167"/>
      <c r="P955" s="168"/>
      <c r="Q955" s="169"/>
      <c r="R955" s="168"/>
      <c r="S955" s="168"/>
      <c r="T955" s="168"/>
      <c r="U955" s="168"/>
      <c r="V955" s="168"/>
      <c r="W955" s="168"/>
      <c r="X955" s="168"/>
      <c r="Y955" s="168"/>
      <c r="Z955" s="168"/>
      <c r="AA955" s="168"/>
      <c r="AB955" s="168"/>
      <c r="AC955" s="168"/>
      <c r="AD955" s="168"/>
      <c r="AE955" s="168"/>
      <c r="AF955" s="168"/>
      <c r="AG955" s="168"/>
      <c r="AH955" s="168"/>
      <c r="AI955" s="168"/>
      <c r="AJ955" s="168"/>
      <c r="AK955" s="168"/>
      <c r="AL955" s="168"/>
      <c r="AM955" s="168"/>
      <c r="AN955" s="166"/>
      <c r="AO955" s="168"/>
      <c r="AP955" s="166"/>
      <c r="AQ955" s="168"/>
      <c r="AR955" s="168"/>
      <c r="AS955" s="168"/>
      <c r="AT955" s="168"/>
      <c r="AU955" s="168"/>
      <c r="AV955" s="168"/>
      <c r="AW955" s="168"/>
      <c r="AX955" s="168"/>
      <c r="AY955" s="168"/>
      <c r="AZ955" s="168"/>
      <c r="BA955" s="166"/>
      <c r="BB955" s="166"/>
      <c r="BC955" s="168"/>
      <c r="BD955" s="170"/>
      <c r="BE955" s="171"/>
      <c r="BF955" s="171"/>
      <c r="BG955" s="171"/>
      <c r="BH955" s="171"/>
      <c r="BI955" s="168"/>
      <c r="BJ955" s="168"/>
      <c r="BK955" s="168"/>
      <c r="BL955" s="168"/>
      <c r="BM955" s="168"/>
    </row>
    <row r="956">
      <c r="A956" s="163"/>
      <c r="B956" s="174"/>
      <c r="C956" s="165"/>
      <c r="D956" s="166"/>
      <c r="E956" s="166"/>
      <c r="F956" s="167"/>
      <c r="G956" s="167"/>
      <c r="H956" s="167"/>
      <c r="I956" s="163"/>
      <c r="J956" s="168"/>
      <c r="K956" s="168"/>
      <c r="L956" s="168"/>
      <c r="M956" s="166"/>
      <c r="N956" s="169"/>
      <c r="O956" s="167"/>
      <c r="P956" s="168"/>
      <c r="Q956" s="169"/>
      <c r="R956" s="168"/>
      <c r="S956" s="168"/>
      <c r="T956" s="168"/>
      <c r="U956" s="168"/>
      <c r="V956" s="168"/>
      <c r="W956" s="168"/>
      <c r="X956" s="168"/>
      <c r="Y956" s="168"/>
      <c r="Z956" s="168"/>
      <c r="AA956" s="168"/>
      <c r="AB956" s="168"/>
      <c r="AC956" s="168"/>
      <c r="AD956" s="168"/>
      <c r="AE956" s="168"/>
      <c r="AF956" s="168"/>
      <c r="AG956" s="168"/>
      <c r="AH956" s="168"/>
      <c r="AI956" s="168"/>
      <c r="AJ956" s="168"/>
      <c r="AK956" s="168"/>
      <c r="AL956" s="168"/>
      <c r="AM956" s="168"/>
      <c r="AN956" s="166"/>
      <c r="AO956" s="168"/>
      <c r="AP956" s="166"/>
      <c r="AQ956" s="168"/>
      <c r="AR956" s="168"/>
      <c r="AS956" s="168"/>
      <c r="AT956" s="168"/>
      <c r="AU956" s="168"/>
      <c r="AV956" s="168"/>
      <c r="AW956" s="168"/>
      <c r="AX956" s="168"/>
      <c r="AY956" s="168"/>
      <c r="AZ956" s="168"/>
      <c r="BA956" s="166"/>
      <c r="BB956" s="166"/>
      <c r="BC956" s="168"/>
      <c r="BD956" s="170"/>
      <c r="BE956" s="171"/>
      <c r="BF956" s="171"/>
      <c r="BG956" s="171"/>
      <c r="BH956" s="171"/>
      <c r="BI956" s="168"/>
      <c r="BJ956" s="168"/>
      <c r="BK956" s="168"/>
      <c r="BL956" s="168"/>
      <c r="BM956" s="168"/>
    </row>
    <row r="957">
      <c r="A957" s="163"/>
      <c r="B957" s="174"/>
      <c r="C957" s="165"/>
      <c r="D957" s="166"/>
      <c r="E957" s="166"/>
      <c r="F957" s="167"/>
      <c r="G957" s="167"/>
      <c r="H957" s="167"/>
      <c r="I957" s="163"/>
      <c r="J957" s="168"/>
      <c r="K957" s="168"/>
      <c r="L957" s="168"/>
      <c r="M957" s="166"/>
      <c r="N957" s="169"/>
      <c r="O957" s="167"/>
      <c r="P957" s="168"/>
      <c r="Q957" s="169"/>
      <c r="R957" s="168"/>
      <c r="S957" s="168"/>
      <c r="T957" s="168"/>
      <c r="U957" s="168"/>
      <c r="V957" s="168"/>
      <c r="W957" s="168"/>
      <c r="X957" s="168"/>
      <c r="Y957" s="168"/>
      <c r="Z957" s="168"/>
      <c r="AA957" s="168"/>
      <c r="AB957" s="168"/>
      <c r="AC957" s="168"/>
      <c r="AD957" s="168"/>
      <c r="AE957" s="168"/>
      <c r="AF957" s="168"/>
      <c r="AG957" s="168"/>
      <c r="AH957" s="168"/>
      <c r="AI957" s="168"/>
      <c r="AJ957" s="168"/>
      <c r="AK957" s="168"/>
      <c r="AL957" s="168"/>
      <c r="AM957" s="168"/>
      <c r="AN957" s="166"/>
      <c r="AO957" s="168"/>
      <c r="AP957" s="166"/>
      <c r="AQ957" s="168"/>
      <c r="AR957" s="168"/>
      <c r="AS957" s="168"/>
      <c r="AT957" s="168"/>
      <c r="AU957" s="168"/>
      <c r="AV957" s="168"/>
      <c r="AW957" s="168"/>
      <c r="AX957" s="168"/>
      <c r="AY957" s="168"/>
      <c r="AZ957" s="168"/>
      <c r="BA957" s="166"/>
      <c r="BB957" s="166"/>
      <c r="BC957" s="168"/>
      <c r="BD957" s="170"/>
      <c r="BE957" s="171"/>
      <c r="BF957" s="171"/>
      <c r="BG957" s="171"/>
      <c r="BH957" s="171"/>
      <c r="BI957" s="168"/>
      <c r="BJ957" s="168"/>
      <c r="BK957" s="168"/>
      <c r="BL957" s="168"/>
      <c r="BM957" s="168"/>
    </row>
    <row r="958">
      <c r="A958" s="163"/>
      <c r="B958" s="174"/>
      <c r="C958" s="165"/>
      <c r="D958" s="166"/>
      <c r="E958" s="166"/>
      <c r="F958" s="167"/>
      <c r="G958" s="167"/>
      <c r="H958" s="167"/>
      <c r="I958" s="163"/>
      <c r="J958" s="168"/>
      <c r="K958" s="168"/>
      <c r="L958" s="168"/>
      <c r="M958" s="166"/>
      <c r="N958" s="169"/>
      <c r="O958" s="167"/>
      <c r="P958" s="168"/>
      <c r="Q958" s="169"/>
      <c r="R958" s="168"/>
      <c r="S958" s="168"/>
      <c r="T958" s="168"/>
      <c r="U958" s="168"/>
      <c r="V958" s="168"/>
      <c r="W958" s="168"/>
      <c r="X958" s="168"/>
      <c r="Y958" s="168"/>
      <c r="Z958" s="168"/>
      <c r="AA958" s="168"/>
      <c r="AB958" s="168"/>
      <c r="AC958" s="168"/>
      <c r="AD958" s="168"/>
      <c r="AE958" s="168"/>
      <c r="AF958" s="168"/>
      <c r="AG958" s="168"/>
      <c r="AH958" s="168"/>
      <c r="AI958" s="168"/>
      <c r="AJ958" s="168"/>
      <c r="AK958" s="168"/>
      <c r="AL958" s="168"/>
      <c r="AM958" s="168"/>
      <c r="AN958" s="166"/>
      <c r="AO958" s="168"/>
      <c r="AP958" s="166"/>
      <c r="AQ958" s="168"/>
      <c r="AR958" s="168"/>
      <c r="AS958" s="168"/>
      <c r="AT958" s="168"/>
      <c r="AU958" s="168"/>
      <c r="AV958" s="168"/>
      <c r="AW958" s="168"/>
      <c r="AX958" s="168"/>
      <c r="AY958" s="168"/>
      <c r="AZ958" s="168"/>
      <c r="BA958" s="166"/>
      <c r="BB958" s="166"/>
      <c r="BC958" s="168"/>
      <c r="BD958" s="170"/>
      <c r="BE958" s="171"/>
      <c r="BF958" s="171"/>
      <c r="BG958" s="171"/>
      <c r="BH958" s="171"/>
      <c r="BI958" s="168"/>
      <c r="BJ958" s="168"/>
      <c r="BK958" s="168"/>
      <c r="BL958" s="168"/>
      <c r="BM958" s="168"/>
    </row>
    <row r="959">
      <c r="A959" s="163"/>
      <c r="B959" s="174"/>
      <c r="C959" s="165"/>
      <c r="D959" s="166"/>
      <c r="E959" s="166"/>
      <c r="F959" s="167"/>
      <c r="G959" s="167"/>
      <c r="H959" s="167"/>
      <c r="I959" s="163"/>
      <c r="J959" s="168"/>
      <c r="K959" s="168"/>
      <c r="L959" s="168"/>
      <c r="M959" s="166"/>
      <c r="N959" s="169"/>
      <c r="O959" s="167"/>
      <c r="P959" s="168"/>
      <c r="Q959" s="169"/>
      <c r="R959" s="168"/>
      <c r="S959" s="168"/>
      <c r="T959" s="168"/>
      <c r="U959" s="168"/>
      <c r="V959" s="168"/>
      <c r="W959" s="168"/>
      <c r="X959" s="168"/>
      <c r="Y959" s="168"/>
      <c r="Z959" s="168"/>
      <c r="AA959" s="168"/>
      <c r="AB959" s="168"/>
      <c r="AC959" s="168"/>
      <c r="AD959" s="168"/>
      <c r="AE959" s="168"/>
      <c r="AF959" s="168"/>
      <c r="AG959" s="168"/>
      <c r="AH959" s="168"/>
      <c r="AI959" s="168"/>
      <c r="AJ959" s="168"/>
      <c r="AK959" s="168"/>
      <c r="AL959" s="168"/>
      <c r="AM959" s="168"/>
      <c r="AN959" s="166"/>
      <c r="AO959" s="168"/>
      <c r="AP959" s="166"/>
      <c r="AQ959" s="168"/>
      <c r="AR959" s="168"/>
      <c r="AS959" s="168"/>
      <c r="AT959" s="168"/>
      <c r="AU959" s="168"/>
      <c r="AV959" s="168"/>
      <c r="AW959" s="168"/>
      <c r="AX959" s="168"/>
      <c r="AY959" s="168"/>
      <c r="AZ959" s="168"/>
      <c r="BA959" s="166"/>
      <c r="BB959" s="166"/>
      <c r="BC959" s="168"/>
      <c r="BD959" s="170"/>
      <c r="BE959" s="171"/>
      <c r="BF959" s="171"/>
      <c r="BG959" s="171"/>
      <c r="BH959" s="171"/>
      <c r="BI959" s="168"/>
      <c r="BJ959" s="168"/>
      <c r="BK959" s="168"/>
      <c r="BL959" s="168"/>
      <c r="BM959" s="168"/>
    </row>
    <row r="960">
      <c r="A960" s="163"/>
      <c r="B960" s="174"/>
      <c r="C960" s="165"/>
      <c r="D960" s="166"/>
      <c r="E960" s="166"/>
      <c r="F960" s="167"/>
      <c r="G960" s="167"/>
      <c r="H960" s="167"/>
      <c r="I960" s="163"/>
      <c r="J960" s="168"/>
      <c r="K960" s="168"/>
      <c r="L960" s="168"/>
      <c r="M960" s="166"/>
      <c r="N960" s="169"/>
      <c r="O960" s="167"/>
      <c r="P960" s="168"/>
      <c r="Q960" s="169"/>
      <c r="R960" s="168"/>
      <c r="S960" s="168"/>
      <c r="T960" s="168"/>
      <c r="U960" s="168"/>
      <c r="V960" s="168"/>
      <c r="W960" s="168"/>
      <c r="X960" s="168"/>
      <c r="Y960" s="168"/>
      <c r="Z960" s="168"/>
      <c r="AA960" s="168"/>
      <c r="AB960" s="168"/>
      <c r="AC960" s="168"/>
      <c r="AD960" s="168"/>
      <c r="AE960" s="168"/>
      <c r="AF960" s="168"/>
      <c r="AG960" s="168"/>
      <c r="AH960" s="168"/>
      <c r="AI960" s="168"/>
      <c r="AJ960" s="168"/>
      <c r="AK960" s="168"/>
      <c r="AL960" s="168"/>
      <c r="AM960" s="168"/>
      <c r="AN960" s="166"/>
      <c r="AO960" s="168"/>
      <c r="AP960" s="166"/>
      <c r="AQ960" s="168"/>
      <c r="AR960" s="168"/>
      <c r="AS960" s="168"/>
      <c r="AT960" s="168"/>
      <c r="AU960" s="168"/>
      <c r="AV960" s="168"/>
      <c r="AW960" s="168"/>
      <c r="AX960" s="168"/>
      <c r="AY960" s="168"/>
      <c r="AZ960" s="168"/>
      <c r="BA960" s="166"/>
      <c r="BB960" s="166"/>
      <c r="BC960" s="168"/>
      <c r="BD960" s="170"/>
      <c r="BE960" s="171"/>
      <c r="BF960" s="171"/>
      <c r="BG960" s="171"/>
      <c r="BH960" s="171"/>
      <c r="BI960" s="168"/>
      <c r="BJ960" s="168"/>
      <c r="BK960" s="168"/>
      <c r="BL960" s="168"/>
      <c r="BM960" s="168"/>
    </row>
    <row r="961">
      <c r="A961" s="163"/>
      <c r="B961" s="174"/>
      <c r="C961" s="165"/>
      <c r="D961" s="166"/>
      <c r="E961" s="166"/>
      <c r="F961" s="167"/>
      <c r="G961" s="167"/>
      <c r="H961" s="167"/>
      <c r="I961" s="163"/>
      <c r="J961" s="168"/>
      <c r="K961" s="168"/>
      <c r="L961" s="168"/>
      <c r="M961" s="166"/>
      <c r="N961" s="169"/>
      <c r="O961" s="167"/>
      <c r="P961" s="168"/>
      <c r="Q961" s="169"/>
      <c r="R961" s="168"/>
      <c r="S961" s="168"/>
      <c r="T961" s="168"/>
      <c r="U961" s="168"/>
      <c r="V961" s="168"/>
      <c r="W961" s="168"/>
      <c r="X961" s="168"/>
      <c r="Y961" s="168"/>
      <c r="Z961" s="168"/>
      <c r="AA961" s="168"/>
      <c r="AB961" s="168"/>
      <c r="AC961" s="168"/>
      <c r="AD961" s="168"/>
      <c r="AE961" s="168"/>
      <c r="AF961" s="168"/>
      <c r="AG961" s="168"/>
      <c r="AH961" s="168"/>
      <c r="AI961" s="168"/>
      <c r="AJ961" s="168"/>
      <c r="AK961" s="168"/>
      <c r="AL961" s="168"/>
      <c r="AM961" s="168"/>
      <c r="AN961" s="166"/>
      <c r="AO961" s="168"/>
      <c r="AP961" s="166"/>
      <c r="AQ961" s="168"/>
      <c r="AR961" s="168"/>
      <c r="AS961" s="168"/>
      <c r="AT961" s="168"/>
      <c r="AU961" s="168"/>
      <c r="AV961" s="168"/>
      <c r="AW961" s="168"/>
      <c r="AX961" s="168"/>
      <c r="AY961" s="168"/>
      <c r="AZ961" s="168"/>
      <c r="BA961" s="166"/>
      <c r="BB961" s="166"/>
      <c r="BC961" s="168"/>
      <c r="BD961" s="170"/>
      <c r="BE961" s="171"/>
      <c r="BF961" s="171"/>
      <c r="BG961" s="171"/>
      <c r="BH961" s="171"/>
      <c r="BI961" s="168"/>
      <c r="BJ961" s="168"/>
      <c r="BK961" s="168"/>
      <c r="BL961" s="168"/>
      <c r="BM961" s="168"/>
    </row>
    <row r="962">
      <c r="A962" s="163"/>
      <c r="B962" s="174"/>
      <c r="C962" s="165"/>
      <c r="D962" s="166"/>
      <c r="E962" s="166"/>
      <c r="F962" s="167"/>
      <c r="G962" s="167"/>
      <c r="H962" s="167"/>
      <c r="I962" s="163"/>
      <c r="J962" s="168"/>
      <c r="K962" s="168"/>
      <c r="L962" s="168"/>
      <c r="M962" s="166"/>
      <c r="N962" s="169"/>
      <c r="O962" s="167"/>
      <c r="P962" s="168"/>
      <c r="Q962" s="169"/>
      <c r="R962" s="168"/>
      <c r="S962" s="168"/>
      <c r="T962" s="168"/>
      <c r="U962" s="168"/>
      <c r="V962" s="168"/>
      <c r="W962" s="168"/>
      <c r="X962" s="168"/>
      <c r="Y962" s="168"/>
      <c r="Z962" s="168"/>
      <c r="AA962" s="168"/>
      <c r="AB962" s="168"/>
      <c r="AC962" s="168"/>
      <c r="AD962" s="168"/>
      <c r="AE962" s="168"/>
      <c r="AF962" s="168"/>
      <c r="AG962" s="168"/>
      <c r="AH962" s="168"/>
      <c r="AI962" s="168"/>
      <c r="AJ962" s="168"/>
      <c r="AK962" s="168"/>
      <c r="AL962" s="168"/>
      <c r="AM962" s="168"/>
      <c r="AN962" s="166"/>
      <c r="AO962" s="168"/>
      <c r="AP962" s="166"/>
      <c r="AQ962" s="168"/>
      <c r="AR962" s="168"/>
      <c r="AS962" s="168"/>
      <c r="AT962" s="168"/>
      <c r="AU962" s="168"/>
      <c r="AV962" s="168"/>
      <c r="AW962" s="168"/>
      <c r="AX962" s="168"/>
      <c r="AY962" s="168"/>
      <c r="AZ962" s="168"/>
      <c r="BA962" s="166"/>
      <c r="BB962" s="166"/>
      <c r="BC962" s="168"/>
      <c r="BD962" s="170"/>
      <c r="BE962" s="171"/>
      <c r="BF962" s="171"/>
      <c r="BG962" s="171"/>
      <c r="BH962" s="171"/>
      <c r="BI962" s="168"/>
      <c r="BJ962" s="168"/>
      <c r="BK962" s="168"/>
      <c r="BL962" s="168"/>
      <c r="BM962" s="168"/>
    </row>
    <row r="963">
      <c r="A963" s="163"/>
      <c r="B963" s="174"/>
      <c r="C963" s="165"/>
      <c r="D963" s="166"/>
      <c r="E963" s="166"/>
      <c r="F963" s="167"/>
      <c r="G963" s="167"/>
      <c r="H963" s="167"/>
      <c r="I963" s="163"/>
      <c r="J963" s="168"/>
      <c r="K963" s="168"/>
      <c r="L963" s="168"/>
      <c r="M963" s="166"/>
      <c r="N963" s="169"/>
      <c r="O963" s="167"/>
      <c r="P963" s="168"/>
      <c r="Q963" s="169"/>
      <c r="R963" s="168"/>
      <c r="S963" s="168"/>
      <c r="T963" s="168"/>
      <c r="U963" s="168"/>
      <c r="V963" s="168"/>
      <c r="W963" s="168"/>
      <c r="X963" s="168"/>
      <c r="Y963" s="168"/>
      <c r="Z963" s="168"/>
      <c r="AA963" s="168"/>
      <c r="AB963" s="168"/>
      <c r="AC963" s="168"/>
      <c r="AD963" s="168"/>
      <c r="AE963" s="168"/>
      <c r="AF963" s="168"/>
      <c r="AG963" s="168"/>
      <c r="AH963" s="168"/>
      <c r="AI963" s="168"/>
      <c r="AJ963" s="168"/>
      <c r="AK963" s="168"/>
      <c r="AL963" s="168"/>
      <c r="AM963" s="168"/>
      <c r="AN963" s="166"/>
      <c r="AO963" s="168"/>
      <c r="AP963" s="166"/>
      <c r="AQ963" s="168"/>
      <c r="AR963" s="168"/>
      <c r="AS963" s="168"/>
      <c r="AT963" s="168"/>
      <c r="AU963" s="168"/>
      <c r="AV963" s="168"/>
      <c r="AW963" s="168"/>
      <c r="AX963" s="168"/>
      <c r="AY963" s="168"/>
      <c r="AZ963" s="168"/>
      <c r="BA963" s="166"/>
      <c r="BB963" s="166"/>
      <c r="BC963" s="168"/>
      <c r="BD963" s="170"/>
      <c r="BE963" s="171"/>
      <c r="BF963" s="171"/>
      <c r="BG963" s="171"/>
      <c r="BH963" s="171"/>
      <c r="BI963" s="168"/>
      <c r="BJ963" s="168"/>
      <c r="BK963" s="168"/>
      <c r="BL963" s="168"/>
      <c r="BM963" s="168"/>
    </row>
    <row r="964">
      <c r="A964" s="163"/>
      <c r="B964" s="174"/>
      <c r="C964" s="165"/>
      <c r="D964" s="166"/>
      <c r="E964" s="166"/>
      <c r="F964" s="167"/>
      <c r="G964" s="167"/>
      <c r="H964" s="167"/>
      <c r="I964" s="163"/>
      <c r="J964" s="168"/>
      <c r="K964" s="168"/>
      <c r="L964" s="168"/>
      <c r="M964" s="166"/>
      <c r="N964" s="169"/>
      <c r="O964" s="167"/>
      <c r="P964" s="168"/>
      <c r="Q964" s="169"/>
      <c r="R964" s="168"/>
      <c r="S964" s="168"/>
      <c r="T964" s="168"/>
      <c r="U964" s="168"/>
      <c r="V964" s="168"/>
      <c r="W964" s="168"/>
      <c r="X964" s="168"/>
      <c r="Y964" s="168"/>
      <c r="Z964" s="168"/>
      <c r="AA964" s="168"/>
      <c r="AB964" s="168"/>
      <c r="AC964" s="168"/>
      <c r="AD964" s="168"/>
      <c r="AE964" s="168"/>
      <c r="AF964" s="168"/>
      <c r="AG964" s="168"/>
      <c r="AH964" s="168"/>
      <c r="AI964" s="168"/>
      <c r="AJ964" s="168"/>
      <c r="AK964" s="168"/>
      <c r="AL964" s="168"/>
      <c r="AM964" s="168"/>
      <c r="AN964" s="166"/>
      <c r="AO964" s="168"/>
      <c r="AP964" s="166"/>
      <c r="AQ964" s="168"/>
      <c r="AR964" s="168"/>
      <c r="AS964" s="168"/>
      <c r="AT964" s="168"/>
      <c r="AU964" s="168"/>
      <c r="AV964" s="168"/>
      <c r="AW964" s="168"/>
      <c r="AX964" s="168"/>
      <c r="AY964" s="168"/>
      <c r="AZ964" s="168"/>
      <c r="BA964" s="166"/>
      <c r="BB964" s="166"/>
      <c r="BC964" s="168"/>
      <c r="BD964" s="170"/>
      <c r="BE964" s="171"/>
      <c r="BF964" s="171"/>
      <c r="BG964" s="171"/>
      <c r="BH964" s="171"/>
      <c r="BI964" s="168"/>
      <c r="BJ964" s="168"/>
      <c r="BK964" s="168"/>
      <c r="BL964" s="168"/>
      <c r="BM964" s="168"/>
    </row>
    <row r="965">
      <c r="A965" s="163"/>
      <c r="B965" s="174"/>
      <c r="C965" s="165"/>
      <c r="D965" s="166"/>
      <c r="E965" s="166"/>
      <c r="F965" s="167"/>
      <c r="G965" s="167"/>
      <c r="H965" s="167"/>
      <c r="I965" s="163"/>
      <c r="J965" s="168"/>
      <c r="K965" s="168"/>
      <c r="L965" s="168"/>
      <c r="M965" s="166"/>
      <c r="N965" s="169"/>
      <c r="O965" s="167"/>
      <c r="P965" s="168"/>
      <c r="Q965" s="169"/>
      <c r="R965" s="168"/>
      <c r="S965" s="168"/>
      <c r="T965" s="168"/>
      <c r="U965" s="168"/>
      <c r="V965" s="168"/>
      <c r="W965" s="168"/>
      <c r="X965" s="168"/>
      <c r="Y965" s="168"/>
      <c r="Z965" s="168"/>
      <c r="AA965" s="168"/>
      <c r="AB965" s="168"/>
      <c r="AC965" s="168"/>
      <c r="AD965" s="168"/>
      <c r="AE965" s="168"/>
      <c r="AF965" s="168"/>
      <c r="AG965" s="168"/>
      <c r="AH965" s="168"/>
      <c r="AI965" s="168"/>
      <c r="AJ965" s="168"/>
      <c r="AK965" s="168"/>
      <c r="AL965" s="168"/>
      <c r="AM965" s="168"/>
      <c r="AN965" s="166"/>
      <c r="AO965" s="168"/>
      <c r="AP965" s="166"/>
      <c r="AQ965" s="168"/>
      <c r="AR965" s="168"/>
      <c r="AS965" s="168"/>
      <c r="AT965" s="168"/>
      <c r="AU965" s="168"/>
      <c r="AV965" s="168"/>
      <c r="AW965" s="168"/>
      <c r="AX965" s="168"/>
      <c r="AY965" s="168"/>
      <c r="AZ965" s="168"/>
      <c r="BA965" s="166"/>
      <c r="BB965" s="166"/>
      <c r="BC965" s="168"/>
      <c r="BD965" s="170"/>
      <c r="BE965" s="171"/>
      <c r="BF965" s="171"/>
      <c r="BG965" s="171"/>
      <c r="BH965" s="171"/>
      <c r="BI965" s="168"/>
      <c r="BJ965" s="168"/>
      <c r="BK965" s="168"/>
      <c r="BL965" s="168"/>
      <c r="BM965" s="168"/>
    </row>
    <row r="966">
      <c r="A966" s="163"/>
      <c r="B966" s="174"/>
      <c r="C966" s="165"/>
      <c r="D966" s="166"/>
      <c r="E966" s="166"/>
      <c r="F966" s="167"/>
      <c r="G966" s="167"/>
      <c r="H966" s="167"/>
      <c r="I966" s="163"/>
      <c r="J966" s="168"/>
      <c r="K966" s="168"/>
      <c r="L966" s="168"/>
      <c r="M966" s="166"/>
      <c r="N966" s="169"/>
      <c r="O966" s="167"/>
      <c r="P966" s="168"/>
      <c r="Q966" s="169"/>
      <c r="R966" s="168"/>
      <c r="S966" s="168"/>
      <c r="T966" s="168"/>
      <c r="U966" s="168"/>
      <c r="V966" s="168"/>
      <c r="W966" s="168"/>
      <c r="X966" s="168"/>
      <c r="Y966" s="168"/>
      <c r="Z966" s="168"/>
      <c r="AA966" s="168"/>
      <c r="AB966" s="168"/>
      <c r="AC966" s="168"/>
      <c r="AD966" s="168"/>
      <c r="AE966" s="168"/>
      <c r="AF966" s="168"/>
      <c r="AG966" s="168"/>
      <c r="AH966" s="168"/>
      <c r="AI966" s="168"/>
      <c r="AJ966" s="168"/>
      <c r="AK966" s="168"/>
      <c r="AL966" s="168"/>
      <c r="AM966" s="168"/>
      <c r="AN966" s="166"/>
      <c r="AO966" s="168"/>
      <c r="AP966" s="166"/>
      <c r="AQ966" s="168"/>
      <c r="AR966" s="168"/>
      <c r="AS966" s="168"/>
      <c r="AT966" s="168"/>
      <c r="AU966" s="168"/>
      <c r="AV966" s="168"/>
      <c r="AW966" s="168"/>
      <c r="AX966" s="168"/>
      <c r="AY966" s="168"/>
      <c r="AZ966" s="168"/>
      <c r="BA966" s="166"/>
      <c r="BB966" s="166"/>
      <c r="BC966" s="168"/>
      <c r="BD966" s="170"/>
      <c r="BE966" s="171"/>
      <c r="BF966" s="171"/>
      <c r="BG966" s="171"/>
      <c r="BH966" s="171"/>
      <c r="BI966" s="168"/>
      <c r="BJ966" s="168"/>
      <c r="BK966" s="168"/>
      <c r="BL966" s="168"/>
      <c r="BM966" s="168"/>
    </row>
    <row r="967">
      <c r="A967" s="163"/>
      <c r="B967" s="174"/>
      <c r="C967" s="165"/>
      <c r="D967" s="166"/>
      <c r="E967" s="166"/>
      <c r="F967" s="167"/>
      <c r="G967" s="167"/>
      <c r="H967" s="167"/>
      <c r="I967" s="163"/>
      <c r="J967" s="168"/>
      <c r="K967" s="168"/>
      <c r="L967" s="168"/>
      <c r="M967" s="166"/>
      <c r="N967" s="169"/>
      <c r="O967" s="167"/>
      <c r="P967" s="168"/>
      <c r="Q967" s="169"/>
      <c r="R967" s="168"/>
      <c r="S967" s="168"/>
      <c r="T967" s="168"/>
      <c r="U967" s="168"/>
      <c r="V967" s="168"/>
      <c r="W967" s="168"/>
      <c r="X967" s="168"/>
      <c r="Y967" s="168"/>
      <c r="Z967" s="168"/>
      <c r="AA967" s="168"/>
      <c r="AB967" s="168"/>
      <c r="AC967" s="168"/>
      <c r="AD967" s="168"/>
      <c r="AE967" s="168"/>
      <c r="AF967" s="168"/>
      <c r="AG967" s="168"/>
      <c r="AH967" s="168"/>
      <c r="AI967" s="168"/>
      <c r="AJ967" s="168"/>
      <c r="AK967" s="168"/>
      <c r="AL967" s="168"/>
      <c r="AM967" s="168"/>
      <c r="AN967" s="166"/>
      <c r="AO967" s="168"/>
      <c r="AP967" s="166"/>
      <c r="AQ967" s="168"/>
      <c r="AR967" s="168"/>
      <c r="AS967" s="168"/>
      <c r="AT967" s="168"/>
      <c r="AU967" s="168"/>
      <c r="AV967" s="168"/>
      <c r="AW967" s="168"/>
      <c r="AX967" s="168"/>
      <c r="AY967" s="168"/>
      <c r="AZ967" s="168"/>
      <c r="BA967" s="166"/>
      <c r="BB967" s="166"/>
      <c r="BC967" s="168"/>
      <c r="BD967" s="170"/>
      <c r="BE967" s="171"/>
      <c r="BF967" s="171"/>
      <c r="BG967" s="171"/>
      <c r="BH967" s="171"/>
      <c r="BI967" s="168"/>
      <c r="BJ967" s="168"/>
      <c r="BK967" s="168"/>
      <c r="BL967" s="168"/>
      <c r="BM967" s="168"/>
    </row>
    <row r="968">
      <c r="A968" s="163"/>
      <c r="B968" s="174"/>
      <c r="C968" s="165"/>
      <c r="D968" s="166"/>
      <c r="E968" s="166"/>
      <c r="F968" s="167"/>
      <c r="G968" s="167"/>
      <c r="H968" s="167"/>
      <c r="I968" s="163"/>
      <c r="J968" s="168"/>
      <c r="K968" s="168"/>
      <c r="L968" s="168"/>
      <c r="M968" s="166"/>
      <c r="N968" s="169"/>
      <c r="O968" s="167"/>
      <c r="P968" s="168"/>
      <c r="Q968" s="169"/>
      <c r="R968" s="168"/>
      <c r="S968" s="168"/>
      <c r="T968" s="168"/>
      <c r="U968" s="168"/>
      <c r="V968" s="168"/>
      <c r="W968" s="168"/>
      <c r="X968" s="168"/>
      <c r="Y968" s="168"/>
      <c r="Z968" s="168"/>
      <c r="AA968" s="168"/>
      <c r="AB968" s="168"/>
      <c r="AC968" s="168"/>
      <c r="AD968" s="168"/>
      <c r="AE968" s="168"/>
      <c r="AF968" s="168"/>
      <c r="AG968" s="168"/>
      <c r="AH968" s="168"/>
      <c r="AI968" s="168"/>
      <c r="AJ968" s="168"/>
      <c r="AK968" s="168"/>
      <c r="AL968" s="168"/>
      <c r="AM968" s="168"/>
      <c r="AN968" s="166"/>
      <c r="AO968" s="168"/>
      <c r="AP968" s="166"/>
      <c r="AQ968" s="168"/>
      <c r="AR968" s="168"/>
      <c r="AS968" s="168"/>
      <c r="AT968" s="168"/>
      <c r="AU968" s="168"/>
      <c r="AV968" s="168"/>
      <c r="AW968" s="168"/>
      <c r="AX968" s="168"/>
      <c r="AY968" s="168"/>
      <c r="AZ968" s="168"/>
      <c r="BA968" s="166"/>
      <c r="BB968" s="166"/>
      <c r="BC968" s="168"/>
      <c r="BD968" s="170"/>
      <c r="BE968" s="171"/>
      <c r="BF968" s="171"/>
      <c r="BG968" s="171"/>
      <c r="BH968" s="171"/>
      <c r="BI968" s="168"/>
      <c r="BJ968" s="168"/>
      <c r="BK968" s="168"/>
      <c r="BL968" s="168"/>
      <c r="BM968" s="168"/>
    </row>
    <row r="969">
      <c r="A969" s="163"/>
      <c r="B969" s="174"/>
      <c r="C969" s="165"/>
      <c r="D969" s="166"/>
      <c r="E969" s="166"/>
      <c r="F969" s="167"/>
      <c r="G969" s="167"/>
      <c r="H969" s="167"/>
      <c r="I969" s="163"/>
      <c r="J969" s="168"/>
      <c r="K969" s="168"/>
      <c r="L969" s="168"/>
      <c r="M969" s="166"/>
      <c r="N969" s="169"/>
      <c r="O969" s="167"/>
      <c r="P969" s="168"/>
      <c r="Q969" s="169"/>
      <c r="R969" s="168"/>
      <c r="S969" s="168"/>
      <c r="T969" s="168"/>
      <c r="U969" s="168"/>
      <c r="V969" s="168"/>
      <c r="W969" s="168"/>
      <c r="X969" s="168"/>
      <c r="Y969" s="168"/>
      <c r="Z969" s="168"/>
      <c r="AA969" s="168"/>
      <c r="AB969" s="168"/>
      <c r="AC969" s="168"/>
      <c r="AD969" s="168"/>
      <c r="AE969" s="168"/>
      <c r="AF969" s="168"/>
      <c r="AG969" s="168"/>
      <c r="AH969" s="168"/>
      <c r="AI969" s="168"/>
      <c r="AJ969" s="168"/>
      <c r="AK969" s="168"/>
      <c r="AL969" s="168"/>
      <c r="AM969" s="168"/>
      <c r="AN969" s="166"/>
      <c r="AO969" s="168"/>
      <c r="AP969" s="166"/>
      <c r="AQ969" s="168"/>
      <c r="AR969" s="168"/>
      <c r="AS969" s="168"/>
      <c r="AT969" s="168"/>
      <c r="AU969" s="168"/>
      <c r="AV969" s="168"/>
      <c r="AW969" s="168"/>
      <c r="AX969" s="168"/>
      <c r="AY969" s="168"/>
      <c r="AZ969" s="168"/>
      <c r="BA969" s="166"/>
      <c r="BB969" s="166"/>
      <c r="BC969" s="168"/>
      <c r="BD969" s="170"/>
      <c r="BE969" s="171"/>
      <c r="BF969" s="171"/>
      <c r="BG969" s="171"/>
      <c r="BH969" s="171"/>
      <c r="BI969" s="168"/>
      <c r="BJ969" s="168"/>
      <c r="BK969" s="168"/>
      <c r="BL969" s="168"/>
      <c r="BM969" s="168"/>
    </row>
    <row r="970">
      <c r="A970" s="163"/>
      <c r="B970" s="174"/>
      <c r="C970" s="165"/>
      <c r="D970" s="166"/>
      <c r="E970" s="166"/>
      <c r="F970" s="167"/>
      <c r="G970" s="167"/>
      <c r="H970" s="167"/>
      <c r="I970" s="163"/>
      <c r="J970" s="168"/>
      <c r="K970" s="168"/>
      <c r="L970" s="168"/>
      <c r="M970" s="166"/>
      <c r="N970" s="169"/>
      <c r="O970" s="167"/>
      <c r="P970" s="168"/>
      <c r="Q970" s="169"/>
      <c r="R970" s="168"/>
      <c r="S970" s="168"/>
      <c r="T970" s="168"/>
      <c r="U970" s="168"/>
      <c r="V970" s="168"/>
      <c r="W970" s="168"/>
      <c r="X970" s="168"/>
      <c r="Y970" s="168"/>
      <c r="Z970" s="168"/>
      <c r="AA970" s="168"/>
      <c r="AB970" s="168"/>
      <c r="AC970" s="168"/>
      <c r="AD970" s="168"/>
      <c r="AE970" s="168"/>
      <c r="AF970" s="168"/>
      <c r="AG970" s="168"/>
      <c r="AH970" s="168"/>
      <c r="AI970" s="168"/>
      <c r="AJ970" s="168"/>
      <c r="AK970" s="168"/>
      <c r="AL970" s="168"/>
      <c r="AM970" s="168"/>
      <c r="AN970" s="166"/>
      <c r="AO970" s="168"/>
      <c r="AP970" s="166"/>
      <c r="AQ970" s="168"/>
      <c r="AR970" s="168"/>
      <c r="AS970" s="168"/>
      <c r="AT970" s="168"/>
      <c r="AU970" s="168"/>
      <c r="AV970" s="168"/>
      <c r="AW970" s="168"/>
      <c r="AX970" s="168"/>
      <c r="AY970" s="168"/>
      <c r="AZ970" s="168"/>
      <c r="BA970" s="166"/>
      <c r="BB970" s="166"/>
      <c r="BC970" s="168"/>
      <c r="BD970" s="170"/>
      <c r="BE970" s="171"/>
      <c r="BF970" s="171"/>
      <c r="BG970" s="171"/>
      <c r="BH970" s="171"/>
      <c r="BI970" s="168"/>
      <c r="BJ970" s="168"/>
      <c r="BK970" s="168"/>
      <c r="BL970" s="168"/>
      <c r="BM970" s="168"/>
    </row>
    <row r="971">
      <c r="A971" s="163"/>
      <c r="B971" s="174"/>
      <c r="C971" s="165"/>
      <c r="D971" s="166"/>
      <c r="E971" s="166"/>
      <c r="F971" s="167"/>
      <c r="G971" s="167"/>
      <c r="H971" s="167"/>
      <c r="I971" s="163"/>
      <c r="J971" s="168"/>
      <c r="K971" s="168"/>
      <c r="L971" s="168"/>
      <c r="M971" s="166"/>
      <c r="N971" s="169"/>
      <c r="O971" s="167"/>
      <c r="P971" s="168"/>
      <c r="Q971" s="169"/>
      <c r="R971" s="168"/>
      <c r="S971" s="168"/>
      <c r="T971" s="168"/>
      <c r="U971" s="168"/>
      <c r="V971" s="168"/>
      <c r="W971" s="168"/>
      <c r="X971" s="168"/>
      <c r="Y971" s="168"/>
      <c r="Z971" s="168"/>
      <c r="AA971" s="168"/>
      <c r="AB971" s="168"/>
      <c r="AC971" s="168"/>
      <c r="AD971" s="168"/>
      <c r="AE971" s="168"/>
      <c r="AF971" s="168"/>
      <c r="AG971" s="168"/>
      <c r="AH971" s="168"/>
      <c r="AI971" s="168"/>
      <c r="AJ971" s="168"/>
      <c r="AK971" s="168"/>
      <c r="AL971" s="168"/>
      <c r="AM971" s="168"/>
      <c r="AN971" s="166"/>
      <c r="AO971" s="168"/>
      <c r="AP971" s="166"/>
      <c r="AQ971" s="168"/>
      <c r="AR971" s="168"/>
      <c r="AS971" s="168"/>
      <c r="AT971" s="168"/>
      <c r="AU971" s="168"/>
      <c r="AV971" s="168"/>
      <c r="AW971" s="168"/>
      <c r="AX971" s="168"/>
      <c r="AY971" s="168"/>
      <c r="AZ971" s="168"/>
      <c r="BA971" s="166"/>
      <c r="BB971" s="166"/>
      <c r="BC971" s="168"/>
      <c r="BD971" s="170"/>
      <c r="BE971" s="171"/>
      <c r="BF971" s="171"/>
      <c r="BG971" s="171"/>
      <c r="BH971" s="171"/>
      <c r="BI971" s="168"/>
      <c r="BJ971" s="168"/>
      <c r="BK971" s="168"/>
      <c r="BL971" s="168"/>
      <c r="BM971" s="168"/>
    </row>
    <row r="972">
      <c r="A972" s="163"/>
      <c r="B972" s="174"/>
      <c r="C972" s="165"/>
      <c r="D972" s="166"/>
      <c r="E972" s="166"/>
      <c r="F972" s="167"/>
      <c r="G972" s="167"/>
      <c r="H972" s="167"/>
      <c r="I972" s="163"/>
      <c r="J972" s="168"/>
      <c r="K972" s="168"/>
      <c r="L972" s="168"/>
      <c r="M972" s="166"/>
      <c r="N972" s="169"/>
      <c r="O972" s="167"/>
      <c r="P972" s="168"/>
      <c r="Q972" s="169"/>
      <c r="R972" s="168"/>
      <c r="S972" s="168"/>
      <c r="T972" s="168"/>
      <c r="U972" s="168"/>
      <c r="V972" s="168"/>
      <c r="W972" s="168"/>
      <c r="X972" s="168"/>
      <c r="Y972" s="168"/>
      <c r="Z972" s="168"/>
      <c r="AA972" s="168"/>
      <c r="AB972" s="168"/>
      <c r="AC972" s="168"/>
      <c r="AD972" s="168"/>
      <c r="AE972" s="168"/>
      <c r="AF972" s="168"/>
      <c r="AG972" s="168"/>
      <c r="AH972" s="168"/>
      <c r="AI972" s="168"/>
      <c r="AJ972" s="168"/>
      <c r="AK972" s="168"/>
      <c r="AL972" s="168"/>
      <c r="AM972" s="168"/>
      <c r="AN972" s="166"/>
      <c r="AO972" s="168"/>
      <c r="AP972" s="166"/>
      <c r="AQ972" s="168"/>
      <c r="AR972" s="168"/>
      <c r="AS972" s="168"/>
      <c r="AT972" s="168"/>
      <c r="AU972" s="168"/>
      <c r="AV972" s="168"/>
      <c r="AW972" s="168"/>
      <c r="AX972" s="168"/>
      <c r="AY972" s="168"/>
      <c r="AZ972" s="168"/>
      <c r="BA972" s="166"/>
      <c r="BB972" s="166"/>
      <c r="BC972" s="168"/>
      <c r="BD972" s="170"/>
      <c r="BE972" s="171"/>
      <c r="BF972" s="171"/>
      <c r="BG972" s="171"/>
      <c r="BH972" s="171"/>
      <c r="BI972" s="168"/>
      <c r="BJ972" s="168"/>
      <c r="BK972" s="168"/>
      <c r="BL972" s="168"/>
      <c r="BM972" s="168"/>
    </row>
    <row r="973">
      <c r="A973" s="163"/>
      <c r="B973" s="174"/>
      <c r="C973" s="165"/>
      <c r="D973" s="166"/>
      <c r="E973" s="166"/>
      <c r="F973" s="167"/>
      <c r="G973" s="167"/>
      <c r="H973" s="167"/>
      <c r="I973" s="163"/>
      <c r="J973" s="168"/>
      <c r="K973" s="168"/>
      <c r="L973" s="168"/>
      <c r="M973" s="166"/>
      <c r="N973" s="169"/>
      <c r="O973" s="167"/>
      <c r="P973" s="168"/>
      <c r="Q973" s="169"/>
      <c r="R973" s="168"/>
      <c r="S973" s="168"/>
      <c r="T973" s="168"/>
      <c r="U973" s="168"/>
      <c r="V973" s="168"/>
      <c r="W973" s="168"/>
      <c r="X973" s="168"/>
      <c r="Y973" s="168"/>
      <c r="Z973" s="168"/>
      <c r="AA973" s="168"/>
      <c r="AB973" s="168"/>
      <c r="AC973" s="168"/>
      <c r="AD973" s="168"/>
      <c r="AE973" s="168"/>
      <c r="AF973" s="168"/>
      <c r="AG973" s="168"/>
      <c r="AH973" s="168"/>
      <c r="AI973" s="168"/>
      <c r="AJ973" s="168"/>
      <c r="AK973" s="168"/>
      <c r="AL973" s="168"/>
      <c r="AM973" s="168"/>
      <c r="AN973" s="166"/>
      <c r="AO973" s="168"/>
      <c r="AP973" s="166"/>
      <c r="AQ973" s="168"/>
      <c r="AR973" s="168"/>
      <c r="AS973" s="168"/>
      <c r="AT973" s="168"/>
      <c r="AU973" s="168"/>
      <c r="AV973" s="168"/>
      <c r="AW973" s="168"/>
      <c r="AX973" s="168"/>
      <c r="AY973" s="168"/>
      <c r="AZ973" s="168"/>
      <c r="BA973" s="166"/>
      <c r="BB973" s="166"/>
      <c r="BC973" s="168"/>
      <c r="BD973" s="170"/>
      <c r="BE973" s="171"/>
      <c r="BF973" s="171"/>
      <c r="BG973" s="171"/>
      <c r="BH973" s="171"/>
      <c r="BI973" s="168"/>
      <c r="BJ973" s="168"/>
      <c r="BK973" s="168"/>
      <c r="BL973" s="168"/>
      <c r="BM973" s="168"/>
    </row>
    <row r="974">
      <c r="A974" s="163"/>
      <c r="B974" s="174"/>
      <c r="C974" s="165"/>
      <c r="D974" s="166"/>
      <c r="E974" s="166"/>
      <c r="F974" s="167"/>
      <c r="G974" s="167"/>
      <c r="H974" s="167"/>
      <c r="I974" s="163"/>
      <c r="J974" s="168"/>
      <c r="K974" s="168"/>
      <c r="L974" s="168"/>
      <c r="M974" s="166"/>
      <c r="N974" s="169"/>
      <c r="O974" s="167"/>
      <c r="P974" s="168"/>
      <c r="Q974" s="169"/>
      <c r="R974" s="168"/>
      <c r="S974" s="168"/>
      <c r="T974" s="168"/>
      <c r="U974" s="168"/>
      <c r="V974" s="168"/>
      <c r="W974" s="168"/>
      <c r="X974" s="168"/>
      <c r="Y974" s="168"/>
      <c r="Z974" s="168"/>
      <c r="AA974" s="168"/>
      <c r="AB974" s="168"/>
      <c r="AC974" s="168"/>
      <c r="AD974" s="168"/>
      <c r="AE974" s="168"/>
      <c r="AF974" s="168"/>
      <c r="AG974" s="168"/>
      <c r="AH974" s="168"/>
      <c r="AI974" s="168"/>
      <c r="AJ974" s="168"/>
      <c r="AK974" s="168"/>
      <c r="AL974" s="168"/>
      <c r="AM974" s="168"/>
      <c r="AN974" s="166"/>
      <c r="AO974" s="168"/>
      <c r="AP974" s="166"/>
      <c r="AQ974" s="168"/>
      <c r="AR974" s="168"/>
      <c r="AS974" s="168"/>
      <c r="AT974" s="168"/>
      <c r="AU974" s="168"/>
      <c r="AV974" s="168"/>
      <c r="AW974" s="168"/>
      <c r="AX974" s="168"/>
      <c r="AY974" s="168"/>
      <c r="AZ974" s="168"/>
      <c r="BA974" s="166"/>
      <c r="BB974" s="166"/>
      <c r="BC974" s="168"/>
      <c r="BD974" s="170"/>
      <c r="BE974" s="171"/>
      <c r="BF974" s="171"/>
      <c r="BG974" s="171"/>
      <c r="BH974" s="171"/>
      <c r="BI974" s="168"/>
      <c r="BJ974" s="168"/>
      <c r="BK974" s="168"/>
      <c r="BL974" s="168"/>
      <c r="BM974" s="168"/>
    </row>
    <row r="975">
      <c r="A975" s="163"/>
      <c r="B975" s="174"/>
      <c r="C975" s="165"/>
      <c r="D975" s="166"/>
      <c r="E975" s="166"/>
      <c r="F975" s="167"/>
      <c r="G975" s="167"/>
      <c r="H975" s="167"/>
      <c r="I975" s="163"/>
      <c r="J975" s="168"/>
      <c r="K975" s="168"/>
      <c r="L975" s="168"/>
      <c r="M975" s="166"/>
      <c r="N975" s="169"/>
      <c r="O975" s="167"/>
      <c r="P975" s="168"/>
      <c r="Q975" s="169"/>
      <c r="R975" s="168"/>
      <c r="S975" s="168"/>
      <c r="T975" s="168"/>
      <c r="U975" s="168"/>
      <c r="V975" s="168"/>
      <c r="W975" s="168"/>
      <c r="X975" s="168"/>
      <c r="Y975" s="168"/>
      <c r="Z975" s="168"/>
      <c r="AA975" s="168"/>
      <c r="AB975" s="168"/>
      <c r="AC975" s="168"/>
      <c r="AD975" s="168"/>
      <c r="AE975" s="168"/>
      <c r="AF975" s="168"/>
      <c r="AG975" s="168"/>
      <c r="AH975" s="168"/>
      <c r="AI975" s="168"/>
      <c r="AJ975" s="168"/>
      <c r="AK975" s="168"/>
      <c r="AL975" s="168"/>
      <c r="AM975" s="168"/>
      <c r="AN975" s="166"/>
      <c r="AO975" s="168"/>
      <c r="AP975" s="166"/>
      <c r="AQ975" s="168"/>
      <c r="AR975" s="168"/>
      <c r="AS975" s="168"/>
      <c r="AT975" s="168"/>
      <c r="AU975" s="168"/>
      <c r="AV975" s="168"/>
      <c r="AW975" s="168"/>
      <c r="AX975" s="168"/>
      <c r="AY975" s="168"/>
      <c r="AZ975" s="168"/>
      <c r="BA975" s="166"/>
      <c r="BB975" s="166"/>
      <c r="BC975" s="168"/>
      <c r="BD975" s="170"/>
      <c r="BE975" s="171"/>
      <c r="BF975" s="171"/>
      <c r="BG975" s="171"/>
      <c r="BH975" s="171"/>
      <c r="BI975" s="168"/>
      <c r="BJ975" s="168"/>
      <c r="BK975" s="168"/>
      <c r="BL975" s="168"/>
      <c r="BM975" s="168"/>
    </row>
    <row r="976">
      <c r="A976" s="163"/>
      <c r="B976" s="174"/>
      <c r="C976" s="165"/>
      <c r="D976" s="166"/>
      <c r="E976" s="166"/>
      <c r="F976" s="167"/>
      <c r="G976" s="167"/>
      <c r="H976" s="167"/>
      <c r="I976" s="163"/>
      <c r="J976" s="168"/>
      <c r="K976" s="168"/>
      <c r="L976" s="168"/>
      <c r="M976" s="166"/>
      <c r="N976" s="169"/>
      <c r="O976" s="167"/>
      <c r="P976" s="168"/>
      <c r="Q976" s="169"/>
      <c r="R976" s="168"/>
      <c r="S976" s="168"/>
      <c r="T976" s="168"/>
      <c r="U976" s="168"/>
      <c r="V976" s="168"/>
      <c r="W976" s="168"/>
      <c r="X976" s="168"/>
      <c r="Y976" s="168"/>
      <c r="Z976" s="168"/>
      <c r="AA976" s="168"/>
      <c r="AB976" s="168"/>
      <c r="AC976" s="168"/>
      <c r="AD976" s="168"/>
      <c r="AE976" s="168"/>
      <c r="AF976" s="168"/>
      <c r="AG976" s="168"/>
      <c r="AH976" s="168"/>
      <c r="AI976" s="168"/>
      <c r="AJ976" s="168"/>
      <c r="AK976" s="168"/>
      <c r="AL976" s="168"/>
      <c r="AM976" s="168"/>
      <c r="AN976" s="166"/>
      <c r="AO976" s="168"/>
      <c r="AP976" s="166"/>
      <c r="AQ976" s="168"/>
      <c r="AR976" s="168"/>
      <c r="AS976" s="168"/>
      <c r="AT976" s="168"/>
      <c r="AU976" s="168"/>
      <c r="AV976" s="168"/>
      <c r="AW976" s="168"/>
      <c r="AX976" s="168"/>
      <c r="AY976" s="168"/>
      <c r="AZ976" s="168"/>
      <c r="BA976" s="166"/>
      <c r="BB976" s="166"/>
      <c r="BC976" s="168"/>
      <c r="BD976" s="170"/>
      <c r="BE976" s="171"/>
      <c r="BF976" s="171"/>
      <c r="BG976" s="171"/>
      <c r="BH976" s="171"/>
      <c r="BI976" s="168"/>
      <c r="BJ976" s="168"/>
      <c r="BK976" s="168"/>
      <c r="BL976" s="168"/>
      <c r="BM976" s="168"/>
    </row>
    <row r="977">
      <c r="A977" s="163"/>
      <c r="B977" s="174"/>
      <c r="C977" s="165"/>
      <c r="D977" s="166"/>
      <c r="E977" s="166"/>
      <c r="F977" s="167"/>
      <c r="G977" s="167"/>
      <c r="H977" s="167"/>
      <c r="I977" s="163"/>
      <c r="J977" s="168"/>
      <c r="K977" s="168"/>
      <c r="L977" s="168"/>
      <c r="M977" s="166"/>
      <c r="N977" s="169"/>
      <c r="O977" s="167"/>
      <c r="P977" s="168"/>
      <c r="Q977" s="169"/>
      <c r="R977" s="168"/>
      <c r="S977" s="168"/>
      <c r="T977" s="168"/>
      <c r="U977" s="168"/>
      <c r="V977" s="168"/>
      <c r="W977" s="168"/>
      <c r="X977" s="168"/>
      <c r="Y977" s="168"/>
      <c r="Z977" s="168"/>
      <c r="AA977" s="168"/>
      <c r="AB977" s="168"/>
      <c r="AC977" s="168"/>
      <c r="AD977" s="168"/>
      <c r="AE977" s="168"/>
      <c r="AF977" s="168"/>
      <c r="AG977" s="168"/>
      <c r="AH977" s="168"/>
      <c r="AI977" s="168"/>
      <c r="AJ977" s="168"/>
      <c r="AK977" s="168"/>
      <c r="AL977" s="168"/>
      <c r="AM977" s="168"/>
      <c r="AN977" s="166"/>
      <c r="AO977" s="168"/>
      <c r="AP977" s="166"/>
      <c r="AQ977" s="168"/>
      <c r="AR977" s="168"/>
      <c r="AS977" s="168"/>
      <c r="AT977" s="168"/>
      <c r="AU977" s="168"/>
      <c r="AV977" s="168"/>
      <c r="AW977" s="168"/>
      <c r="AX977" s="168"/>
      <c r="AY977" s="168"/>
      <c r="AZ977" s="168"/>
      <c r="BA977" s="166"/>
      <c r="BB977" s="166"/>
      <c r="BC977" s="168"/>
      <c r="BD977" s="170"/>
      <c r="BE977" s="171"/>
      <c r="BF977" s="171"/>
      <c r="BG977" s="171"/>
      <c r="BH977" s="171"/>
      <c r="BI977" s="168"/>
      <c r="BJ977" s="168"/>
      <c r="BK977" s="168"/>
      <c r="BL977" s="168"/>
      <c r="BM977" s="168"/>
    </row>
    <row r="978">
      <c r="A978" s="163"/>
      <c r="B978" s="174"/>
      <c r="C978" s="165"/>
      <c r="D978" s="166"/>
      <c r="E978" s="166"/>
      <c r="F978" s="167"/>
      <c r="G978" s="167"/>
      <c r="H978" s="167"/>
      <c r="I978" s="163"/>
      <c r="J978" s="168"/>
      <c r="K978" s="168"/>
      <c r="L978" s="168"/>
      <c r="M978" s="166"/>
      <c r="N978" s="169"/>
      <c r="O978" s="167"/>
      <c r="P978" s="168"/>
      <c r="Q978" s="169"/>
      <c r="R978" s="168"/>
      <c r="S978" s="168"/>
      <c r="T978" s="168"/>
      <c r="U978" s="168"/>
      <c r="V978" s="168"/>
      <c r="W978" s="168"/>
      <c r="X978" s="168"/>
      <c r="Y978" s="168"/>
      <c r="Z978" s="168"/>
      <c r="AA978" s="168"/>
      <c r="AB978" s="168"/>
      <c r="AC978" s="168"/>
      <c r="AD978" s="168"/>
      <c r="AE978" s="168"/>
      <c r="AF978" s="168"/>
      <c r="AG978" s="168"/>
      <c r="AH978" s="168"/>
      <c r="AI978" s="168"/>
      <c r="AJ978" s="168"/>
      <c r="AK978" s="168"/>
      <c r="AL978" s="168"/>
      <c r="AM978" s="168"/>
      <c r="AN978" s="166"/>
      <c r="AO978" s="168"/>
      <c r="AP978" s="166"/>
      <c r="AQ978" s="168"/>
      <c r="AR978" s="168"/>
      <c r="AS978" s="168"/>
      <c r="AT978" s="168"/>
      <c r="AU978" s="168"/>
      <c r="AV978" s="168"/>
      <c r="AW978" s="168"/>
      <c r="AX978" s="168"/>
      <c r="AY978" s="168"/>
      <c r="AZ978" s="168"/>
      <c r="BA978" s="166"/>
      <c r="BB978" s="166"/>
      <c r="BC978" s="168"/>
      <c r="BD978" s="170"/>
      <c r="BE978" s="171"/>
      <c r="BF978" s="171"/>
      <c r="BG978" s="171"/>
      <c r="BH978" s="171"/>
      <c r="BI978" s="168"/>
      <c r="BJ978" s="168"/>
      <c r="BK978" s="168"/>
      <c r="BL978" s="168"/>
      <c r="BM978" s="168"/>
    </row>
    <row r="979">
      <c r="A979" s="163"/>
      <c r="B979" s="174"/>
      <c r="C979" s="165"/>
      <c r="D979" s="166"/>
      <c r="E979" s="166"/>
      <c r="F979" s="167"/>
      <c r="G979" s="167"/>
      <c r="H979" s="167"/>
      <c r="I979" s="163"/>
      <c r="J979" s="168"/>
      <c r="K979" s="168"/>
      <c r="L979" s="168"/>
      <c r="M979" s="166"/>
      <c r="N979" s="169"/>
      <c r="O979" s="167"/>
      <c r="P979" s="168"/>
      <c r="Q979" s="169"/>
      <c r="R979" s="168"/>
      <c r="S979" s="168"/>
      <c r="T979" s="168"/>
      <c r="U979" s="168"/>
      <c r="V979" s="168"/>
      <c r="W979" s="168"/>
      <c r="X979" s="168"/>
      <c r="Y979" s="168"/>
      <c r="Z979" s="168"/>
      <c r="AA979" s="168"/>
      <c r="AB979" s="168"/>
      <c r="AC979" s="168"/>
      <c r="AD979" s="168"/>
      <c r="AE979" s="168"/>
      <c r="AF979" s="168"/>
      <c r="AG979" s="168"/>
      <c r="AH979" s="168"/>
      <c r="AI979" s="168"/>
      <c r="AJ979" s="168"/>
      <c r="AK979" s="168"/>
      <c r="AL979" s="168"/>
      <c r="AM979" s="168"/>
      <c r="AN979" s="166"/>
      <c r="AO979" s="168"/>
      <c r="AP979" s="166"/>
      <c r="AQ979" s="168"/>
      <c r="AR979" s="168"/>
      <c r="AS979" s="168"/>
      <c r="AT979" s="168"/>
      <c r="AU979" s="168"/>
      <c r="AV979" s="168"/>
      <c r="AW979" s="168"/>
      <c r="AX979" s="168"/>
      <c r="AY979" s="168"/>
      <c r="AZ979" s="168"/>
      <c r="BA979" s="166"/>
      <c r="BB979" s="166"/>
      <c r="BC979" s="168"/>
      <c r="BD979" s="170"/>
      <c r="BE979" s="171"/>
      <c r="BF979" s="171"/>
      <c r="BG979" s="171"/>
      <c r="BH979" s="171"/>
      <c r="BI979" s="168"/>
      <c r="BJ979" s="168"/>
      <c r="BK979" s="168"/>
      <c r="BL979" s="168"/>
      <c r="BM979" s="168"/>
    </row>
    <row r="980">
      <c r="A980" s="163"/>
      <c r="B980" s="174"/>
      <c r="C980" s="165"/>
      <c r="D980" s="166"/>
      <c r="E980" s="166"/>
      <c r="F980" s="167"/>
      <c r="G980" s="167"/>
      <c r="H980" s="167"/>
      <c r="I980" s="163"/>
      <c r="J980" s="168"/>
      <c r="K980" s="168"/>
      <c r="L980" s="168"/>
      <c r="M980" s="166"/>
      <c r="N980" s="169"/>
      <c r="O980" s="167"/>
      <c r="P980" s="168"/>
      <c r="Q980" s="169"/>
      <c r="R980" s="168"/>
      <c r="S980" s="168"/>
      <c r="T980" s="168"/>
      <c r="U980" s="168"/>
      <c r="V980" s="168"/>
      <c r="W980" s="168"/>
      <c r="X980" s="168"/>
      <c r="Y980" s="168"/>
      <c r="Z980" s="168"/>
      <c r="AA980" s="168"/>
      <c r="AB980" s="168"/>
      <c r="AC980" s="168"/>
      <c r="AD980" s="168"/>
      <c r="AE980" s="168"/>
      <c r="AF980" s="168"/>
      <c r="AG980" s="168"/>
      <c r="AH980" s="168"/>
      <c r="AI980" s="168"/>
      <c r="AJ980" s="168"/>
      <c r="AK980" s="168"/>
      <c r="AL980" s="168"/>
      <c r="AM980" s="168"/>
      <c r="AN980" s="166"/>
      <c r="AO980" s="168"/>
      <c r="AP980" s="166"/>
      <c r="AQ980" s="168"/>
      <c r="AR980" s="168"/>
      <c r="AS980" s="168"/>
      <c r="AT980" s="168"/>
      <c r="AU980" s="168"/>
      <c r="AV980" s="168"/>
      <c r="AW980" s="168"/>
      <c r="AX980" s="168"/>
      <c r="AY980" s="168"/>
      <c r="AZ980" s="168"/>
      <c r="BA980" s="166"/>
      <c r="BB980" s="166"/>
      <c r="BC980" s="168"/>
      <c r="BD980" s="170"/>
      <c r="BE980" s="171"/>
      <c r="BF980" s="171"/>
      <c r="BG980" s="171"/>
      <c r="BH980" s="171"/>
      <c r="BI980" s="168"/>
      <c r="BJ980" s="168"/>
      <c r="BK980" s="168"/>
      <c r="BL980" s="168"/>
      <c r="BM980" s="168"/>
    </row>
    <row r="981">
      <c r="A981" s="163"/>
      <c r="B981" s="174"/>
      <c r="C981" s="165"/>
      <c r="D981" s="166"/>
      <c r="E981" s="166"/>
      <c r="F981" s="167"/>
      <c r="G981" s="167"/>
      <c r="H981" s="167"/>
      <c r="I981" s="163"/>
      <c r="J981" s="168"/>
      <c r="K981" s="168"/>
      <c r="L981" s="168"/>
      <c r="M981" s="166"/>
      <c r="N981" s="169"/>
      <c r="O981" s="167"/>
      <c r="P981" s="168"/>
      <c r="Q981" s="169"/>
      <c r="R981" s="168"/>
      <c r="S981" s="168"/>
      <c r="T981" s="168"/>
      <c r="U981" s="168"/>
      <c r="V981" s="168"/>
      <c r="W981" s="168"/>
      <c r="X981" s="168"/>
      <c r="Y981" s="168"/>
      <c r="Z981" s="168"/>
      <c r="AA981" s="168"/>
      <c r="AB981" s="168"/>
      <c r="AC981" s="168"/>
      <c r="AD981" s="168"/>
      <c r="AE981" s="168"/>
      <c r="AF981" s="168"/>
      <c r="AG981" s="168"/>
      <c r="AH981" s="168"/>
      <c r="AI981" s="168"/>
      <c r="AJ981" s="168"/>
      <c r="AK981" s="168"/>
      <c r="AL981" s="168"/>
      <c r="AM981" s="168"/>
      <c r="AN981" s="166"/>
      <c r="AO981" s="168"/>
      <c r="AP981" s="166"/>
      <c r="AQ981" s="168"/>
      <c r="AR981" s="168"/>
      <c r="AS981" s="168"/>
      <c r="AT981" s="168"/>
      <c r="AU981" s="168"/>
      <c r="AV981" s="168"/>
      <c r="AW981" s="168"/>
      <c r="AX981" s="168"/>
      <c r="AY981" s="168"/>
      <c r="AZ981" s="168"/>
      <c r="BA981" s="166"/>
      <c r="BB981" s="166"/>
      <c r="BC981" s="168"/>
      <c r="BD981" s="170"/>
      <c r="BE981" s="171"/>
      <c r="BF981" s="171"/>
      <c r="BG981" s="171"/>
      <c r="BH981" s="171"/>
      <c r="BI981" s="168"/>
      <c r="BJ981" s="168"/>
      <c r="BK981" s="168"/>
      <c r="BL981" s="168"/>
      <c r="BM981" s="168"/>
    </row>
    <row r="982">
      <c r="A982" s="163"/>
      <c r="B982" s="174"/>
      <c r="C982" s="165"/>
      <c r="D982" s="166"/>
      <c r="E982" s="166"/>
      <c r="F982" s="167"/>
      <c r="G982" s="167"/>
      <c r="H982" s="167"/>
      <c r="I982" s="163"/>
      <c r="J982" s="168"/>
      <c r="K982" s="168"/>
      <c r="L982" s="168"/>
      <c r="M982" s="166"/>
      <c r="N982" s="169"/>
      <c r="O982" s="167"/>
      <c r="P982" s="168"/>
      <c r="Q982" s="169"/>
      <c r="R982" s="168"/>
      <c r="S982" s="168"/>
      <c r="T982" s="168"/>
      <c r="U982" s="168"/>
      <c r="V982" s="168"/>
      <c r="W982" s="168"/>
      <c r="X982" s="168"/>
      <c r="Y982" s="168"/>
      <c r="Z982" s="168"/>
      <c r="AA982" s="168"/>
      <c r="AB982" s="168"/>
      <c r="AC982" s="168"/>
      <c r="AD982" s="168"/>
      <c r="AE982" s="168"/>
      <c r="AF982" s="168"/>
      <c r="AG982" s="168"/>
      <c r="AH982" s="168"/>
      <c r="AI982" s="168"/>
      <c r="AJ982" s="168"/>
      <c r="AK982" s="168"/>
      <c r="AL982" s="168"/>
      <c r="AM982" s="168"/>
      <c r="AN982" s="166"/>
      <c r="AO982" s="168"/>
      <c r="AP982" s="166"/>
      <c r="AQ982" s="168"/>
      <c r="AR982" s="168"/>
      <c r="AS982" s="168"/>
      <c r="AT982" s="168"/>
      <c r="AU982" s="168"/>
      <c r="AV982" s="168"/>
      <c r="AW982" s="168"/>
      <c r="AX982" s="168"/>
      <c r="AY982" s="168"/>
      <c r="AZ982" s="168"/>
      <c r="BA982" s="166"/>
      <c r="BB982" s="166"/>
      <c r="BC982" s="168"/>
      <c r="BD982" s="170"/>
      <c r="BE982" s="171"/>
      <c r="BF982" s="171"/>
      <c r="BG982" s="171"/>
      <c r="BH982" s="171"/>
      <c r="BI982" s="168"/>
      <c r="BJ982" s="168"/>
      <c r="BK982" s="168"/>
      <c r="BL982" s="168"/>
      <c r="BM982" s="168"/>
    </row>
    <row r="983">
      <c r="A983" s="163"/>
      <c r="B983" s="174"/>
      <c r="C983" s="165"/>
      <c r="D983" s="166"/>
      <c r="E983" s="166"/>
      <c r="F983" s="167"/>
      <c r="G983" s="167"/>
      <c r="H983" s="167"/>
      <c r="I983" s="163"/>
      <c r="J983" s="168"/>
      <c r="K983" s="168"/>
      <c r="L983" s="168"/>
      <c r="M983" s="166"/>
      <c r="N983" s="169"/>
      <c r="O983" s="167"/>
      <c r="P983" s="168"/>
      <c r="Q983" s="169"/>
      <c r="R983" s="168"/>
      <c r="S983" s="168"/>
      <c r="T983" s="168"/>
      <c r="U983" s="168"/>
      <c r="V983" s="168"/>
      <c r="W983" s="168"/>
      <c r="X983" s="168"/>
      <c r="Y983" s="168"/>
      <c r="Z983" s="168"/>
      <c r="AA983" s="168"/>
      <c r="AB983" s="168"/>
      <c r="AC983" s="168"/>
      <c r="AD983" s="168"/>
      <c r="AE983" s="168"/>
      <c r="AF983" s="168"/>
      <c r="AG983" s="168"/>
      <c r="AH983" s="168"/>
      <c r="AI983" s="168"/>
      <c r="AJ983" s="168"/>
      <c r="AK983" s="168"/>
      <c r="AL983" s="168"/>
      <c r="AM983" s="168"/>
      <c r="AN983" s="166"/>
      <c r="AO983" s="168"/>
      <c r="AP983" s="166"/>
      <c r="AQ983" s="168"/>
      <c r="AR983" s="168"/>
      <c r="AS983" s="168"/>
      <c r="AT983" s="168"/>
      <c r="AU983" s="168"/>
      <c r="AV983" s="168"/>
      <c r="AW983" s="168"/>
      <c r="AX983" s="168"/>
      <c r="AY983" s="168"/>
      <c r="AZ983" s="168"/>
      <c r="BA983" s="166"/>
      <c r="BB983" s="166"/>
      <c r="BC983" s="168"/>
      <c r="BD983" s="170"/>
      <c r="BE983" s="171"/>
      <c r="BF983" s="171"/>
      <c r="BG983" s="171"/>
      <c r="BH983" s="171"/>
      <c r="BI983" s="168"/>
      <c r="BJ983" s="168"/>
      <c r="BK983" s="168"/>
      <c r="BL983" s="168"/>
      <c r="BM983" s="168"/>
    </row>
    <row r="984">
      <c r="A984" s="163"/>
      <c r="B984" s="174"/>
      <c r="C984" s="165"/>
      <c r="D984" s="166"/>
      <c r="E984" s="166"/>
      <c r="F984" s="167"/>
      <c r="G984" s="167"/>
      <c r="H984" s="167"/>
      <c r="I984" s="163"/>
      <c r="J984" s="168"/>
      <c r="K984" s="168"/>
      <c r="L984" s="168"/>
      <c r="M984" s="166"/>
      <c r="N984" s="169"/>
      <c r="O984" s="167"/>
      <c r="P984" s="168"/>
      <c r="Q984" s="169"/>
      <c r="R984" s="168"/>
      <c r="S984" s="168"/>
      <c r="T984" s="168"/>
      <c r="U984" s="168"/>
      <c r="V984" s="168"/>
      <c r="W984" s="168"/>
      <c r="X984" s="168"/>
      <c r="Y984" s="168"/>
      <c r="Z984" s="168"/>
      <c r="AA984" s="168"/>
      <c r="AB984" s="168"/>
      <c r="AC984" s="168"/>
      <c r="AD984" s="168"/>
      <c r="AE984" s="168"/>
      <c r="AF984" s="168"/>
      <c r="AG984" s="168"/>
      <c r="AH984" s="168"/>
      <c r="AI984" s="168"/>
      <c r="AJ984" s="168"/>
      <c r="AK984" s="168"/>
      <c r="AL984" s="168"/>
      <c r="AM984" s="168"/>
      <c r="AN984" s="166"/>
      <c r="AO984" s="168"/>
      <c r="AP984" s="166"/>
      <c r="AQ984" s="168"/>
      <c r="AR984" s="168"/>
      <c r="AS984" s="168"/>
      <c r="AT984" s="168"/>
      <c r="AU984" s="168"/>
      <c r="AV984" s="168"/>
      <c r="AW984" s="168"/>
      <c r="AX984" s="168"/>
      <c r="AY984" s="168"/>
      <c r="AZ984" s="168"/>
      <c r="BA984" s="166"/>
      <c r="BB984" s="166"/>
      <c r="BC984" s="168"/>
      <c r="BD984" s="170"/>
      <c r="BE984" s="171"/>
      <c r="BF984" s="171"/>
      <c r="BG984" s="171"/>
      <c r="BH984" s="171"/>
      <c r="BI984" s="168"/>
      <c r="BJ984" s="168"/>
      <c r="BK984" s="168"/>
      <c r="BL984" s="168"/>
      <c r="BM984" s="168"/>
    </row>
    <row r="985">
      <c r="A985" s="163"/>
      <c r="B985" s="174"/>
      <c r="C985" s="165"/>
      <c r="D985" s="166"/>
      <c r="E985" s="166"/>
      <c r="F985" s="167"/>
      <c r="G985" s="167"/>
      <c r="H985" s="167"/>
      <c r="I985" s="163"/>
      <c r="J985" s="168"/>
      <c r="K985" s="168"/>
      <c r="L985" s="168"/>
      <c r="M985" s="166"/>
      <c r="N985" s="169"/>
      <c r="O985" s="167"/>
      <c r="P985" s="168"/>
      <c r="Q985" s="169"/>
      <c r="R985" s="168"/>
      <c r="S985" s="168"/>
      <c r="T985" s="168"/>
      <c r="U985" s="168"/>
      <c r="V985" s="168"/>
      <c r="W985" s="168"/>
      <c r="X985" s="168"/>
      <c r="Y985" s="168"/>
      <c r="Z985" s="168"/>
      <c r="AA985" s="168"/>
      <c r="AB985" s="168"/>
      <c r="AC985" s="168"/>
      <c r="AD985" s="168"/>
      <c r="AE985" s="168"/>
      <c r="AF985" s="168"/>
      <c r="AG985" s="168"/>
      <c r="AH985" s="168"/>
      <c r="AI985" s="168"/>
      <c r="AJ985" s="168"/>
      <c r="AK985" s="168"/>
      <c r="AL985" s="168"/>
      <c r="AM985" s="168"/>
      <c r="AN985" s="166"/>
      <c r="AO985" s="168"/>
      <c r="AP985" s="166"/>
      <c r="AQ985" s="168"/>
      <c r="AR985" s="168"/>
      <c r="AS985" s="168"/>
      <c r="AT985" s="168"/>
      <c r="AU985" s="168"/>
      <c r="AV985" s="168"/>
      <c r="AW985" s="168"/>
      <c r="AX985" s="168"/>
      <c r="AY985" s="168"/>
      <c r="AZ985" s="168"/>
      <c r="BA985" s="166"/>
      <c r="BB985" s="166"/>
      <c r="BC985" s="168"/>
      <c r="BD985" s="170"/>
      <c r="BE985" s="171"/>
      <c r="BF985" s="171"/>
      <c r="BG985" s="171"/>
      <c r="BH985" s="171"/>
      <c r="BI985" s="168"/>
      <c r="BJ985" s="168"/>
      <c r="BK985" s="168"/>
      <c r="BL985" s="168"/>
      <c r="BM985" s="168"/>
    </row>
    <row r="986">
      <c r="A986" s="163"/>
      <c r="B986" s="174"/>
      <c r="C986" s="165"/>
      <c r="D986" s="166"/>
      <c r="E986" s="166"/>
      <c r="F986" s="167"/>
      <c r="G986" s="167"/>
      <c r="H986" s="167"/>
      <c r="I986" s="163"/>
      <c r="J986" s="168"/>
      <c r="K986" s="168"/>
      <c r="L986" s="168"/>
      <c r="M986" s="166"/>
      <c r="N986" s="169"/>
      <c r="O986" s="167"/>
      <c r="P986" s="168"/>
      <c r="Q986" s="169"/>
      <c r="R986" s="168"/>
      <c r="S986" s="168"/>
      <c r="T986" s="168"/>
      <c r="U986" s="168"/>
      <c r="V986" s="168"/>
      <c r="W986" s="168"/>
      <c r="X986" s="168"/>
      <c r="Y986" s="168"/>
      <c r="Z986" s="168"/>
      <c r="AA986" s="168"/>
      <c r="AB986" s="168"/>
      <c r="AC986" s="168"/>
      <c r="AD986" s="168"/>
      <c r="AE986" s="168"/>
      <c r="AF986" s="168"/>
      <c r="AG986" s="168"/>
      <c r="AH986" s="168"/>
      <c r="AI986" s="168"/>
      <c r="AJ986" s="168"/>
      <c r="AK986" s="168"/>
      <c r="AL986" s="168"/>
      <c r="AM986" s="168"/>
      <c r="AN986" s="166"/>
      <c r="AO986" s="168"/>
      <c r="AP986" s="166"/>
      <c r="AQ986" s="168"/>
      <c r="AR986" s="168"/>
      <c r="AS986" s="168"/>
      <c r="AT986" s="168"/>
      <c r="AU986" s="168"/>
      <c r="AV986" s="168"/>
      <c r="AW986" s="168"/>
      <c r="AX986" s="168"/>
      <c r="AY986" s="168"/>
      <c r="AZ986" s="168"/>
      <c r="BA986" s="166"/>
      <c r="BB986" s="166"/>
      <c r="BC986" s="168"/>
      <c r="BD986" s="170"/>
      <c r="BE986" s="171"/>
      <c r="BF986" s="171"/>
      <c r="BG986" s="171"/>
      <c r="BH986" s="171"/>
      <c r="BI986" s="168"/>
      <c r="BJ986" s="168"/>
      <c r="BK986" s="168"/>
      <c r="BL986" s="168"/>
      <c r="BM986" s="168"/>
    </row>
    <row r="987">
      <c r="A987" s="163"/>
      <c r="B987" s="174"/>
      <c r="C987" s="165"/>
      <c r="D987" s="166"/>
      <c r="E987" s="166"/>
      <c r="F987" s="167"/>
      <c r="G987" s="167"/>
      <c r="H987" s="167"/>
      <c r="I987" s="163"/>
      <c r="J987" s="168"/>
      <c r="K987" s="168"/>
      <c r="L987" s="168"/>
      <c r="M987" s="166"/>
      <c r="N987" s="169"/>
      <c r="O987" s="167"/>
      <c r="P987" s="168"/>
      <c r="Q987" s="169"/>
      <c r="R987" s="168"/>
      <c r="S987" s="168"/>
      <c r="T987" s="168"/>
      <c r="U987" s="168"/>
      <c r="V987" s="168"/>
      <c r="W987" s="168"/>
      <c r="X987" s="168"/>
      <c r="Y987" s="168"/>
      <c r="Z987" s="168"/>
      <c r="AA987" s="168"/>
      <c r="AB987" s="168"/>
      <c r="AC987" s="168"/>
      <c r="AD987" s="168"/>
      <c r="AE987" s="168"/>
      <c r="AF987" s="168"/>
      <c r="AG987" s="168"/>
      <c r="AH987" s="168"/>
      <c r="AI987" s="168"/>
      <c r="AJ987" s="168"/>
      <c r="AK987" s="168"/>
      <c r="AL987" s="168"/>
      <c r="AM987" s="168"/>
      <c r="AN987" s="166"/>
      <c r="AO987" s="168"/>
      <c r="AP987" s="166"/>
      <c r="AQ987" s="168"/>
      <c r="AR987" s="168"/>
      <c r="AS987" s="168"/>
      <c r="AT987" s="168"/>
      <c r="AU987" s="168"/>
      <c r="AV987" s="168"/>
      <c r="AW987" s="168"/>
      <c r="AX987" s="168"/>
      <c r="AY987" s="168"/>
      <c r="AZ987" s="168"/>
      <c r="BA987" s="166"/>
      <c r="BB987" s="166"/>
      <c r="BC987" s="168"/>
      <c r="BD987" s="170"/>
      <c r="BE987" s="171"/>
      <c r="BF987" s="171"/>
      <c r="BG987" s="171"/>
      <c r="BH987" s="171"/>
      <c r="BI987" s="168"/>
      <c r="BJ987" s="168"/>
      <c r="BK987" s="168"/>
      <c r="BL987" s="168"/>
      <c r="BM987" s="168"/>
    </row>
    <row r="988">
      <c r="A988" s="163"/>
      <c r="B988" s="174"/>
      <c r="C988" s="165"/>
      <c r="D988" s="166"/>
      <c r="E988" s="166"/>
      <c r="F988" s="167"/>
      <c r="G988" s="167"/>
      <c r="H988" s="167"/>
      <c r="I988" s="163"/>
      <c r="J988" s="168"/>
      <c r="K988" s="168"/>
      <c r="L988" s="168"/>
      <c r="M988" s="166"/>
      <c r="N988" s="169"/>
      <c r="O988" s="167"/>
      <c r="P988" s="168"/>
      <c r="Q988" s="169"/>
      <c r="R988" s="168"/>
      <c r="S988" s="168"/>
      <c r="T988" s="168"/>
      <c r="U988" s="168"/>
      <c r="V988" s="168"/>
      <c r="W988" s="168"/>
      <c r="X988" s="168"/>
      <c r="Y988" s="168"/>
      <c r="Z988" s="168"/>
      <c r="AA988" s="168"/>
      <c r="AB988" s="168"/>
      <c r="AC988" s="168"/>
      <c r="AD988" s="168"/>
      <c r="AE988" s="168"/>
      <c r="AF988" s="168"/>
      <c r="AG988" s="168"/>
      <c r="AH988" s="168"/>
      <c r="AI988" s="168"/>
      <c r="AJ988" s="168"/>
      <c r="AK988" s="168"/>
      <c r="AL988" s="168"/>
      <c r="AM988" s="168"/>
      <c r="AN988" s="166"/>
      <c r="AO988" s="168"/>
      <c r="AP988" s="166"/>
      <c r="AQ988" s="168"/>
      <c r="AR988" s="168"/>
      <c r="AS988" s="168"/>
      <c r="AT988" s="168"/>
      <c r="AU988" s="168"/>
      <c r="AV988" s="168"/>
      <c r="AW988" s="168"/>
      <c r="AX988" s="168"/>
      <c r="AY988" s="168"/>
      <c r="AZ988" s="168"/>
      <c r="BA988" s="166"/>
      <c r="BB988" s="166"/>
      <c r="BC988" s="168"/>
      <c r="BD988" s="170"/>
      <c r="BE988" s="171"/>
      <c r="BF988" s="171"/>
      <c r="BG988" s="171"/>
      <c r="BH988" s="171"/>
      <c r="BI988" s="168"/>
      <c r="BJ988" s="168"/>
      <c r="BK988" s="168"/>
      <c r="BL988" s="168"/>
      <c r="BM988" s="168"/>
    </row>
    <row r="989">
      <c r="A989" s="163"/>
      <c r="B989" s="174"/>
      <c r="C989" s="165"/>
      <c r="D989" s="166"/>
      <c r="E989" s="166"/>
      <c r="F989" s="167"/>
      <c r="G989" s="167"/>
      <c r="H989" s="167"/>
      <c r="I989" s="163"/>
      <c r="J989" s="168"/>
      <c r="K989" s="168"/>
      <c r="L989" s="168"/>
      <c r="M989" s="166"/>
      <c r="N989" s="169"/>
      <c r="O989" s="167"/>
      <c r="P989" s="168"/>
      <c r="Q989" s="169"/>
      <c r="R989" s="168"/>
      <c r="S989" s="168"/>
      <c r="T989" s="168"/>
      <c r="U989" s="168"/>
      <c r="V989" s="168"/>
      <c r="W989" s="168"/>
      <c r="X989" s="168"/>
      <c r="Y989" s="168"/>
      <c r="Z989" s="168"/>
      <c r="AA989" s="168"/>
      <c r="AB989" s="168"/>
      <c r="AC989" s="168"/>
      <c r="AD989" s="168"/>
      <c r="AE989" s="168"/>
      <c r="AF989" s="168"/>
      <c r="AG989" s="168"/>
      <c r="AH989" s="168"/>
      <c r="AI989" s="168"/>
      <c r="AJ989" s="168"/>
      <c r="AK989" s="168"/>
      <c r="AL989" s="168"/>
      <c r="AM989" s="168"/>
      <c r="AN989" s="166"/>
      <c r="AO989" s="168"/>
      <c r="AP989" s="166"/>
      <c r="AQ989" s="168"/>
      <c r="AR989" s="168"/>
      <c r="AS989" s="168"/>
      <c r="AT989" s="168"/>
      <c r="AU989" s="168"/>
      <c r="AV989" s="168"/>
      <c r="AW989" s="168"/>
      <c r="AX989" s="168"/>
      <c r="AY989" s="168"/>
      <c r="AZ989" s="168"/>
      <c r="BA989" s="166"/>
      <c r="BB989" s="166"/>
      <c r="BC989" s="168"/>
      <c r="BD989" s="170"/>
      <c r="BE989" s="171"/>
      <c r="BF989" s="171"/>
      <c r="BG989" s="171"/>
      <c r="BH989" s="171"/>
      <c r="BI989" s="168"/>
      <c r="BJ989" s="168"/>
      <c r="BK989" s="168"/>
      <c r="BL989" s="168"/>
      <c r="BM989" s="168"/>
    </row>
    <row r="990">
      <c r="A990" s="163"/>
      <c r="B990" s="174"/>
      <c r="C990" s="165"/>
      <c r="D990" s="166"/>
      <c r="E990" s="166"/>
      <c r="F990" s="167"/>
      <c r="G990" s="167"/>
      <c r="H990" s="167"/>
      <c r="I990" s="163"/>
      <c r="J990" s="168"/>
      <c r="K990" s="168"/>
      <c r="L990" s="168"/>
      <c r="M990" s="166"/>
      <c r="N990" s="169"/>
      <c r="O990" s="167"/>
      <c r="P990" s="168"/>
      <c r="Q990" s="169"/>
      <c r="R990" s="168"/>
      <c r="S990" s="168"/>
      <c r="T990" s="168"/>
      <c r="U990" s="168"/>
      <c r="V990" s="168"/>
      <c r="W990" s="168"/>
      <c r="X990" s="168"/>
      <c r="Y990" s="168"/>
      <c r="Z990" s="168"/>
      <c r="AA990" s="168"/>
      <c r="AB990" s="168"/>
      <c r="AC990" s="168"/>
      <c r="AD990" s="168"/>
      <c r="AE990" s="168"/>
      <c r="AF990" s="168"/>
      <c r="AG990" s="168"/>
      <c r="AH990" s="168"/>
      <c r="AI990" s="168"/>
      <c r="AJ990" s="168"/>
      <c r="AK990" s="168"/>
      <c r="AL990" s="168"/>
      <c r="AM990" s="168"/>
      <c r="AN990" s="166"/>
      <c r="AO990" s="168"/>
      <c r="AP990" s="166"/>
      <c r="AQ990" s="168"/>
      <c r="AR990" s="168"/>
      <c r="AS990" s="168"/>
      <c r="AT990" s="168"/>
      <c r="AU990" s="168"/>
      <c r="AV990" s="168"/>
      <c r="AW990" s="168"/>
      <c r="AX990" s="168"/>
      <c r="AY990" s="168"/>
      <c r="AZ990" s="168"/>
      <c r="BA990" s="166"/>
      <c r="BB990" s="166"/>
      <c r="BC990" s="168"/>
      <c r="BD990" s="170"/>
      <c r="BE990" s="171"/>
      <c r="BF990" s="171"/>
      <c r="BG990" s="171"/>
      <c r="BH990" s="171"/>
      <c r="BI990" s="168"/>
      <c r="BJ990" s="168"/>
      <c r="BK990" s="168"/>
      <c r="BL990" s="168"/>
      <c r="BM990" s="168"/>
    </row>
    <row r="991">
      <c r="A991" s="163"/>
      <c r="B991" s="174"/>
      <c r="C991" s="165"/>
      <c r="D991" s="166"/>
      <c r="E991" s="166"/>
      <c r="F991" s="167"/>
      <c r="G991" s="167"/>
      <c r="H991" s="167"/>
      <c r="I991" s="163"/>
      <c r="J991" s="168"/>
      <c r="K991" s="168"/>
      <c r="L991" s="168"/>
      <c r="M991" s="166"/>
      <c r="N991" s="169"/>
      <c r="O991" s="167"/>
      <c r="P991" s="168"/>
      <c r="Q991" s="169"/>
      <c r="R991" s="168"/>
      <c r="S991" s="168"/>
      <c r="T991" s="168"/>
      <c r="U991" s="168"/>
      <c r="V991" s="168"/>
      <c r="W991" s="168"/>
      <c r="X991" s="168"/>
      <c r="Y991" s="168"/>
      <c r="Z991" s="168"/>
      <c r="AA991" s="168"/>
      <c r="AB991" s="168"/>
      <c r="AC991" s="168"/>
      <c r="AD991" s="168"/>
      <c r="AE991" s="168"/>
      <c r="AF991" s="168"/>
      <c r="AG991" s="168"/>
      <c r="AH991" s="168"/>
      <c r="AI991" s="168"/>
      <c r="AJ991" s="168"/>
      <c r="AK991" s="168"/>
      <c r="AL991" s="168"/>
      <c r="AM991" s="168"/>
      <c r="AN991" s="166"/>
      <c r="AO991" s="168"/>
      <c r="AP991" s="166"/>
      <c r="AQ991" s="168"/>
      <c r="AR991" s="168"/>
      <c r="AS991" s="168"/>
      <c r="AT991" s="168"/>
      <c r="AU991" s="168"/>
      <c r="AV991" s="168"/>
      <c r="AW991" s="168"/>
      <c r="AX991" s="168"/>
      <c r="AY991" s="168"/>
      <c r="AZ991" s="168"/>
      <c r="BA991" s="166"/>
      <c r="BB991" s="166"/>
      <c r="BC991" s="168"/>
      <c r="BD991" s="170"/>
      <c r="BE991" s="171"/>
      <c r="BF991" s="171"/>
      <c r="BG991" s="171"/>
      <c r="BH991" s="171"/>
      <c r="BI991" s="168"/>
      <c r="BJ991" s="168"/>
      <c r="BK991" s="168"/>
      <c r="BL991" s="168"/>
      <c r="BM991" s="168"/>
    </row>
    <row r="992">
      <c r="A992" s="163"/>
      <c r="B992" s="174"/>
      <c r="C992" s="165"/>
      <c r="D992" s="166"/>
      <c r="E992" s="166"/>
      <c r="F992" s="167"/>
      <c r="G992" s="167"/>
      <c r="H992" s="167"/>
      <c r="I992" s="163"/>
      <c r="J992" s="168"/>
      <c r="K992" s="168"/>
      <c r="L992" s="168"/>
      <c r="M992" s="166"/>
      <c r="N992" s="169"/>
      <c r="O992" s="167"/>
      <c r="P992" s="168"/>
      <c r="Q992" s="169"/>
      <c r="R992" s="168"/>
      <c r="S992" s="168"/>
      <c r="T992" s="168"/>
      <c r="U992" s="168"/>
      <c r="V992" s="168"/>
      <c r="W992" s="168"/>
      <c r="X992" s="168"/>
      <c r="Y992" s="168"/>
      <c r="Z992" s="168"/>
      <c r="AA992" s="168"/>
      <c r="AB992" s="168"/>
      <c r="AC992" s="168"/>
      <c r="AD992" s="168"/>
      <c r="AE992" s="168"/>
      <c r="AF992" s="168"/>
      <c r="AG992" s="168"/>
      <c r="AH992" s="168"/>
      <c r="AI992" s="168"/>
      <c r="AJ992" s="168"/>
      <c r="AK992" s="168"/>
      <c r="AL992" s="168"/>
      <c r="AM992" s="168"/>
      <c r="AN992" s="166"/>
      <c r="AO992" s="168"/>
      <c r="AP992" s="166"/>
      <c r="AQ992" s="168"/>
      <c r="AR992" s="168"/>
      <c r="AS992" s="168"/>
      <c r="AT992" s="168"/>
      <c r="AU992" s="168"/>
      <c r="AV992" s="168"/>
      <c r="AW992" s="168"/>
      <c r="AX992" s="168"/>
      <c r="AY992" s="168"/>
      <c r="AZ992" s="168"/>
      <c r="BA992" s="166"/>
      <c r="BB992" s="166"/>
      <c r="BC992" s="168"/>
      <c r="BD992" s="170"/>
      <c r="BE992" s="171"/>
      <c r="BF992" s="171"/>
      <c r="BG992" s="171"/>
      <c r="BH992" s="171"/>
      <c r="BI992" s="168"/>
      <c r="BJ992" s="168"/>
      <c r="BK992" s="168"/>
      <c r="BL992" s="168"/>
      <c r="BM992" s="168"/>
    </row>
    <row r="993">
      <c r="A993" s="163"/>
      <c r="B993" s="174"/>
      <c r="C993" s="165"/>
      <c r="D993" s="166"/>
      <c r="E993" s="166"/>
      <c r="F993" s="167"/>
      <c r="G993" s="167"/>
      <c r="H993" s="167"/>
      <c r="I993" s="163"/>
      <c r="J993" s="168"/>
      <c r="K993" s="168"/>
      <c r="L993" s="168"/>
      <c r="M993" s="166"/>
      <c r="N993" s="169"/>
      <c r="O993" s="167"/>
      <c r="P993" s="168"/>
      <c r="Q993" s="169"/>
      <c r="R993" s="168"/>
      <c r="S993" s="168"/>
      <c r="T993" s="168"/>
      <c r="U993" s="168"/>
      <c r="V993" s="168"/>
      <c r="W993" s="168"/>
      <c r="X993" s="168"/>
      <c r="Y993" s="168"/>
      <c r="Z993" s="168"/>
      <c r="AA993" s="168"/>
      <c r="AB993" s="168"/>
      <c r="AC993" s="168"/>
      <c r="AD993" s="168"/>
      <c r="AE993" s="168"/>
      <c r="AF993" s="168"/>
      <c r="AG993" s="168"/>
      <c r="AH993" s="168"/>
      <c r="AI993" s="168"/>
      <c r="AJ993" s="168"/>
      <c r="AK993" s="168"/>
      <c r="AL993" s="168"/>
      <c r="AM993" s="168"/>
      <c r="AN993" s="166"/>
      <c r="AO993" s="168"/>
      <c r="AP993" s="166"/>
      <c r="AQ993" s="168"/>
      <c r="AR993" s="168"/>
      <c r="AS993" s="168"/>
      <c r="AT993" s="168"/>
      <c r="AU993" s="168"/>
      <c r="AV993" s="168"/>
      <c r="AW993" s="168"/>
      <c r="AX993" s="168"/>
      <c r="AY993" s="168"/>
      <c r="AZ993" s="168"/>
      <c r="BA993" s="166"/>
      <c r="BB993" s="166"/>
      <c r="BC993" s="168"/>
      <c r="BD993" s="170"/>
      <c r="BE993" s="171"/>
      <c r="BF993" s="171"/>
      <c r="BG993" s="171"/>
      <c r="BH993" s="171"/>
      <c r="BI993" s="168"/>
      <c r="BJ993" s="168"/>
      <c r="BK993" s="168"/>
      <c r="BL993" s="168"/>
      <c r="BM993" s="168"/>
    </row>
    <row r="994">
      <c r="A994" s="163"/>
      <c r="B994" s="174"/>
      <c r="C994" s="165"/>
      <c r="D994" s="166"/>
      <c r="E994" s="166"/>
      <c r="F994" s="167"/>
      <c r="G994" s="167"/>
      <c r="H994" s="167"/>
      <c r="I994" s="163"/>
      <c r="J994" s="168"/>
      <c r="K994" s="168"/>
      <c r="L994" s="168"/>
      <c r="M994" s="166"/>
      <c r="N994" s="169"/>
      <c r="O994" s="167"/>
      <c r="P994" s="168"/>
      <c r="Q994" s="169"/>
      <c r="R994" s="168"/>
      <c r="S994" s="168"/>
      <c r="T994" s="168"/>
      <c r="U994" s="168"/>
      <c r="V994" s="168"/>
      <c r="W994" s="168"/>
      <c r="X994" s="168"/>
      <c r="Y994" s="168"/>
      <c r="Z994" s="168"/>
      <c r="AA994" s="168"/>
      <c r="AB994" s="168"/>
      <c r="AC994" s="168"/>
      <c r="AD994" s="168"/>
      <c r="AE994" s="168"/>
      <c r="AF994" s="168"/>
      <c r="AG994" s="168"/>
      <c r="AH994" s="168"/>
      <c r="AI994" s="168"/>
      <c r="AJ994" s="168"/>
      <c r="AK994" s="168"/>
      <c r="AL994" s="168"/>
      <c r="AM994" s="168"/>
      <c r="AN994" s="166"/>
      <c r="AO994" s="168"/>
      <c r="AP994" s="166"/>
      <c r="AQ994" s="168"/>
      <c r="AR994" s="168"/>
      <c r="AS994" s="168"/>
      <c r="AT994" s="168"/>
      <c r="AU994" s="168"/>
      <c r="AV994" s="168"/>
      <c r="AW994" s="168"/>
      <c r="AX994" s="168"/>
      <c r="AY994" s="168"/>
      <c r="AZ994" s="168"/>
      <c r="BA994" s="166"/>
      <c r="BB994" s="166"/>
      <c r="BC994" s="168"/>
      <c r="BD994" s="170"/>
      <c r="BE994" s="171"/>
      <c r="BF994" s="171"/>
      <c r="BG994" s="171"/>
      <c r="BH994" s="171"/>
      <c r="BI994" s="168"/>
      <c r="BJ994" s="168"/>
      <c r="BK994" s="168"/>
      <c r="BL994" s="168"/>
      <c r="BM994" s="168"/>
    </row>
    <row r="995">
      <c r="A995" s="163"/>
      <c r="B995" s="174"/>
      <c r="C995" s="165"/>
      <c r="D995" s="166"/>
      <c r="E995" s="166"/>
      <c r="F995" s="167"/>
      <c r="G995" s="167"/>
      <c r="H995" s="167"/>
      <c r="I995" s="163"/>
      <c r="J995" s="168"/>
      <c r="K995" s="168"/>
      <c r="L995" s="168"/>
      <c r="M995" s="166"/>
      <c r="N995" s="169"/>
      <c r="O995" s="167"/>
      <c r="P995" s="168"/>
      <c r="Q995" s="169"/>
      <c r="R995" s="168"/>
      <c r="S995" s="168"/>
      <c r="T995" s="168"/>
      <c r="U995" s="168"/>
      <c r="V995" s="168"/>
      <c r="W995" s="168"/>
      <c r="X995" s="168"/>
      <c r="Y995" s="168"/>
      <c r="Z995" s="168"/>
      <c r="AA995" s="168"/>
      <c r="AB995" s="168"/>
      <c r="AC995" s="168"/>
      <c r="AD995" s="168"/>
      <c r="AE995" s="168"/>
      <c r="AF995" s="168"/>
      <c r="AG995" s="168"/>
      <c r="AH995" s="168"/>
      <c r="AI995" s="168"/>
      <c r="AJ995" s="168"/>
      <c r="AK995" s="168"/>
      <c r="AL995" s="168"/>
      <c r="AM995" s="168"/>
      <c r="AN995" s="166"/>
      <c r="AO995" s="168"/>
      <c r="AP995" s="166"/>
      <c r="AQ995" s="168"/>
      <c r="AR995" s="168"/>
      <c r="AS995" s="168"/>
      <c r="AT995" s="168"/>
      <c r="AU995" s="168"/>
      <c r="AV995" s="168"/>
      <c r="AW995" s="168"/>
      <c r="AX995" s="168"/>
      <c r="AY995" s="168"/>
      <c r="AZ995" s="168"/>
      <c r="BA995" s="166"/>
      <c r="BB995" s="166"/>
      <c r="BC995" s="168"/>
      <c r="BD995" s="170"/>
      <c r="BE995" s="171"/>
      <c r="BF995" s="171"/>
      <c r="BG995" s="171"/>
      <c r="BH995" s="171"/>
      <c r="BI995" s="168"/>
      <c r="BJ995" s="168"/>
      <c r="BK995" s="168"/>
      <c r="BL995" s="168"/>
      <c r="BM995" s="168"/>
    </row>
    <row r="996">
      <c r="A996" s="163"/>
      <c r="B996" s="174"/>
      <c r="C996" s="165"/>
      <c r="D996" s="166"/>
      <c r="E996" s="166"/>
      <c r="F996" s="167"/>
      <c r="G996" s="167"/>
      <c r="H996" s="167"/>
      <c r="I996" s="163"/>
      <c r="J996" s="168"/>
      <c r="K996" s="168"/>
      <c r="L996" s="168"/>
      <c r="M996" s="166"/>
      <c r="N996" s="169"/>
      <c r="O996" s="167"/>
      <c r="P996" s="168"/>
      <c r="Q996" s="169"/>
      <c r="R996" s="168"/>
      <c r="S996" s="168"/>
      <c r="T996" s="168"/>
      <c r="U996" s="168"/>
      <c r="V996" s="168"/>
      <c r="W996" s="168"/>
      <c r="X996" s="168"/>
      <c r="Y996" s="168"/>
      <c r="Z996" s="168"/>
      <c r="AA996" s="168"/>
      <c r="AB996" s="168"/>
      <c r="AC996" s="168"/>
      <c r="AD996" s="168"/>
      <c r="AE996" s="168"/>
      <c r="AF996" s="168"/>
      <c r="AG996" s="168"/>
      <c r="AH996" s="168"/>
      <c r="AI996" s="168"/>
      <c r="AJ996" s="168"/>
      <c r="AK996" s="168"/>
      <c r="AL996" s="168"/>
      <c r="AM996" s="168"/>
      <c r="AN996" s="166"/>
      <c r="AO996" s="168"/>
      <c r="AP996" s="166"/>
      <c r="AQ996" s="168"/>
      <c r="AR996" s="168"/>
      <c r="AS996" s="168"/>
      <c r="AT996" s="168"/>
      <c r="AU996" s="168"/>
      <c r="AV996" s="168"/>
      <c r="AW996" s="168"/>
      <c r="AX996" s="168"/>
      <c r="AY996" s="168"/>
      <c r="AZ996" s="168"/>
      <c r="BA996" s="166"/>
      <c r="BB996" s="166"/>
      <c r="BC996" s="168"/>
      <c r="BD996" s="170"/>
      <c r="BE996" s="171"/>
      <c r="BF996" s="171"/>
      <c r="BG996" s="171"/>
      <c r="BH996" s="171"/>
      <c r="BI996" s="168"/>
      <c r="BJ996" s="168"/>
      <c r="BK996" s="168"/>
      <c r="BL996" s="168"/>
      <c r="BM996" s="168"/>
    </row>
    <row r="997">
      <c r="A997" s="163"/>
      <c r="B997" s="174"/>
      <c r="C997" s="165"/>
      <c r="D997" s="166"/>
      <c r="E997" s="166"/>
      <c r="F997" s="167"/>
      <c r="G997" s="167"/>
      <c r="H997" s="167"/>
      <c r="I997" s="163"/>
      <c r="J997" s="168"/>
      <c r="K997" s="168"/>
      <c r="L997" s="168"/>
      <c r="M997" s="166"/>
      <c r="N997" s="169"/>
      <c r="O997" s="167"/>
      <c r="P997" s="168"/>
      <c r="Q997" s="169"/>
      <c r="R997" s="168"/>
      <c r="S997" s="168"/>
      <c r="T997" s="168"/>
      <c r="U997" s="168"/>
      <c r="V997" s="168"/>
      <c r="W997" s="168"/>
      <c r="X997" s="168"/>
      <c r="Y997" s="168"/>
      <c r="Z997" s="168"/>
      <c r="AA997" s="168"/>
      <c r="AB997" s="168"/>
      <c r="AC997" s="168"/>
      <c r="AD997" s="168"/>
      <c r="AE997" s="168"/>
      <c r="AF997" s="168"/>
      <c r="AG997" s="168"/>
      <c r="AH997" s="168"/>
      <c r="AI997" s="168"/>
      <c r="AJ997" s="168"/>
      <c r="AK997" s="168"/>
      <c r="AL997" s="168"/>
      <c r="AM997" s="168"/>
      <c r="AN997" s="166"/>
      <c r="AO997" s="168"/>
      <c r="AP997" s="166"/>
      <c r="AQ997" s="168"/>
      <c r="AR997" s="168"/>
      <c r="AS997" s="168"/>
      <c r="AT997" s="168"/>
      <c r="AU997" s="168"/>
      <c r="AV997" s="168"/>
      <c r="AW997" s="168"/>
      <c r="AX997" s="168"/>
      <c r="AY997" s="168"/>
      <c r="AZ997" s="168"/>
      <c r="BA997" s="166"/>
      <c r="BB997" s="166"/>
      <c r="BC997" s="168"/>
      <c r="BD997" s="170"/>
      <c r="BE997" s="171"/>
      <c r="BF997" s="171"/>
      <c r="BG997" s="171"/>
      <c r="BH997" s="171"/>
      <c r="BI997" s="168"/>
      <c r="BJ997" s="168"/>
      <c r="BK997" s="168"/>
      <c r="BL997" s="168"/>
      <c r="BM997" s="168"/>
    </row>
    <row r="998">
      <c r="A998" s="163"/>
      <c r="B998" s="174"/>
      <c r="C998" s="165"/>
      <c r="D998" s="166"/>
      <c r="E998" s="166"/>
      <c r="F998" s="167"/>
      <c r="G998" s="167"/>
      <c r="H998" s="167"/>
      <c r="I998" s="163"/>
      <c r="J998" s="168"/>
      <c r="K998" s="168"/>
      <c r="L998" s="168"/>
      <c r="M998" s="166"/>
      <c r="N998" s="169"/>
      <c r="O998" s="167"/>
      <c r="P998" s="168"/>
      <c r="Q998" s="169"/>
      <c r="R998" s="168"/>
      <c r="S998" s="168"/>
      <c r="T998" s="168"/>
      <c r="U998" s="168"/>
      <c r="V998" s="168"/>
      <c r="W998" s="168"/>
      <c r="X998" s="168"/>
      <c r="Y998" s="168"/>
      <c r="Z998" s="168"/>
      <c r="AA998" s="168"/>
      <c r="AB998" s="168"/>
      <c r="AC998" s="168"/>
      <c r="AD998" s="168"/>
      <c r="AE998" s="168"/>
      <c r="AF998" s="168"/>
      <c r="AG998" s="168"/>
      <c r="AH998" s="168"/>
      <c r="AI998" s="168"/>
      <c r="AJ998" s="168"/>
      <c r="AK998" s="168"/>
      <c r="AL998" s="168"/>
      <c r="AM998" s="168"/>
      <c r="AN998" s="166"/>
      <c r="AO998" s="168"/>
      <c r="AP998" s="166"/>
      <c r="AQ998" s="168"/>
      <c r="AR998" s="168"/>
      <c r="AS998" s="168"/>
      <c r="AT998" s="168"/>
      <c r="AU998" s="168"/>
      <c r="AV998" s="168"/>
      <c r="AW998" s="168"/>
      <c r="AX998" s="168"/>
      <c r="AY998" s="168"/>
      <c r="AZ998" s="168"/>
      <c r="BA998" s="166"/>
      <c r="BB998" s="166"/>
      <c r="BC998" s="168"/>
      <c r="BD998" s="170"/>
      <c r="BE998" s="171"/>
      <c r="BF998" s="171"/>
      <c r="BG998" s="171"/>
      <c r="BH998" s="171"/>
      <c r="BI998" s="168"/>
      <c r="BJ998" s="168"/>
      <c r="BK998" s="168"/>
      <c r="BL998" s="168"/>
      <c r="BM998" s="168"/>
    </row>
    <row r="999">
      <c r="A999" s="163"/>
      <c r="B999" s="174"/>
      <c r="C999" s="165"/>
      <c r="D999" s="166"/>
      <c r="E999" s="166"/>
      <c r="F999" s="167"/>
      <c r="G999" s="167"/>
      <c r="H999" s="167"/>
      <c r="I999" s="163"/>
      <c r="J999" s="168"/>
      <c r="K999" s="168"/>
      <c r="L999" s="168"/>
      <c r="M999" s="166"/>
      <c r="N999" s="169"/>
      <c r="O999" s="167"/>
      <c r="P999" s="168"/>
      <c r="Q999" s="169"/>
      <c r="R999" s="168"/>
      <c r="S999" s="168"/>
      <c r="T999" s="168"/>
      <c r="U999" s="168"/>
      <c r="V999" s="168"/>
      <c r="W999" s="168"/>
      <c r="X999" s="168"/>
      <c r="Y999" s="168"/>
      <c r="Z999" s="168"/>
      <c r="AA999" s="168"/>
      <c r="AB999" s="168"/>
      <c r="AC999" s="168"/>
      <c r="AD999" s="168"/>
      <c r="AE999" s="168"/>
      <c r="AF999" s="168"/>
      <c r="AG999" s="168"/>
      <c r="AH999" s="168"/>
      <c r="AI999" s="168"/>
      <c r="AJ999" s="168"/>
      <c r="AK999" s="168"/>
      <c r="AL999" s="168"/>
      <c r="AM999" s="168"/>
      <c r="AN999" s="166"/>
      <c r="AO999" s="168"/>
      <c r="AP999" s="166"/>
      <c r="AQ999" s="168"/>
      <c r="AR999" s="168"/>
      <c r="AS999" s="168"/>
      <c r="AT999" s="168"/>
      <c r="AU999" s="168"/>
      <c r="AV999" s="168"/>
      <c r="AW999" s="168"/>
      <c r="AX999" s="168"/>
      <c r="AY999" s="168"/>
      <c r="AZ999" s="168"/>
      <c r="BA999" s="166"/>
      <c r="BB999" s="166"/>
      <c r="BC999" s="168"/>
      <c r="BD999" s="170"/>
      <c r="BE999" s="171"/>
      <c r="BF999" s="171"/>
      <c r="BG999" s="171"/>
      <c r="BH999" s="171"/>
      <c r="BI999" s="168"/>
      <c r="BJ999" s="168"/>
      <c r="BK999" s="168"/>
      <c r="BL999" s="168"/>
      <c r="BM999" s="168"/>
    </row>
    <row r="1000">
      <c r="A1000" s="163"/>
      <c r="B1000" s="174"/>
      <c r="C1000" s="165"/>
      <c r="D1000" s="166"/>
      <c r="E1000" s="166"/>
      <c r="F1000" s="167"/>
      <c r="G1000" s="167"/>
      <c r="H1000" s="167"/>
      <c r="I1000" s="163"/>
      <c r="J1000" s="168"/>
      <c r="K1000" s="168"/>
      <c r="L1000" s="168"/>
      <c r="M1000" s="166"/>
      <c r="N1000" s="169"/>
      <c r="O1000" s="167"/>
      <c r="P1000" s="168"/>
      <c r="Q1000" s="169"/>
      <c r="R1000" s="168"/>
      <c r="S1000" s="168"/>
      <c r="T1000" s="168"/>
      <c r="U1000" s="168"/>
      <c r="V1000" s="168"/>
      <c r="W1000" s="168"/>
      <c r="X1000" s="168"/>
      <c r="Y1000" s="168"/>
      <c r="Z1000" s="168"/>
      <c r="AA1000" s="168"/>
      <c r="AB1000" s="168"/>
      <c r="AC1000" s="168"/>
      <c r="AD1000" s="168"/>
      <c r="AE1000" s="168"/>
      <c r="AF1000" s="168"/>
      <c r="AG1000" s="168"/>
      <c r="AH1000" s="168"/>
      <c r="AI1000" s="168"/>
      <c r="AJ1000" s="168"/>
      <c r="AK1000" s="168"/>
      <c r="AL1000" s="168"/>
      <c r="AM1000" s="168"/>
      <c r="AN1000" s="166"/>
      <c r="AO1000" s="168"/>
      <c r="AP1000" s="166"/>
      <c r="AQ1000" s="168"/>
      <c r="AR1000" s="168"/>
      <c r="AS1000" s="168"/>
      <c r="AT1000" s="168"/>
      <c r="AU1000" s="168"/>
      <c r="AV1000" s="168"/>
      <c r="AW1000" s="168"/>
      <c r="AX1000" s="168"/>
      <c r="AY1000" s="168"/>
      <c r="AZ1000" s="168"/>
      <c r="BA1000" s="166"/>
      <c r="BB1000" s="166"/>
      <c r="BC1000" s="168"/>
      <c r="BD1000" s="170"/>
      <c r="BE1000" s="171"/>
      <c r="BF1000" s="171"/>
      <c r="BG1000" s="171"/>
      <c r="BH1000" s="171"/>
      <c r="BI1000" s="168"/>
      <c r="BJ1000" s="168"/>
      <c r="BK1000" s="168"/>
      <c r="BL1000" s="168"/>
      <c r="BM1000" s="168"/>
    </row>
    <row r="1001">
      <c r="A1001" s="163"/>
      <c r="B1001" s="174"/>
      <c r="C1001" s="165"/>
      <c r="D1001" s="166"/>
      <c r="E1001" s="166"/>
      <c r="F1001" s="167"/>
      <c r="G1001" s="167"/>
      <c r="H1001" s="167"/>
      <c r="I1001" s="163"/>
      <c r="J1001" s="168"/>
      <c r="K1001" s="168"/>
      <c r="L1001" s="168"/>
      <c r="M1001" s="166"/>
      <c r="N1001" s="169"/>
      <c r="O1001" s="167"/>
      <c r="P1001" s="168"/>
      <c r="Q1001" s="169"/>
      <c r="R1001" s="168"/>
      <c r="S1001" s="168"/>
      <c r="T1001" s="168"/>
      <c r="U1001" s="168"/>
      <c r="V1001" s="168"/>
      <c r="W1001" s="168"/>
      <c r="X1001" s="168"/>
      <c r="Y1001" s="168"/>
      <c r="Z1001" s="168"/>
      <c r="AA1001" s="168"/>
      <c r="AB1001" s="168"/>
      <c r="AC1001" s="168"/>
      <c r="AD1001" s="168"/>
      <c r="AE1001" s="168"/>
      <c r="AF1001" s="168"/>
      <c r="AG1001" s="168"/>
      <c r="AH1001" s="168"/>
      <c r="AI1001" s="168"/>
      <c r="AJ1001" s="168"/>
      <c r="AK1001" s="168"/>
      <c r="AL1001" s="168"/>
      <c r="AM1001" s="168"/>
      <c r="AN1001" s="166"/>
      <c r="AO1001" s="168"/>
      <c r="AP1001" s="166"/>
      <c r="AQ1001" s="168"/>
      <c r="AR1001" s="168"/>
      <c r="AS1001" s="168"/>
      <c r="AT1001" s="168"/>
      <c r="AU1001" s="168"/>
      <c r="AV1001" s="168"/>
      <c r="AW1001" s="168"/>
      <c r="AX1001" s="168"/>
      <c r="AY1001" s="168"/>
      <c r="AZ1001" s="168"/>
      <c r="BA1001" s="166"/>
      <c r="BB1001" s="166"/>
      <c r="BC1001" s="168"/>
      <c r="BD1001" s="170"/>
      <c r="BE1001" s="171"/>
      <c r="BF1001" s="171"/>
      <c r="BG1001" s="171"/>
      <c r="BH1001" s="171"/>
      <c r="BI1001" s="168"/>
      <c r="BJ1001" s="168"/>
      <c r="BK1001" s="168"/>
      <c r="BL1001" s="168"/>
      <c r="BM1001" s="168"/>
    </row>
    <row r="1002">
      <c r="A1002" s="163"/>
      <c r="B1002" s="174"/>
      <c r="C1002" s="165"/>
      <c r="D1002" s="166"/>
      <c r="E1002" s="166"/>
      <c r="F1002" s="167"/>
      <c r="G1002" s="167"/>
      <c r="H1002" s="167"/>
      <c r="I1002" s="163"/>
      <c r="J1002" s="168"/>
      <c r="K1002" s="168"/>
      <c r="L1002" s="168"/>
      <c r="M1002" s="166"/>
      <c r="N1002" s="169"/>
      <c r="O1002" s="167"/>
      <c r="P1002" s="168"/>
      <c r="Q1002" s="169"/>
      <c r="R1002" s="168"/>
      <c r="S1002" s="168"/>
      <c r="T1002" s="168"/>
      <c r="U1002" s="168"/>
      <c r="V1002" s="168"/>
      <c r="W1002" s="168"/>
      <c r="X1002" s="168"/>
      <c r="Y1002" s="168"/>
      <c r="Z1002" s="168"/>
      <c r="AA1002" s="168"/>
      <c r="AB1002" s="168"/>
      <c r="AC1002" s="168"/>
      <c r="AD1002" s="168"/>
      <c r="AE1002" s="168"/>
      <c r="AF1002" s="168"/>
      <c r="AG1002" s="168"/>
      <c r="AH1002" s="168"/>
      <c r="AI1002" s="168"/>
      <c r="AJ1002" s="168"/>
      <c r="AK1002" s="168"/>
      <c r="AL1002" s="168"/>
      <c r="AM1002" s="168"/>
      <c r="AN1002" s="166"/>
      <c r="AO1002" s="168"/>
      <c r="AP1002" s="166"/>
      <c r="AQ1002" s="168"/>
      <c r="AR1002" s="168"/>
      <c r="AS1002" s="168"/>
      <c r="AT1002" s="168"/>
      <c r="AU1002" s="168"/>
      <c r="AV1002" s="168"/>
      <c r="AW1002" s="168"/>
      <c r="AX1002" s="168"/>
      <c r="AY1002" s="168"/>
      <c r="AZ1002" s="168"/>
      <c r="BA1002" s="166"/>
      <c r="BB1002" s="166"/>
      <c r="BC1002" s="168"/>
      <c r="BD1002" s="170"/>
      <c r="BE1002" s="171"/>
      <c r="BF1002" s="171"/>
      <c r="BG1002" s="171"/>
      <c r="BH1002" s="171"/>
      <c r="BI1002" s="168"/>
      <c r="BJ1002" s="168"/>
      <c r="BK1002" s="168"/>
      <c r="BL1002" s="168"/>
      <c r="BM1002" s="168"/>
    </row>
    <row r="1003">
      <c r="A1003" s="163"/>
      <c r="B1003" s="174"/>
      <c r="C1003" s="165"/>
      <c r="D1003" s="166"/>
      <c r="E1003" s="166"/>
      <c r="F1003" s="167"/>
      <c r="G1003" s="167"/>
      <c r="H1003" s="167"/>
      <c r="I1003" s="163"/>
      <c r="J1003" s="168"/>
      <c r="K1003" s="168"/>
      <c r="L1003" s="168"/>
      <c r="M1003" s="166"/>
      <c r="N1003" s="169"/>
      <c r="O1003" s="167"/>
      <c r="P1003" s="168"/>
      <c r="Q1003" s="169"/>
      <c r="R1003" s="168"/>
      <c r="S1003" s="168"/>
      <c r="T1003" s="168"/>
      <c r="U1003" s="168"/>
      <c r="V1003" s="168"/>
      <c r="W1003" s="168"/>
      <c r="X1003" s="168"/>
      <c r="Y1003" s="168"/>
      <c r="Z1003" s="168"/>
      <c r="AA1003" s="168"/>
      <c r="AB1003" s="168"/>
      <c r="AC1003" s="168"/>
      <c r="AD1003" s="168"/>
      <c r="AE1003" s="168"/>
      <c r="AF1003" s="168"/>
      <c r="AG1003" s="168"/>
      <c r="AH1003" s="168"/>
      <c r="AI1003" s="168"/>
      <c r="AJ1003" s="168"/>
      <c r="AK1003" s="168"/>
      <c r="AL1003" s="168"/>
      <c r="AM1003" s="168"/>
      <c r="AN1003" s="166"/>
      <c r="AO1003" s="168"/>
      <c r="AP1003" s="166"/>
      <c r="AQ1003" s="168"/>
      <c r="AR1003" s="168"/>
      <c r="AS1003" s="168"/>
      <c r="AT1003" s="168"/>
      <c r="AU1003" s="168"/>
      <c r="AV1003" s="168"/>
      <c r="AW1003" s="168"/>
      <c r="AX1003" s="168"/>
      <c r="AY1003" s="168"/>
      <c r="AZ1003" s="168"/>
      <c r="BA1003" s="166"/>
      <c r="BB1003" s="166"/>
      <c r="BC1003" s="168"/>
      <c r="BD1003" s="170"/>
      <c r="BE1003" s="171"/>
      <c r="BF1003" s="171"/>
      <c r="BG1003" s="171"/>
      <c r="BH1003" s="171"/>
      <c r="BI1003" s="168"/>
      <c r="BJ1003" s="168"/>
      <c r="BK1003" s="168"/>
      <c r="BL1003" s="168"/>
      <c r="BM1003" s="168"/>
    </row>
    <row r="1004">
      <c r="A1004" s="163"/>
      <c r="B1004" s="174"/>
      <c r="C1004" s="165"/>
      <c r="D1004" s="166"/>
      <c r="E1004" s="166"/>
      <c r="F1004" s="167"/>
      <c r="G1004" s="167"/>
      <c r="H1004" s="167"/>
      <c r="I1004" s="163"/>
      <c r="J1004" s="168"/>
      <c r="K1004" s="168"/>
      <c r="L1004" s="168"/>
      <c r="M1004" s="166"/>
      <c r="N1004" s="169"/>
      <c r="O1004" s="167"/>
      <c r="P1004" s="168"/>
      <c r="Q1004" s="169"/>
      <c r="R1004" s="168"/>
      <c r="S1004" s="168"/>
      <c r="T1004" s="168"/>
      <c r="U1004" s="168"/>
      <c r="V1004" s="168"/>
      <c r="W1004" s="168"/>
      <c r="X1004" s="168"/>
      <c r="Y1004" s="168"/>
      <c r="Z1004" s="168"/>
      <c r="AA1004" s="168"/>
      <c r="AB1004" s="168"/>
      <c r="AC1004" s="168"/>
      <c r="AD1004" s="168"/>
      <c r="AE1004" s="168"/>
      <c r="AF1004" s="168"/>
      <c r="AG1004" s="168"/>
      <c r="AH1004" s="168"/>
      <c r="AI1004" s="168"/>
      <c r="AJ1004" s="168"/>
      <c r="AK1004" s="168"/>
      <c r="AL1004" s="168"/>
      <c r="AM1004" s="168"/>
      <c r="AN1004" s="166"/>
      <c r="AO1004" s="168"/>
      <c r="AP1004" s="166"/>
      <c r="AQ1004" s="168"/>
      <c r="AR1004" s="168"/>
      <c r="AS1004" s="168"/>
      <c r="AT1004" s="168"/>
      <c r="AU1004" s="168"/>
      <c r="AV1004" s="168"/>
      <c r="AW1004" s="168"/>
      <c r="AX1004" s="168"/>
      <c r="AY1004" s="168"/>
      <c r="AZ1004" s="168"/>
      <c r="BA1004" s="166"/>
      <c r="BB1004" s="166"/>
      <c r="BC1004" s="168"/>
      <c r="BD1004" s="170"/>
      <c r="BE1004" s="171"/>
      <c r="BF1004" s="171"/>
      <c r="BG1004" s="171"/>
      <c r="BH1004" s="171"/>
      <c r="BI1004" s="168"/>
      <c r="BJ1004" s="168"/>
      <c r="BK1004" s="168"/>
      <c r="BL1004" s="168"/>
      <c r="BM1004" s="168"/>
    </row>
    <row r="1005">
      <c r="A1005" s="163"/>
      <c r="B1005" s="174"/>
      <c r="C1005" s="165"/>
      <c r="D1005" s="166"/>
      <c r="E1005" s="166"/>
      <c r="F1005" s="167"/>
      <c r="G1005" s="167"/>
      <c r="H1005" s="167"/>
      <c r="I1005" s="163"/>
      <c r="J1005" s="168"/>
      <c r="K1005" s="168"/>
      <c r="L1005" s="168"/>
      <c r="M1005" s="166"/>
      <c r="N1005" s="169"/>
      <c r="O1005" s="167"/>
      <c r="P1005" s="168"/>
      <c r="Q1005" s="169"/>
      <c r="R1005" s="168"/>
      <c r="S1005" s="168"/>
      <c r="T1005" s="168"/>
      <c r="U1005" s="168"/>
      <c r="V1005" s="168"/>
      <c r="W1005" s="168"/>
      <c r="X1005" s="168"/>
      <c r="Y1005" s="168"/>
      <c r="Z1005" s="168"/>
      <c r="AA1005" s="168"/>
      <c r="AB1005" s="168"/>
      <c r="AC1005" s="168"/>
      <c r="AD1005" s="168"/>
      <c r="AE1005" s="168"/>
      <c r="AF1005" s="168"/>
      <c r="AG1005" s="168"/>
      <c r="AH1005" s="168"/>
      <c r="AI1005" s="168"/>
      <c r="AJ1005" s="168"/>
      <c r="AK1005" s="168"/>
      <c r="AL1005" s="168"/>
      <c r="AM1005" s="168"/>
      <c r="AN1005" s="166"/>
      <c r="AO1005" s="168"/>
      <c r="AP1005" s="166"/>
      <c r="AQ1005" s="168"/>
      <c r="AR1005" s="168"/>
      <c r="AS1005" s="168"/>
      <c r="AT1005" s="168"/>
      <c r="AU1005" s="168"/>
      <c r="AV1005" s="168"/>
      <c r="AW1005" s="168"/>
      <c r="AX1005" s="168"/>
      <c r="AY1005" s="168"/>
      <c r="AZ1005" s="168"/>
      <c r="BA1005" s="166"/>
      <c r="BB1005" s="166"/>
      <c r="BC1005" s="168"/>
      <c r="BD1005" s="170"/>
      <c r="BE1005" s="171"/>
      <c r="BF1005" s="171"/>
      <c r="BG1005" s="171"/>
      <c r="BH1005" s="171"/>
      <c r="BI1005" s="168"/>
      <c r="BJ1005" s="168"/>
      <c r="BK1005" s="168"/>
      <c r="BL1005" s="168"/>
      <c r="BM1005" s="168"/>
    </row>
    <row r="1006">
      <c r="A1006" s="163"/>
      <c r="B1006" s="174"/>
      <c r="C1006" s="165"/>
      <c r="D1006" s="166"/>
      <c r="E1006" s="166"/>
      <c r="F1006" s="167"/>
      <c r="G1006" s="167"/>
      <c r="H1006" s="167"/>
      <c r="I1006" s="163"/>
      <c r="J1006" s="168"/>
      <c r="K1006" s="168"/>
      <c r="L1006" s="168"/>
      <c r="M1006" s="166"/>
      <c r="N1006" s="169"/>
      <c r="O1006" s="167"/>
      <c r="P1006" s="168"/>
      <c r="Q1006" s="169"/>
      <c r="R1006" s="168"/>
      <c r="S1006" s="168"/>
      <c r="T1006" s="168"/>
      <c r="U1006" s="168"/>
      <c r="V1006" s="168"/>
      <c r="W1006" s="168"/>
      <c r="X1006" s="168"/>
      <c r="Y1006" s="168"/>
      <c r="Z1006" s="168"/>
      <c r="AA1006" s="168"/>
      <c r="AB1006" s="168"/>
      <c r="AC1006" s="168"/>
      <c r="AD1006" s="168"/>
      <c r="AE1006" s="168"/>
      <c r="AF1006" s="168"/>
      <c r="AG1006" s="168"/>
      <c r="AH1006" s="168"/>
      <c r="AI1006" s="168"/>
      <c r="AJ1006" s="168"/>
      <c r="AK1006" s="168"/>
      <c r="AL1006" s="168"/>
      <c r="AM1006" s="168"/>
      <c r="AN1006" s="166"/>
      <c r="AO1006" s="168"/>
      <c r="AP1006" s="166"/>
      <c r="AQ1006" s="168"/>
      <c r="AR1006" s="168"/>
      <c r="AS1006" s="168"/>
      <c r="AT1006" s="168"/>
      <c r="AU1006" s="168"/>
      <c r="AV1006" s="168"/>
      <c r="AW1006" s="168"/>
      <c r="AX1006" s="168"/>
      <c r="AY1006" s="168"/>
      <c r="AZ1006" s="168"/>
      <c r="BA1006" s="166"/>
      <c r="BB1006" s="166"/>
      <c r="BC1006" s="168"/>
      <c r="BD1006" s="170"/>
      <c r="BE1006" s="171"/>
      <c r="BF1006" s="171"/>
      <c r="BG1006" s="171"/>
      <c r="BH1006" s="171"/>
      <c r="BI1006" s="168"/>
      <c r="BJ1006" s="168"/>
      <c r="BK1006" s="168"/>
      <c r="BL1006" s="168"/>
      <c r="BM1006" s="168"/>
    </row>
    <row r="1007">
      <c r="A1007" s="163"/>
      <c r="B1007" s="174"/>
      <c r="C1007" s="165"/>
      <c r="D1007" s="166"/>
      <c r="E1007" s="166"/>
      <c r="F1007" s="167"/>
      <c r="G1007" s="167"/>
      <c r="H1007" s="167"/>
      <c r="I1007" s="163"/>
      <c r="J1007" s="168"/>
      <c r="K1007" s="168"/>
      <c r="L1007" s="168"/>
      <c r="M1007" s="166"/>
      <c r="N1007" s="169"/>
      <c r="O1007" s="167"/>
      <c r="P1007" s="168"/>
      <c r="Q1007" s="169"/>
      <c r="R1007" s="168"/>
      <c r="S1007" s="168"/>
      <c r="T1007" s="168"/>
      <c r="U1007" s="168"/>
      <c r="V1007" s="168"/>
      <c r="W1007" s="168"/>
      <c r="X1007" s="168"/>
      <c r="Y1007" s="168"/>
      <c r="Z1007" s="168"/>
      <c r="AA1007" s="168"/>
      <c r="AB1007" s="168"/>
      <c r="AC1007" s="168"/>
      <c r="AD1007" s="168"/>
      <c r="AE1007" s="168"/>
      <c r="AF1007" s="168"/>
      <c r="AG1007" s="168"/>
      <c r="AH1007" s="168"/>
      <c r="AI1007" s="168"/>
      <c r="AJ1007" s="168"/>
      <c r="AK1007" s="168"/>
      <c r="AL1007" s="168"/>
      <c r="AM1007" s="168"/>
      <c r="AN1007" s="166"/>
      <c r="AO1007" s="168"/>
      <c r="AP1007" s="166"/>
      <c r="AQ1007" s="168"/>
      <c r="AR1007" s="168"/>
      <c r="AS1007" s="168"/>
      <c r="AT1007" s="168"/>
      <c r="AU1007" s="168"/>
      <c r="AV1007" s="168"/>
      <c r="AW1007" s="168"/>
      <c r="AX1007" s="168"/>
      <c r="AY1007" s="168"/>
      <c r="AZ1007" s="168"/>
      <c r="BA1007" s="166"/>
      <c r="BB1007" s="166"/>
      <c r="BC1007" s="168"/>
      <c r="BD1007" s="170"/>
      <c r="BE1007" s="171"/>
      <c r="BF1007" s="171"/>
      <c r="BG1007" s="171"/>
      <c r="BH1007" s="171"/>
      <c r="BI1007" s="168"/>
      <c r="BJ1007" s="168"/>
      <c r="BK1007" s="168"/>
      <c r="BL1007" s="168"/>
      <c r="BM1007" s="168"/>
    </row>
    <row r="1008">
      <c r="A1008" s="163"/>
      <c r="B1008" s="174"/>
      <c r="C1008" s="165"/>
      <c r="D1008" s="166"/>
      <c r="E1008" s="166"/>
      <c r="F1008" s="167"/>
      <c r="G1008" s="167"/>
      <c r="H1008" s="167"/>
      <c r="I1008" s="163"/>
      <c r="J1008" s="168"/>
      <c r="K1008" s="168"/>
      <c r="L1008" s="168"/>
      <c r="M1008" s="166"/>
      <c r="N1008" s="169"/>
      <c r="O1008" s="167"/>
      <c r="P1008" s="168"/>
      <c r="Q1008" s="169"/>
      <c r="R1008" s="168"/>
      <c r="S1008" s="168"/>
      <c r="T1008" s="168"/>
      <c r="U1008" s="168"/>
      <c r="V1008" s="168"/>
      <c r="W1008" s="168"/>
      <c r="X1008" s="168"/>
      <c r="Y1008" s="168"/>
      <c r="Z1008" s="168"/>
      <c r="AA1008" s="168"/>
      <c r="AB1008" s="168"/>
      <c r="AC1008" s="168"/>
      <c r="AD1008" s="168"/>
      <c r="AE1008" s="168"/>
      <c r="AF1008" s="168"/>
      <c r="AG1008" s="168"/>
      <c r="AH1008" s="168"/>
      <c r="AI1008" s="168"/>
      <c r="AJ1008" s="168"/>
      <c r="AK1008" s="168"/>
      <c r="AL1008" s="168"/>
      <c r="AM1008" s="168"/>
      <c r="AN1008" s="166"/>
      <c r="AO1008" s="168"/>
      <c r="AP1008" s="166"/>
      <c r="AQ1008" s="168"/>
      <c r="AR1008" s="168"/>
      <c r="AS1008" s="168"/>
      <c r="AT1008" s="168"/>
      <c r="AU1008" s="168"/>
      <c r="AV1008" s="168"/>
      <c r="AW1008" s="168"/>
      <c r="AX1008" s="168"/>
      <c r="AY1008" s="168"/>
      <c r="AZ1008" s="168"/>
      <c r="BA1008" s="166"/>
      <c r="BB1008" s="166"/>
      <c r="BC1008" s="168"/>
      <c r="BD1008" s="170"/>
      <c r="BE1008" s="171"/>
      <c r="BF1008" s="171"/>
      <c r="BG1008" s="171"/>
      <c r="BH1008" s="171"/>
      <c r="BI1008" s="168"/>
      <c r="BJ1008" s="168"/>
      <c r="BK1008" s="168"/>
      <c r="BL1008" s="168"/>
      <c r="BM1008" s="168"/>
    </row>
    <row r="1009">
      <c r="A1009" s="163"/>
      <c r="B1009" s="174"/>
      <c r="C1009" s="165"/>
      <c r="D1009" s="166"/>
      <c r="E1009" s="166"/>
      <c r="F1009" s="167"/>
      <c r="G1009" s="167"/>
      <c r="H1009" s="167"/>
      <c r="I1009" s="163"/>
      <c r="J1009" s="168"/>
      <c r="K1009" s="168"/>
      <c r="L1009" s="168"/>
      <c r="M1009" s="166"/>
      <c r="N1009" s="169"/>
      <c r="O1009" s="167"/>
      <c r="P1009" s="168"/>
      <c r="Q1009" s="169"/>
      <c r="R1009" s="168"/>
      <c r="S1009" s="168"/>
      <c r="T1009" s="168"/>
      <c r="U1009" s="168"/>
      <c r="V1009" s="168"/>
      <c r="W1009" s="168"/>
      <c r="X1009" s="168"/>
      <c r="Y1009" s="168"/>
      <c r="Z1009" s="168"/>
      <c r="AA1009" s="168"/>
      <c r="AB1009" s="168"/>
      <c r="AC1009" s="168"/>
      <c r="AD1009" s="168"/>
      <c r="AE1009" s="168"/>
      <c r="AF1009" s="168"/>
      <c r="AG1009" s="168"/>
      <c r="AH1009" s="168"/>
      <c r="AI1009" s="168"/>
      <c r="AJ1009" s="168"/>
      <c r="AK1009" s="168"/>
      <c r="AL1009" s="168"/>
      <c r="AM1009" s="168"/>
      <c r="AN1009" s="166"/>
      <c r="AO1009" s="168"/>
      <c r="AP1009" s="166"/>
      <c r="AQ1009" s="168"/>
      <c r="AR1009" s="168"/>
      <c r="AS1009" s="168"/>
      <c r="AT1009" s="168"/>
      <c r="AU1009" s="168"/>
      <c r="AV1009" s="168"/>
      <c r="AW1009" s="168"/>
      <c r="AX1009" s="168"/>
      <c r="AY1009" s="168"/>
      <c r="AZ1009" s="168"/>
      <c r="BA1009" s="166"/>
      <c r="BB1009" s="166"/>
      <c r="BC1009" s="168"/>
      <c r="BD1009" s="170"/>
      <c r="BE1009" s="171"/>
      <c r="BF1009" s="171"/>
      <c r="BG1009" s="171"/>
      <c r="BH1009" s="171"/>
      <c r="BI1009" s="168"/>
      <c r="BJ1009" s="168"/>
      <c r="BK1009" s="168"/>
      <c r="BL1009" s="168"/>
      <c r="BM1009" s="168"/>
    </row>
    <row r="1010">
      <c r="A1010" s="163"/>
      <c r="B1010" s="174"/>
      <c r="C1010" s="165"/>
      <c r="D1010" s="166"/>
      <c r="E1010" s="166"/>
      <c r="F1010" s="167"/>
      <c r="G1010" s="167"/>
      <c r="H1010" s="167"/>
      <c r="I1010" s="163"/>
      <c r="J1010" s="168"/>
      <c r="K1010" s="168"/>
      <c r="L1010" s="168"/>
      <c r="M1010" s="166"/>
      <c r="N1010" s="169"/>
      <c r="O1010" s="167"/>
      <c r="P1010" s="168"/>
      <c r="Q1010" s="169"/>
      <c r="R1010" s="168"/>
      <c r="S1010" s="168"/>
      <c r="T1010" s="168"/>
      <c r="U1010" s="168"/>
      <c r="V1010" s="168"/>
      <c r="W1010" s="168"/>
      <c r="X1010" s="168"/>
      <c r="Y1010" s="168"/>
      <c r="Z1010" s="168"/>
      <c r="AA1010" s="168"/>
      <c r="AB1010" s="168"/>
      <c r="AC1010" s="168"/>
      <c r="AD1010" s="168"/>
      <c r="AE1010" s="168"/>
      <c r="AF1010" s="168"/>
      <c r="AG1010" s="168"/>
      <c r="AH1010" s="168"/>
      <c r="AI1010" s="168"/>
      <c r="AJ1010" s="168"/>
      <c r="AK1010" s="168"/>
      <c r="AL1010" s="168"/>
      <c r="AM1010" s="168"/>
      <c r="AN1010" s="166"/>
      <c r="AO1010" s="168"/>
      <c r="AP1010" s="166"/>
      <c r="AQ1010" s="168"/>
      <c r="AR1010" s="168"/>
      <c r="AS1010" s="168"/>
      <c r="AT1010" s="168"/>
      <c r="AU1010" s="168"/>
      <c r="AV1010" s="168"/>
      <c r="AW1010" s="168"/>
      <c r="AX1010" s="168"/>
      <c r="AY1010" s="168"/>
      <c r="AZ1010" s="168"/>
      <c r="BA1010" s="166"/>
      <c r="BB1010" s="166"/>
      <c r="BC1010" s="168"/>
      <c r="BD1010" s="170"/>
      <c r="BE1010" s="171"/>
      <c r="BF1010" s="171"/>
      <c r="BG1010" s="171"/>
      <c r="BH1010" s="171"/>
      <c r="BI1010" s="168"/>
      <c r="BJ1010" s="168"/>
      <c r="BK1010" s="168"/>
      <c r="BL1010" s="168"/>
      <c r="BM1010" s="168"/>
    </row>
    <row r="1011">
      <c r="A1011" s="163"/>
      <c r="B1011" s="174"/>
      <c r="C1011" s="165"/>
      <c r="D1011" s="166"/>
      <c r="E1011" s="166"/>
      <c r="F1011" s="167"/>
      <c r="G1011" s="167"/>
      <c r="H1011" s="167"/>
      <c r="I1011" s="163"/>
      <c r="J1011" s="168"/>
      <c r="K1011" s="168"/>
      <c r="L1011" s="168"/>
      <c r="M1011" s="166"/>
      <c r="N1011" s="169"/>
      <c r="O1011" s="167"/>
      <c r="P1011" s="168"/>
      <c r="Q1011" s="169"/>
      <c r="R1011" s="168"/>
      <c r="S1011" s="168"/>
      <c r="T1011" s="168"/>
      <c r="U1011" s="168"/>
      <c r="V1011" s="168"/>
      <c r="W1011" s="168"/>
      <c r="X1011" s="168"/>
      <c r="Y1011" s="168"/>
      <c r="Z1011" s="168"/>
      <c r="AA1011" s="168"/>
      <c r="AB1011" s="168"/>
      <c r="AC1011" s="168"/>
      <c r="AD1011" s="168"/>
      <c r="AE1011" s="168"/>
      <c r="AF1011" s="168"/>
      <c r="AG1011" s="168"/>
      <c r="AH1011" s="168"/>
      <c r="AI1011" s="168"/>
      <c r="AJ1011" s="168"/>
      <c r="AK1011" s="168"/>
      <c r="AL1011" s="168"/>
      <c r="AM1011" s="168"/>
      <c r="AN1011" s="166"/>
      <c r="AO1011" s="168"/>
      <c r="AP1011" s="166"/>
      <c r="AQ1011" s="168"/>
      <c r="AR1011" s="168"/>
      <c r="AS1011" s="168"/>
      <c r="AT1011" s="168"/>
      <c r="AU1011" s="168"/>
      <c r="AV1011" s="168"/>
      <c r="AW1011" s="168"/>
      <c r="AX1011" s="168"/>
      <c r="AY1011" s="168"/>
      <c r="AZ1011" s="168"/>
      <c r="BA1011" s="166"/>
      <c r="BB1011" s="166"/>
      <c r="BC1011" s="168"/>
      <c r="BD1011" s="170"/>
      <c r="BE1011" s="171"/>
      <c r="BF1011" s="171"/>
      <c r="BG1011" s="171"/>
      <c r="BH1011" s="171"/>
      <c r="BI1011" s="168"/>
      <c r="BJ1011" s="168"/>
      <c r="BK1011" s="168"/>
      <c r="BL1011" s="168"/>
      <c r="BM1011" s="168"/>
    </row>
    <row r="1012">
      <c r="A1012" s="163"/>
      <c r="B1012" s="174"/>
      <c r="C1012" s="165"/>
      <c r="D1012" s="166"/>
      <c r="E1012" s="166"/>
      <c r="F1012" s="167"/>
      <c r="G1012" s="167"/>
      <c r="H1012" s="167"/>
      <c r="I1012" s="163"/>
      <c r="J1012" s="168"/>
      <c r="K1012" s="168"/>
      <c r="L1012" s="168"/>
      <c r="M1012" s="166"/>
      <c r="N1012" s="169"/>
      <c r="O1012" s="167"/>
      <c r="P1012" s="168"/>
      <c r="Q1012" s="169"/>
      <c r="R1012" s="168"/>
      <c r="S1012" s="168"/>
      <c r="T1012" s="168"/>
      <c r="U1012" s="168"/>
      <c r="V1012" s="168"/>
      <c r="W1012" s="168"/>
      <c r="X1012" s="168"/>
      <c r="Y1012" s="168"/>
      <c r="Z1012" s="168"/>
      <c r="AA1012" s="168"/>
      <c r="AB1012" s="168"/>
      <c r="AC1012" s="168"/>
      <c r="AD1012" s="168"/>
      <c r="AE1012" s="168"/>
      <c r="AF1012" s="168"/>
      <c r="AG1012" s="168"/>
      <c r="AH1012" s="168"/>
      <c r="AI1012" s="168"/>
      <c r="AJ1012" s="168"/>
      <c r="AK1012" s="168"/>
      <c r="AL1012" s="168"/>
      <c r="AM1012" s="168"/>
      <c r="AN1012" s="166"/>
      <c r="AO1012" s="168"/>
      <c r="AP1012" s="166"/>
      <c r="AQ1012" s="168"/>
      <c r="AR1012" s="168"/>
      <c r="AS1012" s="168"/>
      <c r="AT1012" s="168"/>
      <c r="AU1012" s="168"/>
      <c r="AV1012" s="168"/>
      <c r="AW1012" s="168"/>
      <c r="AX1012" s="168"/>
      <c r="AY1012" s="168"/>
      <c r="AZ1012" s="168"/>
      <c r="BA1012" s="166"/>
      <c r="BB1012" s="166"/>
      <c r="BC1012" s="168"/>
      <c r="BD1012" s="170"/>
      <c r="BE1012" s="171"/>
      <c r="BF1012" s="171"/>
      <c r="BG1012" s="171"/>
      <c r="BH1012" s="171"/>
      <c r="BI1012" s="168"/>
      <c r="BJ1012" s="168"/>
      <c r="BK1012" s="168"/>
      <c r="BL1012" s="168"/>
      <c r="BM1012" s="168"/>
    </row>
    <row r="1013">
      <c r="A1013" s="163"/>
      <c r="B1013" s="174"/>
      <c r="C1013" s="165"/>
      <c r="D1013" s="166"/>
      <c r="E1013" s="166"/>
      <c r="F1013" s="167"/>
      <c r="G1013" s="167"/>
      <c r="H1013" s="167"/>
      <c r="I1013" s="163"/>
      <c r="J1013" s="168"/>
      <c r="K1013" s="168"/>
      <c r="L1013" s="168"/>
      <c r="M1013" s="166"/>
      <c r="N1013" s="169"/>
      <c r="O1013" s="167"/>
      <c r="P1013" s="168"/>
      <c r="Q1013" s="169"/>
      <c r="R1013" s="168"/>
      <c r="S1013" s="168"/>
      <c r="T1013" s="168"/>
      <c r="U1013" s="168"/>
      <c r="V1013" s="168"/>
      <c r="W1013" s="168"/>
      <c r="X1013" s="168"/>
      <c r="Y1013" s="168"/>
      <c r="Z1013" s="168"/>
      <c r="AA1013" s="168"/>
      <c r="AB1013" s="168"/>
      <c r="AC1013" s="168"/>
      <c r="AD1013" s="168"/>
      <c r="AE1013" s="168"/>
      <c r="AF1013" s="168"/>
      <c r="AG1013" s="168"/>
      <c r="AH1013" s="168"/>
      <c r="AI1013" s="168"/>
      <c r="AJ1013" s="168"/>
      <c r="AK1013" s="168"/>
      <c r="AL1013" s="168"/>
      <c r="AM1013" s="168"/>
      <c r="AN1013" s="166"/>
      <c r="AO1013" s="168"/>
      <c r="AP1013" s="166"/>
      <c r="AQ1013" s="168"/>
      <c r="AR1013" s="168"/>
      <c r="AS1013" s="168"/>
      <c r="AT1013" s="168"/>
      <c r="AU1013" s="168"/>
      <c r="AV1013" s="168"/>
      <c r="AW1013" s="168"/>
      <c r="AX1013" s="168"/>
      <c r="AY1013" s="168"/>
      <c r="AZ1013" s="168"/>
      <c r="BA1013" s="166"/>
      <c r="BB1013" s="166"/>
      <c r="BC1013" s="168"/>
      <c r="BD1013" s="170"/>
      <c r="BE1013" s="171"/>
      <c r="BF1013" s="171"/>
      <c r="BG1013" s="171"/>
      <c r="BH1013" s="171"/>
      <c r="BI1013" s="168"/>
      <c r="BJ1013" s="168"/>
      <c r="BK1013" s="168"/>
      <c r="BL1013" s="168"/>
      <c r="BM1013" s="168"/>
    </row>
    <row r="1014">
      <c r="A1014" s="163"/>
      <c r="B1014" s="174"/>
      <c r="C1014" s="165"/>
      <c r="D1014" s="166"/>
      <c r="E1014" s="166"/>
      <c r="F1014" s="167"/>
      <c r="G1014" s="167"/>
      <c r="H1014" s="167"/>
      <c r="I1014" s="163"/>
      <c r="J1014" s="168"/>
      <c r="K1014" s="168"/>
      <c r="L1014" s="168"/>
      <c r="M1014" s="166"/>
      <c r="N1014" s="169"/>
      <c r="O1014" s="167"/>
      <c r="P1014" s="168"/>
      <c r="Q1014" s="169"/>
      <c r="R1014" s="168"/>
      <c r="S1014" s="168"/>
      <c r="T1014" s="168"/>
      <c r="U1014" s="168"/>
      <c r="V1014" s="168"/>
      <c r="W1014" s="168"/>
      <c r="X1014" s="168"/>
      <c r="Y1014" s="168"/>
      <c r="Z1014" s="168"/>
      <c r="AA1014" s="168"/>
      <c r="AB1014" s="168"/>
      <c r="AC1014" s="168"/>
      <c r="AD1014" s="168"/>
      <c r="AE1014" s="168"/>
      <c r="AF1014" s="168"/>
      <c r="AG1014" s="168"/>
      <c r="AH1014" s="168"/>
      <c r="AI1014" s="168"/>
      <c r="AJ1014" s="168"/>
      <c r="AK1014" s="168"/>
      <c r="AL1014" s="168"/>
      <c r="AM1014" s="168"/>
      <c r="AN1014" s="166"/>
      <c r="AO1014" s="168"/>
      <c r="AP1014" s="166"/>
      <c r="AQ1014" s="168"/>
      <c r="AR1014" s="168"/>
      <c r="AS1014" s="168"/>
      <c r="AT1014" s="168"/>
      <c r="AU1014" s="168"/>
      <c r="AV1014" s="168"/>
      <c r="AW1014" s="168"/>
      <c r="AX1014" s="168"/>
      <c r="AY1014" s="168"/>
      <c r="AZ1014" s="168"/>
      <c r="BA1014" s="166"/>
      <c r="BB1014" s="166"/>
      <c r="BC1014" s="168"/>
      <c r="BD1014" s="170"/>
      <c r="BE1014" s="171"/>
      <c r="BF1014" s="171"/>
      <c r="BG1014" s="171"/>
      <c r="BH1014" s="171"/>
      <c r="BI1014" s="168"/>
      <c r="BJ1014" s="168"/>
      <c r="BK1014" s="168"/>
      <c r="BL1014" s="168"/>
      <c r="BM1014" s="168"/>
    </row>
    <row r="1015">
      <c r="A1015" s="163"/>
      <c r="B1015" s="174"/>
      <c r="C1015" s="165"/>
      <c r="D1015" s="166"/>
      <c r="E1015" s="166"/>
      <c r="F1015" s="167"/>
      <c r="G1015" s="167"/>
      <c r="H1015" s="167"/>
      <c r="I1015" s="163"/>
      <c r="J1015" s="168"/>
      <c r="K1015" s="168"/>
      <c r="L1015" s="168"/>
      <c r="M1015" s="166"/>
      <c r="N1015" s="169"/>
      <c r="O1015" s="167"/>
      <c r="P1015" s="168"/>
      <c r="Q1015" s="169"/>
      <c r="R1015" s="168"/>
      <c r="S1015" s="168"/>
      <c r="T1015" s="168"/>
      <c r="U1015" s="168"/>
      <c r="V1015" s="168"/>
      <c r="W1015" s="168"/>
      <c r="X1015" s="168"/>
      <c r="Y1015" s="168"/>
      <c r="Z1015" s="168"/>
      <c r="AA1015" s="168"/>
      <c r="AB1015" s="168"/>
      <c r="AC1015" s="168"/>
      <c r="AD1015" s="168"/>
      <c r="AE1015" s="168"/>
      <c r="AF1015" s="168"/>
      <c r="AG1015" s="168"/>
      <c r="AH1015" s="168"/>
      <c r="AI1015" s="168"/>
      <c r="AJ1015" s="168"/>
      <c r="AK1015" s="168"/>
      <c r="AL1015" s="168"/>
      <c r="AM1015" s="168"/>
      <c r="AN1015" s="166"/>
      <c r="AO1015" s="168"/>
      <c r="AP1015" s="166"/>
      <c r="AQ1015" s="168"/>
      <c r="AR1015" s="168"/>
      <c r="AS1015" s="168"/>
      <c r="AT1015" s="168"/>
      <c r="AU1015" s="168"/>
      <c r="AV1015" s="168"/>
      <c r="AW1015" s="168"/>
      <c r="AX1015" s="168"/>
      <c r="AY1015" s="168"/>
      <c r="AZ1015" s="168"/>
      <c r="BA1015" s="166"/>
      <c r="BB1015" s="166"/>
      <c r="BC1015" s="168"/>
      <c r="BD1015" s="170"/>
      <c r="BE1015" s="171"/>
      <c r="BF1015" s="171"/>
      <c r="BG1015" s="171"/>
      <c r="BH1015" s="171"/>
      <c r="BI1015" s="168"/>
      <c r="BJ1015" s="168"/>
      <c r="BK1015" s="168"/>
      <c r="BL1015" s="168"/>
      <c r="BM1015" s="168"/>
    </row>
    <row r="1016">
      <c r="A1016" s="163"/>
      <c r="B1016" s="174"/>
      <c r="C1016" s="165"/>
      <c r="D1016" s="166"/>
      <c r="E1016" s="166"/>
      <c r="F1016" s="167"/>
      <c r="G1016" s="167"/>
      <c r="H1016" s="167"/>
      <c r="I1016" s="163"/>
      <c r="J1016" s="168"/>
      <c r="K1016" s="168"/>
      <c r="L1016" s="168"/>
      <c r="M1016" s="166"/>
      <c r="N1016" s="169"/>
      <c r="O1016" s="167"/>
      <c r="P1016" s="168"/>
      <c r="Q1016" s="169"/>
      <c r="R1016" s="168"/>
      <c r="S1016" s="168"/>
      <c r="T1016" s="168"/>
      <c r="U1016" s="168"/>
      <c r="V1016" s="168"/>
      <c r="W1016" s="168"/>
      <c r="X1016" s="168"/>
      <c r="Y1016" s="168"/>
      <c r="Z1016" s="168"/>
      <c r="AA1016" s="168"/>
      <c r="AB1016" s="168"/>
      <c r="AC1016" s="168"/>
      <c r="AD1016" s="168"/>
      <c r="AE1016" s="168"/>
      <c r="AF1016" s="168"/>
      <c r="AG1016" s="168"/>
      <c r="AH1016" s="168"/>
      <c r="AI1016" s="168"/>
      <c r="AJ1016" s="168"/>
      <c r="AK1016" s="168"/>
      <c r="AL1016" s="168"/>
      <c r="AM1016" s="168"/>
      <c r="AN1016" s="166"/>
      <c r="AO1016" s="168"/>
      <c r="AP1016" s="166"/>
      <c r="AQ1016" s="168"/>
      <c r="AR1016" s="168"/>
      <c r="AS1016" s="168"/>
      <c r="AT1016" s="168"/>
      <c r="AU1016" s="168"/>
      <c r="AV1016" s="168"/>
      <c r="AW1016" s="168"/>
      <c r="AX1016" s="168"/>
      <c r="AY1016" s="168"/>
      <c r="AZ1016" s="168"/>
      <c r="BA1016" s="166"/>
      <c r="BB1016" s="166"/>
      <c r="BC1016" s="168"/>
      <c r="BD1016" s="170"/>
      <c r="BE1016" s="171"/>
      <c r="BF1016" s="171"/>
      <c r="BG1016" s="171"/>
      <c r="BH1016" s="171"/>
      <c r="BI1016" s="168"/>
      <c r="BJ1016" s="168"/>
      <c r="BK1016" s="168"/>
      <c r="BL1016" s="168"/>
      <c r="BM1016" s="168"/>
    </row>
    <row r="1017">
      <c r="A1017" s="163"/>
      <c r="B1017" s="174"/>
      <c r="C1017" s="165"/>
      <c r="D1017" s="166"/>
      <c r="E1017" s="166"/>
      <c r="F1017" s="167"/>
      <c r="G1017" s="167"/>
      <c r="H1017" s="167"/>
      <c r="I1017" s="163"/>
      <c r="J1017" s="168"/>
      <c r="K1017" s="168"/>
      <c r="L1017" s="168"/>
      <c r="M1017" s="166"/>
      <c r="N1017" s="169"/>
      <c r="O1017" s="167"/>
      <c r="P1017" s="168"/>
      <c r="Q1017" s="169"/>
      <c r="R1017" s="168"/>
      <c r="S1017" s="168"/>
      <c r="T1017" s="168"/>
      <c r="U1017" s="168"/>
      <c r="V1017" s="168"/>
      <c r="W1017" s="168"/>
      <c r="X1017" s="168"/>
      <c r="Y1017" s="168"/>
      <c r="Z1017" s="168"/>
      <c r="AA1017" s="168"/>
      <c r="AB1017" s="168"/>
      <c r="AC1017" s="168"/>
      <c r="AD1017" s="168"/>
      <c r="AE1017" s="168"/>
      <c r="AF1017" s="168"/>
      <c r="AG1017" s="168"/>
      <c r="AH1017" s="168"/>
      <c r="AI1017" s="168"/>
      <c r="AJ1017" s="168"/>
      <c r="AK1017" s="168"/>
      <c r="AL1017" s="168"/>
      <c r="AM1017" s="168"/>
      <c r="AN1017" s="166"/>
      <c r="AO1017" s="168"/>
      <c r="AP1017" s="166"/>
      <c r="AQ1017" s="168"/>
      <c r="AR1017" s="168"/>
      <c r="AS1017" s="168"/>
      <c r="AT1017" s="168"/>
      <c r="AU1017" s="168"/>
      <c r="AV1017" s="168"/>
      <c r="AW1017" s="168"/>
      <c r="AX1017" s="168"/>
      <c r="AY1017" s="168"/>
      <c r="AZ1017" s="168"/>
      <c r="BA1017" s="166"/>
      <c r="BB1017" s="166"/>
      <c r="BC1017" s="168"/>
      <c r="BD1017" s="170"/>
      <c r="BE1017" s="171"/>
      <c r="BF1017" s="171"/>
      <c r="BG1017" s="171"/>
      <c r="BH1017" s="171"/>
      <c r="BI1017" s="168"/>
      <c r="BJ1017" s="168"/>
      <c r="BK1017" s="168"/>
      <c r="BL1017" s="168"/>
      <c r="BM1017" s="168"/>
    </row>
    <row r="1018">
      <c r="A1018" s="163"/>
      <c r="B1018" s="174"/>
      <c r="C1018" s="165"/>
      <c r="D1018" s="166"/>
      <c r="E1018" s="166"/>
      <c r="F1018" s="167"/>
      <c r="G1018" s="167"/>
      <c r="H1018" s="167"/>
      <c r="I1018" s="163"/>
      <c r="J1018" s="168"/>
      <c r="K1018" s="168"/>
      <c r="L1018" s="168"/>
      <c r="M1018" s="166"/>
      <c r="N1018" s="169"/>
      <c r="O1018" s="167"/>
      <c r="P1018" s="168"/>
      <c r="Q1018" s="169"/>
      <c r="R1018" s="168"/>
      <c r="S1018" s="168"/>
      <c r="T1018" s="168"/>
      <c r="U1018" s="168"/>
      <c r="V1018" s="168"/>
      <c r="W1018" s="168"/>
      <c r="X1018" s="168"/>
      <c r="Y1018" s="168"/>
      <c r="Z1018" s="168"/>
      <c r="AA1018" s="168"/>
      <c r="AB1018" s="168"/>
      <c r="AC1018" s="168"/>
      <c r="AD1018" s="168"/>
      <c r="AE1018" s="168"/>
      <c r="AF1018" s="168"/>
      <c r="AG1018" s="168"/>
      <c r="AH1018" s="168"/>
      <c r="AI1018" s="168"/>
      <c r="AJ1018" s="168"/>
      <c r="AK1018" s="168"/>
      <c r="AL1018" s="168"/>
      <c r="AM1018" s="168"/>
      <c r="AN1018" s="166"/>
      <c r="AO1018" s="168"/>
      <c r="AP1018" s="166"/>
      <c r="AQ1018" s="168"/>
      <c r="AR1018" s="168"/>
      <c r="AS1018" s="168"/>
      <c r="AT1018" s="168"/>
      <c r="AU1018" s="168"/>
      <c r="AV1018" s="168"/>
      <c r="AW1018" s="168"/>
      <c r="AX1018" s="168"/>
      <c r="AY1018" s="168"/>
      <c r="AZ1018" s="168"/>
      <c r="BA1018" s="166"/>
      <c r="BB1018" s="166"/>
      <c r="BC1018" s="168"/>
      <c r="BD1018" s="170"/>
      <c r="BE1018" s="171"/>
      <c r="BF1018" s="171"/>
      <c r="BG1018" s="171"/>
      <c r="BH1018" s="171"/>
      <c r="BI1018" s="168"/>
      <c r="BJ1018" s="168"/>
      <c r="BK1018" s="168"/>
      <c r="BL1018" s="168"/>
      <c r="BM1018" s="168"/>
    </row>
    <row r="1019">
      <c r="A1019" s="163"/>
      <c r="B1019" s="174"/>
      <c r="C1019" s="165"/>
      <c r="D1019" s="166"/>
      <c r="E1019" s="166"/>
      <c r="F1019" s="167"/>
      <c r="G1019" s="167"/>
      <c r="H1019" s="167"/>
      <c r="I1019" s="163"/>
      <c r="J1019" s="168"/>
      <c r="K1019" s="168"/>
      <c r="L1019" s="168"/>
      <c r="M1019" s="166"/>
      <c r="N1019" s="169"/>
      <c r="O1019" s="167"/>
      <c r="P1019" s="168"/>
      <c r="Q1019" s="169"/>
      <c r="R1019" s="168"/>
      <c r="S1019" s="168"/>
      <c r="T1019" s="168"/>
      <c r="U1019" s="168"/>
      <c r="V1019" s="168"/>
      <c r="W1019" s="168"/>
      <c r="X1019" s="168"/>
      <c r="Y1019" s="168"/>
      <c r="Z1019" s="168"/>
      <c r="AA1019" s="168"/>
      <c r="AB1019" s="168"/>
      <c r="AC1019" s="168"/>
      <c r="AD1019" s="168"/>
      <c r="AE1019" s="168"/>
      <c r="AF1019" s="168"/>
      <c r="AG1019" s="168"/>
      <c r="AH1019" s="168"/>
      <c r="AI1019" s="168"/>
      <c r="AJ1019" s="168"/>
      <c r="AK1019" s="168"/>
      <c r="AL1019" s="168"/>
      <c r="AM1019" s="168"/>
      <c r="AN1019" s="166"/>
      <c r="AO1019" s="168"/>
      <c r="AP1019" s="166"/>
      <c r="AQ1019" s="168"/>
      <c r="AR1019" s="168"/>
      <c r="AS1019" s="168"/>
      <c r="AT1019" s="168"/>
      <c r="AU1019" s="168"/>
      <c r="AV1019" s="168"/>
      <c r="AW1019" s="168"/>
      <c r="AX1019" s="168"/>
      <c r="AY1019" s="168"/>
      <c r="AZ1019" s="168"/>
      <c r="BA1019" s="166"/>
      <c r="BB1019" s="166"/>
      <c r="BC1019" s="168"/>
      <c r="BD1019" s="170"/>
      <c r="BE1019" s="171"/>
      <c r="BF1019" s="171"/>
      <c r="BG1019" s="171"/>
      <c r="BH1019" s="171"/>
      <c r="BI1019" s="168"/>
      <c r="BJ1019" s="168"/>
      <c r="BK1019" s="168"/>
      <c r="BL1019" s="168"/>
      <c r="BM1019" s="168"/>
    </row>
    <row r="1020">
      <c r="A1020" s="163"/>
      <c r="B1020" s="174"/>
      <c r="C1020" s="165"/>
      <c r="D1020" s="166"/>
      <c r="E1020" s="166"/>
      <c r="F1020" s="167"/>
      <c r="G1020" s="167"/>
      <c r="H1020" s="167"/>
      <c r="I1020" s="163"/>
      <c r="J1020" s="168"/>
      <c r="K1020" s="168"/>
      <c r="L1020" s="168"/>
      <c r="M1020" s="166"/>
      <c r="N1020" s="169"/>
      <c r="O1020" s="167"/>
      <c r="P1020" s="168"/>
      <c r="Q1020" s="169"/>
      <c r="R1020" s="168"/>
      <c r="S1020" s="168"/>
      <c r="T1020" s="168"/>
      <c r="U1020" s="168"/>
      <c r="V1020" s="168"/>
      <c r="W1020" s="168"/>
      <c r="X1020" s="168"/>
      <c r="Y1020" s="168"/>
      <c r="Z1020" s="168"/>
      <c r="AA1020" s="168"/>
      <c r="AB1020" s="168"/>
      <c r="AC1020" s="168"/>
      <c r="AD1020" s="168"/>
      <c r="AE1020" s="168"/>
      <c r="AF1020" s="168"/>
      <c r="AG1020" s="168"/>
      <c r="AH1020" s="168"/>
      <c r="AI1020" s="168"/>
      <c r="AJ1020" s="168"/>
      <c r="AK1020" s="168"/>
      <c r="AL1020" s="168"/>
      <c r="AM1020" s="168"/>
      <c r="AN1020" s="166"/>
      <c r="AO1020" s="168"/>
      <c r="AP1020" s="166"/>
      <c r="AQ1020" s="168"/>
      <c r="AR1020" s="168"/>
      <c r="AS1020" s="168"/>
      <c r="AT1020" s="168"/>
      <c r="AU1020" s="168"/>
      <c r="AV1020" s="168"/>
      <c r="AW1020" s="168"/>
      <c r="AX1020" s="168"/>
      <c r="AY1020" s="168"/>
      <c r="AZ1020" s="168"/>
      <c r="BA1020" s="166"/>
      <c r="BB1020" s="166"/>
      <c r="BC1020" s="168"/>
      <c r="BD1020" s="170"/>
      <c r="BE1020" s="171"/>
      <c r="BF1020" s="171"/>
      <c r="BG1020" s="171"/>
      <c r="BH1020" s="171"/>
      <c r="BI1020" s="168"/>
      <c r="BJ1020" s="168"/>
      <c r="BK1020" s="168"/>
      <c r="BL1020" s="168"/>
      <c r="BM1020" s="168"/>
    </row>
    <row r="1021">
      <c r="A1021" s="163"/>
      <c r="B1021" s="174"/>
      <c r="C1021" s="165"/>
      <c r="D1021" s="166"/>
      <c r="E1021" s="166"/>
      <c r="F1021" s="167"/>
      <c r="G1021" s="167"/>
      <c r="H1021" s="167"/>
      <c r="I1021" s="163"/>
      <c r="J1021" s="168"/>
      <c r="K1021" s="168"/>
      <c r="L1021" s="168"/>
      <c r="M1021" s="166"/>
      <c r="N1021" s="169"/>
      <c r="O1021" s="167"/>
      <c r="P1021" s="168"/>
      <c r="Q1021" s="169"/>
      <c r="R1021" s="168"/>
      <c r="S1021" s="168"/>
      <c r="T1021" s="168"/>
      <c r="U1021" s="168"/>
      <c r="V1021" s="168"/>
      <c r="W1021" s="168"/>
      <c r="X1021" s="168"/>
      <c r="Y1021" s="168"/>
      <c r="Z1021" s="168"/>
      <c r="AA1021" s="168"/>
      <c r="AB1021" s="168"/>
      <c r="AC1021" s="168"/>
      <c r="AD1021" s="168"/>
      <c r="AE1021" s="168"/>
      <c r="AF1021" s="168"/>
      <c r="AG1021" s="168"/>
      <c r="AH1021" s="168"/>
      <c r="AI1021" s="168"/>
      <c r="AJ1021" s="168"/>
      <c r="AK1021" s="168"/>
      <c r="AL1021" s="168"/>
      <c r="AM1021" s="168"/>
      <c r="AN1021" s="166"/>
      <c r="AO1021" s="168"/>
      <c r="AP1021" s="166"/>
      <c r="AQ1021" s="168"/>
      <c r="AR1021" s="168"/>
      <c r="AS1021" s="168"/>
      <c r="AT1021" s="168"/>
      <c r="AU1021" s="168"/>
      <c r="AV1021" s="168"/>
      <c r="AW1021" s="168"/>
      <c r="AX1021" s="168"/>
      <c r="AY1021" s="168"/>
      <c r="AZ1021" s="168"/>
      <c r="BA1021" s="166"/>
      <c r="BB1021" s="166"/>
      <c r="BC1021" s="168"/>
      <c r="BD1021" s="170"/>
      <c r="BE1021" s="171"/>
      <c r="BF1021" s="171"/>
      <c r="BG1021" s="171"/>
      <c r="BH1021" s="171"/>
      <c r="BI1021" s="168"/>
      <c r="BJ1021" s="168"/>
      <c r="BK1021" s="168"/>
      <c r="BL1021" s="168"/>
      <c r="BM1021" s="168"/>
    </row>
    <row r="1022">
      <c r="A1022" s="163"/>
      <c r="B1022" s="174"/>
      <c r="C1022" s="165"/>
      <c r="D1022" s="166"/>
      <c r="E1022" s="166"/>
      <c r="F1022" s="167"/>
      <c r="G1022" s="167"/>
      <c r="H1022" s="167"/>
      <c r="I1022" s="163"/>
      <c r="J1022" s="168"/>
      <c r="K1022" s="168"/>
      <c r="L1022" s="168"/>
      <c r="M1022" s="166"/>
      <c r="N1022" s="169"/>
      <c r="O1022" s="167"/>
      <c r="P1022" s="168"/>
      <c r="Q1022" s="169"/>
      <c r="R1022" s="168"/>
      <c r="S1022" s="168"/>
      <c r="T1022" s="168"/>
      <c r="U1022" s="168"/>
      <c r="V1022" s="168"/>
      <c r="W1022" s="168"/>
      <c r="X1022" s="168"/>
      <c r="Y1022" s="168"/>
      <c r="Z1022" s="168"/>
      <c r="AA1022" s="168"/>
      <c r="AB1022" s="168"/>
      <c r="AC1022" s="168"/>
      <c r="AD1022" s="168"/>
      <c r="AE1022" s="168"/>
      <c r="AF1022" s="168"/>
      <c r="AG1022" s="168"/>
      <c r="AH1022" s="168"/>
      <c r="AI1022" s="168"/>
      <c r="AJ1022" s="168"/>
      <c r="AK1022" s="168"/>
      <c r="AL1022" s="168"/>
      <c r="AM1022" s="168"/>
      <c r="AN1022" s="166"/>
      <c r="AO1022" s="168"/>
      <c r="AP1022" s="166"/>
      <c r="AQ1022" s="168"/>
      <c r="AR1022" s="168"/>
      <c r="AS1022" s="168"/>
      <c r="AT1022" s="168"/>
      <c r="AU1022" s="168"/>
      <c r="AV1022" s="168"/>
      <c r="AW1022" s="168"/>
      <c r="AX1022" s="168"/>
      <c r="AY1022" s="168"/>
      <c r="AZ1022" s="168"/>
      <c r="BA1022" s="166"/>
      <c r="BB1022" s="166"/>
      <c r="BC1022" s="168"/>
      <c r="BD1022" s="170"/>
      <c r="BE1022" s="171"/>
      <c r="BF1022" s="171"/>
      <c r="BG1022" s="171"/>
      <c r="BH1022" s="171"/>
      <c r="BI1022" s="168"/>
      <c r="BJ1022" s="168"/>
      <c r="BK1022" s="168"/>
      <c r="BL1022" s="168"/>
      <c r="BM1022" s="168"/>
    </row>
    <row r="1023">
      <c r="A1023" s="163"/>
      <c r="B1023" s="174"/>
      <c r="C1023" s="165"/>
      <c r="D1023" s="166"/>
      <c r="E1023" s="166"/>
      <c r="F1023" s="167"/>
      <c r="G1023" s="167"/>
      <c r="H1023" s="167"/>
      <c r="I1023" s="163"/>
      <c r="J1023" s="168"/>
      <c r="K1023" s="168"/>
      <c r="L1023" s="168"/>
      <c r="M1023" s="166"/>
      <c r="N1023" s="169"/>
      <c r="O1023" s="167"/>
      <c r="P1023" s="168"/>
      <c r="Q1023" s="169"/>
      <c r="R1023" s="168"/>
      <c r="S1023" s="168"/>
      <c r="T1023" s="168"/>
      <c r="U1023" s="168"/>
      <c r="V1023" s="168"/>
      <c r="W1023" s="168"/>
      <c r="X1023" s="168"/>
      <c r="Y1023" s="168"/>
      <c r="Z1023" s="168"/>
      <c r="AA1023" s="168"/>
      <c r="AB1023" s="168"/>
      <c r="AC1023" s="168"/>
      <c r="AD1023" s="168"/>
      <c r="AE1023" s="168"/>
      <c r="AF1023" s="168"/>
      <c r="AG1023" s="168"/>
      <c r="AH1023" s="168"/>
      <c r="AI1023" s="168"/>
      <c r="AJ1023" s="168"/>
      <c r="AK1023" s="168"/>
      <c r="AL1023" s="168"/>
      <c r="AM1023" s="168"/>
      <c r="AN1023" s="166"/>
      <c r="AO1023" s="168"/>
      <c r="AP1023" s="166"/>
      <c r="AQ1023" s="168"/>
      <c r="AR1023" s="168"/>
      <c r="AS1023" s="168"/>
      <c r="AT1023" s="168"/>
      <c r="AU1023" s="168"/>
      <c r="AV1023" s="168"/>
      <c r="AW1023" s="168"/>
      <c r="AX1023" s="168"/>
      <c r="AY1023" s="168"/>
      <c r="AZ1023" s="168"/>
      <c r="BA1023" s="166"/>
      <c r="BB1023" s="166"/>
      <c r="BC1023" s="168"/>
      <c r="BD1023" s="170"/>
      <c r="BE1023" s="171"/>
      <c r="BF1023" s="171"/>
      <c r="BG1023" s="171"/>
      <c r="BH1023" s="171"/>
      <c r="BI1023" s="168"/>
      <c r="BJ1023" s="168"/>
      <c r="BK1023" s="168"/>
      <c r="BL1023" s="168"/>
      <c r="BM1023" s="168"/>
    </row>
    <row r="1024">
      <c r="A1024" s="163"/>
      <c r="B1024" s="174"/>
      <c r="C1024" s="165"/>
      <c r="D1024" s="166"/>
      <c r="E1024" s="166"/>
      <c r="F1024" s="167"/>
      <c r="G1024" s="167"/>
      <c r="H1024" s="167"/>
      <c r="I1024" s="163"/>
      <c r="J1024" s="168"/>
      <c r="K1024" s="168"/>
      <c r="L1024" s="168"/>
      <c r="M1024" s="166"/>
      <c r="N1024" s="169"/>
      <c r="O1024" s="167"/>
      <c r="P1024" s="168"/>
      <c r="Q1024" s="169"/>
      <c r="R1024" s="168"/>
      <c r="S1024" s="168"/>
      <c r="T1024" s="168"/>
      <c r="U1024" s="168"/>
      <c r="V1024" s="168"/>
      <c r="W1024" s="168"/>
      <c r="X1024" s="168"/>
      <c r="Y1024" s="168"/>
      <c r="Z1024" s="168"/>
      <c r="AA1024" s="168"/>
      <c r="AB1024" s="168"/>
      <c r="AC1024" s="168"/>
      <c r="AD1024" s="168"/>
      <c r="AE1024" s="168"/>
      <c r="AF1024" s="168"/>
      <c r="AG1024" s="168"/>
      <c r="AH1024" s="168"/>
      <c r="AI1024" s="168"/>
      <c r="AJ1024" s="168"/>
      <c r="AK1024" s="168"/>
      <c r="AL1024" s="168"/>
      <c r="AM1024" s="168"/>
      <c r="AN1024" s="166"/>
      <c r="AO1024" s="168"/>
      <c r="AP1024" s="166"/>
      <c r="AQ1024" s="168"/>
      <c r="AR1024" s="168"/>
      <c r="AS1024" s="168"/>
      <c r="AT1024" s="168"/>
      <c r="AU1024" s="168"/>
      <c r="AV1024" s="168"/>
      <c r="AW1024" s="168"/>
      <c r="AX1024" s="168"/>
      <c r="AY1024" s="168"/>
      <c r="AZ1024" s="168"/>
      <c r="BA1024" s="166"/>
      <c r="BB1024" s="166"/>
      <c r="BC1024" s="168"/>
      <c r="BD1024" s="170"/>
      <c r="BE1024" s="171"/>
      <c r="BF1024" s="171"/>
      <c r="BG1024" s="171"/>
      <c r="BH1024" s="171"/>
      <c r="BI1024" s="168"/>
      <c r="BJ1024" s="168"/>
      <c r="BK1024" s="168"/>
      <c r="BL1024" s="168"/>
      <c r="BM1024" s="168"/>
    </row>
    <row r="1025">
      <c r="A1025" s="163"/>
      <c r="B1025" s="174"/>
      <c r="C1025" s="165"/>
      <c r="D1025" s="166"/>
      <c r="E1025" s="166"/>
      <c r="F1025" s="167"/>
      <c r="G1025" s="167"/>
      <c r="H1025" s="167"/>
      <c r="I1025" s="163"/>
      <c r="J1025" s="168"/>
      <c r="K1025" s="168"/>
      <c r="L1025" s="168"/>
      <c r="M1025" s="166"/>
      <c r="N1025" s="169"/>
      <c r="O1025" s="167"/>
      <c r="P1025" s="168"/>
      <c r="Q1025" s="169"/>
      <c r="R1025" s="168"/>
      <c r="S1025" s="168"/>
      <c r="T1025" s="168"/>
      <c r="U1025" s="168"/>
      <c r="V1025" s="168"/>
      <c r="W1025" s="168"/>
      <c r="X1025" s="168"/>
      <c r="Y1025" s="168"/>
      <c r="Z1025" s="168"/>
      <c r="AA1025" s="168"/>
      <c r="AB1025" s="168"/>
      <c r="AC1025" s="168"/>
      <c r="AD1025" s="168"/>
      <c r="AE1025" s="168"/>
      <c r="AF1025" s="168"/>
      <c r="AG1025" s="168"/>
      <c r="AH1025" s="168"/>
      <c r="AI1025" s="168"/>
      <c r="AJ1025" s="168"/>
      <c r="AK1025" s="168"/>
      <c r="AL1025" s="168"/>
      <c r="AM1025" s="168"/>
      <c r="AN1025" s="166"/>
      <c r="AO1025" s="168"/>
      <c r="AP1025" s="166"/>
      <c r="AQ1025" s="168"/>
      <c r="AR1025" s="168"/>
      <c r="AS1025" s="168"/>
      <c r="AT1025" s="168"/>
      <c r="AU1025" s="168"/>
      <c r="AV1025" s="168"/>
      <c r="AW1025" s="168"/>
      <c r="AX1025" s="168"/>
      <c r="AY1025" s="168"/>
      <c r="AZ1025" s="168"/>
      <c r="BA1025" s="166"/>
      <c r="BB1025" s="166"/>
      <c r="BC1025" s="168"/>
      <c r="BD1025" s="170"/>
      <c r="BE1025" s="171"/>
      <c r="BF1025" s="171"/>
      <c r="BG1025" s="171"/>
      <c r="BH1025" s="171"/>
      <c r="BI1025" s="168"/>
      <c r="BJ1025" s="168"/>
      <c r="BK1025" s="168"/>
      <c r="BL1025" s="168"/>
      <c r="BM1025" s="168"/>
    </row>
    <row r="1026">
      <c r="A1026" s="163"/>
      <c r="B1026" s="174"/>
      <c r="C1026" s="165"/>
      <c r="D1026" s="166"/>
      <c r="E1026" s="166"/>
      <c r="F1026" s="167"/>
      <c r="G1026" s="167"/>
      <c r="H1026" s="167"/>
      <c r="I1026" s="163"/>
      <c r="J1026" s="168"/>
      <c r="K1026" s="168"/>
      <c r="L1026" s="168"/>
      <c r="M1026" s="166"/>
      <c r="N1026" s="169"/>
      <c r="O1026" s="167"/>
      <c r="P1026" s="168"/>
      <c r="Q1026" s="169"/>
      <c r="R1026" s="168"/>
      <c r="S1026" s="168"/>
      <c r="T1026" s="168"/>
      <c r="U1026" s="168"/>
      <c r="V1026" s="168"/>
      <c r="W1026" s="168"/>
      <c r="X1026" s="168"/>
      <c r="Y1026" s="168"/>
      <c r="Z1026" s="168"/>
      <c r="AA1026" s="168"/>
      <c r="AB1026" s="168"/>
      <c r="AC1026" s="168"/>
      <c r="AD1026" s="168"/>
      <c r="AE1026" s="168"/>
      <c r="AF1026" s="168"/>
      <c r="AG1026" s="168"/>
      <c r="AH1026" s="168"/>
      <c r="AI1026" s="168"/>
      <c r="AJ1026" s="168"/>
      <c r="AK1026" s="168"/>
      <c r="AL1026" s="168"/>
      <c r="AM1026" s="168"/>
      <c r="AN1026" s="166"/>
      <c r="AO1026" s="168"/>
      <c r="AP1026" s="166"/>
      <c r="AQ1026" s="168"/>
      <c r="AR1026" s="168"/>
      <c r="AS1026" s="168"/>
      <c r="AT1026" s="168"/>
      <c r="AU1026" s="168"/>
      <c r="AV1026" s="168"/>
      <c r="AW1026" s="168"/>
      <c r="AX1026" s="168"/>
      <c r="AY1026" s="168"/>
      <c r="AZ1026" s="168"/>
      <c r="BA1026" s="166"/>
      <c r="BB1026" s="166"/>
      <c r="BC1026" s="168"/>
      <c r="BD1026" s="170"/>
      <c r="BE1026" s="171"/>
      <c r="BF1026" s="171"/>
      <c r="BG1026" s="171"/>
      <c r="BH1026" s="171"/>
      <c r="BI1026" s="168"/>
      <c r="BJ1026" s="168"/>
      <c r="BK1026" s="168"/>
      <c r="BL1026" s="168"/>
      <c r="BM1026" s="168"/>
    </row>
    <row r="1027">
      <c r="A1027" s="163"/>
      <c r="B1027" s="174"/>
      <c r="C1027" s="165"/>
      <c r="D1027" s="166"/>
      <c r="E1027" s="166"/>
      <c r="F1027" s="167"/>
      <c r="G1027" s="167"/>
      <c r="H1027" s="167"/>
      <c r="I1027" s="163"/>
      <c r="J1027" s="168"/>
      <c r="K1027" s="168"/>
      <c r="L1027" s="168"/>
      <c r="M1027" s="166"/>
      <c r="N1027" s="169"/>
      <c r="O1027" s="167"/>
      <c r="P1027" s="168"/>
      <c r="Q1027" s="169"/>
      <c r="R1027" s="168"/>
      <c r="S1027" s="168"/>
      <c r="T1027" s="168"/>
      <c r="U1027" s="168"/>
      <c r="V1027" s="168"/>
      <c r="W1027" s="168"/>
      <c r="X1027" s="168"/>
      <c r="Y1027" s="168"/>
      <c r="Z1027" s="168"/>
      <c r="AA1027" s="168"/>
      <c r="AB1027" s="168"/>
      <c r="AC1027" s="168"/>
      <c r="AD1027" s="168"/>
      <c r="AE1027" s="168"/>
      <c r="AF1027" s="168"/>
      <c r="AG1027" s="168"/>
      <c r="AH1027" s="168"/>
      <c r="AI1027" s="168"/>
      <c r="AJ1027" s="168"/>
      <c r="AK1027" s="168"/>
      <c r="AL1027" s="168"/>
      <c r="AM1027" s="168"/>
      <c r="AN1027" s="166"/>
      <c r="AO1027" s="168"/>
      <c r="AP1027" s="166"/>
      <c r="AQ1027" s="168"/>
      <c r="AR1027" s="168"/>
      <c r="AS1027" s="168"/>
      <c r="AT1027" s="168"/>
      <c r="AU1027" s="168"/>
      <c r="AV1027" s="168"/>
      <c r="AW1027" s="168"/>
      <c r="AX1027" s="168"/>
      <c r="AY1027" s="168"/>
      <c r="AZ1027" s="168"/>
      <c r="BA1027" s="166"/>
      <c r="BB1027" s="166"/>
      <c r="BC1027" s="168"/>
      <c r="BD1027" s="170"/>
      <c r="BE1027" s="171"/>
      <c r="BF1027" s="171"/>
      <c r="BG1027" s="171"/>
      <c r="BH1027" s="171"/>
      <c r="BI1027" s="168"/>
      <c r="BJ1027" s="168"/>
      <c r="BK1027" s="168"/>
      <c r="BL1027" s="168"/>
      <c r="BM1027" s="168"/>
    </row>
    <row r="1028">
      <c r="A1028" s="163"/>
      <c r="B1028" s="174"/>
      <c r="C1028" s="165"/>
      <c r="D1028" s="166"/>
      <c r="E1028" s="166"/>
      <c r="F1028" s="167"/>
      <c r="G1028" s="167"/>
      <c r="H1028" s="167"/>
      <c r="I1028" s="163"/>
      <c r="J1028" s="168"/>
      <c r="K1028" s="168"/>
      <c r="L1028" s="168"/>
      <c r="M1028" s="166"/>
      <c r="N1028" s="169"/>
      <c r="O1028" s="167"/>
      <c r="P1028" s="168"/>
      <c r="Q1028" s="169"/>
      <c r="R1028" s="168"/>
      <c r="S1028" s="168"/>
      <c r="T1028" s="168"/>
      <c r="U1028" s="168"/>
      <c r="V1028" s="168"/>
      <c r="W1028" s="168"/>
      <c r="X1028" s="168"/>
      <c r="Y1028" s="168"/>
      <c r="Z1028" s="168"/>
      <c r="AA1028" s="168"/>
      <c r="AB1028" s="168"/>
      <c r="AC1028" s="168"/>
      <c r="AD1028" s="168"/>
      <c r="AE1028" s="168"/>
      <c r="AF1028" s="168"/>
      <c r="AG1028" s="168"/>
      <c r="AH1028" s="168"/>
      <c r="AI1028" s="168"/>
      <c r="AJ1028" s="168"/>
      <c r="AK1028" s="168"/>
      <c r="AL1028" s="168"/>
      <c r="AM1028" s="168"/>
      <c r="AN1028" s="166"/>
      <c r="AO1028" s="168"/>
      <c r="AP1028" s="166"/>
      <c r="AQ1028" s="168"/>
      <c r="AR1028" s="168"/>
      <c r="AS1028" s="168"/>
      <c r="AT1028" s="168"/>
      <c r="AU1028" s="168"/>
      <c r="AV1028" s="168"/>
      <c r="AW1028" s="168"/>
      <c r="AX1028" s="168"/>
      <c r="AY1028" s="168"/>
      <c r="AZ1028" s="168"/>
      <c r="BA1028" s="166"/>
      <c r="BB1028" s="166"/>
      <c r="BC1028" s="168"/>
      <c r="BD1028" s="170"/>
      <c r="BE1028" s="171"/>
      <c r="BF1028" s="171"/>
      <c r="BG1028" s="171"/>
      <c r="BH1028" s="171"/>
      <c r="BI1028" s="168"/>
      <c r="BJ1028" s="168"/>
      <c r="BK1028" s="168"/>
      <c r="BL1028" s="168"/>
      <c r="BM1028" s="168"/>
    </row>
    <row r="1029">
      <c r="A1029" s="163"/>
      <c r="B1029" s="174"/>
      <c r="C1029" s="165"/>
      <c r="D1029" s="166"/>
      <c r="E1029" s="166"/>
      <c r="F1029" s="167"/>
      <c r="G1029" s="167"/>
      <c r="H1029" s="167"/>
      <c r="I1029" s="163"/>
      <c r="J1029" s="168"/>
      <c r="K1029" s="168"/>
      <c r="L1029" s="168"/>
      <c r="M1029" s="166"/>
      <c r="N1029" s="169"/>
      <c r="O1029" s="167"/>
      <c r="P1029" s="168"/>
      <c r="Q1029" s="169"/>
      <c r="R1029" s="168"/>
      <c r="S1029" s="168"/>
      <c r="T1029" s="168"/>
      <c r="U1029" s="168"/>
      <c r="V1029" s="168"/>
      <c r="W1029" s="168"/>
      <c r="X1029" s="168"/>
      <c r="Y1029" s="168"/>
      <c r="Z1029" s="168"/>
      <c r="AA1029" s="168"/>
      <c r="AB1029" s="168"/>
      <c r="AC1029" s="168"/>
      <c r="AD1029" s="168"/>
      <c r="AE1029" s="168"/>
      <c r="AF1029" s="168"/>
      <c r="AG1029" s="168"/>
      <c r="AH1029" s="168"/>
      <c r="AI1029" s="168"/>
      <c r="AJ1029" s="168"/>
      <c r="AK1029" s="168"/>
      <c r="AL1029" s="168"/>
      <c r="AM1029" s="168"/>
      <c r="AN1029" s="166"/>
      <c r="AO1029" s="168"/>
      <c r="AP1029" s="166"/>
      <c r="AQ1029" s="168"/>
      <c r="AR1029" s="168"/>
      <c r="AS1029" s="168"/>
      <c r="AT1029" s="168"/>
      <c r="AU1029" s="168"/>
      <c r="AV1029" s="168"/>
      <c r="AW1029" s="168"/>
      <c r="AX1029" s="168"/>
      <c r="AY1029" s="168"/>
      <c r="AZ1029" s="168"/>
      <c r="BA1029" s="166"/>
      <c r="BB1029" s="166"/>
      <c r="BC1029" s="168"/>
      <c r="BD1029" s="170"/>
      <c r="BE1029" s="171"/>
      <c r="BF1029" s="171"/>
      <c r="BG1029" s="171"/>
      <c r="BH1029" s="171"/>
      <c r="BI1029" s="168"/>
      <c r="BJ1029" s="168"/>
      <c r="BK1029" s="168"/>
      <c r="BL1029" s="168"/>
      <c r="BM1029" s="168"/>
    </row>
    <row r="1030">
      <c r="A1030" s="163"/>
      <c r="B1030" s="174"/>
      <c r="C1030" s="165"/>
      <c r="D1030" s="166"/>
      <c r="E1030" s="166"/>
      <c r="F1030" s="167"/>
      <c r="G1030" s="167"/>
      <c r="H1030" s="167"/>
      <c r="I1030" s="163"/>
      <c r="J1030" s="168"/>
      <c r="K1030" s="168"/>
      <c r="L1030" s="168"/>
      <c r="M1030" s="166"/>
      <c r="N1030" s="169"/>
      <c r="O1030" s="167"/>
      <c r="P1030" s="168"/>
      <c r="Q1030" s="169"/>
      <c r="R1030" s="168"/>
      <c r="S1030" s="168"/>
      <c r="T1030" s="168"/>
      <c r="U1030" s="168"/>
      <c r="V1030" s="168"/>
      <c r="W1030" s="168"/>
      <c r="X1030" s="168"/>
      <c r="Y1030" s="168"/>
      <c r="Z1030" s="168"/>
      <c r="AA1030" s="168"/>
      <c r="AB1030" s="168"/>
      <c r="AC1030" s="168"/>
      <c r="AD1030" s="168"/>
      <c r="AE1030" s="168"/>
      <c r="AF1030" s="168"/>
      <c r="AG1030" s="168"/>
      <c r="AH1030" s="168"/>
      <c r="AI1030" s="168"/>
      <c r="AJ1030" s="168"/>
      <c r="AK1030" s="168"/>
      <c r="AL1030" s="168"/>
      <c r="AM1030" s="168"/>
      <c r="AN1030" s="166"/>
      <c r="AO1030" s="168"/>
      <c r="AP1030" s="166"/>
      <c r="AQ1030" s="168"/>
      <c r="AR1030" s="168"/>
      <c r="AS1030" s="168"/>
      <c r="AT1030" s="168"/>
      <c r="AU1030" s="168"/>
      <c r="AV1030" s="168"/>
      <c r="AW1030" s="168"/>
      <c r="AX1030" s="168"/>
      <c r="AY1030" s="168"/>
      <c r="AZ1030" s="168"/>
      <c r="BA1030" s="166"/>
      <c r="BB1030" s="166"/>
      <c r="BC1030" s="168"/>
      <c r="BD1030" s="170"/>
      <c r="BE1030" s="171"/>
      <c r="BF1030" s="171"/>
      <c r="BG1030" s="171"/>
      <c r="BH1030" s="171"/>
      <c r="BI1030" s="168"/>
      <c r="BJ1030" s="168"/>
      <c r="BK1030" s="168"/>
      <c r="BL1030" s="168"/>
      <c r="BM1030" s="168"/>
    </row>
    <row r="1031">
      <c r="A1031" s="163"/>
      <c r="B1031" s="174"/>
      <c r="C1031" s="165"/>
      <c r="D1031" s="166"/>
      <c r="E1031" s="166"/>
      <c r="F1031" s="167"/>
      <c r="G1031" s="167"/>
      <c r="H1031" s="167"/>
      <c r="I1031" s="163"/>
      <c r="J1031" s="168"/>
      <c r="K1031" s="168"/>
      <c r="L1031" s="168"/>
      <c r="M1031" s="166"/>
      <c r="N1031" s="169"/>
      <c r="O1031" s="167"/>
      <c r="P1031" s="168"/>
      <c r="Q1031" s="169"/>
      <c r="R1031" s="168"/>
      <c r="S1031" s="168"/>
      <c r="T1031" s="168"/>
      <c r="U1031" s="168"/>
      <c r="V1031" s="168"/>
      <c r="W1031" s="168"/>
      <c r="X1031" s="168"/>
      <c r="Y1031" s="168"/>
      <c r="Z1031" s="168"/>
      <c r="AA1031" s="168"/>
      <c r="AB1031" s="168"/>
      <c r="AC1031" s="168"/>
      <c r="AD1031" s="168"/>
      <c r="AE1031" s="168"/>
      <c r="AF1031" s="168"/>
      <c r="AG1031" s="168"/>
      <c r="AH1031" s="168"/>
      <c r="AI1031" s="168"/>
      <c r="AJ1031" s="168"/>
      <c r="AK1031" s="168"/>
      <c r="AL1031" s="168"/>
      <c r="AM1031" s="168"/>
      <c r="AN1031" s="166"/>
      <c r="AO1031" s="168"/>
      <c r="AP1031" s="166"/>
      <c r="AQ1031" s="168"/>
      <c r="AR1031" s="168"/>
      <c r="AS1031" s="168"/>
      <c r="AT1031" s="168"/>
      <c r="AU1031" s="168"/>
      <c r="AV1031" s="168"/>
      <c r="AW1031" s="168"/>
      <c r="AX1031" s="168"/>
      <c r="AY1031" s="168"/>
      <c r="AZ1031" s="168"/>
      <c r="BA1031" s="166"/>
      <c r="BB1031" s="166"/>
      <c r="BC1031" s="168"/>
      <c r="BD1031" s="170"/>
      <c r="BE1031" s="171"/>
      <c r="BF1031" s="171"/>
      <c r="BG1031" s="171"/>
      <c r="BH1031" s="171"/>
      <c r="BI1031" s="168"/>
      <c r="BJ1031" s="168"/>
      <c r="BK1031" s="168"/>
      <c r="BL1031" s="168"/>
      <c r="BM1031" s="168"/>
    </row>
    <row r="1032">
      <c r="A1032" s="163"/>
      <c r="B1032" s="174"/>
      <c r="C1032" s="165"/>
      <c r="D1032" s="166"/>
      <c r="E1032" s="166"/>
      <c r="F1032" s="167"/>
      <c r="G1032" s="167"/>
      <c r="H1032" s="167"/>
      <c r="I1032" s="163"/>
      <c r="J1032" s="168"/>
      <c r="K1032" s="168"/>
      <c r="L1032" s="168"/>
      <c r="M1032" s="166"/>
      <c r="N1032" s="169"/>
      <c r="O1032" s="167"/>
      <c r="P1032" s="168"/>
      <c r="Q1032" s="169"/>
      <c r="R1032" s="168"/>
      <c r="S1032" s="168"/>
      <c r="T1032" s="168"/>
      <c r="U1032" s="168"/>
      <c r="V1032" s="168"/>
      <c r="W1032" s="168"/>
      <c r="X1032" s="168"/>
      <c r="Y1032" s="168"/>
      <c r="Z1032" s="168"/>
      <c r="AA1032" s="168"/>
      <c r="AB1032" s="168"/>
      <c r="AC1032" s="168"/>
      <c r="AD1032" s="168"/>
      <c r="AE1032" s="168"/>
      <c r="AF1032" s="168"/>
      <c r="AG1032" s="168"/>
      <c r="AH1032" s="168"/>
      <c r="AI1032" s="168"/>
      <c r="AJ1032" s="168"/>
      <c r="AK1032" s="168"/>
      <c r="AL1032" s="168"/>
      <c r="AM1032" s="168"/>
      <c r="AN1032" s="166"/>
      <c r="AO1032" s="168"/>
      <c r="AP1032" s="166"/>
      <c r="AQ1032" s="168"/>
      <c r="AR1032" s="168"/>
      <c r="AS1032" s="168"/>
      <c r="AT1032" s="168"/>
      <c r="AU1032" s="168"/>
      <c r="AV1032" s="168"/>
      <c r="AW1032" s="168"/>
      <c r="AX1032" s="168"/>
      <c r="AY1032" s="168"/>
      <c r="AZ1032" s="168"/>
      <c r="BA1032" s="166"/>
      <c r="BB1032" s="166"/>
      <c r="BC1032" s="168"/>
      <c r="BD1032" s="170"/>
      <c r="BE1032" s="171"/>
      <c r="BF1032" s="171"/>
      <c r="BG1032" s="171"/>
      <c r="BH1032" s="171"/>
      <c r="BI1032" s="168"/>
      <c r="BJ1032" s="168"/>
      <c r="BK1032" s="168"/>
      <c r="BL1032" s="168"/>
      <c r="BM1032" s="168"/>
    </row>
    <row r="1033">
      <c r="A1033" s="163"/>
      <c r="B1033" s="174"/>
      <c r="C1033" s="165"/>
      <c r="D1033" s="166"/>
      <c r="E1033" s="166"/>
      <c r="F1033" s="167"/>
      <c r="G1033" s="167"/>
      <c r="H1033" s="167"/>
      <c r="I1033" s="163"/>
      <c r="J1033" s="168"/>
      <c r="K1033" s="168"/>
      <c r="L1033" s="168"/>
      <c r="M1033" s="166"/>
      <c r="N1033" s="169"/>
      <c r="O1033" s="167"/>
      <c r="P1033" s="168"/>
      <c r="Q1033" s="169"/>
      <c r="R1033" s="168"/>
      <c r="S1033" s="168"/>
      <c r="T1033" s="168"/>
      <c r="U1033" s="168"/>
      <c r="V1033" s="168"/>
      <c r="W1033" s="168"/>
      <c r="X1033" s="168"/>
      <c r="Y1033" s="168"/>
      <c r="Z1033" s="168"/>
      <c r="AA1033" s="168"/>
      <c r="AB1033" s="168"/>
      <c r="AC1033" s="168"/>
      <c r="AD1033" s="168"/>
      <c r="AE1033" s="168"/>
      <c r="AF1033" s="168"/>
      <c r="AG1033" s="168"/>
      <c r="AH1033" s="168"/>
      <c r="AI1033" s="168"/>
      <c r="AJ1033" s="168"/>
      <c r="AK1033" s="168"/>
      <c r="AL1033" s="168"/>
      <c r="AM1033" s="168"/>
      <c r="AN1033" s="166"/>
      <c r="AO1033" s="168"/>
      <c r="AP1033" s="166"/>
      <c r="AQ1033" s="168"/>
      <c r="AR1033" s="168"/>
      <c r="AS1033" s="168"/>
      <c r="AT1033" s="168"/>
      <c r="AU1033" s="168"/>
      <c r="AV1033" s="168"/>
      <c r="AW1033" s="168"/>
      <c r="AX1033" s="168"/>
      <c r="AY1033" s="168"/>
      <c r="AZ1033" s="168"/>
      <c r="BA1033" s="166"/>
      <c r="BB1033" s="166"/>
      <c r="BC1033" s="168"/>
      <c r="BD1033" s="170"/>
      <c r="BE1033" s="171"/>
      <c r="BF1033" s="171"/>
      <c r="BG1033" s="171"/>
      <c r="BH1033" s="171"/>
      <c r="BI1033" s="168"/>
      <c r="BJ1033" s="168"/>
      <c r="BK1033" s="168"/>
      <c r="BL1033" s="168"/>
      <c r="BM1033" s="168"/>
    </row>
    <row r="1034">
      <c r="A1034" s="163"/>
      <c r="B1034" s="174"/>
      <c r="C1034" s="165"/>
      <c r="D1034" s="166"/>
      <c r="E1034" s="166"/>
      <c r="F1034" s="167"/>
      <c r="G1034" s="167"/>
      <c r="H1034" s="167"/>
      <c r="I1034" s="163"/>
      <c r="J1034" s="168"/>
      <c r="K1034" s="168"/>
      <c r="L1034" s="168"/>
      <c r="M1034" s="166"/>
      <c r="N1034" s="169"/>
      <c r="O1034" s="167"/>
      <c r="P1034" s="168"/>
      <c r="Q1034" s="169"/>
      <c r="R1034" s="168"/>
      <c r="S1034" s="168"/>
      <c r="T1034" s="168"/>
      <c r="U1034" s="168"/>
      <c r="V1034" s="168"/>
      <c r="W1034" s="168"/>
      <c r="X1034" s="168"/>
      <c r="Y1034" s="168"/>
      <c r="Z1034" s="168"/>
      <c r="AA1034" s="168"/>
      <c r="AB1034" s="168"/>
      <c r="AC1034" s="168"/>
      <c r="AD1034" s="168"/>
      <c r="AE1034" s="168"/>
      <c r="AF1034" s="168"/>
      <c r="AG1034" s="168"/>
      <c r="AH1034" s="168"/>
      <c r="AI1034" s="168"/>
      <c r="AJ1034" s="168"/>
      <c r="AK1034" s="168"/>
      <c r="AL1034" s="168"/>
      <c r="AM1034" s="168"/>
      <c r="AN1034" s="166"/>
      <c r="AO1034" s="168"/>
      <c r="AP1034" s="166"/>
      <c r="AQ1034" s="168"/>
      <c r="AR1034" s="168"/>
      <c r="AS1034" s="168"/>
      <c r="AT1034" s="168"/>
      <c r="AU1034" s="168"/>
      <c r="AV1034" s="168"/>
      <c r="AW1034" s="168"/>
      <c r="AX1034" s="168"/>
      <c r="AY1034" s="168"/>
      <c r="AZ1034" s="168"/>
      <c r="BA1034" s="166"/>
      <c r="BB1034" s="166"/>
      <c r="BC1034" s="168"/>
      <c r="BD1034" s="170"/>
      <c r="BE1034" s="171"/>
      <c r="BF1034" s="171"/>
      <c r="BG1034" s="171"/>
      <c r="BH1034" s="171"/>
      <c r="BI1034" s="168"/>
      <c r="BJ1034" s="168"/>
      <c r="BK1034" s="168"/>
      <c r="BL1034" s="168"/>
      <c r="BM1034" s="168"/>
    </row>
    <row r="1035">
      <c r="A1035" s="163"/>
      <c r="B1035" s="174"/>
      <c r="C1035" s="165"/>
      <c r="D1035" s="166"/>
      <c r="E1035" s="166"/>
      <c r="F1035" s="167"/>
      <c r="G1035" s="167"/>
      <c r="H1035" s="167"/>
      <c r="I1035" s="163"/>
      <c r="J1035" s="168"/>
      <c r="K1035" s="168"/>
      <c r="L1035" s="168"/>
      <c r="M1035" s="166"/>
      <c r="N1035" s="169"/>
      <c r="O1035" s="167"/>
      <c r="P1035" s="168"/>
      <c r="Q1035" s="169"/>
      <c r="R1035" s="168"/>
      <c r="S1035" s="168"/>
      <c r="T1035" s="168"/>
      <c r="U1035" s="168"/>
      <c r="V1035" s="168"/>
      <c r="W1035" s="168"/>
      <c r="X1035" s="168"/>
      <c r="Y1035" s="168"/>
      <c r="Z1035" s="168"/>
      <c r="AA1035" s="168"/>
      <c r="AB1035" s="168"/>
      <c r="AC1035" s="168"/>
      <c r="AD1035" s="168"/>
      <c r="AE1035" s="168"/>
      <c r="AF1035" s="168"/>
      <c r="AG1035" s="168"/>
      <c r="AH1035" s="168"/>
      <c r="AI1035" s="168"/>
      <c r="AJ1035" s="168"/>
      <c r="AK1035" s="168"/>
      <c r="AL1035" s="168"/>
      <c r="AM1035" s="168"/>
      <c r="AN1035" s="166"/>
      <c r="AO1035" s="168"/>
      <c r="AP1035" s="166"/>
      <c r="AQ1035" s="168"/>
      <c r="AR1035" s="168"/>
      <c r="AS1035" s="168"/>
      <c r="AT1035" s="168"/>
      <c r="AU1035" s="168"/>
      <c r="AV1035" s="168"/>
      <c r="AW1035" s="168"/>
      <c r="AX1035" s="168"/>
      <c r="AY1035" s="168"/>
      <c r="AZ1035" s="168"/>
      <c r="BA1035" s="166"/>
      <c r="BB1035" s="166"/>
      <c r="BC1035" s="168"/>
      <c r="BD1035" s="170"/>
      <c r="BE1035" s="171"/>
      <c r="BF1035" s="171"/>
      <c r="BG1035" s="171"/>
      <c r="BH1035" s="171"/>
      <c r="BI1035" s="168"/>
      <c r="BJ1035" s="168"/>
      <c r="BK1035" s="168"/>
      <c r="BL1035" s="168"/>
      <c r="BM1035" s="168"/>
    </row>
    <row r="1036">
      <c r="A1036" s="163"/>
      <c r="B1036" s="174"/>
      <c r="C1036" s="165"/>
      <c r="D1036" s="166"/>
      <c r="E1036" s="166"/>
      <c r="F1036" s="167"/>
      <c r="G1036" s="167"/>
      <c r="H1036" s="167"/>
      <c r="I1036" s="163"/>
      <c r="J1036" s="168"/>
      <c r="K1036" s="168"/>
      <c r="L1036" s="168"/>
      <c r="M1036" s="166"/>
      <c r="N1036" s="169"/>
      <c r="O1036" s="167"/>
      <c r="P1036" s="168"/>
      <c r="Q1036" s="169"/>
      <c r="R1036" s="168"/>
      <c r="S1036" s="168"/>
      <c r="T1036" s="168"/>
      <c r="U1036" s="168"/>
      <c r="V1036" s="168"/>
      <c r="W1036" s="168"/>
      <c r="X1036" s="168"/>
      <c r="Y1036" s="168"/>
      <c r="Z1036" s="168"/>
      <c r="AA1036" s="168"/>
      <c r="AB1036" s="168"/>
      <c r="AC1036" s="168"/>
      <c r="AD1036" s="168"/>
      <c r="AE1036" s="168"/>
      <c r="AF1036" s="168"/>
      <c r="AG1036" s="168"/>
      <c r="AH1036" s="168"/>
      <c r="AI1036" s="168"/>
      <c r="AJ1036" s="168"/>
      <c r="AK1036" s="168"/>
      <c r="AL1036" s="168"/>
      <c r="AM1036" s="168"/>
      <c r="AN1036" s="166"/>
      <c r="AO1036" s="168"/>
      <c r="AP1036" s="166"/>
      <c r="AQ1036" s="168"/>
      <c r="AR1036" s="168"/>
      <c r="AS1036" s="168"/>
      <c r="AT1036" s="168"/>
      <c r="AU1036" s="168"/>
      <c r="AV1036" s="168"/>
      <c r="AW1036" s="168"/>
      <c r="AX1036" s="168"/>
      <c r="AY1036" s="168"/>
      <c r="AZ1036" s="168"/>
      <c r="BA1036" s="166"/>
      <c r="BB1036" s="166"/>
      <c r="BC1036" s="168"/>
      <c r="BD1036" s="170"/>
      <c r="BE1036" s="171"/>
      <c r="BF1036" s="171"/>
      <c r="BG1036" s="171"/>
      <c r="BH1036" s="171"/>
      <c r="BI1036" s="168"/>
      <c r="BJ1036" s="168"/>
      <c r="BK1036" s="168"/>
      <c r="BL1036" s="168"/>
      <c r="BM1036" s="168"/>
    </row>
    <row r="1037">
      <c r="A1037" s="163"/>
      <c r="B1037" s="174"/>
      <c r="C1037" s="165"/>
      <c r="D1037" s="166"/>
      <c r="E1037" s="166"/>
      <c r="F1037" s="167"/>
      <c r="G1037" s="167"/>
      <c r="H1037" s="167"/>
      <c r="I1037" s="163"/>
      <c r="J1037" s="168"/>
      <c r="K1037" s="168"/>
      <c r="L1037" s="168"/>
      <c r="M1037" s="166"/>
      <c r="N1037" s="169"/>
      <c r="O1037" s="167"/>
      <c r="P1037" s="168"/>
      <c r="Q1037" s="169"/>
      <c r="R1037" s="168"/>
      <c r="S1037" s="168"/>
      <c r="T1037" s="168"/>
      <c r="U1037" s="168"/>
      <c r="V1037" s="168"/>
      <c r="W1037" s="168"/>
      <c r="X1037" s="168"/>
      <c r="Y1037" s="168"/>
      <c r="Z1037" s="168"/>
      <c r="AA1037" s="168"/>
      <c r="AB1037" s="168"/>
      <c r="AC1037" s="168"/>
      <c r="AD1037" s="168"/>
      <c r="AE1037" s="168"/>
      <c r="AF1037" s="168"/>
      <c r="AG1037" s="168"/>
      <c r="AH1037" s="168"/>
      <c r="AI1037" s="168"/>
      <c r="AJ1037" s="168"/>
      <c r="AK1037" s="168"/>
      <c r="AL1037" s="168"/>
      <c r="AM1037" s="168"/>
      <c r="AN1037" s="166"/>
      <c r="AO1037" s="168"/>
      <c r="AP1037" s="166"/>
      <c r="AQ1037" s="168"/>
      <c r="AR1037" s="168"/>
      <c r="AS1037" s="168"/>
      <c r="AT1037" s="168"/>
      <c r="AU1037" s="168"/>
      <c r="AV1037" s="168"/>
      <c r="AW1037" s="168"/>
      <c r="AX1037" s="168"/>
      <c r="AY1037" s="168"/>
      <c r="AZ1037" s="168"/>
      <c r="BA1037" s="166"/>
      <c r="BB1037" s="166"/>
      <c r="BC1037" s="168"/>
      <c r="BD1037" s="170"/>
      <c r="BE1037" s="171"/>
      <c r="BF1037" s="171"/>
      <c r="BG1037" s="171"/>
      <c r="BH1037" s="171"/>
      <c r="BI1037" s="168"/>
      <c r="BJ1037" s="168"/>
      <c r="BK1037" s="168"/>
      <c r="BL1037" s="168"/>
      <c r="BM1037" s="168"/>
    </row>
    <row r="1038">
      <c r="A1038" s="163"/>
      <c r="B1038" s="174"/>
      <c r="C1038" s="165"/>
      <c r="D1038" s="166"/>
      <c r="E1038" s="166"/>
      <c r="F1038" s="167"/>
      <c r="G1038" s="167"/>
      <c r="H1038" s="167"/>
      <c r="I1038" s="163"/>
      <c r="J1038" s="168"/>
      <c r="K1038" s="168"/>
      <c r="L1038" s="168"/>
      <c r="M1038" s="166"/>
      <c r="N1038" s="169"/>
      <c r="O1038" s="167"/>
      <c r="P1038" s="168"/>
      <c r="Q1038" s="169"/>
      <c r="R1038" s="168"/>
      <c r="S1038" s="168"/>
      <c r="T1038" s="168"/>
      <c r="U1038" s="168"/>
      <c r="V1038" s="168"/>
      <c r="W1038" s="168"/>
      <c r="X1038" s="168"/>
      <c r="Y1038" s="168"/>
      <c r="Z1038" s="168"/>
      <c r="AA1038" s="168"/>
      <c r="AB1038" s="168"/>
      <c r="AC1038" s="168"/>
      <c r="AD1038" s="168"/>
      <c r="AE1038" s="168"/>
      <c r="AF1038" s="168"/>
      <c r="AG1038" s="168"/>
      <c r="AH1038" s="168"/>
      <c r="AI1038" s="168"/>
      <c r="AJ1038" s="168"/>
      <c r="AK1038" s="168"/>
      <c r="AL1038" s="168"/>
      <c r="AM1038" s="168"/>
      <c r="AN1038" s="166"/>
      <c r="AO1038" s="168"/>
      <c r="AP1038" s="166"/>
      <c r="AQ1038" s="168"/>
      <c r="AR1038" s="168"/>
      <c r="AS1038" s="168"/>
      <c r="AT1038" s="168"/>
      <c r="AU1038" s="168"/>
      <c r="AV1038" s="168"/>
      <c r="AW1038" s="168"/>
      <c r="AX1038" s="168"/>
      <c r="AY1038" s="168"/>
      <c r="AZ1038" s="168"/>
      <c r="BA1038" s="166"/>
      <c r="BB1038" s="166"/>
      <c r="BC1038" s="168"/>
      <c r="BD1038" s="170"/>
      <c r="BE1038" s="171"/>
      <c r="BF1038" s="171"/>
      <c r="BG1038" s="171"/>
      <c r="BH1038" s="171"/>
      <c r="BI1038" s="168"/>
      <c r="BJ1038" s="168"/>
      <c r="BK1038" s="168"/>
      <c r="BL1038" s="168"/>
      <c r="BM1038" s="168"/>
    </row>
    <row r="1039">
      <c r="A1039" s="163"/>
      <c r="B1039" s="174"/>
      <c r="C1039" s="165"/>
      <c r="D1039" s="166"/>
      <c r="E1039" s="166"/>
      <c r="F1039" s="167"/>
      <c r="G1039" s="167"/>
      <c r="H1039" s="167"/>
      <c r="I1039" s="163"/>
      <c r="J1039" s="168"/>
      <c r="K1039" s="168"/>
      <c r="L1039" s="168"/>
      <c r="M1039" s="166"/>
      <c r="N1039" s="169"/>
      <c r="O1039" s="167"/>
      <c r="P1039" s="168"/>
      <c r="Q1039" s="169"/>
      <c r="R1039" s="168"/>
      <c r="S1039" s="168"/>
      <c r="T1039" s="168"/>
      <c r="U1039" s="168"/>
      <c r="V1039" s="168"/>
      <c r="W1039" s="168"/>
      <c r="X1039" s="168"/>
      <c r="Y1039" s="168"/>
      <c r="Z1039" s="168"/>
      <c r="AA1039" s="168"/>
      <c r="AB1039" s="168"/>
      <c r="AC1039" s="168"/>
      <c r="AD1039" s="168"/>
      <c r="AE1039" s="168"/>
      <c r="AF1039" s="168"/>
      <c r="AG1039" s="168"/>
      <c r="AH1039" s="168"/>
      <c r="AI1039" s="168"/>
      <c r="AJ1039" s="168"/>
      <c r="AK1039" s="168"/>
      <c r="AL1039" s="168"/>
      <c r="AM1039" s="168"/>
      <c r="AN1039" s="166"/>
      <c r="AO1039" s="168"/>
      <c r="AP1039" s="166"/>
      <c r="AQ1039" s="168"/>
      <c r="AR1039" s="168"/>
      <c r="AS1039" s="168"/>
      <c r="AT1039" s="168"/>
      <c r="AU1039" s="168"/>
      <c r="AV1039" s="168"/>
      <c r="AW1039" s="168"/>
      <c r="AX1039" s="168"/>
      <c r="AY1039" s="168"/>
      <c r="AZ1039" s="168"/>
      <c r="BA1039" s="166"/>
      <c r="BB1039" s="166"/>
      <c r="BC1039" s="168"/>
      <c r="BD1039" s="170"/>
      <c r="BE1039" s="171"/>
      <c r="BF1039" s="171"/>
      <c r="BG1039" s="171"/>
      <c r="BH1039" s="171"/>
      <c r="BI1039" s="168"/>
      <c r="BJ1039" s="168"/>
      <c r="BK1039" s="168"/>
      <c r="BL1039" s="168"/>
      <c r="BM1039" s="168"/>
    </row>
    <row r="1040">
      <c r="A1040" s="163"/>
      <c r="B1040" s="174"/>
      <c r="C1040" s="165"/>
      <c r="D1040" s="166"/>
      <c r="E1040" s="166"/>
      <c r="F1040" s="167"/>
      <c r="G1040" s="167"/>
      <c r="H1040" s="167"/>
      <c r="I1040" s="163"/>
      <c r="J1040" s="168"/>
      <c r="K1040" s="168"/>
      <c r="L1040" s="168"/>
      <c r="M1040" s="166"/>
      <c r="N1040" s="169"/>
      <c r="O1040" s="167"/>
      <c r="P1040" s="168"/>
      <c r="Q1040" s="169"/>
      <c r="R1040" s="168"/>
      <c r="S1040" s="168"/>
      <c r="T1040" s="168"/>
      <c r="U1040" s="168"/>
      <c r="V1040" s="168"/>
      <c r="W1040" s="168"/>
      <c r="X1040" s="168"/>
      <c r="Y1040" s="168"/>
      <c r="Z1040" s="168"/>
      <c r="AA1040" s="168"/>
      <c r="AB1040" s="168"/>
      <c r="AC1040" s="168"/>
      <c r="AD1040" s="168"/>
      <c r="AE1040" s="168"/>
      <c r="AF1040" s="168"/>
      <c r="AG1040" s="168"/>
      <c r="AH1040" s="168"/>
      <c r="AI1040" s="168"/>
      <c r="AJ1040" s="168"/>
      <c r="AK1040" s="168"/>
      <c r="AL1040" s="168"/>
      <c r="AM1040" s="168"/>
      <c r="AN1040" s="166"/>
      <c r="AO1040" s="168"/>
      <c r="AP1040" s="166"/>
      <c r="AQ1040" s="168"/>
      <c r="AR1040" s="168"/>
      <c r="AS1040" s="168"/>
      <c r="AT1040" s="168"/>
      <c r="AU1040" s="168"/>
      <c r="AV1040" s="168"/>
      <c r="AW1040" s="168"/>
      <c r="AX1040" s="168"/>
      <c r="AY1040" s="168"/>
      <c r="AZ1040" s="168"/>
      <c r="BA1040" s="166"/>
      <c r="BB1040" s="166"/>
      <c r="BC1040" s="168"/>
      <c r="BD1040" s="170"/>
      <c r="BE1040" s="171"/>
      <c r="BF1040" s="171"/>
      <c r="BG1040" s="171"/>
      <c r="BH1040" s="171"/>
      <c r="BI1040" s="168"/>
      <c r="BJ1040" s="168"/>
      <c r="BK1040" s="168"/>
      <c r="BL1040" s="168"/>
      <c r="BM1040" s="168"/>
    </row>
    <row r="1041">
      <c r="A1041" s="163"/>
      <c r="B1041" s="174"/>
      <c r="C1041" s="165"/>
      <c r="D1041" s="166"/>
      <c r="E1041" s="166"/>
      <c r="F1041" s="167"/>
      <c r="G1041" s="167"/>
      <c r="H1041" s="167"/>
      <c r="I1041" s="163"/>
      <c r="J1041" s="168"/>
      <c r="K1041" s="168"/>
      <c r="L1041" s="168"/>
      <c r="M1041" s="166"/>
      <c r="N1041" s="169"/>
      <c r="O1041" s="167"/>
      <c r="P1041" s="168"/>
      <c r="Q1041" s="169"/>
      <c r="R1041" s="168"/>
      <c r="S1041" s="168"/>
      <c r="T1041" s="168"/>
      <c r="U1041" s="168"/>
      <c r="V1041" s="168"/>
      <c r="W1041" s="168"/>
      <c r="X1041" s="168"/>
      <c r="Y1041" s="168"/>
      <c r="Z1041" s="168"/>
      <c r="AA1041" s="168"/>
      <c r="AB1041" s="168"/>
      <c r="AC1041" s="168"/>
      <c r="AD1041" s="168"/>
      <c r="AE1041" s="168"/>
      <c r="AF1041" s="168"/>
      <c r="AG1041" s="168"/>
      <c r="AH1041" s="168"/>
      <c r="AI1041" s="168"/>
      <c r="AJ1041" s="168"/>
      <c r="AK1041" s="168"/>
      <c r="AL1041" s="168"/>
      <c r="AM1041" s="168"/>
      <c r="AN1041" s="166"/>
      <c r="AO1041" s="168"/>
      <c r="AP1041" s="166"/>
      <c r="AQ1041" s="168"/>
      <c r="AR1041" s="168"/>
      <c r="AS1041" s="168"/>
      <c r="AT1041" s="168"/>
      <c r="AU1041" s="168"/>
      <c r="AV1041" s="168"/>
      <c r="AW1041" s="168"/>
      <c r="AX1041" s="168"/>
      <c r="AY1041" s="168"/>
      <c r="AZ1041" s="168"/>
      <c r="BA1041" s="166"/>
      <c r="BB1041" s="166"/>
      <c r="BC1041" s="168"/>
      <c r="BD1041" s="170"/>
      <c r="BE1041" s="171"/>
      <c r="BF1041" s="171"/>
      <c r="BG1041" s="171"/>
      <c r="BH1041" s="171"/>
      <c r="BI1041" s="168"/>
      <c r="BJ1041" s="168"/>
      <c r="BK1041" s="168"/>
      <c r="BL1041" s="168"/>
      <c r="BM1041" s="168"/>
    </row>
    <row r="1042">
      <c r="A1042" s="163"/>
      <c r="B1042" s="174"/>
      <c r="C1042" s="165"/>
      <c r="D1042" s="166"/>
      <c r="E1042" s="166"/>
      <c r="F1042" s="167"/>
      <c r="G1042" s="167"/>
      <c r="H1042" s="167"/>
      <c r="I1042" s="163"/>
      <c r="J1042" s="168"/>
      <c r="K1042" s="168"/>
      <c r="L1042" s="168"/>
      <c r="M1042" s="166"/>
      <c r="N1042" s="169"/>
      <c r="O1042" s="167"/>
      <c r="P1042" s="168"/>
      <c r="Q1042" s="169"/>
      <c r="R1042" s="168"/>
      <c r="S1042" s="168"/>
      <c r="T1042" s="168"/>
      <c r="U1042" s="168"/>
      <c r="V1042" s="168"/>
      <c r="W1042" s="168"/>
      <c r="X1042" s="168"/>
      <c r="Y1042" s="168"/>
      <c r="Z1042" s="168"/>
      <c r="AA1042" s="168"/>
      <c r="AB1042" s="168"/>
      <c r="AC1042" s="168"/>
      <c r="AD1042" s="168"/>
      <c r="AE1042" s="168"/>
      <c r="AF1042" s="168"/>
      <c r="AG1042" s="168"/>
      <c r="AH1042" s="168"/>
      <c r="AI1042" s="168"/>
      <c r="AJ1042" s="168"/>
      <c r="AK1042" s="168"/>
      <c r="AL1042" s="168"/>
      <c r="AM1042" s="168"/>
      <c r="AN1042" s="166"/>
      <c r="AO1042" s="168"/>
      <c r="AP1042" s="166"/>
      <c r="AQ1042" s="168"/>
      <c r="AR1042" s="168"/>
      <c r="AS1042" s="168"/>
      <c r="AT1042" s="168"/>
      <c r="AU1042" s="168"/>
      <c r="AV1042" s="168"/>
      <c r="AW1042" s="168"/>
      <c r="AX1042" s="168"/>
      <c r="AY1042" s="168"/>
      <c r="AZ1042" s="168"/>
      <c r="BA1042" s="166"/>
      <c r="BB1042" s="166"/>
      <c r="BC1042" s="168"/>
      <c r="BD1042" s="170"/>
      <c r="BE1042" s="171"/>
      <c r="BF1042" s="171"/>
      <c r="BG1042" s="171"/>
      <c r="BH1042" s="171"/>
      <c r="BI1042" s="168"/>
      <c r="BJ1042" s="168"/>
      <c r="BK1042" s="168"/>
      <c r="BL1042" s="168"/>
      <c r="BM1042" s="168"/>
    </row>
    <row r="1043">
      <c r="A1043" s="163"/>
      <c r="B1043" s="174"/>
      <c r="C1043" s="165"/>
      <c r="D1043" s="166"/>
      <c r="E1043" s="166"/>
      <c r="F1043" s="167"/>
      <c r="G1043" s="167"/>
      <c r="H1043" s="167"/>
      <c r="I1043" s="163"/>
      <c r="J1043" s="168"/>
      <c r="K1043" s="168"/>
      <c r="L1043" s="168"/>
      <c r="M1043" s="166"/>
      <c r="N1043" s="169"/>
      <c r="O1043" s="167"/>
      <c r="P1043" s="168"/>
      <c r="Q1043" s="169"/>
      <c r="R1043" s="168"/>
      <c r="S1043" s="168"/>
      <c r="T1043" s="168"/>
      <c r="U1043" s="168"/>
      <c r="V1043" s="168"/>
      <c r="W1043" s="168"/>
      <c r="X1043" s="168"/>
      <c r="Y1043" s="168"/>
      <c r="Z1043" s="168"/>
      <c r="AA1043" s="168"/>
      <c r="AB1043" s="168"/>
      <c r="AC1043" s="168"/>
      <c r="AD1043" s="168"/>
      <c r="AE1043" s="168"/>
      <c r="AF1043" s="168"/>
      <c r="AG1043" s="168"/>
      <c r="AH1043" s="168"/>
      <c r="AI1043" s="168"/>
      <c r="AJ1043" s="168"/>
      <c r="AK1043" s="168"/>
      <c r="AL1043" s="168"/>
      <c r="AM1043" s="168"/>
      <c r="AN1043" s="166"/>
      <c r="AO1043" s="168"/>
      <c r="AP1043" s="166"/>
      <c r="AQ1043" s="168"/>
      <c r="AR1043" s="168"/>
      <c r="AS1043" s="168"/>
      <c r="AT1043" s="168"/>
      <c r="AU1043" s="168"/>
      <c r="AV1043" s="168"/>
      <c r="AW1043" s="168"/>
      <c r="AX1043" s="168"/>
      <c r="AY1043" s="168"/>
      <c r="AZ1043" s="168"/>
      <c r="BA1043" s="166"/>
      <c r="BB1043" s="166"/>
      <c r="BC1043" s="168"/>
      <c r="BD1043" s="170"/>
      <c r="BE1043" s="171"/>
      <c r="BF1043" s="171"/>
      <c r="BG1043" s="171"/>
      <c r="BH1043" s="171"/>
      <c r="BI1043" s="168"/>
      <c r="BJ1043" s="168"/>
      <c r="BK1043" s="168"/>
      <c r="BL1043" s="168"/>
      <c r="BM1043" s="168"/>
    </row>
    <row r="1044">
      <c r="A1044" s="163"/>
      <c r="B1044" s="174"/>
      <c r="C1044" s="165"/>
      <c r="D1044" s="166"/>
      <c r="E1044" s="166"/>
      <c r="F1044" s="167"/>
      <c r="G1044" s="167"/>
      <c r="H1044" s="167"/>
      <c r="I1044" s="163"/>
      <c r="J1044" s="168"/>
      <c r="K1044" s="168"/>
      <c r="L1044" s="168"/>
      <c r="M1044" s="166"/>
      <c r="N1044" s="169"/>
      <c r="O1044" s="167"/>
      <c r="P1044" s="168"/>
      <c r="Q1044" s="169"/>
      <c r="R1044" s="168"/>
      <c r="S1044" s="168"/>
      <c r="T1044" s="168"/>
      <c r="U1044" s="168"/>
      <c r="V1044" s="168"/>
      <c r="W1044" s="168"/>
      <c r="X1044" s="168"/>
      <c r="Y1044" s="168"/>
      <c r="Z1044" s="168"/>
      <c r="AA1044" s="168"/>
      <c r="AB1044" s="168"/>
      <c r="AC1044" s="168"/>
      <c r="AD1044" s="168"/>
      <c r="AE1044" s="168"/>
      <c r="AF1044" s="168"/>
      <c r="AG1044" s="168"/>
      <c r="AH1044" s="168"/>
      <c r="AI1044" s="168"/>
      <c r="AJ1044" s="168"/>
      <c r="AK1044" s="168"/>
      <c r="AL1044" s="168"/>
      <c r="AM1044" s="168"/>
      <c r="AN1044" s="166"/>
      <c r="AO1044" s="168"/>
      <c r="AP1044" s="166"/>
      <c r="AQ1044" s="168"/>
      <c r="AR1044" s="168"/>
      <c r="AS1044" s="168"/>
      <c r="AT1044" s="168"/>
      <c r="AU1044" s="168"/>
      <c r="AV1044" s="168"/>
      <c r="AW1044" s="168"/>
      <c r="AX1044" s="168"/>
      <c r="AY1044" s="168"/>
      <c r="AZ1044" s="168"/>
      <c r="BA1044" s="166"/>
      <c r="BB1044" s="166"/>
      <c r="BC1044" s="168"/>
      <c r="BD1044" s="170"/>
      <c r="BE1044" s="171"/>
      <c r="BF1044" s="171"/>
      <c r="BG1044" s="171"/>
      <c r="BH1044" s="171"/>
      <c r="BI1044" s="168"/>
      <c r="BJ1044" s="168"/>
      <c r="BK1044" s="168"/>
      <c r="BL1044" s="168"/>
      <c r="BM1044" s="168"/>
    </row>
    <row r="1045">
      <c r="A1045" s="163"/>
      <c r="B1045" s="174"/>
      <c r="C1045" s="165"/>
      <c r="D1045" s="166"/>
      <c r="E1045" s="166"/>
      <c r="F1045" s="167"/>
      <c r="G1045" s="167"/>
      <c r="H1045" s="167"/>
      <c r="I1045" s="163"/>
      <c r="J1045" s="168"/>
      <c r="K1045" s="168"/>
      <c r="L1045" s="168"/>
      <c r="M1045" s="166"/>
      <c r="N1045" s="169"/>
      <c r="O1045" s="167"/>
      <c r="P1045" s="168"/>
      <c r="Q1045" s="169"/>
      <c r="R1045" s="168"/>
      <c r="S1045" s="168"/>
      <c r="T1045" s="168"/>
      <c r="U1045" s="168"/>
      <c r="V1045" s="168"/>
      <c r="W1045" s="168"/>
      <c r="X1045" s="168"/>
      <c r="Y1045" s="168"/>
      <c r="Z1045" s="168"/>
      <c r="AA1045" s="168"/>
      <c r="AB1045" s="168"/>
      <c r="AC1045" s="168"/>
      <c r="AD1045" s="168"/>
      <c r="AE1045" s="168"/>
      <c r="AF1045" s="168"/>
      <c r="AG1045" s="168"/>
      <c r="AH1045" s="168"/>
      <c r="AI1045" s="168"/>
      <c r="AJ1045" s="168"/>
      <c r="AK1045" s="168"/>
      <c r="AL1045" s="168"/>
      <c r="AM1045" s="168"/>
      <c r="AN1045" s="166"/>
      <c r="AO1045" s="168"/>
      <c r="AP1045" s="166"/>
      <c r="AQ1045" s="168"/>
      <c r="AR1045" s="168"/>
      <c r="AS1045" s="168"/>
      <c r="AT1045" s="168"/>
      <c r="AU1045" s="168"/>
      <c r="AV1045" s="168"/>
      <c r="AW1045" s="168"/>
      <c r="AX1045" s="168"/>
      <c r="AY1045" s="168"/>
      <c r="AZ1045" s="168"/>
      <c r="BA1045" s="166"/>
      <c r="BB1045" s="166"/>
      <c r="BC1045" s="168"/>
      <c r="BD1045" s="170"/>
      <c r="BE1045" s="171"/>
      <c r="BF1045" s="171"/>
      <c r="BG1045" s="171"/>
      <c r="BH1045" s="171"/>
      <c r="BI1045" s="168"/>
      <c r="BJ1045" s="168"/>
      <c r="BK1045" s="168"/>
      <c r="BL1045" s="168"/>
      <c r="BM1045" s="168"/>
    </row>
    <row r="1046">
      <c r="A1046" s="163"/>
      <c r="B1046" s="174"/>
      <c r="C1046" s="165"/>
      <c r="D1046" s="166"/>
      <c r="E1046" s="166"/>
      <c r="F1046" s="167"/>
      <c r="G1046" s="167"/>
      <c r="H1046" s="167"/>
      <c r="I1046" s="163"/>
      <c r="J1046" s="168"/>
      <c r="K1046" s="168"/>
      <c r="L1046" s="168"/>
      <c r="M1046" s="166"/>
      <c r="N1046" s="169"/>
      <c r="O1046" s="167"/>
      <c r="P1046" s="168"/>
      <c r="Q1046" s="169"/>
      <c r="R1046" s="168"/>
      <c r="S1046" s="168"/>
      <c r="T1046" s="168"/>
      <c r="U1046" s="168"/>
      <c r="V1046" s="168"/>
      <c r="W1046" s="168"/>
      <c r="X1046" s="168"/>
      <c r="Y1046" s="168"/>
      <c r="Z1046" s="168"/>
      <c r="AA1046" s="168"/>
      <c r="AB1046" s="168"/>
      <c r="AC1046" s="168"/>
      <c r="AD1046" s="168"/>
      <c r="AE1046" s="168"/>
      <c r="AF1046" s="168"/>
      <c r="AG1046" s="168"/>
      <c r="AH1046" s="168"/>
      <c r="AI1046" s="168"/>
      <c r="AJ1046" s="168"/>
      <c r="AK1046" s="168"/>
      <c r="AL1046" s="168"/>
      <c r="AM1046" s="168"/>
      <c r="AN1046" s="166"/>
      <c r="AO1046" s="168"/>
      <c r="AP1046" s="166"/>
      <c r="AQ1046" s="168"/>
      <c r="AR1046" s="168"/>
      <c r="AS1046" s="168"/>
      <c r="AT1046" s="168"/>
      <c r="AU1046" s="168"/>
      <c r="AV1046" s="168"/>
      <c r="AW1046" s="168"/>
      <c r="AX1046" s="168"/>
      <c r="AY1046" s="168"/>
      <c r="AZ1046" s="168"/>
      <c r="BA1046" s="166"/>
      <c r="BB1046" s="166"/>
      <c r="BC1046" s="168"/>
      <c r="BD1046" s="170"/>
      <c r="BE1046" s="171"/>
      <c r="BF1046" s="171"/>
      <c r="BG1046" s="171"/>
      <c r="BH1046" s="171"/>
      <c r="BI1046" s="168"/>
      <c r="BJ1046" s="168"/>
      <c r="BK1046" s="168"/>
      <c r="BL1046" s="168"/>
      <c r="BM1046" s="168"/>
    </row>
    <row r="1047">
      <c r="A1047" s="163"/>
      <c r="B1047" s="174"/>
      <c r="C1047" s="165"/>
      <c r="D1047" s="166"/>
      <c r="E1047" s="166"/>
      <c r="F1047" s="167"/>
      <c r="G1047" s="167"/>
      <c r="H1047" s="167"/>
      <c r="I1047" s="163"/>
      <c r="J1047" s="168"/>
      <c r="K1047" s="168"/>
      <c r="L1047" s="168"/>
      <c r="M1047" s="166"/>
      <c r="N1047" s="169"/>
      <c r="O1047" s="167"/>
      <c r="P1047" s="168"/>
      <c r="Q1047" s="169"/>
      <c r="R1047" s="168"/>
      <c r="S1047" s="168"/>
      <c r="T1047" s="168"/>
      <c r="U1047" s="168"/>
      <c r="V1047" s="168"/>
      <c r="W1047" s="168"/>
      <c r="X1047" s="168"/>
      <c r="Y1047" s="168"/>
      <c r="Z1047" s="168"/>
      <c r="AA1047" s="168"/>
      <c r="AB1047" s="168"/>
      <c r="AC1047" s="168"/>
      <c r="AD1047" s="168"/>
      <c r="AE1047" s="168"/>
      <c r="AF1047" s="168"/>
      <c r="AG1047" s="168"/>
      <c r="AH1047" s="168"/>
      <c r="AI1047" s="168"/>
      <c r="AJ1047" s="168"/>
      <c r="AK1047" s="168"/>
      <c r="AL1047" s="168"/>
      <c r="AM1047" s="168"/>
      <c r="AN1047" s="166"/>
      <c r="AO1047" s="168"/>
      <c r="AP1047" s="166"/>
      <c r="AQ1047" s="168"/>
      <c r="AR1047" s="168"/>
      <c r="AS1047" s="168"/>
      <c r="AT1047" s="168"/>
      <c r="AU1047" s="168"/>
      <c r="AV1047" s="168"/>
      <c r="AW1047" s="168"/>
      <c r="AX1047" s="168"/>
      <c r="AY1047" s="168"/>
      <c r="AZ1047" s="168"/>
      <c r="BA1047" s="166"/>
      <c r="BB1047" s="166"/>
      <c r="BC1047" s="168"/>
      <c r="BD1047" s="170"/>
      <c r="BE1047" s="171"/>
      <c r="BF1047" s="171"/>
      <c r="BG1047" s="171"/>
      <c r="BH1047" s="171"/>
      <c r="BI1047" s="168"/>
      <c r="BJ1047" s="168"/>
      <c r="BK1047" s="168"/>
      <c r="BL1047" s="168"/>
      <c r="BM1047" s="168"/>
    </row>
    <row r="1048">
      <c r="A1048" s="163"/>
      <c r="B1048" s="174"/>
      <c r="C1048" s="165"/>
      <c r="D1048" s="166"/>
      <c r="E1048" s="166"/>
      <c r="F1048" s="167"/>
      <c r="G1048" s="167"/>
      <c r="H1048" s="167"/>
      <c r="I1048" s="163"/>
      <c r="J1048" s="168"/>
      <c r="K1048" s="168"/>
      <c r="L1048" s="168"/>
      <c r="M1048" s="166"/>
      <c r="N1048" s="169"/>
      <c r="O1048" s="167"/>
      <c r="P1048" s="168"/>
      <c r="Q1048" s="169"/>
      <c r="R1048" s="168"/>
      <c r="S1048" s="168"/>
      <c r="T1048" s="168"/>
      <c r="U1048" s="168"/>
      <c r="V1048" s="168"/>
      <c r="W1048" s="168"/>
      <c r="X1048" s="168"/>
      <c r="Y1048" s="168"/>
      <c r="Z1048" s="168"/>
      <c r="AA1048" s="168"/>
      <c r="AB1048" s="168"/>
      <c r="AC1048" s="168"/>
      <c r="AD1048" s="168"/>
      <c r="AE1048" s="168"/>
      <c r="AF1048" s="168"/>
      <c r="AG1048" s="168"/>
      <c r="AH1048" s="168"/>
      <c r="AI1048" s="168"/>
      <c r="AJ1048" s="168"/>
      <c r="AK1048" s="168"/>
      <c r="AL1048" s="168"/>
      <c r="AM1048" s="168"/>
      <c r="AN1048" s="166"/>
      <c r="AO1048" s="168"/>
      <c r="AP1048" s="166"/>
      <c r="AQ1048" s="168"/>
      <c r="AR1048" s="168"/>
      <c r="AS1048" s="168"/>
      <c r="AT1048" s="168"/>
      <c r="AU1048" s="168"/>
      <c r="AV1048" s="168"/>
      <c r="AW1048" s="168"/>
      <c r="AX1048" s="168"/>
      <c r="AY1048" s="168"/>
      <c r="AZ1048" s="168"/>
      <c r="BA1048" s="166"/>
      <c r="BB1048" s="166"/>
      <c r="BC1048" s="168"/>
      <c r="BD1048" s="170"/>
      <c r="BE1048" s="171"/>
      <c r="BF1048" s="171"/>
      <c r="BG1048" s="171"/>
      <c r="BH1048" s="171"/>
      <c r="BI1048" s="168"/>
      <c r="BJ1048" s="168"/>
      <c r="BK1048" s="168"/>
      <c r="BL1048" s="168"/>
      <c r="BM1048" s="168"/>
    </row>
    <row r="1049">
      <c r="A1049" s="163"/>
      <c r="B1049" s="174"/>
      <c r="C1049" s="165"/>
      <c r="D1049" s="166"/>
      <c r="E1049" s="166"/>
      <c r="F1049" s="167"/>
      <c r="G1049" s="167"/>
      <c r="H1049" s="167"/>
      <c r="I1049" s="163"/>
      <c r="J1049" s="168"/>
      <c r="K1049" s="168"/>
      <c r="L1049" s="168"/>
      <c r="M1049" s="166"/>
      <c r="N1049" s="169"/>
      <c r="O1049" s="167"/>
      <c r="P1049" s="168"/>
      <c r="Q1049" s="169"/>
      <c r="R1049" s="168"/>
      <c r="S1049" s="168"/>
      <c r="T1049" s="168"/>
      <c r="U1049" s="168"/>
      <c r="V1049" s="168"/>
      <c r="W1049" s="168"/>
      <c r="X1049" s="168"/>
      <c r="Y1049" s="168"/>
      <c r="Z1049" s="168"/>
      <c r="AA1049" s="168"/>
      <c r="AB1049" s="168"/>
      <c r="AC1049" s="168"/>
      <c r="AD1049" s="168"/>
      <c r="AE1049" s="168"/>
      <c r="AF1049" s="168"/>
      <c r="AG1049" s="168"/>
      <c r="AH1049" s="168"/>
      <c r="AI1049" s="168"/>
      <c r="AJ1049" s="168"/>
      <c r="AK1049" s="168"/>
      <c r="AL1049" s="168"/>
      <c r="AM1049" s="168"/>
      <c r="AN1049" s="166"/>
      <c r="AO1049" s="168"/>
      <c r="AP1049" s="166"/>
      <c r="AQ1049" s="168"/>
      <c r="AR1049" s="168"/>
      <c r="AS1049" s="168"/>
      <c r="AT1049" s="168"/>
      <c r="AU1049" s="168"/>
      <c r="AV1049" s="168"/>
      <c r="AW1049" s="168"/>
      <c r="AX1049" s="168"/>
      <c r="AY1049" s="168"/>
      <c r="AZ1049" s="168"/>
      <c r="BA1049" s="166"/>
      <c r="BB1049" s="166"/>
      <c r="BC1049" s="168"/>
      <c r="BD1049" s="170"/>
      <c r="BE1049" s="171"/>
      <c r="BF1049" s="171"/>
      <c r="BG1049" s="171"/>
      <c r="BH1049" s="171"/>
      <c r="BI1049" s="168"/>
      <c r="BJ1049" s="168"/>
      <c r="BK1049" s="168"/>
      <c r="BL1049" s="168"/>
      <c r="BM1049" s="168"/>
    </row>
    <row r="1050">
      <c r="A1050" s="163"/>
      <c r="B1050" s="174"/>
      <c r="C1050" s="165"/>
      <c r="D1050" s="166"/>
      <c r="E1050" s="166"/>
      <c r="F1050" s="167"/>
      <c r="G1050" s="167"/>
      <c r="H1050" s="167"/>
      <c r="I1050" s="163"/>
      <c r="J1050" s="168"/>
      <c r="K1050" s="168"/>
      <c r="L1050" s="168"/>
      <c r="M1050" s="166"/>
      <c r="N1050" s="169"/>
      <c r="O1050" s="167"/>
      <c r="P1050" s="168"/>
      <c r="Q1050" s="169"/>
      <c r="R1050" s="168"/>
      <c r="S1050" s="168"/>
      <c r="T1050" s="168"/>
      <c r="U1050" s="168"/>
      <c r="V1050" s="168"/>
      <c r="W1050" s="168"/>
      <c r="X1050" s="168"/>
      <c r="Y1050" s="168"/>
      <c r="Z1050" s="168"/>
      <c r="AA1050" s="168"/>
      <c r="AB1050" s="168"/>
      <c r="AC1050" s="168"/>
      <c r="AD1050" s="168"/>
      <c r="AE1050" s="168"/>
      <c r="AF1050" s="168"/>
      <c r="AG1050" s="168"/>
      <c r="AH1050" s="168"/>
      <c r="AI1050" s="168"/>
      <c r="AJ1050" s="168"/>
      <c r="AK1050" s="168"/>
      <c r="AL1050" s="168"/>
      <c r="AM1050" s="168"/>
      <c r="AN1050" s="166"/>
      <c r="AO1050" s="168"/>
      <c r="AP1050" s="166"/>
      <c r="AQ1050" s="168"/>
      <c r="AR1050" s="168"/>
      <c r="AS1050" s="168"/>
      <c r="AT1050" s="168"/>
      <c r="AU1050" s="168"/>
      <c r="AV1050" s="168"/>
      <c r="AW1050" s="168"/>
      <c r="AX1050" s="168"/>
      <c r="AY1050" s="168"/>
      <c r="AZ1050" s="168"/>
      <c r="BA1050" s="166"/>
      <c r="BB1050" s="166"/>
      <c r="BC1050" s="168"/>
      <c r="BD1050" s="170"/>
      <c r="BE1050" s="171"/>
      <c r="BF1050" s="171"/>
      <c r="BG1050" s="171"/>
      <c r="BH1050" s="171"/>
      <c r="BI1050" s="168"/>
      <c r="BJ1050" s="168"/>
      <c r="BK1050" s="168"/>
      <c r="BL1050" s="168"/>
      <c r="BM1050" s="168"/>
    </row>
    <row r="1051">
      <c r="A1051" s="163"/>
      <c r="B1051" s="174"/>
      <c r="C1051" s="165"/>
      <c r="D1051" s="166"/>
      <c r="E1051" s="166"/>
      <c r="F1051" s="167"/>
      <c r="G1051" s="167"/>
      <c r="H1051" s="167"/>
      <c r="I1051" s="163"/>
      <c r="J1051" s="168"/>
      <c r="K1051" s="168"/>
      <c r="L1051" s="168"/>
      <c r="M1051" s="166"/>
      <c r="N1051" s="169"/>
      <c r="O1051" s="167"/>
      <c r="P1051" s="168"/>
      <c r="Q1051" s="169"/>
      <c r="R1051" s="168"/>
      <c r="S1051" s="168"/>
      <c r="T1051" s="168"/>
      <c r="U1051" s="168"/>
      <c r="V1051" s="168"/>
      <c r="W1051" s="168"/>
      <c r="X1051" s="168"/>
      <c r="Y1051" s="168"/>
      <c r="Z1051" s="168"/>
      <c r="AA1051" s="168"/>
      <c r="AB1051" s="168"/>
      <c r="AC1051" s="168"/>
      <c r="AD1051" s="168"/>
      <c r="AE1051" s="168"/>
      <c r="AF1051" s="168"/>
      <c r="AG1051" s="168"/>
      <c r="AH1051" s="168"/>
      <c r="AI1051" s="168"/>
      <c r="AJ1051" s="168"/>
      <c r="AK1051" s="168"/>
      <c r="AL1051" s="168"/>
      <c r="AM1051" s="168"/>
      <c r="AN1051" s="166"/>
      <c r="AO1051" s="168"/>
      <c r="AP1051" s="166"/>
      <c r="AQ1051" s="168"/>
      <c r="AR1051" s="168"/>
      <c r="AS1051" s="168"/>
      <c r="AT1051" s="168"/>
      <c r="AU1051" s="168"/>
      <c r="AV1051" s="168"/>
      <c r="AW1051" s="168"/>
      <c r="AX1051" s="168"/>
      <c r="AY1051" s="168"/>
      <c r="AZ1051" s="168"/>
      <c r="BA1051" s="166"/>
      <c r="BB1051" s="166"/>
      <c r="BC1051" s="168"/>
      <c r="BD1051" s="170"/>
      <c r="BE1051" s="171"/>
      <c r="BF1051" s="171"/>
      <c r="BG1051" s="171"/>
      <c r="BH1051" s="171"/>
      <c r="BI1051" s="168"/>
      <c r="BJ1051" s="168"/>
      <c r="BK1051" s="168"/>
      <c r="BL1051" s="168"/>
      <c r="BM1051" s="168"/>
    </row>
    <row r="1052">
      <c r="A1052" s="163"/>
      <c r="B1052" s="174"/>
      <c r="C1052" s="165"/>
      <c r="D1052" s="166"/>
      <c r="E1052" s="166"/>
      <c r="F1052" s="167"/>
      <c r="G1052" s="167"/>
      <c r="H1052" s="167"/>
      <c r="I1052" s="163"/>
      <c r="J1052" s="168"/>
      <c r="K1052" s="168"/>
      <c r="L1052" s="168"/>
      <c r="M1052" s="166"/>
      <c r="N1052" s="169"/>
      <c r="O1052" s="167"/>
      <c r="P1052" s="168"/>
      <c r="Q1052" s="169"/>
      <c r="R1052" s="168"/>
      <c r="S1052" s="168"/>
      <c r="T1052" s="168"/>
      <c r="U1052" s="168"/>
      <c r="V1052" s="168"/>
      <c r="W1052" s="168"/>
      <c r="X1052" s="168"/>
      <c r="Y1052" s="168"/>
      <c r="Z1052" s="168"/>
      <c r="AA1052" s="168"/>
      <c r="AB1052" s="168"/>
      <c r="AC1052" s="168"/>
      <c r="AD1052" s="168"/>
      <c r="AE1052" s="168"/>
      <c r="AF1052" s="168"/>
      <c r="AG1052" s="168"/>
      <c r="AH1052" s="168"/>
      <c r="AI1052" s="168"/>
      <c r="AJ1052" s="168"/>
      <c r="AK1052" s="168"/>
      <c r="AL1052" s="168"/>
      <c r="AM1052" s="168"/>
      <c r="AN1052" s="166"/>
      <c r="AO1052" s="168"/>
      <c r="AP1052" s="166"/>
      <c r="AQ1052" s="168"/>
      <c r="AR1052" s="168"/>
      <c r="AS1052" s="168"/>
      <c r="AT1052" s="168"/>
      <c r="AU1052" s="168"/>
      <c r="AV1052" s="168"/>
      <c r="AW1052" s="168"/>
      <c r="AX1052" s="168"/>
      <c r="AY1052" s="168"/>
      <c r="AZ1052" s="168"/>
      <c r="BA1052" s="166"/>
      <c r="BB1052" s="166"/>
      <c r="BC1052" s="168"/>
      <c r="BD1052" s="170"/>
      <c r="BE1052" s="171"/>
      <c r="BF1052" s="171"/>
      <c r="BG1052" s="171"/>
      <c r="BH1052" s="171"/>
      <c r="BI1052" s="168"/>
      <c r="BJ1052" s="168"/>
      <c r="BK1052" s="168"/>
      <c r="BL1052" s="168"/>
      <c r="BM1052" s="168"/>
    </row>
    <row r="1053">
      <c r="A1053" s="163"/>
      <c r="B1053" s="174"/>
      <c r="C1053" s="165"/>
      <c r="D1053" s="166"/>
      <c r="E1053" s="166"/>
      <c r="F1053" s="167"/>
      <c r="G1053" s="167"/>
      <c r="H1053" s="167"/>
      <c r="I1053" s="163"/>
      <c r="J1053" s="168"/>
      <c r="K1053" s="168"/>
      <c r="L1053" s="168"/>
      <c r="M1053" s="166"/>
      <c r="N1053" s="169"/>
      <c r="O1053" s="167"/>
      <c r="P1053" s="168"/>
      <c r="Q1053" s="169"/>
      <c r="R1053" s="168"/>
      <c r="S1053" s="168"/>
      <c r="T1053" s="168"/>
      <c r="U1053" s="168"/>
      <c r="V1053" s="168"/>
      <c r="W1053" s="168"/>
      <c r="X1053" s="168"/>
      <c r="Y1053" s="168"/>
      <c r="Z1053" s="168"/>
      <c r="AA1053" s="168"/>
      <c r="AB1053" s="168"/>
      <c r="AC1053" s="168"/>
      <c r="AD1053" s="168"/>
      <c r="AE1053" s="168"/>
      <c r="AF1053" s="168"/>
      <c r="AG1053" s="168"/>
      <c r="AH1053" s="168"/>
      <c r="AI1053" s="168"/>
      <c r="AJ1053" s="168"/>
      <c r="AK1053" s="168"/>
      <c r="AL1053" s="168"/>
      <c r="AM1053" s="168"/>
      <c r="AN1053" s="166"/>
      <c r="AO1053" s="168"/>
      <c r="AP1053" s="166"/>
      <c r="AQ1053" s="168"/>
      <c r="AR1053" s="168"/>
      <c r="AS1053" s="168"/>
      <c r="AT1053" s="168"/>
      <c r="AU1053" s="168"/>
      <c r="AV1053" s="168"/>
      <c r="AW1053" s="168"/>
      <c r="AX1053" s="168"/>
      <c r="AY1053" s="168"/>
      <c r="AZ1053" s="168"/>
      <c r="BA1053" s="166"/>
      <c r="BB1053" s="166"/>
      <c r="BC1053" s="168"/>
      <c r="BD1053" s="170"/>
      <c r="BE1053" s="171"/>
      <c r="BF1053" s="171"/>
      <c r="BG1053" s="171"/>
      <c r="BH1053" s="171"/>
      <c r="BI1053" s="168"/>
      <c r="BJ1053" s="168"/>
      <c r="BK1053" s="168"/>
      <c r="BL1053" s="168"/>
      <c r="BM1053" s="168"/>
    </row>
    <row r="1054">
      <c r="A1054" s="163"/>
      <c r="B1054" s="174"/>
      <c r="C1054" s="165"/>
      <c r="D1054" s="166"/>
      <c r="E1054" s="166"/>
      <c r="F1054" s="167"/>
      <c r="G1054" s="167"/>
      <c r="H1054" s="167"/>
      <c r="I1054" s="163"/>
      <c r="J1054" s="168"/>
      <c r="K1054" s="168"/>
      <c r="L1054" s="168"/>
      <c r="M1054" s="166"/>
      <c r="N1054" s="169"/>
      <c r="O1054" s="167"/>
      <c r="P1054" s="168"/>
      <c r="Q1054" s="169"/>
      <c r="R1054" s="168"/>
      <c r="S1054" s="168"/>
      <c r="T1054" s="168"/>
      <c r="U1054" s="168"/>
      <c r="V1054" s="168"/>
      <c r="W1054" s="168"/>
      <c r="X1054" s="168"/>
      <c r="Y1054" s="168"/>
      <c r="Z1054" s="168"/>
      <c r="AA1054" s="168"/>
      <c r="AB1054" s="168"/>
      <c r="AC1054" s="168"/>
      <c r="AD1054" s="168"/>
      <c r="AE1054" s="168"/>
      <c r="AF1054" s="168"/>
      <c r="AG1054" s="168"/>
      <c r="AH1054" s="168"/>
      <c r="AI1054" s="168"/>
      <c r="AJ1054" s="168"/>
      <c r="AK1054" s="168"/>
      <c r="AL1054" s="168"/>
      <c r="AM1054" s="168"/>
      <c r="AN1054" s="166"/>
      <c r="AO1054" s="168"/>
      <c r="AP1054" s="166"/>
      <c r="AQ1054" s="168"/>
      <c r="AR1054" s="168"/>
      <c r="AS1054" s="168"/>
      <c r="AT1054" s="168"/>
      <c r="AU1054" s="168"/>
      <c r="AV1054" s="168"/>
      <c r="AW1054" s="168"/>
      <c r="AX1054" s="168"/>
      <c r="AY1054" s="168"/>
      <c r="AZ1054" s="168"/>
      <c r="BA1054" s="166"/>
      <c r="BB1054" s="166"/>
      <c r="BC1054" s="168"/>
      <c r="BD1054" s="170"/>
      <c r="BE1054" s="171"/>
      <c r="BF1054" s="171"/>
      <c r="BG1054" s="171"/>
      <c r="BH1054" s="171"/>
      <c r="BI1054" s="168"/>
      <c r="BJ1054" s="168"/>
      <c r="BK1054" s="168"/>
      <c r="BL1054" s="168"/>
      <c r="BM1054" s="168"/>
    </row>
    <row r="1055">
      <c r="A1055" s="163"/>
      <c r="B1055" s="174"/>
      <c r="C1055" s="165"/>
      <c r="D1055" s="166"/>
      <c r="E1055" s="166"/>
      <c r="F1055" s="167"/>
      <c r="G1055" s="167"/>
      <c r="H1055" s="167"/>
      <c r="I1055" s="163"/>
      <c r="J1055" s="168"/>
      <c r="K1055" s="168"/>
      <c r="L1055" s="168"/>
      <c r="M1055" s="166"/>
      <c r="N1055" s="169"/>
      <c r="O1055" s="167"/>
      <c r="P1055" s="168"/>
      <c r="Q1055" s="169"/>
      <c r="R1055" s="168"/>
      <c r="S1055" s="168"/>
      <c r="T1055" s="168"/>
      <c r="U1055" s="168"/>
      <c r="V1055" s="168"/>
      <c r="W1055" s="168"/>
      <c r="X1055" s="168"/>
      <c r="Y1055" s="168"/>
      <c r="Z1055" s="168"/>
      <c r="AA1055" s="168"/>
      <c r="AB1055" s="168"/>
      <c r="AC1055" s="168"/>
      <c r="AD1055" s="168"/>
      <c r="AE1055" s="168"/>
      <c r="AF1055" s="168"/>
      <c r="AG1055" s="168"/>
      <c r="AH1055" s="168"/>
      <c r="AI1055" s="168"/>
      <c r="AJ1055" s="168"/>
      <c r="AK1055" s="168"/>
      <c r="AL1055" s="168"/>
      <c r="AM1055" s="168"/>
      <c r="AN1055" s="166"/>
      <c r="AO1055" s="168"/>
      <c r="AP1055" s="166"/>
      <c r="AQ1055" s="168"/>
      <c r="AR1055" s="168"/>
      <c r="AS1055" s="168"/>
      <c r="AT1055" s="168"/>
      <c r="AU1055" s="168"/>
      <c r="AV1055" s="168"/>
      <c r="AW1055" s="168"/>
      <c r="AX1055" s="168"/>
      <c r="AY1055" s="168"/>
      <c r="AZ1055" s="168"/>
      <c r="BA1055" s="166"/>
      <c r="BB1055" s="166"/>
      <c r="BC1055" s="168"/>
      <c r="BD1055" s="170"/>
      <c r="BE1055" s="171"/>
      <c r="BF1055" s="171"/>
      <c r="BG1055" s="171"/>
      <c r="BH1055" s="171"/>
      <c r="BI1055" s="168"/>
      <c r="BJ1055" s="168"/>
      <c r="BK1055" s="168"/>
      <c r="BL1055" s="168"/>
      <c r="BM1055" s="168"/>
    </row>
    <row r="1056">
      <c r="A1056" s="163"/>
      <c r="B1056" s="174"/>
      <c r="C1056" s="165"/>
      <c r="D1056" s="166"/>
      <c r="E1056" s="166"/>
      <c r="F1056" s="167"/>
      <c r="G1056" s="167"/>
      <c r="H1056" s="167"/>
      <c r="I1056" s="163"/>
      <c r="J1056" s="168"/>
      <c r="K1056" s="168"/>
      <c r="L1056" s="168"/>
      <c r="M1056" s="166"/>
      <c r="N1056" s="169"/>
      <c r="O1056" s="167"/>
      <c r="P1056" s="168"/>
      <c r="Q1056" s="169"/>
      <c r="R1056" s="168"/>
      <c r="S1056" s="168"/>
      <c r="T1056" s="168"/>
      <c r="U1056" s="168"/>
      <c r="V1056" s="168"/>
      <c r="W1056" s="168"/>
      <c r="X1056" s="168"/>
      <c r="Y1056" s="168"/>
      <c r="Z1056" s="168"/>
      <c r="AA1056" s="168"/>
      <c r="AB1056" s="168"/>
      <c r="AC1056" s="168"/>
      <c r="AD1056" s="168"/>
      <c r="AE1056" s="168"/>
      <c r="AF1056" s="168"/>
      <c r="AG1056" s="168"/>
      <c r="AH1056" s="168"/>
      <c r="AI1056" s="168"/>
      <c r="AJ1056" s="168"/>
      <c r="AK1056" s="168"/>
      <c r="AL1056" s="168"/>
      <c r="AM1056" s="168"/>
      <c r="AN1056" s="166"/>
      <c r="AO1056" s="168"/>
      <c r="AP1056" s="166"/>
      <c r="AQ1056" s="168"/>
      <c r="AR1056" s="168"/>
      <c r="AS1056" s="168"/>
      <c r="AT1056" s="168"/>
      <c r="AU1056" s="168"/>
      <c r="AV1056" s="168"/>
      <c r="AW1056" s="168"/>
      <c r="AX1056" s="168"/>
      <c r="AY1056" s="168"/>
      <c r="AZ1056" s="168"/>
      <c r="BA1056" s="166"/>
      <c r="BB1056" s="166"/>
      <c r="BC1056" s="168"/>
      <c r="BD1056" s="170"/>
      <c r="BE1056" s="171"/>
      <c r="BF1056" s="171"/>
      <c r="BG1056" s="171"/>
      <c r="BH1056" s="171"/>
      <c r="BI1056" s="168"/>
      <c r="BJ1056" s="168"/>
      <c r="BK1056" s="168"/>
      <c r="BL1056" s="168"/>
      <c r="BM1056" s="168"/>
    </row>
    <row r="1057">
      <c r="A1057" s="163"/>
      <c r="B1057" s="174"/>
      <c r="C1057" s="165"/>
      <c r="D1057" s="166"/>
      <c r="E1057" s="166"/>
      <c r="F1057" s="167"/>
      <c r="G1057" s="167"/>
      <c r="H1057" s="167"/>
      <c r="I1057" s="163"/>
      <c r="J1057" s="168"/>
      <c r="K1057" s="168"/>
      <c r="L1057" s="168"/>
      <c r="M1057" s="166"/>
      <c r="N1057" s="169"/>
      <c r="O1057" s="167"/>
      <c r="P1057" s="168"/>
      <c r="Q1057" s="169"/>
      <c r="R1057" s="168"/>
      <c r="S1057" s="168"/>
      <c r="T1057" s="168"/>
      <c r="U1057" s="168"/>
      <c r="V1057" s="168"/>
      <c r="W1057" s="168"/>
      <c r="X1057" s="168"/>
      <c r="Y1057" s="168"/>
      <c r="Z1057" s="168"/>
      <c r="AA1057" s="168"/>
      <c r="AB1057" s="168"/>
      <c r="AC1057" s="168"/>
      <c r="AD1057" s="168"/>
      <c r="AE1057" s="168"/>
      <c r="AF1057" s="168"/>
      <c r="AG1057" s="168"/>
      <c r="AH1057" s="168"/>
      <c r="AI1057" s="168"/>
      <c r="AJ1057" s="168"/>
      <c r="AK1057" s="168"/>
      <c r="AL1057" s="168"/>
      <c r="AM1057" s="168"/>
      <c r="AN1057" s="166"/>
      <c r="AO1057" s="168"/>
      <c r="AP1057" s="166"/>
      <c r="AQ1057" s="168"/>
      <c r="AR1057" s="168"/>
      <c r="AS1057" s="168"/>
      <c r="AT1057" s="168"/>
      <c r="AU1057" s="168"/>
      <c r="AV1057" s="168"/>
      <c r="AW1057" s="168"/>
      <c r="AX1057" s="168"/>
      <c r="AY1057" s="168"/>
      <c r="AZ1057" s="168"/>
      <c r="BA1057" s="166"/>
      <c r="BB1057" s="166"/>
      <c r="BC1057" s="168"/>
      <c r="BD1057" s="170"/>
      <c r="BE1057" s="171"/>
      <c r="BF1057" s="171"/>
      <c r="BG1057" s="171"/>
      <c r="BH1057" s="171"/>
      <c r="BI1057" s="168"/>
      <c r="BJ1057" s="168"/>
      <c r="BK1057" s="168"/>
      <c r="BL1057" s="168"/>
      <c r="BM1057" s="168"/>
    </row>
    <row r="1058">
      <c r="A1058" s="163"/>
      <c r="B1058" s="174"/>
      <c r="C1058" s="165"/>
      <c r="D1058" s="166"/>
      <c r="E1058" s="166"/>
      <c r="F1058" s="167"/>
      <c r="G1058" s="167"/>
      <c r="H1058" s="167"/>
      <c r="I1058" s="163"/>
      <c r="J1058" s="168"/>
      <c r="K1058" s="168"/>
      <c r="L1058" s="168"/>
      <c r="M1058" s="166"/>
      <c r="N1058" s="169"/>
      <c r="O1058" s="167"/>
      <c r="P1058" s="168"/>
      <c r="Q1058" s="169"/>
      <c r="R1058" s="168"/>
      <c r="S1058" s="168"/>
      <c r="T1058" s="168"/>
      <c r="U1058" s="168"/>
      <c r="V1058" s="168"/>
      <c r="W1058" s="168"/>
      <c r="X1058" s="168"/>
      <c r="Y1058" s="168"/>
      <c r="Z1058" s="168"/>
      <c r="AA1058" s="168"/>
      <c r="AB1058" s="168"/>
      <c r="AC1058" s="168"/>
      <c r="AD1058" s="168"/>
      <c r="AE1058" s="168"/>
      <c r="AF1058" s="168"/>
      <c r="AG1058" s="168"/>
      <c r="AH1058" s="168"/>
      <c r="AI1058" s="168"/>
      <c r="AJ1058" s="168"/>
      <c r="AK1058" s="168"/>
      <c r="AL1058" s="168"/>
      <c r="AM1058" s="168"/>
      <c r="AN1058" s="166"/>
      <c r="AO1058" s="168"/>
      <c r="AP1058" s="166"/>
      <c r="AQ1058" s="168"/>
      <c r="AR1058" s="168"/>
      <c r="AS1058" s="168"/>
      <c r="AT1058" s="168"/>
      <c r="AU1058" s="168"/>
      <c r="AV1058" s="168"/>
      <c r="AW1058" s="168"/>
      <c r="AX1058" s="168"/>
      <c r="AY1058" s="168"/>
      <c r="AZ1058" s="168"/>
      <c r="BA1058" s="166"/>
      <c r="BB1058" s="166"/>
      <c r="BC1058" s="168"/>
      <c r="BD1058" s="170"/>
      <c r="BE1058" s="171"/>
      <c r="BF1058" s="171"/>
      <c r="BG1058" s="171"/>
      <c r="BH1058" s="171"/>
      <c r="BI1058" s="168"/>
      <c r="BJ1058" s="168"/>
      <c r="BK1058" s="168"/>
      <c r="BL1058" s="168"/>
      <c r="BM1058" s="168"/>
    </row>
    <row r="1059">
      <c r="A1059" s="163"/>
      <c r="B1059" s="174"/>
      <c r="C1059" s="165"/>
      <c r="D1059" s="166"/>
      <c r="E1059" s="166"/>
      <c r="F1059" s="167"/>
      <c r="G1059" s="167"/>
      <c r="H1059" s="167"/>
      <c r="I1059" s="163"/>
      <c r="J1059" s="168"/>
      <c r="K1059" s="168"/>
      <c r="L1059" s="168"/>
      <c r="M1059" s="166"/>
      <c r="N1059" s="169"/>
      <c r="O1059" s="167"/>
      <c r="P1059" s="168"/>
      <c r="Q1059" s="169"/>
      <c r="R1059" s="168"/>
      <c r="S1059" s="168"/>
      <c r="T1059" s="168"/>
      <c r="U1059" s="168"/>
      <c r="V1059" s="168"/>
      <c r="W1059" s="168"/>
      <c r="X1059" s="168"/>
      <c r="Y1059" s="168"/>
      <c r="Z1059" s="168"/>
      <c r="AA1059" s="168"/>
      <c r="AB1059" s="168"/>
      <c r="AC1059" s="168"/>
      <c r="AD1059" s="168"/>
      <c r="AE1059" s="168"/>
      <c r="AF1059" s="168"/>
      <c r="AG1059" s="168"/>
      <c r="AH1059" s="168"/>
      <c r="AI1059" s="168"/>
      <c r="AJ1059" s="168"/>
      <c r="AK1059" s="168"/>
      <c r="AL1059" s="168"/>
      <c r="AM1059" s="168"/>
      <c r="AN1059" s="166"/>
      <c r="AO1059" s="168"/>
      <c r="AP1059" s="166"/>
      <c r="AQ1059" s="168"/>
      <c r="AR1059" s="168"/>
      <c r="AS1059" s="168"/>
      <c r="AT1059" s="168"/>
      <c r="AU1059" s="168"/>
      <c r="AV1059" s="168"/>
      <c r="AW1059" s="168"/>
      <c r="AX1059" s="168"/>
      <c r="AY1059" s="168"/>
      <c r="AZ1059" s="168"/>
      <c r="BA1059" s="166"/>
      <c r="BB1059" s="166"/>
      <c r="BC1059" s="168"/>
      <c r="BD1059" s="170"/>
      <c r="BE1059" s="171"/>
      <c r="BF1059" s="171"/>
      <c r="BG1059" s="171"/>
      <c r="BH1059" s="171"/>
      <c r="BI1059" s="168"/>
      <c r="BJ1059" s="168"/>
      <c r="BK1059" s="168"/>
      <c r="BL1059" s="168"/>
      <c r="BM1059" s="168"/>
    </row>
    <row r="1060">
      <c r="A1060" s="163"/>
      <c r="B1060" s="174"/>
      <c r="C1060" s="165"/>
      <c r="D1060" s="166"/>
      <c r="E1060" s="166"/>
      <c r="F1060" s="167"/>
      <c r="G1060" s="167"/>
      <c r="H1060" s="167"/>
      <c r="I1060" s="163"/>
      <c r="J1060" s="168"/>
      <c r="K1060" s="168"/>
      <c r="L1060" s="168"/>
      <c r="M1060" s="166"/>
      <c r="N1060" s="169"/>
      <c r="O1060" s="167"/>
      <c r="P1060" s="168"/>
      <c r="Q1060" s="169"/>
      <c r="R1060" s="168"/>
      <c r="S1060" s="168"/>
      <c r="T1060" s="168"/>
      <c r="U1060" s="168"/>
      <c r="V1060" s="168"/>
      <c r="W1060" s="168"/>
      <c r="X1060" s="168"/>
      <c r="Y1060" s="168"/>
      <c r="Z1060" s="168"/>
      <c r="AA1060" s="168"/>
      <c r="AB1060" s="168"/>
      <c r="AC1060" s="168"/>
      <c r="AD1060" s="168"/>
      <c r="AE1060" s="168"/>
      <c r="AF1060" s="168"/>
      <c r="AG1060" s="168"/>
      <c r="AH1060" s="168"/>
      <c r="AI1060" s="168"/>
      <c r="AJ1060" s="168"/>
      <c r="AK1060" s="168"/>
      <c r="AL1060" s="168"/>
      <c r="AM1060" s="168"/>
      <c r="AN1060" s="166"/>
      <c r="AO1060" s="168"/>
      <c r="AP1060" s="166"/>
      <c r="AQ1060" s="168"/>
      <c r="AR1060" s="168"/>
      <c r="AS1060" s="168"/>
      <c r="AT1060" s="168"/>
      <c r="AU1060" s="168"/>
      <c r="AV1060" s="168"/>
      <c r="AW1060" s="168"/>
      <c r="AX1060" s="168"/>
      <c r="AY1060" s="168"/>
      <c r="AZ1060" s="168"/>
      <c r="BA1060" s="166"/>
      <c r="BB1060" s="166"/>
      <c r="BC1060" s="168"/>
      <c r="BD1060" s="170"/>
      <c r="BE1060" s="171"/>
      <c r="BF1060" s="171"/>
      <c r="BG1060" s="171"/>
      <c r="BH1060" s="171"/>
      <c r="BI1060" s="168"/>
      <c r="BJ1060" s="168"/>
      <c r="BK1060" s="168"/>
      <c r="BL1060" s="168"/>
      <c r="BM1060" s="168"/>
    </row>
    <row r="1061">
      <c r="A1061" s="163"/>
      <c r="B1061" s="174"/>
      <c r="C1061" s="165"/>
      <c r="D1061" s="166"/>
      <c r="E1061" s="166"/>
      <c r="F1061" s="167"/>
      <c r="G1061" s="167"/>
      <c r="H1061" s="167"/>
      <c r="I1061" s="163"/>
      <c r="J1061" s="168"/>
      <c r="K1061" s="168"/>
      <c r="L1061" s="168"/>
      <c r="M1061" s="166"/>
      <c r="N1061" s="169"/>
      <c r="O1061" s="167"/>
      <c r="P1061" s="168"/>
      <c r="Q1061" s="169"/>
      <c r="R1061" s="168"/>
      <c r="S1061" s="168"/>
      <c r="T1061" s="168"/>
      <c r="U1061" s="168"/>
      <c r="V1061" s="168"/>
      <c r="W1061" s="168"/>
      <c r="X1061" s="168"/>
      <c r="Y1061" s="168"/>
      <c r="Z1061" s="168"/>
      <c r="AA1061" s="168"/>
      <c r="AB1061" s="168"/>
      <c r="AC1061" s="168"/>
      <c r="AD1061" s="168"/>
      <c r="AE1061" s="168"/>
      <c r="AF1061" s="168"/>
      <c r="AG1061" s="168"/>
      <c r="AH1061" s="168"/>
      <c r="AI1061" s="168"/>
      <c r="AJ1061" s="168"/>
      <c r="AK1061" s="168"/>
      <c r="AL1061" s="168"/>
      <c r="AM1061" s="168"/>
      <c r="AN1061" s="166"/>
      <c r="AO1061" s="168"/>
      <c r="AP1061" s="166"/>
      <c r="AQ1061" s="168"/>
      <c r="AR1061" s="168"/>
      <c r="AS1061" s="168"/>
      <c r="AT1061" s="168"/>
      <c r="AU1061" s="168"/>
      <c r="AV1061" s="168"/>
      <c r="AW1061" s="168"/>
      <c r="AX1061" s="168"/>
      <c r="AY1061" s="168"/>
      <c r="AZ1061" s="168"/>
      <c r="BA1061" s="166"/>
      <c r="BB1061" s="166"/>
      <c r="BC1061" s="168"/>
      <c r="BD1061" s="170"/>
      <c r="BE1061" s="171"/>
      <c r="BF1061" s="171"/>
      <c r="BG1061" s="171"/>
      <c r="BH1061" s="171"/>
      <c r="BI1061" s="168"/>
      <c r="BJ1061" s="168"/>
      <c r="BK1061" s="168"/>
      <c r="BL1061" s="168"/>
      <c r="BM1061" s="168"/>
    </row>
    <row r="1062">
      <c r="A1062" s="163"/>
      <c r="B1062" s="174"/>
      <c r="C1062" s="165"/>
      <c r="D1062" s="166"/>
      <c r="E1062" s="166"/>
      <c r="F1062" s="167"/>
      <c r="G1062" s="167"/>
      <c r="H1062" s="167"/>
      <c r="I1062" s="163"/>
      <c r="J1062" s="168"/>
      <c r="K1062" s="168"/>
      <c r="L1062" s="168"/>
      <c r="M1062" s="166"/>
      <c r="N1062" s="169"/>
      <c r="O1062" s="167"/>
      <c r="P1062" s="168"/>
      <c r="Q1062" s="169"/>
      <c r="R1062" s="168"/>
      <c r="S1062" s="168"/>
      <c r="T1062" s="168"/>
      <c r="U1062" s="168"/>
      <c r="V1062" s="168"/>
      <c r="W1062" s="168"/>
      <c r="X1062" s="168"/>
      <c r="Y1062" s="168"/>
      <c r="Z1062" s="168"/>
      <c r="AA1062" s="168"/>
      <c r="AB1062" s="168"/>
      <c r="AC1062" s="168"/>
      <c r="AD1062" s="168"/>
      <c r="AE1062" s="168"/>
      <c r="AF1062" s="168"/>
      <c r="AG1062" s="168"/>
      <c r="AH1062" s="168"/>
      <c r="AI1062" s="168"/>
      <c r="AJ1062" s="168"/>
      <c r="AK1062" s="168"/>
      <c r="AL1062" s="168"/>
      <c r="AM1062" s="168"/>
      <c r="AN1062" s="166"/>
      <c r="AO1062" s="168"/>
      <c r="AP1062" s="166"/>
      <c r="AQ1062" s="168"/>
      <c r="AR1062" s="168"/>
      <c r="AS1062" s="168"/>
      <c r="AT1062" s="168"/>
      <c r="AU1062" s="168"/>
      <c r="AV1062" s="168"/>
      <c r="AW1062" s="168"/>
      <c r="AX1062" s="168"/>
      <c r="AY1062" s="168"/>
      <c r="AZ1062" s="168"/>
      <c r="BA1062" s="166"/>
      <c r="BB1062" s="166"/>
      <c r="BC1062" s="168"/>
      <c r="BD1062" s="170"/>
      <c r="BE1062" s="171"/>
      <c r="BF1062" s="171"/>
      <c r="BG1062" s="171"/>
      <c r="BH1062" s="171"/>
      <c r="BI1062" s="168"/>
      <c r="BJ1062" s="168"/>
      <c r="BK1062" s="168"/>
      <c r="BL1062" s="168"/>
      <c r="BM1062" s="168"/>
    </row>
    <row r="1063">
      <c r="A1063" s="163"/>
      <c r="B1063" s="174"/>
      <c r="C1063" s="165"/>
      <c r="D1063" s="166"/>
      <c r="E1063" s="166"/>
      <c r="F1063" s="167"/>
      <c r="G1063" s="167"/>
      <c r="H1063" s="167"/>
      <c r="I1063" s="163"/>
      <c r="J1063" s="168"/>
      <c r="K1063" s="168"/>
      <c r="L1063" s="168"/>
      <c r="M1063" s="166"/>
      <c r="N1063" s="169"/>
      <c r="O1063" s="167"/>
      <c r="P1063" s="168"/>
      <c r="Q1063" s="169"/>
      <c r="R1063" s="168"/>
      <c r="S1063" s="168"/>
      <c r="T1063" s="168"/>
      <c r="U1063" s="168"/>
      <c r="V1063" s="168"/>
      <c r="W1063" s="168"/>
      <c r="X1063" s="168"/>
      <c r="Y1063" s="168"/>
      <c r="Z1063" s="168"/>
      <c r="AA1063" s="168"/>
      <c r="AB1063" s="168"/>
      <c r="AC1063" s="168"/>
      <c r="AD1063" s="168"/>
      <c r="AE1063" s="168"/>
      <c r="AF1063" s="168"/>
      <c r="AG1063" s="168"/>
      <c r="AH1063" s="168"/>
      <c r="AI1063" s="168"/>
      <c r="AJ1063" s="168"/>
      <c r="AK1063" s="168"/>
      <c r="AL1063" s="168"/>
      <c r="AM1063" s="168"/>
      <c r="AN1063" s="166"/>
      <c r="AO1063" s="168"/>
      <c r="AP1063" s="166"/>
      <c r="AQ1063" s="168"/>
      <c r="AR1063" s="168"/>
      <c r="AS1063" s="168"/>
      <c r="AT1063" s="168"/>
      <c r="AU1063" s="168"/>
      <c r="AV1063" s="168"/>
      <c r="AW1063" s="168"/>
      <c r="AX1063" s="168"/>
      <c r="AY1063" s="168"/>
      <c r="AZ1063" s="168"/>
      <c r="BA1063" s="166"/>
      <c r="BB1063" s="166"/>
      <c r="BC1063" s="168"/>
      <c r="BD1063" s="170"/>
      <c r="BE1063" s="171"/>
      <c r="BF1063" s="171"/>
      <c r="BG1063" s="171"/>
      <c r="BH1063" s="171"/>
      <c r="BI1063" s="168"/>
      <c r="BJ1063" s="168"/>
      <c r="BK1063" s="168"/>
      <c r="BL1063" s="168"/>
      <c r="BM1063" s="168"/>
    </row>
    <row r="1064">
      <c r="A1064" s="163"/>
      <c r="B1064" s="174"/>
      <c r="C1064" s="165"/>
      <c r="D1064" s="166"/>
      <c r="E1064" s="166"/>
      <c r="F1064" s="167"/>
      <c r="G1064" s="167"/>
      <c r="H1064" s="167"/>
      <c r="I1064" s="163"/>
      <c r="J1064" s="168"/>
      <c r="K1064" s="168"/>
      <c r="L1064" s="168"/>
      <c r="M1064" s="166"/>
      <c r="N1064" s="169"/>
      <c r="O1064" s="167"/>
      <c r="P1064" s="168"/>
      <c r="Q1064" s="169"/>
      <c r="R1064" s="168"/>
      <c r="S1064" s="168"/>
      <c r="T1064" s="168"/>
      <c r="U1064" s="168"/>
      <c r="V1064" s="168"/>
      <c r="W1064" s="168"/>
      <c r="X1064" s="168"/>
      <c r="Y1064" s="168"/>
      <c r="Z1064" s="168"/>
      <c r="AA1064" s="168"/>
      <c r="AB1064" s="168"/>
      <c r="AC1064" s="168"/>
      <c r="AD1064" s="168"/>
      <c r="AE1064" s="168"/>
      <c r="AF1064" s="168"/>
      <c r="AG1064" s="168"/>
      <c r="AH1064" s="168"/>
      <c r="AI1064" s="168"/>
      <c r="AJ1064" s="168"/>
      <c r="AK1064" s="168"/>
      <c r="AL1064" s="168"/>
      <c r="AM1064" s="168"/>
      <c r="AN1064" s="166"/>
      <c r="AO1064" s="168"/>
      <c r="AP1064" s="166"/>
      <c r="AQ1064" s="168"/>
      <c r="AR1064" s="168"/>
      <c r="AS1064" s="168"/>
      <c r="AT1064" s="168"/>
      <c r="AU1064" s="168"/>
      <c r="AV1064" s="168"/>
      <c r="AW1064" s="168"/>
      <c r="AX1064" s="168"/>
      <c r="AY1064" s="168"/>
      <c r="AZ1064" s="168"/>
      <c r="BA1064" s="166"/>
      <c r="BB1064" s="166"/>
      <c r="BC1064" s="168"/>
      <c r="BD1064" s="170"/>
      <c r="BE1064" s="171"/>
      <c r="BF1064" s="171"/>
      <c r="BG1064" s="171"/>
      <c r="BH1064" s="171"/>
      <c r="BI1064" s="168"/>
      <c r="BJ1064" s="168"/>
      <c r="BK1064" s="168"/>
      <c r="BL1064" s="168"/>
      <c r="BM1064" s="168"/>
    </row>
    <row r="1065">
      <c r="A1065" s="163"/>
      <c r="B1065" s="174"/>
      <c r="C1065" s="165"/>
      <c r="D1065" s="166"/>
      <c r="E1065" s="166"/>
      <c r="F1065" s="167"/>
      <c r="G1065" s="167"/>
      <c r="H1065" s="167"/>
      <c r="I1065" s="163"/>
      <c r="J1065" s="168"/>
      <c r="K1065" s="168"/>
      <c r="L1065" s="168"/>
      <c r="M1065" s="166"/>
      <c r="N1065" s="169"/>
      <c r="O1065" s="167"/>
      <c r="P1065" s="168"/>
      <c r="Q1065" s="169"/>
      <c r="R1065" s="168"/>
      <c r="S1065" s="168"/>
      <c r="T1065" s="168"/>
      <c r="U1065" s="168"/>
      <c r="V1065" s="168"/>
      <c r="W1065" s="168"/>
      <c r="X1065" s="168"/>
      <c r="Y1065" s="168"/>
      <c r="Z1065" s="168"/>
      <c r="AA1065" s="168"/>
      <c r="AB1065" s="168"/>
      <c r="AC1065" s="168"/>
      <c r="AD1065" s="168"/>
      <c r="AE1065" s="168"/>
      <c r="AF1065" s="168"/>
      <c r="AG1065" s="168"/>
      <c r="AH1065" s="168"/>
      <c r="AI1065" s="168"/>
      <c r="AJ1065" s="168"/>
      <c r="AK1065" s="168"/>
      <c r="AL1065" s="168"/>
      <c r="AM1065" s="168"/>
      <c r="AN1065" s="166"/>
      <c r="AO1065" s="168"/>
      <c r="AP1065" s="166"/>
      <c r="AQ1065" s="168"/>
      <c r="AR1065" s="168"/>
      <c r="AS1065" s="168"/>
      <c r="AT1065" s="168"/>
      <c r="AU1065" s="168"/>
      <c r="AV1065" s="168"/>
      <c r="AW1065" s="168"/>
      <c r="AX1065" s="168"/>
      <c r="AY1065" s="168"/>
      <c r="AZ1065" s="168"/>
      <c r="BA1065" s="166"/>
      <c r="BB1065" s="166"/>
      <c r="BC1065" s="168"/>
      <c r="BD1065" s="170"/>
      <c r="BE1065" s="171"/>
      <c r="BF1065" s="171"/>
      <c r="BG1065" s="171"/>
      <c r="BH1065" s="171"/>
      <c r="BI1065" s="168"/>
      <c r="BJ1065" s="168"/>
      <c r="BK1065" s="168"/>
      <c r="BL1065" s="168"/>
      <c r="BM1065" s="168"/>
    </row>
    <row r="1066">
      <c r="A1066" s="163"/>
      <c r="B1066" s="174"/>
      <c r="C1066" s="165"/>
      <c r="D1066" s="166"/>
      <c r="E1066" s="166"/>
      <c r="F1066" s="167"/>
      <c r="G1066" s="167"/>
      <c r="H1066" s="167"/>
      <c r="I1066" s="163"/>
      <c r="J1066" s="168"/>
      <c r="K1066" s="168"/>
      <c r="L1066" s="168"/>
      <c r="M1066" s="166"/>
      <c r="N1066" s="169"/>
      <c r="O1066" s="167"/>
      <c r="P1066" s="168"/>
      <c r="Q1066" s="169"/>
      <c r="R1066" s="168"/>
      <c r="S1066" s="168"/>
      <c r="T1066" s="168"/>
      <c r="U1066" s="168"/>
      <c r="V1066" s="168"/>
      <c r="W1066" s="168"/>
      <c r="X1066" s="168"/>
      <c r="Y1066" s="168"/>
      <c r="Z1066" s="168"/>
      <c r="AA1066" s="168"/>
      <c r="AB1066" s="168"/>
      <c r="AC1066" s="168"/>
      <c r="AD1066" s="168"/>
      <c r="AE1066" s="168"/>
      <c r="AF1066" s="168"/>
      <c r="AG1066" s="168"/>
      <c r="AH1066" s="168"/>
      <c r="AI1066" s="168"/>
      <c r="AJ1066" s="168"/>
      <c r="AK1066" s="168"/>
      <c r="AL1066" s="168"/>
      <c r="AM1066" s="168"/>
      <c r="AN1066" s="166"/>
      <c r="AO1066" s="168"/>
      <c r="AP1066" s="166"/>
      <c r="AQ1066" s="168"/>
      <c r="AR1066" s="168"/>
      <c r="AS1066" s="168"/>
      <c r="AT1066" s="168"/>
      <c r="AU1066" s="168"/>
      <c r="AV1066" s="168"/>
      <c r="AW1066" s="168"/>
      <c r="AX1066" s="168"/>
      <c r="AY1066" s="168"/>
      <c r="AZ1066" s="168"/>
      <c r="BA1066" s="166"/>
      <c r="BB1066" s="166"/>
      <c r="BC1066" s="168"/>
      <c r="BD1066" s="170"/>
      <c r="BE1066" s="171"/>
      <c r="BF1066" s="171"/>
      <c r="BG1066" s="171"/>
      <c r="BH1066" s="171"/>
      <c r="BI1066" s="168"/>
      <c r="BJ1066" s="168"/>
      <c r="BK1066" s="168"/>
      <c r="BL1066" s="168"/>
      <c r="BM1066" s="168"/>
    </row>
    <row r="1067">
      <c r="A1067" s="163"/>
      <c r="B1067" s="174"/>
      <c r="C1067" s="165"/>
      <c r="D1067" s="166"/>
      <c r="E1067" s="166"/>
      <c r="F1067" s="167"/>
      <c r="G1067" s="167"/>
      <c r="H1067" s="167"/>
      <c r="I1067" s="163"/>
      <c r="J1067" s="168"/>
      <c r="K1067" s="168"/>
      <c r="L1067" s="168"/>
      <c r="M1067" s="166"/>
      <c r="N1067" s="169"/>
      <c r="O1067" s="167"/>
      <c r="P1067" s="168"/>
      <c r="Q1067" s="169"/>
      <c r="R1067" s="168"/>
      <c r="S1067" s="168"/>
      <c r="T1067" s="168"/>
      <c r="U1067" s="168"/>
      <c r="V1067" s="168"/>
      <c r="W1067" s="168"/>
      <c r="X1067" s="168"/>
      <c r="Y1067" s="168"/>
      <c r="Z1067" s="168"/>
      <c r="AA1067" s="168"/>
      <c r="AB1067" s="168"/>
      <c r="AC1067" s="168"/>
      <c r="AD1067" s="168"/>
      <c r="AE1067" s="168"/>
      <c r="AF1067" s="168"/>
      <c r="AG1067" s="168"/>
      <c r="AH1067" s="168"/>
      <c r="AI1067" s="168"/>
      <c r="AJ1067" s="168"/>
      <c r="AK1067" s="168"/>
      <c r="AL1067" s="168"/>
      <c r="AM1067" s="168"/>
      <c r="AN1067" s="166"/>
      <c r="AO1067" s="168"/>
      <c r="AP1067" s="166"/>
      <c r="AQ1067" s="168"/>
      <c r="AR1067" s="168"/>
      <c r="AS1067" s="168"/>
      <c r="AT1067" s="168"/>
      <c r="AU1067" s="168"/>
      <c r="AV1067" s="168"/>
      <c r="AW1067" s="168"/>
      <c r="AX1067" s="168"/>
      <c r="AY1067" s="168"/>
      <c r="AZ1067" s="168"/>
      <c r="BA1067" s="166"/>
      <c r="BB1067" s="166"/>
      <c r="BC1067" s="168"/>
      <c r="BD1067" s="170"/>
      <c r="BE1067" s="171"/>
      <c r="BF1067" s="171"/>
      <c r="BG1067" s="171"/>
      <c r="BH1067" s="171"/>
      <c r="BI1067" s="168"/>
      <c r="BJ1067" s="168"/>
      <c r="BK1067" s="168"/>
      <c r="BL1067" s="168"/>
      <c r="BM1067" s="168"/>
    </row>
    <row r="1068">
      <c r="A1068" s="163"/>
      <c r="B1068" s="174"/>
      <c r="C1068" s="165"/>
      <c r="D1068" s="166"/>
      <c r="E1068" s="166"/>
      <c r="F1068" s="167"/>
      <c r="G1068" s="167"/>
      <c r="H1068" s="167"/>
      <c r="I1068" s="163"/>
      <c r="J1068" s="168"/>
      <c r="K1068" s="168"/>
      <c r="L1068" s="168"/>
      <c r="M1068" s="166"/>
      <c r="N1068" s="169"/>
      <c r="O1068" s="167"/>
      <c r="P1068" s="168"/>
      <c r="Q1068" s="169"/>
      <c r="R1068" s="168"/>
      <c r="S1068" s="168"/>
      <c r="T1068" s="168"/>
      <c r="U1068" s="168"/>
      <c r="V1068" s="168"/>
      <c r="W1068" s="168"/>
      <c r="X1068" s="168"/>
      <c r="Y1068" s="168"/>
      <c r="Z1068" s="168"/>
      <c r="AA1068" s="168"/>
      <c r="AB1068" s="168"/>
      <c r="AC1068" s="168"/>
      <c r="AD1068" s="168"/>
      <c r="AE1068" s="168"/>
      <c r="AF1068" s="168"/>
      <c r="AG1068" s="168"/>
      <c r="AH1068" s="168"/>
      <c r="AI1068" s="168"/>
      <c r="AJ1068" s="168"/>
      <c r="AK1068" s="168"/>
      <c r="AL1068" s="168"/>
      <c r="AM1068" s="168"/>
      <c r="AN1068" s="166"/>
      <c r="AO1068" s="168"/>
      <c r="AP1068" s="166"/>
      <c r="AQ1068" s="168"/>
      <c r="AR1068" s="168"/>
      <c r="AS1068" s="168"/>
      <c r="AT1068" s="168"/>
      <c r="AU1068" s="168"/>
      <c r="AV1068" s="168"/>
      <c r="AW1068" s="168"/>
      <c r="AX1068" s="168"/>
      <c r="AY1068" s="168"/>
      <c r="AZ1068" s="168"/>
      <c r="BA1068" s="166"/>
      <c r="BB1068" s="166"/>
      <c r="BC1068" s="168"/>
      <c r="BD1068" s="170"/>
      <c r="BE1068" s="171"/>
      <c r="BF1068" s="171"/>
      <c r="BG1068" s="171"/>
      <c r="BH1068" s="171"/>
      <c r="BI1068" s="168"/>
      <c r="BJ1068" s="168"/>
      <c r="BK1068" s="168"/>
      <c r="BL1068" s="168"/>
      <c r="BM1068" s="168"/>
    </row>
    <row r="1069">
      <c r="A1069" s="163"/>
      <c r="B1069" s="174"/>
      <c r="C1069" s="165"/>
      <c r="D1069" s="166"/>
      <c r="E1069" s="166"/>
      <c r="F1069" s="167"/>
      <c r="G1069" s="167"/>
      <c r="H1069" s="167"/>
      <c r="I1069" s="163"/>
      <c r="J1069" s="168"/>
      <c r="K1069" s="168"/>
      <c r="L1069" s="168"/>
      <c r="M1069" s="166"/>
      <c r="N1069" s="169"/>
      <c r="O1069" s="167"/>
      <c r="P1069" s="168"/>
      <c r="Q1069" s="169"/>
      <c r="R1069" s="168"/>
      <c r="S1069" s="168"/>
      <c r="T1069" s="168"/>
      <c r="U1069" s="168"/>
      <c r="V1069" s="168"/>
      <c r="W1069" s="168"/>
      <c r="X1069" s="168"/>
      <c r="Y1069" s="168"/>
      <c r="Z1069" s="168"/>
      <c r="AA1069" s="168"/>
      <c r="AB1069" s="168"/>
      <c r="AC1069" s="168"/>
      <c r="AD1069" s="168"/>
      <c r="AE1069" s="168"/>
      <c r="AF1069" s="168"/>
      <c r="AG1069" s="168"/>
      <c r="AH1069" s="168"/>
      <c r="AI1069" s="168"/>
      <c r="AJ1069" s="168"/>
      <c r="AK1069" s="168"/>
      <c r="AL1069" s="168"/>
      <c r="AM1069" s="168"/>
      <c r="AN1069" s="166"/>
      <c r="AO1069" s="168"/>
      <c r="AP1069" s="166"/>
      <c r="AQ1069" s="168"/>
      <c r="AR1069" s="168"/>
      <c r="AS1069" s="168"/>
      <c r="AT1069" s="168"/>
      <c r="AU1069" s="168"/>
      <c r="AV1069" s="168"/>
      <c r="AW1069" s="168"/>
      <c r="AX1069" s="168"/>
      <c r="AY1069" s="168"/>
      <c r="AZ1069" s="168"/>
      <c r="BA1069" s="166"/>
      <c r="BB1069" s="166"/>
      <c r="BC1069" s="168"/>
      <c r="BD1069" s="170"/>
      <c r="BE1069" s="171"/>
      <c r="BF1069" s="171"/>
      <c r="BG1069" s="171"/>
      <c r="BH1069" s="171"/>
      <c r="BI1069" s="168"/>
      <c r="BJ1069" s="168"/>
      <c r="BK1069" s="168"/>
      <c r="BL1069" s="168"/>
      <c r="BM1069" s="168"/>
    </row>
    <row r="1070">
      <c r="A1070" s="163"/>
      <c r="B1070" s="174"/>
      <c r="C1070" s="165"/>
      <c r="D1070" s="166"/>
      <c r="E1070" s="166"/>
      <c r="F1070" s="167"/>
      <c r="G1070" s="167"/>
      <c r="H1070" s="167"/>
      <c r="I1070" s="163"/>
      <c r="J1070" s="168"/>
      <c r="K1070" s="168"/>
      <c r="L1070" s="168"/>
      <c r="M1070" s="166"/>
      <c r="N1070" s="169"/>
      <c r="O1070" s="167"/>
      <c r="P1070" s="168"/>
      <c r="Q1070" s="169"/>
      <c r="R1070" s="168"/>
      <c r="S1070" s="168"/>
      <c r="T1070" s="168"/>
      <c r="U1070" s="168"/>
      <c r="V1070" s="168"/>
      <c r="W1070" s="168"/>
      <c r="X1070" s="168"/>
      <c r="Y1070" s="168"/>
      <c r="Z1070" s="168"/>
      <c r="AA1070" s="168"/>
      <c r="AB1070" s="168"/>
      <c r="AC1070" s="168"/>
      <c r="AD1070" s="168"/>
      <c r="AE1070" s="168"/>
      <c r="AF1070" s="168"/>
      <c r="AG1070" s="168"/>
      <c r="AH1070" s="168"/>
      <c r="AI1070" s="168"/>
      <c r="AJ1070" s="168"/>
      <c r="AK1070" s="168"/>
      <c r="AL1070" s="168"/>
      <c r="AM1070" s="168"/>
      <c r="AN1070" s="166"/>
      <c r="AO1070" s="168"/>
      <c r="AP1070" s="166"/>
      <c r="AQ1070" s="168"/>
      <c r="AR1070" s="168"/>
      <c r="AS1070" s="168"/>
      <c r="AT1070" s="168"/>
      <c r="AU1070" s="168"/>
      <c r="AV1070" s="168"/>
      <c r="AW1070" s="168"/>
      <c r="AX1070" s="168"/>
      <c r="AY1070" s="168"/>
      <c r="AZ1070" s="168"/>
      <c r="BA1070" s="166"/>
      <c r="BB1070" s="166"/>
      <c r="BC1070" s="168"/>
      <c r="BD1070" s="170"/>
      <c r="BE1070" s="171"/>
      <c r="BF1070" s="171"/>
      <c r="BG1070" s="171"/>
      <c r="BH1070" s="171"/>
      <c r="BI1070" s="168"/>
      <c r="BJ1070" s="168"/>
      <c r="BK1070" s="168"/>
      <c r="BL1070" s="168"/>
      <c r="BM1070" s="168"/>
    </row>
    <row r="1071">
      <c r="A1071" s="163"/>
      <c r="B1071" s="174"/>
      <c r="C1071" s="165"/>
      <c r="D1071" s="166"/>
      <c r="E1071" s="166"/>
      <c r="F1071" s="167"/>
      <c r="G1071" s="167"/>
      <c r="H1071" s="167"/>
      <c r="I1071" s="163"/>
      <c r="J1071" s="168"/>
      <c r="K1071" s="168"/>
      <c r="L1071" s="168"/>
      <c r="M1071" s="166"/>
      <c r="N1071" s="169"/>
      <c r="O1071" s="167"/>
      <c r="P1071" s="168"/>
      <c r="Q1071" s="169"/>
      <c r="R1071" s="168"/>
      <c r="S1071" s="168"/>
      <c r="T1071" s="168"/>
      <c r="U1071" s="168"/>
      <c r="V1071" s="168"/>
      <c r="W1071" s="168"/>
      <c r="X1071" s="168"/>
      <c r="Y1071" s="168"/>
      <c r="Z1071" s="168"/>
      <c r="AA1071" s="168"/>
      <c r="AB1071" s="168"/>
      <c r="AC1071" s="168"/>
      <c r="AD1071" s="168"/>
      <c r="AE1071" s="168"/>
      <c r="AF1071" s="168"/>
      <c r="AG1071" s="168"/>
      <c r="AH1071" s="168"/>
      <c r="AI1071" s="168"/>
      <c r="AJ1071" s="168"/>
      <c r="AK1071" s="168"/>
      <c r="AL1071" s="168"/>
      <c r="AM1071" s="168"/>
      <c r="AN1071" s="166"/>
      <c r="AO1071" s="168"/>
      <c r="AP1071" s="166"/>
      <c r="AQ1071" s="168"/>
      <c r="AR1071" s="168"/>
      <c r="AS1071" s="168"/>
      <c r="AT1071" s="168"/>
      <c r="AU1071" s="168"/>
      <c r="AV1071" s="168"/>
      <c r="AW1071" s="168"/>
      <c r="AX1071" s="168"/>
      <c r="AY1071" s="168"/>
      <c r="AZ1071" s="168"/>
      <c r="BA1071" s="166"/>
      <c r="BB1071" s="166"/>
      <c r="BC1071" s="168"/>
      <c r="BD1071" s="170"/>
      <c r="BE1071" s="171"/>
      <c r="BF1071" s="171"/>
      <c r="BG1071" s="171"/>
      <c r="BH1071" s="171"/>
      <c r="BI1071" s="168"/>
      <c r="BJ1071" s="168"/>
      <c r="BK1071" s="168"/>
      <c r="BL1071" s="168"/>
      <c r="BM1071" s="168"/>
    </row>
    <row r="1072">
      <c r="A1072" s="163"/>
      <c r="B1072" s="174"/>
      <c r="C1072" s="165"/>
      <c r="D1072" s="166"/>
      <c r="E1072" s="166"/>
      <c r="F1072" s="167"/>
      <c r="G1072" s="167"/>
      <c r="H1072" s="167"/>
      <c r="I1072" s="163"/>
      <c r="J1072" s="168"/>
      <c r="K1072" s="168"/>
      <c r="L1072" s="168"/>
      <c r="M1072" s="166"/>
      <c r="N1072" s="169"/>
      <c r="O1072" s="167"/>
      <c r="P1072" s="168"/>
      <c r="Q1072" s="169"/>
      <c r="R1072" s="168"/>
      <c r="S1072" s="168"/>
      <c r="T1072" s="168"/>
      <c r="U1072" s="168"/>
      <c r="V1072" s="168"/>
      <c r="W1072" s="168"/>
      <c r="X1072" s="168"/>
      <c r="Y1072" s="168"/>
      <c r="Z1072" s="168"/>
      <c r="AA1072" s="168"/>
      <c r="AB1072" s="168"/>
      <c r="AC1072" s="168"/>
      <c r="AD1072" s="168"/>
      <c r="AE1072" s="168"/>
      <c r="AF1072" s="168"/>
      <c r="AG1072" s="168"/>
      <c r="AH1072" s="168"/>
      <c r="AI1072" s="168"/>
      <c r="AJ1072" s="168"/>
      <c r="AK1072" s="168"/>
      <c r="AL1072" s="168"/>
      <c r="AM1072" s="168"/>
      <c r="AN1072" s="166"/>
      <c r="AO1072" s="168"/>
      <c r="AP1072" s="166"/>
      <c r="AQ1072" s="168"/>
      <c r="AR1072" s="168"/>
      <c r="AS1072" s="168"/>
      <c r="AT1072" s="168"/>
      <c r="AU1072" s="168"/>
      <c r="AV1072" s="168"/>
      <c r="AW1072" s="168"/>
      <c r="AX1072" s="168"/>
      <c r="AY1072" s="168"/>
      <c r="AZ1072" s="168"/>
      <c r="BA1072" s="166"/>
      <c r="BB1072" s="166"/>
      <c r="BC1072" s="168"/>
      <c r="BD1072" s="170"/>
      <c r="BE1072" s="171"/>
      <c r="BF1072" s="171"/>
      <c r="BG1072" s="171"/>
      <c r="BH1072" s="171"/>
      <c r="BI1072" s="168"/>
      <c r="BJ1072" s="168"/>
      <c r="BK1072" s="168"/>
      <c r="BL1072" s="168"/>
      <c r="BM1072" s="168"/>
    </row>
    <row r="1073">
      <c r="A1073" s="163"/>
      <c r="B1073" s="174"/>
      <c r="C1073" s="165"/>
      <c r="D1073" s="166"/>
      <c r="E1073" s="166"/>
      <c r="F1073" s="167"/>
      <c r="G1073" s="167"/>
      <c r="H1073" s="167"/>
      <c r="I1073" s="163"/>
      <c r="J1073" s="168"/>
      <c r="K1073" s="168"/>
      <c r="L1073" s="168"/>
      <c r="M1073" s="166"/>
      <c r="N1073" s="169"/>
      <c r="O1073" s="167"/>
      <c r="P1073" s="168"/>
      <c r="Q1073" s="169"/>
      <c r="R1073" s="168"/>
      <c r="S1073" s="168"/>
      <c r="T1073" s="168"/>
      <c r="U1073" s="168"/>
      <c r="V1073" s="168"/>
      <c r="W1073" s="168"/>
      <c r="X1073" s="168"/>
      <c r="Y1073" s="168"/>
      <c r="Z1073" s="168"/>
      <c r="AA1073" s="168"/>
      <c r="AB1073" s="168"/>
      <c r="AC1073" s="168"/>
      <c r="AD1073" s="168"/>
      <c r="AE1073" s="168"/>
      <c r="AF1073" s="168"/>
      <c r="AG1073" s="168"/>
      <c r="AH1073" s="168"/>
      <c r="AI1073" s="168"/>
      <c r="AJ1073" s="168"/>
      <c r="AK1073" s="168"/>
      <c r="AL1073" s="168"/>
      <c r="AM1073" s="168"/>
      <c r="AN1073" s="166"/>
      <c r="AO1073" s="168"/>
      <c r="AP1073" s="166"/>
      <c r="AQ1073" s="168"/>
      <c r="AR1073" s="168"/>
      <c r="AS1073" s="168"/>
      <c r="AT1073" s="168"/>
      <c r="AU1073" s="168"/>
      <c r="AV1073" s="168"/>
      <c r="AW1073" s="168"/>
      <c r="AX1073" s="168"/>
      <c r="AY1073" s="168"/>
      <c r="AZ1073" s="168"/>
      <c r="BA1073" s="166"/>
      <c r="BB1073" s="166"/>
      <c r="BC1073" s="168"/>
      <c r="BD1073" s="170"/>
      <c r="BE1073" s="171"/>
      <c r="BF1073" s="171"/>
      <c r="BG1073" s="171"/>
      <c r="BH1073" s="171"/>
      <c r="BI1073" s="168"/>
      <c r="BJ1073" s="168"/>
      <c r="BK1073" s="168"/>
      <c r="BL1073" s="168"/>
      <c r="BM1073" s="168"/>
    </row>
    <row r="1074">
      <c r="A1074" s="163"/>
      <c r="B1074" s="174"/>
      <c r="C1074" s="165"/>
      <c r="D1074" s="166"/>
      <c r="E1074" s="166"/>
      <c r="F1074" s="167"/>
      <c r="G1074" s="167"/>
      <c r="H1074" s="167"/>
      <c r="I1074" s="163"/>
      <c r="J1074" s="168"/>
      <c r="K1074" s="168"/>
      <c r="L1074" s="168"/>
      <c r="M1074" s="166"/>
      <c r="N1074" s="169"/>
      <c r="O1074" s="167"/>
      <c r="P1074" s="168"/>
      <c r="Q1074" s="169"/>
      <c r="R1074" s="168"/>
      <c r="S1074" s="168"/>
      <c r="T1074" s="168"/>
      <c r="U1074" s="168"/>
      <c r="V1074" s="168"/>
      <c r="W1074" s="168"/>
      <c r="X1074" s="168"/>
      <c r="Y1074" s="168"/>
      <c r="Z1074" s="168"/>
      <c r="AA1074" s="168"/>
      <c r="AB1074" s="168"/>
      <c r="AC1074" s="168"/>
      <c r="AD1074" s="168"/>
      <c r="AE1074" s="168"/>
      <c r="AF1074" s="168"/>
      <c r="AG1074" s="168"/>
      <c r="AH1074" s="168"/>
      <c r="AI1074" s="168"/>
      <c r="AJ1074" s="168"/>
      <c r="AK1074" s="168"/>
      <c r="AL1074" s="168"/>
      <c r="AM1074" s="168"/>
      <c r="AN1074" s="166"/>
      <c r="AO1074" s="168"/>
      <c r="AP1074" s="166"/>
      <c r="AQ1074" s="168"/>
      <c r="AR1074" s="168"/>
      <c r="AS1074" s="168"/>
      <c r="AT1074" s="168"/>
      <c r="AU1074" s="168"/>
      <c r="AV1074" s="168"/>
      <c r="AW1074" s="168"/>
      <c r="AX1074" s="168"/>
      <c r="AY1074" s="168"/>
      <c r="AZ1074" s="168"/>
      <c r="BA1074" s="166"/>
      <c r="BB1074" s="166"/>
      <c r="BC1074" s="168"/>
      <c r="BD1074" s="170"/>
      <c r="BE1074" s="171"/>
      <c r="BF1074" s="171"/>
      <c r="BG1074" s="171"/>
      <c r="BH1074" s="171"/>
      <c r="BI1074" s="168"/>
      <c r="BJ1074" s="168"/>
      <c r="BK1074" s="168"/>
      <c r="BL1074" s="168"/>
      <c r="BM1074" s="168"/>
    </row>
    <row r="1075">
      <c r="A1075" s="163"/>
      <c r="B1075" s="174"/>
      <c r="C1075" s="165"/>
      <c r="D1075" s="166"/>
      <c r="E1075" s="166"/>
      <c r="F1075" s="167"/>
      <c r="G1075" s="167"/>
      <c r="H1075" s="167"/>
      <c r="I1075" s="163"/>
      <c r="J1075" s="168"/>
      <c r="K1075" s="168"/>
      <c r="L1075" s="168"/>
      <c r="M1075" s="166"/>
      <c r="N1075" s="169"/>
      <c r="O1075" s="167"/>
      <c r="P1075" s="168"/>
      <c r="Q1075" s="169"/>
      <c r="R1075" s="168"/>
      <c r="S1075" s="168"/>
      <c r="T1075" s="168"/>
      <c r="U1075" s="168"/>
      <c r="V1075" s="168"/>
      <c r="W1075" s="168"/>
      <c r="X1075" s="168"/>
      <c r="Y1075" s="168"/>
      <c r="Z1075" s="168"/>
      <c r="AA1075" s="168"/>
      <c r="AB1075" s="168"/>
      <c r="AC1075" s="168"/>
      <c r="AD1075" s="168"/>
      <c r="AE1075" s="168"/>
      <c r="AF1075" s="168"/>
      <c r="AG1075" s="168"/>
      <c r="AH1075" s="168"/>
      <c r="AI1075" s="168"/>
      <c r="AJ1075" s="168"/>
      <c r="AK1075" s="168"/>
      <c r="AL1075" s="168"/>
      <c r="AM1075" s="168"/>
      <c r="AN1075" s="166"/>
      <c r="AO1075" s="168"/>
      <c r="AP1075" s="166"/>
      <c r="AQ1075" s="168"/>
      <c r="AR1075" s="168"/>
      <c r="AS1075" s="168"/>
      <c r="AT1075" s="168"/>
      <c r="AU1075" s="168"/>
      <c r="AV1075" s="168"/>
      <c r="AW1075" s="168"/>
      <c r="AX1075" s="168"/>
      <c r="AY1075" s="168"/>
      <c r="AZ1075" s="168"/>
      <c r="BA1075" s="166"/>
      <c r="BB1075" s="166"/>
      <c r="BC1075" s="168"/>
      <c r="BD1075" s="170"/>
      <c r="BE1075" s="171"/>
      <c r="BF1075" s="171"/>
      <c r="BG1075" s="171"/>
      <c r="BH1075" s="171"/>
      <c r="BI1075" s="168"/>
      <c r="BJ1075" s="168"/>
      <c r="BK1075" s="168"/>
      <c r="BL1075" s="168"/>
      <c r="BM1075" s="168"/>
    </row>
    <row r="1076">
      <c r="A1076" s="163"/>
      <c r="B1076" s="174"/>
      <c r="C1076" s="165"/>
      <c r="D1076" s="166"/>
      <c r="E1076" s="166"/>
      <c r="F1076" s="167"/>
      <c r="G1076" s="167"/>
      <c r="H1076" s="167"/>
      <c r="I1076" s="163"/>
      <c r="J1076" s="168"/>
      <c r="K1076" s="168"/>
      <c r="L1076" s="168"/>
      <c r="M1076" s="166"/>
      <c r="N1076" s="169"/>
      <c r="O1076" s="167"/>
      <c r="P1076" s="168"/>
      <c r="Q1076" s="169"/>
      <c r="R1076" s="168"/>
      <c r="S1076" s="168"/>
      <c r="T1076" s="168"/>
      <c r="U1076" s="168"/>
      <c r="V1076" s="168"/>
      <c r="W1076" s="168"/>
      <c r="X1076" s="168"/>
      <c r="Y1076" s="168"/>
      <c r="Z1076" s="168"/>
      <c r="AA1076" s="168"/>
      <c r="AB1076" s="168"/>
      <c r="AC1076" s="168"/>
      <c r="AD1076" s="168"/>
      <c r="AE1076" s="168"/>
      <c r="AF1076" s="168"/>
      <c r="AG1076" s="168"/>
      <c r="AH1076" s="168"/>
      <c r="AI1076" s="168"/>
      <c r="AJ1076" s="168"/>
      <c r="AK1076" s="168"/>
      <c r="AL1076" s="168"/>
      <c r="AM1076" s="168"/>
      <c r="AN1076" s="166"/>
      <c r="AO1076" s="168"/>
      <c r="AP1076" s="166"/>
      <c r="AQ1076" s="168"/>
      <c r="AR1076" s="168"/>
      <c r="AS1076" s="168"/>
      <c r="AT1076" s="168"/>
      <c r="AU1076" s="168"/>
      <c r="AV1076" s="168"/>
      <c r="AW1076" s="168"/>
      <c r="AX1076" s="168"/>
      <c r="AY1076" s="168"/>
      <c r="AZ1076" s="168"/>
      <c r="BA1076" s="166"/>
      <c r="BB1076" s="166"/>
      <c r="BC1076" s="168"/>
      <c r="BD1076" s="170"/>
      <c r="BE1076" s="171"/>
      <c r="BF1076" s="171"/>
      <c r="BG1076" s="171"/>
      <c r="BH1076" s="171"/>
      <c r="BI1076" s="168"/>
      <c r="BJ1076" s="168"/>
      <c r="BK1076" s="168"/>
      <c r="BL1076" s="168"/>
      <c r="BM1076" s="168"/>
    </row>
    <row r="1077">
      <c r="A1077" s="163"/>
      <c r="B1077" s="174"/>
      <c r="C1077" s="165"/>
      <c r="D1077" s="166"/>
      <c r="E1077" s="166"/>
      <c r="F1077" s="167"/>
      <c r="G1077" s="167"/>
      <c r="H1077" s="167"/>
      <c r="I1077" s="163"/>
      <c r="J1077" s="168"/>
      <c r="K1077" s="168"/>
      <c r="L1077" s="168"/>
      <c r="M1077" s="166"/>
      <c r="N1077" s="169"/>
      <c r="O1077" s="167"/>
      <c r="P1077" s="168"/>
      <c r="Q1077" s="169"/>
      <c r="R1077" s="168"/>
      <c r="S1077" s="168"/>
      <c r="T1077" s="168"/>
      <c r="U1077" s="168"/>
      <c r="V1077" s="168"/>
      <c r="W1077" s="168"/>
      <c r="X1077" s="168"/>
      <c r="Y1077" s="168"/>
      <c r="Z1077" s="168"/>
      <c r="AA1077" s="168"/>
      <c r="AB1077" s="168"/>
      <c r="AC1077" s="168"/>
      <c r="AD1077" s="168"/>
      <c r="AE1077" s="168"/>
      <c r="AF1077" s="168"/>
      <c r="AG1077" s="168"/>
      <c r="AH1077" s="168"/>
      <c r="AI1077" s="168"/>
      <c r="AJ1077" s="168"/>
      <c r="AK1077" s="168"/>
      <c r="AL1077" s="168"/>
      <c r="AM1077" s="168"/>
      <c r="AN1077" s="166"/>
      <c r="AO1077" s="168"/>
      <c r="AP1077" s="166"/>
      <c r="AQ1077" s="168"/>
      <c r="AR1077" s="168"/>
      <c r="AS1077" s="168"/>
      <c r="AT1077" s="168"/>
      <c r="AU1077" s="168"/>
      <c r="AV1077" s="168"/>
      <c r="AW1077" s="168"/>
      <c r="AX1077" s="168"/>
      <c r="AY1077" s="168"/>
      <c r="AZ1077" s="168"/>
      <c r="BA1077" s="166"/>
      <c r="BB1077" s="166"/>
      <c r="BC1077" s="168"/>
      <c r="BD1077" s="170"/>
      <c r="BE1077" s="171"/>
      <c r="BF1077" s="171"/>
      <c r="BG1077" s="171"/>
      <c r="BH1077" s="171"/>
      <c r="BI1077" s="168"/>
      <c r="BJ1077" s="168"/>
      <c r="BK1077" s="168"/>
      <c r="BL1077" s="168"/>
      <c r="BM1077" s="168"/>
    </row>
    <row r="1078">
      <c r="A1078" s="163"/>
      <c r="B1078" s="174"/>
      <c r="C1078" s="165"/>
      <c r="D1078" s="166"/>
      <c r="E1078" s="166"/>
      <c r="F1078" s="167"/>
      <c r="G1078" s="167"/>
      <c r="H1078" s="167"/>
      <c r="I1078" s="163"/>
      <c r="J1078" s="168"/>
      <c r="K1078" s="168"/>
      <c r="L1078" s="168"/>
      <c r="M1078" s="166"/>
      <c r="N1078" s="169"/>
      <c r="O1078" s="167"/>
      <c r="P1078" s="168"/>
      <c r="Q1078" s="169"/>
      <c r="R1078" s="168"/>
      <c r="S1078" s="168"/>
      <c r="T1078" s="168"/>
      <c r="U1078" s="168"/>
      <c r="V1078" s="168"/>
      <c r="W1078" s="168"/>
      <c r="X1078" s="168"/>
      <c r="Y1078" s="168"/>
      <c r="Z1078" s="168"/>
      <c r="AA1078" s="168"/>
      <c r="AB1078" s="168"/>
      <c r="AC1078" s="168"/>
      <c r="AD1078" s="168"/>
      <c r="AE1078" s="168"/>
      <c r="AF1078" s="168"/>
      <c r="AG1078" s="168"/>
      <c r="AH1078" s="168"/>
      <c r="AI1078" s="168"/>
      <c r="AJ1078" s="168"/>
      <c r="AK1078" s="168"/>
      <c r="AL1078" s="168"/>
      <c r="AM1078" s="168"/>
      <c r="AN1078" s="166"/>
      <c r="AO1078" s="168"/>
      <c r="AP1078" s="166"/>
      <c r="AQ1078" s="168"/>
      <c r="AR1078" s="168"/>
      <c r="AS1078" s="168"/>
      <c r="AT1078" s="168"/>
      <c r="AU1078" s="168"/>
      <c r="AV1078" s="168"/>
      <c r="AW1078" s="168"/>
      <c r="AX1078" s="168"/>
      <c r="AY1078" s="168"/>
      <c r="AZ1078" s="168"/>
      <c r="BA1078" s="166"/>
      <c r="BB1078" s="166"/>
      <c r="BC1078" s="168"/>
      <c r="BD1078" s="170"/>
      <c r="BE1078" s="171"/>
      <c r="BF1078" s="171"/>
      <c r="BG1078" s="171"/>
      <c r="BH1078" s="171"/>
      <c r="BI1078" s="168"/>
      <c r="BJ1078" s="168"/>
      <c r="BK1078" s="168"/>
      <c r="BL1078" s="168"/>
      <c r="BM1078" s="168"/>
    </row>
    <row r="1079">
      <c r="A1079" s="163"/>
      <c r="B1079" s="174"/>
      <c r="C1079" s="165"/>
      <c r="D1079" s="166"/>
      <c r="E1079" s="166"/>
      <c r="F1079" s="167"/>
      <c r="G1079" s="167"/>
      <c r="H1079" s="167"/>
      <c r="I1079" s="163"/>
      <c r="J1079" s="168"/>
      <c r="K1079" s="168"/>
      <c r="L1079" s="168"/>
      <c r="M1079" s="166"/>
      <c r="N1079" s="169"/>
      <c r="O1079" s="167"/>
      <c r="P1079" s="168"/>
      <c r="Q1079" s="169"/>
      <c r="R1079" s="168"/>
      <c r="S1079" s="168"/>
      <c r="T1079" s="168"/>
      <c r="U1079" s="168"/>
      <c r="V1079" s="168"/>
      <c r="W1079" s="168"/>
      <c r="X1079" s="168"/>
      <c r="Y1079" s="168"/>
      <c r="Z1079" s="168"/>
      <c r="AA1079" s="168"/>
      <c r="AB1079" s="168"/>
      <c r="AC1079" s="168"/>
      <c r="AD1079" s="168"/>
      <c r="AE1079" s="168"/>
      <c r="AF1079" s="168"/>
      <c r="AG1079" s="168"/>
      <c r="AH1079" s="168"/>
      <c r="AI1079" s="168"/>
      <c r="AJ1079" s="168"/>
      <c r="AK1079" s="168"/>
      <c r="AL1079" s="168"/>
      <c r="AM1079" s="168"/>
      <c r="AN1079" s="166"/>
      <c r="AO1079" s="168"/>
      <c r="AP1079" s="166"/>
      <c r="AQ1079" s="168"/>
      <c r="AR1079" s="168"/>
      <c r="AS1079" s="168"/>
      <c r="AT1079" s="168"/>
      <c r="AU1079" s="168"/>
      <c r="AV1079" s="168"/>
      <c r="AW1079" s="168"/>
      <c r="AX1079" s="168"/>
      <c r="AY1079" s="168"/>
      <c r="AZ1079" s="168"/>
      <c r="BA1079" s="166"/>
      <c r="BB1079" s="166"/>
      <c r="BC1079" s="168"/>
      <c r="BD1079" s="170"/>
      <c r="BE1079" s="171"/>
      <c r="BF1079" s="171"/>
      <c r="BG1079" s="171"/>
      <c r="BH1079" s="171"/>
      <c r="BI1079" s="168"/>
      <c r="BJ1079" s="168"/>
      <c r="BK1079" s="168"/>
      <c r="BL1079" s="168"/>
      <c r="BM1079" s="168"/>
    </row>
    <row r="1080">
      <c r="A1080" s="163"/>
      <c r="B1080" s="174"/>
      <c r="C1080" s="165"/>
      <c r="D1080" s="166"/>
      <c r="E1080" s="166"/>
      <c r="F1080" s="167"/>
      <c r="G1080" s="167"/>
      <c r="H1080" s="167"/>
      <c r="I1080" s="163"/>
      <c r="J1080" s="168"/>
      <c r="K1080" s="168"/>
      <c r="L1080" s="168"/>
      <c r="M1080" s="166"/>
      <c r="N1080" s="169"/>
      <c r="O1080" s="167"/>
      <c r="P1080" s="168"/>
      <c r="Q1080" s="169"/>
      <c r="R1080" s="168"/>
      <c r="S1080" s="168"/>
      <c r="T1080" s="168"/>
      <c r="U1080" s="168"/>
      <c r="V1080" s="168"/>
      <c r="W1080" s="168"/>
      <c r="X1080" s="168"/>
      <c r="Y1080" s="168"/>
      <c r="Z1080" s="168"/>
      <c r="AA1080" s="168"/>
      <c r="AB1080" s="168"/>
      <c r="AC1080" s="168"/>
      <c r="AD1080" s="168"/>
      <c r="AE1080" s="168"/>
      <c r="AF1080" s="168"/>
      <c r="AG1080" s="168"/>
      <c r="AH1080" s="168"/>
      <c r="AI1080" s="168"/>
      <c r="AJ1080" s="168"/>
      <c r="AK1080" s="168"/>
      <c r="AL1080" s="168"/>
      <c r="AM1080" s="168"/>
      <c r="AN1080" s="166"/>
      <c r="AO1080" s="168"/>
      <c r="AP1080" s="166"/>
      <c r="AQ1080" s="168"/>
      <c r="AR1080" s="168"/>
      <c r="AS1080" s="168"/>
      <c r="AT1080" s="168"/>
      <c r="AU1080" s="168"/>
      <c r="AV1080" s="168"/>
      <c r="AW1080" s="168"/>
      <c r="AX1080" s="168"/>
      <c r="AY1080" s="168"/>
      <c r="AZ1080" s="168"/>
      <c r="BA1080" s="166"/>
      <c r="BB1080" s="166"/>
      <c r="BC1080" s="168"/>
      <c r="BD1080" s="170"/>
      <c r="BE1080" s="171"/>
      <c r="BF1080" s="171"/>
      <c r="BG1080" s="171"/>
      <c r="BH1080" s="171"/>
      <c r="BI1080" s="168"/>
      <c r="BJ1080" s="168"/>
      <c r="BK1080" s="168"/>
      <c r="BL1080" s="168"/>
      <c r="BM1080" s="168"/>
    </row>
    <row r="1081">
      <c r="A1081" s="163"/>
      <c r="B1081" s="174"/>
      <c r="C1081" s="165"/>
      <c r="D1081" s="166"/>
      <c r="E1081" s="166"/>
      <c r="F1081" s="167"/>
      <c r="G1081" s="167"/>
      <c r="H1081" s="167"/>
      <c r="I1081" s="163"/>
      <c r="J1081" s="168"/>
      <c r="K1081" s="168"/>
      <c r="L1081" s="168"/>
      <c r="M1081" s="166"/>
      <c r="N1081" s="169"/>
      <c r="O1081" s="167"/>
      <c r="P1081" s="168"/>
      <c r="Q1081" s="169"/>
      <c r="R1081" s="168"/>
      <c r="S1081" s="168"/>
      <c r="T1081" s="168"/>
      <c r="U1081" s="168"/>
      <c r="V1081" s="168"/>
      <c r="W1081" s="168"/>
      <c r="X1081" s="168"/>
      <c r="Y1081" s="168"/>
      <c r="Z1081" s="168"/>
      <c r="AA1081" s="168"/>
      <c r="AB1081" s="168"/>
      <c r="AC1081" s="168"/>
      <c r="AD1081" s="168"/>
      <c r="AE1081" s="168"/>
      <c r="AF1081" s="168"/>
      <c r="AG1081" s="168"/>
      <c r="AH1081" s="168"/>
      <c r="AI1081" s="168"/>
      <c r="AJ1081" s="168"/>
      <c r="AK1081" s="168"/>
      <c r="AL1081" s="168"/>
      <c r="AM1081" s="168"/>
      <c r="AN1081" s="166"/>
      <c r="AO1081" s="168"/>
      <c r="AP1081" s="166"/>
      <c r="AQ1081" s="168"/>
      <c r="AR1081" s="168"/>
      <c r="AS1081" s="168"/>
      <c r="AT1081" s="168"/>
      <c r="AU1081" s="168"/>
      <c r="AV1081" s="168"/>
      <c r="AW1081" s="168"/>
      <c r="AX1081" s="168"/>
      <c r="AY1081" s="168"/>
      <c r="AZ1081" s="168"/>
      <c r="BA1081" s="166"/>
      <c r="BB1081" s="166"/>
      <c r="BC1081" s="168"/>
      <c r="BD1081" s="170"/>
      <c r="BE1081" s="171"/>
      <c r="BF1081" s="171"/>
      <c r="BG1081" s="171"/>
      <c r="BH1081" s="171"/>
      <c r="BI1081" s="168"/>
      <c r="BJ1081" s="168"/>
      <c r="BK1081" s="168"/>
      <c r="BL1081" s="168"/>
      <c r="BM1081" s="168"/>
    </row>
    <row r="1082">
      <c r="A1082" s="163"/>
      <c r="B1082" s="174"/>
      <c r="C1082" s="165"/>
      <c r="D1082" s="166"/>
      <c r="E1082" s="166"/>
      <c r="F1082" s="167"/>
      <c r="G1082" s="167"/>
      <c r="H1082" s="167"/>
      <c r="I1082" s="163"/>
      <c r="J1082" s="168"/>
      <c r="K1082" s="168"/>
      <c r="L1082" s="168"/>
      <c r="M1082" s="166"/>
      <c r="N1082" s="169"/>
      <c r="O1082" s="167"/>
      <c r="P1082" s="168"/>
      <c r="Q1082" s="169"/>
      <c r="R1082" s="168"/>
      <c r="S1082" s="168"/>
      <c r="T1082" s="168"/>
      <c r="U1082" s="168"/>
      <c r="V1082" s="168"/>
      <c r="W1082" s="168"/>
      <c r="X1082" s="168"/>
      <c r="Y1082" s="168"/>
      <c r="Z1082" s="168"/>
      <c r="AA1082" s="168"/>
      <c r="AB1082" s="168"/>
      <c r="AC1082" s="168"/>
      <c r="AD1082" s="168"/>
      <c r="AE1082" s="168"/>
      <c r="AF1082" s="168"/>
      <c r="AG1082" s="168"/>
      <c r="AH1082" s="168"/>
      <c r="AI1082" s="168"/>
      <c r="AJ1082" s="168"/>
      <c r="AK1082" s="168"/>
      <c r="AL1082" s="168"/>
      <c r="AM1082" s="168"/>
      <c r="AN1082" s="166"/>
      <c r="AO1082" s="168"/>
      <c r="AP1082" s="166"/>
      <c r="AQ1082" s="168"/>
      <c r="AR1082" s="168"/>
      <c r="AS1082" s="168"/>
      <c r="AT1082" s="168"/>
      <c r="AU1082" s="168"/>
      <c r="AV1082" s="168"/>
      <c r="AW1082" s="168"/>
      <c r="AX1082" s="168"/>
      <c r="AY1082" s="168"/>
      <c r="AZ1082" s="168"/>
      <c r="BA1082" s="166"/>
      <c r="BB1082" s="166"/>
      <c r="BC1082" s="168"/>
      <c r="BD1082" s="170"/>
      <c r="BE1082" s="171"/>
      <c r="BF1082" s="171"/>
      <c r="BG1082" s="171"/>
      <c r="BH1082" s="171"/>
      <c r="BI1082" s="168"/>
      <c r="BJ1082" s="168"/>
      <c r="BK1082" s="168"/>
      <c r="BL1082" s="168"/>
      <c r="BM1082" s="168"/>
    </row>
    <row r="1083">
      <c r="A1083" s="163"/>
      <c r="B1083" s="174"/>
      <c r="C1083" s="165"/>
      <c r="D1083" s="166"/>
      <c r="E1083" s="166"/>
      <c r="F1083" s="167"/>
      <c r="G1083" s="167"/>
      <c r="H1083" s="167"/>
      <c r="I1083" s="163"/>
      <c r="J1083" s="168"/>
      <c r="K1083" s="168"/>
      <c r="L1083" s="168"/>
      <c r="M1083" s="166"/>
      <c r="N1083" s="169"/>
      <c r="O1083" s="167"/>
      <c r="P1083" s="168"/>
      <c r="Q1083" s="169"/>
      <c r="R1083" s="168"/>
      <c r="S1083" s="168"/>
      <c r="T1083" s="168"/>
      <c r="U1083" s="168"/>
      <c r="V1083" s="168"/>
      <c r="W1083" s="168"/>
      <c r="X1083" s="168"/>
      <c r="Y1083" s="168"/>
      <c r="Z1083" s="168"/>
      <c r="AA1083" s="168"/>
      <c r="AB1083" s="168"/>
      <c r="AC1083" s="168"/>
      <c r="AD1083" s="168"/>
      <c r="AE1083" s="168"/>
      <c r="AF1083" s="168"/>
      <c r="AG1083" s="168"/>
      <c r="AH1083" s="168"/>
      <c r="AI1083" s="168"/>
      <c r="AJ1083" s="168"/>
      <c r="AK1083" s="168"/>
      <c r="AL1083" s="168"/>
      <c r="AM1083" s="168"/>
      <c r="AN1083" s="166"/>
      <c r="AO1083" s="168"/>
      <c r="AP1083" s="166"/>
      <c r="AQ1083" s="168"/>
      <c r="AR1083" s="168"/>
      <c r="AS1083" s="168"/>
      <c r="AT1083" s="168"/>
      <c r="AU1083" s="168"/>
      <c r="AV1083" s="168"/>
      <c r="AW1083" s="168"/>
      <c r="AX1083" s="168"/>
      <c r="AY1083" s="168"/>
      <c r="AZ1083" s="168"/>
      <c r="BA1083" s="166"/>
      <c r="BB1083" s="166"/>
      <c r="BC1083" s="168"/>
      <c r="BD1083" s="170"/>
      <c r="BE1083" s="171"/>
      <c r="BF1083" s="171"/>
      <c r="BG1083" s="171"/>
      <c r="BH1083" s="171"/>
      <c r="BI1083" s="168"/>
      <c r="BJ1083" s="168"/>
      <c r="BK1083" s="168"/>
      <c r="BL1083" s="168"/>
      <c r="BM1083" s="168"/>
    </row>
    <row r="1084">
      <c r="A1084" s="163"/>
      <c r="B1084" s="174"/>
      <c r="C1084" s="165"/>
      <c r="D1084" s="166"/>
      <c r="E1084" s="166"/>
      <c r="F1084" s="167"/>
      <c r="G1084" s="167"/>
      <c r="H1084" s="167"/>
      <c r="I1084" s="163"/>
      <c r="J1084" s="168"/>
      <c r="K1084" s="168"/>
      <c r="L1084" s="168"/>
      <c r="M1084" s="166"/>
      <c r="N1084" s="169"/>
      <c r="O1084" s="167"/>
      <c r="P1084" s="168"/>
      <c r="Q1084" s="169"/>
      <c r="R1084" s="168"/>
      <c r="S1084" s="168"/>
      <c r="T1084" s="168"/>
      <c r="U1084" s="168"/>
      <c r="V1084" s="168"/>
      <c r="W1084" s="168"/>
      <c r="X1084" s="168"/>
      <c r="Y1084" s="168"/>
      <c r="Z1084" s="168"/>
      <c r="AA1084" s="168"/>
      <c r="AB1084" s="168"/>
      <c r="AC1084" s="168"/>
      <c r="AD1084" s="168"/>
      <c r="AE1084" s="168"/>
      <c r="AF1084" s="168"/>
      <c r="AG1084" s="168"/>
      <c r="AH1084" s="168"/>
      <c r="AI1084" s="168"/>
      <c r="AJ1084" s="168"/>
      <c r="AK1084" s="168"/>
      <c r="AL1084" s="168"/>
      <c r="AM1084" s="168"/>
      <c r="AN1084" s="166"/>
      <c r="AO1084" s="168"/>
      <c r="AP1084" s="166"/>
      <c r="AQ1084" s="168"/>
      <c r="AR1084" s="168"/>
      <c r="AS1084" s="168"/>
      <c r="AT1084" s="168"/>
      <c r="AU1084" s="168"/>
      <c r="AV1084" s="168"/>
      <c r="AW1084" s="168"/>
      <c r="AX1084" s="168"/>
      <c r="AY1084" s="168"/>
      <c r="AZ1084" s="168"/>
      <c r="BA1084" s="166"/>
      <c r="BB1084" s="166"/>
      <c r="BC1084" s="168"/>
      <c r="BD1084" s="170"/>
      <c r="BE1084" s="171"/>
      <c r="BF1084" s="171"/>
      <c r="BG1084" s="171"/>
      <c r="BH1084" s="171"/>
      <c r="BI1084" s="168"/>
      <c r="BJ1084" s="168"/>
      <c r="BK1084" s="168"/>
      <c r="BL1084" s="168"/>
      <c r="BM1084" s="168"/>
    </row>
    <row r="1085">
      <c r="A1085" s="163"/>
      <c r="B1085" s="174"/>
      <c r="C1085" s="165"/>
      <c r="D1085" s="166"/>
      <c r="E1085" s="166"/>
      <c r="F1085" s="167"/>
      <c r="G1085" s="167"/>
      <c r="H1085" s="167"/>
      <c r="I1085" s="163"/>
      <c r="J1085" s="168"/>
      <c r="K1085" s="168"/>
      <c r="L1085" s="168"/>
      <c r="M1085" s="166"/>
      <c r="N1085" s="169"/>
      <c r="O1085" s="167"/>
      <c r="P1085" s="168"/>
      <c r="Q1085" s="169"/>
      <c r="R1085" s="168"/>
      <c r="S1085" s="168"/>
      <c r="T1085" s="168"/>
      <c r="U1085" s="168"/>
      <c r="V1085" s="168"/>
      <c r="W1085" s="168"/>
      <c r="X1085" s="168"/>
      <c r="Y1085" s="168"/>
      <c r="Z1085" s="168"/>
      <c r="AA1085" s="168"/>
      <c r="AB1085" s="168"/>
      <c r="AC1085" s="168"/>
      <c r="AD1085" s="168"/>
      <c r="AE1085" s="168"/>
      <c r="AF1085" s="168"/>
      <c r="AG1085" s="168"/>
      <c r="AH1085" s="168"/>
      <c r="AI1085" s="168"/>
      <c r="AJ1085" s="168"/>
      <c r="AK1085" s="168"/>
      <c r="AL1085" s="168"/>
      <c r="AM1085" s="168"/>
      <c r="AN1085" s="166"/>
      <c r="AO1085" s="168"/>
      <c r="AP1085" s="166"/>
      <c r="AQ1085" s="168"/>
      <c r="AR1085" s="168"/>
      <c r="AS1085" s="168"/>
      <c r="AT1085" s="168"/>
      <c r="AU1085" s="168"/>
      <c r="AV1085" s="168"/>
      <c r="AW1085" s="168"/>
      <c r="AX1085" s="168"/>
      <c r="AY1085" s="168"/>
      <c r="AZ1085" s="168"/>
      <c r="BA1085" s="166"/>
      <c r="BB1085" s="166"/>
      <c r="BC1085" s="168"/>
      <c r="BD1085" s="170"/>
      <c r="BE1085" s="171"/>
      <c r="BF1085" s="171"/>
      <c r="BG1085" s="171"/>
      <c r="BH1085" s="171"/>
      <c r="BI1085" s="168"/>
      <c r="BJ1085" s="168"/>
      <c r="BK1085" s="168"/>
      <c r="BL1085" s="168"/>
      <c r="BM1085" s="168"/>
    </row>
    <row r="1086">
      <c r="A1086" s="163"/>
      <c r="B1086" s="174"/>
      <c r="C1086" s="165"/>
      <c r="D1086" s="166"/>
      <c r="E1086" s="166"/>
      <c r="F1086" s="167"/>
      <c r="G1086" s="167"/>
      <c r="H1086" s="167"/>
      <c r="I1086" s="163"/>
      <c r="J1086" s="168"/>
      <c r="K1086" s="168"/>
      <c r="L1086" s="168"/>
      <c r="M1086" s="166"/>
      <c r="N1086" s="169"/>
      <c r="O1086" s="167"/>
      <c r="P1086" s="168"/>
      <c r="Q1086" s="169"/>
      <c r="R1086" s="168"/>
      <c r="S1086" s="168"/>
      <c r="T1086" s="168"/>
      <c r="U1086" s="168"/>
      <c r="V1086" s="168"/>
      <c r="W1086" s="168"/>
      <c r="X1086" s="168"/>
      <c r="Y1086" s="168"/>
      <c r="Z1086" s="168"/>
      <c r="AA1086" s="168"/>
      <c r="AB1086" s="168"/>
      <c r="AC1086" s="168"/>
      <c r="AD1086" s="168"/>
      <c r="AE1086" s="168"/>
      <c r="AF1086" s="168"/>
      <c r="AG1086" s="168"/>
      <c r="AH1086" s="168"/>
      <c r="AI1086" s="168"/>
      <c r="AJ1086" s="168"/>
      <c r="AK1086" s="168"/>
      <c r="AL1086" s="168"/>
      <c r="AM1086" s="168"/>
      <c r="AN1086" s="166"/>
      <c r="AO1086" s="168"/>
      <c r="AP1086" s="166"/>
      <c r="AQ1086" s="168"/>
      <c r="AR1086" s="168"/>
      <c r="AS1086" s="168"/>
      <c r="AT1086" s="168"/>
      <c r="AU1086" s="168"/>
      <c r="AV1086" s="168"/>
      <c r="AW1086" s="168"/>
      <c r="AX1086" s="168"/>
      <c r="AY1086" s="168"/>
      <c r="AZ1086" s="168"/>
      <c r="BA1086" s="166"/>
      <c r="BB1086" s="166"/>
      <c r="BC1086" s="168"/>
      <c r="BD1086" s="170"/>
      <c r="BE1086" s="171"/>
      <c r="BF1086" s="171"/>
      <c r="BG1086" s="171"/>
      <c r="BH1086" s="171"/>
      <c r="BI1086" s="168"/>
      <c r="BJ1086" s="168"/>
      <c r="BK1086" s="168"/>
      <c r="BL1086" s="168"/>
      <c r="BM1086" s="168"/>
    </row>
    <row r="1087">
      <c r="A1087" s="163"/>
      <c r="B1087" s="174"/>
      <c r="C1087" s="165"/>
      <c r="D1087" s="166"/>
      <c r="E1087" s="166"/>
      <c r="F1087" s="167"/>
      <c r="G1087" s="167"/>
      <c r="H1087" s="167"/>
      <c r="I1087" s="163"/>
      <c r="J1087" s="168"/>
      <c r="K1087" s="168"/>
      <c r="L1087" s="168"/>
      <c r="M1087" s="166"/>
      <c r="N1087" s="169"/>
      <c r="O1087" s="167"/>
      <c r="P1087" s="168"/>
      <c r="Q1087" s="169"/>
      <c r="R1087" s="168"/>
      <c r="S1087" s="168"/>
      <c r="T1087" s="168"/>
      <c r="U1087" s="168"/>
      <c r="V1087" s="168"/>
      <c r="W1087" s="168"/>
      <c r="X1087" s="168"/>
      <c r="Y1087" s="168"/>
      <c r="Z1087" s="168"/>
      <c r="AA1087" s="168"/>
      <c r="AB1087" s="168"/>
      <c r="AC1087" s="168"/>
      <c r="AD1087" s="168"/>
      <c r="AE1087" s="168"/>
      <c r="AF1087" s="168"/>
      <c r="AG1087" s="168"/>
      <c r="AH1087" s="168"/>
      <c r="AI1087" s="168"/>
      <c r="AJ1087" s="168"/>
      <c r="AK1087" s="168"/>
      <c r="AL1087" s="168"/>
      <c r="AM1087" s="168"/>
      <c r="AN1087" s="166"/>
      <c r="AO1087" s="168"/>
      <c r="AP1087" s="166"/>
      <c r="AQ1087" s="168"/>
      <c r="AR1087" s="168"/>
      <c r="AS1087" s="168"/>
      <c r="AT1087" s="168"/>
      <c r="AU1087" s="168"/>
      <c r="AV1087" s="168"/>
      <c r="AW1087" s="168"/>
      <c r="AX1087" s="168"/>
      <c r="AY1087" s="168"/>
      <c r="AZ1087" s="168"/>
      <c r="BA1087" s="166"/>
      <c r="BB1087" s="166"/>
      <c r="BC1087" s="168"/>
      <c r="BD1087" s="170"/>
      <c r="BE1087" s="171"/>
      <c r="BF1087" s="171"/>
      <c r="BG1087" s="171"/>
      <c r="BH1087" s="171"/>
      <c r="BI1087" s="168"/>
      <c r="BJ1087" s="168"/>
      <c r="BK1087" s="168"/>
      <c r="BL1087" s="168"/>
      <c r="BM1087" s="168"/>
    </row>
    <row r="1088">
      <c r="A1088" s="163"/>
      <c r="B1088" s="174"/>
      <c r="C1088" s="165"/>
      <c r="D1088" s="166"/>
      <c r="E1088" s="166"/>
      <c r="F1088" s="167"/>
      <c r="G1088" s="167"/>
      <c r="H1088" s="167"/>
      <c r="I1088" s="163"/>
      <c r="J1088" s="168"/>
      <c r="K1088" s="168"/>
      <c r="L1088" s="168"/>
      <c r="M1088" s="166"/>
      <c r="N1088" s="169"/>
      <c r="O1088" s="167"/>
      <c r="P1088" s="168"/>
      <c r="Q1088" s="169"/>
      <c r="R1088" s="168"/>
      <c r="S1088" s="168"/>
      <c r="T1088" s="168"/>
      <c r="U1088" s="168"/>
      <c r="V1088" s="168"/>
      <c r="W1088" s="168"/>
      <c r="X1088" s="168"/>
      <c r="Y1088" s="168"/>
      <c r="Z1088" s="168"/>
      <c r="AA1088" s="168"/>
      <c r="AB1088" s="168"/>
      <c r="AC1088" s="168"/>
      <c r="AD1088" s="168"/>
      <c r="AE1088" s="168"/>
      <c r="AF1088" s="168"/>
      <c r="AG1088" s="168"/>
      <c r="AH1088" s="168"/>
      <c r="AI1088" s="168"/>
      <c r="AJ1088" s="168"/>
      <c r="AK1088" s="168"/>
      <c r="AL1088" s="168"/>
      <c r="AM1088" s="168"/>
      <c r="AN1088" s="166"/>
      <c r="AO1088" s="168"/>
      <c r="AP1088" s="166"/>
      <c r="AQ1088" s="168"/>
      <c r="AR1088" s="168"/>
      <c r="AS1088" s="168"/>
      <c r="AT1088" s="168"/>
      <c r="AU1088" s="168"/>
      <c r="AV1088" s="168"/>
      <c r="AW1088" s="168"/>
      <c r="AX1088" s="168"/>
      <c r="AY1088" s="168"/>
      <c r="AZ1088" s="168"/>
      <c r="BA1088" s="166"/>
      <c r="BB1088" s="166"/>
      <c r="BC1088" s="168"/>
      <c r="BD1088" s="170"/>
      <c r="BE1088" s="171"/>
      <c r="BF1088" s="171"/>
      <c r="BG1088" s="171"/>
      <c r="BH1088" s="171"/>
      <c r="BI1088" s="168"/>
      <c r="BJ1088" s="168"/>
      <c r="BK1088" s="168"/>
      <c r="BL1088" s="168"/>
      <c r="BM1088" s="168"/>
    </row>
    <row r="1089">
      <c r="A1089" s="163"/>
      <c r="B1089" s="174"/>
      <c r="C1089" s="165"/>
      <c r="D1089" s="166"/>
      <c r="E1089" s="166"/>
      <c r="F1089" s="167"/>
      <c r="G1089" s="167"/>
      <c r="H1089" s="167"/>
      <c r="I1089" s="163"/>
      <c r="J1089" s="168"/>
      <c r="K1089" s="168"/>
      <c r="L1089" s="168"/>
      <c r="M1089" s="166"/>
      <c r="N1089" s="169"/>
      <c r="O1089" s="167"/>
      <c r="P1089" s="168"/>
      <c r="Q1089" s="169"/>
      <c r="R1089" s="168"/>
      <c r="S1089" s="168"/>
      <c r="T1089" s="168"/>
      <c r="U1089" s="168"/>
      <c r="V1089" s="168"/>
      <c r="W1089" s="168"/>
      <c r="X1089" s="168"/>
      <c r="Y1089" s="168"/>
      <c r="Z1089" s="168"/>
      <c r="AA1089" s="168"/>
      <c r="AB1089" s="168"/>
      <c r="AC1089" s="168"/>
      <c r="AD1089" s="168"/>
      <c r="AE1089" s="168"/>
      <c r="AF1089" s="168"/>
      <c r="AG1089" s="168"/>
      <c r="AH1089" s="168"/>
      <c r="AI1089" s="168"/>
      <c r="AJ1089" s="168"/>
      <c r="AK1089" s="168"/>
      <c r="AL1089" s="168"/>
      <c r="AM1089" s="168"/>
      <c r="AN1089" s="166"/>
      <c r="AO1089" s="168"/>
      <c r="AP1089" s="166"/>
      <c r="AQ1089" s="168"/>
      <c r="AR1089" s="168"/>
      <c r="AS1089" s="168"/>
      <c r="AT1089" s="168"/>
      <c r="AU1089" s="168"/>
      <c r="AV1089" s="168"/>
      <c r="AW1089" s="168"/>
      <c r="AX1089" s="168"/>
      <c r="AY1089" s="168"/>
      <c r="AZ1089" s="168"/>
      <c r="BA1089" s="166"/>
      <c r="BB1089" s="166"/>
      <c r="BC1089" s="168"/>
      <c r="BD1089" s="170"/>
      <c r="BE1089" s="171"/>
      <c r="BF1089" s="171"/>
      <c r="BG1089" s="171"/>
      <c r="BH1089" s="171"/>
      <c r="BI1089" s="168"/>
      <c r="BJ1089" s="168"/>
      <c r="BK1089" s="168"/>
      <c r="BL1089" s="168"/>
      <c r="BM1089" s="168"/>
    </row>
    <row r="1090">
      <c r="A1090" s="163"/>
      <c r="B1090" s="174"/>
      <c r="C1090" s="165"/>
      <c r="D1090" s="166"/>
      <c r="E1090" s="166"/>
      <c r="F1090" s="167"/>
      <c r="G1090" s="167"/>
      <c r="H1090" s="167"/>
      <c r="I1090" s="163"/>
      <c r="J1090" s="168"/>
      <c r="K1090" s="168"/>
      <c r="L1090" s="168"/>
      <c r="M1090" s="166"/>
      <c r="N1090" s="169"/>
      <c r="O1090" s="167"/>
      <c r="P1090" s="168"/>
      <c r="Q1090" s="169"/>
      <c r="R1090" s="168"/>
      <c r="S1090" s="168"/>
      <c r="T1090" s="168"/>
      <c r="U1090" s="168"/>
      <c r="V1090" s="168"/>
      <c r="W1090" s="168"/>
      <c r="X1090" s="168"/>
      <c r="Y1090" s="168"/>
      <c r="Z1090" s="168"/>
      <c r="AA1090" s="168"/>
      <c r="AB1090" s="168"/>
      <c r="AC1090" s="168"/>
      <c r="AD1090" s="168"/>
      <c r="AE1090" s="168"/>
      <c r="AF1090" s="168"/>
      <c r="AG1090" s="168"/>
      <c r="AH1090" s="168"/>
      <c r="AI1090" s="168"/>
      <c r="AJ1090" s="168"/>
      <c r="AK1090" s="168"/>
      <c r="AL1090" s="168"/>
      <c r="AM1090" s="168"/>
      <c r="AN1090" s="166"/>
      <c r="AO1090" s="168"/>
      <c r="AP1090" s="166"/>
      <c r="AQ1090" s="168"/>
      <c r="AR1090" s="168"/>
      <c r="AS1090" s="168"/>
      <c r="AT1090" s="168"/>
      <c r="AU1090" s="168"/>
      <c r="AV1090" s="168"/>
      <c r="AW1090" s="168"/>
      <c r="AX1090" s="168"/>
      <c r="AY1090" s="168"/>
      <c r="AZ1090" s="168"/>
      <c r="BA1090" s="166"/>
      <c r="BB1090" s="166"/>
      <c r="BC1090" s="168"/>
      <c r="BD1090" s="170"/>
      <c r="BE1090" s="171"/>
      <c r="BF1090" s="171"/>
      <c r="BG1090" s="171"/>
      <c r="BH1090" s="171"/>
      <c r="BI1090" s="168"/>
      <c r="BJ1090" s="168"/>
      <c r="BK1090" s="168"/>
      <c r="BL1090" s="168"/>
      <c r="BM1090" s="168"/>
    </row>
    <row r="1091">
      <c r="A1091" s="163"/>
      <c r="B1091" s="174"/>
      <c r="C1091" s="165"/>
      <c r="D1091" s="166"/>
      <c r="E1091" s="166"/>
      <c r="F1091" s="167"/>
      <c r="G1091" s="167"/>
      <c r="H1091" s="167"/>
      <c r="I1091" s="163"/>
      <c r="J1091" s="168"/>
      <c r="K1091" s="168"/>
      <c r="L1091" s="168"/>
      <c r="M1091" s="166"/>
      <c r="N1091" s="169"/>
      <c r="O1091" s="167"/>
      <c r="P1091" s="168"/>
      <c r="Q1091" s="169"/>
      <c r="R1091" s="168"/>
      <c r="S1091" s="168"/>
      <c r="T1091" s="168"/>
      <c r="U1091" s="168"/>
      <c r="V1091" s="168"/>
      <c r="W1091" s="168"/>
      <c r="X1091" s="168"/>
      <c r="Y1091" s="168"/>
      <c r="Z1091" s="168"/>
      <c r="AA1091" s="168"/>
      <c r="AB1091" s="168"/>
      <c r="AC1091" s="168"/>
      <c r="AD1091" s="168"/>
      <c r="AE1091" s="168"/>
      <c r="AF1091" s="168"/>
      <c r="AG1091" s="168"/>
      <c r="AH1091" s="168"/>
      <c r="AI1091" s="168"/>
      <c r="AJ1091" s="168"/>
      <c r="AK1091" s="168"/>
      <c r="AL1091" s="168"/>
      <c r="AM1091" s="168"/>
      <c r="AN1091" s="166"/>
      <c r="AO1091" s="168"/>
      <c r="AP1091" s="166"/>
      <c r="AQ1091" s="168"/>
      <c r="AR1091" s="168"/>
      <c r="AS1091" s="168"/>
      <c r="AT1091" s="168"/>
      <c r="AU1091" s="168"/>
      <c r="AV1091" s="168"/>
      <c r="AW1091" s="168"/>
      <c r="AX1091" s="168"/>
      <c r="AY1091" s="168"/>
      <c r="AZ1091" s="168"/>
      <c r="BA1091" s="166"/>
      <c r="BB1091" s="166"/>
      <c r="BC1091" s="168"/>
      <c r="BD1091" s="170"/>
      <c r="BE1091" s="171"/>
      <c r="BF1091" s="171"/>
      <c r="BG1091" s="171"/>
      <c r="BH1091" s="171"/>
      <c r="BI1091" s="168"/>
      <c r="BJ1091" s="168"/>
      <c r="BK1091" s="168"/>
      <c r="BL1091" s="168"/>
      <c r="BM1091" s="168"/>
    </row>
    <row r="1092">
      <c r="A1092" s="163"/>
      <c r="B1092" s="174"/>
      <c r="C1092" s="165"/>
      <c r="D1092" s="166"/>
      <c r="E1092" s="166"/>
      <c r="F1092" s="167"/>
      <c r="G1092" s="167"/>
      <c r="H1092" s="167"/>
      <c r="I1092" s="163"/>
      <c r="J1092" s="168"/>
      <c r="K1092" s="168"/>
      <c r="L1092" s="168"/>
      <c r="M1092" s="166"/>
      <c r="N1092" s="169"/>
      <c r="O1092" s="167"/>
      <c r="P1092" s="168"/>
      <c r="Q1092" s="169"/>
      <c r="R1092" s="168"/>
      <c r="S1092" s="168"/>
      <c r="T1092" s="168"/>
      <c r="U1092" s="168"/>
      <c r="V1092" s="168"/>
      <c r="W1092" s="168"/>
      <c r="X1092" s="168"/>
      <c r="Y1092" s="168"/>
      <c r="Z1092" s="168"/>
      <c r="AA1092" s="168"/>
      <c r="AB1092" s="168"/>
      <c r="AC1092" s="168"/>
      <c r="AD1092" s="168"/>
      <c r="AE1092" s="168"/>
      <c r="AF1092" s="168"/>
      <c r="AG1092" s="168"/>
      <c r="AH1092" s="168"/>
      <c r="AI1092" s="168"/>
      <c r="AJ1092" s="168"/>
      <c r="AK1092" s="168"/>
      <c r="AL1092" s="168"/>
      <c r="AM1092" s="168"/>
      <c r="AN1092" s="166"/>
      <c r="AO1092" s="168"/>
      <c r="AP1092" s="166"/>
      <c r="AQ1092" s="168"/>
      <c r="AR1092" s="168"/>
      <c r="AS1092" s="168"/>
      <c r="AT1092" s="168"/>
      <c r="AU1092" s="168"/>
      <c r="AV1092" s="168"/>
      <c r="AW1092" s="168"/>
      <c r="AX1092" s="168"/>
      <c r="AY1092" s="168"/>
      <c r="AZ1092" s="168"/>
      <c r="BA1092" s="166"/>
      <c r="BB1092" s="166"/>
      <c r="BC1092" s="168"/>
      <c r="BD1092" s="170"/>
      <c r="BE1092" s="171"/>
      <c r="BF1092" s="171"/>
      <c r="BG1092" s="171"/>
      <c r="BH1092" s="171"/>
      <c r="BI1092" s="168"/>
      <c r="BJ1092" s="168"/>
      <c r="BK1092" s="168"/>
      <c r="BL1092" s="168"/>
      <c r="BM1092" s="168"/>
    </row>
    <row r="1093">
      <c r="A1093" s="163"/>
      <c r="B1093" s="174"/>
      <c r="C1093" s="165"/>
      <c r="D1093" s="166"/>
      <c r="E1093" s="166"/>
      <c r="F1093" s="167"/>
      <c r="G1093" s="167"/>
      <c r="H1093" s="167"/>
      <c r="I1093" s="163"/>
      <c r="J1093" s="168"/>
      <c r="K1093" s="168"/>
      <c r="L1093" s="168"/>
      <c r="M1093" s="166"/>
      <c r="N1093" s="169"/>
      <c r="O1093" s="167"/>
      <c r="P1093" s="168"/>
      <c r="Q1093" s="169"/>
      <c r="R1093" s="168"/>
      <c r="S1093" s="168"/>
      <c r="T1093" s="168"/>
      <c r="U1093" s="168"/>
      <c r="V1093" s="168"/>
      <c r="W1093" s="168"/>
      <c r="X1093" s="168"/>
      <c r="Y1093" s="168"/>
      <c r="Z1093" s="168"/>
      <c r="AA1093" s="168"/>
      <c r="AB1093" s="168"/>
      <c r="AC1093" s="168"/>
      <c r="AD1093" s="168"/>
      <c r="AE1093" s="168"/>
      <c r="AF1093" s="168"/>
      <c r="AG1093" s="168"/>
      <c r="AH1093" s="168"/>
      <c r="AI1093" s="168"/>
      <c r="AJ1093" s="168"/>
      <c r="AK1093" s="168"/>
      <c r="AL1093" s="168"/>
      <c r="AM1093" s="168"/>
      <c r="AN1093" s="166"/>
      <c r="AO1093" s="168"/>
      <c r="AP1093" s="166"/>
      <c r="AQ1093" s="168"/>
      <c r="AR1093" s="168"/>
      <c r="AS1093" s="168"/>
      <c r="AT1093" s="168"/>
      <c r="AU1093" s="168"/>
      <c r="AV1093" s="168"/>
      <c r="AW1093" s="168"/>
      <c r="AX1093" s="168"/>
      <c r="AY1093" s="168"/>
      <c r="AZ1093" s="168"/>
      <c r="BA1093" s="166"/>
      <c r="BB1093" s="166"/>
      <c r="BC1093" s="168"/>
      <c r="BD1093" s="170"/>
      <c r="BE1093" s="171"/>
      <c r="BF1093" s="171"/>
      <c r="BG1093" s="171"/>
      <c r="BH1093" s="171"/>
      <c r="BI1093" s="168"/>
      <c r="BJ1093" s="168"/>
      <c r="BK1093" s="168"/>
      <c r="BL1093" s="168"/>
      <c r="BM1093" s="168"/>
    </row>
    <row r="1094">
      <c r="A1094" s="163"/>
      <c r="B1094" s="174"/>
      <c r="C1094" s="165"/>
      <c r="D1094" s="166"/>
      <c r="E1094" s="166"/>
      <c r="F1094" s="167"/>
      <c r="G1094" s="167"/>
      <c r="H1094" s="167"/>
      <c r="I1094" s="163"/>
      <c r="J1094" s="168"/>
      <c r="K1094" s="168"/>
      <c r="L1094" s="168"/>
      <c r="M1094" s="166"/>
      <c r="N1094" s="169"/>
      <c r="O1094" s="167"/>
      <c r="P1094" s="168"/>
      <c r="Q1094" s="169"/>
      <c r="R1094" s="168"/>
      <c r="S1094" s="168"/>
      <c r="T1094" s="168"/>
      <c r="U1094" s="168"/>
      <c r="V1094" s="168"/>
      <c r="W1094" s="168"/>
      <c r="X1094" s="168"/>
      <c r="Y1094" s="168"/>
      <c r="Z1094" s="168"/>
      <c r="AA1094" s="168"/>
      <c r="AB1094" s="168"/>
      <c r="AC1094" s="168"/>
      <c r="AD1094" s="168"/>
      <c r="AE1094" s="168"/>
      <c r="AF1094" s="168"/>
      <c r="AG1094" s="168"/>
      <c r="AH1094" s="168"/>
      <c r="AI1094" s="168"/>
      <c r="AJ1094" s="168"/>
      <c r="AK1094" s="168"/>
      <c r="AL1094" s="168"/>
      <c r="AM1094" s="168"/>
      <c r="AN1094" s="166"/>
      <c r="AO1094" s="168"/>
      <c r="AP1094" s="166"/>
      <c r="AQ1094" s="168"/>
      <c r="AR1094" s="168"/>
      <c r="AS1094" s="168"/>
      <c r="AT1094" s="168"/>
      <c r="AU1094" s="168"/>
      <c r="AV1094" s="168"/>
      <c r="AW1094" s="168"/>
      <c r="AX1094" s="168"/>
      <c r="AY1094" s="168"/>
      <c r="AZ1094" s="168"/>
      <c r="BA1094" s="166"/>
      <c r="BB1094" s="166"/>
      <c r="BC1094" s="168"/>
      <c r="BD1094" s="170"/>
      <c r="BE1094" s="171"/>
      <c r="BF1094" s="171"/>
      <c r="BG1094" s="171"/>
      <c r="BH1094" s="171"/>
      <c r="BI1094" s="168"/>
      <c r="BJ1094" s="168"/>
      <c r="BK1094" s="168"/>
      <c r="BL1094" s="168"/>
      <c r="BM1094" s="168"/>
    </row>
    <row r="1095">
      <c r="A1095" s="163"/>
      <c r="B1095" s="174"/>
      <c r="C1095" s="165"/>
      <c r="D1095" s="166"/>
      <c r="E1095" s="166"/>
      <c r="F1095" s="167"/>
      <c r="G1095" s="167"/>
      <c r="H1095" s="167"/>
      <c r="I1095" s="163"/>
      <c r="J1095" s="168"/>
      <c r="K1095" s="168"/>
      <c r="L1095" s="168"/>
      <c r="M1095" s="166"/>
      <c r="N1095" s="169"/>
      <c r="O1095" s="167"/>
      <c r="P1095" s="168"/>
      <c r="Q1095" s="169"/>
      <c r="R1095" s="168"/>
      <c r="S1095" s="168"/>
      <c r="T1095" s="168"/>
      <c r="U1095" s="168"/>
      <c r="V1095" s="168"/>
      <c r="W1095" s="168"/>
      <c r="X1095" s="168"/>
      <c r="Y1095" s="168"/>
      <c r="Z1095" s="168"/>
      <c r="AA1095" s="168"/>
      <c r="AB1095" s="168"/>
      <c r="AC1095" s="168"/>
      <c r="AD1095" s="168"/>
      <c r="AE1095" s="168"/>
      <c r="AF1095" s="168"/>
      <c r="AG1095" s="168"/>
      <c r="AH1095" s="168"/>
      <c r="AI1095" s="168"/>
      <c r="AJ1095" s="168"/>
      <c r="AK1095" s="168"/>
      <c r="AL1095" s="168"/>
      <c r="AM1095" s="168"/>
      <c r="AN1095" s="166"/>
      <c r="AO1095" s="168"/>
      <c r="AP1095" s="166"/>
      <c r="AQ1095" s="168"/>
      <c r="AR1095" s="168"/>
      <c r="AS1095" s="168"/>
      <c r="AT1095" s="168"/>
      <c r="AU1095" s="168"/>
      <c r="AV1095" s="168"/>
      <c r="AW1095" s="168"/>
      <c r="AX1095" s="168"/>
      <c r="AY1095" s="168"/>
      <c r="AZ1095" s="168"/>
      <c r="BA1095" s="166"/>
      <c r="BB1095" s="166"/>
      <c r="BC1095" s="168"/>
      <c r="BD1095" s="170"/>
      <c r="BE1095" s="171"/>
      <c r="BF1095" s="171"/>
      <c r="BG1095" s="171"/>
      <c r="BH1095" s="171"/>
      <c r="BI1095" s="168"/>
      <c r="BJ1095" s="168"/>
      <c r="BK1095" s="168"/>
      <c r="BL1095" s="168"/>
      <c r="BM1095" s="168"/>
    </row>
    <row r="1096">
      <c r="A1096" s="163"/>
      <c r="B1096" s="174"/>
      <c r="C1096" s="165"/>
      <c r="D1096" s="166"/>
      <c r="E1096" s="166"/>
      <c r="F1096" s="167"/>
      <c r="G1096" s="167"/>
      <c r="H1096" s="167"/>
      <c r="I1096" s="163"/>
      <c r="J1096" s="168"/>
      <c r="K1096" s="168"/>
      <c r="L1096" s="168"/>
      <c r="M1096" s="166"/>
      <c r="N1096" s="169"/>
      <c r="O1096" s="167"/>
      <c r="P1096" s="168"/>
      <c r="Q1096" s="169"/>
      <c r="R1096" s="168"/>
      <c r="S1096" s="168"/>
      <c r="T1096" s="168"/>
      <c r="U1096" s="168"/>
      <c r="V1096" s="168"/>
      <c r="W1096" s="168"/>
      <c r="X1096" s="168"/>
      <c r="Y1096" s="168"/>
      <c r="Z1096" s="168"/>
      <c r="AA1096" s="168"/>
      <c r="AB1096" s="168"/>
      <c r="AC1096" s="168"/>
      <c r="AD1096" s="168"/>
      <c r="AE1096" s="168"/>
      <c r="AF1096" s="168"/>
      <c r="AG1096" s="168"/>
      <c r="AH1096" s="168"/>
      <c r="AI1096" s="168"/>
      <c r="AJ1096" s="168"/>
      <c r="AK1096" s="168"/>
      <c r="AL1096" s="168"/>
      <c r="AM1096" s="168"/>
      <c r="AN1096" s="166"/>
      <c r="AO1096" s="168"/>
      <c r="AP1096" s="166"/>
      <c r="AQ1096" s="168"/>
      <c r="AR1096" s="168"/>
      <c r="AS1096" s="168"/>
      <c r="AT1096" s="168"/>
      <c r="AU1096" s="168"/>
      <c r="AV1096" s="168"/>
      <c r="AW1096" s="168"/>
      <c r="AX1096" s="168"/>
      <c r="AY1096" s="168"/>
      <c r="AZ1096" s="168"/>
      <c r="BA1096" s="166"/>
      <c r="BB1096" s="166"/>
      <c r="BC1096" s="168"/>
      <c r="BD1096" s="170"/>
      <c r="BE1096" s="171"/>
      <c r="BF1096" s="171"/>
      <c r="BG1096" s="171"/>
      <c r="BH1096" s="171"/>
      <c r="BI1096" s="168"/>
      <c r="BJ1096" s="168"/>
      <c r="BK1096" s="168"/>
      <c r="BL1096" s="168"/>
      <c r="BM1096" s="168"/>
    </row>
    <row r="1097">
      <c r="A1097" s="163"/>
      <c r="B1097" s="174"/>
      <c r="C1097" s="165"/>
      <c r="D1097" s="166"/>
      <c r="E1097" s="166"/>
      <c r="F1097" s="167"/>
      <c r="G1097" s="167"/>
      <c r="H1097" s="167"/>
      <c r="I1097" s="163"/>
      <c r="J1097" s="168"/>
      <c r="K1097" s="168"/>
      <c r="L1097" s="168"/>
      <c r="M1097" s="166"/>
      <c r="N1097" s="169"/>
      <c r="O1097" s="167"/>
      <c r="P1097" s="168"/>
      <c r="Q1097" s="169"/>
      <c r="R1097" s="168"/>
      <c r="S1097" s="168"/>
      <c r="T1097" s="168"/>
      <c r="U1097" s="168"/>
      <c r="V1097" s="168"/>
      <c r="W1097" s="168"/>
      <c r="X1097" s="168"/>
      <c r="Y1097" s="168"/>
      <c r="Z1097" s="168"/>
      <c r="AA1097" s="168"/>
      <c r="AB1097" s="168"/>
      <c r="AC1097" s="168"/>
      <c r="AD1097" s="168"/>
      <c r="AE1097" s="168"/>
      <c r="AF1097" s="168"/>
      <c r="AG1097" s="168"/>
      <c r="AH1097" s="168"/>
      <c r="AI1097" s="168"/>
      <c r="AJ1097" s="168"/>
      <c r="AK1097" s="168"/>
      <c r="AL1097" s="168"/>
      <c r="AM1097" s="168"/>
      <c r="AN1097" s="166"/>
      <c r="AO1097" s="168"/>
      <c r="AP1097" s="166"/>
      <c r="AQ1097" s="168"/>
      <c r="AR1097" s="168"/>
      <c r="AS1097" s="168"/>
      <c r="AT1097" s="168"/>
      <c r="AU1097" s="168"/>
      <c r="AV1097" s="168"/>
      <c r="AW1097" s="168"/>
      <c r="AX1097" s="168"/>
      <c r="AY1097" s="168"/>
      <c r="AZ1097" s="168"/>
      <c r="BA1097" s="166"/>
      <c r="BB1097" s="166"/>
      <c r="BC1097" s="168"/>
      <c r="BD1097" s="170"/>
      <c r="BE1097" s="171"/>
      <c r="BF1097" s="171"/>
      <c r="BG1097" s="171"/>
      <c r="BH1097" s="171"/>
      <c r="BI1097" s="168"/>
      <c r="BJ1097" s="168"/>
      <c r="BK1097" s="168"/>
      <c r="BL1097" s="168"/>
      <c r="BM1097" s="168"/>
    </row>
    <row r="1098">
      <c r="A1098" s="163"/>
      <c r="B1098" s="174"/>
      <c r="C1098" s="165"/>
      <c r="D1098" s="166"/>
      <c r="E1098" s="166"/>
      <c r="F1098" s="167"/>
      <c r="G1098" s="167"/>
      <c r="H1098" s="167"/>
      <c r="I1098" s="163"/>
      <c r="J1098" s="168"/>
      <c r="K1098" s="168"/>
      <c r="L1098" s="168"/>
      <c r="M1098" s="166"/>
      <c r="N1098" s="169"/>
      <c r="O1098" s="167"/>
      <c r="P1098" s="168"/>
      <c r="Q1098" s="169"/>
      <c r="R1098" s="168"/>
      <c r="S1098" s="168"/>
      <c r="T1098" s="168"/>
      <c r="U1098" s="168"/>
      <c r="V1098" s="168"/>
      <c r="W1098" s="168"/>
      <c r="X1098" s="168"/>
      <c r="Y1098" s="168"/>
      <c r="Z1098" s="168"/>
      <c r="AA1098" s="168"/>
      <c r="AB1098" s="168"/>
      <c r="AC1098" s="168"/>
      <c r="AD1098" s="168"/>
      <c r="AE1098" s="168"/>
      <c r="AF1098" s="168"/>
      <c r="AG1098" s="168"/>
      <c r="AH1098" s="168"/>
      <c r="AI1098" s="168"/>
      <c r="AJ1098" s="168"/>
      <c r="AK1098" s="168"/>
      <c r="AL1098" s="168"/>
      <c r="AM1098" s="168"/>
      <c r="AN1098" s="166"/>
      <c r="AO1098" s="168"/>
      <c r="AP1098" s="166"/>
      <c r="AQ1098" s="168"/>
      <c r="AR1098" s="168"/>
      <c r="AS1098" s="168"/>
      <c r="AT1098" s="168"/>
      <c r="AU1098" s="168"/>
      <c r="AV1098" s="168"/>
      <c r="AW1098" s="168"/>
      <c r="AX1098" s="168"/>
      <c r="AY1098" s="168"/>
      <c r="AZ1098" s="168"/>
      <c r="BA1098" s="166"/>
      <c r="BB1098" s="166"/>
      <c r="BC1098" s="168"/>
      <c r="BD1098" s="170"/>
      <c r="BE1098" s="171"/>
      <c r="BF1098" s="171"/>
      <c r="BG1098" s="171"/>
      <c r="BH1098" s="171"/>
      <c r="BI1098" s="168"/>
      <c r="BJ1098" s="168"/>
      <c r="BK1098" s="168"/>
      <c r="BL1098" s="168"/>
      <c r="BM1098" s="168"/>
    </row>
    <row r="1099">
      <c r="A1099" s="163"/>
      <c r="B1099" s="174"/>
      <c r="C1099" s="165"/>
      <c r="D1099" s="166"/>
      <c r="E1099" s="166"/>
      <c r="F1099" s="167"/>
      <c r="G1099" s="167"/>
      <c r="H1099" s="167"/>
      <c r="I1099" s="163"/>
      <c r="J1099" s="168"/>
      <c r="K1099" s="168"/>
      <c r="L1099" s="168"/>
      <c r="M1099" s="166"/>
      <c r="N1099" s="169"/>
      <c r="O1099" s="167"/>
      <c r="P1099" s="168"/>
      <c r="Q1099" s="169"/>
      <c r="R1099" s="168"/>
      <c r="S1099" s="168"/>
      <c r="T1099" s="168"/>
      <c r="U1099" s="168"/>
      <c r="V1099" s="168"/>
      <c r="W1099" s="168"/>
      <c r="X1099" s="168"/>
      <c r="Y1099" s="168"/>
      <c r="Z1099" s="168"/>
      <c r="AA1099" s="168"/>
      <c r="AB1099" s="168"/>
      <c r="AC1099" s="168"/>
      <c r="AD1099" s="168"/>
      <c r="AE1099" s="168"/>
      <c r="AF1099" s="168"/>
      <c r="AG1099" s="168"/>
      <c r="AH1099" s="168"/>
      <c r="AI1099" s="168"/>
      <c r="AJ1099" s="168"/>
      <c r="AK1099" s="168"/>
      <c r="AL1099" s="168"/>
      <c r="AM1099" s="168"/>
      <c r="AN1099" s="166"/>
      <c r="AO1099" s="168"/>
      <c r="AP1099" s="166"/>
      <c r="AQ1099" s="168"/>
      <c r="AR1099" s="168"/>
      <c r="AS1099" s="168"/>
      <c r="AT1099" s="168"/>
      <c r="AU1099" s="168"/>
      <c r="AV1099" s="168"/>
      <c r="AW1099" s="168"/>
      <c r="AX1099" s="168"/>
      <c r="AY1099" s="168"/>
      <c r="AZ1099" s="168"/>
      <c r="BA1099" s="166"/>
      <c r="BB1099" s="166"/>
      <c r="BC1099" s="168"/>
      <c r="BD1099" s="170"/>
      <c r="BE1099" s="171"/>
      <c r="BF1099" s="171"/>
      <c r="BG1099" s="171"/>
      <c r="BH1099" s="171"/>
      <c r="BI1099" s="168"/>
      <c r="BJ1099" s="168"/>
      <c r="BK1099" s="168"/>
      <c r="BL1099" s="168"/>
      <c r="BM1099" s="168"/>
    </row>
    <row r="1100">
      <c r="A1100" s="163"/>
      <c r="B1100" s="174"/>
      <c r="C1100" s="165"/>
      <c r="D1100" s="166"/>
      <c r="E1100" s="166"/>
      <c r="F1100" s="167"/>
      <c r="G1100" s="167"/>
      <c r="H1100" s="167"/>
      <c r="I1100" s="163"/>
      <c r="J1100" s="168"/>
      <c r="K1100" s="168"/>
      <c r="L1100" s="168"/>
      <c r="M1100" s="166"/>
      <c r="N1100" s="169"/>
      <c r="O1100" s="167"/>
      <c r="P1100" s="168"/>
      <c r="Q1100" s="169"/>
      <c r="R1100" s="168"/>
      <c r="S1100" s="168"/>
      <c r="T1100" s="168"/>
      <c r="U1100" s="168"/>
      <c r="V1100" s="168"/>
      <c r="W1100" s="168"/>
      <c r="X1100" s="168"/>
      <c r="Y1100" s="168"/>
      <c r="Z1100" s="168"/>
      <c r="AA1100" s="168"/>
      <c r="AB1100" s="168"/>
      <c r="AC1100" s="168"/>
      <c r="AD1100" s="168"/>
      <c r="AE1100" s="168"/>
      <c r="AF1100" s="168"/>
      <c r="AG1100" s="168"/>
      <c r="AH1100" s="168"/>
      <c r="AI1100" s="168"/>
      <c r="AJ1100" s="168"/>
      <c r="AK1100" s="168"/>
      <c r="AL1100" s="168"/>
      <c r="AM1100" s="168"/>
      <c r="AN1100" s="166"/>
      <c r="AO1100" s="168"/>
      <c r="AP1100" s="166"/>
      <c r="AQ1100" s="168"/>
      <c r="AR1100" s="168"/>
      <c r="AS1100" s="168"/>
      <c r="AT1100" s="168"/>
      <c r="AU1100" s="168"/>
      <c r="AV1100" s="168"/>
      <c r="AW1100" s="168"/>
      <c r="AX1100" s="168"/>
      <c r="AY1100" s="168"/>
      <c r="AZ1100" s="168"/>
      <c r="BA1100" s="166"/>
      <c r="BB1100" s="166"/>
      <c r="BC1100" s="168"/>
      <c r="BD1100" s="170"/>
      <c r="BE1100" s="171"/>
      <c r="BF1100" s="171"/>
      <c r="BG1100" s="171"/>
      <c r="BH1100" s="171"/>
      <c r="BI1100" s="168"/>
      <c r="BJ1100" s="168"/>
      <c r="BK1100" s="168"/>
      <c r="BL1100" s="168"/>
      <c r="BM1100" s="168"/>
    </row>
    <row r="1101">
      <c r="A1101" s="163"/>
      <c r="B1101" s="174"/>
      <c r="C1101" s="165"/>
      <c r="D1101" s="166"/>
      <c r="E1101" s="166"/>
      <c r="F1101" s="167"/>
      <c r="G1101" s="167"/>
      <c r="H1101" s="167"/>
      <c r="I1101" s="163"/>
      <c r="J1101" s="168"/>
      <c r="K1101" s="168"/>
      <c r="L1101" s="168"/>
      <c r="M1101" s="166"/>
      <c r="N1101" s="169"/>
      <c r="O1101" s="167"/>
      <c r="P1101" s="168"/>
      <c r="Q1101" s="169"/>
      <c r="R1101" s="168"/>
      <c r="S1101" s="168"/>
      <c r="T1101" s="168"/>
      <c r="U1101" s="168"/>
      <c r="V1101" s="168"/>
      <c r="W1101" s="168"/>
      <c r="X1101" s="168"/>
      <c r="Y1101" s="168"/>
      <c r="Z1101" s="168"/>
      <c r="AA1101" s="168"/>
      <c r="AB1101" s="168"/>
      <c r="AC1101" s="168"/>
      <c r="AD1101" s="168"/>
      <c r="AE1101" s="168"/>
      <c r="AF1101" s="168"/>
      <c r="AG1101" s="168"/>
      <c r="AH1101" s="168"/>
      <c r="AI1101" s="168"/>
      <c r="AJ1101" s="168"/>
      <c r="AK1101" s="168"/>
      <c r="AL1101" s="168"/>
      <c r="AM1101" s="168"/>
      <c r="AN1101" s="166"/>
      <c r="AO1101" s="168"/>
      <c r="AP1101" s="166"/>
      <c r="AQ1101" s="168"/>
      <c r="AR1101" s="168"/>
      <c r="AS1101" s="168"/>
      <c r="AT1101" s="168"/>
      <c r="AU1101" s="168"/>
      <c r="AV1101" s="168"/>
      <c r="AW1101" s="168"/>
      <c r="AX1101" s="168"/>
      <c r="AY1101" s="168"/>
      <c r="AZ1101" s="168"/>
      <c r="BA1101" s="166"/>
      <c r="BB1101" s="166"/>
      <c r="BC1101" s="168"/>
      <c r="BD1101" s="170"/>
      <c r="BE1101" s="171"/>
      <c r="BF1101" s="171"/>
      <c r="BG1101" s="171"/>
      <c r="BH1101" s="171"/>
      <c r="BI1101" s="168"/>
      <c r="BJ1101" s="168"/>
      <c r="BK1101" s="168"/>
      <c r="BL1101" s="168"/>
      <c r="BM1101" s="168"/>
    </row>
    <row r="1102">
      <c r="A1102" s="163"/>
      <c r="B1102" s="174"/>
      <c r="C1102" s="165"/>
      <c r="D1102" s="166"/>
      <c r="E1102" s="166"/>
      <c r="F1102" s="167"/>
      <c r="G1102" s="167"/>
      <c r="H1102" s="167"/>
      <c r="I1102" s="163"/>
      <c r="J1102" s="168"/>
      <c r="K1102" s="168"/>
      <c r="L1102" s="168"/>
      <c r="M1102" s="166"/>
      <c r="N1102" s="169"/>
      <c r="O1102" s="167"/>
      <c r="P1102" s="168"/>
      <c r="Q1102" s="169"/>
      <c r="R1102" s="168"/>
      <c r="S1102" s="168"/>
      <c r="T1102" s="168"/>
      <c r="U1102" s="168"/>
      <c r="V1102" s="168"/>
      <c r="W1102" s="168"/>
      <c r="X1102" s="168"/>
      <c r="Y1102" s="168"/>
      <c r="Z1102" s="168"/>
      <c r="AA1102" s="168"/>
      <c r="AB1102" s="168"/>
      <c r="AC1102" s="168"/>
      <c r="AD1102" s="168"/>
      <c r="AE1102" s="168"/>
      <c r="AF1102" s="168"/>
      <c r="AG1102" s="168"/>
      <c r="AH1102" s="168"/>
      <c r="AI1102" s="168"/>
      <c r="AJ1102" s="168"/>
      <c r="AK1102" s="168"/>
      <c r="AL1102" s="168"/>
      <c r="AM1102" s="168"/>
      <c r="AN1102" s="166"/>
      <c r="AO1102" s="168"/>
      <c r="AP1102" s="166"/>
      <c r="AQ1102" s="168"/>
      <c r="AR1102" s="168"/>
      <c r="AS1102" s="168"/>
      <c r="AT1102" s="168"/>
      <c r="AU1102" s="168"/>
      <c r="AV1102" s="168"/>
      <c r="AW1102" s="168"/>
      <c r="AX1102" s="168"/>
      <c r="AY1102" s="168"/>
      <c r="AZ1102" s="168"/>
      <c r="BA1102" s="166"/>
      <c r="BB1102" s="166"/>
      <c r="BC1102" s="168"/>
      <c r="BD1102" s="170"/>
      <c r="BE1102" s="171"/>
      <c r="BF1102" s="171"/>
      <c r="BG1102" s="171"/>
      <c r="BH1102" s="171"/>
      <c r="BI1102" s="168"/>
      <c r="BJ1102" s="168"/>
      <c r="BK1102" s="168"/>
      <c r="BL1102" s="168"/>
      <c r="BM1102" s="168"/>
    </row>
    <row r="1103">
      <c r="A1103" s="163"/>
      <c r="B1103" s="174"/>
      <c r="C1103" s="165"/>
      <c r="D1103" s="166"/>
      <c r="E1103" s="166"/>
      <c r="F1103" s="167"/>
      <c r="G1103" s="167"/>
      <c r="H1103" s="167"/>
      <c r="I1103" s="163"/>
      <c r="J1103" s="168"/>
      <c r="K1103" s="168"/>
      <c r="L1103" s="168"/>
      <c r="M1103" s="166"/>
      <c r="N1103" s="169"/>
      <c r="O1103" s="167"/>
      <c r="P1103" s="168"/>
      <c r="Q1103" s="169"/>
      <c r="R1103" s="168"/>
      <c r="S1103" s="168"/>
      <c r="T1103" s="168"/>
      <c r="U1103" s="168"/>
      <c r="V1103" s="168"/>
      <c r="W1103" s="168"/>
      <c r="X1103" s="168"/>
      <c r="Y1103" s="168"/>
      <c r="Z1103" s="168"/>
      <c r="AA1103" s="168"/>
      <c r="AB1103" s="168"/>
      <c r="AC1103" s="168"/>
      <c r="AD1103" s="168"/>
      <c r="AE1103" s="168"/>
      <c r="AF1103" s="168"/>
      <c r="AG1103" s="168"/>
      <c r="AH1103" s="168"/>
      <c r="AI1103" s="168"/>
      <c r="AJ1103" s="168"/>
      <c r="AK1103" s="168"/>
      <c r="AL1103" s="168"/>
      <c r="AM1103" s="168"/>
      <c r="AN1103" s="166"/>
      <c r="AO1103" s="168"/>
      <c r="AP1103" s="166"/>
      <c r="AQ1103" s="168"/>
      <c r="AR1103" s="168"/>
      <c r="AS1103" s="168"/>
      <c r="AT1103" s="168"/>
      <c r="AU1103" s="168"/>
      <c r="AV1103" s="168"/>
      <c r="AW1103" s="168"/>
      <c r="AX1103" s="168"/>
      <c r="AY1103" s="168"/>
      <c r="AZ1103" s="168"/>
      <c r="BA1103" s="166"/>
      <c r="BB1103" s="166"/>
      <c r="BC1103" s="168"/>
      <c r="BD1103" s="170"/>
      <c r="BE1103" s="171"/>
      <c r="BF1103" s="171"/>
      <c r="BG1103" s="171"/>
      <c r="BH1103" s="171"/>
      <c r="BI1103" s="168"/>
      <c r="BJ1103" s="168"/>
      <c r="BK1103" s="168"/>
      <c r="BL1103" s="168"/>
      <c r="BM1103" s="168"/>
    </row>
    <row r="1104">
      <c r="A1104" s="163"/>
      <c r="B1104" s="174"/>
      <c r="C1104" s="165"/>
      <c r="D1104" s="166"/>
      <c r="E1104" s="166"/>
      <c r="F1104" s="167"/>
      <c r="G1104" s="167"/>
      <c r="H1104" s="167"/>
      <c r="I1104" s="163"/>
      <c r="J1104" s="168"/>
      <c r="K1104" s="168"/>
      <c r="L1104" s="168"/>
      <c r="M1104" s="166"/>
      <c r="N1104" s="169"/>
      <c r="O1104" s="167"/>
      <c r="P1104" s="168"/>
      <c r="Q1104" s="169"/>
      <c r="R1104" s="168"/>
      <c r="S1104" s="168"/>
      <c r="T1104" s="168"/>
      <c r="U1104" s="168"/>
      <c r="V1104" s="168"/>
      <c r="W1104" s="168"/>
      <c r="X1104" s="168"/>
      <c r="Y1104" s="168"/>
      <c r="Z1104" s="168"/>
      <c r="AA1104" s="168"/>
      <c r="AB1104" s="168"/>
      <c r="AC1104" s="168"/>
      <c r="AD1104" s="168"/>
      <c r="AE1104" s="168"/>
      <c r="AF1104" s="168"/>
      <c r="AG1104" s="168"/>
      <c r="AH1104" s="168"/>
      <c r="AI1104" s="168"/>
      <c r="AJ1104" s="168"/>
      <c r="AK1104" s="168"/>
      <c r="AL1104" s="168"/>
      <c r="AM1104" s="168"/>
      <c r="AN1104" s="166"/>
      <c r="AO1104" s="168"/>
      <c r="AP1104" s="166"/>
      <c r="AQ1104" s="168"/>
      <c r="AR1104" s="168"/>
      <c r="AS1104" s="168"/>
      <c r="AT1104" s="168"/>
      <c r="AU1104" s="168"/>
      <c r="AV1104" s="168"/>
      <c r="AW1104" s="168"/>
      <c r="AX1104" s="168"/>
      <c r="AY1104" s="168"/>
      <c r="AZ1104" s="168"/>
      <c r="BA1104" s="166"/>
      <c r="BB1104" s="166"/>
      <c r="BC1104" s="168"/>
      <c r="BD1104" s="170"/>
      <c r="BE1104" s="171"/>
      <c r="BF1104" s="171"/>
      <c r="BG1104" s="171"/>
      <c r="BH1104" s="171"/>
      <c r="BI1104" s="168"/>
      <c r="BJ1104" s="168"/>
      <c r="BK1104" s="168"/>
      <c r="BL1104" s="168"/>
      <c r="BM1104" s="168"/>
    </row>
    <row r="1105">
      <c r="A1105" s="163"/>
      <c r="B1105" s="174"/>
      <c r="C1105" s="165"/>
      <c r="D1105" s="166"/>
      <c r="E1105" s="166"/>
      <c r="F1105" s="167"/>
      <c r="G1105" s="167"/>
      <c r="H1105" s="167"/>
      <c r="I1105" s="163"/>
      <c r="J1105" s="168"/>
      <c r="K1105" s="168"/>
      <c r="L1105" s="168"/>
      <c r="M1105" s="166"/>
      <c r="N1105" s="169"/>
      <c r="O1105" s="167"/>
      <c r="P1105" s="168"/>
      <c r="Q1105" s="169"/>
      <c r="R1105" s="168"/>
      <c r="S1105" s="168"/>
      <c r="T1105" s="168"/>
      <c r="U1105" s="168"/>
      <c r="V1105" s="168"/>
      <c r="W1105" s="168"/>
      <c r="X1105" s="168"/>
      <c r="Y1105" s="168"/>
      <c r="Z1105" s="168"/>
      <c r="AA1105" s="168"/>
      <c r="AB1105" s="168"/>
      <c r="AC1105" s="168"/>
      <c r="AD1105" s="168"/>
      <c r="AE1105" s="168"/>
      <c r="AF1105" s="168"/>
      <c r="AG1105" s="168"/>
      <c r="AH1105" s="168"/>
      <c r="AI1105" s="168"/>
      <c r="AJ1105" s="168"/>
      <c r="AK1105" s="168"/>
      <c r="AL1105" s="168"/>
      <c r="AM1105" s="168"/>
      <c r="AN1105" s="166"/>
      <c r="AO1105" s="168"/>
      <c r="AP1105" s="166"/>
      <c r="AQ1105" s="168"/>
      <c r="AR1105" s="168"/>
      <c r="AS1105" s="168"/>
      <c r="AT1105" s="168"/>
      <c r="AU1105" s="168"/>
      <c r="AV1105" s="168"/>
      <c r="AW1105" s="168"/>
      <c r="AX1105" s="168"/>
      <c r="AY1105" s="168"/>
      <c r="AZ1105" s="168"/>
      <c r="BA1105" s="166"/>
      <c r="BB1105" s="166"/>
      <c r="BC1105" s="168"/>
      <c r="BD1105" s="170"/>
      <c r="BE1105" s="171"/>
      <c r="BF1105" s="171"/>
      <c r="BG1105" s="171"/>
      <c r="BH1105" s="171"/>
      <c r="BI1105" s="168"/>
      <c r="BJ1105" s="168"/>
      <c r="BK1105" s="168"/>
      <c r="BL1105" s="168"/>
      <c r="BM1105" s="168"/>
    </row>
    <row r="1106">
      <c r="A1106" s="163"/>
      <c r="B1106" s="174"/>
      <c r="C1106" s="165"/>
      <c r="D1106" s="166"/>
      <c r="E1106" s="166"/>
      <c r="F1106" s="167"/>
      <c r="G1106" s="167"/>
      <c r="H1106" s="167"/>
      <c r="I1106" s="163"/>
      <c r="J1106" s="168"/>
      <c r="K1106" s="168"/>
      <c r="L1106" s="168"/>
      <c r="M1106" s="166"/>
      <c r="N1106" s="169"/>
      <c r="O1106" s="167"/>
      <c r="P1106" s="168"/>
      <c r="Q1106" s="169"/>
      <c r="R1106" s="168"/>
      <c r="S1106" s="168"/>
      <c r="T1106" s="168"/>
      <c r="U1106" s="168"/>
      <c r="V1106" s="168"/>
      <c r="W1106" s="168"/>
      <c r="X1106" s="168"/>
      <c r="Y1106" s="168"/>
      <c r="Z1106" s="168"/>
      <c r="AA1106" s="168"/>
      <c r="AB1106" s="168"/>
      <c r="AC1106" s="168"/>
      <c r="AD1106" s="168"/>
      <c r="AE1106" s="168"/>
      <c r="AF1106" s="168"/>
      <c r="AG1106" s="168"/>
      <c r="AH1106" s="168"/>
      <c r="AI1106" s="168"/>
      <c r="AJ1106" s="168"/>
      <c r="AK1106" s="168"/>
      <c r="AL1106" s="168"/>
      <c r="AM1106" s="168"/>
      <c r="AN1106" s="166"/>
      <c r="AO1106" s="168"/>
      <c r="AP1106" s="166"/>
      <c r="AQ1106" s="168"/>
      <c r="AR1106" s="168"/>
      <c r="AS1106" s="168"/>
      <c r="AT1106" s="168"/>
      <c r="AU1106" s="168"/>
      <c r="AV1106" s="168"/>
      <c r="AW1106" s="168"/>
      <c r="AX1106" s="168"/>
      <c r="AY1106" s="168"/>
      <c r="AZ1106" s="168"/>
      <c r="BA1106" s="166"/>
      <c r="BB1106" s="166"/>
      <c r="BC1106" s="168"/>
      <c r="BD1106" s="170"/>
      <c r="BE1106" s="171"/>
      <c r="BF1106" s="171"/>
      <c r="BG1106" s="171"/>
      <c r="BH1106" s="171"/>
      <c r="BI1106" s="168"/>
      <c r="BJ1106" s="168"/>
      <c r="BK1106" s="168"/>
      <c r="BL1106" s="168"/>
      <c r="BM1106" s="168"/>
    </row>
    <row r="1107">
      <c r="A1107" s="163"/>
      <c r="B1107" s="174"/>
      <c r="C1107" s="165"/>
      <c r="D1107" s="166"/>
      <c r="E1107" s="166"/>
      <c r="F1107" s="167"/>
      <c r="G1107" s="167"/>
      <c r="H1107" s="167"/>
      <c r="I1107" s="163"/>
      <c r="J1107" s="168"/>
      <c r="K1107" s="168"/>
      <c r="L1107" s="168"/>
      <c r="M1107" s="166"/>
      <c r="N1107" s="169"/>
      <c r="O1107" s="167"/>
      <c r="P1107" s="168"/>
      <c r="Q1107" s="169"/>
      <c r="R1107" s="168"/>
      <c r="S1107" s="168"/>
      <c r="T1107" s="168"/>
      <c r="U1107" s="168"/>
      <c r="V1107" s="168"/>
      <c r="W1107" s="168"/>
      <c r="X1107" s="168"/>
      <c r="Y1107" s="168"/>
      <c r="Z1107" s="168"/>
      <c r="AA1107" s="168"/>
      <c r="AB1107" s="168"/>
      <c r="AC1107" s="168"/>
      <c r="AD1107" s="168"/>
      <c r="AE1107" s="168"/>
      <c r="AF1107" s="168"/>
      <c r="AG1107" s="168"/>
      <c r="AH1107" s="168"/>
      <c r="AI1107" s="168"/>
      <c r="AJ1107" s="168"/>
      <c r="AK1107" s="168"/>
      <c r="AL1107" s="168"/>
      <c r="AM1107" s="168"/>
      <c r="AN1107" s="166"/>
      <c r="AO1107" s="168"/>
      <c r="AP1107" s="166"/>
      <c r="AQ1107" s="168"/>
      <c r="AR1107" s="168"/>
      <c r="AS1107" s="168"/>
      <c r="AT1107" s="168"/>
      <c r="AU1107" s="168"/>
      <c r="AV1107" s="168"/>
      <c r="AW1107" s="168"/>
      <c r="AX1107" s="168"/>
      <c r="AY1107" s="168"/>
      <c r="AZ1107" s="168"/>
      <c r="BA1107" s="166"/>
      <c r="BB1107" s="166"/>
      <c r="BC1107" s="168"/>
      <c r="BD1107" s="170"/>
      <c r="BE1107" s="171"/>
      <c r="BF1107" s="171"/>
      <c r="BG1107" s="171"/>
      <c r="BH1107" s="171"/>
      <c r="BI1107" s="168"/>
      <c r="BJ1107" s="168"/>
      <c r="BK1107" s="168"/>
      <c r="BL1107" s="168"/>
      <c r="BM1107" s="168"/>
    </row>
    <row r="1108">
      <c r="A1108" s="163"/>
      <c r="B1108" s="174"/>
      <c r="C1108" s="165"/>
      <c r="D1108" s="166"/>
      <c r="E1108" s="166"/>
      <c r="F1108" s="167"/>
      <c r="G1108" s="167"/>
      <c r="H1108" s="167"/>
      <c r="I1108" s="163"/>
      <c r="J1108" s="168"/>
      <c r="K1108" s="168"/>
      <c r="L1108" s="168"/>
      <c r="M1108" s="166"/>
      <c r="N1108" s="169"/>
      <c r="O1108" s="167"/>
      <c r="P1108" s="168"/>
      <c r="Q1108" s="169"/>
      <c r="R1108" s="168"/>
      <c r="S1108" s="168"/>
      <c r="T1108" s="168"/>
      <c r="U1108" s="168"/>
      <c r="V1108" s="168"/>
      <c r="W1108" s="168"/>
      <c r="X1108" s="168"/>
      <c r="Y1108" s="168"/>
      <c r="Z1108" s="168"/>
      <c r="AA1108" s="168"/>
      <c r="AB1108" s="168"/>
      <c r="AC1108" s="168"/>
      <c r="AD1108" s="168"/>
      <c r="AE1108" s="168"/>
      <c r="AF1108" s="168"/>
      <c r="AG1108" s="168"/>
      <c r="AH1108" s="168"/>
      <c r="AI1108" s="168"/>
      <c r="AJ1108" s="168"/>
      <c r="AK1108" s="168"/>
      <c r="AL1108" s="168"/>
      <c r="AM1108" s="168"/>
      <c r="AN1108" s="166"/>
      <c r="AO1108" s="168"/>
      <c r="AP1108" s="166"/>
      <c r="AQ1108" s="168"/>
      <c r="AR1108" s="168"/>
      <c r="AS1108" s="168"/>
      <c r="AT1108" s="168"/>
      <c r="AU1108" s="168"/>
      <c r="AV1108" s="168"/>
      <c r="AW1108" s="168"/>
      <c r="AX1108" s="168"/>
      <c r="AY1108" s="168"/>
      <c r="AZ1108" s="168"/>
      <c r="BA1108" s="166"/>
      <c r="BB1108" s="166"/>
      <c r="BC1108" s="168"/>
      <c r="BD1108" s="170"/>
      <c r="BE1108" s="171"/>
      <c r="BF1108" s="171"/>
      <c r="BG1108" s="171"/>
      <c r="BH1108" s="171"/>
      <c r="BI1108" s="168"/>
      <c r="BJ1108" s="168"/>
      <c r="BK1108" s="168"/>
      <c r="BL1108" s="168"/>
      <c r="BM1108" s="168"/>
    </row>
    <row r="1109">
      <c r="A1109" s="163"/>
      <c r="B1109" s="174"/>
      <c r="C1109" s="165"/>
      <c r="D1109" s="166"/>
      <c r="E1109" s="166"/>
      <c r="F1109" s="167"/>
      <c r="G1109" s="167"/>
      <c r="H1109" s="167"/>
      <c r="I1109" s="163"/>
      <c r="J1109" s="168"/>
      <c r="K1109" s="168"/>
      <c r="L1109" s="168"/>
      <c r="M1109" s="166"/>
      <c r="N1109" s="169"/>
      <c r="O1109" s="167"/>
      <c r="P1109" s="168"/>
      <c r="Q1109" s="169"/>
      <c r="R1109" s="168"/>
      <c r="S1109" s="168"/>
      <c r="T1109" s="168"/>
      <c r="U1109" s="168"/>
      <c r="V1109" s="168"/>
      <c r="W1109" s="168"/>
      <c r="X1109" s="168"/>
      <c r="Y1109" s="168"/>
      <c r="Z1109" s="168"/>
      <c r="AA1109" s="168"/>
      <c r="AB1109" s="168"/>
      <c r="AC1109" s="168"/>
      <c r="AD1109" s="168"/>
      <c r="AE1109" s="168"/>
      <c r="AF1109" s="168"/>
      <c r="AG1109" s="168"/>
      <c r="AH1109" s="168"/>
      <c r="AI1109" s="168"/>
      <c r="AJ1109" s="168"/>
      <c r="AK1109" s="168"/>
      <c r="AL1109" s="168"/>
      <c r="AM1109" s="168"/>
      <c r="AN1109" s="166"/>
      <c r="AO1109" s="168"/>
      <c r="AP1109" s="166"/>
      <c r="AQ1109" s="168"/>
      <c r="AR1109" s="168"/>
      <c r="AS1109" s="168"/>
      <c r="AT1109" s="168"/>
      <c r="AU1109" s="168"/>
      <c r="AV1109" s="168"/>
      <c r="AW1109" s="168"/>
      <c r="AX1109" s="168"/>
      <c r="AY1109" s="168"/>
      <c r="AZ1109" s="168"/>
      <c r="BA1109" s="166"/>
      <c r="BB1109" s="166"/>
      <c r="BC1109" s="168"/>
      <c r="BD1109" s="170"/>
      <c r="BE1109" s="171"/>
      <c r="BF1109" s="171"/>
      <c r="BG1109" s="171"/>
      <c r="BH1109" s="171"/>
      <c r="BI1109" s="168"/>
      <c r="BJ1109" s="168"/>
      <c r="BK1109" s="168"/>
      <c r="BL1109" s="168"/>
      <c r="BM1109" s="168"/>
    </row>
    <row r="1110">
      <c r="A1110" s="163"/>
      <c r="B1110" s="174"/>
      <c r="C1110" s="165"/>
      <c r="D1110" s="166"/>
      <c r="E1110" s="166"/>
      <c r="F1110" s="167"/>
      <c r="G1110" s="167"/>
      <c r="H1110" s="167"/>
      <c r="I1110" s="163"/>
      <c r="J1110" s="168"/>
      <c r="K1110" s="168"/>
      <c r="L1110" s="168"/>
      <c r="M1110" s="166"/>
      <c r="N1110" s="169"/>
      <c r="O1110" s="167"/>
      <c r="P1110" s="168"/>
      <c r="Q1110" s="169"/>
      <c r="R1110" s="168"/>
      <c r="S1110" s="168"/>
      <c r="T1110" s="168"/>
      <c r="U1110" s="168"/>
      <c r="V1110" s="168"/>
      <c r="W1110" s="168"/>
      <c r="X1110" s="168"/>
      <c r="Y1110" s="168"/>
      <c r="Z1110" s="168"/>
      <c r="AA1110" s="168"/>
      <c r="AB1110" s="168"/>
      <c r="AC1110" s="168"/>
      <c r="AD1110" s="168"/>
      <c r="AE1110" s="168"/>
      <c r="AF1110" s="168"/>
      <c r="AG1110" s="168"/>
      <c r="AH1110" s="168"/>
      <c r="AI1110" s="168"/>
      <c r="AJ1110" s="168"/>
      <c r="AK1110" s="168"/>
      <c r="AL1110" s="168"/>
      <c r="AM1110" s="168"/>
      <c r="AN1110" s="166"/>
      <c r="AO1110" s="168"/>
      <c r="AP1110" s="166"/>
      <c r="AQ1110" s="168"/>
      <c r="AR1110" s="168"/>
      <c r="AS1110" s="168"/>
      <c r="AT1110" s="168"/>
      <c r="AU1110" s="168"/>
      <c r="AV1110" s="168"/>
      <c r="AW1110" s="168"/>
      <c r="AX1110" s="168"/>
      <c r="AY1110" s="168"/>
      <c r="AZ1110" s="168"/>
      <c r="BA1110" s="166"/>
      <c r="BB1110" s="166"/>
      <c r="BC1110" s="168"/>
      <c r="BD1110" s="170"/>
      <c r="BE1110" s="171"/>
      <c r="BF1110" s="171"/>
      <c r="BG1110" s="171"/>
      <c r="BH1110" s="171"/>
      <c r="BI1110" s="168"/>
      <c r="BJ1110" s="168"/>
      <c r="BK1110" s="168"/>
      <c r="BL1110" s="168"/>
      <c r="BM1110" s="168"/>
    </row>
    <row r="1111">
      <c r="A1111" s="163"/>
      <c r="B1111" s="174"/>
      <c r="C1111" s="165"/>
      <c r="D1111" s="166"/>
      <c r="E1111" s="166"/>
      <c r="F1111" s="167"/>
      <c r="G1111" s="167"/>
      <c r="H1111" s="167"/>
      <c r="I1111" s="163"/>
      <c r="J1111" s="168"/>
      <c r="K1111" s="168"/>
      <c r="L1111" s="168"/>
      <c r="M1111" s="166"/>
      <c r="N1111" s="169"/>
      <c r="O1111" s="167"/>
      <c r="P1111" s="168"/>
      <c r="Q1111" s="169"/>
      <c r="R1111" s="168"/>
      <c r="S1111" s="168"/>
      <c r="T1111" s="168"/>
      <c r="U1111" s="168"/>
      <c r="V1111" s="168"/>
      <c r="W1111" s="168"/>
      <c r="X1111" s="168"/>
      <c r="Y1111" s="168"/>
      <c r="Z1111" s="168"/>
      <c r="AA1111" s="168"/>
      <c r="AB1111" s="168"/>
      <c r="AC1111" s="168"/>
      <c r="AD1111" s="168"/>
      <c r="AE1111" s="168"/>
      <c r="AF1111" s="168"/>
      <c r="AG1111" s="168"/>
      <c r="AH1111" s="168"/>
      <c r="AI1111" s="168"/>
      <c r="AJ1111" s="168"/>
      <c r="AK1111" s="168"/>
      <c r="AL1111" s="168"/>
      <c r="AM1111" s="168"/>
      <c r="AN1111" s="166"/>
      <c r="AO1111" s="168"/>
      <c r="AP1111" s="166"/>
      <c r="AQ1111" s="168"/>
      <c r="AR1111" s="168"/>
      <c r="AS1111" s="168"/>
      <c r="AT1111" s="168"/>
      <c r="AU1111" s="168"/>
      <c r="AV1111" s="168"/>
      <c r="AW1111" s="168"/>
      <c r="AX1111" s="168"/>
      <c r="AY1111" s="168"/>
      <c r="AZ1111" s="168"/>
      <c r="BA1111" s="166"/>
      <c r="BB1111" s="166"/>
      <c r="BC1111" s="168"/>
      <c r="BD1111" s="170"/>
      <c r="BE1111" s="171"/>
      <c r="BF1111" s="171"/>
      <c r="BG1111" s="171"/>
      <c r="BH1111" s="171"/>
      <c r="BI1111" s="168"/>
      <c r="BJ1111" s="168"/>
      <c r="BK1111" s="168"/>
      <c r="BL1111" s="168"/>
      <c r="BM1111" s="168"/>
    </row>
    <row r="1112">
      <c r="A1112" s="163"/>
      <c r="B1112" s="174"/>
      <c r="C1112" s="165"/>
      <c r="D1112" s="166"/>
      <c r="E1112" s="166"/>
      <c r="F1112" s="167"/>
      <c r="G1112" s="167"/>
      <c r="H1112" s="167"/>
      <c r="I1112" s="163"/>
      <c r="J1112" s="168"/>
      <c r="K1112" s="168"/>
      <c r="L1112" s="168"/>
      <c r="M1112" s="166"/>
      <c r="N1112" s="169"/>
      <c r="O1112" s="167"/>
      <c r="P1112" s="168"/>
      <c r="Q1112" s="169"/>
      <c r="R1112" s="168"/>
      <c r="S1112" s="168"/>
      <c r="T1112" s="168"/>
      <c r="U1112" s="168"/>
      <c r="V1112" s="168"/>
      <c r="W1112" s="168"/>
      <c r="X1112" s="168"/>
      <c r="Y1112" s="168"/>
      <c r="Z1112" s="168"/>
      <c r="AA1112" s="168"/>
      <c r="AB1112" s="168"/>
      <c r="AC1112" s="168"/>
      <c r="AD1112" s="168"/>
      <c r="AE1112" s="168"/>
      <c r="AF1112" s="168"/>
      <c r="AG1112" s="168"/>
      <c r="AH1112" s="168"/>
      <c r="AI1112" s="168"/>
      <c r="AJ1112" s="168"/>
      <c r="AK1112" s="168"/>
      <c r="AL1112" s="168"/>
      <c r="AM1112" s="168"/>
      <c r="AN1112" s="166"/>
      <c r="AO1112" s="168"/>
      <c r="AP1112" s="166"/>
      <c r="AQ1112" s="168"/>
      <c r="AR1112" s="168"/>
      <c r="AS1112" s="168"/>
      <c r="AT1112" s="168"/>
      <c r="AU1112" s="168"/>
      <c r="AV1112" s="168"/>
      <c r="AW1112" s="168"/>
      <c r="AX1112" s="168"/>
      <c r="AY1112" s="168"/>
      <c r="AZ1112" s="168"/>
      <c r="BA1112" s="166"/>
      <c r="BB1112" s="166"/>
      <c r="BC1112" s="168"/>
      <c r="BD1112" s="170"/>
      <c r="BE1112" s="171"/>
      <c r="BF1112" s="171"/>
      <c r="BG1112" s="171"/>
      <c r="BH1112" s="171"/>
      <c r="BI1112" s="168"/>
      <c r="BJ1112" s="168"/>
      <c r="BK1112" s="168"/>
      <c r="BL1112" s="168"/>
      <c r="BM1112" s="168"/>
    </row>
    <row r="1113">
      <c r="A1113" s="163"/>
      <c r="B1113" s="174"/>
      <c r="C1113" s="165"/>
      <c r="D1113" s="166"/>
      <c r="E1113" s="166"/>
      <c r="F1113" s="167"/>
      <c r="G1113" s="167"/>
      <c r="H1113" s="167"/>
      <c r="I1113" s="163"/>
      <c r="J1113" s="168"/>
      <c r="K1113" s="168"/>
      <c r="L1113" s="168"/>
      <c r="M1113" s="166"/>
      <c r="N1113" s="169"/>
      <c r="O1113" s="167"/>
      <c r="P1113" s="168"/>
      <c r="Q1113" s="169"/>
      <c r="R1113" s="168"/>
      <c r="S1113" s="168"/>
      <c r="T1113" s="168"/>
      <c r="U1113" s="168"/>
      <c r="V1113" s="168"/>
      <c r="W1113" s="168"/>
      <c r="X1113" s="168"/>
      <c r="Y1113" s="168"/>
      <c r="Z1113" s="168"/>
      <c r="AA1113" s="168"/>
      <c r="AB1113" s="168"/>
      <c r="AC1113" s="168"/>
      <c r="AD1113" s="168"/>
      <c r="AE1113" s="168"/>
      <c r="AF1113" s="168"/>
      <c r="AG1113" s="168"/>
      <c r="AH1113" s="168"/>
      <c r="AI1113" s="168"/>
      <c r="AJ1113" s="168"/>
      <c r="AK1113" s="168"/>
      <c r="AL1113" s="168"/>
      <c r="AM1113" s="168"/>
      <c r="AN1113" s="166"/>
      <c r="AO1113" s="168"/>
      <c r="AP1113" s="166"/>
      <c r="AQ1113" s="168"/>
      <c r="AR1113" s="168"/>
      <c r="AS1113" s="168"/>
      <c r="AT1113" s="168"/>
      <c r="AU1113" s="168"/>
      <c r="AV1113" s="168"/>
      <c r="AW1113" s="168"/>
      <c r="AX1113" s="168"/>
      <c r="AY1113" s="168"/>
      <c r="AZ1113" s="168"/>
      <c r="BA1113" s="166"/>
      <c r="BB1113" s="166"/>
      <c r="BC1113" s="168"/>
      <c r="BD1113" s="170"/>
      <c r="BE1113" s="171"/>
      <c r="BF1113" s="171"/>
      <c r="BG1113" s="171"/>
      <c r="BH1113" s="171"/>
      <c r="BI1113" s="168"/>
      <c r="BJ1113" s="168"/>
      <c r="BK1113" s="168"/>
      <c r="BL1113" s="168"/>
      <c r="BM1113" s="168"/>
    </row>
    <row r="1114">
      <c r="A1114" s="163"/>
      <c r="B1114" s="174"/>
      <c r="C1114" s="165"/>
      <c r="D1114" s="166"/>
      <c r="E1114" s="166"/>
      <c r="F1114" s="167"/>
      <c r="G1114" s="167"/>
      <c r="H1114" s="167"/>
      <c r="I1114" s="163"/>
      <c r="J1114" s="168"/>
      <c r="K1114" s="168"/>
      <c r="L1114" s="168"/>
      <c r="M1114" s="166"/>
      <c r="N1114" s="169"/>
      <c r="O1114" s="167"/>
      <c r="P1114" s="168"/>
      <c r="Q1114" s="169"/>
      <c r="R1114" s="168"/>
      <c r="S1114" s="168"/>
      <c r="T1114" s="168"/>
      <c r="U1114" s="168"/>
      <c r="V1114" s="168"/>
      <c r="W1114" s="168"/>
      <c r="X1114" s="168"/>
      <c r="Y1114" s="168"/>
      <c r="Z1114" s="168"/>
      <c r="AA1114" s="168"/>
      <c r="AB1114" s="168"/>
      <c r="AC1114" s="168"/>
      <c r="AD1114" s="168"/>
      <c r="AE1114" s="168"/>
      <c r="AF1114" s="168"/>
      <c r="AG1114" s="168"/>
      <c r="AH1114" s="168"/>
      <c r="AI1114" s="168"/>
      <c r="AJ1114" s="168"/>
      <c r="AK1114" s="168"/>
      <c r="AL1114" s="168"/>
      <c r="AM1114" s="168"/>
      <c r="AN1114" s="166"/>
      <c r="AO1114" s="168"/>
      <c r="AP1114" s="166"/>
      <c r="AQ1114" s="168"/>
      <c r="AR1114" s="168"/>
      <c r="AS1114" s="168"/>
      <c r="AT1114" s="168"/>
      <c r="AU1114" s="168"/>
      <c r="AV1114" s="168"/>
      <c r="AW1114" s="168"/>
      <c r="AX1114" s="168"/>
      <c r="AY1114" s="168"/>
      <c r="AZ1114" s="168"/>
      <c r="BA1114" s="166"/>
      <c r="BB1114" s="166"/>
      <c r="BC1114" s="168"/>
      <c r="BD1114" s="170"/>
      <c r="BE1114" s="171"/>
      <c r="BF1114" s="171"/>
      <c r="BG1114" s="171"/>
      <c r="BH1114" s="171"/>
      <c r="BI1114" s="168"/>
      <c r="BJ1114" s="168"/>
      <c r="BK1114" s="168"/>
      <c r="BL1114" s="168"/>
      <c r="BM1114" s="168"/>
    </row>
    <row r="1115">
      <c r="A1115" s="163"/>
      <c r="B1115" s="174"/>
      <c r="C1115" s="165"/>
      <c r="D1115" s="166"/>
      <c r="E1115" s="166"/>
      <c r="F1115" s="167"/>
      <c r="G1115" s="167"/>
      <c r="H1115" s="167"/>
      <c r="I1115" s="163"/>
      <c r="J1115" s="168"/>
      <c r="K1115" s="168"/>
      <c r="L1115" s="168"/>
      <c r="M1115" s="166"/>
      <c r="N1115" s="169"/>
      <c r="O1115" s="167"/>
      <c r="P1115" s="168"/>
      <c r="Q1115" s="169"/>
      <c r="R1115" s="168"/>
      <c r="S1115" s="168"/>
      <c r="T1115" s="168"/>
      <c r="U1115" s="168"/>
      <c r="V1115" s="168"/>
      <c r="W1115" s="168"/>
      <c r="X1115" s="168"/>
      <c r="Y1115" s="168"/>
      <c r="Z1115" s="168"/>
      <c r="AA1115" s="168"/>
      <c r="AB1115" s="168"/>
      <c r="AC1115" s="168"/>
      <c r="AD1115" s="168"/>
      <c r="AE1115" s="168"/>
      <c r="AF1115" s="168"/>
      <c r="AG1115" s="168"/>
      <c r="AH1115" s="168"/>
      <c r="AI1115" s="168"/>
      <c r="AJ1115" s="168"/>
      <c r="AK1115" s="168"/>
      <c r="AL1115" s="168"/>
      <c r="AM1115" s="168"/>
      <c r="AN1115" s="166"/>
      <c r="AO1115" s="168"/>
      <c r="AP1115" s="166"/>
      <c r="AQ1115" s="168"/>
      <c r="AR1115" s="168"/>
      <c r="AS1115" s="168"/>
      <c r="AT1115" s="168"/>
      <c r="AU1115" s="168"/>
      <c r="AV1115" s="168"/>
      <c r="AW1115" s="168"/>
      <c r="AX1115" s="168"/>
      <c r="AY1115" s="168"/>
      <c r="AZ1115" s="168"/>
      <c r="BA1115" s="166"/>
      <c r="BB1115" s="166"/>
      <c r="BC1115" s="168"/>
      <c r="BD1115" s="170"/>
      <c r="BE1115" s="171"/>
      <c r="BF1115" s="171"/>
      <c r="BG1115" s="171"/>
      <c r="BH1115" s="171"/>
      <c r="BI1115" s="168"/>
      <c r="BJ1115" s="168"/>
      <c r="BK1115" s="168"/>
      <c r="BL1115" s="168"/>
      <c r="BM1115" s="168"/>
    </row>
    <row r="1116">
      <c r="A1116" s="163"/>
      <c r="B1116" s="174"/>
      <c r="C1116" s="165"/>
      <c r="D1116" s="166"/>
      <c r="E1116" s="166"/>
      <c r="F1116" s="167"/>
      <c r="G1116" s="167"/>
      <c r="H1116" s="167"/>
      <c r="I1116" s="163"/>
      <c r="J1116" s="168"/>
      <c r="K1116" s="168"/>
      <c r="L1116" s="168"/>
      <c r="M1116" s="166"/>
      <c r="N1116" s="169"/>
      <c r="O1116" s="167"/>
      <c r="P1116" s="168"/>
      <c r="Q1116" s="169"/>
      <c r="R1116" s="168"/>
      <c r="S1116" s="168"/>
      <c r="T1116" s="168"/>
      <c r="U1116" s="168"/>
      <c r="V1116" s="168"/>
      <c r="W1116" s="168"/>
      <c r="X1116" s="168"/>
      <c r="Y1116" s="168"/>
      <c r="Z1116" s="168"/>
      <c r="AA1116" s="168"/>
      <c r="AB1116" s="168"/>
      <c r="AC1116" s="168"/>
      <c r="AD1116" s="168"/>
      <c r="AE1116" s="168"/>
      <c r="AF1116" s="168"/>
      <c r="AG1116" s="168"/>
      <c r="AH1116" s="168"/>
      <c r="AI1116" s="168"/>
      <c r="AJ1116" s="168"/>
      <c r="AK1116" s="168"/>
      <c r="AL1116" s="168"/>
      <c r="AM1116" s="168"/>
      <c r="AN1116" s="166"/>
      <c r="AO1116" s="168"/>
      <c r="AP1116" s="166"/>
      <c r="AQ1116" s="168"/>
      <c r="AR1116" s="168"/>
      <c r="AS1116" s="168"/>
      <c r="AT1116" s="168"/>
      <c r="AU1116" s="168"/>
      <c r="AV1116" s="168"/>
      <c r="AW1116" s="168"/>
      <c r="AX1116" s="168"/>
      <c r="AY1116" s="168"/>
      <c r="AZ1116" s="168"/>
      <c r="BA1116" s="166"/>
      <c r="BB1116" s="166"/>
      <c r="BC1116" s="168"/>
      <c r="BD1116" s="170"/>
      <c r="BE1116" s="171"/>
      <c r="BF1116" s="171"/>
      <c r="BG1116" s="171"/>
      <c r="BH1116" s="171"/>
      <c r="BI1116" s="168"/>
      <c r="BJ1116" s="168"/>
      <c r="BK1116" s="168"/>
      <c r="BL1116" s="168"/>
      <c r="BM1116" s="168"/>
    </row>
    <row r="1117">
      <c r="A1117" s="163"/>
      <c r="B1117" s="174"/>
      <c r="C1117" s="165"/>
      <c r="D1117" s="166"/>
      <c r="E1117" s="166"/>
      <c r="F1117" s="167"/>
      <c r="G1117" s="167"/>
      <c r="H1117" s="167"/>
      <c r="I1117" s="163"/>
      <c r="J1117" s="168"/>
      <c r="K1117" s="168"/>
      <c r="L1117" s="168"/>
      <c r="M1117" s="166"/>
      <c r="N1117" s="169"/>
      <c r="O1117" s="167"/>
      <c r="P1117" s="168"/>
      <c r="Q1117" s="169"/>
      <c r="R1117" s="168"/>
      <c r="S1117" s="168"/>
      <c r="T1117" s="168"/>
      <c r="U1117" s="168"/>
      <c r="V1117" s="168"/>
      <c r="W1117" s="168"/>
      <c r="X1117" s="168"/>
      <c r="Y1117" s="168"/>
      <c r="Z1117" s="168"/>
      <c r="AA1117" s="168"/>
      <c r="AB1117" s="168"/>
      <c r="AC1117" s="168"/>
      <c r="AD1117" s="168"/>
      <c r="AE1117" s="168"/>
      <c r="AF1117" s="168"/>
      <c r="AG1117" s="168"/>
      <c r="AH1117" s="168"/>
      <c r="AI1117" s="168"/>
      <c r="AJ1117" s="168"/>
      <c r="AK1117" s="168"/>
      <c r="AL1117" s="168"/>
      <c r="AM1117" s="168"/>
      <c r="AN1117" s="166"/>
      <c r="AO1117" s="168"/>
      <c r="AP1117" s="166"/>
      <c r="AQ1117" s="168"/>
      <c r="AR1117" s="168"/>
      <c r="AS1117" s="168"/>
      <c r="AT1117" s="168"/>
      <c r="AU1117" s="168"/>
      <c r="AV1117" s="168"/>
      <c r="AW1117" s="168"/>
      <c r="AX1117" s="168"/>
      <c r="AY1117" s="168"/>
      <c r="AZ1117" s="168"/>
      <c r="BA1117" s="166"/>
      <c r="BB1117" s="166"/>
      <c r="BC1117" s="168"/>
      <c r="BD1117" s="170"/>
      <c r="BE1117" s="171"/>
      <c r="BF1117" s="171"/>
      <c r="BG1117" s="171"/>
      <c r="BH1117" s="171"/>
      <c r="BI1117" s="168"/>
      <c r="BJ1117" s="168"/>
      <c r="BK1117" s="168"/>
      <c r="BL1117" s="168"/>
      <c r="BM1117" s="168"/>
    </row>
    <row r="1118">
      <c r="A1118" s="163"/>
      <c r="B1118" s="174"/>
      <c r="C1118" s="165"/>
      <c r="D1118" s="166"/>
      <c r="E1118" s="166"/>
      <c r="F1118" s="167"/>
      <c r="G1118" s="167"/>
      <c r="H1118" s="167"/>
      <c r="I1118" s="163"/>
      <c r="J1118" s="168"/>
      <c r="K1118" s="168"/>
      <c r="L1118" s="168"/>
      <c r="M1118" s="166"/>
      <c r="N1118" s="169"/>
      <c r="O1118" s="167"/>
      <c r="P1118" s="168"/>
      <c r="Q1118" s="169"/>
      <c r="R1118" s="168"/>
      <c r="S1118" s="168"/>
      <c r="T1118" s="168"/>
      <c r="U1118" s="168"/>
      <c r="V1118" s="168"/>
      <c r="W1118" s="168"/>
      <c r="X1118" s="168"/>
      <c r="Y1118" s="168"/>
      <c r="Z1118" s="168"/>
      <c r="AA1118" s="168"/>
      <c r="AB1118" s="168"/>
      <c r="AC1118" s="168"/>
      <c r="AD1118" s="168"/>
      <c r="AE1118" s="168"/>
      <c r="AF1118" s="168"/>
      <c r="AG1118" s="168"/>
      <c r="AH1118" s="168"/>
      <c r="AI1118" s="168"/>
      <c r="AJ1118" s="168"/>
      <c r="AK1118" s="168"/>
      <c r="AL1118" s="168"/>
      <c r="AM1118" s="168"/>
      <c r="AN1118" s="166"/>
      <c r="AO1118" s="168"/>
      <c r="AP1118" s="166"/>
      <c r="AQ1118" s="168"/>
      <c r="AR1118" s="168"/>
      <c r="AS1118" s="168"/>
      <c r="AT1118" s="168"/>
      <c r="AU1118" s="168"/>
      <c r="AV1118" s="168"/>
      <c r="AW1118" s="168"/>
      <c r="AX1118" s="168"/>
      <c r="AY1118" s="168"/>
      <c r="AZ1118" s="168"/>
      <c r="BA1118" s="166"/>
      <c r="BB1118" s="166"/>
      <c r="BC1118" s="168"/>
      <c r="BD1118" s="170"/>
      <c r="BE1118" s="171"/>
      <c r="BF1118" s="171"/>
      <c r="BG1118" s="171"/>
      <c r="BH1118" s="171"/>
      <c r="BI1118" s="168"/>
      <c r="BJ1118" s="168"/>
      <c r="BK1118" s="168"/>
      <c r="BL1118" s="168"/>
      <c r="BM1118" s="168"/>
    </row>
    <row r="1119">
      <c r="A1119" s="163"/>
      <c r="B1119" s="174"/>
      <c r="C1119" s="165"/>
      <c r="D1119" s="166"/>
      <c r="E1119" s="166"/>
      <c r="F1119" s="167"/>
      <c r="G1119" s="167"/>
      <c r="H1119" s="167"/>
      <c r="I1119" s="163"/>
      <c r="J1119" s="168"/>
      <c r="K1119" s="168"/>
      <c r="L1119" s="168"/>
      <c r="M1119" s="166"/>
      <c r="N1119" s="169"/>
      <c r="O1119" s="167"/>
      <c r="P1119" s="168"/>
      <c r="Q1119" s="169"/>
      <c r="R1119" s="168"/>
      <c r="S1119" s="168"/>
      <c r="T1119" s="168"/>
      <c r="U1119" s="168"/>
      <c r="V1119" s="168"/>
      <c r="W1119" s="168"/>
      <c r="X1119" s="168"/>
      <c r="Y1119" s="168"/>
      <c r="Z1119" s="168"/>
      <c r="AA1119" s="168"/>
      <c r="AB1119" s="168"/>
      <c r="AC1119" s="168"/>
      <c r="AD1119" s="168"/>
      <c r="AE1119" s="168"/>
      <c r="AF1119" s="168"/>
      <c r="AG1119" s="168"/>
      <c r="AH1119" s="168"/>
      <c r="AI1119" s="168"/>
      <c r="AJ1119" s="168"/>
      <c r="AK1119" s="168"/>
      <c r="AL1119" s="168"/>
      <c r="AM1119" s="168"/>
      <c r="AN1119" s="166"/>
      <c r="AO1119" s="168"/>
      <c r="AP1119" s="166"/>
      <c r="AQ1119" s="168"/>
      <c r="AR1119" s="168"/>
      <c r="AS1119" s="168"/>
      <c r="AT1119" s="168"/>
      <c r="AU1119" s="168"/>
      <c r="AV1119" s="168"/>
      <c r="AW1119" s="168"/>
      <c r="AX1119" s="168"/>
      <c r="AY1119" s="168"/>
      <c r="AZ1119" s="168"/>
      <c r="BA1119" s="166"/>
      <c r="BB1119" s="166"/>
      <c r="BC1119" s="168"/>
      <c r="BD1119" s="170"/>
      <c r="BE1119" s="171"/>
      <c r="BF1119" s="171"/>
      <c r="BG1119" s="171"/>
      <c r="BH1119" s="171"/>
      <c r="BI1119" s="168"/>
      <c r="BJ1119" s="168"/>
      <c r="BK1119" s="168"/>
      <c r="BL1119" s="168"/>
      <c r="BM1119" s="168"/>
    </row>
    <row r="1120">
      <c r="A1120" s="163"/>
      <c r="B1120" s="174"/>
      <c r="C1120" s="165"/>
      <c r="D1120" s="166"/>
      <c r="E1120" s="166"/>
      <c r="F1120" s="167"/>
      <c r="G1120" s="167"/>
      <c r="H1120" s="167"/>
      <c r="I1120" s="163"/>
      <c r="J1120" s="168"/>
      <c r="K1120" s="168"/>
      <c r="L1120" s="168"/>
      <c r="M1120" s="166"/>
      <c r="N1120" s="169"/>
      <c r="O1120" s="167"/>
      <c r="P1120" s="168"/>
      <c r="Q1120" s="169"/>
      <c r="R1120" s="168"/>
      <c r="S1120" s="168"/>
      <c r="T1120" s="168"/>
      <c r="U1120" s="168"/>
      <c r="V1120" s="168"/>
      <c r="W1120" s="168"/>
      <c r="X1120" s="168"/>
      <c r="Y1120" s="168"/>
      <c r="Z1120" s="168"/>
      <c r="AA1120" s="168"/>
      <c r="AB1120" s="168"/>
      <c r="AC1120" s="168"/>
      <c r="AD1120" s="168"/>
      <c r="AE1120" s="168"/>
      <c r="AF1120" s="168"/>
      <c r="AG1120" s="168"/>
      <c r="AH1120" s="168"/>
      <c r="AI1120" s="168"/>
      <c r="AJ1120" s="168"/>
      <c r="AK1120" s="168"/>
      <c r="AL1120" s="168"/>
      <c r="AM1120" s="168"/>
      <c r="AN1120" s="166"/>
      <c r="AO1120" s="168"/>
      <c r="AP1120" s="166"/>
      <c r="AQ1120" s="168"/>
      <c r="AR1120" s="168"/>
      <c r="AS1120" s="168"/>
      <c r="AT1120" s="168"/>
      <c r="AU1120" s="168"/>
      <c r="AV1120" s="168"/>
      <c r="AW1120" s="168"/>
      <c r="AX1120" s="168"/>
      <c r="AY1120" s="168"/>
      <c r="AZ1120" s="168"/>
      <c r="BA1120" s="166"/>
      <c r="BB1120" s="166"/>
      <c r="BC1120" s="168"/>
      <c r="BD1120" s="170"/>
      <c r="BE1120" s="171"/>
      <c r="BF1120" s="171"/>
      <c r="BG1120" s="171"/>
      <c r="BH1120" s="171"/>
      <c r="BI1120" s="168"/>
      <c r="BJ1120" s="168"/>
      <c r="BK1120" s="168"/>
      <c r="BL1120" s="168"/>
      <c r="BM1120" s="168"/>
    </row>
    <row r="1121">
      <c r="A1121" s="163"/>
      <c r="B1121" s="174"/>
      <c r="C1121" s="165"/>
      <c r="D1121" s="166"/>
      <c r="E1121" s="166"/>
      <c r="F1121" s="167"/>
      <c r="G1121" s="167"/>
      <c r="H1121" s="167"/>
      <c r="I1121" s="163"/>
      <c r="J1121" s="168"/>
      <c r="K1121" s="168"/>
      <c r="L1121" s="168"/>
      <c r="M1121" s="166"/>
      <c r="N1121" s="169"/>
      <c r="O1121" s="167"/>
      <c r="P1121" s="168"/>
      <c r="Q1121" s="169"/>
      <c r="R1121" s="168"/>
      <c r="S1121" s="168"/>
      <c r="T1121" s="168"/>
      <c r="U1121" s="168"/>
      <c r="V1121" s="168"/>
      <c r="W1121" s="168"/>
      <c r="X1121" s="168"/>
      <c r="Y1121" s="168"/>
      <c r="Z1121" s="168"/>
      <c r="AA1121" s="168"/>
      <c r="AB1121" s="168"/>
      <c r="AC1121" s="168"/>
      <c r="AD1121" s="168"/>
      <c r="AE1121" s="168"/>
      <c r="AF1121" s="168"/>
      <c r="AG1121" s="168"/>
      <c r="AH1121" s="168"/>
      <c r="AI1121" s="168"/>
      <c r="AJ1121" s="168"/>
      <c r="AK1121" s="168"/>
      <c r="AL1121" s="168"/>
      <c r="AM1121" s="168"/>
      <c r="AN1121" s="166"/>
      <c r="AO1121" s="168"/>
      <c r="AP1121" s="166"/>
      <c r="AQ1121" s="168"/>
      <c r="AR1121" s="168"/>
      <c r="AS1121" s="168"/>
      <c r="AT1121" s="168"/>
      <c r="AU1121" s="168"/>
      <c r="AV1121" s="168"/>
      <c r="AW1121" s="168"/>
      <c r="AX1121" s="168"/>
      <c r="AY1121" s="168"/>
      <c r="AZ1121" s="168"/>
      <c r="BA1121" s="166"/>
      <c r="BB1121" s="166"/>
      <c r="BC1121" s="168"/>
      <c r="BD1121" s="170"/>
      <c r="BE1121" s="171"/>
      <c r="BF1121" s="171"/>
      <c r="BG1121" s="171"/>
      <c r="BH1121" s="171"/>
      <c r="BI1121" s="168"/>
      <c r="BJ1121" s="168"/>
      <c r="BK1121" s="168"/>
      <c r="BL1121" s="168"/>
      <c r="BM1121" s="168"/>
    </row>
    <row r="1122">
      <c r="A1122" s="163"/>
      <c r="B1122" s="174"/>
      <c r="C1122" s="165"/>
      <c r="D1122" s="166"/>
      <c r="E1122" s="166"/>
      <c r="F1122" s="167"/>
      <c r="G1122" s="167"/>
      <c r="H1122" s="167"/>
      <c r="I1122" s="163"/>
      <c r="J1122" s="168"/>
      <c r="K1122" s="168"/>
      <c r="L1122" s="168"/>
      <c r="M1122" s="166"/>
      <c r="N1122" s="169"/>
      <c r="O1122" s="167"/>
      <c r="P1122" s="168"/>
      <c r="Q1122" s="169"/>
      <c r="R1122" s="168"/>
      <c r="S1122" s="168"/>
      <c r="T1122" s="168"/>
      <c r="U1122" s="168"/>
      <c r="V1122" s="168"/>
      <c r="W1122" s="168"/>
      <c r="X1122" s="168"/>
      <c r="Y1122" s="168"/>
      <c r="Z1122" s="168"/>
      <c r="AA1122" s="168"/>
      <c r="AB1122" s="168"/>
      <c r="AC1122" s="168"/>
      <c r="AD1122" s="168"/>
      <c r="AE1122" s="168"/>
      <c r="AF1122" s="168"/>
      <c r="AG1122" s="168"/>
      <c r="AH1122" s="168"/>
      <c r="AI1122" s="168"/>
      <c r="AJ1122" s="168"/>
      <c r="AK1122" s="168"/>
      <c r="AL1122" s="168"/>
      <c r="AM1122" s="168"/>
      <c r="AN1122" s="166"/>
      <c r="AO1122" s="168"/>
      <c r="AP1122" s="166"/>
      <c r="AQ1122" s="168"/>
      <c r="AR1122" s="168"/>
      <c r="AS1122" s="168"/>
      <c r="AT1122" s="168"/>
      <c r="AU1122" s="168"/>
      <c r="AV1122" s="168"/>
      <c r="AW1122" s="168"/>
      <c r="AX1122" s="168"/>
      <c r="AY1122" s="168"/>
      <c r="AZ1122" s="168"/>
      <c r="BA1122" s="166"/>
      <c r="BB1122" s="166"/>
      <c r="BC1122" s="168"/>
      <c r="BD1122" s="170"/>
      <c r="BE1122" s="171"/>
      <c r="BF1122" s="171"/>
      <c r="BG1122" s="171"/>
      <c r="BH1122" s="171"/>
      <c r="BI1122" s="168"/>
      <c r="BJ1122" s="168"/>
      <c r="BK1122" s="168"/>
      <c r="BL1122" s="168"/>
      <c r="BM1122" s="168"/>
    </row>
    <row r="1123">
      <c r="A1123" s="163"/>
      <c r="B1123" s="174"/>
      <c r="C1123" s="165"/>
      <c r="D1123" s="166"/>
      <c r="E1123" s="166"/>
      <c r="F1123" s="167"/>
      <c r="G1123" s="167"/>
      <c r="H1123" s="167"/>
      <c r="I1123" s="163"/>
      <c r="J1123" s="168"/>
      <c r="K1123" s="168"/>
      <c r="L1123" s="168"/>
      <c r="M1123" s="166"/>
      <c r="N1123" s="169"/>
      <c r="O1123" s="167"/>
      <c r="P1123" s="168"/>
      <c r="Q1123" s="169"/>
      <c r="R1123" s="168"/>
      <c r="S1123" s="168"/>
      <c r="T1123" s="168"/>
      <c r="U1123" s="168"/>
      <c r="V1123" s="168"/>
      <c r="W1123" s="168"/>
      <c r="X1123" s="168"/>
      <c r="Y1123" s="168"/>
      <c r="Z1123" s="168"/>
      <c r="AA1123" s="168"/>
      <c r="AB1123" s="168"/>
      <c r="AC1123" s="168"/>
      <c r="AD1123" s="168"/>
      <c r="AE1123" s="168"/>
      <c r="AF1123" s="168"/>
      <c r="AG1123" s="168"/>
      <c r="AH1123" s="168"/>
      <c r="AI1123" s="168"/>
      <c r="AJ1123" s="168"/>
      <c r="AK1123" s="168"/>
      <c r="AL1123" s="168"/>
      <c r="AM1123" s="168"/>
      <c r="AN1123" s="166"/>
      <c r="AO1123" s="168"/>
      <c r="AP1123" s="166"/>
      <c r="AQ1123" s="168"/>
      <c r="AR1123" s="168"/>
      <c r="AS1123" s="168"/>
      <c r="AT1123" s="168"/>
      <c r="AU1123" s="168"/>
      <c r="AV1123" s="168"/>
      <c r="AW1123" s="168"/>
      <c r="AX1123" s="168"/>
      <c r="AY1123" s="168"/>
      <c r="AZ1123" s="168"/>
      <c r="BA1123" s="166"/>
      <c r="BB1123" s="166"/>
      <c r="BC1123" s="168"/>
      <c r="BD1123" s="170"/>
      <c r="BE1123" s="171"/>
      <c r="BF1123" s="171"/>
      <c r="BG1123" s="171"/>
      <c r="BH1123" s="171"/>
      <c r="BI1123" s="168"/>
      <c r="BJ1123" s="168"/>
      <c r="BK1123" s="168"/>
      <c r="BL1123" s="168"/>
      <c r="BM1123" s="168"/>
    </row>
    <row r="1124">
      <c r="A1124" s="163"/>
      <c r="B1124" s="174"/>
      <c r="C1124" s="165"/>
      <c r="D1124" s="166"/>
      <c r="E1124" s="166"/>
      <c r="F1124" s="167"/>
      <c r="G1124" s="167"/>
      <c r="H1124" s="167"/>
      <c r="I1124" s="163"/>
      <c r="J1124" s="168"/>
      <c r="K1124" s="168"/>
      <c r="L1124" s="168"/>
      <c r="M1124" s="166"/>
      <c r="N1124" s="169"/>
      <c r="O1124" s="167"/>
      <c r="P1124" s="168"/>
      <c r="Q1124" s="169"/>
      <c r="R1124" s="168"/>
      <c r="S1124" s="168"/>
      <c r="T1124" s="168"/>
      <c r="U1124" s="168"/>
      <c r="V1124" s="168"/>
      <c r="W1124" s="168"/>
      <c r="X1124" s="168"/>
      <c r="Y1124" s="168"/>
      <c r="Z1124" s="168"/>
      <c r="AA1124" s="168"/>
      <c r="AB1124" s="168"/>
      <c r="AC1124" s="168"/>
      <c r="AD1124" s="168"/>
      <c r="AE1124" s="168"/>
      <c r="AF1124" s="168"/>
      <c r="AG1124" s="168"/>
      <c r="AH1124" s="168"/>
      <c r="AI1124" s="168"/>
      <c r="AJ1124" s="168"/>
      <c r="AK1124" s="168"/>
      <c r="AL1124" s="168"/>
      <c r="AM1124" s="168"/>
      <c r="AN1124" s="166"/>
      <c r="AO1124" s="168"/>
      <c r="AP1124" s="166"/>
      <c r="AQ1124" s="168"/>
      <c r="AR1124" s="168"/>
      <c r="AS1124" s="168"/>
      <c r="AT1124" s="168"/>
      <c r="AU1124" s="168"/>
      <c r="AV1124" s="168"/>
      <c r="AW1124" s="168"/>
      <c r="AX1124" s="168"/>
      <c r="AY1124" s="168"/>
      <c r="AZ1124" s="168"/>
      <c r="BA1124" s="166"/>
      <c r="BB1124" s="166"/>
      <c r="BC1124" s="168"/>
      <c r="BD1124" s="170"/>
      <c r="BE1124" s="171"/>
      <c r="BF1124" s="171"/>
      <c r="BG1124" s="171"/>
      <c r="BH1124" s="171"/>
      <c r="BI1124" s="168"/>
      <c r="BJ1124" s="168"/>
      <c r="BK1124" s="168"/>
      <c r="BL1124" s="168"/>
      <c r="BM1124" s="168"/>
    </row>
    <row r="1125">
      <c r="A1125" s="163"/>
      <c r="B1125" s="174"/>
      <c r="C1125" s="165"/>
      <c r="D1125" s="166"/>
      <c r="E1125" s="166"/>
      <c r="F1125" s="167"/>
      <c r="G1125" s="167"/>
      <c r="H1125" s="167"/>
      <c r="I1125" s="163"/>
      <c r="J1125" s="168"/>
      <c r="K1125" s="168"/>
      <c r="L1125" s="168"/>
      <c r="M1125" s="166"/>
      <c r="N1125" s="169"/>
      <c r="O1125" s="167"/>
      <c r="P1125" s="168"/>
      <c r="Q1125" s="169"/>
      <c r="R1125" s="168"/>
      <c r="S1125" s="168"/>
      <c r="T1125" s="168"/>
      <c r="U1125" s="168"/>
      <c r="V1125" s="168"/>
      <c r="W1125" s="168"/>
      <c r="X1125" s="168"/>
      <c r="Y1125" s="168"/>
      <c r="Z1125" s="168"/>
      <c r="AA1125" s="168"/>
      <c r="AB1125" s="168"/>
      <c r="AC1125" s="168"/>
      <c r="AD1125" s="168"/>
      <c r="AE1125" s="168"/>
      <c r="AF1125" s="168"/>
      <c r="AG1125" s="168"/>
      <c r="AH1125" s="168"/>
      <c r="AI1125" s="168"/>
      <c r="AJ1125" s="168"/>
      <c r="AK1125" s="168"/>
      <c r="AL1125" s="168"/>
      <c r="AM1125" s="168"/>
      <c r="AN1125" s="166"/>
      <c r="AO1125" s="168"/>
      <c r="AP1125" s="166"/>
      <c r="AQ1125" s="168"/>
      <c r="AR1125" s="168"/>
      <c r="AS1125" s="168"/>
      <c r="AT1125" s="168"/>
      <c r="AU1125" s="168"/>
      <c r="AV1125" s="168"/>
      <c r="AW1125" s="168"/>
      <c r="AX1125" s="168"/>
      <c r="AY1125" s="168"/>
      <c r="AZ1125" s="168"/>
      <c r="BA1125" s="166"/>
      <c r="BB1125" s="166"/>
      <c r="BC1125" s="168"/>
      <c r="BD1125" s="170"/>
      <c r="BE1125" s="171"/>
      <c r="BF1125" s="171"/>
      <c r="BG1125" s="171"/>
      <c r="BH1125" s="171"/>
      <c r="BI1125" s="168"/>
      <c r="BJ1125" s="168"/>
      <c r="BK1125" s="168"/>
      <c r="BL1125" s="168"/>
      <c r="BM1125" s="168"/>
    </row>
    <row r="1126">
      <c r="A1126" s="163"/>
      <c r="B1126" s="174"/>
      <c r="C1126" s="165"/>
      <c r="D1126" s="166"/>
      <c r="E1126" s="166"/>
      <c r="F1126" s="167"/>
      <c r="G1126" s="167"/>
      <c r="H1126" s="167"/>
      <c r="I1126" s="163"/>
      <c r="J1126" s="168"/>
      <c r="K1126" s="168"/>
      <c r="L1126" s="168"/>
      <c r="M1126" s="166"/>
      <c r="N1126" s="169"/>
      <c r="O1126" s="167"/>
      <c r="P1126" s="168"/>
      <c r="Q1126" s="169"/>
      <c r="R1126" s="168"/>
      <c r="S1126" s="168"/>
      <c r="T1126" s="168"/>
      <c r="U1126" s="168"/>
      <c r="V1126" s="168"/>
      <c r="W1126" s="168"/>
      <c r="X1126" s="168"/>
      <c r="Y1126" s="168"/>
      <c r="Z1126" s="168"/>
      <c r="AA1126" s="168"/>
      <c r="AB1126" s="168"/>
      <c r="AC1126" s="168"/>
      <c r="AD1126" s="168"/>
      <c r="AE1126" s="168"/>
      <c r="AF1126" s="168"/>
      <c r="AG1126" s="168"/>
      <c r="AH1126" s="168"/>
      <c r="AI1126" s="168"/>
      <c r="AJ1126" s="168"/>
      <c r="AK1126" s="168"/>
      <c r="AL1126" s="168"/>
      <c r="AM1126" s="168"/>
      <c r="AN1126" s="166"/>
      <c r="AO1126" s="168"/>
      <c r="AP1126" s="166"/>
      <c r="AQ1126" s="168"/>
      <c r="AR1126" s="168"/>
      <c r="AS1126" s="168"/>
      <c r="AT1126" s="168"/>
      <c r="AU1126" s="168"/>
      <c r="AV1126" s="168"/>
      <c r="AW1126" s="168"/>
      <c r="AX1126" s="168"/>
      <c r="AY1126" s="168"/>
      <c r="AZ1126" s="168"/>
      <c r="BA1126" s="166"/>
      <c r="BB1126" s="166"/>
      <c r="BC1126" s="168"/>
      <c r="BD1126" s="170"/>
      <c r="BE1126" s="171"/>
      <c r="BF1126" s="171"/>
      <c r="BG1126" s="171"/>
      <c r="BH1126" s="171"/>
      <c r="BI1126" s="168"/>
      <c r="BJ1126" s="168"/>
      <c r="BK1126" s="168"/>
      <c r="BL1126" s="168"/>
      <c r="BM1126" s="168"/>
    </row>
    <row r="1127">
      <c r="A1127" s="163"/>
      <c r="B1127" s="174"/>
      <c r="C1127" s="165"/>
      <c r="D1127" s="166"/>
      <c r="E1127" s="166"/>
      <c r="F1127" s="167"/>
      <c r="G1127" s="167"/>
      <c r="H1127" s="167"/>
      <c r="I1127" s="163"/>
      <c r="J1127" s="168"/>
      <c r="K1127" s="168"/>
      <c r="L1127" s="168"/>
      <c r="M1127" s="166"/>
      <c r="N1127" s="169"/>
      <c r="O1127" s="167"/>
      <c r="P1127" s="168"/>
      <c r="Q1127" s="169"/>
      <c r="R1127" s="168"/>
      <c r="S1127" s="168"/>
      <c r="T1127" s="168"/>
      <c r="U1127" s="168"/>
      <c r="V1127" s="168"/>
      <c r="W1127" s="168"/>
      <c r="X1127" s="168"/>
      <c r="Y1127" s="168"/>
      <c r="Z1127" s="168"/>
      <c r="AA1127" s="168"/>
      <c r="AB1127" s="168"/>
      <c r="AC1127" s="168"/>
      <c r="AD1127" s="168"/>
      <c r="AE1127" s="168"/>
      <c r="AF1127" s="168"/>
      <c r="AG1127" s="168"/>
      <c r="AH1127" s="168"/>
      <c r="AI1127" s="168"/>
      <c r="AJ1127" s="168"/>
      <c r="AK1127" s="168"/>
      <c r="AL1127" s="168"/>
      <c r="AM1127" s="168"/>
      <c r="AN1127" s="166"/>
      <c r="AO1127" s="168"/>
      <c r="AP1127" s="166"/>
      <c r="AQ1127" s="168"/>
      <c r="AR1127" s="168"/>
      <c r="AS1127" s="168"/>
      <c r="AT1127" s="168"/>
      <c r="AU1127" s="168"/>
      <c r="AV1127" s="168"/>
      <c r="AW1127" s="168"/>
      <c r="AX1127" s="168"/>
      <c r="AY1127" s="168"/>
      <c r="AZ1127" s="168"/>
      <c r="BA1127" s="166"/>
      <c r="BB1127" s="166"/>
      <c r="BC1127" s="168"/>
      <c r="BD1127" s="170"/>
      <c r="BE1127" s="171"/>
      <c r="BF1127" s="171"/>
      <c r="BG1127" s="171"/>
      <c r="BH1127" s="171"/>
      <c r="BI1127" s="168"/>
      <c r="BJ1127" s="168"/>
      <c r="BK1127" s="168"/>
      <c r="BL1127" s="168"/>
      <c r="BM1127" s="168"/>
    </row>
    <row r="1128">
      <c r="A1128" s="163"/>
      <c r="B1128" s="174"/>
      <c r="C1128" s="165"/>
      <c r="D1128" s="166"/>
      <c r="E1128" s="166"/>
      <c r="F1128" s="167"/>
      <c r="G1128" s="167"/>
      <c r="H1128" s="167"/>
      <c r="I1128" s="163"/>
      <c r="J1128" s="168"/>
      <c r="K1128" s="168"/>
      <c r="L1128" s="168"/>
      <c r="M1128" s="166"/>
      <c r="N1128" s="169"/>
      <c r="O1128" s="167"/>
      <c r="P1128" s="168"/>
      <c r="Q1128" s="169"/>
      <c r="R1128" s="168"/>
      <c r="S1128" s="168"/>
      <c r="T1128" s="168"/>
      <c r="U1128" s="168"/>
      <c r="V1128" s="168"/>
      <c r="W1128" s="168"/>
      <c r="X1128" s="168"/>
      <c r="Y1128" s="168"/>
      <c r="Z1128" s="168"/>
      <c r="AA1128" s="168"/>
      <c r="AB1128" s="168"/>
      <c r="AC1128" s="168"/>
      <c r="AD1128" s="168"/>
      <c r="AE1128" s="168"/>
      <c r="AF1128" s="168"/>
      <c r="AG1128" s="168"/>
      <c r="AH1128" s="168"/>
      <c r="AI1128" s="168"/>
      <c r="AJ1128" s="168"/>
      <c r="AK1128" s="168"/>
      <c r="AL1128" s="168"/>
      <c r="AM1128" s="168"/>
      <c r="AN1128" s="166"/>
      <c r="AO1128" s="168"/>
      <c r="AP1128" s="166"/>
      <c r="AQ1128" s="168"/>
      <c r="AR1128" s="168"/>
      <c r="AS1128" s="168"/>
      <c r="AT1128" s="168"/>
      <c r="AU1128" s="168"/>
      <c r="AV1128" s="168"/>
      <c r="AW1128" s="168"/>
      <c r="AX1128" s="168"/>
      <c r="AY1128" s="168"/>
      <c r="AZ1128" s="168"/>
      <c r="BA1128" s="166"/>
      <c r="BB1128" s="166"/>
      <c r="BC1128" s="168"/>
      <c r="BD1128" s="170"/>
      <c r="BE1128" s="171"/>
      <c r="BF1128" s="171"/>
      <c r="BG1128" s="171"/>
      <c r="BH1128" s="171"/>
      <c r="BI1128" s="168"/>
      <c r="BJ1128" s="168"/>
      <c r="BK1128" s="168"/>
      <c r="BL1128" s="168"/>
      <c r="BM1128" s="168"/>
    </row>
    <row r="1129">
      <c r="A1129" s="163"/>
      <c r="B1129" s="174"/>
      <c r="C1129" s="165"/>
      <c r="D1129" s="166"/>
      <c r="E1129" s="166"/>
      <c r="F1129" s="167"/>
      <c r="G1129" s="167"/>
      <c r="H1129" s="167"/>
      <c r="I1129" s="163"/>
      <c r="J1129" s="168"/>
      <c r="K1129" s="168"/>
      <c r="L1129" s="168"/>
      <c r="M1129" s="166"/>
      <c r="N1129" s="169"/>
      <c r="O1129" s="167"/>
      <c r="P1129" s="168"/>
      <c r="Q1129" s="169"/>
      <c r="R1129" s="168"/>
      <c r="S1129" s="168"/>
      <c r="T1129" s="168"/>
      <c r="U1129" s="168"/>
      <c r="V1129" s="168"/>
      <c r="W1129" s="168"/>
      <c r="X1129" s="168"/>
      <c r="Y1129" s="168"/>
      <c r="Z1129" s="168"/>
      <c r="AA1129" s="168"/>
      <c r="AB1129" s="168"/>
      <c r="AC1129" s="168"/>
      <c r="AD1129" s="168"/>
      <c r="AE1129" s="168"/>
      <c r="AF1129" s="168"/>
      <c r="AG1129" s="168"/>
      <c r="AH1129" s="168"/>
      <c r="AI1129" s="168"/>
      <c r="AJ1129" s="168"/>
      <c r="AK1129" s="168"/>
      <c r="AL1129" s="168"/>
      <c r="AM1129" s="168"/>
      <c r="AN1129" s="166"/>
      <c r="AO1129" s="168"/>
      <c r="AP1129" s="166"/>
      <c r="AQ1129" s="168"/>
      <c r="AR1129" s="168"/>
      <c r="AS1129" s="168"/>
      <c r="AT1129" s="168"/>
      <c r="AU1129" s="168"/>
      <c r="AV1129" s="168"/>
      <c r="AW1129" s="168"/>
      <c r="AX1129" s="168"/>
      <c r="AY1129" s="168"/>
      <c r="AZ1129" s="168"/>
      <c r="BA1129" s="166"/>
      <c r="BB1129" s="166"/>
      <c r="BC1129" s="168"/>
      <c r="BD1129" s="170"/>
      <c r="BE1129" s="171"/>
      <c r="BF1129" s="171"/>
      <c r="BG1129" s="171"/>
      <c r="BH1129" s="171"/>
      <c r="BI1129" s="168"/>
      <c r="BJ1129" s="168"/>
      <c r="BK1129" s="168"/>
      <c r="BL1129" s="168"/>
      <c r="BM1129" s="168"/>
    </row>
    <row r="1130">
      <c r="A1130" s="163"/>
      <c r="B1130" s="174"/>
      <c r="C1130" s="165"/>
      <c r="D1130" s="166"/>
      <c r="E1130" s="166"/>
      <c r="F1130" s="167"/>
      <c r="G1130" s="167"/>
      <c r="H1130" s="167"/>
      <c r="I1130" s="163"/>
      <c r="J1130" s="168"/>
      <c r="K1130" s="168"/>
      <c r="L1130" s="168"/>
      <c r="M1130" s="166"/>
      <c r="N1130" s="169"/>
      <c r="O1130" s="167"/>
      <c r="P1130" s="168"/>
      <c r="Q1130" s="169"/>
      <c r="R1130" s="168"/>
      <c r="S1130" s="168"/>
      <c r="T1130" s="168"/>
      <c r="U1130" s="168"/>
      <c r="V1130" s="168"/>
      <c r="W1130" s="168"/>
      <c r="X1130" s="168"/>
      <c r="Y1130" s="168"/>
      <c r="Z1130" s="168"/>
      <c r="AA1130" s="168"/>
      <c r="AB1130" s="168"/>
      <c r="AC1130" s="168"/>
      <c r="AD1130" s="168"/>
      <c r="AE1130" s="168"/>
      <c r="AF1130" s="168"/>
      <c r="AG1130" s="168"/>
      <c r="AH1130" s="168"/>
      <c r="AI1130" s="168"/>
      <c r="AJ1130" s="168"/>
      <c r="AK1130" s="168"/>
      <c r="AL1130" s="168"/>
      <c r="AM1130" s="168"/>
      <c r="AN1130" s="166"/>
      <c r="AO1130" s="168"/>
      <c r="AP1130" s="166"/>
      <c r="AQ1130" s="168"/>
      <c r="AR1130" s="168"/>
      <c r="AS1130" s="168"/>
      <c r="AT1130" s="168"/>
      <c r="AU1130" s="168"/>
      <c r="AV1130" s="168"/>
      <c r="AW1130" s="168"/>
      <c r="AX1130" s="168"/>
      <c r="AY1130" s="168"/>
      <c r="AZ1130" s="168"/>
      <c r="BA1130" s="166"/>
      <c r="BB1130" s="166"/>
      <c r="BC1130" s="168"/>
      <c r="BD1130" s="170"/>
      <c r="BE1130" s="171"/>
      <c r="BF1130" s="171"/>
      <c r="BG1130" s="171"/>
      <c r="BH1130" s="171"/>
      <c r="BI1130" s="168"/>
      <c r="BJ1130" s="168"/>
      <c r="BK1130" s="168"/>
      <c r="BL1130" s="168"/>
      <c r="BM1130" s="168"/>
    </row>
    <row r="1131">
      <c r="A1131" s="163"/>
      <c r="B1131" s="174"/>
      <c r="C1131" s="165"/>
      <c r="D1131" s="166"/>
      <c r="E1131" s="166"/>
      <c r="F1131" s="167"/>
      <c r="G1131" s="167"/>
      <c r="H1131" s="167"/>
      <c r="I1131" s="163"/>
      <c r="J1131" s="168"/>
      <c r="K1131" s="168"/>
      <c r="L1131" s="168"/>
      <c r="M1131" s="166"/>
      <c r="N1131" s="169"/>
      <c r="O1131" s="167"/>
      <c r="P1131" s="168"/>
      <c r="Q1131" s="169"/>
      <c r="R1131" s="168"/>
      <c r="S1131" s="168"/>
      <c r="T1131" s="168"/>
      <c r="U1131" s="168"/>
      <c r="V1131" s="168"/>
      <c r="W1131" s="168"/>
      <c r="X1131" s="168"/>
      <c r="Y1131" s="168"/>
      <c r="Z1131" s="168"/>
      <c r="AA1131" s="168"/>
      <c r="AB1131" s="168"/>
      <c r="AC1131" s="168"/>
      <c r="AD1131" s="168"/>
      <c r="AE1131" s="168"/>
      <c r="AF1131" s="168"/>
      <c r="AG1131" s="168"/>
      <c r="AH1131" s="168"/>
      <c r="AI1131" s="168"/>
      <c r="AJ1131" s="168"/>
      <c r="AK1131" s="168"/>
      <c r="AL1131" s="168"/>
      <c r="AM1131" s="168"/>
      <c r="AN1131" s="166"/>
      <c r="AO1131" s="168"/>
      <c r="AP1131" s="166"/>
      <c r="AQ1131" s="168"/>
      <c r="AR1131" s="168"/>
      <c r="AS1131" s="168"/>
      <c r="AT1131" s="168"/>
      <c r="AU1131" s="168"/>
      <c r="AV1131" s="168"/>
      <c r="AW1131" s="168"/>
      <c r="AX1131" s="168"/>
      <c r="AY1131" s="168"/>
      <c r="AZ1131" s="168"/>
      <c r="BA1131" s="166"/>
      <c r="BB1131" s="166"/>
      <c r="BC1131" s="168"/>
      <c r="BD1131" s="170"/>
      <c r="BE1131" s="171"/>
      <c r="BF1131" s="171"/>
      <c r="BG1131" s="171"/>
      <c r="BH1131" s="171"/>
      <c r="BI1131" s="168"/>
      <c r="BJ1131" s="168"/>
      <c r="BK1131" s="168"/>
      <c r="BL1131" s="168"/>
      <c r="BM1131" s="168"/>
    </row>
    <row r="1132">
      <c r="A1132" s="163"/>
      <c r="B1132" s="174"/>
      <c r="C1132" s="165"/>
      <c r="D1132" s="166"/>
      <c r="E1132" s="166"/>
      <c r="F1132" s="167"/>
      <c r="G1132" s="167"/>
      <c r="H1132" s="167"/>
      <c r="I1132" s="163"/>
      <c r="J1132" s="168"/>
      <c r="K1132" s="168"/>
      <c r="L1132" s="168"/>
      <c r="M1132" s="166"/>
      <c r="N1132" s="169"/>
      <c r="O1132" s="167"/>
      <c r="P1132" s="168"/>
      <c r="Q1132" s="169"/>
      <c r="R1132" s="168"/>
      <c r="S1132" s="168"/>
      <c r="T1132" s="168"/>
      <c r="U1132" s="168"/>
      <c r="V1132" s="168"/>
      <c r="W1132" s="168"/>
      <c r="X1132" s="168"/>
      <c r="Y1132" s="168"/>
      <c r="Z1132" s="168"/>
      <c r="AA1132" s="168"/>
      <c r="AB1132" s="168"/>
      <c r="AC1132" s="168"/>
      <c r="AD1132" s="168"/>
      <c r="AE1132" s="168"/>
      <c r="AF1132" s="168"/>
      <c r="AG1132" s="168"/>
      <c r="AH1132" s="168"/>
      <c r="AI1132" s="168"/>
      <c r="AJ1132" s="168"/>
      <c r="AK1132" s="168"/>
      <c r="AL1132" s="168"/>
      <c r="AM1132" s="168"/>
      <c r="AN1132" s="166"/>
      <c r="AO1132" s="168"/>
      <c r="AP1132" s="166"/>
      <c r="AQ1132" s="168"/>
      <c r="AR1132" s="168"/>
      <c r="AS1132" s="168"/>
      <c r="AT1132" s="168"/>
      <c r="AU1132" s="168"/>
      <c r="AV1132" s="168"/>
      <c r="AW1132" s="168"/>
      <c r="AX1132" s="168"/>
      <c r="AY1132" s="168"/>
      <c r="AZ1132" s="168"/>
      <c r="BA1132" s="166"/>
      <c r="BB1132" s="166"/>
      <c r="BC1132" s="168"/>
      <c r="BD1132" s="170"/>
      <c r="BE1132" s="171"/>
      <c r="BF1132" s="171"/>
      <c r="BG1132" s="171"/>
      <c r="BH1132" s="171"/>
      <c r="BI1132" s="168"/>
      <c r="BJ1132" s="168"/>
      <c r="BK1132" s="168"/>
      <c r="BL1132" s="168"/>
      <c r="BM1132" s="168"/>
    </row>
    <row r="1133">
      <c r="A1133" s="163"/>
      <c r="B1133" s="174"/>
      <c r="C1133" s="165"/>
      <c r="D1133" s="166"/>
      <c r="E1133" s="166"/>
      <c r="F1133" s="167"/>
      <c r="G1133" s="167"/>
      <c r="H1133" s="167"/>
      <c r="I1133" s="163"/>
      <c r="J1133" s="168"/>
      <c r="K1133" s="168"/>
      <c r="L1133" s="168"/>
      <c r="M1133" s="166"/>
      <c r="N1133" s="169"/>
      <c r="O1133" s="167"/>
      <c r="P1133" s="168"/>
      <c r="Q1133" s="169"/>
      <c r="R1133" s="168"/>
      <c r="S1133" s="168"/>
      <c r="T1133" s="168"/>
      <c r="U1133" s="168"/>
      <c r="V1133" s="168"/>
      <c r="W1133" s="168"/>
      <c r="X1133" s="168"/>
      <c r="Y1133" s="168"/>
      <c r="Z1133" s="168"/>
      <c r="AA1133" s="168"/>
      <c r="AB1133" s="168"/>
      <c r="AC1133" s="168"/>
      <c r="AD1133" s="168"/>
      <c r="AE1133" s="168"/>
      <c r="AF1133" s="168"/>
      <c r="AG1133" s="168"/>
      <c r="AH1133" s="168"/>
      <c r="AI1133" s="168"/>
      <c r="AJ1133" s="168"/>
      <c r="AK1133" s="168"/>
      <c r="AL1133" s="168"/>
      <c r="AM1133" s="168"/>
      <c r="AN1133" s="166"/>
      <c r="AO1133" s="168"/>
      <c r="AP1133" s="166"/>
      <c r="AQ1133" s="168"/>
      <c r="AR1133" s="168"/>
      <c r="AS1133" s="168"/>
      <c r="AT1133" s="168"/>
      <c r="AU1133" s="168"/>
      <c r="AV1133" s="168"/>
      <c r="AW1133" s="168"/>
      <c r="AX1133" s="168"/>
      <c r="AY1133" s="168"/>
      <c r="AZ1133" s="168"/>
      <c r="BA1133" s="166"/>
      <c r="BB1133" s="166"/>
      <c r="BC1133" s="168"/>
      <c r="BD1133" s="170"/>
      <c r="BE1133" s="171"/>
      <c r="BF1133" s="171"/>
      <c r="BG1133" s="171"/>
      <c r="BH1133" s="171"/>
      <c r="BI1133" s="168"/>
      <c r="BJ1133" s="168"/>
      <c r="BK1133" s="168"/>
      <c r="BL1133" s="168"/>
      <c r="BM1133" s="168"/>
    </row>
    <row r="1134">
      <c r="A1134" s="163"/>
      <c r="B1134" s="174"/>
      <c r="C1134" s="165"/>
      <c r="D1134" s="166"/>
      <c r="E1134" s="166"/>
      <c r="F1134" s="167"/>
      <c r="G1134" s="167"/>
      <c r="H1134" s="167"/>
      <c r="I1134" s="163"/>
      <c r="J1134" s="168"/>
      <c r="K1134" s="168"/>
      <c r="L1134" s="168"/>
      <c r="M1134" s="166"/>
      <c r="N1134" s="169"/>
      <c r="O1134" s="167"/>
      <c r="P1134" s="168"/>
      <c r="Q1134" s="169"/>
      <c r="R1134" s="168"/>
      <c r="S1134" s="168"/>
      <c r="T1134" s="168"/>
      <c r="U1134" s="168"/>
      <c r="V1134" s="168"/>
      <c r="W1134" s="168"/>
      <c r="X1134" s="168"/>
      <c r="Y1134" s="168"/>
      <c r="Z1134" s="168"/>
      <c r="AA1134" s="168"/>
      <c r="AB1134" s="168"/>
      <c r="AC1134" s="168"/>
      <c r="AD1134" s="168"/>
      <c r="AE1134" s="168"/>
      <c r="AF1134" s="168"/>
      <c r="AG1134" s="168"/>
      <c r="AH1134" s="168"/>
      <c r="AI1134" s="168"/>
      <c r="AJ1134" s="168"/>
      <c r="AK1134" s="168"/>
      <c r="AL1134" s="168"/>
      <c r="AM1134" s="168"/>
      <c r="AN1134" s="166"/>
      <c r="AO1134" s="168"/>
      <c r="AP1134" s="166"/>
      <c r="AQ1134" s="168"/>
      <c r="AR1134" s="168"/>
      <c r="AS1134" s="168"/>
      <c r="AT1134" s="168"/>
      <c r="AU1134" s="168"/>
      <c r="AV1134" s="168"/>
      <c r="AW1134" s="168"/>
      <c r="AX1134" s="168"/>
      <c r="AY1134" s="168"/>
      <c r="AZ1134" s="168"/>
      <c r="BA1134" s="166"/>
      <c r="BB1134" s="166"/>
      <c r="BC1134" s="168"/>
      <c r="BD1134" s="170"/>
      <c r="BE1134" s="171"/>
      <c r="BF1134" s="171"/>
      <c r="BG1134" s="171"/>
      <c r="BH1134" s="171"/>
      <c r="BI1134" s="168"/>
      <c r="BJ1134" s="168"/>
      <c r="BK1134" s="168"/>
      <c r="BL1134" s="168"/>
      <c r="BM1134" s="168"/>
    </row>
    <row r="1135">
      <c r="A1135" s="163"/>
      <c r="B1135" s="174"/>
      <c r="C1135" s="165"/>
      <c r="D1135" s="166"/>
      <c r="E1135" s="166"/>
      <c r="F1135" s="167"/>
      <c r="G1135" s="167"/>
      <c r="H1135" s="167"/>
      <c r="I1135" s="163"/>
      <c r="J1135" s="168"/>
      <c r="K1135" s="168"/>
      <c r="L1135" s="168"/>
      <c r="M1135" s="166"/>
      <c r="N1135" s="169"/>
      <c r="O1135" s="167"/>
      <c r="P1135" s="168"/>
      <c r="Q1135" s="169"/>
      <c r="R1135" s="168"/>
      <c r="S1135" s="168"/>
      <c r="T1135" s="168"/>
      <c r="U1135" s="168"/>
      <c r="V1135" s="168"/>
      <c r="W1135" s="168"/>
      <c r="X1135" s="168"/>
      <c r="Y1135" s="168"/>
      <c r="Z1135" s="168"/>
      <c r="AA1135" s="168"/>
      <c r="AB1135" s="168"/>
      <c r="AC1135" s="168"/>
      <c r="AD1135" s="168"/>
      <c r="AE1135" s="168"/>
      <c r="AF1135" s="168"/>
      <c r="AG1135" s="168"/>
      <c r="AH1135" s="168"/>
      <c r="AI1135" s="168"/>
      <c r="AJ1135" s="168"/>
      <c r="AK1135" s="168"/>
      <c r="AL1135" s="168"/>
      <c r="AM1135" s="168"/>
      <c r="AN1135" s="166"/>
      <c r="AO1135" s="168"/>
      <c r="AP1135" s="166"/>
      <c r="AQ1135" s="168"/>
      <c r="AR1135" s="168"/>
      <c r="AS1135" s="168"/>
      <c r="AT1135" s="168"/>
      <c r="AU1135" s="168"/>
      <c r="AV1135" s="168"/>
      <c r="AW1135" s="168"/>
      <c r="AX1135" s="168"/>
      <c r="AY1135" s="168"/>
      <c r="AZ1135" s="168"/>
      <c r="BA1135" s="166"/>
      <c r="BB1135" s="166"/>
      <c r="BC1135" s="168"/>
      <c r="BD1135" s="170"/>
      <c r="BE1135" s="171"/>
      <c r="BF1135" s="171"/>
      <c r="BG1135" s="171"/>
      <c r="BH1135" s="171"/>
      <c r="BI1135" s="168"/>
      <c r="BJ1135" s="168"/>
      <c r="BK1135" s="168"/>
      <c r="BL1135" s="168"/>
      <c r="BM1135" s="168"/>
    </row>
    <row r="1136">
      <c r="A1136" s="163"/>
      <c r="B1136" s="174"/>
      <c r="C1136" s="165"/>
      <c r="D1136" s="166"/>
      <c r="E1136" s="166"/>
      <c r="F1136" s="167"/>
      <c r="G1136" s="167"/>
      <c r="H1136" s="167"/>
      <c r="I1136" s="163"/>
      <c r="J1136" s="168"/>
      <c r="K1136" s="168"/>
      <c r="L1136" s="168"/>
      <c r="M1136" s="166"/>
      <c r="N1136" s="169"/>
      <c r="O1136" s="167"/>
      <c r="P1136" s="168"/>
      <c r="Q1136" s="169"/>
      <c r="R1136" s="168"/>
      <c r="S1136" s="168"/>
      <c r="T1136" s="168"/>
      <c r="U1136" s="168"/>
      <c r="V1136" s="168"/>
      <c r="W1136" s="168"/>
      <c r="X1136" s="168"/>
      <c r="Y1136" s="168"/>
      <c r="Z1136" s="168"/>
      <c r="AA1136" s="168"/>
      <c r="AB1136" s="168"/>
      <c r="AC1136" s="168"/>
      <c r="AD1136" s="168"/>
      <c r="AE1136" s="168"/>
      <c r="AF1136" s="168"/>
      <c r="AG1136" s="168"/>
      <c r="AH1136" s="168"/>
      <c r="AI1136" s="168"/>
      <c r="AJ1136" s="168"/>
      <c r="AK1136" s="168"/>
      <c r="AL1136" s="168"/>
      <c r="AM1136" s="168"/>
      <c r="AN1136" s="166"/>
      <c r="AO1136" s="168"/>
      <c r="AP1136" s="166"/>
      <c r="AQ1136" s="168"/>
      <c r="AR1136" s="168"/>
      <c r="AS1136" s="168"/>
      <c r="AT1136" s="168"/>
      <c r="AU1136" s="168"/>
      <c r="AV1136" s="168"/>
      <c r="AW1136" s="168"/>
      <c r="AX1136" s="168"/>
      <c r="AY1136" s="168"/>
      <c r="AZ1136" s="168"/>
      <c r="BA1136" s="166"/>
      <c r="BB1136" s="166"/>
      <c r="BC1136" s="168"/>
      <c r="BD1136" s="170"/>
      <c r="BE1136" s="171"/>
      <c r="BF1136" s="171"/>
      <c r="BG1136" s="171"/>
      <c r="BH1136" s="171"/>
      <c r="BI1136" s="168"/>
      <c r="BJ1136" s="168"/>
      <c r="BK1136" s="168"/>
      <c r="BL1136" s="168"/>
      <c r="BM1136" s="168"/>
    </row>
    <row r="1137">
      <c r="A1137" s="163"/>
      <c r="B1137" s="174"/>
      <c r="C1137" s="165"/>
      <c r="D1137" s="166"/>
      <c r="E1137" s="166"/>
      <c r="F1137" s="167"/>
      <c r="G1137" s="167"/>
      <c r="H1137" s="167"/>
      <c r="I1137" s="163"/>
      <c r="J1137" s="168"/>
      <c r="K1137" s="168"/>
      <c r="L1137" s="168"/>
      <c r="M1137" s="166"/>
      <c r="N1137" s="169"/>
      <c r="O1137" s="167"/>
      <c r="P1137" s="168"/>
      <c r="Q1137" s="169"/>
      <c r="R1137" s="168"/>
      <c r="S1137" s="168"/>
      <c r="T1137" s="168"/>
      <c r="U1137" s="168"/>
      <c r="V1137" s="168"/>
      <c r="W1137" s="168"/>
      <c r="X1137" s="168"/>
      <c r="Y1137" s="168"/>
      <c r="Z1137" s="168"/>
      <c r="AA1137" s="168"/>
      <c r="AB1137" s="168"/>
      <c r="AC1137" s="168"/>
      <c r="AD1137" s="168"/>
      <c r="AE1137" s="168"/>
      <c r="AF1137" s="168"/>
      <c r="AG1137" s="168"/>
      <c r="AH1137" s="168"/>
      <c r="AI1137" s="168"/>
      <c r="AJ1137" s="168"/>
      <c r="AK1137" s="168"/>
      <c r="AL1137" s="168"/>
      <c r="AM1137" s="168"/>
      <c r="AN1137" s="166"/>
      <c r="AO1137" s="168"/>
      <c r="AP1137" s="166"/>
      <c r="AQ1137" s="168"/>
      <c r="AR1137" s="168"/>
      <c r="AS1137" s="168"/>
      <c r="AT1137" s="168"/>
      <c r="AU1137" s="168"/>
      <c r="AV1137" s="168"/>
      <c r="AW1137" s="168"/>
      <c r="AX1137" s="168"/>
      <c r="AY1137" s="168"/>
      <c r="AZ1137" s="168"/>
      <c r="BA1137" s="166"/>
      <c r="BB1137" s="166"/>
      <c r="BC1137" s="168"/>
      <c r="BD1137" s="170"/>
      <c r="BE1137" s="171"/>
      <c r="BF1137" s="171"/>
      <c r="BG1137" s="171"/>
      <c r="BH1137" s="171"/>
      <c r="BI1137" s="168"/>
      <c r="BJ1137" s="168"/>
      <c r="BK1137" s="168"/>
      <c r="BL1137" s="168"/>
      <c r="BM1137" s="168"/>
    </row>
    <row r="1138">
      <c r="A1138" s="163"/>
      <c r="B1138" s="174"/>
      <c r="C1138" s="165"/>
      <c r="D1138" s="166"/>
      <c r="E1138" s="166"/>
      <c r="F1138" s="167"/>
      <c r="G1138" s="167"/>
      <c r="H1138" s="167"/>
      <c r="I1138" s="163"/>
      <c r="J1138" s="168"/>
      <c r="K1138" s="168"/>
      <c r="L1138" s="168"/>
      <c r="M1138" s="166"/>
      <c r="N1138" s="169"/>
      <c r="O1138" s="167"/>
      <c r="P1138" s="168"/>
      <c r="Q1138" s="169"/>
      <c r="R1138" s="168"/>
      <c r="S1138" s="168"/>
      <c r="T1138" s="168"/>
      <c r="U1138" s="168"/>
      <c r="V1138" s="168"/>
      <c r="W1138" s="168"/>
      <c r="X1138" s="168"/>
      <c r="Y1138" s="168"/>
      <c r="Z1138" s="168"/>
      <c r="AA1138" s="168"/>
      <c r="AB1138" s="168"/>
      <c r="AC1138" s="168"/>
      <c r="AD1138" s="168"/>
      <c r="AE1138" s="168"/>
      <c r="AF1138" s="168"/>
      <c r="AG1138" s="168"/>
      <c r="AH1138" s="168"/>
      <c r="AI1138" s="168"/>
      <c r="AJ1138" s="168"/>
      <c r="AK1138" s="168"/>
      <c r="AL1138" s="168"/>
      <c r="AM1138" s="168"/>
      <c r="AN1138" s="166"/>
      <c r="AO1138" s="168"/>
      <c r="AP1138" s="166"/>
      <c r="AQ1138" s="168"/>
      <c r="AR1138" s="168"/>
      <c r="AS1138" s="168"/>
      <c r="AT1138" s="168"/>
      <c r="AU1138" s="168"/>
      <c r="AV1138" s="168"/>
      <c r="AW1138" s="168"/>
      <c r="AX1138" s="168"/>
      <c r="AY1138" s="168"/>
      <c r="AZ1138" s="168"/>
      <c r="BA1138" s="166"/>
      <c r="BB1138" s="166"/>
      <c r="BC1138" s="168"/>
      <c r="BD1138" s="170"/>
      <c r="BE1138" s="171"/>
      <c r="BF1138" s="171"/>
      <c r="BG1138" s="171"/>
      <c r="BH1138" s="171"/>
      <c r="BI1138" s="168"/>
      <c r="BJ1138" s="168"/>
      <c r="BK1138" s="168"/>
      <c r="BL1138" s="168"/>
      <c r="BM1138" s="168"/>
    </row>
    <row r="1139">
      <c r="A1139" s="163"/>
      <c r="B1139" s="174"/>
      <c r="C1139" s="165"/>
      <c r="D1139" s="166"/>
      <c r="E1139" s="166"/>
      <c r="F1139" s="167"/>
      <c r="G1139" s="167"/>
      <c r="H1139" s="167"/>
      <c r="I1139" s="163"/>
      <c r="J1139" s="168"/>
      <c r="K1139" s="168"/>
      <c r="L1139" s="168"/>
      <c r="M1139" s="166"/>
      <c r="N1139" s="169"/>
      <c r="O1139" s="167"/>
      <c r="P1139" s="168"/>
      <c r="Q1139" s="169"/>
      <c r="R1139" s="168"/>
      <c r="S1139" s="168"/>
      <c r="T1139" s="168"/>
      <c r="U1139" s="168"/>
      <c r="V1139" s="168"/>
      <c r="W1139" s="168"/>
      <c r="X1139" s="168"/>
      <c r="Y1139" s="168"/>
      <c r="Z1139" s="168"/>
      <c r="AA1139" s="168"/>
      <c r="AB1139" s="168"/>
      <c r="AC1139" s="168"/>
      <c r="AD1139" s="168"/>
      <c r="AE1139" s="168"/>
      <c r="AF1139" s="168"/>
      <c r="AG1139" s="168"/>
      <c r="AH1139" s="168"/>
      <c r="AI1139" s="168"/>
      <c r="AJ1139" s="168"/>
      <c r="AK1139" s="168"/>
      <c r="AL1139" s="168"/>
      <c r="AM1139" s="168"/>
      <c r="AN1139" s="166"/>
      <c r="AO1139" s="168"/>
      <c r="AP1139" s="166"/>
      <c r="AQ1139" s="168"/>
      <c r="AR1139" s="168"/>
      <c r="AS1139" s="168"/>
      <c r="AT1139" s="168"/>
      <c r="AU1139" s="168"/>
      <c r="AV1139" s="168"/>
      <c r="AW1139" s="168"/>
      <c r="AX1139" s="168"/>
      <c r="AY1139" s="168"/>
      <c r="AZ1139" s="168"/>
      <c r="BA1139" s="166"/>
      <c r="BB1139" s="166"/>
      <c r="BC1139" s="168"/>
      <c r="BD1139" s="170"/>
      <c r="BE1139" s="171"/>
      <c r="BF1139" s="171"/>
      <c r="BG1139" s="171"/>
      <c r="BH1139" s="171"/>
      <c r="BI1139" s="168"/>
      <c r="BJ1139" s="168"/>
      <c r="BK1139" s="168"/>
      <c r="BL1139" s="168"/>
      <c r="BM1139" s="168"/>
    </row>
    <row r="1140">
      <c r="A1140" s="163"/>
      <c r="B1140" s="174"/>
      <c r="C1140" s="165"/>
      <c r="D1140" s="166"/>
      <c r="E1140" s="166"/>
      <c r="F1140" s="167"/>
      <c r="G1140" s="167"/>
      <c r="H1140" s="167"/>
      <c r="I1140" s="163"/>
      <c r="J1140" s="168"/>
      <c r="K1140" s="168"/>
      <c r="L1140" s="168"/>
      <c r="M1140" s="166"/>
      <c r="N1140" s="169"/>
      <c r="O1140" s="167"/>
      <c r="P1140" s="168"/>
      <c r="Q1140" s="169"/>
      <c r="R1140" s="168"/>
      <c r="S1140" s="168"/>
      <c r="T1140" s="168"/>
      <c r="U1140" s="168"/>
      <c r="V1140" s="168"/>
      <c r="W1140" s="168"/>
      <c r="X1140" s="168"/>
      <c r="Y1140" s="168"/>
      <c r="Z1140" s="168"/>
      <c r="AA1140" s="168"/>
      <c r="AB1140" s="168"/>
      <c r="AC1140" s="168"/>
      <c r="AD1140" s="168"/>
      <c r="AE1140" s="168"/>
      <c r="AF1140" s="168"/>
      <c r="AG1140" s="168"/>
      <c r="AH1140" s="168"/>
      <c r="AI1140" s="168"/>
      <c r="AJ1140" s="168"/>
      <c r="AK1140" s="168"/>
      <c r="AL1140" s="168"/>
      <c r="AM1140" s="168"/>
      <c r="AN1140" s="166"/>
      <c r="AO1140" s="168"/>
      <c r="AP1140" s="166"/>
      <c r="AQ1140" s="168"/>
      <c r="AR1140" s="168"/>
      <c r="AS1140" s="168"/>
      <c r="AT1140" s="168"/>
      <c r="AU1140" s="168"/>
      <c r="AV1140" s="168"/>
      <c r="AW1140" s="168"/>
      <c r="AX1140" s="168"/>
      <c r="AY1140" s="168"/>
      <c r="AZ1140" s="168"/>
      <c r="BA1140" s="166"/>
      <c r="BB1140" s="166"/>
      <c r="BC1140" s="168"/>
      <c r="BD1140" s="170"/>
      <c r="BE1140" s="171"/>
      <c r="BF1140" s="171"/>
      <c r="BG1140" s="171"/>
      <c r="BH1140" s="171"/>
      <c r="BI1140" s="168"/>
      <c r="BJ1140" s="168"/>
      <c r="BK1140" s="168"/>
      <c r="BL1140" s="168"/>
      <c r="BM1140" s="168"/>
    </row>
    <row r="1141">
      <c r="A1141" s="163"/>
      <c r="B1141" s="174"/>
      <c r="C1141" s="165"/>
      <c r="D1141" s="166"/>
      <c r="E1141" s="166"/>
      <c r="F1141" s="167"/>
      <c r="G1141" s="167"/>
      <c r="H1141" s="167"/>
      <c r="I1141" s="163"/>
      <c r="J1141" s="168"/>
      <c r="K1141" s="168"/>
      <c r="L1141" s="168"/>
      <c r="M1141" s="166"/>
      <c r="N1141" s="169"/>
      <c r="O1141" s="167"/>
      <c r="P1141" s="168"/>
      <c r="Q1141" s="169"/>
      <c r="R1141" s="168"/>
      <c r="S1141" s="168"/>
      <c r="T1141" s="168"/>
      <c r="U1141" s="168"/>
      <c r="V1141" s="168"/>
      <c r="W1141" s="168"/>
      <c r="X1141" s="168"/>
      <c r="Y1141" s="168"/>
      <c r="Z1141" s="168"/>
      <c r="AA1141" s="168"/>
      <c r="AB1141" s="168"/>
      <c r="AC1141" s="168"/>
      <c r="AD1141" s="168"/>
      <c r="AE1141" s="168"/>
      <c r="AF1141" s="168"/>
      <c r="AG1141" s="168"/>
      <c r="AH1141" s="168"/>
      <c r="AI1141" s="168"/>
      <c r="AJ1141" s="168"/>
      <c r="AK1141" s="168"/>
      <c r="AL1141" s="168"/>
      <c r="AM1141" s="168"/>
      <c r="AN1141" s="166"/>
      <c r="AO1141" s="168"/>
      <c r="AP1141" s="166"/>
      <c r="AQ1141" s="168"/>
      <c r="AR1141" s="168"/>
      <c r="AS1141" s="168"/>
      <c r="AT1141" s="168"/>
      <c r="AU1141" s="168"/>
      <c r="AV1141" s="168"/>
      <c r="AW1141" s="168"/>
      <c r="AX1141" s="168"/>
      <c r="AY1141" s="168"/>
      <c r="AZ1141" s="168"/>
      <c r="BA1141" s="166"/>
      <c r="BB1141" s="166"/>
      <c r="BC1141" s="168"/>
      <c r="BD1141" s="170"/>
      <c r="BE1141" s="171"/>
      <c r="BF1141" s="171"/>
      <c r="BG1141" s="171"/>
      <c r="BH1141" s="171"/>
      <c r="BI1141" s="168"/>
      <c r="BJ1141" s="168"/>
      <c r="BK1141" s="168"/>
      <c r="BL1141" s="168"/>
      <c r="BM1141" s="168"/>
    </row>
    <row r="1142">
      <c r="A1142" s="163"/>
      <c r="B1142" s="174"/>
      <c r="C1142" s="165"/>
      <c r="D1142" s="166"/>
      <c r="E1142" s="166"/>
      <c r="F1142" s="167"/>
      <c r="G1142" s="167"/>
      <c r="H1142" s="167"/>
      <c r="I1142" s="163"/>
      <c r="J1142" s="168"/>
      <c r="K1142" s="168"/>
      <c r="L1142" s="168"/>
      <c r="M1142" s="166"/>
      <c r="N1142" s="169"/>
      <c r="O1142" s="167"/>
      <c r="P1142" s="168"/>
      <c r="Q1142" s="169"/>
      <c r="R1142" s="168"/>
      <c r="S1142" s="168"/>
      <c r="T1142" s="168"/>
      <c r="U1142" s="168"/>
      <c r="V1142" s="168"/>
      <c r="W1142" s="168"/>
      <c r="X1142" s="168"/>
      <c r="Y1142" s="168"/>
      <c r="Z1142" s="168"/>
      <c r="AA1142" s="168"/>
      <c r="AB1142" s="168"/>
      <c r="AC1142" s="168"/>
      <c r="AD1142" s="168"/>
      <c r="AE1142" s="168"/>
      <c r="AF1142" s="168"/>
      <c r="AG1142" s="168"/>
      <c r="AH1142" s="168"/>
      <c r="AI1142" s="168"/>
      <c r="AJ1142" s="168"/>
      <c r="AK1142" s="168"/>
      <c r="AL1142" s="168"/>
      <c r="AM1142" s="168"/>
      <c r="AN1142" s="166"/>
      <c r="AO1142" s="168"/>
      <c r="AP1142" s="166"/>
      <c r="AQ1142" s="168"/>
      <c r="AR1142" s="168"/>
      <c r="AS1142" s="168"/>
      <c r="AT1142" s="168"/>
      <c r="AU1142" s="168"/>
      <c r="AV1142" s="168"/>
      <c r="AW1142" s="168"/>
      <c r="AX1142" s="168"/>
      <c r="AY1142" s="168"/>
      <c r="AZ1142" s="168"/>
      <c r="BA1142" s="166"/>
      <c r="BB1142" s="166"/>
      <c r="BC1142" s="168"/>
      <c r="BD1142" s="170"/>
      <c r="BE1142" s="171"/>
      <c r="BF1142" s="171"/>
      <c r="BG1142" s="171"/>
      <c r="BH1142" s="171"/>
      <c r="BI1142" s="168"/>
      <c r="BJ1142" s="168"/>
      <c r="BK1142" s="168"/>
      <c r="BL1142" s="168"/>
      <c r="BM1142" s="168"/>
    </row>
    <row r="1143">
      <c r="A1143" s="163"/>
      <c r="B1143" s="174"/>
      <c r="C1143" s="165"/>
      <c r="D1143" s="166"/>
      <c r="E1143" s="166"/>
      <c r="F1143" s="167"/>
      <c r="G1143" s="167"/>
      <c r="H1143" s="167"/>
      <c r="I1143" s="163"/>
      <c r="J1143" s="168"/>
      <c r="K1143" s="168"/>
      <c r="L1143" s="168"/>
      <c r="M1143" s="166"/>
      <c r="N1143" s="169"/>
      <c r="O1143" s="167"/>
      <c r="P1143" s="168"/>
      <c r="Q1143" s="169"/>
      <c r="R1143" s="168"/>
      <c r="S1143" s="168"/>
      <c r="T1143" s="168"/>
      <c r="U1143" s="168"/>
      <c r="V1143" s="168"/>
      <c r="W1143" s="168"/>
      <c r="X1143" s="168"/>
      <c r="Y1143" s="168"/>
      <c r="Z1143" s="168"/>
      <c r="AA1143" s="168"/>
      <c r="AB1143" s="168"/>
      <c r="AC1143" s="168"/>
      <c r="AD1143" s="168"/>
      <c r="AE1143" s="168"/>
      <c r="AF1143" s="168"/>
      <c r="AG1143" s="168"/>
      <c r="AH1143" s="168"/>
      <c r="AI1143" s="168"/>
      <c r="AJ1143" s="168"/>
      <c r="AK1143" s="168"/>
      <c r="AL1143" s="168"/>
      <c r="AM1143" s="168"/>
      <c r="AN1143" s="166"/>
      <c r="AO1143" s="168"/>
      <c r="AP1143" s="166"/>
      <c r="AQ1143" s="168"/>
      <c r="AR1143" s="168"/>
      <c r="AS1143" s="168"/>
      <c r="AT1143" s="168"/>
      <c r="AU1143" s="168"/>
      <c r="AV1143" s="168"/>
      <c r="AW1143" s="168"/>
      <c r="AX1143" s="168"/>
      <c r="AY1143" s="168"/>
      <c r="AZ1143" s="168"/>
      <c r="BA1143" s="166"/>
      <c r="BB1143" s="166"/>
      <c r="BC1143" s="168"/>
      <c r="BD1143" s="170"/>
      <c r="BE1143" s="171"/>
      <c r="BF1143" s="171"/>
      <c r="BG1143" s="171"/>
      <c r="BH1143" s="171"/>
      <c r="BI1143" s="168"/>
      <c r="BJ1143" s="168"/>
      <c r="BK1143" s="168"/>
      <c r="BL1143" s="168"/>
      <c r="BM1143" s="168"/>
    </row>
    <row r="1144">
      <c r="A1144" s="163"/>
      <c r="B1144" s="174"/>
      <c r="C1144" s="165"/>
      <c r="D1144" s="166"/>
      <c r="E1144" s="166"/>
      <c r="F1144" s="167"/>
      <c r="G1144" s="167"/>
      <c r="H1144" s="167"/>
      <c r="I1144" s="163"/>
      <c r="J1144" s="168"/>
      <c r="K1144" s="168"/>
      <c r="L1144" s="168"/>
      <c r="M1144" s="166"/>
      <c r="N1144" s="169"/>
      <c r="O1144" s="167"/>
      <c r="P1144" s="168"/>
      <c r="Q1144" s="169"/>
      <c r="R1144" s="168"/>
      <c r="S1144" s="168"/>
      <c r="T1144" s="168"/>
      <c r="U1144" s="168"/>
      <c r="V1144" s="168"/>
      <c r="W1144" s="168"/>
      <c r="X1144" s="168"/>
      <c r="Y1144" s="168"/>
      <c r="Z1144" s="168"/>
      <c r="AA1144" s="168"/>
      <c r="AB1144" s="168"/>
      <c r="AC1144" s="168"/>
      <c r="AD1144" s="168"/>
      <c r="AE1144" s="168"/>
      <c r="AF1144" s="168"/>
      <c r="AG1144" s="168"/>
      <c r="AH1144" s="168"/>
      <c r="AI1144" s="168"/>
      <c r="AJ1144" s="168"/>
      <c r="AK1144" s="168"/>
      <c r="AL1144" s="168"/>
      <c r="AM1144" s="168"/>
      <c r="AN1144" s="166"/>
      <c r="AO1144" s="168"/>
      <c r="AP1144" s="166"/>
      <c r="AQ1144" s="168"/>
      <c r="AR1144" s="168"/>
      <c r="AS1144" s="168"/>
      <c r="AT1144" s="168"/>
      <c r="AU1144" s="168"/>
      <c r="AV1144" s="168"/>
      <c r="AW1144" s="168"/>
      <c r="AX1144" s="168"/>
      <c r="AY1144" s="168"/>
      <c r="AZ1144" s="168"/>
      <c r="BA1144" s="166"/>
      <c r="BB1144" s="166"/>
      <c r="BC1144" s="168"/>
      <c r="BD1144" s="170"/>
      <c r="BE1144" s="171"/>
      <c r="BF1144" s="171"/>
      <c r="BG1144" s="171"/>
      <c r="BH1144" s="171"/>
      <c r="BI1144" s="168"/>
      <c r="BJ1144" s="168"/>
      <c r="BK1144" s="168"/>
      <c r="BL1144" s="168"/>
      <c r="BM1144" s="168"/>
    </row>
    <row r="1145">
      <c r="A1145" s="163"/>
      <c r="B1145" s="174"/>
      <c r="C1145" s="165"/>
      <c r="D1145" s="166"/>
      <c r="E1145" s="166"/>
      <c r="F1145" s="167"/>
      <c r="G1145" s="167"/>
      <c r="H1145" s="167"/>
      <c r="I1145" s="163"/>
      <c r="J1145" s="168"/>
      <c r="K1145" s="168"/>
      <c r="L1145" s="168"/>
      <c r="M1145" s="166"/>
      <c r="N1145" s="169"/>
      <c r="O1145" s="167"/>
      <c r="P1145" s="168"/>
      <c r="Q1145" s="169"/>
      <c r="R1145" s="168"/>
      <c r="S1145" s="168"/>
      <c r="T1145" s="168"/>
      <c r="U1145" s="168"/>
      <c r="V1145" s="168"/>
      <c r="W1145" s="168"/>
      <c r="X1145" s="168"/>
      <c r="Y1145" s="168"/>
      <c r="Z1145" s="168"/>
      <c r="AA1145" s="168"/>
      <c r="AB1145" s="168"/>
      <c r="AC1145" s="168"/>
      <c r="AD1145" s="168"/>
      <c r="AE1145" s="168"/>
      <c r="AF1145" s="168"/>
      <c r="AG1145" s="168"/>
      <c r="AH1145" s="168"/>
      <c r="AI1145" s="168"/>
      <c r="AJ1145" s="168"/>
      <c r="AK1145" s="168"/>
      <c r="AL1145" s="168"/>
      <c r="AM1145" s="168"/>
      <c r="AN1145" s="166"/>
      <c r="AO1145" s="168"/>
      <c r="AP1145" s="166"/>
      <c r="AQ1145" s="168"/>
      <c r="AR1145" s="168"/>
      <c r="AS1145" s="168"/>
      <c r="AT1145" s="168"/>
      <c r="AU1145" s="168"/>
      <c r="AV1145" s="168"/>
      <c r="AW1145" s="168"/>
      <c r="AX1145" s="168"/>
      <c r="AY1145" s="168"/>
      <c r="AZ1145" s="168"/>
      <c r="BA1145" s="166"/>
      <c r="BB1145" s="166"/>
      <c r="BC1145" s="168"/>
      <c r="BD1145" s="170"/>
      <c r="BE1145" s="171"/>
      <c r="BF1145" s="171"/>
      <c r="BG1145" s="171"/>
      <c r="BH1145" s="171"/>
      <c r="BI1145" s="168"/>
      <c r="BJ1145" s="168"/>
      <c r="BK1145" s="168"/>
      <c r="BL1145" s="168"/>
      <c r="BM1145" s="168"/>
    </row>
    <row r="1146">
      <c r="A1146" s="163"/>
      <c r="B1146" s="174"/>
      <c r="C1146" s="165"/>
      <c r="D1146" s="166"/>
      <c r="E1146" s="166"/>
      <c r="F1146" s="167"/>
      <c r="G1146" s="167"/>
      <c r="H1146" s="167"/>
      <c r="I1146" s="163"/>
      <c r="J1146" s="168"/>
      <c r="K1146" s="168"/>
      <c r="L1146" s="168"/>
      <c r="M1146" s="166"/>
      <c r="N1146" s="169"/>
      <c r="O1146" s="167"/>
      <c r="P1146" s="168"/>
      <c r="Q1146" s="169"/>
      <c r="R1146" s="168"/>
      <c r="S1146" s="168"/>
      <c r="T1146" s="168"/>
      <c r="U1146" s="168"/>
      <c r="V1146" s="168"/>
      <c r="W1146" s="168"/>
      <c r="X1146" s="168"/>
      <c r="Y1146" s="168"/>
      <c r="Z1146" s="168"/>
      <c r="AA1146" s="168"/>
      <c r="AB1146" s="168"/>
      <c r="AC1146" s="168"/>
      <c r="AD1146" s="168"/>
      <c r="AE1146" s="168"/>
      <c r="AF1146" s="168"/>
      <c r="AG1146" s="168"/>
      <c r="AH1146" s="168"/>
      <c r="AI1146" s="168"/>
      <c r="AJ1146" s="168"/>
      <c r="AK1146" s="168"/>
      <c r="AL1146" s="168"/>
      <c r="AM1146" s="168"/>
      <c r="AN1146" s="166"/>
      <c r="AO1146" s="168"/>
      <c r="AP1146" s="166"/>
      <c r="AQ1146" s="168"/>
      <c r="AR1146" s="168"/>
      <c r="AS1146" s="168"/>
      <c r="AT1146" s="168"/>
      <c r="AU1146" s="168"/>
      <c r="AV1146" s="168"/>
      <c r="AW1146" s="168"/>
      <c r="AX1146" s="168"/>
      <c r="AY1146" s="168"/>
      <c r="AZ1146" s="168"/>
      <c r="BA1146" s="166"/>
      <c r="BB1146" s="166"/>
      <c r="BC1146" s="168"/>
      <c r="BD1146" s="170"/>
      <c r="BE1146" s="171"/>
      <c r="BF1146" s="171"/>
      <c r="BG1146" s="171"/>
      <c r="BH1146" s="171"/>
      <c r="BI1146" s="168"/>
      <c r="BJ1146" s="168"/>
      <c r="BK1146" s="168"/>
      <c r="BL1146" s="168"/>
      <c r="BM1146" s="168"/>
    </row>
    <row r="1147">
      <c r="A1147" s="163"/>
      <c r="B1147" s="174"/>
      <c r="C1147" s="165"/>
      <c r="D1147" s="166"/>
      <c r="E1147" s="166"/>
      <c r="F1147" s="167"/>
      <c r="G1147" s="167"/>
      <c r="H1147" s="167"/>
      <c r="I1147" s="163"/>
      <c r="J1147" s="168"/>
      <c r="K1147" s="168"/>
      <c r="L1147" s="168"/>
      <c r="M1147" s="166"/>
      <c r="N1147" s="169"/>
      <c r="O1147" s="167"/>
      <c r="P1147" s="168"/>
      <c r="Q1147" s="169"/>
      <c r="R1147" s="168"/>
      <c r="S1147" s="168"/>
      <c r="T1147" s="168"/>
      <c r="U1147" s="168"/>
      <c r="V1147" s="168"/>
      <c r="W1147" s="168"/>
      <c r="X1147" s="168"/>
      <c r="Y1147" s="168"/>
      <c r="Z1147" s="168"/>
      <c r="AA1147" s="168"/>
      <c r="AB1147" s="168"/>
      <c r="AC1147" s="168"/>
      <c r="AD1147" s="168"/>
      <c r="AE1147" s="168"/>
      <c r="AF1147" s="168"/>
      <c r="AG1147" s="168"/>
      <c r="AH1147" s="168"/>
      <c r="AI1147" s="168"/>
      <c r="AJ1147" s="168"/>
      <c r="AK1147" s="168"/>
      <c r="AL1147" s="168"/>
      <c r="AM1147" s="168"/>
      <c r="AN1147" s="166"/>
      <c r="AO1147" s="168"/>
      <c r="AP1147" s="166"/>
      <c r="AQ1147" s="168"/>
      <c r="AR1147" s="168"/>
      <c r="AS1147" s="168"/>
      <c r="AT1147" s="168"/>
      <c r="AU1147" s="168"/>
      <c r="AV1147" s="168"/>
      <c r="AW1147" s="168"/>
      <c r="AX1147" s="168"/>
      <c r="AY1147" s="168"/>
      <c r="AZ1147" s="168"/>
      <c r="BA1147" s="166"/>
      <c r="BB1147" s="166"/>
      <c r="BC1147" s="168"/>
      <c r="BD1147" s="170"/>
      <c r="BE1147" s="171"/>
      <c r="BF1147" s="171"/>
      <c r="BG1147" s="171"/>
      <c r="BH1147" s="171"/>
      <c r="BI1147" s="168"/>
      <c r="BJ1147" s="168"/>
      <c r="BK1147" s="168"/>
      <c r="BL1147" s="168"/>
      <c r="BM1147" s="168"/>
    </row>
    <row r="1148">
      <c r="A1148" s="163"/>
      <c r="B1148" s="174"/>
      <c r="C1148" s="165"/>
      <c r="D1148" s="166"/>
      <c r="E1148" s="166"/>
      <c r="F1148" s="167"/>
      <c r="G1148" s="167"/>
      <c r="H1148" s="167"/>
      <c r="I1148" s="163"/>
      <c r="J1148" s="168"/>
      <c r="K1148" s="168"/>
      <c r="L1148" s="168"/>
      <c r="M1148" s="166"/>
      <c r="N1148" s="169"/>
      <c r="O1148" s="167"/>
      <c r="P1148" s="168"/>
      <c r="Q1148" s="169"/>
      <c r="R1148" s="168"/>
      <c r="S1148" s="168"/>
      <c r="T1148" s="168"/>
      <c r="U1148" s="168"/>
      <c r="V1148" s="168"/>
      <c r="W1148" s="168"/>
      <c r="X1148" s="168"/>
      <c r="Y1148" s="168"/>
      <c r="Z1148" s="168"/>
      <c r="AA1148" s="168"/>
      <c r="AB1148" s="168"/>
      <c r="AC1148" s="168"/>
      <c r="AD1148" s="168"/>
      <c r="AE1148" s="168"/>
      <c r="AF1148" s="168"/>
      <c r="AG1148" s="168"/>
      <c r="AH1148" s="168"/>
      <c r="AI1148" s="168"/>
      <c r="AJ1148" s="168"/>
      <c r="AK1148" s="168"/>
      <c r="AL1148" s="168"/>
      <c r="AM1148" s="168"/>
      <c r="AN1148" s="166"/>
      <c r="AO1148" s="168"/>
      <c r="AP1148" s="166"/>
      <c r="AQ1148" s="168"/>
      <c r="AR1148" s="168"/>
      <c r="AS1148" s="168"/>
      <c r="AT1148" s="168"/>
      <c r="AU1148" s="168"/>
      <c r="AV1148" s="168"/>
      <c r="AW1148" s="168"/>
      <c r="AX1148" s="168"/>
      <c r="AY1148" s="168"/>
      <c r="AZ1148" s="168"/>
      <c r="BA1148" s="166"/>
      <c r="BB1148" s="166"/>
      <c r="BC1148" s="168"/>
      <c r="BD1148" s="170"/>
      <c r="BE1148" s="171"/>
      <c r="BF1148" s="171"/>
      <c r="BG1148" s="171"/>
      <c r="BH1148" s="171"/>
      <c r="BI1148" s="168"/>
      <c r="BJ1148" s="168"/>
      <c r="BK1148" s="168"/>
      <c r="BL1148" s="168"/>
      <c r="BM1148" s="168"/>
    </row>
    <row r="1149">
      <c r="A1149" s="163"/>
      <c r="B1149" s="174"/>
      <c r="C1149" s="165"/>
      <c r="D1149" s="166"/>
      <c r="E1149" s="166"/>
      <c r="F1149" s="167"/>
      <c r="G1149" s="167"/>
      <c r="H1149" s="167"/>
      <c r="I1149" s="163"/>
      <c r="J1149" s="168"/>
      <c r="K1149" s="168"/>
      <c r="L1149" s="168"/>
      <c r="M1149" s="166"/>
      <c r="N1149" s="169"/>
      <c r="O1149" s="167"/>
      <c r="P1149" s="168"/>
      <c r="Q1149" s="169"/>
      <c r="R1149" s="168"/>
      <c r="S1149" s="168"/>
      <c r="T1149" s="168"/>
      <c r="U1149" s="168"/>
      <c r="V1149" s="168"/>
      <c r="W1149" s="168"/>
      <c r="X1149" s="168"/>
      <c r="Y1149" s="168"/>
      <c r="Z1149" s="168"/>
      <c r="AA1149" s="168"/>
      <c r="AB1149" s="168"/>
      <c r="AC1149" s="168"/>
      <c r="AD1149" s="168"/>
      <c r="AE1149" s="168"/>
      <c r="AF1149" s="168"/>
      <c r="AG1149" s="168"/>
      <c r="AH1149" s="168"/>
      <c r="AI1149" s="168"/>
      <c r="AJ1149" s="168"/>
      <c r="AK1149" s="168"/>
      <c r="AL1149" s="168"/>
      <c r="AM1149" s="168"/>
      <c r="AN1149" s="166"/>
      <c r="AO1149" s="168"/>
      <c r="AP1149" s="166"/>
      <c r="AQ1149" s="168"/>
      <c r="AR1149" s="168"/>
      <c r="AS1149" s="168"/>
      <c r="AT1149" s="168"/>
      <c r="AU1149" s="168"/>
      <c r="AV1149" s="168"/>
      <c r="AW1149" s="168"/>
      <c r="AX1149" s="168"/>
      <c r="AY1149" s="168"/>
      <c r="AZ1149" s="168"/>
      <c r="BA1149" s="166"/>
      <c r="BB1149" s="166"/>
      <c r="BC1149" s="168"/>
      <c r="BD1149" s="170"/>
      <c r="BE1149" s="171"/>
      <c r="BF1149" s="171"/>
      <c r="BG1149" s="171"/>
      <c r="BH1149" s="171"/>
      <c r="BI1149" s="168"/>
      <c r="BJ1149" s="168"/>
      <c r="BK1149" s="168"/>
      <c r="BL1149" s="168"/>
      <c r="BM1149" s="168"/>
    </row>
    <row r="1150">
      <c r="A1150" s="163"/>
      <c r="B1150" s="174"/>
      <c r="C1150" s="165"/>
      <c r="D1150" s="166"/>
      <c r="E1150" s="166"/>
      <c r="F1150" s="167"/>
      <c r="G1150" s="167"/>
      <c r="H1150" s="167"/>
      <c r="I1150" s="163"/>
      <c r="J1150" s="168"/>
      <c r="K1150" s="168"/>
      <c r="L1150" s="168"/>
      <c r="M1150" s="166"/>
      <c r="N1150" s="169"/>
      <c r="O1150" s="167"/>
      <c r="P1150" s="168"/>
      <c r="Q1150" s="169"/>
      <c r="R1150" s="168"/>
      <c r="S1150" s="168"/>
      <c r="T1150" s="168"/>
      <c r="U1150" s="168"/>
      <c r="V1150" s="168"/>
      <c r="W1150" s="168"/>
      <c r="X1150" s="168"/>
      <c r="Y1150" s="168"/>
      <c r="Z1150" s="168"/>
      <c r="AA1150" s="168"/>
      <c r="AB1150" s="168"/>
      <c r="AC1150" s="168"/>
      <c r="AD1150" s="168"/>
      <c r="AE1150" s="168"/>
      <c r="AF1150" s="168"/>
      <c r="AG1150" s="168"/>
      <c r="AH1150" s="168"/>
      <c r="AI1150" s="168"/>
      <c r="AJ1150" s="168"/>
      <c r="AK1150" s="168"/>
      <c r="AL1150" s="168"/>
      <c r="AM1150" s="168"/>
      <c r="AN1150" s="166"/>
      <c r="AO1150" s="168"/>
      <c r="AP1150" s="166"/>
      <c r="AQ1150" s="168"/>
      <c r="AR1150" s="168"/>
      <c r="AS1150" s="168"/>
      <c r="AT1150" s="168"/>
      <c r="AU1150" s="168"/>
      <c r="AV1150" s="168"/>
      <c r="AW1150" s="168"/>
      <c r="AX1150" s="168"/>
      <c r="AY1150" s="168"/>
      <c r="AZ1150" s="168"/>
      <c r="BA1150" s="166"/>
      <c r="BB1150" s="166"/>
      <c r="BC1150" s="168"/>
      <c r="BD1150" s="170"/>
      <c r="BE1150" s="171"/>
      <c r="BF1150" s="171"/>
      <c r="BG1150" s="171"/>
      <c r="BH1150" s="171"/>
      <c r="BI1150" s="168"/>
      <c r="BJ1150" s="168"/>
      <c r="BK1150" s="168"/>
      <c r="BL1150" s="168"/>
      <c r="BM1150" s="168"/>
    </row>
    <row r="1151">
      <c r="A1151" s="163"/>
      <c r="B1151" s="174"/>
      <c r="C1151" s="165"/>
      <c r="D1151" s="166"/>
      <c r="E1151" s="166"/>
      <c r="F1151" s="167"/>
      <c r="G1151" s="167"/>
      <c r="H1151" s="167"/>
      <c r="I1151" s="163"/>
      <c r="J1151" s="168"/>
      <c r="K1151" s="168"/>
      <c r="L1151" s="168"/>
      <c r="M1151" s="166"/>
      <c r="N1151" s="169"/>
      <c r="O1151" s="167"/>
      <c r="P1151" s="168"/>
      <c r="Q1151" s="169"/>
      <c r="R1151" s="168"/>
      <c r="S1151" s="168"/>
      <c r="T1151" s="168"/>
      <c r="U1151" s="168"/>
      <c r="V1151" s="168"/>
      <c r="W1151" s="168"/>
      <c r="X1151" s="168"/>
      <c r="Y1151" s="168"/>
      <c r="Z1151" s="168"/>
      <c r="AA1151" s="168"/>
      <c r="AB1151" s="168"/>
      <c r="AC1151" s="168"/>
      <c r="AD1151" s="168"/>
      <c r="AE1151" s="168"/>
      <c r="AF1151" s="168"/>
      <c r="AG1151" s="168"/>
      <c r="AH1151" s="168"/>
      <c r="AI1151" s="168"/>
      <c r="AJ1151" s="168"/>
      <c r="AK1151" s="168"/>
      <c r="AL1151" s="168"/>
      <c r="AM1151" s="168"/>
      <c r="AN1151" s="166"/>
      <c r="AO1151" s="168"/>
      <c r="AP1151" s="166"/>
      <c r="AQ1151" s="168"/>
      <c r="AR1151" s="168"/>
      <c r="AS1151" s="168"/>
      <c r="AT1151" s="168"/>
      <c r="AU1151" s="168"/>
      <c r="AV1151" s="168"/>
      <c r="AW1151" s="168"/>
      <c r="AX1151" s="168"/>
      <c r="AY1151" s="168"/>
      <c r="AZ1151" s="168"/>
      <c r="BA1151" s="166"/>
      <c r="BB1151" s="166"/>
      <c r="BC1151" s="168"/>
      <c r="BD1151" s="170"/>
      <c r="BE1151" s="171"/>
      <c r="BF1151" s="171"/>
      <c r="BG1151" s="171"/>
      <c r="BH1151" s="171"/>
      <c r="BI1151" s="168"/>
      <c r="BJ1151" s="168"/>
      <c r="BK1151" s="168"/>
      <c r="BL1151" s="168"/>
      <c r="BM1151" s="168"/>
    </row>
    <row r="1152">
      <c r="A1152" s="163"/>
      <c r="B1152" s="174"/>
      <c r="C1152" s="165"/>
      <c r="D1152" s="166"/>
      <c r="E1152" s="166"/>
      <c r="F1152" s="167"/>
      <c r="G1152" s="167"/>
      <c r="H1152" s="167"/>
      <c r="I1152" s="163"/>
      <c r="J1152" s="168"/>
      <c r="K1152" s="168"/>
      <c r="L1152" s="168"/>
      <c r="M1152" s="166"/>
      <c r="N1152" s="169"/>
      <c r="O1152" s="167"/>
      <c r="P1152" s="168"/>
      <c r="Q1152" s="169"/>
      <c r="R1152" s="168"/>
      <c r="S1152" s="168"/>
      <c r="T1152" s="168"/>
      <c r="U1152" s="168"/>
      <c r="V1152" s="168"/>
      <c r="W1152" s="168"/>
      <c r="X1152" s="168"/>
      <c r="Y1152" s="168"/>
      <c r="Z1152" s="168"/>
      <c r="AA1152" s="168"/>
      <c r="AB1152" s="168"/>
      <c r="AC1152" s="168"/>
      <c r="AD1152" s="168"/>
      <c r="AE1152" s="168"/>
      <c r="AF1152" s="168"/>
      <c r="AG1152" s="168"/>
      <c r="AH1152" s="168"/>
      <c r="AI1152" s="168"/>
      <c r="AJ1152" s="168"/>
      <c r="AK1152" s="168"/>
      <c r="AL1152" s="168"/>
      <c r="AM1152" s="168"/>
      <c r="AN1152" s="166"/>
      <c r="AO1152" s="168"/>
      <c r="AP1152" s="166"/>
      <c r="AQ1152" s="168"/>
      <c r="AR1152" s="168"/>
      <c r="AS1152" s="168"/>
      <c r="AT1152" s="168"/>
      <c r="AU1152" s="168"/>
      <c r="AV1152" s="168"/>
      <c r="AW1152" s="168"/>
      <c r="AX1152" s="168"/>
      <c r="AY1152" s="168"/>
      <c r="AZ1152" s="168"/>
      <c r="BA1152" s="166"/>
      <c r="BB1152" s="166"/>
      <c r="BC1152" s="168"/>
      <c r="BD1152" s="170"/>
      <c r="BE1152" s="171"/>
      <c r="BF1152" s="171"/>
      <c r="BG1152" s="171"/>
      <c r="BH1152" s="171"/>
      <c r="BI1152" s="168"/>
      <c r="BJ1152" s="168"/>
      <c r="BK1152" s="168"/>
      <c r="BL1152" s="168"/>
      <c r="BM1152" s="168"/>
    </row>
    <row r="1153">
      <c r="A1153" s="163"/>
      <c r="B1153" s="174"/>
      <c r="C1153" s="165"/>
      <c r="D1153" s="166"/>
      <c r="E1153" s="166"/>
      <c r="F1153" s="167"/>
      <c r="G1153" s="167"/>
      <c r="H1153" s="167"/>
      <c r="I1153" s="163"/>
      <c r="J1153" s="168"/>
      <c r="K1153" s="168"/>
      <c r="L1153" s="168"/>
      <c r="M1153" s="166"/>
      <c r="N1153" s="169"/>
      <c r="O1153" s="167"/>
      <c r="P1153" s="168"/>
      <c r="Q1153" s="169"/>
      <c r="R1153" s="168"/>
      <c r="S1153" s="168"/>
      <c r="T1153" s="168"/>
      <c r="U1153" s="168"/>
      <c r="V1153" s="168"/>
      <c r="W1153" s="168"/>
      <c r="X1153" s="168"/>
      <c r="Y1153" s="168"/>
      <c r="Z1153" s="168"/>
      <c r="AA1153" s="168"/>
      <c r="AB1153" s="168"/>
      <c r="AC1153" s="168"/>
      <c r="AD1153" s="168"/>
      <c r="AE1153" s="168"/>
      <c r="AF1153" s="168"/>
      <c r="AG1153" s="168"/>
      <c r="AH1153" s="168"/>
      <c r="AI1153" s="168"/>
      <c r="AJ1153" s="168"/>
      <c r="AK1153" s="168"/>
      <c r="AL1153" s="168"/>
      <c r="AM1153" s="168"/>
      <c r="AN1153" s="166"/>
      <c r="AO1153" s="168"/>
      <c r="AP1153" s="166"/>
      <c r="AQ1153" s="168"/>
      <c r="AR1153" s="168"/>
      <c r="AS1153" s="168"/>
      <c r="AT1153" s="168"/>
      <c r="AU1153" s="168"/>
      <c r="AV1153" s="168"/>
      <c r="AW1153" s="168"/>
      <c r="AX1153" s="168"/>
      <c r="AY1153" s="168"/>
      <c r="AZ1153" s="168"/>
      <c r="BA1153" s="166"/>
      <c r="BB1153" s="166"/>
      <c r="BC1153" s="168"/>
      <c r="BD1153" s="170"/>
      <c r="BE1153" s="171"/>
      <c r="BF1153" s="171"/>
      <c r="BG1153" s="171"/>
      <c r="BH1153" s="171"/>
      <c r="BI1153" s="168"/>
      <c r="BJ1153" s="168"/>
      <c r="BK1153" s="168"/>
      <c r="BL1153" s="168"/>
      <c r="BM1153" s="168"/>
    </row>
    <row r="1154">
      <c r="A1154" s="163"/>
      <c r="B1154" s="174"/>
      <c r="C1154" s="165"/>
      <c r="D1154" s="166"/>
      <c r="E1154" s="166"/>
      <c r="F1154" s="167"/>
      <c r="G1154" s="167"/>
      <c r="H1154" s="167"/>
      <c r="I1154" s="163"/>
      <c r="J1154" s="168"/>
      <c r="K1154" s="168"/>
      <c r="L1154" s="168"/>
      <c r="M1154" s="166"/>
      <c r="N1154" s="169"/>
      <c r="O1154" s="167"/>
      <c r="P1154" s="168"/>
      <c r="Q1154" s="169"/>
      <c r="R1154" s="168"/>
      <c r="S1154" s="168"/>
      <c r="T1154" s="168"/>
      <c r="U1154" s="168"/>
      <c r="V1154" s="168"/>
      <c r="W1154" s="168"/>
      <c r="X1154" s="168"/>
      <c r="Y1154" s="168"/>
      <c r="Z1154" s="168"/>
      <c r="AA1154" s="168"/>
      <c r="AB1154" s="168"/>
      <c r="AC1154" s="168"/>
      <c r="AD1154" s="168"/>
      <c r="AE1154" s="168"/>
      <c r="AF1154" s="168"/>
      <c r="AG1154" s="168"/>
      <c r="AH1154" s="168"/>
      <c r="AI1154" s="168"/>
      <c r="AJ1154" s="168"/>
      <c r="AK1154" s="168"/>
      <c r="AL1154" s="168"/>
      <c r="AM1154" s="168"/>
      <c r="AN1154" s="166"/>
      <c r="AO1154" s="168"/>
      <c r="AP1154" s="166"/>
      <c r="AQ1154" s="168"/>
      <c r="AR1154" s="168"/>
      <c r="AS1154" s="168"/>
      <c r="AT1154" s="168"/>
      <c r="AU1154" s="168"/>
      <c r="AV1154" s="168"/>
      <c r="AW1154" s="168"/>
      <c r="AX1154" s="168"/>
      <c r="AY1154" s="168"/>
      <c r="AZ1154" s="168"/>
      <c r="BA1154" s="166"/>
      <c r="BB1154" s="166"/>
      <c r="BC1154" s="168"/>
      <c r="BD1154" s="170"/>
      <c r="BE1154" s="171"/>
      <c r="BF1154" s="171"/>
      <c r="BG1154" s="171"/>
      <c r="BH1154" s="171"/>
      <c r="BI1154" s="168"/>
      <c r="BJ1154" s="168"/>
      <c r="BK1154" s="168"/>
      <c r="BL1154" s="168"/>
      <c r="BM1154" s="168"/>
    </row>
    <row r="1155">
      <c r="A1155" s="163"/>
      <c r="B1155" s="174"/>
      <c r="C1155" s="165"/>
      <c r="D1155" s="166"/>
      <c r="E1155" s="166"/>
      <c r="F1155" s="167"/>
      <c r="G1155" s="167"/>
      <c r="H1155" s="167"/>
      <c r="I1155" s="163"/>
      <c r="J1155" s="168"/>
      <c r="K1155" s="168"/>
      <c r="L1155" s="168"/>
      <c r="M1155" s="166"/>
      <c r="N1155" s="169"/>
      <c r="O1155" s="167"/>
      <c r="P1155" s="168"/>
      <c r="Q1155" s="169"/>
      <c r="R1155" s="168"/>
      <c r="S1155" s="168"/>
      <c r="T1155" s="168"/>
      <c r="U1155" s="168"/>
      <c r="V1155" s="168"/>
      <c r="W1155" s="168"/>
      <c r="X1155" s="168"/>
      <c r="Y1155" s="168"/>
      <c r="Z1155" s="168"/>
      <c r="AA1155" s="168"/>
      <c r="AB1155" s="168"/>
      <c r="AC1155" s="168"/>
      <c r="AD1155" s="168"/>
      <c r="AE1155" s="168"/>
      <c r="AF1155" s="168"/>
      <c r="AG1155" s="168"/>
      <c r="AH1155" s="168"/>
      <c r="AI1155" s="168"/>
      <c r="AJ1155" s="168"/>
      <c r="AK1155" s="168"/>
      <c r="AL1155" s="168"/>
      <c r="AM1155" s="168"/>
      <c r="AN1155" s="166"/>
      <c r="AO1155" s="168"/>
      <c r="AP1155" s="166"/>
      <c r="AQ1155" s="168"/>
      <c r="AR1155" s="168"/>
      <c r="AS1155" s="168"/>
      <c r="AT1155" s="168"/>
      <c r="AU1155" s="168"/>
      <c r="AV1155" s="168"/>
      <c r="AW1155" s="168"/>
      <c r="AX1155" s="168"/>
      <c r="AY1155" s="168"/>
      <c r="AZ1155" s="168"/>
      <c r="BA1155" s="166"/>
      <c r="BB1155" s="166"/>
      <c r="BC1155" s="168"/>
      <c r="BD1155" s="170"/>
      <c r="BE1155" s="171"/>
      <c r="BF1155" s="171"/>
      <c r="BG1155" s="171"/>
      <c r="BH1155" s="171"/>
      <c r="BI1155" s="168"/>
      <c r="BJ1155" s="168"/>
      <c r="BK1155" s="168"/>
      <c r="BL1155" s="168"/>
      <c r="BM1155" s="168"/>
    </row>
    <row r="1156">
      <c r="A1156" s="163"/>
      <c r="B1156" s="174"/>
      <c r="C1156" s="165"/>
      <c r="D1156" s="166"/>
      <c r="E1156" s="166"/>
      <c r="F1156" s="167"/>
      <c r="G1156" s="167"/>
      <c r="H1156" s="167"/>
      <c r="I1156" s="163"/>
      <c r="J1156" s="168"/>
      <c r="K1156" s="168"/>
      <c r="L1156" s="168"/>
      <c r="M1156" s="166"/>
      <c r="N1156" s="169"/>
      <c r="O1156" s="167"/>
      <c r="P1156" s="168"/>
      <c r="Q1156" s="169"/>
      <c r="R1156" s="168"/>
      <c r="S1156" s="168"/>
      <c r="T1156" s="168"/>
      <c r="U1156" s="168"/>
      <c r="V1156" s="168"/>
      <c r="W1156" s="168"/>
      <c r="X1156" s="168"/>
      <c r="Y1156" s="168"/>
      <c r="Z1156" s="168"/>
      <c r="AA1156" s="168"/>
      <c r="AB1156" s="168"/>
      <c r="AC1156" s="168"/>
      <c r="AD1156" s="168"/>
      <c r="AE1156" s="168"/>
      <c r="AF1156" s="168"/>
      <c r="AG1156" s="168"/>
      <c r="AH1156" s="168"/>
      <c r="AI1156" s="168"/>
      <c r="AJ1156" s="168"/>
      <c r="AK1156" s="168"/>
      <c r="AL1156" s="168"/>
      <c r="AM1156" s="168"/>
      <c r="AN1156" s="166"/>
      <c r="AO1156" s="168"/>
      <c r="AP1156" s="166"/>
      <c r="AQ1156" s="168"/>
      <c r="AR1156" s="168"/>
      <c r="AS1156" s="168"/>
      <c r="AT1156" s="168"/>
      <c r="AU1156" s="168"/>
      <c r="AV1156" s="168"/>
      <c r="AW1156" s="168"/>
      <c r="AX1156" s="168"/>
      <c r="AY1156" s="168"/>
      <c r="AZ1156" s="168"/>
      <c r="BA1156" s="166"/>
      <c r="BB1156" s="166"/>
      <c r="BC1156" s="168"/>
      <c r="BD1156" s="170"/>
      <c r="BE1156" s="171"/>
      <c r="BF1156" s="171"/>
      <c r="BG1156" s="171"/>
      <c r="BH1156" s="171"/>
      <c r="BI1156" s="168"/>
      <c r="BJ1156" s="168"/>
      <c r="BK1156" s="168"/>
      <c r="BL1156" s="168"/>
      <c r="BM1156" s="168"/>
    </row>
    <row r="1157">
      <c r="A1157" s="163"/>
      <c r="B1157" s="174"/>
      <c r="C1157" s="165"/>
      <c r="D1157" s="166"/>
      <c r="E1157" s="166"/>
      <c r="F1157" s="167"/>
      <c r="G1157" s="167"/>
      <c r="H1157" s="167"/>
      <c r="I1157" s="163"/>
      <c r="J1157" s="168"/>
      <c r="K1157" s="168"/>
      <c r="L1157" s="168"/>
      <c r="M1157" s="166"/>
      <c r="N1157" s="169"/>
      <c r="O1157" s="167"/>
      <c r="P1157" s="168"/>
      <c r="Q1157" s="169"/>
      <c r="R1157" s="168"/>
      <c r="S1157" s="168"/>
      <c r="T1157" s="168"/>
      <c r="U1157" s="168"/>
      <c r="V1157" s="168"/>
      <c r="W1157" s="168"/>
      <c r="X1157" s="168"/>
      <c r="Y1157" s="168"/>
      <c r="Z1157" s="168"/>
      <c r="AA1157" s="168"/>
      <c r="AB1157" s="168"/>
      <c r="AC1157" s="168"/>
      <c r="AD1157" s="168"/>
      <c r="AE1157" s="168"/>
      <c r="AF1157" s="168"/>
      <c r="AG1157" s="168"/>
      <c r="AH1157" s="168"/>
      <c r="AI1157" s="168"/>
      <c r="AJ1157" s="168"/>
      <c r="AK1157" s="168"/>
      <c r="AL1157" s="168"/>
      <c r="AM1157" s="168"/>
      <c r="AN1157" s="166"/>
      <c r="AO1157" s="168"/>
      <c r="AP1157" s="166"/>
      <c r="AQ1157" s="168"/>
      <c r="AR1157" s="168"/>
      <c r="AS1157" s="168"/>
      <c r="AT1157" s="168"/>
      <c r="AU1157" s="168"/>
      <c r="AV1157" s="168"/>
      <c r="AW1157" s="168"/>
      <c r="AX1157" s="168"/>
      <c r="AY1157" s="168"/>
      <c r="AZ1157" s="168"/>
      <c r="BA1157" s="166"/>
      <c r="BB1157" s="166"/>
      <c r="BC1157" s="168"/>
      <c r="BD1157" s="170"/>
      <c r="BE1157" s="171"/>
      <c r="BF1157" s="171"/>
      <c r="BG1157" s="171"/>
      <c r="BH1157" s="171"/>
      <c r="BI1157" s="168"/>
      <c r="BJ1157" s="168"/>
      <c r="BK1157" s="168"/>
      <c r="BL1157" s="168"/>
      <c r="BM1157" s="168"/>
    </row>
    <row r="1158">
      <c r="A1158" s="163"/>
      <c r="B1158" s="174"/>
      <c r="C1158" s="165"/>
      <c r="D1158" s="166"/>
      <c r="E1158" s="166"/>
      <c r="F1158" s="167"/>
      <c r="G1158" s="167"/>
      <c r="H1158" s="167"/>
      <c r="I1158" s="163"/>
      <c r="J1158" s="168"/>
      <c r="K1158" s="168"/>
      <c r="L1158" s="168"/>
      <c r="M1158" s="166"/>
      <c r="N1158" s="169"/>
      <c r="O1158" s="167"/>
      <c r="P1158" s="168"/>
      <c r="Q1158" s="169"/>
      <c r="R1158" s="168"/>
      <c r="S1158" s="168"/>
      <c r="T1158" s="168"/>
      <c r="U1158" s="168"/>
      <c r="V1158" s="168"/>
      <c r="W1158" s="168"/>
      <c r="X1158" s="168"/>
      <c r="Y1158" s="168"/>
      <c r="Z1158" s="168"/>
      <c r="AA1158" s="168"/>
      <c r="AB1158" s="168"/>
      <c r="AC1158" s="168"/>
      <c r="AD1158" s="168"/>
      <c r="AE1158" s="168"/>
      <c r="AF1158" s="168"/>
      <c r="AG1158" s="168"/>
      <c r="AH1158" s="168"/>
      <c r="AI1158" s="168"/>
      <c r="AJ1158" s="168"/>
      <c r="AK1158" s="168"/>
      <c r="AL1158" s="168"/>
      <c r="AM1158" s="168"/>
      <c r="AN1158" s="166"/>
      <c r="AO1158" s="168"/>
      <c r="AP1158" s="166"/>
      <c r="AQ1158" s="168"/>
      <c r="AR1158" s="168"/>
      <c r="AS1158" s="168"/>
      <c r="AT1158" s="168"/>
      <c r="AU1158" s="168"/>
      <c r="AV1158" s="168"/>
      <c r="AW1158" s="168"/>
      <c r="AX1158" s="168"/>
      <c r="AY1158" s="168"/>
      <c r="AZ1158" s="168"/>
      <c r="BA1158" s="166"/>
      <c r="BB1158" s="166"/>
      <c r="BC1158" s="168"/>
      <c r="BD1158" s="170"/>
      <c r="BE1158" s="171"/>
      <c r="BF1158" s="171"/>
      <c r="BG1158" s="171"/>
      <c r="BH1158" s="171"/>
      <c r="BI1158" s="168"/>
      <c r="BJ1158" s="168"/>
      <c r="BK1158" s="168"/>
      <c r="BL1158" s="168"/>
      <c r="BM1158" s="168"/>
    </row>
    <row r="1159">
      <c r="A1159" s="163"/>
      <c r="B1159" s="174"/>
      <c r="C1159" s="165"/>
      <c r="D1159" s="166"/>
      <c r="E1159" s="166"/>
      <c r="F1159" s="167"/>
      <c r="G1159" s="167"/>
      <c r="H1159" s="167"/>
      <c r="I1159" s="163"/>
      <c r="J1159" s="168"/>
      <c r="K1159" s="168"/>
      <c r="L1159" s="168"/>
      <c r="M1159" s="166"/>
      <c r="N1159" s="169"/>
      <c r="O1159" s="167"/>
      <c r="P1159" s="168"/>
      <c r="Q1159" s="169"/>
      <c r="R1159" s="168"/>
      <c r="S1159" s="168"/>
      <c r="T1159" s="168"/>
      <c r="U1159" s="168"/>
      <c r="V1159" s="168"/>
      <c r="W1159" s="168"/>
      <c r="X1159" s="168"/>
      <c r="Y1159" s="168"/>
      <c r="Z1159" s="168"/>
      <c r="AA1159" s="168"/>
      <c r="AB1159" s="168"/>
      <c r="AC1159" s="168"/>
      <c r="AD1159" s="168"/>
      <c r="AE1159" s="168"/>
      <c r="AF1159" s="168"/>
      <c r="AG1159" s="168"/>
      <c r="AH1159" s="168"/>
      <c r="AI1159" s="168"/>
      <c r="AJ1159" s="168"/>
      <c r="AK1159" s="168"/>
      <c r="AL1159" s="168"/>
      <c r="AM1159" s="168"/>
      <c r="AN1159" s="166"/>
      <c r="AO1159" s="168"/>
      <c r="AP1159" s="166"/>
      <c r="AQ1159" s="168"/>
      <c r="AR1159" s="168"/>
      <c r="AS1159" s="168"/>
      <c r="AT1159" s="168"/>
      <c r="AU1159" s="168"/>
      <c r="AV1159" s="168"/>
      <c r="AW1159" s="168"/>
      <c r="AX1159" s="168"/>
      <c r="AY1159" s="168"/>
      <c r="AZ1159" s="168"/>
      <c r="BA1159" s="166"/>
      <c r="BB1159" s="166"/>
      <c r="BC1159" s="168"/>
      <c r="BD1159" s="170"/>
      <c r="BE1159" s="171"/>
      <c r="BF1159" s="171"/>
      <c r="BG1159" s="171"/>
      <c r="BH1159" s="171"/>
      <c r="BI1159" s="168"/>
      <c r="BJ1159" s="168"/>
      <c r="BK1159" s="168"/>
      <c r="BL1159" s="168"/>
      <c r="BM1159" s="168"/>
    </row>
    <row r="1160">
      <c r="A1160" s="163"/>
      <c r="B1160" s="174"/>
      <c r="C1160" s="165"/>
      <c r="D1160" s="166"/>
      <c r="E1160" s="166"/>
      <c r="F1160" s="167"/>
      <c r="G1160" s="167"/>
      <c r="H1160" s="167"/>
      <c r="I1160" s="163"/>
      <c r="J1160" s="168"/>
      <c r="K1160" s="168"/>
      <c r="L1160" s="168"/>
      <c r="M1160" s="166"/>
      <c r="N1160" s="169"/>
      <c r="O1160" s="167"/>
      <c r="P1160" s="168"/>
      <c r="Q1160" s="169"/>
      <c r="R1160" s="168"/>
      <c r="S1160" s="168"/>
      <c r="T1160" s="168"/>
      <c r="U1160" s="168"/>
      <c r="V1160" s="168"/>
      <c r="W1160" s="168"/>
      <c r="X1160" s="168"/>
      <c r="Y1160" s="168"/>
      <c r="Z1160" s="168"/>
      <c r="AA1160" s="168"/>
      <c r="AB1160" s="168"/>
      <c r="AC1160" s="168"/>
      <c r="AD1160" s="168"/>
      <c r="AE1160" s="168"/>
      <c r="AF1160" s="168"/>
      <c r="AG1160" s="168"/>
      <c r="AH1160" s="168"/>
      <c r="AI1160" s="168"/>
      <c r="AJ1160" s="168"/>
      <c r="AK1160" s="168"/>
      <c r="AL1160" s="168"/>
      <c r="AM1160" s="168"/>
      <c r="AN1160" s="166"/>
      <c r="AO1160" s="168"/>
      <c r="AP1160" s="166"/>
      <c r="AQ1160" s="168"/>
      <c r="AR1160" s="168"/>
      <c r="AS1160" s="168"/>
      <c r="AT1160" s="168"/>
      <c r="AU1160" s="168"/>
      <c r="AV1160" s="168"/>
      <c r="AW1160" s="168"/>
      <c r="AX1160" s="168"/>
      <c r="AY1160" s="168"/>
      <c r="AZ1160" s="168"/>
      <c r="BA1160" s="166"/>
      <c r="BB1160" s="166"/>
      <c r="BC1160" s="168"/>
      <c r="BD1160" s="170"/>
      <c r="BE1160" s="171"/>
      <c r="BF1160" s="171"/>
      <c r="BG1160" s="171"/>
      <c r="BH1160" s="171"/>
      <c r="BI1160" s="168"/>
      <c r="BJ1160" s="168"/>
      <c r="BK1160" s="168"/>
      <c r="BL1160" s="168"/>
      <c r="BM1160" s="168"/>
    </row>
    <row r="1161">
      <c r="A1161" s="163"/>
      <c r="B1161" s="174"/>
      <c r="C1161" s="165"/>
      <c r="D1161" s="166"/>
      <c r="E1161" s="166"/>
      <c r="F1161" s="167"/>
      <c r="G1161" s="167"/>
      <c r="H1161" s="167"/>
      <c r="I1161" s="163"/>
      <c r="J1161" s="168"/>
      <c r="K1161" s="168"/>
      <c r="L1161" s="168"/>
      <c r="M1161" s="166"/>
      <c r="N1161" s="169"/>
      <c r="O1161" s="167"/>
      <c r="P1161" s="168"/>
      <c r="Q1161" s="169"/>
      <c r="R1161" s="168"/>
      <c r="S1161" s="168"/>
      <c r="T1161" s="168"/>
      <c r="U1161" s="168"/>
      <c r="V1161" s="168"/>
      <c r="W1161" s="168"/>
      <c r="X1161" s="168"/>
      <c r="Y1161" s="168"/>
      <c r="Z1161" s="168"/>
      <c r="AA1161" s="168"/>
      <c r="AB1161" s="168"/>
      <c r="AC1161" s="168"/>
      <c r="AD1161" s="168"/>
      <c r="AE1161" s="168"/>
      <c r="AF1161" s="168"/>
      <c r="AG1161" s="168"/>
      <c r="AH1161" s="168"/>
      <c r="AI1161" s="168"/>
      <c r="AJ1161" s="168"/>
      <c r="AK1161" s="168"/>
      <c r="AL1161" s="168"/>
      <c r="AM1161" s="168"/>
      <c r="AN1161" s="166"/>
      <c r="AO1161" s="168"/>
      <c r="AP1161" s="166"/>
      <c r="AQ1161" s="168"/>
      <c r="AR1161" s="168"/>
      <c r="AS1161" s="168"/>
      <c r="AT1161" s="168"/>
      <c r="AU1161" s="168"/>
      <c r="AV1161" s="168"/>
      <c r="AW1161" s="168"/>
      <c r="AX1161" s="168"/>
      <c r="AY1161" s="168"/>
      <c r="AZ1161" s="168"/>
      <c r="BA1161" s="166"/>
      <c r="BB1161" s="166"/>
      <c r="BC1161" s="168"/>
      <c r="BD1161" s="170"/>
      <c r="BE1161" s="171"/>
      <c r="BF1161" s="171"/>
      <c r="BG1161" s="171"/>
      <c r="BH1161" s="171"/>
      <c r="BI1161" s="168"/>
      <c r="BJ1161" s="168"/>
      <c r="BK1161" s="168"/>
      <c r="BL1161" s="168"/>
      <c r="BM1161" s="168"/>
    </row>
    <row r="1162">
      <c r="A1162" s="163"/>
      <c r="B1162" s="174"/>
      <c r="C1162" s="165"/>
      <c r="D1162" s="166"/>
      <c r="E1162" s="166"/>
      <c r="F1162" s="167"/>
      <c r="G1162" s="167"/>
      <c r="H1162" s="167"/>
      <c r="I1162" s="163"/>
      <c r="J1162" s="168"/>
      <c r="K1162" s="168"/>
      <c r="L1162" s="168"/>
      <c r="M1162" s="166"/>
      <c r="N1162" s="169"/>
      <c r="O1162" s="167"/>
      <c r="P1162" s="168"/>
      <c r="Q1162" s="169"/>
      <c r="R1162" s="168"/>
      <c r="S1162" s="168"/>
      <c r="T1162" s="168"/>
      <c r="U1162" s="168"/>
      <c r="V1162" s="168"/>
      <c r="W1162" s="168"/>
      <c r="X1162" s="168"/>
      <c r="Y1162" s="168"/>
      <c r="Z1162" s="168"/>
      <c r="AA1162" s="168"/>
      <c r="AB1162" s="168"/>
      <c r="AC1162" s="168"/>
      <c r="AD1162" s="168"/>
      <c r="AE1162" s="168"/>
      <c r="AF1162" s="168"/>
      <c r="AG1162" s="168"/>
      <c r="AH1162" s="168"/>
      <c r="AI1162" s="168"/>
      <c r="AJ1162" s="168"/>
      <c r="AK1162" s="168"/>
      <c r="AL1162" s="168"/>
      <c r="AM1162" s="168"/>
      <c r="AN1162" s="166"/>
      <c r="AO1162" s="168"/>
      <c r="AP1162" s="166"/>
      <c r="AQ1162" s="168"/>
      <c r="AR1162" s="168"/>
      <c r="AS1162" s="168"/>
      <c r="AT1162" s="168"/>
      <c r="AU1162" s="168"/>
      <c r="AV1162" s="168"/>
      <c r="AW1162" s="168"/>
      <c r="AX1162" s="168"/>
      <c r="AY1162" s="168"/>
      <c r="AZ1162" s="168"/>
      <c r="BA1162" s="166"/>
      <c r="BB1162" s="166"/>
      <c r="BC1162" s="168"/>
      <c r="BD1162" s="170"/>
      <c r="BE1162" s="171"/>
      <c r="BF1162" s="171"/>
      <c r="BG1162" s="171"/>
      <c r="BH1162" s="171"/>
      <c r="BI1162" s="168"/>
      <c r="BJ1162" s="168"/>
      <c r="BK1162" s="168"/>
      <c r="BL1162" s="168"/>
      <c r="BM1162" s="168"/>
    </row>
    <row r="1163">
      <c r="A1163" s="163"/>
      <c r="B1163" s="174"/>
      <c r="C1163" s="165"/>
      <c r="D1163" s="166"/>
      <c r="E1163" s="166"/>
      <c r="F1163" s="167"/>
      <c r="G1163" s="167"/>
      <c r="H1163" s="167"/>
      <c r="I1163" s="163"/>
      <c r="J1163" s="168"/>
      <c r="K1163" s="168"/>
      <c r="L1163" s="168"/>
      <c r="M1163" s="166"/>
      <c r="N1163" s="169"/>
      <c r="O1163" s="167"/>
      <c r="P1163" s="168"/>
      <c r="Q1163" s="169"/>
      <c r="R1163" s="168"/>
      <c r="S1163" s="168"/>
      <c r="T1163" s="168"/>
      <c r="U1163" s="168"/>
      <c r="V1163" s="168"/>
      <c r="W1163" s="168"/>
      <c r="X1163" s="168"/>
      <c r="Y1163" s="168"/>
      <c r="Z1163" s="168"/>
      <c r="AA1163" s="168"/>
      <c r="AB1163" s="168"/>
      <c r="AC1163" s="168"/>
      <c r="AD1163" s="168"/>
      <c r="AE1163" s="168"/>
      <c r="AF1163" s="168"/>
      <c r="AG1163" s="168"/>
      <c r="AH1163" s="168"/>
      <c r="AI1163" s="168"/>
      <c r="AJ1163" s="168"/>
      <c r="AK1163" s="168"/>
      <c r="AL1163" s="168"/>
      <c r="AM1163" s="168"/>
      <c r="AN1163" s="166"/>
      <c r="AO1163" s="168"/>
      <c r="AP1163" s="166"/>
      <c r="AQ1163" s="168"/>
      <c r="AR1163" s="168"/>
      <c r="AS1163" s="168"/>
      <c r="AT1163" s="168"/>
      <c r="AU1163" s="168"/>
      <c r="AV1163" s="168"/>
      <c r="AW1163" s="168"/>
      <c r="AX1163" s="168"/>
      <c r="AY1163" s="168"/>
      <c r="AZ1163" s="168"/>
      <c r="BA1163" s="166"/>
      <c r="BB1163" s="166"/>
      <c r="BC1163" s="168"/>
      <c r="BD1163" s="170"/>
      <c r="BE1163" s="171"/>
      <c r="BF1163" s="171"/>
      <c r="BG1163" s="171"/>
      <c r="BH1163" s="171"/>
      <c r="BI1163" s="168"/>
      <c r="BJ1163" s="168"/>
      <c r="BK1163" s="168"/>
      <c r="BL1163" s="168"/>
      <c r="BM1163" s="168"/>
    </row>
    <row r="1164">
      <c r="A1164" s="163"/>
      <c r="B1164" s="174"/>
      <c r="C1164" s="165"/>
      <c r="D1164" s="166"/>
      <c r="E1164" s="166"/>
      <c r="F1164" s="167"/>
      <c r="G1164" s="167"/>
      <c r="H1164" s="167"/>
      <c r="I1164" s="163"/>
      <c r="J1164" s="168"/>
      <c r="K1164" s="168"/>
      <c r="L1164" s="168"/>
      <c r="M1164" s="166"/>
      <c r="N1164" s="169"/>
      <c r="O1164" s="167"/>
      <c r="P1164" s="168"/>
      <c r="Q1164" s="169"/>
      <c r="R1164" s="168"/>
      <c r="S1164" s="168"/>
      <c r="T1164" s="168"/>
      <c r="U1164" s="168"/>
      <c r="V1164" s="168"/>
      <c r="W1164" s="168"/>
      <c r="X1164" s="168"/>
      <c r="Y1164" s="168"/>
      <c r="Z1164" s="168"/>
      <c r="AA1164" s="168"/>
      <c r="AB1164" s="168"/>
      <c r="AC1164" s="168"/>
      <c r="AD1164" s="168"/>
      <c r="AE1164" s="168"/>
      <c r="AF1164" s="168"/>
      <c r="AG1164" s="168"/>
      <c r="AH1164" s="168"/>
      <c r="AI1164" s="168"/>
      <c r="AJ1164" s="168"/>
      <c r="AK1164" s="168"/>
      <c r="AL1164" s="168"/>
      <c r="AM1164" s="168"/>
      <c r="AN1164" s="166"/>
      <c r="AO1164" s="168"/>
      <c r="AP1164" s="166"/>
      <c r="AQ1164" s="168"/>
      <c r="AR1164" s="168"/>
      <c r="AS1164" s="168"/>
      <c r="AT1164" s="168"/>
      <c r="AU1164" s="168"/>
      <c r="AV1164" s="168"/>
      <c r="AW1164" s="168"/>
      <c r="AX1164" s="168"/>
      <c r="AY1164" s="168"/>
      <c r="AZ1164" s="168"/>
      <c r="BA1164" s="166"/>
      <c r="BB1164" s="166"/>
      <c r="BC1164" s="168"/>
      <c r="BD1164" s="170"/>
      <c r="BE1164" s="171"/>
      <c r="BF1164" s="171"/>
      <c r="BG1164" s="171"/>
      <c r="BH1164" s="171"/>
      <c r="BI1164" s="168"/>
      <c r="BJ1164" s="168"/>
      <c r="BK1164" s="168"/>
      <c r="BL1164" s="168"/>
      <c r="BM1164" s="168"/>
    </row>
    <row r="1165">
      <c r="A1165" s="163"/>
      <c r="B1165" s="174"/>
      <c r="C1165" s="165"/>
      <c r="D1165" s="166"/>
      <c r="E1165" s="166"/>
      <c r="F1165" s="167"/>
      <c r="G1165" s="167"/>
      <c r="H1165" s="167"/>
      <c r="I1165" s="163"/>
      <c r="J1165" s="168"/>
      <c r="K1165" s="168"/>
      <c r="L1165" s="168"/>
      <c r="M1165" s="166"/>
      <c r="N1165" s="169"/>
      <c r="O1165" s="167"/>
      <c r="P1165" s="168"/>
      <c r="Q1165" s="169"/>
      <c r="R1165" s="168"/>
      <c r="S1165" s="168"/>
      <c r="T1165" s="168"/>
      <c r="U1165" s="168"/>
      <c r="V1165" s="168"/>
      <c r="W1165" s="168"/>
      <c r="X1165" s="168"/>
      <c r="Y1165" s="168"/>
      <c r="Z1165" s="168"/>
      <c r="AA1165" s="168"/>
      <c r="AB1165" s="168"/>
      <c r="AC1165" s="168"/>
      <c r="AD1165" s="168"/>
      <c r="AE1165" s="168"/>
      <c r="AF1165" s="168"/>
      <c r="AG1165" s="168"/>
      <c r="AH1165" s="168"/>
      <c r="AI1165" s="168"/>
      <c r="AJ1165" s="168"/>
      <c r="AK1165" s="168"/>
      <c r="AL1165" s="168"/>
      <c r="AM1165" s="168"/>
      <c r="AN1165" s="166"/>
      <c r="AO1165" s="168"/>
      <c r="AP1165" s="166"/>
      <c r="AQ1165" s="168"/>
      <c r="AR1165" s="168"/>
      <c r="AS1165" s="168"/>
      <c r="AT1165" s="168"/>
      <c r="AU1165" s="168"/>
      <c r="AV1165" s="168"/>
      <c r="AW1165" s="168"/>
      <c r="AX1165" s="168"/>
      <c r="AY1165" s="168"/>
      <c r="AZ1165" s="168"/>
      <c r="BA1165" s="166"/>
      <c r="BB1165" s="166"/>
      <c r="BC1165" s="168"/>
      <c r="BD1165" s="170"/>
      <c r="BE1165" s="171"/>
      <c r="BF1165" s="171"/>
      <c r="BG1165" s="171"/>
      <c r="BH1165" s="171"/>
      <c r="BI1165" s="168"/>
      <c r="BJ1165" s="168"/>
      <c r="BK1165" s="168"/>
      <c r="BL1165" s="168"/>
      <c r="BM1165" s="168"/>
    </row>
    <row r="1166">
      <c r="A1166" s="163"/>
      <c r="B1166" s="174"/>
      <c r="C1166" s="165"/>
      <c r="D1166" s="166"/>
      <c r="E1166" s="166"/>
      <c r="F1166" s="167"/>
      <c r="G1166" s="167"/>
      <c r="H1166" s="167"/>
      <c r="I1166" s="163"/>
      <c r="J1166" s="168"/>
      <c r="K1166" s="168"/>
      <c r="L1166" s="168"/>
      <c r="M1166" s="166"/>
      <c r="N1166" s="169"/>
      <c r="O1166" s="167"/>
      <c r="P1166" s="168"/>
      <c r="Q1166" s="169"/>
      <c r="R1166" s="168"/>
      <c r="S1166" s="168"/>
      <c r="T1166" s="168"/>
      <c r="U1166" s="168"/>
      <c r="V1166" s="168"/>
      <c r="W1166" s="168"/>
      <c r="X1166" s="168"/>
      <c r="Y1166" s="168"/>
      <c r="Z1166" s="168"/>
      <c r="AA1166" s="168"/>
      <c r="AB1166" s="168"/>
      <c r="AC1166" s="168"/>
      <c r="AD1166" s="168"/>
      <c r="AE1166" s="168"/>
      <c r="AF1166" s="168"/>
      <c r="AG1166" s="168"/>
      <c r="AH1166" s="168"/>
      <c r="AI1166" s="168"/>
      <c r="AJ1166" s="168"/>
      <c r="AK1166" s="168"/>
      <c r="AL1166" s="168"/>
      <c r="AM1166" s="168"/>
      <c r="AN1166" s="166"/>
      <c r="AO1166" s="168"/>
      <c r="AP1166" s="166"/>
      <c r="AQ1166" s="168"/>
      <c r="AR1166" s="168"/>
      <c r="AS1166" s="168"/>
      <c r="AT1166" s="168"/>
      <c r="AU1166" s="168"/>
      <c r="AV1166" s="168"/>
      <c r="AW1166" s="168"/>
      <c r="AX1166" s="168"/>
      <c r="AY1166" s="168"/>
      <c r="AZ1166" s="168"/>
      <c r="BA1166" s="166"/>
      <c r="BB1166" s="166"/>
      <c r="BC1166" s="168"/>
      <c r="BD1166" s="170"/>
      <c r="BE1166" s="171"/>
      <c r="BF1166" s="171"/>
      <c r="BG1166" s="171"/>
      <c r="BH1166" s="171"/>
      <c r="BI1166" s="168"/>
      <c r="BJ1166" s="168"/>
      <c r="BK1166" s="168"/>
      <c r="BL1166" s="168"/>
      <c r="BM1166" s="168"/>
    </row>
    <row r="1167">
      <c r="A1167" s="163"/>
      <c r="B1167" s="174"/>
      <c r="C1167" s="165"/>
      <c r="D1167" s="166"/>
      <c r="E1167" s="166"/>
      <c r="F1167" s="167"/>
      <c r="G1167" s="167"/>
      <c r="H1167" s="167"/>
      <c r="I1167" s="163"/>
      <c r="J1167" s="168"/>
      <c r="K1167" s="168"/>
      <c r="L1167" s="168"/>
      <c r="M1167" s="166"/>
      <c r="N1167" s="169"/>
      <c r="O1167" s="167"/>
      <c r="P1167" s="168"/>
      <c r="Q1167" s="169"/>
      <c r="R1167" s="168"/>
      <c r="S1167" s="168"/>
      <c r="T1167" s="168"/>
      <c r="U1167" s="168"/>
      <c r="V1167" s="168"/>
      <c r="W1167" s="168"/>
      <c r="X1167" s="168"/>
      <c r="Y1167" s="168"/>
      <c r="Z1167" s="168"/>
      <c r="AA1167" s="168"/>
      <c r="AB1167" s="168"/>
      <c r="AC1167" s="168"/>
      <c r="AD1167" s="168"/>
      <c r="AE1167" s="168"/>
      <c r="AF1167" s="168"/>
      <c r="AG1167" s="168"/>
      <c r="AH1167" s="168"/>
      <c r="AI1167" s="168"/>
      <c r="AJ1167" s="168"/>
      <c r="AK1167" s="168"/>
      <c r="AL1167" s="168"/>
      <c r="AM1167" s="168"/>
      <c r="AN1167" s="166"/>
      <c r="AO1167" s="168"/>
      <c r="AP1167" s="166"/>
      <c r="AQ1167" s="168"/>
      <c r="AR1167" s="168"/>
      <c r="AS1167" s="168"/>
      <c r="AT1167" s="168"/>
      <c r="AU1167" s="168"/>
      <c r="AV1167" s="168"/>
      <c r="AW1167" s="168"/>
      <c r="AX1167" s="168"/>
      <c r="AY1167" s="168"/>
      <c r="AZ1167" s="168"/>
      <c r="BA1167" s="166"/>
      <c r="BB1167" s="166"/>
      <c r="BC1167" s="168"/>
      <c r="BD1167" s="170"/>
      <c r="BE1167" s="171"/>
      <c r="BF1167" s="171"/>
      <c r="BG1167" s="171"/>
      <c r="BH1167" s="171"/>
      <c r="BI1167" s="168"/>
      <c r="BJ1167" s="168"/>
      <c r="BK1167" s="168"/>
      <c r="BL1167" s="168"/>
      <c r="BM1167" s="168"/>
    </row>
    <row r="1168">
      <c r="A1168" s="163"/>
      <c r="B1168" s="174"/>
      <c r="C1168" s="165"/>
      <c r="D1168" s="166"/>
      <c r="E1168" s="166"/>
      <c r="F1168" s="167"/>
      <c r="G1168" s="167"/>
      <c r="H1168" s="167"/>
      <c r="I1168" s="163"/>
      <c r="J1168" s="168"/>
      <c r="K1168" s="168"/>
      <c r="L1168" s="168"/>
      <c r="M1168" s="166"/>
      <c r="N1168" s="169"/>
      <c r="O1168" s="167"/>
      <c r="P1168" s="168"/>
      <c r="Q1168" s="169"/>
      <c r="R1168" s="168"/>
      <c r="S1168" s="168"/>
      <c r="T1168" s="168"/>
      <c r="U1168" s="168"/>
      <c r="V1168" s="168"/>
      <c r="W1168" s="168"/>
      <c r="X1168" s="168"/>
      <c r="Y1168" s="168"/>
      <c r="Z1168" s="168"/>
      <c r="AA1168" s="168"/>
      <c r="AB1168" s="168"/>
      <c r="AC1168" s="168"/>
      <c r="AD1168" s="168"/>
      <c r="AE1168" s="168"/>
      <c r="AF1168" s="168"/>
      <c r="AG1168" s="168"/>
      <c r="AH1168" s="168"/>
      <c r="AI1168" s="168"/>
      <c r="AJ1168" s="168"/>
      <c r="AK1168" s="168"/>
      <c r="AL1168" s="168"/>
      <c r="AM1168" s="168"/>
      <c r="AN1168" s="166"/>
      <c r="AO1168" s="168"/>
      <c r="AP1168" s="166"/>
      <c r="AQ1168" s="168"/>
      <c r="AR1168" s="168"/>
      <c r="AS1168" s="168"/>
      <c r="AT1168" s="168"/>
      <c r="AU1168" s="168"/>
      <c r="AV1168" s="168"/>
      <c r="AW1168" s="168"/>
      <c r="AX1168" s="168"/>
      <c r="AY1168" s="168"/>
      <c r="AZ1168" s="168"/>
      <c r="BA1168" s="166"/>
      <c r="BB1168" s="166"/>
      <c r="BC1168" s="168"/>
      <c r="BD1168" s="170"/>
      <c r="BE1168" s="171"/>
      <c r="BF1168" s="171"/>
      <c r="BG1168" s="171"/>
      <c r="BH1168" s="171"/>
      <c r="BI1168" s="168"/>
      <c r="BJ1168" s="168"/>
      <c r="BK1168" s="168"/>
      <c r="BL1168" s="168"/>
      <c r="BM1168" s="168"/>
    </row>
    <row r="1169">
      <c r="A1169" s="163"/>
      <c r="B1169" s="174"/>
      <c r="C1169" s="165"/>
      <c r="D1169" s="166"/>
      <c r="E1169" s="166"/>
      <c r="F1169" s="167"/>
      <c r="G1169" s="167"/>
      <c r="H1169" s="167"/>
      <c r="I1169" s="163"/>
      <c r="J1169" s="168"/>
      <c r="K1169" s="168"/>
      <c r="L1169" s="168"/>
      <c r="M1169" s="166"/>
      <c r="N1169" s="169"/>
      <c r="O1169" s="167"/>
      <c r="P1169" s="168"/>
      <c r="Q1169" s="169"/>
      <c r="R1169" s="168"/>
      <c r="S1169" s="168"/>
      <c r="T1169" s="168"/>
      <c r="U1169" s="168"/>
      <c r="V1169" s="168"/>
      <c r="W1169" s="168"/>
      <c r="X1169" s="168"/>
      <c r="Y1169" s="168"/>
      <c r="Z1169" s="168"/>
      <c r="AA1169" s="168"/>
      <c r="AB1169" s="168"/>
      <c r="AC1169" s="168"/>
      <c r="AD1169" s="168"/>
      <c r="AE1169" s="168"/>
      <c r="AF1169" s="168"/>
      <c r="AG1169" s="168"/>
      <c r="AH1169" s="168"/>
      <c r="AI1169" s="168"/>
      <c r="AJ1169" s="168"/>
      <c r="AK1169" s="168"/>
      <c r="AL1169" s="168"/>
      <c r="AM1169" s="168"/>
      <c r="AN1169" s="166"/>
      <c r="AO1169" s="168"/>
      <c r="AP1169" s="166"/>
      <c r="AQ1169" s="168"/>
      <c r="AR1169" s="168"/>
      <c r="AS1169" s="168"/>
      <c r="AT1169" s="168"/>
      <c r="AU1169" s="168"/>
      <c r="AV1169" s="168"/>
      <c r="AW1169" s="168"/>
      <c r="AX1169" s="168"/>
      <c r="AY1169" s="168"/>
      <c r="AZ1169" s="168"/>
      <c r="BA1169" s="166"/>
      <c r="BB1169" s="166"/>
      <c r="BC1169" s="168"/>
      <c r="BD1169" s="170"/>
      <c r="BE1169" s="171"/>
      <c r="BF1169" s="171"/>
      <c r="BG1169" s="171"/>
      <c r="BH1169" s="171"/>
      <c r="BI1169" s="168"/>
      <c r="BJ1169" s="168"/>
      <c r="BK1169" s="168"/>
      <c r="BL1169" s="168"/>
      <c r="BM1169" s="168"/>
    </row>
    <row r="1170">
      <c r="A1170" s="163"/>
      <c r="B1170" s="174"/>
      <c r="C1170" s="165"/>
      <c r="D1170" s="166"/>
      <c r="E1170" s="166"/>
      <c r="F1170" s="167"/>
      <c r="G1170" s="167"/>
      <c r="H1170" s="167"/>
      <c r="I1170" s="163"/>
      <c r="J1170" s="168"/>
      <c r="K1170" s="168"/>
      <c r="L1170" s="168"/>
      <c r="M1170" s="166"/>
      <c r="N1170" s="169"/>
      <c r="O1170" s="167"/>
      <c r="P1170" s="168"/>
      <c r="Q1170" s="169"/>
      <c r="R1170" s="168"/>
      <c r="S1170" s="168"/>
      <c r="T1170" s="168"/>
      <c r="U1170" s="168"/>
      <c r="V1170" s="168"/>
      <c r="W1170" s="168"/>
      <c r="X1170" s="168"/>
      <c r="Y1170" s="168"/>
      <c r="Z1170" s="168"/>
      <c r="AA1170" s="168"/>
      <c r="AB1170" s="168"/>
      <c r="AC1170" s="168"/>
      <c r="AD1170" s="168"/>
      <c r="AE1170" s="168"/>
      <c r="AF1170" s="168"/>
      <c r="AG1170" s="168"/>
      <c r="AH1170" s="168"/>
      <c r="AI1170" s="168"/>
      <c r="AJ1170" s="168"/>
      <c r="AK1170" s="168"/>
      <c r="AL1170" s="168"/>
      <c r="AM1170" s="168"/>
      <c r="AN1170" s="166"/>
      <c r="AO1170" s="168"/>
      <c r="AP1170" s="166"/>
      <c r="AQ1170" s="168"/>
      <c r="AR1170" s="168"/>
      <c r="AS1170" s="168"/>
      <c r="AT1170" s="168"/>
      <c r="AU1170" s="168"/>
      <c r="AV1170" s="168"/>
      <c r="AW1170" s="168"/>
      <c r="AX1170" s="168"/>
      <c r="AY1170" s="168"/>
      <c r="AZ1170" s="168"/>
      <c r="BA1170" s="166"/>
      <c r="BB1170" s="166"/>
      <c r="BC1170" s="168"/>
      <c r="BD1170" s="170"/>
      <c r="BE1170" s="171"/>
      <c r="BF1170" s="171"/>
      <c r="BG1170" s="171"/>
      <c r="BH1170" s="171"/>
      <c r="BI1170" s="168"/>
      <c r="BJ1170" s="168"/>
      <c r="BK1170" s="168"/>
      <c r="BL1170" s="168"/>
      <c r="BM1170" s="168"/>
    </row>
    <row r="1171">
      <c r="A1171" s="163"/>
      <c r="B1171" s="174"/>
      <c r="C1171" s="165"/>
      <c r="D1171" s="166"/>
      <c r="E1171" s="166"/>
      <c r="F1171" s="167"/>
      <c r="G1171" s="167"/>
      <c r="H1171" s="167"/>
      <c r="I1171" s="163"/>
      <c r="J1171" s="168"/>
      <c r="K1171" s="168"/>
      <c r="L1171" s="168"/>
      <c r="M1171" s="166"/>
      <c r="N1171" s="169"/>
      <c r="O1171" s="167"/>
      <c r="P1171" s="168"/>
      <c r="Q1171" s="169"/>
      <c r="R1171" s="168"/>
      <c r="S1171" s="168"/>
      <c r="T1171" s="168"/>
      <c r="U1171" s="168"/>
      <c r="V1171" s="168"/>
      <c r="W1171" s="168"/>
      <c r="X1171" s="168"/>
      <c r="Y1171" s="168"/>
      <c r="Z1171" s="168"/>
      <c r="AA1171" s="168"/>
      <c r="AB1171" s="168"/>
      <c r="AC1171" s="168"/>
      <c r="AD1171" s="168"/>
      <c r="AE1171" s="168"/>
      <c r="AF1171" s="168"/>
      <c r="AG1171" s="168"/>
      <c r="AH1171" s="168"/>
      <c r="AI1171" s="168"/>
      <c r="AJ1171" s="168"/>
      <c r="AK1171" s="168"/>
      <c r="AL1171" s="168"/>
      <c r="AM1171" s="168"/>
      <c r="AN1171" s="166"/>
      <c r="AO1171" s="168"/>
      <c r="AP1171" s="166"/>
      <c r="AQ1171" s="168"/>
      <c r="AR1171" s="168"/>
      <c r="AS1171" s="168"/>
      <c r="AT1171" s="168"/>
      <c r="AU1171" s="168"/>
      <c r="AV1171" s="168"/>
      <c r="AW1171" s="168"/>
      <c r="AX1171" s="168"/>
      <c r="AY1171" s="168"/>
      <c r="AZ1171" s="168"/>
      <c r="BA1171" s="166"/>
      <c r="BB1171" s="166"/>
      <c r="BC1171" s="168"/>
      <c r="BD1171" s="170"/>
      <c r="BE1171" s="171"/>
      <c r="BF1171" s="171"/>
      <c r="BG1171" s="171"/>
      <c r="BH1171" s="171"/>
      <c r="BI1171" s="168"/>
      <c r="BJ1171" s="168"/>
      <c r="BK1171" s="168"/>
      <c r="BL1171" s="168"/>
      <c r="BM1171" s="168"/>
    </row>
    <row r="1172">
      <c r="A1172" s="163"/>
      <c r="B1172" s="174"/>
      <c r="C1172" s="165"/>
      <c r="D1172" s="166"/>
      <c r="E1172" s="166"/>
      <c r="F1172" s="167"/>
      <c r="G1172" s="167"/>
      <c r="H1172" s="167"/>
      <c r="I1172" s="163"/>
      <c r="J1172" s="168"/>
      <c r="K1172" s="168"/>
      <c r="L1172" s="168"/>
      <c r="M1172" s="166"/>
      <c r="N1172" s="169"/>
      <c r="O1172" s="167"/>
      <c r="P1172" s="168"/>
      <c r="Q1172" s="169"/>
      <c r="R1172" s="168"/>
      <c r="S1172" s="168"/>
      <c r="T1172" s="168"/>
      <c r="U1172" s="168"/>
      <c r="V1172" s="168"/>
      <c r="W1172" s="168"/>
      <c r="X1172" s="168"/>
      <c r="Y1172" s="168"/>
      <c r="Z1172" s="168"/>
      <c r="AA1172" s="168"/>
      <c r="AB1172" s="168"/>
      <c r="AC1172" s="168"/>
      <c r="AD1172" s="168"/>
      <c r="AE1172" s="168"/>
      <c r="AF1172" s="168"/>
      <c r="AG1172" s="168"/>
      <c r="AH1172" s="168"/>
      <c r="AI1172" s="168"/>
      <c r="AJ1172" s="168"/>
      <c r="AK1172" s="168"/>
      <c r="AL1172" s="168"/>
      <c r="AM1172" s="168"/>
      <c r="AN1172" s="166"/>
      <c r="AO1172" s="168"/>
      <c r="AP1172" s="166"/>
      <c r="AQ1172" s="168"/>
      <c r="AR1172" s="168"/>
      <c r="AS1172" s="168"/>
      <c r="AT1172" s="168"/>
      <c r="AU1172" s="168"/>
      <c r="AV1172" s="168"/>
      <c r="AW1172" s="168"/>
      <c r="AX1172" s="168"/>
      <c r="AY1172" s="168"/>
      <c r="AZ1172" s="168"/>
      <c r="BA1172" s="166"/>
      <c r="BB1172" s="166"/>
      <c r="BC1172" s="168"/>
      <c r="BD1172" s="170"/>
      <c r="BE1172" s="171"/>
      <c r="BF1172" s="171"/>
      <c r="BG1172" s="171"/>
      <c r="BH1172" s="171"/>
      <c r="BI1172" s="168"/>
      <c r="BJ1172" s="168"/>
      <c r="BK1172" s="168"/>
      <c r="BL1172" s="168"/>
      <c r="BM1172" s="168"/>
    </row>
    <row r="1173">
      <c r="A1173" s="163"/>
      <c r="B1173" s="174"/>
      <c r="C1173" s="165"/>
      <c r="D1173" s="166"/>
      <c r="E1173" s="166"/>
      <c r="F1173" s="167"/>
      <c r="G1173" s="167"/>
      <c r="H1173" s="167"/>
      <c r="I1173" s="163"/>
      <c r="J1173" s="168"/>
      <c r="K1173" s="168"/>
      <c r="L1173" s="168"/>
      <c r="M1173" s="166"/>
      <c r="N1173" s="169"/>
      <c r="O1173" s="167"/>
      <c r="P1173" s="168"/>
      <c r="Q1173" s="169"/>
      <c r="R1173" s="168"/>
      <c r="S1173" s="168"/>
      <c r="T1173" s="168"/>
      <c r="U1173" s="168"/>
      <c r="V1173" s="168"/>
      <c r="W1173" s="168"/>
      <c r="X1173" s="168"/>
      <c r="Y1173" s="168"/>
      <c r="Z1173" s="168"/>
      <c r="AA1173" s="168"/>
      <c r="AB1173" s="168"/>
      <c r="AC1173" s="168"/>
      <c r="AD1173" s="168"/>
      <c r="AE1173" s="168"/>
      <c r="AF1173" s="168"/>
      <c r="AG1173" s="168"/>
      <c r="AH1173" s="168"/>
      <c r="AI1173" s="168"/>
      <c r="AJ1173" s="168"/>
      <c r="AK1173" s="168"/>
      <c r="AL1173" s="168"/>
      <c r="AM1173" s="168"/>
      <c r="AN1173" s="166"/>
      <c r="AO1173" s="168"/>
      <c r="AP1173" s="166"/>
      <c r="AQ1173" s="168"/>
      <c r="AR1173" s="168"/>
      <c r="AS1173" s="168"/>
      <c r="AT1173" s="168"/>
      <c r="AU1173" s="168"/>
      <c r="AV1173" s="168"/>
      <c r="AW1173" s="168"/>
      <c r="AX1173" s="168"/>
      <c r="AY1173" s="168"/>
      <c r="AZ1173" s="168"/>
      <c r="BA1173" s="166"/>
      <c r="BB1173" s="166"/>
      <c r="BC1173" s="168"/>
      <c r="BD1173" s="170"/>
      <c r="BE1173" s="171"/>
      <c r="BF1173" s="171"/>
      <c r="BG1173" s="171"/>
      <c r="BH1173" s="171"/>
      <c r="BI1173" s="168"/>
      <c r="BJ1173" s="168"/>
      <c r="BK1173" s="168"/>
      <c r="BL1173" s="168"/>
      <c r="BM1173" s="168"/>
    </row>
    <row r="1174">
      <c r="A1174" s="163"/>
      <c r="B1174" s="174"/>
      <c r="C1174" s="165"/>
      <c r="D1174" s="166"/>
      <c r="E1174" s="166"/>
      <c r="F1174" s="167"/>
      <c r="G1174" s="167"/>
      <c r="H1174" s="167"/>
      <c r="I1174" s="163"/>
      <c r="J1174" s="168"/>
      <c r="K1174" s="168"/>
      <c r="L1174" s="168"/>
      <c r="M1174" s="166"/>
      <c r="N1174" s="169"/>
      <c r="O1174" s="167"/>
      <c r="P1174" s="168"/>
      <c r="Q1174" s="169"/>
      <c r="R1174" s="168"/>
      <c r="S1174" s="168"/>
      <c r="T1174" s="168"/>
      <c r="U1174" s="168"/>
      <c r="V1174" s="168"/>
      <c r="W1174" s="168"/>
      <c r="X1174" s="168"/>
      <c r="Y1174" s="168"/>
      <c r="Z1174" s="168"/>
      <c r="AA1174" s="168"/>
      <c r="AB1174" s="168"/>
      <c r="AC1174" s="168"/>
      <c r="AD1174" s="168"/>
      <c r="AE1174" s="168"/>
      <c r="AF1174" s="168"/>
      <c r="AG1174" s="168"/>
      <c r="AH1174" s="168"/>
      <c r="AI1174" s="168"/>
      <c r="AJ1174" s="168"/>
      <c r="AK1174" s="168"/>
      <c r="AL1174" s="168"/>
      <c r="AM1174" s="168"/>
      <c r="AN1174" s="166"/>
      <c r="AO1174" s="168"/>
      <c r="AP1174" s="166"/>
      <c r="AQ1174" s="168"/>
      <c r="AR1174" s="168"/>
      <c r="AS1174" s="168"/>
      <c r="AT1174" s="168"/>
      <c r="AU1174" s="168"/>
      <c r="AV1174" s="168"/>
      <c r="AW1174" s="168"/>
      <c r="AX1174" s="168"/>
      <c r="AY1174" s="168"/>
      <c r="AZ1174" s="168"/>
      <c r="BA1174" s="166"/>
      <c r="BB1174" s="166"/>
      <c r="BC1174" s="168"/>
      <c r="BD1174" s="170"/>
      <c r="BE1174" s="171"/>
      <c r="BF1174" s="171"/>
      <c r="BG1174" s="171"/>
      <c r="BH1174" s="171"/>
      <c r="BI1174" s="168"/>
      <c r="BJ1174" s="168"/>
      <c r="BK1174" s="168"/>
      <c r="BL1174" s="168"/>
      <c r="BM1174" s="168"/>
    </row>
    <row r="1175">
      <c r="A1175" s="163"/>
      <c r="B1175" s="174"/>
      <c r="C1175" s="165"/>
      <c r="D1175" s="166"/>
      <c r="E1175" s="166"/>
      <c r="F1175" s="167"/>
      <c r="G1175" s="167"/>
      <c r="H1175" s="167"/>
      <c r="I1175" s="163"/>
      <c r="J1175" s="168"/>
      <c r="K1175" s="168"/>
      <c r="L1175" s="168"/>
      <c r="M1175" s="166"/>
      <c r="N1175" s="169"/>
      <c r="O1175" s="167"/>
      <c r="P1175" s="168"/>
      <c r="Q1175" s="169"/>
      <c r="R1175" s="168"/>
      <c r="S1175" s="168"/>
      <c r="T1175" s="168"/>
      <c r="U1175" s="168"/>
      <c r="V1175" s="168"/>
      <c r="W1175" s="168"/>
      <c r="X1175" s="168"/>
      <c r="Y1175" s="168"/>
      <c r="Z1175" s="168"/>
      <c r="AA1175" s="168"/>
      <c r="AB1175" s="168"/>
      <c r="AC1175" s="168"/>
      <c r="AD1175" s="168"/>
      <c r="AE1175" s="168"/>
      <c r="AF1175" s="168"/>
      <c r="AG1175" s="168"/>
      <c r="AH1175" s="168"/>
      <c r="AI1175" s="168"/>
      <c r="AJ1175" s="168"/>
      <c r="AK1175" s="168"/>
      <c r="AL1175" s="168"/>
      <c r="AM1175" s="168"/>
      <c r="AN1175" s="166"/>
      <c r="AO1175" s="168"/>
      <c r="AP1175" s="166"/>
      <c r="AQ1175" s="168"/>
      <c r="AR1175" s="168"/>
      <c r="AS1175" s="168"/>
      <c r="AT1175" s="168"/>
      <c r="AU1175" s="168"/>
      <c r="AV1175" s="168"/>
      <c r="AW1175" s="168"/>
      <c r="AX1175" s="168"/>
      <c r="AY1175" s="168"/>
      <c r="AZ1175" s="168"/>
      <c r="BA1175" s="166"/>
      <c r="BB1175" s="166"/>
      <c r="BC1175" s="168"/>
      <c r="BD1175" s="170"/>
      <c r="BE1175" s="171"/>
      <c r="BF1175" s="171"/>
      <c r="BG1175" s="171"/>
      <c r="BH1175" s="171"/>
      <c r="BI1175" s="168"/>
      <c r="BJ1175" s="168"/>
      <c r="BK1175" s="168"/>
      <c r="BL1175" s="168"/>
      <c r="BM1175" s="168"/>
    </row>
    <row r="1176">
      <c r="A1176" s="163"/>
      <c r="B1176" s="174"/>
      <c r="C1176" s="165"/>
      <c r="D1176" s="166"/>
      <c r="E1176" s="166"/>
      <c r="F1176" s="167"/>
      <c r="G1176" s="167"/>
      <c r="H1176" s="167"/>
      <c r="I1176" s="163"/>
      <c r="J1176" s="168"/>
      <c r="K1176" s="168"/>
      <c r="L1176" s="168"/>
      <c r="M1176" s="166"/>
      <c r="N1176" s="169"/>
      <c r="O1176" s="167"/>
      <c r="P1176" s="168"/>
      <c r="Q1176" s="169"/>
      <c r="R1176" s="168"/>
      <c r="S1176" s="168"/>
      <c r="T1176" s="168"/>
      <c r="U1176" s="168"/>
      <c r="V1176" s="168"/>
      <c r="W1176" s="168"/>
      <c r="X1176" s="168"/>
      <c r="Y1176" s="168"/>
      <c r="Z1176" s="168"/>
      <c r="AA1176" s="168"/>
      <c r="AB1176" s="168"/>
      <c r="AC1176" s="168"/>
      <c r="AD1176" s="168"/>
      <c r="AE1176" s="168"/>
      <c r="AF1176" s="168"/>
      <c r="AG1176" s="168"/>
      <c r="AH1176" s="168"/>
      <c r="AI1176" s="168"/>
      <c r="AJ1176" s="168"/>
      <c r="AK1176" s="168"/>
      <c r="AL1176" s="168"/>
      <c r="AM1176" s="168"/>
      <c r="AN1176" s="166"/>
      <c r="AO1176" s="168"/>
      <c r="AP1176" s="166"/>
      <c r="AQ1176" s="168"/>
      <c r="AR1176" s="168"/>
      <c r="AS1176" s="168"/>
      <c r="AT1176" s="168"/>
      <c r="AU1176" s="168"/>
      <c r="AV1176" s="168"/>
      <c r="AW1176" s="168"/>
      <c r="AX1176" s="168"/>
      <c r="AY1176" s="168"/>
      <c r="AZ1176" s="168"/>
      <c r="BA1176" s="166"/>
      <c r="BB1176" s="166"/>
      <c r="BC1176" s="168"/>
      <c r="BD1176" s="170"/>
      <c r="BE1176" s="171"/>
      <c r="BF1176" s="171"/>
      <c r="BG1176" s="171"/>
      <c r="BH1176" s="171"/>
      <c r="BI1176" s="168"/>
      <c r="BJ1176" s="168"/>
      <c r="BK1176" s="168"/>
      <c r="BL1176" s="168"/>
      <c r="BM1176" s="168"/>
    </row>
    <row r="1177">
      <c r="A1177" s="163"/>
      <c r="B1177" s="174"/>
      <c r="C1177" s="165"/>
      <c r="D1177" s="166"/>
      <c r="E1177" s="166"/>
      <c r="F1177" s="167"/>
      <c r="G1177" s="167"/>
      <c r="H1177" s="167"/>
      <c r="I1177" s="163"/>
      <c r="J1177" s="168"/>
      <c r="K1177" s="168"/>
      <c r="L1177" s="168"/>
      <c r="M1177" s="166"/>
      <c r="N1177" s="169"/>
      <c r="O1177" s="167"/>
      <c r="P1177" s="168"/>
      <c r="Q1177" s="169"/>
      <c r="R1177" s="168"/>
      <c r="S1177" s="168"/>
      <c r="T1177" s="168"/>
      <c r="U1177" s="168"/>
      <c r="V1177" s="168"/>
      <c r="W1177" s="168"/>
      <c r="X1177" s="168"/>
      <c r="Y1177" s="168"/>
      <c r="Z1177" s="168"/>
      <c r="AA1177" s="168"/>
      <c r="AB1177" s="168"/>
      <c r="AC1177" s="168"/>
      <c r="AD1177" s="168"/>
      <c r="AE1177" s="168"/>
      <c r="AF1177" s="168"/>
      <c r="AG1177" s="168"/>
      <c r="AH1177" s="168"/>
      <c r="AI1177" s="168"/>
      <c r="AJ1177" s="168"/>
      <c r="AK1177" s="168"/>
      <c r="AL1177" s="168"/>
      <c r="AM1177" s="168"/>
      <c r="AN1177" s="166"/>
      <c r="AO1177" s="168"/>
      <c r="AP1177" s="166"/>
      <c r="AQ1177" s="168"/>
      <c r="AR1177" s="168"/>
      <c r="AS1177" s="168"/>
      <c r="AT1177" s="168"/>
      <c r="AU1177" s="168"/>
      <c r="AV1177" s="168"/>
      <c r="AW1177" s="168"/>
      <c r="AX1177" s="168"/>
      <c r="AY1177" s="168"/>
      <c r="AZ1177" s="168"/>
      <c r="BA1177" s="166"/>
      <c r="BB1177" s="166"/>
      <c r="BC1177" s="168"/>
      <c r="BD1177" s="170"/>
      <c r="BE1177" s="171"/>
      <c r="BF1177" s="171"/>
      <c r="BG1177" s="171"/>
      <c r="BH1177" s="171"/>
      <c r="BI1177" s="168"/>
      <c r="BJ1177" s="168"/>
      <c r="BK1177" s="168"/>
      <c r="BL1177" s="168"/>
      <c r="BM1177" s="168"/>
    </row>
    <row r="1178">
      <c r="A1178" s="163"/>
      <c r="B1178" s="174"/>
      <c r="C1178" s="165"/>
      <c r="D1178" s="166"/>
      <c r="E1178" s="166"/>
      <c r="F1178" s="167"/>
      <c r="G1178" s="167"/>
      <c r="H1178" s="167"/>
      <c r="I1178" s="163"/>
      <c r="J1178" s="168"/>
      <c r="K1178" s="168"/>
      <c r="L1178" s="168"/>
      <c r="M1178" s="166"/>
      <c r="N1178" s="169"/>
      <c r="O1178" s="167"/>
      <c r="P1178" s="168"/>
      <c r="Q1178" s="169"/>
      <c r="R1178" s="168"/>
      <c r="S1178" s="168"/>
      <c r="T1178" s="168"/>
      <c r="U1178" s="168"/>
      <c r="V1178" s="168"/>
      <c r="W1178" s="168"/>
      <c r="X1178" s="168"/>
      <c r="Y1178" s="168"/>
      <c r="Z1178" s="168"/>
      <c r="AA1178" s="168"/>
      <c r="AB1178" s="168"/>
      <c r="AC1178" s="168"/>
      <c r="AD1178" s="168"/>
      <c r="AE1178" s="168"/>
      <c r="AF1178" s="168"/>
      <c r="AG1178" s="168"/>
      <c r="AH1178" s="168"/>
      <c r="AI1178" s="168"/>
      <c r="AJ1178" s="168"/>
      <c r="AK1178" s="168"/>
      <c r="AL1178" s="168"/>
      <c r="AM1178" s="168"/>
      <c r="AN1178" s="166"/>
      <c r="AO1178" s="168"/>
      <c r="AP1178" s="166"/>
      <c r="AQ1178" s="168"/>
      <c r="AR1178" s="168"/>
      <c r="AS1178" s="168"/>
      <c r="AT1178" s="168"/>
      <c r="AU1178" s="168"/>
      <c r="AV1178" s="168"/>
      <c r="AW1178" s="168"/>
      <c r="AX1178" s="168"/>
      <c r="AY1178" s="168"/>
      <c r="AZ1178" s="168"/>
      <c r="BA1178" s="166"/>
      <c r="BB1178" s="166"/>
      <c r="BC1178" s="168"/>
      <c r="BD1178" s="170"/>
      <c r="BE1178" s="171"/>
      <c r="BF1178" s="171"/>
      <c r="BG1178" s="171"/>
      <c r="BH1178" s="171"/>
      <c r="BI1178" s="168"/>
      <c r="BJ1178" s="168"/>
      <c r="BK1178" s="168"/>
      <c r="BL1178" s="168"/>
      <c r="BM1178" s="168"/>
    </row>
    <row r="1179">
      <c r="A1179" s="163"/>
      <c r="B1179" s="174"/>
      <c r="C1179" s="165"/>
      <c r="D1179" s="166"/>
      <c r="E1179" s="166"/>
      <c r="F1179" s="167"/>
      <c r="G1179" s="167"/>
      <c r="H1179" s="167"/>
      <c r="I1179" s="163"/>
      <c r="J1179" s="168"/>
      <c r="K1179" s="168"/>
      <c r="L1179" s="168"/>
      <c r="M1179" s="166"/>
      <c r="N1179" s="169"/>
      <c r="O1179" s="167"/>
      <c r="P1179" s="168"/>
      <c r="Q1179" s="169"/>
      <c r="R1179" s="168"/>
      <c r="S1179" s="168"/>
      <c r="T1179" s="168"/>
      <c r="U1179" s="168"/>
      <c r="V1179" s="168"/>
      <c r="W1179" s="168"/>
      <c r="X1179" s="168"/>
      <c r="Y1179" s="168"/>
      <c r="Z1179" s="168"/>
      <c r="AA1179" s="168"/>
      <c r="AB1179" s="168"/>
      <c r="AC1179" s="168"/>
      <c r="AD1179" s="168"/>
      <c r="AE1179" s="168"/>
      <c r="AF1179" s="168"/>
      <c r="AG1179" s="168"/>
      <c r="AH1179" s="168"/>
      <c r="AI1179" s="168"/>
      <c r="AJ1179" s="168"/>
      <c r="AK1179" s="168"/>
      <c r="AL1179" s="168"/>
      <c r="AM1179" s="168"/>
      <c r="AN1179" s="166"/>
      <c r="AO1179" s="168"/>
      <c r="AP1179" s="166"/>
      <c r="AQ1179" s="168"/>
      <c r="AR1179" s="168"/>
      <c r="AS1179" s="168"/>
      <c r="AT1179" s="168"/>
      <c r="AU1179" s="168"/>
      <c r="AV1179" s="168"/>
      <c r="AW1179" s="168"/>
      <c r="AX1179" s="168"/>
      <c r="AY1179" s="168"/>
      <c r="AZ1179" s="168"/>
      <c r="BA1179" s="166"/>
      <c r="BB1179" s="166"/>
      <c r="BC1179" s="168"/>
      <c r="BD1179" s="170"/>
      <c r="BE1179" s="171"/>
      <c r="BF1179" s="171"/>
      <c r="BG1179" s="171"/>
      <c r="BH1179" s="171"/>
      <c r="BI1179" s="168"/>
      <c r="BJ1179" s="168"/>
      <c r="BK1179" s="168"/>
      <c r="BL1179" s="168"/>
      <c r="BM1179" s="168"/>
    </row>
    <row r="1180">
      <c r="A1180" s="163"/>
      <c r="B1180" s="174"/>
      <c r="C1180" s="165"/>
      <c r="D1180" s="166"/>
      <c r="E1180" s="166"/>
      <c r="F1180" s="167"/>
      <c r="G1180" s="167"/>
      <c r="H1180" s="167"/>
      <c r="I1180" s="163"/>
      <c r="J1180" s="168"/>
      <c r="K1180" s="168"/>
      <c r="L1180" s="168"/>
      <c r="M1180" s="166"/>
      <c r="N1180" s="169"/>
      <c r="O1180" s="167"/>
      <c r="P1180" s="168"/>
      <c r="Q1180" s="169"/>
      <c r="R1180" s="168"/>
      <c r="S1180" s="168"/>
      <c r="T1180" s="168"/>
      <c r="U1180" s="168"/>
      <c r="V1180" s="168"/>
      <c r="W1180" s="168"/>
      <c r="X1180" s="168"/>
      <c r="Y1180" s="168"/>
      <c r="Z1180" s="168"/>
      <c r="AA1180" s="168"/>
      <c r="AB1180" s="168"/>
      <c r="AC1180" s="168"/>
      <c r="AD1180" s="168"/>
      <c r="AE1180" s="168"/>
      <c r="AF1180" s="168"/>
      <c r="AG1180" s="168"/>
      <c r="AH1180" s="168"/>
      <c r="AI1180" s="168"/>
      <c r="AJ1180" s="168"/>
      <c r="AK1180" s="168"/>
      <c r="AL1180" s="168"/>
      <c r="AM1180" s="168"/>
      <c r="AN1180" s="166"/>
      <c r="AO1180" s="168"/>
      <c r="AP1180" s="166"/>
      <c r="AQ1180" s="168"/>
      <c r="AR1180" s="168"/>
      <c r="AS1180" s="168"/>
      <c r="AT1180" s="168"/>
      <c r="AU1180" s="168"/>
      <c r="AV1180" s="168"/>
      <c r="AW1180" s="168"/>
      <c r="AX1180" s="168"/>
      <c r="AY1180" s="168"/>
      <c r="AZ1180" s="168"/>
      <c r="BA1180" s="166"/>
      <c r="BB1180" s="166"/>
      <c r="BC1180" s="168"/>
      <c r="BD1180" s="170"/>
      <c r="BE1180" s="171"/>
      <c r="BF1180" s="171"/>
      <c r="BG1180" s="171"/>
      <c r="BH1180" s="171"/>
      <c r="BI1180" s="168"/>
      <c r="BJ1180" s="168"/>
      <c r="BK1180" s="168"/>
      <c r="BL1180" s="168"/>
      <c r="BM1180" s="168"/>
    </row>
    <row r="1181">
      <c r="A1181" s="163"/>
      <c r="B1181" s="174"/>
      <c r="C1181" s="165"/>
      <c r="D1181" s="166"/>
      <c r="E1181" s="166"/>
      <c r="F1181" s="167"/>
      <c r="G1181" s="167"/>
      <c r="H1181" s="167"/>
      <c r="I1181" s="163"/>
      <c r="J1181" s="168"/>
      <c r="K1181" s="168"/>
      <c r="L1181" s="168"/>
      <c r="M1181" s="166"/>
      <c r="N1181" s="169"/>
      <c r="O1181" s="167"/>
      <c r="P1181" s="168"/>
      <c r="Q1181" s="169"/>
      <c r="R1181" s="168"/>
      <c r="S1181" s="168"/>
      <c r="T1181" s="168"/>
      <c r="U1181" s="168"/>
      <c r="V1181" s="168"/>
      <c r="W1181" s="168"/>
      <c r="X1181" s="168"/>
      <c r="Y1181" s="168"/>
      <c r="Z1181" s="168"/>
      <c r="AA1181" s="168"/>
      <c r="AB1181" s="168"/>
      <c r="AC1181" s="168"/>
      <c r="AD1181" s="168"/>
      <c r="AE1181" s="168"/>
      <c r="AF1181" s="168"/>
      <c r="AG1181" s="168"/>
      <c r="AH1181" s="168"/>
      <c r="AI1181" s="168"/>
      <c r="AJ1181" s="168"/>
      <c r="AK1181" s="168"/>
      <c r="AL1181" s="168"/>
      <c r="AM1181" s="168"/>
      <c r="AN1181" s="166"/>
      <c r="AO1181" s="168"/>
      <c r="AP1181" s="166"/>
      <c r="AQ1181" s="168"/>
      <c r="AR1181" s="168"/>
      <c r="AS1181" s="168"/>
      <c r="AT1181" s="168"/>
      <c r="AU1181" s="168"/>
      <c r="AV1181" s="168"/>
      <c r="AW1181" s="168"/>
      <c r="AX1181" s="168"/>
      <c r="AY1181" s="168"/>
      <c r="AZ1181" s="168"/>
      <c r="BA1181" s="166"/>
      <c r="BB1181" s="166"/>
      <c r="BC1181" s="168"/>
      <c r="BD1181" s="170"/>
      <c r="BE1181" s="171"/>
      <c r="BF1181" s="171"/>
      <c r="BG1181" s="171"/>
      <c r="BH1181" s="171"/>
      <c r="BI1181" s="168"/>
      <c r="BJ1181" s="168"/>
      <c r="BK1181" s="168"/>
      <c r="BL1181" s="168"/>
      <c r="BM1181" s="168"/>
    </row>
    <row r="1182">
      <c r="A1182" s="163"/>
      <c r="B1182" s="174"/>
      <c r="C1182" s="165"/>
      <c r="D1182" s="166"/>
      <c r="E1182" s="166"/>
      <c r="F1182" s="167"/>
      <c r="G1182" s="167"/>
      <c r="H1182" s="167"/>
      <c r="I1182" s="163"/>
      <c r="J1182" s="168"/>
      <c r="K1182" s="168"/>
      <c r="L1182" s="168"/>
      <c r="M1182" s="166"/>
      <c r="N1182" s="169"/>
      <c r="O1182" s="167"/>
      <c r="P1182" s="168"/>
      <c r="Q1182" s="169"/>
      <c r="R1182" s="168"/>
      <c r="S1182" s="168"/>
      <c r="T1182" s="168"/>
      <c r="U1182" s="168"/>
      <c r="V1182" s="168"/>
      <c r="W1182" s="168"/>
      <c r="X1182" s="168"/>
      <c r="Y1182" s="168"/>
      <c r="Z1182" s="168"/>
      <c r="AA1182" s="168"/>
      <c r="AB1182" s="168"/>
      <c r="AC1182" s="168"/>
      <c r="AD1182" s="168"/>
      <c r="AE1182" s="168"/>
      <c r="AF1182" s="168"/>
      <c r="AG1182" s="168"/>
      <c r="AH1182" s="168"/>
      <c r="AI1182" s="168"/>
      <c r="AJ1182" s="168"/>
      <c r="AK1182" s="168"/>
      <c r="AL1182" s="168"/>
      <c r="AM1182" s="168"/>
      <c r="AN1182" s="166"/>
      <c r="AO1182" s="168"/>
      <c r="AP1182" s="166"/>
      <c r="AQ1182" s="168"/>
      <c r="AR1182" s="168"/>
      <c r="AS1182" s="168"/>
      <c r="AT1182" s="168"/>
      <c r="AU1182" s="168"/>
      <c r="AV1182" s="168"/>
      <c r="AW1182" s="168"/>
      <c r="AX1182" s="168"/>
      <c r="AY1182" s="168"/>
      <c r="AZ1182" s="168"/>
      <c r="BA1182" s="166"/>
      <c r="BB1182" s="166"/>
      <c r="BC1182" s="168"/>
      <c r="BD1182" s="170"/>
      <c r="BE1182" s="171"/>
      <c r="BF1182" s="171"/>
      <c r="BG1182" s="171"/>
      <c r="BH1182" s="171"/>
      <c r="BI1182" s="168"/>
      <c r="BJ1182" s="168"/>
      <c r="BK1182" s="168"/>
      <c r="BL1182" s="168"/>
      <c r="BM1182" s="168"/>
    </row>
    <row r="1183">
      <c r="A1183" s="163"/>
      <c r="B1183" s="174"/>
      <c r="C1183" s="165"/>
      <c r="D1183" s="166"/>
      <c r="E1183" s="166"/>
      <c r="F1183" s="167"/>
      <c r="G1183" s="167"/>
      <c r="H1183" s="167"/>
      <c r="I1183" s="163"/>
      <c r="J1183" s="168"/>
      <c r="K1183" s="168"/>
      <c r="L1183" s="168"/>
      <c r="M1183" s="166"/>
      <c r="N1183" s="169"/>
      <c r="O1183" s="167"/>
      <c r="P1183" s="168"/>
      <c r="Q1183" s="169"/>
      <c r="R1183" s="168"/>
      <c r="S1183" s="168"/>
      <c r="T1183" s="168"/>
      <c r="U1183" s="168"/>
      <c r="V1183" s="168"/>
      <c r="W1183" s="168"/>
      <c r="X1183" s="168"/>
      <c r="Y1183" s="168"/>
      <c r="Z1183" s="168"/>
      <c r="AA1183" s="168"/>
      <c r="AB1183" s="168"/>
      <c r="AC1183" s="168"/>
      <c r="AD1183" s="168"/>
      <c r="AE1183" s="168"/>
      <c r="AF1183" s="168"/>
      <c r="AG1183" s="168"/>
      <c r="AH1183" s="168"/>
      <c r="AI1183" s="168"/>
      <c r="AJ1183" s="168"/>
      <c r="AK1183" s="168"/>
      <c r="AL1183" s="168"/>
      <c r="AM1183" s="168"/>
      <c r="AN1183" s="166"/>
      <c r="AO1183" s="168"/>
      <c r="AP1183" s="166"/>
      <c r="AQ1183" s="168"/>
      <c r="AR1183" s="168"/>
      <c r="AS1183" s="168"/>
      <c r="AT1183" s="168"/>
      <c r="AU1183" s="168"/>
      <c r="AV1183" s="168"/>
      <c r="AW1183" s="168"/>
      <c r="AX1183" s="168"/>
      <c r="AY1183" s="168"/>
      <c r="AZ1183" s="168"/>
      <c r="BA1183" s="166"/>
      <c r="BB1183" s="166"/>
      <c r="BC1183" s="168"/>
      <c r="BD1183" s="170"/>
      <c r="BE1183" s="171"/>
      <c r="BF1183" s="171"/>
      <c r="BG1183" s="171"/>
      <c r="BH1183" s="171"/>
      <c r="BI1183" s="168"/>
      <c r="BJ1183" s="168"/>
      <c r="BK1183" s="168"/>
      <c r="BL1183" s="168"/>
      <c r="BM1183" s="168"/>
    </row>
    <row r="1184">
      <c r="A1184" s="163"/>
      <c r="B1184" s="174"/>
      <c r="C1184" s="165"/>
      <c r="D1184" s="166"/>
      <c r="E1184" s="166"/>
      <c r="F1184" s="167"/>
      <c r="G1184" s="167"/>
      <c r="H1184" s="167"/>
      <c r="I1184" s="163"/>
      <c r="J1184" s="168"/>
      <c r="K1184" s="168"/>
      <c r="L1184" s="168"/>
      <c r="M1184" s="166"/>
      <c r="N1184" s="169"/>
      <c r="O1184" s="167"/>
      <c r="P1184" s="168"/>
      <c r="Q1184" s="169"/>
      <c r="R1184" s="168"/>
      <c r="S1184" s="168"/>
      <c r="T1184" s="168"/>
      <c r="U1184" s="168"/>
      <c r="V1184" s="168"/>
      <c r="W1184" s="168"/>
      <c r="X1184" s="168"/>
      <c r="Y1184" s="168"/>
      <c r="Z1184" s="168"/>
      <c r="AA1184" s="168"/>
      <c r="AB1184" s="168"/>
      <c r="AC1184" s="168"/>
      <c r="AD1184" s="168"/>
      <c r="AE1184" s="168"/>
      <c r="AF1184" s="168"/>
      <c r="AG1184" s="168"/>
      <c r="AH1184" s="168"/>
      <c r="AI1184" s="168"/>
      <c r="AJ1184" s="168"/>
      <c r="AK1184" s="168"/>
      <c r="AL1184" s="168"/>
      <c r="AM1184" s="168"/>
      <c r="AN1184" s="166"/>
      <c r="AO1184" s="168"/>
      <c r="AP1184" s="166"/>
      <c r="AQ1184" s="168"/>
      <c r="AR1184" s="168"/>
      <c r="AS1184" s="168"/>
      <c r="AT1184" s="168"/>
      <c r="AU1184" s="168"/>
      <c r="AV1184" s="168"/>
      <c r="AW1184" s="168"/>
      <c r="AX1184" s="168"/>
      <c r="AY1184" s="168"/>
      <c r="AZ1184" s="168"/>
      <c r="BA1184" s="166"/>
      <c r="BB1184" s="166"/>
      <c r="BC1184" s="168"/>
      <c r="BD1184" s="170"/>
      <c r="BE1184" s="171"/>
      <c r="BF1184" s="171"/>
      <c r="BG1184" s="171"/>
      <c r="BH1184" s="171"/>
      <c r="BI1184" s="168"/>
      <c r="BJ1184" s="168"/>
      <c r="BK1184" s="168"/>
      <c r="BL1184" s="168"/>
      <c r="BM1184" s="168"/>
    </row>
    <row r="1185">
      <c r="A1185" s="163"/>
      <c r="B1185" s="174"/>
      <c r="C1185" s="165"/>
      <c r="D1185" s="166"/>
      <c r="E1185" s="166"/>
      <c r="F1185" s="167"/>
      <c r="G1185" s="167"/>
      <c r="H1185" s="167"/>
      <c r="I1185" s="163"/>
      <c r="J1185" s="168"/>
      <c r="K1185" s="168"/>
      <c r="L1185" s="168"/>
      <c r="M1185" s="166"/>
      <c r="N1185" s="169"/>
      <c r="O1185" s="167"/>
      <c r="P1185" s="168"/>
      <c r="Q1185" s="169"/>
      <c r="R1185" s="168"/>
      <c r="S1185" s="168"/>
      <c r="T1185" s="168"/>
      <c r="U1185" s="168"/>
      <c r="V1185" s="168"/>
      <c r="W1185" s="168"/>
      <c r="X1185" s="168"/>
      <c r="Y1185" s="168"/>
      <c r="Z1185" s="168"/>
      <c r="AA1185" s="168"/>
      <c r="AB1185" s="168"/>
      <c r="AC1185" s="168"/>
      <c r="AD1185" s="168"/>
      <c r="AE1185" s="168"/>
      <c r="AF1185" s="168"/>
      <c r="AG1185" s="168"/>
      <c r="AH1185" s="168"/>
      <c r="AI1185" s="168"/>
      <c r="AJ1185" s="168"/>
      <c r="AK1185" s="168"/>
      <c r="AL1185" s="168"/>
      <c r="AM1185" s="168"/>
      <c r="AN1185" s="166"/>
      <c r="AO1185" s="168"/>
      <c r="AP1185" s="166"/>
      <c r="AQ1185" s="168"/>
      <c r="AR1185" s="168"/>
      <c r="AS1185" s="168"/>
      <c r="AT1185" s="168"/>
      <c r="AU1185" s="168"/>
      <c r="AV1185" s="168"/>
      <c r="AW1185" s="168"/>
      <c r="AX1185" s="168"/>
      <c r="AY1185" s="168"/>
      <c r="AZ1185" s="168"/>
      <c r="BA1185" s="166"/>
      <c r="BB1185" s="166"/>
      <c r="BC1185" s="168"/>
      <c r="BD1185" s="170"/>
      <c r="BE1185" s="171"/>
      <c r="BF1185" s="171"/>
      <c r="BG1185" s="171"/>
      <c r="BH1185" s="171"/>
      <c r="BI1185" s="168"/>
      <c r="BJ1185" s="168"/>
      <c r="BK1185" s="168"/>
      <c r="BL1185" s="168"/>
      <c r="BM1185" s="168"/>
    </row>
    <row r="1186">
      <c r="A1186" s="163"/>
      <c r="B1186" s="174"/>
      <c r="C1186" s="165"/>
      <c r="D1186" s="166"/>
      <c r="E1186" s="166"/>
      <c r="F1186" s="167"/>
      <c r="G1186" s="167"/>
      <c r="H1186" s="167"/>
      <c r="I1186" s="163"/>
      <c r="J1186" s="168"/>
      <c r="K1186" s="168"/>
      <c r="L1186" s="168"/>
      <c r="M1186" s="166"/>
      <c r="N1186" s="169"/>
      <c r="O1186" s="167"/>
      <c r="P1186" s="168"/>
      <c r="Q1186" s="169"/>
      <c r="R1186" s="168"/>
      <c r="S1186" s="168"/>
      <c r="T1186" s="168"/>
      <c r="U1186" s="168"/>
      <c r="V1186" s="168"/>
      <c r="W1186" s="168"/>
      <c r="X1186" s="168"/>
      <c r="Y1186" s="168"/>
      <c r="Z1186" s="168"/>
      <c r="AA1186" s="168"/>
      <c r="AB1186" s="168"/>
      <c r="AC1186" s="168"/>
      <c r="AD1186" s="168"/>
      <c r="AE1186" s="168"/>
      <c r="AF1186" s="168"/>
      <c r="AG1186" s="168"/>
      <c r="AH1186" s="168"/>
      <c r="AI1186" s="168"/>
      <c r="AJ1186" s="168"/>
      <c r="AK1186" s="168"/>
      <c r="AL1186" s="168"/>
      <c r="AM1186" s="168"/>
      <c r="AN1186" s="166"/>
      <c r="AO1186" s="168"/>
      <c r="AP1186" s="166"/>
      <c r="AQ1186" s="168"/>
      <c r="AR1186" s="168"/>
      <c r="AS1186" s="168"/>
      <c r="AT1186" s="168"/>
      <c r="AU1186" s="168"/>
      <c r="AV1186" s="168"/>
      <c r="AW1186" s="168"/>
      <c r="AX1186" s="168"/>
      <c r="AY1186" s="168"/>
      <c r="AZ1186" s="168"/>
      <c r="BA1186" s="166"/>
      <c r="BB1186" s="166"/>
      <c r="BC1186" s="168"/>
      <c r="BD1186" s="170"/>
      <c r="BE1186" s="171"/>
      <c r="BF1186" s="171"/>
      <c r="BG1186" s="171"/>
      <c r="BH1186" s="171"/>
      <c r="BI1186" s="168"/>
      <c r="BJ1186" s="168"/>
      <c r="BK1186" s="168"/>
      <c r="BL1186" s="168"/>
      <c r="BM1186" s="168"/>
    </row>
    <row r="1187">
      <c r="A1187" s="163"/>
      <c r="B1187" s="174"/>
      <c r="C1187" s="165"/>
      <c r="D1187" s="166"/>
      <c r="E1187" s="166"/>
      <c r="F1187" s="167"/>
      <c r="G1187" s="167"/>
      <c r="H1187" s="167"/>
      <c r="I1187" s="163"/>
      <c r="J1187" s="168"/>
      <c r="K1187" s="168"/>
      <c r="L1187" s="168"/>
      <c r="M1187" s="166"/>
      <c r="N1187" s="169"/>
      <c r="O1187" s="167"/>
      <c r="P1187" s="168"/>
      <c r="Q1187" s="169"/>
      <c r="R1187" s="168"/>
      <c r="S1187" s="168"/>
      <c r="T1187" s="168"/>
      <c r="U1187" s="168"/>
      <c r="V1187" s="168"/>
      <c r="W1187" s="168"/>
      <c r="X1187" s="168"/>
      <c r="Y1187" s="168"/>
      <c r="Z1187" s="168"/>
      <c r="AA1187" s="168"/>
      <c r="AB1187" s="168"/>
      <c r="AC1187" s="168"/>
      <c r="AD1187" s="168"/>
      <c r="AE1187" s="168"/>
      <c r="AF1187" s="168"/>
      <c r="AG1187" s="168"/>
      <c r="AH1187" s="168"/>
      <c r="AI1187" s="168"/>
      <c r="AJ1187" s="168"/>
      <c r="AK1187" s="168"/>
      <c r="AL1187" s="168"/>
      <c r="AM1187" s="168"/>
      <c r="AN1187" s="166"/>
      <c r="AO1187" s="168"/>
      <c r="AP1187" s="166"/>
      <c r="AQ1187" s="168"/>
      <c r="AR1187" s="168"/>
      <c r="AS1187" s="168"/>
      <c r="AT1187" s="168"/>
      <c r="AU1187" s="168"/>
      <c r="AV1187" s="168"/>
      <c r="AW1187" s="168"/>
      <c r="AX1187" s="168"/>
      <c r="AY1187" s="168"/>
      <c r="AZ1187" s="168"/>
      <c r="BA1187" s="166"/>
      <c r="BB1187" s="166"/>
      <c r="BC1187" s="168"/>
      <c r="BD1187" s="170"/>
      <c r="BE1187" s="171"/>
      <c r="BF1187" s="171"/>
      <c r="BG1187" s="171"/>
      <c r="BH1187" s="171"/>
      <c r="BI1187" s="168"/>
      <c r="BJ1187" s="168"/>
      <c r="BK1187" s="168"/>
      <c r="BL1187" s="168"/>
      <c r="BM1187" s="168"/>
    </row>
    <row r="1188">
      <c r="A1188" s="163"/>
      <c r="B1188" s="174"/>
      <c r="C1188" s="165"/>
      <c r="D1188" s="166"/>
      <c r="E1188" s="166"/>
      <c r="F1188" s="167"/>
      <c r="G1188" s="167"/>
      <c r="H1188" s="167"/>
      <c r="I1188" s="163"/>
      <c r="J1188" s="168"/>
      <c r="K1188" s="168"/>
      <c r="L1188" s="168"/>
      <c r="M1188" s="166"/>
      <c r="N1188" s="169"/>
      <c r="O1188" s="167"/>
      <c r="P1188" s="168"/>
      <c r="Q1188" s="169"/>
      <c r="R1188" s="168"/>
      <c r="S1188" s="168"/>
      <c r="T1188" s="168"/>
      <c r="U1188" s="168"/>
      <c r="V1188" s="168"/>
      <c r="W1188" s="168"/>
      <c r="X1188" s="168"/>
      <c r="Y1188" s="168"/>
      <c r="Z1188" s="168"/>
      <c r="AA1188" s="168"/>
      <c r="AB1188" s="168"/>
      <c r="AC1188" s="168"/>
      <c r="AD1188" s="168"/>
      <c r="AE1188" s="168"/>
      <c r="AF1188" s="168"/>
      <c r="AG1188" s="168"/>
      <c r="AH1188" s="168"/>
      <c r="AI1188" s="168"/>
      <c r="AJ1188" s="168"/>
      <c r="AK1188" s="168"/>
      <c r="AL1188" s="168"/>
      <c r="AM1188" s="168"/>
      <c r="AN1188" s="166"/>
      <c r="AO1188" s="168"/>
      <c r="AP1188" s="166"/>
      <c r="AQ1188" s="168"/>
      <c r="AR1188" s="168"/>
      <c r="AS1188" s="168"/>
      <c r="AT1188" s="168"/>
      <c r="AU1188" s="168"/>
      <c r="AV1188" s="168"/>
      <c r="AW1188" s="168"/>
      <c r="AX1188" s="168"/>
      <c r="AY1188" s="168"/>
      <c r="AZ1188" s="168"/>
      <c r="BA1188" s="166"/>
      <c r="BB1188" s="166"/>
      <c r="BC1188" s="168"/>
      <c r="BD1188" s="170"/>
      <c r="BE1188" s="171"/>
      <c r="BF1188" s="171"/>
      <c r="BG1188" s="171"/>
      <c r="BH1188" s="171"/>
      <c r="BI1188" s="168"/>
      <c r="BJ1188" s="168"/>
      <c r="BK1188" s="168"/>
      <c r="BL1188" s="168"/>
      <c r="BM1188" s="168"/>
    </row>
    <row r="1189">
      <c r="A1189" s="163"/>
      <c r="B1189" s="174"/>
      <c r="C1189" s="165"/>
      <c r="D1189" s="166"/>
      <c r="E1189" s="166"/>
      <c r="F1189" s="167"/>
      <c r="G1189" s="167"/>
      <c r="H1189" s="167"/>
      <c r="I1189" s="163"/>
      <c r="J1189" s="168"/>
      <c r="K1189" s="168"/>
      <c r="L1189" s="168"/>
      <c r="M1189" s="166"/>
      <c r="N1189" s="169"/>
      <c r="O1189" s="167"/>
      <c r="P1189" s="168"/>
      <c r="Q1189" s="169"/>
      <c r="R1189" s="168"/>
      <c r="S1189" s="168"/>
      <c r="T1189" s="168"/>
      <c r="U1189" s="168"/>
      <c r="V1189" s="168"/>
      <c r="W1189" s="168"/>
      <c r="X1189" s="168"/>
      <c r="Y1189" s="168"/>
      <c r="Z1189" s="168"/>
      <c r="AA1189" s="168"/>
      <c r="AB1189" s="168"/>
      <c r="AC1189" s="168"/>
      <c r="AD1189" s="168"/>
      <c r="AE1189" s="168"/>
      <c r="AF1189" s="168"/>
      <c r="AG1189" s="168"/>
      <c r="AH1189" s="168"/>
      <c r="AI1189" s="168"/>
      <c r="AJ1189" s="168"/>
      <c r="AK1189" s="168"/>
      <c r="AL1189" s="168"/>
      <c r="AM1189" s="168"/>
      <c r="AN1189" s="166"/>
      <c r="AO1189" s="168"/>
      <c r="AP1189" s="166"/>
      <c r="AQ1189" s="168"/>
      <c r="AR1189" s="168"/>
      <c r="AS1189" s="168"/>
      <c r="AT1189" s="168"/>
      <c r="AU1189" s="168"/>
      <c r="AV1189" s="168"/>
      <c r="AW1189" s="168"/>
      <c r="AX1189" s="168"/>
      <c r="AY1189" s="168"/>
      <c r="AZ1189" s="168"/>
      <c r="BA1189" s="166"/>
      <c r="BB1189" s="166"/>
      <c r="BC1189" s="168"/>
      <c r="BD1189" s="170"/>
      <c r="BE1189" s="171"/>
      <c r="BF1189" s="171"/>
      <c r="BG1189" s="171"/>
      <c r="BH1189" s="171"/>
      <c r="BI1189" s="168"/>
      <c r="BJ1189" s="168"/>
      <c r="BK1189" s="168"/>
      <c r="BL1189" s="168"/>
      <c r="BM1189" s="168"/>
    </row>
    <row r="1190">
      <c r="A1190" s="163"/>
      <c r="B1190" s="174"/>
      <c r="C1190" s="165"/>
      <c r="D1190" s="166"/>
      <c r="E1190" s="166"/>
      <c r="F1190" s="167"/>
      <c r="G1190" s="167"/>
      <c r="H1190" s="167"/>
      <c r="I1190" s="163"/>
      <c r="J1190" s="168"/>
      <c r="K1190" s="168"/>
      <c r="L1190" s="168"/>
      <c r="M1190" s="166"/>
      <c r="N1190" s="169"/>
      <c r="O1190" s="167"/>
      <c r="P1190" s="168"/>
      <c r="Q1190" s="169"/>
      <c r="R1190" s="168"/>
      <c r="S1190" s="168"/>
      <c r="T1190" s="168"/>
      <c r="U1190" s="168"/>
      <c r="V1190" s="168"/>
      <c r="W1190" s="168"/>
      <c r="X1190" s="168"/>
      <c r="Y1190" s="168"/>
      <c r="Z1190" s="168"/>
      <c r="AA1190" s="168"/>
      <c r="AB1190" s="168"/>
      <c r="AC1190" s="168"/>
      <c r="AD1190" s="168"/>
      <c r="AE1190" s="168"/>
      <c r="AF1190" s="168"/>
      <c r="AG1190" s="168"/>
      <c r="AH1190" s="168"/>
      <c r="AI1190" s="168"/>
      <c r="AJ1190" s="168"/>
      <c r="AK1190" s="168"/>
      <c r="AL1190" s="168"/>
      <c r="AM1190" s="168"/>
      <c r="AN1190" s="166"/>
      <c r="AO1190" s="168"/>
      <c r="AP1190" s="166"/>
      <c r="AQ1190" s="168"/>
      <c r="AR1190" s="168"/>
      <c r="AS1190" s="168"/>
      <c r="AT1190" s="168"/>
      <c r="AU1190" s="168"/>
      <c r="AV1190" s="168"/>
      <c r="AW1190" s="168"/>
      <c r="AX1190" s="168"/>
      <c r="AY1190" s="168"/>
      <c r="AZ1190" s="168"/>
      <c r="BA1190" s="166"/>
      <c r="BB1190" s="166"/>
      <c r="BC1190" s="168"/>
      <c r="BD1190" s="170"/>
      <c r="BE1190" s="171"/>
      <c r="BF1190" s="171"/>
      <c r="BG1190" s="171"/>
      <c r="BH1190" s="171"/>
      <c r="BI1190" s="168"/>
      <c r="BJ1190" s="168"/>
      <c r="BK1190" s="168"/>
      <c r="BL1190" s="168"/>
      <c r="BM1190" s="168"/>
    </row>
    <row r="1191">
      <c r="A1191" s="163"/>
      <c r="B1191" s="174"/>
      <c r="C1191" s="165"/>
      <c r="D1191" s="166"/>
      <c r="E1191" s="166"/>
      <c r="F1191" s="167"/>
      <c r="G1191" s="167"/>
      <c r="H1191" s="167"/>
      <c r="I1191" s="163"/>
      <c r="J1191" s="168"/>
      <c r="K1191" s="168"/>
      <c r="L1191" s="168"/>
      <c r="M1191" s="166"/>
      <c r="N1191" s="169"/>
      <c r="O1191" s="167"/>
      <c r="P1191" s="168"/>
      <c r="Q1191" s="169"/>
      <c r="R1191" s="168"/>
      <c r="S1191" s="168"/>
      <c r="T1191" s="168"/>
      <c r="U1191" s="168"/>
      <c r="V1191" s="168"/>
      <c r="W1191" s="168"/>
      <c r="X1191" s="168"/>
      <c r="Y1191" s="168"/>
      <c r="Z1191" s="168"/>
      <c r="AA1191" s="168"/>
      <c r="AB1191" s="168"/>
      <c r="AC1191" s="168"/>
      <c r="AD1191" s="168"/>
      <c r="AE1191" s="168"/>
      <c r="AF1191" s="168"/>
      <c r="AG1191" s="168"/>
      <c r="AH1191" s="168"/>
      <c r="AI1191" s="168"/>
      <c r="AJ1191" s="168"/>
      <c r="AK1191" s="168"/>
      <c r="AL1191" s="168"/>
      <c r="AM1191" s="168"/>
      <c r="AN1191" s="166"/>
      <c r="AO1191" s="168"/>
      <c r="AP1191" s="166"/>
      <c r="AQ1191" s="168"/>
      <c r="AR1191" s="168"/>
      <c r="AS1191" s="168"/>
      <c r="AT1191" s="168"/>
      <c r="AU1191" s="168"/>
      <c r="AV1191" s="168"/>
      <c r="AW1191" s="168"/>
      <c r="AX1191" s="168"/>
      <c r="AY1191" s="168"/>
      <c r="AZ1191" s="168"/>
      <c r="BA1191" s="166"/>
      <c r="BB1191" s="166"/>
      <c r="BC1191" s="168"/>
      <c r="BD1191" s="170"/>
      <c r="BE1191" s="171"/>
      <c r="BF1191" s="171"/>
      <c r="BG1191" s="171"/>
      <c r="BH1191" s="171"/>
      <c r="BI1191" s="168"/>
      <c r="BJ1191" s="168"/>
      <c r="BK1191" s="168"/>
      <c r="BL1191" s="168"/>
      <c r="BM1191" s="168"/>
    </row>
    <row r="1192">
      <c r="A1192" s="163"/>
      <c r="B1192" s="174"/>
      <c r="C1192" s="165"/>
      <c r="D1192" s="166"/>
      <c r="E1192" s="166"/>
      <c r="F1192" s="167"/>
      <c r="G1192" s="167"/>
      <c r="H1192" s="167"/>
      <c r="I1192" s="163"/>
      <c r="J1192" s="168"/>
      <c r="K1192" s="168"/>
      <c r="L1192" s="168"/>
      <c r="M1192" s="166"/>
      <c r="N1192" s="169"/>
      <c r="O1192" s="167"/>
      <c r="P1192" s="168"/>
      <c r="Q1192" s="169"/>
      <c r="R1192" s="168"/>
      <c r="S1192" s="168"/>
      <c r="T1192" s="168"/>
      <c r="U1192" s="168"/>
      <c r="V1192" s="168"/>
      <c r="W1192" s="168"/>
      <c r="X1192" s="168"/>
      <c r="Y1192" s="168"/>
      <c r="Z1192" s="168"/>
      <c r="AA1192" s="168"/>
      <c r="AB1192" s="168"/>
      <c r="AC1192" s="168"/>
      <c r="AD1192" s="168"/>
      <c r="AE1192" s="168"/>
      <c r="AF1192" s="168"/>
      <c r="AG1192" s="168"/>
      <c r="AH1192" s="168"/>
      <c r="AI1192" s="168"/>
      <c r="AJ1192" s="168"/>
      <c r="AK1192" s="168"/>
      <c r="AL1192" s="168"/>
      <c r="AM1192" s="168"/>
      <c r="AN1192" s="166"/>
      <c r="AO1192" s="168"/>
      <c r="AP1192" s="166"/>
      <c r="AQ1192" s="168"/>
      <c r="AR1192" s="168"/>
      <c r="AS1192" s="168"/>
      <c r="AT1192" s="168"/>
      <c r="AU1192" s="168"/>
      <c r="AV1192" s="168"/>
      <c r="AW1192" s="168"/>
      <c r="AX1192" s="168"/>
      <c r="AY1192" s="168"/>
      <c r="AZ1192" s="168"/>
      <c r="BA1192" s="166"/>
      <c r="BB1192" s="166"/>
      <c r="BC1192" s="168"/>
      <c r="BD1192" s="170"/>
      <c r="BE1192" s="171"/>
      <c r="BF1192" s="171"/>
      <c r="BG1192" s="171"/>
      <c r="BH1192" s="171"/>
      <c r="BI1192" s="168"/>
      <c r="BJ1192" s="168"/>
      <c r="BK1192" s="168"/>
      <c r="BL1192" s="168"/>
      <c r="BM1192" s="168"/>
    </row>
    <row r="1193">
      <c r="A1193" s="163"/>
      <c r="B1193" s="174"/>
      <c r="C1193" s="165"/>
      <c r="D1193" s="166"/>
      <c r="E1193" s="166"/>
      <c r="F1193" s="167"/>
      <c r="G1193" s="167"/>
      <c r="H1193" s="167"/>
      <c r="I1193" s="163"/>
      <c r="J1193" s="168"/>
      <c r="K1193" s="168"/>
      <c r="L1193" s="168"/>
      <c r="M1193" s="166"/>
      <c r="N1193" s="169"/>
      <c r="O1193" s="167"/>
      <c r="P1193" s="168"/>
      <c r="Q1193" s="169"/>
      <c r="R1193" s="168"/>
      <c r="S1193" s="168"/>
      <c r="T1193" s="168"/>
      <c r="U1193" s="168"/>
      <c r="V1193" s="168"/>
      <c r="W1193" s="168"/>
      <c r="X1193" s="168"/>
      <c r="Y1193" s="168"/>
      <c r="Z1193" s="168"/>
      <c r="AA1193" s="168"/>
      <c r="AB1193" s="168"/>
      <c r="AC1193" s="168"/>
      <c r="AD1193" s="168"/>
      <c r="AE1193" s="168"/>
      <c r="AF1193" s="168"/>
      <c r="AG1193" s="168"/>
      <c r="AH1193" s="168"/>
      <c r="AI1193" s="168"/>
      <c r="AJ1193" s="168"/>
      <c r="AK1193" s="168"/>
      <c r="AL1193" s="168"/>
      <c r="AM1193" s="168"/>
      <c r="AN1193" s="166"/>
      <c r="AO1193" s="168"/>
      <c r="AP1193" s="166"/>
      <c r="AQ1193" s="168"/>
      <c r="AR1193" s="168"/>
      <c r="AS1193" s="168"/>
      <c r="AT1193" s="168"/>
      <c r="AU1193" s="168"/>
      <c r="AV1193" s="168"/>
      <c r="AW1193" s="168"/>
      <c r="AX1193" s="168"/>
      <c r="AY1193" s="168"/>
      <c r="AZ1193" s="168"/>
      <c r="BA1193" s="166"/>
      <c r="BB1193" s="166"/>
      <c r="BC1193" s="168"/>
      <c r="BD1193" s="170"/>
      <c r="BE1193" s="171"/>
      <c r="BF1193" s="171"/>
      <c r="BG1193" s="171"/>
      <c r="BH1193" s="171"/>
      <c r="BI1193" s="168"/>
      <c r="BJ1193" s="168"/>
      <c r="BK1193" s="168"/>
      <c r="BL1193" s="168"/>
      <c r="BM1193" s="168"/>
    </row>
    <row r="1194">
      <c r="A1194" s="163"/>
      <c r="B1194" s="174"/>
      <c r="C1194" s="165"/>
      <c r="D1194" s="166"/>
      <c r="E1194" s="166"/>
      <c r="F1194" s="167"/>
      <c r="G1194" s="167"/>
      <c r="H1194" s="167"/>
      <c r="I1194" s="163"/>
      <c r="J1194" s="168"/>
      <c r="K1194" s="168"/>
      <c r="L1194" s="168"/>
      <c r="M1194" s="166"/>
      <c r="N1194" s="169"/>
      <c r="O1194" s="167"/>
      <c r="P1194" s="168"/>
      <c r="Q1194" s="169"/>
      <c r="R1194" s="168"/>
      <c r="S1194" s="168"/>
      <c r="T1194" s="168"/>
      <c r="U1194" s="168"/>
      <c r="V1194" s="168"/>
      <c r="W1194" s="168"/>
      <c r="X1194" s="168"/>
      <c r="Y1194" s="168"/>
      <c r="Z1194" s="168"/>
      <c r="AA1194" s="168"/>
      <c r="AB1194" s="168"/>
      <c r="AC1194" s="168"/>
      <c r="AD1194" s="168"/>
      <c r="AE1194" s="168"/>
      <c r="AF1194" s="168"/>
      <c r="AG1194" s="168"/>
      <c r="AH1194" s="168"/>
      <c r="AI1194" s="168"/>
      <c r="AJ1194" s="168"/>
      <c r="AK1194" s="168"/>
      <c r="AL1194" s="168"/>
      <c r="AM1194" s="168"/>
      <c r="AN1194" s="166"/>
      <c r="AO1194" s="168"/>
      <c r="AP1194" s="166"/>
      <c r="AQ1194" s="168"/>
      <c r="AR1194" s="168"/>
      <c r="AS1194" s="168"/>
      <c r="AT1194" s="168"/>
      <c r="AU1194" s="168"/>
      <c r="AV1194" s="168"/>
      <c r="AW1194" s="168"/>
      <c r="AX1194" s="168"/>
      <c r="AY1194" s="168"/>
      <c r="AZ1194" s="168"/>
      <c r="BA1194" s="166"/>
      <c r="BB1194" s="166"/>
      <c r="BC1194" s="168"/>
      <c r="BD1194" s="170"/>
      <c r="BE1194" s="171"/>
      <c r="BF1194" s="171"/>
      <c r="BG1194" s="171"/>
      <c r="BH1194" s="171"/>
      <c r="BI1194" s="168"/>
      <c r="BJ1194" s="168"/>
      <c r="BK1194" s="168"/>
      <c r="BL1194" s="168"/>
      <c r="BM1194" s="168"/>
    </row>
    <row r="1195">
      <c r="A1195" s="163"/>
      <c r="B1195" s="174"/>
      <c r="C1195" s="165"/>
      <c r="D1195" s="166"/>
      <c r="E1195" s="166"/>
      <c r="F1195" s="167"/>
      <c r="G1195" s="167"/>
      <c r="H1195" s="167"/>
      <c r="I1195" s="163"/>
      <c r="J1195" s="168"/>
      <c r="K1195" s="168"/>
      <c r="L1195" s="168"/>
      <c r="M1195" s="166"/>
      <c r="N1195" s="169"/>
      <c r="O1195" s="167"/>
      <c r="P1195" s="168"/>
      <c r="Q1195" s="169"/>
      <c r="R1195" s="168"/>
      <c r="S1195" s="168"/>
      <c r="T1195" s="168"/>
      <c r="U1195" s="168"/>
      <c r="V1195" s="168"/>
      <c r="W1195" s="168"/>
      <c r="X1195" s="168"/>
      <c r="Y1195" s="168"/>
      <c r="Z1195" s="168"/>
      <c r="AA1195" s="168"/>
      <c r="AB1195" s="168"/>
      <c r="AC1195" s="168"/>
      <c r="AD1195" s="168"/>
      <c r="AE1195" s="168"/>
      <c r="AF1195" s="168"/>
      <c r="AG1195" s="168"/>
      <c r="AH1195" s="168"/>
      <c r="AI1195" s="168"/>
      <c r="AJ1195" s="168"/>
      <c r="AK1195" s="168"/>
      <c r="AL1195" s="168"/>
      <c r="AM1195" s="168"/>
      <c r="AN1195" s="166"/>
      <c r="AO1195" s="168"/>
      <c r="AP1195" s="166"/>
      <c r="AQ1195" s="168"/>
      <c r="AR1195" s="168"/>
      <c r="AS1195" s="168"/>
      <c r="AT1195" s="168"/>
      <c r="AU1195" s="168"/>
      <c r="AV1195" s="168"/>
      <c r="AW1195" s="168"/>
      <c r="AX1195" s="168"/>
      <c r="AY1195" s="168"/>
      <c r="AZ1195" s="168"/>
      <c r="BA1195" s="166"/>
      <c r="BB1195" s="166"/>
      <c r="BC1195" s="168"/>
      <c r="BD1195" s="170"/>
      <c r="BE1195" s="171"/>
      <c r="BF1195" s="171"/>
      <c r="BG1195" s="171"/>
      <c r="BH1195" s="171"/>
      <c r="BI1195" s="168"/>
      <c r="BJ1195" s="168"/>
      <c r="BK1195" s="168"/>
      <c r="BL1195" s="168"/>
      <c r="BM1195" s="168"/>
    </row>
    <row r="1196">
      <c r="A1196" s="163"/>
      <c r="B1196" s="174"/>
      <c r="C1196" s="165"/>
      <c r="D1196" s="166"/>
      <c r="E1196" s="166"/>
      <c r="F1196" s="167"/>
      <c r="G1196" s="167"/>
      <c r="H1196" s="167"/>
      <c r="I1196" s="163"/>
      <c r="J1196" s="168"/>
      <c r="K1196" s="168"/>
      <c r="L1196" s="168"/>
      <c r="M1196" s="166"/>
      <c r="N1196" s="169"/>
      <c r="O1196" s="167"/>
      <c r="P1196" s="168"/>
      <c r="Q1196" s="169"/>
      <c r="R1196" s="168"/>
      <c r="S1196" s="168"/>
      <c r="T1196" s="168"/>
      <c r="U1196" s="168"/>
      <c r="V1196" s="168"/>
      <c r="W1196" s="168"/>
      <c r="X1196" s="168"/>
      <c r="Y1196" s="168"/>
      <c r="Z1196" s="168"/>
      <c r="AA1196" s="168"/>
      <c r="AB1196" s="168"/>
      <c r="AC1196" s="168"/>
      <c r="AD1196" s="168"/>
      <c r="AE1196" s="168"/>
      <c r="AF1196" s="168"/>
      <c r="AG1196" s="168"/>
      <c r="AH1196" s="168"/>
      <c r="AI1196" s="168"/>
      <c r="AJ1196" s="168"/>
      <c r="AK1196" s="168"/>
      <c r="AL1196" s="168"/>
      <c r="AM1196" s="168"/>
      <c r="AN1196" s="166"/>
      <c r="AO1196" s="168"/>
      <c r="AP1196" s="166"/>
      <c r="AQ1196" s="168"/>
      <c r="AR1196" s="168"/>
      <c r="AS1196" s="168"/>
      <c r="AT1196" s="168"/>
      <c r="AU1196" s="168"/>
      <c r="AV1196" s="168"/>
      <c r="AW1196" s="168"/>
      <c r="AX1196" s="168"/>
      <c r="AY1196" s="168"/>
      <c r="AZ1196" s="168"/>
      <c r="BA1196" s="166"/>
      <c r="BB1196" s="166"/>
      <c r="BC1196" s="168"/>
      <c r="BD1196" s="170"/>
      <c r="BE1196" s="171"/>
      <c r="BF1196" s="171"/>
      <c r="BG1196" s="171"/>
      <c r="BH1196" s="171"/>
      <c r="BI1196" s="168"/>
      <c r="BJ1196" s="168"/>
      <c r="BK1196" s="168"/>
      <c r="BL1196" s="168"/>
      <c r="BM1196" s="168"/>
    </row>
    <row r="1197">
      <c r="A1197" s="163"/>
      <c r="B1197" s="174"/>
      <c r="C1197" s="165"/>
      <c r="D1197" s="166"/>
      <c r="E1197" s="166"/>
      <c r="F1197" s="167"/>
      <c r="G1197" s="167"/>
      <c r="H1197" s="167"/>
      <c r="I1197" s="163"/>
      <c r="J1197" s="168"/>
      <c r="K1197" s="168"/>
      <c r="L1197" s="168"/>
      <c r="M1197" s="166"/>
      <c r="N1197" s="169"/>
      <c r="O1197" s="167"/>
      <c r="P1197" s="168"/>
      <c r="Q1197" s="169"/>
      <c r="R1197" s="168"/>
      <c r="S1197" s="168"/>
      <c r="T1197" s="168"/>
      <c r="U1197" s="168"/>
      <c r="V1197" s="168"/>
      <c r="W1197" s="168"/>
      <c r="X1197" s="168"/>
      <c r="Y1197" s="168"/>
      <c r="Z1197" s="168"/>
      <c r="AA1197" s="168"/>
      <c r="AB1197" s="168"/>
      <c r="AC1197" s="168"/>
      <c r="AD1197" s="168"/>
      <c r="AE1197" s="168"/>
      <c r="AF1197" s="168"/>
      <c r="AG1197" s="168"/>
      <c r="AH1197" s="168"/>
      <c r="AI1197" s="168"/>
      <c r="AJ1197" s="168"/>
      <c r="AK1197" s="168"/>
      <c r="AL1197" s="168"/>
      <c r="AM1197" s="168"/>
      <c r="AN1197" s="166"/>
      <c r="AO1197" s="168"/>
      <c r="AP1197" s="166"/>
      <c r="AQ1197" s="168"/>
      <c r="AR1197" s="168"/>
      <c r="AS1197" s="168"/>
      <c r="AT1197" s="168"/>
      <c r="AU1197" s="168"/>
      <c r="AV1197" s="168"/>
      <c r="AW1197" s="168"/>
      <c r="AX1197" s="168"/>
      <c r="AY1197" s="168"/>
      <c r="AZ1197" s="168"/>
      <c r="BA1197" s="166"/>
      <c r="BB1197" s="166"/>
      <c r="BC1197" s="168"/>
      <c r="BD1197" s="170"/>
      <c r="BE1197" s="171"/>
      <c r="BF1197" s="171"/>
      <c r="BG1197" s="171"/>
      <c r="BH1197" s="171"/>
      <c r="BI1197" s="168"/>
      <c r="BJ1197" s="168"/>
      <c r="BK1197" s="168"/>
      <c r="BL1197" s="168"/>
      <c r="BM1197" s="168"/>
    </row>
    <row r="1198">
      <c r="A1198" s="163"/>
      <c r="B1198" s="174"/>
      <c r="C1198" s="165"/>
      <c r="D1198" s="166"/>
      <c r="E1198" s="166"/>
      <c r="F1198" s="167"/>
      <c r="G1198" s="167"/>
      <c r="H1198" s="167"/>
      <c r="I1198" s="163"/>
      <c r="J1198" s="168"/>
      <c r="K1198" s="168"/>
      <c r="L1198" s="168"/>
      <c r="M1198" s="166"/>
      <c r="N1198" s="169"/>
      <c r="O1198" s="167"/>
      <c r="P1198" s="168"/>
      <c r="Q1198" s="169"/>
      <c r="R1198" s="168"/>
      <c r="S1198" s="168"/>
      <c r="T1198" s="168"/>
      <c r="U1198" s="168"/>
      <c r="V1198" s="168"/>
      <c r="W1198" s="168"/>
      <c r="X1198" s="168"/>
      <c r="Y1198" s="168"/>
      <c r="Z1198" s="168"/>
      <c r="AA1198" s="168"/>
      <c r="AB1198" s="168"/>
      <c r="AC1198" s="168"/>
      <c r="AD1198" s="168"/>
      <c r="AE1198" s="168"/>
      <c r="AF1198" s="168"/>
      <c r="AG1198" s="168"/>
      <c r="AH1198" s="168"/>
      <c r="AI1198" s="168"/>
      <c r="AJ1198" s="168"/>
      <c r="AK1198" s="168"/>
      <c r="AL1198" s="168"/>
      <c r="AM1198" s="168"/>
      <c r="AN1198" s="166"/>
      <c r="AO1198" s="168"/>
      <c r="AP1198" s="166"/>
      <c r="AQ1198" s="168"/>
      <c r="AR1198" s="168"/>
      <c r="AS1198" s="168"/>
      <c r="AT1198" s="168"/>
      <c r="AU1198" s="168"/>
      <c r="AV1198" s="168"/>
      <c r="AW1198" s="168"/>
      <c r="AX1198" s="168"/>
      <c r="AY1198" s="168"/>
      <c r="AZ1198" s="168"/>
      <c r="BA1198" s="166"/>
      <c r="BB1198" s="166"/>
      <c r="BC1198" s="168"/>
      <c r="BD1198" s="170"/>
      <c r="BE1198" s="171"/>
      <c r="BF1198" s="171"/>
      <c r="BG1198" s="171"/>
      <c r="BH1198" s="171"/>
      <c r="BI1198" s="168"/>
      <c r="BJ1198" s="168"/>
      <c r="BK1198" s="168"/>
      <c r="BL1198" s="168"/>
      <c r="BM1198" s="168"/>
    </row>
    <row r="1199">
      <c r="A1199" s="163"/>
      <c r="B1199" s="174"/>
      <c r="C1199" s="165"/>
      <c r="D1199" s="166"/>
      <c r="E1199" s="166"/>
      <c r="F1199" s="167"/>
      <c r="G1199" s="167"/>
      <c r="H1199" s="167"/>
      <c r="I1199" s="163"/>
      <c r="J1199" s="168"/>
      <c r="K1199" s="168"/>
      <c r="L1199" s="168"/>
      <c r="M1199" s="166"/>
      <c r="N1199" s="169"/>
      <c r="O1199" s="167"/>
      <c r="P1199" s="168"/>
      <c r="Q1199" s="169"/>
      <c r="R1199" s="168"/>
      <c r="S1199" s="168"/>
      <c r="T1199" s="168"/>
      <c r="U1199" s="168"/>
      <c r="V1199" s="168"/>
      <c r="W1199" s="168"/>
      <c r="X1199" s="168"/>
      <c r="Y1199" s="168"/>
      <c r="Z1199" s="168"/>
      <c r="AA1199" s="168"/>
      <c r="AB1199" s="168"/>
      <c r="AC1199" s="168"/>
      <c r="AD1199" s="168"/>
      <c r="AE1199" s="168"/>
      <c r="AF1199" s="168"/>
      <c r="AG1199" s="168"/>
      <c r="AH1199" s="168"/>
      <c r="AI1199" s="168"/>
      <c r="AJ1199" s="168"/>
      <c r="AK1199" s="168"/>
      <c r="AL1199" s="168"/>
      <c r="AM1199" s="168"/>
      <c r="AN1199" s="166"/>
      <c r="AO1199" s="168"/>
      <c r="AP1199" s="166"/>
      <c r="AQ1199" s="168"/>
      <c r="AR1199" s="168"/>
      <c r="AS1199" s="168"/>
      <c r="AT1199" s="168"/>
      <c r="AU1199" s="168"/>
      <c r="AV1199" s="168"/>
      <c r="AW1199" s="168"/>
      <c r="AX1199" s="168"/>
      <c r="AY1199" s="168"/>
      <c r="AZ1199" s="168"/>
      <c r="BA1199" s="166"/>
      <c r="BB1199" s="166"/>
      <c r="BC1199" s="168"/>
      <c r="BD1199" s="170"/>
      <c r="BE1199" s="171"/>
      <c r="BF1199" s="171"/>
      <c r="BG1199" s="171"/>
      <c r="BH1199" s="171"/>
      <c r="BI1199" s="168"/>
      <c r="BJ1199" s="168"/>
      <c r="BK1199" s="168"/>
      <c r="BL1199" s="168"/>
      <c r="BM1199" s="168"/>
    </row>
    <row r="1200">
      <c r="A1200" s="163"/>
      <c r="B1200" s="174"/>
      <c r="C1200" s="165"/>
      <c r="D1200" s="166"/>
      <c r="E1200" s="166"/>
      <c r="F1200" s="167"/>
      <c r="G1200" s="167"/>
      <c r="H1200" s="167"/>
      <c r="I1200" s="163"/>
      <c r="J1200" s="168"/>
      <c r="K1200" s="168"/>
      <c r="L1200" s="168"/>
      <c r="M1200" s="166"/>
      <c r="N1200" s="169"/>
      <c r="O1200" s="167"/>
      <c r="P1200" s="168"/>
      <c r="Q1200" s="169"/>
      <c r="R1200" s="168"/>
      <c r="S1200" s="168"/>
      <c r="T1200" s="168"/>
      <c r="U1200" s="168"/>
      <c r="V1200" s="168"/>
      <c r="W1200" s="168"/>
      <c r="X1200" s="168"/>
      <c r="Y1200" s="168"/>
      <c r="Z1200" s="168"/>
      <c r="AA1200" s="168"/>
      <c r="AB1200" s="168"/>
      <c r="AC1200" s="168"/>
      <c r="AD1200" s="168"/>
      <c r="AE1200" s="168"/>
      <c r="AF1200" s="168"/>
      <c r="AG1200" s="168"/>
      <c r="AH1200" s="168"/>
      <c r="AI1200" s="168"/>
      <c r="AJ1200" s="168"/>
      <c r="AK1200" s="168"/>
      <c r="AL1200" s="168"/>
      <c r="AM1200" s="168"/>
      <c r="AN1200" s="166"/>
      <c r="AO1200" s="168"/>
      <c r="AP1200" s="166"/>
      <c r="AQ1200" s="168"/>
      <c r="AR1200" s="168"/>
      <c r="AS1200" s="168"/>
      <c r="AT1200" s="168"/>
      <c r="AU1200" s="168"/>
      <c r="AV1200" s="168"/>
      <c r="AW1200" s="168"/>
      <c r="AX1200" s="168"/>
      <c r="AY1200" s="168"/>
      <c r="AZ1200" s="168"/>
      <c r="BA1200" s="166"/>
      <c r="BB1200" s="166"/>
      <c r="BC1200" s="168"/>
      <c r="BD1200" s="170"/>
      <c r="BE1200" s="171"/>
      <c r="BF1200" s="171"/>
      <c r="BG1200" s="171"/>
      <c r="BH1200" s="171"/>
      <c r="BI1200" s="168"/>
      <c r="BJ1200" s="168"/>
      <c r="BK1200" s="168"/>
      <c r="BL1200" s="168"/>
      <c r="BM1200" s="168"/>
    </row>
    <row r="1201">
      <c r="A1201" s="163"/>
      <c r="B1201" s="174"/>
      <c r="C1201" s="165"/>
      <c r="D1201" s="166"/>
      <c r="E1201" s="166"/>
      <c r="F1201" s="167"/>
      <c r="G1201" s="167"/>
      <c r="H1201" s="167"/>
      <c r="I1201" s="163"/>
      <c r="J1201" s="168"/>
      <c r="K1201" s="168"/>
      <c r="L1201" s="168"/>
      <c r="M1201" s="166"/>
      <c r="N1201" s="169"/>
      <c r="O1201" s="167"/>
      <c r="P1201" s="168"/>
      <c r="Q1201" s="169"/>
      <c r="R1201" s="168"/>
      <c r="S1201" s="168"/>
      <c r="T1201" s="168"/>
      <c r="U1201" s="168"/>
      <c r="V1201" s="168"/>
      <c r="W1201" s="168"/>
      <c r="X1201" s="168"/>
      <c r="Y1201" s="168"/>
      <c r="Z1201" s="168"/>
      <c r="AA1201" s="168"/>
      <c r="AB1201" s="168"/>
      <c r="AC1201" s="168"/>
      <c r="AD1201" s="168"/>
      <c r="AE1201" s="168"/>
      <c r="AF1201" s="168"/>
      <c r="AG1201" s="168"/>
      <c r="AH1201" s="168"/>
      <c r="AI1201" s="168"/>
      <c r="AJ1201" s="168"/>
      <c r="AK1201" s="168"/>
      <c r="AL1201" s="168"/>
      <c r="AM1201" s="168"/>
      <c r="AN1201" s="166"/>
      <c r="AO1201" s="168"/>
      <c r="AP1201" s="166"/>
      <c r="AQ1201" s="168"/>
      <c r="AR1201" s="168"/>
      <c r="AS1201" s="168"/>
      <c r="AT1201" s="168"/>
      <c r="AU1201" s="168"/>
      <c r="AV1201" s="168"/>
      <c r="AW1201" s="168"/>
      <c r="AX1201" s="168"/>
      <c r="AY1201" s="168"/>
      <c r="AZ1201" s="168"/>
      <c r="BA1201" s="166"/>
      <c r="BB1201" s="166"/>
      <c r="BC1201" s="168"/>
      <c r="BD1201" s="170"/>
      <c r="BE1201" s="171"/>
      <c r="BF1201" s="171"/>
      <c r="BG1201" s="171"/>
      <c r="BH1201" s="171"/>
      <c r="BI1201" s="168"/>
      <c r="BJ1201" s="168"/>
      <c r="BK1201" s="168"/>
      <c r="BL1201" s="168"/>
      <c r="BM1201" s="168"/>
    </row>
    <row r="1202">
      <c r="A1202" s="163"/>
      <c r="B1202" s="174"/>
      <c r="C1202" s="165"/>
      <c r="D1202" s="166"/>
      <c r="E1202" s="166"/>
      <c r="F1202" s="167"/>
      <c r="G1202" s="167"/>
      <c r="H1202" s="167"/>
      <c r="I1202" s="163"/>
      <c r="J1202" s="168"/>
      <c r="K1202" s="168"/>
      <c r="L1202" s="168"/>
      <c r="M1202" s="166"/>
      <c r="N1202" s="169"/>
      <c r="O1202" s="167"/>
      <c r="P1202" s="168"/>
      <c r="Q1202" s="169"/>
      <c r="R1202" s="168"/>
      <c r="S1202" s="168"/>
      <c r="T1202" s="168"/>
      <c r="U1202" s="168"/>
      <c r="V1202" s="168"/>
      <c r="W1202" s="168"/>
      <c r="X1202" s="168"/>
      <c r="Y1202" s="168"/>
      <c r="Z1202" s="168"/>
      <c r="AA1202" s="168"/>
      <c r="AB1202" s="168"/>
      <c r="AC1202" s="168"/>
      <c r="AD1202" s="168"/>
      <c r="AE1202" s="168"/>
      <c r="AF1202" s="168"/>
      <c r="AG1202" s="168"/>
      <c r="AH1202" s="168"/>
      <c r="AI1202" s="168"/>
      <c r="AJ1202" s="168"/>
      <c r="AK1202" s="168"/>
      <c r="AL1202" s="168"/>
      <c r="AM1202" s="168"/>
      <c r="AN1202" s="166"/>
      <c r="AO1202" s="168"/>
      <c r="AP1202" s="166"/>
      <c r="AQ1202" s="168"/>
      <c r="AR1202" s="168"/>
      <c r="AS1202" s="168"/>
      <c r="AT1202" s="168"/>
      <c r="AU1202" s="168"/>
      <c r="AV1202" s="168"/>
      <c r="AW1202" s="168"/>
      <c r="AX1202" s="168"/>
      <c r="AY1202" s="168"/>
      <c r="AZ1202" s="168"/>
      <c r="BA1202" s="166"/>
      <c r="BB1202" s="166"/>
      <c r="BC1202" s="168"/>
      <c r="BD1202" s="170"/>
      <c r="BE1202" s="171"/>
      <c r="BF1202" s="171"/>
      <c r="BG1202" s="171"/>
      <c r="BH1202" s="171"/>
      <c r="BI1202" s="168"/>
      <c r="BJ1202" s="168"/>
      <c r="BK1202" s="168"/>
      <c r="BL1202" s="168"/>
      <c r="BM1202" s="168"/>
    </row>
    <row r="1203">
      <c r="A1203" s="163"/>
      <c r="B1203" s="174"/>
      <c r="C1203" s="165"/>
      <c r="D1203" s="166"/>
      <c r="E1203" s="166"/>
      <c r="F1203" s="167"/>
      <c r="G1203" s="167"/>
      <c r="H1203" s="167"/>
      <c r="I1203" s="163"/>
      <c r="J1203" s="168"/>
      <c r="K1203" s="168"/>
      <c r="L1203" s="168"/>
      <c r="M1203" s="166"/>
      <c r="N1203" s="169"/>
      <c r="O1203" s="167"/>
      <c r="P1203" s="168"/>
      <c r="Q1203" s="169"/>
      <c r="R1203" s="168"/>
      <c r="S1203" s="168"/>
      <c r="T1203" s="168"/>
      <c r="U1203" s="168"/>
      <c r="V1203" s="168"/>
      <c r="W1203" s="168"/>
      <c r="X1203" s="168"/>
      <c r="Y1203" s="168"/>
      <c r="Z1203" s="168"/>
      <c r="AA1203" s="168"/>
      <c r="AB1203" s="168"/>
      <c r="AC1203" s="168"/>
      <c r="AD1203" s="168"/>
      <c r="AE1203" s="168"/>
      <c r="AF1203" s="168"/>
      <c r="AG1203" s="168"/>
      <c r="AH1203" s="168"/>
      <c r="AI1203" s="168"/>
      <c r="AJ1203" s="168"/>
      <c r="AK1203" s="168"/>
      <c r="AL1203" s="168"/>
      <c r="AM1203" s="168"/>
      <c r="AN1203" s="166"/>
      <c r="AO1203" s="168"/>
      <c r="AP1203" s="166"/>
      <c r="AQ1203" s="168"/>
      <c r="AR1203" s="168"/>
      <c r="AS1203" s="168"/>
      <c r="AT1203" s="168"/>
      <c r="AU1203" s="168"/>
      <c r="AV1203" s="168"/>
      <c r="AW1203" s="168"/>
      <c r="AX1203" s="168"/>
      <c r="AY1203" s="168"/>
      <c r="AZ1203" s="168"/>
      <c r="BA1203" s="166"/>
      <c r="BB1203" s="166"/>
      <c r="BC1203" s="168"/>
      <c r="BD1203" s="170"/>
      <c r="BE1203" s="171"/>
      <c r="BF1203" s="171"/>
      <c r="BG1203" s="171"/>
      <c r="BH1203" s="171"/>
      <c r="BI1203" s="168"/>
      <c r="BJ1203" s="168"/>
      <c r="BK1203" s="168"/>
      <c r="BL1203" s="168"/>
      <c r="BM1203" s="168"/>
    </row>
    <row r="1204">
      <c r="A1204" s="163"/>
      <c r="B1204" s="174"/>
      <c r="C1204" s="165"/>
      <c r="D1204" s="166"/>
      <c r="E1204" s="166"/>
      <c r="F1204" s="167"/>
      <c r="G1204" s="167"/>
      <c r="H1204" s="167"/>
      <c r="I1204" s="163"/>
      <c r="J1204" s="168"/>
      <c r="K1204" s="168"/>
      <c r="L1204" s="168"/>
      <c r="M1204" s="166"/>
      <c r="N1204" s="169"/>
      <c r="O1204" s="167"/>
      <c r="P1204" s="168"/>
      <c r="Q1204" s="169"/>
      <c r="R1204" s="168"/>
      <c r="S1204" s="168"/>
      <c r="T1204" s="168"/>
      <c r="U1204" s="168"/>
      <c r="V1204" s="168"/>
      <c r="W1204" s="168"/>
      <c r="X1204" s="168"/>
      <c r="Y1204" s="168"/>
      <c r="Z1204" s="168"/>
      <c r="AA1204" s="168"/>
      <c r="AB1204" s="168"/>
      <c r="AC1204" s="168"/>
      <c r="AD1204" s="168"/>
      <c r="AE1204" s="168"/>
      <c r="AF1204" s="168"/>
      <c r="AG1204" s="168"/>
      <c r="AH1204" s="168"/>
      <c r="AI1204" s="168"/>
      <c r="AJ1204" s="168"/>
      <c r="AK1204" s="168"/>
      <c r="AL1204" s="168"/>
      <c r="AM1204" s="168"/>
      <c r="AN1204" s="166"/>
      <c r="AO1204" s="168"/>
      <c r="AP1204" s="166"/>
      <c r="AQ1204" s="168"/>
      <c r="AR1204" s="168"/>
      <c r="AS1204" s="168"/>
      <c r="AT1204" s="168"/>
      <c r="AU1204" s="168"/>
      <c r="AV1204" s="168"/>
      <c r="AW1204" s="168"/>
      <c r="AX1204" s="168"/>
      <c r="AY1204" s="168"/>
      <c r="AZ1204" s="168"/>
      <c r="BA1204" s="166"/>
      <c r="BB1204" s="166"/>
      <c r="BC1204" s="168"/>
      <c r="BD1204" s="170"/>
      <c r="BE1204" s="171"/>
      <c r="BF1204" s="171"/>
      <c r="BG1204" s="171"/>
      <c r="BH1204" s="171"/>
      <c r="BI1204" s="168"/>
      <c r="BJ1204" s="168"/>
      <c r="BK1204" s="168"/>
      <c r="BL1204" s="168"/>
      <c r="BM1204" s="168"/>
    </row>
    <row r="1205">
      <c r="A1205" s="163"/>
      <c r="B1205" s="174"/>
      <c r="C1205" s="165"/>
      <c r="D1205" s="166"/>
      <c r="E1205" s="166"/>
      <c r="F1205" s="167"/>
      <c r="G1205" s="167"/>
      <c r="H1205" s="167"/>
      <c r="I1205" s="163"/>
      <c r="J1205" s="168"/>
      <c r="K1205" s="168"/>
      <c r="L1205" s="168"/>
      <c r="M1205" s="166"/>
      <c r="N1205" s="169"/>
      <c r="O1205" s="167"/>
      <c r="P1205" s="168"/>
      <c r="Q1205" s="169"/>
      <c r="R1205" s="168"/>
      <c r="S1205" s="168"/>
      <c r="T1205" s="168"/>
      <c r="U1205" s="168"/>
      <c r="V1205" s="168"/>
      <c r="W1205" s="168"/>
      <c r="X1205" s="168"/>
      <c r="Y1205" s="168"/>
      <c r="Z1205" s="168"/>
      <c r="AA1205" s="168"/>
      <c r="AB1205" s="168"/>
      <c r="AC1205" s="168"/>
      <c r="AD1205" s="168"/>
      <c r="AE1205" s="168"/>
      <c r="AF1205" s="168"/>
      <c r="AG1205" s="168"/>
      <c r="AH1205" s="168"/>
      <c r="AI1205" s="168"/>
      <c r="AJ1205" s="168"/>
      <c r="AK1205" s="168"/>
      <c r="AL1205" s="168"/>
      <c r="AM1205" s="168"/>
      <c r="AN1205" s="166"/>
      <c r="AO1205" s="168"/>
      <c r="AP1205" s="166"/>
      <c r="AQ1205" s="168"/>
      <c r="AR1205" s="168"/>
      <c r="AS1205" s="168"/>
      <c r="AT1205" s="168"/>
      <c r="AU1205" s="168"/>
      <c r="AV1205" s="168"/>
      <c r="AW1205" s="168"/>
      <c r="AX1205" s="168"/>
      <c r="AY1205" s="168"/>
      <c r="AZ1205" s="168"/>
      <c r="BA1205" s="166"/>
      <c r="BB1205" s="166"/>
      <c r="BC1205" s="168"/>
      <c r="BD1205" s="170"/>
      <c r="BE1205" s="171"/>
      <c r="BF1205" s="171"/>
      <c r="BG1205" s="171"/>
      <c r="BH1205" s="171"/>
      <c r="BI1205" s="168"/>
      <c r="BJ1205" s="168"/>
      <c r="BK1205" s="168"/>
      <c r="BL1205" s="168"/>
      <c r="BM1205" s="168"/>
    </row>
    <row r="1206">
      <c r="A1206" s="163"/>
      <c r="B1206" s="174"/>
      <c r="C1206" s="165"/>
      <c r="D1206" s="166"/>
      <c r="E1206" s="166"/>
      <c r="F1206" s="167"/>
      <c r="G1206" s="167"/>
      <c r="H1206" s="167"/>
      <c r="I1206" s="163"/>
      <c r="J1206" s="168"/>
      <c r="K1206" s="168"/>
      <c r="L1206" s="168"/>
      <c r="M1206" s="166"/>
      <c r="N1206" s="169"/>
      <c r="O1206" s="167"/>
      <c r="P1206" s="168"/>
      <c r="Q1206" s="169"/>
      <c r="R1206" s="168"/>
      <c r="S1206" s="168"/>
      <c r="T1206" s="168"/>
      <c r="U1206" s="168"/>
      <c r="V1206" s="168"/>
      <c r="W1206" s="168"/>
      <c r="X1206" s="168"/>
      <c r="Y1206" s="168"/>
      <c r="Z1206" s="168"/>
      <c r="AA1206" s="168"/>
      <c r="AB1206" s="168"/>
      <c r="AC1206" s="168"/>
      <c r="AD1206" s="168"/>
      <c r="AE1206" s="168"/>
      <c r="AF1206" s="168"/>
      <c r="AG1206" s="168"/>
      <c r="AH1206" s="168"/>
      <c r="AI1206" s="168"/>
      <c r="AJ1206" s="168"/>
      <c r="AK1206" s="168"/>
      <c r="AL1206" s="168"/>
      <c r="AM1206" s="168"/>
      <c r="AN1206" s="166"/>
      <c r="AO1206" s="168"/>
      <c r="AP1206" s="166"/>
      <c r="AQ1206" s="168"/>
      <c r="AR1206" s="168"/>
      <c r="AS1206" s="168"/>
      <c r="AT1206" s="168"/>
      <c r="AU1206" s="168"/>
      <c r="AV1206" s="168"/>
      <c r="AW1206" s="168"/>
      <c r="AX1206" s="168"/>
      <c r="AY1206" s="168"/>
      <c r="AZ1206" s="168"/>
      <c r="BA1206" s="166"/>
      <c r="BB1206" s="166"/>
      <c r="BC1206" s="168"/>
      <c r="BD1206" s="170"/>
      <c r="BE1206" s="171"/>
      <c r="BF1206" s="171"/>
      <c r="BG1206" s="171"/>
      <c r="BH1206" s="171"/>
      <c r="BI1206" s="168"/>
      <c r="BJ1206" s="168"/>
      <c r="BK1206" s="168"/>
      <c r="BL1206" s="168"/>
      <c r="BM1206" s="168"/>
    </row>
    <row r="1207">
      <c r="A1207" s="163"/>
      <c r="B1207" s="174"/>
      <c r="C1207" s="165"/>
      <c r="D1207" s="166"/>
      <c r="E1207" s="166"/>
      <c r="F1207" s="167"/>
      <c r="G1207" s="167"/>
      <c r="H1207" s="167"/>
      <c r="I1207" s="163"/>
      <c r="J1207" s="168"/>
      <c r="K1207" s="168"/>
      <c r="L1207" s="168"/>
      <c r="M1207" s="166"/>
      <c r="N1207" s="169"/>
      <c r="O1207" s="167"/>
      <c r="P1207" s="168"/>
      <c r="Q1207" s="169"/>
      <c r="R1207" s="168"/>
      <c r="S1207" s="168"/>
      <c r="T1207" s="168"/>
      <c r="U1207" s="168"/>
      <c r="V1207" s="168"/>
      <c r="W1207" s="168"/>
      <c r="X1207" s="168"/>
      <c r="Y1207" s="168"/>
      <c r="Z1207" s="168"/>
      <c r="AA1207" s="168"/>
      <c r="AB1207" s="168"/>
      <c r="AC1207" s="168"/>
      <c r="AD1207" s="168"/>
      <c r="AE1207" s="168"/>
      <c r="AF1207" s="168"/>
      <c r="AG1207" s="168"/>
      <c r="AH1207" s="168"/>
      <c r="AI1207" s="168"/>
      <c r="AJ1207" s="168"/>
      <c r="AK1207" s="168"/>
      <c r="AL1207" s="168"/>
      <c r="AM1207" s="168"/>
      <c r="AN1207" s="166"/>
      <c r="AO1207" s="168"/>
      <c r="AP1207" s="166"/>
      <c r="AQ1207" s="168"/>
      <c r="AR1207" s="168"/>
      <c r="AS1207" s="168"/>
      <c r="AT1207" s="168"/>
      <c r="AU1207" s="168"/>
      <c r="AV1207" s="168"/>
      <c r="AW1207" s="168"/>
      <c r="AX1207" s="168"/>
      <c r="AY1207" s="168"/>
      <c r="AZ1207" s="168"/>
      <c r="BA1207" s="166"/>
      <c r="BB1207" s="166"/>
      <c r="BC1207" s="168"/>
      <c r="BD1207" s="170"/>
      <c r="BE1207" s="171"/>
      <c r="BF1207" s="171"/>
      <c r="BG1207" s="171"/>
      <c r="BH1207" s="171"/>
      <c r="BI1207" s="168"/>
      <c r="BJ1207" s="168"/>
      <c r="BK1207" s="168"/>
      <c r="BL1207" s="168"/>
      <c r="BM1207" s="168"/>
    </row>
    <row r="1208">
      <c r="A1208" s="163"/>
      <c r="B1208" s="174"/>
      <c r="C1208" s="165"/>
      <c r="D1208" s="166"/>
      <c r="E1208" s="166"/>
      <c r="F1208" s="167"/>
      <c r="G1208" s="167"/>
      <c r="H1208" s="167"/>
      <c r="I1208" s="163"/>
      <c r="J1208" s="168"/>
      <c r="K1208" s="168"/>
      <c r="L1208" s="168"/>
      <c r="M1208" s="166"/>
      <c r="N1208" s="169"/>
      <c r="O1208" s="167"/>
      <c r="P1208" s="168"/>
      <c r="Q1208" s="169"/>
      <c r="R1208" s="168"/>
      <c r="S1208" s="168"/>
      <c r="T1208" s="168"/>
      <c r="U1208" s="168"/>
      <c r="V1208" s="168"/>
      <c r="W1208" s="168"/>
      <c r="X1208" s="168"/>
      <c r="Y1208" s="168"/>
      <c r="Z1208" s="168"/>
      <c r="AA1208" s="168"/>
      <c r="AB1208" s="168"/>
      <c r="AC1208" s="168"/>
      <c r="AD1208" s="168"/>
      <c r="AE1208" s="168"/>
      <c r="AF1208" s="168"/>
      <c r="AG1208" s="168"/>
      <c r="AH1208" s="168"/>
      <c r="AI1208" s="168"/>
      <c r="AJ1208" s="168"/>
      <c r="AK1208" s="168"/>
      <c r="AL1208" s="168"/>
      <c r="AM1208" s="168"/>
      <c r="AN1208" s="166"/>
      <c r="AO1208" s="168"/>
      <c r="AP1208" s="166"/>
      <c r="AQ1208" s="168"/>
      <c r="AR1208" s="168"/>
      <c r="AS1208" s="168"/>
      <c r="AT1208" s="168"/>
      <c r="AU1208" s="168"/>
      <c r="AV1208" s="168"/>
      <c r="AW1208" s="168"/>
      <c r="AX1208" s="168"/>
      <c r="AY1208" s="168"/>
      <c r="AZ1208" s="168"/>
      <c r="BA1208" s="166"/>
      <c r="BB1208" s="166"/>
      <c r="BC1208" s="168"/>
      <c r="BD1208" s="170"/>
      <c r="BE1208" s="171"/>
      <c r="BF1208" s="171"/>
      <c r="BG1208" s="171"/>
      <c r="BH1208" s="171"/>
      <c r="BI1208" s="168"/>
      <c r="BJ1208" s="168"/>
      <c r="BK1208" s="168"/>
      <c r="BL1208" s="168"/>
      <c r="BM1208" s="168"/>
    </row>
    <row r="1209">
      <c r="A1209" s="163"/>
      <c r="B1209" s="174"/>
      <c r="C1209" s="165"/>
      <c r="D1209" s="166"/>
      <c r="E1209" s="166"/>
      <c r="F1209" s="167"/>
      <c r="G1209" s="167"/>
      <c r="H1209" s="167"/>
      <c r="I1209" s="163"/>
      <c r="J1209" s="168"/>
      <c r="K1209" s="168"/>
      <c r="L1209" s="168"/>
      <c r="M1209" s="166"/>
      <c r="N1209" s="169"/>
      <c r="O1209" s="167"/>
      <c r="P1209" s="168"/>
      <c r="Q1209" s="169"/>
      <c r="R1209" s="168"/>
      <c r="S1209" s="168"/>
      <c r="T1209" s="168"/>
      <c r="U1209" s="168"/>
      <c r="V1209" s="168"/>
      <c r="W1209" s="168"/>
      <c r="X1209" s="168"/>
      <c r="Y1209" s="168"/>
      <c r="Z1209" s="168"/>
      <c r="AA1209" s="168"/>
      <c r="AB1209" s="168"/>
      <c r="AC1209" s="168"/>
      <c r="AD1209" s="168"/>
      <c r="AE1209" s="168"/>
      <c r="AF1209" s="168"/>
      <c r="AG1209" s="168"/>
      <c r="AH1209" s="168"/>
      <c r="AI1209" s="168"/>
      <c r="AJ1209" s="168"/>
      <c r="AK1209" s="168"/>
      <c r="AL1209" s="168"/>
      <c r="AM1209" s="168"/>
      <c r="AN1209" s="166"/>
      <c r="AO1209" s="168"/>
      <c r="AP1209" s="166"/>
      <c r="AQ1209" s="168"/>
      <c r="AR1209" s="168"/>
      <c r="AS1209" s="168"/>
      <c r="AT1209" s="168"/>
      <c r="AU1209" s="168"/>
      <c r="AV1209" s="168"/>
      <c r="AW1209" s="168"/>
      <c r="AX1209" s="168"/>
      <c r="AY1209" s="168"/>
      <c r="AZ1209" s="168"/>
      <c r="BA1209" s="166"/>
      <c r="BB1209" s="166"/>
      <c r="BC1209" s="168"/>
      <c r="BD1209" s="170"/>
      <c r="BE1209" s="171"/>
      <c r="BF1209" s="171"/>
      <c r="BG1209" s="171"/>
      <c r="BH1209" s="171"/>
      <c r="BI1209" s="168"/>
      <c r="BJ1209" s="168"/>
      <c r="BK1209" s="168"/>
      <c r="BL1209" s="168"/>
      <c r="BM1209" s="168"/>
    </row>
    <row r="1210">
      <c r="A1210" s="163"/>
      <c r="B1210" s="174"/>
      <c r="C1210" s="165"/>
      <c r="D1210" s="166"/>
      <c r="E1210" s="166"/>
      <c r="F1210" s="167"/>
      <c r="G1210" s="167"/>
      <c r="H1210" s="167"/>
      <c r="I1210" s="163"/>
      <c r="J1210" s="168"/>
      <c r="K1210" s="168"/>
      <c r="L1210" s="168"/>
      <c r="M1210" s="166"/>
      <c r="N1210" s="169"/>
      <c r="O1210" s="167"/>
      <c r="P1210" s="168"/>
      <c r="Q1210" s="169"/>
      <c r="R1210" s="168"/>
      <c r="S1210" s="168"/>
      <c r="T1210" s="168"/>
      <c r="U1210" s="168"/>
      <c r="V1210" s="168"/>
      <c r="W1210" s="168"/>
      <c r="X1210" s="168"/>
      <c r="Y1210" s="168"/>
      <c r="Z1210" s="168"/>
      <c r="AA1210" s="168"/>
      <c r="AB1210" s="168"/>
      <c r="AC1210" s="168"/>
      <c r="AD1210" s="168"/>
      <c r="AE1210" s="168"/>
      <c r="AF1210" s="168"/>
      <c r="AG1210" s="168"/>
      <c r="AH1210" s="168"/>
      <c r="AI1210" s="168"/>
      <c r="AJ1210" s="168"/>
      <c r="AK1210" s="168"/>
      <c r="AL1210" s="168"/>
      <c r="AM1210" s="168"/>
      <c r="AN1210" s="166"/>
      <c r="AO1210" s="168"/>
      <c r="AP1210" s="166"/>
      <c r="AQ1210" s="168"/>
      <c r="AR1210" s="168"/>
      <c r="AS1210" s="168"/>
      <c r="AT1210" s="168"/>
      <c r="AU1210" s="168"/>
      <c r="AV1210" s="168"/>
      <c r="AW1210" s="168"/>
      <c r="AX1210" s="168"/>
      <c r="AY1210" s="168"/>
      <c r="AZ1210" s="168"/>
      <c r="BA1210" s="166"/>
      <c r="BB1210" s="166"/>
      <c r="BC1210" s="168"/>
      <c r="BD1210" s="170"/>
      <c r="BE1210" s="171"/>
      <c r="BF1210" s="171"/>
      <c r="BG1210" s="171"/>
      <c r="BH1210" s="171"/>
      <c r="BI1210" s="168"/>
      <c r="BJ1210" s="168"/>
      <c r="BK1210" s="168"/>
      <c r="BL1210" s="168"/>
      <c r="BM1210" s="168"/>
    </row>
    <row r="1211">
      <c r="A1211" s="163"/>
      <c r="B1211" s="174"/>
      <c r="C1211" s="165"/>
      <c r="D1211" s="166"/>
      <c r="E1211" s="166"/>
      <c r="F1211" s="167"/>
      <c r="G1211" s="167"/>
      <c r="H1211" s="167"/>
      <c r="I1211" s="163"/>
      <c r="J1211" s="168"/>
      <c r="K1211" s="168"/>
      <c r="L1211" s="168"/>
      <c r="M1211" s="166"/>
      <c r="N1211" s="169"/>
      <c r="O1211" s="167"/>
      <c r="P1211" s="168"/>
      <c r="Q1211" s="169"/>
      <c r="R1211" s="168"/>
      <c r="S1211" s="168"/>
      <c r="T1211" s="168"/>
      <c r="U1211" s="168"/>
      <c r="V1211" s="168"/>
      <c r="W1211" s="168"/>
      <c r="X1211" s="168"/>
      <c r="Y1211" s="168"/>
      <c r="Z1211" s="168"/>
      <c r="AA1211" s="168"/>
      <c r="AB1211" s="168"/>
      <c r="AC1211" s="168"/>
      <c r="AD1211" s="168"/>
      <c r="AE1211" s="168"/>
      <c r="AF1211" s="168"/>
      <c r="AG1211" s="168"/>
      <c r="AH1211" s="168"/>
      <c r="AI1211" s="168"/>
      <c r="AJ1211" s="168"/>
      <c r="AK1211" s="168"/>
      <c r="AL1211" s="168"/>
      <c r="AM1211" s="168"/>
      <c r="AN1211" s="166"/>
      <c r="AO1211" s="168"/>
      <c r="AP1211" s="166"/>
      <c r="AQ1211" s="168"/>
      <c r="AR1211" s="168"/>
      <c r="AS1211" s="168"/>
      <c r="AT1211" s="168"/>
      <c r="AU1211" s="168"/>
      <c r="AV1211" s="168"/>
      <c r="AW1211" s="168"/>
      <c r="AX1211" s="168"/>
      <c r="AY1211" s="168"/>
      <c r="AZ1211" s="168"/>
      <c r="BA1211" s="166"/>
      <c r="BB1211" s="166"/>
      <c r="BC1211" s="168"/>
      <c r="BD1211" s="170"/>
      <c r="BE1211" s="171"/>
      <c r="BF1211" s="171"/>
      <c r="BG1211" s="171"/>
      <c r="BH1211" s="171"/>
      <c r="BI1211" s="168"/>
      <c r="BJ1211" s="168"/>
      <c r="BK1211" s="168"/>
      <c r="BL1211" s="168"/>
      <c r="BM1211" s="168"/>
    </row>
    <row r="1212">
      <c r="A1212" s="163"/>
      <c r="B1212" s="174"/>
      <c r="C1212" s="165"/>
      <c r="D1212" s="166"/>
      <c r="E1212" s="166"/>
      <c r="F1212" s="167"/>
      <c r="G1212" s="167"/>
      <c r="H1212" s="167"/>
      <c r="I1212" s="163"/>
      <c r="J1212" s="168"/>
      <c r="K1212" s="168"/>
      <c r="L1212" s="168"/>
      <c r="M1212" s="166"/>
      <c r="N1212" s="169"/>
      <c r="O1212" s="167"/>
      <c r="P1212" s="168"/>
      <c r="Q1212" s="169"/>
      <c r="R1212" s="168"/>
      <c r="S1212" s="168"/>
      <c r="T1212" s="168"/>
      <c r="U1212" s="168"/>
      <c r="V1212" s="168"/>
      <c r="W1212" s="168"/>
      <c r="X1212" s="168"/>
      <c r="Y1212" s="168"/>
      <c r="Z1212" s="168"/>
      <c r="AA1212" s="168"/>
      <c r="AB1212" s="168"/>
      <c r="AC1212" s="168"/>
      <c r="AD1212" s="168"/>
      <c r="AE1212" s="168"/>
      <c r="AF1212" s="168"/>
      <c r="AG1212" s="168"/>
      <c r="AH1212" s="168"/>
      <c r="AI1212" s="168"/>
      <c r="AJ1212" s="168"/>
      <c r="AK1212" s="168"/>
      <c r="AL1212" s="168"/>
      <c r="AM1212" s="168"/>
      <c r="AN1212" s="166"/>
      <c r="AO1212" s="168"/>
      <c r="AP1212" s="166"/>
      <c r="AQ1212" s="168"/>
      <c r="AR1212" s="168"/>
      <c r="AS1212" s="168"/>
      <c r="AT1212" s="168"/>
      <c r="AU1212" s="168"/>
      <c r="AV1212" s="168"/>
      <c r="AW1212" s="168"/>
      <c r="AX1212" s="168"/>
      <c r="AY1212" s="168"/>
      <c r="AZ1212" s="168"/>
      <c r="BA1212" s="166"/>
      <c r="BB1212" s="166"/>
      <c r="BC1212" s="168"/>
      <c r="BD1212" s="170"/>
      <c r="BE1212" s="171"/>
      <c r="BF1212" s="171"/>
      <c r="BG1212" s="171"/>
      <c r="BH1212" s="171"/>
      <c r="BI1212" s="168"/>
      <c r="BJ1212" s="168"/>
      <c r="BK1212" s="168"/>
      <c r="BL1212" s="168"/>
      <c r="BM1212" s="168"/>
    </row>
    <row r="1213">
      <c r="A1213" s="163"/>
      <c r="B1213" s="174"/>
      <c r="C1213" s="165"/>
      <c r="D1213" s="166"/>
      <c r="E1213" s="166"/>
      <c r="F1213" s="167"/>
      <c r="G1213" s="167"/>
      <c r="H1213" s="167"/>
      <c r="I1213" s="163"/>
      <c r="J1213" s="168"/>
      <c r="K1213" s="168"/>
      <c r="L1213" s="168"/>
      <c r="M1213" s="166"/>
      <c r="N1213" s="169"/>
      <c r="O1213" s="167"/>
      <c r="P1213" s="168"/>
      <c r="Q1213" s="169"/>
      <c r="R1213" s="168"/>
      <c r="S1213" s="168"/>
      <c r="T1213" s="168"/>
      <c r="U1213" s="168"/>
      <c r="V1213" s="168"/>
      <c r="W1213" s="168"/>
      <c r="X1213" s="168"/>
      <c r="Y1213" s="168"/>
      <c r="Z1213" s="168"/>
      <c r="AA1213" s="168"/>
      <c r="AB1213" s="168"/>
      <c r="AC1213" s="168"/>
      <c r="AD1213" s="168"/>
      <c r="AE1213" s="168"/>
      <c r="AF1213" s="168"/>
      <c r="AG1213" s="168"/>
      <c r="AH1213" s="168"/>
      <c r="AI1213" s="168"/>
      <c r="AJ1213" s="168"/>
      <c r="AK1213" s="168"/>
      <c r="AL1213" s="168"/>
      <c r="AM1213" s="168"/>
      <c r="AN1213" s="166"/>
      <c r="AO1213" s="168"/>
      <c r="AP1213" s="166"/>
      <c r="AQ1213" s="168"/>
      <c r="AR1213" s="168"/>
      <c r="AS1213" s="168"/>
      <c r="AT1213" s="168"/>
      <c r="AU1213" s="168"/>
      <c r="AV1213" s="168"/>
      <c r="AW1213" s="168"/>
      <c r="AX1213" s="168"/>
      <c r="AY1213" s="168"/>
      <c r="AZ1213" s="168"/>
      <c r="BA1213" s="166"/>
      <c r="BB1213" s="166"/>
      <c r="BC1213" s="168"/>
      <c r="BD1213" s="170"/>
      <c r="BE1213" s="171"/>
      <c r="BF1213" s="171"/>
      <c r="BG1213" s="171"/>
      <c r="BH1213" s="171"/>
      <c r="BI1213" s="168"/>
      <c r="BJ1213" s="168"/>
      <c r="BK1213" s="168"/>
      <c r="BL1213" s="168"/>
      <c r="BM1213" s="168"/>
    </row>
    <row r="1214">
      <c r="A1214" s="163"/>
      <c r="B1214" s="174"/>
      <c r="C1214" s="165"/>
      <c r="D1214" s="166"/>
      <c r="E1214" s="166"/>
      <c r="F1214" s="167"/>
      <c r="G1214" s="167"/>
      <c r="H1214" s="167"/>
      <c r="I1214" s="163"/>
      <c r="J1214" s="168"/>
      <c r="K1214" s="168"/>
      <c r="L1214" s="168"/>
      <c r="M1214" s="166"/>
      <c r="N1214" s="169"/>
      <c r="O1214" s="167"/>
      <c r="P1214" s="168"/>
      <c r="Q1214" s="169"/>
      <c r="R1214" s="168"/>
      <c r="S1214" s="168"/>
      <c r="T1214" s="168"/>
      <c r="U1214" s="168"/>
      <c r="V1214" s="168"/>
      <c r="W1214" s="168"/>
      <c r="X1214" s="168"/>
      <c r="Y1214" s="168"/>
      <c r="Z1214" s="168"/>
      <c r="AA1214" s="168"/>
      <c r="AB1214" s="168"/>
      <c r="AC1214" s="168"/>
      <c r="AD1214" s="168"/>
      <c r="AE1214" s="168"/>
      <c r="AF1214" s="168"/>
      <c r="AG1214" s="168"/>
      <c r="AH1214" s="168"/>
      <c r="AI1214" s="168"/>
      <c r="AJ1214" s="168"/>
      <c r="AK1214" s="168"/>
      <c r="AL1214" s="168"/>
      <c r="AM1214" s="168"/>
      <c r="AN1214" s="166"/>
      <c r="AO1214" s="168"/>
      <c r="AP1214" s="166"/>
      <c r="AQ1214" s="168"/>
      <c r="AR1214" s="168"/>
      <c r="AS1214" s="168"/>
      <c r="AT1214" s="168"/>
      <c r="AU1214" s="168"/>
      <c r="AV1214" s="168"/>
      <c r="AW1214" s="168"/>
      <c r="AX1214" s="168"/>
      <c r="AY1214" s="168"/>
      <c r="AZ1214" s="168"/>
      <c r="BA1214" s="166"/>
      <c r="BB1214" s="166"/>
      <c r="BC1214" s="168"/>
      <c r="BD1214" s="170"/>
      <c r="BE1214" s="171"/>
      <c r="BF1214" s="171"/>
      <c r="BG1214" s="171"/>
      <c r="BH1214" s="171"/>
      <c r="BI1214" s="168"/>
      <c r="BJ1214" s="168"/>
      <c r="BK1214" s="168"/>
      <c r="BL1214" s="168"/>
      <c r="BM1214" s="168"/>
    </row>
    <row r="1215">
      <c r="A1215" s="163"/>
      <c r="B1215" s="174"/>
      <c r="C1215" s="165"/>
      <c r="D1215" s="166"/>
      <c r="E1215" s="166"/>
      <c r="F1215" s="167"/>
      <c r="G1215" s="167"/>
      <c r="H1215" s="167"/>
      <c r="I1215" s="163"/>
      <c r="J1215" s="168"/>
      <c r="K1215" s="168"/>
      <c r="L1215" s="168"/>
      <c r="M1215" s="166"/>
      <c r="N1215" s="169"/>
      <c r="O1215" s="167"/>
      <c r="P1215" s="168"/>
      <c r="Q1215" s="169"/>
      <c r="R1215" s="168"/>
      <c r="S1215" s="168"/>
      <c r="T1215" s="168"/>
      <c r="U1215" s="168"/>
      <c r="V1215" s="168"/>
      <c r="W1215" s="168"/>
      <c r="X1215" s="168"/>
      <c r="Y1215" s="168"/>
      <c r="Z1215" s="168"/>
      <c r="AA1215" s="168"/>
      <c r="AB1215" s="168"/>
      <c r="AC1215" s="168"/>
      <c r="AD1215" s="168"/>
      <c r="AE1215" s="168"/>
      <c r="AF1215" s="168"/>
      <c r="AG1215" s="168"/>
      <c r="AH1215" s="168"/>
      <c r="AI1215" s="168"/>
      <c r="AJ1215" s="168"/>
      <c r="AK1215" s="168"/>
      <c r="AL1215" s="168"/>
      <c r="AM1215" s="168"/>
      <c r="AN1215" s="166"/>
      <c r="AO1215" s="168"/>
      <c r="AP1215" s="166"/>
      <c r="AQ1215" s="168"/>
      <c r="AR1215" s="168"/>
      <c r="AS1215" s="168"/>
      <c r="AT1215" s="168"/>
      <c r="AU1215" s="168"/>
      <c r="AV1215" s="168"/>
      <c r="AW1215" s="168"/>
      <c r="AX1215" s="168"/>
      <c r="AY1215" s="168"/>
      <c r="AZ1215" s="168"/>
      <c r="BA1215" s="166"/>
      <c r="BB1215" s="166"/>
      <c r="BC1215" s="168"/>
      <c r="BD1215" s="170"/>
      <c r="BE1215" s="171"/>
      <c r="BF1215" s="171"/>
      <c r="BG1215" s="171"/>
      <c r="BH1215" s="171"/>
      <c r="BI1215" s="168"/>
      <c r="BJ1215" s="168"/>
      <c r="BK1215" s="168"/>
      <c r="BL1215" s="168"/>
      <c r="BM1215" s="168"/>
    </row>
    <row r="1216">
      <c r="A1216" s="163"/>
      <c r="B1216" s="174"/>
      <c r="C1216" s="165"/>
      <c r="D1216" s="166"/>
      <c r="E1216" s="166"/>
      <c r="F1216" s="167"/>
      <c r="G1216" s="167"/>
      <c r="H1216" s="167"/>
      <c r="I1216" s="163"/>
      <c r="J1216" s="168"/>
      <c r="K1216" s="168"/>
      <c r="L1216" s="168"/>
      <c r="M1216" s="166"/>
      <c r="N1216" s="169"/>
      <c r="O1216" s="167"/>
      <c r="P1216" s="168"/>
      <c r="Q1216" s="169"/>
      <c r="R1216" s="168"/>
      <c r="S1216" s="168"/>
      <c r="T1216" s="168"/>
      <c r="U1216" s="168"/>
      <c r="V1216" s="168"/>
      <c r="W1216" s="168"/>
      <c r="X1216" s="168"/>
      <c r="Y1216" s="168"/>
      <c r="Z1216" s="168"/>
      <c r="AA1216" s="168"/>
      <c r="AB1216" s="168"/>
      <c r="AC1216" s="168"/>
      <c r="AD1216" s="168"/>
      <c r="AE1216" s="168"/>
      <c r="AF1216" s="168"/>
      <c r="AG1216" s="168"/>
      <c r="AH1216" s="168"/>
      <c r="AI1216" s="168"/>
      <c r="AJ1216" s="168"/>
      <c r="AK1216" s="168"/>
      <c r="AL1216" s="168"/>
      <c r="AM1216" s="168"/>
      <c r="AN1216" s="166"/>
      <c r="AO1216" s="168"/>
      <c r="AP1216" s="166"/>
      <c r="AQ1216" s="168"/>
      <c r="AR1216" s="168"/>
      <c r="AS1216" s="168"/>
      <c r="AT1216" s="168"/>
      <c r="AU1216" s="168"/>
      <c r="AV1216" s="168"/>
      <c r="AW1216" s="168"/>
      <c r="AX1216" s="168"/>
      <c r="AY1216" s="168"/>
      <c r="AZ1216" s="168"/>
      <c r="BA1216" s="166"/>
      <c r="BB1216" s="166"/>
      <c r="BC1216" s="168"/>
      <c r="BD1216" s="170"/>
      <c r="BE1216" s="171"/>
      <c r="BF1216" s="171"/>
      <c r="BG1216" s="171"/>
      <c r="BH1216" s="171"/>
      <c r="BI1216" s="168"/>
      <c r="BJ1216" s="168"/>
      <c r="BK1216" s="168"/>
      <c r="BL1216" s="168"/>
      <c r="BM1216" s="168"/>
    </row>
  </sheetData>
  <autoFilter ref="$A$1:$BM$515"/>
  <mergeCells count="53">
    <mergeCell ref="BC182:BC183"/>
    <mergeCell ref="BI182:BI183"/>
    <mergeCell ref="BJ182:BJ183"/>
    <mergeCell ref="BK182:BK183"/>
    <mergeCell ref="BL182:BL183"/>
    <mergeCell ref="BM182:BM183"/>
    <mergeCell ref="A182:A183"/>
    <mergeCell ref="B182:B183"/>
    <mergeCell ref="C182:C183"/>
    <mergeCell ref="I182:I183"/>
    <mergeCell ref="J182:J183"/>
    <mergeCell ref="K182:K183"/>
    <mergeCell ref="AX182:AX183"/>
    <mergeCell ref="H2:H3"/>
    <mergeCell ref="I2:I3"/>
    <mergeCell ref="J2:J3"/>
    <mergeCell ref="K2:K3"/>
    <mergeCell ref="L2:L3"/>
    <mergeCell ref="M2:M3"/>
    <mergeCell ref="N2:N3"/>
    <mergeCell ref="O2:O3"/>
    <mergeCell ref="P2:P3"/>
    <mergeCell ref="Q2:Q3"/>
    <mergeCell ref="R2:R3"/>
    <mergeCell ref="S2:AB2"/>
    <mergeCell ref="AC2:AM2"/>
    <mergeCell ref="AN2:AN3"/>
    <mergeCell ref="BJ2:BK2"/>
    <mergeCell ref="BL2:BM2"/>
    <mergeCell ref="AO2:AO3"/>
    <mergeCell ref="AP2:AP3"/>
    <mergeCell ref="AQ2:AZ2"/>
    <mergeCell ref="BA2:BA3"/>
    <mergeCell ref="BB2:BB3"/>
    <mergeCell ref="BC2:BC3"/>
    <mergeCell ref="BD2:BH3"/>
    <mergeCell ref="BI90:BI92"/>
    <mergeCell ref="BJ90:BJ92"/>
    <mergeCell ref="BK90:BK92"/>
    <mergeCell ref="A90:A92"/>
    <mergeCell ref="B90:B92"/>
    <mergeCell ref="C90:C92"/>
    <mergeCell ref="I90:I92"/>
    <mergeCell ref="J90:J92"/>
    <mergeCell ref="K90:K92"/>
    <mergeCell ref="AU90:AU92"/>
    <mergeCell ref="A2:A3"/>
    <mergeCell ref="B2:B3"/>
    <mergeCell ref="C2:C3"/>
    <mergeCell ref="D2:D3"/>
    <mergeCell ref="E2:E3"/>
    <mergeCell ref="F2:F3"/>
    <mergeCell ref="G2:G3"/>
  </mergeCells>
  <conditionalFormatting sqref="BC1:BC3 BC5:BC1216">
    <cfRule type="cellIs" dxfId="2" priority="1" operator="equal">
      <formula>11</formula>
    </cfRule>
  </conditionalFormatting>
  <conditionalFormatting sqref="BJ1:BK3 BJ5:BK1216">
    <cfRule type="containsText" dxfId="1" priority="2" operator="containsText" text="Tidak Ada">
      <formula>NOT(ISERROR(SEARCH(("Tidak Ada"),(BJ1))))</formula>
    </cfRule>
  </conditionalFormatting>
  <conditionalFormatting sqref="BL1:BM3 BL5:BM1216">
    <cfRule type="containsText" dxfId="1" priority="3" operator="containsText" text="Tidak Lengkap">
      <formula>NOT(ISERROR(SEARCH(("Tidak Lengkap"),(BL1))))</formula>
    </cfRule>
  </conditionalFormatting>
  <conditionalFormatting sqref="I5:I263 I265:I515 H400:H401">
    <cfRule type="containsBlanks" dxfId="3" priority="4">
      <formula>LEN(TRIM(I5))=0</formula>
    </cfRule>
  </conditionalFormatting>
  <conditionalFormatting sqref="U5:Z515">
    <cfRule type="cellIs" dxfId="1" priority="5" operator="equal">
      <formula>"Tidak Ada"</formula>
    </cfRule>
  </conditionalFormatting>
  <dataValidations>
    <dataValidation type="list" allowBlank="1" sqref="O5:O155 O156:P156 O157:O263 P264 O265:O515">
      <formula1>"MANDIRI,BERGABUNG DENGAN KANTOR DINAS,BELUM PUNYA,PINJAM GEDUNG SELAIN DPPPA,ADA MILIK PEMDA,GABUNG KANTOR LAIN"</formula1>
    </dataValidation>
    <dataValidation type="list" allowBlank="1" showErrorMessage="1" sqref="BD5:BH443 BD453:BH515">
      <formula1>#REF!</formula1>
    </dataValidation>
    <dataValidation type="list" allowBlank="1" showErrorMessage="1" sqref="S5:AB112 U113:AB113 S114:AB119 U120:AB120 S121:AB123 U124:AB126 S127:AB159 R160:AB160 S161:AB263 T264:AB264 S265:AB315 R316:AB316 S317:AB317 R318:AB318 S319:AB334 R335:AB335 S336:AB336 R337:AB338 S339:AB406 R407:AB409 S410:AB443 T444:T452 X444:AB452 S453:AB515">
      <formula1>Sheet1!$C$8:$C$9</formula1>
    </dataValidation>
    <dataValidation type="list" allowBlank="1" showErrorMessage="1" sqref="AC5:AM200 AC201:AL201 AC202:AM209 AC210:AL210 AC211:AM212 AC213:AL214 AC215:AM215 AC216:AL216 AC217:AM369 AC370:AL370 AC371:AM515">
      <formula1>Sheet1!$C$11:$C$12</formula1>
    </dataValidation>
    <dataValidation type="list" allowBlank="1" sqref="P5:P155 P157:P263 Q264 P265:P515">
      <formula1>"MILIK SENDIRI,PINJAM PAKAI,SEWA/KONTRAK,KAMAR DI KANTOR,TIDAK PUNYA,ASET PEMDA DIKELOLA DINAS PPPA,ADA MELALUI KERJA SAMA,GABUNG DINAS PPPA,GABUNG UPTD PPA"</formula1>
    </dataValidation>
  </dataValidations>
  <hyperlinks>
    <hyperlink r:id="rId1" ref="M6"/>
    <hyperlink r:id="rId2" ref="M28"/>
    <hyperlink r:id="rId3" ref="M30"/>
    <hyperlink r:id="rId4" ref="M31"/>
    <hyperlink r:id="rId5" ref="M32"/>
    <hyperlink r:id="rId6" ref="M33"/>
    <hyperlink r:id="rId7" ref="M34"/>
    <hyperlink r:id="rId8" ref="M35"/>
    <hyperlink r:id="rId9" ref="M36"/>
    <hyperlink r:id="rId10" ref="M37"/>
    <hyperlink r:id="rId11" ref="M38"/>
    <hyperlink r:id="rId12" ref="M39"/>
    <hyperlink r:id="rId13" ref="M40"/>
    <hyperlink r:id="rId14" ref="M41"/>
    <hyperlink r:id="rId15" ref="M43"/>
    <hyperlink r:id="rId16" ref="M44"/>
    <hyperlink r:id="rId17" ref="M45"/>
    <hyperlink r:id="rId18" ref="M46"/>
    <hyperlink r:id="rId19" ref="M47"/>
    <hyperlink r:id="rId20" ref="M50"/>
    <hyperlink r:id="rId21" ref="M61"/>
    <hyperlink r:id="rId22" ref="M64"/>
    <hyperlink r:id="rId23" ref="M65"/>
    <hyperlink r:id="rId24" ref="M66"/>
    <hyperlink r:id="rId25" ref="M67"/>
    <hyperlink r:id="rId26" ref="M69"/>
    <hyperlink r:id="rId27" ref="D73"/>
    <hyperlink r:id="rId28" ref="M88"/>
    <hyperlink r:id="rId29" ref="M91"/>
    <hyperlink r:id="rId30" ref="M94"/>
    <hyperlink r:id="rId31" ref="M95"/>
    <hyperlink r:id="rId32" ref="M101"/>
    <hyperlink r:id="rId33" ref="M113"/>
    <hyperlink r:id="rId34" ref="M119"/>
    <hyperlink r:id="rId35" ref="L127"/>
    <hyperlink r:id="rId36" ref="M131"/>
    <hyperlink r:id="rId37" ref="M133"/>
    <hyperlink r:id="rId38" ref="M136"/>
    <hyperlink r:id="rId39" ref="M142"/>
    <hyperlink r:id="rId40" ref="M161"/>
    <hyperlink r:id="rId41" ref="M162"/>
    <hyperlink r:id="rId42" ref="M163"/>
    <hyperlink r:id="rId43" ref="M165"/>
    <hyperlink r:id="rId44" ref="M181"/>
    <hyperlink r:id="rId45" ref="M184"/>
    <hyperlink r:id="rId46" ref="C197"/>
    <hyperlink r:id="rId47" ref="M233"/>
    <hyperlink r:id="rId48" ref="M237"/>
    <hyperlink r:id="rId49" ref="M238"/>
    <hyperlink r:id="rId50" ref="M241"/>
    <hyperlink r:id="rId51" ref="M242"/>
    <hyperlink r:id="rId52" ref="M244"/>
    <hyperlink r:id="rId53" ref="M276"/>
    <hyperlink r:id="rId54" ref="M279"/>
    <hyperlink r:id="rId55" ref="M282"/>
    <hyperlink r:id="rId56" ref="M284"/>
    <hyperlink r:id="rId57" ref="M286"/>
    <hyperlink r:id="rId58" ref="M288"/>
    <hyperlink r:id="rId59" ref="D294"/>
    <hyperlink r:id="rId60" ref="M294"/>
    <hyperlink r:id="rId61" ref="M296"/>
    <hyperlink r:id="rId62" ref="M298"/>
    <hyperlink r:id="rId63" ref="M300"/>
    <hyperlink r:id="rId64" ref="M301"/>
    <hyperlink r:id="rId65" ref="M333"/>
    <hyperlink r:id="rId66" ref="M361"/>
    <hyperlink r:id="rId67" ref="M362"/>
    <hyperlink r:id="rId68" ref="M365"/>
    <hyperlink r:id="rId69" ref="M425"/>
    <hyperlink r:id="rId70" ref="M442"/>
    <hyperlink r:id="rId71" ref="M490"/>
    <hyperlink r:id="rId72" ref="M492"/>
    <hyperlink r:id="rId73" ref="M512"/>
  </hyperlinks>
  <printOptions/>
  <pageMargins bottom="0.75" footer="0.0" header="0.0" left="0.7" right="0.7" top="0.75"/>
  <pageSetup orientation="portrait"/>
  <drawing r:id="rId7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14"/>
    <col customWidth="1" min="2" max="2" width="37.86"/>
    <col customWidth="1" min="3" max="3" width="32.43"/>
    <col customWidth="1" min="4" max="4" width="8.57"/>
    <col customWidth="1" min="5" max="5" width="7.57"/>
    <col customWidth="1" min="6" max="6" width="49.29"/>
    <col customWidth="1" min="7" max="8" width="17.57"/>
    <col customWidth="1" min="10" max="10" width="7.0"/>
    <col customWidth="1" min="11" max="11" width="50.14"/>
    <col customWidth="1" min="12" max="12" width="30.29"/>
    <col customWidth="1" min="15" max="15" width="9.86"/>
    <col customWidth="1" min="16" max="16" width="28.86"/>
    <col customWidth="1" min="22" max="22" width="29.0"/>
    <col customWidth="1" min="24" max="24" width="29.29"/>
  </cols>
  <sheetData>
    <row r="1">
      <c r="A1" s="178"/>
      <c r="B1" s="179"/>
      <c r="C1" s="179"/>
      <c r="D1" s="179"/>
      <c r="E1" s="178"/>
      <c r="F1" s="180"/>
      <c r="G1" s="178"/>
      <c r="H1" s="179"/>
      <c r="I1" s="179"/>
      <c r="J1" s="179"/>
      <c r="K1" s="179"/>
      <c r="L1" s="179"/>
      <c r="M1" s="178"/>
      <c r="N1" s="179"/>
      <c r="O1" s="179"/>
      <c r="P1" s="179"/>
      <c r="Q1" s="179"/>
      <c r="R1" s="179"/>
      <c r="S1" s="179"/>
      <c r="T1" s="179"/>
      <c r="U1" s="179"/>
      <c r="V1" s="179"/>
      <c r="W1" s="179"/>
      <c r="X1" s="179"/>
      <c r="Y1" s="179"/>
      <c r="Z1" s="179"/>
      <c r="AA1" s="179"/>
    </row>
    <row r="2">
      <c r="A2" s="181" t="s">
        <v>4380</v>
      </c>
      <c r="D2" s="180"/>
      <c r="E2" s="181" t="s">
        <v>4381</v>
      </c>
      <c r="I2" s="180"/>
      <c r="J2" s="181" t="s">
        <v>4382</v>
      </c>
      <c r="N2" s="180"/>
      <c r="O2" s="182" t="s">
        <v>4383</v>
      </c>
      <c r="U2" s="183"/>
      <c r="V2" s="182" t="s">
        <v>4384</v>
      </c>
      <c r="AA2" s="184"/>
    </row>
    <row r="3">
      <c r="A3" s="179"/>
      <c r="B3" s="185" t="s">
        <v>4385</v>
      </c>
      <c r="C3" s="179"/>
      <c r="D3" s="180"/>
      <c r="E3" s="186"/>
      <c r="F3" s="187" t="s">
        <v>4385</v>
      </c>
      <c r="G3" s="186"/>
      <c r="H3" s="180"/>
      <c r="I3" s="180"/>
      <c r="J3" s="186"/>
      <c r="K3" s="187" t="s">
        <v>4385</v>
      </c>
      <c r="L3" s="188"/>
      <c r="M3" s="164"/>
      <c r="N3" s="180"/>
      <c r="P3" s="189"/>
      <c r="Q3" s="189"/>
      <c r="W3" s="190"/>
      <c r="X3" s="190"/>
      <c r="Y3" s="190"/>
      <c r="Z3" s="190"/>
    </row>
    <row r="4">
      <c r="A4" s="179"/>
      <c r="B4" s="179"/>
      <c r="C4" s="179"/>
      <c r="D4" s="180"/>
      <c r="E4" s="186"/>
      <c r="F4" s="180"/>
      <c r="G4" s="186"/>
      <c r="H4" s="180"/>
      <c r="I4" s="180"/>
      <c r="J4" s="186"/>
      <c r="K4" s="180"/>
      <c r="L4" s="186"/>
      <c r="M4" s="186"/>
      <c r="N4" s="180"/>
      <c r="O4" s="191" t="s">
        <v>606</v>
      </c>
      <c r="P4" s="191" t="s">
        <v>2</v>
      </c>
      <c r="Q4" s="192" t="s">
        <v>4386</v>
      </c>
      <c r="R4" s="191" t="s">
        <v>4387</v>
      </c>
      <c r="S4" s="192" t="s">
        <v>4388</v>
      </c>
      <c r="T4" s="192" t="s">
        <v>4389</v>
      </c>
      <c r="V4" s="193" t="s">
        <v>4390</v>
      </c>
      <c r="W4" s="193" t="s">
        <v>4391</v>
      </c>
      <c r="X4" s="194" t="s">
        <v>4392</v>
      </c>
      <c r="Y4" s="194" t="s">
        <v>4393</v>
      </c>
      <c r="Z4" s="194" t="s">
        <v>4394</v>
      </c>
      <c r="AA4" s="195"/>
    </row>
    <row r="5">
      <c r="A5" s="196" t="s">
        <v>606</v>
      </c>
      <c r="B5" s="196" t="s">
        <v>4395</v>
      </c>
      <c r="C5" s="196" t="s">
        <v>4396</v>
      </c>
      <c r="D5" s="180"/>
      <c r="E5" s="196" t="s">
        <v>606</v>
      </c>
      <c r="F5" s="196" t="s">
        <v>4395</v>
      </c>
      <c r="G5" s="196" t="s">
        <v>18</v>
      </c>
      <c r="H5" s="196" t="s">
        <v>4396</v>
      </c>
      <c r="I5" s="180"/>
      <c r="J5" s="196" t="s">
        <v>606</v>
      </c>
      <c r="K5" s="196" t="s">
        <v>4395</v>
      </c>
      <c r="L5" s="196" t="s">
        <v>18</v>
      </c>
      <c r="M5" s="196" t="s">
        <v>4396</v>
      </c>
      <c r="N5" s="180"/>
      <c r="O5" s="178">
        <v>1.0</v>
      </c>
      <c r="P5" s="197" t="s">
        <v>8</v>
      </c>
      <c r="Q5" s="198" t="str">
        <f>IF(ISNA(VLOOKUP(P5, 'UPTD PPA Provinsi'!B:B, 1, FALSE)), "Belum", "V")</f>
        <v>V</v>
      </c>
      <c r="R5" s="199">
        <v>23.0</v>
      </c>
      <c r="S5" s="198">
        <f>countif('UPTD PPA KabKota'!$A$5:$A$518,P5)</f>
        <v>23</v>
      </c>
      <c r="T5" s="198">
        <f t="shared" ref="T5:T34" si="2">R5-S5</f>
        <v>0</v>
      </c>
      <c r="V5" s="200" t="s">
        <v>114</v>
      </c>
      <c r="W5" s="201" t="s">
        <v>9</v>
      </c>
      <c r="X5" s="202">
        <f>countif('UPTD PPA Provinsi'!BG4:BG41,"Ada")</f>
        <v>34</v>
      </c>
      <c r="Y5" s="202">
        <f t="shared" ref="Y5:Z5" si="1">COUNTIF(#REF!,"Ada")</f>
        <v>0</v>
      </c>
      <c r="Z5" s="202">
        <f t="shared" si="1"/>
        <v>0</v>
      </c>
    </row>
    <row r="6">
      <c r="A6" s="97">
        <v>1.0</v>
      </c>
      <c r="B6" s="203" t="s">
        <v>2</v>
      </c>
      <c r="C6" s="97" t="s">
        <v>4397</v>
      </c>
      <c r="D6" s="180"/>
      <c r="E6" s="204" t="s">
        <v>4398</v>
      </c>
      <c r="F6" s="8"/>
      <c r="G6" s="205">
        <f>COUNTIFS('UPTD PPA KabKota'!$A$3:$A$513,'Summary Table'!$C$6,'UPTD PPA KabKota'!$BI$3:$BI$513,"Ada")</f>
        <v>1</v>
      </c>
      <c r="H6" s="206"/>
      <c r="I6" s="180"/>
      <c r="J6" s="204" t="s">
        <v>4398</v>
      </c>
      <c r="K6" s="8"/>
      <c r="L6" s="205">
        <f>COUNTIFS('UPTD PPA KabKota'!$C$3:$C$513,'Summary Table'!$L$3,'UPTD PPA KabKota'!$BI$3:$BI$513,"Ada")</f>
        <v>0</v>
      </c>
      <c r="M6" s="207" t="str">
        <f>if(L6=1,"v","x")</f>
        <v>x</v>
      </c>
      <c r="N6" s="180"/>
      <c r="O6" s="208">
        <v>2.0</v>
      </c>
      <c r="P6" s="59" t="s">
        <v>15</v>
      </c>
      <c r="Q6" s="198" t="str">
        <f>IF(ISNA(VLOOKUP(P6, 'UPTD PPA Provinsi'!B:B, 1, FALSE)), "Belum", "V")</f>
        <v>V</v>
      </c>
      <c r="R6" s="199">
        <v>33.0</v>
      </c>
      <c r="S6" s="198">
        <f>countif('UPTD PPA KabKota'!$A$5:$A$518,P6)</f>
        <v>33</v>
      </c>
      <c r="T6" s="198">
        <f t="shared" si="2"/>
        <v>0</v>
      </c>
      <c r="V6" s="127"/>
      <c r="W6" s="201" t="s">
        <v>21</v>
      </c>
      <c r="X6" s="201">
        <f>countif('UPTD PPA Provinsi'!BG4:BG41,"Tidak Ada")</f>
        <v>2</v>
      </c>
      <c r="Y6" s="202">
        <f t="shared" ref="Y6:Z6" si="3">COUNTIF(#REF!,"Tidak Ada")</f>
        <v>0</v>
      </c>
      <c r="Z6" s="202">
        <f t="shared" si="3"/>
        <v>0</v>
      </c>
    </row>
    <row r="7">
      <c r="A7" s="97">
        <v>2.0</v>
      </c>
      <c r="B7" s="96" t="s">
        <v>4386</v>
      </c>
      <c r="C7" s="209" t="str">
        <f>vlookup(C6,'Summary Table'!$P$5:$T$34,4,0)</f>
        <v>#N/A</v>
      </c>
      <c r="D7" s="180"/>
      <c r="E7" s="204" t="s">
        <v>4399</v>
      </c>
      <c r="F7" s="8"/>
      <c r="G7" s="205">
        <f>COUNTIFS('UPTD PPA KabKota'!$A$3:$A$513,'Summary Table'!$C$6,'UPTD PPA KabKota'!$BC$3:$BC$513,11)</f>
        <v>0</v>
      </c>
      <c r="H7" s="210"/>
      <c r="I7" s="180"/>
      <c r="J7" s="204" t="s">
        <v>4399</v>
      </c>
      <c r="K7" s="8"/>
      <c r="L7" s="205">
        <f>sum(L8:L18)</f>
        <v>0</v>
      </c>
      <c r="M7" s="211">
        <f>sum(L8:L18)</f>
        <v>0</v>
      </c>
      <c r="N7" s="180"/>
      <c r="O7" s="212">
        <v>3.0</v>
      </c>
      <c r="P7" s="213" t="s">
        <v>19</v>
      </c>
      <c r="Q7" s="214" t="str">
        <f>IF(ISNA(VLOOKUP(P7, 'UPTD PPA Provinsi'!B:B, 1, FALSE)), "Belum", "V")</f>
        <v>V</v>
      </c>
      <c r="R7" s="215">
        <v>19.0</v>
      </c>
      <c r="S7" s="214">
        <f>countif('UPTD PPA KabKota'!$A$5:$A$518,P7)</f>
        <v>19</v>
      </c>
      <c r="T7" s="214">
        <f t="shared" si="2"/>
        <v>0</v>
      </c>
      <c r="V7" s="127"/>
      <c r="W7" s="216" t="s">
        <v>4400</v>
      </c>
      <c r="X7" s="8"/>
      <c r="Y7" s="202">
        <f t="shared" ref="Y7:Z7" si="4">COUNTIF(#REF!,"Tidak Menjawab")</f>
        <v>0</v>
      </c>
      <c r="Z7" s="202">
        <f t="shared" si="4"/>
        <v>0</v>
      </c>
      <c r="AA7" s="217"/>
    </row>
    <row r="8">
      <c r="A8" s="97">
        <v>3.0</v>
      </c>
      <c r="B8" s="96" t="s">
        <v>4401</v>
      </c>
      <c r="C8" s="209" t="str">
        <f>vlookup(C6,'Summary Table'!$P$5:$T$34,5,false)</f>
        <v>#N/A</v>
      </c>
      <c r="D8" s="187"/>
      <c r="E8" s="97">
        <v>1.0</v>
      </c>
      <c r="F8" s="98" t="s">
        <v>152</v>
      </c>
      <c r="G8" s="209">
        <f>COUNTIFS('UPTD PPA KabKota'!$A$3:$A$513,'Summary Table'!$C$6,'UPTD PPA KabKota'!$AC$3:$AC$513,"Sudah")</f>
        <v>2</v>
      </c>
      <c r="H8" s="218"/>
      <c r="I8" s="180"/>
      <c r="J8" s="97">
        <v>1.0</v>
      </c>
      <c r="K8" s="98" t="s">
        <v>152</v>
      </c>
      <c r="L8" s="209">
        <f>COUNTIFS('UPTD PPA KabKota'!$C$3:$C$513,'Summary Table'!$L$3,'UPTD PPA KabKota'!$AC$3:$AC$513,"Sudah")</f>
        <v>0</v>
      </c>
      <c r="M8" s="209"/>
      <c r="N8" s="180"/>
      <c r="O8" s="219">
        <v>4.0</v>
      </c>
      <c r="P8" s="220" t="s">
        <v>22</v>
      </c>
      <c r="Q8" s="198" t="str">
        <f>IF(ISNA(VLOOKUP(P8, 'UPTD PPA Provinsi'!B:B, 1, FALSE)), "Belum", "V")</f>
        <v>V</v>
      </c>
      <c r="R8" s="221">
        <v>12.0</v>
      </c>
      <c r="S8" s="198">
        <f>countif('UPTD PPA KabKota'!$A$5:$A$518,P8)</f>
        <v>12</v>
      </c>
      <c r="T8" s="198">
        <f t="shared" si="2"/>
        <v>0</v>
      </c>
      <c r="V8" s="14"/>
      <c r="W8" s="201" t="s">
        <v>4402</v>
      </c>
      <c r="X8" s="202">
        <f t="shared" ref="X8:Z8" si="5">SUM(X5:X7)</f>
        <v>36</v>
      </c>
      <c r="Y8" s="202">
        <f t="shared" si="5"/>
        <v>0</v>
      </c>
      <c r="Z8" s="202">
        <f t="shared" si="5"/>
        <v>0</v>
      </c>
      <c r="AA8" s="217"/>
    </row>
    <row r="9">
      <c r="A9" s="97">
        <v>4.0</v>
      </c>
      <c r="B9" s="96" t="s">
        <v>4403</v>
      </c>
      <c r="C9" s="209" t="str">
        <f t="array" ref="C9">index(#REF!,match(C6,#REF!,false))</f>
        <v>#REF!</v>
      </c>
      <c r="D9" s="180"/>
      <c r="E9" s="97">
        <v>2.0</v>
      </c>
      <c r="F9" s="98" t="s">
        <v>153</v>
      </c>
      <c r="G9" s="209">
        <f>COUNTIFS('UPTD PPA KabKota'!$A$3:$A$513,'Summary Table'!$C$6,'UPTD PPA KabKota'!$AD$3:$AD$513,"Sudah")</f>
        <v>1</v>
      </c>
      <c r="H9" s="218"/>
      <c r="I9" s="180"/>
      <c r="J9" s="97">
        <v>2.0</v>
      </c>
      <c r="K9" s="98" t="s">
        <v>153</v>
      </c>
      <c r="L9" s="209">
        <f>COUNTIFS('UPTD PPA KabKota'!$C$3:$C$513,'Summary Table'!$L$3,'UPTD PPA KabKota'!$AD$3:$AD$513,"Sudah")</f>
        <v>0</v>
      </c>
      <c r="M9" s="209"/>
      <c r="N9" s="180"/>
      <c r="O9" s="212">
        <v>5.0</v>
      </c>
      <c r="P9" s="213" t="s">
        <v>40</v>
      </c>
      <c r="Q9" s="214" t="str">
        <f>IF(ISNA(VLOOKUP(P9, 'UPTD PPA Provinsi'!B:B, 1, FALSE)), "Belum", "V")</f>
        <v>V</v>
      </c>
      <c r="R9" s="215">
        <v>7.0</v>
      </c>
      <c r="S9" s="214">
        <f>countif('UPTD PPA KabKota'!$A$5:$A$518,P9)</f>
        <v>7</v>
      </c>
      <c r="T9" s="214">
        <f t="shared" si="2"/>
        <v>0</v>
      </c>
      <c r="V9" s="222" t="s">
        <v>4404</v>
      </c>
      <c r="W9" s="223" t="s">
        <v>9</v>
      </c>
      <c r="X9" s="224">
        <f>countif('UPTD PPA KabKota'!BI5:BI515,"Ada")</f>
        <v>394</v>
      </c>
      <c r="Y9" s="224">
        <f>COUNTIF('UPTD PPA KabKota'!BJ$5:BJ$513,"Ada")</f>
        <v>324</v>
      </c>
      <c r="Z9" s="224">
        <f>countif('UPTD PPA KabKota'!$BK$5:$BK$513,"Ada")</f>
        <v>248</v>
      </c>
      <c r="AA9" s="225"/>
    </row>
    <row r="10">
      <c r="A10" s="97">
        <v>5.0</v>
      </c>
      <c r="B10" s="203" t="s">
        <v>4405</v>
      </c>
      <c r="C10" s="209" t="str">
        <f t="array" ref="C10">index(#REF!,match(C6,#REF!,false))</f>
        <v>#REF!</v>
      </c>
      <c r="D10" s="180"/>
      <c r="E10" s="97">
        <v>3.0</v>
      </c>
      <c r="F10" s="98" t="s">
        <v>154</v>
      </c>
      <c r="G10" s="209">
        <f>COUNTIFS('UPTD PPA KabKota'!$A$3:$A$513,'Summary Table'!$C$6,'UPTD PPA KabKota'!$AE$3:$AE$513,"Sudah")</f>
        <v>1</v>
      </c>
      <c r="H10" s="218"/>
      <c r="I10" s="180"/>
      <c r="J10" s="97">
        <v>3.0</v>
      </c>
      <c r="K10" s="98" t="s">
        <v>154</v>
      </c>
      <c r="L10" s="209">
        <f>COUNTIFS('UPTD PPA KabKota'!$C$3:$C$513,'Summary Table'!$L$3,'UPTD PPA KabKota'!$AE$3:$AE$513,"Sudah")</f>
        <v>0</v>
      </c>
      <c r="M10" s="209"/>
      <c r="N10" s="180"/>
      <c r="O10" s="226">
        <v>6.0</v>
      </c>
      <c r="P10" s="227" t="s">
        <v>26</v>
      </c>
      <c r="Q10" s="198" t="str">
        <f>IF(ISNA(VLOOKUP(P10, 'UPTD PPA Provinsi'!B:B, 1, FALSE)), "Belum", "V")</f>
        <v>V</v>
      </c>
      <c r="R10" s="199">
        <v>11.0</v>
      </c>
      <c r="S10" s="198">
        <f>countif('UPTD PPA KabKota'!$A$5:$A$518,P10)</f>
        <v>11</v>
      </c>
      <c r="T10" s="198">
        <f t="shared" si="2"/>
        <v>0</v>
      </c>
      <c r="V10" s="127"/>
      <c r="W10" s="223" t="s">
        <v>21</v>
      </c>
      <c r="X10" s="224">
        <f>countif('UPTD PPA KabKota'!BI5:BI515,"Tidak Ada")</f>
        <v>114</v>
      </c>
      <c r="Y10" s="224">
        <f>COUNTIF('UPTD PPA KabKota'!$BJ$5:$BJ$513,"Tidak Ada")</f>
        <v>29</v>
      </c>
      <c r="Z10" s="224">
        <f>countif('UPTD PPA KabKota'!$BK$5:$BK$513,"Tidak Ada")</f>
        <v>105</v>
      </c>
      <c r="AA10" s="217"/>
    </row>
    <row r="11">
      <c r="A11" s="97">
        <v>6.0</v>
      </c>
      <c r="B11" s="96" t="s">
        <v>4393</v>
      </c>
      <c r="C11" s="209" t="str">
        <f t="array" ref="C11">index(#REF!,match(C6,#REF!,false))</f>
        <v>#REF!</v>
      </c>
      <c r="D11" s="180"/>
      <c r="E11" s="97">
        <v>4.0</v>
      </c>
      <c r="F11" s="98" t="s">
        <v>155</v>
      </c>
      <c r="G11" s="209">
        <f>COUNTIFS('UPTD PPA KabKota'!$A$3:$A$513,'Summary Table'!$C$6,'UPTD PPA KabKota'!$AF$3:$AF$513,"Sudah")</f>
        <v>1</v>
      </c>
      <c r="H11" s="218"/>
      <c r="I11" s="180"/>
      <c r="J11" s="97">
        <v>4.0</v>
      </c>
      <c r="K11" s="98" t="s">
        <v>155</v>
      </c>
      <c r="L11" s="209">
        <f>COUNTIFS('UPTD PPA KabKota'!$C$3:$C$513,'Summary Table'!$L$3,'UPTD PPA KabKota'!$AF$3:$AF$513,"Sudah")</f>
        <v>0</v>
      </c>
      <c r="M11" s="209"/>
      <c r="N11" s="180"/>
      <c r="O11" s="226">
        <v>7.0</v>
      </c>
      <c r="P11" s="59" t="s">
        <v>30</v>
      </c>
      <c r="Q11" s="198" t="str">
        <f>IF(ISNA(VLOOKUP(P11, 'UPTD PPA Provinsi'!B:B, 1, FALSE)), "Belum", "V")</f>
        <v>V</v>
      </c>
      <c r="R11" s="199">
        <v>17.0</v>
      </c>
      <c r="S11" s="198">
        <f>countif('UPTD PPA KabKota'!$A$5:$A$518,P11)</f>
        <v>17</v>
      </c>
      <c r="T11" s="198">
        <f t="shared" si="2"/>
        <v>0</v>
      </c>
      <c r="V11" s="127"/>
      <c r="W11" s="216" t="s">
        <v>4400</v>
      </c>
      <c r="X11" s="8"/>
      <c r="Y11" s="224">
        <f>COUNTIF('UPTD PPA KabKota'!$BJ$5:$BJ$513,"Tidak Menjawab")</f>
        <v>10</v>
      </c>
      <c r="Z11" s="224">
        <f>countif('UPTD PPA KabKota'!$BK$5:$BK$513,"Tidak Menjawab")</f>
        <v>10</v>
      </c>
      <c r="AA11" s="217"/>
    </row>
    <row r="12">
      <c r="A12" s="97">
        <v>7.0</v>
      </c>
      <c r="B12" s="96" t="s">
        <v>4394</v>
      </c>
      <c r="C12" s="209" t="str">
        <f t="array" ref="C12">index(#REF!,match(C6,#REF!,false))</f>
        <v>#REF!</v>
      </c>
      <c r="D12" s="180"/>
      <c r="E12" s="97">
        <v>5.0</v>
      </c>
      <c r="F12" s="98" t="s">
        <v>156</v>
      </c>
      <c r="G12" s="209">
        <f>COUNTIFS('UPTD PPA KabKota'!$A$3:$A$513,'Summary Table'!$C$6,'UPTD PPA KabKota'!$AG$3:$AG$513,"Sudah")</f>
        <v>0</v>
      </c>
      <c r="H12" s="218"/>
      <c r="I12" s="180"/>
      <c r="J12" s="97">
        <v>5.0</v>
      </c>
      <c r="K12" s="98" t="s">
        <v>156</v>
      </c>
      <c r="L12" s="209">
        <f>COUNTIFS('UPTD PPA KabKota'!$C$3:$C$513,'Summary Table'!$L$3,'UPTD PPA KabKota'!$AG$3:$AG$513,"Sudah")</f>
        <v>0</v>
      </c>
      <c r="M12" s="209"/>
      <c r="N12" s="180"/>
      <c r="O12" s="212">
        <v>8.0</v>
      </c>
      <c r="P12" s="213" t="s">
        <v>1599</v>
      </c>
      <c r="Q12" s="214" t="str">
        <f>IF(ISNA(VLOOKUP(P12, 'UPTD PPA Provinsi'!B:B, 1, FALSE)), "Belum", "V")</f>
        <v>Belum</v>
      </c>
      <c r="R12" s="215">
        <v>7.0</v>
      </c>
      <c r="S12" s="214">
        <f>countif('UPTD PPA KabKota'!$A$5:$A$518,P12)</f>
        <v>7</v>
      </c>
      <c r="T12" s="214">
        <f t="shared" si="2"/>
        <v>0</v>
      </c>
      <c r="V12" s="14"/>
      <c r="W12" s="223" t="s">
        <v>4402</v>
      </c>
      <c r="X12" s="224">
        <f t="shared" ref="X12:Z12" si="6">sum(X9:X11)</f>
        <v>508</v>
      </c>
      <c r="Y12" s="224">
        <f t="shared" si="6"/>
        <v>363</v>
      </c>
      <c r="Z12" s="224">
        <f t="shared" si="6"/>
        <v>363</v>
      </c>
      <c r="AA12" s="228"/>
    </row>
    <row r="13">
      <c r="A13" s="97">
        <v>8.0</v>
      </c>
      <c r="B13" s="203" t="s">
        <v>165</v>
      </c>
      <c r="C13" s="209" t="str">
        <f t="array" ref="C13">index(#REF!,match(C6,#REF!,false))</f>
        <v>#REF!</v>
      </c>
      <c r="D13" s="180"/>
      <c r="E13" s="97">
        <v>6.0</v>
      </c>
      <c r="F13" s="98" t="s">
        <v>157</v>
      </c>
      <c r="G13" s="209">
        <f>COUNTIFS('UPTD PPA KabKota'!$A$3:$A$513,'Summary Table'!$C$6,'UPTD PPA KabKota'!$AH$3:$AH$513,"Sudah")</f>
        <v>0</v>
      </c>
      <c r="H13" s="218"/>
      <c r="I13" s="180"/>
      <c r="J13" s="97">
        <v>6.0</v>
      </c>
      <c r="K13" s="98" t="s">
        <v>157</v>
      </c>
      <c r="L13" s="209">
        <f>COUNTIFS('UPTD PPA KabKota'!$C$3:$C$513,'Summary Table'!$L$3,'UPTD PPA KabKota'!$AH$3:$AH$513,"Sudah")</f>
        <v>0</v>
      </c>
      <c r="M13" s="209"/>
      <c r="N13" s="180"/>
      <c r="O13" s="219">
        <v>9.0</v>
      </c>
      <c r="P13" s="229" t="s">
        <v>35</v>
      </c>
      <c r="Q13" s="198" t="str">
        <f>IF(ISNA(VLOOKUP(P13, 'UPTD PPA Provinsi'!B:B, 1, FALSE)), "Belum", "V")</f>
        <v>V</v>
      </c>
      <c r="R13" s="221">
        <v>15.0</v>
      </c>
      <c r="S13" s="198">
        <f>countif('UPTD PPA KabKota'!$A$5:$A$518,P13)</f>
        <v>15</v>
      </c>
      <c r="T13" s="198">
        <f t="shared" si="2"/>
        <v>0</v>
      </c>
      <c r="AA13" s="228"/>
    </row>
    <row r="14">
      <c r="A14" s="97">
        <v>9.0</v>
      </c>
      <c r="B14" s="203" t="s">
        <v>4406</v>
      </c>
      <c r="C14" s="209" t="str">
        <f t="array" ref="C14">index(#REF!,match(C6,#REF!,false))</f>
        <v>#REF!</v>
      </c>
      <c r="D14" s="180"/>
      <c r="E14" s="97">
        <v>7.0</v>
      </c>
      <c r="F14" s="98" t="s">
        <v>158</v>
      </c>
      <c r="G14" s="209">
        <f>COUNTIFS('UPTD PPA KabKota'!$A$3:$A$513,'Summary Table'!$C$6,'UPTD PPA KabKota'!$AI$3:$AI$513,"Sudah")</f>
        <v>0</v>
      </c>
      <c r="H14" s="218"/>
      <c r="I14" s="180"/>
      <c r="J14" s="97">
        <v>7.0</v>
      </c>
      <c r="K14" s="98" t="s">
        <v>158</v>
      </c>
      <c r="L14" s="209">
        <f>COUNTIFS('UPTD PPA KabKota'!$C$3:$C$513,'Summary Table'!$L$3,'UPTD PPA KabKota'!$AI$3:$AI$513,"Sudah")</f>
        <v>0</v>
      </c>
      <c r="M14" s="209"/>
      <c r="N14" s="180"/>
      <c r="O14" s="212">
        <v>10.0</v>
      </c>
      <c r="P14" s="213" t="s">
        <v>33</v>
      </c>
      <c r="Q14" s="214" t="str">
        <f>IF(ISNA(VLOOKUP(P14, 'UPTD PPA Provinsi'!B:B, 1, FALSE)), "Belum", "V")</f>
        <v>V</v>
      </c>
      <c r="R14" s="215">
        <v>10.0</v>
      </c>
      <c r="S14" s="214">
        <f>countif('UPTD PPA KabKota'!$A$5:$A$518,P14)</f>
        <v>10</v>
      </c>
      <c r="T14" s="214">
        <f t="shared" si="2"/>
        <v>0</v>
      </c>
      <c r="V14" s="193" t="s">
        <v>4390</v>
      </c>
      <c r="W14" s="193" t="s">
        <v>4391</v>
      </c>
      <c r="X14" s="230" t="s">
        <v>165</v>
      </c>
      <c r="Y14" s="230" t="s">
        <v>4406</v>
      </c>
      <c r="AA14" s="228"/>
    </row>
    <row r="15">
      <c r="A15" s="97">
        <v>10.0</v>
      </c>
      <c r="B15" s="203" t="s">
        <v>4407</v>
      </c>
      <c r="C15" s="209" t="str">
        <f t="array" ref="C15">index(#REF!,match(C6,#REF!,false))</f>
        <v>#REF!</v>
      </c>
      <c r="D15" s="180"/>
      <c r="E15" s="97">
        <v>8.0</v>
      </c>
      <c r="F15" s="98" t="s">
        <v>159</v>
      </c>
      <c r="G15" s="209">
        <f>COUNTIFS('UPTD PPA KabKota'!$A$3:$A$513,'Summary Table'!$C$6,'UPTD PPA KabKota'!$AJ$3:$AJ$513,"Sudah")</f>
        <v>1</v>
      </c>
      <c r="H15" s="218"/>
      <c r="I15" s="180"/>
      <c r="J15" s="97">
        <v>8.0</v>
      </c>
      <c r="K15" s="98" t="s">
        <v>159</v>
      </c>
      <c r="L15" s="209">
        <f>COUNTIFS('UPTD PPA KabKota'!$C$3:$C$513,'Summary Table'!$L$3,'UPTD PPA KabKota'!$AJ$3:$AJ$513,"Sudah")</f>
        <v>0</v>
      </c>
      <c r="M15" s="209"/>
      <c r="N15" s="180"/>
      <c r="O15" s="212">
        <v>11.0</v>
      </c>
      <c r="P15" s="213" t="s">
        <v>56</v>
      </c>
      <c r="Q15" s="214" t="str">
        <f>IF(ISNA(VLOOKUP(P15, 'UPTD PPA Provinsi'!B:B, 1, FALSE)), "Belum", "V")</f>
        <v>V</v>
      </c>
      <c r="R15" s="215">
        <v>8.0</v>
      </c>
      <c r="S15" s="214">
        <f>countif('UPTD PPA KabKota'!$A$5:$A$518,P15)</f>
        <v>8</v>
      </c>
      <c r="T15" s="214">
        <f t="shared" si="2"/>
        <v>0</v>
      </c>
      <c r="V15" s="200" t="s">
        <v>114</v>
      </c>
      <c r="W15" s="231" t="s">
        <v>4408</v>
      </c>
      <c r="X15" s="202">
        <f t="shared" ref="X15:Y15" si="7">countif(#REF!,"Lengkap")</f>
        <v>0</v>
      </c>
      <c r="Y15" s="202">
        <f t="shared" si="7"/>
        <v>0</v>
      </c>
      <c r="AA15" s="228"/>
    </row>
    <row r="16">
      <c r="A16" s="164"/>
      <c r="B16" s="180"/>
      <c r="C16" s="186"/>
      <c r="D16" s="180"/>
      <c r="E16" s="97">
        <v>9.0</v>
      </c>
      <c r="F16" s="98" t="s">
        <v>160</v>
      </c>
      <c r="G16" s="209">
        <f>COUNTIFS('UPTD PPA KabKota'!$A$3:$A$513,'Summary Table'!$C$6,'UPTD PPA KabKota'!$AK$3:$AK$513,"Sudah")</f>
        <v>0</v>
      </c>
      <c r="H16" s="218"/>
      <c r="I16" s="180"/>
      <c r="J16" s="97">
        <v>9.0</v>
      </c>
      <c r="K16" s="98" t="s">
        <v>160</v>
      </c>
      <c r="L16" s="209">
        <f>COUNTIFS('UPTD PPA KabKota'!$C$3:$C$513,'Summary Table'!$L$3,'UPTD PPA KabKota'!$AK$3:$AK$513,"Sudah")</f>
        <v>0</v>
      </c>
      <c r="M16" s="209"/>
      <c r="N16" s="180"/>
      <c r="O16" s="226">
        <v>12.0</v>
      </c>
      <c r="P16" s="220" t="s">
        <v>45</v>
      </c>
      <c r="Q16" s="198" t="str">
        <f>IF(ISNA(VLOOKUP(P16, 'UPTD PPA Provinsi'!B:B, 1, FALSE)), "Belum", "V")</f>
        <v>V</v>
      </c>
      <c r="R16" s="199">
        <v>27.0</v>
      </c>
      <c r="S16" s="198">
        <f>countif('UPTD PPA KabKota'!$A$5:$A$518,P16)</f>
        <v>27</v>
      </c>
      <c r="T16" s="198">
        <f t="shared" si="2"/>
        <v>0</v>
      </c>
      <c r="V16" s="127"/>
      <c r="W16" s="231" t="s">
        <v>4409</v>
      </c>
      <c r="X16" s="202">
        <f t="shared" ref="X16:Y16" si="8">countif(#REF!,"Tidak Lengkap")</f>
        <v>0</v>
      </c>
      <c r="Y16" s="202">
        <f t="shared" si="8"/>
        <v>0</v>
      </c>
      <c r="AA16" s="228"/>
    </row>
    <row r="17">
      <c r="A17" s="164"/>
      <c r="B17" s="232" t="s">
        <v>4410</v>
      </c>
      <c r="D17" s="179"/>
      <c r="E17" s="97">
        <v>10.0</v>
      </c>
      <c r="F17" s="98" t="s">
        <v>161</v>
      </c>
      <c r="G17" s="209">
        <f>COUNTIFS('UPTD PPA KabKota'!$A$3:$A$513,'Summary Table'!$C$6,'UPTD PPA KabKota'!$AL$3:$AL$513,"Sudah")</f>
        <v>0</v>
      </c>
      <c r="H17" s="218"/>
      <c r="I17" s="179"/>
      <c r="J17" s="97">
        <v>10.0</v>
      </c>
      <c r="K17" s="98" t="s">
        <v>161</v>
      </c>
      <c r="L17" s="209">
        <f>COUNTIFS('UPTD PPA KabKota'!$C$3:$C$513,'Summary Table'!$L$3,'UPTD PPA KabKota'!$AL$3:$AL$513,"Sudah")</f>
        <v>0</v>
      </c>
      <c r="M17" s="209"/>
      <c r="N17" s="179"/>
      <c r="O17" s="226">
        <v>13.0</v>
      </c>
      <c r="P17" s="233" t="s">
        <v>47</v>
      </c>
      <c r="Q17" s="198" t="str">
        <f>IF(ISNA(VLOOKUP(P17, 'UPTD PPA Provinsi'!B:B, 1, FALSE)), "Belum", "V")</f>
        <v>V</v>
      </c>
      <c r="R17" s="199">
        <v>35.0</v>
      </c>
      <c r="S17" s="198">
        <f>countif('UPTD PPA KabKota'!$A$5:$A$518,P17)</f>
        <v>35</v>
      </c>
      <c r="T17" s="198">
        <f t="shared" si="2"/>
        <v>0</v>
      </c>
      <c r="V17" s="127"/>
      <c r="W17" s="231"/>
      <c r="X17" s="202"/>
      <c r="Y17" s="202"/>
      <c r="AA17" s="228"/>
    </row>
    <row r="18">
      <c r="A18" s="164"/>
      <c r="B18" s="234" t="s">
        <v>114</v>
      </c>
      <c r="C18" s="234">
        <v>38.0</v>
      </c>
      <c r="D18" s="179"/>
      <c r="E18" s="97">
        <v>11.0</v>
      </c>
      <c r="F18" s="98" t="s">
        <v>162</v>
      </c>
      <c r="G18" s="209">
        <f>COUNTIFS('UPTD PPA KabKota'!$A$3:$A$513,'Summary Table'!$C$6,'UPTD PPA KabKota'!$AM$3:$AM$513,"Sudah")</f>
        <v>0</v>
      </c>
      <c r="H18" s="235"/>
      <c r="I18" s="179"/>
      <c r="J18" s="97">
        <v>11.0</v>
      </c>
      <c r="K18" s="98" t="s">
        <v>162</v>
      </c>
      <c r="L18" s="209">
        <f>COUNTIFS('UPTD PPA KabKota'!$C$3:$C$513,'Summary Table'!$L$3,'UPTD PPA KabKota'!$AM$3:$AM$513,"Sudah")</f>
        <v>0</v>
      </c>
      <c r="M18" s="208"/>
      <c r="N18" s="179"/>
      <c r="O18" s="219">
        <v>14.0</v>
      </c>
      <c r="P18" s="59" t="s">
        <v>2435</v>
      </c>
      <c r="Q18" s="198" t="str">
        <f>IF(ISNA(VLOOKUP(P18, 'UPTD PPA Provinsi'!B:B, 1, FALSE)), "Belum", "V")</f>
        <v>Belum</v>
      </c>
      <c r="R18" s="221">
        <v>5.0</v>
      </c>
      <c r="S18" s="198">
        <f>countif('UPTD PPA KabKota'!$A$5:$A$518,P18)</f>
        <v>5</v>
      </c>
      <c r="T18" s="198">
        <f t="shared" si="2"/>
        <v>0</v>
      </c>
      <c r="V18" s="14"/>
      <c r="W18" s="201" t="s">
        <v>4402</v>
      </c>
      <c r="X18" s="202">
        <f t="shared" ref="X18:Y18" si="9">SUM(X15:X17)</f>
        <v>0</v>
      </c>
      <c r="Y18" s="202">
        <f t="shared" si="9"/>
        <v>0</v>
      </c>
      <c r="AA18" s="228"/>
    </row>
    <row r="19">
      <c r="A19" s="178"/>
      <c r="B19" s="164" t="s">
        <v>9</v>
      </c>
      <c r="C19" s="164">
        <v>30.0</v>
      </c>
      <c r="D19" s="179"/>
      <c r="E19" s="236" t="s">
        <v>165</v>
      </c>
      <c r="F19" s="8"/>
      <c r="G19" s="207"/>
      <c r="H19" s="237"/>
      <c r="I19" s="179"/>
      <c r="J19" s="236" t="s">
        <v>165</v>
      </c>
      <c r="K19" s="8"/>
      <c r="L19" s="207">
        <f>sum(L20:L22)</f>
        <v>0</v>
      </c>
      <c r="M19" s="207" t="str">
        <f>if(L19=3,"v","x")</f>
        <v>x</v>
      </c>
      <c r="N19" s="179"/>
      <c r="O19" s="219">
        <v>15.0</v>
      </c>
      <c r="P19" s="238" t="s">
        <v>54</v>
      </c>
      <c r="Q19" s="198" t="str">
        <f>IF(ISNA(VLOOKUP(P19, 'UPTD PPA Provinsi'!B:B, 1, FALSE)), "Belum", "V")</f>
        <v>V</v>
      </c>
      <c r="R19" s="221">
        <v>38.0</v>
      </c>
      <c r="S19" s="198">
        <f>countif('UPTD PPA KabKota'!$A$5:$A$518,P19)</f>
        <v>38</v>
      </c>
      <c r="T19" s="198">
        <f t="shared" si="2"/>
        <v>0</v>
      </c>
      <c r="V19" s="222" t="s">
        <v>4404</v>
      </c>
      <c r="W19" s="239" t="s">
        <v>4408</v>
      </c>
      <c r="X19" s="224">
        <f>COUNTIF('UPTD PPA KabKota'!$BL$5:$BL$513,"Lengkap")</f>
        <v>141</v>
      </c>
      <c r="Y19" s="224">
        <f>COUNTIF('UPTD PPA KabKota'!$BM$5:$BM$513,"Lengkap")</f>
        <v>10</v>
      </c>
      <c r="AA19" s="228"/>
    </row>
    <row r="20">
      <c r="A20" s="178"/>
      <c r="B20" s="164" t="s">
        <v>21</v>
      </c>
      <c r="C20" s="164">
        <v>4.0</v>
      </c>
      <c r="D20" s="179"/>
      <c r="E20" s="240">
        <v>1.0</v>
      </c>
      <c r="F20" s="203" t="s">
        <v>4411</v>
      </c>
      <c r="G20" s="208">
        <f>COUNTIFS('UPTD PPA KabKota'!$A$3:$A$513,'Summary Table'!$C$6,'UPTD PPA KabKota'!$R$3:$R$513,"Ada")</f>
        <v>1</v>
      </c>
      <c r="H20" s="235"/>
      <c r="I20" s="179"/>
      <c r="J20" s="240">
        <v>1.0</v>
      </c>
      <c r="K20" s="203" t="s">
        <v>4411</v>
      </c>
      <c r="L20" s="208">
        <f>COUNTIFS('UPTD PPA KabKota'!$C$3:$C$513,'Summary Table'!$L$3,'UPTD PPA KabKota'!$R$3:$R$513,"Ada")</f>
        <v>0</v>
      </c>
      <c r="M20" s="208"/>
      <c r="N20" s="179"/>
      <c r="O20" s="219">
        <v>16.0</v>
      </c>
      <c r="P20" s="220" t="s">
        <v>59</v>
      </c>
      <c r="Q20" s="198" t="str">
        <f>IF(ISNA(VLOOKUP(P20, 'UPTD PPA Provinsi'!B:B, 1, FALSE)), "Belum", "V")</f>
        <v>V</v>
      </c>
      <c r="R20" s="221">
        <v>9.0</v>
      </c>
      <c r="S20" s="198">
        <f>countif('UPTD PPA KabKota'!$A$5:$A$518,P20)</f>
        <v>9</v>
      </c>
      <c r="T20" s="198">
        <f t="shared" si="2"/>
        <v>0</v>
      </c>
      <c r="V20" s="127"/>
      <c r="W20" s="239" t="s">
        <v>4409</v>
      </c>
      <c r="X20" s="224">
        <f>COUNTIF('UPTD PPA KabKota'!$BL$5:$BL$513,"Tidak Lengkap")</f>
        <v>367</v>
      </c>
      <c r="Y20" s="224">
        <f>countif('UPTD PPA KabKota'!$BM$5:$BM$513,"Tidak Lengkap")</f>
        <v>498</v>
      </c>
      <c r="AA20" s="228"/>
    </row>
    <row r="21">
      <c r="A21" s="178"/>
      <c r="B21" s="164" t="s">
        <v>4401</v>
      </c>
      <c r="C21" s="164"/>
      <c r="D21" s="179"/>
      <c r="E21" s="240">
        <v>2.0</v>
      </c>
      <c r="F21" s="203" t="s">
        <v>142</v>
      </c>
      <c r="G21" s="208">
        <f>COUNTIFS('UPTD PPA KabKota'!$A$3:$A$513,'Summary Table'!$C$6,'UPTD PPA KabKota'!$S$3:$S$513,"Ada")</f>
        <v>0</v>
      </c>
      <c r="H21" s="235"/>
      <c r="I21" s="179"/>
      <c r="J21" s="240">
        <v>2.0</v>
      </c>
      <c r="K21" s="203" t="s">
        <v>142</v>
      </c>
      <c r="L21" s="208">
        <f>COUNTIFS('UPTD PPA KabKota'!$C$3:$C$513,'Summary Table'!$L$3,'UPTD PPA KabKota'!$S$3:$S$513,"Ada")</f>
        <v>0</v>
      </c>
      <c r="M21" s="208"/>
      <c r="N21" s="179"/>
      <c r="O21" s="212">
        <v>17.0</v>
      </c>
      <c r="P21" s="213" t="s">
        <v>62</v>
      </c>
      <c r="Q21" s="214" t="str">
        <f>IF(ISNA(VLOOKUP(P21, 'UPTD PPA Provinsi'!B:B, 1, FALSE)), "Belum", "V")</f>
        <v>V</v>
      </c>
      <c r="R21" s="215">
        <v>10.0</v>
      </c>
      <c r="S21" s="214">
        <f>countif('UPTD PPA KabKota'!$A$5:$A$518,P21)</f>
        <v>10</v>
      </c>
      <c r="T21" s="214">
        <f t="shared" si="2"/>
        <v>0</v>
      </c>
      <c r="V21" s="127"/>
      <c r="W21" s="239"/>
      <c r="X21" s="224"/>
      <c r="Y21" s="224"/>
      <c r="AA21" s="225"/>
    </row>
    <row r="22">
      <c r="A22" s="178"/>
      <c r="B22" s="241" t="s">
        <v>4412</v>
      </c>
      <c r="C22" s="242">
        <f>counta(Sandingan!$D$3:$D$552)-38</f>
        <v>508</v>
      </c>
      <c r="D22" s="179"/>
      <c r="E22" s="240">
        <v>3.0</v>
      </c>
      <c r="F22" s="203" t="s">
        <v>143</v>
      </c>
      <c r="G22" s="208">
        <f>COUNTIFS('UPTD PPA KabKota'!$A$3:$A$513,'Summary Table'!$C$6,'UPTD PPA KabKota'!$T$3:$T$513,"Ada")</f>
        <v>0</v>
      </c>
      <c r="H22" s="235"/>
      <c r="I22" s="179"/>
      <c r="J22" s="240">
        <v>3.0</v>
      </c>
      <c r="K22" s="203" t="s">
        <v>143</v>
      </c>
      <c r="L22" s="208">
        <f>COUNTIFS('UPTD PPA KabKota'!$C$3:$C$513,'Summary Table'!$L$3,'UPTD PPA KabKota'!$T$3:$T$513,"Ada")</f>
        <v>0</v>
      </c>
      <c r="M22" s="208"/>
      <c r="N22" s="179"/>
      <c r="O22" s="226">
        <v>18.0</v>
      </c>
      <c r="P22" s="229" t="s">
        <v>64</v>
      </c>
      <c r="Q22" s="198" t="str">
        <f>IF(ISNA(VLOOKUP(P22, 'UPTD PPA Provinsi'!B:B, 1, FALSE)), "Belum", "V")</f>
        <v>V</v>
      </c>
      <c r="R22" s="199">
        <v>22.0</v>
      </c>
      <c r="S22" s="198">
        <f>countif('UPTD PPA KabKota'!$A$5:$A$518,P22)</f>
        <v>22</v>
      </c>
      <c r="T22" s="198">
        <f t="shared" si="2"/>
        <v>0</v>
      </c>
      <c r="V22" s="14"/>
      <c r="W22" s="223" t="s">
        <v>4402</v>
      </c>
      <c r="X22" s="224">
        <f t="shared" ref="X22:Y22" si="10">sum(X19:X21)</f>
        <v>508</v>
      </c>
      <c r="Y22" s="224">
        <f t="shared" si="10"/>
        <v>508</v>
      </c>
      <c r="AA22" s="225"/>
    </row>
    <row r="23">
      <c r="A23" s="178"/>
      <c r="B23" s="164" t="s">
        <v>9</v>
      </c>
      <c r="C23" s="164">
        <f>countif(Sandingan!$CS$3:$CS$552,"Ada")</f>
        <v>338</v>
      </c>
      <c r="D23" s="179"/>
      <c r="E23" s="236" t="s">
        <v>4413</v>
      </c>
      <c r="F23" s="8"/>
      <c r="G23" s="207"/>
      <c r="H23" s="237"/>
      <c r="I23" s="179"/>
      <c r="J23" s="236" t="s">
        <v>4413</v>
      </c>
      <c r="K23" s="8"/>
      <c r="L23" s="207">
        <f>sum(L24:L29)</f>
        <v>0</v>
      </c>
      <c r="M23" s="207" t="str">
        <f>if(L23=6,"v","x")</f>
        <v>x</v>
      </c>
      <c r="N23" s="179"/>
      <c r="O23" s="226">
        <v>19.0</v>
      </c>
      <c r="P23" s="59" t="s">
        <v>66</v>
      </c>
      <c r="Q23" s="198" t="str">
        <f>IF(ISNA(VLOOKUP(P23, 'UPTD PPA Provinsi'!B:B, 1, FALSE)), "Belum", "V")</f>
        <v>V</v>
      </c>
      <c r="R23" s="199">
        <v>14.0</v>
      </c>
      <c r="S23" s="198">
        <f>countif('UPTD PPA KabKota'!$A$5:$A$518,P23)</f>
        <v>14</v>
      </c>
      <c r="T23" s="198">
        <f t="shared" si="2"/>
        <v>0</v>
      </c>
      <c r="AA23" s="225"/>
    </row>
    <row r="24">
      <c r="A24" s="178"/>
      <c r="B24" s="164" t="s">
        <v>21</v>
      </c>
      <c r="C24" s="164">
        <f>countif(Sandingan!$CS$3:$CS$552,"Tidak Ada")</f>
        <v>34</v>
      </c>
      <c r="E24" s="240">
        <v>1.0</v>
      </c>
      <c r="F24" s="243" t="s">
        <v>144</v>
      </c>
      <c r="G24" s="208">
        <f>COUNTIFS('UPTD PPA KabKota'!$A$3:$A$513,'Summary Table'!$C$6,'UPTD PPA KabKota'!$U$3:$U$513,"Ada")</f>
        <v>0</v>
      </c>
      <c r="H24" s="235"/>
      <c r="I24" s="179"/>
      <c r="J24" s="240">
        <v>1.0</v>
      </c>
      <c r="K24" s="243" t="s">
        <v>144</v>
      </c>
      <c r="L24" s="208">
        <f>COUNTIFS('UPTD PPA KabKota'!$C$3:$C$513,'Summary Table'!$L$3,'UPTD PPA KabKota'!$U$3:$U$513,"Ada")</f>
        <v>0</v>
      </c>
      <c r="M24" s="208"/>
      <c r="N24" s="179"/>
      <c r="O24" s="219">
        <v>20.0</v>
      </c>
      <c r="P24" s="220" t="s">
        <v>76</v>
      </c>
      <c r="Q24" s="198" t="str">
        <f>IF(ISNA(VLOOKUP(P24, 'UPTD PPA Provinsi'!B:B, 1, FALSE)), "Belum", "V")</f>
        <v>V</v>
      </c>
      <c r="R24" s="221">
        <v>10.0</v>
      </c>
      <c r="S24" s="198">
        <f>countif('UPTD PPA KabKota'!$A$5:$A$518,P24)</f>
        <v>10</v>
      </c>
      <c r="T24" s="198">
        <f t="shared" si="2"/>
        <v>0</v>
      </c>
      <c r="W24" s="225"/>
    </row>
    <row r="25">
      <c r="A25" s="178"/>
      <c r="B25" s="164" t="s">
        <v>4401</v>
      </c>
      <c r="C25" s="186">
        <f>C22-C23-C24</f>
        <v>136</v>
      </c>
      <c r="E25" s="240">
        <v>2.0</v>
      </c>
      <c r="F25" s="243" t="s">
        <v>145</v>
      </c>
      <c r="G25" s="208">
        <f>COUNTIFS('UPTD PPA KabKota'!$A$3:$A$513,'Summary Table'!$C$6,'UPTD PPA KabKota'!$V$3:$V$513,"Ada")</f>
        <v>1</v>
      </c>
      <c r="H25" s="235"/>
      <c r="I25" s="179"/>
      <c r="J25" s="240">
        <v>2.0</v>
      </c>
      <c r="K25" s="243" t="s">
        <v>145</v>
      </c>
      <c r="L25" s="208">
        <f>COUNTIFS('UPTD PPA KabKota'!$C$3:$C$513,'Summary Table'!$L$3,'UPTD PPA KabKota'!$V$3:$V$513,"Ada")</f>
        <v>0</v>
      </c>
      <c r="M25" s="208"/>
      <c r="N25" s="179"/>
      <c r="O25" s="219">
        <v>21.0</v>
      </c>
      <c r="P25" s="229" t="s">
        <v>69</v>
      </c>
      <c r="Q25" s="198" t="str">
        <f>IF(ISNA(VLOOKUP(P25, 'UPTD PPA Provinsi'!B:B, 1, FALSE)), "Belum", "V")</f>
        <v>V</v>
      </c>
      <c r="R25" s="221">
        <v>14.0</v>
      </c>
      <c r="S25" s="198">
        <f>countif('UPTD PPA KabKota'!$A$5:$A$518,P25)</f>
        <v>14</v>
      </c>
      <c r="T25" s="198">
        <f t="shared" si="2"/>
        <v>0</v>
      </c>
    </row>
    <row r="26">
      <c r="A26" s="178"/>
      <c r="E26" s="240">
        <v>3.0</v>
      </c>
      <c r="F26" s="243" t="s">
        <v>146</v>
      </c>
      <c r="G26" s="208">
        <f>COUNTIFS('UPTD PPA KabKota'!$A$3:$A$513,'Summary Table'!$C$6,'UPTD PPA KabKota'!$W$3:$W$513,"Ada")</f>
        <v>0</v>
      </c>
      <c r="H26" s="235"/>
      <c r="I26" s="179"/>
      <c r="J26" s="240">
        <v>3.0</v>
      </c>
      <c r="K26" s="243" t="s">
        <v>146</v>
      </c>
      <c r="L26" s="208">
        <f>COUNTIFS('UPTD PPA KabKota'!$C$3:$C$513,'Summary Table'!$L$3,'UPTD PPA KabKota'!$W$3:$W$513,"Ada")</f>
        <v>0</v>
      </c>
      <c r="M26" s="208"/>
      <c r="N26" s="179"/>
      <c r="O26" s="212">
        <v>22.0</v>
      </c>
      <c r="P26" s="213" t="s">
        <v>72</v>
      </c>
      <c r="Q26" s="214" t="str">
        <f>IF(ISNA(VLOOKUP(P26, 'UPTD PPA Provinsi'!B:B, 1, FALSE)), "Belum", "V")</f>
        <v>V</v>
      </c>
      <c r="R26" s="215">
        <v>14.0</v>
      </c>
      <c r="S26" s="214">
        <f>countif('UPTD PPA KabKota'!$A$5:$A$518,P26)</f>
        <v>13</v>
      </c>
      <c r="T26" s="214">
        <f t="shared" si="2"/>
        <v>1</v>
      </c>
      <c r="V26" s="190"/>
    </row>
    <row r="27">
      <c r="A27" s="178"/>
      <c r="E27" s="240">
        <v>4.0</v>
      </c>
      <c r="F27" s="243" t="s">
        <v>147</v>
      </c>
      <c r="G27" s="208">
        <f>COUNTIFS('UPTD PPA KabKota'!$A$3:$A$513,'Summary Table'!$C$6,'UPTD PPA KabKota'!$X$3:$X$513,"Ada")</f>
        <v>1</v>
      </c>
      <c r="H27" s="235"/>
      <c r="I27" s="179"/>
      <c r="J27" s="240">
        <v>4.0</v>
      </c>
      <c r="K27" s="243" t="s">
        <v>147</v>
      </c>
      <c r="L27" s="208">
        <f>COUNTIFS('UPTD PPA KabKota'!$C$3:$C$513,'Summary Table'!$L$3,'UPTD PPA KabKota'!$X$3:$X$513,"Ada")</f>
        <v>0</v>
      </c>
      <c r="M27" s="208"/>
      <c r="N27" s="179"/>
      <c r="O27" s="219">
        <v>23.0</v>
      </c>
      <c r="P27" s="229" t="s">
        <v>79</v>
      </c>
      <c r="Q27" s="198" t="str">
        <f>IF(ISNA(VLOOKUP(P27, 'UPTD PPA Provinsi'!B:B, 1, FALSE)), "Belum", "V")</f>
        <v>V</v>
      </c>
      <c r="R27" s="221">
        <v>5.0</v>
      </c>
      <c r="S27" s="198">
        <f>countif('UPTD PPA KabKota'!$A$5:$A$518,P27)</f>
        <v>5</v>
      </c>
      <c r="T27" s="198">
        <f t="shared" si="2"/>
        <v>0</v>
      </c>
      <c r="V27" s="190"/>
    </row>
    <row r="28">
      <c r="A28" s="178"/>
      <c r="B28" s="244" t="s">
        <v>4414</v>
      </c>
      <c r="E28" s="240">
        <v>5.0</v>
      </c>
      <c r="F28" s="243" t="s">
        <v>148</v>
      </c>
      <c r="G28" s="208">
        <f>COUNTIFS('UPTD PPA KabKota'!$A$3:$A$513,'Summary Table'!$C$6,'UPTD PPA KabKota'!$Y$3:$Y$513,"Ada")</f>
        <v>0</v>
      </c>
      <c r="H28" s="235"/>
      <c r="I28" s="179"/>
      <c r="J28" s="240">
        <v>5.0</v>
      </c>
      <c r="K28" s="243" t="s">
        <v>148</v>
      </c>
      <c r="L28" s="208">
        <f>COUNTIFS('UPTD PPA KabKota'!$C$3:$C$513,'Summary Table'!$L$3,'UPTD PPA KabKota'!$Y$3:$Y$513,"Ada")</f>
        <v>0</v>
      </c>
      <c r="M28" s="208"/>
      <c r="N28" s="179"/>
      <c r="O28" s="212">
        <v>24.0</v>
      </c>
      <c r="P28" s="213" t="s">
        <v>92</v>
      </c>
      <c r="Q28" s="214" t="str">
        <f>IF(ISNA(VLOOKUP(P28, 'UPTD PPA Provinsi'!B:B, 1, FALSE)), "Belum", "V")</f>
        <v>V</v>
      </c>
      <c r="R28" s="215">
        <v>6.0</v>
      </c>
      <c r="S28" s="214">
        <f>countif('UPTD PPA KabKota'!$A$5:$A$518,P28)</f>
        <v>6</v>
      </c>
      <c r="T28" s="214">
        <f t="shared" si="2"/>
        <v>0</v>
      </c>
      <c r="V28" s="190"/>
    </row>
    <row r="29">
      <c r="A29" s="178"/>
      <c r="B29" s="138" t="s">
        <v>223</v>
      </c>
      <c r="C29" s="137">
        <f>countif('UPTD PPA KabKota'!$K$5:$K$515,B29)</f>
        <v>235</v>
      </c>
      <c r="E29" s="240">
        <v>6.0</v>
      </c>
      <c r="F29" s="243" t="s">
        <v>149</v>
      </c>
      <c r="G29" s="208">
        <f>COUNTIFS('UPTD PPA KabKota'!$A$3:$A$513,'Summary Table'!$C$6,'UPTD PPA KabKota'!$Z$3:$Z$513,"Ada")</f>
        <v>1</v>
      </c>
      <c r="H29" s="235"/>
      <c r="I29" s="179"/>
      <c r="J29" s="240">
        <v>6.0</v>
      </c>
      <c r="K29" s="243" t="s">
        <v>149</v>
      </c>
      <c r="L29" s="208">
        <f>COUNTIFS('UPTD PPA KabKota'!$C$3:$C$513,'Summary Table'!$L$3,'UPTD PPA KabKota'!$Z$3:$Z$513,"Ada")</f>
        <v>0</v>
      </c>
      <c r="M29" s="208"/>
      <c r="N29" s="179"/>
      <c r="O29" s="219">
        <v>25.0</v>
      </c>
      <c r="P29" s="59" t="s">
        <v>86</v>
      </c>
      <c r="Q29" s="198" t="str">
        <f>IF(ISNA(VLOOKUP(P29, 'UPTD PPA Provinsi'!B:B, 1, FALSE)), "Belum", "V")</f>
        <v>V</v>
      </c>
      <c r="R29" s="221">
        <v>24.0</v>
      </c>
      <c r="S29" s="198">
        <f>countif('UPTD PPA KabKota'!$A$5:$A$518,P29)</f>
        <v>24</v>
      </c>
      <c r="T29" s="198">
        <f t="shared" si="2"/>
        <v>0</v>
      </c>
      <c r="V29" s="190"/>
    </row>
    <row r="30">
      <c r="A30" s="178"/>
      <c r="B30" s="138" t="s">
        <v>387</v>
      </c>
      <c r="C30" s="137">
        <f>countif('UPTD PPA KabKota'!$K$5:$K$515,B30)</f>
        <v>113</v>
      </c>
      <c r="E30" s="236" t="s">
        <v>361</v>
      </c>
      <c r="F30" s="8"/>
      <c r="G30" s="207"/>
      <c r="H30" s="237"/>
      <c r="I30" s="179"/>
      <c r="J30" s="236" t="s">
        <v>361</v>
      </c>
      <c r="K30" s="8"/>
      <c r="L30" s="207"/>
      <c r="M30" s="207"/>
      <c r="N30" s="179"/>
      <c r="O30" s="226">
        <v>26.0</v>
      </c>
      <c r="P30" s="233" t="s">
        <v>89</v>
      </c>
      <c r="Q30" s="198" t="str">
        <f>IF(ISNA(VLOOKUP(P30, 'UPTD PPA Provinsi'!B:B, 1, FALSE)), "Belum", "V")</f>
        <v>V</v>
      </c>
      <c r="R30" s="199">
        <v>17.0</v>
      </c>
      <c r="S30" s="198"/>
      <c r="T30" s="198">
        <f t="shared" si="2"/>
        <v>17</v>
      </c>
      <c r="V30" s="190"/>
    </row>
    <row r="31">
      <c r="A31" s="178"/>
      <c r="B31" s="138" t="s">
        <v>3881</v>
      </c>
      <c r="C31" s="137">
        <f>countif('UPTD PPA KabKota'!$K$5:$K$515,B31)</f>
        <v>1</v>
      </c>
      <c r="E31" s="240">
        <v>1.0</v>
      </c>
      <c r="F31" s="203" t="s">
        <v>4415</v>
      </c>
      <c r="G31" s="208">
        <f>COUNTIFS('UPTD PPA KabKota'!$A$3:$A$513,'Summary Table'!$C$6,'UPTD PPA KabKota'!$BJ$3:$BJ$513,"Ada")</f>
        <v>1</v>
      </c>
      <c r="H31" s="235">
        <f>countif('UPTD PPA KabKota'!BJ378:BJ400,"Tidak Ada")</f>
        <v>1</v>
      </c>
      <c r="I31" s="179"/>
      <c r="J31" s="240">
        <v>1.0</v>
      </c>
      <c r="K31" s="203" t="s">
        <v>4415</v>
      </c>
      <c r="L31" s="208">
        <f>COUNTIFS('UPTD PPA KabKota'!$C$3:$C$513,'Summary Table'!$L$3,'UPTD PPA KabKota'!$BJ$3:$BJ$513,"Ada")</f>
        <v>0</v>
      </c>
      <c r="M31" s="208" t="str">
        <f t="shared" ref="M31:M32" si="11">if(L31=1,"v","x")</f>
        <v>x</v>
      </c>
      <c r="N31" s="179"/>
      <c r="O31" s="226">
        <v>27.0</v>
      </c>
      <c r="P31" s="59" t="s">
        <v>94</v>
      </c>
      <c r="Q31" s="198" t="str">
        <f>IF(ISNA(VLOOKUP(P31, 'UPTD PPA Provinsi'!B:B, 1, FALSE)), "Belum", "V")</f>
        <v>V</v>
      </c>
      <c r="R31" s="199">
        <v>7.0</v>
      </c>
      <c r="S31" s="198">
        <f>countif('UPTD PPA KabKota'!$A$5:$A$518,P31)</f>
        <v>6</v>
      </c>
      <c r="T31" s="198">
        <f t="shared" si="2"/>
        <v>1</v>
      </c>
      <c r="V31" s="190"/>
    </row>
    <row r="32">
      <c r="A32" s="178"/>
      <c r="B32" s="138" t="s">
        <v>1383</v>
      </c>
      <c r="C32" s="137">
        <f>countif('UPTD PPA KabKota'!$K$5:$K$515,B32)</f>
        <v>8</v>
      </c>
      <c r="D32" s="186"/>
      <c r="E32" s="240">
        <v>2.0</v>
      </c>
      <c r="F32" s="203" t="s">
        <v>164</v>
      </c>
      <c r="G32" s="208">
        <f>COUNTIFS('UPTD PPA KabKota'!$A$3:$A$513,'Summary Table'!$C$6,'UPTD PPA KabKota'!$BK$3:$BK$513,"Ada")</f>
        <v>1</v>
      </c>
      <c r="H32" s="235">
        <f>countif('UPTD PPA KabKota'!BK378:BK400,"TIdak Ada")</f>
        <v>8</v>
      </c>
      <c r="I32" s="179"/>
      <c r="J32" s="240">
        <v>2.0</v>
      </c>
      <c r="K32" s="203" t="s">
        <v>164</v>
      </c>
      <c r="L32" s="208">
        <f>COUNTIFS('UPTD PPA KabKota'!$C$3:$C$513,'Summary Table'!$L$3,'UPTD PPA KabKota'!$BK$3:$BK$513,"Ada")</f>
        <v>0</v>
      </c>
      <c r="M32" s="208" t="str">
        <f t="shared" si="11"/>
        <v>x</v>
      </c>
      <c r="N32" s="179"/>
      <c r="O32" s="212">
        <v>28.0</v>
      </c>
      <c r="P32" s="213" t="s">
        <v>84</v>
      </c>
      <c r="Q32" s="214" t="str">
        <f>IF(ISNA(VLOOKUP(P32, 'UPTD PPA Provinsi'!B:B, 1, FALSE)), "Belum", "V")</f>
        <v>V</v>
      </c>
      <c r="R32" s="215">
        <v>13.0</v>
      </c>
      <c r="S32" s="214">
        <f>countif('UPTD PPA KabKota'!$A$5:$A$518,P32)</f>
        <v>13</v>
      </c>
      <c r="T32" s="214">
        <f t="shared" si="2"/>
        <v>0</v>
      </c>
      <c r="V32" s="190"/>
    </row>
    <row r="33">
      <c r="A33" s="178"/>
      <c r="B33" s="185" t="s">
        <v>734</v>
      </c>
      <c r="C33" s="137">
        <f>countif('UPTD PPA KabKota'!$K$5:$K$515,B33)</f>
        <v>10</v>
      </c>
      <c r="D33" s="186"/>
      <c r="E33" s="245"/>
      <c r="F33" s="180"/>
      <c r="G33" s="178"/>
      <c r="H33" s="179"/>
      <c r="I33" s="179"/>
      <c r="J33" s="179"/>
      <c r="K33" s="179"/>
      <c r="L33" s="179"/>
      <c r="M33" s="178"/>
      <c r="N33" s="179"/>
      <c r="O33" s="226">
        <v>29.0</v>
      </c>
      <c r="P33" s="59" t="s">
        <v>81</v>
      </c>
      <c r="Q33" s="198" t="str">
        <f>IF(ISNA(VLOOKUP(P33, 'UPTD PPA Provinsi'!B:B, 1, FALSE)), "Belum", "V")</f>
        <v>V</v>
      </c>
      <c r="R33" s="199">
        <v>15.0</v>
      </c>
      <c r="S33" s="198">
        <f>countif('UPTD PPA KabKota'!$A$5:$A$518,P33)</f>
        <v>15</v>
      </c>
      <c r="T33" s="198">
        <f t="shared" si="2"/>
        <v>0</v>
      </c>
      <c r="V33" s="190"/>
    </row>
    <row r="34">
      <c r="A34" s="178"/>
      <c r="B34" s="179"/>
      <c r="C34" s="179">
        <f>sum(C29:C33)</f>
        <v>367</v>
      </c>
      <c r="D34" s="246">
        <f>C19/C18</f>
        <v>0.7894736842</v>
      </c>
      <c r="E34" s="178"/>
      <c r="F34" s="180"/>
      <c r="G34" s="178"/>
      <c r="H34" s="179"/>
      <c r="I34" s="179"/>
      <c r="J34" s="179"/>
      <c r="K34" s="179"/>
      <c r="L34" s="179"/>
      <c r="M34" s="178"/>
      <c r="N34" s="179"/>
      <c r="O34" s="226">
        <v>30.0</v>
      </c>
      <c r="P34" s="229" t="s">
        <v>97</v>
      </c>
      <c r="Q34" s="198" t="str">
        <f>IF(ISNA(VLOOKUP(P34, 'UPTD PPA Provinsi'!B:B, 1, FALSE)), "Belum", "V")</f>
        <v>V</v>
      </c>
      <c r="R34" s="199">
        <v>11.0</v>
      </c>
      <c r="S34" s="198"/>
      <c r="T34" s="198">
        <f t="shared" si="2"/>
        <v>11</v>
      </c>
      <c r="V34" s="190"/>
    </row>
    <row r="35">
      <c r="A35" s="178"/>
      <c r="D35" s="186"/>
      <c r="E35" s="178"/>
      <c r="F35" s="180"/>
      <c r="G35" s="178"/>
      <c r="H35" s="179"/>
      <c r="I35" s="179"/>
      <c r="J35" s="179"/>
      <c r="K35" s="179"/>
      <c r="L35" s="179"/>
      <c r="M35" s="178"/>
      <c r="N35" s="179"/>
      <c r="O35" s="179"/>
      <c r="P35" s="179"/>
      <c r="Q35" s="179"/>
      <c r="R35" s="179"/>
      <c r="S35" s="179"/>
      <c r="T35" s="179"/>
      <c r="U35" s="179"/>
      <c r="V35" s="179"/>
      <c r="W35" s="179"/>
      <c r="X35" s="179"/>
      <c r="Y35" s="179"/>
      <c r="Z35" s="179"/>
      <c r="AA35" s="179"/>
    </row>
    <row r="36">
      <c r="A36" s="178"/>
      <c r="B36" s="179"/>
      <c r="C36" s="179"/>
      <c r="D36" s="186"/>
      <c r="E36" s="178"/>
      <c r="F36" s="180"/>
      <c r="G36" s="178"/>
      <c r="H36" s="179"/>
      <c r="I36" s="179"/>
      <c r="J36" s="179"/>
      <c r="K36" s="179"/>
      <c r="L36" s="179"/>
      <c r="M36" s="178"/>
      <c r="N36" s="179"/>
      <c r="O36" s="179"/>
      <c r="P36" s="179"/>
      <c r="Q36" s="179"/>
      <c r="R36" s="179"/>
      <c r="S36" s="179"/>
      <c r="T36" s="179"/>
      <c r="U36" s="179"/>
      <c r="V36" s="179"/>
      <c r="W36" s="179"/>
      <c r="X36" s="179"/>
      <c r="Y36" s="179"/>
      <c r="Z36" s="179"/>
      <c r="AA36" s="179"/>
    </row>
    <row r="37">
      <c r="A37" s="178"/>
      <c r="B37" s="179"/>
      <c r="C37" s="179"/>
      <c r="D37" s="186"/>
      <c r="E37" s="178"/>
      <c r="F37" s="180"/>
      <c r="G37" s="178"/>
      <c r="H37" s="179"/>
      <c r="I37" s="179"/>
      <c r="J37" s="179"/>
      <c r="K37" s="179"/>
      <c r="L37" s="179"/>
      <c r="M37" s="178"/>
      <c r="N37" s="179"/>
      <c r="O37" s="179"/>
      <c r="P37" s="179"/>
      <c r="Q37" s="179"/>
      <c r="R37" s="179"/>
      <c r="S37" s="179"/>
      <c r="T37" s="179"/>
      <c r="U37" s="179"/>
      <c r="V37" s="179"/>
      <c r="W37" s="179"/>
      <c r="X37" s="179"/>
      <c r="Y37" s="179"/>
      <c r="Z37" s="179"/>
      <c r="AA37" s="179"/>
    </row>
    <row r="38">
      <c r="A38" s="178"/>
      <c r="B38" s="179"/>
      <c r="C38" s="179"/>
      <c r="D38" s="186"/>
      <c r="E38" s="178"/>
      <c r="F38" s="180"/>
      <c r="G38" s="178"/>
      <c r="H38" s="179"/>
      <c r="I38" s="179"/>
      <c r="J38" s="179"/>
      <c r="K38" s="179"/>
      <c r="L38" s="179"/>
      <c r="M38" s="178"/>
      <c r="N38" s="179"/>
      <c r="O38" s="179"/>
      <c r="P38" s="179"/>
      <c r="Q38" s="179"/>
      <c r="R38" s="179"/>
      <c r="S38" s="179"/>
      <c r="T38" s="179"/>
      <c r="U38" s="179"/>
      <c r="V38" s="179"/>
      <c r="W38" s="179"/>
      <c r="X38" s="179"/>
      <c r="Y38" s="179"/>
      <c r="Z38" s="179"/>
      <c r="AA38" s="179"/>
    </row>
    <row r="39">
      <c r="A39" s="178"/>
      <c r="B39" s="179"/>
      <c r="C39" s="179"/>
      <c r="D39" s="246">
        <f>C23/C22</f>
        <v>0.6653543307</v>
      </c>
      <c r="E39" s="178"/>
      <c r="F39" s="180"/>
      <c r="G39" s="178"/>
      <c r="H39" s="179"/>
      <c r="I39" s="179"/>
      <c r="J39" s="179"/>
      <c r="K39" s="179"/>
      <c r="L39" s="179"/>
      <c r="M39" s="178"/>
      <c r="N39" s="179"/>
      <c r="O39" s="179"/>
      <c r="P39" s="179"/>
      <c r="Q39" s="179"/>
      <c r="R39" s="179"/>
      <c r="S39" s="179"/>
      <c r="T39" s="179"/>
      <c r="U39" s="179"/>
      <c r="V39" s="179"/>
      <c r="W39" s="179"/>
      <c r="X39" s="179"/>
      <c r="Y39" s="179"/>
      <c r="Z39" s="179"/>
      <c r="AA39" s="179"/>
    </row>
    <row r="40">
      <c r="A40" s="178"/>
      <c r="B40" s="179"/>
      <c r="C40" s="179"/>
      <c r="D40" s="186"/>
      <c r="E40" s="178"/>
      <c r="F40" s="180"/>
      <c r="G40" s="178"/>
      <c r="H40" s="179"/>
      <c r="I40" s="179"/>
      <c r="J40" s="179"/>
      <c r="K40" s="179"/>
      <c r="L40" s="179"/>
      <c r="M40" s="178"/>
      <c r="N40" s="179"/>
      <c r="O40" s="179"/>
      <c r="P40" s="179"/>
      <c r="Q40" s="179"/>
      <c r="R40" s="179"/>
      <c r="S40" s="179"/>
      <c r="T40" s="179"/>
      <c r="U40" s="179"/>
      <c r="V40" s="179"/>
      <c r="W40" s="179"/>
      <c r="X40" s="179"/>
      <c r="Y40" s="179"/>
      <c r="Z40" s="179"/>
      <c r="AA40" s="179"/>
    </row>
    <row r="41">
      <c r="A41" s="178"/>
      <c r="B41" s="179"/>
      <c r="C41" s="179"/>
      <c r="D41" s="186"/>
      <c r="E41" s="178"/>
      <c r="F41" s="180"/>
      <c r="G41" s="178"/>
      <c r="H41" s="179"/>
      <c r="I41" s="179"/>
      <c r="J41" s="179"/>
      <c r="K41" s="179"/>
      <c r="L41" s="179"/>
      <c r="M41" s="178"/>
      <c r="N41" s="179"/>
      <c r="O41" s="179"/>
      <c r="P41" s="179"/>
      <c r="Q41" s="179"/>
      <c r="R41" s="179"/>
      <c r="S41" s="179"/>
      <c r="T41" s="179"/>
      <c r="U41" s="179"/>
      <c r="V41" s="179"/>
      <c r="W41" s="179"/>
      <c r="X41" s="179"/>
      <c r="Y41" s="179"/>
      <c r="Z41" s="179"/>
      <c r="AA41" s="179"/>
    </row>
    <row r="42">
      <c r="A42" s="178"/>
      <c r="B42" s="179"/>
      <c r="C42" s="179"/>
      <c r="D42" s="179"/>
      <c r="E42" s="178"/>
      <c r="F42" s="180"/>
      <c r="G42" s="178"/>
      <c r="H42" s="179"/>
      <c r="I42" s="179"/>
      <c r="J42" s="179"/>
      <c r="K42" s="179"/>
      <c r="L42" s="179"/>
      <c r="M42" s="178"/>
      <c r="N42" s="179"/>
      <c r="O42" s="179"/>
      <c r="P42" s="179"/>
      <c r="Q42" s="179"/>
      <c r="R42" s="179"/>
      <c r="S42" s="179"/>
      <c r="T42" s="179"/>
      <c r="U42" s="179"/>
      <c r="V42" s="179"/>
      <c r="W42" s="179"/>
      <c r="X42" s="179"/>
      <c r="Y42" s="179"/>
      <c r="Z42" s="179"/>
      <c r="AA42" s="179"/>
    </row>
    <row r="43">
      <c r="A43" s="178"/>
      <c r="B43" s="179"/>
      <c r="C43" s="179"/>
      <c r="D43" s="179"/>
      <c r="E43" s="178"/>
      <c r="F43" s="180"/>
      <c r="G43" s="178"/>
      <c r="H43" s="179"/>
      <c r="I43" s="179"/>
      <c r="J43" s="179"/>
      <c r="K43" s="179"/>
      <c r="L43" s="179"/>
      <c r="M43" s="178"/>
      <c r="N43" s="179"/>
      <c r="O43" s="179"/>
      <c r="P43" s="179"/>
      <c r="Q43" s="179"/>
      <c r="R43" s="179"/>
      <c r="S43" s="179"/>
      <c r="T43" s="179"/>
      <c r="U43" s="179"/>
      <c r="V43" s="179"/>
      <c r="W43" s="179"/>
      <c r="X43" s="179"/>
      <c r="Y43" s="179"/>
      <c r="Z43" s="179"/>
      <c r="AA43" s="179"/>
    </row>
    <row r="44">
      <c r="A44" s="178"/>
      <c r="B44" s="179"/>
      <c r="C44" s="179"/>
      <c r="D44" s="179"/>
      <c r="E44" s="178"/>
      <c r="F44" s="180"/>
      <c r="G44" s="178"/>
      <c r="H44" s="179"/>
      <c r="I44" s="179"/>
      <c r="J44" s="179"/>
      <c r="K44" s="179"/>
      <c r="L44" s="179"/>
      <c r="M44" s="178"/>
      <c r="N44" s="179"/>
      <c r="O44" s="179"/>
      <c r="P44" s="179"/>
      <c r="Q44" s="179"/>
      <c r="R44" s="179"/>
      <c r="S44" s="179"/>
      <c r="T44" s="179"/>
      <c r="U44" s="179"/>
      <c r="V44" s="179"/>
      <c r="W44" s="179"/>
      <c r="X44" s="179"/>
      <c r="Y44" s="179"/>
      <c r="Z44" s="179"/>
      <c r="AA44" s="179"/>
    </row>
    <row r="45">
      <c r="A45" s="178"/>
      <c r="B45" s="179"/>
      <c r="C45" s="179"/>
      <c r="D45" s="179"/>
      <c r="E45" s="178"/>
      <c r="F45" s="180"/>
      <c r="G45" s="178"/>
      <c r="H45" s="179"/>
      <c r="I45" s="179"/>
      <c r="J45" s="179"/>
      <c r="K45" s="179"/>
      <c r="L45" s="179"/>
      <c r="M45" s="178"/>
      <c r="N45" s="179"/>
      <c r="O45" s="179"/>
      <c r="P45" s="179"/>
      <c r="Q45" s="179"/>
      <c r="R45" s="179"/>
      <c r="S45" s="179"/>
      <c r="T45" s="179"/>
      <c r="U45" s="179"/>
      <c r="V45" s="179"/>
      <c r="W45" s="179"/>
      <c r="X45" s="179"/>
      <c r="Y45" s="179"/>
      <c r="Z45" s="179"/>
      <c r="AA45" s="179"/>
    </row>
    <row r="46">
      <c r="A46" s="178"/>
      <c r="B46" s="179"/>
      <c r="C46" s="179"/>
      <c r="D46" s="179"/>
      <c r="E46" s="178"/>
      <c r="F46" s="180"/>
      <c r="G46" s="178"/>
      <c r="H46" s="179"/>
      <c r="I46" s="179"/>
      <c r="J46" s="179"/>
      <c r="K46" s="179"/>
      <c r="L46" s="179"/>
      <c r="M46" s="178"/>
      <c r="N46" s="179"/>
      <c r="O46" s="179"/>
      <c r="P46" s="179"/>
      <c r="Q46" s="179"/>
      <c r="R46" s="179"/>
      <c r="S46" s="179"/>
      <c r="T46" s="179"/>
      <c r="U46" s="179"/>
      <c r="V46" s="179"/>
      <c r="W46" s="179"/>
      <c r="X46" s="179"/>
      <c r="Y46" s="179"/>
      <c r="Z46" s="179"/>
      <c r="AA46" s="179"/>
    </row>
    <row r="47">
      <c r="A47" s="178"/>
      <c r="B47" s="179"/>
      <c r="C47" s="179"/>
      <c r="D47" s="179"/>
      <c r="E47" s="178"/>
      <c r="F47" s="180"/>
      <c r="G47" s="178"/>
      <c r="H47" s="179"/>
      <c r="I47" s="179"/>
      <c r="J47" s="179"/>
      <c r="K47" s="179"/>
      <c r="L47" s="179"/>
      <c r="M47" s="178"/>
      <c r="N47" s="179"/>
      <c r="O47" s="179"/>
      <c r="P47" s="179"/>
      <c r="Q47" s="179"/>
      <c r="R47" s="179"/>
      <c r="S47" s="179"/>
      <c r="T47" s="179"/>
      <c r="U47" s="179"/>
      <c r="V47" s="179"/>
      <c r="W47" s="179"/>
      <c r="X47" s="179"/>
      <c r="Y47" s="179"/>
      <c r="Z47" s="179"/>
      <c r="AA47" s="179"/>
    </row>
    <row r="48">
      <c r="A48" s="178"/>
      <c r="B48" s="179"/>
      <c r="C48" s="179"/>
      <c r="D48" s="179"/>
      <c r="E48" s="178"/>
      <c r="F48" s="180"/>
      <c r="G48" s="178"/>
      <c r="H48" s="179"/>
      <c r="I48" s="179"/>
      <c r="J48" s="179"/>
      <c r="K48" s="179"/>
      <c r="L48" s="179"/>
      <c r="M48" s="178"/>
      <c r="N48" s="179"/>
      <c r="O48" s="179"/>
      <c r="P48" s="179"/>
      <c r="Q48" s="179"/>
      <c r="R48" s="179"/>
      <c r="S48" s="179"/>
      <c r="T48" s="179"/>
      <c r="U48" s="179"/>
      <c r="V48" s="179"/>
      <c r="W48" s="179"/>
      <c r="X48" s="179"/>
      <c r="Y48" s="179"/>
      <c r="Z48" s="179"/>
      <c r="AA48" s="179"/>
    </row>
    <row r="49">
      <c r="A49" s="178"/>
      <c r="B49" s="179"/>
      <c r="C49" s="179"/>
      <c r="D49" s="179"/>
      <c r="E49" s="178"/>
      <c r="F49" s="180"/>
      <c r="G49" s="178"/>
      <c r="H49" s="179"/>
      <c r="I49" s="179"/>
      <c r="J49" s="179"/>
      <c r="K49" s="179"/>
      <c r="L49" s="179"/>
      <c r="M49" s="178"/>
      <c r="N49" s="179"/>
      <c r="O49" s="179"/>
      <c r="P49" s="179"/>
      <c r="Q49" s="179"/>
      <c r="R49" s="179"/>
      <c r="S49" s="179"/>
      <c r="T49" s="179"/>
      <c r="U49" s="179"/>
      <c r="V49" s="179"/>
      <c r="W49" s="179"/>
      <c r="X49" s="179"/>
      <c r="Y49" s="179"/>
      <c r="Z49" s="179"/>
      <c r="AA49" s="179"/>
    </row>
    <row r="50">
      <c r="A50" s="178"/>
      <c r="B50" s="179"/>
      <c r="C50" s="179"/>
      <c r="D50" s="179"/>
      <c r="E50" s="178"/>
      <c r="F50" s="180"/>
      <c r="G50" s="178"/>
      <c r="H50" s="179"/>
      <c r="I50" s="179"/>
      <c r="J50" s="179"/>
      <c r="K50" s="179"/>
      <c r="L50" s="179"/>
      <c r="M50" s="178"/>
      <c r="N50" s="179"/>
      <c r="O50" s="179"/>
      <c r="P50" s="179"/>
      <c r="Q50" s="179"/>
      <c r="R50" s="179"/>
      <c r="S50" s="179"/>
      <c r="T50" s="179"/>
      <c r="U50" s="179"/>
      <c r="V50" s="179"/>
      <c r="W50" s="179"/>
      <c r="X50" s="179"/>
      <c r="Y50" s="179"/>
      <c r="Z50" s="179"/>
      <c r="AA50" s="179"/>
    </row>
    <row r="51">
      <c r="A51" s="178"/>
      <c r="B51" s="179"/>
      <c r="C51" s="179"/>
      <c r="D51" s="179"/>
      <c r="E51" s="178"/>
      <c r="F51" s="180"/>
      <c r="G51" s="178"/>
      <c r="H51" s="179"/>
      <c r="I51" s="179"/>
      <c r="J51" s="179"/>
      <c r="K51" s="179"/>
      <c r="L51" s="179"/>
      <c r="M51" s="178"/>
      <c r="N51" s="179"/>
      <c r="O51" s="179"/>
      <c r="P51" s="179"/>
      <c r="Q51" s="179"/>
      <c r="R51" s="179"/>
      <c r="S51" s="179"/>
      <c r="T51" s="179"/>
      <c r="U51" s="179"/>
      <c r="V51" s="179"/>
      <c r="W51" s="179"/>
      <c r="X51" s="179"/>
      <c r="Y51" s="179"/>
      <c r="Z51" s="179"/>
      <c r="AA51" s="179"/>
    </row>
    <row r="52">
      <c r="A52" s="178"/>
      <c r="B52" s="179"/>
      <c r="C52" s="179"/>
      <c r="D52" s="179"/>
      <c r="E52" s="178"/>
      <c r="F52" s="180"/>
      <c r="G52" s="178"/>
      <c r="H52" s="179"/>
      <c r="I52" s="179"/>
      <c r="J52" s="179"/>
      <c r="K52" s="179"/>
      <c r="L52" s="179"/>
      <c r="M52" s="178"/>
      <c r="N52" s="179"/>
      <c r="O52" s="179"/>
      <c r="P52" s="179"/>
      <c r="Q52" s="179"/>
      <c r="R52" s="179"/>
      <c r="S52" s="179"/>
      <c r="T52" s="179"/>
      <c r="U52" s="179"/>
      <c r="V52" s="179"/>
      <c r="W52" s="179"/>
      <c r="X52" s="179"/>
      <c r="Y52" s="179"/>
      <c r="Z52" s="179"/>
      <c r="AA52" s="179"/>
    </row>
    <row r="53">
      <c r="A53" s="178"/>
      <c r="B53" s="179"/>
      <c r="C53" s="179"/>
      <c r="D53" s="179"/>
      <c r="E53" s="178"/>
      <c r="F53" s="180"/>
      <c r="G53" s="178"/>
      <c r="H53" s="179"/>
      <c r="I53" s="179"/>
      <c r="J53" s="179"/>
      <c r="K53" s="179"/>
      <c r="L53" s="179"/>
      <c r="M53" s="178"/>
      <c r="N53" s="179"/>
      <c r="O53" s="179"/>
      <c r="P53" s="179"/>
      <c r="Q53" s="179"/>
      <c r="R53" s="179"/>
      <c r="S53" s="179"/>
      <c r="T53" s="179"/>
      <c r="U53" s="179"/>
      <c r="V53" s="179"/>
      <c r="W53" s="179"/>
      <c r="X53" s="179"/>
      <c r="Y53" s="179"/>
      <c r="Z53" s="179"/>
      <c r="AA53" s="179"/>
    </row>
    <row r="54">
      <c r="A54" s="178"/>
      <c r="B54" s="179"/>
      <c r="C54" s="179"/>
      <c r="D54" s="179"/>
      <c r="E54" s="178"/>
      <c r="F54" s="180"/>
      <c r="G54" s="178"/>
      <c r="H54" s="179"/>
      <c r="I54" s="179"/>
      <c r="J54" s="179"/>
      <c r="K54" s="179"/>
      <c r="L54" s="179"/>
      <c r="M54" s="178"/>
      <c r="N54" s="179"/>
      <c r="O54" s="179"/>
      <c r="P54" s="179"/>
      <c r="Q54" s="179"/>
      <c r="R54" s="179"/>
      <c r="S54" s="179"/>
      <c r="T54" s="179"/>
      <c r="U54" s="179"/>
      <c r="V54" s="179"/>
      <c r="W54" s="179"/>
      <c r="X54" s="179"/>
      <c r="Y54" s="179"/>
      <c r="Z54" s="179"/>
      <c r="AA54" s="179"/>
    </row>
    <row r="55">
      <c r="A55" s="178"/>
      <c r="B55" s="179"/>
      <c r="C55" s="179"/>
      <c r="D55" s="179"/>
      <c r="E55" s="178"/>
      <c r="F55" s="180"/>
      <c r="G55" s="178"/>
      <c r="H55" s="179"/>
      <c r="I55" s="179"/>
      <c r="J55" s="179"/>
      <c r="K55" s="179"/>
      <c r="L55" s="179"/>
      <c r="M55" s="178"/>
      <c r="N55" s="179"/>
      <c r="O55" s="179"/>
      <c r="P55" s="179"/>
      <c r="Q55" s="179"/>
      <c r="R55" s="179"/>
      <c r="S55" s="179"/>
      <c r="T55" s="179"/>
      <c r="U55" s="179"/>
      <c r="V55" s="179"/>
      <c r="W55" s="179"/>
      <c r="X55" s="179"/>
      <c r="Y55" s="179"/>
      <c r="Z55" s="179"/>
      <c r="AA55" s="179"/>
    </row>
    <row r="56">
      <c r="A56" s="178"/>
      <c r="B56" s="179"/>
      <c r="C56" s="179"/>
      <c r="D56" s="179"/>
      <c r="E56" s="178"/>
      <c r="F56" s="180"/>
      <c r="G56" s="178"/>
      <c r="H56" s="179"/>
      <c r="I56" s="179"/>
      <c r="J56" s="179"/>
      <c r="K56" s="179"/>
      <c r="L56" s="179"/>
      <c r="M56" s="178"/>
      <c r="N56" s="179"/>
      <c r="O56" s="179"/>
      <c r="P56" s="179"/>
      <c r="Q56" s="179"/>
      <c r="R56" s="179"/>
      <c r="S56" s="179"/>
      <c r="T56" s="179"/>
      <c r="U56" s="179"/>
      <c r="V56" s="179"/>
      <c r="W56" s="179"/>
      <c r="X56" s="179"/>
      <c r="Y56" s="179"/>
      <c r="Z56" s="179"/>
      <c r="AA56" s="179"/>
    </row>
    <row r="57">
      <c r="A57" s="178"/>
      <c r="B57" s="179"/>
      <c r="C57" s="179"/>
      <c r="D57" s="179"/>
      <c r="E57" s="178"/>
      <c r="F57" s="180"/>
      <c r="G57" s="178"/>
      <c r="H57" s="179"/>
      <c r="I57" s="179"/>
      <c r="J57" s="179"/>
      <c r="K57" s="179"/>
      <c r="L57" s="179"/>
      <c r="M57" s="178"/>
      <c r="N57" s="179"/>
      <c r="O57" s="179"/>
      <c r="P57" s="179"/>
      <c r="Q57" s="179"/>
      <c r="R57" s="179"/>
      <c r="S57" s="179"/>
      <c r="T57" s="179"/>
      <c r="U57" s="179"/>
      <c r="V57" s="179"/>
      <c r="W57" s="179"/>
      <c r="X57" s="179"/>
      <c r="Y57" s="179"/>
      <c r="Z57" s="179"/>
      <c r="AA57" s="179"/>
    </row>
    <row r="58">
      <c r="A58" s="178"/>
      <c r="B58" s="179"/>
      <c r="C58" s="179"/>
      <c r="D58" s="179"/>
      <c r="E58" s="178"/>
      <c r="F58" s="180"/>
      <c r="G58" s="178"/>
      <c r="H58" s="179"/>
      <c r="I58" s="179"/>
      <c r="J58" s="179"/>
      <c r="K58" s="179"/>
      <c r="L58" s="179"/>
      <c r="M58" s="178"/>
      <c r="N58" s="179"/>
      <c r="O58" s="179"/>
      <c r="P58" s="179"/>
      <c r="Q58" s="179"/>
      <c r="R58" s="179"/>
      <c r="S58" s="179"/>
      <c r="T58" s="179"/>
      <c r="U58" s="179"/>
      <c r="V58" s="179"/>
      <c r="W58" s="179"/>
      <c r="X58" s="179"/>
      <c r="Y58" s="179"/>
      <c r="Z58" s="179"/>
      <c r="AA58" s="179"/>
    </row>
    <row r="59">
      <c r="A59" s="178"/>
      <c r="B59" s="179"/>
      <c r="C59" s="179"/>
      <c r="D59" s="179"/>
      <c r="E59" s="178"/>
      <c r="F59" s="180"/>
      <c r="G59" s="178"/>
      <c r="H59" s="179"/>
      <c r="I59" s="179"/>
      <c r="J59" s="179"/>
      <c r="K59" s="179"/>
      <c r="L59" s="179"/>
      <c r="M59" s="178"/>
      <c r="N59" s="179"/>
      <c r="O59" s="179"/>
      <c r="P59" s="179"/>
      <c r="Q59" s="179"/>
      <c r="R59" s="179"/>
      <c r="S59" s="179"/>
      <c r="T59" s="179"/>
      <c r="U59" s="179"/>
      <c r="V59" s="179"/>
      <c r="W59" s="179"/>
      <c r="X59" s="179"/>
      <c r="Y59" s="179"/>
      <c r="Z59" s="179"/>
      <c r="AA59" s="179"/>
    </row>
    <row r="60">
      <c r="A60" s="178"/>
      <c r="B60" s="179"/>
      <c r="C60" s="179"/>
      <c r="D60" s="179"/>
      <c r="E60" s="178"/>
      <c r="F60" s="180"/>
      <c r="G60" s="178"/>
      <c r="H60" s="179"/>
      <c r="I60" s="179"/>
      <c r="J60" s="179"/>
      <c r="K60" s="179"/>
      <c r="L60" s="179"/>
      <c r="M60" s="178"/>
      <c r="N60" s="179"/>
      <c r="O60" s="179"/>
      <c r="P60" s="179"/>
      <c r="Q60" s="179"/>
      <c r="R60" s="179"/>
      <c r="S60" s="179"/>
      <c r="T60" s="179"/>
      <c r="U60" s="179"/>
      <c r="V60" s="179"/>
      <c r="W60" s="179"/>
      <c r="X60" s="179"/>
      <c r="Y60" s="179"/>
      <c r="Z60" s="179"/>
      <c r="AA60" s="179"/>
    </row>
    <row r="61">
      <c r="A61" s="178"/>
      <c r="B61" s="179"/>
      <c r="C61" s="179"/>
      <c r="D61" s="179"/>
      <c r="E61" s="178"/>
      <c r="F61" s="180"/>
      <c r="G61" s="178"/>
      <c r="H61" s="179"/>
      <c r="I61" s="179"/>
      <c r="J61" s="179"/>
      <c r="K61" s="179"/>
      <c r="L61" s="179"/>
      <c r="M61" s="178"/>
      <c r="N61" s="179"/>
      <c r="O61" s="179"/>
      <c r="P61" s="179"/>
      <c r="Q61" s="179"/>
      <c r="R61" s="179"/>
      <c r="S61" s="179"/>
      <c r="T61" s="179"/>
      <c r="U61" s="179"/>
      <c r="V61" s="179"/>
      <c r="W61" s="179"/>
      <c r="X61" s="179"/>
      <c r="Y61" s="179"/>
      <c r="Z61" s="179"/>
      <c r="AA61" s="179"/>
    </row>
    <row r="62">
      <c r="A62" s="178"/>
      <c r="B62" s="179"/>
      <c r="C62" s="179"/>
      <c r="D62" s="179"/>
      <c r="E62" s="178"/>
      <c r="F62" s="180"/>
      <c r="G62" s="178"/>
      <c r="H62" s="179"/>
      <c r="I62" s="179"/>
      <c r="J62" s="179"/>
      <c r="K62" s="179"/>
      <c r="L62" s="179"/>
      <c r="M62" s="178"/>
      <c r="N62" s="179"/>
      <c r="O62" s="179"/>
      <c r="P62" s="179"/>
      <c r="Q62" s="179"/>
      <c r="R62" s="179"/>
      <c r="S62" s="179"/>
      <c r="T62" s="179"/>
      <c r="U62" s="179"/>
      <c r="V62" s="179"/>
      <c r="W62" s="179"/>
      <c r="X62" s="179"/>
      <c r="Y62" s="179"/>
      <c r="Z62" s="179"/>
      <c r="AA62" s="179"/>
    </row>
    <row r="63">
      <c r="A63" s="178"/>
      <c r="B63" s="179"/>
      <c r="C63" s="179"/>
      <c r="D63" s="179"/>
      <c r="E63" s="178"/>
      <c r="F63" s="180"/>
      <c r="G63" s="178"/>
      <c r="H63" s="179"/>
      <c r="I63" s="179"/>
      <c r="J63" s="179"/>
      <c r="K63" s="179"/>
      <c r="L63" s="179"/>
      <c r="M63" s="178"/>
      <c r="N63" s="179"/>
      <c r="O63" s="179"/>
      <c r="P63" s="179"/>
      <c r="Q63" s="179"/>
      <c r="R63" s="179"/>
      <c r="S63" s="179"/>
      <c r="T63" s="179"/>
      <c r="U63" s="179"/>
      <c r="V63" s="179"/>
      <c r="W63" s="179"/>
      <c r="X63" s="179"/>
      <c r="Y63" s="179"/>
      <c r="Z63" s="179"/>
      <c r="AA63" s="179"/>
    </row>
    <row r="64">
      <c r="A64" s="178"/>
      <c r="B64" s="179"/>
      <c r="C64" s="179"/>
      <c r="D64" s="179"/>
      <c r="E64" s="178"/>
      <c r="F64" s="180"/>
      <c r="G64" s="178"/>
      <c r="H64" s="179"/>
      <c r="I64" s="179"/>
      <c r="J64" s="179"/>
      <c r="K64" s="179"/>
      <c r="L64" s="179"/>
      <c r="M64" s="178"/>
      <c r="N64" s="179"/>
      <c r="O64" s="179"/>
      <c r="P64" s="179"/>
      <c r="Q64" s="179"/>
      <c r="R64" s="179"/>
      <c r="S64" s="179"/>
      <c r="T64" s="179"/>
      <c r="U64" s="179"/>
      <c r="V64" s="179"/>
      <c r="W64" s="179"/>
      <c r="X64" s="179"/>
      <c r="Y64" s="179"/>
      <c r="Z64" s="179"/>
      <c r="AA64" s="179"/>
    </row>
    <row r="65">
      <c r="A65" s="178"/>
      <c r="B65" s="179"/>
      <c r="C65" s="179"/>
      <c r="D65" s="179"/>
      <c r="E65" s="178"/>
      <c r="F65" s="180"/>
      <c r="G65" s="178"/>
      <c r="H65" s="179"/>
      <c r="I65" s="179"/>
      <c r="J65" s="179"/>
      <c r="K65" s="179"/>
      <c r="L65" s="179"/>
      <c r="M65" s="178"/>
      <c r="N65" s="179"/>
      <c r="O65" s="179"/>
      <c r="P65" s="179"/>
      <c r="Q65" s="179"/>
      <c r="R65" s="179"/>
      <c r="S65" s="179"/>
      <c r="T65" s="179"/>
      <c r="U65" s="179"/>
      <c r="V65" s="179"/>
      <c r="W65" s="179"/>
      <c r="X65" s="179"/>
      <c r="Y65" s="179"/>
      <c r="Z65" s="179"/>
      <c r="AA65" s="179"/>
    </row>
    <row r="66">
      <c r="A66" s="178"/>
      <c r="B66" s="179"/>
      <c r="C66" s="179"/>
      <c r="D66" s="179"/>
      <c r="E66" s="178"/>
      <c r="F66" s="180"/>
      <c r="G66" s="178"/>
      <c r="H66" s="179"/>
      <c r="I66" s="179"/>
      <c r="J66" s="179"/>
      <c r="K66" s="179"/>
      <c r="L66" s="179"/>
      <c r="M66" s="178"/>
      <c r="N66" s="179"/>
      <c r="O66" s="179"/>
      <c r="P66" s="179"/>
      <c r="Q66" s="179"/>
      <c r="R66" s="179"/>
      <c r="S66" s="179"/>
      <c r="T66" s="179"/>
      <c r="U66" s="179"/>
      <c r="V66" s="179"/>
      <c r="W66" s="179"/>
      <c r="X66" s="179"/>
      <c r="Y66" s="179"/>
      <c r="Z66" s="179"/>
      <c r="AA66" s="179"/>
    </row>
    <row r="67">
      <c r="A67" s="178"/>
      <c r="B67" s="179"/>
      <c r="C67" s="179"/>
      <c r="D67" s="179"/>
      <c r="E67" s="178"/>
      <c r="F67" s="180"/>
      <c r="G67" s="178"/>
      <c r="H67" s="179"/>
      <c r="I67" s="179"/>
      <c r="J67" s="179"/>
      <c r="K67" s="179"/>
      <c r="L67" s="179"/>
      <c r="M67" s="178"/>
      <c r="N67" s="179"/>
      <c r="O67" s="179"/>
      <c r="P67" s="179"/>
      <c r="Q67" s="179"/>
      <c r="R67" s="179"/>
      <c r="S67" s="179"/>
      <c r="T67" s="179"/>
      <c r="U67" s="179"/>
      <c r="V67" s="179"/>
      <c r="W67" s="179"/>
      <c r="X67" s="179"/>
      <c r="Y67" s="179"/>
      <c r="Z67" s="179"/>
      <c r="AA67" s="179"/>
    </row>
    <row r="68">
      <c r="A68" s="178"/>
      <c r="B68" s="179"/>
      <c r="C68" s="179"/>
      <c r="D68" s="179"/>
      <c r="E68" s="178"/>
      <c r="F68" s="180"/>
      <c r="G68" s="178"/>
      <c r="H68" s="179"/>
      <c r="I68" s="179"/>
      <c r="J68" s="179"/>
      <c r="K68" s="179"/>
      <c r="L68" s="179"/>
      <c r="M68" s="178"/>
      <c r="N68" s="179"/>
      <c r="O68" s="179"/>
      <c r="P68" s="179"/>
      <c r="Q68" s="179"/>
      <c r="R68" s="179"/>
      <c r="S68" s="179"/>
      <c r="T68" s="179"/>
      <c r="U68" s="179"/>
      <c r="V68" s="179"/>
      <c r="W68" s="179"/>
      <c r="X68" s="179"/>
      <c r="Y68" s="179"/>
      <c r="Z68" s="179"/>
      <c r="AA68" s="179"/>
    </row>
    <row r="69">
      <c r="A69" s="178"/>
      <c r="B69" s="179"/>
      <c r="C69" s="179"/>
      <c r="D69" s="179"/>
      <c r="E69" s="178"/>
      <c r="F69" s="180"/>
      <c r="G69" s="178"/>
      <c r="H69" s="179"/>
      <c r="I69" s="179"/>
      <c r="J69" s="179"/>
      <c r="K69" s="179"/>
      <c r="L69" s="179"/>
      <c r="M69" s="178"/>
      <c r="N69" s="179"/>
      <c r="O69" s="179"/>
      <c r="P69" s="179"/>
      <c r="Q69" s="179"/>
      <c r="R69" s="179"/>
      <c r="S69" s="179"/>
      <c r="T69" s="179"/>
      <c r="U69" s="179"/>
      <c r="V69" s="179"/>
      <c r="W69" s="179"/>
      <c r="X69" s="179"/>
      <c r="Y69" s="179"/>
      <c r="Z69" s="179"/>
      <c r="AA69" s="179"/>
    </row>
    <row r="70">
      <c r="A70" s="178"/>
      <c r="B70" s="179"/>
      <c r="C70" s="179"/>
      <c r="D70" s="179"/>
      <c r="E70" s="178"/>
      <c r="F70" s="180"/>
      <c r="G70" s="178"/>
      <c r="H70" s="179"/>
      <c r="I70" s="179"/>
      <c r="J70" s="179"/>
      <c r="K70" s="179"/>
      <c r="L70" s="179"/>
      <c r="M70" s="178"/>
      <c r="N70" s="179"/>
      <c r="O70" s="179"/>
      <c r="P70" s="179"/>
      <c r="Q70" s="179"/>
      <c r="R70" s="179"/>
      <c r="S70" s="179"/>
      <c r="T70" s="179"/>
      <c r="U70" s="179"/>
      <c r="V70" s="179"/>
      <c r="W70" s="179"/>
      <c r="X70" s="179"/>
      <c r="Y70" s="179"/>
      <c r="Z70" s="179"/>
      <c r="AA70" s="179"/>
    </row>
    <row r="71">
      <c r="A71" s="178"/>
      <c r="B71" s="179"/>
      <c r="C71" s="179"/>
      <c r="D71" s="179"/>
      <c r="E71" s="178"/>
      <c r="F71" s="180"/>
      <c r="G71" s="178"/>
      <c r="H71" s="179"/>
      <c r="I71" s="179"/>
      <c r="J71" s="179"/>
      <c r="K71" s="179"/>
      <c r="L71" s="179"/>
      <c r="M71" s="178"/>
      <c r="N71" s="179"/>
      <c r="O71" s="179"/>
      <c r="P71" s="179"/>
      <c r="Q71" s="179"/>
      <c r="R71" s="179"/>
      <c r="S71" s="179"/>
      <c r="T71" s="179"/>
      <c r="U71" s="179"/>
      <c r="V71" s="179"/>
      <c r="W71" s="179"/>
      <c r="X71" s="179"/>
      <c r="Y71" s="179"/>
      <c r="Z71" s="179"/>
      <c r="AA71" s="179"/>
    </row>
    <row r="72">
      <c r="A72" s="178"/>
      <c r="B72" s="179"/>
      <c r="C72" s="179"/>
      <c r="D72" s="179"/>
      <c r="E72" s="178"/>
      <c r="F72" s="180"/>
      <c r="G72" s="178"/>
      <c r="H72" s="179"/>
      <c r="I72" s="179"/>
      <c r="J72" s="179"/>
      <c r="K72" s="179"/>
      <c r="L72" s="179"/>
      <c r="M72" s="178"/>
      <c r="N72" s="179"/>
      <c r="O72" s="179"/>
      <c r="P72" s="179"/>
      <c r="Q72" s="179"/>
      <c r="R72" s="179"/>
      <c r="S72" s="179"/>
      <c r="T72" s="179"/>
      <c r="U72" s="179"/>
      <c r="V72" s="179"/>
      <c r="W72" s="179"/>
      <c r="X72" s="179"/>
      <c r="Y72" s="179"/>
      <c r="Z72" s="179"/>
      <c r="AA72" s="179"/>
    </row>
    <row r="73">
      <c r="A73" s="178"/>
      <c r="B73" s="179"/>
      <c r="C73" s="179"/>
      <c r="D73" s="179"/>
      <c r="E73" s="178"/>
      <c r="F73" s="180"/>
      <c r="G73" s="178"/>
      <c r="H73" s="179"/>
      <c r="I73" s="179"/>
      <c r="J73" s="179"/>
      <c r="K73" s="179"/>
      <c r="L73" s="179"/>
      <c r="M73" s="178"/>
      <c r="N73" s="179"/>
      <c r="O73" s="179"/>
      <c r="P73" s="179"/>
      <c r="Q73" s="179"/>
      <c r="R73" s="179"/>
      <c r="S73" s="179"/>
      <c r="T73" s="179"/>
      <c r="U73" s="179"/>
      <c r="V73" s="179"/>
      <c r="W73" s="179"/>
      <c r="X73" s="179"/>
      <c r="Y73" s="179"/>
      <c r="Z73" s="179"/>
      <c r="AA73" s="179"/>
    </row>
    <row r="74">
      <c r="A74" s="178"/>
      <c r="B74" s="179"/>
      <c r="C74" s="179"/>
      <c r="D74" s="179"/>
      <c r="E74" s="178"/>
      <c r="F74" s="180"/>
      <c r="G74" s="178"/>
      <c r="H74" s="179"/>
      <c r="I74" s="179"/>
      <c r="J74" s="179"/>
      <c r="K74" s="179"/>
      <c r="L74" s="179"/>
      <c r="M74" s="178"/>
      <c r="N74" s="179"/>
      <c r="O74" s="179"/>
      <c r="P74" s="179"/>
      <c r="Q74" s="179"/>
      <c r="R74" s="179"/>
      <c r="S74" s="179"/>
      <c r="T74" s="179"/>
      <c r="U74" s="179"/>
      <c r="V74" s="179"/>
      <c r="W74" s="179"/>
      <c r="X74" s="179"/>
      <c r="Y74" s="179"/>
      <c r="Z74" s="179"/>
      <c r="AA74" s="179"/>
    </row>
    <row r="75">
      <c r="A75" s="178"/>
      <c r="B75" s="179"/>
      <c r="C75" s="179"/>
      <c r="D75" s="179"/>
      <c r="E75" s="178"/>
      <c r="F75" s="180"/>
      <c r="G75" s="178"/>
      <c r="H75" s="179"/>
      <c r="I75" s="179"/>
      <c r="J75" s="179"/>
      <c r="K75" s="179"/>
      <c r="L75" s="179"/>
      <c r="M75" s="178"/>
      <c r="N75" s="179"/>
      <c r="O75" s="179"/>
      <c r="P75" s="179"/>
      <c r="Q75" s="179"/>
      <c r="R75" s="179"/>
      <c r="S75" s="179"/>
      <c r="T75" s="179"/>
      <c r="U75" s="179"/>
      <c r="V75" s="179"/>
      <c r="W75" s="179"/>
      <c r="X75" s="179"/>
      <c r="Y75" s="179"/>
      <c r="Z75" s="179"/>
      <c r="AA75" s="179"/>
    </row>
    <row r="76">
      <c r="A76" s="178"/>
      <c r="B76" s="179"/>
      <c r="C76" s="179"/>
      <c r="D76" s="179"/>
      <c r="E76" s="178"/>
      <c r="F76" s="180"/>
      <c r="G76" s="178"/>
      <c r="H76" s="179"/>
      <c r="I76" s="179"/>
      <c r="J76" s="179"/>
      <c r="K76" s="179"/>
      <c r="L76" s="179"/>
      <c r="M76" s="178"/>
      <c r="N76" s="179"/>
      <c r="O76" s="179"/>
      <c r="P76" s="179"/>
      <c r="Q76" s="179"/>
      <c r="R76" s="179"/>
      <c r="S76" s="179"/>
      <c r="T76" s="179"/>
      <c r="U76" s="179"/>
      <c r="V76" s="179"/>
      <c r="W76" s="179"/>
      <c r="X76" s="179"/>
      <c r="Y76" s="179"/>
      <c r="Z76" s="179"/>
      <c r="AA76" s="179"/>
    </row>
    <row r="77">
      <c r="A77" s="178"/>
      <c r="B77" s="179"/>
      <c r="C77" s="179"/>
      <c r="D77" s="179"/>
      <c r="E77" s="178"/>
      <c r="F77" s="180"/>
      <c r="G77" s="178"/>
      <c r="H77" s="179"/>
      <c r="I77" s="179"/>
      <c r="J77" s="179"/>
      <c r="K77" s="179"/>
      <c r="L77" s="179"/>
      <c r="M77" s="178"/>
      <c r="N77" s="179"/>
      <c r="O77" s="179"/>
      <c r="P77" s="179"/>
      <c r="Q77" s="179"/>
      <c r="R77" s="179"/>
      <c r="S77" s="179"/>
      <c r="T77" s="179"/>
      <c r="U77" s="179"/>
      <c r="V77" s="179"/>
      <c r="W77" s="179"/>
      <c r="X77" s="179"/>
      <c r="Y77" s="179"/>
      <c r="Z77" s="179"/>
      <c r="AA77" s="179"/>
    </row>
    <row r="78">
      <c r="A78" s="178"/>
      <c r="B78" s="179"/>
      <c r="C78" s="179"/>
      <c r="D78" s="179"/>
      <c r="E78" s="178"/>
      <c r="F78" s="180"/>
      <c r="G78" s="178"/>
      <c r="H78" s="179"/>
      <c r="I78" s="179"/>
      <c r="J78" s="179"/>
      <c r="K78" s="179"/>
      <c r="L78" s="179"/>
      <c r="M78" s="178"/>
      <c r="N78" s="179"/>
      <c r="O78" s="179"/>
      <c r="P78" s="179"/>
      <c r="Q78" s="179"/>
      <c r="R78" s="179"/>
      <c r="S78" s="179"/>
      <c r="T78" s="179"/>
      <c r="U78" s="179"/>
      <c r="V78" s="179"/>
      <c r="W78" s="179"/>
      <c r="X78" s="179"/>
      <c r="Y78" s="179"/>
      <c r="Z78" s="179"/>
      <c r="AA78" s="179"/>
    </row>
    <row r="79">
      <c r="A79" s="178"/>
      <c r="B79" s="179"/>
      <c r="C79" s="179"/>
      <c r="D79" s="179"/>
      <c r="E79" s="178"/>
      <c r="F79" s="180"/>
      <c r="G79" s="178"/>
      <c r="H79" s="179"/>
      <c r="I79" s="179"/>
      <c r="J79" s="179"/>
      <c r="K79" s="179"/>
      <c r="L79" s="179"/>
      <c r="M79" s="178"/>
      <c r="N79" s="179"/>
      <c r="O79" s="179"/>
      <c r="P79" s="179"/>
      <c r="Q79" s="179"/>
      <c r="R79" s="179"/>
      <c r="S79" s="179"/>
      <c r="T79" s="179"/>
      <c r="U79" s="179"/>
      <c r="V79" s="179"/>
      <c r="W79" s="179"/>
      <c r="X79" s="179"/>
      <c r="Y79" s="179"/>
      <c r="Z79" s="179"/>
      <c r="AA79" s="179"/>
    </row>
    <row r="80">
      <c r="A80" s="178"/>
      <c r="B80" s="179"/>
      <c r="C80" s="179"/>
      <c r="D80" s="179"/>
      <c r="E80" s="178"/>
      <c r="F80" s="180"/>
      <c r="G80" s="178"/>
      <c r="H80" s="179"/>
      <c r="I80" s="179"/>
      <c r="J80" s="179"/>
      <c r="K80" s="179"/>
      <c r="L80" s="179"/>
      <c r="M80" s="178"/>
      <c r="N80" s="179"/>
      <c r="O80" s="179"/>
      <c r="P80" s="179"/>
      <c r="Q80" s="179"/>
      <c r="R80" s="179"/>
      <c r="S80" s="179"/>
      <c r="T80" s="179"/>
      <c r="U80" s="179"/>
      <c r="V80" s="179"/>
      <c r="W80" s="179"/>
      <c r="X80" s="179"/>
      <c r="Y80" s="179"/>
      <c r="Z80" s="179"/>
      <c r="AA80" s="179"/>
    </row>
    <row r="81">
      <c r="A81" s="178"/>
      <c r="B81" s="179"/>
      <c r="C81" s="179"/>
      <c r="D81" s="179"/>
      <c r="E81" s="178"/>
      <c r="F81" s="180"/>
      <c r="G81" s="178"/>
      <c r="H81" s="179"/>
      <c r="I81" s="179"/>
      <c r="J81" s="179"/>
      <c r="K81" s="179"/>
      <c r="L81" s="179"/>
      <c r="M81" s="178"/>
      <c r="N81" s="179"/>
      <c r="O81" s="179"/>
      <c r="P81" s="179"/>
      <c r="Q81" s="179"/>
      <c r="R81" s="179"/>
      <c r="S81" s="179"/>
      <c r="T81" s="179"/>
      <c r="U81" s="179"/>
      <c r="V81" s="179"/>
      <c r="W81" s="179"/>
      <c r="X81" s="179"/>
      <c r="Y81" s="179"/>
      <c r="Z81" s="179"/>
      <c r="AA81" s="179"/>
    </row>
    <row r="82">
      <c r="A82" s="178"/>
      <c r="B82" s="179"/>
      <c r="C82" s="179"/>
      <c r="D82" s="179"/>
      <c r="E82" s="178"/>
      <c r="F82" s="180"/>
      <c r="G82" s="178"/>
      <c r="H82" s="179"/>
      <c r="I82" s="179"/>
      <c r="J82" s="179"/>
      <c r="K82" s="179"/>
      <c r="L82" s="179"/>
      <c r="M82" s="178"/>
      <c r="N82" s="179"/>
      <c r="O82" s="179"/>
      <c r="P82" s="179"/>
      <c r="Q82" s="179"/>
      <c r="R82" s="179"/>
      <c r="S82" s="179"/>
      <c r="T82" s="179"/>
      <c r="U82" s="179"/>
      <c r="V82" s="179"/>
      <c r="W82" s="179"/>
      <c r="X82" s="179"/>
      <c r="Y82" s="179"/>
      <c r="Z82" s="179"/>
      <c r="AA82" s="179"/>
    </row>
    <row r="83">
      <c r="A83" s="178"/>
      <c r="B83" s="179"/>
      <c r="C83" s="179"/>
      <c r="D83" s="179"/>
      <c r="E83" s="178"/>
      <c r="F83" s="180"/>
      <c r="G83" s="178"/>
      <c r="H83" s="179"/>
      <c r="I83" s="179"/>
      <c r="J83" s="179"/>
      <c r="K83" s="179"/>
      <c r="L83" s="179"/>
      <c r="M83" s="178"/>
      <c r="N83" s="179"/>
      <c r="O83" s="179"/>
      <c r="P83" s="179"/>
      <c r="Q83" s="179"/>
      <c r="R83" s="179"/>
      <c r="S83" s="179"/>
      <c r="T83" s="179"/>
      <c r="U83" s="179"/>
      <c r="V83" s="179"/>
      <c r="W83" s="179"/>
      <c r="X83" s="179"/>
      <c r="Y83" s="179"/>
      <c r="Z83" s="179"/>
      <c r="AA83" s="179"/>
    </row>
    <row r="84">
      <c r="A84" s="178"/>
      <c r="B84" s="179"/>
      <c r="C84" s="179"/>
      <c r="D84" s="179"/>
      <c r="E84" s="178"/>
      <c r="F84" s="180"/>
      <c r="G84" s="178"/>
      <c r="H84" s="179"/>
      <c r="I84" s="179"/>
      <c r="J84" s="179"/>
      <c r="K84" s="179"/>
      <c r="L84" s="179"/>
      <c r="M84" s="178"/>
      <c r="N84" s="179"/>
      <c r="O84" s="179"/>
      <c r="P84" s="179"/>
      <c r="Q84" s="179"/>
      <c r="R84" s="179"/>
      <c r="S84" s="179"/>
      <c r="T84" s="179"/>
      <c r="U84" s="179"/>
      <c r="V84" s="179"/>
      <c r="W84" s="179"/>
      <c r="X84" s="179"/>
      <c r="Y84" s="179"/>
      <c r="Z84" s="179"/>
      <c r="AA84" s="179"/>
    </row>
    <row r="85">
      <c r="A85" s="178"/>
      <c r="B85" s="179"/>
      <c r="C85" s="179"/>
      <c r="D85" s="179"/>
      <c r="E85" s="178"/>
      <c r="F85" s="180"/>
      <c r="G85" s="178"/>
      <c r="H85" s="179"/>
      <c r="I85" s="179"/>
      <c r="J85" s="179"/>
      <c r="K85" s="179"/>
      <c r="L85" s="179"/>
      <c r="M85" s="178"/>
      <c r="N85" s="179"/>
      <c r="O85" s="179"/>
      <c r="P85" s="179"/>
      <c r="Q85" s="179"/>
      <c r="R85" s="179"/>
      <c r="S85" s="179"/>
      <c r="T85" s="179"/>
      <c r="U85" s="179"/>
      <c r="V85" s="179"/>
      <c r="W85" s="179"/>
      <c r="X85" s="179"/>
      <c r="Y85" s="179"/>
      <c r="Z85" s="179"/>
      <c r="AA85" s="179"/>
    </row>
    <row r="86">
      <c r="A86" s="178"/>
      <c r="B86" s="179"/>
      <c r="C86" s="179"/>
      <c r="D86" s="179"/>
      <c r="E86" s="178"/>
      <c r="F86" s="180"/>
      <c r="G86" s="178"/>
      <c r="H86" s="179"/>
      <c r="I86" s="179"/>
      <c r="J86" s="179"/>
      <c r="K86" s="179"/>
      <c r="L86" s="179"/>
      <c r="M86" s="178"/>
      <c r="N86" s="179"/>
      <c r="O86" s="179"/>
      <c r="P86" s="179"/>
      <c r="Q86" s="179"/>
      <c r="R86" s="179"/>
      <c r="S86" s="179"/>
      <c r="T86" s="179"/>
      <c r="U86" s="179"/>
      <c r="V86" s="179"/>
      <c r="W86" s="179"/>
      <c r="X86" s="179"/>
      <c r="Y86" s="179"/>
      <c r="Z86" s="179"/>
      <c r="AA86" s="179"/>
    </row>
    <row r="87">
      <c r="A87" s="178"/>
      <c r="B87" s="179"/>
      <c r="C87" s="179"/>
      <c r="D87" s="179"/>
      <c r="E87" s="178"/>
      <c r="F87" s="180"/>
      <c r="G87" s="178"/>
      <c r="H87" s="179"/>
      <c r="I87" s="179"/>
      <c r="J87" s="179"/>
      <c r="K87" s="179"/>
      <c r="L87" s="179"/>
      <c r="M87" s="178"/>
      <c r="N87" s="179"/>
      <c r="O87" s="179"/>
      <c r="P87" s="179"/>
      <c r="Q87" s="179"/>
      <c r="R87" s="179"/>
      <c r="S87" s="179"/>
      <c r="T87" s="179"/>
      <c r="U87" s="179"/>
      <c r="V87" s="179"/>
      <c r="W87" s="179"/>
      <c r="X87" s="179"/>
      <c r="Y87" s="179"/>
      <c r="Z87" s="179"/>
      <c r="AA87" s="179"/>
    </row>
    <row r="88">
      <c r="A88" s="178"/>
      <c r="B88" s="179"/>
      <c r="C88" s="179"/>
      <c r="D88" s="179"/>
      <c r="E88" s="178"/>
      <c r="F88" s="180"/>
      <c r="G88" s="178"/>
      <c r="H88" s="179"/>
      <c r="I88" s="179"/>
      <c r="J88" s="179"/>
      <c r="K88" s="179"/>
      <c r="L88" s="179"/>
      <c r="M88" s="178"/>
      <c r="N88" s="179"/>
      <c r="O88" s="179"/>
      <c r="P88" s="179"/>
      <c r="Q88" s="179"/>
      <c r="R88" s="179"/>
      <c r="S88" s="179"/>
      <c r="T88" s="179"/>
      <c r="U88" s="179"/>
      <c r="V88" s="179"/>
      <c r="W88" s="179"/>
      <c r="X88" s="179"/>
      <c r="Y88" s="179"/>
      <c r="Z88" s="179"/>
      <c r="AA88" s="179"/>
    </row>
    <row r="89">
      <c r="A89" s="178"/>
      <c r="B89" s="179"/>
      <c r="C89" s="179"/>
      <c r="D89" s="179"/>
      <c r="E89" s="178"/>
      <c r="F89" s="180"/>
      <c r="G89" s="178"/>
      <c r="H89" s="179"/>
      <c r="I89" s="179"/>
      <c r="J89" s="179"/>
      <c r="K89" s="179"/>
      <c r="L89" s="179"/>
      <c r="M89" s="178"/>
      <c r="N89" s="179"/>
      <c r="O89" s="179"/>
      <c r="P89" s="179"/>
      <c r="Q89" s="179"/>
      <c r="R89" s="179"/>
      <c r="S89" s="179"/>
      <c r="T89" s="179"/>
      <c r="U89" s="179"/>
      <c r="V89" s="179"/>
      <c r="W89" s="179"/>
      <c r="X89" s="179"/>
      <c r="Y89" s="179"/>
      <c r="Z89" s="179"/>
      <c r="AA89" s="179"/>
    </row>
    <row r="90">
      <c r="A90" s="178"/>
      <c r="B90" s="179"/>
      <c r="C90" s="179"/>
      <c r="D90" s="179"/>
      <c r="E90" s="178"/>
      <c r="F90" s="180"/>
      <c r="G90" s="178"/>
      <c r="H90" s="179"/>
      <c r="I90" s="179"/>
      <c r="J90" s="179"/>
      <c r="K90" s="179"/>
      <c r="L90" s="179"/>
      <c r="M90" s="178"/>
      <c r="N90" s="179"/>
      <c r="O90" s="179"/>
      <c r="P90" s="179"/>
      <c r="Q90" s="179"/>
      <c r="R90" s="179"/>
      <c r="S90" s="179"/>
      <c r="T90" s="179"/>
      <c r="U90" s="179"/>
      <c r="V90" s="179"/>
      <c r="W90" s="179"/>
      <c r="X90" s="179"/>
      <c r="Y90" s="179"/>
      <c r="Z90" s="179"/>
      <c r="AA90" s="179"/>
    </row>
    <row r="91">
      <c r="A91" s="178"/>
      <c r="B91" s="179"/>
      <c r="C91" s="179"/>
      <c r="D91" s="179"/>
      <c r="E91" s="178"/>
      <c r="F91" s="180"/>
      <c r="G91" s="178"/>
      <c r="H91" s="179"/>
      <c r="I91" s="179"/>
      <c r="J91" s="179"/>
      <c r="K91" s="179"/>
      <c r="L91" s="179"/>
      <c r="M91" s="178"/>
      <c r="N91" s="179"/>
      <c r="O91" s="179"/>
      <c r="P91" s="179"/>
      <c r="Q91" s="179"/>
      <c r="R91" s="179"/>
      <c r="S91" s="179"/>
      <c r="T91" s="179"/>
      <c r="U91" s="179"/>
      <c r="V91" s="179"/>
      <c r="W91" s="179"/>
      <c r="X91" s="179"/>
      <c r="Y91" s="179"/>
      <c r="Z91" s="179"/>
      <c r="AA91" s="179"/>
    </row>
    <row r="92">
      <c r="A92" s="178"/>
      <c r="B92" s="179"/>
      <c r="C92" s="179"/>
      <c r="D92" s="179"/>
      <c r="E92" s="178"/>
      <c r="F92" s="180"/>
      <c r="G92" s="178"/>
      <c r="H92" s="179"/>
      <c r="I92" s="179"/>
      <c r="J92" s="179"/>
      <c r="K92" s="179"/>
      <c r="L92" s="179"/>
      <c r="M92" s="178"/>
      <c r="N92" s="179"/>
      <c r="O92" s="179"/>
      <c r="P92" s="179"/>
      <c r="Q92" s="179"/>
      <c r="R92" s="179"/>
      <c r="S92" s="179"/>
      <c r="T92" s="179"/>
      <c r="U92" s="179"/>
      <c r="V92" s="179"/>
      <c r="W92" s="179"/>
      <c r="X92" s="179"/>
      <c r="Y92" s="179"/>
      <c r="Z92" s="179"/>
      <c r="AA92" s="179"/>
    </row>
    <row r="93">
      <c r="A93" s="178"/>
      <c r="B93" s="179"/>
      <c r="C93" s="179"/>
      <c r="D93" s="179"/>
      <c r="E93" s="178"/>
      <c r="F93" s="180"/>
      <c r="G93" s="178"/>
      <c r="H93" s="179"/>
      <c r="I93" s="179"/>
      <c r="J93" s="179"/>
      <c r="K93" s="179"/>
      <c r="L93" s="179"/>
      <c r="M93" s="178"/>
      <c r="N93" s="179"/>
      <c r="O93" s="179"/>
      <c r="P93" s="179"/>
      <c r="Q93" s="179"/>
      <c r="R93" s="179"/>
      <c r="S93" s="179"/>
      <c r="T93" s="179"/>
      <c r="U93" s="179"/>
      <c r="V93" s="179"/>
      <c r="W93" s="179"/>
      <c r="X93" s="179"/>
      <c r="Y93" s="179"/>
      <c r="Z93" s="179"/>
      <c r="AA93" s="179"/>
    </row>
    <row r="94">
      <c r="A94" s="178"/>
      <c r="B94" s="179"/>
      <c r="C94" s="179"/>
      <c r="D94" s="179"/>
      <c r="E94" s="178"/>
      <c r="F94" s="180"/>
      <c r="G94" s="178"/>
      <c r="H94" s="179"/>
      <c r="I94" s="179"/>
      <c r="J94" s="179"/>
      <c r="K94" s="179"/>
      <c r="L94" s="179"/>
      <c r="M94" s="178"/>
      <c r="N94" s="179"/>
      <c r="O94" s="179"/>
      <c r="P94" s="179"/>
      <c r="Q94" s="179"/>
      <c r="R94" s="179"/>
      <c r="S94" s="179"/>
      <c r="T94" s="179"/>
      <c r="U94" s="179"/>
      <c r="V94" s="179"/>
      <c r="W94" s="179"/>
      <c r="X94" s="179"/>
      <c r="Y94" s="179"/>
      <c r="Z94" s="179"/>
      <c r="AA94" s="179"/>
    </row>
    <row r="95">
      <c r="A95" s="178"/>
      <c r="B95" s="179"/>
      <c r="C95" s="179"/>
      <c r="D95" s="179"/>
      <c r="E95" s="178"/>
      <c r="F95" s="180"/>
      <c r="G95" s="178"/>
      <c r="H95" s="179"/>
      <c r="I95" s="179"/>
      <c r="J95" s="179"/>
      <c r="K95" s="179"/>
      <c r="L95" s="179"/>
      <c r="M95" s="178"/>
      <c r="N95" s="179"/>
      <c r="O95" s="179"/>
      <c r="P95" s="179"/>
      <c r="Q95" s="179"/>
      <c r="R95" s="179"/>
      <c r="S95" s="179"/>
      <c r="T95" s="179"/>
      <c r="U95" s="179"/>
      <c r="V95" s="179"/>
      <c r="W95" s="179"/>
      <c r="X95" s="179"/>
      <c r="Y95" s="179"/>
      <c r="Z95" s="179"/>
      <c r="AA95" s="179"/>
    </row>
    <row r="96">
      <c r="A96" s="178"/>
      <c r="B96" s="179"/>
      <c r="C96" s="179"/>
      <c r="D96" s="179"/>
      <c r="E96" s="178"/>
      <c r="F96" s="180"/>
      <c r="G96" s="178"/>
      <c r="H96" s="179"/>
      <c r="I96" s="179"/>
      <c r="J96" s="179"/>
      <c r="K96" s="179"/>
      <c r="L96" s="179"/>
      <c r="M96" s="178"/>
      <c r="N96" s="179"/>
      <c r="O96" s="179"/>
      <c r="P96" s="179"/>
      <c r="Q96" s="179"/>
      <c r="R96" s="179"/>
      <c r="S96" s="179"/>
      <c r="T96" s="179"/>
      <c r="U96" s="179"/>
      <c r="V96" s="179"/>
      <c r="W96" s="179"/>
      <c r="X96" s="179"/>
      <c r="Y96" s="179"/>
      <c r="Z96" s="179"/>
      <c r="AA96" s="179"/>
    </row>
    <row r="97">
      <c r="A97" s="178"/>
      <c r="B97" s="179"/>
      <c r="C97" s="179"/>
      <c r="D97" s="179"/>
      <c r="E97" s="178"/>
      <c r="F97" s="180"/>
      <c r="G97" s="178"/>
      <c r="H97" s="179"/>
      <c r="I97" s="179"/>
      <c r="J97" s="179"/>
      <c r="K97" s="179"/>
      <c r="L97" s="179"/>
      <c r="M97" s="178"/>
      <c r="N97" s="179"/>
      <c r="O97" s="179"/>
      <c r="P97" s="179"/>
      <c r="Q97" s="179"/>
      <c r="R97" s="179"/>
      <c r="S97" s="179"/>
      <c r="T97" s="179"/>
      <c r="U97" s="179"/>
      <c r="V97" s="179"/>
      <c r="W97" s="179"/>
      <c r="X97" s="179"/>
      <c r="Y97" s="179"/>
      <c r="Z97" s="179"/>
      <c r="AA97" s="179"/>
    </row>
    <row r="98">
      <c r="A98" s="178"/>
      <c r="B98" s="179"/>
      <c r="C98" s="179"/>
      <c r="D98" s="179"/>
      <c r="E98" s="178"/>
      <c r="F98" s="180"/>
      <c r="G98" s="178"/>
      <c r="H98" s="179"/>
      <c r="I98" s="179"/>
      <c r="J98" s="179"/>
      <c r="K98" s="179"/>
      <c r="L98" s="179"/>
      <c r="M98" s="178"/>
      <c r="N98" s="179"/>
      <c r="O98" s="179"/>
      <c r="P98" s="179"/>
      <c r="Q98" s="179"/>
      <c r="R98" s="179"/>
      <c r="S98" s="179"/>
      <c r="T98" s="179"/>
      <c r="U98" s="179"/>
      <c r="V98" s="179"/>
      <c r="W98" s="179"/>
      <c r="X98" s="179"/>
      <c r="Y98" s="179"/>
      <c r="Z98" s="179"/>
      <c r="AA98" s="179"/>
    </row>
    <row r="99">
      <c r="A99" s="178"/>
      <c r="B99" s="179"/>
      <c r="C99" s="179"/>
      <c r="D99" s="179"/>
      <c r="E99" s="178"/>
      <c r="F99" s="180"/>
      <c r="G99" s="178"/>
      <c r="H99" s="179"/>
      <c r="I99" s="179"/>
      <c r="J99" s="179"/>
      <c r="K99" s="179"/>
      <c r="L99" s="179"/>
      <c r="M99" s="178"/>
      <c r="N99" s="179"/>
      <c r="O99" s="179"/>
      <c r="P99" s="179"/>
      <c r="Q99" s="179"/>
      <c r="R99" s="179"/>
      <c r="S99" s="179"/>
      <c r="T99" s="179"/>
      <c r="U99" s="179"/>
      <c r="V99" s="179"/>
      <c r="W99" s="179"/>
      <c r="X99" s="179"/>
      <c r="Y99" s="179"/>
      <c r="Z99" s="179"/>
      <c r="AA99" s="179"/>
    </row>
    <row r="100">
      <c r="A100" s="178"/>
      <c r="B100" s="179"/>
      <c r="C100" s="179"/>
      <c r="D100" s="179"/>
      <c r="E100" s="178"/>
      <c r="F100" s="180"/>
      <c r="G100" s="178"/>
      <c r="H100" s="179"/>
      <c r="I100" s="179"/>
      <c r="J100" s="179"/>
      <c r="K100" s="179"/>
      <c r="L100" s="179"/>
      <c r="M100" s="178"/>
      <c r="N100" s="179"/>
      <c r="O100" s="179"/>
      <c r="P100" s="179"/>
      <c r="Q100" s="179"/>
      <c r="R100" s="179"/>
      <c r="S100" s="179"/>
      <c r="T100" s="179"/>
      <c r="U100" s="179"/>
      <c r="V100" s="179"/>
      <c r="W100" s="179"/>
      <c r="X100" s="179"/>
      <c r="Y100" s="179"/>
      <c r="Z100" s="179"/>
      <c r="AA100" s="179"/>
    </row>
    <row r="101">
      <c r="A101" s="178"/>
      <c r="B101" s="179"/>
      <c r="C101" s="179"/>
      <c r="D101" s="179"/>
      <c r="E101" s="178"/>
      <c r="F101" s="180"/>
      <c r="G101" s="178"/>
      <c r="H101" s="179"/>
      <c r="I101" s="179"/>
      <c r="J101" s="179"/>
      <c r="K101" s="179"/>
      <c r="L101" s="179"/>
      <c r="M101" s="178"/>
      <c r="N101" s="179"/>
      <c r="O101" s="179"/>
      <c r="P101" s="179"/>
      <c r="Q101" s="179"/>
      <c r="R101" s="179"/>
      <c r="S101" s="179"/>
      <c r="T101" s="179"/>
      <c r="U101" s="179"/>
      <c r="V101" s="179"/>
      <c r="W101" s="179"/>
      <c r="X101" s="179"/>
      <c r="Y101" s="179"/>
      <c r="Z101" s="179"/>
      <c r="AA101" s="179"/>
    </row>
    <row r="102">
      <c r="A102" s="178"/>
      <c r="B102" s="179"/>
      <c r="C102" s="179"/>
      <c r="D102" s="179"/>
      <c r="E102" s="178"/>
      <c r="F102" s="180"/>
      <c r="G102" s="178"/>
      <c r="H102" s="179"/>
      <c r="I102" s="179"/>
      <c r="J102" s="179"/>
      <c r="K102" s="179"/>
      <c r="L102" s="179"/>
      <c r="M102" s="178"/>
      <c r="N102" s="179"/>
      <c r="O102" s="179"/>
      <c r="P102" s="179"/>
      <c r="Q102" s="179"/>
      <c r="R102" s="179"/>
      <c r="S102" s="179"/>
      <c r="T102" s="179"/>
      <c r="U102" s="179"/>
      <c r="V102" s="179"/>
      <c r="W102" s="179"/>
      <c r="X102" s="179"/>
      <c r="Y102" s="179"/>
      <c r="Z102" s="179"/>
      <c r="AA102" s="179"/>
    </row>
    <row r="103">
      <c r="A103" s="178"/>
      <c r="B103" s="179"/>
      <c r="C103" s="179"/>
      <c r="D103" s="179"/>
      <c r="E103" s="178"/>
      <c r="F103" s="180"/>
      <c r="G103" s="178"/>
      <c r="H103" s="179"/>
      <c r="I103" s="179"/>
      <c r="J103" s="179"/>
      <c r="K103" s="179"/>
      <c r="L103" s="179"/>
      <c r="M103" s="178"/>
      <c r="N103" s="179"/>
      <c r="O103" s="179"/>
      <c r="P103" s="179"/>
      <c r="Q103" s="179"/>
      <c r="R103" s="179"/>
      <c r="S103" s="179"/>
      <c r="T103" s="179"/>
      <c r="U103" s="179"/>
      <c r="V103" s="179"/>
      <c r="W103" s="179"/>
      <c r="X103" s="179"/>
      <c r="Y103" s="179"/>
      <c r="Z103" s="179"/>
      <c r="AA103" s="179"/>
    </row>
    <row r="104">
      <c r="A104" s="178"/>
      <c r="B104" s="179"/>
      <c r="C104" s="179"/>
      <c r="D104" s="179"/>
      <c r="E104" s="178"/>
      <c r="F104" s="180"/>
      <c r="G104" s="178"/>
      <c r="H104" s="179"/>
      <c r="I104" s="179"/>
      <c r="J104" s="179"/>
      <c r="K104" s="179"/>
      <c r="L104" s="179"/>
      <c r="M104" s="178"/>
      <c r="N104" s="179"/>
      <c r="O104" s="179"/>
      <c r="P104" s="179"/>
      <c r="Q104" s="179"/>
      <c r="R104" s="179"/>
      <c r="S104" s="179"/>
      <c r="T104" s="179"/>
      <c r="U104" s="179"/>
      <c r="V104" s="179"/>
      <c r="W104" s="179"/>
      <c r="X104" s="179"/>
      <c r="Y104" s="179"/>
      <c r="Z104" s="179"/>
      <c r="AA104" s="179"/>
    </row>
    <row r="105">
      <c r="A105" s="178"/>
      <c r="B105" s="179"/>
      <c r="C105" s="179"/>
      <c r="D105" s="179"/>
      <c r="E105" s="178"/>
      <c r="F105" s="180"/>
      <c r="G105" s="178"/>
      <c r="H105" s="179"/>
      <c r="I105" s="179"/>
      <c r="J105" s="179"/>
      <c r="K105" s="179"/>
      <c r="L105" s="179"/>
      <c r="M105" s="178"/>
      <c r="N105" s="179"/>
      <c r="O105" s="179"/>
      <c r="P105" s="179"/>
      <c r="Q105" s="179"/>
      <c r="R105" s="179"/>
      <c r="S105" s="179"/>
      <c r="T105" s="179"/>
      <c r="U105" s="179"/>
      <c r="V105" s="179"/>
      <c r="W105" s="179"/>
      <c r="X105" s="179"/>
      <c r="Y105" s="179"/>
      <c r="Z105" s="179"/>
      <c r="AA105" s="179"/>
    </row>
    <row r="106">
      <c r="A106" s="178"/>
      <c r="B106" s="179"/>
      <c r="C106" s="179"/>
      <c r="D106" s="179"/>
      <c r="E106" s="178"/>
      <c r="F106" s="180"/>
      <c r="G106" s="178"/>
      <c r="H106" s="179"/>
      <c r="I106" s="179"/>
      <c r="J106" s="179"/>
      <c r="K106" s="179"/>
      <c r="L106" s="179"/>
      <c r="M106" s="178"/>
      <c r="N106" s="179"/>
      <c r="O106" s="179"/>
      <c r="P106" s="179"/>
      <c r="Q106" s="179"/>
      <c r="R106" s="179"/>
      <c r="S106" s="179"/>
      <c r="T106" s="179"/>
      <c r="U106" s="179"/>
      <c r="V106" s="179"/>
      <c r="W106" s="179"/>
      <c r="X106" s="179"/>
      <c r="Y106" s="179"/>
      <c r="Z106" s="179"/>
      <c r="AA106" s="179"/>
    </row>
    <row r="107">
      <c r="A107" s="178"/>
      <c r="B107" s="179"/>
      <c r="C107" s="179"/>
      <c r="D107" s="179"/>
      <c r="E107" s="178"/>
      <c r="F107" s="180"/>
      <c r="G107" s="178"/>
      <c r="H107" s="179"/>
      <c r="I107" s="179"/>
      <c r="J107" s="179"/>
      <c r="K107" s="179"/>
      <c r="L107" s="179"/>
      <c r="M107" s="178"/>
      <c r="N107" s="179"/>
      <c r="O107" s="179"/>
      <c r="P107" s="179"/>
      <c r="Q107" s="179"/>
      <c r="R107" s="179"/>
      <c r="S107" s="179"/>
      <c r="T107" s="179"/>
      <c r="U107" s="179"/>
      <c r="V107" s="179"/>
      <c r="W107" s="179"/>
      <c r="X107" s="179"/>
      <c r="Y107" s="179"/>
      <c r="Z107" s="179"/>
      <c r="AA107" s="179"/>
    </row>
    <row r="108">
      <c r="A108" s="178"/>
      <c r="B108" s="179"/>
      <c r="C108" s="179"/>
      <c r="D108" s="179"/>
      <c r="E108" s="178"/>
      <c r="F108" s="180"/>
      <c r="G108" s="178"/>
      <c r="H108" s="179"/>
      <c r="I108" s="179"/>
      <c r="J108" s="179"/>
      <c r="K108" s="179"/>
      <c r="L108" s="179"/>
      <c r="M108" s="178"/>
      <c r="N108" s="179"/>
      <c r="O108" s="179"/>
      <c r="P108" s="179"/>
      <c r="Q108" s="179"/>
      <c r="R108" s="179"/>
      <c r="S108" s="179"/>
      <c r="T108" s="179"/>
      <c r="U108" s="179"/>
      <c r="V108" s="179"/>
      <c r="W108" s="179"/>
      <c r="X108" s="179"/>
      <c r="Y108" s="179"/>
      <c r="Z108" s="179"/>
      <c r="AA108" s="179"/>
    </row>
    <row r="109">
      <c r="A109" s="178"/>
      <c r="B109" s="179"/>
      <c r="C109" s="179"/>
      <c r="D109" s="179"/>
      <c r="E109" s="178"/>
      <c r="F109" s="180"/>
      <c r="G109" s="178"/>
      <c r="H109" s="179"/>
      <c r="I109" s="179"/>
      <c r="J109" s="179"/>
      <c r="K109" s="179"/>
      <c r="L109" s="179"/>
      <c r="M109" s="178"/>
      <c r="N109" s="179"/>
      <c r="O109" s="179"/>
      <c r="P109" s="179"/>
      <c r="Q109" s="179"/>
      <c r="R109" s="179"/>
      <c r="S109" s="179"/>
      <c r="T109" s="179"/>
      <c r="U109" s="179"/>
      <c r="V109" s="179"/>
      <c r="W109" s="179"/>
      <c r="X109" s="179"/>
      <c r="Y109" s="179"/>
      <c r="Z109" s="179"/>
      <c r="AA109" s="179"/>
    </row>
    <row r="110">
      <c r="A110" s="178"/>
      <c r="B110" s="179"/>
      <c r="C110" s="179"/>
      <c r="D110" s="179"/>
      <c r="E110" s="178"/>
      <c r="F110" s="180"/>
      <c r="G110" s="178"/>
      <c r="H110" s="179"/>
      <c r="I110" s="179"/>
      <c r="J110" s="179"/>
      <c r="K110" s="179"/>
      <c r="L110" s="179"/>
      <c r="M110" s="178"/>
      <c r="N110" s="179"/>
      <c r="O110" s="179"/>
      <c r="P110" s="179"/>
      <c r="Q110" s="179"/>
      <c r="R110" s="179"/>
      <c r="S110" s="179"/>
      <c r="T110" s="179"/>
      <c r="U110" s="179"/>
      <c r="V110" s="179"/>
      <c r="W110" s="179"/>
      <c r="X110" s="179"/>
      <c r="Y110" s="179"/>
      <c r="Z110" s="179"/>
      <c r="AA110" s="179"/>
    </row>
    <row r="111">
      <c r="A111" s="178"/>
      <c r="B111" s="179"/>
      <c r="C111" s="179"/>
      <c r="D111" s="179"/>
      <c r="E111" s="178"/>
      <c r="F111" s="180"/>
      <c r="G111" s="178"/>
      <c r="H111" s="179"/>
      <c r="I111" s="179"/>
      <c r="J111" s="179"/>
      <c r="K111" s="179"/>
      <c r="L111" s="179"/>
      <c r="M111" s="178"/>
      <c r="N111" s="179"/>
      <c r="O111" s="179"/>
      <c r="P111" s="179"/>
      <c r="Q111" s="179"/>
      <c r="R111" s="179"/>
      <c r="S111" s="179"/>
      <c r="T111" s="179"/>
      <c r="U111" s="179"/>
      <c r="V111" s="179"/>
      <c r="W111" s="179"/>
      <c r="X111" s="179"/>
      <c r="Y111" s="179"/>
      <c r="Z111" s="179"/>
      <c r="AA111" s="179"/>
    </row>
    <row r="112">
      <c r="A112" s="178"/>
      <c r="B112" s="179"/>
      <c r="C112" s="179"/>
      <c r="D112" s="179"/>
      <c r="E112" s="178"/>
      <c r="F112" s="180"/>
      <c r="G112" s="178"/>
      <c r="H112" s="179"/>
      <c r="I112" s="179"/>
      <c r="J112" s="179"/>
      <c r="K112" s="179"/>
      <c r="L112" s="179"/>
      <c r="M112" s="178"/>
      <c r="N112" s="179"/>
      <c r="O112" s="179"/>
      <c r="P112" s="179"/>
      <c r="Q112" s="179"/>
      <c r="R112" s="179"/>
      <c r="S112" s="179"/>
      <c r="T112" s="179"/>
      <c r="U112" s="179"/>
      <c r="V112" s="179"/>
      <c r="W112" s="179"/>
      <c r="X112" s="179"/>
      <c r="Y112" s="179"/>
      <c r="Z112" s="179"/>
      <c r="AA112" s="179"/>
    </row>
    <row r="113">
      <c r="A113" s="178"/>
      <c r="B113" s="179"/>
      <c r="C113" s="179"/>
      <c r="D113" s="179"/>
      <c r="E113" s="178"/>
      <c r="F113" s="180"/>
      <c r="G113" s="178"/>
      <c r="H113" s="179"/>
      <c r="I113" s="179"/>
      <c r="J113" s="179"/>
      <c r="K113" s="179"/>
      <c r="L113" s="179"/>
      <c r="M113" s="178"/>
      <c r="N113" s="179"/>
      <c r="O113" s="179"/>
      <c r="P113" s="179"/>
      <c r="Q113" s="179"/>
      <c r="R113" s="179"/>
      <c r="S113" s="179"/>
      <c r="T113" s="179"/>
      <c r="U113" s="179"/>
      <c r="V113" s="179"/>
      <c r="W113" s="179"/>
      <c r="X113" s="179"/>
      <c r="Y113" s="179"/>
      <c r="Z113" s="179"/>
      <c r="AA113" s="179"/>
    </row>
    <row r="114">
      <c r="A114" s="178"/>
      <c r="B114" s="179"/>
      <c r="C114" s="179"/>
      <c r="D114" s="179"/>
      <c r="E114" s="178"/>
      <c r="F114" s="180"/>
      <c r="G114" s="178"/>
      <c r="H114" s="179"/>
      <c r="I114" s="179"/>
      <c r="J114" s="179"/>
      <c r="K114" s="179"/>
      <c r="L114" s="179"/>
      <c r="M114" s="178"/>
      <c r="N114" s="179"/>
      <c r="O114" s="179"/>
      <c r="P114" s="179"/>
      <c r="Q114" s="179"/>
      <c r="R114" s="179"/>
      <c r="S114" s="179"/>
      <c r="T114" s="179"/>
      <c r="U114" s="179"/>
      <c r="V114" s="179"/>
      <c r="W114" s="179"/>
      <c r="X114" s="179"/>
      <c r="Y114" s="179"/>
      <c r="Z114" s="179"/>
      <c r="AA114" s="179"/>
    </row>
    <row r="115">
      <c r="A115" s="178"/>
      <c r="B115" s="179"/>
      <c r="C115" s="179"/>
      <c r="D115" s="179"/>
      <c r="E115" s="178"/>
      <c r="F115" s="180"/>
      <c r="G115" s="178"/>
      <c r="H115" s="179"/>
      <c r="I115" s="179"/>
      <c r="J115" s="179"/>
      <c r="K115" s="179"/>
      <c r="L115" s="179"/>
      <c r="M115" s="178"/>
      <c r="N115" s="179"/>
      <c r="O115" s="179"/>
      <c r="P115" s="179"/>
      <c r="Q115" s="179"/>
      <c r="R115" s="179"/>
      <c r="S115" s="179"/>
      <c r="T115" s="179"/>
      <c r="U115" s="179"/>
      <c r="V115" s="179"/>
      <c r="W115" s="179"/>
      <c r="X115" s="179"/>
      <c r="Y115" s="179"/>
      <c r="Z115" s="179"/>
      <c r="AA115" s="179"/>
    </row>
    <row r="116">
      <c r="A116" s="178"/>
      <c r="B116" s="179"/>
      <c r="C116" s="179"/>
      <c r="D116" s="179"/>
      <c r="E116" s="178"/>
      <c r="F116" s="180"/>
      <c r="G116" s="178"/>
      <c r="H116" s="179"/>
      <c r="I116" s="179"/>
      <c r="J116" s="179"/>
      <c r="K116" s="179"/>
      <c r="L116" s="179"/>
      <c r="M116" s="178"/>
      <c r="N116" s="179"/>
      <c r="O116" s="179"/>
      <c r="P116" s="179"/>
      <c r="Q116" s="179"/>
      <c r="R116" s="179"/>
      <c r="S116" s="179"/>
      <c r="T116" s="179"/>
      <c r="U116" s="179"/>
      <c r="V116" s="179"/>
      <c r="W116" s="179"/>
      <c r="X116" s="179"/>
      <c r="Y116" s="179"/>
      <c r="Z116" s="179"/>
      <c r="AA116" s="179"/>
    </row>
    <row r="117">
      <c r="A117" s="178"/>
      <c r="B117" s="179"/>
      <c r="C117" s="179"/>
      <c r="D117" s="179"/>
      <c r="E117" s="178"/>
      <c r="F117" s="180"/>
      <c r="G117" s="178"/>
      <c r="H117" s="179"/>
      <c r="I117" s="179"/>
      <c r="J117" s="179"/>
      <c r="K117" s="179"/>
      <c r="L117" s="179"/>
      <c r="M117" s="178"/>
      <c r="N117" s="179"/>
      <c r="O117" s="179"/>
      <c r="P117" s="179"/>
      <c r="Q117" s="179"/>
      <c r="R117" s="179"/>
      <c r="S117" s="179"/>
      <c r="T117" s="179"/>
      <c r="U117" s="179"/>
      <c r="V117" s="179"/>
      <c r="W117" s="179"/>
      <c r="X117" s="179"/>
      <c r="Y117" s="179"/>
      <c r="Z117" s="179"/>
      <c r="AA117" s="179"/>
    </row>
    <row r="118">
      <c r="A118" s="178"/>
      <c r="B118" s="179"/>
      <c r="C118" s="179"/>
      <c r="D118" s="179"/>
      <c r="E118" s="178"/>
      <c r="F118" s="180"/>
      <c r="G118" s="178"/>
      <c r="H118" s="179"/>
      <c r="I118" s="179"/>
      <c r="J118" s="179"/>
      <c r="K118" s="179"/>
      <c r="L118" s="179"/>
      <c r="M118" s="178"/>
      <c r="N118" s="179"/>
      <c r="O118" s="179"/>
      <c r="P118" s="179"/>
      <c r="Q118" s="179"/>
      <c r="R118" s="179"/>
      <c r="S118" s="179"/>
      <c r="T118" s="179"/>
      <c r="U118" s="179"/>
      <c r="V118" s="179"/>
      <c r="W118" s="179"/>
      <c r="X118" s="179"/>
      <c r="Y118" s="179"/>
      <c r="Z118" s="179"/>
      <c r="AA118" s="179"/>
    </row>
    <row r="119">
      <c r="A119" s="178"/>
      <c r="B119" s="179"/>
      <c r="C119" s="179"/>
      <c r="D119" s="179"/>
      <c r="E119" s="178"/>
      <c r="F119" s="180"/>
      <c r="G119" s="178"/>
      <c r="H119" s="179"/>
      <c r="I119" s="179"/>
      <c r="J119" s="179"/>
      <c r="K119" s="179"/>
      <c r="L119" s="179"/>
      <c r="M119" s="178"/>
      <c r="N119" s="179"/>
      <c r="O119" s="179"/>
      <c r="P119" s="179"/>
      <c r="Q119" s="179"/>
      <c r="R119" s="179"/>
      <c r="S119" s="179"/>
      <c r="T119" s="179"/>
      <c r="U119" s="179"/>
      <c r="V119" s="179"/>
      <c r="W119" s="179"/>
      <c r="X119" s="179"/>
      <c r="Y119" s="179"/>
      <c r="Z119" s="179"/>
      <c r="AA119" s="179"/>
    </row>
    <row r="120">
      <c r="A120" s="178"/>
      <c r="B120" s="179"/>
      <c r="C120" s="179"/>
      <c r="D120" s="179"/>
      <c r="E120" s="178"/>
      <c r="F120" s="180"/>
      <c r="G120" s="178"/>
      <c r="H120" s="179"/>
      <c r="I120" s="179"/>
      <c r="J120" s="179"/>
      <c r="K120" s="179"/>
      <c r="L120" s="179"/>
      <c r="M120" s="178"/>
      <c r="N120" s="179"/>
      <c r="O120" s="179"/>
      <c r="P120" s="179"/>
      <c r="Q120" s="179"/>
      <c r="R120" s="179"/>
      <c r="S120" s="179"/>
      <c r="T120" s="179"/>
      <c r="U120" s="179"/>
      <c r="V120" s="179"/>
      <c r="W120" s="179"/>
      <c r="X120" s="179"/>
      <c r="Y120" s="179"/>
      <c r="Z120" s="179"/>
      <c r="AA120" s="179"/>
    </row>
    <row r="121">
      <c r="A121" s="178"/>
      <c r="B121" s="179"/>
      <c r="C121" s="179"/>
      <c r="D121" s="179"/>
      <c r="E121" s="178"/>
      <c r="F121" s="180"/>
      <c r="G121" s="178"/>
      <c r="H121" s="179"/>
      <c r="I121" s="179"/>
      <c r="J121" s="179"/>
      <c r="K121" s="179"/>
      <c r="L121" s="179"/>
      <c r="M121" s="178"/>
      <c r="N121" s="179"/>
      <c r="O121" s="179"/>
      <c r="P121" s="179"/>
      <c r="Q121" s="179"/>
      <c r="R121" s="179"/>
      <c r="S121" s="179"/>
      <c r="T121" s="179"/>
      <c r="U121" s="179"/>
      <c r="V121" s="179"/>
      <c r="W121" s="179"/>
      <c r="X121" s="179"/>
      <c r="Y121" s="179"/>
      <c r="Z121" s="179"/>
      <c r="AA121" s="179"/>
    </row>
    <row r="122">
      <c r="A122" s="178"/>
      <c r="B122" s="179"/>
      <c r="C122" s="179"/>
      <c r="D122" s="179"/>
      <c r="E122" s="178"/>
      <c r="F122" s="180"/>
      <c r="G122" s="178"/>
      <c r="H122" s="179"/>
      <c r="I122" s="179"/>
      <c r="J122" s="179"/>
      <c r="K122" s="179"/>
      <c r="L122" s="179"/>
      <c r="M122" s="178"/>
      <c r="N122" s="179"/>
      <c r="O122" s="179"/>
      <c r="P122" s="179"/>
      <c r="Q122" s="179"/>
      <c r="R122" s="179"/>
      <c r="S122" s="179"/>
      <c r="T122" s="179"/>
      <c r="U122" s="179"/>
      <c r="V122" s="179"/>
      <c r="W122" s="179"/>
      <c r="X122" s="179"/>
      <c r="Y122" s="179"/>
      <c r="Z122" s="179"/>
      <c r="AA122" s="179"/>
    </row>
    <row r="123">
      <c r="A123" s="178"/>
      <c r="B123" s="179"/>
      <c r="C123" s="179"/>
      <c r="D123" s="179"/>
      <c r="E123" s="178"/>
      <c r="F123" s="180"/>
      <c r="G123" s="178"/>
      <c r="H123" s="179"/>
      <c r="I123" s="179"/>
      <c r="J123" s="179"/>
      <c r="K123" s="179"/>
      <c r="L123" s="179"/>
      <c r="M123" s="178"/>
      <c r="N123" s="179"/>
      <c r="O123" s="179"/>
      <c r="P123" s="179"/>
      <c r="Q123" s="179"/>
      <c r="R123" s="179"/>
      <c r="S123" s="179"/>
      <c r="T123" s="179"/>
      <c r="U123" s="179"/>
      <c r="V123" s="179"/>
      <c r="W123" s="179"/>
      <c r="X123" s="179"/>
      <c r="Y123" s="179"/>
      <c r="Z123" s="179"/>
      <c r="AA123" s="179"/>
    </row>
    <row r="124">
      <c r="A124" s="178"/>
      <c r="B124" s="179"/>
      <c r="C124" s="179"/>
      <c r="D124" s="179"/>
      <c r="E124" s="178"/>
      <c r="F124" s="180"/>
      <c r="G124" s="178"/>
      <c r="H124" s="179"/>
      <c r="I124" s="179"/>
      <c r="J124" s="179"/>
      <c r="K124" s="179"/>
      <c r="L124" s="179"/>
      <c r="M124" s="178"/>
      <c r="N124" s="179"/>
      <c r="O124" s="179"/>
      <c r="P124" s="179"/>
      <c r="Q124" s="179"/>
      <c r="R124" s="179"/>
      <c r="S124" s="179"/>
      <c r="T124" s="179"/>
      <c r="U124" s="179"/>
      <c r="V124" s="179"/>
      <c r="W124" s="179"/>
      <c r="X124" s="179"/>
      <c r="Y124" s="179"/>
      <c r="Z124" s="179"/>
      <c r="AA124" s="179"/>
    </row>
    <row r="125">
      <c r="A125" s="178"/>
      <c r="B125" s="179"/>
      <c r="C125" s="179"/>
      <c r="D125" s="179"/>
      <c r="E125" s="178"/>
      <c r="F125" s="180"/>
      <c r="G125" s="178"/>
      <c r="H125" s="179"/>
      <c r="I125" s="179"/>
      <c r="J125" s="179"/>
      <c r="K125" s="179"/>
      <c r="L125" s="179"/>
      <c r="M125" s="178"/>
      <c r="N125" s="179"/>
      <c r="O125" s="179"/>
      <c r="P125" s="179"/>
      <c r="Q125" s="179"/>
      <c r="R125" s="179"/>
      <c r="S125" s="179"/>
      <c r="T125" s="179"/>
      <c r="U125" s="179"/>
      <c r="V125" s="179"/>
      <c r="W125" s="179"/>
      <c r="X125" s="179"/>
      <c r="Y125" s="179"/>
      <c r="Z125" s="179"/>
      <c r="AA125" s="179"/>
    </row>
    <row r="126">
      <c r="A126" s="178"/>
      <c r="B126" s="179"/>
      <c r="C126" s="179"/>
      <c r="D126" s="179"/>
      <c r="E126" s="178"/>
      <c r="F126" s="180"/>
      <c r="G126" s="178"/>
      <c r="H126" s="179"/>
      <c r="I126" s="179"/>
      <c r="J126" s="179"/>
      <c r="K126" s="179"/>
      <c r="L126" s="179"/>
      <c r="M126" s="178"/>
      <c r="N126" s="179"/>
      <c r="O126" s="179"/>
      <c r="P126" s="179"/>
      <c r="Q126" s="179"/>
      <c r="R126" s="179"/>
      <c r="S126" s="179"/>
      <c r="T126" s="179"/>
      <c r="U126" s="179"/>
      <c r="V126" s="179"/>
      <c r="W126" s="179"/>
      <c r="X126" s="179"/>
      <c r="Y126" s="179"/>
      <c r="Z126" s="179"/>
      <c r="AA126" s="179"/>
    </row>
    <row r="127">
      <c r="A127" s="178"/>
      <c r="B127" s="179"/>
      <c r="C127" s="179"/>
      <c r="D127" s="179"/>
      <c r="E127" s="178"/>
      <c r="F127" s="180"/>
      <c r="G127" s="178"/>
      <c r="H127" s="179"/>
      <c r="I127" s="179"/>
      <c r="J127" s="179"/>
      <c r="K127" s="179"/>
      <c r="L127" s="179"/>
      <c r="M127" s="178"/>
      <c r="N127" s="179"/>
      <c r="O127" s="179"/>
      <c r="P127" s="179"/>
      <c r="Q127" s="179"/>
      <c r="R127" s="179"/>
      <c r="S127" s="179"/>
      <c r="T127" s="179"/>
      <c r="U127" s="179"/>
      <c r="V127" s="179"/>
      <c r="W127" s="179"/>
      <c r="X127" s="179"/>
      <c r="Y127" s="179"/>
      <c r="Z127" s="179"/>
      <c r="AA127" s="179"/>
    </row>
    <row r="128">
      <c r="A128" s="178"/>
      <c r="B128" s="179"/>
      <c r="C128" s="179"/>
      <c r="D128" s="179"/>
      <c r="E128" s="178"/>
      <c r="F128" s="180"/>
      <c r="G128" s="178"/>
      <c r="H128" s="179"/>
      <c r="I128" s="179"/>
      <c r="J128" s="179"/>
      <c r="K128" s="179"/>
      <c r="L128" s="179"/>
      <c r="M128" s="178"/>
      <c r="N128" s="179"/>
      <c r="O128" s="179"/>
      <c r="P128" s="179"/>
      <c r="Q128" s="179"/>
      <c r="R128" s="179"/>
      <c r="S128" s="179"/>
      <c r="T128" s="179"/>
      <c r="U128" s="179"/>
      <c r="V128" s="179"/>
      <c r="W128" s="179"/>
      <c r="X128" s="179"/>
      <c r="Y128" s="179"/>
      <c r="Z128" s="179"/>
      <c r="AA128" s="179"/>
    </row>
    <row r="129">
      <c r="A129" s="178"/>
      <c r="B129" s="179"/>
      <c r="C129" s="179"/>
      <c r="D129" s="179"/>
      <c r="E129" s="178"/>
      <c r="F129" s="180"/>
      <c r="G129" s="178"/>
      <c r="H129" s="179"/>
      <c r="I129" s="179"/>
      <c r="J129" s="179"/>
      <c r="K129" s="179"/>
      <c r="L129" s="179"/>
      <c r="M129" s="178"/>
      <c r="N129" s="179"/>
      <c r="O129" s="179"/>
      <c r="P129" s="179"/>
      <c r="Q129" s="179"/>
      <c r="R129" s="179"/>
      <c r="S129" s="179"/>
      <c r="T129" s="179"/>
      <c r="U129" s="179"/>
      <c r="V129" s="179"/>
      <c r="W129" s="179"/>
      <c r="X129" s="179"/>
      <c r="Y129" s="179"/>
      <c r="Z129" s="179"/>
      <c r="AA129" s="179"/>
    </row>
    <row r="130">
      <c r="A130" s="178"/>
      <c r="B130" s="179"/>
      <c r="C130" s="179"/>
      <c r="D130" s="179"/>
      <c r="E130" s="178"/>
      <c r="F130" s="180"/>
      <c r="G130" s="178"/>
      <c r="H130" s="179"/>
      <c r="I130" s="179"/>
      <c r="J130" s="179"/>
      <c r="K130" s="179"/>
      <c r="L130" s="179"/>
      <c r="M130" s="178"/>
      <c r="N130" s="179"/>
      <c r="O130" s="179"/>
      <c r="P130" s="179"/>
      <c r="Q130" s="179"/>
      <c r="R130" s="179"/>
      <c r="S130" s="179"/>
      <c r="T130" s="179"/>
      <c r="U130" s="179"/>
      <c r="V130" s="179"/>
      <c r="W130" s="179"/>
      <c r="X130" s="179"/>
      <c r="Y130" s="179"/>
      <c r="Z130" s="179"/>
      <c r="AA130" s="179"/>
    </row>
    <row r="131">
      <c r="A131" s="178"/>
      <c r="B131" s="179"/>
      <c r="C131" s="179"/>
      <c r="D131" s="179"/>
      <c r="E131" s="178"/>
      <c r="F131" s="180"/>
      <c r="G131" s="178"/>
      <c r="H131" s="179"/>
      <c r="I131" s="179"/>
      <c r="J131" s="179"/>
      <c r="K131" s="179"/>
      <c r="L131" s="179"/>
      <c r="M131" s="178"/>
      <c r="N131" s="179"/>
      <c r="O131" s="179"/>
      <c r="P131" s="179"/>
      <c r="Q131" s="179"/>
      <c r="R131" s="179"/>
      <c r="S131" s="179"/>
      <c r="T131" s="179"/>
      <c r="U131" s="179"/>
      <c r="V131" s="179"/>
      <c r="W131" s="179"/>
      <c r="X131" s="179"/>
      <c r="Y131" s="179"/>
      <c r="Z131" s="179"/>
      <c r="AA131" s="179"/>
    </row>
    <row r="132">
      <c r="A132" s="178"/>
      <c r="B132" s="179"/>
      <c r="C132" s="179"/>
      <c r="D132" s="179"/>
      <c r="E132" s="178"/>
      <c r="F132" s="180"/>
      <c r="G132" s="178"/>
      <c r="H132" s="179"/>
      <c r="I132" s="179"/>
      <c r="J132" s="179"/>
      <c r="K132" s="179"/>
      <c r="L132" s="179"/>
      <c r="M132" s="178"/>
      <c r="N132" s="179"/>
      <c r="O132" s="179"/>
      <c r="P132" s="179"/>
      <c r="Q132" s="179"/>
      <c r="R132" s="179"/>
      <c r="S132" s="179"/>
      <c r="T132" s="179"/>
      <c r="U132" s="179"/>
      <c r="V132" s="179"/>
      <c r="W132" s="179"/>
      <c r="X132" s="179"/>
      <c r="Y132" s="179"/>
      <c r="Z132" s="179"/>
      <c r="AA132" s="179"/>
    </row>
    <row r="133">
      <c r="A133" s="178"/>
      <c r="B133" s="179"/>
      <c r="C133" s="179"/>
      <c r="D133" s="179"/>
      <c r="E133" s="178"/>
      <c r="F133" s="180"/>
      <c r="G133" s="178"/>
      <c r="H133" s="179"/>
      <c r="I133" s="179"/>
      <c r="J133" s="179"/>
      <c r="K133" s="179"/>
      <c r="L133" s="179"/>
      <c r="M133" s="178"/>
      <c r="N133" s="179"/>
      <c r="O133" s="179"/>
      <c r="P133" s="179"/>
      <c r="Q133" s="179"/>
      <c r="R133" s="179"/>
      <c r="S133" s="179"/>
      <c r="T133" s="179"/>
      <c r="U133" s="179"/>
      <c r="V133" s="179"/>
      <c r="W133" s="179"/>
      <c r="X133" s="179"/>
      <c r="Y133" s="179"/>
      <c r="Z133" s="179"/>
      <c r="AA133" s="179"/>
    </row>
    <row r="134">
      <c r="A134" s="178"/>
      <c r="B134" s="179"/>
      <c r="C134" s="179"/>
      <c r="D134" s="179"/>
      <c r="E134" s="178"/>
      <c r="F134" s="180"/>
      <c r="G134" s="178"/>
      <c r="H134" s="179"/>
      <c r="I134" s="179"/>
      <c r="J134" s="179"/>
      <c r="K134" s="179"/>
      <c r="L134" s="179"/>
      <c r="M134" s="178"/>
      <c r="N134" s="179"/>
      <c r="O134" s="179"/>
      <c r="P134" s="179"/>
      <c r="Q134" s="179"/>
      <c r="R134" s="179"/>
      <c r="S134" s="179"/>
      <c r="T134" s="179"/>
      <c r="U134" s="179"/>
      <c r="V134" s="179"/>
      <c r="W134" s="179"/>
      <c r="X134" s="179"/>
      <c r="Y134" s="179"/>
      <c r="Z134" s="179"/>
      <c r="AA134" s="179"/>
    </row>
    <row r="135">
      <c r="A135" s="178"/>
      <c r="B135" s="179"/>
      <c r="C135" s="179"/>
      <c r="D135" s="179"/>
      <c r="E135" s="178"/>
      <c r="F135" s="180"/>
      <c r="G135" s="178"/>
      <c r="H135" s="179"/>
      <c r="I135" s="179"/>
      <c r="J135" s="179"/>
      <c r="K135" s="179"/>
      <c r="L135" s="179"/>
      <c r="M135" s="178"/>
      <c r="N135" s="179"/>
      <c r="O135" s="179"/>
      <c r="P135" s="179"/>
      <c r="Q135" s="179"/>
      <c r="R135" s="179"/>
      <c r="S135" s="179"/>
      <c r="T135" s="179"/>
      <c r="U135" s="179"/>
      <c r="V135" s="179"/>
      <c r="W135" s="179"/>
      <c r="X135" s="179"/>
      <c r="Y135" s="179"/>
      <c r="Z135" s="179"/>
      <c r="AA135" s="179"/>
    </row>
    <row r="136">
      <c r="A136" s="178"/>
      <c r="B136" s="179"/>
      <c r="C136" s="179"/>
      <c r="D136" s="179"/>
      <c r="E136" s="178"/>
      <c r="F136" s="180"/>
      <c r="G136" s="178"/>
      <c r="H136" s="179"/>
      <c r="I136" s="179"/>
      <c r="J136" s="179"/>
      <c r="K136" s="179"/>
      <c r="L136" s="179"/>
      <c r="M136" s="178"/>
      <c r="N136" s="179"/>
      <c r="O136" s="179"/>
      <c r="P136" s="179"/>
      <c r="Q136" s="179"/>
      <c r="R136" s="179"/>
      <c r="S136" s="179"/>
      <c r="T136" s="179"/>
      <c r="U136" s="179"/>
      <c r="V136" s="179"/>
      <c r="W136" s="179"/>
      <c r="X136" s="179"/>
      <c r="Y136" s="179"/>
      <c r="Z136" s="179"/>
      <c r="AA136" s="179"/>
    </row>
    <row r="137">
      <c r="A137" s="178"/>
      <c r="B137" s="179"/>
      <c r="C137" s="179"/>
      <c r="D137" s="179"/>
      <c r="E137" s="178"/>
      <c r="F137" s="180"/>
      <c r="G137" s="178"/>
      <c r="H137" s="179"/>
      <c r="I137" s="179"/>
      <c r="J137" s="179"/>
      <c r="K137" s="179"/>
      <c r="L137" s="179"/>
      <c r="M137" s="178"/>
      <c r="N137" s="179"/>
      <c r="O137" s="179"/>
      <c r="P137" s="179"/>
      <c r="Q137" s="179"/>
      <c r="R137" s="179"/>
      <c r="S137" s="179"/>
      <c r="T137" s="179"/>
      <c r="U137" s="179"/>
      <c r="V137" s="179"/>
      <c r="W137" s="179"/>
      <c r="X137" s="179"/>
      <c r="Y137" s="179"/>
      <c r="Z137" s="179"/>
      <c r="AA137" s="179"/>
    </row>
    <row r="138">
      <c r="A138" s="178"/>
      <c r="B138" s="179"/>
      <c r="C138" s="179"/>
      <c r="D138" s="179"/>
      <c r="E138" s="178"/>
      <c r="F138" s="180"/>
      <c r="G138" s="178"/>
      <c r="H138" s="179"/>
      <c r="I138" s="179"/>
      <c r="J138" s="179"/>
      <c r="K138" s="179"/>
      <c r="L138" s="179"/>
      <c r="M138" s="178"/>
      <c r="N138" s="179"/>
      <c r="O138" s="179"/>
      <c r="P138" s="179"/>
      <c r="Q138" s="179"/>
      <c r="R138" s="179"/>
      <c r="S138" s="179"/>
      <c r="T138" s="179"/>
      <c r="U138" s="179"/>
      <c r="V138" s="179"/>
      <c r="W138" s="179"/>
      <c r="X138" s="179"/>
      <c r="Y138" s="179"/>
      <c r="Z138" s="179"/>
      <c r="AA138" s="179"/>
    </row>
    <row r="139">
      <c r="A139" s="178"/>
      <c r="B139" s="179"/>
      <c r="C139" s="179"/>
      <c r="D139" s="179"/>
      <c r="E139" s="178"/>
      <c r="F139" s="180"/>
      <c r="G139" s="178"/>
      <c r="H139" s="179"/>
      <c r="I139" s="179"/>
      <c r="J139" s="179"/>
      <c r="K139" s="179"/>
      <c r="L139" s="179"/>
      <c r="M139" s="178"/>
      <c r="N139" s="179"/>
      <c r="O139" s="179"/>
      <c r="P139" s="179"/>
      <c r="Q139" s="179"/>
      <c r="R139" s="179"/>
      <c r="S139" s="179"/>
      <c r="T139" s="179"/>
      <c r="U139" s="179"/>
      <c r="V139" s="179"/>
      <c r="W139" s="179"/>
      <c r="X139" s="179"/>
      <c r="Y139" s="179"/>
      <c r="Z139" s="179"/>
      <c r="AA139" s="179"/>
    </row>
    <row r="140">
      <c r="A140" s="178"/>
      <c r="B140" s="179"/>
      <c r="C140" s="179"/>
      <c r="D140" s="179"/>
      <c r="E140" s="178"/>
      <c r="F140" s="180"/>
      <c r="G140" s="178"/>
      <c r="H140" s="179"/>
      <c r="I140" s="179"/>
      <c r="J140" s="179"/>
      <c r="K140" s="179"/>
      <c r="L140" s="179"/>
      <c r="M140" s="178"/>
      <c r="N140" s="179"/>
      <c r="O140" s="179"/>
      <c r="P140" s="179"/>
      <c r="Q140" s="179"/>
      <c r="R140" s="179"/>
      <c r="S140" s="179"/>
      <c r="T140" s="179"/>
      <c r="U140" s="179"/>
      <c r="V140" s="179"/>
      <c r="W140" s="179"/>
      <c r="X140" s="179"/>
      <c r="Y140" s="179"/>
      <c r="Z140" s="179"/>
      <c r="AA140" s="179"/>
    </row>
    <row r="141">
      <c r="A141" s="178"/>
      <c r="B141" s="179"/>
      <c r="C141" s="179"/>
      <c r="D141" s="179"/>
      <c r="E141" s="178"/>
      <c r="F141" s="180"/>
      <c r="G141" s="178"/>
      <c r="H141" s="179"/>
      <c r="I141" s="179"/>
      <c r="J141" s="179"/>
      <c r="K141" s="179"/>
      <c r="L141" s="179"/>
      <c r="M141" s="178"/>
      <c r="N141" s="179"/>
      <c r="O141" s="179"/>
      <c r="P141" s="179"/>
      <c r="Q141" s="179"/>
      <c r="R141" s="179"/>
      <c r="S141" s="179"/>
      <c r="T141" s="179"/>
      <c r="U141" s="179"/>
      <c r="V141" s="179"/>
      <c r="W141" s="179"/>
      <c r="X141" s="179"/>
      <c r="Y141" s="179"/>
      <c r="Z141" s="179"/>
      <c r="AA141" s="179"/>
    </row>
    <row r="142">
      <c r="A142" s="178"/>
      <c r="B142" s="179"/>
      <c r="C142" s="179"/>
      <c r="D142" s="179"/>
      <c r="E142" s="178"/>
      <c r="F142" s="180"/>
      <c r="G142" s="178"/>
      <c r="H142" s="179"/>
      <c r="I142" s="179"/>
      <c r="J142" s="179"/>
      <c r="K142" s="179"/>
      <c r="L142" s="179"/>
      <c r="M142" s="178"/>
      <c r="N142" s="179"/>
      <c r="O142" s="179"/>
      <c r="P142" s="179"/>
      <c r="Q142" s="179"/>
      <c r="R142" s="179"/>
      <c r="S142" s="179"/>
      <c r="T142" s="179"/>
      <c r="U142" s="179"/>
      <c r="V142" s="179"/>
      <c r="W142" s="179"/>
      <c r="X142" s="179"/>
      <c r="Y142" s="179"/>
      <c r="Z142" s="179"/>
      <c r="AA142" s="179"/>
    </row>
    <row r="143">
      <c r="A143" s="178"/>
      <c r="B143" s="179"/>
      <c r="C143" s="179"/>
      <c r="D143" s="179"/>
      <c r="E143" s="178"/>
      <c r="F143" s="180"/>
      <c r="G143" s="178"/>
      <c r="H143" s="179"/>
      <c r="I143" s="179"/>
      <c r="J143" s="179"/>
      <c r="K143" s="179"/>
      <c r="L143" s="179"/>
      <c r="M143" s="178"/>
      <c r="N143" s="179"/>
      <c r="O143" s="179"/>
      <c r="P143" s="179"/>
      <c r="Q143" s="179"/>
      <c r="R143" s="179"/>
      <c r="S143" s="179"/>
      <c r="T143" s="179"/>
      <c r="U143" s="179"/>
      <c r="V143" s="179"/>
      <c r="W143" s="179"/>
      <c r="X143" s="179"/>
      <c r="Y143" s="179"/>
      <c r="Z143" s="179"/>
      <c r="AA143" s="179"/>
    </row>
    <row r="144">
      <c r="A144" s="178"/>
      <c r="B144" s="179"/>
      <c r="C144" s="179"/>
      <c r="D144" s="179"/>
      <c r="E144" s="178"/>
      <c r="F144" s="180"/>
      <c r="G144" s="178"/>
      <c r="H144" s="179"/>
      <c r="I144" s="179"/>
      <c r="J144" s="179"/>
      <c r="K144" s="179"/>
      <c r="L144" s="179"/>
      <c r="M144" s="178"/>
      <c r="N144" s="179"/>
      <c r="O144" s="179"/>
      <c r="P144" s="179"/>
      <c r="Q144" s="179"/>
      <c r="R144" s="179"/>
      <c r="S144" s="179"/>
      <c r="T144" s="179"/>
      <c r="U144" s="179"/>
      <c r="V144" s="179"/>
      <c r="W144" s="179"/>
      <c r="X144" s="179"/>
      <c r="Y144" s="179"/>
      <c r="Z144" s="179"/>
      <c r="AA144" s="179"/>
    </row>
    <row r="145">
      <c r="A145" s="178"/>
      <c r="B145" s="179"/>
      <c r="C145" s="179"/>
      <c r="D145" s="179"/>
      <c r="E145" s="178"/>
      <c r="F145" s="180"/>
      <c r="G145" s="178"/>
      <c r="H145" s="179"/>
      <c r="I145" s="179"/>
      <c r="J145" s="179"/>
      <c r="K145" s="179"/>
      <c r="L145" s="179"/>
      <c r="M145" s="178"/>
      <c r="N145" s="179"/>
      <c r="O145" s="179"/>
      <c r="P145" s="179"/>
      <c r="Q145" s="179"/>
      <c r="R145" s="179"/>
      <c r="S145" s="179"/>
      <c r="T145" s="179"/>
      <c r="U145" s="179"/>
      <c r="V145" s="179"/>
      <c r="W145" s="179"/>
      <c r="X145" s="179"/>
      <c r="Y145" s="179"/>
      <c r="Z145" s="179"/>
      <c r="AA145" s="179"/>
    </row>
    <row r="146">
      <c r="A146" s="178"/>
      <c r="B146" s="179"/>
      <c r="C146" s="179"/>
      <c r="D146" s="179"/>
      <c r="E146" s="178"/>
      <c r="F146" s="180"/>
      <c r="G146" s="178"/>
      <c r="H146" s="179"/>
      <c r="I146" s="179"/>
      <c r="J146" s="179"/>
      <c r="K146" s="179"/>
      <c r="L146" s="179"/>
      <c r="M146" s="178"/>
      <c r="N146" s="179"/>
      <c r="O146" s="179"/>
      <c r="P146" s="179"/>
      <c r="Q146" s="179"/>
      <c r="R146" s="179"/>
      <c r="S146" s="179"/>
      <c r="T146" s="179"/>
      <c r="U146" s="179"/>
      <c r="V146" s="179"/>
      <c r="W146" s="179"/>
      <c r="X146" s="179"/>
      <c r="Y146" s="179"/>
      <c r="Z146" s="179"/>
      <c r="AA146" s="179"/>
    </row>
    <row r="147">
      <c r="A147" s="178"/>
      <c r="B147" s="179"/>
      <c r="C147" s="179"/>
      <c r="D147" s="179"/>
      <c r="E147" s="178"/>
      <c r="F147" s="180"/>
      <c r="G147" s="178"/>
      <c r="H147" s="179"/>
      <c r="I147" s="179"/>
      <c r="J147" s="179"/>
      <c r="K147" s="179"/>
      <c r="L147" s="179"/>
      <c r="M147" s="178"/>
      <c r="N147" s="179"/>
      <c r="O147" s="179"/>
      <c r="P147" s="179"/>
      <c r="Q147" s="179"/>
      <c r="R147" s="179"/>
      <c r="S147" s="179"/>
      <c r="T147" s="179"/>
      <c r="U147" s="179"/>
      <c r="V147" s="179"/>
      <c r="W147" s="179"/>
      <c r="X147" s="179"/>
      <c r="Y147" s="179"/>
      <c r="Z147" s="179"/>
      <c r="AA147" s="179"/>
    </row>
    <row r="148">
      <c r="A148" s="178"/>
      <c r="B148" s="179"/>
      <c r="C148" s="179"/>
      <c r="D148" s="179"/>
      <c r="E148" s="178"/>
      <c r="F148" s="180"/>
      <c r="G148" s="178"/>
      <c r="H148" s="179"/>
      <c r="I148" s="179"/>
      <c r="J148" s="179"/>
      <c r="K148" s="179"/>
      <c r="L148" s="179"/>
      <c r="M148" s="178"/>
      <c r="N148" s="179"/>
      <c r="O148" s="179"/>
      <c r="P148" s="179"/>
      <c r="Q148" s="179"/>
      <c r="R148" s="179"/>
      <c r="S148" s="179"/>
      <c r="T148" s="179"/>
      <c r="U148" s="179"/>
      <c r="V148" s="179"/>
      <c r="W148" s="179"/>
      <c r="X148" s="179"/>
      <c r="Y148" s="179"/>
      <c r="Z148" s="179"/>
      <c r="AA148" s="179"/>
    </row>
    <row r="149">
      <c r="A149" s="178"/>
      <c r="B149" s="179"/>
      <c r="C149" s="179"/>
      <c r="D149" s="179"/>
      <c r="E149" s="178"/>
      <c r="F149" s="180"/>
      <c r="G149" s="178"/>
      <c r="H149" s="179"/>
      <c r="I149" s="179"/>
      <c r="J149" s="179"/>
      <c r="K149" s="179"/>
      <c r="L149" s="179"/>
      <c r="M149" s="178"/>
      <c r="N149" s="179"/>
      <c r="O149" s="179"/>
      <c r="P149" s="179"/>
      <c r="Q149" s="179"/>
      <c r="R149" s="179"/>
      <c r="S149" s="179"/>
      <c r="T149" s="179"/>
      <c r="U149" s="179"/>
      <c r="V149" s="179"/>
      <c r="W149" s="179"/>
      <c r="X149" s="179"/>
      <c r="Y149" s="179"/>
      <c r="Z149" s="179"/>
      <c r="AA149" s="179"/>
    </row>
    <row r="150">
      <c r="A150" s="178"/>
      <c r="B150" s="179"/>
      <c r="C150" s="179"/>
      <c r="D150" s="179"/>
      <c r="E150" s="178"/>
      <c r="F150" s="180"/>
      <c r="G150" s="178"/>
      <c r="H150" s="179"/>
      <c r="I150" s="179"/>
      <c r="J150" s="179"/>
      <c r="K150" s="179"/>
      <c r="L150" s="179"/>
      <c r="M150" s="178"/>
      <c r="N150" s="179"/>
      <c r="O150" s="179"/>
      <c r="P150" s="179"/>
      <c r="Q150" s="179"/>
      <c r="R150" s="179"/>
      <c r="S150" s="179"/>
      <c r="T150" s="179"/>
      <c r="U150" s="179"/>
      <c r="V150" s="179"/>
      <c r="W150" s="179"/>
      <c r="X150" s="179"/>
      <c r="Y150" s="179"/>
      <c r="Z150" s="179"/>
      <c r="AA150" s="179"/>
    </row>
    <row r="151">
      <c r="A151" s="178"/>
      <c r="B151" s="179"/>
      <c r="C151" s="179"/>
      <c r="D151" s="179"/>
      <c r="E151" s="178"/>
      <c r="F151" s="180"/>
      <c r="G151" s="178"/>
      <c r="H151" s="179"/>
      <c r="I151" s="179"/>
      <c r="J151" s="179"/>
      <c r="K151" s="179"/>
      <c r="L151" s="179"/>
      <c r="M151" s="178"/>
      <c r="N151" s="179"/>
      <c r="O151" s="179"/>
      <c r="P151" s="179"/>
      <c r="Q151" s="179"/>
      <c r="R151" s="179"/>
      <c r="S151" s="179"/>
      <c r="T151" s="179"/>
      <c r="U151" s="179"/>
      <c r="V151" s="179"/>
      <c r="W151" s="179"/>
      <c r="X151" s="179"/>
      <c r="Y151" s="179"/>
      <c r="Z151" s="179"/>
      <c r="AA151" s="179"/>
    </row>
    <row r="152">
      <c r="A152" s="178"/>
      <c r="B152" s="179"/>
      <c r="C152" s="179"/>
      <c r="D152" s="179"/>
      <c r="E152" s="178"/>
      <c r="F152" s="180"/>
      <c r="G152" s="178"/>
      <c r="H152" s="179"/>
      <c r="I152" s="179"/>
      <c r="J152" s="179"/>
      <c r="K152" s="179"/>
      <c r="L152" s="179"/>
      <c r="M152" s="178"/>
      <c r="N152" s="179"/>
      <c r="O152" s="179"/>
      <c r="P152" s="179"/>
      <c r="Q152" s="179"/>
      <c r="R152" s="179"/>
      <c r="S152" s="179"/>
      <c r="T152" s="179"/>
      <c r="U152" s="179"/>
      <c r="V152" s="179"/>
      <c r="W152" s="179"/>
      <c r="X152" s="179"/>
      <c r="Y152" s="179"/>
      <c r="Z152" s="179"/>
      <c r="AA152" s="179"/>
    </row>
    <row r="153">
      <c r="A153" s="178"/>
      <c r="B153" s="179"/>
      <c r="C153" s="179"/>
      <c r="D153" s="179"/>
      <c r="E153" s="178"/>
      <c r="F153" s="180"/>
      <c r="G153" s="178"/>
      <c r="H153" s="179"/>
      <c r="I153" s="179"/>
      <c r="J153" s="179"/>
      <c r="K153" s="179"/>
      <c r="L153" s="179"/>
      <c r="M153" s="178"/>
      <c r="N153" s="179"/>
      <c r="O153" s="179"/>
      <c r="P153" s="179"/>
      <c r="Q153" s="179"/>
      <c r="R153" s="179"/>
      <c r="S153" s="179"/>
      <c r="T153" s="179"/>
      <c r="U153" s="179"/>
      <c r="V153" s="179"/>
      <c r="W153" s="179"/>
      <c r="X153" s="179"/>
      <c r="Y153" s="179"/>
      <c r="Z153" s="179"/>
      <c r="AA153" s="179"/>
    </row>
    <row r="154">
      <c r="A154" s="178"/>
      <c r="B154" s="179"/>
      <c r="C154" s="179"/>
      <c r="D154" s="179"/>
      <c r="E154" s="178"/>
      <c r="F154" s="180"/>
      <c r="G154" s="178"/>
      <c r="H154" s="179"/>
      <c r="I154" s="179"/>
      <c r="J154" s="179"/>
      <c r="K154" s="179"/>
      <c r="L154" s="179"/>
      <c r="M154" s="178"/>
      <c r="N154" s="179"/>
      <c r="O154" s="179"/>
      <c r="P154" s="179"/>
      <c r="Q154" s="179"/>
      <c r="R154" s="179"/>
      <c r="S154" s="179"/>
      <c r="T154" s="179"/>
      <c r="U154" s="179"/>
      <c r="V154" s="179"/>
      <c r="W154" s="179"/>
      <c r="X154" s="179"/>
      <c r="Y154" s="179"/>
      <c r="Z154" s="179"/>
      <c r="AA154" s="179"/>
    </row>
    <row r="155">
      <c r="A155" s="178"/>
      <c r="B155" s="179"/>
      <c r="C155" s="179"/>
      <c r="D155" s="179"/>
      <c r="E155" s="178"/>
      <c r="F155" s="180"/>
      <c r="G155" s="178"/>
      <c r="H155" s="179"/>
      <c r="I155" s="179"/>
      <c r="J155" s="179"/>
      <c r="K155" s="179"/>
      <c r="L155" s="179"/>
      <c r="M155" s="178"/>
      <c r="N155" s="179"/>
      <c r="O155" s="179"/>
      <c r="P155" s="179"/>
      <c r="Q155" s="179"/>
      <c r="R155" s="179"/>
      <c r="S155" s="179"/>
      <c r="T155" s="179"/>
      <c r="U155" s="179"/>
      <c r="V155" s="179"/>
      <c r="W155" s="179"/>
      <c r="X155" s="179"/>
      <c r="Y155" s="179"/>
      <c r="Z155" s="179"/>
      <c r="AA155" s="179"/>
    </row>
    <row r="156">
      <c r="A156" s="178"/>
      <c r="B156" s="179"/>
      <c r="C156" s="179"/>
      <c r="D156" s="179"/>
      <c r="E156" s="178"/>
      <c r="F156" s="180"/>
      <c r="G156" s="178"/>
      <c r="H156" s="179"/>
      <c r="I156" s="179"/>
      <c r="J156" s="179"/>
      <c r="K156" s="179"/>
      <c r="L156" s="179"/>
      <c r="M156" s="178"/>
      <c r="N156" s="179"/>
      <c r="O156" s="179"/>
      <c r="P156" s="179"/>
      <c r="Q156" s="179"/>
      <c r="R156" s="179"/>
      <c r="S156" s="179"/>
      <c r="T156" s="179"/>
      <c r="U156" s="179"/>
      <c r="V156" s="179"/>
      <c r="W156" s="179"/>
      <c r="X156" s="179"/>
      <c r="Y156" s="179"/>
      <c r="Z156" s="179"/>
      <c r="AA156" s="179"/>
    </row>
    <row r="157">
      <c r="A157" s="178"/>
      <c r="B157" s="179"/>
      <c r="C157" s="179"/>
      <c r="D157" s="179"/>
      <c r="E157" s="178"/>
      <c r="F157" s="180"/>
      <c r="G157" s="178"/>
      <c r="H157" s="179"/>
      <c r="I157" s="179"/>
      <c r="J157" s="179"/>
      <c r="K157" s="179"/>
      <c r="L157" s="179"/>
      <c r="M157" s="178"/>
      <c r="N157" s="179"/>
      <c r="O157" s="179"/>
      <c r="P157" s="179"/>
      <c r="Q157" s="179"/>
      <c r="R157" s="179"/>
      <c r="S157" s="179"/>
      <c r="T157" s="179"/>
      <c r="U157" s="179"/>
      <c r="V157" s="179"/>
      <c r="W157" s="179"/>
      <c r="X157" s="179"/>
      <c r="Y157" s="179"/>
      <c r="Z157" s="179"/>
      <c r="AA157" s="179"/>
    </row>
    <row r="158">
      <c r="A158" s="178"/>
      <c r="B158" s="179"/>
      <c r="C158" s="179"/>
      <c r="D158" s="179"/>
      <c r="E158" s="178"/>
      <c r="F158" s="180"/>
      <c r="G158" s="178"/>
      <c r="H158" s="179"/>
      <c r="I158" s="179"/>
      <c r="J158" s="179"/>
      <c r="K158" s="179"/>
      <c r="L158" s="179"/>
      <c r="M158" s="178"/>
      <c r="N158" s="179"/>
      <c r="O158" s="179"/>
      <c r="P158" s="179"/>
      <c r="Q158" s="179"/>
      <c r="R158" s="179"/>
      <c r="S158" s="179"/>
      <c r="T158" s="179"/>
      <c r="U158" s="179"/>
      <c r="V158" s="179"/>
      <c r="W158" s="179"/>
      <c r="X158" s="179"/>
      <c r="Y158" s="179"/>
      <c r="Z158" s="179"/>
      <c r="AA158" s="179"/>
    </row>
    <row r="159">
      <c r="A159" s="178"/>
      <c r="B159" s="179"/>
      <c r="C159" s="179"/>
      <c r="D159" s="179"/>
      <c r="E159" s="178"/>
      <c r="F159" s="180"/>
      <c r="G159" s="178"/>
      <c r="H159" s="179"/>
      <c r="I159" s="179"/>
      <c r="J159" s="179"/>
      <c r="K159" s="179"/>
      <c r="L159" s="179"/>
      <c r="M159" s="178"/>
      <c r="N159" s="179"/>
      <c r="O159" s="179"/>
      <c r="P159" s="179"/>
      <c r="Q159" s="179"/>
      <c r="R159" s="179"/>
      <c r="S159" s="179"/>
      <c r="T159" s="179"/>
      <c r="U159" s="179"/>
      <c r="V159" s="179"/>
      <c r="W159" s="179"/>
      <c r="X159" s="179"/>
      <c r="Y159" s="179"/>
      <c r="Z159" s="179"/>
      <c r="AA159" s="179"/>
    </row>
    <row r="160">
      <c r="A160" s="178"/>
      <c r="B160" s="179"/>
      <c r="C160" s="179"/>
      <c r="D160" s="179"/>
      <c r="E160" s="178"/>
      <c r="F160" s="180"/>
      <c r="G160" s="178"/>
      <c r="H160" s="179"/>
      <c r="I160" s="179"/>
      <c r="J160" s="179"/>
      <c r="K160" s="179"/>
      <c r="L160" s="179"/>
      <c r="M160" s="178"/>
      <c r="N160" s="179"/>
      <c r="O160" s="179"/>
      <c r="P160" s="179"/>
      <c r="Q160" s="179"/>
      <c r="R160" s="179"/>
      <c r="S160" s="179"/>
      <c r="T160" s="179"/>
      <c r="U160" s="179"/>
      <c r="V160" s="179"/>
      <c r="W160" s="179"/>
      <c r="X160" s="179"/>
      <c r="Y160" s="179"/>
      <c r="Z160" s="179"/>
      <c r="AA160" s="179"/>
    </row>
    <row r="161">
      <c r="A161" s="178"/>
      <c r="B161" s="179"/>
      <c r="C161" s="179"/>
      <c r="D161" s="179"/>
      <c r="E161" s="178"/>
      <c r="F161" s="180"/>
      <c r="G161" s="178"/>
      <c r="H161" s="179"/>
      <c r="I161" s="179"/>
      <c r="J161" s="179"/>
      <c r="K161" s="179"/>
      <c r="L161" s="179"/>
      <c r="M161" s="178"/>
      <c r="N161" s="179"/>
      <c r="O161" s="179"/>
      <c r="P161" s="179"/>
      <c r="Q161" s="179"/>
      <c r="R161" s="179"/>
      <c r="S161" s="179"/>
      <c r="T161" s="179"/>
      <c r="U161" s="179"/>
      <c r="V161" s="179"/>
      <c r="W161" s="179"/>
      <c r="X161" s="179"/>
      <c r="Y161" s="179"/>
      <c r="Z161" s="179"/>
      <c r="AA161" s="179"/>
    </row>
    <row r="162">
      <c r="A162" s="178"/>
      <c r="B162" s="179"/>
      <c r="C162" s="179"/>
      <c r="D162" s="179"/>
      <c r="E162" s="178"/>
      <c r="F162" s="180"/>
      <c r="G162" s="178"/>
      <c r="H162" s="179"/>
      <c r="I162" s="179"/>
      <c r="J162" s="179"/>
      <c r="K162" s="179"/>
      <c r="L162" s="179"/>
      <c r="M162" s="178"/>
      <c r="N162" s="179"/>
      <c r="O162" s="179"/>
      <c r="P162" s="179"/>
      <c r="Q162" s="179"/>
      <c r="R162" s="179"/>
      <c r="S162" s="179"/>
      <c r="T162" s="179"/>
      <c r="U162" s="179"/>
      <c r="V162" s="179"/>
      <c r="W162" s="179"/>
      <c r="X162" s="179"/>
      <c r="Y162" s="179"/>
      <c r="Z162" s="179"/>
      <c r="AA162" s="179"/>
    </row>
    <row r="163">
      <c r="A163" s="178"/>
      <c r="B163" s="179"/>
      <c r="C163" s="179"/>
      <c r="D163" s="179"/>
      <c r="E163" s="178"/>
      <c r="F163" s="180"/>
      <c r="G163" s="178"/>
      <c r="H163" s="179"/>
      <c r="I163" s="179"/>
      <c r="J163" s="179"/>
      <c r="K163" s="179"/>
      <c r="L163" s="179"/>
      <c r="M163" s="178"/>
      <c r="N163" s="179"/>
      <c r="O163" s="179"/>
      <c r="P163" s="179"/>
      <c r="Q163" s="179"/>
      <c r="R163" s="179"/>
      <c r="S163" s="179"/>
      <c r="T163" s="179"/>
      <c r="U163" s="179"/>
      <c r="V163" s="179"/>
      <c r="W163" s="179"/>
      <c r="X163" s="179"/>
      <c r="Y163" s="179"/>
      <c r="Z163" s="179"/>
      <c r="AA163" s="179"/>
    </row>
    <row r="164">
      <c r="A164" s="178"/>
      <c r="B164" s="179"/>
      <c r="C164" s="179"/>
      <c r="D164" s="179"/>
      <c r="E164" s="178"/>
      <c r="F164" s="180"/>
      <c r="G164" s="178"/>
      <c r="H164" s="179"/>
      <c r="I164" s="179"/>
      <c r="J164" s="179"/>
      <c r="K164" s="179"/>
      <c r="L164" s="179"/>
      <c r="M164" s="178"/>
      <c r="N164" s="179"/>
      <c r="O164" s="179"/>
      <c r="P164" s="179"/>
      <c r="Q164" s="179"/>
      <c r="R164" s="179"/>
      <c r="S164" s="179"/>
      <c r="T164" s="179"/>
      <c r="U164" s="179"/>
      <c r="V164" s="179"/>
      <c r="W164" s="179"/>
      <c r="X164" s="179"/>
      <c r="Y164" s="179"/>
      <c r="Z164" s="179"/>
      <c r="AA164" s="179"/>
    </row>
    <row r="165">
      <c r="A165" s="178"/>
      <c r="B165" s="179"/>
      <c r="C165" s="179"/>
      <c r="D165" s="179"/>
      <c r="E165" s="178"/>
      <c r="F165" s="180"/>
      <c r="G165" s="178"/>
      <c r="H165" s="179"/>
      <c r="I165" s="179"/>
      <c r="J165" s="179"/>
      <c r="K165" s="179"/>
      <c r="L165" s="179"/>
      <c r="M165" s="178"/>
      <c r="N165" s="179"/>
      <c r="O165" s="179"/>
      <c r="P165" s="179"/>
      <c r="Q165" s="179"/>
      <c r="R165" s="179"/>
      <c r="S165" s="179"/>
      <c r="T165" s="179"/>
      <c r="U165" s="179"/>
      <c r="V165" s="179"/>
      <c r="W165" s="179"/>
      <c r="X165" s="179"/>
      <c r="Y165" s="179"/>
      <c r="Z165" s="179"/>
      <c r="AA165" s="179"/>
    </row>
    <row r="166">
      <c r="A166" s="178"/>
      <c r="B166" s="179"/>
      <c r="C166" s="179"/>
      <c r="D166" s="179"/>
      <c r="E166" s="178"/>
      <c r="F166" s="180"/>
      <c r="G166" s="178"/>
      <c r="H166" s="179"/>
      <c r="I166" s="179"/>
      <c r="J166" s="179"/>
      <c r="K166" s="179"/>
      <c r="L166" s="179"/>
      <c r="M166" s="178"/>
      <c r="N166" s="179"/>
      <c r="O166" s="179"/>
      <c r="P166" s="179"/>
      <c r="Q166" s="179"/>
      <c r="R166" s="179"/>
      <c r="S166" s="179"/>
      <c r="T166" s="179"/>
      <c r="U166" s="179"/>
      <c r="V166" s="179"/>
      <c r="W166" s="179"/>
      <c r="X166" s="179"/>
      <c r="Y166" s="179"/>
      <c r="Z166" s="179"/>
      <c r="AA166" s="179"/>
    </row>
    <row r="167">
      <c r="A167" s="178"/>
      <c r="B167" s="179"/>
      <c r="C167" s="179"/>
      <c r="D167" s="179"/>
      <c r="E167" s="178"/>
      <c r="F167" s="180"/>
      <c r="G167" s="178"/>
      <c r="H167" s="179"/>
      <c r="I167" s="179"/>
      <c r="J167" s="179"/>
      <c r="K167" s="179"/>
      <c r="L167" s="179"/>
      <c r="M167" s="178"/>
      <c r="N167" s="179"/>
      <c r="O167" s="179"/>
      <c r="P167" s="179"/>
      <c r="Q167" s="179"/>
      <c r="R167" s="179"/>
      <c r="S167" s="179"/>
      <c r="T167" s="179"/>
      <c r="U167" s="179"/>
      <c r="V167" s="179"/>
      <c r="W167" s="179"/>
      <c r="X167" s="179"/>
      <c r="Y167" s="179"/>
      <c r="Z167" s="179"/>
      <c r="AA167" s="179"/>
    </row>
    <row r="168">
      <c r="A168" s="178"/>
      <c r="B168" s="179"/>
      <c r="C168" s="179"/>
      <c r="D168" s="179"/>
      <c r="E168" s="178"/>
      <c r="F168" s="180"/>
      <c r="G168" s="178"/>
      <c r="H168" s="179"/>
      <c r="I168" s="179"/>
      <c r="J168" s="179"/>
      <c r="K168" s="179"/>
      <c r="L168" s="179"/>
      <c r="M168" s="178"/>
      <c r="N168" s="179"/>
      <c r="O168" s="179"/>
      <c r="P168" s="179"/>
      <c r="Q168" s="179"/>
      <c r="R168" s="179"/>
      <c r="S168" s="179"/>
      <c r="T168" s="179"/>
      <c r="U168" s="179"/>
      <c r="V168" s="179"/>
      <c r="W168" s="179"/>
      <c r="X168" s="179"/>
      <c r="Y168" s="179"/>
      <c r="Z168" s="179"/>
      <c r="AA168" s="179"/>
    </row>
    <row r="169">
      <c r="A169" s="178"/>
      <c r="B169" s="179"/>
      <c r="C169" s="179"/>
      <c r="D169" s="179"/>
      <c r="E169" s="178"/>
      <c r="F169" s="180"/>
      <c r="G169" s="178"/>
      <c r="H169" s="179"/>
      <c r="I169" s="179"/>
      <c r="J169" s="179"/>
      <c r="K169" s="179"/>
      <c r="L169" s="179"/>
      <c r="M169" s="178"/>
      <c r="N169" s="179"/>
      <c r="O169" s="179"/>
      <c r="P169" s="179"/>
      <c r="Q169" s="179"/>
      <c r="R169" s="179"/>
      <c r="S169" s="179"/>
      <c r="T169" s="179"/>
      <c r="U169" s="179"/>
      <c r="V169" s="179"/>
      <c r="W169" s="179"/>
      <c r="X169" s="179"/>
      <c r="Y169" s="179"/>
      <c r="Z169" s="179"/>
      <c r="AA169" s="179"/>
    </row>
    <row r="170">
      <c r="A170" s="178"/>
      <c r="B170" s="179"/>
      <c r="C170" s="179"/>
      <c r="D170" s="179"/>
      <c r="E170" s="178"/>
      <c r="F170" s="180"/>
      <c r="G170" s="178"/>
      <c r="H170" s="179"/>
      <c r="I170" s="179"/>
      <c r="J170" s="179"/>
      <c r="K170" s="179"/>
      <c r="L170" s="179"/>
      <c r="M170" s="178"/>
      <c r="N170" s="179"/>
      <c r="O170" s="179"/>
      <c r="P170" s="179"/>
      <c r="Q170" s="179"/>
      <c r="R170" s="179"/>
      <c r="S170" s="179"/>
      <c r="T170" s="179"/>
      <c r="U170" s="179"/>
      <c r="V170" s="179"/>
      <c r="W170" s="179"/>
      <c r="X170" s="179"/>
      <c r="Y170" s="179"/>
      <c r="Z170" s="179"/>
      <c r="AA170" s="179"/>
    </row>
    <row r="171">
      <c r="A171" s="178"/>
      <c r="B171" s="179"/>
      <c r="C171" s="179"/>
      <c r="D171" s="179"/>
      <c r="E171" s="178"/>
      <c r="F171" s="180"/>
      <c r="G171" s="178"/>
      <c r="H171" s="179"/>
      <c r="I171" s="179"/>
      <c r="J171" s="179"/>
      <c r="K171" s="179"/>
      <c r="L171" s="179"/>
      <c r="M171" s="178"/>
      <c r="N171" s="179"/>
      <c r="O171" s="179"/>
      <c r="P171" s="179"/>
      <c r="Q171" s="179"/>
      <c r="R171" s="179"/>
      <c r="S171" s="179"/>
      <c r="T171" s="179"/>
      <c r="U171" s="179"/>
      <c r="V171" s="179"/>
      <c r="W171" s="179"/>
      <c r="X171" s="179"/>
      <c r="Y171" s="179"/>
      <c r="Z171" s="179"/>
      <c r="AA171" s="179"/>
    </row>
    <row r="172">
      <c r="A172" s="178"/>
      <c r="B172" s="179"/>
      <c r="C172" s="179"/>
      <c r="D172" s="179"/>
      <c r="E172" s="178"/>
      <c r="F172" s="180"/>
      <c r="G172" s="178"/>
      <c r="H172" s="179"/>
      <c r="I172" s="179"/>
      <c r="J172" s="179"/>
      <c r="K172" s="179"/>
      <c r="L172" s="179"/>
      <c r="M172" s="178"/>
      <c r="N172" s="179"/>
      <c r="O172" s="179"/>
      <c r="P172" s="179"/>
      <c r="Q172" s="179"/>
      <c r="R172" s="179"/>
      <c r="S172" s="179"/>
      <c r="T172" s="179"/>
      <c r="U172" s="179"/>
      <c r="V172" s="179"/>
      <c r="W172" s="179"/>
      <c r="X172" s="179"/>
      <c r="Y172" s="179"/>
      <c r="Z172" s="179"/>
      <c r="AA172" s="179"/>
    </row>
    <row r="173">
      <c r="A173" s="178"/>
      <c r="B173" s="179"/>
      <c r="C173" s="179"/>
      <c r="D173" s="179"/>
      <c r="E173" s="178"/>
      <c r="F173" s="180"/>
      <c r="G173" s="178"/>
      <c r="H173" s="179"/>
      <c r="I173" s="179"/>
      <c r="J173" s="179"/>
      <c r="K173" s="179"/>
      <c r="L173" s="179"/>
      <c r="M173" s="178"/>
      <c r="N173" s="179"/>
      <c r="O173" s="179"/>
      <c r="P173" s="179"/>
      <c r="Q173" s="179"/>
      <c r="R173" s="179"/>
      <c r="S173" s="179"/>
      <c r="T173" s="179"/>
      <c r="U173" s="179"/>
      <c r="V173" s="179"/>
      <c r="W173" s="179"/>
      <c r="X173" s="179"/>
      <c r="Y173" s="179"/>
      <c r="Z173" s="179"/>
      <c r="AA173" s="179"/>
    </row>
    <row r="174">
      <c r="A174" s="178"/>
      <c r="B174" s="179"/>
      <c r="C174" s="179"/>
      <c r="D174" s="179"/>
      <c r="E174" s="178"/>
      <c r="F174" s="180"/>
      <c r="G174" s="178"/>
      <c r="H174" s="179"/>
      <c r="I174" s="179"/>
      <c r="J174" s="179"/>
      <c r="K174" s="179"/>
      <c r="L174" s="179"/>
      <c r="M174" s="178"/>
      <c r="N174" s="179"/>
      <c r="O174" s="179"/>
      <c r="P174" s="179"/>
      <c r="Q174" s="179"/>
      <c r="R174" s="179"/>
      <c r="S174" s="179"/>
      <c r="T174" s="179"/>
      <c r="U174" s="179"/>
      <c r="V174" s="179"/>
      <c r="W174" s="179"/>
      <c r="X174" s="179"/>
      <c r="Y174" s="179"/>
      <c r="Z174" s="179"/>
      <c r="AA174" s="179"/>
    </row>
    <row r="175">
      <c r="A175" s="178"/>
      <c r="B175" s="179"/>
      <c r="C175" s="179"/>
      <c r="D175" s="179"/>
      <c r="E175" s="178"/>
      <c r="F175" s="180"/>
      <c r="G175" s="178"/>
      <c r="H175" s="179"/>
      <c r="I175" s="179"/>
      <c r="J175" s="179"/>
      <c r="K175" s="179"/>
      <c r="L175" s="179"/>
      <c r="M175" s="178"/>
      <c r="N175" s="179"/>
      <c r="O175" s="179"/>
      <c r="P175" s="179"/>
      <c r="Q175" s="179"/>
      <c r="R175" s="179"/>
      <c r="S175" s="179"/>
      <c r="T175" s="179"/>
      <c r="U175" s="179"/>
      <c r="V175" s="179"/>
      <c r="W175" s="179"/>
      <c r="X175" s="179"/>
      <c r="Y175" s="179"/>
      <c r="Z175" s="179"/>
      <c r="AA175" s="179"/>
    </row>
    <row r="176">
      <c r="A176" s="178"/>
      <c r="B176" s="179"/>
      <c r="C176" s="179"/>
      <c r="D176" s="179"/>
      <c r="E176" s="178"/>
      <c r="F176" s="180"/>
      <c r="G176" s="178"/>
      <c r="H176" s="179"/>
      <c r="I176" s="179"/>
      <c r="J176" s="179"/>
      <c r="K176" s="179"/>
      <c r="L176" s="179"/>
      <c r="M176" s="178"/>
      <c r="N176" s="179"/>
      <c r="O176" s="179"/>
      <c r="P176" s="179"/>
      <c r="Q176" s="179"/>
      <c r="R176" s="179"/>
      <c r="S176" s="179"/>
      <c r="T176" s="179"/>
      <c r="U176" s="179"/>
      <c r="V176" s="179"/>
      <c r="W176" s="179"/>
      <c r="X176" s="179"/>
      <c r="Y176" s="179"/>
      <c r="Z176" s="179"/>
      <c r="AA176" s="179"/>
    </row>
    <row r="177">
      <c r="A177" s="178"/>
      <c r="B177" s="179"/>
      <c r="C177" s="179"/>
      <c r="D177" s="179"/>
      <c r="E177" s="178"/>
      <c r="F177" s="180"/>
      <c r="G177" s="178"/>
      <c r="H177" s="179"/>
      <c r="I177" s="179"/>
      <c r="J177" s="179"/>
      <c r="K177" s="179"/>
      <c r="L177" s="179"/>
      <c r="M177" s="178"/>
      <c r="N177" s="179"/>
      <c r="O177" s="179"/>
      <c r="P177" s="179"/>
      <c r="Q177" s="179"/>
      <c r="R177" s="179"/>
      <c r="S177" s="179"/>
      <c r="T177" s="179"/>
      <c r="U177" s="179"/>
      <c r="V177" s="179"/>
      <c r="W177" s="179"/>
      <c r="X177" s="179"/>
      <c r="Y177" s="179"/>
      <c r="Z177" s="179"/>
      <c r="AA177" s="179"/>
    </row>
    <row r="178">
      <c r="A178" s="178"/>
      <c r="B178" s="179"/>
      <c r="C178" s="179"/>
      <c r="D178" s="179"/>
      <c r="E178" s="178"/>
      <c r="F178" s="180"/>
      <c r="G178" s="178"/>
      <c r="H178" s="179"/>
      <c r="I178" s="179"/>
      <c r="J178" s="179"/>
      <c r="K178" s="179"/>
      <c r="L178" s="179"/>
      <c r="M178" s="178"/>
      <c r="N178" s="179"/>
      <c r="O178" s="179"/>
      <c r="P178" s="179"/>
      <c r="Q178" s="179"/>
      <c r="R178" s="179"/>
      <c r="S178" s="179"/>
      <c r="T178" s="179"/>
      <c r="U178" s="179"/>
      <c r="V178" s="179"/>
      <c r="W178" s="179"/>
      <c r="X178" s="179"/>
      <c r="Y178" s="179"/>
      <c r="Z178" s="179"/>
      <c r="AA178" s="179"/>
    </row>
    <row r="179">
      <c r="A179" s="178"/>
      <c r="B179" s="179"/>
      <c r="C179" s="179"/>
      <c r="D179" s="179"/>
      <c r="E179" s="178"/>
      <c r="F179" s="180"/>
      <c r="G179" s="178"/>
      <c r="H179" s="179"/>
      <c r="I179" s="179"/>
      <c r="J179" s="179"/>
      <c r="K179" s="179"/>
      <c r="L179" s="179"/>
      <c r="M179" s="178"/>
      <c r="N179" s="179"/>
      <c r="O179" s="179"/>
      <c r="P179" s="179"/>
      <c r="Q179" s="179"/>
      <c r="R179" s="179"/>
      <c r="S179" s="179"/>
      <c r="T179" s="179"/>
      <c r="U179" s="179"/>
      <c r="V179" s="179"/>
      <c r="W179" s="179"/>
      <c r="X179" s="179"/>
      <c r="Y179" s="179"/>
      <c r="Z179" s="179"/>
      <c r="AA179" s="179"/>
    </row>
    <row r="180">
      <c r="A180" s="178"/>
      <c r="B180" s="179"/>
      <c r="C180" s="179"/>
      <c r="D180" s="179"/>
      <c r="E180" s="178"/>
      <c r="F180" s="180"/>
      <c r="G180" s="178"/>
      <c r="H180" s="179"/>
      <c r="I180" s="179"/>
      <c r="J180" s="179"/>
      <c r="K180" s="179"/>
      <c r="L180" s="179"/>
      <c r="M180" s="178"/>
      <c r="N180" s="179"/>
      <c r="O180" s="179"/>
      <c r="P180" s="179"/>
      <c r="Q180" s="179"/>
      <c r="R180" s="179"/>
      <c r="S180" s="179"/>
      <c r="T180" s="179"/>
      <c r="U180" s="179"/>
      <c r="V180" s="179"/>
      <c r="W180" s="179"/>
      <c r="X180" s="179"/>
      <c r="Y180" s="179"/>
      <c r="Z180" s="179"/>
      <c r="AA180" s="179"/>
    </row>
    <row r="181">
      <c r="A181" s="178"/>
      <c r="B181" s="179"/>
      <c r="C181" s="179"/>
      <c r="D181" s="179"/>
      <c r="E181" s="178"/>
      <c r="F181" s="180"/>
      <c r="G181" s="178"/>
      <c r="H181" s="179"/>
      <c r="I181" s="179"/>
      <c r="J181" s="179"/>
      <c r="K181" s="179"/>
      <c r="L181" s="179"/>
      <c r="M181" s="178"/>
      <c r="N181" s="179"/>
      <c r="O181" s="179"/>
      <c r="P181" s="179"/>
      <c r="Q181" s="179"/>
      <c r="R181" s="179"/>
      <c r="S181" s="179"/>
      <c r="T181" s="179"/>
      <c r="U181" s="179"/>
      <c r="V181" s="179"/>
      <c r="W181" s="179"/>
      <c r="X181" s="179"/>
      <c r="Y181" s="179"/>
      <c r="Z181" s="179"/>
      <c r="AA181" s="179"/>
    </row>
    <row r="182">
      <c r="A182" s="178"/>
      <c r="B182" s="179"/>
      <c r="C182" s="179"/>
      <c r="D182" s="179"/>
      <c r="E182" s="178"/>
      <c r="F182" s="180"/>
      <c r="G182" s="178"/>
      <c r="H182" s="179"/>
      <c r="I182" s="179"/>
      <c r="J182" s="179"/>
      <c r="K182" s="179"/>
      <c r="L182" s="179"/>
      <c r="M182" s="178"/>
      <c r="N182" s="179"/>
      <c r="O182" s="179"/>
      <c r="P182" s="179"/>
      <c r="Q182" s="179"/>
      <c r="R182" s="179"/>
      <c r="S182" s="179"/>
      <c r="T182" s="179"/>
      <c r="U182" s="179"/>
      <c r="V182" s="179"/>
      <c r="W182" s="179"/>
      <c r="X182" s="179"/>
      <c r="Y182" s="179"/>
      <c r="Z182" s="179"/>
      <c r="AA182" s="179"/>
    </row>
    <row r="183">
      <c r="A183" s="178"/>
      <c r="B183" s="179"/>
      <c r="C183" s="179"/>
      <c r="D183" s="179"/>
      <c r="E183" s="178"/>
      <c r="F183" s="180"/>
      <c r="G183" s="178"/>
      <c r="H183" s="179"/>
      <c r="I183" s="179"/>
      <c r="J183" s="179"/>
      <c r="K183" s="179"/>
      <c r="L183" s="179"/>
      <c r="M183" s="178"/>
      <c r="N183" s="179"/>
      <c r="O183" s="179"/>
      <c r="P183" s="179"/>
      <c r="Q183" s="179"/>
      <c r="R183" s="179"/>
      <c r="S183" s="179"/>
      <c r="T183" s="179"/>
      <c r="U183" s="179"/>
      <c r="V183" s="179"/>
      <c r="W183" s="179"/>
      <c r="X183" s="179"/>
      <c r="Y183" s="179"/>
      <c r="Z183" s="179"/>
      <c r="AA183" s="179"/>
    </row>
    <row r="184">
      <c r="A184" s="178"/>
      <c r="B184" s="179"/>
      <c r="C184" s="179"/>
      <c r="D184" s="179"/>
      <c r="E184" s="178"/>
      <c r="F184" s="180"/>
      <c r="G184" s="178"/>
      <c r="H184" s="179"/>
      <c r="I184" s="179"/>
      <c r="J184" s="179"/>
      <c r="K184" s="179"/>
      <c r="L184" s="179"/>
      <c r="M184" s="178"/>
      <c r="N184" s="179"/>
      <c r="O184" s="179"/>
      <c r="P184" s="179"/>
      <c r="Q184" s="179"/>
      <c r="R184" s="179"/>
      <c r="S184" s="179"/>
      <c r="T184" s="179"/>
      <c r="U184" s="179"/>
      <c r="V184" s="179"/>
      <c r="W184" s="179"/>
      <c r="X184" s="179"/>
      <c r="Y184" s="179"/>
      <c r="Z184" s="179"/>
      <c r="AA184" s="179"/>
    </row>
    <row r="185">
      <c r="A185" s="178"/>
      <c r="B185" s="179"/>
      <c r="C185" s="179"/>
      <c r="D185" s="179"/>
      <c r="E185" s="178"/>
      <c r="F185" s="180"/>
      <c r="G185" s="178"/>
      <c r="H185" s="179"/>
      <c r="I185" s="179"/>
      <c r="J185" s="179"/>
      <c r="K185" s="179"/>
      <c r="L185" s="179"/>
      <c r="M185" s="178"/>
      <c r="N185" s="179"/>
      <c r="O185" s="179"/>
      <c r="P185" s="179"/>
      <c r="Q185" s="179"/>
      <c r="R185" s="179"/>
      <c r="S185" s="179"/>
      <c r="T185" s="179"/>
      <c r="U185" s="179"/>
      <c r="V185" s="179"/>
      <c r="W185" s="179"/>
      <c r="X185" s="179"/>
      <c r="Y185" s="179"/>
      <c r="Z185" s="179"/>
      <c r="AA185" s="179"/>
    </row>
    <row r="186">
      <c r="A186" s="178"/>
      <c r="B186" s="179"/>
      <c r="C186" s="179"/>
      <c r="D186" s="179"/>
      <c r="E186" s="178"/>
      <c r="F186" s="180"/>
      <c r="G186" s="178"/>
      <c r="H186" s="179"/>
      <c r="I186" s="179"/>
      <c r="J186" s="179"/>
      <c r="K186" s="179"/>
      <c r="L186" s="179"/>
      <c r="M186" s="178"/>
      <c r="N186" s="179"/>
      <c r="O186" s="179"/>
      <c r="P186" s="179"/>
      <c r="Q186" s="179"/>
      <c r="R186" s="179"/>
      <c r="S186" s="179"/>
      <c r="T186" s="179"/>
      <c r="U186" s="179"/>
      <c r="V186" s="179"/>
      <c r="W186" s="179"/>
      <c r="X186" s="179"/>
      <c r="Y186" s="179"/>
      <c r="Z186" s="179"/>
      <c r="AA186" s="179"/>
    </row>
    <row r="187">
      <c r="A187" s="178"/>
      <c r="B187" s="179"/>
      <c r="C187" s="179"/>
      <c r="D187" s="179"/>
      <c r="E187" s="178"/>
      <c r="F187" s="180"/>
      <c r="G187" s="178"/>
      <c r="H187" s="179"/>
      <c r="I187" s="179"/>
      <c r="J187" s="179"/>
      <c r="K187" s="179"/>
      <c r="L187" s="179"/>
      <c r="M187" s="178"/>
      <c r="N187" s="179"/>
      <c r="O187" s="179"/>
      <c r="P187" s="179"/>
      <c r="Q187" s="179"/>
      <c r="R187" s="179"/>
      <c r="S187" s="179"/>
      <c r="T187" s="179"/>
      <c r="U187" s="179"/>
      <c r="V187" s="179"/>
      <c r="W187" s="179"/>
      <c r="X187" s="179"/>
      <c r="Y187" s="179"/>
      <c r="Z187" s="179"/>
      <c r="AA187" s="179"/>
    </row>
    <row r="188">
      <c r="A188" s="178"/>
      <c r="B188" s="179"/>
      <c r="C188" s="179"/>
      <c r="D188" s="179"/>
      <c r="E188" s="178"/>
      <c r="F188" s="180"/>
      <c r="G188" s="178"/>
      <c r="H188" s="179"/>
      <c r="I188" s="179"/>
      <c r="J188" s="179"/>
      <c r="K188" s="179"/>
      <c r="L188" s="179"/>
      <c r="M188" s="178"/>
      <c r="N188" s="179"/>
      <c r="O188" s="179"/>
      <c r="P188" s="179"/>
      <c r="Q188" s="179"/>
      <c r="R188" s="179"/>
      <c r="S188" s="179"/>
      <c r="T188" s="179"/>
      <c r="U188" s="179"/>
      <c r="V188" s="179"/>
      <c r="W188" s="179"/>
      <c r="X188" s="179"/>
      <c r="Y188" s="179"/>
      <c r="Z188" s="179"/>
      <c r="AA188" s="179"/>
    </row>
    <row r="189">
      <c r="A189" s="178"/>
      <c r="B189" s="179"/>
      <c r="C189" s="179"/>
      <c r="D189" s="179"/>
      <c r="E189" s="178"/>
      <c r="F189" s="180"/>
      <c r="G189" s="178"/>
      <c r="H189" s="179"/>
      <c r="I189" s="179"/>
      <c r="J189" s="179"/>
      <c r="K189" s="179"/>
      <c r="L189" s="179"/>
      <c r="M189" s="178"/>
      <c r="N189" s="179"/>
      <c r="O189" s="179"/>
      <c r="P189" s="179"/>
      <c r="Q189" s="179"/>
      <c r="R189" s="179"/>
      <c r="S189" s="179"/>
      <c r="T189" s="179"/>
      <c r="U189" s="179"/>
      <c r="V189" s="179"/>
      <c r="W189" s="179"/>
      <c r="X189" s="179"/>
      <c r="Y189" s="179"/>
      <c r="Z189" s="179"/>
      <c r="AA189" s="179"/>
    </row>
    <row r="190">
      <c r="A190" s="178"/>
      <c r="B190" s="179"/>
      <c r="C190" s="179"/>
      <c r="D190" s="179"/>
      <c r="E190" s="178"/>
      <c r="F190" s="180"/>
      <c r="G190" s="178"/>
      <c r="H190" s="179"/>
      <c r="I190" s="179"/>
      <c r="J190" s="179"/>
      <c r="K190" s="179"/>
      <c r="L190" s="179"/>
      <c r="M190" s="178"/>
      <c r="N190" s="179"/>
      <c r="O190" s="179"/>
      <c r="P190" s="179"/>
      <c r="Q190" s="179"/>
      <c r="R190" s="179"/>
      <c r="S190" s="179"/>
      <c r="T190" s="179"/>
      <c r="U190" s="179"/>
      <c r="V190" s="179"/>
      <c r="W190" s="179"/>
      <c r="X190" s="179"/>
      <c r="Y190" s="179"/>
      <c r="Z190" s="179"/>
      <c r="AA190" s="179"/>
    </row>
    <row r="191">
      <c r="A191" s="178"/>
      <c r="B191" s="179"/>
      <c r="C191" s="179"/>
      <c r="D191" s="179"/>
      <c r="E191" s="178"/>
      <c r="F191" s="180"/>
      <c r="G191" s="178"/>
      <c r="H191" s="179"/>
      <c r="I191" s="179"/>
      <c r="J191" s="179"/>
      <c r="K191" s="179"/>
      <c r="L191" s="179"/>
      <c r="M191" s="178"/>
      <c r="N191" s="179"/>
      <c r="O191" s="179"/>
      <c r="P191" s="179"/>
      <c r="Q191" s="179"/>
      <c r="R191" s="179"/>
      <c r="S191" s="179"/>
      <c r="T191" s="179"/>
      <c r="U191" s="179"/>
      <c r="V191" s="179"/>
      <c r="W191" s="179"/>
      <c r="X191" s="179"/>
      <c r="Y191" s="179"/>
      <c r="Z191" s="179"/>
      <c r="AA191" s="179"/>
    </row>
    <row r="192">
      <c r="A192" s="178"/>
      <c r="B192" s="179"/>
      <c r="C192" s="179"/>
      <c r="D192" s="179"/>
      <c r="E192" s="178"/>
      <c r="F192" s="180"/>
      <c r="G192" s="178"/>
      <c r="H192" s="179"/>
      <c r="I192" s="179"/>
      <c r="J192" s="179"/>
      <c r="K192" s="179"/>
      <c r="L192" s="179"/>
      <c r="M192" s="178"/>
      <c r="N192" s="179"/>
      <c r="O192" s="179"/>
      <c r="P192" s="179"/>
      <c r="Q192" s="179"/>
      <c r="R192" s="179"/>
      <c r="S192" s="179"/>
      <c r="T192" s="179"/>
      <c r="U192" s="179"/>
      <c r="V192" s="179"/>
      <c r="W192" s="179"/>
      <c r="X192" s="179"/>
      <c r="Y192" s="179"/>
      <c r="Z192" s="179"/>
      <c r="AA192" s="179"/>
    </row>
    <row r="193">
      <c r="A193" s="178"/>
      <c r="B193" s="179"/>
      <c r="C193" s="179"/>
      <c r="D193" s="179"/>
      <c r="E193" s="178"/>
      <c r="F193" s="180"/>
      <c r="G193" s="178"/>
      <c r="H193" s="179"/>
      <c r="I193" s="179"/>
      <c r="J193" s="179"/>
      <c r="K193" s="179"/>
      <c r="L193" s="179"/>
      <c r="M193" s="178"/>
      <c r="N193" s="179"/>
      <c r="O193" s="179"/>
      <c r="P193" s="179"/>
      <c r="Q193" s="179"/>
      <c r="R193" s="179"/>
      <c r="S193" s="179"/>
      <c r="T193" s="179"/>
      <c r="U193" s="179"/>
      <c r="V193" s="179"/>
      <c r="W193" s="179"/>
      <c r="X193" s="179"/>
      <c r="Y193" s="179"/>
      <c r="Z193" s="179"/>
      <c r="AA193" s="179"/>
    </row>
    <row r="194">
      <c r="A194" s="178"/>
      <c r="B194" s="179"/>
      <c r="C194" s="179"/>
      <c r="D194" s="179"/>
      <c r="E194" s="178"/>
      <c r="F194" s="180"/>
      <c r="G194" s="178"/>
      <c r="H194" s="179"/>
      <c r="I194" s="179"/>
      <c r="J194" s="179"/>
      <c r="K194" s="179"/>
      <c r="L194" s="179"/>
      <c r="M194" s="178"/>
      <c r="N194" s="179"/>
      <c r="O194" s="179"/>
      <c r="P194" s="179"/>
      <c r="Q194" s="179"/>
      <c r="R194" s="179"/>
      <c r="S194" s="179"/>
      <c r="T194" s="179"/>
      <c r="U194" s="179"/>
      <c r="V194" s="179"/>
      <c r="W194" s="179"/>
      <c r="X194" s="179"/>
      <c r="Y194" s="179"/>
      <c r="Z194" s="179"/>
      <c r="AA194" s="179"/>
    </row>
    <row r="195">
      <c r="A195" s="178"/>
      <c r="B195" s="179"/>
      <c r="C195" s="179"/>
      <c r="D195" s="179"/>
      <c r="E195" s="178"/>
      <c r="F195" s="180"/>
      <c r="G195" s="178"/>
      <c r="H195" s="179"/>
      <c r="I195" s="179"/>
      <c r="J195" s="179"/>
      <c r="K195" s="179"/>
      <c r="L195" s="179"/>
      <c r="M195" s="178"/>
      <c r="N195" s="179"/>
      <c r="O195" s="179"/>
      <c r="P195" s="179"/>
      <c r="Q195" s="179"/>
      <c r="R195" s="179"/>
      <c r="S195" s="179"/>
      <c r="T195" s="179"/>
      <c r="U195" s="179"/>
      <c r="V195" s="179"/>
      <c r="W195" s="179"/>
      <c r="X195" s="179"/>
      <c r="Y195" s="179"/>
      <c r="Z195" s="179"/>
      <c r="AA195" s="179"/>
    </row>
    <row r="196">
      <c r="A196" s="178"/>
      <c r="B196" s="179"/>
      <c r="C196" s="179"/>
      <c r="D196" s="179"/>
      <c r="E196" s="178"/>
      <c r="F196" s="180"/>
      <c r="G196" s="178"/>
      <c r="H196" s="179"/>
      <c r="I196" s="179"/>
      <c r="J196" s="179"/>
      <c r="K196" s="179"/>
      <c r="L196" s="179"/>
      <c r="M196" s="178"/>
      <c r="N196" s="179"/>
      <c r="O196" s="179"/>
      <c r="P196" s="179"/>
      <c r="Q196" s="179"/>
      <c r="R196" s="179"/>
      <c r="S196" s="179"/>
      <c r="T196" s="179"/>
      <c r="U196" s="179"/>
      <c r="V196" s="179"/>
      <c r="W196" s="179"/>
      <c r="X196" s="179"/>
      <c r="Y196" s="179"/>
      <c r="Z196" s="179"/>
      <c r="AA196" s="179"/>
    </row>
    <row r="197">
      <c r="A197" s="178"/>
      <c r="B197" s="179"/>
      <c r="C197" s="179"/>
      <c r="D197" s="179"/>
      <c r="E197" s="178"/>
      <c r="F197" s="180"/>
      <c r="G197" s="178"/>
      <c r="H197" s="179"/>
      <c r="I197" s="179"/>
      <c r="J197" s="179"/>
      <c r="K197" s="179"/>
      <c r="L197" s="179"/>
      <c r="M197" s="178"/>
      <c r="N197" s="179"/>
      <c r="O197" s="179"/>
      <c r="P197" s="179"/>
      <c r="Q197" s="179"/>
      <c r="R197" s="179"/>
      <c r="S197" s="179"/>
      <c r="T197" s="179"/>
      <c r="U197" s="179"/>
      <c r="V197" s="179"/>
      <c r="W197" s="179"/>
      <c r="X197" s="179"/>
      <c r="Y197" s="179"/>
      <c r="Z197" s="179"/>
      <c r="AA197" s="179"/>
    </row>
    <row r="198">
      <c r="A198" s="178"/>
      <c r="B198" s="179"/>
      <c r="C198" s="179"/>
      <c r="D198" s="179"/>
      <c r="E198" s="178"/>
      <c r="F198" s="180"/>
      <c r="G198" s="178"/>
      <c r="H198" s="179"/>
      <c r="I198" s="179"/>
      <c r="J198" s="179"/>
      <c r="K198" s="179"/>
      <c r="L198" s="179"/>
      <c r="M198" s="178"/>
      <c r="N198" s="179"/>
      <c r="O198" s="179"/>
      <c r="P198" s="179"/>
      <c r="Q198" s="179"/>
      <c r="R198" s="179"/>
      <c r="S198" s="179"/>
      <c r="T198" s="179"/>
      <c r="U198" s="179"/>
      <c r="V198" s="179"/>
      <c r="W198" s="179"/>
      <c r="X198" s="179"/>
      <c r="Y198" s="179"/>
      <c r="Z198" s="179"/>
      <c r="AA198" s="179"/>
    </row>
    <row r="199">
      <c r="A199" s="178"/>
      <c r="B199" s="179"/>
      <c r="C199" s="179"/>
      <c r="D199" s="179"/>
      <c r="E199" s="178"/>
      <c r="F199" s="180"/>
      <c r="G199" s="178"/>
      <c r="H199" s="179"/>
      <c r="I199" s="179"/>
      <c r="J199" s="179"/>
      <c r="K199" s="179"/>
      <c r="L199" s="179"/>
      <c r="M199" s="178"/>
      <c r="N199" s="179"/>
      <c r="O199" s="179"/>
      <c r="P199" s="179"/>
      <c r="Q199" s="179"/>
      <c r="R199" s="179"/>
      <c r="S199" s="179"/>
      <c r="T199" s="179"/>
      <c r="U199" s="179"/>
      <c r="V199" s="179"/>
      <c r="W199" s="179"/>
      <c r="X199" s="179"/>
      <c r="Y199" s="179"/>
      <c r="Z199" s="179"/>
      <c r="AA199" s="179"/>
    </row>
    <row r="200">
      <c r="A200" s="178"/>
      <c r="B200" s="179"/>
      <c r="C200" s="179"/>
      <c r="D200" s="179"/>
      <c r="E200" s="178"/>
      <c r="F200" s="180"/>
      <c r="G200" s="178"/>
      <c r="H200" s="179"/>
      <c r="I200" s="179"/>
      <c r="J200" s="179"/>
      <c r="K200" s="179"/>
      <c r="L200" s="179"/>
      <c r="M200" s="178"/>
      <c r="N200" s="179"/>
      <c r="O200" s="179"/>
      <c r="P200" s="179"/>
      <c r="Q200" s="179"/>
      <c r="R200" s="179"/>
      <c r="S200" s="179"/>
      <c r="T200" s="179"/>
      <c r="U200" s="179"/>
      <c r="V200" s="179"/>
      <c r="W200" s="179"/>
      <c r="X200" s="179"/>
      <c r="Y200" s="179"/>
      <c r="Z200" s="179"/>
      <c r="AA200" s="179"/>
    </row>
    <row r="201">
      <c r="A201" s="178"/>
      <c r="B201" s="179"/>
      <c r="C201" s="179"/>
      <c r="D201" s="179"/>
      <c r="E201" s="178"/>
      <c r="F201" s="180"/>
      <c r="G201" s="178"/>
      <c r="H201" s="179"/>
      <c r="I201" s="179"/>
      <c r="J201" s="179"/>
      <c r="K201" s="179"/>
      <c r="L201" s="179"/>
      <c r="M201" s="178"/>
      <c r="N201" s="179"/>
      <c r="O201" s="179"/>
      <c r="P201" s="179"/>
      <c r="Q201" s="179"/>
      <c r="R201" s="179"/>
      <c r="S201" s="179"/>
      <c r="T201" s="179"/>
      <c r="U201" s="179"/>
      <c r="V201" s="179"/>
      <c r="W201" s="179"/>
      <c r="X201" s="179"/>
      <c r="Y201" s="179"/>
      <c r="Z201" s="179"/>
      <c r="AA201" s="179"/>
    </row>
    <row r="202">
      <c r="A202" s="178"/>
      <c r="B202" s="179"/>
      <c r="C202" s="179"/>
      <c r="D202" s="179"/>
      <c r="E202" s="178"/>
      <c r="F202" s="180"/>
      <c r="G202" s="178"/>
      <c r="H202" s="179"/>
      <c r="I202" s="179"/>
      <c r="J202" s="179"/>
      <c r="K202" s="179"/>
      <c r="L202" s="179"/>
      <c r="M202" s="178"/>
      <c r="N202" s="179"/>
      <c r="O202" s="179"/>
      <c r="P202" s="179"/>
      <c r="Q202" s="179"/>
      <c r="R202" s="179"/>
      <c r="S202" s="179"/>
      <c r="T202" s="179"/>
      <c r="U202" s="179"/>
      <c r="V202" s="179"/>
      <c r="W202" s="179"/>
      <c r="X202" s="179"/>
      <c r="Y202" s="179"/>
      <c r="Z202" s="179"/>
      <c r="AA202" s="179"/>
    </row>
    <row r="203">
      <c r="A203" s="178"/>
      <c r="B203" s="179"/>
      <c r="C203" s="179"/>
      <c r="D203" s="179"/>
      <c r="E203" s="178"/>
      <c r="F203" s="180"/>
      <c r="G203" s="178"/>
      <c r="H203" s="179"/>
      <c r="I203" s="179"/>
      <c r="J203" s="179"/>
      <c r="K203" s="179"/>
      <c r="L203" s="179"/>
      <c r="M203" s="178"/>
      <c r="N203" s="179"/>
      <c r="O203" s="179"/>
      <c r="P203" s="179"/>
      <c r="Q203" s="179"/>
      <c r="R203" s="179"/>
      <c r="S203" s="179"/>
      <c r="T203" s="179"/>
      <c r="U203" s="179"/>
      <c r="V203" s="179"/>
      <c r="W203" s="179"/>
      <c r="X203" s="179"/>
      <c r="Y203" s="179"/>
      <c r="Z203" s="179"/>
      <c r="AA203" s="179"/>
    </row>
    <row r="204">
      <c r="A204" s="178"/>
      <c r="B204" s="179"/>
      <c r="C204" s="179"/>
      <c r="D204" s="179"/>
      <c r="E204" s="178"/>
      <c r="F204" s="180"/>
      <c r="G204" s="178"/>
      <c r="H204" s="179"/>
      <c r="I204" s="179"/>
      <c r="J204" s="179"/>
      <c r="K204" s="179"/>
      <c r="L204" s="179"/>
      <c r="M204" s="178"/>
      <c r="N204" s="179"/>
      <c r="O204" s="179"/>
      <c r="P204" s="179"/>
      <c r="Q204" s="179"/>
      <c r="R204" s="179"/>
      <c r="S204" s="179"/>
      <c r="T204" s="179"/>
      <c r="U204" s="179"/>
      <c r="V204" s="179"/>
      <c r="W204" s="179"/>
      <c r="X204" s="179"/>
      <c r="Y204" s="179"/>
      <c r="Z204" s="179"/>
      <c r="AA204" s="179"/>
    </row>
    <row r="205">
      <c r="A205" s="178"/>
      <c r="B205" s="179"/>
      <c r="C205" s="179"/>
      <c r="D205" s="179"/>
      <c r="E205" s="178"/>
      <c r="F205" s="180"/>
      <c r="G205" s="178"/>
      <c r="H205" s="179"/>
      <c r="I205" s="179"/>
      <c r="J205" s="179"/>
      <c r="K205" s="179"/>
      <c r="L205" s="179"/>
      <c r="M205" s="178"/>
      <c r="N205" s="179"/>
      <c r="O205" s="179"/>
      <c r="P205" s="179"/>
      <c r="Q205" s="179"/>
      <c r="R205" s="179"/>
      <c r="S205" s="179"/>
      <c r="T205" s="179"/>
      <c r="U205" s="179"/>
      <c r="V205" s="179"/>
      <c r="W205" s="179"/>
      <c r="X205" s="179"/>
      <c r="Y205" s="179"/>
      <c r="Z205" s="179"/>
      <c r="AA205" s="179"/>
    </row>
    <row r="206">
      <c r="A206" s="178"/>
      <c r="B206" s="179"/>
      <c r="C206" s="179"/>
      <c r="D206" s="179"/>
      <c r="E206" s="178"/>
      <c r="F206" s="180"/>
      <c r="G206" s="178"/>
      <c r="H206" s="179"/>
      <c r="I206" s="179"/>
      <c r="J206" s="179"/>
      <c r="K206" s="179"/>
      <c r="L206" s="179"/>
      <c r="M206" s="178"/>
      <c r="N206" s="179"/>
      <c r="O206" s="179"/>
      <c r="P206" s="179"/>
      <c r="Q206" s="179"/>
      <c r="R206" s="179"/>
      <c r="S206" s="179"/>
      <c r="T206" s="179"/>
      <c r="U206" s="179"/>
      <c r="V206" s="179"/>
      <c r="W206" s="179"/>
      <c r="X206" s="179"/>
      <c r="Y206" s="179"/>
      <c r="Z206" s="179"/>
      <c r="AA206" s="179"/>
    </row>
    <row r="207">
      <c r="A207" s="178"/>
      <c r="B207" s="179"/>
      <c r="C207" s="179"/>
      <c r="D207" s="179"/>
      <c r="E207" s="178"/>
      <c r="F207" s="180"/>
      <c r="G207" s="178"/>
      <c r="H207" s="179"/>
      <c r="I207" s="179"/>
      <c r="J207" s="179"/>
      <c r="K207" s="179"/>
      <c r="L207" s="179"/>
      <c r="M207" s="178"/>
      <c r="N207" s="179"/>
      <c r="O207" s="179"/>
      <c r="P207" s="179"/>
      <c r="Q207" s="179"/>
      <c r="R207" s="179"/>
      <c r="S207" s="179"/>
      <c r="T207" s="179"/>
      <c r="U207" s="179"/>
      <c r="V207" s="179"/>
      <c r="W207" s="179"/>
      <c r="X207" s="179"/>
      <c r="Y207" s="179"/>
      <c r="Z207" s="179"/>
      <c r="AA207" s="179"/>
    </row>
    <row r="208">
      <c r="A208" s="178"/>
      <c r="B208" s="179"/>
      <c r="C208" s="179"/>
      <c r="D208" s="179"/>
      <c r="E208" s="178"/>
      <c r="F208" s="180"/>
      <c r="G208" s="178"/>
      <c r="H208" s="179"/>
      <c r="I208" s="179"/>
      <c r="J208" s="179"/>
      <c r="K208" s="179"/>
      <c r="L208" s="179"/>
      <c r="M208" s="178"/>
      <c r="N208" s="179"/>
      <c r="O208" s="179"/>
      <c r="P208" s="179"/>
      <c r="Q208" s="179"/>
      <c r="R208" s="179"/>
      <c r="S208" s="179"/>
      <c r="T208" s="179"/>
      <c r="U208" s="179"/>
      <c r="V208" s="179"/>
      <c r="W208" s="179"/>
      <c r="X208" s="179"/>
      <c r="Y208" s="179"/>
      <c r="Z208" s="179"/>
      <c r="AA208" s="179"/>
    </row>
    <row r="209">
      <c r="A209" s="178"/>
      <c r="B209" s="179"/>
      <c r="C209" s="179"/>
      <c r="D209" s="179"/>
      <c r="E209" s="178"/>
      <c r="F209" s="180"/>
      <c r="G209" s="178"/>
      <c r="H209" s="179"/>
      <c r="I209" s="179"/>
      <c r="J209" s="179"/>
      <c r="K209" s="179"/>
      <c r="L209" s="179"/>
      <c r="M209" s="178"/>
      <c r="N209" s="179"/>
      <c r="O209" s="179"/>
      <c r="P209" s="179"/>
      <c r="Q209" s="179"/>
      <c r="R209" s="179"/>
      <c r="S209" s="179"/>
      <c r="T209" s="179"/>
      <c r="U209" s="179"/>
      <c r="V209" s="179"/>
      <c r="W209" s="179"/>
      <c r="X209" s="179"/>
      <c r="Y209" s="179"/>
      <c r="Z209" s="179"/>
      <c r="AA209" s="179"/>
    </row>
    <row r="210">
      <c r="A210" s="178"/>
      <c r="B210" s="179"/>
      <c r="C210" s="179"/>
      <c r="D210" s="179"/>
      <c r="E210" s="178"/>
      <c r="F210" s="180"/>
      <c r="G210" s="178"/>
      <c r="H210" s="179"/>
      <c r="I210" s="179"/>
      <c r="J210" s="179"/>
      <c r="K210" s="179"/>
      <c r="L210" s="179"/>
      <c r="M210" s="178"/>
      <c r="N210" s="179"/>
      <c r="O210" s="179"/>
      <c r="P210" s="179"/>
      <c r="Q210" s="179"/>
      <c r="R210" s="179"/>
      <c r="S210" s="179"/>
      <c r="T210" s="179"/>
      <c r="U210" s="179"/>
      <c r="V210" s="179"/>
      <c r="W210" s="179"/>
      <c r="X210" s="179"/>
      <c r="Y210" s="179"/>
      <c r="Z210" s="179"/>
      <c r="AA210" s="179"/>
    </row>
    <row r="211">
      <c r="A211" s="178"/>
      <c r="B211" s="179"/>
      <c r="C211" s="179"/>
      <c r="D211" s="179"/>
      <c r="E211" s="178"/>
      <c r="F211" s="180"/>
      <c r="G211" s="178"/>
      <c r="H211" s="179"/>
      <c r="I211" s="179"/>
      <c r="J211" s="179"/>
      <c r="K211" s="179"/>
      <c r="L211" s="179"/>
      <c r="M211" s="178"/>
      <c r="N211" s="179"/>
      <c r="O211" s="179"/>
      <c r="P211" s="179"/>
      <c r="Q211" s="179"/>
      <c r="R211" s="179"/>
      <c r="S211" s="179"/>
      <c r="T211" s="179"/>
      <c r="U211" s="179"/>
      <c r="V211" s="179"/>
      <c r="W211" s="179"/>
      <c r="X211" s="179"/>
      <c r="Y211" s="179"/>
      <c r="Z211" s="179"/>
      <c r="AA211" s="179"/>
    </row>
    <row r="212">
      <c r="A212" s="178"/>
      <c r="B212" s="179"/>
      <c r="C212" s="179"/>
      <c r="D212" s="179"/>
      <c r="E212" s="178"/>
      <c r="F212" s="180"/>
      <c r="G212" s="178"/>
      <c r="H212" s="179"/>
      <c r="I212" s="179"/>
      <c r="J212" s="179"/>
      <c r="K212" s="179"/>
      <c r="L212" s="179"/>
      <c r="M212" s="178"/>
      <c r="N212" s="179"/>
      <c r="O212" s="179"/>
      <c r="P212" s="179"/>
      <c r="Q212" s="179"/>
      <c r="R212" s="179"/>
      <c r="S212" s="179"/>
      <c r="T212" s="179"/>
      <c r="U212" s="179"/>
      <c r="V212" s="179"/>
      <c r="W212" s="179"/>
      <c r="X212" s="179"/>
      <c r="Y212" s="179"/>
      <c r="Z212" s="179"/>
      <c r="AA212" s="179"/>
    </row>
    <row r="213">
      <c r="A213" s="178"/>
      <c r="B213" s="179"/>
      <c r="C213" s="179"/>
      <c r="D213" s="179"/>
      <c r="E213" s="178"/>
      <c r="F213" s="180"/>
      <c r="G213" s="178"/>
      <c r="H213" s="179"/>
      <c r="I213" s="179"/>
      <c r="J213" s="179"/>
      <c r="K213" s="179"/>
      <c r="L213" s="179"/>
      <c r="M213" s="178"/>
      <c r="N213" s="179"/>
      <c r="O213" s="179"/>
      <c r="P213" s="179"/>
      <c r="Q213" s="179"/>
      <c r="R213" s="179"/>
      <c r="S213" s="179"/>
      <c r="T213" s="179"/>
      <c r="U213" s="179"/>
      <c r="V213" s="179"/>
      <c r="W213" s="179"/>
      <c r="X213" s="179"/>
      <c r="Y213" s="179"/>
      <c r="Z213" s="179"/>
      <c r="AA213" s="179"/>
    </row>
    <row r="214">
      <c r="A214" s="178"/>
      <c r="B214" s="179"/>
      <c r="C214" s="179"/>
      <c r="D214" s="179"/>
      <c r="E214" s="178"/>
      <c r="F214" s="180"/>
      <c r="G214" s="178"/>
      <c r="H214" s="179"/>
      <c r="I214" s="179"/>
      <c r="J214" s="179"/>
      <c r="K214" s="179"/>
      <c r="L214" s="179"/>
      <c r="M214" s="178"/>
      <c r="N214" s="179"/>
      <c r="O214" s="179"/>
      <c r="P214" s="179"/>
      <c r="Q214" s="179"/>
      <c r="R214" s="179"/>
      <c r="S214" s="179"/>
      <c r="T214" s="179"/>
      <c r="U214" s="179"/>
      <c r="V214" s="179"/>
      <c r="W214" s="179"/>
      <c r="X214" s="179"/>
      <c r="Y214" s="179"/>
      <c r="Z214" s="179"/>
      <c r="AA214" s="179"/>
    </row>
    <row r="215">
      <c r="A215" s="178"/>
      <c r="B215" s="179"/>
      <c r="C215" s="179"/>
      <c r="D215" s="179"/>
      <c r="E215" s="178"/>
      <c r="F215" s="180"/>
      <c r="G215" s="178"/>
      <c r="H215" s="179"/>
      <c r="I215" s="179"/>
      <c r="J215" s="179"/>
      <c r="K215" s="179"/>
      <c r="L215" s="179"/>
      <c r="M215" s="178"/>
      <c r="N215" s="179"/>
      <c r="O215" s="179"/>
      <c r="P215" s="179"/>
      <c r="Q215" s="179"/>
      <c r="R215" s="179"/>
      <c r="S215" s="179"/>
      <c r="T215" s="179"/>
      <c r="U215" s="179"/>
      <c r="V215" s="179"/>
      <c r="W215" s="179"/>
      <c r="X215" s="179"/>
      <c r="Y215" s="179"/>
      <c r="Z215" s="179"/>
      <c r="AA215" s="179"/>
    </row>
    <row r="216">
      <c r="A216" s="178"/>
      <c r="B216" s="179"/>
      <c r="C216" s="179"/>
      <c r="D216" s="179"/>
      <c r="E216" s="178"/>
      <c r="F216" s="180"/>
      <c r="G216" s="178"/>
      <c r="H216" s="179"/>
      <c r="I216" s="179"/>
      <c r="J216" s="179"/>
      <c r="K216" s="179"/>
      <c r="L216" s="179"/>
      <c r="M216" s="178"/>
      <c r="N216" s="179"/>
      <c r="O216" s="179"/>
      <c r="P216" s="179"/>
      <c r="Q216" s="179"/>
      <c r="R216" s="179"/>
      <c r="S216" s="179"/>
      <c r="T216" s="179"/>
      <c r="U216" s="179"/>
      <c r="V216" s="179"/>
      <c r="W216" s="179"/>
      <c r="X216" s="179"/>
      <c r="Y216" s="179"/>
      <c r="Z216" s="179"/>
      <c r="AA216" s="179"/>
    </row>
    <row r="217">
      <c r="A217" s="178"/>
      <c r="B217" s="179"/>
      <c r="C217" s="179"/>
      <c r="D217" s="179"/>
      <c r="E217" s="178"/>
      <c r="F217" s="180"/>
      <c r="G217" s="178"/>
      <c r="H217" s="179"/>
      <c r="I217" s="179"/>
      <c r="J217" s="179"/>
      <c r="K217" s="179"/>
      <c r="L217" s="179"/>
      <c r="M217" s="178"/>
      <c r="N217" s="179"/>
      <c r="O217" s="179"/>
      <c r="P217" s="179"/>
      <c r="Q217" s="179"/>
      <c r="R217" s="179"/>
      <c r="S217" s="179"/>
      <c r="T217" s="179"/>
      <c r="U217" s="179"/>
      <c r="V217" s="179"/>
      <c r="W217" s="179"/>
      <c r="X217" s="179"/>
      <c r="Y217" s="179"/>
      <c r="Z217" s="179"/>
      <c r="AA217" s="179"/>
    </row>
    <row r="218">
      <c r="A218" s="178"/>
      <c r="B218" s="179"/>
      <c r="C218" s="179"/>
      <c r="D218" s="179"/>
      <c r="E218" s="178"/>
      <c r="F218" s="180"/>
      <c r="G218" s="178"/>
      <c r="H218" s="179"/>
      <c r="I218" s="179"/>
      <c r="J218" s="179"/>
      <c r="K218" s="179"/>
      <c r="L218" s="179"/>
      <c r="M218" s="178"/>
      <c r="N218" s="179"/>
      <c r="O218" s="179"/>
      <c r="P218" s="179"/>
      <c r="Q218" s="179"/>
      <c r="R218" s="179"/>
      <c r="S218" s="179"/>
      <c r="T218" s="179"/>
      <c r="U218" s="179"/>
      <c r="V218" s="179"/>
      <c r="W218" s="179"/>
      <c r="X218" s="179"/>
      <c r="Y218" s="179"/>
      <c r="Z218" s="179"/>
      <c r="AA218" s="179"/>
    </row>
    <row r="219">
      <c r="A219" s="178"/>
      <c r="B219" s="179"/>
      <c r="C219" s="179"/>
      <c r="D219" s="179"/>
      <c r="E219" s="178"/>
      <c r="F219" s="180"/>
      <c r="G219" s="178"/>
      <c r="H219" s="179"/>
      <c r="I219" s="179"/>
      <c r="J219" s="179"/>
      <c r="K219" s="179"/>
      <c r="L219" s="179"/>
      <c r="M219" s="178"/>
      <c r="N219" s="179"/>
      <c r="O219" s="179"/>
      <c r="P219" s="179"/>
      <c r="Q219" s="179"/>
      <c r="R219" s="179"/>
      <c r="S219" s="179"/>
      <c r="T219" s="179"/>
      <c r="U219" s="179"/>
      <c r="V219" s="179"/>
      <c r="W219" s="179"/>
      <c r="X219" s="179"/>
      <c r="Y219" s="179"/>
      <c r="Z219" s="179"/>
      <c r="AA219" s="179"/>
    </row>
    <row r="220">
      <c r="A220" s="178"/>
      <c r="B220" s="179"/>
      <c r="C220" s="179"/>
      <c r="D220" s="179"/>
      <c r="E220" s="178"/>
      <c r="F220" s="180"/>
      <c r="G220" s="178"/>
      <c r="H220" s="179"/>
      <c r="I220" s="179"/>
      <c r="J220" s="179"/>
      <c r="K220" s="179"/>
      <c r="L220" s="179"/>
      <c r="M220" s="178"/>
      <c r="N220" s="179"/>
      <c r="O220" s="179"/>
      <c r="P220" s="179"/>
      <c r="Q220" s="179"/>
      <c r="R220" s="179"/>
      <c r="S220" s="179"/>
      <c r="T220" s="179"/>
      <c r="U220" s="179"/>
      <c r="V220" s="179"/>
      <c r="W220" s="179"/>
      <c r="X220" s="179"/>
      <c r="Y220" s="179"/>
      <c r="Z220" s="179"/>
      <c r="AA220" s="179"/>
    </row>
    <row r="221">
      <c r="A221" s="178"/>
      <c r="B221" s="179"/>
      <c r="C221" s="179"/>
      <c r="D221" s="179"/>
      <c r="E221" s="178"/>
      <c r="F221" s="180"/>
      <c r="G221" s="178"/>
      <c r="H221" s="179"/>
      <c r="I221" s="179"/>
      <c r="J221" s="179"/>
      <c r="K221" s="179"/>
      <c r="L221" s="179"/>
      <c r="M221" s="178"/>
      <c r="N221" s="179"/>
      <c r="O221" s="179"/>
      <c r="P221" s="179"/>
      <c r="Q221" s="179"/>
      <c r="R221" s="179"/>
      <c r="S221" s="179"/>
      <c r="T221" s="179"/>
      <c r="U221" s="179"/>
      <c r="V221" s="179"/>
      <c r="W221" s="179"/>
      <c r="X221" s="179"/>
      <c r="Y221" s="179"/>
      <c r="Z221" s="179"/>
      <c r="AA221" s="179"/>
    </row>
    <row r="222">
      <c r="A222" s="178"/>
      <c r="B222" s="179"/>
      <c r="C222" s="179"/>
      <c r="D222" s="179"/>
      <c r="E222" s="178"/>
      <c r="F222" s="180"/>
      <c r="G222" s="178"/>
      <c r="H222" s="179"/>
      <c r="I222" s="179"/>
      <c r="J222" s="179"/>
      <c r="K222" s="179"/>
      <c r="L222" s="179"/>
      <c r="M222" s="178"/>
      <c r="N222" s="179"/>
      <c r="O222" s="179"/>
      <c r="P222" s="179"/>
      <c r="Q222" s="179"/>
      <c r="R222" s="179"/>
      <c r="S222" s="179"/>
      <c r="T222" s="179"/>
      <c r="U222" s="179"/>
      <c r="V222" s="179"/>
      <c r="W222" s="179"/>
      <c r="X222" s="179"/>
      <c r="Y222" s="179"/>
      <c r="Z222" s="179"/>
      <c r="AA222" s="179"/>
    </row>
    <row r="223">
      <c r="A223" s="178"/>
      <c r="B223" s="179"/>
      <c r="C223" s="179"/>
      <c r="D223" s="179"/>
      <c r="E223" s="178"/>
      <c r="F223" s="180"/>
      <c r="G223" s="178"/>
      <c r="H223" s="179"/>
      <c r="I223" s="179"/>
      <c r="J223" s="179"/>
      <c r="K223" s="179"/>
      <c r="L223" s="179"/>
      <c r="M223" s="178"/>
      <c r="N223" s="179"/>
      <c r="O223" s="179"/>
      <c r="P223" s="179"/>
      <c r="Q223" s="179"/>
      <c r="R223" s="179"/>
      <c r="S223" s="179"/>
      <c r="T223" s="179"/>
      <c r="U223" s="179"/>
      <c r="V223" s="179"/>
      <c r="W223" s="179"/>
      <c r="X223" s="179"/>
      <c r="Y223" s="179"/>
      <c r="Z223" s="179"/>
      <c r="AA223" s="179"/>
    </row>
    <row r="224">
      <c r="A224" s="178"/>
      <c r="B224" s="179"/>
      <c r="C224" s="179"/>
      <c r="D224" s="179"/>
      <c r="E224" s="178"/>
      <c r="F224" s="180"/>
      <c r="G224" s="178"/>
      <c r="H224" s="179"/>
      <c r="I224" s="179"/>
      <c r="J224" s="179"/>
      <c r="K224" s="179"/>
      <c r="L224" s="179"/>
      <c r="M224" s="178"/>
      <c r="N224" s="179"/>
      <c r="O224" s="179"/>
      <c r="P224" s="179"/>
      <c r="Q224" s="179"/>
      <c r="R224" s="179"/>
      <c r="S224" s="179"/>
      <c r="T224" s="179"/>
      <c r="U224" s="179"/>
      <c r="V224" s="179"/>
      <c r="W224" s="179"/>
      <c r="X224" s="179"/>
      <c r="Y224" s="179"/>
      <c r="Z224" s="179"/>
      <c r="AA224" s="179"/>
    </row>
    <row r="225">
      <c r="A225" s="178"/>
      <c r="B225" s="179"/>
      <c r="C225" s="179"/>
      <c r="D225" s="179"/>
      <c r="E225" s="178"/>
      <c r="F225" s="180"/>
      <c r="G225" s="178"/>
      <c r="H225" s="179"/>
      <c r="I225" s="179"/>
      <c r="J225" s="179"/>
      <c r="K225" s="179"/>
      <c r="L225" s="179"/>
      <c r="M225" s="178"/>
      <c r="N225" s="179"/>
      <c r="O225" s="179"/>
      <c r="P225" s="179"/>
      <c r="Q225" s="179"/>
      <c r="R225" s="179"/>
      <c r="S225" s="179"/>
      <c r="T225" s="179"/>
      <c r="U225" s="179"/>
      <c r="V225" s="179"/>
      <c r="W225" s="179"/>
      <c r="X225" s="179"/>
      <c r="Y225" s="179"/>
      <c r="Z225" s="179"/>
      <c r="AA225" s="179"/>
    </row>
    <row r="226">
      <c r="A226" s="178"/>
      <c r="B226" s="179"/>
      <c r="C226" s="179"/>
      <c r="D226" s="179"/>
      <c r="E226" s="178"/>
      <c r="F226" s="180"/>
      <c r="G226" s="178"/>
      <c r="H226" s="179"/>
      <c r="I226" s="179"/>
      <c r="J226" s="179"/>
      <c r="K226" s="179"/>
      <c r="L226" s="179"/>
      <c r="M226" s="178"/>
      <c r="N226" s="179"/>
      <c r="O226" s="179"/>
      <c r="P226" s="179"/>
      <c r="Q226" s="179"/>
      <c r="R226" s="179"/>
      <c r="S226" s="179"/>
      <c r="T226" s="179"/>
      <c r="U226" s="179"/>
      <c r="V226" s="179"/>
      <c r="W226" s="179"/>
      <c r="X226" s="179"/>
      <c r="Y226" s="179"/>
      <c r="Z226" s="179"/>
      <c r="AA226" s="179"/>
    </row>
    <row r="227">
      <c r="A227" s="178"/>
      <c r="B227" s="179"/>
      <c r="C227" s="179"/>
      <c r="D227" s="179"/>
      <c r="E227" s="178"/>
      <c r="F227" s="180"/>
      <c r="G227" s="178"/>
      <c r="H227" s="179"/>
      <c r="I227" s="179"/>
      <c r="J227" s="179"/>
      <c r="K227" s="179"/>
      <c r="L227" s="179"/>
      <c r="M227" s="178"/>
      <c r="N227" s="179"/>
      <c r="O227" s="179"/>
      <c r="P227" s="179"/>
      <c r="Q227" s="179"/>
      <c r="R227" s="179"/>
      <c r="S227" s="179"/>
      <c r="T227" s="179"/>
      <c r="U227" s="179"/>
      <c r="V227" s="179"/>
      <c r="W227" s="179"/>
      <c r="X227" s="179"/>
      <c r="Y227" s="179"/>
      <c r="Z227" s="179"/>
      <c r="AA227" s="179"/>
    </row>
    <row r="228">
      <c r="A228" s="178"/>
      <c r="B228" s="179"/>
      <c r="C228" s="179"/>
      <c r="D228" s="179"/>
      <c r="E228" s="178"/>
      <c r="F228" s="180"/>
      <c r="G228" s="178"/>
      <c r="H228" s="179"/>
      <c r="I228" s="179"/>
      <c r="J228" s="179"/>
      <c r="K228" s="179"/>
      <c r="L228" s="179"/>
      <c r="M228" s="178"/>
      <c r="N228" s="179"/>
      <c r="O228" s="179"/>
      <c r="P228" s="179"/>
      <c r="Q228" s="179"/>
      <c r="R228" s="179"/>
      <c r="S228" s="179"/>
      <c r="T228" s="179"/>
      <c r="U228" s="179"/>
      <c r="V228" s="179"/>
      <c r="W228" s="179"/>
      <c r="X228" s="179"/>
      <c r="Y228" s="179"/>
      <c r="Z228" s="179"/>
      <c r="AA228" s="179"/>
    </row>
    <row r="229">
      <c r="A229" s="178"/>
      <c r="B229" s="179"/>
      <c r="C229" s="179"/>
      <c r="D229" s="179"/>
      <c r="E229" s="178"/>
      <c r="F229" s="180"/>
      <c r="G229" s="178"/>
      <c r="H229" s="179"/>
      <c r="I229" s="179"/>
      <c r="J229" s="179"/>
      <c r="K229" s="179"/>
      <c r="L229" s="179"/>
      <c r="M229" s="178"/>
      <c r="N229" s="179"/>
      <c r="O229" s="179"/>
      <c r="P229" s="179"/>
      <c r="Q229" s="179"/>
      <c r="R229" s="179"/>
      <c r="S229" s="179"/>
      <c r="T229" s="179"/>
      <c r="U229" s="179"/>
      <c r="V229" s="179"/>
      <c r="W229" s="179"/>
      <c r="X229" s="179"/>
      <c r="Y229" s="179"/>
      <c r="Z229" s="179"/>
      <c r="AA229" s="179"/>
    </row>
    <row r="230">
      <c r="A230" s="178"/>
      <c r="B230" s="179"/>
      <c r="C230" s="179"/>
      <c r="D230" s="179"/>
      <c r="E230" s="178"/>
      <c r="F230" s="180"/>
      <c r="G230" s="178"/>
      <c r="H230" s="179"/>
      <c r="I230" s="179"/>
      <c r="J230" s="179"/>
      <c r="K230" s="179"/>
      <c r="L230" s="179"/>
      <c r="M230" s="178"/>
      <c r="N230" s="179"/>
      <c r="O230" s="179"/>
      <c r="P230" s="179"/>
      <c r="Q230" s="179"/>
      <c r="R230" s="179"/>
      <c r="S230" s="179"/>
      <c r="T230" s="179"/>
      <c r="U230" s="179"/>
      <c r="V230" s="179"/>
      <c r="W230" s="179"/>
      <c r="X230" s="179"/>
      <c r="Y230" s="179"/>
      <c r="Z230" s="179"/>
      <c r="AA230" s="179"/>
    </row>
    <row r="231">
      <c r="A231" s="178"/>
      <c r="B231" s="179"/>
      <c r="C231" s="179"/>
      <c r="D231" s="179"/>
      <c r="E231" s="178"/>
      <c r="F231" s="180"/>
      <c r="G231" s="178"/>
      <c r="H231" s="179"/>
      <c r="I231" s="179"/>
      <c r="J231" s="179"/>
      <c r="K231" s="179"/>
      <c r="L231" s="179"/>
      <c r="M231" s="178"/>
      <c r="N231" s="179"/>
      <c r="O231" s="179"/>
      <c r="P231" s="179"/>
      <c r="Q231" s="179"/>
      <c r="R231" s="179"/>
      <c r="S231" s="179"/>
      <c r="T231" s="179"/>
      <c r="U231" s="179"/>
      <c r="V231" s="179"/>
      <c r="W231" s="179"/>
      <c r="X231" s="179"/>
      <c r="Y231" s="179"/>
      <c r="Z231" s="179"/>
      <c r="AA231" s="179"/>
    </row>
    <row r="232">
      <c r="A232" s="178"/>
      <c r="B232" s="179"/>
      <c r="C232" s="179"/>
      <c r="D232" s="179"/>
      <c r="E232" s="178"/>
      <c r="F232" s="180"/>
      <c r="G232" s="178"/>
      <c r="H232" s="179"/>
      <c r="I232" s="179"/>
      <c r="J232" s="179"/>
      <c r="K232" s="179"/>
      <c r="L232" s="179"/>
      <c r="M232" s="178"/>
      <c r="N232" s="179"/>
      <c r="O232" s="179"/>
      <c r="P232" s="179"/>
      <c r="Q232" s="179"/>
      <c r="R232" s="179"/>
      <c r="S232" s="179"/>
      <c r="T232" s="179"/>
      <c r="U232" s="179"/>
      <c r="V232" s="179"/>
      <c r="W232" s="179"/>
      <c r="X232" s="179"/>
      <c r="Y232" s="179"/>
      <c r="Z232" s="179"/>
      <c r="AA232" s="179"/>
    </row>
    <row r="233">
      <c r="A233" s="178"/>
      <c r="B233" s="179"/>
      <c r="C233" s="179"/>
      <c r="D233" s="179"/>
      <c r="E233" s="178"/>
      <c r="F233" s="180"/>
      <c r="G233" s="178"/>
      <c r="H233" s="179"/>
      <c r="I233" s="179"/>
      <c r="J233" s="179"/>
      <c r="K233" s="179"/>
      <c r="L233" s="179"/>
      <c r="M233" s="178"/>
      <c r="N233" s="179"/>
      <c r="O233" s="179"/>
      <c r="P233" s="179"/>
      <c r="Q233" s="179"/>
      <c r="R233" s="179"/>
      <c r="S233" s="179"/>
      <c r="T233" s="179"/>
      <c r="U233" s="179"/>
      <c r="V233" s="179"/>
      <c r="W233" s="179"/>
      <c r="X233" s="179"/>
      <c r="Y233" s="179"/>
      <c r="Z233" s="179"/>
      <c r="AA233" s="179"/>
    </row>
    <row r="234">
      <c r="A234" s="178"/>
      <c r="B234" s="179"/>
      <c r="C234" s="179"/>
      <c r="D234" s="179"/>
      <c r="E234" s="178"/>
      <c r="F234" s="180"/>
      <c r="G234" s="178"/>
      <c r="H234" s="179"/>
      <c r="I234" s="179"/>
      <c r="J234" s="179"/>
      <c r="K234" s="179"/>
      <c r="L234" s="179"/>
      <c r="M234" s="178"/>
      <c r="N234" s="179"/>
      <c r="O234" s="179"/>
      <c r="P234" s="179"/>
      <c r="Q234" s="179"/>
      <c r="R234" s="179"/>
      <c r="S234" s="179"/>
      <c r="T234" s="179"/>
      <c r="U234" s="179"/>
      <c r="V234" s="179"/>
      <c r="W234" s="179"/>
      <c r="X234" s="179"/>
      <c r="Y234" s="179"/>
      <c r="Z234" s="179"/>
      <c r="AA234" s="179"/>
    </row>
    <row r="235">
      <c r="A235" s="178"/>
      <c r="B235" s="179"/>
      <c r="C235" s="179"/>
      <c r="D235" s="179"/>
      <c r="E235" s="178"/>
      <c r="F235" s="180"/>
      <c r="G235" s="178"/>
      <c r="H235" s="179"/>
      <c r="I235" s="179"/>
      <c r="J235" s="179"/>
      <c r="K235" s="179"/>
      <c r="L235" s="179"/>
      <c r="M235" s="178"/>
      <c r="N235" s="179"/>
      <c r="O235" s="179"/>
      <c r="P235" s="179"/>
      <c r="Q235" s="179"/>
      <c r="R235" s="179"/>
      <c r="S235" s="179"/>
      <c r="T235" s="179"/>
      <c r="U235" s="179"/>
      <c r="V235" s="179"/>
      <c r="W235" s="179"/>
      <c r="X235" s="179"/>
      <c r="Y235" s="179"/>
      <c r="Z235" s="179"/>
      <c r="AA235" s="179"/>
    </row>
    <row r="236">
      <c r="A236" s="178"/>
      <c r="B236" s="179"/>
      <c r="C236" s="179"/>
      <c r="D236" s="179"/>
      <c r="E236" s="178"/>
      <c r="F236" s="180"/>
      <c r="G236" s="178"/>
      <c r="H236" s="179"/>
      <c r="I236" s="179"/>
      <c r="J236" s="179"/>
      <c r="K236" s="179"/>
      <c r="L236" s="179"/>
      <c r="M236" s="178"/>
      <c r="N236" s="179"/>
      <c r="O236" s="179"/>
      <c r="P236" s="179"/>
      <c r="Q236" s="179"/>
      <c r="R236" s="179"/>
      <c r="S236" s="179"/>
      <c r="T236" s="179"/>
      <c r="U236" s="179"/>
      <c r="V236" s="179"/>
      <c r="W236" s="179"/>
      <c r="X236" s="179"/>
      <c r="Y236" s="179"/>
      <c r="Z236" s="179"/>
      <c r="AA236" s="179"/>
    </row>
    <row r="237">
      <c r="A237" s="178"/>
      <c r="B237" s="179"/>
      <c r="C237" s="179"/>
      <c r="D237" s="179"/>
      <c r="E237" s="178"/>
      <c r="F237" s="180"/>
      <c r="G237" s="178"/>
      <c r="H237" s="179"/>
      <c r="I237" s="179"/>
      <c r="J237" s="179"/>
      <c r="K237" s="179"/>
      <c r="L237" s="179"/>
      <c r="M237" s="178"/>
      <c r="N237" s="179"/>
      <c r="O237" s="179"/>
      <c r="P237" s="179"/>
      <c r="Q237" s="179"/>
      <c r="R237" s="179"/>
      <c r="S237" s="179"/>
      <c r="T237" s="179"/>
      <c r="U237" s="179"/>
      <c r="V237" s="179"/>
      <c r="W237" s="179"/>
      <c r="X237" s="179"/>
      <c r="Y237" s="179"/>
      <c r="Z237" s="179"/>
      <c r="AA237" s="179"/>
    </row>
    <row r="238">
      <c r="A238" s="178"/>
      <c r="B238" s="179"/>
      <c r="C238" s="179"/>
      <c r="D238" s="179"/>
      <c r="E238" s="178"/>
      <c r="F238" s="180"/>
      <c r="G238" s="178"/>
      <c r="H238" s="179"/>
      <c r="I238" s="179"/>
      <c r="J238" s="179"/>
      <c r="K238" s="179"/>
      <c r="L238" s="179"/>
      <c r="M238" s="178"/>
      <c r="N238" s="179"/>
      <c r="O238" s="179"/>
      <c r="P238" s="179"/>
      <c r="Q238" s="179"/>
      <c r="R238" s="179"/>
      <c r="S238" s="179"/>
      <c r="T238" s="179"/>
      <c r="U238" s="179"/>
      <c r="V238" s="179"/>
      <c r="W238" s="179"/>
      <c r="X238" s="179"/>
      <c r="Y238" s="179"/>
      <c r="Z238" s="179"/>
      <c r="AA238" s="179"/>
    </row>
    <row r="239">
      <c r="A239" s="178"/>
      <c r="B239" s="179"/>
      <c r="C239" s="179"/>
      <c r="D239" s="179"/>
      <c r="E239" s="178"/>
      <c r="F239" s="180"/>
      <c r="G239" s="178"/>
      <c r="H239" s="179"/>
      <c r="I239" s="179"/>
      <c r="J239" s="179"/>
      <c r="K239" s="179"/>
      <c r="L239" s="179"/>
      <c r="M239" s="178"/>
      <c r="N239" s="179"/>
      <c r="O239" s="179"/>
      <c r="P239" s="179"/>
      <c r="Q239" s="179"/>
      <c r="R239" s="179"/>
      <c r="S239" s="179"/>
      <c r="T239" s="179"/>
      <c r="U239" s="179"/>
      <c r="V239" s="179"/>
      <c r="W239" s="179"/>
      <c r="X239" s="179"/>
      <c r="Y239" s="179"/>
      <c r="Z239" s="179"/>
      <c r="AA239" s="179"/>
    </row>
    <row r="240">
      <c r="A240" s="178"/>
      <c r="B240" s="179"/>
      <c r="C240" s="179"/>
      <c r="D240" s="179"/>
      <c r="E240" s="178"/>
      <c r="F240" s="180"/>
      <c r="G240" s="178"/>
      <c r="H240" s="179"/>
      <c r="I240" s="179"/>
      <c r="J240" s="179"/>
      <c r="K240" s="179"/>
      <c r="L240" s="179"/>
      <c r="M240" s="178"/>
      <c r="N240" s="179"/>
      <c r="O240" s="179"/>
      <c r="P240" s="179"/>
      <c r="Q240" s="179"/>
      <c r="R240" s="179"/>
      <c r="S240" s="179"/>
      <c r="T240" s="179"/>
      <c r="U240" s="179"/>
      <c r="V240" s="179"/>
      <c r="W240" s="179"/>
      <c r="X240" s="179"/>
      <c r="Y240" s="179"/>
      <c r="Z240" s="179"/>
      <c r="AA240" s="179"/>
    </row>
    <row r="241">
      <c r="A241" s="178"/>
      <c r="B241" s="179"/>
      <c r="C241" s="179"/>
      <c r="D241" s="179"/>
      <c r="E241" s="178"/>
      <c r="F241" s="180"/>
      <c r="G241" s="178"/>
      <c r="H241" s="179"/>
      <c r="I241" s="179"/>
      <c r="J241" s="179"/>
      <c r="K241" s="179"/>
      <c r="L241" s="179"/>
      <c r="M241" s="178"/>
      <c r="N241" s="179"/>
      <c r="O241" s="179"/>
      <c r="P241" s="179"/>
      <c r="Q241" s="179"/>
      <c r="R241" s="179"/>
      <c r="S241" s="179"/>
      <c r="T241" s="179"/>
      <c r="U241" s="179"/>
      <c r="V241" s="179"/>
      <c r="W241" s="179"/>
      <c r="X241" s="179"/>
      <c r="Y241" s="179"/>
      <c r="Z241" s="179"/>
      <c r="AA241" s="179"/>
    </row>
    <row r="242">
      <c r="A242" s="178"/>
      <c r="B242" s="179"/>
      <c r="C242" s="179"/>
      <c r="D242" s="179"/>
      <c r="E242" s="178"/>
      <c r="F242" s="180"/>
      <c r="G242" s="178"/>
      <c r="H242" s="179"/>
      <c r="I242" s="179"/>
      <c r="J242" s="179"/>
      <c r="K242" s="179"/>
      <c r="L242" s="179"/>
      <c r="M242" s="178"/>
      <c r="N242" s="179"/>
      <c r="O242" s="179"/>
      <c r="P242" s="179"/>
      <c r="Q242" s="179"/>
      <c r="R242" s="179"/>
      <c r="S242" s="179"/>
      <c r="T242" s="179"/>
      <c r="U242" s="179"/>
      <c r="V242" s="179"/>
      <c r="W242" s="179"/>
      <c r="X242" s="179"/>
      <c r="Y242" s="179"/>
      <c r="Z242" s="179"/>
      <c r="AA242" s="179"/>
    </row>
    <row r="243">
      <c r="A243" s="178"/>
      <c r="B243" s="179"/>
      <c r="C243" s="179"/>
      <c r="D243" s="179"/>
      <c r="E243" s="178"/>
      <c r="F243" s="180"/>
      <c r="G243" s="178"/>
      <c r="H243" s="179"/>
      <c r="I243" s="179"/>
      <c r="J243" s="179"/>
      <c r="K243" s="179"/>
      <c r="L243" s="179"/>
      <c r="M243" s="178"/>
      <c r="N243" s="179"/>
      <c r="O243" s="179"/>
      <c r="P243" s="179"/>
      <c r="Q243" s="179"/>
      <c r="R243" s="179"/>
      <c r="S243" s="179"/>
      <c r="T243" s="179"/>
      <c r="U243" s="179"/>
      <c r="V243" s="179"/>
      <c r="W243" s="179"/>
      <c r="X243" s="179"/>
      <c r="Y243" s="179"/>
      <c r="Z243" s="179"/>
      <c r="AA243" s="179"/>
    </row>
    <row r="244">
      <c r="A244" s="178"/>
      <c r="B244" s="179"/>
      <c r="C244" s="179"/>
      <c r="D244" s="179"/>
      <c r="E244" s="178"/>
      <c r="F244" s="180"/>
      <c r="G244" s="178"/>
      <c r="H244" s="179"/>
      <c r="I244" s="179"/>
      <c r="J244" s="179"/>
      <c r="K244" s="179"/>
      <c r="L244" s="179"/>
      <c r="M244" s="178"/>
      <c r="N244" s="179"/>
      <c r="O244" s="179"/>
      <c r="P244" s="179"/>
      <c r="Q244" s="179"/>
      <c r="R244" s="179"/>
      <c r="S244" s="179"/>
      <c r="T244" s="179"/>
      <c r="U244" s="179"/>
      <c r="V244" s="179"/>
      <c r="W244" s="179"/>
      <c r="X244" s="179"/>
      <c r="Y244" s="179"/>
      <c r="Z244" s="179"/>
      <c r="AA244" s="179"/>
    </row>
    <row r="245">
      <c r="A245" s="178"/>
      <c r="B245" s="179"/>
      <c r="C245" s="179"/>
      <c r="D245" s="179"/>
      <c r="E245" s="178"/>
      <c r="F245" s="180"/>
      <c r="G245" s="178"/>
      <c r="H245" s="179"/>
      <c r="I245" s="179"/>
      <c r="J245" s="179"/>
      <c r="K245" s="179"/>
      <c r="L245" s="179"/>
      <c r="M245" s="178"/>
      <c r="N245" s="179"/>
      <c r="O245" s="179"/>
      <c r="P245" s="179"/>
      <c r="Q245" s="179"/>
      <c r="R245" s="179"/>
      <c r="S245" s="179"/>
      <c r="T245" s="179"/>
      <c r="U245" s="179"/>
      <c r="V245" s="179"/>
      <c r="W245" s="179"/>
      <c r="X245" s="179"/>
      <c r="Y245" s="179"/>
      <c r="Z245" s="179"/>
      <c r="AA245" s="179"/>
    </row>
    <row r="246">
      <c r="A246" s="178"/>
      <c r="B246" s="179"/>
      <c r="C246" s="179"/>
      <c r="D246" s="179"/>
      <c r="E246" s="178"/>
      <c r="F246" s="180"/>
      <c r="G246" s="178"/>
      <c r="H246" s="179"/>
      <c r="I246" s="179"/>
      <c r="J246" s="179"/>
      <c r="K246" s="179"/>
      <c r="L246" s="179"/>
      <c r="M246" s="178"/>
      <c r="N246" s="179"/>
      <c r="O246" s="179"/>
      <c r="P246" s="179"/>
      <c r="Q246" s="179"/>
      <c r="R246" s="179"/>
      <c r="S246" s="179"/>
      <c r="T246" s="179"/>
      <c r="U246" s="179"/>
      <c r="V246" s="179"/>
      <c r="W246" s="179"/>
      <c r="X246" s="179"/>
      <c r="Y246" s="179"/>
      <c r="Z246" s="179"/>
      <c r="AA246" s="179"/>
    </row>
    <row r="247">
      <c r="A247" s="178"/>
      <c r="B247" s="179"/>
      <c r="C247" s="179"/>
      <c r="D247" s="179"/>
      <c r="E247" s="178"/>
      <c r="F247" s="180"/>
      <c r="G247" s="178"/>
      <c r="H247" s="179"/>
      <c r="I247" s="179"/>
      <c r="J247" s="179"/>
      <c r="K247" s="179"/>
      <c r="L247" s="179"/>
      <c r="M247" s="178"/>
      <c r="N247" s="179"/>
      <c r="O247" s="179"/>
      <c r="P247" s="179"/>
      <c r="Q247" s="179"/>
      <c r="R247" s="179"/>
      <c r="S247" s="179"/>
      <c r="T247" s="179"/>
      <c r="U247" s="179"/>
      <c r="V247" s="179"/>
      <c r="W247" s="179"/>
      <c r="X247" s="179"/>
      <c r="Y247" s="179"/>
      <c r="Z247" s="179"/>
      <c r="AA247" s="179"/>
    </row>
    <row r="248">
      <c r="A248" s="178"/>
      <c r="B248" s="179"/>
      <c r="C248" s="179"/>
      <c r="D248" s="179"/>
      <c r="E248" s="178"/>
      <c r="F248" s="180"/>
      <c r="G248" s="178"/>
      <c r="H248" s="179"/>
      <c r="I248" s="179"/>
      <c r="J248" s="179"/>
      <c r="K248" s="179"/>
      <c r="L248" s="179"/>
      <c r="M248" s="178"/>
      <c r="N248" s="179"/>
      <c r="O248" s="179"/>
      <c r="P248" s="179"/>
      <c r="Q248" s="179"/>
      <c r="R248" s="179"/>
      <c r="S248" s="179"/>
      <c r="T248" s="179"/>
      <c r="U248" s="179"/>
      <c r="V248" s="179"/>
      <c r="W248" s="179"/>
      <c r="X248" s="179"/>
      <c r="Y248" s="179"/>
      <c r="Z248" s="179"/>
      <c r="AA248" s="179"/>
    </row>
    <row r="249">
      <c r="A249" s="178"/>
      <c r="B249" s="179"/>
      <c r="C249" s="179"/>
      <c r="D249" s="179"/>
      <c r="E249" s="178"/>
      <c r="F249" s="180"/>
      <c r="G249" s="178"/>
      <c r="H249" s="179"/>
      <c r="I249" s="179"/>
      <c r="J249" s="179"/>
      <c r="K249" s="179"/>
      <c r="L249" s="179"/>
      <c r="M249" s="178"/>
      <c r="N249" s="179"/>
      <c r="O249" s="179"/>
      <c r="P249" s="179"/>
      <c r="Q249" s="179"/>
      <c r="R249" s="179"/>
      <c r="S249" s="179"/>
      <c r="T249" s="179"/>
      <c r="U249" s="179"/>
      <c r="V249" s="179"/>
      <c r="W249" s="179"/>
      <c r="X249" s="179"/>
      <c r="Y249" s="179"/>
      <c r="Z249" s="179"/>
      <c r="AA249" s="179"/>
    </row>
    <row r="250">
      <c r="A250" s="178"/>
      <c r="B250" s="179"/>
      <c r="C250" s="179"/>
      <c r="D250" s="179"/>
      <c r="E250" s="178"/>
      <c r="F250" s="180"/>
      <c r="G250" s="178"/>
      <c r="H250" s="179"/>
      <c r="I250" s="179"/>
      <c r="J250" s="179"/>
      <c r="K250" s="179"/>
      <c r="L250" s="179"/>
      <c r="M250" s="178"/>
      <c r="N250" s="179"/>
      <c r="O250" s="179"/>
      <c r="P250" s="179"/>
      <c r="Q250" s="179"/>
      <c r="R250" s="179"/>
      <c r="S250" s="179"/>
      <c r="T250" s="179"/>
      <c r="U250" s="179"/>
      <c r="V250" s="179"/>
      <c r="W250" s="179"/>
      <c r="X250" s="179"/>
      <c r="Y250" s="179"/>
      <c r="Z250" s="179"/>
      <c r="AA250" s="179"/>
    </row>
    <row r="251">
      <c r="A251" s="178"/>
      <c r="B251" s="179"/>
      <c r="C251" s="179"/>
      <c r="D251" s="179"/>
      <c r="E251" s="178"/>
      <c r="F251" s="180"/>
      <c r="G251" s="178"/>
      <c r="H251" s="179"/>
      <c r="I251" s="179"/>
      <c r="J251" s="179"/>
      <c r="K251" s="179"/>
      <c r="L251" s="179"/>
      <c r="M251" s="178"/>
      <c r="N251" s="179"/>
      <c r="O251" s="179"/>
      <c r="P251" s="179"/>
      <c r="Q251" s="179"/>
      <c r="R251" s="179"/>
      <c r="S251" s="179"/>
      <c r="T251" s="179"/>
      <c r="U251" s="179"/>
      <c r="V251" s="179"/>
      <c r="W251" s="179"/>
      <c r="X251" s="179"/>
      <c r="Y251" s="179"/>
      <c r="Z251" s="179"/>
      <c r="AA251" s="179"/>
    </row>
    <row r="252">
      <c r="A252" s="178"/>
      <c r="B252" s="179"/>
      <c r="C252" s="179"/>
      <c r="D252" s="179"/>
      <c r="E252" s="178"/>
      <c r="F252" s="180"/>
      <c r="G252" s="178"/>
      <c r="H252" s="179"/>
      <c r="I252" s="179"/>
      <c r="J252" s="179"/>
      <c r="K252" s="179"/>
      <c r="L252" s="179"/>
      <c r="M252" s="178"/>
      <c r="N252" s="179"/>
      <c r="O252" s="179"/>
      <c r="P252" s="179"/>
      <c r="Q252" s="179"/>
      <c r="R252" s="179"/>
      <c r="S252" s="179"/>
      <c r="T252" s="179"/>
      <c r="U252" s="179"/>
      <c r="V252" s="179"/>
      <c r="W252" s="179"/>
      <c r="X252" s="179"/>
      <c r="Y252" s="179"/>
      <c r="Z252" s="179"/>
      <c r="AA252" s="179"/>
    </row>
    <row r="253">
      <c r="A253" s="178"/>
      <c r="B253" s="179"/>
      <c r="C253" s="179"/>
      <c r="D253" s="179"/>
      <c r="E253" s="178"/>
      <c r="F253" s="180"/>
      <c r="G253" s="178"/>
      <c r="H253" s="179"/>
      <c r="I253" s="179"/>
      <c r="J253" s="179"/>
      <c r="K253" s="179"/>
      <c r="L253" s="179"/>
      <c r="M253" s="178"/>
      <c r="N253" s="179"/>
      <c r="O253" s="179"/>
      <c r="P253" s="179"/>
      <c r="Q253" s="179"/>
      <c r="R253" s="179"/>
      <c r="S253" s="179"/>
      <c r="T253" s="179"/>
      <c r="U253" s="179"/>
      <c r="V253" s="179"/>
      <c r="W253" s="179"/>
      <c r="X253" s="179"/>
      <c r="Y253" s="179"/>
      <c r="Z253" s="179"/>
      <c r="AA253" s="179"/>
    </row>
    <row r="254">
      <c r="A254" s="178"/>
      <c r="B254" s="179"/>
      <c r="C254" s="179"/>
      <c r="D254" s="179"/>
      <c r="E254" s="178"/>
      <c r="F254" s="180"/>
      <c r="G254" s="178"/>
      <c r="H254" s="179"/>
      <c r="I254" s="179"/>
      <c r="J254" s="179"/>
      <c r="K254" s="179"/>
      <c r="L254" s="179"/>
      <c r="M254" s="178"/>
      <c r="N254" s="179"/>
      <c r="O254" s="179"/>
      <c r="P254" s="179"/>
      <c r="Q254" s="179"/>
      <c r="R254" s="179"/>
      <c r="S254" s="179"/>
      <c r="T254" s="179"/>
      <c r="U254" s="179"/>
      <c r="V254" s="179"/>
      <c r="W254" s="179"/>
      <c r="X254" s="179"/>
      <c r="Y254" s="179"/>
      <c r="Z254" s="179"/>
      <c r="AA254" s="179"/>
    </row>
    <row r="255">
      <c r="A255" s="178"/>
      <c r="B255" s="179"/>
      <c r="C255" s="179"/>
      <c r="D255" s="179"/>
      <c r="E255" s="178"/>
      <c r="F255" s="180"/>
      <c r="G255" s="178"/>
      <c r="H255" s="179"/>
      <c r="I255" s="179"/>
      <c r="J255" s="179"/>
      <c r="K255" s="179"/>
      <c r="L255" s="179"/>
      <c r="M255" s="178"/>
      <c r="N255" s="179"/>
      <c r="O255" s="179"/>
      <c r="P255" s="179"/>
      <c r="Q255" s="179"/>
      <c r="R255" s="179"/>
      <c r="S255" s="179"/>
      <c r="T255" s="179"/>
      <c r="U255" s="179"/>
      <c r="V255" s="179"/>
      <c r="W255" s="179"/>
      <c r="X255" s="179"/>
      <c r="Y255" s="179"/>
      <c r="Z255" s="179"/>
      <c r="AA255" s="179"/>
    </row>
    <row r="256">
      <c r="A256" s="178"/>
      <c r="B256" s="179"/>
      <c r="C256" s="179"/>
      <c r="D256" s="179"/>
      <c r="E256" s="178"/>
      <c r="F256" s="180"/>
      <c r="G256" s="178"/>
      <c r="H256" s="179"/>
      <c r="I256" s="179"/>
      <c r="J256" s="179"/>
      <c r="K256" s="179"/>
      <c r="L256" s="179"/>
      <c r="M256" s="178"/>
      <c r="N256" s="179"/>
      <c r="O256" s="179"/>
      <c r="P256" s="179"/>
      <c r="Q256" s="179"/>
      <c r="R256" s="179"/>
      <c r="S256" s="179"/>
      <c r="T256" s="179"/>
      <c r="U256" s="179"/>
      <c r="V256" s="179"/>
      <c r="W256" s="179"/>
      <c r="X256" s="179"/>
      <c r="Y256" s="179"/>
      <c r="Z256" s="179"/>
      <c r="AA256" s="179"/>
    </row>
    <row r="257">
      <c r="A257" s="178"/>
      <c r="B257" s="179"/>
      <c r="C257" s="179"/>
      <c r="D257" s="179"/>
      <c r="E257" s="178"/>
      <c r="F257" s="180"/>
      <c r="G257" s="178"/>
      <c r="H257" s="179"/>
      <c r="I257" s="179"/>
      <c r="J257" s="179"/>
      <c r="K257" s="179"/>
      <c r="L257" s="179"/>
      <c r="M257" s="178"/>
      <c r="N257" s="179"/>
      <c r="O257" s="179"/>
      <c r="P257" s="179"/>
      <c r="Q257" s="179"/>
      <c r="R257" s="179"/>
      <c r="S257" s="179"/>
      <c r="T257" s="179"/>
      <c r="U257" s="179"/>
      <c r="V257" s="179"/>
      <c r="W257" s="179"/>
      <c r="X257" s="179"/>
      <c r="Y257" s="179"/>
      <c r="Z257" s="179"/>
      <c r="AA257" s="179"/>
    </row>
    <row r="258">
      <c r="A258" s="178"/>
      <c r="B258" s="179"/>
      <c r="C258" s="179"/>
      <c r="D258" s="179"/>
      <c r="E258" s="178"/>
      <c r="F258" s="180"/>
      <c r="G258" s="178"/>
      <c r="H258" s="179"/>
      <c r="I258" s="179"/>
      <c r="J258" s="179"/>
      <c r="K258" s="179"/>
      <c r="L258" s="179"/>
      <c r="M258" s="178"/>
      <c r="N258" s="179"/>
      <c r="O258" s="179"/>
      <c r="P258" s="179"/>
      <c r="Q258" s="179"/>
      <c r="R258" s="179"/>
      <c r="S258" s="179"/>
      <c r="T258" s="179"/>
      <c r="U258" s="179"/>
      <c r="V258" s="179"/>
      <c r="W258" s="179"/>
      <c r="X258" s="179"/>
      <c r="Y258" s="179"/>
      <c r="Z258" s="179"/>
      <c r="AA258" s="179"/>
    </row>
    <row r="259">
      <c r="A259" s="178"/>
      <c r="B259" s="179"/>
      <c r="C259" s="179"/>
      <c r="D259" s="179"/>
      <c r="E259" s="178"/>
      <c r="F259" s="180"/>
      <c r="G259" s="178"/>
      <c r="H259" s="179"/>
      <c r="I259" s="179"/>
      <c r="J259" s="179"/>
      <c r="K259" s="179"/>
      <c r="L259" s="179"/>
      <c r="M259" s="178"/>
      <c r="N259" s="179"/>
      <c r="O259" s="179"/>
      <c r="P259" s="179"/>
      <c r="Q259" s="179"/>
      <c r="R259" s="179"/>
      <c r="S259" s="179"/>
      <c r="T259" s="179"/>
      <c r="U259" s="179"/>
      <c r="V259" s="179"/>
      <c r="W259" s="179"/>
      <c r="X259" s="179"/>
      <c r="Y259" s="179"/>
      <c r="Z259" s="179"/>
      <c r="AA259" s="179"/>
    </row>
    <row r="260">
      <c r="A260" s="178"/>
      <c r="B260" s="179"/>
      <c r="C260" s="179"/>
      <c r="D260" s="179"/>
      <c r="E260" s="178"/>
      <c r="F260" s="180"/>
      <c r="G260" s="178"/>
      <c r="H260" s="179"/>
      <c r="I260" s="179"/>
      <c r="J260" s="179"/>
      <c r="K260" s="179"/>
      <c r="L260" s="179"/>
      <c r="M260" s="178"/>
      <c r="N260" s="179"/>
      <c r="O260" s="179"/>
      <c r="P260" s="179"/>
      <c r="Q260" s="179"/>
      <c r="R260" s="179"/>
      <c r="S260" s="179"/>
      <c r="T260" s="179"/>
      <c r="U260" s="179"/>
      <c r="V260" s="179"/>
      <c r="W260" s="179"/>
      <c r="X260" s="179"/>
      <c r="Y260" s="179"/>
      <c r="Z260" s="179"/>
      <c r="AA260" s="179"/>
    </row>
    <row r="261">
      <c r="A261" s="178"/>
      <c r="B261" s="179"/>
      <c r="C261" s="179"/>
      <c r="D261" s="179"/>
      <c r="E261" s="178"/>
      <c r="F261" s="180"/>
      <c r="G261" s="178"/>
      <c r="H261" s="179"/>
      <c r="I261" s="179"/>
      <c r="J261" s="179"/>
      <c r="K261" s="179"/>
      <c r="L261" s="179"/>
      <c r="M261" s="178"/>
      <c r="N261" s="179"/>
      <c r="O261" s="179"/>
      <c r="P261" s="179"/>
      <c r="Q261" s="179"/>
      <c r="R261" s="179"/>
      <c r="S261" s="179"/>
      <c r="T261" s="179"/>
      <c r="U261" s="179"/>
      <c r="V261" s="179"/>
      <c r="W261" s="179"/>
      <c r="X261" s="179"/>
      <c r="Y261" s="179"/>
      <c r="Z261" s="179"/>
      <c r="AA261" s="179"/>
    </row>
    <row r="262">
      <c r="A262" s="178"/>
      <c r="B262" s="179"/>
      <c r="C262" s="179"/>
      <c r="D262" s="179"/>
      <c r="E262" s="178"/>
      <c r="F262" s="180"/>
      <c r="G262" s="178"/>
      <c r="H262" s="179"/>
      <c r="I262" s="179"/>
      <c r="J262" s="179"/>
      <c r="K262" s="179"/>
      <c r="L262" s="179"/>
      <c r="M262" s="178"/>
      <c r="N262" s="179"/>
      <c r="O262" s="179"/>
      <c r="P262" s="179"/>
      <c r="Q262" s="179"/>
      <c r="R262" s="179"/>
      <c r="S262" s="179"/>
      <c r="T262" s="179"/>
      <c r="U262" s="179"/>
      <c r="V262" s="179"/>
      <c r="W262" s="179"/>
      <c r="X262" s="179"/>
      <c r="Y262" s="179"/>
      <c r="Z262" s="179"/>
      <c r="AA262" s="179"/>
    </row>
    <row r="263">
      <c r="A263" s="178"/>
      <c r="B263" s="179"/>
      <c r="C263" s="179"/>
      <c r="D263" s="179"/>
      <c r="E263" s="178"/>
      <c r="F263" s="180"/>
      <c r="G263" s="178"/>
      <c r="H263" s="179"/>
      <c r="I263" s="179"/>
      <c r="J263" s="179"/>
      <c r="K263" s="179"/>
      <c r="L263" s="179"/>
      <c r="M263" s="178"/>
      <c r="N263" s="179"/>
      <c r="O263" s="179"/>
      <c r="P263" s="179"/>
      <c r="Q263" s="179"/>
      <c r="R263" s="179"/>
      <c r="S263" s="179"/>
      <c r="T263" s="179"/>
      <c r="U263" s="179"/>
      <c r="V263" s="179"/>
      <c r="W263" s="179"/>
      <c r="X263" s="179"/>
      <c r="Y263" s="179"/>
      <c r="Z263" s="179"/>
      <c r="AA263" s="179"/>
    </row>
    <row r="264">
      <c r="A264" s="178"/>
      <c r="B264" s="179"/>
      <c r="C264" s="179"/>
      <c r="D264" s="179"/>
      <c r="E264" s="178"/>
      <c r="F264" s="180"/>
      <c r="G264" s="178"/>
      <c r="H264" s="179"/>
      <c r="I264" s="179"/>
      <c r="J264" s="179"/>
      <c r="K264" s="179"/>
      <c r="L264" s="179"/>
      <c r="M264" s="178"/>
      <c r="N264" s="179"/>
      <c r="O264" s="179"/>
      <c r="P264" s="179"/>
      <c r="Q264" s="179"/>
      <c r="R264" s="179"/>
      <c r="S264" s="179"/>
      <c r="T264" s="179"/>
      <c r="U264" s="179"/>
      <c r="V264" s="179"/>
      <c r="W264" s="179"/>
      <c r="X264" s="179"/>
      <c r="Y264" s="179"/>
      <c r="Z264" s="179"/>
      <c r="AA264" s="179"/>
    </row>
    <row r="265">
      <c r="A265" s="178"/>
      <c r="B265" s="179"/>
      <c r="C265" s="179"/>
      <c r="D265" s="179"/>
      <c r="E265" s="178"/>
      <c r="F265" s="180"/>
      <c r="G265" s="178"/>
      <c r="H265" s="179"/>
      <c r="I265" s="179"/>
      <c r="J265" s="179"/>
      <c r="K265" s="179"/>
      <c r="L265" s="179"/>
      <c r="M265" s="178"/>
      <c r="N265" s="179"/>
      <c r="O265" s="179"/>
      <c r="P265" s="179"/>
      <c r="Q265" s="179"/>
      <c r="R265" s="179"/>
      <c r="S265" s="179"/>
      <c r="T265" s="179"/>
      <c r="U265" s="179"/>
      <c r="V265" s="179"/>
      <c r="W265" s="179"/>
      <c r="X265" s="179"/>
      <c r="Y265" s="179"/>
      <c r="Z265" s="179"/>
      <c r="AA265" s="179"/>
    </row>
    <row r="266">
      <c r="A266" s="178"/>
      <c r="B266" s="179"/>
      <c r="C266" s="179"/>
      <c r="D266" s="179"/>
      <c r="E266" s="178"/>
      <c r="F266" s="180"/>
      <c r="G266" s="178"/>
      <c r="H266" s="179"/>
      <c r="I266" s="179"/>
      <c r="J266" s="179"/>
      <c r="K266" s="179"/>
      <c r="L266" s="179"/>
      <c r="M266" s="178"/>
      <c r="N266" s="179"/>
      <c r="O266" s="179"/>
      <c r="P266" s="179"/>
      <c r="Q266" s="179"/>
      <c r="R266" s="179"/>
      <c r="S266" s="179"/>
      <c r="T266" s="179"/>
      <c r="U266" s="179"/>
      <c r="V266" s="179"/>
      <c r="W266" s="179"/>
      <c r="X266" s="179"/>
      <c r="Y266" s="179"/>
      <c r="Z266" s="179"/>
      <c r="AA266" s="179"/>
    </row>
    <row r="267">
      <c r="A267" s="178"/>
      <c r="B267" s="179"/>
      <c r="C267" s="179"/>
      <c r="D267" s="179"/>
      <c r="E267" s="178"/>
      <c r="F267" s="180"/>
      <c r="G267" s="178"/>
      <c r="H267" s="179"/>
      <c r="I267" s="179"/>
      <c r="J267" s="179"/>
      <c r="K267" s="179"/>
      <c r="L267" s="179"/>
      <c r="M267" s="178"/>
      <c r="N267" s="179"/>
      <c r="O267" s="179"/>
      <c r="P267" s="179"/>
      <c r="Q267" s="179"/>
      <c r="R267" s="179"/>
      <c r="S267" s="179"/>
      <c r="T267" s="179"/>
      <c r="U267" s="179"/>
      <c r="V267" s="179"/>
      <c r="W267" s="179"/>
      <c r="X267" s="179"/>
      <c r="Y267" s="179"/>
      <c r="Z267" s="179"/>
      <c r="AA267" s="179"/>
    </row>
    <row r="268">
      <c r="A268" s="178"/>
      <c r="B268" s="179"/>
      <c r="C268" s="179"/>
      <c r="D268" s="179"/>
      <c r="E268" s="178"/>
      <c r="F268" s="180"/>
      <c r="G268" s="178"/>
      <c r="H268" s="179"/>
      <c r="I268" s="179"/>
      <c r="J268" s="179"/>
      <c r="K268" s="179"/>
      <c r="L268" s="179"/>
      <c r="M268" s="178"/>
      <c r="N268" s="179"/>
      <c r="O268" s="179"/>
      <c r="P268" s="179"/>
      <c r="Q268" s="179"/>
      <c r="R268" s="179"/>
      <c r="S268" s="179"/>
      <c r="T268" s="179"/>
      <c r="U268" s="179"/>
      <c r="V268" s="179"/>
      <c r="W268" s="179"/>
      <c r="X268" s="179"/>
      <c r="Y268" s="179"/>
      <c r="Z268" s="179"/>
      <c r="AA268" s="179"/>
    </row>
    <row r="269">
      <c r="A269" s="178"/>
      <c r="B269" s="179"/>
      <c r="C269" s="179"/>
      <c r="D269" s="179"/>
      <c r="E269" s="178"/>
      <c r="F269" s="180"/>
      <c r="G269" s="178"/>
      <c r="H269" s="179"/>
      <c r="I269" s="179"/>
      <c r="J269" s="179"/>
      <c r="K269" s="179"/>
      <c r="L269" s="179"/>
      <c r="M269" s="178"/>
      <c r="N269" s="179"/>
      <c r="O269" s="179"/>
      <c r="P269" s="179"/>
      <c r="Q269" s="179"/>
      <c r="R269" s="179"/>
      <c r="S269" s="179"/>
      <c r="T269" s="179"/>
      <c r="U269" s="179"/>
      <c r="V269" s="179"/>
      <c r="W269" s="179"/>
      <c r="X269" s="179"/>
      <c r="Y269" s="179"/>
      <c r="Z269" s="179"/>
      <c r="AA269" s="179"/>
    </row>
    <row r="270">
      <c r="A270" s="178"/>
      <c r="B270" s="179"/>
      <c r="C270" s="179"/>
      <c r="D270" s="179"/>
      <c r="E270" s="178"/>
      <c r="F270" s="180"/>
      <c r="G270" s="178"/>
      <c r="H270" s="179"/>
      <c r="I270" s="179"/>
      <c r="J270" s="179"/>
      <c r="K270" s="179"/>
      <c r="L270" s="179"/>
      <c r="M270" s="178"/>
      <c r="N270" s="179"/>
      <c r="O270" s="179"/>
      <c r="P270" s="179"/>
      <c r="Q270" s="179"/>
      <c r="R270" s="179"/>
      <c r="S270" s="179"/>
      <c r="T270" s="179"/>
      <c r="U270" s="179"/>
      <c r="V270" s="179"/>
      <c r="W270" s="179"/>
      <c r="X270" s="179"/>
      <c r="Y270" s="179"/>
      <c r="Z270" s="179"/>
      <c r="AA270" s="179"/>
    </row>
    <row r="271">
      <c r="A271" s="178"/>
      <c r="B271" s="179"/>
      <c r="C271" s="179"/>
      <c r="D271" s="179"/>
      <c r="E271" s="178"/>
      <c r="F271" s="180"/>
      <c r="G271" s="178"/>
      <c r="H271" s="179"/>
      <c r="I271" s="179"/>
      <c r="J271" s="179"/>
      <c r="K271" s="179"/>
      <c r="L271" s="179"/>
      <c r="M271" s="178"/>
      <c r="N271" s="179"/>
      <c r="O271" s="179"/>
      <c r="P271" s="179"/>
      <c r="Q271" s="179"/>
      <c r="R271" s="179"/>
      <c r="S271" s="179"/>
      <c r="T271" s="179"/>
      <c r="U271" s="179"/>
      <c r="V271" s="179"/>
      <c r="W271" s="179"/>
      <c r="X271" s="179"/>
      <c r="Y271" s="179"/>
      <c r="Z271" s="179"/>
      <c r="AA271" s="179"/>
    </row>
    <row r="272">
      <c r="A272" s="178"/>
      <c r="B272" s="179"/>
      <c r="C272" s="179"/>
      <c r="D272" s="179"/>
      <c r="E272" s="178"/>
      <c r="F272" s="180"/>
      <c r="G272" s="178"/>
      <c r="H272" s="179"/>
      <c r="I272" s="179"/>
      <c r="J272" s="179"/>
      <c r="K272" s="179"/>
      <c r="L272" s="179"/>
      <c r="M272" s="178"/>
      <c r="N272" s="179"/>
      <c r="O272" s="179"/>
      <c r="P272" s="179"/>
      <c r="Q272" s="179"/>
      <c r="R272" s="179"/>
      <c r="S272" s="179"/>
      <c r="T272" s="179"/>
      <c r="U272" s="179"/>
      <c r="V272" s="179"/>
      <c r="W272" s="179"/>
      <c r="X272" s="179"/>
      <c r="Y272" s="179"/>
      <c r="Z272" s="179"/>
      <c r="AA272" s="179"/>
    </row>
    <row r="273">
      <c r="A273" s="178"/>
      <c r="B273" s="179"/>
      <c r="C273" s="179"/>
      <c r="D273" s="179"/>
      <c r="E273" s="178"/>
      <c r="F273" s="180"/>
      <c r="G273" s="178"/>
      <c r="H273" s="179"/>
      <c r="I273" s="179"/>
      <c r="J273" s="179"/>
      <c r="K273" s="179"/>
      <c r="L273" s="179"/>
      <c r="M273" s="178"/>
      <c r="N273" s="179"/>
      <c r="O273" s="179"/>
      <c r="P273" s="179"/>
      <c r="Q273" s="179"/>
      <c r="R273" s="179"/>
      <c r="S273" s="179"/>
      <c r="T273" s="179"/>
      <c r="U273" s="179"/>
      <c r="V273" s="179"/>
      <c r="W273" s="179"/>
      <c r="X273" s="179"/>
      <c r="Y273" s="179"/>
      <c r="Z273" s="179"/>
      <c r="AA273" s="179"/>
    </row>
    <row r="274">
      <c r="A274" s="178"/>
      <c r="B274" s="179"/>
      <c r="C274" s="179"/>
      <c r="D274" s="179"/>
      <c r="E274" s="178"/>
      <c r="F274" s="180"/>
      <c r="G274" s="178"/>
      <c r="H274" s="179"/>
      <c r="I274" s="179"/>
      <c r="J274" s="179"/>
      <c r="K274" s="179"/>
      <c r="L274" s="179"/>
      <c r="M274" s="178"/>
      <c r="N274" s="179"/>
      <c r="O274" s="179"/>
      <c r="P274" s="179"/>
      <c r="Q274" s="179"/>
      <c r="R274" s="179"/>
      <c r="S274" s="179"/>
      <c r="T274" s="179"/>
      <c r="U274" s="179"/>
      <c r="V274" s="179"/>
      <c r="W274" s="179"/>
      <c r="X274" s="179"/>
      <c r="Y274" s="179"/>
      <c r="Z274" s="179"/>
      <c r="AA274" s="179"/>
    </row>
    <row r="275">
      <c r="A275" s="178"/>
      <c r="B275" s="179"/>
      <c r="C275" s="179"/>
      <c r="D275" s="179"/>
      <c r="E275" s="178"/>
      <c r="F275" s="180"/>
      <c r="G275" s="178"/>
      <c r="H275" s="179"/>
      <c r="I275" s="179"/>
      <c r="J275" s="179"/>
      <c r="K275" s="179"/>
      <c r="L275" s="179"/>
      <c r="M275" s="178"/>
      <c r="N275" s="179"/>
      <c r="O275" s="179"/>
      <c r="P275" s="179"/>
      <c r="Q275" s="179"/>
      <c r="R275" s="179"/>
      <c r="S275" s="179"/>
      <c r="T275" s="179"/>
      <c r="U275" s="179"/>
      <c r="V275" s="179"/>
      <c r="W275" s="179"/>
      <c r="X275" s="179"/>
      <c r="Y275" s="179"/>
      <c r="Z275" s="179"/>
      <c r="AA275" s="179"/>
    </row>
    <row r="276">
      <c r="A276" s="178"/>
      <c r="B276" s="179"/>
      <c r="C276" s="179"/>
      <c r="D276" s="179"/>
      <c r="E276" s="178"/>
      <c r="F276" s="180"/>
      <c r="G276" s="178"/>
      <c r="H276" s="179"/>
      <c r="I276" s="179"/>
      <c r="J276" s="179"/>
      <c r="K276" s="179"/>
      <c r="L276" s="179"/>
      <c r="M276" s="178"/>
      <c r="N276" s="179"/>
      <c r="O276" s="179"/>
      <c r="P276" s="179"/>
      <c r="Q276" s="179"/>
      <c r="R276" s="179"/>
      <c r="S276" s="179"/>
      <c r="T276" s="179"/>
      <c r="U276" s="179"/>
      <c r="V276" s="179"/>
      <c r="W276" s="179"/>
      <c r="X276" s="179"/>
      <c r="Y276" s="179"/>
      <c r="Z276" s="179"/>
      <c r="AA276" s="179"/>
    </row>
    <row r="277">
      <c r="A277" s="178"/>
      <c r="B277" s="179"/>
      <c r="C277" s="179"/>
      <c r="D277" s="179"/>
      <c r="E277" s="178"/>
      <c r="F277" s="180"/>
      <c r="G277" s="178"/>
      <c r="H277" s="179"/>
      <c r="I277" s="179"/>
      <c r="J277" s="179"/>
      <c r="K277" s="179"/>
      <c r="L277" s="179"/>
      <c r="M277" s="178"/>
      <c r="N277" s="179"/>
      <c r="O277" s="179"/>
      <c r="P277" s="179"/>
      <c r="Q277" s="179"/>
      <c r="R277" s="179"/>
      <c r="S277" s="179"/>
      <c r="T277" s="179"/>
      <c r="U277" s="179"/>
      <c r="V277" s="179"/>
      <c r="W277" s="179"/>
      <c r="X277" s="179"/>
      <c r="Y277" s="179"/>
      <c r="Z277" s="179"/>
      <c r="AA277" s="179"/>
    </row>
    <row r="278">
      <c r="A278" s="178"/>
      <c r="B278" s="179"/>
      <c r="C278" s="179"/>
      <c r="D278" s="179"/>
      <c r="E278" s="178"/>
      <c r="F278" s="180"/>
      <c r="G278" s="178"/>
      <c r="H278" s="179"/>
      <c r="I278" s="179"/>
      <c r="J278" s="179"/>
      <c r="K278" s="179"/>
      <c r="L278" s="179"/>
      <c r="M278" s="178"/>
      <c r="N278" s="179"/>
      <c r="O278" s="179"/>
      <c r="P278" s="179"/>
      <c r="Q278" s="179"/>
      <c r="R278" s="179"/>
      <c r="S278" s="179"/>
      <c r="T278" s="179"/>
      <c r="U278" s="179"/>
      <c r="V278" s="179"/>
      <c r="W278" s="179"/>
      <c r="X278" s="179"/>
      <c r="Y278" s="179"/>
      <c r="Z278" s="179"/>
      <c r="AA278" s="179"/>
    </row>
    <row r="279">
      <c r="A279" s="178"/>
      <c r="B279" s="179"/>
      <c r="C279" s="179"/>
      <c r="D279" s="179"/>
      <c r="E279" s="178"/>
      <c r="F279" s="180"/>
      <c r="G279" s="178"/>
      <c r="H279" s="179"/>
      <c r="I279" s="179"/>
      <c r="J279" s="179"/>
      <c r="K279" s="179"/>
      <c r="L279" s="179"/>
      <c r="M279" s="178"/>
      <c r="N279" s="179"/>
      <c r="O279" s="179"/>
      <c r="P279" s="179"/>
      <c r="Q279" s="179"/>
      <c r="R279" s="179"/>
      <c r="S279" s="179"/>
      <c r="T279" s="179"/>
      <c r="U279" s="179"/>
      <c r="V279" s="179"/>
      <c r="W279" s="179"/>
      <c r="X279" s="179"/>
      <c r="Y279" s="179"/>
      <c r="Z279" s="179"/>
      <c r="AA279" s="179"/>
    </row>
    <row r="280">
      <c r="A280" s="178"/>
      <c r="B280" s="179"/>
      <c r="C280" s="179"/>
      <c r="D280" s="179"/>
      <c r="E280" s="178"/>
      <c r="F280" s="180"/>
      <c r="G280" s="178"/>
      <c r="H280" s="179"/>
      <c r="I280" s="179"/>
      <c r="J280" s="179"/>
      <c r="K280" s="179"/>
      <c r="L280" s="179"/>
      <c r="M280" s="178"/>
      <c r="N280" s="179"/>
      <c r="O280" s="179"/>
      <c r="P280" s="179"/>
      <c r="Q280" s="179"/>
      <c r="R280" s="179"/>
      <c r="S280" s="179"/>
      <c r="T280" s="179"/>
      <c r="U280" s="179"/>
      <c r="V280" s="179"/>
      <c r="W280" s="179"/>
      <c r="X280" s="179"/>
      <c r="Y280" s="179"/>
      <c r="Z280" s="179"/>
      <c r="AA280" s="179"/>
    </row>
    <row r="281">
      <c r="A281" s="178"/>
      <c r="B281" s="179"/>
      <c r="C281" s="179"/>
      <c r="D281" s="179"/>
      <c r="E281" s="178"/>
      <c r="F281" s="180"/>
      <c r="G281" s="178"/>
      <c r="H281" s="179"/>
      <c r="I281" s="179"/>
      <c r="J281" s="179"/>
      <c r="K281" s="179"/>
      <c r="L281" s="179"/>
      <c r="M281" s="178"/>
      <c r="N281" s="179"/>
      <c r="O281" s="179"/>
      <c r="P281" s="179"/>
      <c r="Q281" s="179"/>
      <c r="R281" s="179"/>
      <c r="S281" s="179"/>
      <c r="T281" s="179"/>
      <c r="U281" s="179"/>
      <c r="V281" s="179"/>
      <c r="W281" s="179"/>
      <c r="X281" s="179"/>
      <c r="Y281" s="179"/>
      <c r="Z281" s="179"/>
      <c r="AA281" s="179"/>
    </row>
    <row r="282">
      <c r="A282" s="178"/>
      <c r="B282" s="179"/>
      <c r="C282" s="179"/>
      <c r="D282" s="179"/>
      <c r="E282" s="178"/>
      <c r="F282" s="180"/>
      <c r="G282" s="178"/>
      <c r="H282" s="179"/>
      <c r="I282" s="179"/>
      <c r="J282" s="179"/>
      <c r="K282" s="179"/>
      <c r="L282" s="179"/>
      <c r="M282" s="178"/>
      <c r="N282" s="179"/>
      <c r="O282" s="179"/>
      <c r="P282" s="179"/>
      <c r="Q282" s="179"/>
      <c r="R282" s="179"/>
      <c r="S282" s="179"/>
      <c r="T282" s="179"/>
      <c r="U282" s="179"/>
      <c r="V282" s="179"/>
      <c r="W282" s="179"/>
      <c r="X282" s="179"/>
      <c r="Y282" s="179"/>
      <c r="Z282" s="179"/>
      <c r="AA282" s="179"/>
    </row>
    <row r="283">
      <c r="A283" s="178"/>
      <c r="B283" s="179"/>
      <c r="C283" s="179"/>
      <c r="D283" s="179"/>
      <c r="E283" s="178"/>
      <c r="F283" s="180"/>
      <c r="G283" s="178"/>
      <c r="H283" s="179"/>
      <c r="I283" s="179"/>
      <c r="J283" s="179"/>
      <c r="K283" s="179"/>
      <c r="L283" s="179"/>
      <c r="M283" s="178"/>
      <c r="N283" s="179"/>
      <c r="O283" s="179"/>
      <c r="P283" s="179"/>
      <c r="Q283" s="179"/>
      <c r="R283" s="179"/>
      <c r="S283" s="179"/>
      <c r="T283" s="179"/>
      <c r="U283" s="179"/>
      <c r="V283" s="179"/>
      <c r="W283" s="179"/>
      <c r="X283" s="179"/>
      <c r="Y283" s="179"/>
      <c r="Z283" s="179"/>
      <c r="AA283" s="179"/>
    </row>
    <row r="284">
      <c r="A284" s="178"/>
      <c r="B284" s="179"/>
      <c r="C284" s="179"/>
      <c r="D284" s="179"/>
      <c r="E284" s="178"/>
      <c r="F284" s="180"/>
      <c r="G284" s="178"/>
      <c r="H284" s="179"/>
      <c r="I284" s="179"/>
      <c r="J284" s="179"/>
      <c r="K284" s="179"/>
      <c r="L284" s="179"/>
      <c r="M284" s="178"/>
      <c r="N284" s="179"/>
      <c r="O284" s="179"/>
      <c r="P284" s="179"/>
      <c r="Q284" s="179"/>
      <c r="R284" s="179"/>
      <c r="S284" s="179"/>
      <c r="T284" s="179"/>
      <c r="U284" s="179"/>
      <c r="V284" s="179"/>
      <c r="W284" s="179"/>
      <c r="X284" s="179"/>
      <c r="Y284" s="179"/>
      <c r="Z284" s="179"/>
      <c r="AA284" s="179"/>
    </row>
    <row r="285">
      <c r="A285" s="178"/>
      <c r="B285" s="179"/>
      <c r="C285" s="179"/>
      <c r="D285" s="179"/>
      <c r="E285" s="178"/>
      <c r="F285" s="180"/>
      <c r="G285" s="178"/>
      <c r="H285" s="179"/>
      <c r="I285" s="179"/>
      <c r="J285" s="179"/>
      <c r="K285" s="179"/>
      <c r="L285" s="179"/>
      <c r="M285" s="178"/>
      <c r="N285" s="179"/>
      <c r="O285" s="179"/>
      <c r="P285" s="179"/>
      <c r="Q285" s="179"/>
      <c r="R285" s="179"/>
      <c r="S285" s="179"/>
      <c r="T285" s="179"/>
      <c r="U285" s="179"/>
      <c r="V285" s="179"/>
      <c r="W285" s="179"/>
      <c r="X285" s="179"/>
      <c r="Y285" s="179"/>
      <c r="Z285" s="179"/>
      <c r="AA285" s="179"/>
    </row>
    <row r="286">
      <c r="A286" s="178"/>
      <c r="B286" s="179"/>
      <c r="C286" s="179"/>
      <c r="D286" s="179"/>
      <c r="E286" s="178"/>
      <c r="F286" s="180"/>
      <c r="G286" s="178"/>
      <c r="H286" s="179"/>
      <c r="I286" s="179"/>
      <c r="J286" s="179"/>
      <c r="K286" s="179"/>
      <c r="L286" s="179"/>
      <c r="M286" s="178"/>
      <c r="N286" s="179"/>
      <c r="O286" s="179"/>
      <c r="P286" s="179"/>
      <c r="Q286" s="179"/>
      <c r="R286" s="179"/>
      <c r="S286" s="179"/>
      <c r="T286" s="179"/>
      <c r="U286" s="179"/>
      <c r="V286" s="179"/>
      <c r="W286" s="179"/>
      <c r="X286" s="179"/>
      <c r="Y286" s="179"/>
      <c r="Z286" s="179"/>
      <c r="AA286" s="179"/>
    </row>
    <row r="287">
      <c r="A287" s="178"/>
      <c r="B287" s="179"/>
      <c r="C287" s="179"/>
      <c r="D287" s="179"/>
      <c r="E287" s="178"/>
      <c r="F287" s="180"/>
      <c r="G287" s="178"/>
      <c r="H287" s="179"/>
      <c r="I287" s="179"/>
      <c r="J287" s="179"/>
      <c r="K287" s="179"/>
      <c r="L287" s="179"/>
      <c r="M287" s="178"/>
      <c r="N287" s="179"/>
      <c r="O287" s="179"/>
      <c r="P287" s="179"/>
      <c r="Q287" s="179"/>
      <c r="R287" s="179"/>
      <c r="S287" s="179"/>
      <c r="T287" s="179"/>
      <c r="U287" s="179"/>
      <c r="V287" s="179"/>
      <c r="W287" s="179"/>
      <c r="X287" s="179"/>
      <c r="Y287" s="179"/>
      <c r="Z287" s="179"/>
      <c r="AA287" s="179"/>
    </row>
    <row r="288">
      <c r="A288" s="178"/>
      <c r="B288" s="179"/>
      <c r="C288" s="179"/>
      <c r="D288" s="179"/>
      <c r="E288" s="178"/>
      <c r="F288" s="180"/>
      <c r="G288" s="178"/>
      <c r="H288" s="179"/>
      <c r="I288" s="179"/>
      <c r="J288" s="179"/>
      <c r="K288" s="179"/>
      <c r="L288" s="179"/>
      <c r="M288" s="178"/>
      <c r="N288" s="179"/>
      <c r="O288" s="179"/>
      <c r="P288" s="179"/>
      <c r="Q288" s="179"/>
      <c r="R288" s="179"/>
      <c r="S288" s="179"/>
      <c r="T288" s="179"/>
      <c r="U288" s="179"/>
      <c r="V288" s="179"/>
      <c r="W288" s="179"/>
      <c r="X288" s="179"/>
      <c r="Y288" s="179"/>
      <c r="Z288" s="179"/>
      <c r="AA288" s="179"/>
    </row>
    <row r="289">
      <c r="A289" s="178"/>
      <c r="B289" s="179"/>
      <c r="C289" s="179"/>
      <c r="D289" s="179"/>
      <c r="E289" s="178"/>
      <c r="F289" s="180"/>
      <c r="G289" s="178"/>
      <c r="H289" s="179"/>
      <c r="I289" s="179"/>
      <c r="J289" s="179"/>
      <c r="K289" s="179"/>
      <c r="L289" s="179"/>
      <c r="M289" s="178"/>
      <c r="N289" s="179"/>
      <c r="O289" s="179"/>
      <c r="P289" s="179"/>
      <c r="Q289" s="179"/>
      <c r="R289" s="179"/>
      <c r="S289" s="179"/>
      <c r="T289" s="179"/>
      <c r="U289" s="179"/>
      <c r="V289" s="179"/>
      <c r="W289" s="179"/>
      <c r="X289" s="179"/>
      <c r="Y289" s="179"/>
      <c r="Z289" s="179"/>
      <c r="AA289" s="179"/>
    </row>
    <row r="290">
      <c r="A290" s="178"/>
      <c r="B290" s="179"/>
      <c r="C290" s="179"/>
      <c r="D290" s="179"/>
      <c r="E290" s="178"/>
      <c r="F290" s="180"/>
      <c r="G290" s="178"/>
      <c r="H290" s="179"/>
      <c r="I290" s="179"/>
      <c r="J290" s="179"/>
      <c r="K290" s="179"/>
      <c r="L290" s="179"/>
      <c r="M290" s="178"/>
      <c r="N290" s="179"/>
      <c r="O290" s="179"/>
      <c r="P290" s="179"/>
      <c r="Q290" s="179"/>
      <c r="R290" s="179"/>
      <c r="S290" s="179"/>
      <c r="T290" s="179"/>
      <c r="U290" s="179"/>
      <c r="V290" s="179"/>
      <c r="W290" s="179"/>
      <c r="X290" s="179"/>
      <c r="Y290" s="179"/>
      <c r="Z290" s="179"/>
      <c r="AA290" s="179"/>
    </row>
    <row r="291">
      <c r="A291" s="178"/>
      <c r="B291" s="179"/>
      <c r="C291" s="179"/>
      <c r="D291" s="179"/>
      <c r="E291" s="178"/>
      <c r="F291" s="180"/>
      <c r="G291" s="178"/>
      <c r="H291" s="179"/>
      <c r="I291" s="179"/>
      <c r="J291" s="179"/>
      <c r="K291" s="179"/>
      <c r="L291" s="179"/>
      <c r="M291" s="178"/>
      <c r="N291" s="179"/>
      <c r="O291" s="179"/>
      <c r="P291" s="179"/>
      <c r="Q291" s="179"/>
      <c r="R291" s="179"/>
      <c r="S291" s="179"/>
      <c r="T291" s="179"/>
      <c r="U291" s="179"/>
      <c r="V291" s="179"/>
      <c r="W291" s="179"/>
      <c r="X291" s="179"/>
      <c r="Y291" s="179"/>
      <c r="Z291" s="179"/>
      <c r="AA291" s="179"/>
    </row>
    <row r="292">
      <c r="A292" s="178"/>
      <c r="B292" s="179"/>
      <c r="C292" s="179"/>
      <c r="D292" s="179"/>
      <c r="E292" s="178"/>
      <c r="F292" s="180"/>
      <c r="G292" s="178"/>
      <c r="H292" s="179"/>
      <c r="I292" s="179"/>
      <c r="J292" s="179"/>
      <c r="K292" s="179"/>
      <c r="L292" s="179"/>
      <c r="M292" s="178"/>
      <c r="N292" s="179"/>
      <c r="O292" s="179"/>
      <c r="P292" s="179"/>
      <c r="Q292" s="179"/>
      <c r="R292" s="179"/>
      <c r="S292" s="179"/>
      <c r="T292" s="179"/>
      <c r="U292" s="179"/>
      <c r="V292" s="179"/>
      <c r="W292" s="179"/>
      <c r="X292" s="179"/>
      <c r="Y292" s="179"/>
      <c r="Z292" s="179"/>
      <c r="AA292" s="179"/>
    </row>
    <row r="293">
      <c r="A293" s="178"/>
      <c r="B293" s="179"/>
      <c r="C293" s="179"/>
      <c r="D293" s="179"/>
      <c r="E293" s="178"/>
      <c r="F293" s="180"/>
      <c r="G293" s="178"/>
      <c r="H293" s="179"/>
      <c r="I293" s="179"/>
      <c r="J293" s="179"/>
      <c r="K293" s="179"/>
      <c r="L293" s="179"/>
      <c r="M293" s="178"/>
      <c r="N293" s="179"/>
      <c r="O293" s="179"/>
      <c r="P293" s="179"/>
      <c r="Q293" s="179"/>
      <c r="R293" s="179"/>
      <c r="S293" s="179"/>
      <c r="T293" s="179"/>
      <c r="U293" s="179"/>
      <c r="V293" s="179"/>
      <c r="W293" s="179"/>
      <c r="X293" s="179"/>
      <c r="Y293" s="179"/>
      <c r="Z293" s="179"/>
      <c r="AA293" s="179"/>
    </row>
    <row r="294">
      <c r="A294" s="178"/>
      <c r="B294" s="179"/>
      <c r="C294" s="179"/>
      <c r="D294" s="179"/>
      <c r="E294" s="178"/>
      <c r="F294" s="180"/>
      <c r="G294" s="178"/>
      <c r="H294" s="179"/>
      <c r="I294" s="179"/>
      <c r="J294" s="179"/>
      <c r="K294" s="179"/>
      <c r="L294" s="179"/>
      <c r="M294" s="178"/>
      <c r="N294" s="179"/>
      <c r="O294" s="179"/>
      <c r="P294" s="179"/>
      <c r="Q294" s="179"/>
      <c r="R294" s="179"/>
      <c r="S294" s="179"/>
      <c r="T294" s="179"/>
      <c r="U294" s="179"/>
      <c r="V294" s="179"/>
      <c r="W294" s="179"/>
      <c r="X294" s="179"/>
      <c r="Y294" s="179"/>
      <c r="Z294" s="179"/>
      <c r="AA294" s="179"/>
    </row>
    <row r="295">
      <c r="A295" s="178"/>
      <c r="B295" s="179"/>
      <c r="C295" s="179"/>
      <c r="D295" s="179"/>
      <c r="E295" s="178"/>
      <c r="F295" s="180"/>
      <c r="G295" s="178"/>
      <c r="H295" s="179"/>
      <c r="I295" s="179"/>
      <c r="J295" s="179"/>
      <c r="K295" s="179"/>
      <c r="L295" s="179"/>
      <c r="M295" s="178"/>
      <c r="N295" s="179"/>
      <c r="O295" s="179"/>
      <c r="P295" s="179"/>
      <c r="Q295" s="179"/>
      <c r="R295" s="179"/>
      <c r="S295" s="179"/>
      <c r="T295" s="179"/>
      <c r="U295" s="179"/>
      <c r="V295" s="179"/>
      <c r="W295" s="179"/>
      <c r="X295" s="179"/>
      <c r="Y295" s="179"/>
      <c r="Z295" s="179"/>
      <c r="AA295" s="179"/>
    </row>
    <row r="296">
      <c r="A296" s="178"/>
      <c r="B296" s="179"/>
      <c r="C296" s="179"/>
      <c r="D296" s="179"/>
      <c r="E296" s="178"/>
      <c r="F296" s="180"/>
      <c r="G296" s="178"/>
      <c r="H296" s="179"/>
      <c r="I296" s="179"/>
      <c r="J296" s="179"/>
      <c r="K296" s="179"/>
      <c r="L296" s="179"/>
      <c r="M296" s="178"/>
      <c r="N296" s="179"/>
      <c r="O296" s="179"/>
      <c r="P296" s="179"/>
      <c r="Q296" s="179"/>
      <c r="R296" s="179"/>
      <c r="S296" s="179"/>
      <c r="T296" s="179"/>
      <c r="U296" s="179"/>
      <c r="V296" s="179"/>
      <c r="W296" s="179"/>
      <c r="X296" s="179"/>
      <c r="Y296" s="179"/>
      <c r="Z296" s="179"/>
      <c r="AA296" s="179"/>
    </row>
    <row r="297">
      <c r="A297" s="178"/>
      <c r="B297" s="179"/>
      <c r="C297" s="179"/>
      <c r="D297" s="179"/>
      <c r="E297" s="178"/>
      <c r="F297" s="180"/>
      <c r="G297" s="178"/>
      <c r="H297" s="179"/>
      <c r="I297" s="179"/>
      <c r="J297" s="179"/>
      <c r="K297" s="179"/>
      <c r="L297" s="179"/>
      <c r="M297" s="178"/>
      <c r="N297" s="179"/>
      <c r="O297" s="179"/>
      <c r="P297" s="179"/>
      <c r="Q297" s="179"/>
      <c r="R297" s="179"/>
      <c r="S297" s="179"/>
      <c r="T297" s="179"/>
      <c r="U297" s="179"/>
      <c r="V297" s="179"/>
      <c r="W297" s="179"/>
      <c r="X297" s="179"/>
      <c r="Y297" s="179"/>
      <c r="Z297" s="179"/>
      <c r="AA297" s="179"/>
    </row>
    <row r="298">
      <c r="A298" s="178"/>
      <c r="B298" s="179"/>
      <c r="C298" s="179"/>
      <c r="D298" s="179"/>
      <c r="E298" s="178"/>
      <c r="F298" s="180"/>
      <c r="G298" s="178"/>
      <c r="H298" s="179"/>
      <c r="I298" s="179"/>
      <c r="J298" s="179"/>
      <c r="K298" s="179"/>
      <c r="L298" s="179"/>
      <c r="M298" s="178"/>
      <c r="N298" s="179"/>
      <c r="O298" s="179"/>
      <c r="P298" s="179"/>
      <c r="Q298" s="179"/>
      <c r="R298" s="179"/>
      <c r="S298" s="179"/>
      <c r="T298" s="179"/>
      <c r="U298" s="179"/>
      <c r="V298" s="179"/>
      <c r="W298" s="179"/>
      <c r="X298" s="179"/>
      <c r="Y298" s="179"/>
      <c r="Z298" s="179"/>
      <c r="AA298" s="179"/>
    </row>
    <row r="299">
      <c r="A299" s="178"/>
      <c r="B299" s="179"/>
      <c r="C299" s="179"/>
      <c r="D299" s="179"/>
      <c r="E299" s="178"/>
      <c r="F299" s="180"/>
      <c r="G299" s="178"/>
      <c r="H299" s="179"/>
      <c r="I299" s="179"/>
      <c r="J299" s="179"/>
      <c r="K299" s="179"/>
      <c r="L299" s="179"/>
      <c r="M299" s="178"/>
      <c r="N299" s="179"/>
      <c r="O299" s="179"/>
      <c r="P299" s="179"/>
      <c r="Q299" s="179"/>
      <c r="R299" s="179"/>
      <c r="S299" s="179"/>
      <c r="T299" s="179"/>
      <c r="U299" s="179"/>
      <c r="V299" s="179"/>
      <c r="W299" s="179"/>
      <c r="X299" s="179"/>
      <c r="Y299" s="179"/>
      <c r="Z299" s="179"/>
      <c r="AA299" s="179"/>
    </row>
    <row r="300">
      <c r="A300" s="178"/>
      <c r="B300" s="179"/>
      <c r="C300" s="179"/>
      <c r="D300" s="179"/>
      <c r="E300" s="178"/>
      <c r="F300" s="180"/>
      <c r="G300" s="178"/>
      <c r="H300" s="179"/>
      <c r="I300" s="179"/>
      <c r="J300" s="179"/>
      <c r="K300" s="179"/>
      <c r="L300" s="179"/>
      <c r="M300" s="178"/>
      <c r="N300" s="179"/>
      <c r="O300" s="179"/>
      <c r="P300" s="179"/>
      <c r="Q300" s="179"/>
      <c r="R300" s="179"/>
      <c r="S300" s="179"/>
      <c r="T300" s="179"/>
      <c r="U300" s="179"/>
      <c r="V300" s="179"/>
      <c r="W300" s="179"/>
      <c r="X300" s="179"/>
      <c r="Y300" s="179"/>
      <c r="Z300" s="179"/>
      <c r="AA300" s="179"/>
    </row>
    <row r="301">
      <c r="A301" s="178"/>
      <c r="B301" s="179"/>
      <c r="C301" s="179"/>
      <c r="D301" s="179"/>
      <c r="E301" s="178"/>
      <c r="F301" s="180"/>
      <c r="G301" s="178"/>
      <c r="H301" s="179"/>
      <c r="I301" s="179"/>
      <c r="J301" s="179"/>
      <c r="K301" s="179"/>
      <c r="L301" s="179"/>
      <c r="M301" s="178"/>
      <c r="N301" s="179"/>
      <c r="O301" s="179"/>
      <c r="P301" s="179"/>
      <c r="Q301" s="179"/>
      <c r="R301" s="179"/>
      <c r="S301" s="179"/>
      <c r="T301" s="179"/>
      <c r="U301" s="179"/>
      <c r="V301" s="179"/>
      <c r="W301" s="179"/>
      <c r="X301" s="179"/>
      <c r="Y301" s="179"/>
      <c r="Z301" s="179"/>
      <c r="AA301" s="179"/>
    </row>
    <row r="302">
      <c r="A302" s="178"/>
      <c r="B302" s="179"/>
      <c r="C302" s="179"/>
      <c r="D302" s="179"/>
      <c r="E302" s="178"/>
      <c r="F302" s="180"/>
      <c r="G302" s="178"/>
      <c r="H302" s="179"/>
      <c r="I302" s="179"/>
      <c r="J302" s="179"/>
      <c r="K302" s="179"/>
      <c r="L302" s="179"/>
      <c r="M302" s="178"/>
      <c r="N302" s="179"/>
      <c r="O302" s="179"/>
      <c r="P302" s="179"/>
      <c r="Q302" s="179"/>
      <c r="R302" s="179"/>
      <c r="S302" s="179"/>
      <c r="T302" s="179"/>
      <c r="U302" s="179"/>
      <c r="V302" s="179"/>
      <c r="W302" s="179"/>
      <c r="X302" s="179"/>
      <c r="Y302" s="179"/>
      <c r="Z302" s="179"/>
      <c r="AA302" s="179"/>
    </row>
    <row r="303">
      <c r="A303" s="178"/>
      <c r="B303" s="179"/>
      <c r="C303" s="179"/>
      <c r="D303" s="179"/>
      <c r="E303" s="178"/>
      <c r="F303" s="180"/>
      <c r="G303" s="178"/>
      <c r="H303" s="179"/>
      <c r="I303" s="179"/>
      <c r="J303" s="179"/>
      <c r="K303" s="179"/>
      <c r="L303" s="179"/>
      <c r="M303" s="178"/>
      <c r="N303" s="179"/>
      <c r="O303" s="179"/>
      <c r="P303" s="179"/>
      <c r="Q303" s="179"/>
      <c r="R303" s="179"/>
      <c r="S303" s="179"/>
      <c r="T303" s="179"/>
      <c r="U303" s="179"/>
      <c r="V303" s="179"/>
      <c r="W303" s="179"/>
      <c r="X303" s="179"/>
      <c r="Y303" s="179"/>
      <c r="Z303" s="179"/>
      <c r="AA303" s="179"/>
    </row>
    <row r="304">
      <c r="A304" s="178"/>
      <c r="B304" s="179"/>
      <c r="C304" s="179"/>
      <c r="D304" s="179"/>
      <c r="E304" s="178"/>
      <c r="F304" s="180"/>
      <c r="G304" s="178"/>
      <c r="H304" s="179"/>
      <c r="I304" s="179"/>
      <c r="J304" s="179"/>
      <c r="K304" s="179"/>
      <c r="L304" s="179"/>
      <c r="M304" s="178"/>
      <c r="N304" s="179"/>
      <c r="O304" s="179"/>
      <c r="P304" s="179"/>
      <c r="Q304" s="179"/>
      <c r="R304" s="179"/>
      <c r="S304" s="179"/>
      <c r="T304" s="179"/>
      <c r="U304" s="179"/>
      <c r="V304" s="179"/>
      <c r="W304" s="179"/>
      <c r="X304" s="179"/>
      <c r="Y304" s="179"/>
      <c r="Z304" s="179"/>
      <c r="AA304" s="179"/>
    </row>
    <row r="305">
      <c r="A305" s="178"/>
      <c r="B305" s="179"/>
      <c r="C305" s="179"/>
      <c r="D305" s="179"/>
      <c r="E305" s="178"/>
      <c r="F305" s="180"/>
      <c r="G305" s="178"/>
      <c r="H305" s="179"/>
      <c r="I305" s="179"/>
      <c r="J305" s="179"/>
      <c r="K305" s="179"/>
      <c r="L305" s="179"/>
      <c r="M305" s="178"/>
      <c r="N305" s="179"/>
      <c r="O305" s="179"/>
      <c r="P305" s="179"/>
      <c r="Q305" s="179"/>
      <c r="R305" s="179"/>
      <c r="S305" s="179"/>
      <c r="T305" s="179"/>
      <c r="U305" s="179"/>
      <c r="V305" s="179"/>
      <c r="W305" s="179"/>
      <c r="X305" s="179"/>
      <c r="Y305" s="179"/>
      <c r="Z305" s="179"/>
      <c r="AA305" s="179"/>
    </row>
    <row r="306">
      <c r="A306" s="178"/>
      <c r="B306" s="179"/>
      <c r="C306" s="179"/>
      <c r="D306" s="179"/>
      <c r="E306" s="178"/>
      <c r="F306" s="180"/>
      <c r="G306" s="178"/>
      <c r="H306" s="179"/>
      <c r="I306" s="179"/>
      <c r="J306" s="179"/>
      <c r="K306" s="179"/>
      <c r="L306" s="179"/>
      <c r="M306" s="178"/>
      <c r="N306" s="179"/>
      <c r="O306" s="179"/>
      <c r="P306" s="179"/>
      <c r="Q306" s="179"/>
      <c r="R306" s="179"/>
      <c r="S306" s="179"/>
      <c r="T306" s="179"/>
      <c r="U306" s="179"/>
      <c r="V306" s="179"/>
      <c r="W306" s="179"/>
      <c r="X306" s="179"/>
      <c r="Y306" s="179"/>
      <c r="Z306" s="179"/>
      <c r="AA306" s="179"/>
    </row>
    <row r="307">
      <c r="A307" s="178"/>
      <c r="B307" s="179"/>
      <c r="C307" s="179"/>
      <c r="D307" s="179"/>
      <c r="E307" s="178"/>
      <c r="F307" s="180"/>
      <c r="G307" s="178"/>
      <c r="H307" s="179"/>
      <c r="I307" s="179"/>
      <c r="J307" s="179"/>
      <c r="K307" s="179"/>
      <c r="L307" s="179"/>
      <c r="M307" s="178"/>
      <c r="N307" s="179"/>
      <c r="O307" s="179"/>
      <c r="P307" s="179"/>
      <c r="Q307" s="179"/>
      <c r="R307" s="179"/>
      <c r="S307" s="179"/>
      <c r="T307" s="179"/>
      <c r="U307" s="179"/>
      <c r="V307" s="179"/>
      <c r="W307" s="179"/>
      <c r="X307" s="179"/>
      <c r="Y307" s="179"/>
      <c r="Z307" s="179"/>
      <c r="AA307" s="179"/>
    </row>
    <row r="308">
      <c r="A308" s="178"/>
      <c r="B308" s="179"/>
      <c r="C308" s="179"/>
      <c r="D308" s="179"/>
      <c r="E308" s="178"/>
      <c r="F308" s="180"/>
      <c r="G308" s="178"/>
      <c r="H308" s="179"/>
      <c r="I308" s="179"/>
      <c r="J308" s="179"/>
      <c r="K308" s="179"/>
      <c r="L308" s="179"/>
      <c r="M308" s="178"/>
      <c r="N308" s="179"/>
      <c r="O308" s="179"/>
      <c r="P308" s="179"/>
      <c r="Q308" s="179"/>
      <c r="R308" s="179"/>
      <c r="S308" s="179"/>
      <c r="T308" s="179"/>
      <c r="U308" s="179"/>
      <c r="V308" s="179"/>
      <c r="W308" s="179"/>
      <c r="X308" s="179"/>
      <c r="Y308" s="179"/>
      <c r="Z308" s="179"/>
      <c r="AA308" s="179"/>
    </row>
    <row r="309">
      <c r="A309" s="178"/>
      <c r="B309" s="179"/>
      <c r="C309" s="179"/>
      <c r="D309" s="179"/>
      <c r="E309" s="178"/>
      <c r="F309" s="180"/>
      <c r="G309" s="178"/>
      <c r="H309" s="179"/>
      <c r="I309" s="179"/>
      <c r="J309" s="179"/>
      <c r="K309" s="179"/>
      <c r="L309" s="179"/>
      <c r="M309" s="178"/>
      <c r="N309" s="179"/>
      <c r="O309" s="179"/>
      <c r="P309" s="179"/>
      <c r="Q309" s="179"/>
      <c r="R309" s="179"/>
      <c r="S309" s="179"/>
      <c r="T309" s="179"/>
      <c r="U309" s="179"/>
      <c r="V309" s="179"/>
      <c r="W309" s="179"/>
      <c r="X309" s="179"/>
      <c r="Y309" s="179"/>
      <c r="Z309" s="179"/>
      <c r="AA309" s="179"/>
    </row>
    <row r="310">
      <c r="A310" s="178"/>
      <c r="B310" s="179"/>
      <c r="C310" s="179"/>
      <c r="D310" s="179"/>
      <c r="E310" s="178"/>
      <c r="F310" s="180"/>
      <c r="G310" s="178"/>
      <c r="H310" s="179"/>
      <c r="I310" s="179"/>
      <c r="J310" s="179"/>
      <c r="K310" s="179"/>
      <c r="L310" s="179"/>
      <c r="M310" s="178"/>
      <c r="N310" s="179"/>
      <c r="O310" s="179"/>
      <c r="P310" s="179"/>
      <c r="Q310" s="179"/>
      <c r="R310" s="179"/>
      <c r="S310" s="179"/>
      <c r="T310" s="179"/>
      <c r="U310" s="179"/>
      <c r="V310" s="179"/>
      <c r="W310" s="179"/>
      <c r="X310" s="179"/>
      <c r="Y310" s="179"/>
      <c r="Z310" s="179"/>
      <c r="AA310" s="179"/>
    </row>
    <row r="311">
      <c r="A311" s="178"/>
      <c r="B311" s="179"/>
      <c r="C311" s="179"/>
      <c r="D311" s="179"/>
      <c r="E311" s="178"/>
      <c r="F311" s="180"/>
      <c r="G311" s="178"/>
      <c r="H311" s="179"/>
      <c r="I311" s="179"/>
      <c r="J311" s="179"/>
      <c r="K311" s="179"/>
      <c r="L311" s="179"/>
      <c r="M311" s="178"/>
      <c r="N311" s="179"/>
      <c r="O311" s="179"/>
      <c r="P311" s="179"/>
      <c r="Q311" s="179"/>
      <c r="R311" s="179"/>
      <c r="S311" s="179"/>
      <c r="T311" s="179"/>
      <c r="U311" s="179"/>
      <c r="V311" s="179"/>
      <c r="W311" s="179"/>
      <c r="X311" s="179"/>
      <c r="Y311" s="179"/>
      <c r="Z311" s="179"/>
      <c r="AA311" s="179"/>
    </row>
    <row r="312">
      <c r="A312" s="178"/>
      <c r="B312" s="179"/>
      <c r="C312" s="179"/>
      <c r="D312" s="179"/>
      <c r="E312" s="178"/>
      <c r="F312" s="180"/>
      <c r="G312" s="178"/>
      <c r="H312" s="179"/>
      <c r="I312" s="179"/>
      <c r="J312" s="179"/>
      <c r="K312" s="179"/>
      <c r="L312" s="179"/>
      <c r="M312" s="178"/>
      <c r="N312" s="179"/>
      <c r="O312" s="179"/>
      <c r="P312" s="179"/>
      <c r="Q312" s="179"/>
      <c r="R312" s="179"/>
      <c r="S312" s="179"/>
      <c r="T312" s="179"/>
      <c r="U312" s="179"/>
      <c r="V312" s="179"/>
      <c r="W312" s="179"/>
      <c r="X312" s="179"/>
      <c r="Y312" s="179"/>
      <c r="Z312" s="179"/>
      <c r="AA312" s="179"/>
    </row>
    <row r="313">
      <c r="A313" s="178"/>
      <c r="B313" s="179"/>
      <c r="C313" s="179"/>
      <c r="D313" s="179"/>
      <c r="E313" s="178"/>
      <c r="F313" s="180"/>
      <c r="G313" s="178"/>
      <c r="H313" s="179"/>
      <c r="I313" s="179"/>
      <c r="J313" s="179"/>
      <c r="K313" s="179"/>
      <c r="L313" s="179"/>
      <c r="M313" s="178"/>
      <c r="N313" s="179"/>
      <c r="O313" s="179"/>
      <c r="P313" s="179"/>
      <c r="Q313" s="179"/>
      <c r="R313" s="179"/>
      <c r="S313" s="179"/>
      <c r="T313" s="179"/>
      <c r="U313" s="179"/>
      <c r="V313" s="179"/>
      <c r="W313" s="179"/>
      <c r="X313" s="179"/>
      <c r="Y313" s="179"/>
      <c r="Z313" s="179"/>
      <c r="AA313" s="179"/>
    </row>
    <row r="314">
      <c r="A314" s="178"/>
      <c r="B314" s="179"/>
      <c r="C314" s="179"/>
      <c r="D314" s="179"/>
      <c r="E314" s="178"/>
      <c r="F314" s="180"/>
      <c r="G314" s="178"/>
      <c r="H314" s="179"/>
      <c r="I314" s="179"/>
      <c r="J314" s="179"/>
      <c r="K314" s="179"/>
      <c r="L314" s="179"/>
      <c r="M314" s="178"/>
      <c r="N314" s="179"/>
      <c r="O314" s="179"/>
      <c r="P314" s="179"/>
      <c r="Q314" s="179"/>
      <c r="R314" s="179"/>
      <c r="S314" s="179"/>
      <c r="T314" s="179"/>
      <c r="U314" s="179"/>
      <c r="V314" s="179"/>
      <c r="W314" s="179"/>
      <c r="X314" s="179"/>
      <c r="Y314" s="179"/>
      <c r="Z314" s="179"/>
      <c r="AA314" s="179"/>
    </row>
    <row r="315">
      <c r="A315" s="178"/>
      <c r="B315" s="179"/>
      <c r="C315" s="179"/>
      <c r="D315" s="179"/>
      <c r="E315" s="178"/>
      <c r="F315" s="180"/>
      <c r="G315" s="178"/>
      <c r="H315" s="179"/>
      <c r="I315" s="179"/>
      <c r="J315" s="179"/>
      <c r="K315" s="179"/>
      <c r="L315" s="179"/>
      <c r="M315" s="178"/>
      <c r="N315" s="179"/>
      <c r="O315" s="179"/>
      <c r="P315" s="179"/>
      <c r="Q315" s="179"/>
      <c r="R315" s="179"/>
      <c r="S315" s="179"/>
      <c r="T315" s="179"/>
      <c r="U315" s="179"/>
      <c r="V315" s="179"/>
      <c r="W315" s="179"/>
      <c r="X315" s="179"/>
      <c r="Y315" s="179"/>
      <c r="Z315" s="179"/>
      <c r="AA315" s="179"/>
    </row>
    <row r="316">
      <c r="A316" s="178"/>
      <c r="B316" s="179"/>
      <c r="C316" s="179"/>
      <c r="D316" s="179"/>
      <c r="E316" s="178"/>
      <c r="F316" s="180"/>
      <c r="G316" s="178"/>
      <c r="H316" s="179"/>
      <c r="I316" s="179"/>
      <c r="J316" s="179"/>
      <c r="K316" s="179"/>
      <c r="L316" s="179"/>
      <c r="M316" s="178"/>
      <c r="N316" s="179"/>
      <c r="O316" s="179"/>
      <c r="P316" s="179"/>
      <c r="Q316" s="179"/>
      <c r="R316" s="179"/>
      <c r="S316" s="179"/>
      <c r="T316" s="179"/>
      <c r="U316" s="179"/>
      <c r="V316" s="179"/>
      <c r="W316" s="179"/>
      <c r="X316" s="179"/>
      <c r="Y316" s="179"/>
      <c r="Z316" s="179"/>
      <c r="AA316" s="179"/>
    </row>
    <row r="317">
      <c r="A317" s="178"/>
      <c r="B317" s="179"/>
      <c r="C317" s="179"/>
      <c r="D317" s="179"/>
      <c r="E317" s="178"/>
      <c r="F317" s="180"/>
      <c r="G317" s="178"/>
      <c r="H317" s="179"/>
      <c r="I317" s="179"/>
      <c r="J317" s="179"/>
      <c r="K317" s="179"/>
      <c r="L317" s="179"/>
      <c r="M317" s="178"/>
      <c r="N317" s="179"/>
      <c r="O317" s="179"/>
      <c r="P317" s="179"/>
      <c r="Q317" s="179"/>
      <c r="R317" s="179"/>
      <c r="S317" s="179"/>
      <c r="T317" s="179"/>
      <c r="U317" s="179"/>
      <c r="V317" s="179"/>
      <c r="W317" s="179"/>
      <c r="X317" s="179"/>
      <c r="Y317" s="179"/>
      <c r="Z317" s="179"/>
      <c r="AA317" s="179"/>
    </row>
    <row r="318">
      <c r="A318" s="178"/>
      <c r="B318" s="179"/>
      <c r="C318" s="179"/>
      <c r="D318" s="179"/>
      <c r="E318" s="178"/>
      <c r="F318" s="180"/>
      <c r="G318" s="178"/>
      <c r="H318" s="179"/>
      <c r="I318" s="179"/>
      <c r="J318" s="179"/>
      <c r="K318" s="179"/>
      <c r="L318" s="179"/>
      <c r="M318" s="178"/>
      <c r="N318" s="179"/>
      <c r="O318" s="179"/>
      <c r="P318" s="179"/>
      <c r="Q318" s="179"/>
      <c r="R318" s="179"/>
      <c r="S318" s="179"/>
      <c r="T318" s="179"/>
      <c r="U318" s="179"/>
      <c r="V318" s="179"/>
      <c r="W318" s="179"/>
      <c r="X318" s="179"/>
      <c r="Y318" s="179"/>
      <c r="Z318" s="179"/>
      <c r="AA318" s="179"/>
    </row>
    <row r="319">
      <c r="A319" s="178"/>
      <c r="B319" s="179"/>
      <c r="C319" s="179"/>
      <c r="D319" s="179"/>
      <c r="E319" s="178"/>
      <c r="F319" s="180"/>
      <c r="G319" s="178"/>
      <c r="H319" s="179"/>
      <c r="I319" s="179"/>
      <c r="J319" s="179"/>
      <c r="K319" s="179"/>
      <c r="L319" s="179"/>
      <c r="M319" s="178"/>
      <c r="N319" s="179"/>
      <c r="O319" s="179"/>
      <c r="P319" s="179"/>
      <c r="Q319" s="179"/>
      <c r="R319" s="179"/>
      <c r="S319" s="179"/>
      <c r="T319" s="179"/>
      <c r="U319" s="179"/>
      <c r="V319" s="179"/>
      <c r="W319" s="179"/>
      <c r="X319" s="179"/>
      <c r="Y319" s="179"/>
      <c r="Z319" s="179"/>
      <c r="AA319" s="179"/>
    </row>
    <row r="320">
      <c r="A320" s="178"/>
      <c r="B320" s="179"/>
      <c r="C320" s="179"/>
      <c r="D320" s="179"/>
      <c r="E320" s="178"/>
      <c r="F320" s="180"/>
      <c r="G320" s="178"/>
      <c r="H320" s="179"/>
      <c r="I320" s="179"/>
      <c r="J320" s="179"/>
      <c r="K320" s="179"/>
      <c r="L320" s="179"/>
      <c r="M320" s="178"/>
      <c r="N320" s="179"/>
      <c r="O320" s="179"/>
      <c r="P320" s="179"/>
      <c r="Q320" s="179"/>
      <c r="R320" s="179"/>
      <c r="S320" s="179"/>
      <c r="T320" s="179"/>
      <c r="U320" s="179"/>
      <c r="V320" s="179"/>
      <c r="W320" s="179"/>
      <c r="X320" s="179"/>
      <c r="Y320" s="179"/>
      <c r="Z320" s="179"/>
      <c r="AA320" s="179"/>
    </row>
    <row r="321">
      <c r="A321" s="178"/>
      <c r="B321" s="179"/>
      <c r="C321" s="179"/>
      <c r="D321" s="179"/>
      <c r="E321" s="178"/>
      <c r="F321" s="180"/>
      <c r="G321" s="178"/>
      <c r="H321" s="179"/>
      <c r="I321" s="179"/>
      <c r="J321" s="179"/>
      <c r="K321" s="179"/>
      <c r="L321" s="179"/>
      <c r="M321" s="178"/>
      <c r="N321" s="179"/>
      <c r="O321" s="179"/>
      <c r="P321" s="179"/>
      <c r="Q321" s="179"/>
      <c r="R321" s="179"/>
      <c r="S321" s="179"/>
      <c r="T321" s="179"/>
      <c r="U321" s="179"/>
      <c r="V321" s="179"/>
      <c r="W321" s="179"/>
      <c r="X321" s="179"/>
      <c r="Y321" s="179"/>
      <c r="Z321" s="179"/>
      <c r="AA321" s="179"/>
    </row>
    <row r="322">
      <c r="A322" s="178"/>
      <c r="B322" s="179"/>
      <c r="C322" s="179"/>
      <c r="D322" s="179"/>
      <c r="E322" s="178"/>
      <c r="F322" s="180"/>
      <c r="G322" s="178"/>
      <c r="H322" s="179"/>
      <c r="I322" s="179"/>
      <c r="J322" s="179"/>
      <c r="K322" s="179"/>
      <c r="L322" s="179"/>
      <c r="M322" s="178"/>
      <c r="N322" s="179"/>
      <c r="O322" s="179"/>
      <c r="P322" s="179"/>
      <c r="Q322" s="179"/>
      <c r="R322" s="179"/>
      <c r="S322" s="179"/>
      <c r="T322" s="179"/>
      <c r="U322" s="179"/>
      <c r="V322" s="179"/>
      <c r="W322" s="179"/>
      <c r="X322" s="179"/>
      <c r="Y322" s="179"/>
      <c r="Z322" s="179"/>
      <c r="AA322" s="179"/>
    </row>
    <row r="323">
      <c r="A323" s="178"/>
      <c r="B323" s="179"/>
      <c r="C323" s="179"/>
      <c r="D323" s="179"/>
      <c r="E323" s="178"/>
      <c r="F323" s="180"/>
      <c r="G323" s="178"/>
      <c r="H323" s="179"/>
      <c r="I323" s="179"/>
      <c r="J323" s="179"/>
      <c r="K323" s="179"/>
      <c r="L323" s="179"/>
      <c r="M323" s="178"/>
      <c r="N323" s="179"/>
      <c r="O323" s="179"/>
      <c r="P323" s="179"/>
      <c r="Q323" s="179"/>
      <c r="R323" s="179"/>
      <c r="S323" s="179"/>
      <c r="T323" s="179"/>
      <c r="U323" s="179"/>
      <c r="V323" s="179"/>
      <c r="W323" s="179"/>
      <c r="X323" s="179"/>
      <c r="Y323" s="179"/>
      <c r="Z323" s="179"/>
      <c r="AA323" s="179"/>
    </row>
    <row r="324">
      <c r="A324" s="178"/>
      <c r="B324" s="179"/>
      <c r="C324" s="179"/>
      <c r="D324" s="179"/>
      <c r="E324" s="178"/>
      <c r="F324" s="180"/>
      <c r="G324" s="178"/>
      <c r="H324" s="179"/>
      <c r="I324" s="179"/>
      <c r="J324" s="179"/>
      <c r="K324" s="179"/>
      <c r="L324" s="179"/>
      <c r="M324" s="178"/>
      <c r="N324" s="179"/>
      <c r="O324" s="179"/>
      <c r="P324" s="179"/>
      <c r="Q324" s="179"/>
      <c r="R324" s="179"/>
      <c r="S324" s="179"/>
      <c r="T324" s="179"/>
      <c r="U324" s="179"/>
      <c r="V324" s="179"/>
      <c r="W324" s="179"/>
      <c r="X324" s="179"/>
      <c r="Y324" s="179"/>
      <c r="Z324" s="179"/>
      <c r="AA324" s="179"/>
    </row>
    <row r="325">
      <c r="A325" s="178"/>
      <c r="B325" s="179"/>
      <c r="C325" s="179"/>
      <c r="D325" s="179"/>
      <c r="E325" s="178"/>
      <c r="F325" s="180"/>
      <c r="G325" s="178"/>
      <c r="H325" s="179"/>
      <c r="I325" s="179"/>
      <c r="J325" s="179"/>
      <c r="K325" s="179"/>
      <c r="L325" s="179"/>
      <c r="M325" s="178"/>
      <c r="N325" s="179"/>
      <c r="O325" s="179"/>
      <c r="P325" s="179"/>
      <c r="Q325" s="179"/>
      <c r="R325" s="179"/>
      <c r="S325" s="179"/>
      <c r="T325" s="179"/>
      <c r="U325" s="179"/>
      <c r="V325" s="179"/>
      <c r="W325" s="179"/>
      <c r="X325" s="179"/>
      <c r="Y325" s="179"/>
      <c r="Z325" s="179"/>
      <c r="AA325" s="179"/>
    </row>
    <row r="326">
      <c r="A326" s="178"/>
      <c r="B326" s="179"/>
      <c r="C326" s="179"/>
      <c r="D326" s="179"/>
      <c r="E326" s="178"/>
      <c r="F326" s="180"/>
      <c r="G326" s="178"/>
      <c r="H326" s="179"/>
      <c r="I326" s="179"/>
      <c r="J326" s="179"/>
      <c r="K326" s="179"/>
      <c r="L326" s="179"/>
      <c r="M326" s="178"/>
      <c r="N326" s="179"/>
      <c r="O326" s="179"/>
      <c r="P326" s="179"/>
      <c r="Q326" s="179"/>
      <c r="R326" s="179"/>
      <c r="S326" s="179"/>
      <c r="T326" s="179"/>
      <c r="U326" s="179"/>
      <c r="V326" s="179"/>
      <c r="W326" s="179"/>
      <c r="X326" s="179"/>
      <c r="Y326" s="179"/>
      <c r="Z326" s="179"/>
      <c r="AA326" s="179"/>
    </row>
    <row r="327">
      <c r="A327" s="178"/>
      <c r="B327" s="179"/>
      <c r="C327" s="179"/>
      <c r="D327" s="179"/>
      <c r="E327" s="178"/>
      <c r="F327" s="180"/>
      <c r="G327" s="178"/>
      <c r="H327" s="179"/>
      <c r="I327" s="179"/>
      <c r="J327" s="179"/>
      <c r="K327" s="179"/>
      <c r="L327" s="179"/>
      <c r="M327" s="178"/>
      <c r="N327" s="179"/>
      <c r="O327" s="179"/>
      <c r="P327" s="179"/>
      <c r="Q327" s="179"/>
      <c r="R327" s="179"/>
      <c r="S327" s="179"/>
      <c r="T327" s="179"/>
      <c r="U327" s="179"/>
      <c r="V327" s="179"/>
      <c r="W327" s="179"/>
      <c r="X327" s="179"/>
      <c r="Y327" s="179"/>
      <c r="Z327" s="179"/>
      <c r="AA327" s="179"/>
    </row>
    <row r="328">
      <c r="A328" s="178"/>
      <c r="B328" s="179"/>
      <c r="C328" s="179"/>
      <c r="D328" s="179"/>
      <c r="E328" s="178"/>
      <c r="F328" s="180"/>
      <c r="G328" s="178"/>
      <c r="H328" s="179"/>
      <c r="I328" s="179"/>
      <c r="J328" s="179"/>
      <c r="K328" s="179"/>
      <c r="L328" s="179"/>
      <c r="M328" s="178"/>
      <c r="N328" s="179"/>
      <c r="O328" s="179"/>
      <c r="P328" s="179"/>
      <c r="Q328" s="179"/>
      <c r="R328" s="179"/>
      <c r="S328" s="179"/>
      <c r="T328" s="179"/>
      <c r="U328" s="179"/>
      <c r="V328" s="179"/>
      <c r="W328" s="179"/>
      <c r="X328" s="179"/>
      <c r="Y328" s="179"/>
      <c r="Z328" s="179"/>
      <c r="AA328" s="179"/>
    </row>
    <row r="329">
      <c r="A329" s="178"/>
      <c r="B329" s="179"/>
      <c r="C329" s="179"/>
      <c r="D329" s="179"/>
      <c r="E329" s="178"/>
      <c r="F329" s="180"/>
      <c r="G329" s="178"/>
      <c r="H329" s="179"/>
      <c r="I329" s="179"/>
      <c r="J329" s="179"/>
      <c r="K329" s="179"/>
      <c r="L329" s="179"/>
      <c r="M329" s="178"/>
      <c r="N329" s="179"/>
      <c r="O329" s="179"/>
      <c r="P329" s="179"/>
      <c r="Q329" s="179"/>
      <c r="R329" s="179"/>
      <c r="S329" s="179"/>
      <c r="T329" s="179"/>
      <c r="U329" s="179"/>
      <c r="V329" s="179"/>
      <c r="W329" s="179"/>
      <c r="X329" s="179"/>
      <c r="Y329" s="179"/>
      <c r="Z329" s="179"/>
      <c r="AA329" s="179"/>
    </row>
    <row r="330">
      <c r="A330" s="178"/>
      <c r="B330" s="179"/>
      <c r="C330" s="179"/>
      <c r="D330" s="179"/>
      <c r="E330" s="178"/>
      <c r="F330" s="180"/>
      <c r="G330" s="178"/>
      <c r="H330" s="179"/>
      <c r="I330" s="179"/>
      <c r="J330" s="179"/>
      <c r="K330" s="179"/>
      <c r="L330" s="179"/>
      <c r="M330" s="178"/>
      <c r="N330" s="179"/>
      <c r="O330" s="179"/>
      <c r="P330" s="179"/>
      <c r="Q330" s="179"/>
      <c r="R330" s="179"/>
      <c r="S330" s="179"/>
      <c r="T330" s="179"/>
      <c r="U330" s="179"/>
      <c r="V330" s="179"/>
      <c r="W330" s="179"/>
      <c r="X330" s="179"/>
      <c r="Y330" s="179"/>
      <c r="Z330" s="179"/>
      <c r="AA330" s="179"/>
    </row>
    <row r="331">
      <c r="A331" s="178"/>
      <c r="B331" s="179"/>
      <c r="C331" s="179"/>
      <c r="D331" s="179"/>
      <c r="E331" s="178"/>
      <c r="F331" s="180"/>
      <c r="G331" s="178"/>
      <c r="H331" s="179"/>
      <c r="I331" s="179"/>
      <c r="J331" s="179"/>
      <c r="K331" s="179"/>
      <c r="L331" s="179"/>
      <c r="M331" s="178"/>
      <c r="N331" s="179"/>
      <c r="O331" s="179"/>
      <c r="P331" s="179"/>
      <c r="Q331" s="179"/>
      <c r="R331" s="179"/>
      <c r="S331" s="179"/>
      <c r="T331" s="179"/>
      <c r="U331" s="179"/>
      <c r="V331" s="179"/>
      <c r="W331" s="179"/>
      <c r="X331" s="179"/>
      <c r="Y331" s="179"/>
      <c r="Z331" s="179"/>
      <c r="AA331" s="179"/>
    </row>
    <row r="332">
      <c r="A332" s="178"/>
      <c r="B332" s="179"/>
      <c r="C332" s="179"/>
      <c r="D332" s="179"/>
      <c r="E332" s="178"/>
      <c r="F332" s="180"/>
      <c r="G332" s="178"/>
      <c r="H332" s="179"/>
      <c r="I332" s="179"/>
      <c r="J332" s="179"/>
      <c r="K332" s="179"/>
      <c r="L332" s="179"/>
      <c r="M332" s="178"/>
      <c r="N332" s="179"/>
      <c r="O332" s="179"/>
      <c r="P332" s="179"/>
      <c r="Q332" s="179"/>
      <c r="R332" s="179"/>
      <c r="S332" s="179"/>
      <c r="T332" s="179"/>
      <c r="U332" s="179"/>
      <c r="V332" s="179"/>
      <c r="W332" s="179"/>
      <c r="X332" s="179"/>
      <c r="Y332" s="179"/>
      <c r="Z332" s="179"/>
      <c r="AA332" s="179"/>
    </row>
    <row r="333">
      <c r="A333" s="178"/>
      <c r="B333" s="179"/>
      <c r="C333" s="179"/>
      <c r="D333" s="179"/>
      <c r="E333" s="178"/>
      <c r="F333" s="180"/>
      <c r="G333" s="178"/>
      <c r="H333" s="179"/>
      <c r="I333" s="179"/>
      <c r="J333" s="179"/>
      <c r="K333" s="179"/>
      <c r="L333" s="179"/>
      <c r="M333" s="178"/>
      <c r="N333" s="179"/>
      <c r="O333" s="179"/>
      <c r="P333" s="179"/>
      <c r="Q333" s="179"/>
      <c r="R333" s="179"/>
      <c r="S333" s="179"/>
      <c r="T333" s="179"/>
      <c r="U333" s="179"/>
      <c r="V333" s="179"/>
      <c r="W333" s="179"/>
      <c r="X333" s="179"/>
      <c r="Y333" s="179"/>
      <c r="Z333" s="179"/>
      <c r="AA333" s="179"/>
    </row>
    <row r="334">
      <c r="A334" s="178"/>
      <c r="B334" s="179"/>
      <c r="C334" s="179"/>
      <c r="D334" s="179"/>
      <c r="E334" s="178"/>
      <c r="F334" s="180"/>
      <c r="G334" s="178"/>
      <c r="H334" s="179"/>
      <c r="I334" s="179"/>
      <c r="J334" s="179"/>
      <c r="K334" s="179"/>
      <c r="L334" s="179"/>
      <c r="M334" s="178"/>
      <c r="N334" s="179"/>
      <c r="O334" s="179"/>
      <c r="P334" s="179"/>
      <c r="Q334" s="179"/>
      <c r="R334" s="179"/>
      <c r="S334" s="179"/>
      <c r="T334" s="179"/>
      <c r="U334" s="179"/>
      <c r="V334" s="179"/>
      <c r="W334" s="179"/>
      <c r="X334" s="179"/>
      <c r="Y334" s="179"/>
      <c r="Z334" s="179"/>
      <c r="AA334" s="179"/>
    </row>
    <row r="335">
      <c r="A335" s="178"/>
      <c r="B335" s="179"/>
      <c r="C335" s="179"/>
      <c r="D335" s="179"/>
      <c r="E335" s="178"/>
      <c r="F335" s="180"/>
      <c r="G335" s="178"/>
      <c r="H335" s="179"/>
      <c r="I335" s="179"/>
      <c r="J335" s="179"/>
      <c r="K335" s="179"/>
      <c r="L335" s="179"/>
      <c r="M335" s="178"/>
      <c r="N335" s="179"/>
      <c r="O335" s="179"/>
      <c r="P335" s="179"/>
      <c r="Q335" s="179"/>
      <c r="R335" s="179"/>
      <c r="S335" s="179"/>
      <c r="T335" s="179"/>
      <c r="U335" s="179"/>
      <c r="V335" s="179"/>
      <c r="W335" s="179"/>
      <c r="X335" s="179"/>
      <c r="Y335" s="179"/>
      <c r="Z335" s="179"/>
      <c r="AA335" s="179"/>
    </row>
    <row r="336">
      <c r="A336" s="178"/>
      <c r="B336" s="179"/>
      <c r="C336" s="179"/>
      <c r="D336" s="179"/>
      <c r="E336" s="178"/>
      <c r="F336" s="180"/>
      <c r="G336" s="178"/>
      <c r="H336" s="179"/>
      <c r="I336" s="179"/>
      <c r="J336" s="179"/>
      <c r="K336" s="179"/>
      <c r="L336" s="179"/>
      <c r="M336" s="178"/>
      <c r="N336" s="179"/>
      <c r="O336" s="179"/>
      <c r="P336" s="179"/>
      <c r="Q336" s="179"/>
      <c r="R336" s="179"/>
      <c r="S336" s="179"/>
      <c r="T336" s="179"/>
      <c r="U336" s="179"/>
      <c r="V336" s="179"/>
      <c r="W336" s="179"/>
      <c r="X336" s="179"/>
      <c r="Y336" s="179"/>
      <c r="Z336" s="179"/>
      <c r="AA336" s="179"/>
    </row>
    <row r="337">
      <c r="A337" s="178"/>
      <c r="B337" s="179"/>
      <c r="C337" s="179"/>
      <c r="D337" s="179"/>
      <c r="E337" s="178"/>
      <c r="F337" s="180"/>
      <c r="G337" s="178"/>
      <c r="H337" s="179"/>
      <c r="I337" s="179"/>
      <c r="J337" s="179"/>
      <c r="K337" s="179"/>
      <c r="L337" s="179"/>
      <c r="M337" s="178"/>
      <c r="N337" s="179"/>
      <c r="O337" s="179"/>
      <c r="P337" s="179"/>
      <c r="Q337" s="179"/>
      <c r="R337" s="179"/>
      <c r="S337" s="179"/>
      <c r="T337" s="179"/>
      <c r="U337" s="179"/>
      <c r="V337" s="179"/>
      <c r="W337" s="179"/>
      <c r="X337" s="179"/>
      <c r="Y337" s="179"/>
      <c r="Z337" s="179"/>
      <c r="AA337" s="179"/>
    </row>
    <row r="338">
      <c r="A338" s="178"/>
      <c r="B338" s="179"/>
      <c r="C338" s="179"/>
      <c r="D338" s="179"/>
      <c r="E338" s="178"/>
      <c r="F338" s="180"/>
      <c r="G338" s="178"/>
      <c r="H338" s="179"/>
      <c r="I338" s="179"/>
      <c r="J338" s="179"/>
      <c r="K338" s="179"/>
      <c r="L338" s="179"/>
      <c r="M338" s="178"/>
      <c r="N338" s="179"/>
      <c r="O338" s="179"/>
      <c r="P338" s="179"/>
      <c r="Q338" s="179"/>
      <c r="R338" s="179"/>
      <c r="S338" s="179"/>
      <c r="T338" s="179"/>
      <c r="U338" s="179"/>
      <c r="V338" s="179"/>
      <c r="W338" s="179"/>
      <c r="X338" s="179"/>
      <c r="Y338" s="179"/>
      <c r="Z338" s="179"/>
      <c r="AA338" s="179"/>
    </row>
    <row r="339">
      <c r="A339" s="178"/>
      <c r="B339" s="179"/>
      <c r="C339" s="179"/>
      <c r="D339" s="179"/>
      <c r="E339" s="178"/>
      <c r="F339" s="180"/>
      <c r="G339" s="178"/>
      <c r="H339" s="179"/>
      <c r="I339" s="179"/>
      <c r="J339" s="179"/>
      <c r="K339" s="179"/>
      <c r="L339" s="179"/>
      <c r="M339" s="178"/>
      <c r="N339" s="179"/>
      <c r="O339" s="179"/>
      <c r="P339" s="179"/>
      <c r="Q339" s="179"/>
      <c r="R339" s="179"/>
      <c r="S339" s="179"/>
      <c r="T339" s="179"/>
      <c r="U339" s="179"/>
      <c r="V339" s="179"/>
      <c r="W339" s="179"/>
      <c r="X339" s="179"/>
      <c r="Y339" s="179"/>
      <c r="Z339" s="179"/>
      <c r="AA339" s="179"/>
    </row>
    <row r="340">
      <c r="A340" s="178"/>
      <c r="B340" s="179"/>
      <c r="C340" s="179"/>
      <c r="D340" s="179"/>
      <c r="E340" s="178"/>
      <c r="F340" s="180"/>
      <c r="G340" s="178"/>
      <c r="H340" s="179"/>
      <c r="I340" s="179"/>
      <c r="J340" s="179"/>
      <c r="K340" s="179"/>
      <c r="L340" s="179"/>
      <c r="M340" s="178"/>
      <c r="N340" s="179"/>
      <c r="O340" s="179"/>
      <c r="P340" s="179"/>
      <c r="Q340" s="179"/>
      <c r="R340" s="179"/>
      <c r="S340" s="179"/>
      <c r="T340" s="179"/>
      <c r="U340" s="179"/>
      <c r="V340" s="179"/>
      <c r="W340" s="179"/>
      <c r="X340" s="179"/>
      <c r="Y340" s="179"/>
      <c r="Z340" s="179"/>
      <c r="AA340" s="179"/>
    </row>
    <row r="341">
      <c r="A341" s="178"/>
      <c r="B341" s="179"/>
      <c r="C341" s="179"/>
      <c r="D341" s="179"/>
      <c r="E341" s="178"/>
      <c r="F341" s="180"/>
      <c r="G341" s="178"/>
      <c r="H341" s="179"/>
      <c r="I341" s="179"/>
      <c r="J341" s="179"/>
      <c r="K341" s="179"/>
      <c r="L341" s="179"/>
      <c r="M341" s="178"/>
      <c r="N341" s="179"/>
      <c r="O341" s="179"/>
      <c r="P341" s="179"/>
      <c r="Q341" s="179"/>
      <c r="R341" s="179"/>
      <c r="S341" s="179"/>
      <c r="T341" s="179"/>
      <c r="U341" s="179"/>
      <c r="V341" s="179"/>
      <c r="W341" s="179"/>
      <c r="X341" s="179"/>
      <c r="Y341" s="179"/>
      <c r="Z341" s="179"/>
      <c r="AA341" s="179"/>
    </row>
    <row r="342">
      <c r="A342" s="178"/>
      <c r="B342" s="179"/>
      <c r="C342" s="179"/>
      <c r="D342" s="179"/>
      <c r="E342" s="178"/>
      <c r="F342" s="180"/>
      <c r="G342" s="178"/>
      <c r="H342" s="179"/>
      <c r="I342" s="179"/>
      <c r="J342" s="179"/>
      <c r="K342" s="179"/>
      <c r="L342" s="179"/>
      <c r="M342" s="178"/>
      <c r="N342" s="179"/>
      <c r="O342" s="179"/>
      <c r="P342" s="179"/>
      <c r="Q342" s="179"/>
      <c r="R342" s="179"/>
      <c r="S342" s="179"/>
      <c r="T342" s="179"/>
      <c r="U342" s="179"/>
      <c r="V342" s="179"/>
      <c r="W342" s="179"/>
      <c r="X342" s="179"/>
      <c r="Y342" s="179"/>
      <c r="Z342" s="179"/>
      <c r="AA342" s="179"/>
    </row>
    <row r="343">
      <c r="A343" s="178"/>
      <c r="B343" s="179"/>
      <c r="C343" s="179"/>
      <c r="D343" s="179"/>
      <c r="E343" s="178"/>
      <c r="F343" s="180"/>
      <c r="G343" s="178"/>
      <c r="H343" s="179"/>
      <c r="I343" s="179"/>
      <c r="J343" s="179"/>
      <c r="K343" s="179"/>
      <c r="L343" s="179"/>
      <c r="M343" s="178"/>
      <c r="N343" s="179"/>
      <c r="O343" s="179"/>
      <c r="P343" s="179"/>
      <c r="Q343" s="179"/>
      <c r="R343" s="179"/>
      <c r="S343" s="179"/>
      <c r="T343" s="179"/>
      <c r="U343" s="179"/>
      <c r="V343" s="179"/>
      <c r="W343" s="179"/>
      <c r="X343" s="179"/>
      <c r="Y343" s="179"/>
      <c r="Z343" s="179"/>
      <c r="AA343" s="179"/>
    </row>
    <row r="344">
      <c r="A344" s="178"/>
      <c r="B344" s="179"/>
      <c r="C344" s="179"/>
      <c r="D344" s="179"/>
      <c r="E344" s="178"/>
      <c r="F344" s="180"/>
      <c r="G344" s="178"/>
      <c r="H344" s="179"/>
      <c r="I344" s="179"/>
      <c r="J344" s="179"/>
      <c r="K344" s="179"/>
      <c r="L344" s="179"/>
      <c r="M344" s="178"/>
      <c r="N344" s="179"/>
      <c r="O344" s="179"/>
      <c r="P344" s="179"/>
      <c r="Q344" s="179"/>
      <c r="R344" s="179"/>
      <c r="S344" s="179"/>
      <c r="T344" s="179"/>
      <c r="U344" s="179"/>
      <c r="V344" s="179"/>
      <c r="W344" s="179"/>
      <c r="X344" s="179"/>
      <c r="Y344" s="179"/>
      <c r="Z344" s="179"/>
      <c r="AA344" s="179"/>
    </row>
    <row r="345">
      <c r="A345" s="178"/>
      <c r="B345" s="179"/>
      <c r="C345" s="179"/>
      <c r="D345" s="179"/>
      <c r="E345" s="178"/>
      <c r="F345" s="180"/>
      <c r="G345" s="178"/>
      <c r="H345" s="179"/>
      <c r="I345" s="179"/>
      <c r="J345" s="179"/>
      <c r="K345" s="179"/>
      <c r="L345" s="179"/>
      <c r="M345" s="178"/>
      <c r="N345" s="179"/>
      <c r="O345" s="179"/>
      <c r="P345" s="179"/>
      <c r="Q345" s="179"/>
      <c r="R345" s="179"/>
      <c r="S345" s="179"/>
      <c r="T345" s="179"/>
      <c r="U345" s="179"/>
      <c r="V345" s="179"/>
      <c r="W345" s="179"/>
      <c r="X345" s="179"/>
      <c r="Y345" s="179"/>
      <c r="Z345" s="179"/>
      <c r="AA345" s="179"/>
    </row>
    <row r="346">
      <c r="A346" s="178"/>
      <c r="B346" s="179"/>
      <c r="C346" s="179"/>
      <c r="D346" s="179"/>
      <c r="E346" s="178"/>
      <c r="F346" s="180"/>
      <c r="G346" s="178"/>
      <c r="H346" s="179"/>
      <c r="I346" s="179"/>
      <c r="J346" s="179"/>
      <c r="K346" s="179"/>
      <c r="L346" s="179"/>
      <c r="M346" s="178"/>
      <c r="N346" s="179"/>
      <c r="O346" s="179"/>
      <c r="P346" s="179"/>
      <c r="Q346" s="179"/>
      <c r="R346" s="179"/>
      <c r="S346" s="179"/>
      <c r="T346" s="179"/>
      <c r="U346" s="179"/>
      <c r="V346" s="179"/>
      <c r="W346" s="179"/>
      <c r="X346" s="179"/>
      <c r="Y346" s="179"/>
      <c r="Z346" s="179"/>
      <c r="AA346" s="179"/>
    </row>
    <row r="347">
      <c r="A347" s="178"/>
      <c r="B347" s="179"/>
      <c r="C347" s="179"/>
      <c r="D347" s="179"/>
      <c r="E347" s="178"/>
      <c r="F347" s="180"/>
      <c r="G347" s="178"/>
      <c r="H347" s="179"/>
      <c r="I347" s="179"/>
      <c r="J347" s="179"/>
      <c r="K347" s="179"/>
      <c r="L347" s="179"/>
      <c r="M347" s="178"/>
      <c r="N347" s="179"/>
      <c r="O347" s="179"/>
      <c r="P347" s="179"/>
      <c r="Q347" s="179"/>
      <c r="R347" s="179"/>
      <c r="S347" s="179"/>
      <c r="T347" s="179"/>
      <c r="U347" s="179"/>
      <c r="V347" s="179"/>
      <c r="W347" s="179"/>
      <c r="X347" s="179"/>
      <c r="Y347" s="179"/>
      <c r="Z347" s="179"/>
      <c r="AA347" s="179"/>
    </row>
    <row r="348">
      <c r="A348" s="178"/>
      <c r="B348" s="179"/>
      <c r="C348" s="179"/>
      <c r="D348" s="179"/>
      <c r="E348" s="178"/>
      <c r="F348" s="180"/>
      <c r="G348" s="178"/>
      <c r="H348" s="179"/>
      <c r="I348" s="179"/>
      <c r="J348" s="179"/>
      <c r="K348" s="179"/>
      <c r="L348" s="179"/>
      <c r="M348" s="178"/>
      <c r="N348" s="179"/>
      <c r="O348" s="179"/>
      <c r="P348" s="179"/>
      <c r="Q348" s="179"/>
      <c r="R348" s="179"/>
      <c r="S348" s="179"/>
      <c r="T348" s="179"/>
      <c r="U348" s="179"/>
      <c r="V348" s="179"/>
      <c r="W348" s="179"/>
      <c r="X348" s="179"/>
      <c r="Y348" s="179"/>
      <c r="Z348" s="179"/>
      <c r="AA348" s="179"/>
    </row>
    <row r="349">
      <c r="A349" s="178"/>
      <c r="B349" s="179"/>
      <c r="C349" s="179"/>
      <c r="D349" s="179"/>
      <c r="E349" s="178"/>
      <c r="F349" s="180"/>
      <c r="G349" s="178"/>
      <c r="H349" s="179"/>
      <c r="I349" s="179"/>
      <c r="J349" s="179"/>
      <c r="K349" s="179"/>
      <c r="L349" s="179"/>
      <c r="M349" s="178"/>
      <c r="N349" s="179"/>
      <c r="O349" s="179"/>
      <c r="P349" s="179"/>
      <c r="Q349" s="179"/>
      <c r="R349" s="179"/>
      <c r="S349" s="179"/>
      <c r="T349" s="179"/>
      <c r="U349" s="179"/>
      <c r="V349" s="179"/>
      <c r="W349" s="179"/>
      <c r="X349" s="179"/>
      <c r="Y349" s="179"/>
      <c r="Z349" s="179"/>
      <c r="AA349" s="179"/>
    </row>
    <row r="350">
      <c r="A350" s="178"/>
      <c r="B350" s="179"/>
      <c r="C350" s="179"/>
      <c r="D350" s="179"/>
      <c r="E350" s="178"/>
      <c r="F350" s="180"/>
      <c r="G350" s="178"/>
      <c r="H350" s="179"/>
      <c r="I350" s="179"/>
      <c r="J350" s="179"/>
      <c r="K350" s="179"/>
      <c r="L350" s="179"/>
      <c r="M350" s="178"/>
      <c r="N350" s="179"/>
      <c r="O350" s="179"/>
      <c r="P350" s="179"/>
      <c r="Q350" s="179"/>
      <c r="R350" s="179"/>
      <c r="S350" s="179"/>
      <c r="T350" s="179"/>
      <c r="U350" s="179"/>
      <c r="V350" s="179"/>
      <c r="W350" s="179"/>
      <c r="X350" s="179"/>
      <c r="Y350" s="179"/>
      <c r="Z350" s="179"/>
      <c r="AA350" s="179"/>
    </row>
    <row r="351">
      <c r="A351" s="178"/>
      <c r="B351" s="179"/>
      <c r="C351" s="179"/>
      <c r="D351" s="179"/>
      <c r="E351" s="178"/>
      <c r="F351" s="180"/>
      <c r="G351" s="178"/>
      <c r="H351" s="179"/>
      <c r="I351" s="179"/>
      <c r="J351" s="179"/>
      <c r="K351" s="179"/>
      <c r="L351" s="179"/>
      <c r="M351" s="178"/>
      <c r="N351" s="179"/>
      <c r="O351" s="179"/>
      <c r="P351" s="179"/>
      <c r="Q351" s="179"/>
      <c r="R351" s="179"/>
      <c r="S351" s="179"/>
      <c r="T351" s="179"/>
      <c r="U351" s="179"/>
      <c r="V351" s="179"/>
      <c r="W351" s="179"/>
      <c r="X351" s="179"/>
      <c r="Y351" s="179"/>
      <c r="Z351" s="179"/>
      <c r="AA351" s="179"/>
    </row>
    <row r="352">
      <c r="A352" s="178"/>
      <c r="B352" s="179"/>
      <c r="C352" s="179"/>
      <c r="D352" s="179"/>
      <c r="E352" s="178"/>
      <c r="F352" s="180"/>
      <c r="G352" s="178"/>
      <c r="H352" s="179"/>
      <c r="I352" s="179"/>
      <c r="J352" s="179"/>
      <c r="K352" s="179"/>
      <c r="L352" s="179"/>
      <c r="M352" s="178"/>
      <c r="N352" s="179"/>
      <c r="O352" s="179"/>
      <c r="P352" s="179"/>
      <c r="Q352" s="179"/>
      <c r="R352" s="179"/>
      <c r="S352" s="179"/>
      <c r="T352" s="179"/>
      <c r="U352" s="179"/>
      <c r="V352" s="179"/>
      <c r="W352" s="179"/>
      <c r="X352" s="179"/>
      <c r="Y352" s="179"/>
      <c r="Z352" s="179"/>
      <c r="AA352" s="179"/>
    </row>
    <row r="353">
      <c r="A353" s="178"/>
      <c r="B353" s="179"/>
      <c r="C353" s="179"/>
      <c r="D353" s="179"/>
      <c r="E353" s="178"/>
      <c r="F353" s="180"/>
      <c r="G353" s="178"/>
      <c r="H353" s="179"/>
      <c r="I353" s="179"/>
      <c r="J353" s="179"/>
      <c r="K353" s="179"/>
      <c r="L353" s="179"/>
      <c r="M353" s="178"/>
      <c r="N353" s="179"/>
      <c r="O353" s="179"/>
      <c r="P353" s="179"/>
      <c r="Q353" s="179"/>
      <c r="R353" s="179"/>
      <c r="S353" s="179"/>
      <c r="T353" s="179"/>
      <c r="U353" s="179"/>
      <c r="V353" s="179"/>
      <c r="W353" s="179"/>
      <c r="X353" s="179"/>
      <c r="Y353" s="179"/>
      <c r="Z353" s="179"/>
      <c r="AA353" s="179"/>
    </row>
    <row r="354">
      <c r="A354" s="178"/>
      <c r="B354" s="179"/>
      <c r="C354" s="179"/>
      <c r="D354" s="179"/>
      <c r="E354" s="178"/>
      <c r="F354" s="180"/>
      <c r="G354" s="178"/>
      <c r="H354" s="179"/>
      <c r="I354" s="179"/>
      <c r="J354" s="179"/>
      <c r="K354" s="179"/>
      <c r="L354" s="179"/>
      <c r="M354" s="178"/>
      <c r="N354" s="179"/>
      <c r="O354" s="179"/>
      <c r="P354" s="179"/>
      <c r="Q354" s="179"/>
      <c r="R354" s="179"/>
      <c r="S354" s="179"/>
      <c r="T354" s="179"/>
      <c r="U354" s="179"/>
      <c r="V354" s="179"/>
      <c r="W354" s="179"/>
      <c r="X354" s="179"/>
      <c r="Y354" s="179"/>
      <c r="Z354" s="179"/>
      <c r="AA354" s="179"/>
    </row>
    <row r="355">
      <c r="A355" s="178"/>
      <c r="B355" s="179"/>
      <c r="C355" s="179"/>
      <c r="D355" s="179"/>
      <c r="E355" s="178"/>
      <c r="F355" s="180"/>
      <c r="G355" s="178"/>
      <c r="H355" s="179"/>
      <c r="I355" s="179"/>
      <c r="J355" s="179"/>
      <c r="K355" s="179"/>
      <c r="L355" s="179"/>
      <c r="M355" s="178"/>
      <c r="N355" s="179"/>
      <c r="O355" s="179"/>
      <c r="P355" s="179"/>
      <c r="Q355" s="179"/>
      <c r="R355" s="179"/>
      <c r="S355" s="179"/>
      <c r="T355" s="179"/>
      <c r="U355" s="179"/>
      <c r="V355" s="179"/>
      <c r="W355" s="179"/>
      <c r="X355" s="179"/>
      <c r="Y355" s="179"/>
      <c r="Z355" s="179"/>
      <c r="AA355" s="179"/>
    </row>
    <row r="356">
      <c r="A356" s="178"/>
      <c r="B356" s="179"/>
      <c r="C356" s="179"/>
      <c r="D356" s="179"/>
      <c r="E356" s="178"/>
      <c r="F356" s="180"/>
      <c r="G356" s="178"/>
      <c r="H356" s="179"/>
      <c r="I356" s="179"/>
      <c r="J356" s="179"/>
      <c r="K356" s="179"/>
      <c r="L356" s="179"/>
      <c r="M356" s="178"/>
      <c r="N356" s="179"/>
      <c r="O356" s="179"/>
      <c r="P356" s="179"/>
      <c r="Q356" s="179"/>
      <c r="R356" s="179"/>
      <c r="S356" s="179"/>
      <c r="T356" s="179"/>
      <c r="U356" s="179"/>
      <c r="V356" s="179"/>
      <c r="W356" s="179"/>
      <c r="X356" s="179"/>
      <c r="Y356" s="179"/>
      <c r="Z356" s="179"/>
      <c r="AA356" s="179"/>
    </row>
    <row r="357">
      <c r="A357" s="178"/>
      <c r="B357" s="179"/>
      <c r="C357" s="179"/>
      <c r="D357" s="179"/>
      <c r="E357" s="178"/>
      <c r="F357" s="180"/>
      <c r="G357" s="178"/>
      <c r="H357" s="179"/>
      <c r="I357" s="179"/>
      <c r="J357" s="179"/>
      <c r="K357" s="179"/>
      <c r="L357" s="179"/>
      <c r="M357" s="178"/>
      <c r="N357" s="179"/>
      <c r="O357" s="179"/>
      <c r="P357" s="179"/>
      <c r="Q357" s="179"/>
      <c r="R357" s="179"/>
      <c r="S357" s="179"/>
      <c r="T357" s="179"/>
      <c r="U357" s="179"/>
      <c r="V357" s="179"/>
      <c r="W357" s="179"/>
      <c r="X357" s="179"/>
      <c r="Y357" s="179"/>
      <c r="Z357" s="179"/>
      <c r="AA357" s="179"/>
    </row>
    <row r="358">
      <c r="A358" s="178"/>
      <c r="B358" s="179"/>
      <c r="C358" s="179"/>
      <c r="D358" s="179"/>
      <c r="E358" s="178"/>
      <c r="F358" s="180"/>
      <c r="G358" s="178"/>
      <c r="H358" s="179"/>
      <c r="I358" s="179"/>
      <c r="J358" s="179"/>
      <c r="K358" s="179"/>
      <c r="L358" s="179"/>
      <c r="M358" s="178"/>
      <c r="N358" s="179"/>
      <c r="O358" s="179"/>
      <c r="P358" s="179"/>
      <c r="Q358" s="179"/>
      <c r="R358" s="179"/>
      <c r="S358" s="179"/>
      <c r="T358" s="179"/>
      <c r="U358" s="179"/>
      <c r="V358" s="179"/>
      <c r="W358" s="179"/>
      <c r="X358" s="179"/>
      <c r="Y358" s="179"/>
      <c r="Z358" s="179"/>
      <c r="AA358" s="179"/>
    </row>
    <row r="359">
      <c r="A359" s="178"/>
      <c r="B359" s="179"/>
      <c r="C359" s="179"/>
      <c r="D359" s="179"/>
      <c r="E359" s="178"/>
      <c r="F359" s="180"/>
      <c r="G359" s="178"/>
      <c r="H359" s="179"/>
      <c r="I359" s="179"/>
      <c r="J359" s="179"/>
      <c r="K359" s="179"/>
      <c r="L359" s="179"/>
      <c r="M359" s="178"/>
      <c r="N359" s="179"/>
      <c r="O359" s="179"/>
      <c r="P359" s="179"/>
      <c r="Q359" s="179"/>
      <c r="R359" s="179"/>
      <c r="S359" s="179"/>
      <c r="T359" s="179"/>
      <c r="U359" s="179"/>
      <c r="V359" s="179"/>
      <c r="W359" s="179"/>
      <c r="X359" s="179"/>
      <c r="Y359" s="179"/>
      <c r="Z359" s="179"/>
      <c r="AA359" s="179"/>
    </row>
    <row r="360">
      <c r="A360" s="178"/>
      <c r="B360" s="179"/>
      <c r="C360" s="179"/>
      <c r="D360" s="179"/>
      <c r="E360" s="178"/>
      <c r="F360" s="180"/>
      <c r="G360" s="178"/>
      <c r="H360" s="179"/>
      <c r="I360" s="179"/>
      <c r="J360" s="179"/>
      <c r="K360" s="179"/>
      <c r="L360" s="179"/>
      <c r="M360" s="178"/>
      <c r="N360" s="179"/>
      <c r="O360" s="179"/>
      <c r="P360" s="179"/>
      <c r="Q360" s="179"/>
      <c r="R360" s="179"/>
      <c r="S360" s="179"/>
      <c r="T360" s="179"/>
      <c r="U360" s="179"/>
      <c r="V360" s="179"/>
      <c r="W360" s="179"/>
      <c r="X360" s="179"/>
      <c r="Y360" s="179"/>
      <c r="Z360" s="179"/>
      <c r="AA360" s="179"/>
    </row>
    <row r="361">
      <c r="A361" s="178"/>
      <c r="B361" s="179"/>
      <c r="C361" s="179"/>
      <c r="D361" s="179"/>
      <c r="E361" s="178"/>
      <c r="F361" s="180"/>
      <c r="G361" s="178"/>
      <c r="H361" s="179"/>
      <c r="I361" s="179"/>
      <c r="J361" s="179"/>
      <c r="K361" s="179"/>
      <c r="L361" s="179"/>
      <c r="M361" s="178"/>
      <c r="N361" s="179"/>
      <c r="O361" s="179"/>
      <c r="P361" s="179"/>
      <c r="Q361" s="179"/>
      <c r="R361" s="179"/>
      <c r="S361" s="179"/>
      <c r="T361" s="179"/>
      <c r="U361" s="179"/>
      <c r="V361" s="179"/>
      <c r="W361" s="179"/>
      <c r="X361" s="179"/>
      <c r="Y361" s="179"/>
      <c r="Z361" s="179"/>
      <c r="AA361" s="179"/>
    </row>
    <row r="362">
      <c r="A362" s="178"/>
      <c r="B362" s="179"/>
      <c r="C362" s="179"/>
      <c r="D362" s="179"/>
      <c r="E362" s="178"/>
      <c r="F362" s="180"/>
      <c r="G362" s="178"/>
      <c r="H362" s="179"/>
      <c r="I362" s="179"/>
      <c r="J362" s="179"/>
      <c r="K362" s="179"/>
      <c r="L362" s="179"/>
      <c r="M362" s="178"/>
      <c r="N362" s="179"/>
      <c r="O362" s="179"/>
      <c r="P362" s="179"/>
      <c r="Q362" s="179"/>
      <c r="R362" s="179"/>
      <c r="S362" s="179"/>
      <c r="T362" s="179"/>
      <c r="U362" s="179"/>
      <c r="V362" s="179"/>
      <c r="W362" s="179"/>
      <c r="X362" s="179"/>
      <c r="Y362" s="179"/>
      <c r="Z362" s="179"/>
      <c r="AA362" s="179"/>
    </row>
    <row r="363">
      <c r="A363" s="178"/>
      <c r="B363" s="179"/>
      <c r="C363" s="179"/>
      <c r="D363" s="179"/>
      <c r="E363" s="178"/>
      <c r="F363" s="180"/>
      <c r="G363" s="178"/>
      <c r="H363" s="179"/>
      <c r="I363" s="179"/>
      <c r="J363" s="179"/>
      <c r="K363" s="179"/>
      <c r="L363" s="179"/>
      <c r="M363" s="178"/>
      <c r="N363" s="179"/>
      <c r="O363" s="179"/>
      <c r="P363" s="179"/>
      <c r="Q363" s="179"/>
      <c r="R363" s="179"/>
      <c r="S363" s="179"/>
      <c r="T363" s="179"/>
      <c r="U363" s="179"/>
      <c r="V363" s="179"/>
      <c r="W363" s="179"/>
      <c r="X363" s="179"/>
      <c r="Y363" s="179"/>
      <c r="Z363" s="179"/>
      <c r="AA363" s="179"/>
    </row>
    <row r="364">
      <c r="A364" s="178"/>
      <c r="B364" s="179"/>
      <c r="C364" s="179"/>
      <c r="D364" s="179"/>
      <c r="E364" s="178"/>
      <c r="F364" s="180"/>
      <c r="G364" s="178"/>
      <c r="H364" s="179"/>
      <c r="I364" s="179"/>
      <c r="J364" s="179"/>
      <c r="K364" s="179"/>
      <c r="L364" s="179"/>
      <c r="M364" s="178"/>
      <c r="N364" s="179"/>
      <c r="O364" s="179"/>
      <c r="P364" s="179"/>
      <c r="Q364" s="179"/>
      <c r="R364" s="179"/>
      <c r="S364" s="179"/>
      <c r="T364" s="179"/>
      <c r="U364" s="179"/>
      <c r="V364" s="179"/>
      <c r="W364" s="179"/>
      <c r="X364" s="179"/>
      <c r="Y364" s="179"/>
      <c r="Z364" s="179"/>
      <c r="AA364" s="179"/>
    </row>
    <row r="365">
      <c r="A365" s="178"/>
      <c r="B365" s="179"/>
      <c r="C365" s="179"/>
      <c r="D365" s="179"/>
      <c r="E365" s="178"/>
      <c r="F365" s="180"/>
      <c r="G365" s="178"/>
      <c r="H365" s="179"/>
      <c r="I365" s="179"/>
      <c r="J365" s="179"/>
      <c r="K365" s="179"/>
      <c r="L365" s="179"/>
      <c r="M365" s="178"/>
      <c r="N365" s="179"/>
      <c r="O365" s="179"/>
      <c r="P365" s="179"/>
      <c r="Q365" s="179"/>
      <c r="R365" s="179"/>
      <c r="S365" s="179"/>
      <c r="T365" s="179"/>
      <c r="U365" s="179"/>
      <c r="V365" s="179"/>
      <c r="W365" s="179"/>
      <c r="X365" s="179"/>
      <c r="Y365" s="179"/>
      <c r="Z365" s="179"/>
      <c r="AA365" s="179"/>
    </row>
    <row r="366">
      <c r="A366" s="178"/>
      <c r="B366" s="179"/>
      <c r="C366" s="179"/>
      <c r="D366" s="179"/>
      <c r="E366" s="178"/>
      <c r="F366" s="180"/>
      <c r="G366" s="178"/>
      <c r="H366" s="179"/>
      <c r="I366" s="179"/>
      <c r="J366" s="179"/>
      <c r="K366" s="179"/>
      <c r="L366" s="179"/>
      <c r="M366" s="178"/>
      <c r="N366" s="179"/>
      <c r="O366" s="179"/>
      <c r="P366" s="179"/>
      <c r="Q366" s="179"/>
      <c r="R366" s="179"/>
      <c r="S366" s="179"/>
      <c r="T366" s="179"/>
      <c r="U366" s="179"/>
      <c r="V366" s="179"/>
      <c r="W366" s="179"/>
      <c r="X366" s="179"/>
      <c r="Y366" s="179"/>
      <c r="Z366" s="179"/>
      <c r="AA366" s="179"/>
    </row>
    <row r="367">
      <c r="A367" s="178"/>
      <c r="B367" s="179"/>
      <c r="C367" s="179"/>
      <c r="D367" s="179"/>
      <c r="E367" s="178"/>
      <c r="F367" s="180"/>
      <c r="G367" s="178"/>
      <c r="H367" s="179"/>
      <c r="I367" s="179"/>
      <c r="J367" s="179"/>
      <c r="K367" s="179"/>
      <c r="L367" s="179"/>
      <c r="M367" s="178"/>
      <c r="N367" s="179"/>
      <c r="O367" s="179"/>
      <c r="P367" s="179"/>
      <c r="Q367" s="179"/>
      <c r="R367" s="179"/>
      <c r="S367" s="179"/>
      <c r="T367" s="179"/>
      <c r="U367" s="179"/>
      <c r="V367" s="179"/>
      <c r="W367" s="179"/>
      <c r="X367" s="179"/>
      <c r="Y367" s="179"/>
      <c r="Z367" s="179"/>
      <c r="AA367" s="179"/>
    </row>
    <row r="368">
      <c r="A368" s="178"/>
      <c r="B368" s="179"/>
      <c r="C368" s="179"/>
      <c r="D368" s="179"/>
      <c r="E368" s="178"/>
      <c r="F368" s="180"/>
      <c r="G368" s="178"/>
      <c r="H368" s="179"/>
      <c r="I368" s="179"/>
      <c r="J368" s="179"/>
      <c r="K368" s="179"/>
      <c r="L368" s="179"/>
      <c r="M368" s="178"/>
      <c r="N368" s="179"/>
      <c r="O368" s="179"/>
      <c r="P368" s="179"/>
      <c r="Q368" s="179"/>
      <c r="R368" s="179"/>
      <c r="S368" s="179"/>
      <c r="T368" s="179"/>
      <c r="U368" s="179"/>
      <c r="V368" s="179"/>
      <c r="W368" s="179"/>
      <c r="X368" s="179"/>
      <c r="Y368" s="179"/>
      <c r="Z368" s="179"/>
      <c r="AA368" s="179"/>
    </row>
    <row r="369">
      <c r="A369" s="178"/>
      <c r="B369" s="179"/>
      <c r="C369" s="179"/>
      <c r="D369" s="179"/>
      <c r="E369" s="178"/>
      <c r="F369" s="180"/>
      <c r="G369" s="178"/>
      <c r="H369" s="179"/>
      <c r="I369" s="179"/>
      <c r="J369" s="179"/>
      <c r="K369" s="179"/>
      <c r="L369" s="179"/>
      <c r="M369" s="178"/>
      <c r="N369" s="179"/>
      <c r="O369" s="179"/>
      <c r="P369" s="179"/>
      <c r="Q369" s="179"/>
      <c r="R369" s="179"/>
      <c r="S369" s="179"/>
      <c r="T369" s="179"/>
      <c r="U369" s="179"/>
      <c r="V369" s="179"/>
      <c r="W369" s="179"/>
      <c r="X369" s="179"/>
      <c r="Y369" s="179"/>
      <c r="Z369" s="179"/>
      <c r="AA369" s="179"/>
    </row>
    <row r="370">
      <c r="A370" s="178"/>
      <c r="B370" s="179"/>
      <c r="C370" s="179"/>
      <c r="D370" s="179"/>
      <c r="E370" s="178"/>
      <c r="F370" s="180"/>
      <c r="G370" s="178"/>
      <c r="H370" s="179"/>
      <c r="I370" s="179"/>
      <c r="J370" s="179"/>
      <c r="K370" s="179"/>
      <c r="L370" s="179"/>
      <c r="M370" s="178"/>
      <c r="N370" s="179"/>
      <c r="O370" s="179"/>
      <c r="P370" s="179"/>
      <c r="Q370" s="179"/>
      <c r="R370" s="179"/>
      <c r="S370" s="179"/>
      <c r="T370" s="179"/>
      <c r="U370" s="179"/>
      <c r="V370" s="179"/>
      <c r="W370" s="179"/>
      <c r="X370" s="179"/>
      <c r="Y370" s="179"/>
      <c r="Z370" s="179"/>
      <c r="AA370" s="179"/>
    </row>
    <row r="371">
      <c r="A371" s="178"/>
      <c r="B371" s="179"/>
      <c r="C371" s="179"/>
      <c r="D371" s="179"/>
      <c r="E371" s="178"/>
      <c r="F371" s="180"/>
      <c r="G371" s="178"/>
      <c r="H371" s="179"/>
      <c r="I371" s="179"/>
      <c r="J371" s="179"/>
      <c r="K371" s="179"/>
      <c r="L371" s="179"/>
      <c r="M371" s="178"/>
      <c r="N371" s="179"/>
      <c r="O371" s="179"/>
      <c r="P371" s="179"/>
      <c r="Q371" s="179"/>
      <c r="R371" s="179"/>
      <c r="S371" s="179"/>
      <c r="T371" s="179"/>
      <c r="U371" s="179"/>
      <c r="V371" s="179"/>
      <c r="W371" s="179"/>
      <c r="X371" s="179"/>
      <c r="Y371" s="179"/>
      <c r="Z371" s="179"/>
      <c r="AA371" s="179"/>
    </row>
    <row r="372">
      <c r="A372" s="178"/>
      <c r="B372" s="179"/>
      <c r="C372" s="179"/>
      <c r="D372" s="179"/>
      <c r="E372" s="178"/>
      <c r="F372" s="180"/>
      <c r="G372" s="178"/>
      <c r="H372" s="179"/>
      <c r="I372" s="179"/>
      <c r="J372" s="179"/>
      <c r="K372" s="179"/>
      <c r="L372" s="179"/>
      <c r="M372" s="178"/>
      <c r="N372" s="179"/>
      <c r="O372" s="179"/>
      <c r="P372" s="179"/>
      <c r="Q372" s="179"/>
      <c r="R372" s="179"/>
      <c r="S372" s="179"/>
      <c r="T372" s="179"/>
      <c r="U372" s="179"/>
      <c r="V372" s="179"/>
      <c r="W372" s="179"/>
      <c r="X372" s="179"/>
      <c r="Y372" s="179"/>
      <c r="Z372" s="179"/>
      <c r="AA372" s="179"/>
    </row>
    <row r="373">
      <c r="A373" s="178"/>
      <c r="B373" s="179"/>
      <c r="C373" s="179"/>
      <c r="D373" s="179"/>
      <c r="E373" s="178"/>
      <c r="F373" s="180"/>
      <c r="G373" s="178"/>
      <c r="H373" s="179"/>
      <c r="I373" s="179"/>
      <c r="J373" s="179"/>
      <c r="K373" s="179"/>
      <c r="L373" s="179"/>
      <c r="M373" s="178"/>
      <c r="N373" s="179"/>
      <c r="O373" s="179"/>
      <c r="P373" s="179"/>
      <c r="Q373" s="179"/>
      <c r="R373" s="179"/>
      <c r="S373" s="179"/>
      <c r="T373" s="179"/>
      <c r="U373" s="179"/>
      <c r="V373" s="179"/>
      <c r="W373" s="179"/>
      <c r="X373" s="179"/>
      <c r="Y373" s="179"/>
      <c r="Z373" s="179"/>
      <c r="AA373" s="179"/>
    </row>
    <row r="374">
      <c r="A374" s="178"/>
      <c r="B374" s="179"/>
      <c r="C374" s="179"/>
      <c r="D374" s="179"/>
      <c r="E374" s="178"/>
      <c r="F374" s="180"/>
      <c r="G374" s="178"/>
      <c r="H374" s="179"/>
      <c r="I374" s="179"/>
      <c r="J374" s="179"/>
      <c r="K374" s="179"/>
      <c r="L374" s="179"/>
      <c r="M374" s="178"/>
      <c r="N374" s="179"/>
      <c r="O374" s="179"/>
      <c r="P374" s="179"/>
      <c r="Q374" s="179"/>
      <c r="R374" s="179"/>
      <c r="S374" s="179"/>
      <c r="T374" s="179"/>
      <c r="U374" s="179"/>
      <c r="V374" s="179"/>
      <c r="W374" s="179"/>
      <c r="X374" s="179"/>
      <c r="Y374" s="179"/>
      <c r="Z374" s="179"/>
      <c r="AA374" s="179"/>
    </row>
    <row r="375">
      <c r="A375" s="178"/>
      <c r="B375" s="179"/>
      <c r="C375" s="179"/>
      <c r="D375" s="179"/>
      <c r="E375" s="178"/>
      <c r="F375" s="180"/>
      <c r="G375" s="178"/>
      <c r="H375" s="179"/>
      <c r="I375" s="179"/>
      <c r="J375" s="179"/>
      <c r="K375" s="179"/>
      <c r="L375" s="179"/>
      <c r="M375" s="178"/>
      <c r="N375" s="179"/>
      <c r="O375" s="179"/>
      <c r="P375" s="179"/>
      <c r="Q375" s="179"/>
      <c r="R375" s="179"/>
      <c r="S375" s="179"/>
      <c r="T375" s="179"/>
      <c r="U375" s="179"/>
      <c r="V375" s="179"/>
      <c r="W375" s="179"/>
      <c r="X375" s="179"/>
      <c r="Y375" s="179"/>
      <c r="Z375" s="179"/>
      <c r="AA375" s="179"/>
    </row>
    <row r="376">
      <c r="A376" s="178"/>
      <c r="B376" s="179"/>
      <c r="C376" s="179"/>
      <c r="D376" s="179"/>
      <c r="E376" s="178"/>
      <c r="F376" s="180"/>
      <c r="G376" s="178"/>
      <c r="H376" s="179"/>
      <c r="I376" s="179"/>
      <c r="J376" s="179"/>
      <c r="K376" s="179"/>
      <c r="L376" s="179"/>
      <c r="M376" s="178"/>
      <c r="N376" s="179"/>
      <c r="O376" s="179"/>
      <c r="P376" s="179"/>
      <c r="Q376" s="179"/>
      <c r="R376" s="179"/>
      <c r="S376" s="179"/>
      <c r="T376" s="179"/>
      <c r="U376" s="179"/>
      <c r="V376" s="179"/>
      <c r="W376" s="179"/>
      <c r="X376" s="179"/>
      <c r="Y376" s="179"/>
      <c r="Z376" s="179"/>
      <c r="AA376" s="179"/>
    </row>
    <row r="377">
      <c r="A377" s="178"/>
      <c r="B377" s="179"/>
      <c r="C377" s="179"/>
      <c r="D377" s="179"/>
      <c r="E377" s="178"/>
      <c r="F377" s="180"/>
      <c r="G377" s="178"/>
      <c r="H377" s="179"/>
      <c r="I377" s="179"/>
      <c r="J377" s="179"/>
      <c r="K377" s="179"/>
      <c r="L377" s="179"/>
      <c r="M377" s="178"/>
      <c r="N377" s="179"/>
      <c r="O377" s="179"/>
      <c r="P377" s="179"/>
      <c r="Q377" s="179"/>
      <c r="R377" s="179"/>
      <c r="S377" s="179"/>
      <c r="T377" s="179"/>
      <c r="U377" s="179"/>
      <c r="V377" s="179"/>
      <c r="W377" s="179"/>
      <c r="X377" s="179"/>
      <c r="Y377" s="179"/>
      <c r="Z377" s="179"/>
      <c r="AA377" s="179"/>
    </row>
    <row r="378">
      <c r="A378" s="178"/>
      <c r="B378" s="179"/>
      <c r="C378" s="179"/>
      <c r="D378" s="179"/>
      <c r="E378" s="178"/>
      <c r="F378" s="180"/>
      <c r="G378" s="178"/>
      <c r="H378" s="179"/>
      <c r="I378" s="179"/>
      <c r="J378" s="179"/>
      <c r="K378" s="179"/>
      <c r="L378" s="179"/>
      <c r="M378" s="178"/>
      <c r="N378" s="179"/>
      <c r="O378" s="179"/>
      <c r="P378" s="179"/>
      <c r="Q378" s="179"/>
      <c r="R378" s="179"/>
      <c r="S378" s="179"/>
      <c r="T378" s="179"/>
      <c r="U378" s="179"/>
      <c r="V378" s="179"/>
      <c r="W378" s="179"/>
      <c r="X378" s="179"/>
      <c r="Y378" s="179"/>
      <c r="Z378" s="179"/>
      <c r="AA378" s="179"/>
    </row>
    <row r="379">
      <c r="A379" s="178"/>
      <c r="B379" s="179"/>
      <c r="C379" s="179"/>
      <c r="D379" s="179"/>
      <c r="E379" s="178"/>
      <c r="F379" s="180"/>
      <c r="G379" s="178"/>
      <c r="H379" s="179"/>
      <c r="I379" s="179"/>
      <c r="J379" s="179"/>
      <c r="K379" s="179"/>
      <c r="L379" s="179"/>
      <c r="M379" s="178"/>
      <c r="N379" s="179"/>
      <c r="O379" s="179"/>
      <c r="P379" s="179"/>
      <c r="Q379" s="179"/>
      <c r="R379" s="179"/>
      <c r="S379" s="179"/>
      <c r="T379" s="179"/>
      <c r="U379" s="179"/>
      <c r="V379" s="179"/>
      <c r="W379" s="179"/>
      <c r="X379" s="179"/>
      <c r="Y379" s="179"/>
      <c r="Z379" s="179"/>
      <c r="AA379" s="179"/>
    </row>
    <row r="380">
      <c r="A380" s="178"/>
      <c r="B380" s="179"/>
      <c r="C380" s="179"/>
      <c r="D380" s="179"/>
      <c r="E380" s="178"/>
      <c r="F380" s="180"/>
      <c r="G380" s="178"/>
      <c r="H380" s="179"/>
      <c r="I380" s="179"/>
      <c r="J380" s="179"/>
      <c r="K380" s="179"/>
      <c r="L380" s="179"/>
      <c r="M380" s="178"/>
      <c r="N380" s="179"/>
      <c r="O380" s="179"/>
      <c r="P380" s="179"/>
      <c r="Q380" s="179"/>
      <c r="R380" s="179"/>
      <c r="S380" s="179"/>
      <c r="T380" s="179"/>
      <c r="U380" s="179"/>
      <c r="V380" s="179"/>
      <c r="W380" s="179"/>
      <c r="X380" s="179"/>
      <c r="Y380" s="179"/>
      <c r="Z380" s="179"/>
      <c r="AA380" s="179"/>
    </row>
    <row r="381">
      <c r="A381" s="178"/>
      <c r="B381" s="179"/>
      <c r="C381" s="179"/>
      <c r="D381" s="179"/>
      <c r="E381" s="178"/>
      <c r="F381" s="180"/>
      <c r="G381" s="178"/>
      <c r="H381" s="179"/>
      <c r="I381" s="179"/>
      <c r="J381" s="179"/>
      <c r="K381" s="179"/>
      <c r="L381" s="179"/>
      <c r="M381" s="178"/>
      <c r="N381" s="179"/>
      <c r="O381" s="179"/>
      <c r="P381" s="179"/>
      <c r="Q381" s="179"/>
      <c r="R381" s="179"/>
      <c r="S381" s="179"/>
      <c r="T381" s="179"/>
      <c r="U381" s="179"/>
      <c r="V381" s="179"/>
      <c r="W381" s="179"/>
      <c r="X381" s="179"/>
      <c r="Y381" s="179"/>
      <c r="Z381" s="179"/>
      <c r="AA381" s="179"/>
    </row>
    <row r="382">
      <c r="A382" s="178"/>
      <c r="B382" s="179"/>
      <c r="C382" s="179"/>
      <c r="D382" s="179"/>
      <c r="E382" s="178"/>
      <c r="F382" s="180"/>
      <c r="G382" s="178"/>
      <c r="H382" s="179"/>
      <c r="I382" s="179"/>
      <c r="J382" s="179"/>
      <c r="K382" s="179"/>
      <c r="L382" s="179"/>
      <c r="M382" s="178"/>
      <c r="N382" s="179"/>
      <c r="O382" s="179"/>
      <c r="P382" s="179"/>
      <c r="Q382" s="179"/>
      <c r="R382" s="179"/>
      <c r="S382" s="179"/>
      <c r="T382" s="179"/>
      <c r="U382" s="179"/>
      <c r="V382" s="179"/>
      <c r="W382" s="179"/>
      <c r="X382" s="179"/>
      <c r="Y382" s="179"/>
      <c r="Z382" s="179"/>
      <c r="AA382" s="179"/>
    </row>
    <row r="383">
      <c r="A383" s="178"/>
      <c r="B383" s="179"/>
      <c r="C383" s="179"/>
      <c r="D383" s="179"/>
      <c r="E383" s="178"/>
      <c r="F383" s="180"/>
      <c r="G383" s="178"/>
      <c r="H383" s="179"/>
      <c r="I383" s="179"/>
      <c r="J383" s="179"/>
      <c r="K383" s="179"/>
      <c r="L383" s="179"/>
      <c r="M383" s="178"/>
      <c r="N383" s="179"/>
      <c r="O383" s="179"/>
      <c r="P383" s="179"/>
      <c r="Q383" s="179"/>
      <c r="R383" s="179"/>
      <c r="S383" s="179"/>
      <c r="T383" s="179"/>
      <c r="U383" s="179"/>
      <c r="V383" s="179"/>
      <c r="W383" s="179"/>
      <c r="X383" s="179"/>
      <c r="Y383" s="179"/>
      <c r="Z383" s="179"/>
      <c r="AA383" s="179"/>
    </row>
    <row r="384">
      <c r="A384" s="178"/>
      <c r="B384" s="179"/>
      <c r="C384" s="179"/>
      <c r="D384" s="179"/>
      <c r="E384" s="178"/>
      <c r="F384" s="180"/>
      <c r="G384" s="178"/>
      <c r="H384" s="179"/>
      <c r="I384" s="179"/>
      <c r="J384" s="179"/>
      <c r="K384" s="179"/>
      <c r="L384" s="179"/>
      <c r="M384" s="178"/>
      <c r="N384" s="179"/>
      <c r="O384" s="179"/>
      <c r="P384" s="179"/>
      <c r="Q384" s="179"/>
      <c r="R384" s="179"/>
      <c r="S384" s="179"/>
      <c r="T384" s="179"/>
      <c r="U384" s="179"/>
      <c r="V384" s="179"/>
      <c r="W384" s="179"/>
      <c r="X384" s="179"/>
      <c r="Y384" s="179"/>
      <c r="Z384" s="179"/>
      <c r="AA384" s="179"/>
    </row>
    <row r="385">
      <c r="A385" s="178"/>
      <c r="B385" s="179"/>
      <c r="C385" s="179"/>
      <c r="D385" s="179"/>
      <c r="E385" s="178"/>
      <c r="F385" s="180"/>
      <c r="G385" s="178"/>
      <c r="H385" s="179"/>
      <c r="I385" s="179"/>
      <c r="J385" s="179"/>
      <c r="K385" s="179"/>
      <c r="L385" s="179"/>
      <c r="M385" s="178"/>
      <c r="N385" s="179"/>
      <c r="O385" s="179"/>
      <c r="P385" s="179"/>
      <c r="Q385" s="179"/>
      <c r="R385" s="179"/>
      <c r="S385" s="179"/>
      <c r="T385" s="179"/>
      <c r="U385" s="179"/>
      <c r="V385" s="179"/>
      <c r="W385" s="179"/>
      <c r="X385" s="179"/>
      <c r="Y385" s="179"/>
      <c r="Z385" s="179"/>
      <c r="AA385" s="179"/>
    </row>
    <row r="386">
      <c r="A386" s="178"/>
      <c r="B386" s="179"/>
      <c r="C386" s="179"/>
      <c r="D386" s="179"/>
      <c r="E386" s="178"/>
      <c r="F386" s="180"/>
      <c r="G386" s="178"/>
      <c r="H386" s="179"/>
      <c r="I386" s="179"/>
      <c r="J386" s="179"/>
      <c r="K386" s="179"/>
      <c r="L386" s="179"/>
      <c r="M386" s="178"/>
      <c r="N386" s="179"/>
      <c r="O386" s="179"/>
      <c r="P386" s="179"/>
      <c r="Q386" s="179"/>
      <c r="R386" s="179"/>
      <c r="S386" s="179"/>
      <c r="T386" s="179"/>
      <c r="U386" s="179"/>
      <c r="V386" s="179"/>
      <c r="W386" s="179"/>
      <c r="X386" s="179"/>
      <c r="Y386" s="179"/>
      <c r="Z386" s="179"/>
      <c r="AA386" s="179"/>
    </row>
    <row r="387">
      <c r="A387" s="178"/>
      <c r="B387" s="179"/>
      <c r="C387" s="179"/>
      <c r="D387" s="179"/>
      <c r="E387" s="178"/>
      <c r="F387" s="180"/>
      <c r="G387" s="178"/>
      <c r="H387" s="179"/>
      <c r="I387" s="179"/>
      <c r="J387" s="179"/>
      <c r="K387" s="179"/>
      <c r="L387" s="179"/>
      <c r="M387" s="178"/>
      <c r="N387" s="179"/>
      <c r="O387" s="179"/>
      <c r="P387" s="179"/>
      <c r="Q387" s="179"/>
      <c r="R387" s="179"/>
      <c r="S387" s="179"/>
      <c r="T387" s="179"/>
      <c r="U387" s="179"/>
      <c r="V387" s="179"/>
      <c r="W387" s="179"/>
      <c r="X387" s="179"/>
      <c r="Y387" s="179"/>
      <c r="Z387" s="179"/>
      <c r="AA387" s="179"/>
    </row>
    <row r="388">
      <c r="A388" s="178"/>
      <c r="B388" s="179"/>
      <c r="C388" s="179"/>
      <c r="D388" s="179"/>
      <c r="E388" s="178"/>
      <c r="F388" s="180"/>
      <c r="G388" s="178"/>
      <c r="H388" s="179"/>
      <c r="I388" s="179"/>
      <c r="J388" s="179"/>
      <c r="K388" s="179"/>
      <c r="L388" s="179"/>
      <c r="M388" s="178"/>
      <c r="N388" s="179"/>
      <c r="O388" s="179"/>
      <c r="P388" s="179"/>
      <c r="Q388" s="179"/>
      <c r="R388" s="179"/>
      <c r="S388" s="179"/>
      <c r="T388" s="179"/>
      <c r="U388" s="179"/>
      <c r="V388" s="179"/>
      <c r="W388" s="179"/>
      <c r="X388" s="179"/>
      <c r="Y388" s="179"/>
      <c r="Z388" s="179"/>
      <c r="AA388" s="179"/>
    </row>
    <row r="389">
      <c r="A389" s="178"/>
      <c r="B389" s="179"/>
      <c r="C389" s="179"/>
      <c r="D389" s="179"/>
      <c r="E389" s="178"/>
      <c r="F389" s="180"/>
      <c r="G389" s="178"/>
      <c r="H389" s="179"/>
      <c r="I389" s="179"/>
      <c r="J389" s="179"/>
      <c r="K389" s="179"/>
      <c r="L389" s="179"/>
      <c r="M389" s="178"/>
      <c r="N389" s="179"/>
      <c r="O389" s="179"/>
      <c r="P389" s="179"/>
      <c r="Q389" s="179"/>
      <c r="R389" s="179"/>
      <c r="S389" s="179"/>
      <c r="T389" s="179"/>
      <c r="U389" s="179"/>
      <c r="V389" s="179"/>
      <c r="W389" s="179"/>
      <c r="X389" s="179"/>
      <c r="Y389" s="179"/>
      <c r="Z389" s="179"/>
      <c r="AA389" s="179"/>
    </row>
    <row r="390">
      <c r="A390" s="178"/>
      <c r="B390" s="179"/>
      <c r="C390" s="179"/>
      <c r="D390" s="179"/>
      <c r="E390" s="178"/>
      <c r="F390" s="180"/>
      <c r="G390" s="178"/>
      <c r="H390" s="179"/>
      <c r="I390" s="179"/>
      <c r="J390" s="179"/>
      <c r="K390" s="179"/>
      <c r="L390" s="179"/>
      <c r="M390" s="178"/>
      <c r="N390" s="179"/>
      <c r="O390" s="179"/>
      <c r="P390" s="179"/>
      <c r="Q390" s="179"/>
      <c r="R390" s="179"/>
      <c r="S390" s="179"/>
      <c r="T390" s="179"/>
      <c r="U390" s="179"/>
      <c r="V390" s="179"/>
      <c r="W390" s="179"/>
      <c r="X390" s="179"/>
      <c r="Y390" s="179"/>
      <c r="Z390" s="179"/>
      <c r="AA390" s="179"/>
    </row>
    <row r="391">
      <c r="A391" s="178"/>
      <c r="B391" s="179"/>
      <c r="C391" s="179"/>
      <c r="D391" s="179"/>
      <c r="E391" s="178"/>
      <c r="F391" s="180"/>
      <c r="G391" s="178"/>
      <c r="H391" s="179"/>
      <c r="I391" s="179"/>
      <c r="J391" s="179"/>
      <c r="K391" s="179"/>
      <c r="L391" s="179"/>
      <c r="M391" s="178"/>
      <c r="N391" s="179"/>
      <c r="O391" s="179"/>
      <c r="P391" s="179"/>
      <c r="Q391" s="179"/>
      <c r="R391" s="179"/>
      <c r="S391" s="179"/>
      <c r="T391" s="179"/>
      <c r="U391" s="179"/>
      <c r="V391" s="179"/>
      <c r="W391" s="179"/>
      <c r="X391" s="179"/>
      <c r="Y391" s="179"/>
      <c r="Z391" s="179"/>
      <c r="AA391" s="179"/>
    </row>
    <row r="392">
      <c r="A392" s="178"/>
      <c r="B392" s="179"/>
      <c r="C392" s="179"/>
      <c r="D392" s="179"/>
      <c r="E392" s="178"/>
      <c r="F392" s="180"/>
      <c r="G392" s="178"/>
      <c r="H392" s="179"/>
      <c r="I392" s="179"/>
      <c r="J392" s="179"/>
      <c r="K392" s="179"/>
      <c r="L392" s="179"/>
      <c r="M392" s="178"/>
      <c r="N392" s="179"/>
      <c r="O392" s="179"/>
      <c r="P392" s="179"/>
      <c r="Q392" s="179"/>
      <c r="R392" s="179"/>
      <c r="S392" s="179"/>
      <c r="T392" s="179"/>
      <c r="U392" s="179"/>
      <c r="V392" s="179"/>
      <c r="W392" s="179"/>
      <c r="X392" s="179"/>
      <c r="Y392" s="179"/>
      <c r="Z392" s="179"/>
      <c r="AA392" s="179"/>
    </row>
    <row r="393">
      <c r="A393" s="178"/>
      <c r="B393" s="179"/>
      <c r="C393" s="179"/>
      <c r="D393" s="179"/>
      <c r="E393" s="178"/>
      <c r="F393" s="180"/>
      <c r="G393" s="178"/>
      <c r="H393" s="179"/>
      <c r="I393" s="179"/>
      <c r="J393" s="179"/>
      <c r="K393" s="179"/>
      <c r="L393" s="179"/>
      <c r="M393" s="178"/>
      <c r="N393" s="179"/>
      <c r="O393" s="179"/>
      <c r="P393" s="179"/>
      <c r="Q393" s="179"/>
      <c r="R393" s="179"/>
      <c r="S393" s="179"/>
      <c r="T393" s="179"/>
      <c r="U393" s="179"/>
      <c r="V393" s="179"/>
      <c r="W393" s="179"/>
      <c r="X393" s="179"/>
      <c r="Y393" s="179"/>
      <c r="Z393" s="179"/>
      <c r="AA393" s="179"/>
    </row>
    <row r="394">
      <c r="A394" s="178"/>
      <c r="B394" s="179"/>
      <c r="C394" s="179"/>
      <c r="D394" s="179"/>
      <c r="E394" s="178"/>
      <c r="F394" s="180"/>
      <c r="G394" s="178"/>
      <c r="H394" s="179"/>
      <c r="I394" s="179"/>
      <c r="J394" s="179"/>
      <c r="K394" s="179"/>
      <c r="L394" s="179"/>
      <c r="M394" s="178"/>
      <c r="N394" s="179"/>
      <c r="O394" s="179"/>
      <c r="P394" s="179"/>
      <c r="Q394" s="179"/>
      <c r="R394" s="179"/>
      <c r="S394" s="179"/>
      <c r="T394" s="179"/>
      <c r="U394" s="179"/>
      <c r="V394" s="179"/>
      <c r="W394" s="179"/>
      <c r="X394" s="179"/>
      <c r="Y394" s="179"/>
      <c r="Z394" s="179"/>
      <c r="AA394" s="179"/>
    </row>
    <row r="395">
      <c r="A395" s="178"/>
      <c r="B395" s="179"/>
      <c r="C395" s="179"/>
      <c r="D395" s="179"/>
      <c r="E395" s="178"/>
      <c r="F395" s="180"/>
      <c r="G395" s="178"/>
      <c r="H395" s="179"/>
      <c r="I395" s="179"/>
      <c r="J395" s="179"/>
      <c r="K395" s="179"/>
      <c r="L395" s="179"/>
      <c r="M395" s="178"/>
      <c r="N395" s="179"/>
      <c r="O395" s="179"/>
      <c r="P395" s="179"/>
      <c r="Q395" s="179"/>
      <c r="R395" s="179"/>
      <c r="S395" s="179"/>
      <c r="T395" s="179"/>
      <c r="U395" s="179"/>
      <c r="V395" s="179"/>
      <c r="W395" s="179"/>
      <c r="X395" s="179"/>
      <c r="Y395" s="179"/>
      <c r="Z395" s="179"/>
      <c r="AA395" s="179"/>
    </row>
    <row r="396">
      <c r="A396" s="178"/>
      <c r="B396" s="179"/>
      <c r="C396" s="179"/>
      <c r="D396" s="179"/>
      <c r="E396" s="178"/>
      <c r="F396" s="180"/>
      <c r="G396" s="178"/>
      <c r="H396" s="179"/>
      <c r="I396" s="179"/>
      <c r="J396" s="179"/>
      <c r="K396" s="179"/>
      <c r="L396" s="179"/>
      <c r="M396" s="178"/>
      <c r="N396" s="179"/>
      <c r="O396" s="179"/>
      <c r="P396" s="179"/>
      <c r="Q396" s="179"/>
      <c r="R396" s="179"/>
      <c r="S396" s="179"/>
      <c r="T396" s="179"/>
      <c r="U396" s="179"/>
      <c r="V396" s="179"/>
      <c r="W396" s="179"/>
      <c r="X396" s="179"/>
      <c r="Y396" s="179"/>
      <c r="Z396" s="179"/>
      <c r="AA396" s="179"/>
    </row>
    <row r="397">
      <c r="A397" s="178"/>
      <c r="B397" s="179"/>
      <c r="C397" s="179"/>
      <c r="D397" s="179"/>
      <c r="E397" s="178"/>
      <c r="F397" s="180"/>
      <c r="G397" s="178"/>
      <c r="H397" s="179"/>
      <c r="I397" s="179"/>
      <c r="J397" s="179"/>
      <c r="K397" s="179"/>
      <c r="L397" s="179"/>
      <c r="M397" s="178"/>
      <c r="N397" s="179"/>
      <c r="O397" s="179"/>
      <c r="P397" s="179"/>
      <c r="Q397" s="179"/>
      <c r="R397" s="179"/>
      <c r="S397" s="179"/>
      <c r="T397" s="179"/>
      <c r="U397" s="179"/>
      <c r="V397" s="179"/>
      <c r="W397" s="179"/>
      <c r="X397" s="179"/>
      <c r="Y397" s="179"/>
      <c r="Z397" s="179"/>
      <c r="AA397" s="179"/>
    </row>
    <row r="398">
      <c r="A398" s="178"/>
      <c r="B398" s="179"/>
      <c r="C398" s="179"/>
      <c r="D398" s="179"/>
      <c r="E398" s="178"/>
      <c r="F398" s="180"/>
      <c r="G398" s="178"/>
      <c r="H398" s="179"/>
      <c r="I398" s="179"/>
      <c r="J398" s="179"/>
      <c r="K398" s="179"/>
      <c r="L398" s="179"/>
      <c r="M398" s="178"/>
      <c r="N398" s="179"/>
      <c r="O398" s="179"/>
      <c r="P398" s="179"/>
      <c r="Q398" s="179"/>
      <c r="R398" s="179"/>
      <c r="S398" s="179"/>
      <c r="T398" s="179"/>
      <c r="U398" s="179"/>
      <c r="V398" s="179"/>
      <c r="W398" s="179"/>
      <c r="X398" s="179"/>
      <c r="Y398" s="179"/>
      <c r="Z398" s="179"/>
      <c r="AA398" s="179"/>
    </row>
    <row r="399">
      <c r="A399" s="178"/>
      <c r="B399" s="179"/>
      <c r="C399" s="179"/>
      <c r="D399" s="179"/>
      <c r="E399" s="178"/>
      <c r="F399" s="180"/>
      <c r="G399" s="178"/>
      <c r="H399" s="179"/>
      <c r="I399" s="179"/>
      <c r="J399" s="179"/>
      <c r="K399" s="179"/>
      <c r="L399" s="179"/>
      <c r="M399" s="178"/>
      <c r="N399" s="179"/>
      <c r="O399" s="179"/>
      <c r="P399" s="179"/>
      <c r="Q399" s="179"/>
      <c r="R399" s="179"/>
      <c r="S399" s="179"/>
      <c r="T399" s="179"/>
      <c r="U399" s="179"/>
      <c r="V399" s="179"/>
      <c r="W399" s="179"/>
      <c r="X399" s="179"/>
      <c r="Y399" s="179"/>
      <c r="Z399" s="179"/>
      <c r="AA399" s="179"/>
    </row>
    <row r="400">
      <c r="A400" s="178"/>
      <c r="B400" s="179"/>
      <c r="C400" s="179"/>
      <c r="D400" s="179"/>
      <c r="E400" s="178"/>
      <c r="F400" s="180"/>
      <c r="G400" s="178"/>
      <c r="H400" s="179"/>
      <c r="I400" s="179"/>
      <c r="J400" s="179"/>
      <c r="K400" s="179"/>
      <c r="L400" s="179"/>
      <c r="M400" s="178"/>
      <c r="N400" s="179"/>
      <c r="O400" s="179"/>
      <c r="P400" s="179"/>
      <c r="Q400" s="179"/>
      <c r="R400" s="179"/>
      <c r="S400" s="179"/>
      <c r="T400" s="179"/>
      <c r="U400" s="179"/>
      <c r="V400" s="179"/>
      <c r="W400" s="179"/>
      <c r="X400" s="179"/>
      <c r="Y400" s="179"/>
      <c r="Z400" s="179"/>
      <c r="AA400" s="179"/>
    </row>
    <row r="401">
      <c r="A401" s="178"/>
      <c r="B401" s="179"/>
      <c r="C401" s="179"/>
      <c r="D401" s="179"/>
      <c r="E401" s="178"/>
      <c r="F401" s="180"/>
      <c r="G401" s="178"/>
      <c r="H401" s="179"/>
      <c r="I401" s="179"/>
      <c r="J401" s="179"/>
      <c r="K401" s="179"/>
      <c r="L401" s="179"/>
      <c r="M401" s="178"/>
      <c r="N401" s="179"/>
      <c r="O401" s="179"/>
      <c r="P401" s="179"/>
      <c r="Q401" s="179"/>
      <c r="R401" s="179"/>
      <c r="S401" s="179"/>
      <c r="T401" s="179"/>
      <c r="U401" s="179"/>
      <c r="V401" s="179"/>
      <c r="W401" s="179"/>
      <c r="X401" s="179"/>
      <c r="Y401" s="179"/>
      <c r="Z401" s="179"/>
      <c r="AA401" s="179"/>
    </row>
    <row r="402">
      <c r="A402" s="178"/>
      <c r="B402" s="179"/>
      <c r="C402" s="179"/>
      <c r="D402" s="179"/>
      <c r="E402" s="178"/>
      <c r="F402" s="180"/>
      <c r="G402" s="178"/>
      <c r="H402" s="179"/>
      <c r="I402" s="179"/>
      <c r="J402" s="179"/>
      <c r="K402" s="179"/>
      <c r="L402" s="179"/>
      <c r="M402" s="178"/>
      <c r="N402" s="179"/>
      <c r="O402" s="179"/>
      <c r="P402" s="179"/>
      <c r="Q402" s="179"/>
      <c r="R402" s="179"/>
      <c r="S402" s="179"/>
      <c r="T402" s="179"/>
      <c r="U402" s="179"/>
      <c r="V402" s="179"/>
      <c r="W402" s="179"/>
      <c r="X402" s="179"/>
      <c r="Y402" s="179"/>
      <c r="Z402" s="179"/>
      <c r="AA402" s="179"/>
    </row>
    <row r="403">
      <c r="A403" s="178"/>
      <c r="B403" s="179"/>
      <c r="C403" s="179"/>
      <c r="D403" s="179"/>
      <c r="E403" s="178"/>
      <c r="F403" s="180"/>
      <c r="G403" s="178"/>
      <c r="H403" s="179"/>
      <c r="I403" s="179"/>
      <c r="J403" s="179"/>
      <c r="K403" s="179"/>
      <c r="L403" s="179"/>
      <c r="M403" s="178"/>
      <c r="N403" s="179"/>
      <c r="O403" s="179"/>
      <c r="P403" s="179"/>
      <c r="Q403" s="179"/>
      <c r="R403" s="179"/>
      <c r="S403" s="179"/>
      <c r="T403" s="179"/>
      <c r="U403" s="179"/>
      <c r="V403" s="179"/>
      <c r="W403" s="179"/>
      <c r="X403" s="179"/>
      <c r="Y403" s="179"/>
      <c r="Z403" s="179"/>
      <c r="AA403" s="179"/>
    </row>
    <row r="404">
      <c r="A404" s="178"/>
      <c r="B404" s="179"/>
      <c r="C404" s="179"/>
      <c r="D404" s="179"/>
      <c r="E404" s="178"/>
      <c r="F404" s="180"/>
      <c r="G404" s="178"/>
      <c r="H404" s="179"/>
      <c r="I404" s="179"/>
      <c r="J404" s="179"/>
      <c r="K404" s="179"/>
      <c r="L404" s="179"/>
      <c r="M404" s="178"/>
      <c r="N404" s="179"/>
      <c r="O404" s="179"/>
      <c r="P404" s="179"/>
      <c r="Q404" s="179"/>
      <c r="R404" s="179"/>
      <c r="S404" s="179"/>
      <c r="T404" s="179"/>
      <c r="U404" s="179"/>
      <c r="V404" s="179"/>
      <c r="W404" s="179"/>
      <c r="X404" s="179"/>
      <c r="Y404" s="179"/>
      <c r="Z404" s="179"/>
      <c r="AA404" s="179"/>
    </row>
    <row r="405">
      <c r="A405" s="178"/>
      <c r="B405" s="179"/>
      <c r="C405" s="179"/>
      <c r="D405" s="179"/>
      <c r="E405" s="178"/>
      <c r="F405" s="180"/>
      <c r="G405" s="178"/>
      <c r="H405" s="179"/>
      <c r="I405" s="179"/>
      <c r="J405" s="179"/>
      <c r="K405" s="179"/>
      <c r="L405" s="179"/>
      <c r="M405" s="178"/>
      <c r="N405" s="179"/>
      <c r="O405" s="179"/>
      <c r="P405" s="179"/>
      <c r="Q405" s="179"/>
      <c r="R405" s="179"/>
      <c r="S405" s="179"/>
      <c r="T405" s="179"/>
      <c r="U405" s="179"/>
      <c r="V405" s="179"/>
      <c r="W405" s="179"/>
      <c r="X405" s="179"/>
      <c r="Y405" s="179"/>
      <c r="Z405" s="179"/>
      <c r="AA405" s="179"/>
    </row>
    <row r="406">
      <c r="A406" s="178"/>
      <c r="B406" s="179"/>
      <c r="C406" s="179"/>
      <c r="D406" s="179"/>
      <c r="E406" s="178"/>
      <c r="F406" s="180"/>
      <c r="G406" s="178"/>
      <c r="H406" s="179"/>
      <c r="I406" s="179"/>
      <c r="J406" s="179"/>
      <c r="K406" s="179"/>
      <c r="L406" s="179"/>
      <c r="M406" s="178"/>
      <c r="N406" s="179"/>
      <c r="O406" s="179"/>
      <c r="P406" s="179"/>
      <c r="Q406" s="179"/>
      <c r="R406" s="179"/>
      <c r="S406" s="179"/>
      <c r="T406" s="179"/>
      <c r="U406" s="179"/>
      <c r="V406" s="179"/>
      <c r="W406" s="179"/>
      <c r="X406" s="179"/>
      <c r="Y406" s="179"/>
      <c r="Z406" s="179"/>
      <c r="AA406" s="179"/>
    </row>
    <row r="407">
      <c r="A407" s="178"/>
      <c r="B407" s="179"/>
      <c r="C407" s="179"/>
      <c r="D407" s="179"/>
      <c r="E407" s="178"/>
      <c r="F407" s="180"/>
      <c r="G407" s="178"/>
      <c r="H407" s="179"/>
      <c r="I407" s="179"/>
      <c r="J407" s="179"/>
      <c r="K407" s="179"/>
      <c r="L407" s="179"/>
      <c r="M407" s="178"/>
      <c r="N407" s="179"/>
      <c r="O407" s="179"/>
      <c r="P407" s="179"/>
      <c r="Q407" s="179"/>
      <c r="R407" s="179"/>
      <c r="S407" s="179"/>
      <c r="T407" s="179"/>
      <c r="U407" s="179"/>
      <c r="V407" s="179"/>
      <c r="W407" s="179"/>
      <c r="X407" s="179"/>
      <c r="Y407" s="179"/>
      <c r="Z407" s="179"/>
      <c r="AA407" s="179"/>
    </row>
    <row r="408">
      <c r="A408" s="178"/>
      <c r="B408" s="179"/>
      <c r="C408" s="179"/>
      <c r="D408" s="179"/>
      <c r="E408" s="178"/>
      <c r="F408" s="180"/>
      <c r="G408" s="178"/>
      <c r="H408" s="179"/>
      <c r="I408" s="179"/>
      <c r="J408" s="179"/>
      <c r="K408" s="179"/>
      <c r="L408" s="179"/>
      <c r="M408" s="178"/>
      <c r="N408" s="179"/>
      <c r="O408" s="179"/>
      <c r="P408" s="179"/>
      <c r="Q408" s="179"/>
      <c r="R408" s="179"/>
      <c r="S408" s="179"/>
      <c r="T408" s="179"/>
      <c r="U408" s="179"/>
      <c r="V408" s="179"/>
      <c r="W408" s="179"/>
      <c r="X408" s="179"/>
      <c r="Y408" s="179"/>
      <c r="Z408" s="179"/>
      <c r="AA408" s="179"/>
    </row>
    <row r="409">
      <c r="A409" s="178"/>
      <c r="B409" s="179"/>
      <c r="C409" s="179"/>
      <c r="D409" s="179"/>
      <c r="E409" s="178"/>
      <c r="F409" s="180"/>
      <c r="G409" s="178"/>
      <c r="H409" s="179"/>
      <c r="I409" s="179"/>
      <c r="J409" s="179"/>
      <c r="K409" s="179"/>
      <c r="L409" s="179"/>
      <c r="M409" s="178"/>
      <c r="N409" s="179"/>
      <c r="O409" s="179"/>
      <c r="P409" s="179"/>
      <c r="Q409" s="179"/>
      <c r="R409" s="179"/>
      <c r="S409" s="179"/>
      <c r="T409" s="179"/>
      <c r="U409" s="179"/>
      <c r="V409" s="179"/>
      <c r="W409" s="179"/>
      <c r="X409" s="179"/>
      <c r="Y409" s="179"/>
      <c r="Z409" s="179"/>
      <c r="AA409" s="179"/>
    </row>
    <row r="410">
      <c r="A410" s="178"/>
      <c r="B410" s="179"/>
      <c r="C410" s="179"/>
      <c r="D410" s="179"/>
      <c r="E410" s="178"/>
      <c r="F410" s="180"/>
      <c r="G410" s="178"/>
      <c r="H410" s="179"/>
      <c r="I410" s="179"/>
      <c r="J410" s="179"/>
      <c r="K410" s="179"/>
      <c r="L410" s="179"/>
      <c r="M410" s="178"/>
      <c r="N410" s="179"/>
      <c r="O410" s="179"/>
      <c r="P410" s="179"/>
      <c r="Q410" s="179"/>
      <c r="R410" s="179"/>
      <c r="S410" s="179"/>
      <c r="T410" s="179"/>
      <c r="U410" s="179"/>
      <c r="V410" s="179"/>
      <c r="W410" s="179"/>
      <c r="X410" s="179"/>
      <c r="Y410" s="179"/>
      <c r="Z410" s="179"/>
      <c r="AA410" s="179"/>
    </row>
    <row r="411">
      <c r="A411" s="178"/>
      <c r="B411" s="179"/>
      <c r="C411" s="179"/>
      <c r="D411" s="179"/>
      <c r="E411" s="178"/>
      <c r="F411" s="180"/>
      <c r="G411" s="178"/>
      <c r="H411" s="179"/>
      <c r="I411" s="179"/>
      <c r="J411" s="179"/>
      <c r="K411" s="179"/>
      <c r="L411" s="179"/>
      <c r="M411" s="178"/>
      <c r="N411" s="179"/>
      <c r="O411" s="179"/>
      <c r="P411" s="179"/>
      <c r="Q411" s="179"/>
      <c r="R411" s="179"/>
      <c r="S411" s="179"/>
      <c r="T411" s="179"/>
      <c r="U411" s="179"/>
      <c r="V411" s="179"/>
      <c r="W411" s="179"/>
      <c r="X411" s="179"/>
      <c r="Y411" s="179"/>
      <c r="Z411" s="179"/>
      <c r="AA411" s="179"/>
    </row>
    <row r="412">
      <c r="A412" s="178"/>
      <c r="B412" s="179"/>
      <c r="C412" s="179"/>
      <c r="D412" s="179"/>
      <c r="E412" s="178"/>
      <c r="F412" s="180"/>
      <c r="G412" s="178"/>
      <c r="H412" s="179"/>
      <c r="I412" s="179"/>
      <c r="J412" s="179"/>
      <c r="K412" s="179"/>
      <c r="L412" s="179"/>
      <c r="M412" s="178"/>
      <c r="N412" s="179"/>
      <c r="O412" s="179"/>
      <c r="P412" s="179"/>
      <c r="Q412" s="179"/>
      <c r="R412" s="179"/>
      <c r="S412" s="179"/>
      <c r="T412" s="179"/>
      <c r="U412" s="179"/>
      <c r="V412" s="179"/>
      <c r="W412" s="179"/>
      <c r="X412" s="179"/>
      <c r="Y412" s="179"/>
      <c r="Z412" s="179"/>
      <c r="AA412" s="179"/>
    </row>
    <row r="413">
      <c r="A413" s="178"/>
      <c r="B413" s="179"/>
      <c r="C413" s="179"/>
      <c r="D413" s="179"/>
      <c r="E413" s="178"/>
      <c r="F413" s="180"/>
      <c r="G413" s="178"/>
      <c r="H413" s="179"/>
      <c r="I413" s="179"/>
      <c r="J413" s="179"/>
      <c r="K413" s="179"/>
      <c r="L413" s="179"/>
      <c r="M413" s="178"/>
      <c r="N413" s="179"/>
      <c r="O413" s="179"/>
      <c r="P413" s="179"/>
      <c r="Q413" s="179"/>
      <c r="R413" s="179"/>
      <c r="S413" s="179"/>
      <c r="T413" s="179"/>
      <c r="U413" s="179"/>
      <c r="V413" s="179"/>
      <c r="W413" s="179"/>
      <c r="X413" s="179"/>
      <c r="Y413" s="179"/>
      <c r="Z413" s="179"/>
      <c r="AA413" s="179"/>
    </row>
    <row r="414">
      <c r="A414" s="178"/>
      <c r="B414" s="179"/>
      <c r="C414" s="179"/>
      <c r="D414" s="179"/>
      <c r="E414" s="178"/>
      <c r="F414" s="180"/>
      <c r="G414" s="178"/>
      <c r="H414" s="179"/>
      <c r="I414" s="179"/>
      <c r="J414" s="179"/>
      <c r="K414" s="179"/>
      <c r="L414" s="179"/>
      <c r="M414" s="178"/>
      <c r="N414" s="179"/>
      <c r="O414" s="179"/>
      <c r="P414" s="179"/>
      <c r="Q414" s="179"/>
      <c r="R414" s="179"/>
      <c r="S414" s="179"/>
      <c r="T414" s="179"/>
      <c r="U414" s="179"/>
      <c r="V414" s="179"/>
      <c r="W414" s="179"/>
      <c r="X414" s="179"/>
      <c r="Y414" s="179"/>
      <c r="Z414" s="179"/>
      <c r="AA414" s="179"/>
    </row>
    <row r="415">
      <c r="A415" s="178"/>
      <c r="B415" s="179"/>
      <c r="C415" s="179"/>
      <c r="D415" s="179"/>
      <c r="E415" s="178"/>
      <c r="F415" s="180"/>
      <c r="G415" s="178"/>
      <c r="H415" s="179"/>
      <c r="I415" s="179"/>
      <c r="J415" s="179"/>
      <c r="K415" s="179"/>
      <c r="L415" s="179"/>
      <c r="M415" s="178"/>
      <c r="N415" s="179"/>
      <c r="O415" s="179"/>
      <c r="P415" s="179"/>
      <c r="Q415" s="179"/>
      <c r="R415" s="179"/>
      <c r="S415" s="179"/>
      <c r="T415" s="179"/>
      <c r="U415" s="179"/>
      <c r="V415" s="179"/>
      <c r="W415" s="179"/>
      <c r="X415" s="179"/>
      <c r="Y415" s="179"/>
      <c r="Z415" s="179"/>
      <c r="AA415" s="179"/>
    </row>
    <row r="416">
      <c r="A416" s="178"/>
      <c r="B416" s="179"/>
      <c r="C416" s="179"/>
      <c r="D416" s="179"/>
      <c r="E416" s="178"/>
      <c r="F416" s="180"/>
      <c r="G416" s="178"/>
      <c r="H416" s="179"/>
      <c r="I416" s="179"/>
      <c r="J416" s="179"/>
      <c r="K416" s="179"/>
      <c r="L416" s="179"/>
      <c r="M416" s="178"/>
      <c r="N416" s="179"/>
      <c r="O416" s="179"/>
      <c r="P416" s="179"/>
      <c r="Q416" s="179"/>
      <c r="R416" s="179"/>
      <c r="S416" s="179"/>
      <c r="T416" s="179"/>
      <c r="U416" s="179"/>
      <c r="V416" s="179"/>
      <c r="W416" s="179"/>
      <c r="X416" s="179"/>
      <c r="Y416" s="179"/>
      <c r="Z416" s="179"/>
      <c r="AA416" s="179"/>
    </row>
    <row r="417">
      <c r="A417" s="178"/>
      <c r="B417" s="179"/>
      <c r="C417" s="179"/>
      <c r="D417" s="179"/>
      <c r="E417" s="178"/>
      <c r="F417" s="180"/>
      <c r="G417" s="178"/>
      <c r="H417" s="179"/>
      <c r="I417" s="179"/>
      <c r="J417" s="179"/>
      <c r="K417" s="179"/>
      <c r="L417" s="179"/>
      <c r="M417" s="178"/>
      <c r="N417" s="179"/>
      <c r="O417" s="179"/>
      <c r="P417" s="179"/>
      <c r="Q417" s="179"/>
      <c r="R417" s="179"/>
      <c r="S417" s="179"/>
      <c r="T417" s="179"/>
      <c r="U417" s="179"/>
      <c r="V417" s="179"/>
      <c r="W417" s="179"/>
      <c r="X417" s="179"/>
      <c r="Y417" s="179"/>
      <c r="Z417" s="179"/>
      <c r="AA417" s="179"/>
    </row>
    <row r="418">
      <c r="A418" s="178"/>
      <c r="B418" s="179"/>
      <c r="C418" s="179"/>
      <c r="D418" s="179"/>
      <c r="E418" s="178"/>
      <c r="F418" s="180"/>
      <c r="G418" s="178"/>
      <c r="H418" s="179"/>
      <c r="I418" s="179"/>
      <c r="J418" s="179"/>
      <c r="K418" s="179"/>
      <c r="L418" s="179"/>
      <c r="M418" s="178"/>
      <c r="N418" s="179"/>
      <c r="O418" s="179"/>
      <c r="P418" s="179"/>
      <c r="Q418" s="179"/>
      <c r="R418" s="179"/>
      <c r="S418" s="179"/>
      <c r="T418" s="179"/>
      <c r="U418" s="179"/>
      <c r="V418" s="179"/>
      <c r="W418" s="179"/>
      <c r="X418" s="179"/>
      <c r="Y418" s="179"/>
      <c r="Z418" s="179"/>
      <c r="AA418" s="179"/>
    </row>
    <row r="419">
      <c r="A419" s="178"/>
      <c r="B419" s="179"/>
      <c r="C419" s="179"/>
      <c r="D419" s="179"/>
      <c r="E419" s="178"/>
      <c r="F419" s="180"/>
      <c r="G419" s="178"/>
      <c r="H419" s="179"/>
      <c r="I419" s="179"/>
      <c r="J419" s="179"/>
      <c r="K419" s="179"/>
      <c r="L419" s="179"/>
      <c r="M419" s="178"/>
      <c r="N419" s="179"/>
      <c r="O419" s="179"/>
      <c r="P419" s="179"/>
      <c r="Q419" s="179"/>
      <c r="R419" s="179"/>
      <c r="S419" s="179"/>
      <c r="T419" s="179"/>
      <c r="U419" s="179"/>
      <c r="V419" s="179"/>
      <c r="W419" s="179"/>
      <c r="X419" s="179"/>
      <c r="Y419" s="179"/>
      <c r="Z419" s="179"/>
      <c r="AA419" s="179"/>
    </row>
    <row r="420">
      <c r="A420" s="178"/>
      <c r="B420" s="179"/>
      <c r="C420" s="179"/>
      <c r="D420" s="179"/>
      <c r="E420" s="178"/>
      <c r="F420" s="180"/>
      <c r="G420" s="178"/>
      <c r="H420" s="179"/>
      <c r="I420" s="179"/>
      <c r="J420" s="179"/>
      <c r="K420" s="179"/>
      <c r="L420" s="179"/>
      <c r="M420" s="178"/>
      <c r="N420" s="179"/>
      <c r="O420" s="179"/>
      <c r="P420" s="179"/>
      <c r="Q420" s="179"/>
      <c r="R420" s="179"/>
      <c r="S420" s="179"/>
      <c r="T420" s="179"/>
      <c r="U420" s="179"/>
      <c r="V420" s="179"/>
      <c r="W420" s="179"/>
      <c r="X420" s="179"/>
      <c r="Y420" s="179"/>
      <c r="Z420" s="179"/>
      <c r="AA420" s="179"/>
    </row>
    <row r="421">
      <c r="A421" s="178"/>
      <c r="B421" s="179"/>
      <c r="C421" s="179"/>
      <c r="D421" s="179"/>
      <c r="E421" s="178"/>
      <c r="F421" s="180"/>
      <c r="G421" s="178"/>
      <c r="H421" s="179"/>
      <c r="I421" s="179"/>
      <c r="J421" s="179"/>
      <c r="K421" s="179"/>
      <c r="L421" s="179"/>
      <c r="M421" s="178"/>
      <c r="N421" s="179"/>
      <c r="O421" s="179"/>
      <c r="P421" s="179"/>
      <c r="Q421" s="179"/>
      <c r="R421" s="179"/>
      <c r="S421" s="179"/>
      <c r="T421" s="179"/>
      <c r="U421" s="179"/>
      <c r="V421" s="179"/>
      <c r="W421" s="179"/>
      <c r="X421" s="179"/>
      <c r="Y421" s="179"/>
      <c r="Z421" s="179"/>
      <c r="AA421" s="179"/>
    </row>
    <row r="422">
      <c r="A422" s="178"/>
      <c r="B422" s="179"/>
      <c r="C422" s="179"/>
      <c r="D422" s="179"/>
      <c r="E422" s="178"/>
      <c r="F422" s="180"/>
      <c r="G422" s="178"/>
      <c r="H422" s="179"/>
      <c r="I422" s="179"/>
      <c r="J422" s="179"/>
      <c r="K422" s="179"/>
      <c r="L422" s="179"/>
      <c r="M422" s="178"/>
      <c r="N422" s="179"/>
      <c r="O422" s="179"/>
      <c r="P422" s="179"/>
      <c r="Q422" s="179"/>
      <c r="R422" s="179"/>
      <c r="S422" s="179"/>
      <c r="T422" s="179"/>
      <c r="U422" s="179"/>
      <c r="V422" s="179"/>
      <c r="W422" s="179"/>
      <c r="X422" s="179"/>
      <c r="Y422" s="179"/>
      <c r="Z422" s="179"/>
      <c r="AA422" s="179"/>
    </row>
    <row r="423">
      <c r="A423" s="178"/>
      <c r="B423" s="179"/>
      <c r="C423" s="179"/>
      <c r="D423" s="179"/>
      <c r="E423" s="178"/>
      <c r="F423" s="180"/>
      <c r="G423" s="178"/>
      <c r="H423" s="179"/>
      <c r="I423" s="179"/>
      <c r="J423" s="179"/>
      <c r="K423" s="179"/>
      <c r="L423" s="179"/>
      <c r="M423" s="178"/>
      <c r="N423" s="179"/>
      <c r="O423" s="179"/>
      <c r="P423" s="179"/>
      <c r="Q423" s="179"/>
      <c r="R423" s="179"/>
      <c r="S423" s="179"/>
      <c r="T423" s="179"/>
      <c r="U423" s="179"/>
      <c r="V423" s="179"/>
      <c r="W423" s="179"/>
      <c r="X423" s="179"/>
      <c r="Y423" s="179"/>
      <c r="Z423" s="179"/>
      <c r="AA423" s="179"/>
    </row>
    <row r="424">
      <c r="A424" s="178"/>
      <c r="B424" s="179"/>
      <c r="C424" s="179"/>
      <c r="D424" s="179"/>
      <c r="E424" s="178"/>
      <c r="F424" s="180"/>
      <c r="G424" s="178"/>
      <c r="H424" s="179"/>
      <c r="I424" s="179"/>
      <c r="J424" s="179"/>
      <c r="K424" s="179"/>
      <c r="L424" s="179"/>
      <c r="M424" s="178"/>
      <c r="N424" s="179"/>
      <c r="O424" s="179"/>
      <c r="P424" s="179"/>
      <c r="Q424" s="179"/>
      <c r="R424" s="179"/>
      <c r="S424" s="179"/>
      <c r="T424" s="179"/>
      <c r="U424" s="179"/>
      <c r="V424" s="179"/>
      <c r="W424" s="179"/>
      <c r="X424" s="179"/>
      <c r="Y424" s="179"/>
      <c r="Z424" s="179"/>
      <c r="AA424" s="179"/>
    </row>
    <row r="425">
      <c r="A425" s="178"/>
      <c r="B425" s="179"/>
      <c r="C425" s="179"/>
      <c r="D425" s="179"/>
      <c r="E425" s="178"/>
      <c r="F425" s="180"/>
      <c r="G425" s="178"/>
      <c r="H425" s="179"/>
      <c r="I425" s="179"/>
      <c r="J425" s="179"/>
      <c r="K425" s="179"/>
      <c r="L425" s="179"/>
      <c r="M425" s="178"/>
      <c r="N425" s="179"/>
      <c r="O425" s="179"/>
      <c r="P425" s="179"/>
      <c r="Q425" s="179"/>
      <c r="R425" s="179"/>
      <c r="S425" s="179"/>
      <c r="T425" s="179"/>
      <c r="U425" s="179"/>
      <c r="V425" s="179"/>
      <c r="W425" s="179"/>
      <c r="X425" s="179"/>
      <c r="Y425" s="179"/>
      <c r="Z425" s="179"/>
      <c r="AA425" s="179"/>
    </row>
    <row r="426">
      <c r="A426" s="178"/>
      <c r="B426" s="179"/>
      <c r="C426" s="179"/>
      <c r="D426" s="179"/>
      <c r="E426" s="178"/>
      <c r="F426" s="180"/>
      <c r="G426" s="178"/>
      <c r="H426" s="179"/>
      <c r="I426" s="179"/>
      <c r="J426" s="179"/>
      <c r="K426" s="179"/>
      <c r="L426" s="179"/>
      <c r="M426" s="178"/>
      <c r="N426" s="179"/>
      <c r="O426" s="179"/>
      <c r="P426" s="179"/>
      <c r="Q426" s="179"/>
      <c r="R426" s="179"/>
      <c r="S426" s="179"/>
      <c r="T426" s="179"/>
      <c r="U426" s="179"/>
      <c r="V426" s="179"/>
      <c r="W426" s="179"/>
      <c r="X426" s="179"/>
      <c r="Y426" s="179"/>
      <c r="Z426" s="179"/>
      <c r="AA426" s="179"/>
    </row>
    <row r="427">
      <c r="A427" s="178"/>
      <c r="B427" s="179"/>
      <c r="C427" s="179"/>
      <c r="D427" s="179"/>
      <c r="E427" s="178"/>
      <c r="F427" s="180"/>
      <c r="G427" s="178"/>
      <c r="H427" s="179"/>
      <c r="I427" s="179"/>
      <c r="J427" s="179"/>
      <c r="K427" s="179"/>
      <c r="L427" s="179"/>
      <c r="M427" s="178"/>
      <c r="N427" s="179"/>
      <c r="O427" s="179"/>
      <c r="P427" s="179"/>
      <c r="Q427" s="179"/>
      <c r="R427" s="179"/>
      <c r="S427" s="179"/>
      <c r="T427" s="179"/>
      <c r="U427" s="179"/>
      <c r="V427" s="179"/>
      <c r="W427" s="179"/>
      <c r="X427" s="179"/>
      <c r="Y427" s="179"/>
      <c r="Z427" s="179"/>
      <c r="AA427" s="179"/>
    </row>
    <row r="428">
      <c r="A428" s="178"/>
      <c r="B428" s="179"/>
      <c r="C428" s="179"/>
      <c r="D428" s="179"/>
      <c r="E428" s="178"/>
      <c r="F428" s="180"/>
      <c r="G428" s="178"/>
      <c r="H428" s="179"/>
      <c r="I428" s="179"/>
      <c r="J428" s="179"/>
      <c r="K428" s="179"/>
      <c r="L428" s="179"/>
      <c r="M428" s="178"/>
      <c r="N428" s="179"/>
      <c r="O428" s="179"/>
      <c r="P428" s="179"/>
      <c r="Q428" s="179"/>
      <c r="R428" s="179"/>
      <c r="S428" s="179"/>
      <c r="T428" s="179"/>
      <c r="U428" s="179"/>
      <c r="V428" s="179"/>
      <c r="W428" s="179"/>
      <c r="X428" s="179"/>
      <c r="Y428" s="179"/>
      <c r="Z428" s="179"/>
      <c r="AA428" s="179"/>
    </row>
    <row r="429">
      <c r="A429" s="178"/>
      <c r="B429" s="179"/>
      <c r="C429" s="179"/>
      <c r="D429" s="179"/>
      <c r="E429" s="178"/>
      <c r="F429" s="180"/>
      <c r="G429" s="178"/>
      <c r="H429" s="179"/>
      <c r="I429" s="179"/>
      <c r="J429" s="179"/>
      <c r="K429" s="179"/>
      <c r="L429" s="179"/>
      <c r="M429" s="178"/>
      <c r="N429" s="179"/>
      <c r="O429" s="179"/>
      <c r="P429" s="179"/>
      <c r="Q429" s="179"/>
      <c r="R429" s="179"/>
      <c r="S429" s="179"/>
      <c r="T429" s="179"/>
      <c r="U429" s="179"/>
      <c r="V429" s="179"/>
      <c r="W429" s="179"/>
      <c r="X429" s="179"/>
      <c r="Y429" s="179"/>
      <c r="Z429" s="179"/>
      <c r="AA429" s="179"/>
    </row>
    <row r="430">
      <c r="A430" s="178"/>
      <c r="B430" s="179"/>
      <c r="C430" s="179"/>
      <c r="D430" s="179"/>
      <c r="E430" s="178"/>
      <c r="F430" s="180"/>
      <c r="G430" s="178"/>
      <c r="H430" s="179"/>
      <c r="I430" s="179"/>
      <c r="J430" s="179"/>
      <c r="K430" s="179"/>
      <c r="L430" s="179"/>
      <c r="M430" s="178"/>
      <c r="N430" s="179"/>
      <c r="O430" s="179"/>
      <c r="P430" s="179"/>
      <c r="Q430" s="179"/>
      <c r="R430" s="179"/>
      <c r="S430" s="179"/>
      <c r="T430" s="179"/>
      <c r="U430" s="179"/>
      <c r="V430" s="179"/>
      <c r="W430" s="179"/>
      <c r="X430" s="179"/>
      <c r="Y430" s="179"/>
      <c r="Z430" s="179"/>
      <c r="AA430" s="179"/>
    </row>
    <row r="431">
      <c r="A431" s="178"/>
      <c r="B431" s="179"/>
      <c r="C431" s="179"/>
      <c r="D431" s="179"/>
      <c r="E431" s="178"/>
      <c r="F431" s="180"/>
      <c r="G431" s="178"/>
      <c r="H431" s="179"/>
      <c r="I431" s="179"/>
      <c r="J431" s="179"/>
      <c r="K431" s="179"/>
      <c r="L431" s="179"/>
      <c r="M431" s="178"/>
      <c r="N431" s="179"/>
      <c r="O431" s="179"/>
      <c r="P431" s="179"/>
      <c r="Q431" s="179"/>
      <c r="R431" s="179"/>
      <c r="S431" s="179"/>
      <c r="T431" s="179"/>
      <c r="U431" s="179"/>
      <c r="V431" s="179"/>
      <c r="W431" s="179"/>
      <c r="X431" s="179"/>
      <c r="Y431" s="179"/>
      <c r="Z431" s="179"/>
      <c r="AA431" s="179"/>
    </row>
    <row r="432">
      <c r="A432" s="178"/>
      <c r="B432" s="179"/>
      <c r="C432" s="179"/>
      <c r="D432" s="179"/>
      <c r="E432" s="178"/>
      <c r="F432" s="180"/>
      <c r="G432" s="178"/>
      <c r="H432" s="179"/>
      <c r="I432" s="179"/>
      <c r="J432" s="179"/>
      <c r="K432" s="179"/>
      <c r="L432" s="179"/>
      <c r="M432" s="178"/>
      <c r="N432" s="179"/>
      <c r="O432" s="179"/>
      <c r="P432" s="179"/>
      <c r="Q432" s="179"/>
      <c r="R432" s="179"/>
      <c r="S432" s="179"/>
      <c r="T432" s="179"/>
      <c r="U432" s="179"/>
      <c r="V432" s="179"/>
      <c r="W432" s="179"/>
      <c r="X432" s="179"/>
      <c r="Y432" s="179"/>
      <c r="Z432" s="179"/>
      <c r="AA432" s="179"/>
    </row>
    <row r="433">
      <c r="A433" s="178"/>
      <c r="B433" s="179"/>
      <c r="C433" s="179"/>
      <c r="D433" s="179"/>
      <c r="E433" s="178"/>
      <c r="F433" s="180"/>
      <c r="G433" s="178"/>
      <c r="H433" s="179"/>
      <c r="I433" s="179"/>
      <c r="J433" s="179"/>
      <c r="K433" s="179"/>
      <c r="L433" s="179"/>
      <c r="M433" s="178"/>
      <c r="N433" s="179"/>
      <c r="O433" s="179"/>
      <c r="P433" s="179"/>
      <c r="Q433" s="179"/>
      <c r="R433" s="179"/>
      <c r="S433" s="179"/>
      <c r="T433" s="179"/>
      <c r="U433" s="179"/>
      <c r="V433" s="179"/>
      <c r="W433" s="179"/>
      <c r="X433" s="179"/>
      <c r="Y433" s="179"/>
      <c r="Z433" s="179"/>
      <c r="AA433" s="179"/>
    </row>
    <row r="434">
      <c r="A434" s="178"/>
      <c r="B434" s="179"/>
      <c r="C434" s="179"/>
      <c r="D434" s="179"/>
      <c r="E434" s="178"/>
      <c r="F434" s="180"/>
      <c r="G434" s="178"/>
      <c r="H434" s="179"/>
      <c r="I434" s="179"/>
      <c r="J434" s="179"/>
      <c r="K434" s="179"/>
      <c r="L434" s="179"/>
      <c r="M434" s="178"/>
      <c r="N434" s="179"/>
      <c r="O434" s="179"/>
      <c r="P434" s="179"/>
      <c r="Q434" s="179"/>
      <c r="R434" s="179"/>
      <c r="S434" s="179"/>
      <c r="T434" s="179"/>
      <c r="U434" s="179"/>
      <c r="V434" s="179"/>
      <c r="W434" s="179"/>
      <c r="X434" s="179"/>
      <c r="Y434" s="179"/>
      <c r="Z434" s="179"/>
      <c r="AA434" s="179"/>
    </row>
    <row r="435">
      <c r="A435" s="178"/>
      <c r="B435" s="179"/>
      <c r="C435" s="179"/>
      <c r="D435" s="179"/>
      <c r="E435" s="178"/>
      <c r="F435" s="180"/>
      <c r="G435" s="178"/>
      <c r="H435" s="179"/>
      <c r="I435" s="179"/>
      <c r="J435" s="179"/>
      <c r="K435" s="179"/>
      <c r="L435" s="179"/>
      <c r="M435" s="178"/>
      <c r="N435" s="179"/>
      <c r="O435" s="179"/>
      <c r="P435" s="179"/>
      <c r="Q435" s="179"/>
      <c r="R435" s="179"/>
      <c r="S435" s="179"/>
      <c r="T435" s="179"/>
      <c r="U435" s="179"/>
      <c r="V435" s="179"/>
      <c r="W435" s="179"/>
      <c r="X435" s="179"/>
      <c r="Y435" s="179"/>
      <c r="Z435" s="179"/>
      <c r="AA435" s="179"/>
    </row>
    <row r="436">
      <c r="A436" s="178"/>
      <c r="B436" s="179"/>
      <c r="C436" s="179"/>
      <c r="D436" s="179"/>
      <c r="E436" s="178"/>
      <c r="F436" s="180"/>
      <c r="G436" s="178"/>
      <c r="H436" s="179"/>
      <c r="I436" s="179"/>
      <c r="J436" s="179"/>
      <c r="K436" s="179"/>
      <c r="L436" s="179"/>
      <c r="M436" s="178"/>
      <c r="N436" s="179"/>
      <c r="O436" s="179"/>
      <c r="P436" s="179"/>
      <c r="Q436" s="179"/>
      <c r="R436" s="179"/>
      <c r="S436" s="179"/>
      <c r="T436" s="179"/>
      <c r="U436" s="179"/>
      <c r="V436" s="179"/>
      <c r="W436" s="179"/>
      <c r="X436" s="179"/>
      <c r="Y436" s="179"/>
      <c r="Z436" s="179"/>
      <c r="AA436" s="179"/>
    </row>
    <row r="437">
      <c r="A437" s="178"/>
      <c r="B437" s="179"/>
      <c r="C437" s="179"/>
      <c r="D437" s="179"/>
      <c r="E437" s="178"/>
      <c r="F437" s="180"/>
      <c r="G437" s="178"/>
      <c r="H437" s="179"/>
      <c r="I437" s="179"/>
      <c r="J437" s="179"/>
      <c r="K437" s="179"/>
      <c r="L437" s="179"/>
      <c r="M437" s="178"/>
      <c r="N437" s="179"/>
      <c r="O437" s="179"/>
      <c r="P437" s="179"/>
      <c r="Q437" s="179"/>
      <c r="R437" s="179"/>
      <c r="S437" s="179"/>
      <c r="T437" s="179"/>
      <c r="U437" s="179"/>
      <c r="V437" s="179"/>
      <c r="W437" s="179"/>
      <c r="X437" s="179"/>
      <c r="Y437" s="179"/>
      <c r="Z437" s="179"/>
      <c r="AA437" s="179"/>
    </row>
    <row r="438">
      <c r="A438" s="178"/>
      <c r="B438" s="179"/>
      <c r="C438" s="179"/>
      <c r="D438" s="179"/>
      <c r="E438" s="178"/>
      <c r="F438" s="180"/>
      <c r="G438" s="178"/>
      <c r="H438" s="179"/>
      <c r="I438" s="179"/>
      <c r="J438" s="179"/>
      <c r="K438" s="179"/>
      <c r="L438" s="179"/>
      <c r="M438" s="178"/>
      <c r="N438" s="179"/>
      <c r="O438" s="179"/>
      <c r="P438" s="179"/>
      <c r="Q438" s="179"/>
      <c r="R438" s="179"/>
      <c r="S438" s="179"/>
      <c r="T438" s="179"/>
      <c r="U438" s="179"/>
      <c r="V438" s="179"/>
      <c r="W438" s="179"/>
      <c r="X438" s="179"/>
      <c r="Y438" s="179"/>
      <c r="Z438" s="179"/>
      <c r="AA438" s="179"/>
    </row>
    <row r="439">
      <c r="A439" s="178"/>
      <c r="B439" s="179"/>
      <c r="C439" s="179"/>
      <c r="D439" s="179"/>
      <c r="E439" s="178"/>
      <c r="F439" s="180"/>
      <c r="G439" s="178"/>
      <c r="H439" s="179"/>
      <c r="I439" s="179"/>
      <c r="J439" s="179"/>
      <c r="K439" s="179"/>
      <c r="L439" s="179"/>
      <c r="M439" s="178"/>
      <c r="N439" s="179"/>
      <c r="O439" s="179"/>
      <c r="P439" s="179"/>
      <c r="Q439" s="179"/>
      <c r="R439" s="179"/>
      <c r="S439" s="179"/>
      <c r="T439" s="179"/>
      <c r="U439" s="179"/>
      <c r="V439" s="179"/>
      <c r="W439" s="179"/>
      <c r="X439" s="179"/>
      <c r="Y439" s="179"/>
      <c r="Z439" s="179"/>
      <c r="AA439" s="179"/>
    </row>
    <row r="440">
      <c r="A440" s="178"/>
      <c r="B440" s="179"/>
      <c r="C440" s="179"/>
      <c r="D440" s="179"/>
      <c r="E440" s="178"/>
      <c r="F440" s="180"/>
      <c r="G440" s="178"/>
      <c r="H440" s="179"/>
      <c r="I440" s="179"/>
      <c r="J440" s="179"/>
      <c r="K440" s="179"/>
      <c r="L440" s="179"/>
      <c r="M440" s="178"/>
      <c r="N440" s="179"/>
      <c r="O440" s="179"/>
      <c r="P440" s="179"/>
      <c r="Q440" s="179"/>
      <c r="R440" s="179"/>
      <c r="S440" s="179"/>
      <c r="T440" s="179"/>
      <c r="U440" s="179"/>
      <c r="V440" s="179"/>
      <c r="W440" s="179"/>
      <c r="X440" s="179"/>
      <c r="Y440" s="179"/>
      <c r="Z440" s="179"/>
      <c r="AA440" s="179"/>
    </row>
    <row r="441">
      <c r="A441" s="178"/>
      <c r="B441" s="179"/>
      <c r="C441" s="179"/>
      <c r="D441" s="179"/>
      <c r="E441" s="178"/>
      <c r="F441" s="180"/>
      <c r="G441" s="178"/>
      <c r="H441" s="179"/>
      <c r="I441" s="179"/>
      <c r="J441" s="179"/>
      <c r="K441" s="179"/>
      <c r="L441" s="179"/>
      <c r="M441" s="178"/>
      <c r="N441" s="179"/>
      <c r="O441" s="179"/>
      <c r="P441" s="179"/>
      <c r="Q441" s="179"/>
      <c r="R441" s="179"/>
      <c r="S441" s="179"/>
      <c r="T441" s="179"/>
      <c r="U441" s="179"/>
      <c r="V441" s="179"/>
      <c r="W441" s="179"/>
      <c r="X441" s="179"/>
      <c r="Y441" s="179"/>
      <c r="Z441" s="179"/>
      <c r="AA441" s="179"/>
    </row>
    <row r="442">
      <c r="A442" s="178"/>
      <c r="B442" s="179"/>
      <c r="C442" s="179"/>
      <c r="D442" s="179"/>
      <c r="E442" s="178"/>
      <c r="F442" s="180"/>
      <c r="G442" s="178"/>
      <c r="H442" s="179"/>
      <c r="I442" s="179"/>
      <c r="J442" s="179"/>
      <c r="K442" s="179"/>
      <c r="L442" s="179"/>
      <c r="M442" s="178"/>
      <c r="N442" s="179"/>
      <c r="O442" s="179"/>
      <c r="P442" s="179"/>
      <c r="Q442" s="179"/>
      <c r="R442" s="179"/>
      <c r="S442" s="179"/>
      <c r="T442" s="179"/>
      <c r="U442" s="179"/>
      <c r="V442" s="179"/>
      <c r="W442" s="179"/>
      <c r="X442" s="179"/>
      <c r="Y442" s="179"/>
      <c r="Z442" s="179"/>
      <c r="AA442" s="179"/>
    </row>
    <row r="443">
      <c r="A443" s="178"/>
      <c r="B443" s="179"/>
      <c r="C443" s="179"/>
      <c r="D443" s="179"/>
      <c r="E443" s="178"/>
      <c r="F443" s="180"/>
      <c r="G443" s="178"/>
      <c r="H443" s="179"/>
      <c r="I443" s="179"/>
      <c r="J443" s="179"/>
      <c r="K443" s="179"/>
      <c r="L443" s="179"/>
      <c r="M443" s="178"/>
      <c r="N443" s="179"/>
      <c r="O443" s="179"/>
      <c r="P443" s="179"/>
      <c r="Q443" s="179"/>
      <c r="R443" s="179"/>
      <c r="S443" s="179"/>
      <c r="T443" s="179"/>
      <c r="U443" s="179"/>
      <c r="V443" s="179"/>
      <c r="W443" s="179"/>
      <c r="X443" s="179"/>
      <c r="Y443" s="179"/>
      <c r="Z443" s="179"/>
      <c r="AA443" s="179"/>
    </row>
    <row r="444">
      <c r="A444" s="178"/>
      <c r="B444" s="179"/>
      <c r="C444" s="179"/>
      <c r="D444" s="179"/>
      <c r="E444" s="178"/>
      <c r="F444" s="180"/>
      <c r="G444" s="178"/>
      <c r="H444" s="179"/>
      <c r="I444" s="179"/>
      <c r="J444" s="179"/>
      <c r="K444" s="179"/>
      <c r="L444" s="179"/>
      <c r="M444" s="178"/>
      <c r="N444" s="179"/>
      <c r="O444" s="179"/>
      <c r="P444" s="179"/>
      <c r="Q444" s="179"/>
      <c r="R444" s="179"/>
      <c r="S444" s="179"/>
      <c r="T444" s="179"/>
      <c r="U444" s="179"/>
      <c r="V444" s="179"/>
      <c r="W444" s="179"/>
      <c r="X444" s="179"/>
      <c r="Y444" s="179"/>
      <c r="Z444" s="179"/>
      <c r="AA444" s="179"/>
    </row>
    <row r="445">
      <c r="A445" s="178"/>
      <c r="B445" s="179"/>
      <c r="C445" s="179"/>
      <c r="D445" s="179"/>
      <c r="E445" s="178"/>
      <c r="F445" s="180"/>
      <c r="G445" s="178"/>
      <c r="H445" s="179"/>
      <c r="I445" s="179"/>
      <c r="J445" s="179"/>
      <c r="K445" s="179"/>
      <c r="L445" s="179"/>
      <c r="M445" s="178"/>
      <c r="N445" s="179"/>
      <c r="O445" s="179"/>
      <c r="P445" s="179"/>
      <c r="Q445" s="179"/>
      <c r="R445" s="179"/>
      <c r="S445" s="179"/>
      <c r="T445" s="179"/>
      <c r="U445" s="179"/>
      <c r="V445" s="179"/>
      <c r="W445" s="179"/>
      <c r="X445" s="179"/>
      <c r="Y445" s="179"/>
      <c r="Z445" s="179"/>
      <c r="AA445" s="179"/>
    </row>
    <row r="446">
      <c r="A446" s="178"/>
      <c r="B446" s="179"/>
      <c r="C446" s="179"/>
      <c r="D446" s="179"/>
      <c r="E446" s="178"/>
      <c r="F446" s="180"/>
      <c r="G446" s="178"/>
      <c r="H446" s="179"/>
      <c r="I446" s="179"/>
      <c r="J446" s="179"/>
      <c r="K446" s="179"/>
      <c r="L446" s="179"/>
      <c r="M446" s="178"/>
      <c r="N446" s="179"/>
      <c r="O446" s="179"/>
      <c r="P446" s="179"/>
      <c r="Q446" s="179"/>
      <c r="R446" s="179"/>
      <c r="S446" s="179"/>
      <c r="T446" s="179"/>
      <c r="U446" s="179"/>
      <c r="V446" s="179"/>
      <c r="W446" s="179"/>
      <c r="X446" s="179"/>
      <c r="Y446" s="179"/>
      <c r="Z446" s="179"/>
      <c r="AA446" s="179"/>
    </row>
    <row r="447">
      <c r="A447" s="178"/>
      <c r="B447" s="179"/>
      <c r="C447" s="179"/>
      <c r="D447" s="179"/>
      <c r="E447" s="178"/>
      <c r="F447" s="180"/>
      <c r="G447" s="178"/>
      <c r="H447" s="179"/>
      <c r="I447" s="179"/>
      <c r="J447" s="179"/>
      <c r="K447" s="179"/>
      <c r="L447" s="179"/>
      <c r="M447" s="178"/>
      <c r="N447" s="179"/>
      <c r="O447" s="179"/>
      <c r="P447" s="179"/>
      <c r="Q447" s="179"/>
      <c r="R447" s="179"/>
      <c r="S447" s="179"/>
      <c r="T447" s="179"/>
      <c r="U447" s="179"/>
      <c r="V447" s="179"/>
      <c r="W447" s="179"/>
      <c r="X447" s="179"/>
      <c r="Y447" s="179"/>
      <c r="Z447" s="179"/>
      <c r="AA447" s="179"/>
    </row>
    <row r="448">
      <c r="A448" s="178"/>
      <c r="B448" s="179"/>
      <c r="C448" s="179"/>
      <c r="D448" s="179"/>
      <c r="E448" s="178"/>
      <c r="F448" s="180"/>
      <c r="G448" s="178"/>
      <c r="H448" s="179"/>
      <c r="I448" s="179"/>
      <c r="J448" s="179"/>
      <c r="K448" s="179"/>
      <c r="L448" s="179"/>
      <c r="M448" s="178"/>
      <c r="N448" s="179"/>
      <c r="O448" s="179"/>
      <c r="P448" s="179"/>
      <c r="Q448" s="179"/>
      <c r="R448" s="179"/>
      <c r="S448" s="179"/>
      <c r="T448" s="179"/>
      <c r="U448" s="179"/>
      <c r="V448" s="179"/>
      <c r="W448" s="179"/>
      <c r="X448" s="179"/>
      <c r="Y448" s="179"/>
      <c r="Z448" s="179"/>
      <c r="AA448" s="179"/>
    </row>
    <row r="449">
      <c r="A449" s="178"/>
      <c r="B449" s="179"/>
      <c r="C449" s="179"/>
      <c r="D449" s="179"/>
      <c r="E449" s="178"/>
      <c r="F449" s="180"/>
      <c r="G449" s="178"/>
      <c r="H449" s="179"/>
      <c r="I449" s="179"/>
      <c r="J449" s="179"/>
      <c r="K449" s="179"/>
      <c r="L449" s="179"/>
      <c r="M449" s="178"/>
      <c r="N449" s="179"/>
      <c r="O449" s="179"/>
      <c r="P449" s="179"/>
      <c r="Q449" s="179"/>
      <c r="R449" s="179"/>
      <c r="S449" s="179"/>
      <c r="T449" s="179"/>
      <c r="U449" s="179"/>
      <c r="V449" s="179"/>
      <c r="W449" s="179"/>
      <c r="X449" s="179"/>
      <c r="Y449" s="179"/>
      <c r="Z449" s="179"/>
      <c r="AA449" s="179"/>
    </row>
    <row r="450">
      <c r="A450" s="178"/>
      <c r="B450" s="179"/>
      <c r="C450" s="179"/>
      <c r="D450" s="179"/>
      <c r="E450" s="178"/>
      <c r="F450" s="180"/>
      <c r="G450" s="178"/>
      <c r="H450" s="179"/>
      <c r="I450" s="179"/>
      <c r="J450" s="179"/>
      <c r="K450" s="179"/>
      <c r="L450" s="179"/>
      <c r="M450" s="178"/>
      <c r="N450" s="179"/>
      <c r="O450" s="179"/>
      <c r="P450" s="179"/>
      <c r="Q450" s="179"/>
      <c r="R450" s="179"/>
      <c r="S450" s="179"/>
      <c r="T450" s="179"/>
      <c r="U450" s="179"/>
      <c r="V450" s="179"/>
      <c r="W450" s="179"/>
      <c r="X450" s="179"/>
      <c r="Y450" s="179"/>
      <c r="Z450" s="179"/>
      <c r="AA450" s="179"/>
    </row>
    <row r="451">
      <c r="A451" s="178"/>
      <c r="B451" s="179"/>
      <c r="C451" s="179"/>
      <c r="D451" s="179"/>
      <c r="E451" s="178"/>
      <c r="F451" s="180"/>
      <c r="G451" s="178"/>
      <c r="H451" s="179"/>
      <c r="I451" s="179"/>
      <c r="J451" s="179"/>
      <c r="K451" s="179"/>
      <c r="L451" s="179"/>
      <c r="M451" s="178"/>
      <c r="N451" s="179"/>
      <c r="O451" s="179"/>
      <c r="P451" s="179"/>
      <c r="Q451" s="179"/>
      <c r="R451" s="179"/>
      <c r="S451" s="179"/>
      <c r="T451" s="179"/>
      <c r="U451" s="179"/>
      <c r="V451" s="179"/>
      <c r="W451" s="179"/>
      <c r="X451" s="179"/>
      <c r="Y451" s="179"/>
      <c r="Z451" s="179"/>
      <c r="AA451" s="179"/>
    </row>
    <row r="452">
      <c r="A452" s="178"/>
      <c r="B452" s="179"/>
      <c r="C452" s="179"/>
      <c r="D452" s="179"/>
      <c r="E452" s="178"/>
      <c r="F452" s="180"/>
      <c r="G452" s="178"/>
      <c r="H452" s="179"/>
      <c r="I452" s="179"/>
      <c r="J452" s="179"/>
      <c r="K452" s="179"/>
      <c r="L452" s="179"/>
      <c r="M452" s="178"/>
      <c r="N452" s="179"/>
      <c r="O452" s="179"/>
      <c r="P452" s="179"/>
      <c r="Q452" s="179"/>
      <c r="R452" s="179"/>
      <c r="S452" s="179"/>
      <c r="T452" s="179"/>
      <c r="U452" s="179"/>
      <c r="V452" s="179"/>
      <c r="W452" s="179"/>
      <c r="X452" s="179"/>
      <c r="Y452" s="179"/>
      <c r="Z452" s="179"/>
      <c r="AA452" s="179"/>
    </row>
    <row r="453">
      <c r="A453" s="178"/>
      <c r="B453" s="179"/>
      <c r="C453" s="179"/>
      <c r="D453" s="179"/>
      <c r="E453" s="178"/>
      <c r="F453" s="180"/>
      <c r="G453" s="178"/>
      <c r="H453" s="179"/>
      <c r="I453" s="179"/>
      <c r="J453" s="179"/>
      <c r="K453" s="179"/>
      <c r="L453" s="179"/>
      <c r="M453" s="178"/>
      <c r="N453" s="179"/>
      <c r="O453" s="179"/>
      <c r="P453" s="179"/>
      <c r="Q453" s="179"/>
      <c r="R453" s="179"/>
      <c r="S453" s="179"/>
      <c r="T453" s="179"/>
      <c r="U453" s="179"/>
      <c r="V453" s="179"/>
      <c r="W453" s="179"/>
      <c r="X453" s="179"/>
      <c r="Y453" s="179"/>
      <c r="Z453" s="179"/>
      <c r="AA453" s="179"/>
    </row>
    <row r="454">
      <c r="A454" s="178"/>
      <c r="B454" s="179"/>
      <c r="C454" s="179"/>
      <c r="D454" s="179"/>
      <c r="E454" s="178"/>
      <c r="F454" s="180"/>
      <c r="G454" s="178"/>
      <c r="H454" s="179"/>
      <c r="I454" s="179"/>
      <c r="J454" s="179"/>
      <c r="K454" s="179"/>
      <c r="L454" s="179"/>
      <c r="M454" s="178"/>
      <c r="N454" s="179"/>
      <c r="O454" s="179"/>
      <c r="P454" s="179"/>
      <c r="Q454" s="179"/>
      <c r="R454" s="179"/>
      <c r="S454" s="179"/>
      <c r="T454" s="179"/>
      <c r="U454" s="179"/>
      <c r="V454" s="179"/>
      <c r="W454" s="179"/>
      <c r="X454" s="179"/>
      <c r="Y454" s="179"/>
      <c r="Z454" s="179"/>
      <c r="AA454" s="179"/>
    </row>
    <row r="455">
      <c r="A455" s="178"/>
      <c r="B455" s="179"/>
      <c r="C455" s="179"/>
      <c r="D455" s="179"/>
      <c r="E455" s="178"/>
      <c r="F455" s="180"/>
      <c r="G455" s="178"/>
      <c r="H455" s="179"/>
      <c r="I455" s="179"/>
      <c r="J455" s="179"/>
      <c r="K455" s="179"/>
      <c r="L455" s="179"/>
      <c r="M455" s="178"/>
      <c r="N455" s="179"/>
      <c r="O455" s="179"/>
      <c r="P455" s="179"/>
      <c r="Q455" s="179"/>
      <c r="R455" s="179"/>
      <c r="S455" s="179"/>
      <c r="T455" s="179"/>
      <c r="U455" s="179"/>
      <c r="V455" s="179"/>
      <c r="W455" s="179"/>
      <c r="X455" s="179"/>
      <c r="Y455" s="179"/>
      <c r="Z455" s="179"/>
      <c r="AA455" s="179"/>
    </row>
    <row r="456">
      <c r="A456" s="178"/>
      <c r="B456" s="179"/>
      <c r="C456" s="179"/>
      <c r="D456" s="179"/>
      <c r="E456" s="178"/>
      <c r="F456" s="180"/>
      <c r="G456" s="178"/>
      <c r="H456" s="179"/>
      <c r="I456" s="179"/>
      <c r="J456" s="179"/>
      <c r="K456" s="179"/>
      <c r="L456" s="179"/>
      <c r="M456" s="178"/>
      <c r="N456" s="179"/>
      <c r="O456" s="179"/>
      <c r="P456" s="179"/>
      <c r="Q456" s="179"/>
      <c r="R456" s="179"/>
      <c r="S456" s="179"/>
      <c r="T456" s="179"/>
      <c r="U456" s="179"/>
      <c r="V456" s="179"/>
      <c r="W456" s="179"/>
      <c r="X456" s="179"/>
      <c r="Y456" s="179"/>
      <c r="Z456" s="179"/>
      <c r="AA456" s="179"/>
    </row>
    <row r="457">
      <c r="A457" s="178"/>
      <c r="B457" s="179"/>
      <c r="C457" s="179"/>
      <c r="D457" s="179"/>
      <c r="E457" s="178"/>
      <c r="F457" s="180"/>
      <c r="G457" s="178"/>
      <c r="H457" s="179"/>
      <c r="I457" s="179"/>
      <c r="J457" s="179"/>
      <c r="K457" s="179"/>
      <c r="L457" s="179"/>
      <c r="M457" s="178"/>
      <c r="N457" s="179"/>
      <c r="O457" s="179"/>
      <c r="P457" s="179"/>
      <c r="Q457" s="179"/>
      <c r="R457" s="179"/>
      <c r="S457" s="179"/>
      <c r="T457" s="179"/>
      <c r="U457" s="179"/>
      <c r="V457" s="179"/>
      <c r="W457" s="179"/>
      <c r="X457" s="179"/>
      <c r="Y457" s="179"/>
      <c r="Z457" s="179"/>
      <c r="AA457" s="179"/>
    </row>
    <row r="458">
      <c r="A458" s="178"/>
      <c r="B458" s="179"/>
      <c r="C458" s="179"/>
      <c r="D458" s="179"/>
      <c r="E458" s="178"/>
      <c r="F458" s="180"/>
      <c r="G458" s="178"/>
      <c r="H458" s="179"/>
      <c r="I458" s="179"/>
      <c r="J458" s="179"/>
      <c r="K458" s="179"/>
      <c r="L458" s="179"/>
      <c r="M458" s="178"/>
      <c r="N458" s="179"/>
      <c r="O458" s="179"/>
      <c r="P458" s="179"/>
      <c r="Q458" s="179"/>
      <c r="R458" s="179"/>
      <c r="S458" s="179"/>
      <c r="T458" s="179"/>
      <c r="U458" s="179"/>
      <c r="V458" s="179"/>
      <c r="W458" s="179"/>
      <c r="X458" s="179"/>
      <c r="Y458" s="179"/>
      <c r="Z458" s="179"/>
      <c r="AA458" s="179"/>
    </row>
    <row r="459">
      <c r="A459" s="178"/>
      <c r="B459" s="179"/>
      <c r="C459" s="179"/>
      <c r="D459" s="179"/>
      <c r="E459" s="178"/>
      <c r="F459" s="180"/>
      <c r="G459" s="178"/>
      <c r="H459" s="179"/>
      <c r="I459" s="179"/>
      <c r="J459" s="179"/>
      <c r="K459" s="179"/>
      <c r="L459" s="179"/>
      <c r="M459" s="178"/>
      <c r="N459" s="179"/>
      <c r="O459" s="179"/>
      <c r="P459" s="179"/>
      <c r="Q459" s="179"/>
      <c r="R459" s="179"/>
      <c r="S459" s="179"/>
      <c r="T459" s="179"/>
      <c r="U459" s="179"/>
      <c r="V459" s="179"/>
      <c r="W459" s="179"/>
      <c r="X459" s="179"/>
      <c r="Y459" s="179"/>
      <c r="Z459" s="179"/>
      <c r="AA459" s="179"/>
    </row>
    <row r="460">
      <c r="A460" s="178"/>
      <c r="B460" s="179"/>
      <c r="C460" s="179"/>
      <c r="D460" s="179"/>
      <c r="E460" s="178"/>
      <c r="F460" s="180"/>
      <c r="G460" s="178"/>
      <c r="H460" s="179"/>
      <c r="I460" s="179"/>
      <c r="J460" s="179"/>
      <c r="K460" s="179"/>
      <c r="L460" s="179"/>
      <c r="M460" s="178"/>
      <c r="N460" s="179"/>
      <c r="O460" s="179"/>
      <c r="P460" s="179"/>
      <c r="Q460" s="179"/>
      <c r="R460" s="179"/>
      <c r="S460" s="179"/>
      <c r="T460" s="179"/>
      <c r="U460" s="179"/>
      <c r="V460" s="179"/>
      <c r="W460" s="179"/>
      <c r="X460" s="179"/>
      <c r="Y460" s="179"/>
      <c r="Z460" s="179"/>
      <c r="AA460" s="179"/>
    </row>
    <row r="461">
      <c r="A461" s="178"/>
      <c r="B461" s="179"/>
      <c r="C461" s="179"/>
      <c r="D461" s="179"/>
      <c r="E461" s="178"/>
      <c r="F461" s="180"/>
      <c r="G461" s="178"/>
      <c r="H461" s="179"/>
      <c r="I461" s="179"/>
      <c r="J461" s="179"/>
      <c r="K461" s="179"/>
      <c r="L461" s="179"/>
      <c r="M461" s="178"/>
      <c r="N461" s="179"/>
      <c r="O461" s="179"/>
      <c r="P461" s="179"/>
      <c r="Q461" s="179"/>
      <c r="R461" s="179"/>
      <c r="S461" s="179"/>
      <c r="T461" s="179"/>
      <c r="U461" s="179"/>
      <c r="V461" s="179"/>
      <c r="W461" s="179"/>
      <c r="X461" s="179"/>
      <c r="Y461" s="179"/>
      <c r="Z461" s="179"/>
      <c r="AA461" s="179"/>
    </row>
    <row r="462">
      <c r="A462" s="178"/>
      <c r="B462" s="179"/>
      <c r="C462" s="179"/>
      <c r="D462" s="179"/>
      <c r="E462" s="178"/>
      <c r="F462" s="180"/>
      <c r="G462" s="178"/>
      <c r="H462" s="179"/>
      <c r="I462" s="179"/>
      <c r="J462" s="179"/>
      <c r="K462" s="179"/>
      <c r="L462" s="179"/>
      <c r="M462" s="178"/>
      <c r="N462" s="179"/>
      <c r="O462" s="179"/>
      <c r="P462" s="179"/>
      <c r="Q462" s="179"/>
      <c r="R462" s="179"/>
      <c r="S462" s="179"/>
      <c r="T462" s="179"/>
      <c r="U462" s="179"/>
      <c r="V462" s="179"/>
      <c r="W462" s="179"/>
      <c r="X462" s="179"/>
      <c r="Y462" s="179"/>
      <c r="Z462" s="179"/>
      <c r="AA462" s="179"/>
    </row>
    <row r="463">
      <c r="A463" s="178"/>
      <c r="B463" s="179"/>
      <c r="C463" s="179"/>
      <c r="D463" s="179"/>
      <c r="E463" s="178"/>
      <c r="F463" s="180"/>
      <c r="G463" s="178"/>
      <c r="H463" s="179"/>
      <c r="I463" s="179"/>
      <c r="J463" s="179"/>
      <c r="K463" s="179"/>
      <c r="L463" s="179"/>
      <c r="M463" s="178"/>
      <c r="N463" s="179"/>
      <c r="O463" s="179"/>
      <c r="P463" s="179"/>
      <c r="Q463" s="179"/>
      <c r="R463" s="179"/>
      <c r="S463" s="179"/>
      <c r="T463" s="179"/>
      <c r="U463" s="179"/>
      <c r="V463" s="179"/>
      <c r="W463" s="179"/>
      <c r="X463" s="179"/>
      <c r="Y463" s="179"/>
      <c r="Z463" s="179"/>
      <c r="AA463" s="179"/>
    </row>
    <row r="464">
      <c r="A464" s="178"/>
      <c r="B464" s="179"/>
      <c r="C464" s="179"/>
      <c r="D464" s="179"/>
      <c r="E464" s="178"/>
      <c r="F464" s="180"/>
      <c r="G464" s="178"/>
      <c r="H464" s="179"/>
      <c r="I464" s="179"/>
      <c r="J464" s="179"/>
      <c r="K464" s="179"/>
      <c r="L464" s="179"/>
      <c r="M464" s="178"/>
      <c r="N464" s="179"/>
      <c r="O464" s="179"/>
      <c r="P464" s="179"/>
      <c r="Q464" s="179"/>
      <c r="R464" s="179"/>
      <c r="S464" s="179"/>
      <c r="T464" s="179"/>
      <c r="U464" s="179"/>
      <c r="V464" s="179"/>
      <c r="W464" s="179"/>
      <c r="X464" s="179"/>
      <c r="Y464" s="179"/>
      <c r="Z464" s="179"/>
      <c r="AA464" s="179"/>
    </row>
    <row r="465">
      <c r="A465" s="178"/>
      <c r="B465" s="179"/>
      <c r="C465" s="179"/>
      <c r="D465" s="179"/>
      <c r="E465" s="178"/>
      <c r="F465" s="180"/>
      <c r="G465" s="178"/>
      <c r="H465" s="179"/>
      <c r="I465" s="179"/>
      <c r="J465" s="179"/>
      <c r="K465" s="179"/>
      <c r="L465" s="179"/>
      <c r="M465" s="178"/>
      <c r="N465" s="179"/>
      <c r="O465" s="179"/>
      <c r="P465" s="179"/>
      <c r="Q465" s="179"/>
      <c r="R465" s="179"/>
      <c r="S465" s="179"/>
      <c r="T465" s="179"/>
      <c r="U465" s="179"/>
      <c r="V465" s="179"/>
      <c r="W465" s="179"/>
      <c r="X465" s="179"/>
      <c r="Y465" s="179"/>
      <c r="Z465" s="179"/>
      <c r="AA465" s="179"/>
    </row>
    <row r="466">
      <c r="A466" s="178"/>
      <c r="B466" s="179"/>
      <c r="C466" s="179"/>
      <c r="D466" s="179"/>
      <c r="E466" s="178"/>
      <c r="F466" s="180"/>
      <c r="G466" s="178"/>
      <c r="H466" s="179"/>
      <c r="I466" s="179"/>
      <c r="J466" s="179"/>
      <c r="K466" s="179"/>
      <c r="L466" s="179"/>
      <c r="M466" s="178"/>
      <c r="N466" s="179"/>
      <c r="O466" s="179"/>
      <c r="P466" s="179"/>
      <c r="Q466" s="179"/>
      <c r="R466" s="179"/>
      <c r="S466" s="179"/>
      <c r="T466" s="179"/>
      <c r="U466" s="179"/>
      <c r="V466" s="179"/>
      <c r="W466" s="179"/>
      <c r="X466" s="179"/>
      <c r="Y466" s="179"/>
      <c r="Z466" s="179"/>
      <c r="AA466" s="179"/>
    </row>
    <row r="467">
      <c r="A467" s="178"/>
      <c r="B467" s="179"/>
      <c r="C467" s="179"/>
      <c r="D467" s="179"/>
      <c r="E467" s="178"/>
      <c r="F467" s="180"/>
      <c r="G467" s="178"/>
      <c r="H467" s="179"/>
      <c r="I467" s="179"/>
      <c r="J467" s="179"/>
      <c r="K467" s="179"/>
      <c r="L467" s="179"/>
      <c r="M467" s="178"/>
      <c r="N467" s="179"/>
      <c r="O467" s="179"/>
      <c r="P467" s="179"/>
      <c r="Q467" s="179"/>
      <c r="R467" s="179"/>
      <c r="S467" s="179"/>
      <c r="T467" s="179"/>
      <c r="U467" s="179"/>
      <c r="V467" s="179"/>
      <c r="W467" s="179"/>
      <c r="X467" s="179"/>
      <c r="Y467" s="179"/>
      <c r="Z467" s="179"/>
      <c r="AA467" s="179"/>
    </row>
    <row r="468">
      <c r="A468" s="178"/>
      <c r="B468" s="179"/>
      <c r="C468" s="179"/>
      <c r="D468" s="179"/>
      <c r="E468" s="178"/>
      <c r="F468" s="180"/>
      <c r="G468" s="178"/>
      <c r="H468" s="179"/>
      <c r="I468" s="179"/>
      <c r="J468" s="179"/>
      <c r="K468" s="179"/>
      <c r="L468" s="179"/>
      <c r="M468" s="178"/>
      <c r="N468" s="179"/>
      <c r="O468" s="179"/>
      <c r="P468" s="179"/>
      <c r="Q468" s="179"/>
      <c r="R468" s="179"/>
      <c r="S468" s="179"/>
      <c r="T468" s="179"/>
      <c r="U468" s="179"/>
      <c r="V468" s="179"/>
      <c r="W468" s="179"/>
      <c r="X468" s="179"/>
      <c r="Y468" s="179"/>
      <c r="Z468" s="179"/>
      <c r="AA468" s="179"/>
    </row>
    <row r="469">
      <c r="A469" s="178"/>
      <c r="B469" s="179"/>
      <c r="C469" s="179"/>
      <c r="D469" s="179"/>
      <c r="E469" s="178"/>
      <c r="F469" s="180"/>
      <c r="G469" s="178"/>
      <c r="H469" s="179"/>
      <c r="I469" s="179"/>
      <c r="J469" s="179"/>
      <c r="K469" s="179"/>
      <c r="L469" s="179"/>
      <c r="M469" s="178"/>
      <c r="N469" s="179"/>
      <c r="O469" s="179"/>
      <c r="P469" s="179"/>
      <c r="Q469" s="179"/>
      <c r="R469" s="179"/>
      <c r="S469" s="179"/>
      <c r="T469" s="179"/>
      <c r="U469" s="179"/>
      <c r="V469" s="179"/>
      <c r="W469" s="179"/>
      <c r="X469" s="179"/>
      <c r="Y469" s="179"/>
      <c r="Z469" s="179"/>
      <c r="AA469" s="179"/>
    </row>
    <row r="470">
      <c r="A470" s="178"/>
      <c r="B470" s="179"/>
      <c r="C470" s="179"/>
      <c r="D470" s="179"/>
      <c r="E470" s="178"/>
      <c r="F470" s="180"/>
      <c r="G470" s="178"/>
      <c r="H470" s="179"/>
      <c r="I470" s="179"/>
      <c r="J470" s="179"/>
      <c r="K470" s="179"/>
      <c r="L470" s="179"/>
      <c r="M470" s="178"/>
      <c r="N470" s="179"/>
      <c r="O470" s="179"/>
      <c r="P470" s="179"/>
      <c r="Q470" s="179"/>
      <c r="R470" s="179"/>
      <c r="S470" s="179"/>
      <c r="T470" s="179"/>
      <c r="U470" s="179"/>
      <c r="V470" s="179"/>
      <c r="W470" s="179"/>
      <c r="X470" s="179"/>
      <c r="Y470" s="179"/>
      <c r="Z470" s="179"/>
      <c r="AA470" s="179"/>
    </row>
    <row r="471">
      <c r="A471" s="178"/>
      <c r="B471" s="179"/>
      <c r="C471" s="179"/>
      <c r="D471" s="179"/>
      <c r="E471" s="178"/>
      <c r="F471" s="180"/>
      <c r="G471" s="178"/>
      <c r="H471" s="179"/>
      <c r="I471" s="179"/>
      <c r="J471" s="179"/>
      <c r="K471" s="179"/>
      <c r="L471" s="179"/>
      <c r="M471" s="178"/>
      <c r="N471" s="179"/>
      <c r="O471" s="179"/>
      <c r="P471" s="179"/>
      <c r="Q471" s="179"/>
      <c r="R471" s="179"/>
      <c r="S471" s="179"/>
      <c r="T471" s="179"/>
      <c r="U471" s="179"/>
      <c r="V471" s="179"/>
      <c r="W471" s="179"/>
      <c r="X471" s="179"/>
      <c r="Y471" s="179"/>
      <c r="Z471" s="179"/>
      <c r="AA471" s="179"/>
    </row>
    <row r="472">
      <c r="A472" s="178"/>
      <c r="B472" s="179"/>
      <c r="C472" s="179"/>
      <c r="D472" s="179"/>
      <c r="E472" s="178"/>
      <c r="F472" s="180"/>
      <c r="G472" s="178"/>
      <c r="H472" s="179"/>
      <c r="I472" s="179"/>
      <c r="J472" s="179"/>
      <c r="K472" s="179"/>
      <c r="L472" s="179"/>
      <c r="M472" s="178"/>
      <c r="N472" s="179"/>
      <c r="O472" s="179"/>
      <c r="P472" s="179"/>
      <c r="Q472" s="179"/>
      <c r="R472" s="179"/>
      <c r="S472" s="179"/>
      <c r="T472" s="179"/>
      <c r="U472" s="179"/>
      <c r="V472" s="179"/>
      <c r="W472" s="179"/>
      <c r="X472" s="179"/>
      <c r="Y472" s="179"/>
      <c r="Z472" s="179"/>
      <c r="AA472" s="179"/>
    </row>
    <row r="473">
      <c r="A473" s="178"/>
      <c r="B473" s="179"/>
      <c r="C473" s="179"/>
      <c r="D473" s="179"/>
      <c r="E473" s="178"/>
      <c r="F473" s="180"/>
      <c r="G473" s="178"/>
      <c r="H473" s="179"/>
      <c r="I473" s="179"/>
      <c r="J473" s="179"/>
      <c r="K473" s="179"/>
      <c r="L473" s="179"/>
      <c r="M473" s="178"/>
      <c r="N473" s="179"/>
      <c r="O473" s="179"/>
      <c r="P473" s="179"/>
      <c r="Q473" s="179"/>
      <c r="R473" s="179"/>
      <c r="S473" s="179"/>
      <c r="T473" s="179"/>
      <c r="U473" s="179"/>
      <c r="V473" s="179"/>
      <c r="W473" s="179"/>
      <c r="X473" s="179"/>
      <c r="Y473" s="179"/>
      <c r="Z473" s="179"/>
      <c r="AA473" s="179"/>
    </row>
    <row r="474">
      <c r="A474" s="178"/>
      <c r="B474" s="179"/>
      <c r="C474" s="179"/>
      <c r="D474" s="179"/>
      <c r="E474" s="178"/>
      <c r="F474" s="180"/>
      <c r="G474" s="178"/>
      <c r="H474" s="179"/>
      <c r="I474" s="179"/>
      <c r="J474" s="179"/>
      <c r="K474" s="179"/>
      <c r="L474" s="179"/>
      <c r="M474" s="178"/>
      <c r="N474" s="179"/>
      <c r="O474" s="179"/>
      <c r="P474" s="179"/>
      <c r="Q474" s="179"/>
      <c r="R474" s="179"/>
      <c r="S474" s="179"/>
      <c r="T474" s="179"/>
      <c r="U474" s="179"/>
      <c r="V474" s="179"/>
      <c r="W474" s="179"/>
      <c r="X474" s="179"/>
      <c r="Y474" s="179"/>
      <c r="Z474" s="179"/>
      <c r="AA474" s="179"/>
    </row>
    <row r="475">
      <c r="A475" s="178"/>
      <c r="B475" s="179"/>
      <c r="C475" s="179"/>
      <c r="D475" s="179"/>
      <c r="E475" s="178"/>
      <c r="F475" s="180"/>
      <c r="G475" s="178"/>
      <c r="H475" s="179"/>
      <c r="I475" s="179"/>
      <c r="J475" s="179"/>
      <c r="K475" s="179"/>
      <c r="L475" s="179"/>
      <c r="M475" s="178"/>
      <c r="N475" s="179"/>
      <c r="O475" s="179"/>
      <c r="P475" s="179"/>
      <c r="Q475" s="179"/>
      <c r="R475" s="179"/>
      <c r="S475" s="179"/>
      <c r="T475" s="179"/>
      <c r="U475" s="179"/>
      <c r="V475" s="179"/>
      <c r="W475" s="179"/>
      <c r="X475" s="179"/>
      <c r="Y475" s="179"/>
      <c r="Z475" s="179"/>
      <c r="AA475" s="179"/>
    </row>
    <row r="476">
      <c r="A476" s="178"/>
      <c r="B476" s="179"/>
      <c r="C476" s="179"/>
      <c r="D476" s="179"/>
      <c r="E476" s="178"/>
      <c r="F476" s="180"/>
      <c r="G476" s="178"/>
      <c r="H476" s="179"/>
      <c r="I476" s="179"/>
      <c r="J476" s="179"/>
      <c r="K476" s="179"/>
      <c r="L476" s="179"/>
      <c r="M476" s="178"/>
      <c r="N476" s="179"/>
      <c r="O476" s="179"/>
      <c r="P476" s="179"/>
      <c r="Q476" s="179"/>
      <c r="R476" s="179"/>
      <c r="S476" s="179"/>
      <c r="T476" s="179"/>
      <c r="U476" s="179"/>
      <c r="V476" s="179"/>
      <c r="W476" s="179"/>
      <c r="X476" s="179"/>
      <c r="Y476" s="179"/>
      <c r="Z476" s="179"/>
      <c r="AA476" s="179"/>
    </row>
    <row r="477">
      <c r="A477" s="178"/>
      <c r="B477" s="179"/>
      <c r="C477" s="179"/>
      <c r="D477" s="179"/>
      <c r="E477" s="178"/>
      <c r="F477" s="180"/>
      <c r="G477" s="178"/>
      <c r="H477" s="179"/>
      <c r="I477" s="179"/>
      <c r="J477" s="179"/>
      <c r="K477" s="179"/>
      <c r="L477" s="179"/>
      <c r="M477" s="178"/>
      <c r="N477" s="179"/>
      <c r="O477" s="179"/>
      <c r="P477" s="179"/>
      <c r="Q477" s="179"/>
      <c r="R477" s="179"/>
      <c r="S477" s="179"/>
      <c r="T477" s="179"/>
      <c r="U477" s="179"/>
      <c r="V477" s="179"/>
      <c r="W477" s="179"/>
      <c r="X477" s="179"/>
      <c r="Y477" s="179"/>
      <c r="Z477" s="179"/>
      <c r="AA477" s="179"/>
    </row>
    <row r="478">
      <c r="A478" s="178"/>
      <c r="B478" s="179"/>
      <c r="C478" s="179"/>
      <c r="D478" s="179"/>
      <c r="E478" s="178"/>
      <c r="F478" s="180"/>
      <c r="G478" s="178"/>
      <c r="H478" s="179"/>
      <c r="I478" s="179"/>
      <c r="J478" s="179"/>
      <c r="K478" s="179"/>
      <c r="L478" s="179"/>
      <c r="M478" s="178"/>
      <c r="N478" s="179"/>
      <c r="O478" s="179"/>
      <c r="P478" s="179"/>
      <c r="Q478" s="179"/>
      <c r="R478" s="179"/>
      <c r="S478" s="179"/>
      <c r="T478" s="179"/>
      <c r="U478" s="179"/>
      <c r="V478" s="179"/>
      <c r="W478" s="179"/>
      <c r="X478" s="179"/>
      <c r="Y478" s="179"/>
      <c r="Z478" s="179"/>
      <c r="AA478" s="179"/>
    </row>
    <row r="479">
      <c r="A479" s="178"/>
      <c r="B479" s="179"/>
      <c r="C479" s="179"/>
      <c r="D479" s="179"/>
      <c r="E479" s="178"/>
      <c r="F479" s="180"/>
      <c r="G479" s="178"/>
      <c r="H479" s="179"/>
      <c r="I479" s="179"/>
      <c r="J479" s="179"/>
      <c r="K479" s="179"/>
      <c r="L479" s="179"/>
      <c r="M479" s="178"/>
      <c r="N479" s="179"/>
      <c r="O479" s="179"/>
      <c r="P479" s="179"/>
      <c r="Q479" s="179"/>
      <c r="R479" s="179"/>
      <c r="S479" s="179"/>
      <c r="T479" s="179"/>
      <c r="U479" s="179"/>
      <c r="V479" s="179"/>
      <c r="W479" s="179"/>
      <c r="X479" s="179"/>
      <c r="Y479" s="179"/>
      <c r="Z479" s="179"/>
      <c r="AA479" s="179"/>
    </row>
    <row r="480">
      <c r="A480" s="178"/>
      <c r="B480" s="179"/>
      <c r="C480" s="179"/>
      <c r="D480" s="179"/>
      <c r="E480" s="178"/>
      <c r="F480" s="180"/>
      <c r="G480" s="178"/>
      <c r="H480" s="179"/>
      <c r="I480" s="179"/>
      <c r="J480" s="179"/>
      <c r="K480" s="179"/>
      <c r="L480" s="179"/>
      <c r="M480" s="178"/>
      <c r="N480" s="179"/>
      <c r="O480" s="179"/>
      <c r="P480" s="179"/>
      <c r="Q480" s="179"/>
      <c r="R480" s="179"/>
      <c r="S480" s="179"/>
      <c r="T480" s="179"/>
      <c r="U480" s="179"/>
      <c r="V480" s="179"/>
      <c r="W480" s="179"/>
      <c r="X480" s="179"/>
      <c r="Y480" s="179"/>
      <c r="Z480" s="179"/>
      <c r="AA480" s="179"/>
    </row>
    <row r="481">
      <c r="A481" s="178"/>
      <c r="B481" s="179"/>
      <c r="C481" s="179"/>
      <c r="D481" s="179"/>
      <c r="E481" s="178"/>
      <c r="F481" s="180"/>
      <c r="G481" s="178"/>
      <c r="H481" s="179"/>
      <c r="I481" s="179"/>
      <c r="J481" s="179"/>
      <c r="K481" s="179"/>
      <c r="L481" s="179"/>
      <c r="M481" s="178"/>
      <c r="N481" s="179"/>
      <c r="O481" s="179"/>
      <c r="P481" s="179"/>
      <c r="Q481" s="179"/>
      <c r="R481" s="179"/>
      <c r="S481" s="179"/>
      <c r="T481" s="179"/>
      <c r="U481" s="179"/>
      <c r="V481" s="179"/>
      <c r="W481" s="179"/>
      <c r="X481" s="179"/>
      <c r="Y481" s="179"/>
      <c r="Z481" s="179"/>
      <c r="AA481" s="179"/>
    </row>
    <row r="482">
      <c r="A482" s="178"/>
      <c r="B482" s="179"/>
      <c r="C482" s="179"/>
      <c r="D482" s="179"/>
      <c r="E482" s="178"/>
      <c r="F482" s="180"/>
      <c r="G482" s="178"/>
      <c r="H482" s="179"/>
      <c r="I482" s="179"/>
      <c r="J482" s="179"/>
      <c r="K482" s="179"/>
      <c r="L482" s="179"/>
      <c r="M482" s="178"/>
      <c r="N482" s="179"/>
      <c r="O482" s="179"/>
      <c r="P482" s="179"/>
      <c r="Q482" s="179"/>
      <c r="R482" s="179"/>
      <c r="S482" s="179"/>
      <c r="T482" s="179"/>
      <c r="U482" s="179"/>
      <c r="V482" s="179"/>
      <c r="W482" s="179"/>
      <c r="X482" s="179"/>
      <c r="Y482" s="179"/>
      <c r="Z482" s="179"/>
      <c r="AA482" s="179"/>
    </row>
    <row r="483">
      <c r="A483" s="178"/>
      <c r="B483" s="179"/>
      <c r="C483" s="179"/>
      <c r="D483" s="179"/>
      <c r="E483" s="178"/>
      <c r="F483" s="180"/>
      <c r="G483" s="178"/>
      <c r="H483" s="179"/>
      <c r="I483" s="179"/>
      <c r="J483" s="179"/>
      <c r="K483" s="179"/>
      <c r="L483" s="179"/>
      <c r="M483" s="178"/>
      <c r="N483" s="179"/>
      <c r="O483" s="179"/>
      <c r="P483" s="179"/>
      <c r="Q483" s="179"/>
      <c r="R483" s="179"/>
      <c r="S483" s="179"/>
      <c r="T483" s="179"/>
      <c r="U483" s="179"/>
      <c r="V483" s="179"/>
      <c r="W483" s="179"/>
      <c r="X483" s="179"/>
      <c r="Y483" s="179"/>
      <c r="Z483" s="179"/>
      <c r="AA483" s="179"/>
    </row>
    <row r="484">
      <c r="A484" s="178"/>
      <c r="B484" s="179"/>
      <c r="C484" s="179"/>
      <c r="D484" s="179"/>
      <c r="E484" s="178"/>
      <c r="F484" s="180"/>
      <c r="G484" s="178"/>
      <c r="H484" s="179"/>
      <c r="I484" s="179"/>
      <c r="J484" s="179"/>
      <c r="K484" s="179"/>
      <c r="L484" s="179"/>
      <c r="M484" s="178"/>
      <c r="N484" s="179"/>
      <c r="O484" s="179"/>
      <c r="P484" s="179"/>
      <c r="Q484" s="179"/>
      <c r="R484" s="179"/>
      <c r="S484" s="179"/>
      <c r="T484" s="179"/>
      <c r="U484" s="179"/>
      <c r="V484" s="179"/>
      <c r="W484" s="179"/>
      <c r="X484" s="179"/>
      <c r="Y484" s="179"/>
      <c r="Z484" s="179"/>
      <c r="AA484" s="179"/>
    </row>
    <row r="485">
      <c r="A485" s="178"/>
      <c r="B485" s="179"/>
      <c r="C485" s="179"/>
      <c r="D485" s="179"/>
      <c r="E485" s="178"/>
      <c r="F485" s="180"/>
      <c r="G485" s="178"/>
      <c r="H485" s="179"/>
      <c r="I485" s="179"/>
      <c r="J485" s="179"/>
      <c r="K485" s="179"/>
      <c r="L485" s="179"/>
      <c r="M485" s="178"/>
      <c r="N485" s="179"/>
      <c r="O485" s="179"/>
      <c r="P485" s="179"/>
      <c r="Q485" s="179"/>
      <c r="R485" s="179"/>
      <c r="S485" s="179"/>
      <c r="T485" s="179"/>
      <c r="U485" s="179"/>
      <c r="V485" s="179"/>
      <c r="W485" s="179"/>
      <c r="X485" s="179"/>
      <c r="Y485" s="179"/>
      <c r="Z485" s="179"/>
      <c r="AA485" s="179"/>
    </row>
    <row r="486">
      <c r="A486" s="178"/>
      <c r="B486" s="179"/>
      <c r="C486" s="179"/>
      <c r="D486" s="179"/>
      <c r="E486" s="178"/>
      <c r="F486" s="180"/>
      <c r="G486" s="178"/>
      <c r="H486" s="179"/>
      <c r="I486" s="179"/>
      <c r="J486" s="179"/>
      <c r="K486" s="179"/>
      <c r="L486" s="179"/>
      <c r="M486" s="178"/>
      <c r="N486" s="179"/>
      <c r="O486" s="179"/>
      <c r="P486" s="179"/>
      <c r="Q486" s="179"/>
      <c r="R486" s="179"/>
      <c r="S486" s="179"/>
      <c r="T486" s="179"/>
      <c r="U486" s="179"/>
      <c r="V486" s="179"/>
      <c r="W486" s="179"/>
      <c r="X486" s="179"/>
      <c r="Y486" s="179"/>
      <c r="Z486" s="179"/>
      <c r="AA486" s="179"/>
    </row>
    <row r="487">
      <c r="A487" s="178"/>
      <c r="B487" s="179"/>
      <c r="C487" s="179"/>
      <c r="D487" s="179"/>
      <c r="E487" s="178"/>
      <c r="F487" s="180"/>
      <c r="G487" s="178"/>
      <c r="H487" s="179"/>
      <c r="I487" s="179"/>
      <c r="J487" s="179"/>
      <c r="K487" s="179"/>
      <c r="L487" s="179"/>
      <c r="M487" s="178"/>
      <c r="N487" s="179"/>
      <c r="O487" s="179"/>
      <c r="P487" s="179"/>
      <c r="Q487" s="179"/>
      <c r="R487" s="179"/>
      <c r="S487" s="179"/>
      <c r="T487" s="179"/>
      <c r="U487" s="179"/>
      <c r="V487" s="179"/>
      <c r="W487" s="179"/>
      <c r="X487" s="179"/>
      <c r="Y487" s="179"/>
      <c r="Z487" s="179"/>
      <c r="AA487" s="179"/>
    </row>
    <row r="488">
      <c r="A488" s="178"/>
      <c r="B488" s="179"/>
      <c r="C488" s="179"/>
      <c r="D488" s="179"/>
      <c r="E488" s="178"/>
      <c r="F488" s="180"/>
      <c r="G488" s="178"/>
      <c r="H488" s="179"/>
      <c r="I488" s="179"/>
      <c r="J488" s="179"/>
      <c r="K488" s="179"/>
      <c r="L488" s="179"/>
      <c r="M488" s="178"/>
      <c r="N488" s="179"/>
      <c r="O488" s="179"/>
      <c r="P488" s="179"/>
      <c r="Q488" s="179"/>
      <c r="R488" s="179"/>
      <c r="S488" s="179"/>
      <c r="T488" s="179"/>
      <c r="U488" s="179"/>
      <c r="V488" s="179"/>
      <c r="W488" s="179"/>
      <c r="X488" s="179"/>
      <c r="Y488" s="179"/>
      <c r="Z488" s="179"/>
      <c r="AA488" s="179"/>
    </row>
    <row r="489">
      <c r="A489" s="178"/>
      <c r="B489" s="179"/>
      <c r="C489" s="179"/>
      <c r="D489" s="179"/>
      <c r="E489" s="178"/>
      <c r="F489" s="180"/>
      <c r="G489" s="178"/>
      <c r="H489" s="179"/>
      <c r="I489" s="179"/>
      <c r="J489" s="179"/>
      <c r="K489" s="179"/>
      <c r="L489" s="179"/>
      <c r="M489" s="178"/>
      <c r="N489" s="179"/>
      <c r="O489" s="179"/>
      <c r="P489" s="179"/>
      <c r="Q489" s="179"/>
      <c r="R489" s="179"/>
      <c r="S489" s="179"/>
      <c r="T489" s="179"/>
      <c r="U489" s="179"/>
      <c r="V489" s="179"/>
      <c r="W489" s="179"/>
      <c r="X489" s="179"/>
      <c r="Y489" s="179"/>
      <c r="Z489" s="179"/>
      <c r="AA489" s="179"/>
    </row>
    <row r="490">
      <c r="A490" s="178"/>
      <c r="B490" s="179"/>
      <c r="C490" s="179"/>
      <c r="D490" s="179"/>
      <c r="E490" s="178"/>
      <c r="F490" s="180"/>
      <c r="G490" s="178"/>
      <c r="H490" s="179"/>
      <c r="I490" s="179"/>
      <c r="J490" s="179"/>
      <c r="K490" s="179"/>
      <c r="L490" s="179"/>
      <c r="M490" s="178"/>
      <c r="N490" s="179"/>
      <c r="O490" s="179"/>
      <c r="P490" s="179"/>
      <c r="Q490" s="179"/>
      <c r="R490" s="179"/>
      <c r="S490" s="179"/>
      <c r="T490" s="179"/>
      <c r="U490" s="179"/>
      <c r="V490" s="179"/>
      <c r="W490" s="179"/>
      <c r="X490" s="179"/>
      <c r="Y490" s="179"/>
      <c r="Z490" s="179"/>
      <c r="AA490" s="179"/>
    </row>
    <row r="491">
      <c r="A491" s="178"/>
      <c r="B491" s="179"/>
      <c r="C491" s="179"/>
      <c r="D491" s="179"/>
      <c r="E491" s="178"/>
      <c r="F491" s="180"/>
      <c r="G491" s="178"/>
      <c r="H491" s="179"/>
      <c r="I491" s="179"/>
      <c r="J491" s="179"/>
      <c r="K491" s="179"/>
      <c r="L491" s="179"/>
      <c r="M491" s="178"/>
      <c r="N491" s="179"/>
      <c r="O491" s="179"/>
      <c r="P491" s="179"/>
      <c r="Q491" s="179"/>
      <c r="R491" s="179"/>
      <c r="S491" s="179"/>
      <c r="T491" s="179"/>
      <c r="U491" s="179"/>
      <c r="V491" s="179"/>
      <c r="W491" s="179"/>
      <c r="X491" s="179"/>
      <c r="Y491" s="179"/>
      <c r="Z491" s="179"/>
      <c r="AA491" s="179"/>
    </row>
    <row r="492">
      <c r="A492" s="178"/>
      <c r="B492" s="179"/>
      <c r="C492" s="179"/>
      <c r="D492" s="179"/>
      <c r="E492" s="178"/>
      <c r="F492" s="180"/>
      <c r="G492" s="178"/>
      <c r="H492" s="179"/>
      <c r="I492" s="179"/>
      <c r="J492" s="179"/>
      <c r="K492" s="179"/>
      <c r="L492" s="179"/>
      <c r="M492" s="178"/>
      <c r="N492" s="179"/>
      <c r="O492" s="179"/>
      <c r="P492" s="179"/>
      <c r="Q492" s="179"/>
      <c r="R492" s="179"/>
      <c r="S492" s="179"/>
      <c r="T492" s="179"/>
      <c r="U492" s="179"/>
      <c r="V492" s="179"/>
      <c r="W492" s="179"/>
      <c r="X492" s="179"/>
      <c r="Y492" s="179"/>
      <c r="Z492" s="179"/>
      <c r="AA492" s="179"/>
    </row>
    <row r="493">
      <c r="A493" s="178"/>
      <c r="B493" s="179"/>
      <c r="C493" s="179"/>
      <c r="D493" s="179"/>
      <c r="E493" s="178"/>
      <c r="F493" s="180"/>
      <c r="G493" s="178"/>
      <c r="H493" s="179"/>
      <c r="I493" s="179"/>
      <c r="J493" s="179"/>
      <c r="K493" s="179"/>
      <c r="L493" s="179"/>
      <c r="M493" s="178"/>
      <c r="N493" s="179"/>
      <c r="O493" s="179"/>
      <c r="P493" s="179"/>
      <c r="Q493" s="179"/>
      <c r="R493" s="179"/>
      <c r="S493" s="179"/>
      <c r="T493" s="179"/>
      <c r="U493" s="179"/>
      <c r="V493" s="179"/>
      <c r="W493" s="179"/>
      <c r="X493" s="179"/>
      <c r="Y493" s="179"/>
      <c r="Z493" s="179"/>
      <c r="AA493" s="179"/>
    </row>
    <row r="494">
      <c r="A494" s="178"/>
      <c r="B494" s="179"/>
      <c r="C494" s="179"/>
      <c r="D494" s="179"/>
      <c r="E494" s="178"/>
      <c r="F494" s="180"/>
      <c r="G494" s="178"/>
      <c r="H494" s="179"/>
      <c r="I494" s="179"/>
      <c r="J494" s="179"/>
      <c r="K494" s="179"/>
      <c r="L494" s="179"/>
      <c r="M494" s="178"/>
      <c r="N494" s="179"/>
      <c r="O494" s="179"/>
      <c r="P494" s="179"/>
      <c r="Q494" s="179"/>
      <c r="R494" s="179"/>
      <c r="S494" s="179"/>
      <c r="T494" s="179"/>
      <c r="U494" s="179"/>
      <c r="V494" s="179"/>
      <c r="W494" s="179"/>
      <c r="X494" s="179"/>
      <c r="Y494" s="179"/>
      <c r="Z494" s="179"/>
      <c r="AA494" s="179"/>
    </row>
    <row r="495">
      <c r="A495" s="178"/>
      <c r="B495" s="179"/>
      <c r="C495" s="179"/>
      <c r="D495" s="179"/>
      <c r="E495" s="178"/>
      <c r="F495" s="180"/>
      <c r="G495" s="178"/>
      <c r="H495" s="179"/>
      <c r="I495" s="179"/>
      <c r="J495" s="179"/>
      <c r="K495" s="179"/>
      <c r="L495" s="179"/>
      <c r="M495" s="178"/>
      <c r="N495" s="179"/>
      <c r="O495" s="179"/>
      <c r="P495" s="179"/>
      <c r="Q495" s="179"/>
      <c r="R495" s="179"/>
      <c r="S495" s="179"/>
      <c r="T495" s="179"/>
      <c r="U495" s="179"/>
      <c r="V495" s="179"/>
      <c r="W495" s="179"/>
      <c r="X495" s="179"/>
      <c r="Y495" s="179"/>
      <c r="Z495" s="179"/>
      <c r="AA495" s="179"/>
    </row>
    <row r="496">
      <c r="A496" s="178"/>
      <c r="B496" s="179"/>
      <c r="C496" s="179"/>
      <c r="D496" s="179"/>
      <c r="E496" s="178"/>
      <c r="F496" s="180"/>
      <c r="G496" s="178"/>
      <c r="H496" s="179"/>
      <c r="I496" s="179"/>
      <c r="J496" s="179"/>
      <c r="K496" s="179"/>
      <c r="L496" s="179"/>
      <c r="M496" s="178"/>
      <c r="N496" s="179"/>
      <c r="O496" s="179"/>
      <c r="P496" s="179"/>
      <c r="Q496" s="179"/>
      <c r="R496" s="179"/>
      <c r="S496" s="179"/>
      <c r="T496" s="179"/>
      <c r="U496" s="179"/>
      <c r="V496" s="179"/>
      <c r="W496" s="179"/>
      <c r="X496" s="179"/>
      <c r="Y496" s="179"/>
      <c r="Z496" s="179"/>
      <c r="AA496" s="179"/>
    </row>
    <row r="497">
      <c r="A497" s="178"/>
      <c r="B497" s="179"/>
      <c r="C497" s="179"/>
      <c r="D497" s="179"/>
      <c r="E497" s="178"/>
      <c r="F497" s="180"/>
      <c r="G497" s="178"/>
      <c r="H497" s="179"/>
      <c r="I497" s="179"/>
      <c r="J497" s="179"/>
      <c r="K497" s="179"/>
      <c r="L497" s="179"/>
      <c r="M497" s="178"/>
      <c r="N497" s="179"/>
      <c r="O497" s="179"/>
      <c r="P497" s="179"/>
      <c r="Q497" s="179"/>
      <c r="R497" s="179"/>
      <c r="S497" s="179"/>
      <c r="T497" s="179"/>
      <c r="U497" s="179"/>
      <c r="V497" s="179"/>
      <c r="W497" s="179"/>
      <c r="X497" s="179"/>
      <c r="Y497" s="179"/>
      <c r="Z497" s="179"/>
      <c r="AA497" s="179"/>
    </row>
    <row r="498">
      <c r="A498" s="178"/>
      <c r="B498" s="179"/>
      <c r="C498" s="179"/>
      <c r="D498" s="179"/>
      <c r="E498" s="178"/>
      <c r="F498" s="180"/>
      <c r="G498" s="178"/>
      <c r="H498" s="179"/>
      <c r="I498" s="179"/>
      <c r="J498" s="179"/>
      <c r="K498" s="179"/>
      <c r="L498" s="179"/>
      <c r="M498" s="178"/>
      <c r="N498" s="179"/>
      <c r="O498" s="179"/>
      <c r="P498" s="179"/>
      <c r="Q498" s="179"/>
      <c r="R498" s="179"/>
      <c r="S498" s="179"/>
      <c r="T498" s="179"/>
      <c r="U498" s="179"/>
      <c r="V498" s="179"/>
      <c r="W498" s="179"/>
      <c r="X498" s="179"/>
      <c r="Y498" s="179"/>
      <c r="Z498" s="179"/>
      <c r="AA498" s="179"/>
    </row>
    <row r="499">
      <c r="A499" s="178"/>
      <c r="B499" s="179"/>
      <c r="C499" s="179"/>
      <c r="D499" s="179"/>
      <c r="E499" s="178"/>
      <c r="F499" s="180"/>
      <c r="G499" s="178"/>
      <c r="H499" s="179"/>
      <c r="I499" s="179"/>
      <c r="J499" s="179"/>
      <c r="K499" s="179"/>
      <c r="L499" s="179"/>
      <c r="M499" s="178"/>
      <c r="N499" s="179"/>
      <c r="O499" s="179"/>
      <c r="P499" s="179"/>
      <c r="Q499" s="179"/>
      <c r="R499" s="179"/>
      <c r="S499" s="179"/>
      <c r="T499" s="179"/>
      <c r="U499" s="179"/>
      <c r="V499" s="179"/>
      <c r="W499" s="179"/>
      <c r="X499" s="179"/>
      <c r="Y499" s="179"/>
      <c r="Z499" s="179"/>
      <c r="AA499" s="179"/>
    </row>
    <row r="500">
      <c r="A500" s="178"/>
      <c r="B500" s="179"/>
      <c r="C500" s="179"/>
      <c r="D500" s="179"/>
      <c r="E500" s="178"/>
      <c r="F500" s="180"/>
      <c r="G500" s="178"/>
      <c r="H500" s="179"/>
      <c r="I500" s="179"/>
      <c r="J500" s="179"/>
      <c r="K500" s="179"/>
      <c r="L500" s="179"/>
      <c r="M500" s="178"/>
      <c r="N500" s="179"/>
      <c r="O500" s="179"/>
      <c r="P500" s="179"/>
      <c r="Q500" s="179"/>
      <c r="R500" s="179"/>
      <c r="S500" s="179"/>
      <c r="T500" s="179"/>
      <c r="U500" s="179"/>
      <c r="V500" s="179"/>
      <c r="W500" s="179"/>
      <c r="X500" s="179"/>
      <c r="Y500" s="179"/>
      <c r="Z500" s="179"/>
      <c r="AA500" s="179"/>
    </row>
    <row r="501">
      <c r="A501" s="178"/>
      <c r="B501" s="179"/>
      <c r="C501" s="179"/>
      <c r="D501" s="179"/>
      <c r="E501" s="178"/>
      <c r="F501" s="180"/>
      <c r="G501" s="178"/>
      <c r="H501" s="179"/>
      <c r="I501" s="179"/>
      <c r="J501" s="179"/>
      <c r="K501" s="179"/>
      <c r="L501" s="179"/>
      <c r="M501" s="178"/>
      <c r="N501" s="179"/>
      <c r="O501" s="179"/>
      <c r="P501" s="179"/>
      <c r="Q501" s="179"/>
      <c r="R501" s="179"/>
      <c r="S501" s="179"/>
      <c r="T501" s="179"/>
      <c r="U501" s="179"/>
      <c r="V501" s="179"/>
      <c r="W501" s="179"/>
      <c r="X501" s="179"/>
      <c r="Y501" s="179"/>
      <c r="Z501" s="179"/>
      <c r="AA501" s="179"/>
    </row>
    <row r="502">
      <c r="A502" s="178"/>
      <c r="B502" s="179"/>
      <c r="C502" s="179"/>
      <c r="D502" s="179"/>
      <c r="E502" s="178"/>
      <c r="F502" s="180"/>
      <c r="G502" s="178"/>
      <c r="H502" s="179"/>
      <c r="I502" s="179"/>
      <c r="J502" s="179"/>
      <c r="K502" s="179"/>
      <c r="L502" s="179"/>
      <c r="M502" s="178"/>
      <c r="N502" s="179"/>
      <c r="O502" s="179"/>
      <c r="P502" s="179"/>
      <c r="Q502" s="179"/>
      <c r="R502" s="179"/>
      <c r="S502" s="179"/>
      <c r="T502" s="179"/>
      <c r="U502" s="179"/>
      <c r="V502" s="179"/>
      <c r="W502" s="179"/>
      <c r="X502" s="179"/>
      <c r="Y502" s="179"/>
      <c r="Z502" s="179"/>
      <c r="AA502" s="179"/>
    </row>
    <row r="503">
      <c r="A503" s="178"/>
      <c r="B503" s="179"/>
      <c r="C503" s="179"/>
      <c r="D503" s="179"/>
      <c r="E503" s="178"/>
      <c r="F503" s="180"/>
      <c r="G503" s="178"/>
      <c r="H503" s="179"/>
      <c r="I503" s="179"/>
      <c r="J503" s="179"/>
      <c r="K503" s="179"/>
      <c r="L503" s="179"/>
      <c r="M503" s="178"/>
      <c r="N503" s="179"/>
      <c r="O503" s="179"/>
      <c r="P503" s="179"/>
      <c r="Q503" s="179"/>
      <c r="R503" s="179"/>
      <c r="S503" s="179"/>
      <c r="T503" s="179"/>
      <c r="U503" s="179"/>
      <c r="V503" s="179"/>
      <c r="W503" s="179"/>
      <c r="X503" s="179"/>
      <c r="Y503" s="179"/>
      <c r="Z503" s="179"/>
      <c r="AA503" s="179"/>
    </row>
    <row r="504">
      <c r="A504" s="178"/>
      <c r="B504" s="179"/>
      <c r="C504" s="179"/>
      <c r="D504" s="179"/>
      <c r="E504" s="178"/>
      <c r="F504" s="180"/>
      <c r="G504" s="178"/>
      <c r="H504" s="179"/>
      <c r="I504" s="179"/>
      <c r="J504" s="179"/>
      <c r="K504" s="179"/>
      <c r="L504" s="179"/>
      <c r="M504" s="178"/>
      <c r="N504" s="179"/>
      <c r="O504" s="179"/>
      <c r="P504" s="179"/>
      <c r="Q504" s="179"/>
      <c r="R504" s="179"/>
      <c r="S504" s="179"/>
      <c r="T504" s="179"/>
      <c r="U504" s="179"/>
      <c r="V504" s="179"/>
      <c r="W504" s="179"/>
      <c r="X504" s="179"/>
      <c r="Y504" s="179"/>
      <c r="Z504" s="179"/>
      <c r="AA504" s="179"/>
    </row>
    <row r="505">
      <c r="A505" s="178"/>
      <c r="B505" s="179"/>
      <c r="C505" s="179"/>
      <c r="D505" s="179"/>
      <c r="E505" s="178"/>
      <c r="F505" s="180"/>
      <c r="G505" s="178"/>
      <c r="H505" s="179"/>
      <c r="I505" s="179"/>
      <c r="J505" s="179"/>
      <c r="K505" s="179"/>
      <c r="L505" s="179"/>
      <c r="M505" s="178"/>
      <c r="N505" s="179"/>
      <c r="O505" s="179"/>
      <c r="P505" s="179"/>
      <c r="Q505" s="179"/>
      <c r="R505" s="179"/>
      <c r="S505" s="179"/>
      <c r="T505" s="179"/>
      <c r="U505" s="179"/>
      <c r="V505" s="179"/>
      <c r="W505" s="179"/>
      <c r="X505" s="179"/>
      <c r="Y505" s="179"/>
      <c r="Z505" s="179"/>
      <c r="AA505" s="179"/>
    </row>
    <row r="506">
      <c r="A506" s="178"/>
      <c r="B506" s="179"/>
      <c r="C506" s="179"/>
      <c r="D506" s="179"/>
      <c r="E506" s="178"/>
      <c r="F506" s="180"/>
      <c r="G506" s="178"/>
      <c r="H506" s="179"/>
      <c r="I506" s="179"/>
      <c r="J506" s="179"/>
      <c r="K506" s="179"/>
      <c r="L506" s="179"/>
      <c r="M506" s="178"/>
      <c r="N506" s="179"/>
      <c r="O506" s="179"/>
      <c r="P506" s="179"/>
      <c r="Q506" s="179"/>
      <c r="R506" s="179"/>
      <c r="S506" s="179"/>
      <c r="T506" s="179"/>
      <c r="U506" s="179"/>
      <c r="V506" s="179"/>
      <c r="W506" s="179"/>
      <c r="X506" s="179"/>
      <c r="Y506" s="179"/>
      <c r="Z506" s="179"/>
      <c r="AA506" s="179"/>
    </row>
    <row r="507">
      <c r="A507" s="178"/>
      <c r="B507" s="179"/>
      <c r="C507" s="179"/>
      <c r="D507" s="179"/>
      <c r="E507" s="178"/>
      <c r="F507" s="180"/>
      <c r="G507" s="178"/>
      <c r="H507" s="179"/>
      <c r="I507" s="179"/>
      <c r="J507" s="179"/>
      <c r="K507" s="179"/>
      <c r="L507" s="179"/>
      <c r="M507" s="178"/>
      <c r="N507" s="179"/>
      <c r="O507" s="179"/>
      <c r="P507" s="179"/>
      <c r="Q507" s="179"/>
      <c r="R507" s="179"/>
      <c r="S507" s="179"/>
      <c r="T507" s="179"/>
      <c r="U507" s="179"/>
      <c r="V507" s="179"/>
      <c r="W507" s="179"/>
      <c r="X507" s="179"/>
      <c r="Y507" s="179"/>
      <c r="Z507" s="179"/>
      <c r="AA507" s="179"/>
    </row>
    <row r="508">
      <c r="A508" s="178"/>
      <c r="B508" s="179"/>
      <c r="C508" s="179"/>
      <c r="D508" s="179"/>
      <c r="E508" s="178"/>
      <c r="F508" s="180"/>
      <c r="G508" s="178"/>
      <c r="H508" s="179"/>
      <c r="I508" s="179"/>
      <c r="J508" s="179"/>
      <c r="K508" s="179"/>
      <c r="L508" s="179"/>
      <c r="M508" s="178"/>
      <c r="N508" s="179"/>
      <c r="O508" s="179"/>
      <c r="P508" s="179"/>
      <c r="Q508" s="179"/>
      <c r="R508" s="179"/>
      <c r="S508" s="179"/>
      <c r="T508" s="179"/>
      <c r="U508" s="179"/>
      <c r="V508" s="179"/>
      <c r="W508" s="179"/>
      <c r="X508" s="179"/>
      <c r="Y508" s="179"/>
      <c r="Z508" s="179"/>
      <c r="AA508" s="179"/>
    </row>
    <row r="509">
      <c r="A509" s="178"/>
      <c r="B509" s="179"/>
      <c r="C509" s="179"/>
      <c r="D509" s="179"/>
      <c r="E509" s="178"/>
      <c r="F509" s="180"/>
      <c r="G509" s="178"/>
      <c r="H509" s="179"/>
      <c r="I509" s="179"/>
      <c r="J509" s="179"/>
      <c r="K509" s="179"/>
      <c r="L509" s="179"/>
      <c r="M509" s="178"/>
      <c r="N509" s="179"/>
      <c r="O509" s="179"/>
      <c r="P509" s="179"/>
      <c r="Q509" s="179"/>
      <c r="R509" s="179"/>
      <c r="S509" s="179"/>
      <c r="T509" s="179"/>
      <c r="U509" s="179"/>
      <c r="V509" s="179"/>
      <c r="W509" s="179"/>
      <c r="X509" s="179"/>
      <c r="Y509" s="179"/>
      <c r="Z509" s="179"/>
      <c r="AA509" s="179"/>
    </row>
    <row r="510">
      <c r="A510" s="178"/>
      <c r="B510" s="179"/>
      <c r="C510" s="179"/>
      <c r="D510" s="179"/>
      <c r="E510" s="178"/>
      <c r="F510" s="180"/>
      <c r="G510" s="178"/>
      <c r="H510" s="179"/>
      <c r="I510" s="179"/>
      <c r="J510" s="179"/>
      <c r="K510" s="179"/>
      <c r="L510" s="179"/>
      <c r="M510" s="178"/>
      <c r="N510" s="179"/>
      <c r="O510" s="179"/>
      <c r="P510" s="179"/>
      <c r="Q510" s="179"/>
      <c r="R510" s="179"/>
      <c r="S510" s="179"/>
      <c r="T510" s="179"/>
      <c r="U510" s="179"/>
      <c r="V510" s="179"/>
      <c r="W510" s="179"/>
      <c r="X510" s="179"/>
      <c r="Y510" s="179"/>
      <c r="Z510" s="179"/>
      <c r="AA510" s="179"/>
    </row>
    <row r="511">
      <c r="A511" s="178"/>
      <c r="B511" s="179"/>
      <c r="C511" s="179"/>
      <c r="D511" s="179"/>
      <c r="E511" s="178"/>
      <c r="F511" s="180"/>
      <c r="G511" s="178"/>
      <c r="H511" s="179"/>
      <c r="I511" s="179"/>
      <c r="J511" s="179"/>
      <c r="K511" s="179"/>
      <c r="L511" s="179"/>
      <c r="M511" s="178"/>
      <c r="N511" s="179"/>
      <c r="O511" s="179"/>
      <c r="P511" s="179"/>
      <c r="Q511" s="179"/>
      <c r="R511" s="179"/>
      <c r="S511" s="179"/>
      <c r="T511" s="179"/>
      <c r="U511" s="179"/>
      <c r="V511" s="179"/>
      <c r="W511" s="179"/>
      <c r="X511" s="179"/>
      <c r="Y511" s="179"/>
      <c r="Z511" s="179"/>
      <c r="AA511" s="179"/>
    </row>
    <row r="512">
      <c r="A512" s="178"/>
      <c r="B512" s="179"/>
      <c r="C512" s="179"/>
      <c r="D512" s="179"/>
      <c r="E512" s="178"/>
      <c r="F512" s="180"/>
      <c r="G512" s="178"/>
      <c r="H512" s="179"/>
      <c r="I512" s="179"/>
      <c r="J512" s="179"/>
      <c r="K512" s="179"/>
      <c r="L512" s="179"/>
      <c r="M512" s="178"/>
      <c r="N512" s="179"/>
      <c r="O512" s="179"/>
      <c r="P512" s="179"/>
      <c r="Q512" s="179"/>
      <c r="R512" s="179"/>
      <c r="S512" s="179"/>
      <c r="T512" s="179"/>
      <c r="U512" s="179"/>
      <c r="V512" s="179"/>
      <c r="W512" s="179"/>
      <c r="X512" s="179"/>
      <c r="Y512" s="179"/>
      <c r="Z512" s="179"/>
      <c r="AA512" s="179"/>
    </row>
    <row r="513">
      <c r="A513" s="178"/>
      <c r="B513" s="179"/>
      <c r="C513" s="179"/>
      <c r="D513" s="179"/>
      <c r="E513" s="178"/>
      <c r="F513" s="180"/>
      <c r="G513" s="178"/>
      <c r="H513" s="179"/>
      <c r="I513" s="179"/>
      <c r="J513" s="179"/>
      <c r="K513" s="179"/>
      <c r="L513" s="179"/>
      <c r="M513" s="178"/>
      <c r="N513" s="179"/>
      <c r="O513" s="179"/>
      <c r="P513" s="179"/>
      <c r="Q513" s="179"/>
      <c r="R513" s="179"/>
      <c r="S513" s="179"/>
      <c r="T513" s="179"/>
      <c r="U513" s="179"/>
      <c r="V513" s="179"/>
      <c r="W513" s="179"/>
      <c r="X513" s="179"/>
      <c r="Y513" s="179"/>
      <c r="Z513" s="179"/>
      <c r="AA513" s="179"/>
    </row>
    <row r="514">
      <c r="A514" s="178"/>
      <c r="B514" s="179"/>
      <c r="C514" s="179"/>
      <c r="D514" s="179"/>
      <c r="E514" s="178"/>
      <c r="F514" s="180"/>
      <c r="G514" s="178"/>
      <c r="H514" s="179"/>
      <c r="I514" s="179"/>
      <c r="J514" s="179"/>
      <c r="K514" s="179"/>
      <c r="L514" s="179"/>
      <c r="M514" s="178"/>
      <c r="N514" s="179"/>
      <c r="O514" s="179"/>
      <c r="P514" s="179"/>
      <c r="Q514" s="179"/>
      <c r="R514" s="179"/>
      <c r="S514" s="179"/>
      <c r="T514" s="179"/>
      <c r="U514" s="179"/>
      <c r="V514" s="179"/>
      <c r="W514" s="179"/>
      <c r="X514" s="179"/>
      <c r="Y514" s="179"/>
      <c r="Z514" s="179"/>
      <c r="AA514" s="179"/>
    </row>
    <row r="515">
      <c r="A515" s="178"/>
      <c r="B515" s="179"/>
      <c r="C515" s="179"/>
      <c r="D515" s="179"/>
      <c r="E515" s="178"/>
      <c r="F515" s="180"/>
      <c r="G515" s="178"/>
      <c r="H515" s="179"/>
      <c r="I515" s="179"/>
      <c r="J515" s="179"/>
      <c r="K515" s="179"/>
      <c r="L515" s="179"/>
      <c r="M515" s="178"/>
      <c r="N515" s="179"/>
      <c r="O515" s="179"/>
      <c r="P515" s="179"/>
      <c r="Q515" s="179"/>
      <c r="R515" s="179"/>
      <c r="S515" s="179"/>
      <c r="T515" s="179"/>
      <c r="U515" s="179"/>
      <c r="V515" s="179"/>
      <c r="W515" s="179"/>
      <c r="X515" s="179"/>
      <c r="Y515" s="179"/>
      <c r="Z515" s="179"/>
      <c r="AA515" s="179"/>
    </row>
    <row r="516">
      <c r="A516" s="178"/>
      <c r="B516" s="179"/>
      <c r="C516" s="179"/>
      <c r="D516" s="179"/>
      <c r="E516" s="178"/>
      <c r="F516" s="180"/>
      <c r="G516" s="178"/>
      <c r="H516" s="179"/>
      <c r="I516" s="179"/>
      <c r="J516" s="179"/>
      <c r="K516" s="179"/>
      <c r="L516" s="179"/>
      <c r="M516" s="178"/>
      <c r="N516" s="179"/>
      <c r="O516" s="179"/>
      <c r="P516" s="179"/>
      <c r="Q516" s="179"/>
      <c r="R516" s="179"/>
      <c r="S516" s="179"/>
      <c r="T516" s="179"/>
      <c r="U516" s="179"/>
      <c r="V516" s="179"/>
      <c r="W516" s="179"/>
      <c r="X516" s="179"/>
      <c r="Y516" s="179"/>
      <c r="Z516" s="179"/>
      <c r="AA516" s="179"/>
    </row>
    <row r="517">
      <c r="A517" s="178"/>
      <c r="B517" s="179"/>
      <c r="C517" s="179"/>
      <c r="D517" s="179"/>
      <c r="E517" s="178"/>
      <c r="F517" s="180"/>
      <c r="G517" s="178"/>
      <c r="H517" s="179"/>
      <c r="I517" s="179"/>
      <c r="J517" s="179"/>
      <c r="K517" s="179"/>
      <c r="L517" s="179"/>
      <c r="M517" s="178"/>
      <c r="N517" s="179"/>
      <c r="O517" s="179"/>
      <c r="P517" s="179"/>
      <c r="Q517" s="179"/>
      <c r="R517" s="179"/>
      <c r="S517" s="179"/>
      <c r="T517" s="179"/>
      <c r="U517" s="179"/>
      <c r="V517" s="179"/>
      <c r="W517" s="179"/>
      <c r="X517" s="179"/>
      <c r="Y517" s="179"/>
      <c r="Z517" s="179"/>
      <c r="AA517" s="179"/>
    </row>
    <row r="518">
      <c r="A518" s="178"/>
      <c r="B518" s="179"/>
      <c r="C518" s="179"/>
      <c r="D518" s="179"/>
      <c r="E518" s="178"/>
      <c r="F518" s="180"/>
      <c r="G518" s="178"/>
      <c r="H518" s="179"/>
      <c r="I518" s="179"/>
      <c r="J518" s="179"/>
      <c r="K518" s="179"/>
      <c r="L518" s="179"/>
      <c r="M518" s="178"/>
      <c r="N518" s="179"/>
      <c r="O518" s="179"/>
      <c r="P518" s="179"/>
      <c r="Q518" s="179"/>
      <c r="R518" s="179"/>
      <c r="S518" s="179"/>
      <c r="T518" s="179"/>
      <c r="U518" s="179"/>
      <c r="V518" s="179"/>
      <c r="W518" s="179"/>
      <c r="X518" s="179"/>
      <c r="Y518" s="179"/>
      <c r="Z518" s="179"/>
      <c r="AA518" s="179"/>
    </row>
    <row r="519">
      <c r="A519" s="178"/>
      <c r="B519" s="179"/>
      <c r="C519" s="179"/>
      <c r="D519" s="179"/>
      <c r="E519" s="178"/>
      <c r="F519" s="180"/>
      <c r="G519" s="178"/>
      <c r="H519" s="179"/>
      <c r="I519" s="179"/>
      <c r="J519" s="179"/>
      <c r="K519" s="179"/>
      <c r="L519" s="179"/>
      <c r="M519" s="178"/>
      <c r="N519" s="179"/>
      <c r="O519" s="179"/>
      <c r="P519" s="179"/>
      <c r="Q519" s="179"/>
      <c r="R519" s="179"/>
      <c r="S519" s="179"/>
      <c r="T519" s="179"/>
      <c r="U519" s="179"/>
      <c r="V519" s="179"/>
      <c r="W519" s="179"/>
      <c r="X519" s="179"/>
      <c r="Y519" s="179"/>
      <c r="Z519" s="179"/>
      <c r="AA519" s="179"/>
    </row>
    <row r="520">
      <c r="A520" s="178"/>
      <c r="B520" s="179"/>
      <c r="C520" s="179"/>
      <c r="D520" s="179"/>
      <c r="E520" s="178"/>
      <c r="F520" s="180"/>
      <c r="G520" s="178"/>
      <c r="H520" s="179"/>
      <c r="I520" s="179"/>
      <c r="J520" s="179"/>
      <c r="K520" s="179"/>
      <c r="L520" s="179"/>
      <c r="M520" s="178"/>
      <c r="N520" s="179"/>
      <c r="O520" s="179"/>
      <c r="P520" s="179"/>
      <c r="Q520" s="179"/>
      <c r="R520" s="179"/>
      <c r="S520" s="179"/>
      <c r="T520" s="179"/>
      <c r="U520" s="179"/>
      <c r="V520" s="179"/>
      <c r="W520" s="179"/>
      <c r="X520" s="179"/>
      <c r="Y520" s="179"/>
      <c r="Z520" s="179"/>
      <c r="AA520" s="179"/>
    </row>
    <row r="521">
      <c r="A521" s="178"/>
      <c r="B521" s="179"/>
      <c r="C521" s="179"/>
      <c r="D521" s="179"/>
      <c r="E521" s="178"/>
      <c r="F521" s="180"/>
      <c r="G521" s="178"/>
      <c r="H521" s="179"/>
      <c r="I521" s="179"/>
      <c r="J521" s="179"/>
      <c r="K521" s="179"/>
      <c r="L521" s="179"/>
      <c r="M521" s="178"/>
      <c r="N521" s="179"/>
      <c r="O521" s="179"/>
      <c r="P521" s="179"/>
      <c r="Q521" s="179"/>
      <c r="R521" s="179"/>
      <c r="S521" s="179"/>
      <c r="T521" s="179"/>
      <c r="U521" s="179"/>
      <c r="V521" s="179"/>
      <c r="W521" s="179"/>
      <c r="X521" s="179"/>
      <c r="Y521" s="179"/>
      <c r="Z521" s="179"/>
      <c r="AA521" s="179"/>
    </row>
    <row r="522">
      <c r="A522" s="178"/>
      <c r="B522" s="179"/>
      <c r="C522" s="179"/>
      <c r="D522" s="179"/>
      <c r="E522" s="178"/>
      <c r="F522" s="180"/>
      <c r="G522" s="178"/>
      <c r="H522" s="179"/>
      <c r="I522" s="179"/>
      <c r="J522" s="179"/>
      <c r="K522" s="179"/>
      <c r="L522" s="179"/>
      <c r="M522" s="178"/>
      <c r="N522" s="179"/>
      <c r="O522" s="179"/>
      <c r="P522" s="179"/>
      <c r="Q522" s="179"/>
      <c r="R522" s="179"/>
      <c r="S522" s="179"/>
      <c r="T522" s="179"/>
      <c r="U522" s="179"/>
      <c r="V522" s="179"/>
      <c r="W522" s="179"/>
      <c r="X522" s="179"/>
      <c r="Y522" s="179"/>
      <c r="Z522" s="179"/>
      <c r="AA522" s="179"/>
    </row>
    <row r="523">
      <c r="A523" s="178"/>
      <c r="B523" s="179"/>
      <c r="C523" s="179"/>
      <c r="D523" s="179"/>
      <c r="E523" s="178"/>
      <c r="F523" s="180"/>
      <c r="G523" s="178"/>
      <c r="H523" s="179"/>
      <c r="I523" s="179"/>
      <c r="J523" s="179"/>
      <c r="K523" s="179"/>
      <c r="L523" s="179"/>
      <c r="M523" s="178"/>
      <c r="N523" s="179"/>
      <c r="O523" s="179"/>
      <c r="P523" s="179"/>
      <c r="Q523" s="179"/>
      <c r="R523" s="179"/>
      <c r="S523" s="179"/>
      <c r="T523" s="179"/>
      <c r="U523" s="179"/>
      <c r="V523" s="179"/>
      <c r="W523" s="179"/>
      <c r="X523" s="179"/>
      <c r="Y523" s="179"/>
      <c r="Z523" s="179"/>
      <c r="AA523" s="179"/>
    </row>
    <row r="524">
      <c r="A524" s="178"/>
      <c r="B524" s="179"/>
      <c r="C524" s="179"/>
      <c r="D524" s="179"/>
      <c r="E524" s="178"/>
      <c r="F524" s="180"/>
      <c r="G524" s="178"/>
      <c r="H524" s="179"/>
      <c r="I524" s="179"/>
      <c r="J524" s="179"/>
      <c r="K524" s="179"/>
      <c r="L524" s="179"/>
      <c r="M524" s="178"/>
      <c r="N524" s="179"/>
      <c r="O524" s="179"/>
      <c r="P524" s="179"/>
      <c r="Q524" s="179"/>
      <c r="R524" s="179"/>
      <c r="S524" s="179"/>
      <c r="T524" s="179"/>
      <c r="U524" s="179"/>
      <c r="V524" s="179"/>
      <c r="W524" s="179"/>
      <c r="X524" s="179"/>
      <c r="Y524" s="179"/>
      <c r="Z524" s="179"/>
      <c r="AA524" s="179"/>
    </row>
    <row r="525">
      <c r="A525" s="178"/>
      <c r="B525" s="179"/>
      <c r="C525" s="179"/>
      <c r="D525" s="179"/>
      <c r="E525" s="178"/>
      <c r="F525" s="180"/>
      <c r="G525" s="178"/>
      <c r="H525" s="179"/>
      <c r="I525" s="179"/>
      <c r="J525" s="179"/>
      <c r="K525" s="179"/>
      <c r="L525" s="179"/>
      <c r="M525" s="178"/>
      <c r="N525" s="179"/>
      <c r="O525" s="179"/>
      <c r="P525" s="179"/>
      <c r="Q525" s="179"/>
      <c r="R525" s="179"/>
      <c r="S525" s="179"/>
      <c r="T525" s="179"/>
      <c r="U525" s="179"/>
      <c r="V525" s="179"/>
      <c r="W525" s="179"/>
      <c r="X525" s="179"/>
      <c r="Y525" s="179"/>
      <c r="Z525" s="179"/>
      <c r="AA525" s="179"/>
    </row>
    <row r="526">
      <c r="A526" s="178"/>
      <c r="B526" s="179"/>
      <c r="C526" s="179"/>
      <c r="D526" s="179"/>
      <c r="E526" s="178"/>
      <c r="F526" s="180"/>
      <c r="G526" s="178"/>
      <c r="H526" s="179"/>
      <c r="I526" s="179"/>
      <c r="J526" s="179"/>
      <c r="K526" s="179"/>
      <c r="L526" s="179"/>
      <c r="M526" s="178"/>
      <c r="N526" s="179"/>
      <c r="O526" s="179"/>
      <c r="P526" s="179"/>
      <c r="Q526" s="179"/>
      <c r="R526" s="179"/>
      <c r="S526" s="179"/>
      <c r="T526" s="179"/>
      <c r="U526" s="179"/>
      <c r="V526" s="179"/>
      <c r="W526" s="179"/>
      <c r="X526" s="179"/>
      <c r="Y526" s="179"/>
      <c r="Z526" s="179"/>
      <c r="AA526" s="179"/>
    </row>
    <row r="527">
      <c r="A527" s="178"/>
      <c r="B527" s="179"/>
      <c r="C527" s="179"/>
      <c r="D527" s="179"/>
      <c r="E527" s="178"/>
      <c r="F527" s="180"/>
      <c r="G527" s="178"/>
      <c r="H527" s="179"/>
      <c r="I527" s="179"/>
      <c r="J527" s="179"/>
      <c r="K527" s="179"/>
      <c r="L527" s="179"/>
      <c r="M527" s="178"/>
      <c r="N527" s="179"/>
      <c r="O527" s="179"/>
      <c r="P527" s="179"/>
      <c r="Q527" s="179"/>
      <c r="R527" s="179"/>
      <c r="S527" s="179"/>
      <c r="T527" s="179"/>
      <c r="U527" s="179"/>
      <c r="V527" s="179"/>
      <c r="W527" s="179"/>
      <c r="X527" s="179"/>
      <c r="Y527" s="179"/>
      <c r="Z527" s="179"/>
      <c r="AA527" s="179"/>
    </row>
    <row r="528">
      <c r="A528" s="178"/>
      <c r="B528" s="179"/>
      <c r="C528" s="179"/>
      <c r="D528" s="179"/>
      <c r="E528" s="178"/>
      <c r="F528" s="180"/>
      <c r="G528" s="178"/>
      <c r="H528" s="179"/>
      <c r="I528" s="179"/>
      <c r="J528" s="179"/>
      <c r="K528" s="179"/>
      <c r="L528" s="179"/>
      <c r="M528" s="178"/>
      <c r="N528" s="179"/>
      <c r="O528" s="179"/>
      <c r="P528" s="179"/>
      <c r="Q528" s="179"/>
      <c r="R528" s="179"/>
      <c r="S528" s="179"/>
      <c r="T528" s="179"/>
      <c r="U528" s="179"/>
      <c r="V528" s="179"/>
      <c r="W528" s="179"/>
      <c r="X528" s="179"/>
      <c r="Y528" s="179"/>
      <c r="Z528" s="179"/>
      <c r="AA528" s="179"/>
    </row>
    <row r="529">
      <c r="A529" s="178"/>
      <c r="B529" s="179"/>
      <c r="C529" s="179"/>
      <c r="D529" s="179"/>
      <c r="E529" s="178"/>
      <c r="F529" s="180"/>
      <c r="G529" s="178"/>
      <c r="H529" s="179"/>
      <c r="I529" s="179"/>
      <c r="J529" s="179"/>
      <c r="K529" s="179"/>
      <c r="L529" s="179"/>
      <c r="M529" s="178"/>
      <c r="N529" s="179"/>
      <c r="O529" s="179"/>
      <c r="P529" s="179"/>
      <c r="Q529" s="179"/>
      <c r="R529" s="179"/>
      <c r="S529" s="179"/>
      <c r="T529" s="179"/>
      <c r="U529" s="179"/>
      <c r="V529" s="179"/>
      <c r="W529" s="179"/>
      <c r="X529" s="179"/>
      <c r="Y529" s="179"/>
      <c r="Z529" s="179"/>
      <c r="AA529" s="179"/>
    </row>
    <row r="530">
      <c r="A530" s="178"/>
      <c r="B530" s="179"/>
      <c r="C530" s="179"/>
      <c r="D530" s="179"/>
      <c r="E530" s="178"/>
      <c r="F530" s="180"/>
      <c r="G530" s="178"/>
      <c r="H530" s="179"/>
      <c r="I530" s="179"/>
      <c r="J530" s="179"/>
      <c r="K530" s="179"/>
      <c r="L530" s="179"/>
      <c r="M530" s="178"/>
      <c r="N530" s="179"/>
      <c r="O530" s="179"/>
      <c r="P530" s="179"/>
      <c r="Q530" s="179"/>
      <c r="R530" s="179"/>
      <c r="S530" s="179"/>
      <c r="T530" s="179"/>
      <c r="U530" s="179"/>
      <c r="V530" s="179"/>
      <c r="W530" s="179"/>
      <c r="X530" s="179"/>
      <c r="Y530" s="179"/>
      <c r="Z530" s="179"/>
      <c r="AA530" s="179"/>
    </row>
    <row r="531">
      <c r="A531" s="178"/>
      <c r="B531" s="179"/>
      <c r="C531" s="179"/>
      <c r="D531" s="179"/>
      <c r="E531" s="178"/>
      <c r="F531" s="180"/>
      <c r="G531" s="178"/>
      <c r="H531" s="179"/>
      <c r="I531" s="179"/>
      <c r="J531" s="179"/>
      <c r="K531" s="179"/>
      <c r="L531" s="179"/>
      <c r="M531" s="178"/>
      <c r="N531" s="179"/>
      <c r="O531" s="179"/>
      <c r="P531" s="179"/>
      <c r="Q531" s="179"/>
      <c r="R531" s="179"/>
      <c r="S531" s="179"/>
      <c r="T531" s="179"/>
      <c r="U531" s="179"/>
      <c r="V531" s="179"/>
      <c r="W531" s="179"/>
      <c r="X531" s="179"/>
      <c r="Y531" s="179"/>
      <c r="Z531" s="179"/>
      <c r="AA531" s="179"/>
    </row>
    <row r="532">
      <c r="A532" s="178"/>
      <c r="B532" s="179"/>
      <c r="C532" s="179"/>
      <c r="D532" s="179"/>
      <c r="E532" s="178"/>
      <c r="F532" s="180"/>
      <c r="G532" s="178"/>
      <c r="H532" s="179"/>
      <c r="I532" s="179"/>
      <c r="J532" s="179"/>
      <c r="K532" s="179"/>
      <c r="L532" s="179"/>
      <c r="M532" s="178"/>
      <c r="N532" s="179"/>
      <c r="O532" s="179"/>
      <c r="P532" s="179"/>
      <c r="Q532" s="179"/>
      <c r="R532" s="179"/>
      <c r="S532" s="179"/>
      <c r="T532" s="179"/>
      <c r="U532" s="179"/>
      <c r="V532" s="179"/>
      <c r="W532" s="179"/>
      <c r="X532" s="179"/>
      <c r="Y532" s="179"/>
      <c r="Z532" s="179"/>
      <c r="AA532" s="179"/>
    </row>
    <row r="533">
      <c r="A533" s="178"/>
      <c r="B533" s="179"/>
      <c r="C533" s="179"/>
      <c r="D533" s="179"/>
      <c r="E533" s="178"/>
      <c r="F533" s="180"/>
      <c r="G533" s="178"/>
      <c r="H533" s="179"/>
      <c r="I533" s="179"/>
      <c r="J533" s="179"/>
      <c r="K533" s="179"/>
      <c r="L533" s="179"/>
      <c r="M533" s="178"/>
      <c r="N533" s="179"/>
      <c r="O533" s="179"/>
      <c r="P533" s="179"/>
      <c r="Q533" s="179"/>
      <c r="R533" s="179"/>
      <c r="S533" s="179"/>
      <c r="T533" s="179"/>
      <c r="U533" s="179"/>
      <c r="V533" s="179"/>
      <c r="W533" s="179"/>
      <c r="X533" s="179"/>
      <c r="Y533" s="179"/>
      <c r="Z533" s="179"/>
      <c r="AA533" s="179"/>
    </row>
    <row r="534">
      <c r="A534" s="178"/>
      <c r="B534" s="179"/>
      <c r="C534" s="179"/>
      <c r="D534" s="179"/>
      <c r="E534" s="178"/>
      <c r="F534" s="180"/>
      <c r="G534" s="178"/>
      <c r="H534" s="179"/>
      <c r="I534" s="179"/>
      <c r="J534" s="179"/>
      <c r="K534" s="179"/>
      <c r="L534" s="179"/>
      <c r="M534" s="178"/>
      <c r="N534" s="179"/>
      <c r="O534" s="179"/>
      <c r="P534" s="179"/>
      <c r="Q534" s="179"/>
      <c r="R534" s="179"/>
      <c r="S534" s="179"/>
      <c r="T534" s="179"/>
      <c r="U534" s="179"/>
      <c r="V534" s="179"/>
      <c r="W534" s="179"/>
      <c r="X534" s="179"/>
      <c r="Y534" s="179"/>
      <c r="Z534" s="179"/>
      <c r="AA534" s="179"/>
    </row>
    <row r="535">
      <c r="A535" s="178"/>
      <c r="B535" s="179"/>
      <c r="C535" s="179"/>
      <c r="D535" s="179"/>
      <c r="E535" s="178"/>
      <c r="F535" s="180"/>
      <c r="G535" s="178"/>
      <c r="H535" s="179"/>
      <c r="I535" s="179"/>
      <c r="J535" s="179"/>
      <c r="K535" s="179"/>
      <c r="L535" s="179"/>
      <c r="M535" s="178"/>
      <c r="N535" s="179"/>
      <c r="O535" s="179"/>
      <c r="P535" s="179"/>
      <c r="Q535" s="179"/>
      <c r="R535" s="179"/>
      <c r="S535" s="179"/>
      <c r="T535" s="179"/>
      <c r="U535" s="179"/>
      <c r="V535" s="179"/>
      <c r="W535" s="179"/>
      <c r="X535" s="179"/>
      <c r="Y535" s="179"/>
      <c r="Z535" s="179"/>
      <c r="AA535" s="179"/>
    </row>
    <row r="536">
      <c r="A536" s="178"/>
      <c r="B536" s="179"/>
      <c r="C536" s="179"/>
      <c r="D536" s="179"/>
      <c r="E536" s="178"/>
      <c r="F536" s="180"/>
      <c r="G536" s="178"/>
      <c r="H536" s="179"/>
      <c r="I536" s="179"/>
      <c r="J536" s="179"/>
      <c r="K536" s="179"/>
      <c r="L536" s="179"/>
      <c r="M536" s="178"/>
      <c r="N536" s="179"/>
      <c r="O536" s="179"/>
      <c r="P536" s="179"/>
      <c r="Q536" s="179"/>
      <c r="R536" s="179"/>
      <c r="S536" s="179"/>
      <c r="T536" s="179"/>
      <c r="U536" s="179"/>
      <c r="V536" s="179"/>
      <c r="W536" s="179"/>
      <c r="X536" s="179"/>
      <c r="Y536" s="179"/>
      <c r="Z536" s="179"/>
      <c r="AA536" s="179"/>
    </row>
    <row r="537">
      <c r="A537" s="178"/>
      <c r="B537" s="179"/>
      <c r="C537" s="179"/>
      <c r="D537" s="179"/>
      <c r="E537" s="178"/>
      <c r="F537" s="180"/>
      <c r="G537" s="178"/>
      <c r="H537" s="179"/>
      <c r="I537" s="179"/>
      <c r="J537" s="179"/>
      <c r="K537" s="179"/>
      <c r="L537" s="179"/>
      <c r="M537" s="178"/>
      <c r="N537" s="179"/>
      <c r="O537" s="179"/>
      <c r="P537" s="179"/>
      <c r="Q537" s="179"/>
      <c r="R537" s="179"/>
      <c r="S537" s="179"/>
      <c r="T537" s="179"/>
      <c r="U537" s="179"/>
      <c r="V537" s="179"/>
      <c r="W537" s="179"/>
      <c r="X537" s="179"/>
      <c r="Y537" s="179"/>
      <c r="Z537" s="179"/>
      <c r="AA537" s="179"/>
    </row>
    <row r="538">
      <c r="A538" s="178"/>
      <c r="B538" s="179"/>
      <c r="C538" s="179"/>
      <c r="D538" s="179"/>
      <c r="E538" s="178"/>
      <c r="F538" s="180"/>
      <c r="G538" s="178"/>
      <c r="H538" s="179"/>
      <c r="I538" s="179"/>
      <c r="J538" s="179"/>
      <c r="K538" s="179"/>
      <c r="L538" s="179"/>
      <c r="M538" s="178"/>
      <c r="N538" s="179"/>
      <c r="O538" s="179"/>
      <c r="P538" s="179"/>
      <c r="Q538" s="179"/>
      <c r="R538" s="179"/>
      <c r="S538" s="179"/>
      <c r="T538" s="179"/>
      <c r="U538" s="179"/>
      <c r="V538" s="179"/>
      <c r="W538" s="179"/>
      <c r="X538" s="179"/>
      <c r="Y538" s="179"/>
      <c r="Z538" s="179"/>
      <c r="AA538" s="179"/>
    </row>
    <row r="539">
      <c r="A539" s="178"/>
      <c r="B539" s="179"/>
      <c r="C539" s="179"/>
      <c r="D539" s="179"/>
      <c r="E539" s="178"/>
      <c r="F539" s="180"/>
      <c r="G539" s="178"/>
      <c r="H539" s="179"/>
      <c r="I539" s="179"/>
      <c r="J539" s="179"/>
      <c r="K539" s="179"/>
      <c r="L539" s="179"/>
      <c r="M539" s="178"/>
      <c r="N539" s="179"/>
      <c r="O539" s="179"/>
      <c r="P539" s="179"/>
      <c r="Q539" s="179"/>
      <c r="R539" s="179"/>
      <c r="S539" s="179"/>
      <c r="T539" s="179"/>
      <c r="U539" s="179"/>
      <c r="V539" s="179"/>
      <c r="W539" s="179"/>
      <c r="X539" s="179"/>
      <c r="Y539" s="179"/>
      <c r="Z539" s="179"/>
      <c r="AA539" s="179"/>
    </row>
    <row r="540">
      <c r="A540" s="178"/>
      <c r="B540" s="179"/>
      <c r="C540" s="179"/>
      <c r="D540" s="179"/>
      <c r="E540" s="178"/>
      <c r="F540" s="180"/>
      <c r="G540" s="178"/>
      <c r="H540" s="179"/>
      <c r="I540" s="179"/>
      <c r="J540" s="179"/>
      <c r="K540" s="179"/>
      <c r="L540" s="179"/>
      <c r="M540" s="178"/>
      <c r="N540" s="179"/>
      <c r="O540" s="179"/>
      <c r="P540" s="179"/>
      <c r="Q540" s="179"/>
      <c r="R540" s="179"/>
      <c r="S540" s="179"/>
      <c r="T540" s="179"/>
      <c r="U540" s="179"/>
      <c r="V540" s="179"/>
      <c r="W540" s="179"/>
      <c r="X540" s="179"/>
      <c r="Y540" s="179"/>
      <c r="Z540" s="179"/>
      <c r="AA540" s="179"/>
    </row>
    <row r="541">
      <c r="A541" s="178"/>
      <c r="B541" s="179"/>
      <c r="C541" s="179"/>
      <c r="D541" s="179"/>
      <c r="E541" s="178"/>
      <c r="F541" s="180"/>
      <c r="G541" s="178"/>
      <c r="H541" s="179"/>
      <c r="I541" s="179"/>
      <c r="J541" s="179"/>
      <c r="K541" s="179"/>
      <c r="L541" s="179"/>
      <c r="M541" s="178"/>
      <c r="N541" s="179"/>
      <c r="O541" s="179"/>
      <c r="P541" s="179"/>
      <c r="Q541" s="179"/>
      <c r="R541" s="179"/>
      <c r="S541" s="179"/>
      <c r="T541" s="179"/>
      <c r="U541" s="179"/>
      <c r="V541" s="179"/>
      <c r="W541" s="179"/>
      <c r="X541" s="179"/>
      <c r="Y541" s="179"/>
      <c r="Z541" s="179"/>
      <c r="AA541" s="179"/>
    </row>
    <row r="542">
      <c r="A542" s="178"/>
      <c r="B542" s="179"/>
      <c r="C542" s="179"/>
      <c r="D542" s="179"/>
      <c r="E542" s="178"/>
      <c r="F542" s="180"/>
      <c r="G542" s="178"/>
      <c r="H542" s="179"/>
      <c r="I542" s="179"/>
      <c r="J542" s="179"/>
      <c r="K542" s="179"/>
      <c r="L542" s="179"/>
      <c r="M542" s="178"/>
      <c r="N542" s="179"/>
      <c r="O542" s="179"/>
      <c r="P542" s="179"/>
      <c r="Q542" s="179"/>
      <c r="R542" s="179"/>
      <c r="S542" s="179"/>
      <c r="T542" s="179"/>
      <c r="U542" s="179"/>
      <c r="V542" s="179"/>
      <c r="W542" s="179"/>
      <c r="X542" s="179"/>
      <c r="Y542" s="179"/>
      <c r="Z542" s="179"/>
      <c r="AA542" s="179"/>
    </row>
    <row r="543">
      <c r="A543" s="178"/>
      <c r="B543" s="179"/>
      <c r="C543" s="179"/>
      <c r="D543" s="179"/>
      <c r="E543" s="178"/>
      <c r="F543" s="180"/>
      <c r="G543" s="178"/>
      <c r="H543" s="179"/>
      <c r="I543" s="179"/>
      <c r="J543" s="179"/>
      <c r="K543" s="179"/>
      <c r="L543" s="179"/>
      <c r="M543" s="178"/>
      <c r="N543" s="179"/>
      <c r="O543" s="179"/>
      <c r="P543" s="179"/>
      <c r="Q543" s="179"/>
      <c r="R543" s="179"/>
      <c r="S543" s="179"/>
      <c r="T543" s="179"/>
      <c r="U543" s="179"/>
      <c r="V543" s="179"/>
      <c r="W543" s="179"/>
      <c r="X543" s="179"/>
      <c r="Y543" s="179"/>
      <c r="Z543" s="179"/>
      <c r="AA543" s="179"/>
    </row>
    <row r="544">
      <c r="A544" s="178"/>
      <c r="B544" s="179"/>
      <c r="C544" s="179"/>
      <c r="D544" s="179"/>
      <c r="E544" s="178"/>
      <c r="F544" s="180"/>
      <c r="G544" s="178"/>
      <c r="H544" s="179"/>
      <c r="I544" s="179"/>
      <c r="J544" s="179"/>
      <c r="K544" s="179"/>
      <c r="L544" s="179"/>
      <c r="M544" s="178"/>
      <c r="N544" s="179"/>
      <c r="O544" s="179"/>
      <c r="P544" s="179"/>
      <c r="Q544" s="179"/>
      <c r="R544" s="179"/>
      <c r="S544" s="179"/>
      <c r="T544" s="179"/>
      <c r="U544" s="179"/>
      <c r="V544" s="179"/>
      <c r="W544" s="179"/>
      <c r="X544" s="179"/>
      <c r="Y544" s="179"/>
      <c r="Z544" s="179"/>
      <c r="AA544" s="179"/>
    </row>
    <row r="545">
      <c r="A545" s="178"/>
      <c r="B545" s="179"/>
      <c r="C545" s="179"/>
      <c r="D545" s="179"/>
      <c r="E545" s="178"/>
      <c r="F545" s="180"/>
      <c r="G545" s="178"/>
      <c r="H545" s="179"/>
      <c r="I545" s="179"/>
      <c r="J545" s="179"/>
      <c r="K545" s="179"/>
      <c r="L545" s="179"/>
      <c r="M545" s="178"/>
      <c r="N545" s="179"/>
      <c r="O545" s="179"/>
      <c r="P545" s="179"/>
      <c r="Q545" s="179"/>
      <c r="R545" s="179"/>
      <c r="S545" s="179"/>
      <c r="T545" s="179"/>
      <c r="U545" s="179"/>
      <c r="V545" s="179"/>
      <c r="W545" s="179"/>
      <c r="X545" s="179"/>
      <c r="Y545" s="179"/>
      <c r="Z545" s="179"/>
      <c r="AA545" s="179"/>
    </row>
    <row r="546">
      <c r="A546" s="178"/>
      <c r="B546" s="179"/>
      <c r="C546" s="179"/>
      <c r="D546" s="179"/>
      <c r="E546" s="178"/>
      <c r="F546" s="180"/>
      <c r="G546" s="178"/>
      <c r="H546" s="179"/>
      <c r="I546" s="179"/>
      <c r="J546" s="179"/>
      <c r="K546" s="179"/>
      <c r="L546" s="179"/>
      <c r="M546" s="178"/>
      <c r="N546" s="179"/>
      <c r="O546" s="179"/>
      <c r="P546" s="179"/>
      <c r="Q546" s="179"/>
      <c r="R546" s="179"/>
      <c r="S546" s="179"/>
      <c r="T546" s="179"/>
      <c r="U546" s="179"/>
      <c r="V546" s="179"/>
      <c r="W546" s="179"/>
      <c r="X546" s="179"/>
      <c r="Y546" s="179"/>
      <c r="Z546" s="179"/>
      <c r="AA546" s="179"/>
    </row>
    <row r="547">
      <c r="A547" s="178"/>
      <c r="B547" s="179"/>
      <c r="C547" s="179"/>
      <c r="D547" s="179"/>
      <c r="E547" s="178"/>
      <c r="F547" s="180"/>
      <c r="G547" s="178"/>
      <c r="H547" s="179"/>
      <c r="I547" s="179"/>
      <c r="J547" s="179"/>
      <c r="K547" s="179"/>
      <c r="L547" s="179"/>
      <c r="M547" s="178"/>
      <c r="N547" s="179"/>
      <c r="O547" s="179"/>
      <c r="P547" s="179"/>
      <c r="Q547" s="179"/>
      <c r="R547" s="179"/>
      <c r="S547" s="179"/>
      <c r="T547" s="179"/>
      <c r="U547" s="179"/>
      <c r="V547" s="179"/>
      <c r="W547" s="179"/>
      <c r="X547" s="179"/>
      <c r="Y547" s="179"/>
      <c r="Z547" s="179"/>
      <c r="AA547" s="179"/>
    </row>
    <row r="548">
      <c r="A548" s="178"/>
      <c r="B548" s="179"/>
      <c r="C548" s="179"/>
      <c r="D548" s="179"/>
      <c r="E548" s="178"/>
      <c r="F548" s="180"/>
      <c r="G548" s="178"/>
      <c r="H548" s="179"/>
      <c r="I548" s="179"/>
      <c r="J548" s="179"/>
      <c r="K548" s="179"/>
      <c r="L548" s="179"/>
      <c r="M548" s="178"/>
      <c r="N548" s="179"/>
      <c r="O548" s="179"/>
      <c r="P548" s="179"/>
      <c r="Q548" s="179"/>
      <c r="R548" s="179"/>
      <c r="S548" s="179"/>
      <c r="T548" s="179"/>
      <c r="U548" s="179"/>
      <c r="V548" s="179"/>
      <c r="W548" s="179"/>
      <c r="X548" s="179"/>
      <c r="Y548" s="179"/>
      <c r="Z548" s="179"/>
      <c r="AA548" s="179"/>
    </row>
    <row r="549">
      <c r="A549" s="178"/>
      <c r="B549" s="179"/>
      <c r="C549" s="179"/>
      <c r="D549" s="179"/>
      <c r="E549" s="178"/>
      <c r="F549" s="180"/>
      <c r="G549" s="178"/>
      <c r="H549" s="179"/>
      <c r="I549" s="179"/>
      <c r="J549" s="179"/>
      <c r="K549" s="179"/>
      <c r="L549" s="179"/>
      <c r="M549" s="178"/>
      <c r="N549" s="179"/>
      <c r="O549" s="179"/>
      <c r="P549" s="179"/>
      <c r="Q549" s="179"/>
      <c r="R549" s="179"/>
      <c r="S549" s="179"/>
      <c r="T549" s="179"/>
      <c r="U549" s="179"/>
      <c r="V549" s="179"/>
      <c r="W549" s="179"/>
      <c r="X549" s="179"/>
      <c r="Y549" s="179"/>
      <c r="Z549" s="179"/>
      <c r="AA549" s="179"/>
    </row>
    <row r="550">
      <c r="A550" s="178"/>
      <c r="B550" s="179"/>
      <c r="C550" s="179"/>
      <c r="D550" s="179"/>
      <c r="E550" s="178"/>
      <c r="F550" s="180"/>
      <c r="G550" s="178"/>
      <c r="H550" s="179"/>
      <c r="I550" s="179"/>
      <c r="J550" s="179"/>
      <c r="K550" s="179"/>
      <c r="L550" s="179"/>
      <c r="M550" s="178"/>
      <c r="N550" s="179"/>
      <c r="O550" s="179"/>
      <c r="P550" s="179"/>
      <c r="Q550" s="179"/>
      <c r="R550" s="179"/>
      <c r="S550" s="179"/>
      <c r="T550" s="179"/>
      <c r="U550" s="179"/>
      <c r="V550" s="179"/>
      <c r="W550" s="179"/>
      <c r="X550" s="179"/>
      <c r="Y550" s="179"/>
      <c r="Z550" s="179"/>
      <c r="AA550" s="179"/>
    </row>
    <row r="551">
      <c r="A551" s="178"/>
      <c r="B551" s="179"/>
      <c r="C551" s="179"/>
      <c r="D551" s="179"/>
      <c r="E551" s="178"/>
      <c r="F551" s="180"/>
      <c r="G551" s="178"/>
      <c r="H551" s="179"/>
      <c r="I551" s="179"/>
      <c r="J551" s="179"/>
      <c r="K551" s="179"/>
      <c r="L551" s="179"/>
      <c r="M551" s="178"/>
      <c r="N551" s="179"/>
      <c r="O551" s="179"/>
      <c r="P551" s="179"/>
      <c r="Q551" s="179"/>
      <c r="R551" s="179"/>
      <c r="S551" s="179"/>
      <c r="T551" s="179"/>
      <c r="U551" s="179"/>
      <c r="V551" s="179"/>
      <c r="W551" s="179"/>
      <c r="X551" s="179"/>
      <c r="Y551" s="179"/>
      <c r="Z551" s="179"/>
      <c r="AA551" s="179"/>
    </row>
    <row r="552">
      <c r="A552" s="178"/>
      <c r="B552" s="179"/>
      <c r="C552" s="179"/>
      <c r="D552" s="179"/>
      <c r="E552" s="178"/>
      <c r="F552" s="180"/>
      <c r="G552" s="178"/>
      <c r="H552" s="179"/>
      <c r="I552" s="179"/>
      <c r="J552" s="179"/>
      <c r="K552" s="179"/>
      <c r="L552" s="179"/>
      <c r="M552" s="178"/>
      <c r="N552" s="179"/>
      <c r="O552" s="179"/>
      <c r="P552" s="179"/>
      <c r="Q552" s="179"/>
      <c r="R552" s="179"/>
      <c r="S552" s="179"/>
      <c r="T552" s="179"/>
      <c r="U552" s="179"/>
      <c r="V552" s="179"/>
      <c r="W552" s="179"/>
      <c r="X552" s="179"/>
      <c r="Y552" s="179"/>
      <c r="Z552" s="179"/>
      <c r="AA552" s="179"/>
    </row>
    <row r="553">
      <c r="A553" s="178"/>
      <c r="B553" s="179"/>
      <c r="C553" s="179"/>
      <c r="D553" s="179"/>
      <c r="E553" s="178"/>
      <c r="F553" s="180"/>
      <c r="G553" s="178"/>
      <c r="H553" s="179"/>
      <c r="I553" s="179"/>
      <c r="J553" s="179"/>
      <c r="K553" s="179"/>
      <c r="L553" s="179"/>
      <c r="M553" s="178"/>
      <c r="N553" s="179"/>
      <c r="O553" s="179"/>
      <c r="P553" s="179"/>
      <c r="Q553" s="179"/>
      <c r="R553" s="179"/>
      <c r="S553" s="179"/>
      <c r="T553" s="179"/>
      <c r="U553" s="179"/>
      <c r="V553" s="179"/>
      <c r="W553" s="179"/>
      <c r="X553" s="179"/>
      <c r="Y553" s="179"/>
      <c r="Z553" s="179"/>
      <c r="AA553" s="179"/>
    </row>
    <row r="554">
      <c r="A554" s="178"/>
      <c r="B554" s="179"/>
      <c r="C554" s="179"/>
      <c r="D554" s="179"/>
      <c r="E554" s="178"/>
      <c r="F554" s="180"/>
      <c r="G554" s="178"/>
      <c r="H554" s="179"/>
      <c r="I554" s="179"/>
      <c r="J554" s="179"/>
      <c r="K554" s="179"/>
      <c r="L554" s="179"/>
      <c r="M554" s="178"/>
      <c r="N554" s="179"/>
      <c r="O554" s="179"/>
      <c r="P554" s="179"/>
      <c r="Q554" s="179"/>
      <c r="R554" s="179"/>
      <c r="S554" s="179"/>
      <c r="T554" s="179"/>
      <c r="U554" s="179"/>
      <c r="V554" s="179"/>
      <c r="W554" s="179"/>
      <c r="X554" s="179"/>
      <c r="Y554" s="179"/>
      <c r="Z554" s="179"/>
      <c r="AA554" s="179"/>
    </row>
    <row r="555">
      <c r="A555" s="178"/>
      <c r="B555" s="179"/>
      <c r="C555" s="179"/>
      <c r="D555" s="179"/>
      <c r="E555" s="178"/>
      <c r="F555" s="180"/>
      <c r="G555" s="178"/>
      <c r="H555" s="179"/>
      <c r="I555" s="179"/>
      <c r="J555" s="179"/>
      <c r="K555" s="179"/>
      <c r="L555" s="179"/>
      <c r="M555" s="178"/>
      <c r="N555" s="179"/>
      <c r="O555" s="179"/>
      <c r="P555" s="179"/>
      <c r="Q555" s="179"/>
      <c r="R555" s="179"/>
      <c r="S555" s="179"/>
      <c r="T555" s="179"/>
      <c r="U555" s="179"/>
      <c r="V555" s="179"/>
      <c r="W555" s="179"/>
      <c r="X555" s="179"/>
      <c r="Y555" s="179"/>
      <c r="Z555" s="179"/>
      <c r="AA555" s="179"/>
    </row>
    <row r="556">
      <c r="A556" s="178"/>
      <c r="B556" s="179"/>
      <c r="C556" s="179"/>
      <c r="D556" s="179"/>
      <c r="E556" s="178"/>
      <c r="F556" s="180"/>
      <c r="G556" s="178"/>
      <c r="H556" s="179"/>
      <c r="I556" s="179"/>
      <c r="J556" s="179"/>
      <c r="K556" s="179"/>
      <c r="L556" s="179"/>
      <c r="M556" s="178"/>
      <c r="N556" s="179"/>
      <c r="O556" s="179"/>
      <c r="P556" s="179"/>
      <c r="Q556" s="179"/>
      <c r="R556" s="179"/>
      <c r="S556" s="179"/>
      <c r="T556" s="179"/>
      <c r="U556" s="179"/>
      <c r="V556" s="179"/>
      <c r="W556" s="179"/>
      <c r="X556" s="179"/>
      <c r="Y556" s="179"/>
      <c r="Z556" s="179"/>
      <c r="AA556" s="179"/>
    </row>
    <row r="557">
      <c r="A557" s="178"/>
      <c r="B557" s="179"/>
      <c r="C557" s="179"/>
      <c r="D557" s="179"/>
      <c r="E557" s="178"/>
      <c r="F557" s="180"/>
      <c r="G557" s="178"/>
      <c r="H557" s="179"/>
      <c r="I557" s="179"/>
      <c r="J557" s="179"/>
      <c r="K557" s="179"/>
      <c r="L557" s="179"/>
      <c r="M557" s="178"/>
      <c r="N557" s="179"/>
      <c r="O557" s="179"/>
      <c r="P557" s="179"/>
      <c r="Q557" s="179"/>
      <c r="R557" s="179"/>
      <c r="S557" s="179"/>
      <c r="T557" s="179"/>
      <c r="U557" s="179"/>
      <c r="V557" s="179"/>
      <c r="W557" s="179"/>
      <c r="X557" s="179"/>
      <c r="Y557" s="179"/>
      <c r="Z557" s="179"/>
      <c r="AA557" s="179"/>
    </row>
    <row r="558">
      <c r="A558" s="178"/>
      <c r="B558" s="179"/>
      <c r="C558" s="179"/>
      <c r="D558" s="179"/>
      <c r="E558" s="178"/>
      <c r="F558" s="180"/>
      <c r="G558" s="178"/>
      <c r="H558" s="179"/>
      <c r="I558" s="179"/>
      <c r="J558" s="179"/>
      <c r="K558" s="179"/>
      <c r="L558" s="179"/>
      <c r="M558" s="178"/>
      <c r="N558" s="179"/>
      <c r="O558" s="179"/>
      <c r="P558" s="179"/>
      <c r="Q558" s="179"/>
      <c r="R558" s="179"/>
      <c r="S558" s="179"/>
      <c r="T558" s="179"/>
      <c r="U558" s="179"/>
      <c r="V558" s="179"/>
      <c r="W558" s="179"/>
      <c r="X558" s="179"/>
      <c r="Y558" s="179"/>
      <c r="Z558" s="179"/>
      <c r="AA558" s="179"/>
    </row>
    <row r="559">
      <c r="A559" s="178"/>
      <c r="B559" s="179"/>
      <c r="C559" s="179"/>
      <c r="D559" s="179"/>
      <c r="E559" s="178"/>
      <c r="F559" s="180"/>
      <c r="G559" s="178"/>
      <c r="H559" s="179"/>
      <c r="I559" s="179"/>
      <c r="J559" s="179"/>
      <c r="K559" s="179"/>
      <c r="L559" s="179"/>
      <c r="M559" s="178"/>
      <c r="N559" s="179"/>
      <c r="O559" s="179"/>
      <c r="P559" s="179"/>
      <c r="Q559" s="179"/>
      <c r="R559" s="179"/>
      <c r="S559" s="179"/>
      <c r="T559" s="179"/>
      <c r="U559" s="179"/>
      <c r="V559" s="179"/>
      <c r="W559" s="179"/>
      <c r="X559" s="179"/>
      <c r="Y559" s="179"/>
      <c r="Z559" s="179"/>
      <c r="AA559" s="179"/>
    </row>
    <row r="560">
      <c r="A560" s="178"/>
      <c r="B560" s="179"/>
      <c r="C560" s="179"/>
      <c r="D560" s="179"/>
      <c r="E560" s="178"/>
      <c r="F560" s="180"/>
      <c r="G560" s="178"/>
      <c r="H560" s="179"/>
      <c r="I560" s="179"/>
      <c r="J560" s="179"/>
      <c r="K560" s="179"/>
      <c r="L560" s="179"/>
      <c r="M560" s="178"/>
      <c r="N560" s="179"/>
      <c r="O560" s="179"/>
      <c r="P560" s="179"/>
      <c r="Q560" s="179"/>
      <c r="R560" s="179"/>
      <c r="S560" s="179"/>
      <c r="T560" s="179"/>
      <c r="U560" s="179"/>
      <c r="V560" s="179"/>
      <c r="W560" s="179"/>
      <c r="X560" s="179"/>
      <c r="Y560" s="179"/>
      <c r="Z560" s="179"/>
      <c r="AA560" s="179"/>
    </row>
    <row r="561">
      <c r="A561" s="178"/>
      <c r="B561" s="179"/>
      <c r="C561" s="179"/>
      <c r="D561" s="179"/>
      <c r="E561" s="178"/>
      <c r="F561" s="180"/>
      <c r="G561" s="178"/>
      <c r="H561" s="179"/>
      <c r="I561" s="179"/>
      <c r="J561" s="179"/>
      <c r="K561" s="179"/>
      <c r="L561" s="179"/>
      <c r="M561" s="178"/>
      <c r="N561" s="179"/>
      <c r="O561" s="179"/>
      <c r="P561" s="179"/>
      <c r="Q561" s="179"/>
      <c r="R561" s="179"/>
      <c r="S561" s="179"/>
      <c r="T561" s="179"/>
      <c r="U561" s="179"/>
      <c r="V561" s="179"/>
      <c r="W561" s="179"/>
      <c r="X561" s="179"/>
      <c r="Y561" s="179"/>
      <c r="Z561" s="179"/>
      <c r="AA561" s="179"/>
    </row>
    <row r="562">
      <c r="A562" s="178"/>
      <c r="B562" s="179"/>
      <c r="C562" s="179"/>
      <c r="D562" s="179"/>
      <c r="E562" s="178"/>
      <c r="F562" s="180"/>
      <c r="G562" s="178"/>
      <c r="H562" s="179"/>
      <c r="I562" s="179"/>
      <c r="J562" s="179"/>
      <c r="K562" s="179"/>
      <c r="L562" s="179"/>
      <c r="M562" s="178"/>
      <c r="N562" s="179"/>
      <c r="O562" s="179"/>
      <c r="P562" s="179"/>
      <c r="Q562" s="179"/>
      <c r="R562" s="179"/>
      <c r="S562" s="179"/>
      <c r="T562" s="179"/>
      <c r="U562" s="179"/>
      <c r="V562" s="179"/>
      <c r="W562" s="179"/>
      <c r="X562" s="179"/>
      <c r="Y562" s="179"/>
      <c r="Z562" s="179"/>
      <c r="AA562" s="179"/>
    </row>
    <row r="563">
      <c r="A563" s="178"/>
      <c r="B563" s="179"/>
      <c r="C563" s="179"/>
      <c r="D563" s="179"/>
      <c r="E563" s="178"/>
      <c r="F563" s="180"/>
      <c r="G563" s="178"/>
      <c r="H563" s="179"/>
      <c r="I563" s="179"/>
      <c r="J563" s="179"/>
      <c r="K563" s="179"/>
      <c r="L563" s="179"/>
      <c r="M563" s="178"/>
      <c r="N563" s="179"/>
      <c r="O563" s="179"/>
      <c r="P563" s="179"/>
      <c r="Q563" s="179"/>
      <c r="R563" s="179"/>
      <c r="S563" s="179"/>
      <c r="T563" s="179"/>
      <c r="U563" s="179"/>
      <c r="V563" s="179"/>
      <c r="W563" s="179"/>
      <c r="X563" s="179"/>
      <c r="Y563" s="179"/>
      <c r="Z563" s="179"/>
      <c r="AA563" s="179"/>
    </row>
    <row r="564">
      <c r="A564" s="178"/>
      <c r="B564" s="179"/>
      <c r="C564" s="179"/>
      <c r="D564" s="179"/>
      <c r="E564" s="178"/>
      <c r="F564" s="180"/>
      <c r="G564" s="178"/>
      <c r="H564" s="179"/>
      <c r="I564" s="179"/>
      <c r="J564" s="179"/>
      <c r="K564" s="179"/>
      <c r="L564" s="179"/>
      <c r="M564" s="178"/>
      <c r="N564" s="179"/>
      <c r="O564" s="179"/>
      <c r="P564" s="179"/>
      <c r="Q564" s="179"/>
      <c r="R564" s="179"/>
      <c r="S564" s="179"/>
      <c r="T564" s="179"/>
      <c r="U564" s="179"/>
      <c r="V564" s="179"/>
      <c r="W564" s="179"/>
      <c r="X564" s="179"/>
      <c r="Y564" s="179"/>
      <c r="Z564" s="179"/>
      <c r="AA564" s="179"/>
    </row>
    <row r="565">
      <c r="A565" s="178"/>
      <c r="B565" s="179"/>
      <c r="C565" s="179"/>
      <c r="D565" s="179"/>
      <c r="E565" s="178"/>
      <c r="F565" s="180"/>
      <c r="G565" s="178"/>
      <c r="H565" s="179"/>
      <c r="I565" s="179"/>
      <c r="J565" s="179"/>
      <c r="K565" s="179"/>
      <c r="L565" s="179"/>
      <c r="M565" s="178"/>
      <c r="N565" s="179"/>
      <c r="O565" s="179"/>
      <c r="P565" s="179"/>
      <c r="Q565" s="179"/>
      <c r="R565" s="179"/>
      <c r="S565" s="179"/>
      <c r="T565" s="179"/>
      <c r="U565" s="179"/>
      <c r="V565" s="179"/>
      <c r="W565" s="179"/>
      <c r="X565" s="179"/>
      <c r="Y565" s="179"/>
      <c r="Z565" s="179"/>
      <c r="AA565" s="179"/>
    </row>
    <row r="566">
      <c r="A566" s="178"/>
      <c r="B566" s="179"/>
      <c r="C566" s="179"/>
      <c r="D566" s="179"/>
      <c r="E566" s="178"/>
      <c r="F566" s="180"/>
      <c r="G566" s="178"/>
      <c r="H566" s="179"/>
      <c r="I566" s="179"/>
      <c r="J566" s="179"/>
      <c r="K566" s="179"/>
      <c r="L566" s="179"/>
      <c r="M566" s="178"/>
      <c r="N566" s="179"/>
      <c r="O566" s="179"/>
      <c r="P566" s="179"/>
      <c r="Q566" s="179"/>
      <c r="R566" s="179"/>
      <c r="S566" s="179"/>
      <c r="T566" s="179"/>
      <c r="U566" s="179"/>
      <c r="V566" s="179"/>
      <c r="W566" s="179"/>
      <c r="X566" s="179"/>
      <c r="Y566" s="179"/>
      <c r="Z566" s="179"/>
      <c r="AA566" s="179"/>
    </row>
    <row r="567">
      <c r="A567" s="178"/>
      <c r="B567" s="179"/>
      <c r="C567" s="179"/>
      <c r="D567" s="179"/>
      <c r="E567" s="178"/>
      <c r="F567" s="180"/>
      <c r="G567" s="178"/>
      <c r="H567" s="179"/>
      <c r="I567" s="179"/>
      <c r="J567" s="179"/>
      <c r="K567" s="179"/>
      <c r="L567" s="179"/>
      <c r="M567" s="178"/>
      <c r="N567" s="179"/>
      <c r="O567" s="179"/>
      <c r="P567" s="179"/>
      <c r="Q567" s="179"/>
      <c r="R567" s="179"/>
      <c r="S567" s="179"/>
      <c r="T567" s="179"/>
      <c r="U567" s="179"/>
      <c r="V567" s="179"/>
      <c r="W567" s="179"/>
      <c r="X567" s="179"/>
      <c r="Y567" s="179"/>
      <c r="Z567" s="179"/>
      <c r="AA567" s="179"/>
    </row>
    <row r="568">
      <c r="A568" s="178"/>
      <c r="B568" s="179"/>
      <c r="C568" s="179"/>
      <c r="D568" s="179"/>
      <c r="E568" s="178"/>
      <c r="F568" s="180"/>
      <c r="G568" s="178"/>
      <c r="H568" s="179"/>
      <c r="I568" s="179"/>
      <c r="J568" s="179"/>
      <c r="K568" s="179"/>
      <c r="L568" s="179"/>
      <c r="M568" s="178"/>
      <c r="N568" s="179"/>
      <c r="O568" s="179"/>
      <c r="P568" s="179"/>
      <c r="Q568" s="179"/>
      <c r="R568" s="179"/>
      <c r="S568" s="179"/>
      <c r="T568" s="179"/>
      <c r="U568" s="179"/>
      <c r="V568" s="179"/>
      <c r="W568" s="179"/>
      <c r="X568" s="179"/>
      <c r="Y568" s="179"/>
      <c r="Z568" s="179"/>
      <c r="AA568" s="179"/>
    </row>
    <row r="569">
      <c r="A569" s="178"/>
      <c r="B569" s="179"/>
      <c r="C569" s="179"/>
      <c r="D569" s="179"/>
      <c r="E569" s="178"/>
      <c r="F569" s="180"/>
      <c r="G569" s="178"/>
      <c r="H569" s="179"/>
      <c r="I569" s="179"/>
      <c r="J569" s="179"/>
      <c r="K569" s="179"/>
      <c r="L569" s="179"/>
      <c r="M569" s="178"/>
      <c r="N569" s="179"/>
      <c r="O569" s="179"/>
      <c r="P569" s="179"/>
      <c r="Q569" s="179"/>
      <c r="R569" s="179"/>
      <c r="S569" s="179"/>
      <c r="T569" s="179"/>
      <c r="U569" s="179"/>
      <c r="V569" s="179"/>
      <c r="W569" s="179"/>
      <c r="X569" s="179"/>
      <c r="Y569" s="179"/>
      <c r="Z569" s="179"/>
      <c r="AA569" s="179"/>
    </row>
    <row r="570">
      <c r="A570" s="178"/>
      <c r="B570" s="179"/>
      <c r="C570" s="179"/>
      <c r="D570" s="179"/>
      <c r="E570" s="178"/>
      <c r="F570" s="180"/>
      <c r="G570" s="178"/>
      <c r="H570" s="179"/>
      <c r="I570" s="179"/>
      <c r="J570" s="179"/>
      <c r="K570" s="179"/>
      <c r="L570" s="179"/>
      <c r="M570" s="178"/>
      <c r="N570" s="179"/>
      <c r="O570" s="179"/>
      <c r="P570" s="179"/>
      <c r="Q570" s="179"/>
      <c r="R570" s="179"/>
      <c r="S570" s="179"/>
      <c r="T570" s="179"/>
      <c r="U570" s="179"/>
      <c r="V570" s="179"/>
      <c r="W570" s="179"/>
      <c r="X570" s="179"/>
      <c r="Y570" s="179"/>
      <c r="Z570" s="179"/>
      <c r="AA570" s="179"/>
    </row>
    <row r="571">
      <c r="A571" s="178"/>
      <c r="B571" s="179"/>
      <c r="C571" s="179"/>
      <c r="D571" s="179"/>
      <c r="E571" s="178"/>
      <c r="F571" s="180"/>
      <c r="G571" s="178"/>
      <c r="H571" s="179"/>
      <c r="I571" s="179"/>
      <c r="J571" s="179"/>
      <c r="K571" s="179"/>
      <c r="L571" s="179"/>
      <c r="M571" s="178"/>
      <c r="N571" s="179"/>
      <c r="O571" s="179"/>
      <c r="P571" s="179"/>
      <c r="Q571" s="179"/>
      <c r="R571" s="179"/>
      <c r="S571" s="179"/>
      <c r="T571" s="179"/>
      <c r="U571" s="179"/>
      <c r="V571" s="179"/>
      <c r="W571" s="179"/>
      <c r="X571" s="179"/>
      <c r="Y571" s="179"/>
      <c r="Z571" s="179"/>
      <c r="AA571" s="179"/>
    </row>
    <row r="572">
      <c r="A572" s="178"/>
      <c r="B572" s="179"/>
      <c r="C572" s="179"/>
      <c r="D572" s="179"/>
      <c r="E572" s="178"/>
      <c r="F572" s="180"/>
      <c r="G572" s="178"/>
      <c r="H572" s="179"/>
      <c r="I572" s="179"/>
      <c r="J572" s="179"/>
      <c r="K572" s="179"/>
      <c r="L572" s="179"/>
      <c r="M572" s="178"/>
      <c r="N572" s="179"/>
      <c r="O572" s="179"/>
      <c r="P572" s="179"/>
      <c r="Q572" s="179"/>
      <c r="R572" s="179"/>
      <c r="S572" s="179"/>
      <c r="T572" s="179"/>
      <c r="U572" s="179"/>
      <c r="V572" s="179"/>
      <c r="W572" s="179"/>
      <c r="X572" s="179"/>
      <c r="Y572" s="179"/>
      <c r="Z572" s="179"/>
      <c r="AA572" s="179"/>
    </row>
    <row r="573">
      <c r="A573" s="178"/>
      <c r="B573" s="179"/>
      <c r="C573" s="179"/>
      <c r="D573" s="179"/>
      <c r="E573" s="178"/>
      <c r="F573" s="180"/>
      <c r="G573" s="178"/>
      <c r="H573" s="179"/>
      <c r="I573" s="179"/>
      <c r="J573" s="179"/>
      <c r="K573" s="179"/>
      <c r="L573" s="179"/>
      <c r="M573" s="178"/>
      <c r="N573" s="179"/>
      <c r="O573" s="179"/>
      <c r="P573" s="179"/>
      <c r="Q573" s="179"/>
      <c r="R573" s="179"/>
      <c r="S573" s="179"/>
      <c r="T573" s="179"/>
      <c r="U573" s="179"/>
      <c r="V573" s="179"/>
      <c r="W573" s="179"/>
      <c r="X573" s="179"/>
      <c r="Y573" s="179"/>
      <c r="Z573" s="179"/>
      <c r="AA573" s="179"/>
    </row>
    <row r="574">
      <c r="A574" s="178"/>
      <c r="B574" s="179"/>
      <c r="C574" s="179"/>
      <c r="D574" s="179"/>
      <c r="E574" s="178"/>
      <c r="F574" s="180"/>
      <c r="G574" s="178"/>
      <c r="H574" s="179"/>
      <c r="I574" s="179"/>
      <c r="J574" s="179"/>
      <c r="K574" s="179"/>
      <c r="L574" s="179"/>
      <c r="M574" s="178"/>
      <c r="N574" s="179"/>
      <c r="O574" s="179"/>
      <c r="P574" s="179"/>
      <c r="Q574" s="179"/>
      <c r="R574" s="179"/>
      <c r="S574" s="179"/>
      <c r="T574" s="179"/>
      <c r="U574" s="179"/>
      <c r="V574" s="179"/>
      <c r="W574" s="179"/>
      <c r="X574" s="179"/>
      <c r="Y574" s="179"/>
      <c r="Z574" s="179"/>
      <c r="AA574" s="179"/>
    </row>
    <row r="575">
      <c r="A575" s="178"/>
      <c r="B575" s="179"/>
      <c r="C575" s="179"/>
      <c r="D575" s="179"/>
      <c r="E575" s="178"/>
      <c r="F575" s="180"/>
      <c r="G575" s="178"/>
      <c r="H575" s="179"/>
      <c r="I575" s="179"/>
      <c r="J575" s="179"/>
      <c r="K575" s="179"/>
      <c r="L575" s="179"/>
      <c r="M575" s="178"/>
      <c r="N575" s="179"/>
      <c r="O575" s="179"/>
      <c r="P575" s="179"/>
      <c r="Q575" s="179"/>
      <c r="R575" s="179"/>
      <c r="S575" s="179"/>
      <c r="T575" s="179"/>
      <c r="U575" s="179"/>
      <c r="V575" s="179"/>
      <c r="W575" s="179"/>
      <c r="X575" s="179"/>
      <c r="Y575" s="179"/>
      <c r="Z575" s="179"/>
      <c r="AA575" s="179"/>
    </row>
    <row r="576">
      <c r="A576" s="178"/>
      <c r="B576" s="179"/>
      <c r="C576" s="179"/>
      <c r="D576" s="179"/>
      <c r="E576" s="178"/>
      <c r="F576" s="180"/>
      <c r="G576" s="178"/>
      <c r="H576" s="179"/>
      <c r="I576" s="179"/>
      <c r="J576" s="179"/>
      <c r="K576" s="179"/>
      <c r="L576" s="179"/>
      <c r="M576" s="178"/>
      <c r="N576" s="179"/>
      <c r="O576" s="179"/>
      <c r="P576" s="179"/>
      <c r="Q576" s="179"/>
      <c r="R576" s="179"/>
      <c r="S576" s="179"/>
      <c r="T576" s="179"/>
      <c r="U576" s="179"/>
      <c r="V576" s="179"/>
      <c r="W576" s="179"/>
      <c r="X576" s="179"/>
      <c r="Y576" s="179"/>
      <c r="Z576" s="179"/>
      <c r="AA576" s="179"/>
    </row>
    <row r="577">
      <c r="A577" s="178"/>
      <c r="B577" s="179"/>
      <c r="C577" s="179"/>
      <c r="D577" s="179"/>
      <c r="E577" s="178"/>
      <c r="F577" s="180"/>
      <c r="G577" s="178"/>
      <c r="H577" s="179"/>
      <c r="I577" s="179"/>
      <c r="J577" s="179"/>
      <c r="K577" s="179"/>
      <c r="L577" s="179"/>
      <c r="M577" s="178"/>
      <c r="N577" s="179"/>
      <c r="O577" s="179"/>
      <c r="P577" s="179"/>
      <c r="Q577" s="179"/>
      <c r="R577" s="179"/>
      <c r="S577" s="179"/>
      <c r="T577" s="179"/>
      <c r="U577" s="179"/>
      <c r="V577" s="179"/>
      <c r="W577" s="179"/>
      <c r="X577" s="179"/>
      <c r="Y577" s="179"/>
      <c r="Z577" s="179"/>
      <c r="AA577" s="179"/>
    </row>
    <row r="578">
      <c r="A578" s="178"/>
      <c r="B578" s="179"/>
      <c r="C578" s="179"/>
      <c r="D578" s="179"/>
      <c r="E578" s="178"/>
      <c r="F578" s="180"/>
      <c r="G578" s="178"/>
      <c r="H578" s="179"/>
      <c r="I578" s="179"/>
      <c r="J578" s="179"/>
      <c r="K578" s="179"/>
      <c r="L578" s="179"/>
      <c r="M578" s="178"/>
      <c r="N578" s="179"/>
      <c r="O578" s="179"/>
      <c r="P578" s="179"/>
      <c r="Q578" s="179"/>
      <c r="R578" s="179"/>
      <c r="S578" s="179"/>
      <c r="T578" s="179"/>
      <c r="U578" s="179"/>
      <c r="V578" s="179"/>
      <c r="W578" s="179"/>
      <c r="X578" s="179"/>
      <c r="Y578" s="179"/>
      <c r="Z578" s="179"/>
      <c r="AA578" s="179"/>
    </row>
    <row r="579">
      <c r="A579" s="178"/>
      <c r="B579" s="179"/>
      <c r="C579" s="179"/>
      <c r="D579" s="179"/>
      <c r="E579" s="178"/>
      <c r="F579" s="180"/>
      <c r="G579" s="178"/>
      <c r="H579" s="179"/>
      <c r="I579" s="179"/>
      <c r="J579" s="179"/>
      <c r="K579" s="179"/>
      <c r="L579" s="179"/>
      <c r="M579" s="178"/>
      <c r="N579" s="179"/>
      <c r="O579" s="179"/>
      <c r="P579" s="179"/>
      <c r="Q579" s="179"/>
      <c r="R579" s="179"/>
      <c r="S579" s="179"/>
      <c r="T579" s="179"/>
      <c r="U579" s="179"/>
      <c r="V579" s="179"/>
      <c r="W579" s="179"/>
      <c r="X579" s="179"/>
      <c r="Y579" s="179"/>
      <c r="Z579" s="179"/>
      <c r="AA579" s="179"/>
    </row>
    <row r="580">
      <c r="A580" s="178"/>
      <c r="B580" s="179"/>
      <c r="C580" s="179"/>
      <c r="D580" s="179"/>
      <c r="E580" s="178"/>
      <c r="F580" s="180"/>
      <c r="G580" s="178"/>
      <c r="H580" s="179"/>
      <c r="I580" s="179"/>
      <c r="J580" s="179"/>
      <c r="K580" s="179"/>
      <c r="L580" s="179"/>
      <c r="M580" s="178"/>
      <c r="N580" s="179"/>
      <c r="O580" s="179"/>
      <c r="P580" s="179"/>
      <c r="Q580" s="179"/>
      <c r="R580" s="179"/>
      <c r="S580" s="179"/>
      <c r="T580" s="179"/>
      <c r="U580" s="179"/>
      <c r="V580" s="179"/>
      <c r="W580" s="179"/>
      <c r="X580" s="179"/>
      <c r="Y580" s="179"/>
      <c r="Z580" s="179"/>
      <c r="AA580" s="179"/>
    </row>
    <row r="581">
      <c r="A581" s="178"/>
      <c r="B581" s="179"/>
      <c r="C581" s="179"/>
      <c r="D581" s="179"/>
      <c r="E581" s="178"/>
      <c r="F581" s="180"/>
      <c r="G581" s="178"/>
      <c r="H581" s="179"/>
      <c r="I581" s="179"/>
      <c r="J581" s="179"/>
      <c r="K581" s="179"/>
      <c r="L581" s="179"/>
      <c r="M581" s="178"/>
      <c r="N581" s="179"/>
      <c r="O581" s="179"/>
      <c r="P581" s="179"/>
      <c r="Q581" s="179"/>
      <c r="R581" s="179"/>
      <c r="S581" s="179"/>
      <c r="T581" s="179"/>
      <c r="U581" s="179"/>
      <c r="V581" s="179"/>
      <c r="W581" s="179"/>
      <c r="X581" s="179"/>
      <c r="Y581" s="179"/>
      <c r="Z581" s="179"/>
      <c r="AA581" s="179"/>
    </row>
    <row r="582">
      <c r="A582" s="178"/>
      <c r="B582" s="179"/>
      <c r="C582" s="179"/>
      <c r="D582" s="179"/>
      <c r="E582" s="178"/>
      <c r="F582" s="180"/>
      <c r="G582" s="178"/>
      <c r="H582" s="179"/>
      <c r="I582" s="179"/>
      <c r="J582" s="179"/>
      <c r="K582" s="179"/>
      <c r="L582" s="179"/>
      <c r="M582" s="178"/>
      <c r="N582" s="179"/>
      <c r="O582" s="179"/>
      <c r="P582" s="179"/>
      <c r="Q582" s="179"/>
      <c r="R582" s="179"/>
      <c r="S582" s="179"/>
      <c r="T582" s="179"/>
      <c r="U582" s="179"/>
      <c r="V582" s="179"/>
      <c r="W582" s="179"/>
      <c r="X582" s="179"/>
      <c r="Y582" s="179"/>
      <c r="Z582" s="179"/>
      <c r="AA582" s="179"/>
    </row>
    <row r="583">
      <c r="A583" s="178"/>
      <c r="B583" s="179"/>
      <c r="C583" s="179"/>
      <c r="D583" s="179"/>
      <c r="E583" s="178"/>
      <c r="F583" s="180"/>
      <c r="G583" s="178"/>
      <c r="H583" s="179"/>
      <c r="I583" s="179"/>
      <c r="J583" s="179"/>
      <c r="K583" s="179"/>
      <c r="L583" s="179"/>
      <c r="M583" s="178"/>
      <c r="N583" s="179"/>
      <c r="O583" s="179"/>
      <c r="P583" s="179"/>
      <c r="Q583" s="179"/>
      <c r="R583" s="179"/>
      <c r="S583" s="179"/>
      <c r="T583" s="179"/>
      <c r="U583" s="179"/>
      <c r="V583" s="179"/>
      <c r="W583" s="179"/>
      <c r="X583" s="179"/>
      <c r="Y583" s="179"/>
      <c r="Z583" s="179"/>
      <c r="AA583" s="179"/>
    </row>
    <row r="584">
      <c r="A584" s="178"/>
      <c r="B584" s="179"/>
      <c r="C584" s="179"/>
      <c r="D584" s="179"/>
      <c r="E584" s="178"/>
      <c r="F584" s="180"/>
      <c r="G584" s="178"/>
      <c r="H584" s="179"/>
      <c r="I584" s="179"/>
      <c r="J584" s="179"/>
      <c r="K584" s="179"/>
      <c r="L584" s="179"/>
      <c r="M584" s="178"/>
      <c r="N584" s="179"/>
      <c r="O584" s="179"/>
      <c r="P584" s="179"/>
      <c r="Q584" s="179"/>
      <c r="R584" s="179"/>
      <c r="S584" s="179"/>
      <c r="T584" s="179"/>
      <c r="U584" s="179"/>
      <c r="V584" s="179"/>
      <c r="W584" s="179"/>
      <c r="X584" s="179"/>
      <c r="Y584" s="179"/>
      <c r="Z584" s="179"/>
      <c r="AA584" s="179"/>
    </row>
    <row r="585">
      <c r="A585" s="178"/>
      <c r="B585" s="179"/>
      <c r="C585" s="179"/>
      <c r="D585" s="179"/>
      <c r="E585" s="178"/>
      <c r="F585" s="180"/>
      <c r="G585" s="178"/>
      <c r="H585" s="179"/>
      <c r="I585" s="179"/>
      <c r="J585" s="179"/>
      <c r="K585" s="179"/>
      <c r="L585" s="179"/>
      <c r="M585" s="178"/>
      <c r="N585" s="179"/>
      <c r="O585" s="179"/>
      <c r="P585" s="179"/>
      <c r="Q585" s="179"/>
      <c r="R585" s="179"/>
      <c r="S585" s="179"/>
      <c r="T585" s="179"/>
      <c r="U585" s="179"/>
      <c r="V585" s="179"/>
      <c r="W585" s="179"/>
      <c r="X585" s="179"/>
      <c r="Y585" s="179"/>
      <c r="Z585" s="179"/>
      <c r="AA585" s="179"/>
    </row>
    <row r="586">
      <c r="A586" s="178"/>
      <c r="B586" s="179"/>
      <c r="C586" s="179"/>
      <c r="D586" s="179"/>
      <c r="E586" s="178"/>
      <c r="F586" s="180"/>
      <c r="G586" s="178"/>
      <c r="H586" s="179"/>
      <c r="I586" s="179"/>
      <c r="J586" s="179"/>
      <c r="K586" s="179"/>
      <c r="L586" s="179"/>
      <c r="M586" s="178"/>
      <c r="N586" s="179"/>
      <c r="O586" s="179"/>
      <c r="P586" s="179"/>
      <c r="Q586" s="179"/>
      <c r="R586" s="179"/>
      <c r="S586" s="179"/>
      <c r="T586" s="179"/>
      <c r="U586" s="179"/>
      <c r="V586" s="179"/>
      <c r="W586" s="179"/>
      <c r="X586" s="179"/>
      <c r="Y586" s="179"/>
      <c r="Z586" s="179"/>
      <c r="AA586" s="179"/>
    </row>
    <row r="587">
      <c r="A587" s="178"/>
      <c r="B587" s="179"/>
      <c r="C587" s="179"/>
      <c r="D587" s="179"/>
      <c r="E587" s="178"/>
      <c r="F587" s="180"/>
      <c r="G587" s="178"/>
      <c r="H587" s="179"/>
      <c r="I587" s="179"/>
      <c r="J587" s="179"/>
      <c r="K587" s="179"/>
      <c r="L587" s="179"/>
      <c r="M587" s="178"/>
      <c r="N587" s="179"/>
      <c r="O587" s="179"/>
      <c r="P587" s="179"/>
      <c r="Q587" s="179"/>
      <c r="R587" s="179"/>
      <c r="S587" s="179"/>
      <c r="T587" s="179"/>
      <c r="U587" s="179"/>
      <c r="V587" s="179"/>
      <c r="W587" s="179"/>
      <c r="X587" s="179"/>
      <c r="Y587" s="179"/>
      <c r="Z587" s="179"/>
      <c r="AA587" s="179"/>
    </row>
    <row r="588">
      <c r="A588" s="178"/>
      <c r="B588" s="179"/>
      <c r="C588" s="179"/>
      <c r="D588" s="179"/>
      <c r="E588" s="178"/>
      <c r="F588" s="180"/>
      <c r="G588" s="178"/>
      <c r="H588" s="179"/>
      <c r="I588" s="179"/>
      <c r="J588" s="179"/>
      <c r="K588" s="179"/>
      <c r="L588" s="179"/>
      <c r="M588" s="178"/>
      <c r="N588" s="179"/>
      <c r="O588" s="179"/>
      <c r="P588" s="179"/>
      <c r="Q588" s="179"/>
      <c r="R588" s="179"/>
      <c r="S588" s="179"/>
      <c r="T588" s="179"/>
      <c r="U588" s="179"/>
      <c r="V588" s="179"/>
      <c r="W588" s="179"/>
      <c r="X588" s="179"/>
      <c r="Y588" s="179"/>
      <c r="Z588" s="179"/>
      <c r="AA588" s="179"/>
    </row>
    <row r="589">
      <c r="A589" s="178"/>
      <c r="B589" s="179"/>
      <c r="C589" s="179"/>
      <c r="D589" s="179"/>
      <c r="E589" s="178"/>
      <c r="F589" s="180"/>
      <c r="G589" s="178"/>
      <c r="H589" s="179"/>
      <c r="I589" s="179"/>
      <c r="J589" s="179"/>
      <c r="K589" s="179"/>
      <c r="L589" s="179"/>
      <c r="M589" s="178"/>
      <c r="N589" s="179"/>
      <c r="O589" s="179"/>
      <c r="P589" s="179"/>
      <c r="Q589" s="179"/>
      <c r="R589" s="179"/>
      <c r="S589" s="179"/>
      <c r="T589" s="179"/>
      <c r="U589" s="179"/>
      <c r="V589" s="179"/>
      <c r="W589" s="179"/>
      <c r="X589" s="179"/>
      <c r="Y589" s="179"/>
      <c r="Z589" s="179"/>
      <c r="AA589" s="179"/>
    </row>
    <row r="590">
      <c r="A590" s="178"/>
      <c r="B590" s="179"/>
      <c r="C590" s="179"/>
      <c r="D590" s="179"/>
      <c r="E590" s="178"/>
      <c r="F590" s="180"/>
      <c r="G590" s="178"/>
      <c r="H590" s="179"/>
      <c r="I590" s="179"/>
      <c r="J590" s="179"/>
      <c r="K590" s="179"/>
      <c r="L590" s="179"/>
      <c r="M590" s="178"/>
      <c r="N590" s="179"/>
      <c r="O590" s="179"/>
      <c r="P590" s="179"/>
      <c r="Q590" s="179"/>
      <c r="R590" s="179"/>
      <c r="S590" s="179"/>
      <c r="T590" s="179"/>
      <c r="U590" s="179"/>
      <c r="V590" s="179"/>
      <c r="W590" s="179"/>
      <c r="X590" s="179"/>
      <c r="Y590" s="179"/>
      <c r="Z590" s="179"/>
      <c r="AA590" s="179"/>
    </row>
    <row r="591">
      <c r="A591" s="178"/>
      <c r="B591" s="179"/>
      <c r="C591" s="179"/>
      <c r="D591" s="179"/>
      <c r="E591" s="178"/>
      <c r="F591" s="180"/>
      <c r="G591" s="178"/>
      <c r="H591" s="179"/>
      <c r="I591" s="179"/>
      <c r="J591" s="179"/>
      <c r="K591" s="179"/>
      <c r="L591" s="179"/>
      <c r="M591" s="178"/>
      <c r="N591" s="179"/>
      <c r="O591" s="179"/>
      <c r="P591" s="179"/>
      <c r="Q591" s="179"/>
      <c r="R591" s="179"/>
      <c r="S591" s="179"/>
      <c r="T591" s="179"/>
      <c r="U591" s="179"/>
      <c r="V591" s="179"/>
      <c r="W591" s="179"/>
      <c r="X591" s="179"/>
      <c r="Y591" s="179"/>
      <c r="Z591" s="179"/>
      <c r="AA591" s="179"/>
    </row>
    <row r="592">
      <c r="A592" s="178"/>
      <c r="B592" s="179"/>
      <c r="C592" s="179"/>
      <c r="D592" s="179"/>
      <c r="E592" s="178"/>
      <c r="F592" s="180"/>
      <c r="G592" s="178"/>
      <c r="H592" s="179"/>
      <c r="I592" s="179"/>
      <c r="J592" s="179"/>
      <c r="K592" s="179"/>
      <c r="L592" s="179"/>
      <c r="M592" s="178"/>
      <c r="N592" s="179"/>
      <c r="O592" s="179"/>
      <c r="P592" s="179"/>
      <c r="Q592" s="179"/>
      <c r="R592" s="179"/>
      <c r="S592" s="179"/>
      <c r="T592" s="179"/>
      <c r="U592" s="179"/>
      <c r="V592" s="179"/>
      <c r="W592" s="179"/>
      <c r="X592" s="179"/>
      <c r="Y592" s="179"/>
      <c r="Z592" s="179"/>
      <c r="AA592" s="179"/>
    </row>
    <row r="593">
      <c r="A593" s="178"/>
      <c r="B593" s="179"/>
      <c r="C593" s="179"/>
      <c r="D593" s="179"/>
      <c r="E593" s="178"/>
      <c r="F593" s="180"/>
      <c r="G593" s="178"/>
      <c r="H593" s="179"/>
      <c r="I593" s="179"/>
      <c r="J593" s="179"/>
      <c r="K593" s="179"/>
      <c r="L593" s="179"/>
      <c r="M593" s="178"/>
      <c r="N593" s="179"/>
      <c r="O593" s="179"/>
      <c r="P593" s="179"/>
      <c r="Q593" s="179"/>
      <c r="R593" s="179"/>
      <c r="S593" s="179"/>
      <c r="T593" s="179"/>
      <c r="U593" s="179"/>
      <c r="V593" s="179"/>
      <c r="W593" s="179"/>
      <c r="X593" s="179"/>
      <c r="Y593" s="179"/>
      <c r="Z593" s="179"/>
      <c r="AA593" s="179"/>
    </row>
    <row r="594">
      <c r="A594" s="178"/>
      <c r="B594" s="179"/>
      <c r="C594" s="179"/>
      <c r="D594" s="179"/>
      <c r="E594" s="178"/>
      <c r="F594" s="180"/>
      <c r="G594" s="178"/>
      <c r="H594" s="179"/>
      <c r="I594" s="179"/>
      <c r="J594" s="179"/>
      <c r="K594" s="179"/>
      <c r="L594" s="179"/>
      <c r="M594" s="178"/>
      <c r="N594" s="179"/>
      <c r="O594" s="179"/>
      <c r="P594" s="179"/>
      <c r="Q594" s="179"/>
      <c r="R594" s="179"/>
      <c r="S594" s="179"/>
      <c r="T594" s="179"/>
      <c r="U594" s="179"/>
      <c r="V594" s="179"/>
      <c r="W594" s="179"/>
      <c r="X594" s="179"/>
      <c r="Y594" s="179"/>
      <c r="Z594" s="179"/>
      <c r="AA594" s="179"/>
    </row>
    <row r="595">
      <c r="A595" s="178"/>
      <c r="B595" s="179"/>
      <c r="C595" s="179"/>
      <c r="D595" s="179"/>
      <c r="E595" s="178"/>
      <c r="F595" s="180"/>
      <c r="G595" s="178"/>
      <c r="H595" s="179"/>
      <c r="I595" s="179"/>
      <c r="J595" s="179"/>
      <c r="K595" s="179"/>
      <c r="L595" s="179"/>
      <c r="M595" s="178"/>
      <c r="N595" s="179"/>
      <c r="O595" s="179"/>
      <c r="P595" s="179"/>
      <c r="Q595" s="179"/>
      <c r="R595" s="179"/>
      <c r="S595" s="179"/>
      <c r="T595" s="179"/>
      <c r="U595" s="179"/>
      <c r="V595" s="179"/>
      <c r="W595" s="179"/>
      <c r="X595" s="179"/>
      <c r="Y595" s="179"/>
      <c r="Z595" s="179"/>
      <c r="AA595" s="179"/>
    </row>
    <row r="596">
      <c r="A596" s="178"/>
      <c r="B596" s="179"/>
      <c r="C596" s="179"/>
      <c r="D596" s="179"/>
      <c r="E596" s="178"/>
      <c r="F596" s="180"/>
      <c r="G596" s="178"/>
      <c r="H596" s="179"/>
      <c r="I596" s="179"/>
      <c r="J596" s="179"/>
      <c r="K596" s="179"/>
      <c r="L596" s="179"/>
      <c r="M596" s="178"/>
      <c r="N596" s="179"/>
      <c r="O596" s="179"/>
      <c r="P596" s="179"/>
      <c r="Q596" s="179"/>
      <c r="R596" s="179"/>
      <c r="S596" s="179"/>
      <c r="T596" s="179"/>
      <c r="U596" s="179"/>
      <c r="V596" s="179"/>
      <c r="W596" s="179"/>
      <c r="X596" s="179"/>
      <c r="Y596" s="179"/>
      <c r="Z596" s="179"/>
      <c r="AA596" s="179"/>
    </row>
    <row r="597">
      <c r="A597" s="178"/>
      <c r="B597" s="179"/>
      <c r="C597" s="179"/>
      <c r="D597" s="179"/>
      <c r="E597" s="178"/>
      <c r="F597" s="180"/>
      <c r="G597" s="178"/>
      <c r="H597" s="179"/>
      <c r="I597" s="179"/>
      <c r="J597" s="179"/>
      <c r="K597" s="179"/>
      <c r="L597" s="179"/>
      <c r="M597" s="178"/>
      <c r="N597" s="179"/>
      <c r="O597" s="179"/>
      <c r="P597" s="179"/>
      <c r="Q597" s="179"/>
      <c r="R597" s="179"/>
      <c r="S597" s="179"/>
      <c r="T597" s="179"/>
      <c r="U597" s="179"/>
      <c r="V597" s="179"/>
      <c r="W597" s="179"/>
      <c r="X597" s="179"/>
      <c r="Y597" s="179"/>
      <c r="Z597" s="179"/>
      <c r="AA597" s="179"/>
    </row>
    <row r="598">
      <c r="A598" s="178"/>
      <c r="B598" s="179"/>
      <c r="C598" s="179"/>
      <c r="D598" s="179"/>
      <c r="E598" s="178"/>
      <c r="F598" s="180"/>
      <c r="G598" s="178"/>
      <c r="H598" s="179"/>
      <c r="I598" s="179"/>
      <c r="J598" s="179"/>
      <c r="K598" s="179"/>
      <c r="L598" s="179"/>
      <c r="M598" s="178"/>
      <c r="N598" s="179"/>
      <c r="O598" s="179"/>
      <c r="P598" s="179"/>
      <c r="Q598" s="179"/>
      <c r="R598" s="179"/>
      <c r="S598" s="179"/>
      <c r="T598" s="179"/>
      <c r="U598" s="179"/>
      <c r="V598" s="179"/>
      <c r="W598" s="179"/>
      <c r="X598" s="179"/>
      <c r="Y598" s="179"/>
      <c r="Z598" s="179"/>
      <c r="AA598" s="179"/>
    </row>
    <row r="599">
      <c r="A599" s="178"/>
      <c r="B599" s="179"/>
      <c r="C599" s="179"/>
      <c r="D599" s="179"/>
      <c r="E599" s="178"/>
      <c r="F599" s="180"/>
      <c r="G599" s="178"/>
      <c r="H599" s="179"/>
      <c r="I599" s="179"/>
      <c r="J599" s="179"/>
      <c r="K599" s="179"/>
      <c r="L599" s="179"/>
      <c r="M599" s="178"/>
      <c r="N599" s="179"/>
      <c r="O599" s="179"/>
      <c r="P599" s="179"/>
      <c r="Q599" s="179"/>
      <c r="R599" s="179"/>
      <c r="S599" s="179"/>
      <c r="T599" s="179"/>
      <c r="U599" s="179"/>
      <c r="V599" s="179"/>
      <c r="W599" s="179"/>
      <c r="X599" s="179"/>
      <c r="Y599" s="179"/>
      <c r="Z599" s="179"/>
      <c r="AA599" s="179"/>
    </row>
    <row r="600">
      <c r="A600" s="178"/>
      <c r="B600" s="179"/>
      <c r="C600" s="179"/>
      <c r="D600" s="179"/>
      <c r="E600" s="178"/>
      <c r="F600" s="180"/>
      <c r="G600" s="178"/>
      <c r="H600" s="179"/>
      <c r="I600" s="179"/>
      <c r="J600" s="179"/>
      <c r="K600" s="179"/>
      <c r="L600" s="179"/>
      <c r="M600" s="178"/>
      <c r="N600" s="179"/>
      <c r="O600" s="179"/>
      <c r="P600" s="179"/>
      <c r="Q600" s="179"/>
      <c r="R600" s="179"/>
      <c r="S600" s="179"/>
      <c r="T600" s="179"/>
      <c r="U600" s="179"/>
      <c r="V600" s="179"/>
      <c r="W600" s="179"/>
      <c r="X600" s="179"/>
      <c r="Y600" s="179"/>
      <c r="Z600" s="179"/>
      <c r="AA600" s="179"/>
    </row>
    <row r="601">
      <c r="A601" s="178"/>
      <c r="B601" s="179"/>
      <c r="C601" s="179"/>
      <c r="D601" s="179"/>
      <c r="E601" s="178"/>
      <c r="F601" s="180"/>
      <c r="G601" s="178"/>
      <c r="H601" s="179"/>
      <c r="I601" s="179"/>
      <c r="J601" s="179"/>
      <c r="K601" s="179"/>
      <c r="L601" s="179"/>
      <c r="M601" s="178"/>
      <c r="N601" s="179"/>
      <c r="O601" s="179"/>
      <c r="P601" s="179"/>
      <c r="Q601" s="179"/>
      <c r="R601" s="179"/>
      <c r="S601" s="179"/>
      <c r="T601" s="179"/>
      <c r="U601" s="179"/>
      <c r="V601" s="179"/>
      <c r="W601" s="179"/>
      <c r="X601" s="179"/>
      <c r="Y601" s="179"/>
      <c r="Z601" s="179"/>
      <c r="AA601" s="179"/>
    </row>
    <row r="602">
      <c r="A602" s="178"/>
      <c r="B602" s="179"/>
      <c r="C602" s="179"/>
      <c r="D602" s="179"/>
      <c r="E602" s="178"/>
      <c r="F602" s="180"/>
      <c r="G602" s="178"/>
      <c r="H602" s="179"/>
      <c r="I602" s="179"/>
      <c r="J602" s="179"/>
      <c r="K602" s="179"/>
      <c r="L602" s="179"/>
      <c r="M602" s="178"/>
      <c r="N602" s="179"/>
      <c r="O602" s="179"/>
      <c r="P602" s="179"/>
      <c r="Q602" s="179"/>
      <c r="R602" s="179"/>
      <c r="S602" s="179"/>
      <c r="T602" s="179"/>
      <c r="U602" s="179"/>
      <c r="V602" s="179"/>
      <c r="W602" s="179"/>
      <c r="X602" s="179"/>
      <c r="Y602" s="179"/>
      <c r="Z602" s="179"/>
      <c r="AA602" s="179"/>
    </row>
    <row r="603">
      <c r="A603" s="178"/>
      <c r="B603" s="179"/>
      <c r="C603" s="179"/>
      <c r="D603" s="179"/>
      <c r="E603" s="178"/>
      <c r="F603" s="180"/>
      <c r="G603" s="178"/>
      <c r="H603" s="179"/>
      <c r="I603" s="179"/>
      <c r="J603" s="179"/>
      <c r="K603" s="179"/>
      <c r="L603" s="179"/>
      <c r="M603" s="178"/>
      <c r="N603" s="179"/>
      <c r="O603" s="179"/>
      <c r="P603" s="179"/>
      <c r="Q603" s="179"/>
      <c r="R603" s="179"/>
      <c r="S603" s="179"/>
      <c r="T603" s="179"/>
      <c r="U603" s="179"/>
      <c r="V603" s="179"/>
      <c r="W603" s="179"/>
      <c r="X603" s="179"/>
      <c r="Y603" s="179"/>
      <c r="Z603" s="179"/>
      <c r="AA603" s="179"/>
    </row>
    <row r="604">
      <c r="A604" s="178"/>
      <c r="B604" s="179"/>
      <c r="C604" s="179"/>
      <c r="D604" s="179"/>
      <c r="E604" s="178"/>
      <c r="F604" s="180"/>
      <c r="G604" s="178"/>
      <c r="H604" s="179"/>
      <c r="I604" s="179"/>
      <c r="J604" s="179"/>
      <c r="K604" s="179"/>
      <c r="L604" s="179"/>
      <c r="M604" s="178"/>
      <c r="N604" s="179"/>
      <c r="O604" s="179"/>
      <c r="P604" s="179"/>
      <c r="Q604" s="179"/>
      <c r="R604" s="179"/>
      <c r="S604" s="179"/>
      <c r="T604" s="179"/>
      <c r="U604" s="179"/>
      <c r="V604" s="179"/>
      <c r="W604" s="179"/>
      <c r="X604" s="179"/>
      <c r="Y604" s="179"/>
      <c r="Z604" s="179"/>
      <c r="AA604" s="179"/>
    </row>
    <row r="605">
      <c r="A605" s="178"/>
      <c r="B605" s="179"/>
      <c r="C605" s="179"/>
      <c r="D605" s="179"/>
      <c r="E605" s="178"/>
      <c r="F605" s="180"/>
      <c r="G605" s="178"/>
      <c r="H605" s="179"/>
      <c r="I605" s="179"/>
      <c r="J605" s="179"/>
      <c r="K605" s="179"/>
      <c r="L605" s="179"/>
      <c r="M605" s="178"/>
      <c r="N605" s="179"/>
      <c r="O605" s="179"/>
      <c r="P605" s="179"/>
      <c r="Q605" s="179"/>
      <c r="R605" s="179"/>
      <c r="S605" s="179"/>
      <c r="T605" s="179"/>
      <c r="U605" s="179"/>
      <c r="V605" s="179"/>
      <c r="W605" s="179"/>
      <c r="X605" s="179"/>
      <c r="Y605" s="179"/>
      <c r="Z605" s="179"/>
      <c r="AA605" s="179"/>
    </row>
    <row r="606">
      <c r="A606" s="178"/>
      <c r="B606" s="179"/>
      <c r="C606" s="179"/>
      <c r="D606" s="179"/>
      <c r="E606" s="178"/>
      <c r="F606" s="180"/>
      <c r="G606" s="178"/>
      <c r="H606" s="179"/>
      <c r="I606" s="179"/>
      <c r="J606" s="179"/>
      <c r="K606" s="179"/>
      <c r="L606" s="179"/>
      <c r="M606" s="178"/>
      <c r="N606" s="179"/>
      <c r="O606" s="179"/>
      <c r="P606" s="179"/>
      <c r="Q606" s="179"/>
      <c r="R606" s="179"/>
      <c r="S606" s="179"/>
      <c r="T606" s="179"/>
      <c r="U606" s="179"/>
      <c r="V606" s="179"/>
      <c r="W606" s="179"/>
      <c r="X606" s="179"/>
      <c r="Y606" s="179"/>
      <c r="Z606" s="179"/>
      <c r="AA606" s="179"/>
    </row>
    <row r="607">
      <c r="A607" s="178"/>
      <c r="B607" s="179"/>
      <c r="C607" s="179"/>
      <c r="D607" s="179"/>
      <c r="E607" s="178"/>
      <c r="F607" s="180"/>
      <c r="G607" s="178"/>
      <c r="H607" s="179"/>
      <c r="I607" s="179"/>
      <c r="J607" s="179"/>
      <c r="K607" s="179"/>
      <c r="L607" s="179"/>
      <c r="M607" s="178"/>
      <c r="N607" s="179"/>
      <c r="O607" s="179"/>
      <c r="P607" s="179"/>
      <c r="Q607" s="179"/>
      <c r="R607" s="179"/>
      <c r="S607" s="179"/>
      <c r="T607" s="179"/>
      <c r="U607" s="179"/>
      <c r="V607" s="179"/>
      <c r="W607" s="179"/>
      <c r="X607" s="179"/>
      <c r="Y607" s="179"/>
      <c r="Z607" s="179"/>
      <c r="AA607" s="179"/>
    </row>
    <row r="608">
      <c r="A608" s="178"/>
      <c r="B608" s="179"/>
      <c r="C608" s="179"/>
      <c r="D608" s="179"/>
      <c r="E608" s="178"/>
      <c r="F608" s="180"/>
      <c r="G608" s="178"/>
      <c r="H608" s="179"/>
      <c r="I608" s="179"/>
      <c r="J608" s="179"/>
      <c r="K608" s="179"/>
      <c r="L608" s="179"/>
      <c r="M608" s="178"/>
      <c r="N608" s="179"/>
      <c r="O608" s="179"/>
      <c r="P608" s="179"/>
      <c r="Q608" s="179"/>
      <c r="R608" s="179"/>
      <c r="S608" s="179"/>
      <c r="T608" s="179"/>
      <c r="U608" s="179"/>
      <c r="V608" s="179"/>
      <c r="W608" s="179"/>
      <c r="X608" s="179"/>
      <c r="Y608" s="179"/>
      <c r="Z608" s="179"/>
      <c r="AA608" s="179"/>
    </row>
    <row r="609">
      <c r="A609" s="178"/>
      <c r="B609" s="179"/>
      <c r="C609" s="179"/>
      <c r="D609" s="179"/>
      <c r="E609" s="178"/>
      <c r="F609" s="180"/>
      <c r="G609" s="178"/>
      <c r="H609" s="179"/>
      <c r="I609" s="179"/>
      <c r="J609" s="179"/>
      <c r="K609" s="179"/>
      <c r="L609" s="179"/>
      <c r="M609" s="178"/>
      <c r="N609" s="179"/>
      <c r="O609" s="179"/>
      <c r="P609" s="179"/>
      <c r="Q609" s="179"/>
      <c r="R609" s="179"/>
      <c r="S609" s="179"/>
      <c r="T609" s="179"/>
      <c r="U609" s="179"/>
      <c r="V609" s="179"/>
      <c r="W609" s="179"/>
      <c r="X609" s="179"/>
      <c r="Y609" s="179"/>
      <c r="Z609" s="179"/>
      <c r="AA609" s="179"/>
    </row>
    <row r="610">
      <c r="A610" s="178"/>
      <c r="B610" s="179"/>
      <c r="C610" s="179"/>
      <c r="D610" s="179"/>
      <c r="E610" s="178"/>
      <c r="F610" s="180"/>
      <c r="G610" s="178"/>
      <c r="H610" s="179"/>
      <c r="I610" s="179"/>
      <c r="J610" s="179"/>
      <c r="K610" s="179"/>
      <c r="L610" s="179"/>
      <c r="M610" s="178"/>
      <c r="N610" s="179"/>
      <c r="O610" s="179"/>
      <c r="P610" s="179"/>
      <c r="Q610" s="179"/>
      <c r="R610" s="179"/>
      <c r="S610" s="179"/>
      <c r="T610" s="179"/>
      <c r="U610" s="179"/>
      <c r="V610" s="179"/>
      <c r="W610" s="179"/>
      <c r="X610" s="179"/>
      <c r="Y610" s="179"/>
      <c r="Z610" s="179"/>
      <c r="AA610" s="179"/>
    </row>
    <row r="611">
      <c r="A611" s="178"/>
      <c r="B611" s="179"/>
      <c r="C611" s="179"/>
      <c r="D611" s="179"/>
      <c r="E611" s="178"/>
      <c r="F611" s="180"/>
      <c r="G611" s="178"/>
      <c r="H611" s="179"/>
      <c r="I611" s="179"/>
      <c r="J611" s="179"/>
      <c r="K611" s="179"/>
      <c r="L611" s="179"/>
      <c r="M611" s="178"/>
      <c r="N611" s="179"/>
      <c r="O611" s="179"/>
      <c r="P611" s="179"/>
      <c r="Q611" s="179"/>
      <c r="R611" s="179"/>
      <c r="S611" s="179"/>
      <c r="T611" s="179"/>
      <c r="U611" s="179"/>
      <c r="V611" s="179"/>
      <c r="W611" s="179"/>
      <c r="X611" s="179"/>
      <c r="Y611" s="179"/>
      <c r="Z611" s="179"/>
      <c r="AA611" s="179"/>
    </row>
    <row r="612">
      <c r="A612" s="178"/>
      <c r="B612" s="179"/>
      <c r="C612" s="179"/>
      <c r="D612" s="179"/>
      <c r="E612" s="178"/>
      <c r="F612" s="180"/>
      <c r="G612" s="178"/>
      <c r="H612" s="179"/>
      <c r="I612" s="179"/>
      <c r="J612" s="179"/>
      <c r="K612" s="179"/>
      <c r="L612" s="179"/>
      <c r="M612" s="178"/>
      <c r="N612" s="179"/>
      <c r="O612" s="179"/>
      <c r="P612" s="179"/>
      <c r="Q612" s="179"/>
      <c r="R612" s="179"/>
      <c r="S612" s="179"/>
      <c r="T612" s="179"/>
      <c r="U612" s="179"/>
      <c r="V612" s="179"/>
      <c r="W612" s="179"/>
      <c r="X612" s="179"/>
      <c r="Y612" s="179"/>
      <c r="Z612" s="179"/>
      <c r="AA612" s="179"/>
    </row>
    <row r="613">
      <c r="A613" s="178"/>
      <c r="B613" s="179"/>
      <c r="C613" s="179"/>
      <c r="D613" s="179"/>
      <c r="E613" s="178"/>
      <c r="F613" s="180"/>
      <c r="G613" s="178"/>
      <c r="H613" s="179"/>
      <c r="I613" s="179"/>
      <c r="J613" s="179"/>
      <c r="K613" s="179"/>
      <c r="L613" s="179"/>
      <c r="M613" s="178"/>
      <c r="N613" s="179"/>
      <c r="O613" s="179"/>
      <c r="P613" s="179"/>
      <c r="Q613" s="179"/>
      <c r="R613" s="179"/>
      <c r="S613" s="179"/>
      <c r="T613" s="179"/>
      <c r="U613" s="179"/>
      <c r="V613" s="179"/>
      <c r="W613" s="179"/>
      <c r="X613" s="179"/>
      <c r="Y613" s="179"/>
      <c r="Z613" s="179"/>
      <c r="AA613" s="179"/>
    </row>
    <row r="614">
      <c r="A614" s="178"/>
      <c r="B614" s="179"/>
      <c r="C614" s="179"/>
      <c r="D614" s="179"/>
      <c r="E614" s="178"/>
      <c r="F614" s="180"/>
      <c r="G614" s="178"/>
      <c r="H614" s="179"/>
      <c r="I614" s="179"/>
      <c r="J614" s="179"/>
      <c r="K614" s="179"/>
      <c r="L614" s="179"/>
      <c r="M614" s="178"/>
      <c r="N614" s="179"/>
      <c r="O614" s="179"/>
      <c r="P614" s="179"/>
      <c r="Q614" s="179"/>
      <c r="R614" s="179"/>
      <c r="S614" s="179"/>
      <c r="T614" s="179"/>
      <c r="U614" s="179"/>
      <c r="V614" s="179"/>
      <c r="W614" s="179"/>
      <c r="X614" s="179"/>
      <c r="Y614" s="179"/>
      <c r="Z614" s="179"/>
      <c r="AA614" s="179"/>
    </row>
    <row r="615">
      <c r="A615" s="178"/>
      <c r="B615" s="179"/>
      <c r="C615" s="179"/>
      <c r="D615" s="179"/>
      <c r="E615" s="178"/>
      <c r="F615" s="180"/>
      <c r="G615" s="178"/>
      <c r="H615" s="179"/>
      <c r="I615" s="179"/>
      <c r="J615" s="179"/>
      <c r="K615" s="179"/>
      <c r="L615" s="179"/>
      <c r="M615" s="178"/>
      <c r="N615" s="179"/>
      <c r="O615" s="179"/>
      <c r="P615" s="179"/>
      <c r="Q615" s="179"/>
      <c r="R615" s="179"/>
      <c r="S615" s="179"/>
      <c r="T615" s="179"/>
      <c r="U615" s="179"/>
      <c r="V615" s="179"/>
      <c r="W615" s="179"/>
      <c r="X615" s="179"/>
      <c r="Y615" s="179"/>
      <c r="Z615" s="179"/>
      <c r="AA615" s="179"/>
    </row>
    <row r="616">
      <c r="A616" s="178"/>
      <c r="B616" s="179"/>
      <c r="C616" s="179"/>
      <c r="D616" s="179"/>
      <c r="E616" s="178"/>
      <c r="F616" s="180"/>
      <c r="G616" s="178"/>
      <c r="H616" s="179"/>
      <c r="I616" s="179"/>
      <c r="J616" s="179"/>
      <c r="K616" s="179"/>
      <c r="L616" s="179"/>
      <c r="M616" s="178"/>
      <c r="N616" s="179"/>
      <c r="O616" s="179"/>
      <c r="P616" s="179"/>
      <c r="Q616" s="179"/>
      <c r="R616" s="179"/>
      <c r="S616" s="179"/>
      <c r="T616" s="179"/>
      <c r="U616" s="179"/>
      <c r="V616" s="179"/>
      <c r="W616" s="179"/>
      <c r="X616" s="179"/>
      <c r="Y616" s="179"/>
      <c r="Z616" s="179"/>
      <c r="AA616" s="179"/>
    </row>
    <row r="617">
      <c r="A617" s="178"/>
      <c r="B617" s="179"/>
      <c r="C617" s="179"/>
      <c r="D617" s="179"/>
      <c r="E617" s="178"/>
      <c r="F617" s="180"/>
      <c r="G617" s="178"/>
      <c r="H617" s="179"/>
      <c r="I617" s="179"/>
      <c r="J617" s="179"/>
      <c r="K617" s="179"/>
      <c r="L617" s="179"/>
      <c r="M617" s="178"/>
      <c r="N617" s="179"/>
      <c r="O617" s="179"/>
      <c r="P617" s="179"/>
      <c r="Q617" s="179"/>
      <c r="R617" s="179"/>
      <c r="S617" s="179"/>
      <c r="T617" s="179"/>
      <c r="U617" s="179"/>
      <c r="V617" s="179"/>
      <c r="W617" s="179"/>
      <c r="X617" s="179"/>
      <c r="Y617" s="179"/>
      <c r="Z617" s="179"/>
      <c r="AA617" s="179"/>
    </row>
    <row r="618">
      <c r="A618" s="178"/>
      <c r="B618" s="179"/>
      <c r="C618" s="179"/>
      <c r="D618" s="179"/>
      <c r="E618" s="178"/>
      <c r="F618" s="180"/>
      <c r="G618" s="178"/>
      <c r="H618" s="179"/>
      <c r="I618" s="179"/>
      <c r="J618" s="179"/>
      <c r="K618" s="179"/>
      <c r="L618" s="179"/>
      <c r="M618" s="178"/>
      <c r="N618" s="179"/>
      <c r="O618" s="179"/>
      <c r="P618" s="179"/>
      <c r="Q618" s="179"/>
      <c r="R618" s="179"/>
      <c r="S618" s="179"/>
      <c r="T618" s="179"/>
      <c r="U618" s="179"/>
      <c r="V618" s="179"/>
      <c r="W618" s="179"/>
      <c r="X618" s="179"/>
      <c r="Y618" s="179"/>
      <c r="Z618" s="179"/>
      <c r="AA618" s="179"/>
    </row>
    <row r="619">
      <c r="A619" s="178"/>
      <c r="B619" s="179"/>
      <c r="C619" s="179"/>
      <c r="D619" s="179"/>
      <c r="E619" s="178"/>
      <c r="F619" s="180"/>
      <c r="G619" s="178"/>
      <c r="H619" s="179"/>
      <c r="I619" s="179"/>
      <c r="J619" s="179"/>
      <c r="K619" s="179"/>
      <c r="L619" s="179"/>
      <c r="M619" s="178"/>
      <c r="N619" s="179"/>
      <c r="O619" s="179"/>
      <c r="P619" s="179"/>
      <c r="Q619" s="179"/>
      <c r="R619" s="179"/>
      <c r="S619" s="179"/>
      <c r="T619" s="179"/>
      <c r="U619" s="179"/>
      <c r="V619" s="179"/>
      <c r="W619" s="179"/>
      <c r="X619" s="179"/>
      <c r="Y619" s="179"/>
      <c r="Z619" s="179"/>
      <c r="AA619" s="179"/>
    </row>
    <row r="620">
      <c r="A620" s="178"/>
      <c r="B620" s="179"/>
      <c r="C620" s="179"/>
      <c r="D620" s="179"/>
      <c r="E620" s="178"/>
      <c r="F620" s="180"/>
      <c r="G620" s="178"/>
      <c r="H620" s="179"/>
      <c r="I620" s="179"/>
      <c r="J620" s="179"/>
      <c r="K620" s="179"/>
      <c r="L620" s="179"/>
      <c r="M620" s="178"/>
      <c r="N620" s="179"/>
      <c r="O620" s="179"/>
      <c r="P620" s="179"/>
      <c r="Q620" s="179"/>
      <c r="R620" s="179"/>
      <c r="S620" s="179"/>
      <c r="T620" s="179"/>
      <c r="U620" s="179"/>
      <c r="V620" s="179"/>
      <c r="W620" s="179"/>
      <c r="X620" s="179"/>
      <c r="Y620" s="179"/>
      <c r="Z620" s="179"/>
      <c r="AA620" s="179"/>
    </row>
    <row r="621">
      <c r="A621" s="178"/>
      <c r="B621" s="179"/>
      <c r="C621" s="179"/>
      <c r="D621" s="179"/>
      <c r="E621" s="178"/>
      <c r="F621" s="180"/>
      <c r="G621" s="178"/>
      <c r="H621" s="179"/>
      <c r="I621" s="179"/>
      <c r="J621" s="179"/>
      <c r="K621" s="179"/>
      <c r="L621" s="179"/>
      <c r="M621" s="178"/>
      <c r="N621" s="179"/>
      <c r="O621" s="179"/>
      <c r="P621" s="179"/>
      <c r="Q621" s="179"/>
      <c r="R621" s="179"/>
      <c r="S621" s="179"/>
      <c r="T621" s="179"/>
      <c r="U621" s="179"/>
      <c r="V621" s="179"/>
      <c r="W621" s="179"/>
      <c r="X621" s="179"/>
      <c r="Y621" s="179"/>
      <c r="Z621" s="179"/>
      <c r="AA621" s="179"/>
    </row>
    <row r="622">
      <c r="A622" s="178"/>
      <c r="B622" s="179"/>
      <c r="C622" s="179"/>
      <c r="D622" s="179"/>
      <c r="E622" s="178"/>
      <c r="F622" s="180"/>
      <c r="G622" s="178"/>
      <c r="H622" s="179"/>
      <c r="I622" s="179"/>
      <c r="J622" s="179"/>
      <c r="K622" s="179"/>
      <c r="L622" s="179"/>
      <c r="M622" s="178"/>
      <c r="N622" s="179"/>
      <c r="O622" s="179"/>
      <c r="P622" s="179"/>
      <c r="Q622" s="179"/>
      <c r="R622" s="179"/>
      <c r="S622" s="179"/>
      <c r="T622" s="179"/>
      <c r="U622" s="179"/>
      <c r="V622" s="179"/>
      <c r="W622" s="179"/>
      <c r="X622" s="179"/>
      <c r="Y622" s="179"/>
      <c r="Z622" s="179"/>
      <c r="AA622" s="179"/>
    </row>
    <row r="623">
      <c r="A623" s="178"/>
      <c r="B623" s="179"/>
      <c r="C623" s="179"/>
      <c r="D623" s="179"/>
      <c r="E623" s="178"/>
      <c r="F623" s="180"/>
      <c r="G623" s="178"/>
      <c r="H623" s="179"/>
      <c r="I623" s="179"/>
      <c r="J623" s="179"/>
      <c r="K623" s="179"/>
      <c r="L623" s="179"/>
      <c r="M623" s="178"/>
      <c r="N623" s="179"/>
      <c r="O623" s="179"/>
      <c r="P623" s="179"/>
      <c r="Q623" s="179"/>
      <c r="R623" s="179"/>
      <c r="S623" s="179"/>
      <c r="T623" s="179"/>
      <c r="U623" s="179"/>
      <c r="V623" s="179"/>
      <c r="W623" s="179"/>
      <c r="X623" s="179"/>
      <c r="Y623" s="179"/>
      <c r="Z623" s="179"/>
      <c r="AA623" s="179"/>
    </row>
    <row r="624">
      <c r="A624" s="178"/>
      <c r="B624" s="179"/>
      <c r="C624" s="179"/>
      <c r="D624" s="179"/>
      <c r="E624" s="178"/>
      <c r="F624" s="180"/>
      <c r="G624" s="178"/>
      <c r="H624" s="179"/>
      <c r="I624" s="179"/>
      <c r="J624" s="179"/>
      <c r="K624" s="179"/>
      <c r="L624" s="179"/>
      <c r="M624" s="178"/>
      <c r="N624" s="179"/>
      <c r="O624" s="179"/>
      <c r="P624" s="179"/>
      <c r="Q624" s="179"/>
      <c r="R624" s="179"/>
      <c r="S624" s="179"/>
      <c r="T624" s="179"/>
      <c r="U624" s="179"/>
      <c r="V624" s="179"/>
      <c r="W624" s="179"/>
      <c r="X624" s="179"/>
      <c r="Y624" s="179"/>
      <c r="Z624" s="179"/>
      <c r="AA624" s="179"/>
    </row>
    <row r="625">
      <c r="A625" s="178"/>
      <c r="B625" s="179"/>
      <c r="C625" s="179"/>
      <c r="D625" s="179"/>
      <c r="E625" s="178"/>
      <c r="F625" s="180"/>
      <c r="G625" s="178"/>
      <c r="H625" s="179"/>
      <c r="I625" s="179"/>
      <c r="J625" s="179"/>
      <c r="K625" s="179"/>
      <c r="L625" s="179"/>
      <c r="M625" s="178"/>
      <c r="N625" s="179"/>
      <c r="O625" s="179"/>
      <c r="P625" s="179"/>
      <c r="Q625" s="179"/>
      <c r="R625" s="179"/>
      <c r="S625" s="179"/>
      <c r="T625" s="179"/>
      <c r="U625" s="179"/>
      <c r="V625" s="179"/>
      <c r="W625" s="179"/>
      <c r="X625" s="179"/>
      <c r="Y625" s="179"/>
      <c r="Z625" s="179"/>
      <c r="AA625" s="179"/>
    </row>
    <row r="626">
      <c r="A626" s="178"/>
      <c r="B626" s="179"/>
      <c r="C626" s="179"/>
      <c r="D626" s="179"/>
      <c r="E626" s="178"/>
      <c r="F626" s="180"/>
      <c r="G626" s="178"/>
      <c r="H626" s="179"/>
      <c r="I626" s="179"/>
      <c r="J626" s="179"/>
      <c r="K626" s="179"/>
      <c r="L626" s="179"/>
      <c r="M626" s="178"/>
      <c r="N626" s="179"/>
      <c r="O626" s="179"/>
      <c r="P626" s="179"/>
      <c r="Q626" s="179"/>
      <c r="R626" s="179"/>
      <c r="S626" s="179"/>
      <c r="T626" s="179"/>
      <c r="U626" s="179"/>
      <c r="V626" s="179"/>
      <c r="W626" s="179"/>
      <c r="X626" s="179"/>
      <c r="Y626" s="179"/>
      <c r="Z626" s="179"/>
      <c r="AA626" s="179"/>
    </row>
    <row r="627">
      <c r="A627" s="178"/>
      <c r="B627" s="179"/>
      <c r="C627" s="179"/>
      <c r="D627" s="179"/>
      <c r="E627" s="178"/>
      <c r="F627" s="180"/>
      <c r="G627" s="178"/>
      <c r="H627" s="179"/>
      <c r="I627" s="179"/>
      <c r="J627" s="179"/>
      <c r="K627" s="179"/>
      <c r="L627" s="179"/>
      <c r="M627" s="178"/>
      <c r="N627" s="179"/>
      <c r="O627" s="179"/>
      <c r="P627" s="179"/>
      <c r="Q627" s="179"/>
      <c r="R627" s="179"/>
      <c r="S627" s="179"/>
      <c r="T627" s="179"/>
      <c r="U627" s="179"/>
      <c r="V627" s="179"/>
      <c r="W627" s="179"/>
      <c r="X627" s="179"/>
      <c r="Y627" s="179"/>
      <c r="Z627" s="179"/>
      <c r="AA627" s="179"/>
    </row>
    <row r="628">
      <c r="A628" s="178"/>
      <c r="B628" s="179"/>
      <c r="C628" s="179"/>
      <c r="D628" s="179"/>
      <c r="E628" s="178"/>
      <c r="F628" s="180"/>
      <c r="G628" s="178"/>
      <c r="H628" s="179"/>
      <c r="I628" s="179"/>
      <c r="J628" s="179"/>
      <c r="K628" s="179"/>
      <c r="L628" s="179"/>
      <c r="M628" s="178"/>
      <c r="N628" s="179"/>
      <c r="O628" s="179"/>
      <c r="P628" s="179"/>
      <c r="Q628" s="179"/>
      <c r="R628" s="179"/>
      <c r="S628" s="179"/>
      <c r="T628" s="179"/>
      <c r="U628" s="179"/>
      <c r="V628" s="179"/>
      <c r="W628" s="179"/>
      <c r="X628" s="179"/>
      <c r="Y628" s="179"/>
      <c r="Z628" s="179"/>
      <c r="AA628" s="179"/>
    </row>
    <row r="629">
      <c r="A629" s="178"/>
      <c r="B629" s="179"/>
      <c r="C629" s="179"/>
      <c r="D629" s="179"/>
      <c r="E629" s="178"/>
      <c r="F629" s="180"/>
      <c r="G629" s="178"/>
      <c r="H629" s="179"/>
      <c r="I629" s="179"/>
      <c r="J629" s="179"/>
      <c r="K629" s="179"/>
      <c r="L629" s="179"/>
      <c r="M629" s="178"/>
      <c r="N629" s="179"/>
      <c r="O629" s="179"/>
      <c r="P629" s="179"/>
      <c r="Q629" s="179"/>
      <c r="R629" s="179"/>
      <c r="S629" s="179"/>
      <c r="T629" s="179"/>
      <c r="U629" s="179"/>
      <c r="V629" s="179"/>
      <c r="W629" s="179"/>
      <c r="X629" s="179"/>
      <c r="Y629" s="179"/>
      <c r="Z629" s="179"/>
      <c r="AA629" s="179"/>
    </row>
    <row r="630">
      <c r="A630" s="178"/>
      <c r="B630" s="179"/>
      <c r="C630" s="179"/>
      <c r="D630" s="179"/>
      <c r="E630" s="178"/>
      <c r="F630" s="180"/>
      <c r="G630" s="178"/>
      <c r="H630" s="179"/>
      <c r="I630" s="179"/>
      <c r="J630" s="179"/>
      <c r="K630" s="179"/>
      <c r="L630" s="179"/>
      <c r="M630" s="178"/>
      <c r="N630" s="179"/>
      <c r="O630" s="179"/>
      <c r="P630" s="179"/>
      <c r="Q630" s="179"/>
      <c r="R630" s="179"/>
      <c r="S630" s="179"/>
      <c r="T630" s="179"/>
      <c r="U630" s="179"/>
      <c r="V630" s="179"/>
      <c r="W630" s="179"/>
      <c r="X630" s="179"/>
      <c r="Y630" s="179"/>
      <c r="Z630" s="179"/>
      <c r="AA630" s="179"/>
    </row>
    <row r="631">
      <c r="A631" s="178"/>
      <c r="B631" s="179"/>
      <c r="C631" s="179"/>
      <c r="D631" s="179"/>
      <c r="E631" s="178"/>
      <c r="F631" s="180"/>
      <c r="G631" s="178"/>
      <c r="H631" s="179"/>
      <c r="I631" s="179"/>
      <c r="J631" s="179"/>
      <c r="K631" s="179"/>
      <c r="L631" s="179"/>
      <c r="M631" s="178"/>
      <c r="N631" s="179"/>
      <c r="O631" s="179"/>
      <c r="P631" s="179"/>
      <c r="Q631" s="179"/>
      <c r="R631" s="179"/>
      <c r="S631" s="179"/>
      <c r="T631" s="179"/>
      <c r="U631" s="179"/>
      <c r="V631" s="179"/>
      <c r="W631" s="179"/>
      <c r="X631" s="179"/>
      <c r="Y631" s="179"/>
      <c r="Z631" s="179"/>
      <c r="AA631" s="179"/>
    </row>
    <row r="632">
      <c r="A632" s="178"/>
      <c r="B632" s="179"/>
      <c r="C632" s="179"/>
      <c r="D632" s="179"/>
      <c r="E632" s="178"/>
      <c r="F632" s="180"/>
      <c r="G632" s="178"/>
      <c r="H632" s="179"/>
      <c r="I632" s="179"/>
      <c r="J632" s="179"/>
      <c r="K632" s="179"/>
      <c r="L632" s="179"/>
      <c r="M632" s="178"/>
      <c r="N632" s="179"/>
      <c r="O632" s="179"/>
      <c r="P632" s="179"/>
      <c r="Q632" s="179"/>
      <c r="R632" s="179"/>
      <c r="S632" s="179"/>
      <c r="T632" s="179"/>
      <c r="U632" s="179"/>
      <c r="V632" s="179"/>
      <c r="W632" s="179"/>
      <c r="X632" s="179"/>
      <c r="Y632" s="179"/>
      <c r="Z632" s="179"/>
      <c r="AA632" s="179"/>
    </row>
    <row r="633">
      <c r="A633" s="178"/>
      <c r="B633" s="179"/>
      <c r="C633" s="179"/>
      <c r="D633" s="179"/>
      <c r="E633" s="178"/>
      <c r="F633" s="180"/>
      <c r="G633" s="178"/>
      <c r="H633" s="179"/>
      <c r="I633" s="179"/>
      <c r="J633" s="179"/>
      <c r="K633" s="179"/>
      <c r="L633" s="179"/>
      <c r="M633" s="178"/>
      <c r="N633" s="179"/>
      <c r="O633" s="179"/>
      <c r="P633" s="179"/>
      <c r="Q633" s="179"/>
      <c r="R633" s="179"/>
      <c r="S633" s="179"/>
      <c r="T633" s="179"/>
      <c r="U633" s="179"/>
      <c r="V633" s="179"/>
      <c r="W633" s="179"/>
      <c r="X633" s="179"/>
      <c r="Y633" s="179"/>
      <c r="Z633" s="179"/>
      <c r="AA633" s="179"/>
    </row>
    <row r="634">
      <c r="A634" s="178"/>
      <c r="B634" s="179"/>
      <c r="C634" s="179"/>
      <c r="D634" s="179"/>
      <c r="E634" s="178"/>
      <c r="F634" s="180"/>
      <c r="G634" s="178"/>
      <c r="H634" s="179"/>
      <c r="I634" s="179"/>
      <c r="J634" s="179"/>
      <c r="K634" s="179"/>
      <c r="L634" s="179"/>
      <c r="M634" s="178"/>
      <c r="N634" s="179"/>
      <c r="O634" s="179"/>
      <c r="P634" s="179"/>
      <c r="Q634" s="179"/>
      <c r="R634" s="179"/>
      <c r="S634" s="179"/>
      <c r="T634" s="179"/>
      <c r="U634" s="179"/>
      <c r="V634" s="179"/>
      <c r="W634" s="179"/>
      <c r="X634" s="179"/>
      <c r="Y634" s="179"/>
      <c r="Z634" s="179"/>
      <c r="AA634" s="179"/>
    </row>
    <row r="635">
      <c r="A635" s="178"/>
      <c r="B635" s="179"/>
      <c r="C635" s="179"/>
      <c r="D635" s="179"/>
      <c r="E635" s="178"/>
      <c r="F635" s="180"/>
      <c r="G635" s="178"/>
      <c r="H635" s="179"/>
      <c r="I635" s="179"/>
      <c r="J635" s="179"/>
      <c r="K635" s="179"/>
      <c r="L635" s="179"/>
      <c r="M635" s="178"/>
      <c r="N635" s="179"/>
      <c r="O635" s="179"/>
      <c r="P635" s="179"/>
      <c r="Q635" s="179"/>
      <c r="R635" s="179"/>
      <c r="S635" s="179"/>
      <c r="T635" s="179"/>
      <c r="U635" s="179"/>
      <c r="V635" s="179"/>
      <c r="W635" s="179"/>
      <c r="X635" s="179"/>
      <c r="Y635" s="179"/>
      <c r="Z635" s="179"/>
      <c r="AA635" s="179"/>
    </row>
    <row r="636">
      <c r="A636" s="178"/>
      <c r="B636" s="179"/>
      <c r="C636" s="179"/>
      <c r="D636" s="179"/>
      <c r="E636" s="178"/>
      <c r="F636" s="180"/>
      <c r="G636" s="178"/>
      <c r="H636" s="179"/>
      <c r="I636" s="179"/>
      <c r="J636" s="179"/>
      <c r="K636" s="179"/>
      <c r="L636" s="179"/>
      <c r="M636" s="178"/>
      <c r="N636" s="179"/>
      <c r="O636" s="179"/>
      <c r="P636" s="179"/>
      <c r="Q636" s="179"/>
      <c r="R636" s="179"/>
      <c r="S636" s="179"/>
      <c r="T636" s="179"/>
      <c r="U636" s="179"/>
      <c r="V636" s="179"/>
      <c r="W636" s="179"/>
      <c r="X636" s="179"/>
      <c r="Y636" s="179"/>
      <c r="Z636" s="179"/>
      <c r="AA636" s="179"/>
    </row>
    <row r="637">
      <c r="A637" s="178"/>
      <c r="B637" s="179"/>
      <c r="C637" s="179"/>
      <c r="D637" s="179"/>
      <c r="E637" s="178"/>
      <c r="F637" s="180"/>
      <c r="G637" s="178"/>
      <c r="H637" s="179"/>
      <c r="I637" s="179"/>
      <c r="J637" s="179"/>
      <c r="K637" s="179"/>
      <c r="L637" s="179"/>
      <c r="M637" s="178"/>
      <c r="N637" s="179"/>
      <c r="O637" s="179"/>
      <c r="P637" s="179"/>
      <c r="Q637" s="179"/>
      <c r="R637" s="179"/>
      <c r="S637" s="179"/>
      <c r="T637" s="179"/>
      <c r="U637" s="179"/>
      <c r="V637" s="179"/>
      <c r="W637" s="179"/>
      <c r="X637" s="179"/>
      <c r="Y637" s="179"/>
      <c r="Z637" s="179"/>
      <c r="AA637" s="179"/>
    </row>
    <row r="638">
      <c r="A638" s="178"/>
      <c r="B638" s="179"/>
      <c r="C638" s="179"/>
      <c r="D638" s="179"/>
      <c r="E638" s="178"/>
      <c r="F638" s="180"/>
      <c r="G638" s="178"/>
      <c r="H638" s="179"/>
      <c r="I638" s="179"/>
      <c r="J638" s="179"/>
      <c r="K638" s="179"/>
      <c r="L638" s="179"/>
      <c r="M638" s="178"/>
      <c r="N638" s="179"/>
      <c r="O638" s="179"/>
      <c r="P638" s="179"/>
      <c r="Q638" s="179"/>
      <c r="R638" s="179"/>
      <c r="S638" s="179"/>
      <c r="T638" s="179"/>
      <c r="U638" s="179"/>
      <c r="V638" s="179"/>
      <c r="W638" s="179"/>
      <c r="X638" s="179"/>
      <c r="Y638" s="179"/>
      <c r="Z638" s="179"/>
      <c r="AA638" s="179"/>
    </row>
    <row r="639">
      <c r="A639" s="178"/>
      <c r="B639" s="179"/>
      <c r="C639" s="179"/>
      <c r="D639" s="179"/>
      <c r="E639" s="178"/>
      <c r="F639" s="180"/>
      <c r="G639" s="178"/>
      <c r="H639" s="179"/>
      <c r="I639" s="179"/>
      <c r="J639" s="179"/>
      <c r="K639" s="179"/>
      <c r="L639" s="179"/>
      <c r="M639" s="178"/>
      <c r="N639" s="179"/>
      <c r="O639" s="179"/>
      <c r="P639" s="179"/>
      <c r="Q639" s="179"/>
      <c r="R639" s="179"/>
      <c r="S639" s="179"/>
      <c r="T639" s="179"/>
      <c r="U639" s="179"/>
      <c r="V639" s="179"/>
      <c r="W639" s="179"/>
      <c r="X639" s="179"/>
      <c r="Y639" s="179"/>
      <c r="Z639" s="179"/>
      <c r="AA639" s="179"/>
    </row>
    <row r="640">
      <c r="A640" s="178"/>
      <c r="B640" s="179"/>
      <c r="C640" s="179"/>
      <c r="D640" s="179"/>
      <c r="E640" s="178"/>
      <c r="F640" s="180"/>
      <c r="G640" s="178"/>
      <c r="H640" s="179"/>
      <c r="I640" s="179"/>
      <c r="J640" s="179"/>
      <c r="K640" s="179"/>
      <c r="L640" s="179"/>
      <c r="M640" s="178"/>
      <c r="N640" s="179"/>
      <c r="O640" s="179"/>
      <c r="P640" s="179"/>
      <c r="Q640" s="179"/>
      <c r="R640" s="179"/>
      <c r="S640" s="179"/>
      <c r="T640" s="179"/>
      <c r="U640" s="179"/>
      <c r="V640" s="179"/>
      <c r="W640" s="179"/>
      <c r="X640" s="179"/>
      <c r="Y640" s="179"/>
      <c r="Z640" s="179"/>
      <c r="AA640" s="179"/>
    </row>
    <row r="641">
      <c r="A641" s="178"/>
      <c r="B641" s="179"/>
      <c r="C641" s="179"/>
      <c r="D641" s="179"/>
      <c r="E641" s="178"/>
      <c r="F641" s="180"/>
      <c r="G641" s="178"/>
      <c r="H641" s="179"/>
      <c r="I641" s="179"/>
      <c r="J641" s="179"/>
      <c r="K641" s="179"/>
      <c r="L641" s="179"/>
      <c r="M641" s="178"/>
      <c r="N641" s="179"/>
      <c r="O641" s="179"/>
      <c r="P641" s="179"/>
      <c r="Q641" s="179"/>
      <c r="R641" s="179"/>
      <c r="S641" s="179"/>
      <c r="T641" s="179"/>
      <c r="U641" s="179"/>
      <c r="V641" s="179"/>
      <c r="W641" s="179"/>
      <c r="X641" s="179"/>
      <c r="Y641" s="179"/>
      <c r="Z641" s="179"/>
      <c r="AA641" s="179"/>
    </row>
    <row r="642">
      <c r="A642" s="178"/>
      <c r="B642" s="179"/>
      <c r="C642" s="179"/>
      <c r="D642" s="179"/>
      <c r="E642" s="178"/>
      <c r="F642" s="180"/>
      <c r="G642" s="178"/>
      <c r="H642" s="179"/>
      <c r="I642" s="179"/>
      <c r="J642" s="179"/>
      <c r="K642" s="179"/>
      <c r="L642" s="179"/>
      <c r="M642" s="178"/>
      <c r="N642" s="179"/>
      <c r="O642" s="179"/>
      <c r="P642" s="179"/>
      <c r="Q642" s="179"/>
      <c r="R642" s="179"/>
      <c r="S642" s="179"/>
      <c r="T642" s="179"/>
      <c r="U642" s="179"/>
      <c r="V642" s="179"/>
      <c r="W642" s="179"/>
      <c r="X642" s="179"/>
      <c r="Y642" s="179"/>
      <c r="Z642" s="179"/>
      <c r="AA642" s="179"/>
    </row>
    <row r="643">
      <c r="A643" s="178"/>
      <c r="B643" s="179"/>
      <c r="C643" s="179"/>
      <c r="D643" s="179"/>
      <c r="E643" s="178"/>
      <c r="F643" s="180"/>
      <c r="G643" s="178"/>
      <c r="H643" s="179"/>
      <c r="I643" s="179"/>
      <c r="J643" s="179"/>
      <c r="K643" s="179"/>
      <c r="L643" s="179"/>
      <c r="M643" s="178"/>
      <c r="N643" s="179"/>
      <c r="O643" s="179"/>
      <c r="P643" s="179"/>
      <c r="Q643" s="179"/>
      <c r="R643" s="179"/>
      <c r="S643" s="179"/>
      <c r="T643" s="179"/>
      <c r="U643" s="179"/>
      <c r="V643" s="179"/>
      <c r="W643" s="179"/>
      <c r="X643" s="179"/>
      <c r="Y643" s="179"/>
      <c r="Z643" s="179"/>
      <c r="AA643" s="179"/>
    </row>
    <row r="644">
      <c r="A644" s="178"/>
      <c r="B644" s="179"/>
      <c r="C644" s="179"/>
      <c r="D644" s="179"/>
      <c r="E644" s="178"/>
      <c r="F644" s="180"/>
      <c r="G644" s="178"/>
      <c r="H644" s="179"/>
      <c r="I644" s="179"/>
      <c r="J644" s="179"/>
      <c r="K644" s="179"/>
      <c r="L644" s="179"/>
      <c r="M644" s="178"/>
      <c r="N644" s="179"/>
      <c r="O644" s="179"/>
      <c r="P644" s="179"/>
      <c r="Q644" s="179"/>
      <c r="R644" s="179"/>
      <c r="S644" s="179"/>
      <c r="T644" s="179"/>
      <c r="U644" s="179"/>
      <c r="V644" s="179"/>
      <c r="W644" s="179"/>
      <c r="X644" s="179"/>
      <c r="Y644" s="179"/>
      <c r="Z644" s="179"/>
      <c r="AA644" s="179"/>
    </row>
    <row r="645">
      <c r="A645" s="178"/>
      <c r="B645" s="179"/>
      <c r="C645" s="179"/>
      <c r="D645" s="179"/>
      <c r="E645" s="178"/>
      <c r="F645" s="180"/>
      <c r="G645" s="178"/>
      <c r="H645" s="179"/>
      <c r="I645" s="179"/>
      <c r="J645" s="179"/>
      <c r="K645" s="179"/>
      <c r="L645" s="179"/>
      <c r="M645" s="178"/>
      <c r="N645" s="179"/>
      <c r="O645" s="179"/>
      <c r="P645" s="179"/>
      <c r="Q645" s="179"/>
      <c r="R645" s="179"/>
      <c r="S645" s="179"/>
      <c r="T645" s="179"/>
      <c r="U645" s="179"/>
      <c r="V645" s="179"/>
      <c r="W645" s="179"/>
      <c r="X645" s="179"/>
      <c r="Y645" s="179"/>
      <c r="Z645" s="179"/>
      <c r="AA645" s="179"/>
    </row>
    <row r="646">
      <c r="A646" s="178"/>
      <c r="B646" s="179"/>
      <c r="C646" s="179"/>
      <c r="D646" s="179"/>
      <c r="E646" s="178"/>
      <c r="F646" s="180"/>
      <c r="G646" s="178"/>
      <c r="H646" s="179"/>
      <c r="I646" s="179"/>
      <c r="J646" s="179"/>
      <c r="K646" s="179"/>
      <c r="L646" s="179"/>
      <c r="M646" s="178"/>
      <c r="N646" s="179"/>
      <c r="O646" s="179"/>
      <c r="P646" s="179"/>
      <c r="Q646" s="179"/>
      <c r="R646" s="179"/>
      <c r="S646" s="179"/>
      <c r="T646" s="179"/>
      <c r="U646" s="179"/>
      <c r="V646" s="179"/>
      <c r="W646" s="179"/>
      <c r="X646" s="179"/>
      <c r="Y646" s="179"/>
      <c r="Z646" s="179"/>
      <c r="AA646" s="179"/>
    </row>
    <row r="647">
      <c r="A647" s="178"/>
      <c r="B647" s="179"/>
      <c r="C647" s="179"/>
      <c r="D647" s="179"/>
      <c r="E647" s="178"/>
      <c r="F647" s="180"/>
      <c r="G647" s="178"/>
      <c r="H647" s="179"/>
      <c r="I647" s="179"/>
      <c r="J647" s="179"/>
      <c r="K647" s="179"/>
      <c r="L647" s="179"/>
      <c r="M647" s="178"/>
      <c r="N647" s="179"/>
      <c r="O647" s="179"/>
      <c r="P647" s="179"/>
      <c r="Q647" s="179"/>
      <c r="R647" s="179"/>
      <c r="S647" s="179"/>
      <c r="T647" s="179"/>
      <c r="U647" s="179"/>
      <c r="V647" s="179"/>
      <c r="W647" s="179"/>
      <c r="X647" s="179"/>
      <c r="Y647" s="179"/>
      <c r="Z647" s="179"/>
      <c r="AA647" s="179"/>
    </row>
    <row r="648">
      <c r="A648" s="178"/>
      <c r="B648" s="179"/>
      <c r="C648" s="179"/>
      <c r="D648" s="179"/>
      <c r="E648" s="178"/>
      <c r="F648" s="180"/>
      <c r="G648" s="178"/>
      <c r="H648" s="179"/>
      <c r="I648" s="179"/>
      <c r="J648" s="179"/>
      <c r="K648" s="179"/>
      <c r="L648" s="179"/>
      <c r="M648" s="178"/>
      <c r="N648" s="179"/>
      <c r="O648" s="179"/>
      <c r="P648" s="179"/>
      <c r="Q648" s="179"/>
      <c r="R648" s="179"/>
      <c r="S648" s="179"/>
      <c r="T648" s="179"/>
      <c r="U648" s="179"/>
      <c r="V648" s="179"/>
      <c r="W648" s="179"/>
      <c r="X648" s="179"/>
      <c r="Y648" s="179"/>
      <c r="Z648" s="179"/>
      <c r="AA648" s="179"/>
    </row>
    <row r="649">
      <c r="A649" s="178"/>
      <c r="B649" s="179"/>
      <c r="C649" s="179"/>
      <c r="D649" s="179"/>
      <c r="E649" s="178"/>
      <c r="F649" s="180"/>
      <c r="G649" s="178"/>
      <c r="H649" s="179"/>
      <c r="I649" s="179"/>
      <c r="J649" s="179"/>
      <c r="K649" s="179"/>
      <c r="L649" s="179"/>
      <c r="M649" s="178"/>
      <c r="N649" s="179"/>
      <c r="O649" s="179"/>
      <c r="P649" s="179"/>
      <c r="Q649" s="179"/>
      <c r="R649" s="179"/>
      <c r="S649" s="179"/>
      <c r="T649" s="179"/>
      <c r="U649" s="179"/>
      <c r="V649" s="179"/>
      <c r="W649" s="179"/>
      <c r="X649" s="179"/>
      <c r="Y649" s="179"/>
      <c r="Z649" s="179"/>
      <c r="AA649" s="179"/>
    </row>
    <row r="650">
      <c r="A650" s="178"/>
      <c r="B650" s="179"/>
      <c r="C650" s="179"/>
      <c r="D650" s="179"/>
      <c r="E650" s="178"/>
      <c r="F650" s="180"/>
      <c r="G650" s="178"/>
      <c r="H650" s="179"/>
      <c r="I650" s="179"/>
      <c r="J650" s="179"/>
      <c r="K650" s="179"/>
      <c r="L650" s="179"/>
      <c r="M650" s="178"/>
      <c r="N650" s="179"/>
      <c r="O650" s="179"/>
      <c r="P650" s="179"/>
      <c r="Q650" s="179"/>
      <c r="R650" s="179"/>
      <c r="S650" s="179"/>
      <c r="T650" s="179"/>
      <c r="U650" s="179"/>
      <c r="V650" s="179"/>
      <c r="W650" s="179"/>
      <c r="X650" s="179"/>
      <c r="Y650" s="179"/>
      <c r="Z650" s="179"/>
      <c r="AA650" s="179"/>
    </row>
    <row r="651">
      <c r="A651" s="178"/>
      <c r="B651" s="179"/>
      <c r="C651" s="179"/>
      <c r="D651" s="179"/>
      <c r="E651" s="178"/>
      <c r="F651" s="180"/>
      <c r="G651" s="178"/>
      <c r="H651" s="179"/>
      <c r="I651" s="179"/>
      <c r="J651" s="179"/>
      <c r="K651" s="179"/>
      <c r="L651" s="179"/>
      <c r="M651" s="178"/>
      <c r="N651" s="179"/>
      <c r="O651" s="179"/>
      <c r="P651" s="179"/>
      <c r="Q651" s="179"/>
      <c r="R651" s="179"/>
      <c r="S651" s="179"/>
      <c r="T651" s="179"/>
      <c r="U651" s="179"/>
      <c r="V651" s="179"/>
      <c r="W651" s="179"/>
      <c r="X651" s="179"/>
      <c r="Y651" s="179"/>
      <c r="Z651" s="179"/>
      <c r="AA651" s="179"/>
    </row>
    <row r="652">
      <c r="A652" s="178"/>
      <c r="B652" s="179"/>
      <c r="C652" s="179"/>
      <c r="D652" s="179"/>
      <c r="E652" s="178"/>
      <c r="F652" s="180"/>
      <c r="G652" s="178"/>
      <c r="H652" s="179"/>
      <c r="I652" s="179"/>
      <c r="J652" s="179"/>
      <c r="K652" s="179"/>
      <c r="L652" s="179"/>
      <c r="M652" s="178"/>
      <c r="N652" s="179"/>
      <c r="O652" s="179"/>
      <c r="P652" s="179"/>
      <c r="Q652" s="179"/>
      <c r="R652" s="179"/>
      <c r="S652" s="179"/>
      <c r="T652" s="179"/>
      <c r="U652" s="179"/>
      <c r="V652" s="179"/>
      <c r="W652" s="179"/>
      <c r="X652" s="179"/>
      <c r="Y652" s="179"/>
      <c r="Z652" s="179"/>
      <c r="AA652" s="179"/>
    </row>
    <row r="653">
      <c r="A653" s="178"/>
      <c r="B653" s="179"/>
      <c r="C653" s="179"/>
      <c r="D653" s="179"/>
      <c r="E653" s="178"/>
      <c r="F653" s="180"/>
      <c r="G653" s="178"/>
      <c r="H653" s="179"/>
      <c r="I653" s="179"/>
      <c r="J653" s="179"/>
      <c r="K653" s="179"/>
      <c r="L653" s="179"/>
      <c r="M653" s="178"/>
      <c r="N653" s="179"/>
      <c r="O653" s="179"/>
      <c r="P653" s="179"/>
      <c r="Q653" s="179"/>
      <c r="R653" s="179"/>
      <c r="S653" s="179"/>
      <c r="T653" s="179"/>
      <c r="U653" s="179"/>
      <c r="V653" s="179"/>
      <c r="W653" s="179"/>
      <c r="X653" s="179"/>
      <c r="Y653" s="179"/>
      <c r="Z653" s="179"/>
      <c r="AA653" s="179"/>
    </row>
    <row r="654">
      <c r="A654" s="178"/>
      <c r="B654" s="179"/>
      <c r="C654" s="179"/>
      <c r="D654" s="179"/>
      <c r="E654" s="178"/>
      <c r="F654" s="180"/>
      <c r="G654" s="178"/>
      <c r="H654" s="179"/>
      <c r="I654" s="179"/>
      <c r="J654" s="179"/>
      <c r="K654" s="179"/>
      <c r="L654" s="179"/>
      <c r="M654" s="178"/>
      <c r="N654" s="179"/>
      <c r="O654" s="179"/>
      <c r="P654" s="179"/>
      <c r="Q654" s="179"/>
      <c r="R654" s="179"/>
      <c r="S654" s="179"/>
      <c r="T654" s="179"/>
      <c r="U654" s="179"/>
      <c r="V654" s="179"/>
      <c r="W654" s="179"/>
      <c r="X654" s="179"/>
      <c r="Y654" s="179"/>
      <c r="Z654" s="179"/>
      <c r="AA654" s="179"/>
    </row>
    <row r="655">
      <c r="A655" s="178"/>
      <c r="B655" s="179"/>
      <c r="C655" s="179"/>
      <c r="D655" s="179"/>
      <c r="E655" s="178"/>
      <c r="F655" s="180"/>
      <c r="G655" s="178"/>
      <c r="H655" s="179"/>
      <c r="I655" s="179"/>
      <c r="J655" s="179"/>
      <c r="K655" s="179"/>
      <c r="L655" s="179"/>
      <c r="M655" s="178"/>
      <c r="N655" s="179"/>
      <c r="O655" s="179"/>
      <c r="P655" s="179"/>
      <c r="Q655" s="179"/>
      <c r="R655" s="179"/>
      <c r="S655" s="179"/>
      <c r="T655" s="179"/>
      <c r="U655" s="179"/>
      <c r="V655" s="179"/>
      <c r="W655" s="179"/>
      <c r="X655" s="179"/>
      <c r="Y655" s="179"/>
      <c r="Z655" s="179"/>
      <c r="AA655" s="179"/>
    </row>
    <row r="656">
      <c r="A656" s="178"/>
      <c r="B656" s="179"/>
      <c r="C656" s="179"/>
      <c r="D656" s="179"/>
      <c r="E656" s="178"/>
      <c r="F656" s="180"/>
      <c r="G656" s="178"/>
      <c r="H656" s="179"/>
      <c r="I656" s="179"/>
      <c r="J656" s="179"/>
      <c r="K656" s="179"/>
      <c r="L656" s="179"/>
      <c r="M656" s="178"/>
      <c r="N656" s="179"/>
      <c r="O656" s="179"/>
      <c r="P656" s="179"/>
      <c r="Q656" s="179"/>
      <c r="R656" s="179"/>
      <c r="S656" s="179"/>
      <c r="T656" s="179"/>
      <c r="U656" s="179"/>
      <c r="V656" s="179"/>
      <c r="W656" s="179"/>
      <c r="X656" s="179"/>
      <c r="Y656" s="179"/>
      <c r="Z656" s="179"/>
      <c r="AA656" s="179"/>
    </row>
    <row r="657">
      <c r="A657" s="178"/>
      <c r="B657" s="179"/>
      <c r="C657" s="179"/>
      <c r="D657" s="179"/>
      <c r="E657" s="178"/>
      <c r="F657" s="180"/>
      <c r="G657" s="178"/>
      <c r="H657" s="179"/>
      <c r="I657" s="179"/>
      <c r="J657" s="179"/>
      <c r="K657" s="179"/>
      <c r="L657" s="179"/>
      <c r="M657" s="178"/>
      <c r="N657" s="179"/>
      <c r="O657" s="179"/>
      <c r="P657" s="179"/>
      <c r="Q657" s="179"/>
      <c r="R657" s="179"/>
      <c r="S657" s="179"/>
      <c r="T657" s="179"/>
      <c r="U657" s="179"/>
      <c r="V657" s="179"/>
      <c r="W657" s="179"/>
      <c r="X657" s="179"/>
      <c r="Y657" s="179"/>
      <c r="Z657" s="179"/>
      <c r="AA657" s="179"/>
    </row>
    <row r="658">
      <c r="A658" s="178"/>
      <c r="B658" s="179"/>
      <c r="C658" s="179"/>
      <c r="D658" s="179"/>
      <c r="E658" s="178"/>
      <c r="F658" s="180"/>
      <c r="G658" s="178"/>
      <c r="H658" s="179"/>
      <c r="I658" s="179"/>
      <c r="J658" s="179"/>
      <c r="K658" s="179"/>
      <c r="L658" s="179"/>
      <c r="M658" s="178"/>
      <c r="N658" s="179"/>
      <c r="O658" s="179"/>
      <c r="P658" s="179"/>
      <c r="Q658" s="179"/>
      <c r="R658" s="179"/>
      <c r="S658" s="179"/>
      <c r="T658" s="179"/>
      <c r="U658" s="179"/>
      <c r="V658" s="179"/>
      <c r="W658" s="179"/>
      <c r="X658" s="179"/>
      <c r="Y658" s="179"/>
      <c r="Z658" s="179"/>
      <c r="AA658" s="179"/>
    </row>
    <row r="659">
      <c r="A659" s="178"/>
      <c r="B659" s="179"/>
      <c r="C659" s="179"/>
      <c r="D659" s="179"/>
      <c r="E659" s="178"/>
      <c r="F659" s="180"/>
      <c r="G659" s="178"/>
      <c r="H659" s="179"/>
      <c r="I659" s="179"/>
      <c r="J659" s="179"/>
      <c r="K659" s="179"/>
      <c r="L659" s="179"/>
      <c r="M659" s="178"/>
      <c r="N659" s="179"/>
      <c r="O659" s="179"/>
      <c r="P659" s="179"/>
      <c r="Q659" s="179"/>
      <c r="R659" s="179"/>
      <c r="S659" s="179"/>
      <c r="T659" s="179"/>
      <c r="U659" s="179"/>
      <c r="V659" s="179"/>
      <c r="W659" s="179"/>
      <c r="X659" s="179"/>
      <c r="Y659" s="179"/>
      <c r="Z659" s="179"/>
      <c r="AA659" s="179"/>
    </row>
    <row r="660">
      <c r="A660" s="178"/>
      <c r="B660" s="179"/>
      <c r="C660" s="179"/>
      <c r="D660" s="179"/>
      <c r="E660" s="178"/>
      <c r="F660" s="180"/>
      <c r="G660" s="178"/>
      <c r="H660" s="179"/>
      <c r="I660" s="179"/>
      <c r="J660" s="179"/>
      <c r="K660" s="179"/>
      <c r="L660" s="179"/>
      <c r="M660" s="178"/>
      <c r="N660" s="179"/>
      <c r="O660" s="179"/>
      <c r="P660" s="179"/>
      <c r="Q660" s="179"/>
      <c r="R660" s="179"/>
      <c r="S660" s="179"/>
      <c r="T660" s="179"/>
      <c r="U660" s="179"/>
      <c r="V660" s="179"/>
      <c r="W660" s="179"/>
      <c r="X660" s="179"/>
      <c r="Y660" s="179"/>
      <c r="Z660" s="179"/>
      <c r="AA660" s="179"/>
    </row>
    <row r="661">
      <c r="A661" s="178"/>
      <c r="B661" s="179"/>
      <c r="C661" s="179"/>
      <c r="D661" s="179"/>
      <c r="E661" s="178"/>
      <c r="F661" s="180"/>
      <c r="G661" s="178"/>
      <c r="H661" s="179"/>
      <c r="I661" s="179"/>
      <c r="J661" s="179"/>
      <c r="K661" s="179"/>
      <c r="L661" s="179"/>
      <c r="M661" s="178"/>
      <c r="N661" s="179"/>
      <c r="O661" s="179"/>
      <c r="P661" s="179"/>
      <c r="Q661" s="179"/>
      <c r="R661" s="179"/>
      <c r="S661" s="179"/>
      <c r="T661" s="179"/>
      <c r="U661" s="179"/>
      <c r="V661" s="179"/>
      <c r="W661" s="179"/>
      <c r="X661" s="179"/>
      <c r="Y661" s="179"/>
      <c r="Z661" s="179"/>
      <c r="AA661" s="179"/>
    </row>
    <row r="662">
      <c r="A662" s="178"/>
      <c r="B662" s="179"/>
      <c r="C662" s="179"/>
      <c r="D662" s="179"/>
      <c r="E662" s="178"/>
      <c r="F662" s="180"/>
      <c r="G662" s="178"/>
      <c r="H662" s="179"/>
      <c r="I662" s="179"/>
      <c r="J662" s="179"/>
      <c r="K662" s="179"/>
      <c r="L662" s="179"/>
      <c r="M662" s="178"/>
      <c r="N662" s="179"/>
      <c r="O662" s="179"/>
      <c r="P662" s="179"/>
      <c r="Q662" s="179"/>
      <c r="R662" s="179"/>
      <c r="S662" s="179"/>
      <c r="T662" s="179"/>
      <c r="U662" s="179"/>
      <c r="V662" s="179"/>
      <c r="W662" s="179"/>
      <c r="X662" s="179"/>
      <c r="Y662" s="179"/>
      <c r="Z662" s="179"/>
      <c r="AA662" s="179"/>
    </row>
    <row r="663">
      <c r="A663" s="178"/>
      <c r="B663" s="179"/>
      <c r="C663" s="179"/>
      <c r="D663" s="179"/>
      <c r="E663" s="178"/>
      <c r="F663" s="180"/>
      <c r="G663" s="178"/>
      <c r="H663" s="179"/>
      <c r="I663" s="179"/>
      <c r="J663" s="179"/>
      <c r="K663" s="179"/>
      <c r="L663" s="179"/>
      <c r="M663" s="178"/>
      <c r="N663" s="179"/>
      <c r="O663" s="179"/>
      <c r="P663" s="179"/>
      <c r="Q663" s="179"/>
      <c r="R663" s="179"/>
      <c r="S663" s="179"/>
      <c r="T663" s="179"/>
      <c r="U663" s="179"/>
      <c r="V663" s="179"/>
      <c r="W663" s="179"/>
      <c r="X663" s="179"/>
      <c r="Y663" s="179"/>
      <c r="Z663" s="179"/>
      <c r="AA663" s="179"/>
    </row>
    <row r="664">
      <c r="A664" s="178"/>
      <c r="B664" s="179"/>
      <c r="C664" s="179"/>
      <c r="D664" s="179"/>
      <c r="E664" s="178"/>
      <c r="F664" s="180"/>
      <c r="G664" s="178"/>
      <c r="H664" s="179"/>
      <c r="I664" s="179"/>
      <c r="J664" s="179"/>
      <c r="K664" s="179"/>
      <c r="L664" s="179"/>
      <c r="M664" s="178"/>
      <c r="N664" s="179"/>
      <c r="O664" s="179"/>
      <c r="P664" s="179"/>
      <c r="Q664" s="179"/>
      <c r="R664" s="179"/>
      <c r="S664" s="179"/>
      <c r="T664" s="179"/>
      <c r="U664" s="179"/>
      <c r="V664" s="179"/>
      <c r="W664" s="179"/>
      <c r="X664" s="179"/>
      <c r="Y664" s="179"/>
      <c r="Z664" s="179"/>
      <c r="AA664" s="179"/>
    </row>
    <row r="665">
      <c r="A665" s="178"/>
      <c r="B665" s="179"/>
      <c r="C665" s="179"/>
      <c r="D665" s="179"/>
      <c r="E665" s="178"/>
      <c r="F665" s="180"/>
      <c r="G665" s="178"/>
      <c r="H665" s="179"/>
      <c r="I665" s="179"/>
      <c r="J665" s="179"/>
      <c r="K665" s="179"/>
      <c r="L665" s="179"/>
      <c r="M665" s="178"/>
      <c r="N665" s="179"/>
      <c r="O665" s="179"/>
      <c r="P665" s="179"/>
      <c r="Q665" s="179"/>
      <c r="R665" s="179"/>
      <c r="S665" s="179"/>
      <c r="T665" s="179"/>
      <c r="U665" s="179"/>
      <c r="V665" s="179"/>
      <c r="W665" s="179"/>
      <c r="X665" s="179"/>
      <c r="Y665" s="179"/>
      <c r="Z665" s="179"/>
      <c r="AA665" s="179"/>
    </row>
    <row r="666">
      <c r="A666" s="178"/>
      <c r="B666" s="179"/>
      <c r="C666" s="179"/>
      <c r="D666" s="179"/>
      <c r="E666" s="178"/>
      <c r="F666" s="180"/>
      <c r="G666" s="178"/>
      <c r="H666" s="179"/>
      <c r="I666" s="179"/>
      <c r="J666" s="179"/>
      <c r="K666" s="179"/>
      <c r="L666" s="179"/>
      <c r="M666" s="178"/>
      <c r="N666" s="179"/>
      <c r="O666" s="179"/>
      <c r="P666" s="179"/>
      <c r="Q666" s="179"/>
      <c r="R666" s="179"/>
      <c r="S666" s="179"/>
      <c r="T666" s="179"/>
      <c r="U666" s="179"/>
      <c r="V666" s="179"/>
      <c r="W666" s="179"/>
      <c r="X666" s="179"/>
      <c r="Y666" s="179"/>
      <c r="Z666" s="179"/>
      <c r="AA666" s="179"/>
    </row>
    <row r="667">
      <c r="A667" s="178"/>
      <c r="B667" s="179"/>
      <c r="C667" s="179"/>
      <c r="D667" s="179"/>
      <c r="E667" s="178"/>
      <c r="F667" s="180"/>
      <c r="G667" s="178"/>
      <c r="H667" s="179"/>
      <c r="I667" s="179"/>
      <c r="J667" s="179"/>
      <c r="K667" s="179"/>
      <c r="L667" s="179"/>
      <c r="M667" s="178"/>
      <c r="N667" s="179"/>
      <c r="O667" s="179"/>
      <c r="P667" s="179"/>
      <c r="Q667" s="179"/>
      <c r="R667" s="179"/>
      <c r="S667" s="179"/>
      <c r="T667" s="179"/>
      <c r="U667" s="179"/>
      <c r="V667" s="179"/>
      <c r="W667" s="179"/>
      <c r="X667" s="179"/>
      <c r="Y667" s="179"/>
      <c r="Z667" s="179"/>
      <c r="AA667" s="179"/>
    </row>
    <row r="668">
      <c r="A668" s="178"/>
      <c r="B668" s="179"/>
      <c r="C668" s="179"/>
      <c r="D668" s="179"/>
      <c r="E668" s="178"/>
      <c r="F668" s="180"/>
      <c r="G668" s="178"/>
      <c r="H668" s="179"/>
      <c r="I668" s="179"/>
      <c r="J668" s="179"/>
      <c r="K668" s="179"/>
      <c r="L668" s="179"/>
      <c r="M668" s="178"/>
      <c r="N668" s="179"/>
      <c r="O668" s="179"/>
      <c r="P668" s="179"/>
      <c r="Q668" s="179"/>
      <c r="R668" s="179"/>
      <c r="S668" s="179"/>
      <c r="T668" s="179"/>
      <c r="U668" s="179"/>
      <c r="V668" s="179"/>
      <c r="W668" s="179"/>
      <c r="X668" s="179"/>
      <c r="Y668" s="179"/>
      <c r="Z668" s="179"/>
      <c r="AA668" s="179"/>
    </row>
    <row r="669">
      <c r="A669" s="178"/>
      <c r="B669" s="179"/>
      <c r="C669" s="179"/>
      <c r="D669" s="179"/>
      <c r="E669" s="178"/>
      <c r="F669" s="180"/>
      <c r="G669" s="178"/>
      <c r="H669" s="179"/>
      <c r="I669" s="179"/>
      <c r="J669" s="179"/>
      <c r="K669" s="179"/>
      <c r="L669" s="179"/>
      <c r="M669" s="178"/>
      <c r="N669" s="179"/>
      <c r="O669" s="179"/>
      <c r="P669" s="179"/>
      <c r="Q669" s="179"/>
      <c r="R669" s="179"/>
      <c r="S669" s="179"/>
      <c r="T669" s="179"/>
      <c r="U669" s="179"/>
      <c r="V669" s="179"/>
      <c r="W669" s="179"/>
      <c r="X669" s="179"/>
      <c r="Y669" s="179"/>
      <c r="Z669" s="179"/>
      <c r="AA669" s="179"/>
    </row>
    <row r="670">
      <c r="A670" s="178"/>
      <c r="B670" s="179"/>
      <c r="C670" s="179"/>
      <c r="D670" s="179"/>
      <c r="E670" s="178"/>
      <c r="F670" s="180"/>
      <c r="G670" s="178"/>
      <c r="H670" s="179"/>
      <c r="I670" s="179"/>
      <c r="J670" s="179"/>
      <c r="K670" s="179"/>
      <c r="L670" s="179"/>
      <c r="M670" s="178"/>
      <c r="N670" s="179"/>
      <c r="O670" s="179"/>
      <c r="P670" s="179"/>
      <c r="Q670" s="179"/>
      <c r="R670" s="179"/>
      <c r="S670" s="179"/>
      <c r="T670" s="179"/>
      <c r="U670" s="179"/>
      <c r="V670" s="179"/>
      <c r="W670" s="179"/>
      <c r="X670" s="179"/>
      <c r="Y670" s="179"/>
      <c r="Z670" s="179"/>
      <c r="AA670" s="179"/>
    </row>
    <row r="671">
      <c r="A671" s="178"/>
      <c r="B671" s="179"/>
      <c r="C671" s="179"/>
      <c r="D671" s="179"/>
      <c r="E671" s="178"/>
      <c r="F671" s="180"/>
      <c r="G671" s="178"/>
      <c r="H671" s="179"/>
      <c r="I671" s="179"/>
      <c r="J671" s="179"/>
      <c r="K671" s="179"/>
      <c r="L671" s="179"/>
      <c r="M671" s="178"/>
      <c r="N671" s="179"/>
      <c r="O671" s="179"/>
      <c r="P671" s="179"/>
      <c r="Q671" s="179"/>
      <c r="R671" s="179"/>
      <c r="S671" s="179"/>
      <c r="T671" s="179"/>
      <c r="U671" s="179"/>
      <c r="V671" s="179"/>
      <c r="W671" s="179"/>
      <c r="X671" s="179"/>
      <c r="Y671" s="179"/>
      <c r="Z671" s="179"/>
      <c r="AA671" s="179"/>
    </row>
    <row r="672">
      <c r="A672" s="178"/>
      <c r="B672" s="179"/>
      <c r="C672" s="179"/>
      <c r="D672" s="179"/>
      <c r="E672" s="178"/>
      <c r="F672" s="180"/>
      <c r="G672" s="178"/>
      <c r="H672" s="179"/>
      <c r="I672" s="179"/>
      <c r="J672" s="179"/>
      <c r="K672" s="179"/>
      <c r="L672" s="179"/>
      <c r="M672" s="178"/>
      <c r="N672" s="179"/>
      <c r="O672" s="179"/>
      <c r="P672" s="179"/>
      <c r="Q672" s="179"/>
      <c r="R672" s="179"/>
      <c r="S672" s="179"/>
      <c r="T672" s="179"/>
      <c r="U672" s="179"/>
      <c r="V672" s="179"/>
      <c r="W672" s="179"/>
      <c r="X672" s="179"/>
      <c r="Y672" s="179"/>
      <c r="Z672" s="179"/>
      <c r="AA672" s="179"/>
    </row>
    <row r="673">
      <c r="A673" s="178"/>
      <c r="B673" s="179"/>
      <c r="C673" s="179"/>
      <c r="D673" s="179"/>
      <c r="E673" s="178"/>
      <c r="F673" s="180"/>
      <c r="G673" s="178"/>
      <c r="H673" s="179"/>
      <c r="I673" s="179"/>
      <c r="J673" s="179"/>
      <c r="K673" s="179"/>
      <c r="L673" s="179"/>
      <c r="M673" s="178"/>
      <c r="N673" s="179"/>
      <c r="O673" s="179"/>
      <c r="P673" s="179"/>
      <c r="Q673" s="179"/>
      <c r="R673" s="179"/>
      <c r="S673" s="179"/>
      <c r="T673" s="179"/>
      <c r="U673" s="179"/>
      <c r="V673" s="179"/>
      <c r="W673" s="179"/>
      <c r="X673" s="179"/>
      <c r="Y673" s="179"/>
      <c r="Z673" s="179"/>
      <c r="AA673" s="179"/>
    </row>
    <row r="674">
      <c r="A674" s="178"/>
      <c r="B674" s="179"/>
      <c r="C674" s="179"/>
      <c r="D674" s="179"/>
      <c r="E674" s="178"/>
      <c r="F674" s="180"/>
      <c r="G674" s="178"/>
      <c r="H674" s="179"/>
      <c r="I674" s="179"/>
      <c r="J674" s="179"/>
      <c r="K674" s="179"/>
      <c r="L674" s="179"/>
      <c r="M674" s="178"/>
      <c r="N674" s="179"/>
      <c r="O674" s="179"/>
      <c r="P674" s="179"/>
      <c r="Q674" s="179"/>
      <c r="R674" s="179"/>
      <c r="S674" s="179"/>
      <c r="T674" s="179"/>
      <c r="U674" s="179"/>
      <c r="V674" s="179"/>
      <c r="W674" s="179"/>
      <c r="X674" s="179"/>
      <c r="Y674" s="179"/>
      <c r="Z674" s="179"/>
      <c r="AA674" s="179"/>
    </row>
    <row r="675">
      <c r="A675" s="178"/>
      <c r="B675" s="179"/>
      <c r="C675" s="179"/>
      <c r="D675" s="179"/>
      <c r="E675" s="178"/>
      <c r="F675" s="180"/>
      <c r="G675" s="178"/>
      <c r="H675" s="179"/>
      <c r="I675" s="179"/>
      <c r="J675" s="179"/>
      <c r="K675" s="179"/>
      <c r="L675" s="179"/>
      <c r="M675" s="178"/>
      <c r="N675" s="179"/>
      <c r="O675" s="179"/>
      <c r="P675" s="179"/>
      <c r="Q675" s="179"/>
      <c r="R675" s="179"/>
      <c r="S675" s="179"/>
      <c r="T675" s="179"/>
      <c r="U675" s="179"/>
      <c r="V675" s="179"/>
      <c r="W675" s="179"/>
      <c r="X675" s="179"/>
      <c r="Y675" s="179"/>
      <c r="Z675" s="179"/>
      <c r="AA675" s="179"/>
    </row>
    <row r="676">
      <c r="A676" s="178"/>
      <c r="B676" s="179"/>
      <c r="C676" s="179"/>
      <c r="D676" s="179"/>
      <c r="E676" s="178"/>
      <c r="F676" s="180"/>
      <c r="G676" s="178"/>
      <c r="H676" s="179"/>
      <c r="I676" s="179"/>
      <c r="J676" s="179"/>
      <c r="K676" s="179"/>
      <c r="L676" s="179"/>
      <c r="M676" s="178"/>
      <c r="N676" s="179"/>
      <c r="O676" s="179"/>
      <c r="P676" s="179"/>
      <c r="Q676" s="179"/>
      <c r="R676" s="179"/>
      <c r="S676" s="179"/>
      <c r="T676" s="179"/>
      <c r="U676" s="179"/>
      <c r="V676" s="179"/>
      <c r="W676" s="179"/>
      <c r="X676" s="179"/>
      <c r="Y676" s="179"/>
      <c r="Z676" s="179"/>
      <c r="AA676" s="179"/>
    </row>
    <row r="677">
      <c r="A677" s="178"/>
      <c r="B677" s="179"/>
      <c r="C677" s="179"/>
      <c r="D677" s="179"/>
      <c r="E677" s="178"/>
      <c r="F677" s="180"/>
      <c r="G677" s="178"/>
      <c r="H677" s="179"/>
      <c r="I677" s="179"/>
      <c r="J677" s="179"/>
      <c r="K677" s="179"/>
      <c r="L677" s="179"/>
      <c r="M677" s="178"/>
      <c r="N677" s="179"/>
      <c r="O677" s="179"/>
      <c r="P677" s="179"/>
      <c r="Q677" s="179"/>
      <c r="R677" s="179"/>
      <c r="S677" s="179"/>
      <c r="T677" s="179"/>
      <c r="U677" s="179"/>
      <c r="V677" s="179"/>
      <c r="W677" s="179"/>
      <c r="X677" s="179"/>
      <c r="Y677" s="179"/>
      <c r="Z677" s="179"/>
      <c r="AA677" s="179"/>
    </row>
    <row r="678">
      <c r="A678" s="178"/>
      <c r="B678" s="179"/>
      <c r="C678" s="179"/>
      <c r="D678" s="179"/>
      <c r="E678" s="178"/>
      <c r="F678" s="180"/>
      <c r="G678" s="178"/>
      <c r="H678" s="179"/>
      <c r="I678" s="179"/>
      <c r="J678" s="179"/>
      <c r="K678" s="179"/>
      <c r="L678" s="179"/>
      <c r="M678" s="178"/>
      <c r="N678" s="179"/>
      <c r="O678" s="179"/>
      <c r="P678" s="179"/>
      <c r="Q678" s="179"/>
      <c r="R678" s="179"/>
      <c r="S678" s="179"/>
      <c r="T678" s="179"/>
      <c r="U678" s="179"/>
      <c r="V678" s="179"/>
      <c r="W678" s="179"/>
      <c r="X678" s="179"/>
      <c r="Y678" s="179"/>
      <c r="Z678" s="179"/>
      <c r="AA678" s="179"/>
    </row>
    <row r="679">
      <c r="A679" s="178"/>
      <c r="B679" s="179"/>
      <c r="C679" s="179"/>
      <c r="D679" s="179"/>
      <c r="E679" s="178"/>
      <c r="F679" s="180"/>
      <c r="G679" s="178"/>
      <c r="H679" s="179"/>
      <c r="I679" s="179"/>
      <c r="J679" s="179"/>
      <c r="K679" s="179"/>
      <c r="L679" s="179"/>
      <c r="M679" s="178"/>
      <c r="N679" s="179"/>
      <c r="O679" s="179"/>
      <c r="P679" s="179"/>
      <c r="Q679" s="179"/>
      <c r="R679" s="179"/>
      <c r="S679" s="179"/>
      <c r="T679" s="179"/>
      <c r="U679" s="179"/>
      <c r="V679" s="179"/>
      <c r="W679" s="179"/>
      <c r="X679" s="179"/>
      <c r="Y679" s="179"/>
      <c r="Z679" s="179"/>
      <c r="AA679" s="179"/>
    </row>
    <row r="680">
      <c r="A680" s="178"/>
      <c r="B680" s="179"/>
      <c r="C680" s="179"/>
      <c r="D680" s="179"/>
      <c r="E680" s="178"/>
      <c r="F680" s="180"/>
      <c r="G680" s="178"/>
      <c r="H680" s="179"/>
      <c r="I680" s="179"/>
      <c r="J680" s="179"/>
      <c r="K680" s="179"/>
      <c r="L680" s="179"/>
      <c r="M680" s="178"/>
      <c r="N680" s="179"/>
      <c r="O680" s="179"/>
      <c r="P680" s="179"/>
      <c r="Q680" s="179"/>
      <c r="R680" s="179"/>
      <c r="S680" s="179"/>
      <c r="T680" s="179"/>
      <c r="U680" s="179"/>
      <c r="V680" s="179"/>
      <c r="W680" s="179"/>
      <c r="X680" s="179"/>
      <c r="Y680" s="179"/>
      <c r="Z680" s="179"/>
      <c r="AA680" s="179"/>
    </row>
    <row r="681">
      <c r="A681" s="178"/>
      <c r="B681" s="179"/>
      <c r="C681" s="179"/>
      <c r="D681" s="179"/>
      <c r="E681" s="178"/>
      <c r="F681" s="180"/>
      <c r="G681" s="178"/>
      <c r="H681" s="179"/>
      <c r="I681" s="179"/>
      <c r="J681" s="179"/>
      <c r="K681" s="179"/>
      <c r="L681" s="179"/>
      <c r="M681" s="178"/>
      <c r="N681" s="179"/>
      <c r="O681" s="179"/>
      <c r="P681" s="179"/>
      <c r="Q681" s="179"/>
      <c r="R681" s="179"/>
      <c r="S681" s="179"/>
      <c r="T681" s="179"/>
      <c r="U681" s="179"/>
      <c r="V681" s="179"/>
      <c r="W681" s="179"/>
      <c r="X681" s="179"/>
      <c r="Y681" s="179"/>
      <c r="Z681" s="179"/>
      <c r="AA681" s="179"/>
    </row>
    <row r="682">
      <c r="A682" s="178"/>
      <c r="B682" s="179"/>
      <c r="C682" s="179"/>
      <c r="D682" s="179"/>
      <c r="E682" s="178"/>
      <c r="F682" s="180"/>
      <c r="G682" s="178"/>
      <c r="H682" s="179"/>
      <c r="I682" s="179"/>
      <c r="J682" s="179"/>
      <c r="K682" s="179"/>
      <c r="L682" s="179"/>
      <c r="M682" s="178"/>
      <c r="N682" s="179"/>
      <c r="O682" s="179"/>
      <c r="P682" s="179"/>
      <c r="Q682" s="179"/>
      <c r="R682" s="179"/>
      <c r="S682" s="179"/>
      <c r="T682" s="179"/>
      <c r="U682" s="179"/>
      <c r="V682" s="179"/>
      <c r="W682" s="179"/>
      <c r="X682" s="179"/>
      <c r="Y682" s="179"/>
      <c r="Z682" s="179"/>
      <c r="AA682" s="179"/>
    </row>
    <row r="683">
      <c r="A683" s="178"/>
      <c r="B683" s="179"/>
      <c r="C683" s="179"/>
      <c r="D683" s="179"/>
      <c r="E683" s="178"/>
      <c r="F683" s="180"/>
      <c r="G683" s="178"/>
      <c r="H683" s="179"/>
      <c r="I683" s="179"/>
      <c r="J683" s="179"/>
      <c r="K683" s="179"/>
      <c r="L683" s="179"/>
      <c r="M683" s="178"/>
      <c r="N683" s="179"/>
      <c r="O683" s="179"/>
      <c r="P683" s="179"/>
      <c r="Q683" s="179"/>
      <c r="R683" s="179"/>
      <c r="S683" s="179"/>
      <c r="T683" s="179"/>
      <c r="U683" s="179"/>
      <c r="V683" s="179"/>
      <c r="W683" s="179"/>
      <c r="X683" s="179"/>
      <c r="Y683" s="179"/>
      <c r="Z683" s="179"/>
      <c r="AA683" s="179"/>
    </row>
    <row r="684">
      <c r="A684" s="178"/>
      <c r="B684" s="179"/>
      <c r="C684" s="179"/>
      <c r="D684" s="179"/>
      <c r="E684" s="178"/>
      <c r="F684" s="180"/>
      <c r="G684" s="178"/>
      <c r="H684" s="179"/>
      <c r="I684" s="179"/>
      <c r="J684" s="179"/>
      <c r="K684" s="179"/>
      <c r="L684" s="179"/>
      <c r="M684" s="178"/>
      <c r="N684" s="179"/>
      <c r="O684" s="179"/>
      <c r="P684" s="179"/>
      <c r="Q684" s="179"/>
      <c r="R684" s="179"/>
      <c r="S684" s="179"/>
      <c r="T684" s="179"/>
      <c r="U684" s="179"/>
      <c r="V684" s="179"/>
      <c r="W684" s="179"/>
      <c r="X684" s="179"/>
      <c r="Y684" s="179"/>
      <c r="Z684" s="179"/>
      <c r="AA684" s="179"/>
    </row>
    <row r="685">
      <c r="A685" s="178"/>
      <c r="B685" s="179"/>
      <c r="C685" s="179"/>
      <c r="D685" s="179"/>
      <c r="E685" s="178"/>
      <c r="F685" s="180"/>
      <c r="G685" s="178"/>
      <c r="H685" s="179"/>
      <c r="I685" s="179"/>
      <c r="J685" s="179"/>
      <c r="K685" s="179"/>
      <c r="L685" s="179"/>
      <c r="M685" s="178"/>
      <c r="N685" s="179"/>
      <c r="O685" s="179"/>
      <c r="P685" s="179"/>
      <c r="Q685" s="179"/>
      <c r="R685" s="179"/>
      <c r="S685" s="179"/>
      <c r="T685" s="179"/>
      <c r="U685" s="179"/>
      <c r="V685" s="179"/>
      <c r="W685" s="179"/>
      <c r="X685" s="179"/>
      <c r="Y685" s="179"/>
      <c r="Z685" s="179"/>
      <c r="AA685" s="179"/>
    </row>
    <row r="686">
      <c r="A686" s="178"/>
      <c r="B686" s="179"/>
      <c r="C686" s="179"/>
      <c r="D686" s="179"/>
      <c r="E686" s="178"/>
      <c r="F686" s="180"/>
      <c r="G686" s="178"/>
      <c r="H686" s="179"/>
      <c r="I686" s="179"/>
      <c r="J686" s="179"/>
      <c r="K686" s="179"/>
      <c r="L686" s="179"/>
      <c r="M686" s="178"/>
      <c r="N686" s="179"/>
      <c r="O686" s="179"/>
      <c r="P686" s="179"/>
      <c r="Q686" s="179"/>
      <c r="R686" s="179"/>
      <c r="S686" s="179"/>
      <c r="T686" s="179"/>
      <c r="U686" s="179"/>
      <c r="V686" s="179"/>
      <c r="W686" s="179"/>
      <c r="X686" s="179"/>
      <c r="Y686" s="179"/>
      <c r="Z686" s="179"/>
      <c r="AA686" s="179"/>
    </row>
    <row r="687">
      <c r="A687" s="178"/>
      <c r="B687" s="179"/>
      <c r="C687" s="179"/>
      <c r="D687" s="179"/>
      <c r="E687" s="178"/>
      <c r="F687" s="180"/>
      <c r="G687" s="178"/>
      <c r="H687" s="179"/>
      <c r="I687" s="179"/>
      <c r="J687" s="179"/>
      <c r="K687" s="179"/>
      <c r="L687" s="179"/>
      <c r="M687" s="178"/>
      <c r="N687" s="179"/>
      <c r="O687" s="179"/>
      <c r="P687" s="179"/>
      <c r="Q687" s="179"/>
      <c r="R687" s="179"/>
      <c r="S687" s="179"/>
      <c r="T687" s="179"/>
      <c r="U687" s="179"/>
      <c r="V687" s="179"/>
      <c r="W687" s="179"/>
      <c r="X687" s="179"/>
      <c r="Y687" s="179"/>
      <c r="Z687" s="179"/>
      <c r="AA687" s="179"/>
    </row>
    <row r="688">
      <c r="A688" s="178"/>
      <c r="B688" s="179"/>
      <c r="C688" s="179"/>
      <c r="D688" s="179"/>
      <c r="E688" s="178"/>
      <c r="F688" s="180"/>
      <c r="G688" s="178"/>
      <c r="H688" s="179"/>
      <c r="I688" s="179"/>
      <c r="J688" s="179"/>
      <c r="K688" s="179"/>
      <c r="L688" s="179"/>
      <c r="M688" s="178"/>
      <c r="N688" s="179"/>
      <c r="O688" s="179"/>
      <c r="P688" s="179"/>
      <c r="Q688" s="179"/>
      <c r="R688" s="179"/>
      <c r="S688" s="179"/>
      <c r="T688" s="179"/>
      <c r="U688" s="179"/>
      <c r="V688" s="179"/>
      <c r="W688" s="179"/>
      <c r="X688" s="179"/>
      <c r="Y688" s="179"/>
      <c r="Z688" s="179"/>
      <c r="AA688" s="179"/>
    </row>
    <row r="689">
      <c r="A689" s="178"/>
      <c r="B689" s="179"/>
      <c r="C689" s="179"/>
      <c r="D689" s="179"/>
      <c r="E689" s="178"/>
      <c r="F689" s="180"/>
      <c r="G689" s="178"/>
      <c r="H689" s="179"/>
      <c r="I689" s="179"/>
      <c r="J689" s="179"/>
      <c r="K689" s="179"/>
      <c r="L689" s="179"/>
      <c r="M689" s="178"/>
      <c r="N689" s="179"/>
      <c r="O689" s="179"/>
      <c r="P689" s="179"/>
      <c r="Q689" s="179"/>
      <c r="R689" s="179"/>
      <c r="S689" s="179"/>
      <c r="T689" s="179"/>
      <c r="U689" s="179"/>
      <c r="V689" s="179"/>
      <c r="W689" s="179"/>
      <c r="X689" s="179"/>
      <c r="Y689" s="179"/>
      <c r="Z689" s="179"/>
      <c r="AA689" s="179"/>
    </row>
    <row r="690">
      <c r="A690" s="178"/>
      <c r="B690" s="179"/>
      <c r="C690" s="179"/>
      <c r="D690" s="179"/>
      <c r="E690" s="178"/>
      <c r="F690" s="180"/>
      <c r="G690" s="178"/>
      <c r="H690" s="179"/>
      <c r="I690" s="179"/>
      <c r="J690" s="179"/>
      <c r="K690" s="179"/>
      <c r="L690" s="179"/>
      <c r="M690" s="178"/>
      <c r="N690" s="179"/>
      <c r="O690" s="179"/>
      <c r="P690" s="179"/>
      <c r="Q690" s="179"/>
      <c r="R690" s="179"/>
      <c r="S690" s="179"/>
      <c r="T690" s="179"/>
      <c r="U690" s="179"/>
      <c r="V690" s="179"/>
      <c r="W690" s="179"/>
      <c r="X690" s="179"/>
      <c r="Y690" s="179"/>
      <c r="Z690" s="179"/>
      <c r="AA690" s="179"/>
    </row>
    <row r="691">
      <c r="A691" s="178"/>
      <c r="B691" s="179"/>
      <c r="C691" s="179"/>
      <c r="D691" s="179"/>
      <c r="E691" s="178"/>
      <c r="F691" s="180"/>
      <c r="G691" s="178"/>
      <c r="H691" s="179"/>
      <c r="I691" s="179"/>
      <c r="J691" s="179"/>
      <c r="K691" s="179"/>
      <c r="L691" s="179"/>
      <c r="M691" s="178"/>
      <c r="N691" s="179"/>
      <c r="O691" s="179"/>
      <c r="P691" s="179"/>
      <c r="Q691" s="179"/>
      <c r="R691" s="179"/>
      <c r="S691" s="179"/>
      <c r="T691" s="179"/>
      <c r="U691" s="179"/>
      <c r="V691" s="179"/>
      <c r="W691" s="179"/>
      <c r="X691" s="179"/>
      <c r="Y691" s="179"/>
      <c r="Z691" s="179"/>
      <c r="AA691" s="179"/>
    </row>
    <row r="692">
      <c r="A692" s="178"/>
      <c r="B692" s="179"/>
      <c r="C692" s="179"/>
      <c r="D692" s="179"/>
      <c r="E692" s="178"/>
      <c r="F692" s="180"/>
      <c r="G692" s="178"/>
      <c r="H692" s="179"/>
      <c r="I692" s="179"/>
      <c r="J692" s="179"/>
      <c r="K692" s="179"/>
      <c r="L692" s="179"/>
      <c r="M692" s="178"/>
      <c r="N692" s="179"/>
      <c r="O692" s="179"/>
      <c r="P692" s="179"/>
      <c r="Q692" s="179"/>
      <c r="R692" s="179"/>
      <c r="S692" s="179"/>
      <c r="T692" s="179"/>
      <c r="U692" s="179"/>
      <c r="V692" s="179"/>
      <c r="W692" s="179"/>
      <c r="X692" s="179"/>
      <c r="Y692" s="179"/>
      <c r="Z692" s="179"/>
      <c r="AA692" s="179"/>
    </row>
    <row r="693">
      <c r="A693" s="178"/>
      <c r="B693" s="179"/>
      <c r="C693" s="179"/>
      <c r="D693" s="179"/>
      <c r="E693" s="178"/>
      <c r="F693" s="180"/>
      <c r="G693" s="178"/>
      <c r="H693" s="179"/>
      <c r="I693" s="179"/>
      <c r="J693" s="179"/>
      <c r="K693" s="179"/>
      <c r="L693" s="179"/>
      <c r="M693" s="178"/>
      <c r="N693" s="179"/>
      <c r="O693" s="179"/>
      <c r="P693" s="179"/>
      <c r="Q693" s="179"/>
      <c r="R693" s="179"/>
      <c r="S693" s="179"/>
      <c r="T693" s="179"/>
      <c r="U693" s="179"/>
      <c r="V693" s="179"/>
      <c r="W693" s="179"/>
      <c r="X693" s="179"/>
      <c r="Y693" s="179"/>
      <c r="Z693" s="179"/>
      <c r="AA693" s="179"/>
    </row>
    <row r="694">
      <c r="A694" s="178"/>
      <c r="B694" s="179"/>
      <c r="C694" s="179"/>
      <c r="D694" s="179"/>
      <c r="E694" s="178"/>
      <c r="F694" s="180"/>
      <c r="G694" s="178"/>
      <c r="H694" s="179"/>
      <c r="I694" s="179"/>
      <c r="J694" s="179"/>
      <c r="K694" s="179"/>
      <c r="L694" s="179"/>
      <c r="M694" s="178"/>
      <c r="N694" s="179"/>
      <c r="O694" s="179"/>
      <c r="P694" s="179"/>
      <c r="Q694" s="179"/>
      <c r="R694" s="179"/>
      <c r="S694" s="179"/>
      <c r="T694" s="179"/>
      <c r="U694" s="179"/>
      <c r="V694" s="179"/>
      <c r="W694" s="179"/>
      <c r="X694" s="179"/>
      <c r="Y694" s="179"/>
      <c r="Z694" s="179"/>
      <c r="AA694" s="179"/>
    </row>
    <row r="695">
      <c r="A695" s="178"/>
      <c r="B695" s="179"/>
      <c r="C695" s="179"/>
      <c r="D695" s="179"/>
      <c r="E695" s="178"/>
      <c r="F695" s="180"/>
      <c r="G695" s="178"/>
      <c r="H695" s="179"/>
      <c r="I695" s="179"/>
      <c r="J695" s="179"/>
      <c r="K695" s="179"/>
      <c r="L695" s="179"/>
      <c r="M695" s="178"/>
      <c r="N695" s="179"/>
      <c r="O695" s="179"/>
      <c r="P695" s="179"/>
      <c r="Q695" s="179"/>
      <c r="R695" s="179"/>
      <c r="S695" s="179"/>
      <c r="T695" s="179"/>
      <c r="U695" s="179"/>
      <c r="V695" s="179"/>
      <c r="W695" s="179"/>
      <c r="X695" s="179"/>
      <c r="Y695" s="179"/>
      <c r="Z695" s="179"/>
      <c r="AA695" s="179"/>
    </row>
    <row r="696">
      <c r="A696" s="178"/>
      <c r="B696" s="179"/>
      <c r="C696" s="179"/>
      <c r="D696" s="179"/>
      <c r="E696" s="178"/>
      <c r="F696" s="180"/>
      <c r="G696" s="178"/>
      <c r="H696" s="179"/>
      <c r="I696" s="179"/>
      <c r="J696" s="179"/>
      <c r="K696" s="179"/>
      <c r="L696" s="179"/>
      <c r="M696" s="178"/>
      <c r="N696" s="179"/>
      <c r="O696" s="179"/>
      <c r="P696" s="179"/>
      <c r="Q696" s="179"/>
      <c r="R696" s="179"/>
      <c r="S696" s="179"/>
      <c r="T696" s="179"/>
      <c r="U696" s="179"/>
      <c r="V696" s="179"/>
      <c r="W696" s="179"/>
      <c r="X696" s="179"/>
      <c r="Y696" s="179"/>
      <c r="Z696" s="179"/>
      <c r="AA696" s="179"/>
    </row>
    <row r="697">
      <c r="A697" s="178"/>
      <c r="B697" s="179"/>
      <c r="C697" s="179"/>
      <c r="D697" s="179"/>
      <c r="E697" s="178"/>
      <c r="F697" s="180"/>
      <c r="G697" s="178"/>
      <c r="H697" s="179"/>
      <c r="I697" s="179"/>
      <c r="J697" s="179"/>
      <c r="K697" s="179"/>
      <c r="L697" s="179"/>
      <c r="M697" s="178"/>
      <c r="N697" s="179"/>
      <c r="O697" s="179"/>
      <c r="P697" s="179"/>
      <c r="Q697" s="179"/>
      <c r="R697" s="179"/>
      <c r="S697" s="179"/>
      <c r="T697" s="179"/>
      <c r="U697" s="179"/>
      <c r="V697" s="179"/>
      <c r="W697" s="179"/>
      <c r="X697" s="179"/>
      <c r="Y697" s="179"/>
      <c r="Z697" s="179"/>
      <c r="AA697" s="179"/>
    </row>
    <row r="698">
      <c r="A698" s="178"/>
      <c r="B698" s="179"/>
      <c r="C698" s="179"/>
      <c r="D698" s="179"/>
      <c r="E698" s="178"/>
      <c r="F698" s="180"/>
      <c r="G698" s="178"/>
      <c r="H698" s="179"/>
      <c r="I698" s="179"/>
      <c r="J698" s="179"/>
      <c r="K698" s="179"/>
      <c r="L698" s="179"/>
      <c r="M698" s="178"/>
      <c r="N698" s="179"/>
      <c r="O698" s="179"/>
      <c r="P698" s="179"/>
      <c r="Q698" s="179"/>
      <c r="R698" s="179"/>
      <c r="S698" s="179"/>
      <c r="T698" s="179"/>
      <c r="U698" s="179"/>
      <c r="V698" s="179"/>
      <c r="W698" s="179"/>
      <c r="X698" s="179"/>
      <c r="Y698" s="179"/>
      <c r="Z698" s="179"/>
      <c r="AA698" s="179"/>
    </row>
    <row r="699">
      <c r="A699" s="178"/>
      <c r="B699" s="179"/>
      <c r="C699" s="179"/>
      <c r="D699" s="179"/>
      <c r="E699" s="178"/>
      <c r="F699" s="180"/>
      <c r="G699" s="178"/>
      <c r="H699" s="179"/>
      <c r="I699" s="179"/>
      <c r="J699" s="179"/>
      <c r="K699" s="179"/>
      <c r="L699" s="179"/>
      <c r="M699" s="178"/>
      <c r="N699" s="179"/>
      <c r="O699" s="179"/>
      <c r="P699" s="179"/>
      <c r="Q699" s="179"/>
      <c r="R699" s="179"/>
      <c r="S699" s="179"/>
      <c r="T699" s="179"/>
      <c r="U699" s="179"/>
      <c r="V699" s="179"/>
      <c r="W699" s="179"/>
      <c r="X699" s="179"/>
      <c r="Y699" s="179"/>
      <c r="Z699" s="179"/>
      <c r="AA699" s="179"/>
    </row>
    <row r="700">
      <c r="A700" s="178"/>
      <c r="B700" s="179"/>
      <c r="C700" s="179"/>
      <c r="D700" s="179"/>
      <c r="E700" s="178"/>
      <c r="F700" s="180"/>
      <c r="G700" s="178"/>
      <c r="H700" s="179"/>
      <c r="I700" s="179"/>
      <c r="J700" s="179"/>
      <c r="K700" s="179"/>
      <c r="L700" s="179"/>
      <c r="M700" s="178"/>
      <c r="N700" s="179"/>
      <c r="O700" s="179"/>
      <c r="P700" s="179"/>
      <c r="Q700" s="179"/>
      <c r="R700" s="179"/>
      <c r="S700" s="179"/>
      <c r="T700" s="179"/>
      <c r="U700" s="179"/>
      <c r="V700" s="179"/>
      <c r="W700" s="179"/>
      <c r="X700" s="179"/>
      <c r="Y700" s="179"/>
      <c r="Z700" s="179"/>
      <c r="AA700" s="179"/>
    </row>
    <row r="701">
      <c r="A701" s="178"/>
      <c r="B701" s="179"/>
      <c r="C701" s="179"/>
      <c r="D701" s="179"/>
      <c r="E701" s="178"/>
      <c r="F701" s="180"/>
      <c r="G701" s="178"/>
      <c r="H701" s="179"/>
      <c r="I701" s="179"/>
      <c r="J701" s="179"/>
      <c r="K701" s="179"/>
      <c r="L701" s="179"/>
      <c r="M701" s="178"/>
      <c r="N701" s="179"/>
      <c r="O701" s="179"/>
      <c r="P701" s="179"/>
      <c r="Q701" s="179"/>
      <c r="R701" s="179"/>
      <c r="S701" s="179"/>
      <c r="T701" s="179"/>
      <c r="U701" s="179"/>
      <c r="V701" s="179"/>
      <c r="W701" s="179"/>
      <c r="X701" s="179"/>
      <c r="Y701" s="179"/>
      <c r="Z701" s="179"/>
      <c r="AA701" s="179"/>
    </row>
    <row r="702">
      <c r="A702" s="178"/>
      <c r="B702" s="179"/>
      <c r="C702" s="179"/>
      <c r="D702" s="179"/>
      <c r="E702" s="178"/>
      <c r="F702" s="180"/>
      <c r="G702" s="178"/>
      <c r="H702" s="179"/>
      <c r="I702" s="179"/>
      <c r="J702" s="179"/>
      <c r="K702" s="179"/>
      <c r="L702" s="179"/>
      <c r="M702" s="178"/>
      <c r="N702" s="179"/>
      <c r="O702" s="179"/>
      <c r="P702" s="179"/>
      <c r="Q702" s="179"/>
      <c r="R702" s="179"/>
      <c r="S702" s="179"/>
      <c r="T702" s="179"/>
      <c r="U702" s="179"/>
      <c r="V702" s="179"/>
      <c r="W702" s="179"/>
      <c r="X702" s="179"/>
      <c r="Y702" s="179"/>
      <c r="Z702" s="179"/>
      <c r="AA702" s="179"/>
    </row>
    <row r="703">
      <c r="A703" s="178"/>
      <c r="B703" s="179"/>
      <c r="C703" s="179"/>
      <c r="D703" s="179"/>
      <c r="E703" s="178"/>
      <c r="F703" s="180"/>
      <c r="G703" s="178"/>
      <c r="H703" s="179"/>
      <c r="I703" s="179"/>
      <c r="J703" s="179"/>
      <c r="K703" s="179"/>
      <c r="L703" s="179"/>
      <c r="M703" s="178"/>
      <c r="N703" s="179"/>
      <c r="O703" s="179"/>
      <c r="P703" s="179"/>
      <c r="Q703" s="179"/>
      <c r="R703" s="179"/>
      <c r="S703" s="179"/>
      <c r="T703" s="179"/>
      <c r="U703" s="179"/>
      <c r="V703" s="179"/>
      <c r="W703" s="179"/>
      <c r="X703" s="179"/>
      <c r="Y703" s="179"/>
      <c r="Z703" s="179"/>
      <c r="AA703" s="179"/>
    </row>
    <row r="704">
      <c r="A704" s="178"/>
      <c r="B704" s="179"/>
      <c r="C704" s="179"/>
      <c r="D704" s="179"/>
      <c r="E704" s="178"/>
      <c r="F704" s="180"/>
      <c r="G704" s="178"/>
      <c r="H704" s="179"/>
      <c r="I704" s="179"/>
      <c r="J704" s="179"/>
      <c r="K704" s="179"/>
      <c r="L704" s="179"/>
      <c r="M704" s="178"/>
      <c r="N704" s="179"/>
      <c r="O704" s="179"/>
      <c r="P704" s="179"/>
      <c r="Q704" s="179"/>
      <c r="R704" s="179"/>
      <c r="S704" s="179"/>
      <c r="T704" s="179"/>
      <c r="U704" s="179"/>
      <c r="V704" s="179"/>
      <c r="W704" s="179"/>
      <c r="X704" s="179"/>
      <c r="Y704" s="179"/>
      <c r="Z704" s="179"/>
      <c r="AA704" s="179"/>
    </row>
    <row r="705">
      <c r="A705" s="178"/>
      <c r="B705" s="179"/>
      <c r="C705" s="179"/>
      <c r="D705" s="179"/>
      <c r="E705" s="178"/>
      <c r="F705" s="180"/>
      <c r="G705" s="178"/>
      <c r="H705" s="179"/>
      <c r="I705" s="179"/>
      <c r="J705" s="179"/>
      <c r="K705" s="179"/>
      <c r="L705" s="179"/>
      <c r="M705" s="178"/>
      <c r="N705" s="179"/>
      <c r="O705" s="179"/>
      <c r="P705" s="179"/>
      <c r="Q705" s="179"/>
      <c r="R705" s="179"/>
      <c r="S705" s="179"/>
      <c r="T705" s="179"/>
      <c r="U705" s="179"/>
      <c r="V705" s="179"/>
      <c r="W705" s="179"/>
      <c r="X705" s="179"/>
      <c r="Y705" s="179"/>
      <c r="Z705" s="179"/>
      <c r="AA705" s="179"/>
    </row>
    <row r="706">
      <c r="A706" s="178"/>
      <c r="B706" s="179"/>
      <c r="C706" s="179"/>
      <c r="D706" s="179"/>
      <c r="E706" s="178"/>
      <c r="F706" s="180"/>
      <c r="G706" s="178"/>
      <c r="H706" s="179"/>
      <c r="I706" s="179"/>
      <c r="J706" s="179"/>
      <c r="K706" s="179"/>
      <c r="L706" s="179"/>
      <c r="M706" s="178"/>
      <c r="N706" s="179"/>
      <c r="O706" s="179"/>
      <c r="P706" s="179"/>
      <c r="Q706" s="179"/>
      <c r="R706" s="179"/>
      <c r="S706" s="179"/>
      <c r="T706" s="179"/>
      <c r="U706" s="179"/>
      <c r="V706" s="179"/>
      <c r="W706" s="179"/>
      <c r="X706" s="179"/>
      <c r="Y706" s="179"/>
      <c r="Z706" s="179"/>
      <c r="AA706" s="179"/>
    </row>
    <row r="707">
      <c r="A707" s="178"/>
      <c r="B707" s="179"/>
      <c r="C707" s="179"/>
      <c r="D707" s="179"/>
      <c r="E707" s="178"/>
      <c r="F707" s="180"/>
      <c r="G707" s="178"/>
      <c r="H707" s="179"/>
      <c r="I707" s="179"/>
      <c r="J707" s="179"/>
      <c r="K707" s="179"/>
      <c r="L707" s="179"/>
      <c r="M707" s="178"/>
      <c r="N707" s="179"/>
      <c r="O707" s="179"/>
      <c r="P707" s="179"/>
      <c r="Q707" s="179"/>
      <c r="R707" s="179"/>
      <c r="S707" s="179"/>
      <c r="T707" s="179"/>
      <c r="U707" s="179"/>
      <c r="V707" s="179"/>
      <c r="W707" s="179"/>
      <c r="X707" s="179"/>
      <c r="Y707" s="179"/>
      <c r="Z707" s="179"/>
      <c r="AA707" s="179"/>
    </row>
    <row r="708">
      <c r="A708" s="178"/>
      <c r="B708" s="179"/>
      <c r="C708" s="179"/>
      <c r="D708" s="179"/>
      <c r="E708" s="178"/>
      <c r="F708" s="180"/>
      <c r="G708" s="178"/>
      <c r="H708" s="179"/>
      <c r="I708" s="179"/>
      <c r="J708" s="179"/>
      <c r="K708" s="179"/>
      <c r="L708" s="179"/>
      <c r="M708" s="178"/>
      <c r="N708" s="179"/>
      <c r="O708" s="179"/>
      <c r="P708" s="179"/>
      <c r="Q708" s="179"/>
      <c r="R708" s="179"/>
      <c r="S708" s="179"/>
      <c r="T708" s="179"/>
      <c r="U708" s="179"/>
      <c r="V708" s="179"/>
      <c r="W708" s="179"/>
      <c r="X708" s="179"/>
      <c r="Y708" s="179"/>
      <c r="Z708" s="179"/>
      <c r="AA708" s="179"/>
    </row>
    <row r="709">
      <c r="A709" s="178"/>
      <c r="B709" s="179"/>
      <c r="C709" s="179"/>
      <c r="D709" s="179"/>
      <c r="E709" s="178"/>
      <c r="F709" s="180"/>
      <c r="G709" s="178"/>
      <c r="H709" s="179"/>
      <c r="I709" s="179"/>
      <c r="J709" s="179"/>
      <c r="K709" s="179"/>
      <c r="L709" s="179"/>
      <c r="M709" s="178"/>
      <c r="N709" s="179"/>
      <c r="O709" s="179"/>
      <c r="P709" s="179"/>
      <c r="Q709" s="179"/>
      <c r="R709" s="179"/>
      <c r="S709" s="179"/>
      <c r="T709" s="179"/>
      <c r="U709" s="179"/>
      <c r="V709" s="179"/>
      <c r="W709" s="179"/>
      <c r="X709" s="179"/>
      <c r="Y709" s="179"/>
      <c r="Z709" s="179"/>
      <c r="AA709" s="179"/>
    </row>
    <row r="710">
      <c r="A710" s="178"/>
      <c r="B710" s="179"/>
      <c r="C710" s="179"/>
      <c r="D710" s="179"/>
      <c r="E710" s="178"/>
      <c r="F710" s="180"/>
      <c r="G710" s="178"/>
      <c r="H710" s="179"/>
      <c r="I710" s="179"/>
      <c r="J710" s="179"/>
      <c r="K710" s="179"/>
      <c r="L710" s="179"/>
      <c r="M710" s="178"/>
      <c r="N710" s="179"/>
      <c r="O710" s="179"/>
      <c r="P710" s="179"/>
      <c r="Q710" s="179"/>
      <c r="R710" s="179"/>
      <c r="S710" s="179"/>
      <c r="T710" s="179"/>
      <c r="U710" s="179"/>
      <c r="V710" s="179"/>
      <c r="W710" s="179"/>
      <c r="X710" s="179"/>
      <c r="Y710" s="179"/>
      <c r="Z710" s="179"/>
      <c r="AA710" s="179"/>
    </row>
    <row r="711">
      <c r="A711" s="178"/>
      <c r="B711" s="179"/>
      <c r="C711" s="179"/>
      <c r="D711" s="179"/>
      <c r="E711" s="178"/>
      <c r="F711" s="180"/>
      <c r="G711" s="178"/>
      <c r="H711" s="179"/>
      <c r="I711" s="179"/>
      <c r="J711" s="179"/>
      <c r="K711" s="179"/>
      <c r="L711" s="179"/>
      <c r="M711" s="178"/>
      <c r="N711" s="179"/>
      <c r="O711" s="179"/>
      <c r="P711" s="179"/>
      <c r="Q711" s="179"/>
      <c r="R711" s="179"/>
      <c r="S711" s="179"/>
      <c r="T711" s="179"/>
      <c r="U711" s="179"/>
      <c r="V711" s="179"/>
      <c r="W711" s="179"/>
      <c r="X711" s="179"/>
      <c r="Y711" s="179"/>
      <c r="Z711" s="179"/>
      <c r="AA711" s="179"/>
    </row>
    <row r="712">
      <c r="A712" s="178"/>
      <c r="B712" s="179"/>
      <c r="C712" s="179"/>
      <c r="D712" s="179"/>
      <c r="E712" s="178"/>
      <c r="F712" s="180"/>
      <c r="G712" s="178"/>
      <c r="H712" s="179"/>
      <c r="I712" s="179"/>
      <c r="J712" s="179"/>
      <c r="K712" s="179"/>
      <c r="L712" s="179"/>
      <c r="M712" s="178"/>
      <c r="N712" s="179"/>
      <c r="O712" s="179"/>
      <c r="P712" s="179"/>
      <c r="Q712" s="179"/>
      <c r="R712" s="179"/>
      <c r="S712" s="179"/>
      <c r="T712" s="179"/>
      <c r="U712" s="179"/>
      <c r="V712" s="179"/>
      <c r="W712" s="179"/>
      <c r="X712" s="179"/>
      <c r="Y712" s="179"/>
      <c r="Z712" s="179"/>
      <c r="AA712" s="179"/>
    </row>
    <row r="713">
      <c r="A713" s="178"/>
      <c r="B713" s="179"/>
      <c r="C713" s="179"/>
      <c r="D713" s="179"/>
      <c r="E713" s="178"/>
      <c r="F713" s="180"/>
      <c r="G713" s="178"/>
      <c r="H713" s="179"/>
      <c r="I713" s="179"/>
      <c r="J713" s="179"/>
      <c r="K713" s="179"/>
      <c r="L713" s="179"/>
      <c r="M713" s="178"/>
      <c r="N713" s="179"/>
      <c r="O713" s="179"/>
      <c r="P713" s="179"/>
      <c r="Q713" s="179"/>
      <c r="R713" s="179"/>
      <c r="S713" s="179"/>
      <c r="T713" s="179"/>
      <c r="U713" s="179"/>
      <c r="V713" s="179"/>
      <c r="W713" s="179"/>
      <c r="X713" s="179"/>
      <c r="Y713" s="179"/>
      <c r="Z713" s="179"/>
      <c r="AA713" s="179"/>
    </row>
    <row r="714">
      <c r="A714" s="178"/>
      <c r="B714" s="179"/>
      <c r="C714" s="179"/>
      <c r="D714" s="179"/>
      <c r="E714" s="178"/>
      <c r="F714" s="180"/>
      <c r="G714" s="178"/>
      <c r="H714" s="179"/>
      <c r="I714" s="179"/>
      <c r="J714" s="179"/>
      <c r="K714" s="179"/>
      <c r="L714" s="179"/>
      <c r="M714" s="178"/>
      <c r="N714" s="179"/>
      <c r="O714" s="179"/>
      <c r="P714" s="179"/>
      <c r="Q714" s="179"/>
      <c r="R714" s="179"/>
      <c r="S714" s="179"/>
      <c r="T714" s="179"/>
      <c r="U714" s="179"/>
      <c r="V714" s="179"/>
      <c r="W714" s="179"/>
      <c r="X714" s="179"/>
      <c r="Y714" s="179"/>
      <c r="Z714" s="179"/>
      <c r="AA714" s="179"/>
    </row>
    <row r="715">
      <c r="A715" s="178"/>
      <c r="B715" s="179"/>
      <c r="C715" s="179"/>
      <c r="D715" s="179"/>
      <c r="E715" s="178"/>
      <c r="F715" s="180"/>
      <c r="G715" s="178"/>
      <c r="H715" s="179"/>
      <c r="I715" s="179"/>
      <c r="J715" s="179"/>
      <c r="K715" s="179"/>
      <c r="L715" s="179"/>
      <c r="M715" s="178"/>
      <c r="N715" s="179"/>
      <c r="O715" s="179"/>
      <c r="P715" s="179"/>
      <c r="Q715" s="179"/>
      <c r="R715" s="179"/>
      <c r="S715" s="179"/>
      <c r="T715" s="179"/>
      <c r="U715" s="179"/>
      <c r="V715" s="179"/>
      <c r="W715" s="179"/>
      <c r="X715" s="179"/>
      <c r="Y715" s="179"/>
      <c r="Z715" s="179"/>
      <c r="AA715" s="179"/>
    </row>
    <row r="716">
      <c r="A716" s="178"/>
      <c r="B716" s="179"/>
      <c r="C716" s="179"/>
      <c r="D716" s="179"/>
      <c r="E716" s="178"/>
      <c r="F716" s="180"/>
      <c r="G716" s="178"/>
      <c r="H716" s="179"/>
      <c r="I716" s="179"/>
      <c r="J716" s="179"/>
      <c r="K716" s="179"/>
      <c r="L716" s="179"/>
      <c r="M716" s="178"/>
      <c r="N716" s="179"/>
      <c r="O716" s="179"/>
      <c r="P716" s="179"/>
      <c r="Q716" s="179"/>
      <c r="R716" s="179"/>
      <c r="S716" s="179"/>
      <c r="T716" s="179"/>
      <c r="U716" s="179"/>
      <c r="V716" s="179"/>
      <c r="W716" s="179"/>
      <c r="X716" s="179"/>
      <c r="Y716" s="179"/>
      <c r="Z716" s="179"/>
      <c r="AA716" s="179"/>
    </row>
    <row r="717">
      <c r="A717" s="178"/>
      <c r="B717" s="179"/>
      <c r="C717" s="179"/>
      <c r="D717" s="179"/>
      <c r="E717" s="178"/>
      <c r="F717" s="180"/>
      <c r="G717" s="178"/>
      <c r="H717" s="179"/>
      <c r="I717" s="179"/>
      <c r="J717" s="179"/>
      <c r="K717" s="179"/>
      <c r="L717" s="179"/>
      <c r="M717" s="178"/>
      <c r="N717" s="179"/>
      <c r="O717" s="179"/>
      <c r="P717" s="179"/>
      <c r="Q717" s="179"/>
      <c r="R717" s="179"/>
      <c r="S717" s="179"/>
      <c r="T717" s="179"/>
      <c r="U717" s="179"/>
      <c r="V717" s="179"/>
      <c r="W717" s="179"/>
      <c r="X717" s="179"/>
      <c r="Y717" s="179"/>
      <c r="Z717" s="179"/>
      <c r="AA717" s="179"/>
    </row>
    <row r="718">
      <c r="A718" s="178"/>
      <c r="B718" s="179"/>
      <c r="C718" s="179"/>
      <c r="D718" s="179"/>
      <c r="E718" s="178"/>
      <c r="F718" s="180"/>
      <c r="G718" s="178"/>
      <c r="H718" s="179"/>
      <c r="I718" s="179"/>
      <c r="J718" s="179"/>
      <c r="K718" s="179"/>
      <c r="L718" s="179"/>
      <c r="M718" s="178"/>
      <c r="N718" s="179"/>
      <c r="O718" s="179"/>
      <c r="P718" s="179"/>
      <c r="Q718" s="179"/>
      <c r="R718" s="179"/>
      <c r="S718" s="179"/>
      <c r="T718" s="179"/>
      <c r="U718" s="179"/>
      <c r="V718" s="179"/>
      <c r="W718" s="179"/>
      <c r="X718" s="179"/>
      <c r="Y718" s="179"/>
      <c r="Z718" s="179"/>
      <c r="AA718" s="179"/>
    </row>
    <row r="719">
      <c r="A719" s="178"/>
      <c r="B719" s="179"/>
      <c r="C719" s="179"/>
      <c r="D719" s="179"/>
      <c r="E719" s="178"/>
      <c r="F719" s="180"/>
      <c r="G719" s="178"/>
      <c r="H719" s="179"/>
      <c r="I719" s="179"/>
      <c r="J719" s="179"/>
      <c r="K719" s="179"/>
      <c r="L719" s="179"/>
      <c r="M719" s="178"/>
      <c r="N719" s="179"/>
      <c r="O719" s="179"/>
      <c r="P719" s="179"/>
      <c r="Q719" s="179"/>
      <c r="R719" s="179"/>
      <c r="S719" s="179"/>
      <c r="T719" s="179"/>
      <c r="U719" s="179"/>
      <c r="V719" s="179"/>
      <c r="W719" s="179"/>
      <c r="X719" s="179"/>
      <c r="Y719" s="179"/>
      <c r="Z719" s="179"/>
      <c r="AA719" s="179"/>
    </row>
    <row r="720">
      <c r="A720" s="178"/>
      <c r="B720" s="179"/>
      <c r="C720" s="179"/>
      <c r="D720" s="179"/>
      <c r="E720" s="178"/>
      <c r="F720" s="180"/>
      <c r="G720" s="178"/>
      <c r="H720" s="179"/>
      <c r="I720" s="179"/>
      <c r="J720" s="179"/>
      <c r="K720" s="179"/>
      <c r="L720" s="179"/>
      <c r="M720" s="178"/>
      <c r="N720" s="179"/>
      <c r="O720" s="179"/>
      <c r="P720" s="179"/>
      <c r="Q720" s="179"/>
      <c r="R720" s="179"/>
      <c r="S720" s="179"/>
      <c r="T720" s="179"/>
      <c r="U720" s="179"/>
      <c r="V720" s="179"/>
      <c r="W720" s="179"/>
      <c r="X720" s="179"/>
      <c r="Y720" s="179"/>
      <c r="Z720" s="179"/>
      <c r="AA720" s="179"/>
    </row>
    <row r="721">
      <c r="A721" s="178"/>
      <c r="B721" s="179"/>
      <c r="C721" s="179"/>
      <c r="D721" s="179"/>
      <c r="E721" s="178"/>
      <c r="F721" s="180"/>
      <c r="G721" s="178"/>
      <c r="H721" s="179"/>
      <c r="I721" s="179"/>
      <c r="J721" s="179"/>
      <c r="K721" s="179"/>
      <c r="L721" s="179"/>
      <c r="M721" s="178"/>
      <c r="N721" s="179"/>
      <c r="O721" s="179"/>
      <c r="P721" s="179"/>
      <c r="Q721" s="179"/>
      <c r="R721" s="179"/>
      <c r="S721" s="179"/>
      <c r="T721" s="179"/>
      <c r="U721" s="179"/>
      <c r="V721" s="179"/>
      <c r="W721" s="179"/>
      <c r="X721" s="179"/>
      <c r="Y721" s="179"/>
      <c r="Z721" s="179"/>
      <c r="AA721" s="179"/>
    </row>
    <row r="722">
      <c r="A722" s="178"/>
      <c r="B722" s="179"/>
      <c r="C722" s="179"/>
      <c r="D722" s="179"/>
      <c r="E722" s="178"/>
      <c r="F722" s="180"/>
      <c r="G722" s="178"/>
      <c r="H722" s="179"/>
      <c r="I722" s="179"/>
      <c r="J722" s="179"/>
      <c r="K722" s="179"/>
      <c r="L722" s="179"/>
      <c r="M722" s="178"/>
      <c r="N722" s="179"/>
      <c r="O722" s="179"/>
      <c r="P722" s="179"/>
      <c r="Q722" s="179"/>
      <c r="R722" s="179"/>
      <c r="S722" s="179"/>
      <c r="T722" s="179"/>
      <c r="U722" s="179"/>
      <c r="V722" s="179"/>
      <c r="W722" s="179"/>
      <c r="X722" s="179"/>
      <c r="Y722" s="179"/>
      <c r="Z722" s="179"/>
      <c r="AA722" s="179"/>
    </row>
    <row r="723">
      <c r="A723" s="178"/>
      <c r="B723" s="179"/>
      <c r="C723" s="179"/>
      <c r="D723" s="179"/>
      <c r="E723" s="178"/>
      <c r="F723" s="180"/>
      <c r="G723" s="178"/>
      <c r="H723" s="179"/>
      <c r="I723" s="179"/>
      <c r="J723" s="179"/>
      <c r="K723" s="179"/>
      <c r="L723" s="179"/>
      <c r="M723" s="178"/>
      <c r="N723" s="179"/>
      <c r="O723" s="179"/>
      <c r="P723" s="179"/>
      <c r="Q723" s="179"/>
      <c r="R723" s="179"/>
      <c r="S723" s="179"/>
      <c r="T723" s="179"/>
      <c r="U723" s="179"/>
      <c r="V723" s="179"/>
      <c r="W723" s="179"/>
      <c r="X723" s="179"/>
      <c r="Y723" s="179"/>
      <c r="Z723" s="179"/>
      <c r="AA723" s="179"/>
    </row>
    <row r="724">
      <c r="A724" s="178"/>
      <c r="B724" s="179"/>
      <c r="C724" s="179"/>
      <c r="D724" s="179"/>
      <c r="E724" s="178"/>
      <c r="F724" s="180"/>
      <c r="G724" s="178"/>
      <c r="H724" s="179"/>
      <c r="I724" s="179"/>
      <c r="J724" s="179"/>
      <c r="K724" s="179"/>
      <c r="L724" s="179"/>
      <c r="M724" s="178"/>
      <c r="N724" s="179"/>
      <c r="O724" s="179"/>
      <c r="P724" s="179"/>
      <c r="Q724" s="179"/>
      <c r="R724" s="179"/>
      <c r="S724" s="179"/>
      <c r="T724" s="179"/>
      <c r="U724" s="179"/>
      <c r="V724" s="179"/>
      <c r="W724" s="179"/>
      <c r="X724" s="179"/>
      <c r="Y724" s="179"/>
      <c r="Z724" s="179"/>
      <c r="AA724" s="179"/>
    </row>
    <row r="725">
      <c r="A725" s="178"/>
      <c r="B725" s="179"/>
      <c r="C725" s="179"/>
      <c r="D725" s="179"/>
      <c r="E725" s="178"/>
      <c r="F725" s="180"/>
      <c r="G725" s="178"/>
      <c r="H725" s="179"/>
      <c r="I725" s="179"/>
      <c r="J725" s="179"/>
      <c r="K725" s="179"/>
      <c r="L725" s="179"/>
      <c r="M725" s="178"/>
      <c r="N725" s="179"/>
      <c r="O725" s="179"/>
      <c r="P725" s="179"/>
      <c r="Q725" s="179"/>
      <c r="R725" s="179"/>
      <c r="S725" s="179"/>
      <c r="T725" s="179"/>
      <c r="U725" s="179"/>
      <c r="V725" s="179"/>
      <c r="W725" s="179"/>
      <c r="X725" s="179"/>
      <c r="Y725" s="179"/>
      <c r="Z725" s="179"/>
      <c r="AA725" s="179"/>
    </row>
    <row r="726">
      <c r="A726" s="178"/>
      <c r="B726" s="179"/>
      <c r="C726" s="179"/>
      <c r="D726" s="179"/>
      <c r="E726" s="178"/>
      <c r="F726" s="180"/>
      <c r="G726" s="178"/>
      <c r="H726" s="179"/>
      <c r="I726" s="179"/>
      <c r="J726" s="179"/>
      <c r="K726" s="179"/>
      <c r="L726" s="179"/>
      <c r="M726" s="178"/>
      <c r="N726" s="179"/>
      <c r="O726" s="179"/>
      <c r="P726" s="179"/>
      <c r="Q726" s="179"/>
      <c r="R726" s="179"/>
      <c r="S726" s="179"/>
      <c r="T726" s="179"/>
      <c r="U726" s="179"/>
      <c r="V726" s="179"/>
      <c r="W726" s="179"/>
      <c r="X726" s="179"/>
      <c r="Y726" s="179"/>
      <c r="Z726" s="179"/>
      <c r="AA726" s="179"/>
    </row>
    <row r="727">
      <c r="A727" s="178"/>
      <c r="B727" s="179"/>
      <c r="C727" s="179"/>
      <c r="D727" s="179"/>
      <c r="E727" s="178"/>
      <c r="F727" s="180"/>
      <c r="G727" s="178"/>
      <c r="H727" s="179"/>
      <c r="I727" s="179"/>
      <c r="J727" s="179"/>
      <c r="K727" s="179"/>
      <c r="L727" s="179"/>
      <c r="M727" s="178"/>
      <c r="N727" s="179"/>
      <c r="O727" s="179"/>
      <c r="P727" s="179"/>
      <c r="Q727" s="179"/>
      <c r="R727" s="179"/>
      <c r="S727" s="179"/>
      <c r="T727" s="179"/>
      <c r="U727" s="179"/>
      <c r="V727" s="179"/>
      <c r="W727" s="179"/>
      <c r="X727" s="179"/>
      <c r="Y727" s="179"/>
      <c r="Z727" s="179"/>
      <c r="AA727" s="179"/>
    </row>
    <row r="728">
      <c r="A728" s="178"/>
      <c r="B728" s="179"/>
      <c r="C728" s="179"/>
      <c r="D728" s="179"/>
      <c r="E728" s="178"/>
      <c r="F728" s="180"/>
      <c r="G728" s="178"/>
      <c r="H728" s="179"/>
      <c r="I728" s="179"/>
      <c r="J728" s="179"/>
      <c r="K728" s="179"/>
      <c r="L728" s="179"/>
      <c r="M728" s="178"/>
      <c r="N728" s="179"/>
      <c r="O728" s="179"/>
      <c r="P728" s="179"/>
      <c r="Q728" s="179"/>
      <c r="R728" s="179"/>
      <c r="S728" s="179"/>
      <c r="T728" s="179"/>
      <c r="U728" s="179"/>
      <c r="V728" s="179"/>
      <c r="W728" s="179"/>
      <c r="X728" s="179"/>
      <c r="Y728" s="179"/>
      <c r="Z728" s="179"/>
      <c r="AA728" s="179"/>
    </row>
    <row r="729">
      <c r="A729" s="178"/>
      <c r="B729" s="179"/>
      <c r="C729" s="179"/>
      <c r="D729" s="179"/>
      <c r="E729" s="178"/>
      <c r="F729" s="180"/>
      <c r="G729" s="178"/>
      <c r="H729" s="179"/>
      <c r="I729" s="179"/>
      <c r="J729" s="179"/>
      <c r="K729" s="179"/>
      <c r="L729" s="179"/>
      <c r="M729" s="178"/>
      <c r="N729" s="179"/>
      <c r="O729" s="179"/>
      <c r="P729" s="179"/>
      <c r="Q729" s="179"/>
      <c r="R729" s="179"/>
      <c r="S729" s="179"/>
      <c r="T729" s="179"/>
      <c r="U729" s="179"/>
      <c r="V729" s="179"/>
      <c r="W729" s="179"/>
      <c r="X729" s="179"/>
      <c r="Y729" s="179"/>
      <c r="Z729" s="179"/>
      <c r="AA729" s="179"/>
    </row>
    <row r="730">
      <c r="A730" s="178"/>
      <c r="B730" s="179"/>
      <c r="C730" s="179"/>
      <c r="D730" s="179"/>
      <c r="E730" s="178"/>
      <c r="F730" s="180"/>
      <c r="G730" s="178"/>
      <c r="H730" s="179"/>
      <c r="I730" s="179"/>
      <c r="J730" s="179"/>
      <c r="K730" s="179"/>
      <c r="L730" s="179"/>
      <c r="M730" s="178"/>
      <c r="N730" s="179"/>
      <c r="O730" s="179"/>
      <c r="P730" s="179"/>
      <c r="Q730" s="179"/>
      <c r="R730" s="179"/>
      <c r="S730" s="179"/>
      <c r="T730" s="179"/>
      <c r="U730" s="179"/>
      <c r="V730" s="179"/>
      <c r="W730" s="179"/>
      <c r="X730" s="179"/>
      <c r="Y730" s="179"/>
      <c r="Z730" s="179"/>
      <c r="AA730" s="179"/>
    </row>
    <row r="731">
      <c r="A731" s="178"/>
      <c r="B731" s="179"/>
      <c r="C731" s="179"/>
      <c r="D731" s="179"/>
      <c r="E731" s="178"/>
      <c r="F731" s="180"/>
      <c r="G731" s="178"/>
      <c r="H731" s="179"/>
      <c r="I731" s="179"/>
      <c r="J731" s="179"/>
      <c r="K731" s="179"/>
      <c r="L731" s="179"/>
      <c r="M731" s="178"/>
      <c r="N731" s="179"/>
      <c r="O731" s="179"/>
      <c r="P731" s="179"/>
      <c r="Q731" s="179"/>
      <c r="R731" s="179"/>
      <c r="S731" s="179"/>
      <c r="T731" s="179"/>
      <c r="U731" s="179"/>
      <c r="V731" s="179"/>
      <c r="W731" s="179"/>
      <c r="X731" s="179"/>
      <c r="Y731" s="179"/>
      <c r="Z731" s="179"/>
      <c r="AA731" s="179"/>
    </row>
    <row r="732">
      <c r="A732" s="178"/>
      <c r="B732" s="179"/>
      <c r="C732" s="179"/>
      <c r="D732" s="179"/>
      <c r="E732" s="178"/>
      <c r="F732" s="180"/>
      <c r="G732" s="178"/>
      <c r="H732" s="179"/>
      <c r="I732" s="179"/>
      <c r="J732" s="179"/>
      <c r="K732" s="179"/>
      <c r="L732" s="179"/>
      <c r="M732" s="178"/>
      <c r="N732" s="179"/>
      <c r="O732" s="179"/>
      <c r="P732" s="179"/>
      <c r="Q732" s="179"/>
      <c r="R732" s="179"/>
      <c r="S732" s="179"/>
      <c r="T732" s="179"/>
      <c r="U732" s="179"/>
      <c r="V732" s="179"/>
      <c r="W732" s="179"/>
      <c r="X732" s="179"/>
      <c r="Y732" s="179"/>
      <c r="Z732" s="179"/>
      <c r="AA732" s="179"/>
    </row>
    <row r="733">
      <c r="A733" s="178"/>
      <c r="B733" s="179"/>
      <c r="C733" s="179"/>
      <c r="D733" s="179"/>
      <c r="E733" s="178"/>
      <c r="F733" s="180"/>
      <c r="G733" s="178"/>
      <c r="H733" s="179"/>
      <c r="I733" s="179"/>
      <c r="J733" s="179"/>
      <c r="K733" s="179"/>
      <c r="L733" s="179"/>
      <c r="M733" s="178"/>
      <c r="N733" s="179"/>
      <c r="O733" s="179"/>
      <c r="P733" s="179"/>
      <c r="Q733" s="179"/>
      <c r="R733" s="179"/>
      <c r="S733" s="179"/>
      <c r="T733" s="179"/>
      <c r="U733" s="179"/>
      <c r="V733" s="179"/>
      <c r="W733" s="179"/>
      <c r="X733" s="179"/>
      <c r="Y733" s="179"/>
      <c r="Z733" s="179"/>
      <c r="AA733" s="179"/>
    </row>
    <row r="734">
      <c r="A734" s="178"/>
      <c r="B734" s="179"/>
      <c r="C734" s="179"/>
      <c r="D734" s="179"/>
      <c r="E734" s="178"/>
      <c r="F734" s="180"/>
      <c r="G734" s="178"/>
      <c r="H734" s="179"/>
      <c r="I734" s="179"/>
      <c r="J734" s="179"/>
      <c r="K734" s="179"/>
      <c r="L734" s="179"/>
      <c r="M734" s="178"/>
      <c r="N734" s="179"/>
      <c r="O734" s="179"/>
      <c r="P734" s="179"/>
      <c r="Q734" s="179"/>
      <c r="R734" s="179"/>
      <c r="S734" s="179"/>
      <c r="T734" s="179"/>
      <c r="U734" s="179"/>
      <c r="V734" s="179"/>
      <c r="W734" s="179"/>
      <c r="X734" s="179"/>
      <c r="Y734" s="179"/>
      <c r="Z734" s="179"/>
      <c r="AA734" s="179"/>
    </row>
    <row r="735">
      <c r="A735" s="178"/>
      <c r="B735" s="179"/>
      <c r="C735" s="179"/>
      <c r="D735" s="179"/>
      <c r="E735" s="178"/>
      <c r="F735" s="180"/>
      <c r="G735" s="178"/>
      <c r="H735" s="179"/>
      <c r="I735" s="179"/>
      <c r="J735" s="179"/>
      <c r="K735" s="179"/>
      <c r="L735" s="179"/>
      <c r="M735" s="178"/>
      <c r="N735" s="179"/>
      <c r="O735" s="179"/>
      <c r="P735" s="179"/>
      <c r="Q735" s="179"/>
      <c r="R735" s="179"/>
      <c r="S735" s="179"/>
      <c r="T735" s="179"/>
      <c r="U735" s="179"/>
      <c r="V735" s="179"/>
      <c r="W735" s="179"/>
      <c r="X735" s="179"/>
      <c r="Y735" s="179"/>
      <c r="Z735" s="179"/>
      <c r="AA735" s="179"/>
    </row>
    <row r="736">
      <c r="A736" s="178"/>
      <c r="B736" s="179"/>
      <c r="C736" s="179"/>
      <c r="D736" s="179"/>
      <c r="E736" s="178"/>
      <c r="F736" s="180"/>
      <c r="G736" s="178"/>
      <c r="H736" s="179"/>
      <c r="I736" s="179"/>
      <c r="J736" s="179"/>
      <c r="K736" s="179"/>
      <c r="L736" s="179"/>
      <c r="M736" s="178"/>
      <c r="N736" s="179"/>
      <c r="O736" s="179"/>
      <c r="P736" s="179"/>
      <c r="Q736" s="179"/>
      <c r="R736" s="179"/>
      <c r="S736" s="179"/>
      <c r="T736" s="179"/>
      <c r="U736" s="179"/>
      <c r="V736" s="179"/>
      <c r="W736" s="179"/>
      <c r="X736" s="179"/>
      <c r="Y736" s="179"/>
      <c r="Z736" s="179"/>
      <c r="AA736" s="179"/>
    </row>
    <row r="737">
      <c r="A737" s="178"/>
      <c r="B737" s="179"/>
      <c r="C737" s="179"/>
      <c r="D737" s="179"/>
      <c r="E737" s="178"/>
      <c r="F737" s="180"/>
      <c r="G737" s="178"/>
      <c r="H737" s="179"/>
      <c r="I737" s="179"/>
      <c r="J737" s="179"/>
      <c r="K737" s="179"/>
      <c r="L737" s="179"/>
      <c r="M737" s="178"/>
      <c r="N737" s="179"/>
      <c r="O737" s="179"/>
      <c r="P737" s="179"/>
      <c r="Q737" s="179"/>
      <c r="R737" s="179"/>
      <c r="S737" s="179"/>
      <c r="T737" s="179"/>
      <c r="U737" s="179"/>
      <c r="V737" s="179"/>
      <c r="W737" s="179"/>
      <c r="X737" s="179"/>
      <c r="Y737" s="179"/>
      <c r="Z737" s="179"/>
      <c r="AA737" s="179"/>
    </row>
    <row r="738">
      <c r="A738" s="178"/>
      <c r="B738" s="179"/>
      <c r="C738" s="179"/>
      <c r="D738" s="179"/>
      <c r="E738" s="178"/>
      <c r="F738" s="180"/>
      <c r="G738" s="178"/>
      <c r="H738" s="179"/>
      <c r="I738" s="179"/>
      <c r="J738" s="179"/>
      <c r="K738" s="179"/>
      <c r="L738" s="179"/>
      <c r="M738" s="178"/>
      <c r="N738" s="179"/>
      <c r="O738" s="179"/>
      <c r="P738" s="179"/>
      <c r="Q738" s="179"/>
      <c r="R738" s="179"/>
      <c r="S738" s="179"/>
      <c r="T738" s="179"/>
      <c r="U738" s="179"/>
      <c r="V738" s="179"/>
      <c r="W738" s="179"/>
      <c r="X738" s="179"/>
      <c r="Y738" s="179"/>
      <c r="Z738" s="179"/>
      <c r="AA738" s="179"/>
    </row>
    <row r="739">
      <c r="A739" s="178"/>
      <c r="B739" s="179"/>
      <c r="C739" s="179"/>
      <c r="D739" s="179"/>
      <c r="E739" s="178"/>
      <c r="F739" s="180"/>
      <c r="G739" s="178"/>
      <c r="H739" s="179"/>
      <c r="I739" s="179"/>
      <c r="J739" s="179"/>
      <c r="K739" s="179"/>
      <c r="L739" s="179"/>
      <c r="M739" s="178"/>
      <c r="N739" s="179"/>
      <c r="O739" s="179"/>
      <c r="P739" s="179"/>
      <c r="Q739" s="179"/>
      <c r="R739" s="179"/>
      <c r="S739" s="179"/>
      <c r="T739" s="179"/>
      <c r="U739" s="179"/>
      <c r="V739" s="179"/>
      <c r="W739" s="179"/>
      <c r="X739" s="179"/>
      <c r="Y739" s="179"/>
      <c r="Z739" s="179"/>
      <c r="AA739" s="179"/>
    </row>
    <row r="740">
      <c r="A740" s="178"/>
      <c r="B740" s="179"/>
      <c r="C740" s="179"/>
      <c r="D740" s="179"/>
      <c r="E740" s="178"/>
      <c r="F740" s="180"/>
      <c r="G740" s="178"/>
      <c r="H740" s="179"/>
      <c r="I740" s="179"/>
      <c r="J740" s="179"/>
      <c r="K740" s="179"/>
      <c r="L740" s="179"/>
      <c r="M740" s="178"/>
      <c r="N740" s="179"/>
      <c r="O740" s="179"/>
      <c r="P740" s="179"/>
      <c r="Q740" s="179"/>
      <c r="R740" s="179"/>
      <c r="S740" s="179"/>
      <c r="T740" s="179"/>
      <c r="U740" s="179"/>
      <c r="V740" s="179"/>
      <c r="W740" s="179"/>
      <c r="X740" s="179"/>
      <c r="Y740" s="179"/>
      <c r="Z740" s="179"/>
      <c r="AA740" s="179"/>
    </row>
    <row r="741">
      <c r="A741" s="178"/>
      <c r="B741" s="179"/>
      <c r="C741" s="179"/>
      <c r="D741" s="179"/>
      <c r="E741" s="178"/>
      <c r="F741" s="180"/>
      <c r="G741" s="178"/>
      <c r="H741" s="179"/>
      <c r="I741" s="179"/>
      <c r="J741" s="179"/>
      <c r="K741" s="179"/>
      <c r="L741" s="179"/>
      <c r="M741" s="178"/>
      <c r="N741" s="179"/>
      <c r="O741" s="179"/>
      <c r="P741" s="179"/>
      <c r="Q741" s="179"/>
      <c r="R741" s="179"/>
      <c r="S741" s="179"/>
      <c r="T741" s="179"/>
      <c r="U741" s="179"/>
      <c r="V741" s="179"/>
      <c r="W741" s="179"/>
      <c r="X741" s="179"/>
      <c r="Y741" s="179"/>
      <c r="Z741" s="179"/>
      <c r="AA741" s="179"/>
    </row>
    <row r="742">
      <c r="A742" s="178"/>
      <c r="B742" s="179"/>
      <c r="C742" s="179"/>
      <c r="D742" s="179"/>
      <c r="E742" s="178"/>
      <c r="F742" s="180"/>
      <c r="G742" s="178"/>
      <c r="H742" s="179"/>
      <c r="I742" s="179"/>
      <c r="J742" s="179"/>
      <c r="K742" s="179"/>
      <c r="L742" s="179"/>
      <c r="M742" s="178"/>
      <c r="N742" s="179"/>
      <c r="O742" s="179"/>
      <c r="P742" s="179"/>
      <c r="Q742" s="179"/>
      <c r="R742" s="179"/>
      <c r="S742" s="179"/>
      <c r="T742" s="179"/>
      <c r="U742" s="179"/>
      <c r="V742" s="179"/>
      <c r="W742" s="179"/>
      <c r="X742" s="179"/>
      <c r="Y742" s="179"/>
      <c r="Z742" s="179"/>
      <c r="AA742" s="179"/>
    </row>
    <row r="743">
      <c r="A743" s="178"/>
      <c r="B743" s="179"/>
      <c r="C743" s="179"/>
      <c r="D743" s="179"/>
      <c r="E743" s="178"/>
      <c r="F743" s="180"/>
      <c r="G743" s="178"/>
      <c r="H743" s="179"/>
      <c r="I743" s="179"/>
      <c r="J743" s="179"/>
      <c r="K743" s="179"/>
      <c r="L743" s="179"/>
      <c r="M743" s="178"/>
      <c r="N743" s="179"/>
      <c r="O743" s="179"/>
      <c r="P743" s="179"/>
      <c r="Q743" s="179"/>
      <c r="R743" s="179"/>
      <c r="S743" s="179"/>
      <c r="T743" s="179"/>
      <c r="U743" s="179"/>
      <c r="V743" s="179"/>
      <c r="W743" s="179"/>
      <c r="X743" s="179"/>
      <c r="Y743" s="179"/>
      <c r="Z743" s="179"/>
      <c r="AA743" s="179"/>
    </row>
    <row r="744">
      <c r="A744" s="178"/>
      <c r="B744" s="179"/>
      <c r="C744" s="179"/>
      <c r="D744" s="179"/>
      <c r="E744" s="178"/>
      <c r="F744" s="180"/>
      <c r="G744" s="178"/>
      <c r="H744" s="179"/>
      <c r="I744" s="179"/>
      <c r="J744" s="179"/>
      <c r="K744" s="179"/>
      <c r="L744" s="179"/>
      <c r="M744" s="178"/>
      <c r="N744" s="179"/>
      <c r="O744" s="179"/>
      <c r="P744" s="179"/>
      <c r="Q744" s="179"/>
      <c r="R744" s="179"/>
      <c r="S744" s="179"/>
      <c r="T744" s="179"/>
      <c r="U744" s="179"/>
      <c r="V744" s="179"/>
      <c r="W744" s="179"/>
      <c r="X744" s="179"/>
      <c r="Y744" s="179"/>
      <c r="Z744" s="179"/>
      <c r="AA744" s="179"/>
    </row>
    <row r="745">
      <c r="A745" s="178"/>
      <c r="B745" s="179"/>
      <c r="C745" s="179"/>
      <c r="D745" s="179"/>
      <c r="E745" s="178"/>
      <c r="F745" s="180"/>
      <c r="G745" s="178"/>
      <c r="H745" s="179"/>
      <c r="I745" s="179"/>
      <c r="J745" s="179"/>
      <c r="K745" s="179"/>
      <c r="L745" s="179"/>
      <c r="M745" s="178"/>
      <c r="N745" s="179"/>
      <c r="O745" s="179"/>
      <c r="P745" s="179"/>
      <c r="Q745" s="179"/>
      <c r="R745" s="179"/>
      <c r="S745" s="179"/>
      <c r="T745" s="179"/>
      <c r="U745" s="179"/>
      <c r="V745" s="179"/>
      <c r="W745" s="179"/>
      <c r="X745" s="179"/>
      <c r="Y745" s="179"/>
      <c r="Z745" s="179"/>
      <c r="AA745" s="179"/>
    </row>
    <row r="746">
      <c r="A746" s="178"/>
      <c r="B746" s="179"/>
      <c r="C746" s="179"/>
      <c r="D746" s="179"/>
      <c r="E746" s="178"/>
      <c r="F746" s="180"/>
      <c r="G746" s="178"/>
      <c r="H746" s="179"/>
      <c r="I746" s="179"/>
      <c r="J746" s="179"/>
      <c r="K746" s="179"/>
      <c r="L746" s="179"/>
      <c r="M746" s="178"/>
      <c r="N746" s="179"/>
      <c r="O746" s="179"/>
      <c r="P746" s="179"/>
      <c r="Q746" s="179"/>
      <c r="R746" s="179"/>
      <c r="S746" s="179"/>
      <c r="T746" s="179"/>
      <c r="U746" s="179"/>
      <c r="V746" s="179"/>
      <c r="W746" s="179"/>
      <c r="X746" s="179"/>
      <c r="Y746" s="179"/>
      <c r="Z746" s="179"/>
      <c r="AA746" s="179"/>
    </row>
    <row r="747">
      <c r="A747" s="178"/>
      <c r="B747" s="179"/>
      <c r="C747" s="179"/>
      <c r="D747" s="179"/>
      <c r="E747" s="178"/>
      <c r="F747" s="180"/>
      <c r="G747" s="178"/>
      <c r="H747" s="179"/>
      <c r="I747" s="179"/>
      <c r="J747" s="179"/>
      <c r="K747" s="179"/>
      <c r="L747" s="179"/>
      <c r="M747" s="178"/>
      <c r="N747" s="179"/>
      <c r="O747" s="179"/>
      <c r="P747" s="179"/>
      <c r="Q747" s="179"/>
      <c r="R747" s="179"/>
      <c r="S747" s="179"/>
      <c r="T747" s="179"/>
      <c r="U747" s="179"/>
      <c r="V747" s="179"/>
      <c r="W747" s="179"/>
      <c r="X747" s="179"/>
      <c r="Y747" s="179"/>
      <c r="Z747" s="179"/>
      <c r="AA747" s="179"/>
    </row>
    <row r="748">
      <c r="A748" s="178"/>
      <c r="B748" s="179"/>
      <c r="C748" s="179"/>
      <c r="D748" s="179"/>
      <c r="E748" s="178"/>
      <c r="F748" s="180"/>
      <c r="G748" s="178"/>
      <c r="H748" s="179"/>
      <c r="I748" s="179"/>
      <c r="J748" s="179"/>
      <c r="K748" s="179"/>
      <c r="L748" s="179"/>
      <c r="M748" s="178"/>
      <c r="N748" s="179"/>
      <c r="O748" s="179"/>
      <c r="P748" s="179"/>
      <c r="Q748" s="179"/>
      <c r="R748" s="179"/>
      <c r="S748" s="179"/>
      <c r="T748" s="179"/>
      <c r="U748" s="179"/>
      <c r="V748" s="179"/>
      <c r="W748" s="179"/>
      <c r="X748" s="179"/>
      <c r="Y748" s="179"/>
      <c r="Z748" s="179"/>
      <c r="AA748" s="179"/>
    </row>
    <row r="749">
      <c r="A749" s="178"/>
      <c r="B749" s="179"/>
      <c r="C749" s="179"/>
      <c r="D749" s="179"/>
      <c r="E749" s="178"/>
      <c r="F749" s="180"/>
      <c r="G749" s="178"/>
      <c r="H749" s="179"/>
      <c r="I749" s="179"/>
      <c r="J749" s="179"/>
      <c r="K749" s="179"/>
      <c r="L749" s="179"/>
      <c r="M749" s="178"/>
      <c r="N749" s="179"/>
      <c r="O749" s="179"/>
      <c r="P749" s="179"/>
      <c r="Q749" s="179"/>
      <c r="R749" s="179"/>
      <c r="S749" s="179"/>
      <c r="T749" s="179"/>
      <c r="U749" s="179"/>
      <c r="V749" s="179"/>
      <c r="W749" s="179"/>
      <c r="X749" s="179"/>
      <c r="Y749" s="179"/>
      <c r="Z749" s="179"/>
      <c r="AA749" s="179"/>
    </row>
    <row r="750">
      <c r="A750" s="178"/>
      <c r="B750" s="179"/>
      <c r="C750" s="179"/>
      <c r="D750" s="179"/>
      <c r="E750" s="178"/>
      <c r="F750" s="180"/>
      <c r="G750" s="178"/>
      <c r="H750" s="179"/>
      <c r="I750" s="179"/>
      <c r="J750" s="179"/>
      <c r="K750" s="179"/>
      <c r="L750" s="179"/>
      <c r="M750" s="178"/>
      <c r="N750" s="179"/>
      <c r="O750" s="179"/>
      <c r="P750" s="179"/>
      <c r="Q750" s="179"/>
      <c r="R750" s="179"/>
      <c r="S750" s="179"/>
      <c r="T750" s="179"/>
      <c r="U750" s="179"/>
      <c r="V750" s="179"/>
      <c r="W750" s="179"/>
      <c r="X750" s="179"/>
      <c r="Y750" s="179"/>
      <c r="Z750" s="179"/>
      <c r="AA750" s="179"/>
    </row>
    <row r="751">
      <c r="A751" s="178"/>
      <c r="B751" s="179"/>
      <c r="C751" s="179"/>
      <c r="D751" s="179"/>
      <c r="E751" s="178"/>
      <c r="F751" s="180"/>
      <c r="G751" s="178"/>
      <c r="H751" s="179"/>
      <c r="I751" s="179"/>
      <c r="J751" s="179"/>
      <c r="K751" s="179"/>
      <c r="L751" s="179"/>
      <c r="M751" s="178"/>
      <c r="N751" s="179"/>
      <c r="O751" s="179"/>
      <c r="P751" s="179"/>
      <c r="Q751" s="179"/>
      <c r="R751" s="179"/>
      <c r="S751" s="179"/>
      <c r="T751" s="179"/>
      <c r="U751" s="179"/>
      <c r="V751" s="179"/>
      <c r="W751" s="179"/>
      <c r="X751" s="179"/>
      <c r="Y751" s="179"/>
      <c r="Z751" s="179"/>
      <c r="AA751" s="179"/>
    </row>
    <row r="752">
      <c r="A752" s="178"/>
      <c r="B752" s="179"/>
      <c r="C752" s="179"/>
      <c r="D752" s="179"/>
      <c r="E752" s="178"/>
      <c r="F752" s="180"/>
      <c r="G752" s="178"/>
      <c r="H752" s="179"/>
      <c r="I752" s="179"/>
      <c r="J752" s="179"/>
      <c r="K752" s="179"/>
      <c r="L752" s="179"/>
      <c r="M752" s="178"/>
      <c r="N752" s="179"/>
      <c r="O752" s="179"/>
      <c r="P752" s="179"/>
      <c r="Q752" s="179"/>
      <c r="R752" s="179"/>
      <c r="S752" s="179"/>
      <c r="T752" s="179"/>
      <c r="U752" s="179"/>
      <c r="V752" s="179"/>
      <c r="W752" s="179"/>
      <c r="X752" s="179"/>
      <c r="Y752" s="179"/>
      <c r="Z752" s="179"/>
      <c r="AA752" s="179"/>
    </row>
    <row r="753">
      <c r="A753" s="178"/>
      <c r="B753" s="179"/>
      <c r="C753" s="179"/>
      <c r="D753" s="179"/>
      <c r="E753" s="178"/>
      <c r="F753" s="180"/>
      <c r="G753" s="178"/>
      <c r="H753" s="179"/>
      <c r="I753" s="179"/>
      <c r="J753" s="179"/>
      <c r="K753" s="179"/>
      <c r="L753" s="179"/>
      <c r="M753" s="178"/>
      <c r="N753" s="179"/>
      <c r="O753" s="179"/>
      <c r="P753" s="179"/>
      <c r="Q753" s="179"/>
      <c r="R753" s="179"/>
      <c r="S753" s="179"/>
      <c r="T753" s="179"/>
      <c r="U753" s="179"/>
      <c r="V753" s="179"/>
      <c r="W753" s="179"/>
      <c r="X753" s="179"/>
      <c r="Y753" s="179"/>
      <c r="Z753" s="179"/>
      <c r="AA753" s="179"/>
    </row>
    <row r="754">
      <c r="A754" s="178"/>
      <c r="B754" s="179"/>
      <c r="C754" s="179"/>
      <c r="D754" s="179"/>
      <c r="E754" s="178"/>
      <c r="F754" s="180"/>
      <c r="G754" s="178"/>
      <c r="H754" s="179"/>
      <c r="I754" s="179"/>
      <c r="J754" s="179"/>
      <c r="K754" s="179"/>
      <c r="L754" s="179"/>
      <c r="M754" s="178"/>
      <c r="N754" s="179"/>
      <c r="O754" s="179"/>
      <c r="P754" s="179"/>
      <c r="Q754" s="179"/>
      <c r="R754" s="179"/>
      <c r="S754" s="179"/>
      <c r="T754" s="179"/>
      <c r="U754" s="179"/>
      <c r="V754" s="179"/>
      <c r="W754" s="179"/>
      <c r="X754" s="179"/>
      <c r="Y754" s="179"/>
      <c r="Z754" s="179"/>
      <c r="AA754" s="179"/>
    </row>
    <row r="755">
      <c r="A755" s="178"/>
      <c r="B755" s="179"/>
      <c r="C755" s="179"/>
      <c r="D755" s="179"/>
      <c r="E755" s="178"/>
      <c r="F755" s="180"/>
      <c r="G755" s="178"/>
      <c r="H755" s="179"/>
      <c r="I755" s="179"/>
      <c r="J755" s="179"/>
      <c r="K755" s="179"/>
      <c r="L755" s="179"/>
      <c r="M755" s="178"/>
      <c r="N755" s="179"/>
      <c r="O755" s="179"/>
      <c r="P755" s="179"/>
      <c r="Q755" s="179"/>
      <c r="R755" s="179"/>
      <c r="S755" s="179"/>
      <c r="T755" s="179"/>
      <c r="U755" s="179"/>
      <c r="V755" s="179"/>
      <c r="W755" s="179"/>
      <c r="X755" s="179"/>
      <c r="Y755" s="179"/>
      <c r="Z755" s="179"/>
      <c r="AA755" s="179"/>
    </row>
    <row r="756">
      <c r="A756" s="178"/>
      <c r="B756" s="179"/>
      <c r="C756" s="179"/>
      <c r="D756" s="179"/>
      <c r="E756" s="178"/>
      <c r="F756" s="180"/>
      <c r="G756" s="178"/>
      <c r="H756" s="179"/>
      <c r="I756" s="179"/>
      <c r="J756" s="179"/>
      <c r="K756" s="179"/>
      <c r="L756" s="179"/>
      <c r="M756" s="178"/>
      <c r="N756" s="179"/>
      <c r="O756" s="179"/>
      <c r="P756" s="179"/>
      <c r="Q756" s="179"/>
      <c r="R756" s="179"/>
      <c r="S756" s="179"/>
      <c r="T756" s="179"/>
      <c r="U756" s="179"/>
      <c r="V756" s="179"/>
      <c r="W756" s="179"/>
      <c r="X756" s="179"/>
      <c r="Y756" s="179"/>
      <c r="Z756" s="179"/>
      <c r="AA756" s="179"/>
    </row>
    <row r="757">
      <c r="A757" s="178"/>
      <c r="B757" s="179"/>
      <c r="C757" s="179"/>
      <c r="D757" s="179"/>
      <c r="E757" s="178"/>
      <c r="F757" s="180"/>
      <c r="G757" s="178"/>
      <c r="H757" s="179"/>
      <c r="I757" s="179"/>
      <c r="J757" s="179"/>
      <c r="K757" s="179"/>
      <c r="L757" s="179"/>
      <c r="M757" s="178"/>
      <c r="N757" s="179"/>
      <c r="O757" s="179"/>
      <c r="P757" s="179"/>
      <c r="Q757" s="179"/>
      <c r="R757" s="179"/>
      <c r="S757" s="179"/>
      <c r="T757" s="179"/>
      <c r="U757" s="179"/>
      <c r="V757" s="179"/>
      <c r="W757" s="179"/>
      <c r="X757" s="179"/>
      <c r="Y757" s="179"/>
      <c r="Z757" s="179"/>
      <c r="AA757" s="179"/>
    </row>
    <row r="758">
      <c r="A758" s="178"/>
      <c r="B758" s="179"/>
      <c r="C758" s="179"/>
      <c r="D758" s="179"/>
      <c r="E758" s="178"/>
      <c r="F758" s="180"/>
      <c r="G758" s="178"/>
      <c r="H758" s="179"/>
      <c r="I758" s="179"/>
      <c r="J758" s="179"/>
      <c r="K758" s="179"/>
      <c r="L758" s="179"/>
      <c r="M758" s="178"/>
      <c r="N758" s="179"/>
      <c r="O758" s="179"/>
      <c r="P758" s="179"/>
      <c r="Q758" s="179"/>
      <c r="R758" s="179"/>
      <c r="S758" s="179"/>
      <c r="T758" s="179"/>
      <c r="U758" s="179"/>
      <c r="V758" s="179"/>
      <c r="W758" s="179"/>
      <c r="X758" s="179"/>
      <c r="Y758" s="179"/>
      <c r="Z758" s="179"/>
      <c r="AA758" s="179"/>
    </row>
    <row r="759">
      <c r="A759" s="178"/>
      <c r="B759" s="179"/>
      <c r="C759" s="179"/>
      <c r="D759" s="179"/>
      <c r="E759" s="178"/>
      <c r="F759" s="180"/>
      <c r="G759" s="178"/>
      <c r="H759" s="179"/>
      <c r="I759" s="179"/>
      <c r="J759" s="179"/>
      <c r="K759" s="179"/>
      <c r="L759" s="179"/>
      <c r="M759" s="178"/>
      <c r="N759" s="179"/>
      <c r="O759" s="179"/>
      <c r="P759" s="179"/>
      <c r="Q759" s="179"/>
      <c r="R759" s="179"/>
      <c r="S759" s="179"/>
      <c r="T759" s="179"/>
      <c r="U759" s="179"/>
      <c r="V759" s="179"/>
      <c r="W759" s="179"/>
      <c r="X759" s="179"/>
      <c r="Y759" s="179"/>
      <c r="Z759" s="179"/>
      <c r="AA759" s="179"/>
    </row>
    <row r="760">
      <c r="A760" s="178"/>
      <c r="B760" s="179"/>
      <c r="C760" s="179"/>
      <c r="D760" s="179"/>
      <c r="E760" s="178"/>
      <c r="F760" s="180"/>
      <c r="G760" s="178"/>
      <c r="H760" s="179"/>
      <c r="I760" s="179"/>
      <c r="J760" s="179"/>
      <c r="K760" s="179"/>
      <c r="L760" s="179"/>
      <c r="M760" s="178"/>
      <c r="N760" s="179"/>
      <c r="O760" s="179"/>
      <c r="P760" s="179"/>
      <c r="Q760" s="179"/>
      <c r="R760" s="179"/>
      <c r="S760" s="179"/>
      <c r="T760" s="179"/>
      <c r="U760" s="179"/>
      <c r="V760" s="179"/>
      <c r="W760" s="179"/>
      <c r="X760" s="179"/>
      <c r="Y760" s="179"/>
      <c r="Z760" s="179"/>
      <c r="AA760" s="179"/>
    </row>
    <row r="761">
      <c r="A761" s="178"/>
      <c r="B761" s="179"/>
      <c r="C761" s="179"/>
      <c r="D761" s="179"/>
      <c r="E761" s="178"/>
      <c r="F761" s="180"/>
      <c r="G761" s="178"/>
      <c r="H761" s="179"/>
      <c r="I761" s="179"/>
      <c r="J761" s="179"/>
      <c r="K761" s="179"/>
      <c r="L761" s="179"/>
      <c r="M761" s="178"/>
      <c r="N761" s="179"/>
      <c r="O761" s="179"/>
      <c r="P761" s="179"/>
      <c r="Q761" s="179"/>
      <c r="R761" s="179"/>
      <c r="S761" s="179"/>
      <c r="T761" s="179"/>
      <c r="U761" s="179"/>
      <c r="V761" s="179"/>
      <c r="W761" s="179"/>
      <c r="X761" s="179"/>
      <c r="Y761" s="179"/>
      <c r="Z761" s="179"/>
      <c r="AA761" s="179"/>
    </row>
    <row r="762">
      <c r="A762" s="178"/>
      <c r="B762" s="179"/>
      <c r="C762" s="179"/>
      <c r="D762" s="179"/>
      <c r="E762" s="178"/>
      <c r="F762" s="180"/>
      <c r="G762" s="178"/>
      <c r="H762" s="179"/>
      <c r="I762" s="179"/>
      <c r="J762" s="179"/>
      <c r="K762" s="179"/>
      <c r="L762" s="179"/>
      <c r="M762" s="178"/>
      <c r="N762" s="179"/>
      <c r="O762" s="179"/>
      <c r="P762" s="179"/>
      <c r="Q762" s="179"/>
      <c r="R762" s="179"/>
      <c r="S762" s="179"/>
      <c r="T762" s="179"/>
      <c r="U762" s="179"/>
      <c r="V762" s="179"/>
      <c r="W762" s="179"/>
      <c r="X762" s="179"/>
      <c r="Y762" s="179"/>
      <c r="Z762" s="179"/>
      <c r="AA762" s="179"/>
    </row>
    <row r="763">
      <c r="A763" s="178"/>
      <c r="B763" s="179"/>
      <c r="C763" s="179"/>
      <c r="D763" s="179"/>
      <c r="E763" s="178"/>
      <c r="F763" s="180"/>
      <c r="G763" s="178"/>
      <c r="H763" s="179"/>
      <c r="I763" s="179"/>
      <c r="J763" s="179"/>
      <c r="K763" s="179"/>
      <c r="L763" s="179"/>
      <c r="M763" s="178"/>
      <c r="N763" s="179"/>
      <c r="O763" s="179"/>
      <c r="P763" s="179"/>
      <c r="Q763" s="179"/>
      <c r="R763" s="179"/>
      <c r="S763" s="179"/>
      <c r="T763" s="179"/>
      <c r="U763" s="179"/>
      <c r="V763" s="179"/>
      <c r="W763" s="179"/>
      <c r="X763" s="179"/>
      <c r="Y763" s="179"/>
      <c r="Z763" s="179"/>
      <c r="AA763" s="179"/>
    </row>
    <row r="764">
      <c r="A764" s="178"/>
      <c r="B764" s="179"/>
      <c r="C764" s="179"/>
      <c r="D764" s="179"/>
      <c r="E764" s="178"/>
      <c r="F764" s="180"/>
      <c r="G764" s="178"/>
      <c r="H764" s="179"/>
      <c r="I764" s="179"/>
      <c r="J764" s="179"/>
      <c r="K764" s="179"/>
      <c r="L764" s="179"/>
      <c r="M764" s="178"/>
      <c r="N764" s="179"/>
      <c r="O764" s="179"/>
      <c r="P764" s="179"/>
      <c r="Q764" s="179"/>
      <c r="R764" s="179"/>
      <c r="S764" s="179"/>
      <c r="T764" s="179"/>
      <c r="U764" s="179"/>
      <c r="V764" s="179"/>
      <c r="W764" s="179"/>
      <c r="X764" s="179"/>
      <c r="Y764" s="179"/>
      <c r="Z764" s="179"/>
      <c r="AA764" s="179"/>
    </row>
    <row r="765">
      <c r="A765" s="178"/>
      <c r="B765" s="179"/>
      <c r="C765" s="179"/>
      <c r="D765" s="179"/>
      <c r="E765" s="178"/>
      <c r="F765" s="180"/>
      <c r="G765" s="178"/>
      <c r="H765" s="179"/>
      <c r="I765" s="179"/>
      <c r="J765" s="179"/>
      <c r="K765" s="179"/>
      <c r="L765" s="179"/>
      <c r="M765" s="178"/>
      <c r="N765" s="179"/>
      <c r="O765" s="179"/>
      <c r="P765" s="179"/>
      <c r="Q765" s="179"/>
      <c r="R765" s="179"/>
      <c r="S765" s="179"/>
      <c r="T765" s="179"/>
      <c r="U765" s="179"/>
      <c r="V765" s="179"/>
      <c r="W765" s="179"/>
      <c r="X765" s="179"/>
      <c r="Y765" s="179"/>
      <c r="Z765" s="179"/>
      <c r="AA765" s="179"/>
    </row>
    <row r="766">
      <c r="A766" s="178"/>
      <c r="B766" s="179"/>
      <c r="C766" s="179"/>
      <c r="D766" s="179"/>
      <c r="E766" s="178"/>
      <c r="F766" s="180"/>
      <c r="G766" s="178"/>
      <c r="H766" s="179"/>
      <c r="I766" s="179"/>
      <c r="J766" s="179"/>
      <c r="K766" s="179"/>
      <c r="L766" s="179"/>
      <c r="M766" s="178"/>
      <c r="N766" s="179"/>
      <c r="O766" s="179"/>
      <c r="P766" s="179"/>
      <c r="Q766" s="179"/>
      <c r="R766" s="179"/>
      <c r="S766" s="179"/>
      <c r="T766" s="179"/>
      <c r="U766" s="179"/>
      <c r="V766" s="179"/>
      <c r="W766" s="179"/>
      <c r="X766" s="179"/>
      <c r="Y766" s="179"/>
      <c r="Z766" s="179"/>
      <c r="AA766" s="179"/>
    </row>
    <row r="767">
      <c r="A767" s="178"/>
      <c r="B767" s="179"/>
      <c r="C767" s="179"/>
      <c r="D767" s="179"/>
      <c r="E767" s="178"/>
      <c r="F767" s="180"/>
      <c r="G767" s="178"/>
      <c r="H767" s="179"/>
      <c r="I767" s="179"/>
      <c r="J767" s="179"/>
      <c r="K767" s="179"/>
      <c r="L767" s="179"/>
      <c r="M767" s="178"/>
      <c r="N767" s="179"/>
      <c r="O767" s="179"/>
      <c r="P767" s="179"/>
      <c r="Q767" s="179"/>
      <c r="R767" s="179"/>
      <c r="S767" s="179"/>
      <c r="T767" s="179"/>
      <c r="U767" s="179"/>
      <c r="V767" s="179"/>
      <c r="W767" s="179"/>
      <c r="X767" s="179"/>
      <c r="Y767" s="179"/>
      <c r="Z767" s="179"/>
      <c r="AA767" s="179"/>
    </row>
    <row r="768">
      <c r="A768" s="178"/>
      <c r="B768" s="179"/>
      <c r="C768" s="179"/>
      <c r="D768" s="179"/>
      <c r="E768" s="178"/>
      <c r="F768" s="180"/>
      <c r="G768" s="178"/>
      <c r="H768" s="179"/>
      <c r="I768" s="179"/>
      <c r="J768" s="179"/>
      <c r="K768" s="179"/>
      <c r="L768" s="179"/>
      <c r="M768" s="178"/>
      <c r="N768" s="179"/>
      <c r="O768" s="179"/>
      <c r="P768" s="179"/>
      <c r="Q768" s="179"/>
      <c r="R768" s="179"/>
      <c r="S768" s="179"/>
      <c r="T768" s="179"/>
      <c r="U768" s="179"/>
      <c r="V768" s="179"/>
      <c r="W768" s="179"/>
      <c r="X768" s="179"/>
      <c r="Y768" s="179"/>
      <c r="Z768" s="179"/>
      <c r="AA768" s="179"/>
    </row>
    <row r="769">
      <c r="A769" s="178"/>
      <c r="B769" s="179"/>
      <c r="C769" s="179"/>
      <c r="D769" s="179"/>
      <c r="E769" s="178"/>
      <c r="F769" s="180"/>
      <c r="G769" s="178"/>
      <c r="H769" s="179"/>
      <c r="I769" s="179"/>
      <c r="J769" s="179"/>
      <c r="K769" s="179"/>
      <c r="L769" s="179"/>
      <c r="M769" s="178"/>
      <c r="N769" s="179"/>
      <c r="O769" s="179"/>
      <c r="P769" s="179"/>
      <c r="Q769" s="179"/>
      <c r="R769" s="179"/>
      <c r="S769" s="179"/>
      <c r="T769" s="179"/>
      <c r="U769" s="179"/>
      <c r="V769" s="179"/>
      <c r="W769" s="179"/>
      <c r="X769" s="179"/>
      <c r="Y769" s="179"/>
      <c r="Z769" s="179"/>
      <c r="AA769" s="179"/>
    </row>
    <row r="770">
      <c r="A770" s="178"/>
      <c r="B770" s="179"/>
      <c r="C770" s="179"/>
      <c r="D770" s="179"/>
      <c r="E770" s="178"/>
      <c r="F770" s="180"/>
      <c r="G770" s="178"/>
      <c r="H770" s="179"/>
      <c r="I770" s="179"/>
      <c r="J770" s="179"/>
      <c r="K770" s="179"/>
      <c r="L770" s="179"/>
      <c r="M770" s="178"/>
      <c r="N770" s="179"/>
      <c r="O770" s="179"/>
      <c r="P770" s="179"/>
      <c r="Q770" s="179"/>
      <c r="R770" s="179"/>
      <c r="S770" s="179"/>
      <c r="T770" s="179"/>
      <c r="U770" s="179"/>
      <c r="V770" s="179"/>
      <c r="W770" s="179"/>
      <c r="X770" s="179"/>
      <c r="Y770" s="179"/>
      <c r="Z770" s="179"/>
      <c r="AA770" s="179"/>
    </row>
    <row r="771">
      <c r="A771" s="178"/>
      <c r="B771" s="179"/>
      <c r="C771" s="179"/>
      <c r="D771" s="179"/>
      <c r="E771" s="178"/>
      <c r="F771" s="180"/>
      <c r="G771" s="178"/>
      <c r="H771" s="179"/>
      <c r="I771" s="179"/>
      <c r="J771" s="179"/>
      <c r="K771" s="179"/>
      <c r="L771" s="179"/>
      <c r="M771" s="178"/>
      <c r="N771" s="179"/>
      <c r="O771" s="179"/>
      <c r="P771" s="179"/>
      <c r="Q771" s="179"/>
      <c r="R771" s="179"/>
      <c r="S771" s="179"/>
      <c r="T771" s="179"/>
      <c r="U771" s="179"/>
      <c r="V771" s="179"/>
      <c r="W771" s="179"/>
      <c r="X771" s="179"/>
      <c r="Y771" s="179"/>
      <c r="Z771" s="179"/>
      <c r="AA771" s="179"/>
    </row>
    <row r="772">
      <c r="A772" s="178"/>
      <c r="B772" s="179"/>
      <c r="C772" s="179"/>
      <c r="D772" s="179"/>
      <c r="E772" s="178"/>
      <c r="F772" s="180"/>
      <c r="G772" s="178"/>
      <c r="H772" s="179"/>
      <c r="I772" s="179"/>
      <c r="J772" s="179"/>
      <c r="K772" s="179"/>
      <c r="L772" s="179"/>
      <c r="M772" s="178"/>
      <c r="N772" s="179"/>
      <c r="O772" s="179"/>
      <c r="P772" s="179"/>
      <c r="Q772" s="179"/>
      <c r="R772" s="179"/>
      <c r="S772" s="179"/>
      <c r="T772" s="179"/>
      <c r="U772" s="179"/>
      <c r="V772" s="179"/>
      <c r="W772" s="179"/>
      <c r="X772" s="179"/>
      <c r="Y772" s="179"/>
      <c r="Z772" s="179"/>
      <c r="AA772" s="179"/>
    </row>
    <row r="773">
      <c r="A773" s="178"/>
      <c r="B773" s="179"/>
      <c r="C773" s="179"/>
      <c r="D773" s="179"/>
      <c r="E773" s="178"/>
      <c r="F773" s="180"/>
      <c r="G773" s="178"/>
      <c r="H773" s="179"/>
      <c r="I773" s="179"/>
      <c r="J773" s="179"/>
      <c r="K773" s="179"/>
      <c r="L773" s="179"/>
      <c r="M773" s="178"/>
      <c r="N773" s="179"/>
      <c r="O773" s="179"/>
      <c r="P773" s="179"/>
      <c r="Q773" s="179"/>
      <c r="R773" s="179"/>
      <c r="S773" s="179"/>
      <c r="T773" s="179"/>
      <c r="U773" s="179"/>
      <c r="V773" s="179"/>
      <c r="W773" s="179"/>
      <c r="X773" s="179"/>
      <c r="Y773" s="179"/>
      <c r="Z773" s="179"/>
      <c r="AA773" s="179"/>
    </row>
    <row r="774">
      <c r="A774" s="178"/>
      <c r="B774" s="179"/>
      <c r="C774" s="179"/>
      <c r="D774" s="179"/>
      <c r="E774" s="178"/>
      <c r="F774" s="180"/>
      <c r="G774" s="178"/>
      <c r="H774" s="179"/>
      <c r="I774" s="179"/>
      <c r="J774" s="179"/>
      <c r="K774" s="179"/>
      <c r="L774" s="179"/>
      <c r="M774" s="178"/>
      <c r="N774" s="179"/>
      <c r="O774" s="179"/>
      <c r="P774" s="179"/>
      <c r="Q774" s="179"/>
      <c r="R774" s="179"/>
      <c r="S774" s="179"/>
      <c r="T774" s="179"/>
      <c r="U774" s="179"/>
      <c r="V774" s="179"/>
      <c r="W774" s="179"/>
      <c r="X774" s="179"/>
      <c r="Y774" s="179"/>
      <c r="Z774" s="179"/>
      <c r="AA774" s="179"/>
    </row>
    <row r="775">
      <c r="A775" s="178"/>
      <c r="B775" s="179"/>
      <c r="C775" s="179"/>
      <c r="D775" s="179"/>
      <c r="E775" s="178"/>
      <c r="F775" s="180"/>
      <c r="G775" s="178"/>
      <c r="H775" s="179"/>
      <c r="I775" s="179"/>
      <c r="J775" s="179"/>
      <c r="K775" s="179"/>
      <c r="L775" s="179"/>
      <c r="M775" s="178"/>
      <c r="N775" s="179"/>
      <c r="O775" s="179"/>
      <c r="P775" s="179"/>
      <c r="Q775" s="179"/>
      <c r="R775" s="179"/>
      <c r="S775" s="179"/>
      <c r="T775" s="179"/>
      <c r="U775" s="179"/>
      <c r="V775" s="179"/>
      <c r="W775" s="179"/>
      <c r="X775" s="179"/>
      <c r="Y775" s="179"/>
      <c r="Z775" s="179"/>
      <c r="AA775" s="179"/>
    </row>
    <row r="776">
      <c r="A776" s="178"/>
      <c r="B776" s="179"/>
      <c r="C776" s="179"/>
      <c r="D776" s="179"/>
      <c r="E776" s="178"/>
      <c r="F776" s="180"/>
      <c r="G776" s="178"/>
      <c r="H776" s="179"/>
      <c r="I776" s="179"/>
      <c r="J776" s="179"/>
      <c r="K776" s="179"/>
      <c r="L776" s="179"/>
      <c r="M776" s="178"/>
      <c r="N776" s="179"/>
      <c r="O776" s="179"/>
      <c r="P776" s="179"/>
      <c r="Q776" s="179"/>
      <c r="R776" s="179"/>
      <c r="S776" s="179"/>
      <c r="T776" s="179"/>
      <c r="U776" s="179"/>
      <c r="V776" s="179"/>
      <c r="W776" s="179"/>
      <c r="X776" s="179"/>
      <c r="Y776" s="179"/>
      <c r="Z776" s="179"/>
      <c r="AA776" s="179"/>
    </row>
    <row r="777">
      <c r="A777" s="178"/>
      <c r="B777" s="179"/>
      <c r="C777" s="179"/>
      <c r="D777" s="179"/>
      <c r="E777" s="178"/>
      <c r="F777" s="180"/>
      <c r="G777" s="178"/>
      <c r="H777" s="179"/>
      <c r="I777" s="179"/>
      <c r="J777" s="179"/>
      <c r="K777" s="179"/>
      <c r="L777" s="179"/>
      <c r="M777" s="178"/>
      <c r="N777" s="179"/>
      <c r="O777" s="179"/>
      <c r="P777" s="179"/>
      <c r="Q777" s="179"/>
      <c r="R777" s="179"/>
      <c r="S777" s="179"/>
      <c r="T777" s="179"/>
      <c r="U777" s="179"/>
      <c r="V777" s="179"/>
      <c r="W777" s="179"/>
      <c r="X777" s="179"/>
      <c r="Y777" s="179"/>
      <c r="Z777" s="179"/>
      <c r="AA777" s="179"/>
    </row>
    <row r="778">
      <c r="A778" s="178"/>
      <c r="B778" s="179"/>
      <c r="C778" s="179"/>
      <c r="D778" s="179"/>
      <c r="E778" s="178"/>
      <c r="F778" s="180"/>
      <c r="G778" s="178"/>
      <c r="H778" s="179"/>
      <c r="I778" s="179"/>
      <c r="J778" s="179"/>
      <c r="K778" s="179"/>
      <c r="L778" s="179"/>
      <c r="M778" s="178"/>
      <c r="N778" s="179"/>
      <c r="O778" s="179"/>
      <c r="P778" s="179"/>
      <c r="Q778" s="179"/>
      <c r="R778" s="179"/>
      <c r="S778" s="179"/>
      <c r="T778" s="179"/>
      <c r="U778" s="179"/>
      <c r="V778" s="179"/>
      <c r="W778" s="179"/>
      <c r="X778" s="179"/>
      <c r="Y778" s="179"/>
      <c r="Z778" s="179"/>
      <c r="AA778" s="179"/>
    </row>
    <row r="779">
      <c r="A779" s="178"/>
      <c r="B779" s="179"/>
      <c r="C779" s="179"/>
      <c r="D779" s="179"/>
      <c r="E779" s="178"/>
      <c r="F779" s="180"/>
      <c r="G779" s="178"/>
      <c r="H779" s="179"/>
      <c r="I779" s="179"/>
      <c r="J779" s="179"/>
      <c r="K779" s="179"/>
      <c r="L779" s="179"/>
      <c r="M779" s="178"/>
      <c r="N779" s="179"/>
      <c r="O779" s="179"/>
      <c r="P779" s="179"/>
      <c r="Q779" s="179"/>
      <c r="R779" s="179"/>
      <c r="S779" s="179"/>
      <c r="T779" s="179"/>
      <c r="U779" s="179"/>
      <c r="V779" s="179"/>
      <c r="W779" s="179"/>
      <c r="X779" s="179"/>
      <c r="Y779" s="179"/>
      <c r="Z779" s="179"/>
      <c r="AA779" s="179"/>
    </row>
    <row r="780">
      <c r="A780" s="178"/>
      <c r="B780" s="179"/>
      <c r="C780" s="179"/>
      <c r="D780" s="179"/>
      <c r="E780" s="178"/>
      <c r="F780" s="180"/>
      <c r="G780" s="178"/>
      <c r="H780" s="179"/>
      <c r="I780" s="179"/>
      <c r="J780" s="179"/>
      <c r="K780" s="179"/>
      <c r="L780" s="179"/>
      <c r="M780" s="178"/>
      <c r="N780" s="179"/>
      <c r="O780" s="179"/>
      <c r="P780" s="179"/>
      <c r="Q780" s="179"/>
      <c r="R780" s="179"/>
      <c r="S780" s="179"/>
      <c r="T780" s="179"/>
      <c r="U780" s="179"/>
      <c r="V780" s="179"/>
      <c r="W780" s="179"/>
      <c r="X780" s="179"/>
      <c r="Y780" s="179"/>
      <c r="Z780" s="179"/>
      <c r="AA780" s="179"/>
    </row>
    <row r="781">
      <c r="A781" s="178"/>
      <c r="B781" s="179"/>
      <c r="C781" s="179"/>
      <c r="D781" s="179"/>
      <c r="E781" s="178"/>
      <c r="F781" s="180"/>
      <c r="G781" s="178"/>
      <c r="H781" s="179"/>
      <c r="I781" s="179"/>
      <c r="J781" s="179"/>
      <c r="K781" s="179"/>
      <c r="L781" s="179"/>
      <c r="M781" s="178"/>
      <c r="N781" s="179"/>
      <c r="O781" s="179"/>
      <c r="P781" s="179"/>
      <c r="Q781" s="179"/>
      <c r="R781" s="179"/>
      <c r="S781" s="179"/>
      <c r="T781" s="179"/>
      <c r="U781" s="179"/>
      <c r="V781" s="179"/>
      <c r="W781" s="179"/>
      <c r="X781" s="179"/>
      <c r="Y781" s="179"/>
      <c r="Z781" s="179"/>
      <c r="AA781" s="179"/>
    </row>
    <row r="782">
      <c r="A782" s="178"/>
      <c r="B782" s="179"/>
      <c r="C782" s="179"/>
      <c r="D782" s="179"/>
      <c r="E782" s="178"/>
      <c r="F782" s="180"/>
      <c r="G782" s="178"/>
      <c r="H782" s="179"/>
      <c r="I782" s="179"/>
      <c r="J782" s="179"/>
      <c r="K782" s="179"/>
      <c r="L782" s="179"/>
      <c r="M782" s="178"/>
      <c r="N782" s="179"/>
      <c r="O782" s="179"/>
      <c r="P782" s="179"/>
      <c r="Q782" s="179"/>
      <c r="R782" s="179"/>
      <c r="S782" s="179"/>
      <c r="T782" s="179"/>
      <c r="U782" s="179"/>
      <c r="V782" s="179"/>
      <c r="W782" s="179"/>
      <c r="X782" s="179"/>
      <c r="Y782" s="179"/>
      <c r="Z782" s="179"/>
      <c r="AA782" s="179"/>
    </row>
    <row r="783">
      <c r="A783" s="178"/>
      <c r="B783" s="179"/>
      <c r="C783" s="179"/>
      <c r="D783" s="179"/>
      <c r="E783" s="178"/>
      <c r="F783" s="180"/>
      <c r="G783" s="178"/>
      <c r="H783" s="179"/>
      <c r="I783" s="179"/>
      <c r="J783" s="179"/>
      <c r="K783" s="179"/>
      <c r="L783" s="179"/>
      <c r="M783" s="178"/>
      <c r="N783" s="179"/>
      <c r="O783" s="179"/>
      <c r="P783" s="179"/>
      <c r="Q783" s="179"/>
      <c r="R783" s="179"/>
      <c r="S783" s="179"/>
      <c r="T783" s="179"/>
      <c r="U783" s="179"/>
      <c r="V783" s="179"/>
      <c r="W783" s="179"/>
      <c r="X783" s="179"/>
      <c r="Y783" s="179"/>
      <c r="Z783" s="179"/>
      <c r="AA783" s="179"/>
    </row>
    <row r="784">
      <c r="A784" s="178"/>
      <c r="B784" s="179"/>
      <c r="C784" s="179"/>
      <c r="D784" s="179"/>
      <c r="E784" s="178"/>
      <c r="F784" s="180"/>
      <c r="G784" s="178"/>
      <c r="H784" s="179"/>
      <c r="I784" s="179"/>
      <c r="J784" s="179"/>
      <c r="K784" s="179"/>
      <c r="L784" s="179"/>
      <c r="M784" s="178"/>
      <c r="N784" s="179"/>
      <c r="O784" s="179"/>
      <c r="P784" s="179"/>
      <c r="Q784" s="179"/>
      <c r="R784" s="179"/>
      <c r="S784" s="179"/>
      <c r="T784" s="179"/>
      <c r="U784" s="179"/>
      <c r="V784" s="179"/>
      <c r="W784" s="179"/>
      <c r="X784" s="179"/>
      <c r="Y784" s="179"/>
      <c r="Z784" s="179"/>
      <c r="AA784" s="179"/>
    </row>
    <row r="785">
      <c r="A785" s="178"/>
      <c r="B785" s="179"/>
      <c r="C785" s="179"/>
      <c r="D785" s="179"/>
      <c r="E785" s="178"/>
      <c r="F785" s="180"/>
      <c r="G785" s="178"/>
      <c r="H785" s="179"/>
      <c r="I785" s="179"/>
      <c r="J785" s="179"/>
      <c r="K785" s="179"/>
      <c r="L785" s="179"/>
      <c r="M785" s="178"/>
      <c r="N785" s="179"/>
      <c r="O785" s="179"/>
      <c r="P785" s="179"/>
      <c r="Q785" s="179"/>
      <c r="R785" s="179"/>
      <c r="S785" s="179"/>
      <c r="T785" s="179"/>
      <c r="U785" s="179"/>
      <c r="V785" s="179"/>
      <c r="W785" s="179"/>
      <c r="X785" s="179"/>
      <c r="Y785" s="179"/>
      <c r="Z785" s="179"/>
      <c r="AA785" s="179"/>
    </row>
    <row r="786">
      <c r="A786" s="178"/>
      <c r="B786" s="179"/>
      <c r="C786" s="179"/>
      <c r="D786" s="179"/>
      <c r="E786" s="178"/>
      <c r="F786" s="180"/>
      <c r="G786" s="178"/>
      <c r="H786" s="179"/>
      <c r="I786" s="179"/>
      <c r="J786" s="179"/>
      <c r="K786" s="179"/>
      <c r="L786" s="179"/>
      <c r="M786" s="178"/>
      <c r="N786" s="179"/>
      <c r="O786" s="179"/>
      <c r="P786" s="179"/>
      <c r="Q786" s="179"/>
      <c r="R786" s="179"/>
      <c r="S786" s="179"/>
      <c r="T786" s="179"/>
      <c r="U786" s="179"/>
      <c r="V786" s="179"/>
      <c r="W786" s="179"/>
      <c r="X786" s="179"/>
      <c r="Y786" s="179"/>
      <c r="Z786" s="179"/>
      <c r="AA786" s="179"/>
    </row>
    <row r="787">
      <c r="A787" s="178"/>
      <c r="B787" s="179"/>
      <c r="C787" s="179"/>
      <c r="D787" s="179"/>
      <c r="E787" s="178"/>
      <c r="F787" s="180"/>
      <c r="G787" s="178"/>
      <c r="H787" s="179"/>
      <c r="I787" s="179"/>
      <c r="J787" s="179"/>
      <c r="K787" s="179"/>
      <c r="L787" s="179"/>
      <c r="M787" s="178"/>
      <c r="N787" s="179"/>
      <c r="O787" s="179"/>
      <c r="P787" s="179"/>
      <c r="Q787" s="179"/>
      <c r="R787" s="179"/>
      <c r="S787" s="179"/>
      <c r="T787" s="179"/>
      <c r="U787" s="179"/>
      <c r="V787" s="179"/>
      <c r="W787" s="179"/>
      <c r="X787" s="179"/>
      <c r="Y787" s="179"/>
      <c r="Z787" s="179"/>
      <c r="AA787" s="179"/>
    </row>
    <row r="788">
      <c r="A788" s="178"/>
      <c r="B788" s="179"/>
      <c r="C788" s="179"/>
      <c r="D788" s="179"/>
      <c r="E788" s="178"/>
      <c r="F788" s="180"/>
      <c r="G788" s="178"/>
      <c r="H788" s="179"/>
      <c r="I788" s="179"/>
      <c r="J788" s="179"/>
      <c r="K788" s="179"/>
      <c r="L788" s="179"/>
      <c r="M788" s="178"/>
      <c r="N788" s="179"/>
      <c r="O788" s="179"/>
      <c r="P788" s="179"/>
      <c r="Q788" s="179"/>
      <c r="R788" s="179"/>
      <c r="S788" s="179"/>
      <c r="T788" s="179"/>
      <c r="U788" s="179"/>
      <c r="V788" s="179"/>
      <c r="W788" s="179"/>
      <c r="X788" s="179"/>
      <c r="Y788" s="179"/>
      <c r="Z788" s="179"/>
      <c r="AA788" s="179"/>
    </row>
    <row r="789">
      <c r="A789" s="178"/>
      <c r="B789" s="179"/>
      <c r="C789" s="179"/>
      <c r="D789" s="179"/>
      <c r="E789" s="178"/>
      <c r="F789" s="180"/>
      <c r="G789" s="178"/>
      <c r="H789" s="179"/>
      <c r="I789" s="179"/>
      <c r="J789" s="179"/>
      <c r="K789" s="179"/>
      <c r="L789" s="179"/>
      <c r="M789" s="178"/>
      <c r="N789" s="179"/>
      <c r="O789" s="179"/>
      <c r="P789" s="179"/>
      <c r="Q789" s="179"/>
      <c r="R789" s="179"/>
      <c r="S789" s="179"/>
      <c r="T789" s="179"/>
      <c r="U789" s="179"/>
      <c r="V789" s="179"/>
      <c r="W789" s="179"/>
      <c r="X789" s="179"/>
      <c r="Y789" s="179"/>
      <c r="Z789" s="179"/>
      <c r="AA789" s="179"/>
    </row>
    <row r="790">
      <c r="A790" s="178"/>
      <c r="B790" s="179"/>
      <c r="C790" s="179"/>
      <c r="D790" s="179"/>
      <c r="E790" s="178"/>
      <c r="F790" s="180"/>
      <c r="G790" s="178"/>
      <c r="H790" s="179"/>
      <c r="I790" s="179"/>
      <c r="J790" s="179"/>
      <c r="K790" s="179"/>
      <c r="L790" s="179"/>
      <c r="M790" s="178"/>
      <c r="N790" s="179"/>
      <c r="O790" s="179"/>
      <c r="P790" s="179"/>
      <c r="Q790" s="179"/>
      <c r="R790" s="179"/>
      <c r="S790" s="179"/>
      <c r="T790" s="179"/>
      <c r="U790" s="179"/>
      <c r="V790" s="179"/>
      <c r="W790" s="179"/>
      <c r="X790" s="179"/>
      <c r="Y790" s="179"/>
      <c r="Z790" s="179"/>
      <c r="AA790" s="179"/>
    </row>
    <row r="791">
      <c r="A791" s="178"/>
      <c r="B791" s="179"/>
      <c r="C791" s="179"/>
      <c r="D791" s="179"/>
      <c r="E791" s="178"/>
      <c r="F791" s="180"/>
      <c r="G791" s="178"/>
      <c r="H791" s="179"/>
      <c r="I791" s="179"/>
      <c r="J791" s="179"/>
      <c r="K791" s="179"/>
      <c r="L791" s="179"/>
      <c r="M791" s="178"/>
      <c r="N791" s="179"/>
      <c r="O791" s="179"/>
      <c r="P791" s="179"/>
      <c r="Q791" s="179"/>
      <c r="R791" s="179"/>
      <c r="S791" s="179"/>
      <c r="T791" s="179"/>
      <c r="U791" s="179"/>
      <c r="V791" s="179"/>
      <c r="W791" s="179"/>
      <c r="X791" s="179"/>
      <c r="Y791" s="179"/>
      <c r="Z791" s="179"/>
      <c r="AA791" s="179"/>
    </row>
    <row r="792">
      <c r="A792" s="178"/>
      <c r="B792" s="179"/>
      <c r="C792" s="179"/>
      <c r="D792" s="179"/>
      <c r="E792" s="178"/>
      <c r="F792" s="180"/>
      <c r="G792" s="178"/>
      <c r="H792" s="179"/>
      <c r="I792" s="179"/>
      <c r="J792" s="179"/>
      <c r="K792" s="179"/>
      <c r="L792" s="179"/>
      <c r="M792" s="178"/>
      <c r="N792" s="179"/>
      <c r="O792" s="179"/>
      <c r="P792" s="179"/>
      <c r="Q792" s="179"/>
      <c r="R792" s="179"/>
      <c r="S792" s="179"/>
      <c r="T792" s="179"/>
      <c r="U792" s="179"/>
      <c r="V792" s="179"/>
      <c r="W792" s="179"/>
      <c r="X792" s="179"/>
      <c r="Y792" s="179"/>
      <c r="Z792" s="179"/>
      <c r="AA792" s="179"/>
    </row>
    <row r="793">
      <c r="A793" s="178"/>
      <c r="B793" s="179"/>
      <c r="C793" s="179"/>
      <c r="D793" s="179"/>
      <c r="E793" s="178"/>
      <c r="F793" s="180"/>
      <c r="G793" s="178"/>
      <c r="H793" s="179"/>
      <c r="I793" s="179"/>
      <c r="J793" s="179"/>
      <c r="K793" s="179"/>
      <c r="L793" s="179"/>
      <c r="M793" s="178"/>
      <c r="N793" s="179"/>
      <c r="O793" s="179"/>
      <c r="P793" s="179"/>
      <c r="Q793" s="179"/>
      <c r="R793" s="179"/>
      <c r="S793" s="179"/>
      <c r="T793" s="179"/>
      <c r="U793" s="179"/>
      <c r="V793" s="179"/>
      <c r="W793" s="179"/>
      <c r="X793" s="179"/>
      <c r="Y793" s="179"/>
      <c r="Z793" s="179"/>
      <c r="AA793" s="179"/>
    </row>
    <row r="794">
      <c r="A794" s="178"/>
      <c r="B794" s="179"/>
      <c r="C794" s="179"/>
      <c r="D794" s="179"/>
      <c r="E794" s="178"/>
      <c r="F794" s="180"/>
      <c r="G794" s="178"/>
      <c r="H794" s="179"/>
      <c r="I794" s="179"/>
      <c r="J794" s="179"/>
      <c r="K794" s="179"/>
      <c r="L794" s="179"/>
      <c r="M794" s="178"/>
      <c r="N794" s="179"/>
      <c r="O794" s="179"/>
      <c r="P794" s="179"/>
      <c r="Q794" s="179"/>
      <c r="R794" s="179"/>
      <c r="S794" s="179"/>
      <c r="T794" s="179"/>
      <c r="U794" s="179"/>
      <c r="V794" s="179"/>
      <c r="W794" s="179"/>
      <c r="X794" s="179"/>
      <c r="Y794" s="179"/>
      <c r="Z794" s="179"/>
      <c r="AA794" s="179"/>
    </row>
    <row r="795">
      <c r="A795" s="178"/>
      <c r="B795" s="179"/>
      <c r="C795" s="179"/>
      <c r="D795" s="179"/>
      <c r="E795" s="178"/>
      <c r="F795" s="180"/>
      <c r="G795" s="178"/>
      <c r="H795" s="179"/>
      <c r="I795" s="179"/>
      <c r="J795" s="179"/>
      <c r="K795" s="179"/>
      <c r="L795" s="179"/>
      <c r="M795" s="178"/>
      <c r="N795" s="179"/>
      <c r="O795" s="179"/>
      <c r="P795" s="179"/>
      <c r="Q795" s="179"/>
      <c r="R795" s="179"/>
      <c r="S795" s="179"/>
      <c r="T795" s="179"/>
      <c r="U795" s="179"/>
      <c r="V795" s="179"/>
      <c r="W795" s="179"/>
      <c r="X795" s="179"/>
      <c r="Y795" s="179"/>
      <c r="Z795" s="179"/>
      <c r="AA795" s="179"/>
    </row>
    <row r="796">
      <c r="A796" s="178"/>
      <c r="B796" s="179"/>
      <c r="C796" s="179"/>
      <c r="D796" s="179"/>
      <c r="E796" s="178"/>
      <c r="F796" s="180"/>
      <c r="G796" s="178"/>
      <c r="H796" s="179"/>
      <c r="I796" s="179"/>
      <c r="J796" s="179"/>
      <c r="K796" s="179"/>
      <c r="L796" s="179"/>
      <c r="M796" s="178"/>
      <c r="N796" s="179"/>
      <c r="O796" s="179"/>
      <c r="P796" s="179"/>
      <c r="Q796" s="179"/>
      <c r="R796" s="179"/>
      <c r="S796" s="179"/>
      <c r="T796" s="179"/>
      <c r="U796" s="179"/>
      <c r="V796" s="179"/>
      <c r="W796" s="179"/>
      <c r="X796" s="179"/>
      <c r="Y796" s="179"/>
      <c r="Z796" s="179"/>
      <c r="AA796" s="179"/>
    </row>
    <row r="797">
      <c r="A797" s="178"/>
      <c r="B797" s="179"/>
      <c r="C797" s="179"/>
      <c r="D797" s="179"/>
      <c r="E797" s="178"/>
      <c r="F797" s="180"/>
      <c r="G797" s="178"/>
      <c r="H797" s="179"/>
      <c r="I797" s="179"/>
      <c r="J797" s="179"/>
      <c r="K797" s="179"/>
      <c r="L797" s="179"/>
      <c r="M797" s="178"/>
      <c r="N797" s="179"/>
      <c r="O797" s="179"/>
      <c r="P797" s="179"/>
      <c r="Q797" s="179"/>
      <c r="R797" s="179"/>
      <c r="S797" s="179"/>
      <c r="T797" s="179"/>
      <c r="U797" s="179"/>
      <c r="V797" s="179"/>
      <c r="W797" s="179"/>
      <c r="X797" s="179"/>
      <c r="Y797" s="179"/>
      <c r="Z797" s="179"/>
      <c r="AA797" s="179"/>
    </row>
    <row r="798">
      <c r="A798" s="178"/>
      <c r="B798" s="179"/>
      <c r="C798" s="179"/>
      <c r="D798" s="179"/>
      <c r="E798" s="178"/>
      <c r="F798" s="180"/>
      <c r="G798" s="178"/>
      <c r="H798" s="179"/>
      <c r="I798" s="179"/>
      <c r="J798" s="179"/>
      <c r="K798" s="179"/>
      <c r="L798" s="179"/>
      <c r="M798" s="178"/>
      <c r="N798" s="179"/>
      <c r="O798" s="179"/>
      <c r="P798" s="179"/>
      <c r="Q798" s="179"/>
      <c r="R798" s="179"/>
      <c r="S798" s="179"/>
      <c r="T798" s="179"/>
      <c r="U798" s="179"/>
      <c r="V798" s="179"/>
      <c r="W798" s="179"/>
      <c r="X798" s="179"/>
      <c r="Y798" s="179"/>
      <c r="Z798" s="179"/>
      <c r="AA798" s="179"/>
    </row>
    <row r="799">
      <c r="A799" s="178"/>
      <c r="B799" s="179"/>
      <c r="C799" s="179"/>
      <c r="D799" s="179"/>
      <c r="E799" s="178"/>
      <c r="F799" s="180"/>
      <c r="G799" s="178"/>
      <c r="H799" s="179"/>
      <c r="I799" s="179"/>
      <c r="J799" s="179"/>
      <c r="K799" s="179"/>
      <c r="L799" s="179"/>
      <c r="M799" s="178"/>
      <c r="N799" s="179"/>
      <c r="O799" s="179"/>
      <c r="P799" s="179"/>
      <c r="Q799" s="179"/>
      <c r="R799" s="179"/>
      <c r="S799" s="179"/>
      <c r="T799" s="179"/>
      <c r="U799" s="179"/>
      <c r="V799" s="179"/>
      <c r="W799" s="179"/>
      <c r="X799" s="179"/>
      <c r="Y799" s="179"/>
      <c r="Z799" s="179"/>
      <c r="AA799" s="179"/>
    </row>
    <row r="800">
      <c r="A800" s="178"/>
      <c r="B800" s="179"/>
      <c r="C800" s="179"/>
      <c r="D800" s="179"/>
      <c r="E800" s="178"/>
      <c r="F800" s="180"/>
      <c r="G800" s="178"/>
      <c r="H800" s="179"/>
      <c r="I800" s="179"/>
      <c r="J800" s="179"/>
      <c r="K800" s="179"/>
      <c r="L800" s="179"/>
      <c r="M800" s="178"/>
      <c r="N800" s="179"/>
      <c r="O800" s="179"/>
      <c r="P800" s="179"/>
      <c r="Q800" s="179"/>
      <c r="R800" s="179"/>
      <c r="S800" s="179"/>
      <c r="T800" s="179"/>
      <c r="U800" s="179"/>
      <c r="V800" s="179"/>
      <c r="W800" s="179"/>
      <c r="X800" s="179"/>
      <c r="Y800" s="179"/>
      <c r="Z800" s="179"/>
      <c r="AA800" s="179"/>
    </row>
    <row r="801">
      <c r="A801" s="178"/>
      <c r="B801" s="179"/>
      <c r="C801" s="179"/>
      <c r="D801" s="179"/>
      <c r="E801" s="178"/>
      <c r="F801" s="180"/>
      <c r="G801" s="178"/>
      <c r="H801" s="179"/>
      <c r="I801" s="179"/>
      <c r="J801" s="179"/>
      <c r="K801" s="179"/>
      <c r="L801" s="179"/>
      <c r="M801" s="178"/>
      <c r="N801" s="179"/>
      <c r="O801" s="179"/>
      <c r="P801" s="179"/>
      <c r="Q801" s="179"/>
      <c r="R801" s="179"/>
      <c r="S801" s="179"/>
      <c r="T801" s="179"/>
      <c r="U801" s="179"/>
      <c r="V801" s="179"/>
      <c r="W801" s="179"/>
      <c r="X801" s="179"/>
      <c r="Y801" s="179"/>
      <c r="Z801" s="179"/>
      <c r="AA801" s="179"/>
    </row>
    <row r="802">
      <c r="A802" s="178"/>
      <c r="B802" s="179"/>
      <c r="C802" s="179"/>
      <c r="D802" s="179"/>
      <c r="E802" s="178"/>
      <c r="F802" s="180"/>
      <c r="G802" s="178"/>
      <c r="H802" s="179"/>
      <c r="I802" s="179"/>
      <c r="J802" s="179"/>
      <c r="K802" s="179"/>
      <c r="L802" s="179"/>
      <c r="M802" s="178"/>
      <c r="N802" s="179"/>
      <c r="O802" s="179"/>
      <c r="P802" s="179"/>
      <c r="Q802" s="179"/>
      <c r="R802" s="179"/>
      <c r="S802" s="179"/>
      <c r="T802" s="179"/>
      <c r="U802" s="179"/>
      <c r="V802" s="179"/>
      <c r="W802" s="179"/>
      <c r="X802" s="179"/>
      <c r="Y802" s="179"/>
      <c r="Z802" s="179"/>
      <c r="AA802" s="179"/>
    </row>
    <row r="803">
      <c r="A803" s="178"/>
      <c r="B803" s="179"/>
      <c r="C803" s="179"/>
      <c r="D803" s="179"/>
      <c r="E803" s="178"/>
      <c r="F803" s="180"/>
      <c r="G803" s="178"/>
      <c r="H803" s="179"/>
      <c r="I803" s="179"/>
      <c r="J803" s="179"/>
      <c r="K803" s="179"/>
      <c r="L803" s="179"/>
      <c r="M803" s="178"/>
      <c r="N803" s="179"/>
      <c r="O803" s="179"/>
      <c r="P803" s="179"/>
      <c r="Q803" s="179"/>
      <c r="R803" s="179"/>
      <c r="S803" s="179"/>
      <c r="T803" s="179"/>
      <c r="U803" s="179"/>
      <c r="V803" s="179"/>
      <c r="W803" s="179"/>
      <c r="X803" s="179"/>
      <c r="Y803" s="179"/>
      <c r="Z803" s="179"/>
      <c r="AA803" s="179"/>
    </row>
    <row r="804">
      <c r="A804" s="178"/>
      <c r="B804" s="179"/>
      <c r="C804" s="179"/>
      <c r="D804" s="179"/>
      <c r="E804" s="178"/>
      <c r="F804" s="180"/>
      <c r="G804" s="178"/>
      <c r="H804" s="179"/>
      <c r="I804" s="179"/>
      <c r="J804" s="179"/>
      <c r="K804" s="179"/>
      <c r="L804" s="179"/>
      <c r="M804" s="178"/>
      <c r="N804" s="179"/>
      <c r="O804" s="179"/>
      <c r="P804" s="179"/>
      <c r="Q804" s="179"/>
      <c r="R804" s="179"/>
      <c r="S804" s="179"/>
      <c r="T804" s="179"/>
      <c r="U804" s="179"/>
      <c r="V804" s="179"/>
      <c r="W804" s="179"/>
      <c r="X804" s="179"/>
      <c r="Y804" s="179"/>
      <c r="Z804" s="179"/>
      <c r="AA804" s="179"/>
    </row>
    <row r="805">
      <c r="A805" s="178"/>
      <c r="B805" s="179"/>
      <c r="C805" s="179"/>
      <c r="D805" s="179"/>
      <c r="E805" s="178"/>
      <c r="F805" s="180"/>
      <c r="G805" s="178"/>
      <c r="H805" s="179"/>
      <c r="I805" s="179"/>
      <c r="J805" s="179"/>
      <c r="K805" s="179"/>
      <c r="L805" s="179"/>
      <c r="M805" s="178"/>
      <c r="N805" s="179"/>
      <c r="O805" s="179"/>
      <c r="P805" s="179"/>
      <c r="Q805" s="179"/>
      <c r="R805" s="179"/>
      <c r="S805" s="179"/>
      <c r="T805" s="179"/>
      <c r="U805" s="179"/>
      <c r="V805" s="179"/>
      <c r="W805" s="179"/>
      <c r="X805" s="179"/>
      <c r="Y805" s="179"/>
      <c r="Z805" s="179"/>
      <c r="AA805" s="179"/>
    </row>
    <row r="806">
      <c r="A806" s="178"/>
      <c r="B806" s="179"/>
      <c r="C806" s="179"/>
      <c r="D806" s="179"/>
      <c r="E806" s="178"/>
      <c r="F806" s="180"/>
      <c r="G806" s="178"/>
      <c r="H806" s="179"/>
      <c r="I806" s="179"/>
      <c r="J806" s="179"/>
      <c r="K806" s="179"/>
      <c r="L806" s="179"/>
      <c r="M806" s="178"/>
      <c r="N806" s="179"/>
      <c r="O806" s="179"/>
      <c r="P806" s="179"/>
      <c r="Q806" s="179"/>
      <c r="R806" s="179"/>
      <c r="S806" s="179"/>
      <c r="T806" s="179"/>
      <c r="U806" s="179"/>
      <c r="V806" s="179"/>
      <c r="W806" s="179"/>
      <c r="X806" s="179"/>
      <c r="Y806" s="179"/>
      <c r="Z806" s="179"/>
      <c r="AA806" s="179"/>
    </row>
    <row r="807">
      <c r="A807" s="178"/>
      <c r="B807" s="179"/>
      <c r="C807" s="179"/>
      <c r="D807" s="179"/>
      <c r="E807" s="178"/>
      <c r="F807" s="180"/>
      <c r="G807" s="178"/>
      <c r="H807" s="179"/>
      <c r="I807" s="179"/>
      <c r="J807" s="179"/>
      <c r="K807" s="179"/>
      <c r="L807" s="179"/>
      <c r="M807" s="178"/>
      <c r="N807" s="179"/>
      <c r="O807" s="179"/>
      <c r="P807" s="179"/>
      <c r="Q807" s="179"/>
      <c r="R807" s="179"/>
      <c r="S807" s="179"/>
      <c r="T807" s="179"/>
      <c r="U807" s="179"/>
      <c r="V807" s="179"/>
      <c r="W807" s="179"/>
      <c r="X807" s="179"/>
      <c r="Y807" s="179"/>
      <c r="Z807" s="179"/>
      <c r="AA807" s="179"/>
    </row>
    <row r="808">
      <c r="A808" s="178"/>
      <c r="B808" s="179"/>
      <c r="C808" s="179"/>
      <c r="D808" s="179"/>
      <c r="E808" s="178"/>
      <c r="F808" s="180"/>
      <c r="G808" s="178"/>
      <c r="H808" s="179"/>
      <c r="I808" s="179"/>
      <c r="J808" s="179"/>
      <c r="K808" s="179"/>
      <c r="L808" s="179"/>
      <c r="M808" s="178"/>
      <c r="N808" s="179"/>
      <c r="O808" s="179"/>
      <c r="P808" s="179"/>
      <c r="Q808" s="179"/>
      <c r="R808" s="179"/>
      <c r="S808" s="179"/>
      <c r="T808" s="179"/>
      <c r="U808" s="179"/>
      <c r="V808" s="179"/>
      <c r="W808" s="179"/>
      <c r="X808" s="179"/>
      <c r="Y808" s="179"/>
      <c r="Z808" s="179"/>
      <c r="AA808" s="179"/>
    </row>
    <row r="809">
      <c r="A809" s="178"/>
      <c r="B809" s="179"/>
      <c r="C809" s="179"/>
      <c r="D809" s="179"/>
      <c r="E809" s="178"/>
      <c r="F809" s="180"/>
      <c r="G809" s="178"/>
      <c r="H809" s="179"/>
      <c r="I809" s="179"/>
      <c r="J809" s="179"/>
      <c r="K809" s="179"/>
      <c r="L809" s="179"/>
      <c r="M809" s="178"/>
      <c r="N809" s="179"/>
      <c r="O809" s="179"/>
      <c r="P809" s="179"/>
      <c r="Q809" s="179"/>
      <c r="R809" s="179"/>
      <c r="S809" s="179"/>
      <c r="T809" s="179"/>
      <c r="U809" s="179"/>
      <c r="V809" s="179"/>
      <c r="W809" s="179"/>
      <c r="X809" s="179"/>
      <c r="Y809" s="179"/>
      <c r="Z809" s="179"/>
      <c r="AA809" s="179"/>
    </row>
    <row r="810">
      <c r="A810" s="178"/>
      <c r="B810" s="179"/>
      <c r="C810" s="179"/>
      <c r="D810" s="179"/>
      <c r="E810" s="178"/>
      <c r="F810" s="180"/>
      <c r="G810" s="178"/>
      <c r="H810" s="179"/>
      <c r="I810" s="179"/>
      <c r="J810" s="179"/>
      <c r="K810" s="179"/>
      <c r="L810" s="179"/>
      <c r="M810" s="178"/>
      <c r="N810" s="179"/>
      <c r="O810" s="179"/>
      <c r="P810" s="179"/>
      <c r="Q810" s="179"/>
      <c r="R810" s="179"/>
      <c r="S810" s="179"/>
      <c r="T810" s="179"/>
      <c r="U810" s="179"/>
      <c r="V810" s="179"/>
      <c r="W810" s="179"/>
      <c r="X810" s="179"/>
      <c r="Y810" s="179"/>
      <c r="Z810" s="179"/>
      <c r="AA810" s="179"/>
    </row>
    <row r="811">
      <c r="A811" s="178"/>
      <c r="B811" s="179"/>
      <c r="C811" s="179"/>
      <c r="D811" s="179"/>
      <c r="E811" s="178"/>
      <c r="F811" s="180"/>
      <c r="G811" s="178"/>
      <c r="H811" s="179"/>
      <c r="I811" s="179"/>
      <c r="J811" s="179"/>
      <c r="K811" s="179"/>
      <c r="L811" s="179"/>
      <c r="M811" s="178"/>
      <c r="N811" s="179"/>
      <c r="O811" s="179"/>
      <c r="P811" s="179"/>
      <c r="Q811" s="179"/>
      <c r="R811" s="179"/>
      <c r="S811" s="179"/>
      <c r="T811" s="179"/>
      <c r="U811" s="179"/>
      <c r="V811" s="179"/>
      <c r="W811" s="179"/>
      <c r="X811" s="179"/>
      <c r="Y811" s="179"/>
      <c r="Z811" s="179"/>
      <c r="AA811" s="179"/>
    </row>
    <row r="812">
      <c r="A812" s="178"/>
      <c r="B812" s="179"/>
      <c r="C812" s="179"/>
      <c r="D812" s="179"/>
      <c r="E812" s="178"/>
      <c r="F812" s="180"/>
      <c r="G812" s="178"/>
      <c r="H812" s="179"/>
      <c r="I812" s="179"/>
      <c r="J812" s="179"/>
      <c r="K812" s="179"/>
      <c r="L812" s="179"/>
      <c r="M812" s="178"/>
      <c r="N812" s="179"/>
      <c r="O812" s="179"/>
      <c r="P812" s="179"/>
      <c r="Q812" s="179"/>
      <c r="R812" s="179"/>
      <c r="S812" s="179"/>
      <c r="T812" s="179"/>
      <c r="U812" s="179"/>
      <c r="V812" s="179"/>
      <c r="W812" s="179"/>
      <c r="X812" s="179"/>
      <c r="Y812" s="179"/>
      <c r="Z812" s="179"/>
      <c r="AA812" s="179"/>
    </row>
    <row r="813">
      <c r="A813" s="178"/>
      <c r="B813" s="179"/>
      <c r="C813" s="179"/>
      <c r="D813" s="179"/>
      <c r="E813" s="178"/>
      <c r="F813" s="180"/>
      <c r="G813" s="178"/>
      <c r="H813" s="179"/>
      <c r="I813" s="179"/>
      <c r="J813" s="179"/>
      <c r="K813" s="179"/>
      <c r="L813" s="179"/>
      <c r="M813" s="178"/>
      <c r="N813" s="179"/>
      <c r="O813" s="179"/>
      <c r="P813" s="179"/>
      <c r="Q813" s="179"/>
      <c r="R813" s="179"/>
      <c r="S813" s="179"/>
      <c r="T813" s="179"/>
      <c r="U813" s="179"/>
      <c r="V813" s="179"/>
      <c r="W813" s="179"/>
      <c r="X813" s="179"/>
      <c r="Y813" s="179"/>
      <c r="Z813" s="179"/>
      <c r="AA813" s="179"/>
    </row>
    <row r="814">
      <c r="A814" s="178"/>
      <c r="B814" s="179"/>
      <c r="C814" s="179"/>
      <c r="D814" s="179"/>
      <c r="E814" s="178"/>
      <c r="F814" s="180"/>
      <c r="G814" s="178"/>
      <c r="H814" s="179"/>
      <c r="I814" s="179"/>
      <c r="J814" s="179"/>
      <c r="K814" s="179"/>
      <c r="L814" s="179"/>
      <c r="M814" s="178"/>
      <c r="N814" s="179"/>
      <c r="O814" s="179"/>
      <c r="P814" s="179"/>
      <c r="Q814" s="179"/>
      <c r="R814" s="179"/>
      <c r="S814" s="179"/>
      <c r="T814" s="179"/>
      <c r="U814" s="179"/>
      <c r="V814" s="179"/>
      <c r="W814" s="179"/>
      <c r="X814" s="179"/>
      <c r="Y814" s="179"/>
      <c r="Z814" s="179"/>
      <c r="AA814" s="179"/>
    </row>
    <row r="815">
      <c r="A815" s="178"/>
      <c r="B815" s="179"/>
      <c r="C815" s="179"/>
      <c r="D815" s="179"/>
      <c r="E815" s="178"/>
      <c r="F815" s="180"/>
      <c r="G815" s="178"/>
      <c r="H815" s="179"/>
      <c r="I815" s="179"/>
      <c r="J815" s="179"/>
      <c r="K815" s="179"/>
      <c r="L815" s="179"/>
      <c r="M815" s="178"/>
      <c r="N815" s="179"/>
      <c r="O815" s="179"/>
      <c r="P815" s="179"/>
      <c r="Q815" s="179"/>
      <c r="R815" s="179"/>
      <c r="S815" s="179"/>
      <c r="T815" s="179"/>
      <c r="U815" s="179"/>
      <c r="V815" s="179"/>
      <c r="W815" s="179"/>
      <c r="X815" s="179"/>
      <c r="Y815" s="179"/>
      <c r="Z815" s="179"/>
      <c r="AA815" s="179"/>
    </row>
    <row r="816">
      <c r="A816" s="178"/>
      <c r="B816" s="179"/>
      <c r="C816" s="179"/>
      <c r="D816" s="179"/>
      <c r="E816" s="178"/>
      <c r="F816" s="180"/>
      <c r="G816" s="178"/>
      <c r="H816" s="179"/>
      <c r="I816" s="179"/>
      <c r="J816" s="179"/>
      <c r="K816" s="179"/>
      <c r="L816" s="179"/>
      <c r="M816" s="178"/>
      <c r="N816" s="179"/>
      <c r="O816" s="179"/>
      <c r="P816" s="179"/>
      <c r="Q816" s="179"/>
      <c r="R816" s="179"/>
      <c r="S816" s="179"/>
      <c r="T816" s="179"/>
      <c r="U816" s="179"/>
      <c r="V816" s="179"/>
      <c r="W816" s="179"/>
      <c r="X816" s="179"/>
      <c r="Y816" s="179"/>
      <c r="Z816" s="179"/>
      <c r="AA816" s="179"/>
    </row>
    <row r="817">
      <c r="A817" s="178"/>
      <c r="B817" s="179"/>
      <c r="C817" s="179"/>
      <c r="D817" s="179"/>
      <c r="E817" s="178"/>
      <c r="F817" s="180"/>
      <c r="G817" s="178"/>
      <c r="H817" s="179"/>
      <c r="I817" s="179"/>
      <c r="J817" s="179"/>
      <c r="K817" s="179"/>
      <c r="L817" s="179"/>
      <c r="M817" s="178"/>
      <c r="N817" s="179"/>
      <c r="O817" s="179"/>
      <c r="P817" s="179"/>
      <c r="Q817" s="179"/>
      <c r="R817" s="179"/>
      <c r="S817" s="179"/>
      <c r="T817" s="179"/>
      <c r="U817" s="179"/>
      <c r="V817" s="179"/>
      <c r="W817" s="179"/>
      <c r="X817" s="179"/>
      <c r="Y817" s="179"/>
      <c r="Z817" s="179"/>
      <c r="AA817" s="179"/>
    </row>
    <row r="818">
      <c r="A818" s="178"/>
      <c r="B818" s="179"/>
      <c r="C818" s="179"/>
      <c r="D818" s="179"/>
      <c r="E818" s="178"/>
      <c r="F818" s="180"/>
      <c r="G818" s="178"/>
      <c r="H818" s="179"/>
      <c r="I818" s="179"/>
      <c r="J818" s="179"/>
      <c r="K818" s="179"/>
      <c r="L818" s="179"/>
      <c r="M818" s="178"/>
      <c r="N818" s="179"/>
      <c r="O818" s="179"/>
      <c r="P818" s="179"/>
      <c r="Q818" s="179"/>
      <c r="R818" s="179"/>
      <c r="S818" s="179"/>
      <c r="T818" s="179"/>
      <c r="U818" s="179"/>
      <c r="V818" s="179"/>
      <c r="W818" s="179"/>
      <c r="X818" s="179"/>
      <c r="Y818" s="179"/>
      <c r="Z818" s="179"/>
      <c r="AA818" s="179"/>
    </row>
    <row r="819">
      <c r="A819" s="178"/>
      <c r="B819" s="179"/>
      <c r="C819" s="179"/>
      <c r="D819" s="179"/>
      <c r="E819" s="178"/>
      <c r="F819" s="180"/>
      <c r="G819" s="178"/>
      <c r="H819" s="179"/>
      <c r="I819" s="179"/>
      <c r="J819" s="179"/>
      <c r="K819" s="179"/>
      <c r="L819" s="179"/>
      <c r="M819" s="178"/>
      <c r="N819" s="179"/>
      <c r="O819" s="179"/>
      <c r="P819" s="179"/>
      <c r="Q819" s="179"/>
      <c r="R819" s="179"/>
      <c r="S819" s="179"/>
      <c r="T819" s="179"/>
      <c r="U819" s="179"/>
      <c r="V819" s="179"/>
      <c r="W819" s="179"/>
      <c r="X819" s="179"/>
      <c r="Y819" s="179"/>
      <c r="Z819" s="179"/>
      <c r="AA819" s="179"/>
    </row>
    <row r="820">
      <c r="A820" s="178"/>
      <c r="B820" s="179"/>
      <c r="C820" s="179"/>
      <c r="D820" s="179"/>
      <c r="E820" s="178"/>
      <c r="F820" s="180"/>
      <c r="G820" s="178"/>
      <c r="H820" s="179"/>
      <c r="I820" s="179"/>
      <c r="J820" s="179"/>
      <c r="K820" s="179"/>
      <c r="L820" s="179"/>
      <c r="M820" s="178"/>
      <c r="N820" s="179"/>
      <c r="O820" s="179"/>
      <c r="P820" s="179"/>
      <c r="Q820" s="179"/>
      <c r="R820" s="179"/>
      <c r="S820" s="179"/>
      <c r="T820" s="179"/>
      <c r="U820" s="179"/>
      <c r="V820" s="179"/>
      <c r="W820" s="179"/>
      <c r="X820" s="179"/>
      <c r="Y820" s="179"/>
      <c r="Z820" s="179"/>
      <c r="AA820" s="179"/>
    </row>
    <row r="821">
      <c r="A821" s="178"/>
      <c r="B821" s="179"/>
      <c r="C821" s="179"/>
      <c r="D821" s="179"/>
      <c r="E821" s="178"/>
      <c r="F821" s="180"/>
      <c r="G821" s="178"/>
      <c r="H821" s="179"/>
      <c r="I821" s="179"/>
      <c r="J821" s="179"/>
      <c r="K821" s="179"/>
      <c r="L821" s="179"/>
      <c r="M821" s="178"/>
      <c r="N821" s="179"/>
      <c r="O821" s="179"/>
      <c r="P821" s="179"/>
      <c r="Q821" s="179"/>
      <c r="R821" s="179"/>
      <c r="S821" s="179"/>
      <c r="T821" s="179"/>
      <c r="U821" s="179"/>
      <c r="V821" s="179"/>
      <c r="W821" s="179"/>
      <c r="X821" s="179"/>
      <c r="Y821" s="179"/>
      <c r="Z821" s="179"/>
      <c r="AA821" s="179"/>
    </row>
    <row r="822">
      <c r="A822" s="178"/>
      <c r="B822" s="179"/>
      <c r="C822" s="179"/>
      <c r="D822" s="179"/>
      <c r="E822" s="178"/>
      <c r="F822" s="180"/>
      <c r="G822" s="178"/>
      <c r="H822" s="179"/>
      <c r="I822" s="179"/>
      <c r="J822" s="179"/>
      <c r="K822" s="179"/>
      <c r="L822" s="179"/>
      <c r="M822" s="178"/>
      <c r="N822" s="179"/>
      <c r="O822" s="179"/>
      <c r="P822" s="179"/>
      <c r="Q822" s="179"/>
      <c r="R822" s="179"/>
      <c r="S822" s="179"/>
      <c r="T822" s="179"/>
      <c r="U822" s="179"/>
      <c r="V822" s="179"/>
      <c r="W822" s="179"/>
      <c r="X822" s="179"/>
      <c r="Y822" s="179"/>
      <c r="Z822" s="179"/>
      <c r="AA822" s="179"/>
    </row>
    <row r="823">
      <c r="A823" s="178"/>
      <c r="B823" s="179"/>
      <c r="C823" s="179"/>
      <c r="D823" s="179"/>
      <c r="E823" s="178"/>
      <c r="F823" s="180"/>
      <c r="G823" s="178"/>
      <c r="H823" s="179"/>
      <c r="I823" s="179"/>
      <c r="J823" s="179"/>
      <c r="K823" s="179"/>
      <c r="L823" s="179"/>
      <c r="M823" s="178"/>
      <c r="N823" s="179"/>
      <c r="O823" s="179"/>
      <c r="P823" s="179"/>
      <c r="Q823" s="179"/>
      <c r="R823" s="179"/>
      <c r="S823" s="179"/>
      <c r="T823" s="179"/>
      <c r="U823" s="179"/>
      <c r="V823" s="179"/>
      <c r="W823" s="179"/>
      <c r="X823" s="179"/>
      <c r="Y823" s="179"/>
      <c r="Z823" s="179"/>
      <c r="AA823" s="179"/>
    </row>
    <row r="824">
      <c r="A824" s="178"/>
      <c r="B824" s="179"/>
      <c r="C824" s="179"/>
      <c r="D824" s="179"/>
      <c r="E824" s="178"/>
      <c r="F824" s="180"/>
      <c r="G824" s="178"/>
      <c r="H824" s="179"/>
      <c r="I824" s="179"/>
      <c r="J824" s="179"/>
      <c r="K824" s="179"/>
      <c r="L824" s="179"/>
      <c r="M824" s="178"/>
      <c r="N824" s="179"/>
      <c r="O824" s="179"/>
      <c r="P824" s="179"/>
      <c r="Q824" s="179"/>
      <c r="R824" s="179"/>
      <c r="S824" s="179"/>
      <c r="T824" s="179"/>
      <c r="U824" s="179"/>
      <c r="V824" s="179"/>
      <c r="W824" s="179"/>
      <c r="X824" s="179"/>
      <c r="Y824" s="179"/>
      <c r="Z824" s="179"/>
      <c r="AA824" s="179"/>
    </row>
    <row r="825">
      <c r="A825" s="178"/>
      <c r="B825" s="179"/>
      <c r="C825" s="179"/>
      <c r="D825" s="179"/>
      <c r="E825" s="178"/>
      <c r="F825" s="180"/>
      <c r="G825" s="178"/>
      <c r="H825" s="179"/>
      <c r="I825" s="179"/>
      <c r="J825" s="179"/>
      <c r="K825" s="179"/>
      <c r="L825" s="179"/>
      <c r="M825" s="178"/>
      <c r="N825" s="179"/>
      <c r="O825" s="179"/>
      <c r="P825" s="179"/>
      <c r="Q825" s="179"/>
      <c r="R825" s="179"/>
      <c r="S825" s="179"/>
      <c r="T825" s="179"/>
      <c r="U825" s="179"/>
      <c r="V825" s="179"/>
      <c r="W825" s="179"/>
      <c r="X825" s="179"/>
      <c r="Y825" s="179"/>
      <c r="Z825" s="179"/>
      <c r="AA825" s="179"/>
    </row>
    <row r="826">
      <c r="A826" s="178"/>
      <c r="B826" s="179"/>
      <c r="C826" s="179"/>
      <c r="D826" s="179"/>
      <c r="E826" s="178"/>
      <c r="F826" s="180"/>
      <c r="G826" s="178"/>
      <c r="H826" s="179"/>
      <c r="I826" s="179"/>
      <c r="J826" s="179"/>
      <c r="K826" s="179"/>
      <c r="L826" s="179"/>
      <c r="M826" s="178"/>
      <c r="N826" s="179"/>
      <c r="O826" s="179"/>
      <c r="P826" s="179"/>
      <c r="Q826" s="179"/>
      <c r="R826" s="179"/>
      <c r="S826" s="179"/>
      <c r="T826" s="179"/>
      <c r="U826" s="179"/>
      <c r="V826" s="179"/>
      <c r="W826" s="179"/>
      <c r="X826" s="179"/>
      <c r="Y826" s="179"/>
      <c r="Z826" s="179"/>
      <c r="AA826" s="179"/>
    </row>
    <row r="827">
      <c r="A827" s="178"/>
      <c r="B827" s="179"/>
      <c r="C827" s="179"/>
      <c r="D827" s="179"/>
      <c r="E827" s="178"/>
      <c r="F827" s="180"/>
      <c r="G827" s="178"/>
      <c r="H827" s="179"/>
      <c r="I827" s="179"/>
      <c r="J827" s="179"/>
      <c r="K827" s="179"/>
      <c r="L827" s="179"/>
      <c r="M827" s="178"/>
      <c r="N827" s="179"/>
      <c r="O827" s="179"/>
      <c r="P827" s="179"/>
      <c r="Q827" s="179"/>
      <c r="R827" s="179"/>
      <c r="S827" s="179"/>
      <c r="T827" s="179"/>
      <c r="U827" s="179"/>
      <c r="V827" s="179"/>
      <c r="W827" s="179"/>
      <c r="X827" s="179"/>
      <c r="Y827" s="179"/>
      <c r="Z827" s="179"/>
      <c r="AA827" s="179"/>
    </row>
    <row r="828">
      <c r="A828" s="178"/>
      <c r="B828" s="179"/>
      <c r="C828" s="179"/>
      <c r="D828" s="179"/>
      <c r="E828" s="178"/>
      <c r="F828" s="180"/>
      <c r="G828" s="178"/>
      <c r="H828" s="179"/>
      <c r="I828" s="179"/>
      <c r="J828" s="179"/>
      <c r="K828" s="179"/>
      <c r="L828" s="179"/>
      <c r="M828" s="178"/>
      <c r="N828" s="179"/>
      <c r="O828" s="179"/>
      <c r="P828" s="179"/>
      <c r="Q828" s="179"/>
      <c r="R828" s="179"/>
      <c r="S828" s="179"/>
      <c r="T828" s="179"/>
      <c r="U828" s="179"/>
      <c r="V828" s="179"/>
      <c r="W828" s="179"/>
      <c r="X828" s="179"/>
      <c r="Y828" s="179"/>
      <c r="Z828" s="179"/>
      <c r="AA828" s="179"/>
    </row>
    <row r="829">
      <c r="A829" s="178"/>
      <c r="B829" s="179"/>
      <c r="C829" s="179"/>
      <c r="D829" s="179"/>
      <c r="E829" s="178"/>
      <c r="F829" s="180"/>
      <c r="G829" s="178"/>
      <c r="H829" s="179"/>
      <c r="I829" s="179"/>
      <c r="J829" s="179"/>
      <c r="K829" s="179"/>
      <c r="L829" s="179"/>
      <c r="M829" s="178"/>
      <c r="N829" s="179"/>
      <c r="O829" s="179"/>
      <c r="P829" s="179"/>
      <c r="Q829" s="179"/>
      <c r="R829" s="179"/>
      <c r="S829" s="179"/>
      <c r="T829" s="179"/>
      <c r="U829" s="179"/>
      <c r="V829" s="179"/>
      <c r="W829" s="179"/>
      <c r="X829" s="179"/>
      <c r="Y829" s="179"/>
      <c r="Z829" s="179"/>
      <c r="AA829" s="179"/>
    </row>
    <row r="830">
      <c r="A830" s="178"/>
      <c r="B830" s="179"/>
      <c r="C830" s="179"/>
      <c r="D830" s="179"/>
      <c r="E830" s="178"/>
      <c r="F830" s="180"/>
      <c r="G830" s="178"/>
      <c r="H830" s="179"/>
      <c r="I830" s="179"/>
      <c r="J830" s="179"/>
      <c r="K830" s="179"/>
      <c r="L830" s="179"/>
      <c r="M830" s="178"/>
      <c r="N830" s="179"/>
      <c r="O830" s="179"/>
      <c r="P830" s="179"/>
      <c r="Q830" s="179"/>
      <c r="R830" s="179"/>
      <c r="S830" s="179"/>
      <c r="T830" s="179"/>
      <c r="U830" s="179"/>
      <c r="V830" s="179"/>
      <c r="W830" s="179"/>
      <c r="X830" s="179"/>
      <c r="Y830" s="179"/>
      <c r="Z830" s="179"/>
      <c r="AA830" s="179"/>
    </row>
    <row r="831">
      <c r="A831" s="178"/>
      <c r="B831" s="179"/>
      <c r="C831" s="179"/>
      <c r="D831" s="179"/>
      <c r="E831" s="178"/>
      <c r="F831" s="180"/>
      <c r="G831" s="178"/>
      <c r="H831" s="179"/>
      <c r="I831" s="179"/>
      <c r="J831" s="179"/>
      <c r="K831" s="179"/>
      <c r="L831" s="179"/>
      <c r="M831" s="178"/>
      <c r="N831" s="179"/>
      <c r="O831" s="179"/>
      <c r="P831" s="179"/>
      <c r="Q831" s="179"/>
      <c r="R831" s="179"/>
      <c r="S831" s="179"/>
      <c r="T831" s="179"/>
      <c r="U831" s="179"/>
      <c r="V831" s="179"/>
      <c r="W831" s="179"/>
      <c r="X831" s="179"/>
      <c r="Y831" s="179"/>
      <c r="Z831" s="179"/>
      <c r="AA831" s="179"/>
    </row>
    <row r="832">
      <c r="A832" s="178"/>
      <c r="B832" s="179"/>
      <c r="C832" s="179"/>
      <c r="D832" s="179"/>
      <c r="E832" s="178"/>
      <c r="F832" s="180"/>
      <c r="G832" s="178"/>
      <c r="H832" s="179"/>
      <c r="I832" s="179"/>
      <c r="J832" s="179"/>
      <c r="K832" s="179"/>
      <c r="L832" s="179"/>
      <c r="M832" s="178"/>
      <c r="N832" s="179"/>
      <c r="O832" s="179"/>
      <c r="P832" s="179"/>
      <c r="Q832" s="179"/>
      <c r="R832" s="179"/>
      <c r="S832" s="179"/>
      <c r="T832" s="179"/>
      <c r="U832" s="179"/>
      <c r="V832" s="179"/>
      <c r="W832" s="179"/>
      <c r="X832" s="179"/>
      <c r="Y832" s="179"/>
      <c r="Z832" s="179"/>
      <c r="AA832" s="179"/>
    </row>
    <row r="833">
      <c r="A833" s="178"/>
      <c r="B833" s="179"/>
      <c r="C833" s="179"/>
      <c r="D833" s="179"/>
      <c r="E833" s="178"/>
      <c r="F833" s="180"/>
      <c r="G833" s="178"/>
      <c r="H833" s="179"/>
      <c r="I833" s="179"/>
      <c r="J833" s="179"/>
      <c r="K833" s="179"/>
      <c r="L833" s="179"/>
      <c r="M833" s="178"/>
      <c r="N833" s="179"/>
      <c r="O833" s="179"/>
      <c r="P833" s="179"/>
      <c r="Q833" s="179"/>
      <c r="R833" s="179"/>
      <c r="S833" s="179"/>
      <c r="T833" s="179"/>
      <c r="U833" s="179"/>
      <c r="V833" s="179"/>
      <c r="W833" s="179"/>
      <c r="X833" s="179"/>
      <c r="Y833" s="179"/>
      <c r="Z833" s="179"/>
      <c r="AA833" s="179"/>
    </row>
    <row r="834">
      <c r="A834" s="178"/>
      <c r="B834" s="179"/>
      <c r="C834" s="179"/>
      <c r="D834" s="179"/>
      <c r="E834" s="178"/>
      <c r="F834" s="180"/>
      <c r="G834" s="178"/>
      <c r="H834" s="179"/>
      <c r="I834" s="179"/>
      <c r="J834" s="179"/>
      <c r="K834" s="179"/>
      <c r="L834" s="179"/>
      <c r="M834" s="178"/>
      <c r="N834" s="179"/>
      <c r="O834" s="179"/>
      <c r="P834" s="179"/>
      <c r="Q834" s="179"/>
      <c r="R834" s="179"/>
      <c r="S834" s="179"/>
      <c r="T834" s="179"/>
      <c r="U834" s="179"/>
      <c r="V834" s="179"/>
      <c r="W834" s="179"/>
      <c r="X834" s="179"/>
      <c r="Y834" s="179"/>
      <c r="Z834" s="179"/>
      <c r="AA834" s="179"/>
    </row>
    <row r="835">
      <c r="A835" s="178"/>
      <c r="B835" s="179"/>
      <c r="C835" s="179"/>
      <c r="D835" s="179"/>
      <c r="E835" s="178"/>
      <c r="F835" s="180"/>
      <c r="G835" s="178"/>
      <c r="H835" s="179"/>
      <c r="I835" s="179"/>
      <c r="J835" s="179"/>
      <c r="K835" s="179"/>
      <c r="L835" s="179"/>
      <c r="M835" s="178"/>
      <c r="N835" s="179"/>
      <c r="O835" s="179"/>
      <c r="P835" s="179"/>
      <c r="Q835" s="179"/>
      <c r="R835" s="179"/>
      <c r="S835" s="179"/>
      <c r="T835" s="179"/>
      <c r="U835" s="179"/>
      <c r="V835" s="179"/>
      <c r="W835" s="179"/>
      <c r="X835" s="179"/>
      <c r="Y835" s="179"/>
      <c r="Z835" s="179"/>
      <c r="AA835" s="179"/>
    </row>
    <row r="836">
      <c r="A836" s="178"/>
      <c r="B836" s="179"/>
      <c r="C836" s="179"/>
      <c r="D836" s="179"/>
      <c r="E836" s="178"/>
      <c r="F836" s="180"/>
      <c r="G836" s="178"/>
      <c r="H836" s="179"/>
      <c r="I836" s="179"/>
      <c r="J836" s="179"/>
      <c r="K836" s="179"/>
      <c r="L836" s="179"/>
      <c r="M836" s="178"/>
      <c r="N836" s="179"/>
      <c r="O836" s="179"/>
      <c r="P836" s="179"/>
      <c r="Q836" s="179"/>
      <c r="R836" s="179"/>
      <c r="S836" s="179"/>
      <c r="T836" s="179"/>
      <c r="U836" s="179"/>
      <c r="V836" s="179"/>
      <c r="W836" s="179"/>
      <c r="X836" s="179"/>
      <c r="Y836" s="179"/>
      <c r="Z836" s="179"/>
      <c r="AA836" s="179"/>
    </row>
    <row r="837">
      <c r="A837" s="178"/>
      <c r="B837" s="179"/>
      <c r="C837" s="179"/>
      <c r="D837" s="179"/>
      <c r="E837" s="178"/>
      <c r="F837" s="180"/>
      <c r="G837" s="178"/>
      <c r="H837" s="179"/>
      <c r="I837" s="179"/>
      <c r="J837" s="179"/>
      <c r="K837" s="179"/>
      <c r="L837" s="179"/>
      <c r="M837" s="178"/>
      <c r="N837" s="179"/>
      <c r="O837" s="179"/>
      <c r="P837" s="179"/>
      <c r="Q837" s="179"/>
      <c r="R837" s="179"/>
      <c r="S837" s="179"/>
      <c r="T837" s="179"/>
      <c r="U837" s="179"/>
      <c r="V837" s="179"/>
      <c r="W837" s="179"/>
      <c r="X837" s="179"/>
      <c r="Y837" s="179"/>
      <c r="Z837" s="179"/>
      <c r="AA837" s="179"/>
    </row>
    <row r="838">
      <c r="A838" s="178"/>
      <c r="B838" s="179"/>
      <c r="C838" s="179"/>
      <c r="D838" s="179"/>
      <c r="E838" s="178"/>
      <c r="F838" s="180"/>
      <c r="G838" s="178"/>
      <c r="H838" s="179"/>
      <c r="I838" s="179"/>
      <c r="J838" s="179"/>
      <c r="K838" s="179"/>
      <c r="L838" s="179"/>
      <c r="M838" s="178"/>
      <c r="N838" s="179"/>
      <c r="O838" s="179"/>
      <c r="P838" s="179"/>
      <c r="Q838" s="179"/>
      <c r="R838" s="179"/>
      <c r="S838" s="179"/>
      <c r="T838" s="179"/>
      <c r="U838" s="179"/>
      <c r="V838" s="179"/>
      <c r="W838" s="179"/>
      <c r="X838" s="179"/>
      <c r="Y838" s="179"/>
      <c r="Z838" s="179"/>
      <c r="AA838" s="179"/>
    </row>
    <row r="839">
      <c r="A839" s="178"/>
      <c r="B839" s="179"/>
      <c r="C839" s="179"/>
      <c r="D839" s="179"/>
      <c r="E839" s="178"/>
      <c r="F839" s="180"/>
      <c r="G839" s="178"/>
      <c r="H839" s="179"/>
      <c r="I839" s="179"/>
      <c r="J839" s="179"/>
      <c r="K839" s="179"/>
      <c r="L839" s="179"/>
      <c r="M839" s="178"/>
      <c r="N839" s="179"/>
      <c r="O839" s="179"/>
      <c r="P839" s="179"/>
      <c r="Q839" s="179"/>
      <c r="R839" s="179"/>
      <c r="S839" s="179"/>
      <c r="T839" s="179"/>
      <c r="U839" s="179"/>
      <c r="V839" s="179"/>
      <c r="W839" s="179"/>
      <c r="X839" s="179"/>
      <c r="Y839" s="179"/>
      <c r="Z839" s="179"/>
      <c r="AA839" s="179"/>
    </row>
    <row r="840">
      <c r="A840" s="178"/>
      <c r="B840" s="179"/>
      <c r="C840" s="179"/>
      <c r="D840" s="179"/>
      <c r="E840" s="178"/>
      <c r="F840" s="180"/>
      <c r="G840" s="178"/>
      <c r="H840" s="179"/>
      <c r="I840" s="179"/>
      <c r="J840" s="179"/>
      <c r="K840" s="179"/>
      <c r="L840" s="179"/>
      <c r="M840" s="178"/>
      <c r="N840" s="179"/>
      <c r="O840" s="179"/>
      <c r="P840" s="179"/>
      <c r="Q840" s="179"/>
      <c r="R840" s="179"/>
      <c r="S840" s="179"/>
      <c r="T840" s="179"/>
      <c r="U840" s="179"/>
      <c r="V840" s="179"/>
      <c r="W840" s="179"/>
      <c r="X840" s="179"/>
      <c r="Y840" s="179"/>
      <c r="Z840" s="179"/>
      <c r="AA840" s="179"/>
    </row>
    <row r="841">
      <c r="A841" s="178"/>
      <c r="B841" s="179"/>
      <c r="C841" s="179"/>
      <c r="D841" s="179"/>
      <c r="E841" s="178"/>
      <c r="F841" s="180"/>
      <c r="G841" s="178"/>
      <c r="H841" s="179"/>
      <c r="I841" s="179"/>
      <c r="J841" s="179"/>
      <c r="K841" s="179"/>
      <c r="L841" s="179"/>
      <c r="M841" s="178"/>
      <c r="N841" s="179"/>
      <c r="O841" s="179"/>
      <c r="P841" s="179"/>
      <c r="Q841" s="179"/>
      <c r="R841" s="179"/>
      <c r="S841" s="179"/>
      <c r="T841" s="179"/>
      <c r="U841" s="179"/>
      <c r="V841" s="179"/>
      <c r="W841" s="179"/>
      <c r="X841" s="179"/>
      <c r="Y841" s="179"/>
      <c r="Z841" s="179"/>
      <c r="AA841" s="179"/>
    </row>
    <row r="842">
      <c r="A842" s="178"/>
      <c r="B842" s="179"/>
      <c r="C842" s="179"/>
      <c r="D842" s="179"/>
      <c r="E842" s="178"/>
      <c r="F842" s="180"/>
      <c r="G842" s="178"/>
      <c r="H842" s="179"/>
      <c r="I842" s="179"/>
      <c r="J842" s="179"/>
      <c r="K842" s="179"/>
      <c r="L842" s="179"/>
      <c r="M842" s="178"/>
      <c r="N842" s="179"/>
      <c r="O842" s="179"/>
      <c r="P842" s="179"/>
      <c r="Q842" s="179"/>
      <c r="R842" s="179"/>
      <c r="S842" s="179"/>
      <c r="T842" s="179"/>
      <c r="U842" s="179"/>
      <c r="V842" s="179"/>
      <c r="W842" s="179"/>
      <c r="X842" s="179"/>
      <c r="Y842" s="179"/>
      <c r="Z842" s="179"/>
      <c r="AA842" s="179"/>
    </row>
    <row r="843">
      <c r="A843" s="178"/>
      <c r="B843" s="179"/>
      <c r="C843" s="179"/>
      <c r="D843" s="179"/>
      <c r="E843" s="178"/>
      <c r="F843" s="180"/>
      <c r="G843" s="178"/>
      <c r="H843" s="179"/>
      <c r="I843" s="179"/>
      <c r="J843" s="179"/>
      <c r="K843" s="179"/>
      <c r="L843" s="179"/>
      <c r="M843" s="178"/>
      <c r="N843" s="179"/>
      <c r="O843" s="179"/>
      <c r="P843" s="179"/>
      <c r="Q843" s="179"/>
      <c r="R843" s="179"/>
      <c r="S843" s="179"/>
      <c r="T843" s="179"/>
      <c r="U843" s="179"/>
      <c r="V843" s="179"/>
      <c r="W843" s="179"/>
      <c r="X843" s="179"/>
      <c r="Y843" s="179"/>
      <c r="Z843" s="179"/>
      <c r="AA843" s="179"/>
    </row>
    <row r="844">
      <c r="A844" s="178"/>
      <c r="B844" s="179"/>
      <c r="C844" s="179"/>
      <c r="D844" s="179"/>
      <c r="E844" s="178"/>
      <c r="F844" s="180"/>
      <c r="G844" s="178"/>
      <c r="H844" s="179"/>
      <c r="I844" s="179"/>
      <c r="J844" s="179"/>
      <c r="K844" s="179"/>
      <c r="L844" s="179"/>
      <c r="M844" s="178"/>
      <c r="N844" s="179"/>
      <c r="O844" s="179"/>
      <c r="P844" s="179"/>
      <c r="Q844" s="179"/>
      <c r="R844" s="179"/>
      <c r="S844" s="179"/>
      <c r="T844" s="179"/>
      <c r="U844" s="179"/>
      <c r="V844" s="179"/>
      <c r="W844" s="179"/>
      <c r="X844" s="179"/>
      <c r="Y844" s="179"/>
      <c r="Z844" s="179"/>
      <c r="AA844" s="179"/>
    </row>
    <row r="845">
      <c r="A845" s="178"/>
      <c r="B845" s="179"/>
      <c r="C845" s="179"/>
      <c r="D845" s="179"/>
      <c r="E845" s="178"/>
      <c r="F845" s="180"/>
      <c r="G845" s="178"/>
      <c r="H845" s="179"/>
      <c r="I845" s="179"/>
      <c r="J845" s="179"/>
      <c r="K845" s="179"/>
      <c r="L845" s="179"/>
      <c r="M845" s="178"/>
      <c r="N845" s="179"/>
      <c r="O845" s="179"/>
      <c r="P845" s="179"/>
      <c r="Q845" s="179"/>
      <c r="R845" s="179"/>
      <c r="S845" s="179"/>
      <c r="T845" s="179"/>
      <c r="U845" s="179"/>
      <c r="V845" s="179"/>
      <c r="W845" s="179"/>
      <c r="X845" s="179"/>
      <c r="Y845" s="179"/>
      <c r="Z845" s="179"/>
      <c r="AA845" s="179"/>
    </row>
    <row r="846">
      <c r="A846" s="178"/>
      <c r="B846" s="179"/>
      <c r="C846" s="179"/>
      <c r="D846" s="179"/>
      <c r="E846" s="178"/>
      <c r="F846" s="180"/>
      <c r="G846" s="178"/>
      <c r="H846" s="179"/>
      <c r="I846" s="179"/>
      <c r="J846" s="179"/>
      <c r="K846" s="179"/>
      <c r="L846" s="179"/>
      <c r="M846" s="178"/>
      <c r="N846" s="179"/>
      <c r="O846" s="179"/>
      <c r="P846" s="179"/>
      <c r="Q846" s="179"/>
      <c r="R846" s="179"/>
      <c r="S846" s="179"/>
      <c r="T846" s="179"/>
      <c r="U846" s="179"/>
      <c r="V846" s="179"/>
      <c r="W846" s="179"/>
      <c r="X846" s="179"/>
      <c r="Y846" s="179"/>
      <c r="Z846" s="179"/>
      <c r="AA846" s="179"/>
    </row>
    <row r="847">
      <c r="A847" s="178"/>
      <c r="B847" s="179"/>
      <c r="C847" s="179"/>
      <c r="D847" s="179"/>
      <c r="E847" s="178"/>
      <c r="F847" s="180"/>
      <c r="G847" s="178"/>
      <c r="H847" s="179"/>
      <c r="I847" s="179"/>
      <c r="J847" s="179"/>
      <c r="K847" s="179"/>
      <c r="L847" s="179"/>
      <c r="M847" s="178"/>
      <c r="N847" s="179"/>
      <c r="O847" s="179"/>
      <c r="P847" s="179"/>
      <c r="Q847" s="179"/>
      <c r="R847" s="179"/>
      <c r="S847" s="179"/>
      <c r="T847" s="179"/>
      <c r="U847" s="179"/>
      <c r="V847" s="179"/>
      <c r="W847" s="179"/>
      <c r="X847" s="179"/>
      <c r="Y847" s="179"/>
      <c r="Z847" s="179"/>
      <c r="AA847" s="179"/>
    </row>
    <row r="848">
      <c r="A848" s="178"/>
      <c r="B848" s="179"/>
      <c r="C848" s="179"/>
      <c r="D848" s="179"/>
      <c r="E848" s="178"/>
      <c r="F848" s="180"/>
      <c r="G848" s="178"/>
      <c r="H848" s="179"/>
      <c r="I848" s="179"/>
      <c r="J848" s="179"/>
      <c r="K848" s="179"/>
      <c r="L848" s="179"/>
      <c r="M848" s="178"/>
      <c r="N848" s="179"/>
      <c r="O848" s="179"/>
      <c r="P848" s="179"/>
      <c r="Q848" s="179"/>
      <c r="R848" s="179"/>
      <c r="S848" s="179"/>
      <c r="T848" s="179"/>
      <c r="U848" s="179"/>
      <c r="V848" s="179"/>
      <c r="W848" s="179"/>
      <c r="X848" s="179"/>
      <c r="Y848" s="179"/>
      <c r="Z848" s="179"/>
      <c r="AA848" s="179"/>
    </row>
    <row r="849">
      <c r="A849" s="178"/>
      <c r="B849" s="179"/>
      <c r="C849" s="179"/>
      <c r="D849" s="179"/>
      <c r="E849" s="178"/>
      <c r="F849" s="180"/>
      <c r="G849" s="178"/>
      <c r="H849" s="179"/>
      <c r="I849" s="179"/>
      <c r="J849" s="179"/>
      <c r="K849" s="179"/>
      <c r="L849" s="179"/>
      <c r="M849" s="178"/>
      <c r="N849" s="179"/>
      <c r="O849" s="179"/>
      <c r="P849" s="179"/>
      <c r="Q849" s="179"/>
      <c r="R849" s="179"/>
      <c r="S849" s="179"/>
      <c r="T849" s="179"/>
      <c r="U849" s="179"/>
      <c r="V849" s="179"/>
      <c r="W849" s="179"/>
      <c r="X849" s="179"/>
      <c r="Y849" s="179"/>
      <c r="Z849" s="179"/>
      <c r="AA849" s="179"/>
    </row>
    <row r="850">
      <c r="A850" s="178"/>
      <c r="B850" s="179"/>
      <c r="C850" s="179"/>
      <c r="D850" s="179"/>
      <c r="E850" s="178"/>
      <c r="F850" s="180"/>
      <c r="G850" s="178"/>
      <c r="H850" s="179"/>
      <c r="I850" s="179"/>
      <c r="J850" s="179"/>
      <c r="K850" s="179"/>
      <c r="L850" s="179"/>
      <c r="M850" s="178"/>
      <c r="N850" s="179"/>
      <c r="O850" s="179"/>
      <c r="P850" s="179"/>
      <c r="Q850" s="179"/>
      <c r="R850" s="179"/>
      <c r="S850" s="179"/>
      <c r="T850" s="179"/>
      <c r="U850" s="179"/>
      <c r="V850" s="179"/>
      <c r="W850" s="179"/>
      <c r="X850" s="179"/>
      <c r="Y850" s="179"/>
      <c r="Z850" s="179"/>
      <c r="AA850" s="179"/>
    </row>
    <row r="851">
      <c r="A851" s="178"/>
      <c r="B851" s="179"/>
      <c r="C851" s="179"/>
      <c r="D851" s="179"/>
      <c r="E851" s="178"/>
      <c r="F851" s="180"/>
      <c r="G851" s="178"/>
      <c r="H851" s="179"/>
      <c r="I851" s="179"/>
      <c r="J851" s="179"/>
      <c r="K851" s="179"/>
      <c r="L851" s="179"/>
      <c r="M851" s="178"/>
      <c r="N851" s="179"/>
      <c r="O851" s="179"/>
      <c r="P851" s="179"/>
      <c r="Q851" s="179"/>
      <c r="R851" s="179"/>
      <c r="S851" s="179"/>
      <c r="T851" s="179"/>
      <c r="U851" s="179"/>
      <c r="V851" s="179"/>
      <c r="W851" s="179"/>
      <c r="X851" s="179"/>
      <c r="Y851" s="179"/>
      <c r="Z851" s="179"/>
      <c r="AA851" s="179"/>
    </row>
    <row r="852">
      <c r="A852" s="178"/>
      <c r="B852" s="179"/>
      <c r="C852" s="179"/>
      <c r="D852" s="179"/>
      <c r="E852" s="178"/>
      <c r="F852" s="180"/>
      <c r="G852" s="178"/>
      <c r="H852" s="179"/>
      <c r="I852" s="179"/>
      <c r="J852" s="179"/>
      <c r="K852" s="179"/>
      <c r="L852" s="179"/>
      <c r="M852" s="178"/>
      <c r="N852" s="179"/>
      <c r="O852" s="179"/>
      <c r="P852" s="179"/>
      <c r="Q852" s="179"/>
      <c r="R852" s="179"/>
      <c r="S852" s="179"/>
      <c r="T852" s="179"/>
      <c r="U852" s="179"/>
      <c r="V852" s="179"/>
      <c r="W852" s="179"/>
      <c r="X852" s="179"/>
      <c r="Y852" s="179"/>
      <c r="Z852" s="179"/>
      <c r="AA852" s="179"/>
    </row>
    <row r="853">
      <c r="A853" s="178"/>
      <c r="B853" s="179"/>
      <c r="C853" s="179"/>
      <c r="D853" s="179"/>
      <c r="E853" s="178"/>
      <c r="F853" s="180"/>
      <c r="G853" s="178"/>
      <c r="H853" s="179"/>
      <c r="I853" s="179"/>
      <c r="J853" s="179"/>
      <c r="K853" s="179"/>
      <c r="L853" s="179"/>
      <c r="M853" s="178"/>
      <c r="N853" s="179"/>
      <c r="O853" s="179"/>
      <c r="P853" s="179"/>
      <c r="Q853" s="179"/>
      <c r="R853" s="179"/>
      <c r="S853" s="179"/>
      <c r="T853" s="179"/>
      <c r="U853" s="179"/>
      <c r="V853" s="179"/>
      <c r="W853" s="179"/>
      <c r="X853" s="179"/>
      <c r="Y853" s="179"/>
      <c r="Z853" s="179"/>
      <c r="AA853" s="179"/>
    </row>
    <row r="854">
      <c r="A854" s="178"/>
      <c r="B854" s="179"/>
      <c r="C854" s="179"/>
      <c r="D854" s="179"/>
      <c r="E854" s="178"/>
      <c r="F854" s="180"/>
      <c r="G854" s="178"/>
      <c r="H854" s="179"/>
      <c r="I854" s="179"/>
      <c r="J854" s="179"/>
      <c r="K854" s="179"/>
      <c r="L854" s="179"/>
      <c r="M854" s="178"/>
      <c r="N854" s="179"/>
      <c r="O854" s="179"/>
      <c r="P854" s="179"/>
      <c r="Q854" s="179"/>
      <c r="R854" s="179"/>
      <c r="S854" s="179"/>
      <c r="T854" s="179"/>
      <c r="U854" s="179"/>
      <c r="V854" s="179"/>
      <c r="W854" s="179"/>
      <c r="X854" s="179"/>
      <c r="Y854" s="179"/>
      <c r="Z854" s="179"/>
      <c r="AA854" s="179"/>
    </row>
    <row r="855">
      <c r="A855" s="178"/>
      <c r="B855" s="179"/>
      <c r="C855" s="179"/>
      <c r="D855" s="179"/>
      <c r="E855" s="178"/>
      <c r="F855" s="180"/>
      <c r="G855" s="178"/>
      <c r="H855" s="179"/>
      <c r="I855" s="179"/>
      <c r="J855" s="179"/>
      <c r="K855" s="179"/>
      <c r="L855" s="179"/>
      <c r="M855" s="178"/>
      <c r="N855" s="179"/>
      <c r="O855" s="179"/>
      <c r="P855" s="179"/>
      <c r="Q855" s="179"/>
      <c r="R855" s="179"/>
      <c r="S855" s="179"/>
      <c r="T855" s="179"/>
      <c r="U855" s="179"/>
      <c r="V855" s="179"/>
      <c r="W855" s="179"/>
      <c r="X855" s="179"/>
      <c r="Y855" s="179"/>
      <c r="Z855" s="179"/>
      <c r="AA855" s="179"/>
    </row>
    <row r="856">
      <c r="A856" s="178"/>
      <c r="B856" s="179"/>
      <c r="C856" s="179"/>
      <c r="D856" s="179"/>
      <c r="E856" s="178"/>
      <c r="F856" s="180"/>
      <c r="G856" s="178"/>
      <c r="H856" s="179"/>
      <c r="I856" s="179"/>
      <c r="J856" s="179"/>
      <c r="K856" s="179"/>
      <c r="L856" s="179"/>
      <c r="M856" s="178"/>
      <c r="N856" s="179"/>
      <c r="O856" s="179"/>
      <c r="P856" s="179"/>
      <c r="Q856" s="179"/>
      <c r="R856" s="179"/>
      <c r="S856" s="179"/>
      <c r="T856" s="179"/>
      <c r="U856" s="179"/>
      <c r="V856" s="179"/>
      <c r="W856" s="179"/>
      <c r="X856" s="179"/>
      <c r="Y856" s="179"/>
      <c r="Z856" s="179"/>
      <c r="AA856" s="179"/>
    </row>
    <row r="857">
      <c r="A857" s="178"/>
      <c r="B857" s="179"/>
      <c r="C857" s="179"/>
      <c r="D857" s="179"/>
      <c r="E857" s="178"/>
      <c r="F857" s="180"/>
      <c r="G857" s="178"/>
      <c r="H857" s="179"/>
      <c r="I857" s="179"/>
      <c r="J857" s="179"/>
      <c r="K857" s="179"/>
      <c r="L857" s="179"/>
      <c r="M857" s="178"/>
      <c r="N857" s="179"/>
      <c r="O857" s="179"/>
      <c r="P857" s="179"/>
      <c r="Q857" s="179"/>
      <c r="R857" s="179"/>
      <c r="S857" s="179"/>
      <c r="T857" s="179"/>
      <c r="U857" s="179"/>
      <c r="V857" s="179"/>
      <c r="W857" s="179"/>
      <c r="X857" s="179"/>
      <c r="Y857" s="179"/>
      <c r="Z857" s="179"/>
      <c r="AA857" s="179"/>
    </row>
    <row r="858">
      <c r="A858" s="178"/>
      <c r="B858" s="179"/>
      <c r="C858" s="179"/>
      <c r="D858" s="179"/>
      <c r="E858" s="178"/>
      <c r="F858" s="180"/>
      <c r="G858" s="178"/>
      <c r="H858" s="179"/>
      <c r="I858" s="179"/>
      <c r="J858" s="179"/>
      <c r="K858" s="179"/>
      <c r="L858" s="179"/>
      <c r="M858" s="178"/>
      <c r="N858" s="179"/>
      <c r="O858" s="179"/>
      <c r="P858" s="179"/>
      <c r="Q858" s="179"/>
      <c r="R858" s="179"/>
      <c r="S858" s="179"/>
      <c r="T858" s="179"/>
      <c r="U858" s="179"/>
      <c r="V858" s="179"/>
      <c r="W858" s="179"/>
      <c r="X858" s="179"/>
      <c r="Y858" s="179"/>
      <c r="Z858" s="179"/>
      <c r="AA858" s="179"/>
    </row>
    <row r="859">
      <c r="A859" s="178"/>
      <c r="B859" s="179"/>
      <c r="C859" s="179"/>
      <c r="D859" s="179"/>
      <c r="E859" s="178"/>
      <c r="F859" s="180"/>
      <c r="G859" s="178"/>
      <c r="H859" s="179"/>
      <c r="I859" s="179"/>
      <c r="J859" s="179"/>
      <c r="K859" s="179"/>
      <c r="L859" s="179"/>
      <c r="M859" s="178"/>
      <c r="N859" s="179"/>
      <c r="O859" s="179"/>
      <c r="P859" s="179"/>
      <c r="Q859" s="179"/>
      <c r="R859" s="179"/>
      <c r="S859" s="179"/>
      <c r="T859" s="179"/>
      <c r="U859" s="179"/>
      <c r="V859" s="179"/>
      <c r="W859" s="179"/>
      <c r="X859" s="179"/>
      <c r="Y859" s="179"/>
      <c r="Z859" s="179"/>
      <c r="AA859" s="179"/>
    </row>
    <row r="860">
      <c r="A860" s="178"/>
      <c r="B860" s="179"/>
      <c r="C860" s="179"/>
      <c r="D860" s="179"/>
      <c r="E860" s="178"/>
      <c r="F860" s="180"/>
      <c r="G860" s="178"/>
      <c r="H860" s="179"/>
      <c r="I860" s="179"/>
      <c r="J860" s="179"/>
      <c r="K860" s="179"/>
      <c r="L860" s="179"/>
      <c r="M860" s="178"/>
      <c r="N860" s="179"/>
      <c r="O860" s="179"/>
      <c r="P860" s="179"/>
      <c r="Q860" s="179"/>
      <c r="R860" s="179"/>
      <c r="S860" s="179"/>
      <c r="T860" s="179"/>
      <c r="U860" s="179"/>
      <c r="V860" s="179"/>
      <c r="W860" s="179"/>
      <c r="X860" s="179"/>
      <c r="Y860" s="179"/>
      <c r="Z860" s="179"/>
      <c r="AA860" s="179"/>
    </row>
    <row r="861">
      <c r="A861" s="178"/>
      <c r="B861" s="179"/>
      <c r="C861" s="179"/>
      <c r="D861" s="179"/>
      <c r="E861" s="178"/>
      <c r="F861" s="180"/>
      <c r="G861" s="178"/>
      <c r="H861" s="179"/>
      <c r="I861" s="179"/>
      <c r="J861" s="179"/>
      <c r="K861" s="179"/>
      <c r="L861" s="179"/>
      <c r="M861" s="178"/>
      <c r="N861" s="179"/>
      <c r="O861" s="179"/>
      <c r="P861" s="179"/>
      <c r="Q861" s="179"/>
      <c r="R861" s="179"/>
      <c r="S861" s="179"/>
      <c r="T861" s="179"/>
      <c r="U861" s="179"/>
      <c r="V861" s="179"/>
      <c r="W861" s="179"/>
      <c r="X861" s="179"/>
      <c r="Y861" s="179"/>
      <c r="Z861" s="179"/>
      <c r="AA861" s="179"/>
    </row>
    <row r="862">
      <c r="A862" s="178"/>
      <c r="B862" s="179"/>
      <c r="C862" s="179"/>
      <c r="D862" s="179"/>
      <c r="E862" s="178"/>
      <c r="F862" s="180"/>
      <c r="G862" s="178"/>
      <c r="H862" s="179"/>
      <c r="I862" s="179"/>
      <c r="J862" s="179"/>
      <c r="K862" s="179"/>
      <c r="L862" s="179"/>
      <c r="M862" s="178"/>
      <c r="N862" s="179"/>
      <c r="O862" s="179"/>
      <c r="P862" s="179"/>
      <c r="Q862" s="179"/>
      <c r="R862" s="179"/>
      <c r="S862" s="179"/>
      <c r="T862" s="179"/>
      <c r="U862" s="179"/>
      <c r="V862" s="179"/>
      <c r="W862" s="179"/>
      <c r="X862" s="179"/>
      <c r="Y862" s="179"/>
      <c r="Z862" s="179"/>
      <c r="AA862" s="179"/>
    </row>
    <row r="863">
      <c r="A863" s="178"/>
      <c r="B863" s="179"/>
      <c r="C863" s="179"/>
      <c r="D863" s="179"/>
      <c r="E863" s="178"/>
      <c r="F863" s="180"/>
      <c r="G863" s="178"/>
      <c r="H863" s="179"/>
      <c r="I863" s="179"/>
      <c r="J863" s="179"/>
      <c r="K863" s="179"/>
      <c r="L863" s="179"/>
      <c r="M863" s="178"/>
      <c r="N863" s="179"/>
      <c r="O863" s="179"/>
      <c r="P863" s="179"/>
      <c r="Q863" s="179"/>
      <c r="R863" s="179"/>
      <c r="S863" s="179"/>
      <c r="T863" s="179"/>
      <c r="U863" s="179"/>
      <c r="V863" s="179"/>
      <c r="W863" s="179"/>
      <c r="X863" s="179"/>
      <c r="Y863" s="179"/>
      <c r="Z863" s="179"/>
      <c r="AA863" s="179"/>
    </row>
    <row r="864">
      <c r="A864" s="178"/>
      <c r="B864" s="179"/>
      <c r="C864" s="179"/>
      <c r="D864" s="179"/>
      <c r="E864" s="178"/>
      <c r="F864" s="180"/>
      <c r="G864" s="178"/>
      <c r="H864" s="179"/>
      <c r="I864" s="179"/>
      <c r="J864" s="179"/>
      <c r="K864" s="179"/>
      <c r="L864" s="179"/>
      <c r="M864" s="178"/>
      <c r="N864" s="179"/>
      <c r="O864" s="179"/>
      <c r="P864" s="179"/>
      <c r="Q864" s="179"/>
      <c r="R864" s="179"/>
      <c r="S864" s="179"/>
      <c r="T864" s="179"/>
      <c r="U864" s="179"/>
      <c r="V864" s="179"/>
      <c r="W864" s="179"/>
      <c r="X864" s="179"/>
      <c r="Y864" s="179"/>
      <c r="Z864" s="179"/>
      <c r="AA864" s="179"/>
    </row>
    <row r="865">
      <c r="A865" s="178"/>
      <c r="B865" s="179"/>
      <c r="C865" s="179"/>
      <c r="D865" s="179"/>
      <c r="E865" s="178"/>
      <c r="F865" s="180"/>
      <c r="G865" s="178"/>
      <c r="H865" s="179"/>
      <c r="I865" s="179"/>
      <c r="J865" s="179"/>
      <c r="K865" s="179"/>
      <c r="L865" s="179"/>
      <c r="M865" s="178"/>
      <c r="N865" s="179"/>
      <c r="O865" s="179"/>
      <c r="P865" s="179"/>
      <c r="Q865" s="179"/>
      <c r="R865" s="179"/>
      <c r="S865" s="179"/>
      <c r="T865" s="179"/>
      <c r="U865" s="179"/>
      <c r="V865" s="179"/>
      <c r="W865" s="179"/>
      <c r="X865" s="179"/>
      <c r="Y865" s="179"/>
      <c r="Z865" s="179"/>
      <c r="AA865" s="179"/>
    </row>
    <row r="866">
      <c r="A866" s="178"/>
      <c r="B866" s="179"/>
      <c r="C866" s="179"/>
      <c r="D866" s="179"/>
      <c r="E866" s="178"/>
      <c r="F866" s="180"/>
      <c r="G866" s="178"/>
      <c r="H866" s="179"/>
      <c r="I866" s="179"/>
      <c r="J866" s="179"/>
      <c r="K866" s="179"/>
      <c r="L866" s="179"/>
      <c r="M866" s="178"/>
      <c r="N866" s="179"/>
      <c r="O866" s="179"/>
      <c r="P866" s="179"/>
      <c r="Q866" s="179"/>
      <c r="R866" s="179"/>
      <c r="S866" s="179"/>
      <c r="T866" s="179"/>
      <c r="U866" s="179"/>
      <c r="V866" s="179"/>
      <c r="W866" s="179"/>
      <c r="X866" s="179"/>
      <c r="Y866" s="179"/>
      <c r="Z866" s="179"/>
      <c r="AA866" s="179"/>
    </row>
    <row r="867">
      <c r="A867" s="178"/>
      <c r="B867" s="179"/>
      <c r="C867" s="179"/>
      <c r="D867" s="179"/>
      <c r="E867" s="178"/>
      <c r="F867" s="180"/>
      <c r="G867" s="178"/>
      <c r="H867" s="179"/>
      <c r="I867" s="179"/>
      <c r="J867" s="179"/>
      <c r="K867" s="179"/>
      <c r="L867" s="179"/>
      <c r="M867" s="178"/>
      <c r="N867" s="179"/>
      <c r="O867" s="179"/>
      <c r="P867" s="179"/>
      <c r="Q867" s="179"/>
      <c r="R867" s="179"/>
      <c r="S867" s="179"/>
      <c r="T867" s="179"/>
      <c r="U867" s="179"/>
      <c r="V867" s="179"/>
      <c r="W867" s="179"/>
      <c r="X867" s="179"/>
      <c r="Y867" s="179"/>
      <c r="Z867" s="179"/>
      <c r="AA867" s="179"/>
    </row>
    <row r="868">
      <c r="A868" s="178"/>
      <c r="B868" s="179"/>
      <c r="C868" s="179"/>
      <c r="D868" s="179"/>
      <c r="E868" s="178"/>
      <c r="F868" s="180"/>
      <c r="G868" s="178"/>
      <c r="H868" s="179"/>
      <c r="I868" s="179"/>
      <c r="J868" s="179"/>
      <c r="K868" s="179"/>
      <c r="L868" s="179"/>
      <c r="M868" s="178"/>
      <c r="N868" s="179"/>
      <c r="O868" s="179"/>
      <c r="P868" s="179"/>
      <c r="Q868" s="179"/>
      <c r="R868" s="179"/>
      <c r="S868" s="179"/>
      <c r="T868" s="179"/>
      <c r="U868" s="179"/>
      <c r="V868" s="179"/>
      <c r="W868" s="179"/>
      <c r="X868" s="179"/>
      <c r="Y868" s="179"/>
      <c r="Z868" s="179"/>
      <c r="AA868" s="179"/>
    </row>
    <row r="869">
      <c r="A869" s="178"/>
      <c r="B869" s="179"/>
      <c r="C869" s="179"/>
      <c r="D869" s="179"/>
      <c r="E869" s="178"/>
      <c r="F869" s="180"/>
      <c r="G869" s="178"/>
      <c r="H869" s="179"/>
      <c r="I869" s="179"/>
      <c r="J869" s="179"/>
      <c r="K869" s="179"/>
      <c r="L869" s="179"/>
      <c r="M869" s="178"/>
      <c r="N869" s="179"/>
      <c r="O869" s="179"/>
      <c r="P869" s="179"/>
      <c r="Q869" s="179"/>
      <c r="R869" s="179"/>
      <c r="S869" s="179"/>
      <c r="T869" s="179"/>
      <c r="U869" s="179"/>
      <c r="V869" s="179"/>
      <c r="W869" s="179"/>
      <c r="X869" s="179"/>
      <c r="Y869" s="179"/>
      <c r="Z869" s="179"/>
      <c r="AA869" s="179"/>
    </row>
    <row r="870">
      <c r="A870" s="178"/>
      <c r="B870" s="179"/>
      <c r="C870" s="179"/>
      <c r="D870" s="179"/>
      <c r="E870" s="178"/>
      <c r="F870" s="180"/>
      <c r="G870" s="178"/>
      <c r="H870" s="179"/>
      <c r="I870" s="179"/>
      <c r="J870" s="179"/>
      <c r="K870" s="179"/>
      <c r="L870" s="179"/>
      <c r="M870" s="178"/>
      <c r="N870" s="179"/>
      <c r="O870" s="179"/>
      <c r="P870" s="179"/>
      <c r="Q870" s="179"/>
      <c r="R870" s="179"/>
      <c r="S870" s="179"/>
      <c r="T870" s="179"/>
      <c r="U870" s="179"/>
      <c r="V870" s="179"/>
      <c r="W870" s="179"/>
      <c r="X870" s="179"/>
      <c r="Y870" s="179"/>
      <c r="Z870" s="179"/>
      <c r="AA870" s="179"/>
    </row>
    <row r="871">
      <c r="A871" s="178"/>
      <c r="B871" s="179"/>
      <c r="C871" s="179"/>
      <c r="D871" s="179"/>
      <c r="E871" s="178"/>
      <c r="F871" s="180"/>
      <c r="G871" s="178"/>
      <c r="H871" s="179"/>
      <c r="I871" s="179"/>
      <c r="J871" s="179"/>
      <c r="K871" s="179"/>
      <c r="L871" s="179"/>
      <c r="M871" s="178"/>
      <c r="N871" s="179"/>
      <c r="O871" s="179"/>
      <c r="P871" s="179"/>
      <c r="Q871" s="179"/>
      <c r="R871" s="179"/>
      <c r="S871" s="179"/>
      <c r="T871" s="179"/>
      <c r="U871" s="179"/>
      <c r="V871" s="179"/>
      <c r="W871" s="179"/>
      <c r="X871" s="179"/>
      <c r="Y871" s="179"/>
      <c r="Z871" s="179"/>
      <c r="AA871" s="179"/>
    </row>
    <row r="872">
      <c r="A872" s="178"/>
      <c r="B872" s="179"/>
      <c r="C872" s="179"/>
      <c r="D872" s="179"/>
      <c r="E872" s="178"/>
      <c r="F872" s="180"/>
      <c r="G872" s="178"/>
      <c r="H872" s="179"/>
      <c r="I872" s="179"/>
      <c r="J872" s="179"/>
      <c r="K872" s="179"/>
      <c r="L872" s="179"/>
      <c r="M872" s="178"/>
      <c r="N872" s="179"/>
      <c r="O872" s="179"/>
      <c r="P872" s="179"/>
      <c r="Q872" s="179"/>
      <c r="R872" s="179"/>
      <c r="S872" s="179"/>
      <c r="T872" s="179"/>
      <c r="U872" s="179"/>
      <c r="V872" s="179"/>
      <c r="W872" s="179"/>
      <c r="X872" s="179"/>
      <c r="Y872" s="179"/>
      <c r="Z872" s="179"/>
      <c r="AA872" s="179"/>
    </row>
    <row r="873">
      <c r="A873" s="178"/>
      <c r="B873" s="179"/>
      <c r="C873" s="179"/>
      <c r="D873" s="179"/>
      <c r="E873" s="178"/>
      <c r="F873" s="180"/>
      <c r="G873" s="178"/>
      <c r="H873" s="179"/>
      <c r="I873" s="179"/>
      <c r="J873" s="179"/>
      <c r="K873" s="179"/>
      <c r="L873" s="179"/>
      <c r="M873" s="178"/>
      <c r="N873" s="179"/>
      <c r="O873" s="179"/>
      <c r="P873" s="179"/>
      <c r="Q873" s="179"/>
      <c r="R873" s="179"/>
      <c r="S873" s="179"/>
      <c r="T873" s="179"/>
      <c r="U873" s="179"/>
      <c r="V873" s="179"/>
      <c r="W873" s="179"/>
      <c r="X873" s="179"/>
      <c r="Y873" s="179"/>
      <c r="Z873" s="179"/>
      <c r="AA873" s="179"/>
    </row>
    <row r="874">
      <c r="A874" s="178"/>
      <c r="B874" s="179"/>
      <c r="C874" s="179"/>
      <c r="D874" s="179"/>
      <c r="E874" s="178"/>
      <c r="F874" s="180"/>
      <c r="G874" s="178"/>
      <c r="H874" s="179"/>
      <c r="I874" s="179"/>
      <c r="J874" s="179"/>
      <c r="K874" s="179"/>
      <c r="L874" s="179"/>
      <c r="M874" s="178"/>
      <c r="N874" s="179"/>
      <c r="O874" s="179"/>
      <c r="P874" s="179"/>
      <c r="Q874" s="179"/>
      <c r="R874" s="179"/>
      <c r="S874" s="179"/>
      <c r="T874" s="179"/>
      <c r="U874" s="179"/>
      <c r="V874" s="179"/>
      <c r="W874" s="179"/>
      <c r="X874" s="179"/>
      <c r="Y874" s="179"/>
      <c r="Z874" s="179"/>
      <c r="AA874" s="179"/>
    </row>
    <row r="875">
      <c r="A875" s="178"/>
      <c r="B875" s="179"/>
      <c r="C875" s="179"/>
      <c r="D875" s="179"/>
      <c r="E875" s="178"/>
      <c r="F875" s="180"/>
      <c r="G875" s="178"/>
      <c r="H875" s="179"/>
      <c r="I875" s="179"/>
      <c r="J875" s="179"/>
      <c r="K875" s="179"/>
      <c r="L875" s="179"/>
      <c r="M875" s="178"/>
      <c r="N875" s="179"/>
      <c r="O875" s="179"/>
      <c r="P875" s="179"/>
      <c r="Q875" s="179"/>
      <c r="R875" s="179"/>
      <c r="S875" s="179"/>
      <c r="T875" s="179"/>
      <c r="U875" s="179"/>
      <c r="V875" s="179"/>
      <c r="W875" s="179"/>
      <c r="X875" s="179"/>
      <c r="Y875" s="179"/>
      <c r="Z875" s="179"/>
      <c r="AA875" s="179"/>
    </row>
    <row r="876">
      <c r="A876" s="178"/>
      <c r="B876" s="179"/>
      <c r="C876" s="179"/>
      <c r="D876" s="179"/>
      <c r="E876" s="178"/>
      <c r="F876" s="180"/>
      <c r="G876" s="178"/>
      <c r="H876" s="179"/>
      <c r="I876" s="179"/>
      <c r="J876" s="179"/>
      <c r="K876" s="179"/>
      <c r="L876" s="179"/>
      <c r="M876" s="178"/>
      <c r="N876" s="179"/>
      <c r="O876" s="179"/>
      <c r="P876" s="179"/>
      <c r="Q876" s="179"/>
      <c r="R876" s="179"/>
      <c r="S876" s="179"/>
      <c r="T876" s="179"/>
      <c r="U876" s="179"/>
      <c r="V876" s="179"/>
      <c r="W876" s="179"/>
      <c r="X876" s="179"/>
      <c r="Y876" s="179"/>
      <c r="Z876" s="179"/>
      <c r="AA876" s="179"/>
    </row>
    <row r="877">
      <c r="A877" s="178"/>
      <c r="B877" s="179"/>
      <c r="C877" s="179"/>
      <c r="D877" s="179"/>
      <c r="E877" s="178"/>
      <c r="F877" s="180"/>
      <c r="G877" s="178"/>
      <c r="H877" s="179"/>
      <c r="I877" s="179"/>
      <c r="J877" s="179"/>
      <c r="K877" s="179"/>
      <c r="L877" s="179"/>
      <c r="M877" s="178"/>
      <c r="N877" s="179"/>
      <c r="O877" s="179"/>
      <c r="P877" s="179"/>
      <c r="Q877" s="179"/>
      <c r="R877" s="179"/>
      <c r="S877" s="179"/>
      <c r="T877" s="179"/>
      <c r="U877" s="179"/>
      <c r="V877" s="179"/>
      <c r="W877" s="179"/>
      <c r="X877" s="179"/>
      <c r="Y877" s="179"/>
      <c r="Z877" s="179"/>
      <c r="AA877" s="179"/>
    </row>
    <row r="878">
      <c r="A878" s="178"/>
      <c r="B878" s="179"/>
      <c r="C878" s="179"/>
      <c r="D878" s="179"/>
      <c r="E878" s="178"/>
      <c r="F878" s="180"/>
      <c r="G878" s="178"/>
      <c r="H878" s="179"/>
      <c r="I878" s="179"/>
      <c r="J878" s="179"/>
      <c r="K878" s="179"/>
      <c r="L878" s="179"/>
      <c r="M878" s="178"/>
      <c r="N878" s="179"/>
      <c r="O878" s="179"/>
      <c r="P878" s="179"/>
      <c r="Q878" s="179"/>
      <c r="R878" s="179"/>
      <c r="S878" s="179"/>
      <c r="T878" s="179"/>
      <c r="U878" s="179"/>
      <c r="V878" s="179"/>
      <c r="W878" s="179"/>
      <c r="X878" s="179"/>
      <c r="Y878" s="179"/>
      <c r="Z878" s="179"/>
      <c r="AA878" s="179"/>
    </row>
    <row r="879">
      <c r="A879" s="178"/>
      <c r="B879" s="179"/>
      <c r="C879" s="179"/>
      <c r="D879" s="179"/>
      <c r="E879" s="178"/>
      <c r="F879" s="180"/>
      <c r="G879" s="178"/>
      <c r="H879" s="179"/>
      <c r="I879" s="179"/>
      <c r="J879" s="179"/>
      <c r="K879" s="179"/>
      <c r="L879" s="179"/>
      <c r="M879" s="178"/>
      <c r="N879" s="179"/>
      <c r="O879" s="179"/>
      <c r="P879" s="179"/>
      <c r="Q879" s="179"/>
      <c r="R879" s="179"/>
      <c r="S879" s="179"/>
      <c r="T879" s="179"/>
      <c r="U879" s="179"/>
      <c r="V879" s="179"/>
      <c r="W879" s="179"/>
      <c r="X879" s="179"/>
      <c r="Y879" s="179"/>
      <c r="Z879" s="179"/>
      <c r="AA879" s="179"/>
    </row>
    <row r="880">
      <c r="A880" s="178"/>
      <c r="B880" s="179"/>
      <c r="C880" s="179"/>
      <c r="D880" s="179"/>
      <c r="E880" s="178"/>
      <c r="F880" s="180"/>
      <c r="G880" s="178"/>
      <c r="H880" s="179"/>
      <c r="I880" s="179"/>
      <c r="J880" s="179"/>
      <c r="K880" s="179"/>
      <c r="L880" s="179"/>
      <c r="M880" s="178"/>
      <c r="N880" s="179"/>
      <c r="O880" s="179"/>
      <c r="P880" s="179"/>
      <c r="Q880" s="179"/>
      <c r="R880" s="179"/>
      <c r="S880" s="179"/>
      <c r="T880" s="179"/>
      <c r="U880" s="179"/>
      <c r="V880" s="179"/>
      <c r="W880" s="179"/>
      <c r="X880" s="179"/>
      <c r="Y880" s="179"/>
      <c r="Z880" s="179"/>
      <c r="AA880" s="179"/>
    </row>
    <row r="881">
      <c r="A881" s="178"/>
      <c r="B881" s="179"/>
      <c r="C881" s="179"/>
      <c r="D881" s="179"/>
      <c r="E881" s="178"/>
      <c r="F881" s="180"/>
      <c r="G881" s="178"/>
      <c r="H881" s="179"/>
      <c r="I881" s="179"/>
      <c r="J881" s="179"/>
      <c r="K881" s="179"/>
      <c r="L881" s="179"/>
      <c r="M881" s="178"/>
      <c r="N881" s="179"/>
      <c r="O881" s="179"/>
      <c r="P881" s="179"/>
      <c r="Q881" s="179"/>
      <c r="R881" s="179"/>
      <c r="S881" s="179"/>
      <c r="T881" s="179"/>
      <c r="U881" s="179"/>
      <c r="V881" s="179"/>
      <c r="W881" s="179"/>
      <c r="X881" s="179"/>
      <c r="Y881" s="179"/>
      <c r="Z881" s="179"/>
      <c r="AA881" s="179"/>
    </row>
    <row r="882">
      <c r="A882" s="178"/>
      <c r="B882" s="179"/>
      <c r="C882" s="179"/>
      <c r="D882" s="179"/>
      <c r="E882" s="178"/>
      <c r="F882" s="180"/>
      <c r="G882" s="178"/>
      <c r="H882" s="179"/>
      <c r="I882" s="179"/>
      <c r="J882" s="179"/>
      <c r="K882" s="179"/>
      <c r="L882" s="179"/>
      <c r="M882" s="178"/>
      <c r="N882" s="179"/>
      <c r="O882" s="179"/>
      <c r="P882" s="179"/>
      <c r="Q882" s="179"/>
      <c r="R882" s="179"/>
      <c r="S882" s="179"/>
      <c r="T882" s="179"/>
      <c r="U882" s="179"/>
      <c r="V882" s="179"/>
      <c r="W882" s="179"/>
      <c r="X882" s="179"/>
      <c r="Y882" s="179"/>
      <c r="Z882" s="179"/>
      <c r="AA882" s="179"/>
    </row>
    <row r="883">
      <c r="A883" s="178"/>
      <c r="B883" s="179"/>
      <c r="C883" s="179"/>
      <c r="D883" s="179"/>
      <c r="E883" s="178"/>
      <c r="F883" s="180"/>
      <c r="G883" s="178"/>
      <c r="H883" s="179"/>
      <c r="I883" s="179"/>
      <c r="J883" s="179"/>
      <c r="K883" s="179"/>
      <c r="L883" s="179"/>
      <c r="M883" s="178"/>
      <c r="N883" s="179"/>
      <c r="O883" s="179"/>
      <c r="P883" s="179"/>
      <c r="Q883" s="179"/>
      <c r="R883" s="179"/>
      <c r="S883" s="179"/>
      <c r="T883" s="179"/>
      <c r="U883" s="179"/>
      <c r="V883" s="179"/>
      <c r="W883" s="179"/>
      <c r="X883" s="179"/>
      <c r="Y883" s="179"/>
      <c r="Z883" s="179"/>
      <c r="AA883" s="179"/>
    </row>
    <row r="884">
      <c r="A884" s="178"/>
      <c r="B884" s="179"/>
      <c r="C884" s="179"/>
      <c r="D884" s="179"/>
      <c r="E884" s="178"/>
      <c r="F884" s="180"/>
      <c r="G884" s="178"/>
      <c r="H884" s="179"/>
      <c r="I884" s="179"/>
      <c r="J884" s="179"/>
      <c r="K884" s="179"/>
      <c r="L884" s="179"/>
      <c r="M884" s="178"/>
      <c r="N884" s="179"/>
      <c r="O884" s="179"/>
      <c r="P884" s="179"/>
      <c r="Q884" s="179"/>
      <c r="R884" s="179"/>
      <c r="S884" s="179"/>
      <c r="T884" s="179"/>
      <c r="U884" s="179"/>
      <c r="V884" s="179"/>
      <c r="W884" s="179"/>
      <c r="X884" s="179"/>
      <c r="Y884" s="179"/>
      <c r="Z884" s="179"/>
      <c r="AA884" s="179"/>
    </row>
    <row r="885">
      <c r="A885" s="178"/>
      <c r="B885" s="179"/>
      <c r="C885" s="179"/>
      <c r="D885" s="179"/>
      <c r="E885" s="178"/>
      <c r="F885" s="180"/>
      <c r="G885" s="178"/>
      <c r="H885" s="179"/>
      <c r="I885" s="179"/>
      <c r="J885" s="179"/>
      <c r="K885" s="179"/>
      <c r="L885" s="179"/>
      <c r="M885" s="178"/>
      <c r="N885" s="179"/>
      <c r="O885" s="179"/>
      <c r="P885" s="179"/>
      <c r="Q885" s="179"/>
      <c r="R885" s="179"/>
      <c r="S885" s="179"/>
      <c r="T885" s="179"/>
      <c r="U885" s="179"/>
      <c r="V885" s="179"/>
      <c r="W885" s="179"/>
      <c r="X885" s="179"/>
      <c r="Y885" s="179"/>
      <c r="Z885" s="179"/>
      <c r="AA885" s="179"/>
    </row>
    <row r="886">
      <c r="A886" s="178"/>
      <c r="B886" s="179"/>
      <c r="C886" s="179"/>
      <c r="D886" s="179"/>
      <c r="E886" s="178"/>
      <c r="F886" s="180"/>
      <c r="G886" s="178"/>
      <c r="H886" s="179"/>
      <c r="I886" s="179"/>
      <c r="J886" s="179"/>
      <c r="K886" s="179"/>
      <c r="L886" s="179"/>
      <c r="M886" s="178"/>
      <c r="N886" s="179"/>
      <c r="O886" s="179"/>
      <c r="P886" s="179"/>
      <c r="Q886" s="179"/>
      <c r="R886" s="179"/>
      <c r="S886" s="179"/>
      <c r="T886" s="179"/>
      <c r="U886" s="179"/>
      <c r="V886" s="179"/>
      <c r="W886" s="179"/>
      <c r="X886" s="179"/>
      <c r="Y886" s="179"/>
      <c r="Z886" s="179"/>
      <c r="AA886" s="179"/>
    </row>
    <row r="887">
      <c r="A887" s="178"/>
      <c r="B887" s="179"/>
      <c r="C887" s="179"/>
      <c r="D887" s="179"/>
      <c r="E887" s="178"/>
      <c r="F887" s="180"/>
      <c r="G887" s="178"/>
      <c r="H887" s="179"/>
      <c r="I887" s="179"/>
      <c r="J887" s="179"/>
      <c r="K887" s="179"/>
      <c r="L887" s="179"/>
      <c r="M887" s="178"/>
      <c r="N887" s="179"/>
      <c r="O887" s="179"/>
      <c r="P887" s="179"/>
      <c r="Q887" s="179"/>
      <c r="R887" s="179"/>
      <c r="S887" s="179"/>
      <c r="T887" s="179"/>
      <c r="U887" s="179"/>
      <c r="V887" s="179"/>
      <c r="W887" s="179"/>
      <c r="X887" s="179"/>
      <c r="Y887" s="179"/>
      <c r="Z887" s="179"/>
      <c r="AA887" s="179"/>
    </row>
    <row r="888">
      <c r="A888" s="178"/>
      <c r="B888" s="179"/>
      <c r="C888" s="179"/>
      <c r="D888" s="179"/>
      <c r="E888" s="178"/>
      <c r="F888" s="180"/>
      <c r="G888" s="178"/>
      <c r="H888" s="179"/>
      <c r="I888" s="179"/>
      <c r="J888" s="179"/>
      <c r="K888" s="179"/>
      <c r="L888" s="179"/>
      <c r="M888" s="178"/>
      <c r="N888" s="179"/>
      <c r="O888" s="179"/>
      <c r="P888" s="179"/>
      <c r="Q888" s="179"/>
      <c r="R888" s="179"/>
      <c r="S888" s="179"/>
      <c r="T888" s="179"/>
      <c r="U888" s="179"/>
      <c r="V888" s="179"/>
      <c r="W888" s="179"/>
      <c r="X888" s="179"/>
      <c r="Y888" s="179"/>
      <c r="Z888" s="179"/>
      <c r="AA888" s="179"/>
    </row>
    <row r="889">
      <c r="A889" s="178"/>
      <c r="B889" s="179"/>
      <c r="C889" s="179"/>
      <c r="D889" s="179"/>
      <c r="E889" s="178"/>
      <c r="F889" s="180"/>
      <c r="G889" s="178"/>
      <c r="H889" s="179"/>
      <c r="I889" s="179"/>
      <c r="J889" s="179"/>
      <c r="K889" s="179"/>
      <c r="L889" s="179"/>
      <c r="M889" s="178"/>
      <c r="N889" s="179"/>
      <c r="O889" s="179"/>
      <c r="P889" s="179"/>
      <c r="Q889" s="179"/>
      <c r="R889" s="179"/>
      <c r="S889" s="179"/>
      <c r="T889" s="179"/>
      <c r="U889" s="179"/>
      <c r="V889" s="179"/>
      <c r="W889" s="179"/>
      <c r="X889" s="179"/>
      <c r="Y889" s="179"/>
      <c r="Z889" s="179"/>
      <c r="AA889" s="179"/>
    </row>
    <row r="890">
      <c r="A890" s="178"/>
      <c r="B890" s="179"/>
      <c r="C890" s="179"/>
      <c r="D890" s="179"/>
      <c r="E890" s="178"/>
      <c r="F890" s="180"/>
      <c r="G890" s="178"/>
      <c r="H890" s="179"/>
      <c r="I890" s="179"/>
      <c r="J890" s="179"/>
      <c r="K890" s="179"/>
      <c r="L890" s="179"/>
      <c r="M890" s="178"/>
      <c r="N890" s="179"/>
      <c r="O890" s="179"/>
      <c r="P890" s="179"/>
      <c r="Q890" s="179"/>
      <c r="R890" s="179"/>
      <c r="S890" s="179"/>
      <c r="T890" s="179"/>
      <c r="U890" s="179"/>
      <c r="V890" s="179"/>
      <c r="W890" s="179"/>
      <c r="X890" s="179"/>
      <c r="Y890" s="179"/>
      <c r="Z890" s="179"/>
      <c r="AA890" s="179"/>
    </row>
    <row r="891">
      <c r="A891" s="178"/>
      <c r="B891" s="179"/>
      <c r="C891" s="179"/>
      <c r="D891" s="179"/>
      <c r="E891" s="178"/>
      <c r="F891" s="180"/>
      <c r="G891" s="178"/>
      <c r="H891" s="179"/>
      <c r="I891" s="179"/>
      <c r="J891" s="179"/>
      <c r="K891" s="179"/>
      <c r="L891" s="179"/>
      <c r="M891" s="178"/>
      <c r="N891" s="179"/>
      <c r="O891" s="179"/>
      <c r="P891" s="179"/>
      <c r="Q891" s="179"/>
      <c r="R891" s="179"/>
      <c r="S891" s="179"/>
      <c r="T891" s="179"/>
      <c r="U891" s="179"/>
      <c r="V891" s="179"/>
      <c r="W891" s="179"/>
      <c r="X891" s="179"/>
      <c r="Y891" s="179"/>
      <c r="Z891" s="179"/>
      <c r="AA891" s="179"/>
    </row>
    <row r="892">
      <c r="A892" s="178"/>
      <c r="B892" s="179"/>
      <c r="C892" s="179"/>
      <c r="D892" s="179"/>
      <c r="E892" s="178"/>
      <c r="F892" s="180"/>
      <c r="G892" s="178"/>
      <c r="H892" s="179"/>
      <c r="I892" s="179"/>
      <c r="J892" s="179"/>
      <c r="K892" s="179"/>
      <c r="L892" s="179"/>
      <c r="M892" s="178"/>
      <c r="N892" s="179"/>
      <c r="O892" s="179"/>
      <c r="P892" s="179"/>
      <c r="Q892" s="179"/>
      <c r="R892" s="179"/>
      <c r="S892" s="179"/>
      <c r="T892" s="179"/>
      <c r="U892" s="179"/>
      <c r="V892" s="179"/>
      <c r="W892" s="179"/>
      <c r="X892" s="179"/>
      <c r="Y892" s="179"/>
      <c r="Z892" s="179"/>
      <c r="AA892" s="179"/>
    </row>
    <row r="893">
      <c r="A893" s="178"/>
      <c r="B893" s="179"/>
      <c r="C893" s="179"/>
      <c r="D893" s="179"/>
      <c r="E893" s="178"/>
      <c r="F893" s="180"/>
      <c r="G893" s="178"/>
      <c r="H893" s="179"/>
      <c r="I893" s="179"/>
      <c r="J893" s="179"/>
      <c r="K893" s="179"/>
      <c r="L893" s="179"/>
      <c r="M893" s="178"/>
      <c r="N893" s="179"/>
      <c r="O893" s="179"/>
      <c r="P893" s="179"/>
      <c r="Q893" s="179"/>
      <c r="R893" s="179"/>
      <c r="S893" s="179"/>
      <c r="T893" s="179"/>
      <c r="U893" s="179"/>
      <c r="V893" s="179"/>
      <c r="W893" s="179"/>
      <c r="X893" s="179"/>
      <c r="Y893" s="179"/>
      <c r="Z893" s="179"/>
      <c r="AA893" s="179"/>
    </row>
    <row r="894">
      <c r="A894" s="178"/>
      <c r="B894" s="179"/>
      <c r="C894" s="179"/>
      <c r="D894" s="179"/>
      <c r="E894" s="178"/>
      <c r="F894" s="180"/>
      <c r="G894" s="178"/>
      <c r="H894" s="179"/>
      <c r="I894" s="179"/>
      <c r="J894" s="179"/>
      <c r="K894" s="179"/>
      <c r="L894" s="179"/>
      <c r="M894" s="178"/>
      <c r="N894" s="179"/>
      <c r="O894" s="179"/>
      <c r="P894" s="179"/>
      <c r="Q894" s="179"/>
      <c r="R894" s="179"/>
      <c r="S894" s="179"/>
      <c r="T894" s="179"/>
      <c r="U894" s="179"/>
      <c r="V894" s="179"/>
      <c r="W894" s="179"/>
      <c r="X894" s="179"/>
      <c r="Y894" s="179"/>
      <c r="Z894" s="179"/>
      <c r="AA894" s="179"/>
    </row>
    <row r="895">
      <c r="A895" s="178"/>
      <c r="B895" s="179"/>
      <c r="C895" s="179"/>
      <c r="D895" s="179"/>
      <c r="E895" s="178"/>
      <c r="F895" s="180"/>
      <c r="G895" s="178"/>
      <c r="H895" s="179"/>
      <c r="I895" s="179"/>
      <c r="J895" s="179"/>
      <c r="K895" s="179"/>
      <c r="L895" s="179"/>
      <c r="M895" s="178"/>
      <c r="N895" s="179"/>
      <c r="O895" s="179"/>
      <c r="P895" s="179"/>
      <c r="Q895" s="179"/>
      <c r="R895" s="179"/>
      <c r="S895" s="179"/>
      <c r="T895" s="179"/>
      <c r="U895" s="179"/>
      <c r="V895" s="179"/>
      <c r="W895" s="179"/>
      <c r="X895" s="179"/>
      <c r="Y895" s="179"/>
      <c r="Z895" s="179"/>
      <c r="AA895" s="179"/>
    </row>
    <row r="896">
      <c r="A896" s="178"/>
      <c r="B896" s="179"/>
      <c r="C896" s="179"/>
      <c r="D896" s="179"/>
      <c r="E896" s="178"/>
      <c r="F896" s="180"/>
      <c r="G896" s="178"/>
      <c r="H896" s="179"/>
      <c r="I896" s="179"/>
      <c r="J896" s="179"/>
      <c r="K896" s="179"/>
      <c r="L896" s="179"/>
      <c r="M896" s="178"/>
      <c r="N896" s="179"/>
      <c r="O896" s="179"/>
      <c r="P896" s="179"/>
      <c r="Q896" s="179"/>
      <c r="R896" s="179"/>
      <c r="S896" s="179"/>
      <c r="T896" s="179"/>
      <c r="U896" s="179"/>
      <c r="V896" s="179"/>
      <c r="W896" s="179"/>
      <c r="X896" s="179"/>
      <c r="Y896" s="179"/>
      <c r="Z896" s="179"/>
      <c r="AA896" s="179"/>
    </row>
    <row r="897">
      <c r="A897" s="178"/>
      <c r="B897" s="179"/>
      <c r="C897" s="179"/>
      <c r="D897" s="179"/>
      <c r="E897" s="178"/>
      <c r="F897" s="180"/>
      <c r="G897" s="178"/>
      <c r="H897" s="179"/>
      <c r="I897" s="179"/>
      <c r="J897" s="179"/>
      <c r="K897" s="179"/>
      <c r="L897" s="179"/>
      <c r="M897" s="178"/>
      <c r="N897" s="179"/>
      <c r="O897" s="179"/>
      <c r="P897" s="179"/>
      <c r="Q897" s="179"/>
      <c r="R897" s="179"/>
      <c r="S897" s="179"/>
      <c r="T897" s="179"/>
      <c r="U897" s="179"/>
      <c r="V897" s="179"/>
      <c r="W897" s="179"/>
      <c r="X897" s="179"/>
      <c r="Y897" s="179"/>
      <c r="Z897" s="179"/>
      <c r="AA897" s="179"/>
    </row>
    <row r="898">
      <c r="A898" s="178"/>
      <c r="B898" s="179"/>
      <c r="C898" s="179"/>
      <c r="D898" s="179"/>
      <c r="E898" s="178"/>
      <c r="F898" s="180"/>
      <c r="G898" s="178"/>
      <c r="H898" s="179"/>
      <c r="I898" s="179"/>
      <c r="J898" s="179"/>
      <c r="K898" s="179"/>
      <c r="L898" s="179"/>
      <c r="M898" s="178"/>
      <c r="N898" s="179"/>
      <c r="O898" s="179"/>
      <c r="P898" s="179"/>
      <c r="Q898" s="179"/>
      <c r="R898" s="179"/>
      <c r="S898" s="179"/>
      <c r="T898" s="179"/>
      <c r="U898" s="179"/>
      <c r="V898" s="179"/>
      <c r="W898" s="179"/>
      <c r="X898" s="179"/>
      <c r="Y898" s="179"/>
      <c r="Z898" s="179"/>
      <c r="AA898" s="179"/>
    </row>
    <row r="899">
      <c r="A899" s="178"/>
      <c r="B899" s="179"/>
      <c r="C899" s="179"/>
      <c r="D899" s="179"/>
      <c r="E899" s="178"/>
      <c r="F899" s="180"/>
      <c r="G899" s="178"/>
      <c r="H899" s="179"/>
      <c r="I899" s="179"/>
      <c r="J899" s="179"/>
      <c r="K899" s="179"/>
      <c r="L899" s="179"/>
      <c r="M899" s="178"/>
      <c r="N899" s="179"/>
      <c r="O899" s="179"/>
      <c r="P899" s="179"/>
      <c r="Q899" s="179"/>
      <c r="R899" s="179"/>
      <c r="S899" s="179"/>
      <c r="T899" s="179"/>
      <c r="U899" s="179"/>
      <c r="V899" s="179"/>
      <c r="W899" s="179"/>
      <c r="X899" s="179"/>
      <c r="Y899" s="179"/>
      <c r="Z899" s="179"/>
      <c r="AA899" s="179"/>
    </row>
    <row r="900">
      <c r="A900" s="178"/>
      <c r="B900" s="179"/>
      <c r="C900" s="179"/>
      <c r="D900" s="179"/>
      <c r="E900" s="178"/>
      <c r="F900" s="180"/>
      <c r="G900" s="178"/>
      <c r="H900" s="179"/>
      <c r="I900" s="179"/>
      <c r="J900" s="179"/>
      <c r="K900" s="179"/>
      <c r="L900" s="179"/>
      <c r="M900" s="178"/>
      <c r="N900" s="179"/>
      <c r="O900" s="179"/>
      <c r="P900" s="179"/>
      <c r="Q900" s="179"/>
      <c r="R900" s="179"/>
      <c r="S900" s="179"/>
      <c r="T900" s="179"/>
      <c r="U900" s="179"/>
      <c r="V900" s="179"/>
      <c r="W900" s="179"/>
      <c r="X900" s="179"/>
      <c r="Y900" s="179"/>
      <c r="Z900" s="179"/>
      <c r="AA900" s="179"/>
    </row>
    <row r="901">
      <c r="A901" s="178"/>
      <c r="B901" s="179"/>
      <c r="C901" s="179"/>
      <c r="D901" s="179"/>
      <c r="E901" s="178"/>
      <c r="F901" s="180"/>
      <c r="G901" s="178"/>
      <c r="H901" s="179"/>
      <c r="I901" s="179"/>
      <c r="J901" s="179"/>
      <c r="K901" s="179"/>
      <c r="L901" s="179"/>
      <c r="M901" s="178"/>
      <c r="N901" s="179"/>
      <c r="O901" s="179"/>
      <c r="P901" s="179"/>
      <c r="Q901" s="179"/>
      <c r="R901" s="179"/>
      <c r="S901" s="179"/>
      <c r="T901" s="179"/>
      <c r="U901" s="179"/>
      <c r="V901" s="179"/>
      <c r="W901" s="179"/>
      <c r="X901" s="179"/>
      <c r="Y901" s="179"/>
      <c r="Z901" s="179"/>
      <c r="AA901" s="179"/>
    </row>
    <row r="902">
      <c r="A902" s="178"/>
      <c r="B902" s="179"/>
      <c r="C902" s="179"/>
      <c r="D902" s="179"/>
      <c r="E902" s="178"/>
      <c r="F902" s="180"/>
      <c r="G902" s="178"/>
      <c r="H902" s="179"/>
      <c r="I902" s="179"/>
      <c r="J902" s="179"/>
      <c r="K902" s="179"/>
      <c r="L902" s="179"/>
      <c r="M902" s="178"/>
      <c r="N902" s="179"/>
      <c r="O902" s="179"/>
      <c r="P902" s="179"/>
      <c r="Q902" s="179"/>
      <c r="R902" s="179"/>
      <c r="S902" s="179"/>
      <c r="T902" s="179"/>
      <c r="U902" s="179"/>
      <c r="V902" s="179"/>
      <c r="W902" s="179"/>
      <c r="X902" s="179"/>
      <c r="Y902" s="179"/>
      <c r="Z902" s="179"/>
      <c r="AA902" s="179"/>
    </row>
    <row r="903">
      <c r="A903" s="178"/>
      <c r="B903" s="179"/>
      <c r="C903" s="179"/>
      <c r="D903" s="179"/>
      <c r="E903" s="178"/>
      <c r="F903" s="180"/>
      <c r="G903" s="178"/>
      <c r="H903" s="179"/>
      <c r="I903" s="179"/>
      <c r="J903" s="179"/>
      <c r="K903" s="179"/>
      <c r="L903" s="179"/>
      <c r="M903" s="178"/>
      <c r="N903" s="179"/>
      <c r="O903" s="179"/>
      <c r="P903" s="179"/>
      <c r="Q903" s="179"/>
      <c r="R903" s="179"/>
      <c r="S903" s="179"/>
      <c r="T903" s="179"/>
      <c r="U903" s="179"/>
      <c r="V903" s="179"/>
      <c r="W903" s="179"/>
      <c r="X903" s="179"/>
      <c r="Y903" s="179"/>
      <c r="Z903" s="179"/>
      <c r="AA903" s="179"/>
    </row>
    <row r="904">
      <c r="A904" s="178"/>
      <c r="B904" s="179"/>
      <c r="C904" s="179"/>
      <c r="D904" s="179"/>
      <c r="E904" s="178"/>
      <c r="F904" s="180"/>
      <c r="G904" s="178"/>
      <c r="H904" s="179"/>
      <c r="I904" s="179"/>
      <c r="J904" s="179"/>
      <c r="K904" s="179"/>
      <c r="L904" s="179"/>
      <c r="M904" s="178"/>
      <c r="N904" s="179"/>
      <c r="O904" s="179"/>
      <c r="P904" s="179"/>
      <c r="Q904" s="179"/>
      <c r="R904" s="179"/>
      <c r="S904" s="179"/>
      <c r="T904" s="179"/>
      <c r="U904" s="179"/>
      <c r="V904" s="179"/>
      <c r="W904" s="179"/>
      <c r="X904" s="179"/>
      <c r="Y904" s="179"/>
      <c r="Z904" s="179"/>
      <c r="AA904" s="179"/>
    </row>
    <row r="905">
      <c r="A905" s="178"/>
      <c r="B905" s="179"/>
      <c r="C905" s="179"/>
      <c r="D905" s="179"/>
      <c r="E905" s="178"/>
      <c r="F905" s="180"/>
      <c r="G905" s="178"/>
      <c r="H905" s="179"/>
      <c r="I905" s="179"/>
      <c r="J905" s="179"/>
      <c r="K905" s="179"/>
      <c r="L905" s="179"/>
      <c r="M905" s="178"/>
      <c r="N905" s="179"/>
      <c r="O905" s="179"/>
      <c r="P905" s="179"/>
      <c r="Q905" s="179"/>
      <c r="R905" s="179"/>
      <c r="S905" s="179"/>
      <c r="T905" s="179"/>
      <c r="U905" s="179"/>
      <c r="V905" s="179"/>
      <c r="W905" s="179"/>
      <c r="X905" s="179"/>
      <c r="Y905" s="179"/>
      <c r="Z905" s="179"/>
      <c r="AA905" s="179"/>
    </row>
    <row r="906">
      <c r="A906" s="178"/>
      <c r="B906" s="179"/>
      <c r="C906" s="179"/>
      <c r="D906" s="179"/>
      <c r="E906" s="178"/>
      <c r="F906" s="180"/>
      <c r="G906" s="178"/>
      <c r="H906" s="179"/>
      <c r="I906" s="179"/>
      <c r="J906" s="179"/>
      <c r="K906" s="179"/>
      <c r="L906" s="179"/>
      <c r="M906" s="178"/>
      <c r="N906" s="179"/>
      <c r="O906" s="179"/>
      <c r="P906" s="179"/>
      <c r="Q906" s="179"/>
      <c r="R906" s="179"/>
      <c r="S906" s="179"/>
      <c r="T906" s="179"/>
      <c r="U906" s="179"/>
      <c r="V906" s="179"/>
      <c r="W906" s="179"/>
      <c r="X906" s="179"/>
      <c r="Y906" s="179"/>
      <c r="Z906" s="179"/>
      <c r="AA906" s="179"/>
    </row>
    <row r="907">
      <c r="A907" s="178"/>
      <c r="B907" s="179"/>
      <c r="C907" s="179"/>
      <c r="D907" s="179"/>
      <c r="E907" s="178"/>
      <c r="F907" s="180"/>
      <c r="G907" s="178"/>
      <c r="H907" s="179"/>
      <c r="I907" s="179"/>
      <c r="J907" s="179"/>
      <c r="K907" s="179"/>
      <c r="L907" s="179"/>
      <c r="M907" s="178"/>
      <c r="N907" s="179"/>
      <c r="O907" s="179"/>
      <c r="P907" s="179"/>
      <c r="Q907" s="179"/>
      <c r="R907" s="179"/>
      <c r="S907" s="179"/>
      <c r="T907" s="179"/>
      <c r="U907" s="179"/>
      <c r="V907" s="179"/>
      <c r="W907" s="179"/>
      <c r="X907" s="179"/>
      <c r="Y907" s="179"/>
      <c r="Z907" s="179"/>
      <c r="AA907" s="179"/>
    </row>
    <row r="908">
      <c r="A908" s="178"/>
      <c r="B908" s="179"/>
      <c r="C908" s="179"/>
      <c r="D908" s="179"/>
      <c r="E908" s="178"/>
      <c r="F908" s="180"/>
      <c r="G908" s="178"/>
      <c r="H908" s="179"/>
      <c r="I908" s="179"/>
      <c r="J908" s="179"/>
      <c r="K908" s="179"/>
      <c r="L908" s="179"/>
      <c r="M908" s="178"/>
      <c r="N908" s="179"/>
      <c r="O908" s="179"/>
      <c r="P908" s="179"/>
      <c r="Q908" s="179"/>
      <c r="R908" s="179"/>
      <c r="S908" s="179"/>
      <c r="T908" s="179"/>
      <c r="U908" s="179"/>
      <c r="V908" s="179"/>
      <c r="W908" s="179"/>
      <c r="X908" s="179"/>
      <c r="Y908" s="179"/>
      <c r="Z908" s="179"/>
      <c r="AA908" s="179"/>
    </row>
    <row r="909">
      <c r="A909" s="178"/>
      <c r="B909" s="179"/>
      <c r="C909" s="179"/>
      <c r="D909" s="179"/>
      <c r="E909" s="178"/>
      <c r="F909" s="180"/>
      <c r="G909" s="178"/>
      <c r="H909" s="179"/>
      <c r="I909" s="179"/>
      <c r="J909" s="179"/>
      <c r="K909" s="179"/>
      <c r="L909" s="179"/>
      <c r="M909" s="178"/>
      <c r="N909" s="179"/>
      <c r="O909" s="179"/>
      <c r="P909" s="179"/>
      <c r="Q909" s="179"/>
      <c r="R909" s="179"/>
      <c r="S909" s="179"/>
      <c r="T909" s="179"/>
      <c r="U909" s="179"/>
      <c r="V909" s="179"/>
      <c r="W909" s="179"/>
      <c r="X909" s="179"/>
      <c r="Y909" s="179"/>
      <c r="Z909" s="179"/>
      <c r="AA909" s="179"/>
    </row>
    <row r="910">
      <c r="A910" s="178"/>
      <c r="B910" s="179"/>
      <c r="C910" s="179"/>
      <c r="D910" s="179"/>
      <c r="E910" s="178"/>
      <c r="F910" s="180"/>
      <c r="G910" s="178"/>
      <c r="H910" s="179"/>
      <c r="I910" s="179"/>
      <c r="J910" s="179"/>
      <c r="K910" s="179"/>
      <c r="L910" s="179"/>
      <c r="M910" s="178"/>
      <c r="N910" s="179"/>
      <c r="O910" s="179"/>
      <c r="P910" s="179"/>
      <c r="Q910" s="179"/>
      <c r="R910" s="179"/>
      <c r="S910" s="179"/>
      <c r="T910" s="179"/>
      <c r="U910" s="179"/>
      <c r="V910" s="179"/>
      <c r="W910" s="179"/>
      <c r="X910" s="179"/>
      <c r="Y910" s="179"/>
      <c r="Z910" s="179"/>
      <c r="AA910" s="179"/>
    </row>
    <row r="911">
      <c r="A911" s="178"/>
      <c r="B911" s="179"/>
      <c r="C911" s="179"/>
      <c r="D911" s="179"/>
      <c r="E911" s="178"/>
      <c r="F911" s="180"/>
      <c r="G911" s="178"/>
      <c r="H911" s="179"/>
      <c r="I911" s="179"/>
      <c r="J911" s="179"/>
      <c r="K911" s="179"/>
      <c r="L911" s="179"/>
      <c r="M911" s="178"/>
      <c r="N911" s="179"/>
      <c r="O911" s="179"/>
      <c r="P911" s="179"/>
      <c r="Q911" s="179"/>
      <c r="R911" s="179"/>
      <c r="S911" s="179"/>
      <c r="T911" s="179"/>
      <c r="U911" s="179"/>
      <c r="V911" s="179"/>
      <c r="W911" s="179"/>
      <c r="X911" s="179"/>
      <c r="Y911" s="179"/>
      <c r="Z911" s="179"/>
      <c r="AA911" s="179"/>
    </row>
    <row r="912">
      <c r="A912" s="178"/>
      <c r="B912" s="179"/>
      <c r="C912" s="179"/>
      <c r="D912" s="179"/>
      <c r="E912" s="178"/>
      <c r="F912" s="180"/>
      <c r="G912" s="178"/>
      <c r="H912" s="179"/>
      <c r="I912" s="179"/>
      <c r="J912" s="179"/>
      <c r="K912" s="179"/>
      <c r="L912" s="179"/>
      <c r="M912" s="178"/>
      <c r="N912" s="179"/>
      <c r="O912" s="179"/>
      <c r="P912" s="179"/>
      <c r="Q912" s="179"/>
      <c r="R912" s="179"/>
      <c r="S912" s="179"/>
      <c r="T912" s="179"/>
      <c r="U912" s="179"/>
      <c r="V912" s="179"/>
      <c r="W912" s="179"/>
      <c r="X912" s="179"/>
      <c r="Y912" s="179"/>
      <c r="Z912" s="179"/>
      <c r="AA912" s="179"/>
    </row>
    <row r="913">
      <c r="A913" s="178"/>
      <c r="B913" s="179"/>
      <c r="C913" s="179"/>
      <c r="D913" s="179"/>
      <c r="E913" s="178"/>
      <c r="F913" s="180"/>
      <c r="G913" s="178"/>
      <c r="H913" s="179"/>
      <c r="I913" s="179"/>
      <c r="J913" s="179"/>
      <c r="K913" s="179"/>
      <c r="L913" s="179"/>
      <c r="M913" s="178"/>
      <c r="N913" s="179"/>
      <c r="O913" s="179"/>
      <c r="P913" s="179"/>
      <c r="Q913" s="179"/>
      <c r="R913" s="179"/>
      <c r="S913" s="179"/>
      <c r="T913" s="179"/>
      <c r="U913" s="179"/>
      <c r="V913" s="179"/>
      <c r="W913" s="179"/>
      <c r="X913" s="179"/>
      <c r="Y913" s="179"/>
      <c r="Z913" s="179"/>
      <c r="AA913" s="179"/>
    </row>
    <row r="914">
      <c r="A914" s="178"/>
      <c r="B914" s="179"/>
      <c r="C914" s="179"/>
      <c r="D914" s="179"/>
      <c r="E914" s="178"/>
      <c r="F914" s="180"/>
      <c r="G914" s="178"/>
      <c r="H914" s="179"/>
      <c r="I914" s="179"/>
      <c r="J914" s="179"/>
      <c r="K914" s="179"/>
      <c r="L914" s="179"/>
      <c r="M914" s="178"/>
      <c r="N914" s="179"/>
      <c r="O914" s="179"/>
      <c r="P914" s="179"/>
      <c r="Q914" s="179"/>
      <c r="R914" s="179"/>
      <c r="S914" s="179"/>
      <c r="T914" s="179"/>
      <c r="U914" s="179"/>
      <c r="V914" s="179"/>
      <c r="W914" s="179"/>
      <c r="X914" s="179"/>
      <c r="Y914" s="179"/>
      <c r="Z914" s="179"/>
      <c r="AA914" s="179"/>
    </row>
    <row r="915">
      <c r="A915" s="178"/>
      <c r="B915" s="179"/>
      <c r="C915" s="179"/>
      <c r="D915" s="179"/>
      <c r="E915" s="178"/>
      <c r="F915" s="180"/>
      <c r="G915" s="178"/>
      <c r="H915" s="179"/>
      <c r="I915" s="179"/>
      <c r="J915" s="179"/>
      <c r="K915" s="179"/>
      <c r="L915" s="179"/>
      <c r="M915" s="178"/>
      <c r="N915" s="179"/>
      <c r="O915" s="179"/>
      <c r="P915" s="179"/>
      <c r="Q915" s="179"/>
      <c r="R915" s="179"/>
      <c r="S915" s="179"/>
      <c r="T915" s="179"/>
      <c r="U915" s="179"/>
      <c r="V915" s="179"/>
      <c r="W915" s="179"/>
      <c r="X915" s="179"/>
      <c r="Y915" s="179"/>
      <c r="Z915" s="179"/>
      <c r="AA915" s="179"/>
    </row>
    <row r="916">
      <c r="A916" s="178"/>
      <c r="B916" s="179"/>
      <c r="C916" s="179"/>
      <c r="D916" s="179"/>
      <c r="E916" s="178"/>
      <c r="F916" s="180"/>
      <c r="G916" s="178"/>
      <c r="H916" s="179"/>
      <c r="I916" s="179"/>
      <c r="J916" s="179"/>
      <c r="K916" s="179"/>
      <c r="L916" s="179"/>
      <c r="M916" s="178"/>
      <c r="N916" s="179"/>
      <c r="O916" s="179"/>
      <c r="P916" s="179"/>
      <c r="Q916" s="179"/>
      <c r="R916" s="179"/>
      <c r="S916" s="179"/>
      <c r="T916" s="179"/>
      <c r="U916" s="179"/>
      <c r="V916" s="179"/>
      <c r="W916" s="179"/>
      <c r="X916" s="179"/>
      <c r="Y916" s="179"/>
      <c r="Z916" s="179"/>
      <c r="AA916" s="179"/>
    </row>
    <row r="917">
      <c r="A917" s="178"/>
      <c r="B917" s="179"/>
      <c r="C917" s="179"/>
      <c r="D917" s="179"/>
      <c r="E917" s="178"/>
      <c r="F917" s="180"/>
      <c r="G917" s="178"/>
      <c r="H917" s="179"/>
      <c r="I917" s="179"/>
      <c r="J917" s="179"/>
      <c r="K917" s="179"/>
      <c r="L917" s="179"/>
      <c r="M917" s="178"/>
      <c r="N917" s="179"/>
      <c r="O917" s="179"/>
      <c r="P917" s="179"/>
      <c r="Q917" s="179"/>
      <c r="R917" s="179"/>
      <c r="S917" s="179"/>
      <c r="T917" s="179"/>
      <c r="U917" s="179"/>
      <c r="V917" s="179"/>
      <c r="W917" s="179"/>
      <c r="X917" s="179"/>
      <c r="Y917" s="179"/>
      <c r="Z917" s="179"/>
      <c r="AA917" s="179"/>
    </row>
    <row r="918">
      <c r="A918" s="178"/>
      <c r="B918" s="179"/>
      <c r="C918" s="179"/>
      <c r="D918" s="179"/>
      <c r="E918" s="178"/>
      <c r="F918" s="180"/>
      <c r="G918" s="178"/>
      <c r="H918" s="179"/>
      <c r="I918" s="179"/>
      <c r="J918" s="179"/>
      <c r="K918" s="179"/>
      <c r="L918" s="179"/>
      <c r="M918" s="178"/>
      <c r="N918" s="179"/>
      <c r="O918" s="179"/>
      <c r="P918" s="179"/>
      <c r="Q918" s="179"/>
      <c r="R918" s="179"/>
      <c r="S918" s="179"/>
      <c r="T918" s="179"/>
      <c r="U918" s="179"/>
      <c r="V918" s="179"/>
      <c r="W918" s="179"/>
      <c r="X918" s="179"/>
      <c r="Y918" s="179"/>
      <c r="Z918" s="179"/>
      <c r="AA918" s="179"/>
    </row>
    <row r="919">
      <c r="A919" s="178"/>
      <c r="B919" s="179"/>
      <c r="C919" s="179"/>
      <c r="D919" s="179"/>
      <c r="E919" s="178"/>
      <c r="F919" s="180"/>
      <c r="G919" s="178"/>
      <c r="H919" s="179"/>
      <c r="I919" s="179"/>
      <c r="J919" s="179"/>
      <c r="K919" s="179"/>
      <c r="L919" s="179"/>
      <c r="M919" s="178"/>
      <c r="N919" s="179"/>
      <c r="O919" s="179"/>
      <c r="P919" s="179"/>
      <c r="Q919" s="179"/>
      <c r="R919" s="179"/>
      <c r="S919" s="179"/>
      <c r="T919" s="179"/>
      <c r="U919" s="179"/>
      <c r="V919" s="179"/>
      <c r="W919" s="179"/>
      <c r="X919" s="179"/>
      <c r="Y919" s="179"/>
      <c r="Z919" s="179"/>
      <c r="AA919" s="179"/>
    </row>
    <row r="920">
      <c r="A920" s="178"/>
      <c r="B920" s="179"/>
      <c r="C920" s="179"/>
      <c r="D920" s="179"/>
      <c r="E920" s="178"/>
      <c r="F920" s="180"/>
      <c r="G920" s="178"/>
      <c r="H920" s="179"/>
      <c r="I920" s="179"/>
      <c r="J920" s="179"/>
      <c r="K920" s="179"/>
      <c r="L920" s="179"/>
      <c r="M920" s="178"/>
      <c r="N920" s="179"/>
      <c r="O920" s="179"/>
      <c r="P920" s="179"/>
      <c r="Q920" s="179"/>
      <c r="R920" s="179"/>
      <c r="S920" s="179"/>
      <c r="T920" s="179"/>
      <c r="U920" s="179"/>
      <c r="V920" s="179"/>
      <c r="W920" s="179"/>
      <c r="X920" s="179"/>
      <c r="Y920" s="179"/>
      <c r="Z920" s="179"/>
      <c r="AA920" s="179"/>
    </row>
    <row r="921">
      <c r="A921" s="178"/>
      <c r="B921" s="179"/>
      <c r="C921" s="179"/>
      <c r="D921" s="179"/>
      <c r="E921" s="178"/>
      <c r="F921" s="180"/>
      <c r="G921" s="178"/>
      <c r="H921" s="179"/>
      <c r="I921" s="179"/>
      <c r="J921" s="179"/>
      <c r="K921" s="179"/>
      <c r="L921" s="179"/>
      <c r="M921" s="178"/>
      <c r="N921" s="179"/>
      <c r="O921" s="179"/>
      <c r="P921" s="179"/>
      <c r="Q921" s="179"/>
      <c r="R921" s="179"/>
      <c r="S921" s="179"/>
      <c r="T921" s="179"/>
      <c r="U921" s="179"/>
      <c r="V921" s="179"/>
      <c r="W921" s="179"/>
      <c r="X921" s="179"/>
      <c r="Y921" s="179"/>
      <c r="Z921" s="179"/>
      <c r="AA921" s="179"/>
    </row>
    <row r="922">
      <c r="A922" s="178"/>
      <c r="B922" s="179"/>
      <c r="C922" s="179"/>
      <c r="D922" s="179"/>
      <c r="E922" s="178"/>
      <c r="F922" s="180"/>
      <c r="G922" s="178"/>
      <c r="H922" s="179"/>
      <c r="I922" s="179"/>
      <c r="J922" s="179"/>
      <c r="K922" s="179"/>
      <c r="L922" s="179"/>
      <c r="M922" s="178"/>
      <c r="N922" s="179"/>
      <c r="O922" s="179"/>
      <c r="P922" s="179"/>
      <c r="Q922" s="179"/>
      <c r="R922" s="179"/>
      <c r="S922" s="179"/>
      <c r="T922" s="179"/>
      <c r="U922" s="179"/>
      <c r="V922" s="179"/>
      <c r="W922" s="179"/>
      <c r="X922" s="179"/>
      <c r="Y922" s="179"/>
      <c r="Z922" s="179"/>
      <c r="AA922" s="179"/>
    </row>
    <row r="923">
      <c r="A923" s="178"/>
      <c r="B923" s="179"/>
      <c r="C923" s="179"/>
      <c r="D923" s="179"/>
      <c r="E923" s="178"/>
      <c r="F923" s="180"/>
      <c r="G923" s="178"/>
      <c r="H923" s="179"/>
      <c r="I923" s="179"/>
      <c r="J923" s="179"/>
      <c r="K923" s="179"/>
      <c r="L923" s="179"/>
      <c r="M923" s="178"/>
      <c r="N923" s="179"/>
      <c r="O923" s="179"/>
      <c r="P923" s="179"/>
      <c r="Q923" s="179"/>
      <c r="R923" s="179"/>
      <c r="S923" s="179"/>
      <c r="T923" s="179"/>
      <c r="U923" s="179"/>
      <c r="V923" s="179"/>
      <c r="W923" s="179"/>
      <c r="X923" s="179"/>
      <c r="Y923" s="179"/>
      <c r="Z923" s="179"/>
      <c r="AA923" s="179"/>
    </row>
    <row r="924">
      <c r="A924" s="178"/>
      <c r="B924" s="179"/>
      <c r="C924" s="179"/>
      <c r="D924" s="179"/>
      <c r="E924" s="178"/>
      <c r="F924" s="180"/>
      <c r="G924" s="178"/>
      <c r="H924" s="179"/>
      <c r="I924" s="179"/>
      <c r="J924" s="179"/>
      <c r="K924" s="179"/>
      <c r="L924" s="179"/>
      <c r="M924" s="178"/>
      <c r="N924" s="179"/>
      <c r="O924" s="179"/>
      <c r="P924" s="179"/>
      <c r="Q924" s="179"/>
      <c r="R924" s="179"/>
      <c r="S924" s="179"/>
      <c r="T924" s="179"/>
      <c r="U924" s="179"/>
      <c r="V924" s="179"/>
      <c r="W924" s="179"/>
      <c r="X924" s="179"/>
      <c r="Y924" s="179"/>
      <c r="Z924" s="179"/>
      <c r="AA924" s="179"/>
    </row>
    <row r="925">
      <c r="A925" s="178"/>
      <c r="B925" s="179"/>
      <c r="C925" s="179"/>
      <c r="D925" s="179"/>
      <c r="E925" s="178"/>
      <c r="F925" s="180"/>
      <c r="G925" s="178"/>
      <c r="H925" s="179"/>
      <c r="I925" s="179"/>
      <c r="J925" s="179"/>
      <c r="K925" s="179"/>
      <c r="L925" s="179"/>
      <c r="M925" s="178"/>
      <c r="N925" s="179"/>
      <c r="O925" s="179"/>
      <c r="P925" s="179"/>
      <c r="Q925" s="179"/>
      <c r="R925" s="179"/>
      <c r="S925" s="179"/>
      <c r="T925" s="179"/>
      <c r="U925" s="179"/>
      <c r="V925" s="179"/>
      <c r="W925" s="179"/>
      <c r="X925" s="179"/>
      <c r="Y925" s="179"/>
      <c r="Z925" s="179"/>
      <c r="AA925" s="179"/>
    </row>
    <row r="926">
      <c r="A926" s="178"/>
      <c r="B926" s="179"/>
      <c r="C926" s="179"/>
      <c r="D926" s="179"/>
      <c r="E926" s="178"/>
      <c r="F926" s="180"/>
      <c r="G926" s="178"/>
      <c r="H926" s="179"/>
      <c r="I926" s="179"/>
      <c r="J926" s="179"/>
      <c r="K926" s="179"/>
      <c r="L926" s="179"/>
      <c r="M926" s="178"/>
      <c r="N926" s="179"/>
      <c r="O926" s="179"/>
      <c r="P926" s="179"/>
      <c r="Q926" s="179"/>
      <c r="R926" s="179"/>
      <c r="S926" s="179"/>
      <c r="T926" s="179"/>
      <c r="U926" s="179"/>
      <c r="V926" s="179"/>
      <c r="W926" s="179"/>
      <c r="X926" s="179"/>
      <c r="Y926" s="179"/>
      <c r="Z926" s="179"/>
      <c r="AA926" s="179"/>
    </row>
    <row r="927">
      <c r="A927" s="178"/>
      <c r="B927" s="179"/>
      <c r="C927" s="179"/>
      <c r="D927" s="179"/>
      <c r="E927" s="178"/>
      <c r="F927" s="180"/>
      <c r="G927" s="178"/>
      <c r="H927" s="179"/>
      <c r="I927" s="179"/>
      <c r="J927" s="179"/>
      <c r="K927" s="179"/>
      <c r="L927" s="179"/>
      <c r="M927" s="178"/>
      <c r="N927" s="179"/>
      <c r="O927" s="179"/>
      <c r="P927" s="179"/>
      <c r="Q927" s="179"/>
      <c r="R927" s="179"/>
      <c r="S927" s="179"/>
      <c r="T927" s="179"/>
      <c r="U927" s="179"/>
      <c r="V927" s="179"/>
      <c r="W927" s="179"/>
      <c r="X927" s="179"/>
      <c r="Y927" s="179"/>
      <c r="Z927" s="179"/>
      <c r="AA927" s="179"/>
    </row>
    <row r="928">
      <c r="A928" s="178"/>
      <c r="B928" s="179"/>
      <c r="C928" s="179"/>
      <c r="D928" s="179"/>
      <c r="E928" s="178"/>
      <c r="F928" s="180"/>
      <c r="G928" s="178"/>
      <c r="H928" s="179"/>
      <c r="I928" s="179"/>
      <c r="J928" s="179"/>
      <c r="K928" s="179"/>
      <c r="L928" s="179"/>
      <c r="M928" s="178"/>
      <c r="N928" s="179"/>
      <c r="O928" s="179"/>
      <c r="P928" s="179"/>
      <c r="Q928" s="179"/>
      <c r="R928" s="179"/>
      <c r="S928" s="179"/>
      <c r="T928" s="179"/>
      <c r="U928" s="179"/>
      <c r="V928" s="179"/>
      <c r="W928" s="179"/>
      <c r="X928" s="179"/>
      <c r="Y928" s="179"/>
      <c r="Z928" s="179"/>
      <c r="AA928" s="179"/>
    </row>
    <row r="929">
      <c r="A929" s="178"/>
      <c r="B929" s="179"/>
      <c r="C929" s="179"/>
      <c r="D929" s="179"/>
      <c r="E929" s="178"/>
      <c r="F929" s="180"/>
      <c r="G929" s="178"/>
      <c r="H929" s="179"/>
      <c r="I929" s="179"/>
      <c r="J929" s="179"/>
      <c r="K929" s="179"/>
      <c r="L929" s="179"/>
      <c r="M929" s="178"/>
      <c r="N929" s="179"/>
      <c r="O929" s="179"/>
      <c r="P929" s="179"/>
      <c r="Q929" s="179"/>
      <c r="R929" s="179"/>
      <c r="S929" s="179"/>
      <c r="T929" s="179"/>
      <c r="U929" s="179"/>
      <c r="V929" s="179"/>
      <c r="W929" s="179"/>
      <c r="X929" s="179"/>
      <c r="Y929" s="179"/>
      <c r="Z929" s="179"/>
      <c r="AA929" s="179"/>
    </row>
    <row r="930">
      <c r="A930" s="178"/>
      <c r="B930" s="179"/>
      <c r="C930" s="179"/>
      <c r="D930" s="179"/>
      <c r="E930" s="178"/>
      <c r="F930" s="180"/>
      <c r="G930" s="178"/>
      <c r="H930" s="179"/>
      <c r="I930" s="179"/>
      <c r="J930" s="179"/>
      <c r="K930" s="179"/>
      <c r="L930" s="179"/>
      <c r="M930" s="178"/>
      <c r="N930" s="179"/>
      <c r="O930" s="179"/>
      <c r="P930" s="179"/>
      <c r="Q930" s="179"/>
      <c r="R930" s="179"/>
      <c r="S930" s="179"/>
      <c r="T930" s="179"/>
      <c r="U930" s="179"/>
      <c r="V930" s="179"/>
      <c r="W930" s="179"/>
      <c r="X930" s="179"/>
      <c r="Y930" s="179"/>
      <c r="Z930" s="179"/>
      <c r="AA930" s="179"/>
    </row>
    <row r="931">
      <c r="A931" s="178"/>
      <c r="B931" s="179"/>
      <c r="C931" s="179"/>
      <c r="D931" s="179"/>
      <c r="E931" s="178"/>
      <c r="F931" s="180"/>
      <c r="G931" s="178"/>
      <c r="H931" s="179"/>
      <c r="I931" s="179"/>
      <c r="J931" s="179"/>
      <c r="K931" s="179"/>
      <c r="L931" s="179"/>
      <c r="M931" s="178"/>
      <c r="N931" s="179"/>
      <c r="O931" s="179"/>
      <c r="P931" s="179"/>
      <c r="Q931" s="179"/>
      <c r="R931" s="179"/>
      <c r="S931" s="179"/>
      <c r="T931" s="179"/>
      <c r="U931" s="179"/>
      <c r="V931" s="179"/>
      <c r="W931" s="179"/>
      <c r="X931" s="179"/>
      <c r="Y931" s="179"/>
      <c r="Z931" s="179"/>
      <c r="AA931" s="179"/>
    </row>
    <row r="932">
      <c r="A932" s="178"/>
      <c r="B932" s="179"/>
      <c r="C932" s="179"/>
      <c r="D932" s="179"/>
      <c r="E932" s="178"/>
      <c r="F932" s="180"/>
      <c r="G932" s="178"/>
      <c r="H932" s="179"/>
      <c r="I932" s="179"/>
      <c r="J932" s="179"/>
      <c r="K932" s="179"/>
      <c r="L932" s="179"/>
      <c r="M932" s="178"/>
      <c r="N932" s="179"/>
      <c r="O932" s="179"/>
      <c r="P932" s="179"/>
      <c r="Q932" s="179"/>
      <c r="R932" s="179"/>
      <c r="S932" s="179"/>
      <c r="T932" s="179"/>
      <c r="U932" s="179"/>
      <c r="V932" s="179"/>
      <c r="W932" s="179"/>
      <c r="X932" s="179"/>
      <c r="Y932" s="179"/>
      <c r="Z932" s="179"/>
      <c r="AA932" s="179"/>
    </row>
    <row r="933">
      <c r="A933" s="178"/>
      <c r="B933" s="179"/>
      <c r="C933" s="179"/>
      <c r="D933" s="179"/>
      <c r="E933" s="178"/>
      <c r="F933" s="180"/>
      <c r="G933" s="178"/>
      <c r="H933" s="179"/>
      <c r="I933" s="179"/>
      <c r="J933" s="179"/>
      <c r="K933" s="179"/>
      <c r="L933" s="179"/>
      <c r="M933" s="178"/>
      <c r="N933" s="179"/>
      <c r="O933" s="179"/>
      <c r="P933" s="179"/>
      <c r="Q933" s="179"/>
      <c r="R933" s="179"/>
      <c r="S933" s="179"/>
      <c r="T933" s="179"/>
      <c r="U933" s="179"/>
      <c r="V933" s="179"/>
      <c r="W933" s="179"/>
      <c r="X933" s="179"/>
      <c r="Y933" s="179"/>
      <c r="Z933" s="179"/>
      <c r="AA933" s="179"/>
    </row>
    <row r="934">
      <c r="A934" s="178"/>
      <c r="B934" s="179"/>
      <c r="C934" s="179"/>
      <c r="D934" s="179"/>
      <c r="E934" s="178"/>
      <c r="F934" s="180"/>
      <c r="G934" s="178"/>
      <c r="H934" s="179"/>
      <c r="I934" s="179"/>
      <c r="J934" s="179"/>
      <c r="K934" s="179"/>
      <c r="L934" s="179"/>
      <c r="M934" s="178"/>
      <c r="N934" s="179"/>
      <c r="O934" s="179"/>
      <c r="P934" s="179"/>
      <c r="Q934" s="179"/>
      <c r="R934" s="179"/>
      <c r="S934" s="179"/>
      <c r="T934" s="179"/>
      <c r="U934" s="179"/>
      <c r="V934" s="179"/>
      <c r="W934" s="179"/>
      <c r="X934" s="179"/>
      <c r="Y934" s="179"/>
      <c r="Z934" s="179"/>
      <c r="AA934" s="179"/>
    </row>
    <row r="935">
      <c r="A935" s="178"/>
      <c r="B935" s="179"/>
      <c r="C935" s="179"/>
      <c r="D935" s="179"/>
      <c r="E935" s="178"/>
      <c r="F935" s="180"/>
      <c r="G935" s="178"/>
      <c r="H935" s="179"/>
      <c r="I935" s="179"/>
      <c r="J935" s="179"/>
      <c r="K935" s="179"/>
      <c r="L935" s="179"/>
      <c r="M935" s="178"/>
      <c r="N935" s="179"/>
      <c r="O935" s="179"/>
      <c r="P935" s="179"/>
      <c r="Q935" s="179"/>
      <c r="R935" s="179"/>
      <c r="S935" s="179"/>
      <c r="T935" s="179"/>
      <c r="U935" s="179"/>
      <c r="V935" s="179"/>
      <c r="W935" s="179"/>
      <c r="X935" s="179"/>
      <c r="Y935" s="179"/>
      <c r="Z935" s="179"/>
      <c r="AA935" s="179"/>
    </row>
    <row r="936">
      <c r="A936" s="178"/>
      <c r="B936" s="179"/>
      <c r="C936" s="179"/>
      <c r="D936" s="179"/>
      <c r="E936" s="178"/>
      <c r="F936" s="180"/>
      <c r="G936" s="178"/>
      <c r="H936" s="179"/>
      <c r="I936" s="179"/>
      <c r="J936" s="179"/>
      <c r="K936" s="179"/>
      <c r="L936" s="179"/>
      <c r="M936" s="178"/>
      <c r="N936" s="179"/>
      <c r="O936" s="179"/>
      <c r="P936" s="179"/>
      <c r="Q936" s="179"/>
      <c r="R936" s="179"/>
      <c r="S936" s="179"/>
      <c r="T936" s="179"/>
      <c r="U936" s="179"/>
      <c r="V936" s="179"/>
      <c r="W936" s="179"/>
      <c r="X936" s="179"/>
      <c r="Y936" s="179"/>
      <c r="Z936" s="179"/>
      <c r="AA936" s="179"/>
    </row>
    <row r="937">
      <c r="A937" s="178"/>
      <c r="B937" s="179"/>
      <c r="C937" s="179"/>
      <c r="D937" s="179"/>
      <c r="E937" s="178"/>
      <c r="F937" s="180"/>
      <c r="G937" s="178"/>
      <c r="H937" s="179"/>
      <c r="I937" s="179"/>
      <c r="J937" s="179"/>
      <c r="K937" s="179"/>
      <c r="L937" s="179"/>
      <c r="M937" s="178"/>
      <c r="N937" s="179"/>
      <c r="O937" s="179"/>
      <c r="P937" s="179"/>
      <c r="Q937" s="179"/>
      <c r="R937" s="179"/>
      <c r="S937" s="179"/>
      <c r="T937" s="179"/>
      <c r="U937" s="179"/>
      <c r="V937" s="179"/>
      <c r="W937" s="179"/>
      <c r="X937" s="179"/>
      <c r="Y937" s="179"/>
      <c r="Z937" s="179"/>
      <c r="AA937" s="179"/>
    </row>
    <row r="938">
      <c r="A938" s="178"/>
      <c r="B938" s="179"/>
      <c r="C938" s="179"/>
      <c r="D938" s="179"/>
      <c r="E938" s="178"/>
      <c r="F938" s="180"/>
      <c r="G938" s="178"/>
      <c r="H938" s="179"/>
      <c r="I938" s="179"/>
      <c r="J938" s="179"/>
      <c r="K938" s="179"/>
      <c r="L938" s="179"/>
      <c r="M938" s="178"/>
      <c r="N938" s="179"/>
      <c r="O938" s="179"/>
      <c r="P938" s="179"/>
      <c r="Q938" s="179"/>
      <c r="R938" s="179"/>
      <c r="S938" s="179"/>
      <c r="T938" s="179"/>
      <c r="U938" s="179"/>
      <c r="V938" s="179"/>
      <c r="W938" s="179"/>
      <c r="X938" s="179"/>
      <c r="Y938" s="179"/>
      <c r="Z938" s="179"/>
      <c r="AA938" s="179"/>
    </row>
    <row r="939">
      <c r="A939" s="178"/>
      <c r="B939" s="179"/>
      <c r="C939" s="179"/>
      <c r="D939" s="179"/>
      <c r="E939" s="178"/>
      <c r="F939" s="180"/>
      <c r="G939" s="178"/>
      <c r="H939" s="179"/>
      <c r="I939" s="179"/>
      <c r="J939" s="179"/>
      <c r="K939" s="179"/>
      <c r="L939" s="179"/>
      <c r="M939" s="178"/>
      <c r="N939" s="179"/>
      <c r="O939" s="179"/>
      <c r="P939" s="179"/>
      <c r="Q939" s="179"/>
      <c r="R939" s="179"/>
      <c r="S939" s="179"/>
      <c r="T939" s="179"/>
      <c r="U939" s="179"/>
      <c r="V939" s="179"/>
      <c r="W939" s="179"/>
      <c r="X939" s="179"/>
      <c r="Y939" s="179"/>
      <c r="Z939" s="179"/>
      <c r="AA939" s="179"/>
    </row>
    <row r="940">
      <c r="A940" s="178"/>
      <c r="B940" s="179"/>
      <c r="C940" s="179"/>
      <c r="D940" s="179"/>
      <c r="E940" s="178"/>
      <c r="F940" s="180"/>
      <c r="G940" s="178"/>
      <c r="H940" s="179"/>
      <c r="I940" s="179"/>
      <c r="J940" s="179"/>
      <c r="K940" s="179"/>
      <c r="L940" s="179"/>
      <c r="M940" s="178"/>
      <c r="N940" s="179"/>
      <c r="O940" s="179"/>
      <c r="P940" s="179"/>
      <c r="Q940" s="179"/>
      <c r="R940" s="179"/>
      <c r="S940" s="179"/>
      <c r="T940" s="179"/>
      <c r="U940" s="179"/>
      <c r="V940" s="179"/>
      <c r="W940" s="179"/>
      <c r="X940" s="179"/>
      <c r="Y940" s="179"/>
      <c r="Z940" s="179"/>
      <c r="AA940" s="179"/>
    </row>
    <row r="941">
      <c r="A941" s="178"/>
      <c r="B941" s="179"/>
      <c r="C941" s="179"/>
      <c r="D941" s="179"/>
      <c r="E941" s="178"/>
      <c r="F941" s="180"/>
      <c r="G941" s="178"/>
      <c r="H941" s="179"/>
      <c r="I941" s="179"/>
      <c r="J941" s="179"/>
      <c r="K941" s="179"/>
      <c r="L941" s="179"/>
      <c r="M941" s="178"/>
      <c r="N941" s="179"/>
      <c r="O941" s="179"/>
      <c r="P941" s="179"/>
      <c r="Q941" s="179"/>
      <c r="R941" s="179"/>
      <c r="S941" s="179"/>
      <c r="T941" s="179"/>
      <c r="U941" s="179"/>
      <c r="V941" s="179"/>
      <c r="W941" s="179"/>
      <c r="X941" s="179"/>
      <c r="Y941" s="179"/>
      <c r="Z941" s="179"/>
      <c r="AA941" s="179"/>
    </row>
    <row r="942">
      <c r="A942" s="178"/>
      <c r="B942" s="179"/>
      <c r="C942" s="179"/>
      <c r="D942" s="179"/>
      <c r="E942" s="178"/>
      <c r="F942" s="180"/>
      <c r="G942" s="178"/>
      <c r="H942" s="179"/>
      <c r="I942" s="179"/>
      <c r="J942" s="179"/>
      <c r="K942" s="179"/>
      <c r="L942" s="179"/>
      <c r="M942" s="178"/>
      <c r="N942" s="179"/>
      <c r="O942" s="179"/>
      <c r="P942" s="179"/>
      <c r="Q942" s="179"/>
      <c r="R942" s="179"/>
      <c r="S942" s="179"/>
      <c r="T942" s="179"/>
      <c r="U942" s="179"/>
      <c r="V942" s="179"/>
      <c r="W942" s="179"/>
      <c r="X942" s="179"/>
      <c r="Y942" s="179"/>
      <c r="Z942" s="179"/>
      <c r="AA942" s="179"/>
    </row>
    <row r="943">
      <c r="A943" s="178"/>
      <c r="B943" s="179"/>
      <c r="C943" s="179"/>
      <c r="D943" s="179"/>
      <c r="E943" s="178"/>
      <c r="F943" s="180"/>
      <c r="G943" s="178"/>
      <c r="H943" s="179"/>
      <c r="I943" s="179"/>
      <c r="J943" s="179"/>
      <c r="K943" s="179"/>
      <c r="L943" s="179"/>
      <c r="M943" s="178"/>
      <c r="N943" s="179"/>
      <c r="O943" s="179"/>
      <c r="P943" s="179"/>
      <c r="Q943" s="179"/>
      <c r="R943" s="179"/>
      <c r="S943" s="179"/>
      <c r="T943" s="179"/>
      <c r="U943" s="179"/>
      <c r="V943" s="179"/>
      <c r="W943" s="179"/>
      <c r="X943" s="179"/>
      <c r="Y943" s="179"/>
      <c r="Z943" s="179"/>
      <c r="AA943" s="179"/>
    </row>
    <row r="944">
      <c r="A944" s="178"/>
      <c r="B944" s="179"/>
      <c r="C944" s="179"/>
      <c r="D944" s="179"/>
      <c r="E944" s="178"/>
      <c r="F944" s="180"/>
      <c r="G944" s="178"/>
      <c r="H944" s="179"/>
      <c r="I944" s="179"/>
      <c r="J944" s="179"/>
      <c r="K944" s="179"/>
      <c r="L944" s="179"/>
      <c r="M944" s="178"/>
      <c r="N944" s="179"/>
      <c r="O944" s="179"/>
      <c r="P944" s="179"/>
      <c r="Q944" s="179"/>
      <c r="R944" s="179"/>
      <c r="S944" s="179"/>
      <c r="T944" s="179"/>
      <c r="U944" s="179"/>
      <c r="V944" s="179"/>
      <c r="W944" s="179"/>
      <c r="X944" s="179"/>
      <c r="Y944" s="179"/>
      <c r="Z944" s="179"/>
      <c r="AA944" s="179"/>
    </row>
    <row r="945">
      <c r="A945" s="178"/>
      <c r="B945" s="179"/>
      <c r="C945" s="179"/>
      <c r="D945" s="179"/>
      <c r="E945" s="178"/>
      <c r="F945" s="180"/>
      <c r="G945" s="178"/>
      <c r="H945" s="179"/>
      <c r="I945" s="179"/>
      <c r="J945" s="179"/>
      <c r="K945" s="179"/>
      <c r="L945" s="179"/>
      <c r="M945" s="178"/>
      <c r="N945" s="179"/>
      <c r="O945" s="179"/>
      <c r="P945" s="179"/>
      <c r="Q945" s="179"/>
      <c r="R945" s="179"/>
      <c r="S945" s="179"/>
      <c r="T945" s="179"/>
      <c r="U945" s="179"/>
      <c r="V945" s="179"/>
      <c r="W945" s="179"/>
      <c r="X945" s="179"/>
      <c r="Y945" s="179"/>
      <c r="Z945" s="179"/>
      <c r="AA945" s="179"/>
    </row>
    <row r="946">
      <c r="A946" s="178"/>
      <c r="B946" s="179"/>
      <c r="C946" s="179"/>
      <c r="D946" s="179"/>
      <c r="E946" s="178"/>
      <c r="F946" s="180"/>
      <c r="G946" s="178"/>
      <c r="H946" s="179"/>
      <c r="I946" s="179"/>
      <c r="J946" s="179"/>
      <c r="K946" s="179"/>
      <c r="L946" s="179"/>
      <c r="M946" s="178"/>
      <c r="N946" s="179"/>
      <c r="O946" s="179"/>
      <c r="P946" s="179"/>
      <c r="Q946" s="179"/>
      <c r="R946" s="179"/>
      <c r="S946" s="179"/>
      <c r="T946" s="179"/>
      <c r="U946" s="179"/>
      <c r="V946" s="179"/>
      <c r="W946" s="179"/>
      <c r="X946" s="179"/>
      <c r="Y946" s="179"/>
      <c r="Z946" s="179"/>
      <c r="AA946" s="179"/>
    </row>
    <row r="947">
      <c r="A947" s="178"/>
      <c r="B947" s="179"/>
      <c r="C947" s="179"/>
      <c r="D947" s="179"/>
      <c r="E947" s="178"/>
      <c r="F947" s="180"/>
      <c r="G947" s="178"/>
      <c r="H947" s="179"/>
      <c r="I947" s="179"/>
      <c r="J947" s="179"/>
      <c r="K947" s="179"/>
      <c r="L947" s="179"/>
      <c r="M947" s="178"/>
      <c r="N947" s="179"/>
      <c r="O947" s="179"/>
      <c r="P947" s="179"/>
      <c r="Q947" s="179"/>
      <c r="R947" s="179"/>
      <c r="S947" s="179"/>
      <c r="T947" s="179"/>
      <c r="U947" s="179"/>
      <c r="V947" s="179"/>
      <c r="W947" s="179"/>
      <c r="X947" s="179"/>
      <c r="Y947" s="179"/>
      <c r="Z947" s="179"/>
      <c r="AA947" s="179"/>
    </row>
    <row r="948">
      <c r="A948" s="178"/>
      <c r="B948" s="179"/>
      <c r="C948" s="179"/>
      <c r="D948" s="179"/>
      <c r="E948" s="178"/>
      <c r="F948" s="180"/>
      <c r="G948" s="178"/>
      <c r="H948" s="179"/>
      <c r="I948" s="179"/>
      <c r="J948" s="179"/>
      <c r="K948" s="179"/>
      <c r="L948" s="179"/>
      <c r="M948" s="178"/>
      <c r="N948" s="179"/>
      <c r="O948" s="179"/>
      <c r="P948" s="179"/>
      <c r="Q948" s="179"/>
      <c r="R948" s="179"/>
      <c r="S948" s="179"/>
      <c r="T948" s="179"/>
      <c r="U948" s="179"/>
      <c r="V948" s="179"/>
      <c r="W948" s="179"/>
      <c r="X948" s="179"/>
      <c r="Y948" s="179"/>
      <c r="Z948" s="179"/>
      <c r="AA948" s="179"/>
    </row>
    <row r="949">
      <c r="A949" s="178"/>
      <c r="B949" s="179"/>
      <c r="C949" s="179"/>
      <c r="D949" s="179"/>
      <c r="E949" s="178"/>
      <c r="F949" s="180"/>
      <c r="G949" s="178"/>
      <c r="H949" s="179"/>
      <c r="I949" s="179"/>
      <c r="J949" s="179"/>
      <c r="K949" s="179"/>
      <c r="L949" s="179"/>
      <c r="M949" s="178"/>
      <c r="N949" s="179"/>
      <c r="O949" s="179"/>
      <c r="P949" s="179"/>
      <c r="Q949" s="179"/>
      <c r="R949" s="179"/>
      <c r="S949" s="179"/>
      <c r="T949" s="179"/>
      <c r="U949" s="179"/>
      <c r="V949" s="179"/>
      <c r="W949" s="179"/>
      <c r="X949" s="179"/>
      <c r="Y949" s="179"/>
      <c r="Z949" s="179"/>
      <c r="AA949" s="179"/>
    </row>
    <row r="950">
      <c r="A950" s="178"/>
      <c r="B950" s="179"/>
      <c r="C950" s="179"/>
      <c r="D950" s="179"/>
      <c r="E950" s="178"/>
      <c r="F950" s="180"/>
      <c r="G950" s="178"/>
      <c r="H950" s="179"/>
      <c r="I950" s="179"/>
      <c r="J950" s="179"/>
      <c r="K950" s="179"/>
      <c r="L950" s="179"/>
      <c r="M950" s="178"/>
      <c r="N950" s="179"/>
      <c r="O950" s="179"/>
      <c r="P950" s="179"/>
      <c r="Q950" s="179"/>
      <c r="R950" s="179"/>
      <c r="S950" s="179"/>
      <c r="T950" s="179"/>
      <c r="U950" s="179"/>
      <c r="V950" s="179"/>
      <c r="W950" s="179"/>
      <c r="X950" s="179"/>
      <c r="Y950" s="179"/>
      <c r="Z950" s="179"/>
      <c r="AA950" s="179"/>
    </row>
    <row r="951">
      <c r="A951" s="178"/>
      <c r="B951" s="179"/>
      <c r="C951" s="179"/>
      <c r="D951" s="179"/>
      <c r="E951" s="178"/>
      <c r="F951" s="180"/>
      <c r="G951" s="178"/>
      <c r="H951" s="179"/>
      <c r="I951" s="179"/>
      <c r="J951" s="179"/>
      <c r="K951" s="179"/>
      <c r="L951" s="179"/>
      <c r="M951" s="178"/>
      <c r="N951" s="179"/>
      <c r="O951" s="179"/>
      <c r="P951" s="179"/>
      <c r="Q951" s="179"/>
      <c r="R951" s="179"/>
      <c r="S951" s="179"/>
      <c r="T951" s="179"/>
      <c r="U951" s="179"/>
      <c r="V951" s="179"/>
      <c r="W951" s="179"/>
      <c r="X951" s="179"/>
      <c r="Y951" s="179"/>
      <c r="Z951" s="179"/>
      <c r="AA951" s="179"/>
    </row>
    <row r="952">
      <c r="A952" s="178"/>
      <c r="B952" s="179"/>
      <c r="C952" s="179"/>
      <c r="D952" s="179"/>
      <c r="E952" s="178"/>
      <c r="F952" s="180"/>
      <c r="G952" s="178"/>
      <c r="H952" s="179"/>
      <c r="I952" s="179"/>
      <c r="J952" s="179"/>
      <c r="K952" s="179"/>
      <c r="L952" s="179"/>
      <c r="M952" s="178"/>
      <c r="N952" s="179"/>
      <c r="O952" s="179"/>
      <c r="P952" s="179"/>
      <c r="Q952" s="179"/>
      <c r="R952" s="179"/>
      <c r="S952" s="179"/>
      <c r="T952" s="179"/>
      <c r="U952" s="179"/>
      <c r="V952" s="179"/>
      <c r="W952" s="179"/>
      <c r="X952" s="179"/>
      <c r="Y952" s="179"/>
      <c r="Z952" s="179"/>
      <c r="AA952" s="179"/>
    </row>
    <row r="953">
      <c r="A953" s="178"/>
      <c r="B953" s="179"/>
      <c r="C953" s="179"/>
      <c r="D953" s="179"/>
      <c r="E953" s="178"/>
      <c r="F953" s="180"/>
      <c r="G953" s="178"/>
      <c r="H953" s="179"/>
      <c r="I953" s="179"/>
      <c r="J953" s="179"/>
      <c r="K953" s="179"/>
      <c r="L953" s="179"/>
      <c r="M953" s="178"/>
      <c r="N953" s="179"/>
      <c r="O953" s="179"/>
      <c r="P953" s="179"/>
      <c r="Q953" s="179"/>
      <c r="R953" s="179"/>
      <c r="S953" s="179"/>
      <c r="T953" s="179"/>
      <c r="U953" s="179"/>
      <c r="V953" s="179"/>
      <c r="W953" s="179"/>
      <c r="X953" s="179"/>
      <c r="Y953" s="179"/>
      <c r="Z953" s="179"/>
      <c r="AA953" s="179"/>
    </row>
    <row r="954">
      <c r="A954" s="178"/>
      <c r="B954" s="179"/>
      <c r="C954" s="179"/>
      <c r="D954" s="179"/>
      <c r="E954" s="178"/>
      <c r="F954" s="180"/>
      <c r="G954" s="178"/>
      <c r="H954" s="179"/>
      <c r="I954" s="179"/>
      <c r="J954" s="179"/>
      <c r="K954" s="179"/>
      <c r="L954" s="179"/>
      <c r="M954" s="178"/>
      <c r="N954" s="179"/>
      <c r="O954" s="179"/>
      <c r="P954" s="179"/>
      <c r="Q954" s="179"/>
      <c r="R954" s="179"/>
      <c r="S954" s="179"/>
      <c r="T954" s="179"/>
      <c r="U954" s="179"/>
      <c r="V954" s="179"/>
      <c r="W954" s="179"/>
      <c r="X954" s="179"/>
      <c r="Y954" s="179"/>
      <c r="Z954" s="179"/>
      <c r="AA954" s="179"/>
    </row>
    <row r="955">
      <c r="A955" s="178"/>
      <c r="B955" s="179"/>
      <c r="C955" s="179"/>
      <c r="D955" s="179"/>
      <c r="E955" s="178"/>
      <c r="F955" s="180"/>
      <c r="G955" s="178"/>
      <c r="H955" s="179"/>
      <c r="I955" s="179"/>
      <c r="J955" s="179"/>
      <c r="K955" s="179"/>
      <c r="L955" s="179"/>
      <c r="M955" s="178"/>
      <c r="N955" s="179"/>
      <c r="O955" s="179"/>
      <c r="P955" s="179"/>
      <c r="Q955" s="179"/>
      <c r="R955" s="179"/>
      <c r="S955" s="179"/>
      <c r="T955" s="179"/>
      <c r="U955" s="179"/>
      <c r="V955" s="179"/>
      <c r="W955" s="179"/>
      <c r="X955" s="179"/>
      <c r="Y955" s="179"/>
      <c r="Z955" s="179"/>
      <c r="AA955" s="179"/>
    </row>
    <row r="956">
      <c r="A956" s="178"/>
      <c r="B956" s="179"/>
      <c r="C956" s="179"/>
      <c r="D956" s="179"/>
      <c r="E956" s="178"/>
      <c r="F956" s="180"/>
      <c r="G956" s="178"/>
      <c r="H956" s="179"/>
      <c r="I956" s="179"/>
      <c r="J956" s="179"/>
      <c r="K956" s="179"/>
      <c r="L956" s="179"/>
      <c r="M956" s="178"/>
      <c r="N956" s="179"/>
      <c r="O956" s="179"/>
      <c r="P956" s="179"/>
      <c r="Q956" s="179"/>
      <c r="R956" s="179"/>
      <c r="S956" s="179"/>
      <c r="T956" s="179"/>
      <c r="U956" s="179"/>
      <c r="V956" s="179"/>
      <c r="W956" s="179"/>
      <c r="X956" s="179"/>
      <c r="Y956" s="179"/>
      <c r="Z956" s="179"/>
      <c r="AA956" s="179"/>
    </row>
    <row r="957">
      <c r="A957" s="178"/>
      <c r="B957" s="179"/>
      <c r="C957" s="179"/>
      <c r="D957" s="179"/>
      <c r="E957" s="178"/>
      <c r="F957" s="180"/>
      <c r="G957" s="178"/>
      <c r="H957" s="179"/>
      <c r="I957" s="179"/>
      <c r="J957" s="179"/>
      <c r="K957" s="179"/>
      <c r="L957" s="179"/>
      <c r="M957" s="178"/>
      <c r="N957" s="179"/>
      <c r="O957" s="179"/>
      <c r="P957" s="179"/>
      <c r="Q957" s="179"/>
      <c r="R957" s="179"/>
      <c r="S957" s="179"/>
      <c r="T957" s="179"/>
      <c r="U957" s="179"/>
      <c r="V957" s="179"/>
      <c r="W957" s="179"/>
      <c r="X957" s="179"/>
      <c r="Y957" s="179"/>
      <c r="Z957" s="179"/>
      <c r="AA957" s="179"/>
    </row>
    <row r="958">
      <c r="A958" s="178"/>
      <c r="B958" s="179"/>
      <c r="C958" s="179"/>
      <c r="D958" s="179"/>
      <c r="E958" s="178"/>
      <c r="F958" s="180"/>
      <c r="G958" s="178"/>
      <c r="H958" s="179"/>
      <c r="I958" s="179"/>
      <c r="J958" s="179"/>
      <c r="K958" s="179"/>
      <c r="L958" s="179"/>
      <c r="M958" s="178"/>
      <c r="N958" s="179"/>
      <c r="O958" s="179"/>
      <c r="P958" s="179"/>
      <c r="Q958" s="179"/>
      <c r="R958" s="179"/>
      <c r="S958" s="179"/>
      <c r="T958" s="179"/>
      <c r="U958" s="179"/>
      <c r="V958" s="179"/>
      <c r="W958" s="179"/>
      <c r="X958" s="179"/>
      <c r="Y958" s="179"/>
      <c r="Z958" s="179"/>
      <c r="AA958" s="179"/>
    </row>
    <row r="959">
      <c r="A959" s="178"/>
      <c r="B959" s="179"/>
      <c r="C959" s="179"/>
      <c r="D959" s="179"/>
      <c r="E959" s="178"/>
      <c r="F959" s="180"/>
      <c r="G959" s="178"/>
      <c r="H959" s="179"/>
      <c r="I959" s="179"/>
      <c r="J959" s="179"/>
      <c r="K959" s="179"/>
      <c r="L959" s="179"/>
      <c r="M959" s="178"/>
      <c r="N959" s="179"/>
      <c r="O959" s="179"/>
      <c r="P959" s="179"/>
      <c r="Q959" s="179"/>
      <c r="R959" s="179"/>
      <c r="S959" s="179"/>
      <c r="T959" s="179"/>
      <c r="U959" s="179"/>
      <c r="V959" s="179"/>
      <c r="W959" s="179"/>
      <c r="X959" s="179"/>
      <c r="Y959" s="179"/>
      <c r="Z959" s="179"/>
      <c r="AA959" s="179"/>
    </row>
    <row r="960">
      <c r="A960" s="178"/>
      <c r="B960" s="179"/>
      <c r="C960" s="179"/>
      <c r="D960" s="179"/>
      <c r="E960" s="178"/>
      <c r="F960" s="180"/>
      <c r="G960" s="178"/>
      <c r="H960" s="179"/>
      <c r="I960" s="179"/>
      <c r="J960" s="179"/>
      <c r="K960" s="179"/>
      <c r="L960" s="179"/>
      <c r="M960" s="178"/>
      <c r="N960" s="179"/>
      <c r="O960" s="179"/>
      <c r="P960" s="179"/>
      <c r="Q960" s="179"/>
      <c r="R960" s="179"/>
      <c r="S960" s="179"/>
      <c r="T960" s="179"/>
      <c r="U960" s="179"/>
      <c r="V960" s="179"/>
      <c r="W960" s="179"/>
      <c r="X960" s="179"/>
      <c r="Y960" s="179"/>
      <c r="Z960" s="179"/>
      <c r="AA960" s="179"/>
    </row>
    <row r="961">
      <c r="A961" s="178"/>
      <c r="B961" s="179"/>
      <c r="C961" s="179"/>
      <c r="D961" s="179"/>
      <c r="E961" s="178"/>
      <c r="F961" s="180"/>
      <c r="G961" s="178"/>
      <c r="H961" s="179"/>
      <c r="I961" s="179"/>
      <c r="J961" s="179"/>
      <c r="K961" s="179"/>
      <c r="L961" s="179"/>
      <c r="M961" s="178"/>
      <c r="N961" s="179"/>
      <c r="O961" s="179"/>
      <c r="P961" s="179"/>
      <c r="Q961" s="179"/>
      <c r="R961" s="179"/>
      <c r="S961" s="179"/>
      <c r="T961" s="179"/>
      <c r="U961" s="179"/>
      <c r="V961" s="179"/>
      <c r="W961" s="179"/>
      <c r="X961" s="179"/>
      <c r="Y961" s="179"/>
      <c r="Z961" s="179"/>
      <c r="AA961" s="179"/>
    </row>
    <row r="962">
      <c r="A962" s="178"/>
      <c r="B962" s="179"/>
      <c r="C962" s="179"/>
      <c r="D962" s="179"/>
      <c r="E962" s="178"/>
      <c r="F962" s="180"/>
      <c r="G962" s="178"/>
      <c r="H962" s="179"/>
      <c r="I962" s="179"/>
      <c r="J962" s="179"/>
      <c r="K962" s="179"/>
      <c r="L962" s="179"/>
      <c r="M962" s="178"/>
      <c r="N962" s="179"/>
      <c r="O962" s="179"/>
      <c r="P962" s="179"/>
      <c r="Q962" s="179"/>
      <c r="R962" s="179"/>
      <c r="S962" s="179"/>
      <c r="T962" s="179"/>
      <c r="U962" s="179"/>
      <c r="V962" s="179"/>
      <c r="W962" s="179"/>
      <c r="X962" s="179"/>
      <c r="Y962" s="179"/>
      <c r="Z962" s="179"/>
      <c r="AA962" s="179"/>
    </row>
    <row r="963">
      <c r="A963" s="178"/>
      <c r="B963" s="179"/>
      <c r="C963" s="179"/>
      <c r="D963" s="179"/>
      <c r="E963" s="178"/>
      <c r="F963" s="180"/>
      <c r="G963" s="178"/>
      <c r="H963" s="179"/>
      <c r="I963" s="179"/>
      <c r="J963" s="179"/>
      <c r="K963" s="179"/>
      <c r="L963" s="179"/>
      <c r="M963" s="178"/>
      <c r="N963" s="179"/>
      <c r="O963" s="179"/>
      <c r="P963" s="179"/>
      <c r="Q963" s="179"/>
      <c r="R963" s="179"/>
      <c r="S963" s="179"/>
      <c r="T963" s="179"/>
      <c r="U963" s="179"/>
      <c r="V963" s="179"/>
      <c r="W963" s="179"/>
      <c r="X963" s="179"/>
      <c r="Y963" s="179"/>
      <c r="Z963" s="179"/>
      <c r="AA963" s="179"/>
    </row>
    <row r="964">
      <c r="A964" s="178"/>
      <c r="B964" s="179"/>
      <c r="C964" s="179"/>
      <c r="D964" s="179"/>
      <c r="E964" s="178"/>
      <c r="F964" s="180"/>
      <c r="G964" s="178"/>
      <c r="H964" s="179"/>
      <c r="I964" s="179"/>
      <c r="J964" s="179"/>
      <c r="K964" s="179"/>
      <c r="L964" s="179"/>
      <c r="M964" s="178"/>
      <c r="N964" s="179"/>
      <c r="O964" s="179"/>
      <c r="P964" s="179"/>
      <c r="Q964" s="179"/>
      <c r="R964" s="179"/>
      <c r="S964" s="179"/>
      <c r="T964" s="179"/>
      <c r="U964" s="179"/>
      <c r="V964" s="179"/>
      <c r="W964" s="179"/>
      <c r="X964" s="179"/>
      <c r="Y964" s="179"/>
      <c r="Z964" s="179"/>
      <c r="AA964" s="179"/>
    </row>
    <row r="965">
      <c r="A965" s="178"/>
      <c r="B965" s="179"/>
      <c r="C965" s="179"/>
      <c r="D965" s="179"/>
      <c r="E965" s="178"/>
      <c r="F965" s="180"/>
      <c r="G965" s="178"/>
      <c r="H965" s="179"/>
      <c r="I965" s="179"/>
      <c r="J965" s="179"/>
      <c r="K965" s="179"/>
      <c r="L965" s="179"/>
      <c r="M965" s="178"/>
      <c r="N965" s="179"/>
      <c r="O965" s="179"/>
      <c r="P965" s="179"/>
      <c r="Q965" s="179"/>
      <c r="R965" s="179"/>
      <c r="S965" s="179"/>
      <c r="T965" s="179"/>
      <c r="U965" s="179"/>
      <c r="V965" s="179"/>
      <c r="W965" s="179"/>
      <c r="X965" s="179"/>
      <c r="Y965" s="179"/>
      <c r="Z965" s="179"/>
      <c r="AA965" s="179"/>
    </row>
    <row r="966">
      <c r="A966" s="178"/>
      <c r="B966" s="179"/>
      <c r="C966" s="179"/>
      <c r="D966" s="179"/>
      <c r="E966" s="178"/>
      <c r="F966" s="180"/>
      <c r="G966" s="178"/>
      <c r="H966" s="179"/>
      <c r="I966" s="179"/>
      <c r="J966" s="179"/>
      <c r="K966" s="179"/>
      <c r="L966" s="179"/>
      <c r="M966" s="178"/>
      <c r="N966" s="179"/>
      <c r="O966" s="179"/>
      <c r="P966" s="179"/>
      <c r="Q966" s="179"/>
      <c r="R966" s="179"/>
      <c r="S966" s="179"/>
      <c r="T966" s="179"/>
      <c r="U966" s="179"/>
      <c r="V966" s="179"/>
      <c r="W966" s="179"/>
      <c r="X966" s="179"/>
      <c r="Y966" s="179"/>
      <c r="Z966" s="179"/>
      <c r="AA966" s="179"/>
    </row>
    <row r="967">
      <c r="A967" s="178"/>
      <c r="B967" s="179"/>
      <c r="C967" s="179"/>
      <c r="D967" s="179"/>
      <c r="E967" s="178"/>
      <c r="F967" s="180"/>
      <c r="G967" s="178"/>
      <c r="H967" s="179"/>
      <c r="I967" s="179"/>
      <c r="J967" s="179"/>
      <c r="K967" s="179"/>
      <c r="L967" s="179"/>
      <c r="M967" s="178"/>
      <c r="N967" s="179"/>
      <c r="O967" s="179"/>
      <c r="P967" s="179"/>
      <c r="Q967" s="179"/>
      <c r="R967" s="179"/>
      <c r="S967" s="179"/>
      <c r="T967" s="179"/>
      <c r="U967" s="179"/>
      <c r="V967" s="179"/>
      <c r="W967" s="179"/>
      <c r="X967" s="179"/>
      <c r="Y967" s="179"/>
      <c r="Z967" s="179"/>
      <c r="AA967" s="179"/>
    </row>
    <row r="968">
      <c r="A968" s="178"/>
      <c r="B968" s="179"/>
      <c r="C968" s="179"/>
      <c r="D968" s="179"/>
      <c r="E968" s="178"/>
      <c r="F968" s="180"/>
      <c r="G968" s="178"/>
      <c r="H968" s="179"/>
      <c r="I968" s="179"/>
      <c r="J968" s="179"/>
      <c r="K968" s="179"/>
      <c r="L968" s="179"/>
      <c r="M968" s="178"/>
      <c r="N968" s="179"/>
      <c r="O968" s="179"/>
      <c r="P968" s="179"/>
      <c r="Q968" s="179"/>
      <c r="R968" s="179"/>
      <c r="S968" s="179"/>
      <c r="T968" s="179"/>
      <c r="U968" s="179"/>
      <c r="V968" s="179"/>
      <c r="W968" s="179"/>
      <c r="X968" s="179"/>
      <c r="Y968" s="179"/>
      <c r="Z968" s="179"/>
      <c r="AA968" s="179"/>
    </row>
    <row r="969">
      <c r="A969" s="178"/>
      <c r="B969" s="179"/>
      <c r="C969" s="179"/>
      <c r="D969" s="179"/>
      <c r="E969" s="178"/>
      <c r="F969" s="180"/>
      <c r="G969" s="178"/>
      <c r="H969" s="179"/>
      <c r="I969" s="179"/>
      <c r="J969" s="179"/>
      <c r="K969" s="179"/>
      <c r="L969" s="179"/>
      <c r="M969" s="178"/>
      <c r="N969" s="179"/>
      <c r="O969" s="179"/>
      <c r="P969" s="179"/>
      <c r="Q969" s="179"/>
      <c r="R969" s="179"/>
      <c r="S969" s="179"/>
      <c r="T969" s="179"/>
      <c r="U969" s="179"/>
      <c r="V969" s="179"/>
      <c r="W969" s="179"/>
      <c r="X969" s="179"/>
      <c r="Y969" s="179"/>
      <c r="Z969" s="179"/>
      <c r="AA969" s="179"/>
    </row>
    <row r="970">
      <c r="A970" s="178"/>
      <c r="B970" s="179"/>
      <c r="C970" s="179"/>
      <c r="D970" s="179"/>
      <c r="E970" s="178"/>
      <c r="F970" s="180"/>
      <c r="G970" s="178"/>
      <c r="H970" s="179"/>
      <c r="I970" s="179"/>
      <c r="J970" s="179"/>
      <c r="K970" s="179"/>
      <c r="L970" s="179"/>
      <c r="M970" s="178"/>
      <c r="N970" s="179"/>
      <c r="O970" s="179"/>
      <c r="P970" s="179"/>
      <c r="Q970" s="179"/>
      <c r="R970" s="179"/>
      <c r="S970" s="179"/>
      <c r="T970" s="179"/>
      <c r="U970" s="179"/>
      <c r="V970" s="179"/>
      <c r="W970" s="179"/>
      <c r="X970" s="179"/>
      <c r="Y970" s="179"/>
      <c r="Z970" s="179"/>
      <c r="AA970" s="179"/>
    </row>
    <row r="971">
      <c r="A971" s="178"/>
      <c r="B971" s="179"/>
      <c r="C971" s="179"/>
      <c r="D971" s="179"/>
      <c r="E971" s="178"/>
      <c r="F971" s="180"/>
      <c r="G971" s="178"/>
      <c r="H971" s="179"/>
      <c r="I971" s="179"/>
      <c r="J971" s="179"/>
      <c r="K971" s="179"/>
      <c r="L971" s="179"/>
      <c r="M971" s="178"/>
      <c r="N971" s="179"/>
      <c r="O971" s="179"/>
      <c r="P971" s="179"/>
      <c r="Q971" s="179"/>
      <c r="R971" s="179"/>
      <c r="S971" s="179"/>
      <c r="T971" s="179"/>
      <c r="U971" s="179"/>
      <c r="V971" s="179"/>
      <c r="W971" s="179"/>
      <c r="X971" s="179"/>
      <c r="Y971" s="179"/>
      <c r="Z971" s="179"/>
      <c r="AA971" s="179"/>
    </row>
    <row r="972">
      <c r="A972" s="178"/>
      <c r="B972" s="179"/>
      <c r="C972" s="179"/>
      <c r="D972" s="179"/>
      <c r="E972" s="178"/>
      <c r="F972" s="180"/>
      <c r="G972" s="178"/>
      <c r="H972" s="179"/>
      <c r="I972" s="179"/>
      <c r="J972" s="179"/>
      <c r="K972" s="179"/>
      <c r="L972" s="179"/>
      <c r="M972" s="178"/>
      <c r="N972" s="179"/>
      <c r="O972" s="179"/>
      <c r="P972" s="179"/>
      <c r="Q972" s="179"/>
      <c r="R972" s="179"/>
      <c r="S972" s="179"/>
      <c r="T972" s="179"/>
      <c r="U972" s="179"/>
      <c r="V972" s="179"/>
      <c r="W972" s="179"/>
      <c r="X972" s="179"/>
      <c r="Y972" s="179"/>
      <c r="Z972" s="179"/>
      <c r="AA972" s="179"/>
    </row>
    <row r="973">
      <c r="A973" s="178"/>
      <c r="B973" s="179"/>
      <c r="C973" s="179"/>
      <c r="D973" s="179"/>
      <c r="E973" s="178"/>
      <c r="F973" s="180"/>
      <c r="G973" s="178"/>
      <c r="H973" s="179"/>
      <c r="I973" s="179"/>
      <c r="J973" s="179"/>
      <c r="K973" s="179"/>
      <c r="L973" s="179"/>
      <c r="M973" s="178"/>
      <c r="N973" s="179"/>
      <c r="O973" s="179"/>
      <c r="P973" s="179"/>
      <c r="Q973" s="179"/>
      <c r="R973" s="179"/>
      <c r="S973" s="179"/>
      <c r="T973" s="179"/>
      <c r="U973" s="179"/>
      <c r="V973" s="179"/>
      <c r="W973" s="179"/>
      <c r="X973" s="179"/>
      <c r="Y973" s="179"/>
      <c r="Z973" s="179"/>
      <c r="AA973" s="179"/>
    </row>
    <row r="974">
      <c r="A974" s="178"/>
      <c r="B974" s="179"/>
      <c r="C974" s="179"/>
      <c r="D974" s="179"/>
      <c r="E974" s="178"/>
      <c r="F974" s="180"/>
      <c r="G974" s="178"/>
      <c r="H974" s="179"/>
      <c r="I974" s="179"/>
      <c r="J974" s="179"/>
      <c r="K974" s="179"/>
      <c r="L974" s="179"/>
      <c r="M974" s="178"/>
      <c r="N974" s="179"/>
      <c r="O974" s="179"/>
      <c r="P974" s="179"/>
      <c r="Q974" s="179"/>
      <c r="R974" s="179"/>
      <c r="S974" s="179"/>
      <c r="T974" s="179"/>
      <c r="U974" s="179"/>
      <c r="V974" s="179"/>
      <c r="W974" s="179"/>
      <c r="X974" s="179"/>
      <c r="Y974" s="179"/>
      <c r="Z974" s="179"/>
      <c r="AA974" s="179"/>
    </row>
    <row r="975">
      <c r="A975" s="178"/>
      <c r="B975" s="179"/>
      <c r="C975" s="179"/>
      <c r="D975" s="179"/>
      <c r="E975" s="178"/>
      <c r="F975" s="180"/>
      <c r="G975" s="178"/>
      <c r="H975" s="179"/>
      <c r="I975" s="179"/>
      <c r="J975" s="179"/>
      <c r="K975" s="179"/>
      <c r="L975" s="179"/>
      <c r="M975" s="178"/>
      <c r="N975" s="179"/>
      <c r="O975" s="179"/>
      <c r="P975" s="179"/>
      <c r="Q975" s="179"/>
      <c r="R975" s="179"/>
      <c r="S975" s="179"/>
      <c r="T975" s="179"/>
      <c r="U975" s="179"/>
      <c r="V975" s="179"/>
      <c r="W975" s="179"/>
      <c r="X975" s="179"/>
      <c r="Y975" s="179"/>
      <c r="Z975" s="179"/>
      <c r="AA975" s="179"/>
    </row>
    <row r="976">
      <c r="A976" s="178"/>
      <c r="B976" s="179"/>
      <c r="C976" s="179"/>
      <c r="D976" s="179"/>
      <c r="E976" s="178"/>
      <c r="F976" s="180"/>
      <c r="G976" s="178"/>
      <c r="H976" s="179"/>
      <c r="I976" s="179"/>
      <c r="J976" s="179"/>
      <c r="K976" s="179"/>
      <c r="L976" s="179"/>
      <c r="M976" s="178"/>
      <c r="N976" s="179"/>
      <c r="O976" s="179"/>
      <c r="P976" s="179"/>
      <c r="Q976" s="179"/>
      <c r="R976" s="179"/>
      <c r="S976" s="179"/>
      <c r="T976" s="179"/>
      <c r="U976" s="179"/>
      <c r="V976" s="179"/>
      <c r="W976" s="179"/>
      <c r="X976" s="179"/>
      <c r="Y976" s="179"/>
      <c r="Z976" s="179"/>
      <c r="AA976" s="179"/>
    </row>
    <row r="977">
      <c r="A977" s="178"/>
      <c r="D977" s="179"/>
      <c r="E977" s="178"/>
      <c r="F977" s="180"/>
      <c r="G977" s="178"/>
      <c r="H977" s="179"/>
      <c r="I977" s="179"/>
      <c r="J977" s="179"/>
      <c r="K977" s="179"/>
      <c r="L977" s="179"/>
      <c r="M977" s="178"/>
      <c r="N977" s="179"/>
      <c r="O977" s="179"/>
      <c r="P977" s="179"/>
      <c r="Q977" s="179"/>
      <c r="R977" s="179"/>
      <c r="S977" s="179"/>
      <c r="T977" s="179"/>
      <c r="U977" s="179"/>
      <c r="V977" s="179"/>
      <c r="W977" s="179"/>
      <c r="X977" s="179"/>
      <c r="Y977" s="179"/>
      <c r="Z977" s="179"/>
      <c r="AA977" s="179"/>
    </row>
    <row r="978">
      <c r="A978" s="178"/>
      <c r="D978" s="179"/>
      <c r="E978" s="178"/>
      <c r="F978" s="180"/>
      <c r="G978" s="178"/>
      <c r="H978" s="179"/>
      <c r="I978" s="179"/>
      <c r="J978" s="179"/>
      <c r="K978" s="179"/>
      <c r="L978" s="179"/>
      <c r="M978" s="178"/>
      <c r="N978" s="179"/>
      <c r="O978" s="179"/>
      <c r="P978" s="179"/>
      <c r="Q978" s="179"/>
      <c r="R978" s="179"/>
      <c r="S978" s="179"/>
      <c r="T978" s="179"/>
      <c r="U978" s="179"/>
      <c r="V978" s="179"/>
      <c r="W978" s="179"/>
      <c r="X978" s="179"/>
      <c r="Y978" s="179"/>
      <c r="Z978" s="179"/>
      <c r="AA978" s="179"/>
    </row>
    <row r="979">
      <c r="A979" s="178"/>
      <c r="D979" s="179"/>
      <c r="E979" s="178"/>
      <c r="F979" s="180"/>
      <c r="G979" s="178"/>
      <c r="H979" s="179"/>
      <c r="I979" s="179"/>
      <c r="J979" s="179"/>
      <c r="K979" s="179"/>
      <c r="L979" s="179"/>
      <c r="M979" s="178"/>
      <c r="N979" s="179"/>
      <c r="O979" s="179"/>
      <c r="P979" s="179"/>
      <c r="Q979" s="179"/>
      <c r="R979" s="179"/>
      <c r="S979" s="179"/>
      <c r="T979" s="179"/>
      <c r="U979" s="179"/>
      <c r="V979" s="179"/>
      <c r="W979" s="179"/>
      <c r="X979" s="179"/>
      <c r="Y979" s="179"/>
      <c r="Z979" s="179"/>
      <c r="AA979" s="179"/>
    </row>
    <row r="980">
      <c r="A980" s="178"/>
      <c r="D980" s="179"/>
      <c r="E980" s="178"/>
      <c r="F980" s="180"/>
      <c r="G980" s="178"/>
      <c r="H980" s="179"/>
      <c r="I980" s="179"/>
      <c r="J980" s="179"/>
      <c r="K980" s="179"/>
      <c r="L980" s="179"/>
      <c r="M980" s="178"/>
      <c r="N980" s="179"/>
      <c r="O980" s="179"/>
      <c r="P980" s="179"/>
      <c r="Q980" s="179"/>
      <c r="R980" s="179"/>
      <c r="S980" s="179"/>
      <c r="T980" s="179"/>
      <c r="U980" s="179"/>
      <c r="V980" s="179"/>
      <c r="W980" s="179"/>
      <c r="X980" s="179"/>
      <c r="Y980" s="179"/>
      <c r="Z980" s="179"/>
      <c r="AA980" s="179"/>
    </row>
    <row r="981">
      <c r="A981" s="178"/>
      <c r="D981" s="179"/>
      <c r="E981" s="178"/>
      <c r="F981" s="180"/>
      <c r="G981" s="178"/>
      <c r="H981" s="179"/>
      <c r="I981" s="179"/>
      <c r="J981" s="179"/>
      <c r="K981" s="179"/>
      <c r="L981" s="179"/>
      <c r="M981" s="178"/>
      <c r="N981" s="179"/>
      <c r="O981" s="179"/>
      <c r="P981" s="179"/>
      <c r="Q981" s="179"/>
      <c r="R981" s="179"/>
      <c r="S981" s="179"/>
      <c r="T981" s="179"/>
      <c r="U981" s="179"/>
      <c r="V981" s="179"/>
      <c r="W981" s="179"/>
      <c r="X981" s="179"/>
      <c r="Y981" s="179"/>
      <c r="Z981" s="179"/>
      <c r="AA981" s="179"/>
    </row>
    <row r="982">
      <c r="A982" s="178"/>
      <c r="D982" s="179"/>
      <c r="E982" s="178"/>
      <c r="F982" s="180"/>
      <c r="G982" s="178"/>
      <c r="H982" s="179"/>
      <c r="I982" s="179"/>
      <c r="J982" s="179"/>
      <c r="K982" s="179"/>
      <c r="L982" s="179"/>
      <c r="M982" s="178"/>
      <c r="N982" s="179"/>
      <c r="O982" s="179"/>
      <c r="P982" s="179"/>
      <c r="Q982" s="179"/>
      <c r="R982" s="179"/>
      <c r="S982" s="179"/>
      <c r="T982" s="179"/>
      <c r="U982" s="179"/>
      <c r="V982" s="179"/>
      <c r="W982" s="179"/>
      <c r="X982" s="179"/>
      <c r="Y982" s="179"/>
      <c r="Z982" s="179"/>
      <c r="AA982" s="179"/>
    </row>
    <row r="983">
      <c r="A983" s="178"/>
      <c r="D983" s="179"/>
      <c r="E983" s="178"/>
      <c r="F983" s="180"/>
      <c r="G983" s="178"/>
      <c r="H983" s="179"/>
      <c r="I983" s="179"/>
      <c r="J983" s="179"/>
      <c r="K983" s="179"/>
      <c r="L983" s="179"/>
      <c r="M983" s="178"/>
      <c r="N983" s="179"/>
      <c r="O983" s="179"/>
      <c r="P983" s="179"/>
      <c r="Q983" s="179"/>
      <c r="R983" s="179"/>
      <c r="S983" s="179"/>
      <c r="T983" s="179"/>
      <c r="U983" s="179"/>
      <c r="V983" s="179"/>
      <c r="W983" s="179"/>
      <c r="X983" s="179"/>
      <c r="Y983" s="179"/>
      <c r="Z983" s="179"/>
      <c r="AA983" s="179"/>
    </row>
    <row r="984">
      <c r="A984" s="178"/>
      <c r="D984" s="179"/>
      <c r="E984" s="178"/>
      <c r="F984" s="180"/>
      <c r="G984" s="178"/>
      <c r="H984" s="179"/>
      <c r="I984" s="179"/>
      <c r="J984" s="179"/>
      <c r="K984" s="179"/>
      <c r="L984" s="179"/>
      <c r="M984" s="178"/>
      <c r="N984" s="179"/>
      <c r="O984" s="179"/>
      <c r="P984" s="179"/>
      <c r="Q984" s="179"/>
      <c r="R984" s="179"/>
      <c r="S984" s="179"/>
      <c r="T984" s="179"/>
      <c r="U984" s="179"/>
      <c r="V984" s="179"/>
      <c r="W984" s="179"/>
      <c r="X984" s="179"/>
      <c r="Y984" s="179"/>
      <c r="Z984" s="179"/>
      <c r="AA984" s="179"/>
    </row>
  </sheetData>
  <mergeCells count="21">
    <mergeCell ref="E6:F6"/>
    <mergeCell ref="E7:F7"/>
    <mergeCell ref="E19:F19"/>
    <mergeCell ref="J19:K19"/>
    <mergeCell ref="E23:F23"/>
    <mergeCell ref="J23:K23"/>
    <mergeCell ref="E30:F30"/>
    <mergeCell ref="J30:K30"/>
    <mergeCell ref="V5:V8"/>
    <mergeCell ref="W7:X7"/>
    <mergeCell ref="V9:V12"/>
    <mergeCell ref="W11:X11"/>
    <mergeCell ref="V15:V18"/>
    <mergeCell ref="V19:V22"/>
    <mergeCell ref="A2:C2"/>
    <mergeCell ref="E2:H2"/>
    <mergeCell ref="J2:M2"/>
    <mergeCell ref="O2:T2"/>
    <mergeCell ref="V2:Z2"/>
    <mergeCell ref="J6:K6"/>
    <mergeCell ref="J7:K7"/>
  </mergeCells>
  <conditionalFormatting sqref="D24:D41">
    <cfRule type="containsText" dxfId="5" priority="1" operator="containsText" text="Februari">
      <formula>NOT(ISERROR(SEARCH(("Februari"),(D24))))</formula>
    </cfRule>
  </conditionalFormatting>
  <conditionalFormatting sqref="G6:G32 L6:L32">
    <cfRule type="cellIs" dxfId="6" priority="2" operator="equal">
      <formula>0</formula>
    </cfRule>
  </conditionalFormatting>
  <conditionalFormatting sqref="M3">
    <cfRule type="notContainsBlanks" dxfId="2" priority="3">
      <formula>LEN(TRIM(M3))&gt;0</formula>
    </cfRule>
  </conditionalFormatting>
  <dataValidations>
    <dataValidation type="list" allowBlank="1" showErrorMessage="1" sqref="C6">
      <formula1>Sheet1!$E$1:$E$38</formula1>
    </dataValidation>
    <dataValidation type="list" allowBlank="1" showErrorMessage="1" sqref="L3">
      <formula1>'UPTD PPA KabKota'!$C$5:$C$513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3.86"/>
    <col customWidth="1" min="2" max="2" width="6.86"/>
    <col customWidth="1" min="3" max="3" width="30.86"/>
    <col customWidth="1" hidden="1" min="4" max="4" width="23.14"/>
    <col customWidth="1" hidden="1" min="5" max="7" width="25.43"/>
    <col customWidth="1" min="8" max="8" width="25.43"/>
    <col customWidth="1" min="9" max="9" width="68.86"/>
    <col customWidth="1" min="10" max="10" width="12.71"/>
    <col customWidth="1" min="11" max="11" width="10.86"/>
    <col customWidth="1" min="12" max="17" width="25.43"/>
    <col customWidth="1" min="18" max="18" width="21.14"/>
    <col customWidth="1" min="19" max="42" width="25.43"/>
    <col customWidth="1" min="43" max="52" width="9.57"/>
    <col customWidth="1" min="53" max="54" width="28.86"/>
    <col customWidth="1" min="55" max="55" width="10.57"/>
    <col customWidth="1" min="56" max="60" width="16.0"/>
    <col customWidth="1" min="61" max="65" width="13.0"/>
  </cols>
  <sheetData>
    <row r="1">
      <c r="A1" s="80"/>
      <c r="B1" s="80"/>
      <c r="C1" s="80"/>
      <c r="D1" s="81"/>
      <c r="E1" s="81"/>
      <c r="F1" s="81"/>
      <c r="G1" s="81"/>
      <c r="H1" s="81"/>
      <c r="I1" s="81"/>
      <c r="J1" s="80"/>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0"/>
      <c r="AP1" s="81"/>
      <c r="AQ1" s="81"/>
      <c r="AR1" s="81"/>
      <c r="AS1" s="81"/>
      <c r="AT1" s="81"/>
      <c r="AU1" s="81"/>
      <c r="AV1" s="81"/>
      <c r="AW1" s="81"/>
      <c r="AX1" s="81"/>
      <c r="AY1" s="81"/>
      <c r="AZ1" s="81"/>
      <c r="BA1" s="80"/>
      <c r="BB1" s="80"/>
      <c r="BC1" s="80"/>
      <c r="BD1" s="80"/>
      <c r="BE1" s="80"/>
      <c r="BF1" s="80"/>
      <c r="BG1" s="80"/>
      <c r="BH1" s="80"/>
      <c r="BI1" s="82"/>
      <c r="BJ1" s="83"/>
      <c r="BK1" s="83"/>
      <c r="BL1" s="83"/>
      <c r="BM1" s="83"/>
    </row>
    <row r="2" ht="39.0" customHeight="1">
      <c r="A2" s="84" t="s">
        <v>114</v>
      </c>
      <c r="B2" s="84" t="s">
        <v>606</v>
      </c>
      <c r="C2" s="84" t="s">
        <v>4416</v>
      </c>
      <c r="D2" s="85" t="s">
        <v>115</v>
      </c>
      <c r="E2" s="85" t="s">
        <v>116</v>
      </c>
      <c r="F2" s="85" t="s">
        <v>117</v>
      </c>
      <c r="G2" s="85" t="s">
        <v>118</v>
      </c>
      <c r="H2" s="85" t="s">
        <v>119</v>
      </c>
      <c r="I2" s="85" t="s">
        <v>7</v>
      </c>
      <c r="J2" s="84" t="s">
        <v>608</v>
      </c>
      <c r="K2" s="85" t="s">
        <v>121</v>
      </c>
      <c r="L2" s="85" t="s">
        <v>122</v>
      </c>
      <c r="M2" s="85" t="s">
        <v>123</v>
      </c>
      <c r="N2" s="85" t="s">
        <v>124</v>
      </c>
      <c r="O2" s="85" t="s">
        <v>125</v>
      </c>
      <c r="P2" s="85" t="s">
        <v>126</v>
      </c>
      <c r="Q2" s="85" t="s">
        <v>127</v>
      </c>
      <c r="R2" s="85" t="s">
        <v>128</v>
      </c>
      <c r="S2" s="86" t="s">
        <v>129</v>
      </c>
      <c r="T2" s="10"/>
      <c r="U2" s="10"/>
      <c r="V2" s="10"/>
      <c r="W2" s="10"/>
      <c r="X2" s="10"/>
      <c r="Y2" s="10"/>
      <c r="Z2" s="10"/>
      <c r="AA2" s="10"/>
      <c r="AB2" s="8"/>
      <c r="AC2" s="86" t="s">
        <v>130</v>
      </c>
      <c r="AD2" s="10"/>
      <c r="AE2" s="10"/>
      <c r="AF2" s="10"/>
      <c r="AG2" s="10"/>
      <c r="AH2" s="10"/>
      <c r="AI2" s="10"/>
      <c r="AJ2" s="10"/>
      <c r="AK2" s="10"/>
      <c r="AL2" s="10"/>
      <c r="AM2" s="8"/>
      <c r="AN2" s="85" t="s">
        <v>131</v>
      </c>
      <c r="AO2" s="84" t="s">
        <v>132</v>
      </c>
      <c r="AP2" s="85" t="s">
        <v>133</v>
      </c>
      <c r="AQ2" s="86" t="s">
        <v>134</v>
      </c>
      <c r="AR2" s="10"/>
      <c r="AS2" s="10"/>
      <c r="AT2" s="10"/>
      <c r="AU2" s="10"/>
      <c r="AV2" s="10"/>
      <c r="AW2" s="10"/>
      <c r="AX2" s="10"/>
      <c r="AY2" s="10"/>
      <c r="AZ2" s="8"/>
      <c r="BA2" s="84" t="s">
        <v>135</v>
      </c>
      <c r="BB2" s="84" t="s">
        <v>136</v>
      </c>
      <c r="BC2" s="84" t="s">
        <v>137</v>
      </c>
      <c r="BD2" s="87" t="s">
        <v>609</v>
      </c>
      <c r="BE2" s="41"/>
      <c r="BF2" s="41"/>
      <c r="BG2" s="41"/>
      <c r="BH2" s="42"/>
      <c r="BI2" s="84" t="s">
        <v>610</v>
      </c>
      <c r="BJ2" s="88" t="s">
        <v>140</v>
      </c>
      <c r="BK2" s="8"/>
      <c r="BL2" s="88" t="s">
        <v>141</v>
      </c>
      <c r="BM2" s="8"/>
    </row>
    <row r="3">
      <c r="A3" s="14"/>
      <c r="B3" s="14"/>
      <c r="C3" s="14"/>
      <c r="D3" s="14"/>
      <c r="E3" s="14"/>
      <c r="F3" s="14"/>
      <c r="G3" s="14"/>
      <c r="H3" s="14"/>
      <c r="I3" s="14"/>
      <c r="J3" s="14"/>
      <c r="K3" s="14"/>
      <c r="L3" s="14"/>
      <c r="M3" s="14"/>
      <c r="N3" s="14"/>
      <c r="O3" s="14"/>
      <c r="P3" s="14"/>
      <c r="Q3" s="14"/>
      <c r="R3" s="14"/>
      <c r="S3" s="89" t="s">
        <v>142</v>
      </c>
      <c r="T3" s="89" t="s">
        <v>143</v>
      </c>
      <c r="U3" s="89" t="s">
        <v>144</v>
      </c>
      <c r="V3" s="89" t="s">
        <v>145</v>
      </c>
      <c r="W3" s="89" t="s">
        <v>146</v>
      </c>
      <c r="X3" s="89" t="s">
        <v>147</v>
      </c>
      <c r="Y3" s="89" t="s">
        <v>148</v>
      </c>
      <c r="Z3" s="89" t="s">
        <v>149</v>
      </c>
      <c r="AA3" s="89" t="s">
        <v>150</v>
      </c>
      <c r="AB3" s="89" t="s">
        <v>151</v>
      </c>
      <c r="AC3" s="89" t="s">
        <v>152</v>
      </c>
      <c r="AD3" s="89" t="s">
        <v>153</v>
      </c>
      <c r="AE3" s="89" t="s">
        <v>154</v>
      </c>
      <c r="AF3" s="89" t="s">
        <v>155</v>
      </c>
      <c r="AG3" s="89" t="s">
        <v>156</v>
      </c>
      <c r="AH3" s="89" t="s">
        <v>157</v>
      </c>
      <c r="AI3" s="89" t="s">
        <v>158</v>
      </c>
      <c r="AJ3" s="89" t="s">
        <v>159</v>
      </c>
      <c r="AK3" s="89" t="s">
        <v>160</v>
      </c>
      <c r="AL3" s="89" t="s">
        <v>161</v>
      </c>
      <c r="AM3" s="89" t="s">
        <v>162</v>
      </c>
      <c r="AN3" s="14"/>
      <c r="AO3" s="14"/>
      <c r="AP3" s="14"/>
      <c r="AQ3" s="89">
        <v>2016.0</v>
      </c>
      <c r="AR3" s="89">
        <v>2017.0</v>
      </c>
      <c r="AS3" s="89">
        <v>2018.0</v>
      </c>
      <c r="AT3" s="89">
        <v>2019.0</v>
      </c>
      <c r="AU3" s="89">
        <v>2020.0</v>
      </c>
      <c r="AV3" s="89">
        <v>2021.0</v>
      </c>
      <c r="AW3" s="89">
        <v>2022.0</v>
      </c>
      <c r="AX3" s="89">
        <v>2023.0</v>
      </c>
      <c r="AY3" s="89">
        <v>2024.0</v>
      </c>
      <c r="AZ3" s="90">
        <v>2025.0</v>
      </c>
      <c r="BA3" s="14"/>
      <c r="BB3" s="14"/>
      <c r="BC3" s="14"/>
      <c r="BD3" s="46"/>
      <c r="BE3" s="47"/>
      <c r="BF3" s="47"/>
      <c r="BG3" s="47"/>
      <c r="BH3" s="48"/>
      <c r="BI3" s="247">
        <f>countif(BI5:BI516,"Ada")</f>
        <v>321</v>
      </c>
      <c r="BJ3" s="92" t="s">
        <v>163</v>
      </c>
      <c r="BK3" s="92" t="s">
        <v>164</v>
      </c>
      <c r="BL3" s="92" t="s">
        <v>611</v>
      </c>
      <c r="BM3" s="92" t="s">
        <v>166</v>
      </c>
    </row>
    <row r="4">
      <c r="A4" s="93" t="s">
        <v>168</v>
      </c>
      <c r="B4" s="93" t="s">
        <v>169</v>
      </c>
      <c r="C4" s="93" t="s">
        <v>170</v>
      </c>
      <c r="D4" s="93" t="s">
        <v>171</v>
      </c>
      <c r="E4" s="93" t="s">
        <v>172</v>
      </c>
      <c r="F4" s="93" t="s">
        <v>173</v>
      </c>
      <c r="G4" s="93" t="s">
        <v>174</v>
      </c>
      <c r="H4" s="93" t="s">
        <v>175</v>
      </c>
      <c r="I4" s="93" t="s">
        <v>176</v>
      </c>
      <c r="J4" s="93" t="s">
        <v>177</v>
      </c>
      <c r="K4" s="93" t="s">
        <v>178</v>
      </c>
      <c r="L4" s="93" t="s">
        <v>179</v>
      </c>
      <c r="M4" s="93" t="s">
        <v>180</v>
      </c>
      <c r="N4" s="93" t="s">
        <v>181</v>
      </c>
      <c r="O4" s="93" t="s">
        <v>182</v>
      </c>
      <c r="P4" s="93" t="s">
        <v>183</v>
      </c>
      <c r="Q4" s="93" t="s">
        <v>184</v>
      </c>
      <c r="R4" s="93" t="s">
        <v>185</v>
      </c>
      <c r="S4" s="93" t="s">
        <v>186</v>
      </c>
      <c r="T4" s="93" t="s">
        <v>187</v>
      </c>
      <c r="U4" s="93" t="s">
        <v>188</v>
      </c>
      <c r="V4" s="93" t="s">
        <v>189</v>
      </c>
      <c r="W4" s="93" t="s">
        <v>190</v>
      </c>
      <c r="X4" s="93" t="s">
        <v>191</v>
      </c>
      <c r="Y4" s="93" t="s">
        <v>192</v>
      </c>
      <c r="Z4" s="93" t="s">
        <v>193</v>
      </c>
      <c r="AA4" s="93" t="s">
        <v>194</v>
      </c>
      <c r="AB4" s="93" t="s">
        <v>195</v>
      </c>
      <c r="AC4" s="93" t="s">
        <v>196</v>
      </c>
      <c r="AD4" s="93" t="s">
        <v>197</v>
      </c>
      <c r="AE4" s="93" t="s">
        <v>198</v>
      </c>
      <c r="AF4" s="93" t="s">
        <v>199</v>
      </c>
      <c r="AG4" s="93" t="s">
        <v>200</v>
      </c>
      <c r="AH4" s="93" t="s">
        <v>201</v>
      </c>
      <c r="AI4" s="93" t="s">
        <v>202</v>
      </c>
      <c r="AJ4" s="93" t="s">
        <v>203</v>
      </c>
      <c r="AK4" s="93" t="s">
        <v>204</v>
      </c>
      <c r="AL4" s="93" t="s">
        <v>205</v>
      </c>
      <c r="AM4" s="93" t="s">
        <v>206</v>
      </c>
      <c r="AN4" s="93" t="s">
        <v>207</v>
      </c>
      <c r="AO4" s="93" t="s">
        <v>208</v>
      </c>
      <c r="AP4" s="93" t="s">
        <v>209</v>
      </c>
      <c r="AQ4" s="93" t="s">
        <v>210</v>
      </c>
      <c r="AR4" s="93" t="s">
        <v>211</v>
      </c>
      <c r="AS4" s="93" t="s">
        <v>212</v>
      </c>
      <c r="AT4" s="93" t="s">
        <v>213</v>
      </c>
      <c r="AU4" s="93" t="s">
        <v>214</v>
      </c>
      <c r="AV4" s="93" t="s">
        <v>215</v>
      </c>
      <c r="AW4" s="93" t="s">
        <v>216</v>
      </c>
      <c r="AX4" s="94" t="s">
        <v>217</v>
      </c>
      <c r="AY4" s="94" t="s">
        <v>218</v>
      </c>
      <c r="AZ4" s="94" t="s">
        <v>219</v>
      </c>
      <c r="BA4" s="94" t="s">
        <v>612</v>
      </c>
      <c r="BB4" s="94" t="s">
        <v>613</v>
      </c>
      <c r="BC4" s="94" t="s">
        <v>614</v>
      </c>
      <c r="BD4" s="94" t="s">
        <v>615</v>
      </c>
      <c r="BE4" s="94" t="s">
        <v>616</v>
      </c>
      <c r="BF4" s="94" t="s">
        <v>617</v>
      </c>
      <c r="BG4" s="94" t="s">
        <v>618</v>
      </c>
      <c r="BH4" s="94" t="s">
        <v>619</v>
      </c>
      <c r="BI4" s="95" t="s">
        <v>620</v>
      </c>
      <c r="BJ4" s="94" t="s">
        <v>621</v>
      </c>
      <c r="BK4" s="94" t="s">
        <v>622</v>
      </c>
      <c r="BL4" s="94" t="s">
        <v>623</v>
      </c>
      <c r="BM4" s="94" t="s">
        <v>624</v>
      </c>
    </row>
    <row r="5">
      <c r="A5" s="96" t="s">
        <v>8</v>
      </c>
      <c r="B5" s="97">
        <v>1.0</v>
      </c>
      <c r="C5" s="98" t="s">
        <v>625</v>
      </c>
      <c r="D5" s="96" t="s">
        <v>626</v>
      </c>
      <c r="E5" s="96" t="s">
        <v>627</v>
      </c>
      <c r="F5" s="96" t="s">
        <v>628</v>
      </c>
      <c r="G5" s="96" t="s">
        <v>628</v>
      </c>
      <c r="H5" s="96" t="s">
        <v>11</v>
      </c>
      <c r="I5" s="96" t="s">
        <v>629</v>
      </c>
      <c r="J5" s="97">
        <v>2021.0</v>
      </c>
      <c r="K5" s="97" t="s">
        <v>223</v>
      </c>
      <c r="L5" s="96" t="s">
        <v>630</v>
      </c>
      <c r="M5" s="96" t="s">
        <v>631</v>
      </c>
      <c r="N5" s="96" t="s">
        <v>632</v>
      </c>
      <c r="O5" s="96" t="s">
        <v>286</v>
      </c>
      <c r="P5" s="96" t="s">
        <v>330</v>
      </c>
      <c r="Q5" s="96" t="s">
        <v>633</v>
      </c>
      <c r="R5" s="96" t="s">
        <v>9</v>
      </c>
      <c r="S5" s="96" t="s">
        <v>9</v>
      </c>
      <c r="T5" s="96" t="s">
        <v>9</v>
      </c>
      <c r="U5" s="96" t="s">
        <v>9</v>
      </c>
      <c r="V5" s="96" t="s">
        <v>21</v>
      </c>
      <c r="W5" s="96" t="s">
        <v>21</v>
      </c>
      <c r="X5" s="96" t="s">
        <v>9</v>
      </c>
      <c r="Y5" s="96" t="s">
        <v>21</v>
      </c>
      <c r="Z5" s="96" t="s">
        <v>9</v>
      </c>
      <c r="AA5" s="96" t="s">
        <v>9</v>
      </c>
      <c r="AB5" s="96" t="s">
        <v>9</v>
      </c>
      <c r="AC5" s="96" t="s">
        <v>228</v>
      </c>
      <c r="AD5" s="96" t="s">
        <v>228</v>
      </c>
      <c r="AE5" s="96" t="s">
        <v>228</v>
      </c>
      <c r="AF5" s="96" t="s">
        <v>228</v>
      </c>
      <c r="AG5" s="96" t="s">
        <v>228</v>
      </c>
      <c r="AH5" s="96" t="s">
        <v>228</v>
      </c>
      <c r="AI5" s="96" t="s">
        <v>229</v>
      </c>
      <c r="AJ5" s="96" t="s">
        <v>228</v>
      </c>
      <c r="AK5" s="96" t="s">
        <v>229</v>
      </c>
      <c r="AL5" s="96" t="s">
        <v>228</v>
      </c>
      <c r="AM5" s="96" t="s">
        <v>228</v>
      </c>
      <c r="AN5" s="96" t="s">
        <v>634</v>
      </c>
      <c r="AO5" s="96" t="s">
        <v>635</v>
      </c>
      <c r="AP5" s="96" t="s">
        <v>636</v>
      </c>
      <c r="AQ5" s="96"/>
      <c r="AR5" s="99"/>
      <c r="AS5" s="99"/>
      <c r="AT5" s="98"/>
      <c r="AU5" s="98"/>
      <c r="AV5" s="96" t="s">
        <v>231</v>
      </c>
      <c r="AW5" s="98"/>
      <c r="AX5" s="96"/>
      <c r="AY5" s="98"/>
      <c r="AZ5" s="98"/>
      <c r="BA5" s="96" t="s">
        <v>637</v>
      </c>
      <c r="BB5" s="96" t="s">
        <v>638</v>
      </c>
      <c r="BC5" s="98">
        <f t="shared" ref="BC5:BC6" si="1">COUNTIF(AC5:AM5,"Sudah")</f>
        <v>9</v>
      </c>
      <c r="BD5" s="101"/>
      <c r="BE5" s="101"/>
      <c r="BF5" s="101"/>
      <c r="BG5" s="101"/>
      <c r="BH5" s="101"/>
      <c r="BI5" s="100" t="str">
        <f>IFERROR(__xludf.DUMMYFUNCTION("IF(OR(REGEXMATCH(I5,""Peraturan Walikota""),REGEXMATCH(I5,""Peraturan Bupati""),REGEXMATCH(I5,""PERATURAN BUPATI""),REGEXMATCH(I5,""PERATURAN WALIKOTA"")),""Ada"",""Tidak Ada"")"),"Ada")</f>
        <v>Ada</v>
      </c>
      <c r="BJ5" s="98" t="str">
        <f t="shared" ref="BJ5:BJ6" si="2">IF(O5 = "Belum Punya", "Tidak Ada", IF(O5 = "", "Tidak Menjawab", "Ada"))</f>
        <v>Ada</v>
      </c>
      <c r="BK5" s="96" t="str">
        <f t="shared" ref="BK5:BK6" si="3">IF(P5 = "Tidak Punya", "Tidak Ada", IF(P5 = "", "Tidak Menjawab", "Ada"))</f>
        <v>Ada</v>
      </c>
      <c r="BL5" s="98" t="str">
        <f t="shared" ref="BL5:BL6" si="4">IF(AND(R5="Ada",S5="Ada",T5="Ada"),"Lengkap","Tidak Lengkap")</f>
        <v>Lengkap</v>
      </c>
      <c r="BM5" s="98" t="str">
        <f t="shared" ref="BM5:BM6" si="5">IF(AND(U5="Ada",V5="Ada",W5="Ada",X5="Ada",Y5="Ada",Z5="Ada",AA5="Ada",AB5="Ada"),"Lengkap","Tidak Lengkap")</f>
        <v>Tidak Lengkap</v>
      </c>
    </row>
    <row r="6">
      <c r="A6" s="96" t="s">
        <v>8</v>
      </c>
      <c r="B6" s="97">
        <v>2.0</v>
      </c>
      <c r="C6" s="96" t="s">
        <v>639</v>
      </c>
      <c r="D6" s="96" t="s">
        <v>640</v>
      </c>
      <c r="E6" s="96" t="s">
        <v>641</v>
      </c>
      <c r="F6" s="102" t="s">
        <v>237</v>
      </c>
      <c r="G6" s="102" t="s">
        <v>642</v>
      </c>
      <c r="H6" s="96" t="s">
        <v>11</v>
      </c>
      <c r="I6" s="96" t="s">
        <v>4417</v>
      </c>
      <c r="J6" s="97">
        <v>2021.0</v>
      </c>
      <c r="K6" s="97" t="s">
        <v>223</v>
      </c>
      <c r="L6" s="102" t="s">
        <v>644</v>
      </c>
      <c r="M6" s="103" t="s">
        <v>4418</v>
      </c>
      <c r="N6" s="96" t="s">
        <v>646</v>
      </c>
      <c r="O6" s="96" t="s">
        <v>253</v>
      </c>
      <c r="P6" s="96" t="s">
        <v>647</v>
      </c>
      <c r="Q6" s="96"/>
      <c r="R6" s="96" t="s">
        <v>21</v>
      </c>
      <c r="S6" s="96" t="s">
        <v>9</v>
      </c>
      <c r="T6" s="96" t="s">
        <v>21</v>
      </c>
      <c r="U6" s="96" t="s">
        <v>21</v>
      </c>
      <c r="V6" s="96" t="s">
        <v>21</v>
      </c>
      <c r="W6" s="96" t="s">
        <v>21</v>
      </c>
      <c r="X6" s="96" t="s">
        <v>9</v>
      </c>
      <c r="Y6" s="96" t="s">
        <v>21</v>
      </c>
      <c r="Z6" s="96" t="s">
        <v>9</v>
      </c>
      <c r="AA6" s="96" t="s">
        <v>301</v>
      </c>
      <c r="AB6" s="96" t="s">
        <v>21</v>
      </c>
      <c r="AC6" s="96" t="s">
        <v>228</v>
      </c>
      <c r="AD6" s="96" t="s">
        <v>228</v>
      </c>
      <c r="AE6" s="96" t="s">
        <v>229</v>
      </c>
      <c r="AF6" s="96" t="s">
        <v>228</v>
      </c>
      <c r="AG6" s="96" t="s">
        <v>228</v>
      </c>
      <c r="AH6" s="96" t="s">
        <v>228</v>
      </c>
      <c r="AI6" s="96" t="s">
        <v>229</v>
      </c>
      <c r="AJ6" s="96" t="s">
        <v>228</v>
      </c>
      <c r="AK6" s="96" t="s">
        <v>229</v>
      </c>
      <c r="AL6" s="96" t="s">
        <v>228</v>
      </c>
      <c r="AM6" s="96" t="s">
        <v>228</v>
      </c>
      <c r="AN6" s="96" t="s">
        <v>370</v>
      </c>
      <c r="AO6" s="96" t="s">
        <v>648</v>
      </c>
      <c r="AP6" s="96" t="s">
        <v>305</v>
      </c>
      <c r="AQ6" s="98"/>
      <c r="AR6" s="96"/>
      <c r="AS6" s="98"/>
      <c r="AT6" s="98"/>
      <c r="AU6" s="98"/>
      <c r="AV6" s="96" t="s">
        <v>231</v>
      </c>
      <c r="AW6" s="98"/>
      <c r="AX6" s="104"/>
      <c r="AY6" s="98"/>
      <c r="AZ6" s="105"/>
      <c r="BA6" s="96" t="s">
        <v>649</v>
      </c>
      <c r="BB6" s="96" t="s">
        <v>650</v>
      </c>
      <c r="BC6" s="98">
        <f t="shared" si="1"/>
        <v>8</v>
      </c>
      <c r="BD6" s="106" t="s">
        <v>362</v>
      </c>
      <c r="BE6" s="106" t="s">
        <v>320</v>
      </c>
      <c r="BF6" s="106" t="s">
        <v>245</v>
      </c>
      <c r="BG6" s="106" t="s">
        <v>651</v>
      </c>
      <c r="BH6" s="106" t="s">
        <v>321</v>
      </c>
      <c r="BI6" s="100" t="str">
        <f>IFERROR(__xludf.DUMMYFUNCTION("IF(OR(REGEXMATCH(I6,""Peraturan Walikota""),REGEXMATCH(I6,""Peraturan Bupati""),REGEXMATCH(I6,""PERATURAN BUPATI""),REGEXMATCH(I6,""PERATURAN WALIKOTA"")),""Ada"",""Tidak Ada"")"),"Ada")</f>
        <v>Ada</v>
      </c>
      <c r="BJ6" s="98" t="str">
        <f t="shared" si="2"/>
        <v>Ada</v>
      </c>
      <c r="BK6" s="96" t="str">
        <f t="shared" si="3"/>
        <v>Tidak Ada</v>
      </c>
      <c r="BL6" s="98" t="str">
        <f t="shared" si="4"/>
        <v>Tidak Lengkap</v>
      </c>
      <c r="BM6" s="98" t="str">
        <f t="shared" si="5"/>
        <v>Tidak Lengkap</v>
      </c>
    </row>
    <row r="7">
      <c r="A7" s="96" t="s">
        <v>8</v>
      </c>
      <c r="B7" s="97">
        <v>3.0</v>
      </c>
      <c r="C7" s="96" t="s">
        <v>652</v>
      </c>
      <c r="D7" s="96" t="s">
        <v>653</v>
      </c>
      <c r="E7" s="96" t="s">
        <v>654</v>
      </c>
      <c r="F7" s="96">
        <v>8.521979265E10</v>
      </c>
      <c r="G7" s="96">
        <v>8.521979265E10</v>
      </c>
      <c r="H7" s="96" t="s">
        <v>11</v>
      </c>
      <c r="I7" s="96" t="s">
        <v>4419</v>
      </c>
      <c r="J7" s="97">
        <v>2023.0</v>
      </c>
      <c r="K7" s="97" t="s">
        <v>223</v>
      </c>
      <c r="L7" s="96" t="s">
        <v>656</v>
      </c>
      <c r="M7" s="96" t="s">
        <v>657</v>
      </c>
      <c r="N7" s="96" t="s">
        <v>658</v>
      </c>
      <c r="O7" s="96" t="s">
        <v>226</v>
      </c>
      <c r="P7" s="96" t="s">
        <v>287</v>
      </c>
      <c r="Q7" s="96" t="s">
        <v>237</v>
      </c>
      <c r="R7" s="96" t="s">
        <v>9</v>
      </c>
      <c r="S7" s="96" t="s">
        <v>21</v>
      </c>
      <c r="T7" s="96" t="s">
        <v>9</v>
      </c>
      <c r="U7" s="96" t="s">
        <v>21</v>
      </c>
      <c r="V7" s="96" t="s">
        <v>9</v>
      </c>
      <c r="W7" s="96" t="s">
        <v>21</v>
      </c>
      <c r="X7" s="96" t="s">
        <v>21</v>
      </c>
      <c r="Y7" s="96" t="s">
        <v>9</v>
      </c>
      <c r="Z7" s="96" t="s">
        <v>9</v>
      </c>
      <c r="AA7" s="96" t="s">
        <v>21</v>
      </c>
      <c r="AB7" s="96" t="s">
        <v>21</v>
      </c>
      <c r="AC7" s="96" t="s">
        <v>228</v>
      </c>
      <c r="AD7" s="96" t="s">
        <v>228</v>
      </c>
      <c r="AE7" s="96" t="s">
        <v>228</v>
      </c>
      <c r="AF7" s="96" t="s">
        <v>228</v>
      </c>
      <c r="AG7" s="96" t="s">
        <v>228</v>
      </c>
      <c r="AH7" s="96" t="s">
        <v>228</v>
      </c>
      <c r="AI7" s="96" t="s">
        <v>229</v>
      </c>
      <c r="AJ7" s="96" t="s">
        <v>228</v>
      </c>
      <c r="AK7" s="96" t="s">
        <v>228</v>
      </c>
      <c r="AL7" s="96" t="s">
        <v>228</v>
      </c>
      <c r="AM7" s="96" t="s">
        <v>228</v>
      </c>
      <c r="AN7" s="96" t="s">
        <v>237</v>
      </c>
      <c r="AO7" s="96" t="s">
        <v>659</v>
      </c>
      <c r="AP7" s="96" t="s">
        <v>660</v>
      </c>
      <c r="AQ7" s="96"/>
      <c r="AR7" s="96"/>
      <c r="AS7" s="96"/>
      <c r="AT7" s="96"/>
      <c r="AU7" s="96"/>
      <c r="AV7" s="96"/>
      <c r="AW7" s="96"/>
      <c r="AX7" s="96" t="s">
        <v>231</v>
      </c>
      <c r="AY7" s="96"/>
      <c r="AZ7" s="96"/>
      <c r="BA7" s="96" t="s">
        <v>661</v>
      </c>
      <c r="BB7" s="96" t="s">
        <v>662</v>
      </c>
      <c r="BC7" s="98"/>
      <c r="BD7" s="106"/>
      <c r="BE7" s="106"/>
      <c r="BF7" s="106"/>
      <c r="BG7" s="106"/>
      <c r="BH7" s="106"/>
      <c r="BI7" s="100" t="str">
        <f>IFERROR(__xludf.DUMMYFUNCTION("IF(OR(REGEXMATCH(I7,""Peraturan Walikota""),REGEXMATCH(I7,""Peraturan Bupati""),REGEXMATCH(I7,""PERATURAN BUPATI""),REGEXMATCH(I7,""PERATURAN WALIKOTA"")),""Ada"",""Tidak Ada"")"),"Ada")</f>
        <v>Ada</v>
      </c>
      <c r="BJ7" s="98"/>
      <c r="BK7" s="96"/>
      <c r="BL7" s="98"/>
      <c r="BM7" s="98"/>
    </row>
    <row r="8">
      <c r="A8" s="96" t="s">
        <v>8</v>
      </c>
      <c r="B8" s="97">
        <v>4.0</v>
      </c>
      <c r="C8" s="96" t="s">
        <v>663</v>
      </c>
      <c r="D8" s="96" t="s">
        <v>664</v>
      </c>
      <c r="E8" s="96" t="s">
        <v>665</v>
      </c>
      <c r="F8" s="96">
        <v>8.5322422312E10</v>
      </c>
      <c r="G8" s="96">
        <v>8.5322422312E10</v>
      </c>
      <c r="H8" s="96" t="s">
        <v>11</v>
      </c>
      <c r="I8" s="96" t="s">
        <v>4420</v>
      </c>
      <c r="J8" s="97">
        <v>2022.0</v>
      </c>
      <c r="K8" s="97" t="s">
        <v>223</v>
      </c>
      <c r="L8" s="96" t="s">
        <v>667</v>
      </c>
      <c r="M8" s="96" t="s">
        <v>668</v>
      </c>
      <c r="N8" s="96" t="s">
        <v>669</v>
      </c>
      <c r="O8" s="96" t="s">
        <v>226</v>
      </c>
      <c r="P8" s="96" t="s">
        <v>670</v>
      </c>
      <c r="Q8" s="96" t="s">
        <v>671</v>
      </c>
      <c r="R8" s="96" t="s">
        <v>9</v>
      </c>
      <c r="S8" s="96" t="s">
        <v>9</v>
      </c>
      <c r="T8" s="96" t="s">
        <v>9</v>
      </c>
      <c r="U8" s="96" t="s">
        <v>9</v>
      </c>
      <c r="V8" s="96" t="s">
        <v>21</v>
      </c>
      <c r="W8" s="96" t="s">
        <v>9</v>
      </c>
      <c r="X8" s="96" t="s">
        <v>9</v>
      </c>
      <c r="Y8" s="96" t="s">
        <v>9</v>
      </c>
      <c r="Z8" s="96" t="s">
        <v>9</v>
      </c>
      <c r="AA8" s="96" t="s">
        <v>9</v>
      </c>
      <c r="AB8" s="96" t="s">
        <v>9</v>
      </c>
      <c r="AC8" s="96" t="s">
        <v>228</v>
      </c>
      <c r="AD8" s="96" t="s">
        <v>228</v>
      </c>
      <c r="AE8" s="96" t="s">
        <v>228</v>
      </c>
      <c r="AF8" s="96" t="s">
        <v>228</v>
      </c>
      <c r="AG8" s="96" t="s">
        <v>228</v>
      </c>
      <c r="AH8" s="96" t="s">
        <v>228</v>
      </c>
      <c r="AI8" s="96" t="s">
        <v>228</v>
      </c>
      <c r="AJ8" s="96" t="s">
        <v>228</v>
      </c>
      <c r="AK8" s="96" t="s">
        <v>229</v>
      </c>
      <c r="AL8" s="96" t="s">
        <v>228</v>
      </c>
      <c r="AM8" s="96" t="s">
        <v>228</v>
      </c>
      <c r="AN8" s="96"/>
      <c r="AO8" s="96">
        <v>102.0</v>
      </c>
      <c r="AP8" s="96" t="s">
        <v>672</v>
      </c>
      <c r="AQ8" s="96"/>
      <c r="AR8" s="105"/>
      <c r="AS8" s="105"/>
      <c r="AT8" s="96"/>
      <c r="AU8" s="96"/>
      <c r="AV8" s="96"/>
      <c r="AW8" s="96" t="s">
        <v>231</v>
      </c>
      <c r="AX8" s="96"/>
      <c r="AY8" s="96"/>
      <c r="AZ8" s="96"/>
      <c r="BA8" s="96" t="s">
        <v>673</v>
      </c>
      <c r="BB8" s="96" t="s">
        <v>674</v>
      </c>
      <c r="BC8" s="98"/>
      <c r="BD8" s="106"/>
      <c r="BE8" s="106"/>
      <c r="BF8" s="106"/>
      <c r="BG8" s="106"/>
      <c r="BH8" s="106"/>
      <c r="BI8" s="100" t="str">
        <f>IFERROR(__xludf.DUMMYFUNCTION("IF(OR(REGEXMATCH(I8,""Peraturan Walikota""),REGEXMATCH(I8,""Peraturan Bupati""),REGEXMATCH(I8,""PERATURAN BUPATI""),REGEXMATCH(I8,""PERATURAN WALIKOTA"")),""Ada"",""Tidak Ada"")"),"Ada")</f>
        <v>Ada</v>
      </c>
      <c r="BJ8" s="98"/>
      <c r="BK8" s="96"/>
      <c r="BL8" s="98"/>
      <c r="BM8" s="98"/>
    </row>
    <row r="9">
      <c r="A9" s="96" t="s">
        <v>8</v>
      </c>
      <c r="B9" s="97">
        <v>5.0</v>
      </c>
      <c r="C9" s="96" t="s">
        <v>675</v>
      </c>
      <c r="D9" s="96" t="s">
        <v>676</v>
      </c>
      <c r="E9" s="96" t="s">
        <v>677</v>
      </c>
      <c r="F9" s="96" t="s">
        <v>678</v>
      </c>
      <c r="G9" s="96">
        <v>8.5372197167E10</v>
      </c>
      <c r="H9" s="96" t="s">
        <v>679</v>
      </c>
      <c r="I9" s="96" t="s">
        <v>4421</v>
      </c>
      <c r="J9" s="97">
        <v>2021.0</v>
      </c>
      <c r="K9" s="97" t="s">
        <v>223</v>
      </c>
      <c r="L9" s="96">
        <v>8.2165767705E10</v>
      </c>
      <c r="M9" s="96" t="s">
        <v>681</v>
      </c>
      <c r="N9" s="96" t="s">
        <v>449</v>
      </c>
      <c r="O9" s="96" t="s">
        <v>226</v>
      </c>
      <c r="P9" s="96" t="s">
        <v>378</v>
      </c>
      <c r="Q9" s="96"/>
      <c r="R9" s="96" t="s">
        <v>21</v>
      </c>
      <c r="S9" s="96" t="s">
        <v>21</v>
      </c>
      <c r="T9" s="96" t="s">
        <v>21</v>
      </c>
      <c r="U9" s="96" t="s">
        <v>21</v>
      </c>
      <c r="V9" s="96" t="s">
        <v>21</v>
      </c>
      <c r="W9" s="96" t="s">
        <v>21</v>
      </c>
      <c r="X9" s="96" t="s">
        <v>9</v>
      </c>
      <c r="Y9" s="96" t="s">
        <v>21</v>
      </c>
      <c r="Z9" s="96" t="s">
        <v>21</v>
      </c>
      <c r="AA9" s="96" t="s">
        <v>21</v>
      </c>
      <c r="AB9" s="96" t="s">
        <v>21</v>
      </c>
      <c r="AC9" s="96" t="s">
        <v>228</v>
      </c>
      <c r="AD9" s="96" t="s">
        <v>228</v>
      </c>
      <c r="AE9" s="96" t="s">
        <v>228</v>
      </c>
      <c r="AF9" s="96" t="s">
        <v>228</v>
      </c>
      <c r="AG9" s="96" t="s">
        <v>228</v>
      </c>
      <c r="AH9" s="96" t="s">
        <v>228</v>
      </c>
      <c r="AI9" s="96" t="s">
        <v>229</v>
      </c>
      <c r="AJ9" s="96" t="s">
        <v>228</v>
      </c>
      <c r="AK9" s="96" t="s">
        <v>228</v>
      </c>
      <c r="AL9" s="96" t="s">
        <v>228</v>
      </c>
      <c r="AM9" s="96" t="s">
        <v>228</v>
      </c>
      <c r="AN9" s="96"/>
      <c r="AO9" s="96" t="s">
        <v>682</v>
      </c>
      <c r="AP9" s="96" t="s">
        <v>683</v>
      </c>
      <c r="AQ9" s="96"/>
      <c r="AR9" s="105"/>
      <c r="AS9" s="105"/>
      <c r="AT9" s="96"/>
      <c r="AU9" s="96"/>
      <c r="AV9" s="96" t="s">
        <v>231</v>
      </c>
      <c r="AW9" s="96"/>
      <c r="AX9" s="96"/>
      <c r="AY9" s="96"/>
      <c r="AZ9" s="96"/>
      <c r="BA9" s="96" t="s">
        <v>684</v>
      </c>
      <c r="BB9" s="96" t="s">
        <v>685</v>
      </c>
      <c r="BC9" s="98"/>
      <c r="BD9" s="106"/>
      <c r="BE9" s="106"/>
      <c r="BF9" s="106"/>
      <c r="BG9" s="106"/>
      <c r="BH9" s="106"/>
      <c r="BI9" s="100" t="str">
        <f>IFERROR(__xludf.DUMMYFUNCTION("IF(OR(REGEXMATCH(I9,""Peraturan Walikota""),REGEXMATCH(I9,""Peraturan Bupati""),REGEXMATCH(I9,""PERATURAN BUPATI""),REGEXMATCH(I9,""PERATURAN WALIKOTA"")),""Ada"",""Tidak Ada"")"),"Ada")</f>
        <v>Ada</v>
      </c>
      <c r="BJ9" s="98"/>
      <c r="BK9" s="96"/>
      <c r="BL9" s="98"/>
      <c r="BM9" s="98"/>
    </row>
    <row r="10">
      <c r="A10" s="96" t="s">
        <v>8</v>
      </c>
      <c r="B10" s="97">
        <v>6.0</v>
      </c>
      <c r="C10" s="96" t="s">
        <v>686</v>
      </c>
      <c r="D10" s="96" t="s">
        <v>687</v>
      </c>
      <c r="E10" s="96" t="s">
        <v>688</v>
      </c>
      <c r="F10" s="96">
        <v>8.126503078E10</v>
      </c>
      <c r="G10" s="96">
        <v>8.126503078E10</v>
      </c>
      <c r="H10" s="96" t="s">
        <v>11</v>
      </c>
      <c r="I10" s="96" t="s">
        <v>4422</v>
      </c>
      <c r="J10" s="97">
        <v>2021.0</v>
      </c>
      <c r="K10" s="97" t="s">
        <v>387</v>
      </c>
      <c r="L10" s="96" t="s">
        <v>11</v>
      </c>
      <c r="M10" s="96" t="s">
        <v>690</v>
      </c>
      <c r="N10" s="96" t="s">
        <v>691</v>
      </c>
      <c r="O10" s="96" t="s">
        <v>226</v>
      </c>
      <c r="P10" s="96" t="s">
        <v>341</v>
      </c>
      <c r="Q10" s="96" t="s">
        <v>692</v>
      </c>
      <c r="R10" s="96" t="s">
        <v>9</v>
      </c>
      <c r="S10" s="96" t="s">
        <v>9</v>
      </c>
      <c r="T10" s="96" t="s">
        <v>9</v>
      </c>
      <c r="U10" s="96" t="s">
        <v>21</v>
      </c>
      <c r="V10" s="96" t="s">
        <v>21</v>
      </c>
      <c r="W10" s="96" t="s">
        <v>21</v>
      </c>
      <c r="X10" s="96" t="s">
        <v>21</v>
      </c>
      <c r="Y10" s="96" t="s">
        <v>21</v>
      </c>
      <c r="Z10" s="96" t="s">
        <v>21</v>
      </c>
      <c r="AA10" s="96" t="s">
        <v>21</v>
      </c>
      <c r="AB10" s="96" t="s">
        <v>21</v>
      </c>
      <c r="AC10" s="96" t="s">
        <v>228</v>
      </c>
      <c r="AD10" s="96" t="s">
        <v>228</v>
      </c>
      <c r="AE10" s="96" t="s">
        <v>228</v>
      </c>
      <c r="AF10" s="96" t="s">
        <v>228</v>
      </c>
      <c r="AG10" s="96" t="s">
        <v>228</v>
      </c>
      <c r="AH10" s="96" t="s">
        <v>228</v>
      </c>
      <c r="AI10" s="96" t="s">
        <v>229</v>
      </c>
      <c r="AJ10" s="96" t="s">
        <v>228</v>
      </c>
      <c r="AK10" s="96" t="s">
        <v>228</v>
      </c>
      <c r="AL10" s="96" t="s">
        <v>228</v>
      </c>
      <c r="AM10" s="96" t="s">
        <v>228</v>
      </c>
      <c r="AN10" s="96" t="s">
        <v>693</v>
      </c>
      <c r="AO10" s="96" t="s">
        <v>694</v>
      </c>
      <c r="AP10" s="96" t="s">
        <v>695</v>
      </c>
      <c r="AQ10" s="96"/>
      <c r="AR10" s="105"/>
      <c r="AS10" s="105"/>
      <c r="AT10" s="96"/>
      <c r="AU10" s="96"/>
      <c r="AV10" s="96" t="s">
        <v>231</v>
      </c>
      <c r="AW10" s="96"/>
      <c r="AX10" s="96"/>
      <c r="AY10" s="96"/>
      <c r="AZ10" s="96"/>
      <c r="BA10" s="96" t="s">
        <v>696</v>
      </c>
      <c r="BB10" s="96" t="s">
        <v>9</v>
      </c>
      <c r="BC10" s="98"/>
      <c r="BD10" s="106"/>
      <c r="BE10" s="106"/>
      <c r="BF10" s="106"/>
      <c r="BG10" s="106"/>
      <c r="BH10" s="106"/>
      <c r="BI10" s="100" t="str">
        <f>IFERROR(__xludf.DUMMYFUNCTION("IF(OR(REGEXMATCH(I10,""Peraturan Walikota""),REGEXMATCH(I10,""Peraturan Bupati""),REGEXMATCH(I10,""PERATURAN BUPATI""),REGEXMATCH(I10,""PERATURAN WALIKOTA"")),""Ada"",""Tidak Ada"")"),"Ada")</f>
        <v>Ada</v>
      </c>
      <c r="BJ10" s="98"/>
      <c r="BK10" s="96"/>
      <c r="BL10" s="98"/>
      <c r="BM10" s="98"/>
    </row>
    <row r="11">
      <c r="A11" s="96" t="s">
        <v>8</v>
      </c>
      <c r="B11" s="97">
        <v>7.0</v>
      </c>
      <c r="C11" s="96" t="s">
        <v>697</v>
      </c>
      <c r="D11" s="96" t="s">
        <v>698</v>
      </c>
      <c r="E11" s="96" t="s">
        <v>699</v>
      </c>
      <c r="F11" s="96">
        <v>8.5270910051E10</v>
      </c>
      <c r="G11" s="96">
        <v>8.5270910051E10</v>
      </c>
      <c r="H11" s="96" t="s">
        <v>11</v>
      </c>
      <c r="I11" s="96" t="s">
        <v>4423</v>
      </c>
      <c r="J11" s="97">
        <v>2023.0</v>
      </c>
      <c r="K11" s="97" t="s">
        <v>223</v>
      </c>
      <c r="L11" s="96" t="s">
        <v>701</v>
      </c>
      <c r="M11" s="96" t="s">
        <v>702</v>
      </c>
      <c r="N11" s="96" t="s">
        <v>703</v>
      </c>
      <c r="O11" s="96" t="s">
        <v>226</v>
      </c>
      <c r="P11" s="96" t="s">
        <v>378</v>
      </c>
      <c r="Q11" s="96" t="s">
        <v>704</v>
      </c>
      <c r="R11" s="96" t="s">
        <v>9</v>
      </c>
      <c r="S11" s="96" t="s">
        <v>9</v>
      </c>
      <c r="T11" s="96" t="s">
        <v>9</v>
      </c>
      <c r="U11" s="96" t="s">
        <v>21</v>
      </c>
      <c r="V11" s="96" t="s">
        <v>9</v>
      </c>
      <c r="W11" s="96" t="s">
        <v>9</v>
      </c>
      <c r="X11" s="96" t="s">
        <v>21</v>
      </c>
      <c r="Y11" s="96" t="s">
        <v>9</v>
      </c>
      <c r="Z11" s="96" t="s">
        <v>9</v>
      </c>
      <c r="AA11" s="96" t="s">
        <v>21</v>
      </c>
      <c r="AB11" s="96" t="s">
        <v>21</v>
      </c>
      <c r="AC11" s="96" t="s">
        <v>228</v>
      </c>
      <c r="AD11" s="96" t="s">
        <v>228</v>
      </c>
      <c r="AE11" s="96" t="s">
        <v>228</v>
      </c>
      <c r="AF11" s="96" t="s">
        <v>228</v>
      </c>
      <c r="AG11" s="96" t="s">
        <v>228</v>
      </c>
      <c r="AH11" s="96" t="s">
        <v>228</v>
      </c>
      <c r="AI11" s="96" t="s">
        <v>228</v>
      </c>
      <c r="AJ11" s="96" t="s">
        <v>228</v>
      </c>
      <c r="AK11" s="96" t="s">
        <v>228</v>
      </c>
      <c r="AL11" s="96" t="s">
        <v>228</v>
      </c>
      <c r="AM11" s="96" t="s">
        <v>228</v>
      </c>
      <c r="AN11" s="96" t="s">
        <v>705</v>
      </c>
      <c r="AO11" s="96">
        <v>161.0</v>
      </c>
      <c r="AP11" s="96" t="s">
        <v>305</v>
      </c>
      <c r="AQ11" s="96"/>
      <c r="AR11" s="96"/>
      <c r="AS11" s="96"/>
      <c r="AT11" s="96"/>
      <c r="AU11" s="96"/>
      <c r="AV11" s="96"/>
      <c r="AW11" s="96"/>
      <c r="AX11" s="96" t="s">
        <v>231</v>
      </c>
      <c r="AY11" s="96"/>
      <c r="AZ11" s="96"/>
      <c r="BA11" s="96" t="s">
        <v>706</v>
      </c>
      <c r="BB11" s="96" t="s">
        <v>707</v>
      </c>
      <c r="BC11" s="98">
        <f t="shared" ref="BC11:BC12" si="6">COUNTIF(AC11:AM11,"Sudah")</f>
        <v>11</v>
      </c>
      <c r="BD11" s="106" t="s">
        <v>361</v>
      </c>
      <c r="BE11" s="106" t="s">
        <v>245</v>
      </c>
      <c r="BF11" s="106" t="s">
        <v>708</v>
      </c>
      <c r="BG11" s="106" t="s">
        <v>245</v>
      </c>
      <c r="BH11" s="106" t="s">
        <v>362</v>
      </c>
      <c r="BI11" s="100" t="str">
        <f>IFERROR(__xludf.DUMMYFUNCTION("IF(OR(REGEXMATCH(I11,""Peraturan Walikota""),REGEXMATCH(I11,""Peraturan Bupati""),REGEXMATCH(I11,""PERATURAN BUPATI""),REGEXMATCH(I11,""PERATURAN WALIKOTA"")),""Ada"",""Tidak Ada"")"),"Ada")</f>
        <v>Ada</v>
      </c>
      <c r="BJ11" s="98" t="str">
        <f>IF(O11 = "Belum Punya", "Tidak Ada", IF(O11 = "", "Tidak Menjawab", "Ada"))</f>
        <v>Ada</v>
      </c>
      <c r="BK11" s="96" t="str">
        <f>IF(P11 = "Tidak Punya", "Tidak Ada", IF(P11 = "", "Tidak Menjawab", "Ada"))</f>
        <v>Ada</v>
      </c>
      <c r="BL11" s="98" t="str">
        <f>IF(AND(R11="Ada",S11="Ada",T11="Ada"),"Lengkap","Tidak Lengkap")</f>
        <v>Lengkap</v>
      </c>
      <c r="BM11" s="98" t="str">
        <f>IF(AND(U11="Ada",V11="Ada",W11="Ada",X11="Ada",Y11="Ada",Z11="Ada",AA11="Ada",AB11="Ada"),"Lengkap","Tidak Lengkap")</f>
        <v>Tidak Lengkap</v>
      </c>
    </row>
    <row r="12">
      <c r="A12" s="96" t="s">
        <v>8</v>
      </c>
      <c r="B12" s="97">
        <v>8.0</v>
      </c>
      <c r="C12" s="96" t="s">
        <v>709</v>
      </c>
      <c r="D12" s="96" t="s">
        <v>710</v>
      </c>
      <c r="E12" s="96" t="s">
        <v>711</v>
      </c>
      <c r="F12" s="96">
        <v>8.1360549773E10</v>
      </c>
      <c r="G12" s="96">
        <v>8.5383092755E10</v>
      </c>
      <c r="H12" s="96" t="s">
        <v>11</v>
      </c>
      <c r="I12" s="96" t="s">
        <v>712</v>
      </c>
      <c r="J12" s="97">
        <v>2022.0</v>
      </c>
      <c r="K12" s="97" t="s">
        <v>1034</v>
      </c>
      <c r="L12" s="96">
        <v>8.1360549773E10</v>
      </c>
      <c r="M12" s="96" t="s">
        <v>713</v>
      </c>
      <c r="N12" s="96" t="s">
        <v>714</v>
      </c>
      <c r="O12" s="96" t="s">
        <v>580</v>
      </c>
      <c r="P12" s="96" t="s">
        <v>330</v>
      </c>
      <c r="Q12" s="96" t="s">
        <v>715</v>
      </c>
      <c r="R12" s="96" t="s">
        <v>9</v>
      </c>
      <c r="S12" s="96" t="s">
        <v>21</v>
      </c>
      <c r="T12" s="96" t="s">
        <v>9</v>
      </c>
      <c r="U12" s="96" t="s">
        <v>9</v>
      </c>
      <c r="V12" s="96" t="s">
        <v>9</v>
      </c>
      <c r="W12" s="96" t="s">
        <v>21</v>
      </c>
      <c r="X12" s="96" t="s">
        <v>21</v>
      </c>
      <c r="Y12" s="96" t="s">
        <v>21</v>
      </c>
      <c r="Z12" s="96" t="s">
        <v>21</v>
      </c>
      <c r="AA12" s="96" t="s">
        <v>21</v>
      </c>
      <c r="AB12" s="96" t="s">
        <v>21</v>
      </c>
      <c r="AC12" s="96" t="s">
        <v>228</v>
      </c>
      <c r="AD12" s="96" t="s">
        <v>228</v>
      </c>
      <c r="AE12" s="96" t="s">
        <v>228</v>
      </c>
      <c r="AF12" s="96" t="s">
        <v>228</v>
      </c>
      <c r="AG12" s="96" t="s">
        <v>229</v>
      </c>
      <c r="AH12" s="96" t="s">
        <v>229</v>
      </c>
      <c r="AI12" s="96" t="s">
        <v>228</v>
      </c>
      <c r="AJ12" s="96" t="s">
        <v>228</v>
      </c>
      <c r="AK12" s="96" t="s">
        <v>228</v>
      </c>
      <c r="AL12" s="96" t="s">
        <v>228</v>
      </c>
      <c r="AM12" s="96" t="s">
        <v>228</v>
      </c>
      <c r="AN12" s="96" t="s">
        <v>716</v>
      </c>
      <c r="AO12" s="96" t="s">
        <v>717</v>
      </c>
      <c r="AP12" s="96" t="s">
        <v>718</v>
      </c>
      <c r="AQ12" s="96"/>
      <c r="AR12" s="96"/>
      <c r="AS12" s="96"/>
      <c r="AT12" s="96"/>
      <c r="AU12" s="96"/>
      <c r="AV12" s="96"/>
      <c r="AW12" s="96" t="s">
        <v>231</v>
      </c>
      <c r="AX12" s="96"/>
      <c r="AY12" s="96"/>
      <c r="AZ12" s="96"/>
      <c r="BA12" s="96" t="s">
        <v>719</v>
      </c>
      <c r="BB12" s="96" t="s">
        <v>720</v>
      </c>
      <c r="BC12" s="98">
        <f t="shared" si="6"/>
        <v>9</v>
      </c>
      <c r="BD12" s="106"/>
      <c r="BE12" s="106"/>
      <c r="BF12" s="106"/>
      <c r="BG12" s="106"/>
      <c r="BH12" s="106"/>
      <c r="BI12" s="100" t="str">
        <f>IFERROR(__xludf.DUMMYFUNCTION("IF(OR(REGEXMATCH(I12,""Peraturan Walikota""),REGEXMATCH(I12,""Peraturan Bupati""),REGEXMATCH(I12,""PERATURAN BUPATI""),REGEXMATCH(I12,""PERATURAN WALIKOTA"")),""Ada"",""Tidak Ada"")"),"Ada")</f>
        <v>Ada</v>
      </c>
      <c r="BJ12" s="98"/>
      <c r="BK12" s="96"/>
      <c r="BL12" s="98"/>
      <c r="BM12" s="98"/>
    </row>
    <row r="13" hidden="1">
      <c r="A13" s="96" t="s">
        <v>8</v>
      </c>
      <c r="B13" s="97">
        <v>9.0</v>
      </c>
      <c r="C13" s="248" t="s">
        <v>721</v>
      </c>
      <c r="D13" s="248"/>
      <c r="E13" s="248"/>
      <c r="F13" s="248"/>
      <c r="G13" s="248"/>
      <c r="H13" s="248"/>
      <c r="I13" s="248"/>
      <c r="J13" s="249">
        <v>2023.0</v>
      </c>
      <c r="K13" s="249"/>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50"/>
      <c r="BD13" s="251"/>
      <c r="BE13" s="251"/>
      <c r="BF13" s="251"/>
      <c r="BG13" s="251"/>
      <c r="BH13" s="251"/>
      <c r="BI13" s="100" t="str">
        <f>IFERROR(__xludf.DUMMYFUNCTION("IF(OR(REGEXMATCH(I13,""Peraturan Walikota""),REGEXMATCH(I13,""Peraturan Bupati""),REGEXMATCH(I13,""PERATURAN BUPATI""),REGEXMATCH(I13,""PERATURAN WALIKOTA"")),""Ada"",""Tidak Ada"")"),"Tidak Ada")</f>
        <v>Tidak Ada</v>
      </c>
      <c r="BJ13" s="250"/>
      <c r="BK13" s="248"/>
      <c r="BL13" s="250"/>
      <c r="BM13" s="250"/>
    </row>
    <row r="14" hidden="1">
      <c r="A14" s="96" t="s">
        <v>8</v>
      </c>
      <c r="B14" s="97">
        <v>10.0</v>
      </c>
      <c r="C14" s="248" t="s">
        <v>723</v>
      </c>
      <c r="D14" s="248"/>
      <c r="E14" s="248"/>
      <c r="F14" s="248"/>
      <c r="G14" s="248"/>
      <c r="H14" s="248"/>
      <c r="I14" s="248"/>
      <c r="J14" s="249">
        <v>2023.0</v>
      </c>
      <c r="K14" s="249"/>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50"/>
      <c r="BD14" s="251"/>
      <c r="BE14" s="251"/>
      <c r="BF14" s="251"/>
      <c r="BG14" s="251"/>
      <c r="BH14" s="251"/>
      <c r="BI14" s="100" t="str">
        <f>IFERROR(__xludf.DUMMYFUNCTION("IF(OR(REGEXMATCH(I14,""Peraturan Walikota""),REGEXMATCH(I14,""Peraturan Bupati""),REGEXMATCH(I14,""PERATURAN BUPATI""),REGEXMATCH(I14,""PERATURAN WALIKOTA"")),""Ada"",""Tidak Ada"")"),"Tidak Ada")</f>
        <v>Tidak Ada</v>
      </c>
      <c r="BJ14" s="250"/>
      <c r="BK14" s="248"/>
      <c r="BL14" s="250"/>
      <c r="BM14" s="250"/>
    </row>
    <row r="15" hidden="1">
      <c r="A15" s="96" t="s">
        <v>8</v>
      </c>
      <c r="B15" s="97">
        <v>11.0</v>
      </c>
      <c r="C15" s="248" t="s">
        <v>732</v>
      </c>
      <c r="D15" s="248"/>
      <c r="E15" s="248"/>
      <c r="F15" s="248"/>
      <c r="G15" s="248"/>
      <c r="H15" s="248"/>
      <c r="I15" s="248"/>
      <c r="J15" s="249">
        <v>2022.0</v>
      </c>
      <c r="K15" s="249"/>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50"/>
      <c r="BD15" s="251"/>
      <c r="BE15" s="251"/>
      <c r="BF15" s="251"/>
      <c r="BG15" s="251"/>
      <c r="BH15" s="251"/>
      <c r="BI15" s="100" t="str">
        <f>IFERROR(__xludf.DUMMYFUNCTION("IF(OR(REGEXMATCH(I15,""Peraturan Walikota""),REGEXMATCH(I15,""Peraturan Bupati""),REGEXMATCH(I15,""PERATURAN BUPATI""),REGEXMATCH(I15,""PERATURAN WALIKOTA"")),""Ada"",""Tidak Ada"")"),"Tidak Ada")</f>
        <v>Tidak Ada</v>
      </c>
      <c r="BJ15" s="250"/>
      <c r="BK15" s="248"/>
      <c r="BL15" s="250"/>
      <c r="BM15" s="250"/>
    </row>
    <row r="16" hidden="1">
      <c r="A16" s="96" t="s">
        <v>8</v>
      </c>
      <c r="B16" s="97">
        <v>12.0</v>
      </c>
      <c r="C16" s="248" t="s">
        <v>4424</v>
      </c>
      <c r="D16" s="248"/>
      <c r="E16" s="248"/>
      <c r="F16" s="248"/>
      <c r="G16" s="248"/>
      <c r="H16" s="248"/>
      <c r="I16" s="248"/>
      <c r="J16" s="249"/>
      <c r="K16" s="249"/>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50"/>
      <c r="BD16" s="251"/>
      <c r="BE16" s="251"/>
      <c r="BF16" s="251"/>
      <c r="BG16" s="251"/>
      <c r="BH16" s="251"/>
      <c r="BI16" s="100" t="str">
        <f>IFERROR(__xludf.DUMMYFUNCTION("IF(OR(REGEXMATCH(I16,""Peraturan Walikota""),REGEXMATCH(I16,""Peraturan Bupati""),REGEXMATCH(I16,""PERATURAN BUPATI""),REGEXMATCH(I16,""PERATURAN WALIKOTA"")),""Ada"",""Tidak Ada"")"),"Tidak Ada")</f>
        <v>Tidak Ada</v>
      </c>
      <c r="BJ16" s="250"/>
      <c r="BK16" s="248"/>
      <c r="BL16" s="250"/>
      <c r="BM16" s="250"/>
    </row>
    <row r="17" hidden="1">
      <c r="A17" s="96" t="s">
        <v>8</v>
      </c>
      <c r="B17" s="97">
        <v>13.0</v>
      </c>
      <c r="C17" s="248" t="s">
        <v>4425</v>
      </c>
      <c r="D17" s="248"/>
      <c r="E17" s="248"/>
      <c r="F17" s="248"/>
      <c r="G17" s="248"/>
      <c r="H17" s="248"/>
      <c r="I17" s="248"/>
      <c r="J17" s="249"/>
      <c r="K17" s="249"/>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50"/>
      <c r="BD17" s="251"/>
      <c r="BE17" s="251"/>
      <c r="BF17" s="251"/>
      <c r="BG17" s="251"/>
      <c r="BH17" s="251"/>
      <c r="BI17" s="100" t="str">
        <f>IFERROR(__xludf.DUMMYFUNCTION("IF(OR(REGEXMATCH(I17,""Peraturan Walikota""),REGEXMATCH(I17,""Peraturan Bupati""),REGEXMATCH(I17,""PERATURAN BUPATI""),REGEXMATCH(I17,""PERATURAN WALIKOTA"")),""Ada"",""Tidak Ada"")"),"Tidak Ada")</f>
        <v>Tidak Ada</v>
      </c>
      <c r="BJ17" s="250"/>
      <c r="BK17" s="248"/>
      <c r="BL17" s="250"/>
      <c r="BM17" s="250"/>
    </row>
    <row r="18" hidden="1">
      <c r="A18" s="252" t="s">
        <v>8</v>
      </c>
      <c r="B18" s="253">
        <v>14.0</v>
      </c>
      <c r="C18" s="252" t="s">
        <v>4426</v>
      </c>
      <c r="D18" s="252" t="s">
        <v>738</v>
      </c>
      <c r="E18" s="252" t="s">
        <v>739</v>
      </c>
      <c r="F18" s="252">
        <f t="shared" ref="F18:G18" si="7">+62812-7262-2219</f>
        <v>53331</v>
      </c>
      <c r="G18" s="252">
        <f t="shared" si="7"/>
        <v>53331</v>
      </c>
      <c r="H18" s="252" t="s">
        <v>11</v>
      </c>
      <c r="I18" s="252" t="s">
        <v>740</v>
      </c>
      <c r="J18" s="253">
        <v>2025.0</v>
      </c>
      <c r="K18" s="253" t="s">
        <v>223</v>
      </c>
      <c r="L18" s="252" t="s">
        <v>741</v>
      </c>
      <c r="M18" s="252" t="s">
        <v>742</v>
      </c>
      <c r="N18" s="252" t="s">
        <v>669</v>
      </c>
      <c r="O18" s="252" t="s">
        <v>286</v>
      </c>
      <c r="P18" s="252" t="s">
        <v>287</v>
      </c>
      <c r="Q18" s="252" t="s">
        <v>743</v>
      </c>
      <c r="R18" s="252" t="s">
        <v>9</v>
      </c>
      <c r="S18" s="252" t="s">
        <v>21</v>
      </c>
      <c r="T18" s="252" t="s">
        <v>21</v>
      </c>
      <c r="U18" s="252" t="s">
        <v>21</v>
      </c>
      <c r="V18" s="252" t="s">
        <v>9</v>
      </c>
      <c r="W18" s="252" t="s">
        <v>21</v>
      </c>
      <c r="X18" s="252" t="s">
        <v>21</v>
      </c>
      <c r="Y18" s="252" t="s">
        <v>21</v>
      </c>
      <c r="Z18" s="252" t="s">
        <v>21</v>
      </c>
      <c r="AA18" s="252" t="s">
        <v>21</v>
      </c>
      <c r="AB18" s="252" t="s">
        <v>21</v>
      </c>
      <c r="AC18" s="252" t="s">
        <v>228</v>
      </c>
      <c r="AD18" s="252" t="s">
        <v>228</v>
      </c>
      <c r="AE18" s="252" t="s">
        <v>228</v>
      </c>
      <c r="AF18" s="252" t="s">
        <v>228</v>
      </c>
      <c r="AG18" s="252" t="s">
        <v>228</v>
      </c>
      <c r="AH18" s="252" t="s">
        <v>228</v>
      </c>
      <c r="AI18" s="252" t="s">
        <v>229</v>
      </c>
      <c r="AJ18" s="252" t="s">
        <v>228</v>
      </c>
      <c r="AK18" s="252" t="s">
        <v>228</v>
      </c>
      <c r="AL18" s="252" t="s">
        <v>228</v>
      </c>
      <c r="AM18" s="252" t="s">
        <v>228</v>
      </c>
      <c r="AN18" s="252"/>
      <c r="AO18" s="252">
        <v>17.0</v>
      </c>
      <c r="AP18" s="252" t="s">
        <v>278</v>
      </c>
      <c r="AQ18" s="252"/>
      <c r="AR18" s="252"/>
      <c r="AS18" s="252"/>
      <c r="AT18" s="252"/>
      <c r="AU18" s="252"/>
      <c r="AV18" s="252"/>
      <c r="AW18" s="252"/>
      <c r="AX18" s="252"/>
      <c r="AY18" s="252"/>
      <c r="AZ18" s="252" t="s">
        <v>231</v>
      </c>
      <c r="BA18" s="252" t="s">
        <v>744</v>
      </c>
      <c r="BB18" s="252" t="s">
        <v>745</v>
      </c>
      <c r="BC18" s="254"/>
      <c r="BD18" s="255"/>
      <c r="BE18" s="255"/>
      <c r="BF18" s="255"/>
      <c r="BG18" s="255"/>
      <c r="BH18" s="255"/>
      <c r="BI18" s="256" t="str">
        <f>IFERROR(__xludf.DUMMYFUNCTION("IF(OR(REGEXMATCH(I18,""Peraturan Walikota""),REGEXMATCH(I18,""Peraturan Bupati""),REGEXMATCH(I18,""PERATURAN BUPATI""),REGEXMATCH(I18,""PERATURAN WALIKOTA"")),""Ada"",""Tidak Ada"")"),"Ada")</f>
        <v>Ada</v>
      </c>
      <c r="BJ18" s="254"/>
      <c r="BK18" s="252"/>
      <c r="BL18" s="254"/>
      <c r="BM18" s="254"/>
    </row>
    <row r="19" hidden="1">
      <c r="A19" s="96" t="s">
        <v>8</v>
      </c>
      <c r="B19" s="97">
        <v>15.0</v>
      </c>
      <c r="C19" s="248" t="s">
        <v>4427</v>
      </c>
      <c r="D19" s="248"/>
      <c r="E19" s="248"/>
      <c r="F19" s="248"/>
      <c r="G19" s="248"/>
      <c r="H19" s="248"/>
      <c r="I19" s="248"/>
      <c r="J19" s="249"/>
      <c r="K19" s="249"/>
      <c r="L19" s="248"/>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50"/>
      <c r="BD19" s="251"/>
      <c r="BE19" s="251"/>
      <c r="BF19" s="251"/>
      <c r="BG19" s="251"/>
      <c r="BH19" s="251"/>
      <c r="BI19" s="100" t="str">
        <f>IFERROR(__xludf.DUMMYFUNCTION("IF(OR(REGEXMATCH(I19,""Peraturan Walikota""),REGEXMATCH(I19,""Peraturan Bupati""),REGEXMATCH(I19,""PERATURAN BUPATI""),REGEXMATCH(I19,""PERATURAN WALIKOTA"")),""Ada"",""Tidak Ada"")"),"Tidak Ada")</f>
        <v>Tidak Ada</v>
      </c>
      <c r="BJ19" s="250"/>
      <c r="BK19" s="248"/>
      <c r="BL19" s="250"/>
      <c r="BM19" s="250"/>
    </row>
    <row r="20" hidden="1">
      <c r="A20" s="96" t="s">
        <v>8</v>
      </c>
      <c r="B20" s="97">
        <v>16.0</v>
      </c>
      <c r="C20" s="248" t="s">
        <v>4428</v>
      </c>
      <c r="D20" s="248"/>
      <c r="E20" s="248"/>
      <c r="F20" s="248"/>
      <c r="G20" s="248"/>
      <c r="H20" s="248"/>
      <c r="I20" s="248"/>
      <c r="J20" s="249"/>
      <c r="K20" s="249"/>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50"/>
      <c r="BD20" s="251"/>
      <c r="BE20" s="251"/>
      <c r="BF20" s="251"/>
      <c r="BG20" s="251"/>
      <c r="BH20" s="251"/>
      <c r="BI20" s="100" t="str">
        <f>IFERROR(__xludf.DUMMYFUNCTION("IF(OR(REGEXMATCH(I20,""Peraturan Walikota""),REGEXMATCH(I20,""Peraturan Bupati""),REGEXMATCH(I20,""PERATURAN BUPATI""),REGEXMATCH(I20,""PERATURAN WALIKOTA"")),""Ada"",""Tidak Ada"")"),"Tidak Ada")</f>
        <v>Tidak Ada</v>
      </c>
      <c r="BJ20" s="250"/>
      <c r="BK20" s="248"/>
      <c r="BL20" s="250"/>
      <c r="BM20" s="250"/>
    </row>
    <row r="21" hidden="1">
      <c r="A21" s="96" t="s">
        <v>8</v>
      </c>
      <c r="B21" s="97">
        <v>17.0</v>
      </c>
      <c r="C21" s="248" t="s">
        <v>4429</v>
      </c>
      <c r="D21" s="248"/>
      <c r="E21" s="248"/>
      <c r="F21" s="248"/>
      <c r="G21" s="248"/>
      <c r="H21" s="248"/>
      <c r="I21" s="248"/>
      <c r="J21" s="249"/>
      <c r="K21" s="249"/>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50"/>
      <c r="BD21" s="251"/>
      <c r="BE21" s="251"/>
      <c r="BF21" s="251"/>
      <c r="BG21" s="251"/>
      <c r="BH21" s="251"/>
      <c r="BI21" s="100" t="str">
        <f>IFERROR(__xludf.DUMMYFUNCTION("IF(OR(REGEXMATCH(I21,""Peraturan Walikota""),REGEXMATCH(I21,""Peraturan Bupati""),REGEXMATCH(I21,""PERATURAN BUPATI""),REGEXMATCH(I21,""PERATURAN WALIKOTA"")),""Ada"",""Tidak Ada"")"),"Tidak Ada")</f>
        <v>Tidak Ada</v>
      </c>
      <c r="BJ21" s="250"/>
      <c r="BK21" s="248"/>
      <c r="BL21" s="250"/>
      <c r="BM21" s="250"/>
    </row>
    <row r="22" hidden="1">
      <c r="A22" s="96" t="s">
        <v>8</v>
      </c>
      <c r="B22" s="97">
        <v>18.0</v>
      </c>
      <c r="C22" s="248" t="s">
        <v>4430</v>
      </c>
      <c r="D22" s="248"/>
      <c r="E22" s="248"/>
      <c r="F22" s="248"/>
      <c r="G22" s="248"/>
      <c r="H22" s="248"/>
      <c r="I22" s="248"/>
      <c r="J22" s="249"/>
      <c r="K22" s="249"/>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50"/>
      <c r="BD22" s="251"/>
      <c r="BE22" s="251"/>
      <c r="BF22" s="251"/>
      <c r="BG22" s="251"/>
      <c r="BH22" s="251"/>
      <c r="BI22" s="100" t="str">
        <f>IFERROR(__xludf.DUMMYFUNCTION("IF(OR(REGEXMATCH(I22,""Peraturan Walikota""),REGEXMATCH(I22,""Peraturan Bupati""),REGEXMATCH(I22,""PERATURAN BUPATI""),REGEXMATCH(I22,""PERATURAN WALIKOTA"")),""Ada"",""Tidak Ada"")"),"Tidak Ada")</f>
        <v>Tidak Ada</v>
      </c>
      <c r="BJ22" s="250"/>
      <c r="BK22" s="248"/>
      <c r="BL22" s="250"/>
      <c r="BM22" s="250"/>
    </row>
    <row r="23" hidden="1">
      <c r="A23" s="96" t="s">
        <v>8</v>
      </c>
      <c r="B23" s="97">
        <v>19.0</v>
      </c>
      <c r="C23" s="248" t="s">
        <v>4431</v>
      </c>
      <c r="D23" s="248"/>
      <c r="E23" s="248"/>
      <c r="F23" s="248"/>
      <c r="G23" s="248"/>
      <c r="H23" s="248"/>
      <c r="I23" s="248"/>
      <c r="J23" s="249"/>
      <c r="K23" s="249"/>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50"/>
      <c r="BD23" s="251"/>
      <c r="BE23" s="251"/>
      <c r="BF23" s="251"/>
      <c r="BG23" s="251"/>
      <c r="BH23" s="251"/>
      <c r="BI23" s="100" t="str">
        <f>IFERROR(__xludf.DUMMYFUNCTION("IF(OR(REGEXMATCH(I23,""Peraturan Walikota""),REGEXMATCH(I23,""Peraturan Bupati""),REGEXMATCH(I23,""PERATURAN BUPATI""),REGEXMATCH(I23,""PERATURAN WALIKOTA"")),""Ada"",""Tidak Ada"")"),"Tidak Ada")</f>
        <v>Tidak Ada</v>
      </c>
      <c r="BJ23" s="250"/>
      <c r="BK23" s="248"/>
      <c r="BL23" s="250"/>
      <c r="BM23" s="250"/>
    </row>
    <row r="24" hidden="1">
      <c r="A24" s="96" t="s">
        <v>8</v>
      </c>
      <c r="B24" s="97">
        <v>20.0</v>
      </c>
      <c r="C24" s="248" t="s">
        <v>4432</v>
      </c>
      <c r="D24" s="248"/>
      <c r="E24" s="248"/>
      <c r="F24" s="248"/>
      <c r="G24" s="248"/>
      <c r="H24" s="248"/>
      <c r="I24" s="248"/>
      <c r="J24" s="249"/>
      <c r="K24" s="249"/>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50"/>
      <c r="BD24" s="251"/>
      <c r="BE24" s="251"/>
      <c r="BF24" s="251"/>
      <c r="BG24" s="251"/>
      <c r="BH24" s="251"/>
      <c r="BI24" s="100" t="str">
        <f>IFERROR(__xludf.DUMMYFUNCTION("IF(OR(REGEXMATCH(I24,""Peraturan Walikota""),REGEXMATCH(I24,""Peraturan Bupati""),REGEXMATCH(I24,""PERATURAN BUPATI""),REGEXMATCH(I24,""PERATURAN WALIKOTA"")),""Ada"",""Tidak Ada"")"),"Tidak Ada")</f>
        <v>Tidak Ada</v>
      </c>
      <c r="BJ24" s="250"/>
      <c r="BK24" s="248"/>
      <c r="BL24" s="250"/>
      <c r="BM24" s="250"/>
    </row>
    <row r="25" hidden="1">
      <c r="A25" s="96" t="s">
        <v>8</v>
      </c>
      <c r="B25" s="97">
        <v>21.0</v>
      </c>
      <c r="C25" s="248" t="s">
        <v>4433</v>
      </c>
      <c r="D25" s="248"/>
      <c r="E25" s="248"/>
      <c r="F25" s="248"/>
      <c r="G25" s="248"/>
      <c r="H25" s="248"/>
      <c r="I25" s="248"/>
      <c r="J25" s="249"/>
      <c r="K25" s="249"/>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50"/>
      <c r="BD25" s="251"/>
      <c r="BE25" s="251"/>
      <c r="BF25" s="251"/>
      <c r="BG25" s="251"/>
      <c r="BH25" s="251"/>
      <c r="BI25" s="100" t="str">
        <f>IFERROR(__xludf.DUMMYFUNCTION("IF(OR(REGEXMATCH(I25,""Peraturan Walikota""),REGEXMATCH(I25,""Peraturan Bupati""),REGEXMATCH(I25,""PERATURAN BUPATI""),REGEXMATCH(I25,""PERATURAN WALIKOTA"")),""Ada"",""Tidak Ada"")"),"Tidak Ada")</f>
        <v>Tidak Ada</v>
      </c>
      <c r="BJ25" s="250"/>
      <c r="BK25" s="248"/>
      <c r="BL25" s="250"/>
      <c r="BM25" s="250"/>
    </row>
    <row r="26" hidden="1">
      <c r="A26" s="96" t="s">
        <v>8</v>
      </c>
      <c r="B26" s="97">
        <v>22.0</v>
      </c>
      <c r="C26" s="248" t="s">
        <v>4434</v>
      </c>
      <c r="D26" s="248"/>
      <c r="E26" s="248"/>
      <c r="F26" s="248"/>
      <c r="G26" s="248"/>
      <c r="H26" s="248"/>
      <c r="I26" s="248"/>
      <c r="J26" s="249"/>
      <c r="K26" s="249"/>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50"/>
      <c r="BD26" s="251"/>
      <c r="BE26" s="251"/>
      <c r="BF26" s="251"/>
      <c r="BG26" s="251"/>
      <c r="BH26" s="251"/>
      <c r="BI26" s="100" t="str">
        <f>IFERROR(__xludf.DUMMYFUNCTION("IF(OR(REGEXMATCH(I26,""Peraturan Walikota""),REGEXMATCH(I26,""Peraturan Bupati""),REGEXMATCH(I26,""PERATURAN BUPATI""),REGEXMATCH(I26,""PERATURAN WALIKOTA"")),""Ada"",""Tidak Ada"")"),"Tidak Ada")</f>
        <v>Tidak Ada</v>
      </c>
      <c r="BJ26" s="250"/>
      <c r="BK26" s="248"/>
      <c r="BL26" s="250"/>
      <c r="BM26" s="250"/>
    </row>
    <row r="27" hidden="1">
      <c r="A27" s="96" t="s">
        <v>8</v>
      </c>
      <c r="B27" s="97">
        <v>23.0</v>
      </c>
      <c r="C27" s="248" t="s">
        <v>755</v>
      </c>
      <c r="D27" s="248"/>
      <c r="E27" s="248"/>
      <c r="F27" s="248"/>
      <c r="G27" s="248"/>
      <c r="H27" s="248"/>
      <c r="I27" s="248"/>
      <c r="J27" s="249"/>
      <c r="K27" s="249"/>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50"/>
      <c r="BD27" s="251"/>
      <c r="BE27" s="251"/>
      <c r="BF27" s="251"/>
      <c r="BG27" s="251"/>
      <c r="BH27" s="251"/>
      <c r="BI27" s="100" t="str">
        <f>IFERROR(__xludf.DUMMYFUNCTION("IF(OR(REGEXMATCH(I27,""Peraturan Walikota""),REGEXMATCH(I27,""Peraturan Bupati""),REGEXMATCH(I27,""PERATURAN BUPATI""),REGEXMATCH(I27,""PERATURAN WALIKOTA"")),""Ada"",""Tidak Ada"")"),"Tidak Ada")</f>
        <v>Tidak Ada</v>
      </c>
      <c r="BJ27" s="250"/>
      <c r="BK27" s="248"/>
      <c r="BL27" s="250"/>
      <c r="BM27" s="250"/>
    </row>
    <row r="28">
      <c r="A28" s="96" t="s">
        <v>15</v>
      </c>
      <c r="B28" s="97">
        <v>24.0</v>
      </c>
      <c r="C28" s="96" t="s">
        <v>756</v>
      </c>
      <c r="D28" s="96" t="s">
        <v>757</v>
      </c>
      <c r="E28" s="96" t="s">
        <v>758</v>
      </c>
      <c r="F28" s="102" t="s">
        <v>759</v>
      </c>
      <c r="G28" s="96"/>
      <c r="H28" s="96" t="s">
        <v>11</v>
      </c>
      <c r="I28" s="96" t="s">
        <v>760</v>
      </c>
      <c r="J28" s="97">
        <v>2018.0</v>
      </c>
      <c r="K28" s="97" t="s">
        <v>387</v>
      </c>
      <c r="L28" s="102" t="s">
        <v>761</v>
      </c>
      <c r="M28" s="103" t="s">
        <v>4435</v>
      </c>
      <c r="N28" s="96" t="s">
        <v>763</v>
      </c>
      <c r="O28" s="96" t="s">
        <v>591</v>
      </c>
      <c r="P28" s="96" t="s">
        <v>314</v>
      </c>
      <c r="Q28" s="96" t="s">
        <v>764</v>
      </c>
      <c r="R28" s="96" t="s">
        <v>9</v>
      </c>
      <c r="S28" s="96" t="s">
        <v>21</v>
      </c>
      <c r="T28" s="96" t="s">
        <v>9</v>
      </c>
      <c r="U28" s="96" t="s">
        <v>21</v>
      </c>
      <c r="V28" s="96" t="s">
        <v>21</v>
      </c>
      <c r="W28" s="96" t="s">
        <v>21</v>
      </c>
      <c r="X28" s="96" t="s">
        <v>9</v>
      </c>
      <c r="Y28" s="96" t="s">
        <v>9</v>
      </c>
      <c r="Z28" s="96" t="s">
        <v>9</v>
      </c>
      <c r="AA28" s="96" t="s">
        <v>21</v>
      </c>
      <c r="AB28" s="96" t="s">
        <v>21</v>
      </c>
      <c r="AC28" s="96" t="s">
        <v>228</v>
      </c>
      <c r="AD28" s="96" t="s">
        <v>228</v>
      </c>
      <c r="AE28" s="96" t="s">
        <v>228</v>
      </c>
      <c r="AF28" s="96" t="s">
        <v>228</v>
      </c>
      <c r="AG28" s="96" t="s">
        <v>229</v>
      </c>
      <c r="AH28" s="96" t="s">
        <v>228</v>
      </c>
      <c r="AI28" s="96" t="s">
        <v>229</v>
      </c>
      <c r="AJ28" s="96" t="s">
        <v>228</v>
      </c>
      <c r="AK28" s="96" t="s">
        <v>229</v>
      </c>
      <c r="AL28" s="96" t="s">
        <v>228</v>
      </c>
      <c r="AM28" s="96" t="s">
        <v>228</v>
      </c>
      <c r="AN28" s="96" t="s">
        <v>765</v>
      </c>
      <c r="AO28" s="96" t="s">
        <v>766</v>
      </c>
      <c r="AP28" s="96" t="s">
        <v>411</v>
      </c>
      <c r="AQ28" s="98"/>
      <c r="AR28" s="98"/>
      <c r="AS28" s="96" t="s">
        <v>231</v>
      </c>
      <c r="AT28" s="98"/>
      <c r="AU28" s="98"/>
      <c r="AV28" s="98"/>
      <c r="AW28" s="98"/>
      <c r="AX28" s="98"/>
      <c r="AY28" s="98"/>
      <c r="AZ28" s="98"/>
      <c r="BA28" s="98"/>
      <c r="BB28" s="98"/>
      <c r="BC28" s="98">
        <f t="shared" ref="BC28:BC53" si="8">COUNTIF(AC28:AM28,"Sudah")</f>
        <v>8</v>
      </c>
      <c r="BD28" s="101"/>
      <c r="BE28" s="101"/>
      <c r="BF28" s="101"/>
      <c r="BG28" s="101"/>
      <c r="BH28" s="101"/>
      <c r="BI28" s="100" t="str">
        <f>IFERROR(__xludf.DUMMYFUNCTION("IF(OR(REGEXMATCH(I28,""Peraturan Walikota""),REGEXMATCH(I28,""Peraturan Bupati""),REGEXMATCH(I28,""PERATURAN BUPATI""),REGEXMATCH(I28,""PERATURAN WALIKOTA"")),""Ada"",""Tidak Ada"")"),"Ada")</f>
        <v>Ada</v>
      </c>
      <c r="BJ28" s="98" t="str">
        <f t="shared" ref="BJ28:BJ53" si="9">IF(O28 = "Belum Punya", "Tidak Ada", IF(O28 = "", "Tidak Menjawab", "Ada"))</f>
        <v>Ada</v>
      </c>
      <c r="BK28" s="96" t="str">
        <f t="shared" ref="BK28:BK53" si="10">IF(P28 = "Tidak Punya", "Tidak Ada", IF(P28 = "", "Tidak Menjawab", "Ada"))</f>
        <v>Ada</v>
      </c>
      <c r="BL28" s="98" t="str">
        <f t="shared" ref="BL28:BL53" si="11">IF(AND(R28="Ada",S28="Ada",T28="Ada"),"Lengkap","Tidak Lengkap")</f>
        <v>Tidak Lengkap</v>
      </c>
      <c r="BM28" s="98" t="str">
        <f t="shared" ref="BM28:BM53" si="12">IF(AND(U28="Ada",V28="Ada",W28="Ada",X28="Ada",Y28="Ada",Z28="Ada",AA28="Ada",AB28="Ada"),"Lengkap","Tidak Lengkap")</f>
        <v>Tidak Lengkap</v>
      </c>
    </row>
    <row r="29">
      <c r="A29" s="96" t="s">
        <v>15</v>
      </c>
      <c r="B29" s="97">
        <v>25.0</v>
      </c>
      <c r="C29" s="96" t="s">
        <v>767</v>
      </c>
      <c r="D29" s="96" t="s">
        <v>768</v>
      </c>
      <c r="E29" s="96" t="s">
        <v>769</v>
      </c>
      <c r="F29" s="96" t="s">
        <v>237</v>
      </c>
      <c r="G29" s="96" t="s">
        <v>770</v>
      </c>
      <c r="H29" s="96" t="s">
        <v>24</v>
      </c>
      <c r="I29" s="96" t="s">
        <v>771</v>
      </c>
      <c r="J29" s="97">
        <v>2023.0</v>
      </c>
      <c r="K29" s="97" t="s">
        <v>223</v>
      </c>
      <c r="L29" s="96" t="s">
        <v>772</v>
      </c>
      <c r="M29" s="96" t="s">
        <v>773</v>
      </c>
      <c r="N29" s="96" t="s">
        <v>774</v>
      </c>
      <c r="O29" s="96" t="s">
        <v>226</v>
      </c>
      <c r="P29" s="96" t="s">
        <v>287</v>
      </c>
      <c r="Q29" s="96"/>
      <c r="R29" s="96" t="s">
        <v>9</v>
      </c>
      <c r="S29" s="96" t="s">
        <v>9</v>
      </c>
      <c r="T29" s="96" t="s">
        <v>9</v>
      </c>
      <c r="U29" s="96" t="s">
        <v>9</v>
      </c>
      <c r="V29" s="96" t="s">
        <v>21</v>
      </c>
      <c r="W29" s="96" t="s">
        <v>9</v>
      </c>
      <c r="X29" s="96" t="s">
        <v>9</v>
      </c>
      <c r="Y29" s="96" t="s">
        <v>21</v>
      </c>
      <c r="Z29" s="96" t="s">
        <v>21</v>
      </c>
      <c r="AA29" s="96" t="s">
        <v>21</v>
      </c>
      <c r="AB29" s="96" t="s">
        <v>21</v>
      </c>
      <c r="AC29" s="96" t="s">
        <v>228</v>
      </c>
      <c r="AD29" s="96" t="s">
        <v>228</v>
      </c>
      <c r="AE29" s="96" t="s">
        <v>228</v>
      </c>
      <c r="AF29" s="96" t="s">
        <v>228</v>
      </c>
      <c r="AG29" s="96" t="s">
        <v>229</v>
      </c>
      <c r="AH29" s="96" t="s">
        <v>228</v>
      </c>
      <c r="AI29" s="96" t="s">
        <v>228</v>
      </c>
      <c r="AJ29" s="96" t="s">
        <v>228</v>
      </c>
      <c r="AK29" s="96" t="s">
        <v>229</v>
      </c>
      <c r="AL29" s="96" t="s">
        <v>228</v>
      </c>
      <c r="AM29" s="96" t="s">
        <v>228</v>
      </c>
      <c r="AN29" s="96"/>
      <c r="AO29" s="96">
        <v>127.0</v>
      </c>
      <c r="AP29" s="96" t="s">
        <v>278</v>
      </c>
      <c r="AQ29" s="96"/>
      <c r="AR29" s="99"/>
      <c r="AS29" s="99"/>
      <c r="AT29" s="98"/>
      <c r="AU29" s="96" t="s">
        <v>231</v>
      </c>
      <c r="AV29" s="98"/>
      <c r="AW29" s="98"/>
      <c r="AX29" s="96"/>
      <c r="AY29" s="98"/>
      <c r="AZ29" s="98"/>
      <c r="BA29" s="96" t="s">
        <v>775</v>
      </c>
      <c r="BB29" s="96" t="s">
        <v>776</v>
      </c>
      <c r="BC29" s="98">
        <f t="shared" si="8"/>
        <v>9</v>
      </c>
      <c r="BD29" s="101"/>
      <c r="BE29" s="101"/>
      <c r="BF29" s="101"/>
      <c r="BG29" s="101"/>
      <c r="BH29" s="101"/>
      <c r="BI29" s="100" t="str">
        <f>IFERROR(__xludf.DUMMYFUNCTION("IF(OR(REGEXMATCH(I29,""Peraturan Walikota""),REGEXMATCH(I29,""Peraturan Bupati""),REGEXMATCH(I29,""PERATURAN BUPATI""),REGEXMATCH(I29,""PERATURAN WALIKOTA"")),""Ada"",""Tidak Ada"")"),"Ada")</f>
        <v>Ada</v>
      </c>
      <c r="BJ29" s="98" t="str">
        <f t="shared" si="9"/>
        <v>Ada</v>
      </c>
      <c r="BK29" s="96" t="str">
        <f t="shared" si="10"/>
        <v>Tidak Ada</v>
      </c>
      <c r="BL29" s="98" t="str">
        <f t="shared" si="11"/>
        <v>Lengkap</v>
      </c>
      <c r="BM29" s="98" t="str">
        <f t="shared" si="12"/>
        <v>Tidak Lengkap</v>
      </c>
    </row>
    <row r="30">
      <c r="A30" s="96" t="s">
        <v>15</v>
      </c>
      <c r="B30" s="97">
        <v>26.0</v>
      </c>
      <c r="C30" s="96" t="s">
        <v>777</v>
      </c>
      <c r="D30" s="96" t="s">
        <v>778</v>
      </c>
      <c r="E30" s="96" t="s">
        <v>779</v>
      </c>
      <c r="F30" s="96"/>
      <c r="G30" s="102" t="s">
        <v>780</v>
      </c>
      <c r="H30" s="96" t="s">
        <v>11</v>
      </c>
      <c r="I30" s="96" t="s">
        <v>781</v>
      </c>
      <c r="J30" s="97">
        <v>2020.0</v>
      </c>
      <c r="K30" s="97" t="s">
        <v>387</v>
      </c>
      <c r="L30" s="96" t="s">
        <v>782</v>
      </c>
      <c r="M30" s="103" t="s">
        <v>4436</v>
      </c>
      <c r="N30" s="96" t="s">
        <v>784</v>
      </c>
      <c r="O30" s="96" t="s">
        <v>253</v>
      </c>
      <c r="P30" s="96" t="s">
        <v>647</v>
      </c>
      <c r="Q30" s="96" t="s">
        <v>785</v>
      </c>
      <c r="R30" s="96" t="s">
        <v>9</v>
      </c>
      <c r="S30" s="96" t="s">
        <v>21</v>
      </c>
      <c r="T30" s="96" t="s">
        <v>9</v>
      </c>
      <c r="U30" s="96" t="s">
        <v>9</v>
      </c>
      <c r="V30" s="96" t="s">
        <v>21</v>
      </c>
      <c r="W30" s="96" t="s">
        <v>21</v>
      </c>
      <c r="X30" s="96" t="s">
        <v>21</v>
      </c>
      <c r="Y30" s="96" t="s">
        <v>9</v>
      </c>
      <c r="Z30" s="96" t="s">
        <v>21</v>
      </c>
      <c r="AA30" s="96" t="s">
        <v>21</v>
      </c>
      <c r="AB30" s="96" t="s">
        <v>21</v>
      </c>
      <c r="AC30" s="96" t="s">
        <v>228</v>
      </c>
      <c r="AD30" s="96" t="s">
        <v>228</v>
      </c>
      <c r="AE30" s="96" t="s">
        <v>228</v>
      </c>
      <c r="AF30" s="96" t="s">
        <v>228</v>
      </c>
      <c r="AG30" s="96" t="s">
        <v>228</v>
      </c>
      <c r="AH30" s="96" t="s">
        <v>228</v>
      </c>
      <c r="AI30" s="96" t="s">
        <v>229</v>
      </c>
      <c r="AJ30" s="96" t="s">
        <v>228</v>
      </c>
      <c r="AK30" s="96" t="s">
        <v>229</v>
      </c>
      <c r="AL30" s="96" t="s">
        <v>228</v>
      </c>
      <c r="AM30" s="96" t="s">
        <v>228</v>
      </c>
      <c r="AN30" s="96" t="s">
        <v>786</v>
      </c>
      <c r="AO30" s="98"/>
      <c r="AP30" s="96" t="s">
        <v>242</v>
      </c>
      <c r="AQ30" s="98"/>
      <c r="AR30" s="98"/>
      <c r="AS30" s="98"/>
      <c r="AT30" s="98"/>
      <c r="AU30" s="96" t="s">
        <v>231</v>
      </c>
      <c r="AV30" s="98"/>
      <c r="AW30" s="98"/>
      <c r="AX30" s="98"/>
      <c r="AY30" s="98"/>
      <c r="AZ30" s="98"/>
      <c r="BA30" s="98"/>
      <c r="BB30" s="98"/>
      <c r="BC30" s="98">
        <f t="shared" si="8"/>
        <v>9</v>
      </c>
      <c r="BD30" s="101"/>
      <c r="BE30" s="101"/>
      <c r="BF30" s="101"/>
      <c r="BG30" s="101"/>
      <c r="BH30" s="101"/>
      <c r="BI30" s="100" t="str">
        <f>IFERROR(__xludf.DUMMYFUNCTION("IF(OR(REGEXMATCH(I30,""Peraturan Walikota""),REGEXMATCH(I30,""Peraturan Bupati""),REGEXMATCH(I30,""PERATURAN BUPATI""),REGEXMATCH(I30,""PERATURAN WALIKOTA"")),""Ada"",""Tidak Ada"")"),"Ada")</f>
        <v>Ada</v>
      </c>
      <c r="BJ30" s="98" t="str">
        <f t="shared" si="9"/>
        <v>Ada</v>
      </c>
      <c r="BK30" s="96" t="str">
        <f t="shared" si="10"/>
        <v>Tidak Ada</v>
      </c>
      <c r="BL30" s="98" t="str">
        <f t="shared" si="11"/>
        <v>Tidak Lengkap</v>
      </c>
      <c r="BM30" s="98" t="str">
        <f t="shared" si="12"/>
        <v>Tidak Lengkap</v>
      </c>
    </row>
    <row r="31">
      <c r="A31" s="96" t="s">
        <v>15</v>
      </c>
      <c r="B31" s="97">
        <v>27.0</v>
      </c>
      <c r="C31" s="96" t="s">
        <v>787</v>
      </c>
      <c r="D31" s="96" t="s">
        <v>788</v>
      </c>
      <c r="E31" s="96" t="s">
        <v>789</v>
      </c>
      <c r="F31" s="102" t="s">
        <v>790</v>
      </c>
      <c r="G31" s="102" t="s">
        <v>790</v>
      </c>
      <c r="H31" s="96" t="s">
        <v>11</v>
      </c>
      <c r="I31" s="96" t="s">
        <v>791</v>
      </c>
      <c r="J31" s="97">
        <v>2022.0</v>
      </c>
      <c r="K31" s="97" t="s">
        <v>223</v>
      </c>
      <c r="L31" s="102" t="s">
        <v>790</v>
      </c>
      <c r="M31" s="103" t="s">
        <v>4437</v>
      </c>
      <c r="N31" s="96" t="s">
        <v>793</v>
      </c>
      <c r="O31" s="96" t="s">
        <v>591</v>
      </c>
      <c r="P31" s="96" t="s">
        <v>647</v>
      </c>
      <c r="Q31" s="96" t="s">
        <v>300</v>
      </c>
      <c r="R31" s="96" t="s">
        <v>9</v>
      </c>
      <c r="S31" s="96" t="s">
        <v>21</v>
      </c>
      <c r="T31" s="96" t="s">
        <v>21</v>
      </c>
      <c r="U31" s="96" t="s">
        <v>21</v>
      </c>
      <c r="V31" s="96" t="s">
        <v>21</v>
      </c>
      <c r="W31" s="96" t="s">
        <v>21</v>
      </c>
      <c r="X31" s="96" t="s">
        <v>9</v>
      </c>
      <c r="Y31" s="96" t="s">
        <v>21</v>
      </c>
      <c r="Z31" s="96" t="s">
        <v>301</v>
      </c>
      <c r="AA31" s="96" t="s">
        <v>21</v>
      </c>
      <c r="AB31" s="96" t="s">
        <v>21</v>
      </c>
      <c r="AC31" s="96" t="s">
        <v>228</v>
      </c>
      <c r="AD31" s="96" t="s">
        <v>228</v>
      </c>
      <c r="AE31" s="96" t="s">
        <v>228</v>
      </c>
      <c r="AF31" s="96" t="s">
        <v>228</v>
      </c>
      <c r="AG31" s="96" t="s">
        <v>228</v>
      </c>
      <c r="AH31" s="96" t="s">
        <v>228</v>
      </c>
      <c r="AI31" s="96" t="s">
        <v>228</v>
      </c>
      <c r="AJ31" s="96" t="s">
        <v>229</v>
      </c>
      <c r="AK31" s="96" t="s">
        <v>229</v>
      </c>
      <c r="AL31" s="96" t="s">
        <v>228</v>
      </c>
      <c r="AM31" s="96" t="s">
        <v>228</v>
      </c>
      <c r="AN31" s="96" t="s">
        <v>370</v>
      </c>
      <c r="AO31" s="96"/>
      <c r="AP31" s="96" t="s">
        <v>317</v>
      </c>
      <c r="AQ31" s="98"/>
      <c r="AR31" s="96"/>
      <c r="AS31" s="98"/>
      <c r="AT31" s="98"/>
      <c r="AU31" s="98"/>
      <c r="AV31" s="98"/>
      <c r="AW31" s="96" t="s">
        <v>231</v>
      </c>
      <c r="AX31" s="96"/>
      <c r="AY31" s="98"/>
      <c r="AZ31" s="98"/>
      <c r="BA31" s="98"/>
      <c r="BB31" s="98"/>
      <c r="BC31" s="98">
        <f t="shared" si="8"/>
        <v>9</v>
      </c>
      <c r="BD31" s="101"/>
      <c r="BE31" s="101"/>
      <c r="BF31" s="101"/>
      <c r="BG31" s="101"/>
      <c r="BH31" s="101"/>
      <c r="BI31" s="100" t="str">
        <f>IFERROR(__xludf.DUMMYFUNCTION("IF(OR(REGEXMATCH(I31,""Peraturan Walikota""),REGEXMATCH(I31,""Peraturan Bupati""),REGEXMATCH(I31,""PERATURAN BUPATI""),REGEXMATCH(I31,""PERATURAN WALIKOTA"")),""Ada"",""Tidak Ada"")"),"Ada")</f>
        <v>Ada</v>
      </c>
      <c r="BJ31" s="98" t="str">
        <f t="shared" si="9"/>
        <v>Ada</v>
      </c>
      <c r="BK31" s="96" t="str">
        <f t="shared" si="10"/>
        <v>Tidak Ada</v>
      </c>
      <c r="BL31" s="98" t="str">
        <f t="shared" si="11"/>
        <v>Tidak Lengkap</v>
      </c>
      <c r="BM31" s="98" t="str">
        <f t="shared" si="12"/>
        <v>Tidak Lengkap</v>
      </c>
    </row>
    <row r="32">
      <c r="A32" s="96" t="s">
        <v>15</v>
      </c>
      <c r="B32" s="97">
        <v>28.0</v>
      </c>
      <c r="C32" s="96" t="s">
        <v>794</v>
      </c>
      <c r="D32" s="96" t="s">
        <v>795</v>
      </c>
      <c r="E32" s="96" t="s">
        <v>796</v>
      </c>
      <c r="F32" s="102" t="s">
        <v>797</v>
      </c>
      <c r="G32" s="102" t="s">
        <v>797</v>
      </c>
      <c r="H32" s="96" t="s">
        <v>11</v>
      </c>
      <c r="I32" s="96" t="s">
        <v>798</v>
      </c>
      <c r="J32" s="97">
        <v>2021.0</v>
      </c>
      <c r="K32" s="97" t="s">
        <v>223</v>
      </c>
      <c r="L32" s="102" t="s">
        <v>797</v>
      </c>
      <c r="M32" s="103" t="s">
        <v>4438</v>
      </c>
      <c r="N32" s="96" t="s">
        <v>368</v>
      </c>
      <c r="O32" s="96" t="s">
        <v>253</v>
      </c>
      <c r="P32" s="96" t="s">
        <v>647</v>
      </c>
      <c r="Q32" s="96" t="s">
        <v>300</v>
      </c>
      <c r="R32" s="96" t="s">
        <v>9</v>
      </c>
      <c r="S32" s="96" t="s">
        <v>9</v>
      </c>
      <c r="T32" s="96" t="s">
        <v>9</v>
      </c>
      <c r="U32" s="96" t="s">
        <v>9</v>
      </c>
      <c r="V32" s="96" t="s">
        <v>9</v>
      </c>
      <c r="W32" s="96" t="s">
        <v>9</v>
      </c>
      <c r="X32" s="96" t="s">
        <v>21</v>
      </c>
      <c r="Y32" s="96" t="s">
        <v>21</v>
      </c>
      <c r="Z32" s="96" t="s">
        <v>9</v>
      </c>
      <c r="AA32" s="96" t="s">
        <v>9</v>
      </c>
      <c r="AB32" s="96" t="s">
        <v>9</v>
      </c>
      <c r="AC32" s="96" t="s">
        <v>228</v>
      </c>
      <c r="AD32" s="96" t="s">
        <v>228</v>
      </c>
      <c r="AE32" s="96" t="s">
        <v>228</v>
      </c>
      <c r="AF32" s="96" t="s">
        <v>229</v>
      </c>
      <c r="AG32" s="96" t="s">
        <v>229</v>
      </c>
      <c r="AH32" s="96" t="s">
        <v>228</v>
      </c>
      <c r="AI32" s="96" t="s">
        <v>228</v>
      </c>
      <c r="AJ32" s="96" t="s">
        <v>228</v>
      </c>
      <c r="AK32" s="96" t="s">
        <v>228</v>
      </c>
      <c r="AL32" s="96" t="s">
        <v>228</v>
      </c>
      <c r="AM32" s="96" t="s">
        <v>228</v>
      </c>
      <c r="AN32" s="96" t="s">
        <v>370</v>
      </c>
      <c r="AO32" s="96" t="s">
        <v>800</v>
      </c>
      <c r="AP32" s="96" t="s">
        <v>317</v>
      </c>
      <c r="AQ32" s="98"/>
      <c r="AR32" s="98"/>
      <c r="AS32" s="98"/>
      <c r="AT32" s="98"/>
      <c r="AU32" s="98"/>
      <c r="AV32" s="98"/>
      <c r="AW32" s="98"/>
      <c r="AX32" s="96" t="s">
        <v>231</v>
      </c>
      <c r="AY32" s="98"/>
      <c r="AZ32" s="98"/>
      <c r="BA32" s="98"/>
      <c r="BB32" s="98"/>
      <c r="BC32" s="98">
        <f t="shared" si="8"/>
        <v>9</v>
      </c>
      <c r="BD32" s="101"/>
      <c r="BE32" s="101"/>
      <c r="BF32" s="101"/>
      <c r="BG32" s="101"/>
      <c r="BH32" s="101"/>
      <c r="BI32" s="100" t="str">
        <f>IFERROR(__xludf.DUMMYFUNCTION("IF(OR(REGEXMATCH(I32,""Peraturan Walikota""),REGEXMATCH(I32,""Peraturan Bupati""),REGEXMATCH(I32,""PERATURAN BUPATI""),REGEXMATCH(I32,""PERATURAN WALIKOTA"")),""Ada"",""Tidak Ada"")"),"Ada")</f>
        <v>Ada</v>
      </c>
      <c r="BJ32" s="98" t="str">
        <f t="shared" si="9"/>
        <v>Ada</v>
      </c>
      <c r="BK32" s="96" t="str">
        <f t="shared" si="10"/>
        <v>Tidak Ada</v>
      </c>
      <c r="BL32" s="98" t="str">
        <f t="shared" si="11"/>
        <v>Lengkap</v>
      </c>
      <c r="BM32" s="98" t="str">
        <f t="shared" si="12"/>
        <v>Tidak Lengkap</v>
      </c>
    </row>
    <row r="33">
      <c r="A33" s="96" t="s">
        <v>15</v>
      </c>
      <c r="B33" s="97">
        <v>29.0</v>
      </c>
      <c r="C33" s="96" t="s">
        <v>801</v>
      </c>
      <c r="D33" s="96" t="s">
        <v>802</v>
      </c>
      <c r="E33" s="96" t="s">
        <v>803</v>
      </c>
      <c r="F33" s="96" t="s">
        <v>237</v>
      </c>
      <c r="G33" s="102" t="s">
        <v>804</v>
      </c>
      <c r="H33" s="96" t="s">
        <v>11</v>
      </c>
      <c r="I33" s="96" t="s">
        <v>805</v>
      </c>
      <c r="J33" s="97">
        <v>2021.0</v>
      </c>
      <c r="K33" s="97" t="s">
        <v>223</v>
      </c>
      <c r="L33" s="102" t="s">
        <v>806</v>
      </c>
      <c r="M33" s="103" t="s">
        <v>4439</v>
      </c>
      <c r="N33" s="96" t="s">
        <v>808</v>
      </c>
      <c r="O33" s="96" t="s">
        <v>253</v>
      </c>
      <c r="P33" s="96" t="s">
        <v>487</v>
      </c>
      <c r="Q33" s="96" t="s">
        <v>809</v>
      </c>
      <c r="R33" s="96" t="s">
        <v>9</v>
      </c>
      <c r="S33" s="96" t="s">
        <v>21</v>
      </c>
      <c r="T33" s="96" t="s">
        <v>9</v>
      </c>
      <c r="U33" s="96" t="s">
        <v>9</v>
      </c>
      <c r="V33" s="96" t="s">
        <v>9</v>
      </c>
      <c r="W33" s="96" t="s">
        <v>21</v>
      </c>
      <c r="X33" s="96" t="s">
        <v>9</v>
      </c>
      <c r="Y33" s="96" t="s">
        <v>21</v>
      </c>
      <c r="Z33" s="96" t="s">
        <v>21</v>
      </c>
      <c r="AA33" s="96" t="s">
        <v>21</v>
      </c>
      <c r="AB33" s="96" t="s">
        <v>21</v>
      </c>
      <c r="AC33" s="96" t="s">
        <v>228</v>
      </c>
      <c r="AD33" s="96" t="s">
        <v>228</v>
      </c>
      <c r="AE33" s="96" t="s">
        <v>228</v>
      </c>
      <c r="AF33" s="96" t="s">
        <v>228</v>
      </c>
      <c r="AG33" s="96" t="s">
        <v>229</v>
      </c>
      <c r="AH33" s="96" t="s">
        <v>228</v>
      </c>
      <c r="AI33" s="96" t="s">
        <v>229</v>
      </c>
      <c r="AJ33" s="96" t="s">
        <v>228</v>
      </c>
      <c r="AK33" s="96" t="s">
        <v>229</v>
      </c>
      <c r="AL33" s="96" t="s">
        <v>228</v>
      </c>
      <c r="AM33" s="96" t="s">
        <v>228</v>
      </c>
      <c r="AN33" s="96" t="s">
        <v>370</v>
      </c>
      <c r="AO33" s="96" t="s">
        <v>810</v>
      </c>
      <c r="AP33" s="96" t="s">
        <v>317</v>
      </c>
      <c r="AQ33" s="98"/>
      <c r="AR33" s="98"/>
      <c r="AS33" s="98"/>
      <c r="AT33" s="98"/>
      <c r="AU33" s="98"/>
      <c r="AV33" s="96" t="s">
        <v>231</v>
      </c>
      <c r="AW33" s="98"/>
      <c r="AX33" s="104"/>
      <c r="AY33" s="98"/>
      <c r="AZ33" s="96"/>
      <c r="BA33" s="96" t="s">
        <v>811</v>
      </c>
      <c r="BB33" s="96" t="s">
        <v>812</v>
      </c>
      <c r="BC33" s="98">
        <f t="shared" si="8"/>
        <v>8</v>
      </c>
      <c r="BD33" s="106" t="s">
        <v>361</v>
      </c>
      <c r="BE33" s="106" t="s">
        <v>245</v>
      </c>
      <c r="BF33" s="106" t="s">
        <v>321</v>
      </c>
      <c r="BG33" s="101"/>
      <c r="BH33" s="101"/>
      <c r="BI33" s="100" t="str">
        <f>IFERROR(__xludf.DUMMYFUNCTION("IF(OR(REGEXMATCH(I33,""Peraturan Walikota""),REGEXMATCH(I33,""Peraturan Bupati""),REGEXMATCH(I33,""PERATURAN BUPATI""),REGEXMATCH(I33,""PERATURAN WALIKOTA"")),""Ada"",""Tidak Ada"")"),"Ada")</f>
        <v>Ada</v>
      </c>
      <c r="BJ33" s="98" t="str">
        <f t="shared" si="9"/>
        <v>Ada</v>
      </c>
      <c r="BK33" s="96" t="str">
        <f t="shared" si="10"/>
        <v>Ada</v>
      </c>
      <c r="BL33" s="98" t="str">
        <f t="shared" si="11"/>
        <v>Tidak Lengkap</v>
      </c>
      <c r="BM33" s="98" t="str">
        <f t="shared" si="12"/>
        <v>Tidak Lengkap</v>
      </c>
    </row>
    <row r="34">
      <c r="A34" s="96" t="s">
        <v>15</v>
      </c>
      <c r="B34" s="97">
        <v>30.0</v>
      </c>
      <c r="C34" s="96" t="s">
        <v>813</v>
      </c>
      <c r="D34" s="96" t="s">
        <v>814</v>
      </c>
      <c r="E34" s="96" t="s">
        <v>815</v>
      </c>
      <c r="F34" s="107" t="s">
        <v>237</v>
      </c>
      <c r="G34" s="102" t="s">
        <v>816</v>
      </c>
      <c r="H34" s="96" t="s">
        <v>11</v>
      </c>
      <c r="I34" s="96" t="s">
        <v>817</v>
      </c>
      <c r="J34" s="97">
        <v>2020.0</v>
      </c>
      <c r="K34" s="97" t="s">
        <v>223</v>
      </c>
      <c r="L34" s="96" t="s">
        <v>814</v>
      </c>
      <c r="M34" s="103" t="s">
        <v>4440</v>
      </c>
      <c r="N34" s="96" t="s">
        <v>819</v>
      </c>
      <c r="O34" s="96" t="s">
        <v>276</v>
      </c>
      <c r="P34" s="96" t="s">
        <v>647</v>
      </c>
      <c r="Q34" s="104"/>
      <c r="R34" s="96" t="s">
        <v>9</v>
      </c>
      <c r="S34" s="96" t="s">
        <v>9</v>
      </c>
      <c r="T34" s="96" t="s">
        <v>9</v>
      </c>
      <c r="U34" s="96" t="s">
        <v>21</v>
      </c>
      <c r="V34" s="96" t="s">
        <v>21</v>
      </c>
      <c r="W34" s="96" t="s">
        <v>9</v>
      </c>
      <c r="X34" s="96" t="s">
        <v>9</v>
      </c>
      <c r="Y34" s="96" t="s">
        <v>9</v>
      </c>
      <c r="Z34" s="96" t="s">
        <v>9</v>
      </c>
      <c r="AA34" s="96" t="s">
        <v>9</v>
      </c>
      <c r="AB34" s="96" t="s">
        <v>9</v>
      </c>
      <c r="AC34" s="96" t="s">
        <v>228</v>
      </c>
      <c r="AD34" s="96" t="s">
        <v>228</v>
      </c>
      <c r="AE34" s="96" t="s">
        <v>228</v>
      </c>
      <c r="AF34" s="96" t="s">
        <v>228</v>
      </c>
      <c r="AG34" s="96" t="s">
        <v>228</v>
      </c>
      <c r="AH34" s="96" t="s">
        <v>228</v>
      </c>
      <c r="AI34" s="96" t="s">
        <v>229</v>
      </c>
      <c r="AJ34" s="96" t="s">
        <v>228</v>
      </c>
      <c r="AK34" s="96" t="s">
        <v>228</v>
      </c>
      <c r="AL34" s="96" t="s">
        <v>228</v>
      </c>
      <c r="AM34" s="96" t="s">
        <v>228</v>
      </c>
      <c r="AN34" s="96" t="s">
        <v>370</v>
      </c>
      <c r="AO34" s="96" t="s">
        <v>820</v>
      </c>
      <c r="AP34" s="96" t="s">
        <v>317</v>
      </c>
      <c r="AQ34" s="96"/>
      <c r="AR34" s="108"/>
      <c r="AS34" s="98"/>
      <c r="AT34" s="98"/>
      <c r="AU34" s="96" t="s">
        <v>231</v>
      </c>
      <c r="AV34" s="104"/>
      <c r="AW34" s="98"/>
      <c r="AX34" s="96"/>
      <c r="AY34" s="96"/>
      <c r="AZ34" s="96"/>
      <c r="BA34" s="96"/>
      <c r="BB34" s="96"/>
      <c r="BC34" s="98">
        <f t="shared" si="8"/>
        <v>10</v>
      </c>
      <c r="BD34" s="101"/>
      <c r="BE34" s="101"/>
      <c r="BF34" s="101"/>
      <c r="BG34" s="101"/>
      <c r="BH34" s="101"/>
      <c r="BI34" s="100" t="str">
        <f>IFERROR(__xludf.DUMMYFUNCTION("IF(OR(REGEXMATCH(I34,""Peraturan Walikota""),REGEXMATCH(I34,""Peraturan Bupati""),REGEXMATCH(I34,""PERATURAN BUPATI""),REGEXMATCH(I34,""PERATURAN WALIKOTA"")),""Ada"",""Tidak Ada"")"),"Ada")</f>
        <v>Ada</v>
      </c>
      <c r="BJ34" s="98" t="str">
        <f t="shared" si="9"/>
        <v>Ada</v>
      </c>
      <c r="BK34" s="96" t="str">
        <f t="shared" si="10"/>
        <v>Tidak Ada</v>
      </c>
      <c r="BL34" s="98" t="str">
        <f t="shared" si="11"/>
        <v>Lengkap</v>
      </c>
      <c r="BM34" s="98" t="str">
        <f t="shared" si="12"/>
        <v>Tidak Lengkap</v>
      </c>
    </row>
    <row r="35">
      <c r="A35" s="96" t="s">
        <v>15</v>
      </c>
      <c r="B35" s="97">
        <v>31.0</v>
      </c>
      <c r="C35" s="96" t="s">
        <v>821</v>
      </c>
      <c r="D35" s="96" t="s">
        <v>822</v>
      </c>
      <c r="E35" s="96" t="s">
        <v>823</v>
      </c>
      <c r="F35" s="96"/>
      <c r="G35" s="102" t="s">
        <v>824</v>
      </c>
      <c r="H35" s="96" t="s">
        <v>24</v>
      </c>
      <c r="I35" s="96" t="s">
        <v>825</v>
      </c>
      <c r="J35" s="97">
        <v>2021.0</v>
      </c>
      <c r="K35" s="97" t="s">
        <v>223</v>
      </c>
      <c r="L35" s="102" t="s">
        <v>826</v>
      </c>
      <c r="M35" s="103" t="s">
        <v>4441</v>
      </c>
      <c r="N35" s="96" t="s">
        <v>808</v>
      </c>
      <c r="O35" s="96" t="s">
        <v>253</v>
      </c>
      <c r="P35" s="96" t="s">
        <v>314</v>
      </c>
      <c r="Q35" s="104"/>
      <c r="R35" s="96" t="s">
        <v>9</v>
      </c>
      <c r="S35" s="96" t="s">
        <v>21</v>
      </c>
      <c r="T35" s="96" t="s">
        <v>21</v>
      </c>
      <c r="U35" s="96" t="s">
        <v>9</v>
      </c>
      <c r="V35" s="96" t="s">
        <v>21</v>
      </c>
      <c r="W35" s="96" t="s">
        <v>21</v>
      </c>
      <c r="X35" s="96" t="s">
        <v>9</v>
      </c>
      <c r="Y35" s="96" t="s">
        <v>21</v>
      </c>
      <c r="Z35" s="96" t="s">
        <v>9</v>
      </c>
      <c r="AA35" s="96" t="s">
        <v>21</v>
      </c>
      <c r="AB35" s="96" t="s">
        <v>21</v>
      </c>
      <c r="AC35" s="96" t="s">
        <v>228</v>
      </c>
      <c r="AD35" s="96" t="s">
        <v>228</v>
      </c>
      <c r="AE35" s="96" t="s">
        <v>228</v>
      </c>
      <c r="AF35" s="96" t="s">
        <v>228</v>
      </c>
      <c r="AG35" s="96" t="s">
        <v>229</v>
      </c>
      <c r="AH35" s="96" t="s">
        <v>228</v>
      </c>
      <c r="AI35" s="96" t="s">
        <v>229</v>
      </c>
      <c r="AJ35" s="96" t="s">
        <v>228</v>
      </c>
      <c r="AK35" s="96" t="s">
        <v>229</v>
      </c>
      <c r="AL35" s="96" t="s">
        <v>228</v>
      </c>
      <c r="AM35" s="96" t="s">
        <v>228</v>
      </c>
      <c r="AN35" s="96" t="s">
        <v>370</v>
      </c>
      <c r="AO35" s="96" t="s">
        <v>828</v>
      </c>
      <c r="AP35" s="96" t="s">
        <v>317</v>
      </c>
      <c r="AQ35" s="104"/>
      <c r="AR35" s="108"/>
      <c r="AS35" s="98"/>
      <c r="AT35" s="98"/>
      <c r="AU35" s="104"/>
      <c r="AV35" s="96" t="s">
        <v>231</v>
      </c>
      <c r="AW35" s="98"/>
      <c r="AX35" s="104"/>
      <c r="AY35" s="104"/>
      <c r="AZ35" s="108"/>
      <c r="BA35" s="96" t="s">
        <v>829</v>
      </c>
      <c r="BB35" s="96" t="s">
        <v>830</v>
      </c>
      <c r="BC35" s="98">
        <f t="shared" si="8"/>
        <v>8</v>
      </c>
      <c r="BD35" s="106" t="s">
        <v>245</v>
      </c>
      <c r="BE35" s="106" t="s">
        <v>361</v>
      </c>
      <c r="BF35" s="101"/>
      <c r="BG35" s="101"/>
      <c r="BH35" s="101"/>
      <c r="BI35" s="100" t="str">
        <f>IFERROR(__xludf.DUMMYFUNCTION("IF(OR(REGEXMATCH(I35,""Peraturan Walikota""),REGEXMATCH(I35,""Peraturan Bupati""),REGEXMATCH(I35,""PERATURAN BUPATI""),REGEXMATCH(I35,""PERATURAN WALIKOTA"")),""Ada"",""Tidak Ada"")"),"Ada")</f>
        <v>Ada</v>
      </c>
      <c r="BJ35" s="98" t="str">
        <f t="shared" si="9"/>
        <v>Ada</v>
      </c>
      <c r="BK35" s="96" t="str">
        <f t="shared" si="10"/>
        <v>Ada</v>
      </c>
      <c r="BL35" s="98" t="str">
        <f t="shared" si="11"/>
        <v>Tidak Lengkap</v>
      </c>
      <c r="BM35" s="98" t="str">
        <f t="shared" si="12"/>
        <v>Tidak Lengkap</v>
      </c>
    </row>
    <row r="36">
      <c r="A36" s="96" t="s">
        <v>15</v>
      </c>
      <c r="B36" s="97">
        <v>32.0</v>
      </c>
      <c r="C36" s="96" t="s">
        <v>831</v>
      </c>
      <c r="D36" s="96" t="s">
        <v>832</v>
      </c>
      <c r="E36" s="96" t="s">
        <v>833</v>
      </c>
      <c r="F36" s="96" t="s">
        <v>301</v>
      </c>
      <c r="G36" s="102" t="s">
        <v>834</v>
      </c>
      <c r="H36" s="96" t="s">
        <v>835</v>
      </c>
      <c r="I36" s="96" t="s">
        <v>836</v>
      </c>
      <c r="J36" s="97">
        <v>2020.0</v>
      </c>
      <c r="K36" s="97" t="s">
        <v>223</v>
      </c>
      <c r="L36" s="102" t="s">
        <v>837</v>
      </c>
      <c r="M36" s="103" t="s">
        <v>4442</v>
      </c>
      <c r="N36" s="96" t="s">
        <v>368</v>
      </c>
      <c r="O36" s="96" t="s">
        <v>276</v>
      </c>
      <c r="P36" s="96" t="s">
        <v>314</v>
      </c>
      <c r="Q36" s="96" t="s">
        <v>300</v>
      </c>
      <c r="R36" s="96" t="s">
        <v>9</v>
      </c>
      <c r="S36" s="96" t="s">
        <v>9</v>
      </c>
      <c r="T36" s="96" t="s">
        <v>21</v>
      </c>
      <c r="U36" s="96" t="s">
        <v>21</v>
      </c>
      <c r="V36" s="96" t="s">
        <v>21</v>
      </c>
      <c r="W36" s="96" t="s">
        <v>21</v>
      </c>
      <c r="X36" s="96" t="s">
        <v>9</v>
      </c>
      <c r="Y36" s="96" t="s">
        <v>21</v>
      </c>
      <c r="Z36" s="96" t="s">
        <v>9</v>
      </c>
      <c r="AA36" s="96" t="s">
        <v>21</v>
      </c>
      <c r="AB36" s="96" t="s">
        <v>9</v>
      </c>
      <c r="AC36" s="96" t="s">
        <v>228</v>
      </c>
      <c r="AD36" s="96" t="s">
        <v>228</v>
      </c>
      <c r="AE36" s="96" t="s">
        <v>228</v>
      </c>
      <c r="AF36" s="96" t="s">
        <v>228</v>
      </c>
      <c r="AG36" s="96" t="s">
        <v>228</v>
      </c>
      <c r="AH36" s="96" t="s">
        <v>228</v>
      </c>
      <c r="AI36" s="96" t="s">
        <v>228</v>
      </c>
      <c r="AJ36" s="96" t="s">
        <v>228</v>
      </c>
      <c r="AK36" s="96" t="s">
        <v>228</v>
      </c>
      <c r="AL36" s="96" t="s">
        <v>228</v>
      </c>
      <c r="AM36" s="96" t="s">
        <v>228</v>
      </c>
      <c r="AN36" s="96" t="s">
        <v>839</v>
      </c>
      <c r="AO36" s="96" t="s">
        <v>840</v>
      </c>
      <c r="AP36" s="96" t="s">
        <v>841</v>
      </c>
      <c r="AQ36" s="104"/>
      <c r="AR36" s="108"/>
      <c r="AS36" s="98"/>
      <c r="AT36" s="98"/>
      <c r="AU36" s="96" t="s">
        <v>231</v>
      </c>
      <c r="AV36" s="104"/>
      <c r="AW36" s="98"/>
      <c r="AX36" s="104"/>
      <c r="AY36" s="104"/>
      <c r="AZ36" s="108"/>
      <c r="BA36" s="96" t="s">
        <v>842</v>
      </c>
      <c r="BB36" s="96" t="s">
        <v>843</v>
      </c>
      <c r="BC36" s="98">
        <f t="shared" si="8"/>
        <v>11</v>
      </c>
      <c r="BD36" s="106" t="s">
        <v>245</v>
      </c>
      <c r="BE36" s="106" t="s">
        <v>361</v>
      </c>
      <c r="BF36" s="101"/>
      <c r="BG36" s="101"/>
      <c r="BH36" s="101"/>
      <c r="BI36" s="100" t="str">
        <f>IFERROR(__xludf.DUMMYFUNCTION("IF(OR(REGEXMATCH(I36,""Peraturan Walikota""),REGEXMATCH(I36,""Peraturan Bupati""),REGEXMATCH(I36,""PERATURAN BUPATI""),REGEXMATCH(I36,""PERATURAN WALIKOTA"")),""Ada"",""Tidak Ada"")"),"Ada")</f>
        <v>Ada</v>
      </c>
      <c r="BJ36" s="98" t="str">
        <f t="shared" si="9"/>
        <v>Ada</v>
      </c>
      <c r="BK36" s="96" t="str">
        <f t="shared" si="10"/>
        <v>Ada</v>
      </c>
      <c r="BL36" s="98" t="str">
        <f t="shared" si="11"/>
        <v>Tidak Lengkap</v>
      </c>
      <c r="BM36" s="98" t="str">
        <f t="shared" si="12"/>
        <v>Tidak Lengkap</v>
      </c>
    </row>
    <row r="37">
      <c r="A37" s="96" t="s">
        <v>15</v>
      </c>
      <c r="B37" s="97">
        <v>33.0</v>
      </c>
      <c r="C37" s="96" t="s">
        <v>844</v>
      </c>
      <c r="D37" s="96" t="s">
        <v>845</v>
      </c>
      <c r="E37" s="96" t="s">
        <v>846</v>
      </c>
      <c r="F37" s="96"/>
      <c r="G37" s="102" t="s">
        <v>847</v>
      </c>
      <c r="H37" s="96" t="s">
        <v>11</v>
      </c>
      <c r="I37" s="96" t="s">
        <v>848</v>
      </c>
      <c r="J37" s="97">
        <v>2023.0</v>
      </c>
      <c r="K37" s="97" t="s">
        <v>223</v>
      </c>
      <c r="L37" s="102" t="s">
        <v>847</v>
      </c>
      <c r="M37" s="103" t="s">
        <v>4443</v>
      </c>
      <c r="N37" s="96" t="s">
        <v>368</v>
      </c>
      <c r="O37" s="96" t="s">
        <v>276</v>
      </c>
      <c r="P37" s="96" t="s">
        <v>647</v>
      </c>
      <c r="Q37" s="96"/>
      <c r="R37" s="96" t="s">
        <v>9</v>
      </c>
      <c r="S37" s="96" t="s">
        <v>21</v>
      </c>
      <c r="T37" s="96" t="s">
        <v>21</v>
      </c>
      <c r="U37" s="96" t="s">
        <v>21</v>
      </c>
      <c r="V37" s="96" t="s">
        <v>9</v>
      </c>
      <c r="W37" s="96" t="s">
        <v>21</v>
      </c>
      <c r="X37" s="96" t="s">
        <v>21</v>
      </c>
      <c r="Y37" s="96" t="s">
        <v>21</v>
      </c>
      <c r="Z37" s="96" t="s">
        <v>9</v>
      </c>
      <c r="AA37" s="96" t="s">
        <v>21</v>
      </c>
      <c r="AB37" s="96" t="s">
        <v>21</v>
      </c>
      <c r="AC37" s="96" t="s">
        <v>228</v>
      </c>
      <c r="AD37" s="96" t="s">
        <v>228</v>
      </c>
      <c r="AE37" s="96" t="s">
        <v>229</v>
      </c>
      <c r="AF37" s="96" t="s">
        <v>228</v>
      </c>
      <c r="AG37" s="96" t="s">
        <v>229</v>
      </c>
      <c r="AH37" s="96" t="s">
        <v>229</v>
      </c>
      <c r="AI37" s="96" t="s">
        <v>229</v>
      </c>
      <c r="AJ37" s="96" t="s">
        <v>229</v>
      </c>
      <c r="AK37" s="96" t="s">
        <v>228</v>
      </c>
      <c r="AL37" s="96" t="s">
        <v>229</v>
      </c>
      <c r="AM37" s="96" t="s">
        <v>229</v>
      </c>
      <c r="AN37" s="96" t="s">
        <v>850</v>
      </c>
      <c r="AO37" s="96" t="s">
        <v>851</v>
      </c>
      <c r="AP37" s="96" t="s">
        <v>317</v>
      </c>
      <c r="AQ37" s="104"/>
      <c r="AR37" s="108"/>
      <c r="AS37" s="98"/>
      <c r="AT37" s="98"/>
      <c r="AU37" s="104"/>
      <c r="AV37" s="104"/>
      <c r="AW37" s="98"/>
      <c r="AX37" s="96" t="s">
        <v>231</v>
      </c>
      <c r="AY37" s="104"/>
      <c r="AZ37" s="108"/>
      <c r="BA37" s="96" t="s">
        <v>852</v>
      </c>
      <c r="BB37" s="96" t="s">
        <v>853</v>
      </c>
      <c r="BC37" s="98">
        <f t="shared" si="8"/>
        <v>4</v>
      </c>
      <c r="BD37" s="106" t="s">
        <v>245</v>
      </c>
      <c r="BE37" s="106" t="s">
        <v>361</v>
      </c>
      <c r="BF37" s="101"/>
      <c r="BG37" s="101"/>
      <c r="BH37" s="101"/>
      <c r="BI37" s="100" t="str">
        <f>IFERROR(__xludf.DUMMYFUNCTION("IF(OR(REGEXMATCH(I37,""Peraturan Walikota""),REGEXMATCH(I37,""Peraturan Bupati""),REGEXMATCH(I37,""PERATURAN BUPATI""),REGEXMATCH(I37,""PERATURAN WALIKOTA"")),""Ada"",""Tidak Ada"")"),"Ada")</f>
        <v>Ada</v>
      </c>
      <c r="BJ37" s="98" t="str">
        <f t="shared" si="9"/>
        <v>Ada</v>
      </c>
      <c r="BK37" s="96" t="str">
        <f t="shared" si="10"/>
        <v>Tidak Ada</v>
      </c>
      <c r="BL37" s="98" t="str">
        <f t="shared" si="11"/>
        <v>Tidak Lengkap</v>
      </c>
      <c r="BM37" s="98" t="str">
        <f t="shared" si="12"/>
        <v>Tidak Lengkap</v>
      </c>
    </row>
    <row r="38">
      <c r="A38" s="96" t="s">
        <v>15</v>
      </c>
      <c r="B38" s="97">
        <v>34.0</v>
      </c>
      <c r="C38" s="96" t="s">
        <v>854</v>
      </c>
      <c r="D38" s="96" t="s">
        <v>855</v>
      </c>
      <c r="E38" s="96" t="s">
        <v>856</v>
      </c>
      <c r="F38" s="96"/>
      <c r="G38" s="96"/>
      <c r="H38" s="96" t="s">
        <v>857</v>
      </c>
      <c r="I38" s="96" t="s">
        <v>858</v>
      </c>
      <c r="J38" s="97">
        <v>2023.0</v>
      </c>
      <c r="K38" s="97" t="s">
        <v>223</v>
      </c>
      <c r="L38" s="102" t="s">
        <v>859</v>
      </c>
      <c r="M38" s="103" t="s">
        <v>4444</v>
      </c>
      <c r="N38" s="96" t="s">
        <v>861</v>
      </c>
      <c r="O38" s="96" t="s">
        <v>591</v>
      </c>
      <c r="P38" s="96" t="s">
        <v>647</v>
      </c>
      <c r="Q38" s="104"/>
      <c r="R38" s="96" t="s">
        <v>9</v>
      </c>
      <c r="S38" s="96" t="s">
        <v>21</v>
      </c>
      <c r="T38" s="96" t="s">
        <v>21</v>
      </c>
      <c r="U38" s="96" t="s">
        <v>21</v>
      </c>
      <c r="V38" s="96" t="s">
        <v>21</v>
      </c>
      <c r="W38" s="96" t="s">
        <v>21</v>
      </c>
      <c r="X38" s="96" t="s">
        <v>21</v>
      </c>
      <c r="Y38" s="96" t="s">
        <v>21</v>
      </c>
      <c r="Z38" s="96" t="s">
        <v>9</v>
      </c>
      <c r="AA38" s="96" t="s">
        <v>21</v>
      </c>
      <c r="AB38" s="96" t="s">
        <v>21</v>
      </c>
      <c r="AC38" s="96" t="s">
        <v>228</v>
      </c>
      <c r="AD38" s="96" t="s">
        <v>228</v>
      </c>
      <c r="AE38" s="96" t="s">
        <v>228</v>
      </c>
      <c r="AF38" s="96" t="s">
        <v>228</v>
      </c>
      <c r="AG38" s="96" t="s">
        <v>229</v>
      </c>
      <c r="AH38" s="96" t="s">
        <v>229</v>
      </c>
      <c r="AI38" s="96" t="s">
        <v>229</v>
      </c>
      <c r="AJ38" s="96" t="s">
        <v>229</v>
      </c>
      <c r="AK38" s="96" t="s">
        <v>229</v>
      </c>
      <c r="AL38" s="96" t="s">
        <v>228</v>
      </c>
      <c r="AM38" s="96" t="s">
        <v>228</v>
      </c>
      <c r="AN38" s="96" t="s">
        <v>862</v>
      </c>
      <c r="AO38" s="96" t="s">
        <v>863</v>
      </c>
      <c r="AP38" s="96" t="s">
        <v>371</v>
      </c>
      <c r="AQ38" s="104"/>
      <c r="AR38" s="108"/>
      <c r="AS38" s="98"/>
      <c r="AT38" s="98"/>
      <c r="AU38" s="104"/>
      <c r="AV38" s="104"/>
      <c r="AW38" s="98"/>
      <c r="AX38" s="96" t="s">
        <v>231</v>
      </c>
      <c r="AY38" s="104"/>
      <c r="AZ38" s="108"/>
      <c r="BA38" s="96" t="s">
        <v>864</v>
      </c>
      <c r="BB38" s="96" t="s">
        <v>865</v>
      </c>
      <c r="BC38" s="98">
        <f t="shared" si="8"/>
        <v>6</v>
      </c>
      <c r="BD38" s="106" t="s">
        <v>245</v>
      </c>
      <c r="BE38" s="106" t="s">
        <v>361</v>
      </c>
      <c r="BF38" s="101"/>
      <c r="BG38" s="101"/>
      <c r="BH38" s="101"/>
      <c r="BI38" s="100" t="str">
        <f>IFERROR(__xludf.DUMMYFUNCTION("IF(OR(REGEXMATCH(I38,""Peraturan Walikota""),REGEXMATCH(I38,""Peraturan Bupati""),REGEXMATCH(I38,""PERATURAN BUPATI""),REGEXMATCH(I38,""PERATURAN WALIKOTA"")),""Ada"",""Tidak Ada"")"),"Ada")</f>
        <v>Ada</v>
      </c>
      <c r="BJ38" s="98" t="str">
        <f t="shared" si="9"/>
        <v>Ada</v>
      </c>
      <c r="BK38" s="96" t="str">
        <f t="shared" si="10"/>
        <v>Tidak Ada</v>
      </c>
      <c r="BL38" s="98" t="str">
        <f t="shared" si="11"/>
        <v>Tidak Lengkap</v>
      </c>
      <c r="BM38" s="98" t="str">
        <f t="shared" si="12"/>
        <v>Tidak Lengkap</v>
      </c>
    </row>
    <row r="39">
      <c r="A39" s="96" t="s">
        <v>15</v>
      </c>
      <c r="B39" s="97">
        <v>35.0</v>
      </c>
      <c r="C39" s="96" t="s">
        <v>866</v>
      </c>
      <c r="D39" s="96" t="s">
        <v>867</v>
      </c>
      <c r="E39" s="96" t="s">
        <v>868</v>
      </c>
      <c r="F39" s="102" t="s">
        <v>869</v>
      </c>
      <c r="G39" s="102" t="s">
        <v>869</v>
      </c>
      <c r="H39" s="96" t="s">
        <v>11</v>
      </c>
      <c r="I39" s="96" t="s">
        <v>870</v>
      </c>
      <c r="J39" s="97">
        <v>2023.0</v>
      </c>
      <c r="K39" s="97" t="s">
        <v>223</v>
      </c>
      <c r="L39" s="102" t="s">
        <v>869</v>
      </c>
      <c r="M39" s="103" t="s">
        <v>4445</v>
      </c>
      <c r="N39" s="96" t="s">
        <v>368</v>
      </c>
      <c r="O39" s="96" t="s">
        <v>276</v>
      </c>
      <c r="P39" s="96" t="s">
        <v>647</v>
      </c>
      <c r="Q39" s="96" t="s">
        <v>300</v>
      </c>
      <c r="R39" s="96" t="s">
        <v>21</v>
      </c>
      <c r="S39" s="96" t="s">
        <v>9</v>
      </c>
      <c r="T39" s="96" t="s">
        <v>21</v>
      </c>
      <c r="U39" s="96" t="s">
        <v>555</v>
      </c>
      <c r="V39" s="96" t="s">
        <v>555</v>
      </c>
      <c r="W39" s="96" t="s">
        <v>555</v>
      </c>
      <c r="X39" s="96" t="s">
        <v>555</v>
      </c>
      <c r="Y39" s="96" t="s">
        <v>872</v>
      </c>
      <c r="Z39" s="96" t="s">
        <v>9</v>
      </c>
      <c r="AA39" s="96" t="s">
        <v>555</v>
      </c>
      <c r="AB39" s="96" t="s">
        <v>555</v>
      </c>
      <c r="AC39" s="96" t="s">
        <v>228</v>
      </c>
      <c r="AD39" s="96" t="s">
        <v>228</v>
      </c>
      <c r="AE39" s="96" t="s">
        <v>302</v>
      </c>
      <c r="AF39" s="96" t="s">
        <v>302</v>
      </c>
      <c r="AG39" s="96" t="s">
        <v>229</v>
      </c>
      <c r="AH39" s="96" t="s">
        <v>228</v>
      </c>
      <c r="AI39" s="96" t="s">
        <v>873</v>
      </c>
      <c r="AJ39" s="96" t="s">
        <v>873</v>
      </c>
      <c r="AK39" s="96" t="s">
        <v>229</v>
      </c>
      <c r="AL39" s="96" t="s">
        <v>229</v>
      </c>
      <c r="AM39" s="96" t="s">
        <v>302</v>
      </c>
      <c r="AN39" s="96" t="s">
        <v>874</v>
      </c>
      <c r="AO39" s="96" t="s">
        <v>875</v>
      </c>
      <c r="AP39" s="96" t="s">
        <v>317</v>
      </c>
      <c r="AQ39" s="104"/>
      <c r="AR39" s="108"/>
      <c r="AS39" s="98"/>
      <c r="AT39" s="98"/>
      <c r="AU39" s="104"/>
      <c r="AV39" s="104"/>
      <c r="AW39" s="98"/>
      <c r="AX39" s="96" t="s">
        <v>231</v>
      </c>
      <c r="AY39" s="104"/>
      <c r="AZ39" s="108"/>
      <c r="BA39" s="96" t="s">
        <v>876</v>
      </c>
      <c r="BB39" s="104"/>
      <c r="BC39" s="98">
        <f t="shared" si="8"/>
        <v>6</v>
      </c>
      <c r="BD39" s="106" t="s">
        <v>245</v>
      </c>
      <c r="BE39" s="101"/>
      <c r="BF39" s="101"/>
      <c r="BG39" s="101"/>
      <c r="BH39" s="101"/>
      <c r="BI39" s="100" t="str">
        <f>IFERROR(__xludf.DUMMYFUNCTION("IF(OR(REGEXMATCH(I39,""Peraturan Walikota""),REGEXMATCH(I39,""Peraturan Bupati""),REGEXMATCH(I39,""PERATURAN BUPATI""),REGEXMATCH(I39,""PERATURAN WALIKOTA"")),""Ada"",""Tidak Ada"")"),"Ada")</f>
        <v>Ada</v>
      </c>
      <c r="BJ39" s="98" t="str">
        <f t="shared" si="9"/>
        <v>Ada</v>
      </c>
      <c r="BK39" s="96" t="str">
        <f t="shared" si="10"/>
        <v>Tidak Ada</v>
      </c>
      <c r="BL39" s="98" t="str">
        <f t="shared" si="11"/>
        <v>Tidak Lengkap</v>
      </c>
      <c r="BM39" s="98" t="str">
        <f t="shared" si="12"/>
        <v>Tidak Lengkap</v>
      </c>
    </row>
    <row r="40">
      <c r="A40" s="96" t="s">
        <v>15</v>
      </c>
      <c r="B40" s="97">
        <v>36.0</v>
      </c>
      <c r="C40" s="96" t="s">
        <v>877</v>
      </c>
      <c r="D40" s="96" t="s">
        <v>878</v>
      </c>
      <c r="E40" s="96" t="s">
        <v>879</v>
      </c>
      <c r="F40" s="96" t="s">
        <v>237</v>
      </c>
      <c r="G40" s="96" t="s">
        <v>880</v>
      </c>
      <c r="H40" s="96" t="s">
        <v>24</v>
      </c>
      <c r="I40" s="96" t="s">
        <v>881</v>
      </c>
      <c r="J40" s="97">
        <v>2023.0</v>
      </c>
      <c r="K40" s="97" t="s">
        <v>223</v>
      </c>
      <c r="L40" s="96" t="s">
        <v>882</v>
      </c>
      <c r="M40" s="103" t="s">
        <v>4446</v>
      </c>
      <c r="N40" s="96" t="s">
        <v>861</v>
      </c>
      <c r="O40" s="96" t="s">
        <v>884</v>
      </c>
      <c r="P40" s="96" t="s">
        <v>647</v>
      </c>
      <c r="Q40" s="104"/>
      <c r="R40" s="96" t="s">
        <v>9</v>
      </c>
      <c r="S40" s="96" t="s">
        <v>9</v>
      </c>
      <c r="T40" s="96" t="s">
        <v>9</v>
      </c>
      <c r="U40" s="96" t="s">
        <v>21</v>
      </c>
      <c r="V40" s="96" t="s">
        <v>21</v>
      </c>
      <c r="W40" s="96" t="s">
        <v>21</v>
      </c>
      <c r="X40" s="96" t="s">
        <v>594</v>
      </c>
      <c r="Y40" s="96" t="s">
        <v>21</v>
      </c>
      <c r="Z40" s="96" t="s">
        <v>594</v>
      </c>
      <c r="AA40" s="96" t="s">
        <v>21</v>
      </c>
      <c r="AB40" s="96" t="s">
        <v>21</v>
      </c>
      <c r="AC40" s="96" t="s">
        <v>228</v>
      </c>
      <c r="AD40" s="96" t="s">
        <v>228</v>
      </c>
      <c r="AE40" s="96" t="s">
        <v>228</v>
      </c>
      <c r="AF40" s="96" t="s">
        <v>228</v>
      </c>
      <c r="AG40" s="96" t="s">
        <v>229</v>
      </c>
      <c r="AH40" s="96" t="s">
        <v>228</v>
      </c>
      <c r="AI40" s="96" t="s">
        <v>229</v>
      </c>
      <c r="AJ40" s="96" t="s">
        <v>228</v>
      </c>
      <c r="AK40" s="96" t="s">
        <v>229</v>
      </c>
      <c r="AL40" s="96" t="s">
        <v>228</v>
      </c>
      <c r="AM40" s="96" t="s">
        <v>228</v>
      </c>
      <c r="AN40" s="96" t="s">
        <v>370</v>
      </c>
      <c r="AO40" s="96" t="s">
        <v>820</v>
      </c>
      <c r="AP40" s="96" t="s">
        <v>317</v>
      </c>
      <c r="AQ40" s="104"/>
      <c r="AR40" s="108"/>
      <c r="AS40" s="98"/>
      <c r="AT40" s="98"/>
      <c r="AU40" s="104"/>
      <c r="AV40" s="109"/>
      <c r="AW40" s="98"/>
      <c r="AX40" s="96" t="s">
        <v>231</v>
      </c>
      <c r="AY40" s="104"/>
      <c r="AZ40" s="108"/>
      <c r="BA40" s="96" t="s">
        <v>885</v>
      </c>
      <c r="BB40" s="96" t="s">
        <v>886</v>
      </c>
      <c r="BC40" s="98">
        <f t="shared" si="8"/>
        <v>8</v>
      </c>
      <c r="BD40" s="106" t="s">
        <v>321</v>
      </c>
      <c r="BE40" s="106" t="s">
        <v>245</v>
      </c>
      <c r="BF40" s="106" t="s">
        <v>361</v>
      </c>
      <c r="BG40" s="101"/>
      <c r="BH40" s="101"/>
      <c r="BI40" s="100" t="str">
        <f>IFERROR(__xludf.DUMMYFUNCTION("IF(OR(REGEXMATCH(I40,""Peraturan Walikota""),REGEXMATCH(I40,""Peraturan Bupati""),REGEXMATCH(I40,""PERATURAN BUPATI""),REGEXMATCH(I40,""PERATURAN WALIKOTA"")),""Ada"",""Tidak Ada"")"),"Ada")</f>
        <v>Ada</v>
      </c>
      <c r="BJ40" s="98" t="str">
        <f t="shared" si="9"/>
        <v>Tidak Ada</v>
      </c>
      <c r="BK40" s="96" t="str">
        <f t="shared" si="10"/>
        <v>Tidak Ada</v>
      </c>
      <c r="BL40" s="98" t="str">
        <f t="shared" si="11"/>
        <v>Lengkap</v>
      </c>
      <c r="BM40" s="98" t="str">
        <f t="shared" si="12"/>
        <v>Tidak Lengkap</v>
      </c>
    </row>
    <row r="41">
      <c r="A41" s="96" t="s">
        <v>15</v>
      </c>
      <c r="B41" s="97">
        <v>37.0</v>
      </c>
      <c r="C41" s="96" t="s">
        <v>887</v>
      </c>
      <c r="D41" s="96" t="s">
        <v>715</v>
      </c>
      <c r="E41" s="96" t="s">
        <v>888</v>
      </c>
      <c r="F41" s="96" t="s">
        <v>715</v>
      </c>
      <c r="G41" s="96" t="s">
        <v>715</v>
      </c>
      <c r="H41" s="96" t="s">
        <v>11</v>
      </c>
      <c r="I41" s="96" t="s">
        <v>889</v>
      </c>
      <c r="J41" s="97">
        <v>2024.0</v>
      </c>
      <c r="K41" s="97" t="s">
        <v>223</v>
      </c>
      <c r="L41" s="96" t="s">
        <v>890</v>
      </c>
      <c r="M41" s="103" t="s">
        <v>4447</v>
      </c>
      <c r="N41" s="96" t="s">
        <v>368</v>
      </c>
      <c r="O41" s="96" t="s">
        <v>276</v>
      </c>
      <c r="P41" s="96" t="s">
        <v>369</v>
      </c>
      <c r="Q41" s="96" t="s">
        <v>300</v>
      </c>
      <c r="R41" s="96" t="s">
        <v>21</v>
      </c>
      <c r="S41" s="96" t="s">
        <v>21</v>
      </c>
      <c r="T41" s="96" t="s">
        <v>21</v>
      </c>
      <c r="U41" s="96" t="s">
        <v>21</v>
      </c>
      <c r="V41" s="96" t="s">
        <v>9</v>
      </c>
      <c r="W41" s="96" t="s">
        <v>21</v>
      </c>
      <c r="X41" s="96" t="s">
        <v>21</v>
      </c>
      <c r="Y41" s="96" t="s">
        <v>21</v>
      </c>
      <c r="Z41" s="96" t="s">
        <v>21</v>
      </c>
      <c r="AA41" s="96" t="s">
        <v>21</v>
      </c>
      <c r="AB41" s="96" t="s">
        <v>21</v>
      </c>
      <c r="AC41" s="96" t="s">
        <v>228</v>
      </c>
      <c r="AD41" s="96" t="s">
        <v>228</v>
      </c>
      <c r="AE41" s="96" t="s">
        <v>228</v>
      </c>
      <c r="AF41" s="96" t="s">
        <v>302</v>
      </c>
      <c r="AG41" s="96" t="s">
        <v>229</v>
      </c>
      <c r="AH41" s="96" t="s">
        <v>228</v>
      </c>
      <c r="AI41" s="96" t="s">
        <v>229</v>
      </c>
      <c r="AJ41" s="96" t="s">
        <v>228</v>
      </c>
      <c r="AK41" s="96" t="s">
        <v>229</v>
      </c>
      <c r="AL41" s="96" t="s">
        <v>228</v>
      </c>
      <c r="AM41" s="96" t="s">
        <v>228</v>
      </c>
      <c r="AN41" s="96" t="s">
        <v>370</v>
      </c>
      <c r="AO41" s="96" t="s">
        <v>892</v>
      </c>
      <c r="AP41" s="96" t="s">
        <v>317</v>
      </c>
      <c r="AQ41" s="104"/>
      <c r="AR41" s="96"/>
      <c r="AS41" s="98"/>
      <c r="AT41" s="98"/>
      <c r="AU41" s="104"/>
      <c r="AV41" s="104"/>
      <c r="AW41" s="98"/>
      <c r="AX41" s="104"/>
      <c r="AY41" s="96" t="s">
        <v>231</v>
      </c>
      <c r="AZ41" s="108"/>
      <c r="BA41" s="104"/>
      <c r="BB41" s="104"/>
      <c r="BC41" s="98">
        <f t="shared" si="8"/>
        <v>8</v>
      </c>
      <c r="BD41" s="101"/>
      <c r="BE41" s="101"/>
      <c r="BF41" s="101"/>
      <c r="BG41" s="101"/>
      <c r="BH41" s="101"/>
      <c r="BI41" s="100" t="str">
        <f>IFERROR(__xludf.DUMMYFUNCTION("IF(OR(REGEXMATCH(I41,""Peraturan Walikota""),REGEXMATCH(I41,""Peraturan Bupati""),REGEXMATCH(I41,""PERATURAN BUPATI""),REGEXMATCH(I41,""PERATURAN WALIKOTA"")),""Ada"",""Tidak Ada"")"),"Ada")</f>
        <v>Ada</v>
      </c>
      <c r="BJ41" s="98" t="str">
        <f t="shared" si="9"/>
        <v>Ada</v>
      </c>
      <c r="BK41" s="96" t="str">
        <f t="shared" si="10"/>
        <v>Ada</v>
      </c>
      <c r="BL41" s="98" t="str">
        <f t="shared" si="11"/>
        <v>Tidak Lengkap</v>
      </c>
      <c r="BM41" s="98" t="str">
        <f t="shared" si="12"/>
        <v>Tidak Lengkap</v>
      </c>
    </row>
    <row r="42">
      <c r="A42" s="96" t="s">
        <v>15</v>
      </c>
      <c r="B42" s="97">
        <v>38.0</v>
      </c>
      <c r="C42" s="96" t="s">
        <v>893</v>
      </c>
      <c r="D42" s="96" t="s">
        <v>894</v>
      </c>
      <c r="E42" s="96" t="s">
        <v>895</v>
      </c>
      <c r="F42" s="96" t="s">
        <v>237</v>
      </c>
      <c r="G42" s="102" t="s">
        <v>896</v>
      </c>
      <c r="H42" s="96" t="s">
        <v>24</v>
      </c>
      <c r="I42" s="96" t="s">
        <v>897</v>
      </c>
      <c r="J42" s="97">
        <v>2023.0</v>
      </c>
      <c r="K42" s="97" t="s">
        <v>223</v>
      </c>
      <c r="L42" s="102" t="s">
        <v>896</v>
      </c>
      <c r="M42" s="96" t="s">
        <v>898</v>
      </c>
      <c r="N42" s="96" t="s">
        <v>899</v>
      </c>
      <c r="O42" s="96" t="s">
        <v>253</v>
      </c>
      <c r="P42" s="96" t="s">
        <v>647</v>
      </c>
      <c r="Q42" s="96" t="s">
        <v>300</v>
      </c>
      <c r="R42" s="96" t="s">
        <v>21</v>
      </c>
      <c r="S42" s="96" t="s">
        <v>21</v>
      </c>
      <c r="T42" s="96" t="s">
        <v>21</v>
      </c>
      <c r="U42" s="96" t="s">
        <v>21</v>
      </c>
      <c r="V42" s="96" t="s">
        <v>21</v>
      </c>
      <c r="W42" s="96" t="s">
        <v>21</v>
      </c>
      <c r="X42" s="96" t="s">
        <v>21</v>
      </c>
      <c r="Y42" s="96" t="s">
        <v>21</v>
      </c>
      <c r="Z42" s="96" t="s">
        <v>21</v>
      </c>
      <c r="AA42" s="96" t="s">
        <v>21</v>
      </c>
      <c r="AB42" s="96" t="s">
        <v>21</v>
      </c>
      <c r="AC42" s="96" t="s">
        <v>228</v>
      </c>
      <c r="AD42" s="96" t="s">
        <v>228</v>
      </c>
      <c r="AE42" s="96" t="s">
        <v>229</v>
      </c>
      <c r="AF42" s="96" t="s">
        <v>229</v>
      </c>
      <c r="AG42" s="96" t="s">
        <v>229</v>
      </c>
      <c r="AH42" s="96" t="s">
        <v>229</v>
      </c>
      <c r="AI42" s="96" t="s">
        <v>229</v>
      </c>
      <c r="AJ42" s="96" t="s">
        <v>229</v>
      </c>
      <c r="AK42" s="96" t="s">
        <v>229</v>
      </c>
      <c r="AL42" s="96" t="s">
        <v>228</v>
      </c>
      <c r="AM42" s="96" t="s">
        <v>229</v>
      </c>
      <c r="AN42" s="96" t="s">
        <v>303</v>
      </c>
      <c r="AO42" s="96" t="s">
        <v>900</v>
      </c>
      <c r="AP42" s="96" t="s">
        <v>317</v>
      </c>
      <c r="AQ42" s="104"/>
      <c r="AR42" s="108"/>
      <c r="AS42" s="98"/>
      <c r="AT42" s="98"/>
      <c r="AU42" s="104"/>
      <c r="AV42" s="104"/>
      <c r="AW42" s="98"/>
      <c r="AX42" s="96" t="s">
        <v>231</v>
      </c>
      <c r="AY42" s="104"/>
      <c r="AZ42" s="108"/>
      <c r="BA42" s="96" t="s">
        <v>901</v>
      </c>
      <c r="BB42" s="96" t="s">
        <v>902</v>
      </c>
      <c r="BC42" s="98">
        <f t="shared" si="8"/>
        <v>3</v>
      </c>
      <c r="BD42" s="106" t="s">
        <v>245</v>
      </c>
      <c r="BE42" s="101"/>
      <c r="BF42" s="101"/>
      <c r="BG42" s="101"/>
      <c r="BH42" s="101"/>
      <c r="BI42" s="100" t="str">
        <f>IFERROR(__xludf.DUMMYFUNCTION("IF(OR(REGEXMATCH(I42,""Peraturan Walikota""),REGEXMATCH(I42,""Peraturan Bupati""),REGEXMATCH(I42,""PERATURAN BUPATI""),REGEXMATCH(I42,""PERATURAN WALIKOTA"")),""Ada"",""Tidak Ada"")"),"Ada")</f>
        <v>Ada</v>
      </c>
      <c r="BJ42" s="98" t="str">
        <f t="shared" si="9"/>
        <v>Ada</v>
      </c>
      <c r="BK42" s="96" t="str">
        <f t="shared" si="10"/>
        <v>Tidak Ada</v>
      </c>
      <c r="BL42" s="98" t="str">
        <f t="shared" si="11"/>
        <v>Tidak Lengkap</v>
      </c>
      <c r="BM42" s="98" t="str">
        <f t="shared" si="12"/>
        <v>Tidak Lengkap</v>
      </c>
    </row>
    <row r="43">
      <c r="A43" s="96" t="s">
        <v>15</v>
      </c>
      <c r="B43" s="97">
        <v>39.0</v>
      </c>
      <c r="C43" s="96" t="s">
        <v>903</v>
      </c>
      <c r="D43" s="96" t="s">
        <v>904</v>
      </c>
      <c r="E43" s="96" t="s">
        <v>905</v>
      </c>
      <c r="F43" s="102" t="s">
        <v>906</v>
      </c>
      <c r="G43" s="102" t="s">
        <v>906</v>
      </c>
      <c r="H43" s="96" t="s">
        <v>11</v>
      </c>
      <c r="I43" s="96" t="s">
        <v>907</v>
      </c>
      <c r="J43" s="97">
        <v>2025.0</v>
      </c>
      <c r="K43" s="97" t="s">
        <v>223</v>
      </c>
      <c r="L43" s="102" t="s">
        <v>906</v>
      </c>
      <c r="M43" s="103" t="s">
        <v>4448</v>
      </c>
      <c r="N43" s="96" t="s">
        <v>368</v>
      </c>
      <c r="O43" s="96" t="s">
        <v>276</v>
      </c>
      <c r="P43" s="96" t="s">
        <v>314</v>
      </c>
      <c r="Q43" s="96" t="s">
        <v>909</v>
      </c>
      <c r="R43" s="96" t="s">
        <v>21</v>
      </c>
      <c r="S43" s="96" t="s">
        <v>595</v>
      </c>
      <c r="T43" s="96" t="s">
        <v>594</v>
      </c>
      <c r="U43" s="96" t="s">
        <v>594</v>
      </c>
      <c r="V43" s="96" t="s">
        <v>595</v>
      </c>
      <c r="W43" s="96" t="s">
        <v>594</v>
      </c>
      <c r="X43" s="96" t="s">
        <v>594</v>
      </c>
      <c r="Y43" s="96" t="s">
        <v>594</v>
      </c>
      <c r="Z43" s="96" t="s">
        <v>595</v>
      </c>
      <c r="AA43" s="96" t="s">
        <v>594</v>
      </c>
      <c r="AB43" s="96" t="s">
        <v>594</v>
      </c>
      <c r="AC43" s="96" t="s">
        <v>596</v>
      </c>
      <c r="AD43" s="96" t="s">
        <v>596</v>
      </c>
      <c r="AE43" s="96" t="s">
        <v>596</v>
      </c>
      <c r="AF43" s="96" t="s">
        <v>596</v>
      </c>
      <c r="AG43" s="96" t="s">
        <v>597</v>
      </c>
      <c r="AH43" s="96" t="s">
        <v>596</v>
      </c>
      <c r="AI43" s="96" t="s">
        <v>597</v>
      </c>
      <c r="AJ43" s="96" t="s">
        <v>596</v>
      </c>
      <c r="AK43" s="96" t="s">
        <v>597</v>
      </c>
      <c r="AL43" s="96" t="s">
        <v>596</v>
      </c>
      <c r="AM43" s="96" t="s">
        <v>596</v>
      </c>
      <c r="AN43" s="96" t="s">
        <v>910</v>
      </c>
      <c r="AO43" s="96" t="s">
        <v>911</v>
      </c>
      <c r="AP43" s="96" t="s">
        <v>912</v>
      </c>
      <c r="AQ43" s="104"/>
      <c r="AR43" s="108"/>
      <c r="AS43" s="98"/>
      <c r="AT43" s="98"/>
      <c r="AU43" s="104"/>
      <c r="AV43" s="104"/>
      <c r="AW43" s="96" t="s">
        <v>231</v>
      </c>
      <c r="AX43" s="104"/>
      <c r="AY43" s="104"/>
      <c r="AZ43" s="108"/>
      <c r="BA43" s="96" t="s">
        <v>913</v>
      </c>
      <c r="BB43" s="96" t="s">
        <v>914</v>
      </c>
      <c r="BC43" s="98">
        <f t="shared" si="8"/>
        <v>8</v>
      </c>
      <c r="BD43" s="106" t="s">
        <v>245</v>
      </c>
      <c r="BE43" s="106" t="s">
        <v>321</v>
      </c>
      <c r="BF43" s="101"/>
      <c r="BG43" s="101"/>
      <c r="BH43" s="101"/>
      <c r="BI43" s="100" t="str">
        <f>IFERROR(__xludf.DUMMYFUNCTION("IF(OR(REGEXMATCH(I43,""Peraturan Walikota""),REGEXMATCH(I43,""Peraturan Bupati""),REGEXMATCH(I43,""PERATURAN BUPATI""),REGEXMATCH(I43,""PERATURAN WALIKOTA"")),""Ada"",""Tidak Ada"")"),"Ada")</f>
        <v>Ada</v>
      </c>
      <c r="BJ43" s="98" t="str">
        <f t="shared" si="9"/>
        <v>Ada</v>
      </c>
      <c r="BK43" s="96" t="str">
        <f t="shared" si="10"/>
        <v>Ada</v>
      </c>
      <c r="BL43" s="98" t="str">
        <f t="shared" si="11"/>
        <v>Tidak Lengkap</v>
      </c>
      <c r="BM43" s="98" t="str">
        <f t="shared" si="12"/>
        <v>Tidak Lengkap</v>
      </c>
    </row>
    <row r="44">
      <c r="A44" s="96" t="s">
        <v>15</v>
      </c>
      <c r="B44" s="97">
        <v>40.0</v>
      </c>
      <c r="C44" s="96" t="s">
        <v>915</v>
      </c>
      <c r="D44" s="96" t="s">
        <v>916</v>
      </c>
      <c r="E44" s="96" t="s">
        <v>917</v>
      </c>
      <c r="F44" s="102" t="s">
        <v>918</v>
      </c>
      <c r="G44" s="102" t="s">
        <v>918</v>
      </c>
      <c r="H44" s="96" t="s">
        <v>11</v>
      </c>
      <c r="I44" s="96" t="s">
        <v>919</v>
      </c>
      <c r="J44" s="97">
        <v>2023.0</v>
      </c>
      <c r="K44" s="97" t="s">
        <v>223</v>
      </c>
      <c r="L44" s="96" t="s">
        <v>916</v>
      </c>
      <c r="M44" s="103" t="s">
        <v>4449</v>
      </c>
      <c r="N44" s="96" t="s">
        <v>921</v>
      </c>
      <c r="O44" s="96" t="s">
        <v>253</v>
      </c>
      <c r="P44" s="96" t="s">
        <v>647</v>
      </c>
      <c r="Q44" s="96" t="s">
        <v>300</v>
      </c>
      <c r="R44" s="96" t="s">
        <v>594</v>
      </c>
      <c r="S44" s="96" t="s">
        <v>9</v>
      </c>
      <c r="T44" s="96" t="s">
        <v>9</v>
      </c>
      <c r="U44" s="96" t="s">
        <v>21</v>
      </c>
      <c r="V44" s="96" t="s">
        <v>21</v>
      </c>
      <c r="W44" s="96" t="s">
        <v>21</v>
      </c>
      <c r="X44" s="96" t="s">
        <v>9</v>
      </c>
      <c r="Y44" s="96" t="s">
        <v>9</v>
      </c>
      <c r="Z44" s="96" t="s">
        <v>9</v>
      </c>
      <c r="AA44" s="96" t="s">
        <v>21</v>
      </c>
      <c r="AB44" s="96" t="s">
        <v>21</v>
      </c>
      <c r="AC44" s="96" t="s">
        <v>228</v>
      </c>
      <c r="AD44" s="96" t="s">
        <v>228</v>
      </c>
      <c r="AE44" s="96" t="s">
        <v>229</v>
      </c>
      <c r="AF44" s="96" t="s">
        <v>228</v>
      </c>
      <c r="AG44" s="96" t="s">
        <v>229</v>
      </c>
      <c r="AH44" s="96" t="s">
        <v>228</v>
      </c>
      <c r="AI44" s="96" t="s">
        <v>229</v>
      </c>
      <c r="AJ44" s="96" t="s">
        <v>229</v>
      </c>
      <c r="AK44" s="96" t="s">
        <v>229</v>
      </c>
      <c r="AL44" s="96" t="s">
        <v>228</v>
      </c>
      <c r="AM44" s="96" t="s">
        <v>228</v>
      </c>
      <c r="AN44" s="96" t="s">
        <v>922</v>
      </c>
      <c r="AO44" s="96" t="s">
        <v>923</v>
      </c>
      <c r="AP44" s="96" t="s">
        <v>924</v>
      </c>
      <c r="AQ44" s="104"/>
      <c r="AR44" s="108"/>
      <c r="AS44" s="98"/>
      <c r="AT44" s="98"/>
      <c r="AU44" s="104"/>
      <c r="AV44" s="104"/>
      <c r="AW44" s="98"/>
      <c r="AX44" s="96" t="s">
        <v>231</v>
      </c>
      <c r="AY44" s="104"/>
      <c r="AZ44" s="108"/>
      <c r="BA44" s="96" t="s">
        <v>925</v>
      </c>
      <c r="BB44" s="96" t="s">
        <v>926</v>
      </c>
      <c r="BC44" s="98">
        <f t="shared" si="8"/>
        <v>6</v>
      </c>
      <c r="BD44" s="106" t="s">
        <v>708</v>
      </c>
      <c r="BE44" s="106" t="s">
        <v>245</v>
      </c>
      <c r="BF44" s="101"/>
      <c r="BG44" s="101"/>
      <c r="BH44" s="101"/>
      <c r="BI44" s="100" t="str">
        <f>IFERROR(__xludf.DUMMYFUNCTION("IF(OR(REGEXMATCH(I44,""Peraturan Walikota""),REGEXMATCH(I44,""Peraturan Bupati""),REGEXMATCH(I44,""PERATURAN BUPATI""),REGEXMATCH(I44,""PERATURAN WALIKOTA"")),""Ada"",""Tidak Ada"")"),"Ada")</f>
        <v>Ada</v>
      </c>
      <c r="BJ44" s="98" t="str">
        <f t="shared" si="9"/>
        <v>Ada</v>
      </c>
      <c r="BK44" s="96" t="str">
        <f t="shared" si="10"/>
        <v>Tidak Ada</v>
      </c>
      <c r="BL44" s="98" t="str">
        <f t="shared" si="11"/>
        <v>Tidak Lengkap</v>
      </c>
      <c r="BM44" s="98" t="str">
        <f t="shared" si="12"/>
        <v>Tidak Lengkap</v>
      </c>
    </row>
    <row r="45">
      <c r="A45" s="96" t="s">
        <v>15</v>
      </c>
      <c r="B45" s="97">
        <v>41.0</v>
      </c>
      <c r="C45" s="96" t="s">
        <v>927</v>
      </c>
      <c r="D45" s="96" t="s">
        <v>928</v>
      </c>
      <c r="E45" s="96" t="s">
        <v>929</v>
      </c>
      <c r="F45" s="96"/>
      <c r="G45" s="96"/>
      <c r="H45" s="96" t="s">
        <v>24</v>
      </c>
      <c r="I45" s="96" t="s">
        <v>930</v>
      </c>
      <c r="J45" s="97">
        <v>2023.0</v>
      </c>
      <c r="K45" s="97" t="s">
        <v>223</v>
      </c>
      <c r="L45" s="102" t="s">
        <v>931</v>
      </c>
      <c r="M45" s="103" t="s">
        <v>4450</v>
      </c>
      <c r="N45" s="96" t="s">
        <v>808</v>
      </c>
      <c r="O45" s="96" t="s">
        <v>253</v>
      </c>
      <c r="P45" s="96" t="s">
        <v>314</v>
      </c>
      <c r="Q45" s="96" t="s">
        <v>933</v>
      </c>
      <c r="R45" s="96" t="s">
        <v>9</v>
      </c>
      <c r="S45" s="96" t="s">
        <v>9</v>
      </c>
      <c r="T45" s="96" t="s">
        <v>21</v>
      </c>
      <c r="U45" s="96" t="s">
        <v>9</v>
      </c>
      <c r="V45" s="96" t="s">
        <v>9</v>
      </c>
      <c r="W45" s="96" t="s">
        <v>21</v>
      </c>
      <c r="X45" s="96" t="s">
        <v>9</v>
      </c>
      <c r="Y45" s="96" t="s">
        <v>9</v>
      </c>
      <c r="Z45" s="96" t="s">
        <v>9</v>
      </c>
      <c r="AA45" s="96" t="s">
        <v>21</v>
      </c>
      <c r="AB45" s="96" t="s">
        <v>21</v>
      </c>
      <c r="AC45" s="96" t="s">
        <v>228</v>
      </c>
      <c r="AD45" s="96" t="s">
        <v>228</v>
      </c>
      <c r="AE45" s="96" t="s">
        <v>228</v>
      </c>
      <c r="AF45" s="96" t="s">
        <v>228</v>
      </c>
      <c r="AG45" s="96" t="s">
        <v>229</v>
      </c>
      <c r="AH45" s="96" t="s">
        <v>228</v>
      </c>
      <c r="AI45" s="96" t="s">
        <v>229</v>
      </c>
      <c r="AJ45" s="96" t="s">
        <v>228</v>
      </c>
      <c r="AK45" s="96" t="s">
        <v>229</v>
      </c>
      <c r="AL45" s="96" t="s">
        <v>228</v>
      </c>
      <c r="AM45" s="96" t="s">
        <v>228</v>
      </c>
      <c r="AN45" s="96" t="s">
        <v>370</v>
      </c>
      <c r="AO45" s="96" t="s">
        <v>892</v>
      </c>
      <c r="AP45" s="96" t="s">
        <v>317</v>
      </c>
      <c r="AQ45" s="104"/>
      <c r="AR45" s="108"/>
      <c r="AS45" s="98"/>
      <c r="AT45" s="98"/>
      <c r="AU45" s="104"/>
      <c r="AV45" s="109"/>
      <c r="AW45" s="98"/>
      <c r="AX45" s="96" t="s">
        <v>231</v>
      </c>
      <c r="AY45" s="104"/>
      <c r="AZ45" s="108"/>
      <c r="BA45" s="96" t="s">
        <v>829</v>
      </c>
      <c r="BB45" s="96" t="s">
        <v>934</v>
      </c>
      <c r="BC45" s="98">
        <f t="shared" si="8"/>
        <v>8</v>
      </c>
      <c r="BD45" s="106" t="s">
        <v>361</v>
      </c>
      <c r="BE45" s="106" t="s">
        <v>245</v>
      </c>
      <c r="BF45" s="101"/>
      <c r="BG45" s="101"/>
      <c r="BH45" s="101"/>
      <c r="BI45" s="100" t="str">
        <f>IFERROR(__xludf.DUMMYFUNCTION("IF(OR(REGEXMATCH(I45,""Peraturan Walikota""),REGEXMATCH(I45,""Peraturan Bupati""),REGEXMATCH(I45,""PERATURAN BUPATI""),REGEXMATCH(I45,""PERATURAN WALIKOTA"")),""Ada"",""Tidak Ada"")"),"Ada")</f>
        <v>Ada</v>
      </c>
      <c r="BJ45" s="98" t="str">
        <f t="shared" si="9"/>
        <v>Ada</v>
      </c>
      <c r="BK45" s="96" t="str">
        <f t="shared" si="10"/>
        <v>Ada</v>
      </c>
      <c r="BL45" s="98" t="str">
        <f t="shared" si="11"/>
        <v>Tidak Lengkap</v>
      </c>
      <c r="BM45" s="98" t="str">
        <f t="shared" si="12"/>
        <v>Tidak Lengkap</v>
      </c>
    </row>
    <row r="46">
      <c r="A46" s="96" t="s">
        <v>15</v>
      </c>
      <c r="B46" s="97">
        <v>42.0</v>
      </c>
      <c r="C46" s="96" t="s">
        <v>935</v>
      </c>
      <c r="D46" s="96" t="s">
        <v>936</v>
      </c>
      <c r="E46" s="96" t="s">
        <v>937</v>
      </c>
      <c r="F46" s="102" t="s">
        <v>938</v>
      </c>
      <c r="G46" s="104"/>
      <c r="H46" s="104"/>
      <c r="I46" s="96" t="s">
        <v>939</v>
      </c>
      <c r="J46" s="97">
        <v>2024.0</v>
      </c>
      <c r="K46" s="97" t="s">
        <v>223</v>
      </c>
      <c r="L46" s="96" t="s">
        <v>940</v>
      </c>
      <c r="M46" s="103" t="s">
        <v>4451</v>
      </c>
      <c r="N46" s="96" t="s">
        <v>368</v>
      </c>
      <c r="O46" s="96" t="s">
        <v>276</v>
      </c>
      <c r="P46" s="96" t="s">
        <v>369</v>
      </c>
      <c r="Q46" s="96" t="s">
        <v>300</v>
      </c>
      <c r="R46" s="96" t="s">
        <v>21</v>
      </c>
      <c r="S46" s="96" t="s">
        <v>9</v>
      </c>
      <c r="T46" s="96" t="s">
        <v>21</v>
      </c>
      <c r="U46" s="96" t="s">
        <v>9</v>
      </c>
      <c r="V46" s="96" t="s">
        <v>21</v>
      </c>
      <c r="W46" s="96" t="s">
        <v>21</v>
      </c>
      <c r="X46" s="96" t="s">
        <v>21</v>
      </c>
      <c r="Y46" s="96" t="s">
        <v>9</v>
      </c>
      <c r="Z46" s="96" t="s">
        <v>21</v>
      </c>
      <c r="AA46" s="96" t="s">
        <v>555</v>
      </c>
      <c r="AB46" s="96" t="s">
        <v>21</v>
      </c>
      <c r="AC46" s="96" t="s">
        <v>228</v>
      </c>
      <c r="AD46" s="96" t="s">
        <v>228</v>
      </c>
      <c r="AE46" s="96" t="s">
        <v>229</v>
      </c>
      <c r="AF46" s="96" t="s">
        <v>228</v>
      </c>
      <c r="AG46" s="96" t="s">
        <v>229</v>
      </c>
      <c r="AH46" s="96" t="s">
        <v>228</v>
      </c>
      <c r="AI46" s="96" t="s">
        <v>228</v>
      </c>
      <c r="AJ46" s="96" t="s">
        <v>228</v>
      </c>
      <c r="AK46" s="96" t="s">
        <v>229</v>
      </c>
      <c r="AL46" s="96" t="s">
        <v>229</v>
      </c>
      <c r="AM46" s="96" t="s">
        <v>228</v>
      </c>
      <c r="AN46" s="96" t="s">
        <v>370</v>
      </c>
      <c r="AO46" s="96" t="s">
        <v>942</v>
      </c>
      <c r="AP46" s="96" t="s">
        <v>317</v>
      </c>
      <c r="AQ46" s="104"/>
      <c r="AR46" s="108"/>
      <c r="AS46" s="98"/>
      <c r="AT46" s="98"/>
      <c r="AU46" s="104"/>
      <c r="AV46" s="104"/>
      <c r="AW46" s="98"/>
      <c r="AX46" s="104"/>
      <c r="AY46" s="96" t="s">
        <v>231</v>
      </c>
      <c r="AZ46" s="108"/>
      <c r="BA46" s="96" t="s">
        <v>943</v>
      </c>
      <c r="BB46" s="96" t="s">
        <v>944</v>
      </c>
      <c r="BC46" s="98">
        <f t="shared" si="8"/>
        <v>7</v>
      </c>
      <c r="BD46" s="106" t="s">
        <v>245</v>
      </c>
      <c r="BE46" s="106" t="s">
        <v>320</v>
      </c>
      <c r="BF46" s="101"/>
      <c r="BG46" s="101"/>
      <c r="BH46" s="101"/>
      <c r="BI46" s="100" t="str">
        <f>IFERROR(__xludf.DUMMYFUNCTION("IF(OR(REGEXMATCH(I46,""Peraturan Walikota""),REGEXMATCH(I46,""Peraturan Bupati""),REGEXMATCH(I46,""PERATURAN BUPATI""),REGEXMATCH(I46,""PERATURAN WALIKOTA"")),""Ada"",""Tidak Ada"")"),"Ada")</f>
        <v>Ada</v>
      </c>
      <c r="BJ46" s="98" t="str">
        <f t="shared" si="9"/>
        <v>Ada</v>
      </c>
      <c r="BK46" s="96" t="str">
        <f t="shared" si="10"/>
        <v>Ada</v>
      </c>
      <c r="BL46" s="98" t="str">
        <f t="shared" si="11"/>
        <v>Tidak Lengkap</v>
      </c>
      <c r="BM46" s="98" t="str">
        <f t="shared" si="12"/>
        <v>Tidak Lengkap</v>
      </c>
    </row>
    <row r="47">
      <c r="A47" s="96" t="s">
        <v>15</v>
      </c>
      <c r="B47" s="97">
        <v>43.0</v>
      </c>
      <c r="C47" s="96" t="s">
        <v>945</v>
      </c>
      <c r="D47" s="96" t="s">
        <v>946</v>
      </c>
      <c r="E47" s="96" t="s">
        <v>947</v>
      </c>
      <c r="F47" s="96"/>
      <c r="G47" s="96"/>
      <c r="H47" s="96" t="s">
        <v>11</v>
      </c>
      <c r="I47" s="96" t="s">
        <v>948</v>
      </c>
      <c r="J47" s="97">
        <v>2023.0</v>
      </c>
      <c r="K47" s="97" t="s">
        <v>223</v>
      </c>
      <c r="L47" s="102" t="s">
        <v>949</v>
      </c>
      <c r="M47" s="103" t="s">
        <v>4452</v>
      </c>
      <c r="N47" s="96" t="s">
        <v>951</v>
      </c>
      <c r="O47" s="96" t="s">
        <v>253</v>
      </c>
      <c r="P47" s="96" t="s">
        <v>369</v>
      </c>
      <c r="Q47" s="96" t="s">
        <v>952</v>
      </c>
      <c r="R47" s="96" t="s">
        <v>594</v>
      </c>
      <c r="S47" s="96" t="s">
        <v>594</v>
      </c>
      <c r="T47" s="96" t="s">
        <v>594</v>
      </c>
      <c r="U47" s="96" t="s">
        <v>594</v>
      </c>
      <c r="V47" s="96" t="s">
        <v>594</v>
      </c>
      <c r="W47" s="96" t="s">
        <v>594</v>
      </c>
      <c r="X47" s="96" t="s">
        <v>594</v>
      </c>
      <c r="Y47" s="96" t="s">
        <v>594</v>
      </c>
      <c r="Z47" s="96" t="s">
        <v>594</v>
      </c>
      <c r="AA47" s="96" t="s">
        <v>594</v>
      </c>
      <c r="AB47" s="96" t="s">
        <v>594</v>
      </c>
      <c r="AC47" s="96" t="s">
        <v>596</v>
      </c>
      <c r="AD47" s="96" t="s">
        <v>596</v>
      </c>
      <c r="AE47" s="96" t="s">
        <v>596</v>
      </c>
      <c r="AF47" s="96" t="s">
        <v>596</v>
      </c>
      <c r="AG47" s="96" t="s">
        <v>597</v>
      </c>
      <c r="AH47" s="96" t="s">
        <v>597</v>
      </c>
      <c r="AI47" s="96" t="s">
        <v>597</v>
      </c>
      <c r="AJ47" s="96" t="s">
        <v>597</v>
      </c>
      <c r="AK47" s="96" t="s">
        <v>597</v>
      </c>
      <c r="AL47" s="96" t="s">
        <v>597</v>
      </c>
      <c r="AM47" s="96" t="s">
        <v>597</v>
      </c>
      <c r="AN47" s="96" t="s">
        <v>370</v>
      </c>
      <c r="AO47" s="96" t="s">
        <v>953</v>
      </c>
      <c r="AP47" s="96" t="s">
        <v>317</v>
      </c>
      <c r="AQ47" s="104"/>
      <c r="AR47" s="96"/>
      <c r="AS47" s="98"/>
      <c r="AT47" s="98"/>
      <c r="AU47" s="104"/>
      <c r="AV47" s="104"/>
      <c r="AW47" s="98"/>
      <c r="AX47" s="96" t="s">
        <v>231</v>
      </c>
      <c r="AY47" s="104"/>
      <c r="AZ47" s="108"/>
      <c r="BA47" s="104"/>
      <c r="BB47" s="104"/>
      <c r="BC47" s="98">
        <f t="shared" si="8"/>
        <v>4</v>
      </c>
      <c r="BD47" s="101"/>
      <c r="BE47" s="101"/>
      <c r="BF47" s="101"/>
      <c r="BG47" s="101"/>
      <c r="BH47" s="101"/>
      <c r="BI47" s="100" t="str">
        <f>IFERROR(__xludf.DUMMYFUNCTION("IF(OR(REGEXMATCH(I47,""Peraturan Walikota""),REGEXMATCH(I47,""Peraturan Bupati""),REGEXMATCH(I47,""PERATURAN BUPATI""),REGEXMATCH(I47,""PERATURAN WALIKOTA"")),""Ada"",""Tidak Ada"")"),"Ada")</f>
        <v>Ada</v>
      </c>
      <c r="BJ47" s="98" t="str">
        <f t="shared" si="9"/>
        <v>Ada</v>
      </c>
      <c r="BK47" s="96" t="str">
        <f t="shared" si="10"/>
        <v>Ada</v>
      </c>
      <c r="BL47" s="98" t="str">
        <f t="shared" si="11"/>
        <v>Tidak Lengkap</v>
      </c>
      <c r="BM47" s="98" t="str">
        <f t="shared" si="12"/>
        <v>Tidak Lengkap</v>
      </c>
    </row>
    <row r="48" ht="81.75" customHeight="1">
      <c r="A48" s="96" t="s">
        <v>15</v>
      </c>
      <c r="B48" s="97">
        <v>44.0</v>
      </c>
      <c r="C48" s="96" t="s">
        <v>954</v>
      </c>
      <c r="D48" s="96" t="s">
        <v>955</v>
      </c>
      <c r="E48" s="96" t="s">
        <v>956</v>
      </c>
      <c r="F48" s="96"/>
      <c r="G48" s="104"/>
      <c r="H48" s="96" t="s">
        <v>11</v>
      </c>
      <c r="I48" s="96" t="s">
        <v>957</v>
      </c>
      <c r="J48" s="97">
        <v>2023.0</v>
      </c>
      <c r="K48" s="97" t="s">
        <v>387</v>
      </c>
      <c r="L48" s="96" t="s">
        <v>958</v>
      </c>
      <c r="M48" s="104"/>
      <c r="N48" s="96" t="s">
        <v>368</v>
      </c>
      <c r="O48" s="96" t="s">
        <v>253</v>
      </c>
      <c r="P48" s="96" t="s">
        <v>369</v>
      </c>
      <c r="Q48" s="96" t="s">
        <v>300</v>
      </c>
      <c r="R48" s="96" t="s">
        <v>9</v>
      </c>
      <c r="S48" s="96" t="s">
        <v>21</v>
      </c>
      <c r="T48" s="96" t="s">
        <v>21</v>
      </c>
      <c r="U48" s="96" t="s">
        <v>21</v>
      </c>
      <c r="V48" s="96" t="s">
        <v>21</v>
      </c>
      <c r="W48" s="96" t="s">
        <v>21</v>
      </c>
      <c r="X48" s="96" t="s">
        <v>21</v>
      </c>
      <c r="Y48" s="96" t="s">
        <v>21</v>
      </c>
      <c r="Z48" s="96" t="s">
        <v>21</v>
      </c>
      <c r="AA48" s="96" t="s">
        <v>301</v>
      </c>
      <c r="AB48" s="96" t="s">
        <v>301</v>
      </c>
      <c r="AC48" s="96" t="s">
        <v>228</v>
      </c>
      <c r="AD48" s="96" t="s">
        <v>228</v>
      </c>
      <c r="AE48" s="96" t="s">
        <v>228</v>
      </c>
      <c r="AF48" s="96" t="s">
        <v>229</v>
      </c>
      <c r="AG48" s="96" t="s">
        <v>228</v>
      </c>
      <c r="AH48" s="96" t="s">
        <v>228</v>
      </c>
      <c r="AI48" s="96" t="s">
        <v>228</v>
      </c>
      <c r="AJ48" s="96" t="s">
        <v>228</v>
      </c>
      <c r="AK48" s="96" t="s">
        <v>228</v>
      </c>
      <c r="AL48" s="96" t="s">
        <v>228</v>
      </c>
      <c r="AM48" s="96" t="s">
        <v>228</v>
      </c>
      <c r="AN48" s="96" t="s">
        <v>370</v>
      </c>
      <c r="AO48" s="96" t="s">
        <v>959</v>
      </c>
      <c r="AP48" s="96" t="s">
        <v>960</v>
      </c>
      <c r="AQ48" s="104"/>
      <c r="AR48" s="108"/>
      <c r="AS48" s="98"/>
      <c r="AT48" s="98"/>
      <c r="AU48" s="104"/>
      <c r="AV48" s="104"/>
      <c r="AW48" s="98"/>
      <c r="AX48" s="96" t="s">
        <v>231</v>
      </c>
      <c r="AY48" s="104"/>
      <c r="AZ48" s="108"/>
      <c r="BA48" s="96" t="s">
        <v>961</v>
      </c>
      <c r="BB48" s="96" t="s">
        <v>962</v>
      </c>
      <c r="BC48" s="98">
        <f t="shared" si="8"/>
        <v>10</v>
      </c>
      <c r="BD48" s="106" t="s">
        <v>361</v>
      </c>
      <c r="BE48" s="106" t="s">
        <v>320</v>
      </c>
      <c r="BF48" s="101"/>
      <c r="BG48" s="101"/>
      <c r="BH48" s="101"/>
      <c r="BI48" s="100" t="str">
        <f>IFERROR(__xludf.DUMMYFUNCTION("IF(OR(REGEXMATCH(I48,""Peraturan Walikota""),REGEXMATCH(I48,""Peraturan Bupati""),REGEXMATCH(I48,""PERATURAN BUPATI""),REGEXMATCH(I48,""PERATURAN WALIKOTA"")),""Ada"",""Tidak Ada"")"),"Ada")</f>
        <v>Ada</v>
      </c>
      <c r="BJ48" s="98" t="str">
        <f t="shared" si="9"/>
        <v>Ada</v>
      </c>
      <c r="BK48" s="96" t="str">
        <f t="shared" si="10"/>
        <v>Ada</v>
      </c>
      <c r="BL48" s="98" t="str">
        <f t="shared" si="11"/>
        <v>Tidak Lengkap</v>
      </c>
      <c r="BM48" s="98" t="str">
        <f t="shared" si="12"/>
        <v>Tidak Lengkap</v>
      </c>
    </row>
    <row r="49" ht="91.5" customHeight="1">
      <c r="A49" s="96" t="s">
        <v>15</v>
      </c>
      <c r="B49" s="97">
        <v>45.0</v>
      </c>
      <c r="C49" s="96" t="s">
        <v>963</v>
      </c>
      <c r="D49" s="96" t="s">
        <v>964</v>
      </c>
      <c r="E49" s="96" t="s">
        <v>965</v>
      </c>
      <c r="F49" s="96">
        <v>6.24497014E9</v>
      </c>
      <c r="G49" s="96" t="s">
        <v>237</v>
      </c>
      <c r="H49" s="96" t="s">
        <v>11</v>
      </c>
      <c r="I49" s="96" t="s">
        <v>966</v>
      </c>
      <c r="J49" s="97">
        <v>2022.0</v>
      </c>
      <c r="K49" s="97" t="s">
        <v>223</v>
      </c>
      <c r="L49" s="96" t="s">
        <v>967</v>
      </c>
      <c r="M49" s="104"/>
      <c r="N49" s="96" t="s">
        <v>715</v>
      </c>
      <c r="O49" s="96" t="s">
        <v>884</v>
      </c>
      <c r="P49" s="96" t="s">
        <v>647</v>
      </c>
      <c r="Q49" s="96" t="s">
        <v>237</v>
      </c>
      <c r="R49" s="96" t="s">
        <v>9</v>
      </c>
      <c r="S49" s="96" t="s">
        <v>21</v>
      </c>
      <c r="T49" s="96" t="s">
        <v>21</v>
      </c>
      <c r="U49" s="96" t="s">
        <v>21</v>
      </c>
      <c r="V49" s="96" t="s">
        <v>21</v>
      </c>
      <c r="W49" s="96" t="s">
        <v>21</v>
      </c>
      <c r="X49" s="96" t="s">
        <v>21</v>
      </c>
      <c r="Y49" s="96" t="s">
        <v>21</v>
      </c>
      <c r="Z49" s="96" t="s">
        <v>21</v>
      </c>
      <c r="AA49" s="96" t="s">
        <v>301</v>
      </c>
      <c r="AB49" s="96" t="s">
        <v>301</v>
      </c>
      <c r="AC49" s="96" t="s">
        <v>228</v>
      </c>
      <c r="AD49" s="96" t="s">
        <v>228</v>
      </c>
      <c r="AE49" s="96" t="s">
        <v>228</v>
      </c>
      <c r="AF49" s="96" t="s">
        <v>229</v>
      </c>
      <c r="AG49" s="96" t="s">
        <v>228</v>
      </c>
      <c r="AH49" s="96" t="s">
        <v>228</v>
      </c>
      <c r="AI49" s="96" t="s">
        <v>228</v>
      </c>
      <c r="AJ49" s="96" t="s">
        <v>228</v>
      </c>
      <c r="AK49" s="96" t="s">
        <v>228</v>
      </c>
      <c r="AL49" s="96" t="s">
        <v>228</v>
      </c>
      <c r="AM49" s="96" t="s">
        <v>228</v>
      </c>
      <c r="AN49" s="96" t="s">
        <v>370</v>
      </c>
      <c r="AO49" s="96" t="s">
        <v>953</v>
      </c>
      <c r="AP49" s="96" t="s">
        <v>968</v>
      </c>
      <c r="AQ49" s="104"/>
      <c r="AR49" s="108"/>
      <c r="AS49" s="98"/>
      <c r="AT49" s="98"/>
      <c r="AU49" s="104"/>
      <c r="AV49" s="104"/>
      <c r="AW49" s="98"/>
      <c r="AX49" s="96" t="s">
        <v>231</v>
      </c>
      <c r="AY49" s="104"/>
      <c r="AZ49" s="108"/>
      <c r="BA49" s="96" t="s">
        <v>961</v>
      </c>
      <c r="BB49" s="96" t="s">
        <v>962</v>
      </c>
      <c r="BC49" s="98">
        <f t="shared" si="8"/>
        <v>10</v>
      </c>
      <c r="BD49" s="106" t="s">
        <v>361</v>
      </c>
      <c r="BE49" s="106" t="s">
        <v>320</v>
      </c>
      <c r="BF49" s="101"/>
      <c r="BG49" s="101"/>
      <c r="BH49" s="101"/>
      <c r="BI49" s="100" t="str">
        <f>IFERROR(__xludf.DUMMYFUNCTION("IF(OR(REGEXMATCH(I49,""Peraturan Walikota""),REGEXMATCH(I49,""Peraturan Bupati""),REGEXMATCH(I49,""PERATURAN BUPATI""),REGEXMATCH(I49,""PERATURAN WALIKOTA"")),""Ada"",""Tidak Ada"")"),"Ada")</f>
        <v>Ada</v>
      </c>
      <c r="BJ49" s="98" t="str">
        <f t="shared" si="9"/>
        <v>Tidak Ada</v>
      </c>
      <c r="BK49" s="96" t="str">
        <f t="shared" si="10"/>
        <v>Tidak Ada</v>
      </c>
      <c r="BL49" s="98" t="str">
        <f t="shared" si="11"/>
        <v>Tidak Lengkap</v>
      </c>
      <c r="BM49" s="98" t="str">
        <f t="shared" si="12"/>
        <v>Tidak Lengkap</v>
      </c>
    </row>
    <row r="50">
      <c r="A50" s="96" t="s">
        <v>15</v>
      </c>
      <c r="B50" s="97">
        <v>46.0</v>
      </c>
      <c r="C50" s="96" t="s">
        <v>969</v>
      </c>
      <c r="D50" s="96" t="s">
        <v>970</v>
      </c>
      <c r="E50" s="96" t="s">
        <v>971</v>
      </c>
      <c r="F50" s="102" t="s">
        <v>972</v>
      </c>
      <c r="G50" s="102" t="s">
        <v>972</v>
      </c>
      <c r="H50" s="96" t="s">
        <v>11</v>
      </c>
      <c r="I50" s="96" t="s">
        <v>973</v>
      </c>
      <c r="J50" s="97">
        <v>2021.0</v>
      </c>
      <c r="K50" s="97" t="s">
        <v>387</v>
      </c>
      <c r="L50" s="96" t="s">
        <v>970</v>
      </c>
      <c r="M50" s="103" t="s">
        <v>4453</v>
      </c>
      <c r="N50" s="96" t="s">
        <v>975</v>
      </c>
      <c r="O50" s="96" t="s">
        <v>253</v>
      </c>
      <c r="P50" s="96" t="s">
        <v>314</v>
      </c>
      <c r="Q50" s="96" t="s">
        <v>976</v>
      </c>
      <c r="R50" s="96" t="s">
        <v>9</v>
      </c>
      <c r="S50" s="96" t="s">
        <v>21</v>
      </c>
      <c r="T50" s="96" t="s">
        <v>9</v>
      </c>
      <c r="U50" s="96" t="s">
        <v>9</v>
      </c>
      <c r="V50" s="96" t="s">
        <v>9</v>
      </c>
      <c r="W50" s="96" t="s">
        <v>21</v>
      </c>
      <c r="X50" s="96" t="s">
        <v>9</v>
      </c>
      <c r="Y50" s="96" t="s">
        <v>21</v>
      </c>
      <c r="Z50" s="96" t="s">
        <v>9</v>
      </c>
      <c r="AA50" s="96" t="s">
        <v>9</v>
      </c>
      <c r="AB50" s="96" t="s">
        <v>9</v>
      </c>
      <c r="AC50" s="96" t="s">
        <v>228</v>
      </c>
      <c r="AD50" s="96" t="s">
        <v>228</v>
      </c>
      <c r="AE50" s="96" t="s">
        <v>228</v>
      </c>
      <c r="AF50" s="96" t="s">
        <v>228</v>
      </c>
      <c r="AG50" s="96" t="s">
        <v>229</v>
      </c>
      <c r="AH50" s="96" t="s">
        <v>228</v>
      </c>
      <c r="AI50" s="96" t="s">
        <v>228</v>
      </c>
      <c r="AJ50" s="96" t="s">
        <v>228</v>
      </c>
      <c r="AK50" s="96" t="s">
        <v>229</v>
      </c>
      <c r="AL50" s="96" t="s">
        <v>228</v>
      </c>
      <c r="AM50" s="96" t="s">
        <v>228</v>
      </c>
      <c r="AN50" s="96" t="s">
        <v>370</v>
      </c>
      <c r="AO50" s="96" t="s">
        <v>911</v>
      </c>
      <c r="AP50" s="96" t="s">
        <v>317</v>
      </c>
      <c r="AQ50" s="104"/>
      <c r="AR50" s="108"/>
      <c r="AS50" s="98"/>
      <c r="AT50" s="98"/>
      <c r="AU50" s="104"/>
      <c r="AV50" s="96" t="s">
        <v>231</v>
      </c>
      <c r="AW50" s="98"/>
      <c r="AX50" s="104"/>
      <c r="AY50" s="104"/>
      <c r="AZ50" s="108"/>
      <c r="BA50" s="96" t="s">
        <v>290</v>
      </c>
      <c r="BB50" s="96" t="s">
        <v>977</v>
      </c>
      <c r="BC50" s="98">
        <f t="shared" si="8"/>
        <v>9</v>
      </c>
      <c r="BD50" s="106" t="s">
        <v>245</v>
      </c>
      <c r="BE50" s="101"/>
      <c r="BF50" s="101"/>
      <c r="BG50" s="101"/>
      <c r="BH50" s="101"/>
      <c r="BI50" s="100" t="str">
        <f>IFERROR(__xludf.DUMMYFUNCTION("IF(OR(REGEXMATCH(I50,""Peraturan Walikota""),REGEXMATCH(I50,""Peraturan Bupati""),REGEXMATCH(I50,""PERATURAN BUPATI""),REGEXMATCH(I50,""PERATURAN WALIKOTA"")),""Ada"",""Tidak Ada"")"),"Ada")</f>
        <v>Ada</v>
      </c>
      <c r="BJ50" s="98" t="str">
        <f t="shared" si="9"/>
        <v>Ada</v>
      </c>
      <c r="BK50" s="96" t="str">
        <f t="shared" si="10"/>
        <v>Ada</v>
      </c>
      <c r="BL50" s="98" t="str">
        <f t="shared" si="11"/>
        <v>Tidak Lengkap</v>
      </c>
      <c r="BM50" s="98" t="str">
        <f t="shared" si="12"/>
        <v>Tidak Lengkap</v>
      </c>
    </row>
    <row r="51">
      <c r="A51" s="96" t="s">
        <v>15</v>
      </c>
      <c r="B51" s="97">
        <v>47.0</v>
      </c>
      <c r="C51" s="96" t="s">
        <v>978</v>
      </c>
      <c r="D51" s="96" t="s">
        <v>904</v>
      </c>
      <c r="E51" s="104"/>
      <c r="F51" s="104"/>
      <c r="G51" s="104"/>
      <c r="H51" s="96" t="s">
        <v>11</v>
      </c>
      <c r="I51" s="96" t="s">
        <v>979</v>
      </c>
      <c r="J51" s="97">
        <v>2023.0</v>
      </c>
      <c r="K51" s="97" t="s">
        <v>223</v>
      </c>
      <c r="L51" s="104"/>
      <c r="M51" s="110"/>
      <c r="N51" s="96" t="s">
        <v>715</v>
      </c>
      <c r="O51" s="96" t="s">
        <v>884</v>
      </c>
      <c r="P51" s="96" t="s">
        <v>647</v>
      </c>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96" t="s">
        <v>980</v>
      </c>
      <c r="AP51" s="104"/>
      <c r="AQ51" s="104"/>
      <c r="AR51" s="108"/>
      <c r="AS51" s="98"/>
      <c r="AT51" s="98"/>
      <c r="AU51" s="104"/>
      <c r="AV51" s="104"/>
      <c r="AW51" s="98"/>
      <c r="AX51" s="96" t="s">
        <v>231</v>
      </c>
      <c r="AY51" s="104"/>
      <c r="AZ51" s="108"/>
      <c r="BA51" s="104"/>
      <c r="BB51" s="104"/>
      <c r="BC51" s="98">
        <f t="shared" si="8"/>
        <v>0</v>
      </c>
      <c r="BD51" s="101"/>
      <c r="BE51" s="101"/>
      <c r="BF51" s="101"/>
      <c r="BG51" s="101"/>
      <c r="BH51" s="101"/>
      <c r="BI51" s="100" t="str">
        <f>IFERROR(__xludf.DUMMYFUNCTION("IF(OR(REGEXMATCH(I51,""Peraturan Walikota""),REGEXMATCH(I51,""Peraturan Bupati""),REGEXMATCH(I51,""PERATURAN BUPATI""),REGEXMATCH(I51,""PERATURAN WALIKOTA"")),""Ada"",""Tidak Ada"")"),"Ada")</f>
        <v>Ada</v>
      </c>
      <c r="BJ51" s="98" t="str">
        <f t="shared" si="9"/>
        <v>Tidak Ada</v>
      </c>
      <c r="BK51" s="96" t="str">
        <f t="shared" si="10"/>
        <v>Tidak Ada</v>
      </c>
      <c r="BL51" s="98" t="str">
        <f t="shared" si="11"/>
        <v>Tidak Lengkap</v>
      </c>
      <c r="BM51" s="98" t="str">
        <f t="shared" si="12"/>
        <v>Tidak Lengkap</v>
      </c>
    </row>
    <row r="52">
      <c r="A52" s="96" t="s">
        <v>15</v>
      </c>
      <c r="B52" s="97">
        <v>48.0</v>
      </c>
      <c r="C52" s="96" t="s">
        <v>981</v>
      </c>
      <c r="D52" s="96" t="s">
        <v>982</v>
      </c>
      <c r="E52" s="96" t="s">
        <v>983</v>
      </c>
      <c r="F52" s="102" t="s">
        <v>984</v>
      </c>
      <c r="G52" s="102" t="s">
        <v>985</v>
      </c>
      <c r="H52" s="96" t="s">
        <v>11</v>
      </c>
      <c r="I52" s="96" t="s">
        <v>986</v>
      </c>
      <c r="J52" s="97">
        <v>2024.0</v>
      </c>
      <c r="K52" s="97" t="s">
        <v>223</v>
      </c>
      <c r="L52" s="102" t="s">
        <v>987</v>
      </c>
      <c r="M52" s="111"/>
      <c r="N52" s="96" t="s">
        <v>368</v>
      </c>
      <c r="O52" s="96" t="s">
        <v>253</v>
      </c>
      <c r="P52" s="96" t="s">
        <v>314</v>
      </c>
      <c r="Q52" s="96" t="s">
        <v>300</v>
      </c>
      <c r="R52" s="96" t="s">
        <v>21</v>
      </c>
      <c r="S52" s="96" t="s">
        <v>21</v>
      </c>
      <c r="T52" s="96" t="s">
        <v>21</v>
      </c>
      <c r="U52" s="96" t="s">
        <v>21</v>
      </c>
      <c r="V52" s="96" t="s">
        <v>9</v>
      </c>
      <c r="W52" s="96" t="s">
        <v>21</v>
      </c>
      <c r="X52" s="96" t="s">
        <v>21</v>
      </c>
      <c r="Y52" s="96" t="s">
        <v>21</v>
      </c>
      <c r="Z52" s="96" t="s">
        <v>21</v>
      </c>
      <c r="AA52" s="96" t="s">
        <v>21</v>
      </c>
      <c r="AB52" s="96" t="s">
        <v>21</v>
      </c>
      <c r="AC52" s="96" t="s">
        <v>228</v>
      </c>
      <c r="AD52" s="96" t="s">
        <v>228</v>
      </c>
      <c r="AE52" s="96" t="s">
        <v>302</v>
      </c>
      <c r="AF52" s="96" t="s">
        <v>302</v>
      </c>
      <c r="AG52" s="96" t="s">
        <v>302</v>
      </c>
      <c r="AH52" s="96" t="s">
        <v>228</v>
      </c>
      <c r="AI52" s="96" t="s">
        <v>228</v>
      </c>
      <c r="AJ52" s="96" t="s">
        <v>228</v>
      </c>
      <c r="AK52" s="96" t="s">
        <v>229</v>
      </c>
      <c r="AL52" s="96" t="s">
        <v>228</v>
      </c>
      <c r="AM52" s="96" t="s">
        <v>228</v>
      </c>
      <c r="AN52" s="96" t="s">
        <v>370</v>
      </c>
      <c r="AO52" s="96" t="s">
        <v>988</v>
      </c>
      <c r="AP52" s="96" t="s">
        <v>317</v>
      </c>
      <c r="AQ52" s="104"/>
      <c r="AR52" s="108"/>
      <c r="AS52" s="98"/>
      <c r="AT52" s="98"/>
      <c r="AU52" s="104"/>
      <c r="AV52" s="104"/>
      <c r="AW52" s="98"/>
      <c r="AX52" s="104"/>
      <c r="AY52" s="96" t="s">
        <v>231</v>
      </c>
      <c r="AZ52" s="108"/>
      <c r="BA52" s="96" t="s">
        <v>989</v>
      </c>
      <c r="BB52" s="96" t="s">
        <v>990</v>
      </c>
      <c r="BC52" s="98">
        <f t="shared" si="8"/>
        <v>10</v>
      </c>
      <c r="BD52" s="106" t="s">
        <v>245</v>
      </c>
      <c r="BE52" s="101"/>
      <c r="BF52" s="101"/>
      <c r="BG52" s="101"/>
      <c r="BH52" s="101"/>
      <c r="BI52" s="100" t="str">
        <f>IFERROR(__xludf.DUMMYFUNCTION("IF(OR(REGEXMATCH(I52,""Peraturan Walikota""),REGEXMATCH(I52,""Peraturan Bupati""),REGEXMATCH(I52,""PERATURAN BUPATI""),REGEXMATCH(I52,""PERATURAN WALIKOTA"")),""Ada"",""Tidak Ada"")"),"Ada")</f>
        <v>Ada</v>
      </c>
      <c r="BJ52" s="98" t="str">
        <f t="shared" si="9"/>
        <v>Ada</v>
      </c>
      <c r="BK52" s="96" t="str">
        <f t="shared" si="10"/>
        <v>Ada</v>
      </c>
      <c r="BL52" s="98" t="str">
        <f t="shared" si="11"/>
        <v>Tidak Lengkap</v>
      </c>
      <c r="BM52" s="98" t="str">
        <f t="shared" si="12"/>
        <v>Tidak Lengkap</v>
      </c>
    </row>
    <row r="53">
      <c r="A53" s="96" t="s">
        <v>15</v>
      </c>
      <c r="B53" s="97">
        <v>49.0</v>
      </c>
      <c r="C53" s="96" t="s">
        <v>991</v>
      </c>
      <c r="D53" s="96" t="s">
        <v>992</v>
      </c>
      <c r="E53" s="96" t="s">
        <v>993</v>
      </c>
      <c r="F53" s="96"/>
      <c r="G53" s="96"/>
      <c r="H53" s="96" t="s">
        <v>11</v>
      </c>
      <c r="I53" s="96" t="s">
        <v>994</v>
      </c>
      <c r="J53" s="97">
        <v>2024.0</v>
      </c>
      <c r="K53" s="97" t="s">
        <v>223</v>
      </c>
      <c r="L53" s="96"/>
      <c r="M53" s="96"/>
      <c r="N53" s="96" t="s">
        <v>368</v>
      </c>
      <c r="O53" s="96" t="s">
        <v>253</v>
      </c>
      <c r="P53" s="96" t="s">
        <v>369</v>
      </c>
      <c r="Q53" s="96" t="s">
        <v>300</v>
      </c>
      <c r="R53" s="96" t="s">
        <v>9</v>
      </c>
      <c r="S53" s="96" t="s">
        <v>9</v>
      </c>
      <c r="T53" s="96" t="s">
        <v>9</v>
      </c>
      <c r="U53" s="96" t="s">
        <v>21</v>
      </c>
      <c r="V53" s="96" t="s">
        <v>9</v>
      </c>
      <c r="W53" s="96" t="s">
        <v>21</v>
      </c>
      <c r="X53" s="96" t="s">
        <v>21</v>
      </c>
      <c r="Y53" s="96" t="s">
        <v>21</v>
      </c>
      <c r="Z53" s="96" t="s">
        <v>9</v>
      </c>
      <c r="AA53" s="96" t="s">
        <v>9</v>
      </c>
      <c r="AB53" s="96" t="s">
        <v>9</v>
      </c>
      <c r="AC53" s="96" t="s">
        <v>228</v>
      </c>
      <c r="AD53" s="96" t="s">
        <v>228</v>
      </c>
      <c r="AE53" s="96" t="s">
        <v>228</v>
      </c>
      <c r="AF53" s="96" t="s">
        <v>228</v>
      </c>
      <c r="AG53" s="96" t="s">
        <v>228</v>
      </c>
      <c r="AH53" s="96" t="s">
        <v>229</v>
      </c>
      <c r="AI53" s="96" t="s">
        <v>228</v>
      </c>
      <c r="AJ53" s="96" t="s">
        <v>228</v>
      </c>
      <c r="AK53" s="96" t="s">
        <v>228</v>
      </c>
      <c r="AL53" s="96" t="s">
        <v>228</v>
      </c>
      <c r="AM53" s="96" t="s">
        <v>228</v>
      </c>
      <c r="AN53" s="96" t="s">
        <v>995</v>
      </c>
      <c r="AO53" s="96" t="s">
        <v>996</v>
      </c>
      <c r="AP53" s="96" t="s">
        <v>317</v>
      </c>
      <c r="AQ53" s="104"/>
      <c r="AR53" s="108"/>
      <c r="AS53" s="98"/>
      <c r="AT53" s="98"/>
      <c r="AU53" s="104"/>
      <c r="AV53" s="104"/>
      <c r="AW53" s="98"/>
      <c r="AX53" s="104"/>
      <c r="AY53" s="96" t="s">
        <v>231</v>
      </c>
      <c r="AZ53" s="108"/>
      <c r="BA53" s="96" t="s">
        <v>997</v>
      </c>
      <c r="BB53" s="96" t="s">
        <v>998</v>
      </c>
      <c r="BC53" s="98">
        <f t="shared" si="8"/>
        <v>10</v>
      </c>
      <c r="BD53" s="106" t="s">
        <v>320</v>
      </c>
      <c r="BE53" s="101"/>
      <c r="BF53" s="101"/>
      <c r="BG53" s="101"/>
      <c r="BH53" s="101"/>
      <c r="BI53" s="100" t="str">
        <f>IFERROR(__xludf.DUMMYFUNCTION("IF(OR(REGEXMATCH(I53,""Peraturan Walikota""),REGEXMATCH(I53,""Peraturan Bupati""),REGEXMATCH(I53,""PERATURAN BUPATI""),REGEXMATCH(I53,""PERATURAN WALIKOTA"")),""Ada"",""Tidak Ada"")"),"Ada")</f>
        <v>Ada</v>
      </c>
      <c r="BJ53" s="98" t="str">
        <f t="shared" si="9"/>
        <v>Ada</v>
      </c>
      <c r="BK53" s="96" t="str">
        <f t="shared" si="10"/>
        <v>Ada</v>
      </c>
      <c r="BL53" s="98" t="str">
        <f t="shared" si="11"/>
        <v>Lengkap</v>
      </c>
      <c r="BM53" s="98" t="str">
        <f t="shared" si="12"/>
        <v>Tidak Lengkap</v>
      </c>
    </row>
    <row r="54">
      <c r="A54" s="96" t="s">
        <v>15</v>
      </c>
      <c r="B54" s="97">
        <v>50.0</v>
      </c>
      <c r="C54" s="96" t="s">
        <v>4454</v>
      </c>
      <c r="D54" s="96"/>
      <c r="E54" s="96"/>
      <c r="F54" s="96"/>
      <c r="G54" s="96"/>
      <c r="H54" s="96" t="s">
        <v>1000</v>
      </c>
      <c r="I54" s="96"/>
      <c r="J54" s="97"/>
      <c r="K54" s="97"/>
      <c r="L54" s="96"/>
      <c r="M54" s="96"/>
      <c r="N54" s="96"/>
      <c r="O54" s="96"/>
      <c r="P54" s="96"/>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104"/>
      <c r="AR54" s="108"/>
      <c r="AS54" s="98"/>
      <c r="AT54" s="98"/>
      <c r="AU54" s="104"/>
      <c r="AV54" s="104"/>
      <c r="AW54" s="98"/>
      <c r="AX54" s="104"/>
      <c r="AY54" s="96"/>
      <c r="AZ54" s="108"/>
      <c r="BA54" s="96"/>
      <c r="BB54" s="96"/>
      <c r="BC54" s="98"/>
      <c r="BD54" s="106"/>
      <c r="BE54" s="101"/>
      <c r="BF54" s="101"/>
      <c r="BG54" s="101"/>
      <c r="BH54" s="101"/>
      <c r="BI54" s="100" t="str">
        <f>IFERROR(__xludf.DUMMYFUNCTION("IF(OR(REGEXMATCH(I54,""Peraturan Walikota""),REGEXMATCH(I54,""Peraturan Bupati""),REGEXMATCH(I54,""PERATURAN BUPATI""),REGEXMATCH(I54,""PERATURAN WALIKOTA"")),""Ada"",""Tidak Ada"")"),"Tidak Ada")</f>
        <v>Tidak Ada</v>
      </c>
      <c r="BJ54" s="98"/>
      <c r="BK54" s="96"/>
      <c r="BL54" s="98"/>
      <c r="BM54" s="98"/>
    </row>
    <row r="55">
      <c r="A55" s="96" t="s">
        <v>15</v>
      </c>
      <c r="B55" s="97">
        <v>51.0</v>
      </c>
      <c r="C55" s="96" t="s">
        <v>1001</v>
      </c>
      <c r="D55" s="96"/>
      <c r="E55" s="96"/>
      <c r="F55" s="96"/>
      <c r="G55" s="96"/>
      <c r="H55" s="96" t="s">
        <v>1000</v>
      </c>
      <c r="I55" s="96"/>
      <c r="J55" s="97"/>
      <c r="K55" s="97"/>
      <c r="L55" s="96"/>
      <c r="M55" s="96"/>
      <c r="N55" s="96"/>
      <c r="O55" s="96"/>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104"/>
      <c r="AR55" s="108"/>
      <c r="AS55" s="98"/>
      <c r="AT55" s="98"/>
      <c r="AU55" s="104"/>
      <c r="AV55" s="104"/>
      <c r="AW55" s="98"/>
      <c r="AX55" s="104"/>
      <c r="AY55" s="96"/>
      <c r="AZ55" s="108"/>
      <c r="BA55" s="96"/>
      <c r="BB55" s="96"/>
      <c r="BC55" s="98"/>
      <c r="BD55" s="106"/>
      <c r="BE55" s="101"/>
      <c r="BF55" s="101"/>
      <c r="BG55" s="101"/>
      <c r="BH55" s="101"/>
      <c r="BI55" s="100" t="str">
        <f>IFERROR(__xludf.DUMMYFUNCTION("IF(OR(REGEXMATCH(I55,""Peraturan Walikota""),REGEXMATCH(I55,""Peraturan Bupati""),REGEXMATCH(I55,""PERATURAN BUPATI""),REGEXMATCH(I55,""PERATURAN WALIKOTA"")),""Ada"",""Tidak Ada"")"),"Tidak Ada")</f>
        <v>Tidak Ada</v>
      </c>
      <c r="BJ55" s="98"/>
      <c r="BK55" s="96"/>
      <c r="BL55" s="98"/>
      <c r="BM55" s="98"/>
    </row>
    <row r="56">
      <c r="A56" s="96" t="s">
        <v>15</v>
      </c>
      <c r="B56" s="97">
        <v>52.0</v>
      </c>
      <c r="C56" s="96" t="s">
        <v>4455</v>
      </c>
      <c r="D56" s="96" t="s">
        <v>1003</v>
      </c>
      <c r="E56" s="96" t="s">
        <v>1004</v>
      </c>
      <c r="F56" s="96">
        <v>8.1397000972E10</v>
      </c>
      <c r="G56" s="96">
        <v>8.1397000972E10</v>
      </c>
      <c r="H56" s="96" t="s">
        <v>11</v>
      </c>
      <c r="I56" s="96" t="s">
        <v>1005</v>
      </c>
      <c r="J56" s="97">
        <v>2025.0</v>
      </c>
      <c r="K56" s="97" t="s">
        <v>223</v>
      </c>
      <c r="L56" s="96" t="s">
        <v>1006</v>
      </c>
      <c r="M56" s="96" t="s">
        <v>1007</v>
      </c>
      <c r="N56" s="96" t="s">
        <v>1008</v>
      </c>
      <c r="O56" s="96" t="s">
        <v>286</v>
      </c>
      <c r="P56" s="96" t="s">
        <v>287</v>
      </c>
      <c r="Q56" s="96" t="s">
        <v>555</v>
      </c>
      <c r="R56" s="96" t="s">
        <v>9</v>
      </c>
      <c r="S56" s="96" t="s">
        <v>21</v>
      </c>
      <c r="T56" s="96" t="s">
        <v>21</v>
      </c>
      <c r="U56" s="96" t="s">
        <v>21</v>
      </c>
      <c r="V56" s="96" t="s">
        <v>9</v>
      </c>
      <c r="W56" s="96" t="s">
        <v>21</v>
      </c>
      <c r="X56" s="96" t="s">
        <v>21</v>
      </c>
      <c r="Y56" s="96" t="s">
        <v>21</v>
      </c>
      <c r="Z56" s="96" t="s">
        <v>21</v>
      </c>
      <c r="AA56" s="96" t="s">
        <v>21</v>
      </c>
      <c r="AB56" s="96" t="s">
        <v>21</v>
      </c>
      <c r="AC56" s="96" t="s">
        <v>228</v>
      </c>
      <c r="AD56" s="96" t="s">
        <v>228</v>
      </c>
      <c r="AE56" s="96" t="s">
        <v>228</v>
      </c>
      <c r="AF56" s="96" t="s">
        <v>228</v>
      </c>
      <c r="AG56" s="96" t="s">
        <v>228</v>
      </c>
      <c r="AH56" s="96" t="s">
        <v>228</v>
      </c>
      <c r="AI56" s="96" t="s">
        <v>229</v>
      </c>
      <c r="AJ56" s="96" t="s">
        <v>228</v>
      </c>
      <c r="AK56" s="96" t="s">
        <v>228</v>
      </c>
      <c r="AL56" s="96" t="s">
        <v>228</v>
      </c>
      <c r="AM56" s="96" t="s">
        <v>228</v>
      </c>
      <c r="AN56" s="96"/>
      <c r="AO56" s="96">
        <v>13.0</v>
      </c>
      <c r="AP56" s="96" t="s">
        <v>278</v>
      </c>
      <c r="AQ56" s="98"/>
      <c r="AR56" s="98"/>
      <c r="AS56" s="98"/>
      <c r="AT56" s="98"/>
      <c r="AU56" s="98"/>
      <c r="AV56" s="98"/>
      <c r="AW56" s="96"/>
      <c r="AX56" s="98"/>
      <c r="AY56" s="98"/>
      <c r="AZ56" s="96" t="s">
        <v>231</v>
      </c>
      <c r="BA56" s="96" t="s">
        <v>1009</v>
      </c>
      <c r="BB56" s="96" t="s">
        <v>1010</v>
      </c>
      <c r="BC56" s="98">
        <f>COUNTIF(AC56:AM56,"Sudah")</f>
        <v>10</v>
      </c>
      <c r="BD56" s="101"/>
      <c r="BE56" s="101"/>
      <c r="BF56" s="101"/>
      <c r="BG56" s="101"/>
      <c r="BH56" s="101"/>
      <c r="BI56" s="100" t="str">
        <f>IFERROR(__xludf.DUMMYFUNCTION("IF(OR(REGEXMATCH(I56,""Peraturan Walikota""),REGEXMATCH(I56,""Peraturan Bupati""),REGEXMATCH(I56,""PERATURAN BUPATI""),REGEXMATCH(I56,""PERATURAN WALIKOTA"")),""Ada"",""Tidak Ada"")"),"Ada")</f>
        <v>Ada</v>
      </c>
      <c r="BJ56" s="98"/>
      <c r="BK56" s="96"/>
      <c r="BL56" s="98"/>
      <c r="BM56" s="98"/>
    </row>
    <row r="57">
      <c r="A57" s="96" t="s">
        <v>15</v>
      </c>
      <c r="B57" s="97">
        <v>53.0</v>
      </c>
      <c r="C57" s="96" t="s">
        <v>4456</v>
      </c>
      <c r="D57" s="96"/>
      <c r="E57" s="96"/>
      <c r="F57" s="96"/>
      <c r="G57" s="96"/>
      <c r="H57" s="96" t="s">
        <v>1000</v>
      </c>
      <c r="I57" s="96"/>
      <c r="J57" s="97"/>
      <c r="K57" s="97"/>
      <c r="L57" s="96"/>
      <c r="M57" s="96"/>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8"/>
      <c r="AR57" s="98"/>
      <c r="AS57" s="98"/>
      <c r="AT57" s="98"/>
      <c r="AU57" s="98"/>
      <c r="AV57" s="98"/>
      <c r="AW57" s="96"/>
      <c r="AX57" s="98"/>
      <c r="AY57" s="98"/>
      <c r="AZ57" s="98"/>
      <c r="BA57" s="98"/>
      <c r="BB57" s="98"/>
      <c r="BC57" s="98"/>
      <c r="BD57" s="101"/>
      <c r="BE57" s="101"/>
      <c r="BF57" s="101"/>
      <c r="BG57" s="101"/>
      <c r="BH57" s="101"/>
      <c r="BI57" s="100" t="str">
        <f>IFERROR(__xludf.DUMMYFUNCTION("IF(OR(REGEXMATCH(I57,""Peraturan Walikota""),REGEXMATCH(I57,""Peraturan Bupati""),REGEXMATCH(I57,""PERATURAN BUPATI""),REGEXMATCH(I57,""PERATURAN WALIKOTA"")),""Ada"",""Tidak Ada"")"),"Tidak Ada")</f>
        <v>Tidak Ada</v>
      </c>
      <c r="BJ57" s="98"/>
      <c r="BK57" s="96"/>
      <c r="BL57" s="98"/>
      <c r="BM57" s="98"/>
    </row>
    <row r="58">
      <c r="A58" s="96" t="s">
        <v>15</v>
      </c>
      <c r="B58" s="97">
        <v>54.0</v>
      </c>
      <c r="C58" s="96" t="s">
        <v>4457</v>
      </c>
      <c r="D58" s="96"/>
      <c r="E58" s="96"/>
      <c r="F58" s="96"/>
      <c r="G58" s="96"/>
      <c r="H58" s="96" t="s">
        <v>1000</v>
      </c>
      <c r="I58" s="96"/>
      <c r="J58" s="97"/>
      <c r="K58" s="97"/>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8"/>
      <c r="AR58" s="98"/>
      <c r="AS58" s="98"/>
      <c r="AT58" s="98"/>
      <c r="AU58" s="98"/>
      <c r="AV58" s="98"/>
      <c r="AW58" s="96"/>
      <c r="AX58" s="98"/>
      <c r="AY58" s="98"/>
      <c r="AZ58" s="98"/>
      <c r="BA58" s="98"/>
      <c r="BB58" s="98"/>
      <c r="BC58" s="98"/>
      <c r="BD58" s="101"/>
      <c r="BE58" s="101"/>
      <c r="BF58" s="101"/>
      <c r="BG58" s="101"/>
      <c r="BH58" s="101"/>
      <c r="BI58" s="100" t="str">
        <f>IFERROR(__xludf.DUMMYFUNCTION("IF(OR(REGEXMATCH(I58,""Peraturan Walikota""),REGEXMATCH(I58,""Peraturan Bupati""),REGEXMATCH(I58,""PERATURAN BUPATI""),REGEXMATCH(I58,""PERATURAN WALIKOTA"")),""Ada"",""Tidak Ada"")"),"Tidak Ada")</f>
        <v>Tidak Ada</v>
      </c>
      <c r="BJ58" s="98"/>
      <c r="BK58" s="96"/>
      <c r="BL58" s="98"/>
      <c r="BM58" s="98"/>
    </row>
    <row r="59">
      <c r="A59" s="96" t="s">
        <v>15</v>
      </c>
      <c r="B59" s="97">
        <v>55.0</v>
      </c>
      <c r="C59" s="96" t="s">
        <v>4458</v>
      </c>
      <c r="D59" s="96"/>
      <c r="E59" s="96"/>
      <c r="F59" s="96"/>
      <c r="G59" s="96"/>
      <c r="H59" s="96" t="s">
        <v>1000</v>
      </c>
      <c r="I59" s="96"/>
      <c r="J59" s="97"/>
      <c r="K59" s="97"/>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8"/>
      <c r="AR59" s="98"/>
      <c r="AS59" s="98"/>
      <c r="AT59" s="98"/>
      <c r="AU59" s="98"/>
      <c r="AV59" s="98"/>
      <c r="AW59" s="96"/>
      <c r="AX59" s="98"/>
      <c r="AY59" s="98"/>
      <c r="AZ59" s="98"/>
      <c r="BA59" s="98"/>
      <c r="BB59" s="98"/>
      <c r="BC59" s="98"/>
      <c r="BD59" s="101"/>
      <c r="BE59" s="101"/>
      <c r="BF59" s="101"/>
      <c r="BG59" s="101"/>
      <c r="BH59" s="101"/>
      <c r="BI59" s="100" t="str">
        <f>IFERROR(__xludf.DUMMYFUNCTION("IF(OR(REGEXMATCH(I59,""Peraturan Walikota""),REGEXMATCH(I59,""Peraturan Bupati""),REGEXMATCH(I59,""PERATURAN BUPATI""),REGEXMATCH(I59,""PERATURAN WALIKOTA"")),""Ada"",""Tidak Ada"")"),"Tidak Ada")</f>
        <v>Tidak Ada</v>
      </c>
      <c r="BJ59" s="98"/>
      <c r="BK59" s="96"/>
      <c r="BL59" s="98"/>
      <c r="BM59" s="98"/>
    </row>
    <row r="60">
      <c r="A60" s="96" t="s">
        <v>15</v>
      </c>
      <c r="B60" s="97">
        <v>56.0</v>
      </c>
      <c r="C60" s="96" t="s">
        <v>1017</v>
      </c>
      <c r="D60" s="96"/>
      <c r="E60" s="96"/>
      <c r="F60" s="96"/>
      <c r="G60" s="96"/>
      <c r="H60" s="96" t="s">
        <v>1000</v>
      </c>
      <c r="I60" s="96"/>
      <c r="J60" s="97"/>
      <c r="K60" s="97"/>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8"/>
      <c r="AR60" s="98"/>
      <c r="AS60" s="98"/>
      <c r="AT60" s="98"/>
      <c r="AU60" s="98"/>
      <c r="AV60" s="98"/>
      <c r="AW60" s="96"/>
      <c r="AX60" s="98"/>
      <c r="AY60" s="98"/>
      <c r="AZ60" s="98"/>
      <c r="BA60" s="98"/>
      <c r="BB60" s="98"/>
      <c r="BC60" s="98"/>
      <c r="BD60" s="101"/>
      <c r="BE60" s="101"/>
      <c r="BF60" s="101"/>
      <c r="BG60" s="101"/>
      <c r="BH60" s="101"/>
      <c r="BI60" s="100" t="str">
        <f>IFERROR(__xludf.DUMMYFUNCTION("IF(OR(REGEXMATCH(I60,""Peraturan Walikota""),REGEXMATCH(I60,""Peraturan Bupati""),REGEXMATCH(I60,""PERATURAN BUPATI""),REGEXMATCH(I60,""PERATURAN WALIKOTA"")),""Ada"",""Tidak Ada"")"),"Tidak Ada")</f>
        <v>Tidak Ada</v>
      </c>
      <c r="BJ60" s="98"/>
      <c r="BK60" s="96"/>
      <c r="BL60" s="98"/>
      <c r="BM60" s="98"/>
    </row>
    <row r="61">
      <c r="A61" s="96" t="s">
        <v>19</v>
      </c>
      <c r="B61" s="97">
        <v>57.0</v>
      </c>
      <c r="C61" s="96" t="s">
        <v>1018</v>
      </c>
      <c r="D61" s="96" t="s">
        <v>1019</v>
      </c>
      <c r="E61" s="96" t="s">
        <v>1020</v>
      </c>
      <c r="F61" s="102" t="s">
        <v>1021</v>
      </c>
      <c r="G61" s="102" t="s">
        <v>1022</v>
      </c>
      <c r="H61" s="96" t="s">
        <v>11</v>
      </c>
      <c r="I61" s="96" t="s">
        <v>1023</v>
      </c>
      <c r="J61" s="97">
        <v>2022.0</v>
      </c>
      <c r="K61" s="97" t="s">
        <v>223</v>
      </c>
      <c r="L61" s="96" t="s">
        <v>1024</v>
      </c>
      <c r="M61" s="103" t="s">
        <v>4459</v>
      </c>
      <c r="N61" s="96" t="s">
        <v>1026</v>
      </c>
      <c r="O61" s="96" t="s">
        <v>253</v>
      </c>
      <c r="P61" s="96" t="s">
        <v>647</v>
      </c>
      <c r="Q61" s="96" t="s">
        <v>1027</v>
      </c>
      <c r="R61" s="96" t="s">
        <v>9</v>
      </c>
      <c r="S61" s="96" t="s">
        <v>9</v>
      </c>
      <c r="T61" s="96" t="s">
        <v>21</v>
      </c>
      <c r="U61" s="96" t="s">
        <v>21</v>
      </c>
      <c r="V61" s="96" t="s">
        <v>9</v>
      </c>
      <c r="W61" s="96" t="s">
        <v>9</v>
      </c>
      <c r="X61" s="96" t="s">
        <v>21</v>
      </c>
      <c r="Y61" s="96" t="s">
        <v>21</v>
      </c>
      <c r="Z61" s="96" t="s">
        <v>21</v>
      </c>
      <c r="AA61" s="96" t="s">
        <v>21</v>
      </c>
      <c r="AB61" s="96" t="s">
        <v>21</v>
      </c>
      <c r="AC61" s="96" t="s">
        <v>228</v>
      </c>
      <c r="AD61" s="96" t="s">
        <v>228</v>
      </c>
      <c r="AE61" s="96" t="s">
        <v>228</v>
      </c>
      <c r="AF61" s="96" t="s">
        <v>228</v>
      </c>
      <c r="AG61" s="96" t="s">
        <v>228</v>
      </c>
      <c r="AH61" s="96" t="s">
        <v>228</v>
      </c>
      <c r="AI61" s="96" t="s">
        <v>229</v>
      </c>
      <c r="AJ61" s="96" t="s">
        <v>228</v>
      </c>
      <c r="AK61" s="96" t="s">
        <v>228</v>
      </c>
      <c r="AL61" s="96" t="s">
        <v>228</v>
      </c>
      <c r="AM61" s="96" t="s">
        <v>228</v>
      </c>
      <c r="AN61" s="96" t="s">
        <v>1028</v>
      </c>
      <c r="AO61" s="96" t="s">
        <v>1029</v>
      </c>
      <c r="AP61" s="96" t="s">
        <v>278</v>
      </c>
      <c r="AQ61" s="98"/>
      <c r="AR61" s="98"/>
      <c r="AS61" s="98"/>
      <c r="AT61" s="98"/>
      <c r="AU61" s="98"/>
      <c r="AV61" s="98"/>
      <c r="AW61" s="96" t="s">
        <v>231</v>
      </c>
      <c r="AX61" s="98"/>
      <c r="AY61" s="98"/>
      <c r="AZ61" s="98"/>
      <c r="BA61" s="98"/>
      <c r="BB61" s="98"/>
      <c r="BC61" s="98">
        <f t="shared" ref="BC61:BC69" si="13">COUNTIF(AC61:AM61,"Sudah")</f>
        <v>10</v>
      </c>
      <c r="BD61" s="101"/>
      <c r="BE61" s="101"/>
      <c r="BF61" s="101"/>
      <c r="BG61" s="101"/>
      <c r="BH61" s="101"/>
      <c r="BI61" s="100" t="str">
        <f>IFERROR(__xludf.DUMMYFUNCTION("IF(OR(REGEXMATCH(I61,""Peraturan Walikota""),REGEXMATCH(I61,""Peraturan Bupati""),REGEXMATCH(I61,""PERATURAN BUPATI""),REGEXMATCH(I61,""PERATURAN WALIKOTA"")),""Ada"",""Tidak Ada"")"),"Ada")</f>
        <v>Ada</v>
      </c>
      <c r="BJ61" s="98" t="str">
        <f t="shared" ref="BJ61:BJ67" si="14">IF(O61 = "Belum Punya", "Tidak Ada", IF(O61 = "", "Tidak Menjawab", "Ada"))</f>
        <v>Ada</v>
      </c>
      <c r="BK61" s="96" t="str">
        <f t="shared" ref="BK61:BK67" si="15">IF(P61 = "Tidak Punya", "Tidak Ada", IF(P61 = "", "Tidak Menjawab", "Ada"))</f>
        <v>Tidak Ada</v>
      </c>
      <c r="BL61" s="98" t="str">
        <f t="shared" ref="BL61:BL67" si="16">IF(AND(R61="Ada",S61="Ada",T61="Ada"),"Lengkap","Tidak Lengkap")</f>
        <v>Tidak Lengkap</v>
      </c>
      <c r="BM61" s="98" t="str">
        <f t="shared" ref="BM61:BM67" si="17">IF(AND(U61="Ada",V61="Ada",W61="Ada",X61="Ada",Y61="Ada",Z61="Ada",AA61="Ada",AB61="Ada"),"Lengkap","Tidak Lengkap")</f>
        <v>Tidak Lengkap</v>
      </c>
    </row>
    <row r="62">
      <c r="A62" s="96" t="s">
        <v>19</v>
      </c>
      <c r="B62" s="97">
        <v>58.0</v>
      </c>
      <c r="C62" s="96" t="s">
        <v>1030</v>
      </c>
      <c r="D62" s="96" t="s">
        <v>4460</v>
      </c>
      <c r="E62" s="96" t="s">
        <v>4461</v>
      </c>
      <c r="F62" s="96"/>
      <c r="G62" s="96" t="s">
        <v>4462</v>
      </c>
      <c r="H62" s="96" t="s">
        <v>4463</v>
      </c>
      <c r="I62" s="96" t="s">
        <v>1033</v>
      </c>
      <c r="J62" s="97">
        <v>2022.0</v>
      </c>
      <c r="K62" s="97" t="s">
        <v>223</v>
      </c>
      <c r="L62" s="102" t="s">
        <v>4464</v>
      </c>
      <c r="M62" s="103" t="s">
        <v>4465</v>
      </c>
      <c r="N62" s="96" t="s">
        <v>4466</v>
      </c>
      <c r="O62" s="96" t="s">
        <v>276</v>
      </c>
      <c r="P62" s="96" t="s">
        <v>314</v>
      </c>
      <c r="Q62" s="96" t="s">
        <v>300</v>
      </c>
      <c r="R62" s="96" t="s">
        <v>21</v>
      </c>
      <c r="S62" s="96" t="s">
        <v>9</v>
      </c>
      <c r="T62" s="96" t="s">
        <v>21</v>
      </c>
      <c r="U62" s="96" t="s">
        <v>21</v>
      </c>
      <c r="V62" s="96" t="s">
        <v>9</v>
      </c>
      <c r="W62" s="96" t="s">
        <v>21</v>
      </c>
      <c r="X62" s="96" t="s">
        <v>21</v>
      </c>
      <c r="Y62" s="96" t="s">
        <v>21</v>
      </c>
      <c r="Z62" s="96" t="s">
        <v>9</v>
      </c>
      <c r="AA62" s="96" t="s">
        <v>9</v>
      </c>
      <c r="AB62" s="96" t="s">
        <v>9</v>
      </c>
      <c r="AC62" s="96" t="s">
        <v>228</v>
      </c>
      <c r="AD62" s="96" t="s">
        <v>228</v>
      </c>
      <c r="AE62" s="96" t="s">
        <v>228</v>
      </c>
      <c r="AF62" s="96" t="s">
        <v>228</v>
      </c>
      <c r="AG62" s="96" t="s">
        <v>229</v>
      </c>
      <c r="AH62" s="96" t="s">
        <v>228</v>
      </c>
      <c r="AI62" s="96" t="s">
        <v>229</v>
      </c>
      <c r="AJ62" s="96" t="s">
        <v>228</v>
      </c>
      <c r="AK62" s="96" t="s">
        <v>229</v>
      </c>
      <c r="AL62" s="96" t="s">
        <v>228</v>
      </c>
      <c r="AM62" s="96" t="s">
        <v>229</v>
      </c>
      <c r="AN62" s="96" t="s">
        <v>370</v>
      </c>
      <c r="AO62" s="96" t="s">
        <v>4467</v>
      </c>
      <c r="AP62" s="96" t="s">
        <v>317</v>
      </c>
      <c r="AQ62" s="96"/>
      <c r="AR62" s="96"/>
      <c r="AS62" s="96"/>
      <c r="AT62" s="96"/>
      <c r="AU62" s="96"/>
      <c r="AV62" s="96"/>
      <c r="AW62" s="96" t="s">
        <v>231</v>
      </c>
      <c r="AX62" s="96"/>
      <c r="AY62" s="96"/>
      <c r="AZ62" s="96"/>
      <c r="BA62" s="98"/>
      <c r="BB62" s="98"/>
      <c r="BC62" s="98">
        <f t="shared" si="13"/>
        <v>7</v>
      </c>
      <c r="BD62" s="101"/>
      <c r="BE62" s="101"/>
      <c r="BF62" s="101"/>
      <c r="BG62" s="101"/>
      <c r="BH62" s="101"/>
      <c r="BI62" s="100" t="str">
        <f>IFERROR(__xludf.DUMMYFUNCTION("IF(OR(REGEXMATCH(I62,""Peraturan Walikota""),REGEXMATCH(I62,""Peraturan Bupati""),REGEXMATCH(I62,""PERATURAN BUPATI""),REGEXMATCH(I62,""PERATURAN WALIKOTA"")),""Ada"",""Tidak Ada"")"),"Ada")</f>
        <v>Ada</v>
      </c>
      <c r="BJ62" s="98" t="str">
        <f t="shared" si="14"/>
        <v>Ada</v>
      </c>
      <c r="BK62" s="96" t="str">
        <f t="shared" si="15"/>
        <v>Ada</v>
      </c>
      <c r="BL62" s="98" t="str">
        <f t="shared" si="16"/>
        <v>Tidak Lengkap</v>
      </c>
      <c r="BM62" s="98" t="str">
        <f t="shared" si="17"/>
        <v>Tidak Lengkap</v>
      </c>
    </row>
    <row r="63">
      <c r="A63" s="96" t="s">
        <v>19</v>
      </c>
      <c r="B63" s="97">
        <v>59.0</v>
      </c>
      <c r="C63" s="96" t="s">
        <v>1041</v>
      </c>
      <c r="D63" s="96" t="s">
        <v>1042</v>
      </c>
      <c r="E63" s="96" t="s">
        <v>1043</v>
      </c>
      <c r="F63" s="96" t="s">
        <v>1044</v>
      </c>
      <c r="G63" s="102" t="s">
        <v>1045</v>
      </c>
      <c r="H63" s="96" t="s">
        <v>11</v>
      </c>
      <c r="I63" s="96" t="s">
        <v>1046</v>
      </c>
      <c r="J63" s="97">
        <v>2023.0</v>
      </c>
      <c r="K63" s="97" t="s">
        <v>223</v>
      </c>
      <c r="L63" s="96" t="s">
        <v>1047</v>
      </c>
      <c r="M63" s="96" t="s">
        <v>1048</v>
      </c>
      <c r="N63" s="96" t="s">
        <v>1049</v>
      </c>
      <c r="O63" s="96" t="s">
        <v>276</v>
      </c>
      <c r="P63" s="96" t="s">
        <v>314</v>
      </c>
      <c r="Q63" s="96" t="s">
        <v>1050</v>
      </c>
      <c r="R63" s="96" t="s">
        <v>21</v>
      </c>
      <c r="S63" s="96" t="s">
        <v>9</v>
      </c>
      <c r="T63" s="96" t="s">
        <v>9</v>
      </c>
      <c r="U63" s="96" t="s">
        <v>21</v>
      </c>
      <c r="V63" s="96" t="s">
        <v>9</v>
      </c>
      <c r="W63" s="96" t="s">
        <v>9</v>
      </c>
      <c r="X63" s="96" t="s">
        <v>9</v>
      </c>
      <c r="Y63" s="96" t="s">
        <v>21</v>
      </c>
      <c r="Z63" s="96" t="s">
        <v>9</v>
      </c>
      <c r="AA63" s="96" t="s">
        <v>9</v>
      </c>
      <c r="AB63" s="96" t="s">
        <v>9</v>
      </c>
      <c r="AC63" s="96" t="s">
        <v>228</v>
      </c>
      <c r="AD63" s="96" t="s">
        <v>228</v>
      </c>
      <c r="AE63" s="96" t="s">
        <v>228</v>
      </c>
      <c r="AF63" s="96" t="s">
        <v>228</v>
      </c>
      <c r="AG63" s="96" t="s">
        <v>228</v>
      </c>
      <c r="AH63" s="96" t="s">
        <v>228</v>
      </c>
      <c r="AI63" s="96" t="s">
        <v>228</v>
      </c>
      <c r="AJ63" s="96" t="s">
        <v>228</v>
      </c>
      <c r="AK63" s="96" t="s">
        <v>229</v>
      </c>
      <c r="AL63" s="96" t="s">
        <v>228</v>
      </c>
      <c r="AM63" s="96" t="s">
        <v>229</v>
      </c>
      <c r="AN63" s="96" t="s">
        <v>1051</v>
      </c>
      <c r="AO63" s="96" t="s">
        <v>1052</v>
      </c>
      <c r="AP63" s="96" t="s">
        <v>317</v>
      </c>
      <c r="AQ63" s="98"/>
      <c r="AR63" s="96"/>
      <c r="AS63" s="98"/>
      <c r="AT63" s="98"/>
      <c r="AU63" s="98"/>
      <c r="AV63" s="98"/>
      <c r="AW63" s="98"/>
      <c r="AX63" s="96" t="s">
        <v>231</v>
      </c>
      <c r="AY63" s="98"/>
      <c r="AZ63" s="98"/>
      <c r="BA63" s="98"/>
      <c r="BB63" s="98"/>
      <c r="BC63" s="98">
        <f t="shared" si="13"/>
        <v>9</v>
      </c>
      <c r="BD63" s="101"/>
      <c r="BE63" s="101"/>
      <c r="BF63" s="101"/>
      <c r="BG63" s="101"/>
      <c r="BH63" s="101"/>
      <c r="BI63" s="100" t="str">
        <f>IFERROR(__xludf.DUMMYFUNCTION("IF(OR(REGEXMATCH(I63,""Peraturan Walikota""),REGEXMATCH(I63,""Peraturan Bupati""),REGEXMATCH(I63,""PERATURAN BUPATI""),REGEXMATCH(I63,""PERATURAN WALIKOTA"")),""Ada"",""Tidak Ada"")"),"Ada")</f>
        <v>Ada</v>
      </c>
      <c r="BJ63" s="98" t="str">
        <f t="shared" si="14"/>
        <v>Ada</v>
      </c>
      <c r="BK63" s="96" t="str">
        <f t="shared" si="15"/>
        <v>Ada</v>
      </c>
      <c r="BL63" s="98" t="str">
        <f t="shared" si="16"/>
        <v>Tidak Lengkap</v>
      </c>
      <c r="BM63" s="98" t="str">
        <f t="shared" si="17"/>
        <v>Tidak Lengkap</v>
      </c>
    </row>
    <row r="64">
      <c r="A64" s="96" t="s">
        <v>19</v>
      </c>
      <c r="B64" s="97">
        <v>60.0</v>
      </c>
      <c r="C64" s="96" t="s">
        <v>1053</v>
      </c>
      <c r="D64" s="114" t="s">
        <v>1054</v>
      </c>
      <c r="E64" s="114" t="s">
        <v>1055</v>
      </c>
      <c r="F64" s="107" t="s">
        <v>1056</v>
      </c>
      <c r="G64" s="107" t="s">
        <v>1056</v>
      </c>
      <c r="H64" s="114" t="s">
        <v>11</v>
      </c>
      <c r="I64" s="114" t="s">
        <v>1057</v>
      </c>
      <c r="J64" s="71">
        <v>2022.0</v>
      </c>
      <c r="K64" s="71" t="s">
        <v>223</v>
      </c>
      <c r="L64" s="114" t="s">
        <v>1058</v>
      </c>
      <c r="M64" s="115" t="s">
        <v>4468</v>
      </c>
      <c r="N64" s="114" t="s">
        <v>1060</v>
      </c>
      <c r="O64" s="114" t="s">
        <v>1061</v>
      </c>
      <c r="P64" s="114" t="s">
        <v>647</v>
      </c>
      <c r="Q64" s="114" t="s">
        <v>1062</v>
      </c>
      <c r="R64" s="114" t="s">
        <v>9</v>
      </c>
      <c r="S64" s="114" t="s">
        <v>595</v>
      </c>
      <c r="T64" s="114" t="s">
        <v>595</v>
      </c>
      <c r="U64" s="114" t="s">
        <v>594</v>
      </c>
      <c r="V64" s="114" t="s">
        <v>9</v>
      </c>
      <c r="W64" s="114" t="s">
        <v>594</v>
      </c>
      <c r="X64" s="114" t="s">
        <v>595</v>
      </c>
      <c r="Y64" s="114" t="s">
        <v>594</v>
      </c>
      <c r="Z64" s="114" t="s">
        <v>594</v>
      </c>
      <c r="AA64" s="114" t="s">
        <v>594</v>
      </c>
      <c r="AB64" s="114" t="s">
        <v>594</v>
      </c>
      <c r="AC64" s="114" t="s">
        <v>228</v>
      </c>
      <c r="AD64" s="114" t="s">
        <v>228</v>
      </c>
      <c r="AE64" s="114" t="s">
        <v>228</v>
      </c>
      <c r="AF64" s="114" t="s">
        <v>228</v>
      </c>
      <c r="AG64" s="114" t="s">
        <v>228</v>
      </c>
      <c r="AH64" s="114" t="s">
        <v>229</v>
      </c>
      <c r="AI64" s="114" t="s">
        <v>229</v>
      </c>
      <c r="AJ64" s="114" t="s">
        <v>228</v>
      </c>
      <c r="AK64" s="114" t="s">
        <v>228</v>
      </c>
      <c r="AL64" s="114" t="s">
        <v>228</v>
      </c>
      <c r="AM64" s="114" t="s">
        <v>228</v>
      </c>
      <c r="AN64" s="114" t="s">
        <v>1063</v>
      </c>
      <c r="AO64" s="114" t="s">
        <v>1064</v>
      </c>
      <c r="AP64" s="114" t="s">
        <v>1065</v>
      </c>
      <c r="AQ64" s="114"/>
      <c r="AR64" s="114"/>
      <c r="AS64" s="114"/>
      <c r="AT64" s="114"/>
      <c r="AU64" s="114"/>
      <c r="AV64" s="114"/>
      <c r="AW64" s="114" t="s">
        <v>231</v>
      </c>
      <c r="AX64" s="114"/>
      <c r="AY64" s="114"/>
      <c r="AZ64" s="105"/>
      <c r="BA64" s="114" t="s">
        <v>1066</v>
      </c>
      <c r="BB64" s="114" t="s">
        <v>1067</v>
      </c>
      <c r="BC64" s="98">
        <f t="shared" si="13"/>
        <v>9</v>
      </c>
      <c r="BD64" s="106" t="s">
        <v>245</v>
      </c>
      <c r="BE64" s="106" t="s">
        <v>361</v>
      </c>
      <c r="BF64" s="101"/>
      <c r="BG64" s="101"/>
      <c r="BH64" s="101"/>
      <c r="BI64" s="100" t="str">
        <f>IFERROR(__xludf.DUMMYFUNCTION("IF(OR(REGEXMATCH(I64,""Peraturan Walikota""),REGEXMATCH(I64,""Peraturan Bupati""),REGEXMATCH(I64,""PERATURAN BUPATI""),REGEXMATCH(I64,""PERATURAN WALIKOTA"")),""Ada"",""Tidak Ada"")"),"Ada")</f>
        <v>Ada</v>
      </c>
      <c r="BJ64" s="98" t="str">
        <f t="shared" si="14"/>
        <v>Ada</v>
      </c>
      <c r="BK64" s="96" t="str">
        <f t="shared" si="15"/>
        <v>Tidak Ada</v>
      </c>
      <c r="BL64" s="98" t="str">
        <f t="shared" si="16"/>
        <v>Lengkap</v>
      </c>
      <c r="BM64" s="98" t="str">
        <f t="shared" si="17"/>
        <v>Tidak Lengkap</v>
      </c>
    </row>
    <row r="65">
      <c r="A65" s="96" t="s">
        <v>19</v>
      </c>
      <c r="B65" s="97">
        <v>61.0</v>
      </c>
      <c r="C65" s="96" t="s">
        <v>1068</v>
      </c>
      <c r="D65" s="96" t="s">
        <v>1069</v>
      </c>
      <c r="E65" s="96" t="s">
        <v>1070</v>
      </c>
      <c r="F65" s="102" t="s">
        <v>1071</v>
      </c>
      <c r="G65" s="102" t="s">
        <v>1072</v>
      </c>
      <c r="H65" s="96" t="s">
        <v>11</v>
      </c>
      <c r="I65" s="96" t="s">
        <v>1073</v>
      </c>
      <c r="J65" s="97">
        <v>2023.0</v>
      </c>
      <c r="K65" s="97" t="s">
        <v>223</v>
      </c>
      <c r="L65" s="102" t="s">
        <v>1071</v>
      </c>
      <c r="M65" s="103" t="s">
        <v>4469</v>
      </c>
      <c r="N65" s="96" t="s">
        <v>368</v>
      </c>
      <c r="O65" s="96" t="s">
        <v>884</v>
      </c>
      <c r="P65" s="96" t="s">
        <v>314</v>
      </c>
      <c r="Q65" s="96" t="s">
        <v>1075</v>
      </c>
      <c r="R65" s="96" t="s">
        <v>9</v>
      </c>
      <c r="S65" s="96" t="s">
        <v>9</v>
      </c>
      <c r="T65" s="96" t="s">
        <v>9</v>
      </c>
      <c r="U65" s="96" t="s">
        <v>9</v>
      </c>
      <c r="V65" s="96" t="s">
        <v>9</v>
      </c>
      <c r="W65" s="96" t="s">
        <v>21</v>
      </c>
      <c r="X65" s="96" t="s">
        <v>21</v>
      </c>
      <c r="Y65" s="96" t="s">
        <v>21</v>
      </c>
      <c r="Z65" s="96" t="s">
        <v>9</v>
      </c>
      <c r="AA65" s="96" t="s">
        <v>21</v>
      </c>
      <c r="AB65" s="96" t="s">
        <v>21</v>
      </c>
      <c r="AC65" s="96" t="s">
        <v>228</v>
      </c>
      <c r="AD65" s="96" t="s">
        <v>228</v>
      </c>
      <c r="AE65" s="96" t="s">
        <v>228</v>
      </c>
      <c r="AF65" s="96" t="s">
        <v>228</v>
      </c>
      <c r="AG65" s="96" t="s">
        <v>228</v>
      </c>
      <c r="AH65" s="96" t="s">
        <v>229</v>
      </c>
      <c r="AI65" s="96" t="s">
        <v>228</v>
      </c>
      <c r="AJ65" s="96" t="s">
        <v>228</v>
      </c>
      <c r="AK65" s="96" t="s">
        <v>228</v>
      </c>
      <c r="AL65" s="96" t="s">
        <v>228</v>
      </c>
      <c r="AM65" s="96" t="s">
        <v>228</v>
      </c>
      <c r="AN65" s="96" t="s">
        <v>370</v>
      </c>
      <c r="AO65" s="96" t="s">
        <v>1076</v>
      </c>
      <c r="AP65" s="96" t="s">
        <v>317</v>
      </c>
      <c r="AQ65" s="104"/>
      <c r="AR65" s="104"/>
      <c r="AS65" s="104"/>
      <c r="AT65" s="104"/>
      <c r="AU65" s="104"/>
      <c r="AV65" s="104"/>
      <c r="AW65" s="104"/>
      <c r="AX65" s="96" t="s">
        <v>231</v>
      </c>
      <c r="AY65" s="104"/>
      <c r="AZ65" s="108"/>
      <c r="BA65" s="96" t="s">
        <v>1077</v>
      </c>
      <c r="BB65" s="96" t="s">
        <v>1078</v>
      </c>
      <c r="BC65" s="98">
        <f t="shared" si="13"/>
        <v>10</v>
      </c>
      <c r="BD65" s="106" t="s">
        <v>321</v>
      </c>
      <c r="BE65" s="101"/>
      <c r="BF65" s="101"/>
      <c r="BG65" s="101"/>
      <c r="BH65" s="101"/>
      <c r="BI65" s="100" t="str">
        <f>IFERROR(__xludf.DUMMYFUNCTION("IF(OR(REGEXMATCH(I65,""Peraturan Walikota""),REGEXMATCH(I65,""Peraturan Bupati""),REGEXMATCH(I65,""PERATURAN BUPATI""),REGEXMATCH(I65,""PERATURAN WALIKOTA"")),""Ada"",""Tidak Ada"")"),"Ada")</f>
        <v>Ada</v>
      </c>
      <c r="BJ65" s="98" t="str">
        <f t="shared" si="14"/>
        <v>Tidak Ada</v>
      </c>
      <c r="BK65" s="96" t="str">
        <f t="shared" si="15"/>
        <v>Ada</v>
      </c>
      <c r="BL65" s="98" t="str">
        <f t="shared" si="16"/>
        <v>Lengkap</v>
      </c>
      <c r="BM65" s="98" t="str">
        <f t="shared" si="17"/>
        <v>Tidak Lengkap</v>
      </c>
    </row>
    <row r="66">
      <c r="A66" s="96" t="s">
        <v>19</v>
      </c>
      <c r="B66" s="97">
        <v>62.0</v>
      </c>
      <c r="C66" s="96" t="s">
        <v>1079</v>
      </c>
      <c r="D66" s="96" t="s">
        <v>1080</v>
      </c>
      <c r="E66" s="96" t="s">
        <v>1081</v>
      </c>
      <c r="F66" s="96" t="s">
        <v>1082</v>
      </c>
      <c r="G66" s="102" t="s">
        <v>1083</v>
      </c>
      <c r="H66" s="96" t="s">
        <v>11</v>
      </c>
      <c r="I66" s="96" t="s">
        <v>1084</v>
      </c>
      <c r="J66" s="97">
        <v>2023.0</v>
      </c>
      <c r="K66" s="97" t="s">
        <v>223</v>
      </c>
      <c r="L66" s="96" t="s">
        <v>1085</v>
      </c>
      <c r="M66" s="103" t="s">
        <v>4470</v>
      </c>
      <c r="N66" s="96" t="s">
        <v>1087</v>
      </c>
      <c r="O66" s="96" t="s">
        <v>253</v>
      </c>
      <c r="P66" s="96" t="s">
        <v>647</v>
      </c>
      <c r="Q66" s="96" t="s">
        <v>1088</v>
      </c>
      <c r="R66" s="96" t="s">
        <v>9</v>
      </c>
      <c r="S66" s="96" t="s">
        <v>9</v>
      </c>
      <c r="T66" s="96" t="s">
        <v>9</v>
      </c>
      <c r="U66" s="96" t="s">
        <v>21</v>
      </c>
      <c r="V66" s="96" t="s">
        <v>21</v>
      </c>
      <c r="W66" s="96" t="s">
        <v>21</v>
      </c>
      <c r="X66" s="96" t="s">
        <v>21</v>
      </c>
      <c r="Y66" s="96" t="s">
        <v>21</v>
      </c>
      <c r="Z66" s="96" t="s">
        <v>21</v>
      </c>
      <c r="AA66" s="96" t="s">
        <v>21</v>
      </c>
      <c r="AB66" s="96" t="s">
        <v>21</v>
      </c>
      <c r="AC66" s="96" t="s">
        <v>228</v>
      </c>
      <c r="AD66" s="96" t="s">
        <v>228</v>
      </c>
      <c r="AE66" s="96" t="s">
        <v>228</v>
      </c>
      <c r="AF66" s="96" t="s">
        <v>228</v>
      </c>
      <c r="AG66" s="96" t="s">
        <v>228</v>
      </c>
      <c r="AH66" s="96" t="s">
        <v>228</v>
      </c>
      <c r="AI66" s="96" t="s">
        <v>228</v>
      </c>
      <c r="AJ66" s="96" t="s">
        <v>228</v>
      </c>
      <c r="AK66" s="96" t="s">
        <v>228</v>
      </c>
      <c r="AL66" s="96" t="s">
        <v>228</v>
      </c>
      <c r="AM66" s="96" t="s">
        <v>228</v>
      </c>
      <c r="AN66" s="104"/>
      <c r="AO66" s="96" t="s">
        <v>1089</v>
      </c>
      <c r="AP66" s="96" t="s">
        <v>317</v>
      </c>
      <c r="AQ66" s="104"/>
      <c r="AR66" s="104"/>
      <c r="AS66" s="104"/>
      <c r="AT66" s="104"/>
      <c r="AU66" s="104"/>
      <c r="AV66" s="104"/>
      <c r="AW66" s="104"/>
      <c r="AX66" s="96" t="s">
        <v>231</v>
      </c>
      <c r="AY66" s="104"/>
      <c r="AZ66" s="104"/>
      <c r="BA66" s="104"/>
      <c r="BB66" s="98"/>
      <c r="BC66" s="98">
        <f t="shared" si="13"/>
        <v>11</v>
      </c>
      <c r="BD66" s="101"/>
      <c r="BE66" s="101"/>
      <c r="BF66" s="101"/>
      <c r="BG66" s="101"/>
      <c r="BH66" s="101"/>
      <c r="BI66" s="100" t="str">
        <f>IFERROR(__xludf.DUMMYFUNCTION("IF(OR(REGEXMATCH(I66,""Peraturan Walikota""),REGEXMATCH(I66,""Peraturan Bupati""),REGEXMATCH(I66,""PERATURAN BUPATI""),REGEXMATCH(I66,""PERATURAN WALIKOTA"")),""Ada"",""Tidak Ada"")"),"Ada")</f>
        <v>Ada</v>
      </c>
      <c r="BJ66" s="98" t="str">
        <f t="shared" si="14"/>
        <v>Ada</v>
      </c>
      <c r="BK66" s="96" t="str">
        <f t="shared" si="15"/>
        <v>Tidak Ada</v>
      </c>
      <c r="BL66" s="98" t="str">
        <f t="shared" si="16"/>
        <v>Lengkap</v>
      </c>
      <c r="BM66" s="98" t="str">
        <f t="shared" si="17"/>
        <v>Tidak Lengkap</v>
      </c>
    </row>
    <row r="67">
      <c r="A67" s="96" t="s">
        <v>19</v>
      </c>
      <c r="B67" s="97">
        <v>63.0</v>
      </c>
      <c r="C67" s="96" t="s">
        <v>1090</v>
      </c>
      <c r="D67" s="96" t="s">
        <v>1091</v>
      </c>
      <c r="E67" s="96" t="s">
        <v>1092</v>
      </c>
      <c r="F67" s="96"/>
      <c r="G67" s="102" t="s">
        <v>1093</v>
      </c>
      <c r="H67" s="96" t="s">
        <v>11</v>
      </c>
      <c r="I67" s="96" t="s">
        <v>1094</v>
      </c>
      <c r="J67" s="97">
        <v>2021.0</v>
      </c>
      <c r="K67" s="97" t="s">
        <v>223</v>
      </c>
      <c r="L67" s="102" t="s">
        <v>1093</v>
      </c>
      <c r="M67" s="103" t="s">
        <v>4471</v>
      </c>
      <c r="N67" s="96" t="s">
        <v>1096</v>
      </c>
      <c r="O67" s="96" t="s">
        <v>253</v>
      </c>
      <c r="P67" s="96" t="s">
        <v>314</v>
      </c>
      <c r="Q67" s="96" t="s">
        <v>1097</v>
      </c>
      <c r="R67" s="96" t="s">
        <v>9</v>
      </c>
      <c r="S67" s="96" t="s">
        <v>9</v>
      </c>
      <c r="T67" s="96" t="s">
        <v>9</v>
      </c>
      <c r="U67" s="96" t="s">
        <v>9</v>
      </c>
      <c r="V67" s="96" t="s">
        <v>9</v>
      </c>
      <c r="W67" s="96" t="s">
        <v>21</v>
      </c>
      <c r="X67" s="96" t="s">
        <v>9</v>
      </c>
      <c r="Y67" s="96" t="s">
        <v>21</v>
      </c>
      <c r="Z67" s="96" t="s">
        <v>21</v>
      </c>
      <c r="AA67" s="96" t="s">
        <v>21</v>
      </c>
      <c r="AB67" s="96" t="s">
        <v>21</v>
      </c>
      <c r="AC67" s="96" t="s">
        <v>228</v>
      </c>
      <c r="AD67" s="96" t="s">
        <v>228</v>
      </c>
      <c r="AE67" s="96" t="s">
        <v>228</v>
      </c>
      <c r="AF67" s="96" t="s">
        <v>228</v>
      </c>
      <c r="AG67" s="96" t="s">
        <v>228</v>
      </c>
      <c r="AH67" s="96" t="s">
        <v>228</v>
      </c>
      <c r="AI67" s="96" t="s">
        <v>229</v>
      </c>
      <c r="AJ67" s="96" t="s">
        <v>228</v>
      </c>
      <c r="AK67" s="96" t="s">
        <v>229</v>
      </c>
      <c r="AL67" s="96" t="s">
        <v>228</v>
      </c>
      <c r="AM67" s="96" t="s">
        <v>228</v>
      </c>
      <c r="AN67" s="96" t="s">
        <v>237</v>
      </c>
      <c r="AO67" s="96" t="s">
        <v>1098</v>
      </c>
      <c r="AP67" s="96" t="s">
        <v>278</v>
      </c>
      <c r="AQ67" s="104"/>
      <c r="AR67" s="104"/>
      <c r="AS67" s="104"/>
      <c r="AT67" s="104"/>
      <c r="AU67" s="104"/>
      <c r="AV67" s="104"/>
      <c r="AW67" s="96" t="s">
        <v>231</v>
      </c>
      <c r="AX67" s="104"/>
      <c r="AY67" s="104"/>
      <c r="AZ67" s="104"/>
      <c r="BA67" s="104"/>
      <c r="BB67" s="98"/>
      <c r="BC67" s="98">
        <f t="shared" si="13"/>
        <v>9</v>
      </c>
      <c r="BD67" s="101"/>
      <c r="BE67" s="101"/>
      <c r="BF67" s="101"/>
      <c r="BG67" s="101"/>
      <c r="BH67" s="101"/>
      <c r="BI67" s="100" t="str">
        <f>IFERROR(__xludf.DUMMYFUNCTION("IF(OR(REGEXMATCH(I67,""Peraturan Walikota""),REGEXMATCH(I67,""Peraturan Bupati""),REGEXMATCH(I67,""PERATURAN BUPATI""),REGEXMATCH(I67,""PERATURAN WALIKOTA"")),""Ada"",""Tidak Ada"")"),"Ada")</f>
        <v>Ada</v>
      </c>
      <c r="BJ67" s="98" t="str">
        <f t="shared" si="14"/>
        <v>Ada</v>
      </c>
      <c r="BK67" s="96" t="str">
        <f t="shared" si="15"/>
        <v>Ada</v>
      </c>
      <c r="BL67" s="98" t="str">
        <f t="shared" si="16"/>
        <v>Lengkap</v>
      </c>
      <c r="BM67" s="98" t="str">
        <f t="shared" si="17"/>
        <v>Tidak Lengkap</v>
      </c>
    </row>
    <row r="68">
      <c r="A68" s="96" t="s">
        <v>19</v>
      </c>
      <c r="B68" s="97">
        <v>64.0</v>
      </c>
      <c r="C68" s="96" t="s">
        <v>1099</v>
      </c>
      <c r="D68" s="96" t="s">
        <v>1100</v>
      </c>
      <c r="E68" s="96" t="s">
        <v>1101</v>
      </c>
      <c r="F68" s="96" t="s">
        <v>1102</v>
      </c>
      <c r="G68" s="96" t="s">
        <v>1103</v>
      </c>
      <c r="H68" s="96" t="s">
        <v>11</v>
      </c>
      <c r="I68" s="96" t="s">
        <v>1104</v>
      </c>
      <c r="J68" s="97">
        <v>2014.0</v>
      </c>
      <c r="K68" s="97" t="s">
        <v>223</v>
      </c>
      <c r="L68" s="96" t="s">
        <v>1100</v>
      </c>
      <c r="M68" s="96" t="s">
        <v>1105</v>
      </c>
      <c r="N68" s="96" t="s">
        <v>525</v>
      </c>
      <c r="O68" s="96" t="s">
        <v>286</v>
      </c>
      <c r="P68" s="96" t="s">
        <v>287</v>
      </c>
      <c r="Q68" s="96" t="s">
        <v>1106</v>
      </c>
      <c r="R68" s="96" t="s">
        <v>9</v>
      </c>
      <c r="S68" s="96" t="s">
        <v>21</v>
      </c>
      <c r="T68" s="96" t="s">
        <v>21</v>
      </c>
      <c r="U68" s="96" t="s">
        <v>21</v>
      </c>
      <c r="V68" s="96" t="s">
        <v>21</v>
      </c>
      <c r="W68" s="96" t="s">
        <v>9</v>
      </c>
      <c r="X68" s="96" t="s">
        <v>21</v>
      </c>
      <c r="Y68" s="96" t="s">
        <v>21</v>
      </c>
      <c r="Z68" s="96" t="s">
        <v>21</v>
      </c>
      <c r="AA68" s="96" t="s">
        <v>21</v>
      </c>
      <c r="AB68" s="96" t="s">
        <v>21</v>
      </c>
      <c r="AC68" s="96" t="s">
        <v>228</v>
      </c>
      <c r="AD68" s="96" t="s">
        <v>228</v>
      </c>
      <c r="AE68" s="96" t="s">
        <v>228</v>
      </c>
      <c r="AF68" s="96" t="s">
        <v>228</v>
      </c>
      <c r="AG68" s="96" t="s">
        <v>228</v>
      </c>
      <c r="AH68" s="96" t="s">
        <v>228</v>
      </c>
      <c r="AI68" s="96" t="s">
        <v>229</v>
      </c>
      <c r="AJ68" s="96" t="s">
        <v>229</v>
      </c>
      <c r="AK68" s="96" t="s">
        <v>229</v>
      </c>
      <c r="AL68" s="96" t="s">
        <v>228</v>
      </c>
      <c r="AM68" s="96" t="s">
        <v>229</v>
      </c>
      <c r="AN68" s="96" t="s">
        <v>1107</v>
      </c>
      <c r="AO68" s="96">
        <v>26.0</v>
      </c>
      <c r="AP68" s="96" t="s">
        <v>1108</v>
      </c>
      <c r="AQ68" s="96"/>
      <c r="AR68" s="105"/>
      <c r="AS68" s="105"/>
      <c r="AT68" s="104"/>
      <c r="AU68" s="96"/>
      <c r="AV68" s="104"/>
      <c r="AW68" s="104"/>
      <c r="AX68" s="104"/>
      <c r="AY68" s="96" t="s">
        <v>231</v>
      </c>
      <c r="AZ68" s="104"/>
      <c r="BA68" s="96" t="s">
        <v>1109</v>
      </c>
      <c r="BB68" s="96" t="s">
        <v>1110</v>
      </c>
      <c r="BC68" s="98">
        <f t="shared" si="13"/>
        <v>7</v>
      </c>
      <c r="BD68" s="101"/>
      <c r="BE68" s="101"/>
      <c r="BF68" s="101"/>
      <c r="BG68" s="101"/>
      <c r="BH68" s="101"/>
      <c r="BI68" s="100" t="str">
        <f>IFERROR(__xludf.DUMMYFUNCTION("IF(OR(REGEXMATCH(I68,""Peraturan Walikota""),REGEXMATCH(I68,""Peraturan Bupati""),REGEXMATCH(I68,""PERATURAN BUPATI""),REGEXMATCH(I68,""PERATURAN WALIKOTA"")),""Ada"",""Tidak Ada"")"),"Ada")</f>
        <v>Ada</v>
      </c>
      <c r="BJ68" s="98"/>
      <c r="BK68" s="96"/>
      <c r="BL68" s="98"/>
      <c r="BM68" s="98"/>
    </row>
    <row r="69">
      <c r="A69" s="96" t="s">
        <v>19</v>
      </c>
      <c r="B69" s="97">
        <v>65.0</v>
      </c>
      <c r="C69" s="96" t="s">
        <v>1111</v>
      </c>
      <c r="D69" s="96" t="s">
        <v>1112</v>
      </c>
      <c r="E69" s="96" t="s">
        <v>1113</v>
      </c>
      <c r="F69" s="96">
        <v>8.116611007E9</v>
      </c>
      <c r="G69" s="96" t="s">
        <v>1114</v>
      </c>
      <c r="H69" s="96" t="s">
        <v>11</v>
      </c>
      <c r="I69" s="96" t="s">
        <v>1115</v>
      </c>
      <c r="J69" s="97">
        <v>2024.0</v>
      </c>
      <c r="K69" s="97" t="s">
        <v>223</v>
      </c>
      <c r="L69" s="96" t="s">
        <v>1116</v>
      </c>
      <c r="M69" s="103" t="s">
        <v>4472</v>
      </c>
      <c r="N69" s="96" t="s">
        <v>368</v>
      </c>
      <c r="O69" s="96" t="s">
        <v>253</v>
      </c>
      <c r="P69" s="96" t="s">
        <v>369</v>
      </c>
      <c r="Q69" s="96" t="s">
        <v>300</v>
      </c>
      <c r="R69" s="96" t="s">
        <v>9</v>
      </c>
      <c r="S69" s="96" t="s">
        <v>9</v>
      </c>
      <c r="T69" s="96" t="s">
        <v>21</v>
      </c>
      <c r="U69" s="96" t="s">
        <v>21</v>
      </c>
      <c r="V69" s="96" t="s">
        <v>21</v>
      </c>
      <c r="W69" s="96" t="s">
        <v>21</v>
      </c>
      <c r="X69" s="96" t="s">
        <v>9</v>
      </c>
      <c r="Y69" s="96" t="s">
        <v>21</v>
      </c>
      <c r="Z69" s="96" t="s">
        <v>21</v>
      </c>
      <c r="AA69" s="96" t="s">
        <v>21</v>
      </c>
      <c r="AB69" s="96" t="s">
        <v>21</v>
      </c>
      <c r="AC69" s="96" t="s">
        <v>228</v>
      </c>
      <c r="AD69" s="96" t="s">
        <v>228</v>
      </c>
      <c r="AE69" s="96" t="s">
        <v>228</v>
      </c>
      <c r="AF69" s="96" t="s">
        <v>228</v>
      </c>
      <c r="AG69" s="96" t="s">
        <v>229</v>
      </c>
      <c r="AH69" s="96" t="s">
        <v>228</v>
      </c>
      <c r="AI69" s="96" t="s">
        <v>228</v>
      </c>
      <c r="AJ69" s="96" t="s">
        <v>228</v>
      </c>
      <c r="AK69" s="96" t="s">
        <v>228</v>
      </c>
      <c r="AL69" s="96" t="s">
        <v>228</v>
      </c>
      <c r="AM69" s="96" t="s">
        <v>228</v>
      </c>
      <c r="AN69" s="96" t="s">
        <v>370</v>
      </c>
      <c r="AO69" s="96" t="s">
        <v>1118</v>
      </c>
      <c r="AP69" s="96" t="s">
        <v>1119</v>
      </c>
      <c r="AQ69" s="104"/>
      <c r="AR69" s="104"/>
      <c r="AS69" s="104"/>
      <c r="AT69" s="104"/>
      <c r="AU69" s="96" t="s">
        <v>231</v>
      </c>
      <c r="AV69" s="104"/>
      <c r="AW69" s="104"/>
      <c r="AX69" s="104"/>
      <c r="AY69" s="104"/>
      <c r="AZ69" s="104"/>
      <c r="BA69" s="104"/>
      <c r="BB69" s="98"/>
      <c r="BC69" s="98">
        <f t="shared" si="13"/>
        <v>10</v>
      </c>
      <c r="BD69" s="101"/>
      <c r="BE69" s="101"/>
      <c r="BF69" s="101"/>
      <c r="BG69" s="101"/>
      <c r="BH69" s="101"/>
      <c r="BI69" s="100" t="str">
        <f>IFERROR(__xludf.DUMMYFUNCTION("IF(OR(REGEXMATCH(I69,""Peraturan Walikota""),REGEXMATCH(I69,""Peraturan Bupati""),REGEXMATCH(I69,""PERATURAN BUPATI""),REGEXMATCH(I69,""PERATURAN WALIKOTA"")),""Ada"",""Tidak Ada"")"),"Ada")</f>
        <v>Ada</v>
      </c>
      <c r="BJ69" s="98" t="str">
        <f>IF(O69 = "Belum Punya", "Tidak Ada", IF(O69 = "", "Tidak Menjawab", "Ada"))</f>
        <v>Ada</v>
      </c>
      <c r="BK69" s="96" t="str">
        <f>IF(P69 = "Tidak Punya", "Tidak Ada", IF(P69 = "", "Tidak Menjawab", "Ada"))</f>
        <v>Ada</v>
      </c>
      <c r="BL69" s="98" t="str">
        <f>IF(AND(R69="Ada",S69="Ada",T69="Ada"),"Lengkap","Tidak Lengkap")</f>
        <v>Tidak Lengkap</v>
      </c>
      <c r="BM69" s="98" t="str">
        <f>IF(AND(U69="Ada",V69="Ada",W69="Ada",X69="Ada",Y69="Ada",Z69="Ada",AA69="Ada",AB69="Ada"),"Lengkap","Tidak Lengkap")</f>
        <v>Tidak Lengkap</v>
      </c>
    </row>
    <row r="70" hidden="1">
      <c r="A70" s="96" t="s">
        <v>19</v>
      </c>
      <c r="B70" s="97">
        <v>66.0</v>
      </c>
      <c r="C70" s="257" t="s">
        <v>1120</v>
      </c>
      <c r="D70" s="258"/>
      <c r="E70" s="258"/>
      <c r="F70" s="258"/>
      <c r="G70" s="258"/>
      <c r="H70" s="258"/>
      <c r="I70" s="257"/>
      <c r="J70" s="249">
        <v>2024.0</v>
      </c>
      <c r="K70" s="249"/>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59"/>
      <c r="AR70" s="259"/>
      <c r="AS70" s="259"/>
      <c r="AT70" s="259"/>
      <c r="AU70" s="248"/>
      <c r="AV70" s="259"/>
      <c r="AW70" s="259"/>
      <c r="AX70" s="259"/>
      <c r="AY70" s="259"/>
      <c r="AZ70" s="259"/>
      <c r="BA70" s="259"/>
      <c r="BB70" s="250"/>
      <c r="BC70" s="250"/>
      <c r="BD70" s="260"/>
      <c r="BE70" s="260"/>
      <c r="BF70" s="260"/>
      <c r="BG70" s="260"/>
      <c r="BH70" s="260"/>
      <c r="BI70" s="100" t="str">
        <f>IFERROR(__xludf.DUMMYFUNCTION("IF(OR(REGEXMATCH(I70,""Peraturan Walikota""),REGEXMATCH(I70,""Peraturan Bupati""),REGEXMATCH(I70,""PERATURAN BUPATI""),REGEXMATCH(I70,""PERATURAN WALIKOTA"")),""Ada"",""Tidak Ada"")"),"Tidak Ada")</f>
        <v>Tidak Ada</v>
      </c>
      <c r="BJ70" s="250"/>
      <c r="BK70" s="248"/>
      <c r="BL70" s="250"/>
      <c r="BM70" s="250"/>
    </row>
    <row r="71">
      <c r="A71" s="96" t="s">
        <v>19</v>
      </c>
      <c r="B71" s="97">
        <v>67.0</v>
      </c>
      <c r="C71" s="116" t="s">
        <v>1122</v>
      </c>
      <c r="D71" s="118" t="s">
        <v>237</v>
      </c>
      <c r="E71" s="118" t="s">
        <v>237</v>
      </c>
      <c r="F71" s="118" t="s">
        <v>237</v>
      </c>
      <c r="G71" s="118" t="s">
        <v>237</v>
      </c>
      <c r="H71" s="118" t="s">
        <v>237</v>
      </c>
      <c r="I71" s="119" t="s">
        <v>1123</v>
      </c>
      <c r="J71" s="97">
        <v>2024.0</v>
      </c>
      <c r="K71" s="97" t="s">
        <v>223</v>
      </c>
      <c r="L71" s="96" t="s">
        <v>1124</v>
      </c>
      <c r="M71" s="96" t="s">
        <v>237</v>
      </c>
      <c r="N71" s="96" t="s">
        <v>1125</v>
      </c>
      <c r="O71" s="96" t="s">
        <v>286</v>
      </c>
      <c r="P71" s="96" t="s">
        <v>287</v>
      </c>
      <c r="Q71" s="96"/>
      <c r="R71" s="96" t="s">
        <v>9</v>
      </c>
      <c r="S71" s="96" t="s">
        <v>9</v>
      </c>
      <c r="T71" s="96" t="s">
        <v>9</v>
      </c>
      <c r="U71" s="96" t="s">
        <v>9</v>
      </c>
      <c r="V71" s="96" t="s">
        <v>9</v>
      </c>
      <c r="W71" s="96" t="s">
        <v>9</v>
      </c>
      <c r="X71" s="96" t="s">
        <v>21</v>
      </c>
      <c r="Y71" s="96" t="s">
        <v>9</v>
      </c>
      <c r="Z71" s="96" t="s">
        <v>9</v>
      </c>
      <c r="AA71" s="96" t="s">
        <v>21</v>
      </c>
      <c r="AB71" s="96" t="s">
        <v>9</v>
      </c>
      <c r="AC71" s="96" t="s">
        <v>228</v>
      </c>
      <c r="AD71" s="96" t="s">
        <v>228</v>
      </c>
      <c r="AE71" s="96" t="s">
        <v>228</v>
      </c>
      <c r="AF71" s="96" t="s">
        <v>228</v>
      </c>
      <c r="AG71" s="96" t="s">
        <v>228</v>
      </c>
      <c r="AH71" s="96" t="s">
        <v>228</v>
      </c>
      <c r="AI71" s="96" t="s">
        <v>229</v>
      </c>
      <c r="AJ71" s="96" t="s">
        <v>229</v>
      </c>
      <c r="AK71" s="96" t="s">
        <v>228</v>
      </c>
      <c r="AL71" s="96" t="s">
        <v>228</v>
      </c>
      <c r="AM71" s="96" t="s">
        <v>228</v>
      </c>
      <c r="AN71" s="96"/>
      <c r="AO71" s="96">
        <v>61.0</v>
      </c>
      <c r="AP71" s="96" t="s">
        <v>278</v>
      </c>
      <c r="AQ71" s="104"/>
      <c r="AR71" s="104"/>
      <c r="AS71" s="104"/>
      <c r="AT71" s="104"/>
      <c r="AU71" s="96"/>
      <c r="AV71" s="104"/>
      <c r="AW71" s="104"/>
      <c r="AX71" s="104"/>
      <c r="AY71" s="96">
        <v>2024.0</v>
      </c>
      <c r="AZ71" s="104"/>
      <c r="BA71" s="96" t="s">
        <v>1126</v>
      </c>
      <c r="BB71" s="96" t="s">
        <v>1127</v>
      </c>
      <c r="BC71" s="98">
        <f>COUNTIF(AC71:AM71,"Sudah")</f>
        <v>9</v>
      </c>
      <c r="BD71" s="101"/>
      <c r="BE71" s="101"/>
      <c r="BF71" s="101"/>
      <c r="BG71" s="101"/>
      <c r="BH71" s="101"/>
      <c r="BI71" s="100" t="str">
        <f>IFERROR(__xludf.DUMMYFUNCTION("IF(OR(REGEXMATCH(I71,""Peraturan Walikota""),REGEXMATCH(I71,""Peraturan Bupati""),REGEXMATCH(I71,""PERATURAN BUPATI""),REGEXMATCH(I71,""PERATURAN WALIKOTA"")),""Ada"",""Tidak Ada"")"),"Ada")</f>
        <v>Ada</v>
      </c>
      <c r="BJ71" s="98"/>
      <c r="BK71" s="96"/>
      <c r="BL71" s="98"/>
      <c r="BM71" s="98"/>
    </row>
    <row r="72" hidden="1">
      <c r="A72" s="248" t="s">
        <v>19</v>
      </c>
      <c r="B72" s="249">
        <v>68.0</v>
      </c>
      <c r="C72" s="248" t="s">
        <v>1128</v>
      </c>
      <c r="D72" s="248" t="s">
        <v>1129</v>
      </c>
      <c r="E72" s="248" t="s">
        <v>1130</v>
      </c>
      <c r="F72" s="248" t="s">
        <v>1131</v>
      </c>
      <c r="G72" s="248" t="s">
        <v>1131</v>
      </c>
      <c r="H72" s="248" t="s">
        <v>11</v>
      </c>
      <c r="I72" s="248"/>
      <c r="J72" s="249">
        <v>2023.0</v>
      </c>
      <c r="K72" s="249" t="s">
        <v>223</v>
      </c>
      <c r="L72" s="248" t="s">
        <v>1131</v>
      </c>
      <c r="M72" s="261" t="s">
        <v>1133</v>
      </c>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62"/>
      <c r="AS72" s="262"/>
      <c r="AT72" s="248"/>
      <c r="AU72" s="250"/>
      <c r="AV72" s="250"/>
      <c r="AW72" s="250"/>
      <c r="AX72" s="250"/>
      <c r="AY72" s="250"/>
      <c r="AZ72" s="250"/>
      <c r="BA72" s="248"/>
      <c r="BB72" s="248"/>
      <c r="BC72" s="250"/>
      <c r="BD72" s="260"/>
      <c r="BE72" s="260"/>
      <c r="BF72" s="260"/>
      <c r="BG72" s="260"/>
      <c r="BH72" s="260"/>
      <c r="BI72" s="124" t="str">
        <f>IFERROR(__xludf.DUMMYFUNCTION("IF(OR(REGEXMATCH(I72,""Peraturan Walikota""),REGEXMATCH(I72,""Peraturan Bupati""),REGEXMATCH(I72,""PERATURAN BUPATI""),REGEXMATCH(I72,""PERATURAN WALIKOTA"")),""Ada"",""Tidak Ada"")"),"Tidak Ada")</f>
        <v>Tidak Ada</v>
      </c>
      <c r="BJ72" s="250"/>
      <c r="BK72" s="248"/>
      <c r="BL72" s="250"/>
      <c r="BM72" s="250"/>
    </row>
    <row r="73">
      <c r="A73" s="96" t="s">
        <v>19</v>
      </c>
      <c r="B73" s="97">
        <v>69.0</v>
      </c>
      <c r="C73" s="96" t="s">
        <v>1134</v>
      </c>
      <c r="D73" s="96" t="s">
        <v>4473</v>
      </c>
      <c r="E73" s="96" t="s">
        <v>1136</v>
      </c>
      <c r="F73" s="96">
        <v>8.1374601378E10</v>
      </c>
      <c r="G73" s="96" t="s">
        <v>1137</v>
      </c>
      <c r="H73" s="96" t="s">
        <v>11</v>
      </c>
      <c r="I73" s="96" t="s">
        <v>1138</v>
      </c>
      <c r="J73" s="97" t="s">
        <v>4474</v>
      </c>
      <c r="K73" s="97" t="s">
        <v>387</v>
      </c>
      <c r="L73" s="96" t="s">
        <v>1139</v>
      </c>
      <c r="M73" s="111" t="s">
        <v>1140</v>
      </c>
      <c r="N73" s="96" t="s">
        <v>1141</v>
      </c>
      <c r="O73" s="96" t="s">
        <v>260</v>
      </c>
      <c r="P73" s="96" t="s">
        <v>330</v>
      </c>
      <c r="Q73" s="96" t="s">
        <v>1142</v>
      </c>
      <c r="R73" s="96" t="s">
        <v>9</v>
      </c>
      <c r="S73" s="96" t="s">
        <v>9</v>
      </c>
      <c r="T73" s="96" t="s">
        <v>9</v>
      </c>
      <c r="U73" s="96" t="s">
        <v>21</v>
      </c>
      <c r="V73" s="96" t="s">
        <v>9</v>
      </c>
      <c r="W73" s="96" t="s">
        <v>21</v>
      </c>
      <c r="X73" s="96" t="s">
        <v>21</v>
      </c>
      <c r="Y73" s="96" t="s">
        <v>21</v>
      </c>
      <c r="Z73" s="96" t="s">
        <v>21</v>
      </c>
      <c r="AA73" s="96" t="s">
        <v>21</v>
      </c>
      <c r="AB73" s="96" t="s">
        <v>21</v>
      </c>
      <c r="AC73" s="96" t="s">
        <v>228</v>
      </c>
      <c r="AD73" s="96" t="s">
        <v>228</v>
      </c>
      <c r="AE73" s="96" t="s">
        <v>228</v>
      </c>
      <c r="AF73" s="96" t="s">
        <v>228</v>
      </c>
      <c r="AG73" s="96" t="s">
        <v>228</v>
      </c>
      <c r="AH73" s="96" t="s">
        <v>228</v>
      </c>
      <c r="AI73" s="96" t="s">
        <v>228</v>
      </c>
      <c r="AJ73" s="96" t="s">
        <v>228</v>
      </c>
      <c r="AK73" s="96" t="s">
        <v>228</v>
      </c>
      <c r="AL73" s="96" t="s">
        <v>228</v>
      </c>
      <c r="AM73" s="96" t="s">
        <v>228</v>
      </c>
      <c r="AN73" s="96" t="s">
        <v>555</v>
      </c>
      <c r="AO73" s="96" t="s">
        <v>1143</v>
      </c>
      <c r="AP73" s="96" t="s">
        <v>278</v>
      </c>
      <c r="AQ73" s="96"/>
      <c r="AR73" s="105"/>
      <c r="AS73" s="105"/>
      <c r="AT73" s="96"/>
      <c r="AU73" s="98"/>
      <c r="AV73" s="98"/>
      <c r="AW73" s="98"/>
      <c r="AX73" s="96" t="s">
        <v>231</v>
      </c>
      <c r="AY73" s="98"/>
      <c r="AZ73" s="98"/>
      <c r="BA73" s="96" t="s">
        <v>1144</v>
      </c>
      <c r="BB73" s="96" t="s">
        <v>1145</v>
      </c>
      <c r="BC73" s="98">
        <f t="shared" ref="BC73:BC74" si="18">COUNTIF(AC73:AM73,"Sudah")</f>
        <v>11</v>
      </c>
      <c r="BD73" s="101"/>
      <c r="BE73" s="101"/>
      <c r="BF73" s="101"/>
      <c r="BG73" s="101"/>
      <c r="BH73" s="101"/>
      <c r="BI73" s="100" t="str">
        <f>IFERROR(__xludf.DUMMYFUNCTION("IF(OR(REGEXMATCH(I73,""Peraturan Walikota""),REGEXMATCH(I73,""Peraturan Bupati""),REGEXMATCH(I73,""PERATURAN BUPATI""),REGEXMATCH(I73,""PERATURAN WALIKOTA"")),""Ada"",""Tidak Ada"")"),"Ada")</f>
        <v>Ada</v>
      </c>
      <c r="BJ73" s="98"/>
      <c r="BK73" s="96"/>
      <c r="BL73" s="98"/>
      <c r="BM73" s="98"/>
    </row>
    <row r="74" hidden="1">
      <c r="A74" s="96" t="s">
        <v>19</v>
      </c>
      <c r="B74" s="97">
        <v>70.0</v>
      </c>
      <c r="C74" s="96" t="s">
        <v>1146</v>
      </c>
      <c r="D74" s="96" t="s">
        <v>237</v>
      </c>
      <c r="E74" s="96" t="s">
        <v>1147</v>
      </c>
      <c r="F74" s="96">
        <v>8.2178299952E10</v>
      </c>
      <c r="G74" s="96">
        <v>8.2178299952E10</v>
      </c>
      <c r="H74" s="96" t="s">
        <v>11</v>
      </c>
      <c r="I74" s="96" t="s">
        <v>1148</v>
      </c>
      <c r="J74" s="97">
        <v>2024.0</v>
      </c>
      <c r="K74" s="97" t="s">
        <v>387</v>
      </c>
      <c r="L74" s="96">
        <v>8.1270890009E10</v>
      </c>
      <c r="M74" s="111" t="s">
        <v>1149</v>
      </c>
      <c r="N74" s="96" t="s">
        <v>1150</v>
      </c>
      <c r="O74" s="96" t="s">
        <v>286</v>
      </c>
      <c r="P74" s="96" t="s">
        <v>330</v>
      </c>
      <c r="Q74" s="96"/>
      <c r="R74" s="96" t="s">
        <v>9</v>
      </c>
      <c r="S74" s="96" t="s">
        <v>21</v>
      </c>
      <c r="T74" s="96" t="s">
        <v>21</v>
      </c>
      <c r="U74" s="96" t="s">
        <v>9</v>
      </c>
      <c r="V74" s="96" t="s">
        <v>9</v>
      </c>
      <c r="W74" s="96" t="s">
        <v>21</v>
      </c>
      <c r="X74" s="96" t="s">
        <v>21</v>
      </c>
      <c r="Y74" s="96" t="s">
        <v>21</v>
      </c>
      <c r="Z74" s="96" t="s">
        <v>9</v>
      </c>
      <c r="AA74" s="96" t="s">
        <v>21</v>
      </c>
      <c r="AB74" s="96" t="s">
        <v>21</v>
      </c>
      <c r="AC74" s="96" t="s">
        <v>228</v>
      </c>
      <c r="AD74" s="96" t="s">
        <v>228</v>
      </c>
      <c r="AE74" s="96" t="s">
        <v>228</v>
      </c>
      <c r="AF74" s="96" t="s">
        <v>228</v>
      </c>
      <c r="AG74" s="96" t="s">
        <v>228</v>
      </c>
      <c r="AH74" s="96" t="s">
        <v>228</v>
      </c>
      <c r="AI74" s="96" t="s">
        <v>229</v>
      </c>
      <c r="AJ74" s="96" t="s">
        <v>228</v>
      </c>
      <c r="AK74" s="96" t="s">
        <v>228</v>
      </c>
      <c r="AL74" s="96" t="s">
        <v>228</v>
      </c>
      <c r="AM74" s="96" t="s">
        <v>228</v>
      </c>
      <c r="AN74" s="96"/>
      <c r="AO74" s="96" t="s">
        <v>1151</v>
      </c>
      <c r="AP74" s="96" t="s">
        <v>278</v>
      </c>
      <c r="AQ74" s="96"/>
      <c r="AR74" s="105"/>
      <c r="AS74" s="105"/>
      <c r="AT74" s="96"/>
      <c r="AU74" s="98"/>
      <c r="AV74" s="98"/>
      <c r="AW74" s="98"/>
      <c r="AX74" s="98"/>
      <c r="AY74" s="96" t="s">
        <v>231</v>
      </c>
      <c r="AZ74" s="98"/>
      <c r="BA74" s="96" t="s">
        <v>1152</v>
      </c>
      <c r="BB74" s="96" t="s">
        <v>1153</v>
      </c>
      <c r="BC74" s="98">
        <f t="shared" si="18"/>
        <v>10</v>
      </c>
      <c r="BD74" s="101"/>
      <c r="BE74" s="101"/>
      <c r="BF74" s="101"/>
      <c r="BG74" s="101"/>
      <c r="BH74" s="101"/>
      <c r="BI74" s="100" t="str">
        <f>IFERROR(__xludf.DUMMYFUNCTION("IF(OR(REGEXMATCH(I74,""Peraturan Walikota""),REGEXMATCH(I74,""Peraturan Bupati""),REGEXMATCH(I74,""PERATURAN BUPATI""),REGEXMATCH(I74,""PERATURAN WALIKOTA"")),""Ada"",""Tidak Ada"")"),"Ada")</f>
        <v>Ada</v>
      </c>
      <c r="BJ74" s="98"/>
      <c r="BK74" s="96"/>
      <c r="BL74" s="98"/>
      <c r="BM74" s="98"/>
    </row>
    <row r="75" hidden="1">
      <c r="A75" s="96" t="s">
        <v>19</v>
      </c>
      <c r="B75" s="97">
        <v>71.0</v>
      </c>
      <c r="C75" s="248" t="s">
        <v>4475</v>
      </c>
      <c r="D75" s="248"/>
      <c r="E75" s="248"/>
      <c r="F75" s="248"/>
      <c r="G75" s="248"/>
      <c r="H75" s="248"/>
      <c r="I75" s="263"/>
      <c r="J75" s="249"/>
      <c r="K75" s="249"/>
      <c r="L75" s="248"/>
      <c r="M75" s="261"/>
      <c r="N75" s="248"/>
      <c r="O75" s="248"/>
      <c r="P75" s="248"/>
      <c r="Q75" s="248"/>
      <c r="R75" s="248"/>
      <c r="S75" s="248"/>
      <c r="T75" s="248"/>
      <c r="U75" s="248"/>
      <c r="V75" s="248"/>
      <c r="W75" s="248"/>
      <c r="X75" s="248"/>
      <c r="Y75" s="248"/>
      <c r="Z75" s="248"/>
      <c r="AA75" s="248"/>
      <c r="AB75" s="248"/>
      <c r="AC75" s="248"/>
      <c r="AD75" s="248"/>
      <c r="AE75" s="248"/>
      <c r="AF75" s="248"/>
      <c r="AG75" s="248"/>
      <c r="AH75" s="248"/>
      <c r="AI75" s="248"/>
      <c r="AJ75" s="248"/>
      <c r="AK75" s="248"/>
      <c r="AL75" s="248"/>
      <c r="AM75" s="248"/>
      <c r="AN75" s="248"/>
      <c r="AO75" s="248"/>
      <c r="AP75" s="248"/>
      <c r="AQ75" s="248"/>
      <c r="AR75" s="262"/>
      <c r="AS75" s="262"/>
      <c r="AT75" s="248"/>
      <c r="AU75" s="250"/>
      <c r="AV75" s="250"/>
      <c r="AW75" s="250"/>
      <c r="AX75" s="250"/>
      <c r="AY75" s="250"/>
      <c r="AZ75" s="250"/>
      <c r="BA75" s="248"/>
      <c r="BB75" s="248"/>
      <c r="BC75" s="250"/>
      <c r="BD75" s="260"/>
      <c r="BE75" s="260"/>
      <c r="BF75" s="260"/>
      <c r="BG75" s="260"/>
      <c r="BH75" s="260"/>
      <c r="BI75" s="100" t="str">
        <f>IFERROR(__xludf.DUMMYFUNCTION("IF(OR(REGEXMATCH(I75,""Peraturan Walikota""),REGEXMATCH(I75,""Peraturan Bupati""),REGEXMATCH(I75,""PERATURAN BUPATI""),REGEXMATCH(I75,""PERATURAN WALIKOTA"")),""Ada"",""Tidak Ada"")"),"Tidak Ada")</f>
        <v>Tidak Ada</v>
      </c>
      <c r="BJ75" s="250"/>
      <c r="BK75" s="248"/>
      <c r="BL75" s="250"/>
      <c r="BM75" s="250"/>
    </row>
    <row r="76" hidden="1">
      <c r="A76" s="96" t="s">
        <v>19</v>
      </c>
      <c r="B76" s="97">
        <v>72.0</v>
      </c>
      <c r="C76" s="248" t="s">
        <v>1156</v>
      </c>
      <c r="D76" s="248"/>
      <c r="E76" s="248"/>
      <c r="F76" s="248"/>
      <c r="G76" s="248"/>
      <c r="H76" s="248"/>
      <c r="I76" s="263"/>
      <c r="J76" s="249"/>
      <c r="K76" s="249"/>
      <c r="L76" s="248"/>
      <c r="M76" s="261"/>
      <c r="N76" s="248"/>
      <c r="O76" s="248"/>
      <c r="P76" s="248"/>
      <c r="Q76" s="248"/>
      <c r="R76" s="248"/>
      <c r="S76" s="248"/>
      <c r="T76" s="248"/>
      <c r="U76" s="248"/>
      <c r="V76" s="248"/>
      <c r="W76" s="248"/>
      <c r="X76" s="248"/>
      <c r="Y76" s="248"/>
      <c r="Z76" s="248"/>
      <c r="AA76" s="248"/>
      <c r="AB76" s="248"/>
      <c r="AC76" s="248"/>
      <c r="AD76" s="248"/>
      <c r="AE76" s="248"/>
      <c r="AF76" s="248"/>
      <c r="AG76" s="248"/>
      <c r="AH76" s="248"/>
      <c r="AI76" s="248"/>
      <c r="AJ76" s="248"/>
      <c r="AK76" s="248"/>
      <c r="AL76" s="248"/>
      <c r="AM76" s="248"/>
      <c r="AN76" s="248"/>
      <c r="AO76" s="248"/>
      <c r="AP76" s="248"/>
      <c r="AQ76" s="248"/>
      <c r="AR76" s="262"/>
      <c r="AS76" s="262"/>
      <c r="AT76" s="248"/>
      <c r="AU76" s="250"/>
      <c r="AV76" s="250"/>
      <c r="AW76" s="250"/>
      <c r="AX76" s="250"/>
      <c r="AY76" s="250"/>
      <c r="AZ76" s="250"/>
      <c r="BA76" s="248"/>
      <c r="BB76" s="248"/>
      <c r="BC76" s="250"/>
      <c r="BD76" s="260"/>
      <c r="BE76" s="260"/>
      <c r="BF76" s="260"/>
      <c r="BG76" s="260"/>
      <c r="BH76" s="260"/>
      <c r="BI76" s="100" t="str">
        <f>IFERROR(__xludf.DUMMYFUNCTION("IF(OR(REGEXMATCH(I76,""Peraturan Walikota""),REGEXMATCH(I76,""Peraturan Bupati""),REGEXMATCH(I76,""PERATURAN BUPATI""),REGEXMATCH(I76,""PERATURAN WALIKOTA"")),""Ada"",""Tidak Ada"")"),"Tidak Ada")</f>
        <v>Tidak Ada</v>
      </c>
      <c r="BJ76" s="250"/>
      <c r="BK76" s="248"/>
      <c r="BL76" s="250"/>
      <c r="BM76" s="250"/>
    </row>
    <row r="77" hidden="1">
      <c r="A77" s="96" t="s">
        <v>19</v>
      </c>
      <c r="B77" s="97">
        <v>73.0</v>
      </c>
      <c r="C77" s="248" t="s">
        <v>1157</v>
      </c>
      <c r="D77" s="248"/>
      <c r="E77" s="248"/>
      <c r="F77" s="248"/>
      <c r="G77" s="248"/>
      <c r="H77" s="248"/>
      <c r="I77" s="263"/>
      <c r="J77" s="249"/>
      <c r="K77" s="249"/>
      <c r="L77" s="248"/>
      <c r="M77" s="261"/>
      <c r="N77" s="248"/>
      <c r="O77" s="248"/>
      <c r="P77" s="248"/>
      <c r="Q77" s="248"/>
      <c r="R77" s="248"/>
      <c r="S77" s="248"/>
      <c r="T77" s="248"/>
      <c r="U77" s="248"/>
      <c r="V77" s="248"/>
      <c r="W77" s="248"/>
      <c r="X77" s="248"/>
      <c r="Y77" s="248"/>
      <c r="Z77" s="248"/>
      <c r="AA77" s="248"/>
      <c r="AB77" s="248"/>
      <c r="AC77" s="248"/>
      <c r="AD77" s="248"/>
      <c r="AE77" s="248"/>
      <c r="AF77" s="248"/>
      <c r="AG77" s="248"/>
      <c r="AH77" s="248"/>
      <c r="AI77" s="248"/>
      <c r="AJ77" s="248"/>
      <c r="AK77" s="248"/>
      <c r="AL77" s="248"/>
      <c r="AM77" s="248"/>
      <c r="AN77" s="248"/>
      <c r="AO77" s="248"/>
      <c r="AP77" s="248"/>
      <c r="AQ77" s="248"/>
      <c r="AR77" s="262"/>
      <c r="AS77" s="262"/>
      <c r="AT77" s="248"/>
      <c r="AU77" s="250"/>
      <c r="AV77" s="250"/>
      <c r="AW77" s="250"/>
      <c r="AX77" s="250"/>
      <c r="AY77" s="250"/>
      <c r="AZ77" s="250"/>
      <c r="BA77" s="248"/>
      <c r="BB77" s="248"/>
      <c r="BC77" s="250"/>
      <c r="BD77" s="260"/>
      <c r="BE77" s="260"/>
      <c r="BF77" s="260"/>
      <c r="BG77" s="260"/>
      <c r="BH77" s="260"/>
      <c r="BI77" s="100" t="str">
        <f>IFERROR(__xludf.DUMMYFUNCTION("IF(OR(REGEXMATCH(I77,""Peraturan Walikota""),REGEXMATCH(I77,""Peraturan Bupati""),REGEXMATCH(I77,""PERATURAN BUPATI""),REGEXMATCH(I77,""PERATURAN WALIKOTA"")),""Ada"",""Tidak Ada"")"),"Tidak Ada")</f>
        <v>Tidak Ada</v>
      </c>
      <c r="BJ77" s="250"/>
      <c r="BK77" s="248"/>
      <c r="BL77" s="250"/>
      <c r="BM77" s="250"/>
    </row>
    <row r="78" hidden="1">
      <c r="A78" s="96" t="s">
        <v>19</v>
      </c>
      <c r="B78" s="97">
        <v>74.0</v>
      </c>
      <c r="C78" s="248" t="s">
        <v>1158</v>
      </c>
      <c r="D78" s="248"/>
      <c r="E78" s="248"/>
      <c r="F78" s="248"/>
      <c r="G78" s="248"/>
      <c r="H78" s="248"/>
      <c r="I78" s="263"/>
      <c r="J78" s="249"/>
      <c r="K78" s="249"/>
      <c r="L78" s="248"/>
      <c r="M78" s="261"/>
      <c r="N78" s="248"/>
      <c r="O78" s="248"/>
      <c r="P78" s="248"/>
      <c r="Q78" s="248"/>
      <c r="R78" s="248"/>
      <c r="S78" s="248"/>
      <c r="T78" s="248"/>
      <c r="U78" s="248"/>
      <c r="V78" s="248"/>
      <c r="W78" s="248"/>
      <c r="X78" s="248"/>
      <c r="Y78" s="248"/>
      <c r="Z78" s="248"/>
      <c r="AA78" s="248"/>
      <c r="AB78" s="248"/>
      <c r="AC78" s="248"/>
      <c r="AD78" s="248"/>
      <c r="AE78" s="248"/>
      <c r="AF78" s="248"/>
      <c r="AG78" s="248"/>
      <c r="AH78" s="248"/>
      <c r="AI78" s="248"/>
      <c r="AJ78" s="248"/>
      <c r="AK78" s="248"/>
      <c r="AL78" s="248"/>
      <c r="AM78" s="248"/>
      <c r="AN78" s="248"/>
      <c r="AO78" s="248"/>
      <c r="AP78" s="248"/>
      <c r="AQ78" s="248"/>
      <c r="AR78" s="262"/>
      <c r="AS78" s="262"/>
      <c r="AT78" s="248"/>
      <c r="AU78" s="250"/>
      <c r="AV78" s="250"/>
      <c r="AW78" s="250"/>
      <c r="AX78" s="250"/>
      <c r="AY78" s="250"/>
      <c r="AZ78" s="250"/>
      <c r="BA78" s="248"/>
      <c r="BB78" s="248"/>
      <c r="BC78" s="250"/>
      <c r="BD78" s="260"/>
      <c r="BE78" s="260"/>
      <c r="BF78" s="260"/>
      <c r="BG78" s="260"/>
      <c r="BH78" s="260"/>
      <c r="BI78" s="100" t="str">
        <f>IFERROR(__xludf.DUMMYFUNCTION("IF(OR(REGEXMATCH(I78,""Peraturan Walikota""),REGEXMATCH(I78,""Peraturan Bupati""),REGEXMATCH(I78,""PERATURAN BUPATI""),REGEXMATCH(I78,""PERATURAN WALIKOTA"")),""Ada"",""Tidak Ada"")"),"Tidak Ada")</f>
        <v>Tidak Ada</v>
      </c>
      <c r="BJ78" s="250"/>
      <c r="BK78" s="248"/>
      <c r="BL78" s="250"/>
      <c r="BM78" s="250"/>
    </row>
    <row r="79" hidden="1">
      <c r="A79" s="252" t="s">
        <v>19</v>
      </c>
      <c r="B79" s="253">
        <v>75.0</v>
      </c>
      <c r="C79" s="252" t="s">
        <v>4476</v>
      </c>
      <c r="D79" s="252" t="s">
        <v>1161</v>
      </c>
      <c r="E79" s="252" t="s">
        <v>1162</v>
      </c>
      <c r="F79" s="252">
        <v>8.5167486871E10</v>
      </c>
      <c r="G79" s="252">
        <v>8.5167486871E10</v>
      </c>
      <c r="H79" s="252" t="s">
        <v>1163</v>
      </c>
      <c r="I79" s="252" t="s">
        <v>1164</v>
      </c>
      <c r="J79" s="253">
        <v>2024.0</v>
      </c>
      <c r="K79" s="253" t="s">
        <v>223</v>
      </c>
      <c r="L79" s="252" t="s">
        <v>1161</v>
      </c>
      <c r="M79" s="264" t="s">
        <v>1165</v>
      </c>
      <c r="N79" s="252" t="s">
        <v>1166</v>
      </c>
      <c r="O79" s="252" t="s">
        <v>260</v>
      </c>
      <c r="P79" s="252" t="s">
        <v>330</v>
      </c>
      <c r="Q79" s="252" t="s">
        <v>1167</v>
      </c>
      <c r="R79" s="252" t="s">
        <v>9</v>
      </c>
      <c r="S79" s="252" t="s">
        <v>21</v>
      </c>
      <c r="T79" s="252" t="s">
        <v>9</v>
      </c>
      <c r="U79" s="252" t="s">
        <v>9</v>
      </c>
      <c r="V79" s="252" t="s">
        <v>9</v>
      </c>
      <c r="W79" s="252" t="s">
        <v>21</v>
      </c>
      <c r="X79" s="252" t="s">
        <v>9</v>
      </c>
      <c r="Y79" s="252" t="s">
        <v>9</v>
      </c>
      <c r="Z79" s="252" t="s">
        <v>9</v>
      </c>
      <c r="AA79" s="252" t="s">
        <v>21</v>
      </c>
      <c r="AB79" s="252" t="s">
        <v>9</v>
      </c>
      <c r="AC79" s="252" t="s">
        <v>228</v>
      </c>
      <c r="AD79" s="252" t="s">
        <v>228</v>
      </c>
      <c r="AE79" s="252" t="s">
        <v>228</v>
      </c>
      <c r="AF79" s="252" t="s">
        <v>228</v>
      </c>
      <c r="AG79" s="252" t="s">
        <v>228</v>
      </c>
      <c r="AH79" s="252" t="s">
        <v>229</v>
      </c>
      <c r="AI79" s="252" t="s">
        <v>228</v>
      </c>
      <c r="AJ79" s="252" t="s">
        <v>228</v>
      </c>
      <c r="AK79" s="252" t="s">
        <v>229</v>
      </c>
      <c r="AL79" s="252" t="s">
        <v>228</v>
      </c>
      <c r="AM79" s="252" t="s">
        <v>228</v>
      </c>
      <c r="AN79" s="252"/>
      <c r="AO79" s="252">
        <v>50.0</v>
      </c>
      <c r="AP79" s="252" t="s">
        <v>1168</v>
      </c>
      <c r="AQ79" s="252"/>
      <c r="AR79" s="265"/>
      <c r="AS79" s="265"/>
      <c r="AT79" s="252"/>
      <c r="AU79" s="254"/>
      <c r="AV79" s="254"/>
      <c r="AW79" s="254"/>
      <c r="AX79" s="254"/>
      <c r="AY79" s="252" t="s">
        <v>231</v>
      </c>
      <c r="AZ79" s="254"/>
      <c r="BA79" s="252" t="s">
        <v>301</v>
      </c>
      <c r="BB79" s="252" t="s">
        <v>1169</v>
      </c>
      <c r="BC79" s="254">
        <f t="shared" ref="BC79:BC80" si="19">COUNTIF(AC79:AM79,"Sudah")</f>
        <v>9</v>
      </c>
      <c r="BD79" s="266"/>
      <c r="BE79" s="266"/>
      <c r="BF79" s="266"/>
      <c r="BG79" s="266"/>
      <c r="BH79" s="266"/>
      <c r="BI79" s="256" t="str">
        <f>IFERROR(__xludf.DUMMYFUNCTION("IF(OR(REGEXMATCH(I79,""Peraturan Walikota""),REGEXMATCH(I79,""Peraturan Bupati""),REGEXMATCH(I79,""PERATURAN BUPATI""),REGEXMATCH(I79,""PERATURAN WALIKOTA"")),""Ada"",""Tidak Ada"")"),"Ada")</f>
        <v>Ada</v>
      </c>
      <c r="BJ79" s="254"/>
      <c r="BK79" s="252"/>
      <c r="BL79" s="254"/>
      <c r="BM79" s="254"/>
    </row>
    <row r="80">
      <c r="A80" s="96" t="s">
        <v>22</v>
      </c>
      <c r="B80" s="97">
        <v>76.0</v>
      </c>
      <c r="C80" s="96" t="s">
        <v>1170</v>
      </c>
      <c r="D80" s="96" t="s">
        <v>1171</v>
      </c>
      <c r="E80" s="96" t="s">
        <v>1172</v>
      </c>
      <c r="F80" s="96">
        <v>8.127650041E9</v>
      </c>
      <c r="G80" s="96">
        <v>8.127650041E9</v>
      </c>
      <c r="H80" s="96" t="s">
        <v>1173</v>
      </c>
      <c r="I80" s="96" t="s">
        <v>1174</v>
      </c>
      <c r="J80" s="97">
        <v>2019.0</v>
      </c>
      <c r="K80" s="97" t="s">
        <v>387</v>
      </c>
      <c r="L80" s="96">
        <v>8.127650041E9</v>
      </c>
      <c r="M80" s="111" t="s">
        <v>237</v>
      </c>
      <c r="N80" s="96" t="s">
        <v>590</v>
      </c>
      <c r="O80" s="96" t="s">
        <v>286</v>
      </c>
      <c r="P80" s="96" t="s">
        <v>287</v>
      </c>
      <c r="Q80" s="96" t="s">
        <v>301</v>
      </c>
      <c r="R80" s="96" t="s">
        <v>21</v>
      </c>
      <c r="S80" s="96" t="s">
        <v>21</v>
      </c>
      <c r="T80" s="96" t="s">
        <v>21</v>
      </c>
      <c r="U80" s="96" t="s">
        <v>21</v>
      </c>
      <c r="V80" s="96" t="s">
        <v>21</v>
      </c>
      <c r="W80" s="96" t="s">
        <v>21</v>
      </c>
      <c r="X80" s="96" t="s">
        <v>21</v>
      </c>
      <c r="Y80" s="96" t="s">
        <v>21</v>
      </c>
      <c r="Z80" s="96" t="s">
        <v>21</v>
      </c>
      <c r="AA80" s="96" t="s">
        <v>21</v>
      </c>
      <c r="AB80" s="96" t="s">
        <v>21</v>
      </c>
      <c r="AC80" s="96" t="s">
        <v>228</v>
      </c>
      <c r="AD80" s="96" t="s">
        <v>228</v>
      </c>
      <c r="AE80" s="96" t="s">
        <v>228</v>
      </c>
      <c r="AF80" s="96" t="s">
        <v>228</v>
      </c>
      <c r="AG80" s="96" t="s">
        <v>228</v>
      </c>
      <c r="AH80" s="96" t="s">
        <v>228</v>
      </c>
      <c r="AI80" s="96" t="s">
        <v>229</v>
      </c>
      <c r="AJ80" s="96" t="s">
        <v>229</v>
      </c>
      <c r="AK80" s="96" t="s">
        <v>229</v>
      </c>
      <c r="AL80" s="96" t="s">
        <v>228</v>
      </c>
      <c r="AM80" s="96" t="s">
        <v>228</v>
      </c>
      <c r="AN80" s="96" t="s">
        <v>237</v>
      </c>
      <c r="AO80" s="96">
        <v>60.0</v>
      </c>
      <c r="AP80" s="96" t="s">
        <v>278</v>
      </c>
      <c r="AQ80" s="96"/>
      <c r="AR80" s="105"/>
      <c r="AS80" s="105"/>
      <c r="AT80" s="96" t="s">
        <v>231</v>
      </c>
      <c r="AU80" s="98"/>
      <c r="AV80" s="98"/>
      <c r="AW80" s="98"/>
      <c r="AX80" s="98"/>
      <c r="AY80" s="98"/>
      <c r="AZ80" s="98"/>
      <c r="BA80" s="96" t="s">
        <v>1175</v>
      </c>
      <c r="BB80" s="96" t="s">
        <v>237</v>
      </c>
      <c r="BC80" s="98">
        <f t="shared" si="19"/>
        <v>8</v>
      </c>
      <c r="BD80" s="101"/>
      <c r="BE80" s="101"/>
      <c r="BF80" s="101"/>
      <c r="BG80" s="101"/>
      <c r="BH80" s="101"/>
      <c r="BI80" s="100" t="str">
        <f>IFERROR(__xludf.DUMMYFUNCTION("IF(OR(REGEXMATCH(I80,""Peraturan Walikota""),REGEXMATCH(I80,""Peraturan Bupati""),REGEXMATCH(I80,""PERATURAN BUPATI""),REGEXMATCH(I80,""PERATURAN WALIKOTA"")),""Ada"",""Tidak Ada"")"),"Ada")</f>
        <v>Ada</v>
      </c>
      <c r="BJ80" s="98" t="str">
        <f>IF(O80 = "Belum Punya", "Tidak Ada", IF(O80 = "", "Tidak Menjawab", "Ada"))</f>
        <v>Ada</v>
      </c>
      <c r="BK80" s="96" t="str">
        <f>IF(P80 = "Tidak Punya", "Tidak Ada", IF(P80 = "", "Tidak Menjawab", "Ada"))</f>
        <v>Tidak Ada</v>
      </c>
      <c r="BL80" s="98" t="str">
        <f>IF(AND(R80="Ada",S80="Ada",T80="Ada"),"Lengkap","Tidak Lengkap")</f>
        <v>Tidak Lengkap</v>
      </c>
      <c r="BM80" s="98" t="str">
        <f>IF(AND(U80="Ada",V80="Ada",W80="Ada",X80="Ada",Y80="Ada",Z80="Ada",AA80="Ada",AB80="Ada"),"Lengkap","Tidak Lengkap")</f>
        <v>Tidak Lengkap</v>
      </c>
    </row>
    <row r="81">
      <c r="A81" s="96" t="s">
        <v>22</v>
      </c>
      <c r="B81" s="97">
        <v>77.0</v>
      </c>
      <c r="C81" s="96" t="s">
        <v>1176</v>
      </c>
      <c r="D81" s="96" t="s">
        <v>1177</v>
      </c>
      <c r="E81" s="96" t="s">
        <v>1178</v>
      </c>
      <c r="F81" s="96" t="s">
        <v>1179</v>
      </c>
      <c r="G81" s="96" t="s">
        <v>1180</v>
      </c>
      <c r="H81" s="96" t="s">
        <v>1181</v>
      </c>
      <c r="I81" s="96" t="s">
        <v>1182</v>
      </c>
      <c r="J81" s="97">
        <v>2020.0</v>
      </c>
      <c r="K81" s="97" t="s">
        <v>1034</v>
      </c>
      <c r="L81" s="96" t="s">
        <v>1180</v>
      </c>
      <c r="M81" s="96" t="s">
        <v>1183</v>
      </c>
      <c r="N81" s="96" t="s">
        <v>1184</v>
      </c>
      <c r="O81" s="96" t="s">
        <v>580</v>
      </c>
      <c r="P81" s="96" t="s">
        <v>378</v>
      </c>
      <c r="Q81" s="96"/>
      <c r="R81" s="96" t="s">
        <v>9</v>
      </c>
      <c r="S81" s="96" t="s">
        <v>21</v>
      </c>
      <c r="T81" s="96" t="s">
        <v>9</v>
      </c>
      <c r="U81" s="96" t="s">
        <v>9</v>
      </c>
      <c r="V81" s="96" t="s">
        <v>9</v>
      </c>
      <c r="W81" s="96" t="s">
        <v>9</v>
      </c>
      <c r="X81" s="96" t="s">
        <v>9</v>
      </c>
      <c r="Y81" s="96" t="s">
        <v>9</v>
      </c>
      <c r="Z81" s="96" t="s">
        <v>9</v>
      </c>
      <c r="AA81" s="96" t="s">
        <v>9</v>
      </c>
      <c r="AB81" s="96" t="s">
        <v>9</v>
      </c>
      <c r="AC81" s="96" t="s">
        <v>228</v>
      </c>
      <c r="AD81" s="96" t="s">
        <v>228</v>
      </c>
      <c r="AE81" s="96" t="s">
        <v>229</v>
      </c>
      <c r="AF81" s="96" t="s">
        <v>228</v>
      </c>
      <c r="AG81" s="96" t="s">
        <v>228</v>
      </c>
      <c r="AH81" s="96" t="s">
        <v>228</v>
      </c>
      <c r="AI81" s="96" t="s">
        <v>228</v>
      </c>
      <c r="AJ81" s="96" t="s">
        <v>228</v>
      </c>
      <c r="AK81" s="96" t="s">
        <v>228</v>
      </c>
      <c r="AL81" s="96" t="s">
        <v>228</v>
      </c>
      <c r="AM81" s="96" t="s">
        <v>228</v>
      </c>
      <c r="AN81" s="96"/>
      <c r="AO81" s="96" t="s">
        <v>1185</v>
      </c>
      <c r="AP81" s="96" t="s">
        <v>1186</v>
      </c>
      <c r="AQ81" s="96"/>
      <c r="AR81" s="99"/>
      <c r="AS81" s="99"/>
      <c r="AT81" s="96"/>
      <c r="AU81" s="96" t="s">
        <v>231</v>
      </c>
      <c r="AV81" s="98"/>
      <c r="AW81" s="98"/>
      <c r="AX81" s="98"/>
      <c r="AY81" s="98"/>
      <c r="AZ81" s="98"/>
      <c r="BA81" s="114" t="s">
        <v>1187</v>
      </c>
      <c r="BB81" s="114" t="s">
        <v>1188</v>
      </c>
      <c r="BC81" s="98"/>
      <c r="BD81" s="101"/>
      <c r="BE81" s="101"/>
      <c r="BF81" s="101"/>
      <c r="BG81" s="101"/>
      <c r="BH81" s="101"/>
      <c r="BI81" s="100" t="str">
        <f>IFERROR(__xludf.DUMMYFUNCTION("IF(OR(REGEXMATCH(I81,""Peraturan Walikota""),REGEXMATCH(I81,""Peraturan Bupati""),REGEXMATCH(I81,""PERATURAN BUPATI""),REGEXMATCH(I81,""PERATURAN WALIKOTA"")),""Ada"",""Tidak Ada"")"),"Ada")</f>
        <v>Ada</v>
      </c>
      <c r="BJ81" s="98"/>
      <c r="BK81" s="96"/>
      <c r="BL81" s="98"/>
      <c r="BM81" s="98"/>
    </row>
    <row r="82">
      <c r="A82" s="96" t="s">
        <v>22</v>
      </c>
      <c r="B82" s="97">
        <v>78.0</v>
      </c>
      <c r="C82" s="96" t="s">
        <v>1189</v>
      </c>
      <c r="D82" s="96" t="s">
        <v>1190</v>
      </c>
      <c r="E82" s="96" t="s">
        <v>1191</v>
      </c>
      <c r="F82" s="96">
        <v>8.2174460123E10</v>
      </c>
      <c r="G82" s="96">
        <v>8.2174460123E10</v>
      </c>
      <c r="H82" s="96" t="s">
        <v>1192</v>
      </c>
      <c r="I82" s="96" t="s">
        <v>1193</v>
      </c>
      <c r="J82" s="97">
        <v>2018.0</v>
      </c>
      <c r="K82" s="97" t="s">
        <v>223</v>
      </c>
      <c r="L82" s="96" t="s">
        <v>1194</v>
      </c>
      <c r="M82" s="96" t="s">
        <v>1195</v>
      </c>
      <c r="N82" s="96" t="s">
        <v>1196</v>
      </c>
      <c r="O82" s="96" t="s">
        <v>260</v>
      </c>
      <c r="P82" s="96" t="s">
        <v>330</v>
      </c>
      <c r="Q82" s="96" t="s">
        <v>1197</v>
      </c>
      <c r="R82" s="96" t="s">
        <v>9</v>
      </c>
      <c r="S82" s="96" t="s">
        <v>9</v>
      </c>
      <c r="T82" s="96" t="s">
        <v>9</v>
      </c>
      <c r="U82" s="96" t="s">
        <v>21</v>
      </c>
      <c r="V82" s="96" t="s">
        <v>21</v>
      </c>
      <c r="W82" s="96" t="s">
        <v>21</v>
      </c>
      <c r="X82" s="96" t="s">
        <v>9</v>
      </c>
      <c r="Y82" s="96" t="s">
        <v>21</v>
      </c>
      <c r="Z82" s="96" t="s">
        <v>9</v>
      </c>
      <c r="AA82" s="96" t="s">
        <v>21</v>
      </c>
      <c r="AB82" s="96" t="s">
        <v>21</v>
      </c>
      <c r="AC82" s="96" t="s">
        <v>228</v>
      </c>
      <c r="AD82" s="96" t="s">
        <v>228</v>
      </c>
      <c r="AE82" s="96" t="s">
        <v>228</v>
      </c>
      <c r="AF82" s="96" t="s">
        <v>228</v>
      </c>
      <c r="AG82" s="96" t="s">
        <v>228</v>
      </c>
      <c r="AH82" s="96" t="s">
        <v>228</v>
      </c>
      <c r="AI82" s="96" t="s">
        <v>228</v>
      </c>
      <c r="AJ82" s="96" t="s">
        <v>228</v>
      </c>
      <c r="AK82" s="96" t="s">
        <v>228</v>
      </c>
      <c r="AL82" s="96" t="s">
        <v>228</v>
      </c>
      <c r="AM82" s="96" t="s">
        <v>228</v>
      </c>
      <c r="AN82" s="96" t="s">
        <v>1198</v>
      </c>
      <c r="AO82" s="96" t="s">
        <v>1199</v>
      </c>
      <c r="AP82" s="96" t="s">
        <v>1200</v>
      </c>
      <c r="AQ82" s="96"/>
      <c r="AR82" s="105"/>
      <c r="AS82" s="114" t="s">
        <v>231</v>
      </c>
      <c r="AT82" s="96"/>
      <c r="AU82" s="98"/>
      <c r="AV82" s="98"/>
      <c r="AW82" s="98"/>
      <c r="AX82" s="98"/>
      <c r="AY82" s="98"/>
      <c r="AZ82" s="98"/>
      <c r="BA82" s="96" t="s">
        <v>1201</v>
      </c>
      <c r="BB82" s="96" t="s">
        <v>1202</v>
      </c>
      <c r="BC82" s="98"/>
      <c r="BD82" s="101"/>
      <c r="BE82" s="101"/>
      <c r="BF82" s="101"/>
      <c r="BG82" s="101"/>
      <c r="BH82" s="101"/>
      <c r="BI82" s="100" t="str">
        <f>IFERROR(__xludf.DUMMYFUNCTION("IF(OR(REGEXMATCH(I82,""Peraturan Walikota""),REGEXMATCH(I82,""Peraturan Bupati""),REGEXMATCH(I82,""PERATURAN BUPATI""),REGEXMATCH(I82,""PERATURAN WALIKOTA"")),""Ada"",""Tidak Ada"")"),"Ada")</f>
        <v>Ada</v>
      </c>
      <c r="BJ82" s="98"/>
      <c r="BK82" s="96"/>
      <c r="BL82" s="98"/>
      <c r="BM82" s="98"/>
    </row>
    <row r="83">
      <c r="A83" s="96" t="s">
        <v>22</v>
      </c>
      <c r="B83" s="97">
        <v>79.0</v>
      </c>
      <c r="C83" s="96" t="s">
        <v>1203</v>
      </c>
      <c r="D83" s="96" t="s">
        <v>237</v>
      </c>
      <c r="E83" s="96" t="s">
        <v>1204</v>
      </c>
      <c r="F83" s="96">
        <v>8.1277993737E10</v>
      </c>
      <c r="G83" s="96">
        <v>8.1277993737E10</v>
      </c>
      <c r="H83" s="96" t="s">
        <v>24</v>
      </c>
      <c r="I83" s="96" t="s">
        <v>1205</v>
      </c>
      <c r="J83" s="97">
        <v>2019.0</v>
      </c>
      <c r="K83" s="97" t="s">
        <v>223</v>
      </c>
      <c r="L83" s="96" t="s">
        <v>1206</v>
      </c>
      <c r="M83" s="96" t="s">
        <v>1207</v>
      </c>
      <c r="N83" s="96" t="s">
        <v>1208</v>
      </c>
      <c r="O83" s="96" t="s">
        <v>226</v>
      </c>
      <c r="P83" s="96" t="s">
        <v>330</v>
      </c>
      <c r="Q83" s="96" t="s">
        <v>1209</v>
      </c>
      <c r="R83" s="96" t="s">
        <v>9</v>
      </c>
      <c r="S83" s="96" t="s">
        <v>9</v>
      </c>
      <c r="T83" s="96" t="s">
        <v>9</v>
      </c>
      <c r="U83" s="96" t="s">
        <v>9</v>
      </c>
      <c r="V83" s="96" t="s">
        <v>21</v>
      </c>
      <c r="W83" s="96" t="s">
        <v>21</v>
      </c>
      <c r="X83" s="96" t="s">
        <v>21</v>
      </c>
      <c r="Y83" s="96" t="s">
        <v>9</v>
      </c>
      <c r="Z83" s="96" t="s">
        <v>9</v>
      </c>
      <c r="AA83" s="96" t="s">
        <v>21</v>
      </c>
      <c r="AB83" s="96" t="s">
        <v>21</v>
      </c>
      <c r="AC83" s="96" t="s">
        <v>228</v>
      </c>
      <c r="AD83" s="96" t="s">
        <v>228</v>
      </c>
      <c r="AE83" s="96" t="s">
        <v>228</v>
      </c>
      <c r="AF83" s="96" t="s">
        <v>228</v>
      </c>
      <c r="AG83" s="96" t="s">
        <v>228</v>
      </c>
      <c r="AH83" s="96" t="s">
        <v>228</v>
      </c>
      <c r="AI83" s="96" t="s">
        <v>228</v>
      </c>
      <c r="AJ83" s="96" t="s">
        <v>228</v>
      </c>
      <c r="AK83" s="96" t="s">
        <v>228</v>
      </c>
      <c r="AL83" s="96" t="s">
        <v>228</v>
      </c>
      <c r="AM83" s="96" t="s">
        <v>228</v>
      </c>
      <c r="AN83" s="96" t="s">
        <v>1210</v>
      </c>
      <c r="AO83" s="96">
        <v>200.0</v>
      </c>
      <c r="AP83" s="96" t="s">
        <v>1211</v>
      </c>
      <c r="AQ83" s="96"/>
      <c r="AR83" s="99"/>
      <c r="AS83" s="99"/>
      <c r="AT83" s="96" t="s">
        <v>231</v>
      </c>
      <c r="AU83" s="98"/>
      <c r="AV83" s="98"/>
      <c r="AW83" s="98"/>
      <c r="AX83" s="98"/>
      <c r="AY83" s="98"/>
      <c r="AZ83" s="98"/>
      <c r="BA83" s="96" t="s">
        <v>1212</v>
      </c>
      <c r="BB83" s="96" t="s">
        <v>1213</v>
      </c>
      <c r="BC83" s="98">
        <f>COUNTIF(AC83:AM83,"Sudah")</f>
        <v>11</v>
      </c>
      <c r="BD83" s="101"/>
      <c r="BE83" s="101"/>
      <c r="BF83" s="101"/>
      <c r="BG83" s="101"/>
      <c r="BH83" s="101"/>
      <c r="BI83" s="100" t="str">
        <f>IFERROR(__xludf.DUMMYFUNCTION("IF(OR(REGEXMATCH(I83,""Peraturan Walikota""),REGEXMATCH(I83,""Peraturan Bupati""),REGEXMATCH(I83,""PERATURAN BUPATI""),REGEXMATCH(I83,""PERATURAN WALIKOTA"")),""Ada"",""Tidak Ada"")"),"Ada")</f>
        <v>Ada</v>
      </c>
      <c r="BJ83" s="98" t="str">
        <f>IF(O83 = "Belum Punya", "Tidak Ada", IF(O83 = "", "Tidak Menjawab", "Ada"))</f>
        <v>Ada</v>
      </c>
      <c r="BK83" s="96" t="str">
        <f>IF(P83 = "Tidak Punya", "Tidak Ada", IF(P83 = "", "Tidak Menjawab", "Ada"))</f>
        <v>Ada</v>
      </c>
      <c r="BL83" s="98" t="str">
        <f>IF(AND(R83="Ada",S83="Ada",T83="Ada"),"Lengkap","Tidak Lengkap")</f>
        <v>Lengkap</v>
      </c>
      <c r="BM83" s="98" t="str">
        <f>IF(AND(U83="Ada",V83="Ada",W83="Ada",X83="Ada",Y83="Ada",Z83="Ada",AA83="Ada",AB83="Ada"),"Lengkap","Tidak Lengkap")</f>
        <v>Tidak Lengkap</v>
      </c>
    </row>
    <row r="84">
      <c r="A84" s="96" t="s">
        <v>22</v>
      </c>
      <c r="B84" s="97">
        <v>80.0</v>
      </c>
      <c r="C84" s="96" t="s">
        <v>1214</v>
      </c>
      <c r="D84" s="96" t="s">
        <v>1215</v>
      </c>
      <c r="E84" s="96" t="s">
        <v>1216</v>
      </c>
      <c r="F84" s="96">
        <v>8.2296306917E10</v>
      </c>
      <c r="G84" s="96" t="s">
        <v>555</v>
      </c>
      <c r="H84" s="96" t="s">
        <v>11</v>
      </c>
      <c r="I84" s="96" t="s">
        <v>1217</v>
      </c>
      <c r="J84" s="97">
        <v>2019.0</v>
      </c>
      <c r="K84" s="97" t="s">
        <v>223</v>
      </c>
      <c r="L84" s="96">
        <v>8.2296306917E10</v>
      </c>
      <c r="M84" s="96" t="s">
        <v>1218</v>
      </c>
      <c r="N84" s="96" t="s">
        <v>1219</v>
      </c>
      <c r="O84" s="96" t="s">
        <v>226</v>
      </c>
      <c r="P84" s="96" t="s">
        <v>330</v>
      </c>
      <c r="Q84" s="96" t="s">
        <v>555</v>
      </c>
      <c r="R84" s="96" t="s">
        <v>9</v>
      </c>
      <c r="S84" s="96" t="s">
        <v>9</v>
      </c>
      <c r="T84" s="96" t="s">
        <v>9</v>
      </c>
      <c r="U84" s="96" t="s">
        <v>9</v>
      </c>
      <c r="V84" s="96" t="s">
        <v>9</v>
      </c>
      <c r="W84" s="96" t="s">
        <v>9</v>
      </c>
      <c r="X84" s="96" t="s">
        <v>21</v>
      </c>
      <c r="Y84" s="96" t="s">
        <v>21</v>
      </c>
      <c r="Z84" s="96" t="s">
        <v>21</v>
      </c>
      <c r="AA84" s="96" t="s">
        <v>21</v>
      </c>
      <c r="AB84" s="96" t="s">
        <v>9</v>
      </c>
      <c r="AC84" s="96" t="s">
        <v>228</v>
      </c>
      <c r="AD84" s="96" t="s">
        <v>228</v>
      </c>
      <c r="AE84" s="96" t="s">
        <v>228</v>
      </c>
      <c r="AF84" s="96" t="s">
        <v>228</v>
      </c>
      <c r="AG84" s="96" t="s">
        <v>229</v>
      </c>
      <c r="AH84" s="96" t="s">
        <v>228</v>
      </c>
      <c r="AI84" s="96" t="s">
        <v>228</v>
      </c>
      <c r="AJ84" s="96" t="s">
        <v>228</v>
      </c>
      <c r="AK84" s="96" t="s">
        <v>228</v>
      </c>
      <c r="AL84" s="96" t="s">
        <v>228</v>
      </c>
      <c r="AM84" s="96" t="s">
        <v>228</v>
      </c>
      <c r="AN84" s="96" t="s">
        <v>555</v>
      </c>
      <c r="AO84" s="96" t="s">
        <v>458</v>
      </c>
      <c r="AP84" s="96" t="s">
        <v>278</v>
      </c>
      <c r="AQ84" s="96"/>
      <c r="AR84" s="105"/>
      <c r="AS84" s="105"/>
      <c r="AT84" s="96" t="s">
        <v>231</v>
      </c>
      <c r="AU84" s="98"/>
      <c r="AV84" s="98"/>
      <c r="AW84" s="98"/>
      <c r="AX84" s="98"/>
      <c r="AY84" s="98"/>
      <c r="AZ84" s="98"/>
      <c r="BA84" s="114" t="s">
        <v>1220</v>
      </c>
      <c r="BB84" s="114" t="s">
        <v>1221</v>
      </c>
      <c r="BC84" s="98"/>
      <c r="BD84" s="101"/>
      <c r="BE84" s="101"/>
      <c r="BF84" s="101"/>
      <c r="BG84" s="101"/>
      <c r="BH84" s="101"/>
      <c r="BI84" s="100" t="str">
        <f>IFERROR(__xludf.DUMMYFUNCTION("IF(OR(REGEXMATCH(I84,""Peraturan Walikota""),REGEXMATCH(I84,""Peraturan Bupati""),REGEXMATCH(I84,""PERATURAN BUPATI""),REGEXMATCH(I84,""PERATURAN WALIKOTA"")),""Ada"",""Tidak Ada"")"),"Ada")</f>
        <v>Ada</v>
      </c>
      <c r="BJ84" s="98"/>
      <c r="BK84" s="96"/>
      <c r="BL84" s="98"/>
      <c r="BM84" s="98"/>
    </row>
    <row r="85">
      <c r="A85" s="96" t="s">
        <v>22</v>
      </c>
      <c r="B85" s="97">
        <v>81.0</v>
      </c>
      <c r="C85" s="96" t="s">
        <v>1222</v>
      </c>
      <c r="D85" s="96" t="s">
        <v>1223</v>
      </c>
      <c r="E85" s="96" t="s">
        <v>1224</v>
      </c>
      <c r="F85" s="96">
        <v>7.69341147E8</v>
      </c>
      <c r="G85" s="96">
        <v>8.1392733829E10</v>
      </c>
      <c r="H85" s="96" t="s">
        <v>11</v>
      </c>
      <c r="I85" s="96" t="s">
        <v>1225</v>
      </c>
      <c r="J85" s="97">
        <v>2019.0</v>
      </c>
      <c r="K85" s="97" t="s">
        <v>223</v>
      </c>
      <c r="L85" s="96" t="s">
        <v>1226</v>
      </c>
      <c r="M85" s="96" t="s">
        <v>1227</v>
      </c>
      <c r="N85" s="96" t="s">
        <v>1228</v>
      </c>
      <c r="O85" s="96" t="s">
        <v>286</v>
      </c>
      <c r="P85" s="96" t="s">
        <v>330</v>
      </c>
      <c r="Q85" s="96"/>
      <c r="R85" s="96" t="s">
        <v>9</v>
      </c>
      <c r="S85" s="96" t="s">
        <v>9</v>
      </c>
      <c r="T85" s="96" t="s">
        <v>9</v>
      </c>
      <c r="U85" s="96" t="s">
        <v>9</v>
      </c>
      <c r="V85" s="96" t="s">
        <v>21</v>
      </c>
      <c r="W85" s="96" t="s">
        <v>9</v>
      </c>
      <c r="X85" s="96" t="s">
        <v>9</v>
      </c>
      <c r="Y85" s="96" t="s">
        <v>9</v>
      </c>
      <c r="Z85" s="96" t="s">
        <v>21</v>
      </c>
      <c r="AA85" s="96" t="s">
        <v>21</v>
      </c>
      <c r="AB85" s="96" t="s">
        <v>21</v>
      </c>
      <c r="AC85" s="96" t="s">
        <v>228</v>
      </c>
      <c r="AD85" s="96" t="s">
        <v>228</v>
      </c>
      <c r="AE85" s="96" t="s">
        <v>228</v>
      </c>
      <c r="AF85" s="96" t="s">
        <v>228</v>
      </c>
      <c r="AG85" s="96" t="s">
        <v>228</v>
      </c>
      <c r="AH85" s="96" t="s">
        <v>228</v>
      </c>
      <c r="AI85" s="96" t="s">
        <v>229</v>
      </c>
      <c r="AJ85" s="96" t="s">
        <v>228</v>
      </c>
      <c r="AK85" s="96" t="s">
        <v>228</v>
      </c>
      <c r="AL85" s="96" t="s">
        <v>228</v>
      </c>
      <c r="AM85" s="96" t="s">
        <v>228</v>
      </c>
      <c r="AN85" s="96"/>
      <c r="AO85" s="96">
        <v>74.0</v>
      </c>
      <c r="AP85" s="96" t="s">
        <v>1229</v>
      </c>
      <c r="AQ85" s="96"/>
      <c r="AR85" s="105"/>
      <c r="AS85" s="105"/>
      <c r="AT85" s="96" t="s">
        <v>231</v>
      </c>
      <c r="AU85" s="98"/>
      <c r="AV85" s="98"/>
      <c r="AW85" s="98"/>
      <c r="AX85" s="98"/>
      <c r="AY85" s="98"/>
      <c r="AZ85" s="98"/>
      <c r="BA85" s="96" t="s">
        <v>1230</v>
      </c>
      <c r="BB85" s="96" t="s">
        <v>1231</v>
      </c>
      <c r="BC85" s="98">
        <f t="shared" ref="BC85:BC88" si="20">COUNTIF(AC85:AM85,"Sudah")</f>
        <v>10</v>
      </c>
      <c r="BD85" s="101"/>
      <c r="BE85" s="101"/>
      <c r="BF85" s="101"/>
      <c r="BG85" s="101"/>
      <c r="BH85" s="101"/>
      <c r="BI85" s="100" t="str">
        <f>IFERROR(__xludf.DUMMYFUNCTION("IF(OR(REGEXMATCH(I85,""Peraturan Walikota""),REGEXMATCH(I85,""Peraturan Bupati""),REGEXMATCH(I85,""PERATURAN BUPATI""),REGEXMATCH(I85,""PERATURAN WALIKOTA"")),""Ada"",""Tidak Ada"")"),"Ada")</f>
        <v>Ada</v>
      </c>
      <c r="BJ85" s="98" t="str">
        <f t="shared" ref="BJ85:BJ88" si="21">IF(O85 = "Belum Punya", "Tidak Ada", IF(O85 = "", "Tidak Menjawab", "Ada"))</f>
        <v>Ada</v>
      </c>
      <c r="BK85" s="96" t="str">
        <f t="shared" ref="BK85:BK88" si="22">IF(P85 = "Tidak Punya", "Tidak Ada", IF(P85 = "", "Tidak Menjawab", "Ada"))</f>
        <v>Ada</v>
      </c>
      <c r="BL85" s="98" t="str">
        <f t="shared" ref="BL85:BL88" si="23">IF(AND(R85="Ada",S85="Ada",T85="Ada"),"Lengkap","Tidak Lengkap")</f>
        <v>Lengkap</v>
      </c>
      <c r="BM85" s="98" t="str">
        <f t="shared" ref="BM85:BM88" si="24">IF(AND(U85="Ada",V85="Ada",W85="Ada",X85="Ada",Y85="Ada",Z85="Ada",AA85="Ada",AB85="Ada"),"Lengkap","Tidak Lengkap")</f>
        <v>Tidak Lengkap</v>
      </c>
    </row>
    <row r="86">
      <c r="A86" s="96" t="s">
        <v>22</v>
      </c>
      <c r="B86" s="97">
        <v>82.0</v>
      </c>
      <c r="C86" s="96" t="s">
        <v>1232</v>
      </c>
      <c r="D86" s="96" t="s">
        <v>1233</v>
      </c>
      <c r="E86" s="96" t="s">
        <v>1234</v>
      </c>
      <c r="F86" s="96">
        <v>8.1312521122E10</v>
      </c>
      <c r="G86" s="96">
        <v>8.1312521122E10</v>
      </c>
      <c r="H86" s="96" t="s">
        <v>11</v>
      </c>
      <c r="I86" s="96" t="s">
        <v>1235</v>
      </c>
      <c r="J86" s="97">
        <v>2020.0</v>
      </c>
      <c r="K86" s="97" t="s">
        <v>223</v>
      </c>
      <c r="L86" s="96">
        <v>8.2283933908E10</v>
      </c>
      <c r="M86" s="96" t="s">
        <v>1236</v>
      </c>
      <c r="N86" s="96" t="s">
        <v>1237</v>
      </c>
      <c r="O86" s="96" t="s">
        <v>226</v>
      </c>
      <c r="P86" s="96" t="s">
        <v>227</v>
      </c>
      <c r="Q86" s="96"/>
      <c r="R86" s="96" t="s">
        <v>9</v>
      </c>
      <c r="S86" s="96" t="s">
        <v>9</v>
      </c>
      <c r="T86" s="96" t="s">
        <v>9</v>
      </c>
      <c r="U86" s="96" t="s">
        <v>9</v>
      </c>
      <c r="V86" s="96" t="s">
        <v>21</v>
      </c>
      <c r="W86" s="96" t="s">
        <v>9</v>
      </c>
      <c r="X86" s="96" t="s">
        <v>9</v>
      </c>
      <c r="Y86" s="96" t="s">
        <v>9</v>
      </c>
      <c r="Z86" s="96" t="s">
        <v>9</v>
      </c>
      <c r="AA86" s="96" t="s">
        <v>21</v>
      </c>
      <c r="AB86" s="96" t="s">
        <v>21</v>
      </c>
      <c r="AC86" s="96" t="s">
        <v>228</v>
      </c>
      <c r="AD86" s="96" t="s">
        <v>228</v>
      </c>
      <c r="AE86" s="96" t="s">
        <v>228</v>
      </c>
      <c r="AF86" s="96" t="s">
        <v>228</v>
      </c>
      <c r="AG86" s="96" t="s">
        <v>228</v>
      </c>
      <c r="AH86" s="96" t="s">
        <v>228</v>
      </c>
      <c r="AI86" s="96" t="s">
        <v>228</v>
      </c>
      <c r="AJ86" s="96" t="s">
        <v>228</v>
      </c>
      <c r="AK86" s="96" t="s">
        <v>228</v>
      </c>
      <c r="AL86" s="96" t="s">
        <v>228</v>
      </c>
      <c r="AM86" s="96" t="s">
        <v>228</v>
      </c>
      <c r="AN86" s="96"/>
      <c r="AO86" s="96">
        <v>177.0</v>
      </c>
      <c r="AP86" s="96" t="s">
        <v>1168</v>
      </c>
      <c r="AQ86" s="96"/>
      <c r="AR86" s="105"/>
      <c r="AS86" s="105"/>
      <c r="AT86" s="96"/>
      <c r="AU86" s="96" t="s">
        <v>231</v>
      </c>
      <c r="AV86" s="96"/>
      <c r="AW86" s="96"/>
      <c r="AX86" s="96"/>
      <c r="AY86" s="96"/>
      <c r="AZ86" s="96"/>
      <c r="BA86" s="96" t="s">
        <v>1238</v>
      </c>
      <c r="BB86" s="96" t="s">
        <v>1239</v>
      </c>
      <c r="BC86" s="98">
        <f t="shared" si="20"/>
        <v>11</v>
      </c>
      <c r="BD86" s="101"/>
      <c r="BE86" s="101"/>
      <c r="BF86" s="101"/>
      <c r="BG86" s="101"/>
      <c r="BH86" s="101"/>
      <c r="BI86" s="100" t="str">
        <f>IFERROR(__xludf.DUMMYFUNCTION("IF(OR(REGEXMATCH(I86,""Peraturan Walikota""),REGEXMATCH(I86,""Peraturan Bupati""),REGEXMATCH(I86,""PERATURAN BUPATI""),REGEXMATCH(I86,""PERATURAN WALIKOTA"")),""Ada"",""Tidak Ada"")"),"Ada")</f>
        <v>Ada</v>
      </c>
      <c r="BJ86" s="98" t="str">
        <f t="shared" si="21"/>
        <v>Ada</v>
      </c>
      <c r="BK86" s="96" t="str">
        <f t="shared" si="22"/>
        <v>Ada</v>
      </c>
      <c r="BL86" s="98" t="str">
        <f t="shared" si="23"/>
        <v>Lengkap</v>
      </c>
      <c r="BM86" s="98" t="str">
        <f t="shared" si="24"/>
        <v>Tidak Lengkap</v>
      </c>
    </row>
    <row r="87">
      <c r="A87" s="96" t="s">
        <v>22</v>
      </c>
      <c r="B87" s="97">
        <v>83.0</v>
      </c>
      <c r="C87" s="96" t="s">
        <v>1240</v>
      </c>
      <c r="D87" s="96" t="s">
        <v>4477</v>
      </c>
      <c r="E87" s="96" t="s">
        <v>4478</v>
      </c>
      <c r="F87" s="96">
        <v>8.5183003632E10</v>
      </c>
      <c r="G87" s="96">
        <v>8.5183003632E10</v>
      </c>
      <c r="H87" s="96" t="s">
        <v>4479</v>
      </c>
      <c r="I87" s="96" t="s">
        <v>1243</v>
      </c>
      <c r="J87" s="97">
        <v>2021.0</v>
      </c>
      <c r="K87" s="97" t="s">
        <v>223</v>
      </c>
      <c r="L87" s="96" t="s">
        <v>4480</v>
      </c>
      <c r="M87" s="111" t="s">
        <v>4481</v>
      </c>
      <c r="N87" s="96" t="s">
        <v>4482</v>
      </c>
      <c r="O87" s="96" t="s">
        <v>286</v>
      </c>
      <c r="P87" s="96" t="s">
        <v>341</v>
      </c>
      <c r="Q87" s="96" t="s">
        <v>4483</v>
      </c>
      <c r="R87" s="96" t="s">
        <v>9</v>
      </c>
      <c r="S87" s="96" t="s">
        <v>21</v>
      </c>
      <c r="T87" s="96" t="s">
        <v>21</v>
      </c>
      <c r="U87" s="96" t="s">
        <v>9</v>
      </c>
      <c r="V87" s="96" t="s">
        <v>21</v>
      </c>
      <c r="W87" s="96" t="s">
        <v>21</v>
      </c>
      <c r="X87" s="96" t="s">
        <v>9</v>
      </c>
      <c r="Y87" s="96" t="s">
        <v>21</v>
      </c>
      <c r="Z87" s="96" t="s">
        <v>9</v>
      </c>
      <c r="AA87" s="96" t="s">
        <v>21</v>
      </c>
      <c r="AB87" s="96" t="s">
        <v>21</v>
      </c>
      <c r="AC87" s="96" t="s">
        <v>228</v>
      </c>
      <c r="AD87" s="96" t="s">
        <v>228</v>
      </c>
      <c r="AE87" s="96" t="s">
        <v>229</v>
      </c>
      <c r="AF87" s="96" t="s">
        <v>228</v>
      </c>
      <c r="AG87" s="96" t="s">
        <v>229</v>
      </c>
      <c r="AH87" s="96" t="s">
        <v>228</v>
      </c>
      <c r="AI87" s="96" t="s">
        <v>229</v>
      </c>
      <c r="AJ87" s="96" t="s">
        <v>228</v>
      </c>
      <c r="AK87" s="96" t="s">
        <v>228</v>
      </c>
      <c r="AL87" s="96" t="s">
        <v>228</v>
      </c>
      <c r="AM87" s="96" t="s">
        <v>228</v>
      </c>
      <c r="AN87" s="96" t="s">
        <v>237</v>
      </c>
      <c r="AO87" s="96">
        <v>81.0</v>
      </c>
      <c r="AP87" s="96" t="s">
        <v>4484</v>
      </c>
      <c r="AQ87" s="96"/>
      <c r="AR87" s="99"/>
      <c r="AS87" s="99"/>
      <c r="AT87" s="104"/>
      <c r="AU87" s="104"/>
      <c r="AV87" s="96" t="s">
        <v>231</v>
      </c>
      <c r="AW87" s="96"/>
      <c r="AX87" s="96"/>
      <c r="AY87" s="96"/>
      <c r="AZ87" s="96"/>
      <c r="BA87" s="96" t="s">
        <v>4485</v>
      </c>
      <c r="BB87" s="96" t="s">
        <v>4486</v>
      </c>
      <c r="BC87" s="98">
        <f t="shared" si="20"/>
        <v>8</v>
      </c>
      <c r="BD87" s="106" t="s">
        <v>245</v>
      </c>
      <c r="BE87" s="106" t="s">
        <v>361</v>
      </c>
      <c r="BF87" s="101"/>
      <c r="BG87" s="101"/>
      <c r="BH87" s="101"/>
      <c r="BI87" s="100" t="str">
        <f>IFERROR(__xludf.DUMMYFUNCTION("IF(OR(REGEXMATCH(I87,""Peraturan Walikota""),REGEXMATCH(I87,""Peraturan Bupati""),REGEXMATCH(I87,""PERATURAN BUPATI""),REGEXMATCH(I87,""PERATURAN WALIKOTA"")),""Ada"",""Tidak Ada"")"),"Ada")</f>
        <v>Ada</v>
      </c>
      <c r="BJ87" s="98" t="str">
        <f t="shared" si="21"/>
        <v>Ada</v>
      </c>
      <c r="BK87" s="96" t="str">
        <f t="shared" si="22"/>
        <v>Ada</v>
      </c>
      <c r="BL87" s="98" t="str">
        <f t="shared" si="23"/>
        <v>Tidak Lengkap</v>
      </c>
      <c r="BM87" s="98" t="str">
        <f t="shared" si="24"/>
        <v>Tidak Lengkap</v>
      </c>
    </row>
    <row r="88">
      <c r="A88" s="96" t="s">
        <v>22</v>
      </c>
      <c r="B88" s="97">
        <v>84.0</v>
      </c>
      <c r="C88" s="96" t="s">
        <v>1250</v>
      </c>
      <c r="D88" s="96" t="s">
        <v>1251</v>
      </c>
      <c r="E88" s="96" t="s">
        <v>1252</v>
      </c>
      <c r="F88" s="102" t="s">
        <v>1253</v>
      </c>
      <c r="G88" s="102" t="s">
        <v>1253</v>
      </c>
      <c r="H88" s="96" t="s">
        <v>11</v>
      </c>
      <c r="I88" s="96" t="s">
        <v>1254</v>
      </c>
      <c r="J88" s="97">
        <v>2019.0</v>
      </c>
      <c r="K88" s="97" t="s">
        <v>223</v>
      </c>
      <c r="L88" s="102" t="s">
        <v>1253</v>
      </c>
      <c r="M88" s="103" t="s">
        <v>4487</v>
      </c>
      <c r="N88" s="96" t="s">
        <v>1256</v>
      </c>
      <c r="O88" s="96" t="s">
        <v>276</v>
      </c>
      <c r="P88" s="96" t="s">
        <v>647</v>
      </c>
      <c r="Q88" s="96" t="s">
        <v>237</v>
      </c>
      <c r="R88" s="96" t="s">
        <v>9</v>
      </c>
      <c r="S88" s="96" t="s">
        <v>9</v>
      </c>
      <c r="T88" s="96" t="s">
        <v>9</v>
      </c>
      <c r="U88" s="96" t="s">
        <v>21</v>
      </c>
      <c r="V88" s="96" t="s">
        <v>21</v>
      </c>
      <c r="W88" s="96" t="s">
        <v>21</v>
      </c>
      <c r="X88" s="96" t="s">
        <v>21</v>
      </c>
      <c r="Y88" s="96" t="s">
        <v>21</v>
      </c>
      <c r="Z88" s="96" t="s">
        <v>21</v>
      </c>
      <c r="AA88" s="96" t="s">
        <v>21</v>
      </c>
      <c r="AB88" s="96" t="s">
        <v>9</v>
      </c>
      <c r="AC88" s="96" t="s">
        <v>228</v>
      </c>
      <c r="AD88" s="96" t="s">
        <v>228</v>
      </c>
      <c r="AE88" s="96" t="s">
        <v>302</v>
      </c>
      <c r="AF88" s="96" t="s">
        <v>302</v>
      </c>
      <c r="AG88" s="96" t="s">
        <v>302</v>
      </c>
      <c r="AH88" s="96" t="s">
        <v>228</v>
      </c>
      <c r="AI88" s="96" t="s">
        <v>228</v>
      </c>
      <c r="AJ88" s="96" t="s">
        <v>228</v>
      </c>
      <c r="AK88" s="96" t="s">
        <v>228</v>
      </c>
      <c r="AL88" s="96" t="s">
        <v>228</v>
      </c>
      <c r="AM88" s="96" t="s">
        <v>228</v>
      </c>
      <c r="AN88" s="96" t="s">
        <v>1257</v>
      </c>
      <c r="AO88" s="96" t="s">
        <v>1258</v>
      </c>
      <c r="AP88" s="96" t="s">
        <v>317</v>
      </c>
      <c r="AQ88" s="104"/>
      <c r="AR88" s="96"/>
      <c r="AS88" s="104"/>
      <c r="AT88" s="96" t="s">
        <v>231</v>
      </c>
      <c r="AU88" s="104"/>
      <c r="AV88" s="104"/>
      <c r="AW88" s="104"/>
      <c r="AX88" s="96"/>
      <c r="AY88" s="104"/>
      <c r="AZ88" s="96"/>
      <c r="BA88" s="96"/>
      <c r="BB88" s="98"/>
      <c r="BC88" s="98">
        <f t="shared" si="20"/>
        <v>11</v>
      </c>
      <c r="BD88" s="101"/>
      <c r="BE88" s="101"/>
      <c r="BF88" s="101"/>
      <c r="BG88" s="101"/>
      <c r="BH88" s="101"/>
      <c r="BI88" s="100" t="str">
        <f>IFERROR(__xludf.DUMMYFUNCTION("IF(OR(REGEXMATCH(I88,""Peraturan Walikota""),REGEXMATCH(I88,""Peraturan Bupati""),REGEXMATCH(I88,""PERATURAN BUPATI""),REGEXMATCH(I88,""PERATURAN WALIKOTA"")),""Ada"",""Tidak Ada"")"),"Ada")</f>
        <v>Ada</v>
      </c>
      <c r="BJ88" s="98" t="str">
        <f t="shared" si="21"/>
        <v>Ada</v>
      </c>
      <c r="BK88" s="96" t="str">
        <f t="shared" si="22"/>
        <v>Tidak Ada</v>
      </c>
      <c r="BL88" s="98" t="str">
        <f t="shared" si="23"/>
        <v>Lengkap</v>
      </c>
      <c r="BM88" s="98" t="str">
        <f t="shared" si="24"/>
        <v>Tidak Lengkap</v>
      </c>
    </row>
    <row r="89">
      <c r="A89" s="96" t="s">
        <v>22</v>
      </c>
      <c r="B89" s="97">
        <v>85.0</v>
      </c>
      <c r="C89" s="96" t="s">
        <v>1259</v>
      </c>
      <c r="D89" s="96" t="s">
        <v>1260</v>
      </c>
      <c r="E89" s="96" t="s">
        <v>1261</v>
      </c>
      <c r="F89" s="96">
        <v>8.2129432884E10</v>
      </c>
      <c r="G89" s="96">
        <v>8.2129432884E10</v>
      </c>
      <c r="H89" s="96" t="s">
        <v>11</v>
      </c>
      <c r="I89" s="96" t="s">
        <v>1262</v>
      </c>
      <c r="J89" s="97">
        <v>2019.0</v>
      </c>
      <c r="K89" s="97" t="s">
        <v>223</v>
      </c>
      <c r="L89" s="96" t="s">
        <v>1263</v>
      </c>
      <c r="M89" s="96" t="s">
        <v>1264</v>
      </c>
      <c r="N89" s="96" t="s">
        <v>1265</v>
      </c>
      <c r="O89" s="96" t="s">
        <v>286</v>
      </c>
      <c r="P89" s="96" t="s">
        <v>287</v>
      </c>
      <c r="Q89" s="104"/>
      <c r="R89" s="96" t="s">
        <v>9</v>
      </c>
      <c r="S89" s="96" t="s">
        <v>21</v>
      </c>
      <c r="T89" s="96" t="s">
        <v>9</v>
      </c>
      <c r="U89" s="96" t="s">
        <v>21</v>
      </c>
      <c r="V89" s="96" t="s">
        <v>21</v>
      </c>
      <c r="W89" s="96" t="s">
        <v>21</v>
      </c>
      <c r="X89" s="96" t="s">
        <v>9</v>
      </c>
      <c r="Y89" s="96" t="s">
        <v>21</v>
      </c>
      <c r="Z89" s="96" t="s">
        <v>21</v>
      </c>
      <c r="AA89" s="96" t="s">
        <v>21</v>
      </c>
      <c r="AB89" s="96" t="s">
        <v>21</v>
      </c>
      <c r="AC89" s="96" t="s">
        <v>228</v>
      </c>
      <c r="AD89" s="96" t="s">
        <v>228</v>
      </c>
      <c r="AE89" s="96" t="s">
        <v>228</v>
      </c>
      <c r="AF89" s="96" t="s">
        <v>228</v>
      </c>
      <c r="AG89" s="96" t="s">
        <v>228</v>
      </c>
      <c r="AH89" s="96" t="s">
        <v>228</v>
      </c>
      <c r="AI89" s="96" t="s">
        <v>229</v>
      </c>
      <c r="AJ89" s="96" t="s">
        <v>228</v>
      </c>
      <c r="AK89" s="96" t="s">
        <v>229</v>
      </c>
      <c r="AL89" s="96" t="s">
        <v>228</v>
      </c>
      <c r="AM89" s="96" t="s">
        <v>228</v>
      </c>
      <c r="AN89" s="96"/>
      <c r="AO89" s="96">
        <v>120.0</v>
      </c>
      <c r="AP89" s="96" t="s">
        <v>278</v>
      </c>
      <c r="AQ89" s="96"/>
      <c r="AR89" s="105"/>
      <c r="AS89" s="105"/>
      <c r="AT89" s="96" t="s">
        <v>231</v>
      </c>
      <c r="AU89" s="96"/>
      <c r="AV89" s="104"/>
      <c r="AW89" s="104"/>
      <c r="AX89" s="104"/>
      <c r="AY89" s="104"/>
      <c r="AZ89" s="104"/>
      <c r="BA89" s="96" t="s">
        <v>1266</v>
      </c>
      <c r="BB89" s="96" t="s">
        <v>1267</v>
      </c>
      <c r="BC89" s="98"/>
      <c r="BD89" s="101"/>
      <c r="BE89" s="101"/>
      <c r="BF89" s="101"/>
      <c r="BG89" s="101"/>
      <c r="BH89" s="101"/>
      <c r="BI89" s="100" t="str">
        <f>IFERROR(__xludf.DUMMYFUNCTION("IF(OR(REGEXMATCH(I89,""Peraturan Walikota""),REGEXMATCH(I89,""Peraturan Bupati""),REGEXMATCH(I89,""PERATURAN BUPATI""),REGEXMATCH(I89,""PERATURAN WALIKOTA"")),""Ada"",""Tidak Ada"")"),"Ada")</f>
        <v>Ada</v>
      </c>
      <c r="BJ89" s="98"/>
      <c r="BK89" s="96"/>
      <c r="BL89" s="98"/>
      <c r="BM89" s="98"/>
    </row>
    <row r="90">
      <c r="A90" s="122" t="s">
        <v>22</v>
      </c>
      <c r="B90" s="123">
        <v>86.0</v>
      </c>
      <c r="C90" s="122" t="s">
        <v>1268</v>
      </c>
      <c r="D90" s="96" t="s">
        <v>1269</v>
      </c>
      <c r="E90" s="96" t="s">
        <v>1270</v>
      </c>
      <c r="F90" s="96" t="s">
        <v>237</v>
      </c>
      <c r="G90" s="96" t="s">
        <v>237</v>
      </c>
      <c r="H90" s="96" t="s">
        <v>1271</v>
      </c>
      <c r="I90" s="122" t="s">
        <v>4488</v>
      </c>
      <c r="J90" s="97">
        <v>2020.0</v>
      </c>
      <c r="K90" s="97" t="s">
        <v>223</v>
      </c>
      <c r="L90" s="96" t="s">
        <v>1273</v>
      </c>
      <c r="M90" s="96" t="s">
        <v>237</v>
      </c>
      <c r="N90" s="96" t="s">
        <v>1274</v>
      </c>
      <c r="O90" s="96" t="s">
        <v>226</v>
      </c>
      <c r="P90" s="96" t="s">
        <v>287</v>
      </c>
      <c r="Q90" s="96" t="s">
        <v>21</v>
      </c>
      <c r="R90" s="96" t="s">
        <v>9</v>
      </c>
      <c r="S90" s="96" t="s">
        <v>21</v>
      </c>
      <c r="T90" s="96" t="s">
        <v>9</v>
      </c>
      <c r="U90" s="96" t="s">
        <v>21</v>
      </c>
      <c r="V90" s="96" t="s">
        <v>9</v>
      </c>
      <c r="W90" s="96" t="s">
        <v>21</v>
      </c>
      <c r="X90" s="96" t="s">
        <v>21</v>
      </c>
      <c r="Y90" s="96" t="s">
        <v>21</v>
      </c>
      <c r="Z90" s="96" t="s">
        <v>21</v>
      </c>
      <c r="AA90" s="96" t="s">
        <v>21</v>
      </c>
      <c r="AB90" s="96" t="s">
        <v>21</v>
      </c>
      <c r="AC90" s="96" t="s">
        <v>228</v>
      </c>
      <c r="AD90" s="96" t="s">
        <v>228</v>
      </c>
      <c r="AE90" s="96" t="s">
        <v>228</v>
      </c>
      <c r="AF90" s="96" t="s">
        <v>228</v>
      </c>
      <c r="AG90" s="96" t="s">
        <v>228</v>
      </c>
      <c r="AH90" s="96" t="s">
        <v>228</v>
      </c>
      <c r="AI90" s="96" t="s">
        <v>228</v>
      </c>
      <c r="AJ90" s="96" t="s">
        <v>228</v>
      </c>
      <c r="AK90" s="96" t="s">
        <v>229</v>
      </c>
      <c r="AL90" s="96" t="s">
        <v>228</v>
      </c>
      <c r="AM90" s="96" t="s">
        <v>228</v>
      </c>
      <c r="AN90" s="96" t="s">
        <v>228</v>
      </c>
      <c r="AO90" s="96" t="s">
        <v>1275</v>
      </c>
      <c r="AP90" s="96" t="s">
        <v>1276</v>
      </c>
      <c r="AQ90" s="96"/>
      <c r="AR90" s="99"/>
      <c r="AS90" s="99"/>
      <c r="AT90" s="104"/>
      <c r="AU90" s="122" t="s">
        <v>231</v>
      </c>
      <c r="AV90" s="104"/>
      <c r="AW90" s="104"/>
      <c r="AX90" s="104"/>
      <c r="AY90" s="104"/>
      <c r="AZ90" s="104"/>
      <c r="BA90" s="96" t="s">
        <v>1277</v>
      </c>
      <c r="BB90" s="96" t="s">
        <v>1278</v>
      </c>
      <c r="BC90" s="126">
        <f>COUNTIF(AC90:AM90,"Sudah")</f>
        <v>10</v>
      </c>
      <c r="BD90" s="101"/>
      <c r="BE90" s="101"/>
      <c r="BF90" s="101"/>
      <c r="BG90" s="101"/>
      <c r="BH90" s="101"/>
      <c r="BI90" s="125" t="str">
        <f>IFERROR(__xludf.DUMMYFUNCTION("IF(OR(REGEXMATCH(I90,""Peraturan Walikota""),REGEXMATCH(I90,""Peraturan Bupati""),REGEXMATCH(I90,""PERATURAN BUPATI""),REGEXMATCH(I90,""PERATURAN WALIKOTA"")),""Ada"",""Tidak Ada"")"),"Ada")</f>
        <v>Ada</v>
      </c>
      <c r="BJ90" s="126" t="str">
        <f>IF(O90 = "Belum Punya", "Tidak Ada", IF(O90 = "", "Tidak Menjawab", "Ada"))</f>
        <v>Ada</v>
      </c>
      <c r="BK90" s="122" t="str">
        <f>IF(P90 = "Tidak Punya", "Tidak Ada", IF(P90 = "", "Tidak Menjawab", "Ada"))</f>
        <v>Tidak Ada</v>
      </c>
      <c r="BL90" s="126" t="str">
        <f>IF(AND(R90="Ada",S90="Ada",T90="Ada"),"Lengkap","Tidak Lengkap")</f>
        <v>Tidak Lengkap</v>
      </c>
      <c r="BM90" s="126" t="str">
        <f>IF(AND(U90="Ada",V90="Ada",W90="Ada",X90="Ada",Y90="Ada",Z90="Ada",AA90="Ada",AB90="Ada"),"Lengkap","Tidak Lengkap")</f>
        <v>Tidak Lengkap</v>
      </c>
    </row>
    <row r="91">
      <c r="A91" s="127"/>
      <c r="B91" s="127"/>
      <c r="C91" s="127"/>
      <c r="D91" s="96" t="s">
        <v>1279</v>
      </c>
      <c r="E91" s="96" t="s">
        <v>1280</v>
      </c>
      <c r="F91" s="104"/>
      <c r="G91" s="104"/>
      <c r="H91" s="96" t="s">
        <v>1281</v>
      </c>
      <c r="I91" s="127"/>
      <c r="J91" s="97">
        <v>2020.0</v>
      </c>
      <c r="K91" s="97" t="s">
        <v>223</v>
      </c>
      <c r="L91" s="96" t="s">
        <v>1279</v>
      </c>
      <c r="M91" s="103" t="s">
        <v>4489</v>
      </c>
      <c r="N91" s="96" t="s">
        <v>1283</v>
      </c>
      <c r="O91" s="96" t="s">
        <v>253</v>
      </c>
      <c r="P91" s="96" t="s">
        <v>1284</v>
      </c>
      <c r="Q91" s="104"/>
      <c r="R91" s="96" t="s">
        <v>9</v>
      </c>
      <c r="S91" s="96" t="s">
        <v>9</v>
      </c>
      <c r="T91" s="96" t="s">
        <v>9</v>
      </c>
      <c r="U91" s="96" t="s">
        <v>9</v>
      </c>
      <c r="V91" s="96" t="s">
        <v>21</v>
      </c>
      <c r="W91" s="96" t="s">
        <v>21</v>
      </c>
      <c r="X91" s="96" t="s">
        <v>9</v>
      </c>
      <c r="Y91" s="96" t="s">
        <v>21</v>
      </c>
      <c r="Z91" s="96" t="s">
        <v>21</v>
      </c>
      <c r="AA91" s="96" t="s">
        <v>21</v>
      </c>
      <c r="AB91" s="96" t="s">
        <v>21</v>
      </c>
      <c r="AC91" s="96" t="s">
        <v>228</v>
      </c>
      <c r="AD91" s="96" t="s">
        <v>228</v>
      </c>
      <c r="AE91" s="96" t="s">
        <v>228</v>
      </c>
      <c r="AF91" s="96" t="s">
        <v>228</v>
      </c>
      <c r="AG91" s="96" t="s">
        <v>228</v>
      </c>
      <c r="AH91" s="96" t="s">
        <v>228</v>
      </c>
      <c r="AI91" s="96" t="s">
        <v>228</v>
      </c>
      <c r="AJ91" s="96" t="s">
        <v>228</v>
      </c>
      <c r="AK91" s="96" t="s">
        <v>228</v>
      </c>
      <c r="AL91" s="96" t="s">
        <v>228</v>
      </c>
      <c r="AM91" s="96" t="s">
        <v>228</v>
      </c>
      <c r="AN91" s="96"/>
      <c r="AO91" s="96" t="s">
        <v>1118</v>
      </c>
      <c r="AP91" s="96" t="s">
        <v>411</v>
      </c>
      <c r="AQ91" s="104"/>
      <c r="AR91" s="99"/>
      <c r="AS91" s="99"/>
      <c r="AT91" s="104"/>
      <c r="AU91" s="127"/>
      <c r="AV91" s="104"/>
      <c r="AW91" s="104"/>
      <c r="AX91" s="104"/>
      <c r="AY91" s="104"/>
      <c r="AZ91" s="104"/>
      <c r="BA91" s="104"/>
      <c r="BB91" s="104"/>
      <c r="BC91" s="127"/>
      <c r="BD91" s="101"/>
      <c r="BE91" s="101"/>
      <c r="BF91" s="101"/>
      <c r="BG91" s="101"/>
      <c r="BH91" s="101"/>
      <c r="BI91" s="127"/>
      <c r="BJ91" s="127"/>
      <c r="BK91" s="127"/>
      <c r="BL91" s="127"/>
      <c r="BM91" s="127"/>
    </row>
    <row r="92">
      <c r="A92" s="14"/>
      <c r="B92" s="14"/>
      <c r="C92" s="14"/>
      <c r="D92" s="96" t="s">
        <v>1285</v>
      </c>
      <c r="E92" s="96" t="s">
        <v>1286</v>
      </c>
      <c r="F92" s="96">
        <v>8.2286600892E10</v>
      </c>
      <c r="G92" s="96">
        <v>8.2286600892E10</v>
      </c>
      <c r="H92" s="96" t="s">
        <v>1287</v>
      </c>
      <c r="I92" s="14"/>
      <c r="J92" s="97">
        <v>2020.0</v>
      </c>
      <c r="K92" s="97" t="s">
        <v>387</v>
      </c>
      <c r="L92" s="96" t="s">
        <v>1288</v>
      </c>
      <c r="M92" s="96" t="s">
        <v>1289</v>
      </c>
      <c r="N92" s="96" t="s">
        <v>1290</v>
      </c>
      <c r="O92" s="96" t="s">
        <v>260</v>
      </c>
      <c r="P92" s="96" t="s">
        <v>330</v>
      </c>
      <c r="Q92" s="96" t="s">
        <v>1291</v>
      </c>
      <c r="R92" s="96" t="s">
        <v>9</v>
      </c>
      <c r="S92" s="96" t="s">
        <v>9</v>
      </c>
      <c r="T92" s="96" t="s">
        <v>9</v>
      </c>
      <c r="U92" s="96" t="s">
        <v>9</v>
      </c>
      <c r="V92" s="96" t="s">
        <v>21</v>
      </c>
      <c r="W92" s="96" t="s">
        <v>21</v>
      </c>
      <c r="X92" s="96" t="s">
        <v>21</v>
      </c>
      <c r="Y92" s="96" t="s">
        <v>21</v>
      </c>
      <c r="Z92" s="96" t="s">
        <v>21</v>
      </c>
      <c r="AA92" s="96" t="s">
        <v>21</v>
      </c>
      <c r="AB92" s="96" t="s">
        <v>21</v>
      </c>
      <c r="AC92" s="96" t="s">
        <v>228</v>
      </c>
      <c r="AD92" s="96" t="s">
        <v>228</v>
      </c>
      <c r="AE92" s="96" t="s">
        <v>228</v>
      </c>
      <c r="AF92" s="96" t="s">
        <v>228</v>
      </c>
      <c r="AG92" s="96" t="s">
        <v>228</v>
      </c>
      <c r="AH92" s="96" t="s">
        <v>228</v>
      </c>
      <c r="AI92" s="96" t="s">
        <v>228</v>
      </c>
      <c r="AJ92" s="96" t="s">
        <v>228</v>
      </c>
      <c r="AK92" s="96" t="s">
        <v>229</v>
      </c>
      <c r="AL92" s="96" t="s">
        <v>228</v>
      </c>
      <c r="AM92" s="96" t="s">
        <v>228</v>
      </c>
      <c r="AN92" s="96"/>
      <c r="AO92" s="96">
        <v>30.0</v>
      </c>
      <c r="AP92" s="96" t="s">
        <v>1292</v>
      </c>
      <c r="AQ92" s="96"/>
      <c r="AR92" s="99"/>
      <c r="AS92" s="99"/>
      <c r="AT92" s="104"/>
      <c r="AU92" s="14"/>
      <c r="AV92" s="104"/>
      <c r="AW92" s="104"/>
      <c r="AX92" s="96"/>
      <c r="AY92" s="104"/>
      <c r="AZ92" s="104"/>
      <c r="BA92" s="96" t="s">
        <v>1293</v>
      </c>
      <c r="BB92" s="96" t="s">
        <v>1294</v>
      </c>
      <c r="BC92" s="14"/>
      <c r="BD92" s="101"/>
      <c r="BE92" s="101"/>
      <c r="BF92" s="101"/>
      <c r="BG92" s="101"/>
      <c r="BH92" s="101"/>
      <c r="BI92" s="14"/>
      <c r="BJ92" s="14"/>
      <c r="BK92" s="14"/>
      <c r="BL92" s="14"/>
      <c r="BM92" s="14"/>
    </row>
    <row r="93">
      <c r="A93" s="96" t="s">
        <v>22</v>
      </c>
      <c r="B93" s="97">
        <v>87.0</v>
      </c>
      <c r="C93" s="96" t="s">
        <v>1295</v>
      </c>
      <c r="D93" s="96" t="s">
        <v>1296</v>
      </c>
      <c r="E93" s="96" t="s">
        <v>1297</v>
      </c>
      <c r="F93" s="96">
        <v>8.1268902754E10</v>
      </c>
      <c r="G93" s="96">
        <v>8.2172990463E10</v>
      </c>
      <c r="H93" s="96" t="s">
        <v>11</v>
      </c>
      <c r="I93" s="96" t="s">
        <v>1298</v>
      </c>
      <c r="J93" s="97">
        <v>2022.0</v>
      </c>
      <c r="K93" s="97" t="s">
        <v>387</v>
      </c>
      <c r="L93" s="96">
        <v>8.2172990463E10</v>
      </c>
      <c r="M93" s="96" t="s">
        <v>1299</v>
      </c>
      <c r="N93" s="96" t="s">
        <v>1300</v>
      </c>
      <c r="O93" s="96" t="s">
        <v>286</v>
      </c>
      <c r="P93" s="96" t="s">
        <v>330</v>
      </c>
      <c r="Q93" s="96"/>
      <c r="R93" s="96" t="s">
        <v>9</v>
      </c>
      <c r="S93" s="96" t="s">
        <v>9</v>
      </c>
      <c r="T93" s="96" t="s">
        <v>9</v>
      </c>
      <c r="U93" s="96" t="s">
        <v>9</v>
      </c>
      <c r="V93" s="96" t="s">
        <v>9</v>
      </c>
      <c r="W93" s="96" t="s">
        <v>9</v>
      </c>
      <c r="X93" s="96" t="s">
        <v>9</v>
      </c>
      <c r="Y93" s="96" t="s">
        <v>21</v>
      </c>
      <c r="Z93" s="96" t="s">
        <v>9</v>
      </c>
      <c r="AA93" s="96" t="s">
        <v>21</v>
      </c>
      <c r="AB93" s="96" t="s">
        <v>21</v>
      </c>
      <c r="AC93" s="96" t="s">
        <v>228</v>
      </c>
      <c r="AD93" s="96" t="s">
        <v>228</v>
      </c>
      <c r="AE93" s="96" t="s">
        <v>228</v>
      </c>
      <c r="AF93" s="96" t="s">
        <v>228</v>
      </c>
      <c r="AG93" s="96" t="s">
        <v>228</v>
      </c>
      <c r="AH93" s="96" t="s">
        <v>228</v>
      </c>
      <c r="AI93" s="96" t="s">
        <v>228</v>
      </c>
      <c r="AJ93" s="96" t="s">
        <v>228</v>
      </c>
      <c r="AK93" s="96" t="s">
        <v>228</v>
      </c>
      <c r="AL93" s="96" t="s">
        <v>228</v>
      </c>
      <c r="AM93" s="96" t="s">
        <v>228</v>
      </c>
      <c r="AN93" s="96"/>
      <c r="AO93" s="96">
        <v>81.0</v>
      </c>
      <c r="AP93" s="96" t="s">
        <v>278</v>
      </c>
      <c r="AQ93" s="96"/>
      <c r="AR93" s="99"/>
      <c r="AS93" s="99"/>
      <c r="AT93" s="104"/>
      <c r="AU93" s="96"/>
      <c r="AV93" s="104"/>
      <c r="AW93" s="96" t="s">
        <v>231</v>
      </c>
      <c r="AX93" s="96"/>
      <c r="AY93" s="104"/>
      <c r="AZ93" s="104"/>
      <c r="BA93" s="96" t="s">
        <v>1301</v>
      </c>
      <c r="BB93" s="96" t="s">
        <v>1302</v>
      </c>
      <c r="BC93" s="98">
        <f t="shared" ref="BC93:BC95" si="25">COUNTIF(AC93:AM93,"Sudah")</f>
        <v>11</v>
      </c>
      <c r="BD93" s="101"/>
      <c r="BE93" s="101"/>
      <c r="BF93" s="101"/>
      <c r="BG93" s="101"/>
      <c r="BH93" s="101"/>
      <c r="BI93" s="100" t="str">
        <f>IFERROR(__xludf.DUMMYFUNCTION("IF(OR(REGEXMATCH(I93,""Peraturan Walikota""),REGEXMATCH(I93,""Peraturan Bupati""),REGEXMATCH(I93,""PERATURAN BUPATI""),REGEXMATCH(I93,""PERATURAN WALIKOTA"")),""Ada"",""Tidak Ada"")"),"Ada")</f>
        <v>Ada</v>
      </c>
      <c r="BJ93" s="98"/>
      <c r="BK93" s="96"/>
      <c r="BL93" s="98"/>
      <c r="BM93" s="98"/>
    </row>
    <row r="94">
      <c r="A94" s="96" t="s">
        <v>40</v>
      </c>
      <c r="B94" s="97">
        <v>88.0</v>
      </c>
      <c r="C94" s="98" t="s">
        <v>1303</v>
      </c>
      <c r="D94" s="96" t="s">
        <v>1304</v>
      </c>
      <c r="E94" s="96" t="s">
        <v>1305</v>
      </c>
      <c r="F94" s="102" t="s">
        <v>1306</v>
      </c>
      <c r="G94" s="102" t="s">
        <v>1306</v>
      </c>
      <c r="H94" s="96" t="s">
        <v>11</v>
      </c>
      <c r="I94" s="96" t="s">
        <v>1307</v>
      </c>
      <c r="J94" s="97">
        <v>2021.0</v>
      </c>
      <c r="K94" s="97" t="s">
        <v>223</v>
      </c>
      <c r="L94" s="96" t="s">
        <v>1308</v>
      </c>
      <c r="M94" s="103" t="s">
        <v>4490</v>
      </c>
      <c r="N94" s="96" t="s">
        <v>368</v>
      </c>
      <c r="O94" s="96" t="s">
        <v>253</v>
      </c>
      <c r="P94" s="96" t="s">
        <v>314</v>
      </c>
      <c r="Q94" s="96" t="s">
        <v>300</v>
      </c>
      <c r="R94" s="96" t="s">
        <v>21</v>
      </c>
      <c r="S94" s="96" t="s">
        <v>9</v>
      </c>
      <c r="T94" s="96" t="s">
        <v>9</v>
      </c>
      <c r="U94" s="96" t="s">
        <v>21</v>
      </c>
      <c r="V94" s="96" t="s">
        <v>9</v>
      </c>
      <c r="W94" s="96" t="s">
        <v>9</v>
      </c>
      <c r="X94" s="96" t="s">
        <v>9</v>
      </c>
      <c r="Y94" s="96" t="s">
        <v>21</v>
      </c>
      <c r="Z94" s="96" t="s">
        <v>9</v>
      </c>
      <c r="AA94" s="96" t="s">
        <v>21</v>
      </c>
      <c r="AB94" s="96" t="s">
        <v>21</v>
      </c>
      <c r="AC94" s="96" t="s">
        <v>228</v>
      </c>
      <c r="AD94" s="96" t="s">
        <v>228</v>
      </c>
      <c r="AE94" s="96" t="s">
        <v>228</v>
      </c>
      <c r="AF94" s="96" t="s">
        <v>228</v>
      </c>
      <c r="AG94" s="96" t="s">
        <v>228</v>
      </c>
      <c r="AH94" s="96" t="s">
        <v>228</v>
      </c>
      <c r="AI94" s="96" t="s">
        <v>228</v>
      </c>
      <c r="AJ94" s="96" t="s">
        <v>228</v>
      </c>
      <c r="AK94" s="96" t="s">
        <v>228</v>
      </c>
      <c r="AL94" s="96" t="s">
        <v>228</v>
      </c>
      <c r="AM94" s="96" t="s">
        <v>228</v>
      </c>
      <c r="AN94" s="96" t="s">
        <v>1051</v>
      </c>
      <c r="AO94" s="96" t="s">
        <v>1310</v>
      </c>
      <c r="AP94" s="96" t="s">
        <v>1311</v>
      </c>
      <c r="AQ94" s="98"/>
      <c r="AR94" s="98"/>
      <c r="AS94" s="98"/>
      <c r="AT94" s="98"/>
      <c r="AU94" s="98"/>
      <c r="AV94" s="96" t="s">
        <v>231</v>
      </c>
      <c r="AW94" s="98"/>
      <c r="AX94" s="98"/>
      <c r="AY94" s="98"/>
      <c r="AZ94" s="98"/>
      <c r="BA94" s="98"/>
      <c r="BB94" s="98"/>
      <c r="BC94" s="98">
        <f t="shared" si="25"/>
        <v>11</v>
      </c>
      <c r="BD94" s="101"/>
      <c r="BE94" s="101"/>
      <c r="BF94" s="101"/>
      <c r="BG94" s="101"/>
      <c r="BH94" s="101"/>
      <c r="BI94" s="100" t="str">
        <f>IFERROR(__xludf.DUMMYFUNCTION("IF(OR(REGEXMATCH(I94,""Peraturan Walikota""),REGEXMATCH(I94,""Peraturan Bupati""),REGEXMATCH(I94,""PERATURAN BUPATI""),REGEXMATCH(I94,""PERATURAN WALIKOTA"")),""Ada"",""Tidak Ada"")"),"Ada")</f>
        <v>Ada</v>
      </c>
      <c r="BJ94" s="98" t="str">
        <f t="shared" ref="BJ94:BJ95" si="26">IF(O94 = "Belum Punya", "Tidak Ada", IF(O94 = "", "Tidak Menjawab", "Ada"))</f>
        <v>Ada</v>
      </c>
      <c r="BK94" s="96" t="str">
        <f t="shared" ref="BK94:BK95" si="27">IF(P94 = "Tidak Punya", "Tidak Ada", IF(P94 = "", "Tidak Menjawab", "Ada"))</f>
        <v>Ada</v>
      </c>
      <c r="BL94" s="98" t="str">
        <f t="shared" ref="BL94:BL95" si="28">IF(AND(R94="Ada",S94="Ada",T94="Ada"),"Lengkap","Tidak Lengkap")</f>
        <v>Tidak Lengkap</v>
      </c>
      <c r="BM94" s="98" t="str">
        <f t="shared" ref="BM94:BM95" si="29">IF(AND(U94="Ada",V94="Ada",W94="Ada",X94="Ada",Y94="Ada",Z94="Ada",AA94="Ada",AB94="Ada"),"Lengkap","Tidak Lengkap")</f>
        <v>Tidak Lengkap</v>
      </c>
    </row>
    <row r="95">
      <c r="A95" s="96" t="s">
        <v>40</v>
      </c>
      <c r="B95" s="97">
        <v>89.0</v>
      </c>
      <c r="C95" s="96" t="s">
        <v>1312</v>
      </c>
      <c r="D95" s="96" t="s">
        <v>1313</v>
      </c>
      <c r="E95" s="96" t="s">
        <v>1314</v>
      </c>
      <c r="F95" s="96" t="s">
        <v>237</v>
      </c>
      <c r="G95" s="102" t="s">
        <v>1315</v>
      </c>
      <c r="H95" s="96" t="s">
        <v>11</v>
      </c>
      <c r="I95" s="96" t="s">
        <v>1316</v>
      </c>
      <c r="J95" s="97">
        <v>2022.0</v>
      </c>
      <c r="K95" s="97" t="s">
        <v>223</v>
      </c>
      <c r="L95" s="96" t="s">
        <v>1313</v>
      </c>
      <c r="M95" s="103" t="s">
        <v>4491</v>
      </c>
      <c r="N95" s="96" t="s">
        <v>1318</v>
      </c>
      <c r="O95" s="96" t="s">
        <v>276</v>
      </c>
      <c r="P95" s="96" t="s">
        <v>314</v>
      </c>
      <c r="Q95" s="96" t="s">
        <v>1319</v>
      </c>
      <c r="R95" s="96" t="s">
        <v>21</v>
      </c>
      <c r="S95" s="96" t="s">
        <v>9</v>
      </c>
      <c r="T95" s="96" t="s">
        <v>21</v>
      </c>
      <c r="U95" s="96" t="s">
        <v>21</v>
      </c>
      <c r="V95" s="96" t="s">
        <v>21</v>
      </c>
      <c r="W95" s="96" t="s">
        <v>21</v>
      </c>
      <c r="X95" s="96" t="s">
        <v>9</v>
      </c>
      <c r="Y95" s="96" t="s">
        <v>21</v>
      </c>
      <c r="Z95" s="96" t="s">
        <v>9</v>
      </c>
      <c r="AA95" s="96" t="s">
        <v>21</v>
      </c>
      <c r="AB95" s="96" t="s">
        <v>21</v>
      </c>
      <c r="AC95" s="96" t="s">
        <v>228</v>
      </c>
      <c r="AD95" s="96" t="s">
        <v>228</v>
      </c>
      <c r="AE95" s="96" t="s">
        <v>228</v>
      </c>
      <c r="AF95" s="96" t="s">
        <v>228</v>
      </c>
      <c r="AG95" s="96" t="s">
        <v>228</v>
      </c>
      <c r="AH95" s="96" t="s">
        <v>228</v>
      </c>
      <c r="AI95" s="96" t="s">
        <v>229</v>
      </c>
      <c r="AJ95" s="96" t="s">
        <v>228</v>
      </c>
      <c r="AK95" s="96" t="s">
        <v>229</v>
      </c>
      <c r="AL95" s="96" t="s">
        <v>228</v>
      </c>
      <c r="AM95" s="96" t="s">
        <v>228</v>
      </c>
      <c r="AN95" s="96" t="s">
        <v>370</v>
      </c>
      <c r="AO95" s="96" t="s">
        <v>1310</v>
      </c>
      <c r="AP95" s="96" t="s">
        <v>317</v>
      </c>
      <c r="AQ95" s="98"/>
      <c r="AR95" s="98"/>
      <c r="AS95" s="98"/>
      <c r="AT95" s="98"/>
      <c r="AU95" s="98"/>
      <c r="AV95" s="98"/>
      <c r="AW95" s="96" t="s">
        <v>231</v>
      </c>
      <c r="AX95" s="96"/>
      <c r="AY95" s="98"/>
      <c r="AZ95" s="98"/>
      <c r="BA95" s="98"/>
      <c r="BB95" s="98"/>
      <c r="BC95" s="98">
        <f t="shared" si="25"/>
        <v>9</v>
      </c>
      <c r="BD95" s="101"/>
      <c r="BE95" s="101"/>
      <c r="BF95" s="101"/>
      <c r="BG95" s="101"/>
      <c r="BH95" s="101"/>
      <c r="BI95" s="100" t="str">
        <f>IFERROR(__xludf.DUMMYFUNCTION("IF(OR(REGEXMATCH(I95,""Peraturan Walikota""),REGEXMATCH(I95,""Peraturan Bupati""),REGEXMATCH(I95,""PERATURAN BUPATI""),REGEXMATCH(I95,""PERATURAN WALIKOTA"")),""Ada"",""Tidak Ada"")"),"Ada")</f>
        <v>Ada</v>
      </c>
      <c r="BJ95" s="98" t="str">
        <f t="shared" si="26"/>
        <v>Ada</v>
      </c>
      <c r="BK95" s="96" t="str">
        <f t="shared" si="27"/>
        <v>Ada</v>
      </c>
      <c r="BL95" s="98" t="str">
        <f t="shared" si="28"/>
        <v>Tidak Lengkap</v>
      </c>
      <c r="BM95" s="98" t="str">
        <f t="shared" si="29"/>
        <v>Tidak Lengkap</v>
      </c>
    </row>
    <row r="96">
      <c r="A96" s="96" t="s">
        <v>40</v>
      </c>
      <c r="B96" s="97">
        <v>90.0</v>
      </c>
      <c r="C96" s="96" t="s">
        <v>1320</v>
      </c>
      <c r="D96" s="96" t="s">
        <v>1321</v>
      </c>
      <c r="E96" s="96" t="s">
        <v>1322</v>
      </c>
      <c r="F96" s="96" t="s">
        <v>1321</v>
      </c>
      <c r="G96" s="96" t="s">
        <v>1321</v>
      </c>
      <c r="H96" s="96" t="s">
        <v>11</v>
      </c>
      <c r="I96" s="96" t="s">
        <v>1323</v>
      </c>
      <c r="J96" s="97">
        <v>2023.0</v>
      </c>
      <c r="K96" s="97" t="s">
        <v>387</v>
      </c>
      <c r="L96" s="96" t="s">
        <v>1324</v>
      </c>
      <c r="M96" s="96" t="s">
        <v>1325</v>
      </c>
      <c r="N96" s="96" t="s">
        <v>669</v>
      </c>
      <c r="O96" s="96" t="s">
        <v>226</v>
      </c>
      <c r="P96" s="96" t="s">
        <v>287</v>
      </c>
      <c r="Q96" s="96" t="s">
        <v>1326</v>
      </c>
      <c r="R96" s="96" t="s">
        <v>9</v>
      </c>
      <c r="S96" s="96" t="s">
        <v>9</v>
      </c>
      <c r="T96" s="96" t="s">
        <v>9</v>
      </c>
      <c r="U96" s="96" t="s">
        <v>21</v>
      </c>
      <c r="V96" s="96" t="s">
        <v>21</v>
      </c>
      <c r="W96" s="96" t="s">
        <v>21</v>
      </c>
      <c r="X96" s="96" t="s">
        <v>21</v>
      </c>
      <c r="Y96" s="96" t="s">
        <v>21</v>
      </c>
      <c r="Z96" s="96" t="s">
        <v>21</v>
      </c>
      <c r="AA96" s="96" t="s">
        <v>21</v>
      </c>
      <c r="AB96" s="96" t="s">
        <v>21</v>
      </c>
      <c r="AC96" s="96" t="s">
        <v>228</v>
      </c>
      <c r="AD96" s="96" t="s">
        <v>228</v>
      </c>
      <c r="AE96" s="96" t="s">
        <v>228</v>
      </c>
      <c r="AF96" s="96" t="s">
        <v>228</v>
      </c>
      <c r="AG96" s="96" t="s">
        <v>228</v>
      </c>
      <c r="AH96" s="96" t="s">
        <v>228</v>
      </c>
      <c r="AI96" s="96" t="s">
        <v>229</v>
      </c>
      <c r="AJ96" s="96" t="s">
        <v>228</v>
      </c>
      <c r="AK96" s="96" t="s">
        <v>228</v>
      </c>
      <c r="AL96" s="96" t="s">
        <v>228</v>
      </c>
      <c r="AM96" s="96" t="s">
        <v>228</v>
      </c>
      <c r="AN96" s="96"/>
      <c r="AO96" s="96" t="s">
        <v>1327</v>
      </c>
      <c r="AP96" s="96" t="s">
        <v>1328</v>
      </c>
      <c r="AQ96" s="96"/>
      <c r="AR96" s="105"/>
      <c r="AS96" s="105"/>
      <c r="AT96" s="98"/>
      <c r="AU96" s="96"/>
      <c r="AV96" s="98"/>
      <c r="AW96" s="96"/>
      <c r="AX96" s="96" t="s">
        <v>231</v>
      </c>
      <c r="AY96" s="98"/>
      <c r="AZ96" s="108"/>
      <c r="BA96" s="96" t="s">
        <v>1329</v>
      </c>
      <c r="BB96" s="96" t="s">
        <v>555</v>
      </c>
      <c r="BC96" s="98"/>
      <c r="BD96" s="106"/>
      <c r="BE96" s="106"/>
      <c r="BF96" s="101"/>
      <c r="BG96" s="101"/>
      <c r="BH96" s="101"/>
      <c r="BI96" s="100" t="str">
        <f>IFERROR(__xludf.DUMMYFUNCTION("IF(OR(REGEXMATCH(I96,""Peraturan Walikota""),REGEXMATCH(I96,""Peraturan Bupati""),REGEXMATCH(I96,""PERATURAN BUPATI""),REGEXMATCH(I96,""PERATURAN WALIKOTA"")),""Ada"",""Tidak Ada"")"),"Ada")</f>
        <v>Ada</v>
      </c>
      <c r="BJ96" s="98"/>
      <c r="BK96" s="96"/>
      <c r="BL96" s="98"/>
      <c r="BM96" s="98"/>
    </row>
    <row r="97">
      <c r="A97" s="96" t="s">
        <v>40</v>
      </c>
      <c r="B97" s="97">
        <v>91.0</v>
      </c>
      <c r="C97" s="96" t="s">
        <v>1330</v>
      </c>
      <c r="D97" s="96" t="s">
        <v>1331</v>
      </c>
      <c r="E97" s="96" t="s">
        <v>1332</v>
      </c>
      <c r="F97" s="96" t="s">
        <v>237</v>
      </c>
      <c r="G97" s="96" t="s">
        <v>1333</v>
      </c>
      <c r="H97" s="96" t="s">
        <v>11</v>
      </c>
      <c r="I97" s="96" t="s">
        <v>1334</v>
      </c>
      <c r="J97" s="97">
        <v>2020.0</v>
      </c>
      <c r="K97" s="97" t="s">
        <v>223</v>
      </c>
      <c r="L97" s="96" t="s">
        <v>1335</v>
      </c>
      <c r="M97" s="96" t="s">
        <v>1336</v>
      </c>
      <c r="N97" s="96" t="s">
        <v>1337</v>
      </c>
      <c r="O97" s="96" t="s">
        <v>226</v>
      </c>
      <c r="P97" s="96" t="s">
        <v>330</v>
      </c>
      <c r="Q97" s="96" t="s">
        <v>1338</v>
      </c>
      <c r="R97" s="96" t="s">
        <v>9</v>
      </c>
      <c r="S97" s="96" t="s">
        <v>9</v>
      </c>
      <c r="T97" s="96" t="s">
        <v>9</v>
      </c>
      <c r="U97" s="96" t="s">
        <v>9</v>
      </c>
      <c r="V97" s="96" t="s">
        <v>21</v>
      </c>
      <c r="W97" s="96" t="s">
        <v>21</v>
      </c>
      <c r="X97" s="96" t="s">
        <v>9</v>
      </c>
      <c r="Y97" s="96" t="s">
        <v>9</v>
      </c>
      <c r="Z97" s="96" t="s">
        <v>9</v>
      </c>
      <c r="AA97" s="96" t="s">
        <v>21</v>
      </c>
      <c r="AB97" s="96" t="s">
        <v>21</v>
      </c>
      <c r="AC97" s="96" t="s">
        <v>228</v>
      </c>
      <c r="AD97" s="96" t="s">
        <v>228</v>
      </c>
      <c r="AE97" s="96" t="s">
        <v>228</v>
      </c>
      <c r="AF97" s="96" t="s">
        <v>228</v>
      </c>
      <c r="AG97" s="96" t="s">
        <v>228</v>
      </c>
      <c r="AH97" s="96" t="s">
        <v>228</v>
      </c>
      <c r="AI97" s="96" t="s">
        <v>228</v>
      </c>
      <c r="AJ97" s="96" t="s">
        <v>228</v>
      </c>
      <c r="AK97" s="96" t="s">
        <v>228</v>
      </c>
      <c r="AL97" s="96" t="s">
        <v>228</v>
      </c>
      <c r="AM97" s="96" t="s">
        <v>228</v>
      </c>
      <c r="AN97" s="96" t="s">
        <v>1339</v>
      </c>
      <c r="AO97" s="96" t="s">
        <v>1340</v>
      </c>
      <c r="AP97" s="96" t="s">
        <v>1341</v>
      </c>
      <c r="AQ97" s="96"/>
      <c r="AR97" s="96"/>
      <c r="AS97" s="96"/>
      <c r="AT97" s="98"/>
      <c r="AU97" s="96" t="s">
        <v>231</v>
      </c>
      <c r="AV97" s="98"/>
      <c r="AW97" s="96"/>
      <c r="AX97" s="104"/>
      <c r="AY97" s="98"/>
      <c r="AZ97" s="108"/>
      <c r="BA97" s="96" t="s">
        <v>1342</v>
      </c>
      <c r="BB97" s="96" t="s">
        <v>1343</v>
      </c>
      <c r="BC97" s="98">
        <f t="shared" ref="BC97:BC98" si="30">COUNTIF(AC97:AM97,"Sudah")</f>
        <v>11</v>
      </c>
      <c r="BD97" s="106" t="s">
        <v>320</v>
      </c>
      <c r="BE97" s="106" t="s">
        <v>245</v>
      </c>
      <c r="BF97" s="101"/>
      <c r="BG97" s="101"/>
      <c r="BH97" s="101"/>
      <c r="BI97" s="100" t="str">
        <f>IFERROR(__xludf.DUMMYFUNCTION("IF(OR(REGEXMATCH(I97,""Peraturan Walikota""),REGEXMATCH(I97,""Peraturan Bupati""),REGEXMATCH(I97,""PERATURAN BUPATI""),REGEXMATCH(I97,""PERATURAN WALIKOTA"")),""Ada"",""Tidak Ada"")"),"Ada")</f>
        <v>Ada</v>
      </c>
      <c r="BJ97" s="98" t="str">
        <f>IF(O97 = "Belum Punya", "Tidak Ada", IF(O97 = "", "Tidak Menjawab", "Ada"))</f>
        <v>Ada</v>
      </c>
      <c r="BK97" s="96" t="str">
        <f>IF(P97 = "Tidak Punya", "Tidak Ada", IF(P97 = "", "Tidak Menjawab", "Ada"))</f>
        <v>Ada</v>
      </c>
      <c r="BL97" s="98" t="str">
        <f>IF(AND(R97="Ada",S97="Ada",T97="Ada"),"Lengkap","Tidak Lengkap")</f>
        <v>Lengkap</v>
      </c>
      <c r="BM97" s="98" t="str">
        <f>IF(AND(U97="Ada",V97="Ada",W97="Ada",X97="Ada",Y97="Ada",Z97="Ada",AA97="Ada",AB97="Ada"),"Lengkap","Tidak Lengkap")</f>
        <v>Tidak Lengkap</v>
      </c>
    </row>
    <row r="98">
      <c r="A98" s="96" t="s">
        <v>40</v>
      </c>
      <c r="B98" s="97">
        <v>92.0</v>
      </c>
      <c r="C98" s="96" t="s">
        <v>1344</v>
      </c>
      <c r="D98" s="96" t="s">
        <v>1345</v>
      </c>
      <c r="E98" s="96" t="s">
        <v>1346</v>
      </c>
      <c r="F98" s="96">
        <v>8.1377336046E10</v>
      </c>
      <c r="G98" s="96">
        <v>8.1377336046E10</v>
      </c>
      <c r="H98" s="96" t="s">
        <v>1347</v>
      </c>
      <c r="I98" s="96" t="s">
        <v>1348</v>
      </c>
      <c r="J98" s="97">
        <v>2022.0</v>
      </c>
      <c r="K98" s="97" t="s">
        <v>223</v>
      </c>
      <c r="L98" s="96" t="s">
        <v>1349</v>
      </c>
      <c r="M98" s="96" t="s">
        <v>1350</v>
      </c>
      <c r="N98" s="96" t="s">
        <v>1351</v>
      </c>
      <c r="O98" s="96" t="s">
        <v>1352</v>
      </c>
      <c r="P98" s="96" t="s">
        <v>330</v>
      </c>
      <c r="Q98" s="96"/>
      <c r="R98" s="96" t="s">
        <v>9</v>
      </c>
      <c r="S98" s="96" t="s">
        <v>9</v>
      </c>
      <c r="T98" s="96" t="s">
        <v>9</v>
      </c>
      <c r="U98" s="96" t="s">
        <v>21</v>
      </c>
      <c r="V98" s="96" t="s">
        <v>9</v>
      </c>
      <c r="W98" s="96" t="s">
        <v>21</v>
      </c>
      <c r="X98" s="96" t="s">
        <v>9</v>
      </c>
      <c r="Y98" s="96" t="s">
        <v>9</v>
      </c>
      <c r="Z98" s="96" t="s">
        <v>9</v>
      </c>
      <c r="AA98" s="96" t="s">
        <v>21</v>
      </c>
      <c r="AB98" s="96" t="s">
        <v>21</v>
      </c>
      <c r="AC98" s="96" t="s">
        <v>228</v>
      </c>
      <c r="AD98" s="96" t="s">
        <v>228</v>
      </c>
      <c r="AE98" s="96" t="s">
        <v>228</v>
      </c>
      <c r="AF98" s="96" t="s">
        <v>228</v>
      </c>
      <c r="AG98" s="96" t="s">
        <v>228</v>
      </c>
      <c r="AH98" s="96" t="s">
        <v>228</v>
      </c>
      <c r="AI98" s="96" t="s">
        <v>228</v>
      </c>
      <c r="AJ98" s="96" t="s">
        <v>228</v>
      </c>
      <c r="AK98" s="96" t="s">
        <v>228</v>
      </c>
      <c r="AL98" s="96" t="s">
        <v>228</v>
      </c>
      <c r="AM98" s="96" t="s">
        <v>228</v>
      </c>
      <c r="AN98" s="96" t="s">
        <v>228</v>
      </c>
      <c r="AO98" s="96">
        <v>51.0</v>
      </c>
      <c r="AP98" s="96" t="s">
        <v>278</v>
      </c>
      <c r="AQ98" s="96"/>
      <c r="AR98" s="96"/>
      <c r="AS98" s="96"/>
      <c r="AT98" s="98"/>
      <c r="AU98" s="96"/>
      <c r="AV98" s="98"/>
      <c r="AW98" s="96" t="s">
        <v>231</v>
      </c>
      <c r="AX98" s="104"/>
      <c r="AY98" s="98"/>
      <c r="AZ98" s="108"/>
      <c r="BA98" s="96" t="s">
        <v>1353</v>
      </c>
      <c r="BB98" s="96" t="s">
        <v>1354</v>
      </c>
      <c r="BC98" s="98">
        <f t="shared" si="30"/>
        <v>11</v>
      </c>
      <c r="BD98" s="106"/>
      <c r="BE98" s="106"/>
      <c r="BF98" s="101"/>
      <c r="BG98" s="101"/>
      <c r="BH98" s="101"/>
      <c r="BI98" s="100" t="str">
        <f>IFERROR(__xludf.DUMMYFUNCTION("IF(OR(REGEXMATCH(I98,""Peraturan Walikota""),REGEXMATCH(I98,""Peraturan Bupati""),REGEXMATCH(I98,""PERATURAN BUPATI""),REGEXMATCH(I98,""PERATURAN WALIKOTA"")),""Ada"",""Tidak Ada"")"),"Ada")</f>
        <v>Ada</v>
      </c>
      <c r="BJ98" s="98"/>
      <c r="BK98" s="96"/>
      <c r="BL98" s="98"/>
      <c r="BM98" s="98"/>
    </row>
    <row r="99" hidden="1">
      <c r="A99" s="96" t="s">
        <v>40</v>
      </c>
      <c r="B99" s="97">
        <v>93.0</v>
      </c>
      <c r="C99" s="248" t="s">
        <v>1355</v>
      </c>
      <c r="D99" s="248"/>
      <c r="E99" s="248"/>
      <c r="F99" s="248"/>
      <c r="G99" s="248"/>
      <c r="H99" s="248"/>
      <c r="I99" s="248"/>
      <c r="J99" s="249">
        <v>2020.0</v>
      </c>
      <c r="K99" s="249"/>
      <c r="L99" s="248"/>
      <c r="M99" s="248"/>
      <c r="N99" s="248"/>
      <c r="O99" s="248"/>
      <c r="P99" s="248"/>
      <c r="Q99" s="248"/>
      <c r="R99" s="248"/>
      <c r="S99" s="248"/>
      <c r="T99" s="248"/>
      <c r="U99" s="248"/>
      <c r="V99" s="248"/>
      <c r="W99" s="248"/>
      <c r="X99" s="248"/>
      <c r="Y99" s="248"/>
      <c r="Z99" s="248"/>
      <c r="AA99" s="248"/>
      <c r="AB99" s="248"/>
      <c r="AC99" s="248"/>
      <c r="AD99" s="248"/>
      <c r="AE99" s="248"/>
      <c r="AF99" s="248"/>
      <c r="AG99" s="248"/>
      <c r="AH99" s="248"/>
      <c r="AI99" s="248"/>
      <c r="AJ99" s="248"/>
      <c r="AK99" s="248"/>
      <c r="AL99" s="248"/>
      <c r="AM99" s="248"/>
      <c r="AN99" s="248"/>
      <c r="AO99" s="248"/>
      <c r="AP99" s="248"/>
      <c r="AQ99" s="248"/>
      <c r="AR99" s="248"/>
      <c r="AS99" s="248"/>
      <c r="AT99" s="250"/>
      <c r="AU99" s="248"/>
      <c r="AV99" s="250"/>
      <c r="AW99" s="248"/>
      <c r="AX99" s="259"/>
      <c r="AY99" s="250"/>
      <c r="AZ99" s="267"/>
      <c r="BA99" s="248"/>
      <c r="BB99" s="248"/>
      <c r="BC99" s="250"/>
      <c r="BD99" s="251"/>
      <c r="BE99" s="251"/>
      <c r="BF99" s="260"/>
      <c r="BG99" s="260"/>
      <c r="BH99" s="260"/>
      <c r="BI99" s="100" t="str">
        <f>IFERROR(__xludf.DUMMYFUNCTION("IF(OR(REGEXMATCH(I99,""Peraturan Walikota""),REGEXMATCH(I99,""Peraturan Bupati""),REGEXMATCH(I99,""PERATURAN BUPATI""),REGEXMATCH(I99,""PERATURAN WALIKOTA"")),""Ada"",""Tidak Ada"")"),"Tidak Ada")</f>
        <v>Tidak Ada</v>
      </c>
      <c r="BJ99" s="250"/>
      <c r="BK99" s="248"/>
      <c r="BL99" s="250"/>
      <c r="BM99" s="250"/>
    </row>
    <row r="100" hidden="1">
      <c r="A100" s="96" t="s">
        <v>40</v>
      </c>
      <c r="B100" s="97">
        <v>94.0</v>
      </c>
      <c r="C100" s="248" t="s">
        <v>1357</v>
      </c>
      <c r="D100" s="248"/>
      <c r="E100" s="248"/>
      <c r="F100" s="248"/>
      <c r="G100" s="248"/>
      <c r="H100" s="248"/>
      <c r="I100" s="248"/>
      <c r="J100" s="249"/>
      <c r="K100" s="249"/>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248"/>
      <c r="AH100" s="248"/>
      <c r="AI100" s="248"/>
      <c r="AJ100" s="248"/>
      <c r="AK100" s="248"/>
      <c r="AL100" s="248"/>
      <c r="AM100" s="248"/>
      <c r="AN100" s="248"/>
      <c r="AO100" s="248"/>
      <c r="AP100" s="248"/>
      <c r="AQ100" s="248"/>
      <c r="AR100" s="248"/>
      <c r="AS100" s="248"/>
      <c r="AT100" s="250"/>
      <c r="AU100" s="248"/>
      <c r="AV100" s="250"/>
      <c r="AW100" s="248"/>
      <c r="AX100" s="259"/>
      <c r="AY100" s="250"/>
      <c r="AZ100" s="267"/>
      <c r="BA100" s="248"/>
      <c r="BB100" s="248"/>
      <c r="BC100" s="250"/>
      <c r="BD100" s="251"/>
      <c r="BE100" s="251"/>
      <c r="BF100" s="260"/>
      <c r="BG100" s="260"/>
      <c r="BH100" s="260"/>
      <c r="BI100" s="100" t="str">
        <f>IFERROR(__xludf.DUMMYFUNCTION("IF(OR(REGEXMATCH(I100,""Peraturan Walikota""),REGEXMATCH(I100,""Peraturan Bupati""),REGEXMATCH(I100,""PERATURAN BUPATI""),REGEXMATCH(I100,""PERATURAN WALIKOTA"")),""Ada"",""Tidak Ada"")"),"Tidak Ada")</f>
        <v>Tidak Ada</v>
      </c>
      <c r="BJ100" s="250"/>
      <c r="BK100" s="248"/>
      <c r="BL100" s="250"/>
      <c r="BM100" s="250"/>
    </row>
    <row r="101">
      <c r="A101" s="96" t="s">
        <v>26</v>
      </c>
      <c r="B101" s="97">
        <v>95.0</v>
      </c>
      <c r="C101" s="96" t="s">
        <v>1359</v>
      </c>
      <c r="D101" s="96" t="s">
        <v>1360</v>
      </c>
      <c r="E101" s="96" t="s">
        <v>1361</v>
      </c>
      <c r="F101" s="102" t="s">
        <v>1362</v>
      </c>
      <c r="G101" s="102" t="s">
        <v>1362</v>
      </c>
      <c r="H101" s="96" t="s">
        <v>11</v>
      </c>
      <c r="I101" s="96" t="s">
        <v>1363</v>
      </c>
      <c r="J101" s="97">
        <v>2019.0</v>
      </c>
      <c r="K101" s="97" t="s">
        <v>223</v>
      </c>
      <c r="L101" s="96" t="s">
        <v>1364</v>
      </c>
      <c r="M101" s="103" t="s">
        <v>4492</v>
      </c>
      <c r="N101" s="96" t="s">
        <v>1366</v>
      </c>
      <c r="O101" s="96" t="s">
        <v>276</v>
      </c>
      <c r="P101" s="96" t="s">
        <v>314</v>
      </c>
      <c r="Q101" s="96" t="s">
        <v>1367</v>
      </c>
      <c r="R101" s="96" t="s">
        <v>21</v>
      </c>
      <c r="S101" s="96" t="s">
        <v>9</v>
      </c>
      <c r="T101" s="96" t="s">
        <v>9</v>
      </c>
      <c r="U101" s="96" t="s">
        <v>9</v>
      </c>
      <c r="V101" s="96" t="s">
        <v>21</v>
      </c>
      <c r="W101" s="96" t="s">
        <v>9</v>
      </c>
      <c r="X101" s="96" t="s">
        <v>9</v>
      </c>
      <c r="Y101" s="96" t="s">
        <v>9</v>
      </c>
      <c r="Z101" s="96" t="s">
        <v>9</v>
      </c>
      <c r="AA101" s="96" t="s">
        <v>9</v>
      </c>
      <c r="AB101" s="96" t="s">
        <v>9</v>
      </c>
      <c r="AC101" s="96" t="s">
        <v>228</v>
      </c>
      <c r="AD101" s="96" t="s">
        <v>228</v>
      </c>
      <c r="AE101" s="96" t="s">
        <v>228</v>
      </c>
      <c r="AF101" s="96" t="s">
        <v>228</v>
      </c>
      <c r="AG101" s="96" t="s">
        <v>228</v>
      </c>
      <c r="AH101" s="96" t="s">
        <v>228</v>
      </c>
      <c r="AI101" s="96" t="s">
        <v>228</v>
      </c>
      <c r="AJ101" s="96" t="s">
        <v>228</v>
      </c>
      <c r="AK101" s="96" t="s">
        <v>228</v>
      </c>
      <c r="AL101" s="96" t="s">
        <v>228</v>
      </c>
      <c r="AM101" s="96" t="s">
        <v>228</v>
      </c>
      <c r="AN101" s="96" t="s">
        <v>1368</v>
      </c>
      <c r="AO101" s="96" t="s">
        <v>1369</v>
      </c>
      <c r="AP101" s="96" t="s">
        <v>317</v>
      </c>
      <c r="AQ101" s="98"/>
      <c r="AR101" s="98"/>
      <c r="AS101" s="98"/>
      <c r="AT101" s="96" t="s">
        <v>231</v>
      </c>
      <c r="AU101" s="98"/>
      <c r="AV101" s="98"/>
      <c r="AW101" s="98"/>
      <c r="AX101" s="98"/>
      <c r="AY101" s="98"/>
      <c r="AZ101" s="98"/>
      <c r="BA101" s="98"/>
      <c r="BB101" s="98"/>
      <c r="BC101" s="98">
        <f t="shared" ref="BC101:BC102" si="31">COUNTIF(AC101:AM101,"Sudah")</f>
        <v>11</v>
      </c>
      <c r="BD101" s="101"/>
      <c r="BE101" s="101"/>
      <c r="BF101" s="101"/>
      <c r="BG101" s="101"/>
      <c r="BH101" s="101"/>
      <c r="BI101" s="100" t="str">
        <f>IFERROR(__xludf.DUMMYFUNCTION("IF(OR(REGEXMATCH(I101,""Peraturan Walikota""),REGEXMATCH(I101,""Peraturan Bupati""),REGEXMATCH(I101,""PERATURAN BUPATI""),REGEXMATCH(I101,""PERATURAN WALIKOTA"")),""Ada"",""Tidak Ada"")"),"Ada")</f>
        <v>Ada</v>
      </c>
      <c r="BJ101" s="98" t="str">
        <f t="shared" ref="BJ101:BJ102" si="32">IF(O101 = "Belum Punya", "Tidak Ada", IF(O101 = "", "Tidak Menjawab", "Ada"))</f>
        <v>Ada</v>
      </c>
      <c r="BK101" s="96" t="str">
        <f t="shared" ref="BK101:BK102" si="33">IF(P101 = "Tidak Punya", "Tidak Ada", IF(P101 = "", "Tidak Menjawab", "Ada"))</f>
        <v>Ada</v>
      </c>
      <c r="BL101" s="98" t="str">
        <f t="shared" ref="BL101:BL102" si="34">IF(AND(R101="Ada",S101="Ada",T101="Ada"),"Lengkap","Tidak Lengkap")</f>
        <v>Tidak Lengkap</v>
      </c>
      <c r="BM101" s="98" t="str">
        <f t="shared" ref="BM101:BM102" si="35">IF(AND(U101="Ada",V101="Ada",W101="Ada",X101="Ada",Y101="Ada",Z101="Ada",AA101="Ada",AB101="Ada"),"Lengkap","Tidak Lengkap")</f>
        <v>Tidak Lengkap</v>
      </c>
    </row>
    <row r="102">
      <c r="A102" s="96" t="s">
        <v>26</v>
      </c>
      <c r="B102" s="97">
        <v>96.0</v>
      </c>
      <c r="C102" s="96" t="s">
        <v>1370</v>
      </c>
      <c r="D102" s="98" t="s">
        <v>1371</v>
      </c>
      <c r="E102" s="96" t="s">
        <v>1372</v>
      </c>
      <c r="F102" s="102" t="s">
        <v>1373</v>
      </c>
      <c r="G102" s="102" t="s">
        <v>1373</v>
      </c>
      <c r="H102" s="96" t="s">
        <v>11</v>
      </c>
      <c r="I102" s="96" t="s">
        <v>1374</v>
      </c>
      <c r="J102" s="97">
        <v>2022.0</v>
      </c>
      <c r="K102" s="97" t="s">
        <v>223</v>
      </c>
      <c r="L102" s="96" t="s">
        <v>1375</v>
      </c>
      <c r="M102" s="111" t="s">
        <v>1376</v>
      </c>
      <c r="N102" s="96" t="s">
        <v>368</v>
      </c>
      <c r="O102" s="96" t="s">
        <v>253</v>
      </c>
      <c r="P102" s="96" t="s">
        <v>314</v>
      </c>
      <c r="Q102" s="96" t="s">
        <v>300</v>
      </c>
      <c r="R102" s="96" t="s">
        <v>21</v>
      </c>
      <c r="S102" s="96" t="s">
        <v>9</v>
      </c>
      <c r="T102" s="96" t="s">
        <v>9</v>
      </c>
      <c r="U102" s="96" t="s">
        <v>9</v>
      </c>
      <c r="V102" s="96" t="s">
        <v>21</v>
      </c>
      <c r="W102" s="96" t="s">
        <v>9</v>
      </c>
      <c r="X102" s="96" t="s">
        <v>9</v>
      </c>
      <c r="Y102" s="96" t="s">
        <v>9</v>
      </c>
      <c r="Z102" s="96" t="s">
        <v>21</v>
      </c>
      <c r="AA102" s="96" t="s">
        <v>21</v>
      </c>
      <c r="AB102" s="96" t="s">
        <v>21</v>
      </c>
      <c r="AC102" s="96" t="s">
        <v>228</v>
      </c>
      <c r="AD102" s="96" t="s">
        <v>228</v>
      </c>
      <c r="AE102" s="96" t="s">
        <v>228</v>
      </c>
      <c r="AF102" s="96" t="s">
        <v>228</v>
      </c>
      <c r="AG102" s="96" t="s">
        <v>228</v>
      </c>
      <c r="AH102" s="96" t="s">
        <v>228</v>
      </c>
      <c r="AI102" s="96" t="s">
        <v>229</v>
      </c>
      <c r="AJ102" s="96" t="s">
        <v>228</v>
      </c>
      <c r="AK102" s="96" t="s">
        <v>228</v>
      </c>
      <c r="AL102" s="96" t="s">
        <v>228</v>
      </c>
      <c r="AM102" s="96" t="s">
        <v>229</v>
      </c>
      <c r="AN102" s="96" t="s">
        <v>1377</v>
      </c>
      <c r="AO102" s="96" t="s">
        <v>1378</v>
      </c>
      <c r="AP102" s="96" t="s">
        <v>1341</v>
      </c>
      <c r="AQ102" s="98"/>
      <c r="AR102" s="98"/>
      <c r="AS102" s="98"/>
      <c r="AT102" s="98"/>
      <c r="AU102" s="98"/>
      <c r="AV102" s="98"/>
      <c r="AW102" s="96" t="s">
        <v>231</v>
      </c>
      <c r="AX102" s="98"/>
      <c r="AY102" s="98"/>
      <c r="AZ102" s="98"/>
      <c r="BA102" s="98"/>
      <c r="BB102" s="98"/>
      <c r="BC102" s="98">
        <f t="shared" si="31"/>
        <v>9</v>
      </c>
      <c r="BD102" s="101"/>
      <c r="BE102" s="101"/>
      <c r="BF102" s="101"/>
      <c r="BG102" s="101"/>
      <c r="BH102" s="101"/>
      <c r="BI102" s="100" t="str">
        <f>IFERROR(__xludf.DUMMYFUNCTION("IF(OR(REGEXMATCH(I102,""Peraturan Walikota""),REGEXMATCH(I102,""Peraturan Bupati""),REGEXMATCH(I102,""PERATURAN BUPATI""),REGEXMATCH(I102,""PERATURAN WALIKOTA"")),""Ada"",""Tidak Ada"")"),"Ada")</f>
        <v>Ada</v>
      </c>
      <c r="BJ102" s="98" t="str">
        <f t="shared" si="32"/>
        <v>Ada</v>
      </c>
      <c r="BK102" s="96" t="str">
        <f t="shared" si="33"/>
        <v>Ada</v>
      </c>
      <c r="BL102" s="98" t="str">
        <f t="shared" si="34"/>
        <v>Tidak Lengkap</v>
      </c>
      <c r="BM102" s="98" t="str">
        <f t="shared" si="35"/>
        <v>Tidak Lengkap</v>
      </c>
    </row>
    <row r="103">
      <c r="A103" s="96" t="s">
        <v>26</v>
      </c>
      <c r="B103" s="97">
        <v>97.0</v>
      </c>
      <c r="C103" s="96" t="s">
        <v>1379</v>
      </c>
      <c r="D103" s="96" t="s">
        <v>1380</v>
      </c>
      <c r="E103" s="96" t="s">
        <v>1381</v>
      </c>
      <c r="F103" s="96" t="s">
        <v>237</v>
      </c>
      <c r="G103" s="96">
        <v>8.117444332E9</v>
      </c>
      <c r="H103" s="96" t="s">
        <v>11</v>
      </c>
      <c r="I103" s="96" t="s">
        <v>4493</v>
      </c>
      <c r="J103" s="97">
        <v>2024.0</v>
      </c>
      <c r="K103" s="97" t="s">
        <v>1034</v>
      </c>
      <c r="L103" s="96" t="s">
        <v>1384</v>
      </c>
      <c r="M103" s="111" t="s">
        <v>4494</v>
      </c>
      <c r="N103" s="96" t="s">
        <v>1385</v>
      </c>
      <c r="O103" s="96" t="s">
        <v>286</v>
      </c>
      <c r="P103" s="96" t="s">
        <v>287</v>
      </c>
      <c r="Q103" s="96" t="s">
        <v>237</v>
      </c>
      <c r="R103" s="96" t="s">
        <v>9</v>
      </c>
      <c r="S103" s="96" t="s">
        <v>21</v>
      </c>
      <c r="T103" s="96" t="s">
        <v>21</v>
      </c>
      <c r="U103" s="96" t="s">
        <v>21</v>
      </c>
      <c r="V103" s="96" t="s">
        <v>21</v>
      </c>
      <c r="W103" s="96" t="s">
        <v>21</v>
      </c>
      <c r="X103" s="96" t="s">
        <v>9</v>
      </c>
      <c r="Y103" s="96" t="s">
        <v>9</v>
      </c>
      <c r="Z103" s="96" t="s">
        <v>9</v>
      </c>
      <c r="AA103" s="96" t="s">
        <v>21</v>
      </c>
      <c r="AB103" s="96" t="s">
        <v>21</v>
      </c>
      <c r="AC103" s="96" t="s">
        <v>228</v>
      </c>
      <c r="AD103" s="96" t="s">
        <v>228</v>
      </c>
      <c r="AE103" s="96" t="s">
        <v>229</v>
      </c>
      <c r="AF103" s="96" t="s">
        <v>228</v>
      </c>
      <c r="AG103" s="96" t="s">
        <v>228</v>
      </c>
      <c r="AH103" s="96" t="s">
        <v>228</v>
      </c>
      <c r="AI103" s="96" t="s">
        <v>229</v>
      </c>
      <c r="AJ103" s="96" t="s">
        <v>229</v>
      </c>
      <c r="AK103" s="96" t="s">
        <v>229</v>
      </c>
      <c r="AL103" s="96" t="s">
        <v>228</v>
      </c>
      <c r="AM103" s="96" t="s">
        <v>228</v>
      </c>
      <c r="AN103" s="96"/>
      <c r="AO103" s="96" t="s">
        <v>1386</v>
      </c>
      <c r="AP103" s="96" t="s">
        <v>242</v>
      </c>
      <c r="AQ103" s="96"/>
      <c r="AR103" s="105"/>
      <c r="AS103" s="105"/>
      <c r="AT103" s="98"/>
      <c r="AU103" s="98"/>
      <c r="AV103" s="98"/>
      <c r="AW103" s="96"/>
      <c r="AX103" s="98"/>
      <c r="AY103" s="96" t="s">
        <v>231</v>
      </c>
      <c r="AZ103" s="98"/>
      <c r="BA103" s="96" t="s">
        <v>1387</v>
      </c>
      <c r="BB103" s="96" t="s">
        <v>237</v>
      </c>
      <c r="BC103" s="98"/>
      <c r="BD103" s="101"/>
      <c r="BE103" s="101"/>
      <c r="BF103" s="101"/>
      <c r="BG103" s="101"/>
      <c r="BH103" s="101"/>
      <c r="BI103" s="100" t="str">
        <f>IFERROR(__xludf.DUMMYFUNCTION("IF(OR(REGEXMATCH(I103,""Peraturan Walikota""),REGEXMATCH(I103,""Peraturan Bupati""),REGEXMATCH(I103,""PERATURAN BUPATI""),REGEXMATCH(I103,""PERATURAN WALIKOTA"")),""Ada"",""Tidak Ada"")"),"Ada")</f>
        <v>Ada</v>
      </c>
      <c r="BJ103" s="98"/>
      <c r="BK103" s="96"/>
      <c r="BL103" s="98"/>
      <c r="BM103" s="98"/>
    </row>
    <row r="104">
      <c r="A104" s="96" t="s">
        <v>26</v>
      </c>
      <c r="B104" s="97">
        <v>98.0</v>
      </c>
      <c r="C104" s="96" t="s">
        <v>1388</v>
      </c>
      <c r="D104" s="96" t="s">
        <v>1389</v>
      </c>
      <c r="E104" s="96" t="s">
        <v>1390</v>
      </c>
      <c r="F104" s="96" t="s">
        <v>237</v>
      </c>
      <c r="G104" s="96" t="s">
        <v>237</v>
      </c>
      <c r="H104" s="96" t="s">
        <v>11</v>
      </c>
      <c r="I104" s="96" t="s">
        <v>1392</v>
      </c>
      <c r="J104" s="97">
        <v>2024.0</v>
      </c>
      <c r="K104" s="97" t="s">
        <v>223</v>
      </c>
      <c r="L104" s="96" t="s">
        <v>237</v>
      </c>
      <c r="M104" s="96" t="s">
        <v>237</v>
      </c>
      <c r="N104" s="96" t="s">
        <v>1394</v>
      </c>
      <c r="O104" s="96" t="s">
        <v>286</v>
      </c>
      <c r="P104" s="96" t="s">
        <v>227</v>
      </c>
      <c r="Q104" s="96" t="s">
        <v>1395</v>
      </c>
      <c r="R104" s="96" t="s">
        <v>9</v>
      </c>
      <c r="S104" s="96" t="s">
        <v>21</v>
      </c>
      <c r="T104" s="96" t="s">
        <v>9</v>
      </c>
      <c r="U104" s="96" t="s">
        <v>9</v>
      </c>
      <c r="V104" s="96" t="s">
        <v>9</v>
      </c>
      <c r="W104" s="96" t="s">
        <v>21</v>
      </c>
      <c r="X104" s="96" t="s">
        <v>21</v>
      </c>
      <c r="Y104" s="96" t="s">
        <v>21</v>
      </c>
      <c r="Z104" s="96" t="s">
        <v>9</v>
      </c>
      <c r="AA104" s="96" t="s">
        <v>9</v>
      </c>
      <c r="AB104" s="96" t="s">
        <v>9</v>
      </c>
      <c r="AC104" s="96" t="s">
        <v>228</v>
      </c>
      <c r="AD104" s="96" t="s">
        <v>228</v>
      </c>
      <c r="AE104" s="96" t="s">
        <v>228</v>
      </c>
      <c r="AF104" s="96" t="s">
        <v>228</v>
      </c>
      <c r="AG104" s="96" t="s">
        <v>228</v>
      </c>
      <c r="AH104" s="96" t="s">
        <v>228</v>
      </c>
      <c r="AI104" s="96" t="s">
        <v>228</v>
      </c>
      <c r="AJ104" s="96" t="s">
        <v>228</v>
      </c>
      <c r="AK104" s="96" t="s">
        <v>228</v>
      </c>
      <c r="AL104" s="96" t="s">
        <v>228</v>
      </c>
      <c r="AM104" s="96" t="s">
        <v>228</v>
      </c>
      <c r="AN104" s="96" t="s">
        <v>1396</v>
      </c>
      <c r="AO104" s="96">
        <v>83.0</v>
      </c>
      <c r="AP104" s="96" t="s">
        <v>1397</v>
      </c>
      <c r="AQ104" s="96"/>
      <c r="AR104" s="105"/>
      <c r="AS104" s="105"/>
      <c r="AT104" s="98"/>
      <c r="AU104" s="98"/>
      <c r="AV104" s="98"/>
      <c r="AW104" s="98"/>
      <c r="AX104" s="96"/>
      <c r="AY104" s="96" t="s">
        <v>231</v>
      </c>
      <c r="AZ104" s="98"/>
      <c r="BA104" s="96" t="s">
        <v>1398</v>
      </c>
      <c r="BB104" s="96" t="s">
        <v>1399</v>
      </c>
      <c r="BC104" s="98"/>
      <c r="BD104" s="101"/>
      <c r="BE104" s="101"/>
      <c r="BF104" s="101"/>
      <c r="BG104" s="101"/>
      <c r="BH104" s="101"/>
      <c r="BI104" s="100" t="str">
        <f>IFERROR(__xludf.DUMMYFUNCTION("IF(OR(REGEXMATCH(I104,""Peraturan Walikota""),REGEXMATCH(I104,""Peraturan Bupati""),REGEXMATCH(I104,""PERATURAN BUPATI""),REGEXMATCH(I104,""PERATURAN WALIKOTA"")),""Ada"",""Tidak Ada"")"),"Ada")</f>
        <v>Ada</v>
      </c>
      <c r="BJ104" s="98"/>
      <c r="BK104" s="96"/>
      <c r="BL104" s="98"/>
      <c r="BM104" s="98"/>
    </row>
    <row r="105">
      <c r="A105" s="96" t="s">
        <v>26</v>
      </c>
      <c r="B105" s="97">
        <v>99.0</v>
      </c>
      <c r="C105" s="96" t="s">
        <v>1400</v>
      </c>
      <c r="D105" s="96" t="s">
        <v>1401</v>
      </c>
      <c r="E105" s="96" t="s">
        <v>1402</v>
      </c>
      <c r="F105" s="96">
        <v>8.521152523E10</v>
      </c>
      <c r="G105" s="96" t="s">
        <v>1403</v>
      </c>
      <c r="H105" s="96" t="s">
        <v>11</v>
      </c>
      <c r="I105" s="96" t="s">
        <v>1404</v>
      </c>
      <c r="J105" s="97">
        <v>2023.0</v>
      </c>
      <c r="K105" s="97" t="s">
        <v>223</v>
      </c>
      <c r="L105" s="96" t="s">
        <v>1405</v>
      </c>
      <c r="M105" s="96" t="s">
        <v>1406</v>
      </c>
      <c r="N105" s="96" t="s">
        <v>1407</v>
      </c>
      <c r="O105" s="96" t="s">
        <v>580</v>
      </c>
      <c r="P105" s="96" t="s">
        <v>287</v>
      </c>
      <c r="Q105" s="96" t="s">
        <v>1408</v>
      </c>
      <c r="R105" s="96" t="s">
        <v>9</v>
      </c>
      <c r="S105" s="96" t="s">
        <v>9</v>
      </c>
      <c r="T105" s="96" t="s">
        <v>9</v>
      </c>
      <c r="U105" s="96" t="s">
        <v>21</v>
      </c>
      <c r="V105" s="96" t="s">
        <v>9</v>
      </c>
      <c r="W105" s="96" t="s">
        <v>9</v>
      </c>
      <c r="X105" s="96" t="s">
        <v>9</v>
      </c>
      <c r="Y105" s="96" t="s">
        <v>9</v>
      </c>
      <c r="Z105" s="96" t="s">
        <v>9</v>
      </c>
      <c r="AA105" s="96" t="s">
        <v>21</v>
      </c>
      <c r="AB105" s="96" t="s">
        <v>21</v>
      </c>
      <c r="AC105" s="96" t="s">
        <v>228</v>
      </c>
      <c r="AD105" s="96" t="s">
        <v>228</v>
      </c>
      <c r="AE105" s="96" t="s">
        <v>228</v>
      </c>
      <c r="AF105" s="96" t="s">
        <v>228</v>
      </c>
      <c r="AG105" s="96" t="s">
        <v>228</v>
      </c>
      <c r="AH105" s="96" t="s">
        <v>228</v>
      </c>
      <c r="AI105" s="96" t="s">
        <v>228</v>
      </c>
      <c r="AJ105" s="96" t="s">
        <v>229</v>
      </c>
      <c r="AK105" s="96" t="s">
        <v>228</v>
      </c>
      <c r="AL105" s="96" t="s">
        <v>228</v>
      </c>
      <c r="AM105" s="96" t="s">
        <v>228</v>
      </c>
      <c r="AN105" s="96" t="s">
        <v>1409</v>
      </c>
      <c r="AO105" s="96" t="s">
        <v>1410</v>
      </c>
      <c r="AP105" s="96" t="s">
        <v>1411</v>
      </c>
      <c r="AQ105" s="96"/>
      <c r="AR105" s="99"/>
      <c r="AS105" s="99"/>
      <c r="AT105" s="98"/>
      <c r="AU105" s="98"/>
      <c r="AV105" s="98"/>
      <c r="AW105" s="98"/>
      <c r="AX105" s="96" t="s">
        <v>231</v>
      </c>
      <c r="AY105" s="98"/>
      <c r="AZ105" s="98"/>
      <c r="BA105" s="96" t="s">
        <v>1412</v>
      </c>
      <c r="BB105" s="96" t="s">
        <v>1413</v>
      </c>
      <c r="BC105" s="98">
        <f>COUNTIF(AC105:AM105,"Sudah")</f>
        <v>10</v>
      </c>
      <c r="BD105" s="101"/>
      <c r="BE105" s="101"/>
      <c r="BF105" s="101"/>
      <c r="BG105" s="101"/>
      <c r="BH105" s="101"/>
      <c r="BI105" s="100" t="str">
        <f>IFERROR(__xludf.DUMMYFUNCTION("IF(OR(REGEXMATCH(I105,""Peraturan Walikota""),REGEXMATCH(I105,""Peraturan Bupati""),REGEXMATCH(I105,""PERATURAN BUPATI""),REGEXMATCH(I105,""PERATURAN WALIKOTA"")),""Ada"",""Tidak Ada"")"),"Ada")</f>
        <v>Ada</v>
      </c>
      <c r="BJ105" s="98" t="str">
        <f>IF(O105 = "Belum Punya", "Tidak Ada", IF(O105 = "", "Tidak Menjawab", "Ada"))</f>
        <v>Tidak Ada</v>
      </c>
      <c r="BK105" s="96" t="str">
        <f>IF(P105 = "Tidak Punya", "Tidak Ada", IF(P105 = "", "Tidak Menjawab", "Ada"))</f>
        <v>Tidak Ada</v>
      </c>
      <c r="BL105" s="98" t="str">
        <f>IF(AND(R105="Ada",S105="Ada",T105="Ada"),"Lengkap","Tidak Lengkap")</f>
        <v>Lengkap</v>
      </c>
      <c r="BM105" s="98" t="str">
        <f>IF(AND(U105="Ada",V105="Ada",W105="Ada",X105="Ada",Y105="Ada",Z105="Ada",AA105="Ada",AB105="Ada"),"Lengkap","Tidak Lengkap")</f>
        <v>Tidak Lengkap</v>
      </c>
    </row>
    <row r="106" hidden="1">
      <c r="A106" s="96" t="s">
        <v>26</v>
      </c>
      <c r="B106" s="97">
        <v>100.0</v>
      </c>
      <c r="C106" s="248" t="s">
        <v>1414</v>
      </c>
      <c r="D106" s="248"/>
      <c r="E106" s="248"/>
      <c r="F106" s="248"/>
      <c r="G106" s="248"/>
      <c r="H106" s="248"/>
      <c r="I106" s="248"/>
      <c r="J106" s="249">
        <v>2020.0</v>
      </c>
      <c r="K106" s="249"/>
      <c r="L106" s="248"/>
      <c r="M106" s="248"/>
      <c r="N106" s="248"/>
      <c r="O106" s="248"/>
      <c r="P106" s="248"/>
      <c r="Q106" s="248"/>
      <c r="R106" s="248"/>
      <c r="S106" s="248"/>
      <c r="T106" s="248"/>
      <c r="U106" s="248"/>
      <c r="V106" s="248"/>
      <c r="W106" s="248"/>
      <c r="X106" s="248"/>
      <c r="Y106" s="248"/>
      <c r="Z106" s="248"/>
      <c r="AA106" s="248"/>
      <c r="AB106" s="248"/>
      <c r="AC106" s="248"/>
      <c r="AD106" s="248"/>
      <c r="AE106" s="248"/>
      <c r="AF106" s="248"/>
      <c r="AG106" s="248"/>
      <c r="AH106" s="248"/>
      <c r="AI106" s="248"/>
      <c r="AJ106" s="248"/>
      <c r="AK106" s="248"/>
      <c r="AL106" s="248"/>
      <c r="AM106" s="248"/>
      <c r="AN106" s="248"/>
      <c r="AO106" s="248"/>
      <c r="AP106" s="248"/>
      <c r="AQ106" s="248"/>
      <c r="AR106" s="268"/>
      <c r="AS106" s="268"/>
      <c r="AT106" s="250"/>
      <c r="AU106" s="250"/>
      <c r="AV106" s="250"/>
      <c r="AW106" s="250"/>
      <c r="AX106" s="248"/>
      <c r="AY106" s="250"/>
      <c r="AZ106" s="250"/>
      <c r="BA106" s="248"/>
      <c r="BB106" s="248"/>
      <c r="BC106" s="250"/>
      <c r="BD106" s="260"/>
      <c r="BE106" s="260"/>
      <c r="BF106" s="260"/>
      <c r="BG106" s="260"/>
      <c r="BH106" s="260"/>
      <c r="BI106" s="100" t="str">
        <f>IFERROR(__xludf.DUMMYFUNCTION("IF(OR(REGEXMATCH(I106,""Peraturan Walikota""),REGEXMATCH(I106,""Peraturan Bupati""),REGEXMATCH(I106,""PERATURAN BUPATI""),REGEXMATCH(I106,""PERATURAN WALIKOTA"")),""Ada"",""Tidak Ada"")"),"Tidak Ada")</f>
        <v>Tidak Ada</v>
      </c>
      <c r="BJ106" s="250"/>
      <c r="BK106" s="248"/>
      <c r="BL106" s="250"/>
      <c r="BM106" s="250"/>
    </row>
    <row r="107">
      <c r="A107" s="96" t="s">
        <v>26</v>
      </c>
      <c r="B107" s="97">
        <v>101.0</v>
      </c>
      <c r="C107" s="96" t="s">
        <v>1416</v>
      </c>
      <c r="D107" s="96" t="s">
        <v>237</v>
      </c>
      <c r="E107" s="96" t="s">
        <v>237</v>
      </c>
      <c r="F107" s="96" t="s">
        <v>237</v>
      </c>
      <c r="G107" s="96" t="s">
        <v>237</v>
      </c>
      <c r="H107" s="96" t="s">
        <v>11</v>
      </c>
      <c r="I107" s="96" t="s">
        <v>1419</v>
      </c>
      <c r="J107" s="97">
        <v>2023.0</v>
      </c>
      <c r="K107" s="97" t="s">
        <v>1034</v>
      </c>
      <c r="L107" s="96" t="s">
        <v>237</v>
      </c>
      <c r="M107" s="96" t="s">
        <v>237</v>
      </c>
      <c r="N107" s="96" t="s">
        <v>669</v>
      </c>
      <c r="O107" s="96" t="s">
        <v>580</v>
      </c>
      <c r="P107" s="96" t="s">
        <v>287</v>
      </c>
      <c r="Q107" s="96" t="s">
        <v>237</v>
      </c>
      <c r="R107" s="96" t="s">
        <v>21</v>
      </c>
      <c r="S107" s="96" t="s">
        <v>21</v>
      </c>
      <c r="T107" s="96" t="s">
        <v>21</v>
      </c>
      <c r="U107" s="96" t="s">
        <v>21</v>
      </c>
      <c r="V107" s="96" t="s">
        <v>9</v>
      </c>
      <c r="W107" s="96" t="s">
        <v>21</v>
      </c>
      <c r="X107" s="96" t="s">
        <v>21</v>
      </c>
      <c r="Y107" s="96" t="s">
        <v>21</v>
      </c>
      <c r="Z107" s="96" t="s">
        <v>21</v>
      </c>
      <c r="AA107" s="96" t="s">
        <v>21</v>
      </c>
      <c r="AB107" s="96" t="s">
        <v>9</v>
      </c>
      <c r="AC107" s="96" t="s">
        <v>228</v>
      </c>
      <c r="AD107" s="96" t="s">
        <v>228</v>
      </c>
      <c r="AE107" s="96" t="s">
        <v>228</v>
      </c>
      <c r="AF107" s="96" t="s">
        <v>228</v>
      </c>
      <c r="AG107" s="96" t="s">
        <v>228</v>
      </c>
      <c r="AH107" s="96" t="s">
        <v>228</v>
      </c>
      <c r="AI107" s="96" t="s">
        <v>228</v>
      </c>
      <c r="AJ107" s="96" t="s">
        <v>228</v>
      </c>
      <c r="AK107" s="96" t="s">
        <v>228</v>
      </c>
      <c r="AL107" s="96" t="s">
        <v>228</v>
      </c>
      <c r="AM107" s="96" t="s">
        <v>228</v>
      </c>
      <c r="AN107" s="96" t="s">
        <v>237</v>
      </c>
      <c r="AO107" s="96">
        <v>37.0</v>
      </c>
      <c r="AP107" s="96" t="s">
        <v>278</v>
      </c>
      <c r="AQ107" s="96"/>
      <c r="AR107" s="99"/>
      <c r="AS107" s="99"/>
      <c r="AT107" s="98"/>
      <c r="AU107" s="98"/>
      <c r="AV107" s="98"/>
      <c r="AW107" s="98"/>
      <c r="AX107" s="96" t="s">
        <v>231</v>
      </c>
      <c r="AY107" s="98"/>
      <c r="AZ107" s="98"/>
      <c r="BA107" s="96" t="s">
        <v>1422</v>
      </c>
      <c r="BB107" s="96" t="s">
        <v>1423</v>
      </c>
      <c r="BC107" s="98">
        <f>COUNTIF(AC107:AM107,"Sudah")</f>
        <v>11</v>
      </c>
      <c r="BD107" s="101"/>
      <c r="BE107" s="101"/>
      <c r="BF107" s="101"/>
      <c r="BG107" s="101"/>
      <c r="BH107" s="101"/>
      <c r="BI107" s="100" t="str">
        <f>IFERROR(__xludf.DUMMYFUNCTION("IF(OR(REGEXMATCH(I107,""Peraturan Walikota""),REGEXMATCH(I107,""Peraturan Bupati""),REGEXMATCH(I107,""PERATURAN BUPATI""),REGEXMATCH(I107,""PERATURAN WALIKOTA"")),""Ada"",""Tidak Ada"")"),"Ada")</f>
        <v>Ada</v>
      </c>
      <c r="BJ107" s="98"/>
      <c r="BK107" s="96"/>
      <c r="BL107" s="98"/>
      <c r="BM107" s="98"/>
    </row>
    <row r="108" hidden="1">
      <c r="A108" s="96" t="s">
        <v>26</v>
      </c>
      <c r="B108" s="97">
        <v>102.0</v>
      </c>
      <c r="C108" s="248" t="s">
        <v>1424</v>
      </c>
      <c r="D108" s="248"/>
      <c r="E108" s="248"/>
      <c r="F108" s="248"/>
      <c r="G108" s="248"/>
      <c r="H108" s="248"/>
      <c r="I108" s="248"/>
      <c r="J108" s="249">
        <v>2022.0</v>
      </c>
      <c r="K108" s="249"/>
      <c r="L108" s="248"/>
      <c r="M108" s="248"/>
      <c r="N108" s="248"/>
      <c r="O108" s="248"/>
      <c r="P108" s="248"/>
      <c r="Q108" s="248"/>
      <c r="R108" s="248"/>
      <c r="S108" s="248"/>
      <c r="T108" s="248"/>
      <c r="U108" s="248"/>
      <c r="V108" s="248"/>
      <c r="W108" s="248"/>
      <c r="X108" s="248"/>
      <c r="Y108" s="248"/>
      <c r="Z108" s="248"/>
      <c r="AA108" s="248"/>
      <c r="AB108" s="248"/>
      <c r="AC108" s="248"/>
      <c r="AD108" s="248"/>
      <c r="AE108" s="248"/>
      <c r="AF108" s="248"/>
      <c r="AG108" s="248"/>
      <c r="AH108" s="248"/>
      <c r="AI108" s="248"/>
      <c r="AJ108" s="248"/>
      <c r="AK108" s="248"/>
      <c r="AL108" s="248"/>
      <c r="AM108" s="248"/>
      <c r="AN108" s="248"/>
      <c r="AO108" s="248"/>
      <c r="AP108" s="248"/>
      <c r="AQ108" s="248"/>
      <c r="AR108" s="268"/>
      <c r="AS108" s="268"/>
      <c r="AT108" s="250"/>
      <c r="AU108" s="250"/>
      <c r="AV108" s="250"/>
      <c r="AW108" s="250"/>
      <c r="AX108" s="248"/>
      <c r="AY108" s="250"/>
      <c r="AZ108" s="250"/>
      <c r="BA108" s="248"/>
      <c r="BB108" s="248"/>
      <c r="BC108" s="250"/>
      <c r="BD108" s="260"/>
      <c r="BE108" s="260"/>
      <c r="BF108" s="260"/>
      <c r="BG108" s="260"/>
      <c r="BH108" s="260"/>
      <c r="BI108" s="100" t="str">
        <f>IFERROR(__xludf.DUMMYFUNCTION("IF(OR(REGEXMATCH(I108,""Peraturan Walikota""),REGEXMATCH(I108,""Peraturan Bupati""),REGEXMATCH(I108,""PERATURAN BUPATI""),REGEXMATCH(I108,""PERATURAN WALIKOTA"")),""Ada"",""Tidak Ada"")"),"Tidak Ada")</f>
        <v>Tidak Ada</v>
      </c>
      <c r="BJ108" s="250"/>
      <c r="BK108" s="248"/>
      <c r="BL108" s="250"/>
      <c r="BM108" s="250"/>
    </row>
    <row r="109" hidden="1">
      <c r="A109" s="96" t="s">
        <v>26</v>
      </c>
      <c r="B109" s="97">
        <v>103.0</v>
      </c>
      <c r="C109" s="248" t="s">
        <v>1426</v>
      </c>
      <c r="D109" s="248"/>
      <c r="E109" s="248"/>
      <c r="F109" s="248"/>
      <c r="G109" s="248"/>
      <c r="H109" s="248"/>
      <c r="I109" s="248"/>
      <c r="J109" s="249"/>
      <c r="K109" s="249"/>
      <c r="L109" s="248"/>
      <c r="M109" s="248"/>
      <c r="N109" s="248"/>
      <c r="O109" s="248"/>
      <c r="P109" s="248"/>
      <c r="Q109" s="248"/>
      <c r="R109" s="248"/>
      <c r="S109" s="248"/>
      <c r="T109" s="248"/>
      <c r="U109" s="248"/>
      <c r="V109" s="248"/>
      <c r="W109" s="248"/>
      <c r="X109" s="248"/>
      <c r="Y109" s="248"/>
      <c r="Z109" s="248"/>
      <c r="AA109" s="248"/>
      <c r="AB109" s="248"/>
      <c r="AC109" s="248"/>
      <c r="AD109" s="248"/>
      <c r="AE109" s="248"/>
      <c r="AF109" s="248"/>
      <c r="AG109" s="248"/>
      <c r="AH109" s="248"/>
      <c r="AI109" s="248"/>
      <c r="AJ109" s="248"/>
      <c r="AK109" s="248"/>
      <c r="AL109" s="248"/>
      <c r="AM109" s="248"/>
      <c r="AN109" s="248"/>
      <c r="AO109" s="248"/>
      <c r="AP109" s="248"/>
      <c r="AQ109" s="248"/>
      <c r="AR109" s="268"/>
      <c r="AS109" s="268"/>
      <c r="AT109" s="250"/>
      <c r="AU109" s="250"/>
      <c r="AV109" s="250"/>
      <c r="AW109" s="250"/>
      <c r="AX109" s="248"/>
      <c r="AY109" s="250"/>
      <c r="AZ109" s="250"/>
      <c r="BA109" s="248"/>
      <c r="BB109" s="248"/>
      <c r="BC109" s="250"/>
      <c r="BD109" s="260"/>
      <c r="BE109" s="260"/>
      <c r="BF109" s="260"/>
      <c r="BG109" s="260"/>
      <c r="BH109" s="260"/>
      <c r="BI109" s="100" t="str">
        <f>IFERROR(__xludf.DUMMYFUNCTION("IF(OR(REGEXMATCH(I109,""Peraturan Walikota""),REGEXMATCH(I109,""Peraturan Bupati""),REGEXMATCH(I109,""PERATURAN BUPATI""),REGEXMATCH(I109,""PERATURAN WALIKOTA"")),""Ada"",""Tidak Ada"")"),"Tidak Ada")</f>
        <v>Tidak Ada</v>
      </c>
      <c r="BJ109" s="250"/>
      <c r="BK109" s="248"/>
      <c r="BL109" s="250"/>
      <c r="BM109" s="250"/>
    </row>
    <row r="110" hidden="1">
      <c r="A110" s="252" t="s">
        <v>26</v>
      </c>
      <c r="B110" s="253">
        <v>104.0</v>
      </c>
      <c r="C110" s="252" t="s">
        <v>1427</v>
      </c>
      <c r="D110" s="252" t="s">
        <v>1428</v>
      </c>
      <c r="E110" s="252" t="s">
        <v>1429</v>
      </c>
      <c r="F110" s="252">
        <v>8.1366204843E10</v>
      </c>
      <c r="G110" s="252">
        <v>8.1366204843E10</v>
      </c>
      <c r="H110" s="252" t="s">
        <v>11</v>
      </c>
      <c r="I110" s="252" t="s">
        <v>1430</v>
      </c>
      <c r="J110" s="253">
        <v>2025.0</v>
      </c>
      <c r="K110" s="253" t="s">
        <v>223</v>
      </c>
      <c r="L110" s="252" t="s">
        <v>1431</v>
      </c>
      <c r="M110" s="252" t="s">
        <v>1432</v>
      </c>
      <c r="N110" s="252" t="s">
        <v>669</v>
      </c>
      <c r="O110" s="252" t="s">
        <v>580</v>
      </c>
      <c r="P110" s="252" t="s">
        <v>287</v>
      </c>
      <c r="Q110" s="252" t="s">
        <v>1433</v>
      </c>
      <c r="R110" s="252" t="s">
        <v>21</v>
      </c>
      <c r="S110" s="252" t="s">
        <v>21</v>
      </c>
      <c r="T110" s="252" t="s">
        <v>21</v>
      </c>
      <c r="U110" s="252" t="s">
        <v>21</v>
      </c>
      <c r="V110" s="252" t="s">
        <v>21</v>
      </c>
      <c r="W110" s="252" t="s">
        <v>21</v>
      </c>
      <c r="X110" s="252" t="s">
        <v>21</v>
      </c>
      <c r="Y110" s="252" t="s">
        <v>21</v>
      </c>
      <c r="Z110" s="252" t="s">
        <v>21</v>
      </c>
      <c r="AA110" s="252" t="s">
        <v>21</v>
      </c>
      <c r="AB110" s="252" t="s">
        <v>21</v>
      </c>
      <c r="AC110" s="252" t="s">
        <v>228</v>
      </c>
      <c r="AD110" s="252" t="s">
        <v>228</v>
      </c>
      <c r="AE110" s="252" t="s">
        <v>228</v>
      </c>
      <c r="AF110" s="252" t="s">
        <v>228</v>
      </c>
      <c r="AG110" s="252" t="s">
        <v>228</v>
      </c>
      <c r="AH110" s="252" t="s">
        <v>228</v>
      </c>
      <c r="AI110" s="252" t="s">
        <v>229</v>
      </c>
      <c r="AJ110" s="252" t="s">
        <v>228</v>
      </c>
      <c r="AK110" s="252" t="s">
        <v>228</v>
      </c>
      <c r="AL110" s="252" t="s">
        <v>228</v>
      </c>
      <c r="AM110" s="252" t="s">
        <v>228</v>
      </c>
      <c r="AN110" s="252" t="s">
        <v>1434</v>
      </c>
      <c r="AO110" s="252">
        <v>41.0</v>
      </c>
      <c r="AP110" s="252" t="s">
        <v>1435</v>
      </c>
      <c r="AQ110" s="252"/>
      <c r="AR110" s="269"/>
      <c r="AS110" s="269"/>
      <c r="AT110" s="254"/>
      <c r="AU110" s="254"/>
      <c r="AV110" s="254"/>
      <c r="AW110" s="254"/>
      <c r="AX110" s="252"/>
      <c r="AY110" s="254"/>
      <c r="AZ110" s="252" t="s">
        <v>231</v>
      </c>
      <c r="BA110" s="252" t="s">
        <v>1436</v>
      </c>
      <c r="BB110" s="252" t="s">
        <v>1437</v>
      </c>
      <c r="BC110" s="254"/>
      <c r="BD110" s="266"/>
      <c r="BE110" s="266"/>
      <c r="BF110" s="266"/>
      <c r="BG110" s="266"/>
      <c r="BH110" s="266"/>
      <c r="BI110" s="256" t="str">
        <f>IFERROR(__xludf.DUMMYFUNCTION("IF(OR(REGEXMATCH(I110,""Peraturan Walikota""),REGEXMATCH(I110,""Peraturan Bupati""),REGEXMATCH(I110,""PERATURAN BUPATI""),REGEXMATCH(I110,""PERATURAN WALIKOTA"")),""Ada"",""Tidak Ada"")"),"Ada")</f>
        <v>Ada</v>
      </c>
      <c r="BJ110" s="254"/>
      <c r="BK110" s="252"/>
      <c r="BL110" s="254"/>
      <c r="BM110" s="254"/>
    </row>
    <row r="111" hidden="1">
      <c r="A111" s="96" t="s">
        <v>26</v>
      </c>
      <c r="B111" s="97">
        <v>105.0</v>
      </c>
      <c r="C111" s="248" t="s">
        <v>1438</v>
      </c>
      <c r="D111" s="248"/>
      <c r="E111" s="248"/>
      <c r="F111" s="248"/>
      <c r="G111" s="248"/>
      <c r="H111" s="248"/>
      <c r="I111" s="248"/>
      <c r="J111" s="249"/>
      <c r="K111" s="249"/>
      <c r="L111" s="248"/>
      <c r="M111" s="248"/>
      <c r="N111" s="248"/>
      <c r="O111" s="248"/>
      <c r="P111" s="248"/>
      <c r="Q111" s="248"/>
      <c r="R111" s="248"/>
      <c r="S111" s="248"/>
      <c r="T111" s="248"/>
      <c r="U111" s="248"/>
      <c r="V111" s="248"/>
      <c r="W111" s="248"/>
      <c r="X111" s="248"/>
      <c r="Y111" s="248"/>
      <c r="Z111" s="248"/>
      <c r="AA111" s="248"/>
      <c r="AB111" s="248"/>
      <c r="AC111" s="248"/>
      <c r="AD111" s="248"/>
      <c r="AE111" s="248"/>
      <c r="AF111" s="248"/>
      <c r="AG111" s="248"/>
      <c r="AH111" s="248"/>
      <c r="AI111" s="248"/>
      <c r="AJ111" s="248"/>
      <c r="AK111" s="248"/>
      <c r="AL111" s="248"/>
      <c r="AM111" s="248"/>
      <c r="AN111" s="248"/>
      <c r="AO111" s="248"/>
      <c r="AP111" s="248"/>
      <c r="AQ111" s="248"/>
      <c r="AR111" s="268"/>
      <c r="AS111" s="268"/>
      <c r="AT111" s="250"/>
      <c r="AU111" s="250"/>
      <c r="AV111" s="250"/>
      <c r="AW111" s="250"/>
      <c r="AX111" s="248"/>
      <c r="AY111" s="250"/>
      <c r="AZ111" s="250"/>
      <c r="BA111" s="248"/>
      <c r="BB111" s="248"/>
      <c r="BC111" s="250"/>
      <c r="BD111" s="260"/>
      <c r="BE111" s="260"/>
      <c r="BF111" s="260"/>
      <c r="BG111" s="260"/>
      <c r="BH111" s="260"/>
      <c r="BI111" s="100" t="str">
        <f>IFERROR(__xludf.DUMMYFUNCTION("IF(OR(REGEXMATCH(I111,""Peraturan Walikota""),REGEXMATCH(I111,""Peraturan Bupati""),REGEXMATCH(I111,""PERATURAN BUPATI""),REGEXMATCH(I111,""PERATURAN WALIKOTA"")),""Ada"",""Tidak Ada"")"),"Tidak Ada")</f>
        <v>Tidak Ada</v>
      </c>
      <c r="BJ111" s="250"/>
      <c r="BK111" s="248"/>
      <c r="BL111" s="250"/>
      <c r="BM111" s="250"/>
    </row>
    <row r="112">
      <c r="A112" s="96" t="s">
        <v>30</v>
      </c>
      <c r="B112" s="97">
        <v>106.0</v>
      </c>
      <c r="C112" s="98" t="s">
        <v>1440</v>
      </c>
      <c r="D112" s="96" t="s">
        <v>1441</v>
      </c>
      <c r="E112" s="96" t="s">
        <v>1442</v>
      </c>
      <c r="F112" s="96">
        <v>8.2179858798E10</v>
      </c>
      <c r="G112" s="96">
        <v>8.2179858798E10</v>
      </c>
      <c r="H112" s="96" t="s">
        <v>11</v>
      </c>
      <c r="I112" s="96" t="s">
        <v>1443</v>
      </c>
      <c r="J112" s="97">
        <v>2017.0</v>
      </c>
      <c r="K112" s="97" t="s">
        <v>223</v>
      </c>
      <c r="L112" s="96">
        <v>8.117888585E9</v>
      </c>
      <c r="M112" s="111" t="s">
        <v>1444</v>
      </c>
      <c r="N112" s="96" t="s">
        <v>669</v>
      </c>
      <c r="O112" s="96" t="s">
        <v>226</v>
      </c>
      <c r="P112" s="96" t="s">
        <v>287</v>
      </c>
      <c r="Q112" s="96"/>
      <c r="R112" s="96" t="s">
        <v>9</v>
      </c>
      <c r="S112" s="96" t="s">
        <v>9</v>
      </c>
      <c r="T112" s="96" t="s">
        <v>9</v>
      </c>
      <c r="U112" s="96" t="s">
        <v>21</v>
      </c>
      <c r="V112" s="96" t="s">
        <v>21</v>
      </c>
      <c r="W112" s="96" t="s">
        <v>21</v>
      </c>
      <c r="X112" s="96" t="s">
        <v>21</v>
      </c>
      <c r="Y112" s="96" t="s">
        <v>21</v>
      </c>
      <c r="Z112" s="96" t="s">
        <v>21</v>
      </c>
      <c r="AA112" s="96" t="s">
        <v>21</v>
      </c>
      <c r="AB112" s="96" t="s">
        <v>21</v>
      </c>
      <c r="AC112" s="96" t="s">
        <v>228</v>
      </c>
      <c r="AD112" s="96" t="s">
        <v>228</v>
      </c>
      <c r="AE112" s="96" t="s">
        <v>229</v>
      </c>
      <c r="AF112" s="96" t="s">
        <v>229</v>
      </c>
      <c r="AG112" s="96" t="s">
        <v>229</v>
      </c>
      <c r="AH112" s="96" t="s">
        <v>229</v>
      </c>
      <c r="AI112" s="96" t="s">
        <v>229</v>
      </c>
      <c r="AJ112" s="96" t="s">
        <v>229</v>
      </c>
      <c r="AK112" s="96" t="s">
        <v>229</v>
      </c>
      <c r="AL112" s="96" t="s">
        <v>228</v>
      </c>
      <c r="AM112" s="96" t="s">
        <v>228</v>
      </c>
      <c r="AN112" s="96"/>
      <c r="AO112" s="96" t="s">
        <v>1445</v>
      </c>
      <c r="AP112" s="96" t="s">
        <v>305</v>
      </c>
      <c r="AQ112" s="96"/>
      <c r="AR112" s="128" t="s">
        <v>279</v>
      </c>
      <c r="AS112" s="99"/>
      <c r="AT112" s="98"/>
      <c r="AU112" s="98"/>
      <c r="AV112" s="98"/>
      <c r="AW112" s="98"/>
      <c r="AX112" s="96"/>
      <c r="AY112" s="98"/>
      <c r="AZ112" s="98"/>
      <c r="BA112" s="96" t="s">
        <v>1446</v>
      </c>
      <c r="BB112" s="96" t="s">
        <v>1447</v>
      </c>
      <c r="BC112" s="98">
        <f t="shared" ref="BC112:BC127" si="36">COUNTIF(AC112:AM112,"Sudah")</f>
        <v>4</v>
      </c>
      <c r="BD112" s="101"/>
      <c r="BE112" s="101"/>
      <c r="BF112" s="101"/>
      <c r="BG112" s="101"/>
      <c r="BH112" s="101"/>
      <c r="BI112" s="100" t="str">
        <f>IFERROR(__xludf.DUMMYFUNCTION("IF(OR(REGEXMATCH(I112,""Peraturan Walikota""),REGEXMATCH(I112,""Peraturan Bupati""),REGEXMATCH(I112,""PERATURAN BUPATI""),REGEXMATCH(I112,""PERATURAN WALIKOTA"")),""Ada"",""Tidak Ada"")"),"Ada")</f>
        <v>Ada</v>
      </c>
      <c r="BJ112" s="98" t="str">
        <f t="shared" ref="BJ112:BJ127" si="37">IF(O112 = "Belum Punya", "Tidak Ada", IF(O112 = "", "Tidak Menjawab", "Ada"))</f>
        <v>Ada</v>
      </c>
      <c r="BK112" s="96" t="str">
        <f t="shared" ref="BK112:BK127" si="38">IF(P112 = "Tidak Punya", "Tidak Ada", IF(P112 = "", "Tidak Menjawab", "Ada"))</f>
        <v>Tidak Ada</v>
      </c>
      <c r="BL112" s="98" t="str">
        <f t="shared" ref="BL112:BL127" si="39">IF(AND(R112="Ada",S112="Ada",T112="Ada"),"Lengkap","Tidak Lengkap")</f>
        <v>Lengkap</v>
      </c>
      <c r="BM112" s="98" t="str">
        <f t="shared" ref="BM112:BM127" si="40">IF(AND(U112="Ada",V112="Ada",W112="Ada",X112="Ada",Y112="Ada",Z112="Ada",AA112="Ada",AB112="Ada"),"Lengkap","Tidak Lengkap")</f>
        <v>Tidak Lengkap</v>
      </c>
    </row>
    <row r="113">
      <c r="A113" s="96" t="s">
        <v>30</v>
      </c>
      <c r="B113" s="97">
        <v>107.0</v>
      </c>
      <c r="C113" s="96" t="s">
        <v>1448</v>
      </c>
      <c r="D113" s="96" t="s">
        <v>1449</v>
      </c>
      <c r="E113" s="96" t="s">
        <v>1450</v>
      </c>
      <c r="F113" s="102" t="s">
        <v>1451</v>
      </c>
      <c r="G113" s="102" t="s">
        <v>1452</v>
      </c>
      <c r="H113" s="96" t="s">
        <v>24</v>
      </c>
      <c r="I113" s="96" t="s">
        <v>1453</v>
      </c>
      <c r="J113" s="97">
        <v>2017.0</v>
      </c>
      <c r="K113" s="97" t="s">
        <v>223</v>
      </c>
      <c r="L113" s="96" t="s">
        <v>1454</v>
      </c>
      <c r="M113" s="103" t="s">
        <v>4495</v>
      </c>
      <c r="N113" s="96" t="s">
        <v>1456</v>
      </c>
      <c r="O113" s="96" t="s">
        <v>276</v>
      </c>
      <c r="P113" s="96" t="s">
        <v>647</v>
      </c>
      <c r="Q113" s="96" t="s">
        <v>1457</v>
      </c>
      <c r="R113" s="98"/>
      <c r="S113" s="98"/>
      <c r="T113" s="98"/>
      <c r="U113" s="96" t="s">
        <v>9</v>
      </c>
      <c r="V113" s="96" t="s">
        <v>9</v>
      </c>
      <c r="W113" s="98"/>
      <c r="X113" s="98"/>
      <c r="Y113" s="98"/>
      <c r="Z113" s="98"/>
      <c r="AA113" s="98"/>
      <c r="AB113" s="98"/>
      <c r="AC113" s="96" t="s">
        <v>228</v>
      </c>
      <c r="AD113" s="96" t="s">
        <v>228</v>
      </c>
      <c r="AE113" s="96" t="s">
        <v>228</v>
      </c>
      <c r="AF113" s="96" t="s">
        <v>228</v>
      </c>
      <c r="AG113" s="98"/>
      <c r="AH113" s="96" t="s">
        <v>228</v>
      </c>
      <c r="AI113" s="98"/>
      <c r="AJ113" s="98"/>
      <c r="AK113" s="96" t="s">
        <v>596</v>
      </c>
      <c r="AL113" s="98"/>
      <c r="AM113" s="96" t="s">
        <v>228</v>
      </c>
      <c r="AN113" s="98"/>
      <c r="AO113" s="98"/>
      <c r="AP113" s="98"/>
      <c r="AQ113" s="98"/>
      <c r="AR113" s="98"/>
      <c r="AS113" s="98"/>
      <c r="AT113" s="98"/>
      <c r="AU113" s="98"/>
      <c r="AV113" s="98"/>
      <c r="AW113" s="98"/>
      <c r="AX113" s="98"/>
      <c r="AY113" s="98"/>
      <c r="AZ113" s="98"/>
      <c r="BA113" s="98"/>
      <c r="BB113" s="98"/>
      <c r="BC113" s="98">
        <f t="shared" si="36"/>
        <v>7</v>
      </c>
      <c r="BD113" s="101"/>
      <c r="BE113" s="101"/>
      <c r="BF113" s="101"/>
      <c r="BG113" s="101"/>
      <c r="BH113" s="101"/>
      <c r="BI113" s="100" t="str">
        <f>IFERROR(__xludf.DUMMYFUNCTION("IF(OR(REGEXMATCH(I113,""Peraturan Walikota""),REGEXMATCH(I113,""Peraturan Bupati""),REGEXMATCH(I113,""PERATURAN BUPATI""),REGEXMATCH(I113,""PERATURAN WALIKOTA"")),""Ada"",""Tidak Ada"")"),"Ada")</f>
        <v>Ada</v>
      </c>
      <c r="BJ113" s="98" t="str">
        <f t="shared" si="37"/>
        <v>Ada</v>
      </c>
      <c r="BK113" s="96" t="str">
        <f t="shared" si="38"/>
        <v>Tidak Ada</v>
      </c>
      <c r="BL113" s="98" t="str">
        <f t="shared" si="39"/>
        <v>Tidak Lengkap</v>
      </c>
      <c r="BM113" s="98" t="str">
        <f t="shared" si="40"/>
        <v>Tidak Lengkap</v>
      </c>
    </row>
    <row r="114">
      <c r="A114" s="96" t="s">
        <v>30</v>
      </c>
      <c r="B114" s="97">
        <v>108.0</v>
      </c>
      <c r="C114" s="96" t="s">
        <v>1458</v>
      </c>
      <c r="D114" s="96" t="s">
        <v>1459</v>
      </c>
      <c r="E114" s="96" t="s">
        <v>1460</v>
      </c>
      <c r="F114" s="102" t="s">
        <v>1461</v>
      </c>
      <c r="G114" s="102" t="s">
        <v>1461</v>
      </c>
      <c r="H114" s="96" t="s">
        <v>11</v>
      </c>
      <c r="I114" s="96" t="s">
        <v>1462</v>
      </c>
      <c r="J114" s="97">
        <v>2019.0</v>
      </c>
      <c r="K114" s="97" t="s">
        <v>223</v>
      </c>
      <c r="L114" s="96" t="s">
        <v>1463</v>
      </c>
      <c r="M114" s="96" t="s">
        <v>1464</v>
      </c>
      <c r="N114" s="96" t="s">
        <v>1465</v>
      </c>
      <c r="O114" s="96" t="s">
        <v>253</v>
      </c>
      <c r="P114" s="96" t="s">
        <v>369</v>
      </c>
      <c r="Q114" s="96" t="s">
        <v>1466</v>
      </c>
      <c r="R114" s="96" t="s">
        <v>9</v>
      </c>
      <c r="S114" s="96" t="s">
        <v>21</v>
      </c>
      <c r="T114" s="96" t="s">
        <v>9</v>
      </c>
      <c r="U114" s="96" t="s">
        <v>9</v>
      </c>
      <c r="V114" s="96" t="s">
        <v>9</v>
      </c>
      <c r="W114" s="96" t="s">
        <v>9</v>
      </c>
      <c r="X114" s="96" t="s">
        <v>9</v>
      </c>
      <c r="Y114" s="96" t="s">
        <v>9</v>
      </c>
      <c r="Z114" s="96" t="s">
        <v>9</v>
      </c>
      <c r="AA114" s="96" t="s">
        <v>21</v>
      </c>
      <c r="AB114" s="96" t="s">
        <v>21</v>
      </c>
      <c r="AC114" s="96" t="s">
        <v>228</v>
      </c>
      <c r="AD114" s="96" t="s">
        <v>228</v>
      </c>
      <c r="AE114" s="96" t="s">
        <v>228</v>
      </c>
      <c r="AF114" s="96" t="s">
        <v>228</v>
      </c>
      <c r="AG114" s="96" t="s">
        <v>228</v>
      </c>
      <c r="AH114" s="96" t="s">
        <v>228</v>
      </c>
      <c r="AI114" s="98"/>
      <c r="AJ114" s="96" t="s">
        <v>228</v>
      </c>
      <c r="AK114" s="96" t="s">
        <v>228</v>
      </c>
      <c r="AL114" s="96" t="s">
        <v>228</v>
      </c>
      <c r="AM114" s="96" t="s">
        <v>228</v>
      </c>
      <c r="AN114" s="98"/>
      <c r="AO114" s="96" t="s">
        <v>1467</v>
      </c>
      <c r="AP114" s="96" t="s">
        <v>242</v>
      </c>
      <c r="AQ114" s="98"/>
      <c r="AR114" s="98"/>
      <c r="AS114" s="98"/>
      <c r="AT114" s="96" t="s">
        <v>231</v>
      </c>
      <c r="AU114" s="98"/>
      <c r="AV114" s="98"/>
      <c r="AW114" s="98"/>
      <c r="AX114" s="98"/>
      <c r="AY114" s="98"/>
      <c r="AZ114" s="98"/>
      <c r="BA114" s="98"/>
      <c r="BB114" s="98"/>
      <c r="BC114" s="98">
        <f t="shared" si="36"/>
        <v>10</v>
      </c>
      <c r="BD114" s="101"/>
      <c r="BE114" s="101"/>
      <c r="BF114" s="101"/>
      <c r="BG114" s="101"/>
      <c r="BH114" s="101"/>
      <c r="BI114" s="100" t="str">
        <f>IFERROR(__xludf.DUMMYFUNCTION("IF(OR(REGEXMATCH(I114,""Peraturan Walikota""),REGEXMATCH(I114,""Peraturan Bupati""),REGEXMATCH(I114,""PERATURAN BUPATI""),REGEXMATCH(I114,""PERATURAN WALIKOTA"")),""Ada"",""Tidak Ada"")"),"Ada")</f>
        <v>Ada</v>
      </c>
      <c r="BJ114" s="98" t="str">
        <f t="shared" si="37"/>
        <v>Ada</v>
      </c>
      <c r="BK114" s="96" t="str">
        <f t="shared" si="38"/>
        <v>Ada</v>
      </c>
      <c r="BL114" s="98" t="str">
        <f t="shared" si="39"/>
        <v>Tidak Lengkap</v>
      </c>
      <c r="BM114" s="98" t="str">
        <f t="shared" si="40"/>
        <v>Tidak Lengkap</v>
      </c>
    </row>
    <row r="115">
      <c r="A115" s="96" t="s">
        <v>30</v>
      </c>
      <c r="B115" s="97">
        <v>109.0</v>
      </c>
      <c r="C115" s="96" t="s">
        <v>1468</v>
      </c>
      <c r="D115" s="96" t="s">
        <v>1469</v>
      </c>
      <c r="E115" s="96" t="s">
        <v>1470</v>
      </c>
      <c r="F115" s="96">
        <v>8.2186964948E10</v>
      </c>
      <c r="G115" s="96">
        <v>8.2186964948E10</v>
      </c>
      <c r="H115" s="96" t="s">
        <v>1471</v>
      </c>
      <c r="I115" s="96" t="s">
        <v>1472</v>
      </c>
      <c r="J115" s="97">
        <v>2019.0</v>
      </c>
      <c r="K115" s="97" t="s">
        <v>223</v>
      </c>
      <c r="L115" s="96" t="s">
        <v>1473</v>
      </c>
      <c r="M115" s="96" t="s">
        <v>1474</v>
      </c>
      <c r="N115" s="96" t="s">
        <v>1475</v>
      </c>
      <c r="O115" s="96" t="s">
        <v>226</v>
      </c>
      <c r="P115" s="96" t="s">
        <v>261</v>
      </c>
      <c r="Q115" s="96" t="s">
        <v>1476</v>
      </c>
      <c r="R115" s="96" t="s">
        <v>9</v>
      </c>
      <c r="S115" s="96" t="s">
        <v>9</v>
      </c>
      <c r="T115" s="96" t="s">
        <v>9</v>
      </c>
      <c r="U115" s="96" t="s">
        <v>21</v>
      </c>
      <c r="V115" s="96" t="s">
        <v>21</v>
      </c>
      <c r="W115" s="96" t="s">
        <v>21</v>
      </c>
      <c r="X115" s="96" t="s">
        <v>21</v>
      </c>
      <c r="Y115" s="96" t="s">
        <v>21</v>
      </c>
      <c r="Z115" s="96" t="s">
        <v>9</v>
      </c>
      <c r="AA115" s="96" t="s">
        <v>21</v>
      </c>
      <c r="AB115" s="96" t="s">
        <v>21</v>
      </c>
      <c r="AC115" s="96" t="s">
        <v>228</v>
      </c>
      <c r="AD115" s="96" t="s">
        <v>228</v>
      </c>
      <c r="AE115" s="96" t="s">
        <v>228</v>
      </c>
      <c r="AF115" s="96" t="s">
        <v>228</v>
      </c>
      <c r="AG115" s="96" t="s">
        <v>228</v>
      </c>
      <c r="AH115" s="96" t="s">
        <v>229</v>
      </c>
      <c r="AI115" s="96" t="s">
        <v>229</v>
      </c>
      <c r="AJ115" s="96" t="s">
        <v>228</v>
      </c>
      <c r="AK115" s="96" t="s">
        <v>229</v>
      </c>
      <c r="AL115" s="96" t="s">
        <v>228</v>
      </c>
      <c r="AM115" s="96" t="s">
        <v>228</v>
      </c>
      <c r="AN115" s="96" t="s">
        <v>1477</v>
      </c>
      <c r="AO115" s="96" t="s">
        <v>1478</v>
      </c>
      <c r="AP115" s="96" t="s">
        <v>1479</v>
      </c>
      <c r="AQ115" s="96"/>
      <c r="AR115" s="99"/>
      <c r="AS115" s="99"/>
      <c r="AT115" s="96" t="s">
        <v>231</v>
      </c>
      <c r="AU115" s="98"/>
      <c r="AV115" s="98"/>
      <c r="AW115" s="98"/>
      <c r="AX115" s="98"/>
      <c r="AY115" s="98"/>
      <c r="AZ115" s="98"/>
      <c r="BA115" s="96" t="s">
        <v>1480</v>
      </c>
      <c r="BB115" s="96" t="s">
        <v>1481</v>
      </c>
      <c r="BC115" s="98">
        <f t="shared" si="36"/>
        <v>8</v>
      </c>
      <c r="BD115" s="101"/>
      <c r="BE115" s="101"/>
      <c r="BF115" s="101"/>
      <c r="BG115" s="101"/>
      <c r="BH115" s="101"/>
      <c r="BI115" s="100" t="str">
        <f>IFERROR(__xludf.DUMMYFUNCTION("IF(OR(REGEXMATCH(I115,""Peraturan Walikota""),REGEXMATCH(I115,""Peraturan Bupati""),REGEXMATCH(I115,""PERATURAN BUPATI""),REGEXMATCH(I115,""PERATURAN WALIKOTA"")),""Ada"",""Tidak Ada"")"),"Ada")</f>
        <v>Ada</v>
      </c>
      <c r="BJ115" s="98" t="str">
        <f t="shared" si="37"/>
        <v>Ada</v>
      </c>
      <c r="BK115" s="96" t="str">
        <f t="shared" si="38"/>
        <v>Ada</v>
      </c>
      <c r="BL115" s="98" t="str">
        <f t="shared" si="39"/>
        <v>Lengkap</v>
      </c>
      <c r="BM115" s="98" t="str">
        <f t="shared" si="40"/>
        <v>Tidak Lengkap</v>
      </c>
    </row>
    <row r="116">
      <c r="A116" s="96" t="s">
        <v>30</v>
      </c>
      <c r="B116" s="97">
        <v>110.0</v>
      </c>
      <c r="C116" s="96" t="s">
        <v>1482</v>
      </c>
      <c r="D116" s="96" t="s">
        <v>1483</v>
      </c>
      <c r="E116" s="96" t="s">
        <v>1484</v>
      </c>
      <c r="F116" s="96">
        <v>8.1532683828E10</v>
      </c>
      <c r="G116" s="96">
        <v>8.1532683828E10</v>
      </c>
      <c r="H116" s="96" t="s">
        <v>11</v>
      </c>
      <c r="I116" s="96" t="s">
        <v>1485</v>
      </c>
      <c r="J116" s="97">
        <v>2020.0</v>
      </c>
      <c r="K116" s="97" t="s">
        <v>223</v>
      </c>
      <c r="L116" s="96" t="s">
        <v>1486</v>
      </c>
      <c r="M116" s="111" t="s">
        <v>1487</v>
      </c>
      <c r="N116" s="96" t="s">
        <v>1488</v>
      </c>
      <c r="O116" s="96" t="s">
        <v>226</v>
      </c>
      <c r="P116" s="96" t="s">
        <v>330</v>
      </c>
      <c r="Q116" s="98"/>
      <c r="R116" s="96" t="s">
        <v>9</v>
      </c>
      <c r="S116" s="96" t="s">
        <v>9</v>
      </c>
      <c r="T116" s="96" t="s">
        <v>9</v>
      </c>
      <c r="U116" s="96" t="s">
        <v>9</v>
      </c>
      <c r="V116" s="96" t="s">
        <v>9</v>
      </c>
      <c r="W116" s="96" t="s">
        <v>21</v>
      </c>
      <c r="X116" s="96" t="s">
        <v>9</v>
      </c>
      <c r="Y116" s="96" t="s">
        <v>9</v>
      </c>
      <c r="Z116" s="96" t="s">
        <v>9</v>
      </c>
      <c r="AA116" s="96" t="s">
        <v>21</v>
      </c>
      <c r="AB116" s="96" t="s">
        <v>21</v>
      </c>
      <c r="AC116" s="96" t="s">
        <v>228</v>
      </c>
      <c r="AD116" s="96" t="s">
        <v>228</v>
      </c>
      <c r="AE116" s="96" t="s">
        <v>228</v>
      </c>
      <c r="AF116" s="96" t="s">
        <v>228</v>
      </c>
      <c r="AG116" s="96" t="s">
        <v>228</v>
      </c>
      <c r="AH116" s="96" t="s">
        <v>228</v>
      </c>
      <c r="AI116" s="96" t="s">
        <v>228</v>
      </c>
      <c r="AJ116" s="96" t="s">
        <v>228</v>
      </c>
      <c r="AK116" s="96" t="s">
        <v>228</v>
      </c>
      <c r="AL116" s="96" t="s">
        <v>228</v>
      </c>
      <c r="AM116" s="96" t="s">
        <v>228</v>
      </c>
      <c r="AN116" s="98"/>
      <c r="AO116" s="96" t="s">
        <v>1489</v>
      </c>
      <c r="AP116" s="96" t="s">
        <v>1490</v>
      </c>
      <c r="AQ116" s="96"/>
      <c r="AR116" s="105"/>
      <c r="AS116" s="105"/>
      <c r="AT116" s="98"/>
      <c r="AU116" s="96" t="s">
        <v>231</v>
      </c>
      <c r="AV116" s="98"/>
      <c r="AW116" s="98"/>
      <c r="AX116" s="98"/>
      <c r="AY116" s="98"/>
      <c r="AZ116" s="98"/>
      <c r="BA116" s="96" t="s">
        <v>1491</v>
      </c>
      <c r="BB116" s="96" t="s">
        <v>1492</v>
      </c>
      <c r="BC116" s="98">
        <f t="shared" si="36"/>
        <v>11</v>
      </c>
      <c r="BD116" s="101"/>
      <c r="BE116" s="101"/>
      <c r="BF116" s="101"/>
      <c r="BG116" s="101"/>
      <c r="BH116" s="101"/>
      <c r="BI116" s="100" t="str">
        <f>IFERROR(__xludf.DUMMYFUNCTION("IF(OR(REGEXMATCH(I116,""Peraturan Walikota""),REGEXMATCH(I116,""Peraturan Bupati""),REGEXMATCH(I116,""PERATURAN BUPATI""),REGEXMATCH(I116,""PERATURAN WALIKOTA"")),""Ada"",""Tidak Ada"")"),"Ada")</f>
        <v>Ada</v>
      </c>
      <c r="BJ116" s="98" t="str">
        <f t="shared" si="37"/>
        <v>Ada</v>
      </c>
      <c r="BK116" s="96" t="str">
        <f t="shared" si="38"/>
        <v>Ada</v>
      </c>
      <c r="BL116" s="98" t="str">
        <f t="shared" si="39"/>
        <v>Lengkap</v>
      </c>
      <c r="BM116" s="98" t="str">
        <f t="shared" si="40"/>
        <v>Tidak Lengkap</v>
      </c>
    </row>
    <row r="117">
      <c r="A117" s="96" t="s">
        <v>30</v>
      </c>
      <c r="B117" s="97">
        <v>111.0</v>
      </c>
      <c r="C117" s="96" t="s">
        <v>1493</v>
      </c>
      <c r="D117" s="96" t="s">
        <v>1494</v>
      </c>
      <c r="E117" s="96" t="s">
        <v>1495</v>
      </c>
      <c r="F117" s="102" t="s">
        <v>1496</v>
      </c>
      <c r="G117" s="102" t="s">
        <v>1496</v>
      </c>
      <c r="H117" s="96" t="s">
        <v>11</v>
      </c>
      <c r="I117" s="96" t="s">
        <v>1497</v>
      </c>
      <c r="J117" s="97">
        <v>2021.0</v>
      </c>
      <c r="K117" s="97" t="s">
        <v>223</v>
      </c>
      <c r="L117" s="96" t="s">
        <v>1498</v>
      </c>
      <c r="M117" s="96" t="s">
        <v>1499</v>
      </c>
      <c r="N117" s="96" t="s">
        <v>1500</v>
      </c>
      <c r="O117" s="96" t="s">
        <v>276</v>
      </c>
      <c r="P117" s="96" t="s">
        <v>369</v>
      </c>
      <c r="Q117" s="98"/>
      <c r="R117" s="96" t="s">
        <v>9</v>
      </c>
      <c r="S117" s="96" t="s">
        <v>21</v>
      </c>
      <c r="T117" s="98"/>
      <c r="U117" s="96" t="s">
        <v>555</v>
      </c>
      <c r="V117" s="96" t="s">
        <v>555</v>
      </c>
      <c r="W117" s="96" t="s">
        <v>555</v>
      </c>
      <c r="X117" s="96" t="s">
        <v>555</v>
      </c>
      <c r="Y117" s="96" t="s">
        <v>555</v>
      </c>
      <c r="Z117" s="96" t="s">
        <v>555</v>
      </c>
      <c r="AA117" s="96" t="s">
        <v>21</v>
      </c>
      <c r="AB117" s="96" t="s">
        <v>21</v>
      </c>
      <c r="AC117" s="96" t="s">
        <v>228</v>
      </c>
      <c r="AD117" s="96" t="s">
        <v>228</v>
      </c>
      <c r="AE117" s="96" t="s">
        <v>228</v>
      </c>
      <c r="AF117" s="96" t="s">
        <v>228</v>
      </c>
      <c r="AG117" s="96" t="s">
        <v>228</v>
      </c>
      <c r="AH117" s="96" t="s">
        <v>228</v>
      </c>
      <c r="AI117" s="98"/>
      <c r="AJ117" s="96" t="s">
        <v>228</v>
      </c>
      <c r="AK117" s="98"/>
      <c r="AL117" s="96" t="s">
        <v>228</v>
      </c>
      <c r="AM117" s="96" t="s">
        <v>228</v>
      </c>
      <c r="AN117" s="98"/>
      <c r="AO117" s="96" t="s">
        <v>1501</v>
      </c>
      <c r="AP117" s="96" t="s">
        <v>242</v>
      </c>
      <c r="AQ117" s="98"/>
      <c r="AR117" s="98"/>
      <c r="AS117" s="98"/>
      <c r="AT117" s="98"/>
      <c r="AU117" s="98"/>
      <c r="AV117" s="96" t="s">
        <v>231</v>
      </c>
      <c r="AW117" s="98"/>
      <c r="AX117" s="98"/>
      <c r="AY117" s="98"/>
      <c r="AZ117" s="98"/>
      <c r="BA117" s="98"/>
      <c r="BB117" s="98"/>
      <c r="BC117" s="98">
        <f t="shared" si="36"/>
        <v>9</v>
      </c>
      <c r="BD117" s="101"/>
      <c r="BE117" s="101"/>
      <c r="BF117" s="101"/>
      <c r="BG117" s="101"/>
      <c r="BH117" s="101"/>
      <c r="BI117" s="100" t="str">
        <f>IFERROR(__xludf.DUMMYFUNCTION("IF(OR(REGEXMATCH(I117,""Peraturan Walikota""),REGEXMATCH(I117,""Peraturan Bupati""),REGEXMATCH(I117,""PERATURAN BUPATI""),REGEXMATCH(I117,""PERATURAN WALIKOTA"")),""Ada"",""Tidak Ada"")"),"Ada")</f>
        <v>Ada</v>
      </c>
      <c r="BJ117" s="98" t="str">
        <f t="shared" si="37"/>
        <v>Ada</v>
      </c>
      <c r="BK117" s="96" t="str">
        <f t="shared" si="38"/>
        <v>Ada</v>
      </c>
      <c r="BL117" s="98" t="str">
        <f t="shared" si="39"/>
        <v>Tidak Lengkap</v>
      </c>
      <c r="BM117" s="98" t="str">
        <f t="shared" si="40"/>
        <v>Tidak Lengkap</v>
      </c>
    </row>
    <row r="118">
      <c r="A118" s="96" t="s">
        <v>30</v>
      </c>
      <c r="B118" s="97">
        <v>112.0</v>
      </c>
      <c r="C118" s="96" t="s">
        <v>1502</v>
      </c>
      <c r="D118" s="96" t="s">
        <v>1503</v>
      </c>
      <c r="E118" s="96" t="s">
        <v>1504</v>
      </c>
      <c r="F118" s="96">
        <v>0.0</v>
      </c>
      <c r="G118" s="96">
        <v>8.2280167363E10</v>
      </c>
      <c r="H118" s="96" t="s">
        <v>11</v>
      </c>
      <c r="I118" s="96" t="s">
        <v>1505</v>
      </c>
      <c r="J118" s="97">
        <v>2020.0</v>
      </c>
      <c r="K118" s="97" t="s">
        <v>223</v>
      </c>
      <c r="L118" s="96" t="s">
        <v>1506</v>
      </c>
      <c r="M118" s="96" t="s">
        <v>1507</v>
      </c>
      <c r="N118" s="96" t="s">
        <v>1508</v>
      </c>
      <c r="O118" s="96" t="s">
        <v>260</v>
      </c>
      <c r="P118" s="96" t="s">
        <v>330</v>
      </c>
      <c r="Q118" s="96" t="s">
        <v>1509</v>
      </c>
      <c r="R118" s="96" t="s">
        <v>9</v>
      </c>
      <c r="S118" s="96" t="s">
        <v>9</v>
      </c>
      <c r="T118" s="96" t="s">
        <v>9</v>
      </c>
      <c r="U118" s="96" t="s">
        <v>21</v>
      </c>
      <c r="V118" s="96" t="s">
        <v>21</v>
      </c>
      <c r="W118" s="96" t="s">
        <v>21</v>
      </c>
      <c r="X118" s="96" t="s">
        <v>9</v>
      </c>
      <c r="Y118" s="96" t="s">
        <v>21</v>
      </c>
      <c r="Z118" s="96" t="s">
        <v>21</v>
      </c>
      <c r="AA118" s="96" t="s">
        <v>21</v>
      </c>
      <c r="AB118" s="96" t="s">
        <v>21</v>
      </c>
      <c r="AC118" s="96" t="s">
        <v>228</v>
      </c>
      <c r="AD118" s="96" t="s">
        <v>228</v>
      </c>
      <c r="AE118" s="96" t="s">
        <v>228</v>
      </c>
      <c r="AF118" s="96" t="s">
        <v>228</v>
      </c>
      <c r="AG118" s="96" t="s">
        <v>228</v>
      </c>
      <c r="AH118" s="96" t="s">
        <v>228</v>
      </c>
      <c r="AI118" s="96" t="s">
        <v>229</v>
      </c>
      <c r="AJ118" s="96" t="s">
        <v>228</v>
      </c>
      <c r="AK118" s="96" t="s">
        <v>229</v>
      </c>
      <c r="AL118" s="96" t="s">
        <v>228</v>
      </c>
      <c r="AM118" s="96" t="s">
        <v>228</v>
      </c>
      <c r="AN118" s="96"/>
      <c r="AO118" s="96" t="s">
        <v>1510</v>
      </c>
      <c r="AP118" s="96" t="s">
        <v>242</v>
      </c>
      <c r="AQ118" s="96"/>
      <c r="AR118" s="99"/>
      <c r="AS118" s="99"/>
      <c r="AT118" s="98"/>
      <c r="AU118" s="96" t="s">
        <v>279</v>
      </c>
      <c r="AV118" s="98"/>
      <c r="AW118" s="98"/>
      <c r="AX118" s="98"/>
      <c r="AY118" s="98"/>
      <c r="AZ118" s="98"/>
      <c r="BA118" s="96" t="s">
        <v>1511</v>
      </c>
      <c r="BB118" s="96" t="s">
        <v>1512</v>
      </c>
      <c r="BC118" s="98">
        <f t="shared" si="36"/>
        <v>9</v>
      </c>
      <c r="BD118" s="101"/>
      <c r="BE118" s="101"/>
      <c r="BF118" s="101"/>
      <c r="BG118" s="101"/>
      <c r="BH118" s="101"/>
      <c r="BI118" s="100" t="str">
        <f>IFERROR(__xludf.DUMMYFUNCTION("IF(OR(REGEXMATCH(I118,""Peraturan Walikota""),REGEXMATCH(I118,""Peraturan Bupati""),REGEXMATCH(I118,""PERATURAN BUPATI""),REGEXMATCH(I118,""PERATURAN WALIKOTA"")),""Ada"",""Tidak Ada"")"),"Ada")</f>
        <v>Ada</v>
      </c>
      <c r="BJ118" s="98" t="str">
        <f t="shared" si="37"/>
        <v>Ada</v>
      </c>
      <c r="BK118" s="96" t="str">
        <f t="shared" si="38"/>
        <v>Ada</v>
      </c>
      <c r="BL118" s="98" t="str">
        <f t="shared" si="39"/>
        <v>Lengkap</v>
      </c>
      <c r="BM118" s="98" t="str">
        <f t="shared" si="40"/>
        <v>Tidak Lengkap</v>
      </c>
    </row>
    <row r="119">
      <c r="A119" s="96" t="s">
        <v>30</v>
      </c>
      <c r="B119" s="97">
        <v>113.0</v>
      </c>
      <c r="C119" s="96" t="s">
        <v>1513</v>
      </c>
      <c r="D119" s="98" t="s">
        <v>1514</v>
      </c>
      <c r="E119" s="96" t="s">
        <v>1515</v>
      </c>
      <c r="F119" s="102" t="s">
        <v>1516</v>
      </c>
      <c r="G119" s="98"/>
      <c r="H119" s="96" t="s">
        <v>11</v>
      </c>
      <c r="I119" s="96" t="s">
        <v>1517</v>
      </c>
      <c r="J119" s="97">
        <v>2021.0</v>
      </c>
      <c r="K119" s="97" t="s">
        <v>223</v>
      </c>
      <c r="L119" s="96" t="s">
        <v>1518</v>
      </c>
      <c r="M119" s="103" t="s">
        <v>4496</v>
      </c>
      <c r="N119" s="96" t="s">
        <v>951</v>
      </c>
      <c r="O119" s="96" t="s">
        <v>253</v>
      </c>
      <c r="P119" s="96" t="s">
        <v>314</v>
      </c>
      <c r="Q119" s="96" t="s">
        <v>300</v>
      </c>
      <c r="R119" s="96" t="s">
        <v>21</v>
      </c>
      <c r="S119" s="96" t="s">
        <v>9</v>
      </c>
      <c r="T119" s="96" t="s">
        <v>21</v>
      </c>
      <c r="U119" s="96" t="s">
        <v>9</v>
      </c>
      <c r="V119" s="96" t="s">
        <v>21</v>
      </c>
      <c r="W119" s="96" t="s">
        <v>21</v>
      </c>
      <c r="X119" s="96" t="s">
        <v>21</v>
      </c>
      <c r="Y119" s="96" t="s">
        <v>9</v>
      </c>
      <c r="Z119" s="96" t="s">
        <v>21</v>
      </c>
      <c r="AA119" s="96" t="s">
        <v>21</v>
      </c>
      <c r="AB119" s="96" t="s">
        <v>21</v>
      </c>
      <c r="AC119" s="96" t="s">
        <v>228</v>
      </c>
      <c r="AD119" s="96" t="s">
        <v>228</v>
      </c>
      <c r="AE119" s="96" t="s">
        <v>228</v>
      </c>
      <c r="AF119" s="96" t="s">
        <v>228</v>
      </c>
      <c r="AG119" s="96" t="s">
        <v>228</v>
      </c>
      <c r="AH119" s="96" t="s">
        <v>228</v>
      </c>
      <c r="AI119" s="96" t="s">
        <v>228</v>
      </c>
      <c r="AJ119" s="96" t="s">
        <v>228</v>
      </c>
      <c r="AK119" s="96" t="s">
        <v>229</v>
      </c>
      <c r="AL119" s="96" t="s">
        <v>228</v>
      </c>
      <c r="AM119" s="96" t="s">
        <v>228</v>
      </c>
      <c r="AN119" s="96" t="s">
        <v>370</v>
      </c>
      <c r="AO119" s="96" t="s">
        <v>1520</v>
      </c>
      <c r="AP119" s="96" t="s">
        <v>317</v>
      </c>
      <c r="AQ119" s="98"/>
      <c r="AR119" s="98"/>
      <c r="AS119" s="98"/>
      <c r="AT119" s="98"/>
      <c r="AU119" s="98"/>
      <c r="AV119" s="96" t="s">
        <v>231</v>
      </c>
      <c r="AW119" s="98"/>
      <c r="AX119" s="98"/>
      <c r="AY119" s="98"/>
      <c r="AZ119" s="98"/>
      <c r="BA119" s="98"/>
      <c r="BB119" s="98"/>
      <c r="BC119" s="98">
        <f t="shared" si="36"/>
        <v>10</v>
      </c>
      <c r="BD119" s="101"/>
      <c r="BE119" s="101"/>
      <c r="BF119" s="101"/>
      <c r="BG119" s="101"/>
      <c r="BH119" s="101"/>
      <c r="BI119" s="100" t="str">
        <f>IFERROR(__xludf.DUMMYFUNCTION("IF(OR(REGEXMATCH(I119,""Peraturan Walikota""),REGEXMATCH(I119,""Peraturan Bupati""),REGEXMATCH(I119,""PERATURAN BUPATI""),REGEXMATCH(I119,""PERATURAN WALIKOTA"")),""Ada"",""Tidak Ada"")"),"Ada")</f>
        <v>Ada</v>
      </c>
      <c r="BJ119" s="98" t="str">
        <f t="shared" si="37"/>
        <v>Ada</v>
      </c>
      <c r="BK119" s="96" t="str">
        <f t="shared" si="38"/>
        <v>Ada</v>
      </c>
      <c r="BL119" s="98" t="str">
        <f t="shared" si="39"/>
        <v>Tidak Lengkap</v>
      </c>
      <c r="BM119" s="98" t="str">
        <f t="shared" si="40"/>
        <v>Tidak Lengkap</v>
      </c>
    </row>
    <row r="120">
      <c r="A120" s="96" t="s">
        <v>30</v>
      </c>
      <c r="B120" s="97">
        <v>114.0</v>
      </c>
      <c r="C120" s="96" t="s">
        <v>1521</v>
      </c>
      <c r="D120" s="96" t="s">
        <v>1522</v>
      </c>
      <c r="E120" s="96" t="s">
        <v>1523</v>
      </c>
      <c r="F120" s="102" t="s">
        <v>1524</v>
      </c>
      <c r="G120" s="102" t="s">
        <v>1524</v>
      </c>
      <c r="H120" s="96" t="s">
        <v>11</v>
      </c>
      <c r="I120" s="96" t="s">
        <v>1525</v>
      </c>
      <c r="J120" s="97">
        <v>2021.0</v>
      </c>
      <c r="K120" s="97" t="s">
        <v>387</v>
      </c>
      <c r="L120" s="96" t="s">
        <v>1522</v>
      </c>
      <c r="M120" s="96" t="s">
        <v>1526</v>
      </c>
      <c r="N120" s="96" t="s">
        <v>1527</v>
      </c>
      <c r="O120" s="96" t="s">
        <v>276</v>
      </c>
      <c r="P120" s="96" t="s">
        <v>369</v>
      </c>
      <c r="Q120" s="96" t="s">
        <v>1528</v>
      </c>
      <c r="R120" s="98"/>
      <c r="S120" s="98"/>
      <c r="T120" s="98"/>
      <c r="U120" s="98"/>
      <c r="V120" s="98"/>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c r="AS120" s="98"/>
      <c r="AT120" s="98"/>
      <c r="AU120" s="98"/>
      <c r="AV120" s="98"/>
      <c r="AW120" s="98"/>
      <c r="AX120" s="98"/>
      <c r="AY120" s="98"/>
      <c r="AZ120" s="98"/>
      <c r="BA120" s="98"/>
      <c r="BB120" s="98"/>
      <c r="BC120" s="98">
        <f t="shared" si="36"/>
        <v>0</v>
      </c>
      <c r="BD120" s="101"/>
      <c r="BE120" s="101"/>
      <c r="BF120" s="101"/>
      <c r="BG120" s="101"/>
      <c r="BH120" s="101"/>
      <c r="BI120" s="100" t="str">
        <f>IFERROR(__xludf.DUMMYFUNCTION("IF(OR(REGEXMATCH(I120,""Peraturan Walikota""),REGEXMATCH(I120,""Peraturan Bupati""),REGEXMATCH(I120,""PERATURAN BUPATI""),REGEXMATCH(I120,""PERATURAN WALIKOTA"")),""Ada"",""Tidak Ada"")"),"Ada")</f>
        <v>Ada</v>
      </c>
      <c r="BJ120" s="98" t="str">
        <f t="shared" si="37"/>
        <v>Ada</v>
      </c>
      <c r="BK120" s="96" t="str">
        <f t="shared" si="38"/>
        <v>Ada</v>
      </c>
      <c r="BL120" s="98" t="str">
        <f t="shared" si="39"/>
        <v>Tidak Lengkap</v>
      </c>
      <c r="BM120" s="98" t="str">
        <f t="shared" si="40"/>
        <v>Tidak Lengkap</v>
      </c>
    </row>
    <row r="121">
      <c r="A121" s="96" t="s">
        <v>30</v>
      </c>
      <c r="B121" s="97">
        <v>115.0</v>
      </c>
      <c r="C121" s="96" t="s">
        <v>1529</v>
      </c>
      <c r="D121" s="96" t="s">
        <v>1530</v>
      </c>
      <c r="E121" s="96" t="s">
        <v>1531</v>
      </c>
      <c r="F121" s="96">
        <v>8.2282479769E10</v>
      </c>
      <c r="G121" s="96">
        <v>8.2282479769E10</v>
      </c>
      <c r="H121" s="96" t="s">
        <v>11</v>
      </c>
      <c r="I121" s="96" t="s">
        <v>1532</v>
      </c>
      <c r="J121" s="97">
        <v>2021.0</v>
      </c>
      <c r="K121" s="97" t="s">
        <v>223</v>
      </c>
      <c r="L121" s="96" t="s">
        <v>1533</v>
      </c>
      <c r="M121" s="111" t="s">
        <v>1534</v>
      </c>
      <c r="N121" s="96" t="s">
        <v>1535</v>
      </c>
      <c r="O121" s="96" t="s">
        <v>286</v>
      </c>
      <c r="P121" s="96" t="s">
        <v>287</v>
      </c>
      <c r="Q121" s="96" t="s">
        <v>287</v>
      </c>
      <c r="R121" s="96" t="s">
        <v>9</v>
      </c>
      <c r="S121" s="96" t="s">
        <v>9</v>
      </c>
      <c r="T121" s="96" t="s">
        <v>9</v>
      </c>
      <c r="U121" s="96" t="s">
        <v>21</v>
      </c>
      <c r="V121" s="96" t="s">
        <v>21</v>
      </c>
      <c r="W121" s="96" t="s">
        <v>21</v>
      </c>
      <c r="X121" s="96" t="s">
        <v>9</v>
      </c>
      <c r="Y121" s="96" t="s">
        <v>21</v>
      </c>
      <c r="Z121" s="96" t="s">
        <v>21</v>
      </c>
      <c r="AA121" s="96" t="s">
        <v>21</v>
      </c>
      <c r="AB121" s="96" t="s">
        <v>9</v>
      </c>
      <c r="AC121" s="96" t="s">
        <v>228</v>
      </c>
      <c r="AD121" s="96" t="s">
        <v>228</v>
      </c>
      <c r="AE121" s="96" t="s">
        <v>229</v>
      </c>
      <c r="AF121" s="96" t="s">
        <v>228</v>
      </c>
      <c r="AG121" s="96" t="s">
        <v>229</v>
      </c>
      <c r="AH121" s="96" t="s">
        <v>229</v>
      </c>
      <c r="AI121" s="96" t="s">
        <v>229</v>
      </c>
      <c r="AJ121" s="96" t="s">
        <v>228</v>
      </c>
      <c r="AK121" s="96" t="s">
        <v>229</v>
      </c>
      <c r="AL121" s="96" t="s">
        <v>228</v>
      </c>
      <c r="AM121" s="96" t="s">
        <v>228</v>
      </c>
      <c r="AN121" s="96"/>
      <c r="AO121" s="96" t="s">
        <v>1536</v>
      </c>
      <c r="AP121" s="96" t="s">
        <v>1537</v>
      </c>
      <c r="AQ121" s="96"/>
      <c r="AR121" s="96"/>
      <c r="AS121" s="96"/>
      <c r="AT121" s="98"/>
      <c r="AU121" s="98"/>
      <c r="AV121" s="96" t="s">
        <v>231</v>
      </c>
      <c r="AW121" s="98"/>
      <c r="AX121" s="98"/>
      <c r="AY121" s="98"/>
      <c r="AZ121" s="98"/>
      <c r="BA121" s="98"/>
      <c r="BB121" s="98"/>
      <c r="BC121" s="98">
        <f t="shared" si="36"/>
        <v>6</v>
      </c>
      <c r="BD121" s="101"/>
      <c r="BE121" s="101"/>
      <c r="BF121" s="101"/>
      <c r="BG121" s="101"/>
      <c r="BH121" s="101"/>
      <c r="BI121" s="100" t="str">
        <f>IFERROR(__xludf.DUMMYFUNCTION("IF(OR(REGEXMATCH(I121,""Peraturan Walikota""),REGEXMATCH(I121,""Peraturan Bupati""),REGEXMATCH(I121,""PERATURAN BUPATI""),REGEXMATCH(I121,""PERATURAN WALIKOTA"")),""Ada"",""Tidak Ada"")"),"Ada")</f>
        <v>Ada</v>
      </c>
      <c r="BJ121" s="98" t="str">
        <f t="shared" si="37"/>
        <v>Ada</v>
      </c>
      <c r="BK121" s="96" t="str">
        <f t="shared" si="38"/>
        <v>Tidak Ada</v>
      </c>
      <c r="BL121" s="98" t="str">
        <f t="shared" si="39"/>
        <v>Lengkap</v>
      </c>
      <c r="BM121" s="98" t="str">
        <f t="shared" si="40"/>
        <v>Tidak Lengkap</v>
      </c>
    </row>
    <row r="122">
      <c r="A122" s="96" t="s">
        <v>30</v>
      </c>
      <c r="B122" s="97">
        <v>116.0</v>
      </c>
      <c r="C122" s="96" t="s">
        <v>1538</v>
      </c>
      <c r="D122" s="96" t="s">
        <v>1539</v>
      </c>
      <c r="E122" s="96" t="s">
        <v>1540</v>
      </c>
      <c r="F122" s="96" t="s">
        <v>1541</v>
      </c>
      <c r="G122" s="96" t="s">
        <v>1542</v>
      </c>
      <c r="H122" s="96" t="s">
        <v>11</v>
      </c>
      <c r="I122" s="96" t="s">
        <v>4497</v>
      </c>
      <c r="J122" s="97">
        <v>2021.0</v>
      </c>
      <c r="K122" s="97" t="s">
        <v>387</v>
      </c>
      <c r="L122" s="96" t="s">
        <v>1544</v>
      </c>
      <c r="M122" s="96" t="s">
        <v>1545</v>
      </c>
      <c r="N122" s="96" t="s">
        <v>669</v>
      </c>
      <c r="O122" s="96" t="s">
        <v>286</v>
      </c>
      <c r="P122" s="96" t="s">
        <v>287</v>
      </c>
      <c r="Q122" s="96" t="s">
        <v>1546</v>
      </c>
      <c r="R122" s="96" t="s">
        <v>9</v>
      </c>
      <c r="S122" s="96" t="s">
        <v>21</v>
      </c>
      <c r="T122" s="96" t="s">
        <v>21</v>
      </c>
      <c r="U122" s="96" t="s">
        <v>21</v>
      </c>
      <c r="V122" s="96" t="s">
        <v>21</v>
      </c>
      <c r="W122" s="96" t="s">
        <v>21</v>
      </c>
      <c r="X122" s="96" t="s">
        <v>9</v>
      </c>
      <c r="Y122" s="96" t="s">
        <v>21</v>
      </c>
      <c r="Z122" s="96" t="s">
        <v>9</v>
      </c>
      <c r="AA122" s="96" t="s">
        <v>21</v>
      </c>
      <c r="AB122" s="96" t="s">
        <v>21</v>
      </c>
      <c r="AC122" s="96" t="s">
        <v>228</v>
      </c>
      <c r="AD122" s="96" t="s">
        <v>228</v>
      </c>
      <c r="AE122" s="96" t="s">
        <v>228</v>
      </c>
      <c r="AF122" s="96" t="s">
        <v>228</v>
      </c>
      <c r="AG122" s="96" t="s">
        <v>229</v>
      </c>
      <c r="AH122" s="96" t="s">
        <v>228</v>
      </c>
      <c r="AI122" s="96" t="s">
        <v>229</v>
      </c>
      <c r="AJ122" s="96" t="s">
        <v>228</v>
      </c>
      <c r="AK122" s="96" t="s">
        <v>229</v>
      </c>
      <c r="AL122" s="96" t="s">
        <v>228</v>
      </c>
      <c r="AM122" s="96" t="s">
        <v>228</v>
      </c>
      <c r="AN122" s="96" t="s">
        <v>1547</v>
      </c>
      <c r="AO122" s="96" t="s">
        <v>1548</v>
      </c>
      <c r="AP122" s="96" t="s">
        <v>392</v>
      </c>
      <c r="AQ122" s="96"/>
      <c r="AR122" s="96"/>
      <c r="AS122" s="96"/>
      <c r="AT122" s="98"/>
      <c r="AU122" s="98"/>
      <c r="AV122" s="96" t="s">
        <v>231</v>
      </c>
      <c r="AW122" s="98"/>
      <c r="AX122" s="98"/>
      <c r="AY122" s="98"/>
      <c r="AZ122" s="98"/>
      <c r="BA122" s="96" t="s">
        <v>1549</v>
      </c>
      <c r="BB122" s="96" t="s">
        <v>1550</v>
      </c>
      <c r="BC122" s="98">
        <f t="shared" si="36"/>
        <v>8</v>
      </c>
      <c r="BD122" s="101"/>
      <c r="BE122" s="101"/>
      <c r="BF122" s="101"/>
      <c r="BG122" s="101"/>
      <c r="BH122" s="101"/>
      <c r="BI122" s="100" t="str">
        <f>IFERROR(__xludf.DUMMYFUNCTION("IF(OR(REGEXMATCH(I122,""Peraturan Walikota""),REGEXMATCH(I122,""Peraturan Bupati""),REGEXMATCH(I122,""PERATURAN BUPATI""),REGEXMATCH(I122,""PERATURAN WALIKOTA"")),""Ada"",""Tidak Ada"")"),"Ada")</f>
        <v>Ada</v>
      </c>
      <c r="BJ122" s="98" t="str">
        <f t="shared" si="37"/>
        <v>Ada</v>
      </c>
      <c r="BK122" s="96" t="str">
        <f t="shared" si="38"/>
        <v>Tidak Ada</v>
      </c>
      <c r="BL122" s="98" t="str">
        <f t="shared" si="39"/>
        <v>Tidak Lengkap</v>
      </c>
      <c r="BM122" s="98" t="str">
        <f t="shared" si="40"/>
        <v>Tidak Lengkap</v>
      </c>
    </row>
    <row r="123">
      <c r="A123" s="96" t="s">
        <v>30</v>
      </c>
      <c r="B123" s="97">
        <v>117.0</v>
      </c>
      <c r="C123" s="98" t="s">
        <v>1551</v>
      </c>
      <c r="D123" s="96" t="s">
        <v>1556</v>
      </c>
      <c r="E123" s="96" t="s">
        <v>4498</v>
      </c>
      <c r="F123" s="96">
        <v>8.1271113406E10</v>
      </c>
      <c r="G123" s="96">
        <v>8.1271113406E10</v>
      </c>
      <c r="H123" s="96" t="s">
        <v>1554</v>
      </c>
      <c r="I123" s="96" t="s">
        <v>4499</v>
      </c>
      <c r="J123" s="97">
        <v>2022.0</v>
      </c>
      <c r="K123" s="97" t="s">
        <v>223</v>
      </c>
      <c r="L123" s="96" t="s">
        <v>4500</v>
      </c>
      <c r="M123" s="96" t="s">
        <v>237</v>
      </c>
      <c r="N123" s="96" t="s">
        <v>4501</v>
      </c>
      <c r="O123" s="96" t="s">
        <v>286</v>
      </c>
      <c r="P123" s="96" t="s">
        <v>287</v>
      </c>
      <c r="Q123" s="98"/>
      <c r="R123" s="96" t="s">
        <v>9</v>
      </c>
      <c r="S123" s="96" t="s">
        <v>9</v>
      </c>
      <c r="T123" s="96" t="s">
        <v>21</v>
      </c>
      <c r="U123" s="96" t="s">
        <v>21</v>
      </c>
      <c r="V123" s="96" t="s">
        <v>21</v>
      </c>
      <c r="W123" s="96" t="s">
        <v>21</v>
      </c>
      <c r="X123" s="96" t="s">
        <v>9</v>
      </c>
      <c r="Y123" s="96" t="s">
        <v>21</v>
      </c>
      <c r="Z123" s="96" t="s">
        <v>21</v>
      </c>
      <c r="AA123" s="96" t="s">
        <v>21</v>
      </c>
      <c r="AB123" s="96" t="s">
        <v>21</v>
      </c>
      <c r="AC123" s="96" t="s">
        <v>228</v>
      </c>
      <c r="AD123" s="96" t="s">
        <v>228</v>
      </c>
      <c r="AE123" s="96" t="s">
        <v>228</v>
      </c>
      <c r="AF123" s="96" t="s">
        <v>228</v>
      </c>
      <c r="AG123" s="96" t="s">
        <v>228</v>
      </c>
      <c r="AH123" s="96" t="s">
        <v>228</v>
      </c>
      <c r="AI123" s="96" t="s">
        <v>229</v>
      </c>
      <c r="AJ123" s="96" t="s">
        <v>229</v>
      </c>
      <c r="AK123" s="96" t="s">
        <v>229</v>
      </c>
      <c r="AL123" s="96" t="s">
        <v>228</v>
      </c>
      <c r="AM123" s="96" t="s">
        <v>229</v>
      </c>
      <c r="AN123" s="96" t="s">
        <v>4502</v>
      </c>
      <c r="AO123" s="96" t="s">
        <v>3327</v>
      </c>
      <c r="AP123" s="96" t="s">
        <v>4503</v>
      </c>
      <c r="AQ123" s="96"/>
      <c r="AR123" s="99"/>
      <c r="AS123" s="99"/>
      <c r="AT123" s="98"/>
      <c r="AU123" s="98"/>
      <c r="AV123" s="98"/>
      <c r="AW123" s="96" t="s">
        <v>231</v>
      </c>
      <c r="AX123" s="98"/>
      <c r="AY123" s="98"/>
      <c r="AZ123" s="98"/>
      <c r="BA123" s="96" t="s">
        <v>4504</v>
      </c>
      <c r="BB123" s="96" t="s">
        <v>4505</v>
      </c>
      <c r="BC123" s="98">
        <f t="shared" si="36"/>
        <v>7</v>
      </c>
      <c r="BD123" s="101"/>
      <c r="BE123" s="101"/>
      <c r="BF123" s="101"/>
      <c r="BG123" s="101"/>
      <c r="BH123" s="101"/>
      <c r="BI123" s="100" t="str">
        <f>IFERROR(__xludf.DUMMYFUNCTION("IF(OR(REGEXMATCH(I123,""Peraturan Walikota""),REGEXMATCH(I123,""Peraturan Bupati""),REGEXMATCH(I123,""PERATURAN BUPATI""),REGEXMATCH(I123,""PERATURAN WALIKOTA"")),""Ada"",""Tidak Ada"")"),"Ada")</f>
        <v>Ada</v>
      </c>
      <c r="BJ123" s="98" t="str">
        <f t="shared" si="37"/>
        <v>Ada</v>
      </c>
      <c r="BK123" s="96" t="str">
        <f t="shared" si="38"/>
        <v>Tidak Ada</v>
      </c>
      <c r="BL123" s="98" t="str">
        <f t="shared" si="39"/>
        <v>Tidak Lengkap</v>
      </c>
      <c r="BM123" s="98" t="str">
        <f t="shared" si="40"/>
        <v>Tidak Lengkap</v>
      </c>
    </row>
    <row r="124">
      <c r="A124" s="96" t="s">
        <v>30</v>
      </c>
      <c r="B124" s="97">
        <v>118.0</v>
      </c>
      <c r="C124" s="96" t="s">
        <v>1562</v>
      </c>
      <c r="D124" s="96" t="s">
        <v>1563</v>
      </c>
      <c r="E124" s="96" t="s">
        <v>1564</v>
      </c>
      <c r="F124" s="96"/>
      <c r="G124" s="102" t="s">
        <v>1565</v>
      </c>
      <c r="H124" s="96" t="s">
        <v>11</v>
      </c>
      <c r="I124" s="96" t="s">
        <v>1566</v>
      </c>
      <c r="J124" s="97">
        <v>2023.0</v>
      </c>
      <c r="K124" s="97" t="s">
        <v>223</v>
      </c>
      <c r="L124" s="96" t="s">
        <v>1567</v>
      </c>
      <c r="M124" s="96" t="s">
        <v>1568</v>
      </c>
      <c r="N124" s="96" t="s">
        <v>1569</v>
      </c>
      <c r="O124" s="96" t="s">
        <v>253</v>
      </c>
      <c r="P124" s="96" t="s">
        <v>314</v>
      </c>
      <c r="Q124" s="98"/>
      <c r="R124" s="98"/>
      <c r="S124" s="98"/>
      <c r="T124" s="98"/>
      <c r="U124" s="96" t="s">
        <v>9</v>
      </c>
      <c r="V124" s="98"/>
      <c r="W124" s="98"/>
      <c r="X124" s="98"/>
      <c r="Y124" s="96" t="s">
        <v>9</v>
      </c>
      <c r="Z124" s="96" t="s">
        <v>9</v>
      </c>
      <c r="AA124" s="98"/>
      <c r="AB124" s="98"/>
      <c r="AC124" s="96" t="s">
        <v>228</v>
      </c>
      <c r="AD124" s="96" t="s">
        <v>228</v>
      </c>
      <c r="AE124" s="96" t="s">
        <v>228</v>
      </c>
      <c r="AF124" s="96" t="s">
        <v>228</v>
      </c>
      <c r="AG124" s="96" t="s">
        <v>228</v>
      </c>
      <c r="AH124" s="96" t="s">
        <v>228</v>
      </c>
      <c r="AI124" s="98"/>
      <c r="AJ124" s="96" t="s">
        <v>228</v>
      </c>
      <c r="AK124" s="98"/>
      <c r="AL124" s="96" t="s">
        <v>228</v>
      </c>
      <c r="AM124" s="96" t="s">
        <v>228</v>
      </c>
      <c r="AN124" s="96" t="s">
        <v>1570</v>
      </c>
      <c r="AO124" s="96" t="s">
        <v>1571</v>
      </c>
      <c r="AP124" s="96" t="s">
        <v>1572</v>
      </c>
      <c r="AQ124" s="98"/>
      <c r="AR124" s="98"/>
      <c r="AS124" s="98"/>
      <c r="AT124" s="98"/>
      <c r="AU124" s="98"/>
      <c r="AV124" s="98"/>
      <c r="AW124" s="98"/>
      <c r="AX124" s="96" t="s">
        <v>231</v>
      </c>
      <c r="AY124" s="98"/>
      <c r="AZ124" s="98"/>
      <c r="BA124" s="98"/>
      <c r="BB124" s="98"/>
      <c r="BC124" s="98">
        <f t="shared" si="36"/>
        <v>9</v>
      </c>
      <c r="BD124" s="101"/>
      <c r="BE124" s="101"/>
      <c r="BF124" s="101"/>
      <c r="BG124" s="101"/>
      <c r="BH124" s="101"/>
      <c r="BI124" s="100" t="str">
        <f>IFERROR(__xludf.DUMMYFUNCTION("IF(OR(REGEXMATCH(I124,""Peraturan Walikota""),REGEXMATCH(I124,""Peraturan Bupati""),REGEXMATCH(I124,""PERATURAN BUPATI""),REGEXMATCH(I124,""PERATURAN WALIKOTA"")),""Ada"",""Tidak Ada"")"),"Ada")</f>
        <v>Ada</v>
      </c>
      <c r="BJ124" s="98" t="str">
        <f t="shared" si="37"/>
        <v>Ada</v>
      </c>
      <c r="BK124" s="96" t="str">
        <f t="shared" si="38"/>
        <v>Ada</v>
      </c>
      <c r="BL124" s="98" t="str">
        <f t="shared" si="39"/>
        <v>Tidak Lengkap</v>
      </c>
      <c r="BM124" s="98" t="str">
        <f t="shared" si="40"/>
        <v>Tidak Lengkap</v>
      </c>
    </row>
    <row r="125">
      <c r="A125" s="96" t="s">
        <v>30</v>
      </c>
      <c r="B125" s="97">
        <v>119.0</v>
      </c>
      <c r="C125" s="96" t="s">
        <v>1573</v>
      </c>
      <c r="D125" s="96" t="s">
        <v>1574</v>
      </c>
      <c r="E125" s="96" t="s">
        <v>1575</v>
      </c>
      <c r="F125" s="96" t="s">
        <v>21</v>
      </c>
      <c r="G125" s="102" t="s">
        <v>1576</v>
      </c>
      <c r="H125" s="96" t="s">
        <v>11</v>
      </c>
      <c r="I125" s="96" t="s">
        <v>1577</v>
      </c>
      <c r="J125" s="97">
        <v>2022.0</v>
      </c>
      <c r="K125" s="97" t="s">
        <v>223</v>
      </c>
      <c r="L125" s="98"/>
      <c r="M125" s="96" t="s">
        <v>1578</v>
      </c>
      <c r="N125" s="96" t="s">
        <v>1579</v>
      </c>
      <c r="O125" s="96" t="s">
        <v>276</v>
      </c>
      <c r="P125" s="96" t="s">
        <v>647</v>
      </c>
      <c r="Q125" s="96"/>
      <c r="R125" s="98"/>
      <c r="S125" s="98"/>
      <c r="T125" s="98"/>
      <c r="U125" s="98"/>
      <c r="V125" s="98"/>
      <c r="W125" s="98"/>
      <c r="X125" s="98"/>
      <c r="Y125" s="98"/>
      <c r="Z125" s="98"/>
      <c r="AA125" s="98"/>
      <c r="AB125" s="98"/>
      <c r="AC125" s="98"/>
      <c r="AD125" s="98"/>
      <c r="AE125" s="98"/>
      <c r="AF125" s="98"/>
      <c r="AG125" s="98"/>
      <c r="AH125" s="98"/>
      <c r="AI125" s="98"/>
      <c r="AJ125" s="98"/>
      <c r="AK125" s="98"/>
      <c r="AL125" s="98"/>
      <c r="AM125" s="98"/>
      <c r="AN125" s="98"/>
      <c r="AO125" s="98"/>
      <c r="AP125" s="98"/>
      <c r="AQ125" s="98"/>
      <c r="AR125" s="98"/>
      <c r="AS125" s="98"/>
      <c r="AT125" s="98"/>
      <c r="AU125" s="98"/>
      <c r="AV125" s="98"/>
      <c r="AW125" s="98"/>
      <c r="AX125" s="98"/>
      <c r="AY125" s="98"/>
      <c r="AZ125" s="98"/>
      <c r="BA125" s="98"/>
      <c r="BB125" s="98"/>
      <c r="BC125" s="98">
        <f t="shared" si="36"/>
        <v>0</v>
      </c>
      <c r="BD125" s="101"/>
      <c r="BE125" s="101"/>
      <c r="BF125" s="101"/>
      <c r="BG125" s="101"/>
      <c r="BH125" s="101"/>
      <c r="BI125" s="100" t="str">
        <f>IFERROR(__xludf.DUMMYFUNCTION("IF(OR(REGEXMATCH(I125,""Peraturan Walikota""),REGEXMATCH(I125,""Peraturan Bupati""),REGEXMATCH(I125,""PERATURAN BUPATI""),REGEXMATCH(I125,""PERATURAN WALIKOTA"")),""Ada"",""Tidak Ada"")"),"Ada")</f>
        <v>Ada</v>
      </c>
      <c r="BJ125" s="98" t="str">
        <f t="shared" si="37"/>
        <v>Ada</v>
      </c>
      <c r="BK125" s="96" t="str">
        <f t="shared" si="38"/>
        <v>Tidak Ada</v>
      </c>
      <c r="BL125" s="98" t="str">
        <f t="shared" si="39"/>
        <v>Tidak Lengkap</v>
      </c>
      <c r="BM125" s="98" t="str">
        <f t="shared" si="40"/>
        <v>Tidak Lengkap</v>
      </c>
    </row>
    <row r="126">
      <c r="A126" s="96" t="s">
        <v>30</v>
      </c>
      <c r="B126" s="97">
        <v>120.0</v>
      </c>
      <c r="C126" s="96" t="s">
        <v>1580</v>
      </c>
      <c r="D126" s="96" t="s">
        <v>1581</v>
      </c>
      <c r="E126" s="96" t="s">
        <v>1582</v>
      </c>
      <c r="F126" s="102" t="s">
        <v>1583</v>
      </c>
      <c r="G126" s="102" t="s">
        <v>1583</v>
      </c>
      <c r="H126" s="96" t="s">
        <v>11</v>
      </c>
      <c r="I126" s="96" t="s">
        <v>1584</v>
      </c>
      <c r="J126" s="97">
        <v>2023.0</v>
      </c>
      <c r="K126" s="97" t="s">
        <v>223</v>
      </c>
      <c r="L126" s="98"/>
      <c r="M126" s="96" t="s">
        <v>1585</v>
      </c>
      <c r="N126" s="96" t="s">
        <v>1586</v>
      </c>
      <c r="O126" s="96" t="s">
        <v>253</v>
      </c>
      <c r="P126" s="96" t="s">
        <v>314</v>
      </c>
      <c r="Q126" s="98"/>
      <c r="R126" s="98"/>
      <c r="S126" s="98"/>
      <c r="T126" s="98"/>
      <c r="U126" s="98"/>
      <c r="V126" s="98"/>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c r="AS126" s="98"/>
      <c r="AT126" s="98"/>
      <c r="AU126" s="98"/>
      <c r="AV126" s="98"/>
      <c r="AW126" s="98"/>
      <c r="AX126" s="98"/>
      <c r="AY126" s="98"/>
      <c r="AZ126" s="98"/>
      <c r="BA126" s="98"/>
      <c r="BB126" s="98"/>
      <c r="BC126" s="98">
        <f t="shared" si="36"/>
        <v>0</v>
      </c>
      <c r="BD126" s="101"/>
      <c r="BE126" s="101"/>
      <c r="BF126" s="101"/>
      <c r="BG126" s="101"/>
      <c r="BH126" s="101"/>
      <c r="BI126" s="100" t="str">
        <f>IFERROR(__xludf.DUMMYFUNCTION("IF(OR(REGEXMATCH(I126,""Peraturan Walikota""),REGEXMATCH(I126,""Peraturan Bupati""),REGEXMATCH(I126,""PERATURAN BUPATI""),REGEXMATCH(I126,""PERATURAN WALIKOTA"")),""Ada"",""Tidak Ada"")"),"Ada")</f>
        <v>Ada</v>
      </c>
      <c r="BJ126" s="98" t="str">
        <f t="shared" si="37"/>
        <v>Ada</v>
      </c>
      <c r="BK126" s="96" t="str">
        <f t="shared" si="38"/>
        <v>Ada</v>
      </c>
      <c r="BL126" s="98" t="str">
        <f t="shared" si="39"/>
        <v>Tidak Lengkap</v>
      </c>
      <c r="BM126" s="98" t="str">
        <f t="shared" si="40"/>
        <v>Tidak Lengkap</v>
      </c>
    </row>
    <row r="127">
      <c r="A127" s="96" t="s">
        <v>30</v>
      </c>
      <c r="B127" s="97">
        <v>121.0</v>
      </c>
      <c r="C127" s="96" t="s">
        <v>1587</v>
      </c>
      <c r="D127" s="96" t="s">
        <v>1588</v>
      </c>
      <c r="E127" s="96" t="s">
        <v>1589</v>
      </c>
      <c r="F127" s="96" t="s">
        <v>21</v>
      </c>
      <c r="G127" s="102" t="s">
        <v>1590</v>
      </c>
      <c r="H127" s="96" t="s">
        <v>11</v>
      </c>
      <c r="I127" s="96" t="s">
        <v>1591</v>
      </c>
      <c r="J127" s="97">
        <v>2024.0</v>
      </c>
      <c r="K127" s="97" t="s">
        <v>223</v>
      </c>
      <c r="L127" s="103" t="s">
        <v>4506</v>
      </c>
      <c r="M127" s="96" t="s">
        <v>1593</v>
      </c>
      <c r="N127" s="96" t="s">
        <v>1594</v>
      </c>
      <c r="O127" s="96" t="s">
        <v>276</v>
      </c>
      <c r="P127" s="96" t="s">
        <v>647</v>
      </c>
      <c r="Q127" s="96"/>
      <c r="R127" s="96" t="s">
        <v>9</v>
      </c>
      <c r="S127" s="96" t="s">
        <v>595</v>
      </c>
      <c r="T127" s="96" t="s">
        <v>595</v>
      </c>
      <c r="U127" s="96" t="s">
        <v>595</v>
      </c>
      <c r="V127" s="98"/>
      <c r="W127" s="96" t="s">
        <v>9</v>
      </c>
      <c r="X127" s="98"/>
      <c r="Y127" s="96" t="s">
        <v>9</v>
      </c>
      <c r="Z127" s="96" t="s">
        <v>9</v>
      </c>
      <c r="AA127" s="98"/>
      <c r="AB127" s="98"/>
      <c r="AC127" s="96" t="s">
        <v>228</v>
      </c>
      <c r="AD127" s="96" t="s">
        <v>228</v>
      </c>
      <c r="AE127" s="96" t="s">
        <v>228</v>
      </c>
      <c r="AF127" s="96" t="s">
        <v>228</v>
      </c>
      <c r="AG127" s="96" t="s">
        <v>228</v>
      </c>
      <c r="AH127" s="96" t="s">
        <v>228</v>
      </c>
      <c r="AI127" s="98"/>
      <c r="AJ127" s="96" t="s">
        <v>228</v>
      </c>
      <c r="AK127" s="96" t="s">
        <v>228</v>
      </c>
      <c r="AL127" s="96" t="s">
        <v>228</v>
      </c>
      <c r="AM127" s="96" t="s">
        <v>228</v>
      </c>
      <c r="AN127" s="96" t="s">
        <v>1595</v>
      </c>
      <c r="AO127" s="96" t="s">
        <v>1596</v>
      </c>
      <c r="AP127" s="96" t="s">
        <v>1597</v>
      </c>
      <c r="AQ127" s="98"/>
      <c r="AR127" s="98"/>
      <c r="AS127" s="98"/>
      <c r="AT127" s="98"/>
      <c r="AU127" s="98"/>
      <c r="AV127" s="98"/>
      <c r="AW127" s="98"/>
      <c r="AX127" s="98"/>
      <c r="AY127" s="96" t="s">
        <v>231</v>
      </c>
      <c r="AZ127" s="96"/>
      <c r="BA127" s="98"/>
      <c r="BB127" s="98"/>
      <c r="BC127" s="98">
        <f t="shared" si="36"/>
        <v>10</v>
      </c>
      <c r="BD127" s="101"/>
      <c r="BE127" s="101"/>
      <c r="BF127" s="101"/>
      <c r="BG127" s="101"/>
      <c r="BH127" s="101"/>
      <c r="BI127" s="100" t="str">
        <f>IFERROR(__xludf.DUMMYFUNCTION("IF(OR(REGEXMATCH(I127,""Peraturan Walikota""),REGEXMATCH(I127,""Peraturan Bupati""),REGEXMATCH(I127,""PERATURAN BUPATI""),REGEXMATCH(I127,""PERATURAN WALIKOTA"")),""Ada"",""Tidak Ada"")"),"Ada")</f>
        <v>Ada</v>
      </c>
      <c r="BJ127" s="98" t="str">
        <f t="shared" si="37"/>
        <v>Ada</v>
      </c>
      <c r="BK127" s="96" t="str">
        <f t="shared" si="38"/>
        <v>Tidak Ada</v>
      </c>
      <c r="BL127" s="98" t="str">
        <f t="shared" si="39"/>
        <v>Lengkap</v>
      </c>
      <c r="BM127" s="98" t="str">
        <f t="shared" si="40"/>
        <v>Tidak Lengkap</v>
      </c>
    </row>
    <row r="128">
      <c r="A128" s="96" t="s">
        <v>30</v>
      </c>
      <c r="B128" s="97">
        <v>122.0</v>
      </c>
      <c r="C128" s="96" t="s">
        <v>1598</v>
      </c>
      <c r="D128" s="96"/>
      <c r="E128" s="96"/>
      <c r="F128" s="96"/>
      <c r="G128" s="96"/>
      <c r="H128" s="96"/>
      <c r="I128" s="96"/>
      <c r="J128" s="97"/>
      <c r="K128" s="97"/>
      <c r="L128" s="96"/>
      <c r="M128" s="96"/>
      <c r="N128" s="96"/>
      <c r="O128" s="96"/>
      <c r="P128" s="96"/>
      <c r="Q128" s="96"/>
      <c r="R128" s="96"/>
      <c r="S128" s="96"/>
      <c r="T128" s="96"/>
      <c r="U128" s="96"/>
      <c r="V128" s="98"/>
      <c r="W128" s="96"/>
      <c r="X128" s="98"/>
      <c r="Y128" s="96"/>
      <c r="Z128" s="96"/>
      <c r="AA128" s="98"/>
      <c r="AB128" s="98"/>
      <c r="AC128" s="96"/>
      <c r="AD128" s="96"/>
      <c r="AE128" s="96"/>
      <c r="AF128" s="96"/>
      <c r="AG128" s="96"/>
      <c r="AH128" s="96"/>
      <c r="AI128" s="98"/>
      <c r="AJ128" s="96"/>
      <c r="AK128" s="96"/>
      <c r="AL128" s="96"/>
      <c r="AM128" s="96"/>
      <c r="AN128" s="96"/>
      <c r="AO128" s="96"/>
      <c r="AP128" s="96"/>
      <c r="AQ128" s="98"/>
      <c r="AR128" s="98"/>
      <c r="AS128" s="98"/>
      <c r="AT128" s="98"/>
      <c r="AU128" s="98"/>
      <c r="AV128" s="98"/>
      <c r="AW128" s="98"/>
      <c r="AX128" s="98"/>
      <c r="AY128" s="96"/>
      <c r="AZ128" s="96"/>
      <c r="BA128" s="98"/>
      <c r="BB128" s="98"/>
      <c r="BC128" s="98"/>
      <c r="BD128" s="101"/>
      <c r="BE128" s="101"/>
      <c r="BF128" s="101"/>
      <c r="BG128" s="101"/>
      <c r="BH128" s="101"/>
      <c r="BI128" s="100" t="str">
        <f>IFERROR(__xludf.DUMMYFUNCTION("IF(OR(REGEXMATCH(I128,""Peraturan Walikota""),REGEXMATCH(I128,""Peraturan Bupati""),REGEXMATCH(I128,""PERATURAN BUPATI""),REGEXMATCH(I128,""PERATURAN WALIKOTA"")),""Ada"",""Tidak Ada"")"),"Tidak Ada")</f>
        <v>Tidak Ada</v>
      </c>
      <c r="BJ128" s="98"/>
      <c r="BK128" s="96"/>
      <c r="BL128" s="98"/>
      <c r="BM128" s="98"/>
    </row>
    <row r="129">
      <c r="A129" s="96" t="s">
        <v>1599</v>
      </c>
      <c r="B129" s="97">
        <v>123.0</v>
      </c>
      <c r="C129" s="96" t="s">
        <v>1600</v>
      </c>
      <c r="D129" s="96" t="s">
        <v>1601</v>
      </c>
      <c r="E129" s="96" t="s">
        <v>1602</v>
      </c>
      <c r="F129" s="96">
        <v>8.2280433979E10</v>
      </c>
      <c r="G129" s="96">
        <v>7.167323077E9</v>
      </c>
      <c r="H129" s="96" t="s">
        <v>11</v>
      </c>
      <c r="I129" s="96" t="s">
        <v>1603</v>
      </c>
      <c r="J129" s="97">
        <v>2022.0</v>
      </c>
      <c r="K129" s="97" t="s">
        <v>223</v>
      </c>
      <c r="L129" s="96">
        <v>8.138908378E10</v>
      </c>
      <c r="M129" s="96" t="s">
        <v>1604</v>
      </c>
      <c r="N129" s="96" t="s">
        <v>1605</v>
      </c>
      <c r="O129" s="96" t="s">
        <v>260</v>
      </c>
      <c r="P129" s="96" t="s">
        <v>1606</v>
      </c>
      <c r="Q129" s="96"/>
      <c r="R129" s="96" t="s">
        <v>9</v>
      </c>
      <c r="S129" s="96" t="s">
        <v>9</v>
      </c>
      <c r="T129" s="96" t="s">
        <v>9</v>
      </c>
      <c r="U129" s="96" t="s">
        <v>21</v>
      </c>
      <c r="V129" s="96" t="s">
        <v>9</v>
      </c>
      <c r="W129" s="96" t="s">
        <v>9</v>
      </c>
      <c r="X129" s="96" t="s">
        <v>9</v>
      </c>
      <c r="Y129" s="96" t="s">
        <v>21</v>
      </c>
      <c r="Z129" s="96" t="s">
        <v>9</v>
      </c>
      <c r="AA129" s="96" t="s">
        <v>21</v>
      </c>
      <c r="AB129" s="96" t="s">
        <v>21</v>
      </c>
      <c r="AC129" s="96" t="s">
        <v>228</v>
      </c>
      <c r="AD129" s="96" t="s">
        <v>228</v>
      </c>
      <c r="AE129" s="96" t="s">
        <v>228</v>
      </c>
      <c r="AF129" s="96" t="s">
        <v>228</v>
      </c>
      <c r="AG129" s="96" t="s">
        <v>228</v>
      </c>
      <c r="AH129" s="96" t="s">
        <v>228</v>
      </c>
      <c r="AI129" s="96" t="s">
        <v>228</v>
      </c>
      <c r="AJ129" s="96" t="s">
        <v>228</v>
      </c>
      <c r="AK129" s="96" t="s">
        <v>229</v>
      </c>
      <c r="AL129" s="96" t="s">
        <v>228</v>
      </c>
      <c r="AM129" s="96" t="s">
        <v>228</v>
      </c>
      <c r="AN129" s="98"/>
      <c r="AO129" s="96" t="s">
        <v>1607</v>
      </c>
      <c r="AP129" s="96" t="s">
        <v>278</v>
      </c>
      <c r="AQ129" s="96"/>
      <c r="AR129" s="105"/>
      <c r="AS129" s="105"/>
      <c r="AT129" s="98"/>
      <c r="AU129" s="96"/>
      <c r="AV129" s="98"/>
      <c r="AW129" s="96" t="s">
        <v>231</v>
      </c>
      <c r="AX129" s="98"/>
      <c r="AY129" s="98"/>
      <c r="AZ129" s="98"/>
      <c r="BA129" s="96" t="s">
        <v>1608</v>
      </c>
      <c r="BB129" s="96" t="s">
        <v>1609</v>
      </c>
      <c r="BC129" s="98">
        <f t="shared" ref="BC129:BC131" si="41">COUNTIF(AC129:AM129,"Sudah")</f>
        <v>10</v>
      </c>
      <c r="BD129" s="101"/>
      <c r="BE129" s="101"/>
      <c r="BF129" s="101"/>
      <c r="BG129" s="101"/>
      <c r="BH129" s="101"/>
      <c r="BI129" s="100" t="str">
        <f>IFERROR(__xludf.DUMMYFUNCTION("IF(OR(REGEXMATCH(I129,""Peraturan Walikota""),REGEXMATCH(I129,""Peraturan Bupati""),REGEXMATCH(I129,""PERATURAN BUPATI""),REGEXMATCH(I129,""PERATURAN WALIKOTA"")),""Ada"",""Tidak Ada"")"),"Ada")</f>
        <v>Ada</v>
      </c>
      <c r="BJ129" s="98" t="str">
        <f t="shared" ref="BJ129:BJ131" si="42">IF(O129 = "Belum Punya", "Tidak Ada", IF(O129 = "", "Tidak Menjawab", "Ada"))</f>
        <v>Ada</v>
      </c>
      <c r="BK129" s="96" t="str">
        <f t="shared" ref="BK129:BK131" si="43">IF(P129 = "Tidak Punya", "Tidak Ada", IF(P129 = "", "Tidak Menjawab", "Ada"))</f>
        <v>Ada</v>
      </c>
      <c r="BL129" s="98" t="str">
        <f t="shared" ref="BL129:BL131" si="44">IF(AND(R129="Ada",S129="Ada",T129="Ada"),"Lengkap","Tidak Lengkap")</f>
        <v>Lengkap</v>
      </c>
      <c r="BM129" s="98" t="str">
        <f t="shared" ref="BM129:BM131" si="45">IF(AND(U129="Ada",V129="Ada",W129="Ada",X129="Ada",Y129="Ada",Z129="Ada",AA129="Ada",AB129="Ada"),"Lengkap","Tidak Lengkap")</f>
        <v>Tidak Lengkap</v>
      </c>
    </row>
    <row r="130">
      <c r="A130" s="96" t="s">
        <v>1599</v>
      </c>
      <c r="B130" s="97">
        <v>124.0</v>
      </c>
      <c r="C130" s="96" t="s">
        <v>1610</v>
      </c>
      <c r="D130" s="96" t="s">
        <v>1611</v>
      </c>
      <c r="E130" s="96" t="s">
        <v>1612</v>
      </c>
      <c r="F130" s="96" t="s">
        <v>301</v>
      </c>
      <c r="G130" s="96" t="s">
        <v>1613</v>
      </c>
      <c r="H130" s="96" t="s">
        <v>11</v>
      </c>
      <c r="I130" s="96" t="s">
        <v>1614</v>
      </c>
      <c r="J130" s="97">
        <v>2020.0</v>
      </c>
      <c r="K130" s="97" t="s">
        <v>223</v>
      </c>
      <c r="L130" s="96">
        <v>8.1278878753E10</v>
      </c>
      <c r="M130" s="96" t="s">
        <v>1615</v>
      </c>
      <c r="N130" s="96" t="s">
        <v>669</v>
      </c>
      <c r="O130" s="96" t="s">
        <v>226</v>
      </c>
      <c r="P130" s="96" t="s">
        <v>330</v>
      </c>
      <c r="Q130" s="96" t="s">
        <v>555</v>
      </c>
      <c r="R130" s="96" t="s">
        <v>21</v>
      </c>
      <c r="S130" s="96" t="s">
        <v>21</v>
      </c>
      <c r="T130" s="96" t="s">
        <v>21</v>
      </c>
      <c r="U130" s="96" t="s">
        <v>21</v>
      </c>
      <c r="V130" s="96" t="s">
        <v>21</v>
      </c>
      <c r="W130" s="96" t="s">
        <v>21</v>
      </c>
      <c r="X130" s="96" t="s">
        <v>21</v>
      </c>
      <c r="Y130" s="96" t="s">
        <v>21</v>
      </c>
      <c r="Z130" s="96" t="s">
        <v>21</v>
      </c>
      <c r="AA130" s="96" t="s">
        <v>21</v>
      </c>
      <c r="AB130" s="96" t="s">
        <v>21</v>
      </c>
      <c r="AC130" s="96" t="s">
        <v>228</v>
      </c>
      <c r="AD130" s="96" t="s">
        <v>228</v>
      </c>
      <c r="AE130" s="96" t="s">
        <v>229</v>
      </c>
      <c r="AF130" s="96" t="s">
        <v>228</v>
      </c>
      <c r="AG130" s="96" t="s">
        <v>229</v>
      </c>
      <c r="AH130" s="96" t="s">
        <v>229</v>
      </c>
      <c r="AI130" s="96" t="s">
        <v>229</v>
      </c>
      <c r="AJ130" s="96" t="s">
        <v>228</v>
      </c>
      <c r="AK130" s="96" t="s">
        <v>228</v>
      </c>
      <c r="AL130" s="96" t="s">
        <v>228</v>
      </c>
      <c r="AM130" s="96" t="s">
        <v>228</v>
      </c>
      <c r="AN130" s="96"/>
      <c r="AO130" s="96">
        <v>114.0</v>
      </c>
      <c r="AP130" s="96" t="s">
        <v>1616</v>
      </c>
      <c r="AQ130" s="96"/>
      <c r="AR130" s="99"/>
      <c r="AS130" s="99"/>
      <c r="AT130" s="98"/>
      <c r="AU130" s="96" t="s">
        <v>279</v>
      </c>
      <c r="AV130" s="96"/>
      <c r="AW130" s="98"/>
      <c r="AX130" s="96"/>
      <c r="AY130" s="98"/>
      <c r="AZ130" s="98"/>
      <c r="BA130" s="96" t="s">
        <v>1617</v>
      </c>
      <c r="BB130" s="96" t="s">
        <v>1618</v>
      </c>
      <c r="BC130" s="98">
        <f t="shared" si="41"/>
        <v>7</v>
      </c>
      <c r="BD130" s="101"/>
      <c r="BE130" s="101"/>
      <c r="BF130" s="101"/>
      <c r="BG130" s="101"/>
      <c r="BH130" s="101"/>
      <c r="BI130" s="100" t="str">
        <f>IFERROR(__xludf.DUMMYFUNCTION("IF(OR(REGEXMATCH(I130,""Peraturan Walikota""),REGEXMATCH(I130,""Peraturan Bupati""),REGEXMATCH(I130,""PERATURAN BUPATI""),REGEXMATCH(I130,""PERATURAN WALIKOTA"")),""Ada"",""Tidak Ada"")"),"Ada")</f>
        <v>Ada</v>
      </c>
      <c r="BJ130" s="98" t="str">
        <f t="shared" si="42"/>
        <v>Ada</v>
      </c>
      <c r="BK130" s="96" t="str">
        <f t="shared" si="43"/>
        <v>Ada</v>
      </c>
      <c r="BL130" s="98" t="str">
        <f t="shared" si="44"/>
        <v>Tidak Lengkap</v>
      </c>
      <c r="BM130" s="98" t="str">
        <f t="shared" si="45"/>
        <v>Tidak Lengkap</v>
      </c>
    </row>
    <row r="131">
      <c r="A131" s="96" t="s">
        <v>1599</v>
      </c>
      <c r="B131" s="97">
        <v>125.0</v>
      </c>
      <c r="C131" s="96" t="s">
        <v>1619</v>
      </c>
      <c r="D131" s="96" t="s">
        <v>1620</v>
      </c>
      <c r="E131" s="96" t="s">
        <v>1621</v>
      </c>
      <c r="F131" s="102" t="s">
        <v>1622</v>
      </c>
      <c r="G131" s="102" t="s">
        <v>1622</v>
      </c>
      <c r="H131" s="96" t="s">
        <v>24</v>
      </c>
      <c r="I131" s="96" t="s">
        <v>1623</v>
      </c>
      <c r="J131" s="97">
        <v>2020.0</v>
      </c>
      <c r="K131" s="97" t="s">
        <v>387</v>
      </c>
      <c r="L131" s="102" t="s">
        <v>1624</v>
      </c>
      <c r="M131" s="103" t="s">
        <v>4507</v>
      </c>
      <c r="N131" s="96" t="s">
        <v>1626</v>
      </c>
      <c r="O131" s="96" t="s">
        <v>276</v>
      </c>
      <c r="P131" s="96" t="s">
        <v>1627</v>
      </c>
      <c r="Q131" s="96" t="s">
        <v>1628</v>
      </c>
      <c r="R131" s="96" t="s">
        <v>9</v>
      </c>
      <c r="S131" s="96" t="s">
        <v>21</v>
      </c>
      <c r="T131" s="96" t="s">
        <v>21</v>
      </c>
      <c r="U131" s="96" t="s">
        <v>21</v>
      </c>
      <c r="V131" s="96" t="s">
        <v>21</v>
      </c>
      <c r="W131" s="96" t="s">
        <v>21</v>
      </c>
      <c r="X131" s="96" t="s">
        <v>9</v>
      </c>
      <c r="Y131" s="96" t="s">
        <v>21</v>
      </c>
      <c r="Z131" s="96" t="s">
        <v>21</v>
      </c>
      <c r="AA131" s="96" t="s">
        <v>21</v>
      </c>
      <c r="AB131" s="96" t="s">
        <v>21</v>
      </c>
      <c r="AC131" s="96" t="s">
        <v>228</v>
      </c>
      <c r="AD131" s="96" t="s">
        <v>228</v>
      </c>
      <c r="AE131" s="96" t="s">
        <v>228</v>
      </c>
      <c r="AF131" s="96" t="s">
        <v>228</v>
      </c>
      <c r="AG131" s="96" t="s">
        <v>228</v>
      </c>
      <c r="AH131" s="96" t="s">
        <v>228</v>
      </c>
      <c r="AI131" s="96" t="s">
        <v>229</v>
      </c>
      <c r="AJ131" s="96" t="s">
        <v>228</v>
      </c>
      <c r="AK131" s="96" t="s">
        <v>229</v>
      </c>
      <c r="AL131" s="96" t="s">
        <v>228</v>
      </c>
      <c r="AM131" s="96" t="s">
        <v>228</v>
      </c>
      <c r="AN131" s="96" t="s">
        <v>370</v>
      </c>
      <c r="AO131" s="96" t="s">
        <v>391</v>
      </c>
      <c r="AP131" s="96" t="s">
        <v>317</v>
      </c>
      <c r="AQ131" s="98"/>
      <c r="AR131" s="98"/>
      <c r="AS131" s="98"/>
      <c r="AT131" s="98"/>
      <c r="AU131" s="96" t="s">
        <v>231</v>
      </c>
      <c r="AV131" s="98"/>
      <c r="AW131" s="98"/>
      <c r="AX131" s="98"/>
      <c r="AY131" s="98"/>
      <c r="AZ131" s="98"/>
      <c r="BA131" s="98"/>
      <c r="BB131" s="98"/>
      <c r="BC131" s="98">
        <f t="shared" si="41"/>
        <v>9</v>
      </c>
      <c r="BD131" s="101"/>
      <c r="BE131" s="101"/>
      <c r="BF131" s="101"/>
      <c r="BG131" s="101"/>
      <c r="BH131" s="101"/>
      <c r="BI131" s="100" t="str">
        <f>IFERROR(__xludf.DUMMYFUNCTION("IF(OR(REGEXMATCH(I131,""Peraturan Walikota""),REGEXMATCH(I131,""Peraturan Bupati""),REGEXMATCH(I131,""PERATURAN BUPATI""),REGEXMATCH(I131,""PERATURAN WALIKOTA"")),""Ada"",""Tidak Ada"")"),"Ada")</f>
        <v>Ada</v>
      </c>
      <c r="BJ131" s="98" t="str">
        <f t="shared" si="42"/>
        <v>Ada</v>
      </c>
      <c r="BK131" s="96" t="str">
        <f t="shared" si="43"/>
        <v>Ada</v>
      </c>
      <c r="BL131" s="98" t="str">
        <f t="shared" si="44"/>
        <v>Tidak Lengkap</v>
      </c>
      <c r="BM131" s="98" t="str">
        <f t="shared" si="45"/>
        <v>Tidak Lengkap</v>
      </c>
    </row>
    <row r="132">
      <c r="A132" s="96" t="s">
        <v>1599</v>
      </c>
      <c r="B132" s="97">
        <v>126.0</v>
      </c>
      <c r="C132" s="96" t="s">
        <v>1629</v>
      </c>
      <c r="D132" s="96" t="s">
        <v>1630</v>
      </c>
      <c r="E132" s="96" t="s">
        <v>1631</v>
      </c>
      <c r="F132" s="96">
        <v>7.1792055E7</v>
      </c>
      <c r="G132" s="96">
        <v>8.1368032323E10</v>
      </c>
      <c r="H132" s="96" t="s">
        <v>11</v>
      </c>
      <c r="I132" s="96" t="s">
        <v>1632</v>
      </c>
      <c r="J132" s="97">
        <v>2020.0</v>
      </c>
      <c r="K132" s="97" t="s">
        <v>223</v>
      </c>
      <c r="L132" s="96" t="s">
        <v>1633</v>
      </c>
      <c r="M132" s="96" t="s">
        <v>1634</v>
      </c>
      <c r="N132" s="96" t="s">
        <v>1635</v>
      </c>
      <c r="O132" s="96" t="s">
        <v>226</v>
      </c>
      <c r="P132" s="96" t="s">
        <v>330</v>
      </c>
      <c r="Q132" s="96" t="s">
        <v>1636</v>
      </c>
      <c r="R132" s="96" t="s">
        <v>9</v>
      </c>
      <c r="S132" s="96" t="s">
        <v>21</v>
      </c>
      <c r="T132" s="96" t="s">
        <v>21</v>
      </c>
      <c r="U132" s="96" t="s">
        <v>21</v>
      </c>
      <c r="V132" s="96" t="s">
        <v>21</v>
      </c>
      <c r="W132" s="96" t="s">
        <v>21</v>
      </c>
      <c r="X132" s="96" t="s">
        <v>9</v>
      </c>
      <c r="Y132" s="96" t="s">
        <v>21</v>
      </c>
      <c r="Z132" s="96" t="s">
        <v>9</v>
      </c>
      <c r="AA132" s="96" t="s">
        <v>21</v>
      </c>
      <c r="AB132" s="96" t="s">
        <v>21</v>
      </c>
      <c r="AC132" s="96" t="s">
        <v>228</v>
      </c>
      <c r="AD132" s="96" t="s">
        <v>228</v>
      </c>
      <c r="AE132" s="96" t="s">
        <v>228</v>
      </c>
      <c r="AF132" s="96" t="s">
        <v>228</v>
      </c>
      <c r="AG132" s="96" t="s">
        <v>229</v>
      </c>
      <c r="AH132" s="96" t="s">
        <v>229</v>
      </c>
      <c r="AI132" s="96" t="s">
        <v>229</v>
      </c>
      <c r="AJ132" s="96" t="s">
        <v>228</v>
      </c>
      <c r="AK132" s="96" t="s">
        <v>229</v>
      </c>
      <c r="AL132" s="96" t="s">
        <v>228</v>
      </c>
      <c r="AM132" s="96" t="s">
        <v>228</v>
      </c>
      <c r="AN132" s="96" t="s">
        <v>1637</v>
      </c>
      <c r="AO132" s="96">
        <v>38.0</v>
      </c>
      <c r="AP132" s="96" t="s">
        <v>1638</v>
      </c>
      <c r="AQ132" s="96"/>
      <c r="AR132" s="105"/>
      <c r="AS132" s="105"/>
      <c r="AT132" s="96"/>
      <c r="AU132" s="96" t="s">
        <v>231</v>
      </c>
      <c r="AV132" s="98"/>
      <c r="AW132" s="96"/>
      <c r="AX132" s="96"/>
      <c r="AY132" s="96"/>
      <c r="AZ132" s="96"/>
      <c r="BA132" s="96" t="s">
        <v>1639</v>
      </c>
      <c r="BB132" s="96" t="s">
        <v>1640</v>
      </c>
      <c r="BC132" s="98"/>
      <c r="BD132" s="101"/>
      <c r="BE132" s="101"/>
      <c r="BF132" s="101"/>
      <c r="BG132" s="101"/>
      <c r="BH132" s="101"/>
      <c r="BI132" s="100" t="str">
        <f>IFERROR(__xludf.DUMMYFUNCTION("IF(OR(REGEXMATCH(I132,""Peraturan Walikota""),REGEXMATCH(I132,""Peraturan Bupati""),REGEXMATCH(I132,""PERATURAN BUPATI""),REGEXMATCH(I132,""PERATURAN WALIKOTA"")),""Ada"",""Tidak Ada"")"),"Ada")</f>
        <v>Ada</v>
      </c>
      <c r="BJ132" s="98"/>
      <c r="BK132" s="96"/>
      <c r="BL132" s="98"/>
      <c r="BM132" s="98"/>
    </row>
    <row r="133">
      <c r="A133" s="96" t="s">
        <v>1599</v>
      </c>
      <c r="B133" s="97">
        <v>127.0</v>
      </c>
      <c r="C133" s="96" t="s">
        <v>1641</v>
      </c>
      <c r="D133" s="96" t="s">
        <v>1642</v>
      </c>
      <c r="E133" s="96" t="s">
        <v>1643</v>
      </c>
      <c r="F133" s="102" t="s">
        <v>1644</v>
      </c>
      <c r="G133" s="102" t="s">
        <v>1645</v>
      </c>
      <c r="H133" s="96" t="s">
        <v>24</v>
      </c>
      <c r="I133" s="96" t="s">
        <v>1646</v>
      </c>
      <c r="J133" s="97">
        <v>2022.0</v>
      </c>
      <c r="K133" s="97" t="s">
        <v>223</v>
      </c>
      <c r="L133" s="96" t="s">
        <v>1647</v>
      </c>
      <c r="M133" s="103" t="s">
        <v>4508</v>
      </c>
      <c r="N133" s="96" t="s">
        <v>368</v>
      </c>
      <c r="O133" s="96" t="s">
        <v>276</v>
      </c>
      <c r="P133" s="96" t="s">
        <v>369</v>
      </c>
      <c r="Q133" s="96" t="s">
        <v>300</v>
      </c>
      <c r="R133" s="96" t="s">
        <v>21</v>
      </c>
      <c r="S133" s="96" t="s">
        <v>9</v>
      </c>
      <c r="T133" s="96" t="s">
        <v>9</v>
      </c>
      <c r="U133" s="96" t="s">
        <v>21</v>
      </c>
      <c r="V133" s="96" t="s">
        <v>9</v>
      </c>
      <c r="W133" s="96" t="s">
        <v>21</v>
      </c>
      <c r="X133" s="96" t="s">
        <v>9</v>
      </c>
      <c r="Y133" s="96" t="s">
        <v>21</v>
      </c>
      <c r="Z133" s="96" t="s">
        <v>21</v>
      </c>
      <c r="AA133" s="96" t="s">
        <v>301</v>
      </c>
      <c r="AB133" s="96" t="s">
        <v>301</v>
      </c>
      <c r="AC133" s="96" t="s">
        <v>228</v>
      </c>
      <c r="AD133" s="96" t="s">
        <v>228</v>
      </c>
      <c r="AE133" s="96" t="s">
        <v>302</v>
      </c>
      <c r="AF133" s="96" t="s">
        <v>228</v>
      </c>
      <c r="AG133" s="96" t="s">
        <v>228</v>
      </c>
      <c r="AH133" s="96" t="s">
        <v>228</v>
      </c>
      <c r="AI133" s="96" t="s">
        <v>229</v>
      </c>
      <c r="AJ133" s="96" t="s">
        <v>228</v>
      </c>
      <c r="AK133" s="96" t="s">
        <v>229</v>
      </c>
      <c r="AL133" s="96" t="s">
        <v>229</v>
      </c>
      <c r="AM133" s="96" t="s">
        <v>229</v>
      </c>
      <c r="AN133" s="96" t="s">
        <v>370</v>
      </c>
      <c r="AO133" s="98"/>
      <c r="AP133" s="96" t="s">
        <v>317</v>
      </c>
      <c r="AQ133" s="98"/>
      <c r="AR133" s="96"/>
      <c r="AS133" s="96"/>
      <c r="AT133" s="96"/>
      <c r="AU133" s="96"/>
      <c r="AV133" s="98"/>
      <c r="AW133" s="96" t="s">
        <v>231</v>
      </c>
      <c r="AX133" s="96"/>
      <c r="AY133" s="96"/>
      <c r="AZ133" s="96"/>
      <c r="BA133" s="98"/>
      <c r="BB133" s="98"/>
      <c r="BC133" s="98">
        <f t="shared" ref="BC133:BC134" si="46">COUNTIF(AC133:AM133,"Sudah")</f>
        <v>7</v>
      </c>
      <c r="BD133" s="101"/>
      <c r="BE133" s="101"/>
      <c r="BF133" s="101"/>
      <c r="BG133" s="101"/>
      <c r="BH133" s="101"/>
      <c r="BI133" s="100" t="str">
        <f>IFERROR(__xludf.DUMMYFUNCTION("IF(OR(REGEXMATCH(I133,""Peraturan Walikota""),REGEXMATCH(I133,""Peraturan Bupati""),REGEXMATCH(I133,""PERATURAN BUPATI""),REGEXMATCH(I133,""PERATURAN WALIKOTA"")),""Ada"",""Tidak Ada"")"),"Ada")</f>
        <v>Ada</v>
      </c>
      <c r="BJ133" s="98" t="str">
        <f>IF(O133 = "Belum Punya", "Tidak Ada", IF(O133 = "", "Tidak Menjawab", "Ada"))</f>
        <v>Ada</v>
      </c>
      <c r="BK133" s="96" t="str">
        <f>IF(P133 = "Tidak Punya", "Tidak Ada", IF(P133 = "", "Tidak Menjawab", "Ada"))</f>
        <v>Ada</v>
      </c>
      <c r="BL133" s="98" t="str">
        <f>IF(AND(R133="Ada",S133="Ada",T133="Ada"),"Lengkap","Tidak Lengkap")</f>
        <v>Tidak Lengkap</v>
      </c>
      <c r="BM133" s="98" t="str">
        <f>IF(AND(U133="Ada",V133="Ada",W133="Ada",X133="Ada",Y133="Ada",Z133="Ada",AA133="Ada",AB133="Ada"),"Lengkap","Tidak Lengkap")</f>
        <v>Tidak Lengkap</v>
      </c>
    </row>
    <row r="134">
      <c r="A134" s="96" t="s">
        <v>1599</v>
      </c>
      <c r="B134" s="97">
        <v>128.0</v>
      </c>
      <c r="C134" s="96" t="s">
        <v>1649</v>
      </c>
      <c r="D134" s="96" t="s">
        <v>1650</v>
      </c>
      <c r="E134" s="96" t="s">
        <v>1651</v>
      </c>
      <c r="F134" s="96">
        <v>7.184220094E9</v>
      </c>
      <c r="G134" s="96">
        <v>8.3878543992E10</v>
      </c>
      <c r="H134" s="96" t="s">
        <v>24</v>
      </c>
      <c r="I134" s="96" t="s">
        <v>1652</v>
      </c>
      <c r="J134" s="97">
        <v>2020.0</v>
      </c>
      <c r="K134" s="97" t="s">
        <v>387</v>
      </c>
      <c r="L134" s="96" t="s">
        <v>1653</v>
      </c>
      <c r="M134" s="96" t="s">
        <v>1654</v>
      </c>
      <c r="N134" s="96" t="s">
        <v>1655</v>
      </c>
      <c r="O134" s="96" t="s">
        <v>286</v>
      </c>
      <c r="P134" s="96" t="s">
        <v>287</v>
      </c>
      <c r="Q134" s="96"/>
      <c r="R134" s="96" t="s">
        <v>9</v>
      </c>
      <c r="S134" s="96" t="s">
        <v>9</v>
      </c>
      <c r="T134" s="96" t="s">
        <v>9</v>
      </c>
      <c r="U134" s="96" t="s">
        <v>21</v>
      </c>
      <c r="V134" s="96" t="s">
        <v>9</v>
      </c>
      <c r="W134" s="96" t="s">
        <v>21</v>
      </c>
      <c r="X134" s="96" t="s">
        <v>21</v>
      </c>
      <c r="Y134" s="96" t="s">
        <v>21</v>
      </c>
      <c r="Z134" s="96" t="s">
        <v>21</v>
      </c>
      <c r="AA134" s="96" t="s">
        <v>21</v>
      </c>
      <c r="AB134" s="96" t="s">
        <v>21</v>
      </c>
      <c r="AC134" s="96" t="s">
        <v>228</v>
      </c>
      <c r="AD134" s="96" t="s">
        <v>228</v>
      </c>
      <c r="AE134" s="96" t="s">
        <v>228</v>
      </c>
      <c r="AF134" s="96" t="s">
        <v>228</v>
      </c>
      <c r="AG134" s="96" t="s">
        <v>228</v>
      </c>
      <c r="AH134" s="96" t="s">
        <v>228</v>
      </c>
      <c r="AI134" s="96" t="s">
        <v>228</v>
      </c>
      <c r="AJ134" s="96" t="s">
        <v>228</v>
      </c>
      <c r="AK134" s="96" t="s">
        <v>228</v>
      </c>
      <c r="AL134" s="96" t="s">
        <v>228</v>
      </c>
      <c r="AM134" s="96" t="s">
        <v>228</v>
      </c>
      <c r="AN134" s="96"/>
      <c r="AO134" s="96" t="s">
        <v>582</v>
      </c>
      <c r="AP134" s="96" t="s">
        <v>1168</v>
      </c>
      <c r="AQ134" s="98"/>
      <c r="AR134" s="96"/>
      <c r="AS134" s="96"/>
      <c r="AT134" s="96"/>
      <c r="AU134" s="96" t="s">
        <v>231</v>
      </c>
      <c r="AV134" s="98"/>
      <c r="AW134" s="96"/>
      <c r="AX134" s="96"/>
      <c r="AY134" s="96"/>
      <c r="AZ134" s="96"/>
      <c r="BA134" s="96" t="s">
        <v>1656</v>
      </c>
      <c r="BB134" s="96" t="s">
        <v>1657</v>
      </c>
      <c r="BC134" s="98">
        <f t="shared" si="46"/>
        <v>11</v>
      </c>
      <c r="BD134" s="101"/>
      <c r="BE134" s="101"/>
      <c r="BF134" s="101"/>
      <c r="BG134" s="101"/>
      <c r="BH134" s="101"/>
      <c r="BI134" s="100" t="str">
        <f>IFERROR(__xludf.DUMMYFUNCTION("IF(OR(REGEXMATCH(I134,""Peraturan Walikota""),REGEXMATCH(I134,""Peraturan Bupati""),REGEXMATCH(I134,""PERATURAN BUPATI""),REGEXMATCH(I134,""PERATURAN WALIKOTA"")),""Ada"",""Tidak Ada"")"),"Ada")</f>
        <v>Ada</v>
      </c>
      <c r="BJ134" s="98"/>
      <c r="BK134" s="96"/>
      <c r="BL134" s="98"/>
      <c r="BM134" s="98"/>
    </row>
    <row r="135" hidden="1">
      <c r="A135" s="96" t="s">
        <v>1599</v>
      </c>
      <c r="B135" s="97">
        <v>129.0</v>
      </c>
      <c r="C135" s="248" t="s">
        <v>1658</v>
      </c>
      <c r="D135" s="248"/>
      <c r="E135" s="248"/>
      <c r="F135" s="248"/>
      <c r="G135" s="248"/>
      <c r="H135" s="248"/>
      <c r="I135" s="248"/>
      <c r="J135" s="249"/>
      <c r="K135" s="249"/>
      <c r="L135" s="248"/>
      <c r="M135" s="248"/>
      <c r="N135" s="248"/>
      <c r="O135" s="248"/>
      <c r="P135" s="248"/>
      <c r="Q135" s="248"/>
      <c r="R135" s="248"/>
      <c r="S135" s="248"/>
      <c r="T135" s="248"/>
      <c r="U135" s="248"/>
      <c r="V135" s="248"/>
      <c r="W135" s="248"/>
      <c r="X135" s="248"/>
      <c r="Y135" s="248"/>
      <c r="Z135" s="248"/>
      <c r="AA135" s="248"/>
      <c r="AB135" s="248"/>
      <c r="AC135" s="248"/>
      <c r="AD135" s="248"/>
      <c r="AE135" s="248"/>
      <c r="AF135" s="248"/>
      <c r="AG135" s="248"/>
      <c r="AH135" s="248"/>
      <c r="AI135" s="248"/>
      <c r="AJ135" s="248"/>
      <c r="AK135" s="248"/>
      <c r="AL135" s="248"/>
      <c r="AM135" s="248"/>
      <c r="AN135" s="248"/>
      <c r="AO135" s="250"/>
      <c r="AP135" s="248"/>
      <c r="AQ135" s="250"/>
      <c r="AR135" s="248"/>
      <c r="AS135" s="248"/>
      <c r="AT135" s="248"/>
      <c r="AU135" s="248"/>
      <c r="AV135" s="250"/>
      <c r="AW135" s="248"/>
      <c r="AX135" s="248"/>
      <c r="AY135" s="248"/>
      <c r="AZ135" s="248"/>
      <c r="BA135" s="250"/>
      <c r="BB135" s="250"/>
      <c r="BC135" s="250"/>
      <c r="BD135" s="260"/>
      <c r="BE135" s="260"/>
      <c r="BF135" s="260"/>
      <c r="BG135" s="260"/>
      <c r="BH135" s="260"/>
      <c r="BI135" s="100" t="str">
        <f>IFERROR(__xludf.DUMMYFUNCTION("IF(OR(REGEXMATCH(I135,""Peraturan Walikota""),REGEXMATCH(I135,""Peraturan Bupati""),REGEXMATCH(I135,""PERATURAN BUPATI""),REGEXMATCH(I135,""PERATURAN WALIKOTA"")),""Ada"",""Tidak Ada"")"),"Tidak Ada")</f>
        <v>Tidak Ada</v>
      </c>
      <c r="BJ135" s="250"/>
      <c r="BK135" s="248"/>
      <c r="BL135" s="250"/>
      <c r="BM135" s="250"/>
    </row>
    <row r="136">
      <c r="A136" s="96" t="s">
        <v>35</v>
      </c>
      <c r="B136" s="97">
        <v>130.0</v>
      </c>
      <c r="C136" s="96" t="s">
        <v>1669</v>
      </c>
      <c r="D136" s="96" t="s">
        <v>1670</v>
      </c>
      <c r="E136" s="96" t="s">
        <v>1671</v>
      </c>
      <c r="F136" s="96" t="s">
        <v>301</v>
      </c>
      <c r="G136" s="96" t="s">
        <v>1672</v>
      </c>
      <c r="H136" s="96" t="s">
        <v>11</v>
      </c>
      <c r="I136" s="96" t="s">
        <v>1673</v>
      </c>
      <c r="J136" s="97">
        <v>2020.0</v>
      </c>
      <c r="K136" s="97" t="s">
        <v>223</v>
      </c>
      <c r="L136" s="96" t="s">
        <v>1672</v>
      </c>
      <c r="M136" s="103" t="s">
        <v>4509</v>
      </c>
      <c r="N136" s="96" t="s">
        <v>1675</v>
      </c>
      <c r="O136" s="96" t="s">
        <v>253</v>
      </c>
      <c r="P136" s="96" t="s">
        <v>1676</v>
      </c>
      <c r="Q136" s="96" t="s">
        <v>1677</v>
      </c>
      <c r="R136" s="96" t="s">
        <v>21</v>
      </c>
      <c r="S136" s="96" t="s">
        <v>21</v>
      </c>
      <c r="T136" s="96" t="s">
        <v>9</v>
      </c>
      <c r="U136" s="96" t="s">
        <v>9</v>
      </c>
      <c r="V136" s="96" t="s">
        <v>9</v>
      </c>
      <c r="W136" s="96" t="s">
        <v>9</v>
      </c>
      <c r="X136" s="96" t="s">
        <v>9</v>
      </c>
      <c r="Y136" s="96" t="s">
        <v>9</v>
      </c>
      <c r="Z136" s="96" t="s">
        <v>9</v>
      </c>
      <c r="AA136" s="96" t="s">
        <v>21</v>
      </c>
      <c r="AB136" s="96" t="s">
        <v>21</v>
      </c>
      <c r="AC136" s="96" t="s">
        <v>228</v>
      </c>
      <c r="AD136" s="96" t="s">
        <v>228</v>
      </c>
      <c r="AE136" s="96" t="s">
        <v>228</v>
      </c>
      <c r="AF136" s="96" t="s">
        <v>228</v>
      </c>
      <c r="AG136" s="96" t="s">
        <v>228</v>
      </c>
      <c r="AH136" s="96" t="s">
        <v>228</v>
      </c>
      <c r="AI136" s="96" t="s">
        <v>228</v>
      </c>
      <c r="AJ136" s="96" t="s">
        <v>228</v>
      </c>
      <c r="AK136" s="96" t="s">
        <v>228</v>
      </c>
      <c r="AL136" s="96" t="s">
        <v>228</v>
      </c>
      <c r="AM136" s="96" t="s">
        <v>228</v>
      </c>
      <c r="AN136" s="98"/>
      <c r="AO136" s="98"/>
      <c r="AP136" s="96" t="s">
        <v>317</v>
      </c>
      <c r="AQ136" s="98"/>
      <c r="AR136" s="98"/>
      <c r="AS136" s="98"/>
      <c r="AT136" s="98"/>
      <c r="AU136" s="98"/>
      <c r="AV136" s="98"/>
      <c r="AW136" s="98"/>
      <c r="AX136" s="98"/>
      <c r="AY136" s="98"/>
      <c r="AZ136" s="98"/>
      <c r="BA136" s="98"/>
      <c r="BB136" s="98"/>
      <c r="BC136" s="98">
        <f t="shared" ref="BC136:BC138" si="47">COUNTIF(AC136:AM136,"Sudah")</f>
        <v>11</v>
      </c>
      <c r="BD136" s="101"/>
      <c r="BE136" s="101"/>
      <c r="BF136" s="101"/>
      <c r="BG136" s="101"/>
      <c r="BH136" s="101"/>
      <c r="BI136" s="100" t="str">
        <f>IFERROR(__xludf.DUMMYFUNCTION("IF(OR(REGEXMATCH(I136,""Peraturan Walikota""),REGEXMATCH(I136,""Peraturan Bupati""),REGEXMATCH(I136,""PERATURAN BUPATI""),REGEXMATCH(I136,""PERATURAN WALIKOTA"")),""Ada"",""Tidak Ada"")"),"Ada")</f>
        <v>Ada</v>
      </c>
      <c r="BJ136" s="98" t="str">
        <f t="shared" ref="BJ136:BJ138" si="48">IF(O136 = "Belum Punya", "Tidak Ada", IF(O136 = "", "Tidak Menjawab", "Ada"))</f>
        <v>Ada</v>
      </c>
      <c r="BK136" s="96" t="str">
        <f t="shared" ref="BK136:BK138" si="49">IF(P136 = "Tidak Punya", "Tidak Ada", IF(P136 = "", "Tidak Menjawab", "Ada"))</f>
        <v>Ada</v>
      </c>
      <c r="BL136" s="98" t="str">
        <f t="shared" ref="BL136:BL138" si="50">IF(AND(R136="Ada",S136="Ada",T136="Ada"),"Lengkap","Tidak Lengkap")</f>
        <v>Tidak Lengkap</v>
      </c>
      <c r="BM136" s="98" t="str">
        <f t="shared" ref="BM136:BM138" si="51">IF(AND(U136="Ada",V136="Ada",W136="Ada",X136="Ada",Y136="Ada",Z136="Ada",AA136="Ada",AB136="Ada"),"Lengkap","Tidak Lengkap")</f>
        <v>Tidak Lengkap</v>
      </c>
    </row>
    <row r="137">
      <c r="A137" s="96" t="s">
        <v>35</v>
      </c>
      <c r="B137" s="97">
        <v>131.0</v>
      </c>
      <c r="C137" s="96" t="s">
        <v>1678</v>
      </c>
      <c r="D137" s="96" t="s">
        <v>1679</v>
      </c>
      <c r="E137" s="96" t="s">
        <v>1680</v>
      </c>
      <c r="F137" s="102" t="s">
        <v>1681</v>
      </c>
      <c r="G137" s="102" t="s">
        <v>1681</v>
      </c>
      <c r="H137" s="96" t="s">
        <v>11</v>
      </c>
      <c r="I137" s="96" t="s">
        <v>1682</v>
      </c>
      <c r="J137" s="97">
        <v>2020.0</v>
      </c>
      <c r="K137" s="97" t="s">
        <v>223</v>
      </c>
      <c r="L137" s="96" t="s">
        <v>1683</v>
      </c>
      <c r="M137" s="96" t="s">
        <v>1684</v>
      </c>
      <c r="N137" s="96" t="s">
        <v>1685</v>
      </c>
      <c r="O137" s="96" t="s">
        <v>253</v>
      </c>
      <c r="P137" s="96" t="s">
        <v>314</v>
      </c>
      <c r="Q137" s="96" t="s">
        <v>1686</v>
      </c>
      <c r="R137" s="96" t="s">
        <v>21</v>
      </c>
      <c r="S137" s="96" t="s">
        <v>9</v>
      </c>
      <c r="T137" s="96" t="s">
        <v>21</v>
      </c>
      <c r="U137" s="96" t="s">
        <v>9</v>
      </c>
      <c r="V137" s="96" t="s">
        <v>21</v>
      </c>
      <c r="W137" s="96" t="s">
        <v>21</v>
      </c>
      <c r="X137" s="96" t="s">
        <v>21</v>
      </c>
      <c r="Y137" s="96" t="s">
        <v>21</v>
      </c>
      <c r="Z137" s="96" t="s">
        <v>21</v>
      </c>
      <c r="AA137" s="96" t="s">
        <v>21</v>
      </c>
      <c r="AB137" s="96" t="s">
        <v>21</v>
      </c>
      <c r="AC137" s="96" t="s">
        <v>228</v>
      </c>
      <c r="AD137" s="96" t="s">
        <v>228</v>
      </c>
      <c r="AE137" s="96" t="s">
        <v>228</v>
      </c>
      <c r="AF137" s="96" t="s">
        <v>228</v>
      </c>
      <c r="AG137" s="96" t="s">
        <v>228</v>
      </c>
      <c r="AH137" s="96" t="s">
        <v>228</v>
      </c>
      <c r="AI137" s="96" t="s">
        <v>229</v>
      </c>
      <c r="AJ137" s="96" t="s">
        <v>228</v>
      </c>
      <c r="AK137" s="96" t="s">
        <v>229</v>
      </c>
      <c r="AL137" s="96" t="s">
        <v>228</v>
      </c>
      <c r="AM137" s="96" t="s">
        <v>228</v>
      </c>
      <c r="AN137" s="96" t="s">
        <v>370</v>
      </c>
      <c r="AO137" s="96" t="s">
        <v>1687</v>
      </c>
      <c r="AP137" s="96" t="s">
        <v>317</v>
      </c>
      <c r="AQ137" s="98"/>
      <c r="AR137" s="96"/>
      <c r="AS137" s="98"/>
      <c r="AT137" s="98"/>
      <c r="AU137" s="96" t="s">
        <v>231</v>
      </c>
      <c r="AV137" s="98"/>
      <c r="AW137" s="98"/>
      <c r="AX137" s="96"/>
      <c r="AY137" s="98"/>
      <c r="AZ137" s="98"/>
      <c r="BA137" s="98"/>
      <c r="BB137" s="98"/>
      <c r="BC137" s="98">
        <f t="shared" si="47"/>
        <v>9</v>
      </c>
      <c r="BD137" s="101"/>
      <c r="BE137" s="101"/>
      <c r="BF137" s="101"/>
      <c r="BG137" s="101"/>
      <c r="BH137" s="101"/>
      <c r="BI137" s="100" t="str">
        <f>IFERROR(__xludf.DUMMYFUNCTION("IF(OR(REGEXMATCH(I137,""Peraturan Walikota""),REGEXMATCH(I137,""Peraturan Bupati""),REGEXMATCH(I137,""PERATURAN BUPATI""),REGEXMATCH(I137,""PERATURAN WALIKOTA"")),""Ada"",""Tidak Ada"")"),"Ada")</f>
        <v>Ada</v>
      </c>
      <c r="BJ137" s="98" t="str">
        <f t="shared" si="48"/>
        <v>Ada</v>
      </c>
      <c r="BK137" s="96" t="str">
        <f t="shared" si="49"/>
        <v>Ada</v>
      </c>
      <c r="BL137" s="98" t="str">
        <f t="shared" si="50"/>
        <v>Tidak Lengkap</v>
      </c>
      <c r="BM137" s="98" t="str">
        <f t="shared" si="51"/>
        <v>Tidak Lengkap</v>
      </c>
    </row>
    <row r="138">
      <c r="A138" s="96" t="s">
        <v>35</v>
      </c>
      <c r="B138" s="97">
        <v>132.0</v>
      </c>
      <c r="C138" s="96" t="s">
        <v>1688</v>
      </c>
      <c r="D138" s="96" t="s">
        <v>1689</v>
      </c>
      <c r="E138" s="96" t="s">
        <v>1690</v>
      </c>
      <c r="F138" s="96" t="s">
        <v>1691</v>
      </c>
      <c r="G138" s="96" t="s">
        <v>1692</v>
      </c>
      <c r="H138" s="96" t="s">
        <v>11</v>
      </c>
      <c r="I138" s="96" t="s">
        <v>1693</v>
      </c>
      <c r="J138" s="97">
        <v>2020.0</v>
      </c>
      <c r="K138" s="97" t="s">
        <v>387</v>
      </c>
      <c r="L138" s="96" t="s">
        <v>1689</v>
      </c>
      <c r="M138" s="96" t="s">
        <v>1694</v>
      </c>
      <c r="N138" s="96" t="s">
        <v>1695</v>
      </c>
      <c r="O138" s="96" t="s">
        <v>260</v>
      </c>
      <c r="P138" s="96" t="s">
        <v>330</v>
      </c>
      <c r="Q138" s="96"/>
      <c r="R138" s="96" t="s">
        <v>9</v>
      </c>
      <c r="S138" s="96" t="s">
        <v>9</v>
      </c>
      <c r="T138" s="96" t="s">
        <v>9</v>
      </c>
      <c r="U138" s="96" t="s">
        <v>21</v>
      </c>
      <c r="V138" s="96" t="s">
        <v>9</v>
      </c>
      <c r="W138" s="96" t="s">
        <v>9</v>
      </c>
      <c r="X138" s="96" t="s">
        <v>21</v>
      </c>
      <c r="Y138" s="96" t="s">
        <v>9</v>
      </c>
      <c r="Z138" s="96" t="s">
        <v>21</v>
      </c>
      <c r="AA138" s="96" t="s">
        <v>21</v>
      </c>
      <c r="AB138" s="96" t="s">
        <v>21</v>
      </c>
      <c r="AC138" s="96" t="s">
        <v>228</v>
      </c>
      <c r="AD138" s="96" t="s">
        <v>228</v>
      </c>
      <c r="AE138" s="96" t="s">
        <v>228</v>
      </c>
      <c r="AF138" s="96" t="s">
        <v>228</v>
      </c>
      <c r="AG138" s="96" t="s">
        <v>228</v>
      </c>
      <c r="AH138" s="96" t="s">
        <v>228</v>
      </c>
      <c r="AI138" s="96" t="s">
        <v>229</v>
      </c>
      <c r="AJ138" s="96" t="s">
        <v>228</v>
      </c>
      <c r="AK138" s="96" t="s">
        <v>229</v>
      </c>
      <c r="AL138" s="96" t="s">
        <v>228</v>
      </c>
      <c r="AM138" s="96" t="s">
        <v>228</v>
      </c>
      <c r="AN138" s="96"/>
      <c r="AO138" s="96" t="s">
        <v>582</v>
      </c>
      <c r="AP138" s="96" t="s">
        <v>1168</v>
      </c>
      <c r="AQ138" s="96"/>
      <c r="AR138" s="105"/>
      <c r="AS138" s="105"/>
      <c r="AT138" s="98"/>
      <c r="AU138" s="96" t="s">
        <v>231</v>
      </c>
      <c r="AV138" s="98"/>
      <c r="AW138" s="98"/>
      <c r="AX138" s="98"/>
      <c r="AY138" s="98"/>
      <c r="AZ138" s="98"/>
      <c r="BA138" s="96" t="s">
        <v>1696</v>
      </c>
      <c r="BB138" s="96" t="s">
        <v>1697</v>
      </c>
      <c r="BC138" s="98">
        <f t="shared" si="47"/>
        <v>9</v>
      </c>
      <c r="BD138" s="101"/>
      <c r="BE138" s="101"/>
      <c r="BF138" s="101"/>
      <c r="BG138" s="101"/>
      <c r="BH138" s="101"/>
      <c r="BI138" s="100" t="str">
        <f>IFERROR(__xludf.DUMMYFUNCTION("IF(OR(REGEXMATCH(I138,""Peraturan Walikota""),REGEXMATCH(I138,""Peraturan Bupati""),REGEXMATCH(I138,""PERATURAN BUPATI""),REGEXMATCH(I138,""PERATURAN WALIKOTA"")),""Ada"",""Tidak Ada"")"),"Ada")</f>
        <v>Ada</v>
      </c>
      <c r="BJ138" s="98" t="str">
        <f t="shared" si="48"/>
        <v>Ada</v>
      </c>
      <c r="BK138" s="96" t="str">
        <f t="shared" si="49"/>
        <v>Ada</v>
      </c>
      <c r="BL138" s="98" t="str">
        <f t="shared" si="50"/>
        <v>Lengkap</v>
      </c>
      <c r="BM138" s="98" t="str">
        <f t="shared" si="51"/>
        <v>Tidak Lengkap</v>
      </c>
    </row>
    <row r="139">
      <c r="A139" s="96" t="s">
        <v>35</v>
      </c>
      <c r="B139" s="97">
        <v>133.0</v>
      </c>
      <c r="C139" s="96" t="s">
        <v>1698</v>
      </c>
      <c r="D139" s="96" t="s">
        <v>1699</v>
      </c>
      <c r="E139" s="96" t="s">
        <v>1700</v>
      </c>
      <c r="F139" s="96" t="s">
        <v>1701</v>
      </c>
      <c r="G139" s="96">
        <v>8.117211999E9</v>
      </c>
      <c r="H139" s="96" t="s">
        <v>11</v>
      </c>
      <c r="I139" s="96" t="s">
        <v>1702</v>
      </c>
      <c r="J139" s="97">
        <v>2017.0</v>
      </c>
      <c r="K139" s="97" t="s">
        <v>223</v>
      </c>
      <c r="L139" s="96">
        <v>8.1384652296E10</v>
      </c>
      <c r="M139" s="96" t="s">
        <v>1703</v>
      </c>
      <c r="N139" s="96" t="s">
        <v>669</v>
      </c>
      <c r="O139" s="96" t="s">
        <v>226</v>
      </c>
      <c r="P139" s="96" t="s">
        <v>330</v>
      </c>
      <c r="Q139" s="96" t="s">
        <v>1704</v>
      </c>
      <c r="R139" s="96" t="s">
        <v>9</v>
      </c>
      <c r="S139" s="96" t="s">
        <v>21</v>
      </c>
      <c r="T139" s="96" t="s">
        <v>9</v>
      </c>
      <c r="U139" s="96" t="s">
        <v>9</v>
      </c>
      <c r="V139" s="96" t="s">
        <v>9</v>
      </c>
      <c r="W139" s="96" t="s">
        <v>21</v>
      </c>
      <c r="X139" s="96" t="s">
        <v>21</v>
      </c>
      <c r="Y139" s="96" t="s">
        <v>9</v>
      </c>
      <c r="Z139" s="96" t="s">
        <v>9</v>
      </c>
      <c r="AA139" s="96" t="s">
        <v>21</v>
      </c>
      <c r="AB139" s="96" t="s">
        <v>21</v>
      </c>
      <c r="AC139" s="96" t="s">
        <v>228</v>
      </c>
      <c r="AD139" s="96" t="s">
        <v>228</v>
      </c>
      <c r="AE139" s="96" t="s">
        <v>228</v>
      </c>
      <c r="AF139" s="96" t="s">
        <v>228</v>
      </c>
      <c r="AG139" s="96" t="s">
        <v>228</v>
      </c>
      <c r="AH139" s="96" t="s">
        <v>228</v>
      </c>
      <c r="AI139" s="96" t="s">
        <v>228</v>
      </c>
      <c r="AJ139" s="96" t="s">
        <v>228</v>
      </c>
      <c r="AK139" s="96" t="s">
        <v>228</v>
      </c>
      <c r="AL139" s="96" t="s">
        <v>228</v>
      </c>
      <c r="AM139" s="96" t="s">
        <v>228</v>
      </c>
      <c r="AN139" s="96" t="s">
        <v>1705</v>
      </c>
      <c r="AO139" s="96">
        <v>74.0</v>
      </c>
      <c r="AP139" s="96" t="s">
        <v>1168</v>
      </c>
      <c r="AQ139" s="96"/>
      <c r="AR139" s="114" t="s">
        <v>231</v>
      </c>
      <c r="AS139" s="105"/>
      <c r="AT139" s="98"/>
      <c r="AU139" s="96"/>
      <c r="AV139" s="98"/>
      <c r="AW139" s="98"/>
      <c r="AX139" s="98"/>
      <c r="AY139" s="98"/>
      <c r="AZ139" s="98"/>
      <c r="BA139" s="96" t="s">
        <v>1706</v>
      </c>
      <c r="BB139" s="96" t="s">
        <v>1707</v>
      </c>
      <c r="BC139" s="98"/>
      <c r="BD139" s="101"/>
      <c r="BE139" s="101"/>
      <c r="BF139" s="101"/>
      <c r="BG139" s="101"/>
      <c r="BH139" s="101"/>
      <c r="BI139" s="100" t="str">
        <f>IFERROR(__xludf.DUMMYFUNCTION("IF(OR(REGEXMATCH(I139,""Peraturan Walikota""),REGEXMATCH(I139,""Peraturan Bupati""),REGEXMATCH(I139,""PERATURAN BUPATI""),REGEXMATCH(I139,""PERATURAN WALIKOTA"")),""Ada"",""Tidak Ada"")"),"Ada")</f>
        <v>Ada</v>
      </c>
      <c r="BJ139" s="98"/>
      <c r="BK139" s="96"/>
      <c r="BL139" s="98"/>
      <c r="BM139" s="98"/>
    </row>
    <row r="140">
      <c r="A140" s="96" t="s">
        <v>35</v>
      </c>
      <c r="B140" s="97">
        <v>134.0</v>
      </c>
      <c r="C140" s="96" t="s">
        <v>1708</v>
      </c>
      <c r="D140" s="96" t="s">
        <v>1709</v>
      </c>
      <c r="E140" s="96" t="s">
        <v>1710</v>
      </c>
      <c r="F140" s="96">
        <v>8.5789607225E10</v>
      </c>
      <c r="G140" s="96">
        <v>8.5789607225E10</v>
      </c>
      <c r="H140" s="96" t="s">
        <v>11</v>
      </c>
      <c r="I140" s="96" t="s">
        <v>1711</v>
      </c>
      <c r="J140" s="97">
        <v>2021.0</v>
      </c>
      <c r="K140" s="97" t="s">
        <v>387</v>
      </c>
      <c r="L140" s="96" t="s">
        <v>1712</v>
      </c>
      <c r="M140" s="96" t="s">
        <v>1713</v>
      </c>
      <c r="N140" s="96" t="s">
        <v>1714</v>
      </c>
      <c r="O140" s="96" t="s">
        <v>580</v>
      </c>
      <c r="P140" s="96" t="s">
        <v>330</v>
      </c>
      <c r="Q140" s="96" t="s">
        <v>1715</v>
      </c>
      <c r="R140" s="96" t="s">
        <v>9</v>
      </c>
      <c r="S140" s="96" t="s">
        <v>21</v>
      </c>
      <c r="T140" s="96" t="s">
        <v>9</v>
      </c>
      <c r="U140" s="96" t="s">
        <v>21</v>
      </c>
      <c r="V140" s="96" t="s">
        <v>9</v>
      </c>
      <c r="W140" s="96" t="s">
        <v>21</v>
      </c>
      <c r="X140" s="96" t="s">
        <v>21</v>
      </c>
      <c r="Y140" s="96" t="s">
        <v>21</v>
      </c>
      <c r="Z140" s="96" t="s">
        <v>9</v>
      </c>
      <c r="AA140" s="96" t="s">
        <v>9</v>
      </c>
      <c r="AB140" s="96" t="s">
        <v>9</v>
      </c>
      <c r="AC140" s="96" t="s">
        <v>228</v>
      </c>
      <c r="AD140" s="96" t="s">
        <v>228</v>
      </c>
      <c r="AE140" s="96" t="s">
        <v>228</v>
      </c>
      <c r="AF140" s="96" t="s">
        <v>228</v>
      </c>
      <c r="AG140" s="96" t="s">
        <v>229</v>
      </c>
      <c r="AH140" s="96" t="s">
        <v>229</v>
      </c>
      <c r="AI140" s="96" t="s">
        <v>229</v>
      </c>
      <c r="AJ140" s="96" t="s">
        <v>228</v>
      </c>
      <c r="AK140" s="96" t="s">
        <v>229</v>
      </c>
      <c r="AL140" s="96" t="s">
        <v>228</v>
      </c>
      <c r="AM140" s="96" t="s">
        <v>228</v>
      </c>
      <c r="AN140" s="96"/>
      <c r="AO140" s="96">
        <v>94.0</v>
      </c>
      <c r="AP140" s="96" t="s">
        <v>718</v>
      </c>
      <c r="AQ140" s="96"/>
      <c r="AR140" s="105"/>
      <c r="AS140" s="105"/>
      <c r="AT140" s="98"/>
      <c r="AU140" s="96"/>
      <c r="AV140" s="96" t="s">
        <v>231</v>
      </c>
      <c r="AW140" s="98"/>
      <c r="AX140" s="98"/>
      <c r="AY140" s="98"/>
      <c r="AZ140" s="98"/>
      <c r="BA140" s="96" t="s">
        <v>301</v>
      </c>
      <c r="BB140" s="96" t="s">
        <v>237</v>
      </c>
      <c r="BC140" s="98"/>
      <c r="BD140" s="101"/>
      <c r="BE140" s="101"/>
      <c r="BF140" s="101"/>
      <c r="BG140" s="101"/>
      <c r="BH140" s="101"/>
      <c r="BI140" s="100" t="str">
        <f>IFERROR(__xludf.DUMMYFUNCTION("IF(OR(REGEXMATCH(I140,""Peraturan Walikota""),REGEXMATCH(I140,""Peraturan Bupati""),REGEXMATCH(I140,""PERATURAN BUPATI""),REGEXMATCH(I140,""PERATURAN WALIKOTA"")),""Ada"",""Tidak Ada"")"),"Ada")</f>
        <v>Ada</v>
      </c>
      <c r="BJ140" s="98"/>
      <c r="BK140" s="96"/>
      <c r="BL140" s="98"/>
      <c r="BM140" s="98"/>
    </row>
    <row r="141">
      <c r="A141" s="96" t="s">
        <v>35</v>
      </c>
      <c r="B141" s="97">
        <v>135.0</v>
      </c>
      <c r="C141" s="96" t="s">
        <v>1716</v>
      </c>
      <c r="D141" s="96" t="s">
        <v>1717</v>
      </c>
      <c r="E141" s="96" t="s">
        <v>1718</v>
      </c>
      <c r="F141" s="96" t="s">
        <v>1719</v>
      </c>
      <c r="G141" s="96" t="s">
        <v>1720</v>
      </c>
      <c r="H141" s="96" t="s">
        <v>11</v>
      </c>
      <c r="I141" s="96" t="s">
        <v>1721</v>
      </c>
      <c r="J141" s="97">
        <v>2021.0</v>
      </c>
      <c r="K141" s="97" t="s">
        <v>387</v>
      </c>
      <c r="L141" s="96" t="s">
        <v>1720</v>
      </c>
      <c r="M141" s="96" t="s">
        <v>1722</v>
      </c>
      <c r="N141" s="96" t="s">
        <v>1723</v>
      </c>
      <c r="O141" s="96" t="s">
        <v>1724</v>
      </c>
      <c r="P141" s="96" t="s">
        <v>330</v>
      </c>
      <c r="Q141" s="96"/>
      <c r="R141" s="96" t="s">
        <v>21</v>
      </c>
      <c r="S141" s="96" t="s">
        <v>21</v>
      </c>
      <c r="T141" s="96" t="s">
        <v>21</v>
      </c>
      <c r="U141" s="96" t="s">
        <v>21</v>
      </c>
      <c r="V141" s="96" t="s">
        <v>21</v>
      </c>
      <c r="W141" s="96" t="s">
        <v>9</v>
      </c>
      <c r="X141" s="96" t="s">
        <v>21</v>
      </c>
      <c r="Y141" s="96" t="s">
        <v>21</v>
      </c>
      <c r="Z141" s="96" t="s">
        <v>21</v>
      </c>
      <c r="AA141" s="96" t="s">
        <v>21</v>
      </c>
      <c r="AB141" s="96" t="s">
        <v>21</v>
      </c>
      <c r="AC141" s="96" t="s">
        <v>228</v>
      </c>
      <c r="AD141" s="96" t="s">
        <v>228</v>
      </c>
      <c r="AE141" s="96" t="s">
        <v>229</v>
      </c>
      <c r="AF141" s="96" t="s">
        <v>228</v>
      </c>
      <c r="AG141" s="96" t="s">
        <v>229</v>
      </c>
      <c r="AH141" s="96" t="s">
        <v>228</v>
      </c>
      <c r="AI141" s="96" t="s">
        <v>229</v>
      </c>
      <c r="AJ141" s="96" t="s">
        <v>229</v>
      </c>
      <c r="AK141" s="96" t="s">
        <v>229</v>
      </c>
      <c r="AL141" s="96" t="s">
        <v>228</v>
      </c>
      <c r="AM141" s="96" t="s">
        <v>228</v>
      </c>
      <c r="AN141" s="96"/>
      <c r="AO141" s="96">
        <v>19.0</v>
      </c>
      <c r="AP141" s="96" t="s">
        <v>242</v>
      </c>
      <c r="AQ141" s="96"/>
      <c r="AR141" s="105"/>
      <c r="AS141" s="105"/>
      <c r="AT141" s="98"/>
      <c r="AU141" s="96" t="s">
        <v>231</v>
      </c>
      <c r="AV141" s="98"/>
      <c r="AW141" s="98"/>
      <c r="AX141" s="98"/>
      <c r="AY141" s="98"/>
      <c r="AZ141" s="98"/>
      <c r="BA141" s="96" t="s">
        <v>1725</v>
      </c>
      <c r="BB141" s="96" t="s">
        <v>1726</v>
      </c>
      <c r="BC141" s="98">
        <f t="shared" ref="BC141:BC142" si="52">COUNTIF(AC141:AM141,"Sudah")</f>
        <v>6</v>
      </c>
      <c r="BD141" s="101"/>
      <c r="BE141" s="101"/>
      <c r="BF141" s="101"/>
      <c r="BG141" s="101"/>
      <c r="BH141" s="101"/>
      <c r="BI141" s="100" t="str">
        <f>IFERROR(__xludf.DUMMYFUNCTION("IF(OR(REGEXMATCH(I141,""Peraturan Walikota""),REGEXMATCH(I141,""Peraturan Bupati""),REGEXMATCH(I141,""PERATURAN BUPATI""),REGEXMATCH(I141,""PERATURAN WALIKOTA"")),""Ada"",""Tidak Ada"")"),"Ada")</f>
        <v>Ada</v>
      </c>
      <c r="BJ141" s="98" t="str">
        <f t="shared" ref="BJ141:BJ142" si="53">IF(O141 = "Belum Punya", "Tidak Ada", IF(O141 = "", "Tidak Menjawab", "Ada"))</f>
        <v>Ada</v>
      </c>
      <c r="BK141" s="96" t="str">
        <f t="shared" ref="BK141:BK142" si="54">IF(P141 = "Tidak Punya", "Tidak Ada", IF(P141 = "", "Tidak Menjawab", "Ada"))</f>
        <v>Ada</v>
      </c>
      <c r="BL141" s="98" t="str">
        <f t="shared" ref="BL141:BL142" si="55">IF(AND(R141="Ada",S141="Ada",T141="Ada"),"Lengkap","Tidak Lengkap")</f>
        <v>Tidak Lengkap</v>
      </c>
      <c r="BM141" s="98" t="str">
        <f t="shared" ref="BM141:BM142" si="56">IF(AND(U141="Ada",V141="Ada",W141="Ada",X141="Ada",Y141="Ada",Z141="Ada",AA141="Ada",AB141="Ada"),"Lengkap","Tidak Lengkap")</f>
        <v>Tidak Lengkap</v>
      </c>
    </row>
    <row r="142">
      <c r="A142" s="96" t="s">
        <v>35</v>
      </c>
      <c r="B142" s="97">
        <v>136.0</v>
      </c>
      <c r="C142" s="96" t="s">
        <v>1727</v>
      </c>
      <c r="D142" s="96" t="s">
        <v>1728</v>
      </c>
      <c r="E142" s="96" t="s">
        <v>1729</v>
      </c>
      <c r="F142" s="102" t="s">
        <v>1730</v>
      </c>
      <c r="G142" s="102" t="s">
        <v>1730</v>
      </c>
      <c r="H142" s="96" t="s">
        <v>11</v>
      </c>
      <c r="I142" s="96" t="s">
        <v>1731</v>
      </c>
      <c r="J142" s="97">
        <v>2020.0</v>
      </c>
      <c r="K142" s="97" t="s">
        <v>223</v>
      </c>
      <c r="L142" s="102" t="s">
        <v>1730</v>
      </c>
      <c r="M142" s="103" t="s">
        <v>4510</v>
      </c>
      <c r="N142" s="96" t="s">
        <v>368</v>
      </c>
      <c r="O142" s="96" t="s">
        <v>253</v>
      </c>
      <c r="P142" s="96" t="s">
        <v>314</v>
      </c>
      <c r="Q142" s="96" t="s">
        <v>300</v>
      </c>
      <c r="R142" s="96" t="s">
        <v>21</v>
      </c>
      <c r="S142" s="96" t="s">
        <v>9</v>
      </c>
      <c r="T142" s="96" t="s">
        <v>21</v>
      </c>
      <c r="U142" s="96" t="s">
        <v>21</v>
      </c>
      <c r="V142" s="96" t="s">
        <v>21</v>
      </c>
      <c r="W142" s="96" t="s">
        <v>21</v>
      </c>
      <c r="X142" s="96" t="s">
        <v>21</v>
      </c>
      <c r="Y142" s="96" t="s">
        <v>21</v>
      </c>
      <c r="Z142" s="96" t="s">
        <v>21</v>
      </c>
      <c r="AA142" s="96" t="s">
        <v>21</v>
      </c>
      <c r="AB142" s="96" t="s">
        <v>21</v>
      </c>
      <c r="AC142" s="96" t="s">
        <v>228</v>
      </c>
      <c r="AD142" s="96" t="s">
        <v>228</v>
      </c>
      <c r="AE142" s="96" t="s">
        <v>228</v>
      </c>
      <c r="AF142" s="96" t="s">
        <v>228</v>
      </c>
      <c r="AG142" s="96" t="s">
        <v>228</v>
      </c>
      <c r="AH142" s="96" t="s">
        <v>228</v>
      </c>
      <c r="AI142" s="96" t="s">
        <v>228</v>
      </c>
      <c r="AJ142" s="96" t="s">
        <v>228</v>
      </c>
      <c r="AK142" s="96" t="s">
        <v>228</v>
      </c>
      <c r="AL142" s="96" t="s">
        <v>228</v>
      </c>
      <c r="AM142" s="96" t="s">
        <v>228</v>
      </c>
      <c r="AN142" s="96" t="s">
        <v>1733</v>
      </c>
      <c r="AO142" s="96" t="s">
        <v>1734</v>
      </c>
      <c r="AP142" s="96" t="s">
        <v>317</v>
      </c>
      <c r="AQ142" s="98"/>
      <c r="AR142" s="98"/>
      <c r="AS142" s="98"/>
      <c r="AT142" s="98"/>
      <c r="AU142" s="96" t="s">
        <v>231</v>
      </c>
      <c r="AV142" s="98"/>
      <c r="AW142" s="98"/>
      <c r="AX142" s="98"/>
      <c r="AY142" s="98"/>
      <c r="AZ142" s="98"/>
      <c r="BA142" s="98"/>
      <c r="BB142" s="98"/>
      <c r="BC142" s="98">
        <f t="shared" si="52"/>
        <v>11</v>
      </c>
      <c r="BD142" s="101"/>
      <c r="BE142" s="101"/>
      <c r="BF142" s="101"/>
      <c r="BG142" s="101"/>
      <c r="BH142" s="101"/>
      <c r="BI142" s="100" t="str">
        <f>IFERROR(__xludf.DUMMYFUNCTION("IF(OR(REGEXMATCH(I142,""Peraturan Walikota""),REGEXMATCH(I142,""Peraturan Bupati""),REGEXMATCH(I142,""PERATURAN BUPATI""),REGEXMATCH(I142,""PERATURAN WALIKOTA"")),""Ada"",""Tidak Ada"")"),"Ada")</f>
        <v>Ada</v>
      </c>
      <c r="BJ142" s="98" t="str">
        <f t="shared" si="53"/>
        <v>Ada</v>
      </c>
      <c r="BK142" s="96" t="str">
        <f t="shared" si="54"/>
        <v>Ada</v>
      </c>
      <c r="BL142" s="98" t="str">
        <f t="shared" si="55"/>
        <v>Tidak Lengkap</v>
      </c>
      <c r="BM142" s="98" t="str">
        <f t="shared" si="56"/>
        <v>Tidak Lengkap</v>
      </c>
    </row>
    <row r="143">
      <c r="A143" s="96" t="s">
        <v>35</v>
      </c>
      <c r="B143" s="97">
        <v>137.0</v>
      </c>
      <c r="C143" s="96" t="s">
        <v>1735</v>
      </c>
      <c r="D143" s="96" t="s">
        <v>1736</v>
      </c>
      <c r="E143" s="96" t="s">
        <v>1737</v>
      </c>
      <c r="F143" s="96">
        <v>8.2377675008E10</v>
      </c>
      <c r="G143" s="96">
        <v>8.2377675008E10</v>
      </c>
      <c r="H143" s="96" t="s">
        <v>11</v>
      </c>
      <c r="I143" s="96" t="s">
        <v>1738</v>
      </c>
      <c r="J143" s="97">
        <v>2020.0</v>
      </c>
      <c r="K143" s="97" t="s">
        <v>223</v>
      </c>
      <c r="L143" s="96" t="s">
        <v>1739</v>
      </c>
      <c r="M143" s="96" t="s">
        <v>1740</v>
      </c>
      <c r="N143" s="96" t="s">
        <v>1741</v>
      </c>
      <c r="O143" s="96" t="s">
        <v>226</v>
      </c>
      <c r="P143" s="96" t="s">
        <v>330</v>
      </c>
      <c r="Q143" s="98"/>
      <c r="R143" s="96" t="s">
        <v>9</v>
      </c>
      <c r="S143" s="96" t="s">
        <v>21</v>
      </c>
      <c r="T143" s="96" t="s">
        <v>21</v>
      </c>
      <c r="U143" s="96" t="s">
        <v>21</v>
      </c>
      <c r="V143" s="96" t="s">
        <v>21</v>
      </c>
      <c r="W143" s="96" t="s">
        <v>21</v>
      </c>
      <c r="X143" s="96" t="s">
        <v>9</v>
      </c>
      <c r="Y143" s="96" t="s">
        <v>21</v>
      </c>
      <c r="Z143" s="96" t="s">
        <v>21</v>
      </c>
      <c r="AA143" s="96" t="s">
        <v>21</v>
      </c>
      <c r="AB143" s="96" t="s">
        <v>21</v>
      </c>
      <c r="AC143" s="96" t="s">
        <v>228</v>
      </c>
      <c r="AD143" s="96" t="s">
        <v>228</v>
      </c>
      <c r="AE143" s="96" t="s">
        <v>228</v>
      </c>
      <c r="AF143" s="96" t="s">
        <v>228</v>
      </c>
      <c r="AG143" s="96" t="s">
        <v>228</v>
      </c>
      <c r="AH143" s="96" t="s">
        <v>229</v>
      </c>
      <c r="AI143" s="96" t="s">
        <v>229</v>
      </c>
      <c r="AJ143" s="96" t="s">
        <v>228</v>
      </c>
      <c r="AK143" s="96" t="s">
        <v>229</v>
      </c>
      <c r="AL143" s="96" t="s">
        <v>228</v>
      </c>
      <c r="AM143" s="96" t="s">
        <v>228</v>
      </c>
      <c r="AN143" s="96"/>
      <c r="AO143" s="96">
        <v>32.0</v>
      </c>
      <c r="AP143" s="96" t="s">
        <v>1742</v>
      </c>
      <c r="AQ143" s="96"/>
      <c r="AR143" s="105"/>
      <c r="AS143" s="105"/>
      <c r="AT143" s="98"/>
      <c r="AU143" s="96" t="s">
        <v>231</v>
      </c>
      <c r="AV143" s="98"/>
      <c r="AW143" s="98"/>
      <c r="AX143" s="98"/>
      <c r="AY143" s="98"/>
      <c r="AZ143" s="98"/>
      <c r="BA143" s="96" t="s">
        <v>1743</v>
      </c>
      <c r="BB143" s="96" t="s">
        <v>1744</v>
      </c>
      <c r="BC143" s="98"/>
      <c r="BD143" s="101"/>
      <c r="BE143" s="101"/>
      <c r="BF143" s="101"/>
      <c r="BG143" s="101"/>
      <c r="BH143" s="101"/>
      <c r="BI143" s="100" t="str">
        <f>IFERROR(__xludf.DUMMYFUNCTION("IF(OR(REGEXMATCH(I143,""Peraturan Walikota""),REGEXMATCH(I143,""Peraturan Bupati""),REGEXMATCH(I143,""PERATURAN BUPATI""),REGEXMATCH(I143,""PERATURAN WALIKOTA"")),""Ada"",""Tidak Ada"")"),"Ada")</f>
        <v>Ada</v>
      </c>
      <c r="BJ143" s="98"/>
      <c r="BK143" s="96"/>
      <c r="BL143" s="98"/>
      <c r="BM143" s="98"/>
    </row>
    <row r="144">
      <c r="A144" s="96" t="s">
        <v>35</v>
      </c>
      <c r="B144" s="97">
        <v>138.0</v>
      </c>
      <c r="C144" s="96" t="s">
        <v>1745</v>
      </c>
      <c r="D144" s="96" t="s">
        <v>1746</v>
      </c>
      <c r="E144" s="96" t="s">
        <v>1747</v>
      </c>
      <c r="F144" s="96">
        <v>8.5368543504E10</v>
      </c>
      <c r="G144" s="96">
        <v>8.5368543504E10</v>
      </c>
      <c r="H144" s="96" t="s">
        <v>11</v>
      </c>
      <c r="I144" s="96" t="s">
        <v>1748</v>
      </c>
      <c r="J144" s="97">
        <v>2020.0</v>
      </c>
      <c r="K144" s="97" t="s">
        <v>223</v>
      </c>
      <c r="L144" s="96">
        <v>8.5368543504E10</v>
      </c>
      <c r="M144" s="96" t="s">
        <v>1749</v>
      </c>
      <c r="N144" s="96" t="s">
        <v>1750</v>
      </c>
      <c r="O144" s="96" t="s">
        <v>286</v>
      </c>
      <c r="P144" s="96" t="s">
        <v>330</v>
      </c>
      <c r="Q144" s="96" t="s">
        <v>237</v>
      </c>
      <c r="R144" s="96" t="s">
        <v>9</v>
      </c>
      <c r="S144" s="96" t="s">
        <v>9</v>
      </c>
      <c r="T144" s="96" t="s">
        <v>9</v>
      </c>
      <c r="U144" s="96" t="s">
        <v>21</v>
      </c>
      <c r="V144" s="96" t="s">
        <v>21</v>
      </c>
      <c r="W144" s="96" t="s">
        <v>21</v>
      </c>
      <c r="X144" s="96" t="s">
        <v>21</v>
      </c>
      <c r="Y144" s="96" t="s">
        <v>9</v>
      </c>
      <c r="Z144" s="96" t="s">
        <v>9</v>
      </c>
      <c r="AA144" s="96" t="s">
        <v>21</v>
      </c>
      <c r="AB144" s="96" t="s">
        <v>21</v>
      </c>
      <c r="AC144" s="96" t="s">
        <v>228</v>
      </c>
      <c r="AD144" s="96" t="s">
        <v>228</v>
      </c>
      <c r="AE144" s="96" t="s">
        <v>228</v>
      </c>
      <c r="AF144" s="96" t="s">
        <v>228</v>
      </c>
      <c r="AG144" s="96" t="s">
        <v>229</v>
      </c>
      <c r="AH144" s="96" t="s">
        <v>228</v>
      </c>
      <c r="AI144" s="96" t="s">
        <v>229</v>
      </c>
      <c r="AJ144" s="96" t="s">
        <v>228</v>
      </c>
      <c r="AK144" s="96" t="s">
        <v>228</v>
      </c>
      <c r="AL144" s="96" t="s">
        <v>228</v>
      </c>
      <c r="AM144" s="96" t="s">
        <v>228</v>
      </c>
      <c r="AN144" s="96" t="s">
        <v>237</v>
      </c>
      <c r="AO144" s="96">
        <v>43.0</v>
      </c>
      <c r="AP144" s="96" t="s">
        <v>1751</v>
      </c>
      <c r="AQ144" s="96"/>
      <c r="AR144" s="99"/>
      <c r="AS144" s="99"/>
      <c r="AT144" s="98"/>
      <c r="AU144" s="96" t="s">
        <v>231</v>
      </c>
      <c r="AV144" s="98"/>
      <c r="AW144" s="98"/>
      <c r="AX144" s="98"/>
      <c r="AY144" s="98"/>
      <c r="AZ144" s="98"/>
      <c r="BA144" s="96" t="s">
        <v>1752</v>
      </c>
      <c r="BB144" s="96" t="s">
        <v>1753</v>
      </c>
      <c r="BC144" s="98">
        <f>COUNTIF(AC144:AM144,"Sudah")</f>
        <v>9</v>
      </c>
      <c r="BD144" s="101"/>
      <c r="BE144" s="101"/>
      <c r="BF144" s="101"/>
      <c r="BG144" s="101"/>
      <c r="BH144" s="101"/>
      <c r="BI144" s="100" t="str">
        <f>IFERROR(__xludf.DUMMYFUNCTION("IF(OR(REGEXMATCH(I144,""Peraturan Walikota""),REGEXMATCH(I144,""Peraturan Bupati""),REGEXMATCH(I144,""PERATURAN BUPATI""),REGEXMATCH(I144,""PERATURAN WALIKOTA"")),""Ada"",""Tidak Ada"")"),"Ada")</f>
        <v>Ada</v>
      </c>
      <c r="BJ144" s="98" t="str">
        <f>IF(O144 = "Belum Punya", "Tidak Ada", IF(O144 = "", "Tidak Menjawab", "Ada"))</f>
        <v>Ada</v>
      </c>
      <c r="BK144" s="96" t="str">
        <f>IF(P144 = "Tidak Punya", "Tidak Ada", IF(P144 = "", "Tidak Menjawab", "Ada"))</f>
        <v>Ada</v>
      </c>
      <c r="BL144" s="98" t="str">
        <f>IF(AND(R144="Ada",S144="Ada",T144="Ada"),"Lengkap","Tidak Lengkap")</f>
        <v>Lengkap</v>
      </c>
      <c r="BM144" s="98" t="str">
        <f>IF(AND(U144="Ada",V144="Ada",W144="Ada",X144="Ada",Y144="Ada",Z144="Ada",AA144="Ada",AB144="Ada"),"Lengkap","Tidak Lengkap")</f>
        <v>Tidak Lengkap</v>
      </c>
    </row>
    <row r="145">
      <c r="A145" s="96" t="s">
        <v>35</v>
      </c>
      <c r="B145" s="97">
        <v>139.0</v>
      </c>
      <c r="C145" s="96" t="s">
        <v>1754</v>
      </c>
      <c r="D145" s="96" t="s">
        <v>1755</v>
      </c>
      <c r="E145" s="96" t="s">
        <v>1756</v>
      </c>
      <c r="F145" s="96">
        <v>8.2279517957E10</v>
      </c>
      <c r="G145" s="96" t="s">
        <v>1757</v>
      </c>
      <c r="H145" s="96" t="s">
        <v>1758</v>
      </c>
      <c r="I145" s="96" t="s">
        <v>1759</v>
      </c>
      <c r="J145" s="97">
        <v>2020.0</v>
      </c>
      <c r="K145" s="97" t="s">
        <v>387</v>
      </c>
      <c r="L145" s="96">
        <v>8.2184765889E10</v>
      </c>
      <c r="M145" s="111" t="s">
        <v>1757</v>
      </c>
      <c r="N145" s="96" t="s">
        <v>1760</v>
      </c>
      <c r="O145" s="96" t="s">
        <v>330</v>
      </c>
      <c r="P145" s="96" t="s">
        <v>330</v>
      </c>
      <c r="Q145" s="96" t="s">
        <v>1761</v>
      </c>
      <c r="R145" s="96" t="s">
        <v>21</v>
      </c>
      <c r="S145" s="96" t="s">
        <v>21</v>
      </c>
      <c r="T145" s="96" t="s">
        <v>9</v>
      </c>
      <c r="U145" s="96" t="s">
        <v>9</v>
      </c>
      <c r="V145" s="96" t="s">
        <v>9</v>
      </c>
      <c r="W145" s="96" t="s">
        <v>21</v>
      </c>
      <c r="X145" s="96" t="s">
        <v>9</v>
      </c>
      <c r="Y145" s="96" t="s">
        <v>21</v>
      </c>
      <c r="Z145" s="96" t="s">
        <v>9</v>
      </c>
      <c r="AA145" s="96" t="s">
        <v>21</v>
      </c>
      <c r="AB145" s="96" t="s">
        <v>21</v>
      </c>
      <c r="AC145" s="96" t="s">
        <v>228</v>
      </c>
      <c r="AD145" s="96" t="s">
        <v>228</v>
      </c>
      <c r="AE145" s="96" t="s">
        <v>228</v>
      </c>
      <c r="AF145" s="96" t="s">
        <v>228</v>
      </c>
      <c r="AG145" s="96" t="s">
        <v>228</v>
      </c>
      <c r="AH145" s="96" t="s">
        <v>229</v>
      </c>
      <c r="AI145" s="96" t="s">
        <v>229</v>
      </c>
      <c r="AJ145" s="96" t="s">
        <v>228</v>
      </c>
      <c r="AK145" s="96" t="s">
        <v>229</v>
      </c>
      <c r="AL145" s="96" t="s">
        <v>228</v>
      </c>
      <c r="AM145" s="96" t="s">
        <v>228</v>
      </c>
      <c r="AN145" s="96" t="s">
        <v>555</v>
      </c>
      <c r="AO145" s="96">
        <v>28.0</v>
      </c>
      <c r="AP145" s="96" t="s">
        <v>1762</v>
      </c>
      <c r="AQ145" s="96"/>
      <c r="AR145" s="105"/>
      <c r="AS145" s="105"/>
      <c r="AT145" s="96"/>
      <c r="AU145" s="96" t="s">
        <v>231</v>
      </c>
      <c r="AV145" s="96"/>
      <c r="AW145" s="96"/>
      <c r="AX145" s="96"/>
      <c r="AY145" s="96"/>
      <c r="AZ145" s="96"/>
      <c r="BA145" s="96" t="s">
        <v>1763</v>
      </c>
      <c r="BB145" s="96" t="s">
        <v>555</v>
      </c>
      <c r="BC145" s="98"/>
      <c r="BD145" s="101"/>
      <c r="BE145" s="101"/>
      <c r="BF145" s="101"/>
      <c r="BG145" s="101"/>
      <c r="BH145" s="101"/>
      <c r="BI145" s="100" t="str">
        <f>IFERROR(__xludf.DUMMYFUNCTION("IF(OR(REGEXMATCH(I145,""Peraturan Walikota""),REGEXMATCH(I145,""Peraturan Bupati""),REGEXMATCH(I145,""PERATURAN BUPATI""),REGEXMATCH(I145,""PERATURAN WALIKOTA"")),""Ada"",""Tidak Ada"")"),"Ada")</f>
        <v>Ada</v>
      </c>
      <c r="BJ145" s="98"/>
      <c r="BK145" s="96"/>
      <c r="BL145" s="98"/>
      <c r="BM145" s="98"/>
    </row>
    <row r="146">
      <c r="A146" s="96" t="s">
        <v>35</v>
      </c>
      <c r="B146" s="97">
        <v>140.0</v>
      </c>
      <c r="C146" s="96" t="s">
        <v>1764</v>
      </c>
      <c r="D146" s="96" t="s">
        <v>1765</v>
      </c>
      <c r="E146" s="96" t="s">
        <v>1766</v>
      </c>
      <c r="F146" s="96">
        <v>8.537861812E10</v>
      </c>
      <c r="G146" s="96">
        <v>8.537861812E10</v>
      </c>
      <c r="H146" s="96" t="s">
        <v>11</v>
      </c>
      <c r="I146" s="96" t="s">
        <v>1767</v>
      </c>
      <c r="J146" s="97">
        <v>2020.0</v>
      </c>
      <c r="K146" s="97" t="s">
        <v>387</v>
      </c>
      <c r="L146" s="96">
        <v>8.2175846006E10</v>
      </c>
      <c r="M146" s="111" t="s">
        <v>1768</v>
      </c>
      <c r="N146" s="96" t="s">
        <v>590</v>
      </c>
      <c r="O146" s="96" t="s">
        <v>286</v>
      </c>
      <c r="P146" s="96" t="s">
        <v>330</v>
      </c>
      <c r="Q146" s="96" t="s">
        <v>237</v>
      </c>
      <c r="R146" s="96" t="s">
        <v>9</v>
      </c>
      <c r="S146" s="96" t="s">
        <v>9</v>
      </c>
      <c r="T146" s="96" t="s">
        <v>9</v>
      </c>
      <c r="U146" s="96" t="s">
        <v>9</v>
      </c>
      <c r="V146" s="96" t="s">
        <v>9</v>
      </c>
      <c r="W146" s="96" t="s">
        <v>9</v>
      </c>
      <c r="X146" s="96" t="s">
        <v>9</v>
      </c>
      <c r="Y146" s="96" t="s">
        <v>21</v>
      </c>
      <c r="Z146" s="96" t="s">
        <v>9</v>
      </c>
      <c r="AA146" s="96" t="s">
        <v>21</v>
      </c>
      <c r="AB146" s="96" t="s">
        <v>21</v>
      </c>
      <c r="AC146" s="96" t="s">
        <v>228</v>
      </c>
      <c r="AD146" s="96" t="s">
        <v>228</v>
      </c>
      <c r="AE146" s="96" t="s">
        <v>228</v>
      </c>
      <c r="AF146" s="96" t="s">
        <v>228</v>
      </c>
      <c r="AG146" s="96" t="s">
        <v>228</v>
      </c>
      <c r="AH146" s="96" t="s">
        <v>228</v>
      </c>
      <c r="AI146" s="96" t="s">
        <v>228</v>
      </c>
      <c r="AJ146" s="96" t="s">
        <v>228</v>
      </c>
      <c r="AK146" s="96" t="s">
        <v>228</v>
      </c>
      <c r="AL146" s="96" t="s">
        <v>228</v>
      </c>
      <c r="AM146" s="96" t="s">
        <v>228</v>
      </c>
      <c r="AN146" s="96" t="s">
        <v>237</v>
      </c>
      <c r="AO146" s="96" t="s">
        <v>1769</v>
      </c>
      <c r="AP146" s="96" t="s">
        <v>1168</v>
      </c>
      <c r="AQ146" s="96"/>
      <c r="AR146" s="105"/>
      <c r="AS146" s="105"/>
      <c r="AT146" s="96"/>
      <c r="AU146" s="96" t="s">
        <v>231</v>
      </c>
      <c r="AV146" s="96"/>
      <c r="AW146" s="96"/>
      <c r="AX146" s="96"/>
      <c r="AY146" s="96"/>
      <c r="AZ146" s="96"/>
      <c r="BA146" s="96" t="s">
        <v>1770</v>
      </c>
      <c r="BB146" s="96" t="s">
        <v>237</v>
      </c>
      <c r="BC146" s="98"/>
      <c r="BD146" s="101"/>
      <c r="BE146" s="101"/>
      <c r="BF146" s="101"/>
      <c r="BG146" s="101"/>
      <c r="BH146" s="101"/>
      <c r="BI146" s="100" t="str">
        <f>IFERROR(__xludf.DUMMYFUNCTION("IF(OR(REGEXMATCH(I146,""Peraturan Walikota""),REGEXMATCH(I146,""Peraturan Bupati""),REGEXMATCH(I146,""PERATURAN BUPATI""),REGEXMATCH(I146,""PERATURAN WALIKOTA"")),""Ada"",""Tidak Ada"")"),"Ada")</f>
        <v>Ada</v>
      </c>
      <c r="BJ146" s="98"/>
      <c r="BK146" s="96"/>
      <c r="BL146" s="98"/>
      <c r="BM146" s="98"/>
    </row>
    <row r="147">
      <c r="A147" s="96" t="s">
        <v>35</v>
      </c>
      <c r="B147" s="97">
        <v>141.0</v>
      </c>
      <c r="C147" s="96" t="s">
        <v>1771</v>
      </c>
      <c r="D147" s="96" t="s">
        <v>1772</v>
      </c>
      <c r="E147" s="96" t="s">
        <v>1773</v>
      </c>
      <c r="F147" s="96"/>
      <c r="G147" s="102" t="s">
        <v>1774</v>
      </c>
      <c r="H147" s="96" t="s">
        <v>11</v>
      </c>
      <c r="I147" s="96" t="s">
        <v>1775</v>
      </c>
      <c r="J147" s="97">
        <v>2020.0</v>
      </c>
      <c r="K147" s="97" t="s">
        <v>223</v>
      </c>
      <c r="L147" s="96"/>
      <c r="M147" s="129"/>
      <c r="N147" s="96" t="s">
        <v>861</v>
      </c>
      <c r="O147" s="96" t="s">
        <v>276</v>
      </c>
      <c r="P147" s="96" t="s">
        <v>314</v>
      </c>
      <c r="Q147" s="98"/>
      <c r="R147" s="96" t="s">
        <v>21</v>
      </c>
      <c r="S147" s="96" t="s">
        <v>9</v>
      </c>
      <c r="T147" s="96" t="s">
        <v>9</v>
      </c>
      <c r="U147" s="96" t="s">
        <v>9</v>
      </c>
      <c r="V147" s="96" t="s">
        <v>21</v>
      </c>
      <c r="W147" s="96" t="s">
        <v>21</v>
      </c>
      <c r="X147" s="96" t="s">
        <v>9</v>
      </c>
      <c r="Y147" s="96" t="s">
        <v>21</v>
      </c>
      <c r="Z147" s="96" t="s">
        <v>21</v>
      </c>
      <c r="AA147" s="96" t="s">
        <v>21</v>
      </c>
      <c r="AB147" s="96" t="s">
        <v>21</v>
      </c>
      <c r="AC147" s="96" t="s">
        <v>228</v>
      </c>
      <c r="AD147" s="96" t="s">
        <v>228</v>
      </c>
      <c r="AE147" s="96" t="s">
        <v>228</v>
      </c>
      <c r="AF147" s="96" t="s">
        <v>228</v>
      </c>
      <c r="AG147" s="96" t="s">
        <v>229</v>
      </c>
      <c r="AH147" s="96" t="s">
        <v>228</v>
      </c>
      <c r="AI147" s="96" t="s">
        <v>228</v>
      </c>
      <c r="AJ147" s="96" t="s">
        <v>228</v>
      </c>
      <c r="AK147" s="96" t="s">
        <v>229</v>
      </c>
      <c r="AL147" s="96" t="s">
        <v>228</v>
      </c>
      <c r="AM147" s="96" t="s">
        <v>228</v>
      </c>
      <c r="AN147" s="96" t="s">
        <v>370</v>
      </c>
      <c r="AO147" s="96" t="s">
        <v>1776</v>
      </c>
      <c r="AP147" s="96" t="s">
        <v>317</v>
      </c>
      <c r="AQ147" s="96"/>
      <c r="AR147" s="96"/>
      <c r="AS147" s="96"/>
      <c r="AT147" s="96"/>
      <c r="AU147" s="96" t="s">
        <v>231</v>
      </c>
      <c r="AV147" s="96"/>
      <c r="AW147" s="96"/>
      <c r="AX147" s="96"/>
      <c r="AY147" s="96"/>
      <c r="AZ147" s="96"/>
      <c r="BA147" s="98"/>
      <c r="BB147" s="98"/>
      <c r="BC147" s="98">
        <f t="shared" ref="BC147:BC163" si="57">COUNTIF(AC147:AM147,"Sudah")</f>
        <v>9</v>
      </c>
      <c r="BD147" s="101"/>
      <c r="BE147" s="101"/>
      <c r="BF147" s="101"/>
      <c r="BG147" s="101"/>
      <c r="BH147" s="101"/>
      <c r="BI147" s="100" t="str">
        <f>IFERROR(__xludf.DUMMYFUNCTION("IF(OR(REGEXMATCH(I147,""Peraturan Walikota""),REGEXMATCH(I147,""Peraturan Bupati""),REGEXMATCH(I147,""PERATURAN BUPATI""),REGEXMATCH(I147,""PERATURAN WALIKOTA"")),""Ada"",""Tidak Ada"")"),"Ada")</f>
        <v>Ada</v>
      </c>
      <c r="BJ147" s="98" t="str">
        <f>IF(O147 = "Belum Punya", "Tidak Ada", IF(O147 = "", "Tidak Menjawab", "Ada"))</f>
        <v>Ada</v>
      </c>
      <c r="BK147" s="96" t="str">
        <f>IF(P147 = "Tidak Punya", "Tidak Ada", IF(P147 = "", "Tidak Menjawab", "Ada"))</f>
        <v>Ada</v>
      </c>
      <c r="BL147" s="98" t="str">
        <f>IF(AND(R147="Ada",S147="Ada",T147="Ada"),"Lengkap","Tidak Lengkap")</f>
        <v>Tidak Lengkap</v>
      </c>
      <c r="BM147" s="98" t="str">
        <f>IF(AND(U147="Ada",V147="Ada",W147="Ada",X147="Ada",Y147="Ada",Z147="Ada",AA147="Ada",AB147="Ada"),"Lengkap","Tidak Lengkap")</f>
        <v>Tidak Lengkap</v>
      </c>
    </row>
    <row r="148">
      <c r="A148" s="96" t="s">
        <v>35</v>
      </c>
      <c r="B148" s="97">
        <v>142.0</v>
      </c>
      <c r="C148" s="96" t="s">
        <v>1777</v>
      </c>
      <c r="D148" s="96" t="s">
        <v>1778</v>
      </c>
      <c r="E148" s="96" t="s">
        <v>1779</v>
      </c>
      <c r="F148" s="96" t="str">
        <f>+62 821-8038-5581</f>
        <v>#ERROR!</v>
      </c>
      <c r="G148" s="96" t="str">
        <f>+62 821-8038-5581</f>
        <v>#ERROR!</v>
      </c>
      <c r="H148" s="96" t="s">
        <v>11</v>
      </c>
      <c r="I148" s="96" t="s">
        <v>1780</v>
      </c>
      <c r="J148" s="97">
        <v>2019.0</v>
      </c>
      <c r="K148" s="97" t="s">
        <v>387</v>
      </c>
      <c r="L148" s="102" t="s">
        <v>1781</v>
      </c>
      <c r="M148" s="111" t="s">
        <v>1782</v>
      </c>
      <c r="N148" s="96" t="s">
        <v>1783</v>
      </c>
      <c r="O148" s="96" t="s">
        <v>1784</v>
      </c>
      <c r="P148" s="96" t="s">
        <v>330</v>
      </c>
      <c r="Q148" s="98"/>
      <c r="R148" s="96" t="s">
        <v>9</v>
      </c>
      <c r="S148" s="96" t="s">
        <v>21</v>
      </c>
      <c r="T148" s="96" t="s">
        <v>9</v>
      </c>
      <c r="U148" s="96" t="s">
        <v>9</v>
      </c>
      <c r="V148" s="96" t="s">
        <v>21</v>
      </c>
      <c r="W148" s="96" t="s">
        <v>21</v>
      </c>
      <c r="X148" s="96" t="s">
        <v>9</v>
      </c>
      <c r="Y148" s="96" t="s">
        <v>21</v>
      </c>
      <c r="Z148" s="96" t="s">
        <v>9</v>
      </c>
      <c r="AA148" s="96" t="s">
        <v>21</v>
      </c>
      <c r="AB148" s="96" t="s">
        <v>21</v>
      </c>
      <c r="AC148" s="96" t="s">
        <v>228</v>
      </c>
      <c r="AD148" s="96" t="s">
        <v>228</v>
      </c>
      <c r="AE148" s="96" t="s">
        <v>228</v>
      </c>
      <c r="AF148" s="96" t="s">
        <v>228</v>
      </c>
      <c r="AG148" s="96" t="s">
        <v>228</v>
      </c>
      <c r="AH148" s="96" t="s">
        <v>229</v>
      </c>
      <c r="AI148" s="96" t="s">
        <v>228</v>
      </c>
      <c r="AJ148" s="96" t="s">
        <v>228</v>
      </c>
      <c r="AK148" s="96" t="s">
        <v>229</v>
      </c>
      <c r="AL148" s="96" t="s">
        <v>228</v>
      </c>
      <c r="AM148" s="96" t="s">
        <v>228</v>
      </c>
      <c r="AN148" s="96"/>
      <c r="AO148" s="96">
        <v>14.0</v>
      </c>
      <c r="AP148" s="96" t="s">
        <v>683</v>
      </c>
      <c r="AQ148" s="96"/>
      <c r="AR148" s="96"/>
      <c r="AS148" s="96"/>
      <c r="AT148" s="96" t="s">
        <v>231</v>
      </c>
      <c r="AU148" s="96"/>
      <c r="AV148" s="96"/>
      <c r="AW148" s="96"/>
      <c r="AX148" s="96"/>
      <c r="AY148" s="96"/>
      <c r="AZ148" s="96"/>
      <c r="BA148" s="96" t="s">
        <v>1785</v>
      </c>
      <c r="BB148" s="96" t="s">
        <v>1786</v>
      </c>
      <c r="BC148" s="98">
        <f t="shared" si="57"/>
        <v>9</v>
      </c>
      <c r="BD148" s="101"/>
      <c r="BE148" s="101"/>
      <c r="BF148" s="101"/>
      <c r="BG148" s="101"/>
      <c r="BH148" s="101"/>
      <c r="BI148" s="100" t="str">
        <f>IFERROR(__xludf.DUMMYFUNCTION("IF(OR(REGEXMATCH(I148,""Peraturan Walikota""),REGEXMATCH(I148,""Peraturan Bupati""),REGEXMATCH(I148,""PERATURAN BUPATI""),REGEXMATCH(I148,""PERATURAN WALIKOTA"")),""Ada"",""Tidak Ada"")"),"Ada")</f>
        <v>Ada</v>
      </c>
      <c r="BJ148" s="98"/>
      <c r="BK148" s="96"/>
      <c r="BL148" s="98"/>
      <c r="BM148" s="98"/>
    </row>
    <row r="149">
      <c r="A149" s="96" t="s">
        <v>35</v>
      </c>
      <c r="B149" s="97">
        <v>143.0</v>
      </c>
      <c r="C149" s="96" t="s">
        <v>1787</v>
      </c>
      <c r="D149" s="96" t="s">
        <v>1788</v>
      </c>
      <c r="E149" s="96" t="s">
        <v>1789</v>
      </c>
      <c r="F149" s="96">
        <v>8.1271857372E10</v>
      </c>
      <c r="G149" s="96">
        <v>8.1271857372E10</v>
      </c>
      <c r="H149" s="96" t="s">
        <v>11</v>
      </c>
      <c r="I149" s="96" t="s">
        <v>1790</v>
      </c>
      <c r="J149" s="97">
        <v>2020.0</v>
      </c>
      <c r="K149" s="97" t="s">
        <v>223</v>
      </c>
      <c r="L149" s="96">
        <v>8.1271857372E10</v>
      </c>
      <c r="M149" s="111" t="s">
        <v>1791</v>
      </c>
      <c r="N149" s="96" t="s">
        <v>1792</v>
      </c>
      <c r="O149" s="96" t="s">
        <v>580</v>
      </c>
      <c r="P149" s="96" t="s">
        <v>287</v>
      </c>
      <c r="Q149" s="96" t="s">
        <v>1793</v>
      </c>
      <c r="R149" s="96" t="s">
        <v>9</v>
      </c>
      <c r="S149" s="96" t="s">
        <v>9</v>
      </c>
      <c r="T149" s="96" t="s">
        <v>9</v>
      </c>
      <c r="U149" s="96" t="s">
        <v>9</v>
      </c>
      <c r="V149" s="96" t="s">
        <v>21</v>
      </c>
      <c r="W149" s="96" t="s">
        <v>21</v>
      </c>
      <c r="X149" s="96" t="s">
        <v>21</v>
      </c>
      <c r="Y149" s="96" t="s">
        <v>21</v>
      </c>
      <c r="Z149" s="96" t="s">
        <v>9</v>
      </c>
      <c r="AA149" s="96" t="s">
        <v>21</v>
      </c>
      <c r="AB149" s="96" t="s">
        <v>21</v>
      </c>
      <c r="AC149" s="96" t="s">
        <v>228</v>
      </c>
      <c r="AD149" s="96" t="s">
        <v>228</v>
      </c>
      <c r="AE149" s="96" t="s">
        <v>228</v>
      </c>
      <c r="AF149" s="96" t="s">
        <v>228</v>
      </c>
      <c r="AG149" s="96" t="s">
        <v>229</v>
      </c>
      <c r="AH149" s="96" t="s">
        <v>229</v>
      </c>
      <c r="AI149" s="96" t="s">
        <v>229</v>
      </c>
      <c r="AJ149" s="96" t="s">
        <v>229</v>
      </c>
      <c r="AK149" s="96" t="s">
        <v>229</v>
      </c>
      <c r="AL149" s="96" t="s">
        <v>228</v>
      </c>
      <c r="AM149" s="96" t="s">
        <v>228</v>
      </c>
      <c r="AN149" s="96" t="s">
        <v>555</v>
      </c>
      <c r="AO149" s="96" t="s">
        <v>1794</v>
      </c>
      <c r="AP149" s="96" t="s">
        <v>278</v>
      </c>
      <c r="AQ149" s="96"/>
      <c r="AR149" s="96"/>
      <c r="AS149" s="96"/>
      <c r="AT149" s="96"/>
      <c r="AU149" s="96" t="s">
        <v>231</v>
      </c>
      <c r="AV149" s="96"/>
      <c r="AW149" s="96"/>
      <c r="AX149" s="96"/>
      <c r="AY149" s="96"/>
      <c r="AZ149" s="96"/>
      <c r="BA149" s="96" t="s">
        <v>1795</v>
      </c>
      <c r="BB149" s="96" t="s">
        <v>1796</v>
      </c>
      <c r="BC149" s="98">
        <f t="shared" si="57"/>
        <v>6</v>
      </c>
      <c r="BD149" s="101"/>
      <c r="BE149" s="101"/>
      <c r="BF149" s="101"/>
      <c r="BG149" s="101"/>
      <c r="BH149" s="101"/>
      <c r="BI149" s="100" t="str">
        <f>IFERROR(__xludf.DUMMYFUNCTION("IF(OR(REGEXMATCH(I149,""Peraturan Walikota""),REGEXMATCH(I149,""Peraturan Bupati""),REGEXMATCH(I149,""PERATURAN BUPATI""),REGEXMATCH(I149,""PERATURAN WALIKOTA"")),""Ada"",""Tidak Ada"")"),"Ada")</f>
        <v>Ada</v>
      </c>
      <c r="BJ149" s="98"/>
      <c r="BK149" s="96"/>
      <c r="BL149" s="98"/>
      <c r="BM149" s="98"/>
    </row>
    <row r="150">
      <c r="A150" s="96" t="s">
        <v>35</v>
      </c>
      <c r="B150" s="97">
        <v>144.0</v>
      </c>
      <c r="C150" s="96" t="s">
        <v>1797</v>
      </c>
      <c r="D150" s="96" t="s">
        <v>1798</v>
      </c>
      <c r="E150" s="96" t="s">
        <v>1799</v>
      </c>
      <c r="F150" s="96">
        <v>8.1540999005E10</v>
      </c>
      <c r="G150" s="96">
        <v>8.1540999005E10</v>
      </c>
      <c r="H150" s="96" t="s">
        <v>11</v>
      </c>
      <c r="I150" s="96" t="s">
        <v>1800</v>
      </c>
      <c r="J150" s="97">
        <v>2018.0</v>
      </c>
      <c r="K150" s="97" t="s">
        <v>223</v>
      </c>
      <c r="L150" s="96" t="s">
        <v>1801</v>
      </c>
      <c r="M150" s="111" t="s">
        <v>1802</v>
      </c>
      <c r="N150" s="96" t="s">
        <v>1803</v>
      </c>
      <c r="O150" s="96" t="s">
        <v>286</v>
      </c>
      <c r="P150" s="96" t="s">
        <v>330</v>
      </c>
      <c r="Q150" s="98"/>
      <c r="R150" s="96" t="s">
        <v>9</v>
      </c>
      <c r="S150" s="96" t="s">
        <v>9</v>
      </c>
      <c r="T150" s="96" t="s">
        <v>9</v>
      </c>
      <c r="U150" s="96" t="s">
        <v>9</v>
      </c>
      <c r="V150" s="96" t="s">
        <v>9</v>
      </c>
      <c r="W150" s="96" t="s">
        <v>21</v>
      </c>
      <c r="X150" s="96" t="s">
        <v>21</v>
      </c>
      <c r="Y150" s="96" t="s">
        <v>21</v>
      </c>
      <c r="Z150" s="96" t="s">
        <v>9</v>
      </c>
      <c r="AA150" s="96" t="s">
        <v>21</v>
      </c>
      <c r="AB150" s="96" t="s">
        <v>21</v>
      </c>
      <c r="AC150" s="96" t="s">
        <v>228</v>
      </c>
      <c r="AD150" s="96" t="s">
        <v>228</v>
      </c>
      <c r="AE150" s="96" t="s">
        <v>228</v>
      </c>
      <c r="AF150" s="96" t="s">
        <v>228</v>
      </c>
      <c r="AG150" s="96" t="s">
        <v>228</v>
      </c>
      <c r="AH150" s="96" t="s">
        <v>228</v>
      </c>
      <c r="AI150" s="96" t="s">
        <v>229</v>
      </c>
      <c r="AJ150" s="96" t="s">
        <v>228</v>
      </c>
      <c r="AK150" s="96" t="s">
        <v>229</v>
      </c>
      <c r="AL150" s="96" t="s">
        <v>229</v>
      </c>
      <c r="AM150" s="96" t="s">
        <v>228</v>
      </c>
      <c r="AN150" s="96"/>
      <c r="AO150" s="96">
        <v>40.0</v>
      </c>
      <c r="AP150" s="96" t="s">
        <v>278</v>
      </c>
      <c r="AQ150" s="96"/>
      <c r="AR150" s="96"/>
      <c r="AS150" s="96" t="s">
        <v>231</v>
      </c>
      <c r="AT150" s="96"/>
      <c r="AU150" s="96"/>
      <c r="AV150" s="96"/>
      <c r="AW150" s="96"/>
      <c r="AX150" s="96"/>
      <c r="AY150" s="96"/>
      <c r="AZ150" s="96"/>
      <c r="BA150" s="96" t="s">
        <v>1804</v>
      </c>
      <c r="BB150" s="96" t="s">
        <v>21</v>
      </c>
      <c r="BC150" s="98">
        <f t="shared" si="57"/>
        <v>8</v>
      </c>
      <c r="BD150" s="101"/>
      <c r="BE150" s="101"/>
      <c r="BF150" s="101"/>
      <c r="BG150" s="101"/>
      <c r="BH150" s="101"/>
      <c r="BI150" s="100" t="str">
        <f>IFERROR(__xludf.DUMMYFUNCTION("IF(OR(REGEXMATCH(I150,""Peraturan Walikota""),REGEXMATCH(I150,""Peraturan Bupati""),REGEXMATCH(I150,""PERATURAN BUPATI""),REGEXMATCH(I150,""PERATURAN WALIKOTA"")),""Ada"",""Tidak Ada"")"),"Ada")</f>
        <v>Ada</v>
      </c>
      <c r="BJ150" s="98"/>
      <c r="BK150" s="96"/>
      <c r="BL150" s="98"/>
      <c r="BM150" s="98"/>
    </row>
    <row r="151">
      <c r="A151" s="96" t="s">
        <v>33</v>
      </c>
      <c r="B151" s="97">
        <v>145.0</v>
      </c>
      <c r="C151" s="96" t="s">
        <v>1805</v>
      </c>
      <c r="D151" s="96" t="s">
        <v>1806</v>
      </c>
      <c r="E151" s="96" t="s">
        <v>1807</v>
      </c>
      <c r="F151" s="96" t="s">
        <v>1808</v>
      </c>
      <c r="G151" s="96" t="s">
        <v>1808</v>
      </c>
      <c r="H151" s="96" t="s">
        <v>11</v>
      </c>
      <c r="I151" s="96" t="s">
        <v>1809</v>
      </c>
      <c r="J151" s="97">
        <v>2023.0</v>
      </c>
      <c r="K151" s="97" t="s">
        <v>223</v>
      </c>
      <c r="L151" s="96" t="s">
        <v>1810</v>
      </c>
      <c r="M151" s="111" t="s">
        <v>1811</v>
      </c>
      <c r="N151" s="96" t="s">
        <v>1812</v>
      </c>
      <c r="O151" s="96" t="s">
        <v>276</v>
      </c>
      <c r="P151" s="96" t="s">
        <v>314</v>
      </c>
      <c r="Q151" s="96" t="s">
        <v>1813</v>
      </c>
      <c r="R151" s="96" t="s">
        <v>21</v>
      </c>
      <c r="S151" s="96" t="s">
        <v>9</v>
      </c>
      <c r="T151" s="96" t="s">
        <v>21</v>
      </c>
      <c r="U151" s="96" t="s">
        <v>21</v>
      </c>
      <c r="V151" s="96" t="s">
        <v>21</v>
      </c>
      <c r="W151" s="96" t="s">
        <v>21</v>
      </c>
      <c r="X151" s="96" t="s">
        <v>21</v>
      </c>
      <c r="Y151" s="96" t="s">
        <v>21</v>
      </c>
      <c r="Z151" s="96" t="s">
        <v>21</v>
      </c>
      <c r="AA151" s="96" t="s">
        <v>21</v>
      </c>
      <c r="AB151" s="96" t="s">
        <v>21</v>
      </c>
      <c r="AC151" s="96" t="s">
        <v>228</v>
      </c>
      <c r="AD151" s="96" t="s">
        <v>228</v>
      </c>
      <c r="AE151" s="96" t="s">
        <v>229</v>
      </c>
      <c r="AF151" s="96" t="s">
        <v>228</v>
      </c>
      <c r="AG151" s="96" t="s">
        <v>229</v>
      </c>
      <c r="AH151" s="96" t="s">
        <v>229</v>
      </c>
      <c r="AI151" s="96" t="s">
        <v>229</v>
      </c>
      <c r="AJ151" s="96" t="s">
        <v>228</v>
      </c>
      <c r="AK151" s="96" t="s">
        <v>229</v>
      </c>
      <c r="AL151" s="96" t="s">
        <v>229</v>
      </c>
      <c r="AM151" s="96" t="s">
        <v>229</v>
      </c>
      <c r="AN151" s="96" t="s">
        <v>370</v>
      </c>
      <c r="AO151" s="96" t="s">
        <v>1814</v>
      </c>
      <c r="AP151" s="96" t="s">
        <v>1559</v>
      </c>
      <c r="AQ151" s="98"/>
      <c r="AR151" s="98"/>
      <c r="AS151" s="98"/>
      <c r="AT151" s="98"/>
      <c r="AU151" s="98"/>
      <c r="AV151" s="98"/>
      <c r="AW151" s="98"/>
      <c r="AX151" s="96" t="s">
        <v>231</v>
      </c>
      <c r="AY151" s="98"/>
      <c r="AZ151" s="98"/>
      <c r="BA151" s="98"/>
      <c r="BB151" s="98"/>
      <c r="BC151" s="98">
        <f t="shared" si="57"/>
        <v>4</v>
      </c>
      <c r="BD151" s="101"/>
      <c r="BE151" s="101"/>
      <c r="BF151" s="101"/>
      <c r="BG151" s="101"/>
      <c r="BH151" s="101"/>
      <c r="BI151" s="100" t="str">
        <f>IFERROR(__xludf.DUMMYFUNCTION("IF(OR(REGEXMATCH(I151,""Peraturan Walikota""),REGEXMATCH(I151,""Peraturan Bupati""),REGEXMATCH(I151,""PERATURAN BUPATI""),REGEXMATCH(I151,""PERATURAN WALIKOTA"")),""Ada"",""Tidak Ada"")"),"Ada")</f>
        <v>Ada</v>
      </c>
      <c r="BJ151" s="98" t="str">
        <f t="shared" ref="BJ151:BJ163" si="58">IF(O151 = "Belum Punya", "Tidak Ada", IF(O151 = "", "Tidak Menjawab", "Ada"))</f>
        <v>Ada</v>
      </c>
      <c r="BK151" s="96" t="str">
        <f t="shared" ref="BK151:BK163" si="59">IF(P151 = "Tidak Punya", "Tidak Ada", IF(P151 = "", "Tidak Menjawab", "Ada"))</f>
        <v>Ada</v>
      </c>
      <c r="BL151" s="98" t="str">
        <f t="shared" ref="BL151:BL163" si="60">IF(AND(R151="Ada",S151="Ada",T151="Ada"),"Lengkap","Tidak Lengkap")</f>
        <v>Tidak Lengkap</v>
      </c>
      <c r="BM151" s="98" t="str">
        <f t="shared" ref="BM151:BM163" si="61">IF(AND(U151="Ada",V151="Ada",W151="Ada",X151="Ada",Y151="Ada",Z151="Ada",AA151="Ada",AB151="Ada"),"Lengkap","Tidak Lengkap")</f>
        <v>Tidak Lengkap</v>
      </c>
    </row>
    <row r="152">
      <c r="A152" s="96" t="s">
        <v>33</v>
      </c>
      <c r="B152" s="97">
        <v>146.0</v>
      </c>
      <c r="C152" s="96" t="s">
        <v>1815</v>
      </c>
      <c r="D152" s="96" t="s">
        <v>1816</v>
      </c>
      <c r="E152" s="96" t="s">
        <v>1817</v>
      </c>
      <c r="F152" s="96" t="s">
        <v>237</v>
      </c>
      <c r="G152" s="96">
        <v>8.2160736853E10</v>
      </c>
      <c r="H152" s="96" t="s">
        <v>11</v>
      </c>
      <c r="I152" s="96" t="s">
        <v>1818</v>
      </c>
      <c r="J152" s="97">
        <v>2024.0</v>
      </c>
      <c r="K152" s="97" t="s">
        <v>223</v>
      </c>
      <c r="L152" s="96" t="s">
        <v>1819</v>
      </c>
      <c r="M152" s="111" t="s">
        <v>1820</v>
      </c>
      <c r="N152" s="96" t="s">
        <v>1821</v>
      </c>
      <c r="O152" s="96" t="s">
        <v>226</v>
      </c>
      <c r="P152" s="96" t="s">
        <v>287</v>
      </c>
      <c r="Q152" s="96" t="s">
        <v>1822</v>
      </c>
      <c r="R152" s="96" t="s">
        <v>9</v>
      </c>
      <c r="S152" s="96" t="s">
        <v>9</v>
      </c>
      <c r="T152" s="96" t="s">
        <v>21</v>
      </c>
      <c r="U152" s="96" t="s">
        <v>21</v>
      </c>
      <c r="V152" s="96" t="s">
        <v>21</v>
      </c>
      <c r="W152" s="96" t="s">
        <v>21</v>
      </c>
      <c r="X152" s="96" t="s">
        <v>21</v>
      </c>
      <c r="Y152" s="96" t="s">
        <v>21</v>
      </c>
      <c r="Z152" s="96" t="s">
        <v>9</v>
      </c>
      <c r="AA152" s="96" t="s">
        <v>21</v>
      </c>
      <c r="AB152" s="96" t="s">
        <v>21</v>
      </c>
      <c r="AC152" s="96" t="s">
        <v>228</v>
      </c>
      <c r="AD152" s="96" t="s">
        <v>228</v>
      </c>
      <c r="AE152" s="96" t="s">
        <v>228</v>
      </c>
      <c r="AF152" s="96" t="s">
        <v>228</v>
      </c>
      <c r="AG152" s="96" t="s">
        <v>228</v>
      </c>
      <c r="AH152" s="96" t="s">
        <v>229</v>
      </c>
      <c r="AI152" s="96" t="s">
        <v>229</v>
      </c>
      <c r="AJ152" s="96" t="s">
        <v>228</v>
      </c>
      <c r="AK152" s="96" t="s">
        <v>229</v>
      </c>
      <c r="AL152" s="96" t="s">
        <v>228</v>
      </c>
      <c r="AM152" s="96" t="s">
        <v>228</v>
      </c>
      <c r="AN152" s="96" t="s">
        <v>1823</v>
      </c>
      <c r="AO152" s="96">
        <v>33.0</v>
      </c>
      <c r="AP152" s="96" t="s">
        <v>278</v>
      </c>
      <c r="AQ152" s="96"/>
      <c r="AR152" s="96"/>
      <c r="AS152" s="96"/>
      <c r="AT152" s="98"/>
      <c r="AU152" s="98"/>
      <c r="AV152" s="98"/>
      <c r="AW152" s="98"/>
      <c r="AX152" s="96"/>
      <c r="AY152" s="96" t="s">
        <v>231</v>
      </c>
      <c r="AZ152" s="98"/>
      <c r="BA152" s="96" t="s">
        <v>1824</v>
      </c>
      <c r="BB152" s="96" t="s">
        <v>237</v>
      </c>
      <c r="BC152" s="98">
        <f t="shared" si="57"/>
        <v>8</v>
      </c>
      <c r="BD152" s="101"/>
      <c r="BE152" s="101"/>
      <c r="BF152" s="101"/>
      <c r="BG152" s="101"/>
      <c r="BH152" s="101"/>
      <c r="BI152" s="100" t="str">
        <f>IFERROR(__xludf.DUMMYFUNCTION("IF(OR(REGEXMATCH(I152,""Peraturan Walikota""),REGEXMATCH(I152,""Peraturan Bupati""),REGEXMATCH(I152,""PERATURAN BUPATI""),REGEXMATCH(I152,""PERATURAN WALIKOTA"")),""Ada"",""Tidak Ada"")"),"Ada")</f>
        <v>Ada</v>
      </c>
      <c r="BJ152" s="98" t="str">
        <f t="shared" si="58"/>
        <v>Ada</v>
      </c>
      <c r="BK152" s="96" t="str">
        <f t="shared" si="59"/>
        <v>Tidak Ada</v>
      </c>
      <c r="BL152" s="98" t="str">
        <f t="shared" si="60"/>
        <v>Tidak Lengkap</v>
      </c>
      <c r="BM152" s="98" t="str">
        <f t="shared" si="61"/>
        <v>Tidak Lengkap</v>
      </c>
    </row>
    <row r="153">
      <c r="A153" s="96" t="s">
        <v>33</v>
      </c>
      <c r="B153" s="97">
        <v>147.0</v>
      </c>
      <c r="C153" s="96" t="s">
        <v>1825</v>
      </c>
      <c r="D153" s="96" t="s">
        <v>1826</v>
      </c>
      <c r="E153" s="96" t="s">
        <v>1827</v>
      </c>
      <c r="F153" s="96">
        <v>8.5142351402E10</v>
      </c>
      <c r="G153" s="96">
        <v>8.5142351403E10</v>
      </c>
      <c r="H153" s="96" t="s">
        <v>11</v>
      </c>
      <c r="I153" s="96" t="s">
        <v>4511</v>
      </c>
      <c r="J153" s="97">
        <v>2023.0</v>
      </c>
      <c r="K153" s="97" t="s">
        <v>223</v>
      </c>
      <c r="L153" s="96">
        <v>8.1292266449E10</v>
      </c>
      <c r="M153" s="111"/>
      <c r="N153" s="96" t="s">
        <v>1829</v>
      </c>
      <c r="O153" s="96" t="s">
        <v>253</v>
      </c>
      <c r="P153" s="96" t="s">
        <v>4512</v>
      </c>
      <c r="Q153" s="96" t="s">
        <v>300</v>
      </c>
      <c r="R153" s="96">
        <v>0.0</v>
      </c>
      <c r="S153" s="96" t="s">
        <v>9</v>
      </c>
      <c r="T153" s="96" t="s">
        <v>9</v>
      </c>
      <c r="U153" s="96" t="s">
        <v>9</v>
      </c>
      <c r="V153" s="96" t="s">
        <v>9</v>
      </c>
      <c r="W153" s="96" t="s">
        <v>21</v>
      </c>
      <c r="X153" s="96" t="s">
        <v>21</v>
      </c>
      <c r="Y153" s="96" t="s">
        <v>21</v>
      </c>
      <c r="Z153" s="96" t="s">
        <v>9</v>
      </c>
      <c r="AA153" s="96" t="s">
        <v>21</v>
      </c>
      <c r="AB153" s="96" t="s">
        <v>21</v>
      </c>
      <c r="AC153" s="96" t="s">
        <v>228</v>
      </c>
      <c r="AD153" s="96" t="s">
        <v>228</v>
      </c>
      <c r="AE153" s="96" t="s">
        <v>228</v>
      </c>
      <c r="AF153" s="96" t="s">
        <v>228</v>
      </c>
      <c r="AG153" s="96" t="s">
        <v>228</v>
      </c>
      <c r="AH153" s="96" t="s">
        <v>228</v>
      </c>
      <c r="AI153" s="96" t="s">
        <v>229</v>
      </c>
      <c r="AJ153" s="96" t="s">
        <v>229</v>
      </c>
      <c r="AK153" s="96" t="s">
        <v>228</v>
      </c>
      <c r="AL153" s="96" t="s">
        <v>228</v>
      </c>
      <c r="AM153" s="96" t="s">
        <v>228</v>
      </c>
      <c r="AN153" s="96" t="s">
        <v>1830</v>
      </c>
      <c r="AO153" s="96">
        <v>20.0</v>
      </c>
      <c r="AP153" s="96" t="s">
        <v>317</v>
      </c>
      <c r="AQ153" s="98"/>
      <c r="AR153" s="98"/>
      <c r="AS153" s="98"/>
      <c r="AT153" s="98"/>
      <c r="AU153" s="98"/>
      <c r="AV153" s="98"/>
      <c r="AW153" s="98"/>
      <c r="AX153" s="96" t="s">
        <v>231</v>
      </c>
      <c r="AY153" s="98"/>
      <c r="AZ153" s="98"/>
      <c r="BA153" s="96" t="s">
        <v>1831</v>
      </c>
      <c r="BB153" s="96" t="s">
        <v>237</v>
      </c>
      <c r="BC153" s="98">
        <f t="shared" si="57"/>
        <v>9</v>
      </c>
      <c r="BD153" s="101"/>
      <c r="BE153" s="101"/>
      <c r="BF153" s="101"/>
      <c r="BG153" s="101"/>
      <c r="BH153" s="101"/>
      <c r="BI153" s="100" t="str">
        <f>IFERROR(__xludf.DUMMYFUNCTION("IF(OR(REGEXMATCH(I153,""Peraturan Walikota""),REGEXMATCH(I153,""Peraturan Bupati""),REGEXMATCH(I153,""PERATURAN BUPATI""),REGEXMATCH(I153,""PERATURAN WALIKOTA"")),""Ada"",""Tidak Ada"")"),"Ada")</f>
        <v>Ada</v>
      </c>
      <c r="BJ153" s="98" t="str">
        <f t="shared" si="58"/>
        <v>Ada</v>
      </c>
      <c r="BK153" s="96" t="str">
        <f t="shared" si="59"/>
        <v>Ada</v>
      </c>
      <c r="BL153" s="98" t="str">
        <f t="shared" si="60"/>
        <v>Tidak Lengkap</v>
      </c>
      <c r="BM153" s="98" t="str">
        <f t="shared" si="61"/>
        <v>Tidak Lengkap</v>
      </c>
    </row>
    <row r="154">
      <c r="A154" s="96" t="s">
        <v>33</v>
      </c>
      <c r="B154" s="97">
        <v>148.0</v>
      </c>
      <c r="C154" s="96" t="s">
        <v>1832</v>
      </c>
      <c r="D154" s="96" t="s">
        <v>1833</v>
      </c>
      <c r="E154" s="96" t="s">
        <v>1834</v>
      </c>
      <c r="F154" s="96">
        <v>8.5273669934E10</v>
      </c>
      <c r="G154" s="96">
        <v>8.5273669934E10</v>
      </c>
      <c r="H154" s="96" t="s">
        <v>11</v>
      </c>
      <c r="I154" s="96" t="s">
        <v>1835</v>
      </c>
      <c r="J154" s="97">
        <v>2018.0</v>
      </c>
      <c r="K154" s="97" t="s">
        <v>223</v>
      </c>
      <c r="L154" s="96">
        <v>8.2160736853E10</v>
      </c>
      <c r="M154" s="111" t="s">
        <v>1836</v>
      </c>
      <c r="N154" s="96" t="s">
        <v>1837</v>
      </c>
      <c r="O154" s="96" t="s">
        <v>253</v>
      </c>
      <c r="P154" s="96" t="s">
        <v>4512</v>
      </c>
      <c r="Q154" s="96" t="s">
        <v>300</v>
      </c>
      <c r="R154" s="96">
        <v>0.0</v>
      </c>
      <c r="S154" s="96" t="s">
        <v>9</v>
      </c>
      <c r="T154" s="96" t="s">
        <v>9</v>
      </c>
      <c r="U154" s="96" t="s">
        <v>9</v>
      </c>
      <c r="V154" s="96" t="s">
        <v>21</v>
      </c>
      <c r="W154" s="96" t="s">
        <v>21</v>
      </c>
      <c r="X154" s="96" t="s">
        <v>21</v>
      </c>
      <c r="Y154" s="96" t="s">
        <v>21</v>
      </c>
      <c r="Z154" s="96" t="s">
        <v>9</v>
      </c>
      <c r="AA154" s="96" t="s">
        <v>21</v>
      </c>
      <c r="AB154" s="96" t="s">
        <v>21</v>
      </c>
      <c r="AC154" s="96" t="s">
        <v>228</v>
      </c>
      <c r="AD154" s="96" t="s">
        <v>228</v>
      </c>
      <c r="AE154" s="96" t="s">
        <v>228</v>
      </c>
      <c r="AF154" s="96" t="s">
        <v>228</v>
      </c>
      <c r="AG154" s="96" t="s">
        <v>228</v>
      </c>
      <c r="AH154" s="96" t="s">
        <v>228</v>
      </c>
      <c r="AI154" s="96" t="s">
        <v>229</v>
      </c>
      <c r="AJ154" s="96" t="s">
        <v>228</v>
      </c>
      <c r="AK154" s="96" t="s">
        <v>228</v>
      </c>
      <c r="AL154" s="96" t="s">
        <v>228</v>
      </c>
      <c r="AM154" s="96" t="s">
        <v>228</v>
      </c>
      <c r="AN154" s="96" t="s">
        <v>1838</v>
      </c>
      <c r="AO154" s="96">
        <v>11.0</v>
      </c>
      <c r="AP154" s="96" t="s">
        <v>1839</v>
      </c>
      <c r="AQ154" s="98"/>
      <c r="AR154" s="98"/>
      <c r="AS154" s="96" t="s">
        <v>231</v>
      </c>
      <c r="AT154" s="98"/>
      <c r="AU154" s="98"/>
      <c r="AV154" s="98"/>
      <c r="AW154" s="98"/>
      <c r="AX154" s="96"/>
      <c r="AY154" s="98"/>
      <c r="AZ154" s="98"/>
      <c r="BA154" s="96" t="s">
        <v>21</v>
      </c>
      <c r="BB154" s="96" t="s">
        <v>237</v>
      </c>
      <c r="BC154" s="98">
        <f t="shared" si="57"/>
        <v>10</v>
      </c>
      <c r="BD154" s="101"/>
      <c r="BE154" s="101"/>
      <c r="BF154" s="101"/>
      <c r="BG154" s="101"/>
      <c r="BH154" s="101"/>
      <c r="BI154" s="100" t="str">
        <f>IFERROR(__xludf.DUMMYFUNCTION("IF(OR(REGEXMATCH(I154,""Peraturan Walikota""),REGEXMATCH(I154,""Peraturan Bupati""),REGEXMATCH(I154,""PERATURAN BUPATI""),REGEXMATCH(I154,""PERATURAN WALIKOTA"")),""Ada"",""Tidak Ada"")"),"Ada")</f>
        <v>Ada</v>
      </c>
      <c r="BJ154" s="98" t="str">
        <f t="shared" si="58"/>
        <v>Ada</v>
      </c>
      <c r="BK154" s="96" t="str">
        <f t="shared" si="59"/>
        <v>Ada</v>
      </c>
      <c r="BL154" s="98" t="str">
        <f t="shared" si="60"/>
        <v>Tidak Lengkap</v>
      </c>
      <c r="BM154" s="98" t="str">
        <f t="shared" si="61"/>
        <v>Tidak Lengkap</v>
      </c>
    </row>
    <row r="155">
      <c r="A155" s="96" t="s">
        <v>33</v>
      </c>
      <c r="B155" s="97">
        <v>149.0</v>
      </c>
      <c r="C155" s="96" t="s">
        <v>1840</v>
      </c>
      <c r="D155" s="96" t="s">
        <v>1841</v>
      </c>
      <c r="E155" s="96" t="s">
        <v>1842</v>
      </c>
      <c r="F155" s="96">
        <v>8.137787622E10</v>
      </c>
      <c r="G155" s="96" t="s">
        <v>237</v>
      </c>
      <c r="H155" s="96" t="s">
        <v>11</v>
      </c>
      <c r="I155" s="96" t="s">
        <v>1843</v>
      </c>
      <c r="J155" s="97">
        <v>2022.0</v>
      </c>
      <c r="K155" s="97" t="s">
        <v>223</v>
      </c>
      <c r="L155" s="96">
        <v>8.137787622E10</v>
      </c>
      <c r="M155" s="111" t="s">
        <v>1844</v>
      </c>
      <c r="N155" s="96" t="s">
        <v>1845</v>
      </c>
      <c r="O155" s="96" t="s">
        <v>226</v>
      </c>
      <c r="P155" s="96" t="s">
        <v>330</v>
      </c>
      <c r="Q155" s="96" t="s">
        <v>237</v>
      </c>
      <c r="R155" s="96" t="s">
        <v>9</v>
      </c>
      <c r="S155" s="96" t="s">
        <v>9</v>
      </c>
      <c r="T155" s="96" t="s">
        <v>9</v>
      </c>
      <c r="U155" s="96" t="s">
        <v>9</v>
      </c>
      <c r="V155" s="96" t="s">
        <v>21</v>
      </c>
      <c r="W155" s="96" t="s">
        <v>9</v>
      </c>
      <c r="X155" s="96" t="s">
        <v>21</v>
      </c>
      <c r="Y155" s="96" t="s">
        <v>21</v>
      </c>
      <c r="Z155" s="96" t="s">
        <v>9</v>
      </c>
      <c r="AA155" s="96" t="s">
        <v>21</v>
      </c>
      <c r="AB155" s="96" t="s">
        <v>21</v>
      </c>
      <c r="AC155" s="96" t="s">
        <v>228</v>
      </c>
      <c r="AD155" s="96" t="s">
        <v>228</v>
      </c>
      <c r="AE155" s="96" t="s">
        <v>228</v>
      </c>
      <c r="AF155" s="96" t="s">
        <v>228</v>
      </c>
      <c r="AG155" s="96" t="s">
        <v>229</v>
      </c>
      <c r="AH155" s="96" t="s">
        <v>228</v>
      </c>
      <c r="AI155" s="96" t="s">
        <v>229</v>
      </c>
      <c r="AJ155" s="96" t="s">
        <v>228</v>
      </c>
      <c r="AK155" s="96" t="s">
        <v>228</v>
      </c>
      <c r="AL155" s="96" t="s">
        <v>228</v>
      </c>
      <c r="AM155" s="96" t="s">
        <v>228</v>
      </c>
      <c r="AN155" s="96" t="s">
        <v>237</v>
      </c>
      <c r="AO155" s="96" t="s">
        <v>1846</v>
      </c>
      <c r="AP155" s="96" t="s">
        <v>1847</v>
      </c>
      <c r="AQ155" s="96"/>
      <c r="AR155" s="96"/>
      <c r="AS155" s="96"/>
      <c r="AT155" s="98"/>
      <c r="AU155" s="98"/>
      <c r="AV155" s="98"/>
      <c r="AW155" s="96" t="s">
        <v>231</v>
      </c>
      <c r="AX155" s="96"/>
      <c r="AY155" s="96"/>
      <c r="AZ155" s="98"/>
      <c r="BA155" s="96" t="s">
        <v>1848</v>
      </c>
      <c r="BB155" s="96" t="s">
        <v>237</v>
      </c>
      <c r="BC155" s="98">
        <f t="shared" si="57"/>
        <v>9</v>
      </c>
      <c r="BD155" s="101"/>
      <c r="BE155" s="101"/>
      <c r="BF155" s="101"/>
      <c r="BG155" s="101"/>
      <c r="BH155" s="101"/>
      <c r="BI155" s="100" t="str">
        <f>IFERROR(__xludf.DUMMYFUNCTION("IF(OR(REGEXMATCH(I155,""Peraturan Walikota""),REGEXMATCH(I155,""Peraturan Bupati""),REGEXMATCH(I155,""PERATURAN BUPATI""),REGEXMATCH(I155,""PERATURAN WALIKOTA"")),""Ada"",""Tidak Ada"")"),"Ada")</f>
        <v>Ada</v>
      </c>
      <c r="BJ155" s="98" t="str">
        <f t="shared" si="58"/>
        <v>Ada</v>
      </c>
      <c r="BK155" s="96" t="str">
        <f t="shared" si="59"/>
        <v>Ada</v>
      </c>
      <c r="BL155" s="98" t="str">
        <f t="shared" si="60"/>
        <v>Lengkap</v>
      </c>
      <c r="BM155" s="98" t="str">
        <f t="shared" si="61"/>
        <v>Tidak Lengkap</v>
      </c>
    </row>
    <row r="156">
      <c r="A156" s="96" t="s">
        <v>33</v>
      </c>
      <c r="B156" s="97">
        <v>150.0</v>
      </c>
      <c r="C156" s="96" t="s">
        <v>1849</v>
      </c>
      <c r="D156" s="96" t="s">
        <v>1850</v>
      </c>
      <c r="E156" s="96" t="s">
        <v>1851</v>
      </c>
      <c r="F156" s="96">
        <v>8.5211554014E10</v>
      </c>
      <c r="G156" s="96">
        <v>8.5211554014E10</v>
      </c>
      <c r="H156" s="96" t="s">
        <v>11</v>
      </c>
      <c r="I156" s="96" t="s">
        <v>1852</v>
      </c>
      <c r="J156" s="97">
        <v>2022.0</v>
      </c>
      <c r="K156" s="97" t="s">
        <v>223</v>
      </c>
      <c r="L156" s="96">
        <v>8.5211554014E10</v>
      </c>
      <c r="M156" s="111" t="s">
        <v>1853</v>
      </c>
      <c r="N156" s="96" t="s">
        <v>1854</v>
      </c>
      <c r="O156" s="96" t="s">
        <v>1855</v>
      </c>
      <c r="P156" s="96" t="s">
        <v>1849</v>
      </c>
      <c r="Q156" s="96" t="s">
        <v>300</v>
      </c>
      <c r="R156" s="96">
        <v>0.0</v>
      </c>
      <c r="S156" s="96" t="s">
        <v>21</v>
      </c>
      <c r="T156" s="96" t="s">
        <v>21</v>
      </c>
      <c r="U156" s="96" t="s">
        <v>21</v>
      </c>
      <c r="V156" s="96" t="s">
        <v>21</v>
      </c>
      <c r="W156" s="96" t="s">
        <v>21</v>
      </c>
      <c r="X156" s="96" t="s">
        <v>21</v>
      </c>
      <c r="Y156" s="96" t="s">
        <v>21</v>
      </c>
      <c r="Z156" s="96" t="s">
        <v>21</v>
      </c>
      <c r="AA156" s="96" t="s">
        <v>21</v>
      </c>
      <c r="AB156" s="96" t="s">
        <v>21</v>
      </c>
      <c r="AC156" s="96" t="s">
        <v>228</v>
      </c>
      <c r="AD156" s="96" t="s">
        <v>228</v>
      </c>
      <c r="AE156" s="96" t="s">
        <v>228</v>
      </c>
      <c r="AF156" s="96" t="s">
        <v>228</v>
      </c>
      <c r="AG156" s="96" t="s">
        <v>229</v>
      </c>
      <c r="AH156" s="96" t="s">
        <v>229</v>
      </c>
      <c r="AI156" s="96" t="s">
        <v>229</v>
      </c>
      <c r="AJ156" s="96" t="s">
        <v>229</v>
      </c>
      <c r="AK156" s="96" t="s">
        <v>229</v>
      </c>
      <c r="AL156" s="96" t="s">
        <v>228</v>
      </c>
      <c r="AM156" s="96" t="s">
        <v>228</v>
      </c>
      <c r="AN156" s="96" t="s">
        <v>1857</v>
      </c>
      <c r="AO156" s="96">
        <v>26.0</v>
      </c>
      <c r="AP156" s="96" t="s">
        <v>317</v>
      </c>
      <c r="AQ156" s="98"/>
      <c r="AR156" s="98"/>
      <c r="AS156" s="96"/>
      <c r="AT156" s="98"/>
      <c r="AU156" s="98"/>
      <c r="AV156" s="98"/>
      <c r="AW156" s="96" t="s">
        <v>231</v>
      </c>
      <c r="AX156" s="96"/>
      <c r="AY156" s="96"/>
      <c r="AZ156" s="98"/>
      <c r="BA156" s="96" t="s">
        <v>1858</v>
      </c>
      <c r="BB156" s="96" t="s">
        <v>1859</v>
      </c>
      <c r="BC156" s="98">
        <f t="shared" si="57"/>
        <v>6</v>
      </c>
      <c r="BD156" s="101"/>
      <c r="BE156" s="101"/>
      <c r="BF156" s="101"/>
      <c r="BG156" s="101"/>
      <c r="BH156" s="101"/>
      <c r="BI156" s="100" t="str">
        <f>IFERROR(__xludf.DUMMYFUNCTION("IF(OR(REGEXMATCH(I156,""Peraturan Walikota""),REGEXMATCH(I156,""Peraturan Bupati""),REGEXMATCH(I156,""PERATURAN BUPATI""),REGEXMATCH(I156,""PERATURAN WALIKOTA"")),""Ada"",""Tidak Ada"")"),"Ada")</f>
        <v>Ada</v>
      </c>
      <c r="BJ156" s="98" t="str">
        <f t="shared" si="58"/>
        <v>Ada</v>
      </c>
      <c r="BK156" s="96" t="str">
        <f t="shared" si="59"/>
        <v>Ada</v>
      </c>
      <c r="BL156" s="98" t="str">
        <f t="shared" si="60"/>
        <v>Tidak Lengkap</v>
      </c>
      <c r="BM156" s="98" t="str">
        <f t="shared" si="61"/>
        <v>Tidak Lengkap</v>
      </c>
    </row>
    <row r="157">
      <c r="A157" s="96" t="s">
        <v>33</v>
      </c>
      <c r="B157" s="97">
        <v>151.0</v>
      </c>
      <c r="C157" s="96" t="s">
        <v>1860</v>
      </c>
      <c r="D157" s="96" t="s">
        <v>1861</v>
      </c>
      <c r="E157" s="96" t="s">
        <v>1862</v>
      </c>
      <c r="F157" s="96" t="s">
        <v>1863</v>
      </c>
      <c r="G157" s="96" t="s">
        <v>1864</v>
      </c>
      <c r="H157" s="96" t="s">
        <v>1865</v>
      </c>
      <c r="I157" s="96" t="s">
        <v>1866</v>
      </c>
      <c r="J157" s="97">
        <v>2021.0</v>
      </c>
      <c r="K157" s="97" t="s">
        <v>223</v>
      </c>
      <c r="L157" s="96" t="s">
        <v>1867</v>
      </c>
      <c r="M157" s="111" t="s">
        <v>1868</v>
      </c>
      <c r="N157" s="96" t="s">
        <v>1869</v>
      </c>
      <c r="O157" s="96" t="s">
        <v>226</v>
      </c>
      <c r="P157" s="96" t="s">
        <v>227</v>
      </c>
      <c r="Q157" s="96" t="s">
        <v>1870</v>
      </c>
      <c r="R157" s="96" t="s">
        <v>9</v>
      </c>
      <c r="S157" s="96" t="s">
        <v>9</v>
      </c>
      <c r="T157" s="96" t="s">
        <v>9</v>
      </c>
      <c r="U157" s="96" t="s">
        <v>9</v>
      </c>
      <c r="V157" s="96" t="s">
        <v>9</v>
      </c>
      <c r="W157" s="96" t="s">
        <v>21</v>
      </c>
      <c r="X157" s="96" t="s">
        <v>9</v>
      </c>
      <c r="Y157" s="96" t="s">
        <v>9</v>
      </c>
      <c r="Z157" s="96" t="s">
        <v>9</v>
      </c>
      <c r="AA157" s="96" t="s">
        <v>21</v>
      </c>
      <c r="AB157" s="96" t="s">
        <v>21</v>
      </c>
      <c r="AC157" s="96" t="s">
        <v>228</v>
      </c>
      <c r="AD157" s="96" t="s">
        <v>228</v>
      </c>
      <c r="AE157" s="96" t="s">
        <v>228</v>
      </c>
      <c r="AF157" s="96" t="s">
        <v>228</v>
      </c>
      <c r="AG157" s="96" t="s">
        <v>228</v>
      </c>
      <c r="AH157" s="96" t="s">
        <v>228</v>
      </c>
      <c r="AI157" s="96" t="s">
        <v>229</v>
      </c>
      <c r="AJ157" s="96" t="s">
        <v>228</v>
      </c>
      <c r="AK157" s="96" t="s">
        <v>228</v>
      </c>
      <c r="AL157" s="96" t="s">
        <v>228</v>
      </c>
      <c r="AM157" s="96" t="s">
        <v>228</v>
      </c>
      <c r="AN157" s="96" t="s">
        <v>1871</v>
      </c>
      <c r="AO157" s="96" t="s">
        <v>1872</v>
      </c>
      <c r="AP157" s="96" t="s">
        <v>1873</v>
      </c>
      <c r="AQ157" s="96"/>
      <c r="AR157" s="105"/>
      <c r="AS157" s="105"/>
      <c r="AT157" s="98"/>
      <c r="AU157" s="98"/>
      <c r="AV157" s="96" t="s">
        <v>231</v>
      </c>
      <c r="AW157" s="96"/>
      <c r="AX157" s="96"/>
      <c r="AY157" s="96"/>
      <c r="AZ157" s="96"/>
      <c r="BA157" s="96" t="s">
        <v>1874</v>
      </c>
      <c r="BB157" s="96" t="s">
        <v>1875</v>
      </c>
      <c r="BC157" s="98">
        <f t="shared" si="57"/>
        <v>10</v>
      </c>
      <c r="BD157" s="101"/>
      <c r="BE157" s="101"/>
      <c r="BF157" s="101"/>
      <c r="BG157" s="101"/>
      <c r="BH157" s="101"/>
      <c r="BI157" s="100" t="str">
        <f>IFERROR(__xludf.DUMMYFUNCTION("IF(OR(REGEXMATCH(I157,""Peraturan Walikota""),REGEXMATCH(I157,""Peraturan Bupati""),REGEXMATCH(I157,""PERATURAN BUPATI""),REGEXMATCH(I157,""PERATURAN WALIKOTA"")),""Ada"",""Tidak Ada"")"),"Ada")</f>
        <v>Ada</v>
      </c>
      <c r="BJ157" s="98" t="str">
        <f t="shared" si="58"/>
        <v>Ada</v>
      </c>
      <c r="BK157" s="96" t="str">
        <f t="shared" si="59"/>
        <v>Ada</v>
      </c>
      <c r="BL157" s="98" t="str">
        <f t="shared" si="60"/>
        <v>Lengkap</v>
      </c>
      <c r="BM157" s="98" t="str">
        <f t="shared" si="61"/>
        <v>Tidak Lengkap</v>
      </c>
    </row>
    <row r="158">
      <c r="A158" s="96" t="s">
        <v>33</v>
      </c>
      <c r="B158" s="97">
        <v>152.0</v>
      </c>
      <c r="C158" s="96" t="s">
        <v>1876</v>
      </c>
      <c r="D158" s="96" t="s">
        <v>1877</v>
      </c>
      <c r="E158" s="96" t="s">
        <v>1878</v>
      </c>
      <c r="F158" s="96">
        <v>8.1274662402E10</v>
      </c>
      <c r="G158" s="96">
        <v>8.1274662402E10</v>
      </c>
      <c r="H158" s="96" t="s">
        <v>11</v>
      </c>
      <c r="I158" s="96" t="s">
        <v>1879</v>
      </c>
      <c r="J158" s="97">
        <v>2020.0</v>
      </c>
      <c r="K158" s="97" t="s">
        <v>387</v>
      </c>
      <c r="L158" s="96" t="s">
        <v>1880</v>
      </c>
      <c r="M158" s="111" t="s">
        <v>1881</v>
      </c>
      <c r="N158" s="96" t="s">
        <v>1882</v>
      </c>
      <c r="O158" s="96" t="s">
        <v>226</v>
      </c>
      <c r="P158" s="96" t="s">
        <v>330</v>
      </c>
      <c r="Q158" s="96" t="s">
        <v>1883</v>
      </c>
      <c r="R158" s="96" t="s">
        <v>9</v>
      </c>
      <c r="S158" s="96" t="s">
        <v>21</v>
      </c>
      <c r="T158" s="96" t="s">
        <v>9</v>
      </c>
      <c r="U158" s="96" t="s">
        <v>9</v>
      </c>
      <c r="V158" s="96" t="s">
        <v>9</v>
      </c>
      <c r="W158" s="96" t="s">
        <v>9</v>
      </c>
      <c r="X158" s="96" t="s">
        <v>9</v>
      </c>
      <c r="Y158" s="96" t="s">
        <v>9</v>
      </c>
      <c r="Z158" s="96" t="s">
        <v>9</v>
      </c>
      <c r="AA158" s="96" t="s">
        <v>21</v>
      </c>
      <c r="AB158" s="96" t="s">
        <v>21</v>
      </c>
      <c r="AC158" s="96" t="s">
        <v>228</v>
      </c>
      <c r="AD158" s="96" t="s">
        <v>228</v>
      </c>
      <c r="AE158" s="96" t="s">
        <v>228</v>
      </c>
      <c r="AF158" s="96" t="s">
        <v>228</v>
      </c>
      <c r="AG158" s="96" t="s">
        <v>229</v>
      </c>
      <c r="AH158" s="96" t="s">
        <v>228</v>
      </c>
      <c r="AI158" s="96" t="s">
        <v>229</v>
      </c>
      <c r="AJ158" s="96" t="s">
        <v>229</v>
      </c>
      <c r="AK158" s="96" t="s">
        <v>228</v>
      </c>
      <c r="AL158" s="96" t="s">
        <v>228</v>
      </c>
      <c r="AM158" s="96" t="s">
        <v>228</v>
      </c>
      <c r="AN158" s="96" t="s">
        <v>1884</v>
      </c>
      <c r="AO158" s="96" t="s">
        <v>1885</v>
      </c>
      <c r="AP158" s="96" t="s">
        <v>1886</v>
      </c>
      <c r="AQ158" s="96"/>
      <c r="AR158" s="99"/>
      <c r="AS158" s="99"/>
      <c r="AT158" s="98"/>
      <c r="AU158" s="96" t="s">
        <v>231</v>
      </c>
      <c r="AV158" s="96"/>
      <c r="AW158" s="96"/>
      <c r="AX158" s="96"/>
      <c r="AY158" s="96"/>
      <c r="AZ158" s="105"/>
      <c r="BA158" s="96" t="s">
        <v>1887</v>
      </c>
      <c r="BB158" s="96" t="s">
        <v>1888</v>
      </c>
      <c r="BC158" s="98">
        <f t="shared" si="57"/>
        <v>8</v>
      </c>
      <c r="BD158" s="101"/>
      <c r="BE158" s="101"/>
      <c r="BF158" s="101"/>
      <c r="BG158" s="101"/>
      <c r="BH158" s="101"/>
      <c r="BI158" s="100" t="str">
        <f>IFERROR(__xludf.DUMMYFUNCTION("IF(OR(REGEXMATCH(I158,""Peraturan Walikota""),REGEXMATCH(I158,""Peraturan Bupati""),REGEXMATCH(I158,""PERATURAN BUPATI""),REGEXMATCH(I158,""PERATURAN WALIKOTA"")),""Ada"",""Tidak Ada"")"),"Ada")</f>
        <v>Ada</v>
      </c>
      <c r="BJ158" s="98" t="str">
        <f t="shared" si="58"/>
        <v>Ada</v>
      </c>
      <c r="BK158" s="96" t="str">
        <f t="shared" si="59"/>
        <v>Ada</v>
      </c>
      <c r="BL158" s="98" t="str">
        <f t="shared" si="60"/>
        <v>Tidak Lengkap</v>
      </c>
      <c r="BM158" s="98" t="str">
        <f t="shared" si="61"/>
        <v>Tidak Lengkap</v>
      </c>
    </row>
    <row r="159">
      <c r="A159" s="96" t="s">
        <v>33</v>
      </c>
      <c r="B159" s="97">
        <v>153.0</v>
      </c>
      <c r="C159" s="96" t="s">
        <v>1889</v>
      </c>
      <c r="D159" s="96" t="s">
        <v>237</v>
      </c>
      <c r="E159" s="96" t="s">
        <v>1890</v>
      </c>
      <c r="F159" s="96" t="s">
        <v>237</v>
      </c>
      <c r="G159" s="96" t="s">
        <v>237</v>
      </c>
      <c r="H159" s="96"/>
      <c r="I159" s="96"/>
      <c r="J159" s="97"/>
      <c r="K159" s="97" t="s">
        <v>237</v>
      </c>
      <c r="L159" s="96">
        <v>8.1284339265E10</v>
      </c>
      <c r="M159" s="111" t="s">
        <v>237</v>
      </c>
      <c r="N159" s="96" t="s">
        <v>1837</v>
      </c>
      <c r="O159" s="96" t="s">
        <v>253</v>
      </c>
      <c r="P159" s="96" t="s">
        <v>4512</v>
      </c>
      <c r="Q159" s="96" t="s">
        <v>300</v>
      </c>
      <c r="R159" s="96">
        <v>0.0</v>
      </c>
      <c r="S159" s="96" t="s">
        <v>21</v>
      </c>
      <c r="T159" s="96" t="s">
        <v>21</v>
      </c>
      <c r="U159" s="96" t="s">
        <v>21</v>
      </c>
      <c r="V159" s="96" t="s">
        <v>21</v>
      </c>
      <c r="W159" s="96" t="s">
        <v>21</v>
      </c>
      <c r="X159" s="96" t="s">
        <v>21</v>
      </c>
      <c r="Y159" s="96" t="s">
        <v>21</v>
      </c>
      <c r="Z159" s="96" t="s">
        <v>21</v>
      </c>
      <c r="AA159" s="96" t="s">
        <v>21</v>
      </c>
      <c r="AB159" s="96" t="s">
        <v>21</v>
      </c>
      <c r="AC159" s="96" t="s">
        <v>228</v>
      </c>
      <c r="AD159" s="96" t="s">
        <v>228</v>
      </c>
      <c r="AE159" s="96" t="s">
        <v>228</v>
      </c>
      <c r="AF159" s="96" t="s">
        <v>228</v>
      </c>
      <c r="AG159" s="96" t="s">
        <v>229</v>
      </c>
      <c r="AH159" s="96" t="s">
        <v>228</v>
      </c>
      <c r="AI159" s="96" t="s">
        <v>229</v>
      </c>
      <c r="AJ159" s="96" t="s">
        <v>229</v>
      </c>
      <c r="AK159" s="96" t="s">
        <v>229</v>
      </c>
      <c r="AL159" s="96" t="s">
        <v>228</v>
      </c>
      <c r="AM159" s="96" t="s">
        <v>228</v>
      </c>
      <c r="AN159" s="96" t="s">
        <v>1838</v>
      </c>
      <c r="AO159" s="96">
        <v>9.0</v>
      </c>
      <c r="AP159" s="96" t="s">
        <v>317</v>
      </c>
      <c r="AQ159" s="98"/>
      <c r="AR159" s="98"/>
      <c r="AS159" s="96"/>
      <c r="AT159" s="98"/>
      <c r="AU159" s="96"/>
      <c r="AV159" s="96"/>
      <c r="AW159" s="96"/>
      <c r="AX159" s="96"/>
      <c r="AY159" s="96"/>
      <c r="AZ159" s="105"/>
      <c r="BA159" s="114" t="s">
        <v>1891</v>
      </c>
      <c r="BB159" s="96" t="s">
        <v>237</v>
      </c>
      <c r="BC159" s="98">
        <f t="shared" si="57"/>
        <v>7</v>
      </c>
      <c r="BD159" s="101"/>
      <c r="BE159" s="101"/>
      <c r="BF159" s="101"/>
      <c r="BG159" s="101"/>
      <c r="BH159" s="101"/>
      <c r="BI159" s="100" t="str">
        <f>IFERROR(__xludf.DUMMYFUNCTION("IF(OR(REGEXMATCH(I159,""Peraturan Walikota""),REGEXMATCH(I159,""Peraturan Bupati""),REGEXMATCH(I159,""PERATURAN BUPATI""),REGEXMATCH(I159,""PERATURAN WALIKOTA"")),""Ada"",""Tidak Ada"")"),"Tidak Ada")</f>
        <v>Tidak Ada</v>
      </c>
      <c r="BJ159" s="98" t="str">
        <f t="shared" si="58"/>
        <v>Ada</v>
      </c>
      <c r="BK159" s="96" t="str">
        <f t="shared" si="59"/>
        <v>Ada</v>
      </c>
      <c r="BL159" s="98" t="str">
        <f t="shared" si="60"/>
        <v>Tidak Lengkap</v>
      </c>
      <c r="BM159" s="98" t="str">
        <f t="shared" si="61"/>
        <v>Tidak Lengkap</v>
      </c>
    </row>
    <row r="160">
      <c r="A160" s="96" t="s">
        <v>33</v>
      </c>
      <c r="B160" s="97">
        <v>154.0</v>
      </c>
      <c r="C160" s="96" t="s">
        <v>1892</v>
      </c>
      <c r="D160" s="96" t="s">
        <v>1893</v>
      </c>
      <c r="E160" s="96" t="s">
        <v>1894</v>
      </c>
      <c r="F160" s="96">
        <v>8.5123247016E10</v>
      </c>
      <c r="G160" s="96">
        <v>8.5123247016E10</v>
      </c>
      <c r="H160" s="96" t="s">
        <v>1895</v>
      </c>
      <c r="I160" s="96" t="s">
        <v>1896</v>
      </c>
      <c r="J160" s="97">
        <v>2024.0</v>
      </c>
      <c r="K160" s="97" t="s">
        <v>387</v>
      </c>
      <c r="L160" s="96">
        <v>8.5123247016E10</v>
      </c>
      <c r="M160" s="111" t="s">
        <v>1897</v>
      </c>
      <c r="N160" s="96" t="s">
        <v>1898</v>
      </c>
      <c r="O160" s="96" t="s">
        <v>1899</v>
      </c>
      <c r="P160" s="96" t="s">
        <v>1900</v>
      </c>
      <c r="Q160" s="96" t="s">
        <v>1901</v>
      </c>
      <c r="R160" s="96">
        <v>1.0</v>
      </c>
      <c r="S160" s="96" t="s">
        <v>9</v>
      </c>
      <c r="T160" s="96" t="s">
        <v>595</v>
      </c>
      <c r="U160" s="96" t="s">
        <v>595</v>
      </c>
      <c r="V160" s="96" t="s">
        <v>9</v>
      </c>
      <c r="W160" s="96" t="s">
        <v>9</v>
      </c>
      <c r="X160" s="96" t="s">
        <v>9</v>
      </c>
      <c r="Y160" s="96" t="s">
        <v>595</v>
      </c>
      <c r="Z160" s="96" t="s">
        <v>595</v>
      </c>
      <c r="AA160" s="96" t="s">
        <v>594</v>
      </c>
      <c r="AB160" s="96" t="s">
        <v>9</v>
      </c>
      <c r="AC160" s="96" t="s">
        <v>228</v>
      </c>
      <c r="AD160" s="96" t="s">
        <v>228</v>
      </c>
      <c r="AE160" s="96" t="s">
        <v>596</v>
      </c>
      <c r="AF160" s="96" t="s">
        <v>596</v>
      </c>
      <c r="AG160" s="96" t="s">
        <v>596</v>
      </c>
      <c r="AH160" s="96" t="s">
        <v>228</v>
      </c>
      <c r="AI160" s="96" t="s">
        <v>228</v>
      </c>
      <c r="AJ160" s="96" t="s">
        <v>228</v>
      </c>
      <c r="AK160" s="96" t="s">
        <v>596</v>
      </c>
      <c r="AL160" s="96" t="s">
        <v>596</v>
      </c>
      <c r="AM160" s="96" t="s">
        <v>229</v>
      </c>
      <c r="AN160" s="96" t="s">
        <v>1902</v>
      </c>
      <c r="AO160" s="96">
        <v>70.0</v>
      </c>
      <c r="AP160" s="96" t="s">
        <v>317</v>
      </c>
      <c r="AQ160" s="98"/>
      <c r="AR160" s="98"/>
      <c r="AS160" s="96"/>
      <c r="AT160" s="98"/>
      <c r="AU160" s="96"/>
      <c r="AV160" s="96"/>
      <c r="AW160" s="96"/>
      <c r="AX160" s="96"/>
      <c r="AY160" s="96" t="s">
        <v>1903</v>
      </c>
      <c r="AZ160" s="105"/>
      <c r="BA160" s="114" t="s">
        <v>1904</v>
      </c>
      <c r="BB160" s="114" t="s">
        <v>1905</v>
      </c>
      <c r="BC160" s="98">
        <f t="shared" si="57"/>
        <v>10</v>
      </c>
      <c r="BD160" s="101"/>
      <c r="BE160" s="101"/>
      <c r="BF160" s="101"/>
      <c r="BG160" s="101"/>
      <c r="BH160" s="101"/>
      <c r="BI160" s="100" t="str">
        <f>IFERROR(__xludf.DUMMYFUNCTION("IF(OR(REGEXMATCH(I160,""Peraturan Walikota""),REGEXMATCH(I160,""Peraturan Bupati""),REGEXMATCH(I160,""PERATURAN BUPATI""),REGEXMATCH(I160,""PERATURAN WALIKOTA"")),""Ada"",""Tidak Ada"")"),"Ada")</f>
        <v>Ada</v>
      </c>
      <c r="BJ160" s="98" t="str">
        <f t="shared" si="58"/>
        <v>Ada</v>
      </c>
      <c r="BK160" s="96" t="str">
        <f t="shared" si="59"/>
        <v>Ada</v>
      </c>
      <c r="BL160" s="98" t="str">
        <f t="shared" si="60"/>
        <v>Tidak Lengkap</v>
      </c>
      <c r="BM160" s="98" t="str">
        <f t="shared" si="61"/>
        <v>Tidak Lengkap</v>
      </c>
    </row>
    <row r="161">
      <c r="A161" s="96" t="s">
        <v>56</v>
      </c>
      <c r="B161" s="97">
        <v>155.0</v>
      </c>
      <c r="C161" s="96" t="s">
        <v>1906</v>
      </c>
      <c r="D161" s="98" t="s">
        <v>1907</v>
      </c>
      <c r="E161" s="96" t="s">
        <v>1908</v>
      </c>
      <c r="F161" s="96"/>
      <c r="G161" s="102" t="s">
        <v>1909</v>
      </c>
      <c r="H161" s="96" t="s">
        <v>11</v>
      </c>
      <c r="I161" s="96" t="s">
        <v>1910</v>
      </c>
      <c r="J161" s="97">
        <v>2023.0</v>
      </c>
      <c r="K161" s="97" t="s">
        <v>223</v>
      </c>
      <c r="L161" s="98"/>
      <c r="M161" s="103" t="s">
        <v>4513</v>
      </c>
      <c r="N161" s="96" t="s">
        <v>861</v>
      </c>
      <c r="O161" s="96" t="s">
        <v>276</v>
      </c>
      <c r="P161" s="96" t="s">
        <v>314</v>
      </c>
      <c r="Q161" s="96" t="s">
        <v>1912</v>
      </c>
      <c r="R161" s="96" t="s">
        <v>9</v>
      </c>
      <c r="S161" s="96" t="s">
        <v>21</v>
      </c>
      <c r="T161" s="96" t="s">
        <v>21</v>
      </c>
      <c r="U161" s="96" t="s">
        <v>21</v>
      </c>
      <c r="V161" s="96" t="s">
        <v>21</v>
      </c>
      <c r="W161" s="96" t="s">
        <v>21</v>
      </c>
      <c r="X161" s="96" t="s">
        <v>9</v>
      </c>
      <c r="Y161" s="96" t="s">
        <v>9</v>
      </c>
      <c r="Z161" s="96" t="s">
        <v>9</v>
      </c>
      <c r="AA161" s="96" t="s">
        <v>21</v>
      </c>
      <c r="AB161" s="96" t="s">
        <v>21</v>
      </c>
      <c r="AC161" s="96" t="s">
        <v>228</v>
      </c>
      <c r="AD161" s="96" t="s">
        <v>228</v>
      </c>
      <c r="AE161" s="96" t="s">
        <v>228</v>
      </c>
      <c r="AF161" s="96" t="s">
        <v>228</v>
      </c>
      <c r="AG161" s="96" t="s">
        <v>228</v>
      </c>
      <c r="AH161" s="96" t="s">
        <v>228</v>
      </c>
      <c r="AI161" s="96" t="s">
        <v>228</v>
      </c>
      <c r="AJ161" s="96" t="s">
        <v>228</v>
      </c>
      <c r="AK161" s="96" t="s">
        <v>228</v>
      </c>
      <c r="AL161" s="96" t="s">
        <v>228</v>
      </c>
      <c r="AM161" s="96" t="s">
        <v>228</v>
      </c>
      <c r="AN161" s="96" t="s">
        <v>1913</v>
      </c>
      <c r="AO161" s="96" t="s">
        <v>1914</v>
      </c>
      <c r="AP161" s="96" t="s">
        <v>317</v>
      </c>
      <c r="AQ161" s="98"/>
      <c r="AR161" s="98"/>
      <c r="AS161" s="98"/>
      <c r="AT161" s="96"/>
      <c r="AU161" s="98"/>
      <c r="AV161" s="98"/>
      <c r="AW161" s="98"/>
      <c r="AX161" s="96" t="s">
        <v>231</v>
      </c>
      <c r="AY161" s="98"/>
      <c r="AZ161" s="98"/>
      <c r="BA161" s="98"/>
      <c r="BB161" s="98"/>
      <c r="BC161" s="98">
        <f t="shared" si="57"/>
        <v>11</v>
      </c>
      <c r="BD161" s="101"/>
      <c r="BE161" s="101"/>
      <c r="BF161" s="101"/>
      <c r="BG161" s="101"/>
      <c r="BH161" s="101"/>
      <c r="BI161" s="100" t="str">
        <f>IFERROR(__xludf.DUMMYFUNCTION("IF(OR(REGEXMATCH(I161,""Peraturan Walikota""),REGEXMATCH(I161,""Peraturan Bupati""),REGEXMATCH(I161,""PERATURAN BUPATI""),REGEXMATCH(I161,""PERATURAN WALIKOTA"")),""Ada"",""Tidak Ada"")"),"Ada")</f>
        <v>Ada</v>
      </c>
      <c r="BJ161" s="98" t="str">
        <f t="shared" si="58"/>
        <v>Ada</v>
      </c>
      <c r="BK161" s="96" t="str">
        <f t="shared" si="59"/>
        <v>Ada</v>
      </c>
      <c r="BL161" s="98" t="str">
        <f t="shared" si="60"/>
        <v>Tidak Lengkap</v>
      </c>
      <c r="BM161" s="98" t="str">
        <f t="shared" si="61"/>
        <v>Tidak Lengkap</v>
      </c>
    </row>
    <row r="162">
      <c r="A162" s="96" t="s">
        <v>56</v>
      </c>
      <c r="B162" s="97">
        <v>156.0</v>
      </c>
      <c r="C162" s="96" t="s">
        <v>1915</v>
      </c>
      <c r="D162" s="96" t="s">
        <v>1916</v>
      </c>
      <c r="E162" s="96" t="s">
        <v>1917</v>
      </c>
      <c r="F162" s="102" t="s">
        <v>1918</v>
      </c>
      <c r="G162" s="102" t="s">
        <v>1918</v>
      </c>
      <c r="H162" s="96" t="s">
        <v>11</v>
      </c>
      <c r="I162" s="96" t="s">
        <v>1919</v>
      </c>
      <c r="J162" s="97">
        <v>2019.0</v>
      </c>
      <c r="K162" s="97" t="s">
        <v>223</v>
      </c>
      <c r="L162" s="96"/>
      <c r="M162" s="103" t="s">
        <v>4514</v>
      </c>
      <c r="N162" s="96" t="s">
        <v>861</v>
      </c>
      <c r="O162" s="96" t="s">
        <v>1061</v>
      </c>
      <c r="P162" s="96" t="s">
        <v>369</v>
      </c>
      <c r="Q162" s="96" t="s">
        <v>300</v>
      </c>
      <c r="R162" s="96" t="s">
        <v>9</v>
      </c>
      <c r="S162" s="96" t="s">
        <v>21</v>
      </c>
      <c r="T162" s="96" t="s">
        <v>21</v>
      </c>
      <c r="U162" s="96" t="s">
        <v>21</v>
      </c>
      <c r="V162" s="96" t="s">
        <v>21</v>
      </c>
      <c r="W162" s="96" t="s">
        <v>21</v>
      </c>
      <c r="X162" s="96" t="s">
        <v>9</v>
      </c>
      <c r="Y162" s="96" t="s">
        <v>21</v>
      </c>
      <c r="Z162" s="96" t="s">
        <v>9</v>
      </c>
      <c r="AA162" s="96" t="s">
        <v>21</v>
      </c>
      <c r="AB162" s="96" t="s">
        <v>21</v>
      </c>
      <c r="AC162" s="96" t="s">
        <v>228</v>
      </c>
      <c r="AD162" s="96" t="s">
        <v>228</v>
      </c>
      <c r="AE162" s="96" t="s">
        <v>228</v>
      </c>
      <c r="AF162" s="96" t="s">
        <v>228</v>
      </c>
      <c r="AG162" s="96" t="s">
        <v>228</v>
      </c>
      <c r="AH162" s="96" t="s">
        <v>228</v>
      </c>
      <c r="AI162" s="96" t="s">
        <v>229</v>
      </c>
      <c r="AJ162" s="96" t="s">
        <v>228</v>
      </c>
      <c r="AK162" s="96" t="s">
        <v>228</v>
      </c>
      <c r="AL162" s="96" t="s">
        <v>228</v>
      </c>
      <c r="AM162" s="96" t="s">
        <v>228</v>
      </c>
      <c r="AN162" s="96" t="s">
        <v>1921</v>
      </c>
      <c r="AO162" s="96" t="s">
        <v>1922</v>
      </c>
      <c r="AP162" s="96" t="s">
        <v>1923</v>
      </c>
      <c r="AQ162" s="96"/>
      <c r="AR162" s="96"/>
      <c r="AS162" s="96"/>
      <c r="AT162" s="96" t="s">
        <v>231</v>
      </c>
      <c r="AU162" s="96"/>
      <c r="AV162" s="96"/>
      <c r="AW162" s="96"/>
      <c r="AX162" s="96"/>
      <c r="AY162" s="96"/>
      <c r="AZ162" s="96"/>
      <c r="BA162" s="98"/>
      <c r="BB162" s="98"/>
      <c r="BC162" s="98">
        <f t="shared" si="57"/>
        <v>10</v>
      </c>
      <c r="BD162" s="101"/>
      <c r="BE162" s="101"/>
      <c r="BF162" s="101"/>
      <c r="BG162" s="101"/>
      <c r="BH162" s="101"/>
      <c r="BI162" s="100" t="str">
        <f>IFERROR(__xludf.DUMMYFUNCTION("IF(OR(REGEXMATCH(I162,""Peraturan Walikota""),REGEXMATCH(I162,""Peraturan Bupati""),REGEXMATCH(I162,""PERATURAN BUPATI""),REGEXMATCH(I162,""PERATURAN WALIKOTA"")),""Ada"",""Tidak Ada"")"),"Ada")</f>
        <v>Ada</v>
      </c>
      <c r="BJ162" s="98" t="str">
        <f t="shared" si="58"/>
        <v>Ada</v>
      </c>
      <c r="BK162" s="96" t="str">
        <f t="shared" si="59"/>
        <v>Ada</v>
      </c>
      <c r="BL162" s="98" t="str">
        <f t="shared" si="60"/>
        <v>Tidak Lengkap</v>
      </c>
      <c r="BM162" s="98" t="str">
        <f t="shared" si="61"/>
        <v>Tidak Lengkap</v>
      </c>
    </row>
    <row r="163">
      <c r="A163" s="96" t="s">
        <v>56</v>
      </c>
      <c r="B163" s="97">
        <v>157.0</v>
      </c>
      <c r="C163" s="98" t="s">
        <v>1924</v>
      </c>
      <c r="D163" s="98" t="s">
        <v>1925</v>
      </c>
      <c r="E163" s="96" t="s">
        <v>1926</v>
      </c>
      <c r="F163" s="98"/>
      <c r="G163" s="102" t="s">
        <v>1927</v>
      </c>
      <c r="H163" s="96" t="s">
        <v>11</v>
      </c>
      <c r="I163" s="96" t="s">
        <v>1928</v>
      </c>
      <c r="J163" s="97">
        <v>2019.0</v>
      </c>
      <c r="K163" s="97" t="s">
        <v>223</v>
      </c>
      <c r="L163" s="96"/>
      <c r="M163" s="103" t="s">
        <v>4515</v>
      </c>
      <c r="N163" s="96" t="s">
        <v>368</v>
      </c>
      <c r="O163" s="96" t="s">
        <v>253</v>
      </c>
      <c r="P163" s="96" t="s">
        <v>314</v>
      </c>
      <c r="Q163" s="96" t="s">
        <v>1930</v>
      </c>
      <c r="R163" s="96" t="s">
        <v>9</v>
      </c>
      <c r="S163" s="96" t="s">
        <v>9</v>
      </c>
      <c r="T163" s="96" t="s">
        <v>9</v>
      </c>
      <c r="U163" s="96" t="s">
        <v>21</v>
      </c>
      <c r="V163" s="96" t="s">
        <v>9</v>
      </c>
      <c r="W163" s="96" t="s">
        <v>9</v>
      </c>
      <c r="X163" s="96" t="s">
        <v>21</v>
      </c>
      <c r="Y163" s="96" t="s">
        <v>9</v>
      </c>
      <c r="Z163" s="96" t="s">
        <v>9</v>
      </c>
      <c r="AA163" s="96" t="s">
        <v>21</v>
      </c>
      <c r="AB163" s="96" t="s">
        <v>21</v>
      </c>
      <c r="AC163" s="96" t="s">
        <v>228</v>
      </c>
      <c r="AD163" s="96" t="s">
        <v>228</v>
      </c>
      <c r="AE163" s="96" t="s">
        <v>228</v>
      </c>
      <c r="AF163" s="96" t="s">
        <v>228</v>
      </c>
      <c r="AG163" s="96" t="s">
        <v>228</v>
      </c>
      <c r="AH163" s="96" t="s">
        <v>228</v>
      </c>
      <c r="AI163" s="96" t="s">
        <v>228</v>
      </c>
      <c r="AJ163" s="96" t="s">
        <v>228</v>
      </c>
      <c r="AK163" s="96" t="s">
        <v>229</v>
      </c>
      <c r="AL163" s="96" t="s">
        <v>228</v>
      </c>
      <c r="AM163" s="96" t="s">
        <v>228</v>
      </c>
      <c r="AN163" s="96" t="s">
        <v>370</v>
      </c>
      <c r="AO163" s="96" t="s">
        <v>1931</v>
      </c>
      <c r="AP163" s="96" t="s">
        <v>317</v>
      </c>
      <c r="AQ163" s="98"/>
      <c r="AR163" s="98"/>
      <c r="AS163" s="98"/>
      <c r="AT163" s="96" t="s">
        <v>231</v>
      </c>
      <c r="AU163" s="96"/>
      <c r="AV163" s="98"/>
      <c r="AW163" s="98"/>
      <c r="AX163" s="98"/>
      <c r="AY163" s="98"/>
      <c r="AZ163" s="98"/>
      <c r="BA163" s="98"/>
      <c r="BB163" s="98"/>
      <c r="BC163" s="98">
        <f t="shared" si="57"/>
        <v>10</v>
      </c>
      <c r="BD163" s="101"/>
      <c r="BE163" s="101"/>
      <c r="BF163" s="101"/>
      <c r="BG163" s="101"/>
      <c r="BH163" s="101"/>
      <c r="BI163" s="100" t="str">
        <f>IFERROR(__xludf.DUMMYFUNCTION("IF(OR(REGEXMATCH(I163,""Peraturan Walikota""),REGEXMATCH(I163,""Peraturan Bupati""),REGEXMATCH(I163,""PERATURAN BUPATI""),REGEXMATCH(I163,""PERATURAN WALIKOTA"")),""Ada"",""Tidak Ada"")"),"Ada")</f>
        <v>Ada</v>
      </c>
      <c r="BJ163" s="98" t="str">
        <f t="shared" si="58"/>
        <v>Ada</v>
      </c>
      <c r="BK163" s="96" t="str">
        <f t="shared" si="59"/>
        <v>Ada</v>
      </c>
      <c r="BL163" s="98" t="str">
        <f t="shared" si="60"/>
        <v>Lengkap</v>
      </c>
      <c r="BM163" s="98" t="str">
        <f t="shared" si="61"/>
        <v>Tidak Lengkap</v>
      </c>
    </row>
    <row r="164">
      <c r="A164" s="96" t="s">
        <v>56</v>
      </c>
      <c r="B164" s="97">
        <v>158.0</v>
      </c>
      <c r="C164" s="96" t="s">
        <v>1932</v>
      </c>
      <c r="D164" s="96" t="s">
        <v>1933</v>
      </c>
      <c r="E164" s="96" t="s">
        <v>1934</v>
      </c>
      <c r="F164" s="96">
        <v>8.7814530468E10</v>
      </c>
      <c r="G164" s="96">
        <v>8.7814530468E10</v>
      </c>
      <c r="H164" s="96" t="s">
        <v>24</v>
      </c>
      <c r="I164" s="96" t="s">
        <v>1935</v>
      </c>
      <c r="J164" s="97">
        <v>2022.0</v>
      </c>
      <c r="K164" s="97" t="s">
        <v>1034</v>
      </c>
      <c r="L164" s="96" t="s">
        <v>1936</v>
      </c>
      <c r="M164" s="96" t="s">
        <v>1937</v>
      </c>
      <c r="N164" s="96" t="s">
        <v>1938</v>
      </c>
      <c r="O164" s="96" t="s">
        <v>1939</v>
      </c>
      <c r="P164" s="96" t="s">
        <v>330</v>
      </c>
      <c r="Q164" s="96"/>
      <c r="R164" s="96" t="s">
        <v>21</v>
      </c>
      <c r="S164" s="96" t="s">
        <v>21</v>
      </c>
      <c r="T164" s="96" t="s">
        <v>21</v>
      </c>
      <c r="U164" s="96" t="s">
        <v>21</v>
      </c>
      <c r="V164" s="96" t="s">
        <v>21</v>
      </c>
      <c r="W164" s="96" t="s">
        <v>21</v>
      </c>
      <c r="X164" s="96" t="s">
        <v>21</v>
      </c>
      <c r="Y164" s="96" t="s">
        <v>21</v>
      </c>
      <c r="Z164" s="96" t="s">
        <v>21</v>
      </c>
      <c r="AA164" s="96" t="s">
        <v>21</v>
      </c>
      <c r="AB164" s="96" t="s">
        <v>21</v>
      </c>
      <c r="AC164" s="96" t="s">
        <v>228</v>
      </c>
      <c r="AD164" s="96" t="s">
        <v>228</v>
      </c>
      <c r="AE164" s="96" t="s">
        <v>228</v>
      </c>
      <c r="AF164" s="96" t="s">
        <v>228</v>
      </c>
      <c r="AG164" s="96" t="s">
        <v>229</v>
      </c>
      <c r="AH164" s="96" t="s">
        <v>228</v>
      </c>
      <c r="AI164" s="96" t="s">
        <v>229</v>
      </c>
      <c r="AJ164" s="96" t="s">
        <v>229</v>
      </c>
      <c r="AK164" s="96" t="s">
        <v>229</v>
      </c>
      <c r="AL164" s="96" t="s">
        <v>228</v>
      </c>
      <c r="AM164" s="96" t="s">
        <v>228</v>
      </c>
      <c r="AN164" s="96"/>
      <c r="AO164" s="96">
        <v>157.0</v>
      </c>
      <c r="AP164" s="96" t="s">
        <v>1940</v>
      </c>
      <c r="AQ164" s="96"/>
      <c r="AR164" s="99"/>
      <c r="AS164" s="128" t="s">
        <v>231</v>
      </c>
      <c r="AT164" s="98"/>
      <c r="AU164" s="96"/>
      <c r="AV164" s="98"/>
      <c r="AW164" s="96"/>
      <c r="AX164" s="98"/>
      <c r="AY164" s="98"/>
      <c r="AZ164" s="98"/>
      <c r="BA164" s="114" t="s">
        <v>1941</v>
      </c>
      <c r="BB164" s="114" t="s">
        <v>1942</v>
      </c>
      <c r="BC164" s="98"/>
      <c r="BD164" s="101"/>
      <c r="BE164" s="101"/>
      <c r="BF164" s="101"/>
      <c r="BG164" s="101"/>
      <c r="BH164" s="101"/>
      <c r="BI164" s="100" t="str">
        <f>IFERROR(__xludf.DUMMYFUNCTION("IF(OR(REGEXMATCH(I164,""Peraturan Walikota""),REGEXMATCH(I164,""Peraturan Bupati""),REGEXMATCH(I164,""PERATURAN BUPATI""),REGEXMATCH(I164,""PERATURAN WALIKOTA"")),""Ada"",""Tidak Ada"")"),"Ada")</f>
        <v>Ada</v>
      </c>
      <c r="BJ164" s="98"/>
      <c r="BK164" s="96"/>
      <c r="BL164" s="98"/>
      <c r="BM164" s="98"/>
    </row>
    <row r="165">
      <c r="A165" s="96" t="s">
        <v>56</v>
      </c>
      <c r="B165" s="97">
        <v>159.0</v>
      </c>
      <c r="C165" s="96" t="s">
        <v>1943</v>
      </c>
      <c r="D165" s="96" t="s">
        <v>1944</v>
      </c>
      <c r="E165" s="96" t="s">
        <v>1945</v>
      </c>
      <c r="F165" s="102" t="s">
        <v>1946</v>
      </c>
      <c r="G165" s="102" t="s">
        <v>1946</v>
      </c>
      <c r="H165" s="96" t="s">
        <v>11</v>
      </c>
      <c r="I165" s="96" t="s">
        <v>1947</v>
      </c>
      <c r="J165" s="97">
        <v>2022.0</v>
      </c>
      <c r="K165" s="97" t="s">
        <v>223</v>
      </c>
      <c r="L165" s="102" t="s">
        <v>1946</v>
      </c>
      <c r="M165" s="103" t="s">
        <v>4516</v>
      </c>
      <c r="N165" s="96" t="s">
        <v>1949</v>
      </c>
      <c r="O165" s="96" t="s">
        <v>276</v>
      </c>
      <c r="P165" s="96" t="s">
        <v>314</v>
      </c>
      <c r="Q165" s="96" t="s">
        <v>300</v>
      </c>
      <c r="R165" s="96" t="s">
        <v>9</v>
      </c>
      <c r="S165" s="96" t="s">
        <v>9</v>
      </c>
      <c r="T165" s="96" t="s">
        <v>21</v>
      </c>
      <c r="U165" s="96" t="s">
        <v>9</v>
      </c>
      <c r="V165" s="96" t="s">
        <v>21</v>
      </c>
      <c r="W165" s="96" t="s">
        <v>9</v>
      </c>
      <c r="X165" s="96" t="s">
        <v>9</v>
      </c>
      <c r="Y165" s="96" t="s">
        <v>9</v>
      </c>
      <c r="Z165" s="96" t="s">
        <v>9</v>
      </c>
      <c r="AA165" s="96" t="s">
        <v>21</v>
      </c>
      <c r="AB165" s="96" t="s">
        <v>21</v>
      </c>
      <c r="AC165" s="96" t="s">
        <v>228</v>
      </c>
      <c r="AD165" s="96" t="s">
        <v>228</v>
      </c>
      <c r="AE165" s="96" t="s">
        <v>228</v>
      </c>
      <c r="AF165" s="96" t="s">
        <v>228</v>
      </c>
      <c r="AG165" s="96" t="s">
        <v>228</v>
      </c>
      <c r="AH165" s="96" t="s">
        <v>228</v>
      </c>
      <c r="AI165" s="96" t="s">
        <v>228</v>
      </c>
      <c r="AJ165" s="96" t="s">
        <v>228</v>
      </c>
      <c r="AK165" s="96" t="s">
        <v>228</v>
      </c>
      <c r="AL165" s="96" t="s">
        <v>228</v>
      </c>
      <c r="AM165" s="96" t="s">
        <v>228</v>
      </c>
      <c r="AN165" s="96" t="s">
        <v>370</v>
      </c>
      <c r="AO165" s="96" t="s">
        <v>1258</v>
      </c>
      <c r="AP165" s="96" t="s">
        <v>380</v>
      </c>
      <c r="AQ165" s="98"/>
      <c r="AR165" s="98"/>
      <c r="AS165" s="98"/>
      <c r="AT165" s="98"/>
      <c r="AU165" s="98"/>
      <c r="AV165" s="98"/>
      <c r="AW165" s="96" t="s">
        <v>231</v>
      </c>
      <c r="AX165" s="98"/>
      <c r="AY165" s="98"/>
      <c r="AZ165" s="98"/>
      <c r="BA165" s="98"/>
      <c r="BB165" s="98"/>
      <c r="BC165" s="98">
        <f t="shared" ref="BC165:BC169" si="62">COUNTIF(AC165:AM165,"Sudah")</f>
        <v>11</v>
      </c>
      <c r="BD165" s="101"/>
      <c r="BE165" s="101"/>
      <c r="BF165" s="101"/>
      <c r="BG165" s="101"/>
      <c r="BH165" s="101"/>
      <c r="BI165" s="100" t="str">
        <f>IFERROR(__xludf.DUMMYFUNCTION("IF(OR(REGEXMATCH(I165,""Peraturan Walikota""),REGEXMATCH(I165,""Peraturan Bupati""),REGEXMATCH(I165,""PERATURAN BUPATI""),REGEXMATCH(I165,""PERATURAN WALIKOTA"")),""Ada"",""Tidak Ada"")"),"Ada")</f>
        <v>Ada</v>
      </c>
      <c r="BJ165" s="98" t="str">
        <f t="shared" ref="BJ165:BJ166" si="63">IF(O165 = "Belum Punya", "Tidak Ada", IF(O165 = "", "Tidak Menjawab", "Ada"))</f>
        <v>Ada</v>
      </c>
      <c r="BK165" s="96" t="str">
        <f t="shared" ref="BK165:BK166" si="64">IF(P165 = "Tidak Punya", "Tidak Ada", IF(P165 = "", "Tidak Menjawab", "Ada"))</f>
        <v>Ada</v>
      </c>
      <c r="BL165" s="98" t="str">
        <f t="shared" ref="BL165:BL166" si="65">IF(AND(R165="Ada",S165="Ada",T165="Ada"),"Lengkap","Tidak Lengkap")</f>
        <v>Tidak Lengkap</v>
      </c>
      <c r="BM165" s="98" t="str">
        <f t="shared" ref="BM165:BM166" si="66">IF(AND(U165="Ada",V165="Ada",W165="Ada",X165="Ada",Y165="Ada",Z165="Ada",AA165="Ada",AB165="Ada"),"Lengkap","Tidak Lengkap")</f>
        <v>Tidak Lengkap</v>
      </c>
    </row>
    <row r="166">
      <c r="A166" s="96" t="s">
        <v>56</v>
      </c>
      <c r="B166" s="97">
        <v>160.0</v>
      </c>
      <c r="C166" s="96" t="s">
        <v>1950</v>
      </c>
      <c r="D166" s="96" t="s">
        <v>4517</v>
      </c>
      <c r="E166" s="96" t="s">
        <v>4518</v>
      </c>
      <c r="F166" s="102" t="s">
        <v>4519</v>
      </c>
      <c r="G166" s="102" t="s">
        <v>4519</v>
      </c>
      <c r="H166" s="96" t="s">
        <v>11</v>
      </c>
      <c r="I166" s="96" t="s">
        <v>1953</v>
      </c>
      <c r="J166" s="97">
        <v>2021.0</v>
      </c>
      <c r="K166" s="97" t="s">
        <v>223</v>
      </c>
      <c r="L166" s="96" t="s">
        <v>4520</v>
      </c>
      <c r="M166" s="103" t="s">
        <v>4521</v>
      </c>
      <c r="N166" s="96" t="s">
        <v>4522</v>
      </c>
      <c r="O166" s="96" t="s">
        <v>276</v>
      </c>
      <c r="P166" s="96" t="s">
        <v>314</v>
      </c>
      <c r="Q166" s="96" t="s">
        <v>4523</v>
      </c>
      <c r="R166" s="96" t="s">
        <v>9</v>
      </c>
      <c r="S166" s="96" t="s">
        <v>9</v>
      </c>
      <c r="T166" s="96" t="s">
        <v>9</v>
      </c>
      <c r="U166" s="96" t="s">
        <v>9</v>
      </c>
      <c r="V166" s="96" t="s">
        <v>21</v>
      </c>
      <c r="W166" s="96" t="s">
        <v>9</v>
      </c>
      <c r="X166" s="96" t="s">
        <v>9</v>
      </c>
      <c r="Y166" s="96" t="s">
        <v>21</v>
      </c>
      <c r="Z166" s="96" t="s">
        <v>21</v>
      </c>
      <c r="AA166" s="96" t="s">
        <v>21</v>
      </c>
      <c r="AB166" s="96" t="s">
        <v>9</v>
      </c>
      <c r="AC166" s="96" t="s">
        <v>228</v>
      </c>
      <c r="AD166" s="96" t="s">
        <v>228</v>
      </c>
      <c r="AE166" s="96" t="s">
        <v>228</v>
      </c>
      <c r="AF166" s="96" t="s">
        <v>228</v>
      </c>
      <c r="AG166" s="96" t="s">
        <v>229</v>
      </c>
      <c r="AH166" s="96" t="s">
        <v>228</v>
      </c>
      <c r="AI166" s="96" t="s">
        <v>229</v>
      </c>
      <c r="AJ166" s="96" t="s">
        <v>228</v>
      </c>
      <c r="AK166" s="96" t="s">
        <v>228</v>
      </c>
      <c r="AL166" s="96" t="s">
        <v>228</v>
      </c>
      <c r="AM166" s="96" t="s">
        <v>228</v>
      </c>
      <c r="AN166" s="96" t="s">
        <v>4524</v>
      </c>
      <c r="AO166" s="96" t="s">
        <v>4525</v>
      </c>
      <c r="AP166" s="96" t="s">
        <v>718</v>
      </c>
      <c r="AQ166" s="98"/>
      <c r="AR166" s="96"/>
      <c r="AS166" s="98"/>
      <c r="AT166" s="98"/>
      <c r="AU166" s="98"/>
      <c r="AV166" s="96" t="s">
        <v>231</v>
      </c>
      <c r="AW166" s="96"/>
      <c r="AX166" s="96"/>
      <c r="AY166" s="96"/>
      <c r="AZ166" s="96"/>
      <c r="BA166" s="98"/>
      <c r="BB166" s="98"/>
      <c r="BC166" s="98">
        <f t="shared" si="62"/>
        <v>9</v>
      </c>
      <c r="BD166" s="101"/>
      <c r="BE166" s="101"/>
      <c r="BF166" s="101"/>
      <c r="BG166" s="101"/>
      <c r="BH166" s="101"/>
      <c r="BI166" s="100" t="str">
        <f>IFERROR(__xludf.DUMMYFUNCTION("IF(OR(REGEXMATCH(I166,""Peraturan Walikota""),REGEXMATCH(I166,""Peraturan Bupati""),REGEXMATCH(I166,""PERATURAN BUPATI""),REGEXMATCH(I166,""PERATURAN WALIKOTA"")),""Ada"",""Tidak Ada"")"),"Ada")</f>
        <v>Ada</v>
      </c>
      <c r="BJ166" s="98" t="str">
        <f t="shared" si="63"/>
        <v>Ada</v>
      </c>
      <c r="BK166" s="96" t="str">
        <f t="shared" si="64"/>
        <v>Ada</v>
      </c>
      <c r="BL166" s="98" t="str">
        <f t="shared" si="65"/>
        <v>Lengkap</v>
      </c>
      <c r="BM166" s="98" t="str">
        <f t="shared" si="66"/>
        <v>Tidak Lengkap</v>
      </c>
    </row>
    <row r="167">
      <c r="A167" s="96" t="s">
        <v>56</v>
      </c>
      <c r="B167" s="97">
        <v>161.0</v>
      </c>
      <c r="C167" s="96" t="s">
        <v>1959</v>
      </c>
      <c r="D167" s="96" t="s">
        <v>1960</v>
      </c>
      <c r="E167" s="96" t="s">
        <v>1961</v>
      </c>
      <c r="F167" s="96">
        <v>8.1213210681E10</v>
      </c>
      <c r="G167" s="96">
        <v>8.1213210681E10</v>
      </c>
      <c r="H167" s="96" t="s">
        <v>11</v>
      </c>
      <c r="I167" s="96" t="s">
        <v>1962</v>
      </c>
      <c r="J167" s="97">
        <v>2023.0</v>
      </c>
      <c r="K167" s="97" t="s">
        <v>1034</v>
      </c>
      <c r="L167" s="96">
        <v>8.1213210681E10</v>
      </c>
      <c r="M167" s="96" t="s">
        <v>1963</v>
      </c>
      <c r="N167" s="96" t="s">
        <v>1964</v>
      </c>
      <c r="O167" s="96" t="s">
        <v>286</v>
      </c>
      <c r="P167" s="96" t="s">
        <v>330</v>
      </c>
      <c r="Q167" s="96" t="s">
        <v>1965</v>
      </c>
      <c r="R167" s="96" t="s">
        <v>9</v>
      </c>
      <c r="S167" s="96" t="s">
        <v>9</v>
      </c>
      <c r="T167" s="96" t="s">
        <v>9</v>
      </c>
      <c r="U167" s="96" t="s">
        <v>9</v>
      </c>
      <c r="V167" s="96" t="s">
        <v>9</v>
      </c>
      <c r="W167" s="96" t="s">
        <v>9</v>
      </c>
      <c r="X167" s="96" t="s">
        <v>21</v>
      </c>
      <c r="Y167" s="96" t="s">
        <v>9</v>
      </c>
      <c r="Z167" s="96" t="s">
        <v>9</v>
      </c>
      <c r="AA167" s="96" t="s">
        <v>21</v>
      </c>
      <c r="AB167" s="96" t="s">
        <v>21</v>
      </c>
      <c r="AC167" s="96" t="s">
        <v>228</v>
      </c>
      <c r="AD167" s="96" t="s">
        <v>228</v>
      </c>
      <c r="AE167" s="96" t="s">
        <v>228</v>
      </c>
      <c r="AF167" s="96" t="s">
        <v>228</v>
      </c>
      <c r="AG167" s="96" t="s">
        <v>228</v>
      </c>
      <c r="AH167" s="96" t="s">
        <v>228</v>
      </c>
      <c r="AI167" s="96" t="s">
        <v>229</v>
      </c>
      <c r="AJ167" s="96" t="s">
        <v>228</v>
      </c>
      <c r="AK167" s="96" t="s">
        <v>228</v>
      </c>
      <c r="AL167" s="96" t="s">
        <v>228</v>
      </c>
      <c r="AM167" s="96" t="s">
        <v>228</v>
      </c>
      <c r="AN167" s="96"/>
      <c r="AO167" s="96" t="s">
        <v>1966</v>
      </c>
      <c r="AP167" s="96" t="s">
        <v>1967</v>
      </c>
      <c r="AQ167" s="98"/>
      <c r="AR167" s="96"/>
      <c r="AS167" s="98"/>
      <c r="AT167" s="98"/>
      <c r="AU167" s="98"/>
      <c r="AV167" s="96"/>
      <c r="AW167" s="96"/>
      <c r="AX167" s="96" t="s">
        <v>231</v>
      </c>
      <c r="AY167" s="96"/>
      <c r="AZ167" s="96"/>
      <c r="BA167" s="96" t="s">
        <v>1968</v>
      </c>
      <c r="BB167" s="96" t="s">
        <v>1969</v>
      </c>
      <c r="BC167" s="270">
        <f t="shared" si="62"/>
        <v>10</v>
      </c>
      <c r="BD167" s="101"/>
      <c r="BE167" s="101"/>
      <c r="BF167" s="101"/>
      <c r="BG167" s="101"/>
      <c r="BH167" s="101"/>
      <c r="BI167" s="100" t="str">
        <f>IFERROR(__xludf.DUMMYFUNCTION("IF(OR(REGEXMATCH(I167,""Peraturan Walikota""),REGEXMATCH(I167,""Peraturan Bupati""),REGEXMATCH(I167,""PERATURAN BUPATI""),REGEXMATCH(I167,""PERATURAN WALIKOTA"")),""Ada"",""Tidak Ada"")"),"Ada")</f>
        <v>Ada</v>
      </c>
      <c r="BJ167" s="98"/>
      <c r="BK167" s="96"/>
      <c r="BL167" s="98"/>
      <c r="BM167" s="98"/>
    </row>
    <row r="168">
      <c r="A168" s="271" t="s">
        <v>56</v>
      </c>
      <c r="B168" s="196">
        <v>162.0</v>
      </c>
      <c r="C168" s="271" t="s">
        <v>1970</v>
      </c>
      <c r="D168" s="271" t="s">
        <v>1971</v>
      </c>
      <c r="E168" s="271" t="s">
        <v>1972</v>
      </c>
      <c r="F168" s="271">
        <v>8.1917052597E10</v>
      </c>
      <c r="G168" s="272" t="s">
        <v>1973</v>
      </c>
      <c r="H168" s="271" t="s">
        <v>11</v>
      </c>
      <c r="I168" s="271" t="s">
        <v>1974</v>
      </c>
      <c r="J168" s="196">
        <v>2022.0</v>
      </c>
      <c r="K168" s="196" t="s">
        <v>1034</v>
      </c>
      <c r="L168" s="271" t="s">
        <v>1975</v>
      </c>
      <c r="M168" s="271" t="s">
        <v>1976</v>
      </c>
      <c r="N168" s="271" t="s">
        <v>525</v>
      </c>
      <c r="O168" s="271" t="s">
        <v>226</v>
      </c>
      <c r="P168" s="271" t="s">
        <v>330</v>
      </c>
      <c r="Q168" s="271" t="s">
        <v>1977</v>
      </c>
      <c r="R168" s="271" t="s">
        <v>21</v>
      </c>
      <c r="S168" s="271" t="s">
        <v>21</v>
      </c>
      <c r="T168" s="271" t="s">
        <v>21</v>
      </c>
      <c r="U168" s="271" t="s">
        <v>9</v>
      </c>
      <c r="V168" s="271" t="s">
        <v>21</v>
      </c>
      <c r="W168" s="271" t="s">
        <v>9</v>
      </c>
      <c r="X168" s="271" t="s">
        <v>21</v>
      </c>
      <c r="Y168" s="271" t="s">
        <v>21</v>
      </c>
      <c r="Z168" s="271" t="s">
        <v>9</v>
      </c>
      <c r="AA168" s="271" t="s">
        <v>21</v>
      </c>
      <c r="AB168" s="271" t="s">
        <v>21</v>
      </c>
      <c r="AC168" s="271" t="s">
        <v>228</v>
      </c>
      <c r="AD168" s="271" t="s">
        <v>228</v>
      </c>
      <c r="AE168" s="271" t="s">
        <v>228</v>
      </c>
      <c r="AF168" s="271" t="s">
        <v>228</v>
      </c>
      <c r="AG168" s="271" t="s">
        <v>228</v>
      </c>
      <c r="AH168" s="271" t="s">
        <v>228</v>
      </c>
      <c r="AI168" s="271" t="s">
        <v>229</v>
      </c>
      <c r="AJ168" s="271" t="s">
        <v>228</v>
      </c>
      <c r="AK168" s="271" t="s">
        <v>228</v>
      </c>
      <c r="AL168" s="271" t="s">
        <v>228</v>
      </c>
      <c r="AM168" s="271" t="s">
        <v>228</v>
      </c>
      <c r="AN168" s="271"/>
      <c r="AO168" s="271">
        <v>344.0</v>
      </c>
      <c r="AP168" s="271" t="s">
        <v>1978</v>
      </c>
      <c r="AQ168" s="270"/>
      <c r="AR168" s="271"/>
      <c r="AS168" s="270"/>
      <c r="AT168" s="270"/>
      <c r="AU168" s="270"/>
      <c r="AV168" s="271"/>
      <c r="AW168" s="271" t="s">
        <v>231</v>
      </c>
      <c r="AX168" s="271"/>
      <c r="AY168" s="271"/>
      <c r="AZ168" s="271"/>
      <c r="BA168" s="271" t="s">
        <v>1979</v>
      </c>
      <c r="BB168" s="271" t="s">
        <v>1980</v>
      </c>
      <c r="BC168" s="270">
        <f t="shared" si="62"/>
        <v>10</v>
      </c>
      <c r="BD168" s="273"/>
      <c r="BE168" s="273"/>
      <c r="BF168" s="273"/>
      <c r="BG168" s="273"/>
      <c r="BH168" s="273"/>
      <c r="BI168" s="274" t="str">
        <f>IFERROR(__xludf.DUMMYFUNCTION("IF(OR(REGEXMATCH(I168,""Peraturan Walikota""),REGEXMATCH(I168,""Peraturan Bupati""),REGEXMATCH(I168,""PERATURAN BUPATI""),REGEXMATCH(I168,""PERATURAN WALIKOTA"")),""Ada"",""Tidak Ada"")"),"Ada")</f>
        <v>Ada</v>
      </c>
      <c r="BJ168" s="270"/>
      <c r="BK168" s="271"/>
      <c r="BL168" s="270"/>
      <c r="BM168" s="270"/>
    </row>
    <row r="169">
      <c r="A169" s="96" t="s">
        <v>45</v>
      </c>
      <c r="B169" s="97">
        <v>163.0</v>
      </c>
      <c r="C169" s="98" t="s">
        <v>1981</v>
      </c>
      <c r="D169" s="96" t="s">
        <v>1982</v>
      </c>
      <c r="E169" s="96" t="s">
        <v>1983</v>
      </c>
      <c r="F169" s="96">
        <v>8.1111186598E10</v>
      </c>
      <c r="G169" s="96">
        <v>8.1111186598E10</v>
      </c>
      <c r="H169" s="96" t="s">
        <v>11</v>
      </c>
      <c r="I169" s="96" t="s">
        <v>1984</v>
      </c>
      <c r="J169" s="97">
        <v>2019.0</v>
      </c>
      <c r="K169" s="97" t="s">
        <v>223</v>
      </c>
      <c r="L169" s="96" t="s">
        <v>1985</v>
      </c>
      <c r="M169" s="96" t="s">
        <v>1986</v>
      </c>
      <c r="N169" s="96" t="s">
        <v>1987</v>
      </c>
      <c r="O169" s="96" t="s">
        <v>226</v>
      </c>
      <c r="P169" s="96" t="s">
        <v>330</v>
      </c>
      <c r="Q169" s="96"/>
      <c r="R169" s="96" t="s">
        <v>9</v>
      </c>
      <c r="S169" s="96" t="s">
        <v>9</v>
      </c>
      <c r="T169" s="96" t="s">
        <v>9</v>
      </c>
      <c r="U169" s="96" t="s">
        <v>9</v>
      </c>
      <c r="V169" s="96" t="s">
        <v>9</v>
      </c>
      <c r="W169" s="96" t="s">
        <v>9</v>
      </c>
      <c r="X169" s="96" t="s">
        <v>9</v>
      </c>
      <c r="Y169" s="96" t="s">
        <v>9</v>
      </c>
      <c r="Z169" s="96" t="s">
        <v>9</v>
      </c>
      <c r="AA169" s="96" t="s">
        <v>9</v>
      </c>
      <c r="AB169" s="96" t="s">
        <v>21</v>
      </c>
      <c r="AC169" s="96" t="s">
        <v>228</v>
      </c>
      <c r="AD169" s="96" t="s">
        <v>228</v>
      </c>
      <c r="AE169" s="96" t="s">
        <v>228</v>
      </c>
      <c r="AF169" s="96" t="s">
        <v>228</v>
      </c>
      <c r="AG169" s="96" t="s">
        <v>228</v>
      </c>
      <c r="AH169" s="96" t="s">
        <v>228</v>
      </c>
      <c r="AI169" s="96" t="s">
        <v>228</v>
      </c>
      <c r="AJ169" s="96" t="s">
        <v>228</v>
      </c>
      <c r="AK169" s="96" t="s">
        <v>228</v>
      </c>
      <c r="AL169" s="96" t="s">
        <v>228</v>
      </c>
      <c r="AM169" s="96" t="s">
        <v>228</v>
      </c>
      <c r="AN169" s="96"/>
      <c r="AO169" s="96">
        <v>217.0</v>
      </c>
      <c r="AP169" s="96" t="s">
        <v>278</v>
      </c>
      <c r="AQ169" s="96"/>
      <c r="AR169" s="105"/>
      <c r="AS169" s="105"/>
      <c r="AT169" s="96" t="s">
        <v>231</v>
      </c>
      <c r="AU169" s="98"/>
      <c r="AV169" s="98"/>
      <c r="AW169" s="98"/>
      <c r="AX169" s="98"/>
      <c r="AY169" s="98"/>
      <c r="AZ169" s="98"/>
      <c r="BA169" s="96" t="s">
        <v>1988</v>
      </c>
      <c r="BB169" s="96" t="s">
        <v>1989</v>
      </c>
      <c r="BC169" s="98">
        <f t="shared" si="62"/>
        <v>11</v>
      </c>
      <c r="BD169" s="101"/>
      <c r="BE169" s="101"/>
      <c r="BF169" s="101"/>
      <c r="BG169" s="101"/>
      <c r="BH169" s="101"/>
      <c r="BI169" s="100" t="str">
        <f>IFERROR(__xludf.DUMMYFUNCTION("IF(OR(REGEXMATCH(I169,""Peraturan Walikota""),REGEXMATCH(I169,""Peraturan Bupati""),REGEXMATCH(I169,""PERATURAN BUPATI""),REGEXMATCH(I169,""PERATURAN WALIKOTA"")),""Ada"",""Tidak Ada"")"),"Ada")</f>
        <v>Ada</v>
      </c>
      <c r="BJ169" s="98" t="str">
        <f>IF(O169 = "Belum Punya", "Tidak Ada", IF(O169 = "", "Tidak Menjawab", "Ada"))</f>
        <v>Ada</v>
      </c>
      <c r="BK169" s="96" t="str">
        <f>IF(P169 = "Tidak Punya", "Tidak Ada", IF(P169 = "", "Tidak Menjawab", "Ada"))</f>
        <v>Ada</v>
      </c>
      <c r="BL169" s="98" t="str">
        <f>IF(AND(R169="Ada",S169="Ada",T169="Ada"),"Lengkap","Tidak Lengkap")</f>
        <v>Lengkap</v>
      </c>
      <c r="BM169" s="98" t="str">
        <f>IF(AND(U169="Ada",V169="Ada",W169="Ada",X169="Ada",Y169="Ada",Z169="Ada",AA169="Ada",AB169="Ada"),"Lengkap","Tidak Lengkap")</f>
        <v>Tidak Lengkap</v>
      </c>
    </row>
    <row r="170">
      <c r="A170" s="96" t="s">
        <v>45</v>
      </c>
      <c r="B170" s="97">
        <v>164.0</v>
      </c>
      <c r="C170" s="96" t="s">
        <v>1990</v>
      </c>
      <c r="D170" s="96" t="s">
        <v>1991</v>
      </c>
      <c r="E170" s="96" t="s">
        <v>1992</v>
      </c>
      <c r="F170" s="96">
        <v>8.12684009E10</v>
      </c>
      <c r="G170" s="96">
        <v>8.12684009E10</v>
      </c>
      <c r="H170" s="96" t="s">
        <v>11</v>
      </c>
      <c r="I170" s="96" t="s">
        <v>1993</v>
      </c>
      <c r="J170" s="97">
        <v>2021.0</v>
      </c>
      <c r="K170" s="97" t="s">
        <v>223</v>
      </c>
      <c r="L170" s="96" t="s">
        <v>1994</v>
      </c>
      <c r="M170" s="111" t="s">
        <v>1995</v>
      </c>
      <c r="N170" s="96" t="s">
        <v>1996</v>
      </c>
      <c r="O170" s="96" t="s">
        <v>226</v>
      </c>
      <c r="P170" s="96" t="s">
        <v>261</v>
      </c>
      <c r="Q170" s="96" t="s">
        <v>1997</v>
      </c>
      <c r="R170" s="96" t="s">
        <v>9</v>
      </c>
      <c r="S170" s="96" t="s">
        <v>9</v>
      </c>
      <c r="T170" s="96" t="s">
        <v>9</v>
      </c>
      <c r="U170" s="96" t="s">
        <v>9</v>
      </c>
      <c r="V170" s="96" t="s">
        <v>9</v>
      </c>
      <c r="W170" s="96" t="s">
        <v>9</v>
      </c>
      <c r="X170" s="96" t="s">
        <v>9</v>
      </c>
      <c r="Y170" s="96" t="s">
        <v>9</v>
      </c>
      <c r="Z170" s="96" t="s">
        <v>9</v>
      </c>
      <c r="AA170" s="96" t="s">
        <v>9</v>
      </c>
      <c r="AB170" s="96" t="s">
        <v>9</v>
      </c>
      <c r="AC170" s="96" t="s">
        <v>228</v>
      </c>
      <c r="AD170" s="96" t="s">
        <v>228</v>
      </c>
      <c r="AE170" s="96" t="s">
        <v>228</v>
      </c>
      <c r="AF170" s="96" t="s">
        <v>228</v>
      </c>
      <c r="AG170" s="96" t="s">
        <v>228</v>
      </c>
      <c r="AH170" s="96" t="s">
        <v>228</v>
      </c>
      <c r="AI170" s="96" t="s">
        <v>228</v>
      </c>
      <c r="AJ170" s="96" t="s">
        <v>228</v>
      </c>
      <c r="AK170" s="96" t="s">
        <v>228</v>
      </c>
      <c r="AL170" s="96" t="s">
        <v>228</v>
      </c>
      <c r="AM170" s="96" t="s">
        <v>228</v>
      </c>
      <c r="AN170" s="96"/>
      <c r="AO170" s="96">
        <v>296.0</v>
      </c>
      <c r="AP170" s="96" t="s">
        <v>278</v>
      </c>
      <c r="AQ170" s="96"/>
      <c r="AR170" s="105"/>
      <c r="AS170" s="105"/>
      <c r="AT170" s="98"/>
      <c r="AU170" s="98"/>
      <c r="AV170" s="96" t="s">
        <v>231</v>
      </c>
      <c r="AW170" s="98"/>
      <c r="AX170" s="98"/>
      <c r="AY170" s="98"/>
      <c r="AZ170" s="98"/>
      <c r="BA170" s="96" t="s">
        <v>1998</v>
      </c>
      <c r="BB170" s="96" t="s">
        <v>1999</v>
      </c>
      <c r="BC170" s="98"/>
      <c r="BD170" s="101"/>
      <c r="BE170" s="101"/>
      <c r="BF170" s="101"/>
      <c r="BG170" s="101"/>
      <c r="BH170" s="101"/>
      <c r="BI170" s="100" t="str">
        <f>IFERROR(__xludf.DUMMYFUNCTION("IF(OR(REGEXMATCH(I170,""Peraturan Walikota""),REGEXMATCH(I170,""Peraturan Bupati""),REGEXMATCH(I170,""PERATURAN BUPATI""),REGEXMATCH(I170,""PERATURAN WALIKOTA"")),""Ada"",""Tidak Ada"")"),"Ada")</f>
        <v>Ada</v>
      </c>
      <c r="BJ170" s="98"/>
      <c r="BK170" s="96"/>
      <c r="BL170" s="98"/>
      <c r="BM170" s="98"/>
    </row>
    <row r="171">
      <c r="A171" s="96" t="s">
        <v>45</v>
      </c>
      <c r="B171" s="97">
        <v>165.0</v>
      </c>
      <c r="C171" s="96" t="s">
        <v>2000</v>
      </c>
      <c r="D171" s="96" t="s">
        <v>2001</v>
      </c>
      <c r="E171" s="96" t="s">
        <v>2002</v>
      </c>
      <c r="F171" s="96" t="s">
        <v>2003</v>
      </c>
      <c r="G171" s="96">
        <v>8.17122271E8</v>
      </c>
      <c r="H171" s="96" t="s">
        <v>24</v>
      </c>
      <c r="I171" s="96" t="s">
        <v>2004</v>
      </c>
      <c r="J171" s="97">
        <v>2023.0</v>
      </c>
      <c r="K171" s="97" t="s">
        <v>223</v>
      </c>
      <c r="L171" s="96" t="s">
        <v>2005</v>
      </c>
      <c r="M171" s="111" t="s">
        <v>2006</v>
      </c>
      <c r="N171" s="96" t="s">
        <v>2007</v>
      </c>
      <c r="O171" s="96" t="s">
        <v>226</v>
      </c>
      <c r="P171" s="96" t="s">
        <v>341</v>
      </c>
      <c r="Q171" s="96" t="s">
        <v>2008</v>
      </c>
      <c r="R171" s="96" t="s">
        <v>9</v>
      </c>
      <c r="S171" s="96" t="s">
        <v>9</v>
      </c>
      <c r="T171" s="96" t="s">
        <v>9</v>
      </c>
      <c r="U171" s="96" t="s">
        <v>9</v>
      </c>
      <c r="V171" s="96" t="s">
        <v>9</v>
      </c>
      <c r="W171" s="96" t="s">
        <v>21</v>
      </c>
      <c r="X171" s="96" t="s">
        <v>21</v>
      </c>
      <c r="Y171" s="96" t="s">
        <v>9</v>
      </c>
      <c r="Z171" s="96" t="s">
        <v>9</v>
      </c>
      <c r="AA171" s="96" t="s">
        <v>21</v>
      </c>
      <c r="AB171" s="96" t="s">
        <v>21</v>
      </c>
      <c r="AC171" s="96" t="s">
        <v>228</v>
      </c>
      <c r="AD171" s="96" t="s">
        <v>228</v>
      </c>
      <c r="AE171" s="96" t="s">
        <v>228</v>
      </c>
      <c r="AF171" s="96" t="s">
        <v>228</v>
      </c>
      <c r="AG171" s="96" t="s">
        <v>228</v>
      </c>
      <c r="AH171" s="96" t="s">
        <v>228</v>
      </c>
      <c r="AI171" s="96" t="s">
        <v>228</v>
      </c>
      <c r="AJ171" s="96" t="s">
        <v>228</v>
      </c>
      <c r="AK171" s="96" t="s">
        <v>229</v>
      </c>
      <c r="AL171" s="96" t="s">
        <v>228</v>
      </c>
      <c r="AM171" s="96" t="s">
        <v>228</v>
      </c>
      <c r="AN171" s="96"/>
      <c r="AO171" s="96">
        <v>51.0</v>
      </c>
      <c r="AP171" s="96" t="s">
        <v>2009</v>
      </c>
      <c r="AQ171" s="96"/>
      <c r="AR171" s="105"/>
      <c r="AS171" s="105"/>
      <c r="AT171" s="98"/>
      <c r="AU171" s="98"/>
      <c r="AV171" s="96"/>
      <c r="AW171" s="98"/>
      <c r="AX171" s="96" t="s">
        <v>231</v>
      </c>
      <c r="AY171" s="98"/>
      <c r="AZ171" s="98"/>
      <c r="BA171" s="114" t="s">
        <v>2010</v>
      </c>
      <c r="BB171" s="114" t="s">
        <v>2011</v>
      </c>
      <c r="BC171" s="98"/>
      <c r="BD171" s="101"/>
      <c r="BE171" s="101"/>
      <c r="BF171" s="101"/>
      <c r="BG171" s="101"/>
      <c r="BH171" s="101"/>
      <c r="BI171" s="100" t="str">
        <f>IFERROR(__xludf.DUMMYFUNCTION("IF(OR(REGEXMATCH(I171,""Peraturan Walikota""),REGEXMATCH(I171,""Peraturan Bupati""),REGEXMATCH(I171,""PERATURAN BUPATI""),REGEXMATCH(I171,""PERATURAN WALIKOTA"")),""Ada"",""Tidak Ada"")"),"Ada")</f>
        <v>Ada</v>
      </c>
      <c r="BJ171" s="98"/>
      <c r="BK171" s="96"/>
      <c r="BL171" s="98"/>
      <c r="BM171" s="98"/>
    </row>
    <row r="172">
      <c r="A172" s="96" t="s">
        <v>45</v>
      </c>
      <c r="B172" s="97">
        <v>166.0</v>
      </c>
      <c r="C172" s="96" t="s">
        <v>2012</v>
      </c>
      <c r="D172" s="96" t="s">
        <v>2013</v>
      </c>
      <c r="E172" s="96" t="s">
        <v>2014</v>
      </c>
      <c r="F172" s="96">
        <v>8.1220041819E10</v>
      </c>
      <c r="G172" s="96">
        <v>8.1220041819E10</v>
      </c>
      <c r="H172" s="96" t="s">
        <v>2772</v>
      </c>
      <c r="I172" s="96" t="s">
        <v>2015</v>
      </c>
      <c r="J172" s="97"/>
      <c r="K172" s="97" t="s">
        <v>1034</v>
      </c>
      <c r="L172" s="96" t="s">
        <v>2016</v>
      </c>
      <c r="M172" s="111" t="s">
        <v>2017</v>
      </c>
      <c r="N172" s="96" t="s">
        <v>2018</v>
      </c>
      <c r="O172" s="96" t="s">
        <v>286</v>
      </c>
      <c r="P172" s="96" t="s">
        <v>330</v>
      </c>
      <c r="Q172" s="96" t="s">
        <v>2019</v>
      </c>
      <c r="R172" s="96" t="s">
        <v>9</v>
      </c>
      <c r="S172" s="96" t="s">
        <v>9</v>
      </c>
      <c r="T172" s="96" t="s">
        <v>9</v>
      </c>
      <c r="U172" s="96" t="s">
        <v>9</v>
      </c>
      <c r="V172" s="96" t="s">
        <v>9</v>
      </c>
      <c r="W172" s="96" t="s">
        <v>9</v>
      </c>
      <c r="X172" s="96" t="s">
        <v>9</v>
      </c>
      <c r="Y172" s="96" t="s">
        <v>9</v>
      </c>
      <c r="Z172" s="96" t="s">
        <v>9</v>
      </c>
      <c r="AA172" s="96" t="s">
        <v>21</v>
      </c>
      <c r="AB172" s="96" t="s">
        <v>21</v>
      </c>
      <c r="AC172" s="96" t="s">
        <v>228</v>
      </c>
      <c r="AD172" s="96" t="s">
        <v>228</v>
      </c>
      <c r="AE172" s="96" t="s">
        <v>228</v>
      </c>
      <c r="AF172" s="96" t="s">
        <v>228</v>
      </c>
      <c r="AG172" s="96" t="s">
        <v>228</v>
      </c>
      <c r="AH172" s="96" t="s">
        <v>228</v>
      </c>
      <c r="AI172" s="96" t="s">
        <v>228</v>
      </c>
      <c r="AJ172" s="96" t="s">
        <v>228</v>
      </c>
      <c r="AK172" s="96" t="s">
        <v>228</v>
      </c>
      <c r="AL172" s="96" t="s">
        <v>228</v>
      </c>
      <c r="AM172" s="96" t="s">
        <v>228</v>
      </c>
      <c r="AN172" s="96" t="s">
        <v>2020</v>
      </c>
      <c r="AO172" s="96">
        <v>99.0</v>
      </c>
      <c r="AP172" s="96" t="s">
        <v>1940</v>
      </c>
      <c r="AQ172" s="96"/>
      <c r="AR172" s="114" t="s">
        <v>231</v>
      </c>
      <c r="AS172" s="105"/>
      <c r="AT172" s="98"/>
      <c r="AU172" s="98"/>
      <c r="AV172" s="96"/>
      <c r="AW172" s="98"/>
      <c r="AX172" s="98"/>
      <c r="AY172" s="98"/>
      <c r="AZ172" s="98"/>
      <c r="BA172" s="114" t="s">
        <v>2021</v>
      </c>
      <c r="BB172" s="114" t="s">
        <v>2022</v>
      </c>
      <c r="BC172" s="98"/>
      <c r="BD172" s="101"/>
      <c r="BE172" s="101"/>
      <c r="BF172" s="101"/>
      <c r="BG172" s="101"/>
      <c r="BH172" s="101"/>
      <c r="BI172" s="100" t="str">
        <f>IFERROR(__xludf.DUMMYFUNCTION("IF(OR(REGEXMATCH(I172,""Peraturan Walikota""),REGEXMATCH(I172,""Peraturan Bupati""),REGEXMATCH(I172,""PERATURAN BUPATI""),REGEXMATCH(I172,""PERATURAN WALIKOTA"")),""Ada"",""Tidak Ada"")"),"Tidak Ada")</f>
        <v>Tidak Ada</v>
      </c>
      <c r="BJ172" s="98"/>
      <c r="BK172" s="96"/>
      <c r="BL172" s="98"/>
      <c r="BM172" s="98"/>
    </row>
    <row r="173">
      <c r="A173" s="96" t="s">
        <v>45</v>
      </c>
      <c r="B173" s="97">
        <v>167.0</v>
      </c>
      <c r="C173" s="96" t="s">
        <v>2023</v>
      </c>
      <c r="D173" s="96" t="s">
        <v>2024</v>
      </c>
      <c r="E173" s="96" t="s">
        <v>2025</v>
      </c>
      <c r="F173" s="96">
        <v>8.2130182192E10</v>
      </c>
      <c r="G173" s="96">
        <v>8.2130182192E10</v>
      </c>
      <c r="H173" s="96" t="s">
        <v>11</v>
      </c>
      <c r="I173" s="96" t="s">
        <v>2026</v>
      </c>
      <c r="J173" s="97">
        <v>2022.0</v>
      </c>
      <c r="K173" s="97" t="s">
        <v>223</v>
      </c>
      <c r="L173" s="96" t="s">
        <v>2027</v>
      </c>
      <c r="M173" s="111" t="s">
        <v>2028</v>
      </c>
      <c r="N173" s="96" t="s">
        <v>2029</v>
      </c>
      <c r="O173" s="96" t="s">
        <v>226</v>
      </c>
      <c r="P173" s="96" t="s">
        <v>227</v>
      </c>
      <c r="Q173" s="96"/>
      <c r="R173" s="96" t="s">
        <v>9</v>
      </c>
      <c r="S173" s="96" t="s">
        <v>21</v>
      </c>
      <c r="T173" s="96" t="s">
        <v>9</v>
      </c>
      <c r="U173" s="96" t="s">
        <v>9</v>
      </c>
      <c r="V173" s="96" t="s">
        <v>21</v>
      </c>
      <c r="W173" s="96" t="s">
        <v>9</v>
      </c>
      <c r="X173" s="96" t="s">
        <v>9</v>
      </c>
      <c r="Y173" s="96" t="s">
        <v>9</v>
      </c>
      <c r="Z173" s="96" t="s">
        <v>9</v>
      </c>
      <c r="AA173" s="96" t="s">
        <v>21</v>
      </c>
      <c r="AB173" s="96" t="s">
        <v>21</v>
      </c>
      <c r="AC173" s="96" t="s">
        <v>228</v>
      </c>
      <c r="AD173" s="96" t="s">
        <v>228</v>
      </c>
      <c r="AE173" s="96" t="s">
        <v>228</v>
      </c>
      <c r="AF173" s="96" t="s">
        <v>228</v>
      </c>
      <c r="AG173" s="96" t="s">
        <v>228</v>
      </c>
      <c r="AH173" s="96" t="s">
        <v>228</v>
      </c>
      <c r="AI173" s="96" t="s">
        <v>228</v>
      </c>
      <c r="AJ173" s="96" t="s">
        <v>228</v>
      </c>
      <c r="AK173" s="96" t="s">
        <v>228</v>
      </c>
      <c r="AL173" s="96" t="s">
        <v>228</v>
      </c>
      <c r="AM173" s="96" t="s">
        <v>228</v>
      </c>
      <c r="AN173" s="96"/>
      <c r="AO173" s="96" t="s">
        <v>2030</v>
      </c>
      <c r="AP173" s="96" t="s">
        <v>1341</v>
      </c>
      <c r="AQ173" s="96"/>
      <c r="AR173" s="105"/>
      <c r="AS173" s="105"/>
      <c r="AT173" s="98"/>
      <c r="AU173" s="98"/>
      <c r="AV173" s="96"/>
      <c r="AW173" s="96" t="s">
        <v>231</v>
      </c>
      <c r="AX173" s="98"/>
      <c r="AY173" s="98"/>
      <c r="AZ173" s="98"/>
      <c r="BA173" s="96" t="s">
        <v>2031</v>
      </c>
      <c r="BB173" s="96" t="s">
        <v>2032</v>
      </c>
      <c r="BC173" s="98"/>
      <c r="BD173" s="101"/>
      <c r="BE173" s="101"/>
      <c r="BF173" s="101"/>
      <c r="BG173" s="101"/>
      <c r="BH173" s="101"/>
      <c r="BI173" s="100" t="str">
        <f>IFERROR(__xludf.DUMMYFUNCTION("IF(OR(REGEXMATCH(I173,""Peraturan Walikota""),REGEXMATCH(I173,""Peraturan Bupati""),REGEXMATCH(I173,""PERATURAN BUPATI""),REGEXMATCH(I173,""PERATURAN WALIKOTA"")),""Ada"",""Tidak Ada"")"),"Ada")</f>
        <v>Ada</v>
      </c>
      <c r="BJ173" s="98"/>
      <c r="BK173" s="96"/>
      <c r="BL173" s="98"/>
      <c r="BM173" s="98"/>
    </row>
    <row r="174">
      <c r="A174" s="96" t="s">
        <v>45</v>
      </c>
      <c r="B174" s="97">
        <v>168.0</v>
      </c>
      <c r="C174" s="96" t="s">
        <v>2033</v>
      </c>
      <c r="D174" s="96" t="s">
        <v>2034</v>
      </c>
      <c r="E174" s="96" t="s">
        <v>2035</v>
      </c>
      <c r="F174" s="96">
        <v>8.319867355E10</v>
      </c>
      <c r="G174" s="96">
        <v>8.319867355E10</v>
      </c>
      <c r="H174" s="96" t="s">
        <v>11</v>
      </c>
      <c r="I174" s="96" t="s">
        <v>2036</v>
      </c>
      <c r="J174" s="97">
        <v>2020.0</v>
      </c>
      <c r="K174" s="97" t="s">
        <v>223</v>
      </c>
      <c r="L174" s="96">
        <v>8.5722205379E10</v>
      </c>
      <c r="M174" s="111" t="s">
        <v>2037</v>
      </c>
      <c r="N174" s="96" t="s">
        <v>2038</v>
      </c>
      <c r="O174" s="96" t="s">
        <v>226</v>
      </c>
      <c r="P174" s="96" t="s">
        <v>341</v>
      </c>
      <c r="Q174" s="96"/>
      <c r="R174" s="96" t="s">
        <v>9</v>
      </c>
      <c r="S174" s="96" t="s">
        <v>9</v>
      </c>
      <c r="T174" s="96" t="s">
        <v>9</v>
      </c>
      <c r="U174" s="96" t="s">
        <v>9</v>
      </c>
      <c r="V174" s="96" t="s">
        <v>9</v>
      </c>
      <c r="W174" s="96" t="s">
        <v>21</v>
      </c>
      <c r="X174" s="96" t="s">
        <v>21</v>
      </c>
      <c r="Y174" s="96" t="s">
        <v>21</v>
      </c>
      <c r="Z174" s="96" t="s">
        <v>21</v>
      </c>
      <c r="AA174" s="96" t="s">
        <v>21</v>
      </c>
      <c r="AB174" s="96" t="s">
        <v>21</v>
      </c>
      <c r="AC174" s="96" t="s">
        <v>228</v>
      </c>
      <c r="AD174" s="96" t="s">
        <v>228</v>
      </c>
      <c r="AE174" s="96" t="s">
        <v>228</v>
      </c>
      <c r="AF174" s="96" t="s">
        <v>228</v>
      </c>
      <c r="AG174" s="96" t="s">
        <v>228</v>
      </c>
      <c r="AH174" s="96" t="s">
        <v>228</v>
      </c>
      <c r="AI174" s="96" t="s">
        <v>228</v>
      </c>
      <c r="AJ174" s="96" t="s">
        <v>228</v>
      </c>
      <c r="AK174" s="96" t="s">
        <v>228</v>
      </c>
      <c r="AL174" s="96" t="s">
        <v>228</v>
      </c>
      <c r="AM174" s="96" t="s">
        <v>228</v>
      </c>
      <c r="AN174" s="96"/>
      <c r="AO174" s="96">
        <v>132.0</v>
      </c>
      <c r="AP174" s="96" t="s">
        <v>718</v>
      </c>
      <c r="AQ174" s="96"/>
      <c r="AR174" s="99"/>
      <c r="AS174" s="99"/>
      <c r="AT174" s="98"/>
      <c r="AU174" s="96" t="s">
        <v>231</v>
      </c>
      <c r="AV174" s="96"/>
      <c r="AW174" s="96"/>
      <c r="AX174" s="98"/>
      <c r="AY174" s="98"/>
      <c r="AZ174" s="98"/>
      <c r="BA174" s="114" t="s">
        <v>2039</v>
      </c>
      <c r="BB174" s="114" t="s">
        <v>2040</v>
      </c>
      <c r="BC174" s="98"/>
      <c r="BD174" s="101"/>
      <c r="BE174" s="101"/>
      <c r="BF174" s="101"/>
      <c r="BG174" s="101"/>
      <c r="BH174" s="101"/>
      <c r="BI174" s="100" t="str">
        <f>IFERROR(__xludf.DUMMYFUNCTION("IF(OR(REGEXMATCH(I174,""Peraturan Walikota""),REGEXMATCH(I174,""Peraturan Bupati""),REGEXMATCH(I174,""PERATURAN BUPATI""),REGEXMATCH(I174,""PERATURAN WALIKOTA"")),""Ada"",""Tidak Ada"")"),"Ada")</f>
        <v>Ada</v>
      </c>
      <c r="BJ174" s="98"/>
      <c r="BK174" s="96"/>
      <c r="BL174" s="98"/>
      <c r="BM174" s="98"/>
    </row>
    <row r="175">
      <c r="A175" s="96" t="s">
        <v>45</v>
      </c>
      <c r="B175" s="97">
        <v>169.0</v>
      </c>
      <c r="C175" s="98" t="s">
        <v>2041</v>
      </c>
      <c r="D175" s="98" t="s">
        <v>2042</v>
      </c>
      <c r="E175" s="96" t="s">
        <v>2043</v>
      </c>
      <c r="F175" s="98"/>
      <c r="G175" s="102" t="s">
        <v>2044</v>
      </c>
      <c r="H175" s="96" t="s">
        <v>11</v>
      </c>
      <c r="I175" s="96" t="s">
        <v>2045</v>
      </c>
      <c r="J175" s="97">
        <v>2008.0</v>
      </c>
      <c r="K175" s="97" t="s">
        <v>223</v>
      </c>
      <c r="L175" s="96" t="s">
        <v>2046</v>
      </c>
      <c r="M175" s="111" t="s">
        <v>2047</v>
      </c>
      <c r="N175" s="96" t="s">
        <v>368</v>
      </c>
      <c r="O175" s="96" t="s">
        <v>253</v>
      </c>
      <c r="P175" s="96" t="s">
        <v>369</v>
      </c>
      <c r="Q175" s="96" t="s">
        <v>300</v>
      </c>
      <c r="R175" s="96" t="s">
        <v>21</v>
      </c>
      <c r="S175" s="96" t="s">
        <v>9</v>
      </c>
      <c r="T175" s="96" t="s">
        <v>9</v>
      </c>
      <c r="U175" s="96" t="s">
        <v>9</v>
      </c>
      <c r="V175" s="96" t="s">
        <v>9</v>
      </c>
      <c r="W175" s="96" t="s">
        <v>21</v>
      </c>
      <c r="X175" s="96" t="s">
        <v>9</v>
      </c>
      <c r="Y175" s="96" t="s">
        <v>9</v>
      </c>
      <c r="Z175" s="96" t="s">
        <v>9</v>
      </c>
      <c r="AA175" s="96" t="s">
        <v>21</v>
      </c>
      <c r="AB175" s="96" t="s">
        <v>21</v>
      </c>
      <c r="AC175" s="96" t="s">
        <v>228</v>
      </c>
      <c r="AD175" s="96" t="s">
        <v>228</v>
      </c>
      <c r="AE175" s="96" t="s">
        <v>228</v>
      </c>
      <c r="AF175" s="96" t="s">
        <v>228</v>
      </c>
      <c r="AG175" s="96" t="s">
        <v>228</v>
      </c>
      <c r="AH175" s="96" t="s">
        <v>228</v>
      </c>
      <c r="AI175" s="96" t="s">
        <v>228</v>
      </c>
      <c r="AJ175" s="96" t="s">
        <v>228</v>
      </c>
      <c r="AK175" s="96" t="s">
        <v>228</v>
      </c>
      <c r="AL175" s="96" t="s">
        <v>228</v>
      </c>
      <c r="AM175" s="96" t="s">
        <v>228</v>
      </c>
      <c r="AN175" s="96" t="s">
        <v>2048</v>
      </c>
      <c r="AO175" s="96" t="s">
        <v>2049</v>
      </c>
      <c r="AP175" s="96" t="s">
        <v>317</v>
      </c>
      <c r="AQ175" s="96" t="s">
        <v>2050</v>
      </c>
      <c r="AR175" s="98"/>
      <c r="AS175" s="98"/>
      <c r="AT175" s="98"/>
      <c r="AU175" s="98"/>
      <c r="AV175" s="96" t="s">
        <v>231</v>
      </c>
      <c r="AW175" s="98"/>
      <c r="AX175" s="98"/>
      <c r="AY175" s="98"/>
      <c r="AZ175" s="98"/>
      <c r="BA175" s="98"/>
      <c r="BB175" s="98"/>
      <c r="BC175" s="98">
        <f t="shared" ref="BC175:BC177" si="67">COUNTIF(AC175:AM175,"Sudah")</f>
        <v>11</v>
      </c>
      <c r="BD175" s="101"/>
      <c r="BE175" s="101"/>
      <c r="BF175" s="101"/>
      <c r="BG175" s="101"/>
      <c r="BH175" s="101"/>
      <c r="BI175" s="100" t="str">
        <f>IFERROR(__xludf.DUMMYFUNCTION("IF(OR(REGEXMATCH(I175,""Peraturan Walikota""),REGEXMATCH(I175,""Peraturan Bupati""),REGEXMATCH(I175,""PERATURAN BUPATI""),REGEXMATCH(I175,""PERATURAN WALIKOTA"")),""Ada"",""Tidak Ada"")"),"Ada")</f>
        <v>Ada</v>
      </c>
      <c r="BJ175" s="98" t="str">
        <f t="shared" ref="BJ175:BJ177" si="68">IF(O175 = "Belum Punya", "Tidak Ada", IF(O175 = "", "Tidak Menjawab", "Ada"))</f>
        <v>Ada</v>
      </c>
      <c r="BK175" s="96" t="str">
        <f t="shared" ref="BK175:BK177" si="69">IF(P175 = "Tidak Punya", "Tidak Ada", IF(P175 = "", "Tidak Menjawab", "Ada"))</f>
        <v>Ada</v>
      </c>
      <c r="BL175" s="98" t="str">
        <f t="shared" ref="BL175:BL177" si="70">IF(AND(R175="Ada",S175="Ada",T175="Ada"),"Lengkap","Tidak Lengkap")</f>
        <v>Tidak Lengkap</v>
      </c>
      <c r="BM175" s="98" t="str">
        <f t="shared" ref="BM175:BM177" si="71">IF(AND(U175="Ada",V175="Ada",W175="Ada",X175="Ada",Y175="Ada",Z175="Ada",AA175="Ada",AB175="Ada"),"Lengkap","Tidak Lengkap")</f>
        <v>Tidak Lengkap</v>
      </c>
    </row>
    <row r="176">
      <c r="A176" s="96" t="s">
        <v>45</v>
      </c>
      <c r="B176" s="97">
        <v>170.0</v>
      </c>
      <c r="C176" s="96" t="s">
        <v>2051</v>
      </c>
      <c r="D176" s="96" t="s">
        <v>2052</v>
      </c>
      <c r="E176" s="96" t="s">
        <v>2053</v>
      </c>
      <c r="F176" s="96">
        <v>8.2121150757E10</v>
      </c>
      <c r="G176" s="96">
        <v>8.2121150757E10</v>
      </c>
      <c r="H176" s="96" t="s">
        <v>11</v>
      </c>
      <c r="I176" s="96" t="s">
        <v>2054</v>
      </c>
      <c r="J176" s="97">
        <v>2018.0</v>
      </c>
      <c r="K176" s="97" t="s">
        <v>223</v>
      </c>
      <c r="L176" s="96" t="s">
        <v>2055</v>
      </c>
      <c r="M176" s="96">
        <v>8.2320658222E10</v>
      </c>
      <c r="N176" s="96" t="s">
        <v>2056</v>
      </c>
      <c r="O176" s="96" t="s">
        <v>260</v>
      </c>
      <c r="P176" s="96" t="s">
        <v>330</v>
      </c>
      <c r="Q176" s="96"/>
      <c r="R176" s="96" t="s">
        <v>9</v>
      </c>
      <c r="S176" s="96" t="s">
        <v>9</v>
      </c>
      <c r="T176" s="96" t="s">
        <v>9</v>
      </c>
      <c r="U176" s="96" t="s">
        <v>21</v>
      </c>
      <c r="V176" s="96" t="s">
        <v>9</v>
      </c>
      <c r="W176" s="96" t="s">
        <v>21</v>
      </c>
      <c r="X176" s="96" t="s">
        <v>21</v>
      </c>
      <c r="Y176" s="96" t="s">
        <v>21</v>
      </c>
      <c r="Z176" s="96" t="s">
        <v>21</v>
      </c>
      <c r="AA176" s="96" t="s">
        <v>21</v>
      </c>
      <c r="AB176" s="96" t="s">
        <v>9</v>
      </c>
      <c r="AC176" s="96" t="s">
        <v>228</v>
      </c>
      <c r="AD176" s="96" t="s">
        <v>228</v>
      </c>
      <c r="AE176" s="96" t="s">
        <v>228</v>
      </c>
      <c r="AF176" s="96" t="s">
        <v>228</v>
      </c>
      <c r="AG176" s="96" t="s">
        <v>228</v>
      </c>
      <c r="AH176" s="96" t="s">
        <v>228</v>
      </c>
      <c r="AI176" s="96" t="s">
        <v>228</v>
      </c>
      <c r="AJ176" s="96" t="s">
        <v>228</v>
      </c>
      <c r="AK176" s="96" t="s">
        <v>228</v>
      </c>
      <c r="AL176" s="96" t="s">
        <v>228</v>
      </c>
      <c r="AM176" s="96" t="s">
        <v>228</v>
      </c>
      <c r="AN176" s="96" t="s">
        <v>872</v>
      </c>
      <c r="AO176" s="96">
        <v>114.0</v>
      </c>
      <c r="AP176" s="96" t="s">
        <v>1229</v>
      </c>
      <c r="AQ176" s="96"/>
      <c r="AR176" s="99"/>
      <c r="AS176" s="128" t="s">
        <v>231</v>
      </c>
      <c r="AT176" s="98"/>
      <c r="AU176" s="98"/>
      <c r="AV176" s="96"/>
      <c r="AW176" s="98"/>
      <c r="AX176" s="98"/>
      <c r="AY176" s="98"/>
      <c r="AZ176" s="98"/>
      <c r="BA176" s="96" t="s">
        <v>2057</v>
      </c>
      <c r="BB176" s="96" t="s">
        <v>2058</v>
      </c>
      <c r="BC176" s="98">
        <f t="shared" si="67"/>
        <v>11</v>
      </c>
      <c r="BD176" s="101"/>
      <c r="BE176" s="101"/>
      <c r="BF176" s="101"/>
      <c r="BG176" s="101"/>
      <c r="BH176" s="101"/>
      <c r="BI176" s="100" t="str">
        <f>IFERROR(__xludf.DUMMYFUNCTION("IF(OR(REGEXMATCH(I176,""Peraturan Walikota""),REGEXMATCH(I176,""Peraturan Bupati""),REGEXMATCH(I176,""PERATURAN BUPATI""),REGEXMATCH(I176,""PERATURAN WALIKOTA"")),""Ada"",""Tidak Ada"")"),"Ada")</f>
        <v>Ada</v>
      </c>
      <c r="BJ176" s="98" t="str">
        <f t="shared" si="68"/>
        <v>Ada</v>
      </c>
      <c r="BK176" s="96" t="str">
        <f t="shared" si="69"/>
        <v>Ada</v>
      </c>
      <c r="BL176" s="98" t="str">
        <f t="shared" si="70"/>
        <v>Lengkap</v>
      </c>
      <c r="BM176" s="98" t="str">
        <f t="shared" si="71"/>
        <v>Tidak Lengkap</v>
      </c>
    </row>
    <row r="177">
      <c r="A177" s="96" t="s">
        <v>45</v>
      </c>
      <c r="B177" s="97">
        <v>171.0</v>
      </c>
      <c r="C177" s="98" t="s">
        <v>2059</v>
      </c>
      <c r="D177" s="98" t="s">
        <v>2060</v>
      </c>
      <c r="E177" s="96" t="s">
        <v>2061</v>
      </c>
      <c r="F177" s="102" t="s">
        <v>2062</v>
      </c>
      <c r="G177" s="96" t="s">
        <v>2063</v>
      </c>
      <c r="H177" s="96" t="s">
        <v>11</v>
      </c>
      <c r="I177" s="96" t="s">
        <v>2064</v>
      </c>
      <c r="J177" s="97">
        <v>2021.0</v>
      </c>
      <c r="K177" s="97" t="s">
        <v>223</v>
      </c>
      <c r="L177" s="102" t="s">
        <v>2065</v>
      </c>
      <c r="M177" s="111" t="s">
        <v>2066</v>
      </c>
      <c r="N177" s="96" t="s">
        <v>368</v>
      </c>
      <c r="O177" s="96" t="s">
        <v>253</v>
      </c>
      <c r="P177" s="96" t="s">
        <v>314</v>
      </c>
      <c r="Q177" s="98"/>
      <c r="R177" s="96" t="s">
        <v>9</v>
      </c>
      <c r="S177" s="96" t="s">
        <v>9</v>
      </c>
      <c r="T177" s="96" t="s">
        <v>9</v>
      </c>
      <c r="U177" s="96" t="s">
        <v>9</v>
      </c>
      <c r="V177" s="96" t="s">
        <v>9</v>
      </c>
      <c r="W177" s="96" t="s">
        <v>21</v>
      </c>
      <c r="X177" s="96" t="s">
        <v>9</v>
      </c>
      <c r="Y177" s="96" t="s">
        <v>9</v>
      </c>
      <c r="Z177" s="96" t="s">
        <v>9</v>
      </c>
      <c r="AA177" s="96" t="s">
        <v>21</v>
      </c>
      <c r="AB177" s="96" t="s">
        <v>21</v>
      </c>
      <c r="AC177" s="96" t="s">
        <v>228</v>
      </c>
      <c r="AD177" s="96" t="s">
        <v>228</v>
      </c>
      <c r="AE177" s="96" t="s">
        <v>228</v>
      </c>
      <c r="AF177" s="96" t="s">
        <v>228</v>
      </c>
      <c r="AG177" s="96" t="s">
        <v>228</v>
      </c>
      <c r="AH177" s="96" t="s">
        <v>228</v>
      </c>
      <c r="AI177" s="96" t="s">
        <v>228</v>
      </c>
      <c r="AJ177" s="96" t="s">
        <v>228</v>
      </c>
      <c r="AK177" s="96" t="s">
        <v>228</v>
      </c>
      <c r="AL177" s="96" t="s">
        <v>228</v>
      </c>
      <c r="AM177" s="96" t="s">
        <v>228</v>
      </c>
      <c r="AN177" s="96" t="s">
        <v>2067</v>
      </c>
      <c r="AO177" s="96" t="s">
        <v>2068</v>
      </c>
      <c r="AP177" s="96" t="s">
        <v>317</v>
      </c>
      <c r="AQ177" s="98"/>
      <c r="AR177" s="98"/>
      <c r="AS177" s="98"/>
      <c r="AT177" s="98"/>
      <c r="AU177" s="98"/>
      <c r="AV177" s="96" t="s">
        <v>231</v>
      </c>
      <c r="AW177" s="98"/>
      <c r="AX177" s="98"/>
      <c r="AY177" s="98"/>
      <c r="AZ177" s="98"/>
      <c r="BA177" s="98"/>
      <c r="BB177" s="98"/>
      <c r="BC177" s="98">
        <f t="shared" si="67"/>
        <v>11</v>
      </c>
      <c r="BD177" s="101"/>
      <c r="BE177" s="101"/>
      <c r="BF177" s="101"/>
      <c r="BG177" s="101"/>
      <c r="BH177" s="101"/>
      <c r="BI177" s="100" t="str">
        <f>IFERROR(__xludf.DUMMYFUNCTION("IF(OR(REGEXMATCH(I177,""Peraturan Walikota""),REGEXMATCH(I177,""Peraturan Bupati""),REGEXMATCH(I177,""PERATURAN BUPATI""),REGEXMATCH(I177,""PERATURAN WALIKOTA"")),""Ada"",""Tidak Ada"")"),"Ada")</f>
        <v>Ada</v>
      </c>
      <c r="BJ177" s="98" t="str">
        <f t="shared" si="68"/>
        <v>Ada</v>
      </c>
      <c r="BK177" s="96" t="str">
        <f t="shared" si="69"/>
        <v>Ada</v>
      </c>
      <c r="BL177" s="98" t="str">
        <f t="shared" si="70"/>
        <v>Lengkap</v>
      </c>
      <c r="BM177" s="98" t="str">
        <f t="shared" si="71"/>
        <v>Tidak Lengkap</v>
      </c>
    </row>
    <row r="178">
      <c r="A178" s="96" t="s">
        <v>45</v>
      </c>
      <c r="B178" s="97">
        <v>172.0</v>
      </c>
      <c r="C178" s="96" t="s">
        <v>2069</v>
      </c>
      <c r="D178" s="96" t="s">
        <v>2070</v>
      </c>
      <c r="E178" s="96" t="s">
        <v>2071</v>
      </c>
      <c r="F178" s="96" t="s">
        <v>2072</v>
      </c>
      <c r="G178" s="96">
        <v>8.226030411E10</v>
      </c>
      <c r="H178" s="96" t="s">
        <v>11</v>
      </c>
      <c r="I178" s="96" t="s">
        <v>2073</v>
      </c>
      <c r="J178" s="97">
        <v>2025.0</v>
      </c>
      <c r="K178" s="97" t="s">
        <v>387</v>
      </c>
      <c r="L178" s="96">
        <v>8.5726113969E10</v>
      </c>
      <c r="M178" s="96" t="s">
        <v>2074</v>
      </c>
      <c r="N178" s="96" t="s">
        <v>1150</v>
      </c>
      <c r="O178" s="96" t="s">
        <v>226</v>
      </c>
      <c r="P178" s="96" t="s">
        <v>1034</v>
      </c>
      <c r="Q178" s="96" t="s">
        <v>2075</v>
      </c>
      <c r="R178" s="96" t="s">
        <v>21</v>
      </c>
      <c r="S178" s="96" t="s">
        <v>21</v>
      </c>
      <c r="T178" s="96" t="s">
        <v>21</v>
      </c>
      <c r="U178" s="96" t="s">
        <v>21</v>
      </c>
      <c r="V178" s="96" t="s">
        <v>9</v>
      </c>
      <c r="W178" s="96" t="s">
        <v>21</v>
      </c>
      <c r="X178" s="96" t="s">
        <v>21</v>
      </c>
      <c r="Y178" s="96" t="s">
        <v>21</v>
      </c>
      <c r="Z178" s="96" t="s">
        <v>21</v>
      </c>
      <c r="AA178" s="96" t="s">
        <v>21</v>
      </c>
      <c r="AB178" s="96" t="s">
        <v>21</v>
      </c>
      <c r="AC178" s="96" t="s">
        <v>228</v>
      </c>
      <c r="AD178" s="96" t="s">
        <v>228</v>
      </c>
      <c r="AE178" s="96" t="s">
        <v>228</v>
      </c>
      <c r="AF178" s="96" t="s">
        <v>228</v>
      </c>
      <c r="AG178" s="96" t="s">
        <v>228</v>
      </c>
      <c r="AH178" s="96" t="s">
        <v>228</v>
      </c>
      <c r="AI178" s="96" t="s">
        <v>228</v>
      </c>
      <c r="AJ178" s="96" t="s">
        <v>229</v>
      </c>
      <c r="AK178" s="96" t="s">
        <v>228</v>
      </c>
      <c r="AL178" s="96" t="s">
        <v>228</v>
      </c>
      <c r="AM178" s="96" t="s">
        <v>228</v>
      </c>
      <c r="AN178" s="96" t="s">
        <v>237</v>
      </c>
      <c r="AO178" s="96" t="s">
        <v>2076</v>
      </c>
      <c r="AP178" s="96" t="s">
        <v>2077</v>
      </c>
      <c r="AQ178" s="96"/>
      <c r="AR178" s="99"/>
      <c r="AS178" s="99"/>
      <c r="AT178" s="98"/>
      <c r="AU178" s="98"/>
      <c r="AV178" s="98"/>
      <c r="AW178" s="96"/>
      <c r="AX178" s="98"/>
      <c r="AY178" s="98"/>
      <c r="AZ178" s="96" t="s">
        <v>231</v>
      </c>
      <c r="BA178" s="114" t="s">
        <v>2078</v>
      </c>
      <c r="BB178" s="114" t="s">
        <v>2079</v>
      </c>
      <c r="BC178" s="98"/>
      <c r="BD178" s="101"/>
      <c r="BE178" s="101"/>
      <c r="BF178" s="101"/>
      <c r="BG178" s="101"/>
      <c r="BH178" s="101"/>
      <c r="BI178" s="100" t="str">
        <f>IFERROR(__xludf.DUMMYFUNCTION("IF(OR(REGEXMATCH(I178,""Peraturan Walikota""),REGEXMATCH(I178,""Peraturan Bupati""),REGEXMATCH(I178,""PERATURAN BUPATI""),REGEXMATCH(I178,""PERATURAN WALIKOTA"")),""Ada"",""Tidak Ada"")"),"Ada")</f>
        <v>Ada</v>
      </c>
      <c r="BJ178" s="98"/>
      <c r="BK178" s="96"/>
      <c r="BL178" s="98"/>
      <c r="BM178" s="98"/>
    </row>
    <row r="179">
      <c r="A179" s="96" t="s">
        <v>45</v>
      </c>
      <c r="B179" s="97">
        <v>173.0</v>
      </c>
      <c r="C179" s="96" t="s">
        <v>2080</v>
      </c>
      <c r="D179" s="96" t="s">
        <v>2081</v>
      </c>
      <c r="E179" s="96" t="s">
        <v>2082</v>
      </c>
      <c r="F179" s="96">
        <v>8.2116890831E10</v>
      </c>
      <c r="G179" s="96">
        <v>8.2116890831E10</v>
      </c>
      <c r="H179" s="96" t="s">
        <v>11</v>
      </c>
      <c r="I179" s="96" t="s">
        <v>2083</v>
      </c>
      <c r="J179" s="97">
        <v>2022.0</v>
      </c>
      <c r="K179" s="97" t="s">
        <v>223</v>
      </c>
      <c r="L179" s="96" t="s">
        <v>2084</v>
      </c>
      <c r="M179" s="96" t="s">
        <v>2085</v>
      </c>
      <c r="N179" s="96" t="s">
        <v>2086</v>
      </c>
      <c r="O179" s="96" t="s">
        <v>226</v>
      </c>
      <c r="P179" s="96" t="s">
        <v>330</v>
      </c>
      <c r="Q179" s="96" t="s">
        <v>2087</v>
      </c>
      <c r="R179" s="96" t="s">
        <v>9</v>
      </c>
      <c r="S179" s="96" t="s">
        <v>9</v>
      </c>
      <c r="T179" s="96" t="s">
        <v>9</v>
      </c>
      <c r="U179" s="96" t="s">
        <v>21</v>
      </c>
      <c r="V179" s="96" t="s">
        <v>9</v>
      </c>
      <c r="W179" s="96" t="s">
        <v>9</v>
      </c>
      <c r="X179" s="96" t="s">
        <v>9</v>
      </c>
      <c r="Y179" s="96" t="s">
        <v>21</v>
      </c>
      <c r="Z179" s="96" t="s">
        <v>21</v>
      </c>
      <c r="AA179" s="96" t="s">
        <v>21</v>
      </c>
      <c r="AB179" s="96" t="s">
        <v>21</v>
      </c>
      <c r="AC179" s="96" t="s">
        <v>228</v>
      </c>
      <c r="AD179" s="96" t="s">
        <v>228</v>
      </c>
      <c r="AE179" s="96" t="s">
        <v>228</v>
      </c>
      <c r="AF179" s="96" t="s">
        <v>228</v>
      </c>
      <c r="AG179" s="96" t="s">
        <v>228</v>
      </c>
      <c r="AH179" s="96" t="s">
        <v>228</v>
      </c>
      <c r="AI179" s="96" t="s">
        <v>228</v>
      </c>
      <c r="AJ179" s="96" t="s">
        <v>228</v>
      </c>
      <c r="AK179" s="96" t="s">
        <v>228</v>
      </c>
      <c r="AL179" s="96" t="s">
        <v>228</v>
      </c>
      <c r="AM179" s="96" t="s">
        <v>228</v>
      </c>
      <c r="AN179" s="96" t="s">
        <v>9</v>
      </c>
      <c r="AO179" s="96" t="s">
        <v>2088</v>
      </c>
      <c r="AP179" s="96" t="s">
        <v>2089</v>
      </c>
      <c r="AQ179" s="96"/>
      <c r="AR179" s="99"/>
      <c r="AS179" s="99"/>
      <c r="AT179" s="98"/>
      <c r="AU179" s="98"/>
      <c r="AV179" s="98"/>
      <c r="AW179" s="96" t="s">
        <v>231</v>
      </c>
      <c r="AX179" s="98"/>
      <c r="AY179" s="98"/>
      <c r="AZ179" s="98"/>
      <c r="BA179" s="96" t="s">
        <v>2090</v>
      </c>
      <c r="BB179" s="96" t="s">
        <v>2091</v>
      </c>
      <c r="BC179" s="98">
        <f>COUNTIF(AC179:AM179,"Sudah")</f>
        <v>11</v>
      </c>
      <c r="BD179" s="101"/>
      <c r="BE179" s="101"/>
      <c r="BF179" s="101"/>
      <c r="BG179" s="101"/>
      <c r="BH179" s="101"/>
      <c r="BI179" s="100" t="str">
        <f>IFERROR(__xludf.DUMMYFUNCTION("IF(OR(REGEXMATCH(I179,""Peraturan Walikota""),REGEXMATCH(I179,""Peraturan Bupati""),REGEXMATCH(I179,""PERATURAN BUPATI""),REGEXMATCH(I179,""PERATURAN WALIKOTA"")),""Ada"",""Tidak Ada"")"),"Ada")</f>
        <v>Ada</v>
      </c>
      <c r="BJ179" s="98" t="str">
        <f>IF(O179 = "Belum Punya", "Tidak Ada", IF(O179 = "", "Tidak Menjawab", "Ada"))</f>
        <v>Ada</v>
      </c>
      <c r="BK179" s="96" t="str">
        <f>IF(P179 = "Tidak Punya", "Tidak Ada", IF(P179 = "", "Tidak Menjawab", "Ada"))</f>
        <v>Ada</v>
      </c>
      <c r="BL179" s="98" t="str">
        <f>IF(AND(R179="Ada",S179="Ada",T179="Ada"),"Lengkap","Tidak Lengkap")</f>
        <v>Lengkap</v>
      </c>
      <c r="BM179" s="98" t="str">
        <f>IF(AND(U179="Ada",V179="Ada",W179="Ada",X179="Ada",Y179="Ada",Z179="Ada",AA179="Ada",AB179="Ada"),"Lengkap","Tidak Lengkap")</f>
        <v>Tidak Lengkap</v>
      </c>
    </row>
    <row r="180">
      <c r="A180" s="96" t="s">
        <v>45</v>
      </c>
      <c r="B180" s="97">
        <v>174.0</v>
      </c>
      <c r="C180" s="96" t="s">
        <v>4526</v>
      </c>
      <c r="D180" s="96" t="s">
        <v>1034</v>
      </c>
      <c r="E180" s="96" t="s">
        <v>1034</v>
      </c>
      <c r="F180" s="96" t="s">
        <v>1034</v>
      </c>
      <c r="G180" s="96" t="s">
        <v>1034</v>
      </c>
      <c r="H180" s="96" t="s">
        <v>4527</v>
      </c>
      <c r="I180" s="96" t="s">
        <v>2093</v>
      </c>
      <c r="J180" s="97"/>
      <c r="K180" s="97" t="s">
        <v>223</v>
      </c>
      <c r="L180" s="96">
        <v>8.9560660777E11</v>
      </c>
      <c r="M180" s="96" t="s">
        <v>2094</v>
      </c>
      <c r="N180" s="96"/>
      <c r="O180" s="96" t="s">
        <v>594</v>
      </c>
      <c r="P180" s="96" t="s">
        <v>594</v>
      </c>
      <c r="Q180" s="96" t="s">
        <v>300</v>
      </c>
      <c r="R180" s="96">
        <v>0.0</v>
      </c>
      <c r="S180" s="96" t="s">
        <v>9</v>
      </c>
      <c r="T180" s="96" t="s">
        <v>21</v>
      </c>
      <c r="U180" s="96" t="s">
        <v>21</v>
      </c>
      <c r="V180" s="96" t="s">
        <v>9</v>
      </c>
      <c r="W180" s="96" t="s">
        <v>21</v>
      </c>
      <c r="X180" s="96" t="s">
        <v>21</v>
      </c>
      <c r="Y180" s="96" t="s">
        <v>21</v>
      </c>
      <c r="Z180" s="96" t="s">
        <v>21</v>
      </c>
      <c r="AA180" s="96" t="s">
        <v>9</v>
      </c>
      <c r="AB180" s="96" t="s">
        <v>21</v>
      </c>
      <c r="AC180" s="96" t="s">
        <v>228</v>
      </c>
      <c r="AD180" s="96" t="s">
        <v>228</v>
      </c>
      <c r="AE180" s="96" t="s">
        <v>228</v>
      </c>
      <c r="AF180" s="96" t="s">
        <v>228</v>
      </c>
      <c r="AG180" s="96" t="s">
        <v>228</v>
      </c>
      <c r="AH180" s="96" t="s">
        <v>228</v>
      </c>
      <c r="AI180" s="96" t="s">
        <v>228</v>
      </c>
      <c r="AJ180" s="96" t="s">
        <v>228</v>
      </c>
      <c r="AK180" s="96" t="s">
        <v>229</v>
      </c>
      <c r="AL180" s="96" t="s">
        <v>228</v>
      </c>
      <c r="AM180" s="96" t="s">
        <v>228</v>
      </c>
      <c r="AN180" s="96" t="s">
        <v>370</v>
      </c>
      <c r="AO180" s="96">
        <v>106.0</v>
      </c>
      <c r="AP180" s="96" t="s">
        <v>317</v>
      </c>
      <c r="AQ180" s="98"/>
      <c r="AR180" s="96"/>
      <c r="AS180" s="98"/>
      <c r="AT180" s="98"/>
      <c r="AU180" s="98"/>
      <c r="AV180" s="96"/>
      <c r="AW180" s="104"/>
      <c r="AX180" s="96"/>
      <c r="AY180" s="98"/>
      <c r="BA180" s="96" t="s">
        <v>2095</v>
      </c>
      <c r="BB180" s="98"/>
      <c r="BC180" s="98"/>
      <c r="BD180" s="101"/>
      <c r="BE180" s="101"/>
      <c r="BF180" s="101"/>
      <c r="BG180" s="101"/>
      <c r="BH180" s="101"/>
      <c r="BI180" s="100" t="str">
        <f>IFERROR(__xludf.DUMMYFUNCTION("IF(OR(REGEXMATCH(I180,""Peraturan Walikota""),REGEXMATCH(I180,""Peraturan Bupati""),REGEXMATCH(I180,""PERATURAN BUPATI""),REGEXMATCH(I180,""PERATURAN WALIKOTA"")),""Ada"",""Tidak Ada"")"),"Tidak Ada")</f>
        <v>Tidak Ada</v>
      </c>
      <c r="BJ180" s="98"/>
      <c r="BK180" s="96"/>
      <c r="BL180" s="98"/>
      <c r="BM180" s="98"/>
    </row>
    <row r="181">
      <c r="A181" s="96" t="s">
        <v>45</v>
      </c>
      <c r="B181" s="97">
        <v>175.0</v>
      </c>
      <c r="C181" s="96" t="s">
        <v>2096</v>
      </c>
      <c r="D181" s="96" t="s">
        <v>2097</v>
      </c>
      <c r="E181" s="96" t="s">
        <v>2098</v>
      </c>
      <c r="F181" s="96" t="s">
        <v>2099</v>
      </c>
      <c r="G181" s="96">
        <v>8.111115597E9</v>
      </c>
      <c r="H181" s="96" t="s">
        <v>11</v>
      </c>
      <c r="I181" s="96" t="s">
        <v>2100</v>
      </c>
      <c r="J181" s="97">
        <v>2021.0</v>
      </c>
      <c r="K181" s="97" t="s">
        <v>4528</v>
      </c>
      <c r="L181" s="104"/>
      <c r="M181" s="103" t="s">
        <v>4529</v>
      </c>
      <c r="N181" s="96" t="s">
        <v>784</v>
      </c>
      <c r="O181" s="96" t="s">
        <v>253</v>
      </c>
      <c r="P181" s="96" t="s">
        <v>647</v>
      </c>
      <c r="Q181" s="96" t="s">
        <v>594</v>
      </c>
      <c r="R181" s="96" t="s">
        <v>9</v>
      </c>
      <c r="S181" s="96" t="s">
        <v>9</v>
      </c>
      <c r="T181" s="96" t="s">
        <v>9</v>
      </c>
      <c r="U181" s="96" t="s">
        <v>9</v>
      </c>
      <c r="V181" s="96" t="s">
        <v>21</v>
      </c>
      <c r="W181" s="96" t="s">
        <v>9</v>
      </c>
      <c r="X181" s="96" t="s">
        <v>9</v>
      </c>
      <c r="Y181" s="96" t="s">
        <v>21</v>
      </c>
      <c r="Z181" s="96" t="s">
        <v>9</v>
      </c>
      <c r="AA181" s="96" t="s">
        <v>301</v>
      </c>
      <c r="AB181" s="96" t="s">
        <v>301</v>
      </c>
      <c r="AC181" s="96" t="s">
        <v>228</v>
      </c>
      <c r="AD181" s="96" t="s">
        <v>228</v>
      </c>
      <c r="AE181" s="96" t="s">
        <v>229</v>
      </c>
      <c r="AF181" s="96" t="s">
        <v>228</v>
      </c>
      <c r="AG181" s="96" t="s">
        <v>229</v>
      </c>
      <c r="AH181" s="96" t="s">
        <v>228</v>
      </c>
      <c r="AI181" s="96" t="s">
        <v>228</v>
      </c>
      <c r="AJ181" s="96" t="s">
        <v>228</v>
      </c>
      <c r="AK181" s="96" t="s">
        <v>228</v>
      </c>
      <c r="AL181" s="96" t="s">
        <v>228</v>
      </c>
      <c r="AM181" s="96" t="s">
        <v>228</v>
      </c>
      <c r="AN181" s="104"/>
      <c r="AO181" s="96">
        <v>144.0</v>
      </c>
      <c r="AP181" s="96" t="s">
        <v>371</v>
      </c>
      <c r="AQ181" s="98"/>
      <c r="AR181" s="98"/>
      <c r="AS181" s="98"/>
      <c r="AT181" s="98"/>
      <c r="AU181" s="98"/>
      <c r="AV181" s="96">
        <v>1.0</v>
      </c>
      <c r="AW181" s="104"/>
      <c r="AX181" s="98"/>
      <c r="AY181" s="98"/>
      <c r="AZ181" s="98"/>
      <c r="BA181" s="98"/>
      <c r="BB181" s="98"/>
      <c r="BC181" s="98">
        <f t="shared" ref="BC181:BC182" si="72">COUNTIF(AC181:AM181,"Sudah")</f>
        <v>9</v>
      </c>
      <c r="BD181" s="101"/>
      <c r="BE181" s="101"/>
      <c r="BF181" s="101"/>
      <c r="BG181" s="101"/>
      <c r="BH181" s="101"/>
      <c r="BI181" s="100" t="str">
        <f>IFERROR(__xludf.DUMMYFUNCTION("IF(OR(REGEXMATCH(I181,""Peraturan Walikota""),REGEXMATCH(I181,""Peraturan Bupati""),REGEXMATCH(I181,""PERATURAN BUPATI""),REGEXMATCH(I181,""PERATURAN WALIKOTA"")),""Ada"",""Tidak Ada"")"),"Ada")</f>
        <v>Ada</v>
      </c>
      <c r="BJ181" s="98" t="str">
        <f t="shared" ref="BJ181:BJ182" si="73">IF(O181 = "Belum Punya", "Tidak Ada", IF(O181 = "", "Tidak Menjawab", "Ada"))</f>
        <v>Ada</v>
      </c>
      <c r="BK181" s="96" t="str">
        <f t="shared" ref="BK181:BK182" si="74">IF(P181 = "Tidak Punya", "Tidak Ada", IF(P181 = "", "Tidak Menjawab", "Ada"))</f>
        <v>Tidak Ada</v>
      </c>
      <c r="BL181" s="98" t="str">
        <f t="shared" ref="BL181:BL182" si="75">IF(AND(R181="Ada",S181="Ada",T181="Ada"),"Lengkap","Tidak Lengkap")</f>
        <v>Lengkap</v>
      </c>
      <c r="BM181" s="98" t="str">
        <f t="shared" ref="BM181:BM182" si="76">IF(AND(U181="Ada",V181="Ada",W181="Ada",X181="Ada",Y181="Ada",Z181="Ada",AA181="Ada",AB181="Ada"),"Lengkap","Tidak Lengkap")</f>
        <v>Tidak Lengkap</v>
      </c>
    </row>
    <row r="182">
      <c r="A182" s="122" t="s">
        <v>45</v>
      </c>
      <c r="B182" s="123">
        <v>176.0</v>
      </c>
      <c r="C182" s="122" t="s">
        <v>2102</v>
      </c>
      <c r="D182" s="275" t="s">
        <v>2103</v>
      </c>
      <c r="E182" s="275" t="s">
        <v>2104</v>
      </c>
      <c r="F182" s="275" t="s">
        <v>237</v>
      </c>
      <c r="G182" s="275" t="s">
        <v>2105</v>
      </c>
      <c r="H182" s="275" t="s">
        <v>2106</v>
      </c>
      <c r="I182" s="275" t="s">
        <v>2107</v>
      </c>
      <c r="J182" s="276">
        <v>2022.0</v>
      </c>
      <c r="K182" s="276" t="s">
        <v>223</v>
      </c>
      <c r="L182" s="275" t="s">
        <v>2108</v>
      </c>
      <c r="M182" s="275" t="s">
        <v>2109</v>
      </c>
      <c r="N182" s="275" t="s">
        <v>2110</v>
      </c>
      <c r="O182" s="275" t="s">
        <v>226</v>
      </c>
      <c r="P182" s="275" t="s">
        <v>2111</v>
      </c>
      <c r="Q182" s="275" t="s">
        <v>237</v>
      </c>
      <c r="R182" s="275" t="s">
        <v>9</v>
      </c>
      <c r="S182" s="275" t="s">
        <v>21</v>
      </c>
      <c r="T182" s="275" t="s">
        <v>9</v>
      </c>
      <c r="U182" s="275" t="s">
        <v>9</v>
      </c>
      <c r="V182" s="275" t="s">
        <v>9</v>
      </c>
      <c r="W182" s="275" t="s">
        <v>9</v>
      </c>
      <c r="X182" s="275" t="s">
        <v>9</v>
      </c>
      <c r="Y182" s="275" t="s">
        <v>9</v>
      </c>
      <c r="Z182" s="275" t="s">
        <v>9</v>
      </c>
      <c r="AA182" s="275" t="s">
        <v>21</v>
      </c>
      <c r="AB182" s="275" t="s">
        <v>21</v>
      </c>
      <c r="AC182" s="275" t="s">
        <v>228</v>
      </c>
      <c r="AD182" s="275" t="s">
        <v>228</v>
      </c>
      <c r="AE182" s="275" t="s">
        <v>228</v>
      </c>
      <c r="AF182" s="275" t="s">
        <v>228</v>
      </c>
      <c r="AG182" s="275" t="s">
        <v>228</v>
      </c>
      <c r="AH182" s="275" t="s">
        <v>228</v>
      </c>
      <c r="AI182" s="275" t="s">
        <v>229</v>
      </c>
      <c r="AJ182" s="275" t="s">
        <v>228</v>
      </c>
      <c r="AK182" s="275" t="s">
        <v>229</v>
      </c>
      <c r="AL182" s="275" t="s">
        <v>228</v>
      </c>
      <c r="AM182" s="275" t="s">
        <v>228</v>
      </c>
      <c r="AN182" s="275" t="s">
        <v>237</v>
      </c>
      <c r="AO182" s="275">
        <v>149.0</v>
      </c>
      <c r="AP182" s="275" t="s">
        <v>278</v>
      </c>
      <c r="AQ182" s="275"/>
      <c r="AR182" s="99"/>
      <c r="AS182" s="99"/>
      <c r="AT182" s="98"/>
      <c r="AU182" s="98"/>
      <c r="AV182" s="98"/>
      <c r="AW182" s="98"/>
      <c r="AX182" s="122" t="s">
        <v>231</v>
      </c>
      <c r="AY182" s="98"/>
      <c r="AZ182" s="98"/>
      <c r="BA182" s="275" t="s">
        <v>2112</v>
      </c>
      <c r="BB182" s="275" t="s">
        <v>2113</v>
      </c>
      <c r="BC182" s="126">
        <f t="shared" si="72"/>
        <v>9</v>
      </c>
      <c r="BD182" s="101"/>
      <c r="BE182" s="101"/>
      <c r="BF182" s="101"/>
      <c r="BG182" s="101"/>
      <c r="BH182" s="101"/>
      <c r="BI182" s="125" t="str">
        <f>IFERROR(__xludf.DUMMYFUNCTION("IF(OR(REGEXMATCH(I182,""Peraturan Walikota""),REGEXMATCH(I182,""Peraturan Bupati""),REGEXMATCH(I182,""PERATURAN BUPATI""),REGEXMATCH(I182,""PERATURAN WALIKOTA"")),""Ada"",""Tidak Ada"")"),"Ada")</f>
        <v>Ada</v>
      </c>
      <c r="BJ182" s="126" t="str">
        <f t="shared" si="73"/>
        <v>Ada</v>
      </c>
      <c r="BK182" s="122" t="str">
        <f t="shared" si="74"/>
        <v>Ada</v>
      </c>
      <c r="BL182" s="126" t="str">
        <f t="shared" si="75"/>
        <v>Tidak Lengkap</v>
      </c>
      <c r="BM182" s="126" t="str">
        <f t="shared" si="76"/>
        <v>Tidak Lengkap</v>
      </c>
    </row>
    <row r="183">
      <c r="A183" s="14"/>
      <c r="B183" s="14"/>
      <c r="C183" s="14"/>
      <c r="D183" s="96" t="s">
        <v>2114</v>
      </c>
      <c r="E183" s="96" t="s">
        <v>2115</v>
      </c>
      <c r="F183" s="96" t="s">
        <v>237</v>
      </c>
      <c r="G183" s="96" t="s">
        <v>2116</v>
      </c>
      <c r="H183" s="96" t="s">
        <v>2117</v>
      </c>
      <c r="I183" s="96" t="s">
        <v>2107</v>
      </c>
      <c r="J183" s="97">
        <v>2022.0</v>
      </c>
      <c r="K183" s="97" t="s">
        <v>223</v>
      </c>
      <c r="L183" s="96" t="s">
        <v>2118</v>
      </c>
      <c r="M183" s="96" t="s">
        <v>2119</v>
      </c>
      <c r="N183" s="96" t="s">
        <v>2120</v>
      </c>
      <c r="O183" s="96" t="s">
        <v>2121</v>
      </c>
      <c r="P183" s="96" t="s">
        <v>2122</v>
      </c>
      <c r="Q183" s="96" t="s">
        <v>237</v>
      </c>
      <c r="R183" s="96" t="s">
        <v>9</v>
      </c>
      <c r="S183" s="96" t="s">
        <v>21</v>
      </c>
      <c r="T183" s="96" t="s">
        <v>9</v>
      </c>
      <c r="U183" s="96" t="s">
        <v>9</v>
      </c>
      <c r="V183" s="96" t="s">
        <v>9</v>
      </c>
      <c r="W183" s="96" t="s">
        <v>9</v>
      </c>
      <c r="X183" s="96" t="s">
        <v>9</v>
      </c>
      <c r="Y183" s="96" t="s">
        <v>9</v>
      </c>
      <c r="Z183" s="96" t="s">
        <v>9</v>
      </c>
      <c r="AA183" s="96" t="s">
        <v>21</v>
      </c>
      <c r="AB183" s="96" t="s">
        <v>21</v>
      </c>
      <c r="AC183" s="96" t="s">
        <v>228</v>
      </c>
      <c r="AD183" s="96" t="s">
        <v>228</v>
      </c>
      <c r="AE183" s="96" t="s">
        <v>228</v>
      </c>
      <c r="AF183" s="96" t="s">
        <v>228</v>
      </c>
      <c r="AG183" s="96" t="s">
        <v>228</v>
      </c>
      <c r="AH183" s="96" t="s">
        <v>228</v>
      </c>
      <c r="AI183" s="96" t="s">
        <v>229</v>
      </c>
      <c r="AJ183" s="96" t="s">
        <v>228</v>
      </c>
      <c r="AK183" s="96" t="s">
        <v>229</v>
      </c>
      <c r="AL183" s="96" t="s">
        <v>228</v>
      </c>
      <c r="AM183" s="96" t="s">
        <v>228</v>
      </c>
      <c r="AN183" s="96" t="s">
        <v>237</v>
      </c>
      <c r="AO183" s="96">
        <v>87.0</v>
      </c>
      <c r="AP183" s="96" t="s">
        <v>278</v>
      </c>
      <c r="AQ183" s="114"/>
      <c r="AR183" s="99"/>
      <c r="AS183" s="99"/>
      <c r="AT183" s="98"/>
      <c r="AU183" s="98"/>
      <c r="AV183" s="98"/>
      <c r="AW183" s="98"/>
      <c r="AX183" s="14"/>
      <c r="AY183" s="98"/>
      <c r="AZ183" s="98"/>
      <c r="BA183" s="96" t="s">
        <v>2123</v>
      </c>
      <c r="BB183" s="96" t="s">
        <v>2124</v>
      </c>
      <c r="BC183" s="14"/>
      <c r="BD183" s="101"/>
      <c r="BE183" s="101"/>
      <c r="BF183" s="101"/>
      <c r="BG183" s="101"/>
      <c r="BH183" s="101"/>
      <c r="BI183" s="14"/>
      <c r="BJ183" s="14"/>
      <c r="BK183" s="14"/>
      <c r="BL183" s="14"/>
      <c r="BM183" s="14"/>
    </row>
    <row r="184">
      <c r="A184" s="122" t="s">
        <v>45</v>
      </c>
      <c r="B184" s="123">
        <v>177.0</v>
      </c>
      <c r="C184" s="122" t="s">
        <v>2125</v>
      </c>
      <c r="D184" s="96" t="s">
        <v>2126</v>
      </c>
      <c r="E184" s="96" t="s">
        <v>2127</v>
      </c>
      <c r="F184" s="102" t="s">
        <v>2128</v>
      </c>
      <c r="G184" s="102" t="s">
        <v>2129</v>
      </c>
      <c r="H184" s="96" t="s">
        <v>4530</v>
      </c>
      <c r="I184" s="96" t="s">
        <v>4531</v>
      </c>
      <c r="J184" s="97">
        <v>2021.0</v>
      </c>
      <c r="K184" s="97" t="s">
        <v>223</v>
      </c>
      <c r="L184" s="102" t="s">
        <v>2128</v>
      </c>
      <c r="M184" s="103" t="s">
        <v>4532</v>
      </c>
      <c r="N184" s="96" t="s">
        <v>2133</v>
      </c>
      <c r="O184" s="96" t="s">
        <v>253</v>
      </c>
      <c r="P184" s="96" t="s">
        <v>2134</v>
      </c>
      <c r="Q184" s="96" t="s">
        <v>2135</v>
      </c>
      <c r="R184" s="96" t="s">
        <v>9</v>
      </c>
      <c r="S184" s="96" t="s">
        <v>9</v>
      </c>
      <c r="T184" s="96" t="s">
        <v>9</v>
      </c>
      <c r="U184" s="96" t="s">
        <v>9</v>
      </c>
      <c r="V184" s="96" t="s">
        <v>9</v>
      </c>
      <c r="W184" s="96" t="s">
        <v>9</v>
      </c>
      <c r="X184" s="96" t="s">
        <v>21</v>
      </c>
      <c r="Y184" s="96" t="s">
        <v>9</v>
      </c>
      <c r="Z184" s="96" t="s">
        <v>9</v>
      </c>
      <c r="AA184" s="96" t="s">
        <v>9</v>
      </c>
      <c r="AB184" s="96" t="s">
        <v>21</v>
      </c>
      <c r="AC184" s="96" t="s">
        <v>228</v>
      </c>
      <c r="AD184" s="96" t="s">
        <v>228</v>
      </c>
      <c r="AE184" s="96" t="s">
        <v>228</v>
      </c>
      <c r="AF184" s="96" t="s">
        <v>228</v>
      </c>
      <c r="AG184" s="96" t="s">
        <v>228</v>
      </c>
      <c r="AH184" s="96" t="s">
        <v>228</v>
      </c>
      <c r="AI184" s="96" t="s">
        <v>228</v>
      </c>
      <c r="AJ184" s="96" t="s">
        <v>228</v>
      </c>
      <c r="AK184" s="96" t="s">
        <v>228</v>
      </c>
      <c r="AL184" s="96" t="s">
        <v>228</v>
      </c>
      <c r="AM184" s="96" t="s">
        <v>228</v>
      </c>
      <c r="AN184" s="96" t="s">
        <v>370</v>
      </c>
      <c r="AO184" s="96" t="s">
        <v>2136</v>
      </c>
      <c r="AP184" s="96" t="s">
        <v>317</v>
      </c>
      <c r="AQ184" s="108"/>
      <c r="AR184" s="96"/>
      <c r="AS184" s="98"/>
      <c r="AT184" s="98"/>
      <c r="AU184" s="98"/>
      <c r="AV184" s="96" t="s">
        <v>231</v>
      </c>
      <c r="AW184" s="98"/>
      <c r="AX184" s="104"/>
      <c r="AY184" s="98"/>
      <c r="AZ184" s="108"/>
      <c r="BA184" s="96" t="s">
        <v>2137</v>
      </c>
      <c r="BB184" s="96" t="s">
        <v>2138</v>
      </c>
      <c r="BC184" s="126">
        <f>COUNTIF(AC184:AM184,"Sudah")</f>
        <v>11</v>
      </c>
      <c r="BD184" s="101"/>
      <c r="BE184" s="101"/>
      <c r="BF184" s="101"/>
      <c r="BG184" s="101"/>
      <c r="BH184" s="101"/>
      <c r="BI184" s="125" t="str">
        <f>IFERROR(__xludf.DUMMYFUNCTION("IF(OR(REGEXMATCH(I184,""Peraturan Walikota""),REGEXMATCH(I184,""Peraturan Bupati""),REGEXMATCH(I184,""PERATURAN BUPATI""),REGEXMATCH(I184,""PERATURAN WALIKOTA"")),""Ada"",""Tidak Ada"")"),"Ada")</f>
        <v>Ada</v>
      </c>
      <c r="BJ184" s="126" t="str">
        <f>IF(O184 = "Belum Punya", "Tidak Ada", IF(O184 = "", "Tidak Menjawab", "Ada"))</f>
        <v>Ada</v>
      </c>
      <c r="BK184" s="122" t="str">
        <f>IF(P184 = "Tidak Punya", "Tidak Ada", IF(P184 = "", "Tidak Menjawab", "Ada"))</f>
        <v>Ada</v>
      </c>
      <c r="BL184" s="126" t="str">
        <f>IF(AND(R184="Ada",S184="Ada",T184="Ada"),"Lengkap","Tidak Lengkap")</f>
        <v>Lengkap</v>
      </c>
      <c r="BM184" s="126" t="str">
        <f>IF(AND(U184="Ada",V184="Ada",W184="Ada",X184="Ada",Y184="Ada",Z184="Ada",AA184="Ada",AB184="Ada"),"Lengkap","Tidak Lengkap")</f>
        <v>Tidak Lengkap</v>
      </c>
    </row>
    <row r="185">
      <c r="A185" s="14"/>
      <c r="B185" s="14"/>
      <c r="C185" s="14"/>
      <c r="D185" s="96" t="s">
        <v>237</v>
      </c>
      <c r="E185" s="96" t="s">
        <v>2127</v>
      </c>
      <c r="F185" s="102" t="s">
        <v>2128</v>
      </c>
      <c r="G185" s="102" t="s">
        <v>2129</v>
      </c>
      <c r="H185" s="96" t="s">
        <v>2130</v>
      </c>
      <c r="I185" s="96" t="s">
        <v>2131</v>
      </c>
      <c r="J185" s="97">
        <v>2024.0</v>
      </c>
      <c r="K185" s="97" t="s">
        <v>223</v>
      </c>
      <c r="L185" s="102" t="s">
        <v>2128</v>
      </c>
      <c r="M185" s="103" t="s">
        <v>4533</v>
      </c>
      <c r="N185" s="96" t="s">
        <v>4534</v>
      </c>
      <c r="O185" s="96"/>
      <c r="P185" s="96"/>
      <c r="Q185" s="96"/>
      <c r="R185" s="96"/>
      <c r="S185" s="96"/>
      <c r="T185" s="96"/>
      <c r="U185" s="96"/>
      <c r="V185" s="96"/>
      <c r="W185" s="96"/>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96"/>
      <c r="AX185" s="96"/>
      <c r="AY185" s="96"/>
      <c r="AZ185" s="96"/>
      <c r="BA185" s="96"/>
      <c r="BB185" s="98"/>
      <c r="BC185" s="14"/>
      <c r="BD185" s="101"/>
      <c r="BE185" s="101"/>
      <c r="BF185" s="101"/>
      <c r="BG185" s="101"/>
      <c r="BH185" s="101"/>
      <c r="BI185" s="14"/>
      <c r="BJ185" s="14"/>
      <c r="BK185" s="14"/>
      <c r="BL185" s="14"/>
      <c r="BM185" s="14"/>
    </row>
    <row r="186" hidden="1">
      <c r="A186" s="96" t="s">
        <v>45</v>
      </c>
      <c r="B186" s="97">
        <v>178.0</v>
      </c>
      <c r="C186" s="248" t="s">
        <v>2139</v>
      </c>
      <c r="D186" s="248"/>
      <c r="E186" s="248"/>
      <c r="F186" s="248"/>
      <c r="G186" s="248"/>
      <c r="H186" s="248"/>
      <c r="I186" s="248"/>
      <c r="J186" s="249">
        <v>2018.0</v>
      </c>
      <c r="K186" s="249"/>
      <c r="L186" s="248"/>
      <c r="M186" s="248"/>
      <c r="N186" s="248"/>
      <c r="O186" s="248"/>
      <c r="P186" s="248"/>
      <c r="Q186" s="248"/>
      <c r="R186" s="248"/>
      <c r="S186" s="248"/>
      <c r="T186" s="248"/>
      <c r="U186" s="248"/>
      <c r="V186" s="248"/>
      <c r="W186" s="248"/>
      <c r="X186" s="248"/>
      <c r="Y186" s="248"/>
      <c r="Z186" s="248"/>
      <c r="AA186" s="248"/>
      <c r="AB186" s="248"/>
      <c r="AC186" s="248"/>
      <c r="AD186" s="248"/>
      <c r="AE186" s="248"/>
      <c r="AF186" s="248"/>
      <c r="AG186" s="248"/>
      <c r="AH186" s="248"/>
      <c r="AI186" s="248"/>
      <c r="AJ186" s="248"/>
      <c r="AK186" s="248"/>
      <c r="AL186" s="248"/>
      <c r="AM186" s="248"/>
      <c r="AN186" s="248"/>
      <c r="AO186" s="248"/>
      <c r="AP186" s="248"/>
      <c r="AQ186" s="248"/>
      <c r="AR186" s="248"/>
      <c r="AS186" s="248"/>
      <c r="AT186" s="248"/>
      <c r="AU186" s="248"/>
      <c r="AV186" s="248"/>
      <c r="AW186" s="248"/>
      <c r="AX186" s="248"/>
      <c r="AY186" s="248"/>
      <c r="AZ186" s="248"/>
      <c r="BA186" s="248"/>
      <c r="BB186" s="250"/>
      <c r="BC186" s="250"/>
      <c r="BD186" s="260"/>
      <c r="BE186" s="260"/>
      <c r="BF186" s="260"/>
      <c r="BG186" s="260"/>
      <c r="BH186" s="260"/>
      <c r="BI186" s="100" t="str">
        <f>IFERROR(__xludf.DUMMYFUNCTION("IF(OR(REGEXMATCH(I186,""Peraturan Walikota""),REGEXMATCH(I186,""Peraturan Bupati""),REGEXMATCH(I186,""PERATURAN BUPATI""),REGEXMATCH(I186,""PERATURAN WALIKOTA"")),""Ada"",""Tidak Ada"")"),"Tidak Ada")</f>
        <v>Tidak Ada</v>
      </c>
      <c r="BJ186" s="250"/>
      <c r="BK186" s="248"/>
      <c r="BL186" s="250"/>
      <c r="BM186" s="250"/>
    </row>
    <row r="187" hidden="1">
      <c r="A187" s="96" t="s">
        <v>45</v>
      </c>
      <c r="B187" s="97">
        <v>179.0</v>
      </c>
      <c r="C187" s="248" t="s">
        <v>2141</v>
      </c>
      <c r="D187" s="248"/>
      <c r="E187" s="248"/>
      <c r="F187" s="248"/>
      <c r="G187" s="248"/>
      <c r="H187" s="248"/>
      <c r="I187" s="248"/>
      <c r="J187" s="249">
        <v>2021.0</v>
      </c>
      <c r="K187" s="249"/>
      <c r="L187" s="248"/>
      <c r="M187" s="248"/>
      <c r="N187" s="248"/>
      <c r="O187" s="248"/>
      <c r="P187" s="248"/>
      <c r="Q187" s="248"/>
      <c r="R187" s="248"/>
      <c r="S187" s="248"/>
      <c r="T187" s="248"/>
      <c r="U187" s="248"/>
      <c r="V187" s="248"/>
      <c r="W187" s="248"/>
      <c r="X187" s="248"/>
      <c r="Y187" s="248"/>
      <c r="Z187" s="248"/>
      <c r="AA187" s="248"/>
      <c r="AB187" s="248"/>
      <c r="AC187" s="248"/>
      <c r="AD187" s="248"/>
      <c r="AE187" s="248"/>
      <c r="AF187" s="248"/>
      <c r="AG187" s="248"/>
      <c r="AH187" s="248"/>
      <c r="AI187" s="248"/>
      <c r="AJ187" s="248"/>
      <c r="AK187" s="248"/>
      <c r="AL187" s="248"/>
      <c r="AM187" s="248"/>
      <c r="AN187" s="248"/>
      <c r="AO187" s="248"/>
      <c r="AP187" s="248"/>
      <c r="AQ187" s="248"/>
      <c r="AR187" s="248"/>
      <c r="AS187" s="248"/>
      <c r="AT187" s="248"/>
      <c r="AU187" s="248"/>
      <c r="AV187" s="248"/>
      <c r="AW187" s="248"/>
      <c r="AX187" s="248"/>
      <c r="AY187" s="248"/>
      <c r="AZ187" s="248"/>
      <c r="BA187" s="248"/>
      <c r="BB187" s="250"/>
      <c r="BC187" s="250"/>
      <c r="BD187" s="260"/>
      <c r="BE187" s="260"/>
      <c r="BF187" s="260"/>
      <c r="BG187" s="260"/>
      <c r="BH187" s="260"/>
      <c r="BI187" s="100" t="str">
        <f>IFERROR(__xludf.DUMMYFUNCTION("IF(OR(REGEXMATCH(I187,""Peraturan Walikota""),REGEXMATCH(I187,""Peraturan Bupati""),REGEXMATCH(I187,""PERATURAN BUPATI""),REGEXMATCH(I187,""PERATURAN WALIKOTA"")),""Ada"",""Tidak Ada"")"),"Tidak Ada")</f>
        <v>Tidak Ada</v>
      </c>
      <c r="BJ187" s="250"/>
      <c r="BK187" s="248"/>
      <c r="BL187" s="250"/>
      <c r="BM187" s="250"/>
    </row>
    <row r="188" hidden="1">
      <c r="A188" s="96" t="s">
        <v>45</v>
      </c>
      <c r="B188" s="97">
        <v>180.0</v>
      </c>
      <c r="C188" s="248" t="s">
        <v>2143</v>
      </c>
      <c r="D188" s="248"/>
      <c r="E188" s="248"/>
      <c r="F188" s="248"/>
      <c r="G188" s="248"/>
      <c r="H188" s="248"/>
      <c r="I188" s="248"/>
      <c r="J188" s="249">
        <v>2018.0</v>
      </c>
      <c r="K188" s="249"/>
      <c r="L188" s="248"/>
      <c r="M188" s="248"/>
      <c r="N188" s="248"/>
      <c r="O188" s="248"/>
      <c r="P188" s="248"/>
      <c r="Q188" s="248"/>
      <c r="R188" s="248"/>
      <c r="S188" s="248"/>
      <c r="T188" s="248"/>
      <c r="U188" s="248"/>
      <c r="V188" s="248"/>
      <c r="W188" s="248"/>
      <c r="X188" s="248"/>
      <c r="Y188" s="248"/>
      <c r="Z188" s="248"/>
      <c r="AA188" s="248"/>
      <c r="AB188" s="248"/>
      <c r="AC188" s="248"/>
      <c r="AD188" s="248"/>
      <c r="AE188" s="248"/>
      <c r="AF188" s="248"/>
      <c r="AG188" s="248"/>
      <c r="AH188" s="248"/>
      <c r="AI188" s="248"/>
      <c r="AJ188" s="248"/>
      <c r="AK188" s="248"/>
      <c r="AL188" s="248"/>
      <c r="AM188" s="248"/>
      <c r="AN188" s="248"/>
      <c r="AO188" s="248"/>
      <c r="AP188" s="248"/>
      <c r="AQ188" s="248"/>
      <c r="AR188" s="248"/>
      <c r="AS188" s="248"/>
      <c r="AT188" s="248"/>
      <c r="AU188" s="248"/>
      <c r="AV188" s="248"/>
      <c r="AW188" s="248"/>
      <c r="AX188" s="248"/>
      <c r="AY188" s="248"/>
      <c r="AZ188" s="248"/>
      <c r="BA188" s="248"/>
      <c r="BB188" s="250"/>
      <c r="BC188" s="250"/>
      <c r="BD188" s="260"/>
      <c r="BE188" s="260"/>
      <c r="BF188" s="260"/>
      <c r="BG188" s="260"/>
      <c r="BH188" s="260"/>
      <c r="BI188" s="100" t="str">
        <f>IFERROR(__xludf.DUMMYFUNCTION("IF(OR(REGEXMATCH(I188,""Peraturan Walikota""),REGEXMATCH(I188,""Peraturan Bupati""),REGEXMATCH(I188,""PERATURAN BUPATI""),REGEXMATCH(I188,""PERATURAN WALIKOTA"")),""Ada"",""Tidak Ada"")"),"Tidak Ada")</f>
        <v>Tidak Ada</v>
      </c>
      <c r="BJ188" s="250"/>
      <c r="BK188" s="248"/>
      <c r="BL188" s="250"/>
      <c r="BM188" s="250"/>
    </row>
    <row r="189" hidden="1">
      <c r="A189" s="96" t="s">
        <v>45</v>
      </c>
      <c r="B189" s="97">
        <v>181.0</v>
      </c>
      <c r="C189" s="248" t="s">
        <v>2145</v>
      </c>
      <c r="D189" s="248"/>
      <c r="E189" s="248"/>
      <c r="F189" s="248"/>
      <c r="G189" s="248"/>
      <c r="H189" s="248"/>
      <c r="I189" s="248"/>
      <c r="J189" s="249">
        <v>2018.0</v>
      </c>
      <c r="K189" s="249"/>
      <c r="L189" s="248"/>
      <c r="M189" s="248"/>
      <c r="N189" s="248"/>
      <c r="O189" s="248"/>
      <c r="P189" s="248"/>
      <c r="Q189" s="248"/>
      <c r="R189" s="248"/>
      <c r="S189" s="248"/>
      <c r="T189" s="248"/>
      <c r="U189" s="248"/>
      <c r="V189" s="248"/>
      <c r="W189" s="248"/>
      <c r="X189" s="248"/>
      <c r="Y189" s="248"/>
      <c r="Z189" s="248"/>
      <c r="AA189" s="248"/>
      <c r="AB189" s="248"/>
      <c r="AC189" s="248"/>
      <c r="AD189" s="248"/>
      <c r="AE189" s="248"/>
      <c r="AF189" s="248"/>
      <c r="AG189" s="248"/>
      <c r="AH189" s="248"/>
      <c r="AI189" s="248"/>
      <c r="AJ189" s="248"/>
      <c r="AK189" s="248"/>
      <c r="AL189" s="248"/>
      <c r="AM189" s="248"/>
      <c r="AN189" s="248"/>
      <c r="AO189" s="248"/>
      <c r="AP189" s="248"/>
      <c r="AQ189" s="248"/>
      <c r="AR189" s="248"/>
      <c r="AS189" s="248"/>
      <c r="AT189" s="248"/>
      <c r="AU189" s="248"/>
      <c r="AV189" s="248"/>
      <c r="AW189" s="248"/>
      <c r="AX189" s="248"/>
      <c r="AY189" s="248"/>
      <c r="AZ189" s="248"/>
      <c r="BA189" s="248"/>
      <c r="BB189" s="250"/>
      <c r="BC189" s="250"/>
      <c r="BD189" s="260"/>
      <c r="BE189" s="260"/>
      <c r="BF189" s="260"/>
      <c r="BG189" s="260"/>
      <c r="BH189" s="260"/>
      <c r="BI189" s="100" t="str">
        <f>IFERROR(__xludf.DUMMYFUNCTION("IF(OR(REGEXMATCH(I189,""Peraturan Walikota""),REGEXMATCH(I189,""Peraturan Bupati""),REGEXMATCH(I189,""PERATURAN BUPATI""),REGEXMATCH(I189,""PERATURAN WALIKOTA"")),""Ada"",""Tidak Ada"")"),"Tidak Ada")</f>
        <v>Tidak Ada</v>
      </c>
      <c r="BJ189" s="250"/>
      <c r="BK189" s="248"/>
      <c r="BL189" s="250"/>
      <c r="BM189" s="250"/>
    </row>
    <row r="190" hidden="1">
      <c r="A190" s="96" t="s">
        <v>45</v>
      </c>
      <c r="B190" s="97">
        <v>182.0</v>
      </c>
      <c r="C190" s="248" t="s">
        <v>2147</v>
      </c>
      <c r="D190" s="248"/>
      <c r="E190" s="248"/>
      <c r="F190" s="248"/>
      <c r="G190" s="248"/>
      <c r="H190" s="248"/>
      <c r="I190" s="248"/>
      <c r="J190" s="249">
        <v>2017.0</v>
      </c>
      <c r="K190" s="249"/>
      <c r="L190" s="248"/>
      <c r="M190" s="248"/>
      <c r="N190" s="248"/>
      <c r="O190" s="248"/>
      <c r="P190" s="248"/>
      <c r="Q190" s="248"/>
      <c r="R190" s="248"/>
      <c r="S190" s="248"/>
      <c r="T190" s="248"/>
      <c r="U190" s="248"/>
      <c r="V190" s="248"/>
      <c r="W190" s="248"/>
      <c r="X190" s="248"/>
      <c r="Y190" s="248"/>
      <c r="Z190" s="248"/>
      <c r="AA190" s="248"/>
      <c r="AB190" s="248"/>
      <c r="AC190" s="248"/>
      <c r="AD190" s="248"/>
      <c r="AE190" s="248"/>
      <c r="AF190" s="248"/>
      <c r="AG190" s="248"/>
      <c r="AH190" s="248"/>
      <c r="AI190" s="248"/>
      <c r="AJ190" s="248"/>
      <c r="AK190" s="248"/>
      <c r="AL190" s="248"/>
      <c r="AM190" s="248"/>
      <c r="AN190" s="248"/>
      <c r="AO190" s="248"/>
      <c r="AP190" s="248"/>
      <c r="AQ190" s="248"/>
      <c r="AR190" s="248"/>
      <c r="AS190" s="248"/>
      <c r="AT190" s="248"/>
      <c r="AU190" s="248"/>
      <c r="AV190" s="248"/>
      <c r="AW190" s="248"/>
      <c r="AX190" s="248"/>
      <c r="AY190" s="248"/>
      <c r="AZ190" s="248"/>
      <c r="BA190" s="248"/>
      <c r="BB190" s="250"/>
      <c r="BC190" s="250"/>
      <c r="BD190" s="260"/>
      <c r="BE190" s="260"/>
      <c r="BF190" s="260"/>
      <c r="BG190" s="260"/>
      <c r="BH190" s="260"/>
      <c r="BI190" s="100" t="str">
        <f>IFERROR(__xludf.DUMMYFUNCTION("IF(OR(REGEXMATCH(I190,""Peraturan Walikota""),REGEXMATCH(I190,""Peraturan Bupati""),REGEXMATCH(I190,""PERATURAN BUPATI""),REGEXMATCH(I190,""PERATURAN WALIKOTA"")),""Ada"",""Tidak Ada"")"),"Tidak Ada")</f>
        <v>Tidak Ada</v>
      </c>
      <c r="BJ190" s="250"/>
      <c r="BK190" s="248"/>
      <c r="BL190" s="250"/>
      <c r="BM190" s="250"/>
    </row>
    <row r="191" hidden="1">
      <c r="A191" s="96" t="s">
        <v>45</v>
      </c>
      <c r="B191" s="97">
        <v>183.0</v>
      </c>
      <c r="C191" s="248" t="s">
        <v>4535</v>
      </c>
      <c r="D191" s="248"/>
      <c r="E191" s="248"/>
      <c r="F191" s="248"/>
      <c r="G191" s="248"/>
      <c r="H191" s="248"/>
      <c r="I191" s="248"/>
      <c r="J191" s="249"/>
      <c r="K191" s="249"/>
      <c r="L191" s="248"/>
      <c r="M191" s="248"/>
      <c r="N191" s="248"/>
      <c r="O191" s="248"/>
      <c r="P191" s="248"/>
      <c r="Q191" s="248"/>
      <c r="R191" s="248"/>
      <c r="S191" s="248"/>
      <c r="T191" s="248"/>
      <c r="U191" s="248"/>
      <c r="V191" s="248"/>
      <c r="W191" s="248"/>
      <c r="X191" s="248"/>
      <c r="Y191" s="248"/>
      <c r="Z191" s="248"/>
      <c r="AA191" s="248"/>
      <c r="AB191" s="248"/>
      <c r="AC191" s="248"/>
      <c r="AD191" s="248"/>
      <c r="AE191" s="248"/>
      <c r="AF191" s="248"/>
      <c r="AG191" s="248"/>
      <c r="AH191" s="248"/>
      <c r="AI191" s="248"/>
      <c r="AJ191" s="248"/>
      <c r="AK191" s="248"/>
      <c r="AL191" s="248"/>
      <c r="AM191" s="248"/>
      <c r="AN191" s="248"/>
      <c r="AO191" s="248"/>
      <c r="AP191" s="248"/>
      <c r="AQ191" s="248"/>
      <c r="AR191" s="248"/>
      <c r="AS191" s="248"/>
      <c r="AT191" s="248"/>
      <c r="AU191" s="248"/>
      <c r="AV191" s="248"/>
      <c r="AW191" s="248"/>
      <c r="AX191" s="248"/>
      <c r="AY191" s="248"/>
      <c r="AZ191" s="248"/>
      <c r="BA191" s="248"/>
      <c r="BB191" s="250"/>
      <c r="BC191" s="250"/>
      <c r="BD191" s="260"/>
      <c r="BE191" s="260"/>
      <c r="BF191" s="260"/>
      <c r="BG191" s="260"/>
      <c r="BH191" s="260"/>
      <c r="BI191" s="100" t="str">
        <f>IFERROR(__xludf.DUMMYFUNCTION("IF(OR(REGEXMATCH(I191,""Peraturan Walikota""),REGEXMATCH(I191,""Peraturan Bupati""),REGEXMATCH(I191,""PERATURAN BUPATI""),REGEXMATCH(I191,""PERATURAN WALIKOTA"")),""Ada"",""Tidak Ada"")"),"Tidak Ada")</f>
        <v>Tidak Ada</v>
      </c>
      <c r="BJ191" s="250"/>
      <c r="BK191" s="248"/>
      <c r="BL191" s="250"/>
      <c r="BM191" s="250"/>
    </row>
    <row r="192" hidden="1">
      <c r="A192" s="96" t="s">
        <v>45</v>
      </c>
      <c r="B192" s="97">
        <v>184.0</v>
      </c>
      <c r="C192" s="248" t="s">
        <v>4536</v>
      </c>
      <c r="D192" s="248"/>
      <c r="E192" s="248"/>
      <c r="F192" s="248"/>
      <c r="G192" s="248"/>
      <c r="H192" s="248"/>
      <c r="I192" s="248"/>
      <c r="J192" s="249"/>
      <c r="K192" s="249"/>
      <c r="L192" s="248"/>
      <c r="M192" s="248"/>
      <c r="N192" s="248"/>
      <c r="O192" s="248"/>
      <c r="P192" s="248"/>
      <c r="Q192" s="248"/>
      <c r="R192" s="248"/>
      <c r="S192" s="248"/>
      <c r="T192" s="248"/>
      <c r="U192" s="248"/>
      <c r="V192" s="248"/>
      <c r="W192" s="248"/>
      <c r="X192" s="248"/>
      <c r="Y192" s="248"/>
      <c r="Z192" s="248"/>
      <c r="AA192" s="248"/>
      <c r="AB192" s="248"/>
      <c r="AC192" s="248"/>
      <c r="AD192" s="248"/>
      <c r="AE192" s="248"/>
      <c r="AF192" s="248"/>
      <c r="AG192" s="248"/>
      <c r="AH192" s="248"/>
      <c r="AI192" s="248"/>
      <c r="AJ192" s="248"/>
      <c r="AK192" s="248"/>
      <c r="AL192" s="248"/>
      <c r="AM192" s="248"/>
      <c r="AN192" s="248"/>
      <c r="AO192" s="248"/>
      <c r="AP192" s="248"/>
      <c r="AQ192" s="248"/>
      <c r="AR192" s="248"/>
      <c r="AS192" s="248"/>
      <c r="AT192" s="248"/>
      <c r="AU192" s="248"/>
      <c r="AV192" s="248"/>
      <c r="AW192" s="248"/>
      <c r="AX192" s="248"/>
      <c r="AY192" s="248"/>
      <c r="AZ192" s="248"/>
      <c r="BA192" s="248"/>
      <c r="BB192" s="250"/>
      <c r="BC192" s="250"/>
      <c r="BD192" s="260"/>
      <c r="BE192" s="260"/>
      <c r="BF192" s="260"/>
      <c r="BG192" s="260"/>
      <c r="BH192" s="260"/>
      <c r="BI192" s="100" t="str">
        <f>IFERROR(__xludf.DUMMYFUNCTION("IF(OR(REGEXMATCH(I192,""Peraturan Walikota""),REGEXMATCH(I192,""Peraturan Bupati""),REGEXMATCH(I192,""PERATURAN BUPATI""),REGEXMATCH(I192,""PERATURAN WALIKOTA"")),""Ada"",""Tidak Ada"")"),"Tidak Ada")</f>
        <v>Tidak Ada</v>
      </c>
      <c r="BJ192" s="250"/>
      <c r="BK192" s="248"/>
      <c r="BL192" s="250"/>
      <c r="BM192" s="250"/>
    </row>
    <row r="193" hidden="1">
      <c r="A193" s="96" t="s">
        <v>45</v>
      </c>
      <c r="B193" s="97">
        <v>185.0</v>
      </c>
      <c r="C193" s="248" t="s">
        <v>4537</v>
      </c>
      <c r="D193" s="248"/>
      <c r="E193" s="248"/>
      <c r="F193" s="248"/>
      <c r="G193" s="248"/>
      <c r="H193" s="248"/>
      <c r="I193" s="248"/>
      <c r="J193" s="249"/>
      <c r="K193" s="249"/>
      <c r="L193" s="248"/>
      <c r="M193" s="248"/>
      <c r="N193" s="248"/>
      <c r="O193" s="248"/>
      <c r="P193" s="248"/>
      <c r="Q193" s="248"/>
      <c r="R193" s="248"/>
      <c r="S193" s="248"/>
      <c r="T193" s="248"/>
      <c r="U193" s="248"/>
      <c r="V193" s="248"/>
      <c r="W193" s="248"/>
      <c r="X193" s="248"/>
      <c r="Y193" s="248"/>
      <c r="Z193" s="248"/>
      <c r="AA193" s="248"/>
      <c r="AB193" s="248"/>
      <c r="AC193" s="248"/>
      <c r="AD193" s="248"/>
      <c r="AE193" s="248"/>
      <c r="AF193" s="248"/>
      <c r="AG193" s="248"/>
      <c r="AH193" s="248"/>
      <c r="AI193" s="248"/>
      <c r="AJ193" s="248"/>
      <c r="AK193" s="248"/>
      <c r="AL193" s="248"/>
      <c r="AM193" s="248"/>
      <c r="AN193" s="248"/>
      <c r="AO193" s="248"/>
      <c r="AP193" s="248"/>
      <c r="AQ193" s="248"/>
      <c r="AR193" s="248"/>
      <c r="AS193" s="248"/>
      <c r="AT193" s="248"/>
      <c r="AU193" s="248"/>
      <c r="AV193" s="248"/>
      <c r="AW193" s="248"/>
      <c r="AX193" s="248"/>
      <c r="AY193" s="248"/>
      <c r="AZ193" s="248"/>
      <c r="BA193" s="248"/>
      <c r="BB193" s="250"/>
      <c r="BC193" s="250"/>
      <c r="BD193" s="260"/>
      <c r="BE193" s="260"/>
      <c r="BF193" s="260"/>
      <c r="BG193" s="260"/>
      <c r="BH193" s="260"/>
      <c r="BI193" s="100" t="str">
        <f>IFERROR(__xludf.DUMMYFUNCTION("IF(OR(REGEXMATCH(I193,""Peraturan Walikota""),REGEXMATCH(I193,""Peraturan Bupati""),REGEXMATCH(I193,""PERATURAN BUPATI""),REGEXMATCH(I193,""PERATURAN WALIKOTA"")),""Ada"",""Tidak Ada"")"),"Tidak Ada")</f>
        <v>Tidak Ada</v>
      </c>
      <c r="BJ193" s="250"/>
      <c r="BK193" s="248"/>
      <c r="BL193" s="250"/>
      <c r="BM193" s="250"/>
    </row>
    <row r="194" hidden="1">
      <c r="A194" s="96" t="s">
        <v>45</v>
      </c>
      <c r="B194" s="97">
        <v>186.0</v>
      </c>
      <c r="C194" s="248" t="s">
        <v>4538</v>
      </c>
      <c r="D194" s="248"/>
      <c r="E194" s="248"/>
      <c r="F194" s="248"/>
      <c r="G194" s="248"/>
      <c r="H194" s="248"/>
      <c r="I194" s="248"/>
      <c r="J194" s="249"/>
      <c r="K194" s="249"/>
      <c r="L194" s="248"/>
      <c r="M194" s="248"/>
      <c r="N194" s="248"/>
      <c r="O194" s="248"/>
      <c r="P194" s="248"/>
      <c r="Q194" s="248"/>
      <c r="R194" s="248"/>
      <c r="S194" s="248"/>
      <c r="T194" s="248"/>
      <c r="U194" s="248"/>
      <c r="V194" s="248"/>
      <c r="W194" s="248"/>
      <c r="X194" s="248"/>
      <c r="Y194" s="248"/>
      <c r="Z194" s="248"/>
      <c r="AA194" s="248"/>
      <c r="AB194" s="248"/>
      <c r="AC194" s="248"/>
      <c r="AD194" s="248"/>
      <c r="AE194" s="248"/>
      <c r="AF194" s="248"/>
      <c r="AG194" s="248"/>
      <c r="AH194" s="248"/>
      <c r="AI194" s="248"/>
      <c r="AJ194" s="248"/>
      <c r="AK194" s="248"/>
      <c r="AL194" s="248"/>
      <c r="AM194" s="248"/>
      <c r="AN194" s="248"/>
      <c r="AO194" s="248"/>
      <c r="AP194" s="248"/>
      <c r="AQ194" s="248"/>
      <c r="AR194" s="248"/>
      <c r="AS194" s="248"/>
      <c r="AT194" s="248"/>
      <c r="AU194" s="248"/>
      <c r="AV194" s="248"/>
      <c r="AW194" s="248"/>
      <c r="AX194" s="248"/>
      <c r="AY194" s="248"/>
      <c r="AZ194" s="248"/>
      <c r="BA194" s="248"/>
      <c r="BB194" s="250"/>
      <c r="BC194" s="250"/>
      <c r="BD194" s="260"/>
      <c r="BE194" s="260"/>
      <c r="BF194" s="260"/>
      <c r="BG194" s="260"/>
      <c r="BH194" s="260"/>
      <c r="BI194" s="100" t="str">
        <f>IFERROR(__xludf.DUMMYFUNCTION("IF(OR(REGEXMATCH(I194,""Peraturan Walikota""),REGEXMATCH(I194,""Peraturan Bupati""),REGEXMATCH(I194,""PERATURAN BUPATI""),REGEXMATCH(I194,""PERATURAN WALIKOTA"")),""Ada"",""Tidak Ada"")"),"Tidak Ada")</f>
        <v>Tidak Ada</v>
      </c>
      <c r="BJ194" s="250"/>
      <c r="BK194" s="248"/>
      <c r="BL194" s="250"/>
      <c r="BM194" s="250"/>
    </row>
    <row r="195" hidden="1">
      <c r="A195" s="96" t="s">
        <v>45</v>
      </c>
      <c r="B195" s="97">
        <v>187.0</v>
      </c>
      <c r="C195" s="248" t="s">
        <v>2153</v>
      </c>
      <c r="D195" s="248"/>
      <c r="E195" s="248"/>
      <c r="F195" s="248"/>
      <c r="G195" s="248"/>
      <c r="H195" s="248"/>
      <c r="I195" s="248"/>
      <c r="J195" s="249"/>
      <c r="K195" s="249"/>
      <c r="L195" s="248"/>
      <c r="M195" s="248"/>
      <c r="N195" s="248"/>
      <c r="O195" s="248"/>
      <c r="P195" s="248"/>
      <c r="Q195" s="248"/>
      <c r="R195" s="248"/>
      <c r="S195" s="248"/>
      <c r="T195" s="248"/>
      <c r="U195" s="248"/>
      <c r="V195" s="248"/>
      <c r="W195" s="248"/>
      <c r="X195" s="248"/>
      <c r="Y195" s="248"/>
      <c r="Z195" s="248"/>
      <c r="AA195" s="248"/>
      <c r="AB195" s="248"/>
      <c r="AC195" s="248"/>
      <c r="AD195" s="248"/>
      <c r="AE195" s="248"/>
      <c r="AF195" s="248"/>
      <c r="AG195" s="248"/>
      <c r="AH195" s="248"/>
      <c r="AI195" s="248"/>
      <c r="AJ195" s="248"/>
      <c r="AK195" s="248"/>
      <c r="AL195" s="248"/>
      <c r="AM195" s="248"/>
      <c r="AN195" s="248"/>
      <c r="AO195" s="248"/>
      <c r="AP195" s="248"/>
      <c r="AQ195" s="248"/>
      <c r="AR195" s="248"/>
      <c r="AS195" s="248"/>
      <c r="AT195" s="248"/>
      <c r="AU195" s="248"/>
      <c r="AV195" s="248"/>
      <c r="AW195" s="248"/>
      <c r="AX195" s="248"/>
      <c r="AY195" s="248"/>
      <c r="AZ195" s="248"/>
      <c r="BA195" s="248"/>
      <c r="BB195" s="250"/>
      <c r="BC195" s="250"/>
      <c r="BD195" s="260"/>
      <c r="BE195" s="260"/>
      <c r="BF195" s="260"/>
      <c r="BG195" s="260"/>
      <c r="BH195" s="260"/>
      <c r="BI195" s="100" t="str">
        <f>IFERROR(__xludf.DUMMYFUNCTION("IF(OR(REGEXMATCH(I195,""Peraturan Walikota""),REGEXMATCH(I195,""Peraturan Bupati""),REGEXMATCH(I195,""PERATURAN BUPATI""),REGEXMATCH(I195,""PERATURAN WALIKOTA"")),""Ada"",""Tidak Ada"")"),"Tidak Ada")</f>
        <v>Tidak Ada</v>
      </c>
      <c r="BJ195" s="250"/>
      <c r="BK195" s="248"/>
      <c r="BL195" s="250"/>
      <c r="BM195" s="250"/>
    </row>
    <row r="196" hidden="1">
      <c r="A196" s="96" t="s">
        <v>45</v>
      </c>
      <c r="B196" s="97">
        <v>188.0</v>
      </c>
      <c r="C196" s="248" t="s">
        <v>2154</v>
      </c>
      <c r="D196" s="248"/>
      <c r="E196" s="248"/>
      <c r="F196" s="248"/>
      <c r="G196" s="248"/>
      <c r="H196" s="248"/>
      <c r="I196" s="248"/>
      <c r="J196" s="249"/>
      <c r="K196" s="249"/>
      <c r="L196" s="248"/>
      <c r="M196" s="248"/>
      <c r="N196" s="248"/>
      <c r="O196" s="248"/>
      <c r="P196" s="248"/>
      <c r="Q196" s="248"/>
      <c r="R196" s="248"/>
      <c r="S196" s="248"/>
      <c r="T196" s="248"/>
      <c r="U196" s="248"/>
      <c r="V196" s="248"/>
      <c r="W196" s="248"/>
      <c r="X196" s="248"/>
      <c r="Y196" s="248"/>
      <c r="Z196" s="248"/>
      <c r="AA196" s="248"/>
      <c r="AB196" s="248"/>
      <c r="AC196" s="248"/>
      <c r="AD196" s="248"/>
      <c r="AE196" s="248"/>
      <c r="AF196" s="248"/>
      <c r="AG196" s="248"/>
      <c r="AH196" s="248"/>
      <c r="AI196" s="248"/>
      <c r="AJ196" s="248"/>
      <c r="AK196" s="248"/>
      <c r="AL196" s="248"/>
      <c r="AM196" s="248"/>
      <c r="AN196" s="248"/>
      <c r="AO196" s="248"/>
      <c r="AP196" s="248"/>
      <c r="AQ196" s="248"/>
      <c r="AR196" s="248"/>
      <c r="AS196" s="248"/>
      <c r="AT196" s="248"/>
      <c r="AU196" s="248"/>
      <c r="AV196" s="248"/>
      <c r="AW196" s="248"/>
      <c r="AX196" s="248"/>
      <c r="AY196" s="248"/>
      <c r="AZ196" s="248"/>
      <c r="BA196" s="248"/>
      <c r="BB196" s="250"/>
      <c r="BC196" s="250"/>
      <c r="BD196" s="260"/>
      <c r="BE196" s="260"/>
      <c r="BF196" s="260"/>
      <c r="BG196" s="260"/>
      <c r="BH196" s="260"/>
      <c r="BI196" s="100" t="str">
        <f>IFERROR(__xludf.DUMMYFUNCTION("IF(OR(REGEXMATCH(I196,""Peraturan Walikota""),REGEXMATCH(I196,""Peraturan Bupati""),REGEXMATCH(I196,""PERATURAN BUPATI""),REGEXMATCH(I196,""PERATURAN WALIKOTA"")),""Ada"",""Tidak Ada"")"),"Tidak Ada")</f>
        <v>Tidak Ada</v>
      </c>
      <c r="BJ196" s="250"/>
      <c r="BK196" s="248"/>
      <c r="BL196" s="250"/>
      <c r="BM196" s="250"/>
    </row>
    <row r="197" hidden="1">
      <c r="A197" s="96" t="s">
        <v>45</v>
      </c>
      <c r="B197" s="97">
        <v>189.0</v>
      </c>
      <c r="C197" s="248" t="s">
        <v>2156</v>
      </c>
      <c r="D197" s="248"/>
      <c r="E197" s="248"/>
      <c r="F197" s="248"/>
      <c r="G197" s="248"/>
      <c r="H197" s="248"/>
      <c r="I197" s="248"/>
      <c r="J197" s="249"/>
      <c r="K197" s="249"/>
      <c r="L197" s="248"/>
      <c r="M197" s="248"/>
      <c r="N197" s="248"/>
      <c r="O197" s="248"/>
      <c r="P197" s="248"/>
      <c r="Q197" s="248"/>
      <c r="R197" s="248"/>
      <c r="S197" s="248"/>
      <c r="T197" s="248"/>
      <c r="U197" s="248"/>
      <c r="V197" s="248"/>
      <c r="W197" s="248"/>
      <c r="X197" s="248"/>
      <c r="Y197" s="248"/>
      <c r="Z197" s="248"/>
      <c r="AA197" s="248"/>
      <c r="AB197" s="248"/>
      <c r="AC197" s="248"/>
      <c r="AD197" s="248"/>
      <c r="AE197" s="248"/>
      <c r="AF197" s="248"/>
      <c r="AG197" s="248"/>
      <c r="AH197" s="248"/>
      <c r="AI197" s="248"/>
      <c r="AJ197" s="248"/>
      <c r="AK197" s="248"/>
      <c r="AL197" s="248"/>
      <c r="AM197" s="248"/>
      <c r="AN197" s="248"/>
      <c r="AO197" s="248"/>
      <c r="AP197" s="248"/>
      <c r="AQ197" s="248"/>
      <c r="AR197" s="248"/>
      <c r="AS197" s="248"/>
      <c r="AT197" s="248"/>
      <c r="AU197" s="248"/>
      <c r="AV197" s="248"/>
      <c r="AW197" s="248"/>
      <c r="AX197" s="248"/>
      <c r="AY197" s="248"/>
      <c r="AZ197" s="248"/>
      <c r="BA197" s="248"/>
      <c r="BB197" s="250"/>
      <c r="BC197" s="250"/>
      <c r="BD197" s="260"/>
      <c r="BE197" s="260"/>
      <c r="BF197" s="260"/>
      <c r="BG197" s="260"/>
      <c r="BH197" s="260"/>
      <c r="BI197" s="100" t="str">
        <f>IFERROR(__xludf.DUMMYFUNCTION("IF(OR(REGEXMATCH(I197,""Peraturan Walikota""),REGEXMATCH(I197,""Peraturan Bupati""),REGEXMATCH(I197,""PERATURAN BUPATI""),REGEXMATCH(I197,""PERATURAN WALIKOTA"")),""Ada"",""Tidak Ada"")"),"Tidak Ada")</f>
        <v>Tidak Ada</v>
      </c>
      <c r="BJ197" s="250"/>
      <c r="BK197" s="248"/>
      <c r="BL197" s="250"/>
      <c r="BM197" s="250"/>
    </row>
    <row r="198">
      <c r="A198" s="96" t="s">
        <v>47</v>
      </c>
      <c r="B198" s="97">
        <v>190.0</v>
      </c>
      <c r="C198" s="133" t="s">
        <v>2157</v>
      </c>
      <c r="D198" s="96" t="s">
        <v>2158</v>
      </c>
      <c r="E198" s="96" t="s">
        <v>2159</v>
      </c>
      <c r="F198" s="96" t="s">
        <v>2160</v>
      </c>
      <c r="G198" s="96">
        <v>8.7864499998E10</v>
      </c>
      <c r="H198" s="96" t="s">
        <v>11</v>
      </c>
      <c r="I198" s="96" t="s">
        <v>2161</v>
      </c>
      <c r="J198" s="97">
        <v>2022.0</v>
      </c>
      <c r="K198" s="97" t="s">
        <v>223</v>
      </c>
      <c r="L198" s="96" t="s">
        <v>2162</v>
      </c>
      <c r="M198" s="111" t="s">
        <v>2163</v>
      </c>
      <c r="N198" s="96" t="s">
        <v>2164</v>
      </c>
      <c r="O198" s="96" t="s">
        <v>286</v>
      </c>
      <c r="P198" s="96" t="s">
        <v>330</v>
      </c>
      <c r="Q198" s="96" t="s">
        <v>2165</v>
      </c>
      <c r="R198" s="96" t="s">
        <v>9</v>
      </c>
      <c r="S198" s="96" t="s">
        <v>9</v>
      </c>
      <c r="T198" s="96" t="s">
        <v>9</v>
      </c>
      <c r="U198" s="96" t="s">
        <v>21</v>
      </c>
      <c r="V198" s="96" t="s">
        <v>21</v>
      </c>
      <c r="W198" s="96" t="s">
        <v>21</v>
      </c>
      <c r="X198" s="96" t="s">
        <v>21</v>
      </c>
      <c r="Y198" s="96" t="s">
        <v>9</v>
      </c>
      <c r="Z198" s="96" t="s">
        <v>9</v>
      </c>
      <c r="AA198" s="96" t="s">
        <v>21</v>
      </c>
      <c r="AB198" s="96" t="s">
        <v>21</v>
      </c>
      <c r="AC198" s="96" t="s">
        <v>228</v>
      </c>
      <c r="AD198" s="96" t="s">
        <v>228</v>
      </c>
      <c r="AE198" s="96" t="s">
        <v>228</v>
      </c>
      <c r="AF198" s="96" t="s">
        <v>228</v>
      </c>
      <c r="AG198" s="96" t="s">
        <v>228</v>
      </c>
      <c r="AH198" s="96" t="s">
        <v>228</v>
      </c>
      <c r="AI198" s="96" t="s">
        <v>228</v>
      </c>
      <c r="AJ198" s="96" t="s">
        <v>228</v>
      </c>
      <c r="AK198" s="96" t="s">
        <v>228</v>
      </c>
      <c r="AL198" s="96" t="s">
        <v>228</v>
      </c>
      <c r="AM198" s="96" t="s">
        <v>228</v>
      </c>
      <c r="AN198" s="96" t="s">
        <v>1705</v>
      </c>
      <c r="AO198" s="96">
        <v>173.0</v>
      </c>
      <c r="AP198" s="96" t="s">
        <v>305</v>
      </c>
      <c r="AQ198" s="96"/>
      <c r="AR198" s="128" t="s">
        <v>231</v>
      </c>
      <c r="AS198" s="99"/>
      <c r="AT198" s="98"/>
      <c r="AU198" s="98"/>
      <c r="AV198" s="98"/>
      <c r="AW198" s="98"/>
      <c r="AX198" s="98"/>
      <c r="AY198" s="98"/>
      <c r="AZ198" s="98"/>
      <c r="BA198" s="96" t="s">
        <v>2166</v>
      </c>
      <c r="BB198" s="96" t="s">
        <v>2167</v>
      </c>
      <c r="BC198" s="98">
        <f t="shared" ref="BC198:BC201" si="77">COUNTIF(AC198:AM198,"Sudah")</f>
        <v>11</v>
      </c>
      <c r="BD198" s="101"/>
      <c r="BE198" s="101"/>
      <c r="BF198" s="101"/>
      <c r="BG198" s="101"/>
      <c r="BH198" s="101"/>
      <c r="BI198" s="100" t="str">
        <f>IFERROR(__xludf.DUMMYFUNCTION("IF(OR(REGEXMATCH(I198,""Peraturan Walikota""),REGEXMATCH(I198,""Peraturan Bupati""),REGEXMATCH(I198,""PERATURAN BUPATI""),REGEXMATCH(I198,""PERATURAN WALIKOTA"")),""Ada"",""Tidak Ada"")"),"Ada")</f>
        <v>Ada</v>
      </c>
      <c r="BJ198" s="98" t="str">
        <f t="shared" ref="BJ198:BJ234" si="78">IF(O198 = "Belum Punya", "Tidak Ada", IF(O198 = "", "Tidak Menjawab", "Ada"))</f>
        <v>Ada</v>
      </c>
      <c r="BK198" s="96" t="str">
        <f t="shared" ref="BK198:BK234" si="79">IF(P198 = "Tidak Punya", "Tidak Ada", IF(P198 = "", "Tidak Menjawab", "Ada"))</f>
        <v>Ada</v>
      </c>
      <c r="BL198" s="98" t="str">
        <f t="shared" ref="BL198:BL234" si="80">IF(AND(R198="Ada",S198="Ada",T198="Ada"),"Lengkap","Tidak Lengkap")</f>
        <v>Lengkap</v>
      </c>
      <c r="BM198" s="98" t="str">
        <f t="shared" ref="BM198:BM234" si="81">IF(AND(U198="Ada",V198="Ada",W198="Ada",X198="Ada",Y198="Ada",Z198="Ada",AA198="Ada",AB198="Ada"),"Lengkap","Tidak Lengkap")</f>
        <v>Tidak Lengkap</v>
      </c>
    </row>
    <row r="199">
      <c r="A199" s="96" t="s">
        <v>47</v>
      </c>
      <c r="B199" s="97">
        <v>191.0</v>
      </c>
      <c r="C199" s="96" t="s">
        <v>2168</v>
      </c>
      <c r="D199" s="96" t="s">
        <v>2169</v>
      </c>
      <c r="E199" s="96" t="s">
        <v>2170</v>
      </c>
      <c r="F199" s="96" t="s">
        <v>2171</v>
      </c>
      <c r="G199" s="96" t="s">
        <v>2171</v>
      </c>
      <c r="H199" s="96" t="s">
        <v>11</v>
      </c>
      <c r="I199" s="96" t="s">
        <v>2172</v>
      </c>
      <c r="J199" s="97">
        <v>2020.0</v>
      </c>
      <c r="K199" s="97" t="s">
        <v>223</v>
      </c>
      <c r="L199" s="96" t="s">
        <v>2171</v>
      </c>
      <c r="M199" s="96" t="s">
        <v>2173</v>
      </c>
      <c r="N199" s="96" t="s">
        <v>2174</v>
      </c>
      <c r="O199" s="96" t="s">
        <v>260</v>
      </c>
      <c r="P199" s="96" t="s">
        <v>330</v>
      </c>
      <c r="Q199" s="96" t="s">
        <v>2175</v>
      </c>
      <c r="R199" s="96" t="s">
        <v>9</v>
      </c>
      <c r="S199" s="96" t="s">
        <v>9</v>
      </c>
      <c r="T199" s="96" t="s">
        <v>9</v>
      </c>
      <c r="U199" s="96" t="s">
        <v>9</v>
      </c>
      <c r="V199" s="96" t="s">
        <v>21</v>
      </c>
      <c r="W199" s="96" t="s">
        <v>9</v>
      </c>
      <c r="X199" s="96" t="s">
        <v>9</v>
      </c>
      <c r="Y199" s="96" t="s">
        <v>9</v>
      </c>
      <c r="Z199" s="96" t="s">
        <v>9</v>
      </c>
      <c r="AA199" s="96" t="s">
        <v>9</v>
      </c>
      <c r="AB199" s="96" t="s">
        <v>9</v>
      </c>
      <c r="AC199" s="96" t="s">
        <v>228</v>
      </c>
      <c r="AD199" s="96" t="s">
        <v>228</v>
      </c>
      <c r="AE199" s="96" t="s">
        <v>228</v>
      </c>
      <c r="AF199" s="96" t="s">
        <v>228</v>
      </c>
      <c r="AG199" s="96" t="s">
        <v>228</v>
      </c>
      <c r="AH199" s="96" t="s">
        <v>228</v>
      </c>
      <c r="AI199" s="96" t="s">
        <v>228</v>
      </c>
      <c r="AJ199" s="96" t="s">
        <v>228</v>
      </c>
      <c r="AK199" s="96" t="s">
        <v>229</v>
      </c>
      <c r="AL199" s="96" t="s">
        <v>228</v>
      </c>
      <c r="AM199" s="96" t="s">
        <v>228</v>
      </c>
      <c r="AN199" s="96" t="s">
        <v>237</v>
      </c>
      <c r="AO199" s="96" t="s">
        <v>2176</v>
      </c>
      <c r="AP199" s="96" t="s">
        <v>440</v>
      </c>
      <c r="AQ199" s="96"/>
      <c r="AR199" s="105"/>
      <c r="AS199" s="105"/>
      <c r="AT199" s="98"/>
      <c r="AU199" s="96" t="s">
        <v>231</v>
      </c>
      <c r="AV199" s="98"/>
      <c r="AW199" s="98"/>
      <c r="AX199" s="98"/>
      <c r="AY199" s="98"/>
      <c r="AZ199" s="98"/>
      <c r="BA199" s="96" t="s">
        <v>2177</v>
      </c>
      <c r="BB199" s="96" t="s">
        <v>237</v>
      </c>
      <c r="BC199" s="98">
        <f t="shared" si="77"/>
        <v>10</v>
      </c>
      <c r="BD199" s="101"/>
      <c r="BE199" s="101"/>
      <c r="BF199" s="101"/>
      <c r="BG199" s="101"/>
      <c r="BH199" s="101"/>
      <c r="BI199" s="100" t="str">
        <f>IFERROR(__xludf.DUMMYFUNCTION("IF(OR(REGEXMATCH(I199,""Peraturan Walikota""),REGEXMATCH(I199,""Peraturan Bupati""),REGEXMATCH(I199,""PERATURAN BUPATI""),REGEXMATCH(I199,""PERATURAN WALIKOTA"")),""Ada"",""Tidak Ada"")"),"Ada")</f>
        <v>Ada</v>
      </c>
      <c r="BJ199" s="98" t="str">
        <f t="shared" si="78"/>
        <v>Ada</v>
      </c>
      <c r="BK199" s="96" t="str">
        <f t="shared" si="79"/>
        <v>Ada</v>
      </c>
      <c r="BL199" s="98" t="str">
        <f t="shared" si="80"/>
        <v>Lengkap</v>
      </c>
      <c r="BM199" s="98" t="str">
        <f t="shared" si="81"/>
        <v>Tidak Lengkap</v>
      </c>
    </row>
    <row r="200">
      <c r="A200" s="96" t="s">
        <v>47</v>
      </c>
      <c r="B200" s="97">
        <v>192.0</v>
      </c>
      <c r="C200" s="104" t="s">
        <v>2178</v>
      </c>
      <c r="D200" s="96" t="s">
        <v>2179</v>
      </c>
      <c r="E200" s="96" t="s">
        <v>2180</v>
      </c>
      <c r="F200" s="96">
        <v>8.112845332E9</v>
      </c>
      <c r="G200" s="96">
        <v>8.112845332E9</v>
      </c>
      <c r="H200" s="96" t="s">
        <v>11</v>
      </c>
      <c r="I200" s="96" t="s">
        <v>2181</v>
      </c>
      <c r="J200" s="97">
        <v>2023.0</v>
      </c>
      <c r="K200" s="97" t="s">
        <v>223</v>
      </c>
      <c r="L200" s="96" t="s">
        <v>2182</v>
      </c>
      <c r="M200" s="96" t="s">
        <v>2183</v>
      </c>
      <c r="N200" s="96" t="s">
        <v>669</v>
      </c>
      <c r="O200" s="96" t="s">
        <v>226</v>
      </c>
      <c r="P200" s="96" t="s">
        <v>330</v>
      </c>
      <c r="Q200" s="96" t="s">
        <v>237</v>
      </c>
      <c r="R200" s="96" t="s">
        <v>9</v>
      </c>
      <c r="S200" s="96" t="s">
        <v>9</v>
      </c>
      <c r="T200" s="96" t="s">
        <v>9</v>
      </c>
      <c r="U200" s="96" t="s">
        <v>9</v>
      </c>
      <c r="V200" s="96" t="s">
        <v>21</v>
      </c>
      <c r="W200" s="96" t="s">
        <v>21</v>
      </c>
      <c r="X200" s="96" t="s">
        <v>9</v>
      </c>
      <c r="Y200" s="96" t="s">
        <v>9</v>
      </c>
      <c r="Z200" s="96" t="s">
        <v>21</v>
      </c>
      <c r="AA200" s="96" t="s">
        <v>21</v>
      </c>
      <c r="AB200" s="96" t="s">
        <v>9</v>
      </c>
      <c r="AC200" s="96" t="s">
        <v>228</v>
      </c>
      <c r="AD200" s="96" t="s">
        <v>228</v>
      </c>
      <c r="AE200" s="96" t="s">
        <v>228</v>
      </c>
      <c r="AF200" s="96" t="s">
        <v>228</v>
      </c>
      <c r="AG200" s="96" t="s">
        <v>228</v>
      </c>
      <c r="AH200" s="96" t="s">
        <v>228</v>
      </c>
      <c r="AI200" s="96" t="s">
        <v>228</v>
      </c>
      <c r="AJ200" s="96" t="s">
        <v>228</v>
      </c>
      <c r="AK200" s="96" t="s">
        <v>228</v>
      </c>
      <c r="AL200" s="96" t="s">
        <v>228</v>
      </c>
      <c r="AM200" s="96" t="s">
        <v>228</v>
      </c>
      <c r="AN200" s="98"/>
      <c r="AO200" s="96" t="s">
        <v>2184</v>
      </c>
      <c r="AP200" s="96" t="s">
        <v>305</v>
      </c>
      <c r="AQ200" s="96"/>
      <c r="AR200" s="99"/>
      <c r="AS200" s="99"/>
      <c r="AT200" s="98"/>
      <c r="AU200" s="98"/>
      <c r="AV200" s="98"/>
      <c r="AW200" s="98"/>
      <c r="AX200" s="96" t="s">
        <v>231</v>
      </c>
      <c r="AY200" s="98"/>
      <c r="AZ200" s="98"/>
      <c r="BA200" s="96" t="s">
        <v>2185</v>
      </c>
      <c r="BB200" s="96" t="s">
        <v>2186</v>
      </c>
      <c r="BC200" s="98">
        <f t="shared" si="77"/>
        <v>11</v>
      </c>
      <c r="BD200" s="106" t="s">
        <v>2187</v>
      </c>
      <c r="BE200" s="106" t="s">
        <v>245</v>
      </c>
      <c r="BF200" s="106" t="s">
        <v>361</v>
      </c>
      <c r="BG200" s="101"/>
      <c r="BH200" s="101"/>
      <c r="BI200" s="100" t="str">
        <f>IFERROR(__xludf.DUMMYFUNCTION("IF(OR(REGEXMATCH(I200,""Peraturan Walikota""),REGEXMATCH(I200,""Peraturan Bupati""),REGEXMATCH(I200,""PERATURAN BUPATI""),REGEXMATCH(I200,""PERATURAN WALIKOTA"")),""Ada"",""Tidak Ada"")"),"Ada")</f>
        <v>Ada</v>
      </c>
      <c r="BJ200" s="98" t="str">
        <f t="shared" si="78"/>
        <v>Ada</v>
      </c>
      <c r="BK200" s="96" t="str">
        <f t="shared" si="79"/>
        <v>Ada</v>
      </c>
      <c r="BL200" s="98" t="str">
        <f t="shared" si="80"/>
        <v>Lengkap</v>
      </c>
      <c r="BM200" s="98" t="str">
        <f t="shared" si="81"/>
        <v>Tidak Lengkap</v>
      </c>
    </row>
    <row r="201">
      <c r="A201" s="96" t="s">
        <v>47</v>
      </c>
      <c r="B201" s="97">
        <v>193.0</v>
      </c>
      <c r="C201" s="96" t="s">
        <v>2188</v>
      </c>
      <c r="D201" s="96" t="s">
        <v>2189</v>
      </c>
      <c r="E201" s="96" t="s">
        <v>2190</v>
      </c>
      <c r="F201" s="96">
        <v>8.2265054606E10</v>
      </c>
      <c r="G201" s="96">
        <v>8.2265054606E10</v>
      </c>
      <c r="H201" s="96" t="s">
        <v>11</v>
      </c>
      <c r="I201" s="96" t="s">
        <v>2191</v>
      </c>
      <c r="J201" s="97">
        <v>2025.0</v>
      </c>
      <c r="K201" s="97" t="s">
        <v>387</v>
      </c>
      <c r="L201" s="96" t="s">
        <v>2192</v>
      </c>
      <c r="M201" s="96" t="s">
        <v>2193</v>
      </c>
      <c r="N201" s="96" t="s">
        <v>2194</v>
      </c>
      <c r="O201" s="96" t="s">
        <v>226</v>
      </c>
      <c r="P201" s="96" t="s">
        <v>378</v>
      </c>
      <c r="Q201" s="96"/>
      <c r="R201" s="96" t="s">
        <v>21</v>
      </c>
      <c r="S201" s="96" t="s">
        <v>21</v>
      </c>
      <c r="T201" s="96" t="s">
        <v>21</v>
      </c>
      <c r="U201" s="96" t="s">
        <v>21</v>
      </c>
      <c r="V201" s="96" t="s">
        <v>21</v>
      </c>
      <c r="W201" s="96" t="s">
        <v>21</v>
      </c>
      <c r="X201" s="96" t="s">
        <v>21</v>
      </c>
      <c r="Y201" s="96" t="s">
        <v>21</v>
      </c>
      <c r="Z201" s="96" t="s">
        <v>21</v>
      </c>
      <c r="AA201" s="96" t="s">
        <v>21</v>
      </c>
      <c r="AB201" s="96" t="s">
        <v>21</v>
      </c>
      <c r="AC201" s="96" t="s">
        <v>228</v>
      </c>
      <c r="AD201" s="96" t="s">
        <v>228</v>
      </c>
      <c r="AE201" s="96" t="s">
        <v>228</v>
      </c>
      <c r="AF201" s="96" t="s">
        <v>228</v>
      </c>
      <c r="AG201" s="96" t="s">
        <v>228</v>
      </c>
      <c r="AH201" s="96" t="s">
        <v>228</v>
      </c>
      <c r="AI201" s="96" t="s">
        <v>229</v>
      </c>
      <c r="AJ201" s="96" t="s">
        <v>229</v>
      </c>
      <c r="AK201" s="96" t="s">
        <v>229</v>
      </c>
      <c r="AL201" s="96" t="s">
        <v>228</v>
      </c>
      <c r="AM201" s="96" t="s">
        <v>229</v>
      </c>
      <c r="AN201" s="96"/>
      <c r="AO201" s="96" t="s">
        <v>2195</v>
      </c>
      <c r="AP201" s="96" t="s">
        <v>2196</v>
      </c>
      <c r="AQ201" s="96"/>
      <c r="AR201" s="105"/>
      <c r="AS201" s="105"/>
      <c r="AT201" s="98"/>
      <c r="AU201" s="98"/>
      <c r="AV201" s="98"/>
      <c r="AW201" s="98"/>
      <c r="AX201" s="98"/>
      <c r="AY201" s="98"/>
      <c r="AZ201" s="96" t="s">
        <v>231</v>
      </c>
      <c r="BA201" s="96" t="s">
        <v>2197</v>
      </c>
      <c r="BB201" s="96" t="s">
        <v>237</v>
      </c>
      <c r="BC201" s="98">
        <f t="shared" si="77"/>
        <v>7</v>
      </c>
      <c r="BD201" s="106" t="s">
        <v>2187</v>
      </c>
      <c r="BE201" s="101"/>
      <c r="BF201" s="101"/>
      <c r="BG201" s="101"/>
      <c r="BH201" s="101"/>
      <c r="BI201" s="100" t="str">
        <f>IFERROR(__xludf.DUMMYFUNCTION("IF(OR(REGEXMATCH(I201,""Peraturan Walikota""),REGEXMATCH(I201,""Peraturan Bupati""),REGEXMATCH(I201,""PERATURAN BUPATI""),REGEXMATCH(I201,""PERATURAN WALIKOTA"")),""Ada"",""Tidak Ada"")"),"Ada")</f>
        <v>Ada</v>
      </c>
      <c r="BJ201" s="98" t="str">
        <f t="shared" si="78"/>
        <v>Ada</v>
      </c>
      <c r="BK201" s="96" t="str">
        <f t="shared" si="79"/>
        <v>Ada</v>
      </c>
      <c r="BL201" s="98" t="str">
        <f t="shared" si="80"/>
        <v>Tidak Lengkap</v>
      </c>
      <c r="BM201" s="98" t="str">
        <f t="shared" si="81"/>
        <v>Tidak Lengkap</v>
      </c>
    </row>
    <row r="202">
      <c r="A202" s="96" t="s">
        <v>47</v>
      </c>
      <c r="B202" s="97">
        <v>194.0</v>
      </c>
      <c r="C202" s="96" t="s">
        <v>2198</v>
      </c>
      <c r="D202" s="96" t="s">
        <v>2199</v>
      </c>
      <c r="E202" s="96" t="s">
        <v>2200</v>
      </c>
      <c r="F202" s="96" t="s">
        <v>237</v>
      </c>
      <c r="G202" s="96">
        <v>8.7830601587E10</v>
      </c>
      <c r="H202" s="96" t="s">
        <v>11</v>
      </c>
      <c r="I202" s="96" t="s">
        <v>2201</v>
      </c>
      <c r="J202" s="97">
        <v>2024.0</v>
      </c>
      <c r="K202" s="97" t="s">
        <v>387</v>
      </c>
      <c r="L202" s="96" t="s">
        <v>2202</v>
      </c>
      <c r="M202" s="96" t="s">
        <v>2203</v>
      </c>
      <c r="N202" s="96" t="s">
        <v>784</v>
      </c>
      <c r="O202" s="96" t="s">
        <v>226</v>
      </c>
      <c r="P202" s="96" t="s">
        <v>287</v>
      </c>
      <c r="Q202" s="96" t="s">
        <v>2204</v>
      </c>
      <c r="R202" s="96" t="s">
        <v>9</v>
      </c>
      <c r="S202" s="96" t="s">
        <v>21</v>
      </c>
      <c r="T202" s="96" t="s">
        <v>9</v>
      </c>
      <c r="U202" s="96" t="s">
        <v>21</v>
      </c>
      <c r="V202" s="96" t="s">
        <v>21</v>
      </c>
      <c r="W202" s="96" t="s">
        <v>21</v>
      </c>
      <c r="X202" s="96" t="s">
        <v>21</v>
      </c>
      <c r="Y202" s="96" t="s">
        <v>21</v>
      </c>
      <c r="Z202" s="96" t="s">
        <v>21</v>
      </c>
      <c r="AA202" s="96" t="s">
        <v>21</v>
      </c>
      <c r="AB202" s="96" t="s">
        <v>21</v>
      </c>
      <c r="AC202" s="96" t="s">
        <v>228</v>
      </c>
      <c r="AD202" s="96" t="s">
        <v>228</v>
      </c>
      <c r="AE202" s="96" t="s">
        <v>228</v>
      </c>
      <c r="AF202" s="96" t="s">
        <v>228</v>
      </c>
      <c r="AG202" s="96" t="s">
        <v>228</v>
      </c>
      <c r="AH202" s="96" t="s">
        <v>229</v>
      </c>
      <c r="AI202" s="96" t="s">
        <v>228</v>
      </c>
      <c r="AJ202" s="96" t="s">
        <v>228</v>
      </c>
      <c r="AK202" s="96" t="s">
        <v>229</v>
      </c>
      <c r="AL202" s="96" t="s">
        <v>228</v>
      </c>
      <c r="AM202" s="96" t="s">
        <v>228</v>
      </c>
      <c r="AO202" s="96" t="s">
        <v>2205</v>
      </c>
      <c r="AP202" s="96" t="s">
        <v>2206</v>
      </c>
      <c r="AQ202" s="96"/>
      <c r="AR202" s="98"/>
      <c r="AS202" s="98"/>
      <c r="AT202" s="98"/>
      <c r="AU202" s="98"/>
      <c r="AV202" s="98"/>
      <c r="AW202" s="98"/>
      <c r="AX202" s="96" t="s">
        <v>231</v>
      </c>
      <c r="AY202" s="98"/>
      <c r="AZ202" s="98"/>
      <c r="BA202" s="98" t="s">
        <v>2207</v>
      </c>
      <c r="BB202" s="98"/>
      <c r="BC202" s="98">
        <f>COUNTIF(AC202:AL202,"Sudah")</f>
        <v>8</v>
      </c>
      <c r="BD202" s="106" t="s">
        <v>245</v>
      </c>
      <c r="BE202" s="106" t="s">
        <v>361</v>
      </c>
      <c r="BF202" s="101"/>
      <c r="BG202" s="101"/>
      <c r="BH202" s="101"/>
      <c r="BI202" s="100" t="str">
        <f>IFERROR(__xludf.DUMMYFUNCTION("IF(OR(REGEXMATCH(I202,""Peraturan Walikota""),REGEXMATCH(I202,""Peraturan Bupati""),REGEXMATCH(I202,""PERATURAN BUPATI""),REGEXMATCH(I202,""PERATURAN WALIKOTA"")),""Ada"",""Tidak Ada"")"),"Ada")</f>
        <v>Ada</v>
      </c>
      <c r="BJ202" s="98" t="str">
        <f t="shared" si="78"/>
        <v>Ada</v>
      </c>
      <c r="BK202" s="96" t="str">
        <f t="shared" si="79"/>
        <v>Tidak Ada</v>
      </c>
      <c r="BL202" s="98" t="str">
        <f t="shared" si="80"/>
        <v>Tidak Lengkap</v>
      </c>
      <c r="BM202" s="98" t="str">
        <f t="shared" si="81"/>
        <v>Tidak Lengkap</v>
      </c>
    </row>
    <row r="203">
      <c r="A203" s="96" t="s">
        <v>47</v>
      </c>
      <c r="B203" s="97">
        <v>195.0</v>
      </c>
      <c r="C203" s="96" t="s">
        <v>2208</v>
      </c>
      <c r="D203" s="96" t="s">
        <v>2209</v>
      </c>
      <c r="E203" s="96" t="s">
        <v>2210</v>
      </c>
      <c r="F203" s="96" t="s">
        <v>237</v>
      </c>
      <c r="G203" s="96">
        <v>8.21333933E10</v>
      </c>
      <c r="H203" s="96" t="s">
        <v>24</v>
      </c>
      <c r="I203" s="96" t="s">
        <v>2211</v>
      </c>
      <c r="J203" s="97">
        <v>2023.0</v>
      </c>
      <c r="K203" s="97" t="s">
        <v>387</v>
      </c>
      <c r="L203" s="96">
        <v>8.21333933E10</v>
      </c>
      <c r="M203" s="96" t="s">
        <v>2212</v>
      </c>
      <c r="N203" s="96" t="s">
        <v>2213</v>
      </c>
      <c r="O203" s="96" t="s">
        <v>286</v>
      </c>
      <c r="P203" s="96" t="s">
        <v>330</v>
      </c>
      <c r="Q203" s="96" t="s">
        <v>2214</v>
      </c>
      <c r="R203" s="96" t="s">
        <v>9</v>
      </c>
      <c r="S203" s="96" t="s">
        <v>9</v>
      </c>
      <c r="T203" s="96" t="s">
        <v>9</v>
      </c>
      <c r="U203" s="96" t="s">
        <v>21</v>
      </c>
      <c r="V203" s="96" t="s">
        <v>21</v>
      </c>
      <c r="W203" s="96" t="s">
        <v>21</v>
      </c>
      <c r="X203" s="96" t="s">
        <v>21</v>
      </c>
      <c r="Y203" s="96" t="s">
        <v>21</v>
      </c>
      <c r="Z203" s="96" t="s">
        <v>9</v>
      </c>
      <c r="AA203" s="96" t="s">
        <v>21</v>
      </c>
      <c r="AB203" s="96" t="s">
        <v>9</v>
      </c>
      <c r="AC203" s="96" t="s">
        <v>228</v>
      </c>
      <c r="AD203" s="96" t="s">
        <v>228</v>
      </c>
      <c r="AE203" s="96" t="s">
        <v>228</v>
      </c>
      <c r="AF203" s="96" t="s">
        <v>228</v>
      </c>
      <c r="AG203" s="96" t="s">
        <v>228</v>
      </c>
      <c r="AH203" s="96" t="s">
        <v>228</v>
      </c>
      <c r="AI203" s="96" t="s">
        <v>228</v>
      </c>
      <c r="AJ203" s="96" t="s">
        <v>228</v>
      </c>
      <c r="AK203" s="96" t="s">
        <v>228</v>
      </c>
      <c r="AL203" s="96" t="s">
        <v>228</v>
      </c>
      <c r="AM203" s="96" t="s">
        <v>228</v>
      </c>
      <c r="AN203" s="98"/>
      <c r="AO203" s="96">
        <v>89.0</v>
      </c>
      <c r="AP203" s="96" t="s">
        <v>2215</v>
      </c>
      <c r="AQ203" s="98"/>
      <c r="AR203" s="98"/>
      <c r="AS203" s="98"/>
      <c r="AT203" s="98"/>
      <c r="AU203" s="98"/>
      <c r="AV203" s="98"/>
      <c r="AW203" s="98"/>
      <c r="AX203" s="96" t="s">
        <v>231</v>
      </c>
      <c r="AY203" s="98"/>
      <c r="AZ203" s="98"/>
      <c r="BA203" s="96" t="s">
        <v>555</v>
      </c>
      <c r="BB203" s="96" t="s">
        <v>2216</v>
      </c>
      <c r="BC203" s="98">
        <f t="shared" ref="BC203:BC210" si="82">COUNTIF(AC203:AM203,"Sudah")</f>
        <v>11</v>
      </c>
      <c r="BD203" s="106" t="s">
        <v>245</v>
      </c>
      <c r="BE203" s="106" t="s">
        <v>361</v>
      </c>
      <c r="BF203" s="101"/>
      <c r="BG203" s="101"/>
      <c r="BH203" s="101"/>
      <c r="BI203" s="100" t="str">
        <f>IFERROR(__xludf.DUMMYFUNCTION("IF(OR(REGEXMATCH(I203,""Peraturan Walikota""),REGEXMATCH(I203,""Peraturan Bupati""),REGEXMATCH(I203,""PERATURAN BUPATI""),REGEXMATCH(I203,""PERATURAN WALIKOTA"")),""Ada"",""Tidak Ada"")"),"Ada")</f>
        <v>Ada</v>
      </c>
      <c r="BJ203" s="98" t="str">
        <f t="shared" si="78"/>
        <v>Ada</v>
      </c>
      <c r="BK203" s="96" t="str">
        <f t="shared" si="79"/>
        <v>Ada</v>
      </c>
      <c r="BL203" s="98" t="str">
        <f t="shared" si="80"/>
        <v>Lengkap</v>
      </c>
      <c r="BM203" s="98" t="str">
        <f t="shared" si="81"/>
        <v>Tidak Lengkap</v>
      </c>
    </row>
    <row r="204">
      <c r="A204" s="96" t="s">
        <v>47</v>
      </c>
      <c r="B204" s="97">
        <v>196.0</v>
      </c>
      <c r="C204" s="96" t="s">
        <v>2217</v>
      </c>
      <c r="D204" s="96" t="s">
        <v>2218</v>
      </c>
      <c r="E204" s="96" t="s">
        <v>2219</v>
      </c>
      <c r="F204" s="96">
        <v>8.154230302E10</v>
      </c>
      <c r="G204" s="96">
        <v>8.154230302E10</v>
      </c>
      <c r="H204" s="96" t="s">
        <v>24</v>
      </c>
      <c r="I204" s="96" t="s">
        <v>2220</v>
      </c>
      <c r="J204" s="97">
        <v>2022.0</v>
      </c>
      <c r="K204" s="97" t="s">
        <v>223</v>
      </c>
      <c r="L204" s="96">
        <v>8.2324883304E10</v>
      </c>
      <c r="M204" s="96" t="s">
        <v>2221</v>
      </c>
      <c r="N204" s="96" t="s">
        <v>2222</v>
      </c>
      <c r="O204" s="96" t="s">
        <v>226</v>
      </c>
      <c r="P204" s="96" t="s">
        <v>330</v>
      </c>
      <c r="Q204" s="96" t="s">
        <v>2223</v>
      </c>
      <c r="R204" s="96" t="s">
        <v>9</v>
      </c>
      <c r="S204" s="96" t="s">
        <v>9</v>
      </c>
      <c r="T204" s="96" t="s">
        <v>9</v>
      </c>
      <c r="U204" s="96" t="s">
        <v>21</v>
      </c>
      <c r="V204" s="96" t="s">
        <v>21</v>
      </c>
      <c r="W204" s="96" t="s">
        <v>21</v>
      </c>
      <c r="X204" s="96" t="s">
        <v>21</v>
      </c>
      <c r="Y204" s="96" t="s">
        <v>21</v>
      </c>
      <c r="Z204" s="96" t="s">
        <v>21</v>
      </c>
      <c r="AA204" s="96" t="s">
        <v>21</v>
      </c>
      <c r="AB204" s="96" t="s">
        <v>21</v>
      </c>
      <c r="AC204" s="96" t="s">
        <v>228</v>
      </c>
      <c r="AD204" s="96" t="s">
        <v>228</v>
      </c>
      <c r="AE204" s="96" t="s">
        <v>228</v>
      </c>
      <c r="AF204" s="96" t="s">
        <v>228</v>
      </c>
      <c r="AG204" s="96" t="s">
        <v>228</v>
      </c>
      <c r="AH204" s="96" t="s">
        <v>228</v>
      </c>
      <c r="AI204" s="96" t="s">
        <v>229</v>
      </c>
      <c r="AJ204" s="96" t="s">
        <v>228</v>
      </c>
      <c r="AK204" s="96" t="s">
        <v>228</v>
      </c>
      <c r="AL204" s="96" t="s">
        <v>228</v>
      </c>
      <c r="AM204" s="96" t="s">
        <v>229</v>
      </c>
      <c r="AN204" s="96" t="s">
        <v>2224</v>
      </c>
      <c r="AO204" s="96">
        <v>55.0</v>
      </c>
      <c r="AP204" s="96" t="s">
        <v>1559</v>
      </c>
      <c r="AQ204" s="96"/>
      <c r="AR204" s="99"/>
      <c r="AS204" s="99"/>
      <c r="AT204" s="98"/>
      <c r="AU204" s="98"/>
      <c r="AV204" s="98"/>
      <c r="AW204" s="96" t="s">
        <v>231</v>
      </c>
      <c r="AX204" s="98"/>
      <c r="AY204" s="98"/>
      <c r="AZ204" s="98"/>
      <c r="BA204" s="96" t="s">
        <v>2225</v>
      </c>
      <c r="BB204" s="96" t="s">
        <v>2226</v>
      </c>
      <c r="BC204" s="98">
        <f t="shared" si="82"/>
        <v>9</v>
      </c>
      <c r="BD204" s="101"/>
      <c r="BE204" s="101"/>
      <c r="BF204" s="101"/>
      <c r="BG204" s="101"/>
      <c r="BH204" s="101"/>
      <c r="BI204" s="100" t="str">
        <f>IFERROR(__xludf.DUMMYFUNCTION("IF(OR(REGEXMATCH(I204,""Peraturan Walikota""),REGEXMATCH(I204,""Peraturan Bupati""),REGEXMATCH(I204,""PERATURAN BUPATI""),REGEXMATCH(I204,""PERATURAN WALIKOTA"")),""Ada"",""Tidak Ada"")"),"Ada")</f>
        <v>Ada</v>
      </c>
      <c r="BJ204" s="98" t="str">
        <f t="shared" si="78"/>
        <v>Ada</v>
      </c>
      <c r="BK204" s="96" t="str">
        <f t="shared" si="79"/>
        <v>Ada</v>
      </c>
      <c r="BL204" s="98" t="str">
        <f t="shared" si="80"/>
        <v>Lengkap</v>
      </c>
      <c r="BM204" s="98" t="str">
        <f t="shared" si="81"/>
        <v>Tidak Lengkap</v>
      </c>
    </row>
    <row r="205">
      <c r="A205" s="96" t="s">
        <v>47</v>
      </c>
      <c r="B205" s="97">
        <v>197.0</v>
      </c>
      <c r="C205" s="96" t="s">
        <v>2227</v>
      </c>
      <c r="D205" s="96" t="s">
        <v>2228</v>
      </c>
      <c r="F205" s="96">
        <v>8.5134507515E10</v>
      </c>
      <c r="G205" s="134" t="s">
        <v>2229</v>
      </c>
      <c r="H205" s="96" t="s">
        <v>11</v>
      </c>
      <c r="I205" s="96" t="s">
        <v>4539</v>
      </c>
      <c r="J205" s="97">
        <v>2024.0</v>
      </c>
      <c r="K205" s="97" t="s">
        <v>223</v>
      </c>
      <c r="L205" s="134" t="s">
        <v>2231</v>
      </c>
      <c r="M205" s="96" t="s">
        <v>2232</v>
      </c>
      <c r="N205" s="96" t="s">
        <v>2233</v>
      </c>
      <c r="O205" s="96" t="s">
        <v>226</v>
      </c>
      <c r="P205" s="96" t="s">
        <v>227</v>
      </c>
      <c r="Q205" s="96" t="s">
        <v>2234</v>
      </c>
      <c r="R205" s="96" t="s">
        <v>9</v>
      </c>
      <c r="S205" s="96" t="s">
        <v>9</v>
      </c>
      <c r="T205" s="96" t="s">
        <v>9</v>
      </c>
      <c r="U205" s="96" t="s">
        <v>9</v>
      </c>
      <c r="V205" s="96" t="s">
        <v>9</v>
      </c>
      <c r="W205" s="96" t="s">
        <v>21</v>
      </c>
      <c r="X205" s="96" t="s">
        <v>21</v>
      </c>
      <c r="Y205" s="96" t="s">
        <v>21</v>
      </c>
      <c r="Z205" s="96" t="s">
        <v>9</v>
      </c>
      <c r="AA205" s="96" t="s">
        <v>21</v>
      </c>
      <c r="AB205" s="96" t="s">
        <v>21</v>
      </c>
      <c r="AC205" s="96" t="s">
        <v>228</v>
      </c>
      <c r="AD205" s="96" t="s">
        <v>228</v>
      </c>
      <c r="AE205" s="96" t="s">
        <v>228</v>
      </c>
      <c r="AF205" s="96" t="s">
        <v>228</v>
      </c>
      <c r="AG205" s="96" t="s">
        <v>228</v>
      </c>
      <c r="AH205" s="96" t="s">
        <v>228</v>
      </c>
      <c r="AI205" s="96" t="s">
        <v>228</v>
      </c>
      <c r="AJ205" s="96" t="s">
        <v>228</v>
      </c>
      <c r="AK205" s="96" t="s">
        <v>229</v>
      </c>
      <c r="AL205" s="96" t="s">
        <v>228</v>
      </c>
      <c r="AM205" s="96" t="s">
        <v>228</v>
      </c>
      <c r="AN205" s="96" t="s">
        <v>2235</v>
      </c>
      <c r="AO205" s="96" t="s">
        <v>2236</v>
      </c>
      <c r="AP205" s="96" t="s">
        <v>2237</v>
      </c>
      <c r="AQ205" s="96"/>
      <c r="AR205" s="99"/>
      <c r="AS205" s="99"/>
      <c r="AT205" s="98"/>
      <c r="AU205" s="98"/>
      <c r="AV205" s="98"/>
      <c r="AW205" s="98"/>
      <c r="AX205" s="98"/>
      <c r="AY205" s="96" t="s">
        <v>231</v>
      </c>
      <c r="AZ205" s="98"/>
      <c r="BA205" s="96" t="s">
        <v>2238</v>
      </c>
      <c r="BB205" s="96" t="s">
        <v>2239</v>
      </c>
      <c r="BC205" s="98">
        <f t="shared" si="82"/>
        <v>10</v>
      </c>
      <c r="BD205" s="106" t="s">
        <v>2187</v>
      </c>
      <c r="BE205" s="106" t="s">
        <v>245</v>
      </c>
      <c r="BF205" s="106" t="s">
        <v>321</v>
      </c>
      <c r="BG205" s="106" t="s">
        <v>361</v>
      </c>
      <c r="BH205" s="101"/>
      <c r="BI205" s="100" t="str">
        <f>IFERROR(__xludf.DUMMYFUNCTION("IF(OR(REGEXMATCH(I205,""Peraturan Walikota""),REGEXMATCH(I205,""Peraturan Bupati""),REGEXMATCH(I205,""PERATURAN BUPATI""),REGEXMATCH(I205,""PERATURAN WALIKOTA"")),""Ada"",""Tidak Ada"")"),"Ada")</f>
        <v>Ada</v>
      </c>
      <c r="BJ205" s="98" t="str">
        <f t="shared" si="78"/>
        <v>Ada</v>
      </c>
      <c r="BK205" s="96" t="str">
        <f t="shared" si="79"/>
        <v>Ada</v>
      </c>
      <c r="BL205" s="98" t="str">
        <f t="shared" si="80"/>
        <v>Lengkap</v>
      </c>
      <c r="BM205" s="98" t="str">
        <f t="shared" si="81"/>
        <v>Tidak Lengkap</v>
      </c>
    </row>
    <row r="206">
      <c r="A206" s="96" t="s">
        <v>47</v>
      </c>
      <c r="B206" s="97">
        <v>198.0</v>
      </c>
      <c r="C206" s="96" t="s">
        <v>2240</v>
      </c>
      <c r="D206" s="96" t="s">
        <v>2241</v>
      </c>
      <c r="E206" s="96" t="s">
        <v>2242</v>
      </c>
      <c r="F206" s="96" t="s">
        <v>2243</v>
      </c>
      <c r="G206" s="96">
        <v>8.7777867129E10</v>
      </c>
      <c r="H206" s="96" t="s">
        <v>11</v>
      </c>
      <c r="I206" s="96" t="s">
        <v>2244</v>
      </c>
      <c r="J206" s="97">
        <v>2022.0</v>
      </c>
      <c r="K206" s="97" t="s">
        <v>223</v>
      </c>
      <c r="L206" s="96">
        <v>8.9580001358E11</v>
      </c>
      <c r="M206" s="96" t="s">
        <v>2245</v>
      </c>
      <c r="N206" s="96" t="s">
        <v>2246</v>
      </c>
      <c r="O206" s="96" t="s">
        <v>2247</v>
      </c>
      <c r="P206" s="96" t="s">
        <v>341</v>
      </c>
      <c r="Q206" s="96" t="s">
        <v>237</v>
      </c>
      <c r="R206" s="96" t="s">
        <v>21</v>
      </c>
      <c r="S206" s="96" t="s">
        <v>21</v>
      </c>
      <c r="T206" s="96" t="s">
        <v>21</v>
      </c>
      <c r="U206" s="96" t="s">
        <v>21</v>
      </c>
      <c r="V206" s="96" t="s">
        <v>21</v>
      </c>
      <c r="W206" s="96" t="s">
        <v>21</v>
      </c>
      <c r="X206" s="96" t="s">
        <v>21</v>
      </c>
      <c r="Y206" s="96" t="s">
        <v>21</v>
      </c>
      <c r="Z206" s="96" t="s">
        <v>9</v>
      </c>
      <c r="AA206" s="96" t="s">
        <v>21</v>
      </c>
      <c r="AB206" s="96" t="s">
        <v>21</v>
      </c>
      <c r="AC206" s="96" t="s">
        <v>228</v>
      </c>
      <c r="AD206" s="96" t="s">
        <v>228</v>
      </c>
      <c r="AE206" s="96" t="s">
        <v>228</v>
      </c>
      <c r="AF206" s="96" t="s">
        <v>228</v>
      </c>
      <c r="AG206" s="96" t="s">
        <v>228</v>
      </c>
      <c r="AH206" s="96" t="s">
        <v>228</v>
      </c>
      <c r="AI206" s="96" t="s">
        <v>228</v>
      </c>
      <c r="AJ206" s="96" t="s">
        <v>228</v>
      </c>
      <c r="AK206" s="96" t="s">
        <v>228</v>
      </c>
      <c r="AL206" s="96" t="s">
        <v>228</v>
      </c>
      <c r="AM206" s="96" t="s">
        <v>228</v>
      </c>
      <c r="AN206" s="96" t="s">
        <v>2248</v>
      </c>
      <c r="AO206" s="96">
        <v>24.0</v>
      </c>
      <c r="AP206" s="96" t="s">
        <v>1168</v>
      </c>
      <c r="AQ206" s="96"/>
      <c r="AR206" s="105"/>
      <c r="AS206" s="105"/>
      <c r="AT206" s="98"/>
      <c r="AU206" s="98"/>
      <c r="AV206" s="98"/>
      <c r="AW206" s="96" t="s">
        <v>231</v>
      </c>
      <c r="AX206" s="98"/>
      <c r="AY206" s="98"/>
      <c r="AZ206" s="98"/>
      <c r="BA206" s="96" t="s">
        <v>2249</v>
      </c>
      <c r="BB206" s="96" t="s">
        <v>2250</v>
      </c>
      <c r="BC206" s="98">
        <f t="shared" si="82"/>
        <v>11</v>
      </c>
      <c r="BD206" s="101"/>
      <c r="BE206" s="101"/>
      <c r="BF206" s="101"/>
      <c r="BG206" s="101"/>
      <c r="BH206" s="101"/>
      <c r="BI206" s="100" t="str">
        <f>IFERROR(__xludf.DUMMYFUNCTION("IF(OR(REGEXMATCH(I206,""Peraturan Walikota""),REGEXMATCH(I206,""Peraturan Bupati""),REGEXMATCH(I206,""PERATURAN BUPATI""),REGEXMATCH(I206,""PERATURAN WALIKOTA"")),""Ada"",""Tidak Ada"")"),"Ada")</f>
        <v>Ada</v>
      </c>
      <c r="BJ206" s="98" t="str">
        <f t="shared" si="78"/>
        <v>Ada</v>
      </c>
      <c r="BK206" s="96" t="str">
        <f t="shared" si="79"/>
        <v>Ada</v>
      </c>
      <c r="BL206" s="98" t="str">
        <f t="shared" si="80"/>
        <v>Tidak Lengkap</v>
      </c>
      <c r="BM206" s="98" t="str">
        <f t="shared" si="81"/>
        <v>Tidak Lengkap</v>
      </c>
    </row>
    <row r="207">
      <c r="A207" s="96" t="s">
        <v>47</v>
      </c>
      <c r="B207" s="97">
        <v>199.0</v>
      </c>
      <c r="C207" s="96" t="s">
        <v>2251</v>
      </c>
      <c r="D207" s="96" t="s">
        <v>2252</v>
      </c>
      <c r="E207" s="96" t="s">
        <v>2253</v>
      </c>
      <c r="F207" s="96">
        <v>8.175492784E9</v>
      </c>
      <c r="G207" s="96" t="s">
        <v>237</v>
      </c>
      <c r="H207" s="96" t="s">
        <v>11</v>
      </c>
      <c r="I207" s="96" t="s">
        <v>4540</v>
      </c>
      <c r="J207" s="97">
        <v>2025.0</v>
      </c>
      <c r="K207" s="97" t="s">
        <v>223</v>
      </c>
      <c r="L207" s="96" t="s">
        <v>2255</v>
      </c>
      <c r="M207" s="96" t="s">
        <v>2256</v>
      </c>
      <c r="N207" s="96" t="s">
        <v>377</v>
      </c>
      <c r="O207" s="96" t="s">
        <v>286</v>
      </c>
      <c r="P207" s="96" t="s">
        <v>261</v>
      </c>
      <c r="Q207" s="96" t="s">
        <v>237</v>
      </c>
      <c r="R207" s="96" t="s">
        <v>9</v>
      </c>
      <c r="S207" s="96" t="s">
        <v>9</v>
      </c>
      <c r="T207" s="96" t="s">
        <v>21</v>
      </c>
      <c r="U207" s="96" t="s">
        <v>9</v>
      </c>
      <c r="V207" s="96" t="s">
        <v>9</v>
      </c>
      <c r="W207" s="96" t="s">
        <v>9</v>
      </c>
      <c r="X207" s="96" t="s">
        <v>21</v>
      </c>
      <c r="Y207" s="96" t="s">
        <v>9</v>
      </c>
      <c r="Z207" s="96" t="s">
        <v>9</v>
      </c>
      <c r="AA207" s="96" t="s">
        <v>21</v>
      </c>
      <c r="AB207" s="96" t="s">
        <v>21</v>
      </c>
      <c r="AC207" s="96" t="s">
        <v>228</v>
      </c>
      <c r="AD207" s="96" t="s">
        <v>228</v>
      </c>
      <c r="AE207" s="96" t="s">
        <v>228</v>
      </c>
      <c r="AF207" s="96" t="s">
        <v>228</v>
      </c>
      <c r="AG207" s="96" t="s">
        <v>228</v>
      </c>
      <c r="AH207" s="96" t="s">
        <v>228</v>
      </c>
      <c r="AI207" s="96" t="s">
        <v>228</v>
      </c>
      <c r="AJ207" s="96" t="s">
        <v>228</v>
      </c>
      <c r="AK207" s="96" t="s">
        <v>228</v>
      </c>
      <c r="AL207" s="96" t="s">
        <v>228</v>
      </c>
      <c r="AM207" s="96" t="s">
        <v>228</v>
      </c>
      <c r="AN207" s="96" t="s">
        <v>237</v>
      </c>
      <c r="AO207" s="96">
        <v>201.0</v>
      </c>
      <c r="AP207" s="96" t="s">
        <v>2257</v>
      </c>
      <c r="AQ207" s="98"/>
      <c r="AR207" s="98"/>
      <c r="AS207" s="98"/>
      <c r="AT207" s="98"/>
      <c r="AU207" s="98"/>
      <c r="AV207" s="98"/>
      <c r="AW207" s="98"/>
      <c r="AX207" s="98"/>
      <c r="AY207" s="98"/>
      <c r="AZ207" s="96" t="s">
        <v>231</v>
      </c>
      <c r="BA207" s="96" t="s">
        <v>2258</v>
      </c>
      <c r="BB207" s="96" t="s">
        <v>2259</v>
      </c>
      <c r="BC207" s="98">
        <f t="shared" si="82"/>
        <v>11</v>
      </c>
      <c r="BD207" s="101"/>
      <c r="BE207" s="101"/>
      <c r="BF207" s="101"/>
      <c r="BG207" s="101"/>
      <c r="BH207" s="101"/>
      <c r="BI207" s="100" t="str">
        <f>IFERROR(__xludf.DUMMYFUNCTION("IF(OR(REGEXMATCH(I207,""Peraturan Walikota""),REGEXMATCH(I207,""Peraturan Bupati""),REGEXMATCH(I207,""PERATURAN BUPATI""),REGEXMATCH(I207,""PERATURAN WALIKOTA"")),""Ada"",""Tidak Ada"")"),"Ada")</f>
        <v>Ada</v>
      </c>
      <c r="BJ207" s="98" t="str">
        <f t="shared" si="78"/>
        <v>Ada</v>
      </c>
      <c r="BK207" s="96" t="str">
        <f t="shared" si="79"/>
        <v>Ada</v>
      </c>
      <c r="BL207" s="98" t="str">
        <f t="shared" si="80"/>
        <v>Tidak Lengkap</v>
      </c>
      <c r="BM207" s="98" t="str">
        <f t="shared" si="81"/>
        <v>Tidak Lengkap</v>
      </c>
    </row>
    <row r="208">
      <c r="A208" s="96" t="s">
        <v>47</v>
      </c>
      <c r="B208" s="97">
        <v>200.0</v>
      </c>
      <c r="C208" s="104" t="s">
        <v>2260</v>
      </c>
      <c r="D208" s="98" t="s">
        <v>237</v>
      </c>
      <c r="E208" s="98" t="s">
        <v>2261</v>
      </c>
      <c r="F208" s="135" t="s">
        <v>2262</v>
      </c>
      <c r="G208" s="135" t="s">
        <v>2262</v>
      </c>
      <c r="H208" s="98" t="s">
        <v>24</v>
      </c>
      <c r="I208" s="96" t="s">
        <v>2263</v>
      </c>
      <c r="J208" s="100">
        <v>2023.0</v>
      </c>
      <c r="K208" s="100" t="s">
        <v>387</v>
      </c>
      <c r="L208" s="135" t="s">
        <v>2262</v>
      </c>
      <c r="M208" s="98" t="s">
        <v>2264</v>
      </c>
      <c r="N208" s="96" t="s">
        <v>2265</v>
      </c>
      <c r="O208" s="98" t="s">
        <v>253</v>
      </c>
      <c r="P208" s="98" t="s">
        <v>647</v>
      </c>
      <c r="Q208" s="98" t="s">
        <v>2266</v>
      </c>
      <c r="R208" s="96" t="s">
        <v>21</v>
      </c>
      <c r="S208" s="96" t="s">
        <v>21</v>
      </c>
      <c r="T208" s="96" t="s">
        <v>21</v>
      </c>
      <c r="U208" s="96" t="s">
        <v>21</v>
      </c>
      <c r="V208" s="96" t="s">
        <v>21</v>
      </c>
      <c r="W208" s="96" t="s">
        <v>21</v>
      </c>
      <c r="X208" s="96" t="s">
        <v>21</v>
      </c>
      <c r="Y208" s="98" t="s">
        <v>9</v>
      </c>
      <c r="Z208" s="98" t="s">
        <v>9</v>
      </c>
      <c r="AA208" s="96" t="s">
        <v>21</v>
      </c>
      <c r="AB208" s="96" t="s">
        <v>21</v>
      </c>
      <c r="AC208" s="96" t="s">
        <v>228</v>
      </c>
      <c r="AD208" s="96" t="s">
        <v>228</v>
      </c>
      <c r="AE208" s="96" t="s">
        <v>228</v>
      </c>
      <c r="AF208" s="96" t="s">
        <v>229</v>
      </c>
      <c r="AG208" s="96" t="s">
        <v>228</v>
      </c>
      <c r="AH208" s="96" t="s">
        <v>228</v>
      </c>
      <c r="AI208" s="96" t="s">
        <v>229</v>
      </c>
      <c r="AJ208" s="98"/>
      <c r="AK208" s="98"/>
      <c r="AL208" s="98"/>
      <c r="AM208" s="98"/>
      <c r="AN208" s="98"/>
      <c r="AO208" s="98">
        <v>36.0</v>
      </c>
      <c r="AP208" s="98" t="s">
        <v>2267</v>
      </c>
      <c r="AQ208" s="98"/>
      <c r="AR208" s="98"/>
      <c r="AS208" s="98"/>
      <c r="AT208" s="98"/>
      <c r="AU208" s="98"/>
      <c r="AV208" s="98"/>
      <c r="AW208" s="98"/>
      <c r="AX208" s="98">
        <v>1.0</v>
      </c>
      <c r="AY208" s="98"/>
      <c r="AZ208" s="98"/>
      <c r="BA208" s="98" t="s">
        <v>2268</v>
      </c>
      <c r="BB208" s="98"/>
      <c r="BC208" s="98">
        <f t="shared" si="82"/>
        <v>5</v>
      </c>
      <c r="BD208" s="106" t="s">
        <v>245</v>
      </c>
      <c r="BE208" s="106" t="s">
        <v>361</v>
      </c>
      <c r="BF208" s="101"/>
      <c r="BG208" s="101"/>
      <c r="BH208" s="101"/>
      <c r="BI208" s="100" t="str">
        <f>IFERROR(__xludf.DUMMYFUNCTION("IF(OR(REGEXMATCH(I208,""Peraturan Walikota""),REGEXMATCH(I208,""Peraturan Bupati""),REGEXMATCH(I208,""PERATURAN BUPATI""),REGEXMATCH(I208,""PERATURAN WALIKOTA"")),""Ada"",""Tidak Ada"")"),"Ada")</f>
        <v>Ada</v>
      </c>
      <c r="BJ208" s="98" t="str">
        <f t="shared" si="78"/>
        <v>Ada</v>
      </c>
      <c r="BK208" s="96" t="str">
        <f t="shared" si="79"/>
        <v>Tidak Ada</v>
      </c>
      <c r="BL208" s="98" t="str">
        <f t="shared" si="80"/>
        <v>Tidak Lengkap</v>
      </c>
      <c r="BM208" s="98" t="str">
        <f t="shared" si="81"/>
        <v>Tidak Lengkap</v>
      </c>
    </row>
    <row r="209" hidden="1">
      <c r="A209" s="96" t="s">
        <v>47</v>
      </c>
      <c r="B209" s="97">
        <v>201.0</v>
      </c>
      <c r="C209" s="248" t="s">
        <v>2269</v>
      </c>
      <c r="D209" s="250"/>
      <c r="E209" s="250"/>
      <c r="F209" s="250"/>
      <c r="G209" s="250"/>
      <c r="H209" s="250"/>
      <c r="I209" s="248"/>
      <c r="J209" s="124">
        <v>2025.0</v>
      </c>
      <c r="K209" s="124"/>
      <c r="L209" s="250"/>
      <c r="M209" s="250"/>
      <c r="N209" s="250"/>
      <c r="O209" s="250"/>
      <c r="P209" s="250"/>
      <c r="Q209" s="250"/>
      <c r="R209" s="250"/>
      <c r="S209" s="250"/>
      <c r="T209" s="250"/>
      <c r="U209" s="250"/>
      <c r="V209" s="250"/>
      <c r="W209" s="250"/>
      <c r="X209" s="250"/>
      <c r="Y209" s="250"/>
      <c r="Z209" s="250"/>
      <c r="AA209" s="250"/>
      <c r="AB209" s="250"/>
      <c r="AC209" s="250"/>
      <c r="AD209" s="250"/>
      <c r="AE209" s="250"/>
      <c r="AF209" s="250"/>
      <c r="AG209" s="250"/>
      <c r="AH209" s="250"/>
      <c r="AI209" s="250"/>
      <c r="AJ209" s="250"/>
      <c r="AK209" s="250"/>
      <c r="AL209" s="250"/>
      <c r="AM209" s="250"/>
      <c r="AN209" s="250"/>
      <c r="AO209" s="250"/>
      <c r="AP209" s="250"/>
      <c r="AQ209" s="250"/>
      <c r="AR209" s="250"/>
      <c r="AS209" s="250"/>
      <c r="AT209" s="250"/>
      <c r="AU209" s="250"/>
      <c r="AV209" s="250"/>
      <c r="AW209" s="250"/>
      <c r="AX209" s="250"/>
      <c r="AY209" s="250"/>
      <c r="AZ209" s="250"/>
      <c r="BA209" s="250"/>
      <c r="BB209" s="250"/>
      <c r="BC209" s="250">
        <f t="shared" si="82"/>
        <v>0</v>
      </c>
      <c r="BD209" s="260"/>
      <c r="BE209" s="260"/>
      <c r="BF209" s="260"/>
      <c r="BG209" s="260"/>
      <c r="BH209" s="260"/>
      <c r="BI209" s="100" t="str">
        <f>IFERROR(__xludf.DUMMYFUNCTION("IF(OR(REGEXMATCH(I209,""Peraturan Walikota""),REGEXMATCH(I209,""Peraturan Bupati""),REGEXMATCH(I209,""PERATURAN BUPATI""),REGEXMATCH(I209,""PERATURAN WALIKOTA"")),""Ada"",""Tidak Ada"")"),"Tidak Ada")</f>
        <v>Tidak Ada</v>
      </c>
      <c r="BJ209" s="250" t="str">
        <f t="shared" si="78"/>
        <v>Tidak Menjawab</v>
      </c>
      <c r="BK209" s="248" t="str">
        <f t="shared" si="79"/>
        <v>Tidak Menjawab</v>
      </c>
      <c r="BL209" s="250" t="str">
        <f t="shared" si="80"/>
        <v>Tidak Lengkap</v>
      </c>
      <c r="BM209" s="250" t="str">
        <f t="shared" si="81"/>
        <v>Tidak Lengkap</v>
      </c>
    </row>
    <row r="210">
      <c r="A210" s="96" t="s">
        <v>47</v>
      </c>
      <c r="B210" s="97">
        <v>202.0</v>
      </c>
      <c r="C210" s="96" t="s">
        <v>2271</v>
      </c>
      <c r="D210" s="96" t="s">
        <v>2272</v>
      </c>
      <c r="E210" s="96" t="s">
        <v>2273</v>
      </c>
      <c r="F210" s="96" t="s">
        <v>2274</v>
      </c>
      <c r="G210" s="96">
        <v>8.5713455662E10</v>
      </c>
      <c r="H210" s="96" t="s">
        <v>11</v>
      </c>
      <c r="I210" s="96" t="s">
        <v>2275</v>
      </c>
      <c r="J210" s="97">
        <v>2024.0</v>
      </c>
      <c r="K210" s="97" t="s">
        <v>387</v>
      </c>
      <c r="L210" s="96">
        <v>8.2155888505E10</v>
      </c>
      <c r="M210" s="111" t="s">
        <v>2276</v>
      </c>
      <c r="N210" s="96" t="s">
        <v>2277</v>
      </c>
      <c r="O210" s="96" t="s">
        <v>286</v>
      </c>
      <c r="P210" s="96" t="s">
        <v>330</v>
      </c>
      <c r="Q210" s="96" t="s">
        <v>2278</v>
      </c>
      <c r="R210" s="96" t="s">
        <v>9</v>
      </c>
      <c r="S210" s="96" t="s">
        <v>9</v>
      </c>
      <c r="T210" s="96" t="s">
        <v>9</v>
      </c>
      <c r="U210" s="96" t="s">
        <v>21</v>
      </c>
      <c r="V210" s="96" t="s">
        <v>9</v>
      </c>
      <c r="W210" s="96" t="s">
        <v>21</v>
      </c>
      <c r="X210" s="96" t="s">
        <v>21</v>
      </c>
      <c r="Y210" s="96" t="s">
        <v>21</v>
      </c>
      <c r="Z210" s="96" t="s">
        <v>21</v>
      </c>
      <c r="AA210" s="96" t="s">
        <v>21</v>
      </c>
      <c r="AB210" s="96" t="s">
        <v>21</v>
      </c>
      <c r="AC210" s="96" t="s">
        <v>228</v>
      </c>
      <c r="AD210" s="96" t="s">
        <v>228</v>
      </c>
      <c r="AE210" s="96" t="s">
        <v>228</v>
      </c>
      <c r="AF210" s="96" t="s">
        <v>228</v>
      </c>
      <c r="AG210" s="96" t="s">
        <v>228</v>
      </c>
      <c r="AH210" s="96" t="s">
        <v>228</v>
      </c>
      <c r="AI210" s="96" t="s">
        <v>229</v>
      </c>
      <c r="AJ210" s="96" t="s">
        <v>228</v>
      </c>
      <c r="AK210" s="96" t="s">
        <v>229</v>
      </c>
      <c r="AL210" s="96" t="s">
        <v>228</v>
      </c>
      <c r="AM210" s="96" t="s">
        <v>228</v>
      </c>
      <c r="AN210" s="96" t="s">
        <v>2279</v>
      </c>
      <c r="AO210" s="96">
        <v>41.0</v>
      </c>
      <c r="AP210" s="96" t="s">
        <v>2009</v>
      </c>
      <c r="AQ210" s="96"/>
      <c r="AR210" s="105"/>
      <c r="AS210" s="105"/>
      <c r="AT210" s="98"/>
      <c r="AU210" s="98"/>
      <c r="AV210" s="98"/>
      <c r="AW210" s="98"/>
      <c r="AX210" s="98"/>
      <c r="AY210" s="96" t="s">
        <v>231</v>
      </c>
      <c r="AZ210" s="98"/>
      <c r="BA210" s="96" t="s">
        <v>2280</v>
      </c>
      <c r="BB210" s="96" t="s">
        <v>2281</v>
      </c>
      <c r="BC210" s="98">
        <f t="shared" si="82"/>
        <v>9</v>
      </c>
      <c r="BD210" s="106" t="s">
        <v>2187</v>
      </c>
      <c r="BE210" s="106" t="s">
        <v>361</v>
      </c>
      <c r="BF210" s="106" t="s">
        <v>245</v>
      </c>
      <c r="BG210" s="101"/>
      <c r="BH210" s="101"/>
      <c r="BI210" s="100" t="str">
        <f>IFERROR(__xludf.DUMMYFUNCTION("IF(OR(REGEXMATCH(I210,""Peraturan Walikota""),REGEXMATCH(I210,""Peraturan Bupati""),REGEXMATCH(I210,""PERATURAN BUPATI""),REGEXMATCH(I210,""PERATURAN WALIKOTA"")),""Ada"",""Tidak Ada"")"),"Ada")</f>
        <v>Ada</v>
      </c>
      <c r="BJ210" s="98" t="str">
        <f t="shared" si="78"/>
        <v>Ada</v>
      </c>
      <c r="BK210" s="96" t="str">
        <f t="shared" si="79"/>
        <v>Ada</v>
      </c>
      <c r="BL210" s="98" t="str">
        <f t="shared" si="80"/>
        <v>Lengkap</v>
      </c>
      <c r="BM210" s="98" t="str">
        <f t="shared" si="81"/>
        <v>Tidak Lengkap</v>
      </c>
    </row>
    <row r="211">
      <c r="A211" s="96" t="s">
        <v>47</v>
      </c>
      <c r="B211" s="97">
        <v>203.0</v>
      </c>
      <c r="C211" s="96" t="s">
        <v>2282</v>
      </c>
      <c r="D211" s="96" t="s">
        <v>2283</v>
      </c>
      <c r="E211" s="96" t="s">
        <v>2284</v>
      </c>
      <c r="F211" s="96" t="s">
        <v>2285</v>
      </c>
      <c r="G211" s="96">
        <v>8.95636782811E11</v>
      </c>
      <c r="H211" s="96" t="s">
        <v>2286</v>
      </c>
      <c r="I211" s="96" t="s">
        <v>2287</v>
      </c>
      <c r="J211" s="97">
        <v>2024.0</v>
      </c>
      <c r="K211" s="97" t="s">
        <v>387</v>
      </c>
      <c r="L211" s="96" t="s">
        <v>2288</v>
      </c>
      <c r="M211" s="96" t="s">
        <v>2289</v>
      </c>
      <c r="N211" s="96" t="s">
        <v>784</v>
      </c>
      <c r="O211" s="96" t="s">
        <v>2290</v>
      </c>
      <c r="P211" s="96" t="s">
        <v>341</v>
      </c>
      <c r="Q211" s="96" t="s">
        <v>2291</v>
      </c>
      <c r="R211" s="96" t="s">
        <v>9</v>
      </c>
      <c r="S211" s="96" t="s">
        <v>21</v>
      </c>
      <c r="T211" s="96" t="s">
        <v>9</v>
      </c>
      <c r="U211" s="96" t="s">
        <v>21</v>
      </c>
      <c r="V211" s="96" t="s">
        <v>21</v>
      </c>
      <c r="W211" s="96" t="s">
        <v>21</v>
      </c>
      <c r="X211" s="96" t="s">
        <v>9</v>
      </c>
      <c r="Y211" s="96" t="s">
        <v>21</v>
      </c>
      <c r="Z211" s="96" t="s">
        <v>9</v>
      </c>
      <c r="AA211" s="96" t="s">
        <v>9</v>
      </c>
      <c r="AB211" s="96" t="s">
        <v>9</v>
      </c>
      <c r="AC211" s="96" t="s">
        <v>228</v>
      </c>
      <c r="AD211" s="96" t="s">
        <v>228</v>
      </c>
      <c r="AE211" s="96" t="s">
        <v>228</v>
      </c>
      <c r="AF211" s="96" t="s">
        <v>228</v>
      </c>
      <c r="AG211" s="96" t="s">
        <v>228</v>
      </c>
      <c r="AH211" s="96" t="s">
        <v>228</v>
      </c>
      <c r="AI211" s="96" t="s">
        <v>228</v>
      </c>
      <c r="AJ211" s="96" t="s">
        <v>228</v>
      </c>
      <c r="AK211" s="96" t="s">
        <v>228</v>
      </c>
      <c r="AL211" s="96" t="s">
        <v>228</v>
      </c>
      <c r="AM211" s="96" t="s">
        <v>228</v>
      </c>
      <c r="AN211" s="96" t="s">
        <v>2292</v>
      </c>
      <c r="AO211" s="96">
        <v>72.0</v>
      </c>
      <c r="AP211" s="96" t="s">
        <v>278</v>
      </c>
      <c r="AR211" s="96"/>
      <c r="AS211" s="96"/>
      <c r="AT211" s="98"/>
      <c r="AU211" s="98"/>
      <c r="AV211" s="98"/>
      <c r="AW211" s="98"/>
      <c r="AX211" s="98"/>
      <c r="AY211" s="96" t="s">
        <v>231</v>
      </c>
      <c r="AZ211" s="98"/>
      <c r="BA211" s="98" t="s">
        <v>2293</v>
      </c>
      <c r="BB211" s="98"/>
      <c r="BC211" s="98">
        <f>COUNTIF(AC211:AL211,"Sudah")</f>
        <v>10</v>
      </c>
      <c r="BD211" s="106" t="s">
        <v>2187</v>
      </c>
      <c r="BE211" s="106" t="s">
        <v>245</v>
      </c>
      <c r="BF211" s="106" t="s">
        <v>321</v>
      </c>
      <c r="BG211" s="106" t="s">
        <v>361</v>
      </c>
      <c r="BH211" s="101"/>
      <c r="BI211" s="100" t="str">
        <f>IFERROR(__xludf.DUMMYFUNCTION("IF(OR(REGEXMATCH(I211,""Peraturan Walikota""),REGEXMATCH(I211,""Peraturan Bupati""),REGEXMATCH(I211,""PERATURAN BUPATI""),REGEXMATCH(I211,""PERATURAN WALIKOTA"")),""Ada"",""Tidak Ada"")"),"Ada")</f>
        <v>Ada</v>
      </c>
      <c r="BJ211" s="98" t="str">
        <f t="shared" si="78"/>
        <v>Ada</v>
      </c>
      <c r="BK211" s="96" t="str">
        <f t="shared" si="79"/>
        <v>Ada</v>
      </c>
      <c r="BL211" s="98" t="str">
        <f t="shared" si="80"/>
        <v>Tidak Lengkap</v>
      </c>
      <c r="BM211" s="98" t="str">
        <f t="shared" si="81"/>
        <v>Tidak Lengkap</v>
      </c>
    </row>
    <row r="212">
      <c r="A212" s="96" t="s">
        <v>47</v>
      </c>
      <c r="B212" s="97">
        <v>204.0</v>
      </c>
      <c r="C212" s="96" t="s">
        <v>2294</v>
      </c>
      <c r="D212" s="98"/>
      <c r="E212" s="98"/>
      <c r="F212" s="98"/>
      <c r="G212" s="98"/>
      <c r="H212" s="98"/>
      <c r="I212" s="98"/>
      <c r="J212" s="100"/>
      <c r="K212" s="100"/>
      <c r="L212" s="98"/>
      <c r="M212" s="98"/>
      <c r="N212" s="98"/>
      <c r="O212" s="98"/>
      <c r="P212" s="98"/>
      <c r="Q212" s="98"/>
      <c r="R212" s="98"/>
      <c r="S212" s="98"/>
      <c r="T212" s="98"/>
      <c r="U212" s="98"/>
      <c r="V212" s="98"/>
      <c r="W212" s="98"/>
      <c r="X212" s="98"/>
      <c r="Y212" s="98"/>
      <c r="Z212" s="98"/>
      <c r="AA212" s="98"/>
      <c r="AB212" s="98"/>
      <c r="AC212" s="98"/>
      <c r="AD212" s="98"/>
      <c r="AE212" s="98"/>
      <c r="AF212" s="98"/>
      <c r="AG212" s="98"/>
      <c r="AH212" s="98"/>
      <c r="AI212" s="98"/>
      <c r="AJ212" s="98"/>
      <c r="AK212" s="98"/>
      <c r="AL212" s="98"/>
      <c r="AM212" s="98"/>
      <c r="AN212" s="98"/>
      <c r="AO212" s="98"/>
      <c r="AP212" s="98"/>
      <c r="AQ212" s="98"/>
      <c r="AR212" s="98"/>
      <c r="AS212" s="98"/>
      <c r="AT212" s="98"/>
      <c r="AU212" s="98"/>
      <c r="AV212" s="98"/>
      <c r="AW212" s="98"/>
      <c r="AX212" s="98"/>
      <c r="AY212" s="98"/>
      <c r="AZ212" s="98"/>
      <c r="BA212" s="98"/>
      <c r="BB212" s="98"/>
      <c r="BC212" s="98">
        <f t="shared" ref="BC212:BC213" si="83">COUNTIF(AC212:AM212,"Sudah")</f>
        <v>0</v>
      </c>
      <c r="BD212" s="101"/>
      <c r="BE212" s="101"/>
      <c r="BF212" s="101"/>
      <c r="BG212" s="101"/>
      <c r="BH212" s="101"/>
      <c r="BI212" s="100" t="str">
        <f>IFERROR(__xludf.DUMMYFUNCTION("IF(OR(REGEXMATCH(I212,""Peraturan Walikota""),REGEXMATCH(I212,""Peraturan Bupati""),REGEXMATCH(I212,""PERATURAN BUPATI""),REGEXMATCH(I212,""PERATURAN WALIKOTA"")),""Ada"",""Tidak Ada"")"),"Tidak Ada")</f>
        <v>Tidak Ada</v>
      </c>
      <c r="BJ212" s="98" t="str">
        <f t="shared" si="78"/>
        <v>Tidak Menjawab</v>
      </c>
      <c r="BK212" s="96" t="str">
        <f t="shared" si="79"/>
        <v>Tidak Menjawab</v>
      </c>
      <c r="BL212" s="98" t="str">
        <f t="shared" si="80"/>
        <v>Tidak Lengkap</v>
      </c>
      <c r="BM212" s="98" t="str">
        <f t="shared" si="81"/>
        <v>Tidak Lengkap</v>
      </c>
    </row>
    <row r="213">
      <c r="A213" s="96" t="s">
        <v>47</v>
      </c>
      <c r="B213" s="97">
        <v>205.0</v>
      </c>
      <c r="C213" s="96" t="s">
        <v>2295</v>
      </c>
      <c r="D213" s="98" t="s">
        <v>2296</v>
      </c>
      <c r="E213" s="98" t="s">
        <v>2297</v>
      </c>
      <c r="F213" s="135" t="s">
        <v>2298</v>
      </c>
      <c r="G213" s="135" t="s">
        <v>237</v>
      </c>
      <c r="H213" s="98" t="s">
        <v>11</v>
      </c>
      <c r="I213" s="96" t="s">
        <v>2299</v>
      </c>
      <c r="J213" s="100">
        <v>2024.0</v>
      </c>
      <c r="K213" s="100" t="s">
        <v>223</v>
      </c>
      <c r="L213" s="98" t="s">
        <v>2300</v>
      </c>
      <c r="M213" s="98" t="s">
        <v>2301</v>
      </c>
      <c r="N213" s="96" t="s">
        <v>2302</v>
      </c>
      <c r="O213" s="98" t="s">
        <v>276</v>
      </c>
      <c r="P213" s="98" t="s">
        <v>369</v>
      </c>
      <c r="Q213" s="98" t="s">
        <v>2303</v>
      </c>
      <c r="R213" s="96" t="s">
        <v>9</v>
      </c>
      <c r="S213" s="96" t="s">
        <v>21</v>
      </c>
      <c r="T213" s="96" t="s">
        <v>21</v>
      </c>
      <c r="U213" s="96" t="s">
        <v>21</v>
      </c>
      <c r="V213" s="96" t="s">
        <v>9</v>
      </c>
      <c r="W213" s="96" t="s">
        <v>21</v>
      </c>
      <c r="X213" s="96" t="s">
        <v>21</v>
      </c>
      <c r="Y213" s="96" t="s">
        <v>9</v>
      </c>
      <c r="Z213" s="96" t="s">
        <v>9</v>
      </c>
      <c r="AA213" s="96" t="s">
        <v>21</v>
      </c>
      <c r="AB213" s="96" t="s">
        <v>21</v>
      </c>
      <c r="AC213" s="96" t="s">
        <v>229</v>
      </c>
      <c r="AD213" s="96" t="s">
        <v>228</v>
      </c>
      <c r="AE213" s="96" t="s">
        <v>228</v>
      </c>
      <c r="AF213" s="96" t="s">
        <v>228</v>
      </c>
      <c r="AG213" s="96" t="s">
        <v>228</v>
      </c>
      <c r="AH213" s="96" t="s">
        <v>228</v>
      </c>
      <c r="AI213" s="96" t="s">
        <v>229</v>
      </c>
      <c r="AJ213" s="96" t="s">
        <v>228</v>
      </c>
      <c r="AK213" s="96" t="s">
        <v>228</v>
      </c>
      <c r="AL213" s="96" t="s">
        <v>228</v>
      </c>
      <c r="AM213" s="96" t="s">
        <v>228</v>
      </c>
      <c r="AN213" s="102" t="s">
        <v>2304</v>
      </c>
      <c r="AO213" s="135" t="s">
        <v>237</v>
      </c>
      <c r="AP213" s="98" t="s">
        <v>2305</v>
      </c>
      <c r="AQ213" s="135" t="s">
        <v>237</v>
      </c>
      <c r="AR213" s="135" t="s">
        <v>237</v>
      </c>
      <c r="AS213" s="135" t="s">
        <v>237</v>
      </c>
      <c r="AT213" s="135" t="s">
        <v>237</v>
      </c>
      <c r="AU213" s="135" t="s">
        <v>237</v>
      </c>
      <c r="AV213" s="135" t="s">
        <v>237</v>
      </c>
      <c r="AW213" s="135" t="s">
        <v>237</v>
      </c>
      <c r="AX213" s="135" t="s">
        <v>237</v>
      </c>
      <c r="AY213" s="98" t="s">
        <v>2306</v>
      </c>
      <c r="AZ213" s="135" t="s">
        <v>237</v>
      </c>
      <c r="BA213" s="135" t="s">
        <v>2307</v>
      </c>
      <c r="BB213" s="98"/>
      <c r="BC213" s="98">
        <f t="shared" si="83"/>
        <v>9</v>
      </c>
      <c r="BD213" s="106" t="s">
        <v>245</v>
      </c>
      <c r="BE213" s="106" t="s">
        <v>2187</v>
      </c>
      <c r="BF213" s="106" t="s">
        <v>361</v>
      </c>
      <c r="BG213" s="101"/>
      <c r="BH213" s="101"/>
      <c r="BI213" s="100" t="str">
        <f>IFERROR(__xludf.DUMMYFUNCTION("IF(OR(REGEXMATCH(I213,""Peraturan Walikota""),REGEXMATCH(I213,""Peraturan Bupati""),REGEXMATCH(I213,""PERATURAN BUPATI""),REGEXMATCH(I213,""PERATURAN WALIKOTA"")),""Ada"",""Tidak Ada"")"),"Ada")</f>
        <v>Ada</v>
      </c>
      <c r="BJ213" s="98" t="str">
        <f t="shared" si="78"/>
        <v>Ada</v>
      </c>
      <c r="BK213" s="96" t="str">
        <f t="shared" si="79"/>
        <v>Ada</v>
      </c>
      <c r="BL213" s="98" t="str">
        <f t="shared" si="80"/>
        <v>Tidak Lengkap</v>
      </c>
      <c r="BM213" s="98" t="str">
        <f t="shared" si="81"/>
        <v>Tidak Lengkap</v>
      </c>
    </row>
    <row r="214">
      <c r="A214" s="96" t="s">
        <v>47</v>
      </c>
      <c r="B214" s="97">
        <v>206.0</v>
      </c>
      <c r="C214" s="104" t="s">
        <v>2308</v>
      </c>
      <c r="D214" s="96" t="s">
        <v>2309</v>
      </c>
      <c r="E214" s="96" t="s">
        <v>2310</v>
      </c>
      <c r="F214" s="96" t="s">
        <v>237</v>
      </c>
      <c r="G214" s="96">
        <v>8.2322299838E10</v>
      </c>
      <c r="H214" s="96" t="s">
        <v>11</v>
      </c>
      <c r="I214" s="96" t="s">
        <v>2311</v>
      </c>
      <c r="J214" s="97">
        <v>2023.0</v>
      </c>
      <c r="K214" s="97" t="s">
        <v>387</v>
      </c>
      <c r="L214" s="96" t="s">
        <v>2312</v>
      </c>
      <c r="M214" s="96" t="s">
        <v>2313</v>
      </c>
      <c r="N214" s="96" t="s">
        <v>2314</v>
      </c>
      <c r="O214" s="96" t="s">
        <v>226</v>
      </c>
      <c r="P214" s="96" t="s">
        <v>2315</v>
      </c>
      <c r="Q214" s="96" t="s">
        <v>2316</v>
      </c>
      <c r="R214" s="96" t="s">
        <v>9</v>
      </c>
      <c r="S214" s="96" t="s">
        <v>9</v>
      </c>
      <c r="T214" s="96" t="s">
        <v>9</v>
      </c>
      <c r="U214" s="96" t="s">
        <v>21</v>
      </c>
      <c r="V214" s="96" t="s">
        <v>9</v>
      </c>
      <c r="W214" s="96" t="s">
        <v>21</v>
      </c>
      <c r="X214" s="96" t="s">
        <v>21</v>
      </c>
      <c r="Y214" s="96" t="s">
        <v>21</v>
      </c>
      <c r="Z214" s="96" t="s">
        <v>21</v>
      </c>
      <c r="AA214" s="96" t="s">
        <v>21</v>
      </c>
      <c r="AB214" s="96" t="s">
        <v>21</v>
      </c>
      <c r="AC214" s="96" t="s">
        <v>228</v>
      </c>
      <c r="AD214" s="96" t="s">
        <v>228</v>
      </c>
      <c r="AE214" s="96" t="s">
        <v>228</v>
      </c>
      <c r="AF214" s="96" t="s">
        <v>228</v>
      </c>
      <c r="AG214" s="96" t="s">
        <v>228</v>
      </c>
      <c r="AH214" s="96" t="s">
        <v>228</v>
      </c>
      <c r="AI214" s="96" t="s">
        <v>228</v>
      </c>
      <c r="AJ214" s="96" t="s">
        <v>228</v>
      </c>
      <c r="AK214" s="96" t="s">
        <v>228</v>
      </c>
      <c r="AL214" s="96" t="s">
        <v>228</v>
      </c>
      <c r="AM214" s="96" t="s">
        <v>228</v>
      </c>
      <c r="AN214" s="96" t="s">
        <v>2317</v>
      </c>
      <c r="AO214" s="96" t="s">
        <v>2318</v>
      </c>
      <c r="AP214" s="96" t="s">
        <v>278</v>
      </c>
      <c r="AR214" s="99"/>
      <c r="AS214" s="99"/>
      <c r="AT214" s="98"/>
      <c r="AU214" s="98"/>
      <c r="AV214" s="98"/>
      <c r="AW214" s="98"/>
      <c r="AX214" s="96" t="s">
        <v>231</v>
      </c>
      <c r="AY214" s="98"/>
      <c r="AZ214" s="98"/>
      <c r="BA214" s="96" t="s">
        <v>2319</v>
      </c>
      <c r="BB214" s="96" t="s">
        <v>2320</v>
      </c>
      <c r="BC214" s="98">
        <f t="shared" ref="BC214:BC215" si="84">COUNTIF(AC214:AL214,"Sudah")</f>
        <v>10</v>
      </c>
      <c r="BD214" s="106" t="s">
        <v>245</v>
      </c>
      <c r="BE214" s="106" t="s">
        <v>361</v>
      </c>
      <c r="BF214" s="101"/>
      <c r="BG214" s="101"/>
      <c r="BH214" s="101"/>
      <c r="BI214" s="100" t="str">
        <f>IFERROR(__xludf.DUMMYFUNCTION("IF(OR(REGEXMATCH(I214,""Peraturan Walikota""),REGEXMATCH(I214,""Peraturan Bupati""),REGEXMATCH(I214,""PERATURAN BUPATI""),REGEXMATCH(I214,""PERATURAN WALIKOTA"")),""Ada"",""Tidak Ada"")"),"Ada")</f>
        <v>Ada</v>
      </c>
      <c r="BJ214" s="98" t="str">
        <f t="shared" si="78"/>
        <v>Ada</v>
      </c>
      <c r="BK214" s="96" t="str">
        <f t="shared" si="79"/>
        <v>Ada</v>
      </c>
      <c r="BL214" s="98" t="str">
        <f t="shared" si="80"/>
        <v>Lengkap</v>
      </c>
      <c r="BM214" s="98" t="str">
        <f t="shared" si="81"/>
        <v>Tidak Lengkap</v>
      </c>
    </row>
    <row r="215">
      <c r="A215" s="96" t="s">
        <v>47</v>
      </c>
      <c r="B215" s="97">
        <v>207.0</v>
      </c>
      <c r="C215" s="96" t="s">
        <v>2321</v>
      </c>
      <c r="D215" s="96" t="s">
        <v>2322</v>
      </c>
      <c r="E215" s="96" t="s">
        <v>2323</v>
      </c>
      <c r="F215" s="96">
        <v>8.5245005656E10</v>
      </c>
      <c r="G215" s="96">
        <v>8.5245005656E10</v>
      </c>
      <c r="H215" s="96" t="s">
        <v>11</v>
      </c>
      <c r="I215" s="96" t="s">
        <v>2324</v>
      </c>
      <c r="J215" s="97">
        <v>2025.0</v>
      </c>
      <c r="K215" s="97" t="s">
        <v>387</v>
      </c>
      <c r="L215" s="96">
        <v>8.5245005656E10</v>
      </c>
      <c r="M215" s="96" t="s">
        <v>2325</v>
      </c>
      <c r="N215" s="96" t="s">
        <v>2326</v>
      </c>
      <c r="O215" s="96" t="s">
        <v>260</v>
      </c>
      <c r="P215" s="96" t="s">
        <v>2327</v>
      </c>
      <c r="Q215" s="96" t="s">
        <v>2328</v>
      </c>
      <c r="R215" s="96" t="s">
        <v>9</v>
      </c>
      <c r="S215" s="96" t="s">
        <v>21</v>
      </c>
      <c r="T215" s="96" t="s">
        <v>21</v>
      </c>
      <c r="U215" s="96" t="s">
        <v>21</v>
      </c>
      <c r="V215" s="96" t="s">
        <v>21</v>
      </c>
      <c r="W215" s="96" t="s">
        <v>21</v>
      </c>
      <c r="X215" s="96" t="s">
        <v>21</v>
      </c>
      <c r="Y215" s="96" t="s">
        <v>21</v>
      </c>
      <c r="Z215" s="96" t="s">
        <v>9</v>
      </c>
      <c r="AA215" s="96" t="s">
        <v>9</v>
      </c>
      <c r="AB215" s="96" t="s">
        <v>9</v>
      </c>
      <c r="AC215" s="96" t="s">
        <v>228</v>
      </c>
      <c r="AD215" s="96" t="s">
        <v>228</v>
      </c>
      <c r="AE215" s="96" t="s">
        <v>228</v>
      </c>
      <c r="AF215" s="96" t="s">
        <v>228</v>
      </c>
      <c r="AG215" s="96" t="s">
        <v>228</v>
      </c>
      <c r="AH215" s="96" t="s">
        <v>228</v>
      </c>
      <c r="AI215" s="96" t="s">
        <v>228</v>
      </c>
      <c r="AJ215" s="96" t="s">
        <v>228</v>
      </c>
      <c r="AK215" s="96" t="s">
        <v>228</v>
      </c>
      <c r="AL215" s="96" t="s">
        <v>228</v>
      </c>
      <c r="AM215" s="96" t="s">
        <v>228</v>
      </c>
      <c r="AO215" s="98">
        <v>116.0</v>
      </c>
      <c r="AP215" s="98" t="s">
        <v>2329</v>
      </c>
      <c r="AQ215" s="98"/>
      <c r="AR215" s="98"/>
      <c r="AS215" s="98"/>
      <c r="AT215" s="98"/>
      <c r="AU215" s="98"/>
      <c r="AV215" s="98"/>
      <c r="AW215" s="98"/>
      <c r="AX215" s="98"/>
      <c r="AY215" s="98"/>
      <c r="AZ215" s="96" t="s">
        <v>231</v>
      </c>
      <c r="BA215" s="96" t="s">
        <v>2330</v>
      </c>
      <c r="BB215" s="96" t="s">
        <v>2331</v>
      </c>
      <c r="BC215" s="98">
        <f t="shared" si="84"/>
        <v>10</v>
      </c>
      <c r="BD215" s="101"/>
      <c r="BE215" s="101"/>
      <c r="BF215" s="101"/>
      <c r="BG215" s="101"/>
      <c r="BH215" s="101"/>
      <c r="BI215" s="100" t="str">
        <f>IFERROR(__xludf.DUMMYFUNCTION("IF(OR(REGEXMATCH(I215,""Peraturan Walikota""),REGEXMATCH(I215,""Peraturan Bupati""),REGEXMATCH(I215,""PERATURAN BUPATI""),REGEXMATCH(I215,""PERATURAN WALIKOTA"")),""Ada"",""Tidak Ada"")"),"Ada")</f>
        <v>Ada</v>
      </c>
      <c r="BJ215" s="98" t="str">
        <f t="shared" si="78"/>
        <v>Ada</v>
      </c>
      <c r="BK215" s="96" t="str">
        <f t="shared" si="79"/>
        <v>Ada</v>
      </c>
      <c r="BL215" s="98" t="str">
        <f t="shared" si="80"/>
        <v>Tidak Lengkap</v>
      </c>
      <c r="BM215" s="98" t="str">
        <f t="shared" si="81"/>
        <v>Tidak Lengkap</v>
      </c>
    </row>
    <row r="216">
      <c r="A216" s="96" t="s">
        <v>47</v>
      </c>
      <c r="B216" s="97">
        <v>208.0</v>
      </c>
      <c r="C216" s="96" t="s">
        <v>2332</v>
      </c>
      <c r="D216" s="96" t="s">
        <v>2333</v>
      </c>
      <c r="E216" s="96" t="s">
        <v>2334</v>
      </c>
      <c r="F216" s="98"/>
      <c r="G216" s="98"/>
      <c r="H216" s="96" t="s">
        <v>2335</v>
      </c>
      <c r="I216" s="96" t="s">
        <v>2336</v>
      </c>
      <c r="J216" s="97">
        <v>2023.0</v>
      </c>
      <c r="K216" s="97" t="s">
        <v>387</v>
      </c>
      <c r="L216" s="96" t="s">
        <v>2333</v>
      </c>
      <c r="M216" s="96" t="s">
        <v>2337</v>
      </c>
      <c r="N216" s="96" t="s">
        <v>2338</v>
      </c>
      <c r="O216" s="96" t="s">
        <v>226</v>
      </c>
      <c r="P216" s="96" t="s">
        <v>330</v>
      </c>
      <c r="Q216" s="96" t="s">
        <v>555</v>
      </c>
      <c r="R216" s="96" t="s">
        <v>9</v>
      </c>
      <c r="S216" s="96" t="s">
        <v>9</v>
      </c>
      <c r="T216" s="96" t="s">
        <v>9</v>
      </c>
      <c r="U216" s="96" t="s">
        <v>21</v>
      </c>
      <c r="V216" s="96" t="s">
        <v>21</v>
      </c>
      <c r="W216" s="96" t="s">
        <v>21</v>
      </c>
      <c r="X216" s="96" t="s">
        <v>21</v>
      </c>
      <c r="Y216" s="96" t="s">
        <v>9</v>
      </c>
      <c r="Z216" s="96" t="s">
        <v>21</v>
      </c>
      <c r="AA216" s="96" t="s">
        <v>21</v>
      </c>
      <c r="AB216" s="96" t="s">
        <v>21</v>
      </c>
      <c r="AC216" s="96" t="s">
        <v>228</v>
      </c>
      <c r="AD216" s="96" t="s">
        <v>228</v>
      </c>
      <c r="AE216" s="96" t="s">
        <v>228</v>
      </c>
      <c r="AF216" s="96" t="s">
        <v>228</v>
      </c>
      <c r="AG216" s="96" t="s">
        <v>228</v>
      </c>
      <c r="AH216" s="96" t="s">
        <v>228</v>
      </c>
      <c r="AI216" s="96" t="s">
        <v>229</v>
      </c>
      <c r="AJ216" s="96" t="s">
        <v>229</v>
      </c>
      <c r="AK216" s="96" t="s">
        <v>229</v>
      </c>
      <c r="AL216" s="96" t="s">
        <v>228</v>
      </c>
      <c r="AM216" s="96" t="s">
        <v>228</v>
      </c>
      <c r="AN216" s="96"/>
      <c r="AO216" s="96">
        <v>69.0</v>
      </c>
      <c r="AP216" s="96"/>
      <c r="AQ216" s="96"/>
      <c r="AR216" s="99"/>
      <c r="AS216" s="99"/>
      <c r="AT216" s="98"/>
      <c r="AU216" s="98"/>
      <c r="AV216" s="98"/>
      <c r="AW216" s="98"/>
      <c r="AX216" s="96" t="s">
        <v>231</v>
      </c>
      <c r="AY216" s="98"/>
      <c r="AZ216" s="98"/>
      <c r="BA216" s="96" t="s">
        <v>2339</v>
      </c>
      <c r="BB216" s="96" t="s">
        <v>2340</v>
      </c>
      <c r="BC216" s="98">
        <f>COUNTIF(AC216:AM216,"Sudah")</f>
        <v>8</v>
      </c>
      <c r="BD216" s="106" t="s">
        <v>320</v>
      </c>
      <c r="BE216" s="106" t="s">
        <v>245</v>
      </c>
      <c r="BF216" s="106" t="s">
        <v>361</v>
      </c>
      <c r="BG216" s="101"/>
      <c r="BH216" s="101"/>
      <c r="BI216" s="100" t="str">
        <f>IFERROR(__xludf.DUMMYFUNCTION("IF(OR(REGEXMATCH(I216,""Peraturan Walikota""),REGEXMATCH(I216,""Peraturan Bupati""),REGEXMATCH(I216,""PERATURAN BUPATI""),REGEXMATCH(I216,""PERATURAN WALIKOTA"")),""Ada"",""Tidak Ada"")"),"Ada")</f>
        <v>Ada</v>
      </c>
      <c r="BJ216" s="98" t="str">
        <f t="shared" si="78"/>
        <v>Ada</v>
      </c>
      <c r="BK216" s="96" t="str">
        <f t="shared" si="79"/>
        <v>Ada</v>
      </c>
      <c r="BL216" s="98" t="str">
        <f t="shared" si="80"/>
        <v>Lengkap</v>
      </c>
      <c r="BM216" s="98" t="str">
        <f t="shared" si="81"/>
        <v>Tidak Lengkap</v>
      </c>
    </row>
    <row r="217">
      <c r="A217" s="96" t="s">
        <v>47</v>
      </c>
      <c r="B217" s="97">
        <v>209.0</v>
      </c>
      <c r="C217" s="96" t="s">
        <v>2341</v>
      </c>
      <c r="D217" s="96" t="s">
        <v>237</v>
      </c>
      <c r="E217" s="96" t="s">
        <v>2342</v>
      </c>
      <c r="F217" s="96" t="s">
        <v>2343</v>
      </c>
      <c r="G217" s="96">
        <v>8.2262133331E10</v>
      </c>
      <c r="H217" s="96" t="s">
        <v>11</v>
      </c>
      <c r="I217" s="96" t="s">
        <v>4541</v>
      </c>
      <c r="J217" s="97">
        <v>2025.0</v>
      </c>
      <c r="K217" s="97" t="s">
        <v>387</v>
      </c>
      <c r="L217" s="96">
        <v>8.1235006964E10</v>
      </c>
      <c r="M217" s="96" t="s">
        <v>2345</v>
      </c>
      <c r="N217" s="96" t="s">
        <v>2346</v>
      </c>
      <c r="O217" s="96" t="s">
        <v>286</v>
      </c>
      <c r="P217" s="96" t="s">
        <v>341</v>
      </c>
      <c r="Q217" s="96" t="s">
        <v>2347</v>
      </c>
      <c r="R217" s="96" t="s">
        <v>9</v>
      </c>
      <c r="S217" s="96" t="s">
        <v>9</v>
      </c>
      <c r="T217" s="96" t="s">
        <v>21</v>
      </c>
      <c r="U217" s="96" t="s">
        <v>21</v>
      </c>
      <c r="V217" s="96" t="s">
        <v>9</v>
      </c>
      <c r="W217" s="96" t="s">
        <v>9</v>
      </c>
      <c r="X217" s="96" t="s">
        <v>21</v>
      </c>
      <c r="Y217" s="96" t="s">
        <v>21</v>
      </c>
      <c r="Z217" s="96" t="s">
        <v>9</v>
      </c>
      <c r="AA217" s="96" t="s">
        <v>21</v>
      </c>
      <c r="AB217" s="96" t="s">
        <v>21</v>
      </c>
      <c r="AC217" s="96" t="s">
        <v>228</v>
      </c>
      <c r="AD217" s="96" t="s">
        <v>228</v>
      </c>
      <c r="AE217" s="96" t="s">
        <v>228</v>
      </c>
      <c r="AF217" s="96" t="s">
        <v>228</v>
      </c>
      <c r="AG217" s="96" t="s">
        <v>228</v>
      </c>
      <c r="AH217" s="96" t="s">
        <v>228</v>
      </c>
      <c r="AI217" s="96" t="s">
        <v>228</v>
      </c>
      <c r="AJ217" s="96" t="s">
        <v>228</v>
      </c>
      <c r="AK217" s="96" t="s">
        <v>228</v>
      </c>
      <c r="AL217" s="96" t="s">
        <v>228</v>
      </c>
      <c r="AM217" s="96" t="s">
        <v>228</v>
      </c>
      <c r="AO217" s="96">
        <v>79.0</v>
      </c>
      <c r="AP217" s="96" t="s">
        <v>2348</v>
      </c>
      <c r="AQ217" s="96"/>
      <c r="AR217" s="99"/>
      <c r="AS217" s="99"/>
      <c r="AT217" s="98"/>
      <c r="AU217" s="98"/>
      <c r="AV217" s="98"/>
      <c r="AW217" s="98"/>
      <c r="AX217" s="98"/>
      <c r="AY217" s="98"/>
      <c r="AZ217" s="96" t="s">
        <v>231</v>
      </c>
      <c r="BA217" s="96" t="s">
        <v>2349</v>
      </c>
      <c r="BB217" s="96" t="s">
        <v>2350</v>
      </c>
      <c r="BC217" s="98">
        <f>COUNTIF(AC217:AL217,"Sudah")</f>
        <v>10</v>
      </c>
      <c r="BD217" s="106" t="s">
        <v>361</v>
      </c>
      <c r="BE217" s="101"/>
      <c r="BF217" s="101"/>
      <c r="BG217" s="101"/>
      <c r="BH217" s="101"/>
      <c r="BI217" s="100" t="str">
        <f>IFERROR(__xludf.DUMMYFUNCTION("IF(OR(REGEXMATCH(I217,""Peraturan Walikota""),REGEXMATCH(I217,""Peraturan Bupati""),REGEXMATCH(I217,""PERATURAN BUPATI""),REGEXMATCH(I217,""PERATURAN WALIKOTA"")),""Ada"",""Tidak Ada"")"),"Ada")</f>
        <v>Ada</v>
      </c>
      <c r="BJ217" s="98" t="str">
        <f t="shared" si="78"/>
        <v>Ada</v>
      </c>
      <c r="BK217" s="96" t="str">
        <f t="shared" si="79"/>
        <v>Ada</v>
      </c>
      <c r="BL217" s="98" t="str">
        <f t="shared" si="80"/>
        <v>Tidak Lengkap</v>
      </c>
      <c r="BM217" s="98" t="str">
        <f t="shared" si="81"/>
        <v>Tidak Lengkap</v>
      </c>
    </row>
    <row r="218">
      <c r="A218" s="96" t="s">
        <v>47</v>
      </c>
      <c r="B218" s="97">
        <v>210.0</v>
      </c>
      <c r="C218" s="104" t="s">
        <v>2351</v>
      </c>
      <c r="D218" s="96" t="s">
        <v>2352</v>
      </c>
      <c r="E218" s="96" t="s">
        <v>2353</v>
      </c>
      <c r="F218" s="96" t="s">
        <v>237</v>
      </c>
      <c r="G218" s="96">
        <v>8.5700743448E10</v>
      </c>
      <c r="H218" s="96" t="s">
        <v>11</v>
      </c>
      <c r="I218" s="96" t="s">
        <v>2354</v>
      </c>
      <c r="J218" s="97">
        <v>2024.0</v>
      </c>
      <c r="K218" s="97" t="s">
        <v>387</v>
      </c>
      <c r="L218" s="96" t="s">
        <v>2352</v>
      </c>
      <c r="M218" s="96" t="s">
        <v>2355</v>
      </c>
      <c r="N218" s="96" t="s">
        <v>2194</v>
      </c>
      <c r="O218" s="96" t="s">
        <v>226</v>
      </c>
      <c r="P218" s="96" t="s">
        <v>341</v>
      </c>
      <c r="Q218" s="96" t="s">
        <v>2356</v>
      </c>
      <c r="R218" s="96" t="s">
        <v>9</v>
      </c>
      <c r="S218" s="96" t="s">
        <v>9</v>
      </c>
      <c r="T218" s="96" t="s">
        <v>9</v>
      </c>
      <c r="U218" s="96" t="s">
        <v>21</v>
      </c>
      <c r="V218" s="96" t="s">
        <v>9</v>
      </c>
      <c r="W218" s="96" t="s">
        <v>21</v>
      </c>
      <c r="X218" s="96" t="s">
        <v>21</v>
      </c>
      <c r="Y218" s="96" t="s">
        <v>9</v>
      </c>
      <c r="Z218" s="96" t="s">
        <v>9</v>
      </c>
      <c r="AA218" s="96" t="s">
        <v>9</v>
      </c>
      <c r="AB218" s="96" t="s">
        <v>21</v>
      </c>
      <c r="AC218" s="96" t="s">
        <v>228</v>
      </c>
      <c r="AD218" s="96" t="s">
        <v>228</v>
      </c>
      <c r="AE218" s="96" t="s">
        <v>228</v>
      </c>
      <c r="AF218" s="96" t="s">
        <v>228</v>
      </c>
      <c r="AG218" s="96" t="s">
        <v>228</v>
      </c>
      <c r="AH218" s="96" t="s">
        <v>228</v>
      </c>
      <c r="AI218" s="96" t="s">
        <v>228</v>
      </c>
      <c r="AJ218" s="96" t="s">
        <v>228</v>
      </c>
      <c r="AK218" s="96" t="s">
        <v>228</v>
      </c>
      <c r="AL218" s="96" t="s">
        <v>228</v>
      </c>
      <c r="AM218" s="96" t="s">
        <v>228</v>
      </c>
      <c r="AN218" s="96" t="s">
        <v>237</v>
      </c>
      <c r="AO218" s="96">
        <v>39.0</v>
      </c>
      <c r="AP218" s="96" t="s">
        <v>305</v>
      </c>
      <c r="AQ218" s="96"/>
      <c r="AR218" s="99"/>
      <c r="AS218" s="99"/>
      <c r="AT218" s="98"/>
      <c r="AU218" s="98"/>
      <c r="AV218" s="98"/>
      <c r="AW218" s="98"/>
      <c r="AX218" s="98"/>
      <c r="AY218" s="96" t="s">
        <v>231</v>
      </c>
      <c r="AZ218" s="98"/>
      <c r="BA218" s="96" t="s">
        <v>2357</v>
      </c>
      <c r="BB218" s="96" t="s">
        <v>2358</v>
      </c>
      <c r="BC218" s="98">
        <f t="shared" ref="BC218:BC231" si="85">COUNTIF(AC218:AM218,"Sudah")</f>
        <v>11</v>
      </c>
      <c r="BD218" s="106" t="s">
        <v>245</v>
      </c>
      <c r="BE218" s="106" t="s">
        <v>361</v>
      </c>
      <c r="BF218" s="101"/>
      <c r="BG218" s="101"/>
      <c r="BH218" s="101"/>
      <c r="BI218" s="100" t="str">
        <f>IFERROR(__xludf.DUMMYFUNCTION("IF(OR(REGEXMATCH(I218,""Peraturan Walikota""),REGEXMATCH(I218,""Peraturan Bupati""),REGEXMATCH(I218,""PERATURAN BUPATI""),REGEXMATCH(I218,""PERATURAN WALIKOTA"")),""Ada"",""Tidak Ada"")"),"Ada")</f>
        <v>Ada</v>
      </c>
      <c r="BJ218" s="98" t="str">
        <f t="shared" si="78"/>
        <v>Ada</v>
      </c>
      <c r="BK218" s="96" t="str">
        <f t="shared" si="79"/>
        <v>Ada</v>
      </c>
      <c r="BL218" s="98" t="str">
        <f t="shared" si="80"/>
        <v>Lengkap</v>
      </c>
      <c r="BM218" s="98" t="str">
        <f t="shared" si="81"/>
        <v>Tidak Lengkap</v>
      </c>
    </row>
    <row r="219">
      <c r="A219" s="96" t="s">
        <v>47</v>
      </c>
      <c r="B219" s="97">
        <v>211.0</v>
      </c>
      <c r="C219" s="96" t="s">
        <v>2359</v>
      </c>
      <c r="D219" s="96" t="s">
        <v>2360</v>
      </c>
      <c r="E219" s="96" t="s">
        <v>2361</v>
      </c>
      <c r="F219" s="96">
        <v>8.1325555995E10</v>
      </c>
      <c r="G219" s="96">
        <v>8.1325555995E10</v>
      </c>
      <c r="H219" s="96" t="s">
        <v>11</v>
      </c>
      <c r="I219" s="96" t="s">
        <v>2362</v>
      </c>
      <c r="J219" s="97">
        <v>2024.0</v>
      </c>
      <c r="K219" s="97" t="s">
        <v>387</v>
      </c>
      <c r="L219" s="96">
        <v>8.1327011208E10</v>
      </c>
      <c r="M219" s="96" t="s">
        <v>2363</v>
      </c>
      <c r="N219" s="96" t="s">
        <v>2346</v>
      </c>
      <c r="O219" s="96" t="s">
        <v>226</v>
      </c>
      <c r="P219" s="96" t="s">
        <v>330</v>
      </c>
      <c r="Q219" s="96" t="s">
        <v>2364</v>
      </c>
      <c r="R219" s="96" t="s">
        <v>9</v>
      </c>
      <c r="S219" s="96" t="s">
        <v>9</v>
      </c>
      <c r="T219" s="96" t="s">
        <v>9</v>
      </c>
      <c r="U219" s="96" t="s">
        <v>21</v>
      </c>
      <c r="V219" s="96" t="s">
        <v>21</v>
      </c>
      <c r="W219" s="96" t="s">
        <v>9</v>
      </c>
      <c r="X219" s="96" t="s">
        <v>21</v>
      </c>
      <c r="Y219" s="96" t="s">
        <v>21</v>
      </c>
      <c r="Z219" s="96" t="s">
        <v>9</v>
      </c>
      <c r="AA219" s="96" t="s">
        <v>21</v>
      </c>
      <c r="AB219" s="96" t="s">
        <v>9</v>
      </c>
      <c r="AC219" s="96" t="s">
        <v>228</v>
      </c>
      <c r="AD219" s="96" t="s">
        <v>228</v>
      </c>
      <c r="AE219" s="96" t="s">
        <v>228</v>
      </c>
      <c r="AF219" s="96" t="s">
        <v>228</v>
      </c>
      <c r="AG219" s="96" t="s">
        <v>228</v>
      </c>
      <c r="AH219" s="96" t="s">
        <v>228</v>
      </c>
      <c r="AI219" s="96" t="s">
        <v>228</v>
      </c>
      <c r="AJ219" s="96" t="s">
        <v>228</v>
      </c>
      <c r="AK219" s="96" t="s">
        <v>228</v>
      </c>
      <c r="AL219" s="96" t="s">
        <v>228</v>
      </c>
      <c r="AM219" s="96" t="s">
        <v>228</v>
      </c>
      <c r="AN219" s="96" t="s">
        <v>2365</v>
      </c>
      <c r="AO219" s="96">
        <v>145.0</v>
      </c>
      <c r="AP219" s="96" t="s">
        <v>2366</v>
      </c>
      <c r="AQ219" s="96"/>
      <c r="AR219" s="99"/>
      <c r="AS219" s="99"/>
      <c r="AT219" s="98"/>
      <c r="AU219" s="98"/>
      <c r="AV219" s="98"/>
      <c r="AW219" s="98"/>
      <c r="AX219" s="98"/>
      <c r="AY219" s="96" t="s">
        <v>279</v>
      </c>
      <c r="AZ219" s="98"/>
      <c r="BA219" s="96" t="s">
        <v>2367</v>
      </c>
      <c r="BB219" s="96" t="s">
        <v>2368</v>
      </c>
      <c r="BC219" s="98">
        <f t="shared" si="85"/>
        <v>11</v>
      </c>
      <c r="BD219" s="106" t="s">
        <v>2187</v>
      </c>
      <c r="BE219" s="101"/>
      <c r="BF219" s="101"/>
      <c r="BG219" s="101"/>
      <c r="BH219" s="101"/>
      <c r="BI219" s="100" t="str">
        <f>IFERROR(__xludf.DUMMYFUNCTION("IF(OR(REGEXMATCH(I219,""Peraturan Walikota""),REGEXMATCH(I219,""Peraturan Bupati""),REGEXMATCH(I219,""PERATURAN BUPATI""),REGEXMATCH(I219,""PERATURAN WALIKOTA"")),""Ada"",""Tidak Ada"")"),"Ada")</f>
        <v>Ada</v>
      </c>
      <c r="BJ219" s="98" t="str">
        <f t="shared" si="78"/>
        <v>Ada</v>
      </c>
      <c r="BK219" s="96" t="str">
        <f t="shared" si="79"/>
        <v>Ada</v>
      </c>
      <c r="BL219" s="98" t="str">
        <f t="shared" si="80"/>
        <v>Lengkap</v>
      </c>
      <c r="BM219" s="98" t="str">
        <f t="shared" si="81"/>
        <v>Tidak Lengkap</v>
      </c>
    </row>
    <row r="220">
      <c r="A220" s="96" t="s">
        <v>47</v>
      </c>
      <c r="B220" s="97">
        <v>212.0</v>
      </c>
      <c r="C220" s="96" t="s">
        <v>2369</v>
      </c>
      <c r="D220" s="98"/>
      <c r="E220" s="98"/>
      <c r="F220" s="98"/>
      <c r="G220" s="98"/>
      <c r="H220" s="98"/>
      <c r="I220" s="98"/>
      <c r="J220" s="100"/>
      <c r="K220" s="100"/>
      <c r="L220" s="98"/>
      <c r="M220" s="98"/>
      <c r="N220" s="98"/>
      <c r="O220" s="98"/>
      <c r="P220" s="98"/>
      <c r="Q220" s="98"/>
      <c r="R220" s="98"/>
      <c r="S220" s="98"/>
      <c r="T220" s="98"/>
      <c r="U220" s="98"/>
      <c r="V220" s="98"/>
      <c r="W220" s="98"/>
      <c r="X220" s="98"/>
      <c r="Y220" s="98"/>
      <c r="Z220" s="98"/>
      <c r="AA220" s="98"/>
      <c r="AB220" s="98"/>
      <c r="AC220" s="98"/>
      <c r="AD220" s="98"/>
      <c r="AE220" s="98"/>
      <c r="AF220" s="98"/>
      <c r="AG220" s="98"/>
      <c r="AH220" s="98"/>
      <c r="AI220" s="98"/>
      <c r="AJ220" s="98"/>
      <c r="AK220" s="98"/>
      <c r="AL220" s="98"/>
      <c r="AM220" s="98"/>
      <c r="AN220" s="98"/>
      <c r="AO220" s="98"/>
      <c r="AP220" s="98"/>
      <c r="AQ220" s="98"/>
      <c r="AR220" s="98"/>
      <c r="AS220" s="98"/>
      <c r="AT220" s="98"/>
      <c r="AU220" s="98"/>
      <c r="AV220" s="98"/>
      <c r="AW220" s="98"/>
      <c r="AX220" s="98"/>
      <c r="AY220" s="98"/>
      <c r="AZ220" s="98"/>
      <c r="BA220" s="98"/>
      <c r="BB220" s="98"/>
      <c r="BC220" s="98">
        <f t="shared" si="85"/>
        <v>0</v>
      </c>
      <c r="BD220" s="101"/>
      <c r="BE220" s="101"/>
      <c r="BF220" s="101"/>
      <c r="BG220" s="101"/>
      <c r="BH220" s="101"/>
      <c r="BI220" s="100" t="str">
        <f>IFERROR(__xludf.DUMMYFUNCTION("IF(OR(REGEXMATCH(I220,""Peraturan Walikota""),REGEXMATCH(I220,""Peraturan Bupati""),REGEXMATCH(I220,""PERATURAN BUPATI""),REGEXMATCH(I220,""PERATURAN WALIKOTA"")),""Ada"",""Tidak Ada"")"),"Tidak Ada")</f>
        <v>Tidak Ada</v>
      </c>
      <c r="BJ220" s="98" t="str">
        <f t="shared" si="78"/>
        <v>Tidak Menjawab</v>
      </c>
      <c r="BK220" s="96" t="str">
        <f t="shared" si="79"/>
        <v>Tidak Menjawab</v>
      </c>
      <c r="BL220" s="98" t="str">
        <f t="shared" si="80"/>
        <v>Tidak Lengkap</v>
      </c>
      <c r="BM220" s="98" t="str">
        <f t="shared" si="81"/>
        <v>Tidak Lengkap</v>
      </c>
    </row>
    <row r="221">
      <c r="A221" s="96" t="s">
        <v>47</v>
      </c>
      <c r="B221" s="97">
        <v>213.0</v>
      </c>
      <c r="C221" s="96" t="s">
        <v>2371</v>
      </c>
      <c r="D221" s="98" t="s">
        <v>237</v>
      </c>
      <c r="E221" s="98" t="s">
        <v>2372</v>
      </c>
      <c r="F221" s="98" t="s">
        <v>237</v>
      </c>
      <c r="G221" s="135" t="s">
        <v>2373</v>
      </c>
      <c r="H221" s="98" t="s">
        <v>4542</v>
      </c>
      <c r="I221" s="277"/>
      <c r="J221" s="100"/>
      <c r="K221" s="100" t="s">
        <v>387</v>
      </c>
      <c r="L221" s="98" t="s">
        <v>2375</v>
      </c>
      <c r="M221" s="98" t="s">
        <v>2376</v>
      </c>
      <c r="N221" s="96" t="s">
        <v>2302</v>
      </c>
      <c r="O221" s="98" t="s">
        <v>253</v>
      </c>
      <c r="P221" s="96" t="s">
        <v>2377</v>
      </c>
      <c r="Q221" s="98" t="s">
        <v>2378</v>
      </c>
      <c r="R221" s="96" t="s">
        <v>21</v>
      </c>
      <c r="S221" s="96" t="s">
        <v>9</v>
      </c>
      <c r="T221" s="96" t="s">
        <v>21</v>
      </c>
      <c r="U221" s="96" t="s">
        <v>21</v>
      </c>
      <c r="V221" s="96" t="s">
        <v>9</v>
      </c>
      <c r="W221" s="96" t="s">
        <v>9</v>
      </c>
      <c r="X221" s="96" t="s">
        <v>21</v>
      </c>
      <c r="Y221" s="96" t="s">
        <v>21</v>
      </c>
      <c r="Z221" s="96" t="s">
        <v>9</v>
      </c>
      <c r="AA221" s="96" t="s">
        <v>21</v>
      </c>
      <c r="AB221" s="96" t="s">
        <v>21</v>
      </c>
      <c r="AC221" s="96" t="s">
        <v>228</v>
      </c>
      <c r="AD221" s="96" t="s">
        <v>228</v>
      </c>
      <c r="AE221" s="96" t="s">
        <v>228</v>
      </c>
      <c r="AF221" s="96" t="s">
        <v>229</v>
      </c>
      <c r="AG221" s="98"/>
      <c r="AH221" s="98"/>
      <c r="AI221" s="98"/>
      <c r="AJ221" s="98"/>
      <c r="AK221" s="98"/>
      <c r="AL221" s="98"/>
      <c r="AM221" s="98"/>
      <c r="AN221" s="96" t="s">
        <v>2379</v>
      </c>
      <c r="AO221" s="98">
        <v>40.0</v>
      </c>
      <c r="AP221" s="98" t="s">
        <v>2380</v>
      </c>
      <c r="AQ221" s="98"/>
      <c r="AR221" s="98"/>
      <c r="AS221" s="98"/>
      <c r="AT221" s="98"/>
      <c r="AU221" s="98"/>
      <c r="AV221" s="98"/>
      <c r="AW221" s="98"/>
      <c r="AX221" s="98"/>
      <c r="AY221" s="98"/>
      <c r="AZ221" s="98"/>
      <c r="BA221" s="98"/>
      <c r="BB221" s="98"/>
      <c r="BC221" s="98">
        <f t="shared" si="85"/>
        <v>3</v>
      </c>
      <c r="BD221" s="101"/>
      <c r="BE221" s="101"/>
      <c r="BF221" s="101"/>
      <c r="BG221" s="101"/>
      <c r="BH221" s="101"/>
      <c r="BI221" s="100" t="str">
        <f>IFERROR(__xludf.DUMMYFUNCTION("IF(OR(REGEXMATCH(I221,""Peraturan Walikota""),REGEXMATCH(I221,""Peraturan Bupati""),REGEXMATCH(I221,""PERATURAN BUPATI""),REGEXMATCH(I221,""PERATURAN WALIKOTA"")),""Ada"",""Tidak Ada"")"),"Tidak Ada")</f>
        <v>Tidak Ada</v>
      </c>
      <c r="BJ221" s="98" t="str">
        <f t="shared" si="78"/>
        <v>Ada</v>
      </c>
      <c r="BK221" s="96" t="str">
        <f t="shared" si="79"/>
        <v>Ada</v>
      </c>
      <c r="BL221" s="98" t="str">
        <f t="shared" si="80"/>
        <v>Tidak Lengkap</v>
      </c>
      <c r="BM221" s="98" t="str">
        <f t="shared" si="81"/>
        <v>Tidak Lengkap</v>
      </c>
    </row>
    <row r="222">
      <c r="A222" s="96" t="s">
        <v>47</v>
      </c>
      <c r="B222" s="97">
        <v>214.0</v>
      </c>
      <c r="C222" s="96" t="s">
        <v>2381</v>
      </c>
      <c r="D222" s="98" t="s">
        <v>2382</v>
      </c>
      <c r="E222" s="98" t="s">
        <v>2383</v>
      </c>
      <c r="F222" s="98">
        <f>82243450806</f>
        <v>82243450806</v>
      </c>
      <c r="G222" s="98">
        <v>8.2243450806E10</v>
      </c>
      <c r="H222" s="98" t="s">
        <v>2384</v>
      </c>
      <c r="I222" s="137"/>
      <c r="J222" s="100"/>
      <c r="K222" s="100"/>
      <c r="L222" s="98"/>
      <c r="M222" s="98"/>
      <c r="N222" s="98"/>
      <c r="O222" s="98"/>
      <c r="P222" s="98"/>
      <c r="Q222" s="98"/>
      <c r="R222" s="98"/>
      <c r="S222" s="98"/>
      <c r="T222" s="98"/>
      <c r="U222" s="98"/>
      <c r="V222" s="98"/>
      <c r="W222" s="98"/>
      <c r="X222" s="98"/>
      <c r="Y222" s="98"/>
      <c r="Z222" s="98"/>
      <c r="AA222" s="98"/>
      <c r="AB222" s="98"/>
      <c r="AC222" s="98"/>
      <c r="AD222" s="98"/>
      <c r="AE222" s="98"/>
      <c r="AF222" s="98"/>
      <c r="AG222" s="98"/>
      <c r="AH222" s="98"/>
      <c r="AI222" s="98"/>
      <c r="AJ222" s="98"/>
      <c r="AK222" s="98"/>
      <c r="AL222" s="98"/>
      <c r="AM222" s="98"/>
      <c r="AN222" s="98"/>
      <c r="AO222" s="98"/>
      <c r="AP222" s="98"/>
      <c r="AQ222" s="98"/>
      <c r="AR222" s="98"/>
      <c r="AS222" s="98"/>
      <c r="AT222" s="98"/>
      <c r="AU222" s="98"/>
      <c r="AV222" s="98"/>
      <c r="AW222" s="98"/>
      <c r="AX222" s="98"/>
      <c r="AY222" s="98"/>
      <c r="AZ222" s="98"/>
      <c r="BA222" s="98"/>
      <c r="BB222" s="98"/>
      <c r="BC222" s="98">
        <f t="shared" si="85"/>
        <v>0</v>
      </c>
      <c r="BD222" s="101"/>
      <c r="BE222" s="101"/>
      <c r="BF222" s="101"/>
      <c r="BG222" s="101"/>
      <c r="BH222" s="101"/>
      <c r="BI222" s="100" t="str">
        <f>IFERROR(__xludf.DUMMYFUNCTION("IF(OR(REGEXMATCH(I222,""Peraturan Walikota""),REGEXMATCH(I222,""Peraturan Bupati""),REGEXMATCH(I222,""PERATURAN BUPATI""),REGEXMATCH(I222,""PERATURAN WALIKOTA"")),""Ada"",""Tidak Ada"")"),"Tidak Ada")</f>
        <v>Tidak Ada</v>
      </c>
      <c r="BJ222" s="98" t="str">
        <f t="shared" si="78"/>
        <v>Tidak Menjawab</v>
      </c>
      <c r="BK222" s="96" t="str">
        <f t="shared" si="79"/>
        <v>Tidak Menjawab</v>
      </c>
      <c r="BL222" s="98" t="str">
        <f t="shared" si="80"/>
        <v>Tidak Lengkap</v>
      </c>
      <c r="BM222" s="98" t="str">
        <f t="shared" si="81"/>
        <v>Tidak Lengkap</v>
      </c>
    </row>
    <row r="223">
      <c r="A223" s="96" t="s">
        <v>47</v>
      </c>
      <c r="B223" s="97">
        <v>215.0</v>
      </c>
      <c r="C223" s="96" t="s">
        <v>2385</v>
      </c>
      <c r="D223" s="98" t="s">
        <v>715</v>
      </c>
      <c r="E223" s="98"/>
      <c r="F223" s="98"/>
      <c r="G223" s="98"/>
      <c r="H223" s="98" t="s">
        <v>11</v>
      </c>
      <c r="I223" s="98"/>
      <c r="J223" s="100"/>
      <c r="K223" s="100"/>
      <c r="L223" s="98"/>
      <c r="M223" s="98"/>
      <c r="N223" s="98"/>
      <c r="O223" s="98"/>
      <c r="P223" s="98"/>
      <c r="Q223" s="98"/>
      <c r="R223" s="98"/>
      <c r="S223" s="98"/>
      <c r="T223" s="98"/>
      <c r="U223" s="98"/>
      <c r="V223" s="98"/>
      <c r="W223" s="98"/>
      <c r="X223" s="98"/>
      <c r="Y223" s="98"/>
      <c r="Z223" s="98"/>
      <c r="AA223" s="98"/>
      <c r="AB223" s="98"/>
      <c r="AC223" s="98"/>
      <c r="AD223" s="98"/>
      <c r="AE223" s="98"/>
      <c r="AF223" s="98"/>
      <c r="AG223" s="98"/>
      <c r="AH223" s="98"/>
      <c r="AI223" s="98"/>
      <c r="AJ223" s="98"/>
      <c r="AK223" s="98"/>
      <c r="AL223" s="98"/>
      <c r="AM223" s="98"/>
      <c r="AN223" s="98"/>
      <c r="AO223" s="98"/>
      <c r="AP223" s="98"/>
      <c r="AQ223" s="98"/>
      <c r="AR223" s="98"/>
      <c r="AS223" s="98"/>
      <c r="AT223" s="98"/>
      <c r="AU223" s="98"/>
      <c r="AV223" s="98"/>
      <c r="AW223" s="98"/>
      <c r="AX223" s="98"/>
      <c r="AY223" s="98"/>
      <c r="AZ223" s="98"/>
      <c r="BA223" s="98"/>
      <c r="BB223" s="98"/>
      <c r="BC223" s="98">
        <f t="shared" si="85"/>
        <v>0</v>
      </c>
      <c r="BD223" s="101"/>
      <c r="BE223" s="101"/>
      <c r="BF223" s="101"/>
      <c r="BG223" s="101"/>
      <c r="BH223" s="101"/>
      <c r="BI223" s="100" t="str">
        <f>IFERROR(__xludf.DUMMYFUNCTION("IF(OR(REGEXMATCH(I223,""Peraturan Walikota""),REGEXMATCH(I223,""Peraturan Bupati""),REGEXMATCH(I223,""PERATURAN BUPATI""),REGEXMATCH(I223,""PERATURAN WALIKOTA"")),""Ada"",""Tidak Ada"")"),"Tidak Ada")</f>
        <v>Tidak Ada</v>
      </c>
      <c r="BJ223" s="98" t="str">
        <f t="shared" si="78"/>
        <v>Tidak Menjawab</v>
      </c>
      <c r="BK223" s="96" t="str">
        <f t="shared" si="79"/>
        <v>Tidak Menjawab</v>
      </c>
      <c r="BL223" s="98" t="str">
        <f t="shared" si="80"/>
        <v>Tidak Lengkap</v>
      </c>
      <c r="BM223" s="98" t="str">
        <f t="shared" si="81"/>
        <v>Tidak Lengkap</v>
      </c>
    </row>
    <row r="224">
      <c r="A224" s="96" t="s">
        <v>47</v>
      </c>
      <c r="B224" s="97">
        <v>216.0</v>
      </c>
      <c r="C224" s="96" t="s">
        <v>2387</v>
      </c>
      <c r="D224" s="96" t="s">
        <v>2388</v>
      </c>
      <c r="E224" s="96" t="s">
        <v>2389</v>
      </c>
      <c r="F224" s="96" t="s">
        <v>2390</v>
      </c>
      <c r="G224" s="96">
        <v>8.9525643548E10</v>
      </c>
      <c r="H224" s="96" t="s">
        <v>2391</v>
      </c>
      <c r="I224" s="96"/>
      <c r="J224" s="97"/>
      <c r="K224" s="97" t="s">
        <v>387</v>
      </c>
      <c r="L224" s="96" t="s">
        <v>2392</v>
      </c>
      <c r="M224" s="96" t="s">
        <v>2393</v>
      </c>
      <c r="N224" s="96" t="s">
        <v>2394</v>
      </c>
      <c r="O224" s="96" t="s">
        <v>226</v>
      </c>
      <c r="P224" s="96" t="s">
        <v>287</v>
      </c>
      <c r="Q224" s="96" t="s">
        <v>2395</v>
      </c>
      <c r="R224" s="96" t="s">
        <v>9</v>
      </c>
      <c r="S224" s="96" t="s">
        <v>9</v>
      </c>
      <c r="T224" s="96" t="s">
        <v>9</v>
      </c>
      <c r="U224" s="96" t="s">
        <v>9</v>
      </c>
      <c r="V224" s="96" t="s">
        <v>9</v>
      </c>
      <c r="W224" s="96" t="s">
        <v>9</v>
      </c>
      <c r="X224" s="96" t="s">
        <v>21</v>
      </c>
      <c r="Y224" s="96" t="s">
        <v>21</v>
      </c>
      <c r="Z224" s="96" t="s">
        <v>9</v>
      </c>
      <c r="AA224" s="96" t="s">
        <v>21</v>
      </c>
      <c r="AB224" s="96" t="s">
        <v>21</v>
      </c>
      <c r="AC224" s="96" t="s">
        <v>228</v>
      </c>
      <c r="AD224" s="96" t="s">
        <v>228</v>
      </c>
      <c r="AE224" s="96" t="s">
        <v>228</v>
      </c>
      <c r="AF224" s="96" t="s">
        <v>228</v>
      </c>
      <c r="AG224" s="96" t="s">
        <v>228</v>
      </c>
      <c r="AH224" s="96" t="s">
        <v>228</v>
      </c>
      <c r="AI224" s="96" t="s">
        <v>228</v>
      </c>
      <c r="AJ224" s="96" t="s">
        <v>228</v>
      </c>
      <c r="AK224" s="96" t="s">
        <v>228</v>
      </c>
      <c r="AL224" s="96" t="s">
        <v>228</v>
      </c>
      <c r="AM224" s="96" t="s">
        <v>228</v>
      </c>
      <c r="AN224" s="96"/>
      <c r="AO224" s="96">
        <v>43.0</v>
      </c>
      <c r="AP224" s="96" t="s">
        <v>2396</v>
      </c>
      <c r="AQ224" s="96"/>
      <c r="AR224" s="105"/>
      <c r="AS224" s="105"/>
      <c r="AT224" s="98"/>
      <c r="AU224" s="98"/>
      <c r="AV224" s="98"/>
      <c r="AW224" s="98"/>
      <c r="AX224" s="98"/>
      <c r="AY224" s="98"/>
      <c r="AZ224" s="96" t="s">
        <v>231</v>
      </c>
      <c r="BA224" s="96" t="s">
        <v>2397</v>
      </c>
      <c r="BB224" s="96" t="s">
        <v>2398</v>
      </c>
      <c r="BC224" s="98">
        <f t="shared" si="85"/>
        <v>11</v>
      </c>
      <c r="BD224" s="106" t="s">
        <v>2187</v>
      </c>
      <c r="BE224" s="101"/>
      <c r="BF224" s="101"/>
      <c r="BG224" s="101"/>
      <c r="BH224" s="101"/>
      <c r="BI224" s="100" t="str">
        <f>IFERROR(__xludf.DUMMYFUNCTION("IF(OR(REGEXMATCH(I224,""Peraturan Walikota""),REGEXMATCH(I224,""Peraturan Bupati""),REGEXMATCH(I224,""PERATURAN BUPATI""),REGEXMATCH(I224,""PERATURAN WALIKOTA"")),""Ada"",""Tidak Ada"")"),"Tidak Ada")</f>
        <v>Tidak Ada</v>
      </c>
      <c r="BJ224" s="98" t="str">
        <f t="shared" si="78"/>
        <v>Ada</v>
      </c>
      <c r="BK224" s="96" t="str">
        <f t="shared" si="79"/>
        <v>Tidak Ada</v>
      </c>
      <c r="BL224" s="98" t="str">
        <f t="shared" si="80"/>
        <v>Lengkap</v>
      </c>
      <c r="BM224" s="98" t="str">
        <f t="shared" si="81"/>
        <v>Tidak Lengkap</v>
      </c>
    </row>
    <row r="225">
      <c r="A225" s="96" t="s">
        <v>47</v>
      </c>
      <c r="B225" s="97">
        <v>217.0</v>
      </c>
      <c r="C225" s="96" t="s">
        <v>2399</v>
      </c>
      <c r="D225" s="98"/>
      <c r="E225" s="98"/>
      <c r="F225" s="98"/>
      <c r="G225" s="98"/>
      <c r="H225" s="98"/>
      <c r="I225" s="98"/>
      <c r="J225" s="100"/>
      <c r="K225" s="100"/>
      <c r="L225" s="98"/>
      <c r="M225" s="98"/>
      <c r="N225" s="98"/>
      <c r="O225" s="98"/>
      <c r="P225" s="98"/>
      <c r="Q225" s="98"/>
      <c r="R225" s="98"/>
      <c r="S225" s="98"/>
      <c r="T225" s="98"/>
      <c r="U225" s="98"/>
      <c r="V225" s="98"/>
      <c r="W225" s="98"/>
      <c r="X225" s="98"/>
      <c r="Y225" s="98"/>
      <c r="Z225" s="98"/>
      <c r="AA225" s="98"/>
      <c r="AB225" s="98"/>
      <c r="AC225" s="98"/>
      <c r="AD225" s="98"/>
      <c r="AE225" s="98"/>
      <c r="AF225" s="98"/>
      <c r="AG225" s="98"/>
      <c r="AH225" s="98"/>
      <c r="AI225" s="98"/>
      <c r="AJ225" s="98"/>
      <c r="AK225" s="98"/>
      <c r="AL225" s="98"/>
      <c r="AM225" s="98"/>
      <c r="AN225" s="98"/>
      <c r="AO225" s="98"/>
      <c r="AP225" s="98"/>
      <c r="AQ225" s="98"/>
      <c r="AR225" s="98"/>
      <c r="AS225" s="98"/>
      <c r="AT225" s="98"/>
      <c r="AU225" s="98"/>
      <c r="AV225" s="98"/>
      <c r="AW225" s="98"/>
      <c r="AX225" s="98"/>
      <c r="AY225" s="98"/>
      <c r="AZ225" s="98"/>
      <c r="BA225" s="98"/>
      <c r="BB225" s="98"/>
      <c r="BC225" s="98">
        <f t="shared" si="85"/>
        <v>0</v>
      </c>
      <c r="BD225" s="106" t="s">
        <v>2187</v>
      </c>
      <c r="BE225" s="101"/>
      <c r="BF225" s="101"/>
      <c r="BG225" s="101"/>
      <c r="BH225" s="101"/>
      <c r="BI225" s="100" t="str">
        <f>IFERROR(__xludf.DUMMYFUNCTION("IF(OR(REGEXMATCH(I225,""Peraturan Walikota""),REGEXMATCH(I225,""Peraturan Bupati""),REGEXMATCH(I225,""PERATURAN BUPATI""),REGEXMATCH(I225,""PERATURAN WALIKOTA"")),""Ada"",""Tidak Ada"")"),"Tidak Ada")</f>
        <v>Tidak Ada</v>
      </c>
      <c r="BJ225" s="98" t="str">
        <f t="shared" si="78"/>
        <v>Tidak Menjawab</v>
      </c>
      <c r="BK225" s="96" t="str">
        <f t="shared" si="79"/>
        <v>Tidak Menjawab</v>
      </c>
      <c r="BL225" s="98" t="str">
        <f t="shared" si="80"/>
        <v>Tidak Lengkap</v>
      </c>
      <c r="BM225" s="98" t="str">
        <f t="shared" si="81"/>
        <v>Tidak Lengkap</v>
      </c>
    </row>
    <row r="226">
      <c r="A226" s="96" t="s">
        <v>47</v>
      </c>
      <c r="B226" s="97">
        <v>218.0</v>
      </c>
      <c r="C226" s="96" t="s">
        <v>2400</v>
      </c>
      <c r="D226" s="98" t="s">
        <v>2401</v>
      </c>
      <c r="E226" s="98" t="s">
        <v>2402</v>
      </c>
      <c r="F226" s="98" t="s">
        <v>2403</v>
      </c>
      <c r="G226" s="98" t="s">
        <v>2404</v>
      </c>
      <c r="H226" s="96" t="s">
        <v>2405</v>
      </c>
      <c r="I226" s="98"/>
      <c r="J226" s="100"/>
      <c r="K226" s="100" t="s">
        <v>387</v>
      </c>
      <c r="L226" s="98" t="s">
        <v>2404</v>
      </c>
      <c r="M226" s="98" t="s">
        <v>2406</v>
      </c>
      <c r="N226" s="98"/>
      <c r="O226" s="96" t="s">
        <v>253</v>
      </c>
      <c r="P226" s="96" t="s">
        <v>369</v>
      </c>
      <c r="Q226" s="98" t="s">
        <v>2407</v>
      </c>
      <c r="R226" s="96" t="s">
        <v>9</v>
      </c>
      <c r="S226" s="96" t="s">
        <v>21</v>
      </c>
      <c r="T226" s="96" t="s">
        <v>21</v>
      </c>
      <c r="U226" s="96" t="s">
        <v>21</v>
      </c>
      <c r="V226" s="96" t="s">
        <v>21</v>
      </c>
      <c r="W226" s="96" t="s">
        <v>9</v>
      </c>
      <c r="X226" s="96" t="s">
        <v>21</v>
      </c>
      <c r="Y226" s="96" t="s">
        <v>21</v>
      </c>
      <c r="Z226" s="96" t="s">
        <v>21</v>
      </c>
      <c r="AA226" s="96" t="s">
        <v>21</v>
      </c>
      <c r="AB226" s="96" t="s">
        <v>9</v>
      </c>
      <c r="AC226" s="96" t="s">
        <v>228</v>
      </c>
      <c r="AD226" s="96" t="s">
        <v>228</v>
      </c>
      <c r="AE226" s="96" t="s">
        <v>228</v>
      </c>
      <c r="AF226" s="96" t="s">
        <v>229</v>
      </c>
      <c r="AG226" s="98"/>
      <c r="AH226" s="98"/>
      <c r="AI226" s="98"/>
      <c r="AJ226" s="98"/>
      <c r="AK226" s="98"/>
      <c r="AL226" s="98"/>
      <c r="AM226" s="98"/>
      <c r="AN226" s="102" t="s">
        <v>2408</v>
      </c>
      <c r="AO226" s="98">
        <v>94.0</v>
      </c>
      <c r="AP226" s="98" t="s">
        <v>2409</v>
      </c>
      <c r="AQ226" s="98"/>
      <c r="AR226" s="98"/>
      <c r="AS226" s="98"/>
      <c r="AT226" s="98"/>
      <c r="AU226" s="98"/>
      <c r="AV226" s="98"/>
      <c r="AW226" s="98"/>
      <c r="AX226" s="98"/>
      <c r="AY226" s="98"/>
      <c r="AZ226" s="98"/>
      <c r="BA226" s="98" t="s">
        <v>2410</v>
      </c>
      <c r="BB226" s="98"/>
      <c r="BC226" s="98">
        <f t="shared" si="85"/>
        <v>3</v>
      </c>
      <c r="BD226" s="101"/>
      <c r="BE226" s="101"/>
      <c r="BF226" s="101"/>
      <c r="BG226" s="101"/>
      <c r="BH226" s="101"/>
      <c r="BI226" s="100" t="str">
        <f>IFERROR(__xludf.DUMMYFUNCTION("IF(OR(REGEXMATCH(I226,""Peraturan Walikota""),REGEXMATCH(I226,""Peraturan Bupati""),REGEXMATCH(I226,""PERATURAN BUPATI""),REGEXMATCH(I226,""PERATURAN WALIKOTA"")),""Ada"",""Tidak Ada"")"),"Tidak Ada")</f>
        <v>Tidak Ada</v>
      </c>
      <c r="BJ226" s="98" t="str">
        <f t="shared" si="78"/>
        <v>Ada</v>
      </c>
      <c r="BK226" s="96" t="str">
        <f t="shared" si="79"/>
        <v>Ada</v>
      </c>
      <c r="BL226" s="98" t="str">
        <f t="shared" si="80"/>
        <v>Tidak Lengkap</v>
      </c>
      <c r="BM226" s="98" t="str">
        <f t="shared" si="81"/>
        <v>Tidak Lengkap</v>
      </c>
    </row>
    <row r="227">
      <c r="A227" s="96" t="s">
        <v>47</v>
      </c>
      <c r="B227" s="97">
        <v>219.0</v>
      </c>
      <c r="C227" s="96" t="s">
        <v>2411</v>
      </c>
      <c r="D227" s="96" t="s">
        <v>237</v>
      </c>
      <c r="E227" s="96" t="s">
        <v>2412</v>
      </c>
      <c r="F227" s="96" t="s">
        <v>237</v>
      </c>
      <c r="G227" s="96" t="s">
        <v>237</v>
      </c>
      <c r="H227" s="96" t="s">
        <v>4543</v>
      </c>
      <c r="I227" s="96"/>
      <c r="J227" s="97"/>
      <c r="K227" s="97" t="s">
        <v>223</v>
      </c>
      <c r="L227" s="96" t="s">
        <v>237</v>
      </c>
      <c r="M227" s="96" t="s">
        <v>237</v>
      </c>
      <c r="N227" s="96" t="s">
        <v>669</v>
      </c>
      <c r="O227" s="96" t="s">
        <v>226</v>
      </c>
      <c r="P227" s="96" t="s">
        <v>287</v>
      </c>
      <c r="Q227" s="96" t="s">
        <v>237</v>
      </c>
      <c r="R227" s="96" t="s">
        <v>21</v>
      </c>
      <c r="S227" s="96" t="s">
        <v>21</v>
      </c>
      <c r="T227" s="96" t="s">
        <v>21</v>
      </c>
      <c r="U227" s="96" t="s">
        <v>9</v>
      </c>
      <c r="V227" s="96" t="s">
        <v>9</v>
      </c>
      <c r="W227" s="96" t="s">
        <v>9</v>
      </c>
      <c r="X227" s="96" t="s">
        <v>9</v>
      </c>
      <c r="Y227" s="96" t="s">
        <v>9</v>
      </c>
      <c r="Z227" s="96" t="s">
        <v>9</v>
      </c>
      <c r="AA227" s="96" t="s">
        <v>21</v>
      </c>
      <c r="AB227" s="96" t="s">
        <v>21</v>
      </c>
      <c r="AC227" s="96" t="s">
        <v>229</v>
      </c>
      <c r="AD227" s="96" t="s">
        <v>229</v>
      </c>
      <c r="AE227" s="96" t="s">
        <v>229</v>
      </c>
      <c r="AF227" s="96" t="s">
        <v>229</v>
      </c>
      <c r="AG227" s="96" t="s">
        <v>229</v>
      </c>
      <c r="AH227" s="96" t="s">
        <v>229</v>
      </c>
      <c r="AI227" s="96" t="s">
        <v>229</v>
      </c>
      <c r="AJ227" s="96" t="s">
        <v>229</v>
      </c>
      <c r="AK227" s="96" t="s">
        <v>229</v>
      </c>
      <c r="AL227" s="96" t="s">
        <v>229</v>
      </c>
      <c r="AM227" s="96" t="s">
        <v>229</v>
      </c>
      <c r="AN227" s="96" t="s">
        <v>2414</v>
      </c>
      <c r="AO227" s="96">
        <v>29.0</v>
      </c>
      <c r="AP227" s="96" t="s">
        <v>1940</v>
      </c>
      <c r="AQ227" s="96"/>
      <c r="AR227" s="99"/>
      <c r="AS227" s="96"/>
      <c r="AT227" s="98"/>
      <c r="AU227" s="98"/>
      <c r="AV227" s="98"/>
      <c r="AW227" s="98"/>
      <c r="AX227" s="98"/>
      <c r="AY227" s="98"/>
      <c r="AZ227" s="98"/>
      <c r="BA227" s="96" t="s">
        <v>2415</v>
      </c>
      <c r="BB227" s="98"/>
      <c r="BC227" s="98">
        <f t="shared" si="85"/>
        <v>0</v>
      </c>
      <c r="BD227" s="101"/>
      <c r="BE227" s="101"/>
      <c r="BF227" s="101"/>
      <c r="BG227" s="101"/>
      <c r="BH227" s="101"/>
      <c r="BI227" s="100" t="str">
        <f>IFERROR(__xludf.DUMMYFUNCTION("IF(OR(REGEXMATCH(I227,""Peraturan Walikota""),REGEXMATCH(I227,""Peraturan Bupati""),REGEXMATCH(I227,""PERATURAN BUPATI""),REGEXMATCH(I227,""PERATURAN WALIKOTA"")),""Ada"",""Tidak Ada"")"),"Tidak Ada")</f>
        <v>Tidak Ada</v>
      </c>
      <c r="BJ227" s="98" t="str">
        <f t="shared" si="78"/>
        <v>Ada</v>
      </c>
      <c r="BK227" s="96" t="str">
        <f t="shared" si="79"/>
        <v>Tidak Ada</v>
      </c>
      <c r="BL227" s="98" t="str">
        <f t="shared" si="80"/>
        <v>Tidak Lengkap</v>
      </c>
      <c r="BM227" s="98" t="str">
        <f t="shared" si="81"/>
        <v>Tidak Lengkap</v>
      </c>
    </row>
    <row r="228">
      <c r="A228" s="96" t="s">
        <v>47</v>
      </c>
      <c r="B228" s="97">
        <v>220.0</v>
      </c>
      <c r="C228" s="96" t="s">
        <v>2416</v>
      </c>
      <c r="D228" s="98" t="s">
        <v>2417</v>
      </c>
      <c r="E228" s="98" t="s">
        <v>2418</v>
      </c>
      <c r="F228" s="135" t="s">
        <v>237</v>
      </c>
      <c r="G228" s="135" t="s">
        <v>237</v>
      </c>
      <c r="H228" s="98" t="s">
        <v>2419</v>
      </c>
      <c r="I228" s="137"/>
      <c r="J228" s="100"/>
      <c r="K228" s="278" t="s">
        <v>237</v>
      </c>
      <c r="L228" s="98">
        <v>0.0</v>
      </c>
      <c r="M228" s="135" t="s">
        <v>237</v>
      </c>
      <c r="N228" s="135" t="s">
        <v>237</v>
      </c>
      <c r="O228" s="96" t="s">
        <v>884</v>
      </c>
      <c r="P228" s="98" t="s">
        <v>647</v>
      </c>
      <c r="Q228" s="98" t="s">
        <v>2419</v>
      </c>
      <c r="R228" s="98"/>
      <c r="S228" s="98"/>
      <c r="T228" s="98"/>
      <c r="U228" s="98"/>
      <c r="V228" s="98"/>
      <c r="W228" s="98"/>
      <c r="X228" s="98"/>
      <c r="Y228" s="98"/>
      <c r="Z228" s="98"/>
      <c r="AA228" s="98"/>
      <c r="AB228" s="98"/>
      <c r="AC228" s="98"/>
      <c r="AD228" s="98"/>
      <c r="AE228" s="98"/>
      <c r="AF228" s="98"/>
      <c r="AG228" s="98"/>
      <c r="AH228" s="98"/>
      <c r="AI228" s="98"/>
      <c r="AJ228" s="98"/>
      <c r="AK228" s="98"/>
      <c r="AL228" s="98"/>
      <c r="AM228" s="98"/>
      <c r="AN228" s="135" t="s">
        <v>237</v>
      </c>
      <c r="AO228" s="98">
        <v>56.0</v>
      </c>
      <c r="AP228" s="135" t="s">
        <v>237</v>
      </c>
      <c r="AQ228" s="98"/>
      <c r="AR228" s="98"/>
      <c r="AS228" s="98"/>
      <c r="AT228" s="98"/>
      <c r="AU228" s="98"/>
      <c r="AV228" s="98"/>
      <c r="AW228" s="98"/>
      <c r="AX228" s="98"/>
      <c r="AY228" s="98"/>
      <c r="AZ228" s="98"/>
      <c r="BA228" s="98" t="s">
        <v>2420</v>
      </c>
      <c r="BB228" s="98"/>
      <c r="BC228" s="98">
        <f t="shared" si="85"/>
        <v>0</v>
      </c>
      <c r="BD228" s="106" t="s">
        <v>2187</v>
      </c>
      <c r="BE228" s="101"/>
      <c r="BF228" s="101"/>
      <c r="BG228" s="101"/>
      <c r="BH228" s="101"/>
      <c r="BI228" s="100" t="str">
        <f>IFERROR(__xludf.DUMMYFUNCTION("IF(OR(REGEXMATCH(I228,""Peraturan Walikota""),REGEXMATCH(I228,""Peraturan Bupati""),REGEXMATCH(I228,""PERATURAN BUPATI""),REGEXMATCH(I228,""PERATURAN WALIKOTA"")),""Ada"",""Tidak Ada"")"),"Tidak Ada")</f>
        <v>Tidak Ada</v>
      </c>
      <c r="BJ228" s="98" t="str">
        <f t="shared" si="78"/>
        <v>Tidak Ada</v>
      </c>
      <c r="BK228" s="96" t="str">
        <f t="shared" si="79"/>
        <v>Tidak Ada</v>
      </c>
      <c r="BL228" s="98" t="str">
        <f t="shared" si="80"/>
        <v>Tidak Lengkap</v>
      </c>
      <c r="BM228" s="98" t="str">
        <f t="shared" si="81"/>
        <v>Tidak Lengkap</v>
      </c>
    </row>
    <row r="229">
      <c r="A229" s="96" t="s">
        <v>47</v>
      </c>
      <c r="B229" s="97">
        <v>221.0</v>
      </c>
      <c r="C229" s="96" t="s">
        <v>2421</v>
      </c>
      <c r="D229" s="98" t="s">
        <v>237</v>
      </c>
      <c r="E229" s="98" t="s">
        <v>2422</v>
      </c>
      <c r="F229" s="98" t="s">
        <v>237</v>
      </c>
      <c r="G229" s="98">
        <v>8.5600610266E10</v>
      </c>
      <c r="H229" s="98" t="s">
        <v>2423</v>
      </c>
      <c r="I229" s="98"/>
      <c r="J229" s="100"/>
      <c r="K229" s="100"/>
      <c r="L229" s="98">
        <v>8.1325735843E10</v>
      </c>
      <c r="M229" s="98"/>
      <c r="N229" s="98"/>
      <c r="O229" s="96" t="s">
        <v>884</v>
      </c>
      <c r="P229" s="96" t="s">
        <v>647</v>
      </c>
      <c r="Q229" s="98" t="s">
        <v>2424</v>
      </c>
      <c r="R229" s="98"/>
      <c r="S229" s="98"/>
      <c r="T229" s="98"/>
      <c r="U229" s="98"/>
      <c r="V229" s="96" t="s">
        <v>9</v>
      </c>
      <c r="W229" s="98"/>
      <c r="X229" s="98"/>
      <c r="Y229" s="96" t="s">
        <v>9</v>
      </c>
      <c r="Z229" s="96" t="s">
        <v>9</v>
      </c>
      <c r="AA229" s="98"/>
      <c r="AB229" s="98"/>
      <c r="AC229" s="96" t="s">
        <v>228</v>
      </c>
      <c r="AD229" s="96" t="s">
        <v>228</v>
      </c>
      <c r="AE229" s="98"/>
      <c r="AF229" s="96" t="s">
        <v>229</v>
      </c>
      <c r="AG229" s="98"/>
      <c r="AH229" s="98"/>
      <c r="AI229" s="98"/>
      <c r="AJ229" s="98"/>
      <c r="AK229" s="98"/>
      <c r="AL229" s="98"/>
      <c r="AM229" s="98"/>
      <c r="AN229" s="98"/>
      <c r="AO229" s="98"/>
      <c r="AP229" s="98" t="s">
        <v>2425</v>
      </c>
      <c r="AQ229" s="98"/>
      <c r="AR229" s="98"/>
      <c r="AS229" s="98"/>
      <c r="AT229" s="98"/>
      <c r="AU229" s="98"/>
      <c r="AV229" s="98"/>
      <c r="AW229" s="98"/>
      <c r="AX229" s="98"/>
      <c r="AY229" s="98"/>
      <c r="AZ229" s="98"/>
      <c r="BA229" s="96" t="s">
        <v>2426</v>
      </c>
      <c r="BB229" s="98"/>
      <c r="BC229" s="98">
        <f t="shared" si="85"/>
        <v>2</v>
      </c>
      <c r="BD229" s="106" t="s">
        <v>361</v>
      </c>
      <c r="BE229" s="101"/>
      <c r="BF229" s="101"/>
      <c r="BG229" s="101"/>
      <c r="BH229" s="101"/>
      <c r="BI229" s="100" t="str">
        <f>IFERROR(__xludf.DUMMYFUNCTION("IF(OR(REGEXMATCH(I229,""Peraturan Walikota""),REGEXMATCH(I229,""Peraturan Bupati""),REGEXMATCH(I229,""PERATURAN BUPATI""),REGEXMATCH(I229,""PERATURAN WALIKOTA"")),""Ada"",""Tidak Ada"")"),"Tidak Ada")</f>
        <v>Tidak Ada</v>
      </c>
      <c r="BJ229" s="98" t="str">
        <f t="shared" si="78"/>
        <v>Tidak Ada</v>
      </c>
      <c r="BK229" s="96" t="str">
        <f t="shared" si="79"/>
        <v>Tidak Ada</v>
      </c>
      <c r="BL229" s="98" t="str">
        <f t="shared" si="80"/>
        <v>Tidak Lengkap</v>
      </c>
      <c r="BM229" s="98" t="str">
        <f t="shared" si="81"/>
        <v>Tidak Lengkap</v>
      </c>
    </row>
    <row r="230">
      <c r="A230" s="96" t="s">
        <v>47</v>
      </c>
      <c r="B230" s="97">
        <v>222.0</v>
      </c>
      <c r="C230" s="96" t="s">
        <v>2427</v>
      </c>
      <c r="D230" s="96" t="s">
        <v>2428</v>
      </c>
      <c r="E230" s="96" t="s">
        <v>2429</v>
      </c>
      <c r="F230" s="96" t="s">
        <v>237</v>
      </c>
      <c r="G230" s="96" t="s">
        <v>237</v>
      </c>
      <c r="H230" s="96" t="s">
        <v>2430</v>
      </c>
      <c r="I230" s="139"/>
      <c r="J230" s="97">
        <v>2025.0</v>
      </c>
      <c r="K230" s="97" t="s">
        <v>387</v>
      </c>
      <c r="L230" s="96" t="s">
        <v>2431</v>
      </c>
      <c r="M230" s="96" t="s">
        <v>237</v>
      </c>
      <c r="N230" s="96" t="s">
        <v>2405</v>
      </c>
      <c r="O230" s="96" t="s">
        <v>260</v>
      </c>
      <c r="P230" s="96" t="s">
        <v>2432</v>
      </c>
      <c r="Q230" s="98"/>
      <c r="R230" s="96" t="s">
        <v>9</v>
      </c>
      <c r="S230" s="96" t="s">
        <v>9</v>
      </c>
      <c r="T230" s="96" t="s">
        <v>9</v>
      </c>
      <c r="U230" s="96" t="s">
        <v>9</v>
      </c>
      <c r="V230" s="96" t="s">
        <v>9</v>
      </c>
      <c r="W230" s="96" t="s">
        <v>9</v>
      </c>
      <c r="X230" s="96" t="s">
        <v>9</v>
      </c>
      <c r="Y230" s="96" t="s">
        <v>9</v>
      </c>
      <c r="Z230" s="96" t="s">
        <v>9</v>
      </c>
      <c r="AA230" s="96" t="s">
        <v>21</v>
      </c>
      <c r="AB230" s="96" t="s">
        <v>9</v>
      </c>
      <c r="AC230" s="96" t="s">
        <v>228</v>
      </c>
      <c r="AD230" s="96" t="s">
        <v>228</v>
      </c>
      <c r="AE230" s="96" t="s">
        <v>228</v>
      </c>
      <c r="AF230" s="96" t="s">
        <v>228</v>
      </c>
      <c r="AG230" s="96" t="s">
        <v>228</v>
      </c>
      <c r="AH230" s="96" t="s">
        <v>228</v>
      </c>
      <c r="AI230" s="96" t="s">
        <v>228</v>
      </c>
      <c r="AJ230" s="96" t="s">
        <v>228</v>
      </c>
      <c r="AK230" s="96" t="s">
        <v>228</v>
      </c>
      <c r="AL230" s="96" t="s">
        <v>228</v>
      </c>
      <c r="AM230" s="96" t="s">
        <v>228</v>
      </c>
      <c r="AN230" s="98"/>
      <c r="AO230" s="96">
        <v>125.0</v>
      </c>
      <c r="AP230" s="96" t="s">
        <v>1940</v>
      </c>
      <c r="AQ230" s="98"/>
      <c r="AR230" s="98"/>
      <c r="AS230" s="98"/>
      <c r="AT230" s="98"/>
      <c r="AU230" s="98"/>
      <c r="AV230" s="98"/>
      <c r="AW230" s="98"/>
      <c r="AX230" s="98"/>
      <c r="AY230" s="98"/>
      <c r="AZ230" s="98"/>
      <c r="BA230" s="96" t="s">
        <v>237</v>
      </c>
      <c r="BB230" s="96" t="s">
        <v>237</v>
      </c>
      <c r="BC230" s="98">
        <f t="shared" si="85"/>
        <v>11</v>
      </c>
      <c r="BD230" s="101"/>
      <c r="BE230" s="101"/>
      <c r="BF230" s="101"/>
      <c r="BG230" s="101"/>
      <c r="BH230" s="101"/>
      <c r="BI230" s="100" t="str">
        <f>IFERROR(__xludf.DUMMYFUNCTION("IF(OR(REGEXMATCH(I230,""Peraturan Walikota""),REGEXMATCH(I230,""Peraturan Bupati""),REGEXMATCH(I230,""PERATURAN BUPATI""),REGEXMATCH(I230,""PERATURAN WALIKOTA"")),""Ada"",""Tidak Ada"")"),"Tidak Ada")</f>
        <v>Tidak Ada</v>
      </c>
      <c r="BJ230" s="98" t="str">
        <f t="shared" si="78"/>
        <v>Ada</v>
      </c>
      <c r="BK230" s="96" t="str">
        <f t="shared" si="79"/>
        <v>Ada</v>
      </c>
      <c r="BL230" s="98" t="str">
        <f t="shared" si="80"/>
        <v>Lengkap</v>
      </c>
      <c r="BM230" s="98" t="str">
        <f t="shared" si="81"/>
        <v>Tidak Lengkap</v>
      </c>
    </row>
    <row r="231">
      <c r="A231" s="96" t="s">
        <v>47</v>
      </c>
      <c r="B231" s="97">
        <v>223.0</v>
      </c>
      <c r="C231" s="104" t="s">
        <v>2433</v>
      </c>
      <c r="D231" s="98"/>
      <c r="E231" s="98"/>
      <c r="F231" s="98"/>
      <c r="G231" s="98"/>
      <c r="H231" s="98"/>
      <c r="I231" s="98"/>
      <c r="J231" s="100"/>
      <c r="K231" s="100"/>
      <c r="L231" s="98"/>
      <c r="M231" s="98"/>
      <c r="N231" s="98"/>
      <c r="O231" s="98"/>
      <c r="P231" s="98"/>
      <c r="Q231" s="98"/>
      <c r="R231" s="98"/>
      <c r="S231" s="98"/>
      <c r="T231" s="98"/>
      <c r="U231" s="98"/>
      <c r="V231" s="98"/>
      <c r="W231" s="98"/>
      <c r="X231" s="98"/>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98"/>
      <c r="AW231" s="98"/>
      <c r="AX231" s="98"/>
      <c r="AY231" s="98"/>
      <c r="AZ231" s="98"/>
      <c r="BA231" s="98"/>
      <c r="BB231" s="98"/>
      <c r="BC231" s="98">
        <f t="shared" si="85"/>
        <v>0</v>
      </c>
      <c r="BD231" s="101"/>
      <c r="BE231" s="101"/>
      <c r="BF231" s="101"/>
      <c r="BG231" s="101"/>
      <c r="BH231" s="101"/>
      <c r="BI231" s="100" t="str">
        <f>IFERROR(__xludf.DUMMYFUNCTION("IF(OR(REGEXMATCH(I231,""Peraturan Walikota""),REGEXMATCH(I231,""Peraturan Bupati""),REGEXMATCH(I231,""PERATURAN BUPATI""),REGEXMATCH(I231,""PERATURAN WALIKOTA"")),""Ada"",""Tidak Ada"")"),"Tidak Ada")</f>
        <v>Tidak Ada</v>
      </c>
      <c r="BJ231" s="98" t="str">
        <f t="shared" si="78"/>
        <v>Tidak Menjawab</v>
      </c>
      <c r="BK231" s="96" t="str">
        <f t="shared" si="79"/>
        <v>Tidak Menjawab</v>
      </c>
      <c r="BL231" s="98" t="str">
        <f t="shared" si="80"/>
        <v>Tidak Lengkap</v>
      </c>
      <c r="BM231" s="98" t="str">
        <f t="shared" si="81"/>
        <v>Tidak Lengkap</v>
      </c>
    </row>
    <row r="232">
      <c r="A232" s="96" t="s">
        <v>47</v>
      </c>
      <c r="B232" s="97">
        <v>224.0</v>
      </c>
      <c r="C232" s="96" t="s">
        <v>2434</v>
      </c>
      <c r="D232" s="98"/>
      <c r="E232" s="98"/>
      <c r="F232" s="98"/>
      <c r="G232" s="98"/>
      <c r="H232" s="98"/>
      <c r="I232" s="98"/>
      <c r="J232" s="100"/>
      <c r="K232" s="100"/>
      <c r="L232" s="98"/>
      <c r="M232" s="98"/>
      <c r="N232" s="98"/>
      <c r="O232" s="98"/>
      <c r="P232" s="98"/>
      <c r="Q232" s="98"/>
      <c r="R232" s="98"/>
      <c r="S232" s="98"/>
      <c r="T232" s="98"/>
      <c r="U232" s="98"/>
      <c r="V232" s="98"/>
      <c r="W232" s="98"/>
      <c r="X232" s="98"/>
      <c r="Y232" s="98"/>
      <c r="Z232" s="98"/>
      <c r="AA232" s="98"/>
      <c r="AB232" s="98"/>
      <c r="AC232" s="98"/>
      <c r="AD232" s="98"/>
      <c r="AE232" s="98"/>
      <c r="AF232" s="98"/>
      <c r="AG232" s="98"/>
      <c r="AH232" s="98"/>
      <c r="AI232" s="98"/>
      <c r="AJ232" s="98"/>
      <c r="AK232" s="98"/>
      <c r="AL232" s="98"/>
      <c r="AM232" s="98"/>
      <c r="AN232" s="98"/>
      <c r="AO232" s="98"/>
      <c r="AP232" s="98"/>
      <c r="AQ232" s="98"/>
      <c r="AR232" s="98"/>
      <c r="AS232" s="98"/>
      <c r="AT232" s="98"/>
      <c r="AU232" s="98"/>
      <c r="AV232" s="98"/>
      <c r="AW232" s="98"/>
      <c r="AX232" s="98"/>
      <c r="AY232" s="98"/>
      <c r="AZ232" s="98"/>
      <c r="BA232" s="98"/>
      <c r="BB232" s="98"/>
      <c r="BC232" s="98"/>
      <c r="BD232" s="101"/>
      <c r="BE232" s="101"/>
      <c r="BF232" s="101"/>
      <c r="BG232" s="101"/>
      <c r="BH232" s="101"/>
      <c r="BI232" s="100" t="str">
        <f>IFERROR(__xludf.DUMMYFUNCTION("IF(OR(REGEXMATCH(I232,""Peraturan Walikota""),REGEXMATCH(I232,""Peraturan Bupati""),REGEXMATCH(I232,""PERATURAN BUPATI""),REGEXMATCH(I232,""PERATURAN WALIKOTA"")),""Ada"",""Tidak Ada"")"),"Tidak Ada")</f>
        <v>Tidak Ada</v>
      </c>
      <c r="BJ232" s="98" t="str">
        <f t="shared" si="78"/>
        <v>Tidak Menjawab</v>
      </c>
      <c r="BK232" s="96" t="str">
        <f t="shared" si="79"/>
        <v>Tidak Menjawab</v>
      </c>
      <c r="BL232" s="98" t="str">
        <f t="shared" si="80"/>
        <v>Tidak Lengkap</v>
      </c>
      <c r="BM232" s="98" t="str">
        <f t="shared" si="81"/>
        <v>Tidak Lengkap</v>
      </c>
    </row>
    <row r="233">
      <c r="A233" s="96" t="s">
        <v>2435</v>
      </c>
      <c r="B233" s="97">
        <v>225.0</v>
      </c>
      <c r="C233" s="96" t="s">
        <v>2436</v>
      </c>
      <c r="D233" s="96" t="s">
        <v>2437</v>
      </c>
      <c r="E233" s="96" t="s">
        <v>2438</v>
      </c>
      <c r="F233" s="96" t="s">
        <v>237</v>
      </c>
      <c r="G233" s="96">
        <v>8.112642699E9</v>
      </c>
      <c r="H233" s="96" t="s">
        <v>11</v>
      </c>
      <c r="I233" s="96" t="s">
        <v>2439</v>
      </c>
      <c r="J233" s="97">
        <v>2018.0</v>
      </c>
      <c r="K233" s="97" t="s">
        <v>223</v>
      </c>
      <c r="L233" s="96" t="s">
        <v>2440</v>
      </c>
      <c r="M233" s="96" t="s">
        <v>2441</v>
      </c>
      <c r="N233" s="96" t="s">
        <v>2442</v>
      </c>
      <c r="O233" s="96" t="s">
        <v>226</v>
      </c>
      <c r="P233" s="96" t="s">
        <v>330</v>
      </c>
      <c r="Q233" s="96" t="s">
        <v>2443</v>
      </c>
      <c r="R233" s="96" t="s">
        <v>9</v>
      </c>
      <c r="S233" s="96" t="s">
        <v>9</v>
      </c>
      <c r="T233" s="96" t="s">
        <v>9</v>
      </c>
      <c r="U233" s="96" t="s">
        <v>9</v>
      </c>
      <c r="V233" s="96" t="s">
        <v>9</v>
      </c>
      <c r="W233" s="96" t="s">
        <v>21</v>
      </c>
      <c r="X233" s="96" t="s">
        <v>9</v>
      </c>
      <c r="Y233" s="96" t="s">
        <v>21</v>
      </c>
      <c r="Z233" s="96" t="s">
        <v>21</v>
      </c>
      <c r="AA233" s="96" t="s">
        <v>21</v>
      </c>
      <c r="AB233" s="96" t="s">
        <v>21</v>
      </c>
      <c r="AC233" s="96" t="s">
        <v>228</v>
      </c>
      <c r="AD233" s="96" t="s">
        <v>228</v>
      </c>
      <c r="AE233" s="96" t="s">
        <v>228</v>
      </c>
      <c r="AF233" s="96" t="s">
        <v>228</v>
      </c>
      <c r="AG233" s="96" t="s">
        <v>228</v>
      </c>
      <c r="AH233" s="96" t="s">
        <v>228</v>
      </c>
      <c r="AI233" s="96" t="s">
        <v>229</v>
      </c>
      <c r="AJ233" s="96" t="s">
        <v>228</v>
      </c>
      <c r="AK233" s="96" t="s">
        <v>228</v>
      </c>
      <c r="AL233" s="96" t="s">
        <v>228</v>
      </c>
      <c r="AM233" s="96" t="s">
        <v>228</v>
      </c>
      <c r="AN233" s="96" t="s">
        <v>2444</v>
      </c>
      <c r="AO233" s="96">
        <v>130.0</v>
      </c>
      <c r="AP233" s="96" t="s">
        <v>278</v>
      </c>
      <c r="AQ233" s="96"/>
      <c r="AR233" s="96"/>
      <c r="AS233" s="96" t="s">
        <v>231</v>
      </c>
      <c r="AT233" s="98"/>
      <c r="AU233" s="98"/>
      <c r="AV233" s="98"/>
      <c r="AW233" s="98"/>
      <c r="AX233" s="96"/>
      <c r="AY233" s="98"/>
      <c r="AZ233" s="98"/>
      <c r="BA233" s="96" t="s">
        <v>2445</v>
      </c>
      <c r="BB233" s="96" t="s">
        <v>2446</v>
      </c>
      <c r="BC233" s="98">
        <f t="shared" ref="BC233:BC234" si="86">COUNTIF(AC233:AM233,"Sudah")</f>
        <v>10</v>
      </c>
      <c r="BD233" s="101"/>
      <c r="BE233" s="101"/>
      <c r="BF233" s="101"/>
      <c r="BG233" s="101"/>
      <c r="BH233" s="101"/>
      <c r="BI233" s="100" t="str">
        <f>IFERROR(__xludf.DUMMYFUNCTION("IF(OR(REGEXMATCH(I233,""Peraturan Walikota""),REGEXMATCH(I233,""Peraturan Bupati""),REGEXMATCH(I233,""PERATURAN BUPATI""),REGEXMATCH(I233,""PERATURAN WALIKOTA"")),""Ada"",""Tidak Ada"")"),"Ada")</f>
        <v>Ada</v>
      </c>
      <c r="BJ233" s="98" t="str">
        <f t="shared" si="78"/>
        <v>Ada</v>
      </c>
      <c r="BK233" s="96" t="str">
        <f t="shared" si="79"/>
        <v>Ada</v>
      </c>
      <c r="BL233" s="98" t="str">
        <f t="shared" si="80"/>
        <v>Lengkap</v>
      </c>
      <c r="BM233" s="98" t="str">
        <f t="shared" si="81"/>
        <v>Tidak Lengkap</v>
      </c>
    </row>
    <row r="234">
      <c r="A234" s="96" t="s">
        <v>2435</v>
      </c>
      <c r="B234" s="97">
        <v>226.0</v>
      </c>
      <c r="C234" s="96" t="s">
        <v>2447</v>
      </c>
      <c r="D234" s="96" t="s">
        <v>2448</v>
      </c>
      <c r="E234" s="96" t="s">
        <v>2449</v>
      </c>
      <c r="F234" s="96" t="s">
        <v>2450</v>
      </c>
      <c r="G234" s="102" t="s">
        <v>2451</v>
      </c>
      <c r="H234" s="96" t="s">
        <v>24</v>
      </c>
      <c r="I234" s="96" t="s">
        <v>2452</v>
      </c>
      <c r="J234" s="97">
        <v>2016.0</v>
      </c>
      <c r="K234" s="97" t="s">
        <v>223</v>
      </c>
      <c r="L234" s="102" t="s">
        <v>2453</v>
      </c>
      <c r="M234" s="103" t="s">
        <v>4544</v>
      </c>
      <c r="N234" s="96" t="s">
        <v>368</v>
      </c>
      <c r="O234" s="96" t="s">
        <v>253</v>
      </c>
      <c r="P234" s="96" t="s">
        <v>369</v>
      </c>
      <c r="Q234" s="96" t="s">
        <v>300</v>
      </c>
      <c r="R234" s="96" t="s">
        <v>21</v>
      </c>
      <c r="S234" s="96" t="s">
        <v>9</v>
      </c>
      <c r="T234" s="96" t="s">
        <v>9</v>
      </c>
      <c r="U234" s="96" t="s">
        <v>9</v>
      </c>
      <c r="V234" s="96" t="s">
        <v>9</v>
      </c>
      <c r="W234" s="96" t="s">
        <v>9</v>
      </c>
      <c r="X234" s="96" t="s">
        <v>9</v>
      </c>
      <c r="Y234" s="96" t="s">
        <v>9</v>
      </c>
      <c r="Z234" s="96" t="s">
        <v>9</v>
      </c>
      <c r="AA234" s="96" t="s">
        <v>9</v>
      </c>
      <c r="AB234" s="96" t="s">
        <v>21</v>
      </c>
      <c r="AC234" s="96" t="s">
        <v>228</v>
      </c>
      <c r="AD234" s="96" t="s">
        <v>228</v>
      </c>
      <c r="AE234" s="96" t="s">
        <v>228</v>
      </c>
      <c r="AF234" s="96" t="s">
        <v>228</v>
      </c>
      <c r="AG234" s="96" t="s">
        <v>228</v>
      </c>
      <c r="AH234" s="96" t="s">
        <v>228</v>
      </c>
      <c r="AI234" s="96" t="s">
        <v>228</v>
      </c>
      <c r="AJ234" s="96" t="s">
        <v>228</v>
      </c>
      <c r="AK234" s="96" t="s">
        <v>228</v>
      </c>
      <c r="AL234" s="96" t="s">
        <v>228</v>
      </c>
      <c r="AM234" s="96" t="s">
        <v>228</v>
      </c>
      <c r="AN234" s="96" t="s">
        <v>237</v>
      </c>
      <c r="AO234" s="96" t="s">
        <v>2455</v>
      </c>
      <c r="AP234" s="96" t="s">
        <v>2456</v>
      </c>
      <c r="AQ234" s="96" t="s">
        <v>231</v>
      </c>
      <c r="AR234" s="98"/>
      <c r="AS234" s="104"/>
      <c r="AT234" s="98"/>
      <c r="AU234" s="98"/>
      <c r="AV234" s="98"/>
      <c r="AW234" s="98"/>
      <c r="AX234" s="104"/>
      <c r="AY234" s="98"/>
      <c r="AZ234" s="96"/>
      <c r="BA234" s="96" t="s">
        <v>2457</v>
      </c>
      <c r="BB234" s="98"/>
      <c r="BC234" s="98">
        <f t="shared" si="86"/>
        <v>11</v>
      </c>
      <c r="BD234" s="106" t="s">
        <v>320</v>
      </c>
      <c r="BE234" s="101"/>
      <c r="BF234" s="101"/>
      <c r="BG234" s="101"/>
      <c r="BH234" s="101"/>
      <c r="BI234" s="100" t="str">
        <f>IFERROR(__xludf.DUMMYFUNCTION("IF(OR(REGEXMATCH(I234,""Peraturan Walikota""),REGEXMATCH(I234,""Peraturan Bupati""),REGEXMATCH(I234,""PERATURAN BUPATI""),REGEXMATCH(I234,""PERATURAN WALIKOTA"")),""Ada"",""Tidak Ada"")"),"Ada")</f>
        <v>Ada</v>
      </c>
      <c r="BJ234" s="98" t="str">
        <f t="shared" si="78"/>
        <v>Ada</v>
      </c>
      <c r="BK234" s="96" t="str">
        <f t="shared" si="79"/>
        <v>Ada</v>
      </c>
      <c r="BL234" s="98" t="str">
        <f t="shared" si="80"/>
        <v>Tidak Lengkap</v>
      </c>
      <c r="BM234" s="98" t="str">
        <f t="shared" si="81"/>
        <v>Tidak Lengkap</v>
      </c>
    </row>
    <row r="235">
      <c r="A235" s="96" t="s">
        <v>2435</v>
      </c>
      <c r="B235" s="97">
        <v>227.0</v>
      </c>
      <c r="C235" s="96" t="s">
        <v>2458</v>
      </c>
      <c r="D235" s="114" t="s">
        <v>2459</v>
      </c>
      <c r="E235" s="114" t="s">
        <v>2460</v>
      </c>
      <c r="F235" s="114" t="s">
        <v>2461</v>
      </c>
      <c r="G235" s="114">
        <v>8.7839409009E10</v>
      </c>
      <c r="H235" s="114" t="s">
        <v>11</v>
      </c>
      <c r="I235" s="114" t="s">
        <v>2462</v>
      </c>
      <c r="J235" s="71">
        <v>2023.0</v>
      </c>
      <c r="K235" s="71" t="s">
        <v>387</v>
      </c>
      <c r="L235" s="114" t="s">
        <v>2459</v>
      </c>
      <c r="M235" s="140" t="s">
        <v>2463</v>
      </c>
      <c r="N235" s="114" t="s">
        <v>2464</v>
      </c>
      <c r="O235" s="114" t="s">
        <v>260</v>
      </c>
      <c r="P235" s="114" t="s">
        <v>330</v>
      </c>
      <c r="Q235" s="114"/>
      <c r="R235" s="114" t="s">
        <v>9</v>
      </c>
      <c r="S235" s="114" t="s">
        <v>21</v>
      </c>
      <c r="T235" s="114" t="s">
        <v>9</v>
      </c>
      <c r="U235" s="114" t="s">
        <v>9</v>
      </c>
      <c r="V235" s="114" t="s">
        <v>21</v>
      </c>
      <c r="W235" s="114" t="s">
        <v>21</v>
      </c>
      <c r="X235" s="114" t="s">
        <v>9</v>
      </c>
      <c r="Y235" s="114" t="s">
        <v>9</v>
      </c>
      <c r="Z235" s="114" t="s">
        <v>9</v>
      </c>
      <c r="AA235" s="114" t="s">
        <v>21</v>
      </c>
      <c r="AB235" s="114" t="s">
        <v>21</v>
      </c>
      <c r="AC235" s="114" t="s">
        <v>228</v>
      </c>
      <c r="AD235" s="114" t="s">
        <v>228</v>
      </c>
      <c r="AE235" s="114" t="s">
        <v>228</v>
      </c>
      <c r="AF235" s="114" t="s">
        <v>228</v>
      </c>
      <c r="AG235" s="114" t="s">
        <v>228</v>
      </c>
      <c r="AH235" s="114" t="s">
        <v>228</v>
      </c>
      <c r="AI235" s="114" t="s">
        <v>229</v>
      </c>
      <c r="AJ235" s="114" t="s">
        <v>228</v>
      </c>
      <c r="AK235" s="114" t="s">
        <v>228</v>
      </c>
      <c r="AL235" s="114" t="s">
        <v>228</v>
      </c>
      <c r="AM235" s="114" t="s">
        <v>228</v>
      </c>
      <c r="AN235" s="114"/>
      <c r="AO235" s="114">
        <v>88.0</v>
      </c>
      <c r="AP235" s="114" t="s">
        <v>2396</v>
      </c>
      <c r="AQ235" s="114"/>
      <c r="AR235" s="114"/>
      <c r="AS235" s="114"/>
      <c r="AT235" s="114"/>
      <c r="AU235" s="141"/>
      <c r="AV235" s="141"/>
      <c r="AW235" s="141"/>
      <c r="AX235" s="114" t="s">
        <v>231</v>
      </c>
      <c r="AY235" s="141"/>
      <c r="AZ235" s="114"/>
      <c r="BA235" s="114" t="s">
        <v>2465</v>
      </c>
      <c r="BB235" s="114" t="s">
        <v>2466</v>
      </c>
      <c r="BC235" s="98"/>
      <c r="BD235" s="106"/>
      <c r="BE235" s="101"/>
      <c r="BF235" s="101"/>
      <c r="BG235" s="101"/>
      <c r="BH235" s="101"/>
      <c r="BI235" s="100" t="str">
        <f>IFERROR(__xludf.DUMMYFUNCTION("IF(OR(REGEXMATCH(I235,""Peraturan Walikota""),REGEXMATCH(I235,""Peraturan Bupati""),REGEXMATCH(I235,""PERATURAN BUPATI""),REGEXMATCH(I235,""PERATURAN WALIKOTA"")),""Ada"",""Tidak Ada"")"),"Ada")</f>
        <v>Ada</v>
      </c>
      <c r="BJ235" s="98"/>
      <c r="BK235" s="96"/>
      <c r="BL235" s="98"/>
      <c r="BM235" s="98"/>
    </row>
    <row r="236">
      <c r="A236" s="96" t="s">
        <v>2435</v>
      </c>
      <c r="B236" s="97">
        <v>228.0</v>
      </c>
      <c r="C236" s="96" t="s">
        <v>2467</v>
      </c>
      <c r="D236" s="114" t="s">
        <v>2468</v>
      </c>
      <c r="E236" s="114" t="s">
        <v>2469</v>
      </c>
      <c r="F236" s="114" t="s">
        <v>2470</v>
      </c>
      <c r="G236" s="114" t="s">
        <v>2471</v>
      </c>
      <c r="H236" s="114" t="s">
        <v>2472</v>
      </c>
      <c r="I236" s="114" t="s">
        <v>2473</v>
      </c>
      <c r="J236" s="71">
        <v>2016.0</v>
      </c>
      <c r="K236" s="71" t="s">
        <v>223</v>
      </c>
      <c r="L236" s="114" t="s">
        <v>2468</v>
      </c>
      <c r="M236" s="140" t="s">
        <v>2474</v>
      </c>
      <c r="N236" s="114" t="s">
        <v>368</v>
      </c>
      <c r="O236" s="114" t="s">
        <v>253</v>
      </c>
      <c r="P236" s="114" t="s">
        <v>369</v>
      </c>
      <c r="Q236" s="114" t="s">
        <v>300</v>
      </c>
      <c r="R236" s="114" t="s">
        <v>21</v>
      </c>
      <c r="S236" s="114" t="s">
        <v>9</v>
      </c>
      <c r="T236" s="114" t="s">
        <v>9</v>
      </c>
      <c r="U236" s="114" t="s">
        <v>9</v>
      </c>
      <c r="V236" s="114" t="s">
        <v>9</v>
      </c>
      <c r="W236" s="114" t="s">
        <v>21</v>
      </c>
      <c r="X236" s="114" t="s">
        <v>9</v>
      </c>
      <c r="Y236" s="114" t="s">
        <v>9</v>
      </c>
      <c r="Z236" s="114" t="s">
        <v>21</v>
      </c>
      <c r="AA236" s="114" t="s">
        <v>21</v>
      </c>
      <c r="AB236" s="114" t="s">
        <v>9</v>
      </c>
      <c r="AC236" s="114" t="s">
        <v>228</v>
      </c>
      <c r="AD236" s="114" t="s">
        <v>228</v>
      </c>
      <c r="AE236" s="114" t="s">
        <v>228</v>
      </c>
      <c r="AF236" s="114" t="s">
        <v>228</v>
      </c>
      <c r="AG236" s="114" t="s">
        <v>228</v>
      </c>
      <c r="AH236" s="114" t="s">
        <v>228</v>
      </c>
      <c r="AI236" s="114" t="s">
        <v>228</v>
      </c>
      <c r="AJ236" s="114" t="s">
        <v>228</v>
      </c>
      <c r="AK236" s="114" t="s">
        <v>228</v>
      </c>
      <c r="AL236" s="114" t="s">
        <v>228</v>
      </c>
      <c r="AM236" s="114" t="s">
        <v>228</v>
      </c>
      <c r="AN236" s="114" t="s">
        <v>370</v>
      </c>
      <c r="AO236" s="114" t="s">
        <v>2475</v>
      </c>
      <c r="AP236" s="114" t="s">
        <v>305</v>
      </c>
      <c r="AQ236" s="114" t="s">
        <v>231</v>
      </c>
      <c r="AR236" s="141"/>
      <c r="AS236" s="142"/>
      <c r="AT236" s="114" t="s">
        <v>231</v>
      </c>
      <c r="AU236" s="141"/>
      <c r="AV236" s="141"/>
      <c r="AW236" s="141"/>
      <c r="AX236" s="142"/>
      <c r="AY236" s="141"/>
      <c r="AZ236" s="114"/>
      <c r="BA236" s="114" t="s">
        <v>2476</v>
      </c>
      <c r="BB236" s="114" t="s">
        <v>2477</v>
      </c>
      <c r="BC236" s="98">
        <f t="shared" ref="BC236:BC243" si="87">COUNTIF(AC236:AM236,"Sudah")</f>
        <v>11</v>
      </c>
      <c r="BD236" s="106" t="s">
        <v>320</v>
      </c>
      <c r="BE236" s="101"/>
      <c r="BF236" s="101"/>
      <c r="BG236" s="101"/>
      <c r="BH236" s="101"/>
      <c r="BI236" s="100" t="str">
        <f>IFERROR(__xludf.DUMMYFUNCTION("IF(OR(REGEXMATCH(I236,""Peraturan Walikota""),REGEXMATCH(I236,""Peraturan Bupati""),REGEXMATCH(I236,""PERATURAN BUPATI""),REGEXMATCH(I236,""PERATURAN WALIKOTA"")),""Ada"",""Tidak Ada"")"),"Ada")</f>
        <v>Ada</v>
      </c>
      <c r="BJ236" s="98" t="str">
        <f>IF(O236 = "Belum Punya", "Tidak Ada", IF(O236 = "", "Tidak Menjawab", "Ada"))</f>
        <v>Ada</v>
      </c>
      <c r="BK236" s="96" t="str">
        <f>IF(P236 = "Tidak Punya", "Tidak Ada", IF(P236 = "", "Tidak Menjawab", "Ada"))</f>
        <v>Ada</v>
      </c>
      <c r="BL236" s="98" t="str">
        <f>IF(AND(R236="Ada",S236="Ada",T236="Ada"),"Lengkap","Tidak Lengkap")</f>
        <v>Tidak Lengkap</v>
      </c>
      <c r="BM236" s="98" t="str">
        <f>IF(AND(U236="Ada",V236="Ada",W236="Ada",X236="Ada",Y236="Ada",Z236="Ada",AA236="Ada",AB236="Ada"),"Lengkap","Tidak Lengkap")</f>
        <v>Tidak Lengkap</v>
      </c>
    </row>
    <row r="237">
      <c r="A237" s="96" t="s">
        <v>2435</v>
      </c>
      <c r="B237" s="97">
        <v>229.0</v>
      </c>
      <c r="C237" s="96" t="s">
        <v>2478</v>
      </c>
      <c r="D237" s="114" t="s">
        <v>2479</v>
      </c>
      <c r="E237" s="114" t="s">
        <v>2480</v>
      </c>
      <c r="F237" s="114" t="s">
        <v>2481</v>
      </c>
      <c r="G237" s="114">
        <v>8.1328012054E10</v>
      </c>
      <c r="H237" s="114" t="s">
        <v>11</v>
      </c>
      <c r="I237" s="114" t="s">
        <v>2482</v>
      </c>
      <c r="J237" s="71">
        <v>2018.0</v>
      </c>
      <c r="K237" s="71" t="s">
        <v>223</v>
      </c>
      <c r="L237" s="114" t="s">
        <v>2483</v>
      </c>
      <c r="M237" s="140" t="s">
        <v>2484</v>
      </c>
      <c r="N237" s="114" t="s">
        <v>2485</v>
      </c>
      <c r="O237" s="114" t="s">
        <v>226</v>
      </c>
      <c r="P237" s="114" t="s">
        <v>261</v>
      </c>
      <c r="Q237" s="114" t="s">
        <v>2486</v>
      </c>
      <c r="R237" s="114" t="s">
        <v>9</v>
      </c>
      <c r="S237" s="114" t="s">
        <v>9</v>
      </c>
      <c r="T237" s="114" t="s">
        <v>9</v>
      </c>
      <c r="U237" s="114" t="s">
        <v>21</v>
      </c>
      <c r="V237" s="114" t="s">
        <v>21</v>
      </c>
      <c r="W237" s="114" t="s">
        <v>21</v>
      </c>
      <c r="X237" s="114" t="s">
        <v>21</v>
      </c>
      <c r="Y237" s="114" t="s">
        <v>9</v>
      </c>
      <c r="Z237" s="114" t="s">
        <v>9</v>
      </c>
      <c r="AA237" s="114" t="s">
        <v>21</v>
      </c>
      <c r="AB237" s="114" t="s">
        <v>21</v>
      </c>
      <c r="AC237" s="114" t="s">
        <v>228</v>
      </c>
      <c r="AD237" s="114" t="s">
        <v>228</v>
      </c>
      <c r="AE237" s="114" t="s">
        <v>228</v>
      </c>
      <c r="AF237" s="114" t="s">
        <v>228</v>
      </c>
      <c r="AG237" s="114" t="s">
        <v>228</v>
      </c>
      <c r="AH237" s="114" t="s">
        <v>228</v>
      </c>
      <c r="AI237" s="114" t="s">
        <v>228</v>
      </c>
      <c r="AJ237" s="114" t="s">
        <v>228</v>
      </c>
      <c r="AK237" s="114" t="s">
        <v>228</v>
      </c>
      <c r="AL237" s="114" t="s">
        <v>228</v>
      </c>
      <c r="AM237" s="114" t="s">
        <v>228</v>
      </c>
      <c r="AN237" s="114" t="s">
        <v>2487</v>
      </c>
      <c r="AO237" s="114">
        <v>297.0</v>
      </c>
      <c r="AP237" s="114" t="s">
        <v>392</v>
      </c>
      <c r="AQ237" s="114"/>
      <c r="AR237" s="141"/>
      <c r="AS237" s="114" t="s">
        <v>231</v>
      </c>
      <c r="AT237" s="114"/>
      <c r="AU237" s="141"/>
      <c r="AV237" s="141"/>
      <c r="AW237" s="141"/>
      <c r="AX237" s="142"/>
      <c r="AY237" s="141"/>
      <c r="AZ237" s="114"/>
      <c r="BA237" s="114" t="s">
        <v>2488</v>
      </c>
      <c r="BB237" s="114" t="s">
        <v>2489</v>
      </c>
      <c r="BC237" s="98">
        <f t="shared" si="87"/>
        <v>11</v>
      </c>
      <c r="BD237" s="106"/>
      <c r="BE237" s="101"/>
      <c r="BF237" s="101"/>
      <c r="BG237" s="101"/>
      <c r="BH237" s="101"/>
      <c r="BI237" s="100" t="str">
        <f>IFERROR(__xludf.DUMMYFUNCTION("IF(OR(REGEXMATCH(I237,""Peraturan Walikota""),REGEXMATCH(I237,""Peraturan Bupati""),REGEXMATCH(I237,""PERATURAN BUPATI""),REGEXMATCH(I237,""PERATURAN WALIKOTA"")),""Ada"",""Tidak Ada"")"),"Ada")</f>
        <v>Ada</v>
      </c>
      <c r="BJ237" s="98"/>
      <c r="BK237" s="96"/>
      <c r="BL237" s="98"/>
      <c r="BM237" s="98"/>
    </row>
    <row r="238">
      <c r="A238" s="96" t="s">
        <v>54</v>
      </c>
      <c r="B238" s="97">
        <v>230.0</v>
      </c>
      <c r="C238" s="96" t="s">
        <v>2490</v>
      </c>
      <c r="D238" s="98" t="s">
        <v>2491</v>
      </c>
      <c r="E238" s="96" t="s">
        <v>2492</v>
      </c>
      <c r="F238" s="102" t="s">
        <v>2493</v>
      </c>
      <c r="G238" s="102" t="s">
        <v>2494</v>
      </c>
      <c r="H238" s="96" t="s">
        <v>11</v>
      </c>
      <c r="I238" s="96" t="s">
        <v>2495</v>
      </c>
      <c r="J238" s="97">
        <v>2018.0</v>
      </c>
      <c r="K238" s="97" t="s">
        <v>387</v>
      </c>
      <c r="L238" s="102" t="s">
        <v>2496</v>
      </c>
      <c r="M238" s="103" t="s">
        <v>4545</v>
      </c>
      <c r="N238" s="96" t="s">
        <v>590</v>
      </c>
      <c r="O238" s="96" t="s">
        <v>253</v>
      </c>
      <c r="P238" s="96" t="s">
        <v>369</v>
      </c>
      <c r="Q238" s="96" t="s">
        <v>300</v>
      </c>
      <c r="R238" s="96" t="s">
        <v>9</v>
      </c>
      <c r="S238" s="96" t="s">
        <v>9</v>
      </c>
      <c r="T238" s="96" t="s">
        <v>9</v>
      </c>
      <c r="U238" s="96" t="s">
        <v>21</v>
      </c>
      <c r="V238" s="96" t="s">
        <v>21</v>
      </c>
      <c r="W238" s="96" t="s">
        <v>9</v>
      </c>
      <c r="X238" s="96" t="s">
        <v>9</v>
      </c>
      <c r="Y238" s="96" t="s">
        <v>9</v>
      </c>
      <c r="Z238" s="96" t="s">
        <v>301</v>
      </c>
      <c r="AA238" s="96" t="s">
        <v>301</v>
      </c>
      <c r="AB238" s="96" t="s">
        <v>301</v>
      </c>
      <c r="AC238" s="96" t="s">
        <v>228</v>
      </c>
      <c r="AD238" s="96" t="s">
        <v>228</v>
      </c>
      <c r="AE238" s="96" t="s">
        <v>228</v>
      </c>
      <c r="AF238" s="96" t="s">
        <v>228</v>
      </c>
      <c r="AG238" s="96" t="s">
        <v>228</v>
      </c>
      <c r="AH238" s="96" t="s">
        <v>228</v>
      </c>
      <c r="AI238" s="96" t="s">
        <v>228</v>
      </c>
      <c r="AJ238" s="96" t="s">
        <v>228</v>
      </c>
      <c r="AK238" s="96" t="s">
        <v>228</v>
      </c>
      <c r="AL238" s="96" t="s">
        <v>228</v>
      </c>
      <c r="AM238" s="96" t="s">
        <v>228</v>
      </c>
      <c r="AN238" s="96" t="s">
        <v>2498</v>
      </c>
      <c r="AO238" s="96" t="s">
        <v>2499</v>
      </c>
      <c r="AP238" s="96" t="s">
        <v>2500</v>
      </c>
      <c r="AQ238" s="96"/>
      <c r="AR238" s="96"/>
      <c r="AS238" s="96" t="s">
        <v>231</v>
      </c>
      <c r="AT238" s="96"/>
      <c r="AU238" s="96"/>
      <c r="AV238" s="96"/>
      <c r="AW238" s="96"/>
      <c r="AX238" s="96"/>
      <c r="AY238" s="96"/>
      <c r="AZ238" s="96"/>
      <c r="BA238" s="98"/>
      <c r="BB238" s="98"/>
      <c r="BC238" s="98">
        <f t="shared" si="87"/>
        <v>11</v>
      </c>
      <c r="BD238" s="101"/>
      <c r="BE238" s="101"/>
      <c r="BF238" s="101"/>
      <c r="BG238" s="101"/>
      <c r="BH238" s="101"/>
      <c r="BI238" s="100" t="str">
        <f>IFERROR(__xludf.DUMMYFUNCTION("IF(OR(REGEXMATCH(I238,""Peraturan Walikota""),REGEXMATCH(I238,""Peraturan Bupati""),REGEXMATCH(I238,""PERATURAN BUPATI""),REGEXMATCH(I238,""PERATURAN WALIKOTA"")),""Ada"",""Tidak Ada"")"),"Ada")</f>
        <v>Ada</v>
      </c>
      <c r="BJ238" s="98" t="str">
        <f t="shared" ref="BJ238:BJ243" si="88">IF(O238 = "Belum Punya", "Tidak Ada", IF(O238 = "", "Tidak Menjawab", "Ada"))</f>
        <v>Ada</v>
      </c>
      <c r="BK238" s="96" t="str">
        <f t="shared" ref="BK238:BK243" si="89">IF(P238 = "Tidak Punya", "Tidak Ada", IF(P238 = "", "Tidak Menjawab", "Ada"))</f>
        <v>Ada</v>
      </c>
      <c r="BL238" s="98" t="str">
        <f t="shared" ref="BL238:BL243" si="90">IF(AND(R238="Ada",S238="Ada",T238="Ada"),"Lengkap","Tidak Lengkap")</f>
        <v>Lengkap</v>
      </c>
      <c r="BM238" s="98" t="str">
        <f t="shared" ref="BM238:BM243" si="91">IF(AND(U238="Ada",V238="Ada",W238="Ada",X238="Ada",Y238="Ada",Z238="Ada",AA238="Ada",AB238="Ada"),"Lengkap","Tidak Lengkap")</f>
        <v>Tidak Lengkap</v>
      </c>
    </row>
    <row r="239">
      <c r="A239" s="96" t="s">
        <v>54</v>
      </c>
      <c r="B239" s="97">
        <v>231.0</v>
      </c>
      <c r="C239" s="96" t="s">
        <v>2501</v>
      </c>
      <c r="D239" s="96" t="s">
        <v>2502</v>
      </c>
      <c r="E239" s="96" t="s">
        <v>2503</v>
      </c>
      <c r="F239" s="96" t="s">
        <v>237</v>
      </c>
      <c r="G239" s="102" t="s">
        <v>2504</v>
      </c>
      <c r="H239" s="96" t="s">
        <v>11</v>
      </c>
      <c r="I239" s="96" t="s">
        <v>2505</v>
      </c>
      <c r="J239" s="97">
        <v>2023.0</v>
      </c>
      <c r="K239" s="97" t="s">
        <v>387</v>
      </c>
      <c r="L239" s="96" t="s">
        <v>2506</v>
      </c>
      <c r="M239" s="103" t="s">
        <v>4546</v>
      </c>
      <c r="N239" s="96" t="s">
        <v>2302</v>
      </c>
      <c r="O239" s="96" t="s">
        <v>253</v>
      </c>
      <c r="P239" s="96" t="s">
        <v>369</v>
      </c>
      <c r="Q239" s="96" t="s">
        <v>300</v>
      </c>
      <c r="R239" s="96" t="s">
        <v>9</v>
      </c>
      <c r="S239" s="96" t="s">
        <v>9</v>
      </c>
      <c r="T239" s="96" t="s">
        <v>21</v>
      </c>
      <c r="U239" s="96" t="s">
        <v>9</v>
      </c>
      <c r="V239" s="96" t="s">
        <v>9</v>
      </c>
      <c r="W239" s="96" t="s">
        <v>9</v>
      </c>
      <c r="X239" s="96" t="s">
        <v>9</v>
      </c>
      <c r="Y239" s="96" t="s">
        <v>9</v>
      </c>
      <c r="Z239" s="96" t="s">
        <v>9</v>
      </c>
      <c r="AA239" s="96" t="s">
        <v>21</v>
      </c>
      <c r="AB239" s="96" t="s">
        <v>21</v>
      </c>
      <c r="AC239" s="96" t="s">
        <v>228</v>
      </c>
      <c r="AD239" s="96" t="s">
        <v>228</v>
      </c>
      <c r="AE239" s="96" t="s">
        <v>228</v>
      </c>
      <c r="AF239" s="96" t="s">
        <v>228</v>
      </c>
      <c r="AG239" s="96" t="s">
        <v>228</v>
      </c>
      <c r="AH239" s="96" t="s">
        <v>228</v>
      </c>
      <c r="AI239" s="96" t="s">
        <v>228</v>
      </c>
      <c r="AJ239" s="96" t="s">
        <v>228</v>
      </c>
      <c r="AK239" s="96" t="s">
        <v>228</v>
      </c>
      <c r="AL239" s="96" t="s">
        <v>228</v>
      </c>
      <c r="AM239" s="96" t="s">
        <v>228</v>
      </c>
      <c r="AN239" s="96" t="s">
        <v>370</v>
      </c>
      <c r="AO239" s="96" t="s">
        <v>2508</v>
      </c>
      <c r="AP239" s="96" t="s">
        <v>1923</v>
      </c>
      <c r="AQ239" s="98"/>
      <c r="AR239" s="98"/>
      <c r="AS239" s="98"/>
      <c r="AT239" s="98"/>
      <c r="AU239" s="98"/>
      <c r="AV239" s="98"/>
      <c r="AW239" s="98"/>
      <c r="AX239" s="96" t="s">
        <v>231</v>
      </c>
      <c r="AY239" s="98"/>
      <c r="AZ239" s="98"/>
      <c r="BA239" s="98"/>
      <c r="BB239" s="98"/>
      <c r="BC239" s="98">
        <f t="shared" si="87"/>
        <v>11</v>
      </c>
      <c r="BD239" s="101"/>
      <c r="BE239" s="101"/>
      <c r="BF239" s="101"/>
      <c r="BG239" s="101"/>
      <c r="BH239" s="101"/>
      <c r="BI239" s="100" t="str">
        <f>IFERROR(__xludf.DUMMYFUNCTION("IF(OR(REGEXMATCH(I239,""Peraturan Walikota""),REGEXMATCH(I239,""Peraturan Bupati""),REGEXMATCH(I239,""PERATURAN BUPATI""),REGEXMATCH(I239,""PERATURAN WALIKOTA"")),""Ada"",""Tidak Ada"")"),"Ada")</f>
        <v>Ada</v>
      </c>
      <c r="BJ239" s="98" t="str">
        <f t="shared" si="88"/>
        <v>Ada</v>
      </c>
      <c r="BK239" s="96" t="str">
        <f t="shared" si="89"/>
        <v>Ada</v>
      </c>
      <c r="BL239" s="98" t="str">
        <f t="shared" si="90"/>
        <v>Tidak Lengkap</v>
      </c>
      <c r="BM239" s="98" t="str">
        <f t="shared" si="91"/>
        <v>Tidak Lengkap</v>
      </c>
    </row>
    <row r="240">
      <c r="A240" s="96" t="s">
        <v>54</v>
      </c>
      <c r="B240" s="97">
        <v>232.0</v>
      </c>
      <c r="C240" s="96" t="s">
        <v>2509</v>
      </c>
      <c r="D240" s="96" t="s">
        <v>2510</v>
      </c>
      <c r="E240" s="96" t="s">
        <v>2511</v>
      </c>
      <c r="F240" s="96" t="s">
        <v>237</v>
      </c>
      <c r="G240" s="96">
        <v>8.1130452E9</v>
      </c>
      <c r="H240" s="96" t="s">
        <v>24</v>
      </c>
      <c r="I240" s="96" t="s">
        <v>2512</v>
      </c>
      <c r="J240" s="97">
        <v>2022.0</v>
      </c>
      <c r="K240" s="97" t="s">
        <v>387</v>
      </c>
      <c r="L240" s="96" t="s">
        <v>2513</v>
      </c>
      <c r="M240" s="96" t="s">
        <v>2514</v>
      </c>
      <c r="N240" s="96" t="s">
        <v>1150</v>
      </c>
      <c r="O240" s="96" t="s">
        <v>260</v>
      </c>
      <c r="P240" s="96" t="s">
        <v>341</v>
      </c>
      <c r="Q240" s="96" t="s">
        <v>2515</v>
      </c>
      <c r="R240" s="96" t="s">
        <v>9</v>
      </c>
      <c r="S240" s="96" t="s">
        <v>21</v>
      </c>
      <c r="T240" s="96" t="s">
        <v>21</v>
      </c>
      <c r="U240" s="96" t="s">
        <v>21</v>
      </c>
      <c r="V240" s="96" t="s">
        <v>21</v>
      </c>
      <c r="W240" s="96" t="s">
        <v>9</v>
      </c>
      <c r="X240" s="96" t="s">
        <v>21</v>
      </c>
      <c r="Y240" s="96" t="s">
        <v>21</v>
      </c>
      <c r="Z240" s="96" t="s">
        <v>21</v>
      </c>
      <c r="AA240" s="96" t="s">
        <v>21</v>
      </c>
      <c r="AB240" s="96" t="s">
        <v>21</v>
      </c>
      <c r="AC240" s="96" t="s">
        <v>228</v>
      </c>
      <c r="AD240" s="96" t="s">
        <v>228</v>
      </c>
      <c r="AE240" s="96" t="s">
        <v>228</v>
      </c>
      <c r="AF240" s="96" t="s">
        <v>228</v>
      </c>
      <c r="AG240" s="96" t="s">
        <v>228</v>
      </c>
      <c r="AH240" s="96" t="s">
        <v>228</v>
      </c>
      <c r="AI240" s="96" t="s">
        <v>229</v>
      </c>
      <c r="AJ240" s="96" t="s">
        <v>228</v>
      </c>
      <c r="AK240" s="96" t="s">
        <v>229</v>
      </c>
      <c r="AL240" s="96" t="s">
        <v>228</v>
      </c>
      <c r="AM240" s="96" t="s">
        <v>228</v>
      </c>
      <c r="AN240" s="96"/>
      <c r="AO240" s="96">
        <v>150.0</v>
      </c>
      <c r="AP240" s="96" t="s">
        <v>344</v>
      </c>
      <c r="AQ240" s="96"/>
      <c r="AR240" s="105"/>
      <c r="AS240" s="105"/>
      <c r="AT240" s="98"/>
      <c r="AU240" s="98"/>
      <c r="AV240" s="98"/>
      <c r="AW240" s="96" t="s">
        <v>231</v>
      </c>
      <c r="AX240" s="98"/>
      <c r="AY240" s="98"/>
      <c r="AZ240" s="98"/>
      <c r="BA240" s="96" t="s">
        <v>2516</v>
      </c>
      <c r="BB240" s="96" t="s">
        <v>2517</v>
      </c>
      <c r="BC240" s="98">
        <f t="shared" si="87"/>
        <v>9</v>
      </c>
      <c r="BD240" s="101"/>
      <c r="BE240" s="101"/>
      <c r="BF240" s="101"/>
      <c r="BG240" s="101"/>
      <c r="BH240" s="101"/>
      <c r="BI240" s="100" t="str">
        <f>IFERROR(__xludf.DUMMYFUNCTION("IF(OR(REGEXMATCH(I240,""Peraturan Walikota""),REGEXMATCH(I240,""Peraturan Bupati""),REGEXMATCH(I240,""PERATURAN BUPATI""),REGEXMATCH(I240,""PERATURAN WALIKOTA"")),""Ada"",""Tidak Ada"")"),"Ada")</f>
        <v>Ada</v>
      </c>
      <c r="BJ240" s="98" t="str">
        <f t="shared" si="88"/>
        <v>Ada</v>
      </c>
      <c r="BK240" s="96" t="str">
        <f t="shared" si="89"/>
        <v>Ada</v>
      </c>
      <c r="BL240" s="98" t="str">
        <f t="shared" si="90"/>
        <v>Tidak Lengkap</v>
      </c>
      <c r="BM240" s="98" t="str">
        <f t="shared" si="91"/>
        <v>Tidak Lengkap</v>
      </c>
    </row>
    <row r="241">
      <c r="A241" s="96" t="s">
        <v>54</v>
      </c>
      <c r="B241" s="97">
        <v>233.0</v>
      </c>
      <c r="C241" s="96" t="s">
        <v>2518</v>
      </c>
      <c r="D241" s="98" t="s">
        <v>4547</v>
      </c>
      <c r="E241" s="96" t="s">
        <v>4548</v>
      </c>
      <c r="F241" s="102" t="s">
        <v>4549</v>
      </c>
      <c r="G241" s="102" t="s">
        <v>4549</v>
      </c>
      <c r="H241" s="96" t="s">
        <v>11</v>
      </c>
      <c r="I241" s="96" t="s">
        <v>4550</v>
      </c>
      <c r="J241" s="97">
        <v>2023.0</v>
      </c>
      <c r="K241" s="97" t="s">
        <v>387</v>
      </c>
      <c r="L241" s="96" t="s">
        <v>4551</v>
      </c>
      <c r="M241" s="103" t="s">
        <v>4552</v>
      </c>
      <c r="N241" s="96" t="s">
        <v>2569</v>
      </c>
      <c r="O241" s="96" t="s">
        <v>276</v>
      </c>
      <c r="P241" s="96" t="s">
        <v>647</v>
      </c>
      <c r="Q241" s="96" t="s">
        <v>237</v>
      </c>
      <c r="R241" s="96" t="s">
        <v>9</v>
      </c>
      <c r="S241" s="96" t="s">
        <v>9</v>
      </c>
      <c r="T241" s="96" t="s">
        <v>9</v>
      </c>
      <c r="U241" s="96" t="s">
        <v>21</v>
      </c>
      <c r="V241" s="96" t="s">
        <v>9</v>
      </c>
      <c r="W241" s="96" t="s">
        <v>9</v>
      </c>
      <c r="X241" s="96" t="s">
        <v>9</v>
      </c>
      <c r="Y241" s="96" t="s">
        <v>21</v>
      </c>
      <c r="Z241" s="96" t="s">
        <v>9</v>
      </c>
      <c r="AA241" s="96" t="s">
        <v>21</v>
      </c>
      <c r="AB241" s="96" t="s">
        <v>21</v>
      </c>
      <c r="AC241" s="96" t="s">
        <v>228</v>
      </c>
      <c r="AD241" s="96" t="s">
        <v>228</v>
      </c>
      <c r="AE241" s="96" t="s">
        <v>228</v>
      </c>
      <c r="AF241" s="96" t="s">
        <v>228</v>
      </c>
      <c r="AG241" s="96" t="s">
        <v>228</v>
      </c>
      <c r="AH241" s="96" t="s">
        <v>228</v>
      </c>
      <c r="AI241" s="96" t="s">
        <v>228</v>
      </c>
      <c r="AJ241" s="96" t="s">
        <v>228</v>
      </c>
      <c r="AK241" s="96" t="s">
        <v>228</v>
      </c>
      <c r="AL241" s="96" t="s">
        <v>228</v>
      </c>
      <c r="AM241" s="96" t="s">
        <v>228</v>
      </c>
      <c r="AN241" s="96" t="s">
        <v>237</v>
      </c>
      <c r="AO241" s="96" t="s">
        <v>237</v>
      </c>
      <c r="AP241" s="96" t="s">
        <v>2396</v>
      </c>
      <c r="AQ241" s="98"/>
      <c r="AR241" s="98"/>
      <c r="AS241" s="98"/>
      <c r="AT241" s="98"/>
      <c r="AU241" s="98"/>
      <c r="AV241" s="98"/>
      <c r="AW241" s="98"/>
      <c r="AX241" s="96" t="s">
        <v>231</v>
      </c>
      <c r="AY241" s="98"/>
      <c r="AZ241" s="98"/>
      <c r="BA241" s="98"/>
      <c r="BB241" s="98"/>
      <c r="BC241" s="98">
        <f t="shared" si="87"/>
        <v>11</v>
      </c>
      <c r="BD241" s="101"/>
      <c r="BE241" s="101"/>
      <c r="BF241" s="101"/>
      <c r="BG241" s="101"/>
      <c r="BH241" s="101"/>
      <c r="BI241" s="100" t="str">
        <f>IFERROR(__xludf.DUMMYFUNCTION("IF(OR(REGEXMATCH(I241,""Peraturan Walikota""),REGEXMATCH(I241,""Peraturan Bupati""),REGEXMATCH(I241,""PERATURAN BUPATI""),REGEXMATCH(I241,""PERATURAN WALIKOTA"")),""Ada"",""Tidak Ada"")"),"Ada")</f>
        <v>Ada</v>
      </c>
      <c r="BJ241" s="98" t="str">
        <f t="shared" si="88"/>
        <v>Ada</v>
      </c>
      <c r="BK241" s="96" t="str">
        <f t="shared" si="89"/>
        <v>Tidak Ada</v>
      </c>
      <c r="BL241" s="98" t="str">
        <f t="shared" si="90"/>
        <v>Lengkap</v>
      </c>
      <c r="BM241" s="98" t="str">
        <f t="shared" si="91"/>
        <v>Tidak Lengkap</v>
      </c>
    </row>
    <row r="242">
      <c r="A242" s="96" t="s">
        <v>54</v>
      </c>
      <c r="B242" s="97">
        <v>234.0</v>
      </c>
      <c r="C242" s="96" t="s">
        <v>2528</v>
      </c>
      <c r="D242" s="143" t="s">
        <v>4553</v>
      </c>
      <c r="E242" s="96" t="s">
        <v>2530</v>
      </c>
      <c r="F242" s="102" t="s">
        <v>2531</v>
      </c>
      <c r="G242" s="102" t="s">
        <v>2532</v>
      </c>
      <c r="H242" s="96" t="s">
        <v>2533</v>
      </c>
      <c r="I242" s="96" t="s">
        <v>2534</v>
      </c>
      <c r="J242" s="97">
        <v>2022.0</v>
      </c>
      <c r="K242" s="97" t="s">
        <v>387</v>
      </c>
      <c r="L242" s="102" t="s">
        <v>2535</v>
      </c>
      <c r="M242" s="103" t="s">
        <v>4554</v>
      </c>
      <c r="N242" s="96" t="s">
        <v>2537</v>
      </c>
      <c r="O242" s="96" t="s">
        <v>253</v>
      </c>
      <c r="P242" s="96" t="s">
        <v>369</v>
      </c>
      <c r="Q242" s="96" t="s">
        <v>300</v>
      </c>
      <c r="R242" s="96" t="s">
        <v>21</v>
      </c>
      <c r="S242" s="96" t="s">
        <v>9</v>
      </c>
      <c r="T242" s="96" t="s">
        <v>21</v>
      </c>
      <c r="U242" s="96" t="s">
        <v>9</v>
      </c>
      <c r="V242" s="96" t="s">
        <v>21</v>
      </c>
      <c r="W242" s="96" t="s">
        <v>9</v>
      </c>
      <c r="X242" s="96" t="s">
        <v>9</v>
      </c>
      <c r="Y242" s="96" t="s">
        <v>9</v>
      </c>
      <c r="Z242" s="96" t="s">
        <v>9</v>
      </c>
      <c r="AA242" s="96" t="s">
        <v>21</v>
      </c>
      <c r="AB242" s="96" t="s">
        <v>21</v>
      </c>
      <c r="AC242" s="96" t="s">
        <v>228</v>
      </c>
      <c r="AD242" s="96" t="s">
        <v>228</v>
      </c>
      <c r="AE242" s="96" t="s">
        <v>228</v>
      </c>
      <c r="AF242" s="96" t="s">
        <v>228</v>
      </c>
      <c r="AG242" s="96" t="s">
        <v>228</v>
      </c>
      <c r="AH242" s="96" t="s">
        <v>228</v>
      </c>
      <c r="AI242" s="96" t="s">
        <v>228</v>
      </c>
      <c r="AJ242" s="96" t="s">
        <v>228</v>
      </c>
      <c r="AK242" s="96" t="s">
        <v>228</v>
      </c>
      <c r="AL242" s="96" t="s">
        <v>228</v>
      </c>
      <c r="AM242" s="96" t="s">
        <v>228</v>
      </c>
      <c r="AN242" s="96" t="s">
        <v>2538</v>
      </c>
      <c r="AO242" s="96" t="s">
        <v>2539</v>
      </c>
      <c r="AP242" s="96" t="s">
        <v>317</v>
      </c>
      <c r="AQ242" s="98"/>
      <c r="AR242" s="98"/>
      <c r="AS242" s="98"/>
      <c r="AT242" s="98"/>
      <c r="AU242" s="98"/>
      <c r="AV242" s="98"/>
      <c r="AW242" s="96" t="s">
        <v>231</v>
      </c>
      <c r="AX242" s="98"/>
      <c r="AY242" s="98"/>
      <c r="AZ242" s="98"/>
      <c r="BA242" s="98"/>
      <c r="BB242" s="98"/>
      <c r="BC242" s="98">
        <f t="shared" si="87"/>
        <v>11</v>
      </c>
      <c r="BD242" s="101"/>
      <c r="BE242" s="101"/>
      <c r="BF242" s="101"/>
      <c r="BG242" s="101"/>
      <c r="BH242" s="101"/>
      <c r="BI242" s="100" t="str">
        <f>IFERROR(__xludf.DUMMYFUNCTION("IF(OR(REGEXMATCH(I242,""Peraturan Walikota""),REGEXMATCH(I242,""Peraturan Bupati""),REGEXMATCH(I242,""PERATURAN BUPATI""),REGEXMATCH(I242,""PERATURAN WALIKOTA"")),""Ada"",""Tidak Ada"")"),"Ada")</f>
        <v>Ada</v>
      </c>
      <c r="BJ242" s="98" t="str">
        <f t="shared" si="88"/>
        <v>Ada</v>
      </c>
      <c r="BK242" s="96" t="str">
        <f t="shared" si="89"/>
        <v>Ada</v>
      </c>
      <c r="BL242" s="98" t="str">
        <f t="shared" si="90"/>
        <v>Tidak Lengkap</v>
      </c>
      <c r="BM242" s="98" t="str">
        <f t="shared" si="91"/>
        <v>Tidak Lengkap</v>
      </c>
    </row>
    <row r="243">
      <c r="A243" s="96" t="s">
        <v>54</v>
      </c>
      <c r="B243" s="97">
        <v>235.0</v>
      </c>
      <c r="C243" s="98" t="s">
        <v>2540</v>
      </c>
      <c r="D243" s="98" t="s">
        <v>2541</v>
      </c>
      <c r="E243" s="96" t="s">
        <v>2542</v>
      </c>
      <c r="F243" s="96" t="s">
        <v>237</v>
      </c>
      <c r="G243" s="102" t="s">
        <v>2543</v>
      </c>
      <c r="H243" s="96" t="s">
        <v>11</v>
      </c>
      <c r="I243" s="96" t="s">
        <v>2544</v>
      </c>
      <c r="J243" s="97">
        <v>2023.0</v>
      </c>
      <c r="K243" s="97" t="s">
        <v>223</v>
      </c>
      <c r="L243" s="96" t="s">
        <v>2545</v>
      </c>
      <c r="M243" s="103" t="s">
        <v>4555</v>
      </c>
      <c r="N243" s="96" t="s">
        <v>861</v>
      </c>
      <c r="O243" s="96" t="s">
        <v>253</v>
      </c>
      <c r="P243" s="96" t="s">
        <v>369</v>
      </c>
      <c r="Q243" s="96" t="s">
        <v>2547</v>
      </c>
      <c r="R243" s="96" t="s">
        <v>9</v>
      </c>
      <c r="S243" s="96" t="s">
        <v>9</v>
      </c>
      <c r="T243" s="96" t="s">
        <v>9</v>
      </c>
      <c r="U243" s="96" t="s">
        <v>21</v>
      </c>
      <c r="V243" s="96" t="s">
        <v>21</v>
      </c>
      <c r="W243" s="96" t="s">
        <v>9</v>
      </c>
      <c r="X243" s="96" t="s">
        <v>21</v>
      </c>
      <c r="Y243" s="96" t="s">
        <v>9</v>
      </c>
      <c r="Z243" s="96" t="s">
        <v>9</v>
      </c>
      <c r="AA243" s="96" t="s">
        <v>21</v>
      </c>
      <c r="AB243" s="96" t="s">
        <v>21</v>
      </c>
      <c r="AC243" s="96" t="s">
        <v>228</v>
      </c>
      <c r="AD243" s="96" t="s">
        <v>228</v>
      </c>
      <c r="AE243" s="96" t="s">
        <v>228</v>
      </c>
      <c r="AF243" s="96" t="s">
        <v>228</v>
      </c>
      <c r="AG243" s="96" t="s">
        <v>228</v>
      </c>
      <c r="AH243" s="96" t="s">
        <v>228</v>
      </c>
      <c r="AI243" s="96" t="s">
        <v>228</v>
      </c>
      <c r="AJ243" s="96" t="s">
        <v>228</v>
      </c>
      <c r="AK243" s="96" t="s">
        <v>228</v>
      </c>
      <c r="AL243" s="96" t="s">
        <v>228</v>
      </c>
      <c r="AM243" s="96" t="s">
        <v>228</v>
      </c>
      <c r="AN243" s="96" t="s">
        <v>2548</v>
      </c>
      <c r="AO243" s="96" t="s">
        <v>2549</v>
      </c>
      <c r="AP243" s="96" t="s">
        <v>2550</v>
      </c>
      <c r="AQ243" s="98"/>
      <c r="AR243" s="98"/>
      <c r="AS243" s="98"/>
      <c r="AT243" s="98"/>
      <c r="AU243" s="98"/>
      <c r="AV243" s="98"/>
      <c r="AW243" s="98"/>
      <c r="AX243" s="96" t="s">
        <v>231</v>
      </c>
      <c r="AY243" s="98"/>
      <c r="AZ243" s="98"/>
      <c r="BA243" s="98"/>
      <c r="BB243" s="98"/>
      <c r="BC243" s="98">
        <f t="shared" si="87"/>
        <v>11</v>
      </c>
      <c r="BD243" s="101"/>
      <c r="BE243" s="101"/>
      <c r="BF243" s="101"/>
      <c r="BG243" s="101"/>
      <c r="BH243" s="101"/>
      <c r="BI243" s="100" t="str">
        <f>IFERROR(__xludf.DUMMYFUNCTION("IF(OR(REGEXMATCH(I243,""Peraturan Walikota""),REGEXMATCH(I243,""Peraturan Bupati""),REGEXMATCH(I243,""PERATURAN BUPATI""),REGEXMATCH(I243,""PERATURAN WALIKOTA"")),""Ada"",""Tidak Ada"")"),"Ada")</f>
        <v>Ada</v>
      </c>
      <c r="BJ243" s="98" t="str">
        <f t="shared" si="88"/>
        <v>Ada</v>
      </c>
      <c r="BK243" s="96" t="str">
        <f t="shared" si="89"/>
        <v>Ada</v>
      </c>
      <c r="BL243" s="98" t="str">
        <f t="shared" si="90"/>
        <v>Lengkap</v>
      </c>
      <c r="BM243" s="98" t="str">
        <f t="shared" si="91"/>
        <v>Tidak Lengkap</v>
      </c>
    </row>
    <row r="244">
      <c r="A244" s="96" t="s">
        <v>54</v>
      </c>
      <c r="B244" s="97">
        <v>236.0</v>
      </c>
      <c r="C244" s="96" t="s">
        <v>2551</v>
      </c>
      <c r="D244" s="96" t="s">
        <v>2552</v>
      </c>
      <c r="E244" s="96" t="s">
        <v>2553</v>
      </c>
      <c r="F244" s="96" t="s">
        <v>2554</v>
      </c>
      <c r="G244" s="96">
        <v>8.1221115177E10</v>
      </c>
      <c r="H244" s="96" t="s">
        <v>24</v>
      </c>
      <c r="I244" s="96" t="s">
        <v>2555</v>
      </c>
      <c r="J244" s="97">
        <v>2022.0</v>
      </c>
      <c r="K244" s="97" t="s">
        <v>387</v>
      </c>
      <c r="L244" s="96" t="s">
        <v>2556</v>
      </c>
      <c r="M244" s="96" t="s">
        <v>2557</v>
      </c>
      <c r="N244" s="96" t="s">
        <v>2558</v>
      </c>
      <c r="O244" s="96" t="s">
        <v>260</v>
      </c>
      <c r="P244" s="96" t="s">
        <v>330</v>
      </c>
      <c r="Q244" s="96" t="s">
        <v>237</v>
      </c>
      <c r="R244" s="96" t="s">
        <v>9</v>
      </c>
      <c r="S244" s="96" t="s">
        <v>9</v>
      </c>
      <c r="T244" s="96" t="s">
        <v>9</v>
      </c>
      <c r="U244" s="96" t="s">
        <v>9</v>
      </c>
      <c r="V244" s="96" t="s">
        <v>21</v>
      </c>
      <c r="W244" s="96" t="s">
        <v>21</v>
      </c>
      <c r="X244" s="96" t="s">
        <v>9</v>
      </c>
      <c r="Y244" s="96" t="s">
        <v>9</v>
      </c>
      <c r="Z244" s="96" t="s">
        <v>9</v>
      </c>
      <c r="AA244" s="96" t="s">
        <v>21</v>
      </c>
      <c r="AB244" s="96" t="s">
        <v>21</v>
      </c>
      <c r="AC244" s="96" t="s">
        <v>228</v>
      </c>
      <c r="AD244" s="96" t="s">
        <v>228</v>
      </c>
      <c r="AE244" s="96" t="s">
        <v>228</v>
      </c>
      <c r="AF244" s="96" t="s">
        <v>228</v>
      </c>
      <c r="AG244" s="96" t="s">
        <v>228</v>
      </c>
      <c r="AH244" s="96" t="s">
        <v>228</v>
      </c>
      <c r="AI244" s="96" t="s">
        <v>228</v>
      </c>
      <c r="AJ244" s="96" t="s">
        <v>228</v>
      </c>
      <c r="AK244" s="96" t="s">
        <v>228</v>
      </c>
      <c r="AL244" s="96" t="s">
        <v>228</v>
      </c>
      <c r="AM244" s="96" t="s">
        <v>228</v>
      </c>
      <c r="AN244" s="96" t="s">
        <v>2559</v>
      </c>
      <c r="AO244" s="96">
        <v>114.0</v>
      </c>
      <c r="AP244" s="96" t="s">
        <v>2560</v>
      </c>
      <c r="AQ244" s="96"/>
      <c r="AR244" s="105"/>
      <c r="AS244" s="105"/>
      <c r="AT244" s="98"/>
      <c r="AU244" s="98"/>
      <c r="AV244" s="98"/>
      <c r="AW244" s="96" t="s">
        <v>231</v>
      </c>
      <c r="AX244" s="96"/>
      <c r="AY244" s="98"/>
      <c r="AZ244" s="98"/>
      <c r="BA244" s="96" t="s">
        <v>2561</v>
      </c>
      <c r="BB244" s="96" t="s">
        <v>237</v>
      </c>
      <c r="BC244" s="98"/>
      <c r="BD244" s="101"/>
      <c r="BE244" s="101"/>
      <c r="BF244" s="101"/>
      <c r="BG244" s="101"/>
      <c r="BH244" s="101"/>
      <c r="BI244" s="100" t="str">
        <f>IFERROR(__xludf.DUMMYFUNCTION("IF(OR(REGEXMATCH(I244,""Peraturan Walikota""),REGEXMATCH(I244,""Peraturan Bupati""),REGEXMATCH(I244,""PERATURAN BUPATI""),REGEXMATCH(I244,""PERATURAN WALIKOTA"")),""Ada"",""Tidak Ada"")"),"Ada")</f>
        <v>Ada</v>
      </c>
      <c r="BJ244" s="98"/>
      <c r="BK244" s="96"/>
      <c r="BL244" s="98"/>
      <c r="BM244" s="98"/>
    </row>
    <row r="245">
      <c r="A245" s="96" t="s">
        <v>54</v>
      </c>
      <c r="B245" s="97">
        <v>237.0</v>
      </c>
      <c r="C245" s="98" t="s">
        <v>2562</v>
      </c>
      <c r="D245" s="96" t="s">
        <v>2563</v>
      </c>
      <c r="E245" s="96" t="s">
        <v>2564</v>
      </c>
      <c r="F245" s="102" t="s">
        <v>2565</v>
      </c>
      <c r="G245" s="102" t="s">
        <v>2565</v>
      </c>
      <c r="H245" s="96" t="s">
        <v>11</v>
      </c>
      <c r="I245" s="96" t="s">
        <v>2566</v>
      </c>
      <c r="J245" s="97">
        <v>2024.0</v>
      </c>
      <c r="K245" s="97" t="s">
        <v>387</v>
      </c>
      <c r="L245" s="96" t="s">
        <v>2567</v>
      </c>
      <c r="M245" s="103" t="s">
        <v>4556</v>
      </c>
      <c r="N245" s="96" t="s">
        <v>2569</v>
      </c>
      <c r="O245" s="96" t="s">
        <v>276</v>
      </c>
      <c r="P245" s="96" t="s">
        <v>369</v>
      </c>
      <c r="Q245" s="96" t="s">
        <v>300</v>
      </c>
      <c r="R245" s="96" t="s">
        <v>9</v>
      </c>
      <c r="S245" s="96" t="s">
        <v>9</v>
      </c>
      <c r="T245" s="96" t="s">
        <v>872</v>
      </c>
      <c r="U245" s="96" t="s">
        <v>9</v>
      </c>
      <c r="V245" s="96" t="s">
        <v>301</v>
      </c>
      <c r="W245" s="96" t="s">
        <v>21</v>
      </c>
      <c r="X245" s="96" t="s">
        <v>21</v>
      </c>
      <c r="Y245" s="96" t="s">
        <v>9</v>
      </c>
      <c r="Z245" s="96" t="s">
        <v>9</v>
      </c>
      <c r="AA245" s="96" t="s">
        <v>21</v>
      </c>
      <c r="AB245" s="96" t="s">
        <v>21</v>
      </c>
      <c r="AC245" s="96" t="s">
        <v>228</v>
      </c>
      <c r="AD245" s="96" t="s">
        <v>228</v>
      </c>
      <c r="AE245" s="96" t="s">
        <v>228</v>
      </c>
      <c r="AF245" s="96" t="s">
        <v>229</v>
      </c>
      <c r="AG245" s="96" t="s">
        <v>228</v>
      </c>
      <c r="AH245" s="96" t="s">
        <v>228</v>
      </c>
      <c r="AI245" s="96" t="s">
        <v>228</v>
      </c>
      <c r="AJ245" s="96" t="s">
        <v>228</v>
      </c>
      <c r="AK245" s="96" t="s">
        <v>229</v>
      </c>
      <c r="AL245" s="96" t="s">
        <v>228</v>
      </c>
      <c r="AM245" s="96" t="s">
        <v>228</v>
      </c>
      <c r="AN245" s="96" t="s">
        <v>370</v>
      </c>
      <c r="AO245" s="96" t="s">
        <v>1029</v>
      </c>
      <c r="AP245" s="96" t="s">
        <v>317</v>
      </c>
      <c r="AQ245" s="98"/>
      <c r="AR245" s="98"/>
      <c r="AS245" s="98"/>
      <c r="AT245" s="98"/>
      <c r="AU245" s="98"/>
      <c r="AV245" s="98"/>
      <c r="AW245" s="98"/>
      <c r="AX245" s="96" t="s">
        <v>231</v>
      </c>
      <c r="AY245" s="98"/>
      <c r="AZ245" s="98"/>
      <c r="BA245" s="98"/>
      <c r="BB245" s="98"/>
      <c r="BC245" s="98">
        <f>COUNTIF(AC245:AM245,"Sudah")</f>
        <v>9</v>
      </c>
      <c r="BD245" s="101"/>
      <c r="BE245" s="101"/>
      <c r="BF245" s="101"/>
      <c r="BG245" s="101"/>
      <c r="BH245" s="101"/>
      <c r="BI245" s="100" t="str">
        <f>IFERROR(__xludf.DUMMYFUNCTION("IF(OR(REGEXMATCH(I245,""Peraturan Walikota""),REGEXMATCH(I245,""Peraturan Bupati""),REGEXMATCH(I245,""PERATURAN BUPATI""),REGEXMATCH(I245,""PERATURAN WALIKOTA"")),""Ada"",""Tidak Ada"")"),"Ada")</f>
        <v>Ada</v>
      </c>
      <c r="BJ245" s="98" t="str">
        <f>IF(O245 = "Belum Punya", "Tidak Ada", IF(O245 = "", "Tidak Menjawab", "Ada"))</f>
        <v>Ada</v>
      </c>
      <c r="BK245" s="96" t="str">
        <f>IF(P245 = "Tidak Punya", "Tidak Ada", IF(P245 = "", "Tidak Menjawab", "Ada"))</f>
        <v>Ada</v>
      </c>
      <c r="BL245" s="98" t="str">
        <f>IF(AND(R245="Ada",S245="Ada",T245="Ada"),"Lengkap","Tidak Lengkap")</f>
        <v>Lengkap</v>
      </c>
      <c r="BM245" s="98" t="str">
        <f>IF(AND(U245="Ada",V245="Ada",W245="Ada",X245="Ada",Y245="Ada",Z245="Ada",AA245="Ada",AB245="Ada"),"Lengkap","Tidak Lengkap")</f>
        <v>Tidak Lengkap</v>
      </c>
    </row>
    <row r="246" hidden="1">
      <c r="A246" s="96" t="s">
        <v>54</v>
      </c>
      <c r="B246" s="97">
        <v>238.0</v>
      </c>
      <c r="C246" s="248" t="s">
        <v>2570</v>
      </c>
      <c r="D246" s="248"/>
      <c r="E246" s="248"/>
      <c r="F246" s="248"/>
      <c r="G246" s="248"/>
      <c r="H246" s="248"/>
      <c r="I246" s="248"/>
      <c r="J246" s="249">
        <v>2024.0</v>
      </c>
      <c r="K246" s="249"/>
      <c r="L246" s="248"/>
      <c r="M246" s="248"/>
      <c r="N246" s="248"/>
      <c r="O246" s="248"/>
      <c r="P246" s="248"/>
      <c r="Q246" s="248"/>
      <c r="R246" s="248"/>
      <c r="S246" s="248"/>
      <c r="T246" s="248"/>
      <c r="U246" s="248"/>
      <c r="V246" s="248"/>
      <c r="W246" s="248"/>
      <c r="X246" s="248"/>
      <c r="Y246" s="248"/>
      <c r="Z246" s="248"/>
      <c r="AA246" s="248"/>
      <c r="AB246" s="248"/>
      <c r="AC246" s="248"/>
      <c r="AD246" s="248"/>
      <c r="AE246" s="248"/>
      <c r="AF246" s="248"/>
      <c r="AG246" s="248"/>
      <c r="AH246" s="248"/>
      <c r="AI246" s="248"/>
      <c r="AJ246" s="248"/>
      <c r="AK246" s="248"/>
      <c r="AL246" s="248"/>
      <c r="AM246" s="248"/>
      <c r="AN246" s="248"/>
      <c r="AO246" s="248"/>
      <c r="AP246" s="248"/>
      <c r="AQ246" s="250"/>
      <c r="AR246" s="250"/>
      <c r="AS246" s="250"/>
      <c r="AT246" s="250"/>
      <c r="AU246" s="250"/>
      <c r="AV246" s="250"/>
      <c r="AW246" s="250"/>
      <c r="AX246" s="248"/>
      <c r="AY246" s="250"/>
      <c r="AZ246" s="250"/>
      <c r="BA246" s="250"/>
      <c r="BB246" s="250"/>
      <c r="BC246" s="250"/>
      <c r="BD246" s="260"/>
      <c r="BE246" s="260"/>
      <c r="BF246" s="260"/>
      <c r="BG246" s="260"/>
      <c r="BH246" s="260"/>
      <c r="BI246" s="100" t="str">
        <f>IFERROR(__xludf.DUMMYFUNCTION("IF(OR(REGEXMATCH(I246,""Peraturan Walikota""),REGEXMATCH(I246,""Peraturan Bupati""),REGEXMATCH(I246,""PERATURAN BUPATI""),REGEXMATCH(I246,""PERATURAN WALIKOTA"")),""Ada"",""Tidak Ada"")"),"Tidak Ada")</f>
        <v>Tidak Ada</v>
      </c>
      <c r="BJ246" s="250"/>
      <c r="BK246" s="248"/>
      <c r="BL246" s="250"/>
      <c r="BM246" s="250"/>
    </row>
    <row r="247" hidden="1">
      <c r="A247" s="96" t="s">
        <v>54</v>
      </c>
      <c r="B247" s="97">
        <v>239.0</v>
      </c>
      <c r="C247" s="248" t="s">
        <v>2581</v>
      </c>
      <c r="D247" s="248"/>
      <c r="E247" s="248"/>
      <c r="F247" s="248"/>
      <c r="G247" s="248"/>
      <c r="H247" s="248"/>
      <c r="I247" s="248"/>
      <c r="J247" s="249">
        <v>2018.0</v>
      </c>
      <c r="K247" s="249"/>
      <c r="L247" s="248"/>
      <c r="M247" s="248"/>
      <c r="N247" s="248"/>
      <c r="O247" s="248"/>
      <c r="P247" s="248"/>
      <c r="Q247" s="248"/>
      <c r="R247" s="248"/>
      <c r="S247" s="248"/>
      <c r="T247" s="248"/>
      <c r="U247" s="248"/>
      <c r="V247" s="248"/>
      <c r="W247" s="248"/>
      <c r="X247" s="248"/>
      <c r="Y247" s="248"/>
      <c r="Z247" s="248"/>
      <c r="AA247" s="248"/>
      <c r="AB247" s="248"/>
      <c r="AC247" s="248"/>
      <c r="AD247" s="248"/>
      <c r="AE247" s="248"/>
      <c r="AF247" s="248"/>
      <c r="AG247" s="248"/>
      <c r="AH247" s="248"/>
      <c r="AI247" s="248"/>
      <c r="AJ247" s="248"/>
      <c r="AK247" s="248"/>
      <c r="AL247" s="248"/>
      <c r="AM247" s="248"/>
      <c r="AN247" s="248"/>
      <c r="AO247" s="248"/>
      <c r="AP247" s="248"/>
      <c r="AQ247" s="250"/>
      <c r="AR247" s="250"/>
      <c r="AS247" s="250"/>
      <c r="AT247" s="250"/>
      <c r="AU247" s="250"/>
      <c r="AV247" s="250"/>
      <c r="AW247" s="250"/>
      <c r="AX247" s="248"/>
      <c r="AY247" s="250"/>
      <c r="AZ247" s="250"/>
      <c r="BA247" s="250"/>
      <c r="BB247" s="250"/>
      <c r="BC247" s="250"/>
      <c r="BD247" s="260"/>
      <c r="BE247" s="260"/>
      <c r="BF247" s="260"/>
      <c r="BG247" s="260"/>
      <c r="BH247" s="260"/>
      <c r="BI247" s="100" t="str">
        <f>IFERROR(__xludf.DUMMYFUNCTION("IF(OR(REGEXMATCH(I247,""Peraturan Walikota""),REGEXMATCH(I247,""Peraturan Bupati""),REGEXMATCH(I247,""PERATURAN BUPATI""),REGEXMATCH(I247,""PERATURAN WALIKOTA"")),""Ada"",""Tidak Ada"")"),"Tidak Ada")</f>
        <v>Tidak Ada</v>
      </c>
      <c r="BJ247" s="250"/>
      <c r="BK247" s="248"/>
      <c r="BL247" s="250"/>
      <c r="BM247" s="250"/>
    </row>
    <row r="248" hidden="1">
      <c r="A248" s="96" t="s">
        <v>54</v>
      </c>
      <c r="B248" s="97">
        <v>240.0</v>
      </c>
      <c r="C248" s="248" t="s">
        <v>2594</v>
      </c>
      <c r="D248" s="248"/>
      <c r="E248" s="248"/>
      <c r="F248" s="248"/>
      <c r="G248" s="248"/>
      <c r="H248" s="248"/>
      <c r="I248" s="248"/>
      <c r="J248" s="249">
        <v>2021.0</v>
      </c>
      <c r="K248" s="249"/>
      <c r="L248" s="248"/>
      <c r="M248" s="248"/>
      <c r="N248" s="248"/>
      <c r="O248" s="248"/>
      <c r="P248" s="248"/>
      <c r="Q248" s="248"/>
      <c r="R248" s="248"/>
      <c r="S248" s="248"/>
      <c r="T248" s="248"/>
      <c r="U248" s="248"/>
      <c r="V248" s="248"/>
      <c r="W248" s="248"/>
      <c r="X248" s="248"/>
      <c r="Y248" s="248"/>
      <c r="Z248" s="248"/>
      <c r="AA248" s="248"/>
      <c r="AB248" s="248"/>
      <c r="AC248" s="248"/>
      <c r="AD248" s="248"/>
      <c r="AE248" s="248"/>
      <c r="AF248" s="248"/>
      <c r="AG248" s="248"/>
      <c r="AH248" s="248"/>
      <c r="AI248" s="248"/>
      <c r="AJ248" s="248"/>
      <c r="AK248" s="248"/>
      <c r="AL248" s="248"/>
      <c r="AM248" s="248"/>
      <c r="AN248" s="248"/>
      <c r="AO248" s="248"/>
      <c r="AP248" s="248"/>
      <c r="AQ248" s="250"/>
      <c r="AR248" s="250"/>
      <c r="AS248" s="250"/>
      <c r="AT248" s="250"/>
      <c r="AU248" s="250"/>
      <c r="AV248" s="250"/>
      <c r="AW248" s="250"/>
      <c r="AX248" s="248"/>
      <c r="AY248" s="250"/>
      <c r="AZ248" s="250"/>
      <c r="BA248" s="250"/>
      <c r="BB248" s="250"/>
      <c r="BC248" s="250"/>
      <c r="BD248" s="260"/>
      <c r="BE248" s="260"/>
      <c r="BF248" s="260"/>
      <c r="BG248" s="260"/>
      <c r="BH248" s="260"/>
      <c r="BI248" s="100" t="str">
        <f>IFERROR(__xludf.DUMMYFUNCTION("IF(OR(REGEXMATCH(I248,""Peraturan Walikota""),REGEXMATCH(I248,""Peraturan Bupati""),REGEXMATCH(I248,""PERATURAN BUPATI""),REGEXMATCH(I248,""PERATURAN WALIKOTA"")),""Ada"",""Tidak Ada"")"),"Tidak Ada")</f>
        <v>Tidak Ada</v>
      </c>
      <c r="BJ248" s="250"/>
      <c r="BK248" s="248"/>
      <c r="BL248" s="250"/>
      <c r="BM248" s="250"/>
    </row>
    <row r="249" hidden="1">
      <c r="A249" s="96" t="s">
        <v>54</v>
      </c>
      <c r="B249" s="97">
        <v>241.0</v>
      </c>
      <c r="C249" s="248" t="s">
        <v>2604</v>
      </c>
      <c r="D249" s="248"/>
      <c r="E249" s="248"/>
      <c r="F249" s="248"/>
      <c r="G249" s="248"/>
      <c r="H249" s="248"/>
      <c r="I249" s="248"/>
      <c r="J249" s="249">
        <v>2021.0</v>
      </c>
      <c r="K249" s="249"/>
      <c r="L249" s="248"/>
      <c r="M249" s="248"/>
      <c r="N249" s="248"/>
      <c r="O249" s="248"/>
      <c r="P249" s="248"/>
      <c r="Q249" s="248"/>
      <c r="R249" s="248"/>
      <c r="S249" s="248"/>
      <c r="T249" s="248"/>
      <c r="U249" s="248"/>
      <c r="V249" s="248"/>
      <c r="W249" s="248"/>
      <c r="X249" s="248"/>
      <c r="Y249" s="248"/>
      <c r="Z249" s="248"/>
      <c r="AA249" s="248"/>
      <c r="AB249" s="248"/>
      <c r="AC249" s="248"/>
      <c r="AD249" s="248"/>
      <c r="AE249" s="248"/>
      <c r="AF249" s="248"/>
      <c r="AG249" s="248"/>
      <c r="AH249" s="248"/>
      <c r="AI249" s="248"/>
      <c r="AJ249" s="248"/>
      <c r="AK249" s="248"/>
      <c r="AL249" s="248"/>
      <c r="AM249" s="248"/>
      <c r="AN249" s="248"/>
      <c r="AO249" s="248"/>
      <c r="AP249" s="248"/>
      <c r="AQ249" s="250"/>
      <c r="AR249" s="250"/>
      <c r="AS249" s="250"/>
      <c r="AT249" s="250"/>
      <c r="AU249" s="250"/>
      <c r="AV249" s="250"/>
      <c r="AW249" s="250"/>
      <c r="AX249" s="248"/>
      <c r="AY249" s="250"/>
      <c r="AZ249" s="250"/>
      <c r="BA249" s="250"/>
      <c r="BB249" s="250"/>
      <c r="BC249" s="250"/>
      <c r="BD249" s="260"/>
      <c r="BE249" s="260"/>
      <c r="BF249" s="260"/>
      <c r="BG249" s="260"/>
      <c r="BH249" s="260"/>
      <c r="BI249" s="100" t="str">
        <f>IFERROR(__xludf.DUMMYFUNCTION("IF(OR(REGEXMATCH(I249,""Peraturan Walikota""),REGEXMATCH(I249,""Peraturan Bupati""),REGEXMATCH(I249,""PERATURAN BUPATI""),REGEXMATCH(I249,""PERATURAN WALIKOTA"")),""Ada"",""Tidak Ada"")"),"Tidak Ada")</f>
        <v>Tidak Ada</v>
      </c>
      <c r="BJ249" s="250"/>
      <c r="BK249" s="248"/>
      <c r="BL249" s="250"/>
      <c r="BM249" s="250"/>
    </row>
    <row r="250" hidden="1">
      <c r="A250" s="96" t="s">
        <v>54</v>
      </c>
      <c r="B250" s="97">
        <v>242.0</v>
      </c>
      <c r="C250" s="248" t="s">
        <v>2614</v>
      </c>
      <c r="D250" s="248"/>
      <c r="E250" s="248"/>
      <c r="F250" s="248"/>
      <c r="G250" s="248"/>
      <c r="H250" s="248"/>
      <c r="I250" s="248"/>
      <c r="J250" s="249">
        <v>2022.0</v>
      </c>
      <c r="K250" s="249"/>
      <c r="L250" s="248"/>
      <c r="M250" s="248"/>
      <c r="N250" s="248"/>
      <c r="O250" s="248"/>
      <c r="P250" s="248"/>
      <c r="Q250" s="248"/>
      <c r="R250" s="248"/>
      <c r="S250" s="248"/>
      <c r="T250" s="248"/>
      <c r="U250" s="248"/>
      <c r="V250" s="248"/>
      <c r="W250" s="248"/>
      <c r="X250" s="248"/>
      <c r="Y250" s="248"/>
      <c r="Z250" s="248"/>
      <c r="AA250" s="248"/>
      <c r="AB250" s="248"/>
      <c r="AC250" s="248"/>
      <c r="AD250" s="248"/>
      <c r="AE250" s="248"/>
      <c r="AF250" s="248"/>
      <c r="AG250" s="248"/>
      <c r="AH250" s="248"/>
      <c r="AI250" s="248"/>
      <c r="AJ250" s="248"/>
      <c r="AK250" s="248"/>
      <c r="AL250" s="248"/>
      <c r="AM250" s="248"/>
      <c r="AN250" s="248"/>
      <c r="AO250" s="248"/>
      <c r="AP250" s="248"/>
      <c r="AQ250" s="250"/>
      <c r="AR250" s="250"/>
      <c r="AS250" s="250"/>
      <c r="AT250" s="250"/>
      <c r="AU250" s="250"/>
      <c r="AV250" s="250"/>
      <c r="AW250" s="250"/>
      <c r="AX250" s="248"/>
      <c r="AY250" s="250"/>
      <c r="AZ250" s="250"/>
      <c r="BA250" s="250"/>
      <c r="BB250" s="250"/>
      <c r="BC250" s="250"/>
      <c r="BD250" s="260"/>
      <c r="BE250" s="260"/>
      <c r="BF250" s="260"/>
      <c r="BG250" s="260"/>
      <c r="BH250" s="260"/>
      <c r="BI250" s="100" t="str">
        <f>IFERROR(__xludf.DUMMYFUNCTION("IF(OR(REGEXMATCH(I250,""Peraturan Walikota""),REGEXMATCH(I250,""Peraturan Bupati""),REGEXMATCH(I250,""PERATURAN BUPATI""),REGEXMATCH(I250,""PERATURAN WALIKOTA"")),""Ada"",""Tidak Ada"")"),"Tidak Ada")</f>
        <v>Tidak Ada</v>
      </c>
      <c r="BJ250" s="250"/>
      <c r="BK250" s="248"/>
      <c r="BL250" s="250"/>
      <c r="BM250" s="250"/>
    </row>
    <row r="251" hidden="1">
      <c r="A251" s="96" t="s">
        <v>54</v>
      </c>
      <c r="B251" s="97">
        <v>243.0</v>
      </c>
      <c r="C251" s="248" t="s">
        <v>2627</v>
      </c>
      <c r="D251" s="248"/>
      <c r="E251" s="248"/>
      <c r="F251" s="248"/>
      <c r="G251" s="248"/>
      <c r="H251" s="248"/>
      <c r="I251" s="248"/>
      <c r="J251" s="249">
        <v>2019.0</v>
      </c>
      <c r="K251" s="249"/>
      <c r="L251" s="248"/>
      <c r="M251" s="248"/>
      <c r="N251" s="248"/>
      <c r="O251" s="248"/>
      <c r="P251" s="248"/>
      <c r="Q251" s="248"/>
      <c r="R251" s="248"/>
      <c r="S251" s="248"/>
      <c r="T251" s="248"/>
      <c r="U251" s="248"/>
      <c r="V251" s="248"/>
      <c r="W251" s="248"/>
      <c r="X251" s="248"/>
      <c r="Y251" s="248"/>
      <c r="Z251" s="248"/>
      <c r="AA251" s="248"/>
      <c r="AB251" s="248"/>
      <c r="AC251" s="248"/>
      <c r="AD251" s="248"/>
      <c r="AE251" s="248"/>
      <c r="AF251" s="248"/>
      <c r="AG251" s="248"/>
      <c r="AH251" s="248"/>
      <c r="AI251" s="248"/>
      <c r="AJ251" s="248"/>
      <c r="AK251" s="248"/>
      <c r="AL251" s="248"/>
      <c r="AM251" s="248"/>
      <c r="AN251" s="248"/>
      <c r="AO251" s="248"/>
      <c r="AP251" s="248"/>
      <c r="AQ251" s="250"/>
      <c r="AR251" s="250"/>
      <c r="AS251" s="250"/>
      <c r="AT251" s="250"/>
      <c r="AU251" s="250"/>
      <c r="AV251" s="250"/>
      <c r="AW251" s="250"/>
      <c r="AX251" s="248"/>
      <c r="AY251" s="250"/>
      <c r="AZ251" s="250"/>
      <c r="BA251" s="250"/>
      <c r="BB251" s="250"/>
      <c r="BC251" s="250"/>
      <c r="BD251" s="260"/>
      <c r="BE251" s="260"/>
      <c r="BF251" s="260"/>
      <c r="BG251" s="260"/>
      <c r="BH251" s="260"/>
      <c r="BI251" s="100" t="str">
        <f>IFERROR(__xludf.DUMMYFUNCTION("IF(OR(REGEXMATCH(I251,""Peraturan Walikota""),REGEXMATCH(I251,""Peraturan Bupati""),REGEXMATCH(I251,""PERATURAN BUPATI""),REGEXMATCH(I251,""PERATURAN WALIKOTA"")),""Ada"",""Tidak Ada"")"),"Tidak Ada")</f>
        <v>Tidak Ada</v>
      </c>
      <c r="BJ251" s="250"/>
      <c r="BK251" s="248"/>
      <c r="BL251" s="250"/>
      <c r="BM251" s="250"/>
    </row>
    <row r="252" hidden="1">
      <c r="A252" s="96" t="s">
        <v>54</v>
      </c>
      <c r="B252" s="97">
        <v>244.0</v>
      </c>
      <c r="C252" s="248" t="s">
        <v>2629</v>
      </c>
      <c r="D252" s="248"/>
      <c r="E252" s="248"/>
      <c r="F252" s="248"/>
      <c r="G252" s="248"/>
      <c r="H252" s="248"/>
      <c r="I252" s="248"/>
      <c r="J252" s="249">
        <v>2023.0</v>
      </c>
      <c r="K252" s="249"/>
      <c r="L252" s="248"/>
      <c r="M252" s="248"/>
      <c r="N252" s="248"/>
      <c r="O252" s="248"/>
      <c r="P252" s="248"/>
      <c r="Q252" s="248"/>
      <c r="R252" s="248"/>
      <c r="S252" s="248"/>
      <c r="T252" s="248"/>
      <c r="U252" s="248"/>
      <c r="V252" s="248"/>
      <c r="W252" s="248"/>
      <c r="X252" s="248"/>
      <c r="Y252" s="248"/>
      <c r="Z252" s="248"/>
      <c r="AA252" s="248"/>
      <c r="AB252" s="248"/>
      <c r="AC252" s="248"/>
      <c r="AD252" s="248"/>
      <c r="AE252" s="248"/>
      <c r="AF252" s="248"/>
      <c r="AG252" s="248"/>
      <c r="AH252" s="248"/>
      <c r="AI252" s="248"/>
      <c r="AJ252" s="248"/>
      <c r="AK252" s="248"/>
      <c r="AL252" s="248"/>
      <c r="AM252" s="248"/>
      <c r="AN252" s="248"/>
      <c r="AO252" s="248"/>
      <c r="AP252" s="248"/>
      <c r="AQ252" s="250"/>
      <c r="AR252" s="250"/>
      <c r="AS252" s="250"/>
      <c r="AT252" s="250"/>
      <c r="AU252" s="250"/>
      <c r="AV252" s="250"/>
      <c r="AW252" s="250"/>
      <c r="AX252" s="248"/>
      <c r="AY252" s="250"/>
      <c r="AZ252" s="250"/>
      <c r="BA252" s="250"/>
      <c r="BB252" s="250"/>
      <c r="BC252" s="250"/>
      <c r="BD252" s="260"/>
      <c r="BE252" s="260"/>
      <c r="BF252" s="260"/>
      <c r="BG252" s="260"/>
      <c r="BH252" s="260"/>
      <c r="BI252" s="100" t="str">
        <f>IFERROR(__xludf.DUMMYFUNCTION("IF(OR(REGEXMATCH(I252,""Peraturan Walikota""),REGEXMATCH(I252,""Peraturan Bupati""),REGEXMATCH(I252,""PERATURAN BUPATI""),REGEXMATCH(I252,""PERATURAN WALIKOTA"")),""Ada"",""Tidak Ada"")"),"Tidak Ada")</f>
        <v>Tidak Ada</v>
      </c>
      <c r="BJ252" s="250"/>
      <c r="BK252" s="248"/>
      <c r="BL252" s="250"/>
      <c r="BM252" s="250"/>
    </row>
    <row r="253" hidden="1">
      <c r="A253" s="96" t="s">
        <v>54</v>
      </c>
      <c r="B253" s="97">
        <v>245.0</v>
      </c>
      <c r="C253" s="248" t="s">
        <v>2638</v>
      </c>
      <c r="D253" s="248"/>
      <c r="E253" s="248"/>
      <c r="F253" s="248"/>
      <c r="G253" s="248"/>
      <c r="H253" s="248"/>
      <c r="I253" s="248"/>
      <c r="J253" s="249">
        <v>2022.0</v>
      </c>
      <c r="K253" s="249"/>
      <c r="L253" s="248"/>
      <c r="M253" s="248"/>
      <c r="N253" s="248"/>
      <c r="O253" s="248"/>
      <c r="P253" s="248"/>
      <c r="Q253" s="248"/>
      <c r="R253" s="248"/>
      <c r="S253" s="248"/>
      <c r="T253" s="248"/>
      <c r="U253" s="248"/>
      <c r="V253" s="248"/>
      <c r="W253" s="248"/>
      <c r="X253" s="248"/>
      <c r="Y253" s="248"/>
      <c r="Z253" s="248"/>
      <c r="AA253" s="248"/>
      <c r="AB253" s="248"/>
      <c r="AC253" s="248"/>
      <c r="AD253" s="248"/>
      <c r="AE253" s="248"/>
      <c r="AF253" s="248"/>
      <c r="AG253" s="248"/>
      <c r="AH253" s="248"/>
      <c r="AI253" s="248"/>
      <c r="AJ253" s="248"/>
      <c r="AK253" s="248"/>
      <c r="AL253" s="248"/>
      <c r="AM253" s="248"/>
      <c r="AN253" s="248"/>
      <c r="AO253" s="248"/>
      <c r="AP253" s="248"/>
      <c r="AQ253" s="250"/>
      <c r="AR253" s="250"/>
      <c r="AS253" s="250"/>
      <c r="AT253" s="250"/>
      <c r="AU253" s="250"/>
      <c r="AV253" s="250"/>
      <c r="AW253" s="250"/>
      <c r="AX253" s="248"/>
      <c r="AY253" s="250"/>
      <c r="AZ253" s="250"/>
      <c r="BA253" s="250"/>
      <c r="BB253" s="250"/>
      <c r="BC253" s="250"/>
      <c r="BD253" s="260"/>
      <c r="BE253" s="260"/>
      <c r="BF253" s="260"/>
      <c r="BG253" s="260"/>
      <c r="BH253" s="260"/>
      <c r="BI253" s="100" t="str">
        <f>IFERROR(__xludf.DUMMYFUNCTION("IF(OR(REGEXMATCH(I253,""Peraturan Walikota""),REGEXMATCH(I253,""Peraturan Bupati""),REGEXMATCH(I253,""PERATURAN BUPATI""),REGEXMATCH(I253,""PERATURAN WALIKOTA"")),""Ada"",""Tidak Ada"")"),"Tidak Ada")</f>
        <v>Tidak Ada</v>
      </c>
      <c r="BJ253" s="250"/>
      <c r="BK253" s="248"/>
      <c r="BL253" s="250"/>
      <c r="BM253" s="250"/>
    </row>
    <row r="254" hidden="1">
      <c r="A254" s="96" t="s">
        <v>54</v>
      </c>
      <c r="B254" s="97">
        <v>246.0</v>
      </c>
      <c r="C254" s="248" t="s">
        <v>2648</v>
      </c>
      <c r="D254" s="248"/>
      <c r="E254" s="248"/>
      <c r="F254" s="248"/>
      <c r="G254" s="248"/>
      <c r="H254" s="248"/>
      <c r="I254" s="248"/>
      <c r="J254" s="249">
        <v>2023.0</v>
      </c>
      <c r="K254" s="249"/>
      <c r="L254" s="248"/>
      <c r="M254" s="248"/>
      <c r="N254" s="248"/>
      <c r="O254" s="248"/>
      <c r="P254" s="248"/>
      <c r="Q254" s="248"/>
      <c r="R254" s="248"/>
      <c r="S254" s="248"/>
      <c r="T254" s="248"/>
      <c r="U254" s="248"/>
      <c r="V254" s="248"/>
      <c r="W254" s="248"/>
      <c r="X254" s="248"/>
      <c r="Y254" s="248"/>
      <c r="Z254" s="248"/>
      <c r="AA254" s="248"/>
      <c r="AB254" s="248"/>
      <c r="AC254" s="248"/>
      <c r="AD254" s="248"/>
      <c r="AE254" s="248"/>
      <c r="AF254" s="248"/>
      <c r="AG254" s="248"/>
      <c r="AH254" s="248"/>
      <c r="AI254" s="248"/>
      <c r="AJ254" s="248"/>
      <c r="AK254" s="248"/>
      <c r="AL254" s="248"/>
      <c r="AM254" s="248"/>
      <c r="AN254" s="248"/>
      <c r="AO254" s="248"/>
      <c r="AP254" s="248"/>
      <c r="AQ254" s="250"/>
      <c r="AR254" s="250"/>
      <c r="AS254" s="250"/>
      <c r="AT254" s="250"/>
      <c r="AU254" s="250"/>
      <c r="AV254" s="250"/>
      <c r="AW254" s="250"/>
      <c r="AX254" s="248"/>
      <c r="AY254" s="250"/>
      <c r="AZ254" s="250"/>
      <c r="BA254" s="250"/>
      <c r="BB254" s="250"/>
      <c r="BC254" s="250"/>
      <c r="BD254" s="260"/>
      <c r="BE254" s="260"/>
      <c r="BF254" s="260"/>
      <c r="BG254" s="260"/>
      <c r="BH254" s="260"/>
      <c r="BI254" s="100" t="str">
        <f>IFERROR(__xludf.DUMMYFUNCTION("IF(OR(REGEXMATCH(I254,""Peraturan Walikota""),REGEXMATCH(I254,""Peraturan Bupati""),REGEXMATCH(I254,""PERATURAN BUPATI""),REGEXMATCH(I254,""PERATURAN WALIKOTA"")),""Ada"",""Tidak Ada"")"),"Tidak Ada")</f>
        <v>Tidak Ada</v>
      </c>
      <c r="BJ254" s="250"/>
      <c r="BK254" s="248"/>
      <c r="BL254" s="250"/>
      <c r="BM254" s="250"/>
    </row>
    <row r="255" hidden="1">
      <c r="A255" s="96" t="s">
        <v>54</v>
      </c>
      <c r="B255" s="97">
        <v>247.0</v>
      </c>
      <c r="C255" s="248" t="s">
        <v>2658</v>
      </c>
      <c r="D255" s="248"/>
      <c r="E255" s="248"/>
      <c r="F255" s="248"/>
      <c r="G255" s="248"/>
      <c r="H255" s="248"/>
      <c r="I255" s="248"/>
      <c r="J255" s="249">
        <v>2021.0</v>
      </c>
      <c r="K255" s="249"/>
      <c r="L255" s="248"/>
      <c r="M255" s="248"/>
      <c r="N255" s="248"/>
      <c r="O255" s="248"/>
      <c r="P255" s="248"/>
      <c r="Q255" s="248"/>
      <c r="R255" s="248"/>
      <c r="S255" s="248"/>
      <c r="T255" s="248"/>
      <c r="U255" s="248"/>
      <c r="V255" s="248"/>
      <c r="W255" s="248"/>
      <c r="X255" s="248"/>
      <c r="Y255" s="248"/>
      <c r="Z255" s="248"/>
      <c r="AA255" s="248"/>
      <c r="AB255" s="248"/>
      <c r="AC255" s="248"/>
      <c r="AD255" s="248"/>
      <c r="AE255" s="248"/>
      <c r="AF255" s="248"/>
      <c r="AG255" s="248"/>
      <c r="AH255" s="248"/>
      <c r="AI255" s="248"/>
      <c r="AJ255" s="248"/>
      <c r="AK255" s="248"/>
      <c r="AL255" s="248"/>
      <c r="AM255" s="248"/>
      <c r="AN255" s="248"/>
      <c r="AO255" s="248"/>
      <c r="AP255" s="248"/>
      <c r="AQ255" s="250"/>
      <c r="AR255" s="250"/>
      <c r="AS255" s="250"/>
      <c r="AT255" s="250"/>
      <c r="AU255" s="250"/>
      <c r="AV255" s="250"/>
      <c r="AW255" s="250"/>
      <c r="AX255" s="248"/>
      <c r="AY255" s="250"/>
      <c r="AZ255" s="250"/>
      <c r="BA255" s="250"/>
      <c r="BB255" s="250"/>
      <c r="BC255" s="250"/>
      <c r="BD255" s="260"/>
      <c r="BE255" s="260"/>
      <c r="BF255" s="260"/>
      <c r="BG255" s="260"/>
      <c r="BH255" s="260"/>
      <c r="BI255" s="100" t="str">
        <f>IFERROR(__xludf.DUMMYFUNCTION("IF(OR(REGEXMATCH(I255,""Peraturan Walikota""),REGEXMATCH(I255,""Peraturan Bupati""),REGEXMATCH(I255,""PERATURAN BUPATI""),REGEXMATCH(I255,""PERATURAN WALIKOTA"")),""Ada"",""Tidak Ada"")"),"Tidak Ada")</f>
        <v>Tidak Ada</v>
      </c>
      <c r="BJ255" s="250"/>
      <c r="BK255" s="248"/>
      <c r="BL255" s="250"/>
      <c r="BM255" s="250"/>
    </row>
    <row r="256" hidden="1">
      <c r="A256" s="96" t="s">
        <v>54</v>
      </c>
      <c r="B256" s="97">
        <v>248.0</v>
      </c>
      <c r="C256" s="248" t="s">
        <v>2668</v>
      </c>
      <c r="D256" s="248"/>
      <c r="E256" s="248"/>
      <c r="F256" s="248"/>
      <c r="G256" s="248"/>
      <c r="H256" s="248"/>
      <c r="I256" s="279"/>
      <c r="J256" s="249">
        <v>2018.0</v>
      </c>
      <c r="K256" s="280" t="s">
        <v>387</v>
      </c>
      <c r="L256" s="248"/>
      <c r="M256" s="248"/>
      <c r="N256" s="248"/>
      <c r="O256" s="248"/>
      <c r="P256" s="248"/>
      <c r="Q256" s="248"/>
      <c r="R256" s="248"/>
      <c r="S256" s="248"/>
      <c r="T256" s="248"/>
      <c r="U256" s="248"/>
      <c r="V256" s="248"/>
      <c r="W256" s="248"/>
      <c r="X256" s="248"/>
      <c r="Y256" s="248"/>
      <c r="Z256" s="248"/>
      <c r="AA256" s="248"/>
      <c r="AB256" s="248"/>
      <c r="AC256" s="248"/>
      <c r="AD256" s="248"/>
      <c r="AE256" s="248"/>
      <c r="AF256" s="248"/>
      <c r="AG256" s="248"/>
      <c r="AH256" s="248"/>
      <c r="AI256" s="248"/>
      <c r="AJ256" s="248"/>
      <c r="AK256" s="248"/>
      <c r="AL256" s="248"/>
      <c r="AM256" s="248"/>
      <c r="AN256" s="248"/>
      <c r="AO256" s="248"/>
      <c r="AP256" s="248"/>
      <c r="AQ256" s="250"/>
      <c r="AR256" s="250"/>
      <c r="AS256" s="250"/>
      <c r="AT256" s="250"/>
      <c r="AU256" s="250"/>
      <c r="AV256" s="250"/>
      <c r="AW256" s="250"/>
      <c r="AX256" s="248"/>
      <c r="AY256" s="250"/>
      <c r="AZ256" s="250"/>
      <c r="BA256" s="250"/>
      <c r="BB256" s="250"/>
      <c r="BC256" s="250"/>
      <c r="BD256" s="260"/>
      <c r="BE256" s="260"/>
      <c r="BF256" s="260"/>
      <c r="BG256" s="260"/>
      <c r="BH256" s="260"/>
      <c r="BI256" s="100" t="str">
        <f>IFERROR(__xludf.DUMMYFUNCTION("IF(OR(REGEXMATCH(I256,""Peraturan Walikota""),REGEXMATCH(I256,""Peraturan Bupati""),REGEXMATCH(I256,""PERATURAN BUPATI""),REGEXMATCH(I256,""PERATURAN WALIKOTA"")),""Ada"",""Tidak Ada"")"),"Tidak Ada")</f>
        <v>Tidak Ada</v>
      </c>
      <c r="BJ256" s="250"/>
      <c r="BK256" s="248"/>
      <c r="BL256" s="250"/>
      <c r="BM256" s="250"/>
    </row>
    <row r="257" hidden="1">
      <c r="A257" s="96" t="s">
        <v>54</v>
      </c>
      <c r="B257" s="97">
        <v>249.0</v>
      </c>
      <c r="C257" s="248" t="s">
        <v>2677</v>
      </c>
      <c r="D257" s="248"/>
      <c r="E257" s="248"/>
      <c r="F257" s="248"/>
      <c r="G257" s="248"/>
      <c r="H257" s="248"/>
      <c r="I257" s="248"/>
      <c r="J257" s="249">
        <v>2023.0</v>
      </c>
      <c r="K257" s="249"/>
      <c r="L257" s="248"/>
      <c r="M257" s="248"/>
      <c r="N257" s="248"/>
      <c r="O257" s="248"/>
      <c r="P257" s="248"/>
      <c r="Q257" s="248"/>
      <c r="R257" s="248"/>
      <c r="S257" s="248"/>
      <c r="T257" s="248"/>
      <c r="U257" s="248"/>
      <c r="V257" s="248"/>
      <c r="W257" s="248"/>
      <c r="X257" s="248"/>
      <c r="Y257" s="248"/>
      <c r="Z257" s="248"/>
      <c r="AA257" s="248"/>
      <c r="AB257" s="248"/>
      <c r="AC257" s="248"/>
      <c r="AD257" s="248"/>
      <c r="AE257" s="248"/>
      <c r="AF257" s="248"/>
      <c r="AG257" s="248"/>
      <c r="AH257" s="248"/>
      <c r="AI257" s="248"/>
      <c r="AJ257" s="248"/>
      <c r="AK257" s="248"/>
      <c r="AL257" s="248"/>
      <c r="AM257" s="248"/>
      <c r="AN257" s="248"/>
      <c r="AO257" s="248"/>
      <c r="AP257" s="248"/>
      <c r="AQ257" s="250"/>
      <c r="AR257" s="250"/>
      <c r="AS257" s="250"/>
      <c r="AT257" s="250"/>
      <c r="AU257" s="250"/>
      <c r="AV257" s="250"/>
      <c r="AW257" s="250"/>
      <c r="AX257" s="248"/>
      <c r="AY257" s="250"/>
      <c r="AZ257" s="250"/>
      <c r="BA257" s="250"/>
      <c r="BB257" s="250"/>
      <c r="BC257" s="250"/>
      <c r="BD257" s="260"/>
      <c r="BE257" s="260"/>
      <c r="BF257" s="260"/>
      <c r="BG257" s="260"/>
      <c r="BH257" s="260"/>
      <c r="BI257" s="100" t="str">
        <f>IFERROR(__xludf.DUMMYFUNCTION("IF(OR(REGEXMATCH(I257,""Peraturan Walikota""),REGEXMATCH(I257,""Peraturan Bupati""),REGEXMATCH(I257,""PERATURAN BUPATI""),REGEXMATCH(I257,""PERATURAN WALIKOTA"")),""Ada"",""Tidak Ada"")"),"Tidak Ada")</f>
        <v>Tidak Ada</v>
      </c>
      <c r="BJ257" s="250"/>
      <c r="BK257" s="248"/>
      <c r="BL257" s="250"/>
      <c r="BM257" s="250"/>
    </row>
    <row r="258" hidden="1">
      <c r="A258" s="96" t="s">
        <v>54</v>
      </c>
      <c r="B258" s="97">
        <v>250.0</v>
      </c>
      <c r="C258" s="248" t="s">
        <v>2688</v>
      </c>
      <c r="D258" s="248"/>
      <c r="E258" s="248"/>
      <c r="F258" s="248"/>
      <c r="G258" s="248"/>
      <c r="H258" s="248"/>
      <c r="I258" s="248"/>
      <c r="J258" s="249">
        <v>2023.0</v>
      </c>
      <c r="K258" s="249"/>
      <c r="L258" s="248"/>
      <c r="M258" s="248"/>
      <c r="N258" s="248"/>
      <c r="O258" s="248"/>
      <c r="P258" s="248"/>
      <c r="Q258" s="248"/>
      <c r="R258" s="248"/>
      <c r="S258" s="248"/>
      <c r="T258" s="248"/>
      <c r="U258" s="248"/>
      <c r="V258" s="248"/>
      <c r="W258" s="248"/>
      <c r="X258" s="248"/>
      <c r="Y258" s="248"/>
      <c r="Z258" s="248"/>
      <c r="AA258" s="248"/>
      <c r="AB258" s="248"/>
      <c r="AC258" s="248"/>
      <c r="AD258" s="248"/>
      <c r="AE258" s="248"/>
      <c r="AF258" s="248"/>
      <c r="AG258" s="248"/>
      <c r="AH258" s="248"/>
      <c r="AI258" s="248"/>
      <c r="AJ258" s="248"/>
      <c r="AK258" s="248"/>
      <c r="AL258" s="248"/>
      <c r="AM258" s="248"/>
      <c r="AN258" s="248"/>
      <c r="AO258" s="248"/>
      <c r="AP258" s="248"/>
      <c r="AQ258" s="250"/>
      <c r="AR258" s="250"/>
      <c r="AS258" s="250"/>
      <c r="AT258" s="250"/>
      <c r="AU258" s="250"/>
      <c r="AV258" s="250"/>
      <c r="AW258" s="250"/>
      <c r="AX258" s="248"/>
      <c r="AY258" s="250"/>
      <c r="AZ258" s="250"/>
      <c r="BA258" s="250"/>
      <c r="BB258" s="250"/>
      <c r="BC258" s="250"/>
      <c r="BD258" s="260"/>
      <c r="BE258" s="260"/>
      <c r="BF258" s="260"/>
      <c r="BG258" s="260"/>
      <c r="BH258" s="260"/>
      <c r="BI258" s="100" t="str">
        <f>IFERROR(__xludf.DUMMYFUNCTION("IF(OR(REGEXMATCH(I258,""Peraturan Walikota""),REGEXMATCH(I258,""Peraturan Bupati""),REGEXMATCH(I258,""PERATURAN BUPATI""),REGEXMATCH(I258,""PERATURAN WALIKOTA"")),""Ada"",""Tidak Ada"")"),"Tidak Ada")</f>
        <v>Tidak Ada</v>
      </c>
      <c r="BJ258" s="250"/>
      <c r="BK258" s="248"/>
      <c r="BL258" s="250"/>
      <c r="BM258" s="250"/>
    </row>
    <row r="259" hidden="1">
      <c r="A259" s="96" t="s">
        <v>54</v>
      </c>
      <c r="B259" s="97">
        <v>251.0</v>
      </c>
      <c r="C259" s="248" t="s">
        <v>2699</v>
      </c>
      <c r="D259" s="248"/>
      <c r="E259" s="248"/>
      <c r="F259" s="248"/>
      <c r="G259" s="248"/>
      <c r="H259" s="248"/>
      <c r="I259" s="248"/>
      <c r="J259" s="249">
        <v>2023.0</v>
      </c>
      <c r="K259" s="249"/>
      <c r="L259" s="248"/>
      <c r="M259" s="248"/>
      <c r="N259" s="248"/>
      <c r="O259" s="248"/>
      <c r="P259" s="248"/>
      <c r="Q259" s="248"/>
      <c r="R259" s="248"/>
      <c r="S259" s="248"/>
      <c r="T259" s="248"/>
      <c r="U259" s="248"/>
      <c r="V259" s="248"/>
      <c r="W259" s="248"/>
      <c r="X259" s="248"/>
      <c r="Y259" s="248"/>
      <c r="Z259" s="248"/>
      <c r="AA259" s="248"/>
      <c r="AB259" s="248"/>
      <c r="AC259" s="248"/>
      <c r="AD259" s="248"/>
      <c r="AE259" s="248"/>
      <c r="AF259" s="248"/>
      <c r="AG259" s="248"/>
      <c r="AH259" s="248"/>
      <c r="AI259" s="248"/>
      <c r="AJ259" s="248"/>
      <c r="AK259" s="248"/>
      <c r="AL259" s="248"/>
      <c r="AM259" s="248"/>
      <c r="AN259" s="248"/>
      <c r="AO259" s="248"/>
      <c r="AP259" s="248"/>
      <c r="AQ259" s="250"/>
      <c r="AR259" s="250"/>
      <c r="AS259" s="250"/>
      <c r="AT259" s="250"/>
      <c r="AU259" s="250"/>
      <c r="AV259" s="250"/>
      <c r="AW259" s="250"/>
      <c r="AX259" s="248"/>
      <c r="AY259" s="250"/>
      <c r="AZ259" s="250"/>
      <c r="BA259" s="250"/>
      <c r="BB259" s="250"/>
      <c r="BC259" s="250"/>
      <c r="BD259" s="260"/>
      <c r="BE259" s="260"/>
      <c r="BF259" s="260"/>
      <c r="BG259" s="260"/>
      <c r="BH259" s="260"/>
      <c r="BI259" s="100" t="str">
        <f>IFERROR(__xludf.DUMMYFUNCTION("IF(OR(REGEXMATCH(I259,""Peraturan Walikota""),REGEXMATCH(I259,""Peraturan Bupati""),REGEXMATCH(I259,""PERATURAN BUPATI""),REGEXMATCH(I259,""PERATURAN WALIKOTA"")),""Ada"",""Tidak Ada"")"),"Tidak Ada")</f>
        <v>Tidak Ada</v>
      </c>
      <c r="BJ259" s="250"/>
      <c r="BK259" s="248"/>
      <c r="BL259" s="250"/>
      <c r="BM259" s="250"/>
    </row>
    <row r="260" hidden="1">
      <c r="A260" s="96" t="s">
        <v>54</v>
      </c>
      <c r="B260" s="97">
        <v>252.0</v>
      </c>
      <c r="C260" s="248" t="s">
        <v>2712</v>
      </c>
      <c r="D260" s="248"/>
      <c r="E260" s="248"/>
      <c r="F260" s="248"/>
      <c r="G260" s="248"/>
      <c r="H260" s="248"/>
      <c r="I260" s="248"/>
      <c r="J260" s="249">
        <v>2023.0</v>
      </c>
      <c r="K260" s="249"/>
      <c r="L260" s="248"/>
      <c r="M260" s="248"/>
      <c r="N260" s="248"/>
      <c r="O260" s="248"/>
      <c r="P260" s="248"/>
      <c r="Q260" s="248"/>
      <c r="R260" s="248"/>
      <c r="S260" s="248"/>
      <c r="T260" s="248"/>
      <c r="U260" s="248"/>
      <c r="V260" s="248"/>
      <c r="W260" s="248"/>
      <c r="X260" s="248"/>
      <c r="Y260" s="248"/>
      <c r="Z260" s="248"/>
      <c r="AA260" s="248"/>
      <c r="AB260" s="248"/>
      <c r="AC260" s="248"/>
      <c r="AD260" s="248"/>
      <c r="AE260" s="248"/>
      <c r="AF260" s="248"/>
      <c r="AG260" s="248"/>
      <c r="AH260" s="248"/>
      <c r="AI260" s="248"/>
      <c r="AJ260" s="248"/>
      <c r="AK260" s="248"/>
      <c r="AL260" s="248"/>
      <c r="AM260" s="248"/>
      <c r="AN260" s="248"/>
      <c r="AO260" s="248"/>
      <c r="AP260" s="248"/>
      <c r="AQ260" s="250"/>
      <c r="AR260" s="250"/>
      <c r="AS260" s="250"/>
      <c r="AT260" s="250"/>
      <c r="AU260" s="250"/>
      <c r="AV260" s="250"/>
      <c r="AW260" s="250"/>
      <c r="AX260" s="248"/>
      <c r="AY260" s="250"/>
      <c r="AZ260" s="250"/>
      <c r="BA260" s="250"/>
      <c r="BB260" s="250"/>
      <c r="BC260" s="250"/>
      <c r="BD260" s="260"/>
      <c r="BE260" s="260"/>
      <c r="BF260" s="260"/>
      <c r="BG260" s="260"/>
      <c r="BH260" s="260"/>
      <c r="BI260" s="100" t="str">
        <f>IFERROR(__xludf.DUMMYFUNCTION("IF(OR(REGEXMATCH(I260,""Peraturan Walikota""),REGEXMATCH(I260,""Peraturan Bupati""),REGEXMATCH(I260,""PERATURAN BUPATI""),REGEXMATCH(I260,""PERATURAN WALIKOTA"")),""Ada"",""Tidak Ada"")"),"Tidak Ada")</f>
        <v>Tidak Ada</v>
      </c>
      <c r="BJ260" s="250"/>
      <c r="BK260" s="248"/>
      <c r="BL260" s="250"/>
      <c r="BM260" s="250"/>
    </row>
    <row r="261" hidden="1">
      <c r="A261" s="96" t="s">
        <v>54</v>
      </c>
      <c r="B261" s="97">
        <v>253.0</v>
      </c>
      <c r="C261" s="248" t="s">
        <v>2723</v>
      </c>
      <c r="D261" s="248"/>
      <c r="E261" s="248"/>
      <c r="F261" s="248"/>
      <c r="G261" s="248"/>
      <c r="H261" s="248"/>
      <c r="I261" s="248"/>
      <c r="J261" s="249">
        <v>2023.0</v>
      </c>
      <c r="K261" s="249"/>
      <c r="L261" s="248"/>
      <c r="M261" s="248"/>
      <c r="N261" s="248"/>
      <c r="O261" s="248"/>
      <c r="P261" s="248"/>
      <c r="Q261" s="248"/>
      <c r="R261" s="248"/>
      <c r="S261" s="248"/>
      <c r="T261" s="248"/>
      <c r="U261" s="248"/>
      <c r="V261" s="248"/>
      <c r="W261" s="248"/>
      <c r="X261" s="248"/>
      <c r="Y261" s="248"/>
      <c r="Z261" s="248"/>
      <c r="AA261" s="248"/>
      <c r="AB261" s="248"/>
      <c r="AC261" s="248"/>
      <c r="AD261" s="248"/>
      <c r="AE261" s="248"/>
      <c r="AF261" s="248"/>
      <c r="AG261" s="248"/>
      <c r="AH261" s="248"/>
      <c r="AI261" s="248"/>
      <c r="AJ261" s="248"/>
      <c r="AK261" s="248"/>
      <c r="AL261" s="248"/>
      <c r="AM261" s="248"/>
      <c r="AN261" s="248"/>
      <c r="AO261" s="248"/>
      <c r="AP261" s="248"/>
      <c r="AQ261" s="250"/>
      <c r="AR261" s="250"/>
      <c r="AS261" s="250"/>
      <c r="AT261" s="250"/>
      <c r="AU261" s="250"/>
      <c r="AV261" s="250"/>
      <c r="AW261" s="250"/>
      <c r="AX261" s="248"/>
      <c r="AY261" s="250"/>
      <c r="AZ261" s="250"/>
      <c r="BA261" s="250"/>
      <c r="BB261" s="250"/>
      <c r="BC261" s="250"/>
      <c r="BD261" s="260"/>
      <c r="BE261" s="260"/>
      <c r="BF261" s="260"/>
      <c r="BG261" s="260"/>
      <c r="BH261" s="260"/>
      <c r="BI261" s="100" t="str">
        <f>IFERROR(__xludf.DUMMYFUNCTION("IF(OR(REGEXMATCH(I261,""Peraturan Walikota""),REGEXMATCH(I261,""Peraturan Bupati""),REGEXMATCH(I261,""PERATURAN BUPATI""),REGEXMATCH(I261,""PERATURAN WALIKOTA"")),""Ada"",""Tidak Ada"")"),"Tidak Ada")</f>
        <v>Tidak Ada</v>
      </c>
      <c r="BJ261" s="250"/>
      <c r="BK261" s="248"/>
      <c r="BL261" s="250"/>
      <c r="BM261" s="250"/>
    </row>
    <row r="262" hidden="1">
      <c r="A262" s="96" t="s">
        <v>54</v>
      </c>
      <c r="B262" s="97">
        <v>254.0</v>
      </c>
      <c r="C262" s="248" t="s">
        <v>2731</v>
      </c>
      <c r="D262" s="248"/>
      <c r="E262" s="248"/>
      <c r="F262" s="248"/>
      <c r="G262" s="248"/>
      <c r="H262" s="248"/>
      <c r="I262" s="248"/>
      <c r="J262" s="249">
        <v>2024.0</v>
      </c>
      <c r="K262" s="249"/>
      <c r="L262" s="248"/>
      <c r="M262" s="248"/>
      <c r="N262" s="248"/>
      <c r="O262" s="248"/>
      <c r="P262" s="248"/>
      <c r="Q262" s="248"/>
      <c r="R262" s="248"/>
      <c r="S262" s="248"/>
      <c r="T262" s="248"/>
      <c r="U262" s="248"/>
      <c r="V262" s="248"/>
      <c r="W262" s="248"/>
      <c r="X262" s="248"/>
      <c r="Y262" s="248"/>
      <c r="Z262" s="248"/>
      <c r="AA262" s="248"/>
      <c r="AB262" s="248"/>
      <c r="AC262" s="248"/>
      <c r="AD262" s="248"/>
      <c r="AE262" s="248"/>
      <c r="AF262" s="248"/>
      <c r="AG262" s="248"/>
      <c r="AH262" s="248"/>
      <c r="AI262" s="248"/>
      <c r="AJ262" s="248"/>
      <c r="AK262" s="248"/>
      <c r="AL262" s="248"/>
      <c r="AM262" s="248"/>
      <c r="AN262" s="248"/>
      <c r="AO262" s="248"/>
      <c r="AP262" s="248"/>
      <c r="AQ262" s="250"/>
      <c r="AR262" s="250"/>
      <c r="AS262" s="250"/>
      <c r="AT262" s="250"/>
      <c r="AU262" s="250"/>
      <c r="AV262" s="250"/>
      <c r="AW262" s="250"/>
      <c r="AX262" s="248"/>
      <c r="AY262" s="250"/>
      <c r="AZ262" s="250"/>
      <c r="BA262" s="250"/>
      <c r="BB262" s="250"/>
      <c r="BC262" s="250"/>
      <c r="BD262" s="260"/>
      <c r="BE262" s="260"/>
      <c r="BF262" s="260"/>
      <c r="BG262" s="260"/>
      <c r="BH262" s="260"/>
      <c r="BI262" s="100" t="str">
        <f>IFERROR(__xludf.DUMMYFUNCTION("IF(OR(REGEXMATCH(I262,""Peraturan Walikota""),REGEXMATCH(I262,""Peraturan Bupati""),REGEXMATCH(I262,""PERATURAN BUPATI""),REGEXMATCH(I262,""PERATURAN WALIKOTA"")),""Ada"",""Tidak Ada"")"),"Tidak Ada")</f>
        <v>Tidak Ada</v>
      </c>
      <c r="BJ262" s="250"/>
      <c r="BK262" s="248"/>
      <c r="BL262" s="250"/>
      <c r="BM262" s="250"/>
    </row>
    <row r="263" hidden="1">
      <c r="A263" s="96" t="s">
        <v>54</v>
      </c>
      <c r="B263" s="97">
        <v>255.0</v>
      </c>
      <c r="C263" s="248" t="s">
        <v>2733</v>
      </c>
      <c r="D263" s="248"/>
      <c r="E263" s="248"/>
      <c r="F263" s="248"/>
      <c r="G263" s="248"/>
      <c r="H263" s="248"/>
      <c r="I263" s="248"/>
      <c r="J263" s="249">
        <v>2024.0</v>
      </c>
      <c r="K263" s="249"/>
      <c r="L263" s="248"/>
      <c r="M263" s="248"/>
      <c r="N263" s="248"/>
      <c r="O263" s="248"/>
      <c r="P263" s="248"/>
      <c r="Q263" s="248"/>
      <c r="R263" s="248"/>
      <c r="S263" s="248"/>
      <c r="T263" s="248"/>
      <c r="U263" s="248"/>
      <c r="V263" s="248"/>
      <c r="W263" s="248"/>
      <c r="X263" s="248"/>
      <c r="Y263" s="248"/>
      <c r="Z263" s="248"/>
      <c r="AA263" s="248"/>
      <c r="AB263" s="248"/>
      <c r="AC263" s="248"/>
      <c r="AD263" s="248"/>
      <c r="AE263" s="248"/>
      <c r="AF263" s="248"/>
      <c r="AG263" s="248"/>
      <c r="AH263" s="248"/>
      <c r="AI263" s="248"/>
      <c r="AJ263" s="248"/>
      <c r="AK263" s="248"/>
      <c r="AL263" s="248"/>
      <c r="AM263" s="248"/>
      <c r="AN263" s="248"/>
      <c r="AO263" s="248"/>
      <c r="AP263" s="248"/>
      <c r="AQ263" s="250"/>
      <c r="AR263" s="250"/>
      <c r="AS263" s="250"/>
      <c r="AT263" s="250"/>
      <c r="AU263" s="250"/>
      <c r="AV263" s="250"/>
      <c r="AW263" s="250"/>
      <c r="AX263" s="248"/>
      <c r="AY263" s="250"/>
      <c r="AZ263" s="250"/>
      <c r="BA263" s="250"/>
      <c r="BB263" s="250"/>
      <c r="BC263" s="250"/>
      <c r="BD263" s="260"/>
      <c r="BE263" s="260"/>
      <c r="BF263" s="260"/>
      <c r="BG263" s="260"/>
      <c r="BH263" s="260"/>
      <c r="BI263" s="100" t="str">
        <f>IFERROR(__xludf.DUMMYFUNCTION("IF(OR(REGEXMATCH(I263,""Peraturan Walikota""),REGEXMATCH(I263,""Peraturan Bupati""),REGEXMATCH(I263,""PERATURAN BUPATI""),REGEXMATCH(I263,""PERATURAN WALIKOTA"")),""Ada"",""Tidak Ada"")"),"Tidak Ada")</f>
        <v>Tidak Ada</v>
      </c>
      <c r="BJ263" s="250"/>
      <c r="BK263" s="248"/>
      <c r="BL263" s="250"/>
      <c r="BM263" s="250"/>
    </row>
    <row r="264" hidden="1">
      <c r="A264" s="96" t="s">
        <v>54</v>
      </c>
      <c r="B264" s="97">
        <v>256.0</v>
      </c>
      <c r="C264" s="248" t="s">
        <v>2737</v>
      </c>
      <c r="D264" s="248"/>
      <c r="E264" s="248"/>
      <c r="F264" s="248"/>
      <c r="G264" s="248"/>
      <c r="H264" s="248"/>
      <c r="I264" s="248"/>
      <c r="J264" s="249">
        <v>2024.0</v>
      </c>
      <c r="K264" s="249"/>
      <c r="L264" s="248"/>
      <c r="M264" s="248"/>
      <c r="N264" s="248"/>
      <c r="O264" s="248"/>
      <c r="P264" s="248"/>
      <c r="Q264" s="248"/>
      <c r="R264" s="248"/>
      <c r="S264" s="248"/>
      <c r="T264" s="248"/>
      <c r="U264" s="248"/>
      <c r="V264" s="248"/>
      <c r="W264" s="248"/>
      <c r="X264" s="248"/>
      <c r="Y264" s="248"/>
      <c r="Z264" s="248"/>
      <c r="AA264" s="248"/>
      <c r="AB264" s="248"/>
      <c r="AC264" s="248"/>
      <c r="AD264" s="248"/>
      <c r="AE264" s="248"/>
      <c r="AF264" s="248"/>
      <c r="AG264" s="248"/>
      <c r="AH264" s="248"/>
      <c r="AI264" s="248"/>
      <c r="AJ264" s="248"/>
      <c r="AK264" s="248"/>
      <c r="AL264" s="248"/>
      <c r="AM264" s="248"/>
      <c r="AN264" s="248"/>
      <c r="AO264" s="248"/>
      <c r="AP264" s="248"/>
      <c r="AQ264" s="250"/>
      <c r="AR264" s="250"/>
      <c r="AS264" s="250"/>
      <c r="AT264" s="250"/>
      <c r="AU264" s="250"/>
      <c r="AV264" s="250"/>
      <c r="AW264" s="250"/>
      <c r="AX264" s="248"/>
      <c r="AY264" s="250"/>
      <c r="AZ264" s="250"/>
      <c r="BA264" s="250"/>
      <c r="BB264" s="250"/>
      <c r="BC264" s="250"/>
      <c r="BD264" s="260"/>
      <c r="BE264" s="260"/>
      <c r="BF264" s="260"/>
      <c r="BG264" s="260"/>
      <c r="BH264" s="260"/>
      <c r="BI264" s="100" t="str">
        <f>IFERROR(__xludf.DUMMYFUNCTION("IF(OR(REGEXMATCH(I264,""Peraturan Walikota""),REGEXMATCH(I264,""Peraturan Bupati""),REGEXMATCH(I264,""PERATURAN BUPATI""),REGEXMATCH(I264,""PERATURAN WALIKOTA"")),""Ada"",""Tidak Ada"")"),"Tidak Ada")</f>
        <v>Tidak Ada</v>
      </c>
      <c r="BJ264" s="250"/>
      <c r="BK264" s="248"/>
      <c r="BL264" s="250"/>
      <c r="BM264" s="250"/>
    </row>
    <row r="265" hidden="1">
      <c r="A265" s="252" t="s">
        <v>54</v>
      </c>
      <c r="B265" s="253">
        <v>257.0</v>
      </c>
      <c r="C265" s="252" t="s">
        <v>4557</v>
      </c>
      <c r="D265" s="252" t="s">
        <v>2748</v>
      </c>
      <c r="E265" s="252" t="s">
        <v>2749</v>
      </c>
      <c r="F265" s="252">
        <v>0.0</v>
      </c>
      <c r="G265" s="252">
        <v>8.1239243339E10</v>
      </c>
      <c r="H265" s="252" t="s">
        <v>11</v>
      </c>
      <c r="I265" s="281" t="s">
        <v>2750</v>
      </c>
      <c r="J265" s="282"/>
      <c r="K265" s="253" t="s">
        <v>387</v>
      </c>
      <c r="L265" s="253">
        <v>8.774334098E10</v>
      </c>
      <c r="M265" s="252" t="s">
        <v>2751</v>
      </c>
      <c r="N265" s="252" t="s">
        <v>2752</v>
      </c>
      <c r="O265" s="252" t="s">
        <v>226</v>
      </c>
      <c r="P265" s="252" t="s">
        <v>261</v>
      </c>
      <c r="Q265" s="252" t="s">
        <v>2753</v>
      </c>
      <c r="R265" s="252" t="s">
        <v>9</v>
      </c>
      <c r="S265" s="252" t="s">
        <v>21</v>
      </c>
      <c r="T265" s="252" t="s">
        <v>21</v>
      </c>
      <c r="U265" s="252" t="s">
        <v>21</v>
      </c>
      <c r="V265" s="252" t="s">
        <v>9</v>
      </c>
      <c r="W265" s="252" t="s">
        <v>21</v>
      </c>
      <c r="X265" s="252" t="s">
        <v>21</v>
      </c>
      <c r="Y265" s="252" t="s">
        <v>21</v>
      </c>
      <c r="Z265" s="252" t="s">
        <v>9</v>
      </c>
      <c r="AA265" s="252" t="s">
        <v>21</v>
      </c>
      <c r="AB265" s="252" t="s">
        <v>21</v>
      </c>
      <c r="AC265" s="252" t="s">
        <v>228</v>
      </c>
      <c r="AD265" s="252" t="s">
        <v>228</v>
      </c>
      <c r="AE265" s="252" t="s">
        <v>228</v>
      </c>
      <c r="AF265" s="252" t="s">
        <v>228</v>
      </c>
      <c r="AG265" s="252" t="s">
        <v>228</v>
      </c>
      <c r="AH265" s="252" t="s">
        <v>229</v>
      </c>
      <c r="AI265" s="252" t="s">
        <v>229</v>
      </c>
      <c r="AJ265" s="252" t="s">
        <v>229</v>
      </c>
      <c r="AK265" s="252" t="s">
        <v>229</v>
      </c>
      <c r="AL265" s="252" t="s">
        <v>228</v>
      </c>
      <c r="AM265" s="252" t="s">
        <v>228</v>
      </c>
      <c r="AN265" s="252" t="s">
        <v>237</v>
      </c>
      <c r="AO265" s="252">
        <v>38.0</v>
      </c>
      <c r="AP265" s="252"/>
      <c r="AQ265" s="254"/>
      <c r="AR265" s="254"/>
      <c r="AS265" s="254"/>
      <c r="AT265" s="254"/>
      <c r="AU265" s="254"/>
      <c r="AV265" s="254"/>
      <c r="AW265" s="254"/>
      <c r="AX265" s="252"/>
      <c r="AY265" s="254"/>
      <c r="AZ265" s="252" t="s">
        <v>231</v>
      </c>
      <c r="BA265" s="252" t="s">
        <v>2754</v>
      </c>
      <c r="BB265" s="252" t="s">
        <v>237</v>
      </c>
      <c r="BC265" s="254"/>
      <c r="BD265" s="266"/>
      <c r="BE265" s="266"/>
      <c r="BF265" s="266"/>
      <c r="BG265" s="266"/>
      <c r="BH265" s="266"/>
      <c r="BI265" s="256" t="str">
        <f>IFERROR(__xludf.DUMMYFUNCTION("IF(OR(REGEXMATCH(I265,""Peraturan Walikota""),REGEXMATCH(I265,""Peraturan Bupati""),REGEXMATCH(I265,""PERATURAN BUPATI""),REGEXMATCH(I265,""PERATURAN WALIKOTA"")),""Ada"",""Tidak Ada"")"),"Ada")</f>
        <v>Ada</v>
      </c>
      <c r="BJ265" s="254"/>
      <c r="BK265" s="252"/>
      <c r="BL265" s="254"/>
      <c r="BM265" s="254"/>
    </row>
    <row r="266" hidden="1">
      <c r="A266" s="96" t="s">
        <v>54</v>
      </c>
      <c r="B266" s="97">
        <v>258.0</v>
      </c>
      <c r="C266" s="248" t="s">
        <v>4558</v>
      </c>
      <c r="D266" s="248"/>
      <c r="E266" s="248"/>
      <c r="F266" s="248"/>
      <c r="G266" s="248"/>
      <c r="H266" s="248"/>
      <c r="I266" s="248"/>
      <c r="J266" s="249"/>
      <c r="K266" s="249"/>
      <c r="L266" s="248"/>
      <c r="M266" s="248"/>
      <c r="N266" s="248"/>
      <c r="O266" s="248"/>
      <c r="P266" s="248"/>
      <c r="Q266" s="248"/>
      <c r="R266" s="248"/>
      <c r="S266" s="248"/>
      <c r="T266" s="248"/>
      <c r="U266" s="248"/>
      <c r="V266" s="248"/>
      <c r="W266" s="248"/>
      <c r="X266" s="248"/>
      <c r="Y266" s="248"/>
      <c r="Z266" s="248"/>
      <c r="AA266" s="248"/>
      <c r="AB266" s="248"/>
      <c r="AC266" s="248"/>
      <c r="AD266" s="248"/>
      <c r="AE266" s="248"/>
      <c r="AF266" s="248"/>
      <c r="AG266" s="248"/>
      <c r="AH266" s="248"/>
      <c r="AI266" s="248"/>
      <c r="AJ266" s="248"/>
      <c r="AK266" s="248"/>
      <c r="AL266" s="248"/>
      <c r="AM266" s="248"/>
      <c r="AN266" s="248"/>
      <c r="AO266" s="248"/>
      <c r="AP266" s="248"/>
      <c r="AQ266" s="250"/>
      <c r="AR266" s="250"/>
      <c r="AS266" s="250"/>
      <c r="AT266" s="250"/>
      <c r="AU266" s="250"/>
      <c r="AV266" s="250"/>
      <c r="AW266" s="250"/>
      <c r="AX266" s="248"/>
      <c r="AY266" s="250"/>
      <c r="AZ266" s="250"/>
      <c r="BA266" s="250"/>
      <c r="BB266" s="250"/>
      <c r="BC266" s="250"/>
      <c r="BD266" s="260"/>
      <c r="BE266" s="260"/>
      <c r="BF266" s="260"/>
      <c r="BG266" s="260"/>
      <c r="BH266" s="260"/>
      <c r="BI266" s="100" t="str">
        <f>IFERROR(__xludf.DUMMYFUNCTION("IF(OR(REGEXMATCH(I266,""Peraturan Walikota""),REGEXMATCH(I266,""Peraturan Bupati""),REGEXMATCH(I266,""PERATURAN BUPATI""),REGEXMATCH(I266,""PERATURAN WALIKOTA"")),""Ada"",""Tidak Ada"")"),"Tidak Ada")</f>
        <v>Tidak Ada</v>
      </c>
      <c r="BJ266" s="250"/>
      <c r="BK266" s="248"/>
      <c r="BL266" s="250"/>
      <c r="BM266" s="250"/>
    </row>
    <row r="267" hidden="1">
      <c r="A267" s="96" t="s">
        <v>54</v>
      </c>
      <c r="B267" s="97">
        <v>259.0</v>
      </c>
      <c r="C267" s="248" t="s">
        <v>4559</v>
      </c>
      <c r="D267" s="248"/>
      <c r="E267" s="248"/>
      <c r="F267" s="248"/>
      <c r="G267" s="248"/>
      <c r="H267" s="248"/>
      <c r="I267" s="248"/>
      <c r="J267" s="249"/>
      <c r="K267" s="249"/>
      <c r="L267" s="248"/>
      <c r="M267" s="248"/>
      <c r="N267" s="248"/>
      <c r="O267" s="248"/>
      <c r="P267" s="248"/>
      <c r="Q267" s="248"/>
      <c r="R267" s="248"/>
      <c r="S267" s="248"/>
      <c r="T267" s="248"/>
      <c r="U267" s="248"/>
      <c r="V267" s="248"/>
      <c r="W267" s="248"/>
      <c r="X267" s="248"/>
      <c r="Y267" s="248"/>
      <c r="Z267" s="248"/>
      <c r="AA267" s="248"/>
      <c r="AB267" s="248"/>
      <c r="AC267" s="248"/>
      <c r="AD267" s="248"/>
      <c r="AE267" s="248"/>
      <c r="AF267" s="248"/>
      <c r="AG267" s="248"/>
      <c r="AH267" s="248"/>
      <c r="AI267" s="248"/>
      <c r="AJ267" s="248"/>
      <c r="AK267" s="248"/>
      <c r="AL267" s="248"/>
      <c r="AM267" s="248"/>
      <c r="AN267" s="248"/>
      <c r="AO267" s="248"/>
      <c r="AP267" s="248"/>
      <c r="AQ267" s="250"/>
      <c r="AR267" s="250"/>
      <c r="AS267" s="250"/>
      <c r="AT267" s="250"/>
      <c r="AU267" s="250"/>
      <c r="AV267" s="250"/>
      <c r="AW267" s="250"/>
      <c r="AX267" s="248"/>
      <c r="AY267" s="250"/>
      <c r="AZ267" s="250"/>
      <c r="BA267" s="250"/>
      <c r="BB267" s="250"/>
      <c r="BC267" s="250"/>
      <c r="BD267" s="260"/>
      <c r="BE267" s="260"/>
      <c r="BF267" s="260"/>
      <c r="BG267" s="260"/>
      <c r="BH267" s="260"/>
      <c r="BI267" s="100" t="str">
        <f>IFERROR(__xludf.DUMMYFUNCTION("IF(OR(REGEXMATCH(I267,""Peraturan Walikota""),REGEXMATCH(I267,""Peraturan Bupati""),REGEXMATCH(I267,""PERATURAN BUPATI""),REGEXMATCH(I267,""PERATURAN WALIKOTA"")),""Ada"",""Tidak Ada"")"),"Tidak Ada")</f>
        <v>Tidak Ada</v>
      </c>
      <c r="BJ267" s="250"/>
      <c r="BK267" s="248"/>
      <c r="BL267" s="250"/>
      <c r="BM267" s="250"/>
    </row>
    <row r="268" hidden="1">
      <c r="A268" s="96" t="s">
        <v>54</v>
      </c>
      <c r="B268" s="97">
        <v>260.0</v>
      </c>
      <c r="C268" s="248" t="s">
        <v>4560</v>
      </c>
      <c r="D268" s="248"/>
      <c r="E268" s="248"/>
      <c r="F268" s="248"/>
      <c r="G268" s="248"/>
      <c r="H268" s="248"/>
      <c r="I268" s="248"/>
      <c r="J268" s="249"/>
      <c r="K268" s="249"/>
      <c r="L268" s="248"/>
      <c r="M268" s="248"/>
      <c r="N268" s="248"/>
      <c r="O268" s="248"/>
      <c r="P268" s="248"/>
      <c r="Q268" s="248"/>
      <c r="R268" s="248"/>
      <c r="S268" s="248"/>
      <c r="T268" s="248"/>
      <c r="U268" s="248"/>
      <c r="V268" s="248"/>
      <c r="W268" s="248"/>
      <c r="X268" s="248"/>
      <c r="Y268" s="248"/>
      <c r="Z268" s="248"/>
      <c r="AA268" s="248"/>
      <c r="AB268" s="248"/>
      <c r="AC268" s="248"/>
      <c r="AD268" s="248"/>
      <c r="AE268" s="248"/>
      <c r="AF268" s="248"/>
      <c r="AG268" s="248"/>
      <c r="AH268" s="248"/>
      <c r="AI268" s="248"/>
      <c r="AJ268" s="248"/>
      <c r="AK268" s="248"/>
      <c r="AL268" s="248"/>
      <c r="AM268" s="248"/>
      <c r="AN268" s="248"/>
      <c r="AO268" s="248"/>
      <c r="AP268" s="248"/>
      <c r="AQ268" s="250"/>
      <c r="AR268" s="250"/>
      <c r="AS268" s="250"/>
      <c r="AT268" s="250"/>
      <c r="AU268" s="250"/>
      <c r="AV268" s="250"/>
      <c r="AW268" s="250"/>
      <c r="AX268" s="248"/>
      <c r="AY268" s="250"/>
      <c r="AZ268" s="250"/>
      <c r="BA268" s="250"/>
      <c r="BB268" s="250"/>
      <c r="BC268" s="250"/>
      <c r="BD268" s="260"/>
      <c r="BE268" s="260"/>
      <c r="BF268" s="260"/>
      <c r="BG268" s="260"/>
      <c r="BH268" s="260"/>
      <c r="BI268" s="100" t="str">
        <f>IFERROR(__xludf.DUMMYFUNCTION("IF(OR(REGEXMATCH(I268,""Peraturan Walikota""),REGEXMATCH(I268,""Peraturan Bupati""),REGEXMATCH(I268,""PERATURAN BUPATI""),REGEXMATCH(I268,""PERATURAN WALIKOTA"")),""Ada"",""Tidak Ada"")"),"Tidak Ada")</f>
        <v>Tidak Ada</v>
      </c>
      <c r="BJ268" s="250"/>
      <c r="BK268" s="248"/>
      <c r="BL268" s="250"/>
      <c r="BM268" s="250"/>
    </row>
    <row r="269" hidden="1">
      <c r="A269" s="96" t="s">
        <v>54</v>
      </c>
      <c r="B269" s="97">
        <v>261.0</v>
      </c>
      <c r="C269" s="248" t="s">
        <v>4561</v>
      </c>
      <c r="D269" s="248"/>
      <c r="E269" s="248"/>
      <c r="F269" s="248"/>
      <c r="G269" s="248"/>
      <c r="H269" s="248"/>
      <c r="I269" s="248"/>
      <c r="J269" s="249"/>
      <c r="K269" s="249"/>
      <c r="L269" s="248"/>
      <c r="M269" s="248"/>
      <c r="N269" s="248"/>
      <c r="O269" s="248"/>
      <c r="P269" s="248"/>
      <c r="Q269" s="248"/>
      <c r="R269" s="248"/>
      <c r="S269" s="248"/>
      <c r="T269" s="248"/>
      <c r="U269" s="248"/>
      <c r="V269" s="248"/>
      <c r="W269" s="248"/>
      <c r="X269" s="248"/>
      <c r="Y269" s="248"/>
      <c r="Z269" s="248"/>
      <c r="AA269" s="248"/>
      <c r="AB269" s="248"/>
      <c r="AC269" s="248"/>
      <c r="AD269" s="248"/>
      <c r="AE269" s="248"/>
      <c r="AF269" s="248"/>
      <c r="AG269" s="248"/>
      <c r="AH269" s="248"/>
      <c r="AI269" s="248"/>
      <c r="AJ269" s="248"/>
      <c r="AK269" s="248"/>
      <c r="AL269" s="248"/>
      <c r="AM269" s="248"/>
      <c r="AN269" s="248"/>
      <c r="AO269" s="248"/>
      <c r="AP269" s="248"/>
      <c r="AQ269" s="250"/>
      <c r="AR269" s="250"/>
      <c r="AS269" s="250"/>
      <c r="AT269" s="250"/>
      <c r="AU269" s="250"/>
      <c r="AV269" s="250"/>
      <c r="AW269" s="250"/>
      <c r="AX269" s="248"/>
      <c r="AY269" s="250"/>
      <c r="AZ269" s="250"/>
      <c r="BA269" s="250"/>
      <c r="BB269" s="250"/>
      <c r="BC269" s="250"/>
      <c r="BD269" s="260"/>
      <c r="BE269" s="260"/>
      <c r="BF269" s="260"/>
      <c r="BG269" s="260"/>
      <c r="BH269" s="260"/>
      <c r="BI269" s="100" t="str">
        <f>IFERROR(__xludf.DUMMYFUNCTION("IF(OR(REGEXMATCH(I269,""Peraturan Walikota""),REGEXMATCH(I269,""Peraturan Bupati""),REGEXMATCH(I269,""PERATURAN BUPATI""),REGEXMATCH(I269,""PERATURAN WALIKOTA"")),""Ada"",""Tidak Ada"")"),"Tidak Ada")</f>
        <v>Tidak Ada</v>
      </c>
      <c r="BJ269" s="250"/>
      <c r="BK269" s="248"/>
      <c r="BL269" s="250"/>
      <c r="BM269" s="250"/>
    </row>
    <row r="270" hidden="1">
      <c r="A270" s="96" t="s">
        <v>54</v>
      </c>
      <c r="B270" s="97">
        <v>262.0</v>
      </c>
      <c r="C270" s="248" t="s">
        <v>4562</v>
      </c>
      <c r="D270" s="248"/>
      <c r="E270" s="248"/>
      <c r="F270" s="248"/>
      <c r="G270" s="248"/>
      <c r="H270" s="248"/>
      <c r="I270" s="248"/>
      <c r="J270" s="249"/>
      <c r="K270" s="249"/>
      <c r="L270" s="248"/>
      <c r="M270" s="248"/>
      <c r="N270" s="248"/>
      <c r="O270" s="248"/>
      <c r="P270" s="248"/>
      <c r="Q270" s="248"/>
      <c r="R270" s="248"/>
      <c r="S270" s="248"/>
      <c r="T270" s="248"/>
      <c r="U270" s="248"/>
      <c r="V270" s="248"/>
      <c r="W270" s="248"/>
      <c r="X270" s="248"/>
      <c r="Y270" s="248"/>
      <c r="Z270" s="248"/>
      <c r="AA270" s="248"/>
      <c r="AB270" s="248"/>
      <c r="AC270" s="248"/>
      <c r="AD270" s="248"/>
      <c r="AE270" s="248"/>
      <c r="AF270" s="248"/>
      <c r="AG270" s="248"/>
      <c r="AH270" s="248"/>
      <c r="AI270" s="248"/>
      <c r="AJ270" s="248"/>
      <c r="AK270" s="248"/>
      <c r="AL270" s="248"/>
      <c r="AM270" s="248"/>
      <c r="AN270" s="248"/>
      <c r="AO270" s="248"/>
      <c r="AP270" s="248"/>
      <c r="AQ270" s="250"/>
      <c r="AR270" s="250"/>
      <c r="AS270" s="250"/>
      <c r="AT270" s="250"/>
      <c r="AU270" s="250"/>
      <c r="AV270" s="250"/>
      <c r="AW270" s="250"/>
      <c r="AX270" s="248"/>
      <c r="AY270" s="250"/>
      <c r="AZ270" s="250"/>
      <c r="BA270" s="250"/>
      <c r="BB270" s="250"/>
      <c r="BC270" s="250"/>
      <c r="BD270" s="260"/>
      <c r="BE270" s="260"/>
      <c r="BF270" s="260"/>
      <c r="BG270" s="260"/>
      <c r="BH270" s="260"/>
      <c r="BI270" s="100" t="str">
        <f>IFERROR(__xludf.DUMMYFUNCTION("IF(OR(REGEXMATCH(I270,""Peraturan Walikota""),REGEXMATCH(I270,""Peraturan Bupati""),REGEXMATCH(I270,""PERATURAN BUPATI""),REGEXMATCH(I270,""PERATURAN WALIKOTA"")),""Ada"",""Tidak Ada"")"),"Tidak Ada")</f>
        <v>Tidak Ada</v>
      </c>
      <c r="BJ270" s="250"/>
      <c r="BK270" s="248"/>
      <c r="BL270" s="250"/>
      <c r="BM270" s="250"/>
    </row>
    <row r="271">
      <c r="A271" s="96" t="s">
        <v>54</v>
      </c>
      <c r="B271" s="97">
        <v>263.0</v>
      </c>
      <c r="C271" s="96" t="s">
        <v>4563</v>
      </c>
      <c r="D271" s="96"/>
      <c r="E271" s="96"/>
      <c r="F271" s="96"/>
      <c r="G271" s="96"/>
      <c r="H271" s="96"/>
      <c r="I271" s="96" t="s">
        <v>4564</v>
      </c>
      <c r="J271" s="97"/>
      <c r="K271" s="97"/>
      <c r="L271" s="96"/>
      <c r="M271" s="96"/>
      <c r="N271" s="96"/>
      <c r="O271" s="96"/>
      <c r="P271" s="96"/>
      <c r="Q271" s="96"/>
      <c r="R271" s="96"/>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8"/>
      <c r="AR271" s="98"/>
      <c r="AS271" s="98"/>
      <c r="AT271" s="98"/>
      <c r="AU271" s="98"/>
      <c r="AV271" s="98"/>
      <c r="AW271" s="98"/>
      <c r="AX271" s="96"/>
      <c r="AY271" s="98"/>
      <c r="AZ271" s="98"/>
      <c r="BA271" s="98"/>
      <c r="BB271" s="98"/>
      <c r="BC271" s="98"/>
      <c r="BD271" s="101"/>
      <c r="BE271" s="101"/>
      <c r="BF271" s="101"/>
      <c r="BG271" s="101"/>
      <c r="BH271" s="101"/>
      <c r="BI271" s="100" t="str">
        <f>IFERROR(__xludf.DUMMYFUNCTION("IF(OR(REGEXMATCH(I271,""Peraturan Walikota""),REGEXMATCH(I271,""Peraturan Bupati""),REGEXMATCH(I271,""PERATURAN BUPATI""),REGEXMATCH(I271,""PERATURAN WALIKOTA"")),""Ada"",""Tidak Ada"")"),"Tidak Ada")</f>
        <v>Tidak Ada</v>
      </c>
      <c r="BJ271" s="98"/>
      <c r="BK271" s="96"/>
      <c r="BL271" s="98"/>
      <c r="BM271" s="98"/>
    </row>
    <row r="272">
      <c r="A272" s="96" t="s">
        <v>54</v>
      </c>
      <c r="B272" s="97">
        <v>264.0</v>
      </c>
      <c r="C272" s="96" t="s">
        <v>4565</v>
      </c>
      <c r="D272" s="96"/>
      <c r="E272" s="96"/>
      <c r="F272" s="96"/>
      <c r="G272" s="96"/>
      <c r="H272" s="96"/>
      <c r="I272" s="96" t="s">
        <v>1000</v>
      </c>
      <c r="J272" s="97"/>
      <c r="K272" s="97"/>
      <c r="L272" s="96"/>
      <c r="M272" s="96"/>
      <c r="N272" s="96"/>
      <c r="O272" s="96"/>
      <c r="P272" s="96"/>
      <c r="Q272" s="96"/>
      <c r="R272" s="96"/>
      <c r="S272" s="96"/>
      <c r="T272" s="96"/>
      <c r="U272" s="96"/>
      <c r="V272" s="96"/>
      <c r="W272" s="96"/>
      <c r="X272" s="96"/>
      <c r="Y272" s="96"/>
      <c r="Z272" s="96"/>
      <c r="AA272" s="96"/>
      <c r="AB272" s="96"/>
      <c r="AC272" s="96"/>
      <c r="AD272" s="96"/>
      <c r="AE272" s="96"/>
      <c r="AF272" s="96"/>
      <c r="AG272" s="96"/>
      <c r="AH272" s="96"/>
      <c r="AI272" s="96"/>
      <c r="AJ272" s="96"/>
      <c r="AK272" s="96"/>
      <c r="AL272" s="96"/>
      <c r="AM272" s="96"/>
      <c r="AN272" s="96"/>
      <c r="AO272" s="96"/>
      <c r="AP272" s="96"/>
      <c r="AQ272" s="98"/>
      <c r="AR272" s="98"/>
      <c r="AS272" s="98"/>
      <c r="AT272" s="98"/>
      <c r="AU272" s="98"/>
      <c r="AV272" s="98"/>
      <c r="AW272" s="98"/>
      <c r="AX272" s="96"/>
      <c r="AY272" s="98"/>
      <c r="AZ272" s="98"/>
      <c r="BA272" s="98"/>
      <c r="BB272" s="98"/>
      <c r="BC272" s="98"/>
      <c r="BD272" s="101"/>
      <c r="BE272" s="101"/>
      <c r="BF272" s="101"/>
      <c r="BG272" s="101"/>
      <c r="BH272" s="101"/>
      <c r="BI272" s="100" t="str">
        <f>IFERROR(__xludf.DUMMYFUNCTION("IF(OR(REGEXMATCH(I272,""Peraturan Walikota""),REGEXMATCH(I272,""Peraturan Bupati""),REGEXMATCH(I272,""PERATURAN BUPATI""),REGEXMATCH(I272,""PERATURAN WALIKOTA"")),""Ada"",""Tidak Ada"")"),"Tidak Ada")</f>
        <v>Tidak Ada</v>
      </c>
      <c r="BJ272" s="98"/>
      <c r="BK272" s="96"/>
      <c r="BL272" s="98"/>
      <c r="BM272" s="98"/>
    </row>
    <row r="273" hidden="1">
      <c r="A273" s="96" t="s">
        <v>54</v>
      </c>
      <c r="B273" s="97">
        <v>265.0</v>
      </c>
      <c r="C273" s="248" t="s">
        <v>4566</v>
      </c>
      <c r="D273" s="248"/>
      <c r="E273" s="248"/>
      <c r="F273" s="248"/>
      <c r="G273" s="248"/>
      <c r="H273" s="248"/>
      <c r="I273" s="248"/>
      <c r="J273" s="249"/>
      <c r="K273" s="249"/>
      <c r="L273" s="248"/>
      <c r="M273" s="248"/>
      <c r="N273" s="248"/>
      <c r="O273" s="248"/>
      <c r="P273" s="248"/>
      <c r="Q273" s="248"/>
      <c r="R273" s="248"/>
      <c r="S273" s="248"/>
      <c r="T273" s="248"/>
      <c r="U273" s="248"/>
      <c r="V273" s="248"/>
      <c r="W273" s="248"/>
      <c r="X273" s="248"/>
      <c r="Y273" s="248"/>
      <c r="Z273" s="248"/>
      <c r="AA273" s="248"/>
      <c r="AB273" s="248"/>
      <c r="AC273" s="248"/>
      <c r="AD273" s="248"/>
      <c r="AE273" s="248"/>
      <c r="AF273" s="248"/>
      <c r="AG273" s="248"/>
      <c r="AH273" s="248"/>
      <c r="AI273" s="248"/>
      <c r="AJ273" s="248"/>
      <c r="AK273" s="248"/>
      <c r="AL273" s="248"/>
      <c r="AM273" s="248"/>
      <c r="AN273" s="248"/>
      <c r="AO273" s="248"/>
      <c r="AP273" s="248"/>
      <c r="AQ273" s="250"/>
      <c r="AR273" s="250"/>
      <c r="AS273" s="250"/>
      <c r="AT273" s="250"/>
      <c r="AU273" s="250"/>
      <c r="AV273" s="250"/>
      <c r="AW273" s="250"/>
      <c r="AX273" s="248"/>
      <c r="AY273" s="250"/>
      <c r="AZ273" s="250"/>
      <c r="BA273" s="250"/>
      <c r="BB273" s="250"/>
      <c r="BC273" s="250"/>
      <c r="BD273" s="260"/>
      <c r="BE273" s="260"/>
      <c r="BF273" s="260"/>
      <c r="BG273" s="260"/>
      <c r="BH273" s="260"/>
      <c r="BI273" s="100" t="str">
        <f>IFERROR(__xludf.DUMMYFUNCTION("IF(OR(REGEXMATCH(I273,""Peraturan Walikota""),REGEXMATCH(I273,""Peraturan Bupati""),REGEXMATCH(I273,""PERATURAN BUPATI""),REGEXMATCH(I273,""PERATURAN WALIKOTA"")),""Ada"",""Tidak Ada"")"),"Tidak Ada")</f>
        <v>Tidak Ada</v>
      </c>
      <c r="BJ273" s="250"/>
      <c r="BK273" s="248"/>
      <c r="BL273" s="250"/>
      <c r="BM273" s="250"/>
    </row>
    <row r="274" hidden="1">
      <c r="A274" s="96" t="s">
        <v>54</v>
      </c>
      <c r="B274" s="97">
        <v>266.0</v>
      </c>
      <c r="C274" s="248" t="s">
        <v>2795</v>
      </c>
      <c r="D274" s="248"/>
      <c r="E274" s="248"/>
      <c r="F274" s="248"/>
      <c r="G274" s="248"/>
      <c r="H274" s="248"/>
      <c r="I274" s="248"/>
      <c r="J274" s="249"/>
      <c r="K274" s="249"/>
      <c r="L274" s="248"/>
      <c r="M274" s="248"/>
      <c r="N274" s="248"/>
      <c r="O274" s="248"/>
      <c r="P274" s="248"/>
      <c r="Q274" s="248"/>
      <c r="R274" s="248"/>
      <c r="S274" s="248"/>
      <c r="T274" s="248"/>
      <c r="U274" s="248"/>
      <c r="V274" s="248"/>
      <c r="W274" s="248"/>
      <c r="X274" s="248"/>
      <c r="Y274" s="248"/>
      <c r="Z274" s="248"/>
      <c r="AA274" s="248"/>
      <c r="AB274" s="248"/>
      <c r="AC274" s="248"/>
      <c r="AD274" s="248"/>
      <c r="AE274" s="248"/>
      <c r="AF274" s="248"/>
      <c r="AG274" s="248"/>
      <c r="AH274" s="248"/>
      <c r="AI274" s="248"/>
      <c r="AJ274" s="248"/>
      <c r="AK274" s="248"/>
      <c r="AL274" s="248"/>
      <c r="AM274" s="248"/>
      <c r="AN274" s="248"/>
      <c r="AO274" s="248"/>
      <c r="AP274" s="248"/>
      <c r="AQ274" s="250"/>
      <c r="AR274" s="250"/>
      <c r="AS274" s="250"/>
      <c r="AT274" s="250"/>
      <c r="AU274" s="250"/>
      <c r="AV274" s="250"/>
      <c r="AW274" s="250"/>
      <c r="AX274" s="248"/>
      <c r="AY274" s="250"/>
      <c r="AZ274" s="250"/>
      <c r="BA274" s="250"/>
      <c r="BB274" s="250"/>
      <c r="BC274" s="250"/>
      <c r="BD274" s="260"/>
      <c r="BE274" s="260"/>
      <c r="BF274" s="260"/>
      <c r="BG274" s="260"/>
      <c r="BH274" s="260"/>
      <c r="BI274" s="100" t="str">
        <f>IFERROR(__xludf.DUMMYFUNCTION("IF(OR(REGEXMATCH(I274,""Peraturan Walikota""),REGEXMATCH(I274,""Peraturan Bupati""),REGEXMATCH(I274,""PERATURAN BUPATI""),REGEXMATCH(I274,""PERATURAN WALIKOTA"")),""Ada"",""Tidak Ada"")"),"Tidak Ada")</f>
        <v>Tidak Ada</v>
      </c>
      <c r="BJ274" s="250"/>
      <c r="BK274" s="248"/>
      <c r="BL274" s="250"/>
      <c r="BM274" s="250"/>
    </row>
    <row r="275" hidden="1">
      <c r="A275" s="96" t="s">
        <v>54</v>
      </c>
      <c r="B275" s="97">
        <v>267.0</v>
      </c>
      <c r="C275" s="248" t="s">
        <v>4567</v>
      </c>
      <c r="D275" s="248"/>
      <c r="E275" s="248"/>
      <c r="F275" s="248"/>
      <c r="G275" s="248"/>
      <c r="H275" s="248"/>
      <c r="I275" s="248"/>
      <c r="J275" s="249"/>
      <c r="K275" s="249"/>
      <c r="L275" s="248"/>
      <c r="M275" s="248"/>
      <c r="N275" s="248"/>
      <c r="O275" s="248"/>
      <c r="P275" s="248"/>
      <c r="Q275" s="248"/>
      <c r="R275" s="248"/>
      <c r="S275" s="248"/>
      <c r="T275" s="248"/>
      <c r="U275" s="248"/>
      <c r="V275" s="248"/>
      <c r="W275" s="248"/>
      <c r="X275" s="248"/>
      <c r="Y275" s="248"/>
      <c r="Z275" s="248"/>
      <c r="AA275" s="248"/>
      <c r="AB275" s="248"/>
      <c r="AC275" s="248"/>
      <c r="AD275" s="248"/>
      <c r="AE275" s="248"/>
      <c r="AF275" s="248"/>
      <c r="AG275" s="248"/>
      <c r="AH275" s="248"/>
      <c r="AI275" s="248"/>
      <c r="AJ275" s="248"/>
      <c r="AK275" s="248"/>
      <c r="AL275" s="248"/>
      <c r="AM275" s="248"/>
      <c r="AN275" s="248"/>
      <c r="AO275" s="248"/>
      <c r="AP275" s="248"/>
      <c r="AQ275" s="250"/>
      <c r="AR275" s="250"/>
      <c r="AS275" s="250"/>
      <c r="AT275" s="250"/>
      <c r="AU275" s="250"/>
      <c r="AV275" s="250"/>
      <c r="AW275" s="250"/>
      <c r="AX275" s="248"/>
      <c r="AY275" s="250"/>
      <c r="AZ275" s="250"/>
      <c r="BA275" s="250"/>
      <c r="BB275" s="250"/>
      <c r="BC275" s="250"/>
      <c r="BD275" s="260"/>
      <c r="BE275" s="260"/>
      <c r="BF275" s="260"/>
      <c r="BG275" s="260"/>
      <c r="BH275" s="260"/>
      <c r="BI275" s="100" t="str">
        <f>IFERROR(__xludf.DUMMYFUNCTION("IF(OR(REGEXMATCH(I275,""Peraturan Walikota""),REGEXMATCH(I275,""Peraturan Bupati""),REGEXMATCH(I275,""PERATURAN BUPATI""),REGEXMATCH(I275,""PERATURAN WALIKOTA"")),""Ada"",""Tidak Ada"")"),"Tidak Ada")</f>
        <v>Tidak Ada</v>
      </c>
      <c r="BJ275" s="250"/>
      <c r="BK275" s="248"/>
      <c r="BL275" s="250"/>
      <c r="BM275" s="250"/>
    </row>
    <row r="276">
      <c r="A276" s="96" t="s">
        <v>59</v>
      </c>
      <c r="B276" s="97">
        <v>268.0</v>
      </c>
      <c r="C276" s="98" t="s">
        <v>2803</v>
      </c>
      <c r="D276" s="96" t="s">
        <v>2804</v>
      </c>
      <c r="E276" s="96" t="s">
        <v>2805</v>
      </c>
      <c r="F276" s="96">
        <v>8.2144347443E10</v>
      </c>
      <c r="G276" s="96">
        <v>8.2144347443E10</v>
      </c>
      <c r="H276" s="96" t="s">
        <v>11</v>
      </c>
      <c r="I276" s="96" t="s">
        <v>2806</v>
      </c>
      <c r="J276" s="97">
        <v>2018.0</v>
      </c>
      <c r="K276" s="97" t="s">
        <v>223</v>
      </c>
      <c r="L276" s="96">
        <v>8.1547120551E10</v>
      </c>
      <c r="M276" s="111" t="s">
        <v>2807</v>
      </c>
      <c r="N276" s="96" t="s">
        <v>669</v>
      </c>
      <c r="O276" s="96" t="s">
        <v>286</v>
      </c>
      <c r="P276" s="96" t="s">
        <v>287</v>
      </c>
      <c r="Q276" s="96" t="s">
        <v>2808</v>
      </c>
      <c r="R276" s="96" t="s">
        <v>9</v>
      </c>
      <c r="S276" s="96" t="s">
        <v>9</v>
      </c>
      <c r="T276" s="96" t="s">
        <v>9</v>
      </c>
      <c r="U276" s="96" t="s">
        <v>9</v>
      </c>
      <c r="V276" s="96" t="s">
        <v>21</v>
      </c>
      <c r="W276" s="96" t="s">
        <v>21</v>
      </c>
      <c r="X276" s="96" t="s">
        <v>9</v>
      </c>
      <c r="Y276" s="96" t="s">
        <v>9</v>
      </c>
      <c r="Z276" s="96" t="s">
        <v>9</v>
      </c>
      <c r="AA276" s="96" t="s">
        <v>21</v>
      </c>
      <c r="AB276" s="96" t="s">
        <v>21</v>
      </c>
      <c r="AC276" s="96" t="s">
        <v>228</v>
      </c>
      <c r="AD276" s="96" t="s">
        <v>228</v>
      </c>
      <c r="AE276" s="96" t="s">
        <v>228</v>
      </c>
      <c r="AF276" s="96" t="s">
        <v>228</v>
      </c>
      <c r="AG276" s="96" t="s">
        <v>228</v>
      </c>
      <c r="AH276" s="96" t="s">
        <v>228</v>
      </c>
      <c r="AI276" s="96" t="s">
        <v>228</v>
      </c>
      <c r="AJ276" s="96" t="s">
        <v>228</v>
      </c>
      <c r="AK276" s="96" t="s">
        <v>228</v>
      </c>
      <c r="AL276" s="96" t="s">
        <v>228</v>
      </c>
      <c r="AM276" s="96" t="s">
        <v>228</v>
      </c>
      <c r="AN276" s="96" t="s">
        <v>237</v>
      </c>
      <c r="AO276" s="96">
        <v>326.0</v>
      </c>
      <c r="AP276" s="96" t="s">
        <v>305</v>
      </c>
      <c r="AQ276" s="96"/>
      <c r="AR276" s="99"/>
      <c r="AS276" s="128" t="s">
        <v>279</v>
      </c>
      <c r="AT276" s="98"/>
      <c r="AU276" s="98"/>
      <c r="AV276" s="98"/>
      <c r="AW276" s="98"/>
      <c r="AX276" s="96"/>
      <c r="AY276" s="98"/>
      <c r="AZ276" s="98"/>
      <c r="BA276" s="96" t="s">
        <v>2809</v>
      </c>
      <c r="BB276" s="96" t="s">
        <v>2810</v>
      </c>
      <c r="BC276" s="98">
        <f t="shared" ref="BC276:BC285" si="92">COUNTIF(AC276:AM276,"Sudah")</f>
        <v>11</v>
      </c>
      <c r="BD276" s="101"/>
      <c r="BE276" s="101"/>
      <c r="BF276" s="101"/>
      <c r="BG276" s="101"/>
      <c r="BH276" s="101"/>
      <c r="BI276" s="100" t="str">
        <f>IFERROR(__xludf.DUMMYFUNCTION("IF(OR(REGEXMATCH(I276,""Peraturan Walikota""),REGEXMATCH(I276,""Peraturan Bupati""),REGEXMATCH(I276,""PERATURAN BUPATI""),REGEXMATCH(I276,""PERATURAN WALIKOTA"")),""Ada"",""Tidak Ada"")"),"Ada")</f>
        <v>Ada</v>
      </c>
      <c r="BJ276" s="98" t="str">
        <f t="shared" ref="BJ276:BJ285" si="93">IF(O276 = "Belum Punya", "Tidak Ada", IF(O276 = "", "Tidak Menjawab", "Ada"))</f>
        <v>Ada</v>
      </c>
      <c r="BK276" s="96" t="str">
        <f t="shared" ref="BK276:BK285" si="94">IF(P276 = "Tidak Punya", "Tidak Ada", IF(P276 = "", "Tidak Menjawab", "Ada"))</f>
        <v>Tidak Ada</v>
      </c>
      <c r="BL276" s="98" t="str">
        <f t="shared" ref="BL276:BL285" si="95">IF(AND(R276="Ada",S276="Ada",T276="Ada"),"Lengkap","Tidak Lengkap")</f>
        <v>Lengkap</v>
      </c>
      <c r="BM276" s="98" t="str">
        <f t="shared" ref="BM276:BM285" si="96">IF(AND(U276="Ada",V276="Ada",W276="Ada",X276="Ada",Y276="Ada",Z276="Ada",AA276="Ada",AB276="Ada"),"Lengkap","Tidak Lengkap")</f>
        <v>Tidak Lengkap</v>
      </c>
    </row>
    <row r="277">
      <c r="A277" s="96" t="s">
        <v>59</v>
      </c>
      <c r="B277" s="97">
        <v>269.0</v>
      </c>
      <c r="C277" s="96" t="s">
        <v>2811</v>
      </c>
      <c r="D277" s="98" t="s">
        <v>2812</v>
      </c>
      <c r="E277" s="96" t="s">
        <v>2813</v>
      </c>
      <c r="F277" s="102" t="s">
        <v>237</v>
      </c>
      <c r="G277" s="96" t="s">
        <v>2814</v>
      </c>
      <c r="H277" s="96" t="s">
        <v>2815</v>
      </c>
      <c r="I277" s="96" t="s">
        <v>2816</v>
      </c>
      <c r="J277" s="97">
        <v>2020.0</v>
      </c>
      <c r="K277" s="97" t="s">
        <v>223</v>
      </c>
      <c r="L277" s="96" t="s">
        <v>2817</v>
      </c>
      <c r="M277" s="103" t="s">
        <v>2818</v>
      </c>
      <c r="N277" s="96" t="s">
        <v>2819</v>
      </c>
      <c r="O277" s="96" t="s">
        <v>253</v>
      </c>
      <c r="P277" s="96" t="s">
        <v>369</v>
      </c>
      <c r="Q277" s="96" t="s">
        <v>2820</v>
      </c>
      <c r="R277" s="96" t="s">
        <v>21</v>
      </c>
      <c r="S277" s="96" t="s">
        <v>21</v>
      </c>
      <c r="T277" s="96" t="s">
        <v>9</v>
      </c>
      <c r="U277" s="96" t="s">
        <v>21</v>
      </c>
      <c r="V277" s="96" t="s">
        <v>21</v>
      </c>
      <c r="W277" s="96" t="s">
        <v>21</v>
      </c>
      <c r="X277" s="96" t="s">
        <v>21</v>
      </c>
      <c r="Y277" s="96" t="s">
        <v>21</v>
      </c>
      <c r="Z277" s="96" t="s">
        <v>21</v>
      </c>
      <c r="AA277" s="96" t="s">
        <v>21</v>
      </c>
      <c r="AB277" s="96" t="s">
        <v>21</v>
      </c>
      <c r="AC277" s="96" t="s">
        <v>228</v>
      </c>
      <c r="AD277" s="96" t="s">
        <v>228</v>
      </c>
      <c r="AE277" s="96" t="s">
        <v>229</v>
      </c>
      <c r="AF277" s="96" t="s">
        <v>228</v>
      </c>
      <c r="AG277" s="96" t="s">
        <v>228</v>
      </c>
      <c r="AH277" s="96" t="s">
        <v>228</v>
      </c>
      <c r="AI277" s="96" t="s">
        <v>229</v>
      </c>
      <c r="AJ277" s="96" t="s">
        <v>228</v>
      </c>
      <c r="AK277" s="96" t="s">
        <v>229</v>
      </c>
      <c r="AL277" s="96" t="s">
        <v>228</v>
      </c>
      <c r="AM277" s="96" t="s">
        <v>229</v>
      </c>
      <c r="AN277" s="96" t="s">
        <v>2821</v>
      </c>
      <c r="AO277" s="96" t="s">
        <v>2822</v>
      </c>
      <c r="AP277" s="96" t="s">
        <v>2823</v>
      </c>
      <c r="AQ277" s="98"/>
      <c r="AR277" s="98"/>
      <c r="AS277" s="98"/>
      <c r="AT277" s="98"/>
      <c r="AU277" s="96" t="s">
        <v>231</v>
      </c>
      <c r="AV277" s="98"/>
      <c r="AW277" s="98"/>
      <c r="AX277" s="98"/>
      <c r="AY277" s="98"/>
      <c r="AZ277" s="98"/>
      <c r="BA277" s="98"/>
      <c r="BB277" s="98"/>
      <c r="BC277" s="98">
        <f t="shared" si="92"/>
        <v>7</v>
      </c>
      <c r="BD277" s="101"/>
      <c r="BE277" s="101"/>
      <c r="BF277" s="101"/>
      <c r="BG277" s="101"/>
      <c r="BH277" s="101"/>
      <c r="BI277" s="100" t="str">
        <f>IFERROR(__xludf.DUMMYFUNCTION("IF(OR(REGEXMATCH(I277,""Peraturan Walikota""),REGEXMATCH(I277,""Peraturan Bupati""),REGEXMATCH(I277,""PERATURAN BUPATI""),REGEXMATCH(I277,""PERATURAN WALIKOTA"")),""Ada"",""Tidak Ada"")"),"Ada")</f>
        <v>Ada</v>
      </c>
      <c r="BJ277" s="98" t="str">
        <f t="shared" si="93"/>
        <v>Ada</v>
      </c>
      <c r="BK277" s="96" t="str">
        <f t="shared" si="94"/>
        <v>Ada</v>
      </c>
      <c r="BL277" s="98" t="str">
        <f t="shared" si="95"/>
        <v>Tidak Lengkap</v>
      </c>
      <c r="BM277" s="98" t="str">
        <f t="shared" si="96"/>
        <v>Tidak Lengkap</v>
      </c>
    </row>
    <row r="278">
      <c r="A278" s="96" t="s">
        <v>59</v>
      </c>
      <c r="B278" s="97">
        <v>270.0</v>
      </c>
      <c r="C278" s="96" t="s">
        <v>2824</v>
      </c>
      <c r="D278" s="96" t="s">
        <v>2825</v>
      </c>
      <c r="E278" s="96" t="s">
        <v>2826</v>
      </c>
      <c r="F278" s="96">
        <v>3.6343018E9</v>
      </c>
      <c r="G278" s="96" t="s">
        <v>237</v>
      </c>
      <c r="H278" s="96" t="s">
        <v>11</v>
      </c>
      <c r="I278" s="96" t="s">
        <v>2827</v>
      </c>
      <c r="J278" s="97">
        <v>2021.0</v>
      </c>
      <c r="K278" s="97" t="s">
        <v>223</v>
      </c>
      <c r="L278" s="96">
        <v>8.223610022E10</v>
      </c>
      <c r="M278" s="96" t="s">
        <v>2828</v>
      </c>
      <c r="N278" s="96" t="s">
        <v>2829</v>
      </c>
      <c r="O278" s="96" t="s">
        <v>226</v>
      </c>
      <c r="P278" s="96" t="s">
        <v>287</v>
      </c>
      <c r="Q278" s="96" t="s">
        <v>237</v>
      </c>
      <c r="R278" s="96" t="s">
        <v>9</v>
      </c>
      <c r="S278" s="96" t="s">
        <v>9</v>
      </c>
      <c r="T278" s="96" t="s">
        <v>9</v>
      </c>
      <c r="U278" s="96" t="s">
        <v>21</v>
      </c>
      <c r="V278" s="96" t="s">
        <v>21</v>
      </c>
      <c r="W278" s="96" t="s">
        <v>21</v>
      </c>
      <c r="X278" s="96" t="s">
        <v>21</v>
      </c>
      <c r="Y278" s="96" t="s">
        <v>21</v>
      </c>
      <c r="Z278" s="96" t="s">
        <v>21</v>
      </c>
      <c r="AA278" s="96" t="s">
        <v>21</v>
      </c>
      <c r="AB278" s="96" t="s">
        <v>21</v>
      </c>
      <c r="AC278" s="96" t="s">
        <v>228</v>
      </c>
      <c r="AD278" s="96" t="s">
        <v>228</v>
      </c>
      <c r="AE278" s="96" t="s">
        <v>228</v>
      </c>
      <c r="AF278" s="96" t="s">
        <v>228</v>
      </c>
      <c r="AG278" s="96" t="s">
        <v>229</v>
      </c>
      <c r="AH278" s="96" t="s">
        <v>228</v>
      </c>
      <c r="AI278" s="96" t="s">
        <v>229</v>
      </c>
      <c r="AJ278" s="96" t="s">
        <v>229</v>
      </c>
      <c r="AK278" s="96" t="s">
        <v>229</v>
      </c>
      <c r="AL278" s="96" t="s">
        <v>228</v>
      </c>
      <c r="AM278" s="96" t="s">
        <v>228</v>
      </c>
      <c r="AN278" s="96" t="s">
        <v>237</v>
      </c>
      <c r="AO278" s="96">
        <v>55.0</v>
      </c>
      <c r="AP278" s="96" t="s">
        <v>2830</v>
      </c>
      <c r="AQ278" s="96"/>
      <c r="AR278" s="99"/>
      <c r="AS278" s="99"/>
      <c r="AT278" s="98"/>
      <c r="AU278" s="98"/>
      <c r="AV278" s="96" t="s">
        <v>231</v>
      </c>
      <c r="AW278" s="96"/>
      <c r="AX278" s="96"/>
      <c r="AY278" s="96"/>
      <c r="AZ278" s="96"/>
      <c r="BA278" s="96" t="s">
        <v>2831</v>
      </c>
      <c r="BB278" s="96" t="s">
        <v>2832</v>
      </c>
      <c r="BC278" s="98">
        <f t="shared" si="92"/>
        <v>7</v>
      </c>
      <c r="BD278" s="101"/>
      <c r="BE278" s="101"/>
      <c r="BF278" s="101"/>
      <c r="BG278" s="101"/>
      <c r="BH278" s="101"/>
      <c r="BI278" s="100" t="str">
        <f>IFERROR(__xludf.DUMMYFUNCTION("IF(OR(REGEXMATCH(I278,""Peraturan Walikota""),REGEXMATCH(I278,""Peraturan Bupati""),REGEXMATCH(I278,""PERATURAN BUPATI""),REGEXMATCH(I278,""PERATURAN WALIKOTA"")),""Ada"",""Tidak Ada"")"),"Ada")</f>
        <v>Ada</v>
      </c>
      <c r="BJ278" s="98" t="str">
        <f t="shared" si="93"/>
        <v>Ada</v>
      </c>
      <c r="BK278" s="96" t="str">
        <f t="shared" si="94"/>
        <v>Tidak Ada</v>
      </c>
      <c r="BL278" s="98" t="str">
        <f t="shared" si="95"/>
        <v>Lengkap</v>
      </c>
      <c r="BM278" s="98" t="str">
        <f t="shared" si="96"/>
        <v>Tidak Lengkap</v>
      </c>
    </row>
    <row r="279">
      <c r="A279" s="96" t="s">
        <v>59</v>
      </c>
      <c r="B279" s="97">
        <v>271.0</v>
      </c>
      <c r="C279" s="96" t="s">
        <v>2833</v>
      </c>
      <c r="D279" s="96" t="s">
        <v>4568</v>
      </c>
      <c r="E279" s="96" t="s">
        <v>4569</v>
      </c>
      <c r="F279" s="98"/>
      <c r="G279" s="98"/>
      <c r="H279" s="96" t="s">
        <v>11</v>
      </c>
      <c r="I279" s="96" t="s">
        <v>4570</v>
      </c>
      <c r="J279" s="97">
        <v>2021.0</v>
      </c>
      <c r="K279" s="97" t="s">
        <v>223</v>
      </c>
      <c r="L279" s="96" t="s">
        <v>4571</v>
      </c>
      <c r="M279" s="103" t="s">
        <v>4572</v>
      </c>
      <c r="N279" s="96" t="s">
        <v>4573</v>
      </c>
      <c r="O279" s="96" t="s">
        <v>253</v>
      </c>
      <c r="P279" s="96" t="s">
        <v>647</v>
      </c>
      <c r="Q279" s="96" t="s">
        <v>594</v>
      </c>
      <c r="R279" s="96" t="s">
        <v>9</v>
      </c>
      <c r="S279" s="96" t="s">
        <v>9</v>
      </c>
      <c r="T279" s="96" t="s">
        <v>21</v>
      </c>
      <c r="U279" s="96" t="s">
        <v>9</v>
      </c>
      <c r="V279" s="96" t="s">
        <v>21</v>
      </c>
      <c r="W279" s="96" t="s">
        <v>21</v>
      </c>
      <c r="X279" s="96" t="s">
        <v>9</v>
      </c>
      <c r="Y279" s="96" t="s">
        <v>9</v>
      </c>
      <c r="Z279" s="96" t="s">
        <v>9</v>
      </c>
      <c r="AA279" s="96" t="s">
        <v>21</v>
      </c>
      <c r="AB279" s="96" t="s">
        <v>21</v>
      </c>
      <c r="AC279" s="96" t="s">
        <v>228</v>
      </c>
      <c r="AD279" s="96" t="s">
        <v>228</v>
      </c>
      <c r="AE279" s="96" t="s">
        <v>229</v>
      </c>
      <c r="AF279" s="96" t="s">
        <v>229</v>
      </c>
      <c r="AG279" s="96" t="s">
        <v>229</v>
      </c>
      <c r="AH279" s="96" t="s">
        <v>228</v>
      </c>
      <c r="AI279" s="96" t="s">
        <v>228</v>
      </c>
      <c r="AJ279" s="96" t="s">
        <v>228</v>
      </c>
      <c r="AK279" s="96" t="s">
        <v>229</v>
      </c>
      <c r="AL279" s="96" t="s">
        <v>228</v>
      </c>
      <c r="AM279" s="96" t="s">
        <v>228</v>
      </c>
      <c r="AN279" s="96" t="s">
        <v>4574</v>
      </c>
      <c r="AO279" s="96" t="s">
        <v>391</v>
      </c>
      <c r="AP279" s="96" t="s">
        <v>305</v>
      </c>
      <c r="AQ279" s="98"/>
      <c r="AR279" s="96"/>
      <c r="AS279" s="96"/>
      <c r="AT279" s="96"/>
      <c r="AU279" s="96"/>
      <c r="AV279" s="96" t="s">
        <v>231</v>
      </c>
      <c r="AW279" s="96"/>
      <c r="AX279" s="96"/>
      <c r="AY279" s="96"/>
      <c r="AZ279" s="96"/>
      <c r="BA279" s="98"/>
      <c r="BB279" s="98"/>
      <c r="BC279" s="98">
        <f t="shared" si="92"/>
        <v>7</v>
      </c>
      <c r="BD279" s="101"/>
      <c r="BE279" s="101"/>
      <c r="BF279" s="101"/>
      <c r="BG279" s="101"/>
      <c r="BH279" s="101"/>
      <c r="BI279" s="100" t="str">
        <f>IFERROR(__xludf.DUMMYFUNCTION("IF(OR(REGEXMATCH(I279,""Peraturan Walikota""),REGEXMATCH(I279,""Peraturan Bupati""),REGEXMATCH(I279,""PERATURAN BUPATI""),REGEXMATCH(I279,""PERATURAN WALIKOTA"")),""Ada"",""Tidak Ada"")"),"Ada")</f>
        <v>Ada</v>
      </c>
      <c r="BJ279" s="98" t="str">
        <f t="shared" si="93"/>
        <v>Ada</v>
      </c>
      <c r="BK279" s="96" t="str">
        <f t="shared" si="94"/>
        <v>Tidak Ada</v>
      </c>
      <c r="BL279" s="98" t="str">
        <f t="shared" si="95"/>
        <v>Tidak Lengkap</v>
      </c>
      <c r="BM279" s="98" t="str">
        <f t="shared" si="96"/>
        <v>Tidak Lengkap</v>
      </c>
    </row>
    <row r="280">
      <c r="A280" s="96" t="s">
        <v>59</v>
      </c>
      <c r="B280" s="97">
        <v>272.0</v>
      </c>
      <c r="C280" s="96" t="s">
        <v>2842</v>
      </c>
      <c r="D280" s="96" t="s">
        <v>2843</v>
      </c>
      <c r="E280" s="96" t="s">
        <v>2844</v>
      </c>
      <c r="F280" s="96" t="s">
        <v>2845</v>
      </c>
      <c r="G280" s="102" t="s">
        <v>2846</v>
      </c>
      <c r="H280" s="96" t="s">
        <v>11</v>
      </c>
      <c r="I280" s="96" t="s">
        <v>2847</v>
      </c>
      <c r="J280" s="97">
        <v>2022.0</v>
      </c>
      <c r="K280" s="97" t="s">
        <v>223</v>
      </c>
      <c r="L280" s="102" t="s">
        <v>2848</v>
      </c>
      <c r="M280" s="103" t="s">
        <v>4575</v>
      </c>
      <c r="N280" s="96" t="s">
        <v>2850</v>
      </c>
      <c r="O280" s="96" t="s">
        <v>276</v>
      </c>
      <c r="P280" s="96" t="s">
        <v>647</v>
      </c>
      <c r="Q280" s="96" t="s">
        <v>2851</v>
      </c>
      <c r="R280" s="96" t="s">
        <v>9</v>
      </c>
      <c r="S280" s="96" t="s">
        <v>9</v>
      </c>
      <c r="T280" s="96" t="s">
        <v>9</v>
      </c>
      <c r="U280" s="96" t="s">
        <v>9</v>
      </c>
      <c r="V280" s="96" t="s">
        <v>21</v>
      </c>
      <c r="W280" s="96" t="s">
        <v>21</v>
      </c>
      <c r="X280" s="96" t="s">
        <v>9</v>
      </c>
      <c r="Y280" s="96" t="s">
        <v>9</v>
      </c>
      <c r="Z280" s="96" t="s">
        <v>9</v>
      </c>
      <c r="AA280" s="96" t="s">
        <v>21</v>
      </c>
      <c r="AB280" s="96" t="s">
        <v>21</v>
      </c>
      <c r="AC280" s="96" t="s">
        <v>228</v>
      </c>
      <c r="AD280" s="96" t="s">
        <v>228</v>
      </c>
      <c r="AE280" s="96" t="s">
        <v>228</v>
      </c>
      <c r="AF280" s="96" t="s">
        <v>228</v>
      </c>
      <c r="AG280" s="96" t="s">
        <v>228</v>
      </c>
      <c r="AH280" s="96" t="s">
        <v>228</v>
      </c>
      <c r="AI280" s="96" t="s">
        <v>228</v>
      </c>
      <c r="AJ280" s="96" t="s">
        <v>228</v>
      </c>
      <c r="AK280" s="96" t="s">
        <v>228</v>
      </c>
      <c r="AL280" s="96" t="s">
        <v>228</v>
      </c>
      <c r="AM280" s="96" t="s">
        <v>228</v>
      </c>
      <c r="AN280" s="96" t="s">
        <v>370</v>
      </c>
      <c r="AO280" s="96" t="s">
        <v>2852</v>
      </c>
      <c r="AP280" s="96" t="s">
        <v>2853</v>
      </c>
      <c r="AQ280" s="98"/>
      <c r="AR280" s="98"/>
      <c r="AS280" s="98"/>
      <c r="AT280" s="98"/>
      <c r="AU280" s="98"/>
      <c r="AV280" s="98"/>
      <c r="AW280" s="96" t="s">
        <v>231</v>
      </c>
      <c r="AX280" s="98"/>
      <c r="AY280" s="98"/>
      <c r="AZ280" s="98"/>
      <c r="BA280" s="98"/>
      <c r="BB280" s="98"/>
      <c r="BC280" s="98">
        <f t="shared" si="92"/>
        <v>11</v>
      </c>
      <c r="BD280" s="101"/>
      <c r="BE280" s="101"/>
      <c r="BF280" s="101"/>
      <c r="BG280" s="101"/>
      <c r="BH280" s="101"/>
      <c r="BI280" s="100" t="str">
        <f>IFERROR(__xludf.DUMMYFUNCTION("IF(OR(REGEXMATCH(I280,""Peraturan Walikota""),REGEXMATCH(I280,""Peraturan Bupati""),REGEXMATCH(I280,""PERATURAN BUPATI""),REGEXMATCH(I280,""PERATURAN WALIKOTA"")),""Ada"",""Tidak Ada"")"),"Ada")</f>
        <v>Ada</v>
      </c>
      <c r="BJ280" s="98" t="str">
        <f t="shared" si="93"/>
        <v>Ada</v>
      </c>
      <c r="BK280" s="96" t="str">
        <f t="shared" si="94"/>
        <v>Tidak Ada</v>
      </c>
      <c r="BL280" s="98" t="str">
        <f t="shared" si="95"/>
        <v>Lengkap</v>
      </c>
      <c r="BM280" s="98" t="str">
        <f t="shared" si="96"/>
        <v>Tidak Lengkap</v>
      </c>
    </row>
    <row r="281">
      <c r="A281" s="96" t="s">
        <v>59</v>
      </c>
      <c r="B281" s="97">
        <v>273.0</v>
      </c>
      <c r="C281" s="96" t="s">
        <v>2854</v>
      </c>
      <c r="D281" s="96" t="s">
        <v>2855</v>
      </c>
      <c r="E281" s="96" t="s">
        <v>2856</v>
      </c>
      <c r="F281" s="96" t="s">
        <v>2857</v>
      </c>
      <c r="G281" s="96" t="s">
        <v>237</v>
      </c>
      <c r="H281" s="96" t="s">
        <v>11</v>
      </c>
      <c r="I281" s="96" t="s">
        <v>2858</v>
      </c>
      <c r="J281" s="97">
        <v>2022.0</v>
      </c>
      <c r="K281" s="97" t="s">
        <v>387</v>
      </c>
      <c r="L281" s="96" t="s">
        <v>2859</v>
      </c>
      <c r="M281" s="96" t="s">
        <v>2860</v>
      </c>
      <c r="N281" s="96" t="s">
        <v>784</v>
      </c>
      <c r="O281" s="96" t="s">
        <v>580</v>
      </c>
      <c r="P281" s="96" t="s">
        <v>287</v>
      </c>
      <c r="Q281" s="96" t="s">
        <v>2861</v>
      </c>
      <c r="R281" s="96" t="s">
        <v>9</v>
      </c>
      <c r="S281" s="96" t="s">
        <v>21</v>
      </c>
      <c r="T281" s="96" t="s">
        <v>21</v>
      </c>
      <c r="U281" s="96" t="s">
        <v>21</v>
      </c>
      <c r="V281" s="96" t="s">
        <v>21</v>
      </c>
      <c r="W281" s="96" t="s">
        <v>21</v>
      </c>
      <c r="X281" s="96" t="s">
        <v>9</v>
      </c>
      <c r="Y281" s="96" t="s">
        <v>9</v>
      </c>
      <c r="Z281" s="96" t="s">
        <v>9</v>
      </c>
      <c r="AA281" s="96" t="s">
        <v>21</v>
      </c>
      <c r="AB281" s="96" t="s">
        <v>21</v>
      </c>
      <c r="AC281" s="96" t="s">
        <v>228</v>
      </c>
      <c r="AD281" s="96" t="s">
        <v>228</v>
      </c>
      <c r="AE281" s="96" t="s">
        <v>229</v>
      </c>
      <c r="AF281" s="96" t="s">
        <v>228</v>
      </c>
      <c r="AG281" s="96" t="s">
        <v>229</v>
      </c>
      <c r="AH281" s="96" t="s">
        <v>228</v>
      </c>
      <c r="AI281" s="96" t="s">
        <v>229</v>
      </c>
      <c r="AJ281" s="96" t="s">
        <v>229</v>
      </c>
      <c r="AK281" s="96" t="s">
        <v>229</v>
      </c>
      <c r="AL281" s="96" t="s">
        <v>228</v>
      </c>
      <c r="AM281" s="96" t="s">
        <v>228</v>
      </c>
      <c r="AN281" s="96"/>
      <c r="AO281" s="96">
        <v>84.0</v>
      </c>
      <c r="AP281" s="96" t="s">
        <v>2560</v>
      </c>
      <c r="AQ281" s="96"/>
      <c r="AR281" s="105"/>
      <c r="AS281" s="105"/>
      <c r="AT281" s="98"/>
      <c r="AU281" s="98"/>
      <c r="AV281" s="96"/>
      <c r="AW281" s="96" t="s">
        <v>231</v>
      </c>
      <c r="AX281" s="96"/>
      <c r="AY281" s="96"/>
      <c r="AZ281" s="96"/>
      <c r="BA281" s="96" t="s">
        <v>2862</v>
      </c>
      <c r="BB281" s="96" t="s">
        <v>2863</v>
      </c>
      <c r="BC281" s="98">
        <f t="shared" si="92"/>
        <v>6</v>
      </c>
      <c r="BD281" s="101"/>
      <c r="BE281" s="101"/>
      <c r="BF281" s="101"/>
      <c r="BG281" s="101"/>
      <c r="BH281" s="101"/>
      <c r="BI281" s="100" t="str">
        <f>IFERROR(__xludf.DUMMYFUNCTION("IF(OR(REGEXMATCH(I281,""Peraturan Walikota""),REGEXMATCH(I281,""Peraturan Bupati""),REGEXMATCH(I281,""PERATURAN BUPATI""),REGEXMATCH(I281,""PERATURAN WALIKOTA"")),""Ada"",""Tidak Ada"")"),"Ada")</f>
        <v>Ada</v>
      </c>
      <c r="BJ281" s="98" t="str">
        <f t="shared" si="93"/>
        <v>Tidak Ada</v>
      </c>
      <c r="BK281" s="96" t="str">
        <f t="shared" si="94"/>
        <v>Tidak Ada</v>
      </c>
      <c r="BL281" s="98" t="str">
        <f t="shared" si="95"/>
        <v>Tidak Lengkap</v>
      </c>
      <c r="BM281" s="98" t="str">
        <f t="shared" si="96"/>
        <v>Tidak Lengkap</v>
      </c>
    </row>
    <row r="282">
      <c r="A282" s="96" t="s">
        <v>59</v>
      </c>
      <c r="B282" s="97">
        <v>274.0</v>
      </c>
      <c r="C282" s="96" t="s">
        <v>2864</v>
      </c>
      <c r="D282" s="96" t="s">
        <v>2865</v>
      </c>
      <c r="E282" s="96" t="s">
        <v>2866</v>
      </c>
      <c r="F282" s="96" t="s">
        <v>2867</v>
      </c>
      <c r="G282" s="96" t="s">
        <v>2867</v>
      </c>
      <c r="H282" s="96" t="s">
        <v>2868</v>
      </c>
      <c r="I282" s="96" t="s">
        <v>2869</v>
      </c>
      <c r="J282" s="97">
        <v>2022.0</v>
      </c>
      <c r="K282" s="97" t="s">
        <v>223</v>
      </c>
      <c r="L282" s="96">
        <v>8.1338646384E10</v>
      </c>
      <c r="M282" s="96" t="s">
        <v>2870</v>
      </c>
      <c r="N282" s="96" t="s">
        <v>2871</v>
      </c>
      <c r="O282" s="96" t="s">
        <v>286</v>
      </c>
      <c r="P282" s="96" t="s">
        <v>287</v>
      </c>
      <c r="Q282" s="96" t="s">
        <v>2872</v>
      </c>
      <c r="R282" s="96" t="s">
        <v>9</v>
      </c>
      <c r="S282" s="96" t="s">
        <v>9</v>
      </c>
      <c r="T282" s="96" t="s">
        <v>9</v>
      </c>
      <c r="U282" s="96" t="s">
        <v>9</v>
      </c>
      <c r="V282" s="96" t="s">
        <v>9</v>
      </c>
      <c r="W282" s="96" t="s">
        <v>9</v>
      </c>
      <c r="X282" s="96" t="s">
        <v>9</v>
      </c>
      <c r="Y282" s="96" t="s">
        <v>9</v>
      </c>
      <c r="Z282" s="96" t="s">
        <v>9</v>
      </c>
      <c r="AA282" s="96" t="s">
        <v>21</v>
      </c>
      <c r="AB282" s="96" t="s">
        <v>21</v>
      </c>
      <c r="AC282" s="96" t="s">
        <v>228</v>
      </c>
      <c r="AD282" s="96" t="s">
        <v>228</v>
      </c>
      <c r="AE282" s="96" t="s">
        <v>228</v>
      </c>
      <c r="AF282" s="96" t="s">
        <v>228</v>
      </c>
      <c r="AG282" s="96" t="s">
        <v>228</v>
      </c>
      <c r="AH282" s="96" t="s">
        <v>228</v>
      </c>
      <c r="AI282" s="96" t="s">
        <v>228</v>
      </c>
      <c r="AJ282" s="96" t="s">
        <v>228</v>
      </c>
      <c r="AK282" s="96" t="s">
        <v>228</v>
      </c>
      <c r="AL282" s="96" t="s">
        <v>228</v>
      </c>
      <c r="AM282" s="96" t="s">
        <v>228</v>
      </c>
      <c r="AN282" s="96" t="s">
        <v>2873</v>
      </c>
      <c r="AO282" s="96">
        <v>31.0</v>
      </c>
      <c r="AP282" s="96" t="s">
        <v>2874</v>
      </c>
      <c r="AQ282" s="96"/>
      <c r="AR282" s="105"/>
      <c r="AS282" s="105"/>
      <c r="AT282" s="98"/>
      <c r="AU282" s="98"/>
      <c r="AV282" s="98"/>
      <c r="AW282" s="96" t="s">
        <v>231</v>
      </c>
      <c r="AX282" s="98"/>
      <c r="AY282" s="98"/>
      <c r="AZ282" s="98"/>
      <c r="BA282" s="96" t="s">
        <v>2875</v>
      </c>
      <c r="BB282" s="96" t="s">
        <v>2876</v>
      </c>
      <c r="BC282" s="98">
        <f t="shared" si="92"/>
        <v>11</v>
      </c>
      <c r="BD282" s="101"/>
      <c r="BE282" s="101"/>
      <c r="BF282" s="101"/>
      <c r="BG282" s="101"/>
      <c r="BH282" s="101"/>
      <c r="BI282" s="100" t="str">
        <f>IFERROR(__xludf.DUMMYFUNCTION("IF(OR(REGEXMATCH(I282,""Peraturan Walikota""),REGEXMATCH(I282,""Peraturan Bupati""),REGEXMATCH(I282,""PERATURAN BUPATI""),REGEXMATCH(I282,""PERATURAN WALIKOTA"")),""Ada"",""Tidak Ada"")"),"Ada")</f>
        <v>Ada</v>
      </c>
      <c r="BJ282" s="98" t="str">
        <f t="shared" si="93"/>
        <v>Ada</v>
      </c>
      <c r="BK282" s="96" t="str">
        <f t="shared" si="94"/>
        <v>Tidak Ada</v>
      </c>
      <c r="BL282" s="98" t="str">
        <f t="shared" si="95"/>
        <v>Lengkap</v>
      </c>
      <c r="BM282" s="98" t="str">
        <f t="shared" si="96"/>
        <v>Tidak Lengkap</v>
      </c>
    </row>
    <row r="283">
      <c r="A283" s="96" t="s">
        <v>59</v>
      </c>
      <c r="B283" s="97">
        <v>275.0</v>
      </c>
      <c r="C283" s="96" t="s">
        <v>2877</v>
      </c>
      <c r="D283" s="96" t="s">
        <v>2878</v>
      </c>
      <c r="E283" s="96" t="s">
        <v>2879</v>
      </c>
      <c r="F283" s="96" t="s">
        <v>2880</v>
      </c>
      <c r="G283" s="96">
        <v>8.1236689091E10</v>
      </c>
      <c r="H283" s="96" t="s">
        <v>11</v>
      </c>
      <c r="I283" s="96" t="s">
        <v>2881</v>
      </c>
      <c r="J283" s="97">
        <v>2022.0</v>
      </c>
      <c r="K283" s="97" t="s">
        <v>387</v>
      </c>
      <c r="L283" s="96">
        <v>8.1236689091E10</v>
      </c>
      <c r="M283" s="103" t="s">
        <v>4576</v>
      </c>
      <c r="N283" s="96" t="s">
        <v>2569</v>
      </c>
      <c r="O283" s="96" t="s">
        <v>276</v>
      </c>
      <c r="P283" s="96" t="s">
        <v>314</v>
      </c>
      <c r="Q283" s="96" t="s">
        <v>300</v>
      </c>
      <c r="R283" s="96" t="s">
        <v>9</v>
      </c>
      <c r="S283" s="96" t="s">
        <v>9</v>
      </c>
      <c r="T283" s="96" t="s">
        <v>9</v>
      </c>
      <c r="U283" s="96" t="s">
        <v>21</v>
      </c>
      <c r="V283" s="96" t="s">
        <v>9</v>
      </c>
      <c r="W283" s="96" t="s">
        <v>21</v>
      </c>
      <c r="X283" s="96" t="s">
        <v>21</v>
      </c>
      <c r="Y283" s="96" t="s">
        <v>9</v>
      </c>
      <c r="Z283" s="96" t="s">
        <v>21</v>
      </c>
      <c r="AA283" s="96" t="s">
        <v>21</v>
      </c>
      <c r="AB283" s="96" t="s">
        <v>21</v>
      </c>
      <c r="AC283" s="96" t="s">
        <v>228</v>
      </c>
      <c r="AD283" s="96" t="s">
        <v>228</v>
      </c>
      <c r="AE283" s="96" t="s">
        <v>228</v>
      </c>
      <c r="AF283" s="96" t="s">
        <v>228</v>
      </c>
      <c r="AG283" s="96" t="s">
        <v>228</v>
      </c>
      <c r="AH283" s="96" t="s">
        <v>229</v>
      </c>
      <c r="AI283" s="96" t="s">
        <v>229</v>
      </c>
      <c r="AJ283" s="96" t="s">
        <v>228</v>
      </c>
      <c r="AK283" s="96" t="s">
        <v>229</v>
      </c>
      <c r="AL283" s="96" t="s">
        <v>228</v>
      </c>
      <c r="AM283" s="96" t="s">
        <v>229</v>
      </c>
      <c r="AN283" s="96" t="s">
        <v>370</v>
      </c>
      <c r="AO283" s="96" t="s">
        <v>1310</v>
      </c>
      <c r="AP283" s="96" t="s">
        <v>317</v>
      </c>
      <c r="AQ283" s="98"/>
      <c r="AR283" s="98"/>
      <c r="AS283" s="98"/>
      <c r="AT283" s="98"/>
      <c r="AU283" s="98"/>
      <c r="AV283" s="98"/>
      <c r="AW283" s="96" t="s">
        <v>231</v>
      </c>
      <c r="AX283" s="98"/>
      <c r="AY283" s="98"/>
      <c r="AZ283" s="98"/>
      <c r="BA283" s="98"/>
      <c r="BB283" s="98"/>
      <c r="BC283" s="98">
        <f t="shared" si="92"/>
        <v>7</v>
      </c>
      <c r="BD283" s="101"/>
      <c r="BE283" s="101"/>
      <c r="BF283" s="101"/>
      <c r="BG283" s="101"/>
      <c r="BH283" s="101"/>
      <c r="BI283" s="100" t="str">
        <f>IFERROR(__xludf.DUMMYFUNCTION("IF(OR(REGEXMATCH(I283,""Peraturan Walikota""),REGEXMATCH(I283,""Peraturan Bupati""),REGEXMATCH(I283,""PERATURAN BUPATI""),REGEXMATCH(I283,""PERATURAN WALIKOTA"")),""Ada"",""Tidak Ada"")"),"Ada")</f>
        <v>Ada</v>
      </c>
      <c r="BJ283" s="98" t="str">
        <f t="shared" si="93"/>
        <v>Ada</v>
      </c>
      <c r="BK283" s="96" t="str">
        <f t="shared" si="94"/>
        <v>Ada</v>
      </c>
      <c r="BL283" s="98" t="str">
        <f t="shared" si="95"/>
        <v>Lengkap</v>
      </c>
      <c r="BM283" s="98" t="str">
        <f t="shared" si="96"/>
        <v>Tidak Lengkap</v>
      </c>
    </row>
    <row r="284">
      <c r="A284" s="96" t="s">
        <v>59</v>
      </c>
      <c r="B284" s="97">
        <v>276.0</v>
      </c>
      <c r="C284" s="96" t="s">
        <v>2883</v>
      </c>
      <c r="D284" s="96" t="s">
        <v>2884</v>
      </c>
      <c r="E284" s="96" t="s">
        <v>2885</v>
      </c>
      <c r="F284" s="96">
        <v>8.191761808E10</v>
      </c>
      <c r="G284" s="96">
        <v>8.191761808E10</v>
      </c>
      <c r="H284" s="96" t="s">
        <v>11</v>
      </c>
      <c r="I284" s="96" t="s">
        <v>2886</v>
      </c>
      <c r="J284" s="97">
        <v>2022.0</v>
      </c>
      <c r="K284" s="97" t="s">
        <v>223</v>
      </c>
      <c r="L284" s="96" t="s">
        <v>2887</v>
      </c>
      <c r="M284" s="96" t="s">
        <v>2888</v>
      </c>
      <c r="N284" s="96" t="s">
        <v>2889</v>
      </c>
      <c r="O284" s="96" t="s">
        <v>226</v>
      </c>
      <c r="P284" s="96" t="s">
        <v>287</v>
      </c>
      <c r="Q284" s="96"/>
      <c r="R284" s="96" t="s">
        <v>9</v>
      </c>
      <c r="S284" s="96" t="s">
        <v>9</v>
      </c>
      <c r="T284" s="96" t="s">
        <v>9</v>
      </c>
      <c r="U284" s="96" t="s">
        <v>21</v>
      </c>
      <c r="V284" s="96" t="s">
        <v>21</v>
      </c>
      <c r="W284" s="96" t="s">
        <v>21</v>
      </c>
      <c r="X284" s="96" t="s">
        <v>21</v>
      </c>
      <c r="Y284" s="96" t="s">
        <v>21</v>
      </c>
      <c r="Z284" s="96" t="s">
        <v>21</v>
      </c>
      <c r="AA284" s="96" t="s">
        <v>21</v>
      </c>
      <c r="AB284" s="96" t="s">
        <v>21</v>
      </c>
      <c r="AC284" s="96" t="s">
        <v>228</v>
      </c>
      <c r="AD284" s="96" t="s">
        <v>228</v>
      </c>
      <c r="AE284" s="96" t="s">
        <v>228</v>
      </c>
      <c r="AF284" s="96" t="s">
        <v>228</v>
      </c>
      <c r="AG284" s="96" t="s">
        <v>228</v>
      </c>
      <c r="AH284" s="96" t="s">
        <v>228</v>
      </c>
      <c r="AI284" s="96" t="s">
        <v>228</v>
      </c>
      <c r="AJ284" s="96" t="s">
        <v>228</v>
      </c>
      <c r="AK284" s="96" t="s">
        <v>228</v>
      </c>
      <c r="AL284" s="96" t="s">
        <v>228</v>
      </c>
      <c r="AM284" s="96" t="s">
        <v>228</v>
      </c>
      <c r="AN284" s="96"/>
      <c r="AO284" s="96">
        <v>29.0</v>
      </c>
      <c r="AP284" s="96" t="s">
        <v>2890</v>
      </c>
      <c r="AQ284" s="96"/>
      <c r="AR284" s="105"/>
      <c r="AS284" s="105"/>
      <c r="AT284" s="98"/>
      <c r="AU284" s="98"/>
      <c r="AV284" s="98"/>
      <c r="AW284" s="96" t="s">
        <v>231</v>
      </c>
      <c r="AX284" s="98"/>
      <c r="AY284" s="98"/>
      <c r="AZ284" s="108"/>
      <c r="BA284" s="96" t="s">
        <v>2891</v>
      </c>
      <c r="BB284" s="96" t="s">
        <v>2892</v>
      </c>
      <c r="BC284" s="98">
        <f t="shared" si="92"/>
        <v>11</v>
      </c>
      <c r="BD284" s="106" t="s">
        <v>320</v>
      </c>
      <c r="BE284" s="106" t="s">
        <v>651</v>
      </c>
      <c r="BF284" s="101"/>
      <c r="BG284" s="101"/>
      <c r="BH284" s="101"/>
      <c r="BI284" s="100" t="str">
        <f>IFERROR(__xludf.DUMMYFUNCTION("IF(OR(REGEXMATCH(I284,""Peraturan Walikota""),REGEXMATCH(I284,""Peraturan Bupati""),REGEXMATCH(I284,""PERATURAN BUPATI""),REGEXMATCH(I284,""PERATURAN WALIKOTA"")),""Ada"",""Tidak Ada"")"),"Ada")</f>
        <v>Ada</v>
      </c>
      <c r="BJ284" s="98" t="str">
        <f t="shared" si="93"/>
        <v>Ada</v>
      </c>
      <c r="BK284" s="96" t="str">
        <f t="shared" si="94"/>
        <v>Tidak Ada</v>
      </c>
      <c r="BL284" s="98" t="str">
        <f t="shared" si="95"/>
        <v>Lengkap</v>
      </c>
      <c r="BM284" s="98" t="str">
        <f t="shared" si="96"/>
        <v>Tidak Lengkap</v>
      </c>
    </row>
    <row r="285">
      <c r="A285" s="96" t="s">
        <v>62</v>
      </c>
      <c r="B285" s="97">
        <v>277.0</v>
      </c>
      <c r="C285" s="96" t="s">
        <v>2893</v>
      </c>
      <c r="D285" s="98" t="s">
        <v>2894</v>
      </c>
      <c r="E285" s="96" t="s">
        <v>2895</v>
      </c>
      <c r="F285" s="102" t="s">
        <v>2896</v>
      </c>
      <c r="G285" s="102" t="s">
        <v>2897</v>
      </c>
      <c r="H285" s="96" t="s">
        <v>2898</v>
      </c>
      <c r="I285" s="96" t="s">
        <v>2899</v>
      </c>
      <c r="J285" s="97">
        <v>2020.0</v>
      </c>
      <c r="K285" s="97" t="s">
        <v>223</v>
      </c>
      <c r="L285" s="102" t="s">
        <v>2900</v>
      </c>
      <c r="M285" s="103" t="s">
        <v>4577</v>
      </c>
      <c r="N285" s="96" t="s">
        <v>368</v>
      </c>
      <c r="O285" s="96" t="s">
        <v>253</v>
      </c>
      <c r="P285" s="96" t="s">
        <v>314</v>
      </c>
      <c r="Q285" s="96" t="s">
        <v>2902</v>
      </c>
      <c r="R285" s="96" t="s">
        <v>9</v>
      </c>
      <c r="S285" s="96" t="s">
        <v>21</v>
      </c>
      <c r="T285" s="96" t="s">
        <v>21</v>
      </c>
      <c r="U285" s="96" t="s">
        <v>9</v>
      </c>
      <c r="V285" s="96" t="s">
        <v>9</v>
      </c>
      <c r="W285" s="96" t="s">
        <v>9</v>
      </c>
      <c r="X285" s="96" t="s">
        <v>9</v>
      </c>
      <c r="Y285" s="96" t="s">
        <v>9</v>
      </c>
      <c r="Z285" s="96" t="s">
        <v>9</v>
      </c>
      <c r="AA285" s="96" t="s">
        <v>21</v>
      </c>
      <c r="AB285" s="96" t="s">
        <v>9</v>
      </c>
      <c r="AC285" s="96" t="s">
        <v>228</v>
      </c>
      <c r="AD285" s="96" t="s">
        <v>228</v>
      </c>
      <c r="AE285" s="96" t="s">
        <v>228</v>
      </c>
      <c r="AF285" s="96" t="s">
        <v>228</v>
      </c>
      <c r="AG285" s="96" t="s">
        <v>228</v>
      </c>
      <c r="AH285" s="96" t="s">
        <v>228</v>
      </c>
      <c r="AI285" s="96" t="s">
        <v>228</v>
      </c>
      <c r="AJ285" s="96" t="s">
        <v>228</v>
      </c>
      <c r="AK285" s="96" t="s">
        <v>229</v>
      </c>
      <c r="AL285" s="96" t="s">
        <v>228</v>
      </c>
      <c r="AM285" s="96" t="s">
        <v>228</v>
      </c>
      <c r="AN285" s="96" t="s">
        <v>1051</v>
      </c>
      <c r="AO285" s="96" t="s">
        <v>2903</v>
      </c>
      <c r="AP285" s="96" t="s">
        <v>317</v>
      </c>
      <c r="AQ285" s="98"/>
      <c r="AR285" s="98"/>
      <c r="AS285" s="98"/>
      <c r="AT285" s="98"/>
      <c r="AU285" s="96" t="s">
        <v>231</v>
      </c>
      <c r="AV285" s="98"/>
      <c r="AW285" s="98"/>
      <c r="AX285" s="98"/>
      <c r="AY285" s="98"/>
      <c r="AZ285" s="98"/>
      <c r="BA285" s="96"/>
      <c r="BB285" s="96" t="s">
        <v>2904</v>
      </c>
      <c r="BC285" s="98">
        <f t="shared" si="92"/>
        <v>10</v>
      </c>
      <c r="BD285" s="101"/>
      <c r="BE285" s="101"/>
      <c r="BF285" s="101"/>
      <c r="BG285" s="101"/>
      <c r="BH285" s="101"/>
      <c r="BI285" s="100" t="str">
        <f>IFERROR(__xludf.DUMMYFUNCTION("IF(OR(REGEXMATCH(I285,""Peraturan Walikota""),REGEXMATCH(I285,""Peraturan Bupati""),REGEXMATCH(I285,""PERATURAN BUPATI""),REGEXMATCH(I285,""PERATURAN WALIKOTA"")),""Ada"",""Tidak Ada"")"),"Ada")</f>
        <v>Ada</v>
      </c>
      <c r="BJ285" s="98" t="str">
        <f t="shared" si="93"/>
        <v>Ada</v>
      </c>
      <c r="BK285" s="96" t="str">
        <f t="shared" si="94"/>
        <v>Ada</v>
      </c>
      <c r="BL285" s="98" t="str">
        <f t="shared" si="95"/>
        <v>Tidak Lengkap</v>
      </c>
      <c r="BM285" s="98" t="str">
        <f t="shared" si="96"/>
        <v>Tidak Lengkap</v>
      </c>
    </row>
    <row r="286">
      <c r="A286" s="96" t="s">
        <v>62</v>
      </c>
      <c r="B286" s="97">
        <v>278.0</v>
      </c>
      <c r="C286" s="96" t="s">
        <v>2905</v>
      </c>
      <c r="D286" s="96" t="s">
        <v>4578</v>
      </c>
      <c r="E286" s="96" t="s">
        <v>4579</v>
      </c>
      <c r="F286" s="96" t="s">
        <v>237</v>
      </c>
      <c r="G286" s="96">
        <v>8.5238658003E10</v>
      </c>
      <c r="H286" s="96" t="s">
        <v>11</v>
      </c>
      <c r="I286" s="96" t="s">
        <v>4580</v>
      </c>
      <c r="J286" s="97">
        <v>2021.0</v>
      </c>
      <c r="K286" s="97" t="s">
        <v>223</v>
      </c>
      <c r="L286" s="96" t="s">
        <v>4581</v>
      </c>
      <c r="M286" s="96" t="s">
        <v>2912</v>
      </c>
      <c r="N286" s="96" t="s">
        <v>2968</v>
      </c>
      <c r="O286" s="96" t="s">
        <v>286</v>
      </c>
      <c r="P286" s="96" t="s">
        <v>227</v>
      </c>
      <c r="Q286" s="96" t="s">
        <v>4582</v>
      </c>
      <c r="R286" s="96" t="s">
        <v>9</v>
      </c>
      <c r="S286" s="96" t="s">
        <v>21</v>
      </c>
      <c r="T286" s="96" t="s">
        <v>21</v>
      </c>
      <c r="U286" s="96" t="s">
        <v>21</v>
      </c>
      <c r="V286" s="96" t="s">
        <v>21</v>
      </c>
      <c r="W286" s="96" t="s">
        <v>21</v>
      </c>
      <c r="X286" s="96" t="s">
        <v>9</v>
      </c>
      <c r="Y286" s="96" t="s">
        <v>21</v>
      </c>
      <c r="Z286" s="96" t="s">
        <v>9</v>
      </c>
      <c r="AA286" s="96" t="s">
        <v>21</v>
      </c>
      <c r="AB286" s="96" t="s">
        <v>21</v>
      </c>
      <c r="AC286" s="96" t="s">
        <v>228</v>
      </c>
      <c r="AD286" s="96" t="s">
        <v>228</v>
      </c>
      <c r="AE286" s="96" t="s">
        <v>228</v>
      </c>
      <c r="AF286" s="96" t="s">
        <v>228</v>
      </c>
      <c r="AG286" s="96" t="s">
        <v>228</v>
      </c>
      <c r="AH286" s="96" t="s">
        <v>229</v>
      </c>
      <c r="AI286" s="96" t="s">
        <v>229</v>
      </c>
      <c r="AJ286" s="96" t="s">
        <v>229</v>
      </c>
      <c r="AK286" s="96" t="s">
        <v>229</v>
      </c>
      <c r="AL286" s="96" t="s">
        <v>228</v>
      </c>
      <c r="AM286" s="96" t="s">
        <v>228</v>
      </c>
      <c r="AN286" s="96"/>
      <c r="AO286" s="96" t="s">
        <v>4583</v>
      </c>
      <c r="AP286" s="96" t="s">
        <v>4584</v>
      </c>
      <c r="AQ286" s="96">
        <v>2022.0</v>
      </c>
      <c r="AR286" s="99"/>
      <c r="AS286" s="99"/>
      <c r="AT286" s="98"/>
      <c r="AU286" s="98"/>
      <c r="AV286" s="96"/>
      <c r="AW286" s="98"/>
      <c r="AX286" s="98"/>
      <c r="AY286" s="98"/>
      <c r="AZ286" s="98"/>
      <c r="BA286" s="96" t="s">
        <v>4585</v>
      </c>
      <c r="BB286" s="96" t="s">
        <v>4586</v>
      </c>
      <c r="BC286" s="98"/>
      <c r="BD286" s="101"/>
      <c r="BE286" s="101"/>
      <c r="BF286" s="101"/>
      <c r="BG286" s="101"/>
      <c r="BH286" s="101"/>
      <c r="BI286" s="100" t="str">
        <f>IFERROR(__xludf.DUMMYFUNCTION("IF(OR(REGEXMATCH(I286,""Peraturan Walikota""),REGEXMATCH(I286,""Peraturan Bupati""),REGEXMATCH(I286,""PERATURAN BUPATI""),REGEXMATCH(I286,""PERATURAN WALIKOTA"")),""Ada"",""Tidak Ada"")"),"Ada")</f>
        <v>Ada</v>
      </c>
      <c r="BJ286" s="98"/>
      <c r="BK286" s="96"/>
      <c r="BL286" s="98"/>
      <c r="BM286" s="98"/>
    </row>
    <row r="287">
      <c r="A287" s="96" t="s">
        <v>62</v>
      </c>
      <c r="B287" s="97">
        <v>279.0</v>
      </c>
      <c r="C287" s="96" t="s">
        <v>2918</v>
      </c>
      <c r="D287" s="96" t="s">
        <v>2919</v>
      </c>
      <c r="E287" s="96" t="s">
        <v>2920</v>
      </c>
      <c r="F287" s="98"/>
      <c r="G287" s="102" t="s">
        <v>2921</v>
      </c>
      <c r="H287" s="96" t="s">
        <v>11</v>
      </c>
      <c r="I287" s="96" t="s">
        <v>2922</v>
      </c>
      <c r="J287" s="97">
        <v>2021.0</v>
      </c>
      <c r="K287" s="97" t="s">
        <v>223</v>
      </c>
      <c r="L287" s="96" t="s">
        <v>2923</v>
      </c>
      <c r="M287" s="103" t="s">
        <v>4587</v>
      </c>
      <c r="N287" s="96" t="s">
        <v>2925</v>
      </c>
      <c r="O287" s="96" t="s">
        <v>253</v>
      </c>
      <c r="P287" s="96" t="s">
        <v>314</v>
      </c>
      <c r="Q287" s="96" t="s">
        <v>2926</v>
      </c>
      <c r="R287" s="96" t="s">
        <v>9</v>
      </c>
      <c r="S287" s="96" t="s">
        <v>21</v>
      </c>
      <c r="T287" s="96" t="s">
        <v>9</v>
      </c>
      <c r="U287" s="96" t="s">
        <v>21</v>
      </c>
      <c r="V287" s="96" t="s">
        <v>21</v>
      </c>
      <c r="W287" s="96" t="s">
        <v>21</v>
      </c>
      <c r="X287" s="96" t="s">
        <v>9</v>
      </c>
      <c r="Y287" s="96" t="s">
        <v>21</v>
      </c>
      <c r="Z287" s="96" t="s">
        <v>21</v>
      </c>
      <c r="AA287" s="96" t="s">
        <v>21</v>
      </c>
      <c r="AB287" s="96" t="s">
        <v>21</v>
      </c>
      <c r="AC287" s="96" t="s">
        <v>228</v>
      </c>
      <c r="AD287" s="96" t="s">
        <v>228</v>
      </c>
      <c r="AE287" s="96" t="s">
        <v>228</v>
      </c>
      <c r="AF287" s="96" t="s">
        <v>228</v>
      </c>
      <c r="AG287" s="96" t="s">
        <v>228</v>
      </c>
      <c r="AH287" s="96" t="s">
        <v>228</v>
      </c>
      <c r="AI287" s="96" t="s">
        <v>228</v>
      </c>
      <c r="AJ287" s="96" t="s">
        <v>228</v>
      </c>
      <c r="AK287" s="96" t="s">
        <v>228</v>
      </c>
      <c r="AL287" s="96" t="s">
        <v>228</v>
      </c>
      <c r="AM287" s="96" t="s">
        <v>228</v>
      </c>
      <c r="AN287" s="96" t="s">
        <v>2927</v>
      </c>
      <c r="AO287" s="96" t="s">
        <v>2928</v>
      </c>
      <c r="AP287" s="96" t="s">
        <v>2929</v>
      </c>
      <c r="AQ287" s="98"/>
      <c r="AR287" s="98"/>
      <c r="AS287" s="98"/>
      <c r="AT287" s="98"/>
      <c r="AU287" s="98"/>
      <c r="AV287" s="96" t="s">
        <v>231</v>
      </c>
      <c r="AW287" s="98"/>
      <c r="AX287" s="98"/>
      <c r="AY287" s="98"/>
      <c r="AZ287" s="98"/>
      <c r="BA287" s="98"/>
      <c r="BB287" s="98"/>
      <c r="BC287" s="98">
        <f t="shared" ref="BC287:BC289" si="97">COUNTIF(AC287:AM287,"Sudah")</f>
        <v>11</v>
      </c>
      <c r="BD287" s="101"/>
      <c r="BE287" s="101"/>
      <c r="BF287" s="101"/>
      <c r="BG287" s="101"/>
      <c r="BH287" s="101"/>
      <c r="BI287" s="100" t="str">
        <f>IFERROR(__xludf.DUMMYFUNCTION("IF(OR(REGEXMATCH(I287,""Peraturan Walikota""),REGEXMATCH(I287,""Peraturan Bupati""),REGEXMATCH(I287,""PERATURAN BUPATI""),REGEXMATCH(I287,""PERATURAN WALIKOTA"")),""Ada"",""Tidak Ada"")"),"Ada")</f>
        <v>Ada</v>
      </c>
      <c r="BJ287" s="98" t="str">
        <f t="shared" ref="BJ287:BJ289" si="98">IF(O287 = "Belum Punya", "Tidak Ada", IF(O287 = "", "Tidak Menjawab", "Ada"))</f>
        <v>Ada</v>
      </c>
      <c r="BK287" s="96" t="str">
        <f t="shared" ref="BK287:BK289" si="99">IF(P287 = "Tidak Punya", "Tidak Ada", IF(P287 = "", "Tidak Menjawab", "Ada"))</f>
        <v>Ada</v>
      </c>
      <c r="BL287" s="98" t="str">
        <f t="shared" ref="BL287:BL289" si="100">IF(AND(R287="Ada",S287="Ada",T287="Ada"),"Lengkap","Tidak Lengkap")</f>
        <v>Tidak Lengkap</v>
      </c>
      <c r="BM287" s="98" t="str">
        <f t="shared" ref="BM287:BM289" si="101">IF(AND(U287="Ada",V287="Ada",W287="Ada",X287="Ada",Y287="Ada",Z287="Ada",AA287="Ada",AB287="Ada"),"Lengkap","Tidak Lengkap")</f>
        <v>Tidak Lengkap</v>
      </c>
    </row>
    <row r="288">
      <c r="A288" s="96" t="s">
        <v>62</v>
      </c>
      <c r="B288" s="97">
        <v>280.0</v>
      </c>
      <c r="C288" s="96" t="s">
        <v>2930</v>
      </c>
      <c r="D288" s="96" t="s">
        <v>2931</v>
      </c>
      <c r="E288" s="96" t="s">
        <v>2932</v>
      </c>
      <c r="F288" s="96" t="s">
        <v>301</v>
      </c>
      <c r="G288" s="96" t="s">
        <v>2933</v>
      </c>
      <c r="H288" s="96" t="s">
        <v>11</v>
      </c>
      <c r="I288" s="96" t="s">
        <v>2934</v>
      </c>
      <c r="J288" s="97">
        <v>2021.0</v>
      </c>
      <c r="K288" s="97" t="s">
        <v>223</v>
      </c>
      <c r="L288" s="96" t="s">
        <v>2933</v>
      </c>
      <c r="M288" s="96" t="s">
        <v>2935</v>
      </c>
      <c r="N288" s="96" t="s">
        <v>2936</v>
      </c>
      <c r="O288" s="96" t="s">
        <v>226</v>
      </c>
      <c r="P288" s="96" t="s">
        <v>287</v>
      </c>
      <c r="Q288" s="96"/>
      <c r="R288" s="96" t="s">
        <v>9</v>
      </c>
      <c r="S288" s="96" t="s">
        <v>21</v>
      </c>
      <c r="T288" s="96" t="s">
        <v>21</v>
      </c>
      <c r="U288" s="96" t="s">
        <v>9</v>
      </c>
      <c r="V288" s="96" t="s">
        <v>21</v>
      </c>
      <c r="W288" s="96" t="s">
        <v>9</v>
      </c>
      <c r="X288" s="96" t="s">
        <v>9</v>
      </c>
      <c r="Y288" s="96" t="s">
        <v>9</v>
      </c>
      <c r="Z288" s="96" t="s">
        <v>9</v>
      </c>
      <c r="AA288" s="96" t="s">
        <v>21</v>
      </c>
      <c r="AB288" s="96" t="s">
        <v>21</v>
      </c>
      <c r="AC288" s="96" t="s">
        <v>228</v>
      </c>
      <c r="AD288" s="96" t="s">
        <v>228</v>
      </c>
      <c r="AE288" s="96" t="s">
        <v>229</v>
      </c>
      <c r="AF288" s="96" t="s">
        <v>228</v>
      </c>
      <c r="AG288" s="96" t="s">
        <v>229</v>
      </c>
      <c r="AH288" s="96" t="s">
        <v>228</v>
      </c>
      <c r="AI288" s="96" t="s">
        <v>229</v>
      </c>
      <c r="AJ288" s="96" t="s">
        <v>228</v>
      </c>
      <c r="AK288" s="96" t="s">
        <v>229</v>
      </c>
      <c r="AL288" s="96" t="s">
        <v>228</v>
      </c>
      <c r="AM288" s="96" t="s">
        <v>228</v>
      </c>
      <c r="AN288" s="96"/>
      <c r="AO288" s="96">
        <v>77.0</v>
      </c>
      <c r="AP288" s="96" t="s">
        <v>317</v>
      </c>
      <c r="AQ288" s="96"/>
      <c r="AR288" s="99"/>
      <c r="AS288" s="99"/>
      <c r="AT288" s="98"/>
      <c r="AU288" s="98"/>
      <c r="AV288" s="96" t="s">
        <v>231</v>
      </c>
      <c r="AW288" s="98"/>
      <c r="AX288" s="96"/>
      <c r="AY288" s="98"/>
      <c r="AZ288" s="98"/>
      <c r="BA288" s="96" t="s">
        <v>2937</v>
      </c>
      <c r="BB288" s="96" t="s">
        <v>2938</v>
      </c>
      <c r="BC288" s="98">
        <f t="shared" si="97"/>
        <v>7</v>
      </c>
      <c r="BD288" s="101"/>
      <c r="BE288" s="101"/>
      <c r="BF288" s="101"/>
      <c r="BG288" s="101"/>
      <c r="BH288" s="101"/>
      <c r="BI288" s="100" t="str">
        <f>IFERROR(__xludf.DUMMYFUNCTION("IF(OR(REGEXMATCH(I288,""Peraturan Walikota""),REGEXMATCH(I288,""Peraturan Bupati""),REGEXMATCH(I288,""PERATURAN BUPATI""),REGEXMATCH(I288,""PERATURAN WALIKOTA"")),""Ada"",""Tidak Ada"")"),"Ada")</f>
        <v>Ada</v>
      </c>
      <c r="BJ288" s="98" t="str">
        <f t="shared" si="98"/>
        <v>Ada</v>
      </c>
      <c r="BK288" s="96" t="str">
        <f t="shared" si="99"/>
        <v>Tidak Ada</v>
      </c>
      <c r="BL288" s="98" t="str">
        <f t="shared" si="100"/>
        <v>Tidak Lengkap</v>
      </c>
      <c r="BM288" s="98" t="str">
        <f t="shared" si="101"/>
        <v>Tidak Lengkap</v>
      </c>
    </row>
    <row r="289">
      <c r="A289" s="96" t="s">
        <v>62</v>
      </c>
      <c r="B289" s="97">
        <v>281.0</v>
      </c>
      <c r="C289" s="96" t="s">
        <v>2939</v>
      </c>
      <c r="D289" s="96" t="s">
        <v>2940</v>
      </c>
      <c r="E289" s="96" t="s">
        <v>2941</v>
      </c>
      <c r="F289" s="96"/>
      <c r="G289" s="96">
        <v>8.533870233E10</v>
      </c>
      <c r="H289" s="96" t="s">
        <v>11</v>
      </c>
      <c r="I289" s="96" t="s">
        <v>2942</v>
      </c>
      <c r="J289" s="97">
        <v>2020.0</v>
      </c>
      <c r="K289" s="97" t="s">
        <v>223</v>
      </c>
      <c r="L289" s="96" t="s">
        <v>2940</v>
      </c>
      <c r="M289" s="103" t="s">
        <v>4588</v>
      </c>
      <c r="N289" s="96" t="s">
        <v>2944</v>
      </c>
      <c r="O289" s="96" t="s">
        <v>591</v>
      </c>
      <c r="P289" s="96" t="s">
        <v>314</v>
      </c>
      <c r="Q289" s="96" t="s">
        <v>2945</v>
      </c>
      <c r="R289" s="96" t="s">
        <v>9</v>
      </c>
      <c r="S289" s="96" t="s">
        <v>301</v>
      </c>
      <c r="T289" s="96" t="s">
        <v>9</v>
      </c>
      <c r="U289" s="96" t="s">
        <v>301</v>
      </c>
      <c r="V289" s="96" t="s">
        <v>9</v>
      </c>
      <c r="W289" s="96" t="s">
        <v>301</v>
      </c>
      <c r="X289" s="96" t="s">
        <v>9</v>
      </c>
      <c r="Y289" s="96" t="s">
        <v>9</v>
      </c>
      <c r="Z289" s="96" t="s">
        <v>9</v>
      </c>
      <c r="AA289" s="96" t="s">
        <v>301</v>
      </c>
      <c r="AB289" s="96" t="s">
        <v>301</v>
      </c>
      <c r="AC289" s="96" t="s">
        <v>228</v>
      </c>
      <c r="AD289" s="96" t="s">
        <v>228</v>
      </c>
      <c r="AE289" s="96" t="s">
        <v>228</v>
      </c>
      <c r="AF289" s="96" t="s">
        <v>228</v>
      </c>
      <c r="AG289" s="96" t="s">
        <v>228</v>
      </c>
      <c r="AH289" s="96" t="s">
        <v>228</v>
      </c>
      <c r="AI289" s="96" t="s">
        <v>228</v>
      </c>
      <c r="AJ289" s="96" t="s">
        <v>228</v>
      </c>
      <c r="AK289" s="96" t="s">
        <v>229</v>
      </c>
      <c r="AL289" s="96" t="s">
        <v>228</v>
      </c>
      <c r="AM289" s="96" t="s">
        <v>228</v>
      </c>
      <c r="AN289" s="96" t="s">
        <v>2946</v>
      </c>
      <c r="AO289" s="96" t="s">
        <v>2947</v>
      </c>
      <c r="AP289" s="96" t="s">
        <v>2948</v>
      </c>
      <c r="AQ289" s="98"/>
      <c r="AR289" s="104"/>
      <c r="AS289" s="98"/>
      <c r="AT289" s="98"/>
      <c r="AU289" s="96" t="s">
        <v>231</v>
      </c>
      <c r="AV289" s="104"/>
      <c r="AW289" s="98"/>
      <c r="AX289" s="104"/>
      <c r="AY289" s="98"/>
      <c r="AZ289" s="105"/>
      <c r="BA289" s="96" t="s">
        <v>2949</v>
      </c>
      <c r="BB289" s="96" t="s">
        <v>2950</v>
      </c>
      <c r="BC289" s="98">
        <f t="shared" si="97"/>
        <v>10</v>
      </c>
      <c r="BD289" s="106" t="s">
        <v>361</v>
      </c>
      <c r="BE289" s="106" t="s">
        <v>361</v>
      </c>
      <c r="BF289" s="106" t="s">
        <v>321</v>
      </c>
      <c r="BG289" s="106" t="s">
        <v>245</v>
      </c>
      <c r="BH289" s="101"/>
      <c r="BI289" s="100" t="str">
        <f>IFERROR(__xludf.DUMMYFUNCTION("IF(OR(REGEXMATCH(I289,""Peraturan Walikota""),REGEXMATCH(I289,""Peraturan Bupati""),REGEXMATCH(I289,""PERATURAN BUPATI""),REGEXMATCH(I289,""PERATURAN WALIKOTA"")),""Ada"",""Tidak Ada"")"),"Ada")</f>
        <v>Ada</v>
      </c>
      <c r="BJ289" s="98" t="str">
        <f t="shared" si="98"/>
        <v>Ada</v>
      </c>
      <c r="BK289" s="96" t="str">
        <f t="shared" si="99"/>
        <v>Ada</v>
      </c>
      <c r="BL289" s="98" t="str">
        <f t="shared" si="100"/>
        <v>Tidak Lengkap</v>
      </c>
      <c r="BM289" s="98" t="str">
        <f t="shared" si="101"/>
        <v>Tidak Lengkap</v>
      </c>
    </row>
    <row r="290">
      <c r="A290" s="96" t="s">
        <v>62</v>
      </c>
      <c r="B290" s="97">
        <v>282.0</v>
      </c>
      <c r="C290" s="96" t="s">
        <v>2951</v>
      </c>
      <c r="D290" s="96" t="s">
        <v>2952</v>
      </c>
      <c r="E290" s="96" t="s">
        <v>2953</v>
      </c>
      <c r="F290" s="96">
        <v>8.233927212E10</v>
      </c>
      <c r="G290" s="96">
        <v>8.233927212E10</v>
      </c>
      <c r="H290" s="96" t="s">
        <v>24</v>
      </c>
      <c r="I290" s="96" t="s">
        <v>2954</v>
      </c>
      <c r="J290" s="97">
        <v>2020.0</v>
      </c>
      <c r="K290" s="97" t="s">
        <v>223</v>
      </c>
      <c r="L290" s="96" t="s">
        <v>2952</v>
      </c>
      <c r="M290" s="111" t="s">
        <v>2955</v>
      </c>
      <c r="N290" s="96" t="s">
        <v>2956</v>
      </c>
      <c r="O290" s="96" t="s">
        <v>2957</v>
      </c>
      <c r="P290" s="96" t="s">
        <v>2957</v>
      </c>
      <c r="Q290" s="96"/>
      <c r="R290" s="96" t="s">
        <v>9</v>
      </c>
      <c r="S290" s="96" t="s">
        <v>9</v>
      </c>
      <c r="T290" s="96" t="s">
        <v>21</v>
      </c>
      <c r="U290" s="96" t="s">
        <v>21</v>
      </c>
      <c r="V290" s="96" t="s">
        <v>21</v>
      </c>
      <c r="W290" s="96" t="s">
        <v>21</v>
      </c>
      <c r="X290" s="96" t="s">
        <v>9</v>
      </c>
      <c r="Y290" s="96" t="s">
        <v>21</v>
      </c>
      <c r="Z290" s="96" t="s">
        <v>21</v>
      </c>
      <c r="AA290" s="96" t="s">
        <v>21</v>
      </c>
      <c r="AB290" s="96" t="s">
        <v>21</v>
      </c>
      <c r="AC290" s="96" t="s">
        <v>228</v>
      </c>
      <c r="AD290" s="96" t="s">
        <v>228</v>
      </c>
      <c r="AE290" s="96" t="s">
        <v>228</v>
      </c>
      <c r="AF290" s="96" t="s">
        <v>228</v>
      </c>
      <c r="AG290" s="96" t="s">
        <v>228</v>
      </c>
      <c r="AH290" s="96" t="s">
        <v>228</v>
      </c>
      <c r="AI290" s="96" t="s">
        <v>228</v>
      </c>
      <c r="AJ290" s="96" t="s">
        <v>228</v>
      </c>
      <c r="AK290" s="96" t="s">
        <v>228</v>
      </c>
      <c r="AL290" s="96" t="s">
        <v>228</v>
      </c>
      <c r="AM290" s="96" t="s">
        <v>228</v>
      </c>
      <c r="AN290" s="96"/>
      <c r="AO290" s="96">
        <v>31.0</v>
      </c>
      <c r="AP290" s="96" t="s">
        <v>2958</v>
      </c>
      <c r="AQ290" s="96"/>
      <c r="AR290" s="105"/>
      <c r="AS290" s="105"/>
      <c r="AT290" s="98"/>
      <c r="AU290" s="96" t="s">
        <v>231</v>
      </c>
      <c r="AV290" s="104"/>
      <c r="AW290" s="96"/>
      <c r="AX290" s="104"/>
      <c r="AY290" s="98"/>
      <c r="AZ290" s="96"/>
      <c r="BA290" s="96" t="s">
        <v>2959</v>
      </c>
      <c r="BB290" s="96" t="s">
        <v>2960</v>
      </c>
      <c r="BC290" s="98"/>
      <c r="BD290" s="96"/>
      <c r="BE290" s="96"/>
      <c r="BF290" s="96"/>
      <c r="BG290" s="96"/>
      <c r="BH290" s="108"/>
      <c r="BI290" s="100" t="str">
        <f>IFERROR(__xludf.DUMMYFUNCTION("IF(OR(REGEXMATCH(I290,""Peraturan Walikota""),REGEXMATCH(I290,""Peraturan Bupati""),REGEXMATCH(I290,""PERATURAN BUPATI""),REGEXMATCH(I290,""PERATURAN WALIKOTA"")),""Ada"",""Tidak Ada"")"),"Ada")</f>
        <v>Ada</v>
      </c>
      <c r="BJ290" s="98"/>
      <c r="BK290" s="96"/>
      <c r="BL290" s="98"/>
      <c r="BM290" s="98"/>
    </row>
    <row r="291">
      <c r="A291" s="96" t="s">
        <v>62</v>
      </c>
      <c r="B291" s="97">
        <v>283.0</v>
      </c>
      <c r="C291" s="96" t="s">
        <v>2961</v>
      </c>
      <c r="D291" s="96" t="s">
        <v>2962</v>
      </c>
      <c r="E291" s="96" t="s">
        <v>2963</v>
      </c>
      <c r="F291" s="96" t="s">
        <v>2964</v>
      </c>
      <c r="G291" s="96" t="s">
        <v>2965</v>
      </c>
      <c r="H291" s="96" t="s">
        <v>11</v>
      </c>
      <c r="I291" s="96" t="s">
        <v>2966</v>
      </c>
      <c r="J291" s="97">
        <v>2022.0</v>
      </c>
      <c r="K291" s="97" t="s">
        <v>223</v>
      </c>
      <c r="L291" s="96" t="s">
        <v>2967</v>
      </c>
      <c r="M291" s="110"/>
      <c r="N291" s="96" t="s">
        <v>2968</v>
      </c>
      <c r="O291" s="96" t="s">
        <v>253</v>
      </c>
      <c r="P291" s="96" t="s">
        <v>1676</v>
      </c>
      <c r="Q291" s="96" t="s">
        <v>2969</v>
      </c>
      <c r="R291" s="96" t="s">
        <v>9</v>
      </c>
      <c r="S291" s="96" t="s">
        <v>9</v>
      </c>
      <c r="T291" s="96" t="s">
        <v>9</v>
      </c>
      <c r="U291" s="96" t="s">
        <v>9</v>
      </c>
      <c r="V291" s="96" t="s">
        <v>21</v>
      </c>
      <c r="W291" s="96" t="s">
        <v>21</v>
      </c>
      <c r="X291" s="96" t="s">
        <v>9</v>
      </c>
      <c r="Y291" s="96" t="s">
        <v>21</v>
      </c>
      <c r="Z291" s="96" t="s">
        <v>21</v>
      </c>
      <c r="AA291" s="96" t="s">
        <v>21</v>
      </c>
      <c r="AB291" s="96" t="s">
        <v>21</v>
      </c>
      <c r="AC291" s="96" t="s">
        <v>228</v>
      </c>
      <c r="AD291" s="96" t="s">
        <v>228</v>
      </c>
      <c r="AE291" s="96" t="s">
        <v>228</v>
      </c>
      <c r="AF291" s="96" t="s">
        <v>228</v>
      </c>
      <c r="AG291" s="96" t="s">
        <v>228</v>
      </c>
      <c r="AH291" s="96" t="s">
        <v>228</v>
      </c>
      <c r="AI291" s="96" t="s">
        <v>228</v>
      </c>
      <c r="AJ291" s="96" t="s">
        <v>228</v>
      </c>
      <c r="AK291" s="96" t="s">
        <v>228</v>
      </c>
      <c r="AL291" s="96" t="s">
        <v>228</v>
      </c>
      <c r="AM291" s="96" t="s">
        <v>228</v>
      </c>
      <c r="AN291" s="96" t="s">
        <v>2970</v>
      </c>
      <c r="AO291" s="96">
        <v>94.0</v>
      </c>
      <c r="AP291" s="96" t="s">
        <v>1119</v>
      </c>
      <c r="AQ291" s="98"/>
      <c r="AR291" s="104"/>
      <c r="AS291" s="98"/>
      <c r="AT291" s="98"/>
      <c r="AU291" s="104"/>
      <c r="AV291" s="104"/>
      <c r="AW291" s="96" t="s">
        <v>279</v>
      </c>
      <c r="AX291" s="104"/>
      <c r="AY291" s="98"/>
      <c r="AZ291" s="96"/>
      <c r="BA291" s="96" t="s">
        <v>2971</v>
      </c>
      <c r="BB291" s="96" t="s">
        <v>2972</v>
      </c>
      <c r="BC291" s="98">
        <f>COUNTIF(AC291:AM291,"Sudah")</f>
        <v>11</v>
      </c>
      <c r="BD291" s="96" t="s">
        <v>320</v>
      </c>
      <c r="BE291" s="96"/>
      <c r="BF291" s="96"/>
      <c r="BG291" s="96"/>
      <c r="BH291" s="108"/>
      <c r="BI291" s="100" t="str">
        <f>IFERROR(__xludf.DUMMYFUNCTION("IF(OR(REGEXMATCH(I291,""Peraturan Walikota""),REGEXMATCH(I291,""Peraturan Bupati""),REGEXMATCH(I291,""PERATURAN BUPATI""),REGEXMATCH(I291,""PERATURAN WALIKOTA"")),""Ada"",""Tidak Ada"")"),"Ada")</f>
        <v>Ada</v>
      </c>
      <c r="BJ291" s="98" t="str">
        <f>IF(O291 = "Belum Punya", "Tidak Ada", IF(O291 = "", "Tidak Menjawab", "Ada"))</f>
        <v>Ada</v>
      </c>
      <c r="BK291" s="96" t="str">
        <f>IF(P291 = "Tidak Punya", "Tidak Ada", IF(P291 = "", "Tidak Menjawab", "Ada"))</f>
        <v>Ada</v>
      </c>
      <c r="BL291" s="98" t="str">
        <f>IF(AND(R291="Ada",S291="Ada",T291="Ada"),"Lengkap","Tidak Lengkap")</f>
        <v>Lengkap</v>
      </c>
      <c r="BM291" s="98" t="str">
        <f>IF(AND(U291="Ada",V291="Ada",W291="Ada",X291="Ada",Y291="Ada",Z291="Ada",AA291="Ada",AB291="Ada"),"Lengkap","Tidak Lengkap")</f>
        <v>Tidak Lengkap</v>
      </c>
    </row>
    <row r="292" hidden="1">
      <c r="A292" s="96" t="s">
        <v>62</v>
      </c>
      <c r="B292" s="97">
        <v>284.0</v>
      </c>
      <c r="C292" s="248" t="s">
        <v>2973</v>
      </c>
      <c r="D292" s="248"/>
      <c r="E292" s="248"/>
      <c r="F292" s="248"/>
      <c r="G292" s="248"/>
      <c r="H292" s="248"/>
      <c r="I292" s="248"/>
      <c r="J292" s="249">
        <v>2020.0</v>
      </c>
      <c r="K292" s="249"/>
      <c r="L292" s="248"/>
      <c r="M292" s="283"/>
      <c r="N292" s="248"/>
      <c r="O292" s="248"/>
      <c r="P292" s="248"/>
      <c r="Q292" s="248"/>
      <c r="R292" s="248"/>
      <c r="S292" s="248"/>
      <c r="T292" s="248"/>
      <c r="U292" s="248"/>
      <c r="V292" s="248"/>
      <c r="W292" s="248"/>
      <c r="X292" s="248"/>
      <c r="Y292" s="248"/>
      <c r="Z292" s="248"/>
      <c r="AA292" s="248"/>
      <c r="AB292" s="248"/>
      <c r="AC292" s="248"/>
      <c r="AD292" s="248"/>
      <c r="AE292" s="248"/>
      <c r="AF292" s="248"/>
      <c r="AG292" s="248"/>
      <c r="AH292" s="248"/>
      <c r="AI292" s="248"/>
      <c r="AJ292" s="248"/>
      <c r="AK292" s="248"/>
      <c r="AL292" s="248"/>
      <c r="AM292" s="248"/>
      <c r="AN292" s="248"/>
      <c r="AO292" s="248"/>
      <c r="AP292" s="248"/>
      <c r="AQ292" s="250"/>
      <c r="AR292" s="259"/>
      <c r="AS292" s="250"/>
      <c r="AT292" s="250"/>
      <c r="AU292" s="259"/>
      <c r="AV292" s="259"/>
      <c r="AW292" s="248"/>
      <c r="AX292" s="259"/>
      <c r="AY292" s="250"/>
      <c r="AZ292" s="248"/>
      <c r="BA292" s="248"/>
      <c r="BB292" s="248"/>
      <c r="BC292" s="250"/>
      <c r="BD292" s="248"/>
      <c r="BE292" s="248"/>
      <c r="BF292" s="248"/>
      <c r="BG292" s="248"/>
      <c r="BH292" s="267"/>
      <c r="BI292" s="100" t="str">
        <f>IFERROR(__xludf.DUMMYFUNCTION("IF(OR(REGEXMATCH(I292,""Peraturan Walikota""),REGEXMATCH(I292,""Peraturan Bupati""),REGEXMATCH(I292,""PERATURAN BUPATI""),REGEXMATCH(I292,""PERATURAN WALIKOTA"")),""Ada"",""Tidak Ada"")"),"Tidak Ada")</f>
        <v>Tidak Ada</v>
      </c>
      <c r="BJ292" s="250"/>
      <c r="BK292" s="248"/>
      <c r="BL292" s="250"/>
      <c r="BM292" s="250"/>
    </row>
    <row r="293">
      <c r="A293" s="96" t="s">
        <v>62</v>
      </c>
      <c r="B293" s="97">
        <v>285.0</v>
      </c>
      <c r="C293" s="96" t="s">
        <v>2975</v>
      </c>
      <c r="D293" s="96" t="s">
        <v>2976</v>
      </c>
      <c r="E293" s="96" t="s">
        <v>2977</v>
      </c>
      <c r="F293" s="96">
        <v>8.1903041098E10</v>
      </c>
      <c r="G293" s="96">
        <v>8.1903041098E10</v>
      </c>
      <c r="H293" s="96" t="s">
        <v>11</v>
      </c>
      <c r="I293" s="96" t="s">
        <v>2978</v>
      </c>
      <c r="J293" s="97">
        <v>2019.0</v>
      </c>
      <c r="K293" s="97" t="s">
        <v>387</v>
      </c>
      <c r="L293" s="96" t="s">
        <v>2979</v>
      </c>
      <c r="M293" s="111" t="s">
        <v>2980</v>
      </c>
      <c r="N293" s="96" t="s">
        <v>2981</v>
      </c>
      <c r="O293" s="96" t="s">
        <v>226</v>
      </c>
      <c r="P293" s="96" t="s">
        <v>287</v>
      </c>
      <c r="Q293" s="96"/>
      <c r="R293" s="96" t="s">
        <v>9</v>
      </c>
      <c r="S293" s="96" t="s">
        <v>9</v>
      </c>
      <c r="T293" s="96" t="s">
        <v>21</v>
      </c>
      <c r="U293" s="96" t="s">
        <v>9</v>
      </c>
      <c r="V293" s="96" t="s">
        <v>21</v>
      </c>
      <c r="W293" s="96" t="s">
        <v>21</v>
      </c>
      <c r="X293" s="96" t="s">
        <v>9</v>
      </c>
      <c r="Y293" s="96" t="s">
        <v>21</v>
      </c>
      <c r="Z293" s="96" t="s">
        <v>9</v>
      </c>
      <c r="AA293" s="96" t="s">
        <v>21</v>
      </c>
      <c r="AB293" s="96" t="s">
        <v>21</v>
      </c>
      <c r="AC293" s="96" t="s">
        <v>228</v>
      </c>
      <c r="AD293" s="96" t="s">
        <v>228</v>
      </c>
      <c r="AE293" s="96" t="s">
        <v>228</v>
      </c>
      <c r="AF293" s="96" t="s">
        <v>228</v>
      </c>
      <c r="AG293" s="96" t="s">
        <v>228</v>
      </c>
      <c r="AH293" s="96" t="s">
        <v>229</v>
      </c>
      <c r="AI293" s="96" t="s">
        <v>229</v>
      </c>
      <c r="AJ293" s="96" t="s">
        <v>228</v>
      </c>
      <c r="AK293" s="96" t="s">
        <v>228</v>
      </c>
      <c r="AL293" s="96" t="s">
        <v>228</v>
      </c>
      <c r="AM293" s="96" t="s">
        <v>228</v>
      </c>
      <c r="AN293" s="96"/>
      <c r="AO293" s="96">
        <v>272.0</v>
      </c>
      <c r="AP293" s="96" t="s">
        <v>278</v>
      </c>
      <c r="AQ293" s="98"/>
      <c r="AR293" s="104"/>
      <c r="AS293" s="98"/>
      <c r="AT293" s="98"/>
      <c r="AU293" s="104"/>
      <c r="AV293" s="104"/>
      <c r="AW293" s="96"/>
      <c r="AX293" s="104"/>
      <c r="AY293" s="98"/>
      <c r="AZ293" s="96"/>
      <c r="BA293" s="96" t="s">
        <v>2982</v>
      </c>
      <c r="BB293" s="96" t="s">
        <v>2983</v>
      </c>
      <c r="BC293" s="98">
        <f>COUNTIF(AC293:AM293,"Sudah")</f>
        <v>9</v>
      </c>
      <c r="BD293" s="96"/>
      <c r="BE293" s="96"/>
      <c r="BF293" s="96"/>
      <c r="BG293" s="96"/>
      <c r="BH293" s="108"/>
      <c r="BI293" s="100" t="str">
        <f>IFERROR(__xludf.DUMMYFUNCTION("IF(OR(REGEXMATCH(I293,""Peraturan Walikota""),REGEXMATCH(I293,""Peraturan Bupati""),REGEXMATCH(I293,""PERATURAN BUPATI""),REGEXMATCH(I293,""PERATURAN WALIKOTA"")),""Ada"",""Tidak Ada"")"),"Ada")</f>
        <v>Ada</v>
      </c>
      <c r="BJ293" s="98"/>
      <c r="BK293" s="96"/>
      <c r="BL293" s="98"/>
      <c r="BM293" s="98"/>
    </row>
    <row r="294" hidden="1">
      <c r="A294" s="96" t="s">
        <v>62</v>
      </c>
      <c r="B294" s="97">
        <v>286.0</v>
      </c>
      <c r="C294" s="248" t="s">
        <v>2984</v>
      </c>
      <c r="D294" s="248"/>
      <c r="E294" s="248"/>
      <c r="F294" s="248"/>
      <c r="G294" s="248"/>
      <c r="H294" s="248"/>
      <c r="I294" s="248"/>
      <c r="J294" s="249">
        <v>2021.0</v>
      </c>
      <c r="K294" s="249"/>
      <c r="L294" s="248"/>
      <c r="M294" s="283"/>
      <c r="N294" s="248"/>
      <c r="O294" s="248"/>
      <c r="P294" s="248"/>
      <c r="Q294" s="248"/>
      <c r="R294" s="248"/>
      <c r="S294" s="248"/>
      <c r="T294" s="248"/>
      <c r="U294" s="248"/>
      <c r="V294" s="248"/>
      <c r="W294" s="248"/>
      <c r="X294" s="248"/>
      <c r="Y294" s="248"/>
      <c r="Z294" s="248"/>
      <c r="AA294" s="248"/>
      <c r="AB294" s="248"/>
      <c r="AC294" s="248"/>
      <c r="AD294" s="248"/>
      <c r="AE294" s="248"/>
      <c r="AF294" s="248"/>
      <c r="AG294" s="248"/>
      <c r="AH294" s="248"/>
      <c r="AI294" s="248"/>
      <c r="AJ294" s="248"/>
      <c r="AK294" s="248"/>
      <c r="AL294" s="248"/>
      <c r="AM294" s="248"/>
      <c r="AN294" s="248"/>
      <c r="AO294" s="248"/>
      <c r="AP294" s="248"/>
      <c r="AQ294" s="250"/>
      <c r="AR294" s="259"/>
      <c r="AS294" s="250"/>
      <c r="AT294" s="250"/>
      <c r="AU294" s="259"/>
      <c r="AV294" s="259"/>
      <c r="AW294" s="248"/>
      <c r="AX294" s="259"/>
      <c r="AY294" s="250"/>
      <c r="AZ294" s="248"/>
      <c r="BA294" s="248"/>
      <c r="BB294" s="248"/>
      <c r="BC294" s="250"/>
      <c r="BD294" s="248"/>
      <c r="BE294" s="248"/>
      <c r="BF294" s="248"/>
      <c r="BG294" s="248"/>
      <c r="BH294" s="267"/>
      <c r="BI294" s="100" t="str">
        <f>IFERROR(__xludf.DUMMYFUNCTION("IF(OR(REGEXMATCH(I294,""Peraturan Walikota""),REGEXMATCH(I294,""Peraturan Bupati""),REGEXMATCH(I294,""PERATURAN BUPATI""),REGEXMATCH(I294,""PERATURAN WALIKOTA"")),""Ada"",""Tidak Ada"")"),"Tidak Ada")</f>
        <v>Tidak Ada</v>
      </c>
      <c r="BJ294" s="250"/>
      <c r="BK294" s="248"/>
      <c r="BL294" s="250"/>
      <c r="BM294" s="250"/>
    </row>
    <row r="295">
      <c r="A295" s="96" t="s">
        <v>64</v>
      </c>
      <c r="B295" s="97">
        <v>287.0</v>
      </c>
      <c r="C295" s="96" t="s">
        <v>2993</v>
      </c>
      <c r="D295" s="120" t="s">
        <v>4589</v>
      </c>
      <c r="E295" s="96" t="s">
        <v>2995</v>
      </c>
      <c r="F295" s="102" t="s">
        <v>2996</v>
      </c>
      <c r="G295" s="102" t="s">
        <v>2996</v>
      </c>
      <c r="H295" s="96" t="s">
        <v>2997</v>
      </c>
      <c r="I295" s="96" t="s">
        <v>2998</v>
      </c>
      <c r="J295" s="97">
        <v>2021.0</v>
      </c>
      <c r="K295" s="97" t="s">
        <v>387</v>
      </c>
      <c r="L295" s="96" t="s">
        <v>2999</v>
      </c>
      <c r="M295" s="103" t="s">
        <v>4590</v>
      </c>
      <c r="N295" s="96" t="s">
        <v>590</v>
      </c>
      <c r="O295" s="96" t="s">
        <v>884</v>
      </c>
      <c r="P295" s="96" t="s">
        <v>314</v>
      </c>
      <c r="Q295" s="96" t="s">
        <v>300</v>
      </c>
      <c r="R295" s="96" t="s">
        <v>9</v>
      </c>
      <c r="S295" s="96" t="s">
        <v>9</v>
      </c>
      <c r="T295" s="96" t="s">
        <v>9</v>
      </c>
      <c r="U295" s="96" t="s">
        <v>9</v>
      </c>
      <c r="V295" s="96" t="s">
        <v>9</v>
      </c>
      <c r="W295" s="96" t="s">
        <v>21</v>
      </c>
      <c r="X295" s="96" t="s">
        <v>9</v>
      </c>
      <c r="Y295" s="96" t="s">
        <v>9</v>
      </c>
      <c r="Z295" s="96" t="s">
        <v>21</v>
      </c>
      <c r="AA295" s="96" t="s">
        <v>21</v>
      </c>
      <c r="AB295" s="96" t="s">
        <v>21</v>
      </c>
      <c r="AC295" s="96" t="s">
        <v>228</v>
      </c>
      <c r="AD295" s="96" t="s">
        <v>228</v>
      </c>
      <c r="AE295" s="96" t="s">
        <v>228</v>
      </c>
      <c r="AF295" s="96" t="s">
        <v>228</v>
      </c>
      <c r="AG295" s="96" t="s">
        <v>228</v>
      </c>
      <c r="AH295" s="96" t="s">
        <v>228</v>
      </c>
      <c r="AI295" s="96" t="s">
        <v>228</v>
      </c>
      <c r="AJ295" s="96" t="s">
        <v>228</v>
      </c>
      <c r="AK295" s="96" t="s">
        <v>228</v>
      </c>
      <c r="AL295" s="96" t="s">
        <v>228</v>
      </c>
      <c r="AM295" s="96" t="s">
        <v>228</v>
      </c>
      <c r="AN295" s="96" t="s">
        <v>370</v>
      </c>
      <c r="AO295" s="96" t="s">
        <v>3001</v>
      </c>
      <c r="AP295" s="96" t="s">
        <v>317</v>
      </c>
      <c r="AQ295" s="98"/>
      <c r="AR295" s="98"/>
      <c r="AS295" s="98"/>
      <c r="AT295" s="98"/>
      <c r="AU295" s="98"/>
      <c r="AV295" s="98"/>
      <c r="AW295" s="96" t="s">
        <v>231</v>
      </c>
      <c r="AX295" s="98"/>
      <c r="AY295" s="98"/>
      <c r="AZ295" s="98"/>
      <c r="BA295" s="96" t="s">
        <v>3002</v>
      </c>
      <c r="BB295" s="96" t="s">
        <v>3003</v>
      </c>
      <c r="BC295" s="98">
        <f>COUNTIF(AC295:AM295,"Sudah")</f>
        <v>11</v>
      </c>
      <c r="BD295" s="101"/>
      <c r="BE295" s="101"/>
      <c r="BF295" s="101"/>
      <c r="BG295" s="101"/>
      <c r="BH295" s="101"/>
      <c r="BI295" s="100" t="str">
        <f>IFERROR(__xludf.DUMMYFUNCTION("IF(OR(REGEXMATCH(I295,""Peraturan Walikota""),REGEXMATCH(I295,""Peraturan Bupati""),REGEXMATCH(I295,""PERATURAN BUPATI""),REGEXMATCH(I295,""PERATURAN WALIKOTA"")),""Ada"",""Tidak Ada"")"),"Ada")</f>
        <v>Ada</v>
      </c>
      <c r="BJ295" s="98" t="str">
        <f>IF(O295 = "Belum Punya", "Tidak Ada", IF(O295 = "", "Tidak Menjawab", "Ada"))</f>
        <v>Tidak Ada</v>
      </c>
      <c r="BK295" s="96" t="str">
        <f>IF(P295 = "Tidak Punya", "Tidak Ada", IF(P295 = "", "Tidak Menjawab", "Ada"))</f>
        <v>Ada</v>
      </c>
      <c r="BL295" s="98" t="str">
        <f>IF(AND(R295="Ada",S295="Ada",T295="Ada"),"Lengkap","Tidak Lengkap")</f>
        <v>Lengkap</v>
      </c>
      <c r="BM295" s="98" t="str">
        <f>IF(AND(U295="Ada",V295="Ada",W295="Ada",X295="Ada",Y295="Ada",Z295="Ada",AA295="Ada",AB295="Ada"),"Lengkap","Tidak Lengkap")</f>
        <v>Tidak Lengkap</v>
      </c>
    </row>
    <row r="296">
      <c r="A296" s="96" t="s">
        <v>64</v>
      </c>
      <c r="B296" s="97">
        <v>288.0</v>
      </c>
      <c r="C296" s="146" t="s">
        <v>3004</v>
      </c>
      <c r="D296" s="146" t="s">
        <v>3005</v>
      </c>
      <c r="E296" s="146" t="s">
        <v>3006</v>
      </c>
      <c r="F296" s="146" t="s">
        <v>237</v>
      </c>
      <c r="G296" s="146" t="s">
        <v>237</v>
      </c>
      <c r="H296" s="146" t="s">
        <v>11</v>
      </c>
      <c r="I296" s="146" t="s">
        <v>3007</v>
      </c>
      <c r="J296" s="61">
        <v>2022.0</v>
      </c>
      <c r="K296" s="61" t="s">
        <v>223</v>
      </c>
      <c r="L296" s="146" t="s">
        <v>3008</v>
      </c>
      <c r="M296" s="146" t="s">
        <v>3009</v>
      </c>
      <c r="N296" s="146" t="s">
        <v>3010</v>
      </c>
      <c r="O296" s="146" t="s">
        <v>226</v>
      </c>
      <c r="P296" s="146" t="s">
        <v>229</v>
      </c>
      <c r="Q296" s="146" t="s">
        <v>3011</v>
      </c>
      <c r="R296" s="146">
        <v>1.0</v>
      </c>
      <c r="S296" s="146" t="s">
        <v>21</v>
      </c>
      <c r="T296" s="146" t="s">
        <v>9</v>
      </c>
      <c r="U296" s="146" t="s">
        <v>9</v>
      </c>
      <c r="V296" s="146" t="s">
        <v>9</v>
      </c>
      <c r="W296" s="146" t="s">
        <v>9</v>
      </c>
      <c r="X296" s="146" t="s">
        <v>301</v>
      </c>
      <c r="Y296" s="146" t="s">
        <v>9</v>
      </c>
      <c r="Z296" s="146" t="s">
        <v>9</v>
      </c>
      <c r="AA296" s="146" t="s">
        <v>21</v>
      </c>
      <c r="AB296" s="146" t="s">
        <v>21</v>
      </c>
      <c r="AC296" s="146" t="s">
        <v>228</v>
      </c>
      <c r="AD296" s="146" t="s">
        <v>228</v>
      </c>
      <c r="AE296" s="146" t="s">
        <v>228</v>
      </c>
      <c r="AF296" s="146" t="s">
        <v>228</v>
      </c>
      <c r="AG296" s="146" t="s">
        <v>228</v>
      </c>
      <c r="AH296" s="146" t="s">
        <v>228</v>
      </c>
      <c r="AI296" s="146" t="s">
        <v>228</v>
      </c>
      <c r="AJ296" s="146" t="s">
        <v>228</v>
      </c>
      <c r="AK296" s="146" t="s">
        <v>228</v>
      </c>
      <c r="AL296" s="146" t="s">
        <v>228</v>
      </c>
      <c r="AM296" s="146" t="s">
        <v>228</v>
      </c>
      <c r="AN296" s="146" t="s">
        <v>3012</v>
      </c>
      <c r="AO296" s="146">
        <v>139.0</v>
      </c>
      <c r="AP296" s="146" t="s">
        <v>317</v>
      </c>
      <c r="AQ296" s="147"/>
      <c r="AR296" s="147"/>
      <c r="AS296" s="147"/>
      <c r="AT296" s="147"/>
      <c r="AU296" s="147"/>
      <c r="AV296" s="147"/>
      <c r="AW296" s="148"/>
      <c r="AX296" s="146" t="s">
        <v>231</v>
      </c>
      <c r="AY296" s="147"/>
      <c r="BA296" s="146" t="s">
        <v>3013</v>
      </c>
      <c r="BB296" s="146"/>
      <c r="BC296" s="98"/>
      <c r="BD296" s="149"/>
      <c r="BE296" s="149"/>
      <c r="BF296" s="149"/>
      <c r="BG296" s="149"/>
      <c r="BH296" s="149"/>
      <c r="BI296" s="100" t="str">
        <f>IFERROR(__xludf.DUMMYFUNCTION("IF(OR(REGEXMATCH(I296,""Peraturan Walikota""),REGEXMATCH(I296,""Peraturan Bupati""),REGEXMATCH(I296,""PERATURAN BUPATI""),REGEXMATCH(I296,""PERATURAN WALIKOTA"")),""Ada"",""Tidak Ada"")"),"Ada")</f>
        <v>Ada</v>
      </c>
      <c r="BJ296" s="98"/>
      <c r="BK296" s="96"/>
      <c r="BL296" s="98"/>
      <c r="BM296" s="98"/>
    </row>
    <row r="297">
      <c r="A297" s="146" t="s">
        <v>64</v>
      </c>
      <c r="B297" s="97">
        <v>289.0</v>
      </c>
      <c r="C297" s="146" t="s">
        <v>3014</v>
      </c>
      <c r="D297" s="146" t="s">
        <v>3015</v>
      </c>
      <c r="E297" s="146" t="s">
        <v>3016</v>
      </c>
      <c r="F297" s="146" t="s">
        <v>301</v>
      </c>
      <c r="G297" s="150" t="s">
        <v>3017</v>
      </c>
      <c r="H297" s="146" t="s">
        <v>3018</v>
      </c>
      <c r="I297" s="146" t="s">
        <v>3019</v>
      </c>
      <c r="J297" s="61">
        <v>2023.0</v>
      </c>
      <c r="K297" s="61" t="s">
        <v>223</v>
      </c>
      <c r="L297" s="146" t="s">
        <v>3020</v>
      </c>
      <c r="M297" s="151" t="s">
        <v>4591</v>
      </c>
      <c r="N297" s="146" t="s">
        <v>3022</v>
      </c>
      <c r="O297" s="146" t="s">
        <v>276</v>
      </c>
      <c r="P297" s="146" t="s">
        <v>2134</v>
      </c>
      <c r="Q297" s="146" t="s">
        <v>300</v>
      </c>
      <c r="R297" s="146" t="s">
        <v>21</v>
      </c>
      <c r="S297" s="146" t="s">
        <v>21</v>
      </c>
      <c r="T297" s="146" t="s">
        <v>21</v>
      </c>
      <c r="U297" s="146" t="s">
        <v>21</v>
      </c>
      <c r="V297" s="146" t="s">
        <v>21</v>
      </c>
      <c r="W297" s="146" t="s">
        <v>21</v>
      </c>
      <c r="X297" s="146" t="s">
        <v>21</v>
      </c>
      <c r="Y297" s="146" t="s">
        <v>21</v>
      </c>
      <c r="Z297" s="146" t="s">
        <v>21</v>
      </c>
      <c r="AA297" s="146" t="s">
        <v>21</v>
      </c>
      <c r="AB297" s="146" t="s">
        <v>21</v>
      </c>
      <c r="AC297" s="146" t="s">
        <v>228</v>
      </c>
      <c r="AD297" s="146" t="s">
        <v>228</v>
      </c>
      <c r="AE297" s="146" t="s">
        <v>228</v>
      </c>
      <c r="AF297" s="146" t="s">
        <v>228</v>
      </c>
      <c r="AG297" s="146" t="s">
        <v>229</v>
      </c>
      <c r="AH297" s="146" t="s">
        <v>229</v>
      </c>
      <c r="AI297" s="146" t="s">
        <v>229</v>
      </c>
      <c r="AJ297" s="146" t="s">
        <v>228</v>
      </c>
      <c r="AK297" s="146" t="s">
        <v>229</v>
      </c>
      <c r="AL297" s="146" t="s">
        <v>228</v>
      </c>
      <c r="AM297" s="146" t="s">
        <v>229</v>
      </c>
      <c r="AN297" s="146" t="s">
        <v>3023</v>
      </c>
      <c r="AO297" s="146">
        <v>32.0</v>
      </c>
      <c r="AP297" s="146" t="s">
        <v>411</v>
      </c>
      <c r="AQ297" s="147"/>
      <c r="AR297" s="147"/>
      <c r="AS297" s="147"/>
      <c r="AT297" s="147"/>
      <c r="AU297" s="147"/>
      <c r="AV297" s="147"/>
      <c r="AW297" s="148"/>
      <c r="AX297" s="146" t="s">
        <v>231</v>
      </c>
      <c r="AY297" s="147"/>
      <c r="AZ297" s="149"/>
      <c r="BA297" s="146" t="s">
        <v>3024</v>
      </c>
      <c r="BB297" s="146" t="s">
        <v>3025</v>
      </c>
      <c r="BC297" s="98">
        <f t="shared" ref="BC297:BC299" si="102">COUNTIF(AC297:AM297,"Sudah")</f>
        <v>6</v>
      </c>
      <c r="BD297" s="149"/>
      <c r="BE297" s="149"/>
      <c r="BF297" s="149"/>
      <c r="BG297" s="149"/>
      <c r="BH297" s="149"/>
      <c r="BI297" s="100" t="str">
        <f>IFERROR(__xludf.DUMMYFUNCTION("IF(OR(REGEXMATCH(I297,""Peraturan Walikota""),REGEXMATCH(I297,""Peraturan Bupati""),REGEXMATCH(I297,""PERATURAN BUPATI""),REGEXMATCH(I297,""PERATURAN WALIKOTA"")),""Ada"",""Tidak Ada"")"),"Ada")</f>
        <v>Ada</v>
      </c>
      <c r="BJ297" s="98" t="str">
        <f t="shared" ref="BJ297:BJ299" si="103">IF(O297 = "Belum Punya", "Tidak Ada", IF(O297 = "", "Tidak Menjawab", "Ada"))</f>
        <v>Ada</v>
      </c>
      <c r="BK297" s="96" t="str">
        <f t="shared" ref="BK297:BK299" si="104">IF(P297 = "Tidak Punya", "Tidak Ada", IF(P297 = "", "Tidak Menjawab", "Ada"))</f>
        <v>Ada</v>
      </c>
      <c r="BL297" s="98" t="str">
        <f t="shared" ref="BL297:BL299" si="105">IF(AND(R297="Ada",S297="Ada",T297="Ada"),"Lengkap","Tidak Lengkap")</f>
        <v>Tidak Lengkap</v>
      </c>
      <c r="BM297" s="98" t="str">
        <f t="shared" ref="BM297:BM299" si="106">IF(AND(U297="Ada",V297="Ada",W297="Ada",X297="Ada",Y297="Ada",Z297="Ada",AA297="Ada",AB297="Ada"),"Lengkap","Tidak Lengkap")</f>
        <v>Tidak Lengkap</v>
      </c>
    </row>
    <row r="298">
      <c r="A298" s="146" t="s">
        <v>64</v>
      </c>
      <c r="B298" s="97">
        <v>290.0</v>
      </c>
      <c r="C298" s="146" t="s">
        <v>3026</v>
      </c>
      <c r="D298" s="146" t="s">
        <v>3027</v>
      </c>
      <c r="E298" s="146" t="s">
        <v>3028</v>
      </c>
      <c r="F298" s="146">
        <v>8.13377033E10</v>
      </c>
      <c r="G298" s="146">
        <v>8.13377033E10</v>
      </c>
      <c r="H298" s="146" t="s">
        <v>11</v>
      </c>
      <c r="I298" s="146" t="s">
        <v>3029</v>
      </c>
      <c r="J298" s="61">
        <v>2022.0</v>
      </c>
      <c r="K298" s="61" t="s">
        <v>223</v>
      </c>
      <c r="L298" s="146">
        <v>8.5253094195E10</v>
      </c>
      <c r="M298" s="146" t="s">
        <v>3030</v>
      </c>
      <c r="N298" s="146" t="s">
        <v>1783</v>
      </c>
      <c r="O298" s="146" t="s">
        <v>286</v>
      </c>
      <c r="P298" s="146" t="s">
        <v>330</v>
      </c>
      <c r="Q298" s="146"/>
      <c r="R298" s="146" t="s">
        <v>9</v>
      </c>
      <c r="S298" s="146" t="s">
        <v>9</v>
      </c>
      <c r="T298" s="146" t="s">
        <v>9</v>
      </c>
      <c r="U298" s="146" t="s">
        <v>21</v>
      </c>
      <c r="V298" s="146" t="s">
        <v>9</v>
      </c>
      <c r="W298" s="146" t="s">
        <v>9</v>
      </c>
      <c r="X298" s="146" t="s">
        <v>9</v>
      </c>
      <c r="Y298" s="146" t="s">
        <v>21</v>
      </c>
      <c r="Z298" s="146" t="s">
        <v>21</v>
      </c>
      <c r="AA298" s="146" t="s">
        <v>21</v>
      </c>
      <c r="AB298" s="146" t="s">
        <v>21</v>
      </c>
      <c r="AC298" s="146" t="s">
        <v>228</v>
      </c>
      <c r="AD298" s="146" t="s">
        <v>228</v>
      </c>
      <c r="AE298" s="146" t="s">
        <v>228</v>
      </c>
      <c r="AF298" s="146" t="s">
        <v>228</v>
      </c>
      <c r="AG298" s="146" t="s">
        <v>228</v>
      </c>
      <c r="AH298" s="146" t="s">
        <v>228</v>
      </c>
      <c r="AI298" s="146" t="s">
        <v>229</v>
      </c>
      <c r="AJ298" s="146" t="s">
        <v>228</v>
      </c>
      <c r="AK298" s="146" t="s">
        <v>228</v>
      </c>
      <c r="AL298" s="146" t="s">
        <v>228</v>
      </c>
      <c r="AM298" s="146" t="s">
        <v>228</v>
      </c>
      <c r="AN298" s="146"/>
      <c r="AO298" s="146" t="s">
        <v>3031</v>
      </c>
      <c r="AP298" s="146" t="s">
        <v>3032</v>
      </c>
      <c r="AQ298" s="146"/>
      <c r="AR298" s="99"/>
      <c r="AS298" s="99"/>
      <c r="AT298" s="147"/>
      <c r="AU298" s="147"/>
      <c r="AV298" s="147"/>
      <c r="AW298" s="146" t="s">
        <v>231</v>
      </c>
      <c r="AX298" s="147"/>
      <c r="AY298" s="147"/>
      <c r="AZ298" s="149"/>
      <c r="BA298" s="146" t="s">
        <v>3033</v>
      </c>
      <c r="BB298" s="146" t="s">
        <v>3034</v>
      </c>
      <c r="BC298" s="98">
        <f t="shared" si="102"/>
        <v>10</v>
      </c>
      <c r="BD298" s="149"/>
      <c r="BE298" s="149"/>
      <c r="BF298" s="149"/>
      <c r="BG298" s="149"/>
      <c r="BH298" s="149"/>
      <c r="BI298" s="100" t="str">
        <f>IFERROR(__xludf.DUMMYFUNCTION("IF(OR(REGEXMATCH(I298,""Peraturan Walikota""),REGEXMATCH(I298,""Peraturan Bupati""),REGEXMATCH(I298,""PERATURAN BUPATI""),REGEXMATCH(I298,""PERATURAN WALIKOTA"")),""Ada"",""Tidak Ada"")"),"Ada")</f>
        <v>Ada</v>
      </c>
      <c r="BJ298" s="98" t="str">
        <f t="shared" si="103"/>
        <v>Ada</v>
      </c>
      <c r="BK298" s="96" t="str">
        <f t="shared" si="104"/>
        <v>Ada</v>
      </c>
      <c r="BL298" s="98" t="str">
        <f t="shared" si="105"/>
        <v>Lengkap</v>
      </c>
      <c r="BM298" s="98" t="str">
        <f t="shared" si="106"/>
        <v>Tidak Lengkap</v>
      </c>
    </row>
    <row r="299">
      <c r="A299" s="146" t="s">
        <v>64</v>
      </c>
      <c r="B299" s="97">
        <v>291.0</v>
      </c>
      <c r="C299" s="146" t="s">
        <v>3035</v>
      </c>
      <c r="D299" s="146" t="s">
        <v>3036</v>
      </c>
      <c r="E299" s="146" t="s">
        <v>3037</v>
      </c>
      <c r="F299" s="150" t="s">
        <v>3038</v>
      </c>
      <c r="G299" s="150" t="s">
        <v>3038</v>
      </c>
      <c r="H299" s="146" t="s">
        <v>11</v>
      </c>
      <c r="I299" s="146" t="s">
        <v>3039</v>
      </c>
      <c r="J299" s="61">
        <v>2022.0</v>
      </c>
      <c r="K299" s="61" t="s">
        <v>223</v>
      </c>
      <c r="L299" s="150" t="s">
        <v>3038</v>
      </c>
      <c r="M299" s="151" t="s">
        <v>4592</v>
      </c>
      <c r="N299" s="146" t="s">
        <v>3041</v>
      </c>
      <c r="O299" s="146" t="s">
        <v>253</v>
      </c>
      <c r="P299" s="146" t="s">
        <v>369</v>
      </c>
      <c r="Q299" s="146" t="s">
        <v>300</v>
      </c>
      <c r="R299" s="146" t="s">
        <v>9</v>
      </c>
      <c r="S299" s="146" t="s">
        <v>9</v>
      </c>
      <c r="T299" s="146" t="s">
        <v>21</v>
      </c>
      <c r="U299" s="146" t="s">
        <v>21</v>
      </c>
      <c r="V299" s="146" t="s">
        <v>9</v>
      </c>
      <c r="W299" s="146" t="s">
        <v>9</v>
      </c>
      <c r="X299" s="146" t="s">
        <v>9</v>
      </c>
      <c r="Y299" s="146" t="s">
        <v>21</v>
      </c>
      <c r="Z299" s="146" t="s">
        <v>9</v>
      </c>
      <c r="AA299" s="146" t="s">
        <v>301</v>
      </c>
      <c r="AB299" s="146" t="s">
        <v>301</v>
      </c>
      <c r="AC299" s="146" t="s">
        <v>228</v>
      </c>
      <c r="AD299" s="146" t="s">
        <v>228</v>
      </c>
      <c r="AE299" s="146" t="s">
        <v>302</v>
      </c>
      <c r="AF299" s="146" t="s">
        <v>302</v>
      </c>
      <c r="AG299" s="146" t="s">
        <v>302</v>
      </c>
      <c r="AH299" s="146" t="s">
        <v>228</v>
      </c>
      <c r="AI299" s="146" t="s">
        <v>228</v>
      </c>
      <c r="AJ299" s="146" t="s">
        <v>228</v>
      </c>
      <c r="AK299" s="146" t="s">
        <v>302</v>
      </c>
      <c r="AL299" s="146" t="s">
        <v>302</v>
      </c>
      <c r="AM299" s="146" t="s">
        <v>229</v>
      </c>
      <c r="AN299" s="146" t="s">
        <v>370</v>
      </c>
      <c r="AO299" s="146">
        <v>90.0</v>
      </c>
      <c r="AP299" s="146" t="s">
        <v>317</v>
      </c>
      <c r="AQ299" s="147"/>
      <c r="AR299" s="147"/>
      <c r="AS299" s="147"/>
      <c r="AT299" s="147"/>
      <c r="AU299" s="147"/>
      <c r="AV299" s="147"/>
      <c r="AW299" s="146" t="s">
        <v>231</v>
      </c>
      <c r="AX299" s="147"/>
      <c r="AY299" s="147"/>
      <c r="AZ299" s="149"/>
      <c r="BA299" s="146" t="s">
        <v>3042</v>
      </c>
      <c r="BB299" s="148"/>
      <c r="BC299" s="98">
        <f t="shared" si="102"/>
        <v>10</v>
      </c>
      <c r="BD299" s="149"/>
      <c r="BE299" s="149"/>
      <c r="BF299" s="149"/>
      <c r="BG299" s="149"/>
      <c r="BH299" s="149"/>
      <c r="BI299" s="100" t="str">
        <f>IFERROR(__xludf.DUMMYFUNCTION("IF(OR(REGEXMATCH(I299,""Peraturan Walikota""),REGEXMATCH(I299,""Peraturan Bupati""),REGEXMATCH(I299,""PERATURAN BUPATI""),REGEXMATCH(I299,""PERATURAN WALIKOTA"")),""Ada"",""Tidak Ada"")"),"Ada")</f>
        <v>Ada</v>
      </c>
      <c r="BJ299" s="98" t="str">
        <f t="shared" si="103"/>
        <v>Ada</v>
      </c>
      <c r="BK299" s="96" t="str">
        <f t="shared" si="104"/>
        <v>Ada</v>
      </c>
      <c r="BL299" s="98" t="str">
        <f t="shared" si="105"/>
        <v>Tidak Lengkap</v>
      </c>
      <c r="BM299" s="98" t="str">
        <f t="shared" si="106"/>
        <v>Tidak Lengkap</v>
      </c>
    </row>
    <row r="300">
      <c r="A300" s="146" t="s">
        <v>64</v>
      </c>
      <c r="B300" s="97">
        <v>292.0</v>
      </c>
      <c r="C300" s="146" t="s">
        <v>3043</v>
      </c>
      <c r="D300" s="146" t="s">
        <v>715</v>
      </c>
      <c r="E300" s="146" t="s">
        <v>715</v>
      </c>
      <c r="F300" s="146" t="s">
        <v>715</v>
      </c>
      <c r="G300" s="146" t="s">
        <v>715</v>
      </c>
      <c r="H300" s="146" t="s">
        <v>715</v>
      </c>
      <c r="I300" s="146"/>
      <c r="J300" s="61"/>
      <c r="K300" s="61" t="s">
        <v>1034</v>
      </c>
      <c r="L300" s="146" t="s">
        <v>715</v>
      </c>
      <c r="M300" s="146" t="s">
        <v>715</v>
      </c>
      <c r="N300" s="146" t="s">
        <v>715</v>
      </c>
      <c r="O300" s="146" t="s">
        <v>580</v>
      </c>
      <c r="P300" s="146" t="s">
        <v>287</v>
      </c>
      <c r="Q300" s="146" t="s">
        <v>3044</v>
      </c>
      <c r="R300" s="146" t="s">
        <v>21</v>
      </c>
      <c r="S300" s="146" t="s">
        <v>21</v>
      </c>
      <c r="T300" s="146" t="s">
        <v>21</v>
      </c>
      <c r="U300" s="146" t="s">
        <v>21</v>
      </c>
      <c r="V300" s="146" t="s">
        <v>21</v>
      </c>
      <c r="W300" s="146" t="s">
        <v>21</v>
      </c>
      <c r="X300" s="146" t="s">
        <v>21</v>
      </c>
      <c r="Y300" s="146" t="s">
        <v>21</v>
      </c>
      <c r="Z300" s="146" t="s">
        <v>21</v>
      </c>
      <c r="AA300" s="146" t="s">
        <v>21</v>
      </c>
      <c r="AB300" s="146" t="s">
        <v>21</v>
      </c>
      <c r="AC300" s="146" t="s">
        <v>229</v>
      </c>
      <c r="AD300" s="146" t="s">
        <v>229</v>
      </c>
      <c r="AE300" s="146" t="s">
        <v>229</v>
      </c>
      <c r="AF300" s="146" t="s">
        <v>229</v>
      </c>
      <c r="AG300" s="146" t="s">
        <v>229</v>
      </c>
      <c r="AH300" s="146" t="s">
        <v>229</v>
      </c>
      <c r="AI300" s="146" t="s">
        <v>229</v>
      </c>
      <c r="AJ300" s="146" t="s">
        <v>229</v>
      </c>
      <c r="AK300" s="146" t="s">
        <v>229</v>
      </c>
      <c r="AL300" s="146" t="s">
        <v>229</v>
      </c>
      <c r="AM300" s="146" t="s">
        <v>229</v>
      </c>
      <c r="AN300" s="146" t="s">
        <v>3045</v>
      </c>
      <c r="AO300" s="146" t="s">
        <v>3046</v>
      </c>
      <c r="AP300" s="146" t="s">
        <v>3047</v>
      </c>
      <c r="AQ300" s="146" t="s">
        <v>3048</v>
      </c>
      <c r="AR300" s="105"/>
      <c r="AS300" s="105"/>
      <c r="AT300" s="147"/>
      <c r="AU300" s="147"/>
      <c r="AV300" s="147"/>
      <c r="AW300" s="146"/>
      <c r="AX300" s="147"/>
      <c r="AY300" s="147"/>
      <c r="AZ300" s="149"/>
      <c r="BA300" s="146" t="s">
        <v>3049</v>
      </c>
      <c r="BB300" s="146" t="s">
        <v>3050</v>
      </c>
      <c r="BC300" s="98"/>
      <c r="BD300" s="149"/>
      <c r="BE300" s="149"/>
      <c r="BF300" s="149"/>
      <c r="BG300" s="149"/>
      <c r="BH300" s="149"/>
      <c r="BI300" s="100" t="str">
        <f>IFERROR(__xludf.DUMMYFUNCTION("IF(OR(REGEXMATCH(I300,""Peraturan Walikota""),REGEXMATCH(I300,""Peraturan Bupati""),REGEXMATCH(I300,""PERATURAN BUPATI""),REGEXMATCH(I300,""PERATURAN WALIKOTA"")),""Ada"",""Tidak Ada"")"),"Tidak Ada")</f>
        <v>Tidak Ada</v>
      </c>
      <c r="BJ300" s="98"/>
      <c r="BK300" s="96"/>
      <c r="BL300" s="98"/>
      <c r="BM300" s="98"/>
    </row>
    <row r="301">
      <c r="A301" s="96" t="s">
        <v>64</v>
      </c>
      <c r="B301" s="97">
        <v>293.0</v>
      </c>
      <c r="C301" s="96" t="s">
        <v>3051</v>
      </c>
      <c r="D301" s="96" t="s">
        <v>3052</v>
      </c>
      <c r="E301" s="96" t="s">
        <v>3053</v>
      </c>
      <c r="F301" s="96">
        <v>8.12385775E10</v>
      </c>
      <c r="G301" s="96">
        <v>8.12385775E10</v>
      </c>
      <c r="H301" s="96" t="s">
        <v>3054</v>
      </c>
      <c r="I301" s="96" t="s">
        <v>3055</v>
      </c>
      <c r="J301" s="97">
        <v>2024.0</v>
      </c>
      <c r="K301" s="97" t="s">
        <v>223</v>
      </c>
      <c r="L301" s="96" t="s">
        <v>3056</v>
      </c>
      <c r="M301" s="103" t="s">
        <v>4593</v>
      </c>
      <c r="N301" s="96" t="s">
        <v>449</v>
      </c>
      <c r="O301" s="96" t="s">
        <v>253</v>
      </c>
      <c r="P301" s="96" t="s">
        <v>369</v>
      </c>
      <c r="Q301" s="96" t="s">
        <v>300</v>
      </c>
      <c r="R301" s="96" t="s">
        <v>9</v>
      </c>
      <c r="S301" s="96" t="s">
        <v>21</v>
      </c>
      <c r="T301" s="96" t="s">
        <v>9</v>
      </c>
      <c r="U301" s="96" t="s">
        <v>21</v>
      </c>
      <c r="V301" s="96" t="s">
        <v>9</v>
      </c>
      <c r="W301" s="96" t="s">
        <v>21</v>
      </c>
      <c r="X301" s="96" t="s">
        <v>21</v>
      </c>
      <c r="Y301" s="96" t="s">
        <v>21</v>
      </c>
      <c r="Z301" s="96" t="s">
        <v>21</v>
      </c>
      <c r="AA301" s="96" t="s">
        <v>9</v>
      </c>
      <c r="AB301" s="96" t="s">
        <v>9</v>
      </c>
      <c r="AC301" s="96" t="s">
        <v>228</v>
      </c>
      <c r="AD301" s="96" t="s">
        <v>228</v>
      </c>
      <c r="AE301" s="96" t="s">
        <v>229</v>
      </c>
      <c r="AF301" s="96" t="s">
        <v>229</v>
      </c>
      <c r="AG301" s="96" t="s">
        <v>229</v>
      </c>
      <c r="AH301" s="96" t="s">
        <v>228</v>
      </c>
      <c r="AI301" s="96" t="s">
        <v>228</v>
      </c>
      <c r="AJ301" s="96" t="s">
        <v>228</v>
      </c>
      <c r="AK301" s="96" t="s">
        <v>229</v>
      </c>
      <c r="AL301" s="96" t="s">
        <v>228</v>
      </c>
      <c r="AM301" s="96" t="s">
        <v>228</v>
      </c>
      <c r="AN301" s="96" t="s">
        <v>370</v>
      </c>
      <c r="AO301" s="96" t="s">
        <v>3058</v>
      </c>
      <c r="AP301" s="96" t="s">
        <v>3059</v>
      </c>
      <c r="AQ301" s="98"/>
      <c r="AR301" s="98"/>
      <c r="AS301" s="98"/>
      <c r="AT301" s="98"/>
      <c r="AU301" s="98"/>
      <c r="AV301" s="98"/>
      <c r="AW301" s="104"/>
      <c r="AX301" s="96" t="s">
        <v>231</v>
      </c>
      <c r="AY301" s="98"/>
      <c r="AZ301" s="98"/>
      <c r="BA301" s="96"/>
      <c r="BB301" s="96"/>
      <c r="BC301" s="98">
        <f t="shared" ref="BC301:BC303" si="107">COUNTIF(AC301:AM301,"Sudah")</f>
        <v>7</v>
      </c>
      <c r="BD301" s="101"/>
      <c r="BE301" s="101"/>
      <c r="BF301" s="101"/>
      <c r="BG301" s="101"/>
      <c r="BH301" s="101"/>
      <c r="BI301" s="100" t="str">
        <f>IFERROR(__xludf.DUMMYFUNCTION("IF(OR(REGEXMATCH(I301,""Peraturan Walikota""),REGEXMATCH(I301,""Peraturan Bupati""),REGEXMATCH(I301,""PERATURAN BUPATI""),REGEXMATCH(I301,""PERATURAN WALIKOTA"")),""Ada"",""Tidak Ada"")"),"Ada")</f>
        <v>Ada</v>
      </c>
      <c r="BJ301" s="98" t="str">
        <f t="shared" ref="BJ301:BJ303" si="108">IF(O301 = "Belum Punya", "Tidak Ada", IF(O301 = "", "Tidak Menjawab", "Ada"))</f>
        <v>Ada</v>
      </c>
      <c r="BK301" s="96" t="str">
        <f t="shared" ref="BK301:BK303" si="109">IF(P301 = "Tidak Punya", "Tidak Ada", IF(P301 = "", "Tidak Menjawab", "Ada"))</f>
        <v>Ada</v>
      </c>
      <c r="BL301" s="98" t="str">
        <f t="shared" ref="BL301:BL303" si="110">IF(AND(R301="Ada",S301="Ada",T301="Ada"),"Lengkap","Tidak Lengkap")</f>
        <v>Tidak Lengkap</v>
      </c>
      <c r="BM301" s="98" t="str">
        <f t="shared" ref="BM301:BM303" si="111">IF(AND(U301="Ada",V301="Ada",W301="Ada",X301="Ada",Y301="Ada",Z301="Ada",AA301="Ada",AB301="Ada"),"Lengkap","Tidak Lengkap")</f>
        <v>Tidak Lengkap</v>
      </c>
    </row>
    <row r="302">
      <c r="A302" s="96" t="s">
        <v>64</v>
      </c>
      <c r="B302" s="97">
        <v>294.0</v>
      </c>
      <c r="C302" s="96" t="s">
        <v>3060</v>
      </c>
      <c r="D302" s="96" t="s">
        <v>3061</v>
      </c>
      <c r="E302" s="96" t="s">
        <v>3062</v>
      </c>
      <c r="F302" s="96">
        <v>8.2145813285E10</v>
      </c>
      <c r="G302" s="96">
        <v>8.2145813285E10</v>
      </c>
      <c r="H302" s="96" t="s">
        <v>11</v>
      </c>
      <c r="I302" s="96" t="s">
        <v>3063</v>
      </c>
      <c r="J302" s="97">
        <v>2021.0</v>
      </c>
      <c r="K302" s="97" t="s">
        <v>223</v>
      </c>
      <c r="L302" s="96">
        <v>8.2145813285E10</v>
      </c>
      <c r="M302" s="103" t="s">
        <v>4594</v>
      </c>
      <c r="N302" s="96" t="s">
        <v>784</v>
      </c>
      <c r="O302" s="96" t="s">
        <v>253</v>
      </c>
      <c r="P302" s="96" t="s">
        <v>369</v>
      </c>
      <c r="Q302" s="96" t="s">
        <v>300</v>
      </c>
      <c r="R302" s="96" t="s">
        <v>9</v>
      </c>
      <c r="S302" s="96" t="s">
        <v>21</v>
      </c>
      <c r="T302" s="96" t="s">
        <v>21</v>
      </c>
      <c r="U302" s="96" t="s">
        <v>21</v>
      </c>
      <c r="V302" s="96" t="s">
        <v>21</v>
      </c>
      <c r="W302" s="96" t="s">
        <v>21</v>
      </c>
      <c r="X302" s="96" t="s">
        <v>21</v>
      </c>
      <c r="Y302" s="96" t="s">
        <v>21</v>
      </c>
      <c r="Z302" s="96" t="s">
        <v>9</v>
      </c>
      <c r="AA302" s="96" t="s">
        <v>21</v>
      </c>
      <c r="AB302" s="96" t="s">
        <v>21</v>
      </c>
      <c r="AC302" s="96" t="s">
        <v>228</v>
      </c>
      <c r="AD302" s="96" t="s">
        <v>228</v>
      </c>
      <c r="AE302" s="96" t="s">
        <v>229</v>
      </c>
      <c r="AF302" s="96" t="s">
        <v>228</v>
      </c>
      <c r="AG302" s="96" t="s">
        <v>228</v>
      </c>
      <c r="AH302" s="96" t="s">
        <v>229</v>
      </c>
      <c r="AI302" s="96" t="s">
        <v>228</v>
      </c>
      <c r="AJ302" s="96" t="s">
        <v>229</v>
      </c>
      <c r="AK302" s="96" t="s">
        <v>229</v>
      </c>
      <c r="AL302" s="96" t="s">
        <v>229</v>
      </c>
      <c r="AM302" s="96" t="s">
        <v>228</v>
      </c>
      <c r="AN302" s="102" t="s">
        <v>3065</v>
      </c>
      <c r="AO302" s="96" t="s">
        <v>3066</v>
      </c>
      <c r="AP302" s="96" t="s">
        <v>411</v>
      </c>
      <c r="AQ302" s="98"/>
      <c r="AR302" s="98"/>
      <c r="AS302" s="98"/>
      <c r="AT302" s="98"/>
      <c r="AU302" s="98"/>
      <c r="AV302" s="96" t="s">
        <v>231</v>
      </c>
      <c r="AW302" s="104"/>
      <c r="AX302" s="98"/>
      <c r="AY302" s="98"/>
      <c r="AZ302" s="98"/>
      <c r="BA302" s="96"/>
      <c r="BB302" s="96"/>
      <c r="BC302" s="98">
        <f t="shared" si="107"/>
        <v>6</v>
      </c>
      <c r="BD302" s="101"/>
      <c r="BE302" s="101"/>
      <c r="BF302" s="101"/>
      <c r="BG302" s="101"/>
      <c r="BH302" s="101"/>
      <c r="BI302" s="100" t="str">
        <f>IFERROR(__xludf.DUMMYFUNCTION("IF(OR(REGEXMATCH(I302,""Peraturan Walikota""),REGEXMATCH(I302,""Peraturan Bupati""),REGEXMATCH(I302,""PERATURAN BUPATI""),REGEXMATCH(I302,""PERATURAN WALIKOTA"")),""Ada"",""Tidak Ada"")"),"Ada")</f>
        <v>Ada</v>
      </c>
      <c r="BJ302" s="98" t="str">
        <f t="shared" si="108"/>
        <v>Ada</v>
      </c>
      <c r="BK302" s="96" t="str">
        <f t="shared" si="109"/>
        <v>Ada</v>
      </c>
      <c r="BL302" s="98" t="str">
        <f t="shared" si="110"/>
        <v>Tidak Lengkap</v>
      </c>
      <c r="BM302" s="98" t="str">
        <f t="shared" si="111"/>
        <v>Tidak Lengkap</v>
      </c>
    </row>
    <row r="303">
      <c r="A303" s="96" t="s">
        <v>64</v>
      </c>
      <c r="B303" s="97">
        <v>295.0</v>
      </c>
      <c r="C303" s="96" t="s">
        <v>3067</v>
      </c>
      <c r="D303" s="96" t="s">
        <v>3068</v>
      </c>
      <c r="E303" s="96" t="s">
        <v>3069</v>
      </c>
      <c r="F303" s="96" t="s">
        <v>237</v>
      </c>
      <c r="G303" s="96" t="s">
        <v>237</v>
      </c>
      <c r="H303" s="96" t="s">
        <v>11</v>
      </c>
      <c r="I303" s="96" t="s">
        <v>3070</v>
      </c>
      <c r="J303" s="97">
        <v>2024.0</v>
      </c>
      <c r="K303" s="97" t="s">
        <v>387</v>
      </c>
      <c r="L303" s="96" t="s">
        <v>237</v>
      </c>
      <c r="M303" s="96" t="s">
        <v>237</v>
      </c>
      <c r="N303" s="96" t="s">
        <v>3071</v>
      </c>
      <c r="O303" s="96" t="s">
        <v>884</v>
      </c>
      <c r="P303" s="96" t="s">
        <v>647</v>
      </c>
      <c r="Q303" s="96" t="s">
        <v>300</v>
      </c>
      <c r="R303" s="96" t="s">
        <v>21</v>
      </c>
      <c r="S303" s="96" t="s">
        <v>21</v>
      </c>
      <c r="T303" s="96" t="s">
        <v>21</v>
      </c>
      <c r="U303" s="96" t="s">
        <v>21</v>
      </c>
      <c r="V303" s="96" t="s">
        <v>21</v>
      </c>
      <c r="W303" s="96" t="s">
        <v>21</v>
      </c>
      <c r="X303" s="96" t="s">
        <v>21</v>
      </c>
      <c r="Y303" s="96" t="s">
        <v>21</v>
      </c>
      <c r="Z303" s="96" t="s">
        <v>9</v>
      </c>
      <c r="AA303" s="96" t="s">
        <v>21</v>
      </c>
      <c r="AB303" s="96" t="s">
        <v>21</v>
      </c>
      <c r="AC303" s="96" t="s">
        <v>228</v>
      </c>
      <c r="AD303" s="96" t="s">
        <v>228</v>
      </c>
      <c r="AE303" s="96" t="s">
        <v>229</v>
      </c>
      <c r="AF303" s="96" t="s">
        <v>228</v>
      </c>
      <c r="AG303" s="96" t="s">
        <v>229</v>
      </c>
      <c r="AH303" s="96" t="s">
        <v>228</v>
      </c>
      <c r="AI303" s="96" t="s">
        <v>229</v>
      </c>
      <c r="AJ303" s="96" t="s">
        <v>228</v>
      </c>
      <c r="AK303" s="96" t="s">
        <v>229</v>
      </c>
      <c r="AL303" s="96" t="s">
        <v>228</v>
      </c>
      <c r="AM303" s="96" t="s">
        <v>229</v>
      </c>
      <c r="AN303" s="96" t="s">
        <v>370</v>
      </c>
      <c r="AO303" s="96">
        <v>30.0</v>
      </c>
      <c r="AP303" s="96" t="s">
        <v>317</v>
      </c>
      <c r="AQ303" s="98"/>
      <c r="AR303" s="96"/>
      <c r="AS303" s="98"/>
      <c r="AT303" s="98"/>
      <c r="AU303" s="98"/>
      <c r="AV303" s="98"/>
      <c r="AW303" s="104"/>
      <c r="AX303" s="96" t="s">
        <v>231</v>
      </c>
      <c r="AY303" s="98"/>
      <c r="AZ303" s="98"/>
      <c r="BA303" s="96"/>
      <c r="BB303" s="96"/>
      <c r="BC303" s="98">
        <f t="shared" si="107"/>
        <v>6</v>
      </c>
      <c r="BD303" s="101"/>
      <c r="BE303" s="101"/>
      <c r="BF303" s="101"/>
      <c r="BG303" s="101"/>
      <c r="BH303" s="101"/>
      <c r="BI303" s="100" t="str">
        <f>IFERROR(__xludf.DUMMYFUNCTION("IF(OR(REGEXMATCH(I303,""Peraturan Walikota""),REGEXMATCH(I303,""Peraturan Bupati""),REGEXMATCH(I303,""PERATURAN BUPATI""),REGEXMATCH(I303,""PERATURAN WALIKOTA"")),""Ada"",""Tidak Ada"")"),"Ada")</f>
        <v>Ada</v>
      </c>
      <c r="BJ303" s="98" t="str">
        <f t="shared" si="108"/>
        <v>Tidak Ada</v>
      </c>
      <c r="BK303" s="96" t="str">
        <f t="shared" si="109"/>
        <v>Tidak Ada</v>
      </c>
      <c r="BL303" s="98" t="str">
        <f t="shared" si="110"/>
        <v>Tidak Lengkap</v>
      </c>
      <c r="BM303" s="98" t="str">
        <f t="shared" si="111"/>
        <v>Tidak Lengkap</v>
      </c>
    </row>
    <row r="304">
      <c r="A304" s="96" t="s">
        <v>64</v>
      </c>
      <c r="B304" s="97">
        <v>296.0</v>
      </c>
      <c r="C304" s="96" t="s">
        <v>3072</v>
      </c>
      <c r="D304" s="96" t="s">
        <v>3073</v>
      </c>
      <c r="E304" s="96" t="s">
        <v>3074</v>
      </c>
      <c r="F304" s="96">
        <v>8.226610831E10</v>
      </c>
      <c r="G304" s="96">
        <v>8.226610831E10</v>
      </c>
      <c r="H304" s="96" t="s">
        <v>11</v>
      </c>
      <c r="I304" s="96"/>
      <c r="J304" s="97"/>
      <c r="K304" s="97" t="s">
        <v>223</v>
      </c>
      <c r="L304" s="96">
        <v>8.1319217578E10</v>
      </c>
      <c r="M304" s="96" t="s">
        <v>3075</v>
      </c>
      <c r="N304" s="96" t="s">
        <v>449</v>
      </c>
      <c r="O304" s="96" t="s">
        <v>253</v>
      </c>
      <c r="P304" s="96" t="s">
        <v>369</v>
      </c>
      <c r="Q304" s="96" t="s">
        <v>300</v>
      </c>
      <c r="R304" s="96" t="s">
        <v>3076</v>
      </c>
      <c r="S304" s="96" t="s">
        <v>9</v>
      </c>
      <c r="T304" s="96" t="s">
        <v>21</v>
      </c>
      <c r="U304" s="96" t="s">
        <v>21</v>
      </c>
      <c r="V304" s="96" t="s">
        <v>9</v>
      </c>
      <c r="W304" s="96" t="s">
        <v>9</v>
      </c>
      <c r="X304" s="96" t="s">
        <v>301</v>
      </c>
      <c r="Y304" s="96" t="s">
        <v>21</v>
      </c>
      <c r="Z304" s="96" t="s">
        <v>9</v>
      </c>
      <c r="AA304" s="96" t="s">
        <v>9</v>
      </c>
      <c r="AB304" s="96" t="s">
        <v>9</v>
      </c>
      <c r="AC304" s="96" t="s">
        <v>228</v>
      </c>
      <c r="AD304" s="96" t="s">
        <v>228</v>
      </c>
      <c r="AE304" s="96" t="s">
        <v>228</v>
      </c>
      <c r="AF304" s="96" t="s">
        <v>228</v>
      </c>
      <c r="AG304" s="96" t="s">
        <v>228</v>
      </c>
      <c r="AH304" s="96" t="s">
        <v>228</v>
      </c>
      <c r="AI304" s="96" t="s">
        <v>228</v>
      </c>
      <c r="AJ304" s="96" t="s">
        <v>228</v>
      </c>
      <c r="AK304" s="96" t="s">
        <v>228</v>
      </c>
      <c r="AL304" s="96" t="s">
        <v>228</v>
      </c>
      <c r="AM304" s="96" t="s">
        <v>228</v>
      </c>
      <c r="AN304" s="96" t="s">
        <v>370</v>
      </c>
      <c r="AO304" s="96">
        <v>100.0</v>
      </c>
      <c r="AP304" s="96" t="s">
        <v>317</v>
      </c>
      <c r="AQ304" s="98"/>
      <c r="AR304" s="96"/>
      <c r="AS304" s="98"/>
      <c r="AT304" s="98"/>
      <c r="AU304" s="98"/>
      <c r="AV304" s="98"/>
      <c r="AW304" s="104"/>
      <c r="AX304" s="96"/>
      <c r="AY304" s="98"/>
      <c r="AZ304" s="96"/>
      <c r="BA304" s="96" t="s">
        <v>3077</v>
      </c>
      <c r="BB304" s="96"/>
      <c r="BC304" s="98"/>
      <c r="BD304" s="101"/>
      <c r="BE304" s="101"/>
      <c r="BF304" s="101"/>
      <c r="BG304" s="101"/>
      <c r="BH304" s="101"/>
      <c r="BI304" s="100" t="str">
        <f>IFERROR(__xludf.DUMMYFUNCTION("IF(OR(REGEXMATCH(I304,""Peraturan Walikota""),REGEXMATCH(I304,""Peraturan Bupati""),REGEXMATCH(I304,""PERATURAN BUPATI""),REGEXMATCH(I304,""PERATURAN WALIKOTA"")),""Ada"",""Tidak Ada"")"),"Tidak Ada")</f>
        <v>Tidak Ada</v>
      </c>
      <c r="BJ304" s="98"/>
      <c r="BK304" s="96"/>
      <c r="BL304" s="98"/>
      <c r="BM304" s="98"/>
    </row>
    <row r="305">
      <c r="A305" s="96" t="s">
        <v>64</v>
      </c>
      <c r="B305" s="97">
        <v>297.0</v>
      </c>
      <c r="C305" s="96" t="s">
        <v>3078</v>
      </c>
      <c r="D305" s="96" t="s">
        <v>3079</v>
      </c>
      <c r="E305" s="96" t="s">
        <v>3080</v>
      </c>
      <c r="F305" s="96" t="s">
        <v>237</v>
      </c>
      <c r="G305" s="96" t="s">
        <v>3081</v>
      </c>
      <c r="H305" s="96" t="s">
        <v>3082</v>
      </c>
      <c r="I305" s="96" t="s">
        <v>3083</v>
      </c>
      <c r="J305" s="97">
        <v>2024.0</v>
      </c>
      <c r="K305" s="97" t="s">
        <v>223</v>
      </c>
      <c r="L305" s="96" t="s">
        <v>3084</v>
      </c>
      <c r="M305" s="96" t="s">
        <v>237</v>
      </c>
      <c r="N305" s="96" t="s">
        <v>449</v>
      </c>
      <c r="O305" s="96" t="s">
        <v>276</v>
      </c>
      <c r="P305" s="96" t="s">
        <v>647</v>
      </c>
      <c r="Q305" s="96" t="s">
        <v>300</v>
      </c>
      <c r="R305" s="96" t="s">
        <v>21</v>
      </c>
      <c r="S305" s="96" t="s">
        <v>21</v>
      </c>
      <c r="T305" s="96" t="s">
        <v>21</v>
      </c>
      <c r="U305" s="96" t="s">
        <v>21</v>
      </c>
      <c r="V305" s="96" t="s">
        <v>9</v>
      </c>
      <c r="W305" s="96" t="s">
        <v>21</v>
      </c>
      <c r="X305" s="96" t="s">
        <v>21</v>
      </c>
      <c r="Y305" s="96" t="s">
        <v>21</v>
      </c>
      <c r="Z305" s="96" t="s">
        <v>21</v>
      </c>
      <c r="AA305" s="96" t="s">
        <v>21</v>
      </c>
      <c r="AB305" s="96" t="s">
        <v>21</v>
      </c>
      <c r="AC305" s="96" t="s">
        <v>228</v>
      </c>
      <c r="AD305" s="96" t="s">
        <v>228</v>
      </c>
      <c r="AE305" s="96" t="s">
        <v>228</v>
      </c>
      <c r="AF305" s="96" t="s">
        <v>228</v>
      </c>
      <c r="AG305" s="96" t="s">
        <v>229</v>
      </c>
      <c r="AH305" s="96" t="s">
        <v>228</v>
      </c>
      <c r="AI305" s="96" t="s">
        <v>229</v>
      </c>
      <c r="AJ305" s="96" t="s">
        <v>228</v>
      </c>
      <c r="AK305" s="96" t="s">
        <v>229</v>
      </c>
      <c r="AL305" s="96" t="s">
        <v>228</v>
      </c>
      <c r="AM305" s="96" t="s">
        <v>228</v>
      </c>
      <c r="AN305" s="96" t="s">
        <v>3085</v>
      </c>
      <c r="AO305" s="104"/>
      <c r="AP305" s="96" t="s">
        <v>317</v>
      </c>
      <c r="AQ305" s="98"/>
      <c r="AR305" s="96" t="s">
        <v>231</v>
      </c>
      <c r="AS305" s="98"/>
      <c r="AT305" s="98"/>
      <c r="AU305" s="98"/>
      <c r="AV305" s="98"/>
      <c r="AW305" s="104"/>
      <c r="AX305" s="96" t="s">
        <v>231</v>
      </c>
      <c r="AY305" s="98"/>
      <c r="AZ305" s="98"/>
      <c r="BA305" s="96"/>
      <c r="BB305" s="96"/>
      <c r="BC305" s="98">
        <f>COUNTIF(AC305:AM305,"Sudah")</f>
        <v>8</v>
      </c>
      <c r="BD305" s="101"/>
      <c r="BE305" s="101"/>
      <c r="BF305" s="101"/>
      <c r="BG305" s="101"/>
      <c r="BH305" s="101"/>
      <c r="BI305" s="100" t="str">
        <f>IFERROR(__xludf.DUMMYFUNCTION("IF(OR(REGEXMATCH(I305,""Peraturan Walikota""),REGEXMATCH(I305,""Peraturan Bupati""),REGEXMATCH(I305,""PERATURAN BUPATI""),REGEXMATCH(I305,""PERATURAN WALIKOTA"")),""Ada"",""Tidak Ada"")"),"Ada")</f>
        <v>Ada</v>
      </c>
      <c r="BJ305" s="98" t="str">
        <f>IF(O305 = "Belum Punya", "Tidak Ada", IF(O305 = "", "Tidak Menjawab", "Ada"))</f>
        <v>Ada</v>
      </c>
      <c r="BK305" s="96" t="str">
        <f>IF(P305 = "Tidak Punya", "Tidak Ada", IF(P305 = "", "Tidak Menjawab", "Ada"))</f>
        <v>Tidak Ada</v>
      </c>
      <c r="BL305" s="98" t="str">
        <f>IF(AND(R305="Ada",S305="Ada",T305="Ada"),"Lengkap","Tidak Lengkap")</f>
        <v>Tidak Lengkap</v>
      </c>
      <c r="BM305" s="98" t="str">
        <f>IF(AND(U305="Ada",V305="Ada",W305="Ada",X305="Ada",Y305="Ada",Z305="Ada",AA305="Ada",AB305="Ada"),"Lengkap","Tidak Lengkap")</f>
        <v>Tidak Lengkap</v>
      </c>
    </row>
    <row r="306">
      <c r="A306" s="96" t="s">
        <v>64</v>
      </c>
      <c r="B306" s="97">
        <v>298.0</v>
      </c>
      <c r="C306" s="96" t="s">
        <v>4595</v>
      </c>
      <c r="D306" s="96"/>
      <c r="E306" s="96"/>
      <c r="F306" s="96"/>
      <c r="G306" s="96"/>
      <c r="H306" s="96"/>
      <c r="I306" s="96"/>
      <c r="J306" s="97"/>
      <c r="K306" s="97"/>
      <c r="L306" s="96"/>
      <c r="M306" s="96"/>
      <c r="N306" s="96"/>
      <c r="O306" s="96"/>
      <c r="P306" s="96"/>
      <c r="Q306" s="96"/>
      <c r="R306" s="96"/>
      <c r="S306" s="96"/>
      <c r="T306" s="96"/>
      <c r="U306" s="96"/>
      <c r="V306" s="96"/>
      <c r="W306" s="96"/>
      <c r="X306" s="96"/>
      <c r="Y306" s="96"/>
      <c r="Z306" s="96"/>
      <c r="AA306" s="96"/>
      <c r="AB306" s="96"/>
      <c r="AC306" s="96"/>
      <c r="AD306" s="96"/>
      <c r="AE306" s="96"/>
      <c r="AF306" s="96"/>
      <c r="AG306" s="96"/>
      <c r="AH306" s="96"/>
      <c r="AI306" s="96"/>
      <c r="AJ306" s="96"/>
      <c r="AK306" s="96"/>
      <c r="AL306" s="96"/>
      <c r="AM306" s="96"/>
      <c r="AN306" s="96"/>
      <c r="AO306" s="104"/>
      <c r="AP306" s="96"/>
      <c r="AQ306" s="98"/>
      <c r="AR306" s="96"/>
      <c r="AS306" s="98"/>
      <c r="AT306" s="98"/>
      <c r="AU306" s="98"/>
      <c r="AV306" s="98"/>
      <c r="AW306" s="104"/>
      <c r="AX306" s="96"/>
      <c r="AY306" s="98"/>
      <c r="AZ306" s="98"/>
      <c r="BA306" s="96"/>
      <c r="BB306" s="96"/>
      <c r="BC306" s="98"/>
      <c r="BD306" s="101"/>
      <c r="BE306" s="101"/>
      <c r="BF306" s="101"/>
      <c r="BG306" s="101"/>
      <c r="BH306" s="101"/>
      <c r="BI306" s="100" t="str">
        <f>IFERROR(__xludf.DUMMYFUNCTION("IF(OR(REGEXMATCH(I306,""Peraturan Walikota""),REGEXMATCH(I306,""Peraturan Bupati""),REGEXMATCH(I306,""PERATURAN BUPATI""),REGEXMATCH(I306,""PERATURAN WALIKOTA"")),""Ada"",""Tidak Ada"")"),"Tidak Ada")</f>
        <v>Tidak Ada</v>
      </c>
      <c r="BJ306" s="98"/>
      <c r="BK306" s="96"/>
      <c r="BL306" s="98"/>
      <c r="BM306" s="98"/>
    </row>
    <row r="307">
      <c r="A307" s="96" t="s">
        <v>64</v>
      </c>
      <c r="B307" s="97">
        <v>299.0</v>
      </c>
      <c r="C307" s="96" t="s">
        <v>4596</v>
      </c>
      <c r="D307" s="96"/>
      <c r="E307" s="96"/>
      <c r="F307" s="96"/>
      <c r="G307" s="96"/>
      <c r="H307" s="96"/>
      <c r="I307" s="96"/>
      <c r="J307" s="97"/>
      <c r="K307" s="97"/>
      <c r="L307" s="96"/>
      <c r="M307" s="96"/>
      <c r="N307" s="96"/>
      <c r="O307" s="96"/>
      <c r="P307" s="96"/>
      <c r="Q307" s="96"/>
      <c r="R307" s="96"/>
      <c r="S307" s="96"/>
      <c r="T307" s="96"/>
      <c r="U307" s="96"/>
      <c r="V307" s="96"/>
      <c r="W307" s="96"/>
      <c r="X307" s="96"/>
      <c r="Y307" s="96"/>
      <c r="Z307" s="96"/>
      <c r="AA307" s="96"/>
      <c r="AB307" s="96"/>
      <c r="AC307" s="96"/>
      <c r="AD307" s="96"/>
      <c r="AE307" s="96"/>
      <c r="AF307" s="96"/>
      <c r="AG307" s="96"/>
      <c r="AH307" s="96"/>
      <c r="AI307" s="96"/>
      <c r="AJ307" s="96"/>
      <c r="AK307" s="96"/>
      <c r="AL307" s="96"/>
      <c r="AM307" s="96"/>
      <c r="AN307" s="96"/>
      <c r="AO307" s="104"/>
      <c r="AP307" s="96"/>
      <c r="AQ307" s="98"/>
      <c r="AR307" s="96"/>
      <c r="AS307" s="98"/>
      <c r="AT307" s="98"/>
      <c r="AU307" s="98"/>
      <c r="AV307" s="98"/>
      <c r="AW307" s="104"/>
      <c r="AX307" s="96"/>
      <c r="AY307" s="98"/>
      <c r="AZ307" s="98"/>
      <c r="BA307" s="96"/>
      <c r="BB307" s="96"/>
      <c r="BC307" s="98"/>
      <c r="BD307" s="101"/>
      <c r="BE307" s="101"/>
      <c r="BF307" s="101"/>
      <c r="BG307" s="101"/>
      <c r="BH307" s="101"/>
      <c r="BI307" s="100" t="str">
        <f>IFERROR(__xludf.DUMMYFUNCTION("IF(OR(REGEXMATCH(I307,""Peraturan Walikota""),REGEXMATCH(I307,""Peraturan Bupati""),REGEXMATCH(I307,""PERATURAN BUPATI""),REGEXMATCH(I307,""PERATURAN WALIKOTA"")),""Ada"",""Tidak Ada"")"),"Tidak Ada")</f>
        <v>Tidak Ada</v>
      </c>
      <c r="BJ307" s="98"/>
      <c r="BK307" s="96"/>
      <c r="BL307" s="98"/>
      <c r="BM307" s="98"/>
    </row>
    <row r="308">
      <c r="A308" s="96" t="s">
        <v>64</v>
      </c>
      <c r="B308" s="97">
        <v>300.0</v>
      </c>
      <c r="C308" s="96" t="s">
        <v>4597</v>
      </c>
      <c r="D308" s="96"/>
      <c r="E308" s="96"/>
      <c r="F308" s="96"/>
      <c r="G308" s="96"/>
      <c r="H308" s="96"/>
      <c r="I308" s="96"/>
      <c r="J308" s="97"/>
      <c r="K308" s="97"/>
      <c r="L308" s="96"/>
      <c r="M308" s="96"/>
      <c r="N308" s="96"/>
      <c r="O308" s="96"/>
      <c r="P308" s="96"/>
      <c r="Q308" s="96"/>
      <c r="R308" s="96"/>
      <c r="S308" s="96"/>
      <c r="T308" s="96"/>
      <c r="U308" s="96"/>
      <c r="V308" s="96"/>
      <c r="W308" s="96"/>
      <c r="X308" s="96"/>
      <c r="Y308" s="96"/>
      <c r="Z308" s="96"/>
      <c r="AA308" s="96"/>
      <c r="AB308" s="96"/>
      <c r="AC308" s="96"/>
      <c r="AD308" s="96"/>
      <c r="AE308" s="96"/>
      <c r="AF308" s="96"/>
      <c r="AG308" s="96"/>
      <c r="AH308" s="96"/>
      <c r="AI308" s="96"/>
      <c r="AJ308" s="96"/>
      <c r="AK308" s="96"/>
      <c r="AL308" s="96"/>
      <c r="AM308" s="96"/>
      <c r="AN308" s="96"/>
      <c r="AO308" s="104"/>
      <c r="AP308" s="96"/>
      <c r="AQ308" s="98"/>
      <c r="AR308" s="96"/>
      <c r="AS308" s="98"/>
      <c r="AT308" s="98"/>
      <c r="AU308" s="98"/>
      <c r="AV308" s="98"/>
      <c r="AW308" s="104"/>
      <c r="AX308" s="96"/>
      <c r="AY308" s="98"/>
      <c r="AZ308" s="98"/>
      <c r="BA308" s="96"/>
      <c r="BB308" s="96"/>
      <c r="BC308" s="98"/>
      <c r="BD308" s="101"/>
      <c r="BE308" s="101"/>
      <c r="BF308" s="101"/>
      <c r="BG308" s="101"/>
      <c r="BH308" s="101"/>
      <c r="BI308" s="100" t="str">
        <f>IFERROR(__xludf.DUMMYFUNCTION("IF(OR(REGEXMATCH(I308,""Peraturan Walikota""),REGEXMATCH(I308,""Peraturan Bupati""),REGEXMATCH(I308,""PERATURAN BUPATI""),REGEXMATCH(I308,""PERATURAN WALIKOTA"")),""Ada"",""Tidak Ada"")"),"Tidak Ada")</f>
        <v>Tidak Ada</v>
      </c>
      <c r="BJ308" s="98"/>
      <c r="BK308" s="96"/>
      <c r="BL308" s="98"/>
      <c r="BM308" s="98"/>
    </row>
    <row r="309">
      <c r="A309" s="96" t="s">
        <v>64</v>
      </c>
      <c r="B309" s="97">
        <v>301.0</v>
      </c>
      <c r="C309" s="96" t="s">
        <v>4598</v>
      </c>
      <c r="D309" s="96"/>
      <c r="E309" s="96"/>
      <c r="F309" s="96"/>
      <c r="G309" s="96"/>
      <c r="H309" s="96"/>
      <c r="I309" s="96"/>
      <c r="J309" s="97"/>
      <c r="K309" s="97"/>
      <c r="L309" s="96"/>
      <c r="M309" s="96"/>
      <c r="N309" s="96"/>
      <c r="O309" s="96"/>
      <c r="P309" s="96"/>
      <c r="Q309" s="96"/>
      <c r="R309" s="96"/>
      <c r="S309" s="96"/>
      <c r="T309" s="96"/>
      <c r="U309" s="96"/>
      <c r="V309" s="96"/>
      <c r="W309" s="96"/>
      <c r="X309" s="96"/>
      <c r="Y309" s="96"/>
      <c r="Z309" s="96"/>
      <c r="AA309" s="96"/>
      <c r="AB309" s="96"/>
      <c r="AC309" s="96"/>
      <c r="AD309" s="96"/>
      <c r="AE309" s="96"/>
      <c r="AF309" s="96"/>
      <c r="AG309" s="96"/>
      <c r="AH309" s="96"/>
      <c r="AI309" s="96"/>
      <c r="AJ309" s="96"/>
      <c r="AK309" s="96"/>
      <c r="AL309" s="96"/>
      <c r="AM309" s="96"/>
      <c r="AN309" s="96"/>
      <c r="AO309" s="104"/>
      <c r="AP309" s="96"/>
      <c r="AQ309" s="98"/>
      <c r="AR309" s="96"/>
      <c r="AS309" s="98"/>
      <c r="AT309" s="98"/>
      <c r="AU309" s="98"/>
      <c r="AV309" s="98"/>
      <c r="AW309" s="104"/>
      <c r="AX309" s="96"/>
      <c r="AY309" s="98"/>
      <c r="AZ309" s="98"/>
      <c r="BA309" s="96"/>
      <c r="BB309" s="96"/>
      <c r="BC309" s="98"/>
      <c r="BD309" s="101"/>
      <c r="BE309" s="101"/>
      <c r="BF309" s="101"/>
      <c r="BG309" s="101"/>
      <c r="BH309" s="101"/>
      <c r="BI309" s="100" t="str">
        <f>IFERROR(__xludf.DUMMYFUNCTION("IF(OR(REGEXMATCH(I309,""Peraturan Walikota""),REGEXMATCH(I309,""Peraturan Bupati""),REGEXMATCH(I309,""PERATURAN BUPATI""),REGEXMATCH(I309,""PERATURAN WALIKOTA"")),""Ada"",""Tidak Ada"")"),"Tidak Ada")</f>
        <v>Tidak Ada</v>
      </c>
      <c r="BJ309" s="98"/>
      <c r="BK309" s="96"/>
      <c r="BL309" s="98"/>
      <c r="BM309" s="98"/>
    </row>
    <row r="310">
      <c r="A310" s="96" t="s">
        <v>64</v>
      </c>
      <c r="B310" s="97">
        <v>302.0</v>
      </c>
      <c r="C310" s="96" t="s">
        <v>4599</v>
      </c>
      <c r="D310" s="96"/>
      <c r="E310" s="96"/>
      <c r="F310" s="96"/>
      <c r="G310" s="96"/>
      <c r="H310" s="96"/>
      <c r="I310" s="96"/>
      <c r="J310" s="97"/>
      <c r="K310" s="97"/>
      <c r="L310" s="96"/>
      <c r="M310" s="96"/>
      <c r="N310" s="96"/>
      <c r="O310" s="96"/>
      <c r="P310" s="96"/>
      <c r="Q310" s="96"/>
      <c r="R310" s="96"/>
      <c r="S310" s="96"/>
      <c r="T310" s="96"/>
      <c r="U310" s="96"/>
      <c r="V310" s="96"/>
      <c r="W310" s="96"/>
      <c r="X310" s="96"/>
      <c r="Y310" s="96"/>
      <c r="Z310" s="96"/>
      <c r="AA310" s="96"/>
      <c r="AB310" s="96"/>
      <c r="AC310" s="96"/>
      <c r="AD310" s="96"/>
      <c r="AE310" s="96"/>
      <c r="AF310" s="96"/>
      <c r="AG310" s="96"/>
      <c r="AH310" s="96"/>
      <c r="AI310" s="96"/>
      <c r="AJ310" s="96"/>
      <c r="AK310" s="96"/>
      <c r="AL310" s="96"/>
      <c r="AM310" s="96"/>
      <c r="AN310" s="96"/>
      <c r="AO310" s="104"/>
      <c r="AP310" s="96"/>
      <c r="AQ310" s="98"/>
      <c r="AR310" s="96"/>
      <c r="AS310" s="98"/>
      <c r="AT310" s="98"/>
      <c r="AU310" s="98"/>
      <c r="AV310" s="98"/>
      <c r="AW310" s="104"/>
      <c r="AX310" s="96"/>
      <c r="AY310" s="98"/>
      <c r="AZ310" s="98"/>
      <c r="BA310" s="96"/>
      <c r="BB310" s="96"/>
      <c r="BC310" s="98"/>
      <c r="BD310" s="101"/>
      <c r="BE310" s="101"/>
      <c r="BF310" s="101"/>
      <c r="BG310" s="101"/>
      <c r="BH310" s="101"/>
      <c r="BI310" s="100" t="str">
        <f>IFERROR(__xludf.DUMMYFUNCTION("IF(OR(REGEXMATCH(I310,""Peraturan Walikota""),REGEXMATCH(I310,""Peraturan Bupati""),REGEXMATCH(I310,""PERATURAN BUPATI""),REGEXMATCH(I310,""PERATURAN WALIKOTA"")),""Ada"",""Tidak Ada"")"),"Tidak Ada")</f>
        <v>Tidak Ada</v>
      </c>
      <c r="BJ310" s="98"/>
      <c r="BK310" s="96"/>
      <c r="BL310" s="98"/>
      <c r="BM310" s="98"/>
    </row>
    <row r="311">
      <c r="A311" s="96" t="s">
        <v>64</v>
      </c>
      <c r="B311" s="97">
        <v>303.0</v>
      </c>
      <c r="C311" s="96" t="s">
        <v>4600</v>
      </c>
      <c r="D311" s="96"/>
      <c r="E311" s="96"/>
      <c r="F311" s="96"/>
      <c r="G311" s="96"/>
      <c r="H311" s="96"/>
      <c r="I311" s="96"/>
      <c r="J311" s="97"/>
      <c r="K311" s="97"/>
      <c r="L311" s="96"/>
      <c r="M311" s="96"/>
      <c r="N311" s="96"/>
      <c r="O311" s="96"/>
      <c r="P311" s="96"/>
      <c r="Q311" s="96"/>
      <c r="R311" s="96"/>
      <c r="S311" s="96"/>
      <c r="T311" s="96"/>
      <c r="U311" s="96"/>
      <c r="V311" s="96"/>
      <c r="W311" s="96"/>
      <c r="X311" s="96"/>
      <c r="Y311" s="96"/>
      <c r="Z311" s="96"/>
      <c r="AA311" s="96"/>
      <c r="AB311" s="96"/>
      <c r="AC311" s="96"/>
      <c r="AD311" s="96"/>
      <c r="AE311" s="96"/>
      <c r="AF311" s="96"/>
      <c r="AG311" s="96"/>
      <c r="AH311" s="96"/>
      <c r="AI311" s="96"/>
      <c r="AJ311" s="96"/>
      <c r="AK311" s="96"/>
      <c r="AL311" s="96"/>
      <c r="AM311" s="96"/>
      <c r="AN311" s="96"/>
      <c r="AO311" s="104"/>
      <c r="AP311" s="96"/>
      <c r="AQ311" s="98"/>
      <c r="AR311" s="96"/>
      <c r="AS311" s="98"/>
      <c r="AT311" s="98"/>
      <c r="AU311" s="98"/>
      <c r="AV311" s="98"/>
      <c r="AW311" s="104"/>
      <c r="AX311" s="96"/>
      <c r="AY311" s="98"/>
      <c r="AZ311" s="98"/>
      <c r="BA311" s="96"/>
      <c r="BB311" s="96"/>
      <c r="BC311" s="98"/>
      <c r="BD311" s="101"/>
      <c r="BE311" s="101"/>
      <c r="BF311" s="101"/>
      <c r="BG311" s="101"/>
      <c r="BH311" s="101"/>
      <c r="BI311" s="100" t="str">
        <f>IFERROR(__xludf.DUMMYFUNCTION("IF(OR(REGEXMATCH(I311,""Peraturan Walikota""),REGEXMATCH(I311,""Peraturan Bupati""),REGEXMATCH(I311,""PERATURAN BUPATI""),REGEXMATCH(I311,""PERATURAN WALIKOTA"")),""Ada"",""Tidak Ada"")"),"Tidak Ada")</f>
        <v>Tidak Ada</v>
      </c>
      <c r="BJ311" s="98"/>
      <c r="BK311" s="96"/>
      <c r="BL311" s="98"/>
      <c r="BM311" s="98"/>
    </row>
    <row r="312">
      <c r="A312" s="96" t="s">
        <v>64</v>
      </c>
      <c r="B312" s="97">
        <v>304.0</v>
      </c>
      <c r="C312" s="96" t="s">
        <v>4601</v>
      </c>
      <c r="D312" s="96"/>
      <c r="E312" s="96"/>
      <c r="F312" s="96"/>
      <c r="G312" s="96"/>
      <c r="H312" s="96"/>
      <c r="I312" s="96"/>
      <c r="J312" s="97"/>
      <c r="K312" s="97"/>
      <c r="L312" s="96"/>
      <c r="M312" s="96"/>
      <c r="N312" s="96"/>
      <c r="O312" s="96"/>
      <c r="P312" s="96"/>
      <c r="Q312" s="96"/>
      <c r="R312" s="96"/>
      <c r="S312" s="96"/>
      <c r="T312" s="96"/>
      <c r="U312" s="96"/>
      <c r="V312" s="96"/>
      <c r="W312" s="96"/>
      <c r="X312" s="96"/>
      <c r="Y312" s="96"/>
      <c r="Z312" s="96"/>
      <c r="AA312" s="96"/>
      <c r="AB312" s="96"/>
      <c r="AC312" s="96"/>
      <c r="AD312" s="96"/>
      <c r="AE312" s="96"/>
      <c r="AF312" s="96"/>
      <c r="AG312" s="96"/>
      <c r="AH312" s="96"/>
      <c r="AI312" s="96"/>
      <c r="AJ312" s="96"/>
      <c r="AK312" s="96"/>
      <c r="AL312" s="96"/>
      <c r="AM312" s="96"/>
      <c r="AN312" s="96"/>
      <c r="AO312" s="104"/>
      <c r="AP312" s="96"/>
      <c r="AQ312" s="98"/>
      <c r="AR312" s="96"/>
      <c r="AS312" s="98"/>
      <c r="AT312" s="98"/>
      <c r="AU312" s="98"/>
      <c r="AV312" s="98"/>
      <c r="AW312" s="104"/>
      <c r="AX312" s="96"/>
      <c r="AY312" s="98"/>
      <c r="AZ312" s="98"/>
      <c r="BA312" s="96"/>
      <c r="BB312" s="96"/>
      <c r="BC312" s="98"/>
      <c r="BD312" s="101"/>
      <c r="BE312" s="101"/>
      <c r="BF312" s="101"/>
      <c r="BG312" s="101"/>
      <c r="BH312" s="101"/>
      <c r="BI312" s="100" t="str">
        <f>IFERROR(__xludf.DUMMYFUNCTION("IF(OR(REGEXMATCH(I312,""Peraturan Walikota""),REGEXMATCH(I312,""Peraturan Bupati""),REGEXMATCH(I312,""PERATURAN BUPATI""),REGEXMATCH(I312,""PERATURAN WALIKOTA"")),""Ada"",""Tidak Ada"")"),"Tidak Ada")</f>
        <v>Tidak Ada</v>
      </c>
      <c r="BJ312" s="98"/>
      <c r="BK312" s="96"/>
      <c r="BL312" s="98"/>
      <c r="BM312" s="98"/>
    </row>
    <row r="313">
      <c r="A313" s="96" t="s">
        <v>64</v>
      </c>
      <c r="B313" s="97">
        <v>305.0</v>
      </c>
      <c r="C313" s="96" t="s">
        <v>4602</v>
      </c>
      <c r="D313" s="96"/>
      <c r="E313" s="96"/>
      <c r="F313" s="96"/>
      <c r="G313" s="96"/>
      <c r="H313" s="96"/>
      <c r="I313" s="96"/>
      <c r="J313" s="97"/>
      <c r="K313" s="97"/>
      <c r="L313" s="96"/>
      <c r="M313" s="96"/>
      <c r="N313" s="96"/>
      <c r="O313" s="96"/>
      <c r="P313" s="96"/>
      <c r="Q313" s="96"/>
      <c r="R313" s="96"/>
      <c r="S313" s="96"/>
      <c r="T313" s="96"/>
      <c r="U313" s="96"/>
      <c r="V313" s="96"/>
      <c r="W313" s="96"/>
      <c r="X313" s="96"/>
      <c r="Y313" s="96"/>
      <c r="Z313" s="96"/>
      <c r="AA313" s="96"/>
      <c r="AB313" s="96"/>
      <c r="AC313" s="96"/>
      <c r="AD313" s="96"/>
      <c r="AE313" s="96"/>
      <c r="AF313" s="96"/>
      <c r="AG313" s="96"/>
      <c r="AH313" s="96"/>
      <c r="AI313" s="96"/>
      <c r="AJ313" s="96"/>
      <c r="AK313" s="96"/>
      <c r="AL313" s="96"/>
      <c r="AM313" s="96"/>
      <c r="AN313" s="96"/>
      <c r="AO313" s="104"/>
      <c r="AP313" s="96"/>
      <c r="AQ313" s="98"/>
      <c r="AR313" s="96"/>
      <c r="AS313" s="98"/>
      <c r="AT313" s="98"/>
      <c r="AU313" s="98"/>
      <c r="AV313" s="98"/>
      <c r="AW313" s="104"/>
      <c r="AX313" s="96"/>
      <c r="AY313" s="98"/>
      <c r="AZ313" s="98"/>
      <c r="BA313" s="96"/>
      <c r="BB313" s="96"/>
      <c r="BC313" s="98"/>
      <c r="BD313" s="101"/>
      <c r="BE313" s="101"/>
      <c r="BF313" s="101"/>
      <c r="BG313" s="101"/>
      <c r="BH313" s="101"/>
      <c r="BI313" s="100" t="str">
        <f>IFERROR(__xludf.DUMMYFUNCTION("IF(OR(REGEXMATCH(I313,""Peraturan Walikota""),REGEXMATCH(I313,""Peraturan Bupati""),REGEXMATCH(I313,""PERATURAN BUPATI""),REGEXMATCH(I313,""PERATURAN WALIKOTA"")),""Ada"",""Tidak Ada"")"),"Tidak Ada")</f>
        <v>Tidak Ada</v>
      </c>
      <c r="BJ313" s="98"/>
      <c r="BK313" s="96"/>
      <c r="BL313" s="98"/>
      <c r="BM313" s="98"/>
    </row>
    <row r="314">
      <c r="A314" s="96" t="s">
        <v>64</v>
      </c>
      <c r="B314" s="97">
        <v>306.0</v>
      </c>
      <c r="C314" s="96" t="s">
        <v>4603</v>
      </c>
      <c r="D314" s="96"/>
      <c r="E314" s="96"/>
      <c r="F314" s="96"/>
      <c r="G314" s="96"/>
      <c r="H314" s="96"/>
      <c r="I314" s="96"/>
      <c r="J314" s="97"/>
      <c r="K314" s="97"/>
      <c r="L314" s="96"/>
      <c r="M314" s="96"/>
      <c r="N314" s="96"/>
      <c r="O314" s="96"/>
      <c r="P314" s="96"/>
      <c r="Q314" s="96"/>
      <c r="R314" s="96"/>
      <c r="S314" s="96"/>
      <c r="T314" s="96"/>
      <c r="U314" s="96"/>
      <c r="V314" s="96"/>
      <c r="W314" s="96"/>
      <c r="X314" s="96"/>
      <c r="Y314" s="96"/>
      <c r="Z314" s="96"/>
      <c r="AA314" s="96"/>
      <c r="AB314" s="96"/>
      <c r="AC314" s="96"/>
      <c r="AD314" s="96"/>
      <c r="AE314" s="96"/>
      <c r="AF314" s="96"/>
      <c r="AG314" s="96"/>
      <c r="AH314" s="96"/>
      <c r="AI314" s="96"/>
      <c r="AJ314" s="96"/>
      <c r="AK314" s="96"/>
      <c r="AL314" s="96"/>
      <c r="AM314" s="96"/>
      <c r="AN314" s="96"/>
      <c r="AO314" s="104"/>
      <c r="AP314" s="96"/>
      <c r="AQ314" s="98"/>
      <c r="AR314" s="96"/>
      <c r="AS314" s="98"/>
      <c r="AT314" s="98"/>
      <c r="AU314" s="98"/>
      <c r="AV314" s="98"/>
      <c r="AW314" s="104"/>
      <c r="AX314" s="96"/>
      <c r="AY314" s="98"/>
      <c r="AZ314" s="98"/>
      <c r="BA314" s="96"/>
      <c r="BB314" s="96"/>
      <c r="BC314" s="98"/>
      <c r="BD314" s="101"/>
      <c r="BE314" s="101"/>
      <c r="BF314" s="101"/>
      <c r="BG314" s="101"/>
      <c r="BH314" s="101"/>
      <c r="BI314" s="100" t="str">
        <f>IFERROR(__xludf.DUMMYFUNCTION("IF(OR(REGEXMATCH(I314,""Peraturan Walikota""),REGEXMATCH(I314,""Peraturan Bupati""),REGEXMATCH(I314,""PERATURAN BUPATI""),REGEXMATCH(I314,""PERATURAN WALIKOTA"")),""Ada"",""Tidak Ada"")"),"Tidak Ada")</f>
        <v>Tidak Ada</v>
      </c>
      <c r="BJ314" s="98"/>
      <c r="BK314" s="96"/>
      <c r="BL314" s="98"/>
      <c r="BM314" s="98"/>
    </row>
    <row r="315">
      <c r="A315" s="96" t="s">
        <v>64</v>
      </c>
      <c r="B315" s="97">
        <v>307.0</v>
      </c>
      <c r="C315" s="96" t="s">
        <v>4604</v>
      </c>
      <c r="D315" s="96"/>
      <c r="E315" s="96"/>
      <c r="F315" s="96"/>
      <c r="G315" s="96"/>
      <c r="H315" s="96"/>
      <c r="I315" s="96"/>
      <c r="J315" s="97"/>
      <c r="K315" s="97"/>
      <c r="L315" s="96"/>
      <c r="M315" s="96"/>
      <c r="N315" s="96"/>
      <c r="O315" s="96"/>
      <c r="P315" s="96"/>
      <c r="Q315" s="96"/>
      <c r="R315" s="96"/>
      <c r="S315" s="96"/>
      <c r="T315" s="96"/>
      <c r="U315" s="96"/>
      <c r="V315" s="96"/>
      <c r="W315" s="96"/>
      <c r="X315" s="96"/>
      <c r="Y315" s="96"/>
      <c r="Z315" s="96"/>
      <c r="AA315" s="96"/>
      <c r="AB315" s="96"/>
      <c r="AC315" s="96"/>
      <c r="AD315" s="96"/>
      <c r="AE315" s="96"/>
      <c r="AF315" s="96"/>
      <c r="AG315" s="96"/>
      <c r="AH315" s="96"/>
      <c r="AI315" s="96"/>
      <c r="AJ315" s="96"/>
      <c r="AK315" s="96"/>
      <c r="AL315" s="96"/>
      <c r="AM315" s="96"/>
      <c r="AN315" s="96"/>
      <c r="AO315" s="104"/>
      <c r="AP315" s="96"/>
      <c r="AQ315" s="98"/>
      <c r="AR315" s="96"/>
      <c r="AS315" s="98"/>
      <c r="AT315" s="98"/>
      <c r="AU315" s="98"/>
      <c r="AV315" s="98"/>
      <c r="AW315" s="104"/>
      <c r="AX315" s="96"/>
      <c r="AY315" s="98"/>
      <c r="AZ315" s="98"/>
      <c r="BA315" s="96"/>
      <c r="BB315" s="96"/>
      <c r="BC315" s="98"/>
      <c r="BD315" s="101"/>
      <c r="BE315" s="101"/>
      <c r="BF315" s="101"/>
      <c r="BG315" s="101"/>
      <c r="BH315" s="101"/>
      <c r="BI315" s="100" t="str">
        <f>IFERROR(__xludf.DUMMYFUNCTION("IF(OR(REGEXMATCH(I315,""Peraturan Walikota""),REGEXMATCH(I315,""Peraturan Bupati""),REGEXMATCH(I315,""PERATURAN BUPATI""),REGEXMATCH(I315,""PERATURAN WALIKOTA"")),""Ada"",""Tidak Ada"")"),"Tidak Ada")</f>
        <v>Tidak Ada</v>
      </c>
      <c r="BJ315" s="98"/>
      <c r="BK315" s="96"/>
      <c r="BL315" s="98"/>
      <c r="BM315" s="98"/>
    </row>
    <row r="316">
      <c r="A316" s="96" t="s">
        <v>64</v>
      </c>
      <c r="B316" s="97">
        <v>308.0</v>
      </c>
      <c r="C316" s="96" t="s">
        <v>4605</v>
      </c>
      <c r="D316" s="96"/>
      <c r="E316" s="96"/>
      <c r="F316" s="96"/>
      <c r="G316" s="96"/>
      <c r="H316" s="96"/>
      <c r="I316" s="96"/>
      <c r="J316" s="97"/>
      <c r="K316" s="97"/>
      <c r="L316" s="96"/>
      <c r="M316" s="96"/>
      <c r="N316" s="96"/>
      <c r="O316" s="96"/>
      <c r="P316" s="96"/>
      <c r="Q316" s="96"/>
      <c r="R316" s="96"/>
      <c r="S316" s="96"/>
      <c r="T316" s="96"/>
      <c r="U316" s="96"/>
      <c r="V316" s="96"/>
      <c r="W316" s="96"/>
      <c r="X316" s="96"/>
      <c r="Y316" s="96"/>
      <c r="Z316" s="96"/>
      <c r="AA316" s="96"/>
      <c r="AB316" s="96"/>
      <c r="AC316" s="96"/>
      <c r="AD316" s="96"/>
      <c r="AE316" s="96"/>
      <c r="AF316" s="96"/>
      <c r="AG316" s="96"/>
      <c r="AH316" s="96"/>
      <c r="AI316" s="96"/>
      <c r="AJ316" s="96"/>
      <c r="AK316" s="96"/>
      <c r="AL316" s="96"/>
      <c r="AM316" s="96"/>
      <c r="AN316" s="96"/>
      <c r="AO316" s="104"/>
      <c r="AP316" s="96"/>
      <c r="AQ316" s="98"/>
      <c r="AR316" s="96"/>
      <c r="AS316" s="98"/>
      <c r="AT316" s="98"/>
      <c r="AU316" s="98"/>
      <c r="AV316" s="98"/>
      <c r="AW316" s="104"/>
      <c r="AX316" s="96"/>
      <c r="AY316" s="98"/>
      <c r="AZ316" s="98"/>
      <c r="BA316" s="96"/>
      <c r="BB316" s="96"/>
      <c r="BC316" s="98"/>
      <c r="BD316" s="101"/>
      <c r="BE316" s="101"/>
      <c r="BF316" s="101"/>
      <c r="BG316" s="101"/>
      <c r="BH316" s="101"/>
      <c r="BI316" s="100" t="str">
        <f>IFERROR(__xludf.DUMMYFUNCTION("IF(OR(REGEXMATCH(I316,""Peraturan Walikota""),REGEXMATCH(I316,""Peraturan Bupati""),REGEXMATCH(I316,""PERATURAN BUPATI""),REGEXMATCH(I316,""PERATURAN WALIKOTA"")),""Ada"",""Tidak Ada"")"),"Tidak Ada")</f>
        <v>Tidak Ada</v>
      </c>
      <c r="BJ316" s="98"/>
      <c r="BK316" s="96"/>
      <c r="BL316" s="98"/>
      <c r="BM316" s="98"/>
    </row>
    <row r="317">
      <c r="A317" s="96" t="s">
        <v>66</v>
      </c>
      <c r="B317" s="97">
        <v>309.0</v>
      </c>
      <c r="C317" s="96" t="s">
        <v>3101</v>
      </c>
      <c r="D317" s="96" t="s">
        <v>3102</v>
      </c>
      <c r="E317" s="96" t="s">
        <v>3103</v>
      </c>
      <c r="F317" s="96">
        <v>8.952768509E10</v>
      </c>
      <c r="G317" s="96">
        <v>8.952768509E10</v>
      </c>
      <c r="H317" s="96" t="s">
        <v>11</v>
      </c>
      <c r="I317" s="96" t="s">
        <v>3104</v>
      </c>
      <c r="J317" s="97">
        <v>2022.0</v>
      </c>
      <c r="K317" s="97" t="s">
        <v>223</v>
      </c>
      <c r="L317" s="96" t="s">
        <v>3105</v>
      </c>
      <c r="M317" s="96" t="s">
        <v>3106</v>
      </c>
      <c r="N317" s="96" t="s">
        <v>525</v>
      </c>
      <c r="O317" s="96" t="s">
        <v>253</v>
      </c>
      <c r="P317" s="96" t="s">
        <v>21</v>
      </c>
      <c r="Q317" s="96" t="s">
        <v>300</v>
      </c>
      <c r="R317" s="96">
        <v>0.0</v>
      </c>
      <c r="S317" s="96" t="s">
        <v>21</v>
      </c>
      <c r="T317" s="96" t="s">
        <v>21</v>
      </c>
      <c r="U317" s="96" t="s">
        <v>21</v>
      </c>
      <c r="V317" s="96" t="s">
        <v>21</v>
      </c>
      <c r="W317" s="96" t="s">
        <v>21</v>
      </c>
      <c r="X317" s="96" t="s">
        <v>21</v>
      </c>
      <c r="Y317" s="96" t="s">
        <v>21</v>
      </c>
      <c r="Z317" s="96" t="s">
        <v>21</v>
      </c>
      <c r="AA317" s="96" t="s">
        <v>21</v>
      </c>
      <c r="AB317" s="96" t="s">
        <v>21</v>
      </c>
      <c r="AC317" s="96" t="s">
        <v>228</v>
      </c>
      <c r="AD317" s="96" t="s">
        <v>228</v>
      </c>
      <c r="AE317" s="96" t="s">
        <v>229</v>
      </c>
      <c r="AF317" s="96" t="s">
        <v>228</v>
      </c>
      <c r="AG317" s="96" t="s">
        <v>229</v>
      </c>
      <c r="AH317" s="96" t="s">
        <v>229</v>
      </c>
      <c r="AI317" s="96" t="s">
        <v>229</v>
      </c>
      <c r="AJ317" s="96" t="s">
        <v>228</v>
      </c>
      <c r="AK317" s="96" t="s">
        <v>229</v>
      </c>
      <c r="AL317" s="96" t="s">
        <v>229</v>
      </c>
      <c r="AM317" s="96" t="s">
        <v>229</v>
      </c>
      <c r="AN317" s="96" t="s">
        <v>3107</v>
      </c>
      <c r="AO317" s="96">
        <v>54.0</v>
      </c>
      <c r="AP317" s="96" t="s">
        <v>317</v>
      </c>
      <c r="AQ317" s="98"/>
      <c r="AR317" s="98"/>
      <c r="AS317" s="98"/>
      <c r="AT317" s="98"/>
      <c r="AU317" s="98"/>
      <c r="AV317" s="98"/>
      <c r="AW317" s="96" t="s">
        <v>3108</v>
      </c>
      <c r="AX317" s="98"/>
      <c r="AY317" s="98"/>
      <c r="AZ317" s="98"/>
      <c r="BA317" s="98"/>
      <c r="BB317" s="98"/>
      <c r="BC317" s="98">
        <f t="shared" ref="BC317:BC320" si="112">COUNTIF(AC317:AM317,"Sudah")</f>
        <v>4</v>
      </c>
      <c r="BD317" s="101"/>
      <c r="BE317" s="101"/>
      <c r="BF317" s="101"/>
      <c r="BG317" s="101"/>
      <c r="BH317" s="101"/>
      <c r="BI317" s="100" t="str">
        <f>IFERROR(__xludf.DUMMYFUNCTION("IF(OR(REGEXMATCH(I317,""Peraturan Walikota""),REGEXMATCH(I317,""Peraturan Bupati""),REGEXMATCH(I317,""PERATURAN BUPATI""),REGEXMATCH(I317,""PERATURAN WALIKOTA"")),""Ada"",""Tidak Ada"")"),"Ada")</f>
        <v>Ada</v>
      </c>
      <c r="BJ317" s="98" t="str">
        <f t="shared" ref="BJ317:BJ320" si="113">IF(O317 = "Belum Punya", "Tidak Ada", IF(O317 = "", "Tidak Menjawab", "Ada"))</f>
        <v>Ada</v>
      </c>
      <c r="BK317" s="96" t="str">
        <f t="shared" ref="BK317:BK320" si="114">IF(P317 = "Tidak Punya", "Tidak Ada", IF(P317 = "", "Tidak Menjawab", "Ada"))</f>
        <v>Ada</v>
      </c>
      <c r="BL317" s="98" t="str">
        <f t="shared" ref="BL317:BL320" si="115">IF(AND(R317="Ada",S317="Ada",T317="Ada"),"Lengkap","Tidak Lengkap")</f>
        <v>Tidak Lengkap</v>
      </c>
      <c r="BM317" s="98" t="str">
        <f t="shared" ref="BM317:BM320" si="116">IF(AND(U317="Ada",V317="Ada",W317="Ada",X317="Ada",Y317="Ada",Z317="Ada",AA317="Ada",AB317="Ada"),"Lengkap","Tidak Lengkap")</f>
        <v>Tidak Lengkap</v>
      </c>
    </row>
    <row r="318">
      <c r="A318" s="96" t="s">
        <v>66</v>
      </c>
      <c r="B318" s="97">
        <v>310.0</v>
      </c>
      <c r="C318" s="96" t="s">
        <v>3109</v>
      </c>
      <c r="D318" s="96" t="s">
        <v>3110</v>
      </c>
      <c r="E318" s="96" t="s">
        <v>3111</v>
      </c>
      <c r="F318" s="96">
        <v>8.5167553319E10</v>
      </c>
      <c r="G318" s="96">
        <v>8.5167553319E10</v>
      </c>
      <c r="H318" s="96" t="s">
        <v>3112</v>
      </c>
      <c r="I318" s="96" t="s">
        <v>3113</v>
      </c>
      <c r="J318" s="97">
        <v>2020.0</v>
      </c>
      <c r="K318" s="97" t="s">
        <v>387</v>
      </c>
      <c r="L318" s="96" t="s">
        <v>3114</v>
      </c>
      <c r="M318" s="96" t="s">
        <v>3115</v>
      </c>
      <c r="N318" s="96" t="s">
        <v>3116</v>
      </c>
      <c r="O318" s="96" t="s">
        <v>226</v>
      </c>
      <c r="P318" s="96" t="s">
        <v>227</v>
      </c>
      <c r="Q318" s="96" t="s">
        <v>3117</v>
      </c>
      <c r="R318" s="96" t="s">
        <v>9</v>
      </c>
      <c r="S318" s="96" t="s">
        <v>21</v>
      </c>
      <c r="T318" s="96" t="s">
        <v>9</v>
      </c>
      <c r="U318" s="96" t="s">
        <v>9</v>
      </c>
      <c r="V318" s="96" t="s">
        <v>9</v>
      </c>
      <c r="W318" s="96" t="s">
        <v>21</v>
      </c>
      <c r="X318" s="96" t="s">
        <v>21</v>
      </c>
      <c r="Y318" s="96" t="s">
        <v>21</v>
      </c>
      <c r="Z318" s="96" t="s">
        <v>9</v>
      </c>
      <c r="AA318" s="96" t="s">
        <v>21</v>
      </c>
      <c r="AB318" s="96" t="s">
        <v>21</v>
      </c>
      <c r="AC318" s="96" t="s">
        <v>228</v>
      </c>
      <c r="AD318" s="96" t="s">
        <v>228</v>
      </c>
      <c r="AE318" s="96" t="s">
        <v>228</v>
      </c>
      <c r="AF318" s="96" t="s">
        <v>228</v>
      </c>
      <c r="AG318" s="96" t="s">
        <v>228</v>
      </c>
      <c r="AH318" s="96" t="s">
        <v>228</v>
      </c>
      <c r="AI318" s="96" t="s">
        <v>228</v>
      </c>
      <c r="AJ318" s="96" t="s">
        <v>228</v>
      </c>
      <c r="AK318" s="96" t="s">
        <v>228</v>
      </c>
      <c r="AL318" s="96" t="s">
        <v>228</v>
      </c>
      <c r="AM318" s="96" t="s">
        <v>228</v>
      </c>
      <c r="AN318" s="96"/>
      <c r="AO318" s="96">
        <v>102.0</v>
      </c>
      <c r="AP318" s="96" t="s">
        <v>1940</v>
      </c>
      <c r="AQ318" s="96"/>
      <c r="AR318" s="105"/>
      <c r="AS318" s="105"/>
      <c r="AT318" s="98"/>
      <c r="AU318" s="98"/>
      <c r="AV318" s="98"/>
      <c r="AW318" s="96"/>
      <c r="AX318" s="96" t="s">
        <v>231</v>
      </c>
      <c r="AY318" s="98"/>
      <c r="AZ318" s="98"/>
      <c r="BA318" s="96" t="s">
        <v>3118</v>
      </c>
      <c r="BB318" s="96" t="s">
        <v>3119</v>
      </c>
      <c r="BC318" s="98">
        <f t="shared" si="112"/>
        <v>11</v>
      </c>
      <c r="BD318" s="101"/>
      <c r="BE318" s="101"/>
      <c r="BF318" s="101"/>
      <c r="BG318" s="101"/>
      <c r="BH318" s="101"/>
      <c r="BI318" s="100" t="str">
        <f>IFERROR(__xludf.DUMMYFUNCTION("IF(OR(REGEXMATCH(I318,""Peraturan Walikota""),REGEXMATCH(I318,""Peraturan Bupati""),REGEXMATCH(I318,""PERATURAN BUPATI""),REGEXMATCH(I318,""PERATURAN WALIKOTA"")),""Ada"",""Tidak Ada"")"),"Ada")</f>
        <v>Ada</v>
      </c>
      <c r="BJ318" s="98" t="str">
        <f t="shared" si="113"/>
        <v>Ada</v>
      </c>
      <c r="BK318" s="96" t="str">
        <f t="shared" si="114"/>
        <v>Ada</v>
      </c>
      <c r="BL318" s="98" t="str">
        <f t="shared" si="115"/>
        <v>Tidak Lengkap</v>
      </c>
      <c r="BM318" s="98" t="str">
        <f t="shared" si="116"/>
        <v>Tidak Lengkap</v>
      </c>
    </row>
    <row r="319">
      <c r="A319" s="96" t="s">
        <v>66</v>
      </c>
      <c r="B319" s="97">
        <v>311.0</v>
      </c>
      <c r="C319" s="96" t="s">
        <v>3120</v>
      </c>
      <c r="D319" s="96" t="s">
        <v>3121</v>
      </c>
      <c r="E319" s="96" t="s">
        <v>3122</v>
      </c>
      <c r="F319" s="96">
        <v>8.2250672506E10</v>
      </c>
      <c r="G319" s="96" t="s">
        <v>237</v>
      </c>
      <c r="H319" s="96" t="s">
        <v>11</v>
      </c>
      <c r="I319" s="96" t="s">
        <v>2107</v>
      </c>
      <c r="J319" s="97">
        <v>2022.0</v>
      </c>
      <c r="K319" s="97" t="s">
        <v>223</v>
      </c>
      <c r="L319" s="96" t="s">
        <v>3008</v>
      </c>
      <c r="M319" s="96" t="s">
        <v>3123</v>
      </c>
      <c r="N319" s="96" t="s">
        <v>3124</v>
      </c>
      <c r="O319" s="96" t="s">
        <v>253</v>
      </c>
      <c r="P319" s="96" t="s">
        <v>3125</v>
      </c>
      <c r="Q319" s="96" t="s">
        <v>300</v>
      </c>
      <c r="R319" s="96">
        <v>1.0</v>
      </c>
      <c r="S319" s="96" t="s">
        <v>21</v>
      </c>
      <c r="T319" s="96" t="s">
        <v>21</v>
      </c>
      <c r="U319" s="96" t="s">
        <v>21</v>
      </c>
      <c r="V319" s="96" t="s">
        <v>21</v>
      </c>
      <c r="W319" s="96" t="s">
        <v>21</v>
      </c>
      <c r="X319" s="96" t="s">
        <v>9</v>
      </c>
      <c r="Y319" s="96" t="s">
        <v>21</v>
      </c>
      <c r="Z319" s="96" t="s">
        <v>9</v>
      </c>
      <c r="AA319" s="96" t="s">
        <v>21</v>
      </c>
      <c r="AB319" s="96" t="s">
        <v>21</v>
      </c>
      <c r="AC319" s="96" t="s">
        <v>228</v>
      </c>
      <c r="AD319" s="96" t="s">
        <v>228</v>
      </c>
      <c r="AE319" s="96" t="s">
        <v>228</v>
      </c>
      <c r="AF319" s="96" t="s">
        <v>228</v>
      </c>
      <c r="AG319" s="96" t="s">
        <v>228</v>
      </c>
      <c r="AH319" s="96" t="s">
        <v>228</v>
      </c>
      <c r="AI319" s="96" t="s">
        <v>229</v>
      </c>
      <c r="AJ319" s="96" t="s">
        <v>228</v>
      </c>
      <c r="AK319" s="96" t="s">
        <v>228</v>
      </c>
      <c r="AL319" s="96" t="s">
        <v>228</v>
      </c>
      <c r="AM319" s="96" t="s">
        <v>228</v>
      </c>
      <c r="AN319" s="96" t="s">
        <v>370</v>
      </c>
      <c r="AO319" s="96">
        <v>18.0</v>
      </c>
      <c r="AP319" s="96" t="s">
        <v>1923</v>
      </c>
      <c r="AQ319" s="96" t="s">
        <v>237</v>
      </c>
      <c r="AR319" s="96">
        <v>1.0</v>
      </c>
      <c r="AS319" s="96" t="s">
        <v>237</v>
      </c>
      <c r="AT319" s="96" t="s">
        <v>237</v>
      </c>
      <c r="AU319" s="96" t="s">
        <v>237</v>
      </c>
      <c r="AV319" s="96" t="s">
        <v>237</v>
      </c>
      <c r="AW319" s="96">
        <v>1.0</v>
      </c>
      <c r="AX319" s="96" t="s">
        <v>237</v>
      </c>
      <c r="AY319" s="96" t="s">
        <v>237</v>
      </c>
      <c r="AZ319" s="98"/>
      <c r="BA319" s="98"/>
      <c r="BB319" s="98"/>
      <c r="BC319" s="98">
        <f t="shared" si="112"/>
        <v>10</v>
      </c>
      <c r="BD319" s="101"/>
      <c r="BE319" s="101"/>
      <c r="BF319" s="101"/>
      <c r="BG319" s="101"/>
      <c r="BH319" s="101"/>
      <c r="BI319" s="100" t="str">
        <f>IFERROR(__xludf.DUMMYFUNCTION("IF(OR(REGEXMATCH(I319,""Peraturan Walikota""),REGEXMATCH(I319,""Peraturan Bupati""),REGEXMATCH(I319,""PERATURAN BUPATI""),REGEXMATCH(I319,""PERATURAN WALIKOTA"")),""Ada"",""Tidak Ada"")"),"Ada")</f>
        <v>Ada</v>
      </c>
      <c r="BJ319" s="98" t="str">
        <f t="shared" si="113"/>
        <v>Ada</v>
      </c>
      <c r="BK319" s="96" t="str">
        <f t="shared" si="114"/>
        <v>Ada</v>
      </c>
      <c r="BL319" s="98" t="str">
        <f t="shared" si="115"/>
        <v>Tidak Lengkap</v>
      </c>
      <c r="BM319" s="98" t="str">
        <f t="shared" si="116"/>
        <v>Tidak Lengkap</v>
      </c>
    </row>
    <row r="320">
      <c r="A320" s="96" t="s">
        <v>66</v>
      </c>
      <c r="B320" s="97">
        <v>312.0</v>
      </c>
      <c r="C320" s="96" t="s">
        <v>3126</v>
      </c>
      <c r="D320" s="96" t="s">
        <v>3127</v>
      </c>
      <c r="E320" s="96" t="s">
        <v>3128</v>
      </c>
      <c r="F320" s="96">
        <v>5.62441806E8</v>
      </c>
      <c r="G320" s="96">
        <v>8.575084555E10</v>
      </c>
      <c r="H320" s="96" t="s">
        <v>11</v>
      </c>
      <c r="I320" s="96" t="s">
        <v>3129</v>
      </c>
      <c r="J320" s="97">
        <v>2021.0</v>
      </c>
      <c r="K320" s="97" t="s">
        <v>387</v>
      </c>
      <c r="L320" s="96">
        <v>8.575008864E10</v>
      </c>
      <c r="M320" s="96" t="s">
        <v>3130</v>
      </c>
      <c r="N320" s="96" t="s">
        <v>3131</v>
      </c>
      <c r="O320" s="96" t="s">
        <v>226</v>
      </c>
      <c r="P320" s="96" t="s">
        <v>330</v>
      </c>
      <c r="Q320" s="96" t="s">
        <v>3132</v>
      </c>
      <c r="R320" s="96" t="s">
        <v>9</v>
      </c>
      <c r="S320" s="96" t="s">
        <v>9</v>
      </c>
      <c r="T320" s="96" t="s">
        <v>9</v>
      </c>
      <c r="U320" s="96" t="s">
        <v>21</v>
      </c>
      <c r="V320" s="96" t="s">
        <v>21</v>
      </c>
      <c r="W320" s="96" t="s">
        <v>21</v>
      </c>
      <c r="X320" s="96" t="s">
        <v>21</v>
      </c>
      <c r="Y320" s="96" t="s">
        <v>21</v>
      </c>
      <c r="Z320" s="96" t="s">
        <v>21</v>
      </c>
      <c r="AA320" s="96" t="s">
        <v>21</v>
      </c>
      <c r="AB320" s="96" t="s">
        <v>21</v>
      </c>
      <c r="AC320" s="96" t="s">
        <v>228</v>
      </c>
      <c r="AD320" s="96" t="s">
        <v>228</v>
      </c>
      <c r="AE320" s="96" t="s">
        <v>228</v>
      </c>
      <c r="AF320" s="96" t="s">
        <v>228</v>
      </c>
      <c r="AG320" s="96" t="s">
        <v>228</v>
      </c>
      <c r="AH320" s="96" t="s">
        <v>228</v>
      </c>
      <c r="AI320" s="96" t="s">
        <v>228</v>
      </c>
      <c r="AJ320" s="96" t="s">
        <v>228</v>
      </c>
      <c r="AK320" s="96" t="s">
        <v>228</v>
      </c>
      <c r="AL320" s="96" t="s">
        <v>228</v>
      </c>
      <c r="AM320" s="96" t="s">
        <v>228</v>
      </c>
      <c r="AN320" s="96" t="s">
        <v>3133</v>
      </c>
      <c r="AO320" s="96">
        <v>42.0</v>
      </c>
      <c r="AP320" s="96" t="s">
        <v>1168</v>
      </c>
      <c r="AQ320" s="96"/>
      <c r="AR320" s="96"/>
      <c r="AS320" s="96"/>
      <c r="AT320" s="96"/>
      <c r="AU320" s="96"/>
      <c r="AV320" s="96" t="s">
        <v>231</v>
      </c>
      <c r="AW320" s="96"/>
      <c r="AX320" s="96" t="s">
        <v>231</v>
      </c>
      <c r="AY320" s="96"/>
      <c r="AZ320" s="98"/>
      <c r="BA320" s="96" t="s">
        <v>3134</v>
      </c>
      <c r="BB320" s="96" t="s">
        <v>237</v>
      </c>
      <c r="BC320" s="98">
        <f t="shared" si="112"/>
        <v>11</v>
      </c>
      <c r="BD320" s="101"/>
      <c r="BE320" s="101"/>
      <c r="BF320" s="101"/>
      <c r="BG320" s="101"/>
      <c r="BH320" s="101"/>
      <c r="BI320" s="100" t="str">
        <f>IFERROR(__xludf.DUMMYFUNCTION("IF(OR(REGEXMATCH(I320,""Peraturan Walikota""),REGEXMATCH(I320,""Peraturan Bupati""),REGEXMATCH(I320,""PERATURAN BUPATI""),REGEXMATCH(I320,""PERATURAN WALIKOTA"")),""Ada"",""Tidak Ada"")"),"Ada")</f>
        <v>Ada</v>
      </c>
      <c r="BJ320" s="98" t="str">
        <f t="shared" si="113"/>
        <v>Ada</v>
      </c>
      <c r="BK320" s="96" t="str">
        <f t="shared" si="114"/>
        <v>Ada</v>
      </c>
      <c r="BL320" s="98" t="str">
        <f t="shared" si="115"/>
        <v>Lengkap</v>
      </c>
      <c r="BM320" s="98" t="str">
        <f t="shared" si="116"/>
        <v>Tidak Lengkap</v>
      </c>
    </row>
    <row r="321">
      <c r="A321" s="96" t="s">
        <v>66</v>
      </c>
      <c r="B321" s="97">
        <v>313.0</v>
      </c>
      <c r="C321" s="96" t="s">
        <v>4606</v>
      </c>
      <c r="D321" s="96"/>
      <c r="E321" s="96"/>
      <c r="F321" s="96"/>
      <c r="G321" s="96"/>
      <c r="H321" s="96"/>
      <c r="I321" s="96"/>
      <c r="J321" s="97"/>
      <c r="K321" s="97"/>
      <c r="L321" s="96"/>
      <c r="M321" s="96"/>
      <c r="N321" s="96"/>
      <c r="O321" s="96"/>
      <c r="P321" s="96"/>
      <c r="Q321" s="96"/>
      <c r="R321" s="96"/>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c r="AW321" s="96"/>
      <c r="AX321" s="96"/>
      <c r="AY321" s="96"/>
      <c r="AZ321" s="98"/>
      <c r="BA321" s="96"/>
      <c r="BB321" s="96"/>
      <c r="BC321" s="98"/>
      <c r="BD321" s="101"/>
      <c r="BE321" s="101"/>
      <c r="BF321" s="101"/>
      <c r="BG321" s="101"/>
      <c r="BH321" s="101"/>
      <c r="BI321" s="100" t="str">
        <f>IFERROR(__xludf.DUMMYFUNCTION("IF(OR(REGEXMATCH(I321,""Peraturan Walikota""),REGEXMATCH(I321,""Peraturan Bupati""),REGEXMATCH(I321,""PERATURAN BUPATI""),REGEXMATCH(I321,""PERATURAN WALIKOTA"")),""Ada"",""Tidak Ada"")"),"Tidak Ada")</f>
        <v>Tidak Ada</v>
      </c>
      <c r="BJ321" s="98"/>
      <c r="BK321" s="96"/>
      <c r="BL321" s="98"/>
      <c r="BM321" s="98"/>
    </row>
    <row r="322">
      <c r="A322" s="96" t="s">
        <v>66</v>
      </c>
      <c r="B322" s="97">
        <v>314.0</v>
      </c>
      <c r="C322" s="96" t="s">
        <v>4607</v>
      </c>
      <c r="D322" s="96"/>
      <c r="E322" s="96"/>
      <c r="F322" s="96"/>
      <c r="G322" s="96"/>
      <c r="H322" s="96"/>
      <c r="I322" s="96"/>
      <c r="J322" s="97"/>
      <c r="K322" s="97"/>
      <c r="L322" s="96"/>
      <c r="M322" s="96"/>
      <c r="N322" s="96"/>
      <c r="O322" s="96"/>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96"/>
      <c r="AX322" s="96"/>
      <c r="AY322" s="96"/>
      <c r="AZ322" s="98"/>
      <c r="BA322" s="96"/>
      <c r="BB322" s="96"/>
      <c r="BC322" s="98"/>
      <c r="BD322" s="101"/>
      <c r="BE322" s="101"/>
      <c r="BF322" s="101"/>
      <c r="BG322" s="101"/>
      <c r="BH322" s="101"/>
      <c r="BI322" s="100" t="str">
        <f>IFERROR(__xludf.DUMMYFUNCTION("IF(OR(REGEXMATCH(I322,""Peraturan Walikota""),REGEXMATCH(I322,""Peraturan Bupati""),REGEXMATCH(I322,""PERATURAN BUPATI""),REGEXMATCH(I322,""PERATURAN WALIKOTA"")),""Ada"",""Tidak Ada"")"),"Tidak Ada")</f>
        <v>Tidak Ada</v>
      </c>
      <c r="BJ322" s="98"/>
      <c r="BK322" s="96"/>
      <c r="BL322" s="98"/>
      <c r="BM322" s="98"/>
    </row>
    <row r="323">
      <c r="A323" s="96" t="s">
        <v>66</v>
      </c>
      <c r="B323" s="97">
        <v>315.0</v>
      </c>
      <c r="C323" s="96" t="s">
        <v>4608</v>
      </c>
      <c r="D323" s="96"/>
      <c r="E323" s="96"/>
      <c r="F323" s="96"/>
      <c r="G323" s="96"/>
      <c r="H323" s="96"/>
      <c r="I323" s="96"/>
      <c r="J323" s="97"/>
      <c r="K323" s="97"/>
      <c r="L323" s="96"/>
      <c r="M323" s="96"/>
      <c r="N323" s="96"/>
      <c r="O323" s="96"/>
      <c r="P323" s="96"/>
      <c r="Q323" s="96"/>
      <c r="R323" s="96"/>
      <c r="S323" s="96"/>
      <c r="T323" s="96"/>
      <c r="U323" s="96"/>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c r="AW323" s="96"/>
      <c r="AX323" s="96"/>
      <c r="AY323" s="96"/>
      <c r="AZ323" s="98"/>
      <c r="BA323" s="96"/>
      <c r="BB323" s="96"/>
      <c r="BC323" s="98"/>
      <c r="BD323" s="101"/>
      <c r="BE323" s="101"/>
      <c r="BF323" s="101"/>
      <c r="BG323" s="101"/>
      <c r="BH323" s="101"/>
      <c r="BI323" s="100" t="str">
        <f>IFERROR(__xludf.DUMMYFUNCTION("IF(OR(REGEXMATCH(I323,""Peraturan Walikota""),REGEXMATCH(I323,""Peraturan Bupati""),REGEXMATCH(I323,""PERATURAN BUPATI""),REGEXMATCH(I323,""PERATURAN WALIKOTA"")),""Ada"",""Tidak Ada"")"),"Tidak Ada")</f>
        <v>Tidak Ada</v>
      </c>
      <c r="BJ323" s="98"/>
      <c r="BK323" s="96"/>
      <c r="BL323" s="98"/>
      <c r="BM323" s="98"/>
    </row>
    <row r="324">
      <c r="A324" s="96" t="s">
        <v>66</v>
      </c>
      <c r="B324" s="97">
        <v>316.0</v>
      </c>
      <c r="C324" s="96" t="s">
        <v>4609</v>
      </c>
      <c r="D324" s="96"/>
      <c r="E324" s="96"/>
      <c r="F324" s="96"/>
      <c r="G324" s="96"/>
      <c r="H324" s="96"/>
      <c r="I324" s="96"/>
      <c r="J324" s="97"/>
      <c r="K324" s="97"/>
      <c r="L324" s="96"/>
      <c r="M324" s="96"/>
      <c r="N324" s="96"/>
      <c r="O324" s="96"/>
      <c r="P324" s="96"/>
      <c r="Q324" s="96"/>
      <c r="R324" s="96"/>
      <c r="S324" s="96"/>
      <c r="T324" s="96"/>
      <c r="U324" s="96"/>
      <c r="V324" s="96"/>
      <c r="W324" s="96"/>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c r="AU324" s="96"/>
      <c r="AV324" s="96"/>
      <c r="AW324" s="96"/>
      <c r="AX324" s="96"/>
      <c r="AY324" s="96"/>
      <c r="AZ324" s="98"/>
      <c r="BA324" s="96"/>
      <c r="BB324" s="96"/>
      <c r="BC324" s="98"/>
      <c r="BD324" s="101"/>
      <c r="BE324" s="101"/>
      <c r="BF324" s="101"/>
      <c r="BG324" s="101"/>
      <c r="BH324" s="101"/>
      <c r="BI324" s="100" t="str">
        <f>IFERROR(__xludf.DUMMYFUNCTION("IF(OR(REGEXMATCH(I324,""Peraturan Walikota""),REGEXMATCH(I324,""Peraturan Bupati""),REGEXMATCH(I324,""PERATURAN BUPATI""),REGEXMATCH(I324,""PERATURAN WALIKOTA"")),""Ada"",""Tidak Ada"")"),"Tidak Ada")</f>
        <v>Tidak Ada</v>
      </c>
      <c r="BJ324" s="98"/>
      <c r="BK324" s="96"/>
      <c r="BL324" s="98"/>
      <c r="BM324" s="98"/>
    </row>
    <row r="325">
      <c r="A325" s="96" t="s">
        <v>66</v>
      </c>
      <c r="B325" s="97">
        <v>317.0</v>
      </c>
      <c r="C325" s="96" t="s">
        <v>4610</v>
      </c>
      <c r="D325" s="96"/>
      <c r="E325" s="96"/>
      <c r="F325" s="96"/>
      <c r="G325" s="96"/>
      <c r="H325" s="96"/>
      <c r="I325" s="96"/>
      <c r="J325" s="97"/>
      <c r="K325" s="97"/>
      <c r="L325" s="96"/>
      <c r="M325" s="96"/>
      <c r="N325" s="96"/>
      <c r="O325" s="96"/>
      <c r="P325" s="96"/>
      <c r="Q325" s="96"/>
      <c r="R325" s="96"/>
      <c r="S325" s="96"/>
      <c r="T325" s="96"/>
      <c r="U325" s="96"/>
      <c r="V325" s="96"/>
      <c r="W325" s="96"/>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c r="AU325" s="96"/>
      <c r="AV325" s="96"/>
      <c r="AW325" s="96"/>
      <c r="AX325" s="96"/>
      <c r="AY325" s="96"/>
      <c r="AZ325" s="98"/>
      <c r="BA325" s="96"/>
      <c r="BB325" s="96"/>
      <c r="BC325" s="98"/>
      <c r="BD325" s="101"/>
      <c r="BE325" s="101"/>
      <c r="BF325" s="101"/>
      <c r="BG325" s="101"/>
      <c r="BH325" s="101"/>
      <c r="BI325" s="100" t="str">
        <f>IFERROR(__xludf.DUMMYFUNCTION("IF(OR(REGEXMATCH(I325,""Peraturan Walikota""),REGEXMATCH(I325,""Peraturan Bupati""),REGEXMATCH(I325,""PERATURAN BUPATI""),REGEXMATCH(I325,""PERATURAN WALIKOTA"")),""Ada"",""Tidak Ada"")"),"Tidak Ada")</f>
        <v>Tidak Ada</v>
      </c>
      <c r="BJ325" s="98"/>
      <c r="BK325" s="96"/>
      <c r="BL325" s="98"/>
      <c r="BM325" s="98"/>
    </row>
    <row r="326">
      <c r="A326" s="96" t="s">
        <v>66</v>
      </c>
      <c r="B326" s="97">
        <v>318.0</v>
      </c>
      <c r="C326" s="96" t="s">
        <v>4611</v>
      </c>
      <c r="D326" s="96"/>
      <c r="E326" s="96"/>
      <c r="F326" s="96"/>
      <c r="G326" s="96"/>
      <c r="H326" s="96"/>
      <c r="I326" s="96"/>
      <c r="J326" s="97"/>
      <c r="K326" s="97"/>
      <c r="L326" s="96"/>
      <c r="M326" s="96"/>
      <c r="N326" s="96"/>
      <c r="O326" s="96"/>
      <c r="P326" s="96"/>
      <c r="Q326" s="96"/>
      <c r="R326" s="96"/>
      <c r="S326" s="96"/>
      <c r="T326" s="96"/>
      <c r="U326" s="96"/>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c r="AW326" s="96"/>
      <c r="AX326" s="96"/>
      <c r="AY326" s="96"/>
      <c r="AZ326" s="98"/>
      <c r="BA326" s="96"/>
      <c r="BB326" s="96"/>
      <c r="BC326" s="98"/>
      <c r="BD326" s="101"/>
      <c r="BE326" s="101"/>
      <c r="BF326" s="101"/>
      <c r="BG326" s="101"/>
      <c r="BH326" s="101"/>
      <c r="BI326" s="100" t="str">
        <f>IFERROR(__xludf.DUMMYFUNCTION("IF(OR(REGEXMATCH(I326,""Peraturan Walikota""),REGEXMATCH(I326,""Peraturan Bupati""),REGEXMATCH(I326,""PERATURAN BUPATI""),REGEXMATCH(I326,""PERATURAN WALIKOTA"")),""Ada"",""Tidak Ada"")"),"Tidak Ada")</f>
        <v>Tidak Ada</v>
      </c>
      <c r="BJ326" s="98"/>
      <c r="BK326" s="96"/>
      <c r="BL326" s="98"/>
      <c r="BM326" s="98"/>
    </row>
    <row r="327">
      <c r="A327" s="96" t="s">
        <v>66</v>
      </c>
      <c r="B327" s="97">
        <v>319.0</v>
      </c>
      <c r="C327" s="96" t="s">
        <v>4612</v>
      </c>
      <c r="D327" s="96"/>
      <c r="E327" s="96"/>
      <c r="F327" s="96"/>
      <c r="G327" s="96"/>
      <c r="H327" s="96"/>
      <c r="I327" s="96"/>
      <c r="J327" s="97"/>
      <c r="K327" s="97"/>
      <c r="L327" s="96"/>
      <c r="M327" s="96"/>
      <c r="N327" s="96"/>
      <c r="O327" s="96"/>
      <c r="P327" s="96"/>
      <c r="Q327" s="96"/>
      <c r="R327" s="96"/>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8"/>
      <c r="BA327" s="96"/>
      <c r="BB327" s="96"/>
      <c r="BC327" s="98"/>
      <c r="BD327" s="101"/>
      <c r="BE327" s="101"/>
      <c r="BF327" s="101"/>
      <c r="BG327" s="101"/>
      <c r="BH327" s="101"/>
      <c r="BI327" s="100" t="str">
        <f>IFERROR(__xludf.DUMMYFUNCTION("IF(OR(REGEXMATCH(I327,""Peraturan Walikota""),REGEXMATCH(I327,""Peraturan Bupati""),REGEXMATCH(I327,""PERATURAN BUPATI""),REGEXMATCH(I327,""PERATURAN WALIKOTA"")),""Ada"",""Tidak Ada"")"),"Tidak Ada")</f>
        <v>Tidak Ada</v>
      </c>
      <c r="BJ327" s="98"/>
      <c r="BK327" s="96"/>
      <c r="BL327" s="98"/>
      <c r="BM327" s="98"/>
    </row>
    <row r="328">
      <c r="A328" s="96" t="s">
        <v>66</v>
      </c>
      <c r="B328" s="97">
        <v>320.0</v>
      </c>
      <c r="C328" s="96" t="s">
        <v>3143</v>
      </c>
      <c r="D328" s="96"/>
      <c r="E328" s="96"/>
      <c r="F328" s="96"/>
      <c r="G328" s="96"/>
      <c r="H328" s="96"/>
      <c r="I328" s="96"/>
      <c r="J328" s="97"/>
      <c r="K328" s="97"/>
      <c r="L328" s="96"/>
      <c r="M328" s="96"/>
      <c r="N328" s="96"/>
      <c r="O328" s="96"/>
      <c r="P328" s="96"/>
      <c r="Q328" s="96"/>
      <c r="R328" s="96"/>
      <c r="S328" s="96"/>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c r="AW328" s="96"/>
      <c r="AX328" s="96"/>
      <c r="AY328" s="96"/>
      <c r="AZ328" s="98"/>
      <c r="BA328" s="96"/>
      <c r="BB328" s="96"/>
      <c r="BC328" s="98"/>
      <c r="BD328" s="101"/>
      <c r="BE328" s="101"/>
      <c r="BF328" s="101"/>
      <c r="BG328" s="101"/>
      <c r="BH328" s="101"/>
      <c r="BI328" s="100" t="str">
        <f>IFERROR(__xludf.DUMMYFUNCTION("IF(OR(REGEXMATCH(I328,""Peraturan Walikota""),REGEXMATCH(I328,""Peraturan Bupati""),REGEXMATCH(I328,""PERATURAN BUPATI""),REGEXMATCH(I328,""PERATURAN WALIKOTA"")),""Ada"",""Tidak Ada"")"),"Tidak Ada")</f>
        <v>Tidak Ada</v>
      </c>
      <c r="BJ328" s="98"/>
      <c r="BK328" s="96"/>
      <c r="BL328" s="98"/>
      <c r="BM328" s="98"/>
    </row>
    <row r="329">
      <c r="A329" s="96" t="s">
        <v>66</v>
      </c>
      <c r="B329" s="97">
        <v>321.0</v>
      </c>
      <c r="C329" s="96" t="s">
        <v>3145</v>
      </c>
      <c r="D329" s="96"/>
      <c r="E329" s="96"/>
      <c r="F329" s="96"/>
      <c r="G329" s="96"/>
      <c r="H329" s="96"/>
      <c r="I329" s="96"/>
      <c r="J329" s="97"/>
      <c r="K329" s="97"/>
      <c r="L329" s="96"/>
      <c r="M329" s="96"/>
      <c r="N329" s="96"/>
      <c r="O329" s="96"/>
      <c r="P329" s="96"/>
      <c r="Q329" s="96"/>
      <c r="R329" s="96"/>
      <c r="S329" s="96"/>
      <c r="T329" s="96"/>
      <c r="U329" s="96"/>
      <c r="V329" s="96"/>
      <c r="W329" s="96"/>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c r="AW329" s="96"/>
      <c r="AX329" s="96"/>
      <c r="AY329" s="96"/>
      <c r="AZ329" s="98"/>
      <c r="BA329" s="96"/>
      <c r="BB329" s="96"/>
      <c r="BC329" s="98"/>
      <c r="BD329" s="101"/>
      <c r="BE329" s="101"/>
      <c r="BF329" s="101"/>
      <c r="BG329" s="101"/>
      <c r="BH329" s="101"/>
      <c r="BI329" s="100" t="str">
        <f>IFERROR(__xludf.DUMMYFUNCTION("IF(OR(REGEXMATCH(I329,""Peraturan Walikota""),REGEXMATCH(I329,""Peraturan Bupati""),REGEXMATCH(I329,""PERATURAN BUPATI""),REGEXMATCH(I329,""PERATURAN WALIKOTA"")),""Ada"",""Tidak Ada"")"),"Tidak Ada")</f>
        <v>Tidak Ada</v>
      </c>
      <c r="BJ329" s="98"/>
      <c r="BK329" s="96"/>
      <c r="BL329" s="98"/>
      <c r="BM329" s="98"/>
    </row>
    <row r="330">
      <c r="A330" s="96" t="s">
        <v>66</v>
      </c>
      <c r="B330" s="97">
        <v>322.0</v>
      </c>
      <c r="C330" s="96" t="s">
        <v>3146</v>
      </c>
      <c r="D330" s="96"/>
      <c r="E330" s="96"/>
      <c r="F330" s="96"/>
      <c r="G330" s="96"/>
      <c r="H330" s="96"/>
      <c r="I330" s="96"/>
      <c r="J330" s="97"/>
      <c r="K330" s="97"/>
      <c r="L330" s="96"/>
      <c r="M330" s="96"/>
      <c r="N330" s="96"/>
      <c r="O330" s="96"/>
      <c r="P330" s="96"/>
      <c r="Q330" s="96"/>
      <c r="R330" s="96"/>
      <c r="S330" s="96"/>
      <c r="T330" s="96"/>
      <c r="U330" s="96"/>
      <c r="V330" s="96"/>
      <c r="W330" s="96"/>
      <c r="X330" s="96"/>
      <c r="Y330" s="96"/>
      <c r="Z330" s="96"/>
      <c r="AA330" s="96"/>
      <c r="AB330" s="96"/>
      <c r="AC330" s="96"/>
      <c r="AD330" s="96"/>
      <c r="AE330" s="96"/>
      <c r="AF330" s="96"/>
      <c r="AG330" s="96"/>
      <c r="AH330" s="96"/>
      <c r="AI330" s="96"/>
      <c r="AJ330" s="96"/>
      <c r="AK330" s="96"/>
      <c r="AL330" s="96"/>
      <c r="AM330" s="96"/>
      <c r="AN330" s="96"/>
      <c r="AO330" s="96"/>
      <c r="AP330" s="96"/>
      <c r="AQ330" s="96"/>
      <c r="AR330" s="96"/>
      <c r="AS330" s="96"/>
      <c r="AT330" s="96"/>
      <c r="AU330" s="96"/>
      <c r="AV330" s="96"/>
      <c r="AW330" s="96"/>
      <c r="AX330" s="96"/>
      <c r="AY330" s="96"/>
      <c r="AZ330" s="98"/>
      <c r="BA330" s="96"/>
      <c r="BB330" s="96"/>
      <c r="BC330" s="98"/>
      <c r="BD330" s="101"/>
      <c r="BE330" s="101"/>
      <c r="BF330" s="101"/>
      <c r="BG330" s="101"/>
      <c r="BH330" s="101"/>
      <c r="BI330" s="100" t="str">
        <f>IFERROR(__xludf.DUMMYFUNCTION("IF(OR(REGEXMATCH(I330,""Peraturan Walikota""),REGEXMATCH(I330,""Peraturan Bupati""),REGEXMATCH(I330,""PERATURAN BUPATI""),REGEXMATCH(I330,""PERATURAN WALIKOTA"")),""Ada"",""Tidak Ada"")"),"Tidak Ada")</f>
        <v>Tidak Ada</v>
      </c>
      <c r="BJ330" s="98"/>
      <c r="BK330" s="96"/>
      <c r="BL330" s="98"/>
      <c r="BM330" s="98"/>
    </row>
    <row r="331">
      <c r="A331" s="96" t="s">
        <v>76</v>
      </c>
      <c r="B331" s="97">
        <v>323.0</v>
      </c>
      <c r="C331" s="98" t="s">
        <v>3147</v>
      </c>
      <c r="D331" s="96" t="s">
        <v>3148</v>
      </c>
      <c r="E331" s="96" t="s">
        <v>3149</v>
      </c>
      <c r="F331" s="96" t="s">
        <v>3150</v>
      </c>
      <c r="G331" s="96">
        <v>8.2152858026E10</v>
      </c>
      <c r="H331" s="96" t="s">
        <v>11</v>
      </c>
      <c r="I331" s="96" t="s">
        <v>3151</v>
      </c>
      <c r="J331" s="97">
        <v>2019.0</v>
      </c>
      <c r="K331" s="97" t="s">
        <v>223</v>
      </c>
      <c r="L331" s="96" t="s">
        <v>3152</v>
      </c>
      <c r="M331" s="111" t="s">
        <v>3153</v>
      </c>
      <c r="N331" s="96" t="s">
        <v>3154</v>
      </c>
      <c r="O331" s="96" t="s">
        <v>226</v>
      </c>
      <c r="P331" s="96" t="s">
        <v>330</v>
      </c>
      <c r="Q331" s="96" t="s">
        <v>3155</v>
      </c>
      <c r="R331" s="96" t="s">
        <v>9</v>
      </c>
      <c r="S331" s="96" t="s">
        <v>9</v>
      </c>
      <c r="T331" s="96" t="s">
        <v>9</v>
      </c>
      <c r="U331" s="96" t="s">
        <v>9</v>
      </c>
      <c r="V331" s="96" t="s">
        <v>9</v>
      </c>
      <c r="W331" s="96" t="s">
        <v>21</v>
      </c>
      <c r="X331" s="96" t="s">
        <v>9</v>
      </c>
      <c r="Y331" s="96" t="s">
        <v>9</v>
      </c>
      <c r="Z331" s="96" t="s">
        <v>9</v>
      </c>
      <c r="AA331" s="96" t="s">
        <v>21</v>
      </c>
      <c r="AB331" s="96" t="s">
        <v>21</v>
      </c>
      <c r="AC331" s="96" t="s">
        <v>228</v>
      </c>
      <c r="AD331" s="96" t="s">
        <v>228</v>
      </c>
      <c r="AE331" s="96" t="s">
        <v>228</v>
      </c>
      <c r="AF331" s="96" t="s">
        <v>228</v>
      </c>
      <c r="AG331" s="96" t="s">
        <v>229</v>
      </c>
      <c r="AH331" s="96" t="s">
        <v>228</v>
      </c>
      <c r="AI331" s="96" t="s">
        <v>229</v>
      </c>
      <c r="AJ331" s="96" t="s">
        <v>228</v>
      </c>
      <c r="AK331" s="96" t="s">
        <v>229</v>
      </c>
      <c r="AL331" s="96" t="s">
        <v>228</v>
      </c>
      <c r="AM331" s="96" t="s">
        <v>228</v>
      </c>
      <c r="AN331" s="96"/>
      <c r="AO331" s="96">
        <v>250.0</v>
      </c>
      <c r="AP331" s="96" t="s">
        <v>411</v>
      </c>
      <c r="AQ331" s="96"/>
      <c r="AR331" s="99"/>
      <c r="AS331" s="99"/>
      <c r="AT331" s="96" t="s">
        <v>231</v>
      </c>
      <c r="AU331" s="98"/>
      <c r="AV331" s="98"/>
      <c r="AW331" s="98"/>
      <c r="AX331" s="98"/>
      <c r="AY331" s="98"/>
      <c r="AZ331" s="98"/>
      <c r="BA331" s="96" t="s">
        <v>3156</v>
      </c>
      <c r="BB331" s="96" t="s">
        <v>3157</v>
      </c>
      <c r="BC331" s="98">
        <f t="shared" ref="BC331:BC338" si="117">COUNTIF(AC331:AM331,"Sudah")</f>
        <v>8</v>
      </c>
      <c r="BD331" s="101"/>
      <c r="BE331" s="101"/>
      <c r="BF331" s="101"/>
      <c r="BG331" s="101"/>
      <c r="BH331" s="101"/>
      <c r="BI331" s="100" t="str">
        <f>IFERROR(__xludf.DUMMYFUNCTION("IF(OR(REGEXMATCH(I331,""Peraturan Walikota""),REGEXMATCH(I331,""Peraturan Bupati""),REGEXMATCH(I331,""PERATURAN BUPATI""),REGEXMATCH(I331,""PERATURAN WALIKOTA"")),""Ada"",""Tidak Ada"")"),"Ada")</f>
        <v>Ada</v>
      </c>
      <c r="BJ331" s="98" t="str">
        <f t="shared" ref="BJ331:BJ341" si="118">IF(O331 = "Belum Punya", "Tidak Ada", IF(O331 = "", "Tidak Menjawab", "Ada"))</f>
        <v>Ada</v>
      </c>
      <c r="BK331" s="96" t="str">
        <f t="shared" ref="BK331:BK341" si="119">IF(P331 = "Tidak Punya", "Tidak Ada", IF(P331 = "", "Tidak Menjawab", "Ada"))</f>
        <v>Ada</v>
      </c>
      <c r="BL331" s="98" t="str">
        <f t="shared" ref="BL331:BL341" si="120">IF(AND(R331="Ada",S331="Ada",T331="Ada"),"Lengkap","Tidak Lengkap")</f>
        <v>Lengkap</v>
      </c>
      <c r="BM331" s="98" t="str">
        <f t="shared" ref="BM331:BM341" si="121">IF(AND(U331="Ada",V331="Ada",W331="Ada",X331="Ada",Y331="Ada",Z331="Ada",AA331="Ada",AB331="Ada"),"Lengkap","Tidak Lengkap")</f>
        <v>Tidak Lengkap</v>
      </c>
    </row>
    <row r="332">
      <c r="A332" s="96" t="s">
        <v>76</v>
      </c>
      <c r="B332" s="97">
        <v>324.0</v>
      </c>
      <c r="C332" s="96" t="s">
        <v>3158</v>
      </c>
      <c r="D332" s="96" t="s">
        <v>3159</v>
      </c>
      <c r="E332" s="96" t="s">
        <v>3160</v>
      </c>
      <c r="F332" s="96" t="s">
        <v>3161</v>
      </c>
      <c r="G332" s="96">
        <v>8.225294002E10</v>
      </c>
      <c r="H332" s="96" t="s">
        <v>11</v>
      </c>
      <c r="I332" s="96" t="s">
        <v>3162</v>
      </c>
      <c r="J332" s="97">
        <v>2020.0</v>
      </c>
      <c r="K332" s="97" t="s">
        <v>223</v>
      </c>
      <c r="L332" s="96">
        <v>8.225294002E10</v>
      </c>
      <c r="M332" s="111" t="s">
        <v>3163</v>
      </c>
      <c r="N332" s="96" t="s">
        <v>3164</v>
      </c>
      <c r="O332" s="96" t="s">
        <v>286</v>
      </c>
      <c r="P332" s="96" t="s">
        <v>378</v>
      </c>
      <c r="Q332" s="96" t="s">
        <v>3165</v>
      </c>
      <c r="R332" s="96" t="s">
        <v>9</v>
      </c>
      <c r="S332" s="96" t="s">
        <v>21</v>
      </c>
      <c r="T332" s="96" t="s">
        <v>9</v>
      </c>
      <c r="U332" s="96" t="s">
        <v>21</v>
      </c>
      <c r="V332" s="96" t="s">
        <v>21</v>
      </c>
      <c r="W332" s="96" t="s">
        <v>21</v>
      </c>
      <c r="X332" s="96" t="s">
        <v>9</v>
      </c>
      <c r="Y332" s="96" t="s">
        <v>21</v>
      </c>
      <c r="Z332" s="96" t="s">
        <v>21</v>
      </c>
      <c r="AA332" s="96" t="s">
        <v>21</v>
      </c>
      <c r="AB332" s="96" t="s">
        <v>21</v>
      </c>
      <c r="AC332" s="96" t="s">
        <v>228</v>
      </c>
      <c r="AD332" s="96" t="s">
        <v>228</v>
      </c>
      <c r="AE332" s="96" t="s">
        <v>228</v>
      </c>
      <c r="AF332" s="96" t="s">
        <v>228</v>
      </c>
      <c r="AG332" s="96" t="s">
        <v>228</v>
      </c>
      <c r="AH332" s="96" t="s">
        <v>229</v>
      </c>
      <c r="AI332" s="96" t="s">
        <v>229</v>
      </c>
      <c r="AJ332" s="96" t="s">
        <v>228</v>
      </c>
      <c r="AK332" s="96" t="s">
        <v>228</v>
      </c>
      <c r="AL332" s="96" t="s">
        <v>228</v>
      </c>
      <c r="AM332" s="96" t="s">
        <v>228</v>
      </c>
      <c r="AN332" s="96"/>
      <c r="AO332" s="96">
        <v>33.0</v>
      </c>
      <c r="AP332" s="96" t="s">
        <v>683</v>
      </c>
      <c r="AQ332" s="96"/>
      <c r="AR332" s="99"/>
      <c r="AS332" s="99"/>
      <c r="AT332" s="98"/>
      <c r="AU332" s="96" t="s">
        <v>231</v>
      </c>
      <c r="AV332" s="98"/>
      <c r="AW332" s="98"/>
      <c r="AX332" s="98"/>
      <c r="AY332" s="98"/>
      <c r="AZ332" s="98"/>
      <c r="BA332" s="96" t="s">
        <v>3166</v>
      </c>
      <c r="BB332" s="96" t="s">
        <v>3167</v>
      </c>
      <c r="BC332" s="98">
        <f t="shared" si="117"/>
        <v>9</v>
      </c>
      <c r="BD332" s="101"/>
      <c r="BE332" s="101"/>
      <c r="BF332" s="101"/>
      <c r="BG332" s="101"/>
      <c r="BH332" s="101"/>
      <c r="BI332" s="100" t="str">
        <f>IFERROR(__xludf.DUMMYFUNCTION("IF(OR(REGEXMATCH(I332,""Peraturan Walikota""),REGEXMATCH(I332,""Peraturan Bupati""),REGEXMATCH(I332,""PERATURAN BUPATI""),REGEXMATCH(I332,""PERATURAN WALIKOTA"")),""Ada"",""Tidak Ada"")"),"Ada")</f>
        <v>Ada</v>
      </c>
      <c r="BJ332" s="98" t="str">
        <f t="shared" si="118"/>
        <v>Ada</v>
      </c>
      <c r="BK332" s="96" t="str">
        <f t="shared" si="119"/>
        <v>Ada</v>
      </c>
      <c r="BL332" s="98" t="str">
        <f t="shared" si="120"/>
        <v>Tidak Lengkap</v>
      </c>
      <c r="BM332" s="98" t="str">
        <f t="shared" si="121"/>
        <v>Tidak Lengkap</v>
      </c>
    </row>
    <row r="333">
      <c r="A333" s="96" t="s">
        <v>76</v>
      </c>
      <c r="B333" s="97">
        <v>325.0</v>
      </c>
      <c r="C333" s="96" t="s">
        <v>3168</v>
      </c>
      <c r="D333" s="96" t="s">
        <v>4613</v>
      </c>
      <c r="E333" s="96" t="s">
        <v>4614</v>
      </c>
      <c r="F333" s="102" t="s">
        <v>4615</v>
      </c>
      <c r="G333" s="102" t="s">
        <v>4615</v>
      </c>
      <c r="H333" s="96" t="s">
        <v>11</v>
      </c>
      <c r="I333" s="96" t="s">
        <v>4616</v>
      </c>
      <c r="J333" s="97">
        <v>2019.0</v>
      </c>
      <c r="K333" s="97" t="s">
        <v>223</v>
      </c>
      <c r="L333" s="96" t="s">
        <v>4617</v>
      </c>
      <c r="M333" s="96" t="s">
        <v>3173</v>
      </c>
      <c r="N333" s="96" t="s">
        <v>4618</v>
      </c>
      <c r="O333" s="96" t="s">
        <v>591</v>
      </c>
      <c r="P333" s="96" t="s">
        <v>314</v>
      </c>
      <c r="Q333" s="96" t="s">
        <v>4619</v>
      </c>
      <c r="R333" s="96" t="s">
        <v>9</v>
      </c>
      <c r="S333" s="96" t="s">
        <v>9</v>
      </c>
      <c r="T333" s="96" t="s">
        <v>9</v>
      </c>
      <c r="U333" s="96" t="s">
        <v>21</v>
      </c>
      <c r="V333" s="96" t="s">
        <v>21</v>
      </c>
      <c r="W333" s="96" t="s">
        <v>21</v>
      </c>
      <c r="X333" s="96" t="s">
        <v>9</v>
      </c>
      <c r="Y333" s="96" t="s">
        <v>9</v>
      </c>
      <c r="Z333" s="96" t="s">
        <v>9</v>
      </c>
      <c r="AA333" s="96" t="s">
        <v>21</v>
      </c>
      <c r="AB333" s="96" t="s">
        <v>21</v>
      </c>
      <c r="AC333" s="96" t="s">
        <v>228</v>
      </c>
      <c r="AD333" s="96" t="s">
        <v>228</v>
      </c>
      <c r="AE333" s="96" t="s">
        <v>228</v>
      </c>
      <c r="AF333" s="96" t="s">
        <v>228</v>
      </c>
      <c r="AG333" s="96" t="s">
        <v>228</v>
      </c>
      <c r="AH333" s="96" t="s">
        <v>228</v>
      </c>
      <c r="AI333" s="96" t="s">
        <v>228</v>
      </c>
      <c r="AJ333" s="96" t="s">
        <v>228</v>
      </c>
      <c r="AK333" s="96" t="s">
        <v>228</v>
      </c>
      <c r="AL333" s="96" t="s">
        <v>228</v>
      </c>
      <c r="AM333" s="96" t="s">
        <v>228</v>
      </c>
      <c r="AN333" s="96" t="s">
        <v>4620</v>
      </c>
      <c r="AO333" s="96" t="s">
        <v>4621</v>
      </c>
      <c r="AP333" s="96" t="s">
        <v>278</v>
      </c>
      <c r="AQ333" s="98"/>
      <c r="AR333" s="98"/>
      <c r="AS333" s="98"/>
      <c r="AT333" s="96" t="s">
        <v>231</v>
      </c>
      <c r="AU333" s="98"/>
      <c r="AV333" s="98"/>
      <c r="AW333" s="98"/>
      <c r="AX333" s="98"/>
      <c r="AY333" s="98"/>
      <c r="AZ333" s="98"/>
      <c r="BA333" s="98"/>
      <c r="BB333" s="98"/>
      <c r="BC333" s="98">
        <f t="shared" si="117"/>
        <v>11</v>
      </c>
      <c r="BD333" s="101"/>
      <c r="BE333" s="101"/>
      <c r="BF333" s="101"/>
      <c r="BG333" s="101"/>
      <c r="BH333" s="101"/>
      <c r="BI333" s="100" t="str">
        <f>IFERROR(__xludf.DUMMYFUNCTION("IF(OR(REGEXMATCH(I333,""Peraturan Walikota""),REGEXMATCH(I333,""Peraturan Bupati""),REGEXMATCH(I333,""PERATURAN BUPATI""),REGEXMATCH(I333,""PERATURAN WALIKOTA"")),""Ada"",""Tidak Ada"")"),"Ada")</f>
        <v>Ada</v>
      </c>
      <c r="BJ333" s="98" t="str">
        <f t="shared" si="118"/>
        <v>Ada</v>
      </c>
      <c r="BK333" s="96" t="str">
        <f t="shared" si="119"/>
        <v>Ada</v>
      </c>
      <c r="BL333" s="98" t="str">
        <f t="shared" si="120"/>
        <v>Lengkap</v>
      </c>
      <c r="BM333" s="98" t="str">
        <f t="shared" si="121"/>
        <v>Tidak Lengkap</v>
      </c>
    </row>
    <row r="334">
      <c r="A334" s="96" t="s">
        <v>76</v>
      </c>
      <c r="B334" s="97">
        <v>326.0</v>
      </c>
      <c r="C334" s="96" t="s">
        <v>3180</v>
      </c>
      <c r="D334" s="98" t="s">
        <v>3181</v>
      </c>
      <c r="E334" s="96" t="s">
        <v>3182</v>
      </c>
      <c r="F334" s="102" t="s">
        <v>3183</v>
      </c>
      <c r="G334" s="102" t="s">
        <v>3183</v>
      </c>
      <c r="H334" s="96" t="s">
        <v>11</v>
      </c>
      <c r="I334" s="96" t="s">
        <v>3184</v>
      </c>
      <c r="J334" s="97">
        <v>2019.0</v>
      </c>
      <c r="K334" s="97" t="s">
        <v>223</v>
      </c>
      <c r="L334" s="96" t="s">
        <v>3185</v>
      </c>
      <c r="M334" s="152" t="s">
        <v>3186</v>
      </c>
      <c r="N334" s="96" t="s">
        <v>3187</v>
      </c>
      <c r="O334" s="96" t="s">
        <v>253</v>
      </c>
      <c r="P334" s="96" t="s">
        <v>369</v>
      </c>
      <c r="Q334" s="96" t="s">
        <v>3188</v>
      </c>
      <c r="R334" s="96" t="s">
        <v>9</v>
      </c>
      <c r="S334" s="96" t="s">
        <v>9</v>
      </c>
      <c r="T334" s="96" t="s">
        <v>595</v>
      </c>
      <c r="U334" s="96" t="s">
        <v>9</v>
      </c>
      <c r="V334" s="96" t="s">
        <v>21</v>
      </c>
      <c r="W334" s="96" t="s">
        <v>21</v>
      </c>
      <c r="X334" s="96" t="s">
        <v>9</v>
      </c>
      <c r="Y334" s="96" t="s">
        <v>21</v>
      </c>
      <c r="Z334" s="96" t="s">
        <v>9</v>
      </c>
      <c r="AA334" s="96" t="s">
        <v>21</v>
      </c>
      <c r="AB334" s="96" t="s">
        <v>21</v>
      </c>
      <c r="AC334" s="96" t="s">
        <v>228</v>
      </c>
      <c r="AD334" s="96" t="s">
        <v>228</v>
      </c>
      <c r="AE334" s="96" t="s">
        <v>228</v>
      </c>
      <c r="AF334" s="96" t="s">
        <v>228</v>
      </c>
      <c r="AG334" s="96" t="s">
        <v>228</v>
      </c>
      <c r="AH334" s="96" t="s">
        <v>228</v>
      </c>
      <c r="AI334" s="96" t="s">
        <v>228</v>
      </c>
      <c r="AJ334" s="96" t="s">
        <v>228</v>
      </c>
      <c r="AK334" s="96" t="s">
        <v>228</v>
      </c>
      <c r="AL334" s="96" t="s">
        <v>228</v>
      </c>
      <c r="AM334" s="96" t="s">
        <v>228</v>
      </c>
      <c r="AN334" s="96" t="s">
        <v>370</v>
      </c>
      <c r="AO334" s="96" t="s">
        <v>3189</v>
      </c>
      <c r="AP334" s="96" t="s">
        <v>3190</v>
      </c>
      <c r="AQ334" s="98"/>
      <c r="AR334" s="98"/>
      <c r="AS334" s="98"/>
      <c r="AT334" s="96" t="s">
        <v>231</v>
      </c>
      <c r="AU334" s="98"/>
      <c r="AV334" s="98"/>
      <c r="AW334" s="98"/>
      <c r="AX334" s="98"/>
      <c r="AY334" s="98"/>
      <c r="AZ334" s="98"/>
      <c r="BA334" s="98"/>
      <c r="BB334" s="98"/>
      <c r="BC334" s="98">
        <f t="shared" si="117"/>
        <v>11</v>
      </c>
      <c r="BD334" s="101"/>
      <c r="BE334" s="101"/>
      <c r="BF334" s="101"/>
      <c r="BG334" s="101"/>
      <c r="BH334" s="101"/>
      <c r="BI334" s="100" t="str">
        <f>IFERROR(__xludf.DUMMYFUNCTION("IF(OR(REGEXMATCH(I334,""Peraturan Walikota""),REGEXMATCH(I334,""Peraturan Bupati""),REGEXMATCH(I334,""PERATURAN BUPATI""),REGEXMATCH(I334,""PERATURAN WALIKOTA"")),""Ada"",""Tidak Ada"")"),"Ada")</f>
        <v>Ada</v>
      </c>
      <c r="BJ334" s="98" t="str">
        <f t="shared" si="118"/>
        <v>Ada</v>
      </c>
      <c r="BK334" s="96" t="str">
        <f t="shared" si="119"/>
        <v>Ada</v>
      </c>
      <c r="BL334" s="98" t="str">
        <f t="shared" si="120"/>
        <v>Lengkap</v>
      </c>
      <c r="BM334" s="98" t="str">
        <f t="shared" si="121"/>
        <v>Tidak Lengkap</v>
      </c>
    </row>
    <row r="335">
      <c r="A335" s="96" t="s">
        <v>76</v>
      </c>
      <c r="B335" s="97">
        <v>327.0</v>
      </c>
      <c r="C335" s="96" t="s">
        <v>3191</v>
      </c>
      <c r="D335" s="96" t="s">
        <v>4622</v>
      </c>
      <c r="E335" s="96" t="s">
        <v>4623</v>
      </c>
      <c r="F335" s="102" t="s">
        <v>4624</v>
      </c>
      <c r="G335" s="102" t="s">
        <v>4624</v>
      </c>
      <c r="H335" s="96" t="s">
        <v>2050</v>
      </c>
      <c r="I335" s="96" t="s">
        <v>4625</v>
      </c>
      <c r="J335" s="97">
        <v>2016.0</v>
      </c>
      <c r="K335" s="97" t="s">
        <v>223</v>
      </c>
      <c r="L335" s="96" t="s">
        <v>4626</v>
      </c>
      <c r="M335" s="103" t="s">
        <v>4627</v>
      </c>
      <c r="N335" s="96" t="s">
        <v>4628</v>
      </c>
      <c r="O335" s="96" t="s">
        <v>253</v>
      </c>
      <c r="P335" s="96" t="s">
        <v>369</v>
      </c>
      <c r="Q335" s="96" t="s">
        <v>300</v>
      </c>
      <c r="R335" s="96" t="s">
        <v>9</v>
      </c>
      <c r="S335" s="96" t="s">
        <v>9</v>
      </c>
      <c r="T335" s="96" t="s">
        <v>9</v>
      </c>
      <c r="U335" s="96" t="s">
        <v>9</v>
      </c>
      <c r="V335" s="96" t="s">
        <v>9</v>
      </c>
      <c r="W335" s="96" t="s">
        <v>9</v>
      </c>
      <c r="X335" s="96" t="s">
        <v>9</v>
      </c>
      <c r="Y335" s="96" t="s">
        <v>9</v>
      </c>
      <c r="Z335" s="96" t="s">
        <v>9</v>
      </c>
      <c r="AA335" s="96" t="s">
        <v>9</v>
      </c>
      <c r="AB335" s="96" t="s">
        <v>9</v>
      </c>
      <c r="AC335" s="96" t="s">
        <v>228</v>
      </c>
      <c r="AD335" s="96" t="s">
        <v>228</v>
      </c>
      <c r="AE335" s="96" t="s">
        <v>228</v>
      </c>
      <c r="AF335" s="96" t="s">
        <v>228</v>
      </c>
      <c r="AG335" s="96" t="s">
        <v>228</v>
      </c>
      <c r="AH335" s="96" t="s">
        <v>228</v>
      </c>
      <c r="AI335" s="96" t="s">
        <v>228</v>
      </c>
      <c r="AJ335" s="96" t="s">
        <v>228</v>
      </c>
      <c r="AK335" s="96" t="s">
        <v>228</v>
      </c>
      <c r="AL335" s="96" t="s">
        <v>228</v>
      </c>
      <c r="AM335" s="96" t="s">
        <v>228</v>
      </c>
      <c r="AN335" s="96" t="s">
        <v>370</v>
      </c>
      <c r="AO335" s="96" t="s">
        <v>4629</v>
      </c>
      <c r="AP335" s="96" t="s">
        <v>278</v>
      </c>
      <c r="AQ335" s="96" t="s">
        <v>231</v>
      </c>
      <c r="AR335" s="96"/>
      <c r="AS335" s="96"/>
      <c r="AT335" s="96"/>
      <c r="AU335" s="96"/>
      <c r="AV335" s="96"/>
      <c r="AW335" s="96"/>
      <c r="AX335" s="96"/>
      <c r="AY335" s="96"/>
      <c r="AZ335" s="96"/>
      <c r="BA335" s="96" t="s">
        <v>4630</v>
      </c>
      <c r="BB335" s="96" t="s">
        <v>4631</v>
      </c>
      <c r="BC335" s="98">
        <f t="shared" si="117"/>
        <v>11</v>
      </c>
      <c r="BD335" s="106" t="s">
        <v>708</v>
      </c>
      <c r="BE335" s="106" t="s">
        <v>361</v>
      </c>
      <c r="BF335" s="101"/>
      <c r="BG335" s="101"/>
      <c r="BH335" s="101"/>
      <c r="BI335" s="100" t="str">
        <f>IFERROR(__xludf.DUMMYFUNCTION("IF(OR(REGEXMATCH(I335,""Peraturan Walikota""),REGEXMATCH(I335,""Peraturan Bupati""),REGEXMATCH(I335,""PERATURAN BUPATI""),REGEXMATCH(I335,""PERATURAN WALIKOTA"")),""Ada"",""Tidak Ada"")"),"Ada")</f>
        <v>Ada</v>
      </c>
      <c r="BJ335" s="98" t="str">
        <f t="shared" si="118"/>
        <v>Ada</v>
      </c>
      <c r="BK335" s="96" t="str">
        <f t="shared" si="119"/>
        <v>Ada</v>
      </c>
      <c r="BL335" s="98" t="str">
        <f t="shared" si="120"/>
        <v>Lengkap</v>
      </c>
      <c r="BM335" s="98" t="str">
        <f t="shared" si="121"/>
        <v>Lengkap</v>
      </c>
    </row>
    <row r="336">
      <c r="A336" s="96" t="s">
        <v>76</v>
      </c>
      <c r="B336" s="97">
        <v>328.0</v>
      </c>
      <c r="C336" s="96" t="s">
        <v>3201</v>
      </c>
      <c r="D336" s="96" t="s">
        <v>3202</v>
      </c>
      <c r="E336" s="96" t="s">
        <v>3203</v>
      </c>
      <c r="F336" s="96">
        <v>8.115413355E9</v>
      </c>
      <c r="G336" s="96">
        <v>8.115413355E9</v>
      </c>
      <c r="H336" s="96" t="s">
        <v>11</v>
      </c>
      <c r="I336" s="96" t="s">
        <v>3204</v>
      </c>
      <c r="J336" s="97">
        <v>2021.0</v>
      </c>
      <c r="K336" s="97" t="s">
        <v>223</v>
      </c>
      <c r="L336" s="96" t="s">
        <v>3205</v>
      </c>
      <c r="M336" s="96" t="s">
        <v>3206</v>
      </c>
      <c r="N336" s="96" t="s">
        <v>449</v>
      </c>
      <c r="O336" s="96" t="s">
        <v>253</v>
      </c>
      <c r="P336" s="96" t="s">
        <v>3207</v>
      </c>
      <c r="Q336" s="96" t="s">
        <v>300</v>
      </c>
      <c r="R336" s="96">
        <v>1.0</v>
      </c>
      <c r="S336" s="96" t="s">
        <v>9</v>
      </c>
      <c r="T336" s="96" t="s">
        <v>595</v>
      </c>
      <c r="U336" s="96" t="s">
        <v>21</v>
      </c>
      <c r="V336" s="96" t="s">
        <v>594</v>
      </c>
      <c r="W336" s="96" t="s">
        <v>594</v>
      </c>
      <c r="X336" s="96" t="s">
        <v>9</v>
      </c>
      <c r="Y336" s="96" t="s">
        <v>21</v>
      </c>
      <c r="Z336" s="96" t="s">
        <v>594</v>
      </c>
      <c r="AA336" s="96" t="s">
        <v>594</v>
      </c>
      <c r="AB336" s="96" t="s">
        <v>594</v>
      </c>
      <c r="AC336" s="96" t="s">
        <v>228</v>
      </c>
      <c r="AD336" s="96" t="s">
        <v>228</v>
      </c>
      <c r="AE336" s="96" t="s">
        <v>302</v>
      </c>
      <c r="AF336" s="96" t="s">
        <v>302</v>
      </c>
      <c r="AG336" s="96" t="s">
        <v>229</v>
      </c>
      <c r="AH336" s="96" t="s">
        <v>228</v>
      </c>
      <c r="AI336" s="96" t="s">
        <v>229</v>
      </c>
      <c r="AJ336" s="96" t="s">
        <v>228</v>
      </c>
      <c r="AK336" s="96" t="s">
        <v>229</v>
      </c>
      <c r="AL336" s="96" t="s">
        <v>302</v>
      </c>
      <c r="AM336" s="96" t="s">
        <v>229</v>
      </c>
      <c r="AN336" s="96" t="s">
        <v>370</v>
      </c>
      <c r="AO336" s="96">
        <v>158.0</v>
      </c>
      <c r="AP336" s="96" t="s">
        <v>317</v>
      </c>
      <c r="AQ336" s="96"/>
      <c r="AR336" s="96"/>
      <c r="AS336" s="96"/>
      <c r="AT336" s="96"/>
      <c r="AU336" s="96"/>
      <c r="AV336" s="96" t="s">
        <v>279</v>
      </c>
      <c r="AW336" s="96"/>
      <c r="AX336" s="96"/>
      <c r="AY336" s="96"/>
      <c r="AZ336" s="105"/>
      <c r="BA336" s="96" t="s">
        <v>237</v>
      </c>
      <c r="BB336" s="96" t="s">
        <v>237</v>
      </c>
      <c r="BC336" s="98">
        <f t="shared" si="117"/>
        <v>7</v>
      </c>
      <c r="BD336" s="106"/>
      <c r="BE336" s="106"/>
      <c r="BF336" s="101"/>
      <c r="BG336" s="101"/>
      <c r="BH336" s="101"/>
      <c r="BI336" s="100" t="str">
        <f>IFERROR(__xludf.DUMMYFUNCTION("IF(OR(REGEXMATCH(I336,""Peraturan Walikota""),REGEXMATCH(I336,""Peraturan Bupati""),REGEXMATCH(I336,""PERATURAN BUPATI""),REGEXMATCH(I336,""PERATURAN WALIKOTA"")),""Ada"",""Tidak Ada"")"),"Ada")</f>
        <v>Ada</v>
      </c>
      <c r="BJ336" s="98" t="str">
        <f t="shared" si="118"/>
        <v>Ada</v>
      </c>
      <c r="BK336" s="96" t="str">
        <f t="shared" si="119"/>
        <v>Ada</v>
      </c>
      <c r="BL336" s="98" t="str">
        <f t="shared" si="120"/>
        <v>Tidak Lengkap</v>
      </c>
      <c r="BM336" s="98" t="str">
        <f t="shared" si="121"/>
        <v>Tidak Lengkap</v>
      </c>
    </row>
    <row r="337">
      <c r="A337" s="96" t="s">
        <v>76</v>
      </c>
      <c r="B337" s="97">
        <v>329.0</v>
      </c>
      <c r="C337" s="96" t="s">
        <v>3208</v>
      </c>
      <c r="D337" s="96" t="s">
        <v>1034</v>
      </c>
      <c r="E337" s="96" t="s">
        <v>3209</v>
      </c>
      <c r="F337" s="96" t="s">
        <v>1034</v>
      </c>
      <c r="G337" s="96" t="s">
        <v>1034</v>
      </c>
      <c r="H337" s="96" t="s">
        <v>11</v>
      </c>
      <c r="I337" s="96" t="s">
        <v>3210</v>
      </c>
      <c r="J337" s="97">
        <v>2023.0</v>
      </c>
      <c r="K337" s="97" t="s">
        <v>223</v>
      </c>
      <c r="L337" s="96" t="s">
        <v>3211</v>
      </c>
      <c r="M337" s="96" t="s">
        <v>3212</v>
      </c>
      <c r="N337" s="96" t="s">
        <v>3213</v>
      </c>
      <c r="O337" s="96" t="s">
        <v>260</v>
      </c>
      <c r="P337" s="96" t="s">
        <v>330</v>
      </c>
      <c r="Q337" s="96" t="s">
        <v>3214</v>
      </c>
      <c r="R337" s="96" t="s">
        <v>9</v>
      </c>
      <c r="S337" s="96" t="s">
        <v>9</v>
      </c>
      <c r="T337" s="96" t="s">
        <v>9</v>
      </c>
      <c r="U337" s="96" t="s">
        <v>21</v>
      </c>
      <c r="V337" s="96" t="s">
        <v>21</v>
      </c>
      <c r="W337" s="96" t="s">
        <v>21</v>
      </c>
      <c r="X337" s="96" t="s">
        <v>21</v>
      </c>
      <c r="Y337" s="96" t="s">
        <v>9</v>
      </c>
      <c r="Z337" s="96" t="s">
        <v>9</v>
      </c>
      <c r="AA337" s="96" t="s">
        <v>21</v>
      </c>
      <c r="AB337" s="96" t="s">
        <v>9</v>
      </c>
      <c r="AC337" s="96" t="s">
        <v>228</v>
      </c>
      <c r="AD337" s="96" t="s">
        <v>228</v>
      </c>
      <c r="AE337" s="96" t="s">
        <v>228</v>
      </c>
      <c r="AF337" s="96" t="s">
        <v>228</v>
      </c>
      <c r="AG337" s="96" t="s">
        <v>228</v>
      </c>
      <c r="AH337" s="96" t="s">
        <v>228</v>
      </c>
      <c r="AI337" s="96" t="s">
        <v>228</v>
      </c>
      <c r="AJ337" s="96" t="s">
        <v>228</v>
      </c>
      <c r="AK337" s="96" t="s">
        <v>228</v>
      </c>
      <c r="AL337" s="96" t="s">
        <v>228</v>
      </c>
      <c r="AM337" s="96" t="s">
        <v>228</v>
      </c>
      <c r="AN337" s="96" t="s">
        <v>3215</v>
      </c>
      <c r="AO337" s="96">
        <v>62.0</v>
      </c>
      <c r="AP337" s="96" t="s">
        <v>278</v>
      </c>
      <c r="AQ337" s="96"/>
      <c r="AR337" s="96"/>
      <c r="AS337" s="96"/>
      <c r="AT337" s="96"/>
      <c r="AU337" s="96"/>
      <c r="AV337" s="96"/>
      <c r="AW337" s="96"/>
      <c r="AX337" s="96" t="s">
        <v>231</v>
      </c>
      <c r="AY337" s="96"/>
      <c r="AZ337" s="96"/>
      <c r="BA337" s="96" t="s">
        <v>3216</v>
      </c>
      <c r="BB337" s="96" t="s">
        <v>3217</v>
      </c>
      <c r="BC337" s="98">
        <f t="shared" si="117"/>
        <v>11</v>
      </c>
      <c r="BD337" s="106"/>
      <c r="BE337" s="106"/>
      <c r="BF337" s="101"/>
      <c r="BG337" s="101"/>
      <c r="BH337" s="101"/>
      <c r="BI337" s="100" t="str">
        <f>IFERROR(__xludf.DUMMYFUNCTION("IF(OR(REGEXMATCH(I337,""Peraturan Walikota""),REGEXMATCH(I337,""Peraturan Bupati""),REGEXMATCH(I337,""PERATURAN BUPATI""),REGEXMATCH(I337,""PERATURAN WALIKOTA"")),""Ada"",""Tidak Ada"")"),"Ada")</f>
        <v>Ada</v>
      </c>
      <c r="BJ337" s="98" t="str">
        <f t="shared" si="118"/>
        <v>Ada</v>
      </c>
      <c r="BK337" s="96" t="str">
        <f t="shared" si="119"/>
        <v>Ada</v>
      </c>
      <c r="BL337" s="98" t="str">
        <f t="shared" si="120"/>
        <v>Lengkap</v>
      </c>
      <c r="BM337" s="98" t="str">
        <f t="shared" si="121"/>
        <v>Tidak Lengkap</v>
      </c>
    </row>
    <row r="338">
      <c r="A338" s="96" t="s">
        <v>76</v>
      </c>
      <c r="B338" s="97">
        <v>330.0</v>
      </c>
      <c r="C338" s="96" t="s">
        <v>3218</v>
      </c>
      <c r="D338" s="96" t="s">
        <v>3219</v>
      </c>
      <c r="E338" s="96" t="s">
        <v>3220</v>
      </c>
      <c r="F338" s="96" t="s">
        <v>237</v>
      </c>
      <c r="G338" s="96">
        <v>8.1251330872E10</v>
      </c>
      <c r="H338" s="96" t="s">
        <v>11</v>
      </c>
      <c r="I338" s="96" t="s">
        <v>3221</v>
      </c>
      <c r="J338" s="97">
        <v>2022.0</v>
      </c>
      <c r="K338" s="97" t="s">
        <v>223</v>
      </c>
      <c r="L338" s="102" t="s">
        <v>3222</v>
      </c>
      <c r="M338" s="96"/>
      <c r="N338" s="96" t="s">
        <v>449</v>
      </c>
      <c r="O338" s="96" t="s">
        <v>286</v>
      </c>
      <c r="P338" s="96" t="s">
        <v>1724</v>
      </c>
      <c r="Q338" s="96" t="s">
        <v>300</v>
      </c>
      <c r="R338" s="96">
        <v>1.0</v>
      </c>
      <c r="S338" s="96" t="s">
        <v>301</v>
      </c>
      <c r="T338" s="96" t="s">
        <v>21</v>
      </c>
      <c r="U338" s="96" t="s">
        <v>872</v>
      </c>
      <c r="V338" s="96" t="s">
        <v>9</v>
      </c>
      <c r="W338" s="96" t="s">
        <v>9</v>
      </c>
      <c r="X338" s="96" t="s">
        <v>9</v>
      </c>
      <c r="Y338" s="96" t="s">
        <v>872</v>
      </c>
      <c r="Z338" s="96" t="s">
        <v>9</v>
      </c>
      <c r="AA338" s="96" t="s">
        <v>555</v>
      </c>
      <c r="AB338" s="96" t="s">
        <v>555</v>
      </c>
      <c r="AC338" s="96" t="s">
        <v>228</v>
      </c>
      <c r="AD338" s="96" t="s">
        <v>228</v>
      </c>
      <c r="AE338" s="96" t="s">
        <v>302</v>
      </c>
      <c r="AF338" s="96" t="s">
        <v>302</v>
      </c>
      <c r="AG338" s="96" t="s">
        <v>302</v>
      </c>
      <c r="AH338" s="96" t="s">
        <v>228</v>
      </c>
      <c r="AI338" s="96" t="s">
        <v>228</v>
      </c>
      <c r="AJ338" s="96" t="s">
        <v>228</v>
      </c>
      <c r="AK338" s="96" t="s">
        <v>302</v>
      </c>
      <c r="AL338" s="96" t="s">
        <v>302</v>
      </c>
      <c r="AM338" s="96" t="s">
        <v>302</v>
      </c>
      <c r="AN338" s="96" t="s">
        <v>3223</v>
      </c>
      <c r="AO338" s="96" t="s">
        <v>3224</v>
      </c>
      <c r="AP338" s="96" t="s">
        <v>317</v>
      </c>
      <c r="AQ338" s="96"/>
      <c r="AR338" s="96"/>
      <c r="AS338" s="96"/>
      <c r="AT338" s="96"/>
      <c r="AU338" s="96"/>
      <c r="AV338" s="96"/>
      <c r="AW338" s="96"/>
      <c r="AX338" s="96"/>
      <c r="AY338" s="96"/>
      <c r="AZ338" s="96"/>
      <c r="BA338" s="96" t="s">
        <v>3225</v>
      </c>
      <c r="BB338" s="96" t="s">
        <v>3226</v>
      </c>
      <c r="BC338" s="98">
        <f t="shared" si="117"/>
        <v>11</v>
      </c>
      <c r="BD338" s="106"/>
      <c r="BE338" s="106"/>
      <c r="BF338" s="101"/>
      <c r="BG338" s="101"/>
      <c r="BH338" s="101"/>
      <c r="BI338" s="100" t="str">
        <f>IFERROR(__xludf.DUMMYFUNCTION("IF(OR(REGEXMATCH(I338,""Peraturan Walikota""),REGEXMATCH(I338,""Peraturan Bupati""),REGEXMATCH(I338,""PERATURAN BUPATI""),REGEXMATCH(I338,""PERATURAN WALIKOTA"")),""Ada"",""Tidak Ada"")"),"Ada")</f>
        <v>Ada</v>
      </c>
      <c r="BJ338" s="98" t="str">
        <f t="shared" si="118"/>
        <v>Ada</v>
      </c>
      <c r="BK338" s="96" t="str">
        <f t="shared" si="119"/>
        <v>Ada</v>
      </c>
      <c r="BL338" s="98" t="str">
        <f t="shared" si="120"/>
        <v>Tidak Lengkap</v>
      </c>
      <c r="BM338" s="98" t="str">
        <f t="shared" si="121"/>
        <v>Tidak Lengkap</v>
      </c>
    </row>
    <row r="339">
      <c r="A339" s="96" t="s">
        <v>76</v>
      </c>
      <c r="B339" s="97">
        <v>331.0</v>
      </c>
      <c r="C339" s="96" t="s">
        <v>3227</v>
      </c>
      <c r="D339" s="96" t="s">
        <v>3228</v>
      </c>
      <c r="E339" s="96" t="s">
        <v>3229</v>
      </c>
      <c r="F339" s="96" t="s">
        <v>3230</v>
      </c>
      <c r="G339" s="96">
        <v>8.1253530053E10</v>
      </c>
      <c r="H339" s="96" t="s">
        <v>3231</v>
      </c>
      <c r="I339" s="96"/>
      <c r="J339" s="97"/>
      <c r="K339" s="97" t="s">
        <v>237</v>
      </c>
      <c r="L339" s="96" t="s">
        <v>237</v>
      </c>
      <c r="M339" s="96" t="s">
        <v>237</v>
      </c>
      <c r="N339" s="96" t="s">
        <v>449</v>
      </c>
      <c r="O339" s="96"/>
      <c r="P339" s="96"/>
      <c r="Q339" s="96" t="s">
        <v>300</v>
      </c>
      <c r="R339" s="96">
        <v>0.0</v>
      </c>
      <c r="S339" s="96" t="s">
        <v>9</v>
      </c>
      <c r="T339" s="96" t="s">
        <v>21</v>
      </c>
      <c r="U339" s="96" t="s">
        <v>21</v>
      </c>
      <c r="V339" s="96" t="s">
        <v>301</v>
      </c>
      <c r="W339" s="96"/>
      <c r="X339" s="96" t="s">
        <v>9</v>
      </c>
      <c r="Y339" s="96" t="s">
        <v>21</v>
      </c>
      <c r="Z339" s="96"/>
      <c r="AA339" s="96" t="s">
        <v>9</v>
      </c>
      <c r="AB339" s="96"/>
      <c r="AC339" s="96" t="s">
        <v>228</v>
      </c>
      <c r="AD339" s="96" t="s">
        <v>228</v>
      </c>
      <c r="AE339" s="96" t="s">
        <v>229</v>
      </c>
      <c r="AF339" s="96" t="s">
        <v>229</v>
      </c>
      <c r="AG339" s="96" t="s">
        <v>229</v>
      </c>
      <c r="AH339" s="96"/>
      <c r="AI339" s="96"/>
      <c r="AJ339" s="96"/>
      <c r="AK339" s="96" t="s">
        <v>229</v>
      </c>
      <c r="AL339" s="96" t="s">
        <v>229</v>
      </c>
      <c r="AM339" s="96" t="s">
        <v>229</v>
      </c>
      <c r="AN339" s="96"/>
      <c r="AO339" s="96">
        <v>7.0</v>
      </c>
      <c r="AP339" s="96" t="s">
        <v>371</v>
      </c>
      <c r="AQ339" s="96"/>
      <c r="AR339" s="96"/>
      <c r="AS339" s="96"/>
      <c r="AT339" s="96"/>
      <c r="AU339" s="96"/>
      <c r="AV339" s="96"/>
      <c r="AW339" s="96"/>
      <c r="AX339" s="96"/>
      <c r="AY339" s="96"/>
      <c r="AZ339" s="96" t="s">
        <v>3232</v>
      </c>
      <c r="BA339" s="96" t="s">
        <v>3233</v>
      </c>
      <c r="BB339" s="96"/>
      <c r="BC339" s="98"/>
      <c r="BD339" s="106"/>
      <c r="BE339" s="106"/>
      <c r="BF339" s="101"/>
      <c r="BG339" s="101"/>
      <c r="BH339" s="101"/>
      <c r="BI339" s="100" t="str">
        <f>IFERROR(__xludf.DUMMYFUNCTION("IF(OR(REGEXMATCH(I339,""Peraturan Walikota""),REGEXMATCH(I339,""Peraturan Bupati""),REGEXMATCH(I339,""PERATURAN BUPATI""),REGEXMATCH(I339,""PERATURAN WALIKOTA"")),""Ada"",""Tidak Ada"")"),"Tidak Ada")</f>
        <v>Tidak Ada</v>
      </c>
      <c r="BJ339" s="98" t="str">
        <f t="shared" si="118"/>
        <v>Tidak Menjawab</v>
      </c>
      <c r="BK339" s="96" t="str">
        <f t="shared" si="119"/>
        <v>Tidak Menjawab</v>
      </c>
      <c r="BL339" s="98" t="str">
        <f t="shared" si="120"/>
        <v>Tidak Lengkap</v>
      </c>
      <c r="BM339" s="98" t="str">
        <f t="shared" si="121"/>
        <v>Tidak Lengkap</v>
      </c>
    </row>
    <row r="340">
      <c r="A340" s="96" t="s">
        <v>76</v>
      </c>
      <c r="B340" s="97">
        <v>332.0</v>
      </c>
      <c r="C340" s="96" t="s">
        <v>3234</v>
      </c>
      <c r="D340" s="96" t="s">
        <v>3235</v>
      </c>
      <c r="E340" s="96" t="s">
        <v>3236</v>
      </c>
      <c r="F340" s="96">
        <v>8.12562007E9</v>
      </c>
      <c r="G340" s="96">
        <v>8.12562007E9</v>
      </c>
      <c r="H340" s="96" t="s">
        <v>11</v>
      </c>
      <c r="I340" s="96" t="s">
        <v>3237</v>
      </c>
      <c r="J340" s="97">
        <v>2023.0</v>
      </c>
      <c r="K340" s="97" t="s">
        <v>387</v>
      </c>
      <c r="L340" s="96">
        <v>8.12562007E9</v>
      </c>
      <c r="M340" s="96" t="s">
        <v>3238</v>
      </c>
      <c r="N340" s="96" t="s">
        <v>3239</v>
      </c>
      <c r="O340" s="96" t="s">
        <v>253</v>
      </c>
      <c r="P340" s="96" t="s">
        <v>1724</v>
      </c>
      <c r="Q340" s="96" t="s">
        <v>300</v>
      </c>
      <c r="R340" s="96" t="s">
        <v>9</v>
      </c>
      <c r="S340" s="96" t="s">
        <v>9</v>
      </c>
      <c r="T340" s="96" t="s">
        <v>21</v>
      </c>
      <c r="U340" s="96" t="s">
        <v>21</v>
      </c>
      <c r="V340" s="96" t="s">
        <v>301</v>
      </c>
      <c r="W340" s="96" t="s">
        <v>301</v>
      </c>
      <c r="X340" s="96" t="s">
        <v>21</v>
      </c>
      <c r="Y340" s="96" t="s">
        <v>21</v>
      </c>
      <c r="Z340" s="96" t="s">
        <v>21</v>
      </c>
      <c r="AA340" s="96" t="s">
        <v>21</v>
      </c>
      <c r="AB340" s="96" t="s">
        <v>21</v>
      </c>
      <c r="AC340" s="96" t="s">
        <v>228</v>
      </c>
      <c r="AD340" s="96" t="s">
        <v>228</v>
      </c>
      <c r="AE340" s="96" t="s">
        <v>228</v>
      </c>
      <c r="AF340" s="96" t="s">
        <v>228</v>
      </c>
      <c r="AG340" s="96" t="s">
        <v>228</v>
      </c>
      <c r="AH340" s="96" t="s">
        <v>228</v>
      </c>
      <c r="AI340" s="96" t="s">
        <v>229</v>
      </c>
      <c r="AJ340" s="96" t="s">
        <v>229</v>
      </c>
      <c r="AK340" s="96" t="s">
        <v>229</v>
      </c>
      <c r="AL340" s="96" t="s">
        <v>228</v>
      </c>
      <c r="AM340" s="96" t="s">
        <v>228</v>
      </c>
      <c r="AN340" s="96" t="s">
        <v>3240</v>
      </c>
      <c r="AO340" s="96">
        <v>44.0</v>
      </c>
      <c r="AP340" s="96" t="s">
        <v>317</v>
      </c>
      <c r="AQ340" s="96"/>
      <c r="AR340" s="96"/>
      <c r="AS340" s="96"/>
      <c r="AT340" s="96"/>
      <c r="AU340" s="96"/>
      <c r="AV340" s="96"/>
      <c r="AW340" s="96"/>
      <c r="AX340" s="96" t="s">
        <v>231</v>
      </c>
      <c r="AY340" s="96"/>
      <c r="AZ340" s="105"/>
      <c r="BA340" s="96" t="s">
        <v>3241</v>
      </c>
      <c r="BB340" s="96" t="s">
        <v>237</v>
      </c>
      <c r="BC340" s="98">
        <f t="shared" ref="BC340:BC341" si="122">COUNTIF(AC340:AM340,"Sudah")</f>
        <v>8</v>
      </c>
      <c r="BD340" s="106"/>
      <c r="BE340" s="106"/>
      <c r="BF340" s="101"/>
      <c r="BG340" s="101"/>
      <c r="BH340" s="101"/>
      <c r="BI340" s="100" t="str">
        <f>IFERROR(__xludf.DUMMYFUNCTION("IF(OR(REGEXMATCH(I340,""Peraturan Walikota""),REGEXMATCH(I340,""Peraturan Bupati""),REGEXMATCH(I340,""PERATURAN BUPATI""),REGEXMATCH(I340,""PERATURAN WALIKOTA"")),""Ada"",""Tidak Ada"")"),"Ada")</f>
        <v>Ada</v>
      </c>
      <c r="BJ340" s="98" t="str">
        <f t="shared" si="118"/>
        <v>Ada</v>
      </c>
      <c r="BK340" s="96" t="str">
        <f t="shared" si="119"/>
        <v>Ada</v>
      </c>
      <c r="BL340" s="98" t="str">
        <f t="shared" si="120"/>
        <v>Tidak Lengkap</v>
      </c>
      <c r="BM340" s="98" t="str">
        <f t="shared" si="121"/>
        <v>Tidak Lengkap</v>
      </c>
    </row>
    <row r="341">
      <c r="A341" s="96" t="s">
        <v>69</v>
      </c>
      <c r="B341" s="97">
        <v>333.0</v>
      </c>
      <c r="C341" s="96" t="s">
        <v>3242</v>
      </c>
      <c r="D341" s="96" t="s">
        <v>3243</v>
      </c>
      <c r="E341" s="96" t="s">
        <v>3244</v>
      </c>
      <c r="F341" s="96">
        <v>8.2116456255E10</v>
      </c>
      <c r="G341" s="96">
        <v>8.2116456255E10</v>
      </c>
      <c r="H341" s="96" t="s">
        <v>3245</v>
      </c>
      <c r="I341" s="96" t="s">
        <v>3246</v>
      </c>
      <c r="J341" s="97">
        <v>2021.0</v>
      </c>
      <c r="K341" s="97" t="s">
        <v>223</v>
      </c>
      <c r="L341" s="96" t="s">
        <v>3247</v>
      </c>
      <c r="M341" s="96" t="s">
        <v>3248</v>
      </c>
      <c r="N341" s="96" t="s">
        <v>3249</v>
      </c>
      <c r="O341" s="96" t="s">
        <v>3250</v>
      </c>
      <c r="P341" s="96" t="s">
        <v>330</v>
      </c>
      <c r="Q341" s="96"/>
      <c r="R341" s="96" t="s">
        <v>9</v>
      </c>
      <c r="S341" s="96" t="s">
        <v>21</v>
      </c>
      <c r="T341" s="96" t="s">
        <v>21</v>
      </c>
      <c r="U341" s="96" t="s">
        <v>21</v>
      </c>
      <c r="V341" s="96" t="s">
        <v>21</v>
      </c>
      <c r="W341" s="96" t="s">
        <v>21</v>
      </c>
      <c r="X341" s="96" t="s">
        <v>9</v>
      </c>
      <c r="Y341" s="96" t="s">
        <v>21</v>
      </c>
      <c r="Z341" s="96" t="s">
        <v>21</v>
      </c>
      <c r="AA341" s="96" t="s">
        <v>21</v>
      </c>
      <c r="AB341" s="96" t="s">
        <v>21</v>
      </c>
      <c r="AC341" s="96" t="s">
        <v>228</v>
      </c>
      <c r="AD341" s="96" t="s">
        <v>228</v>
      </c>
      <c r="AE341" s="96" t="s">
        <v>228</v>
      </c>
      <c r="AF341" s="96" t="s">
        <v>228</v>
      </c>
      <c r="AG341" s="96" t="s">
        <v>228</v>
      </c>
      <c r="AH341" s="96" t="s">
        <v>228</v>
      </c>
      <c r="AI341" s="96" t="s">
        <v>229</v>
      </c>
      <c r="AJ341" s="96" t="s">
        <v>228</v>
      </c>
      <c r="AK341" s="96" t="s">
        <v>229</v>
      </c>
      <c r="AL341" s="96" t="s">
        <v>228</v>
      </c>
      <c r="AM341" s="96" t="s">
        <v>228</v>
      </c>
      <c r="AN341" s="96"/>
      <c r="AO341" s="96">
        <v>17.0</v>
      </c>
      <c r="AP341" s="96" t="s">
        <v>392</v>
      </c>
      <c r="AQ341" s="96"/>
      <c r="AR341" s="105"/>
      <c r="AS341" s="105"/>
      <c r="AT341" s="98"/>
      <c r="AU341" s="98"/>
      <c r="AV341" s="96" t="s">
        <v>231</v>
      </c>
      <c r="AW341" s="98"/>
      <c r="AX341" s="98"/>
      <c r="AY341" s="98"/>
      <c r="AZ341" s="98"/>
      <c r="BA341" s="96" t="s">
        <v>3251</v>
      </c>
      <c r="BB341" s="96" t="s">
        <v>3252</v>
      </c>
      <c r="BC341" s="98">
        <f t="shared" si="122"/>
        <v>9</v>
      </c>
      <c r="BD341" s="101"/>
      <c r="BE341" s="101"/>
      <c r="BF341" s="101"/>
      <c r="BG341" s="101"/>
      <c r="BH341" s="101"/>
      <c r="BI341" s="100" t="str">
        <f>IFERROR(__xludf.DUMMYFUNCTION("IF(OR(REGEXMATCH(I341,""Peraturan Walikota""),REGEXMATCH(I341,""Peraturan Bupati""),REGEXMATCH(I341,""PERATURAN BUPATI""),REGEXMATCH(I341,""PERATURAN WALIKOTA"")),""Ada"",""Tidak Ada"")"),"Ada")</f>
        <v>Ada</v>
      </c>
      <c r="BJ341" s="98" t="str">
        <f t="shared" si="118"/>
        <v>Ada</v>
      </c>
      <c r="BK341" s="96" t="str">
        <f t="shared" si="119"/>
        <v>Ada</v>
      </c>
      <c r="BL341" s="98" t="str">
        <f t="shared" si="120"/>
        <v>Tidak Lengkap</v>
      </c>
      <c r="BM341" s="98" t="str">
        <f t="shared" si="121"/>
        <v>Tidak Lengkap</v>
      </c>
    </row>
    <row r="342">
      <c r="A342" s="96" t="s">
        <v>69</v>
      </c>
      <c r="B342" s="97">
        <v>334.0</v>
      </c>
      <c r="C342" s="96" t="s">
        <v>3253</v>
      </c>
      <c r="D342" s="96" t="s">
        <v>3254</v>
      </c>
      <c r="E342" s="96" t="s">
        <v>3255</v>
      </c>
      <c r="F342" s="96">
        <v>8.1345325386E10</v>
      </c>
      <c r="G342" s="96">
        <v>8.1345325386E10</v>
      </c>
      <c r="H342" s="96" t="s">
        <v>3256</v>
      </c>
      <c r="I342" s="96" t="s">
        <v>3257</v>
      </c>
      <c r="J342" s="97">
        <v>2022.0</v>
      </c>
      <c r="K342" s="97" t="s">
        <v>387</v>
      </c>
      <c r="L342" s="96" t="s">
        <v>3258</v>
      </c>
      <c r="M342" s="96" t="s">
        <v>3259</v>
      </c>
      <c r="N342" s="96" t="s">
        <v>3260</v>
      </c>
      <c r="O342" s="96" t="s">
        <v>260</v>
      </c>
      <c r="P342" s="96" t="s">
        <v>287</v>
      </c>
      <c r="Q342" s="96"/>
      <c r="R342" s="96" t="s">
        <v>9</v>
      </c>
      <c r="S342" s="96" t="s">
        <v>21</v>
      </c>
      <c r="T342" s="96" t="s">
        <v>9</v>
      </c>
      <c r="U342" s="96" t="s">
        <v>21</v>
      </c>
      <c r="V342" s="96" t="s">
        <v>21</v>
      </c>
      <c r="W342" s="96" t="s">
        <v>21</v>
      </c>
      <c r="X342" s="96" t="s">
        <v>21</v>
      </c>
      <c r="Y342" s="96" t="s">
        <v>21</v>
      </c>
      <c r="Z342" s="96" t="s">
        <v>21</v>
      </c>
      <c r="AA342" s="96" t="s">
        <v>21</v>
      </c>
      <c r="AB342" s="96" t="s">
        <v>21</v>
      </c>
      <c r="AC342" s="96" t="s">
        <v>228</v>
      </c>
      <c r="AD342" s="96" t="s">
        <v>228</v>
      </c>
      <c r="AE342" s="96" t="s">
        <v>228</v>
      </c>
      <c r="AF342" s="96" t="s">
        <v>228</v>
      </c>
      <c r="AG342" s="96" t="s">
        <v>228</v>
      </c>
      <c r="AH342" s="96" t="s">
        <v>228</v>
      </c>
      <c r="AI342" s="96" t="s">
        <v>228</v>
      </c>
      <c r="AJ342" s="96" t="s">
        <v>229</v>
      </c>
      <c r="AK342" s="96" t="s">
        <v>228</v>
      </c>
      <c r="AL342" s="96" t="s">
        <v>228</v>
      </c>
      <c r="AM342" s="96" t="s">
        <v>228</v>
      </c>
      <c r="AN342" s="96"/>
      <c r="AO342" s="96">
        <v>23.0</v>
      </c>
      <c r="AP342" s="96" t="s">
        <v>3261</v>
      </c>
      <c r="AQ342" s="96"/>
      <c r="AR342" s="105"/>
      <c r="AS342" s="105"/>
      <c r="AT342" s="98"/>
      <c r="AU342" s="98"/>
      <c r="AV342" s="96"/>
      <c r="AW342" s="96" t="s">
        <v>231</v>
      </c>
      <c r="AX342" s="98"/>
      <c r="AY342" s="96"/>
      <c r="AZ342" s="98"/>
      <c r="BA342" s="114" t="s">
        <v>3262</v>
      </c>
      <c r="BB342" s="114" t="s">
        <v>3263</v>
      </c>
      <c r="BC342" s="98"/>
      <c r="BD342" s="101"/>
      <c r="BE342" s="101"/>
      <c r="BF342" s="101"/>
      <c r="BG342" s="101"/>
      <c r="BH342" s="101"/>
      <c r="BI342" s="100" t="str">
        <f>IFERROR(__xludf.DUMMYFUNCTION("IF(OR(REGEXMATCH(I342,""Peraturan Walikota""),REGEXMATCH(I342,""Peraturan Bupati""),REGEXMATCH(I342,""PERATURAN BUPATI""),REGEXMATCH(I342,""PERATURAN WALIKOTA"")),""Ada"",""Tidak Ada"")"),"Ada")</f>
        <v>Ada</v>
      </c>
      <c r="BJ342" s="98"/>
      <c r="BK342" s="96"/>
      <c r="BL342" s="98"/>
      <c r="BM342" s="98"/>
    </row>
    <row r="343">
      <c r="A343" s="96" t="s">
        <v>69</v>
      </c>
      <c r="B343" s="97">
        <v>335.0</v>
      </c>
      <c r="C343" s="96" t="s">
        <v>3264</v>
      </c>
      <c r="D343" s="96" t="s">
        <v>3265</v>
      </c>
      <c r="E343" s="96" t="s">
        <v>3266</v>
      </c>
      <c r="F343" s="96" t="s">
        <v>3267</v>
      </c>
      <c r="G343" s="96" t="s">
        <v>3267</v>
      </c>
      <c r="H343" s="96" t="s">
        <v>24</v>
      </c>
      <c r="I343" s="96" t="s">
        <v>3268</v>
      </c>
      <c r="J343" s="97">
        <v>2022.0</v>
      </c>
      <c r="K343" s="97" t="s">
        <v>387</v>
      </c>
      <c r="L343" s="96" t="s">
        <v>3267</v>
      </c>
      <c r="M343" s="96" t="s">
        <v>3269</v>
      </c>
      <c r="N343" s="96" t="s">
        <v>3270</v>
      </c>
      <c r="O343" s="96" t="s">
        <v>226</v>
      </c>
      <c r="P343" s="96" t="s">
        <v>287</v>
      </c>
      <c r="Q343" s="96" t="s">
        <v>3271</v>
      </c>
      <c r="R343" s="96" t="s">
        <v>9</v>
      </c>
      <c r="S343" s="96" t="s">
        <v>21</v>
      </c>
      <c r="T343" s="96" t="s">
        <v>9</v>
      </c>
      <c r="U343" s="96" t="s">
        <v>9</v>
      </c>
      <c r="V343" s="96" t="s">
        <v>21</v>
      </c>
      <c r="W343" s="96" t="s">
        <v>21</v>
      </c>
      <c r="X343" s="96" t="s">
        <v>9</v>
      </c>
      <c r="Y343" s="96" t="s">
        <v>21</v>
      </c>
      <c r="Z343" s="96" t="s">
        <v>21</v>
      </c>
      <c r="AA343" s="96" t="s">
        <v>9</v>
      </c>
      <c r="AB343" s="96" t="s">
        <v>9</v>
      </c>
      <c r="AC343" s="96" t="s">
        <v>228</v>
      </c>
      <c r="AD343" s="96" t="s">
        <v>228</v>
      </c>
      <c r="AE343" s="96" t="s">
        <v>228</v>
      </c>
      <c r="AF343" s="96" t="s">
        <v>228</v>
      </c>
      <c r="AG343" s="96" t="s">
        <v>229</v>
      </c>
      <c r="AH343" s="96" t="s">
        <v>229</v>
      </c>
      <c r="AI343" s="96" t="s">
        <v>229</v>
      </c>
      <c r="AJ343" s="96" t="s">
        <v>229</v>
      </c>
      <c r="AK343" s="96" t="s">
        <v>229</v>
      </c>
      <c r="AL343" s="96" t="s">
        <v>228</v>
      </c>
      <c r="AM343" s="96" t="s">
        <v>228</v>
      </c>
      <c r="AN343" s="96">
        <v>0.0</v>
      </c>
      <c r="AO343" s="96" t="s">
        <v>3272</v>
      </c>
      <c r="AP343" s="96" t="s">
        <v>3273</v>
      </c>
      <c r="AQ343" s="96"/>
      <c r="AR343" s="105"/>
      <c r="AS343" s="105"/>
      <c r="AT343" s="98"/>
      <c r="AU343" s="96" t="s">
        <v>231</v>
      </c>
      <c r="AV343" s="96"/>
      <c r="AW343" s="98"/>
      <c r="AX343" s="98"/>
      <c r="AY343" s="96"/>
      <c r="AZ343" s="98"/>
      <c r="BA343" s="114" t="s">
        <v>3274</v>
      </c>
      <c r="BB343" s="114">
        <v>0.0</v>
      </c>
      <c r="BC343" s="98"/>
      <c r="BD343" s="101"/>
      <c r="BE343" s="101"/>
      <c r="BF343" s="101"/>
      <c r="BG343" s="101"/>
      <c r="BH343" s="101"/>
      <c r="BI343" s="100" t="str">
        <f>IFERROR(__xludf.DUMMYFUNCTION("IF(OR(REGEXMATCH(I343,""Peraturan Walikota""),REGEXMATCH(I343,""Peraturan Bupati""),REGEXMATCH(I343,""PERATURAN BUPATI""),REGEXMATCH(I343,""PERATURAN WALIKOTA"")),""Ada"",""Tidak Ada"")"),"Ada")</f>
        <v>Ada</v>
      </c>
      <c r="BJ343" s="98"/>
      <c r="BK343" s="96"/>
      <c r="BL343" s="98"/>
      <c r="BM343" s="98"/>
    </row>
    <row r="344">
      <c r="A344" s="96" t="s">
        <v>69</v>
      </c>
      <c r="B344" s="97">
        <v>336.0</v>
      </c>
      <c r="C344" s="96" t="s">
        <v>3275</v>
      </c>
      <c r="D344" s="96" t="s">
        <v>4632</v>
      </c>
      <c r="E344" s="96" t="s">
        <v>4633</v>
      </c>
      <c r="F344" s="96" t="s">
        <v>237</v>
      </c>
      <c r="G344" s="96">
        <v>8.2253472233E10</v>
      </c>
      <c r="H344" s="96" t="s">
        <v>11</v>
      </c>
      <c r="I344" s="96" t="s">
        <v>4634</v>
      </c>
      <c r="J344" s="97">
        <v>2024.0</v>
      </c>
      <c r="K344" s="97" t="s">
        <v>223</v>
      </c>
      <c r="L344" s="96">
        <v>8.2255444954E10</v>
      </c>
      <c r="M344" s="96" t="s">
        <v>4635</v>
      </c>
      <c r="N344" s="96" t="s">
        <v>4636</v>
      </c>
      <c r="O344" s="96" t="s">
        <v>4637</v>
      </c>
      <c r="P344" s="96" t="s">
        <v>4638</v>
      </c>
      <c r="Q344" s="96" t="s">
        <v>4639</v>
      </c>
      <c r="R344" s="96" t="s">
        <v>9</v>
      </c>
      <c r="S344" s="96" t="s">
        <v>21</v>
      </c>
      <c r="T344" s="96" t="s">
        <v>21</v>
      </c>
      <c r="U344" s="96" t="s">
        <v>21</v>
      </c>
      <c r="V344" s="96" t="s">
        <v>9</v>
      </c>
      <c r="W344" s="96" t="s">
        <v>21</v>
      </c>
      <c r="X344" s="96" t="s">
        <v>21</v>
      </c>
      <c r="Y344" s="96" t="s">
        <v>21</v>
      </c>
      <c r="Z344" s="96" t="s">
        <v>9</v>
      </c>
      <c r="AA344" s="96" t="s">
        <v>21</v>
      </c>
      <c r="AB344" s="96" t="s">
        <v>21</v>
      </c>
      <c r="AC344" s="96" t="s">
        <v>228</v>
      </c>
      <c r="AD344" s="96" t="s">
        <v>228</v>
      </c>
      <c r="AE344" s="96" t="s">
        <v>228</v>
      </c>
      <c r="AF344" s="96" t="s">
        <v>228</v>
      </c>
      <c r="AG344" s="96" t="s">
        <v>228</v>
      </c>
      <c r="AH344" s="96" t="s">
        <v>229</v>
      </c>
      <c r="AI344" s="96" t="s">
        <v>229</v>
      </c>
      <c r="AJ344" s="96" t="s">
        <v>228</v>
      </c>
      <c r="AK344" s="96" t="s">
        <v>229</v>
      </c>
      <c r="AL344" s="96" t="s">
        <v>228</v>
      </c>
      <c r="AM344" s="96" t="s">
        <v>228</v>
      </c>
      <c r="AN344" s="96" t="s">
        <v>4640</v>
      </c>
      <c r="AO344" s="96" t="s">
        <v>4641</v>
      </c>
      <c r="AP344" s="96" t="s">
        <v>4642</v>
      </c>
      <c r="AQ344" s="96"/>
      <c r="AR344" s="105"/>
      <c r="AS344" s="105"/>
      <c r="AT344" s="98"/>
      <c r="AU344" s="98"/>
      <c r="AV344" s="96"/>
      <c r="AW344" s="98"/>
      <c r="AX344" s="98"/>
      <c r="AY344" s="96" t="s">
        <v>231</v>
      </c>
      <c r="AZ344" s="98"/>
      <c r="BA344" s="114" t="s">
        <v>4643</v>
      </c>
      <c r="BB344" s="114" t="s">
        <v>4644</v>
      </c>
      <c r="BC344" s="98"/>
      <c r="BD344" s="101"/>
      <c r="BE344" s="101"/>
      <c r="BF344" s="101"/>
      <c r="BG344" s="101"/>
      <c r="BH344" s="101"/>
      <c r="BI344" s="100" t="str">
        <f>IFERROR(__xludf.DUMMYFUNCTION("IF(OR(REGEXMATCH(I344,""Peraturan Walikota""),REGEXMATCH(I344,""Peraturan Bupati""),REGEXMATCH(I344,""PERATURAN BUPATI""),REGEXMATCH(I344,""PERATURAN WALIKOTA"")),""Ada"",""Tidak Ada"")"),"Ada")</f>
        <v>Ada</v>
      </c>
      <c r="BJ344" s="98"/>
      <c r="BK344" s="96"/>
      <c r="BL344" s="98"/>
      <c r="BM344" s="98"/>
    </row>
    <row r="345">
      <c r="A345" s="96" t="s">
        <v>69</v>
      </c>
      <c r="B345" s="97">
        <v>337.0</v>
      </c>
      <c r="C345" s="96" t="s">
        <v>3284</v>
      </c>
      <c r="D345" s="96" t="s">
        <v>3285</v>
      </c>
      <c r="E345" s="96" t="s">
        <v>3286</v>
      </c>
      <c r="F345" s="96">
        <v>8.1255450809E10</v>
      </c>
      <c r="G345" s="96">
        <v>8.22542998E10</v>
      </c>
      <c r="H345" s="96" t="s">
        <v>24</v>
      </c>
      <c r="I345" s="96" t="s">
        <v>3287</v>
      </c>
      <c r="J345" s="97">
        <v>2021.0</v>
      </c>
      <c r="K345" s="97" t="s">
        <v>387</v>
      </c>
      <c r="L345" s="96" t="s">
        <v>3288</v>
      </c>
      <c r="M345" s="96" t="s">
        <v>3289</v>
      </c>
      <c r="N345" s="96" t="s">
        <v>3290</v>
      </c>
      <c r="O345" s="96" t="s">
        <v>286</v>
      </c>
      <c r="P345" s="96" t="s">
        <v>287</v>
      </c>
      <c r="Q345" s="96" t="s">
        <v>3291</v>
      </c>
      <c r="R345" s="96" t="s">
        <v>9</v>
      </c>
      <c r="S345" s="96" t="s">
        <v>9</v>
      </c>
      <c r="T345" s="96" t="s">
        <v>9</v>
      </c>
      <c r="U345" s="96" t="s">
        <v>21</v>
      </c>
      <c r="V345" s="96" t="s">
        <v>21</v>
      </c>
      <c r="W345" s="96" t="s">
        <v>21</v>
      </c>
      <c r="X345" s="96" t="s">
        <v>9</v>
      </c>
      <c r="Y345" s="96" t="s">
        <v>21</v>
      </c>
      <c r="Z345" s="96" t="s">
        <v>9</v>
      </c>
      <c r="AA345" s="96" t="s">
        <v>21</v>
      </c>
      <c r="AB345" s="96" t="s">
        <v>21</v>
      </c>
      <c r="AC345" s="96" t="s">
        <v>228</v>
      </c>
      <c r="AD345" s="96" t="s">
        <v>228</v>
      </c>
      <c r="AE345" s="96" t="s">
        <v>228</v>
      </c>
      <c r="AF345" s="96" t="s">
        <v>228</v>
      </c>
      <c r="AG345" s="96" t="s">
        <v>228</v>
      </c>
      <c r="AH345" s="96" t="s">
        <v>228</v>
      </c>
      <c r="AI345" s="96" t="s">
        <v>228</v>
      </c>
      <c r="AJ345" s="96" t="s">
        <v>228</v>
      </c>
      <c r="AK345" s="96" t="s">
        <v>228</v>
      </c>
      <c r="AL345" s="96" t="s">
        <v>228</v>
      </c>
      <c r="AM345" s="96" t="s">
        <v>228</v>
      </c>
      <c r="AN345" s="96" t="s">
        <v>3292</v>
      </c>
      <c r="AO345" s="96" t="s">
        <v>3293</v>
      </c>
      <c r="AP345" s="96" t="s">
        <v>278</v>
      </c>
      <c r="AQ345" s="96"/>
      <c r="AR345" s="105"/>
      <c r="AS345" s="105"/>
      <c r="AT345" s="98"/>
      <c r="AU345" s="98"/>
      <c r="AV345" s="96" t="s">
        <v>231</v>
      </c>
      <c r="AW345" s="98"/>
      <c r="AX345" s="98"/>
      <c r="AY345" s="98"/>
      <c r="AZ345" s="98"/>
      <c r="BA345" s="96" t="s">
        <v>3294</v>
      </c>
      <c r="BB345" s="96" t="s">
        <v>3295</v>
      </c>
      <c r="BC345" s="98"/>
      <c r="BD345" s="101"/>
      <c r="BE345" s="101"/>
      <c r="BF345" s="101"/>
      <c r="BG345" s="101"/>
      <c r="BH345" s="101"/>
      <c r="BI345" s="100" t="str">
        <f>IFERROR(__xludf.DUMMYFUNCTION("IF(OR(REGEXMATCH(I345,""Peraturan Walikota""),REGEXMATCH(I345,""Peraturan Bupati""),REGEXMATCH(I345,""PERATURAN BUPATI""),REGEXMATCH(I345,""PERATURAN WALIKOTA"")),""Ada"",""Tidak Ada"")"),"Ada")</f>
        <v>Ada</v>
      </c>
      <c r="BJ345" s="98"/>
      <c r="BK345" s="96"/>
      <c r="BL345" s="98"/>
      <c r="BM345" s="98"/>
    </row>
    <row r="346">
      <c r="A346" s="96" t="s">
        <v>69</v>
      </c>
      <c r="B346" s="97">
        <v>338.0</v>
      </c>
      <c r="C346" s="96" t="s">
        <v>3296</v>
      </c>
      <c r="D346" s="96" t="s">
        <v>3297</v>
      </c>
      <c r="E346" s="96" t="s">
        <v>3298</v>
      </c>
      <c r="F346" s="96">
        <v>8.2253036161E10</v>
      </c>
      <c r="G346" s="96">
        <v>8.2253036161E10</v>
      </c>
      <c r="H346" s="96" t="s">
        <v>11</v>
      </c>
      <c r="I346" s="96" t="s">
        <v>3299</v>
      </c>
      <c r="J346" s="97">
        <v>2022.0</v>
      </c>
      <c r="K346" s="97" t="s">
        <v>387</v>
      </c>
      <c r="L346" s="96" t="s">
        <v>3300</v>
      </c>
      <c r="M346" s="96" t="s">
        <v>3301</v>
      </c>
      <c r="N346" s="96" t="s">
        <v>3302</v>
      </c>
      <c r="O346" s="96" t="s">
        <v>3303</v>
      </c>
      <c r="P346" s="96" t="s">
        <v>261</v>
      </c>
      <c r="Q346" s="96" t="s">
        <v>3304</v>
      </c>
      <c r="R346" s="96" t="s">
        <v>9</v>
      </c>
      <c r="S346" s="96" t="s">
        <v>21</v>
      </c>
      <c r="T346" s="96" t="s">
        <v>9</v>
      </c>
      <c r="U346" s="96" t="s">
        <v>21</v>
      </c>
      <c r="V346" s="96" t="s">
        <v>21</v>
      </c>
      <c r="W346" s="96" t="s">
        <v>21</v>
      </c>
      <c r="X346" s="96" t="s">
        <v>9</v>
      </c>
      <c r="Y346" s="96" t="s">
        <v>21</v>
      </c>
      <c r="Z346" s="96" t="s">
        <v>9</v>
      </c>
      <c r="AA346" s="96" t="s">
        <v>21</v>
      </c>
      <c r="AB346" s="96" t="s">
        <v>21</v>
      </c>
      <c r="AC346" s="96" t="s">
        <v>228</v>
      </c>
      <c r="AD346" s="96" t="s">
        <v>228</v>
      </c>
      <c r="AE346" s="96" t="s">
        <v>228</v>
      </c>
      <c r="AF346" s="96" t="s">
        <v>228</v>
      </c>
      <c r="AG346" s="96" t="s">
        <v>228</v>
      </c>
      <c r="AH346" s="96" t="s">
        <v>228</v>
      </c>
      <c r="AI346" s="96" t="s">
        <v>229</v>
      </c>
      <c r="AJ346" s="96" t="s">
        <v>228</v>
      </c>
      <c r="AK346" s="96" t="s">
        <v>229</v>
      </c>
      <c r="AL346" s="96" t="s">
        <v>228</v>
      </c>
      <c r="AM346" s="96" t="s">
        <v>228</v>
      </c>
      <c r="AN346" s="96" t="s">
        <v>3305</v>
      </c>
      <c r="AO346" s="96">
        <v>37.0</v>
      </c>
      <c r="AP346" s="96" t="s">
        <v>2009</v>
      </c>
      <c r="AQ346" s="96"/>
      <c r="AR346" s="105"/>
      <c r="AS346" s="105"/>
      <c r="AT346" s="98"/>
      <c r="AU346" s="98"/>
      <c r="AV346" s="96"/>
      <c r="AW346" s="96" t="s">
        <v>231</v>
      </c>
      <c r="AX346" s="98"/>
      <c r="AY346" s="98"/>
      <c r="AZ346" s="98"/>
      <c r="BA346" s="96" t="s">
        <v>3306</v>
      </c>
      <c r="BB346" s="96" t="s">
        <v>3307</v>
      </c>
      <c r="BC346" s="98"/>
      <c r="BD346" s="101"/>
      <c r="BE346" s="101"/>
      <c r="BF346" s="101"/>
      <c r="BG346" s="101"/>
      <c r="BH346" s="101"/>
      <c r="BI346" s="100" t="str">
        <f>IFERROR(__xludf.DUMMYFUNCTION("IF(OR(REGEXMATCH(I346,""Peraturan Walikota""),REGEXMATCH(I346,""Peraturan Bupati""),REGEXMATCH(I346,""PERATURAN BUPATI""),REGEXMATCH(I346,""PERATURAN WALIKOTA"")),""Ada"",""Tidak Ada"")"),"Ada")</f>
        <v>Ada</v>
      </c>
      <c r="BJ346" s="98"/>
      <c r="BK346" s="96"/>
      <c r="BL346" s="98"/>
      <c r="BM346" s="98"/>
    </row>
    <row r="347">
      <c r="A347" s="96" t="s">
        <v>69</v>
      </c>
      <c r="B347" s="97">
        <v>339.0</v>
      </c>
      <c r="C347" s="96" t="s">
        <v>3308</v>
      </c>
      <c r="D347" s="96" t="s">
        <v>3309</v>
      </c>
      <c r="E347" s="96" t="s">
        <v>3310</v>
      </c>
      <c r="F347" s="96" t="s">
        <v>3311</v>
      </c>
      <c r="G347" s="96">
        <v>8.514220087E10</v>
      </c>
      <c r="H347" s="96" t="s">
        <v>11</v>
      </c>
      <c r="I347" s="96" t="s">
        <v>3312</v>
      </c>
      <c r="J347" s="97">
        <v>2020.0</v>
      </c>
      <c r="K347" s="97" t="s">
        <v>223</v>
      </c>
      <c r="L347" s="96">
        <v>8.521155858E10</v>
      </c>
      <c r="M347" s="96" t="s">
        <v>3313</v>
      </c>
      <c r="N347" s="96" t="s">
        <v>3314</v>
      </c>
      <c r="O347" s="96" t="s">
        <v>286</v>
      </c>
      <c r="P347" s="96" t="s">
        <v>330</v>
      </c>
      <c r="Q347" s="96" t="s">
        <v>3311</v>
      </c>
      <c r="R347" s="96" t="s">
        <v>9</v>
      </c>
      <c r="S347" s="96" t="s">
        <v>21</v>
      </c>
      <c r="T347" s="96" t="s">
        <v>21</v>
      </c>
      <c r="U347" s="96" t="s">
        <v>9</v>
      </c>
      <c r="V347" s="96" t="s">
        <v>21</v>
      </c>
      <c r="W347" s="96" t="s">
        <v>21</v>
      </c>
      <c r="X347" s="96" t="s">
        <v>9</v>
      </c>
      <c r="Y347" s="96" t="s">
        <v>21</v>
      </c>
      <c r="Z347" s="96" t="s">
        <v>21</v>
      </c>
      <c r="AA347" s="96" t="s">
        <v>21</v>
      </c>
      <c r="AB347" s="96" t="s">
        <v>9</v>
      </c>
      <c r="AC347" s="96" t="s">
        <v>228</v>
      </c>
      <c r="AD347" s="96" t="s">
        <v>228</v>
      </c>
      <c r="AE347" s="96" t="s">
        <v>229</v>
      </c>
      <c r="AF347" s="96" t="s">
        <v>228</v>
      </c>
      <c r="AG347" s="96" t="s">
        <v>228</v>
      </c>
      <c r="AH347" s="96" t="s">
        <v>229</v>
      </c>
      <c r="AI347" s="96" t="s">
        <v>229</v>
      </c>
      <c r="AJ347" s="96" t="s">
        <v>228</v>
      </c>
      <c r="AK347" s="96" t="s">
        <v>229</v>
      </c>
      <c r="AL347" s="96" t="s">
        <v>229</v>
      </c>
      <c r="AM347" s="96" t="s">
        <v>229</v>
      </c>
      <c r="AN347" s="96" t="s">
        <v>3311</v>
      </c>
      <c r="AO347" s="96" t="s">
        <v>3315</v>
      </c>
      <c r="AP347" s="96" t="s">
        <v>3316</v>
      </c>
      <c r="AQ347" s="96"/>
      <c r="AR347" s="99"/>
      <c r="AS347" s="99"/>
      <c r="AT347" s="98"/>
      <c r="AU347" s="96" t="s">
        <v>231</v>
      </c>
      <c r="AV347" s="98"/>
      <c r="AW347" s="98"/>
      <c r="AX347" s="96"/>
      <c r="AY347" s="98"/>
      <c r="AZ347" s="98"/>
      <c r="BA347" s="96" t="s">
        <v>3317</v>
      </c>
      <c r="BB347" s="96" t="s">
        <v>3318</v>
      </c>
      <c r="BC347" s="98">
        <f t="shared" ref="BC347:BC350" si="123">COUNTIF(AC347:AM347,"Sudah")</f>
        <v>5</v>
      </c>
      <c r="BD347" s="101"/>
      <c r="BE347" s="101"/>
      <c r="BF347" s="101"/>
      <c r="BG347" s="101"/>
      <c r="BH347" s="101"/>
      <c r="BI347" s="100" t="str">
        <f>IFERROR(__xludf.DUMMYFUNCTION("IF(OR(REGEXMATCH(I347,""Peraturan Walikota""),REGEXMATCH(I347,""Peraturan Bupati""),REGEXMATCH(I347,""PERATURAN BUPATI""),REGEXMATCH(I347,""PERATURAN WALIKOTA"")),""Ada"",""Tidak Ada"")"),"Ada")</f>
        <v>Ada</v>
      </c>
      <c r="BJ347" s="98" t="str">
        <f t="shared" ref="BJ347:BJ350" si="124">IF(O347 = "Belum Punya", "Tidak Ada", IF(O347 = "", "Tidak Menjawab", "Ada"))</f>
        <v>Ada</v>
      </c>
      <c r="BK347" s="96" t="str">
        <f t="shared" ref="BK347:BK350" si="125">IF(P347 = "Tidak Punya", "Tidak Ada", IF(P347 = "", "Tidak Menjawab", "Ada"))</f>
        <v>Ada</v>
      </c>
      <c r="BL347" s="98" t="str">
        <f t="shared" ref="BL347:BL350" si="126">IF(AND(R347="Ada",S347="Ada",T347="Ada"),"Lengkap","Tidak Lengkap")</f>
        <v>Tidak Lengkap</v>
      </c>
      <c r="BM347" s="98" t="str">
        <f t="shared" ref="BM347:BM350" si="127">IF(AND(U347="Ada",V347="Ada",W347="Ada",X347="Ada",Y347="Ada",Z347="Ada",AA347="Ada",AB347="Ada"),"Lengkap","Tidak Lengkap")</f>
        <v>Tidak Lengkap</v>
      </c>
    </row>
    <row r="348">
      <c r="A348" s="96" t="s">
        <v>69</v>
      </c>
      <c r="B348" s="97">
        <v>340.0</v>
      </c>
      <c r="C348" s="96" t="s">
        <v>3319</v>
      </c>
      <c r="D348" s="96" t="s">
        <v>3320</v>
      </c>
      <c r="E348" s="96" t="s">
        <v>3321</v>
      </c>
      <c r="F348" s="96">
        <v>8.2254412101E10</v>
      </c>
      <c r="G348" s="96">
        <v>8.2154448544E10</v>
      </c>
      <c r="H348" s="96" t="s">
        <v>11</v>
      </c>
      <c r="I348" s="96" t="s">
        <v>3322</v>
      </c>
      <c r="J348" s="97">
        <v>2021.0</v>
      </c>
      <c r="K348" s="97" t="s">
        <v>387</v>
      </c>
      <c r="L348" s="96" t="s">
        <v>3323</v>
      </c>
      <c r="M348" s="96" t="s">
        <v>3324</v>
      </c>
      <c r="N348" s="96" t="s">
        <v>3325</v>
      </c>
      <c r="O348" s="96" t="s">
        <v>226</v>
      </c>
      <c r="P348" s="96" t="s">
        <v>287</v>
      </c>
      <c r="Q348" s="96" t="s">
        <v>3326</v>
      </c>
      <c r="R348" s="96" t="s">
        <v>9</v>
      </c>
      <c r="S348" s="96" t="s">
        <v>9</v>
      </c>
      <c r="T348" s="96" t="s">
        <v>9</v>
      </c>
      <c r="U348" s="96" t="s">
        <v>21</v>
      </c>
      <c r="V348" s="96" t="s">
        <v>21</v>
      </c>
      <c r="W348" s="96" t="s">
        <v>21</v>
      </c>
      <c r="X348" s="96" t="s">
        <v>9</v>
      </c>
      <c r="Y348" s="96" t="s">
        <v>21</v>
      </c>
      <c r="Z348" s="96" t="s">
        <v>9</v>
      </c>
      <c r="AA348" s="96" t="s">
        <v>21</v>
      </c>
      <c r="AB348" s="96" t="s">
        <v>21</v>
      </c>
      <c r="AC348" s="96" t="s">
        <v>228</v>
      </c>
      <c r="AD348" s="96" t="s">
        <v>228</v>
      </c>
      <c r="AE348" s="96" t="s">
        <v>228</v>
      </c>
      <c r="AF348" s="96" t="s">
        <v>228</v>
      </c>
      <c r="AG348" s="96" t="s">
        <v>228</v>
      </c>
      <c r="AH348" s="96" t="s">
        <v>228</v>
      </c>
      <c r="AI348" s="96" t="s">
        <v>228</v>
      </c>
      <c r="AJ348" s="96" t="s">
        <v>228</v>
      </c>
      <c r="AK348" s="96" t="s">
        <v>228</v>
      </c>
      <c r="AL348" s="96" t="s">
        <v>228</v>
      </c>
      <c r="AM348" s="96" t="s">
        <v>228</v>
      </c>
      <c r="AN348" s="96" t="s">
        <v>237</v>
      </c>
      <c r="AO348" s="96" t="s">
        <v>3327</v>
      </c>
      <c r="AP348" s="96" t="s">
        <v>3328</v>
      </c>
      <c r="AQ348" s="96"/>
      <c r="AR348" s="99"/>
      <c r="AS348" s="99"/>
      <c r="AT348" s="98"/>
      <c r="AU348" s="98"/>
      <c r="AV348" s="96" t="s">
        <v>231</v>
      </c>
      <c r="AW348" s="96"/>
      <c r="AX348" s="98"/>
      <c r="AY348" s="98"/>
      <c r="AZ348" s="98"/>
      <c r="BA348" s="96" t="s">
        <v>3329</v>
      </c>
      <c r="BB348" s="96" t="s">
        <v>3330</v>
      </c>
      <c r="BC348" s="98">
        <f t="shared" si="123"/>
        <v>11</v>
      </c>
      <c r="BD348" s="101"/>
      <c r="BE348" s="101"/>
      <c r="BF348" s="101"/>
      <c r="BG348" s="101"/>
      <c r="BH348" s="101"/>
      <c r="BI348" s="100" t="str">
        <f>IFERROR(__xludf.DUMMYFUNCTION("IF(OR(REGEXMATCH(I348,""Peraturan Walikota""),REGEXMATCH(I348,""Peraturan Bupati""),REGEXMATCH(I348,""PERATURAN BUPATI""),REGEXMATCH(I348,""PERATURAN WALIKOTA"")),""Ada"",""Tidak Ada"")"),"Ada")</f>
        <v>Ada</v>
      </c>
      <c r="BJ348" s="98" t="str">
        <f t="shared" si="124"/>
        <v>Ada</v>
      </c>
      <c r="BK348" s="96" t="str">
        <f t="shared" si="125"/>
        <v>Tidak Ada</v>
      </c>
      <c r="BL348" s="98" t="str">
        <f t="shared" si="126"/>
        <v>Lengkap</v>
      </c>
      <c r="BM348" s="98" t="str">
        <f t="shared" si="127"/>
        <v>Tidak Lengkap</v>
      </c>
    </row>
    <row r="349">
      <c r="A349" s="96" t="s">
        <v>69</v>
      </c>
      <c r="B349" s="97">
        <v>341.0</v>
      </c>
      <c r="C349" s="96" t="s">
        <v>3331</v>
      </c>
      <c r="D349" s="96" t="s">
        <v>3332</v>
      </c>
      <c r="E349" s="96" t="s">
        <v>3333</v>
      </c>
      <c r="F349" s="96">
        <v>8.1220484101E10</v>
      </c>
      <c r="G349" s="96">
        <v>8.1220484101E10</v>
      </c>
      <c r="H349" s="96" t="s">
        <v>3334</v>
      </c>
      <c r="I349" s="96" t="s">
        <v>3335</v>
      </c>
      <c r="J349" s="97">
        <v>2021.0</v>
      </c>
      <c r="K349" s="97" t="s">
        <v>387</v>
      </c>
      <c r="L349" s="96" t="s">
        <v>3336</v>
      </c>
      <c r="M349" s="96" t="s">
        <v>3337</v>
      </c>
      <c r="N349" s="96" t="s">
        <v>3338</v>
      </c>
      <c r="O349" s="96" t="s">
        <v>260</v>
      </c>
      <c r="P349" s="96" t="s">
        <v>330</v>
      </c>
      <c r="Q349" s="96" t="s">
        <v>3339</v>
      </c>
      <c r="R349" s="96" t="s">
        <v>9</v>
      </c>
      <c r="S349" s="96" t="s">
        <v>9</v>
      </c>
      <c r="T349" s="96" t="s">
        <v>9</v>
      </c>
      <c r="U349" s="96" t="s">
        <v>9</v>
      </c>
      <c r="V349" s="96" t="s">
        <v>9</v>
      </c>
      <c r="W349" s="96" t="s">
        <v>21</v>
      </c>
      <c r="X349" s="96" t="s">
        <v>9</v>
      </c>
      <c r="Y349" s="96" t="s">
        <v>21</v>
      </c>
      <c r="Z349" s="96" t="s">
        <v>9</v>
      </c>
      <c r="AA349" s="96" t="s">
        <v>9</v>
      </c>
      <c r="AB349" s="96" t="s">
        <v>9</v>
      </c>
      <c r="AC349" s="96" t="s">
        <v>228</v>
      </c>
      <c r="AD349" s="96" t="s">
        <v>228</v>
      </c>
      <c r="AE349" s="96" t="s">
        <v>228</v>
      </c>
      <c r="AF349" s="96" t="s">
        <v>228</v>
      </c>
      <c r="AG349" s="96" t="s">
        <v>228</v>
      </c>
      <c r="AH349" s="96" t="s">
        <v>228</v>
      </c>
      <c r="AI349" s="96" t="s">
        <v>228</v>
      </c>
      <c r="AJ349" s="96" t="s">
        <v>228</v>
      </c>
      <c r="AK349" s="96" t="s">
        <v>229</v>
      </c>
      <c r="AL349" s="96" t="s">
        <v>228</v>
      </c>
      <c r="AM349" s="96" t="s">
        <v>228</v>
      </c>
      <c r="AN349" s="96" t="s">
        <v>3340</v>
      </c>
      <c r="AO349" s="96">
        <v>57.0</v>
      </c>
      <c r="AP349" s="96" t="s">
        <v>3341</v>
      </c>
      <c r="AQ349" s="96"/>
      <c r="AR349" s="105"/>
      <c r="AS349" s="105"/>
      <c r="AT349" s="98"/>
      <c r="AU349" s="98"/>
      <c r="AV349" s="96" t="s">
        <v>231</v>
      </c>
      <c r="AW349" s="98"/>
      <c r="AX349" s="98"/>
      <c r="AY349" s="98"/>
      <c r="AZ349" s="98"/>
      <c r="BA349" s="96" t="s">
        <v>3342</v>
      </c>
      <c r="BB349" s="96" t="s">
        <v>3343</v>
      </c>
      <c r="BC349" s="98">
        <f t="shared" si="123"/>
        <v>10</v>
      </c>
      <c r="BD349" s="101"/>
      <c r="BE349" s="101"/>
      <c r="BF349" s="101"/>
      <c r="BG349" s="101"/>
      <c r="BH349" s="101"/>
      <c r="BI349" s="100" t="str">
        <f>IFERROR(__xludf.DUMMYFUNCTION("IF(OR(REGEXMATCH(I349,""Peraturan Walikota""),REGEXMATCH(I349,""Peraturan Bupati""),REGEXMATCH(I349,""PERATURAN BUPATI""),REGEXMATCH(I349,""PERATURAN WALIKOTA"")),""Ada"",""Tidak Ada"")"),"Ada")</f>
        <v>Ada</v>
      </c>
      <c r="BJ349" s="98" t="str">
        <f t="shared" si="124"/>
        <v>Ada</v>
      </c>
      <c r="BK349" s="96" t="str">
        <f t="shared" si="125"/>
        <v>Ada</v>
      </c>
      <c r="BL349" s="98" t="str">
        <f t="shared" si="126"/>
        <v>Lengkap</v>
      </c>
      <c r="BM349" s="98" t="str">
        <f t="shared" si="127"/>
        <v>Tidak Lengkap</v>
      </c>
    </row>
    <row r="350">
      <c r="A350" s="96" t="s">
        <v>69</v>
      </c>
      <c r="B350" s="97">
        <v>342.0</v>
      </c>
      <c r="C350" s="96" t="s">
        <v>3344</v>
      </c>
      <c r="D350" s="96" t="s">
        <v>3345</v>
      </c>
      <c r="E350" s="96" t="s">
        <v>3346</v>
      </c>
      <c r="F350" s="96" t="s">
        <v>237</v>
      </c>
      <c r="G350" s="96">
        <v>8.1345228917E10</v>
      </c>
      <c r="H350" s="96" t="s">
        <v>11</v>
      </c>
      <c r="I350" s="96" t="s">
        <v>3347</v>
      </c>
      <c r="J350" s="97">
        <v>2021.0</v>
      </c>
      <c r="K350" s="97" t="s">
        <v>223</v>
      </c>
      <c r="L350" s="96" t="s">
        <v>3348</v>
      </c>
      <c r="M350" s="96" t="s">
        <v>3349</v>
      </c>
      <c r="N350" s="96" t="s">
        <v>3350</v>
      </c>
      <c r="O350" s="96" t="s">
        <v>286</v>
      </c>
      <c r="P350" s="96" t="s">
        <v>330</v>
      </c>
      <c r="Q350" s="96" t="s">
        <v>3351</v>
      </c>
      <c r="R350" s="96" t="s">
        <v>9</v>
      </c>
      <c r="S350" s="96" t="s">
        <v>9</v>
      </c>
      <c r="T350" s="96" t="s">
        <v>9</v>
      </c>
      <c r="U350" s="96" t="s">
        <v>21</v>
      </c>
      <c r="V350" s="96" t="s">
        <v>21</v>
      </c>
      <c r="W350" s="96" t="s">
        <v>9</v>
      </c>
      <c r="X350" s="96" t="s">
        <v>9</v>
      </c>
      <c r="Y350" s="96" t="s">
        <v>21</v>
      </c>
      <c r="Z350" s="96" t="s">
        <v>9</v>
      </c>
      <c r="AA350" s="96" t="s">
        <v>21</v>
      </c>
      <c r="AB350" s="96" t="s">
        <v>21</v>
      </c>
      <c r="AC350" s="96" t="s">
        <v>228</v>
      </c>
      <c r="AD350" s="96" t="s">
        <v>228</v>
      </c>
      <c r="AE350" s="96" t="s">
        <v>229</v>
      </c>
      <c r="AF350" s="96" t="s">
        <v>228</v>
      </c>
      <c r="AG350" s="96" t="s">
        <v>228</v>
      </c>
      <c r="AH350" s="96" t="s">
        <v>228</v>
      </c>
      <c r="AI350" s="96" t="s">
        <v>229</v>
      </c>
      <c r="AJ350" s="96" t="s">
        <v>228</v>
      </c>
      <c r="AK350" s="96" t="s">
        <v>229</v>
      </c>
      <c r="AL350" s="96" t="s">
        <v>228</v>
      </c>
      <c r="AM350" s="96" t="s">
        <v>228</v>
      </c>
      <c r="AN350" s="96" t="s">
        <v>237</v>
      </c>
      <c r="AO350" s="96">
        <v>105.0</v>
      </c>
      <c r="AP350" s="96" t="s">
        <v>1341</v>
      </c>
      <c r="AQ350" s="96"/>
      <c r="AR350" s="96"/>
      <c r="AS350" s="96"/>
      <c r="AT350" s="98"/>
      <c r="AU350" s="98"/>
      <c r="AV350" s="96" t="s">
        <v>231</v>
      </c>
      <c r="AW350" s="98"/>
      <c r="AX350" s="98"/>
      <c r="AY350" s="98"/>
      <c r="AZ350" s="98"/>
      <c r="BA350" s="96" t="s">
        <v>3352</v>
      </c>
      <c r="BB350" s="96" t="s">
        <v>237</v>
      </c>
      <c r="BC350" s="98">
        <f t="shared" si="123"/>
        <v>8</v>
      </c>
      <c r="BD350" s="101"/>
      <c r="BE350" s="101"/>
      <c r="BF350" s="101"/>
      <c r="BG350" s="101"/>
      <c r="BH350" s="101"/>
      <c r="BI350" s="100" t="str">
        <f>IFERROR(__xludf.DUMMYFUNCTION("IF(OR(REGEXMATCH(I350,""Peraturan Walikota""),REGEXMATCH(I350,""Peraturan Bupati""),REGEXMATCH(I350,""PERATURAN BUPATI""),REGEXMATCH(I350,""PERATURAN WALIKOTA"")),""Ada"",""Tidak Ada"")"),"Ada")</f>
        <v>Ada</v>
      </c>
      <c r="BJ350" s="98" t="str">
        <f t="shared" si="124"/>
        <v>Ada</v>
      </c>
      <c r="BK350" s="96" t="str">
        <f t="shared" si="125"/>
        <v>Ada</v>
      </c>
      <c r="BL350" s="98" t="str">
        <f t="shared" si="126"/>
        <v>Lengkap</v>
      </c>
      <c r="BM350" s="98" t="str">
        <f t="shared" si="127"/>
        <v>Tidak Lengkap</v>
      </c>
    </row>
    <row r="351">
      <c r="A351" s="96" t="s">
        <v>69</v>
      </c>
      <c r="B351" s="97">
        <v>343.0</v>
      </c>
      <c r="C351" s="96" t="s">
        <v>3353</v>
      </c>
      <c r="D351" s="96" t="s">
        <v>3354</v>
      </c>
      <c r="E351" s="96" t="s">
        <v>3355</v>
      </c>
      <c r="F351" s="96">
        <v>8.5845588819E10</v>
      </c>
      <c r="G351" s="96">
        <v>8.5845588819E10</v>
      </c>
      <c r="H351" s="96" t="s">
        <v>11</v>
      </c>
      <c r="I351" s="96" t="s">
        <v>3356</v>
      </c>
      <c r="J351" s="97">
        <v>2022.0</v>
      </c>
      <c r="K351" s="97" t="s">
        <v>223</v>
      </c>
      <c r="L351" s="96">
        <v>8.5845588819E10</v>
      </c>
      <c r="M351" s="96" t="s">
        <v>3357</v>
      </c>
      <c r="N351" s="96" t="s">
        <v>3358</v>
      </c>
      <c r="O351" s="96" t="s">
        <v>226</v>
      </c>
      <c r="P351" s="96" t="s">
        <v>287</v>
      </c>
      <c r="Q351" s="96" t="s">
        <v>555</v>
      </c>
      <c r="R351" s="96" t="s">
        <v>9</v>
      </c>
      <c r="S351" s="96" t="s">
        <v>9</v>
      </c>
      <c r="T351" s="96" t="s">
        <v>9</v>
      </c>
      <c r="U351" s="96" t="s">
        <v>9</v>
      </c>
      <c r="V351" s="96" t="s">
        <v>9</v>
      </c>
      <c r="W351" s="96" t="s">
        <v>21</v>
      </c>
      <c r="X351" s="96" t="s">
        <v>21</v>
      </c>
      <c r="Y351" s="96" t="s">
        <v>21</v>
      </c>
      <c r="Z351" s="96" t="s">
        <v>9</v>
      </c>
      <c r="AA351" s="96" t="s">
        <v>21</v>
      </c>
      <c r="AB351" s="96" t="s">
        <v>21</v>
      </c>
      <c r="AC351" s="96" t="s">
        <v>228</v>
      </c>
      <c r="AD351" s="96" t="s">
        <v>228</v>
      </c>
      <c r="AE351" s="96" t="s">
        <v>228</v>
      </c>
      <c r="AF351" s="96" t="s">
        <v>228</v>
      </c>
      <c r="AG351" s="96" t="s">
        <v>228</v>
      </c>
      <c r="AH351" s="96" t="s">
        <v>228</v>
      </c>
      <c r="AI351" s="96" t="s">
        <v>229</v>
      </c>
      <c r="AJ351" s="96" t="s">
        <v>228</v>
      </c>
      <c r="AK351" s="96" t="s">
        <v>229</v>
      </c>
      <c r="AL351" s="96" t="s">
        <v>228</v>
      </c>
      <c r="AM351" s="96" t="s">
        <v>228</v>
      </c>
      <c r="AN351" s="96"/>
      <c r="AO351" s="96" t="s">
        <v>432</v>
      </c>
      <c r="AP351" s="96" t="s">
        <v>242</v>
      </c>
      <c r="AQ351" s="96"/>
      <c r="AR351" s="96"/>
      <c r="AS351" s="96"/>
      <c r="AT351" s="98"/>
      <c r="AU351" s="96"/>
      <c r="AV351" s="104"/>
      <c r="AW351" s="96" t="s">
        <v>231</v>
      </c>
      <c r="AX351" s="98"/>
      <c r="AY351" s="98"/>
      <c r="AZ351" s="98"/>
      <c r="BA351" s="96" t="s">
        <v>3359</v>
      </c>
      <c r="BB351" s="96" t="s">
        <v>3360</v>
      </c>
      <c r="BC351" s="98"/>
      <c r="BD351" s="101"/>
      <c r="BE351" s="101"/>
      <c r="BF351" s="101"/>
      <c r="BG351" s="101"/>
      <c r="BH351" s="101"/>
      <c r="BI351" s="100" t="str">
        <f>IFERROR(__xludf.DUMMYFUNCTION("IF(OR(REGEXMATCH(I351,""Peraturan Walikota""),REGEXMATCH(I351,""Peraturan Bupati""),REGEXMATCH(I351,""PERATURAN BUPATI""),REGEXMATCH(I351,""PERATURAN WALIKOTA"")),""Ada"",""Tidak Ada"")"),"Ada")</f>
        <v>Ada</v>
      </c>
      <c r="BJ351" s="153"/>
      <c r="BK351" s="154"/>
      <c r="BL351" s="153"/>
      <c r="BM351" s="153"/>
    </row>
    <row r="352">
      <c r="A352" s="96" t="s">
        <v>69</v>
      </c>
      <c r="B352" s="97">
        <v>344.0</v>
      </c>
      <c r="C352" s="96" t="s">
        <v>3361</v>
      </c>
      <c r="D352" s="96" t="s">
        <v>3362</v>
      </c>
      <c r="E352" s="96" t="s">
        <v>3363</v>
      </c>
      <c r="F352" s="96">
        <v>8.2354822717E10</v>
      </c>
      <c r="G352" s="96">
        <v>8.2354822717E10</v>
      </c>
      <c r="H352" s="96" t="s">
        <v>11</v>
      </c>
      <c r="I352" s="96" t="s">
        <v>3364</v>
      </c>
      <c r="J352" s="97">
        <v>2020.0</v>
      </c>
      <c r="K352" s="97" t="s">
        <v>387</v>
      </c>
      <c r="L352" s="96" t="s">
        <v>3365</v>
      </c>
      <c r="M352" s="96" t="s">
        <v>3366</v>
      </c>
      <c r="N352" s="96" t="s">
        <v>3367</v>
      </c>
      <c r="O352" s="96" t="s">
        <v>226</v>
      </c>
      <c r="P352" s="96" t="s">
        <v>261</v>
      </c>
      <c r="Q352" s="96"/>
      <c r="R352" s="96" t="s">
        <v>9</v>
      </c>
      <c r="S352" s="96" t="s">
        <v>9</v>
      </c>
      <c r="T352" s="96" t="s">
        <v>21</v>
      </c>
      <c r="U352" s="96" t="s">
        <v>21</v>
      </c>
      <c r="V352" s="96" t="s">
        <v>21</v>
      </c>
      <c r="W352" s="96" t="s">
        <v>21</v>
      </c>
      <c r="X352" s="96" t="s">
        <v>21</v>
      </c>
      <c r="Y352" s="96" t="s">
        <v>21</v>
      </c>
      <c r="Z352" s="96" t="s">
        <v>9</v>
      </c>
      <c r="AA352" s="96" t="s">
        <v>21</v>
      </c>
      <c r="AB352" s="96" t="s">
        <v>9</v>
      </c>
      <c r="AC352" s="96" t="s">
        <v>228</v>
      </c>
      <c r="AD352" s="96" t="s">
        <v>228</v>
      </c>
      <c r="AE352" s="96" t="s">
        <v>228</v>
      </c>
      <c r="AF352" s="96" t="s">
        <v>228</v>
      </c>
      <c r="AG352" s="96" t="s">
        <v>228</v>
      </c>
      <c r="AH352" s="96" t="s">
        <v>229</v>
      </c>
      <c r="AI352" s="96" t="s">
        <v>229</v>
      </c>
      <c r="AJ352" s="96" t="s">
        <v>228</v>
      </c>
      <c r="AK352" s="96" t="s">
        <v>228</v>
      </c>
      <c r="AL352" s="96" t="s">
        <v>228</v>
      </c>
      <c r="AM352" s="96" t="s">
        <v>228</v>
      </c>
      <c r="AN352" s="96"/>
      <c r="AO352" s="96">
        <v>24.0</v>
      </c>
      <c r="AP352" s="96" t="s">
        <v>317</v>
      </c>
      <c r="AQ352" s="96"/>
      <c r="AR352" s="99"/>
      <c r="AS352" s="99"/>
      <c r="AT352" s="98"/>
      <c r="AU352" s="96" t="s">
        <v>3368</v>
      </c>
      <c r="AV352" s="104"/>
      <c r="AW352" s="98"/>
      <c r="AX352" s="98"/>
      <c r="AY352" s="98"/>
      <c r="AZ352" s="98"/>
      <c r="BA352" s="96" t="s">
        <v>3369</v>
      </c>
      <c r="BB352" s="96" t="s">
        <v>3370</v>
      </c>
      <c r="BC352" s="98">
        <f>COUNTIF(AC352:AM352,"Sudah")</f>
        <v>9</v>
      </c>
      <c r="BD352" s="101"/>
      <c r="BE352" s="101"/>
      <c r="BF352" s="101"/>
      <c r="BG352" s="101"/>
      <c r="BH352" s="101"/>
      <c r="BI352" s="100" t="str">
        <f>IFERROR(__xludf.DUMMYFUNCTION("IF(OR(REGEXMATCH(I352,""Peraturan Walikota""),REGEXMATCH(I352,""Peraturan Bupati""),REGEXMATCH(I352,""PERATURAN BUPATI""),REGEXMATCH(I352,""PERATURAN WALIKOTA"")),""Ada"",""Tidak Ada"")"),"Ada")</f>
        <v>Ada</v>
      </c>
      <c r="BJ352" s="153" t="str">
        <f>IF(O352 = "Belum Punya", "Tidak Ada", IF(O352 = "", "Tidak Menjawab", "Ada"))</f>
        <v>Ada</v>
      </c>
      <c r="BK352" s="154" t="str">
        <f>IF(P352 = "Tidak Punya", "Tidak Ada", IF(P352 = "", "Tidak Menjawab", "Ada"))</f>
        <v>Ada</v>
      </c>
      <c r="BL352" s="153" t="str">
        <f>IF(AND(R352="Ada",S352="Ada",T352="Ada"),"Lengkap","Tidak Lengkap")</f>
        <v>Tidak Lengkap</v>
      </c>
      <c r="BM352" s="153" t="str">
        <f>IF(AND(U352="Ada",V352="Ada",W352="Ada",X352="Ada",Y352="Ada",Z352="Ada",AA352="Ada",AB352="Ada"),"Lengkap","Tidak Lengkap")</f>
        <v>Tidak Lengkap</v>
      </c>
    </row>
    <row r="353">
      <c r="A353" s="96" t="s">
        <v>69</v>
      </c>
      <c r="B353" s="97">
        <v>345.0</v>
      </c>
      <c r="C353" s="96" t="s">
        <v>4645</v>
      </c>
      <c r="D353" s="96"/>
      <c r="E353" s="96"/>
      <c r="F353" s="96"/>
      <c r="G353" s="96"/>
      <c r="H353" s="96"/>
      <c r="I353" s="96"/>
      <c r="J353" s="97"/>
      <c r="K353" s="97"/>
      <c r="L353" s="96"/>
      <c r="M353" s="96"/>
      <c r="N353" s="96"/>
      <c r="O353" s="96"/>
      <c r="P353" s="96"/>
      <c r="Q353" s="96"/>
      <c r="R353" s="96"/>
      <c r="S353" s="96"/>
      <c r="T353" s="96"/>
      <c r="U353" s="96"/>
      <c r="V353" s="96"/>
      <c r="W353" s="96"/>
      <c r="X353" s="96"/>
      <c r="Y353" s="96"/>
      <c r="Z353" s="96"/>
      <c r="AA353" s="96"/>
      <c r="AB353" s="96"/>
      <c r="AC353" s="96"/>
      <c r="AD353" s="96"/>
      <c r="AE353" s="96"/>
      <c r="AF353" s="96"/>
      <c r="AG353" s="96"/>
      <c r="AH353" s="96"/>
      <c r="AI353" s="96"/>
      <c r="AJ353" s="96"/>
      <c r="AK353" s="96"/>
      <c r="AL353" s="96"/>
      <c r="AM353" s="96"/>
      <c r="AN353" s="96"/>
      <c r="AO353" s="96"/>
      <c r="AP353" s="96"/>
      <c r="AQ353" s="96"/>
      <c r="AR353" s="99"/>
      <c r="AS353" s="99"/>
      <c r="AT353" s="98"/>
      <c r="AU353" s="96"/>
      <c r="AV353" s="104"/>
      <c r="AW353" s="98"/>
      <c r="AX353" s="98"/>
      <c r="AY353" s="98"/>
      <c r="AZ353" s="98"/>
      <c r="BA353" s="96"/>
      <c r="BB353" s="96"/>
      <c r="BC353" s="98"/>
      <c r="BD353" s="101"/>
      <c r="BE353" s="101"/>
      <c r="BF353" s="101"/>
      <c r="BG353" s="101"/>
      <c r="BH353" s="101"/>
      <c r="BI353" s="100" t="str">
        <f>IFERROR(__xludf.DUMMYFUNCTION("IF(OR(REGEXMATCH(I353,""Peraturan Walikota""),REGEXMATCH(I353,""Peraturan Bupati""),REGEXMATCH(I353,""PERATURAN BUPATI""),REGEXMATCH(I353,""PERATURAN WALIKOTA"")),""Ada"",""Tidak Ada"")"),"Tidak Ada")</f>
        <v>Tidak Ada</v>
      </c>
      <c r="BJ353" s="153"/>
      <c r="BK353" s="154"/>
      <c r="BL353" s="153"/>
      <c r="BM353" s="153"/>
    </row>
    <row r="354">
      <c r="A354" s="96" t="s">
        <v>69</v>
      </c>
      <c r="B354" s="97">
        <v>346.0</v>
      </c>
      <c r="C354" s="96" t="s">
        <v>4646</v>
      </c>
      <c r="D354" s="96"/>
      <c r="E354" s="96"/>
      <c r="F354" s="96"/>
      <c r="G354" s="96"/>
      <c r="H354" s="96"/>
      <c r="I354" s="96"/>
      <c r="J354" s="97"/>
      <c r="K354" s="97"/>
      <c r="L354" s="96"/>
      <c r="M354" s="96"/>
      <c r="N354" s="96"/>
      <c r="O354" s="96"/>
      <c r="P354" s="96"/>
      <c r="Q354" s="96"/>
      <c r="R354" s="96"/>
      <c r="S354" s="96"/>
      <c r="T354" s="96"/>
      <c r="U354" s="96"/>
      <c r="V354" s="96"/>
      <c r="W354" s="96"/>
      <c r="X354" s="96"/>
      <c r="Y354" s="96"/>
      <c r="Z354" s="96"/>
      <c r="AA354" s="96"/>
      <c r="AB354" s="96"/>
      <c r="AC354" s="96"/>
      <c r="AD354" s="96"/>
      <c r="AE354" s="96"/>
      <c r="AF354" s="96"/>
      <c r="AG354" s="96"/>
      <c r="AH354" s="96"/>
      <c r="AI354" s="96"/>
      <c r="AJ354" s="96"/>
      <c r="AK354" s="96"/>
      <c r="AL354" s="96"/>
      <c r="AM354" s="96"/>
      <c r="AN354" s="96"/>
      <c r="AO354" s="96"/>
      <c r="AP354" s="96"/>
      <c r="AQ354" s="96"/>
      <c r="AR354" s="99"/>
      <c r="AS354" s="99"/>
      <c r="AT354" s="98"/>
      <c r="AU354" s="96"/>
      <c r="AV354" s="104"/>
      <c r="AW354" s="98"/>
      <c r="AX354" s="98"/>
      <c r="AY354" s="98"/>
      <c r="AZ354" s="98"/>
      <c r="BA354" s="96"/>
      <c r="BB354" s="96"/>
      <c r="BC354" s="98"/>
      <c r="BD354" s="101"/>
      <c r="BE354" s="101"/>
      <c r="BF354" s="101"/>
      <c r="BG354" s="101"/>
      <c r="BH354" s="101"/>
      <c r="BI354" s="100" t="str">
        <f>IFERROR(__xludf.DUMMYFUNCTION("IF(OR(REGEXMATCH(I354,""Peraturan Walikota""),REGEXMATCH(I354,""Peraturan Bupati""),REGEXMATCH(I354,""PERATURAN BUPATI""),REGEXMATCH(I354,""PERATURAN WALIKOTA"")),""Ada"",""Tidak Ada"")"),"Tidak Ada")</f>
        <v>Tidak Ada</v>
      </c>
      <c r="BJ354" s="153"/>
      <c r="BK354" s="154"/>
      <c r="BL354" s="153"/>
      <c r="BM354" s="153"/>
    </row>
    <row r="355">
      <c r="A355" s="96" t="s">
        <v>79</v>
      </c>
      <c r="B355" s="97">
        <v>347.0</v>
      </c>
      <c r="C355" s="96" t="s">
        <v>3374</v>
      </c>
      <c r="D355" s="96" t="s">
        <v>3375</v>
      </c>
      <c r="E355" s="96" t="s">
        <v>3376</v>
      </c>
      <c r="F355" s="96" t="s">
        <v>3377</v>
      </c>
      <c r="G355" s="96" t="s">
        <v>3378</v>
      </c>
      <c r="H355" s="96" t="s">
        <v>11</v>
      </c>
      <c r="I355" s="96" t="s">
        <v>3379</v>
      </c>
      <c r="J355" s="97">
        <v>2020.0</v>
      </c>
      <c r="K355" s="97" t="s">
        <v>387</v>
      </c>
      <c r="L355" s="96" t="s">
        <v>237</v>
      </c>
      <c r="M355" s="96" t="s">
        <v>237</v>
      </c>
      <c r="N355" s="96" t="s">
        <v>3380</v>
      </c>
      <c r="O355" s="96" t="s">
        <v>286</v>
      </c>
      <c r="P355" s="96" t="s">
        <v>287</v>
      </c>
      <c r="Q355" s="98"/>
      <c r="R355" s="96" t="s">
        <v>21</v>
      </c>
      <c r="S355" s="96" t="s">
        <v>21</v>
      </c>
      <c r="T355" s="96" t="s">
        <v>21</v>
      </c>
      <c r="U355" s="96" t="s">
        <v>9</v>
      </c>
      <c r="V355" s="96" t="s">
        <v>9</v>
      </c>
      <c r="W355" s="96" t="s">
        <v>9</v>
      </c>
      <c r="X355" s="96" t="s">
        <v>9</v>
      </c>
      <c r="Y355" s="96" t="s">
        <v>21</v>
      </c>
      <c r="Z355" s="96" t="s">
        <v>9</v>
      </c>
      <c r="AA355" s="96" t="s">
        <v>21</v>
      </c>
      <c r="AB355" s="96" t="s">
        <v>21</v>
      </c>
      <c r="AC355" s="96" t="s">
        <v>228</v>
      </c>
      <c r="AD355" s="96" t="s">
        <v>228</v>
      </c>
      <c r="AE355" s="96" t="s">
        <v>228</v>
      </c>
      <c r="AF355" s="96" t="s">
        <v>228</v>
      </c>
      <c r="AG355" s="96" t="s">
        <v>229</v>
      </c>
      <c r="AH355" s="96" t="s">
        <v>228</v>
      </c>
      <c r="AI355" s="96" t="s">
        <v>229</v>
      </c>
      <c r="AJ355" s="96" t="s">
        <v>229</v>
      </c>
      <c r="AK355" s="96" t="s">
        <v>229</v>
      </c>
      <c r="AL355" s="96" t="s">
        <v>229</v>
      </c>
      <c r="AM355" s="96" t="s">
        <v>229</v>
      </c>
      <c r="AN355" s="98"/>
      <c r="AO355" s="96">
        <v>24.0</v>
      </c>
      <c r="AP355" s="96" t="s">
        <v>1559</v>
      </c>
      <c r="AQ355" s="96"/>
      <c r="AR355" s="105"/>
      <c r="AS355" s="105"/>
      <c r="AT355" s="98"/>
      <c r="AU355" s="98"/>
      <c r="AV355" s="98"/>
      <c r="AW355" s="96" t="s">
        <v>231</v>
      </c>
      <c r="AX355" s="98"/>
      <c r="AY355" s="98"/>
      <c r="AZ355" s="98"/>
      <c r="BA355" s="96" t="s">
        <v>3381</v>
      </c>
      <c r="BB355" s="96" t="s">
        <v>3382</v>
      </c>
      <c r="BC355" s="98">
        <f>COUNTIF(AC355:AM355,"Sudah")</f>
        <v>5</v>
      </c>
      <c r="BD355" s="101"/>
      <c r="BE355" s="101"/>
      <c r="BF355" s="101"/>
      <c r="BG355" s="101"/>
      <c r="BH355" s="101"/>
      <c r="BI355" s="100" t="str">
        <f>IFERROR(__xludf.DUMMYFUNCTION("IF(OR(REGEXMATCH(I355,""Peraturan Walikota""),REGEXMATCH(I355,""Peraturan Bupati""),REGEXMATCH(I355,""PERATURAN BUPATI""),REGEXMATCH(I355,""PERATURAN WALIKOTA"")),""Ada"",""Tidak Ada"")"),"Ada")</f>
        <v>Ada</v>
      </c>
      <c r="BJ355" s="153" t="str">
        <f>IF(O355 = "Belum Punya", "Tidak Ada", IF(O355 = "", "Tidak Menjawab", "Ada"))</f>
        <v>Ada</v>
      </c>
      <c r="BK355" s="154" t="str">
        <f>IF(P355 = "Tidak Punya", "Tidak Ada", IF(P355 = "", "Tidak Menjawab", "Ada"))</f>
        <v>Tidak Ada</v>
      </c>
      <c r="BL355" s="153" t="str">
        <f>IF(AND(R355="Ada",S355="Ada",T355="Ada"),"Lengkap","Tidak Lengkap")</f>
        <v>Tidak Lengkap</v>
      </c>
      <c r="BM355" s="153" t="str">
        <f>IF(AND(U355="Ada",V355="Ada",W355="Ada",X355="Ada",Y355="Ada",Z355="Ada",AA355="Ada",AB355="Ada"),"Lengkap","Tidak Lengkap")</f>
        <v>Tidak Lengkap</v>
      </c>
    </row>
    <row r="356">
      <c r="A356" s="96" t="s">
        <v>79</v>
      </c>
      <c r="B356" s="97">
        <v>348.0</v>
      </c>
      <c r="C356" s="96" t="s">
        <v>3383</v>
      </c>
      <c r="D356" s="96"/>
      <c r="E356" s="96"/>
      <c r="F356" s="96"/>
      <c r="G356" s="96"/>
      <c r="H356" s="96"/>
      <c r="I356" s="96"/>
      <c r="J356" s="97"/>
      <c r="K356" s="97"/>
      <c r="L356" s="96"/>
      <c r="M356" s="96"/>
      <c r="N356" s="96"/>
      <c r="O356" s="96"/>
      <c r="P356" s="96"/>
      <c r="Q356" s="98"/>
      <c r="R356" s="96"/>
      <c r="S356" s="96"/>
      <c r="T356" s="96"/>
      <c r="U356" s="96"/>
      <c r="V356" s="96"/>
      <c r="W356" s="96"/>
      <c r="X356" s="96"/>
      <c r="Y356" s="96"/>
      <c r="Z356" s="96"/>
      <c r="AA356" s="96"/>
      <c r="AB356" s="96"/>
      <c r="AC356" s="96"/>
      <c r="AD356" s="96"/>
      <c r="AE356" s="96"/>
      <c r="AF356" s="96"/>
      <c r="AG356" s="96"/>
      <c r="AH356" s="96"/>
      <c r="AI356" s="96"/>
      <c r="AJ356" s="96"/>
      <c r="AK356" s="96"/>
      <c r="AL356" s="96"/>
      <c r="AM356" s="96"/>
      <c r="AN356" s="98"/>
      <c r="AO356" s="96"/>
      <c r="AP356" s="96"/>
      <c r="AQ356" s="96"/>
      <c r="AR356" s="105"/>
      <c r="AS356" s="105"/>
      <c r="AT356" s="98"/>
      <c r="AU356" s="98"/>
      <c r="AV356" s="98"/>
      <c r="AW356" s="96"/>
      <c r="AX356" s="98"/>
      <c r="AY356" s="98"/>
      <c r="AZ356" s="98"/>
      <c r="BA356" s="96"/>
      <c r="BB356" s="96"/>
      <c r="BC356" s="98"/>
      <c r="BD356" s="101"/>
      <c r="BE356" s="101"/>
      <c r="BF356" s="101"/>
      <c r="BG356" s="101"/>
      <c r="BH356" s="101"/>
      <c r="BI356" s="100" t="str">
        <f>IFERROR(__xludf.DUMMYFUNCTION("IF(OR(REGEXMATCH(I356,""Peraturan Walikota""),REGEXMATCH(I356,""Peraturan Bupati""),REGEXMATCH(I356,""PERATURAN BUPATI""),REGEXMATCH(I356,""PERATURAN WALIKOTA"")),""Ada"",""Tidak Ada"")"),"Tidak Ada")</f>
        <v>Tidak Ada</v>
      </c>
      <c r="BJ356" s="153"/>
      <c r="BK356" s="154"/>
      <c r="BL356" s="153"/>
      <c r="BM356" s="153"/>
    </row>
    <row r="357">
      <c r="A357" s="96" t="s">
        <v>79</v>
      </c>
      <c r="B357" s="97">
        <v>349.0</v>
      </c>
      <c r="C357" s="96" t="s">
        <v>3384</v>
      </c>
      <c r="D357" s="96"/>
      <c r="E357" s="96"/>
      <c r="F357" s="96"/>
      <c r="G357" s="96"/>
      <c r="H357" s="96"/>
      <c r="I357" s="96"/>
      <c r="J357" s="97"/>
      <c r="K357" s="97"/>
      <c r="L357" s="96"/>
      <c r="M357" s="96"/>
      <c r="N357" s="96"/>
      <c r="O357" s="96"/>
      <c r="P357" s="96"/>
      <c r="Q357" s="98"/>
      <c r="R357" s="96"/>
      <c r="S357" s="96"/>
      <c r="T357" s="96"/>
      <c r="U357" s="96"/>
      <c r="V357" s="96"/>
      <c r="W357" s="96"/>
      <c r="X357" s="96"/>
      <c r="Y357" s="96"/>
      <c r="Z357" s="96"/>
      <c r="AA357" s="96"/>
      <c r="AB357" s="96"/>
      <c r="AC357" s="96"/>
      <c r="AD357" s="96"/>
      <c r="AE357" s="96"/>
      <c r="AF357" s="96"/>
      <c r="AG357" s="96"/>
      <c r="AH357" s="96"/>
      <c r="AI357" s="96"/>
      <c r="AJ357" s="96"/>
      <c r="AK357" s="96"/>
      <c r="AL357" s="96"/>
      <c r="AM357" s="96"/>
      <c r="AN357" s="98"/>
      <c r="AO357" s="96"/>
      <c r="AP357" s="96"/>
      <c r="AQ357" s="96"/>
      <c r="AR357" s="105"/>
      <c r="AS357" s="105"/>
      <c r="AT357" s="98"/>
      <c r="AU357" s="98"/>
      <c r="AV357" s="98"/>
      <c r="AW357" s="96"/>
      <c r="AX357" s="98"/>
      <c r="AY357" s="98"/>
      <c r="AZ357" s="98"/>
      <c r="BA357" s="96"/>
      <c r="BB357" s="96"/>
      <c r="BC357" s="98"/>
      <c r="BD357" s="101"/>
      <c r="BE357" s="101"/>
      <c r="BF357" s="101"/>
      <c r="BG357" s="101"/>
      <c r="BH357" s="101"/>
      <c r="BI357" s="100" t="str">
        <f>IFERROR(__xludf.DUMMYFUNCTION("IF(OR(REGEXMATCH(I357,""Peraturan Walikota""),REGEXMATCH(I357,""Peraturan Bupati""),REGEXMATCH(I357,""PERATURAN BUPATI""),REGEXMATCH(I357,""PERATURAN WALIKOTA"")),""Ada"",""Tidak Ada"")"),"Tidak Ada")</f>
        <v>Tidak Ada</v>
      </c>
      <c r="BJ357" s="153"/>
      <c r="BK357" s="154"/>
      <c r="BL357" s="153"/>
      <c r="BM357" s="153"/>
    </row>
    <row r="358">
      <c r="A358" s="96" t="s">
        <v>79</v>
      </c>
      <c r="B358" s="97">
        <v>350.0</v>
      </c>
      <c r="C358" s="96" t="s">
        <v>3385</v>
      </c>
      <c r="D358" s="96"/>
      <c r="E358" s="96"/>
      <c r="F358" s="96"/>
      <c r="G358" s="96"/>
      <c r="H358" s="96"/>
      <c r="I358" s="96"/>
      <c r="J358" s="97"/>
      <c r="K358" s="97"/>
      <c r="L358" s="96"/>
      <c r="M358" s="96"/>
      <c r="N358" s="96"/>
      <c r="O358" s="96"/>
      <c r="P358" s="96"/>
      <c r="Q358" s="98"/>
      <c r="R358" s="96"/>
      <c r="S358" s="96"/>
      <c r="T358" s="96"/>
      <c r="U358" s="96"/>
      <c r="V358" s="96"/>
      <c r="W358" s="96"/>
      <c r="X358" s="96"/>
      <c r="Y358" s="96"/>
      <c r="Z358" s="96"/>
      <c r="AA358" s="96"/>
      <c r="AB358" s="96"/>
      <c r="AC358" s="96"/>
      <c r="AD358" s="96"/>
      <c r="AE358" s="96"/>
      <c r="AF358" s="96"/>
      <c r="AG358" s="96"/>
      <c r="AH358" s="96"/>
      <c r="AI358" s="96"/>
      <c r="AJ358" s="96"/>
      <c r="AK358" s="96"/>
      <c r="AL358" s="96"/>
      <c r="AM358" s="96"/>
      <c r="AN358" s="98"/>
      <c r="AO358" s="96"/>
      <c r="AP358" s="96"/>
      <c r="AQ358" s="96"/>
      <c r="AR358" s="105"/>
      <c r="AS358" s="105"/>
      <c r="AT358" s="98"/>
      <c r="AU358" s="98"/>
      <c r="AV358" s="98"/>
      <c r="AW358" s="96"/>
      <c r="AX358" s="98"/>
      <c r="AY358" s="98"/>
      <c r="AZ358" s="98"/>
      <c r="BA358" s="96"/>
      <c r="BB358" s="96"/>
      <c r="BC358" s="98"/>
      <c r="BD358" s="101"/>
      <c r="BE358" s="101"/>
      <c r="BF358" s="101"/>
      <c r="BG358" s="101"/>
      <c r="BH358" s="101"/>
      <c r="BI358" s="100" t="str">
        <f>IFERROR(__xludf.DUMMYFUNCTION("IF(OR(REGEXMATCH(I358,""Peraturan Walikota""),REGEXMATCH(I358,""Peraturan Bupati""),REGEXMATCH(I358,""PERATURAN BUPATI""),REGEXMATCH(I358,""PERATURAN WALIKOTA"")),""Ada"",""Tidak Ada"")"),"Tidak Ada")</f>
        <v>Tidak Ada</v>
      </c>
      <c r="BJ358" s="153"/>
      <c r="BK358" s="154"/>
      <c r="BL358" s="153"/>
      <c r="BM358" s="153"/>
    </row>
    <row r="359">
      <c r="A359" s="96" t="s">
        <v>79</v>
      </c>
      <c r="B359" s="97">
        <v>351.0</v>
      </c>
      <c r="C359" s="96" t="s">
        <v>3386</v>
      </c>
      <c r="D359" s="96"/>
      <c r="E359" s="96"/>
      <c r="F359" s="96"/>
      <c r="G359" s="96"/>
      <c r="H359" s="96"/>
      <c r="I359" s="96"/>
      <c r="J359" s="97"/>
      <c r="K359" s="97"/>
      <c r="L359" s="96"/>
      <c r="M359" s="96"/>
      <c r="N359" s="96"/>
      <c r="O359" s="96"/>
      <c r="P359" s="96"/>
      <c r="Q359" s="98"/>
      <c r="R359" s="96"/>
      <c r="S359" s="96"/>
      <c r="T359" s="96"/>
      <c r="U359" s="96"/>
      <c r="V359" s="96"/>
      <c r="W359" s="96"/>
      <c r="X359" s="96"/>
      <c r="Y359" s="96"/>
      <c r="Z359" s="96"/>
      <c r="AA359" s="96"/>
      <c r="AB359" s="96"/>
      <c r="AC359" s="96"/>
      <c r="AD359" s="96"/>
      <c r="AE359" s="96"/>
      <c r="AF359" s="96"/>
      <c r="AG359" s="96"/>
      <c r="AH359" s="96"/>
      <c r="AI359" s="96"/>
      <c r="AJ359" s="96"/>
      <c r="AK359" s="96"/>
      <c r="AL359" s="96"/>
      <c r="AM359" s="96"/>
      <c r="AN359" s="98"/>
      <c r="AO359" s="96"/>
      <c r="AP359" s="96"/>
      <c r="AQ359" s="96"/>
      <c r="AR359" s="105"/>
      <c r="AS359" s="105"/>
      <c r="AT359" s="98"/>
      <c r="AU359" s="98"/>
      <c r="AV359" s="98"/>
      <c r="AW359" s="96"/>
      <c r="AX359" s="98"/>
      <c r="AY359" s="98"/>
      <c r="AZ359" s="98"/>
      <c r="BA359" s="96"/>
      <c r="BB359" s="96"/>
      <c r="BC359" s="98"/>
      <c r="BD359" s="101"/>
      <c r="BE359" s="101"/>
      <c r="BF359" s="101"/>
      <c r="BG359" s="101"/>
      <c r="BH359" s="101"/>
      <c r="BI359" s="100" t="str">
        <f>IFERROR(__xludf.DUMMYFUNCTION("IF(OR(REGEXMATCH(I359,""Peraturan Walikota""),REGEXMATCH(I359,""Peraturan Bupati""),REGEXMATCH(I359,""PERATURAN BUPATI""),REGEXMATCH(I359,""PERATURAN WALIKOTA"")),""Ada"",""Tidak Ada"")"),"Tidak Ada")</f>
        <v>Tidak Ada</v>
      </c>
      <c r="BJ359" s="153"/>
      <c r="BK359" s="154"/>
      <c r="BL359" s="153"/>
      <c r="BM359" s="153"/>
    </row>
    <row r="360">
      <c r="A360" s="96" t="s">
        <v>72</v>
      </c>
      <c r="B360" s="97">
        <v>352.0</v>
      </c>
      <c r="C360" s="96" t="s">
        <v>3387</v>
      </c>
      <c r="D360" s="98" t="s">
        <v>3388</v>
      </c>
      <c r="E360" s="96" t="s">
        <v>3389</v>
      </c>
      <c r="F360" s="96" t="s">
        <v>237</v>
      </c>
      <c r="G360" s="102" t="s">
        <v>3390</v>
      </c>
      <c r="H360" s="96" t="s">
        <v>3391</v>
      </c>
      <c r="I360" s="96" t="s">
        <v>3392</v>
      </c>
      <c r="J360" s="97">
        <v>2018.0</v>
      </c>
      <c r="K360" s="97" t="s">
        <v>387</v>
      </c>
      <c r="L360" s="96" t="s">
        <v>3393</v>
      </c>
      <c r="M360" s="111" t="s">
        <v>3394</v>
      </c>
      <c r="N360" s="96" t="s">
        <v>3395</v>
      </c>
      <c r="O360" s="96" t="s">
        <v>276</v>
      </c>
      <c r="P360" s="96" t="s">
        <v>647</v>
      </c>
      <c r="Q360" s="96" t="s">
        <v>3396</v>
      </c>
      <c r="R360" s="96" t="s">
        <v>9</v>
      </c>
      <c r="S360" s="96" t="s">
        <v>9</v>
      </c>
      <c r="T360" s="96" t="s">
        <v>9</v>
      </c>
      <c r="U360" s="96" t="s">
        <v>9</v>
      </c>
      <c r="V360" s="96" t="s">
        <v>21</v>
      </c>
      <c r="W360" s="96" t="s">
        <v>21</v>
      </c>
      <c r="X360" s="96" t="s">
        <v>9</v>
      </c>
      <c r="Y360" s="96" t="s">
        <v>9</v>
      </c>
      <c r="Z360" s="96" t="s">
        <v>9</v>
      </c>
      <c r="AA360" s="96" t="s">
        <v>21</v>
      </c>
      <c r="AB360" s="96" t="s">
        <v>21</v>
      </c>
      <c r="AC360" s="96" t="s">
        <v>228</v>
      </c>
      <c r="AD360" s="96" t="s">
        <v>228</v>
      </c>
      <c r="AE360" s="96" t="s">
        <v>228</v>
      </c>
      <c r="AF360" s="96" t="s">
        <v>228</v>
      </c>
      <c r="AG360" s="96" t="s">
        <v>228</v>
      </c>
      <c r="AH360" s="96" t="s">
        <v>228</v>
      </c>
      <c r="AI360" s="96" t="s">
        <v>228</v>
      </c>
      <c r="AJ360" s="96" t="s">
        <v>228</v>
      </c>
      <c r="AK360" s="96" t="s">
        <v>228</v>
      </c>
      <c r="AL360" s="96" t="s">
        <v>228</v>
      </c>
      <c r="AM360" s="96" t="s">
        <v>228</v>
      </c>
      <c r="AN360" s="96" t="s">
        <v>3397</v>
      </c>
      <c r="AO360" s="96" t="s">
        <v>1098</v>
      </c>
      <c r="AP360" s="96" t="s">
        <v>317</v>
      </c>
      <c r="AQ360" s="98"/>
      <c r="AR360" s="98"/>
      <c r="AS360" s="96" t="s">
        <v>231</v>
      </c>
      <c r="AT360" s="98"/>
      <c r="AU360" s="98"/>
      <c r="AV360" s="98"/>
      <c r="AW360" s="98"/>
      <c r="AX360" s="96"/>
      <c r="AY360" s="98"/>
      <c r="AZ360" s="98"/>
      <c r="BA360" s="98"/>
      <c r="BB360" s="98"/>
      <c r="BC360" s="98">
        <f t="shared" ref="BC360:BC364" si="128">COUNTIF(AC360:AM360,"Sudah")</f>
        <v>11</v>
      </c>
      <c r="BD360" s="101"/>
      <c r="BE360" s="101"/>
      <c r="BF360" s="101"/>
      <c r="BG360" s="101"/>
      <c r="BH360" s="101"/>
      <c r="BI360" s="100" t="str">
        <f>IFERROR(__xludf.DUMMYFUNCTION("IF(OR(REGEXMATCH(I360,""Peraturan Walikota""),REGEXMATCH(I360,""Peraturan Bupati""),REGEXMATCH(I360,""PERATURAN BUPATI""),REGEXMATCH(I360,""PERATURAN WALIKOTA"")),""Ada"",""Tidak Ada"")"),"Ada")</f>
        <v>Ada</v>
      </c>
      <c r="BJ360" s="98" t="str">
        <f t="shared" ref="BJ360:BJ364" si="129">IF(O360 = "Belum Punya", "Tidak Ada", IF(O360 = "", "Tidak Menjawab", "Ada"))</f>
        <v>Ada</v>
      </c>
      <c r="BK360" s="96" t="str">
        <f t="shared" ref="BK360:BK364" si="130">IF(P360 = "Tidak Punya", "Tidak Ada", IF(P360 = "", "Tidak Menjawab", "Ada"))</f>
        <v>Tidak Ada</v>
      </c>
      <c r="BL360" s="98" t="str">
        <f t="shared" ref="BL360:BL364" si="131">IF(AND(R360="Ada",S360="Ada",T360="Ada"),"Lengkap","Tidak Lengkap")</f>
        <v>Lengkap</v>
      </c>
      <c r="BM360" s="98" t="str">
        <f t="shared" ref="BM360:BM364" si="132">IF(AND(U360="Ada",V360="Ada",W360="Ada",X360="Ada",Y360="Ada",Z360="Ada",AA360="Ada",AB360="Ada"),"Lengkap","Tidak Lengkap")</f>
        <v>Tidak Lengkap</v>
      </c>
    </row>
    <row r="361">
      <c r="A361" s="96" t="s">
        <v>72</v>
      </c>
      <c r="B361" s="97">
        <v>353.0</v>
      </c>
      <c r="C361" s="96" t="s">
        <v>3398</v>
      </c>
      <c r="D361" s="96" t="s">
        <v>3399</v>
      </c>
      <c r="E361" s="96" t="s">
        <v>3400</v>
      </c>
      <c r="F361" s="96">
        <v>8.1389969599E10</v>
      </c>
      <c r="G361" s="96">
        <v>8.1389969599E10</v>
      </c>
      <c r="H361" s="96" t="s">
        <v>11</v>
      </c>
      <c r="I361" s="96" t="s">
        <v>3401</v>
      </c>
      <c r="J361" s="97">
        <v>2019.0</v>
      </c>
      <c r="K361" s="97" t="s">
        <v>387</v>
      </c>
      <c r="L361" s="96" t="s">
        <v>3402</v>
      </c>
      <c r="M361" s="96" t="s">
        <v>3403</v>
      </c>
      <c r="N361" s="96" t="s">
        <v>3404</v>
      </c>
      <c r="O361" s="96" t="s">
        <v>260</v>
      </c>
      <c r="P361" s="96" t="s">
        <v>330</v>
      </c>
      <c r="Q361" s="96" t="s">
        <v>21</v>
      </c>
      <c r="R361" s="96" t="s">
        <v>9</v>
      </c>
      <c r="S361" s="96" t="s">
        <v>9</v>
      </c>
      <c r="T361" s="96" t="s">
        <v>9</v>
      </c>
      <c r="U361" s="96" t="s">
        <v>9</v>
      </c>
      <c r="V361" s="96" t="s">
        <v>21</v>
      </c>
      <c r="W361" s="96" t="s">
        <v>21</v>
      </c>
      <c r="X361" s="96" t="s">
        <v>9</v>
      </c>
      <c r="Y361" s="96" t="s">
        <v>9</v>
      </c>
      <c r="Z361" s="96" t="s">
        <v>9</v>
      </c>
      <c r="AA361" s="96" t="s">
        <v>21</v>
      </c>
      <c r="AB361" s="96" t="s">
        <v>21</v>
      </c>
      <c r="AC361" s="96" t="s">
        <v>228</v>
      </c>
      <c r="AD361" s="96" t="s">
        <v>228</v>
      </c>
      <c r="AE361" s="96" t="s">
        <v>228</v>
      </c>
      <c r="AF361" s="96" t="s">
        <v>228</v>
      </c>
      <c r="AG361" s="96" t="s">
        <v>228</v>
      </c>
      <c r="AH361" s="96" t="s">
        <v>228</v>
      </c>
      <c r="AI361" s="96" t="s">
        <v>228</v>
      </c>
      <c r="AJ361" s="96" t="s">
        <v>228</v>
      </c>
      <c r="AK361" s="96" t="s">
        <v>228</v>
      </c>
      <c r="AL361" s="96" t="s">
        <v>228</v>
      </c>
      <c r="AM361" s="96" t="s">
        <v>228</v>
      </c>
      <c r="AN361" s="96" t="s">
        <v>555</v>
      </c>
      <c r="AO361" s="96">
        <v>54.0</v>
      </c>
      <c r="AP361" s="96" t="s">
        <v>242</v>
      </c>
      <c r="AQ361" s="96"/>
      <c r="AR361" s="99"/>
      <c r="AS361" s="99"/>
      <c r="AT361" s="96" t="s">
        <v>231</v>
      </c>
      <c r="AU361" s="98"/>
      <c r="AV361" s="98"/>
      <c r="AW361" s="98"/>
      <c r="AX361" s="96"/>
      <c r="AY361" s="98"/>
      <c r="AZ361" s="98"/>
      <c r="BA361" s="96" t="s">
        <v>3405</v>
      </c>
      <c r="BB361" s="96" t="s">
        <v>3406</v>
      </c>
      <c r="BC361" s="98">
        <f t="shared" si="128"/>
        <v>11</v>
      </c>
      <c r="BD361" s="101"/>
      <c r="BE361" s="101"/>
      <c r="BF361" s="101"/>
      <c r="BG361" s="101"/>
      <c r="BH361" s="101"/>
      <c r="BI361" s="100" t="str">
        <f>IFERROR(__xludf.DUMMYFUNCTION("IF(OR(REGEXMATCH(I361,""Peraturan Walikota""),REGEXMATCH(I361,""Peraturan Bupati""),REGEXMATCH(I361,""PERATURAN BUPATI""),REGEXMATCH(I361,""PERATURAN WALIKOTA"")),""Ada"",""Tidak Ada"")"),"Ada")</f>
        <v>Ada</v>
      </c>
      <c r="BJ361" s="98" t="str">
        <f t="shared" si="129"/>
        <v>Ada</v>
      </c>
      <c r="BK361" s="96" t="str">
        <f t="shared" si="130"/>
        <v>Ada</v>
      </c>
      <c r="BL361" s="98" t="str">
        <f t="shared" si="131"/>
        <v>Lengkap</v>
      </c>
      <c r="BM361" s="98" t="str">
        <f t="shared" si="132"/>
        <v>Tidak Lengkap</v>
      </c>
    </row>
    <row r="362">
      <c r="A362" s="96" t="s">
        <v>72</v>
      </c>
      <c r="B362" s="97">
        <v>354.0</v>
      </c>
      <c r="C362" s="96" t="s">
        <v>3407</v>
      </c>
      <c r="D362" s="98" t="s">
        <v>3408</v>
      </c>
      <c r="E362" s="96" t="s">
        <v>3409</v>
      </c>
      <c r="F362" s="102" t="s">
        <v>3410</v>
      </c>
      <c r="G362" s="102" t="s">
        <v>3411</v>
      </c>
      <c r="H362" s="96" t="s">
        <v>11</v>
      </c>
      <c r="I362" s="96" t="s">
        <v>3412</v>
      </c>
      <c r="J362" s="97">
        <v>2020.0</v>
      </c>
      <c r="K362" s="97" t="s">
        <v>387</v>
      </c>
      <c r="L362" s="102" t="s">
        <v>3413</v>
      </c>
      <c r="M362" s="103" t="s">
        <v>4647</v>
      </c>
      <c r="N362" s="96" t="s">
        <v>590</v>
      </c>
      <c r="O362" s="96" t="s">
        <v>276</v>
      </c>
      <c r="P362" s="96" t="s">
        <v>647</v>
      </c>
      <c r="Q362" s="96" t="s">
        <v>3415</v>
      </c>
      <c r="R362" s="96" t="s">
        <v>9</v>
      </c>
      <c r="S362" s="96" t="s">
        <v>9</v>
      </c>
      <c r="T362" s="96" t="s">
        <v>9</v>
      </c>
      <c r="U362" s="96" t="s">
        <v>9</v>
      </c>
      <c r="V362" s="96" t="s">
        <v>21</v>
      </c>
      <c r="W362" s="96" t="s">
        <v>21</v>
      </c>
      <c r="X362" s="96" t="s">
        <v>9</v>
      </c>
      <c r="Y362" s="96" t="s">
        <v>9</v>
      </c>
      <c r="Z362" s="96" t="s">
        <v>9</v>
      </c>
      <c r="AA362" s="96" t="s">
        <v>21</v>
      </c>
      <c r="AB362" s="96" t="s">
        <v>21</v>
      </c>
      <c r="AC362" s="96" t="s">
        <v>228</v>
      </c>
      <c r="AD362" s="96" t="s">
        <v>228</v>
      </c>
      <c r="AE362" s="96" t="s">
        <v>228</v>
      </c>
      <c r="AF362" s="96" t="s">
        <v>228</v>
      </c>
      <c r="AG362" s="96" t="s">
        <v>228</v>
      </c>
      <c r="AH362" s="96" t="s">
        <v>228</v>
      </c>
      <c r="AI362" s="96" t="s">
        <v>228</v>
      </c>
      <c r="AJ362" s="96" t="s">
        <v>228</v>
      </c>
      <c r="AK362" s="96" t="s">
        <v>228</v>
      </c>
      <c r="AL362" s="96" t="s">
        <v>228</v>
      </c>
      <c r="AM362" s="96" t="s">
        <v>228</v>
      </c>
      <c r="AN362" s="96" t="s">
        <v>370</v>
      </c>
      <c r="AO362" s="96" t="s">
        <v>3416</v>
      </c>
      <c r="AP362" s="96" t="s">
        <v>317</v>
      </c>
      <c r="AQ362" s="98"/>
      <c r="AR362" s="98"/>
      <c r="AS362" s="98"/>
      <c r="AT362" s="98"/>
      <c r="AU362" s="96" t="s">
        <v>231</v>
      </c>
      <c r="AV362" s="98"/>
      <c r="AW362" s="98"/>
      <c r="AX362" s="98"/>
      <c r="AY362" s="98"/>
      <c r="AZ362" s="98"/>
      <c r="BA362" s="98"/>
      <c r="BB362" s="98"/>
      <c r="BC362" s="98">
        <f t="shared" si="128"/>
        <v>11</v>
      </c>
      <c r="BD362" s="101"/>
      <c r="BE362" s="101"/>
      <c r="BF362" s="101"/>
      <c r="BG362" s="101"/>
      <c r="BH362" s="101"/>
      <c r="BI362" s="100" t="str">
        <f>IFERROR(__xludf.DUMMYFUNCTION("IF(OR(REGEXMATCH(I362,""Peraturan Walikota""),REGEXMATCH(I362,""Peraturan Bupati""),REGEXMATCH(I362,""PERATURAN BUPATI""),REGEXMATCH(I362,""PERATURAN WALIKOTA"")),""Ada"",""Tidak Ada"")"),"Ada")</f>
        <v>Ada</v>
      </c>
      <c r="BJ362" s="98" t="str">
        <f t="shared" si="129"/>
        <v>Ada</v>
      </c>
      <c r="BK362" s="96" t="str">
        <f t="shared" si="130"/>
        <v>Tidak Ada</v>
      </c>
      <c r="BL362" s="98" t="str">
        <f t="shared" si="131"/>
        <v>Lengkap</v>
      </c>
      <c r="BM362" s="98" t="str">
        <f t="shared" si="132"/>
        <v>Tidak Lengkap</v>
      </c>
    </row>
    <row r="363">
      <c r="A363" s="96" t="s">
        <v>72</v>
      </c>
      <c r="B363" s="97">
        <v>355.0</v>
      </c>
      <c r="C363" s="98" t="s">
        <v>3417</v>
      </c>
      <c r="D363" s="98" t="s">
        <v>3418</v>
      </c>
      <c r="E363" s="96" t="s">
        <v>3419</v>
      </c>
      <c r="F363" s="96" t="s">
        <v>237</v>
      </c>
      <c r="G363" s="102" t="s">
        <v>3420</v>
      </c>
      <c r="H363" s="96" t="s">
        <v>11</v>
      </c>
      <c r="I363" s="96" t="s">
        <v>3421</v>
      </c>
      <c r="J363" s="97">
        <v>2021.0</v>
      </c>
      <c r="K363" s="97" t="s">
        <v>387</v>
      </c>
      <c r="L363" s="96" t="s">
        <v>3422</v>
      </c>
      <c r="M363" s="103" t="s">
        <v>4648</v>
      </c>
      <c r="N363" s="96" t="s">
        <v>3424</v>
      </c>
      <c r="O363" s="96" t="s">
        <v>253</v>
      </c>
      <c r="P363" s="96" t="s">
        <v>647</v>
      </c>
      <c r="Q363" s="96" t="s">
        <v>3425</v>
      </c>
      <c r="R363" s="96" t="s">
        <v>9</v>
      </c>
      <c r="S363" s="96" t="s">
        <v>9</v>
      </c>
      <c r="T363" s="96" t="s">
        <v>9</v>
      </c>
      <c r="U363" s="96" t="s">
        <v>21</v>
      </c>
      <c r="V363" s="96" t="s">
        <v>21</v>
      </c>
      <c r="W363" s="96" t="s">
        <v>21</v>
      </c>
      <c r="X363" s="96" t="s">
        <v>9</v>
      </c>
      <c r="Y363" s="96" t="s">
        <v>21</v>
      </c>
      <c r="Z363" s="96" t="s">
        <v>9</v>
      </c>
      <c r="AA363" s="96" t="s">
        <v>21</v>
      </c>
      <c r="AB363" s="96" t="s">
        <v>21</v>
      </c>
      <c r="AC363" s="96" t="s">
        <v>228</v>
      </c>
      <c r="AD363" s="96" t="s">
        <v>228</v>
      </c>
      <c r="AE363" s="96" t="s">
        <v>228</v>
      </c>
      <c r="AF363" s="96" t="s">
        <v>228</v>
      </c>
      <c r="AG363" s="96" t="s">
        <v>228</v>
      </c>
      <c r="AH363" s="96" t="s">
        <v>228</v>
      </c>
      <c r="AI363" s="96" t="s">
        <v>228</v>
      </c>
      <c r="AJ363" s="96" t="s">
        <v>228</v>
      </c>
      <c r="AK363" s="96" t="s">
        <v>228</v>
      </c>
      <c r="AL363" s="96" t="s">
        <v>228</v>
      </c>
      <c r="AM363" s="96" t="s">
        <v>228</v>
      </c>
      <c r="AN363" s="96" t="s">
        <v>370</v>
      </c>
      <c r="AO363" s="96" t="s">
        <v>2508</v>
      </c>
      <c r="AP363" s="96" t="s">
        <v>317</v>
      </c>
      <c r="AQ363" s="98"/>
      <c r="AR363" s="98"/>
      <c r="AS363" s="98"/>
      <c r="AT363" s="98"/>
      <c r="AU363" s="98"/>
      <c r="AV363" s="96" t="s">
        <v>231</v>
      </c>
      <c r="AW363" s="98"/>
      <c r="AX363" s="98"/>
      <c r="AY363" s="98"/>
      <c r="AZ363" s="98"/>
      <c r="BA363" s="98"/>
      <c r="BB363" s="98"/>
      <c r="BC363" s="98">
        <f t="shared" si="128"/>
        <v>11</v>
      </c>
      <c r="BD363" s="101"/>
      <c r="BE363" s="101"/>
      <c r="BF363" s="101"/>
      <c r="BG363" s="101"/>
      <c r="BH363" s="101"/>
      <c r="BI363" s="100" t="str">
        <f>IFERROR(__xludf.DUMMYFUNCTION("IF(OR(REGEXMATCH(I363,""Peraturan Walikota""),REGEXMATCH(I363,""Peraturan Bupati""),REGEXMATCH(I363,""PERATURAN BUPATI""),REGEXMATCH(I363,""PERATURAN WALIKOTA"")),""Ada"",""Tidak Ada"")"),"Ada")</f>
        <v>Ada</v>
      </c>
      <c r="BJ363" s="98" t="str">
        <f t="shared" si="129"/>
        <v>Ada</v>
      </c>
      <c r="BK363" s="96" t="str">
        <f t="shared" si="130"/>
        <v>Tidak Ada</v>
      </c>
      <c r="BL363" s="98" t="str">
        <f t="shared" si="131"/>
        <v>Lengkap</v>
      </c>
      <c r="BM363" s="98" t="str">
        <f t="shared" si="132"/>
        <v>Tidak Lengkap</v>
      </c>
    </row>
    <row r="364">
      <c r="A364" s="96" t="s">
        <v>72</v>
      </c>
      <c r="B364" s="97">
        <v>356.0</v>
      </c>
      <c r="C364" s="96" t="s">
        <v>3426</v>
      </c>
      <c r="D364" s="96" t="s">
        <v>4649</v>
      </c>
      <c r="E364" s="96" t="s">
        <v>4650</v>
      </c>
      <c r="F364" s="102" t="s">
        <v>4651</v>
      </c>
      <c r="G364" s="102" t="s">
        <v>4651</v>
      </c>
      <c r="H364" s="96" t="s">
        <v>11</v>
      </c>
      <c r="I364" s="96" t="s">
        <v>3430</v>
      </c>
      <c r="J364" s="97">
        <v>2022.0</v>
      </c>
      <c r="K364" s="97" t="s">
        <v>387</v>
      </c>
      <c r="L364" s="96" t="s">
        <v>4652</v>
      </c>
      <c r="M364" s="103" t="s">
        <v>4653</v>
      </c>
      <c r="N364" s="96" t="s">
        <v>590</v>
      </c>
      <c r="O364" s="96" t="s">
        <v>276</v>
      </c>
      <c r="P364" s="96" t="s">
        <v>314</v>
      </c>
      <c r="Q364" s="96" t="s">
        <v>300</v>
      </c>
      <c r="R364" s="96" t="s">
        <v>9</v>
      </c>
      <c r="S364" s="96" t="s">
        <v>9</v>
      </c>
      <c r="T364" s="96" t="s">
        <v>21</v>
      </c>
      <c r="U364" s="96" t="s">
        <v>21</v>
      </c>
      <c r="V364" s="96" t="s">
        <v>21</v>
      </c>
      <c r="W364" s="96" t="s">
        <v>21</v>
      </c>
      <c r="X364" s="96" t="s">
        <v>9</v>
      </c>
      <c r="Y364" s="96" t="s">
        <v>21</v>
      </c>
      <c r="Z364" s="96" t="s">
        <v>21</v>
      </c>
      <c r="AA364" s="96" t="s">
        <v>21</v>
      </c>
      <c r="AB364" s="96" t="s">
        <v>21</v>
      </c>
      <c r="AC364" s="96" t="s">
        <v>228</v>
      </c>
      <c r="AD364" s="96" t="s">
        <v>228</v>
      </c>
      <c r="AE364" s="96" t="s">
        <v>228</v>
      </c>
      <c r="AF364" s="96" t="s">
        <v>228</v>
      </c>
      <c r="AG364" s="96" t="s">
        <v>229</v>
      </c>
      <c r="AH364" s="96" t="s">
        <v>228</v>
      </c>
      <c r="AI364" s="96" t="s">
        <v>229</v>
      </c>
      <c r="AJ364" s="96" t="s">
        <v>228</v>
      </c>
      <c r="AK364" s="96" t="s">
        <v>229</v>
      </c>
      <c r="AL364" s="96" t="s">
        <v>228</v>
      </c>
      <c r="AM364" s="96" t="s">
        <v>228</v>
      </c>
      <c r="AN364" s="96" t="s">
        <v>370</v>
      </c>
      <c r="AO364" s="96" t="s">
        <v>4654</v>
      </c>
      <c r="AP364" s="96" t="s">
        <v>317</v>
      </c>
      <c r="AQ364" s="98"/>
      <c r="AR364" s="98"/>
      <c r="AS364" s="98"/>
      <c r="AT364" s="98"/>
      <c r="AU364" s="98"/>
      <c r="AV364" s="98"/>
      <c r="AW364" s="96" t="s">
        <v>231</v>
      </c>
      <c r="AX364" s="96"/>
      <c r="AY364" s="98"/>
      <c r="AZ364" s="98"/>
      <c r="BA364" s="98"/>
      <c r="BB364" s="98"/>
      <c r="BC364" s="98">
        <f t="shared" si="128"/>
        <v>8</v>
      </c>
      <c r="BD364" s="101"/>
      <c r="BE364" s="101"/>
      <c r="BF364" s="101"/>
      <c r="BG364" s="101"/>
      <c r="BH364" s="101"/>
      <c r="BI364" s="100" t="str">
        <f>IFERROR(__xludf.DUMMYFUNCTION("IF(OR(REGEXMATCH(I364,""Peraturan Walikota""),REGEXMATCH(I364,""Peraturan Bupati""),REGEXMATCH(I364,""PERATURAN BUPATI""),REGEXMATCH(I364,""PERATURAN WALIKOTA"")),""Ada"",""Tidak Ada"")"),"Ada")</f>
        <v>Ada</v>
      </c>
      <c r="BJ364" s="98" t="str">
        <f t="shared" si="129"/>
        <v>Ada</v>
      </c>
      <c r="BK364" s="96" t="str">
        <f t="shared" si="130"/>
        <v>Ada</v>
      </c>
      <c r="BL364" s="98" t="str">
        <f t="shared" si="131"/>
        <v>Tidak Lengkap</v>
      </c>
      <c r="BM364" s="98" t="str">
        <f t="shared" si="132"/>
        <v>Tidak Lengkap</v>
      </c>
    </row>
    <row r="365">
      <c r="A365" s="96" t="s">
        <v>72</v>
      </c>
      <c r="B365" s="97">
        <v>357.0</v>
      </c>
      <c r="C365" s="96" t="s">
        <v>3436</v>
      </c>
      <c r="D365" s="96" t="s">
        <v>3437</v>
      </c>
      <c r="E365" s="96" t="s">
        <v>3438</v>
      </c>
      <c r="F365" s="96">
        <v>8.1365336697E10</v>
      </c>
      <c r="G365" s="96">
        <v>8.1365336697E10</v>
      </c>
      <c r="H365" s="96" t="s">
        <v>3082</v>
      </c>
      <c r="I365" s="96" t="s">
        <v>3439</v>
      </c>
      <c r="J365" s="97">
        <v>2023.0</v>
      </c>
      <c r="K365" s="97" t="s">
        <v>387</v>
      </c>
      <c r="L365" s="96" t="s">
        <v>3440</v>
      </c>
      <c r="M365" s="96" t="s">
        <v>3441</v>
      </c>
      <c r="N365" s="96" t="s">
        <v>3442</v>
      </c>
      <c r="O365" s="96" t="s">
        <v>286</v>
      </c>
      <c r="P365" s="96" t="s">
        <v>287</v>
      </c>
      <c r="Q365" s="104"/>
      <c r="R365" s="96" t="s">
        <v>9</v>
      </c>
      <c r="S365" s="96" t="s">
        <v>9</v>
      </c>
      <c r="T365" s="96" t="s">
        <v>9</v>
      </c>
      <c r="U365" s="96" t="s">
        <v>9</v>
      </c>
      <c r="V365" s="96" t="s">
        <v>21</v>
      </c>
      <c r="W365" s="96" t="s">
        <v>21</v>
      </c>
      <c r="X365" s="96" t="s">
        <v>9</v>
      </c>
      <c r="Y365" s="96" t="s">
        <v>9</v>
      </c>
      <c r="Z365" s="96" t="s">
        <v>9</v>
      </c>
      <c r="AA365" s="96" t="s">
        <v>21</v>
      </c>
      <c r="AB365" s="96" t="s">
        <v>21</v>
      </c>
      <c r="AC365" s="96" t="s">
        <v>228</v>
      </c>
      <c r="AD365" s="96" t="s">
        <v>228</v>
      </c>
      <c r="AE365" s="96" t="s">
        <v>228</v>
      </c>
      <c r="AF365" s="96" t="s">
        <v>228</v>
      </c>
      <c r="AG365" s="96" t="s">
        <v>228</v>
      </c>
      <c r="AH365" s="96" t="s">
        <v>228</v>
      </c>
      <c r="AI365" s="96" t="s">
        <v>228</v>
      </c>
      <c r="AJ365" s="96" t="s">
        <v>228</v>
      </c>
      <c r="AK365" s="96" t="s">
        <v>228</v>
      </c>
      <c r="AL365" s="96" t="s">
        <v>228</v>
      </c>
      <c r="AM365" s="96" t="s">
        <v>228</v>
      </c>
      <c r="AN365" s="96"/>
      <c r="AO365" s="96" t="s">
        <v>3443</v>
      </c>
      <c r="AP365" s="96" t="s">
        <v>3444</v>
      </c>
      <c r="AQ365" s="96"/>
      <c r="AR365" s="96"/>
      <c r="AS365" s="96"/>
      <c r="AT365" s="98"/>
      <c r="AU365" s="98"/>
      <c r="AV365" s="98"/>
      <c r="AW365" s="96" t="s">
        <v>231</v>
      </c>
      <c r="AX365" s="104"/>
      <c r="AY365" s="98"/>
      <c r="AZ365" s="98"/>
      <c r="BA365" s="96" t="s">
        <v>3445</v>
      </c>
      <c r="BB365" s="96" t="s">
        <v>3446</v>
      </c>
      <c r="BC365" s="98"/>
      <c r="BD365" s="101"/>
      <c r="BE365" s="101"/>
      <c r="BF365" s="101"/>
      <c r="BG365" s="101"/>
      <c r="BH365" s="101"/>
      <c r="BI365" s="100" t="str">
        <f>IFERROR(__xludf.DUMMYFUNCTION("IF(OR(REGEXMATCH(I365,""Peraturan Walikota""),REGEXMATCH(I365,""Peraturan Bupati""),REGEXMATCH(I365,""PERATURAN BUPATI""),REGEXMATCH(I365,""PERATURAN WALIKOTA"")),""Ada"",""Tidak Ada"")"),"Ada")</f>
        <v>Ada</v>
      </c>
      <c r="BJ365" s="98"/>
      <c r="BK365" s="96"/>
      <c r="BL365" s="98"/>
      <c r="BM365" s="98"/>
    </row>
    <row r="366">
      <c r="A366" s="96" t="s">
        <v>72</v>
      </c>
      <c r="B366" s="97">
        <v>358.0</v>
      </c>
      <c r="C366" s="96" t="s">
        <v>3447</v>
      </c>
      <c r="D366" s="96" t="s">
        <v>3448</v>
      </c>
      <c r="E366" s="96" t="s">
        <v>3449</v>
      </c>
      <c r="F366" s="104"/>
      <c r="G366" s="102" t="s">
        <v>3450</v>
      </c>
      <c r="H366" s="96" t="s">
        <v>3451</v>
      </c>
      <c r="I366" s="96" t="s">
        <v>3452</v>
      </c>
      <c r="J366" s="97">
        <v>2022.0</v>
      </c>
      <c r="K366" s="97" t="s">
        <v>387</v>
      </c>
      <c r="L366" s="96" t="s">
        <v>3453</v>
      </c>
      <c r="M366" s="103" t="s">
        <v>4655</v>
      </c>
      <c r="N366" s="96" t="s">
        <v>590</v>
      </c>
      <c r="O366" s="96" t="s">
        <v>884</v>
      </c>
      <c r="P366" s="96" t="s">
        <v>647</v>
      </c>
      <c r="Q366" s="104"/>
      <c r="R366" s="96" t="s">
        <v>9</v>
      </c>
      <c r="S366" s="96" t="s">
        <v>9</v>
      </c>
      <c r="T366" s="96" t="s">
        <v>9</v>
      </c>
      <c r="U366" s="96" t="s">
        <v>9</v>
      </c>
      <c r="V366" s="96" t="s">
        <v>9</v>
      </c>
      <c r="W366" s="96" t="s">
        <v>9</v>
      </c>
      <c r="X366" s="96" t="s">
        <v>21</v>
      </c>
      <c r="Y366" s="96" t="s">
        <v>9</v>
      </c>
      <c r="Z366" s="96" t="s">
        <v>9</v>
      </c>
      <c r="AA366" s="96" t="s">
        <v>21</v>
      </c>
      <c r="AB366" s="96" t="s">
        <v>21</v>
      </c>
      <c r="AC366" s="96" t="s">
        <v>228</v>
      </c>
      <c r="AD366" s="96" t="s">
        <v>228</v>
      </c>
      <c r="AE366" s="96" t="s">
        <v>228</v>
      </c>
      <c r="AF366" s="96" t="s">
        <v>228</v>
      </c>
      <c r="AG366" s="96" t="s">
        <v>228</v>
      </c>
      <c r="AH366" s="96" t="s">
        <v>228</v>
      </c>
      <c r="AI366" s="96" t="s">
        <v>228</v>
      </c>
      <c r="AJ366" s="96" t="s">
        <v>228</v>
      </c>
      <c r="AK366" s="96" t="s">
        <v>228</v>
      </c>
      <c r="AL366" s="96" t="s">
        <v>228</v>
      </c>
      <c r="AM366" s="96" t="s">
        <v>228</v>
      </c>
      <c r="AN366" s="96" t="s">
        <v>370</v>
      </c>
      <c r="AO366" s="96" t="s">
        <v>3455</v>
      </c>
      <c r="AP366" s="96" t="s">
        <v>317</v>
      </c>
      <c r="AQ366" s="98"/>
      <c r="AR366" s="98"/>
      <c r="AS366" s="98"/>
      <c r="AT366" s="98"/>
      <c r="AU366" s="98"/>
      <c r="AV366" s="98"/>
      <c r="AW366" s="96" t="s">
        <v>231</v>
      </c>
      <c r="AX366" s="104"/>
      <c r="AY366" s="98"/>
      <c r="AZ366" s="98"/>
      <c r="BA366" s="96" t="s">
        <v>3002</v>
      </c>
      <c r="BB366" s="96" t="s">
        <v>3003</v>
      </c>
      <c r="BC366" s="98">
        <f t="shared" ref="BC366:BC368" si="133">COUNTIF(AC366:AM366,"Sudah")</f>
        <v>11</v>
      </c>
      <c r="BD366" s="101"/>
      <c r="BE366" s="101"/>
      <c r="BF366" s="101"/>
      <c r="BG366" s="101"/>
      <c r="BH366" s="101"/>
      <c r="BI366" s="100" t="str">
        <f>IFERROR(__xludf.DUMMYFUNCTION("IF(OR(REGEXMATCH(I366,""Peraturan Walikota""),REGEXMATCH(I366,""Peraturan Bupati""),REGEXMATCH(I366,""PERATURAN BUPATI""),REGEXMATCH(I366,""PERATURAN WALIKOTA"")),""Ada"",""Tidak Ada"")"),"Ada")</f>
        <v>Ada</v>
      </c>
      <c r="BJ366" s="98" t="str">
        <f>IF(O366 = "Belum Punya", "Tidak Ada", IF(O366 = "", "Tidak Menjawab", "Ada"))</f>
        <v>Tidak Ada</v>
      </c>
      <c r="BK366" s="96" t="str">
        <f>IF(P366 = "Tidak Punya", "Tidak Ada", IF(P366 = "", "Tidak Menjawab", "Ada"))</f>
        <v>Tidak Ada</v>
      </c>
      <c r="BL366" s="98" t="str">
        <f>IF(AND(R366="Ada",S366="Ada",T366="Ada"),"Lengkap","Tidak Lengkap")</f>
        <v>Lengkap</v>
      </c>
      <c r="BM366" s="98" t="str">
        <f>IF(AND(U366="Ada",V366="Ada",W366="Ada",X366="Ada",Y366="Ada",Z366="Ada",AA366="Ada",AB366="Ada"),"Lengkap","Tidak Lengkap")</f>
        <v>Tidak Lengkap</v>
      </c>
    </row>
    <row r="367">
      <c r="A367" s="96" t="s">
        <v>72</v>
      </c>
      <c r="B367" s="97">
        <v>359.0</v>
      </c>
      <c r="C367" s="96" t="s">
        <v>3456</v>
      </c>
      <c r="D367" s="96" t="s">
        <v>3457</v>
      </c>
      <c r="E367" s="96" t="s">
        <v>3458</v>
      </c>
      <c r="F367" s="96">
        <v>8.9527808202E10</v>
      </c>
      <c r="G367" s="96" t="s">
        <v>3459</v>
      </c>
      <c r="H367" s="96" t="s">
        <v>11</v>
      </c>
      <c r="I367" s="96" t="s">
        <v>3460</v>
      </c>
      <c r="J367" s="97">
        <v>2020.0</v>
      </c>
      <c r="K367" s="97" t="s">
        <v>387</v>
      </c>
      <c r="L367" s="96">
        <v>8.125176132E9</v>
      </c>
      <c r="M367" s="96" t="s">
        <v>3461</v>
      </c>
      <c r="N367" s="96" t="s">
        <v>3462</v>
      </c>
      <c r="O367" s="96" t="s">
        <v>226</v>
      </c>
      <c r="P367" s="96" t="s">
        <v>227</v>
      </c>
      <c r="Q367" s="104"/>
      <c r="R367" s="96" t="s">
        <v>9</v>
      </c>
      <c r="S367" s="96" t="s">
        <v>9</v>
      </c>
      <c r="T367" s="96" t="s">
        <v>9</v>
      </c>
      <c r="U367" s="96" t="s">
        <v>21</v>
      </c>
      <c r="V367" s="96" t="s">
        <v>21</v>
      </c>
      <c r="W367" s="96" t="s">
        <v>21</v>
      </c>
      <c r="X367" s="96" t="s">
        <v>9</v>
      </c>
      <c r="Y367" s="96" t="s">
        <v>21</v>
      </c>
      <c r="Z367" s="96" t="s">
        <v>9</v>
      </c>
      <c r="AA367" s="96" t="s">
        <v>9</v>
      </c>
      <c r="AB367" s="96" t="s">
        <v>21</v>
      </c>
      <c r="AC367" s="96" t="s">
        <v>228</v>
      </c>
      <c r="AD367" s="96" t="s">
        <v>228</v>
      </c>
      <c r="AE367" s="96" t="s">
        <v>228</v>
      </c>
      <c r="AF367" s="96" t="s">
        <v>228</v>
      </c>
      <c r="AG367" s="96" t="s">
        <v>228</v>
      </c>
      <c r="AH367" s="96" t="s">
        <v>228</v>
      </c>
      <c r="AI367" s="96" t="s">
        <v>229</v>
      </c>
      <c r="AJ367" s="96" t="s">
        <v>228</v>
      </c>
      <c r="AK367" s="96" t="s">
        <v>229</v>
      </c>
      <c r="AL367" s="96" t="s">
        <v>228</v>
      </c>
      <c r="AM367" s="96" t="s">
        <v>228</v>
      </c>
      <c r="AN367" s="96"/>
      <c r="AO367" s="96">
        <v>64.0</v>
      </c>
      <c r="AP367" s="96" t="s">
        <v>242</v>
      </c>
      <c r="AQ367" s="98"/>
      <c r="AR367" s="98"/>
      <c r="AS367" s="98"/>
      <c r="AT367" s="98"/>
      <c r="AU367" s="96" t="s">
        <v>231</v>
      </c>
      <c r="AV367" s="98"/>
      <c r="AW367" s="96"/>
      <c r="AX367" s="104"/>
      <c r="AY367" s="98"/>
      <c r="AZ367" s="98"/>
      <c r="BA367" s="96" t="s">
        <v>3463</v>
      </c>
      <c r="BB367" s="96" t="s">
        <v>3464</v>
      </c>
      <c r="BC367" s="98">
        <f t="shared" si="133"/>
        <v>9</v>
      </c>
      <c r="BD367" s="101"/>
      <c r="BE367" s="101"/>
      <c r="BF367" s="101"/>
      <c r="BG367" s="101"/>
      <c r="BH367" s="101"/>
      <c r="BI367" s="100" t="str">
        <f>IFERROR(__xludf.DUMMYFUNCTION("IF(OR(REGEXMATCH(I367,""Peraturan Walikota""),REGEXMATCH(I367,""Peraturan Bupati""),REGEXMATCH(I367,""PERATURAN BUPATI""),REGEXMATCH(I367,""PERATURAN WALIKOTA"")),""Ada"",""Tidak Ada"")"),"Ada")</f>
        <v>Ada</v>
      </c>
      <c r="BJ367" s="98"/>
      <c r="BK367" s="96"/>
      <c r="BL367" s="98"/>
      <c r="BM367" s="98"/>
    </row>
    <row r="368">
      <c r="A368" s="96" t="s">
        <v>72</v>
      </c>
      <c r="B368" s="97">
        <v>360.0</v>
      </c>
      <c r="C368" s="96" t="s">
        <v>3465</v>
      </c>
      <c r="D368" s="96" t="s">
        <v>3466</v>
      </c>
      <c r="E368" s="96" t="s">
        <v>3467</v>
      </c>
      <c r="F368" s="96">
        <v>8.2155102026E10</v>
      </c>
      <c r="G368" s="96">
        <v>8.2155102026E10</v>
      </c>
      <c r="H368" s="96" t="s">
        <v>3468</v>
      </c>
      <c r="I368" s="96" t="s">
        <v>3469</v>
      </c>
      <c r="J368" s="97">
        <v>2022.0</v>
      </c>
      <c r="K368" s="97" t="s">
        <v>387</v>
      </c>
      <c r="L368" s="96" t="s">
        <v>3470</v>
      </c>
      <c r="M368" s="96" t="s">
        <v>3471</v>
      </c>
      <c r="N368" s="96" t="s">
        <v>2194</v>
      </c>
      <c r="O368" s="96" t="s">
        <v>226</v>
      </c>
      <c r="P368" s="96" t="s">
        <v>261</v>
      </c>
      <c r="Q368" s="96" t="s">
        <v>3472</v>
      </c>
      <c r="R368" s="96" t="s">
        <v>9</v>
      </c>
      <c r="S368" s="96" t="s">
        <v>21</v>
      </c>
      <c r="T368" s="96" t="s">
        <v>9</v>
      </c>
      <c r="U368" s="96" t="s">
        <v>9</v>
      </c>
      <c r="V368" s="96" t="s">
        <v>9</v>
      </c>
      <c r="W368" s="96" t="s">
        <v>9</v>
      </c>
      <c r="X368" s="96" t="s">
        <v>9</v>
      </c>
      <c r="Y368" s="96" t="s">
        <v>9</v>
      </c>
      <c r="Z368" s="96" t="s">
        <v>9</v>
      </c>
      <c r="AA368" s="96" t="s">
        <v>9</v>
      </c>
      <c r="AB368" s="96" t="s">
        <v>9</v>
      </c>
      <c r="AC368" s="96" t="s">
        <v>228</v>
      </c>
      <c r="AD368" s="96" t="s">
        <v>228</v>
      </c>
      <c r="AE368" s="96" t="s">
        <v>228</v>
      </c>
      <c r="AF368" s="96" t="s">
        <v>228</v>
      </c>
      <c r="AG368" s="96" t="s">
        <v>228</v>
      </c>
      <c r="AH368" s="96" t="s">
        <v>228</v>
      </c>
      <c r="AI368" s="96" t="s">
        <v>229</v>
      </c>
      <c r="AJ368" s="96" t="s">
        <v>228</v>
      </c>
      <c r="AK368" s="96" t="s">
        <v>229</v>
      </c>
      <c r="AL368" s="96" t="s">
        <v>228</v>
      </c>
      <c r="AM368" s="96" t="s">
        <v>228</v>
      </c>
      <c r="AN368" s="96"/>
      <c r="AO368" s="96">
        <v>43.0</v>
      </c>
      <c r="AP368" s="96" t="s">
        <v>242</v>
      </c>
      <c r="AQ368" s="98"/>
      <c r="AR368" s="98"/>
      <c r="AS368" s="98"/>
      <c r="AT368" s="96" t="s">
        <v>231</v>
      </c>
      <c r="AU368" s="98"/>
      <c r="AV368" s="98"/>
      <c r="AW368" s="96"/>
      <c r="AX368" s="104"/>
      <c r="AY368" s="98"/>
      <c r="AZ368" s="98"/>
      <c r="BA368" s="96" t="s">
        <v>3473</v>
      </c>
      <c r="BB368" s="96" t="s">
        <v>3474</v>
      </c>
      <c r="BC368" s="98">
        <f t="shared" si="133"/>
        <v>9</v>
      </c>
      <c r="BD368" s="101"/>
      <c r="BE368" s="101"/>
      <c r="BF368" s="101"/>
      <c r="BG368" s="101"/>
      <c r="BH368" s="101"/>
      <c r="BI368" s="100" t="str">
        <f>IFERROR(__xludf.DUMMYFUNCTION("IF(OR(REGEXMATCH(I368,""Peraturan Walikota""),REGEXMATCH(I368,""Peraturan Bupati""),REGEXMATCH(I368,""PERATURAN BUPATI""),REGEXMATCH(I368,""PERATURAN WALIKOTA"")),""Ada"",""Tidak Ada"")"),"Ada")</f>
        <v>Ada</v>
      </c>
      <c r="BJ368" s="98"/>
      <c r="BK368" s="96"/>
      <c r="BL368" s="98"/>
      <c r="BM368" s="98"/>
    </row>
    <row r="369">
      <c r="A369" s="96" t="s">
        <v>72</v>
      </c>
      <c r="B369" s="97">
        <v>361.0</v>
      </c>
      <c r="C369" s="96" t="s">
        <v>3475</v>
      </c>
      <c r="D369" s="96" t="s">
        <v>3476</v>
      </c>
      <c r="E369" s="96" t="s">
        <v>3477</v>
      </c>
      <c r="F369" s="96">
        <v>8.1351521186E10</v>
      </c>
      <c r="G369" s="96">
        <v>8.5251107939E10</v>
      </c>
      <c r="H369" s="96" t="s">
        <v>11</v>
      </c>
      <c r="I369" s="96" t="s">
        <v>3478</v>
      </c>
      <c r="J369" s="97">
        <v>2019.0</v>
      </c>
      <c r="K369" s="97" t="s">
        <v>387</v>
      </c>
      <c r="L369" s="96">
        <v>8.1351521186E10</v>
      </c>
      <c r="M369" s="96" t="s">
        <v>3479</v>
      </c>
      <c r="N369" s="96" t="s">
        <v>3480</v>
      </c>
      <c r="O369" s="96" t="s">
        <v>226</v>
      </c>
      <c r="P369" s="96" t="s">
        <v>287</v>
      </c>
      <c r="Q369" s="104"/>
      <c r="R369" s="96" t="s">
        <v>9</v>
      </c>
      <c r="S369" s="96" t="s">
        <v>21</v>
      </c>
      <c r="T369" s="96" t="s">
        <v>9</v>
      </c>
      <c r="U369" s="96" t="s">
        <v>9</v>
      </c>
      <c r="V369" s="96" t="s">
        <v>9</v>
      </c>
      <c r="W369" s="96" t="s">
        <v>9</v>
      </c>
      <c r="X369" s="96" t="s">
        <v>9</v>
      </c>
      <c r="Y369" s="96" t="s">
        <v>9</v>
      </c>
      <c r="Z369" s="96" t="s">
        <v>9</v>
      </c>
      <c r="AA369" s="96" t="s">
        <v>9</v>
      </c>
      <c r="AB369" s="96" t="s">
        <v>9</v>
      </c>
      <c r="AC369" s="96" t="s">
        <v>228</v>
      </c>
      <c r="AD369" s="96" t="s">
        <v>228</v>
      </c>
      <c r="AE369" s="96" t="s">
        <v>228</v>
      </c>
      <c r="AF369" s="96" t="s">
        <v>228</v>
      </c>
      <c r="AG369" s="96" t="s">
        <v>228</v>
      </c>
      <c r="AH369" s="96" t="s">
        <v>228</v>
      </c>
      <c r="AI369" s="96" t="s">
        <v>228</v>
      </c>
      <c r="AJ369" s="96" t="s">
        <v>228</v>
      </c>
      <c r="AK369" s="96" t="s">
        <v>228</v>
      </c>
      <c r="AL369" s="96" t="s">
        <v>228</v>
      </c>
      <c r="AM369" s="96" t="s">
        <v>228</v>
      </c>
      <c r="AN369" s="96" t="s">
        <v>3481</v>
      </c>
      <c r="AO369" s="96">
        <v>76.0</v>
      </c>
      <c r="AP369" s="96" t="s">
        <v>3482</v>
      </c>
      <c r="AQ369" s="98"/>
      <c r="AR369" s="98"/>
      <c r="AS369" s="98"/>
      <c r="AT369" s="96" t="s">
        <v>231</v>
      </c>
      <c r="AU369" s="98"/>
      <c r="AV369" s="98"/>
      <c r="AW369" s="96"/>
      <c r="AX369" s="104"/>
      <c r="AY369" s="98"/>
      <c r="AZ369" s="98"/>
      <c r="BA369" s="96" t="s">
        <v>3483</v>
      </c>
      <c r="BB369" s="96" t="s">
        <v>3484</v>
      </c>
      <c r="BC369" s="98"/>
      <c r="BD369" s="101"/>
      <c r="BE369" s="101"/>
      <c r="BF369" s="101"/>
      <c r="BG369" s="101"/>
      <c r="BH369" s="101"/>
      <c r="BI369" s="100" t="str">
        <f>IFERROR(__xludf.DUMMYFUNCTION("IF(OR(REGEXMATCH(I369,""Peraturan Walikota""),REGEXMATCH(I369,""Peraturan Bupati""),REGEXMATCH(I369,""PERATURAN BUPATI""),REGEXMATCH(I369,""PERATURAN WALIKOTA"")),""Ada"",""Tidak Ada"")"),"Ada")</f>
        <v>Ada</v>
      </c>
      <c r="BJ369" s="98"/>
      <c r="BK369" s="96"/>
      <c r="BL369" s="98"/>
      <c r="BM369" s="98"/>
    </row>
    <row r="370">
      <c r="A370" s="96" t="s">
        <v>72</v>
      </c>
      <c r="B370" s="97">
        <v>362.0</v>
      </c>
      <c r="C370" s="96" t="s">
        <v>3485</v>
      </c>
      <c r="D370" s="96" t="s">
        <v>3486</v>
      </c>
      <c r="E370" s="96" t="s">
        <v>3487</v>
      </c>
      <c r="F370" s="96" t="s">
        <v>3488</v>
      </c>
      <c r="G370" s="96">
        <v>8.1253954129E10</v>
      </c>
      <c r="H370" s="96" t="s">
        <v>11</v>
      </c>
      <c r="I370" s="96" t="s">
        <v>4656</v>
      </c>
      <c r="J370" s="97">
        <v>2021.0</v>
      </c>
      <c r="K370" s="97" t="s">
        <v>1034</v>
      </c>
      <c r="L370" s="96" t="s">
        <v>3490</v>
      </c>
      <c r="M370" s="96" t="s">
        <v>3491</v>
      </c>
      <c r="N370" s="96" t="s">
        <v>3492</v>
      </c>
      <c r="O370" s="96" t="s">
        <v>286</v>
      </c>
      <c r="P370" s="96" t="s">
        <v>3493</v>
      </c>
      <c r="Q370" s="104"/>
      <c r="R370" s="96" t="s">
        <v>9</v>
      </c>
      <c r="S370" s="96" t="s">
        <v>9</v>
      </c>
      <c r="T370" s="96" t="s">
        <v>9</v>
      </c>
      <c r="U370" s="96" t="s">
        <v>21</v>
      </c>
      <c r="V370" s="96" t="s">
        <v>21</v>
      </c>
      <c r="W370" s="96" t="s">
        <v>21</v>
      </c>
      <c r="X370" s="96" t="s">
        <v>9</v>
      </c>
      <c r="Y370" s="96" t="s">
        <v>21</v>
      </c>
      <c r="Z370" s="96" t="s">
        <v>9</v>
      </c>
      <c r="AA370" s="96" t="s">
        <v>21</v>
      </c>
      <c r="AB370" s="96" t="s">
        <v>21</v>
      </c>
      <c r="AC370" s="96" t="s">
        <v>228</v>
      </c>
      <c r="AD370" s="96" t="s">
        <v>228</v>
      </c>
      <c r="AE370" s="96" t="s">
        <v>228</v>
      </c>
      <c r="AF370" s="96" t="s">
        <v>228</v>
      </c>
      <c r="AG370" s="96" t="s">
        <v>228</v>
      </c>
      <c r="AH370" s="96" t="s">
        <v>229</v>
      </c>
      <c r="AI370" s="96" t="s">
        <v>229</v>
      </c>
      <c r="AJ370" s="96" t="s">
        <v>228</v>
      </c>
      <c r="AK370" s="96" t="s">
        <v>228</v>
      </c>
      <c r="AL370" s="96" t="s">
        <v>228</v>
      </c>
      <c r="AM370" s="96" t="s">
        <v>228</v>
      </c>
      <c r="AN370" s="96"/>
      <c r="AO370" s="96" t="s">
        <v>3494</v>
      </c>
      <c r="AP370" s="96" t="s">
        <v>1940</v>
      </c>
      <c r="AQ370" s="98"/>
      <c r="AR370" s="98"/>
      <c r="AS370" s="98"/>
      <c r="AT370" s="98"/>
      <c r="AU370" s="98"/>
      <c r="AV370" s="96" t="s">
        <v>231</v>
      </c>
      <c r="AW370" s="96"/>
      <c r="AX370" s="104"/>
      <c r="AY370" s="98"/>
      <c r="AZ370" s="98"/>
      <c r="BA370" s="96" t="s">
        <v>3495</v>
      </c>
      <c r="BB370" s="96" t="s">
        <v>3496</v>
      </c>
      <c r="BC370" s="98"/>
      <c r="BD370" s="101"/>
      <c r="BE370" s="101"/>
      <c r="BF370" s="101"/>
      <c r="BG370" s="101"/>
      <c r="BH370" s="101"/>
      <c r="BI370" s="100" t="str">
        <f>IFERROR(__xludf.DUMMYFUNCTION("IF(OR(REGEXMATCH(I370,""Peraturan Walikota""),REGEXMATCH(I370,""Peraturan Bupati""),REGEXMATCH(I370,""PERATURAN BUPATI""),REGEXMATCH(I370,""PERATURAN WALIKOTA"")),""Ada"",""Tidak Ada"")"),"Ada")</f>
        <v>Ada</v>
      </c>
      <c r="BJ370" s="98"/>
      <c r="BK370" s="96"/>
      <c r="BL370" s="98"/>
      <c r="BM370" s="98"/>
    </row>
    <row r="371">
      <c r="A371" s="96" t="s">
        <v>72</v>
      </c>
      <c r="B371" s="97">
        <v>363.0</v>
      </c>
      <c r="C371" s="96" t="s">
        <v>3497</v>
      </c>
      <c r="D371" s="96" t="s">
        <v>3498</v>
      </c>
      <c r="E371" s="96" t="s">
        <v>3499</v>
      </c>
      <c r="F371" s="96" t="s">
        <v>3500</v>
      </c>
      <c r="G371" s="96" t="s">
        <v>3500</v>
      </c>
      <c r="H371" s="96" t="s">
        <v>11</v>
      </c>
      <c r="I371" s="96" t="s">
        <v>3501</v>
      </c>
      <c r="J371" s="97">
        <v>2021.0</v>
      </c>
      <c r="K371" s="97" t="s">
        <v>387</v>
      </c>
      <c r="L371" s="96" t="s">
        <v>3500</v>
      </c>
      <c r="M371" s="96" t="s">
        <v>3502</v>
      </c>
      <c r="N371" s="96" t="s">
        <v>3503</v>
      </c>
      <c r="O371" s="96" t="s">
        <v>226</v>
      </c>
      <c r="P371" s="96" t="s">
        <v>3504</v>
      </c>
      <c r="Q371" s="96" t="s">
        <v>3505</v>
      </c>
      <c r="R371" s="96" t="s">
        <v>9</v>
      </c>
      <c r="S371" s="96" t="s">
        <v>9</v>
      </c>
      <c r="T371" s="96" t="s">
        <v>9</v>
      </c>
      <c r="U371" s="96" t="s">
        <v>9</v>
      </c>
      <c r="V371" s="96" t="s">
        <v>21</v>
      </c>
      <c r="W371" s="96" t="s">
        <v>9</v>
      </c>
      <c r="X371" s="96" t="s">
        <v>9</v>
      </c>
      <c r="Y371" s="96" t="s">
        <v>21</v>
      </c>
      <c r="Z371" s="96" t="s">
        <v>21</v>
      </c>
      <c r="AA371" s="96" t="s">
        <v>21</v>
      </c>
      <c r="AB371" s="96" t="s">
        <v>21</v>
      </c>
      <c r="AC371" s="96" t="s">
        <v>228</v>
      </c>
      <c r="AD371" s="96" t="s">
        <v>228</v>
      </c>
      <c r="AE371" s="96" t="s">
        <v>228</v>
      </c>
      <c r="AF371" s="96" t="s">
        <v>228</v>
      </c>
      <c r="AG371" s="96" t="s">
        <v>228</v>
      </c>
      <c r="AH371" s="96" t="s">
        <v>228</v>
      </c>
      <c r="AI371" s="96" t="s">
        <v>228</v>
      </c>
      <c r="AJ371" s="96" t="s">
        <v>228</v>
      </c>
      <c r="AK371" s="96" t="s">
        <v>228</v>
      </c>
      <c r="AL371" s="96" t="s">
        <v>228</v>
      </c>
      <c r="AM371" s="96" t="s">
        <v>228</v>
      </c>
      <c r="AN371" s="156"/>
      <c r="AO371" s="96" t="s">
        <v>3506</v>
      </c>
      <c r="AP371" s="96" t="s">
        <v>3507</v>
      </c>
      <c r="AQ371" s="156"/>
      <c r="AR371" s="98"/>
      <c r="AS371" s="98"/>
      <c r="AT371" s="98"/>
      <c r="AU371" s="98"/>
      <c r="AV371" s="96" t="s">
        <v>231</v>
      </c>
      <c r="AW371" s="96"/>
      <c r="AX371" s="104"/>
      <c r="AY371" s="98"/>
      <c r="AZ371" s="98"/>
      <c r="BA371" s="157" t="s">
        <v>3508</v>
      </c>
      <c r="BB371" s="157" t="s">
        <v>3509</v>
      </c>
      <c r="BC371" s="98"/>
      <c r="BD371" s="101"/>
      <c r="BE371" s="101"/>
      <c r="BF371" s="101"/>
      <c r="BG371" s="101"/>
      <c r="BH371" s="101"/>
      <c r="BI371" s="100" t="str">
        <f>IFERROR(__xludf.DUMMYFUNCTION("IF(OR(REGEXMATCH(I371,""Peraturan Walikota""),REGEXMATCH(I371,""Peraturan Bupati""),REGEXMATCH(I371,""PERATURAN BUPATI""),REGEXMATCH(I371,""PERATURAN WALIKOTA"")),""Ada"",""Tidak Ada"")"),"Ada")</f>
        <v>Ada</v>
      </c>
      <c r="BJ371" s="98"/>
      <c r="BK371" s="96"/>
      <c r="BL371" s="98"/>
      <c r="BM371" s="98"/>
    </row>
    <row r="372" hidden="1">
      <c r="A372" s="96" t="s">
        <v>72</v>
      </c>
      <c r="B372" s="97">
        <v>364.0</v>
      </c>
      <c r="C372" s="248" t="s">
        <v>3510</v>
      </c>
      <c r="D372" s="248"/>
      <c r="E372" s="248"/>
      <c r="F372" s="259"/>
      <c r="G372" s="248"/>
      <c r="H372" s="248"/>
      <c r="I372" s="248"/>
      <c r="J372" s="249">
        <v>2021.0</v>
      </c>
      <c r="K372" s="249"/>
      <c r="L372" s="248"/>
      <c r="M372" s="248"/>
      <c r="N372" s="248"/>
      <c r="O372" s="248"/>
      <c r="P372" s="248"/>
      <c r="Q372" s="259"/>
      <c r="R372" s="248"/>
      <c r="S372" s="248"/>
      <c r="T372" s="248"/>
      <c r="U372" s="248"/>
      <c r="V372" s="248"/>
      <c r="W372" s="248"/>
      <c r="X372" s="248"/>
      <c r="Y372" s="248"/>
      <c r="Z372" s="248"/>
      <c r="AA372" s="248"/>
      <c r="AB372" s="248"/>
      <c r="AC372" s="248"/>
      <c r="AD372" s="248"/>
      <c r="AE372" s="248"/>
      <c r="AF372" s="248"/>
      <c r="AG372" s="248"/>
      <c r="AH372" s="248"/>
      <c r="AI372" s="248"/>
      <c r="AJ372" s="248"/>
      <c r="AK372" s="248"/>
      <c r="AL372" s="248"/>
      <c r="AM372" s="248"/>
      <c r="AN372" s="248"/>
      <c r="AO372" s="248"/>
      <c r="AP372" s="248"/>
      <c r="AQ372" s="250"/>
      <c r="AR372" s="250"/>
      <c r="AS372" s="250"/>
      <c r="AT372" s="250"/>
      <c r="AU372" s="250"/>
      <c r="AV372" s="250"/>
      <c r="AW372" s="248"/>
      <c r="AX372" s="259"/>
      <c r="AY372" s="250"/>
      <c r="AZ372" s="250"/>
      <c r="BA372" s="248"/>
      <c r="BB372" s="248"/>
      <c r="BC372" s="250"/>
      <c r="BD372" s="260"/>
      <c r="BE372" s="260"/>
      <c r="BF372" s="260"/>
      <c r="BG372" s="260"/>
      <c r="BH372" s="260"/>
      <c r="BI372" s="100" t="str">
        <f>IFERROR(__xludf.DUMMYFUNCTION("IF(OR(REGEXMATCH(I372,""Peraturan Walikota""),REGEXMATCH(I372,""Peraturan Bupati""),REGEXMATCH(I372,""PERATURAN BUPATI""),REGEXMATCH(I372,""PERATURAN WALIKOTA"")),""Ada"",""Tidak Ada"")"),"Tidak Ada")</f>
        <v>Tidak Ada</v>
      </c>
      <c r="BJ372" s="250"/>
      <c r="BK372" s="248"/>
      <c r="BL372" s="250"/>
      <c r="BM372" s="250"/>
    </row>
    <row r="373">
      <c r="A373" s="96" t="s">
        <v>92</v>
      </c>
      <c r="B373" s="97">
        <v>365.0</v>
      </c>
      <c r="C373" s="96" t="s">
        <v>3519</v>
      </c>
      <c r="D373" s="96" t="s">
        <v>3520</v>
      </c>
      <c r="E373" s="96" t="s">
        <v>3521</v>
      </c>
      <c r="F373" s="96">
        <v>8.5240453575E10</v>
      </c>
      <c r="G373" s="96">
        <v>8.1244101989E10</v>
      </c>
      <c r="H373" s="96" t="s">
        <v>11</v>
      </c>
      <c r="I373" s="96" t="s">
        <v>3522</v>
      </c>
      <c r="J373" s="97">
        <v>2024.0</v>
      </c>
      <c r="K373" s="97" t="s">
        <v>223</v>
      </c>
      <c r="L373" s="96" t="s">
        <v>3523</v>
      </c>
      <c r="M373" s="96" t="s">
        <v>3524</v>
      </c>
      <c r="N373" s="96" t="s">
        <v>3525</v>
      </c>
      <c r="O373" s="96" t="s">
        <v>260</v>
      </c>
      <c r="P373" s="96" t="s">
        <v>330</v>
      </c>
      <c r="Q373" s="98"/>
      <c r="R373" s="96" t="s">
        <v>9</v>
      </c>
      <c r="S373" s="96" t="s">
        <v>21</v>
      </c>
      <c r="T373" s="96" t="s">
        <v>9</v>
      </c>
      <c r="U373" s="96" t="s">
        <v>9</v>
      </c>
      <c r="V373" s="96" t="s">
        <v>9</v>
      </c>
      <c r="W373" s="96" t="s">
        <v>9</v>
      </c>
      <c r="X373" s="96" t="s">
        <v>9</v>
      </c>
      <c r="Y373" s="96" t="s">
        <v>9</v>
      </c>
      <c r="Z373" s="96" t="s">
        <v>9</v>
      </c>
      <c r="AA373" s="96" t="s">
        <v>9</v>
      </c>
      <c r="AB373" s="96" t="s">
        <v>9</v>
      </c>
      <c r="AC373" s="96" t="s">
        <v>228</v>
      </c>
      <c r="AD373" s="96" t="s">
        <v>228</v>
      </c>
      <c r="AE373" s="96" t="s">
        <v>228</v>
      </c>
      <c r="AF373" s="96" t="s">
        <v>228</v>
      </c>
      <c r="AG373" s="96" t="s">
        <v>228</v>
      </c>
      <c r="AH373" s="96" t="s">
        <v>228</v>
      </c>
      <c r="AI373" s="96" t="s">
        <v>228</v>
      </c>
      <c r="AJ373" s="96" t="s">
        <v>228</v>
      </c>
      <c r="AK373" s="96" t="s">
        <v>228</v>
      </c>
      <c r="AL373" s="96" t="s">
        <v>228</v>
      </c>
      <c r="AM373" s="96" t="s">
        <v>228</v>
      </c>
      <c r="AN373" s="98"/>
      <c r="AO373" s="96" t="s">
        <v>1571</v>
      </c>
      <c r="AP373" s="96" t="s">
        <v>3526</v>
      </c>
      <c r="AQ373" s="96"/>
      <c r="AR373" s="105"/>
      <c r="AS373" s="105"/>
      <c r="AT373" s="98"/>
      <c r="AU373" s="98"/>
      <c r="AV373" s="98"/>
      <c r="AW373" s="98"/>
      <c r="AX373" s="98"/>
      <c r="AY373" s="96" t="s">
        <v>231</v>
      </c>
      <c r="AZ373" s="98"/>
      <c r="BA373" s="96" t="s">
        <v>3527</v>
      </c>
      <c r="BB373" s="96" t="s">
        <v>3528</v>
      </c>
      <c r="BC373" s="98">
        <f>COUNTIF(AC373:AM373,"Sudah")</f>
        <v>11</v>
      </c>
      <c r="BD373" s="101"/>
      <c r="BE373" s="101"/>
      <c r="BF373" s="101"/>
      <c r="BG373" s="101"/>
      <c r="BH373" s="101"/>
      <c r="BI373" s="100" t="str">
        <f>IFERROR(__xludf.DUMMYFUNCTION("IF(OR(REGEXMATCH(I373,""Peraturan Walikota""),REGEXMATCH(I373,""Peraturan Bupati""),REGEXMATCH(I373,""PERATURAN BUPATI""),REGEXMATCH(I373,""PERATURAN WALIKOTA"")),""Ada"",""Tidak Ada"")"),"Ada")</f>
        <v>Ada</v>
      </c>
      <c r="BJ373" s="98"/>
      <c r="BK373" s="96"/>
      <c r="BL373" s="98"/>
      <c r="BM373" s="98"/>
    </row>
    <row r="374">
      <c r="A374" s="96" t="s">
        <v>92</v>
      </c>
      <c r="B374" s="97">
        <v>366.0</v>
      </c>
      <c r="C374" s="96" t="s">
        <v>3529</v>
      </c>
      <c r="D374" s="96" t="s">
        <v>3530</v>
      </c>
      <c r="E374" s="96" t="s">
        <v>3531</v>
      </c>
      <c r="F374" s="96">
        <v>8.2191718393E10</v>
      </c>
      <c r="G374" s="96">
        <v>8.2191718393E10</v>
      </c>
      <c r="H374" s="96" t="s">
        <v>11</v>
      </c>
      <c r="I374" s="96" t="s">
        <v>3532</v>
      </c>
      <c r="J374" s="97">
        <v>2022.0</v>
      </c>
      <c r="K374" s="97" t="s">
        <v>223</v>
      </c>
      <c r="L374" s="96" t="s">
        <v>3533</v>
      </c>
      <c r="M374" s="96" t="s">
        <v>3534</v>
      </c>
      <c r="N374" s="96" t="s">
        <v>3535</v>
      </c>
      <c r="O374" s="96" t="s">
        <v>546</v>
      </c>
      <c r="P374" s="96" t="s">
        <v>330</v>
      </c>
      <c r="Q374" s="96" t="s">
        <v>3536</v>
      </c>
      <c r="R374" s="96" t="s">
        <v>9</v>
      </c>
      <c r="S374" s="96" t="s">
        <v>21</v>
      </c>
      <c r="T374" s="96" t="s">
        <v>9</v>
      </c>
      <c r="U374" s="96" t="s">
        <v>9</v>
      </c>
      <c r="V374" s="96" t="s">
        <v>21</v>
      </c>
      <c r="W374" s="96" t="s">
        <v>9</v>
      </c>
      <c r="X374" s="96" t="s">
        <v>9</v>
      </c>
      <c r="Y374" s="96" t="s">
        <v>9</v>
      </c>
      <c r="Z374" s="96" t="s">
        <v>9</v>
      </c>
      <c r="AA374" s="96" t="s">
        <v>21</v>
      </c>
      <c r="AB374" s="96" t="s">
        <v>21</v>
      </c>
      <c r="AC374" s="96" t="s">
        <v>228</v>
      </c>
      <c r="AD374" s="96" t="s">
        <v>228</v>
      </c>
      <c r="AE374" s="96" t="s">
        <v>228</v>
      </c>
      <c r="AF374" s="96" t="s">
        <v>228</v>
      </c>
      <c r="AG374" s="96" t="s">
        <v>228</v>
      </c>
      <c r="AH374" s="96" t="s">
        <v>228</v>
      </c>
      <c r="AI374" s="96" t="s">
        <v>228</v>
      </c>
      <c r="AJ374" s="96" t="s">
        <v>228</v>
      </c>
      <c r="AK374" s="96" t="s">
        <v>229</v>
      </c>
      <c r="AL374" s="96" t="s">
        <v>228</v>
      </c>
      <c r="AM374" s="96" t="s">
        <v>228</v>
      </c>
      <c r="AN374" s="96" t="s">
        <v>3537</v>
      </c>
      <c r="AO374" s="96">
        <v>66.0</v>
      </c>
      <c r="AP374" s="96" t="s">
        <v>278</v>
      </c>
      <c r="AQ374" s="96"/>
      <c r="AR374" s="105"/>
      <c r="AS374" s="105"/>
      <c r="AT374" s="98"/>
      <c r="AU374" s="98"/>
      <c r="AV374" s="98"/>
      <c r="AW374" s="96" t="s">
        <v>231</v>
      </c>
      <c r="AX374" s="98"/>
      <c r="AY374" s="96"/>
      <c r="AZ374" s="98"/>
      <c r="BA374" s="114" t="s">
        <v>3538</v>
      </c>
      <c r="BB374" s="114" t="s">
        <v>3539</v>
      </c>
      <c r="BC374" s="98"/>
      <c r="BD374" s="101"/>
      <c r="BE374" s="101"/>
      <c r="BF374" s="101"/>
      <c r="BG374" s="101"/>
      <c r="BH374" s="101"/>
      <c r="BI374" s="100" t="str">
        <f>IFERROR(__xludf.DUMMYFUNCTION("IF(OR(REGEXMATCH(I374,""Peraturan Walikota""),REGEXMATCH(I374,""Peraturan Bupati""),REGEXMATCH(I374,""PERATURAN BUPATI""),REGEXMATCH(I374,""PERATURAN WALIKOTA"")),""Ada"",""Tidak Ada"")"),"Ada")</f>
        <v>Ada</v>
      </c>
      <c r="BJ374" s="98"/>
      <c r="BK374" s="96"/>
      <c r="BL374" s="98"/>
      <c r="BM374" s="98"/>
    </row>
    <row r="375" hidden="1">
      <c r="A375" s="96" t="s">
        <v>92</v>
      </c>
      <c r="B375" s="97">
        <v>367.0</v>
      </c>
      <c r="C375" s="248" t="s">
        <v>3540</v>
      </c>
      <c r="D375" s="248"/>
      <c r="E375" s="248"/>
      <c r="F375" s="248"/>
      <c r="G375" s="248"/>
      <c r="H375" s="248"/>
      <c r="I375" s="248"/>
      <c r="J375" s="249">
        <v>2022.0</v>
      </c>
      <c r="K375" s="249"/>
      <c r="L375" s="248"/>
      <c r="M375" s="248"/>
      <c r="N375" s="248"/>
      <c r="O375" s="248"/>
      <c r="P375" s="248"/>
      <c r="Q375" s="248"/>
      <c r="R375" s="248"/>
      <c r="S375" s="248"/>
      <c r="T375" s="248"/>
      <c r="U375" s="248"/>
      <c r="V375" s="248"/>
      <c r="W375" s="248"/>
      <c r="X375" s="248"/>
      <c r="Y375" s="248"/>
      <c r="Z375" s="248"/>
      <c r="AA375" s="248"/>
      <c r="AB375" s="248"/>
      <c r="AC375" s="248"/>
      <c r="AD375" s="248"/>
      <c r="AE375" s="248"/>
      <c r="AF375" s="248"/>
      <c r="AG375" s="248"/>
      <c r="AH375" s="248"/>
      <c r="AI375" s="248"/>
      <c r="AJ375" s="248"/>
      <c r="AK375" s="248"/>
      <c r="AL375" s="248"/>
      <c r="AM375" s="248"/>
      <c r="AN375" s="248"/>
      <c r="AO375" s="248"/>
      <c r="AP375" s="248"/>
      <c r="AQ375" s="248"/>
      <c r="AR375" s="262"/>
      <c r="AS375" s="262"/>
      <c r="AT375" s="250"/>
      <c r="AU375" s="250"/>
      <c r="AV375" s="250"/>
      <c r="AW375" s="248"/>
      <c r="AX375" s="250"/>
      <c r="AY375" s="248"/>
      <c r="AZ375" s="250"/>
      <c r="BA375" s="284"/>
      <c r="BB375" s="284"/>
      <c r="BC375" s="250"/>
      <c r="BD375" s="260"/>
      <c r="BE375" s="260"/>
      <c r="BF375" s="260"/>
      <c r="BG375" s="260"/>
      <c r="BH375" s="260"/>
      <c r="BI375" s="100" t="str">
        <f>IFERROR(__xludf.DUMMYFUNCTION("IF(OR(REGEXMATCH(I375,""Peraturan Walikota""),REGEXMATCH(I375,""Peraturan Bupati""),REGEXMATCH(I375,""PERATURAN BUPATI""),REGEXMATCH(I375,""PERATURAN WALIKOTA"")),""Ada"",""Tidak Ada"")"),"Tidak Ada")</f>
        <v>Tidak Ada</v>
      </c>
      <c r="BJ375" s="250"/>
      <c r="BK375" s="248"/>
      <c r="BL375" s="250"/>
      <c r="BM375" s="250"/>
    </row>
    <row r="376" hidden="1">
      <c r="A376" s="96" t="s">
        <v>92</v>
      </c>
      <c r="B376" s="97">
        <v>368.0</v>
      </c>
      <c r="C376" s="248" t="s">
        <v>4657</v>
      </c>
      <c r="D376" s="248"/>
      <c r="E376" s="248"/>
      <c r="F376" s="248"/>
      <c r="G376" s="248"/>
      <c r="H376" s="248"/>
      <c r="I376" s="248"/>
      <c r="J376" s="249"/>
      <c r="K376" s="249"/>
      <c r="L376" s="248"/>
      <c r="M376" s="248"/>
      <c r="N376" s="248"/>
      <c r="O376" s="248"/>
      <c r="P376" s="248"/>
      <c r="Q376" s="248"/>
      <c r="R376" s="248"/>
      <c r="S376" s="248"/>
      <c r="T376" s="248"/>
      <c r="U376" s="248"/>
      <c r="V376" s="248"/>
      <c r="W376" s="248"/>
      <c r="X376" s="248"/>
      <c r="Y376" s="248"/>
      <c r="Z376" s="248"/>
      <c r="AA376" s="248"/>
      <c r="AB376" s="248"/>
      <c r="AC376" s="248"/>
      <c r="AD376" s="248"/>
      <c r="AE376" s="248"/>
      <c r="AF376" s="248"/>
      <c r="AG376" s="248"/>
      <c r="AH376" s="248"/>
      <c r="AI376" s="248"/>
      <c r="AJ376" s="248"/>
      <c r="AK376" s="248"/>
      <c r="AL376" s="248"/>
      <c r="AM376" s="248"/>
      <c r="AN376" s="248"/>
      <c r="AO376" s="248"/>
      <c r="AP376" s="248"/>
      <c r="AQ376" s="248"/>
      <c r="AR376" s="262"/>
      <c r="AS376" s="262"/>
      <c r="AT376" s="250"/>
      <c r="AU376" s="250"/>
      <c r="AV376" s="250"/>
      <c r="AW376" s="248"/>
      <c r="AX376" s="250"/>
      <c r="AY376" s="248"/>
      <c r="AZ376" s="250"/>
      <c r="BA376" s="284"/>
      <c r="BB376" s="284"/>
      <c r="BC376" s="250"/>
      <c r="BD376" s="260"/>
      <c r="BE376" s="260"/>
      <c r="BF376" s="260"/>
      <c r="BG376" s="260"/>
      <c r="BH376" s="260"/>
      <c r="BI376" s="100" t="str">
        <f>IFERROR(__xludf.DUMMYFUNCTION("IF(OR(REGEXMATCH(I376,""Peraturan Walikota""),REGEXMATCH(I376,""Peraturan Bupati""),REGEXMATCH(I376,""PERATURAN BUPATI""),REGEXMATCH(I376,""PERATURAN WALIKOTA"")),""Ada"",""Tidak Ada"")"),"Tidak Ada")</f>
        <v>Tidak Ada</v>
      </c>
      <c r="BJ376" s="250"/>
      <c r="BK376" s="248"/>
      <c r="BL376" s="250"/>
      <c r="BM376" s="250"/>
    </row>
    <row r="377" hidden="1">
      <c r="A377" s="96" t="s">
        <v>92</v>
      </c>
      <c r="B377" s="97">
        <v>369.0</v>
      </c>
      <c r="C377" s="248" t="s">
        <v>4658</v>
      </c>
      <c r="D377" s="248"/>
      <c r="E377" s="248"/>
      <c r="F377" s="248"/>
      <c r="G377" s="248"/>
      <c r="H377" s="248"/>
      <c r="I377" s="248"/>
      <c r="J377" s="249"/>
      <c r="K377" s="249"/>
      <c r="L377" s="248"/>
      <c r="M377" s="248"/>
      <c r="N377" s="248"/>
      <c r="O377" s="248"/>
      <c r="P377" s="248"/>
      <c r="Q377" s="248"/>
      <c r="R377" s="248"/>
      <c r="S377" s="248"/>
      <c r="T377" s="248"/>
      <c r="U377" s="248"/>
      <c r="V377" s="248"/>
      <c r="W377" s="248"/>
      <c r="X377" s="248"/>
      <c r="Y377" s="248"/>
      <c r="Z377" s="248"/>
      <c r="AA377" s="248"/>
      <c r="AB377" s="248"/>
      <c r="AC377" s="248"/>
      <c r="AD377" s="248"/>
      <c r="AE377" s="248"/>
      <c r="AF377" s="248"/>
      <c r="AG377" s="248"/>
      <c r="AH377" s="248"/>
      <c r="AI377" s="248"/>
      <c r="AJ377" s="248"/>
      <c r="AK377" s="248"/>
      <c r="AL377" s="248"/>
      <c r="AM377" s="248"/>
      <c r="AN377" s="248"/>
      <c r="AO377" s="248"/>
      <c r="AP377" s="248"/>
      <c r="AQ377" s="248"/>
      <c r="AR377" s="262"/>
      <c r="AS377" s="262"/>
      <c r="AT377" s="250"/>
      <c r="AU377" s="250"/>
      <c r="AV377" s="250"/>
      <c r="AW377" s="248"/>
      <c r="AX377" s="250"/>
      <c r="AY377" s="248"/>
      <c r="AZ377" s="250"/>
      <c r="BA377" s="284"/>
      <c r="BB377" s="284"/>
      <c r="BC377" s="250"/>
      <c r="BD377" s="260"/>
      <c r="BE377" s="260"/>
      <c r="BF377" s="260"/>
      <c r="BG377" s="260"/>
      <c r="BH377" s="260"/>
      <c r="BI377" s="100" t="str">
        <f>IFERROR(__xludf.DUMMYFUNCTION("IF(OR(REGEXMATCH(I377,""Peraturan Walikota""),REGEXMATCH(I377,""Peraturan Bupati""),REGEXMATCH(I377,""PERATURAN BUPATI""),REGEXMATCH(I377,""PERATURAN WALIKOTA"")),""Ada"",""Tidak Ada"")"),"Tidak Ada")</f>
        <v>Tidak Ada</v>
      </c>
      <c r="BJ377" s="250"/>
      <c r="BK377" s="248"/>
      <c r="BL377" s="250"/>
      <c r="BM377" s="250"/>
    </row>
    <row r="378" hidden="1">
      <c r="A378" s="96" t="s">
        <v>92</v>
      </c>
      <c r="B378" s="97">
        <v>370.0</v>
      </c>
      <c r="C378" s="248" t="s">
        <v>3545</v>
      </c>
      <c r="D378" s="248"/>
      <c r="E378" s="248"/>
      <c r="F378" s="248"/>
      <c r="G378" s="248"/>
      <c r="H378" s="248"/>
      <c r="I378" s="248"/>
      <c r="J378" s="249"/>
      <c r="K378" s="249"/>
      <c r="L378" s="248"/>
      <c r="M378" s="248"/>
      <c r="N378" s="248"/>
      <c r="O378" s="248"/>
      <c r="P378" s="248"/>
      <c r="Q378" s="248"/>
      <c r="R378" s="248"/>
      <c r="S378" s="248"/>
      <c r="T378" s="248"/>
      <c r="U378" s="248"/>
      <c r="V378" s="248"/>
      <c r="W378" s="248"/>
      <c r="X378" s="248"/>
      <c r="Y378" s="248"/>
      <c r="Z378" s="248"/>
      <c r="AA378" s="248"/>
      <c r="AB378" s="248"/>
      <c r="AC378" s="248"/>
      <c r="AD378" s="248"/>
      <c r="AE378" s="248"/>
      <c r="AF378" s="248"/>
      <c r="AG378" s="248"/>
      <c r="AH378" s="248"/>
      <c r="AI378" s="248"/>
      <c r="AJ378" s="248"/>
      <c r="AK378" s="248"/>
      <c r="AL378" s="248"/>
      <c r="AM378" s="248"/>
      <c r="AN378" s="248"/>
      <c r="AO378" s="248"/>
      <c r="AP378" s="248"/>
      <c r="AQ378" s="248"/>
      <c r="AR378" s="262"/>
      <c r="AS378" s="262"/>
      <c r="AT378" s="250"/>
      <c r="AU378" s="250"/>
      <c r="AV378" s="250"/>
      <c r="AW378" s="248"/>
      <c r="AX378" s="250"/>
      <c r="AY378" s="248"/>
      <c r="AZ378" s="250"/>
      <c r="BA378" s="284"/>
      <c r="BB378" s="284"/>
      <c r="BC378" s="250"/>
      <c r="BD378" s="260"/>
      <c r="BE378" s="260"/>
      <c r="BF378" s="260"/>
      <c r="BG378" s="260"/>
      <c r="BH378" s="260"/>
      <c r="BI378" s="100" t="str">
        <f>IFERROR(__xludf.DUMMYFUNCTION("IF(OR(REGEXMATCH(I378,""Peraturan Walikota""),REGEXMATCH(I378,""Peraturan Bupati""),REGEXMATCH(I378,""PERATURAN BUPATI""),REGEXMATCH(I378,""PERATURAN WALIKOTA"")),""Ada"",""Tidak Ada"")"),"Tidak Ada")</f>
        <v>Tidak Ada</v>
      </c>
      <c r="BJ378" s="250"/>
      <c r="BK378" s="248"/>
      <c r="BL378" s="250"/>
      <c r="BM378" s="250"/>
    </row>
    <row r="379">
      <c r="A379" s="96" t="s">
        <v>86</v>
      </c>
      <c r="B379" s="97">
        <v>371.0</v>
      </c>
      <c r="C379" s="96" t="s">
        <v>3548</v>
      </c>
      <c r="D379" s="96" t="s">
        <v>3549</v>
      </c>
      <c r="E379" s="96" t="s">
        <v>3550</v>
      </c>
      <c r="F379" s="96">
        <v>8.5249228443E10</v>
      </c>
      <c r="G379" s="96">
        <v>8.5249228443E10</v>
      </c>
      <c r="H379" s="96" t="s">
        <v>24</v>
      </c>
      <c r="I379" s="96" t="s">
        <v>3551</v>
      </c>
      <c r="J379" s="97">
        <v>2021.0</v>
      </c>
      <c r="K379" s="97" t="s">
        <v>223</v>
      </c>
      <c r="L379" s="96">
        <v>8.5256334824E10</v>
      </c>
      <c r="M379" s="96" t="s">
        <v>3552</v>
      </c>
      <c r="N379" s="96" t="s">
        <v>3553</v>
      </c>
      <c r="O379" s="96" t="s">
        <v>276</v>
      </c>
      <c r="P379" s="96" t="s">
        <v>314</v>
      </c>
      <c r="Q379" s="96" t="s">
        <v>3554</v>
      </c>
      <c r="R379" s="96" t="s">
        <v>9</v>
      </c>
      <c r="S379" s="96" t="s">
        <v>9</v>
      </c>
      <c r="T379" s="96" t="s">
        <v>21</v>
      </c>
      <c r="U379" s="96" t="s">
        <v>21</v>
      </c>
      <c r="V379" s="96" t="s">
        <v>9</v>
      </c>
      <c r="W379" s="96" t="s">
        <v>21</v>
      </c>
      <c r="X379" s="96" t="s">
        <v>555</v>
      </c>
      <c r="Y379" s="96" t="s">
        <v>872</v>
      </c>
      <c r="Z379" s="96" t="s">
        <v>301</v>
      </c>
      <c r="AA379" s="96" t="s">
        <v>21</v>
      </c>
      <c r="AB379" s="96"/>
      <c r="AC379" s="96" t="s">
        <v>228</v>
      </c>
      <c r="AD379" s="96" t="s">
        <v>228</v>
      </c>
      <c r="AE379" s="96" t="s">
        <v>228</v>
      </c>
      <c r="AF379" s="96" t="s">
        <v>228</v>
      </c>
      <c r="AG379" s="96" t="s">
        <v>228</v>
      </c>
      <c r="AH379" s="96" t="s">
        <v>228</v>
      </c>
      <c r="AI379" s="96" t="s">
        <v>228</v>
      </c>
      <c r="AJ379" s="96" t="s">
        <v>228</v>
      </c>
      <c r="AK379" s="96" t="s">
        <v>228</v>
      </c>
      <c r="AL379" s="96" t="s">
        <v>228</v>
      </c>
      <c r="AM379" s="96" t="s">
        <v>228</v>
      </c>
      <c r="AN379" s="96"/>
      <c r="AO379" s="96">
        <v>50.0</v>
      </c>
      <c r="AP379" s="96" t="s">
        <v>3555</v>
      </c>
      <c r="AQ379" s="98"/>
      <c r="AR379" s="98"/>
      <c r="AS379" s="98"/>
      <c r="AT379" s="98"/>
      <c r="AU379" s="96"/>
      <c r="AV379" s="96" t="s">
        <v>231</v>
      </c>
      <c r="AW379" s="98"/>
      <c r="AX379" s="98"/>
      <c r="AY379" s="96"/>
      <c r="AZ379" s="105"/>
      <c r="BA379" s="96" t="s">
        <v>3556</v>
      </c>
      <c r="BB379" s="96"/>
      <c r="BC379" s="98">
        <f t="shared" ref="BC379:BC400" si="134">COUNTIF(AC379:AM379,"Sudah")</f>
        <v>11</v>
      </c>
      <c r="BD379" s="101"/>
      <c r="BE379" s="101"/>
      <c r="BF379" s="101"/>
      <c r="BG379" s="101"/>
      <c r="BH379" s="101"/>
      <c r="BI379" s="100" t="str">
        <f>IFERROR(__xludf.DUMMYFUNCTION("IF(OR(REGEXMATCH(I379,""Peraturan Walikota""),REGEXMATCH(I379,""Peraturan Bupati""),REGEXMATCH(I379,""PERATURAN BUPATI""),REGEXMATCH(I379,""PERATURAN WALIKOTA"")),""Ada"",""Tidak Ada"")"),"Ada")</f>
        <v>Ada</v>
      </c>
      <c r="BJ379" s="98" t="str">
        <f t="shared" ref="BJ379:BJ400" si="135">IF(O379 = "Belum Punya", "Tidak Ada", IF(O379 = "", "Tidak Menjawab", "Ada"))</f>
        <v>Ada</v>
      </c>
      <c r="BK379" s="96" t="str">
        <f t="shared" ref="BK379:BK400" si="136">IF(P379 = "Tidak Punya", "Tidak Ada", IF(P379 = "", "Tidak Menjawab", "Ada"))</f>
        <v>Ada</v>
      </c>
      <c r="BL379" s="98" t="str">
        <f t="shared" ref="BL379:BL400" si="137">IF(AND(R379="Ada",S379="Ada",T379="Ada"),"Lengkap","Tidak Lengkap")</f>
        <v>Tidak Lengkap</v>
      </c>
      <c r="BM379" s="98" t="str">
        <f t="shared" ref="BM379:BM397" si="138">IF(AND(U379="Ada",V379="Ada",W379="Ada",X379="Ada",Y379="Ada",Z379="Ada",AA379="Ada",AB379="Ada"),"Lengkap","Tidak Lengkap")</f>
        <v>Tidak Lengkap</v>
      </c>
    </row>
    <row r="380">
      <c r="A380" s="96" t="s">
        <v>86</v>
      </c>
      <c r="B380" s="97">
        <v>372.0</v>
      </c>
      <c r="C380" s="96" t="s">
        <v>3557</v>
      </c>
      <c r="D380" s="96" t="s">
        <v>3558</v>
      </c>
      <c r="E380" s="96" t="s">
        <v>3559</v>
      </c>
      <c r="F380" s="96" t="s">
        <v>237</v>
      </c>
      <c r="G380" s="96">
        <v>8.5242066919E10</v>
      </c>
      <c r="H380" s="96" t="s">
        <v>24</v>
      </c>
      <c r="I380" s="96" t="s">
        <v>3560</v>
      </c>
      <c r="J380" s="97">
        <v>2022.0</v>
      </c>
      <c r="K380" s="97" t="s">
        <v>223</v>
      </c>
      <c r="L380" s="96" t="s">
        <v>3558</v>
      </c>
      <c r="M380" s="96" t="s">
        <v>3561</v>
      </c>
      <c r="N380" s="96" t="s">
        <v>3562</v>
      </c>
      <c r="O380" s="96" t="s">
        <v>286</v>
      </c>
      <c r="P380" s="96" t="s">
        <v>287</v>
      </c>
      <c r="Q380" s="96" t="s">
        <v>301</v>
      </c>
      <c r="R380" s="96" t="s">
        <v>9</v>
      </c>
      <c r="S380" s="96" t="s">
        <v>9</v>
      </c>
      <c r="T380" s="96" t="s">
        <v>21</v>
      </c>
      <c r="U380" s="96" t="s">
        <v>21</v>
      </c>
      <c r="V380" s="96" t="s">
        <v>9</v>
      </c>
      <c r="W380" s="96" t="s">
        <v>21</v>
      </c>
      <c r="X380" s="96" t="s">
        <v>9</v>
      </c>
      <c r="Y380" s="96" t="s">
        <v>21</v>
      </c>
      <c r="Z380" s="96" t="s">
        <v>9</v>
      </c>
      <c r="AA380" s="96" t="s">
        <v>21</v>
      </c>
      <c r="AB380" s="96" t="s">
        <v>21</v>
      </c>
      <c r="AC380" s="96" t="s">
        <v>228</v>
      </c>
      <c r="AD380" s="96" t="s">
        <v>228</v>
      </c>
      <c r="AE380" s="96" t="s">
        <v>228</v>
      </c>
      <c r="AF380" s="96" t="s">
        <v>228</v>
      </c>
      <c r="AG380" s="96" t="s">
        <v>228</v>
      </c>
      <c r="AH380" s="96" t="s">
        <v>228</v>
      </c>
      <c r="AI380" s="96" t="s">
        <v>228</v>
      </c>
      <c r="AJ380" s="96" t="s">
        <v>228</v>
      </c>
      <c r="AK380" s="96" t="s">
        <v>228</v>
      </c>
      <c r="AL380" s="96" t="s">
        <v>228</v>
      </c>
      <c r="AM380" s="96" t="s">
        <v>228</v>
      </c>
      <c r="AN380" s="96"/>
      <c r="AO380" s="96">
        <v>53.0</v>
      </c>
      <c r="AP380" s="96" t="s">
        <v>3563</v>
      </c>
      <c r="AQ380" s="96"/>
      <c r="AR380" s="105"/>
      <c r="AS380" s="105"/>
      <c r="AT380" s="98"/>
      <c r="AU380" s="96"/>
      <c r="AV380" s="96"/>
      <c r="AW380" s="96" t="s">
        <v>231</v>
      </c>
      <c r="AX380" s="98"/>
      <c r="AY380" s="96"/>
      <c r="AZ380" s="105"/>
      <c r="BA380" s="96" t="s">
        <v>3564</v>
      </c>
      <c r="BB380" s="96" t="s">
        <v>3565</v>
      </c>
      <c r="BC380" s="98">
        <f t="shared" si="134"/>
        <v>11</v>
      </c>
      <c r="BD380" s="101"/>
      <c r="BE380" s="101"/>
      <c r="BF380" s="101"/>
      <c r="BG380" s="101"/>
      <c r="BH380" s="101"/>
      <c r="BI380" s="100" t="str">
        <f>IFERROR(__xludf.DUMMYFUNCTION("IF(OR(REGEXMATCH(I380,""Peraturan Walikota""),REGEXMATCH(I380,""Peraturan Bupati""),REGEXMATCH(I380,""PERATURAN BUPATI""),REGEXMATCH(I380,""PERATURAN WALIKOTA"")),""Ada"",""Tidak Ada"")"),"Ada")</f>
        <v>Ada</v>
      </c>
      <c r="BJ380" s="98" t="str">
        <f t="shared" si="135"/>
        <v>Ada</v>
      </c>
      <c r="BK380" s="96" t="str">
        <f t="shared" si="136"/>
        <v>Tidak Ada</v>
      </c>
      <c r="BL380" s="98" t="str">
        <f t="shared" si="137"/>
        <v>Tidak Lengkap</v>
      </c>
      <c r="BM380" s="98" t="str">
        <f t="shared" si="138"/>
        <v>Tidak Lengkap</v>
      </c>
    </row>
    <row r="381">
      <c r="A381" s="96" t="s">
        <v>86</v>
      </c>
      <c r="B381" s="97">
        <v>373.0</v>
      </c>
      <c r="C381" s="96" t="s">
        <v>3566</v>
      </c>
      <c r="D381" s="96" t="s">
        <v>3567</v>
      </c>
      <c r="E381" s="96" t="s">
        <v>3568</v>
      </c>
      <c r="F381" s="96">
        <v>8.5281793569E10</v>
      </c>
      <c r="G381" s="96">
        <v>8.1355355352E10</v>
      </c>
      <c r="H381" s="96" t="s">
        <v>11</v>
      </c>
      <c r="I381" s="96" t="s">
        <v>3569</v>
      </c>
      <c r="J381" s="97">
        <v>2020.0</v>
      </c>
      <c r="K381" s="97" t="s">
        <v>223</v>
      </c>
      <c r="L381" s="96" t="s">
        <v>3570</v>
      </c>
      <c r="M381" s="96" t="s">
        <v>3571</v>
      </c>
      <c r="N381" s="96" t="s">
        <v>3572</v>
      </c>
      <c r="O381" s="96" t="s">
        <v>276</v>
      </c>
      <c r="P381" s="96" t="s">
        <v>314</v>
      </c>
      <c r="Q381" s="96" t="s">
        <v>21</v>
      </c>
      <c r="R381" s="96" t="s">
        <v>21</v>
      </c>
      <c r="S381" s="96" t="s">
        <v>21</v>
      </c>
      <c r="T381" s="96" t="s">
        <v>21</v>
      </c>
      <c r="U381" s="96" t="s">
        <v>21</v>
      </c>
      <c r="V381" s="96" t="s">
        <v>9</v>
      </c>
      <c r="W381" s="96" t="s">
        <v>21</v>
      </c>
      <c r="X381" s="96" t="s">
        <v>21</v>
      </c>
      <c r="Y381" s="96" t="s">
        <v>21</v>
      </c>
      <c r="Z381" s="96" t="s">
        <v>21</v>
      </c>
      <c r="AA381" s="96" t="s">
        <v>21</v>
      </c>
      <c r="AB381" s="96" t="s">
        <v>21</v>
      </c>
      <c r="AC381" s="96" t="s">
        <v>228</v>
      </c>
      <c r="AD381" s="96" t="s">
        <v>228</v>
      </c>
      <c r="AE381" s="96" t="s">
        <v>302</v>
      </c>
      <c r="AF381" s="96" t="s">
        <v>228</v>
      </c>
      <c r="AG381" s="96" t="s">
        <v>228</v>
      </c>
      <c r="AH381" s="96" t="s">
        <v>228</v>
      </c>
      <c r="AI381" s="96" t="s">
        <v>873</v>
      </c>
      <c r="AJ381" s="96" t="s">
        <v>228</v>
      </c>
      <c r="AK381" s="96" t="s">
        <v>873</v>
      </c>
      <c r="AL381" s="96" t="s">
        <v>228</v>
      </c>
      <c r="AM381" s="96" t="s">
        <v>228</v>
      </c>
      <c r="AN381" s="96"/>
      <c r="AO381" s="96">
        <v>39.0</v>
      </c>
      <c r="AP381" s="96" t="s">
        <v>317</v>
      </c>
      <c r="AQ381" s="98"/>
      <c r="AR381" s="98"/>
      <c r="AS381" s="98"/>
      <c r="AT381" s="98"/>
      <c r="AU381" s="96" t="s">
        <v>279</v>
      </c>
      <c r="AV381" s="96"/>
      <c r="AW381" s="98"/>
      <c r="AX381" s="98"/>
      <c r="AY381" s="96"/>
      <c r="AZ381" s="105"/>
      <c r="BA381" s="96" t="s">
        <v>3573</v>
      </c>
      <c r="BB381" s="96" t="s">
        <v>3574</v>
      </c>
      <c r="BC381" s="98">
        <f t="shared" si="134"/>
        <v>9</v>
      </c>
      <c r="BD381" s="101"/>
      <c r="BE381" s="101"/>
      <c r="BF381" s="101"/>
      <c r="BG381" s="101"/>
      <c r="BH381" s="101"/>
      <c r="BI381" s="100" t="str">
        <f>IFERROR(__xludf.DUMMYFUNCTION("IF(OR(REGEXMATCH(I381,""Peraturan Walikota""),REGEXMATCH(I381,""Peraturan Bupati""),REGEXMATCH(I381,""PERATURAN BUPATI""),REGEXMATCH(I381,""PERATURAN WALIKOTA"")),""Ada"",""Tidak Ada"")"),"Ada")</f>
        <v>Ada</v>
      </c>
      <c r="BJ381" s="98" t="str">
        <f t="shared" si="135"/>
        <v>Ada</v>
      </c>
      <c r="BK381" s="96" t="str">
        <f t="shared" si="136"/>
        <v>Ada</v>
      </c>
      <c r="BL381" s="98" t="str">
        <f t="shared" si="137"/>
        <v>Tidak Lengkap</v>
      </c>
      <c r="BM381" s="98" t="str">
        <f t="shared" si="138"/>
        <v>Tidak Lengkap</v>
      </c>
    </row>
    <row r="382">
      <c r="A382" s="96" t="s">
        <v>86</v>
      </c>
      <c r="B382" s="97">
        <v>374.0</v>
      </c>
      <c r="C382" s="96" t="s">
        <v>3575</v>
      </c>
      <c r="D382" s="96" t="s">
        <v>3576</v>
      </c>
      <c r="E382" s="96" t="s">
        <v>3577</v>
      </c>
      <c r="F382" s="96">
        <v>8.5242498827E10</v>
      </c>
      <c r="G382" s="96">
        <v>8.2393513525E10</v>
      </c>
      <c r="H382" s="96" t="s">
        <v>24</v>
      </c>
      <c r="I382" s="96" t="s">
        <v>3578</v>
      </c>
      <c r="J382" s="97">
        <v>2021.0</v>
      </c>
      <c r="K382" s="97" t="s">
        <v>387</v>
      </c>
      <c r="L382" s="96">
        <v>8.5242498827E10</v>
      </c>
      <c r="M382" s="96" t="s">
        <v>3579</v>
      </c>
      <c r="N382" s="96" t="s">
        <v>3580</v>
      </c>
      <c r="O382" s="96" t="s">
        <v>253</v>
      </c>
      <c r="P382" s="96" t="s">
        <v>314</v>
      </c>
      <c r="Q382" s="96" t="s">
        <v>3581</v>
      </c>
      <c r="R382" s="96" t="s">
        <v>1856</v>
      </c>
      <c r="S382" s="96" t="s">
        <v>301</v>
      </c>
      <c r="T382" s="96" t="s">
        <v>301</v>
      </c>
      <c r="U382" s="96" t="s">
        <v>301</v>
      </c>
      <c r="V382" s="96" t="s">
        <v>301</v>
      </c>
      <c r="W382" s="96" t="s">
        <v>301</v>
      </c>
      <c r="X382" s="96" t="s">
        <v>301</v>
      </c>
      <c r="Y382" s="96" t="s">
        <v>301</v>
      </c>
      <c r="Z382" s="96" t="s">
        <v>301</v>
      </c>
      <c r="AA382" s="96" t="s">
        <v>301</v>
      </c>
      <c r="AB382" s="96" t="s">
        <v>301</v>
      </c>
      <c r="AC382" s="96" t="s">
        <v>228</v>
      </c>
      <c r="AD382" s="96" t="s">
        <v>228</v>
      </c>
      <c r="AE382" s="96" t="s">
        <v>228</v>
      </c>
      <c r="AF382" s="96" t="s">
        <v>228</v>
      </c>
      <c r="AG382" s="96" t="s">
        <v>228</v>
      </c>
      <c r="AH382" s="96" t="s">
        <v>228</v>
      </c>
      <c r="AI382" s="96" t="s">
        <v>228</v>
      </c>
      <c r="AJ382" s="96" t="s">
        <v>228</v>
      </c>
      <c r="AK382" s="96" t="s">
        <v>228</v>
      </c>
      <c r="AL382" s="96" t="s">
        <v>228</v>
      </c>
      <c r="AM382" s="96" t="s">
        <v>228</v>
      </c>
      <c r="AN382" s="96"/>
      <c r="AO382" s="96"/>
      <c r="AP382" s="96"/>
      <c r="AQ382" s="98"/>
      <c r="AR382" s="98"/>
      <c r="AS382" s="98"/>
      <c r="AT382" s="98"/>
      <c r="AU382" s="96"/>
      <c r="AV382" s="96"/>
      <c r="AW382" s="98"/>
      <c r="AX382" s="98"/>
      <c r="AY382" s="96"/>
      <c r="AZ382" s="105"/>
      <c r="BA382" s="96"/>
      <c r="BB382" s="96"/>
      <c r="BC382" s="98">
        <f t="shared" si="134"/>
        <v>11</v>
      </c>
      <c r="BD382" s="101"/>
      <c r="BE382" s="101"/>
      <c r="BF382" s="101"/>
      <c r="BG382" s="101"/>
      <c r="BH382" s="101"/>
      <c r="BI382" s="100" t="str">
        <f>IFERROR(__xludf.DUMMYFUNCTION("IF(OR(REGEXMATCH(I382,""Peraturan Walikota""),REGEXMATCH(I382,""Peraturan Bupati""),REGEXMATCH(I382,""PERATURAN BUPATI""),REGEXMATCH(I382,""PERATURAN WALIKOTA"")),""Ada"",""Tidak Ada"")"),"Ada")</f>
        <v>Ada</v>
      </c>
      <c r="BJ382" s="98" t="str">
        <f t="shared" si="135"/>
        <v>Ada</v>
      </c>
      <c r="BK382" s="96" t="str">
        <f t="shared" si="136"/>
        <v>Ada</v>
      </c>
      <c r="BL382" s="98" t="str">
        <f t="shared" si="137"/>
        <v>Tidak Lengkap</v>
      </c>
      <c r="BM382" s="98" t="str">
        <f t="shared" si="138"/>
        <v>Tidak Lengkap</v>
      </c>
    </row>
    <row r="383">
      <c r="A383" s="96" t="s">
        <v>86</v>
      </c>
      <c r="B383" s="97">
        <v>375.0</v>
      </c>
      <c r="C383" s="96" t="s">
        <v>3582</v>
      </c>
      <c r="D383" s="96" t="s">
        <v>3583</v>
      </c>
      <c r="E383" s="96" t="s">
        <v>3584</v>
      </c>
      <c r="F383" s="96" t="s">
        <v>237</v>
      </c>
      <c r="G383" s="96">
        <v>8.5299715228E10</v>
      </c>
      <c r="H383" s="96" t="s">
        <v>11</v>
      </c>
      <c r="I383" s="96" t="s">
        <v>3585</v>
      </c>
      <c r="J383" s="97">
        <v>2022.0</v>
      </c>
      <c r="K383" s="97" t="s">
        <v>223</v>
      </c>
      <c r="L383" s="96" t="s">
        <v>3586</v>
      </c>
      <c r="M383" s="96" t="s">
        <v>3587</v>
      </c>
      <c r="N383" s="96" t="s">
        <v>3588</v>
      </c>
      <c r="O383" s="96" t="s">
        <v>260</v>
      </c>
      <c r="P383" s="96" t="s">
        <v>287</v>
      </c>
      <c r="Q383" s="96" t="s">
        <v>3589</v>
      </c>
      <c r="R383" s="96" t="s">
        <v>21</v>
      </c>
      <c r="S383" s="96" t="s">
        <v>9</v>
      </c>
      <c r="T383" s="96" t="s">
        <v>9</v>
      </c>
      <c r="U383" s="96" t="s">
        <v>9</v>
      </c>
      <c r="V383" s="96" t="s">
        <v>21</v>
      </c>
      <c r="W383" s="96" t="s">
        <v>21</v>
      </c>
      <c r="X383" s="96" t="s">
        <v>21</v>
      </c>
      <c r="Y383" s="96" t="s">
        <v>9</v>
      </c>
      <c r="Z383" s="96" t="s">
        <v>21</v>
      </c>
      <c r="AA383" s="96" t="s">
        <v>21</v>
      </c>
      <c r="AB383" s="96" t="s">
        <v>21</v>
      </c>
      <c r="AC383" s="96" t="s">
        <v>228</v>
      </c>
      <c r="AD383" s="96" t="s">
        <v>228</v>
      </c>
      <c r="AE383" s="96" t="s">
        <v>228</v>
      </c>
      <c r="AF383" s="96" t="s">
        <v>228</v>
      </c>
      <c r="AG383" s="96" t="s">
        <v>229</v>
      </c>
      <c r="AH383" s="96" t="s">
        <v>228</v>
      </c>
      <c r="AI383" s="96" t="s">
        <v>229</v>
      </c>
      <c r="AJ383" s="96" t="s">
        <v>229</v>
      </c>
      <c r="AK383" s="96" t="s">
        <v>229</v>
      </c>
      <c r="AL383" s="96" t="s">
        <v>228</v>
      </c>
      <c r="AM383" s="96" t="s">
        <v>228</v>
      </c>
      <c r="AN383" s="96" t="s">
        <v>3590</v>
      </c>
      <c r="AO383" s="96">
        <v>74.0</v>
      </c>
      <c r="AP383" s="96" t="s">
        <v>2990</v>
      </c>
      <c r="AQ383" s="96"/>
      <c r="AR383" s="99"/>
      <c r="AS383" s="99"/>
      <c r="AT383" s="96"/>
      <c r="AU383" s="96"/>
      <c r="AV383" s="96"/>
      <c r="AW383" s="96" t="s">
        <v>231</v>
      </c>
      <c r="AX383" s="96"/>
      <c r="AY383" s="96"/>
      <c r="AZ383" s="105"/>
      <c r="BA383" s="96" t="s">
        <v>3591</v>
      </c>
      <c r="BB383" s="96" t="s">
        <v>3592</v>
      </c>
      <c r="BC383" s="98">
        <f t="shared" si="134"/>
        <v>7</v>
      </c>
      <c r="BD383" s="101"/>
      <c r="BE383" s="101"/>
      <c r="BF383" s="101"/>
      <c r="BG383" s="101"/>
      <c r="BH383" s="101"/>
      <c r="BI383" s="100" t="str">
        <f>IFERROR(__xludf.DUMMYFUNCTION("IF(OR(REGEXMATCH(I383,""Peraturan Walikota""),REGEXMATCH(I383,""Peraturan Bupati""),REGEXMATCH(I383,""PERATURAN BUPATI""),REGEXMATCH(I383,""PERATURAN WALIKOTA"")),""Ada"",""Tidak Ada"")"),"Ada")</f>
        <v>Ada</v>
      </c>
      <c r="BJ383" s="98" t="str">
        <f t="shared" si="135"/>
        <v>Ada</v>
      </c>
      <c r="BK383" s="96" t="str">
        <f t="shared" si="136"/>
        <v>Tidak Ada</v>
      </c>
      <c r="BL383" s="98" t="str">
        <f t="shared" si="137"/>
        <v>Tidak Lengkap</v>
      </c>
      <c r="BM383" s="98" t="str">
        <f t="shared" si="138"/>
        <v>Tidak Lengkap</v>
      </c>
    </row>
    <row r="384">
      <c r="A384" s="96" t="s">
        <v>86</v>
      </c>
      <c r="B384" s="97">
        <v>376.0</v>
      </c>
      <c r="C384" s="96" t="s">
        <v>3593</v>
      </c>
      <c r="D384" s="96" t="s">
        <v>3594</v>
      </c>
      <c r="E384" s="96" t="s">
        <v>3595</v>
      </c>
      <c r="F384" s="96" t="s">
        <v>237</v>
      </c>
      <c r="G384" s="96" t="s">
        <v>3596</v>
      </c>
      <c r="H384" s="96" t="s">
        <v>11</v>
      </c>
      <c r="I384" s="96" t="s">
        <v>3597</v>
      </c>
      <c r="J384" s="97">
        <v>2020.0</v>
      </c>
      <c r="K384" s="97" t="s">
        <v>223</v>
      </c>
      <c r="L384" s="96" t="s">
        <v>3598</v>
      </c>
      <c r="M384" s="96" t="s">
        <v>3599</v>
      </c>
      <c r="N384" s="96" t="s">
        <v>3600</v>
      </c>
      <c r="O384" s="96" t="s">
        <v>226</v>
      </c>
      <c r="P384" s="96" t="s">
        <v>330</v>
      </c>
      <c r="Q384" s="96" t="s">
        <v>3601</v>
      </c>
      <c r="R384" s="96" t="s">
        <v>9</v>
      </c>
      <c r="S384" s="96" t="s">
        <v>9</v>
      </c>
      <c r="T384" s="96" t="s">
        <v>9</v>
      </c>
      <c r="U384" s="96" t="s">
        <v>9</v>
      </c>
      <c r="V384" s="96" t="s">
        <v>9</v>
      </c>
      <c r="W384" s="96" t="s">
        <v>21</v>
      </c>
      <c r="X384" s="96" t="s">
        <v>9</v>
      </c>
      <c r="Y384" s="96" t="s">
        <v>9</v>
      </c>
      <c r="Z384" s="96" t="s">
        <v>9</v>
      </c>
      <c r="AA384" s="96" t="s">
        <v>21</v>
      </c>
      <c r="AB384" s="96" t="s">
        <v>21</v>
      </c>
      <c r="AC384" s="96" t="s">
        <v>228</v>
      </c>
      <c r="AD384" s="96" t="s">
        <v>228</v>
      </c>
      <c r="AE384" s="96" t="s">
        <v>228</v>
      </c>
      <c r="AF384" s="96" t="s">
        <v>228</v>
      </c>
      <c r="AG384" s="96" t="s">
        <v>228</v>
      </c>
      <c r="AH384" s="96" t="s">
        <v>228</v>
      </c>
      <c r="AI384" s="96" t="s">
        <v>228</v>
      </c>
      <c r="AJ384" s="96" t="s">
        <v>228</v>
      </c>
      <c r="AK384" s="96" t="s">
        <v>228</v>
      </c>
      <c r="AL384" s="96" t="s">
        <v>228</v>
      </c>
      <c r="AM384" s="96" t="s">
        <v>228</v>
      </c>
      <c r="AN384" s="96"/>
      <c r="AO384" s="96">
        <v>520.0</v>
      </c>
      <c r="AP384" s="96" t="s">
        <v>317</v>
      </c>
      <c r="AQ384" s="96"/>
      <c r="AR384" s="99"/>
      <c r="AS384" s="99"/>
      <c r="AT384" s="98"/>
      <c r="AU384" s="96" t="s">
        <v>279</v>
      </c>
      <c r="AV384" s="96"/>
      <c r="AW384" s="98"/>
      <c r="AX384" s="98"/>
      <c r="AY384" s="96"/>
      <c r="AZ384" s="105"/>
      <c r="BA384" s="96" t="s">
        <v>3602</v>
      </c>
      <c r="BB384" s="96" t="s">
        <v>3603</v>
      </c>
      <c r="BC384" s="98">
        <f t="shared" si="134"/>
        <v>11</v>
      </c>
      <c r="BD384" s="101"/>
      <c r="BE384" s="101"/>
      <c r="BF384" s="101"/>
      <c r="BG384" s="101"/>
      <c r="BH384" s="101"/>
      <c r="BI384" s="100" t="str">
        <f>IFERROR(__xludf.DUMMYFUNCTION("IF(OR(REGEXMATCH(I384,""Peraturan Walikota""),REGEXMATCH(I384,""Peraturan Bupati""),REGEXMATCH(I384,""PERATURAN BUPATI""),REGEXMATCH(I384,""PERATURAN WALIKOTA"")),""Ada"",""Tidak Ada"")"),"Ada")</f>
        <v>Ada</v>
      </c>
      <c r="BJ384" s="98" t="str">
        <f t="shared" si="135"/>
        <v>Ada</v>
      </c>
      <c r="BK384" s="96" t="str">
        <f t="shared" si="136"/>
        <v>Ada</v>
      </c>
      <c r="BL384" s="98" t="str">
        <f t="shared" si="137"/>
        <v>Lengkap</v>
      </c>
      <c r="BM384" s="98" t="str">
        <f t="shared" si="138"/>
        <v>Tidak Lengkap</v>
      </c>
    </row>
    <row r="385">
      <c r="A385" s="96" t="s">
        <v>86</v>
      </c>
      <c r="B385" s="97">
        <v>377.0</v>
      </c>
      <c r="C385" s="96" t="s">
        <v>3604</v>
      </c>
      <c r="D385" s="96" t="s">
        <v>3605</v>
      </c>
      <c r="E385" s="96" t="s">
        <v>3606</v>
      </c>
      <c r="F385" s="96">
        <v>8.2346561924E10</v>
      </c>
      <c r="G385" s="96"/>
      <c r="H385" s="96" t="s">
        <v>11</v>
      </c>
      <c r="I385" s="96" t="s">
        <v>3607</v>
      </c>
      <c r="J385" s="97">
        <v>2020.0</v>
      </c>
      <c r="K385" s="97" t="s">
        <v>387</v>
      </c>
      <c r="L385" s="96" t="s">
        <v>3605</v>
      </c>
      <c r="M385" s="96" t="s">
        <v>3608</v>
      </c>
      <c r="N385" s="96" t="s">
        <v>3609</v>
      </c>
      <c r="O385" s="96" t="s">
        <v>253</v>
      </c>
      <c r="P385" s="96" t="s">
        <v>314</v>
      </c>
      <c r="Q385" s="96" t="s">
        <v>1724</v>
      </c>
      <c r="R385" s="96" t="s">
        <v>9</v>
      </c>
      <c r="S385" s="96" t="s">
        <v>21</v>
      </c>
      <c r="T385" s="96" t="s">
        <v>21</v>
      </c>
      <c r="U385" s="96" t="s">
        <v>21</v>
      </c>
      <c r="V385" s="96" t="s">
        <v>9</v>
      </c>
      <c r="W385" s="96" t="s">
        <v>9</v>
      </c>
      <c r="X385" s="96" t="s">
        <v>9</v>
      </c>
      <c r="Y385" s="96" t="s">
        <v>9</v>
      </c>
      <c r="Z385" s="96" t="s">
        <v>21</v>
      </c>
      <c r="AA385" s="96" t="s">
        <v>21</v>
      </c>
      <c r="AB385" s="96" t="s">
        <v>21</v>
      </c>
      <c r="AC385" s="96" t="s">
        <v>228</v>
      </c>
      <c r="AD385" s="96" t="s">
        <v>228</v>
      </c>
      <c r="AE385" s="96" t="s">
        <v>228</v>
      </c>
      <c r="AF385" s="96" t="s">
        <v>228</v>
      </c>
      <c r="AG385" s="96" t="s">
        <v>228</v>
      </c>
      <c r="AH385" s="96" t="s">
        <v>228</v>
      </c>
      <c r="AI385" s="96" t="s">
        <v>228</v>
      </c>
      <c r="AJ385" s="96" t="s">
        <v>229</v>
      </c>
      <c r="AK385" s="96" t="s">
        <v>228</v>
      </c>
      <c r="AL385" s="96" t="s">
        <v>228</v>
      </c>
      <c r="AM385" s="96" t="s">
        <v>228</v>
      </c>
      <c r="AN385" s="96"/>
      <c r="AO385" s="96">
        <v>23.0</v>
      </c>
      <c r="AP385" s="96" t="s">
        <v>3610</v>
      </c>
      <c r="AQ385" s="98"/>
      <c r="AR385" s="98"/>
      <c r="AS385" s="98"/>
      <c r="AT385" s="98"/>
      <c r="AU385" s="96" t="s">
        <v>3368</v>
      </c>
      <c r="AV385" s="96"/>
      <c r="AW385" s="98"/>
      <c r="AX385" s="98"/>
      <c r="AY385" s="96"/>
      <c r="AZ385" s="105"/>
      <c r="BA385" s="96" t="s">
        <v>3611</v>
      </c>
      <c r="BB385" s="96" t="s">
        <v>3612</v>
      </c>
      <c r="BC385" s="98">
        <f t="shared" si="134"/>
        <v>10</v>
      </c>
      <c r="BD385" s="101"/>
      <c r="BE385" s="101"/>
      <c r="BF385" s="101"/>
      <c r="BG385" s="101"/>
      <c r="BH385" s="101"/>
      <c r="BI385" s="100" t="str">
        <f>IFERROR(__xludf.DUMMYFUNCTION("IF(OR(REGEXMATCH(I385,""Peraturan Walikota""),REGEXMATCH(I385,""Peraturan Bupati""),REGEXMATCH(I385,""PERATURAN BUPATI""),REGEXMATCH(I385,""PERATURAN WALIKOTA"")),""Ada"",""Tidak Ada"")"),"Ada")</f>
        <v>Ada</v>
      </c>
      <c r="BJ385" s="98" t="str">
        <f t="shared" si="135"/>
        <v>Ada</v>
      </c>
      <c r="BK385" s="96" t="str">
        <f t="shared" si="136"/>
        <v>Ada</v>
      </c>
      <c r="BL385" s="98" t="str">
        <f t="shared" si="137"/>
        <v>Tidak Lengkap</v>
      </c>
      <c r="BM385" s="98" t="str">
        <f t="shared" si="138"/>
        <v>Tidak Lengkap</v>
      </c>
    </row>
    <row r="386">
      <c r="A386" s="96" t="s">
        <v>86</v>
      </c>
      <c r="B386" s="97">
        <v>378.0</v>
      </c>
      <c r="C386" s="96" t="s">
        <v>3613</v>
      </c>
      <c r="D386" s="96" t="s">
        <v>3614</v>
      </c>
      <c r="E386" s="96" t="s">
        <v>3615</v>
      </c>
      <c r="F386" s="96" t="s">
        <v>21</v>
      </c>
      <c r="G386" s="96" t="s">
        <v>21</v>
      </c>
      <c r="H386" s="96" t="s">
        <v>11</v>
      </c>
      <c r="I386" s="96" t="s">
        <v>3616</v>
      </c>
      <c r="J386" s="97">
        <v>2020.0</v>
      </c>
      <c r="K386" s="97" t="s">
        <v>387</v>
      </c>
      <c r="L386" s="96" t="s">
        <v>3617</v>
      </c>
      <c r="M386" s="96" t="s">
        <v>3618</v>
      </c>
      <c r="N386" s="96" t="s">
        <v>3619</v>
      </c>
      <c r="O386" s="96" t="s">
        <v>276</v>
      </c>
      <c r="P386" s="96" t="s">
        <v>647</v>
      </c>
      <c r="Q386" s="96" t="s">
        <v>300</v>
      </c>
      <c r="R386" s="96" t="s">
        <v>9</v>
      </c>
      <c r="S386" s="96" t="s">
        <v>9</v>
      </c>
      <c r="T386" s="96" t="s">
        <v>9</v>
      </c>
      <c r="U386" s="96" t="s">
        <v>21</v>
      </c>
      <c r="V386" s="96" t="s">
        <v>9</v>
      </c>
      <c r="W386" s="96" t="s">
        <v>21</v>
      </c>
      <c r="X386" s="96" t="s">
        <v>9</v>
      </c>
      <c r="Y386" s="96" t="s">
        <v>21</v>
      </c>
      <c r="Z386" s="96" t="s">
        <v>9</v>
      </c>
      <c r="AA386" s="96" t="s">
        <v>21</v>
      </c>
      <c r="AB386" s="96" t="s">
        <v>21</v>
      </c>
      <c r="AC386" s="96" t="s">
        <v>228</v>
      </c>
      <c r="AD386" s="96" t="s">
        <v>228</v>
      </c>
      <c r="AE386" s="96" t="s">
        <v>228</v>
      </c>
      <c r="AF386" s="96" t="s">
        <v>228</v>
      </c>
      <c r="AG386" s="96" t="s">
        <v>228</v>
      </c>
      <c r="AH386" s="96" t="s">
        <v>228</v>
      </c>
      <c r="AI386" s="96" t="s">
        <v>228</v>
      </c>
      <c r="AJ386" s="96" t="s">
        <v>228</v>
      </c>
      <c r="AK386" s="96" t="s">
        <v>228</v>
      </c>
      <c r="AL386" s="96" t="s">
        <v>228</v>
      </c>
      <c r="AM386" s="96" t="s">
        <v>228</v>
      </c>
      <c r="AN386" s="96" t="s">
        <v>3620</v>
      </c>
      <c r="AO386" s="96">
        <v>96.0</v>
      </c>
      <c r="AP386" s="96" t="s">
        <v>317</v>
      </c>
      <c r="AQ386" s="98"/>
      <c r="AR386" s="98"/>
      <c r="AS386" s="98"/>
      <c r="AT386" s="98"/>
      <c r="AU386" s="96" t="s">
        <v>231</v>
      </c>
      <c r="AV386" s="96"/>
      <c r="AW386" s="98"/>
      <c r="AX386" s="98"/>
      <c r="AY386" s="96"/>
      <c r="AZ386" s="105"/>
      <c r="BA386" s="96" t="s">
        <v>3621</v>
      </c>
      <c r="BB386" s="96" t="s">
        <v>3622</v>
      </c>
      <c r="BC386" s="98">
        <f t="shared" si="134"/>
        <v>11</v>
      </c>
      <c r="BD386" s="101"/>
      <c r="BE386" s="101"/>
      <c r="BF386" s="101"/>
      <c r="BG386" s="101"/>
      <c r="BH386" s="101"/>
      <c r="BI386" s="100" t="str">
        <f>IFERROR(__xludf.DUMMYFUNCTION("IF(OR(REGEXMATCH(I386,""Peraturan Walikota""),REGEXMATCH(I386,""Peraturan Bupati""),REGEXMATCH(I386,""PERATURAN BUPATI""),REGEXMATCH(I386,""PERATURAN WALIKOTA"")),""Ada"",""Tidak Ada"")"),"Ada")</f>
        <v>Ada</v>
      </c>
      <c r="BJ386" s="98" t="str">
        <f t="shared" si="135"/>
        <v>Ada</v>
      </c>
      <c r="BK386" s="96" t="str">
        <f t="shared" si="136"/>
        <v>Tidak Ada</v>
      </c>
      <c r="BL386" s="98" t="str">
        <f t="shared" si="137"/>
        <v>Lengkap</v>
      </c>
      <c r="BM386" s="98" t="str">
        <f t="shared" si="138"/>
        <v>Tidak Lengkap</v>
      </c>
    </row>
    <row r="387">
      <c r="A387" s="96" t="s">
        <v>86</v>
      </c>
      <c r="B387" s="97">
        <v>379.0</v>
      </c>
      <c r="C387" s="96" t="s">
        <v>3623</v>
      </c>
      <c r="D387" s="96" t="s">
        <v>3624</v>
      </c>
      <c r="E387" s="96" t="s">
        <v>3625</v>
      </c>
      <c r="F387" s="96" t="s">
        <v>3626</v>
      </c>
      <c r="G387" s="96" t="s">
        <v>3626</v>
      </c>
      <c r="H387" s="96" t="s">
        <v>11</v>
      </c>
      <c r="I387" s="96" t="s">
        <v>3627</v>
      </c>
      <c r="J387" s="97">
        <v>2020.0</v>
      </c>
      <c r="K387" s="97" t="s">
        <v>387</v>
      </c>
      <c r="L387" s="96" t="s">
        <v>3624</v>
      </c>
      <c r="M387" s="96" t="s">
        <v>3628</v>
      </c>
      <c r="N387" s="96" t="s">
        <v>3629</v>
      </c>
      <c r="O387" s="96" t="s">
        <v>276</v>
      </c>
      <c r="P387" s="96" t="s">
        <v>647</v>
      </c>
      <c r="Q387" s="96" t="s">
        <v>3630</v>
      </c>
      <c r="R387" s="96" t="s">
        <v>21</v>
      </c>
      <c r="S387" s="96" t="s">
        <v>21</v>
      </c>
      <c r="T387" s="96" t="s">
        <v>9</v>
      </c>
      <c r="U387" s="96" t="s">
        <v>21</v>
      </c>
      <c r="V387" s="96" t="s">
        <v>21</v>
      </c>
      <c r="W387" s="96" t="s">
        <v>21</v>
      </c>
      <c r="X387" s="96" t="s">
        <v>21</v>
      </c>
      <c r="Y387" s="96" t="s">
        <v>21</v>
      </c>
      <c r="Z387" s="96" t="s">
        <v>21</v>
      </c>
      <c r="AA387" s="96" t="s">
        <v>21</v>
      </c>
      <c r="AB387" s="96" t="s">
        <v>21</v>
      </c>
      <c r="AC387" s="96" t="s">
        <v>228</v>
      </c>
      <c r="AD387" s="96" t="s">
        <v>228</v>
      </c>
      <c r="AE387" s="96" t="s">
        <v>228</v>
      </c>
      <c r="AF387" s="96" t="s">
        <v>229</v>
      </c>
      <c r="AG387" s="96" t="s">
        <v>228</v>
      </c>
      <c r="AH387" s="96" t="s">
        <v>228</v>
      </c>
      <c r="AI387" s="96" t="s">
        <v>228</v>
      </c>
      <c r="AJ387" s="96" t="s">
        <v>228</v>
      </c>
      <c r="AK387" s="96" t="s">
        <v>228</v>
      </c>
      <c r="AL387" s="96" t="s">
        <v>228</v>
      </c>
      <c r="AM387" s="96" t="s">
        <v>228</v>
      </c>
      <c r="AN387" s="96"/>
      <c r="AO387" s="96">
        <v>30.0</v>
      </c>
      <c r="AP387" s="96" t="s">
        <v>3631</v>
      </c>
      <c r="AQ387" s="98"/>
      <c r="AR387" s="98"/>
      <c r="AS387" s="98"/>
      <c r="AT387" s="98"/>
      <c r="AU387" s="96" t="s">
        <v>231</v>
      </c>
      <c r="AV387" s="96"/>
      <c r="AW387" s="98"/>
      <c r="AX387" s="98"/>
      <c r="AY387" s="96"/>
      <c r="AZ387" s="105"/>
      <c r="BA387" s="96" t="s">
        <v>3632</v>
      </c>
      <c r="BB387" s="96" t="s">
        <v>3633</v>
      </c>
      <c r="BC387" s="98">
        <f t="shared" si="134"/>
        <v>10</v>
      </c>
      <c r="BD387" s="101"/>
      <c r="BE387" s="101"/>
      <c r="BF387" s="101"/>
      <c r="BG387" s="101"/>
      <c r="BH387" s="101"/>
      <c r="BI387" s="100" t="str">
        <f>IFERROR(__xludf.DUMMYFUNCTION("IF(OR(REGEXMATCH(I387,""Peraturan Walikota""),REGEXMATCH(I387,""Peraturan Bupati""),REGEXMATCH(I387,""PERATURAN BUPATI""),REGEXMATCH(I387,""PERATURAN WALIKOTA"")),""Ada"",""Tidak Ada"")"),"Ada")</f>
        <v>Ada</v>
      </c>
      <c r="BJ387" s="98" t="str">
        <f t="shared" si="135"/>
        <v>Ada</v>
      </c>
      <c r="BK387" s="96" t="str">
        <f t="shared" si="136"/>
        <v>Tidak Ada</v>
      </c>
      <c r="BL387" s="98" t="str">
        <f t="shared" si="137"/>
        <v>Tidak Lengkap</v>
      </c>
      <c r="BM387" s="98" t="str">
        <f t="shared" si="138"/>
        <v>Tidak Lengkap</v>
      </c>
    </row>
    <row r="388">
      <c r="A388" s="96" t="s">
        <v>86</v>
      </c>
      <c r="B388" s="97">
        <v>380.0</v>
      </c>
      <c r="C388" s="96" t="s">
        <v>3634</v>
      </c>
      <c r="D388" s="96" t="s">
        <v>3635</v>
      </c>
      <c r="E388" s="96" t="s">
        <v>3636</v>
      </c>
      <c r="F388" s="96">
        <v>4.8421178E7</v>
      </c>
      <c r="G388" s="96">
        <v>8.114443172E9</v>
      </c>
      <c r="H388" s="96" t="s">
        <v>24</v>
      </c>
      <c r="I388" s="96" t="s">
        <v>3637</v>
      </c>
      <c r="J388" s="97">
        <v>2020.0</v>
      </c>
      <c r="K388" s="97" t="s">
        <v>387</v>
      </c>
      <c r="L388" s="96" t="s">
        <v>3638</v>
      </c>
      <c r="M388" s="96" t="s">
        <v>3639</v>
      </c>
      <c r="N388" s="96" t="s">
        <v>3640</v>
      </c>
      <c r="O388" s="96" t="s">
        <v>286</v>
      </c>
      <c r="P388" s="96" t="s">
        <v>330</v>
      </c>
      <c r="Q388" s="96"/>
      <c r="R388" s="96" t="s">
        <v>9</v>
      </c>
      <c r="S388" s="96" t="s">
        <v>9</v>
      </c>
      <c r="T388" s="96" t="s">
        <v>9</v>
      </c>
      <c r="U388" s="96" t="s">
        <v>9</v>
      </c>
      <c r="V388" s="96" t="s">
        <v>21</v>
      </c>
      <c r="W388" s="96" t="s">
        <v>21</v>
      </c>
      <c r="X388" s="96" t="s">
        <v>9</v>
      </c>
      <c r="Y388" s="96" t="s">
        <v>21</v>
      </c>
      <c r="Z388" s="96" t="s">
        <v>21</v>
      </c>
      <c r="AA388" s="96" t="s">
        <v>21</v>
      </c>
      <c r="AB388" s="96" t="s">
        <v>21</v>
      </c>
      <c r="AC388" s="96" t="s">
        <v>228</v>
      </c>
      <c r="AD388" s="96" t="s">
        <v>228</v>
      </c>
      <c r="AE388" s="96" t="s">
        <v>228</v>
      </c>
      <c r="AF388" s="96" t="s">
        <v>228</v>
      </c>
      <c r="AG388" s="96" t="s">
        <v>228</v>
      </c>
      <c r="AH388" s="96" t="s">
        <v>228</v>
      </c>
      <c r="AI388" s="96" t="s">
        <v>228</v>
      </c>
      <c r="AJ388" s="96" t="s">
        <v>228</v>
      </c>
      <c r="AK388" s="96" t="s">
        <v>228</v>
      </c>
      <c r="AL388" s="96" t="s">
        <v>228</v>
      </c>
      <c r="AM388" s="96" t="s">
        <v>228</v>
      </c>
      <c r="AN388" s="96" t="s">
        <v>3641</v>
      </c>
      <c r="AO388" s="96">
        <v>45.0</v>
      </c>
      <c r="AP388" s="96" t="s">
        <v>3642</v>
      </c>
      <c r="AQ388" s="96"/>
      <c r="AR388" s="99"/>
      <c r="AS388" s="99"/>
      <c r="AT388" s="96"/>
      <c r="AU388" s="96" t="s">
        <v>3368</v>
      </c>
      <c r="AV388" s="96"/>
      <c r="AW388" s="96"/>
      <c r="AX388" s="96"/>
      <c r="AY388" s="96"/>
      <c r="AZ388" s="105"/>
      <c r="BA388" s="96" t="s">
        <v>3643</v>
      </c>
      <c r="BB388" s="96" t="s">
        <v>3644</v>
      </c>
      <c r="BC388" s="98">
        <f t="shared" si="134"/>
        <v>11</v>
      </c>
      <c r="BD388" s="101"/>
      <c r="BE388" s="101"/>
      <c r="BF388" s="101"/>
      <c r="BG388" s="101"/>
      <c r="BH388" s="101"/>
      <c r="BI388" s="100" t="str">
        <f>IFERROR(__xludf.DUMMYFUNCTION("IF(OR(REGEXMATCH(I388,""Peraturan Walikota""),REGEXMATCH(I388,""Peraturan Bupati""),REGEXMATCH(I388,""PERATURAN BUPATI""),REGEXMATCH(I388,""PERATURAN WALIKOTA"")),""Ada"",""Tidak Ada"")"),"Ada")</f>
        <v>Ada</v>
      </c>
      <c r="BJ388" s="98" t="str">
        <f t="shared" si="135"/>
        <v>Ada</v>
      </c>
      <c r="BK388" s="96" t="str">
        <f t="shared" si="136"/>
        <v>Ada</v>
      </c>
      <c r="BL388" s="98" t="str">
        <f t="shared" si="137"/>
        <v>Lengkap</v>
      </c>
      <c r="BM388" s="98" t="str">
        <f t="shared" si="138"/>
        <v>Tidak Lengkap</v>
      </c>
    </row>
    <row r="389">
      <c r="A389" s="96" t="s">
        <v>86</v>
      </c>
      <c r="B389" s="97">
        <v>381.0</v>
      </c>
      <c r="C389" s="96" t="s">
        <v>3645</v>
      </c>
      <c r="D389" s="96" t="s">
        <v>3646</v>
      </c>
      <c r="E389" s="96" t="s">
        <v>3647</v>
      </c>
      <c r="F389" s="96" t="s">
        <v>3648</v>
      </c>
      <c r="G389" s="96"/>
      <c r="H389" s="96"/>
      <c r="I389" s="96" t="s">
        <v>3649</v>
      </c>
      <c r="J389" s="97">
        <v>2021.0</v>
      </c>
      <c r="K389" s="97" t="s">
        <v>223</v>
      </c>
      <c r="L389" s="96" t="s">
        <v>3650</v>
      </c>
      <c r="M389" s="96"/>
      <c r="N389" s="96" t="s">
        <v>3651</v>
      </c>
      <c r="O389" s="96" t="s">
        <v>253</v>
      </c>
      <c r="P389" s="96" t="s">
        <v>314</v>
      </c>
      <c r="Q389" s="96" t="s">
        <v>952</v>
      </c>
      <c r="R389" s="96" t="s">
        <v>9</v>
      </c>
      <c r="S389" s="96" t="s">
        <v>595</v>
      </c>
      <c r="T389" s="96" t="s">
        <v>21</v>
      </c>
      <c r="U389" s="96" t="s">
        <v>595</v>
      </c>
      <c r="V389" s="96" t="s">
        <v>595</v>
      </c>
      <c r="W389" s="96" t="s">
        <v>21</v>
      </c>
      <c r="X389" s="96" t="s">
        <v>21</v>
      </c>
      <c r="Y389" s="96" t="s">
        <v>21</v>
      </c>
      <c r="Z389" s="96" t="s">
        <v>595</v>
      </c>
      <c r="AA389" s="96" t="s">
        <v>595</v>
      </c>
      <c r="AB389" s="96" t="s">
        <v>595</v>
      </c>
      <c r="AC389" s="96" t="s">
        <v>596</v>
      </c>
      <c r="AD389" s="96" t="s">
        <v>596</v>
      </c>
      <c r="AE389" s="96" t="s">
        <v>596</v>
      </c>
      <c r="AF389" s="96" t="s">
        <v>596</v>
      </c>
      <c r="AG389" s="96" t="s">
        <v>596</v>
      </c>
      <c r="AH389" s="96" t="s">
        <v>229</v>
      </c>
      <c r="AI389" s="96" t="s">
        <v>596</v>
      </c>
      <c r="AJ389" s="96" t="s">
        <v>596</v>
      </c>
      <c r="AK389" s="96" t="s">
        <v>596</v>
      </c>
      <c r="AL389" s="96" t="s">
        <v>596</v>
      </c>
      <c r="AM389" s="96" t="s">
        <v>596</v>
      </c>
      <c r="AN389" s="96" t="s">
        <v>596</v>
      </c>
      <c r="AO389" s="96" t="s">
        <v>3652</v>
      </c>
      <c r="AP389" s="96" t="s">
        <v>3653</v>
      </c>
      <c r="AQ389" s="98"/>
      <c r="AR389" s="98"/>
      <c r="AS389" s="98"/>
      <c r="AT389" s="98"/>
      <c r="AU389" s="96"/>
      <c r="AV389" s="96" t="s">
        <v>3368</v>
      </c>
      <c r="AW389" s="96"/>
      <c r="AX389" s="98"/>
      <c r="AY389" s="98"/>
      <c r="AZ389" s="105"/>
      <c r="BA389" s="96" t="s">
        <v>3654</v>
      </c>
      <c r="BB389" s="96" t="s">
        <v>3655</v>
      </c>
      <c r="BC389" s="98">
        <f t="shared" si="134"/>
        <v>10</v>
      </c>
      <c r="BD389" s="101"/>
      <c r="BE389" s="101"/>
      <c r="BF389" s="101"/>
      <c r="BG389" s="101"/>
      <c r="BH389" s="101"/>
      <c r="BI389" s="100" t="str">
        <f>IFERROR(__xludf.DUMMYFUNCTION("IF(OR(REGEXMATCH(I389,""Peraturan Walikota""),REGEXMATCH(I389,""Peraturan Bupati""),REGEXMATCH(I389,""PERATURAN BUPATI""),REGEXMATCH(I389,""PERATURAN WALIKOTA"")),""Ada"",""Tidak Ada"")"),"Ada")</f>
        <v>Ada</v>
      </c>
      <c r="BJ389" s="98" t="str">
        <f t="shared" si="135"/>
        <v>Ada</v>
      </c>
      <c r="BK389" s="96" t="str">
        <f t="shared" si="136"/>
        <v>Ada</v>
      </c>
      <c r="BL389" s="98" t="str">
        <f t="shared" si="137"/>
        <v>Tidak Lengkap</v>
      </c>
      <c r="BM389" s="98" t="str">
        <f t="shared" si="138"/>
        <v>Tidak Lengkap</v>
      </c>
    </row>
    <row r="390">
      <c r="A390" s="96" t="s">
        <v>86</v>
      </c>
      <c r="B390" s="97">
        <v>382.0</v>
      </c>
      <c r="C390" s="96" t="s">
        <v>3656</v>
      </c>
      <c r="D390" s="96" t="s">
        <v>3657</v>
      </c>
      <c r="E390" s="96" t="s">
        <v>3658</v>
      </c>
      <c r="F390" s="96">
        <v>8.1354953447E10</v>
      </c>
      <c r="G390" s="96" t="s">
        <v>3659</v>
      </c>
      <c r="H390" s="96" t="s">
        <v>24</v>
      </c>
      <c r="I390" s="96" t="s">
        <v>3660</v>
      </c>
      <c r="J390" s="97">
        <v>2021.0</v>
      </c>
      <c r="K390" s="97" t="s">
        <v>387</v>
      </c>
      <c r="L390" s="96" t="s">
        <v>3661</v>
      </c>
      <c r="M390" s="96" t="s">
        <v>3662</v>
      </c>
      <c r="N390" s="96" t="s">
        <v>3663</v>
      </c>
      <c r="O390" s="96" t="s">
        <v>253</v>
      </c>
      <c r="P390" s="96" t="s">
        <v>369</v>
      </c>
      <c r="Q390" s="96" t="s">
        <v>300</v>
      </c>
      <c r="R390" s="96" t="s">
        <v>3664</v>
      </c>
      <c r="S390" s="96" t="s">
        <v>9</v>
      </c>
      <c r="T390" s="96" t="s">
        <v>9</v>
      </c>
      <c r="U390" s="96" t="s">
        <v>21</v>
      </c>
      <c r="V390" s="96" t="s">
        <v>21</v>
      </c>
      <c r="W390" s="96" t="s">
        <v>21</v>
      </c>
      <c r="X390" s="96" t="s">
        <v>9</v>
      </c>
      <c r="Y390" s="96" t="s">
        <v>555</v>
      </c>
      <c r="Z390" s="96" t="s">
        <v>301</v>
      </c>
      <c r="AA390" s="96" t="s">
        <v>21</v>
      </c>
      <c r="AB390" s="96" t="s">
        <v>301</v>
      </c>
      <c r="AC390" s="96" t="s">
        <v>228</v>
      </c>
      <c r="AD390" s="96" t="s">
        <v>302</v>
      </c>
      <c r="AE390" s="96" t="s">
        <v>228</v>
      </c>
      <c r="AF390" s="96" t="s">
        <v>302</v>
      </c>
      <c r="AG390" s="96" t="s">
        <v>302</v>
      </c>
      <c r="AH390" s="96" t="s">
        <v>302</v>
      </c>
      <c r="AI390" s="96" t="s">
        <v>302</v>
      </c>
      <c r="AJ390" s="96" t="s">
        <v>302</v>
      </c>
      <c r="AK390" s="96" t="s">
        <v>302</v>
      </c>
      <c r="AL390" s="96" t="s">
        <v>302</v>
      </c>
      <c r="AM390" s="96" t="s">
        <v>302</v>
      </c>
      <c r="AN390" s="96" t="s">
        <v>3665</v>
      </c>
      <c r="AO390" s="96" t="s">
        <v>3666</v>
      </c>
      <c r="AP390" s="96" t="s">
        <v>278</v>
      </c>
      <c r="AQ390" s="98"/>
      <c r="AR390" s="98"/>
      <c r="AS390" s="98"/>
      <c r="AT390" s="98"/>
      <c r="AU390" s="96"/>
      <c r="AV390" s="96" t="s">
        <v>3368</v>
      </c>
      <c r="AW390" s="98"/>
      <c r="AX390" s="98"/>
      <c r="AY390" s="98"/>
      <c r="AZ390" s="105"/>
      <c r="BA390" s="114" t="s">
        <v>3667</v>
      </c>
      <c r="BB390" s="96" t="s">
        <v>3668</v>
      </c>
      <c r="BC390" s="98">
        <f t="shared" si="134"/>
        <v>11</v>
      </c>
      <c r="BD390" s="106"/>
      <c r="BE390" s="101"/>
      <c r="BF390" s="101"/>
      <c r="BG390" s="101"/>
      <c r="BH390" s="101"/>
      <c r="BI390" s="100" t="str">
        <f>IFERROR(__xludf.DUMMYFUNCTION("IF(OR(REGEXMATCH(I390,""Peraturan Walikota""),REGEXMATCH(I390,""Peraturan Bupati""),REGEXMATCH(I390,""PERATURAN BUPATI""),REGEXMATCH(I390,""PERATURAN WALIKOTA"")),""Ada"",""Tidak Ada"")"),"Ada")</f>
        <v>Ada</v>
      </c>
      <c r="BJ390" s="98" t="str">
        <f t="shared" si="135"/>
        <v>Ada</v>
      </c>
      <c r="BK390" s="96" t="str">
        <f t="shared" si="136"/>
        <v>Ada</v>
      </c>
      <c r="BL390" s="98" t="str">
        <f t="shared" si="137"/>
        <v>Tidak Lengkap</v>
      </c>
      <c r="BM390" s="98" t="str">
        <f t="shared" si="138"/>
        <v>Tidak Lengkap</v>
      </c>
    </row>
    <row r="391">
      <c r="A391" s="96" t="s">
        <v>86</v>
      </c>
      <c r="B391" s="97">
        <v>383.0</v>
      </c>
      <c r="C391" s="96" t="s">
        <v>3669</v>
      </c>
      <c r="D391" s="96" t="s">
        <v>3670</v>
      </c>
      <c r="E391" s="96" t="s">
        <v>3671</v>
      </c>
      <c r="F391" s="96">
        <v>8.5399291153E10</v>
      </c>
      <c r="G391" s="96">
        <v>8.5399291153E10</v>
      </c>
      <c r="H391" s="96" t="s">
        <v>11</v>
      </c>
      <c r="I391" s="96" t="s">
        <v>3672</v>
      </c>
      <c r="J391" s="97">
        <v>2021.0</v>
      </c>
      <c r="K391" s="97" t="s">
        <v>223</v>
      </c>
      <c r="L391" s="96" t="s">
        <v>3673</v>
      </c>
      <c r="M391" s="96" t="s">
        <v>3674</v>
      </c>
      <c r="N391" s="96" t="s">
        <v>3675</v>
      </c>
      <c r="O391" s="96" t="s">
        <v>253</v>
      </c>
      <c r="P391" s="96" t="s">
        <v>314</v>
      </c>
      <c r="Q391" s="96" t="s">
        <v>3554</v>
      </c>
      <c r="R391" s="96" t="s">
        <v>3676</v>
      </c>
      <c r="S391" s="96" t="s">
        <v>9</v>
      </c>
      <c r="T391" s="96" t="s">
        <v>9</v>
      </c>
      <c r="U391" s="96" t="s">
        <v>9</v>
      </c>
      <c r="V391" s="96" t="s">
        <v>595</v>
      </c>
      <c r="W391" s="96" t="s">
        <v>9</v>
      </c>
      <c r="X391" s="96" t="s">
        <v>9</v>
      </c>
      <c r="Y391" s="96" t="s">
        <v>9</v>
      </c>
      <c r="Z391" s="96" t="s">
        <v>9</v>
      </c>
      <c r="AA391" s="96" t="s">
        <v>301</v>
      </c>
      <c r="AB391" s="96" t="s">
        <v>301</v>
      </c>
      <c r="AC391" s="96" t="s">
        <v>228</v>
      </c>
      <c r="AD391" s="96" t="s">
        <v>228</v>
      </c>
      <c r="AE391" s="96" t="s">
        <v>228</v>
      </c>
      <c r="AF391" s="96" t="s">
        <v>228</v>
      </c>
      <c r="AG391" s="96" t="s">
        <v>228</v>
      </c>
      <c r="AH391" s="96" t="s">
        <v>228</v>
      </c>
      <c r="AI391" s="96" t="s">
        <v>228</v>
      </c>
      <c r="AJ391" s="96" t="s">
        <v>228</v>
      </c>
      <c r="AK391" s="96" t="s">
        <v>228</v>
      </c>
      <c r="AL391" s="96" t="s">
        <v>228</v>
      </c>
      <c r="AM391" s="96" t="s">
        <v>228</v>
      </c>
      <c r="AN391" s="96" t="s">
        <v>3677</v>
      </c>
      <c r="AO391" s="96">
        <v>75.0</v>
      </c>
      <c r="AP391" s="96" t="s">
        <v>3678</v>
      </c>
      <c r="AQ391" s="98"/>
      <c r="AR391" s="98"/>
      <c r="AS391" s="98"/>
      <c r="AT391" s="98"/>
      <c r="AU391" s="96"/>
      <c r="AV391" s="96" t="s">
        <v>3368</v>
      </c>
      <c r="AW391" s="98"/>
      <c r="AX391" s="98"/>
      <c r="AY391" s="98"/>
      <c r="AZ391" s="105"/>
      <c r="BA391" s="105"/>
      <c r="BB391" s="96" t="s">
        <v>3679</v>
      </c>
      <c r="BC391" s="98">
        <f t="shared" si="134"/>
        <v>11</v>
      </c>
      <c r="BD391" s="101"/>
      <c r="BE391" s="101"/>
      <c r="BF391" s="101"/>
      <c r="BG391" s="101"/>
      <c r="BH391" s="101"/>
      <c r="BI391" s="100" t="str">
        <f>IFERROR(__xludf.DUMMYFUNCTION("IF(OR(REGEXMATCH(I391,""Peraturan Walikota""),REGEXMATCH(I391,""Peraturan Bupati""),REGEXMATCH(I391,""PERATURAN BUPATI""),REGEXMATCH(I391,""PERATURAN WALIKOTA"")),""Ada"",""Tidak Ada"")"),"Ada")</f>
        <v>Ada</v>
      </c>
      <c r="BJ391" s="98" t="str">
        <f t="shared" si="135"/>
        <v>Ada</v>
      </c>
      <c r="BK391" s="96" t="str">
        <f t="shared" si="136"/>
        <v>Ada</v>
      </c>
      <c r="BL391" s="98" t="str">
        <f t="shared" si="137"/>
        <v>Tidak Lengkap</v>
      </c>
      <c r="BM391" s="98" t="str">
        <f t="shared" si="138"/>
        <v>Tidak Lengkap</v>
      </c>
    </row>
    <row r="392">
      <c r="A392" s="96" t="s">
        <v>86</v>
      </c>
      <c r="B392" s="97">
        <v>384.0</v>
      </c>
      <c r="C392" s="96" t="s">
        <v>3680</v>
      </c>
      <c r="D392" s="96" t="s">
        <v>3681</v>
      </c>
      <c r="E392" s="96" t="s">
        <v>3682</v>
      </c>
      <c r="F392" s="96">
        <v>8.1251698769E10</v>
      </c>
      <c r="G392" s="96">
        <v>8.1251698769E10</v>
      </c>
      <c r="H392" s="96" t="s">
        <v>24</v>
      </c>
      <c r="I392" s="96" t="s">
        <v>3683</v>
      </c>
      <c r="J392" s="97">
        <v>2023.0</v>
      </c>
      <c r="K392" s="97" t="s">
        <v>223</v>
      </c>
      <c r="L392" s="96" t="s">
        <v>3684</v>
      </c>
      <c r="M392" s="96" t="s">
        <v>3685</v>
      </c>
      <c r="N392" s="96" t="s">
        <v>3686</v>
      </c>
      <c r="O392" s="96" t="s">
        <v>253</v>
      </c>
      <c r="P392" s="96" t="s">
        <v>314</v>
      </c>
      <c r="Q392" s="96" t="s">
        <v>3687</v>
      </c>
      <c r="R392" s="96" t="s">
        <v>3688</v>
      </c>
      <c r="S392" s="96" t="s">
        <v>9</v>
      </c>
      <c r="T392" s="96" t="s">
        <v>9</v>
      </c>
      <c r="U392" s="96" t="s">
        <v>21</v>
      </c>
      <c r="V392" s="96" t="s">
        <v>21</v>
      </c>
      <c r="W392" s="96" t="s">
        <v>9</v>
      </c>
      <c r="X392" s="96" t="s">
        <v>301</v>
      </c>
      <c r="Y392" s="96" t="s">
        <v>301</v>
      </c>
      <c r="Z392" s="96" t="s">
        <v>9</v>
      </c>
      <c r="AA392" s="96" t="s">
        <v>301</v>
      </c>
      <c r="AB392" s="96" t="s">
        <v>301</v>
      </c>
      <c r="AC392" s="96" t="s">
        <v>228</v>
      </c>
      <c r="AD392" s="96" t="s">
        <v>228</v>
      </c>
      <c r="AE392" s="96" t="s">
        <v>228</v>
      </c>
      <c r="AF392" s="96" t="s">
        <v>228</v>
      </c>
      <c r="AG392" s="96" t="s">
        <v>229</v>
      </c>
      <c r="AH392" s="96" t="s">
        <v>228</v>
      </c>
      <c r="AI392" s="96" t="s">
        <v>229</v>
      </c>
      <c r="AJ392" s="96" t="s">
        <v>228</v>
      </c>
      <c r="AK392" s="96" t="s">
        <v>228</v>
      </c>
      <c r="AL392" s="96" t="s">
        <v>228</v>
      </c>
      <c r="AM392" s="96" t="s">
        <v>228</v>
      </c>
      <c r="AN392" s="96"/>
      <c r="AO392" s="96">
        <v>22.0</v>
      </c>
      <c r="AP392" s="96" t="s">
        <v>3689</v>
      </c>
      <c r="AQ392" s="96"/>
      <c r="AR392" s="96"/>
      <c r="AS392" s="96"/>
      <c r="AT392" s="96"/>
      <c r="AU392" s="96"/>
      <c r="AV392" s="96"/>
      <c r="AW392" s="96"/>
      <c r="AX392" s="96" t="s">
        <v>231</v>
      </c>
      <c r="AY392" s="96"/>
      <c r="AZ392" s="105"/>
      <c r="BA392" s="114" t="s">
        <v>3690</v>
      </c>
      <c r="BB392" s="114" t="s">
        <v>3691</v>
      </c>
      <c r="BC392" s="98">
        <f t="shared" si="134"/>
        <v>9</v>
      </c>
      <c r="BD392" s="101"/>
      <c r="BE392" s="101"/>
      <c r="BF392" s="101"/>
      <c r="BG392" s="101"/>
      <c r="BH392" s="101"/>
      <c r="BI392" s="100" t="str">
        <f>IFERROR(__xludf.DUMMYFUNCTION("IF(OR(REGEXMATCH(I392,""Peraturan Walikota""),REGEXMATCH(I392,""Peraturan Bupati""),REGEXMATCH(I392,""PERATURAN BUPATI""),REGEXMATCH(I392,""PERATURAN WALIKOTA"")),""Ada"",""Tidak Ada"")"),"Ada")</f>
        <v>Ada</v>
      </c>
      <c r="BJ392" s="98" t="str">
        <f t="shared" si="135"/>
        <v>Ada</v>
      </c>
      <c r="BK392" s="96" t="str">
        <f t="shared" si="136"/>
        <v>Ada</v>
      </c>
      <c r="BL392" s="98" t="str">
        <f t="shared" si="137"/>
        <v>Tidak Lengkap</v>
      </c>
      <c r="BM392" s="98" t="str">
        <f t="shared" si="138"/>
        <v>Tidak Lengkap</v>
      </c>
    </row>
    <row r="393">
      <c r="A393" s="96" t="s">
        <v>86</v>
      </c>
      <c r="B393" s="97">
        <v>385.0</v>
      </c>
      <c r="C393" s="96" t="s">
        <v>3692</v>
      </c>
      <c r="D393" s="96" t="s">
        <v>3693</v>
      </c>
      <c r="E393" s="96" t="s">
        <v>3694</v>
      </c>
      <c r="F393" s="96"/>
      <c r="G393" s="96"/>
      <c r="H393" s="96" t="s">
        <v>11</v>
      </c>
      <c r="I393" s="96" t="s">
        <v>3695</v>
      </c>
      <c r="J393" s="97">
        <v>2024.0</v>
      </c>
      <c r="K393" s="97" t="s">
        <v>223</v>
      </c>
      <c r="L393" s="96" t="s">
        <v>3696</v>
      </c>
      <c r="M393" s="96"/>
      <c r="N393" s="96" t="s">
        <v>3697</v>
      </c>
      <c r="O393" s="96" t="s">
        <v>253</v>
      </c>
      <c r="P393" s="96" t="s">
        <v>647</v>
      </c>
      <c r="Q393" s="96" t="s">
        <v>3698</v>
      </c>
      <c r="R393" s="96"/>
      <c r="S393" s="96" t="s">
        <v>21</v>
      </c>
      <c r="T393" s="96" t="s">
        <v>21</v>
      </c>
      <c r="U393" s="96" t="s">
        <v>21</v>
      </c>
      <c r="V393" s="96" t="s">
        <v>21</v>
      </c>
      <c r="W393" s="96" t="s">
        <v>301</v>
      </c>
      <c r="X393" s="96" t="s">
        <v>301</v>
      </c>
      <c r="Y393" s="96" t="s">
        <v>301</v>
      </c>
      <c r="Z393" s="96" t="s">
        <v>301</v>
      </c>
      <c r="AA393" s="96" t="s">
        <v>301</v>
      </c>
      <c r="AB393" s="96" t="s">
        <v>301</v>
      </c>
      <c r="AC393" s="96" t="s">
        <v>228</v>
      </c>
      <c r="AD393" s="96" t="s">
        <v>228</v>
      </c>
      <c r="AE393" s="96" t="s">
        <v>229</v>
      </c>
      <c r="AF393" s="96" t="s">
        <v>228</v>
      </c>
      <c r="AG393" s="96" t="s">
        <v>229</v>
      </c>
      <c r="AH393" s="96" t="s">
        <v>229</v>
      </c>
      <c r="AI393" s="96" t="s">
        <v>229</v>
      </c>
      <c r="AJ393" s="96" t="s">
        <v>229</v>
      </c>
      <c r="AK393" s="96" t="s">
        <v>229</v>
      </c>
      <c r="AL393" s="96" t="s">
        <v>228</v>
      </c>
      <c r="AM393" s="96" t="s">
        <v>228</v>
      </c>
      <c r="AN393" s="96" t="s">
        <v>3699</v>
      </c>
      <c r="AO393" s="96" t="s">
        <v>1666</v>
      </c>
      <c r="AP393" s="96" t="s">
        <v>3700</v>
      </c>
      <c r="AQ393" s="96"/>
      <c r="AR393" s="98"/>
      <c r="AS393" s="98"/>
      <c r="AT393" s="98"/>
      <c r="AU393" s="98"/>
      <c r="AV393" s="98"/>
      <c r="AW393" s="98"/>
      <c r="AX393" s="96"/>
      <c r="AY393" s="96" t="s">
        <v>231</v>
      </c>
      <c r="AZ393" s="105"/>
      <c r="BA393" s="114" t="s">
        <v>3701</v>
      </c>
      <c r="BB393" s="96" t="s">
        <v>3702</v>
      </c>
      <c r="BC393" s="98">
        <f t="shared" si="134"/>
        <v>5</v>
      </c>
      <c r="BD393" s="101"/>
      <c r="BE393" s="101"/>
      <c r="BF393" s="101"/>
      <c r="BG393" s="101"/>
      <c r="BH393" s="101"/>
      <c r="BI393" s="100" t="str">
        <f>IFERROR(__xludf.DUMMYFUNCTION("IF(OR(REGEXMATCH(I393,""Peraturan Walikota""),REGEXMATCH(I393,""Peraturan Bupati""),REGEXMATCH(I393,""PERATURAN BUPATI""),REGEXMATCH(I393,""PERATURAN WALIKOTA"")),""Ada"",""Tidak Ada"")"),"Ada")</f>
        <v>Ada</v>
      </c>
      <c r="BJ393" s="98" t="str">
        <f t="shared" si="135"/>
        <v>Ada</v>
      </c>
      <c r="BK393" s="96" t="str">
        <f t="shared" si="136"/>
        <v>Tidak Ada</v>
      </c>
      <c r="BL393" s="98" t="str">
        <f t="shared" si="137"/>
        <v>Tidak Lengkap</v>
      </c>
      <c r="BM393" s="98" t="str">
        <f t="shared" si="138"/>
        <v>Tidak Lengkap</v>
      </c>
    </row>
    <row r="394">
      <c r="A394" s="96" t="s">
        <v>86</v>
      </c>
      <c r="B394" s="97">
        <v>386.0</v>
      </c>
      <c r="C394" s="96" t="s">
        <v>3703</v>
      </c>
      <c r="D394" s="96" t="s">
        <v>3704</v>
      </c>
      <c r="E394" s="96" t="s">
        <v>3705</v>
      </c>
      <c r="F394" s="96" t="s">
        <v>3706</v>
      </c>
      <c r="G394" s="96" t="s">
        <v>3706</v>
      </c>
      <c r="H394" s="96" t="s">
        <v>3707</v>
      </c>
      <c r="I394" s="96" t="s">
        <v>3708</v>
      </c>
      <c r="J394" s="97">
        <v>2023.0</v>
      </c>
      <c r="K394" s="97" t="s">
        <v>223</v>
      </c>
      <c r="L394" s="96" t="s">
        <v>3709</v>
      </c>
      <c r="M394" s="161" t="s">
        <v>3710</v>
      </c>
      <c r="N394" s="96" t="s">
        <v>3711</v>
      </c>
      <c r="O394" s="96" t="s">
        <v>884</v>
      </c>
      <c r="P394" s="96" t="s">
        <v>647</v>
      </c>
      <c r="Q394" s="96" t="s">
        <v>300</v>
      </c>
      <c r="R394" s="96" t="s">
        <v>9</v>
      </c>
      <c r="S394" s="96" t="s">
        <v>594</v>
      </c>
      <c r="T394" s="96" t="s">
        <v>595</v>
      </c>
      <c r="U394" s="96" t="s">
        <v>594</v>
      </c>
      <c r="V394" s="96" t="s">
        <v>594</v>
      </c>
      <c r="W394" s="96" t="s">
        <v>594</v>
      </c>
      <c r="X394" s="96" t="s">
        <v>594</v>
      </c>
      <c r="Y394" s="96" t="s">
        <v>594</v>
      </c>
      <c r="Z394" s="96" t="s">
        <v>595</v>
      </c>
      <c r="AA394" s="96" t="s">
        <v>594</v>
      </c>
      <c r="AB394" s="96" t="s">
        <v>594</v>
      </c>
      <c r="AC394" s="96" t="s">
        <v>596</v>
      </c>
      <c r="AD394" s="96" t="s">
        <v>596</v>
      </c>
      <c r="AE394" s="96" t="s">
        <v>596</v>
      </c>
      <c r="AF394" s="96" t="s">
        <v>596</v>
      </c>
      <c r="AG394" s="96" t="s">
        <v>596</v>
      </c>
      <c r="AH394" s="96" t="s">
        <v>597</v>
      </c>
      <c r="AI394" s="96" t="s">
        <v>596</v>
      </c>
      <c r="AJ394" s="96" t="s">
        <v>229</v>
      </c>
      <c r="AK394" s="96" t="s">
        <v>596</v>
      </c>
      <c r="AL394" s="96" t="s">
        <v>596</v>
      </c>
      <c r="AM394" s="96" t="s">
        <v>596</v>
      </c>
      <c r="AN394" s="96" t="s">
        <v>370</v>
      </c>
      <c r="AO394" s="96" t="s">
        <v>3001</v>
      </c>
      <c r="AP394" s="96" t="s">
        <v>317</v>
      </c>
      <c r="AQ394" s="96"/>
      <c r="AR394" s="98"/>
      <c r="AS394" s="98"/>
      <c r="AT394" s="98"/>
      <c r="AU394" s="98"/>
      <c r="AV394" s="98"/>
      <c r="AW394" s="98"/>
      <c r="AX394" s="96" t="s">
        <v>231</v>
      </c>
      <c r="AY394" s="96"/>
      <c r="AZ394" s="105"/>
      <c r="BA394" s="114" t="s">
        <v>3712</v>
      </c>
      <c r="BB394" s="96" t="s">
        <v>3713</v>
      </c>
      <c r="BC394" s="98">
        <f t="shared" si="134"/>
        <v>9</v>
      </c>
      <c r="BD394" s="101"/>
      <c r="BE394" s="101"/>
      <c r="BF394" s="101"/>
      <c r="BG394" s="101"/>
      <c r="BH394" s="101"/>
      <c r="BI394" s="100" t="str">
        <f>IFERROR(__xludf.DUMMYFUNCTION("IF(OR(REGEXMATCH(I394,""Peraturan Walikota""),REGEXMATCH(I394,""Peraturan Bupati""),REGEXMATCH(I394,""PERATURAN BUPATI""),REGEXMATCH(I394,""PERATURAN WALIKOTA"")),""Ada"",""Tidak Ada"")"),"Ada")</f>
        <v>Ada</v>
      </c>
      <c r="BJ394" s="98" t="str">
        <f t="shared" si="135"/>
        <v>Tidak Ada</v>
      </c>
      <c r="BK394" s="96" t="str">
        <f t="shared" si="136"/>
        <v>Tidak Ada</v>
      </c>
      <c r="BL394" s="98" t="str">
        <f t="shared" si="137"/>
        <v>Tidak Lengkap</v>
      </c>
      <c r="BM394" s="98" t="str">
        <f t="shared" si="138"/>
        <v>Tidak Lengkap</v>
      </c>
    </row>
    <row r="395">
      <c r="A395" s="96" t="s">
        <v>86</v>
      </c>
      <c r="B395" s="97">
        <v>387.0</v>
      </c>
      <c r="C395" s="96" t="s">
        <v>3714</v>
      </c>
      <c r="D395" s="96" t="s">
        <v>3715</v>
      </c>
      <c r="E395" s="96" t="s">
        <v>3716</v>
      </c>
      <c r="F395" s="96">
        <v>8.5175128811E10</v>
      </c>
      <c r="G395" s="96">
        <v>8.114229444E9</v>
      </c>
      <c r="H395" s="96" t="s">
        <v>24</v>
      </c>
      <c r="I395" s="96" t="s">
        <v>3717</v>
      </c>
      <c r="J395" s="97">
        <v>2022.0</v>
      </c>
      <c r="K395" s="97" t="s">
        <v>223</v>
      </c>
      <c r="L395" s="96" t="s">
        <v>3718</v>
      </c>
      <c r="M395" s="161" t="s">
        <v>3719</v>
      </c>
      <c r="N395" s="96" t="s">
        <v>3720</v>
      </c>
      <c r="O395" s="96" t="s">
        <v>3721</v>
      </c>
      <c r="P395" s="96" t="s">
        <v>314</v>
      </c>
      <c r="Q395" s="96" t="s">
        <v>3722</v>
      </c>
      <c r="R395" s="96" t="s">
        <v>9</v>
      </c>
      <c r="S395" s="96" t="s">
        <v>9</v>
      </c>
      <c r="T395" s="96" t="s">
        <v>21</v>
      </c>
      <c r="U395" s="96" t="s">
        <v>21</v>
      </c>
      <c r="V395" s="96" t="s">
        <v>21</v>
      </c>
      <c r="W395" s="96" t="s">
        <v>21</v>
      </c>
      <c r="X395" s="96" t="s">
        <v>21</v>
      </c>
      <c r="Y395" s="96" t="s">
        <v>21</v>
      </c>
      <c r="Z395" s="96" t="s">
        <v>21</v>
      </c>
      <c r="AA395" s="96" t="s">
        <v>594</v>
      </c>
      <c r="AB395" s="96" t="s">
        <v>594</v>
      </c>
      <c r="AC395" s="96" t="s">
        <v>596</v>
      </c>
      <c r="AD395" s="96" t="s">
        <v>596</v>
      </c>
      <c r="AE395" s="96" t="s">
        <v>596</v>
      </c>
      <c r="AF395" s="96" t="s">
        <v>596</v>
      </c>
      <c r="AG395" s="96" t="s">
        <v>596</v>
      </c>
      <c r="AH395" s="96" t="s">
        <v>596</v>
      </c>
      <c r="AI395" s="96" t="s">
        <v>596</v>
      </c>
      <c r="AJ395" s="96" t="s">
        <v>596</v>
      </c>
      <c r="AK395" s="96" t="s">
        <v>596</v>
      </c>
      <c r="AL395" s="96" t="s">
        <v>596</v>
      </c>
      <c r="AM395" s="96" t="s">
        <v>596</v>
      </c>
      <c r="AN395" s="96"/>
      <c r="AO395" s="96">
        <v>48.0</v>
      </c>
      <c r="AP395" s="96" t="s">
        <v>3723</v>
      </c>
      <c r="AQ395" s="96"/>
      <c r="AR395" s="96">
        <v>36.0</v>
      </c>
      <c r="AS395" s="96">
        <v>36.0</v>
      </c>
      <c r="AT395" s="96">
        <v>11.0</v>
      </c>
      <c r="AU395" s="96">
        <v>13.0</v>
      </c>
      <c r="AV395" s="96">
        <v>5.0</v>
      </c>
      <c r="AW395" s="96">
        <v>14.0</v>
      </c>
      <c r="AX395" s="96">
        <v>28.0</v>
      </c>
      <c r="AY395" s="96">
        <v>48.0</v>
      </c>
      <c r="AZ395" s="105"/>
      <c r="BA395" s="114" t="s">
        <v>3724</v>
      </c>
      <c r="BB395" s="114" t="s">
        <v>3725</v>
      </c>
      <c r="BC395" s="98">
        <f t="shared" si="134"/>
        <v>11</v>
      </c>
      <c r="BD395" s="101"/>
      <c r="BE395" s="101"/>
      <c r="BF395" s="101"/>
      <c r="BG395" s="101"/>
      <c r="BH395" s="101"/>
      <c r="BI395" s="100" t="str">
        <f>IFERROR(__xludf.DUMMYFUNCTION("IF(OR(REGEXMATCH(I395,""Peraturan Walikota""),REGEXMATCH(I395,""Peraturan Bupati""),REGEXMATCH(I395,""PERATURAN BUPATI""),REGEXMATCH(I395,""PERATURAN WALIKOTA"")),""Ada"",""Tidak Ada"")"),"Ada")</f>
        <v>Ada</v>
      </c>
      <c r="BJ395" s="98" t="str">
        <f t="shared" si="135"/>
        <v>Ada</v>
      </c>
      <c r="BK395" s="96" t="str">
        <f t="shared" si="136"/>
        <v>Ada</v>
      </c>
      <c r="BL395" s="98" t="str">
        <f t="shared" si="137"/>
        <v>Tidak Lengkap</v>
      </c>
      <c r="BM395" s="98" t="str">
        <f t="shared" si="138"/>
        <v>Tidak Lengkap</v>
      </c>
    </row>
    <row r="396">
      <c r="A396" s="96" t="s">
        <v>86</v>
      </c>
      <c r="B396" s="97">
        <v>388.0</v>
      </c>
      <c r="C396" s="96" t="s">
        <v>3726</v>
      </c>
      <c r="D396" s="96" t="s">
        <v>3727</v>
      </c>
      <c r="E396" s="96" t="s">
        <v>3728</v>
      </c>
      <c r="F396" s="96">
        <v>8.519153037E10</v>
      </c>
      <c r="G396" s="96"/>
      <c r="H396" s="96" t="s">
        <v>11</v>
      </c>
      <c r="I396" s="96" t="s">
        <v>3729</v>
      </c>
      <c r="J396" s="97">
        <v>2024.0</v>
      </c>
      <c r="K396" s="97" t="s">
        <v>223</v>
      </c>
      <c r="L396" s="96" t="s">
        <v>3730</v>
      </c>
      <c r="M396" s="161" t="s">
        <v>3731</v>
      </c>
      <c r="N396" s="96" t="s">
        <v>3732</v>
      </c>
      <c r="O396" s="96" t="s">
        <v>276</v>
      </c>
      <c r="P396" s="96" t="s">
        <v>314</v>
      </c>
      <c r="Q396" s="96"/>
      <c r="R396" s="96" t="s">
        <v>9</v>
      </c>
      <c r="S396" s="96" t="s">
        <v>594</v>
      </c>
      <c r="T396" s="96" t="s">
        <v>594</v>
      </c>
      <c r="U396" s="96" t="s">
        <v>595</v>
      </c>
      <c r="V396" s="96" t="s">
        <v>595</v>
      </c>
      <c r="W396" s="96" t="s">
        <v>594</v>
      </c>
      <c r="X396" s="96" t="s">
        <v>594</v>
      </c>
      <c r="Y396" s="96" t="s">
        <v>594</v>
      </c>
      <c r="Z396" s="96" t="s">
        <v>595</v>
      </c>
      <c r="AA396" s="96" t="s">
        <v>594</v>
      </c>
      <c r="AB396" s="96" t="s">
        <v>594</v>
      </c>
      <c r="AC396" s="96" t="s">
        <v>596</v>
      </c>
      <c r="AD396" s="96" t="s">
        <v>596</v>
      </c>
      <c r="AE396" s="96" t="s">
        <v>596</v>
      </c>
      <c r="AF396" s="96" t="s">
        <v>596</v>
      </c>
      <c r="AG396" s="96" t="s">
        <v>596</v>
      </c>
      <c r="AH396" s="96" t="s">
        <v>596</v>
      </c>
      <c r="AI396" s="96" t="s">
        <v>596</v>
      </c>
      <c r="AJ396" s="96" t="s">
        <v>596</v>
      </c>
      <c r="AK396" s="96" t="s">
        <v>596</v>
      </c>
      <c r="AL396" s="96" t="s">
        <v>596</v>
      </c>
      <c r="AM396" s="96" t="s">
        <v>596</v>
      </c>
      <c r="AN396" s="96"/>
      <c r="AO396" s="96">
        <v>51.0</v>
      </c>
      <c r="AP396" s="96" t="s">
        <v>683</v>
      </c>
      <c r="AQ396" s="96"/>
      <c r="AR396" s="98"/>
      <c r="AS396" s="98"/>
      <c r="AT396" s="98"/>
      <c r="AU396" s="98"/>
      <c r="AV396" s="98"/>
      <c r="AW396" s="96"/>
      <c r="AX396" s="96"/>
      <c r="AY396" s="96" t="s">
        <v>231</v>
      </c>
      <c r="AZ396" s="105"/>
      <c r="BA396" s="114" t="s">
        <v>3733</v>
      </c>
      <c r="BB396" s="96"/>
      <c r="BC396" s="98">
        <f t="shared" si="134"/>
        <v>11</v>
      </c>
      <c r="BD396" s="101"/>
      <c r="BE396" s="101"/>
      <c r="BF396" s="101"/>
      <c r="BG396" s="101"/>
      <c r="BH396" s="101"/>
      <c r="BI396" s="100" t="str">
        <f>IFERROR(__xludf.DUMMYFUNCTION("IF(OR(REGEXMATCH(I396,""Peraturan Walikota""),REGEXMATCH(I396,""Peraturan Bupati""),REGEXMATCH(I396,""PERATURAN BUPATI""),REGEXMATCH(I396,""PERATURAN WALIKOTA"")),""Ada"",""Tidak Ada"")"),"Ada")</f>
        <v>Ada</v>
      </c>
      <c r="BJ396" s="98" t="str">
        <f t="shared" si="135"/>
        <v>Ada</v>
      </c>
      <c r="BK396" s="96" t="str">
        <f t="shared" si="136"/>
        <v>Ada</v>
      </c>
      <c r="BL396" s="98" t="str">
        <f t="shared" si="137"/>
        <v>Tidak Lengkap</v>
      </c>
      <c r="BM396" s="98" t="str">
        <f t="shared" si="138"/>
        <v>Tidak Lengkap</v>
      </c>
    </row>
    <row r="397">
      <c r="A397" s="96" t="s">
        <v>86</v>
      </c>
      <c r="B397" s="97">
        <v>389.0</v>
      </c>
      <c r="C397" s="96" t="s">
        <v>3734</v>
      </c>
      <c r="D397" s="96" t="s">
        <v>3735</v>
      </c>
      <c r="E397" s="96" t="s">
        <v>3736</v>
      </c>
      <c r="F397" s="96" t="s">
        <v>3737</v>
      </c>
      <c r="G397" s="96" t="s">
        <v>3737</v>
      </c>
      <c r="H397" s="96" t="s">
        <v>11</v>
      </c>
      <c r="I397" s="96" t="s">
        <v>3738</v>
      </c>
      <c r="J397" s="97">
        <v>2023.0</v>
      </c>
      <c r="K397" s="97" t="s">
        <v>223</v>
      </c>
      <c r="L397" s="96" t="s">
        <v>3739</v>
      </c>
      <c r="M397" s="161" t="s">
        <v>3740</v>
      </c>
      <c r="N397" s="96" t="s">
        <v>3741</v>
      </c>
      <c r="O397" s="96" t="s">
        <v>253</v>
      </c>
      <c r="P397" s="96" t="s">
        <v>647</v>
      </c>
      <c r="Q397" s="96" t="s">
        <v>300</v>
      </c>
      <c r="R397" s="96" t="s">
        <v>9</v>
      </c>
      <c r="S397" s="96" t="s">
        <v>21</v>
      </c>
      <c r="T397" s="96" t="s">
        <v>301</v>
      </c>
      <c r="U397" s="96" t="s">
        <v>21</v>
      </c>
      <c r="V397" s="96" t="s">
        <v>9</v>
      </c>
      <c r="W397" s="96" t="s">
        <v>301</v>
      </c>
      <c r="X397" s="96" t="s">
        <v>301</v>
      </c>
      <c r="Y397" s="96" t="s">
        <v>21</v>
      </c>
      <c r="Z397" s="96" t="s">
        <v>595</v>
      </c>
      <c r="AA397" s="96" t="s">
        <v>301</v>
      </c>
      <c r="AB397" s="96" t="s">
        <v>301</v>
      </c>
      <c r="AC397" s="96" t="s">
        <v>228</v>
      </c>
      <c r="AD397" s="96" t="s">
        <v>228</v>
      </c>
      <c r="AE397" s="96" t="s">
        <v>228</v>
      </c>
      <c r="AF397" s="96" t="s">
        <v>228</v>
      </c>
      <c r="AG397" s="96" t="s">
        <v>228</v>
      </c>
      <c r="AH397" s="96" t="s">
        <v>228</v>
      </c>
      <c r="AI397" s="96" t="s">
        <v>228</v>
      </c>
      <c r="AJ397" s="96" t="s">
        <v>228</v>
      </c>
      <c r="AK397" s="96" t="s">
        <v>228</v>
      </c>
      <c r="AL397" s="96" t="s">
        <v>228</v>
      </c>
      <c r="AM397" s="96" t="s">
        <v>228</v>
      </c>
      <c r="AN397" s="96"/>
      <c r="AO397" s="96">
        <v>39.0</v>
      </c>
      <c r="AP397" s="96" t="s">
        <v>1168</v>
      </c>
      <c r="AQ397" s="96"/>
      <c r="AR397" s="98"/>
      <c r="AS397" s="96"/>
      <c r="AT397" s="98"/>
      <c r="AU397" s="98"/>
      <c r="AV397" s="98"/>
      <c r="AW397" s="96"/>
      <c r="AX397" s="96" t="s">
        <v>279</v>
      </c>
      <c r="AY397" s="98"/>
      <c r="AZ397" s="105"/>
      <c r="BA397" s="114" t="s">
        <v>3742</v>
      </c>
      <c r="BB397" s="114" t="s">
        <v>3743</v>
      </c>
      <c r="BC397" s="98">
        <f t="shared" si="134"/>
        <v>11</v>
      </c>
      <c r="BD397" s="101"/>
      <c r="BE397" s="101"/>
      <c r="BF397" s="101"/>
      <c r="BG397" s="101"/>
      <c r="BH397" s="101"/>
      <c r="BI397" s="100" t="str">
        <f>IFERROR(__xludf.DUMMYFUNCTION("IF(OR(REGEXMATCH(I397,""Peraturan Walikota""),REGEXMATCH(I397,""Peraturan Bupati""),REGEXMATCH(I397,""PERATURAN BUPATI""),REGEXMATCH(I397,""PERATURAN WALIKOTA"")),""Ada"",""Tidak Ada"")"),"Ada")</f>
        <v>Ada</v>
      </c>
      <c r="BJ397" s="98" t="str">
        <f t="shared" si="135"/>
        <v>Ada</v>
      </c>
      <c r="BK397" s="96" t="str">
        <f t="shared" si="136"/>
        <v>Tidak Ada</v>
      </c>
      <c r="BL397" s="98" t="str">
        <f t="shared" si="137"/>
        <v>Tidak Lengkap</v>
      </c>
      <c r="BM397" s="98" t="str">
        <f t="shared" si="138"/>
        <v>Tidak Lengkap</v>
      </c>
    </row>
    <row r="398">
      <c r="A398" s="96" t="s">
        <v>86</v>
      </c>
      <c r="B398" s="97">
        <v>390.0</v>
      </c>
      <c r="C398" s="96" t="s">
        <v>3744</v>
      </c>
      <c r="D398" s="96" t="s">
        <v>237</v>
      </c>
      <c r="E398" s="96" t="s">
        <v>3745</v>
      </c>
      <c r="F398" s="96" t="s">
        <v>237</v>
      </c>
      <c r="G398" s="96" t="s">
        <v>237</v>
      </c>
      <c r="H398" s="96" t="s">
        <v>11</v>
      </c>
      <c r="I398" s="96" t="s">
        <v>3746</v>
      </c>
      <c r="J398" s="97">
        <v>2025.0</v>
      </c>
      <c r="K398" s="97" t="s">
        <v>223</v>
      </c>
      <c r="L398" s="96">
        <v>8.1248906892E10</v>
      </c>
      <c r="M398" s="161"/>
      <c r="N398" s="96" t="s">
        <v>3747</v>
      </c>
      <c r="O398" s="96" t="s">
        <v>253</v>
      </c>
      <c r="P398" s="96" t="s">
        <v>647</v>
      </c>
      <c r="Q398" s="96"/>
      <c r="R398" s="96" t="s">
        <v>21</v>
      </c>
      <c r="S398" s="96"/>
      <c r="T398" s="96" t="s">
        <v>21</v>
      </c>
      <c r="U398" s="96" t="s">
        <v>21</v>
      </c>
      <c r="V398" s="96" t="s">
        <v>9</v>
      </c>
      <c r="W398" s="96"/>
      <c r="X398" s="96"/>
      <c r="Y398" s="96" t="s">
        <v>21</v>
      </c>
      <c r="Z398" s="96" t="s">
        <v>9</v>
      </c>
      <c r="AA398" s="96" t="s">
        <v>9</v>
      </c>
      <c r="AB398" s="96" t="s">
        <v>9</v>
      </c>
      <c r="AC398" s="96" t="s">
        <v>228</v>
      </c>
      <c r="AD398" s="96" t="s">
        <v>228</v>
      </c>
      <c r="AE398" s="96" t="s">
        <v>228</v>
      </c>
      <c r="AF398" s="96" t="s">
        <v>228</v>
      </c>
      <c r="AG398" s="96" t="s">
        <v>228</v>
      </c>
      <c r="AH398" s="96"/>
      <c r="AI398" s="96"/>
      <c r="AJ398" s="96"/>
      <c r="AK398" s="96"/>
      <c r="AL398" s="96" t="s">
        <v>229</v>
      </c>
      <c r="AM398" s="96" t="s">
        <v>229</v>
      </c>
      <c r="AN398" s="96"/>
      <c r="AO398" s="96">
        <v>34.0</v>
      </c>
      <c r="AP398" s="96" t="s">
        <v>317</v>
      </c>
      <c r="AQ398" s="96"/>
      <c r="AR398" s="98"/>
      <c r="AS398" s="96"/>
      <c r="AT398" s="98"/>
      <c r="AU398" s="98"/>
      <c r="AV398" s="96"/>
      <c r="AW398" s="96"/>
      <c r="AX398" s="96"/>
      <c r="AY398" s="98"/>
      <c r="AZ398" s="114" t="s">
        <v>231</v>
      </c>
      <c r="BA398" s="105"/>
      <c r="BB398" s="114"/>
      <c r="BC398" s="98">
        <f t="shared" si="134"/>
        <v>5</v>
      </c>
      <c r="BD398" s="101"/>
      <c r="BE398" s="101"/>
      <c r="BF398" s="101"/>
      <c r="BG398" s="101"/>
      <c r="BH398" s="101"/>
      <c r="BI398" s="100" t="str">
        <f>IFERROR(__xludf.DUMMYFUNCTION("IF(OR(REGEXMATCH(I398,""Peraturan Walikota""),REGEXMATCH(I398,""Peraturan Bupati""),REGEXMATCH(I398,""PERATURAN BUPATI""),REGEXMATCH(I398,""PERATURAN WALIKOTA"")),""Ada"",""Tidak Ada"")"),"Ada")</f>
        <v>Ada</v>
      </c>
      <c r="BJ398" s="98" t="str">
        <f t="shared" si="135"/>
        <v>Ada</v>
      </c>
      <c r="BK398" s="96" t="str">
        <f t="shared" si="136"/>
        <v>Tidak Ada</v>
      </c>
      <c r="BL398" s="98" t="str">
        <f t="shared" si="137"/>
        <v>Tidak Lengkap</v>
      </c>
      <c r="BM398" s="98"/>
    </row>
    <row r="399">
      <c r="A399" s="96" t="s">
        <v>86</v>
      </c>
      <c r="B399" s="97">
        <v>391.0</v>
      </c>
      <c r="C399" s="96" t="s">
        <v>3748</v>
      </c>
      <c r="D399" s="96" t="s">
        <v>3749</v>
      </c>
      <c r="E399" s="96" t="s">
        <v>3750</v>
      </c>
      <c r="F399" s="96" t="s">
        <v>237</v>
      </c>
      <c r="G399" s="96">
        <v>8.2196073288E10</v>
      </c>
      <c r="H399" s="96" t="s">
        <v>24</v>
      </c>
      <c r="I399" s="96" t="s">
        <v>3751</v>
      </c>
      <c r="J399" s="97">
        <v>2023.0</v>
      </c>
      <c r="K399" s="97" t="s">
        <v>387</v>
      </c>
      <c r="L399" s="96" t="s">
        <v>3752</v>
      </c>
      <c r="M399" s="161" t="s">
        <v>3753</v>
      </c>
      <c r="N399" s="96" t="s">
        <v>3754</v>
      </c>
      <c r="O399" s="96" t="s">
        <v>253</v>
      </c>
      <c r="P399" s="96" t="s">
        <v>314</v>
      </c>
      <c r="Q399" s="96" t="s">
        <v>3755</v>
      </c>
      <c r="R399" s="96" t="s">
        <v>21</v>
      </c>
      <c r="S399" s="96" t="s">
        <v>21</v>
      </c>
      <c r="T399" s="96" t="s">
        <v>21</v>
      </c>
      <c r="U399" s="96" t="s">
        <v>21</v>
      </c>
      <c r="V399" s="96" t="s">
        <v>301</v>
      </c>
      <c r="W399" s="96" t="s">
        <v>21</v>
      </c>
      <c r="X399" s="96" t="s">
        <v>21</v>
      </c>
      <c r="Y399" s="96" t="s">
        <v>21</v>
      </c>
      <c r="Z399" s="96" t="s">
        <v>21</v>
      </c>
      <c r="AA399" s="96" t="s">
        <v>21</v>
      </c>
      <c r="AB399" s="96" t="s">
        <v>9</v>
      </c>
      <c r="AC399" s="96" t="s">
        <v>228</v>
      </c>
      <c r="AD399" s="96" t="s">
        <v>228</v>
      </c>
      <c r="AE399" s="96" t="s">
        <v>229</v>
      </c>
      <c r="AF399" s="96" t="s">
        <v>229</v>
      </c>
      <c r="AG399" s="96" t="s">
        <v>229</v>
      </c>
      <c r="AH399" s="96" t="s">
        <v>228</v>
      </c>
      <c r="AI399" s="96" t="s">
        <v>228</v>
      </c>
      <c r="AJ399" s="96" t="s">
        <v>228</v>
      </c>
      <c r="AK399" s="96" t="s">
        <v>229</v>
      </c>
      <c r="AL399" s="96" t="s">
        <v>228</v>
      </c>
      <c r="AM399" s="96" t="s">
        <v>228</v>
      </c>
      <c r="AN399" s="96" t="s">
        <v>370</v>
      </c>
      <c r="AO399" s="96">
        <v>11.0</v>
      </c>
      <c r="AP399" s="96" t="s">
        <v>317</v>
      </c>
      <c r="AQ399" s="96"/>
      <c r="AR399" s="98"/>
      <c r="AS399" s="96"/>
      <c r="AT399" s="98"/>
      <c r="AU399" s="98"/>
      <c r="AV399" s="96"/>
      <c r="AW399" s="96"/>
      <c r="AX399" s="96" t="s">
        <v>231</v>
      </c>
      <c r="AY399" s="98"/>
      <c r="AZ399" s="105"/>
      <c r="BA399" s="114" t="s">
        <v>3756</v>
      </c>
      <c r="BB399" s="114" t="s">
        <v>3757</v>
      </c>
      <c r="BC399" s="98">
        <f t="shared" si="134"/>
        <v>7</v>
      </c>
      <c r="BD399" s="101"/>
      <c r="BE399" s="101"/>
      <c r="BF399" s="101"/>
      <c r="BG399" s="101"/>
      <c r="BH399" s="101"/>
      <c r="BI399" s="100" t="str">
        <f>IFERROR(__xludf.DUMMYFUNCTION("IF(OR(REGEXMATCH(I399,""Peraturan Walikota""),REGEXMATCH(I399,""Peraturan Bupati""),REGEXMATCH(I399,""PERATURAN BUPATI""),REGEXMATCH(I399,""PERATURAN WALIKOTA"")),""Ada"",""Tidak Ada"")"),"Ada")</f>
        <v>Ada</v>
      </c>
      <c r="BJ399" s="98" t="str">
        <f t="shared" si="135"/>
        <v>Ada</v>
      </c>
      <c r="BK399" s="96" t="str">
        <f t="shared" si="136"/>
        <v>Ada</v>
      </c>
      <c r="BL399" s="98" t="str">
        <f t="shared" si="137"/>
        <v>Tidak Lengkap</v>
      </c>
      <c r="BM399" s="98" t="str">
        <f t="shared" ref="BM399:BM400" si="139">IF(AND(U399="Ada",V399="Ada",W399="Ada",X399="Ada",Y399="Ada",Z399="Ada",AA399="Ada",AB399="Ada"),"Lengkap","Tidak Lengkap")</f>
        <v>Tidak Lengkap</v>
      </c>
    </row>
    <row r="400">
      <c r="A400" s="96" t="s">
        <v>86</v>
      </c>
      <c r="B400" s="97">
        <v>392.0</v>
      </c>
      <c r="C400" s="96" t="s">
        <v>3758</v>
      </c>
      <c r="D400" s="96" t="s">
        <v>3759</v>
      </c>
      <c r="E400" s="96" t="s">
        <v>3760</v>
      </c>
      <c r="F400" s="96">
        <v>8.2191673774E10</v>
      </c>
      <c r="G400" s="96">
        <v>8.114003322E9</v>
      </c>
      <c r="H400" s="96" t="s">
        <v>24</v>
      </c>
      <c r="I400" s="96" t="s">
        <v>3761</v>
      </c>
      <c r="J400" s="97">
        <v>2022.0</v>
      </c>
      <c r="K400" s="97" t="s">
        <v>223</v>
      </c>
      <c r="L400" s="96">
        <v>8.2191673774E10</v>
      </c>
      <c r="M400" s="161" t="s">
        <v>3762</v>
      </c>
      <c r="N400" s="96" t="s">
        <v>3763</v>
      </c>
      <c r="O400" s="96" t="s">
        <v>226</v>
      </c>
      <c r="P400" s="96" t="s">
        <v>330</v>
      </c>
      <c r="Q400" s="96"/>
      <c r="R400" s="96" t="s">
        <v>21</v>
      </c>
      <c r="S400" s="96" t="s">
        <v>21</v>
      </c>
      <c r="T400" s="96" t="s">
        <v>21</v>
      </c>
      <c r="U400" s="96" t="s">
        <v>21</v>
      </c>
      <c r="V400" s="96" t="s">
        <v>21</v>
      </c>
      <c r="W400" s="96" t="s">
        <v>21</v>
      </c>
      <c r="X400" s="96" t="s">
        <v>21</v>
      </c>
      <c r="Y400" s="96" t="s">
        <v>21</v>
      </c>
      <c r="Z400" s="96" t="s">
        <v>9</v>
      </c>
      <c r="AA400" s="96" t="s">
        <v>21</v>
      </c>
      <c r="AB400" s="96" t="s">
        <v>21</v>
      </c>
      <c r="AC400" s="96" t="s">
        <v>228</v>
      </c>
      <c r="AD400" s="96" t="s">
        <v>228</v>
      </c>
      <c r="AE400" s="96" t="s">
        <v>228</v>
      </c>
      <c r="AF400" s="96" t="s">
        <v>228</v>
      </c>
      <c r="AG400" s="96" t="s">
        <v>228</v>
      </c>
      <c r="AH400" s="96" t="s">
        <v>228</v>
      </c>
      <c r="AI400" s="96" t="s">
        <v>229</v>
      </c>
      <c r="AJ400" s="96" t="s">
        <v>228</v>
      </c>
      <c r="AK400" s="96" t="s">
        <v>229</v>
      </c>
      <c r="AL400" s="96" t="s">
        <v>228</v>
      </c>
      <c r="AM400" s="96" t="s">
        <v>228</v>
      </c>
      <c r="AN400" s="96" t="s">
        <v>3764</v>
      </c>
      <c r="AO400" s="96">
        <v>82.0</v>
      </c>
      <c r="AP400" s="96" t="s">
        <v>3765</v>
      </c>
      <c r="AQ400" s="96"/>
      <c r="AR400" s="96"/>
      <c r="AS400" s="96"/>
      <c r="AT400" s="98"/>
      <c r="AU400" s="98"/>
      <c r="AV400" s="96"/>
      <c r="AW400" s="96" t="s">
        <v>279</v>
      </c>
      <c r="AX400" s="96"/>
      <c r="AY400" s="98"/>
      <c r="AZ400" s="105"/>
      <c r="BA400" s="114" t="s">
        <v>3766</v>
      </c>
      <c r="BB400" s="114" t="s">
        <v>3767</v>
      </c>
      <c r="BC400" s="98">
        <f t="shared" si="134"/>
        <v>9</v>
      </c>
      <c r="BD400" s="101"/>
      <c r="BE400" s="101"/>
      <c r="BF400" s="101"/>
      <c r="BG400" s="101"/>
      <c r="BH400" s="101"/>
      <c r="BI400" s="100" t="str">
        <f>IFERROR(__xludf.DUMMYFUNCTION("IF(OR(REGEXMATCH(I400,""Peraturan Walikota""),REGEXMATCH(I400,""Peraturan Bupati""),REGEXMATCH(I400,""PERATURAN BUPATI""),REGEXMATCH(I400,""PERATURAN WALIKOTA"")),""Ada"",""Tidak Ada"")"),"Ada")</f>
        <v>Ada</v>
      </c>
      <c r="BJ400" s="98" t="str">
        <f t="shared" si="135"/>
        <v>Ada</v>
      </c>
      <c r="BK400" s="96" t="str">
        <f t="shared" si="136"/>
        <v>Ada</v>
      </c>
      <c r="BL400" s="98" t="str">
        <f t="shared" si="137"/>
        <v>Tidak Lengkap</v>
      </c>
      <c r="BM400" s="98" t="str">
        <f t="shared" si="139"/>
        <v>Tidak Lengkap</v>
      </c>
    </row>
    <row r="401">
      <c r="A401" s="96" t="s">
        <v>86</v>
      </c>
      <c r="B401" s="97">
        <v>393.0</v>
      </c>
      <c r="C401" s="96" t="s">
        <v>3768</v>
      </c>
      <c r="D401" s="96" t="s">
        <v>3769</v>
      </c>
      <c r="E401" s="96" t="s">
        <v>3770</v>
      </c>
      <c r="F401" s="96">
        <v>8.5298921339E10</v>
      </c>
      <c r="G401" s="96">
        <v>8.5298921339E10</v>
      </c>
      <c r="H401" s="96" t="s">
        <v>3771</v>
      </c>
      <c r="I401" s="96"/>
      <c r="J401" s="97"/>
      <c r="K401" s="97"/>
      <c r="L401" s="96" t="s">
        <v>3772</v>
      </c>
      <c r="M401" s="161" t="s">
        <v>3773</v>
      </c>
      <c r="N401" s="96" t="s">
        <v>3774</v>
      </c>
      <c r="O401" s="96" t="s">
        <v>253</v>
      </c>
      <c r="P401" s="96" t="s">
        <v>9</v>
      </c>
      <c r="Q401" s="96" t="s">
        <v>3775</v>
      </c>
      <c r="R401" s="96"/>
      <c r="S401" s="96" t="s">
        <v>9</v>
      </c>
      <c r="T401" s="96" t="s">
        <v>9</v>
      </c>
      <c r="U401" s="96" t="s">
        <v>21</v>
      </c>
      <c r="V401" s="96" t="s">
        <v>9</v>
      </c>
      <c r="W401" s="96" t="s">
        <v>9</v>
      </c>
      <c r="X401" s="96" t="s">
        <v>301</v>
      </c>
      <c r="Y401" s="96" t="s">
        <v>9</v>
      </c>
      <c r="Z401" s="96" t="s">
        <v>9</v>
      </c>
      <c r="AA401" s="96" t="s">
        <v>9</v>
      </c>
      <c r="AB401" s="96" t="s">
        <v>9</v>
      </c>
      <c r="AC401" s="96" t="s">
        <v>228</v>
      </c>
      <c r="AD401" s="96" t="s">
        <v>228</v>
      </c>
      <c r="AE401" s="96" t="s">
        <v>228</v>
      </c>
      <c r="AF401" s="96" t="s">
        <v>228</v>
      </c>
      <c r="AG401" s="96" t="s">
        <v>228</v>
      </c>
      <c r="AH401" s="96" t="s">
        <v>228</v>
      </c>
      <c r="AI401" s="96" t="s">
        <v>228</v>
      </c>
      <c r="AJ401" s="96" t="s">
        <v>228</v>
      </c>
      <c r="AK401" s="96" t="s">
        <v>228</v>
      </c>
      <c r="AL401" s="96" t="s">
        <v>228</v>
      </c>
      <c r="AM401" s="96" t="s">
        <v>228</v>
      </c>
      <c r="AN401" s="96" t="s">
        <v>370</v>
      </c>
      <c r="AO401" s="96" t="s">
        <v>3776</v>
      </c>
      <c r="AP401" s="96" t="s">
        <v>317</v>
      </c>
      <c r="AQ401" s="96"/>
      <c r="AR401" s="96"/>
      <c r="AS401" s="96"/>
      <c r="AT401" s="96"/>
      <c r="AU401" s="96"/>
      <c r="AV401" s="96"/>
      <c r="AW401" s="96"/>
      <c r="AX401" s="96"/>
      <c r="AY401" s="96"/>
      <c r="AZ401" s="105"/>
      <c r="BA401" s="114" t="s">
        <v>3777</v>
      </c>
      <c r="BB401" s="114"/>
      <c r="BC401" s="98"/>
      <c r="BD401" s="101"/>
      <c r="BE401" s="101"/>
      <c r="BF401" s="101"/>
      <c r="BG401" s="101"/>
      <c r="BH401" s="101"/>
      <c r="BI401" s="100" t="str">
        <f>IFERROR(__xludf.DUMMYFUNCTION("IF(OR(REGEXMATCH(I401,""Peraturan Walikota""),REGEXMATCH(I401,""Peraturan Bupati""),REGEXMATCH(I401,""PERATURAN BUPATI""),REGEXMATCH(I401,""PERATURAN WALIKOTA"")),""Ada"",""Tidak Ada"")"),"Tidak Ada")</f>
        <v>Tidak Ada</v>
      </c>
      <c r="BJ401" s="98"/>
      <c r="BK401" s="96"/>
      <c r="BL401" s="98"/>
      <c r="BM401" s="98"/>
    </row>
    <row r="402">
      <c r="A402" s="96" t="s">
        <v>86</v>
      </c>
      <c r="B402" s="97">
        <v>394.0</v>
      </c>
      <c r="C402" s="96" t="s">
        <v>3778</v>
      </c>
      <c r="D402" s="96" t="s">
        <v>3779</v>
      </c>
      <c r="E402" s="96" t="s">
        <v>3780</v>
      </c>
      <c r="F402" s="96">
        <v>8.1244513385E10</v>
      </c>
      <c r="G402" s="96">
        <v>8.1242513385E10</v>
      </c>
      <c r="H402" s="96" t="s">
        <v>3771</v>
      </c>
      <c r="I402" s="96"/>
      <c r="J402" s="97"/>
      <c r="K402" s="97"/>
      <c r="L402" s="96">
        <v>8.1241201033E10</v>
      </c>
      <c r="M402" s="161" t="s">
        <v>3781</v>
      </c>
      <c r="N402" s="96"/>
      <c r="O402" s="96" t="s">
        <v>276</v>
      </c>
      <c r="P402" s="96" t="s">
        <v>277</v>
      </c>
      <c r="Q402" s="96" t="s">
        <v>277</v>
      </c>
      <c r="R402" s="96"/>
      <c r="S402" s="96" t="s">
        <v>21</v>
      </c>
      <c r="T402" s="96" t="s">
        <v>9</v>
      </c>
      <c r="U402" s="96" t="s">
        <v>21</v>
      </c>
      <c r="V402" s="96" t="s">
        <v>9</v>
      </c>
      <c r="W402" s="96" t="s">
        <v>21</v>
      </c>
      <c r="X402" s="96" t="s">
        <v>21</v>
      </c>
      <c r="Y402" s="96" t="s">
        <v>21</v>
      </c>
      <c r="Z402" s="96" t="s">
        <v>9</v>
      </c>
      <c r="AA402" s="96" t="s">
        <v>9</v>
      </c>
      <c r="AB402" s="96" t="s">
        <v>9</v>
      </c>
      <c r="AC402" s="96" t="s">
        <v>228</v>
      </c>
      <c r="AD402" s="96" t="s">
        <v>228</v>
      </c>
      <c r="AE402" s="96" t="s">
        <v>228</v>
      </c>
      <c r="AF402" s="96" t="s">
        <v>229</v>
      </c>
      <c r="AG402" s="96" t="s">
        <v>229</v>
      </c>
      <c r="AH402" s="96" t="s">
        <v>228</v>
      </c>
      <c r="AI402" s="96" t="s">
        <v>229</v>
      </c>
      <c r="AJ402" s="96" t="s">
        <v>229</v>
      </c>
      <c r="AK402" s="96" t="s">
        <v>229</v>
      </c>
      <c r="AL402" s="96" t="s">
        <v>228</v>
      </c>
      <c r="AM402" s="96" t="s">
        <v>228</v>
      </c>
      <c r="AN402" s="96" t="s">
        <v>3782</v>
      </c>
      <c r="AO402" s="96">
        <v>13.0</v>
      </c>
      <c r="AP402" s="96" t="s">
        <v>3783</v>
      </c>
      <c r="AQ402" s="96"/>
      <c r="AR402" s="96"/>
      <c r="AS402" s="96"/>
      <c r="AT402" s="96"/>
      <c r="AU402" s="96"/>
      <c r="AV402" s="96"/>
      <c r="AW402" s="96"/>
      <c r="AX402" s="96"/>
      <c r="AY402" s="96"/>
      <c r="AZ402" s="105"/>
      <c r="BA402" s="114" t="s">
        <v>3784</v>
      </c>
      <c r="BB402" s="114"/>
      <c r="BC402" s="98"/>
      <c r="BD402" s="101"/>
      <c r="BE402" s="101"/>
      <c r="BF402" s="101"/>
      <c r="BG402" s="101"/>
      <c r="BH402" s="101"/>
      <c r="BI402" s="100" t="str">
        <f>IFERROR(__xludf.DUMMYFUNCTION("IF(OR(REGEXMATCH(I402,""Peraturan Walikota""),REGEXMATCH(I402,""Peraturan Bupati""),REGEXMATCH(I402,""PERATURAN BUPATI""),REGEXMATCH(I402,""PERATURAN WALIKOTA"")),""Ada"",""Tidak Ada"")"),"Tidak Ada")</f>
        <v>Tidak Ada</v>
      </c>
      <c r="BJ402" s="98"/>
      <c r="BK402" s="96"/>
      <c r="BL402" s="98"/>
      <c r="BM402" s="98"/>
    </row>
    <row r="403">
      <c r="A403" s="96" t="s">
        <v>89</v>
      </c>
      <c r="B403" s="97">
        <v>395.0</v>
      </c>
      <c r="C403" s="96" t="s">
        <v>3785</v>
      </c>
      <c r="D403" s="96" t="s">
        <v>3786</v>
      </c>
      <c r="E403" s="96" t="s">
        <v>3787</v>
      </c>
      <c r="F403" s="96" t="s">
        <v>3788</v>
      </c>
      <c r="G403" s="96" t="s">
        <v>3788</v>
      </c>
      <c r="H403" s="96" t="s">
        <v>11</v>
      </c>
      <c r="I403" s="96" t="s">
        <v>3789</v>
      </c>
      <c r="J403" s="97">
        <v>2019.0</v>
      </c>
      <c r="K403" s="97" t="s">
        <v>223</v>
      </c>
      <c r="L403" s="96" t="s">
        <v>3790</v>
      </c>
      <c r="M403" s="96" t="s">
        <v>3791</v>
      </c>
      <c r="N403" s="96" t="s">
        <v>3792</v>
      </c>
      <c r="O403" s="96" t="s">
        <v>253</v>
      </c>
      <c r="P403" s="96" t="s">
        <v>277</v>
      </c>
      <c r="Q403" s="96" t="s">
        <v>3793</v>
      </c>
      <c r="R403" s="96" t="s">
        <v>9</v>
      </c>
      <c r="S403" s="96" t="s">
        <v>21</v>
      </c>
      <c r="T403" s="96" t="s">
        <v>21</v>
      </c>
      <c r="U403" s="96" t="s">
        <v>9</v>
      </c>
      <c r="V403" s="96" t="s">
        <v>21</v>
      </c>
      <c r="W403" s="96" t="s">
        <v>21</v>
      </c>
      <c r="X403" s="96" t="s">
        <v>21</v>
      </c>
      <c r="Y403" s="96" t="s">
        <v>21</v>
      </c>
      <c r="Z403" s="96" t="s">
        <v>9</v>
      </c>
      <c r="AA403" s="96" t="s">
        <v>21</v>
      </c>
      <c r="AB403" s="96" t="s">
        <v>21</v>
      </c>
      <c r="AC403" s="96" t="s">
        <v>228</v>
      </c>
      <c r="AD403" s="96" t="s">
        <v>228</v>
      </c>
      <c r="AE403" s="96" t="s">
        <v>228</v>
      </c>
      <c r="AF403" s="96" t="s">
        <v>228</v>
      </c>
      <c r="AG403" s="96" t="s">
        <v>229</v>
      </c>
      <c r="AH403" s="96" t="s">
        <v>228</v>
      </c>
      <c r="AI403" s="96" t="s">
        <v>229</v>
      </c>
      <c r="AJ403" s="96" t="s">
        <v>228</v>
      </c>
      <c r="AK403" s="96" t="s">
        <v>229</v>
      </c>
      <c r="AL403" s="96" t="s">
        <v>228</v>
      </c>
      <c r="AM403" s="96" t="s">
        <v>228</v>
      </c>
      <c r="AN403" s="96" t="s">
        <v>370</v>
      </c>
      <c r="AO403" s="96">
        <v>32.0</v>
      </c>
      <c r="AP403" s="96" t="s">
        <v>3794</v>
      </c>
      <c r="AQ403" s="98"/>
      <c r="AR403" s="98"/>
      <c r="AS403" s="98"/>
      <c r="AT403" s="96" t="s">
        <v>231</v>
      </c>
      <c r="AU403" s="98"/>
      <c r="AV403" s="98"/>
      <c r="AW403" s="98"/>
      <c r="AX403" s="98"/>
      <c r="AY403" s="98"/>
      <c r="AZ403" s="105"/>
      <c r="BA403" s="96" t="s">
        <v>3795</v>
      </c>
      <c r="BB403" s="98"/>
      <c r="BC403" s="98">
        <f>COUNTIF(AC403:AM403,"Sudah")</f>
        <v>8</v>
      </c>
      <c r="BD403" s="101"/>
      <c r="BE403" s="101"/>
      <c r="BF403" s="101"/>
      <c r="BG403" s="101"/>
      <c r="BH403" s="101"/>
      <c r="BI403" s="100" t="str">
        <f>IFERROR(__xludf.DUMMYFUNCTION("IF(OR(REGEXMATCH(I403,""Peraturan Walikota""),REGEXMATCH(I403,""Peraturan Bupati""),REGEXMATCH(I403,""PERATURAN BUPATI""),REGEXMATCH(I403,""PERATURAN WALIKOTA"")),""Ada"",""Tidak Ada"")"),"Ada")</f>
        <v>Ada</v>
      </c>
      <c r="BJ403" s="98" t="str">
        <f>IF(O403 = "Belum Punya", "Tidak Ada", IF(O403 = "", "Tidak Menjawab", "Ada"))</f>
        <v>Ada</v>
      </c>
      <c r="BK403" s="96" t="str">
        <f>IF(P403 = "Tidak Punya", "Tidak Ada", IF(P403 = "", "Tidak Menjawab", "Ada"))</f>
        <v>Ada</v>
      </c>
      <c r="BL403" s="98" t="str">
        <f>IF(AND(R403="Ada",S403="Ada",T403="Ada"),"Lengkap","Tidak Lengkap")</f>
        <v>Tidak Lengkap</v>
      </c>
      <c r="BM403" s="98" t="str">
        <f>IF(AND(U403="Ada",V403="Ada",W403="Ada",X403="Ada",Y403="Ada",Z403="Ada",AA403="Ada",AB403="Ada"),"Lengkap","Tidak Lengkap")</f>
        <v>Tidak Lengkap</v>
      </c>
    </row>
    <row r="404">
      <c r="A404" s="96" t="s">
        <v>89</v>
      </c>
      <c r="B404" s="97">
        <v>396.0</v>
      </c>
      <c r="C404" s="96" t="s">
        <v>3796</v>
      </c>
      <c r="D404" s="96" t="s">
        <v>3797</v>
      </c>
      <c r="E404" s="96" t="s">
        <v>3798</v>
      </c>
      <c r="F404" s="96">
        <v>8.2117381773E10</v>
      </c>
      <c r="G404" s="96">
        <v>8.2188303322E10</v>
      </c>
      <c r="H404" s="96" t="s">
        <v>3799</v>
      </c>
      <c r="I404" s="96" t="s">
        <v>3800</v>
      </c>
      <c r="J404" s="97">
        <v>2020.0</v>
      </c>
      <c r="K404" s="97" t="s">
        <v>223</v>
      </c>
      <c r="L404" s="96">
        <v>8.2117381773E10</v>
      </c>
      <c r="M404" s="96" t="s">
        <v>3801</v>
      </c>
      <c r="N404" s="96" t="s">
        <v>3802</v>
      </c>
      <c r="O404" s="96" t="s">
        <v>286</v>
      </c>
      <c r="P404" s="96" t="s">
        <v>287</v>
      </c>
      <c r="Q404" s="96"/>
      <c r="R404" s="96" t="s">
        <v>9</v>
      </c>
      <c r="S404" s="96" t="s">
        <v>9</v>
      </c>
      <c r="T404" s="96" t="s">
        <v>9</v>
      </c>
      <c r="U404" s="96" t="s">
        <v>21</v>
      </c>
      <c r="V404" s="96" t="s">
        <v>21</v>
      </c>
      <c r="W404" s="96" t="s">
        <v>21</v>
      </c>
      <c r="X404" s="96" t="s">
        <v>21</v>
      </c>
      <c r="Y404" s="96" t="s">
        <v>21</v>
      </c>
      <c r="Z404" s="96" t="s">
        <v>21</v>
      </c>
      <c r="AA404" s="96" t="s">
        <v>21</v>
      </c>
      <c r="AB404" s="96" t="s">
        <v>21</v>
      </c>
      <c r="AC404" s="96" t="s">
        <v>228</v>
      </c>
      <c r="AD404" s="96" t="s">
        <v>228</v>
      </c>
      <c r="AE404" s="96" t="s">
        <v>228</v>
      </c>
      <c r="AF404" s="96" t="s">
        <v>228</v>
      </c>
      <c r="AG404" s="96" t="s">
        <v>228</v>
      </c>
      <c r="AH404" s="96" t="s">
        <v>229</v>
      </c>
      <c r="AI404" s="96" t="s">
        <v>229</v>
      </c>
      <c r="AJ404" s="96" t="s">
        <v>228</v>
      </c>
      <c r="AK404" s="96" t="s">
        <v>229</v>
      </c>
      <c r="AL404" s="96" t="s">
        <v>228</v>
      </c>
      <c r="AM404" s="96" t="s">
        <v>228</v>
      </c>
      <c r="AN404" s="96"/>
      <c r="AO404" s="96" t="s">
        <v>3803</v>
      </c>
      <c r="AP404" s="96" t="s">
        <v>278</v>
      </c>
      <c r="AQ404" s="96"/>
      <c r="AR404" s="105"/>
      <c r="AS404" s="105"/>
      <c r="AT404" s="96"/>
      <c r="AU404" s="96" t="s">
        <v>231</v>
      </c>
      <c r="AV404" s="96"/>
      <c r="AW404" s="98"/>
      <c r="AX404" s="98"/>
      <c r="AY404" s="98"/>
      <c r="AZ404" s="105"/>
      <c r="BA404" s="96" t="s">
        <v>3804</v>
      </c>
      <c r="BB404" s="96" t="s">
        <v>3805</v>
      </c>
      <c r="BC404" s="98"/>
      <c r="BD404" s="101"/>
      <c r="BE404" s="101"/>
      <c r="BF404" s="101"/>
      <c r="BG404" s="101"/>
      <c r="BH404" s="101"/>
      <c r="BI404" s="100" t="str">
        <f>IFERROR(__xludf.DUMMYFUNCTION("IF(OR(REGEXMATCH(I404,""Peraturan Walikota""),REGEXMATCH(I404,""Peraturan Bupati""),REGEXMATCH(I404,""PERATURAN BUPATI""),REGEXMATCH(I404,""PERATURAN WALIKOTA"")),""Ada"",""Tidak Ada"")"),"Ada")</f>
        <v>Ada</v>
      </c>
      <c r="BJ404" s="98"/>
      <c r="BK404" s="96"/>
      <c r="BL404" s="98"/>
      <c r="BM404" s="98"/>
    </row>
    <row r="405">
      <c r="A405" s="96" t="s">
        <v>89</v>
      </c>
      <c r="B405" s="97">
        <v>397.0</v>
      </c>
      <c r="C405" s="96" t="s">
        <v>3806</v>
      </c>
      <c r="D405" s="96" t="s">
        <v>3807</v>
      </c>
      <c r="E405" s="96" t="s">
        <v>3808</v>
      </c>
      <c r="F405" s="96">
        <v>8.5341502837E10</v>
      </c>
      <c r="G405" s="96">
        <v>8.534150287E9</v>
      </c>
      <c r="H405" s="96" t="s">
        <v>11</v>
      </c>
      <c r="I405" s="96" t="s">
        <v>3809</v>
      </c>
      <c r="J405" s="97">
        <v>2021.0</v>
      </c>
      <c r="K405" s="97" t="s">
        <v>3881</v>
      </c>
      <c r="L405" s="96">
        <v>8.5341502837E10</v>
      </c>
      <c r="M405" s="96" t="s">
        <v>3810</v>
      </c>
      <c r="N405" s="96" t="s">
        <v>3811</v>
      </c>
      <c r="O405" s="96" t="s">
        <v>884</v>
      </c>
      <c r="P405" s="96" t="s">
        <v>647</v>
      </c>
      <c r="Q405" s="96" t="s">
        <v>300</v>
      </c>
      <c r="R405" s="96" t="s">
        <v>21</v>
      </c>
      <c r="S405" s="96" t="s">
        <v>21</v>
      </c>
      <c r="T405" s="96" t="s">
        <v>21</v>
      </c>
      <c r="U405" s="96" t="s">
        <v>21</v>
      </c>
      <c r="V405" s="96" t="s">
        <v>21</v>
      </c>
      <c r="W405" s="96" t="s">
        <v>21</v>
      </c>
      <c r="X405" s="96" t="s">
        <v>21</v>
      </c>
      <c r="Y405" s="96" t="s">
        <v>21</v>
      </c>
      <c r="Z405" s="96" t="s">
        <v>21</v>
      </c>
      <c r="AA405" s="96" t="s">
        <v>21</v>
      </c>
      <c r="AB405" s="96" t="s">
        <v>21</v>
      </c>
      <c r="AC405" s="96" t="s">
        <v>228</v>
      </c>
      <c r="AD405" s="96" t="s">
        <v>228</v>
      </c>
      <c r="AE405" s="96" t="s">
        <v>228</v>
      </c>
      <c r="AF405" s="96" t="s">
        <v>228</v>
      </c>
      <c r="AG405" s="96" t="s">
        <v>229</v>
      </c>
      <c r="AH405" s="96" t="s">
        <v>229</v>
      </c>
      <c r="AI405" s="96" t="s">
        <v>229</v>
      </c>
      <c r="AJ405" s="96" t="s">
        <v>229</v>
      </c>
      <c r="AK405" s="96" t="s">
        <v>229</v>
      </c>
      <c r="AL405" s="96" t="s">
        <v>228</v>
      </c>
      <c r="AM405" s="96" t="s">
        <v>228</v>
      </c>
      <c r="AN405" s="96" t="s">
        <v>3812</v>
      </c>
      <c r="AO405" s="96">
        <v>8.0</v>
      </c>
      <c r="AP405" s="96" t="s">
        <v>317</v>
      </c>
      <c r="AQ405" s="98"/>
      <c r="AR405" s="98"/>
      <c r="AS405" s="98"/>
      <c r="AT405" s="96"/>
      <c r="AU405" s="98"/>
      <c r="AV405" s="96" t="s">
        <v>231</v>
      </c>
      <c r="AW405" s="98"/>
      <c r="AX405" s="98"/>
      <c r="AY405" s="98"/>
      <c r="AZ405" s="105"/>
      <c r="BA405" s="114" t="s">
        <v>290</v>
      </c>
      <c r="BB405" s="96" t="s">
        <v>3813</v>
      </c>
      <c r="BC405" s="98">
        <f t="shared" ref="BC405:BC410" si="140">COUNTIF(AC405:AM405,"Sudah")</f>
        <v>6</v>
      </c>
      <c r="BD405" s="101"/>
      <c r="BE405" s="101"/>
      <c r="BF405" s="101"/>
      <c r="BG405" s="101"/>
      <c r="BH405" s="101"/>
      <c r="BI405" s="100" t="str">
        <f>IFERROR(__xludf.DUMMYFUNCTION("IF(OR(REGEXMATCH(I405,""Peraturan Walikota""),REGEXMATCH(I405,""Peraturan Bupati""),REGEXMATCH(I405,""PERATURAN BUPATI""),REGEXMATCH(I405,""PERATURAN WALIKOTA"")),""Ada"",""Tidak Ada"")"),"Ada")</f>
        <v>Ada</v>
      </c>
      <c r="BJ405" s="98" t="str">
        <f t="shared" ref="BJ405:BJ410" si="141">IF(O405 = "Belum Punya", "Tidak Ada", IF(O405 = "", "Tidak Menjawab", "Ada"))</f>
        <v>Tidak Ada</v>
      </c>
      <c r="BK405" s="96" t="str">
        <f t="shared" ref="BK405:BK410" si="142">IF(P405 = "Tidak Punya", "Tidak Ada", IF(P405 = "", "Tidak Menjawab", "Ada"))</f>
        <v>Tidak Ada</v>
      </c>
      <c r="BL405" s="98" t="str">
        <f t="shared" ref="BL405:BL410" si="143">IF(AND(R405="Ada",S405="Ada",T405="Ada"),"Lengkap","Tidak Lengkap")</f>
        <v>Tidak Lengkap</v>
      </c>
      <c r="BM405" s="98" t="str">
        <f t="shared" ref="BM405:BM410" si="144">IF(AND(U405="Ada",V405="Ada",W405="Ada",X405="Ada",Y405="Ada",Z405="Ada",AA405="Ada",AB405="Ada"),"Lengkap","Tidak Lengkap")</f>
        <v>Tidak Lengkap</v>
      </c>
    </row>
    <row r="406">
      <c r="A406" s="96" t="s">
        <v>89</v>
      </c>
      <c r="B406" s="97">
        <v>398.0</v>
      </c>
      <c r="C406" s="96" t="s">
        <v>3814</v>
      </c>
      <c r="D406" s="96" t="s">
        <v>3815</v>
      </c>
      <c r="E406" s="96" t="s">
        <v>3816</v>
      </c>
      <c r="F406" s="96">
        <v>8.5242194948E10</v>
      </c>
      <c r="G406" s="96"/>
      <c r="H406" s="96" t="s">
        <v>11</v>
      </c>
      <c r="I406" s="96" t="s">
        <v>4659</v>
      </c>
      <c r="J406" s="97">
        <v>2021.0</v>
      </c>
      <c r="K406" s="97" t="s">
        <v>223</v>
      </c>
      <c r="L406" s="96">
        <v>8.5242194948E10</v>
      </c>
      <c r="M406" s="96"/>
      <c r="N406" s="96" t="s">
        <v>449</v>
      </c>
      <c r="O406" s="96" t="s">
        <v>276</v>
      </c>
      <c r="P406" s="96" t="s">
        <v>3818</v>
      </c>
      <c r="Q406" s="96" t="s">
        <v>300</v>
      </c>
      <c r="R406" s="96" t="s">
        <v>4660</v>
      </c>
      <c r="S406" s="96" t="s">
        <v>21</v>
      </c>
      <c r="T406" s="96" t="s">
        <v>21</v>
      </c>
      <c r="U406" s="96" t="s">
        <v>21</v>
      </c>
      <c r="V406" s="96" t="s">
        <v>21</v>
      </c>
      <c r="W406" s="96" t="s">
        <v>21</v>
      </c>
      <c r="X406" s="96" t="s">
        <v>21</v>
      </c>
      <c r="Y406" s="96" t="s">
        <v>21</v>
      </c>
      <c r="Z406" s="96" t="s">
        <v>21</v>
      </c>
      <c r="AA406" s="96" t="s">
        <v>21</v>
      </c>
      <c r="AB406" s="96" t="s">
        <v>21</v>
      </c>
      <c r="AC406" s="96" t="s">
        <v>228</v>
      </c>
      <c r="AD406" s="96" t="s">
        <v>228</v>
      </c>
      <c r="AE406" s="96" t="s">
        <v>228</v>
      </c>
      <c r="AF406" s="96" t="s">
        <v>228</v>
      </c>
      <c r="AG406" s="96" t="s">
        <v>228</v>
      </c>
      <c r="AH406" s="96" t="s">
        <v>228</v>
      </c>
      <c r="AI406" s="96" t="s">
        <v>229</v>
      </c>
      <c r="AJ406" s="96" t="s">
        <v>228</v>
      </c>
      <c r="AK406" s="96" t="s">
        <v>229</v>
      </c>
      <c r="AL406" s="96" t="s">
        <v>229</v>
      </c>
      <c r="AM406" s="96" t="s">
        <v>229</v>
      </c>
      <c r="AN406" s="96" t="s">
        <v>370</v>
      </c>
      <c r="AO406" s="96">
        <v>40.0</v>
      </c>
      <c r="AP406" s="96" t="s">
        <v>317</v>
      </c>
      <c r="AQ406" s="98"/>
      <c r="AR406" s="98"/>
      <c r="AS406" s="98"/>
      <c r="AT406" s="96"/>
      <c r="AU406" s="98"/>
      <c r="AV406" s="96" t="s">
        <v>3819</v>
      </c>
      <c r="AW406" s="98"/>
      <c r="AX406" s="98"/>
      <c r="AY406" s="98"/>
      <c r="AZ406" s="105"/>
      <c r="BA406" s="114" t="s">
        <v>3820</v>
      </c>
      <c r="BB406" s="114" t="s">
        <v>3821</v>
      </c>
      <c r="BC406" s="98">
        <f t="shared" si="140"/>
        <v>7</v>
      </c>
      <c r="BD406" s="101"/>
      <c r="BE406" s="101"/>
      <c r="BF406" s="101"/>
      <c r="BG406" s="101"/>
      <c r="BH406" s="101"/>
      <c r="BI406" s="100" t="str">
        <f>IFERROR(__xludf.DUMMYFUNCTION("IF(OR(REGEXMATCH(I406,""Peraturan Walikota""),REGEXMATCH(I406,""Peraturan Bupati""),REGEXMATCH(I406,""PERATURAN BUPATI""),REGEXMATCH(I406,""PERATURAN WALIKOTA"")),""Ada"",""Tidak Ada"")"),"Ada")</f>
        <v>Ada</v>
      </c>
      <c r="BJ406" s="98" t="str">
        <f t="shared" si="141"/>
        <v>Ada</v>
      </c>
      <c r="BK406" s="96" t="str">
        <f t="shared" si="142"/>
        <v>Ada</v>
      </c>
      <c r="BL406" s="98" t="str">
        <f t="shared" si="143"/>
        <v>Tidak Lengkap</v>
      </c>
      <c r="BM406" s="98" t="str">
        <f t="shared" si="144"/>
        <v>Tidak Lengkap</v>
      </c>
    </row>
    <row r="407">
      <c r="A407" s="96" t="s">
        <v>89</v>
      </c>
      <c r="B407" s="97">
        <v>399.0</v>
      </c>
      <c r="C407" s="96" t="s">
        <v>3822</v>
      </c>
      <c r="D407" s="96" t="s">
        <v>3823</v>
      </c>
      <c r="E407" s="96" t="s">
        <v>3824</v>
      </c>
      <c r="F407" s="96" t="s">
        <v>301</v>
      </c>
      <c r="G407" s="96" t="s">
        <v>3825</v>
      </c>
      <c r="H407" s="96" t="s">
        <v>11</v>
      </c>
      <c r="I407" s="96" t="s">
        <v>3826</v>
      </c>
      <c r="J407" s="97">
        <v>2022.0</v>
      </c>
      <c r="K407" s="97" t="s">
        <v>223</v>
      </c>
      <c r="L407" s="96" t="s">
        <v>237</v>
      </c>
      <c r="M407" s="96" t="s">
        <v>3827</v>
      </c>
      <c r="N407" s="96" t="s">
        <v>449</v>
      </c>
      <c r="O407" s="96" t="s">
        <v>3828</v>
      </c>
      <c r="P407" s="96" t="s">
        <v>594</v>
      </c>
      <c r="Q407" s="96" t="s">
        <v>300</v>
      </c>
      <c r="R407" s="96" t="s">
        <v>9</v>
      </c>
      <c r="S407" s="96" t="s">
        <v>21</v>
      </c>
      <c r="T407" s="96" t="s">
        <v>9</v>
      </c>
      <c r="U407" s="96" t="s">
        <v>9</v>
      </c>
      <c r="V407" s="96" t="s">
        <v>9</v>
      </c>
      <c r="W407" s="96" t="s">
        <v>21</v>
      </c>
      <c r="X407" s="96" t="s">
        <v>21</v>
      </c>
      <c r="Y407" s="96" t="s">
        <v>21</v>
      </c>
      <c r="Z407" s="96" t="s">
        <v>9</v>
      </c>
      <c r="AA407" s="96" t="s">
        <v>21</v>
      </c>
      <c r="AB407" s="96" t="s">
        <v>21</v>
      </c>
      <c r="AC407" s="96" t="s">
        <v>228</v>
      </c>
      <c r="AD407" s="96" t="s">
        <v>228</v>
      </c>
      <c r="AE407" s="96" t="s">
        <v>228</v>
      </c>
      <c r="AF407" s="96" t="s">
        <v>228</v>
      </c>
      <c r="AG407" s="96" t="s">
        <v>228</v>
      </c>
      <c r="AH407" s="96" t="s">
        <v>228</v>
      </c>
      <c r="AI407" s="96" t="s">
        <v>228</v>
      </c>
      <c r="AJ407" s="96" t="s">
        <v>228</v>
      </c>
      <c r="AK407" s="96" t="s">
        <v>229</v>
      </c>
      <c r="AL407" s="96" t="s">
        <v>228</v>
      </c>
      <c r="AM407" s="96" t="s">
        <v>228</v>
      </c>
      <c r="AN407" s="96" t="s">
        <v>370</v>
      </c>
      <c r="AO407" s="96">
        <v>35.0</v>
      </c>
      <c r="AP407" s="96" t="s">
        <v>317</v>
      </c>
      <c r="AQ407" s="98"/>
      <c r="AR407" s="98"/>
      <c r="AS407" s="98"/>
      <c r="AT407" s="96"/>
      <c r="AU407" s="98"/>
      <c r="AV407" s="96"/>
      <c r="AW407" s="96" t="s">
        <v>231</v>
      </c>
      <c r="AX407" s="98"/>
      <c r="AY407" s="98"/>
      <c r="AZ407" s="105"/>
      <c r="BA407" s="114" t="s">
        <v>3829</v>
      </c>
      <c r="BB407" s="114" t="s">
        <v>3830</v>
      </c>
      <c r="BC407" s="98">
        <f t="shared" si="140"/>
        <v>10</v>
      </c>
      <c r="BD407" s="101"/>
      <c r="BE407" s="101"/>
      <c r="BF407" s="101"/>
      <c r="BG407" s="101"/>
      <c r="BH407" s="101"/>
      <c r="BI407" s="100" t="str">
        <f>IFERROR(__xludf.DUMMYFUNCTION("IF(OR(REGEXMATCH(I407,""Peraturan Walikota""),REGEXMATCH(I407,""Peraturan Bupati""),REGEXMATCH(I407,""PERATURAN BUPATI""),REGEXMATCH(I407,""PERATURAN WALIKOTA"")),""Ada"",""Tidak Ada"")"),"Ada")</f>
        <v>Ada</v>
      </c>
      <c r="BJ407" s="98" t="str">
        <f t="shared" si="141"/>
        <v>Ada</v>
      </c>
      <c r="BK407" s="96" t="str">
        <f t="shared" si="142"/>
        <v>Ada</v>
      </c>
      <c r="BL407" s="98" t="str">
        <f t="shared" si="143"/>
        <v>Tidak Lengkap</v>
      </c>
      <c r="BM407" s="98" t="str">
        <f t="shared" si="144"/>
        <v>Tidak Lengkap</v>
      </c>
    </row>
    <row r="408">
      <c r="A408" s="96" t="s">
        <v>89</v>
      </c>
      <c r="B408" s="97">
        <v>400.0</v>
      </c>
      <c r="C408" s="96" t="s">
        <v>3831</v>
      </c>
      <c r="D408" s="96" t="s">
        <v>3832</v>
      </c>
      <c r="E408" s="96" t="s">
        <v>3833</v>
      </c>
      <c r="F408" s="96">
        <v>8.1356541008E10</v>
      </c>
      <c r="G408" s="96">
        <v>8.1356541008E10</v>
      </c>
      <c r="H408" s="96" t="s">
        <v>3834</v>
      </c>
      <c r="I408" s="96" t="s">
        <v>3835</v>
      </c>
      <c r="J408" s="97">
        <v>2017.0</v>
      </c>
      <c r="K408" s="97" t="s">
        <v>223</v>
      </c>
      <c r="L408" s="96" t="s">
        <v>3836</v>
      </c>
      <c r="M408" s="96" t="s">
        <v>3837</v>
      </c>
      <c r="N408" s="96" t="s">
        <v>590</v>
      </c>
      <c r="O408" s="96" t="s">
        <v>594</v>
      </c>
      <c r="P408" s="96" t="s">
        <v>3838</v>
      </c>
      <c r="Q408" s="96" t="s">
        <v>300</v>
      </c>
      <c r="R408" s="96">
        <v>1.0</v>
      </c>
      <c r="S408" s="96" t="s">
        <v>9</v>
      </c>
      <c r="T408" s="96" t="s">
        <v>9</v>
      </c>
      <c r="U408" s="96" t="s">
        <v>21</v>
      </c>
      <c r="V408" s="96" t="s">
        <v>21</v>
      </c>
      <c r="W408" s="96" t="s">
        <v>21</v>
      </c>
      <c r="X408" s="96" t="s">
        <v>9</v>
      </c>
      <c r="Y408" s="96" t="s">
        <v>21</v>
      </c>
      <c r="Z408" s="96" t="s">
        <v>21</v>
      </c>
      <c r="AA408" s="96" t="s">
        <v>21</v>
      </c>
      <c r="AB408" s="96" t="s">
        <v>21</v>
      </c>
      <c r="AC408" s="96" t="s">
        <v>228</v>
      </c>
      <c r="AD408" s="96" t="s">
        <v>228</v>
      </c>
      <c r="AE408" s="96" t="s">
        <v>228</v>
      </c>
      <c r="AF408" s="96" t="s">
        <v>228</v>
      </c>
      <c r="AG408" s="96" t="s">
        <v>228</v>
      </c>
      <c r="AH408" s="96" t="s">
        <v>228</v>
      </c>
      <c r="AI408" s="96" t="s">
        <v>228</v>
      </c>
      <c r="AJ408" s="96" t="s">
        <v>228</v>
      </c>
      <c r="AK408" s="96" t="s">
        <v>228</v>
      </c>
      <c r="AL408" s="96" t="s">
        <v>228</v>
      </c>
      <c r="AM408" s="96" t="s">
        <v>228</v>
      </c>
      <c r="AN408" s="96" t="s">
        <v>370</v>
      </c>
      <c r="AO408" s="96" t="s">
        <v>3839</v>
      </c>
      <c r="AP408" s="96" t="s">
        <v>411</v>
      </c>
      <c r="AQ408" s="98"/>
      <c r="AR408" s="96" t="s">
        <v>231</v>
      </c>
      <c r="AS408" s="98"/>
      <c r="AT408" s="96"/>
      <c r="AU408" s="98"/>
      <c r="AV408" s="96"/>
      <c r="AW408" s="96"/>
      <c r="AX408" s="98"/>
      <c r="AY408" s="98"/>
      <c r="AZ408" s="105"/>
      <c r="BA408" s="114" t="s">
        <v>3840</v>
      </c>
      <c r="BB408" s="114" t="s">
        <v>3841</v>
      </c>
      <c r="BC408" s="98">
        <f t="shared" si="140"/>
        <v>11</v>
      </c>
      <c r="BD408" s="101"/>
      <c r="BE408" s="101"/>
      <c r="BF408" s="101"/>
      <c r="BG408" s="101"/>
      <c r="BH408" s="101"/>
      <c r="BI408" s="100" t="str">
        <f>IFERROR(__xludf.DUMMYFUNCTION("IF(OR(REGEXMATCH(I408,""Peraturan Walikota""),REGEXMATCH(I408,""Peraturan Bupati""),REGEXMATCH(I408,""PERATURAN BUPATI""),REGEXMATCH(I408,""PERATURAN WALIKOTA"")),""Ada"",""Tidak Ada"")"),"Ada")</f>
        <v>Ada</v>
      </c>
      <c r="BJ408" s="98" t="str">
        <f t="shared" si="141"/>
        <v>Ada</v>
      </c>
      <c r="BK408" s="96" t="str">
        <f t="shared" si="142"/>
        <v>Ada</v>
      </c>
      <c r="BL408" s="98" t="str">
        <f t="shared" si="143"/>
        <v>Tidak Lengkap</v>
      </c>
      <c r="BM408" s="98" t="str">
        <f t="shared" si="144"/>
        <v>Tidak Lengkap</v>
      </c>
    </row>
    <row r="409">
      <c r="A409" s="96" t="s">
        <v>89</v>
      </c>
      <c r="B409" s="97">
        <v>401.0</v>
      </c>
      <c r="C409" s="96" t="s">
        <v>3842</v>
      </c>
      <c r="D409" s="96" t="s">
        <v>3843</v>
      </c>
      <c r="E409" s="96" t="s">
        <v>3844</v>
      </c>
      <c r="F409" s="96">
        <v>8.5136176461E10</v>
      </c>
      <c r="G409" s="96">
        <v>8.5136176461E10</v>
      </c>
      <c r="H409" s="96" t="s">
        <v>11</v>
      </c>
      <c r="I409" s="96" t="s">
        <v>3845</v>
      </c>
      <c r="J409" s="97">
        <v>2020.0</v>
      </c>
      <c r="K409" s="97" t="s">
        <v>223</v>
      </c>
      <c r="L409" s="96">
        <v>8.5136176461E10</v>
      </c>
      <c r="M409" s="96" t="s">
        <v>1034</v>
      </c>
      <c r="N409" s="96" t="s">
        <v>449</v>
      </c>
      <c r="O409" s="96" t="s">
        <v>3846</v>
      </c>
      <c r="P409" s="96" t="s">
        <v>330</v>
      </c>
      <c r="Q409" s="96" t="s">
        <v>3847</v>
      </c>
      <c r="R409" s="96">
        <v>0.0</v>
      </c>
      <c r="S409" s="96" t="s">
        <v>9</v>
      </c>
      <c r="T409" s="96" t="s">
        <v>9</v>
      </c>
      <c r="U409" s="96" t="s">
        <v>21</v>
      </c>
      <c r="V409" s="96" t="s">
        <v>21</v>
      </c>
      <c r="W409" s="96" t="s">
        <v>9</v>
      </c>
      <c r="X409" s="96" t="s">
        <v>21</v>
      </c>
      <c r="Y409" s="96" t="s">
        <v>21</v>
      </c>
      <c r="Z409" s="96" t="s">
        <v>21</v>
      </c>
      <c r="AA409" s="96" t="s">
        <v>21</v>
      </c>
      <c r="AB409" s="96" t="s">
        <v>21</v>
      </c>
      <c r="AC409" s="96" t="s">
        <v>228</v>
      </c>
      <c r="AD409" s="96" t="s">
        <v>228</v>
      </c>
      <c r="AE409" s="96" t="s">
        <v>228</v>
      </c>
      <c r="AF409" s="96" t="s">
        <v>228</v>
      </c>
      <c r="AG409" s="96" t="s">
        <v>229</v>
      </c>
      <c r="AH409" s="96" t="s">
        <v>228</v>
      </c>
      <c r="AI409" s="96" t="s">
        <v>229</v>
      </c>
      <c r="AJ409" s="96" t="s">
        <v>228</v>
      </c>
      <c r="AK409" s="96" t="s">
        <v>229</v>
      </c>
      <c r="AL409" s="96" t="s">
        <v>229</v>
      </c>
      <c r="AM409" s="96" t="s">
        <v>228</v>
      </c>
      <c r="AN409" s="96" t="s">
        <v>370</v>
      </c>
      <c r="AO409" s="96">
        <v>33.0</v>
      </c>
      <c r="AP409" s="96" t="s">
        <v>317</v>
      </c>
      <c r="AQ409" s="98"/>
      <c r="AR409" s="96"/>
      <c r="AS409" s="98"/>
      <c r="AT409" s="96"/>
      <c r="AU409" s="96" t="s">
        <v>3368</v>
      </c>
      <c r="AV409" s="96"/>
      <c r="AW409" s="96"/>
      <c r="AX409" s="98"/>
      <c r="AY409" s="98"/>
      <c r="AZ409" s="114"/>
      <c r="BA409" s="114" t="s">
        <v>3848</v>
      </c>
      <c r="BB409" s="114" t="s">
        <v>3849</v>
      </c>
      <c r="BC409" s="98">
        <f t="shared" si="140"/>
        <v>7</v>
      </c>
      <c r="BD409" s="101"/>
      <c r="BE409" s="101"/>
      <c r="BF409" s="101"/>
      <c r="BG409" s="101"/>
      <c r="BH409" s="101"/>
      <c r="BI409" s="100" t="str">
        <f>IFERROR(__xludf.DUMMYFUNCTION("IF(OR(REGEXMATCH(I409,""Peraturan Walikota""),REGEXMATCH(I409,""Peraturan Bupati""),REGEXMATCH(I409,""PERATURAN BUPATI""),REGEXMATCH(I409,""PERATURAN WALIKOTA"")),""Ada"",""Tidak Ada"")"),"Ada")</f>
        <v>Ada</v>
      </c>
      <c r="BJ409" s="98" t="str">
        <f t="shared" si="141"/>
        <v>Ada</v>
      </c>
      <c r="BK409" s="96" t="str">
        <f t="shared" si="142"/>
        <v>Ada</v>
      </c>
      <c r="BL409" s="98" t="str">
        <f t="shared" si="143"/>
        <v>Tidak Lengkap</v>
      </c>
      <c r="BM409" s="98" t="str">
        <f t="shared" si="144"/>
        <v>Tidak Lengkap</v>
      </c>
    </row>
    <row r="410">
      <c r="A410" s="96" t="s">
        <v>89</v>
      </c>
      <c r="B410" s="97">
        <v>402.0</v>
      </c>
      <c r="C410" s="96" t="s">
        <v>3850</v>
      </c>
      <c r="D410" s="96" t="s">
        <v>3851</v>
      </c>
      <c r="E410" s="96" t="s">
        <v>3852</v>
      </c>
      <c r="F410" s="96">
        <v>8.2194800034E10</v>
      </c>
      <c r="G410" s="96" t="s">
        <v>237</v>
      </c>
      <c r="H410" s="96" t="s">
        <v>11</v>
      </c>
      <c r="I410" s="96" t="s">
        <v>3853</v>
      </c>
      <c r="J410" s="97">
        <v>2021.0</v>
      </c>
      <c r="K410" s="97" t="s">
        <v>223</v>
      </c>
      <c r="L410" s="96">
        <v>8.2194800034E10</v>
      </c>
      <c r="M410" s="96" t="s">
        <v>3854</v>
      </c>
      <c r="N410" s="96" t="s">
        <v>449</v>
      </c>
      <c r="O410" s="96" t="s">
        <v>276</v>
      </c>
      <c r="P410" s="96" t="s">
        <v>314</v>
      </c>
      <c r="Q410" s="96" t="s">
        <v>300</v>
      </c>
      <c r="R410" s="96">
        <v>0.0</v>
      </c>
      <c r="S410" s="96" t="s">
        <v>21</v>
      </c>
      <c r="T410" s="96" t="s">
        <v>9</v>
      </c>
      <c r="U410" s="96" t="s">
        <v>21</v>
      </c>
      <c r="V410" s="96" t="s">
        <v>9</v>
      </c>
      <c r="W410" s="96" t="s">
        <v>21</v>
      </c>
      <c r="X410" s="96" t="s">
        <v>9</v>
      </c>
      <c r="Y410" s="96" t="s">
        <v>9</v>
      </c>
      <c r="Z410" s="96" t="s">
        <v>9</v>
      </c>
      <c r="AA410" s="96" t="s">
        <v>9</v>
      </c>
      <c r="AB410" s="96" t="s">
        <v>21</v>
      </c>
      <c r="AC410" s="96" t="s">
        <v>228</v>
      </c>
      <c r="AD410" s="96" t="s">
        <v>228</v>
      </c>
      <c r="AE410" s="96" t="s">
        <v>229</v>
      </c>
      <c r="AF410" s="96" t="s">
        <v>228</v>
      </c>
      <c r="AG410" s="96" t="s">
        <v>229</v>
      </c>
      <c r="AH410" s="96" t="s">
        <v>228</v>
      </c>
      <c r="AI410" s="96" t="s">
        <v>229</v>
      </c>
      <c r="AJ410" s="96" t="s">
        <v>229</v>
      </c>
      <c r="AK410" s="96" t="s">
        <v>229</v>
      </c>
      <c r="AL410" s="96" t="s">
        <v>228</v>
      </c>
      <c r="AM410" s="96" t="s">
        <v>228</v>
      </c>
      <c r="AN410" s="96" t="s">
        <v>370</v>
      </c>
      <c r="AO410" s="96">
        <v>26.0</v>
      </c>
      <c r="AP410" s="96" t="s">
        <v>278</v>
      </c>
      <c r="AQ410" s="98"/>
      <c r="AR410" s="96"/>
      <c r="AS410" s="98"/>
      <c r="AT410" s="96"/>
      <c r="AU410" s="96"/>
      <c r="AV410" s="96" t="s">
        <v>3855</v>
      </c>
      <c r="AW410" s="96"/>
      <c r="AX410" s="98"/>
      <c r="AY410" s="98"/>
      <c r="AZ410" s="114"/>
      <c r="BA410" s="114"/>
      <c r="BB410" s="114"/>
      <c r="BC410" s="98">
        <f t="shared" si="140"/>
        <v>6</v>
      </c>
      <c r="BD410" s="101"/>
      <c r="BE410" s="101"/>
      <c r="BF410" s="101"/>
      <c r="BG410" s="101"/>
      <c r="BH410" s="101"/>
      <c r="BI410" s="100" t="str">
        <f>IFERROR(__xludf.DUMMYFUNCTION("IF(OR(REGEXMATCH(I410,""Peraturan Walikota""),REGEXMATCH(I410,""Peraturan Bupati""),REGEXMATCH(I410,""PERATURAN BUPATI""),REGEXMATCH(I410,""PERATURAN WALIKOTA"")),""Ada"",""Tidak Ada"")"),"Ada")</f>
        <v>Ada</v>
      </c>
      <c r="BJ410" s="98" t="str">
        <f t="shared" si="141"/>
        <v>Ada</v>
      </c>
      <c r="BK410" s="96" t="str">
        <f t="shared" si="142"/>
        <v>Ada</v>
      </c>
      <c r="BL410" s="98" t="str">
        <f t="shared" si="143"/>
        <v>Tidak Lengkap</v>
      </c>
      <c r="BM410" s="98" t="str">
        <f t="shared" si="144"/>
        <v>Tidak Lengkap</v>
      </c>
    </row>
    <row r="411">
      <c r="A411" s="96" t="s">
        <v>89</v>
      </c>
      <c r="B411" s="97">
        <v>403.0</v>
      </c>
      <c r="C411" s="96" t="s">
        <v>3856</v>
      </c>
      <c r="D411" s="96" t="s">
        <v>3857</v>
      </c>
      <c r="E411" s="96" t="s">
        <v>3858</v>
      </c>
      <c r="F411" s="96" t="s">
        <v>3859</v>
      </c>
      <c r="G411" s="96" t="s">
        <v>3859</v>
      </c>
      <c r="H411" s="96" t="s">
        <v>11</v>
      </c>
      <c r="I411" s="96" t="s">
        <v>3860</v>
      </c>
      <c r="J411" s="97">
        <v>2020.0</v>
      </c>
      <c r="K411" s="97" t="s">
        <v>223</v>
      </c>
      <c r="L411" s="96" t="s">
        <v>3861</v>
      </c>
      <c r="M411" s="96" t="s">
        <v>3862</v>
      </c>
      <c r="N411" s="96" t="s">
        <v>669</v>
      </c>
      <c r="O411" s="96" t="s">
        <v>226</v>
      </c>
      <c r="P411" s="96" t="s">
        <v>330</v>
      </c>
      <c r="Q411" s="96"/>
      <c r="R411" s="96" t="s">
        <v>9</v>
      </c>
      <c r="S411" s="96" t="s">
        <v>21</v>
      </c>
      <c r="T411" s="96" t="s">
        <v>21</v>
      </c>
      <c r="U411" s="96" t="s">
        <v>9</v>
      </c>
      <c r="V411" s="96" t="s">
        <v>9</v>
      </c>
      <c r="W411" s="96" t="s">
        <v>21</v>
      </c>
      <c r="X411" s="96" t="s">
        <v>9</v>
      </c>
      <c r="Y411" s="96" t="s">
        <v>21</v>
      </c>
      <c r="Z411" s="96" t="s">
        <v>9</v>
      </c>
      <c r="AA411" s="96" t="s">
        <v>21</v>
      </c>
      <c r="AB411" s="96" t="s">
        <v>21</v>
      </c>
      <c r="AC411" s="96" t="s">
        <v>228</v>
      </c>
      <c r="AD411" s="96" t="s">
        <v>228</v>
      </c>
      <c r="AE411" s="96" t="s">
        <v>228</v>
      </c>
      <c r="AF411" s="96" t="s">
        <v>228</v>
      </c>
      <c r="AG411" s="96" t="s">
        <v>229</v>
      </c>
      <c r="AH411" s="96" t="s">
        <v>229</v>
      </c>
      <c r="AI411" s="96" t="s">
        <v>229</v>
      </c>
      <c r="AJ411" s="96" t="s">
        <v>228</v>
      </c>
      <c r="AK411" s="96" t="s">
        <v>229</v>
      </c>
      <c r="AL411" s="96" t="s">
        <v>228</v>
      </c>
      <c r="AM411" s="96" t="s">
        <v>229</v>
      </c>
      <c r="AN411" s="96"/>
      <c r="AO411" s="162">
        <v>45749.0</v>
      </c>
      <c r="AP411" s="96" t="s">
        <v>3863</v>
      </c>
      <c r="AQ411" s="96"/>
      <c r="AR411" s="105"/>
      <c r="AS411" s="105"/>
      <c r="AT411" s="96"/>
      <c r="AU411" s="96" t="s">
        <v>231</v>
      </c>
      <c r="AV411" s="96"/>
      <c r="AW411" s="96"/>
      <c r="AX411" s="98"/>
      <c r="AY411" s="98"/>
      <c r="AZ411" s="114"/>
      <c r="BA411" s="96" t="s">
        <v>3864</v>
      </c>
      <c r="BB411" s="96" t="s">
        <v>3865</v>
      </c>
      <c r="BC411" s="98"/>
      <c r="BD411" s="101"/>
      <c r="BE411" s="101"/>
      <c r="BF411" s="101"/>
      <c r="BG411" s="101"/>
      <c r="BH411" s="101"/>
      <c r="BI411" s="100" t="str">
        <f>IFERROR(__xludf.DUMMYFUNCTION("IF(OR(REGEXMATCH(I411,""Peraturan Walikota""),REGEXMATCH(I411,""Peraturan Bupati""),REGEXMATCH(I411,""PERATURAN BUPATI""),REGEXMATCH(I411,""PERATURAN WALIKOTA"")),""Ada"",""Tidak Ada"")"),"Ada")</f>
        <v>Ada</v>
      </c>
      <c r="BJ411" s="98"/>
      <c r="BK411" s="96"/>
      <c r="BL411" s="98"/>
      <c r="BM411" s="98"/>
    </row>
    <row r="412">
      <c r="A412" s="96" t="s">
        <v>89</v>
      </c>
      <c r="B412" s="97">
        <v>404.0</v>
      </c>
      <c r="C412" s="96" t="s">
        <v>3866</v>
      </c>
      <c r="D412" s="96" t="s">
        <v>3867</v>
      </c>
      <c r="E412" s="96" t="s">
        <v>3868</v>
      </c>
      <c r="F412" s="96">
        <v>8.5221777001E10</v>
      </c>
      <c r="G412" s="96">
        <v>8.5221777001E10</v>
      </c>
      <c r="H412" s="96" t="s">
        <v>11</v>
      </c>
      <c r="I412" s="96" t="s">
        <v>3869</v>
      </c>
      <c r="J412" s="97">
        <v>2020.0</v>
      </c>
      <c r="K412" s="97" t="s">
        <v>223</v>
      </c>
      <c r="L412" s="96" t="s">
        <v>3867</v>
      </c>
      <c r="M412" s="96" t="s">
        <v>3870</v>
      </c>
      <c r="N412" s="96" t="s">
        <v>3871</v>
      </c>
      <c r="O412" s="96" t="s">
        <v>580</v>
      </c>
      <c r="P412" s="96" t="s">
        <v>227</v>
      </c>
      <c r="Q412" s="96" t="s">
        <v>3872</v>
      </c>
      <c r="R412" s="96" t="s">
        <v>9</v>
      </c>
      <c r="S412" s="96" t="s">
        <v>21</v>
      </c>
      <c r="T412" s="96" t="s">
        <v>9</v>
      </c>
      <c r="U412" s="96" t="s">
        <v>21</v>
      </c>
      <c r="V412" s="96" t="s">
        <v>21</v>
      </c>
      <c r="W412" s="96" t="s">
        <v>21</v>
      </c>
      <c r="X412" s="96" t="s">
        <v>21</v>
      </c>
      <c r="Y412" s="96" t="s">
        <v>21</v>
      </c>
      <c r="Z412" s="96" t="s">
        <v>21</v>
      </c>
      <c r="AA412" s="96" t="s">
        <v>21</v>
      </c>
      <c r="AB412" s="96" t="s">
        <v>21</v>
      </c>
      <c r="AC412" s="96" t="s">
        <v>228</v>
      </c>
      <c r="AD412" s="96" t="s">
        <v>228</v>
      </c>
      <c r="AE412" s="96" t="s">
        <v>228</v>
      </c>
      <c r="AF412" s="96" t="s">
        <v>228</v>
      </c>
      <c r="AG412" s="96" t="s">
        <v>228</v>
      </c>
      <c r="AH412" s="96" t="s">
        <v>228</v>
      </c>
      <c r="AI412" s="96" t="s">
        <v>229</v>
      </c>
      <c r="AJ412" s="96" t="s">
        <v>228</v>
      </c>
      <c r="AK412" s="96" t="s">
        <v>228</v>
      </c>
      <c r="AL412" s="96" t="s">
        <v>228</v>
      </c>
      <c r="AM412" s="96" t="s">
        <v>228</v>
      </c>
      <c r="AN412" s="96"/>
      <c r="AO412" s="96" t="s">
        <v>3873</v>
      </c>
      <c r="AP412" s="96" t="s">
        <v>3874</v>
      </c>
      <c r="AQ412" s="96"/>
      <c r="AR412" s="99"/>
      <c r="AS412" s="99"/>
      <c r="AT412" s="96"/>
      <c r="AU412" s="96" t="s">
        <v>231</v>
      </c>
      <c r="AV412" s="96"/>
      <c r="AW412" s="96"/>
      <c r="AX412" s="98"/>
      <c r="AY412" s="98"/>
      <c r="AZ412" s="99"/>
      <c r="BA412" s="96" t="s">
        <v>3875</v>
      </c>
      <c r="BB412" s="96" t="s">
        <v>3876</v>
      </c>
      <c r="BC412" s="98">
        <f t="shared" ref="BC412:BC415" si="145">COUNTIF(AC412:AM412,"Sudah")</f>
        <v>10</v>
      </c>
      <c r="BD412" s="101"/>
      <c r="BE412" s="101"/>
      <c r="BF412" s="101"/>
      <c r="BG412" s="101"/>
      <c r="BH412" s="101"/>
      <c r="BI412" s="100" t="str">
        <f>IFERROR(__xludf.DUMMYFUNCTION("IF(OR(REGEXMATCH(I412,""Peraturan Walikota""),REGEXMATCH(I412,""Peraturan Bupati""),REGEXMATCH(I412,""PERATURAN BUPATI""),REGEXMATCH(I412,""PERATURAN WALIKOTA"")),""Ada"",""Tidak Ada"")"),"Ada")</f>
        <v>Ada</v>
      </c>
      <c r="BJ412" s="98" t="str">
        <f>IF(O412 = "Belum Punya", "Tidak Ada", IF(O412 = "", "Tidak Menjawab", "Ada"))</f>
        <v>Tidak Ada</v>
      </c>
      <c r="BK412" s="96" t="str">
        <f>IF(P412 = "Tidak Punya", "Tidak Ada", IF(P412 = "", "Tidak Menjawab", "Ada"))</f>
        <v>Ada</v>
      </c>
      <c r="BL412" s="98" t="str">
        <f>IF(AND(R412="Ada",S412="Ada",T412="Ada"),"Lengkap","Tidak Lengkap")</f>
        <v>Tidak Lengkap</v>
      </c>
      <c r="BM412" s="98" t="str">
        <f>IF(AND(U412="Ada",V412="Ada",W412="Ada",X412="Ada",Y412="Ada",Z412="Ada",AA412="Ada",AB412="Ada"),"Lengkap","Tidak Lengkap")</f>
        <v>Tidak Lengkap</v>
      </c>
    </row>
    <row r="413">
      <c r="A413" s="96" t="s">
        <v>89</v>
      </c>
      <c r="B413" s="97">
        <v>405.0</v>
      </c>
      <c r="C413" s="96" t="s">
        <v>3877</v>
      </c>
      <c r="D413" s="96" t="s">
        <v>3878</v>
      </c>
      <c r="E413" s="96" t="s">
        <v>3879</v>
      </c>
      <c r="F413" s="96">
        <v>8.5225189296E10</v>
      </c>
      <c r="G413" s="96">
        <v>8.5225189296E10</v>
      </c>
      <c r="H413" s="96" t="s">
        <v>11</v>
      </c>
      <c r="I413" s="96" t="s">
        <v>4661</v>
      </c>
      <c r="J413" s="97">
        <v>2022.0</v>
      </c>
      <c r="K413" s="97" t="s">
        <v>1034</v>
      </c>
      <c r="L413" s="96" t="s">
        <v>3882</v>
      </c>
      <c r="M413" s="96" t="s">
        <v>3883</v>
      </c>
      <c r="N413" s="96" t="s">
        <v>3884</v>
      </c>
      <c r="O413" s="96" t="s">
        <v>3885</v>
      </c>
      <c r="P413" s="96" t="s">
        <v>330</v>
      </c>
      <c r="Q413" s="96" t="s">
        <v>3886</v>
      </c>
      <c r="R413" s="96" t="s">
        <v>9</v>
      </c>
      <c r="S413" s="96" t="s">
        <v>9</v>
      </c>
      <c r="T413" s="96" t="s">
        <v>9</v>
      </c>
      <c r="U413" s="96" t="s">
        <v>21</v>
      </c>
      <c r="V413" s="96" t="s">
        <v>9</v>
      </c>
      <c r="W413" s="96" t="s">
        <v>9</v>
      </c>
      <c r="X413" s="96" t="s">
        <v>9</v>
      </c>
      <c r="Y413" s="96" t="s">
        <v>9</v>
      </c>
      <c r="Z413" s="96" t="s">
        <v>9</v>
      </c>
      <c r="AA413" s="96" t="s">
        <v>21</v>
      </c>
      <c r="AB413" s="96" t="s">
        <v>21</v>
      </c>
      <c r="AC413" s="96" t="s">
        <v>228</v>
      </c>
      <c r="AD413" s="96" t="s">
        <v>228</v>
      </c>
      <c r="AE413" s="96" t="s">
        <v>228</v>
      </c>
      <c r="AF413" s="96" t="s">
        <v>228</v>
      </c>
      <c r="AG413" s="96" t="s">
        <v>228</v>
      </c>
      <c r="AH413" s="96" t="s">
        <v>228</v>
      </c>
      <c r="AI413" s="96" t="s">
        <v>228</v>
      </c>
      <c r="AJ413" s="96" t="s">
        <v>228</v>
      </c>
      <c r="AK413" s="96" t="s">
        <v>228</v>
      </c>
      <c r="AL413" s="96" t="s">
        <v>228</v>
      </c>
      <c r="AM413" s="96" t="s">
        <v>228</v>
      </c>
      <c r="AN413" s="96"/>
      <c r="AO413" s="96" t="s">
        <v>1872</v>
      </c>
      <c r="AP413" s="96" t="s">
        <v>3887</v>
      </c>
      <c r="AQ413" s="96"/>
      <c r="AR413" s="99"/>
      <c r="AS413" s="99"/>
      <c r="AT413" s="96"/>
      <c r="AU413" s="96"/>
      <c r="AV413" s="96" t="s">
        <v>231</v>
      </c>
      <c r="AW413" s="96"/>
      <c r="AX413" s="98"/>
      <c r="AY413" s="98"/>
      <c r="AZ413" s="99"/>
      <c r="BA413" s="96" t="s">
        <v>3888</v>
      </c>
      <c r="BB413" s="96" t="s">
        <v>3889</v>
      </c>
      <c r="BC413" s="98">
        <f t="shared" si="145"/>
        <v>11</v>
      </c>
      <c r="BD413" s="101"/>
      <c r="BE413" s="101"/>
      <c r="BF413" s="101"/>
      <c r="BG413" s="101"/>
      <c r="BH413" s="101"/>
      <c r="BI413" s="100" t="str">
        <f>IFERROR(__xludf.DUMMYFUNCTION("IF(OR(REGEXMATCH(I413,""Peraturan Walikota""),REGEXMATCH(I413,""Peraturan Bupati""),REGEXMATCH(I413,""PERATURAN BUPATI""),REGEXMATCH(I413,""PERATURAN WALIKOTA"")),""Ada"",""Tidak Ada"")"),"Ada")</f>
        <v>Ada</v>
      </c>
      <c r="BJ413" s="98"/>
      <c r="BK413" s="96"/>
      <c r="BL413" s="98"/>
      <c r="BM413" s="98"/>
    </row>
    <row r="414">
      <c r="A414" s="96" t="s">
        <v>89</v>
      </c>
      <c r="B414" s="97">
        <v>406.0</v>
      </c>
      <c r="C414" s="96" t="s">
        <v>3890</v>
      </c>
      <c r="D414" s="96" t="s">
        <v>3891</v>
      </c>
      <c r="E414" s="96" t="s">
        <v>3892</v>
      </c>
      <c r="F414" s="96">
        <v>8.2197179307E10</v>
      </c>
      <c r="G414" s="96">
        <v>8.2349102399E10</v>
      </c>
      <c r="H414" s="96" t="s">
        <v>11</v>
      </c>
      <c r="I414" s="96" t="s">
        <v>3893</v>
      </c>
      <c r="J414" s="97">
        <v>2020.0</v>
      </c>
      <c r="K414" s="97" t="s">
        <v>223</v>
      </c>
      <c r="L414" s="96" t="s">
        <v>3894</v>
      </c>
      <c r="M414" s="96">
        <v>8.2349102399E10</v>
      </c>
      <c r="N414" s="96" t="s">
        <v>3895</v>
      </c>
      <c r="O414" s="96" t="s">
        <v>580</v>
      </c>
      <c r="P414" s="96" t="s">
        <v>227</v>
      </c>
      <c r="Q414" s="96" t="s">
        <v>3896</v>
      </c>
      <c r="R414" s="96" t="s">
        <v>9</v>
      </c>
      <c r="S414" s="96" t="s">
        <v>9</v>
      </c>
      <c r="T414" s="96" t="s">
        <v>9</v>
      </c>
      <c r="U414" s="96" t="s">
        <v>9</v>
      </c>
      <c r="V414" s="96" t="s">
        <v>21</v>
      </c>
      <c r="W414" s="96" t="s">
        <v>9</v>
      </c>
      <c r="X414" s="96" t="s">
        <v>9</v>
      </c>
      <c r="Y414" s="96" t="s">
        <v>9</v>
      </c>
      <c r="Z414" s="96" t="s">
        <v>9</v>
      </c>
      <c r="AA414" s="96" t="s">
        <v>9</v>
      </c>
      <c r="AB414" s="96" t="s">
        <v>9</v>
      </c>
      <c r="AC414" s="96" t="s">
        <v>228</v>
      </c>
      <c r="AD414" s="96" t="s">
        <v>228</v>
      </c>
      <c r="AE414" s="96" t="s">
        <v>228</v>
      </c>
      <c r="AF414" s="96" t="s">
        <v>228</v>
      </c>
      <c r="AG414" s="96" t="s">
        <v>228</v>
      </c>
      <c r="AH414" s="96" t="s">
        <v>228</v>
      </c>
      <c r="AI414" s="96" t="s">
        <v>228</v>
      </c>
      <c r="AJ414" s="96" t="s">
        <v>228</v>
      </c>
      <c r="AK414" s="96" t="s">
        <v>228</v>
      </c>
      <c r="AL414" s="96" t="s">
        <v>228</v>
      </c>
      <c r="AM414" s="96" t="s">
        <v>228</v>
      </c>
      <c r="AN414" s="96" t="s">
        <v>3897</v>
      </c>
      <c r="AO414" s="96">
        <v>78.0</v>
      </c>
      <c r="AP414" s="96" t="s">
        <v>3898</v>
      </c>
      <c r="AQ414" s="96"/>
      <c r="AR414" s="99"/>
      <c r="AS414" s="99"/>
      <c r="AT414" s="96"/>
      <c r="AU414" s="96" t="s">
        <v>231</v>
      </c>
      <c r="AV414" s="96"/>
      <c r="AW414" s="96"/>
      <c r="AX414" s="98"/>
      <c r="AY414" s="98"/>
      <c r="AZ414" s="99"/>
      <c r="BA414" s="96" t="s">
        <v>3899</v>
      </c>
      <c r="BB414" s="96" t="s">
        <v>237</v>
      </c>
      <c r="BC414" s="98">
        <f t="shared" si="145"/>
        <v>11</v>
      </c>
      <c r="BD414" s="101"/>
      <c r="BE414" s="101"/>
      <c r="BF414" s="101"/>
      <c r="BG414" s="101"/>
      <c r="BH414" s="101"/>
      <c r="BI414" s="100" t="str">
        <f>IFERROR(__xludf.DUMMYFUNCTION("IF(OR(REGEXMATCH(I414,""Peraturan Walikota""),REGEXMATCH(I414,""Peraturan Bupati""),REGEXMATCH(I414,""PERATURAN BUPATI""),REGEXMATCH(I414,""PERATURAN WALIKOTA"")),""Ada"",""Tidak Ada"")"),"Ada")</f>
        <v>Ada</v>
      </c>
      <c r="BJ414" s="98"/>
      <c r="BK414" s="96"/>
      <c r="BL414" s="98"/>
      <c r="BM414" s="98"/>
    </row>
    <row r="415">
      <c r="A415" s="96" t="s">
        <v>89</v>
      </c>
      <c r="B415" s="97">
        <v>407.0</v>
      </c>
      <c r="C415" s="96" t="s">
        <v>3900</v>
      </c>
      <c r="D415" s="96" t="s">
        <v>3901</v>
      </c>
      <c r="E415" s="96" t="s">
        <v>3902</v>
      </c>
      <c r="F415" s="96">
        <v>8.2296971122E10</v>
      </c>
      <c r="G415" s="96" t="s">
        <v>3903</v>
      </c>
      <c r="H415" s="96" t="s">
        <v>11</v>
      </c>
      <c r="I415" s="96" t="s">
        <v>3904</v>
      </c>
      <c r="J415" s="97">
        <v>2020.0</v>
      </c>
      <c r="K415" s="97" t="s">
        <v>387</v>
      </c>
      <c r="L415" s="96">
        <v>8.2296971122E10</v>
      </c>
      <c r="M415" s="96" t="s">
        <v>3905</v>
      </c>
      <c r="N415" s="96" t="s">
        <v>3906</v>
      </c>
      <c r="O415" s="96" t="s">
        <v>226</v>
      </c>
      <c r="P415" s="96" t="s">
        <v>287</v>
      </c>
      <c r="Q415" s="96" t="s">
        <v>237</v>
      </c>
      <c r="R415" s="96" t="s">
        <v>9</v>
      </c>
      <c r="S415" s="96" t="s">
        <v>9</v>
      </c>
      <c r="T415" s="96" t="s">
        <v>9</v>
      </c>
      <c r="U415" s="96" t="s">
        <v>21</v>
      </c>
      <c r="V415" s="96" t="s">
        <v>21</v>
      </c>
      <c r="W415" s="96" t="s">
        <v>21</v>
      </c>
      <c r="X415" s="96" t="s">
        <v>21</v>
      </c>
      <c r="Y415" s="96" t="s">
        <v>21</v>
      </c>
      <c r="Z415" s="96" t="s">
        <v>21</v>
      </c>
      <c r="AA415" s="96" t="s">
        <v>9</v>
      </c>
      <c r="AB415" s="96" t="s">
        <v>9</v>
      </c>
      <c r="AC415" s="96" t="s">
        <v>228</v>
      </c>
      <c r="AD415" s="96" t="s">
        <v>228</v>
      </c>
      <c r="AE415" s="96" t="s">
        <v>228</v>
      </c>
      <c r="AF415" s="96" t="s">
        <v>228</v>
      </c>
      <c r="AG415" s="96" t="s">
        <v>228</v>
      </c>
      <c r="AH415" s="96" t="s">
        <v>228</v>
      </c>
      <c r="AI415" s="96" t="s">
        <v>228</v>
      </c>
      <c r="AJ415" s="96" t="s">
        <v>229</v>
      </c>
      <c r="AK415" s="96" t="s">
        <v>229</v>
      </c>
      <c r="AL415" s="96" t="s">
        <v>228</v>
      </c>
      <c r="AM415" s="96" t="s">
        <v>228</v>
      </c>
      <c r="AN415" s="96"/>
      <c r="AO415" s="96" t="s">
        <v>3907</v>
      </c>
      <c r="AP415" s="96" t="s">
        <v>3908</v>
      </c>
      <c r="AQ415" s="96"/>
      <c r="AR415" s="99"/>
      <c r="AS415" s="99"/>
      <c r="AT415" s="96"/>
      <c r="AU415" s="96"/>
      <c r="AV415" s="96"/>
      <c r="AW415" s="96"/>
      <c r="AX415" s="98"/>
      <c r="AY415" s="98"/>
      <c r="AZ415" s="99"/>
      <c r="BA415" s="96" t="s">
        <v>3909</v>
      </c>
      <c r="BB415" s="96" t="s">
        <v>3910</v>
      </c>
      <c r="BC415" s="98">
        <f t="shared" si="145"/>
        <v>9</v>
      </c>
      <c r="BD415" s="101"/>
      <c r="BE415" s="101"/>
      <c r="BF415" s="101"/>
      <c r="BG415" s="101"/>
      <c r="BH415" s="101"/>
      <c r="BI415" s="100" t="str">
        <f>IFERROR(__xludf.DUMMYFUNCTION("IF(OR(REGEXMATCH(I415,""Peraturan Walikota""),REGEXMATCH(I415,""Peraturan Bupati""),REGEXMATCH(I415,""PERATURAN BUPATI""),REGEXMATCH(I415,""PERATURAN WALIKOTA"")),""Ada"",""Tidak Ada"")"),"Ada")</f>
        <v>Ada</v>
      </c>
      <c r="BJ415" s="98"/>
      <c r="BK415" s="96"/>
      <c r="BL415" s="98"/>
      <c r="BM415" s="98"/>
    </row>
    <row r="416">
      <c r="A416" s="96" t="s">
        <v>89</v>
      </c>
      <c r="B416" s="97">
        <v>408.0</v>
      </c>
      <c r="C416" s="96" t="s">
        <v>3911</v>
      </c>
      <c r="D416" s="96" t="s">
        <v>3912</v>
      </c>
      <c r="E416" s="96" t="s">
        <v>3913</v>
      </c>
      <c r="F416" s="96" t="s">
        <v>237</v>
      </c>
      <c r="G416" s="96" t="s">
        <v>237</v>
      </c>
      <c r="H416" s="96" t="s">
        <v>237</v>
      </c>
      <c r="I416" s="96" t="s">
        <v>3914</v>
      </c>
      <c r="J416" s="97">
        <v>2020.0</v>
      </c>
      <c r="K416" s="97" t="s">
        <v>223</v>
      </c>
      <c r="L416" s="96" t="s">
        <v>3915</v>
      </c>
      <c r="M416" s="96" t="s">
        <v>3916</v>
      </c>
      <c r="N416" s="96" t="s">
        <v>3917</v>
      </c>
      <c r="O416" s="96" t="s">
        <v>226</v>
      </c>
      <c r="P416" s="96" t="s">
        <v>1606</v>
      </c>
      <c r="Q416" s="96" t="s">
        <v>237</v>
      </c>
      <c r="R416" s="96" t="s">
        <v>9</v>
      </c>
      <c r="S416" s="96" t="s">
        <v>21</v>
      </c>
      <c r="T416" s="96" t="s">
        <v>9</v>
      </c>
      <c r="U416" s="96" t="s">
        <v>9</v>
      </c>
      <c r="V416" s="96" t="s">
        <v>9</v>
      </c>
      <c r="W416" s="96" t="s">
        <v>21</v>
      </c>
      <c r="X416" s="96" t="s">
        <v>9</v>
      </c>
      <c r="Y416" s="96" t="s">
        <v>9</v>
      </c>
      <c r="Z416" s="96" t="s">
        <v>9</v>
      </c>
      <c r="AA416" s="96" t="s">
        <v>21</v>
      </c>
      <c r="AB416" s="96" t="s">
        <v>21</v>
      </c>
      <c r="AC416" s="96" t="s">
        <v>228</v>
      </c>
      <c r="AD416" s="96" t="s">
        <v>228</v>
      </c>
      <c r="AE416" s="96" t="s">
        <v>228</v>
      </c>
      <c r="AF416" s="96" t="s">
        <v>228</v>
      </c>
      <c r="AG416" s="96" t="s">
        <v>228</v>
      </c>
      <c r="AH416" s="96" t="s">
        <v>228</v>
      </c>
      <c r="AI416" s="96" t="s">
        <v>228</v>
      </c>
      <c r="AJ416" s="96" t="s">
        <v>229</v>
      </c>
      <c r="AK416" s="96" t="s">
        <v>228</v>
      </c>
      <c r="AL416" s="96" t="s">
        <v>228</v>
      </c>
      <c r="AM416" s="96" t="s">
        <v>228</v>
      </c>
      <c r="AN416" s="96" t="s">
        <v>237</v>
      </c>
      <c r="AO416" s="96" t="s">
        <v>3918</v>
      </c>
      <c r="AP416" s="96" t="s">
        <v>2990</v>
      </c>
      <c r="AQ416" s="96"/>
      <c r="AR416" s="99"/>
      <c r="AS416" s="99"/>
      <c r="AT416" s="96"/>
      <c r="AU416" s="96" t="s">
        <v>231</v>
      </c>
      <c r="AV416" s="96"/>
      <c r="AW416" s="96"/>
      <c r="AX416" s="98"/>
      <c r="AY416" s="98"/>
      <c r="AZ416" s="99"/>
      <c r="BA416" s="96" t="s">
        <v>3919</v>
      </c>
      <c r="BB416" s="96" t="s">
        <v>3920</v>
      </c>
      <c r="BC416" s="98"/>
      <c r="BD416" s="101"/>
      <c r="BE416" s="101"/>
      <c r="BF416" s="101"/>
      <c r="BG416" s="101"/>
      <c r="BH416" s="101"/>
      <c r="BI416" s="100" t="str">
        <f>IFERROR(__xludf.DUMMYFUNCTION("IF(OR(REGEXMATCH(I416,""Peraturan Walikota""),REGEXMATCH(I416,""Peraturan Bupati""),REGEXMATCH(I416,""PERATURAN BUPATI""),REGEXMATCH(I416,""PERATURAN WALIKOTA"")),""Ada"",""Tidak Ada"")"),"Ada")</f>
        <v>Ada</v>
      </c>
      <c r="BJ416" s="98"/>
      <c r="BK416" s="96"/>
      <c r="BL416" s="98"/>
      <c r="BM416" s="98"/>
    </row>
    <row r="417">
      <c r="A417" s="96" t="s">
        <v>89</v>
      </c>
      <c r="B417" s="97">
        <v>409.0</v>
      </c>
      <c r="C417" s="96" t="s">
        <v>3921</v>
      </c>
      <c r="D417" s="96" t="s">
        <v>3922</v>
      </c>
      <c r="E417" s="96" t="s">
        <v>3923</v>
      </c>
      <c r="F417" s="96">
        <v>8.128822202E9</v>
      </c>
      <c r="G417" s="96">
        <v>8.1288822202E10</v>
      </c>
      <c r="H417" s="96" t="s">
        <v>11</v>
      </c>
      <c r="I417" s="96" t="s">
        <v>3924</v>
      </c>
      <c r="J417" s="97">
        <v>2021.0</v>
      </c>
      <c r="K417" s="97" t="s">
        <v>223</v>
      </c>
      <c r="L417" s="96" t="s">
        <v>3925</v>
      </c>
      <c r="M417" s="96" t="s">
        <v>3926</v>
      </c>
      <c r="N417" s="96" t="s">
        <v>669</v>
      </c>
      <c r="O417" s="96" t="s">
        <v>226</v>
      </c>
      <c r="P417" s="96" t="s">
        <v>227</v>
      </c>
      <c r="Q417" s="96"/>
      <c r="R417" s="96" t="s">
        <v>9</v>
      </c>
      <c r="S417" s="96" t="s">
        <v>21</v>
      </c>
      <c r="T417" s="96" t="s">
        <v>21</v>
      </c>
      <c r="U417" s="96" t="s">
        <v>21</v>
      </c>
      <c r="V417" s="96" t="s">
        <v>21</v>
      </c>
      <c r="W417" s="96" t="s">
        <v>21</v>
      </c>
      <c r="X417" s="96" t="s">
        <v>21</v>
      </c>
      <c r="Y417" s="96" t="s">
        <v>21</v>
      </c>
      <c r="Z417" s="96" t="s">
        <v>21</v>
      </c>
      <c r="AA417" s="96" t="s">
        <v>21</v>
      </c>
      <c r="AB417" s="96" t="s">
        <v>21</v>
      </c>
      <c r="AC417" s="96" t="s">
        <v>228</v>
      </c>
      <c r="AD417" s="96" t="s">
        <v>228</v>
      </c>
      <c r="AE417" s="96" t="s">
        <v>228</v>
      </c>
      <c r="AF417" s="96" t="s">
        <v>228</v>
      </c>
      <c r="AG417" s="96" t="s">
        <v>228</v>
      </c>
      <c r="AH417" s="96" t="s">
        <v>229</v>
      </c>
      <c r="AI417" s="96" t="s">
        <v>228</v>
      </c>
      <c r="AJ417" s="96" t="s">
        <v>228</v>
      </c>
      <c r="AK417" s="96" t="s">
        <v>229</v>
      </c>
      <c r="AL417" s="96" t="s">
        <v>228</v>
      </c>
      <c r="AM417" s="96" t="s">
        <v>228</v>
      </c>
      <c r="AN417" s="96"/>
      <c r="AO417" s="96">
        <v>15.0</v>
      </c>
      <c r="AP417" s="96" t="s">
        <v>1886</v>
      </c>
      <c r="AQ417" s="96"/>
      <c r="AR417" s="99"/>
      <c r="AS417" s="99"/>
      <c r="AT417" s="96"/>
      <c r="AU417" s="96"/>
      <c r="AV417" s="96" t="s">
        <v>231</v>
      </c>
      <c r="AW417" s="96"/>
      <c r="AX417" s="98"/>
      <c r="AY417" s="98"/>
      <c r="AZ417" s="99"/>
      <c r="BA417" s="96" t="s">
        <v>3927</v>
      </c>
      <c r="BB417" s="96" t="s">
        <v>3928</v>
      </c>
      <c r="BC417" s="98">
        <f t="shared" ref="BC417:BC426" si="146">COUNTIF(AC417:AM417,"Sudah")</f>
        <v>9</v>
      </c>
      <c r="BD417" s="101"/>
      <c r="BE417" s="101"/>
      <c r="BF417" s="101"/>
      <c r="BG417" s="101"/>
      <c r="BH417" s="101"/>
      <c r="BI417" s="100" t="str">
        <f>IFERROR(__xludf.DUMMYFUNCTION("IF(OR(REGEXMATCH(I417,""Peraturan Walikota""),REGEXMATCH(I417,""Peraturan Bupati""),REGEXMATCH(I417,""PERATURAN BUPATI""),REGEXMATCH(I417,""PERATURAN WALIKOTA"")),""Ada"",""Tidak Ada"")"),"Ada")</f>
        <v>Ada</v>
      </c>
      <c r="BJ417" s="98"/>
      <c r="BK417" s="96"/>
      <c r="BL417" s="98"/>
      <c r="BM417" s="98"/>
    </row>
    <row r="418">
      <c r="A418" s="96" t="s">
        <v>89</v>
      </c>
      <c r="B418" s="97">
        <v>410.0</v>
      </c>
      <c r="C418" s="96" t="s">
        <v>3929</v>
      </c>
      <c r="D418" s="96" t="s">
        <v>3930</v>
      </c>
      <c r="E418" s="96" t="s">
        <v>3931</v>
      </c>
      <c r="F418" s="96">
        <v>8.2341463485E10</v>
      </c>
      <c r="G418" s="96">
        <v>8.2341463485E10</v>
      </c>
      <c r="H418" s="96" t="s">
        <v>3932</v>
      </c>
      <c r="I418" s="96" t="s">
        <v>3933</v>
      </c>
      <c r="J418" s="97" t="s">
        <v>4662</v>
      </c>
      <c r="K418" s="97" t="s">
        <v>1034</v>
      </c>
      <c r="L418" s="96">
        <v>8.2341463485E10</v>
      </c>
      <c r="M418" s="96" t="s">
        <v>3934</v>
      </c>
      <c r="N418" s="96" t="s">
        <v>3935</v>
      </c>
      <c r="O418" s="96" t="s">
        <v>3936</v>
      </c>
      <c r="P418" s="96" t="s">
        <v>330</v>
      </c>
      <c r="Q418" s="96" t="s">
        <v>3937</v>
      </c>
      <c r="R418" s="96" t="s">
        <v>21</v>
      </c>
      <c r="S418" s="96" t="s">
        <v>21</v>
      </c>
      <c r="T418" s="96" t="s">
        <v>21</v>
      </c>
      <c r="U418" s="96" t="s">
        <v>9</v>
      </c>
      <c r="V418" s="96" t="s">
        <v>21</v>
      </c>
      <c r="W418" s="96" t="s">
        <v>21</v>
      </c>
      <c r="X418" s="96" t="s">
        <v>9</v>
      </c>
      <c r="Y418" s="96" t="s">
        <v>9</v>
      </c>
      <c r="Z418" s="96" t="s">
        <v>9</v>
      </c>
      <c r="AA418" s="96" t="s">
        <v>21</v>
      </c>
      <c r="AB418" s="96" t="s">
        <v>21</v>
      </c>
      <c r="AC418" s="96" t="s">
        <v>228</v>
      </c>
      <c r="AD418" s="96" t="s">
        <v>228</v>
      </c>
      <c r="AE418" s="96" t="s">
        <v>228</v>
      </c>
      <c r="AF418" s="96" t="s">
        <v>228</v>
      </c>
      <c r="AG418" s="96" t="s">
        <v>229</v>
      </c>
      <c r="AH418" s="96" t="s">
        <v>229</v>
      </c>
      <c r="AI418" s="96" t="s">
        <v>229</v>
      </c>
      <c r="AJ418" s="96" t="s">
        <v>228</v>
      </c>
      <c r="AK418" s="96" t="s">
        <v>229</v>
      </c>
      <c r="AL418" s="96" t="s">
        <v>228</v>
      </c>
      <c r="AM418" s="96" t="s">
        <v>228</v>
      </c>
      <c r="AN418" s="96" t="s">
        <v>3938</v>
      </c>
      <c r="AO418" s="96">
        <v>27.0</v>
      </c>
      <c r="AP418" s="96" t="s">
        <v>672</v>
      </c>
      <c r="AQ418" s="96"/>
      <c r="AR418" s="99"/>
      <c r="AS418" s="99"/>
      <c r="AT418" s="96"/>
      <c r="AU418" s="96" t="s">
        <v>231</v>
      </c>
      <c r="AV418" s="96"/>
      <c r="AW418" s="96"/>
      <c r="AX418" s="98"/>
      <c r="AY418" s="98"/>
      <c r="AZ418" s="99"/>
      <c r="BA418" s="96" t="s">
        <v>3939</v>
      </c>
      <c r="BB418" s="96" t="s">
        <v>3940</v>
      </c>
      <c r="BC418" s="98">
        <f t="shared" si="146"/>
        <v>7</v>
      </c>
      <c r="BD418" s="101"/>
      <c r="BE418" s="101"/>
      <c r="BF418" s="101"/>
      <c r="BG418" s="101"/>
      <c r="BH418" s="101"/>
      <c r="BI418" s="100" t="str">
        <f>IFERROR(__xludf.DUMMYFUNCTION("IF(OR(REGEXMATCH(I418,""Peraturan Walikota""),REGEXMATCH(I418,""Peraturan Bupati""),REGEXMATCH(I418,""PERATURAN BUPATI""),REGEXMATCH(I418,""PERATURAN WALIKOTA"")),""Ada"",""Tidak Ada"")"),"Ada")</f>
        <v>Ada</v>
      </c>
      <c r="BJ418" s="98"/>
      <c r="BK418" s="96"/>
      <c r="BL418" s="98"/>
      <c r="BM418" s="98"/>
    </row>
    <row r="419">
      <c r="A419" s="96" t="s">
        <v>89</v>
      </c>
      <c r="B419" s="97">
        <v>411.0</v>
      </c>
      <c r="C419" s="96" t="s">
        <v>3941</v>
      </c>
      <c r="D419" s="96" t="s">
        <v>3942</v>
      </c>
      <c r="E419" s="96" t="s">
        <v>3943</v>
      </c>
      <c r="F419" s="96" t="s">
        <v>237</v>
      </c>
      <c r="G419" s="96">
        <v>8.2345688822E10</v>
      </c>
      <c r="H419" s="96" t="s">
        <v>11</v>
      </c>
      <c r="I419" s="96" t="s">
        <v>3944</v>
      </c>
      <c r="J419" s="97">
        <v>2020.0</v>
      </c>
      <c r="K419" s="97" t="s">
        <v>223</v>
      </c>
      <c r="L419" s="96">
        <v>8.219327355E10</v>
      </c>
      <c r="M419" s="96" t="s">
        <v>3945</v>
      </c>
      <c r="N419" s="96" t="s">
        <v>3946</v>
      </c>
      <c r="O419" s="96" t="s">
        <v>286</v>
      </c>
      <c r="P419" s="96" t="s">
        <v>330</v>
      </c>
      <c r="Q419" s="96" t="s">
        <v>3947</v>
      </c>
      <c r="R419" s="96" t="s">
        <v>9</v>
      </c>
      <c r="S419" s="96" t="s">
        <v>21</v>
      </c>
      <c r="T419" s="96" t="s">
        <v>21</v>
      </c>
      <c r="U419" s="96" t="s">
        <v>9</v>
      </c>
      <c r="V419" s="96" t="s">
        <v>21</v>
      </c>
      <c r="W419" s="96" t="s">
        <v>9</v>
      </c>
      <c r="X419" s="96" t="s">
        <v>21</v>
      </c>
      <c r="Y419" s="96" t="s">
        <v>9</v>
      </c>
      <c r="Z419" s="96" t="s">
        <v>9</v>
      </c>
      <c r="AA419" s="96" t="s">
        <v>21</v>
      </c>
      <c r="AB419" s="96" t="s">
        <v>21</v>
      </c>
      <c r="AC419" s="96" t="s">
        <v>228</v>
      </c>
      <c r="AD419" s="96" t="s">
        <v>228</v>
      </c>
      <c r="AE419" s="96" t="s">
        <v>228</v>
      </c>
      <c r="AF419" s="96" t="s">
        <v>228</v>
      </c>
      <c r="AG419" s="96" t="s">
        <v>229</v>
      </c>
      <c r="AH419" s="96" t="s">
        <v>228</v>
      </c>
      <c r="AI419" s="96" t="s">
        <v>228</v>
      </c>
      <c r="AJ419" s="96" t="s">
        <v>228</v>
      </c>
      <c r="AK419" s="96" t="s">
        <v>228</v>
      </c>
      <c r="AL419" s="96" t="s">
        <v>228</v>
      </c>
      <c r="AM419" s="96" t="s">
        <v>228</v>
      </c>
      <c r="AN419" s="96"/>
      <c r="AO419" s="96" t="s">
        <v>3948</v>
      </c>
      <c r="AP419" s="96" t="s">
        <v>1168</v>
      </c>
      <c r="AQ419" s="96"/>
      <c r="AR419" s="99"/>
      <c r="AS419" s="99"/>
      <c r="AT419" s="96"/>
      <c r="AU419" s="96" t="s">
        <v>231</v>
      </c>
      <c r="AV419" s="96"/>
      <c r="AW419" s="96"/>
      <c r="AX419" s="98"/>
      <c r="AY419" s="98"/>
      <c r="AZ419" s="99"/>
      <c r="BA419" s="96" t="s">
        <v>3949</v>
      </c>
      <c r="BB419" s="96" t="s">
        <v>3950</v>
      </c>
      <c r="BC419" s="98">
        <f t="shared" si="146"/>
        <v>10</v>
      </c>
      <c r="BD419" s="101"/>
      <c r="BE419" s="101"/>
      <c r="BF419" s="101"/>
      <c r="BG419" s="101"/>
      <c r="BH419" s="101"/>
      <c r="BI419" s="100" t="str">
        <f>IFERROR(__xludf.DUMMYFUNCTION("IF(OR(REGEXMATCH(I419,""Peraturan Walikota""),REGEXMATCH(I419,""Peraturan Bupati""),REGEXMATCH(I419,""PERATURAN BUPATI""),REGEXMATCH(I419,""PERATURAN WALIKOTA"")),""Ada"",""Tidak Ada"")"),"Ada")</f>
        <v>Ada</v>
      </c>
      <c r="BJ419" s="98"/>
      <c r="BK419" s="96"/>
      <c r="BL419" s="98"/>
      <c r="BM419" s="98"/>
    </row>
    <row r="420">
      <c r="A420" s="96" t="s">
        <v>94</v>
      </c>
      <c r="B420" s="97">
        <v>412.0</v>
      </c>
      <c r="C420" s="96" t="s">
        <v>3951</v>
      </c>
      <c r="D420" s="96"/>
      <c r="E420" s="96"/>
      <c r="F420" s="96"/>
      <c r="G420" s="96"/>
      <c r="H420" s="96" t="s">
        <v>301</v>
      </c>
      <c r="I420" s="96"/>
      <c r="J420" s="97"/>
      <c r="K420" s="97"/>
      <c r="L420" s="96"/>
      <c r="M420" s="98"/>
      <c r="N420" s="96"/>
      <c r="O420" s="96" t="s">
        <v>884</v>
      </c>
      <c r="P420" s="96" t="s">
        <v>369</v>
      </c>
      <c r="Q420" s="96" t="s">
        <v>300</v>
      </c>
      <c r="R420" s="96" t="s">
        <v>21</v>
      </c>
      <c r="S420" s="96" t="s">
        <v>21</v>
      </c>
      <c r="T420" s="96" t="s">
        <v>21</v>
      </c>
      <c r="U420" s="96" t="s">
        <v>21</v>
      </c>
      <c r="V420" s="96" t="s">
        <v>9</v>
      </c>
      <c r="W420" s="96" t="s">
        <v>9</v>
      </c>
      <c r="X420" s="98"/>
      <c r="Y420" s="98"/>
      <c r="Z420" s="98"/>
      <c r="AA420" s="98"/>
      <c r="AB420" s="98"/>
      <c r="AC420" s="98"/>
      <c r="AD420" s="98"/>
      <c r="AE420" s="98"/>
      <c r="AF420" s="98"/>
      <c r="AG420" s="98"/>
      <c r="AH420" s="98"/>
      <c r="AI420" s="98"/>
      <c r="AJ420" s="98"/>
      <c r="AK420" s="98"/>
      <c r="AL420" s="96" t="s">
        <v>229</v>
      </c>
      <c r="AM420" s="96" t="s">
        <v>229</v>
      </c>
      <c r="AN420" s="98"/>
      <c r="AO420" s="98"/>
      <c r="AP420" s="96" t="s">
        <v>3952</v>
      </c>
      <c r="AQ420" s="98"/>
      <c r="AR420" s="96" t="s">
        <v>231</v>
      </c>
      <c r="AS420" s="98"/>
      <c r="AT420" s="98"/>
      <c r="AU420" s="98"/>
      <c r="AV420" s="98"/>
      <c r="AW420" s="98"/>
      <c r="AX420" s="96" t="s">
        <v>231</v>
      </c>
      <c r="AY420" s="98"/>
      <c r="AZ420" s="98"/>
      <c r="BA420" s="98"/>
      <c r="BB420" s="98"/>
      <c r="BC420" s="98">
        <f t="shared" si="146"/>
        <v>0</v>
      </c>
      <c r="BD420" s="101"/>
      <c r="BE420" s="101"/>
      <c r="BF420" s="101"/>
      <c r="BG420" s="101"/>
      <c r="BH420" s="101"/>
      <c r="BI420" s="100" t="str">
        <f>IFERROR(__xludf.DUMMYFUNCTION("IF(OR(REGEXMATCH(I420,""Peraturan Walikota""),REGEXMATCH(I420,""Peraturan Bupati""),REGEXMATCH(I420,""PERATURAN BUPATI""),REGEXMATCH(I420,""PERATURAN WALIKOTA"")),""Ada"",""Tidak Ada"")"),"Tidak Ada")</f>
        <v>Tidak Ada</v>
      </c>
      <c r="BJ420" s="98" t="str">
        <f t="shared" ref="BJ420:BJ426" si="147">IF(O420 = "Belum Punya", "Tidak Ada", IF(O420 = "", "Tidak Menjawab", "Ada"))</f>
        <v>Tidak Ada</v>
      </c>
      <c r="BK420" s="96" t="str">
        <f t="shared" ref="BK420:BK426" si="148">IF(P420 = "Tidak Punya", "Tidak Ada", IF(P420 = "", "Tidak Menjawab", "Ada"))</f>
        <v>Ada</v>
      </c>
      <c r="BL420" s="98" t="str">
        <f t="shared" ref="BL420:BL426" si="149">IF(AND(R420="Ada",S420="Ada",T420="Ada"),"Lengkap","Tidak Lengkap")</f>
        <v>Tidak Lengkap</v>
      </c>
      <c r="BM420" s="98" t="str">
        <f t="shared" ref="BM420:BM426" si="150">IF(AND(U420="Ada",V420="Ada",W420="Ada",X420="Ada",Y420="Ada",Z420="Ada",AA420="Ada",AB420="Ada"),"Lengkap","Tidak Lengkap")</f>
        <v>Tidak Lengkap</v>
      </c>
    </row>
    <row r="421">
      <c r="A421" s="96" t="s">
        <v>94</v>
      </c>
      <c r="B421" s="97">
        <v>413.0</v>
      </c>
      <c r="C421" s="96" t="s">
        <v>3953</v>
      </c>
      <c r="D421" s="96" t="s">
        <v>3954</v>
      </c>
      <c r="E421" s="96" t="s">
        <v>3955</v>
      </c>
      <c r="F421" s="96">
        <v>8.5825217906E10</v>
      </c>
      <c r="G421" s="96" t="s">
        <v>3956</v>
      </c>
      <c r="H421" s="96" t="s">
        <v>11</v>
      </c>
      <c r="I421" s="96" t="s">
        <v>3957</v>
      </c>
      <c r="J421" s="97">
        <v>2023.0</v>
      </c>
      <c r="K421" s="97" t="s">
        <v>387</v>
      </c>
      <c r="L421" s="96" t="s">
        <v>3956</v>
      </c>
      <c r="M421" s="96" t="s">
        <v>3958</v>
      </c>
      <c r="N421" s="96" t="s">
        <v>784</v>
      </c>
      <c r="O421" s="96" t="s">
        <v>546</v>
      </c>
      <c r="P421" s="96" t="s">
        <v>330</v>
      </c>
      <c r="Q421" s="96" t="s">
        <v>3959</v>
      </c>
      <c r="R421" s="96" t="s">
        <v>9</v>
      </c>
      <c r="S421" s="96" t="s">
        <v>9</v>
      </c>
      <c r="T421" s="96" t="s">
        <v>9</v>
      </c>
      <c r="U421" s="96" t="s">
        <v>21</v>
      </c>
      <c r="V421" s="96" t="s">
        <v>9</v>
      </c>
      <c r="W421" s="96" t="s">
        <v>9</v>
      </c>
      <c r="X421" s="96" t="s">
        <v>21</v>
      </c>
      <c r="Y421" s="96" t="s">
        <v>9</v>
      </c>
      <c r="Z421" s="96" t="s">
        <v>9</v>
      </c>
      <c r="AA421" s="96" t="s">
        <v>21</v>
      </c>
      <c r="AB421" s="96" t="s">
        <v>21</v>
      </c>
      <c r="AC421" s="96" t="s">
        <v>228</v>
      </c>
      <c r="AD421" s="96" t="s">
        <v>228</v>
      </c>
      <c r="AE421" s="96" t="s">
        <v>228</v>
      </c>
      <c r="AF421" s="96" t="s">
        <v>228</v>
      </c>
      <c r="AG421" s="96" t="s">
        <v>228</v>
      </c>
      <c r="AH421" s="96" t="s">
        <v>228</v>
      </c>
      <c r="AI421" s="96" t="s">
        <v>229</v>
      </c>
      <c r="AJ421" s="96" t="s">
        <v>228</v>
      </c>
      <c r="AK421" s="96" t="s">
        <v>229</v>
      </c>
      <c r="AL421" s="96" t="s">
        <v>228</v>
      </c>
      <c r="AM421" s="96" t="s">
        <v>228</v>
      </c>
      <c r="AN421" s="96"/>
      <c r="AO421" s="96">
        <v>43.0</v>
      </c>
      <c r="AP421" s="96" t="s">
        <v>3960</v>
      </c>
      <c r="AQ421" s="96">
        <v>2023.0</v>
      </c>
      <c r="AR421" s="105"/>
      <c r="AS421" s="105"/>
      <c r="AT421" s="98"/>
      <c r="AU421" s="98"/>
      <c r="AV421" s="98"/>
      <c r="AW421" s="98"/>
      <c r="AX421" s="96" t="s">
        <v>231</v>
      </c>
      <c r="AY421" s="98"/>
      <c r="AZ421" s="98"/>
      <c r="BA421" s="96" t="s">
        <v>3961</v>
      </c>
      <c r="BB421" s="96" t="s">
        <v>3962</v>
      </c>
      <c r="BC421" s="98">
        <f t="shared" si="146"/>
        <v>9</v>
      </c>
      <c r="BD421" s="101"/>
      <c r="BE421" s="101"/>
      <c r="BF421" s="101"/>
      <c r="BG421" s="101"/>
      <c r="BH421" s="101"/>
      <c r="BI421" s="100" t="str">
        <f>IFERROR(__xludf.DUMMYFUNCTION("IF(OR(REGEXMATCH(I421,""Peraturan Walikota""),REGEXMATCH(I421,""Peraturan Bupati""),REGEXMATCH(I421,""PERATURAN BUPATI""),REGEXMATCH(I421,""PERATURAN WALIKOTA"")),""Ada"",""Tidak Ada"")"),"Ada")</f>
        <v>Ada</v>
      </c>
      <c r="BJ421" s="98" t="str">
        <f t="shared" si="147"/>
        <v>Ada</v>
      </c>
      <c r="BK421" s="96" t="str">
        <f t="shared" si="148"/>
        <v>Ada</v>
      </c>
      <c r="BL421" s="98" t="str">
        <f t="shared" si="149"/>
        <v>Lengkap</v>
      </c>
      <c r="BM421" s="98" t="str">
        <f t="shared" si="150"/>
        <v>Tidak Lengkap</v>
      </c>
    </row>
    <row r="422">
      <c r="A422" s="96" t="s">
        <v>94</v>
      </c>
      <c r="B422" s="97">
        <v>414.0</v>
      </c>
      <c r="C422" s="96" t="s">
        <v>3963</v>
      </c>
      <c r="D422" s="96" t="s">
        <v>3964</v>
      </c>
      <c r="E422" s="96" t="s">
        <v>3965</v>
      </c>
      <c r="F422" s="96"/>
      <c r="G422" s="96"/>
      <c r="H422" s="96" t="s">
        <v>11</v>
      </c>
      <c r="I422" s="96" t="s">
        <v>3966</v>
      </c>
      <c r="J422" s="97">
        <v>2019.0</v>
      </c>
      <c r="K422" s="97" t="s">
        <v>387</v>
      </c>
      <c r="L422" s="96"/>
      <c r="M422" s="96" t="s">
        <v>3967</v>
      </c>
      <c r="N422" s="96"/>
      <c r="O422" s="96" t="s">
        <v>253</v>
      </c>
      <c r="P422" s="96" t="s">
        <v>277</v>
      </c>
      <c r="Q422" s="96"/>
      <c r="R422" s="96" t="s">
        <v>9</v>
      </c>
      <c r="S422" s="96" t="s">
        <v>9</v>
      </c>
      <c r="T422" s="96" t="s">
        <v>21</v>
      </c>
      <c r="U422" s="96" t="s">
        <v>21</v>
      </c>
      <c r="V422" s="96" t="s">
        <v>301</v>
      </c>
      <c r="W422" s="96" t="s">
        <v>301</v>
      </c>
      <c r="X422" s="96" t="s">
        <v>301</v>
      </c>
      <c r="Y422" s="96" t="s">
        <v>21</v>
      </c>
      <c r="Z422" s="96" t="s">
        <v>301</v>
      </c>
      <c r="AA422" s="96" t="s">
        <v>301</v>
      </c>
      <c r="AB422" s="96" t="s">
        <v>301</v>
      </c>
      <c r="AC422" s="96" t="s">
        <v>228</v>
      </c>
      <c r="AD422" s="96" t="s">
        <v>228</v>
      </c>
      <c r="AE422" s="96" t="s">
        <v>228</v>
      </c>
      <c r="AF422" s="96" t="s">
        <v>228</v>
      </c>
      <c r="AG422" s="96" t="s">
        <v>229</v>
      </c>
      <c r="AH422" s="96" t="s">
        <v>228</v>
      </c>
      <c r="AI422" s="96" t="s">
        <v>229</v>
      </c>
      <c r="AJ422" s="96" t="s">
        <v>228</v>
      </c>
      <c r="AK422" s="96" t="s">
        <v>229</v>
      </c>
      <c r="AL422" s="96" t="s">
        <v>229</v>
      </c>
      <c r="AM422" s="96" t="s">
        <v>229</v>
      </c>
      <c r="AN422" s="96" t="s">
        <v>370</v>
      </c>
      <c r="AO422" s="96">
        <v>22.0</v>
      </c>
      <c r="AP422" s="96" t="s">
        <v>317</v>
      </c>
      <c r="AQ422" s="98"/>
      <c r="AR422" s="96"/>
      <c r="AS422" s="98"/>
      <c r="AT422" s="96" t="s">
        <v>231</v>
      </c>
      <c r="AU422" s="98"/>
      <c r="AV422" s="98"/>
      <c r="AW422" s="98"/>
      <c r="AX422" s="96" t="s">
        <v>231</v>
      </c>
      <c r="AY422" s="98"/>
      <c r="AZ422" s="98"/>
      <c r="BA422" s="96"/>
      <c r="BB422" s="96"/>
      <c r="BC422" s="98">
        <f t="shared" si="146"/>
        <v>6</v>
      </c>
      <c r="BD422" s="101"/>
      <c r="BE422" s="101"/>
      <c r="BF422" s="101"/>
      <c r="BG422" s="101"/>
      <c r="BH422" s="101"/>
      <c r="BI422" s="100" t="str">
        <f>IFERROR(__xludf.DUMMYFUNCTION("IF(OR(REGEXMATCH(I422,""Peraturan Walikota""),REGEXMATCH(I422,""Peraturan Bupati""),REGEXMATCH(I422,""PERATURAN BUPATI""),REGEXMATCH(I422,""PERATURAN WALIKOTA"")),""Ada"",""Tidak Ada"")"),"Ada")</f>
        <v>Ada</v>
      </c>
      <c r="BJ422" s="98" t="str">
        <f t="shared" si="147"/>
        <v>Ada</v>
      </c>
      <c r="BK422" s="96" t="str">
        <f t="shared" si="148"/>
        <v>Ada</v>
      </c>
      <c r="BL422" s="98" t="str">
        <f t="shared" si="149"/>
        <v>Tidak Lengkap</v>
      </c>
      <c r="BM422" s="98" t="str">
        <f t="shared" si="150"/>
        <v>Tidak Lengkap</v>
      </c>
    </row>
    <row r="423">
      <c r="A423" s="96" t="s">
        <v>94</v>
      </c>
      <c r="B423" s="97">
        <v>415.0</v>
      </c>
      <c r="C423" s="96" t="s">
        <v>3968</v>
      </c>
      <c r="D423" s="96" t="s">
        <v>21</v>
      </c>
      <c r="E423" s="96" t="s">
        <v>3969</v>
      </c>
      <c r="F423" s="96" t="s">
        <v>21</v>
      </c>
      <c r="G423" s="96">
        <v>8.2156763597E10</v>
      </c>
      <c r="H423" s="96" t="s">
        <v>21</v>
      </c>
      <c r="I423" s="96"/>
      <c r="J423" s="97"/>
      <c r="K423" s="97" t="s">
        <v>21</v>
      </c>
      <c r="L423" s="96" t="s">
        <v>21</v>
      </c>
      <c r="M423" s="96" t="s">
        <v>21</v>
      </c>
      <c r="N423" s="96" t="s">
        <v>21</v>
      </c>
      <c r="O423" s="96" t="s">
        <v>1061</v>
      </c>
      <c r="P423" s="96" t="s">
        <v>647</v>
      </c>
      <c r="Q423" s="96" t="s">
        <v>3970</v>
      </c>
      <c r="R423" s="96" t="s">
        <v>21</v>
      </c>
      <c r="S423" s="96" t="s">
        <v>21</v>
      </c>
      <c r="T423" s="96" t="s">
        <v>21</v>
      </c>
      <c r="U423" s="96" t="s">
        <v>21</v>
      </c>
      <c r="V423" s="96" t="s">
        <v>21</v>
      </c>
      <c r="W423" s="96" t="s">
        <v>21</v>
      </c>
      <c r="X423" s="96" t="s">
        <v>21</v>
      </c>
      <c r="Y423" s="96" t="s">
        <v>21</v>
      </c>
      <c r="Z423" s="96" t="s">
        <v>21</v>
      </c>
      <c r="AA423" s="96" t="s">
        <v>21</v>
      </c>
      <c r="AB423" s="96" t="s">
        <v>21</v>
      </c>
      <c r="AC423" s="96" t="s">
        <v>229</v>
      </c>
      <c r="AD423" s="96" t="s">
        <v>229</v>
      </c>
      <c r="AE423" s="96" t="s">
        <v>229</v>
      </c>
      <c r="AF423" s="96" t="s">
        <v>229</v>
      </c>
      <c r="AG423" s="96" t="s">
        <v>229</v>
      </c>
      <c r="AH423" s="96" t="s">
        <v>229</v>
      </c>
      <c r="AI423" s="96" t="s">
        <v>229</v>
      </c>
      <c r="AJ423" s="96" t="s">
        <v>229</v>
      </c>
      <c r="AK423" s="96" t="s">
        <v>229</v>
      </c>
      <c r="AL423" s="96" t="s">
        <v>229</v>
      </c>
      <c r="AM423" s="96" t="s">
        <v>229</v>
      </c>
      <c r="AN423" s="96" t="s">
        <v>370</v>
      </c>
      <c r="AO423" s="96">
        <v>195.0</v>
      </c>
      <c r="AP423" s="96" t="s">
        <v>317</v>
      </c>
      <c r="AQ423" s="98"/>
      <c r="AR423" s="96" t="s">
        <v>231</v>
      </c>
      <c r="AS423" s="98"/>
      <c r="AT423" s="96"/>
      <c r="AU423" s="98"/>
      <c r="AV423" s="98"/>
      <c r="AW423" s="98"/>
      <c r="AX423" s="96" t="s">
        <v>231</v>
      </c>
      <c r="AY423" s="98"/>
      <c r="AZ423" s="98"/>
      <c r="BA423" s="96"/>
      <c r="BB423" s="96"/>
      <c r="BC423" s="98">
        <f t="shared" si="146"/>
        <v>0</v>
      </c>
      <c r="BD423" s="101"/>
      <c r="BE423" s="101"/>
      <c r="BF423" s="101"/>
      <c r="BG423" s="101"/>
      <c r="BH423" s="101"/>
      <c r="BI423" s="100" t="str">
        <f>IFERROR(__xludf.DUMMYFUNCTION("IF(OR(REGEXMATCH(I423,""Peraturan Walikota""),REGEXMATCH(I423,""Peraturan Bupati""),REGEXMATCH(I423,""PERATURAN BUPATI""),REGEXMATCH(I423,""PERATURAN WALIKOTA"")),""Ada"",""Tidak Ada"")"),"Tidak Ada")</f>
        <v>Tidak Ada</v>
      </c>
      <c r="BJ423" s="98" t="str">
        <f t="shared" si="147"/>
        <v>Ada</v>
      </c>
      <c r="BK423" s="96" t="str">
        <f t="shared" si="148"/>
        <v>Tidak Ada</v>
      </c>
      <c r="BL423" s="98" t="str">
        <f t="shared" si="149"/>
        <v>Tidak Lengkap</v>
      </c>
      <c r="BM423" s="98" t="str">
        <f t="shared" si="150"/>
        <v>Tidak Lengkap</v>
      </c>
    </row>
    <row r="424">
      <c r="A424" s="96" t="s">
        <v>94</v>
      </c>
      <c r="B424" s="97">
        <v>416.0</v>
      </c>
      <c r="C424" s="96" t="s">
        <v>3971</v>
      </c>
      <c r="D424" s="96" t="s">
        <v>3972</v>
      </c>
      <c r="E424" s="96" t="s">
        <v>3973</v>
      </c>
      <c r="F424" s="96">
        <v>8.2327790002E10</v>
      </c>
      <c r="G424" s="96" t="s">
        <v>237</v>
      </c>
      <c r="H424" s="96" t="s">
        <v>3974</v>
      </c>
      <c r="I424" s="285" t="s">
        <v>4663</v>
      </c>
      <c r="J424" s="97"/>
      <c r="K424" s="97"/>
      <c r="L424" s="96">
        <v>8.5299070982E10</v>
      </c>
      <c r="M424" s="96" t="s">
        <v>3975</v>
      </c>
      <c r="N424" s="96" t="s">
        <v>4664</v>
      </c>
      <c r="O424" s="96" t="s">
        <v>253</v>
      </c>
      <c r="P424" s="96" t="s">
        <v>314</v>
      </c>
      <c r="Q424" s="96" t="s">
        <v>952</v>
      </c>
      <c r="R424" s="96" t="s">
        <v>21</v>
      </c>
      <c r="S424" s="96" t="s">
        <v>594</v>
      </c>
      <c r="T424" s="96" t="s">
        <v>595</v>
      </c>
      <c r="U424" s="96" t="s">
        <v>595</v>
      </c>
      <c r="V424" s="96" t="s">
        <v>595</v>
      </c>
      <c r="W424" s="96" t="s">
        <v>595</v>
      </c>
      <c r="X424" s="96" t="s">
        <v>595</v>
      </c>
      <c r="Y424" s="96" t="s">
        <v>595</v>
      </c>
      <c r="Z424" s="96" t="s">
        <v>595</v>
      </c>
      <c r="AA424" s="96" t="s">
        <v>595</v>
      </c>
      <c r="AB424" s="96" t="s">
        <v>595</v>
      </c>
      <c r="AC424" s="96" t="s">
        <v>596</v>
      </c>
      <c r="AD424" s="96" t="s">
        <v>596</v>
      </c>
      <c r="AE424" s="96" t="s">
        <v>596</v>
      </c>
      <c r="AF424" s="96" t="s">
        <v>596</v>
      </c>
      <c r="AG424" s="96" t="s">
        <v>596</v>
      </c>
      <c r="AH424" s="96" t="s">
        <v>596</v>
      </c>
      <c r="AI424" s="96" t="s">
        <v>596</v>
      </c>
      <c r="AJ424" s="96" t="s">
        <v>596</v>
      </c>
      <c r="AK424" s="96" t="s">
        <v>596</v>
      </c>
      <c r="AL424" s="96" t="s">
        <v>596</v>
      </c>
      <c r="AM424" s="96" t="s">
        <v>596</v>
      </c>
      <c r="AN424" s="96" t="s">
        <v>3977</v>
      </c>
      <c r="AO424" s="96" t="s">
        <v>3978</v>
      </c>
      <c r="AP424" s="96" t="s">
        <v>3979</v>
      </c>
      <c r="AQ424" s="98"/>
      <c r="AR424" s="96" t="s">
        <v>3368</v>
      </c>
      <c r="AS424" s="98"/>
      <c r="AT424" s="96"/>
      <c r="AU424" s="98"/>
      <c r="AV424" s="98"/>
      <c r="AW424" s="96" t="s">
        <v>3368</v>
      </c>
      <c r="AX424" s="96"/>
      <c r="AY424" s="98"/>
      <c r="AZ424" s="98"/>
      <c r="BA424" s="96"/>
      <c r="BB424" s="96"/>
      <c r="BC424" s="98">
        <f t="shared" si="146"/>
        <v>11</v>
      </c>
      <c r="BD424" s="101"/>
      <c r="BE424" s="101"/>
      <c r="BF424" s="101"/>
      <c r="BG424" s="101"/>
      <c r="BH424" s="101"/>
      <c r="BI424" s="100" t="str">
        <f>IFERROR(__xludf.DUMMYFUNCTION("IF(OR(REGEXMATCH(I424,""Peraturan Walikota""),REGEXMATCH(I424,""Peraturan Bupati""),REGEXMATCH(I424,""PERATURAN BUPATI""),REGEXMATCH(I424,""PERATURAN WALIKOTA"")),""Ada"",""Tidak Ada"")"),"Tidak Ada")</f>
        <v>Tidak Ada</v>
      </c>
      <c r="BJ424" s="98" t="str">
        <f t="shared" si="147"/>
        <v>Ada</v>
      </c>
      <c r="BK424" s="96" t="str">
        <f t="shared" si="148"/>
        <v>Ada</v>
      </c>
      <c r="BL424" s="98" t="str">
        <f t="shared" si="149"/>
        <v>Tidak Lengkap</v>
      </c>
      <c r="BM424" s="98" t="str">
        <f t="shared" si="150"/>
        <v>Lengkap</v>
      </c>
    </row>
    <row r="425">
      <c r="A425" s="96" t="s">
        <v>94</v>
      </c>
      <c r="B425" s="97">
        <v>417.0</v>
      </c>
      <c r="C425" s="96" t="s">
        <v>3980</v>
      </c>
      <c r="D425" s="96" t="s">
        <v>1034</v>
      </c>
      <c r="E425" s="96" t="s">
        <v>3981</v>
      </c>
      <c r="F425" s="96">
        <v>8.1244867173E10</v>
      </c>
      <c r="G425" s="96">
        <v>8.1244867173E10</v>
      </c>
      <c r="H425" s="96" t="s">
        <v>3982</v>
      </c>
      <c r="I425" s="96"/>
      <c r="J425" s="97"/>
      <c r="K425" s="97" t="s">
        <v>1034</v>
      </c>
      <c r="L425" s="96">
        <v>8.1244867173E10</v>
      </c>
      <c r="M425" s="96" t="s">
        <v>3983</v>
      </c>
      <c r="N425" s="96" t="s">
        <v>449</v>
      </c>
      <c r="O425" s="96" t="s">
        <v>884</v>
      </c>
      <c r="P425" s="96" t="s">
        <v>647</v>
      </c>
      <c r="Q425" s="96" t="s">
        <v>3984</v>
      </c>
      <c r="R425" s="96" t="s">
        <v>1757</v>
      </c>
      <c r="S425" s="96" t="s">
        <v>555</v>
      </c>
      <c r="T425" s="96" t="s">
        <v>555</v>
      </c>
      <c r="U425" s="96" t="s">
        <v>555</v>
      </c>
      <c r="V425" s="96" t="s">
        <v>555</v>
      </c>
      <c r="W425" s="96" t="s">
        <v>555</v>
      </c>
      <c r="X425" s="96" t="s">
        <v>555</v>
      </c>
      <c r="Y425" s="96" t="s">
        <v>555</v>
      </c>
      <c r="Z425" s="96" t="s">
        <v>555</v>
      </c>
      <c r="AA425" s="96" t="s">
        <v>21</v>
      </c>
      <c r="AB425" s="96" t="s">
        <v>21</v>
      </c>
      <c r="AC425" s="96" t="s">
        <v>302</v>
      </c>
      <c r="AD425" s="96" t="s">
        <v>302</v>
      </c>
      <c r="AE425" s="96" t="s">
        <v>302</v>
      </c>
      <c r="AF425" s="96" t="s">
        <v>302</v>
      </c>
      <c r="AG425" s="96" t="s">
        <v>873</v>
      </c>
      <c r="AH425" s="96" t="s">
        <v>228</v>
      </c>
      <c r="AI425" s="96" t="s">
        <v>873</v>
      </c>
      <c r="AJ425" s="96" t="s">
        <v>302</v>
      </c>
      <c r="AK425" s="96" t="s">
        <v>873</v>
      </c>
      <c r="AL425" s="96" t="s">
        <v>302</v>
      </c>
      <c r="AM425" s="96" t="s">
        <v>302</v>
      </c>
      <c r="AN425" s="96" t="s">
        <v>3985</v>
      </c>
      <c r="AO425" s="96" t="s">
        <v>3986</v>
      </c>
      <c r="AP425" s="96" t="s">
        <v>242</v>
      </c>
      <c r="AQ425" s="98"/>
      <c r="AR425" s="96"/>
      <c r="AS425" s="98"/>
      <c r="AT425" s="96"/>
      <c r="AU425" s="98"/>
      <c r="AV425" s="98"/>
      <c r="AW425" s="96"/>
      <c r="AX425" s="96"/>
      <c r="AY425" s="98"/>
      <c r="AZ425" s="98"/>
      <c r="BA425" s="96"/>
      <c r="BB425" s="96"/>
      <c r="BC425" s="98">
        <f t="shared" si="146"/>
        <v>8</v>
      </c>
      <c r="BD425" s="101"/>
      <c r="BE425" s="101"/>
      <c r="BF425" s="101"/>
      <c r="BG425" s="101"/>
      <c r="BH425" s="101"/>
      <c r="BI425" s="100" t="str">
        <f>IFERROR(__xludf.DUMMYFUNCTION("IF(OR(REGEXMATCH(I425,""Peraturan Walikota""),REGEXMATCH(I425,""Peraturan Bupati""),REGEXMATCH(I425,""PERATURAN BUPATI""),REGEXMATCH(I425,""PERATURAN WALIKOTA"")),""Ada"",""Tidak Ada"")"),"Tidak Ada")</f>
        <v>Tidak Ada</v>
      </c>
      <c r="BJ425" s="98" t="str">
        <f t="shared" si="147"/>
        <v>Tidak Ada</v>
      </c>
      <c r="BK425" s="96" t="str">
        <f t="shared" si="148"/>
        <v>Tidak Ada</v>
      </c>
      <c r="BL425" s="98" t="str">
        <f t="shared" si="149"/>
        <v>Tidak Lengkap</v>
      </c>
      <c r="BM425" s="98" t="str">
        <f t="shared" si="150"/>
        <v>Tidak Lengkap</v>
      </c>
    </row>
    <row r="426">
      <c r="A426" s="96" t="s">
        <v>84</v>
      </c>
      <c r="B426" s="97">
        <v>418.0</v>
      </c>
      <c r="C426" s="96" t="s">
        <v>3987</v>
      </c>
      <c r="D426" s="96" t="s">
        <v>3988</v>
      </c>
      <c r="E426" s="96" t="s">
        <v>3989</v>
      </c>
      <c r="F426" s="98"/>
      <c r="G426" s="98"/>
      <c r="H426" s="96" t="s">
        <v>11</v>
      </c>
      <c r="I426" s="96" t="s">
        <v>3990</v>
      </c>
      <c r="J426" s="97">
        <v>2024.0</v>
      </c>
      <c r="K426" s="97" t="s">
        <v>223</v>
      </c>
      <c r="L426" s="96" t="s">
        <v>3991</v>
      </c>
      <c r="M426" s="103" t="s">
        <v>4665</v>
      </c>
      <c r="N426" s="96" t="s">
        <v>368</v>
      </c>
      <c r="O426" s="96" t="s">
        <v>591</v>
      </c>
      <c r="P426" s="96" t="s">
        <v>647</v>
      </c>
      <c r="Q426" s="96" t="s">
        <v>3993</v>
      </c>
      <c r="R426" s="98"/>
      <c r="S426" s="96" t="s">
        <v>21</v>
      </c>
      <c r="T426" s="96" t="s">
        <v>21</v>
      </c>
      <c r="U426" s="96" t="s">
        <v>21</v>
      </c>
      <c r="V426" s="96" t="s">
        <v>21</v>
      </c>
      <c r="W426" s="96" t="s">
        <v>21</v>
      </c>
      <c r="X426" s="96" t="s">
        <v>21</v>
      </c>
      <c r="Y426" s="96" t="s">
        <v>21</v>
      </c>
      <c r="Z426" s="96" t="s">
        <v>21</v>
      </c>
      <c r="AA426" s="96" t="s">
        <v>21</v>
      </c>
      <c r="AB426" s="96" t="s">
        <v>21</v>
      </c>
      <c r="AC426" s="96" t="s">
        <v>228</v>
      </c>
      <c r="AD426" s="96" t="s">
        <v>228</v>
      </c>
      <c r="AE426" s="96" t="s">
        <v>228</v>
      </c>
      <c r="AF426" s="96" t="s">
        <v>228</v>
      </c>
      <c r="AG426" s="96" t="s">
        <v>228</v>
      </c>
      <c r="AH426" s="96" t="s">
        <v>229</v>
      </c>
      <c r="AI426" s="96" t="s">
        <v>229</v>
      </c>
      <c r="AJ426" s="96" t="s">
        <v>228</v>
      </c>
      <c r="AK426" s="96" t="s">
        <v>228</v>
      </c>
      <c r="AL426" s="96" t="s">
        <v>228</v>
      </c>
      <c r="AM426" s="96" t="s">
        <v>228</v>
      </c>
      <c r="AN426" s="98"/>
      <c r="AO426" s="96" t="s">
        <v>3994</v>
      </c>
      <c r="AP426" s="96" t="s">
        <v>317</v>
      </c>
      <c r="AQ426" s="98"/>
      <c r="AR426" s="98"/>
      <c r="AS426" s="98"/>
      <c r="AT426" s="98"/>
      <c r="AU426" s="98"/>
      <c r="AV426" s="98"/>
      <c r="AW426" s="98"/>
      <c r="AX426" s="98"/>
      <c r="AY426" s="96" t="s">
        <v>231</v>
      </c>
      <c r="AZ426" s="96"/>
      <c r="BA426" s="98"/>
      <c r="BB426" s="98"/>
      <c r="BC426" s="98">
        <f t="shared" si="146"/>
        <v>9</v>
      </c>
      <c r="BD426" s="101"/>
      <c r="BE426" s="101"/>
      <c r="BF426" s="101"/>
      <c r="BG426" s="101"/>
      <c r="BH426" s="101"/>
      <c r="BI426" s="100" t="str">
        <f>IFERROR(__xludf.DUMMYFUNCTION("IF(OR(REGEXMATCH(I426,""Peraturan Walikota""),REGEXMATCH(I426,""Peraturan Bupati""),REGEXMATCH(I426,""PERATURAN BUPATI""),REGEXMATCH(I426,""PERATURAN WALIKOTA"")),""Ada"",""Tidak Ada"")"),"Ada")</f>
        <v>Ada</v>
      </c>
      <c r="BJ426" s="98" t="str">
        <f t="shared" si="147"/>
        <v>Ada</v>
      </c>
      <c r="BK426" s="96" t="str">
        <f t="shared" si="148"/>
        <v>Tidak Ada</v>
      </c>
      <c r="BL426" s="98" t="str">
        <f t="shared" si="149"/>
        <v>Tidak Lengkap</v>
      </c>
      <c r="BM426" s="98" t="str">
        <f t="shared" si="150"/>
        <v>Tidak Lengkap</v>
      </c>
    </row>
    <row r="427">
      <c r="A427" s="96" t="s">
        <v>84</v>
      </c>
      <c r="B427" s="97">
        <v>419.0</v>
      </c>
      <c r="C427" s="96" t="s">
        <v>3995</v>
      </c>
      <c r="D427" s="96" t="s">
        <v>3996</v>
      </c>
      <c r="E427" s="96" t="s">
        <v>3997</v>
      </c>
      <c r="F427" s="96" t="s">
        <v>715</v>
      </c>
      <c r="G427" s="96" t="s">
        <v>715</v>
      </c>
      <c r="H427" s="114" t="s">
        <v>11</v>
      </c>
      <c r="I427" s="96" t="s">
        <v>3998</v>
      </c>
      <c r="J427" s="97">
        <v>2022.0</v>
      </c>
      <c r="K427" s="97" t="s">
        <v>223</v>
      </c>
      <c r="L427" s="96" t="s">
        <v>3999</v>
      </c>
      <c r="M427" s="111" t="s">
        <v>4000</v>
      </c>
      <c r="N427" s="96" t="s">
        <v>669</v>
      </c>
      <c r="O427" s="96" t="s">
        <v>286</v>
      </c>
      <c r="P427" s="96" t="s">
        <v>330</v>
      </c>
      <c r="Q427" s="96"/>
      <c r="R427" s="96" t="s">
        <v>9</v>
      </c>
      <c r="S427" s="96" t="s">
        <v>9</v>
      </c>
      <c r="T427" s="96" t="s">
        <v>9</v>
      </c>
      <c r="U427" s="96" t="s">
        <v>9</v>
      </c>
      <c r="V427" s="96" t="s">
        <v>21</v>
      </c>
      <c r="W427" s="96" t="s">
        <v>9</v>
      </c>
      <c r="X427" s="96" t="s">
        <v>9</v>
      </c>
      <c r="Y427" s="96" t="s">
        <v>9</v>
      </c>
      <c r="Z427" s="96" t="s">
        <v>21</v>
      </c>
      <c r="AA427" s="96" t="s">
        <v>21</v>
      </c>
      <c r="AB427" s="96" t="s">
        <v>21</v>
      </c>
      <c r="AC427" s="96" t="s">
        <v>228</v>
      </c>
      <c r="AD427" s="96" t="s">
        <v>228</v>
      </c>
      <c r="AE427" s="96" t="s">
        <v>229</v>
      </c>
      <c r="AF427" s="96" t="s">
        <v>228</v>
      </c>
      <c r="AG427" s="96" t="s">
        <v>228</v>
      </c>
      <c r="AH427" s="96" t="s">
        <v>228</v>
      </c>
      <c r="AI427" s="96" t="s">
        <v>229</v>
      </c>
      <c r="AJ427" s="96" t="s">
        <v>228</v>
      </c>
      <c r="AK427" s="96" t="s">
        <v>228</v>
      </c>
      <c r="AL427" s="96" t="s">
        <v>228</v>
      </c>
      <c r="AM427" s="96" t="s">
        <v>228</v>
      </c>
      <c r="AN427" s="98"/>
      <c r="AO427" s="96">
        <v>148.0</v>
      </c>
      <c r="AP427" s="96" t="s">
        <v>4001</v>
      </c>
      <c r="AQ427" s="96"/>
      <c r="AR427" s="105"/>
      <c r="AS427" s="105"/>
      <c r="AT427" s="96"/>
      <c r="AU427" s="96"/>
      <c r="AV427" s="96"/>
      <c r="AW427" s="96" t="s">
        <v>231</v>
      </c>
      <c r="AX427" s="96"/>
      <c r="AY427" s="96"/>
      <c r="AZ427" s="96"/>
      <c r="BA427" s="96" t="s">
        <v>4002</v>
      </c>
      <c r="BB427" s="96" t="s">
        <v>4003</v>
      </c>
      <c r="BC427" s="98"/>
      <c r="BD427" s="101"/>
      <c r="BE427" s="101"/>
      <c r="BF427" s="101"/>
      <c r="BG427" s="101"/>
      <c r="BH427" s="101"/>
      <c r="BI427" s="100" t="str">
        <f>IFERROR(__xludf.DUMMYFUNCTION("IF(OR(REGEXMATCH(I427,""Peraturan Walikota""),REGEXMATCH(I427,""Peraturan Bupati""),REGEXMATCH(I427,""PERATURAN BUPATI""),REGEXMATCH(I427,""PERATURAN WALIKOTA"")),""Ada"",""Tidak Ada"")"),"Ada")</f>
        <v>Ada</v>
      </c>
      <c r="BJ427" s="98"/>
      <c r="BK427" s="96"/>
      <c r="BL427" s="98"/>
      <c r="BM427" s="98"/>
    </row>
    <row r="428">
      <c r="A428" s="96" t="s">
        <v>84</v>
      </c>
      <c r="B428" s="97">
        <v>420.0</v>
      </c>
      <c r="C428" s="96" t="s">
        <v>4004</v>
      </c>
      <c r="D428" s="96" t="s">
        <v>4005</v>
      </c>
      <c r="E428" s="96" t="s">
        <v>4006</v>
      </c>
      <c r="F428" s="96" t="s">
        <v>4007</v>
      </c>
      <c r="G428" s="96">
        <v>8.1341445572E10</v>
      </c>
      <c r="H428" s="114" t="s">
        <v>4008</v>
      </c>
      <c r="I428" s="96" t="s">
        <v>4009</v>
      </c>
      <c r="J428" s="97">
        <v>2024.0</v>
      </c>
      <c r="K428" s="97" t="s">
        <v>387</v>
      </c>
      <c r="L428" s="96">
        <v>8.1253978865E10</v>
      </c>
      <c r="M428" s="111" t="s">
        <v>4010</v>
      </c>
      <c r="N428" s="96" t="s">
        <v>2194</v>
      </c>
      <c r="O428" s="96" t="s">
        <v>4011</v>
      </c>
      <c r="P428" s="96" t="s">
        <v>330</v>
      </c>
      <c r="Q428" s="96" t="s">
        <v>4012</v>
      </c>
      <c r="R428" s="96" t="s">
        <v>9</v>
      </c>
      <c r="S428" s="96" t="s">
        <v>21</v>
      </c>
      <c r="T428" s="96" t="s">
        <v>21</v>
      </c>
      <c r="U428" s="96" t="s">
        <v>9</v>
      </c>
      <c r="V428" s="96" t="s">
        <v>21</v>
      </c>
      <c r="W428" s="96" t="s">
        <v>9</v>
      </c>
      <c r="X428" s="96" t="s">
        <v>21</v>
      </c>
      <c r="Y428" s="96" t="s">
        <v>9</v>
      </c>
      <c r="Z428" s="96" t="s">
        <v>9</v>
      </c>
      <c r="AA428" s="96" t="s">
        <v>9</v>
      </c>
      <c r="AB428" s="96" t="s">
        <v>9</v>
      </c>
      <c r="AC428" s="96" t="s">
        <v>228</v>
      </c>
      <c r="AD428" s="96" t="s">
        <v>228</v>
      </c>
      <c r="AE428" s="96" t="s">
        <v>228</v>
      </c>
      <c r="AF428" s="96" t="s">
        <v>228</v>
      </c>
      <c r="AG428" s="96" t="s">
        <v>228</v>
      </c>
      <c r="AH428" s="96" t="s">
        <v>228</v>
      </c>
      <c r="AI428" s="96" t="s">
        <v>229</v>
      </c>
      <c r="AJ428" s="96" t="s">
        <v>228</v>
      </c>
      <c r="AK428" s="96" t="s">
        <v>228</v>
      </c>
      <c r="AL428" s="96" t="s">
        <v>228</v>
      </c>
      <c r="AM428" s="96" t="s">
        <v>228</v>
      </c>
      <c r="AN428" s="96" t="s">
        <v>4013</v>
      </c>
      <c r="AO428" s="96" t="s">
        <v>4014</v>
      </c>
      <c r="AP428" s="96" t="s">
        <v>4015</v>
      </c>
      <c r="AQ428" s="96"/>
      <c r="AR428" s="99"/>
      <c r="AS428" s="99"/>
      <c r="AT428" s="96"/>
      <c r="AU428" s="96"/>
      <c r="AV428" s="96"/>
      <c r="AW428" s="96"/>
      <c r="AX428" s="96"/>
      <c r="AY428" s="96" t="s">
        <v>231</v>
      </c>
      <c r="AZ428" s="96"/>
      <c r="BA428" s="96" t="s">
        <v>4016</v>
      </c>
      <c r="BB428" s="96" t="s">
        <v>4017</v>
      </c>
      <c r="BC428" s="98">
        <f>COUNTIF(AC428:AM428,"Sudah")</f>
        <v>10</v>
      </c>
      <c r="BD428" s="101"/>
      <c r="BE428" s="101"/>
      <c r="BF428" s="101"/>
      <c r="BG428" s="101"/>
      <c r="BH428" s="101"/>
      <c r="BI428" s="100" t="str">
        <f>IFERROR(__xludf.DUMMYFUNCTION("IF(OR(REGEXMATCH(I428,""Peraturan Walikota""),REGEXMATCH(I428,""Peraturan Bupati""),REGEXMATCH(I428,""PERATURAN BUPATI""),REGEXMATCH(I428,""PERATURAN WALIKOTA"")),""Ada"",""Tidak Ada"")"),"Ada")</f>
        <v>Ada</v>
      </c>
      <c r="BJ428" s="98" t="str">
        <f>IF(O428 = "Belum Punya", "Tidak Ada", IF(O428 = "", "Tidak Menjawab", "Ada"))</f>
        <v>Ada</v>
      </c>
      <c r="BK428" s="96" t="str">
        <f>IF(P428 = "Tidak Punya", "Tidak Ada", IF(P428 = "", "Tidak Menjawab", "Ada"))</f>
        <v>Ada</v>
      </c>
      <c r="BL428" s="98" t="str">
        <f>IF(AND(R428="Ada",S428="Ada",T428="Ada"),"Lengkap","Tidak Lengkap")</f>
        <v>Tidak Lengkap</v>
      </c>
      <c r="BM428" s="98" t="str">
        <f>IF(AND(U428="Ada",V428="Ada",W428="Ada",X428="Ada",Y428="Ada",Z428="Ada",AA428="Ada",AB428="Ada"),"Lengkap","Tidak Lengkap")</f>
        <v>Tidak Lengkap</v>
      </c>
    </row>
    <row r="429">
      <c r="A429" s="96" t="s">
        <v>84</v>
      </c>
      <c r="B429" s="97">
        <v>421.0</v>
      </c>
      <c r="C429" s="96" t="s">
        <v>4018</v>
      </c>
      <c r="D429" s="96" t="s">
        <v>587</v>
      </c>
      <c r="E429" s="96" t="s">
        <v>4019</v>
      </c>
      <c r="F429" s="96" t="s">
        <v>587</v>
      </c>
      <c r="G429" s="96">
        <v>8.2393192827E10</v>
      </c>
      <c r="H429" s="96" t="s">
        <v>11</v>
      </c>
      <c r="I429" s="96" t="s">
        <v>4666</v>
      </c>
      <c r="J429" s="97">
        <v>2023.0</v>
      </c>
      <c r="K429" s="97" t="s">
        <v>1034</v>
      </c>
      <c r="L429" s="96" t="s">
        <v>4021</v>
      </c>
      <c r="M429" s="111" t="s">
        <v>4022</v>
      </c>
      <c r="N429" s="96" t="s">
        <v>587</v>
      </c>
      <c r="O429" s="96" t="s">
        <v>286</v>
      </c>
      <c r="P429" s="96" t="s">
        <v>261</v>
      </c>
      <c r="Q429" s="96" t="s">
        <v>4023</v>
      </c>
      <c r="R429" s="96" t="s">
        <v>21</v>
      </c>
      <c r="S429" s="96" t="s">
        <v>9</v>
      </c>
      <c r="T429" s="96" t="s">
        <v>9</v>
      </c>
      <c r="U429" s="96" t="s">
        <v>21</v>
      </c>
      <c r="V429" s="96" t="s">
        <v>9</v>
      </c>
      <c r="W429" s="96" t="s">
        <v>21</v>
      </c>
      <c r="X429" s="96" t="s">
        <v>9</v>
      </c>
      <c r="Y429" s="96" t="s">
        <v>9</v>
      </c>
      <c r="Z429" s="96" t="s">
        <v>9</v>
      </c>
      <c r="AA429" s="96" t="s">
        <v>9</v>
      </c>
      <c r="AB429" s="96" t="s">
        <v>9</v>
      </c>
      <c r="AC429" s="96" t="s">
        <v>228</v>
      </c>
      <c r="AD429" s="96" t="s">
        <v>228</v>
      </c>
      <c r="AE429" s="96" t="s">
        <v>228</v>
      </c>
      <c r="AF429" s="96" t="s">
        <v>228</v>
      </c>
      <c r="AG429" s="96" t="s">
        <v>228</v>
      </c>
      <c r="AH429" s="96" t="s">
        <v>228</v>
      </c>
      <c r="AI429" s="96" t="s">
        <v>228</v>
      </c>
      <c r="AJ429" s="96" t="s">
        <v>228</v>
      </c>
      <c r="AK429" s="96" t="s">
        <v>228</v>
      </c>
      <c r="AL429" s="96" t="s">
        <v>228</v>
      </c>
      <c r="AM429" s="96" t="s">
        <v>228</v>
      </c>
      <c r="AN429" s="96" t="s">
        <v>594</v>
      </c>
      <c r="AO429" s="96">
        <v>21.0</v>
      </c>
      <c r="AP429" s="96" t="s">
        <v>4024</v>
      </c>
      <c r="AQ429" s="96"/>
      <c r="AR429" s="105"/>
      <c r="AS429" s="105"/>
      <c r="AT429" s="104"/>
      <c r="AU429" s="104"/>
      <c r="AV429" s="104"/>
      <c r="AW429" s="104"/>
      <c r="AX429" s="96" t="s">
        <v>231</v>
      </c>
      <c r="AY429" s="104"/>
      <c r="AZ429" s="96"/>
      <c r="BA429" s="96" t="s">
        <v>4025</v>
      </c>
      <c r="BB429" s="96" t="s">
        <v>4026</v>
      </c>
      <c r="BC429" s="98"/>
      <c r="BD429" s="101"/>
      <c r="BE429" s="101"/>
      <c r="BF429" s="101"/>
      <c r="BG429" s="101"/>
      <c r="BH429" s="101"/>
      <c r="BI429" s="100" t="str">
        <f>IFERROR(__xludf.DUMMYFUNCTION("IF(OR(REGEXMATCH(I429,""Peraturan Walikota""),REGEXMATCH(I429,""Peraturan Bupati""),REGEXMATCH(I429,""PERATURAN BUPATI""),REGEXMATCH(I429,""PERATURAN WALIKOTA"")),""Ada"",""Tidak Ada"")"),"Ada")</f>
        <v>Ada</v>
      </c>
      <c r="BJ429" s="98"/>
      <c r="BK429" s="96"/>
      <c r="BL429" s="98"/>
      <c r="BM429" s="98"/>
    </row>
    <row r="430">
      <c r="A430" s="96" t="s">
        <v>84</v>
      </c>
      <c r="B430" s="97">
        <v>422.0</v>
      </c>
      <c r="C430" s="96" t="s">
        <v>4027</v>
      </c>
      <c r="D430" s="96"/>
      <c r="E430" s="96"/>
      <c r="F430" s="104"/>
      <c r="G430" s="96"/>
      <c r="H430" s="96" t="s">
        <v>11</v>
      </c>
      <c r="I430" s="96" t="s">
        <v>4028</v>
      </c>
      <c r="J430" s="97">
        <v>2024.0</v>
      </c>
      <c r="K430" s="97" t="s">
        <v>223</v>
      </c>
      <c r="L430" s="96" t="s">
        <v>4029</v>
      </c>
      <c r="M430" s="111" t="s">
        <v>4030</v>
      </c>
      <c r="N430" s="96" t="s">
        <v>4031</v>
      </c>
      <c r="O430" s="96" t="s">
        <v>580</v>
      </c>
      <c r="P430" s="96" t="s">
        <v>287</v>
      </c>
      <c r="Q430" s="96" t="s">
        <v>4032</v>
      </c>
      <c r="R430" s="96" t="s">
        <v>9</v>
      </c>
      <c r="S430" s="96" t="s">
        <v>21</v>
      </c>
      <c r="T430" s="96" t="s">
        <v>21</v>
      </c>
      <c r="U430" s="96" t="s">
        <v>21</v>
      </c>
      <c r="V430" s="96" t="s">
        <v>21</v>
      </c>
      <c r="W430" s="96" t="s">
        <v>21</v>
      </c>
      <c r="X430" s="96" t="s">
        <v>21</v>
      </c>
      <c r="Y430" s="96" t="s">
        <v>21</v>
      </c>
      <c r="Z430" s="96" t="s">
        <v>21</v>
      </c>
      <c r="AA430" s="96" t="s">
        <v>21</v>
      </c>
      <c r="AB430" s="96" t="s">
        <v>9</v>
      </c>
      <c r="AC430" s="96" t="s">
        <v>228</v>
      </c>
      <c r="AD430" s="96" t="s">
        <v>228</v>
      </c>
      <c r="AE430" s="96" t="s">
        <v>228</v>
      </c>
      <c r="AF430" s="96" t="s">
        <v>228</v>
      </c>
      <c r="AG430" s="96" t="s">
        <v>228</v>
      </c>
      <c r="AH430" s="96" t="s">
        <v>228</v>
      </c>
      <c r="AI430" s="96" t="s">
        <v>228</v>
      </c>
      <c r="AJ430" s="96" t="s">
        <v>228</v>
      </c>
      <c r="AK430" s="96" t="s">
        <v>228</v>
      </c>
      <c r="AL430" s="96" t="s">
        <v>228</v>
      </c>
      <c r="AM430" s="96" t="s">
        <v>228</v>
      </c>
      <c r="AN430" s="96" t="s">
        <v>4033</v>
      </c>
      <c r="AO430" s="96">
        <v>35.0</v>
      </c>
      <c r="AP430" s="96" t="s">
        <v>4034</v>
      </c>
      <c r="AQ430" s="96"/>
      <c r="AR430" s="96"/>
      <c r="AS430" s="96"/>
      <c r="AT430" s="104"/>
      <c r="AU430" s="104"/>
      <c r="AV430" s="104"/>
      <c r="AW430" s="104"/>
      <c r="AX430" s="104"/>
      <c r="AY430" s="96" t="s">
        <v>231</v>
      </c>
      <c r="AZ430" s="96"/>
      <c r="BA430" s="96" t="s">
        <v>4035</v>
      </c>
      <c r="BB430" s="96" t="s">
        <v>4036</v>
      </c>
      <c r="BC430" s="98"/>
      <c r="BD430" s="101"/>
      <c r="BE430" s="101"/>
      <c r="BF430" s="101"/>
      <c r="BG430" s="101"/>
      <c r="BH430" s="101"/>
      <c r="BI430" s="100" t="str">
        <f>IFERROR(__xludf.DUMMYFUNCTION("IF(OR(REGEXMATCH(I430,""Peraturan Walikota""),REGEXMATCH(I430,""Peraturan Bupati""),REGEXMATCH(I430,""PERATURAN BUPATI""),REGEXMATCH(I430,""PERATURAN WALIKOTA"")),""Ada"",""Tidak Ada"")"),"Ada")</f>
        <v>Ada</v>
      </c>
      <c r="BJ430" s="98"/>
      <c r="BK430" s="96"/>
      <c r="BL430" s="98"/>
      <c r="BM430" s="98"/>
    </row>
    <row r="431">
      <c r="A431" s="96" t="s">
        <v>84</v>
      </c>
      <c r="B431" s="97">
        <v>423.0</v>
      </c>
      <c r="C431" s="96" t="s">
        <v>4037</v>
      </c>
      <c r="D431" s="96" t="s">
        <v>4038</v>
      </c>
      <c r="E431" s="96" t="s">
        <v>4039</v>
      </c>
      <c r="F431" s="96" t="s">
        <v>237</v>
      </c>
      <c r="G431" s="96" t="s">
        <v>4040</v>
      </c>
      <c r="H431" s="96" t="s">
        <v>11</v>
      </c>
      <c r="I431" s="96" t="s">
        <v>4041</v>
      </c>
      <c r="J431" s="97">
        <v>2019.0</v>
      </c>
      <c r="K431" s="97" t="s">
        <v>223</v>
      </c>
      <c r="L431" s="96" t="s">
        <v>237</v>
      </c>
      <c r="M431" s="111" t="s">
        <v>4042</v>
      </c>
      <c r="N431" s="96" t="s">
        <v>4043</v>
      </c>
      <c r="O431" s="96" t="s">
        <v>226</v>
      </c>
      <c r="P431" s="96" t="s">
        <v>330</v>
      </c>
      <c r="Q431" s="96" t="s">
        <v>4044</v>
      </c>
      <c r="R431" s="96" t="s">
        <v>9</v>
      </c>
      <c r="S431" s="96" t="s">
        <v>21</v>
      </c>
      <c r="T431" s="96" t="s">
        <v>21</v>
      </c>
      <c r="U431" s="96" t="s">
        <v>21</v>
      </c>
      <c r="V431" s="96" t="s">
        <v>9</v>
      </c>
      <c r="W431" s="96" t="s">
        <v>21</v>
      </c>
      <c r="X431" s="96" t="s">
        <v>21</v>
      </c>
      <c r="Y431" s="96" t="s">
        <v>9</v>
      </c>
      <c r="Z431" s="96" t="s">
        <v>21</v>
      </c>
      <c r="AA431" s="96" t="s">
        <v>21</v>
      </c>
      <c r="AB431" s="96" t="s">
        <v>9</v>
      </c>
      <c r="AC431" s="96" t="s">
        <v>228</v>
      </c>
      <c r="AD431" s="96" t="s">
        <v>228</v>
      </c>
      <c r="AE431" s="96" t="s">
        <v>228</v>
      </c>
      <c r="AF431" s="96" t="s">
        <v>228</v>
      </c>
      <c r="AG431" s="96" t="s">
        <v>228</v>
      </c>
      <c r="AH431" s="96" t="s">
        <v>228</v>
      </c>
      <c r="AI431" s="96" t="s">
        <v>228</v>
      </c>
      <c r="AJ431" s="96" t="s">
        <v>228</v>
      </c>
      <c r="AK431" s="96" t="s">
        <v>228</v>
      </c>
      <c r="AL431" s="96" t="s">
        <v>228</v>
      </c>
      <c r="AM431" s="96" t="s">
        <v>228</v>
      </c>
      <c r="AN431" s="96" t="s">
        <v>237</v>
      </c>
      <c r="AO431" s="96" t="s">
        <v>4045</v>
      </c>
      <c r="AP431" s="96" t="s">
        <v>4046</v>
      </c>
      <c r="AQ431" s="96"/>
      <c r="AR431" s="105"/>
      <c r="AS431" s="105"/>
      <c r="AT431" s="96" t="s">
        <v>231</v>
      </c>
      <c r="AU431" s="104"/>
      <c r="AV431" s="104"/>
      <c r="AW431" s="104"/>
      <c r="AX431" s="104"/>
      <c r="AY431" s="104"/>
      <c r="AZ431" s="96"/>
      <c r="BA431" s="96" t="s">
        <v>4047</v>
      </c>
      <c r="BB431" s="96" t="s">
        <v>4048</v>
      </c>
      <c r="BC431" s="98"/>
      <c r="BD431" s="101"/>
      <c r="BE431" s="101"/>
      <c r="BF431" s="101"/>
      <c r="BG431" s="101"/>
      <c r="BH431" s="101"/>
      <c r="BI431" s="100" t="str">
        <f>IFERROR(__xludf.DUMMYFUNCTION("IF(OR(REGEXMATCH(I431,""Peraturan Walikota""),REGEXMATCH(I431,""Peraturan Bupati""),REGEXMATCH(I431,""PERATURAN BUPATI""),REGEXMATCH(I431,""PERATURAN WALIKOTA"")),""Ada"",""Tidak Ada"")"),"Ada")</f>
        <v>Ada</v>
      </c>
      <c r="BJ431" s="98"/>
      <c r="BK431" s="96"/>
      <c r="BL431" s="98"/>
      <c r="BM431" s="98"/>
    </row>
    <row r="432">
      <c r="A432" s="96" t="s">
        <v>84</v>
      </c>
      <c r="B432" s="97">
        <v>424.0</v>
      </c>
      <c r="C432" s="96" t="s">
        <v>4049</v>
      </c>
      <c r="D432" s="96" t="s">
        <v>715</v>
      </c>
      <c r="E432" s="96" t="s">
        <v>4050</v>
      </c>
      <c r="F432" s="104"/>
      <c r="G432" s="96" t="s">
        <v>4051</v>
      </c>
      <c r="H432" s="96" t="s">
        <v>11</v>
      </c>
      <c r="I432" s="96" t="s">
        <v>4052</v>
      </c>
      <c r="J432" s="97">
        <v>2025.0</v>
      </c>
      <c r="K432" s="97" t="s">
        <v>387</v>
      </c>
      <c r="L432" s="104"/>
      <c r="M432" s="110"/>
      <c r="N432" s="96" t="s">
        <v>4053</v>
      </c>
      <c r="O432" s="96" t="s">
        <v>253</v>
      </c>
      <c r="P432" s="96" t="s">
        <v>647</v>
      </c>
      <c r="Q432" s="96" t="s">
        <v>21</v>
      </c>
      <c r="R432" s="96" t="s">
        <v>21</v>
      </c>
      <c r="S432" s="96" t="s">
        <v>21</v>
      </c>
      <c r="T432" s="96" t="s">
        <v>21</v>
      </c>
      <c r="U432" s="96" t="s">
        <v>21</v>
      </c>
      <c r="V432" s="96" t="s">
        <v>21</v>
      </c>
      <c r="W432" s="96" t="s">
        <v>21</v>
      </c>
      <c r="X432" s="96" t="s">
        <v>21</v>
      </c>
      <c r="Y432" s="96" t="s">
        <v>21</v>
      </c>
      <c r="Z432" s="96" t="s">
        <v>21</v>
      </c>
      <c r="AA432" s="96" t="s">
        <v>21</v>
      </c>
      <c r="AB432" s="96" t="s">
        <v>21</v>
      </c>
      <c r="AC432" s="96" t="s">
        <v>229</v>
      </c>
      <c r="AD432" s="96" t="s">
        <v>229</v>
      </c>
      <c r="AE432" s="96" t="s">
        <v>229</v>
      </c>
      <c r="AF432" s="96" t="s">
        <v>229</v>
      </c>
      <c r="AG432" s="96" t="s">
        <v>229</v>
      </c>
      <c r="AH432" s="96" t="s">
        <v>229</v>
      </c>
      <c r="AI432" s="96" t="s">
        <v>229</v>
      </c>
      <c r="AJ432" s="96" t="s">
        <v>229</v>
      </c>
      <c r="AK432" s="96" t="s">
        <v>229</v>
      </c>
      <c r="AL432" s="96" t="s">
        <v>229</v>
      </c>
      <c r="AM432" s="96" t="s">
        <v>229</v>
      </c>
      <c r="AN432" s="96" t="s">
        <v>4054</v>
      </c>
      <c r="AO432" s="96" t="s">
        <v>4055</v>
      </c>
      <c r="AP432" s="96" t="s">
        <v>317</v>
      </c>
      <c r="AQ432" s="104"/>
      <c r="AR432" s="104"/>
      <c r="AS432" s="104"/>
      <c r="AT432" s="104"/>
      <c r="AU432" s="104"/>
      <c r="AV432" s="104"/>
      <c r="AW432" s="104"/>
      <c r="AX432" s="104"/>
      <c r="AY432" s="104"/>
      <c r="AZ432" s="96" t="s">
        <v>231</v>
      </c>
      <c r="BA432" s="98"/>
      <c r="BB432" s="98"/>
      <c r="BC432" s="98">
        <f>COUNTIF(AC432:AM432,"Sudah")</f>
        <v>0</v>
      </c>
      <c r="BD432" s="101"/>
      <c r="BE432" s="101"/>
      <c r="BF432" s="101"/>
      <c r="BG432" s="101"/>
      <c r="BH432" s="101"/>
      <c r="BI432" s="100" t="str">
        <f>IFERROR(__xludf.DUMMYFUNCTION("IF(OR(REGEXMATCH(I432,""Peraturan Walikota""),REGEXMATCH(I432,""Peraturan Bupati""),REGEXMATCH(I432,""PERATURAN BUPATI""),REGEXMATCH(I432,""PERATURAN WALIKOTA"")),""Ada"",""Tidak Ada"")"),"Ada")</f>
        <v>Ada</v>
      </c>
      <c r="BJ432" s="98" t="str">
        <f>IF(O432 = "Belum Punya", "Tidak Ada", IF(O432 = "", "Tidak Menjawab", "Ada"))</f>
        <v>Ada</v>
      </c>
      <c r="BK432" s="96" t="str">
        <f>IF(P432 = "Tidak Punya", "Tidak Ada", IF(P432 = "", "Tidak Menjawab", "Ada"))</f>
        <v>Tidak Ada</v>
      </c>
      <c r="BL432" s="98" t="str">
        <f>IF(AND(R432="Ada",S432="Ada",T432="Ada"),"Lengkap","Tidak Lengkap")</f>
        <v>Tidak Lengkap</v>
      </c>
      <c r="BM432" s="98" t="str">
        <f>IF(AND(U432="Ada",V432="Ada",W432="Ada",X432="Ada",Y432="Ada",Z432="Ada",AA432="Ada",AB432="Ada"),"Lengkap","Tidak Lengkap")</f>
        <v>Tidak Lengkap</v>
      </c>
    </row>
    <row r="433">
      <c r="A433" s="96" t="s">
        <v>84</v>
      </c>
      <c r="B433" s="97">
        <v>425.0</v>
      </c>
      <c r="C433" s="96" t="s">
        <v>4667</v>
      </c>
      <c r="D433" s="96"/>
      <c r="E433" s="96"/>
      <c r="F433" s="104"/>
      <c r="G433" s="96"/>
      <c r="H433" s="96" t="s">
        <v>1000</v>
      </c>
      <c r="I433" s="96"/>
      <c r="J433" s="97"/>
      <c r="K433" s="97"/>
      <c r="L433" s="104"/>
      <c r="M433" s="110"/>
      <c r="N433" s="96"/>
      <c r="O433" s="96"/>
      <c r="P433" s="96"/>
      <c r="Q433" s="96"/>
      <c r="R433" s="96"/>
      <c r="S433" s="96"/>
      <c r="T433" s="96"/>
      <c r="U433" s="96"/>
      <c r="V433" s="96"/>
      <c r="W433" s="96"/>
      <c r="X433" s="96"/>
      <c r="Y433" s="96"/>
      <c r="Z433" s="96"/>
      <c r="AA433" s="96"/>
      <c r="AB433" s="96"/>
      <c r="AC433" s="96"/>
      <c r="AD433" s="96"/>
      <c r="AE433" s="96"/>
      <c r="AF433" s="96"/>
      <c r="AG433" s="96"/>
      <c r="AH433" s="96"/>
      <c r="AI433" s="96"/>
      <c r="AJ433" s="96"/>
      <c r="AK433" s="96"/>
      <c r="AL433" s="96"/>
      <c r="AM433" s="96"/>
      <c r="AN433" s="96"/>
      <c r="AO433" s="96"/>
      <c r="AP433" s="96"/>
      <c r="AQ433" s="104"/>
      <c r="AR433" s="104"/>
      <c r="AS433" s="104"/>
      <c r="AT433" s="104"/>
      <c r="AU433" s="104"/>
      <c r="AV433" s="104"/>
      <c r="AW433" s="104"/>
      <c r="AX433" s="104"/>
      <c r="AY433" s="104"/>
      <c r="AZ433" s="96"/>
      <c r="BA433" s="98"/>
      <c r="BB433" s="98"/>
      <c r="BC433" s="98"/>
      <c r="BD433" s="101"/>
      <c r="BE433" s="101"/>
      <c r="BF433" s="101"/>
      <c r="BG433" s="101"/>
      <c r="BH433" s="101"/>
      <c r="BI433" s="100" t="str">
        <f>IFERROR(__xludf.DUMMYFUNCTION("IF(OR(REGEXMATCH(I433,""Peraturan Walikota""),REGEXMATCH(I433,""Peraturan Bupati""),REGEXMATCH(I433,""PERATURAN BUPATI""),REGEXMATCH(I433,""PERATURAN WALIKOTA"")),""Ada"",""Tidak Ada"")"),"Tidak Ada")</f>
        <v>Tidak Ada</v>
      </c>
      <c r="BJ433" s="98"/>
      <c r="BK433" s="96"/>
      <c r="BL433" s="98"/>
      <c r="BM433" s="98"/>
    </row>
    <row r="434">
      <c r="A434" s="96" t="s">
        <v>84</v>
      </c>
      <c r="B434" s="97">
        <v>426.0</v>
      </c>
      <c r="C434" s="96" t="s">
        <v>4668</v>
      </c>
      <c r="D434" s="96"/>
      <c r="E434" s="96"/>
      <c r="F434" s="104"/>
      <c r="G434" s="96"/>
      <c r="H434" s="96" t="s">
        <v>1000</v>
      </c>
      <c r="I434" s="96"/>
      <c r="J434" s="97"/>
      <c r="K434" s="97"/>
      <c r="L434" s="104"/>
      <c r="M434" s="110"/>
      <c r="N434" s="96"/>
      <c r="O434" s="96"/>
      <c r="P434" s="96"/>
      <c r="Q434" s="96"/>
      <c r="R434" s="96"/>
      <c r="S434" s="96"/>
      <c r="T434" s="96"/>
      <c r="U434" s="96"/>
      <c r="V434" s="96"/>
      <c r="W434" s="96"/>
      <c r="X434" s="96"/>
      <c r="Y434" s="96"/>
      <c r="Z434" s="96"/>
      <c r="AA434" s="96"/>
      <c r="AB434" s="96"/>
      <c r="AC434" s="96"/>
      <c r="AD434" s="96"/>
      <c r="AE434" s="96"/>
      <c r="AF434" s="96"/>
      <c r="AG434" s="96"/>
      <c r="AH434" s="96"/>
      <c r="AI434" s="96"/>
      <c r="AJ434" s="96"/>
      <c r="AK434" s="96"/>
      <c r="AL434" s="96"/>
      <c r="AM434" s="96"/>
      <c r="AN434" s="96"/>
      <c r="AO434" s="96"/>
      <c r="AP434" s="96"/>
      <c r="AQ434" s="104"/>
      <c r="AR434" s="104"/>
      <c r="AS434" s="104"/>
      <c r="AT434" s="104"/>
      <c r="AU434" s="104"/>
      <c r="AV434" s="104"/>
      <c r="AW434" s="104"/>
      <c r="AX434" s="104"/>
      <c r="AY434" s="104"/>
      <c r="AZ434" s="96"/>
      <c r="BA434" s="98"/>
      <c r="BB434" s="98"/>
      <c r="BC434" s="98"/>
      <c r="BD434" s="101"/>
      <c r="BE434" s="101"/>
      <c r="BF434" s="101"/>
      <c r="BG434" s="101"/>
      <c r="BH434" s="101"/>
      <c r="BI434" s="100" t="str">
        <f>IFERROR(__xludf.DUMMYFUNCTION("IF(OR(REGEXMATCH(I434,""Peraturan Walikota""),REGEXMATCH(I434,""Peraturan Bupati""),REGEXMATCH(I434,""PERATURAN BUPATI""),REGEXMATCH(I434,""PERATURAN WALIKOTA"")),""Ada"",""Tidak Ada"")"),"Tidak Ada")</f>
        <v>Tidak Ada</v>
      </c>
      <c r="BJ434" s="98"/>
      <c r="BK434" s="96"/>
      <c r="BL434" s="98"/>
      <c r="BM434" s="98"/>
    </row>
    <row r="435">
      <c r="A435" s="96" t="s">
        <v>84</v>
      </c>
      <c r="B435" s="97">
        <v>427.0</v>
      </c>
      <c r="C435" s="96" t="s">
        <v>4669</v>
      </c>
      <c r="D435" s="96"/>
      <c r="E435" s="96"/>
      <c r="F435" s="104"/>
      <c r="G435" s="96"/>
      <c r="H435" s="96" t="s">
        <v>1000</v>
      </c>
      <c r="I435" s="96"/>
      <c r="J435" s="97"/>
      <c r="K435" s="97"/>
      <c r="L435" s="104"/>
      <c r="M435" s="110"/>
      <c r="N435" s="96"/>
      <c r="O435" s="96"/>
      <c r="P435" s="96"/>
      <c r="Q435" s="96"/>
      <c r="R435" s="96"/>
      <c r="S435" s="96"/>
      <c r="T435" s="96"/>
      <c r="U435" s="96"/>
      <c r="V435" s="96"/>
      <c r="W435" s="96"/>
      <c r="X435" s="96"/>
      <c r="Y435" s="96"/>
      <c r="Z435" s="96"/>
      <c r="AA435" s="96"/>
      <c r="AB435" s="96"/>
      <c r="AC435" s="96"/>
      <c r="AD435" s="96"/>
      <c r="AE435" s="96"/>
      <c r="AF435" s="96"/>
      <c r="AG435" s="96"/>
      <c r="AH435" s="96"/>
      <c r="AI435" s="96"/>
      <c r="AJ435" s="96"/>
      <c r="AK435" s="96"/>
      <c r="AL435" s="96"/>
      <c r="AM435" s="96"/>
      <c r="AN435" s="96"/>
      <c r="AO435" s="96"/>
      <c r="AP435" s="96"/>
      <c r="AQ435" s="104"/>
      <c r="AR435" s="104"/>
      <c r="AS435" s="104"/>
      <c r="AT435" s="104"/>
      <c r="AU435" s="104"/>
      <c r="AV435" s="104"/>
      <c r="AW435" s="104"/>
      <c r="AX435" s="104"/>
      <c r="AY435" s="104"/>
      <c r="AZ435" s="96"/>
      <c r="BA435" s="98"/>
      <c r="BB435" s="98"/>
      <c r="BC435" s="98"/>
      <c r="BD435" s="101"/>
      <c r="BE435" s="101"/>
      <c r="BF435" s="101"/>
      <c r="BG435" s="101"/>
      <c r="BH435" s="101"/>
      <c r="BI435" s="100" t="str">
        <f>IFERROR(__xludf.DUMMYFUNCTION("IF(OR(REGEXMATCH(I435,""Peraturan Walikota""),REGEXMATCH(I435,""Peraturan Bupati""),REGEXMATCH(I435,""PERATURAN BUPATI""),REGEXMATCH(I435,""PERATURAN WALIKOTA"")),""Ada"",""Tidak Ada"")"),"Tidak Ada")</f>
        <v>Tidak Ada</v>
      </c>
      <c r="BJ435" s="98"/>
      <c r="BK435" s="96"/>
      <c r="BL435" s="98"/>
      <c r="BM435" s="98"/>
    </row>
    <row r="436">
      <c r="A436" s="96" t="s">
        <v>84</v>
      </c>
      <c r="B436" s="97">
        <v>428.0</v>
      </c>
      <c r="C436" s="96" t="s">
        <v>4670</v>
      </c>
      <c r="D436" s="96"/>
      <c r="E436" s="96"/>
      <c r="F436" s="104"/>
      <c r="G436" s="96"/>
      <c r="H436" s="96" t="s">
        <v>1000</v>
      </c>
      <c r="I436" s="96"/>
      <c r="J436" s="97"/>
      <c r="K436" s="97"/>
      <c r="L436" s="104"/>
      <c r="M436" s="110"/>
      <c r="N436" s="96"/>
      <c r="O436" s="96"/>
      <c r="P436" s="96"/>
      <c r="Q436" s="96"/>
      <c r="R436" s="96"/>
      <c r="S436" s="96"/>
      <c r="T436" s="96"/>
      <c r="U436" s="96"/>
      <c r="V436" s="96"/>
      <c r="W436" s="96"/>
      <c r="X436" s="96"/>
      <c r="Y436" s="96"/>
      <c r="Z436" s="96"/>
      <c r="AA436" s="96"/>
      <c r="AB436" s="96"/>
      <c r="AC436" s="96"/>
      <c r="AD436" s="96"/>
      <c r="AE436" s="96"/>
      <c r="AF436" s="96"/>
      <c r="AG436" s="96"/>
      <c r="AH436" s="96"/>
      <c r="AI436" s="96"/>
      <c r="AJ436" s="96"/>
      <c r="AK436" s="96"/>
      <c r="AL436" s="96"/>
      <c r="AM436" s="96"/>
      <c r="AN436" s="96"/>
      <c r="AO436" s="96"/>
      <c r="AP436" s="96"/>
      <c r="AQ436" s="104"/>
      <c r="AR436" s="104"/>
      <c r="AS436" s="104"/>
      <c r="AT436" s="104"/>
      <c r="AU436" s="104"/>
      <c r="AV436" s="104"/>
      <c r="AW436" s="104"/>
      <c r="AX436" s="104"/>
      <c r="AY436" s="104"/>
      <c r="AZ436" s="96"/>
      <c r="BA436" s="98"/>
      <c r="BB436" s="98"/>
      <c r="BC436" s="98"/>
      <c r="BD436" s="101"/>
      <c r="BE436" s="101"/>
      <c r="BF436" s="101"/>
      <c r="BG436" s="101"/>
      <c r="BH436" s="101"/>
      <c r="BI436" s="100" t="str">
        <f>IFERROR(__xludf.DUMMYFUNCTION("IF(OR(REGEXMATCH(I436,""Peraturan Walikota""),REGEXMATCH(I436,""Peraturan Bupati""),REGEXMATCH(I436,""PERATURAN BUPATI""),REGEXMATCH(I436,""PERATURAN WALIKOTA"")),""Ada"",""Tidak Ada"")"),"Tidak Ada")</f>
        <v>Tidak Ada</v>
      </c>
      <c r="BJ436" s="98"/>
      <c r="BK436" s="96"/>
      <c r="BL436" s="98"/>
      <c r="BM436" s="98"/>
    </row>
    <row r="437">
      <c r="A437" s="96" t="s">
        <v>84</v>
      </c>
      <c r="B437" s="97">
        <v>429.0</v>
      </c>
      <c r="C437" s="96" t="s">
        <v>4671</v>
      </c>
      <c r="D437" s="96"/>
      <c r="E437" s="96"/>
      <c r="F437" s="104"/>
      <c r="G437" s="96"/>
      <c r="H437" s="96" t="s">
        <v>1000</v>
      </c>
      <c r="I437" s="96"/>
      <c r="J437" s="97"/>
      <c r="K437" s="97"/>
      <c r="L437" s="104"/>
      <c r="M437" s="110"/>
      <c r="N437" s="96"/>
      <c r="O437" s="96"/>
      <c r="P437" s="96"/>
      <c r="Q437" s="96"/>
      <c r="R437" s="96"/>
      <c r="S437" s="96"/>
      <c r="T437" s="96"/>
      <c r="U437" s="96"/>
      <c r="V437" s="96"/>
      <c r="W437" s="96"/>
      <c r="X437" s="96"/>
      <c r="Y437" s="96"/>
      <c r="Z437" s="96"/>
      <c r="AA437" s="96"/>
      <c r="AB437" s="96"/>
      <c r="AC437" s="96"/>
      <c r="AD437" s="96"/>
      <c r="AE437" s="96"/>
      <c r="AF437" s="96"/>
      <c r="AG437" s="96"/>
      <c r="AH437" s="96"/>
      <c r="AI437" s="96"/>
      <c r="AJ437" s="96"/>
      <c r="AK437" s="96"/>
      <c r="AL437" s="96"/>
      <c r="AM437" s="96"/>
      <c r="AN437" s="96"/>
      <c r="AO437" s="96"/>
      <c r="AP437" s="96"/>
      <c r="AQ437" s="104"/>
      <c r="AR437" s="104"/>
      <c r="AS437" s="104"/>
      <c r="AT437" s="104"/>
      <c r="AU437" s="104"/>
      <c r="AV437" s="104"/>
      <c r="AW437" s="104"/>
      <c r="AX437" s="104"/>
      <c r="AY437" s="104"/>
      <c r="AZ437" s="96"/>
      <c r="BA437" s="98"/>
      <c r="BB437" s="98"/>
      <c r="BC437" s="98"/>
      <c r="BD437" s="101"/>
      <c r="BE437" s="101"/>
      <c r="BF437" s="101"/>
      <c r="BG437" s="101"/>
      <c r="BH437" s="101"/>
      <c r="BI437" s="100" t="str">
        <f>IFERROR(__xludf.DUMMYFUNCTION("IF(OR(REGEXMATCH(I437,""Peraturan Walikota""),REGEXMATCH(I437,""Peraturan Bupati""),REGEXMATCH(I437,""PERATURAN BUPATI""),REGEXMATCH(I437,""PERATURAN WALIKOTA"")),""Ada"",""Tidak Ada"")"),"Tidak Ada")</f>
        <v>Tidak Ada</v>
      </c>
      <c r="BJ437" s="98"/>
      <c r="BK437" s="96"/>
      <c r="BL437" s="98"/>
      <c r="BM437" s="98"/>
    </row>
    <row r="438">
      <c r="A438" s="96" t="s">
        <v>84</v>
      </c>
      <c r="B438" s="97">
        <v>430.0</v>
      </c>
      <c r="C438" s="96" t="s">
        <v>4672</v>
      </c>
      <c r="D438" s="96"/>
      <c r="E438" s="96"/>
      <c r="F438" s="104"/>
      <c r="G438" s="96"/>
      <c r="H438" s="96" t="s">
        <v>1000</v>
      </c>
      <c r="I438" s="96"/>
      <c r="J438" s="97"/>
      <c r="K438" s="97"/>
      <c r="L438" s="104"/>
      <c r="M438" s="110"/>
      <c r="N438" s="96"/>
      <c r="O438" s="96"/>
      <c r="P438" s="96"/>
      <c r="Q438" s="96"/>
      <c r="R438" s="96"/>
      <c r="S438" s="96"/>
      <c r="T438" s="96"/>
      <c r="U438" s="96"/>
      <c r="V438" s="96"/>
      <c r="W438" s="96"/>
      <c r="X438" s="96"/>
      <c r="Y438" s="96"/>
      <c r="Z438" s="96"/>
      <c r="AA438" s="96"/>
      <c r="AB438" s="96"/>
      <c r="AC438" s="96"/>
      <c r="AD438" s="96"/>
      <c r="AE438" s="96"/>
      <c r="AF438" s="96"/>
      <c r="AG438" s="96"/>
      <c r="AH438" s="96"/>
      <c r="AI438" s="96"/>
      <c r="AJ438" s="96"/>
      <c r="AK438" s="96"/>
      <c r="AL438" s="96"/>
      <c r="AM438" s="96"/>
      <c r="AN438" s="96"/>
      <c r="AO438" s="96"/>
      <c r="AP438" s="96"/>
      <c r="AQ438" s="104"/>
      <c r="AR438" s="104"/>
      <c r="AS438" s="104"/>
      <c r="AT438" s="104"/>
      <c r="AU438" s="104"/>
      <c r="AV438" s="104"/>
      <c r="AW438" s="104"/>
      <c r="AX438" s="104"/>
      <c r="AY438" s="104"/>
      <c r="AZ438" s="96"/>
      <c r="BA438" s="98"/>
      <c r="BB438" s="98"/>
      <c r="BC438" s="98"/>
      <c r="BD438" s="101"/>
      <c r="BE438" s="101"/>
      <c r="BF438" s="101"/>
      <c r="BG438" s="101"/>
      <c r="BH438" s="101"/>
      <c r="BI438" s="100" t="str">
        <f>IFERROR(__xludf.DUMMYFUNCTION("IF(OR(REGEXMATCH(I438,""Peraturan Walikota""),REGEXMATCH(I438,""Peraturan Bupati""),REGEXMATCH(I438,""PERATURAN BUPATI""),REGEXMATCH(I438,""PERATURAN WALIKOTA"")),""Ada"",""Tidak Ada"")"),"Tidak Ada")</f>
        <v>Tidak Ada</v>
      </c>
      <c r="BJ438" s="98"/>
      <c r="BK438" s="96"/>
      <c r="BL438" s="98"/>
      <c r="BM438" s="98"/>
    </row>
    <row r="439">
      <c r="A439" s="96" t="s">
        <v>81</v>
      </c>
      <c r="B439" s="97">
        <v>431.0</v>
      </c>
      <c r="C439" s="96" t="s">
        <v>4063</v>
      </c>
      <c r="D439" s="96" t="s">
        <v>4064</v>
      </c>
      <c r="E439" s="96" t="s">
        <v>4065</v>
      </c>
      <c r="F439" s="96">
        <v>8.2348600374E10</v>
      </c>
      <c r="G439" s="96" t="s">
        <v>4066</v>
      </c>
      <c r="H439" s="96" t="s">
        <v>11</v>
      </c>
      <c r="I439" s="96" t="s">
        <v>4067</v>
      </c>
      <c r="J439" s="97">
        <v>2020.0</v>
      </c>
      <c r="K439" s="97" t="s">
        <v>223</v>
      </c>
      <c r="L439" s="96" t="s">
        <v>4068</v>
      </c>
      <c r="M439" s="96" t="s">
        <v>4069</v>
      </c>
      <c r="N439" s="96" t="s">
        <v>4070</v>
      </c>
      <c r="O439" s="96" t="s">
        <v>226</v>
      </c>
      <c r="P439" s="96" t="s">
        <v>341</v>
      </c>
      <c r="Q439" s="96" t="s">
        <v>4071</v>
      </c>
      <c r="R439" s="96" t="s">
        <v>9</v>
      </c>
      <c r="S439" s="96" t="s">
        <v>9</v>
      </c>
      <c r="T439" s="96" t="s">
        <v>9</v>
      </c>
      <c r="U439" s="96" t="s">
        <v>9</v>
      </c>
      <c r="V439" s="96" t="s">
        <v>9</v>
      </c>
      <c r="W439" s="96" t="s">
        <v>9</v>
      </c>
      <c r="X439" s="96" t="s">
        <v>9</v>
      </c>
      <c r="Y439" s="96" t="s">
        <v>9</v>
      </c>
      <c r="Z439" s="96" t="s">
        <v>9</v>
      </c>
      <c r="AA439" s="96" t="s">
        <v>9</v>
      </c>
      <c r="AB439" s="96" t="s">
        <v>9</v>
      </c>
      <c r="AC439" s="96" t="s">
        <v>228</v>
      </c>
      <c r="AD439" s="96" t="s">
        <v>228</v>
      </c>
      <c r="AE439" s="96" t="s">
        <v>228</v>
      </c>
      <c r="AF439" s="96" t="s">
        <v>228</v>
      </c>
      <c r="AG439" s="96" t="s">
        <v>228</v>
      </c>
      <c r="AH439" s="96" t="s">
        <v>228</v>
      </c>
      <c r="AI439" s="96" t="s">
        <v>228</v>
      </c>
      <c r="AJ439" s="96" t="s">
        <v>228</v>
      </c>
      <c r="AK439" s="96" t="s">
        <v>228</v>
      </c>
      <c r="AL439" s="96" t="s">
        <v>228</v>
      </c>
      <c r="AM439" s="96" t="s">
        <v>228</v>
      </c>
      <c r="AN439" s="96" t="s">
        <v>4072</v>
      </c>
      <c r="AO439" s="96" t="s">
        <v>3948</v>
      </c>
      <c r="AP439" s="96" t="s">
        <v>242</v>
      </c>
      <c r="AQ439" s="96"/>
      <c r="AR439" s="114" t="s">
        <v>231</v>
      </c>
      <c r="AS439" s="105"/>
      <c r="AT439" s="96"/>
      <c r="AU439" s="96"/>
      <c r="AV439" s="96"/>
      <c r="AW439" s="96"/>
      <c r="AX439" s="96"/>
      <c r="AY439" s="96"/>
      <c r="AZ439" s="96"/>
      <c r="BA439" s="96" t="s">
        <v>4073</v>
      </c>
      <c r="BB439" s="96" t="s">
        <v>4074</v>
      </c>
      <c r="BC439" s="98">
        <f t="shared" ref="BC439:BC440" si="151">COUNTIF(AC439:AM439,"Sudah")</f>
        <v>11</v>
      </c>
      <c r="BD439" s="101"/>
      <c r="BE439" s="101"/>
      <c r="BF439" s="101"/>
      <c r="BG439" s="101"/>
      <c r="BH439" s="101"/>
      <c r="BI439" s="100" t="str">
        <f>IFERROR(__xludf.DUMMYFUNCTION("IF(OR(REGEXMATCH(I439,""Peraturan Walikota""),REGEXMATCH(I439,""Peraturan Bupati""),REGEXMATCH(I439,""PERATURAN BUPATI""),REGEXMATCH(I439,""PERATURAN WALIKOTA"")),""Ada"",""Tidak Ada"")"),"Ada")</f>
        <v>Ada</v>
      </c>
      <c r="BJ439" s="98" t="str">
        <f t="shared" ref="BJ439:BJ440" si="152">IF(O439 = "Belum Punya", "Tidak Ada", IF(O439 = "", "Tidak Menjawab", "Ada"))</f>
        <v>Ada</v>
      </c>
      <c r="BK439" s="96" t="str">
        <f t="shared" ref="BK439:BK440" si="153">IF(P439 = "Tidak Punya", "Tidak Ada", IF(P439 = "", "Tidak Menjawab", "Ada"))</f>
        <v>Ada</v>
      </c>
      <c r="BL439" s="98" t="str">
        <f t="shared" ref="BL439:BL440" si="154">IF(AND(R439="Ada",S439="Ada",T439="Ada"),"Lengkap","Tidak Lengkap")</f>
        <v>Lengkap</v>
      </c>
      <c r="BM439" s="98" t="str">
        <f t="shared" ref="BM439:BM440" si="155">IF(AND(U439="Ada",V439="Ada",W439="Ada",X439="Ada",Y439="Ada",Z439="Ada",AA439="Ada",AB439="Ada"),"Lengkap","Tidak Lengkap")</f>
        <v>Lengkap</v>
      </c>
    </row>
    <row r="440">
      <c r="A440" s="96" t="s">
        <v>81</v>
      </c>
      <c r="B440" s="97">
        <v>432.0</v>
      </c>
      <c r="C440" s="96" t="s">
        <v>4075</v>
      </c>
      <c r="D440" s="96" t="s">
        <v>4076</v>
      </c>
      <c r="E440" s="96" t="s">
        <v>4077</v>
      </c>
      <c r="F440" s="96">
        <v>8.5240901122E10</v>
      </c>
      <c r="G440" s="96">
        <v>8.5240901122E10</v>
      </c>
      <c r="H440" s="96" t="s">
        <v>11</v>
      </c>
      <c r="I440" s="96" t="s">
        <v>4078</v>
      </c>
      <c r="J440" s="97">
        <v>2020.0</v>
      </c>
      <c r="K440" s="97" t="s">
        <v>387</v>
      </c>
      <c r="L440" s="96">
        <v>8.5240901122E10</v>
      </c>
      <c r="M440" s="96">
        <v>8.5240901122E10</v>
      </c>
      <c r="N440" s="96" t="s">
        <v>4079</v>
      </c>
      <c r="O440" s="96" t="s">
        <v>286</v>
      </c>
      <c r="P440" s="96" t="s">
        <v>330</v>
      </c>
      <c r="Q440" s="96"/>
      <c r="R440" s="96" t="s">
        <v>9</v>
      </c>
      <c r="S440" s="96" t="s">
        <v>21</v>
      </c>
      <c r="T440" s="96" t="s">
        <v>9</v>
      </c>
      <c r="U440" s="96" t="s">
        <v>9</v>
      </c>
      <c r="V440" s="96" t="s">
        <v>9</v>
      </c>
      <c r="W440" s="96" t="s">
        <v>21</v>
      </c>
      <c r="X440" s="96" t="s">
        <v>21</v>
      </c>
      <c r="Y440" s="96" t="s">
        <v>9</v>
      </c>
      <c r="Z440" s="96" t="s">
        <v>9</v>
      </c>
      <c r="AA440" s="96" t="s">
        <v>21</v>
      </c>
      <c r="AB440" s="96" t="s">
        <v>21</v>
      </c>
      <c r="AC440" s="96" t="s">
        <v>228</v>
      </c>
      <c r="AD440" s="96" t="s">
        <v>228</v>
      </c>
      <c r="AE440" s="96" t="s">
        <v>228</v>
      </c>
      <c r="AF440" s="96" t="s">
        <v>228</v>
      </c>
      <c r="AG440" s="96" t="s">
        <v>228</v>
      </c>
      <c r="AH440" s="96" t="s">
        <v>228</v>
      </c>
      <c r="AI440" s="96" t="s">
        <v>229</v>
      </c>
      <c r="AJ440" s="96" t="s">
        <v>228</v>
      </c>
      <c r="AK440" s="96" t="s">
        <v>228</v>
      </c>
      <c r="AL440" s="96" t="s">
        <v>228</v>
      </c>
      <c r="AM440" s="96" t="s">
        <v>228</v>
      </c>
      <c r="AN440" s="96"/>
      <c r="AO440" s="96" t="s">
        <v>4080</v>
      </c>
      <c r="AP440" s="96" t="s">
        <v>4081</v>
      </c>
      <c r="AQ440" s="96"/>
      <c r="AR440" s="105"/>
      <c r="AS440" s="105"/>
      <c r="AT440" s="98"/>
      <c r="AU440" s="96" t="s">
        <v>231</v>
      </c>
      <c r="AV440" s="98"/>
      <c r="AW440" s="98"/>
      <c r="AX440" s="96"/>
      <c r="AY440" s="98"/>
      <c r="AZ440" s="98"/>
      <c r="BA440" s="96" t="s">
        <v>4082</v>
      </c>
      <c r="BB440" s="96" t="s">
        <v>4083</v>
      </c>
      <c r="BC440" s="98">
        <f t="shared" si="151"/>
        <v>10</v>
      </c>
      <c r="BD440" s="101"/>
      <c r="BE440" s="101"/>
      <c r="BF440" s="101"/>
      <c r="BG440" s="101"/>
      <c r="BH440" s="101"/>
      <c r="BI440" s="100" t="str">
        <f>IFERROR(__xludf.DUMMYFUNCTION("IF(OR(REGEXMATCH(I440,""Peraturan Walikota""),REGEXMATCH(I440,""Peraturan Bupati""),REGEXMATCH(I440,""PERATURAN BUPATI""),REGEXMATCH(I440,""PERATURAN WALIKOTA"")),""Ada"",""Tidak Ada"")"),"Ada")</f>
        <v>Ada</v>
      </c>
      <c r="BJ440" s="98" t="str">
        <f t="shared" si="152"/>
        <v>Ada</v>
      </c>
      <c r="BK440" s="96" t="str">
        <f t="shared" si="153"/>
        <v>Ada</v>
      </c>
      <c r="BL440" s="98" t="str">
        <f t="shared" si="154"/>
        <v>Tidak Lengkap</v>
      </c>
      <c r="BM440" s="98" t="str">
        <f t="shared" si="155"/>
        <v>Tidak Lengkap</v>
      </c>
    </row>
    <row r="441">
      <c r="A441" s="96" t="s">
        <v>81</v>
      </c>
      <c r="B441" s="97">
        <v>433.0</v>
      </c>
      <c r="C441" s="96" t="s">
        <v>4084</v>
      </c>
      <c r="D441" s="96" t="s">
        <v>4085</v>
      </c>
      <c r="E441" s="96" t="s">
        <v>4086</v>
      </c>
      <c r="F441" s="96">
        <v>8.2334293344E10</v>
      </c>
      <c r="G441" s="96">
        <v>0.0</v>
      </c>
      <c r="H441" s="96" t="s">
        <v>11</v>
      </c>
      <c r="I441" s="96" t="s">
        <v>4087</v>
      </c>
      <c r="J441" s="97">
        <v>2023.0</v>
      </c>
      <c r="K441" s="97" t="s">
        <v>223</v>
      </c>
      <c r="L441" s="96" t="s">
        <v>4088</v>
      </c>
      <c r="M441" s="111" t="s">
        <v>4089</v>
      </c>
      <c r="N441" s="96" t="s">
        <v>4090</v>
      </c>
      <c r="O441" s="96" t="s">
        <v>4091</v>
      </c>
      <c r="P441" s="96" t="s">
        <v>4091</v>
      </c>
      <c r="Q441" s="96" t="s">
        <v>4092</v>
      </c>
      <c r="R441" s="96" t="s">
        <v>9</v>
      </c>
      <c r="S441" s="96" t="s">
        <v>21</v>
      </c>
      <c r="T441" s="96" t="s">
        <v>21</v>
      </c>
      <c r="U441" s="96" t="s">
        <v>9</v>
      </c>
      <c r="V441" s="96" t="s">
        <v>9</v>
      </c>
      <c r="W441" s="96" t="s">
        <v>9</v>
      </c>
      <c r="X441" s="96" t="s">
        <v>21</v>
      </c>
      <c r="Y441" s="96" t="s">
        <v>9</v>
      </c>
      <c r="Z441" s="96" t="s">
        <v>21</v>
      </c>
      <c r="AA441" s="96" t="s">
        <v>9</v>
      </c>
      <c r="AB441" s="96" t="s">
        <v>9</v>
      </c>
      <c r="AC441" s="96" t="s">
        <v>228</v>
      </c>
      <c r="AD441" s="96" t="s">
        <v>228</v>
      </c>
      <c r="AE441" s="96" t="s">
        <v>228</v>
      </c>
      <c r="AF441" s="96" t="s">
        <v>228</v>
      </c>
      <c r="AG441" s="96" t="s">
        <v>228</v>
      </c>
      <c r="AH441" s="96" t="s">
        <v>228</v>
      </c>
      <c r="AI441" s="96" t="s">
        <v>229</v>
      </c>
      <c r="AJ441" s="96" t="s">
        <v>228</v>
      </c>
      <c r="AK441" s="96" t="s">
        <v>228</v>
      </c>
      <c r="AL441" s="96" t="s">
        <v>228</v>
      </c>
      <c r="AM441" s="96" t="s">
        <v>228</v>
      </c>
      <c r="AN441" s="96"/>
      <c r="AO441" s="96">
        <v>48.0</v>
      </c>
      <c r="AP441" s="96" t="s">
        <v>1168</v>
      </c>
      <c r="AQ441" s="96"/>
      <c r="AR441" s="99"/>
      <c r="AS441" s="99"/>
      <c r="AT441" s="98"/>
      <c r="AU441" s="98"/>
      <c r="AV441" s="96"/>
      <c r="AW441" s="98"/>
      <c r="AX441" s="96" t="s">
        <v>231</v>
      </c>
      <c r="AY441" s="98"/>
      <c r="AZ441" s="98"/>
      <c r="BA441" s="128" t="s">
        <v>4093</v>
      </c>
      <c r="BB441" s="128" t="s">
        <v>4094</v>
      </c>
      <c r="BC441" s="98"/>
      <c r="BD441" s="101"/>
      <c r="BE441" s="101"/>
      <c r="BF441" s="101"/>
      <c r="BG441" s="101"/>
      <c r="BH441" s="101"/>
      <c r="BI441" s="100" t="str">
        <f>IFERROR(__xludf.DUMMYFUNCTION("IF(OR(REGEXMATCH(I441,""Peraturan Walikota""),REGEXMATCH(I441,""Peraturan Bupati""),REGEXMATCH(I441,""PERATURAN BUPATI""),REGEXMATCH(I441,""PERATURAN WALIKOTA"")),""Ada"",""Tidak Ada"")"),"Ada")</f>
        <v>Ada</v>
      </c>
      <c r="BJ441" s="98"/>
      <c r="BK441" s="96"/>
      <c r="BL441" s="98"/>
      <c r="BM441" s="98"/>
    </row>
    <row r="442">
      <c r="A442" s="96" t="s">
        <v>81</v>
      </c>
      <c r="B442" s="97">
        <v>434.0</v>
      </c>
      <c r="C442" s="96" t="s">
        <v>4095</v>
      </c>
      <c r="D442" s="96" t="s">
        <v>4096</v>
      </c>
      <c r="E442" s="96" t="s">
        <v>4097</v>
      </c>
      <c r="F442" s="96" t="s">
        <v>301</v>
      </c>
      <c r="G442" s="96">
        <v>8.5220044323E10</v>
      </c>
      <c r="H442" s="96" t="s">
        <v>11</v>
      </c>
      <c r="I442" s="96" t="s">
        <v>4098</v>
      </c>
      <c r="J442" s="97">
        <v>2021.0</v>
      </c>
      <c r="K442" s="97" t="s">
        <v>223</v>
      </c>
      <c r="L442" s="96" t="s">
        <v>4099</v>
      </c>
      <c r="M442" s="111" t="s">
        <v>4100</v>
      </c>
      <c r="N442" s="96" t="s">
        <v>4101</v>
      </c>
      <c r="O442" s="96" t="s">
        <v>4102</v>
      </c>
      <c r="P442" s="96" t="s">
        <v>330</v>
      </c>
      <c r="Q442" s="96" t="s">
        <v>301</v>
      </c>
      <c r="R442" s="96" t="s">
        <v>9</v>
      </c>
      <c r="S442" s="96" t="s">
        <v>21</v>
      </c>
      <c r="T442" s="96" t="s">
        <v>9</v>
      </c>
      <c r="U442" s="96" t="s">
        <v>9</v>
      </c>
      <c r="V442" s="96" t="s">
        <v>9</v>
      </c>
      <c r="W442" s="96" t="s">
        <v>9</v>
      </c>
      <c r="X442" s="96" t="s">
        <v>21</v>
      </c>
      <c r="Y442" s="96" t="s">
        <v>9</v>
      </c>
      <c r="Z442" s="96" t="s">
        <v>9</v>
      </c>
      <c r="AA442" s="96" t="s">
        <v>21</v>
      </c>
      <c r="AB442" s="96" t="s">
        <v>21</v>
      </c>
      <c r="AC442" s="96" t="s">
        <v>228</v>
      </c>
      <c r="AD442" s="96" t="s">
        <v>228</v>
      </c>
      <c r="AE442" s="96" t="s">
        <v>228</v>
      </c>
      <c r="AF442" s="96" t="s">
        <v>228</v>
      </c>
      <c r="AG442" s="96" t="s">
        <v>228</v>
      </c>
      <c r="AH442" s="96" t="s">
        <v>228</v>
      </c>
      <c r="AI442" s="96" t="s">
        <v>228</v>
      </c>
      <c r="AJ442" s="96" t="s">
        <v>228</v>
      </c>
      <c r="AK442" s="96" t="s">
        <v>228</v>
      </c>
      <c r="AL442" s="96" t="s">
        <v>228</v>
      </c>
      <c r="AM442" s="96" t="s">
        <v>228</v>
      </c>
      <c r="AN442" s="96"/>
      <c r="AO442" s="96">
        <v>116.0</v>
      </c>
      <c r="AP442" s="96" t="s">
        <v>1168</v>
      </c>
      <c r="AQ442" s="96"/>
      <c r="AR442" s="99"/>
      <c r="AS442" s="99"/>
      <c r="AT442" s="98"/>
      <c r="AU442" s="98"/>
      <c r="AV442" s="96" t="s">
        <v>231</v>
      </c>
      <c r="AW442" s="98"/>
      <c r="AX442" s="98"/>
      <c r="AY442" s="98"/>
      <c r="AZ442" s="98"/>
      <c r="BA442" s="96" t="s">
        <v>4103</v>
      </c>
      <c r="BB442" s="96" t="s">
        <v>4104</v>
      </c>
      <c r="BC442" s="98">
        <f t="shared" ref="BC442:BC443" si="156">COUNTIF(AC442:AM442,"Sudah")</f>
        <v>11</v>
      </c>
      <c r="BD442" s="101"/>
      <c r="BE442" s="101"/>
      <c r="BF442" s="101"/>
      <c r="BG442" s="101"/>
      <c r="BH442" s="101"/>
      <c r="BI442" s="100" t="str">
        <f>IFERROR(__xludf.DUMMYFUNCTION("IF(OR(REGEXMATCH(I442,""Peraturan Walikota""),REGEXMATCH(I442,""Peraturan Bupati""),REGEXMATCH(I442,""PERATURAN BUPATI""),REGEXMATCH(I442,""PERATURAN WALIKOTA"")),""Ada"",""Tidak Ada"")"),"Ada")</f>
        <v>Ada</v>
      </c>
      <c r="BJ442" s="98" t="str">
        <f t="shared" ref="BJ442:BJ443" si="157">IF(O442 = "Belum Punya", "Tidak Ada", IF(O442 = "", "Tidak Menjawab", "Ada"))</f>
        <v>Ada</v>
      </c>
      <c r="BK442" s="96" t="str">
        <f t="shared" ref="BK442:BK443" si="158">IF(P442 = "Tidak Punya", "Tidak Ada", IF(P442 = "", "Tidak Menjawab", "Ada"))</f>
        <v>Ada</v>
      </c>
      <c r="BL442" s="98" t="str">
        <f t="shared" ref="BL442:BL443" si="159">IF(AND(R442="Ada",S442="Ada",T442="Ada"),"Lengkap","Tidak Lengkap")</f>
        <v>Tidak Lengkap</v>
      </c>
      <c r="BM442" s="98" t="str">
        <f t="shared" ref="BM442:BM443" si="160">IF(AND(U442="Ada",V442="Ada",W442="Ada",X442="Ada",Y442="Ada",Z442="Ada",AA442="Ada",AB442="Ada"),"Lengkap","Tidak Lengkap")</f>
        <v>Tidak Lengkap</v>
      </c>
    </row>
    <row r="443">
      <c r="A443" s="96" t="s">
        <v>81</v>
      </c>
      <c r="B443" s="97">
        <v>435.0</v>
      </c>
      <c r="C443" s="96" t="s">
        <v>4105</v>
      </c>
      <c r="D443" s="96" t="s">
        <v>4106</v>
      </c>
      <c r="E443" s="96" t="s">
        <v>4107</v>
      </c>
      <c r="F443" s="102" t="s">
        <v>4108</v>
      </c>
      <c r="G443" s="102" t="s">
        <v>4109</v>
      </c>
      <c r="H443" s="96" t="s">
        <v>11</v>
      </c>
      <c r="I443" s="96" t="s">
        <v>4110</v>
      </c>
      <c r="J443" s="97">
        <v>2023.0</v>
      </c>
      <c r="K443" s="97" t="s">
        <v>223</v>
      </c>
      <c r="L443" s="96" t="s">
        <v>4111</v>
      </c>
      <c r="M443" s="103" t="s">
        <v>4673</v>
      </c>
      <c r="N443" s="96" t="s">
        <v>368</v>
      </c>
      <c r="O443" s="96" t="s">
        <v>253</v>
      </c>
      <c r="P443" s="96" t="s">
        <v>369</v>
      </c>
      <c r="Q443" s="96" t="s">
        <v>300</v>
      </c>
      <c r="R443" s="96" t="s">
        <v>9</v>
      </c>
      <c r="S443" s="96" t="s">
        <v>9</v>
      </c>
      <c r="T443" s="96" t="s">
        <v>9</v>
      </c>
      <c r="U443" s="96" t="s">
        <v>21</v>
      </c>
      <c r="V443" s="96" t="s">
        <v>21</v>
      </c>
      <c r="W443" s="96" t="s">
        <v>21</v>
      </c>
      <c r="X443" s="96" t="s">
        <v>9</v>
      </c>
      <c r="Y443" s="96" t="s">
        <v>21</v>
      </c>
      <c r="Z443" s="96" t="s">
        <v>9</v>
      </c>
      <c r="AA443" s="96" t="s">
        <v>21</v>
      </c>
      <c r="AB443" s="96" t="s">
        <v>21</v>
      </c>
      <c r="AC443" s="96" t="s">
        <v>228</v>
      </c>
      <c r="AD443" s="96" t="s">
        <v>228</v>
      </c>
      <c r="AE443" s="96" t="s">
        <v>228</v>
      </c>
      <c r="AF443" s="96" t="s">
        <v>228</v>
      </c>
      <c r="AG443" s="96" t="s">
        <v>228</v>
      </c>
      <c r="AH443" s="96" t="s">
        <v>228</v>
      </c>
      <c r="AI443" s="96" t="s">
        <v>228</v>
      </c>
      <c r="AJ443" s="96" t="s">
        <v>228</v>
      </c>
      <c r="AK443" s="96" t="s">
        <v>229</v>
      </c>
      <c r="AL443" s="96" t="s">
        <v>228</v>
      </c>
      <c r="AM443" s="96" t="s">
        <v>228</v>
      </c>
      <c r="AN443" s="96" t="s">
        <v>370</v>
      </c>
      <c r="AO443" s="96" t="s">
        <v>4113</v>
      </c>
      <c r="AP443" s="96" t="s">
        <v>317</v>
      </c>
      <c r="AQ443" s="96"/>
      <c r="AR443" s="96"/>
      <c r="AS443" s="96"/>
      <c r="AT443" s="96"/>
      <c r="AU443" s="96"/>
      <c r="AV443" s="96"/>
      <c r="AW443" s="96" t="s">
        <v>231</v>
      </c>
      <c r="AX443" s="96"/>
      <c r="AY443" s="96"/>
      <c r="AZ443" s="96"/>
      <c r="BA443" s="98"/>
      <c r="BB443" s="98"/>
      <c r="BC443" s="98">
        <f t="shared" si="156"/>
        <v>10</v>
      </c>
      <c r="BD443" s="101"/>
      <c r="BE443" s="101"/>
      <c r="BF443" s="101"/>
      <c r="BG443" s="101"/>
      <c r="BH443" s="101"/>
      <c r="BI443" s="100" t="str">
        <f>IFERROR(__xludf.DUMMYFUNCTION("IF(OR(REGEXMATCH(I443,""Peraturan Walikota""),REGEXMATCH(I443,""Peraturan Bupati""),REGEXMATCH(I443,""PERATURAN BUPATI""),REGEXMATCH(I443,""PERATURAN WALIKOTA"")),""Ada"",""Tidak Ada"")"),"Ada")</f>
        <v>Ada</v>
      </c>
      <c r="BJ443" s="98" t="str">
        <f t="shared" si="157"/>
        <v>Ada</v>
      </c>
      <c r="BK443" s="96" t="str">
        <f t="shared" si="158"/>
        <v>Ada</v>
      </c>
      <c r="BL443" s="98" t="str">
        <f t="shared" si="159"/>
        <v>Lengkap</v>
      </c>
      <c r="BM443" s="98" t="str">
        <f t="shared" si="160"/>
        <v>Tidak Lengkap</v>
      </c>
    </row>
    <row r="444">
      <c r="A444" s="96" t="s">
        <v>81</v>
      </c>
      <c r="B444" s="97">
        <v>436.0</v>
      </c>
      <c r="C444" s="96" t="s">
        <v>4114</v>
      </c>
      <c r="D444" s="96" t="s">
        <v>4115</v>
      </c>
      <c r="E444" s="96" t="s">
        <v>4116</v>
      </c>
      <c r="F444" s="96">
        <v>8.5796135427E10</v>
      </c>
      <c r="G444" s="96">
        <v>8.5796135427E10</v>
      </c>
      <c r="H444" s="96" t="s">
        <v>11</v>
      </c>
      <c r="I444" s="96" t="s">
        <v>4117</v>
      </c>
      <c r="J444" s="97">
        <v>2020.0</v>
      </c>
      <c r="K444" s="97" t="s">
        <v>223</v>
      </c>
      <c r="L444" s="96">
        <v>8.5298215866E10</v>
      </c>
      <c r="M444" s="96" t="s">
        <v>4118</v>
      </c>
      <c r="N444" s="96" t="s">
        <v>377</v>
      </c>
      <c r="O444" s="96" t="s">
        <v>330</v>
      </c>
      <c r="P444" s="96" t="s">
        <v>330</v>
      </c>
      <c r="Q444" s="96"/>
      <c r="R444" s="96" t="s">
        <v>9</v>
      </c>
      <c r="S444" s="96" t="s">
        <v>9</v>
      </c>
      <c r="T444" s="96" t="s">
        <v>9</v>
      </c>
      <c r="U444" s="96" t="s">
        <v>21</v>
      </c>
      <c r="V444" s="96" t="s">
        <v>9</v>
      </c>
      <c r="W444" s="96" t="s">
        <v>21</v>
      </c>
      <c r="X444" s="96" t="s">
        <v>21</v>
      </c>
      <c r="Y444" s="96" t="s">
        <v>9</v>
      </c>
      <c r="Z444" s="96" t="s">
        <v>9</v>
      </c>
      <c r="AA444" s="96" t="s">
        <v>21</v>
      </c>
      <c r="AB444" s="96" t="s">
        <v>21</v>
      </c>
      <c r="AC444" s="96" t="s">
        <v>228</v>
      </c>
      <c r="AD444" s="96" t="s">
        <v>228</v>
      </c>
      <c r="AE444" s="96" t="s">
        <v>228</v>
      </c>
      <c r="AF444" s="96" t="s">
        <v>228</v>
      </c>
      <c r="AG444" s="96" t="s">
        <v>228</v>
      </c>
      <c r="AH444" s="96" t="s">
        <v>228</v>
      </c>
      <c r="AI444" s="96" t="s">
        <v>228</v>
      </c>
      <c r="AJ444" s="96" t="s">
        <v>228</v>
      </c>
      <c r="AK444" s="96" t="s">
        <v>229</v>
      </c>
      <c r="AL444" s="96" t="s">
        <v>228</v>
      </c>
      <c r="AM444" s="96" t="s">
        <v>228</v>
      </c>
      <c r="AN444" s="96"/>
      <c r="AO444" s="96">
        <v>37.0</v>
      </c>
      <c r="AP444" s="96" t="s">
        <v>1940</v>
      </c>
      <c r="AQ444" s="96"/>
      <c r="AR444" s="105"/>
      <c r="AS444" s="105"/>
      <c r="AT444" s="96"/>
      <c r="AU444" s="96" t="s">
        <v>231</v>
      </c>
      <c r="AV444" s="96"/>
      <c r="AW444" s="96"/>
      <c r="AX444" s="96"/>
      <c r="AY444" s="96"/>
      <c r="AZ444" s="96"/>
      <c r="BA444" s="96" t="s">
        <v>4119</v>
      </c>
      <c r="BB444" s="96" t="s">
        <v>4120</v>
      </c>
      <c r="BC444" s="98"/>
      <c r="BD444" s="101"/>
      <c r="BE444" s="101"/>
      <c r="BF444" s="101"/>
      <c r="BG444" s="101"/>
      <c r="BH444" s="101"/>
      <c r="BI444" s="100" t="str">
        <f>IFERROR(__xludf.DUMMYFUNCTION("IF(OR(REGEXMATCH(I444,""Peraturan Walikota""),REGEXMATCH(I444,""Peraturan Bupati""),REGEXMATCH(I444,""PERATURAN BUPATI""),REGEXMATCH(I444,""PERATURAN WALIKOTA"")),""Ada"",""Tidak Ada"")"),"Ada")</f>
        <v>Ada</v>
      </c>
      <c r="BJ444" s="98"/>
      <c r="BK444" s="96"/>
      <c r="BL444" s="98"/>
      <c r="BM444" s="98"/>
    </row>
    <row r="445">
      <c r="A445" s="96" t="s">
        <v>81</v>
      </c>
      <c r="B445" s="97">
        <v>437.0</v>
      </c>
      <c r="C445" s="96" t="s">
        <v>4121</v>
      </c>
      <c r="D445" s="96" t="s">
        <v>4122</v>
      </c>
      <c r="E445" s="96" t="s">
        <v>4123</v>
      </c>
      <c r="F445" s="96">
        <v>8.2290108181E10</v>
      </c>
      <c r="G445" s="96">
        <v>8.5656543339E10</v>
      </c>
      <c r="H445" s="96" t="s">
        <v>11</v>
      </c>
      <c r="I445" s="96" t="s">
        <v>4124</v>
      </c>
      <c r="J445" s="97">
        <v>2022.0</v>
      </c>
      <c r="K445" s="97" t="s">
        <v>223</v>
      </c>
      <c r="L445" s="96" t="s">
        <v>4125</v>
      </c>
      <c r="M445" s="96" t="s">
        <v>4126</v>
      </c>
      <c r="N445" s="96" t="s">
        <v>4127</v>
      </c>
      <c r="O445" s="96" t="s">
        <v>226</v>
      </c>
      <c r="P445" s="96" t="s">
        <v>4128</v>
      </c>
      <c r="Q445" s="96" t="s">
        <v>4129</v>
      </c>
      <c r="R445" s="96" t="s">
        <v>9</v>
      </c>
      <c r="S445" s="96" t="s">
        <v>9</v>
      </c>
      <c r="T445" s="96" t="s">
        <v>9</v>
      </c>
      <c r="U445" s="96" t="s">
        <v>9</v>
      </c>
      <c r="V445" s="96" t="s">
        <v>9</v>
      </c>
      <c r="W445" s="96" t="s">
        <v>9</v>
      </c>
      <c r="X445" s="96" t="s">
        <v>9</v>
      </c>
      <c r="Y445" s="96" t="s">
        <v>9</v>
      </c>
      <c r="Z445" s="96" t="s">
        <v>9</v>
      </c>
      <c r="AA445" s="96" t="s">
        <v>21</v>
      </c>
      <c r="AB445" s="96" t="s">
        <v>21</v>
      </c>
      <c r="AC445" s="96" t="s">
        <v>228</v>
      </c>
      <c r="AD445" s="96" t="s">
        <v>228</v>
      </c>
      <c r="AE445" s="96" t="s">
        <v>228</v>
      </c>
      <c r="AF445" s="96" t="s">
        <v>228</v>
      </c>
      <c r="AG445" s="96" t="s">
        <v>228</v>
      </c>
      <c r="AH445" s="96" t="s">
        <v>228</v>
      </c>
      <c r="AI445" s="96" t="s">
        <v>228</v>
      </c>
      <c r="AJ445" s="96" t="s">
        <v>228</v>
      </c>
      <c r="AK445" s="96" t="s">
        <v>228</v>
      </c>
      <c r="AL445" s="96" t="s">
        <v>228</v>
      </c>
      <c r="AM445" s="96" t="s">
        <v>228</v>
      </c>
      <c r="AN445" s="98"/>
      <c r="AO445" s="96" t="s">
        <v>4130</v>
      </c>
      <c r="AP445" s="96" t="s">
        <v>1168</v>
      </c>
      <c r="AQ445" s="96"/>
      <c r="AR445" s="96"/>
      <c r="AS445" s="96"/>
      <c r="AT445" s="96"/>
      <c r="AU445" s="96" t="s">
        <v>231</v>
      </c>
      <c r="AV445" s="98"/>
      <c r="AW445" s="98"/>
      <c r="AX445" s="98"/>
      <c r="AY445" s="98"/>
      <c r="AZ445" s="98"/>
      <c r="BA445" s="96" t="s">
        <v>4131</v>
      </c>
      <c r="BB445" s="96" t="s">
        <v>4132</v>
      </c>
      <c r="BC445" s="98"/>
      <c r="BD445" s="101"/>
      <c r="BE445" s="101"/>
      <c r="BF445" s="101"/>
      <c r="BG445" s="101"/>
      <c r="BH445" s="101"/>
      <c r="BI445" s="100" t="str">
        <f>IFERROR(__xludf.DUMMYFUNCTION("IF(OR(REGEXMATCH(I445,""Peraturan Walikota""),REGEXMATCH(I445,""Peraturan Bupati""),REGEXMATCH(I445,""PERATURAN BUPATI""),REGEXMATCH(I445,""PERATURAN WALIKOTA"")),""Ada"",""Tidak Ada"")"),"Ada")</f>
        <v>Ada</v>
      </c>
      <c r="BJ445" s="98"/>
      <c r="BK445" s="96"/>
      <c r="BL445" s="98"/>
      <c r="BM445" s="98"/>
    </row>
    <row r="446">
      <c r="A446" s="96" t="s">
        <v>81</v>
      </c>
      <c r="B446" s="97">
        <v>438.0</v>
      </c>
      <c r="C446" s="96" t="s">
        <v>4133</v>
      </c>
      <c r="D446" s="96" t="s">
        <v>4134</v>
      </c>
      <c r="E446" s="96" t="s">
        <v>4135</v>
      </c>
      <c r="F446" s="98"/>
      <c r="G446" s="98"/>
      <c r="H446" s="96" t="s">
        <v>11</v>
      </c>
      <c r="I446" s="96" t="s">
        <v>4136</v>
      </c>
      <c r="J446" s="97">
        <v>2024.0</v>
      </c>
      <c r="K446" s="100"/>
      <c r="L446" s="98"/>
      <c r="M446" s="98"/>
      <c r="N446" s="96" t="s">
        <v>4137</v>
      </c>
      <c r="O446" s="96" t="s">
        <v>253</v>
      </c>
      <c r="P446" s="96" t="s">
        <v>369</v>
      </c>
      <c r="Q446" s="98"/>
      <c r="R446" s="96" t="s">
        <v>9</v>
      </c>
      <c r="S446" s="96" t="s">
        <v>9</v>
      </c>
      <c r="T446" s="96" t="s">
        <v>21</v>
      </c>
      <c r="U446" s="96" t="s">
        <v>9</v>
      </c>
      <c r="V446" s="96" t="s">
        <v>9</v>
      </c>
      <c r="W446" s="96" t="s">
        <v>9</v>
      </c>
      <c r="X446" s="96" t="s">
        <v>21</v>
      </c>
      <c r="Y446" s="96" t="s">
        <v>21</v>
      </c>
      <c r="Z446" s="96" t="s">
        <v>21</v>
      </c>
      <c r="AA446" s="96" t="s">
        <v>21</v>
      </c>
      <c r="AB446" s="96" t="s">
        <v>9</v>
      </c>
      <c r="AC446" s="96" t="s">
        <v>228</v>
      </c>
      <c r="AD446" s="96" t="s">
        <v>228</v>
      </c>
      <c r="AE446" s="96" t="s">
        <v>228</v>
      </c>
      <c r="AF446" s="96" t="s">
        <v>228</v>
      </c>
      <c r="AG446" s="96" t="s">
        <v>229</v>
      </c>
      <c r="AH446" s="96" t="s">
        <v>228</v>
      </c>
      <c r="AI446" s="96" t="s">
        <v>228</v>
      </c>
      <c r="AJ446" s="96" t="s">
        <v>229</v>
      </c>
      <c r="AK446" s="96" t="s">
        <v>229</v>
      </c>
      <c r="AL446" s="96" t="s">
        <v>229</v>
      </c>
      <c r="AM446" s="96" t="s">
        <v>229</v>
      </c>
      <c r="AN446" s="98"/>
      <c r="AO446" s="98"/>
      <c r="AP446" s="96" t="s">
        <v>4138</v>
      </c>
      <c r="AQ446" s="98"/>
      <c r="AR446" s="98"/>
      <c r="AS446" s="98"/>
      <c r="AT446" s="96" t="s">
        <v>231</v>
      </c>
      <c r="AU446" s="98"/>
      <c r="AV446" s="98"/>
      <c r="AW446" s="98"/>
      <c r="AX446" s="98"/>
      <c r="AY446" s="98"/>
      <c r="AZ446" s="98"/>
      <c r="BA446" s="98"/>
      <c r="BB446" s="98"/>
      <c r="BC446" s="98">
        <f t="shared" ref="BC446:BC447" si="161">COUNTIF(AC446:AM446,"Sudah")</f>
        <v>6</v>
      </c>
      <c r="BD446" s="101"/>
      <c r="BE446" s="101"/>
      <c r="BF446" s="101"/>
      <c r="BG446" s="101"/>
      <c r="BH446" s="101"/>
      <c r="BI446" s="100" t="str">
        <f>IFERROR(__xludf.DUMMYFUNCTION("IF(OR(REGEXMATCH(I446,""Peraturan Walikota""),REGEXMATCH(I446,""Peraturan Bupati""),REGEXMATCH(I446,""PERATURAN BUPATI""),REGEXMATCH(I446,""PERATURAN WALIKOTA"")),""Ada"",""Tidak Ada"")"),"Ada")</f>
        <v>Ada</v>
      </c>
      <c r="BJ446" s="98" t="str">
        <f>IF(O446 = "Belum Punya", "Tidak Ada", IF(O446 = "", "Tidak Menjawab", "Ada"))</f>
        <v>Ada</v>
      </c>
      <c r="BK446" s="96" t="str">
        <f>IF(P446 = "Tidak Punya", "Tidak Ada", IF(P446 = "", "Tidak Menjawab", "Ada"))</f>
        <v>Ada</v>
      </c>
      <c r="BL446" s="98" t="str">
        <f>IF(AND(R446="Ada",S446="Ada",T446="Ada"),"Lengkap","Tidak Lengkap")</f>
        <v>Tidak Lengkap</v>
      </c>
      <c r="BM446" s="98" t="str">
        <f>IF(AND(U446="Ada",V446="Ada",W446="Ada",X446="Ada",Y446="Ada",Z446="Ada",AA446="Ada",AB446="Ada"),"Lengkap","Tidak Lengkap")</f>
        <v>Tidak Lengkap</v>
      </c>
    </row>
    <row r="447">
      <c r="A447" s="96" t="s">
        <v>81</v>
      </c>
      <c r="B447" s="97">
        <v>439.0</v>
      </c>
      <c r="C447" s="96" t="s">
        <v>4139</v>
      </c>
      <c r="D447" s="96" t="s">
        <v>4140</v>
      </c>
      <c r="E447" s="96" t="s">
        <v>4141</v>
      </c>
      <c r="F447" s="96" t="s">
        <v>237</v>
      </c>
      <c r="G447" s="96" t="s">
        <v>237</v>
      </c>
      <c r="H447" s="96" t="s">
        <v>11</v>
      </c>
      <c r="I447" s="96" t="s">
        <v>4142</v>
      </c>
      <c r="J447" s="97">
        <v>2024.0</v>
      </c>
      <c r="K447" s="97" t="s">
        <v>1034</v>
      </c>
      <c r="L447" s="96" t="s">
        <v>4143</v>
      </c>
      <c r="M447" s="96">
        <v>8.2194055476E10</v>
      </c>
      <c r="N447" s="96" t="s">
        <v>4144</v>
      </c>
      <c r="O447" s="96" t="s">
        <v>580</v>
      </c>
      <c r="P447" s="96" t="s">
        <v>330</v>
      </c>
      <c r="Q447" s="96" t="s">
        <v>237</v>
      </c>
      <c r="R447" s="96" t="s">
        <v>9</v>
      </c>
      <c r="S447" s="96" t="s">
        <v>9</v>
      </c>
      <c r="T447" s="96" t="s">
        <v>9</v>
      </c>
      <c r="U447" s="96" t="s">
        <v>21</v>
      </c>
      <c r="V447" s="96" t="s">
        <v>21</v>
      </c>
      <c r="W447" s="96" t="s">
        <v>21</v>
      </c>
      <c r="X447" s="96" t="s">
        <v>21</v>
      </c>
      <c r="Y447" s="96" t="s">
        <v>21</v>
      </c>
      <c r="Z447" s="96" t="s">
        <v>21</v>
      </c>
      <c r="AA447" s="96" t="s">
        <v>21</v>
      </c>
      <c r="AB447" s="96" t="s">
        <v>21</v>
      </c>
      <c r="AC447" s="96" t="s">
        <v>228</v>
      </c>
      <c r="AD447" s="96" t="s">
        <v>228</v>
      </c>
      <c r="AE447" s="96" t="s">
        <v>228</v>
      </c>
      <c r="AF447" s="96" t="s">
        <v>228</v>
      </c>
      <c r="AG447" s="96" t="s">
        <v>229</v>
      </c>
      <c r="AH447" s="96" t="s">
        <v>228</v>
      </c>
      <c r="AI447" s="96" t="s">
        <v>229</v>
      </c>
      <c r="AJ447" s="96" t="s">
        <v>228</v>
      </c>
      <c r="AK447" s="96" t="s">
        <v>229</v>
      </c>
      <c r="AL447" s="96" t="s">
        <v>228</v>
      </c>
      <c r="AM447" s="96" t="s">
        <v>228</v>
      </c>
      <c r="AN447" s="98"/>
      <c r="AO447" s="96" t="s">
        <v>4145</v>
      </c>
      <c r="AP447" s="96" t="s">
        <v>4146</v>
      </c>
      <c r="AQ447" s="98"/>
      <c r="AR447" s="98"/>
      <c r="AS447" s="98"/>
      <c r="AT447" s="96"/>
      <c r="AU447" s="98"/>
      <c r="AV447" s="98"/>
      <c r="AW447" s="98"/>
      <c r="AX447" s="98"/>
      <c r="AY447" s="96" t="s">
        <v>231</v>
      </c>
      <c r="AZ447" s="98"/>
      <c r="BA447" s="96" t="s">
        <v>4147</v>
      </c>
      <c r="BB447" s="96" t="s">
        <v>4148</v>
      </c>
      <c r="BC447" s="98">
        <f t="shared" si="161"/>
        <v>8</v>
      </c>
      <c r="BD447" s="101"/>
      <c r="BE447" s="101"/>
      <c r="BF447" s="101"/>
      <c r="BG447" s="101"/>
      <c r="BH447" s="101"/>
      <c r="BI447" s="100" t="str">
        <f>IFERROR(__xludf.DUMMYFUNCTION("IF(OR(REGEXMATCH(I447,""Peraturan Walikota""),REGEXMATCH(I447,""Peraturan Bupati""),REGEXMATCH(I447,""PERATURAN BUPATI""),REGEXMATCH(I447,""PERATURAN WALIKOTA"")),""Ada"",""Tidak Ada"")"),"Ada")</f>
        <v>Ada</v>
      </c>
      <c r="BJ447" s="98"/>
      <c r="BK447" s="96"/>
      <c r="BL447" s="98"/>
      <c r="BM447" s="98"/>
    </row>
    <row r="448" hidden="1">
      <c r="A448" s="96" t="s">
        <v>81</v>
      </c>
      <c r="B448" s="97">
        <v>440.0</v>
      </c>
      <c r="C448" s="248" t="s">
        <v>4149</v>
      </c>
      <c r="D448" s="248"/>
      <c r="E448" s="248"/>
      <c r="F448" s="250"/>
      <c r="G448" s="250"/>
      <c r="H448" s="248"/>
      <c r="I448" s="248"/>
      <c r="J448" s="249">
        <v>2023.0</v>
      </c>
      <c r="K448" s="124"/>
      <c r="L448" s="250"/>
      <c r="M448" s="250"/>
      <c r="N448" s="248"/>
      <c r="O448" s="248"/>
      <c r="P448" s="248"/>
      <c r="Q448" s="250"/>
      <c r="R448" s="248"/>
      <c r="S448" s="248"/>
      <c r="T448" s="248"/>
      <c r="U448" s="248"/>
      <c r="V448" s="248"/>
      <c r="W448" s="248"/>
      <c r="X448" s="248"/>
      <c r="Y448" s="248"/>
      <c r="Z448" s="248"/>
      <c r="AA448" s="248"/>
      <c r="AB448" s="248"/>
      <c r="AC448" s="248"/>
      <c r="AD448" s="248"/>
      <c r="AE448" s="248"/>
      <c r="AF448" s="248"/>
      <c r="AG448" s="248"/>
      <c r="AH448" s="248"/>
      <c r="AI448" s="248"/>
      <c r="AJ448" s="248"/>
      <c r="AK448" s="248"/>
      <c r="AL448" s="248"/>
      <c r="AM448" s="248"/>
      <c r="AN448" s="250"/>
      <c r="AO448" s="250"/>
      <c r="AP448" s="248"/>
      <c r="AQ448" s="250"/>
      <c r="AR448" s="250"/>
      <c r="AS448" s="250"/>
      <c r="AT448" s="248"/>
      <c r="AU448" s="250"/>
      <c r="AV448" s="250"/>
      <c r="AW448" s="250"/>
      <c r="AX448" s="250"/>
      <c r="AY448" s="250"/>
      <c r="AZ448" s="250"/>
      <c r="BA448" s="250"/>
      <c r="BB448" s="250"/>
      <c r="BC448" s="250"/>
      <c r="BD448" s="260"/>
      <c r="BE448" s="260"/>
      <c r="BF448" s="260"/>
      <c r="BG448" s="260"/>
      <c r="BH448" s="260"/>
      <c r="BI448" s="100" t="str">
        <f>IFERROR(__xludf.DUMMYFUNCTION("IF(OR(REGEXMATCH(I448,""Peraturan Walikota""),REGEXMATCH(I448,""Peraturan Bupati""),REGEXMATCH(I448,""PERATURAN BUPATI""),REGEXMATCH(I448,""PERATURAN WALIKOTA"")),""Ada"",""Tidak Ada"")"),"Tidak Ada")</f>
        <v>Tidak Ada</v>
      </c>
      <c r="BJ448" s="250"/>
      <c r="BK448" s="248"/>
      <c r="BL448" s="250"/>
      <c r="BM448" s="250"/>
    </row>
    <row r="449">
      <c r="A449" s="96" t="s">
        <v>81</v>
      </c>
      <c r="B449" s="97">
        <v>441.0</v>
      </c>
      <c r="C449" s="96" t="s">
        <v>4151</v>
      </c>
      <c r="D449" s="96" t="s">
        <v>1757</v>
      </c>
      <c r="E449" s="96" t="s">
        <v>4152</v>
      </c>
      <c r="F449" s="96">
        <v>8.1242727134E10</v>
      </c>
      <c r="G449" s="96">
        <v>8.134217514E10</v>
      </c>
      <c r="H449" s="96" t="s">
        <v>4153</v>
      </c>
      <c r="I449" s="96" t="s">
        <v>4154</v>
      </c>
      <c r="J449" s="97">
        <v>2023.0</v>
      </c>
      <c r="K449" s="97" t="s">
        <v>387</v>
      </c>
      <c r="L449" s="96">
        <v>8.2290596976E10</v>
      </c>
      <c r="M449" s="96" t="s">
        <v>4155</v>
      </c>
      <c r="N449" s="96" t="s">
        <v>4156</v>
      </c>
      <c r="O449" s="96" t="s">
        <v>286</v>
      </c>
      <c r="P449" s="96" t="s">
        <v>330</v>
      </c>
      <c r="Q449" s="96" t="s">
        <v>4157</v>
      </c>
      <c r="R449" s="96" t="s">
        <v>9</v>
      </c>
      <c r="S449" s="96" t="s">
        <v>21</v>
      </c>
      <c r="T449" s="96" t="s">
        <v>21</v>
      </c>
      <c r="U449" s="96" t="s">
        <v>9</v>
      </c>
      <c r="V449" s="96" t="s">
        <v>21</v>
      </c>
      <c r="W449" s="96" t="s">
        <v>9</v>
      </c>
      <c r="X449" s="96" t="s">
        <v>9</v>
      </c>
      <c r="Y449" s="96" t="s">
        <v>9</v>
      </c>
      <c r="Z449" s="96" t="s">
        <v>9</v>
      </c>
      <c r="AA449" s="96" t="s">
        <v>21</v>
      </c>
      <c r="AB449" s="96" t="s">
        <v>9</v>
      </c>
      <c r="AC449" s="96" t="s">
        <v>228</v>
      </c>
      <c r="AD449" s="96" t="s">
        <v>228</v>
      </c>
      <c r="AE449" s="96" t="s">
        <v>228</v>
      </c>
      <c r="AF449" s="96" t="s">
        <v>228</v>
      </c>
      <c r="AG449" s="96" t="s">
        <v>228</v>
      </c>
      <c r="AH449" s="96" t="s">
        <v>228</v>
      </c>
      <c r="AI449" s="96" t="s">
        <v>228</v>
      </c>
      <c r="AJ449" s="96" t="s">
        <v>228</v>
      </c>
      <c r="AK449" s="96" t="s">
        <v>229</v>
      </c>
      <c r="AL449" s="96" t="s">
        <v>228</v>
      </c>
      <c r="AM449" s="96" t="s">
        <v>228</v>
      </c>
      <c r="AN449" s="96" t="s">
        <v>4158</v>
      </c>
      <c r="AO449" s="96" t="s">
        <v>1478</v>
      </c>
      <c r="AP449" s="96" t="s">
        <v>2305</v>
      </c>
      <c r="AQ449" s="98"/>
      <c r="AR449" s="98"/>
      <c r="AS449" s="98"/>
      <c r="AT449" s="96"/>
      <c r="AU449" s="98"/>
      <c r="AV449" s="98"/>
      <c r="AW449" s="98"/>
      <c r="AX449" s="96" t="s">
        <v>231</v>
      </c>
      <c r="AY449" s="98"/>
      <c r="AZ449" s="98"/>
      <c r="BA449" s="96" t="s">
        <v>4159</v>
      </c>
      <c r="BB449" s="96" t="s">
        <v>4160</v>
      </c>
      <c r="BC449" s="98">
        <f>COUNTIF(AC449:AM449,"Sudah")</f>
        <v>10</v>
      </c>
      <c r="BD449" s="101"/>
      <c r="BE449" s="101"/>
      <c r="BF449" s="101"/>
      <c r="BG449" s="101"/>
      <c r="BH449" s="101"/>
      <c r="BI449" s="100" t="str">
        <f>IFERROR(__xludf.DUMMYFUNCTION("IF(OR(REGEXMATCH(I449,""Peraturan Walikota""),REGEXMATCH(I449,""Peraturan Bupati""),REGEXMATCH(I449,""PERATURAN BUPATI""),REGEXMATCH(I449,""PERATURAN WALIKOTA"")),""Ada"",""Tidak Ada"")"),"Ada")</f>
        <v>Ada</v>
      </c>
      <c r="BJ449" s="98"/>
      <c r="BK449" s="96"/>
      <c r="BL449" s="98"/>
      <c r="BM449" s="98"/>
    </row>
    <row r="450" hidden="1">
      <c r="A450" s="96" t="s">
        <v>81</v>
      </c>
      <c r="B450" s="97">
        <v>442.0</v>
      </c>
      <c r="C450" s="248" t="s">
        <v>4161</v>
      </c>
      <c r="D450" s="248"/>
      <c r="E450" s="248"/>
      <c r="F450" s="250"/>
      <c r="G450" s="250"/>
      <c r="H450" s="248"/>
      <c r="I450" s="248"/>
      <c r="J450" s="249">
        <v>2022.0</v>
      </c>
      <c r="K450" s="124"/>
      <c r="L450" s="250"/>
      <c r="M450" s="250"/>
      <c r="N450" s="248"/>
      <c r="O450" s="248"/>
      <c r="P450" s="248"/>
      <c r="Q450" s="250"/>
      <c r="R450" s="248"/>
      <c r="S450" s="248"/>
      <c r="T450" s="248"/>
      <c r="U450" s="248"/>
      <c r="V450" s="248"/>
      <c r="W450" s="248"/>
      <c r="X450" s="248"/>
      <c r="Y450" s="248"/>
      <c r="Z450" s="248"/>
      <c r="AA450" s="248"/>
      <c r="AB450" s="248"/>
      <c r="AC450" s="248"/>
      <c r="AD450" s="248"/>
      <c r="AE450" s="248"/>
      <c r="AF450" s="248"/>
      <c r="AG450" s="248"/>
      <c r="AH450" s="248"/>
      <c r="AI450" s="248"/>
      <c r="AJ450" s="248"/>
      <c r="AK450" s="248"/>
      <c r="AL450" s="248"/>
      <c r="AM450" s="248"/>
      <c r="AN450" s="250"/>
      <c r="AO450" s="250"/>
      <c r="AP450" s="248"/>
      <c r="AQ450" s="250"/>
      <c r="AR450" s="250"/>
      <c r="AS450" s="250"/>
      <c r="AT450" s="248"/>
      <c r="AU450" s="250"/>
      <c r="AV450" s="250"/>
      <c r="AW450" s="250"/>
      <c r="AX450" s="250"/>
      <c r="AY450" s="250"/>
      <c r="AZ450" s="250"/>
      <c r="BA450" s="250"/>
      <c r="BB450" s="250"/>
      <c r="BC450" s="250"/>
      <c r="BD450" s="260"/>
      <c r="BE450" s="260"/>
      <c r="BF450" s="260"/>
      <c r="BG450" s="260"/>
      <c r="BH450" s="260"/>
      <c r="BI450" s="100" t="str">
        <f>IFERROR(__xludf.DUMMYFUNCTION("IF(OR(REGEXMATCH(I450,""Peraturan Walikota""),REGEXMATCH(I450,""Peraturan Bupati""),REGEXMATCH(I450,""PERATURAN BUPATI""),REGEXMATCH(I450,""PERATURAN WALIKOTA"")),""Ada"",""Tidak Ada"")"),"Tidak Ada")</f>
        <v>Tidak Ada</v>
      </c>
      <c r="BJ450" s="250"/>
      <c r="BK450" s="248"/>
      <c r="BL450" s="250"/>
      <c r="BM450" s="250"/>
    </row>
    <row r="451" hidden="1">
      <c r="A451" s="96" t="s">
        <v>81</v>
      </c>
      <c r="B451" s="97">
        <v>443.0</v>
      </c>
      <c r="C451" s="248" t="s">
        <v>4674</v>
      </c>
      <c r="D451" s="248"/>
      <c r="E451" s="248"/>
      <c r="F451" s="250"/>
      <c r="G451" s="250"/>
      <c r="H451" s="248"/>
      <c r="I451" s="248"/>
      <c r="J451" s="249"/>
      <c r="K451" s="124"/>
      <c r="L451" s="250"/>
      <c r="M451" s="250"/>
      <c r="N451" s="248"/>
      <c r="O451" s="248"/>
      <c r="P451" s="248"/>
      <c r="Q451" s="250"/>
      <c r="R451" s="248"/>
      <c r="S451" s="248"/>
      <c r="T451" s="248"/>
      <c r="U451" s="248"/>
      <c r="V451" s="248"/>
      <c r="W451" s="248"/>
      <c r="X451" s="248"/>
      <c r="Y451" s="248"/>
      <c r="Z451" s="248"/>
      <c r="AA451" s="248"/>
      <c r="AB451" s="248"/>
      <c r="AC451" s="248"/>
      <c r="AD451" s="248"/>
      <c r="AE451" s="248"/>
      <c r="AF451" s="248"/>
      <c r="AG451" s="248"/>
      <c r="AH451" s="248"/>
      <c r="AI451" s="248"/>
      <c r="AJ451" s="248"/>
      <c r="AK451" s="248"/>
      <c r="AL451" s="248"/>
      <c r="AM451" s="248"/>
      <c r="AN451" s="250"/>
      <c r="AO451" s="250"/>
      <c r="AP451" s="248"/>
      <c r="AQ451" s="250"/>
      <c r="AR451" s="250"/>
      <c r="AS451" s="250"/>
      <c r="AT451" s="248"/>
      <c r="AU451" s="250"/>
      <c r="AV451" s="250"/>
      <c r="AW451" s="250"/>
      <c r="AX451" s="250"/>
      <c r="AY451" s="250"/>
      <c r="AZ451" s="250"/>
      <c r="BA451" s="250"/>
      <c r="BB451" s="250"/>
      <c r="BC451" s="250"/>
      <c r="BD451" s="260"/>
      <c r="BE451" s="260"/>
      <c r="BF451" s="260"/>
      <c r="BG451" s="260"/>
      <c r="BH451" s="260"/>
      <c r="BI451" s="100" t="str">
        <f>IFERROR(__xludf.DUMMYFUNCTION("IF(OR(REGEXMATCH(I451,""Peraturan Walikota""),REGEXMATCH(I451,""Peraturan Bupati""),REGEXMATCH(I451,""PERATURAN BUPATI""),REGEXMATCH(I451,""PERATURAN WALIKOTA"")),""Ada"",""Tidak Ada"")"),"Tidak Ada")</f>
        <v>Tidak Ada</v>
      </c>
      <c r="BJ451" s="250"/>
      <c r="BK451" s="248"/>
      <c r="BL451" s="250"/>
      <c r="BM451" s="250"/>
    </row>
    <row r="452" hidden="1">
      <c r="A452" s="96" t="s">
        <v>81</v>
      </c>
      <c r="B452" s="97">
        <v>444.0</v>
      </c>
      <c r="C452" s="248" t="s">
        <v>4675</v>
      </c>
      <c r="D452" s="248"/>
      <c r="E452" s="248"/>
      <c r="F452" s="250"/>
      <c r="G452" s="250"/>
      <c r="H452" s="248"/>
      <c r="I452" s="248"/>
      <c r="J452" s="249"/>
      <c r="K452" s="124"/>
      <c r="L452" s="250"/>
      <c r="M452" s="250"/>
      <c r="N452" s="248"/>
      <c r="O452" s="248"/>
      <c r="P452" s="248"/>
      <c r="Q452" s="250"/>
      <c r="R452" s="248"/>
      <c r="S452" s="248"/>
      <c r="T452" s="248"/>
      <c r="U452" s="248"/>
      <c r="V452" s="248"/>
      <c r="W452" s="248"/>
      <c r="X452" s="248"/>
      <c r="Y452" s="248"/>
      <c r="Z452" s="248"/>
      <c r="AA452" s="248"/>
      <c r="AB452" s="248"/>
      <c r="AC452" s="248"/>
      <c r="AD452" s="248"/>
      <c r="AE452" s="248"/>
      <c r="AF452" s="248"/>
      <c r="AG452" s="248"/>
      <c r="AH452" s="248"/>
      <c r="AI452" s="248"/>
      <c r="AJ452" s="248"/>
      <c r="AK452" s="248"/>
      <c r="AL452" s="248"/>
      <c r="AM452" s="248"/>
      <c r="AN452" s="250"/>
      <c r="AO452" s="250"/>
      <c r="AP452" s="248"/>
      <c r="AQ452" s="250"/>
      <c r="AR452" s="250"/>
      <c r="AS452" s="250"/>
      <c r="AT452" s="248"/>
      <c r="AU452" s="250"/>
      <c r="AV452" s="250"/>
      <c r="AW452" s="250"/>
      <c r="AX452" s="250"/>
      <c r="AY452" s="250"/>
      <c r="AZ452" s="250"/>
      <c r="BA452" s="250"/>
      <c r="BB452" s="250"/>
      <c r="BC452" s="250"/>
      <c r="BD452" s="260"/>
      <c r="BE452" s="260"/>
      <c r="BF452" s="260"/>
      <c r="BG452" s="260"/>
      <c r="BH452" s="260"/>
      <c r="BI452" s="100" t="str">
        <f>IFERROR(__xludf.DUMMYFUNCTION("IF(OR(REGEXMATCH(I452,""Peraturan Walikota""),REGEXMATCH(I452,""Peraturan Bupati""),REGEXMATCH(I452,""PERATURAN BUPATI""),REGEXMATCH(I452,""PERATURAN WALIKOTA"")),""Ada"",""Tidak Ada"")"),"Tidak Ada")</f>
        <v>Tidak Ada</v>
      </c>
      <c r="BJ452" s="250"/>
      <c r="BK452" s="248"/>
      <c r="BL452" s="250"/>
      <c r="BM452" s="250"/>
    </row>
    <row r="453" hidden="1">
      <c r="A453" s="96" t="s">
        <v>81</v>
      </c>
      <c r="B453" s="97">
        <v>445.0</v>
      </c>
      <c r="C453" s="248" t="s">
        <v>4676</v>
      </c>
      <c r="D453" s="248"/>
      <c r="E453" s="248"/>
      <c r="F453" s="250"/>
      <c r="G453" s="250"/>
      <c r="H453" s="248"/>
      <c r="I453" s="248"/>
      <c r="J453" s="249"/>
      <c r="K453" s="124"/>
      <c r="L453" s="250"/>
      <c r="M453" s="250"/>
      <c r="N453" s="248"/>
      <c r="O453" s="248"/>
      <c r="P453" s="248"/>
      <c r="Q453" s="250"/>
      <c r="R453" s="248"/>
      <c r="S453" s="248"/>
      <c r="T453" s="248"/>
      <c r="U453" s="248"/>
      <c r="V453" s="248"/>
      <c r="W453" s="248"/>
      <c r="X453" s="248"/>
      <c r="Y453" s="248"/>
      <c r="Z453" s="248"/>
      <c r="AA453" s="248"/>
      <c r="AB453" s="248"/>
      <c r="AC453" s="248"/>
      <c r="AD453" s="248"/>
      <c r="AE453" s="248"/>
      <c r="AF453" s="248"/>
      <c r="AG453" s="248"/>
      <c r="AH453" s="248"/>
      <c r="AI453" s="248"/>
      <c r="AJ453" s="248"/>
      <c r="AK453" s="248"/>
      <c r="AL453" s="248"/>
      <c r="AM453" s="248"/>
      <c r="AN453" s="250"/>
      <c r="AO453" s="250"/>
      <c r="AP453" s="248"/>
      <c r="AQ453" s="250"/>
      <c r="AR453" s="250"/>
      <c r="AS453" s="250"/>
      <c r="AT453" s="248"/>
      <c r="AU453" s="250"/>
      <c r="AV453" s="250"/>
      <c r="AW453" s="250"/>
      <c r="AX453" s="250"/>
      <c r="AY453" s="250"/>
      <c r="AZ453" s="250"/>
      <c r="BA453" s="250"/>
      <c r="BB453" s="250"/>
      <c r="BC453" s="250"/>
      <c r="BD453" s="260"/>
      <c r="BE453" s="260"/>
      <c r="BF453" s="260"/>
      <c r="BG453" s="260"/>
      <c r="BH453" s="260"/>
      <c r="BI453" s="100" t="str">
        <f>IFERROR(__xludf.DUMMYFUNCTION("IF(OR(REGEXMATCH(I453,""Peraturan Walikota""),REGEXMATCH(I453,""Peraturan Bupati""),REGEXMATCH(I453,""PERATURAN BUPATI""),REGEXMATCH(I453,""PERATURAN WALIKOTA"")),""Ada"",""Tidak Ada"")"),"Tidak Ada")</f>
        <v>Tidak Ada</v>
      </c>
      <c r="BJ453" s="250"/>
      <c r="BK453" s="248"/>
      <c r="BL453" s="250"/>
      <c r="BM453" s="250"/>
    </row>
    <row r="454">
      <c r="A454" s="96" t="s">
        <v>97</v>
      </c>
      <c r="B454" s="97">
        <v>446.0</v>
      </c>
      <c r="C454" s="96" t="s">
        <v>4166</v>
      </c>
      <c r="D454" s="96" t="s">
        <v>4167</v>
      </c>
      <c r="E454" s="96" t="s">
        <v>4168</v>
      </c>
      <c r="F454" s="96">
        <v>8.1247375657E10</v>
      </c>
      <c r="G454" s="96">
        <v>8.1343209385E10</v>
      </c>
      <c r="H454" s="96" t="s">
        <v>11</v>
      </c>
      <c r="I454" s="96" t="s">
        <v>4169</v>
      </c>
      <c r="J454" s="97">
        <v>2023.0</v>
      </c>
      <c r="K454" s="97" t="s">
        <v>1034</v>
      </c>
      <c r="L454" s="96" t="s">
        <v>4170</v>
      </c>
      <c r="M454" s="96" t="s">
        <v>4171</v>
      </c>
      <c r="N454" s="96" t="s">
        <v>4172</v>
      </c>
      <c r="O454" s="96" t="s">
        <v>330</v>
      </c>
      <c r="P454" s="96" t="s">
        <v>330</v>
      </c>
      <c r="Q454" s="96" t="s">
        <v>555</v>
      </c>
      <c r="R454" s="96" t="s">
        <v>9</v>
      </c>
      <c r="S454" s="96" t="s">
        <v>21</v>
      </c>
      <c r="T454" s="96" t="s">
        <v>9</v>
      </c>
      <c r="U454" s="96" t="s">
        <v>21</v>
      </c>
      <c r="V454" s="96" t="s">
        <v>21</v>
      </c>
      <c r="W454" s="96" t="s">
        <v>21</v>
      </c>
      <c r="X454" s="96" t="s">
        <v>9</v>
      </c>
      <c r="Y454" s="96" t="s">
        <v>21</v>
      </c>
      <c r="Z454" s="96" t="s">
        <v>9</v>
      </c>
      <c r="AA454" s="96" t="s">
        <v>21</v>
      </c>
      <c r="AB454" s="96" t="s">
        <v>21</v>
      </c>
      <c r="AC454" s="96" t="s">
        <v>228</v>
      </c>
      <c r="AD454" s="96" t="s">
        <v>228</v>
      </c>
      <c r="AE454" s="96" t="s">
        <v>228</v>
      </c>
      <c r="AF454" s="96" t="s">
        <v>228</v>
      </c>
      <c r="AG454" s="96" t="s">
        <v>228</v>
      </c>
      <c r="AH454" s="96" t="s">
        <v>229</v>
      </c>
      <c r="AI454" s="96" t="s">
        <v>228</v>
      </c>
      <c r="AJ454" s="96" t="s">
        <v>228</v>
      </c>
      <c r="AK454" s="96" t="s">
        <v>228</v>
      </c>
      <c r="AL454" s="96" t="s">
        <v>228</v>
      </c>
      <c r="AM454" s="96" t="s">
        <v>228</v>
      </c>
      <c r="AN454" s="98"/>
      <c r="AO454" s="96">
        <v>131.0</v>
      </c>
      <c r="AP454" s="96" t="s">
        <v>4173</v>
      </c>
      <c r="AQ454" s="98"/>
      <c r="AR454" s="98"/>
      <c r="AS454" s="98"/>
      <c r="AT454" s="98"/>
      <c r="AU454" s="98"/>
      <c r="AV454" s="98"/>
      <c r="AW454" s="98"/>
      <c r="AX454" s="96" t="s">
        <v>231</v>
      </c>
      <c r="AY454" s="98"/>
      <c r="AZ454" s="98"/>
      <c r="BA454" s="96" t="s">
        <v>4174</v>
      </c>
      <c r="BB454" s="96" t="s">
        <v>4175</v>
      </c>
      <c r="BC454" s="98"/>
      <c r="BD454" s="101"/>
      <c r="BE454" s="101"/>
      <c r="BF454" s="101"/>
      <c r="BG454" s="101"/>
      <c r="BH454" s="101"/>
      <c r="BI454" s="100" t="str">
        <f>IFERROR(__xludf.DUMMYFUNCTION("IF(OR(REGEXMATCH(I454,""Peraturan Walikota""),REGEXMATCH(I454,""Peraturan Bupati""),REGEXMATCH(I454,""PERATURAN BUPATI""),REGEXMATCH(I454,""PERATURAN WALIKOTA"")),""Ada"",""Tidak Ada"")"),"Ada")</f>
        <v>Ada</v>
      </c>
      <c r="BJ454" s="98"/>
      <c r="BK454" s="96"/>
      <c r="BL454" s="98"/>
      <c r="BM454" s="98"/>
    </row>
    <row r="455" hidden="1">
      <c r="A455" s="96" t="s">
        <v>97</v>
      </c>
      <c r="B455" s="97">
        <v>447.0</v>
      </c>
      <c r="C455" s="248" t="s">
        <v>4176</v>
      </c>
      <c r="D455" s="250"/>
      <c r="E455" s="250"/>
      <c r="F455" s="250"/>
      <c r="G455" s="250"/>
      <c r="H455" s="250"/>
      <c r="I455" s="248"/>
      <c r="J455" s="249"/>
      <c r="K455" s="124"/>
      <c r="L455" s="250"/>
      <c r="M455" s="250"/>
      <c r="N455" s="250"/>
      <c r="O455" s="250"/>
      <c r="P455" s="250"/>
      <c r="Q455" s="250"/>
      <c r="R455" s="250"/>
      <c r="S455" s="250"/>
      <c r="T455" s="250"/>
      <c r="U455" s="250"/>
      <c r="V455" s="250"/>
      <c r="W455" s="250"/>
      <c r="X455" s="250"/>
      <c r="Y455" s="250"/>
      <c r="Z455" s="250"/>
      <c r="AA455" s="250"/>
      <c r="AB455" s="250"/>
      <c r="AC455" s="250"/>
      <c r="AD455" s="250"/>
      <c r="AE455" s="250"/>
      <c r="AF455" s="250"/>
      <c r="AG455" s="250"/>
      <c r="AH455" s="250"/>
      <c r="AI455" s="250"/>
      <c r="AJ455" s="250"/>
      <c r="AK455" s="250"/>
      <c r="AL455" s="250"/>
      <c r="AM455" s="250"/>
      <c r="AN455" s="250"/>
      <c r="AO455" s="250"/>
      <c r="AP455" s="250"/>
      <c r="AQ455" s="250"/>
      <c r="AR455" s="250"/>
      <c r="AS455" s="250"/>
      <c r="AT455" s="250"/>
      <c r="AU455" s="250"/>
      <c r="AV455" s="250"/>
      <c r="AW455" s="250"/>
      <c r="AX455" s="250"/>
      <c r="AY455" s="250"/>
      <c r="AZ455" s="250"/>
      <c r="BA455" s="250"/>
      <c r="BB455" s="250"/>
      <c r="BC455" s="250"/>
      <c r="BD455" s="260"/>
      <c r="BE455" s="260"/>
      <c r="BF455" s="260"/>
      <c r="BG455" s="260"/>
      <c r="BH455" s="260"/>
      <c r="BI455" s="100" t="str">
        <f>IFERROR(__xludf.DUMMYFUNCTION("IF(OR(REGEXMATCH(I455,""Peraturan Walikota""),REGEXMATCH(I455,""Peraturan Bupati""),REGEXMATCH(I455,""PERATURAN BUPATI""),REGEXMATCH(I455,""PERATURAN WALIKOTA"")),""Ada"",""Tidak Ada"")"),"Tidak Ada")</f>
        <v>Tidak Ada</v>
      </c>
      <c r="BJ455" s="250"/>
      <c r="BK455" s="248"/>
      <c r="BL455" s="250"/>
      <c r="BM455" s="250"/>
    </row>
    <row r="456" hidden="1">
      <c r="A456" s="96" t="s">
        <v>97</v>
      </c>
      <c r="B456" s="97">
        <v>448.0</v>
      </c>
      <c r="C456" s="248" t="s">
        <v>4177</v>
      </c>
      <c r="D456" s="250"/>
      <c r="E456" s="250"/>
      <c r="F456" s="250"/>
      <c r="G456" s="250"/>
      <c r="H456" s="250"/>
      <c r="I456" s="248"/>
      <c r="J456" s="249"/>
      <c r="K456" s="124"/>
      <c r="L456" s="250"/>
      <c r="M456" s="250"/>
      <c r="N456" s="250"/>
      <c r="O456" s="250"/>
      <c r="P456" s="250"/>
      <c r="Q456" s="250"/>
      <c r="R456" s="250"/>
      <c r="S456" s="250"/>
      <c r="T456" s="250"/>
      <c r="U456" s="250"/>
      <c r="V456" s="250"/>
      <c r="W456" s="250"/>
      <c r="X456" s="250"/>
      <c r="Y456" s="250"/>
      <c r="Z456" s="250"/>
      <c r="AA456" s="250"/>
      <c r="AB456" s="250"/>
      <c r="AC456" s="250"/>
      <c r="AD456" s="250"/>
      <c r="AE456" s="250"/>
      <c r="AF456" s="250"/>
      <c r="AG456" s="250"/>
      <c r="AH456" s="250"/>
      <c r="AI456" s="250"/>
      <c r="AJ456" s="250"/>
      <c r="AK456" s="250"/>
      <c r="AL456" s="250"/>
      <c r="AM456" s="250"/>
      <c r="AN456" s="250"/>
      <c r="AO456" s="250"/>
      <c r="AP456" s="250"/>
      <c r="AQ456" s="250"/>
      <c r="AR456" s="250"/>
      <c r="AS456" s="250"/>
      <c r="AT456" s="250"/>
      <c r="AU456" s="250"/>
      <c r="AV456" s="250"/>
      <c r="AW456" s="250"/>
      <c r="AX456" s="250"/>
      <c r="AY456" s="250"/>
      <c r="AZ456" s="250"/>
      <c r="BA456" s="250"/>
      <c r="BB456" s="250"/>
      <c r="BC456" s="250"/>
      <c r="BD456" s="260"/>
      <c r="BE456" s="260"/>
      <c r="BF456" s="260"/>
      <c r="BG456" s="260"/>
      <c r="BH456" s="260"/>
      <c r="BI456" s="100" t="str">
        <f>IFERROR(__xludf.DUMMYFUNCTION("IF(OR(REGEXMATCH(I456,""Peraturan Walikota""),REGEXMATCH(I456,""Peraturan Bupati""),REGEXMATCH(I456,""PERATURAN BUPATI""),REGEXMATCH(I456,""PERATURAN WALIKOTA"")),""Ada"",""Tidak Ada"")"),"Tidak Ada")</f>
        <v>Tidak Ada</v>
      </c>
      <c r="BJ456" s="250"/>
      <c r="BK456" s="248"/>
      <c r="BL456" s="250"/>
      <c r="BM456" s="250"/>
    </row>
    <row r="457" hidden="1">
      <c r="A457" s="96" t="s">
        <v>97</v>
      </c>
      <c r="B457" s="97">
        <v>449.0</v>
      </c>
      <c r="C457" s="248" t="s">
        <v>4178</v>
      </c>
      <c r="D457" s="250"/>
      <c r="E457" s="250"/>
      <c r="F457" s="250"/>
      <c r="G457" s="250"/>
      <c r="H457" s="250"/>
      <c r="I457" s="248"/>
      <c r="J457" s="249"/>
      <c r="K457" s="124"/>
      <c r="L457" s="250"/>
      <c r="M457" s="250"/>
      <c r="N457" s="250"/>
      <c r="O457" s="250"/>
      <c r="P457" s="250"/>
      <c r="Q457" s="250"/>
      <c r="R457" s="250"/>
      <c r="S457" s="250"/>
      <c r="T457" s="250"/>
      <c r="U457" s="250"/>
      <c r="V457" s="250"/>
      <c r="W457" s="250"/>
      <c r="X457" s="250"/>
      <c r="Y457" s="250"/>
      <c r="Z457" s="250"/>
      <c r="AA457" s="250"/>
      <c r="AB457" s="250"/>
      <c r="AC457" s="250"/>
      <c r="AD457" s="250"/>
      <c r="AE457" s="250"/>
      <c r="AF457" s="250"/>
      <c r="AG457" s="250"/>
      <c r="AH457" s="250"/>
      <c r="AI457" s="250"/>
      <c r="AJ457" s="250"/>
      <c r="AK457" s="250"/>
      <c r="AL457" s="250"/>
      <c r="AM457" s="250"/>
      <c r="AN457" s="250"/>
      <c r="AO457" s="250"/>
      <c r="AP457" s="250"/>
      <c r="AQ457" s="250"/>
      <c r="AR457" s="250"/>
      <c r="AS457" s="250"/>
      <c r="AT457" s="250"/>
      <c r="AU457" s="250"/>
      <c r="AV457" s="250"/>
      <c r="AW457" s="250"/>
      <c r="AX457" s="250"/>
      <c r="AY457" s="250"/>
      <c r="AZ457" s="250"/>
      <c r="BA457" s="250"/>
      <c r="BB457" s="250"/>
      <c r="BC457" s="250"/>
      <c r="BD457" s="260"/>
      <c r="BE457" s="260"/>
      <c r="BF457" s="260"/>
      <c r="BG457" s="260"/>
      <c r="BH457" s="260"/>
      <c r="BI457" s="100" t="str">
        <f>IFERROR(__xludf.DUMMYFUNCTION("IF(OR(REGEXMATCH(I457,""Peraturan Walikota""),REGEXMATCH(I457,""Peraturan Bupati""),REGEXMATCH(I457,""PERATURAN BUPATI""),REGEXMATCH(I457,""PERATURAN WALIKOTA"")),""Ada"",""Tidak Ada"")"),"Tidak Ada")</f>
        <v>Tidak Ada</v>
      </c>
      <c r="BJ457" s="250"/>
      <c r="BK457" s="248"/>
      <c r="BL457" s="250"/>
      <c r="BM457" s="250"/>
    </row>
    <row r="458" hidden="1">
      <c r="A458" s="96" t="s">
        <v>97</v>
      </c>
      <c r="B458" s="97">
        <v>450.0</v>
      </c>
      <c r="C458" s="248" t="s">
        <v>4179</v>
      </c>
      <c r="D458" s="250"/>
      <c r="E458" s="250"/>
      <c r="F458" s="250"/>
      <c r="G458" s="250"/>
      <c r="H458" s="250"/>
      <c r="I458" s="248"/>
      <c r="J458" s="249"/>
      <c r="K458" s="124"/>
      <c r="L458" s="250"/>
      <c r="M458" s="250"/>
      <c r="N458" s="250"/>
      <c r="O458" s="250"/>
      <c r="P458" s="250"/>
      <c r="Q458" s="250"/>
      <c r="R458" s="250"/>
      <c r="S458" s="250"/>
      <c r="T458" s="250"/>
      <c r="U458" s="250"/>
      <c r="V458" s="250"/>
      <c r="W458" s="250"/>
      <c r="X458" s="250"/>
      <c r="Y458" s="250"/>
      <c r="Z458" s="250"/>
      <c r="AA458" s="250"/>
      <c r="AB458" s="250"/>
      <c r="AC458" s="250"/>
      <c r="AD458" s="250"/>
      <c r="AE458" s="250"/>
      <c r="AF458" s="250"/>
      <c r="AG458" s="250"/>
      <c r="AH458" s="250"/>
      <c r="AI458" s="250"/>
      <c r="AJ458" s="250"/>
      <c r="AK458" s="250"/>
      <c r="AL458" s="250"/>
      <c r="AM458" s="250"/>
      <c r="AN458" s="250"/>
      <c r="AO458" s="250"/>
      <c r="AP458" s="250"/>
      <c r="AQ458" s="250"/>
      <c r="AR458" s="250"/>
      <c r="AS458" s="250"/>
      <c r="AT458" s="250"/>
      <c r="AU458" s="250"/>
      <c r="AV458" s="250"/>
      <c r="AW458" s="250"/>
      <c r="AX458" s="250"/>
      <c r="AY458" s="250"/>
      <c r="AZ458" s="250"/>
      <c r="BA458" s="250"/>
      <c r="BB458" s="250"/>
      <c r="BC458" s="250"/>
      <c r="BD458" s="260"/>
      <c r="BE458" s="260"/>
      <c r="BF458" s="260"/>
      <c r="BG458" s="260"/>
      <c r="BH458" s="260"/>
      <c r="BI458" s="100" t="str">
        <f>IFERROR(__xludf.DUMMYFUNCTION("IF(OR(REGEXMATCH(I458,""Peraturan Walikota""),REGEXMATCH(I458,""Peraturan Bupati""),REGEXMATCH(I458,""PERATURAN BUPATI""),REGEXMATCH(I458,""PERATURAN WALIKOTA"")),""Ada"",""Tidak Ada"")"),"Tidak Ada")</f>
        <v>Tidak Ada</v>
      </c>
      <c r="BJ458" s="250"/>
      <c r="BK458" s="248"/>
      <c r="BL458" s="250"/>
      <c r="BM458" s="250"/>
    </row>
    <row r="459" hidden="1">
      <c r="A459" s="96" t="s">
        <v>97</v>
      </c>
      <c r="B459" s="97">
        <v>451.0</v>
      </c>
      <c r="C459" s="248" t="s">
        <v>4180</v>
      </c>
      <c r="D459" s="250"/>
      <c r="E459" s="250"/>
      <c r="F459" s="250"/>
      <c r="G459" s="250"/>
      <c r="H459" s="250"/>
      <c r="I459" s="248"/>
      <c r="J459" s="249"/>
      <c r="K459" s="124"/>
      <c r="L459" s="250"/>
      <c r="M459" s="250"/>
      <c r="N459" s="250"/>
      <c r="O459" s="250"/>
      <c r="P459" s="250"/>
      <c r="Q459" s="250"/>
      <c r="R459" s="250"/>
      <c r="S459" s="250"/>
      <c r="T459" s="250"/>
      <c r="U459" s="250"/>
      <c r="V459" s="250"/>
      <c r="W459" s="250"/>
      <c r="X459" s="250"/>
      <c r="Y459" s="250"/>
      <c r="Z459" s="250"/>
      <c r="AA459" s="250"/>
      <c r="AB459" s="250"/>
      <c r="AC459" s="250"/>
      <c r="AD459" s="250"/>
      <c r="AE459" s="250"/>
      <c r="AF459" s="250"/>
      <c r="AG459" s="250"/>
      <c r="AH459" s="250"/>
      <c r="AI459" s="250"/>
      <c r="AJ459" s="250"/>
      <c r="AK459" s="250"/>
      <c r="AL459" s="250"/>
      <c r="AM459" s="250"/>
      <c r="AN459" s="250"/>
      <c r="AO459" s="250"/>
      <c r="AP459" s="250"/>
      <c r="AQ459" s="250"/>
      <c r="AR459" s="250"/>
      <c r="AS459" s="250"/>
      <c r="AT459" s="250"/>
      <c r="AU459" s="250"/>
      <c r="AV459" s="250"/>
      <c r="AW459" s="250"/>
      <c r="AX459" s="250"/>
      <c r="AY459" s="250"/>
      <c r="AZ459" s="250"/>
      <c r="BA459" s="250"/>
      <c r="BB459" s="250"/>
      <c r="BC459" s="250"/>
      <c r="BD459" s="260"/>
      <c r="BE459" s="260"/>
      <c r="BF459" s="260"/>
      <c r="BG459" s="260"/>
      <c r="BH459" s="260"/>
      <c r="BI459" s="100" t="str">
        <f>IFERROR(__xludf.DUMMYFUNCTION("IF(OR(REGEXMATCH(I459,""Peraturan Walikota""),REGEXMATCH(I459,""Peraturan Bupati""),REGEXMATCH(I459,""PERATURAN BUPATI""),REGEXMATCH(I459,""PERATURAN WALIKOTA"")),""Ada"",""Tidak Ada"")"),"Tidak Ada")</f>
        <v>Tidak Ada</v>
      </c>
      <c r="BJ459" s="250"/>
      <c r="BK459" s="248"/>
      <c r="BL459" s="250"/>
      <c r="BM459" s="250"/>
    </row>
    <row r="460" hidden="1">
      <c r="A460" s="96" t="s">
        <v>97</v>
      </c>
      <c r="B460" s="97">
        <v>452.0</v>
      </c>
      <c r="C460" s="248" t="s">
        <v>4181</v>
      </c>
      <c r="D460" s="250"/>
      <c r="E460" s="250"/>
      <c r="F460" s="250"/>
      <c r="G460" s="250"/>
      <c r="H460" s="250"/>
      <c r="I460" s="248"/>
      <c r="J460" s="249"/>
      <c r="K460" s="124"/>
      <c r="L460" s="250"/>
      <c r="M460" s="250"/>
      <c r="N460" s="250"/>
      <c r="O460" s="250"/>
      <c r="P460" s="250"/>
      <c r="Q460" s="250"/>
      <c r="R460" s="250"/>
      <c r="S460" s="250"/>
      <c r="T460" s="250"/>
      <c r="U460" s="250"/>
      <c r="V460" s="250"/>
      <c r="W460" s="250"/>
      <c r="X460" s="250"/>
      <c r="Y460" s="250"/>
      <c r="Z460" s="250"/>
      <c r="AA460" s="250"/>
      <c r="AB460" s="250"/>
      <c r="AC460" s="250"/>
      <c r="AD460" s="250"/>
      <c r="AE460" s="250"/>
      <c r="AF460" s="250"/>
      <c r="AG460" s="250"/>
      <c r="AH460" s="250"/>
      <c r="AI460" s="250"/>
      <c r="AJ460" s="250"/>
      <c r="AK460" s="250"/>
      <c r="AL460" s="250"/>
      <c r="AM460" s="250"/>
      <c r="AN460" s="250"/>
      <c r="AO460" s="250"/>
      <c r="AP460" s="250"/>
      <c r="AQ460" s="250"/>
      <c r="AR460" s="250"/>
      <c r="AS460" s="250"/>
      <c r="AT460" s="250"/>
      <c r="AU460" s="250"/>
      <c r="AV460" s="250"/>
      <c r="AW460" s="250"/>
      <c r="AX460" s="250"/>
      <c r="AY460" s="250"/>
      <c r="AZ460" s="250"/>
      <c r="BA460" s="250"/>
      <c r="BB460" s="250"/>
      <c r="BC460" s="250"/>
      <c r="BD460" s="260"/>
      <c r="BE460" s="260"/>
      <c r="BF460" s="260"/>
      <c r="BG460" s="260"/>
      <c r="BH460" s="260"/>
      <c r="BI460" s="100" t="str">
        <f>IFERROR(__xludf.DUMMYFUNCTION("IF(OR(REGEXMATCH(I460,""Peraturan Walikota""),REGEXMATCH(I460,""Peraturan Bupati""),REGEXMATCH(I460,""PERATURAN BUPATI""),REGEXMATCH(I460,""PERATURAN WALIKOTA"")),""Ada"",""Tidak Ada"")"),"Tidak Ada")</f>
        <v>Tidak Ada</v>
      </c>
      <c r="BJ460" s="250"/>
      <c r="BK460" s="248"/>
      <c r="BL460" s="250"/>
      <c r="BM460" s="250"/>
    </row>
    <row r="461" hidden="1">
      <c r="A461" s="96" t="s">
        <v>97</v>
      </c>
      <c r="B461" s="97">
        <v>453.0</v>
      </c>
      <c r="C461" s="248" t="s">
        <v>4182</v>
      </c>
      <c r="D461" s="250"/>
      <c r="E461" s="250"/>
      <c r="F461" s="250"/>
      <c r="G461" s="250"/>
      <c r="H461" s="250"/>
      <c r="I461" s="248"/>
      <c r="J461" s="249"/>
      <c r="K461" s="124"/>
      <c r="L461" s="250"/>
      <c r="M461" s="250"/>
      <c r="N461" s="250"/>
      <c r="O461" s="250"/>
      <c r="P461" s="250"/>
      <c r="Q461" s="250"/>
      <c r="R461" s="250"/>
      <c r="S461" s="250"/>
      <c r="T461" s="250"/>
      <c r="U461" s="250"/>
      <c r="V461" s="250"/>
      <c r="W461" s="250"/>
      <c r="X461" s="250"/>
      <c r="Y461" s="250"/>
      <c r="Z461" s="250"/>
      <c r="AA461" s="250"/>
      <c r="AB461" s="250"/>
      <c r="AC461" s="250"/>
      <c r="AD461" s="250"/>
      <c r="AE461" s="250"/>
      <c r="AF461" s="250"/>
      <c r="AG461" s="250"/>
      <c r="AH461" s="250"/>
      <c r="AI461" s="250"/>
      <c r="AJ461" s="250"/>
      <c r="AK461" s="250"/>
      <c r="AL461" s="250"/>
      <c r="AM461" s="250"/>
      <c r="AN461" s="250"/>
      <c r="AO461" s="250"/>
      <c r="AP461" s="250"/>
      <c r="AQ461" s="250"/>
      <c r="AR461" s="250"/>
      <c r="AS461" s="250"/>
      <c r="AT461" s="250"/>
      <c r="AU461" s="250"/>
      <c r="AV461" s="250"/>
      <c r="AW461" s="250"/>
      <c r="AX461" s="250"/>
      <c r="AY461" s="250"/>
      <c r="AZ461" s="250"/>
      <c r="BA461" s="250"/>
      <c r="BB461" s="250"/>
      <c r="BC461" s="250"/>
      <c r="BD461" s="260"/>
      <c r="BE461" s="260"/>
      <c r="BF461" s="260"/>
      <c r="BG461" s="260"/>
      <c r="BH461" s="260"/>
      <c r="BI461" s="100" t="str">
        <f>IFERROR(__xludf.DUMMYFUNCTION("IF(OR(REGEXMATCH(I461,""Peraturan Walikota""),REGEXMATCH(I461,""Peraturan Bupati""),REGEXMATCH(I461,""PERATURAN BUPATI""),REGEXMATCH(I461,""PERATURAN WALIKOTA"")),""Ada"",""Tidak Ada"")"),"Tidak Ada")</f>
        <v>Tidak Ada</v>
      </c>
      <c r="BJ461" s="250"/>
      <c r="BK461" s="248"/>
      <c r="BL461" s="250"/>
      <c r="BM461" s="250"/>
    </row>
    <row r="462" hidden="1">
      <c r="A462" s="96" t="s">
        <v>97</v>
      </c>
      <c r="B462" s="97">
        <v>454.0</v>
      </c>
      <c r="C462" s="248" t="s">
        <v>4183</v>
      </c>
      <c r="D462" s="250"/>
      <c r="E462" s="250"/>
      <c r="F462" s="250"/>
      <c r="G462" s="250"/>
      <c r="H462" s="250"/>
      <c r="I462" s="248"/>
      <c r="J462" s="249"/>
      <c r="K462" s="124"/>
      <c r="L462" s="250"/>
      <c r="M462" s="250"/>
      <c r="N462" s="250"/>
      <c r="O462" s="250"/>
      <c r="P462" s="250"/>
      <c r="Q462" s="250"/>
      <c r="R462" s="250"/>
      <c r="S462" s="250"/>
      <c r="T462" s="250"/>
      <c r="U462" s="250"/>
      <c r="V462" s="250"/>
      <c r="W462" s="250"/>
      <c r="X462" s="250"/>
      <c r="Y462" s="250"/>
      <c r="Z462" s="250"/>
      <c r="AA462" s="250"/>
      <c r="AB462" s="250"/>
      <c r="AC462" s="250"/>
      <c r="AD462" s="250"/>
      <c r="AE462" s="250"/>
      <c r="AF462" s="250"/>
      <c r="AG462" s="250"/>
      <c r="AH462" s="250"/>
      <c r="AI462" s="250"/>
      <c r="AJ462" s="250"/>
      <c r="AK462" s="250"/>
      <c r="AL462" s="250"/>
      <c r="AM462" s="250"/>
      <c r="AN462" s="250"/>
      <c r="AO462" s="250"/>
      <c r="AP462" s="250"/>
      <c r="AQ462" s="250"/>
      <c r="AR462" s="250"/>
      <c r="AS462" s="250"/>
      <c r="AT462" s="250"/>
      <c r="AU462" s="250"/>
      <c r="AV462" s="250"/>
      <c r="AW462" s="250"/>
      <c r="AX462" s="250"/>
      <c r="AY462" s="250"/>
      <c r="AZ462" s="250"/>
      <c r="BA462" s="250"/>
      <c r="BB462" s="250"/>
      <c r="BC462" s="250"/>
      <c r="BD462" s="260"/>
      <c r="BE462" s="260"/>
      <c r="BF462" s="260"/>
      <c r="BG462" s="260"/>
      <c r="BH462" s="260"/>
      <c r="BI462" s="100" t="str">
        <f>IFERROR(__xludf.DUMMYFUNCTION("IF(OR(REGEXMATCH(I462,""Peraturan Walikota""),REGEXMATCH(I462,""Peraturan Bupati""),REGEXMATCH(I462,""PERATURAN BUPATI""),REGEXMATCH(I462,""PERATURAN WALIKOTA"")),""Ada"",""Tidak Ada"")"),"Tidak Ada")</f>
        <v>Tidak Ada</v>
      </c>
      <c r="BJ462" s="250"/>
      <c r="BK462" s="248"/>
      <c r="BL462" s="250"/>
      <c r="BM462" s="250"/>
    </row>
    <row r="463" hidden="1">
      <c r="A463" s="96" t="s">
        <v>97</v>
      </c>
      <c r="B463" s="97">
        <v>455.0</v>
      </c>
      <c r="C463" s="248" t="s">
        <v>4184</v>
      </c>
      <c r="D463" s="250"/>
      <c r="E463" s="250"/>
      <c r="F463" s="250"/>
      <c r="G463" s="250"/>
      <c r="H463" s="250"/>
      <c r="I463" s="248"/>
      <c r="J463" s="249"/>
      <c r="K463" s="124"/>
      <c r="L463" s="250"/>
      <c r="M463" s="250"/>
      <c r="N463" s="250"/>
      <c r="O463" s="250"/>
      <c r="P463" s="250"/>
      <c r="Q463" s="250"/>
      <c r="R463" s="250"/>
      <c r="S463" s="250"/>
      <c r="T463" s="250"/>
      <c r="U463" s="250"/>
      <c r="V463" s="250"/>
      <c r="W463" s="250"/>
      <c r="X463" s="250"/>
      <c r="Y463" s="250"/>
      <c r="Z463" s="250"/>
      <c r="AA463" s="250"/>
      <c r="AB463" s="250"/>
      <c r="AC463" s="250"/>
      <c r="AD463" s="250"/>
      <c r="AE463" s="250"/>
      <c r="AF463" s="250"/>
      <c r="AG463" s="250"/>
      <c r="AH463" s="250"/>
      <c r="AI463" s="250"/>
      <c r="AJ463" s="250"/>
      <c r="AK463" s="250"/>
      <c r="AL463" s="250"/>
      <c r="AM463" s="250"/>
      <c r="AN463" s="250"/>
      <c r="AO463" s="250"/>
      <c r="AP463" s="250"/>
      <c r="AQ463" s="250"/>
      <c r="AR463" s="250"/>
      <c r="AS463" s="250"/>
      <c r="AT463" s="250"/>
      <c r="AU463" s="250"/>
      <c r="AV463" s="250"/>
      <c r="AW463" s="250"/>
      <c r="AX463" s="250"/>
      <c r="AY463" s="250"/>
      <c r="AZ463" s="250"/>
      <c r="BA463" s="250"/>
      <c r="BB463" s="250"/>
      <c r="BC463" s="250"/>
      <c r="BD463" s="260"/>
      <c r="BE463" s="260"/>
      <c r="BF463" s="260"/>
      <c r="BG463" s="260"/>
      <c r="BH463" s="260"/>
      <c r="BI463" s="100" t="str">
        <f>IFERROR(__xludf.DUMMYFUNCTION("IF(OR(REGEXMATCH(I463,""Peraturan Walikota""),REGEXMATCH(I463,""Peraturan Bupati""),REGEXMATCH(I463,""PERATURAN BUPATI""),REGEXMATCH(I463,""PERATURAN WALIKOTA"")),""Ada"",""Tidak Ada"")"),"Tidak Ada")</f>
        <v>Tidak Ada</v>
      </c>
      <c r="BJ463" s="250"/>
      <c r="BK463" s="248"/>
      <c r="BL463" s="250"/>
      <c r="BM463" s="250"/>
    </row>
    <row r="464" hidden="1">
      <c r="A464" s="96" t="s">
        <v>97</v>
      </c>
      <c r="B464" s="97">
        <v>456.0</v>
      </c>
      <c r="C464" s="248" t="s">
        <v>4185</v>
      </c>
      <c r="D464" s="250"/>
      <c r="E464" s="250"/>
      <c r="F464" s="250"/>
      <c r="G464" s="250"/>
      <c r="H464" s="250"/>
      <c r="I464" s="248"/>
      <c r="J464" s="249"/>
      <c r="K464" s="124"/>
      <c r="L464" s="250"/>
      <c r="M464" s="250"/>
      <c r="N464" s="250"/>
      <c r="O464" s="250"/>
      <c r="P464" s="250"/>
      <c r="Q464" s="250"/>
      <c r="R464" s="250"/>
      <c r="S464" s="250"/>
      <c r="T464" s="250"/>
      <c r="U464" s="250"/>
      <c r="V464" s="250"/>
      <c r="W464" s="250"/>
      <c r="X464" s="250"/>
      <c r="Y464" s="250"/>
      <c r="Z464" s="250"/>
      <c r="AA464" s="250"/>
      <c r="AB464" s="250"/>
      <c r="AC464" s="250"/>
      <c r="AD464" s="250"/>
      <c r="AE464" s="250"/>
      <c r="AF464" s="250"/>
      <c r="AG464" s="250"/>
      <c r="AH464" s="250"/>
      <c r="AI464" s="250"/>
      <c r="AJ464" s="250"/>
      <c r="AK464" s="250"/>
      <c r="AL464" s="250"/>
      <c r="AM464" s="250"/>
      <c r="AN464" s="250"/>
      <c r="AO464" s="250"/>
      <c r="AP464" s="250"/>
      <c r="AQ464" s="250"/>
      <c r="AR464" s="250"/>
      <c r="AS464" s="250"/>
      <c r="AT464" s="250"/>
      <c r="AU464" s="250"/>
      <c r="AV464" s="250"/>
      <c r="AW464" s="250"/>
      <c r="AX464" s="250"/>
      <c r="AY464" s="250"/>
      <c r="AZ464" s="250"/>
      <c r="BA464" s="250"/>
      <c r="BB464" s="250"/>
      <c r="BC464" s="250"/>
      <c r="BD464" s="260"/>
      <c r="BE464" s="260"/>
      <c r="BF464" s="260"/>
      <c r="BG464" s="260"/>
      <c r="BH464" s="260"/>
      <c r="BI464" s="100" t="str">
        <f>IFERROR(__xludf.DUMMYFUNCTION("IF(OR(REGEXMATCH(I464,""Peraturan Walikota""),REGEXMATCH(I464,""Peraturan Bupati""),REGEXMATCH(I464,""PERATURAN BUPATI""),REGEXMATCH(I464,""PERATURAN WALIKOTA"")),""Ada"",""Tidak Ada"")"),"Tidak Ada")</f>
        <v>Tidak Ada</v>
      </c>
      <c r="BJ464" s="250"/>
      <c r="BK464" s="248"/>
      <c r="BL464" s="250"/>
      <c r="BM464" s="250"/>
    </row>
    <row r="465">
      <c r="A465" s="96" t="s">
        <v>99</v>
      </c>
      <c r="B465" s="97">
        <v>457.0</v>
      </c>
      <c r="C465" s="96" t="s">
        <v>4186</v>
      </c>
      <c r="D465" s="96" t="s">
        <v>4187</v>
      </c>
      <c r="E465" s="96" t="s">
        <v>4188</v>
      </c>
      <c r="F465" s="96" t="s">
        <v>301</v>
      </c>
      <c r="G465" s="96" t="s">
        <v>301</v>
      </c>
      <c r="H465" s="96" t="s">
        <v>4189</v>
      </c>
      <c r="I465" s="96" t="s">
        <v>4677</v>
      </c>
      <c r="J465" s="97">
        <v>2022.0</v>
      </c>
      <c r="K465" s="97" t="s">
        <v>1034</v>
      </c>
      <c r="L465" s="96" t="str">
        <f>+62 853-1101-8567</f>
        <v>#ERROR!</v>
      </c>
      <c r="M465" s="96" t="s">
        <v>4192</v>
      </c>
      <c r="N465" s="96" t="s">
        <v>4193</v>
      </c>
      <c r="O465" s="96" t="s">
        <v>286</v>
      </c>
      <c r="P465" s="96" t="s">
        <v>330</v>
      </c>
      <c r="Q465" s="96" t="s">
        <v>4194</v>
      </c>
      <c r="R465" s="96" t="s">
        <v>9</v>
      </c>
      <c r="S465" s="96" t="s">
        <v>21</v>
      </c>
      <c r="T465" s="96" t="s">
        <v>21</v>
      </c>
      <c r="U465" s="96" t="s">
        <v>9</v>
      </c>
      <c r="V465" s="96" t="s">
        <v>9</v>
      </c>
      <c r="W465" s="96" t="s">
        <v>9</v>
      </c>
      <c r="X465" s="96" t="s">
        <v>9</v>
      </c>
      <c r="Y465" s="96" t="s">
        <v>9</v>
      </c>
      <c r="Z465" s="96" t="s">
        <v>9</v>
      </c>
      <c r="AA465" s="96" t="s">
        <v>9</v>
      </c>
      <c r="AB465" s="96" t="s">
        <v>21</v>
      </c>
      <c r="AC465" s="96" t="s">
        <v>228</v>
      </c>
      <c r="AD465" s="96" t="s">
        <v>228</v>
      </c>
      <c r="AE465" s="96" t="s">
        <v>228</v>
      </c>
      <c r="AF465" s="96" t="s">
        <v>228</v>
      </c>
      <c r="AG465" s="96" t="s">
        <v>229</v>
      </c>
      <c r="AH465" s="96" t="s">
        <v>228</v>
      </c>
      <c r="AI465" s="96" t="s">
        <v>228</v>
      </c>
      <c r="AJ465" s="96" t="s">
        <v>229</v>
      </c>
      <c r="AK465" s="96" t="s">
        <v>228</v>
      </c>
      <c r="AL465" s="96" t="s">
        <v>228</v>
      </c>
      <c r="AM465" s="96" t="s">
        <v>228</v>
      </c>
      <c r="AN465" s="96" t="s">
        <v>4195</v>
      </c>
      <c r="AO465" s="96" t="s">
        <v>4196</v>
      </c>
      <c r="AP465" s="96" t="s">
        <v>4197</v>
      </c>
      <c r="AQ465" s="96"/>
      <c r="AR465" s="105"/>
      <c r="AS465" s="105"/>
      <c r="AT465" s="98"/>
      <c r="AU465" s="98"/>
      <c r="AV465" s="98"/>
      <c r="AW465" s="96" t="s">
        <v>231</v>
      </c>
      <c r="AX465" s="98"/>
      <c r="AY465" s="98"/>
      <c r="AZ465" s="105"/>
      <c r="BA465" s="96" t="s">
        <v>4198</v>
      </c>
      <c r="BB465" s="96" t="s">
        <v>4199</v>
      </c>
      <c r="BC465" s="98"/>
      <c r="BD465" s="106"/>
      <c r="BE465" s="106"/>
      <c r="BF465" s="101"/>
      <c r="BG465" s="101"/>
      <c r="BH465" s="101"/>
      <c r="BI465" s="100" t="str">
        <f>IFERROR(__xludf.DUMMYFUNCTION("IF(OR(REGEXMATCH(I465,""Peraturan Walikota""),REGEXMATCH(I465,""Peraturan Bupati""),REGEXMATCH(I465,""PERATURAN BUPATI""),REGEXMATCH(I465,""PERATURAN WALIKOTA"")),""Ada"",""Tidak Ada"")"),"Ada")</f>
        <v>Ada</v>
      </c>
      <c r="BJ465" s="98"/>
      <c r="BK465" s="96"/>
      <c r="BL465" s="98"/>
      <c r="BM465" s="98"/>
    </row>
    <row r="466">
      <c r="A466" s="96" t="s">
        <v>99</v>
      </c>
      <c r="B466" s="97">
        <v>458.0</v>
      </c>
      <c r="C466" s="96" t="s">
        <v>4200</v>
      </c>
      <c r="D466" s="96" t="s">
        <v>4201</v>
      </c>
      <c r="E466" s="96" t="s">
        <v>4202</v>
      </c>
      <c r="F466" s="96">
        <v>8.5217125883E10</v>
      </c>
      <c r="G466" s="96">
        <v>8.2299137766E10</v>
      </c>
      <c r="H466" s="96" t="s">
        <v>11</v>
      </c>
      <c r="I466" s="96" t="s">
        <v>4203</v>
      </c>
      <c r="J466" s="97">
        <v>2023.0</v>
      </c>
      <c r="K466" s="97" t="s">
        <v>223</v>
      </c>
      <c r="L466" s="96" t="s">
        <v>4204</v>
      </c>
      <c r="M466" s="96" t="s">
        <v>4205</v>
      </c>
      <c r="N466" s="96" t="s">
        <v>4206</v>
      </c>
      <c r="O466" s="96" t="s">
        <v>286</v>
      </c>
      <c r="P466" s="96" t="s">
        <v>330</v>
      </c>
      <c r="Q466" s="96" t="s">
        <v>4207</v>
      </c>
      <c r="R466" s="96" t="s">
        <v>9</v>
      </c>
      <c r="S466" s="96" t="s">
        <v>9</v>
      </c>
      <c r="T466" s="96" t="s">
        <v>9</v>
      </c>
      <c r="U466" s="96" t="s">
        <v>21</v>
      </c>
      <c r="V466" s="96" t="s">
        <v>21</v>
      </c>
      <c r="W466" s="96" t="s">
        <v>21</v>
      </c>
      <c r="X466" s="96" t="s">
        <v>9</v>
      </c>
      <c r="Y466" s="96" t="s">
        <v>21</v>
      </c>
      <c r="Z466" s="96" t="s">
        <v>9</v>
      </c>
      <c r="AA466" s="96" t="s">
        <v>21</v>
      </c>
      <c r="AB466" s="96" t="s">
        <v>21</v>
      </c>
      <c r="AC466" s="96" t="s">
        <v>228</v>
      </c>
      <c r="AD466" s="96" t="s">
        <v>228</v>
      </c>
      <c r="AE466" s="96" t="s">
        <v>228</v>
      </c>
      <c r="AF466" s="96" t="s">
        <v>228</v>
      </c>
      <c r="AG466" s="96" t="s">
        <v>228</v>
      </c>
      <c r="AH466" s="96" t="s">
        <v>228</v>
      </c>
      <c r="AI466" s="96" t="s">
        <v>228</v>
      </c>
      <c r="AJ466" s="96" t="s">
        <v>228</v>
      </c>
      <c r="AK466" s="96" t="s">
        <v>228</v>
      </c>
      <c r="AL466" s="96" t="s">
        <v>228</v>
      </c>
      <c r="AM466" s="96" t="s">
        <v>228</v>
      </c>
      <c r="AN466" s="96"/>
      <c r="AO466" s="96">
        <v>41.0</v>
      </c>
      <c r="AP466" s="96" t="s">
        <v>278</v>
      </c>
      <c r="AQ466" s="96"/>
      <c r="AR466" s="105"/>
      <c r="AS466" s="105"/>
      <c r="AT466" s="98"/>
      <c r="AU466" s="98"/>
      <c r="AV466" s="98"/>
      <c r="AW466" s="96"/>
      <c r="AX466" s="96" t="s">
        <v>231</v>
      </c>
      <c r="AY466" s="98"/>
      <c r="AZ466" s="105"/>
      <c r="BA466" s="96" t="s">
        <v>4208</v>
      </c>
      <c r="BB466" s="96" t="s">
        <v>4209</v>
      </c>
      <c r="BC466" s="98"/>
      <c r="BD466" s="106"/>
      <c r="BE466" s="106"/>
      <c r="BF466" s="101"/>
      <c r="BG466" s="101"/>
      <c r="BH466" s="101"/>
      <c r="BI466" s="100" t="str">
        <f>IFERROR(__xludf.DUMMYFUNCTION("IF(OR(REGEXMATCH(I466,""Peraturan Walikota""),REGEXMATCH(I466,""Peraturan Bupati""),REGEXMATCH(I466,""PERATURAN BUPATI""),REGEXMATCH(I466,""PERATURAN WALIKOTA"")),""Ada"",""Tidak Ada"")"),"Ada")</f>
        <v>Ada</v>
      </c>
      <c r="BJ466" s="98"/>
      <c r="BK466" s="96"/>
      <c r="BL466" s="98"/>
      <c r="BM466" s="98"/>
    </row>
    <row r="467">
      <c r="A467" s="96" t="s">
        <v>99</v>
      </c>
      <c r="B467" s="97">
        <v>459.0</v>
      </c>
      <c r="C467" s="96" t="s">
        <v>4210</v>
      </c>
      <c r="D467" s="96" t="s">
        <v>4211</v>
      </c>
      <c r="E467" s="96" t="s">
        <v>4212</v>
      </c>
      <c r="F467" s="96" t="s">
        <v>4213</v>
      </c>
      <c r="G467" s="96" t="s">
        <v>4214</v>
      </c>
      <c r="H467" s="96" t="s">
        <v>11</v>
      </c>
      <c r="I467" s="96" t="s">
        <v>4215</v>
      </c>
      <c r="J467" s="97">
        <v>2023.0</v>
      </c>
      <c r="K467" s="97" t="s">
        <v>387</v>
      </c>
      <c r="L467" s="96" t="s">
        <v>4216</v>
      </c>
      <c r="M467" s="96" t="s">
        <v>4217</v>
      </c>
      <c r="N467" s="96" t="s">
        <v>4218</v>
      </c>
      <c r="O467" s="96" t="s">
        <v>286</v>
      </c>
      <c r="P467" s="96" t="s">
        <v>330</v>
      </c>
      <c r="Q467" s="96"/>
      <c r="R467" s="96" t="s">
        <v>9</v>
      </c>
      <c r="S467" s="96" t="s">
        <v>21</v>
      </c>
      <c r="T467" s="96" t="s">
        <v>9</v>
      </c>
      <c r="U467" s="96" t="s">
        <v>21</v>
      </c>
      <c r="V467" s="96" t="s">
        <v>9</v>
      </c>
      <c r="W467" s="96" t="s">
        <v>9</v>
      </c>
      <c r="X467" s="96" t="s">
        <v>9</v>
      </c>
      <c r="Y467" s="96" t="s">
        <v>9</v>
      </c>
      <c r="Z467" s="96" t="s">
        <v>9</v>
      </c>
      <c r="AA467" s="96" t="s">
        <v>21</v>
      </c>
      <c r="AB467" s="96" t="s">
        <v>21</v>
      </c>
      <c r="AC467" s="96" t="s">
        <v>228</v>
      </c>
      <c r="AD467" s="96" t="s">
        <v>228</v>
      </c>
      <c r="AE467" s="96" t="s">
        <v>228</v>
      </c>
      <c r="AF467" s="96" t="s">
        <v>228</v>
      </c>
      <c r="AG467" s="96" t="s">
        <v>228</v>
      </c>
      <c r="AH467" s="96" t="s">
        <v>228</v>
      </c>
      <c r="AI467" s="96" t="s">
        <v>228</v>
      </c>
      <c r="AJ467" s="96" t="s">
        <v>228</v>
      </c>
      <c r="AK467" s="96" t="s">
        <v>228</v>
      </c>
      <c r="AL467" s="96" t="s">
        <v>228</v>
      </c>
      <c r="AM467" s="96" t="s">
        <v>228</v>
      </c>
      <c r="AN467" s="96"/>
      <c r="AO467" s="96">
        <v>24.0</v>
      </c>
      <c r="AP467" s="96" t="s">
        <v>1940</v>
      </c>
      <c r="AQ467" s="96"/>
      <c r="AR467" s="105"/>
      <c r="AS467" s="105"/>
      <c r="AT467" s="98"/>
      <c r="AU467" s="98"/>
      <c r="AV467" s="98"/>
      <c r="AW467" s="96"/>
      <c r="AX467" s="96" t="s">
        <v>231</v>
      </c>
      <c r="AY467" s="98"/>
      <c r="AZ467" s="105"/>
      <c r="BA467" s="96" t="s">
        <v>4219</v>
      </c>
      <c r="BB467" s="96" t="s">
        <v>4220</v>
      </c>
      <c r="BC467" s="98"/>
      <c r="BD467" s="106"/>
      <c r="BE467" s="106"/>
      <c r="BF467" s="101"/>
      <c r="BG467" s="101"/>
      <c r="BH467" s="101"/>
      <c r="BI467" s="100" t="str">
        <f>IFERROR(__xludf.DUMMYFUNCTION("IF(OR(REGEXMATCH(I467,""Peraturan Walikota""),REGEXMATCH(I467,""Peraturan Bupati""),REGEXMATCH(I467,""PERATURAN BUPATI""),REGEXMATCH(I467,""PERATURAN WALIKOTA"")),""Ada"",""Tidak Ada"")"),"Ada")</f>
        <v>Ada</v>
      </c>
      <c r="BJ467" s="98"/>
      <c r="BK467" s="96"/>
      <c r="BL467" s="98"/>
      <c r="BM467" s="98"/>
    </row>
    <row r="468">
      <c r="A468" s="96" t="s">
        <v>99</v>
      </c>
      <c r="B468" s="97">
        <v>460.0</v>
      </c>
      <c r="C468" s="96" t="s">
        <v>4221</v>
      </c>
      <c r="D468" s="96" t="s">
        <v>4222</v>
      </c>
      <c r="E468" s="96" t="s">
        <v>4223</v>
      </c>
      <c r="F468" s="96">
        <v>8.2190003035E10</v>
      </c>
      <c r="G468" s="96">
        <v>8.2190003035E10</v>
      </c>
      <c r="H468" s="96" t="s">
        <v>11</v>
      </c>
      <c r="I468" s="96" t="s">
        <v>4224</v>
      </c>
      <c r="J468" s="97">
        <v>2022.0</v>
      </c>
      <c r="K468" s="97" t="s">
        <v>223</v>
      </c>
      <c r="L468" s="96" t="s">
        <v>4225</v>
      </c>
      <c r="M468" s="96" t="s">
        <v>4226</v>
      </c>
      <c r="N468" s="96" t="s">
        <v>4227</v>
      </c>
      <c r="O468" s="96" t="s">
        <v>260</v>
      </c>
      <c r="P468" s="96" t="s">
        <v>1606</v>
      </c>
      <c r="Q468" s="96"/>
      <c r="R468" s="96" t="s">
        <v>9</v>
      </c>
      <c r="S468" s="96" t="s">
        <v>9</v>
      </c>
      <c r="T468" s="96" t="s">
        <v>9</v>
      </c>
      <c r="U468" s="96" t="s">
        <v>21</v>
      </c>
      <c r="V468" s="96" t="s">
        <v>9</v>
      </c>
      <c r="W468" s="96" t="s">
        <v>9</v>
      </c>
      <c r="X468" s="96" t="s">
        <v>9</v>
      </c>
      <c r="Y468" s="96" t="s">
        <v>9</v>
      </c>
      <c r="Z468" s="96" t="s">
        <v>9</v>
      </c>
      <c r="AA468" s="96" t="s">
        <v>21</v>
      </c>
      <c r="AB468" s="96" t="s">
        <v>21</v>
      </c>
      <c r="AC468" s="96" t="s">
        <v>228</v>
      </c>
      <c r="AD468" s="96" t="s">
        <v>228</v>
      </c>
      <c r="AE468" s="96" t="s">
        <v>228</v>
      </c>
      <c r="AF468" s="96" t="s">
        <v>228</v>
      </c>
      <c r="AG468" s="96" t="s">
        <v>228</v>
      </c>
      <c r="AH468" s="96" t="s">
        <v>228</v>
      </c>
      <c r="AI468" s="96" t="s">
        <v>228</v>
      </c>
      <c r="AJ468" s="96" t="s">
        <v>228</v>
      </c>
      <c r="AK468" s="96" t="s">
        <v>229</v>
      </c>
      <c r="AL468" s="96" t="s">
        <v>228</v>
      </c>
      <c r="AM468" s="96" t="s">
        <v>228</v>
      </c>
      <c r="AN468" s="96"/>
      <c r="AO468" s="96">
        <v>53.0</v>
      </c>
      <c r="AP468" s="96" t="s">
        <v>4228</v>
      </c>
      <c r="AQ468" s="96"/>
      <c r="AR468" s="99"/>
      <c r="AS468" s="99"/>
      <c r="AT468" s="98"/>
      <c r="AU468" s="98"/>
      <c r="AV468" s="98"/>
      <c r="AW468" s="96" t="s">
        <v>231</v>
      </c>
      <c r="AX468" s="98"/>
      <c r="AY468" s="98"/>
      <c r="AZ468" s="105"/>
      <c r="BA468" s="96" t="s">
        <v>4229</v>
      </c>
      <c r="BB468" s="96" t="s">
        <v>4230</v>
      </c>
      <c r="BC468" s="98">
        <f>COUNTIF(AC468:AM468,"Sudah")</f>
        <v>10</v>
      </c>
      <c r="BD468" s="106" t="s">
        <v>245</v>
      </c>
      <c r="BE468" s="106" t="s">
        <v>320</v>
      </c>
      <c r="BF468" s="101"/>
      <c r="BG468" s="101"/>
      <c r="BH468" s="101"/>
      <c r="BI468" s="100" t="str">
        <f>IFERROR(__xludf.DUMMYFUNCTION("IF(OR(REGEXMATCH(I468,""Peraturan Walikota""),REGEXMATCH(I468,""Peraturan Bupati""),REGEXMATCH(I468,""PERATURAN BUPATI""),REGEXMATCH(I468,""PERATURAN WALIKOTA"")),""Ada"",""Tidak Ada"")"),"Ada")</f>
        <v>Ada</v>
      </c>
      <c r="BJ468" s="98" t="str">
        <f>IF(O468 = "Belum Punya", "Tidak Ada", IF(O468 = "", "Tidak Menjawab", "Ada"))</f>
        <v>Ada</v>
      </c>
      <c r="BK468" s="96" t="str">
        <f>IF(P468 = "Tidak Punya", "Tidak Ada", IF(P468 = "", "Tidak Menjawab", "Ada"))</f>
        <v>Ada</v>
      </c>
      <c r="BL468" s="98" t="str">
        <f>IF(AND(R468="Ada",S468="Ada",T468="Ada"),"Lengkap","Tidak Lengkap")</f>
        <v>Lengkap</v>
      </c>
      <c r="BM468" s="98" t="str">
        <f>IF(AND(U468="Ada",V468="Ada",W468="Ada",X468="Ada",Y468="Ada",Z468="Ada",AA468="Ada",AB468="Ada"),"Lengkap","Tidak Lengkap")</f>
        <v>Tidak Lengkap</v>
      </c>
    </row>
    <row r="469">
      <c r="A469" s="96" t="s">
        <v>99</v>
      </c>
      <c r="B469" s="97">
        <v>461.0</v>
      </c>
      <c r="C469" s="96" t="s">
        <v>4231</v>
      </c>
      <c r="D469" s="96"/>
      <c r="E469" s="96"/>
      <c r="F469" s="96"/>
      <c r="G469" s="96"/>
      <c r="H469" s="96"/>
      <c r="I469" s="96" t="s">
        <v>4232</v>
      </c>
      <c r="J469" s="97">
        <v>2020.0</v>
      </c>
      <c r="K469" s="97"/>
      <c r="L469" s="96"/>
      <c r="M469" s="96"/>
      <c r="N469" s="96"/>
      <c r="O469" s="96"/>
      <c r="P469" s="96"/>
      <c r="Q469" s="96"/>
      <c r="R469" s="96"/>
      <c r="S469" s="96"/>
      <c r="T469" s="96"/>
      <c r="U469" s="96"/>
      <c r="V469" s="96"/>
      <c r="W469" s="96"/>
      <c r="X469" s="96"/>
      <c r="Y469" s="96"/>
      <c r="Z469" s="96"/>
      <c r="AA469" s="96"/>
      <c r="AB469" s="96"/>
      <c r="AC469" s="96"/>
      <c r="AD469" s="96"/>
      <c r="AE469" s="96"/>
      <c r="AF469" s="96"/>
      <c r="AG469" s="96"/>
      <c r="AH469" s="96"/>
      <c r="AI469" s="96"/>
      <c r="AJ469" s="96"/>
      <c r="AK469" s="96"/>
      <c r="AL469" s="96"/>
      <c r="AM469" s="96"/>
      <c r="AN469" s="96"/>
      <c r="AO469" s="96"/>
      <c r="AP469" s="96"/>
      <c r="AQ469" s="96"/>
      <c r="AR469" s="99"/>
      <c r="AS469" s="99"/>
      <c r="AT469" s="98"/>
      <c r="AU469" s="98"/>
      <c r="AV469" s="98"/>
      <c r="AW469" s="96"/>
      <c r="AX469" s="98"/>
      <c r="AY469" s="98"/>
      <c r="AZ469" s="105"/>
      <c r="BA469" s="96"/>
      <c r="BB469" s="96"/>
      <c r="BC469" s="98"/>
      <c r="BD469" s="106"/>
      <c r="BE469" s="106"/>
      <c r="BF469" s="101"/>
      <c r="BG469" s="101"/>
      <c r="BH469" s="101"/>
      <c r="BI469" s="100" t="str">
        <f>IFERROR(__xludf.DUMMYFUNCTION("IF(OR(REGEXMATCH(I469,""Peraturan Walikota""),REGEXMATCH(I469,""Peraturan Bupati""),REGEXMATCH(I469,""PERATURAN BUPATI""),REGEXMATCH(I469,""PERATURAN WALIKOTA"")),""Ada"",""Tidak Ada"")"),"Ada")</f>
        <v>Ada</v>
      </c>
      <c r="BJ469" s="98"/>
      <c r="BK469" s="96"/>
      <c r="BL469" s="98"/>
      <c r="BM469" s="98"/>
    </row>
    <row r="470">
      <c r="A470" s="96" t="s">
        <v>99</v>
      </c>
      <c r="B470" s="97">
        <v>462.0</v>
      </c>
      <c r="C470" s="96" t="s">
        <v>4233</v>
      </c>
      <c r="D470" s="96"/>
      <c r="E470" s="96"/>
      <c r="F470" s="96"/>
      <c r="G470" s="96"/>
      <c r="H470" s="96"/>
      <c r="I470" s="96" t="s">
        <v>4234</v>
      </c>
      <c r="J470" s="97">
        <v>2021.0</v>
      </c>
      <c r="K470" s="97"/>
      <c r="L470" s="96"/>
      <c r="M470" s="96"/>
      <c r="N470" s="96"/>
      <c r="O470" s="96"/>
      <c r="P470" s="96"/>
      <c r="Q470" s="96"/>
      <c r="R470" s="96"/>
      <c r="S470" s="96"/>
      <c r="T470" s="96"/>
      <c r="U470" s="96"/>
      <c r="V470" s="96"/>
      <c r="W470" s="96"/>
      <c r="X470" s="96"/>
      <c r="Y470" s="96"/>
      <c r="Z470" s="96"/>
      <c r="AA470" s="96"/>
      <c r="AB470" s="96"/>
      <c r="AC470" s="96"/>
      <c r="AD470" s="96"/>
      <c r="AE470" s="96"/>
      <c r="AF470" s="96"/>
      <c r="AG470" s="96"/>
      <c r="AH470" s="96"/>
      <c r="AI470" s="96"/>
      <c r="AJ470" s="96"/>
      <c r="AK470" s="96"/>
      <c r="AL470" s="96"/>
      <c r="AM470" s="96"/>
      <c r="AN470" s="96"/>
      <c r="AO470" s="96"/>
      <c r="AP470" s="96"/>
      <c r="AQ470" s="96"/>
      <c r="AR470" s="99"/>
      <c r="AS470" s="99"/>
      <c r="AT470" s="98"/>
      <c r="AU470" s="98"/>
      <c r="AV470" s="98"/>
      <c r="AW470" s="96"/>
      <c r="AX470" s="98"/>
      <c r="AY470" s="98"/>
      <c r="AZ470" s="105"/>
      <c r="BA470" s="96"/>
      <c r="BB470" s="96"/>
      <c r="BC470" s="98"/>
      <c r="BD470" s="106"/>
      <c r="BE470" s="106"/>
      <c r="BF470" s="101"/>
      <c r="BG470" s="101"/>
      <c r="BH470" s="101"/>
      <c r="BI470" s="100" t="str">
        <f>IFERROR(__xludf.DUMMYFUNCTION("IF(OR(REGEXMATCH(I470,""Peraturan Walikota""),REGEXMATCH(I470,""Peraturan Bupati""),REGEXMATCH(I470,""PERATURAN BUPATI""),REGEXMATCH(I470,""PERATURAN WALIKOTA"")),""Ada"",""Tidak Ada"")"),"Ada")</f>
        <v>Ada</v>
      </c>
      <c r="BJ470" s="98"/>
      <c r="BK470" s="96"/>
      <c r="BL470" s="98"/>
      <c r="BM470" s="98"/>
    </row>
    <row r="471">
      <c r="A471" s="96" t="s">
        <v>99</v>
      </c>
      <c r="B471" s="97">
        <v>463.0</v>
      </c>
      <c r="C471" s="96" t="s">
        <v>4235</v>
      </c>
      <c r="D471" s="96"/>
      <c r="E471" s="96"/>
      <c r="F471" s="96"/>
      <c r="G471" s="96"/>
      <c r="H471" s="96"/>
      <c r="I471" s="96" t="s">
        <v>4236</v>
      </c>
      <c r="J471" s="97">
        <v>2022.0</v>
      </c>
      <c r="K471" s="97"/>
      <c r="L471" s="96"/>
      <c r="M471" s="96"/>
      <c r="N471" s="96"/>
      <c r="O471" s="96"/>
      <c r="P471" s="96"/>
      <c r="Q471" s="96"/>
      <c r="R471" s="96"/>
      <c r="S471" s="96"/>
      <c r="T471" s="96"/>
      <c r="U471" s="96"/>
      <c r="V471" s="96"/>
      <c r="W471" s="96"/>
      <c r="X471" s="96"/>
      <c r="Y471" s="96"/>
      <c r="Z471" s="96"/>
      <c r="AA471" s="96"/>
      <c r="AB471" s="96"/>
      <c r="AC471" s="96"/>
      <c r="AD471" s="96"/>
      <c r="AE471" s="96"/>
      <c r="AF471" s="96"/>
      <c r="AG471" s="96"/>
      <c r="AH471" s="96"/>
      <c r="AI471" s="96"/>
      <c r="AJ471" s="96"/>
      <c r="AK471" s="96"/>
      <c r="AL471" s="96"/>
      <c r="AM471" s="96"/>
      <c r="AN471" s="96"/>
      <c r="AO471" s="96"/>
      <c r="AP471" s="96"/>
      <c r="AQ471" s="96"/>
      <c r="AR471" s="99"/>
      <c r="AS471" s="99"/>
      <c r="AT471" s="98"/>
      <c r="AU471" s="98"/>
      <c r="AV471" s="98"/>
      <c r="AW471" s="96"/>
      <c r="AX471" s="98"/>
      <c r="AY471" s="98"/>
      <c r="AZ471" s="105"/>
      <c r="BA471" s="96"/>
      <c r="BB471" s="96"/>
      <c r="BC471" s="98"/>
      <c r="BD471" s="106"/>
      <c r="BE471" s="106"/>
      <c r="BF471" s="101"/>
      <c r="BG471" s="101"/>
      <c r="BH471" s="101"/>
      <c r="BI471" s="100" t="str">
        <f>IFERROR(__xludf.DUMMYFUNCTION("IF(OR(REGEXMATCH(I471,""Peraturan Walikota""),REGEXMATCH(I471,""Peraturan Bupati""),REGEXMATCH(I471,""PERATURAN BUPATI""),REGEXMATCH(I471,""PERATURAN WALIKOTA"")),""Ada"",""Tidak Ada"")"),"Ada")</f>
        <v>Ada</v>
      </c>
      <c r="BJ471" s="98"/>
      <c r="BK471" s="96"/>
      <c r="BL471" s="98"/>
      <c r="BM471" s="98"/>
    </row>
    <row r="472" hidden="1">
      <c r="A472" s="96" t="s">
        <v>99</v>
      </c>
      <c r="B472" s="97">
        <v>464.0</v>
      </c>
      <c r="C472" s="248" t="s">
        <v>4678</v>
      </c>
      <c r="D472" s="250"/>
      <c r="E472" s="250"/>
      <c r="F472" s="250"/>
      <c r="G472" s="250"/>
      <c r="H472" s="250"/>
      <c r="I472" s="248"/>
      <c r="J472" s="249"/>
      <c r="K472" s="124"/>
      <c r="L472" s="250"/>
      <c r="M472" s="250"/>
      <c r="N472" s="250"/>
      <c r="O472" s="250"/>
      <c r="P472" s="250"/>
      <c r="Q472" s="250"/>
      <c r="R472" s="250"/>
      <c r="S472" s="250"/>
      <c r="T472" s="250"/>
      <c r="U472" s="250"/>
      <c r="V472" s="250"/>
      <c r="W472" s="250"/>
      <c r="X472" s="250"/>
      <c r="Y472" s="250"/>
      <c r="Z472" s="250"/>
      <c r="AA472" s="250"/>
      <c r="AB472" s="250"/>
      <c r="AC472" s="250"/>
      <c r="AD472" s="250"/>
      <c r="AE472" s="250"/>
      <c r="AF472" s="250"/>
      <c r="AG472" s="250"/>
      <c r="AH472" s="250"/>
      <c r="AI472" s="250"/>
      <c r="AJ472" s="250"/>
      <c r="AK472" s="250"/>
      <c r="AL472" s="250"/>
      <c r="AM472" s="250"/>
      <c r="AN472" s="250"/>
      <c r="AO472" s="250"/>
      <c r="AP472" s="250"/>
      <c r="AQ472" s="250"/>
      <c r="AR472" s="250"/>
      <c r="AS472" s="250"/>
      <c r="AT472" s="250"/>
      <c r="AU472" s="250"/>
      <c r="AV472" s="250"/>
      <c r="AW472" s="250"/>
      <c r="AX472" s="250"/>
      <c r="AY472" s="250"/>
      <c r="AZ472" s="250"/>
      <c r="BA472" s="250"/>
      <c r="BB472" s="250"/>
      <c r="BC472" s="250"/>
      <c r="BD472" s="260"/>
      <c r="BE472" s="260"/>
      <c r="BF472" s="260"/>
      <c r="BG472" s="260"/>
      <c r="BH472" s="260"/>
      <c r="BI472" s="100" t="str">
        <f>IFERROR(__xludf.DUMMYFUNCTION("IF(OR(REGEXMATCH(I472,""Peraturan Walikota""),REGEXMATCH(I472,""Peraturan Bupati""),REGEXMATCH(I472,""PERATURAN BUPATI""),REGEXMATCH(I472,""PERATURAN WALIKOTA"")),""Ada"",""Tidak Ada"")"),"Tidak Ada")</f>
        <v>Tidak Ada</v>
      </c>
      <c r="BJ472" s="250"/>
      <c r="BK472" s="248"/>
      <c r="BL472" s="250"/>
      <c r="BM472" s="250"/>
    </row>
    <row r="473" hidden="1">
      <c r="A473" s="96" t="s">
        <v>99</v>
      </c>
      <c r="B473" s="97">
        <v>465.0</v>
      </c>
      <c r="C473" s="248" t="s">
        <v>4679</v>
      </c>
      <c r="D473" s="250"/>
      <c r="E473" s="250"/>
      <c r="F473" s="250"/>
      <c r="G473" s="250"/>
      <c r="H473" s="250"/>
      <c r="I473" s="248"/>
      <c r="J473" s="249"/>
      <c r="K473" s="124"/>
      <c r="L473" s="250"/>
      <c r="M473" s="250"/>
      <c r="N473" s="250"/>
      <c r="O473" s="250"/>
      <c r="P473" s="250"/>
      <c r="Q473" s="250"/>
      <c r="R473" s="250"/>
      <c r="S473" s="250"/>
      <c r="T473" s="250"/>
      <c r="U473" s="250"/>
      <c r="V473" s="250"/>
      <c r="W473" s="250"/>
      <c r="X473" s="250"/>
      <c r="Y473" s="250"/>
      <c r="Z473" s="250"/>
      <c r="AA473" s="250"/>
      <c r="AB473" s="250"/>
      <c r="AC473" s="250"/>
      <c r="AD473" s="250"/>
      <c r="AE473" s="250"/>
      <c r="AF473" s="250"/>
      <c r="AG473" s="250"/>
      <c r="AH473" s="250"/>
      <c r="AI473" s="250"/>
      <c r="AJ473" s="250"/>
      <c r="AK473" s="250"/>
      <c r="AL473" s="250"/>
      <c r="AM473" s="250"/>
      <c r="AN473" s="250"/>
      <c r="AO473" s="250"/>
      <c r="AP473" s="250"/>
      <c r="AQ473" s="250"/>
      <c r="AR473" s="250"/>
      <c r="AS473" s="250"/>
      <c r="AT473" s="250"/>
      <c r="AU473" s="250"/>
      <c r="AV473" s="250"/>
      <c r="AW473" s="250"/>
      <c r="AX473" s="250"/>
      <c r="AY473" s="250"/>
      <c r="AZ473" s="250"/>
      <c r="BA473" s="250"/>
      <c r="BB473" s="250"/>
      <c r="BC473" s="250"/>
      <c r="BD473" s="260"/>
      <c r="BE473" s="260"/>
      <c r="BF473" s="260"/>
      <c r="BG473" s="260"/>
      <c r="BH473" s="260"/>
      <c r="BI473" s="100" t="str">
        <f>IFERROR(__xludf.DUMMYFUNCTION("IF(OR(REGEXMATCH(I473,""Peraturan Walikota""),REGEXMATCH(I473,""Peraturan Bupati""),REGEXMATCH(I473,""PERATURAN BUPATI""),REGEXMATCH(I473,""PERATURAN WALIKOTA"")),""Ada"",""Tidak Ada"")"),"Tidak Ada")</f>
        <v>Tidak Ada</v>
      </c>
      <c r="BJ473" s="250"/>
      <c r="BK473" s="248"/>
      <c r="BL473" s="250"/>
      <c r="BM473" s="250"/>
    </row>
    <row r="474" hidden="1">
      <c r="A474" s="96" t="s">
        <v>99</v>
      </c>
      <c r="B474" s="97">
        <v>466.0</v>
      </c>
      <c r="C474" s="248" t="s">
        <v>4680</v>
      </c>
      <c r="D474" s="250"/>
      <c r="E474" s="250"/>
      <c r="F474" s="250"/>
      <c r="G474" s="250"/>
      <c r="H474" s="250"/>
      <c r="I474" s="248"/>
      <c r="J474" s="249"/>
      <c r="K474" s="124"/>
      <c r="L474" s="250"/>
      <c r="M474" s="250"/>
      <c r="N474" s="250"/>
      <c r="O474" s="250"/>
      <c r="P474" s="250"/>
      <c r="Q474" s="250"/>
      <c r="R474" s="250"/>
      <c r="S474" s="250"/>
      <c r="T474" s="250"/>
      <c r="U474" s="250"/>
      <c r="V474" s="250"/>
      <c r="W474" s="250"/>
      <c r="X474" s="250"/>
      <c r="Y474" s="250"/>
      <c r="Z474" s="250"/>
      <c r="AA474" s="250"/>
      <c r="AB474" s="250"/>
      <c r="AC474" s="250"/>
      <c r="AD474" s="250"/>
      <c r="AE474" s="250"/>
      <c r="AF474" s="250"/>
      <c r="AG474" s="250"/>
      <c r="AH474" s="250"/>
      <c r="AI474" s="250"/>
      <c r="AJ474" s="250"/>
      <c r="AK474" s="250"/>
      <c r="AL474" s="250"/>
      <c r="AM474" s="250"/>
      <c r="AN474" s="250"/>
      <c r="AO474" s="250"/>
      <c r="AP474" s="250"/>
      <c r="AQ474" s="250"/>
      <c r="AR474" s="250"/>
      <c r="AS474" s="250"/>
      <c r="AT474" s="250"/>
      <c r="AU474" s="250"/>
      <c r="AV474" s="250"/>
      <c r="AW474" s="250"/>
      <c r="AX474" s="250"/>
      <c r="AY474" s="250"/>
      <c r="AZ474" s="250"/>
      <c r="BA474" s="250"/>
      <c r="BB474" s="250"/>
      <c r="BC474" s="250"/>
      <c r="BD474" s="260"/>
      <c r="BE474" s="260"/>
      <c r="BF474" s="260"/>
      <c r="BG474" s="260"/>
      <c r="BH474" s="260"/>
      <c r="BI474" s="100" t="str">
        <f>IFERROR(__xludf.DUMMYFUNCTION("IF(OR(REGEXMATCH(I474,""Peraturan Walikota""),REGEXMATCH(I474,""Peraturan Bupati""),REGEXMATCH(I474,""PERATURAN BUPATI""),REGEXMATCH(I474,""PERATURAN WALIKOTA"")),""Ada"",""Tidak Ada"")"),"Tidak Ada")</f>
        <v>Tidak Ada</v>
      </c>
      <c r="BJ474" s="250"/>
      <c r="BK474" s="248"/>
      <c r="BL474" s="250"/>
      <c r="BM474" s="250"/>
    </row>
    <row r="475" hidden="1">
      <c r="A475" s="96" t="s">
        <v>4247</v>
      </c>
      <c r="B475" s="97">
        <v>467.0</v>
      </c>
      <c r="C475" s="248" t="s">
        <v>4248</v>
      </c>
      <c r="D475" s="250"/>
      <c r="E475" s="250"/>
      <c r="F475" s="250"/>
      <c r="G475" s="250"/>
      <c r="H475" s="250"/>
      <c r="I475" s="248"/>
      <c r="J475" s="249">
        <v>2024.0</v>
      </c>
      <c r="K475" s="124"/>
      <c r="L475" s="250"/>
      <c r="M475" s="250"/>
      <c r="N475" s="250"/>
      <c r="O475" s="250"/>
      <c r="P475" s="250"/>
      <c r="Q475" s="250"/>
      <c r="R475" s="250"/>
      <c r="S475" s="250"/>
      <c r="T475" s="250"/>
      <c r="U475" s="250"/>
      <c r="V475" s="250"/>
      <c r="W475" s="250"/>
      <c r="X475" s="250"/>
      <c r="Y475" s="250"/>
      <c r="Z475" s="250"/>
      <c r="AA475" s="250"/>
      <c r="AB475" s="250"/>
      <c r="AC475" s="250"/>
      <c r="AD475" s="250"/>
      <c r="AE475" s="250"/>
      <c r="AF475" s="250"/>
      <c r="AG475" s="250"/>
      <c r="AH475" s="250"/>
      <c r="AI475" s="250"/>
      <c r="AJ475" s="250"/>
      <c r="AK475" s="250"/>
      <c r="AL475" s="250"/>
      <c r="AM475" s="250"/>
      <c r="AN475" s="250"/>
      <c r="AO475" s="250"/>
      <c r="AP475" s="250"/>
      <c r="AQ475" s="250"/>
      <c r="AR475" s="250"/>
      <c r="AS475" s="250"/>
      <c r="AT475" s="250"/>
      <c r="AU475" s="250"/>
      <c r="AV475" s="250"/>
      <c r="AW475" s="250"/>
      <c r="AX475" s="250"/>
      <c r="AY475" s="250"/>
      <c r="AZ475" s="250"/>
      <c r="BA475" s="250"/>
      <c r="BB475" s="250"/>
      <c r="BC475" s="250"/>
      <c r="BD475" s="260"/>
      <c r="BE475" s="260"/>
      <c r="BF475" s="260"/>
      <c r="BG475" s="260"/>
      <c r="BH475" s="260"/>
      <c r="BI475" s="100" t="str">
        <f>IFERROR(__xludf.DUMMYFUNCTION("IF(OR(REGEXMATCH(I475,""Peraturan Walikota""),REGEXMATCH(I475,""Peraturan Bupati""),REGEXMATCH(I475,""PERATURAN BUPATI""),REGEXMATCH(I475,""PERATURAN WALIKOTA"")),""Ada"",""Tidak Ada"")"),"Tidak Ada")</f>
        <v>Tidak Ada</v>
      </c>
      <c r="BJ475" s="250"/>
      <c r="BK475" s="248"/>
      <c r="BL475" s="250"/>
      <c r="BM475" s="250"/>
    </row>
    <row r="476">
      <c r="A476" s="96" t="s">
        <v>4247</v>
      </c>
      <c r="B476" s="97">
        <v>468.0</v>
      </c>
      <c r="C476" s="96" t="s">
        <v>4250</v>
      </c>
      <c r="D476" s="96" t="s">
        <v>4251</v>
      </c>
      <c r="E476" s="96" t="s">
        <v>4252</v>
      </c>
      <c r="F476" s="96">
        <v>8.2111506911E10</v>
      </c>
      <c r="G476" s="96">
        <v>8.2111506911E10</v>
      </c>
      <c r="H476" s="96" t="s">
        <v>11</v>
      </c>
      <c r="I476" s="96" t="s">
        <v>4253</v>
      </c>
      <c r="J476" s="97">
        <v>2023.0</v>
      </c>
      <c r="K476" s="97" t="s">
        <v>387</v>
      </c>
      <c r="L476" s="96" t="s">
        <v>4254</v>
      </c>
      <c r="M476" s="96" t="s">
        <v>4255</v>
      </c>
      <c r="N476" s="96" t="s">
        <v>4256</v>
      </c>
      <c r="O476" s="96" t="s">
        <v>286</v>
      </c>
      <c r="P476" s="96" t="s">
        <v>287</v>
      </c>
      <c r="Q476" s="96" t="s">
        <v>4257</v>
      </c>
      <c r="R476" s="96" t="s">
        <v>9</v>
      </c>
      <c r="S476" s="96" t="s">
        <v>21</v>
      </c>
      <c r="T476" s="96" t="s">
        <v>9</v>
      </c>
      <c r="U476" s="96" t="s">
        <v>21</v>
      </c>
      <c r="V476" s="96" t="s">
        <v>21</v>
      </c>
      <c r="W476" s="96" t="s">
        <v>21</v>
      </c>
      <c r="X476" s="96" t="s">
        <v>21</v>
      </c>
      <c r="Y476" s="96" t="s">
        <v>21</v>
      </c>
      <c r="Z476" s="96" t="s">
        <v>21</v>
      </c>
      <c r="AA476" s="96" t="s">
        <v>21</v>
      </c>
      <c r="AB476" s="96" t="s">
        <v>21</v>
      </c>
      <c r="AC476" s="96" t="s">
        <v>228</v>
      </c>
      <c r="AD476" s="96" t="s">
        <v>228</v>
      </c>
      <c r="AE476" s="96" t="s">
        <v>228</v>
      </c>
      <c r="AF476" s="96" t="s">
        <v>229</v>
      </c>
      <c r="AG476" s="96" t="s">
        <v>229</v>
      </c>
      <c r="AH476" s="96" t="s">
        <v>229</v>
      </c>
      <c r="AI476" s="96" t="s">
        <v>229</v>
      </c>
      <c r="AJ476" s="96" t="s">
        <v>229</v>
      </c>
      <c r="AK476" s="96" t="s">
        <v>229</v>
      </c>
      <c r="AL476" s="96" t="s">
        <v>228</v>
      </c>
      <c r="AM476" s="96" t="s">
        <v>228</v>
      </c>
      <c r="AN476" s="96" t="s">
        <v>4258</v>
      </c>
      <c r="AO476" s="96" t="s">
        <v>4259</v>
      </c>
      <c r="AP476" s="96" t="s">
        <v>305</v>
      </c>
      <c r="AQ476" s="98"/>
      <c r="AR476" s="98"/>
      <c r="AS476" s="98"/>
      <c r="AT476" s="98"/>
      <c r="AU476" s="98"/>
      <c r="AV476" s="98"/>
      <c r="AW476" s="98"/>
      <c r="AX476" s="96" t="s">
        <v>231</v>
      </c>
      <c r="AY476" s="98"/>
      <c r="AZ476" s="98"/>
      <c r="BA476" s="96" t="s">
        <v>4260</v>
      </c>
      <c r="BB476" s="96" t="s">
        <v>4261</v>
      </c>
      <c r="BC476" s="98"/>
      <c r="BD476" s="101"/>
      <c r="BE476" s="101"/>
      <c r="BF476" s="101"/>
      <c r="BG476" s="101"/>
      <c r="BH476" s="101"/>
      <c r="BI476" s="100" t="str">
        <f>IFERROR(__xludf.DUMMYFUNCTION("IF(OR(REGEXMATCH(I476,""Peraturan Walikota""),REGEXMATCH(I476,""Peraturan Bupati""),REGEXMATCH(I476,""PERATURAN BUPATI""),REGEXMATCH(I476,""PERATURAN WALIKOTA"")),""Ada"",""Tidak Ada"")"),"Ada")</f>
        <v>Ada</v>
      </c>
      <c r="BJ476" s="98"/>
      <c r="BK476" s="96"/>
      <c r="BL476" s="98"/>
      <c r="BM476" s="98"/>
    </row>
    <row r="477" hidden="1">
      <c r="A477" s="96" t="s">
        <v>4247</v>
      </c>
      <c r="B477" s="97">
        <v>469.0</v>
      </c>
      <c r="C477" s="248" t="s">
        <v>4262</v>
      </c>
      <c r="D477" s="250"/>
      <c r="E477" s="250"/>
      <c r="F477" s="250"/>
      <c r="G477" s="250"/>
      <c r="H477" s="250"/>
      <c r="I477" s="248"/>
      <c r="J477" s="249">
        <v>2021.0</v>
      </c>
      <c r="K477" s="124"/>
      <c r="L477" s="250"/>
      <c r="M477" s="250"/>
      <c r="N477" s="250"/>
      <c r="O477" s="250"/>
      <c r="P477" s="250"/>
      <c r="Q477" s="250"/>
      <c r="R477" s="250"/>
      <c r="S477" s="250"/>
      <c r="T477" s="250"/>
      <c r="U477" s="250"/>
      <c r="V477" s="250"/>
      <c r="W477" s="250"/>
      <c r="X477" s="250"/>
      <c r="Y477" s="250"/>
      <c r="Z477" s="250"/>
      <c r="AA477" s="250"/>
      <c r="AB477" s="250"/>
      <c r="AC477" s="250"/>
      <c r="AD477" s="250"/>
      <c r="AE477" s="250"/>
      <c r="AF477" s="250"/>
      <c r="AG477" s="250"/>
      <c r="AH477" s="250"/>
      <c r="AI477" s="250"/>
      <c r="AJ477" s="250"/>
      <c r="AK477" s="250"/>
      <c r="AL477" s="250"/>
      <c r="AM477" s="250"/>
      <c r="AN477" s="250"/>
      <c r="AO477" s="250"/>
      <c r="AP477" s="250"/>
      <c r="AQ477" s="250"/>
      <c r="AR477" s="250"/>
      <c r="AS477" s="250"/>
      <c r="AT477" s="250"/>
      <c r="AU477" s="250"/>
      <c r="AV477" s="250"/>
      <c r="AW477" s="250"/>
      <c r="AX477" s="250"/>
      <c r="AY477" s="250"/>
      <c r="AZ477" s="250"/>
      <c r="BA477" s="250"/>
      <c r="BB477" s="250"/>
      <c r="BC477" s="250"/>
      <c r="BD477" s="260"/>
      <c r="BE477" s="260"/>
      <c r="BF477" s="260"/>
      <c r="BG477" s="260"/>
      <c r="BH477" s="260"/>
      <c r="BI477" s="100" t="str">
        <f>IFERROR(__xludf.DUMMYFUNCTION("IF(OR(REGEXMATCH(I477,""Peraturan Walikota""),REGEXMATCH(I477,""Peraturan Bupati""),REGEXMATCH(I477,""PERATURAN BUPATI""),REGEXMATCH(I477,""PERATURAN WALIKOTA"")),""Ada"",""Tidak Ada"")"),"Tidak Ada")</f>
        <v>Tidak Ada</v>
      </c>
      <c r="BJ477" s="250"/>
      <c r="BK477" s="248"/>
      <c r="BL477" s="250"/>
      <c r="BM477" s="250"/>
    </row>
    <row r="478" hidden="1">
      <c r="A478" s="96" t="s">
        <v>4247</v>
      </c>
      <c r="B478" s="97">
        <v>470.0</v>
      </c>
      <c r="C478" s="248" t="s">
        <v>4264</v>
      </c>
      <c r="D478" s="250"/>
      <c r="E478" s="250"/>
      <c r="F478" s="250"/>
      <c r="G478" s="250"/>
      <c r="H478" s="250"/>
      <c r="I478" s="248"/>
      <c r="J478" s="249">
        <v>2020.0</v>
      </c>
      <c r="K478" s="124"/>
      <c r="L478" s="250"/>
      <c r="M478" s="250"/>
      <c r="N478" s="250"/>
      <c r="O478" s="250"/>
      <c r="P478" s="250"/>
      <c r="Q478" s="250"/>
      <c r="R478" s="250"/>
      <c r="S478" s="250"/>
      <c r="T478" s="250"/>
      <c r="U478" s="250"/>
      <c r="V478" s="250"/>
      <c r="W478" s="250"/>
      <c r="X478" s="250"/>
      <c r="Y478" s="250"/>
      <c r="Z478" s="250"/>
      <c r="AA478" s="250"/>
      <c r="AB478" s="250"/>
      <c r="AC478" s="250"/>
      <c r="AD478" s="250"/>
      <c r="AE478" s="250"/>
      <c r="AF478" s="250"/>
      <c r="AG478" s="250"/>
      <c r="AH478" s="250"/>
      <c r="AI478" s="250"/>
      <c r="AJ478" s="250"/>
      <c r="AK478" s="250"/>
      <c r="AL478" s="250"/>
      <c r="AM478" s="250"/>
      <c r="AN478" s="250"/>
      <c r="AO478" s="250"/>
      <c r="AP478" s="250"/>
      <c r="AQ478" s="250"/>
      <c r="AR478" s="250"/>
      <c r="AS478" s="250"/>
      <c r="AT478" s="250"/>
      <c r="AU478" s="250"/>
      <c r="AV478" s="250"/>
      <c r="AW478" s="250"/>
      <c r="AX478" s="250"/>
      <c r="AY478" s="250"/>
      <c r="AZ478" s="250"/>
      <c r="BA478" s="250"/>
      <c r="BB478" s="250"/>
      <c r="BC478" s="250"/>
      <c r="BD478" s="260"/>
      <c r="BE478" s="260"/>
      <c r="BF478" s="260"/>
      <c r="BG478" s="260"/>
      <c r="BH478" s="260"/>
      <c r="BI478" s="100" t="str">
        <f>IFERROR(__xludf.DUMMYFUNCTION("IF(OR(REGEXMATCH(I478,""Peraturan Walikota""),REGEXMATCH(I478,""Peraturan Bupati""),REGEXMATCH(I478,""PERATURAN BUPATI""),REGEXMATCH(I478,""PERATURAN WALIKOTA"")),""Ada"",""Tidak Ada"")"),"Tidak Ada")</f>
        <v>Tidak Ada</v>
      </c>
      <c r="BJ478" s="250"/>
      <c r="BK478" s="248"/>
      <c r="BL478" s="250"/>
      <c r="BM478" s="250"/>
    </row>
    <row r="479" hidden="1">
      <c r="A479" s="96" t="s">
        <v>4247</v>
      </c>
      <c r="B479" s="97">
        <v>471.0</v>
      </c>
      <c r="C479" s="248" t="s">
        <v>4266</v>
      </c>
      <c r="D479" s="250"/>
      <c r="E479" s="250"/>
      <c r="F479" s="250"/>
      <c r="G479" s="250"/>
      <c r="H479" s="250"/>
      <c r="I479" s="248"/>
      <c r="J479" s="249">
        <v>2020.0</v>
      </c>
      <c r="K479" s="124"/>
      <c r="L479" s="250"/>
      <c r="M479" s="250"/>
      <c r="N479" s="250"/>
      <c r="O479" s="250"/>
      <c r="P479" s="250"/>
      <c r="Q479" s="250"/>
      <c r="R479" s="250"/>
      <c r="S479" s="250"/>
      <c r="T479" s="250"/>
      <c r="U479" s="250"/>
      <c r="V479" s="250"/>
      <c r="W479" s="250"/>
      <c r="X479" s="250"/>
      <c r="Y479" s="250"/>
      <c r="Z479" s="250"/>
      <c r="AA479" s="250"/>
      <c r="AB479" s="250"/>
      <c r="AC479" s="250"/>
      <c r="AD479" s="250"/>
      <c r="AE479" s="250"/>
      <c r="AF479" s="250"/>
      <c r="AG479" s="250"/>
      <c r="AH479" s="250"/>
      <c r="AI479" s="250"/>
      <c r="AJ479" s="250"/>
      <c r="AK479" s="250"/>
      <c r="AL479" s="250"/>
      <c r="AM479" s="250"/>
      <c r="AN479" s="250"/>
      <c r="AO479" s="250"/>
      <c r="AP479" s="250"/>
      <c r="AQ479" s="250"/>
      <c r="AR479" s="250"/>
      <c r="AS479" s="250"/>
      <c r="AT479" s="250"/>
      <c r="AU479" s="250"/>
      <c r="AV479" s="250"/>
      <c r="AW479" s="250"/>
      <c r="AX479" s="250"/>
      <c r="AY479" s="250"/>
      <c r="AZ479" s="250"/>
      <c r="BA479" s="250"/>
      <c r="BB479" s="250"/>
      <c r="BC479" s="250"/>
      <c r="BD479" s="260"/>
      <c r="BE479" s="260"/>
      <c r="BF479" s="260"/>
      <c r="BG479" s="260"/>
      <c r="BH479" s="260"/>
      <c r="BI479" s="100" t="str">
        <f>IFERROR(__xludf.DUMMYFUNCTION("IF(OR(REGEXMATCH(I479,""Peraturan Walikota""),REGEXMATCH(I479,""Peraturan Bupati""),REGEXMATCH(I479,""PERATURAN BUPATI""),REGEXMATCH(I479,""PERATURAN WALIKOTA"")),""Ada"",""Tidak Ada"")"),"Tidak Ada")</f>
        <v>Tidak Ada</v>
      </c>
      <c r="BJ479" s="250"/>
      <c r="BK479" s="248"/>
      <c r="BL479" s="250"/>
      <c r="BM479" s="250"/>
    </row>
    <row r="480" hidden="1">
      <c r="A480" s="96" t="s">
        <v>4247</v>
      </c>
      <c r="B480" s="97">
        <v>472.0</v>
      </c>
      <c r="C480" s="248" t="s">
        <v>4268</v>
      </c>
      <c r="D480" s="250"/>
      <c r="E480" s="250"/>
      <c r="F480" s="250"/>
      <c r="G480" s="250"/>
      <c r="H480" s="250"/>
      <c r="I480" s="248"/>
      <c r="J480" s="249">
        <v>2020.0</v>
      </c>
      <c r="K480" s="124"/>
      <c r="L480" s="250"/>
      <c r="M480" s="250"/>
      <c r="N480" s="250"/>
      <c r="O480" s="250"/>
      <c r="P480" s="250"/>
      <c r="Q480" s="250"/>
      <c r="R480" s="250"/>
      <c r="S480" s="250"/>
      <c r="T480" s="250"/>
      <c r="U480" s="250"/>
      <c r="V480" s="250"/>
      <c r="W480" s="250"/>
      <c r="X480" s="250"/>
      <c r="Y480" s="250"/>
      <c r="Z480" s="250"/>
      <c r="AA480" s="250"/>
      <c r="AB480" s="250"/>
      <c r="AC480" s="250"/>
      <c r="AD480" s="250"/>
      <c r="AE480" s="250"/>
      <c r="AF480" s="250"/>
      <c r="AG480" s="250"/>
      <c r="AH480" s="250"/>
      <c r="AI480" s="250"/>
      <c r="AJ480" s="250"/>
      <c r="AK480" s="250"/>
      <c r="AL480" s="250"/>
      <c r="AM480" s="250"/>
      <c r="AN480" s="250"/>
      <c r="AO480" s="250"/>
      <c r="AP480" s="250"/>
      <c r="AQ480" s="250"/>
      <c r="AR480" s="250"/>
      <c r="AS480" s="250"/>
      <c r="AT480" s="250"/>
      <c r="AU480" s="250"/>
      <c r="AV480" s="250"/>
      <c r="AW480" s="250"/>
      <c r="AX480" s="250"/>
      <c r="AY480" s="250"/>
      <c r="AZ480" s="250"/>
      <c r="BA480" s="250"/>
      <c r="BB480" s="250"/>
      <c r="BC480" s="250"/>
      <c r="BD480" s="260"/>
      <c r="BE480" s="260"/>
      <c r="BF480" s="260"/>
      <c r="BG480" s="260"/>
      <c r="BH480" s="260"/>
      <c r="BI480" s="100" t="str">
        <f>IFERROR(__xludf.DUMMYFUNCTION("IF(OR(REGEXMATCH(I480,""Peraturan Walikota""),REGEXMATCH(I480,""Peraturan Bupati""),REGEXMATCH(I480,""PERATURAN BUPATI""),REGEXMATCH(I480,""PERATURAN WALIKOTA"")),""Ada"",""Tidak Ada"")"),"Tidak Ada")</f>
        <v>Tidak Ada</v>
      </c>
      <c r="BJ480" s="250"/>
      <c r="BK480" s="248"/>
      <c r="BL480" s="250"/>
      <c r="BM480" s="250"/>
    </row>
    <row r="481">
      <c r="A481" s="96" t="s">
        <v>4247</v>
      </c>
      <c r="B481" s="97">
        <v>473.0</v>
      </c>
      <c r="C481" s="96" t="s">
        <v>4681</v>
      </c>
      <c r="D481" s="98"/>
      <c r="E481" s="98"/>
      <c r="F481" s="98"/>
      <c r="G481" s="98"/>
      <c r="H481" s="98"/>
      <c r="I481" s="96"/>
      <c r="J481" s="97"/>
      <c r="K481" s="100"/>
      <c r="L481" s="98"/>
      <c r="M481" s="98"/>
      <c r="N481" s="98"/>
      <c r="O481" s="98"/>
      <c r="P481" s="98"/>
      <c r="Q481" s="98"/>
      <c r="R481" s="98"/>
      <c r="S481" s="98"/>
      <c r="T481" s="98"/>
      <c r="U481" s="98"/>
      <c r="V481" s="98"/>
      <c r="W481" s="98"/>
      <c r="X481" s="98"/>
      <c r="Y481" s="98"/>
      <c r="Z481" s="98"/>
      <c r="AA481" s="98"/>
      <c r="AB481" s="98"/>
      <c r="AC481" s="98"/>
      <c r="AD481" s="98"/>
      <c r="AE481" s="98"/>
      <c r="AF481" s="98"/>
      <c r="AG481" s="98"/>
      <c r="AH481" s="98"/>
      <c r="AI481" s="98"/>
      <c r="AJ481" s="98"/>
      <c r="AK481" s="98"/>
      <c r="AL481" s="98"/>
      <c r="AM481" s="98"/>
      <c r="AN481" s="98"/>
      <c r="AO481" s="98"/>
      <c r="AP481" s="98"/>
      <c r="AQ481" s="98"/>
      <c r="AR481" s="98"/>
      <c r="AS481" s="98"/>
      <c r="AT481" s="98"/>
      <c r="AU481" s="98"/>
      <c r="AV481" s="98"/>
      <c r="AW481" s="98"/>
      <c r="AX481" s="98"/>
      <c r="AY481" s="98"/>
      <c r="AZ481" s="98"/>
      <c r="BA481" s="98"/>
      <c r="BB481" s="98"/>
      <c r="BC481" s="98"/>
      <c r="BD481" s="101"/>
      <c r="BE481" s="101"/>
      <c r="BF481" s="101"/>
      <c r="BG481" s="101"/>
      <c r="BH481" s="101"/>
      <c r="BI481" s="100" t="str">
        <f>IFERROR(__xludf.DUMMYFUNCTION("IF(OR(REGEXMATCH(I481,""Peraturan Walikota""),REGEXMATCH(I481,""Peraturan Bupati""),REGEXMATCH(I481,""PERATURAN BUPATI""),REGEXMATCH(I481,""PERATURAN WALIKOTA"")),""Ada"",""Tidak Ada"")"),"Tidak Ada")</f>
        <v>Tidak Ada</v>
      </c>
      <c r="BJ481" s="98"/>
      <c r="BK481" s="96"/>
      <c r="BL481" s="98"/>
      <c r="BM481" s="98"/>
    </row>
    <row r="482">
      <c r="A482" s="96" t="s">
        <v>4247</v>
      </c>
      <c r="B482" s="97">
        <v>474.0</v>
      </c>
      <c r="C482" s="96" t="s">
        <v>4682</v>
      </c>
      <c r="D482" s="98"/>
      <c r="E482" s="98"/>
      <c r="F482" s="98"/>
      <c r="G482" s="98"/>
      <c r="H482" s="98"/>
      <c r="I482" s="96"/>
      <c r="J482" s="97"/>
      <c r="K482" s="100"/>
      <c r="L482" s="98"/>
      <c r="M482" s="98"/>
      <c r="N482" s="98"/>
      <c r="O482" s="98"/>
      <c r="P482" s="98"/>
      <c r="Q482" s="98"/>
      <c r="R482" s="98"/>
      <c r="S482" s="98"/>
      <c r="T482" s="98"/>
      <c r="U482" s="98"/>
      <c r="V482" s="98"/>
      <c r="W482" s="98"/>
      <c r="X482" s="98"/>
      <c r="Y482" s="98"/>
      <c r="Z482" s="98"/>
      <c r="AA482" s="98"/>
      <c r="AB482" s="98"/>
      <c r="AC482" s="98"/>
      <c r="AD482" s="98"/>
      <c r="AE482" s="98"/>
      <c r="AF482" s="98"/>
      <c r="AG482" s="98"/>
      <c r="AH482" s="98"/>
      <c r="AI482" s="98"/>
      <c r="AJ482" s="98"/>
      <c r="AK482" s="98"/>
      <c r="AL482" s="98"/>
      <c r="AM482" s="98"/>
      <c r="AN482" s="98"/>
      <c r="AO482" s="98"/>
      <c r="AP482" s="98"/>
      <c r="AQ482" s="98"/>
      <c r="AR482" s="98"/>
      <c r="AS482" s="98"/>
      <c r="AT482" s="98"/>
      <c r="AU482" s="98"/>
      <c r="AV482" s="98"/>
      <c r="AW482" s="98"/>
      <c r="AX482" s="98"/>
      <c r="AY482" s="98"/>
      <c r="AZ482" s="98"/>
      <c r="BA482" s="98"/>
      <c r="BB482" s="98"/>
      <c r="BC482" s="98"/>
      <c r="BD482" s="101"/>
      <c r="BE482" s="101"/>
      <c r="BF482" s="101"/>
      <c r="BG482" s="101"/>
      <c r="BH482" s="101"/>
      <c r="BI482" s="100" t="str">
        <f>IFERROR(__xludf.DUMMYFUNCTION("IF(OR(REGEXMATCH(I482,""Peraturan Walikota""),REGEXMATCH(I482,""Peraturan Bupati""),REGEXMATCH(I482,""PERATURAN BUPATI""),REGEXMATCH(I482,""PERATURAN WALIKOTA"")),""Ada"",""Tidak Ada"")"),"Tidak Ada")</f>
        <v>Tidak Ada</v>
      </c>
      <c r="BJ482" s="98"/>
      <c r="BK482" s="96"/>
      <c r="BL482" s="98"/>
      <c r="BM482" s="98"/>
    </row>
    <row r="483">
      <c r="A483" s="96" t="s">
        <v>4247</v>
      </c>
      <c r="B483" s="97">
        <v>475.0</v>
      </c>
      <c r="C483" s="96" t="s">
        <v>4683</v>
      </c>
      <c r="D483" s="98"/>
      <c r="E483" s="98"/>
      <c r="F483" s="98"/>
      <c r="G483" s="98"/>
      <c r="H483" s="98"/>
      <c r="I483" s="96"/>
      <c r="J483" s="97"/>
      <c r="K483" s="100"/>
      <c r="L483" s="98"/>
      <c r="M483" s="98"/>
      <c r="N483" s="98"/>
      <c r="O483" s="98"/>
      <c r="P483" s="98"/>
      <c r="Q483" s="98"/>
      <c r="R483" s="98"/>
      <c r="S483" s="98"/>
      <c r="T483" s="98"/>
      <c r="U483" s="98"/>
      <c r="V483" s="98"/>
      <c r="W483" s="98"/>
      <c r="X483" s="98"/>
      <c r="Y483" s="98"/>
      <c r="Z483" s="98"/>
      <c r="AA483" s="98"/>
      <c r="AB483" s="98"/>
      <c r="AC483" s="98"/>
      <c r="AD483" s="98"/>
      <c r="AE483" s="98"/>
      <c r="AF483" s="98"/>
      <c r="AG483" s="98"/>
      <c r="AH483" s="98"/>
      <c r="AI483" s="98"/>
      <c r="AJ483" s="98"/>
      <c r="AK483" s="98"/>
      <c r="AL483" s="98"/>
      <c r="AM483" s="98"/>
      <c r="AN483" s="98"/>
      <c r="AO483" s="98"/>
      <c r="AP483" s="98"/>
      <c r="AQ483" s="98"/>
      <c r="AR483" s="98"/>
      <c r="AS483" s="98"/>
      <c r="AT483" s="98"/>
      <c r="AU483" s="98"/>
      <c r="AV483" s="98"/>
      <c r="AW483" s="98"/>
      <c r="AX483" s="98"/>
      <c r="AY483" s="98"/>
      <c r="AZ483" s="98"/>
      <c r="BA483" s="98"/>
      <c r="BB483" s="98"/>
      <c r="BC483" s="98"/>
      <c r="BD483" s="101"/>
      <c r="BE483" s="101"/>
      <c r="BF483" s="101"/>
      <c r="BG483" s="101"/>
      <c r="BH483" s="101"/>
      <c r="BI483" s="100" t="str">
        <f>IFERROR(__xludf.DUMMYFUNCTION("IF(OR(REGEXMATCH(I483,""Peraturan Walikota""),REGEXMATCH(I483,""Peraturan Bupati""),REGEXMATCH(I483,""PERATURAN BUPATI""),REGEXMATCH(I483,""PERATURAN WALIKOTA"")),""Ada"",""Tidak Ada"")"),"Tidak Ada")</f>
        <v>Tidak Ada</v>
      </c>
      <c r="BJ483" s="98"/>
      <c r="BK483" s="96"/>
      <c r="BL483" s="98"/>
      <c r="BM483" s="98"/>
    </row>
    <row r="484" hidden="1">
      <c r="A484" s="252" t="s">
        <v>101</v>
      </c>
      <c r="B484" s="253">
        <v>476.0</v>
      </c>
      <c r="C484" s="252" t="s">
        <v>4273</v>
      </c>
      <c r="D484" s="252" t="s">
        <v>715</v>
      </c>
      <c r="E484" s="252" t="s">
        <v>4274</v>
      </c>
      <c r="F484" s="252" t="s">
        <v>715</v>
      </c>
      <c r="G484" s="252" t="s">
        <v>715</v>
      </c>
      <c r="H484" s="252" t="s">
        <v>4275</v>
      </c>
      <c r="I484" s="252" t="s">
        <v>4276</v>
      </c>
      <c r="J484" s="253">
        <v>2022.0</v>
      </c>
      <c r="K484" s="253" t="s">
        <v>387</v>
      </c>
      <c r="L484" s="252" t="s">
        <v>1034</v>
      </c>
      <c r="M484" s="252" t="s">
        <v>1034</v>
      </c>
      <c r="N484" s="252" t="s">
        <v>715</v>
      </c>
      <c r="O484" s="252" t="s">
        <v>4684</v>
      </c>
      <c r="P484" s="252" t="s">
        <v>4685</v>
      </c>
      <c r="Q484" s="252" t="s">
        <v>4277</v>
      </c>
      <c r="R484" s="252" t="s">
        <v>9</v>
      </c>
      <c r="S484" s="252" t="s">
        <v>21</v>
      </c>
      <c r="T484" s="252" t="s">
        <v>9</v>
      </c>
      <c r="U484" s="252" t="s">
        <v>9</v>
      </c>
      <c r="V484" s="252" t="s">
        <v>9</v>
      </c>
      <c r="W484" s="252" t="s">
        <v>9</v>
      </c>
      <c r="X484" s="252" t="s">
        <v>9</v>
      </c>
      <c r="Y484" s="252" t="s">
        <v>21</v>
      </c>
      <c r="Z484" s="252" t="s">
        <v>9</v>
      </c>
      <c r="AA484" s="252" t="s">
        <v>21</v>
      </c>
      <c r="AB484" s="252" t="s">
        <v>21</v>
      </c>
      <c r="AC484" s="252" t="s">
        <v>228</v>
      </c>
      <c r="AD484" s="252" t="s">
        <v>228</v>
      </c>
      <c r="AE484" s="252" t="s">
        <v>228</v>
      </c>
      <c r="AF484" s="252" t="s">
        <v>228</v>
      </c>
      <c r="AG484" s="252" t="s">
        <v>228</v>
      </c>
      <c r="AH484" s="252" t="s">
        <v>228</v>
      </c>
      <c r="AI484" s="252" t="s">
        <v>228</v>
      </c>
      <c r="AJ484" s="252" t="s">
        <v>228</v>
      </c>
      <c r="AK484" s="252" t="s">
        <v>228</v>
      </c>
      <c r="AL484" s="252" t="s">
        <v>228</v>
      </c>
      <c r="AM484" s="252" t="s">
        <v>228</v>
      </c>
      <c r="AN484" s="252" t="s">
        <v>4278</v>
      </c>
      <c r="AO484" s="252">
        <v>69.0</v>
      </c>
      <c r="AP484" s="252" t="s">
        <v>683</v>
      </c>
      <c r="AQ484" s="252"/>
      <c r="AR484" s="265"/>
      <c r="AS484" s="286"/>
      <c r="AT484" s="254"/>
      <c r="AU484" s="254"/>
      <c r="AV484" s="254"/>
      <c r="AW484" s="252" t="s">
        <v>231</v>
      </c>
      <c r="AX484" s="254"/>
      <c r="AY484" s="254"/>
      <c r="AZ484" s="254"/>
      <c r="BA484" s="252" t="s">
        <v>4279</v>
      </c>
      <c r="BB484" s="252" t="s">
        <v>4280</v>
      </c>
      <c r="BC484" s="254">
        <f>COUNTIF(AC484:AM484,"Sudah")</f>
        <v>11</v>
      </c>
      <c r="BD484" s="266"/>
      <c r="BE484" s="266"/>
      <c r="BF484" s="266"/>
      <c r="BG484" s="266"/>
      <c r="BH484" s="266"/>
      <c r="BI484" s="256" t="str">
        <f>IFERROR(__xludf.DUMMYFUNCTION("IF(OR(REGEXMATCH(I484,""Peraturan Walikota""),REGEXMATCH(I484,""Peraturan Bupati""),REGEXMATCH(I484,""PERATURAN BUPATI""),REGEXMATCH(I484,""PERATURAN WALIKOTA"")),""Ada"",""Tidak Ada"")"),"Ada")</f>
        <v>Ada</v>
      </c>
      <c r="BJ484" s="254"/>
      <c r="BK484" s="252"/>
      <c r="BL484" s="254"/>
      <c r="BM484" s="254"/>
    </row>
    <row r="485">
      <c r="A485" s="96" t="s">
        <v>101</v>
      </c>
      <c r="B485" s="97">
        <v>477.0</v>
      </c>
      <c r="C485" s="96" t="s">
        <v>4281</v>
      </c>
      <c r="D485" s="96"/>
      <c r="E485" s="96"/>
      <c r="F485" s="96"/>
      <c r="G485" s="96"/>
      <c r="H485" s="96"/>
      <c r="I485" s="96" t="s">
        <v>4686</v>
      </c>
      <c r="J485" s="97">
        <v>2020.0</v>
      </c>
      <c r="K485" s="97"/>
      <c r="L485" s="96"/>
      <c r="M485" s="96"/>
      <c r="N485" s="96"/>
      <c r="O485" s="96"/>
      <c r="P485" s="96"/>
      <c r="Q485" s="96"/>
      <c r="R485" s="96"/>
      <c r="S485" s="96"/>
      <c r="T485" s="96"/>
      <c r="U485" s="96"/>
      <c r="V485" s="96"/>
      <c r="W485" s="96"/>
      <c r="X485" s="96"/>
      <c r="Y485" s="96"/>
      <c r="Z485" s="96"/>
      <c r="AA485" s="96"/>
      <c r="AB485" s="96"/>
      <c r="AC485" s="96"/>
      <c r="AD485" s="96"/>
      <c r="AE485" s="96"/>
      <c r="AF485" s="96"/>
      <c r="AG485" s="96"/>
      <c r="AH485" s="96"/>
      <c r="AI485" s="96"/>
      <c r="AJ485" s="96"/>
      <c r="AK485" s="96"/>
      <c r="AL485" s="96"/>
      <c r="AM485" s="96"/>
      <c r="AN485" s="98"/>
      <c r="AO485" s="96"/>
      <c r="AP485" s="96"/>
      <c r="AQ485" s="96"/>
      <c r="AR485" s="105"/>
      <c r="AS485" s="114"/>
      <c r="AT485" s="98"/>
      <c r="AU485" s="98"/>
      <c r="AV485" s="98"/>
      <c r="AW485" s="98"/>
      <c r="AX485" s="98"/>
      <c r="AY485" s="98"/>
      <c r="AZ485" s="98"/>
      <c r="BA485" s="96"/>
      <c r="BB485" s="96"/>
      <c r="BC485" s="98"/>
      <c r="BD485" s="101"/>
      <c r="BE485" s="101"/>
      <c r="BF485" s="101"/>
      <c r="BG485" s="101"/>
      <c r="BH485" s="101"/>
      <c r="BI485" s="100" t="str">
        <f>IFERROR(__xludf.DUMMYFUNCTION("IF(OR(REGEXMATCH(I485,""Peraturan Walikota""),REGEXMATCH(I485,""Peraturan Bupati""),REGEXMATCH(I485,""PERATURAN BUPATI""),REGEXMATCH(I485,""PERATURAN WALIKOTA"")),""Ada"",""Tidak Ada"")"),"Ada")</f>
        <v>Ada</v>
      </c>
      <c r="BJ485" s="98"/>
      <c r="BK485" s="96"/>
      <c r="BL485" s="98"/>
      <c r="BM485" s="98"/>
    </row>
    <row r="486">
      <c r="A486" s="96" t="s">
        <v>101</v>
      </c>
      <c r="B486" s="97">
        <v>478.0</v>
      </c>
      <c r="C486" s="96" t="s">
        <v>4291</v>
      </c>
      <c r="D486" s="96"/>
      <c r="E486" s="96"/>
      <c r="F486" s="96"/>
      <c r="G486" s="96"/>
      <c r="H486" s="96" t="s">
        <v>1000</v>
      </c>
      <c r="I486" s="96"/>
      <c r="J486" s="97"/>
      <c r="K486" s="97"/>
      <c r="L486" s="96"/>
      <c r="M486" s="96"/>
      <c r="N486" s="96"/>
      <c r="O486" s="96"/>
      <c r="P486" s="96"/>
      <c r="Q486" s="96"/>
      <c r="R486" s="96"/>
      <c r="S486" s="96"/>
      <c r="T486" s="96"/>
      <c r="U486" s="96"/>
      <c r="V486" s="96"/>
      <c r="W486" s="96"/>
      <c r="X486" s="96"/>
      <c r="Y486" s="96"/>
      <c r="Z486" s="96"/>
      <c r="AA486" s="96"/>
      <c r="AB486" s="96"/>
      <c r="AC486" s="96"/>
      <c r="AD486" s="96"/>
      <c r="AE486" s="96"/>
      <c r="AF486" s="96"/>
      <c r="AG486" s="96"/>
      <c r="AH486" s="96"/>
      <c r="AI486" s="96"/>
      <c r="AJ486" s="96"/>
      <c r="AK486" s="96"/>
      <c r="AL486" s="96"/>
      <c r="AM486" s="96"/>
      <c r="AN486" s="98"/>
      <c r="AO486" s="96"/>
      <c r="AP486" s="96"/>
      <c r="AQ486" s="96"/>
      <c r="AR486" s="105"/>
      <c r="AS486" s="114"/>
      <c r="AT486" s="98"/>
      <c r="AU486" s="98"/>
      <c r="AV486" s="98"/>
      <c r="AW486" s="98"/>
      <c r="AX486" s="98"/>
      <c r="AY486" s="98"/>
      <c r="AZ486" s="98"/>
      <c r="BA486" s="96"/>
      <c r="BB486" s="96"/>
      <c r="BC486" s="98"/>
      <c r="BD486" s="101"/>
      <c r="BE486" s="101"/>
      <c r="BF486" s="101"/>
      <c r="BG486" s="101"/>
      <c r="BH486" s="101"/>
      <c r="BI486" s="100" t="str">
        <f>IFERROR(__xludf.DUMMYFUNCTION("IF(OR(REGEXMATCH(I486,""Peraturan Walikota""),REGEXMATCH(I486,""Peraturan Bupati""),REGEXMATCH(I486,""PERATURAN BUPATI""),REGEXMATCH(I486,""PERATURAN WALIKOTA"")),""Ada"",""Tidak Ada"")"),"Tidak Ada")</f>
        <v>Tidak Ada</v>
      </c>
      <c r="BJ486" s="98"/>
      <c r="BK486" s="96"/>
      <c r="BL486" s="98"/>
      <c r="BM486" s="98"/>
    </row>
    <row r="487">
      <c r="A487" s="96" t="s">
        <v>101</v>
      </c>
      <c r="B487" s="97">
        <v>479.0</v>
      </c>
      <c r="C487" s="96" t="s">
        <v>4293</v>
      </c>
      <c r="D487" s="96"/>
      <c r="E487" s="96"/>
      <c r="F487" s="96"/>
      <c r="G487" s="96"/>
      <c r="H487" s="96" t="s">
        <v>1000</v>
      </c>
      <c r="I487" s="96"/>
      <c r="J487" s="97"/>
      <c r="K487" s="97"/>
      <c r="L487" s="96"/>
      <c r="M487" s="96"/>
      <c r="N487" s="96"/>
      <c r="O487" s="96"/>
      <c r="P487" s="96"/>
      <c r="Q487" s="96"/>
      <c r="R487" s="96"/>
      <c r="S487" s="96"/>
      <c r="T487" s="96"/>
      <c r="U487" s="96"/>
      <c r="V487" s="96"/>
      <c r="W487" s="96"/>
      <c r="X487" s="96"/>
      <c r="Y487" s="96"/>
      <c r="Z487" s="96"/>
      <c r="AA487" s="96"/>
      <c r="AB487" s="96"/>
      <c r="AC487" s="96"/>
      <c r="AD487" s="96"/>
      <c r="AE487" s="96"/>
      <c r="AF487" s="96"/>
      <c r="AG487" s="96"/>
      <c r="AH487" s="96"/>
      <c r="AI487" s="96"/>
      <c r="AJ487" s="96"/>
      <c r="AK487" s="96"/>
      <c r="AL487" s="96"/>
      <c r="AM487" s="96"/>
      <c r="AN487" s="98"/>
      <c r="AO487" s="96"/>
      <c r="AP487" s="96"/>
      <c r="AQ487" s="96"/>
      <c r="AR487" s="105"/>
      <c r="AS487" s="114"/>
      <c r="AT487" s="98"/>
      <c r="AU487" s="98"/>
      <c r="AV487" s="98"/>
      <c r="AW487" s="98"/>
      <c r="AX487" s="98"/>
      <c r="AY487" s="98"/>
      <c r="AZ487" s="98"/>
      <c r="BA487" s="96"/>
      <c r="BB487" s="96"/>
      <c r="BC487" s="98"/>
      <c r="BD487" s="101"/>
      <c r="BE487" s="101"/>
      <c r="BF487" s="101"/>
      <c r="BG487" s="101"/>
      <c r="BH487" s="101"/>
      <c r="BI487" s="100" t="str">
        <f>IFERROR(__xludf.DUMMYFUNCTION("IF(OR(REGEXMATCH(I487,""Peraturan Walikota""),REGEXMATCH(I487,""Peraturan Bupati""),REGEXMATCH(I487,""PERATURAN BUPATI""),REGEXMATCH(I487,""PERATURAN WALIKOTA"")),""Ada"",""Tidak Ada"")"),"Tidak Ada")</f>
        <v>Tidak Ada</v>
      </c>
      <c r="BJ487" s="98"/>
      <c r="BK487" s="96"/>
      <c r="BL487" s="98"/>
      <c r="BM487" s="98"/>
    </row>
    <row r="488">
      <c r="A488" s="96" t="s">
        <v>101</v>
      </c>
      <c r="B488" s="97">
        <v>480.0</v>
      </c>
      <c r="C488" s="96" t="s">
        <v>4294</v>
      </c>
      <c r="D488" s="96"/>
      <c r="E488" s="96"/>
      <c r="F488" s="96"/>
      <c r="G488" s="96"/>
      <c r="H488" s="96" t="s">
        <v>1000</v>
      </c>
      <c r="I488" s="96"/>
      <c r="J488" s="97"/>
      <c r="K488" s="97"/>
      <c r="L488" s="96"/>
      <c r="M488" s="96"/>
      <c r="N488" s="96"/>
      <c r="O488" s="96"/>
      <c r="P488" s="96"/>
      <c r="Q488" s="96"/>
      <c r="R488" s="96"/>
      <c r="S488" s="96"/>
      <c r="T488" s="96"/>
      <c r="U488" s="96"/>
      <c r="V488" s="96"/>
      <c r="W488" s="96"/>
      <c r="X488" s="96"/>
      <c r="Y488" s="96"/>
      <c r="Z488" s="96"/>
      <c r="AA488" s="96"/>
      <c r="AB488" s="96"/>
      <c r="AC488" s="96"/>
      <c r="AD488" s="96"/>
      <c r="AE488" s="96"/>
      <c r="AF488" s="96"/>
      <c r="AG488" s="96"/>
      <c r="AH488" s="96"/>
      <c r="AI488" s="96"/>
      <c r="AJ488" s="96"/>
      <c r="AK488" s="96"/>
      <c r="AL488" s="96"/>
      <c r="AM488" s="96"/>
      <c r="AN488" s="98"/>
      <c r="AO488" s="96"/>
      <c r="AP488" s="96"/>
      <c r="AQ488" s="96"/>
      <c r="AR488" s="105"/>
      <c r="AS488" s="114"/>
      <c r="AT488" s="98"/>
      <c r="AU488" s="98"/>
      <c r="AV488" s="98"/>
      <c r="AW488" s="98"/>
      <c r="AX488" s="98"/>
      <c r="AY488" s="98"/>
      <c r="AZ488" s="98"/>
      <c r="BA488" s="96"/>
      <c r="BB488" s="96"/>
      <c r="BC488" s="98"/>
      <c r="BD488" s="101"/>
      <c r="BE488" s="101"/>
      <c r="BF488" s="101"/>
      <c r="BG488" s="101"/>
      <c r="BH488" s="101"/>
      <c r="BI488" s="100" t="str">
        <f>IFERROR(__xludf.DUMMYFUNCTION("IF(OR(REGEXMATCH(I488,""Peraturan Walikota""),REGEXMATCH(I488,""Peraturan Bupati""),REGEXMATCH(I488,""PERATURAN BUPATI""),REGEXMATCH(I488,""PERATURAN WALIKOTA"")),""Ada"",""Tidak Ada"")"),"Tidak Ada")</f>
        <v>Tidak Ada</v>
      </c>
      <c r="BJ488" s="98"/>
      <c r="BK488" s="96"/>
      <c r="BL488" s="98"/>
      <c r="BM488" s="98"/>
    </row>
    <row r="489">
      <c r="A489" s="96" t="s">
        <v>101</v>
      </c>
      <c r="B489" s="97">
        <v>481.0</v>
      </c>
      <c r="C489" s="96" t="s">
        <v>4295</v>
      </c>
      <c r="D489" s="96"/>
      <c r="E489" s="96"/>
      <c r="F489" s="96"/>
      <c r="G489" s="96"/>
      <c r="H489" s="96" t="s">
        <v>1000</v>
      </c>
      <c r="I489" s="96"/>
      <c r="J489" s="97"/>
      <c r="K489" s="97"/>
      <c r="L489" s="96"/>
      <c r="M489" s="96"/>
      <c r="N489" s="96"/>
      <c r="O489" s="96"/>
      <c r="P489" s="96"/>
      <c r="Q489" s="96"/>
      <c r="R489" s="96"/>
      <c r="S489" s="96"/>
      <c r="T489" s="96"/>
      <c r="U489" s="96"/>
      <c r="V489" s="96"/>
      <c r="W489" s="96"/>
      <c r="X489" s="96"/>
      <c r="Y489" s="96"/>
      <c r="Z489" s="96"/>
      <c r="AA489" s="96"/>
      <c r="AB489" s="96"/>
      <c r="AC489" s="96"/>
      <c r="AD489" s="96"/>
      <c r="AE489" s="96"/>
      <c r="AF489" s="96"/>
      <c r="AG489" s="96"/>
      <c r="AH489" s="96"/>
      <c r="AI489" s="96"/>
      <c r="AJ489" s="96"/>
      <c r="AK489" s="96"/>
      <c r="AL489" s="96"/>
      <c r="AM489" s="96"/>
      <c r="AN489" s="98"/>
      <c r="AO489" s="96"/>
      <c r="AP489" s="96"/>
      <c r="AQ489" s="96"/>
      <c r="AR489" s="105"/>
      <c r="AS489" s="114"/>
      <c r="AT489" s="98"/>
      <c r="AU489" s="98"/>
      <c r="AV489" s="98"/>
      <c r="AW489" s="98"/>
      <c r="AX489" s="98"/>
      <c r="AY489" s="98"/>
      <c r="AZ489" s="98"/>
      <c r="BA489" s="96"/>
      <c r="BB489" s="96"/>
      <c r="BC489" s="98"/>
      <c r="BD489" s="101"/>
      <c r="BE489" s="101"/>
      <c r="BF489" s="101"/>
      <c r="BG489" s="101"/>
      <c r="BH489" s="101"/>
      <c r="BI489" s="100" t="str">
        <f>IFERROR(__xludf.DUMMYFUNCTION("IF(OR(REGEXMATCH(I489,""Peraturan Walikota""),REGEXMATCH(I489,""Peraturan Bupati""),REGEXMATCH(I489,""PERATURAN BUPATI""),REGEXMATCH(I489,""PERATURAN WALIKOTA"")),""Ada"",""Tidak Ada"")"),"Tidak Ada")</f>
        <v>Tidak Ada</v>
      </c>
      <c r="BJ489" s="98"/>
      <c r="BK489" s="96"/>
      <c r="BL489" s="98"/>
      <c r="BM489" s="98"/>
    </row>
    <row r="490">
      <c r="A490" s="96" t="s">
        <v>101</v>
      </c>
      <c r="B490" s="97">
        <v>482.0</v>
      </c>
      <c r="C490" s="96" t="s">
        <v>4296</v>
      </c>
      <c r="D490" s="96"/>
      <c r="E490" s="96"/>
      <c r="F490" s="96"/>
      <c r="G490" s="96"/>
      <c r="H490" s="96" t="s">
        <v>1000</v>
      </c>
      <c r="I490" s="96"/>
      <c r="J490" s="97"/>
      <c r="K490" s="97"/>
      <c r="L490" s="96"/>
      <c r="M490" s="96"/>
      <c r="N490" s="96"/>
      <c r="O490" s="96"/>
      <c r="P490" s="96"/>
      <c r="Q490" s="96"/>
      <c r="R490" s="96"/>
      <c r="S490" s="96"/>
      <c r="T490" s="96"/>
      <c r="U490" s="96"/>
      <c r="V490" s="96"/>
      <c r="W490" s="96"/>
      <c r="X490" s="96"/>
      <c r="Y490" s="96"/>
      <c r="Z490" s="96"/>
      <c r="AA490" s="96"/>
      <c r="AB490" s="96"/>
      <c r="AC490" s="96"/>
      <c r="AD490" s="96"/>
      <c r="AE490" s="96"/>
      <c r="AF490" s="96"/>
      <c r="AG490" s="96"/>
      <c r="AH490" s="96"/>
      <c r="AI490" s="96"/>
      <c r="AJ490" s="96"/>
      <c r="AK490" s="96"/>
      <c r="AL490" s="96"/>
      <c r="AM490" s="96"/>
      <c r="AN490" s="98"/>
      <c r="AO490" s="96"/>
      <c r="AP490" s="96"/>
      <c r="AQ490" s="96"/>
      <c r="AR490" s="105"/>
      <c r="AS490" s="114"/>
      <c r="AT490" s="98"/>
      <c r="AU490" s="98"/>
      <c r="AV490" s="98"/>
      <c r="AW490" s="98"/>
      <c r="AX490" s="98"/>
      <c r="AY490" s="98"/>
      <c r="AZ490" s="98"/>
      <c r="BA490" s="96"/>
      <c r="BB490" s="96"/>
      <c r="BC490" s="98"/>
      <c r="BD490" s="101"/>
      <c r="BE490" s="101"/>
      <c r="BF490" s="101"/>
      <c r="BG490" s="101"/>
      <c r="BH490" s="101"/>
      <c r="BI490" s="100" t="str">
        <f>IFERROR(__xludf.DUMMYFUNCTION("IF(OR(REGEXMATCH(I490,""Peraturan Walikota""),REGEXMATCH(I490,""Peraturan Bupati""),REGEXMATCH(I490,""PERATURAN BUPATI""),REGEXMATCH(I490,""PERATURAN WALIKOTA"")),""Ada"",""Tidak Ada"")"),"Tidak Ada")</f>
        <v>Tidak Ada</v>
      </c>
      <c r="BJ490" s="98"/>
      <c r="BK490" s="96"/>
      <c r="BL490" s="98"/>
      <c r="BM490" s="98"/>
    </row>
    <row r="491">
      <c r="A491" s="96" t="s">
        <v>103</v>
      </c>
      <c r="B491" s="97">
        <v>483.0</v>
      </c>
      <c r="C491" s="96" t="s">
        <v>4298</v>
      </c>
      <c r="D491" s="96" t="s">
        <v>4299</v>
      </c>
      <c r="E491" s="96" t="s">
        <v>4300</v>
      </c>
      <c r="F491" s="104"/>
      <c r="G491" s="96" t="s">
        <v>4301</v>
      </c>
      <c r="H491" s="96" t="s">
        <v>11</v>
      </c>
      <c r="I491" s="96" t="s">
        <v>4302</v>
      </c>
      <c r="J491" s="97">
        <v>2022.0</v>
      </c>
      <c r="K491" s="97" t="s">
        <v>223</v>
      </c>
      <c r="L491" s="96" t="s">
        <v>4303</v>
      </c>
      <c r="M491" s="103" t="s">
        <v>4687</v>
      </c>
      <c r="N491" s="96" t="s">
        <v>4305</v>
      </c>
      <c r="O491" s="96" t="s">
        <v>253</v>
      </c>
      <c r="P491" s="96" t="s">
        <v>647</v>
      </c>
      <c r="Q491" s="96" t="s">
        <v>4306</v>
      </c>
      <c r="R491" s="96" t="s">
        <v>21</v>
      </c>
      <c r="S491" s="96" t="s">
        <v>21</v>
      </c>
      <c r="T491" s="96" t="s">
        <v>21</v>
      </c>
      <c r="U491" s="96" t="s">
        <v>9</v>
      </c>
      <c r="V491" s="96" t="s">
        <v>9</v>
      </c>
      <c r="W491" s="96" t="s">
        <v>9</v>
      </c>
      <c r="X491" s="96" t="s">
        <v>21</v>
      </c>
      <c r="Y491" s="96" t="s">
        <v>9</v>
      </c>
      <c r="Z491" s="96" t="s">
        <v>9</v>
      </c>
      <c r="AA491" s="96" t="s">
        <v>21</v>
      </c>
      <c r="AB491" s="96" t="s">
        <v>21</v>
      </c>
      <c r="AC491" s="96" t="s">
        <v>228</v>
      </c>
      <c r="AD491" s="96" t="s">
        <v>228</v>
      </c>
      <c r="AE491" s="96" t="s">
        <v>228</v>
      </c>
      <c r="AF491" s="96" t="s">
        <v>228</v>
      </c>
      <c r="AG491" s="96" t="s">
        <v>229</v>
      </c>
      <c r="AH491" s="96" t="s">
        <v>228</v>
      </c>
      <c r="AI491" s="96" t="s">
        <v>229</v>
      </c>
      <c r="AJ491" s="96" t="s">
        <v>229</v>
      </c>
      <c r="AK491" s="96" t="s">
        <v>229</v>
      </c>
      <c r="AL491" s="96" t="s">
        <v>228</v>
      </c>
      <c r="AM491" s="96" t="s">
        <v>229</v>
      </c>
      <c r="AN491" s="96" t="s">
        <v>4307</v>
      </c>
      <c r="AO491" s="96" t="s">
        <v>4308</v>
      </c>
      <c r="AP491" s="96" t="s">
        <v>4309</v>
      </c>
      <c r="AQ491" s="98"/>
      <c r="AR491" s="98"/>
      <c r="AS491" s="98"/>
      <c r="AT491" s="98"/>
      <c r="AU491" s="98"/>
      <c r="AV491" s="98"/>
      <c r="AW491" s="96" t="s">
        <v>231</v>
      </c>
      <c r="AX491" s="98"/>
      <c r="AY491" s="98"/>
      <c r="AZ491" s="105"/>
      <c r="BA491" s="96" t="s">
        <v>4310</v>
      </c>
      <c r="BB491" s="96" t="s">
        <v>4311</v>
      </c>
      <c r="BC491" s="98">
        <f>COUNTIF(AC491:AM491,"Sudah")</f>
        <v>6</v>
      </c>
      <c r="BD491" s="106" t="s">
        <v>362</v>
      </c>
      <c r="BE491" s="106" t="s">
        <v>321</v>
      </c>
      <c r="BF491" s="106" t="s">
        <v>320</v>
      </c>
      <c r="BG491" s="106" t="s">
        <v>361</v>
      </c>
      <c r="BH491" s="106" t="s">
        <v>361</v>
      </c>
      <c r="BI491" s="100" t="str">
        <f>IFERROR(__xludf.DUMMYFUNCTION("IF(OR(REGEXMATCH(I491,""Peraturan Walikota""),REGEXMATCH(I491,""Peraturan Bupati""),REGEXMATCH(I491,""PERATURAN BUPATI""),REGEXMATCH(I491,""PERATURAN WALIKOTA"")),""Ada"",""Tidak Ada"")"),"Ada")</f>
        <v>Ada</v>
      </c>
      <c r="BJ491" s="98" t="str">
        <f>IF(O491 = "Belum Punya", "Tidak Ada", IF(O491 = "", "Tidak Menjawab", "Ada"))</f>
        <v>Ada</v>
      </c>
      <c r="BK491" s="96" t="str">
        <f>IF(P491 = "Tidak Punya", "Tidak Ada", IF(P491 = "", "Tidak Menjawab", "Ada"))</f>
        <v>Tidak Ada</v>
      </c>
      <c r="BL491" s="98" t="str">
        <f>IF(AND(R491="Ada",S491="Ada",T491="Ada"),"Lengkap","Tidak Lengkap")</f>
        <v>Tidak Lengkap</v>
      </c>
      <c r="BM491" s="98" t="str">
        <f>IF(AND(U491="Ada",V491="Ada",W491="Ada",X491="Ada",Y491="Ada",Z491="Ada",AA491="Ada",AB491="Ada"),"Lengkap","Tidak Lengkap")</f>
        <v>Tidak Lengkap</v>
      </c>
    </row>
    <row r="492">
      <c r="A492" s="96" t="s">
        <v>103</v>
      </c>
      <c r="B492" s="97">
        <v>484.0</v>
      </c>
      <c r="C492" s="96" t="s">
        <v>4312</v>
      </c>
      <c r="D492" s="96" t="s">
        <v>4313</v>
      </c>
      <c r="E492" s="96" t="s">
        <v>4314</v>
      </c>
      <c r="F492" s="96">
        <v>8.1330699461E10</v>
      </c>
      <c r="G492" s="96">
        <v>8.1330699461E10</v>
      </c>
      <c r="H492" s="96" t="s">
        <v>11</v>
      </c>
      <c r="I492" s="96" t="s">
        <v>4315</v>
      </c>
      <c r="J492" s="97">
        <v>2021.0</v>
      </c>
      <c r="K492" s="97" t="s">
        <v>223</v>
      </c>
      <c r="L492" s="96">
        <v>8.1330699461E10</v>
      </c>
      <c r="M492" s="96" t="s">
        <v>4316</v>
      </c>
      <c r="N492" s="96" t="s">
        <v>669</v>
      </c>
      <c r="O492" s="96" t="s">
        <v>226</v>
      </c>
      <c r="P492" s="96" t="s">
        <v>287</v>
      </c>
      <c r="Q492" s="96"/>
      <c r="R492" s="96" t="s">
        <v>9</v>
      </c>
      <c r="S492" s="96" t="s">
        <v>21</v>
      </c>
      <c r="T492" s="96" t="s">
        <v>9</v>
      </c>
      <c r="U492" s="96" t="s">
        <v>9</v>
      </c>
      <c r="V492" s="96" t="s">
        <v>9</v>
      </c>
      <c r="W492" s="96" t="s">
        <v>21</v>
      </c>
      <c r="X492" s="96" t="s">
        <v>9</v>
      </c>
      <c r="Y492" s="96" t="s">
        <v>21</v>
      </c>
      <c r="Z492" s="96" t="s">
        <v>9</v>
      </c>
      <c r="AA492" s="96" t="s">
        <v>21</v>
      </c>
      <c r="AB492" s="96" t="s">
        <v>9</v>
      </c>
      <c r="AC492" s="96" t="s">
        <v>228</v>
      </c>
      <c r="AD492" s="96" t="s">
        <v>228</v>
      </c>
      <c r="AE492" s="96" t="s">
        <v>228</v>
      </c>
      <c r="AF492" s="96" t="s">
        <v>228</v>
      </c>
      <c r="AG492" s="96" t="s">
        <v>228</v>
      </c>
      <c r="AH492" s="96" t="s">
        <v>229</v>
      </c>
      <c r="AI492" s="96" t="s">
        <v>229</v>
      </c>
      <c r="AJ492" s="96" t="s">
        <v>228</v>
      </c>
      <c r="AK492" s="96" t="s">
        <v>229</v>
      </c>
      <c r="AL492" s="96" t="s">
        <v>228</v>
      </c>
      <c r="AM492" s="96" t="s">
        <v>228</v>
      </c>
      <c r="AN492" s="96"/>
      <c r="AO492" s="96" t="s">
        <v>1872</v>
      </c>
      <c r="AP492" s="96" t="s">
        <v>4317</v>
      </c>
      <c r="AQ492" s="96"/>
      <c r="AR492" s="105"/>
      <c r="AS492" s="105"/>
      <c r="AT492" s="98"/>
      <c r="AU492" s="98"/>
      <c r="AV492" s="96" t="s">
        <v>231</v>
      </c>
      <c r="AW492" s="96"/>
      <c r="AX492" s="98"/>
      <c r="AY492" s="98"/>
      <c r="AZ492" s="105"/>
      <c r="BA492" s="96" t="s">
        <v>4318</v>
      </c>
      <c r="BB492" s="96" t="s">
        <v>4319</v>
      </c>
      <c r="BC492" s="98"/>
      <c r="BD492" s="106"/>
      <c r="BE492" s="101"/>
      <c r="BF492" s="101"/>
      <c r="BG492" s="101"/>
      <c r="BH492" s="101"/>
      <c r="BI492" s="100" t="str">
        <f>IFERROR(__xludf.DUMMYFUNCTION("IF(OR(REGEXMATCH(I492,""Peraturan Walikota""),REGEXMATCH(I492,""Peraturan Bupati""),REGEXMATCH(I492,""PERATURAN BUPATI""),REGEXMATCH(I492,""PERATURAN WALIKOTA"")),""Ada"",""Tidak Ada"")"),"Ada")</f>
        <v>Ada</v>
      </c>
      <c r="BJ492" s="98"/>
      <c r="BK492" s="96"/>
      <c r="BL492" s="98"/>
      <c r="BM492" s="98"/>
    </row>
    <row r="493">
      <c r="A493" s="96" t="s">
        <v>103</v>
      </c>
      <c r="B493" s="97">
        <v>485.0</v>
      </c>
      <c r="C493" s="96" t="s">
        <v>4320</v>
      </c>
      <c r="D493" s="96" t="s">
        <v>4321</v>
      </c>
      <c r="E493" s="96" t="s">
        <v>4322</v>
      </c>
      <c r="F493" s="102" t="s">
        <v>4323</v>
      </c>
      <c r="G493" s="102" t="s">
        <v>4323</v>
      </c>
      <c r="H493" s="96" t="s">
        <v>11</v>
      </c>
      <c r="I493" s="96" t="s">
        <v>4324</v>
      </c>
      <c r="J493" s="97">
        <v>2022.0</v>
      </c>
      <c r="K493" s="97" t="s">
        <v>223</v>
      </c>
      <c r="L493" s="102" t="s">
        <v>4323</v>
      </c>
      <c r="M493" s="103" t="s">
        <v>4688</v>
      </c>
      <c r="N493" s="96" t="s">
        <v>368</v>
      </c>
      <c r="O493" s="96" t="s">
        <v>591</v>
      </c>
      <c r="P493" s="96" t="s">
        <v>314</v>
      </c>
      <c r="Q493" s="96" t="s">
        <v>4326</v>
      </c>
      <c r="R493" s="96" t="s">
        <v>21</v>
      </c>
      <c r="S493" s="96" t="s">
        <v>21</v>
      </c>
      <c r="T493" s="96" t="s">
        <v>21</v>
      </c>
      <c r="U493" s="96" t="s">
        <v>9</v>
      </c>
      <c r="V493" s="96" t="s">
        <v>21</v>
      </c>
      <c r="W493" s="96" t="s">
        <v>21</v>
      </c>
      <c r="X493" s="96" t="s">
        <v>21</v>
      </c>
      <c r="Y493" s="96" t="s">
        <v>21</v>
      </c>
      <c r="Z493" s="96" t="s">
        <v>9</v>
      </c>
      <c r="AA493" s="96" t="s">
        <v>9</v>
      </c>
      <c r="AB493" s="96" t="s">
        <v>21</v>
      </c>
      <c r="AC493" s="96" t="s">
        <v>228</v>
      </c>
      <c r="AD493" s="96" t="s">
        <v>228</v>
      </c>
      <c r="AE493" s="96" t="s">
        <v>228</v>
      </c>
      <c r="AF493" s="96" t="s">
        <v>228</v>
      </c>
      <c r="AG493" s="96" t="s">
        <v>229</v>
      </c>
      <c r="AH493" s="96" t="s">
        <v>228</v>
      </c>
      <c r="AI493" s="96" t="s">
        <v>228</v>
      </c>
      <c r="AJ493" s="96" t="s">
        <v>228</v>
      </c>
      <c r="AK493" s="96" t="s">
        <v>229</v>
      </c>
      <c r="AL493" s="96" t="s">
        <v>229</v>
      </c>
      <c r="AM493" s="96" t="s">
        <v>228</v>
      </c>
      <c r="AN493" s="96" t="s">
        <v>4327</v>
      </c>
      <c r="AO493" s="96" t="s">
        <v>911</v>
      </c>
      <c r="AP493" s="96" t="s">
        <v>371</v>
      </c>
      <c r="AQ493" s="98"/>
      <c r="AR493" s="98"/>
      <c r="AS493" s="98"/>
      <c r="AT493" s="98"/>
      <c r="AU493" s="98"/>
      <c r="AV493" s="98"/>
      <c r="AW493" s="96" t="s">
        <v>231</v>
      </c>
      <c r="AX493" s="98"/>
      <c r="AY493" s="98"/>
      <c r="AZ493" s="105"/>
      <c r="BA493" s="96" t="s">
        <v>4328</v>
      </c>
      <c r="BB493" s="96" t="s">
        <v>4329</v>
      </c>
      <c r="BC493" s="98">
        <f>COUNTIF(AC493:AM493,"Sudah")</f>
        <v>8</v>
      </c>
      <c r="BD493" s="106" t="s">
        <v>320</v>
      </c>
      <c r="BE493" s="101"/>
      <c r="BF493" s="101"/>
      <c r="BG493" s="101"/>
      <c r="BH493" s="101"/>
      <c r="BI493" s="100" t="str">
        <f>IFERROR(__xludf.DUMMYFUNCTION("IF(OR(REGEXMATCH(I493,""Peraturan Walikota""),REGEXMATCH(I493,""Peraturan Bupati""),REGEXMATCH(I493,""PERATURAN BUPATI""),REGEXMATCH(I493,""PERATURAN WALIKOTA"")),""Ada"",""Tidak Ada"")"),"Ada")</f>
        <v>Ada</v>
      </c>
      <c r="BJ493" s="98" t="str">
        <f>IF(O493 = "Belum Punya", "Tidak Ada", IF(O493 = "", "Tidak Menjawab", "Ada"))</f>
        <v>Ada</v>
      </c>
      <c r="BK493" s="96" t="str">
        <f>IF(P493 = "Tidak Punya", "Tidak Ada", IF(P493 = "", "Tidak Menjawab", "Ada"))</f>
        <v>Ada</v>
      </c>
      <c r="BL493" s="98" t="str">
        <f>IF(AND(R493="Ada",S493="Ada",T493="Ada"),"Lengkap","Tidak Lengkap")</f>
        <v>Tidak Lengkap</v>
      </c>
      <c r="BM493" s="98" t="str">
        <f>IF(AND(U493="Ada",V493="Ada",W493="Ada",X493="Ada",Y493="Ada",Z493="Ada",AA493="Ada",AB493="Ada"),"Lengkap","Tidak Lengkap")</f>
        <v>Tidak Lengkap</v>
      </c>
    </row>
    <row r="494">
      <c r="A494" s="96" t="s">
        <v>103</v>
      </c>
      <c r="B494" s="97">
        <v>486.0</v>
      </c>
      <c r="C494" s="96" t="s">
        <v>4330</v>
      </c>
      <c r="D494" s="96"/>
      <c r="E494" s="96"/>
      <c r="F494" s="96"/>
      <c r="G494" s="96"/>
      <c r="H494" s="96"/>
      <c r="I494" s="96" t="s">
        <v>4689</v>
      </c>
      <c r="J494" s="97">
        <v>2021.0</v>
      </c>
      <c r="K494" s="97"/>
      <c r="L494" s="96"/>
      <c r="M494" s="96"/>
      <c r="N494" s="96"/>
      <c r="O494" s="96"/>
      <c r="P494" s="96"/>
      <c r="Q494" s="96"/>
      <c r="R494" s="96"/>
      <c r="S494" s="96"/>
      <c r="T494" s="96"/>
      <c r="U494" s="96"/>
      <c r="V494" s="96"/>
      <c r="W494" s="96"/>
      <c r="X494" s="96"/>
      <c r="Y494" s="96"/>
      <c r="Z494" s="96"/>
      <c r="AA494" s="96"/>
      <c r="AB494" s="96"/>
      <c r="AC494" s="96"/>
      <c r="AD494" s="96"/>
      <c r="AE494" s="96"/>
      <c r="AF494" s="96"/>
      <c r="AG494" s="96"/>
      <c r="AH494" s="96"/>
      <c r="AI494" s="96"/>
      <c r="AJ494" s="96"/>
      <c r="AK494" s="96"/>
      <c r="AL494" s="96"/>
      <c r="AM494" s="96"/>
      <c r="AN494" s="96"/>
      <c r="AO494" s="96"/>
      <c r="AP494" s="96"/>
      <c r="AQ494" s="98"/>
      <c r="AR494" s="98"/>
      <c r="AS494" s="98"/>
      <c r="AT494" s="98"/>
      <c r="AU494" s="98"/>
      <c r="AV494" s="98"/>
      <c r="AW494" s="96"/>
      <c r="AX494" s="98"/>
      <c r="AY494" s="98"/>
      <c r="AZ494" s="105"/>
      <c r="BA494" s="96"/>
      <c r="BB494" s="96"/>
      <c r="BC494" s="98"/>
      <c r="BD494" s="106"/>
      <c r="BE494" s="101"/>
      <c r="BF494" s="101"/>
      <c r="BG494" s="101"/>
      <c r="BH494" s="101"/>
      <c r="BI494" s="100" t="str">
        <f>IFERROR(__xludf.DUMMYFUNCTION("IF(OR(REGEXMATCH(I494,""Peraturan Walikota""),REGEXMATCH(I494,""Peraturan Bupati""),REGEXMATCH(I494,""PERATURAN BUPATI""),REGEXMATCH(I494,""PERATURAN WALIKOTA"")),""Ada"",""Tidak Ada"")"),"Ada")</f>
        <v>Ada</v>
      </c>
      <c r="BJ494" s="98"/>
      <c r="BK494" s="96"/>
      <c r="BL494" s="98"/>
      <c r="BM494" s="98"/>
    </row>
    <row r="495">
      <c r="A495" s="96" t="s">
        <v>103</v>
      </c>
      <c r="B495" s="97">
        <v>487.0</v>
      </c>
      <c r="C495" s="96" t="s">
        <v>4332</v>
      </c>
      <c r="D495" s="96"/>
      <c r="E495" s="96"/>
      <c r="F495" s="96"/>
      <c r="G495" s="96"/>
      <c r="H495" s="96"/>
      <c r="I495" s="96"/>
      <c r="J495" s="97"/>
      <c r="K495" s="97"/>
      <c r="L495" s="96"/>
      <c r="M495" s="96"/>
      <c r="N495" s="96"/>
      <c r="O495" s="96"/>
      <c r="P495" s="96"/>
      <c r="Q495" s="96"/>
      <c r="R495" s="96"/>
      <c r="S495" s="96"/>
      <c r="T495" s="96"/>
      <c r="U495" s="96"/>
      <c r="V495" s="96"/>
      <c r="W495" s="96"/>
      <c r="X495" s="96"/>
      <c r="Y495" s="96"/>
      <c r="Z495" s="96"/>
      <c r="AA495" s="96"/>
      <c r="AB495" s="96"/>
      <c r="AC495" s="96"/>
      <c r="AD495" s="96"/>
      <c r="AE495" s="96"/>
      <c r="AF495" s="96"/>
      <c r="AG495" s="96"/>
      <c r="AH495" s="96"/>
      <c r="AI495" s="96"/>
      <c r="AJ495" s="96"/>
      <c r="AK495" s="96"/>
      <c r="AL495" s="96"/>
      <c r="AM495" s="96"/>
      <c r="AN495" s="96"/>
      <c r="AO495" s="96"/>
      <c r="AP495" s="96"/>
      <c r="AQ495" s="98"/>
      <c r="AR495" s="98"/>
      <c r="AS495" s="98"/>
      <c r="AT495" s="98"/>
      <c r="AU495" s="98"/>
      <c r="AV495" s="98"/>
      <c r="AW495" s="96"/>
      <c r="AX495" s="98"/>
      <c r="AY495" s="98"/>
      <c r="AZ495" s="105"/>
      <c r="BA495" s="96"/>
      <c r="BB495" s="96"/>
      <c r="BC495" s="98"/>
      <c r="BD495" s="106"/>
      <c r="BE495" s="101"/>
      <c r="BF495" s="101"/>
      <c r="BG495" s="101"/>
      <c r="BH495" s="101"/>
      <c r="BI495" s="100" t="str">
        <f>IFERROR(__xludf.DUMMYFUNCTION("IF(OR(REGEXMATCH(I495,""Peraturan Walikota""),REGEXMATCH(I495,""Peraturan Bupati""),REGEXMATCH(I495,""PERATURAN BUPATI""),REGEXMATCH(I495,""PERATURAN WALIKOTA"")),""Ada"",""Tidak Ada"")"),"Tidak Ada")</f>
        <v>Tidak Ada</v>
      </c>
      <c r="BJ495" s="98"/>
      <c r="BK495" s="96"/>
      <c r="BL495" s="98"/>
      <c r="BM495" s="98"/>
    </row>
    <row r="496">
      <c r="A496" s="96" t="s">
        <v>103</v>
      </c>
      <c r="B496" s="97">
        <v>488.0</v>
      </c>
      <c r="C496" s="96" t="s">
        <v>4333</v>
      </c>
      <c r="D496" s="96"/>
      <c r="E496" s="96"/>
      <c r="F496" s="96"/>
      <c r="G496" s="96"/>
      <c r="H496" s="96"/>
      <c r="I496" s="96"/>
      <c r="J496" s="97"/>
      <c r="K496" s="97"/>
      <c r="L496" s="96"/>
      <c r="M496" s="96"/>
      <c r="N496" s="96"/>
      <c r="O496" s="96"/>
      <c r="P496" s="96"/>
      <c r="Q496" s="96"/>
      <c r="R496" s="96"/>
      <c r="S496" s="96"/>
      <c r="T496" s="96"/>
      <c r="U496" s="96"/>
      <c r="V496" s="96"/>
      <c r="W496" s="96"/>
      <c r="X496" s="96"/>
      <c r="Y496" s="96"/>
      <c r="Z496" s="96"/>
      <c r="AA496" s="96"/>
      <c r="AB496" s="96"/>
      <c r="AC496" s="96"/>
      <c r="AD496" s="96"/>
      <c r="AE496" s="96"/>
      <c r="AF496" s="96"/>
      <c r="AG496" s="96"/>
      <c r="AH496" s="96"/>
      <c r="AI496" s="96"/>
      <c r="AJ496" s="96"/>
      <c r="AK496" s="96"/>
      <c r="AL496" s="96"/>
      <c r="AM496" s="96"/>
      <c r="AN496" s="96"/>
      <c r="AO496" s="96"/>
      <c r="AP496" s="96"/>
      <c r="AQ496" s="98"/>
      <c r="AR496" s="98"/>
      <c r="AS496" s="98"/>
      <c r="AT496" s="98"/>
      <c r="AU496" s="98"/>
      <c r="AV496" s="98"/>
      <c r="AW496" s="96"/>
      <c r="AX496" s="98"/>
      <c r="AY496" s="98"/>
      <c r="AZ496" s="105"/>
      <c r="BA496" s="96"/>
      <c r="BB496" s="96"/>
      <c r="BC496" s="98"/>
      <c r="BD496" s="106"/>
      <c r="BE496" s="101"/>
      <c r="BF496" s="101"/>
      <c r="BG496" s="101"/>
      <c r="BH496" s="101"/>
      <c r="BI496" s="100" t="str">
        <f>IFERROR(__xludf.DUMMYFUNCTION("IF(OR(REGEXMATCH(I496,""Peraturan Walikota""),REGEXMATCH(I496,""Peraturan Bupati""),REGEXMATCH(I496,""PERATURAN BUPATI""),REGEXMATCH(I496,""PERATURAN WALIKOTA"")),""Ada"",""Tidak Ada"")"),"Tidak Ada")</f>
        <v>Tidak Ada</v>
      </c>
      <c r="BJ496" s="98"/>
      <c r="BK496" s="96"/>
      <c r="BL496" s="98"/>
      <c r="BM496" s="98"/>
    </row>
    <row r="497">
      <c r="A497" s="96" t="s">
        <v>111</v>
      </c>
      <c r="B497" s="97">
        <v>489.0</v>
      </c>
      <c r="C497" s="96" t="s">
        <v>4334</v>
      </c>
      <c r="D497" s="98"/>
      <c r="E497" s="98"/>
      <c r="F497" s="98"/>
      <c r="G497" s="98"/>
      <c r="H497" s="98"/>
      <c r="I497" s="96" t="s">
        <v>4335</v>
      </c>
      <c r="J497" s="97">
        <v>2020.0</v>
      </c>
      <c r="K497" s="100"/>
      <c r="L497" s="98"/>
      <c r="M497" s="98"/>
      <c r="N497" s="98"/>
      <c r="O497" s="98"/>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c r="AN497" s="98"/>
      <c r="AO497" s="98"/>
      <c r="AP497" s="98"/>
      <c r="AQ497" s="98"/>
      <c r="AR497" s="98"/>
      <c r="AS497" s="98"/>
      <c r="AT497" s="98"/>
      <c r="AU497" s="98"/>
      <c r="AV497" s="98"/>
      <c r="AW497" s="98"/>
      <c r="AX497" s="98"/>
      <c r="AY497" s="98"/>
      <c r="AZ497" s="98"/>
      <c r="BA497" s="98"/>
      <c r="BB497" s="98"/>
      <c r="BC497" s="98"/>
      <c r="BD497" s="101"/>
      <c r="BE497" s="101"/>
      <c r="BF497" s="101"/>
      <c r="BG497" s="101"/>
      <c r="BH497" s="101"/>
      <c r="BI497" s="100" t="str">
        <f>IFERROR(__xludf.DUMMYFUNCTION("IF(OR(REGEXMATCH(I497,""Peraturan Walikota""),REGEXMATCH(I497,""Peraturan Bupati""),REGEXMATCH(I497,""PERATURAN BUPATI""),REGEXMATCH(I497,""PERATURAN WALIKOTA"")),""Ada"",""Tidak Ada"")"),"Ada")</f>
        <v>Ada</v>
      </c>
      <c r="BJ497" s="98"/>
      <c r="BK497" s="96"/>
      <c r="BL497" s="98"/>
      <c r="BM497" s="98"/>
    </row>
    <row r="498">
      <c r="A498" s="96" t="s">
        <v>111</v>
      </c>
      <c r="B498" s="97">
        <v>490.0</v>
      </c>
      <c r="C498" s="96" t="s">
        <v>4336</v>
      </c>
      <c r="D498" s="96"/>
      <c r="E498" s="98"/>
      <c r="F498" s="98"/>
      <c r="G498" s="98"/>
      <c r="H498" s="98"/>
      <c r="I498" s="96" t="s">
        <v>4337</v>
      </c>
      <c r="J498" s="97">
        <v>2022.0</v>
      </c>
      <c r="K498" s="100"/>
      <c r="L498" s="98"/>
      <c r="M498" s="98"/>
      <c r="N498" s="98"/>
      <c r="O498" s="98"/>
      <c r="P498" s="98"/>
      <c r="Q498" s="98"/>
      <c r="R498" s="98"/>
      <c r="S498" s="98"/>
      <c r="T498" s="98"/>
      <c r="U498" s="98"/>
      <c r="V498" s="98"/>
      <c r="W498" s="98"/>
      <c r="X498" s="98"/>
      <c r="Y498" s="98"/>
      <c r="Z498" s="98"/>
      <c r="AA498" s="98"/>
      <c r="AB498" s="98"/>
      <c r="AC498" s="98"/>
      <c r="AD498" s="98"/>
      <c r="AE498" s="98"/>
      <c r="AF498" s="98"/>
      <c r="AG498" s="98"/>
      <c r="AH498" s="98"/>
      <c r="AI498" s="98"/>
      <c r="AJ498" s="98"/>
      <c r="AK498" s="98"/>
      <c r="AL498" s="98"/>
      <c r="AM498" s="98"/>
      <c r="AN498" s="98"/>
      <c r="AO498" s="98"/>
      <c r="AP498" s="98"/>
      <c r="AQ498" s="98"/>
      <c r="AR498" s="98"/>
      <c r="AS498" s="98"/>
      <c r="AT498" s="98"/>
      <c r="AU498" s="98"/>
      <c r="AV498" s="98"/>
      <c r="AW498" s="98"/>
      <c r="AX498" s="98"/>
      <c r="AY498" s="98"/>
      <c r="AZ498" s="98"/>
      <c r="BA498" s="98"/>
      <c r="BB498" s="98"/>
      <c r="BC498" s="98"/>
      <c r="BD498" s="101"/>
      <c r="BE498" s="101"/>
      <c r="BF498" s="101"/>
      <c r="BG498" s="101"/>
      <c r="BH498" s="101"/>
      <c r="BI498" s="100" t="str">
        <f>IFERROR(__xludf.DUMMYFUNCTION("IF(OR(REGEXMATCH(I498,""Peraturan Walikota""),REGEXMATCH(I498,""Peraturan Bupati""),REGEXMATCH(I498,""PERATURAN BUPATI""),REGEXMATCH(I498,""PERATURAN WALIKOTA"")),""Ada"",""Tidak Ada"")"),"Ada")</f>
        <v>Ada</v>
      </c>
      <c r="BJ498" s="98"/>
      <c r="BK498" s="96"/>
      <c r="BL498" s="98"/>
      <c r="BM498" s="98"/>
    </row>
    <row r="499">
      <c r="A499" s="96" t="s">
        <v>111</v>
      </c>
      <c r="B499" s="97">
        <v>491.0</v>
      </c>
      <c r="C499" s="96" t="s">
        <v>4338</v>
      </c>
      <c r="D499" s="96"/>
      <c r="E499" s="98"/>
      <c r="F499" s="98"/>
      <c r="G499" s="98"/>
      <c r="H499" s="98"/>
      <c r="I499" s="96" t="s">
        <v>4339</v>
      </c>
      <c r="J499" s="97">
        <v>2022.0</v>
      </c>
      <c r="K499" s="100"/>
      <c r="L499" s="98"/>
      <c r="M499" s="98"/>
      <c r="N499" s="98"/>
      <c r="O499" s="98"/>
      <c r="P499" s="98"/>
      <c r="Q499" s="98"/>
      <c r="R499" s="98"/>
      <c r="S499" s="98"/>
      <c r="T499" s="98"/>
      <c r="U499" s="98"/>
      <c r="V499" s="98"/>
      <c r="W499" s="98"/>
      <c r="X499" s="98"/>
      <c r="Y499" s="98"/>
      <c r="Z499" s="98"/>
      <c r="AA499" s="98"/>
      <c r="AB499" s="98"/>
      <c r="AC499" s="98"/>
      <c r="AD499" s="98"/>
      <c r="AE499" s="98"/>
      <c r="AF499" s="98"/>
      <c r="AG499" s="98"/>
      <c r="AH499" s="98"/>
      <c r="AI499" s="98"/>
      <c r="AJ499" s="98"/>
      <c r="AK499" s="98"/>
      <c r="AL499" s="98"/>
      <c r="AM499" s="98"/>
      <c r="AN499" s="98"/>
      <c r="AO499" s="98"/>
      <c r="AP499" s="98"/>
      <c r="AQ499" s="98"/>
      <c r="AR499" s="98"/>
      <c r="AS499" s="98"/>
      <c r="AT499" s="98"/>
      <c r="AU499" s="98"/>
      <c r="AV499" s="98"/>
      <c r="AW499" s="98"/>
      <c r="AX499" s="98"/>
      <c r="AY499" s="98"/>
      <c r="AZ499" s="98"/>
      <c r="BA499" s="98"/>
      <c r="BB499" s="98"/>
      <c r="BC499" s="98"/>
      <c r="BD499" s="101"/>
      <c r="BE499" s="101"/>
      <c r="BF499" s="101"/>
      <c r="BG499" s="101"/>
      <c r="BH499" s="101"/>
      <c r="BI499" s="100" t="str">
        <f>IFERROR(__xludf.DUMMYFUNCTION("IF(OR(REGEXMATCH(I499,""Peraturan Walikota""),REGEXMATCH(I499,""Peraturan Bupati""),REGEXMATCH(I499,""PERATURAN BUPATI""),REGEXMATCH(I499,""PERATURAN WALIKOTA"")),""Ada"",""Tidak Ada"")"),"Ada")</f>
        <v>Ada</v>
      </c>
      <c r="BJ499" s="98"/>
      <c r="BK499" s="96"/>
      <c r="BL499" s="98"/>
      <c r="BM499" s="98"/>
    </row>
    <row r="500">
      <c r="A500" s="96" t="s">
        <v>111</v>
      </c>
      <c r="B500" s="97">
        <v>492.0</v>
      </c>
      <c r="C500" s="96" t="s">
        <v>4340</v>
      </c>
      <c r="D500" s="96"/>
      <c r="E500" s="98"/>
      <c r="F500" s="98"/>
      <c r="G500" s="98"/>
      <c r="H500" s="98"/>
      <c r="I500" s="96"/>
      <c r="J500" s="97"/>
      <c r="K500" s="100"/>
      <c r="L500" s="98"/>
      <c r="M500" s="98"/>
      <c r="N500" s="98"/>
      <c r="O500" s="98"/>
      <c r="P500" s="98"/>
      <c r="Q500" s="98"/>
      <c r="R500" s="98"/>
      <c r="S500" s="98"/>
      <c r="T500" s="98"/>
      <c r="U500" s="98"/>
      <c r="V500" s="98"/>
      <c r="W500" s="98"/>
      <c r="X500" s="98"/>
      <c r="Y500" s="98"/>
      <c r="Z500" s="98"/>
      <c r="AA500" s="98"/>
      <c r="AB500" s="98"/>
      <c r="AC500" s="98"/>
      <c r="AD500" s="98"/>
      <c r="AE500" s="98"/>
      <c r="AF500" s="98"/>
      <c r="AG500" s="98"/>
      <c r="AH500" s="98"/>
      <c r="AI500" s="98"/>
      <c r="AJ500" s="98"/>
      <c r="AK500" s="98"/>
      <c r="AL500" s="98"/>
      <c r="AM500" s="98"/>
      <c r="AN500" s="98"/>
      <c r="AO500" s="98"/>
      <c r="AP500" s="98"/>
      <c r="AQ500" s="98"/>
      <c r="AR500" s="98"/>
      <c r="AS500" s="98"/>
      <c r="AT500" s="98"/>
      <c r="AU500" s="98"/>
      <c r="AV500" s="98"/>
      <c r="AW500" s="98"/>
      <c r="AX500" s="98"/>
      <c r="AY500" s="98"/>
      <c r="AZ500" s="98"/>
      <c r="BA500" s="98"/>
      <c r="BB500" s="98"/>
      <c r="BC500" s="98"/>
      <c r="BD500" s="101"/>
      <c r="BE500" s="101"/>
      <c r="BF500" s="101"/>
      <c r="BG500" s="101"/>
      <c r="BH500" s="101"/>
      <c r="BI500" s="100" t="str">
        <f>IFERROR(__xludf.DUMMYFUNCTION("IF(OR(REGEXMATCH(I500,""Peraturan Walikota""),REGEXMATCH(I500,""Peraturan Bupati""),REGEXMATCH(I500,""PERATURAN BUPATI""),REGEXMATCH(I500,""PERATURAN WALIKOTA"")),""Ada"",""Tidak Ada"")"),"Tidak Ada")</f>
        <v>Tidak Ada</v>
      </c>
      <c r="BJ500" s="98"/>
      <c r="BK500" s="96"/>
      <c r="BL500" s="98"/>
      <c r="BM500" s="98"/>
    </row>
    <row r="501">
      <c r="A501" s="96" t="s">
        <v>111</v>
      </c>
      <c r="B501" s="97">
        <v>493.0</v>
      </c>
      <c r="C501" s="96" t="s">
        <v>4341</v>
      </c>
      <c r="D501" s="96"/>
      <c r="E501" s="98"/>
      <c r="F501" s="98"/>
      <c r="G501" s="98"/>
      <c r="H501" s="98"/>
      <c r="I501" s="96"/>
      <c r="J501" s="97"/>
      <c r="K501" s="100"/>
      <c r="L501" s="98"/>
      <c r="M501" s="98"/>
      <c r="N501" s="98"/>
      <c r="O501" s="98"/>
      <c r="P501" s="98"/>
      <c r="Q501" s="98"/>
      <c r="R501" s="98"/>
      <c r="S501" s="98"/>
      <c r="T501" s="98"/>
      <c r="U501" s="98"/>
      <c r="V501" s="98"/>
      <c r="W501" s="98"/>
      <c r="X501" s="98"/>
      <c r="Y501" s="98"/>
      <c r="Z501" s="98"/>
      <c r="AA501" s="98"/>
      <c r="AB501" s="98"/>
      <c r="AC501" s="98"/>
      <c r="AD501" s="98"/>
      <c r="AE501" s="98"/>
      <c r="AF501" s="98"/>
      <c r="AG501" s="98"/>
      <c r="AH501" s="98"/>
      <c r="AI501" s="98"/>
      <c r="AJ501" s="98"/>
      <c r="AK501" s="98"/>
      <c r="AL501" s="98"/>
      <c r="AM501" s="98"/>
      <c r="AN501" s="98"/>
      <c r="AO501" s="98"/>
      <c r="AP501" s="98"/>
      <c r="AQ501" s="98"/>
      <c r="AR501" s="98"/>
      <c r="AS501" s="98"/>
      <c r="AT501" s="98"/>
      <c r="AU501" s="98"/>
      <c r="AV501" s="98"/>
      <c r="AW501" s="98"/>
      <c r="AX501" s="98"/>
      <c r="AY501" s="98"/>
      <c r="AZ501" s="98"/>
      <c r="BA501" s="98"/>
      <c r="BB501" s="98"/>
      <c r="BC501" s="98"/>
      <c r="BD501" s="101"/>
      <c r="BE501" s="101"/>
      <c r="BF501" s="101"/>
      <c r="BG501" s="101"/>
      <c r="BH501" s="101"/>
      <c r="BI501" s="100" t="str">
        <f>IFERROR(__xludf.DUMMYFUNCTION("IF(OR(REGEXMATCH(I501,""Peraturan Walikota""),REGEXMATCH(I501,""Peraturan Bupati""),REGEXMATCH(I501,""PERATURAN BUPATI""),REGEXMATCH(I501,""PERATURAN WALIKOTA"")),""Ada"",""Tidak Ada"")"),"Tidak Ada")</f>
        <v>Tidak Ada</v>
      </c>
      <c r="BJ501" s="98"/>
      <c r="BK501" s="96"/>
      <c r="BL501" s="98"/>
      <c r="BM501" s="98"/>
    </row>
    <row r="502">
      <c r="A502" s="96" t="s">
        <v>111</v>
      </c>
      <c r="B502" s="97">
        <v>494.0</v>
      </c>
      <c r="C502" s="96" t="s">
        <v>4342</v>
      </c>
      <c r="D502" s="96"/>
      <c r="E502" s="98"/>
      <c r="F502" s="98"/>
      <c r="G502" s="98"/>
      <c r="H502" s="98"/>
      <c r="I502" s="96"/>
      <c r="J502" s="97"/>
      <c r="K502" s="100"/>
      <c r="L502" s="98"/>
      <c r="M502" s="98"/>
      <c r="N502" s="98"/>
      <c r="O502" s="98"/>
      <c r="P502" s="98"/>
      <c r="Q502" s="98"/>
      <c r="R502" s="98"/>
      <c r="S502" s="98"/>
      <c r="T502" s="98"/>
      <c r="U502" s="98"/>
      <c r="V502" s="98"/>
      <c r="W502" s="98"/>
      <c r="X502" s="98"/>
      <c r="Y502" s="98"/>
      <c r="Z502" s="98"/>
      <c r="AA502" s="98"/>
      <c r="AB502" s="98"/>
      <c r="AC502" s="98"/>
      <c r="AD502" s="98"/>
      <c r="AE502" s="98"/>
      <c r="AF502" s="98"/>
      <c r="AG502" s="98"/>
      <c r="AH502" s="98"/>
      <c r="AI502" s="98"/>
      <c r="AJ502" s="98"/>
      <c r="AK502" s="98"/>
      <c r="AL502" s="98"/>
      <c r="AM502" s="98"/>
      <c r="AN502" s="98"/>
      <c r="AO502" s="98"/>
      <c r="AP502" s="98"/>
      <c r="AQ502" s="98"/>
      <c r="AR502" s="98"/>
      <c r="AS502" s="98"/>
      <c r="AT502" s="98"/>
      <c r="AU502" s="98"/>
      <c r="AV502" s="98"/>
      <c r="AW502" s="98"/>
      <c r="AX502" s="98"/>
      <c r="AY502" s="98"/>
      <c r="AZ502" s="98"/>
      <c r="BA502" s="98"/>
      <c r="BB502" s="98"/>
      <c r="BC502" s="98"/>
      <c r="BD502" s="101"/>
      <c r="BE502" s="101"/>
      <c r="BF502" s="101"/>
      <c r="BG502" s="101"/>
      <c r="BH502" s="101"/>
      <c r="BI502" s="100" t="str">
        <f>IFERROR(__xludf.DUMMYFUNCTION("IF(OR(REGEXMATCH(I502,""Peraturan Walikota""),REGEXMATCH(I502,""Peraturan Bupati""),REGEXMATCH(I502,""PERATURAN BUPATI""),REGEXMATCH(I502,""PERATURAN WALIKOTA"")),""Ada"",""Tidak Ada"")"),"Tidak Ada")</f>
        <v>Tidak Ada</v>
      </c>
      <c r="BJ502" s="98"/>
      <c r="BK502" s="96"/>
      <c r="BL502" s="98"/>
      <c r="BM502" s="98"/>
    </row>
    <row r="503">
      <c r="A503" s="96" t="s">
        <v>111</v>
      </c>
      <c r="B503" s="97">
        <v>495.0</v>
      </c>
      <c r="C503" s="96" t="s">
        <v>4343</v>
      </c>
      <c r="D503" s="96"/>
      <c r="E503" s="98"/>
      <c r="F503" s="98"/>
      <c r="G503" s="98"/>
      <c r="H503" s="98"/>
      <c r="I503" s="96"/>
      <c r="J503" s="97"/>
      <c r="K503" s="100"/>
      <c r="L503" s="98"/>
      <c r="M503" s="98"/>
      <c r="N503" s="98"/>
      <c r="O503" s="98"/>
      <c r="P503" s="98"/>
      <c r="Q503" s="98"/>
      <c r="R503" s="98"/>
      <c r="S503" s="98"/>
      <c r="T503" s="98"/>
      <c r="U503" s="98"/>
      <c r="V503" s="98"/>
      <c r="W503" s="98"/>
      <c r="X503" s="98"/>
      <c r="Y503" s="98"/>
      <c r="Z503" s="98"/>
      <c r="AA503" s="98"/>
      <c r="AB503" s="98"/>
      <c r="AC503" s="98"/>
      <c r="AD503" s="98"/>
      <c r="AE503" s="98"/>
      <c r="AF503" s="98"/>
      <c r="AG503" s="98"/>
      <c r="AH503" s="98"/>
      <c r="AI503" s="98"/>
      <c r="AJ503" s="98"/>
      <c r="AK503" s="98"/>
      <c r="AL503" s="98"/>
      <c r="AM503" s="98"/>
      <c r="AN503" s="98"/>
      <c r="AO503" s="98"/>
      <c r="AP503" s="98"/>
      <c r="AQ503" s="98"/>
      <c r="AR503" s="98"/>
      <c r="AS503" s="98"/>
      <c r="AT503" s="98"/>
      <c r="AU503" s="98"/>
      <c r="AV503" s="98"/>
      <c r="AW503" s="98"/>
      <c r="AX503" s="98"/>
      <c r="AY503" s="98"/>
      <c r="AZ503" s="98"/>
      <c r="BA503" s="98"/>
      <c r="BB503" s="98"/>
      <c r="BC503" s="98"/>
      <c r="BD503" s="101"/>
      <c r="BE503" s="101"/>
      <c r="BF503" s="101"/>
      <c r="BG503" s="101"/>
      <c r="BH503" s="101"/>
      <c r="BI503" s="100" t="str">
        <f>IFERROR(__xludf.DUMMYFUNCTION("IF(OR(REGEXMATCH(I503,""Peraturan Walikota""),REGEXMATCH(I503,""Peraturan Bupati""),REGEXMATCH(I503,""PERATURAN BUPATI""),REGEXMATCH(I503,""PERATURAN WALIKOTA"")),""Ada"",""Tidak Ada"")"),"Tidak Ada")</f>
        <v>Tidak Ada</v>
      </c>
      <c r="BJ503" s="98"/>
      <c r="BK503" s="96"/>
      <c r="BL503" s="98"/>
      <c r="BM503" s="98"/>
    </row>
    <row r="504">
      <c r="A504" s="96" t="s">
        <v>111</v>
      </c>
      <c r="B504" s="97">
        <v>496.0</v>
      </c>
      <c r="C504" s="96" t="s">
        <v>4344</v>
      </c>
      <c r="D504" s="96"/>
      <c r="E504" s="98"/>
      <c r="F504" s="98"/>
      <c r="G504" s="98"/>
      <c r="H504" s="98"/>
      <c r="I504" s="96"/>
      <c r="J504" s="97"/>
      <c r="K504" s="100"/>
      <c r="L504" s="98"/>
      <c r="M504" s="98"/>
      <c r="N504" s="98"/>
      <c r="O504" s="98"/>
      <c r="P504" s="98"/>
      <c r="Q504" s="98"/>
      <c r="R504" s="98"/>
      <c r="S504" s="98"/>
      <c r="T504" s="98"/>
      <c r="U504" s="98"/>
      <c r="V504" s="98"/>
      <c r="W504" s="98"/>
      <c r="X504" s="98"/>
      <c r="Y504" s="98"/>
      <c r="Z504" s="98"/>
      <c r="AA504" s="98"/>
      <c r="AB504" s="98"/>
      <c r="AC504" s="98"/>
      <c r="AD504" s="98"/>
      <c r="AE504" s="98"/>
      <c r="AF504" s="98"/>
      <c r="AG504" s="98"/>
      <c r="AH504" s="98"/>
      <c r="AI504" s="98"/>
      <c r="AJ504" s="98"/>
      <c r="AK504" s="98"/>
      <c r="AL504" s="98"/>
      <c r="AM504" s="98"/>
      <c r="AN504" s="98"/>
      <c r="AO504" s="98"/>
      <c r="AP504" s="98"/>
      <c r="AQ504" s="98"/>
      <c r="AR504" s="98"/>
      <c r="AS504" s="98"/>
      <c r="AT504" s="98"/>
      <c r="AU504" s="98"/>
      <c r="AV504" s="98"/>
      <c r="AW504" s="98"/>
      <c r="AX504" s="98"/>
      <c r="AY504" s="98"/>
      <c r="AZ504" s="98"/>
      <c r="BA504" s="98"/>
      <c r="BB504" s="98"/>
      <c r="BC504" s="98"/>
      <c r="BD504" s="101"/>
      <c r="BE504" s="101"/>
      <c r="BF504" s="101"/>
      <c r="BG504" s="101"/>
      <c r="BH504" s="101"/>
      <c r="BI504" s="100" t="str">
        <f>IFERROR(__xludf.DUMMYFUNCTION("IF(OR(REGEXMATCH(I504,""Peraturan Walikota""),REGEXMATCH(I504,""Peraturan Bupati""),REGEXMATCH(I504,""PERATURAN BUPATI""),REGEXMATCH(I504,""PERATURAN WALIKOTA"")),""Ada"",""Tidak Ada"")"),"Tidak Ada")</f>
        <v>Tidak Ada</v>
      </c>
      <c r="BJ504" s="98"/>
      <c r="BK504" s="96"/>
      <c r="BL504" s="98"/>
      <c r="BM504" s="98"/>
    </row>
    <row r="505">
      <c r="A505" s="96" t="s">
        <v>110</v>
      </c>
      <c r="B505" s="97">
        <v>497.0</v>
      </c>
      <c r="C505" s="96" t="s">
        <v>4345</v>
      </c>
      <c r="D505" s="96"/>
      <c r="E505" s="98"/>
      <c r="F505" s="98"/>
      <c r="G505" s="98"/>
      <c r="H505" s="98"/>
      <c r="I505" s="96" t="s">
        <v>4346</v>
      </c>
      <c r="J505" s="97">
        <v>2019.0</v>
      </c>
      <c r="K505" s="100"/>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c r="AP505" s="98"/>
      <c r="AQ505" s="98"/>
      <c r="AR505" s="98"/>
      <c r="AS505" s="98"/>
      <c r="AT505" s="98"/>
      <c r="AU505" s="98"/>
      <c r="AV505" s="98"/>
      <c r="AW505" s="98"/>
      <c r="AX505" s="98"/>
      <c r="AY505" s="98"/>
      <c r="AZ505" s="98"/>
      <c r="BA505" s="98"/>
      <c r="BB505" s="98"/>
      <c r="BC505" s="98"/>
      <c r="BD505" s="101"/>
      <c r="BE505" s="101"/>
      <c r="BF505" s="101"/>
      <c r="BG505" s="101"/>
      <c r="BH505" s="101"/>
      <c r="BI505" s="100" t="str">
        <f>IFERROR(__xludf.DUMMYFUNCTION("IF(OR(REGEXMATCH(I505,""Peraturan Walikota""),REGEXMATCH(I505,""Peraturan Bupati""),REGEXMATCH(I505,""PERATURAN BUPATI""),REGEXMATCH(I505,""PERATURAN WALIKOTA"")),""Ada"",""Tidak Ada"")"),"Ada")</f>
        <v>Ada</v>
      </c>
      <c r="BJ505" s="98"/>
      <c r="BK505" s="96"/>
      <c r="BL505" s="98"/>
      <c r="BM505" s="98"/>
    </row>
    <row r="506">
      <c r="A506" s="96" t="s">
        <v>110</v>
      </c>
      <c r="B506" s="97">
        <v>498.0</v>
      </c>
      <c r="C506" s="96" t="s">
        <v>4347</v>
      </c>
      <c r="D506" s="96"/>
      <c r="E506" s="98"/>
      <c r="F506" s="98"/>
      <c r="G506" s="98"/>
      <c r="H506" s="98"/>
      <c r="I506" s="96" t="s">
        <v>4348</v>
      </c>
      <c r="J506" s="97">
        <v>2022.0</v>
      </c>
      <c r="K506" s="100"/>
      <c r="L506" s="98"/>
      <c r="M506" s="98"/>
      <c r="N506" s="98"/>
      <c r="O506" s="98"/>
      <c r="P506" s="98"/>
      <c r="Q506" s="98"/>
      <c r="R506" s="98"/>
      <c r="S506" s="98"/>
      <c r="T506" s="98"/>
      <c r="U506" s="98"/>
      <c r="V506" s="98"/>
      <c r="W506" s="98"/>
      <c r="X506" s="98"/>
      <c r="Y506" s="98"/>
      <c r="Z506" s="98"/>
      <c r="AA506" s="98"/>
      <c r="AB506" s="98"/>
      <c r="AC506" s="98"/>
      <c r="AD506" s="98"/>
      <c r="AE506" s="98"/>
      <c r="AF506" s="98"/>
      <c r="AG506" s="98"/>
      <c r="AH506" s="98"/>
      <c r="AI506" s="98"/>
      <c r="AJ506" s="98"/>
      <c r="AK506" s="98"/>
      <c r="AL506" s="98"/>
      <c r="AM506" s="98"/>
      <c r="AN506" s="98"/>
      <c r="AO506" s="98"/>
      <c r="AP506" s="98"/>
      <c r="AQ506" s="98"/>
      <c r="AR506" s="98"/>
      <c r="AS506" s="98"/>
      <c r="AT506" s="98"/>
      <c r="AU506" s="98"/>
      <c r="AV506" s="98"/>
      <c r="AW506" s="98"/>
      <c r="AX506" s="98"/>
      <c r="AY506" s="98"/>
      <c r="AZ506" s="98"/>
      <c r="BA506" s="98"/>
      <c r="BB506" s="98"/>
      <c r="BC506" s="98"/>
      <c r="BD506" s="101"/>
      <c r="BE506" s="101"/>
      <c r="BF506" s="101"/>
      <c r="BG506" s="101"/>
      <c r="BH506" s="101"/>
      <c r="BI506" s="100" t="str">
        <f>IFERROR(__xludf.DUMMYFUNCTION("IF(OR(REGEXMATCH(I506,""Peraturan Walikota""),REGEXMATCH(I506,""Peraturan Bupati""),REGEXMATCH(I506,""PERATURAN BUPATI""),REGEXMATCH(I506,""PERATURAN WALIKOTA"")),""Ada"",""Tidak Ada"")"),"Ada")</f>
        <v>Ada</v>
      </c>
      <c r="BJ506" s="98"/>
      <c r="BK506" s="96"/>
      <c r="BL506" s="98"/>
      <c r="BM506" s="98"/>
    </row>
    <row r="507">
      <c r="A507" s="96" t="s">
        <v>110</v>
      </c>
      <c r="B507" s="97">
        <v>499.0</v>
      </c>
      <c r="C507" s="96" t="s">
        <v>4349</v>
      </c>
      <c r="D507" s="96"/>
      <c r="E507" s="98"/>
      <c r="F507" s="98"/>
      <c r="G507" s="98"/>
      <c r="H507" s="98"/>
      <c r="I507" s="96"/>
      <c r="J507" s="97"/>
      <c r="K507" s="100"/>
      <c r="L507" s="98"/>
      <c r="M507" s="98"/>
      <c r="N507" s="98"/>
      <c r="O507" s="98"/>
      <c r="P507" s="98"/>
      <c r="Q507" s="98"/>
      <c r="R507" s="98"/>
      <c r="S507" s="98"/>
      <c r="T507" s="98"/>
      <c r="U507" s="98"/>
      <c r="V507" s="98"/>
      <c r="W507" s="98"/>
      <c r="X507" s="98"/>
      <c r="Y507" s="98"/>
      <c r="Z507" s="98"/>
      <c r="AA507" s="98"/>
      <c r="AB507" s="98"/>
      <c r="AC507" s="98"/>
      <c r="AD507" s="98"/>
      <c r="AE507" s="98"/>
      <c r="AF507" s="98"/>
      <c r="AG507" s="98"/>
      <c r="AH507" s="98"/>
      <c r="AI507" s="98"/>
      <c r="AJ507" s="98"/>
      <c r="AK507" s="98"/>
      <c r="AL507" s="98"/>
      <c r="AM507" s="98"/>
      <c r="AN507" s="98"/>
      <c r="AO507" s="98"/>
      <c r="AP507" s="98"/>
      <c r="AQ507" s="98"/>
      <c r="AR507" s="98"/>
      <c r="AS507" s="98"/>
      <c r="AT507" s="98"/>
      <c r="AU507" s="98"/>
      <c r="AV507" s="98"/>
      <c r="AW507" s="98"/>
      <c r="AX507" s="98"/>
      <c r="AY507" s="98"/>
      <c r="AZ507" s="98"/>
      <c r="BA507" s="98"/>
      <c r="BB507" s="98"/>
      <c r="BC507" s="98"/>
      <c r="BD507" s="101"/>
      <c r="BE507" s="101"/>
      <c r="BF507" s="101"/>
      <c r="BG507" s="101"/>
      <c r="BH507" s="101"/>
      <c r="BI507" s="100" t="str">
        <f>IFERROR(__xludf.DUMMYFUNCTION("IF(OR(REGEXMATCH(I507,""Peraturan Walikota""),REGEXMATCH(I507,""Peraturan Bupati""),REGEXMATCH(I507,""PERATURAN BUPATI""),REGEXMATCH(I507,""PERATURAN WALIKOTA"")),""Ada"",""Tidak Ada"")"),"Tidak Ada")</f>
        <v>Tidak Ada</v>
      </c>
      <c r="BJ507" s="98"/>
      <c r="BK507" s="96"/>
      <c r="BL507" s="98"/>
      <c r="BM507" s="98"/>
    </row>
    <row r="508">
      <c r="A508" s="96" t="s">
        <v>110</v>
      </c>
      <c r="B508" s="97">
        <v>500.0</v>
      </c>
      <c r="C508" s="96" t="s">
        <v>4350</v>
      </c>
      <c r="D508" s="96"/>
      <c r="E508" s="98"/>
      <c r="F508" s="98"/>
      <c r="G508" s="98"/>
      <c r="H508" s="98"/>
      <c r="I508" s="96"/>
      <c r="J508" s="97"/>
      <c r="K508" s="100"/>
      <c r="L508" s="98"/>
      <c r="M508" s="98"/>
      <c r="N508" s="98"/>
      <c r="O508" s="98"/>
      <c r="P508" s="98"/>
      <c r="Q508" s="98"/>
      <c r="R508" s="98"/>
      <c r="S508" s="98"/>
      <c r="T508" s="98"/>
      <c r="U508" s="98"/>
      <c r="V508" s="98"/>
      <c r="W508" s="98"/>
      <c r="X508" s="98"/>
      <c r="Y508" s="98"/>
      <c r="Z508" s="98"/>
      <c r="AA508" s="98"/>
      <c r="AB508" s="98"/>
      <c r="AC508" s="98"/>
      <c r="AD508" s="98"/>
      <c r="AE508" s="98"/>
      <c r="AF508" s="98"/>
      <c r="AG508" s="98"/>
      <c r="AH508" s="98"/>
      <c r="AI508" s="98"/>
      <c r="AJ508" s="98"/>
      <c r="AK508" s="98"/>
      <c r="AL508" s="98"/>
      <c r="AM508" s="98"/>
      <c r="AN508" s="98"/>
      <c r="AO508" s="98"/>
      <c r="AP508" s="98"/>
      <c r="AQ508" s="98"/>
      <c r="AR508" s="98"/>
      <c r="AS508" s="98"/>
      <c r="AT508" s="98"/>
      <c r="AU508" s="98"/>
      <c r="AV508" s="98"/>
      <c r="AW508" s="98"/>
      <c r="AX508" s="98"/>
      <c r="AY508" s="98"/>
      <c r="AZ508" s="98"/>
      <c r="BA508" s="98"/>
      <c r="BB508" s="98"/>
      <c r="BC508" s="98"/>
      <c r="BD508" s="101"/>
      <c r="BE508" s="101"/>
      <c r="BF508" s="101"/>
      <c r="BG508" s="101"/>
      <c r="BH508" s="101"/>
      <c r="BI508" s="100" t="str">
        <f>IFERROR(__xludf.DUMMYFUNCTION("IF(OR(REGEXMATCH(I508,""Peraturan Walikota""),REGEXMATCH(I508,""Peraturan Bupati""),REGEXMATCH(I508,""PERATURAN BUPATI""),REGEXMATCH(I508,""PERATURAN WALIKOTA"")),""Ada"",""Tidak Ada"")"),"Tidak Ada")</f>
        <v>Tidak Ada</v>
      </c>
      <c r="BJ508" s="98"/>
      <c r="BK508" s="96"/>
      <c r="BL508" s="98"/>
      <c r="BM508" s="98"/>
    </row>
    <row r="509">
      <c r="A509" s="96" t="s">
        <v>110</v>
      </c>
      <c r="B509" s="97">
        <v>501.0</v>
      </c>
      <c r="C509" s="96" t="s">
        <v>4351</v>
      </c>
      <c r="D509" s="96"/>
      <c r="E509" s="98"/>
      <c r="F509" s="98"/>
      <c r="G509" s="98"/>
      <c r="H509" s="98"/>
      <c r="I509" s="96"/>
      <c r="J509" s="97"/>
      <c r="K509" s="100"/>
      <c r="L509" s="98"/>
      <c r="M509" s="98"/>
      <c r="N509" s="98"/>
      <c r="O509" s="98"/>
      <c r="P509" s="98"/>
      <c r="Q509" s="98"/>
      <c r="R509" s="98"/>
      <c r="S509" s="98"/>
      <c r="T509" s="98"/>
      <c r="U509" s="98"/>
      <c r="V509" s="98"/>
      <c r="W509" s="98"/>
      <c r="X509" s="98"/>
      <c r="Y509" s="98"/>
      <c r="Z509" s="98"/>
      <c r="AA509" s="98"/>
      <c r="AB509" s="98"/>
      <c r="AC509" s="98"/>
      <c r="AD509" s="98"/>
      <c r="AE509" s="98"/>
      <c r="AF509" s="98"/>
      <c r="AG509" s="98"/>
      <c r="AH509" s="98"/>
      <c r="AI509" s="98"/>
      <c r="AJ509" s="98"/>
      <c r="AK509" s="98"/>
      <c r="AL509" s="98"/>
      <c r="AM509" s="98"/>
      <c r="AN509" s="98"/>
      <c r="AO509" s="98"/>
      <c r="AP509" s="98"/>
      <c r="AQ509" s="98"/>
      <c r="AR509" s="98"/>
      <c r="AS509" s="98"/>
      <c r="AT509" s="98"/>
      <c r="AU509" s="98"/>
      <c r="AV509" s="98"/>
      <c r="AW509" s="98"/>
      <c r="AX509" s="98"/>
      <c r="AY509" s="98"/>
      <c r="AZ509" s="98"/>
      <c r="BA509" s="98"/>
      <c r="BB509" s="98"/>
      <c r="BC509" s="98"/>
      <c r="BD509" s="101"/>
      <c r="BE509" s="101"/>
      <c r="BF509" s="101"/>
      <c r="BG509" s="101"/>
      <c r="BH509" s="101"/>
      <c r="BI509" s="100" t="str">
        <f>IFERROR(__xludf.DUMMYFUNCTION("IF(OR(REGEXMATCH(I509,""Peraturan Walikota""),REGEXMATCH(I509,""Peraturan Bupati""),REGEXMATCH(I509,""PERATURAN BUPATI""),REGEXMATCH(I509,""PERATURAN WALIKOTA"")),""Ada"",""Tidak Ada"")"),"Tidak Ada")</f>
        <v>Tidak Ada</v>
      </c>
      <c r="BJ509" s="98"/>
      <c r="BK509" s="96"/>
      <c r="BL509" s="98"/>
      <c r="BM509" s="98"/>
    </row>
    <row r="510">
      <c r="A510" s="96" t="s">
        <v>110</v>
      </c>
      <c r="B510" s="97">
        <v>502.0</v>
      </c>
      <c r="C510" s="96" t="s">
        <v>4352</v>
      </c>
      <c r="D510" s="96"/>
      <c r="E510" s="98"/>
      <c r="F510" s="98"/>
      <c r="G510" s="98"/>
      <c r="H510" s="98"/>
      <c r="I510" s="96"/>
      <c r="J510" s="97"/>
      <c r="K510" s="100"/>
      <c r="L510" s="98"/>
      <c r="M510" s="98"/>
      <c r="N510" s="98"/>
      <c r="O510" s="98"/>
      <c r="P510" s="98"/>
      <c r="Q510" s="98"/>
      <c r="R510" s="98"/>
      <c r="S510" s="98"/>
      <c r="T510" s="98"/>
      <c r="U510" s="98"/>
      <c r="V510" s="98"/>
      <c r="W510" s="98"/>
      <c r="X510" s="98"/>
      <c r="Y510" s="98"/>
      <c r="Z510" s="98"/>
      <c r="AA510" s="98"/>
      <c r="AB510" s="98"/>
      <c r="AC510" s="98"/>
      <c r="AD510" s="98"/>
      <c r="AE510" s="98"/>
      <c r="AF510" s="98"/>
      <c r="AG510" s="98"/>
      <c r="AH510" s="98"/>
      <c r="AI510" s="98"/>
      <c r="AJ510" s="98"/>
      <c r="AK510" s="98"/>
      <c r="AL510" s="98"/>
      <c r="AM510" s="98"/>
      <c r="AN510" s="98"/>
      <c r="AO510" s="98"/>
      <c r="AP510" s="98"/>
      <c r="AQ510" s="98"/>
      <c r="AR510" s="98"/>
      <c r="AS510" s="98"/>
      <c r="AT510" s="98"/>
      <c r="AU510" s="98"/>
      <c r="AV510" s="98"/>
      <c r="AW510" s="98"/>
      <c r="AX510" s="98"/>
      <c r="AY510" s="98"/>
      <c r="AZ510" s="98"/>
      <c r="BA510" s="98"/>
      <c r="BB510" s="98"/>
      <c r="BC510" s="98"/>
      <c r="BD510" s="101"/>
      <c r="BE510" s="101"/>
      <c r="BF510" s="101"/>
      <c r="BG510" s="101"/>
      <c r="BH510" s="101"/>
      <c r="BI510" s="100" t="str">
        <f>IFERROR(__xludf.DUMMYFUNCTION("IF(OR(REGEXMATCH(I510,""Peraturan Walikota""),REGEXMATCH(I510,""Peraturan Bupati""),REGEXMATCH(I510,""PERATURAN BUPATI""),REGEXMATCH(I510,""PERATURAN WALIKOTA"")),""Ada"",""Tidak Ada"")"),"Tidak Ada")</f>
        <v>Tidak Ada</v>
      </c>
      <c r="BJ510" s="98"/>
      <c r="BK510" s="96"/>
      <c r="BL510" s="98"/>
      <c r="BM510" s="98"/>
    </row>
    <row r="511">
      <c r="A511" s="96" t="s">
        <v>110</v>
      </c>
      <c r="B511" s="97">
        <v>503.0</v>
      </c>
      <c r="C511" s="96" t="s">
        <v>4353</v>
      </c>
      <c r="D511" s="96"/>
      <c r="E511" s="98"/>
      <c r="F511" s="98"/>
      <c r="G511" s="98"/>
      <c r="H511" s="98"/>
      <c r="I511" s="96"/>
      <c r="J511" s="97"/>
      <c r="K511" s="100"/>
      <c r="L511" s="98"/>
      <c r="M511" s="98"/>
      <c r="N511" s="98"/>
      <c r="O511" s="98"/>
      <c r="P511" s="98"/>
      <c r="Q511" s="98"/>
      <c r="R511" s="98"/>
      <c r="S511" s="98"/>
      <c r="T511" s="98"/>
      <c r="U511" s="98"/>
      <c r="V511" s="98"/>
      <c r="W511" s="98"/>
      <c r="X511" s="98"/>
      <c r="Y511" s="98"/>
      <c r="Z511" s="98"/>
      <c r="AA511" s="98"/>
      <c r="AB511" s="98"/>
      <c r="AC511" s="98"/>
      <c r="AD511" s="98"/>
      <c r="AE511" s="98"/>
      <c r="AF511" s="98"/>
      <c r="AG511" s="98"/>
      <c r="AH511" s="98"/>
      <c r="AI511" s="98"/>
      <c r="AJ511" s="98"/>
      <c r="AK511" s="98"/>
      <c r="AL511" s="98"/>
      <c r="AM511" s="98"/>
      <c r="AN511" s="98"/>
      <c r="AO511" s="98"/>
      <c r="AP511" s="98"/>
      <c r="AQ511" s="98"/>
      <c r="AR511" s="98"/>
      <c r="AS511" s="98"/>
      <c r="AT511" s="98"/>
      <c r="AU511" s="98"/>
      <c r="AV511" s="98"/>
      <c r="AW511" s="98"/>
      <c r="AX511" s="98"/>
      <c r="AY511" s="98"/>
      <c r="AZ511" s="98"/>
      <c r="BA511" s="98"/>
      <c r="BB511" s="98"/>
      <c r="BC511" s="98"/>
      <c r="BD511" s="101"/>
      <c r="BE511" s="101"/>
      <c r="BF511" s="101"/>
      <c r="BG511" s="101"/>
      <c r="BH511" s="101"/>
      <c r="BI511" s="100" t="str">
        <f>IFERROR(__xludf.DUMMYFUNCTION("IF(OR(REGEXMATCH(I511,""Peraturan Walikota""),REGEXMATCH(I511,""Peraturan Bupati""),REGEXMATCH(I511,""PERATURAN BUPATI""),REGEXMATCH(I511,""PERATURAN WALIKOTA"")),""Ada"",""Tidak Ada"")"),"Tidak Ada")</f>
        <v>Tidak Ada</v>
      </c>
      <c r="BJ511" s="98"/>
      <c r="BK511" s="96"/>
      <c r="BL511" s="98"/>
      <c r="BM511" s="98"/>
    </row>
    <row r="512">
      <c r="A512" s="96" t="s">
        <v>110</v>
      </c>
      <c r="B512" s="97">
        <v>504.0</v>
      </c>
      <c r="C512" s="96" t="s">
        <v>4354</v>
      </c>
      <c r="D512" s="96"/>
      <c r="E512" s="98"/>
      <c r="F512" s="98"/>
      <c r="G512" s="98"/>
      <c r="H512" s="98"/>
      <c r="I512" s="96"/>
      <c r="J512" s="97"/>
      <c r="K512" s="100"/>
      <c r="L512" s="98"/>
      <c r="M512" s="98"/>
      <c r="N512" s="98"/>
      <c r="O512" s="98"/>
      <c r="P512" s="98"/>
      <c r="Q512" s="98"/>
      <c r="R512" s="98"/>
      <c r="S512" s="98"/>
      <c r="T512" s="98"/>
      <c r="U512" s="98"/>
      <c r="V512" s="98"/>
      <c r="W512" s="98"/>
      <c r="X512" s="98"/>
      <c r="Y512" s="98"/>
      <c r="Z512" s="98"/>
      <c r="AA512" s="98"/>
      <c r="AB512" s="98"/>
      <c r="AC512" s="98"/>
      <c r="AD512" s="98"/>
      <c r="AE512" s="98"/>
      <c r="AF512" s="98"/>
      <c r="AG512" s="98"/>
      <c r="AH512" s="98"/>
      <c r="AI512" s="98"/>
      <c r="AJ512" s="98"/>
      <c r="AK512" s="98"/>
      <c r="AL512" s="98"/>
      <c r="AM512" s="98"/>
      <c r="AN512" s="98"/>
      <c r="AO512" s="98"/>
      <c r="AP512" s="98"/>
      <c r="AQ512" s="98"/>
      <c r="AR512" s="98"/>
      <c r="AS512" s="98"/>
      <c r="AT512" s="98"/>
      <c r="AU512" s="98"/>
      <c r="AV512" s="98"/>
      <c r="AW512" s="98"/>
      <c r="AX512" s="98"/>
      <c r="AY512" s="98"/>
      <c r="AZ512" s="98"/>
      <c r="BA512" s="98"/>
      <c r="BB512" s="98"/>
      <c r="BC512" s="98"/>
      <c r="BD512" s="101"/>
      <c r="BE512" s="101"/>
      <c r="BF512" s="101"/>
      <c r="BG512" s="101"/>
      <c r="BH512" s="101"/>
      <c r="BI512" s="100" t="str">
        <f>IFERROR(__xludf.DUMMYFUNCTION("IF(OR(REGEXMATCH(I512,""Peraturan Walikota""),REGEXMATCH(I512,""Peraturan Bupati""),REGEXMATCH(I512,""PERATURAN BUPATI""),REGEXMATCH(I512,""PERATURAN WALIKOTA"")),""Ada"",""Tidak Ada"")"),"Tidak Ada")</f>
        <v>Tidak Ada</v>
      </c>
      <c r="BJ512" s="98"/>
      <c r="BK512" s="96"/>
      <c r="BL512" s="98"/>
      <c r="BM512" s="98"/>
    </row>
    <row r="513">
      <c r="A513" s="96" t="s">
        <v>107</v>
      </c>
      <c r="B513" s="97">
        <v>505.0</v>
      </c>
      <c r="C513" s="96" t="s">
        <v>4355</v>
      </c>
      <c r="D513" s="96" t="s">
        <v>4356</v>
      </c>
      <c r="E513" s="96" t="s">
        <v>4357</v>
      </c>
      <c r="F513" s="96" t="s">
        <v>237</v>
      </c>
      <c r="G513" s="96" t="s">
        <v>237</v>
      </c>
      <c r="H513" s="96" t="s">
        <v>11</v>
      </c>
      <c r="I513" s="96" t="s">
        <v>4358</v>
      </c>
      <c r="J513" s="97">
        <v>2021.0</v>
      </c>
      <c r="K513" s="97" t="s">
        <v>387</v>
      </c>
      <c r="L513" s="102" t="s">
        <v>4359</v>
      </c>
      <c r="M513" s="120" t="s">
        <v>4690</v>
      </c>
      <c r="N513" s="96" t="s">
        <v>368</v>
      </c>
      <c r="O513" s="96" t="s">
        <v>276</v>
      </c>
      <c r="P513" s="96" t="s">
        <v>487</v>
      </c>
      <c r="Q513" s="96" t="s">
        <v>300</v>
      </c>
      <c r="R513" s="96" t="s">
        <v>9</v>
      </c>
      <c r="S513" s="96" t="s">
        <v>21</v>
      </c>
      <c r="T513" s="96" t="s">
        <v>21</v>
      </c>
      <c r="U513" s="96" t="s">
        <v>21</v>
      </c>
      <c r="V513" s="96" t="s">
        <v>9</v>
      </c>
      <c r="W513" s="96" t="s">
        <v>21</v>
      </c>
      <c r="X513" s="96" t="s">
        <v>9</v>
      </c>
      <c r="Y513" s="96" t="s">
        <v>21</v>
      </c>
      <c r="Z513" s="96" t="s">
        <v>9</v>
      </c>
      <c r="AA513" s="96" t="s">
        <v>21</v>
      </c>
      <c r="AB513" s="96" t="s">
        <v>21</v>
      </c>
      <c r="AC513" s="96" t="s">
        <v>228</v>
      </c>
      <c r="AD513" s="96" t="s">
        <v>228</v>
      </c>
      <c r="AE513" s="96" t="s">
        <v>228</v>
      </c>
      <c r="AF513" s="96" t="s">
        <v>228</v>
      </c>
      <c r="AG513" s="96" t="s">
        <v>229</v>
      </c>
      <c r="AH513" s="96" t="s">
        <v>229</v>
      </c>
      <c r="AI513" s="96" t="s">
        <v>229</v>
      </c>
      <c r="AJ513" s="96" t="s">
        <v>228</v>
      </c>
      <c r="AK513" s="96" t="s">
        <v>229</v>
      </c>
      <c r="AL513" s="96" t="s">
        <v>229</v>
      </c>
      <c r="AM513" s="96" t="s">
        <v>229</v>
      </c>
      <c r="AN513" s="96" t="s">
        <v>370</v>
      </c>
      <c r="AO513" s="96" t="s">
        <v>4361</v>
      </c>
      <c r="AP513" s="96" t="s">
        <v>4362</v>
      </c>
      <c r="AQ513" s="98"/>
      <c r="AR513" s="96"/>
      <c r="AS513" s="98"/>
      <c r="AT513" s="98"/>
      <c r="AU513" s="98"/>
      <c r="AV513" s="98"/>
      <c r="AW513" s="98"/>
      <c r="AX513" s="96" t="s">
        <v>231</v>
      </c>
      <c r="AY513" s="98"/>
      <c r="AZ513" s="98"/>
      <c r="BA513" s="98"/>
      <c r="BB513" s="98"/>
      <c r="BC513" s="98">
        <f t="shared" ref="BC513:BC514" si="162">COUNTIF(AC513:AM513,"Sudah")</f>
        <v>5</v>
      </c>
      <c r="BD513" s="101"/>
      <c r="BE513" s="101"/>
      <c r="BF513" s="101"/>
      <c r="BG513" s="101"/>
      <c r="BH513" s="101"/>
      <c r="BI513" s="100" t="str">
        <f>IFERROR(__xludf.DUMMYFUNCTION("IF(OR(REGEXMATCH(I513,""Peraturan Walikota""),REGEXMATCH(I513,""Peraturan Bupati""),REGEXMATCH(I513,""PERATURAN BUPATI""),REGEXMATCH(I513,""PERATURAN WALIKOTA"")),""Ada"",""Tidak Ada"")"),"Ada")</f>
        <v>Ada</v>
      </c>
      <c r="BJ513" s="98" t="str">
        <f t="shared" ref="BJ513:BJ514" si="163">IF(O513 = "Belum Punya", "Tidak Ada", IF(O513 = "", "Tidak Menjawab", "Ada"))</f>
        <v>Ada</v>
      </c>
      <c r="BK513" s="96" t="str">
        <f t="shared" ref="BK513:BK514" si="164">IF(P513 = "Tidak Punya", "Tidak Ada", IF(P513 = "", "Tidak Menjawab", "Ada"))</f>
        <v>Ada</v>
      </c>
      <c r="BL513" s="98" t="str">
        <f t="shared" ref="BL513:BL514" si="165">IF(AND(R513="Ada",S513="Ada",T513="Ada"),"Lengkap","Tidak Lengkap")</f>
        <v>Tidak Lengkap</v>
      </c>
      <c r="BM513" s="98" t="str">
        <f t="shared" ref="BM513:BM514" si="166">IF(AND(U513="Ada",V513="Ada",W513="Ada",X513="Ada",Y513="Ada",Z513="Ada",AA513="Ada",AB513="Ada"),"Lengkap","Tidak Lengkap")</f>
        <v>Tidak Lengkap</v>
      </c>
    </row>
    <row r="514">
      <c r="A514" s="96" t="s">
        <v>107</v>
      </c>
      <c r="B514" s="97">
        <v>506.0</v>
      </c>
      <c r="C514" s="96" t="s">
        <v>4363</v>
      </c>
      <c r="D514" s="96" t="s">
        <v>237</v>
      </c>
      <c r="E514" s="96" t="s">
        <v>4364</v>
      </c>
      <c r="F514" s="96" t="s">
        <v>237</v>
      </c>
      <c r="G514" s="96" t="s">
        <v>237</v>
      </c>
      <c r="H514" s="96" t="s">
        <v>237</v>
      </c>
      <c r="I514" s="96"/>
      <c r="J514" s="97"/>
      <c r="K514" s="97" t="s">
        <v>1034</v>
      </c>
      <c r="L514" s="96" t="s">
        <v>4365</v>
      </c>
      <c r="M514" s="96" t="s">
        <v>4366</v>
      </c>
      <c r="N514" s="96" t="s">
        <v>237</v>
      </c>
      <c r="O514" s="96" t="s">
        <v>580</v>
      </c>
      <c r="P514" s="96" t="s">
        <v>287</v>
      </c>
      <c r="Q514" s="96" t="s">
        <v>237</v>
      </c>
      <c r="R514" s="96" t="s">
        <v>21</v>
      </c>
      <c r="S514" s="96" t="s">
        <v>21</v>
      </c>
      <c r="T514" s="96" t="s">
        <v>21</v>
      </c>
      <c r="U514" s="96" t="s">
        <v>21</v>
      </c>
      <c r="V514" s="96" t="s">
        <v>21</v>
      </c>
      <c r="W514" s="96" t="s">
        <v>21</v>
      </c>
      <c r="X514" s="96" t="s">
        <v>21</v>
      </c>
      <c r="Y514" s="96" t="s">
        <v>21</v>
      </c>
      <c r="Z514" s="96" t="s">
        <v>21</v>
      </c>
      <c r="AA514" s="96" t="s">
        <v>21</v>
      </c>
      <c r="AB514" s="96" t="s">
        <v>21</v>
      </c>
      <c r="AC514" s="96" t="s">
        <v>228</v>
      </c>
      <c r="AD514" s="96" t="s">
        <v>229</v>
      </c>
      <c r="AE514" s="96" t="s">
        <v>229</v>
      </c>
      <c r="AF514" s="96" t="s">
        <v>229</v>
      </c>
      <c r="AG514" s="96" t="s">
        <v>229</v>
      </c>
      <c r="AH514" s="96" t="s">
        <v>229</v>
      </c>
      <c r="AI514" s="96" t="s">
        <v>229</v>
      </c>
      <c r="AJ514" s="96" t="s">
        <v>229</v>
      </c>
      <c r="AK514" s="96" t="s">
        <v>229</v>
      </c>
      <c r="AL514" s="96" t="s">
        <v>229</v>
      </c>
      <c r="AM514" s="96" t="s">
        <v>229</v>
      </c>
      <c r="AN514" s="96" t="s">
        <v>237</v>
      </c>
      <c r="AO514" s="96">
        <v>13.0</v>
      </c>
      <c r="AP514" s="96" t="s">
        <v>305</v>
      </c>
      <c r="AQ514" s="96"/>
      <c r="AR514" s="96"/>
      <c r="AS514" s="96"/>
      <c r="AT514" s="98"/>
      <c r="AU514" s="98"/>
      <c r="AV514" s="98"/>
      <c r="AW514" s="98"/>
      <c r="AX514" s="104"/>
      <c r="AY514" s="98"/>
      <c r="AZ514" s="96"/>
      <c r="BA514" s="96" t="s">
        <v>4367</v>
      </c>
      <c r="BB514" s="102" t="s">
        <v>4368</v>
      </c>
      <c r="BC514" s="98">
        <f t="shared" si="162"/>
        <v>1</v>
      </c>
      <c r="BD514" s="106" t="s">
        <v>708</v>
      </c>
      <c r="BE514" s="106" t="s">
        <v>361</v>
      </c>
      <c r="BF514" s="101"/>
      <c r="BG514" s="101"/>
      <c r="BH514" s="101"/>
      <c r="BI514" s="100" t="str">
        <f>IFERROR(__xludf.DUMMYFUNCTION("IF(OR(REGEXMATCH(I514,""Peraturan Walikota""),REGEXMATCH(I514,""Peraturan Bupati""),REGEXMATCH(I514,""PERATURAN BUPATI""),REGEXMATCH(I514,""PERATURAN WALIKOTA"")),""Ada"",""Tidak Ada"")"),"Tidak Ada")</f>
        <v>Tidak Ada</v>
      </c>
      <c r="BJ514" s="98" t="str">
        <f t="shared" si="163"/>
        <v>Tidak Ada</v>
      </c>
      <c r="BK514" s="96" t="str">
        <f t="shared" si="164"/>
        <v>Tidak Ada</v>
      </c>
      <c r="BL514" s="98" t="str">
        <f t="shared" si="165"/>
        <v>Tidak Lengkap</v>
      </c>
      <c r="BM514" s="98" t="str">
        <f t="shared" si="166"/>
        <v>Tidak Lengkap</v>
      </c>
    </row>
    <row r="515">
      <c r="A515" s="96" t="s">
        <v>107</v>
      </c>
      <c r="B515" s="97">
        <v>507.0</v>
      </c>
      <c r="C515" s="96" t="s">
        <v>4369</v>
      </c>
      <c r="D515" s="96"/>
      <c r="E515" s="96"/>
      <c r="F515" s="96"/>
      <c r="G515" s="96"/>
      <c r="H515" s="96"/>
      <c r="I515" s="96" t="s">
        <v>4370</v>
      </c>
      <c r="J515" s="97">
        <v>2021.0</v>
      </c>
      <c r="K515" s="97"/>
      <c r="L515" s="96"/>
      <c r="M515" s="96"/>
      <c r="N515" s="96"/>
      <c r="O515" s="96"/>
      <c r="P515" s="96"/>
      <c r="Q515" s="96"/>
      <c r="R515" s="96"/>
      <c r="S515" s="96"/>
      <c r="T515" s="96"/>
      <c r="U515" s="96"/>
      <c r="V515" s="96"/>
      <c r="W515" s="96"/>
      <c r="X515" s="96"/>
      <c r="Y515" s="96"/>
      <c r="Z515" s="96"/>
      <c r="AA515" s="96"/>
      <c r="AB515" s="96"/>
      <c r="AC515" s="96"/>
      <c r="AD515" s="96"/>
      <c r="AE515" s="96"/>
      <c r="AF515" s="96"/>
      <c r="AG515" s="96"/>
      <c r="AH515" s="96"/>
      <c r="AI515" s="96"/>
      <c r="AJ515" s="96"/>
      <c r="AK515" s="96"/>
      <c r="AL515" s="96"/>
      <c r="AM515" s="96"/>
      <c r="AN515" s="96"/>
      <c r="AO515" s="96"/>
      <c r="AP515" s="96"/>
      <c r="AQ515" s="96"/>
      <c r="AR515" s="99"/>
      <c r="AS515" s="99"/>
      <c r="AT515" s="98"/>
      <c r="AU515" s="98"/>
      <c r="AV515" s="98"/>
      <c r="AW515" s="98"/>
      <c r="AX515" s="96"/>
      <c r="AY515" s="98"/>
      <c r="AZ515" s="96"/>
      <c r="BA515" s="96"/>
      <c r="BB515" s="96"/>
      <c r="BC515" s="98"/>
      <c r="BD515" s="106"/>
      <c r="BE515" s="106"/>
      <c r="BF515" s="101"/>
      <c r="BG515" s="101"/>
      <c r="BH515" s="101"/>
      <c r="BI515" s="100" t="str">
        <f>IFERROR(__xludf.DUMMYFUNCTION("IF(OR(REGEXMATCH(I515,""Peraturan Walikota""),REGEXMATCH(I515,""Peraturan Bupati""),REGEXMATCH(I515,""PERATURAN BUPATI""),REGEXMATCH(I515,""PERATURAN WALIKOTA"")),""Ada"",""Tidak Ada"")"),"Ada")</f>
        <v>Ada</v>
      </c>
      <c r="BJ515" s="98"/>
      <c r="BK515" s="96"/>
      <c r="BL515" s="98"/>
      <c r="BM515" s="98"/>
    </row>
    <row r="516">
      <c r="A516" s="96" t="s">
        <v>107</v>
      </c>
      <c r="B516" s="97">
        <v>508.0</v>
      </c>
      <c r="C516" s="96" t="s">
        <v>4371</v>
      </c>
      <c r="D516" s="96" t="s">
        <v>4372</v>
      </c>
      <c r="E516" s="96" t="s">
        <v>4373</v>
      </c>
      <c r="F516" s="96">
        <v>8.2198629819E10</v>
      </c>
      <c r="G516" s="96">
        <v>8.2198629819E10</v>
      </c>
      <c r="H516" s="96" t="s">
        <v>11</v>
      </c>
      <c r="I516" s="96" t="s">
        <v>4374</v>
      </c>
      <c r="J516" s="97">
        <v>2024.0</v>
      </c>
      <c r="K516" s="97" t="s">
        <v>387</v>
      </c>
      <c r="L516" s="96" t="s">
        <v>4375</v>
      </c>
      <c r="M516" s="96" t="s">
        <v>4376</v>
      </c>
      <c r="N516" s="96" t="s">
        <v>525</v>
      </c>
      <c r="O516" s="96" t="s">
        <v>286</v>
      </c>
      <c r="P516" s="96" t="s">
        <v>330</v>
      </c>
      <c r="Q516" s="96" t="s">
        <v>4377</v>
      </c>
      <c r="R516" s="96" t="s">
        <v>9</v>
      </c>
      <c r="S516" s="96" t="s">
        <v>9</v>
      </c>
      <c r="T516" s="96" t="s">
        <v>21</v>
      </c>
      <c r="U516" s="96" t="s">
        <v>21</v>
      </c>
      <c r="V516" s="96" t="s">
        <v>21</v>
      </c>
      <c r="W516" s="96" t="s">
        <v>21</v>
      </c>
      <c r="X516" s="96" t="s">
        <v>21</v>
      </c>
      <c r="Y516" s="96" t="s">
        <v>21</v>
      </c>
      <c r="Z516" s="96" t="s">
        <v>21</v>
      </c>
      <c r="AA516" s="96" t="s">
        <v>21</v>
      </c>
      <c r="AB516" s="96" t="s">
        <v>21</v>
      </c>
      <c r="AC516" s="96" t="s">
        <v>228</v>
      </c>
      <c r="AD516" s="96" t="s">
        <v>228</v>
      </c>
      <c r="AE516" s="96" t="s">
        <v>228</v>
      </c>
      <c r="AF516" s="96" t="s">
        <v>228</v>
      </c>
      <c r="AG516" s="96" t="s">
        <v>229</v>
      </c>
      <c r="AH516" s="96" t="s">
        <v>228</v>
      </c>
      <c r="AI516" s="96" t="s">
        <v>228</v>
      </c>
      <c r="AJ516" s="96" t="s">
        <v>228</v>
      </c>
      <c r="AK516" s="96" t="s">
        <v>229</v>
      </c>
      <c r="AL516" s="96" t="s">
        <v>228</v>
      </c>
      <c r="AM516" s="96" t="s">
        <v>228</v>
      </c>
      <c r="AN516" s="96" t="s">
        <v>555</v>
      </c>
      <c r="AO516" s="96">
        <v>101.0</v>
      </c>
      <c r="AP516" s="96" t="s">
        <v>305</v>
      </c>
      <c r="AQ516" s="96"/>
      <c r="AR516" s="99"/>
      <c r="AS516" s="99"/>
      <c r="AT516" s="98"/>
      <c r="AU516" s="98"/>
      <c r="AV516" s="98"/>
      <c r="AW516" s="98"/>
      <c r="AX516" s="96" t="s">
        <v>231</v>
      </c>
      <c r="AY516" s="98"/>
      <c r="AZ516" s="96"/>
      <c r="BA516" s="96" t="s">
        <v>4378</v>
      </c>
      <c r="BB516" s="96" t="s">
        <v>4379</v>
      </c>
      <c r="BC516" s="98"/>
      <c r="BD516" s="106"/>
      <c r="BE516" s="106"/>
      <c r="BF516" s="101"/>
      <c r="BG516" s="101"/>
      <c r="BH516" s="101"/>
      <c r="BI516" s="100" t="str">
        <f>IFERROR(__xludf.DUMMYFUNCTION("IF(OR(REGEXMATCH(I516,""Peraturan Walikota""),REGEXMATCH(I516,""Peraturan Bupati""),REGEXMATCH(I516,""PERATURAN BUPATI""),REGEXMATCH(I516,""PERATURAN WALIKOTA"")),""Ada"",""Tidak Ada"")"),"Ada")</f>
        <v>Ada</v>
      </c>
      <c r="BJ516" s="98"/>
      <c r="BK516" s="96"/>
      <c r="BL516" s="98"/>
      <c r="BM516" s="98"/>
    </row>
    <row r="517">
      <c r="A517" s="163"/>
      <c r="B517" s="164"/>
      <c r="C517" s="165"/>
      <c r="D517" s="166"/>
      <c r="E517" s="166"/>
      <c r="F517" s="167"/>
      <c r="G517" s="167"/>
      <c r="H517" s="167"/>
      <c r="I517" s="163"/>
      <c r="J517" s="168"/>
      <c r="K517" s="168"/>
      <c r="L517" s="168"/>
      <c r="M517" s="166"/>
      <c r="N517" s="169"/>
      <c r="O517" s="167"/>
      <c r="P517" s="168"/>
      <c r="Q517" s="169"/>
      <c r="R517" s="168"/>
      <c r="S517" s="168"/>
      <c r="T517" s="168"/>
      <c r="U517" s="168"/>
      <c r="V517" s="168"/>
      <c r="W517" s="168"/>
      <c r="X517" s="168"/>
      <c r="Y517" s="168"/>
      <c r="Z517" s="168"/>
      <c r="AA517" s="168"/>
      <c r="AB517" s="168"/>
      <c r="AC517" s="168"/>
      <c r="AD517" s="168"/>
      <c r="AE517" s="168"/>
      <c r="AF517" s="168"/>
      <c r="AG517" s="168"/>
      <c r="AH517" s="168"/>
      <c r="AI517" s="168"/>
      <c r="AJ517" s="168"/>
      <c r="AK517" s="168"/>
      <c r="AL517" s="168"/>
      <c r="AM517" s="168"/>
      <c r="AN517" s="166"/>
      <c r="AO517" s="168"/>
      <c r="AP517" s="166"/>
      <c r="AQ517" s="168"/>
      <c r="AR517" s="168"/>
      <c r="AS517" s="168"/>
      <c r="AT517" s="168"/>
      <c r="AU517" s="168"/>
      <c r="AV517" s="168"/>
      <c r="AW517" s="168"/>
      <c r="AX517" s="168"/>
      <c r="AY517" s="168"/>
      <c r="AZ517" s="168"/>
      <c r="BA517" s="166"/>
      <c r="BB517" s="166"/>
      <c r="BC517" s="169"/>
      <c r="BD517" s="170"/>
      <c r="BE517" s="171"/>
      <c r="BF517" s="171"/>
      <c r="BG517" s="171"/>
      <c r="BH517" s="171"/>
      <c r="BI517" s="172"/>
      <c r="BJ517" s="168"/>
      <c r="BK517" s="168"/>
      <c r="BL517" s="168"/>
      <c r="BM517" s="168"/>
    </row>
    <row r="518">
      <c r="A518" s="163"/>
      <c r="B518" s="174"/>
      <c r="C518" s="165"/>
      <c r="D518" s="166"/>
      <c r="E518" s="166"/>
      <c r="F518" s="167"/>
      <c r="G518" s="167"/>
      <c r="H518" s="167"/>
      <c r="I518" s="163"/>
      <c r="J518" s="168"/>
      <c r="K518" s="168"/>
      <c r="L518" s="168"/>
      <c r="M518" s="166"/>
      <c r="N518" s="169"/>
      <c r="O518" s="167"/>
      <c r="P518" s="168"/>
      <c r="Q518" s="169"/>
      <c r="R518" s="168"/>
      <c r="S518" s="168"/>
      <c r="T518" s="168"/>
      <c r="U518" s="168"/>
      <c r="V518" s="168"/>
      <c r="W518" s="168"/>
      <c r="X518" s="168"/>
      <c r="Y518" s="168"/>
      <c r="Z518" s="168"/>
      <c r="AA518" s="168"/>
      <c r="AB518" s="168"/>
      <c r="AC518" s="168"/>
      <c r="AD518" s="168"/>
      <c r="AE518" s="168"/>
      <c r="AF518" s="168"/>
      <c r="AG518" s="168"/>
      <c r="AH518" s="168"/>
      <c r="AI518" s="168"/>
      <c r="AJ518" s="168"/>
      <c r="AK518" s="168"/>
      <c r="AL518" s="168"/>
      <c r="AM518" s="168"/>
      <c r="AN518" s="166"/>
      <c r="AO518" s="168"/>
      <c r="AP518" s="166"/>
      <c r="AQ518" s="168"/>
      <c r="AR518" s="168"/>
      <c r="AS518" s="168"/>
      <c r="AT518" s="168"/>
      <c r="AU518" s="168"/>
      <c r="AV518" s="168"/>
      <c r="AW518" s="168"/>
      <c r="AX518" s="168"/>
      <c r="AY518" s="168"/>
      <c r="AZ518" s="168"/>
      <c r="BA518" s="166"/>
      <c r="BB518" s="166"/>
      <c r="BC518" s="169"/>
      <c r="BD518" s="170"/>
      <c r="BE518" s="171"/>
      <c r="BF518" s="171"/>
      <c r="BG518" s="171"/>
      <c r="BH518" s="171"/>
      <c r="BI518" s="168"/>
      <c r="BJ518" s="168"/>
      <c r="BK518" s="168"/>
      <c r="BL518" s="168"/>
      <c r="BM518" s="168"/>
    </row>
    <row r="519">
      <c r="A519" s="163"/>
      <c r="B519" s="174"/>
      <c r="C519" s="165"/>
      <c r="D519" s="166"/>
      <c r="E519" s="166"/>
      <c r="F519" s="167"/>
      <c r="G519" s="167"/>
      <c r="H519" s="167"/>
      <c r="I519" s="163"/>
      <c r="J519" s="168"/>
      <c r="K519" s="168"/>
      <c r="L519" s="168"/>
      <c r="M519" s="166"/>
      <c r="N519" s="169"/>
      <c r="O519" s="167"/>
      <c r="P519" s="168"/>
      <c r="Q519" s="169"/>
      <c r="R519" s="168"/>
      <c r="S519" s="168"/>
      <c r="T519" s="168"/>
      <c r="U519" s="168"/>
      <c r="V519" s="168"/>
      <c r="W519" s="168"/>
      <c r="X519" s="168"/>
      <c r="Y519" s="168"/>
      <c r="Z519" s="168"/>
      <c r="AA519" s="168"/>
      <c r="AB519" s="168"/>
      <c r="AC519" s="168"/>
      <c r="AD519" s="168"/>
      <c r="AE519" s="168"/>
      <c r="AF519" s="168"/>
      <c r="AG519" s="168"/>
      <c r="AH519" s="168"/>
      <c r="AI519" s="168"/>
      <c r="AJ519" s="168"/>
      <c r="AK519" s="168"/>
      <c r="AL519" s="168"/>
      <c r="AM519" s="168"/>
      <c r="AN519" s="166"/>
      <c r="AO519" s="168"/>
      <c r="AP519" s="166"/>
      <c r="AQ519" s="168"/>
      <c r="AR519" s="168"/>
      <c r="AS519" s="168"/>
      <c r="AT519" s="168"/>
      <c r="AU519" s="168"/>
      <c r="AV519" s="168"/>
      <c r="AW519" s="168"/>
      <c r="AX519" s="168"/>
      <c r="AY519" s="168"/>
      <c r="AZ519" s="168"/>
      <c r="BA519" s="166"/>
      <c r="BB519" s="166"/>
      <c r="BC519" s="169"/>
      <c r="BD519" s="170"/>
      <c r="BE519" s="171"/>
      <c r="BF519" s="171"/>
      <c r="BG519" s="171"/>
      <c r="BH519" s="175" t="s">
        <v>9</v>
      </c>
      <c r="BI519" s="168"/>
      <c r="BJ519" s="168"/>
      <c r="BK519" s="168"/>
      <c r="BL519" s="168"/>
      <c r="BM519" s="168"/>
    </row>
    <row r="520">
      <c r="A520" s="163"/>
      <c r="B520" s="174"/>
      <c r="C520" s="165"/>
      <c r="D520" s="166"/>
      <c r="E520" s="166"/>
      <c r="F520" s="167"/>
      <c r="G520" s="167"/>
      <c r="H520" s="167"/>
      <c r="I520" s="163"/>
      <c r="J520" s="168"/>
      <c r="K520" s="168"/>
      <c r="L520" s="168"/>
      <c r="M520" s="166"/>
      <c r="N520" s="169"/>
      <c r="O520" s="167"/>
      <c r="P520" s="168"/>
      <c r="Q520" s="169"/>
      <c r="R520" s="168"/>
      <c r="S520" s="168"/>
      <c r="T520" s="168"/>
      <c r="U520" s="168"/>
      <c r="V520" s="168"/>
      <c r="W520" s="168"/>
      <c r="X520" s="168"/>
      <c r="Y520" s="168"/>
      <c r="Z520" s="168"/>
      <c r="AA520" s="168"/>
      <c r="AB520" s="168"/>
      <c r="AC520" s="168"/>
      <c r="AD520" s="168"/>
      <c r="AE520" s="168"/>
      <c r="AF520" s="168"/>
      <c r="AG520" s="168"/>
      <c r="AH520" s="168"/>
      <c r="AI520" s="168"/>
      <c r="AJ520" s="168"/>
      <c r="AK520" s="168"/>
      <c r="AL520" s="168"/>
      <c r="AM520" s="168"/>
      <c r="AN520" s="166"/>
      <c r="AO520" s="168"/>
      <c r="AP520" s="166"/>
      <c r="AQ520" s="168"/>
      <c r="AR520" s="168"/>
      <c r="AS520" s="168"/>
      <c r="AT520" s="168"/>
      <c r="AU520" s="168"/>
      <c r="AV520" s="168"/>
      <c r="AW520" s="168"/>
      <c r="AX520" s="168"/>
      <c r="AY520" s="168"/>
      <c r="AZ520" s="168"/>
      <c r="BA520" s="166"/>
      <c r="BB520" s="166"/>
      <c r="BC520" s="169"/>
      <c r="BD520" s="170"/>
      <c r="BE520" s="171"/>
      <c r="BF520" s="171"/>
      <c r="BG520" s="171"/>
      <c r="BH520" s="171"/>
      <c r="BI520" s="176"/>
      <c r="BJ520" s="168"/>
      <c r="BK520" s="168"/>
      <c r="BL520" s="168"/>
      <c r="BM520" s="168"/>
    </row>
    <row r="521">
      <c r="A521" s="163"/>
      <c r="B521" s="174"/>
      <c r="C521" s="165"/>
      <c r="D521" s="166"/>
      <c r="E521" s="166"/>
      <c r="F521" s="167"/>
      <c r="G521" s="167"/>
      <c r="H521" s="167"/>
      <c r="I521" s="163"/>
      <c r="J521" s="168"/>
      <c r="K521" s="168"/>
      <c r="L521" s="168"/>
      <c r="M521" s="166"/>
      <c r="N521" s="169"/>
      <c r="O521" s="167"/>
      <c r="P521" s="168"/>
      <c r="Q521" s="169"/>
      <c r="R521" s="168"/>
      <c r="S521" s="168"/>
      <c r="T521" s="168"/>
      <c r="U521" s="168"/>
      <c r="V521" s="168"/>
      <c r="W521" s="168"/>
      <c r="X521" s="168"/>
      <c r="Y521" s="168"/>
      <c r="Z521" s="168"/>
      <c r="AA521" s="168"/>
      <c r="AB521" s="168"/>
      <c r="AC521" s="168"/>
      <c r="AD521" s="168"/>
      <c r="AE521" s="168"/>
      <c r="AF521" s="168"/>
      <c r="AG521" s="168"/>
      <c r="AH521" s="168"/>
      <c r="AI521" s="168"/>
      <c r="AJ521" s="168"/>
      <c r="AK521" s="168"/>
      <c r="AL521" s="168"/>
      <c r="AM521" s="168"/>
      <c r="AN521" s="166"/>
      <c r="AO521" s="168"/>
      <c r="AP521" s="166"/>
      <c r="AQ521" s="168"/>
      <c r="AR521" s="168"/>
      <c r="AS521" s="168"/>
      <c r="AT521" s="168"/>
      <c r="AU521" s="168"/>
      <c r="AV521" s="168"/>
      <c r="AW521" s="168"/>
      <c r="AX521" s="168"/>
      <c r="AY521" s="168"/>
      <c r="AZ521" s="168"/>
      <c r="BA521" s="166"/>
      <c r="BB521" s="166"/>
      <c r="BC521" s="169"/>
      <c r="BD521" s="170"/>
      <c r="BE521" s="171"/>
      <c r="BF521" s="171"/>
      <c r="BG521" s="171"/>
      <c r="BH521" s="171"/>
      <c r="BI521" s="168"/>
      <c r="BJ521" s="168"/>
      <c r="BK521" s="168"/>
      <c r="BL521" s="168"/>
      <c r="BM521" s="168"/>
    </row>
    <row r="522">
      <c r="A522" s="163"/>
      <c r="B522" s="174"/>
      <c r="C522" s="165"/>
      <c r="D522" s="166"/>
      <c r="E522" s="166"/>
      <c r="F522" s="167"/>
      <c r="G522" s="167"/>
      <c r="H522" s="167"/>
      <c r="I522" s="163"/>
      <c r="J522" s="168"/>
      <c r="K522" s="168"/>
      <c r="L522" s="168"/>
      <c r="M522" s="166"/>
      <c r="N522" s="169"/>
      <c r="O522" s="167"/>
      <c r="P522" s="168"/>
      <c r="Q522" s="169"/>
      <c r="R522" s="168"/>
      <c r="S522" s="168"/>
      <c r="T522" s="168"/>
      <c r="U522" s="168"/>
      <c r="V522" s="168"/>
      <c r="W522" s="168"/>
      <c r="X522" s="168"/>
      <c r="Y522" s="168"/>
      <c r="Z522" s="168"/>
      <c r="AA522" s="168"/>
      <c r="AB522" s="168"/>
      <c r="AC522" s="168"/>
      <c r="AD522" s="168"/>
      <c r="AE522" s="168"/>
      <c r="AF522" s="168"/>
      <c r="AG522" s="168"/>
      <c r="AH522" s="168"/>
      <c r="AI522" s="168"/>
      <c r="AJ522" s="168"/>
      <c r="AK522" s="168"/>
      <c r="AL522" s="168"/>
      <c r="AM522" s="168"/>
      <c r="AN522" s="166"/>
      <c r="AO522" s="168"/>
      <c r="AP522" s="166"/>
      <c r="AQ522" s="168"/>
      <c r="AR522" s="168"/>
      <c r="AS522" s="168"/>
      <c r="AT522" s="168"/>
      <c r="AU522" s="168"/>
      <c r="AV522" s="168"/>
      <c r="AW522" s="168"/>
      <c r="AX522" s="168"/>
      <c r="AY522" s="168"/>
      <c r="AZ522" s="168"/>
      <c r="BA522" s="166"/>
      <c r="BB522" s="166"/>
      <c r="BC522" s="169"/>
      <c r="BD522" s="170"/>
      <c r="BE522" s="171"/>
      <c r="BF522" s="171"/>
      <c r="BG522" s="171"/>
      <c r="BH522" s="171"/>
      <c r="BI522" s="168"/>
      <c r="BJ522" s="168"/>
      <c r="BK522" s="168"/>
      <c r="BL522" s="168"/>
      <c r="BM522" s="168"/>
    </row>
    <row r="523">
      <c r="A523" s="163"/>
      <c r="B523" s="174"/>
      <c r="C523" s="165"/>
      <c r="D523" s="166"/>
      <c r="E523" s="166"/>
      <c r="F523" s="167"/>
      <c r="G523" s="167"/>
      <c r="H523" s="167"/>
      <c r="I523" s="163"/>
      <c r="J523" s="168"/>
      <c r="K523" s="168"/>
      <c r="L523" s="168"/>
      <c r="M523" s="166"/>
      <c r="N523" s="169"/>
      <c r="O523" s="167"/>
      <c r="P523" s="168"/>
      <c r="Q523" s="169"/>
      <c r="R523" s="168"/>
      <c r="S523" s="168"/>
      <c r="T523" s="168"/>
      <c r="U523" s="168"/>
      <c r="V523" s="168"/>
      <c r="W523" s="168"/>
      <c r="X523" s="168"/>
      <c r="Y523" s="168"/>
      <c r="Z523" s="168"/>
      <c r="AA523" s="168"/>
      <c r="AB523" s="168"/>
      <c r="AC523" s="168"/>
      <c r="AD523" s="168"/>
      <c r="AE523" s="168"/>
      <c r="AF523" s="168"/>
      <c r="AG523" s="168"/>
      <c r="AH523" s="168"/>
      <c r="AI523" s="168"/>
      <c r="AJ523" s="168"/>
      <c r="AK523" s="168"/>
      <c r="AL523" s="168"/>
      <c r="AM523" s="168"/>
      <c r="AN523" s="166"/>
      <c r="AO523" s="168"/>
      <c r="AP523" s="166"/>
      <c r="AQ523" s="168"/>
      <c r="AR523" s="168"/>
      <c r="AS523" s="168"/>
      <c r="AT523" s="168"/>
      <c r="AU523" s="168"/>
      <c r="AV523" s="168"/>
      <c r="AW523" s="168"/>
      <c r="AX523" s="168"/>
      <c r="AY523" s="168"/>
      <c r="AZ523" s="168"/>
      <c r="BA523" s="166"/>
      <c r="BB523" s="166"/>
      <c r="BC523" s="169"/>
      <c r="BD523" s="170"/>
      <c r="BE523" s="171"/>
      <c r="BF523" s="171"/>
      <c r="BG523" s="171"/>
      <c r="BH523" s="171"/>
      <c r="BI523" s="168"/>
      <c r="BJ523" s="168"/>
      <c r="BK523" s="168"/>
      <c r="BL523" s="168"/>
      <c r="BM523" s="168"/>
    </row>
    <row r="524">
      <c r="A524" s="163"/>
      <c r="B524" s="174"/>
      <c r="C524" s="165"/>
      <c r="D524" s="166"/>
      <c r="E524" s="166"/>
      <c r="F524" s="167"/>
      <c r="G524" s="167"/>
      <c r="H524" s="167"/>
      <c r="I524" s="163"/>
      <c r="J524" s="168"/>
      <c r="K524" s="168"/>
      <c r="L524" s="168"/>
      <c r="M524" s="166"/>
      <c r="N524" s="169"/>
      <c r="O524" s="167"/>
      <c r="P524" s="168"/>
      <c r="Q524" s="169"/>
      <c r="R524" s="168"/>
      <c r="S524" s="168"/>
      <c r="T524" s="168"/>
      <c r="U524" s="168"/>
      <c r="V524" s="168"/>
      <c r="W524" s="168"/>
      <c r="X524" s="168"/>
      <c r="Y524" s="168"/>
      <c r="Z524" s="168"/>
      <c r="AA524" s="168"/>
      <c r="AB524" s="168"/>
      <c r="AC524" s="168"/>
      <c r="AD524" s="168"/>
      <c r="AE524" s="168"/>
      <c r="AF524" s="168"/>
      <c r="AG524" s="168"/>
      <c r="AH524" s="168"/>
      <c r="AI524" s="168"/>
      <c r="AJ524" s="168"/>
      <c r="AK524" s="168"/>
      <c r="AL524" s="168"/>
      <c r="AM524" s="168"/>
      <c r="AN524" s="166"/>
      <c r="AO524" s="168"/>
      <c r="AP524" s="166"/>
      <c r="AQ524" s="168"/>
      <c r="AR524" s="168"/>
      <c r="AS524" s="168"/>
      <c r="AT524" s="168"/>
      <c r="AU524" s="168"/>
      <c r="AV524" s="168"/>
      <c r="AW524" s="168"/>
      <c r="AX524" s="168"/>
      <c r="AY524" s="168"/>
      <c r="AZ524" s="168"/>
      <c r="BA524" s="166"/>
      <c r="BB524" s="166"/>
      <c r="BC524" s="169"/>
      <c r="BD524" s="170"/>
      <c r="BE524" s="171"/>
      <c r="BF524" s="171"/>
      <c r="BG524" s="171"/>
      <c r="BH524" s="171"/>
      <c r="BI524" s="168"/>
      <c r="BJ524" s="168"/>
      <c r="BK524" s="168"/>
      <c r="BL524" s="168"/>
      <c r="BM524" s="168"/>
    </row>
    <row r="525">
      <c r="A525" s="163"/>
      <c r="B525" s="174"/>
      <c r="C525" s="165"/>
      <c r="D525" s="166"/>
      <c r="E525" s="166"/>
      <c r="F525" s="167"/>
      <c r="G525" s="167"/>
      <c r="H525" s="167"/>
      <c r="I525" s="163"/>
      <c r="J525" s="168"/>
      <c r="K525" s="168"/>
      <c r="L525" s="168"/>
      <c r="M525" s="166"/>
      <c r="N525" s="169"/>
      <c r="O525" s="167"/>
      <c r="P525" s="168"/>
      <c r="Q525" s="169"/>
      <c r="R525" s="168"/>
      <c r="S525" s="168"/>
      <c r="T525" s="168"/>
      <c r="U525" s="168"/>
      <c r="V525" s="168"/>
      <c r="W525" s="168"/>
      <c r="X525" s="168"/>
      <c r="Y525" s="168"/>
      <c r="Z525" s="168"/>
      <c r="AA525" s="168"/>
      <c r="AB525" s="168"/>
      <c r="AC525" s="168"/>
      <c r="AD525" s="168"/>
      <c r="AE525" s="168"/>
      <c r="AF525" s="168"/>
      <c r="AG525" s="168"/>
      <c r="AH525" s="168"/>
      <c r="AI525" s="168"/>
      <c r="AJ525" s="168"/>
      <c r="AK525" s="168"/>
      <c r="AL525" s="168"/>
      <c r="AM525" s="168"/>
      <c r="AN525" s="166"/>
      <c r="AO525" s="168"/>
      <c r="AP525" s="166"/>
      <c r="AQ525" s="168"/>
      <c r="AR525" s="168"/>
      <c r="AS525" s="168"/>
      <c r="AT525" s="168"/>
      <c r="AU525" s="168"/>
      <c r="AV525" s="168"/>
      <c r="AW525" s="168"/>
      <c r="AX525" s="168"/>
      <c r="AY525" s="168"/>
      <c r="AZ525" s="168"/>
      <c r="BA525" s="166"/>
      <c r="BB525" s="166"/>
      <c r="BC525" s="169"/>
      <c r="BD525" s="170"/>
      <c r="BE525" s="171"/>
      <c r="BF525" s="171"/>
      <c r="BG525" s="171"/>
      <c r="BH525" s="171"/>
      <c r="BI525" s="168"/>
      <c r="BJ525" s="168"/>
      <c r="BK525" s="168"/>
      <c r="BL525" s="168"/>
      <c r="BM525" s="168"/>
    </row>
    <row r="526">
      <c r="A526" s="163"/>
      <c r="B526" s="174"/>
      <c r="C526" s="165"/>
      <c r="D526" s="166"/>
      <c r="E526" s="166"/>
      <c r="F526" s="167"/>
      <c r="G526" s="167"/>
      <c r="H526" s="167"/>
      <c r="I526" s="163"/>
      <c r="J526" s="168"/>
      <c r="K526" s="168"/>
      <c r="L526" s="168"/>
      <c r="M526" s="166"/>
      <c r="N526" s="169"/>
      <c r="O526" s="167"/>
      <c r="P526" s="168"/>
      <c r="Q526" s="169"/>
      <c r="R526" s="168"/>
      <c r="S526" s="168"/>
      <c r="T526" s="168"/>
      <c r="U526" s="168"/>
      <c r="V526" s="168"/>
      <c r="W526" s="168"/>
      <c r="X526" s="168"/>
      <c r="Y526" s="168"/>
      <c r="Z526" s="168"/>
      <c r="AA526" s="168"/>
      <c r="AB526" s="168"/>
      <c r="AC526" s="168"/>
      <c r="AD526" s="168"/>
      <c r="AE526" s="168"/>
      <c r="AF526" s="168"/>
      <c r="AG526" s="168"/>
      <c r="AH526" s="168"/>
      <c r="AI526" s="168"/>
      <c r="AJ526" s="168"/>
      <c r="AK526" s="168"/>
      <c r="AL526" s="168"/>
      <c r="AM526" s="168"/>
      <c r="AN526" s="166"/>
      <c r="AO526" s="168"/>
      <c r="AP526" s="166"/>
      <c r="AQ526" s="168"/>
      <c r="AR526" s="168"/>
      <c r="AS526" s="168"/>
      <c r="AT526" s="168"/>
      <c r="AU526" s="168"/>
      <c r="AV526" s="168"/>
      <c r="AW526" s="168"/>
      <c r="AX526" s="168"/>
      <c r="AY526" s="168"/>
      <c r="AZ526" s="168"/>
      <c r="BA526" s="166"/>
      <c r="BB526" s="166"/>
      <c r="BC526" s="169"/>
      <c r="BD526" s="170"/>
      <c r="BE526" s="171"/>
      <c r="BF526" s="171"/>
      <c r="BG526" s="171"/>
      <c r="BH526" s="171"/>
      <c r="BI526" s="168"/>
      <c r="BJ526" s="168"/>
      <c r="BK526" s="168"/>
      <c r="BL526" s="168"/>
      <c r="BM526" s="168"/>
    </row>
    <row r="527">
      <c r="A527" s="163"/>
      <c r="B527" s="174"/>
      <c r="C527" s="165"/>
      <c r="D527" s="166"/>
      <c r="E527" s="166"/>
      <c r="F527" s="167"/>
      <c r="G527" s="167"/>
      <c r="H527" s="167"/>
      <c r="I527" s="163"/>
      <c r="J527" s="168"/>
      <c r="K527" s="168"/>
      <c r="L527" s="168"/>
      <c r="M527" s="166"/>
      <c r="N527" s="169"/>
      <c r="O527" s="167"/>
      <c r="P527" s="168"/>
      <c r="Q527" s="169"/>
      <c r="R527" s="168"/>
      <c r="S527" s="168"/>
      <c r="T527" s="168"/>
      <c r="U527" s="168"/>
      <c r="V527" s="168"/>
      <c r="W527" s="168"/>
      <c r="X527" s="168"/>
      <c r="Y527" s="168"/>
      <c r="Z527" s="168"/>
      <c r="AA527" s="168"/>
      <c r="AB527" s="168"/>
      <c r="AC527" s="168"/>
      <c r="AD527" s="168"/>
      <c r="AE527" s="168"/>
      <c r="AF527" s="168"/>
      <c r="AG527" s="168"/>
      <c r="AH527" s="168"/>
      <c r="AI527" s="168"/>
      <c r="AJ527" s="168"/>
      <c r="AK527" s="168"/>
      <c r="AL527" s="168"/>
      <c r="AM527" s="168"/>
      <c r="AN527" s="166"/>
      <c r="AO527" s="168"/>
      <c r="AP527" s="166"/>
      <c r="AQ527" s="168"/>
      <c r="AR527" s="168"/>
      <c r="AS527" s="168"/>
      <c r="AT527" s="168"/>
      <c r="AU527" s="168"/>
      <c r="AV527" s="168"/>
      <c r="AW527" s="168"/>
      <c r="AX527" s="168"/>
      <c r="AY527" s="168"/>
      <c r="AZ527" s="168"/>
      <c r="BA527" s="166"/>
      <c r="BB527" s="166"/>
      <c r="BC527" s="169"/>
      <c r="BD527" s="170"/>
      <c r="BE527" s="171"/>
      <c r="BF527" s="171"/>
      <c r="BG527" s="171"/>
      <c r="BH527" s="171"/>
      <c r="BI527" s="168"/>
      <c r="BJ527" s="168"/>
      <c r="BK527" s="168"/>
      <c r="BL527" s="168"/>
      <c r="BM527" s="168"/>
    </row>
    <row r="528">
      <c r="A528" s="163"/>
      <c r="B528" s="174"/>
      <c r="C528" s="165"/>
      <c r="D528" s="166"/>
      <c r="E528" s="166"/>
      <c r="F528" s="167"/>
      <c r="G528" s="167"/>
      <c r="H528" s="167"/>
      <c r="I528" s="163"/>
      <c r="J528" s="168"/>
      <c r="K528" s="168"/>
      <c r="L528" s="168"/>
      <c r="M528" s="166"/>
      <c r="N528" s="169"/>
      <c r="O528" s="167"/>
      <c r="P528" s="168"/>
      <c r="Q528" s="169"/>
      <c r="R528" s="168"/>
      <c r="S528" s="168"/>
      <c r="T528" s="168"/>
      <c r="U528" s="168"/>
      <c r="V528" s="168"/>
      <c r="W528" s="168"/>
      <c r="X528" s="168"/>
      <c r="Y528" s="168"/>
      <c r="Z528" s="168"/>
      <c r="AA528" s="168"/>
      <c r="AB528" s="168"/>
      <c r="AC528" s="168"/>
      <c r="AD528" s="168"/>
      <c r="AE528" s="168"/>
      <c r="AF528" s="168"/>
      <c r="AG528" s="168"/>
      <c r="AH528" s="168"/>
      <c r="AI528" s="168"/>
      <c r="AJ528" s="168"/>
      <c r="AK528" s="168"/>
      <c r="AL528" s="168"/>
      <c r="AM528" s="168"/>
      <c r="AN528" s="166"/>
      <c r="AO528" s="168"/>
      <c r="AP528" s="166"/>
      <c r="AQ528" s="168"/>
      <c r="AR528" s="168"/>
      <c r="AS528" s="168"/>
      <c r="AT528" s="168"/>
      <c r="AU528" s="168"/>
      <c r="AV528" s="168"/>
      <c r="AW528" s="168"/>
      <c r="AX528" s="168"/>
      <c r="AY528" s="168"/>
      <c r="AZ528" s="168"/>
      <c r="BA528" s="166"/>
      <c r="BB528" s="166"/>
      <c r="BC528" s="169"/>
      <c r="BD528" s="170"/>
      <c r="BE528" s="171"/>
      <c r="BF528" s="171"/>
      <c r="BG528" s="171"/>
      <c r="BH528" s="171"/>
      <c r="BI528" s="168"/>
      <c r="BJ528" s="168"/>
      <c r="BK528" s="168"/>
      <c r="BL528" s="168"/>
      <c r="BM528" s="168"/>
    </row>
    <row r="529">
      <c r="A529" s="163"/>
      <c r="B529" s="174"/>
      <c r="C529" s="165"/>
      <c r="D529" s="166"/>
      <c r="E529" s="166"/>
      <c r="F529" s="167"/>
      <c r="G529" s="167"/>
      <c r="H529" s="167"/>
      <c r="I529" s="163"/>
      <c r="J529" s="168"/>
      <c r="K529" s="168"/>
      <c r="L529" s="168"/>
      <c r="M529" s="166"/>
      <c r="N529" s="169"/>
      <c r="O529" s="167"/>
      <c r="P529" s="168"/>
      <c r="Q529" s="169"/>
      <c r="R529" s="168"/>
      <c r="S529" s="168"/>
      <c r="T529" s="168"/>
      <c r="U529" s="168"/>
      <c r="V529" s="168"/>
      <c r="W529" s="168"/>
      <c r="X529" s="168"/>
      <c r="Y529" s="168"/>
      <c r="Z529" s="168"/>
      <c r="AA529" s="168"/>
      <c r="AB529" s="168"/>
      <c r="AC529" s="168"/>
      <c r="AD529" s="168"/>
      <c r="AE529" s="168"/>
      <c r="AF529" s="168"/>
      <c r="AG529" s="168"/>
      <c r="AH529" s="168"/>
      <c r="AI529" s="168"/>
      <c r="AJ529" s="168"/>
      <c r="AK529" s="168"/>
      <c r="AL529" s="168"/>
      <c r="AM529" s="168"/>
      <c r="AN529" s="166"/>
      <c r="AO529" s="168"/>
      <c r="AP529" s="166"/>
      <c r="AQ529" s="168"/>
      <c r="AR529" s="168"/>
      <c r="AS529" s="168"/>
      <c r="AT529" s="168"/>
      <c r="AU529" s="168"/>
      <c r="AV529" s="168"/>
      <c r="AW529" s="168"/>
      <c r="AX529" s="168"/>
      <c r="AY529" s="168"/>
      <c r="AZ529" s="168"/>
      <c r="BA529" s="166"/>
      <c r="BB529" s="166"/>
      <c r="BC529" s="169"/>
      <c r="BD529" s="170"/>
      <c r="BE529" s="171"/>
      <c r="BF529" s="171"/>
      <c r="BG529" s="171"/>
      <c r="BH529" s="171"/>
      <c r="BI529" s="168"/>
      <c r="BJ529" s="168"/>
      <c r="BK529" s="168"/>
      <c r="BL529" s="168"/>
      <c r="BM529" s="168"/>
    </row>
    <row r="530">
      <c r="A530" s="163"/>
      <c r="B530" s="174"/>
      <c r="C530" s="165"/>
      <c r="D530" s="166"/>
      <c r="E530" s="166"/>
      <c r="F530" s="167"/>
      <c r="G530" s="167"/>
      <c r="H530" s="167"/>
      <c r="I530" s="163"/>
      <c r="J530" s="168"/>
      <c r="K530" s="168"/>
      <c r="L530" s="168"/>
      <c r="M530" s="166"/>
      <c r="N530" s="169"/>
      <c r="O530" s="167"/>
      <c r="P530" s="168"/>
      <c r="Q530" s="169"/>
      <c r="R530" s="168"/>
      <c r="S530" s="168"/>
      <c r="T530" s="168"/>
      <c r="U530" s="168"/>
      <c r="V530" s="168"/>
      <c r="W530" s="168"/>
      <c r="X530" s="168"/>
      <c r="Y530" s="168"/>
      <c r="Z530" s="168"/>
      <c r="AA530" s="168"/>
      <c r="AB530" s="168"/>
      <c r="AC530" s="168"/>
      <c r="AD530" s="168"/>
      <c r="AE530" s="168"/>
      <c r="AF530" s="168"/>
      <c r="AG530" s="168"/>
      <c r="AH530" s="168"/>
      <c r="AI530" s="168"/>
      <c r="AJ530" s="168"/>
      <c r="AK530" s="168"/>
      <c r="AL530" s="168"/>
      <c r="AM530" s="168"/>
      <c r="AN530" s="166"/>
      <c r="AO530" s="168"/>
      <c r="AP530" s="166"/>
      <c r="AQ530" s="168"/>
      <c r="AR530" s="168"/>
      <c r="AS530" s="168"/>
      <c r="AT530" s="168"/>
      <c r="AU530" s="168"/>
      <c r="AV530" s="168"/>
      <c r="AW530" s="168"/>
      <c r="AX530" s="168"/>
      <c r="AY530" s="168"/>
      <c r="AZ530" s="168"/>
      <c r="BA530" s="166"/>
      <c r="BB530" s="166"/>
      <c r="BC530" s="169"/>
      <c r="BD530" s="170"/>
      <c r="BE530" s="171"/>
      <c r="BF530" s="171"/>
      <c r="BG530" s="171"/>
      <c r="BH530" s="171"/>
      <c r="BI530" s="168"/>
      <c r="BJ530" s="168"/>
      <c r="BK530" s="168"/>
      <c r="BL530" s="168"/>
      <c r="BM530" s="168"/>
    </row>
    <row r="531">
      <c r="A531" s="163"/>
      <c r="B531" s="174"/>
      <c r="C531" s="165"/>
      <c r="D531" s="166"/>
      <c r="E531" s="166"/>
      <c r="F531" s="167"/>
      <c r="G531" s="167"/>
      <c r="H531" s="167"/>
      <c r="I531" s="163"/>
      <c r="J531" s="168"/>
      <c r="K531" s="168"/>
      <c r="L531" s="168"/>
      <c r="M531" s="166"/>
      <c r="N531" s="169"/>
      <c r="O531" s="167"/>
      <c r="P531" s="168"/>
      <c r="Q531" s="169"/>
      <c r="R531" s="168"/>
      <c r="S531" s="168"/>
      <c r="T531" s="168"/>
      <c r="U531" s="168"/>
      <c r="V531" s="168"/>
      <c r="W531" s="168"/>
      <c r="X531" s="168"/>
      <c r="Y531" s="168"/>
      <c r="Z531" s="168"/>
      <c r="AA531" s="168"/>
      <c r="AB531" s="168"/>
      <c r="AC531" s="168"/>
      <c r="AD531" s="168"/>
      <c r="AE531" s="168"/>
      <c r="AF531" s="168"/>
      <c r="AG531" s="168"/>
      <c r="AH531" s="168"/>
      <c r="AI531" s="168"/>
      <c r="AJ531" s="168"/>
      <c r="AK531" s="168"/>
      <c r="AL531" s="168"/>
      <c r="AM531" s="168"/>
      <c r="AN531" s="166"/>
      <c r="AO531" s="168"/>
      <c r="AP531" s="166"/>
      <c r="AQ531" s="168"/>
      <c r="AR531" s="168"/>
      <c r="AS531" s="168"/>
      <c r="AT531" s="168"/>
      <c r="AU531" s="168"/>
      <c r="AV531" s="168"/>
      <c r="AW531" s="168"/>
      <c r="AX531" s="168"/>
      <c r="AY531" s="168"/>
      <c r="AZ531" s="168"/>
      <c r="BA531" s="166"/>
      <c r="BB531" s="166"/>
      <c r="BC531" s="169"/>
      <c r="BD531" s="170"/>
      <c r="BE531" s="171"/>
      <c r="BF531" s="171"/>
      <c r="BG531" s="171"/>
      <c r="BH531" s="171"/>
      <c r="BI531" s="168"/>
      <c r="BJ531" s="168"/>
      <c r="BK531" s="168"/>
      <c r="BL531" s="168"/>
      <c r="BM531" s="168"/>
    </row>
    <row r="532">
      <c r="A532" s="163"/>
      <c r="B532" s="174"/>
      <c r="C532" s="165"/>
      <c r="D532" s="166"/>
      <c r="E532" s="166"/>
      <c r="F532" s="167"/>
      <c r="G532" s="167"/>
      <c r="H532" s="167"/>
      <c r="I532" s="163"/>
      <c r="J532" s="168"/>
      <c r="K532" s="168"/>
      <c r="L532" s="168"/>
      <c r="M532" s="166"/>
      <c r="N532" s="169"/>
      <c r="O532" s="167"/>
      <c r="P532" s="168"/>
      <c r="Q532" s="169"/>
      <c r="R532" s="168"/>
      <c r="S532" s="168"/>
      <c r="T532" s="168"/>
      <c r="U532" s="168"/>
      <c r="V532" s="168"/>
      <c r="W532" s="168"/>
      <c r="X532" s="168"/>
      <c r="Y532" s="168"/>
      <c r="Z532" s="168"/>
      <c r="AA532" s="168"/>
      <c r="AB532" s="168"/>
      <c r="AC532" s="168"/>
      <c r="AD532" s="168"/>
      <c r="AE532" s="168"/>
      <c r="AF532" s="168"/>
      <c r="AG532" s="168"/>
      <c r="AH532" s="168"/>
      <c r="AI532" s="168"/>
      <c r="AJ532" s="168"/>
      <c r="AK532" s="168"/>
      <c r="AL532" s="168"/>
      <c r="AM532" s="168"/>
      <c r="AN532" s="166"/>
      <c r="AO532" s="168"/>
      <c r="AP532" s="166"/>
      <c r="AQ532" s="168"/>
      <c r="AR532" s="168"/>
      <c r="AS532" s="168"/>
      <c r="AT532" s="168"/>
      <c r="AU532" s="168"/>
      <c r="AV532" s="168"/>
      <c r="AW532" s="168"/>
      <c r="AX532" s="168"/>
      <c r="AY532" s="168"/>
      <c r="AZ532" s="168"/>
      <c r="BA532" s="166"/>
      <c r="BB532" s="166"/>
      <c r="BC532" s="169"/>
      <c r="BD532" s="170"/>
      <c r="BE532" s="171"/>
      <c r="BF532" s="171"/>
      <c r="BG532" s="171"/>
      <c r="BH532" s="171"/>
      <c r="BI532" s="168"/>
      <c r="BJ532" s="168"/>
      <c r="BK532" s="168"/>
      <c r="BL532" s="168"/>
      <c r="BM532" s="168"/>
    </row>
    <row r="533">
      <c r="A533" s="163"/>
      <c r="B533" s="174"/>
      <c r="C533" s="165"/>
      <c r="D533" s="166"/>
      <c r="E533" s="166"/>
      <c r="F533" s="167"/>
      <c r="G533" s="167"/>
      <c r="H533" s="167"/>
      <c r="I533" s="163"/>
      <c r="J533" s="168"/>
      <c r="K533" s="168"/>
      <c r="L533" s="168"/>
      <c r="M533" s="166"/>
      <c r="N533" s="169"/>
      <c r="O533" s="167"/>
      <c r="P533" s="168"/>
      <c r="Q533" s="169"/>
      <c r="R533" s="168"/>
      <c r="S533" s="168"/>
      <c r="T533" s="168"/>
      <c r="U533" s="168"/>
      <c r="V533" s="168"/>
      <c r="W533" s="168"/>
      <c r="X533" s="168"/>
      <c r="Y533" s="168"/>
      <c r="Z533" s="168"/>
      <c r="AA533" s="168"/>
      <c r="AB533" s="168"/>
      <c r="AC533" s="168"/>
      <c r="AD533" s="168"/>
      <c r="AE533" s="168"/>
      <c r="AF533" s="168"/>
      <c r="AG533" s="168"/>
      <c r="AH533" s="168"/>
      <c r="AI533" s="168"/>
      <c r="AJ533" s="168"/>
      <c r="AK533" s="168"/>
      <c r="AL533" s="168"/>
      <c r="AM533" s="168"/>
      <c r="AN533" s="166"/>
      <c r="AO533" s="168"/>
      <c r="AP533" s="166"/>
      <c r="AQ533" s="168"/>
      <c r="AR533" s="168"/>
      <c r="AS533" s="168"/>
      <c r="AT533" s="168"/>
      <c r="AU533" s="168"/>
      <c r="AV533" s="168"/>
      <c r="AW533" s="168"/>
      <c r="AX533" s="168"/>
      <c r="AY533" s="168"/>
      <c r="AZ533" s="168"/>
      <c r="BA533" s="166"/>
      <c r="BB533" s="166"/>
      <c r="BC533" s="169"/>
      <c r="BD533" s="170"/>
      <c r="BE533" s="171"/>
      <c r="BF533" s="171"/>
      <c r="BG533" s="171"/>
      <c r="BH533" s="171"/>
      <c r="BI533" s="168"/>
      <c r="BJ533" s="168"/>
      <c r="BK533" s="168"/>
      <c r="BL533" s="168"/>
      <c r="BM533" s="168"/>
    </row>
    <row r="534">
      <c r="A534" s="163"/>
      <c r="B534" s="174"/>
      <c r="C534" s="165"/>
      <c r="D534" s="166"/>
      <c r="E534" s="166"/>
      <c r="F534" s="167"/>
      <c r="G534" s="167"/>
      <c r="H534" s="167"/>
      <c r="I534" s="163"/>
      <c r="J534" s="168"/>
      <c r="K534" s="168"/>
      <c r="L534" s="168"/>
      <c r="M534" s="166"/>
      <c r="N534" s="169"/>
      <c r="O534" s="167"/>
      <c r="P534" s="168"/>
      <c r="Q534" s="169"/>
      <c r="R534" s="168"/>
      <c r="S534" s="168"/>
      <c r="T534" s="168"/>
      <c r="U534" s="168"/>
      <c r="V534" s="168"/>
      <c r="W534" s="168"/>
      <c r="X534" s="168"/>
      <c r="Y534" s="168"/>
      <c r="Z534" s="168"/>
      <c r="AA534" s="168"/>
      <c r="AB534" s="168"/>
      <c r="AC534" s="168"/>
      <c r="AD534" s="168"/>
      <c r="AE534" s="168"/>
      <c r="AF534" s="168"/>
      <c r="AG534" s="168"/>
      <c r="AH534" s="168"/>
      <c r="AI534" s="168"/>
      <c r="AJ534" s="168"/>
      <c r="AK534" s="168"/>
      <c r="AL534" s="168"/>
      <c r="AM534" s="168"/>
      <c r="AN534" s="166"/>
      <c r="AO534" s="168"/>
      <c r="AP534" s="166"/>
      <c r="AQ534" s="168"/>
      <c r="AR534" s="168"/>
      <c r="AS534" s="168"/>
      <c r="AT534" s="168"/>
      <c r="AU534" s="168"/>
      <c r="AV534" s="168"/>
      <c r="AW534" s="168"/>
      <c r="AX534" s="168"/>
      <c r="AY534" s="168"/>
      <c r="AZ534" s="168"/>
      <c r="BA534" s="166"/>
      <c r="BB534" s="166"/>
      <c r="BC534" s="169"/>
      <c r="BD534" s="170"/>
      <c r="BE534" s="171"/>
      <c r="BF534" s="171"/>
      <c r="BG534" s="171"/>
      <c r="BH534" s="171"/>
      <c r="BI534" s="168"/>
      <c r="BJ534" s="168"/>
      <c r="BK534" s="168"/>
      <c r="BL534" s="168"/>
      <c r="BM534" s="168"/>
    </row>
    <row r="535">
      <c r="A535" s="163"/>
      <c r="B535" s="174"/>
      <c r="C535" s="165"/>
      <c r="D535" s="166"/>
      <c r="E535" s="166"/>
      <c r="F535" s="167"/>
      <c r="G535" s="167"/>
      <c r="H535" s="167"/>
      <c r="I535" s="163"/>
      <c r="J535" s="168"/>
      <c r="K535" s="168"/>
      <c r="L535" s="168"/>
      <c r="M535" s="166"/>
      <c r="N535" s="169"/>
      <c r="O535" s="167"/>
      <c r="P535" s="168"/>
      <c r="Q535" s="169"/>
      <c r="R535" s="168"/>
      <c r="S535" s="168"/>
      <c r="T535" s="168"/>
      <c r="U535" s="168"/>
      <c r="V535" s="168"/>
      <c r="W535" s="168"/>
      <c r="X535" s="168"/>
      <c r="Y535" s="168"/>
      <c r="Z535" s="168"/>
      <c r="AA535" s="168"/>
      <c r="AB535" s="168"/>
      <c r="AC535" s="168"/>
      <c r="AD535" s="168"/>
      <c r="AE535" s="168"/>
      <c r="AF535" s="168"/>
      <c r="AG535" s="168"/>
      <c r="AH535" s="168"/>
      <c r="AI535" s="168"/>
      <c r="AJ535" s="168"/>
      <c r="AK535" s="168"/>
      <c r="AL535" s="168"/>
      <c r="AM535" s="168"/>
      <c r="AN535" s="166"/>
      <c r="AO535" s="168"/>
      <c r="AP535" s="166"/>
      <c r="AQ535" s="168"/>
      <c r="AR535" s="168"/>
      <c r="AS535" s="168"/>
      <c r="AT535" s="168"/>
      <c r="AU535" s="168"/>
      <c r="AV535" s="168"/>
      <c r="AW535" s="168"/>
      <c r="AX535" s="168"/>
      <c r="AY535" s="168"/>
      <c r="AZ535" s="168"/>
      <c r="BA535" s="166"/>
      <c r="BB535" s="166"/>
      <c r="BC535" s="169"/>
      <c r="BD535" s="170"/>
      <c r="BE535" s="171"/>
      <c r="BF535" s="171"/>
      <c r="BG535" s="171"/>
      <c r="BH535" s="171"/>
      <c r="BI535" s="168"/>
      <c r="BJ535" s="168"/>
      <c r="BK535" s="168"/>
      <c r="BL535" s="168"/>
      <c r="BM535" s="168"/>
    </row>
    <row r="536">
      <c r="A536" s="163"/>
      <c r="B536" s="174"/>
      <c r="C536" s="165"/>
      <c r="D536" s="166"/>
      <c r="E536" s="166"/>
      <c r="F536" s="167"/>
      <c r="G536" s="167"/>
      <c r="H536" s="167"/>
      <c r="I536" s="163"/>
      <c r="J536" s="168"/>
      <c r="K536" s="168"/>
      <c r="L536" s="168"/>
      <c r="M536" s="166"/>
      <c r="N536" s="169"/>
      <c r="O536" s="167"/>
      <c r="P536" s="168"/>
      <c r="Q536" s="169"/>
      <c r="R536" s="168"/>
      <c r="S536" s="168"/>
      <c r="T536" s="168"/>
      <c r="U536" s="168"/>
      <c r="V536" s="168"/>
      <c r="W536" s="168"/>
      <c r="X536" s="168"/>
      <c r="Y536" s="168"/>
      <c r="Z536" s="168"/>
      <c r="AA536" s="168"/>
      <c r="AB536" s="168"/>
      <c r="AC536" s="168"/>
      <c r="AD536" s="168"/>
      <c r="AE536" s="168"/>
      <c r="AF536" s="168"/>
      <c r="AG536" s="168"/>
      <c r="AH536" s="168"/>
      <c r="AI536" s="168"/>
      <c r="AJ536" s="168"/>
      <c r="AK536" s="168"/>
      <c r="AL536" s="168"/>
      <c r="AM536" s="168"/>
      <c r="AN536" s="166"/>
      <c r="AO536" s="168"/>
      <c r="AP536" s="166"/>
      <c r="AQ536" s="168"/>
      <c r="AR536" s="168"/>
      <c r="AS536" s="168"/>
      <c r="AT536" s="168"/>
      <c r="AU536" s="168"/>
      <c r="AV536" s="168"/>
      <c r="AW536" s="168"/>
      <c r="AX536" s="168"/>
      <c r="AY536" s="168"/>
      <c r="AZ536" s="168"/>
      <c r="BA536" s="166"/>
      <c r="BB536" s="166"/>
      <c r="BC536" s="169"/>
      <c r="BD536" s="170"/>
      <c r="BE536" s="171"/>
      <c r="BF536" s="171"/>
      <c r="BG536" s="171"/>
      <c r="BH536" s="171"/>
      <c r="BI536" s="168"/>
      <c r="BJ536" s="168"/>
      <c r="BK536" s="168"/>
      <c r="BL536" s="168"/>
      <c r="BM536" s="168"/>
    </row>
    <row r="537">
      <c r="A537" s="163"/>
      <c r="B537" s="174"/>
      <c r="C537" s="165"/>
      <c r="D537" s="166"/>
      <c r="E537" s="166"/>
      <c r="F537" s="167"/>
      <c r="G537" s="167"/>
      <c r="H537" s="167"/>
      <c r="I537" s="163"/>
      <c r="J537" s="168"/>
      <c r="K537" s="168"/>
      <c r="L537" s="168"/>
      <c r="M537" s="166"/>
      <c r="N537" s="169"/>
      <c r="O537" s="167"/>
      <c r="P537" s="168"/>
      <c r="Q537" s="169"/>
      <c r="R537" s="168"/>
      <c r="S537" s="168"/>
      <c r="T537" s="168"/>
      <c r="U537" s="168"/>
      <c r="V537" s="168"/>
      <c r="W537" s="168"/>
      <c r="X537" s="168"/>
      <c r="Y537" s="168"/>
      <c r="Z537" s="168"/>
      <c r="AA537" s="168"/>
      <c r="AB537" s="168"/>
      <c r="AC537" s="168"/>
      <c r="AD537" s="168"/>
      <c r="AE537" s="168"/>
      <c r="AF537" s="168"/>
      <c r="AG537" s="168"/>
      <c r="AH537" s="168"/>
      <c r="AI537" s="168"/>
      <c r="AJ537" s="168"/>
      <c r="AK537" s="168"/>
      <c r="AL537" s="168"/>
      <c r="AM537" s="168"/>
      <c r="AN537" s="166"/>
      <c r="AO537" s="168"/>
      <c r="AP537" s="166"/>
      <c r="AQ537" s="168"/>
      <c r="AR537" s="168"/>
      <c r="AS537" s="168"/>
      <c r="AT537" s="168"/>
      <c r="AU537" s="168"/>
      <c r="AV537" s="168"/>
      <c r="AW537" s="168"/>
      <c r="AX537" s="168"/>
      <c r="AY537" s="168"/>
      <c r="AZ537" s="168"/>
      <c r="BA537" s="166"/>
      <c r="BB537" s="166"/>
      <c r="BC537" s="169"/>
      <c r="BD537" s="170"/>
      <c r="BE537" s="171"/>
      <c r="BF537" s="171"/>
      <c r="BG537" s="171"/>
      <c r="BH537" s="171"/>
      <c r="BI537" s="168"/>
      <c r="BJ537" s="168"/>
      <c r="BK537" s="168"/>
      <c r="BL537" s="168"/>
      <c r="BM537" s="168"/>
    </row>
    <row r="538">
      <c r="A538" s="163"/>
      <c r="B538" s="174"/>
      <c r="C538" s="165"/>
      <c r="D538" s="166"/>
      <c r="E538" s="166"/>
      <c r="F538" s="167"/>
      <c r="G538" s="167"/>
      <c r="H538" s="167"/>
      <c r="I538" s="163"/>
      <c r="J538" s="168"/>
      <c r="K538" s="168"/>
      <c r="L538" s="168"/>
      <c r="M538" s="166"/>
      <c r="N538" s="169"/>
      <c r="O538" s="167"/>
      <c r="P538" s="168"/>
      <c r="Q538" s="169"/>
      <c r="R538" s="168"/>
      <c r="S538" s="168"/>
      <c r="T538" s="168"/>
      <c r="U538" s="168"/>
      <c r="V538" s="168"/>
      <c r="W538" s="168"/>
      <c r="X538" s="168"/>
      <c r="Y538" s="168"/>
      <c r="Z538" s="168"/>
      <c r="AA538" s="168"/>
      <c r="AB538" s="168"/>
      <c r="AC538" s="168"/>
      <c r="AD538" s="168"/>
      <c r="AE538" s="168"/>
      <c r="AF538" s="168"/>
      <c r="AG538" s="168"/>
      <c r="AH538" s="168"/>
      <c r="AI538" s="168"/>
      <c r="AJ538" s="168"/>
      <c r="AK538" s="168"/>
      <c r="AL538" s="168"/>
      <c r="AM538" s="168"/>
      <c r="AN538" s="166"/>
      <c r="AO538" s="168"/>
      <c r="AP538" s="166"/>
      <c r="AQ538" s="168"/>
      <c r="AR538" s="168"/>
      <c r="AS538" s="168"/>
      <c r="AT538" s="168"/>
      <c r="AU538" s="168"/>
      <c r="AV538" s="168"/>
      <c r="AW538" s="168"/>
      <c r="AX538" s="168"/>
      <c r="AY538" s="168"/>
      <c r="AZ538" s="168"/>
      <c r="BA538" s="166"/>
      <c r="BB538" s="166"/>
      <c r="BC538" s="169"/>
      <c r="BD538" s="170"/>
      <c r="BE538" s="171"/>
      <c r="BF538" s="171"/>
      <c r="BG538" s="171"/>
      <c r="BH538" s="171"/>
      <c r="BI538" s="168"/>
      <c r="BJ538" s="168"/>
      <c r="BK538" s="168"/>
      <c r="BL538" s="168"/>
      <c r="BM538" s="168"/>
    </row>
    <row r="539">
      <c r="A539" s="163"/>
      <c r="B539" s="174"/>
      <c r="C539" s="165"/>
      <c r="D539" s="166"/>
      <c r="E539" s="166"/>
      <c r="F539" s="167"/>
      <c r="G539" s="167"/>
      <c r="H539" s="167"/>
      <c r="I539" s="163"/>
      <c r="J539" s="168"/>
      <c r="K539" s="168"/>
      <c r="L539" s="168"/>
      <c r="M539" s="166"/>
      <c r="N539" s="169"/>
      <c r="O539" s="167"/>
      <c r="P539" s="168"/>
      <c r="Q539" s="169"/>
      <c r="R539" s="168"/>
      <c r="S539" s="168"/>
      <c r="T539" s="168"/>
      <c r="U539" s="168"/>
      <c r="V539" s="168"/>
      <c r="W539" s="168"/>
      <c r="X539" s="168"/>
      <c r="Y539" s="168"/>
      <c r="Z539" s="168"/>
      <c r="AA539" s="168"/>
      <c r="AB539" s="168"/>
      <c r="AC539" s="168"/>
      <c r="AD539" s="168"/>
      <c r="AE539" s="168"/>
      <c r="AF539" s="168"/>
      <c r="AG539" s="168"/>
      <c r="AH539" s="168"/>
      <c r="AI539" s="168"/>
      <c r="AJ539" s="168"/>
      <c r="AK539" s="168"/>
      <c r="AL539" s="168"/>
      <c r="AM539" s="168"/>
      <c r="AN539" s="166"/>
      <c r="AO539" s="168"/>
      <c r="AP539" s="166"/>
      <c r="AQ539" s="168"/>
      <c r="AR539" s="168"/>
      <c r="AS539" s="168"/>
      <c r="AT539" s="168"/>
      <c r="AU539" s="168"/>
      <c r="AV539" s="168"/>
      <c r="AW539" s="168"/>
      <c r="AX539" s="168"/>
      <c r="AY539" s="168"/>
      <c r="AZ539" s="168"/>
      <c r="BA539" s="166"/>
      <c r="BB539" s="166"/>
      <c r="BC539" s="169"/>
      <c r="BD539" s="170"/>
      <c r="BE539" s="171"/>
      <c r="BF539" s="171"/>
      <c r="BG539" s="171"/>
      <c r="BH539" s="171"/>
      <c r="BI539" s="168"/>
      <c r="BJ539" s="168"/>
      <c r="BK539" s="168"/>
      <c r="BL539" s="168"/>
      <c r="BM539" s="168"/>
    </row>
    <row r="540">
      <c r="A540" s="163"/>
      <c r="B540" s="174"/>
      <c r="C540" s="165"/>
      <c r="D540" s="166"/>
      <c r="E540" s="166"/>
      <c r="F540" s="167"/>
      <c r="G540" s="167"/>
      <c r="H540" s="167"/>
      <c r="I540" s="163"/>
      <c r="J540" s="168"/>
      <c r="K540" s="168"/>
      <c r="L540" s="168"/>
      <c r="M540" s="166"/>
      <c r="N540" s="169"/>
      <c r="O540" s="167"/>
      <c r="P540" s="168"/>
      <c r="Q540" s="169"/>
      <c r="R540" s="168"/>
      <c r="S540" s="168"/>
      <c r="T540" s="168"/>
      <c r="U540" s="168"/>
      <c r="V540" s="168"/>
      <c r="W540" s="168"/>
      <c r="X540" s="168"/>
      <c r="Y540" s="168"/>
      <c r="Z540" s="168"/>
      <c r="AA540" s="168"/>
      <c r="AB540" s="168"/>
      <c r="AC540" s="168"/>
      <c r="AD540" s="168"/>
      <c r="AE540" s="168"/>
      <c r="AF540" s="168"/>
      <c r="AG540" s="168"/>
      <c r="AH540" s="168"/>
      <c r="AI540" s="168"/>
      <c r="AJ540" s="168"/>
      <c r="AK540" s="168"/>
      <c r="AL540" s="168"/>
      <c r="AM540" s="168"/>
      <c r="AN540" s="166"/>
      <c r="AO540" s="168"/>
      <c r="AP540" s="166"/>
      <c r="AQ540" s="168"/>
      <c r="AR540" s="168"/>
      <c r="AS540" s="168"/>
      <c r="AT540" s="168"/>
      <c r="AU540" s="168"/>
      <c r="AV540" s="168"/>
      <c r="AW540" s="168"/>
      <c r="AX540" s="168"/>
      <c r="AY540" s="168"/>
      <c r="AZ540" s="168"/>
      <c r="BA540" s="166"/>
      <c r="BB540" s="166"/>
      <c r="BC540" s="169"/>
      <c r="BD540" s="170"/>
      <c r="BE540" s="171"/>
      <c r="BF540" s="171"/>
      <c r="BG540" s="171"/>
      <c r="BH540" s="171"/>
      <c r="BI540" s="168"/>
      <c r="BJ540" s="168"/>
      <c r="BK540" s="168"/>
      <c r="BL540" s="168"/>
      <c r="BM540" s="168"/>
    </row>
    <row r="541">
      <c r="A541" s="163"/>
      <c r="B541" s="174"/>
      <c r="C541" s="165"/>
      <c r="D541" s="166"/>
      <c r="E541" s="166"/>
      <c r="F541" s="167"/>
      <c r="G541" s="167"/>
      <c r="H541" s="167"/>
      <c r="I541" s="163"/>
      <c r="J541" s="168"/>
      <c r="K541" s="168"/>
      <c r="L541" s="168"/>
      <c r="M541" s="166"/>
      <c r="N541" s="169"/>
      <c r="O541" s="167"/>
      <c r="P541" s="168"/>
      <c r="Q541" s="169"/>
      <c r="R541" s="168"/>
      <c r="S541" s="168"/>
      <c r="T541" s="168"/>
      <c r="U541" s="168"/>
      <c r="V541" s="168"/>
      <c r="W541" s="168"/>
      <c r="X541" s="168"/>
      <c r="Y541" s="168"/>
      <c r="Z541" s="168"/>
      <c r="AA541" s="168"/>
      <c r="AB541" s="168"/>
      <c r="AC541" s="168"/>
      <c r="AD541" s="168"/>
      <c r="AE541" s="168"/>
      <c r="AF541" s="168"/>
      <c r="AG541" s="168"/>
      <c r="AH541" s="168"/>
      <c r="AI541" s="168"/>
      <c r="AJ541" s="168"/>
      <c r="AK541" s="168"/>
      <c r="AL541" s="168"/>
      <c r="AM541" s="168"/>
      <c r="AN541" s="166"/>
      <c r="AO541" s="168"/>
      <c r="AP541" s="166"/>
      <c r="AQ541" s="168"/>
      <c r="AR541" s="168"/>
      <c r="AS541" s="168"/>
      <c r="AT541" s="168"/>
      <c r="AU541" s="168"/>
      <c r="AV541" s="168"/>
      <c r="AW541" s="168"/>
      <c r="AX541" s="168"/>
      <c r="AY541" s="168"/>
      <c r="AZ541" s="168"/>
      <c r="BA541" s="166"/>
      <c r="BB541" s="166"/>
      <c r="BC541" s="169"/>
      <c r="BD541" s="170"/>
      <c r="BE541" s="171"/>
      <c r="BF541" s="171"/>
      <c r="BG541" s="171"/>
      <c r="BH541" s="171"/>
      <c r="BI541" s="168"/>
      <c r="BJ541" s="168"/>
      <c r="BK541" s="168"/>
      <c r="BL541" s="168"/>
      <c r="BM541" s="168"/>
    </row>
    <row r="542">
      <c r="A542" s="163"/>
      <c r="B542" s="174"/>
      <c r="C542" s="165"/>
      <c r="D542" s="166"/>
      <c r="E542" s="166"/>
      <c r="F542" s="167"/>
      <c r="G542" s="167"/>
      <c r="H542" s="167"/>
      <c r="I542" s="163"/>
      <c r="J542" s="168"/>
      <c r="K542" s="168"/>
      <c r="L542" s="168"/>
      <c r="M542" s="166"/>
      <c r="N542" s="169"/>
      <c r="O542" s="167"/>
      <c r="P542" s="168"/>
      <c r="Q542" s="169"/>
      <c r="R542" s="168"/>
      <c r="S542" s="168"/>
      <c r="T542" s="168"/>
      <c r="U542" s="168"/>
      <c r="V542" s="168"/>
      <c r="W542" s="168"/>
      <c r="X542" s="168"/>
      <c r="Y542" s="168"/>
      <c r="Z542" s="168"/>
      <c r="AA542" s="168"/>
      <c r="AB542" s="168"/>
      <c r="AC542" s="168"/>
      <c r="AD542" s="168"/>
      <c r="AE542" s="168"/>
      <c r="AF542" s="168"/>
      <c r="AG542" s="168"/>
      <c r="AH542" s="168"/>
      <c r="AI542" s="168"/>
      <c r="AJ542" s="168"/>
      <c r="AK542" s="168"/>
      <c r="AL542" s="168"/>
      <c r="AM542" s="168"/>
      <c r="AN542" s="166"/>
      <c r="AO542" s="168"/>
      <c r="AP542" s="166"/>
      <c r="AQ542" s="168"/>
      <c r="AR542" s="168"/>
      <c r="AS542" s="168"/>
      <c r="AT542" s="168"/>
      <c r="AU542" s="168"/>
      <c r="AV542" s="168"/>
      <c r="AW542" s="168"/>
      <c r="AX542" s="168"/>
      <c r="AY542" s="168"/>
      <c r="AZ542" s="168"/>
      <c r="BA542" s="166"/>
      <c r="BB542" s="166"/>
      <c r="BC542" s="169"/>
      <c r="BD542" s="170"/>
      <c r="BE542" s="171"/>
      <c r="BF542" s="171"/>
      <c r="BG542" s="171"/>
      <c r="BH542" s="171"/>
      <c r="BI542" s="168"/>
      <c r="BJ542" s="168"/>
      <c r="BK542" s="168"/>
      <c r="BL542" s="168"/>
      <c r="BM542" s="168"/>
    </row>
    <row r="543">
      <c r="A543" s="163"/>
      <c r="B543" s="174"/>
      <c r="C543" s="165"/>
      <c r="D543" s="166"/>
      <c r="E543" s="166"/>
      <c r="F543" s="167"/>
      <c r="G543" s="167"/>
      <c r="H543" s="167"/>
      <c r="I543" s="163"/>
      <c r="J543" s="168"/>
      <c r="K543" s="168"/>
      <c r="L543" s="168"/>
      <c r="M543" s="166"/>
      <c r="N543" s="169"/>
      <c r="O543" s="167"/>
      <c r="P543" s="168"/>
      <c r="Q543" s="169"/>
      <c r="R543" s="168"/>
      <c r="S543" s="168"/>
      <c r="T543" s="168"/>
      <c r="U543" s="168"/>
      <c r="V543" s="168"/>
      <c r="W543" s="168"/>
      <c r="X543" s="168"/>
      <c r="Y543" s="168"/>
      <c r="Z543" s="168"/>
      <c r="AA543" s="168"/>
      <c r="AB543" s="168"/>
      <c r="AC543" s="168"/>
      <c r="AD543" s="168"/>
      <c r="AE543" s="168"/>
      <c r="AF543" s="168"/>
      <c r="AG543" s="168"/>
      <c r="AH543" s="168"/>
      <c r="AI543" s="168"/>
      <c r="AJ543" s="168"/>
      <c r="AK543" s="168"/>
      <c r="AL543" s="168"/>
      <c r="AM543" s="168"/>
      <c r="AN543" s="166"/>
      <c r="AO543" s="168"/>
      <c r="AP543" s="166"/>
      <c r="AQ543" s="168"/>
      <c r="AR543" s="168"/>
      <c r="AS543" s="168"/>
      <c r="AT543" s="168"/>
      <c r="AU543" s="168"/>
      <c r="AV543" s="168"/>
      <c r="AW543" s="168"/>
      <c r="AX543" s="168"/>
      <c r="AY543" s="168"/>
      <c r="AZ543" s="168"/>
      <c r="BA543" s="166"/>
      <c r="BB543" s="166"/>
      <c r="BC543" s="169"/>
      <c r="BD543" s="170"/>
      <c r="BE543" s="171"/>
      <c r="BF543" s="171"/>
      <c r="BG543" s="171"/>
      <c r="BH543" s="171"/>
      <c r="BI543" s="168"/>
      <c r="BJ543" s="168"/>
      <c r="BK543" s="168"/>
      <c r="BL543" s="168"/>
      <c r="BM543" s="168"/>
    </row>
    <row r="544">
      <c r="A544" s="163"/>
      <c r="B544" s="174"/>
      <c r="C544" s="165"/>
      <c r="D544" s="166"/>
      <c r="E544" s="166"/>
      <c r="F544" s="167"/>
      <c r="G544" s="167"/>
      <c r="H544" s="167"/>
      <c r="I544" s="163"/>
      <c r="J544" s="168"/>
      <c r="K544" s="168"/>
      <c r="L544" s="168"/>
      <c r="M544" s="166"/>
      <c r="N544" s="169"/>
      <c r="O544" s="167"/>
      <c r="P544" s="168"/>
      <c r="Q544" s="169"/>
      <c r="R544" s="168"/>
      <c r="S544" s="168"/>
      <c r="T544" s="168"/>
      <c r="U544" s="168"/>
      <c r="V544" s="168"/>
      <c r="W544" s="168"/>
      <c r="X544" s="168"/>
      <c r="Y544" s="168"/>
      <c r="Z544" s="168"/>
      <c r="AA544" s="168"/>
      <c r="AB544" s="168"/>
      <c r="AC544" s="168"/>
      <c r="AD544" s="168"/>
      <c r="AE544" s="168"/>
      <c r="AF544" s="168"/>
      <c r="AG544" s="168"/>
      <c r="AH544" s="168"/>
      <c r="AI544" s="168"/>
      <c r="AJ544" s="168"/>
      <c r="AK544" s="168"/>
      <c r="AL544" s="168"/>
      <c r="AM544" s="168"/>
      <c r="AN544" s="166"/>
      <c r="AO544" s="168"/>
      <c r="AP544" s="166"/>
      <c r="AQ544" s="168"/>
      <c r="AR544" s="168"/>
      <c r="AS544" s="168"/>
      <c r="AT544" s="168"/>
      <c r="AU544" s="168"/>
      <c r="AV544" s="168"/>
      <c r="AW544" s="168"/>
      <c r="AX544" s="168"/>
      <c r="AY544" s="168"/>
      <c r="AZ544" s="168"/>
      <c r="BA544" s="166"/>
      <c r="BB544" s="166"/>
      <c r="BC544" s="169"/>
      <c r="BD544" s="170"/>
      <c r="BE544" s="171"/>
      <c r="BF544" s="171"/>
      <c r="BG544" s="171"/>
      <c r="BH544" s="171"/>
      <c r="BI544" s="168"/>
      <c r="BJ544" s="168"/>
      <c r="BK544" s="168"/>
      <c r="BL544" s="168"/>
      <c r="BM544" s="168"/>
    </row>
    <row r="545">
      <c r="A545" s="163"/>
      <c r="B545" s="174"/>
      <c r="C545" s="165"/>
      <c r="D545" s="166"/>
      <c r="E545" s="166"/>
      <c r="F545" s="167"/>
      <c r="G545" s="167"/>
      <c r="H545" s="167"/>
      <c r="I545" s="163"/>
      <c r="J545" s="168"/>
      <c r="K545" s="168"/>
      <c r="L545" s="168"/>
      <c r="M545" s="166"/>
      <c r="N545" s="169"/>
      <c r="O545" s="167"/>
      <c r="P545" s="168"/>
      <c r="Q545" s="169"/>
      <c r="R545" s="168"/>
      <c r="S545" s="168"/>
      <c r="T545" s="168"/>
      <c r="U545" s="168"/>
      <c r="V545" s="168"/>
      <c r="W545" s="168"/>
      <c r="X545" s="168"/>
      <c r="Y545" s="168"/>
      <c r="Z545" s="168"/>
      <c r="AA545" s="168"/>
      <c r="AB545" s="168"/>
      <c r="AC545" s="168"/>
      <c r="AD545" s="168"/>
      <c r="AE545" s="168"/>
      <c r="AF545" s="168"/>
      <c r="AG545" s="168"/>
      <c r="AH545" s="168"/>
      <c r="AI545" s="168"/>
      <c r="AJ545" s="168"/>
      <c r="AK545" s="168"/>
      <c r="AL545" s="168"/>
      <c r="AM545" s="168"/>
      <c r="AN545" s="166"/>
      <c r="AO545" s="168"/>
      <c r="AP545" s="166"/>
      <c r="AQ545" s="168"/>
      <c r="AR545" s="168"/>
      <c r="AS545" s="168"/>
      <c r="AT545" s="168"/>
      <c r="AU545" s="168"/>
      <c r="AV545" s="168"/>
      <c r="AW545" s="168"/>
      <c r="AX545" s="168"/>
      <c r="AY545" s="168"/>
      <c r="AZ545" s="168"/>
      <c r="BA545" s="166"/>
      <c r="BB545" s="166"/>
      <c r="BC545" s="169"/>
      <c r="BD545" s="170"/>
      <c r="BE545" s="171"/>
      <c r="BF545" s="171"/>
      <c r="BG545" s="171"/>
      <c r="BH545" s="171"/>
      <c r="BI545" s="168"/>
      <c r="BJ545" s="168"/>
      <c r="BK545" s="168"/>
      <c r="BL545" s="168"/>
      <c r="BM545" s="168"/>
    </row>
    <row r="546">
      <c r="A546" s="163"/>
      <c r="B546" s="174"/>
      <c r="C546" s="165"/>
      <c r="D546" s="166"/>
      <c r="E546" s="166"/>
      <c r="F546" s="167"/>
      <c r="G546" s="167"/>
      <c r="H546" s="167"/>
      <c r="I546" s="163"/>
      <c r="J546" s="168"/>
      <c r="K546" s="168"/>
      <c r="L546" s="168"/>
      <c r="M546" s="166"/>
      <c r="N546" s="169"/>
      <c r="O546" s="167"/>
      <c r="P546" s="168"/>
      <c r="Q546" s="169"/>
      <c r="R546" s="168"/>
      <c r="S546" s="168"/>
      <c r="T546" s="168"/>
      <c r="U546" s="168"/>
      <c r="V546" s="168"/>
      <c r="W546" s="168"/>
      <c r="X546" s="168"/>
      <c r="Y546" s="168"/>
      <c r="Z546" s="168"/>
      <c r="AA546" s="168"/>
      <c r="AB546" s="168"/>
      <c r="AC546" s="168"/>
      <c r="AD546" s="168"/>
      <c r="AE546" s="168"/>
      <c r="AF546" s="168"/>
      <c r="AG546" s="168"/>
      <c r="AH546" s="168"/>
      <c r="AI546" s="168"/>
      <c r="AJ546" s="168"/>
      <c r="AK546" s="168"/>
      <c r="AL546" s="168"/>
      <c r="AM546" s="168"/>
      <c r="AN546" s="166"/>
      <c r="AO546" s="168"/>
      <c r="AP546" s="166"/>
      <c r="AQ546" s="168"/>
      <c r="AR546" s="168"/>
      <c r="AS546" s="168"/>
      <c r="AT546" s="168"/>
      <c r="AU546" s="168"/>
      <c r="AV546" s="168"/>
      <c r="AW546" s="168"/>
      <c r="AX546" s="168"/>
      <c r="AY546" s="168"/>
      <c r="AZ546" s="168"/>
      <c r="BA546" s="166"/>
      <c r="BB546" s="166"/>
      <c r="BC546" s="169"/>
      <c r="BD546" s="170"/>
      <c r="BE546" s="171"/>
      <c r="BF546" s="171"/>
      <c r="BG546" s="171"/>
      <c r="BH546" s="171"/>
      <c r="BI546" s="168"/>
      <c r="BJ546" s="168"/>
      <c r="BK546" s="168"/>
      <c r="BL546" s="168"/>
      <c r="BM546" s="168"/>
    </row>
    <row r="547">
      <c r="A547" s="163"/>
      <c r="B547" s="174"/>
      <c r="C547" s="165"/>
      <c r="D547" s="166"/>
      <c r="E547" s="166"/>
      <c r="F547" s="167"/>
      <c r="G547" s="167"/>
      <c r="H547" s="167"/>
      <c r="I547" s="163"/>
      <c r="J547" s="168"/>
      <c r="K547" s="168"/>
      <c r="L547" s="168"/>
      <c r="M547" s="166"/>
      <c r="N547" s="169"/>
      <c r="O547" s="167"/>
      <c r="P547" s="168"/>
      <c r="Q547" s="169"/>
      <c r="R547" s="168"/>
      <c r="S547" s="168"/>
      <c r="T547" s="168"/>
      <c r="U547" s="168"/>
      <c r="V547" s="168"/>
      <c r="W547" s="168"/>
      <c r="X547" s="168"/>
      <c r="Y547" s="168"/>
      <c r="Z547" s="168"/>
      <c r="AA547" s="168"/>
      <c r="AB547" s="168"/>
      <c r="AC547" s="168"/>
      <c r="AD547" s="168"/>
      <c r="AE547" s="168"/>
      <c r="AF547" s="168"/>
      <c r="AG547" s="168"/>
      <c r="AH547" s="168"/>
      <c r="AI547" s="168"/>
      <c r="AJ547" s="168"/>
      <c r="AK547" s="168"/>
      <c r="AL547" s="168"/>
      <c r="AM547" s="168"/>
      <c r="AN547" s="166"/>
      <c r="AO547" s="168"/>
      <c r="AP547" s="166"/>
      <c r="AQ547" s="168"/>
      <c r="AR547" s="168"/>
      <c r="AS547" s="168"/>
      <c r="AT547" s="168"/>
      <c r="AU547" s="168"/>
      <c r="AV547" s="168"/>
      <c r="AW547" s="168"/>
      <c r="AX547" s="168"/>
      <c r="AY547" s="168"/>
      <c r="AZ547" s="168"/>
      <c r="BA547" s="166"/>
      <c r="BB547" s="166"/>
      <c r="BC547" s="169"/>
      <c r="BD547" s="170"/>
      <c r="BE547" s="171"/>
      <c r="BF547" s="171"/>
      <c r="BG547" s="171"/>
      <c r="BH547" s="171"/>
      <c r="BI547" s="168"/>
      <c r="BJ547" s="168"/>
      <c r="BK547" s="168"/>
      <c r="BL547" s="168"/>
      <c r="BM547" s="168"/>
    </row>
    <row r="548">
      <c r="A548" s="163"/>
      <c r="B548" s="174"/>
      <c r="C548" s="165"/>
      <c r="D548" s="166"/>
      <c r="E548" s="166"/>
      <c r="F548" s="167"/>
      <c r="G548" s="167"/>
      <c r="H548" s="167"/>
      <c r="I548" s="163"/>
      <c r="J548" s="168"/>
      <c r="K548" s="168"/>
      <c r="L548" s="168"/>
      <c r="M548" s="166"/>
      <c r="N548" s="169"/>
      <c r="O548" s="167"/>
      <c r="P548" s="168"/>
      <c r="Q548" s="169"/>
      <c r="R548" s="168"/>
      <c r="S548" s="168"/>
      <c r="T548" s="168"/>
      <c r="U548" s="168"/>
      <c r="V548" s="168"/>
      <c r="W548" s="168"/>
      <c r="X548" s="168"/>
      <c r="Y548" s="168"/>
      <c r="Z548" s="168"/>
      <c r="AA548" s="168"/>
      <c r="AB548" s="168"/>
      <c r="AC548" s="168"/>
      <c r="AD548" s="168"/>
      <c r="AE548" s="168"/>
      <c r="AF548" s="168"/>
      <c r="AG548" s="168"/>
      <c r="AH548" s="168"/>
      <c r="AI548" s="168"/>
      <c r="AJ548" s="168"/>
      <c r="AK548" s="168"/>
      <c r="AL548" s="168"/>
      <c r="AM548" s="168"/>
      <c r="AN548" s="166"/>
      <c r="AO548" s="168"/>
      <c r="AP548" s="166"/>
      <c r="AQ548" s="168"/>
      <c r="AR548" s="168"/>
      <c r="AS548" s="168"/>
      <c r="AT548" s="168"/>
      <c r="AU548" s="168"/>
      <c r="AV548" s="168"/>
      <c r="AW548" s="168"/>
      <c r="AX548" s="168"/>
      <c r="AY548" s="168"/>
      <c r="AZ548" s="168"/>
      <c r="BA548" s="166"/>
      <c r="BB548" s="166"/>
      <c r="BC548" s="169"/>
      <c r="BD548" s="170"/>
      <c r="BE548" s="171"/>
      <c r="BF548" s="171"/>
      <c r="BG548" s="171"/>
      <c r="BH548" s="171"/>
      <c r="BI548" s="168"/>
      <c r="BJ548" s="168"/>
      <c r="BK548" s="168"/>
      <c r="BL548" s="168"/>
      <c r="BM548" s="168"/>
    </row>
    <row r="549">
      <c r="A549" s="163"/>
      <c r="B549" s="174"/>
      <c r="C549" s="165"/>
      <c r="D549" s="166"/>
      <c r="E549" s="166"/>
      <c r="F549" s="167"/>
      <c r="G549" s="167"/>
      <c r="H549" s="167"/>
      <c r="I549" s="163"/>
      <c r="J549" s="168"/>
      <c r="K549" s="168"/>
      <c r="L549" s="168"/>
      <c r="M549" s="166"/>
      <c r="N549" s="169"/>
      <c r="O549" s="167"/>
      <c r="P549" s="168"/>
      <c r="Q549" s="169"/>
      <c r="R549" s="168"/>
      <c r="S549" s="168"/>
      <c r="T549" s="168"/>
      <c r="U549" s="168"/>
      <c r="V549" s="168"/>
      <c r="W549" s="168"/>
      <c r="X549" s="168"/>
      <c r="Y549" s="168"/>
      <c r="Z549" s="168"/>
      <c r="AA549" s="168"/>
      <c r="AB549" s="168"/>
      <c r="AC549" s="168"/>
      <c r="AD549" s="168"/>
      <c r="AE549" s="168"/>
      <c r="AF549" s="168"/>
      <c r="AG549" s="168"/>
      <c r="AH549" s="168"/>
      <c r="AI549" s="168"/>
      <c r="AJ549" s="168"/>
      <c r="AK549" s="168"/>
      <c r="AL549" s="168"/>
      <c r="AM549" s="168"/>
      <c r="AN549" s="166"/>
      <c r="AO549" s="168"/>
      <c r="AP549" s="166"/>
      <c r="AQ549" s="168"/>
      <c r="AR549" s="168"/>
      <c r="AS549" s="168"/>
      <c r="AT549" s="168"/>
      <c r="AU549" s="168"/>
      <c r="AV549" s="168"/>
      <c r="AW549" s="168"/>
      <c r="AX549" s="168"/>
      <c r="AY549" s="168"/>
      <c r="AZ549" s="168"/>
      <c r="BA549" s="166"/>
      <c r="BB549" s="166"/>
      <c r="BC549" s="169"/>
      <c r="BD549" s="170"/>
      <c r="BE549" s="171"/>
      <c r="BF549" s="171"/>
      <c r="BG549" s="171"/>
      <c r="BH549" s="171"/>
      <c r="BI549" s="168"/>
      <c r="BJ549" s="168"/>
      <c r="BK549" s="168"/>
      <c r="BL549" s="168"/>
      <c r="BM549" s="168"/>
    </row>
    <row r="550">
      <c r="A550" s="163"/>
      <c r="B550" s="174"/>
      <c r="C550" s="165"/>
      <c r="D550" s="166"/>
      <c r="E550" s="166"/>
      <c r="F550" s="167"/>
      <c r="G550" s="167"/>
      <c r="H550" s="167"/>
      <c r="I550" s="163"/>
      <c r="J550" s="168"/>
      <c r="K550" s="168"/>
      <c r="L550" s="168"/>
      <c r="M550" s="166"/>
      <c r="N550" s="169"/>
      <c r="O550" s="167"/>
      <c r="P550" s="168"/>
      <c r="Q550" s="169"/>
      <c r="R550" s="168"/>
      <c r="S550" s="168"/>
      <c r="T550" s="168"/>
      <c r="U550" s="168"/>
      <c r="V550" s="168"/>
      <c r="W550" s="168"/>
      <c r="X550" s="168"/>
      <c r="Y550" s="168"/>
      <c r="Z550" s="168"/>
      <c r="AA550" s="168"/>
      <c r="AB550" s="168"/>
      <c r="AC550" s="168"/>
      <c r="AD550" s="168"/>
      <c r="AE550" s="168"/>
      <c r="AF550" s="168"/>
      <c r="AG550" s="168"/>
      <c r="AH550" s="168"/>
      <c r="AI550" s="168"/>
      <c r="AJ550" s="168"/>
      <c r="AK550" s="168"/>
      <c r="AL550" s="168"/>
      <c r="AM550" s="168"/>
      <c r="AN550" s="166"/>
      <c r="AO550" s="168"/>
      <c r="AP550" s="166"/>
      <c r="AQ550" s="168"/>
      <c r="AR550" s="168"/>
      <c r="AS550" s="168"/>
      <c r="AT550" s="168"/>
      <c r="AU550" s="168"/>
      <c r="AV550" s="168"/>
      <c r="AW550" s="168"/>
      <c r="AX550" s="168"/>
      <c r="AY550" s="168"/>
      <c r="AZ550" s="168"/>
      <c r="BA550" s="166"/>
      <c r="BB550" s="166"/>
      <c r="BC550" s="169"/>
      <c r="BD550" s="170"/>
      <c r="BE550" s="171"/>
      <c r="BF550" s="171"/>
      <c r="BG550" s="171"/>
      <c r="BH550" s="171"/>
      <c r="BI550" s="168"/>
      <c r="BJ550" s="168"/>
      <c r="BK550" s="168"/>
      <c r="BL550" s="168"/>
      <c r="BM550" s="168"/>
    </row>
    <row r="551">
      <c r="A551" s="163"/>
      <c r="B551" s="174"/>
      <c r="C551" s="165"/>
      <c r="D551" s="166"/>
      <c r="E551" s="166"/>
      <c r="F551" s="167"/>
      <c r="G551" s="167"/>
      <c r="H551" s="167"/>
      <c r="I551" s="163"/>
      <c r="J551" s="168"/>
      <c r="K551" s="168"/>
      <c r="L551" s="168"/>
      <c r="M551" s="166"/>
      <c r="N551" s="169"/>
      <c r="O551" s="167"/>
      <c r="P551" s="168"/>
      <c r="Q551" s="169"/>
      <c r="R551" s="168"/>
      <c r="S551" s="168"/>
      <c r="T551" s="168"/>
      <c r="U551" s="168"/>
      <c r="V551" s="168"/>
      <c r="W551" s="168"/>
      <c r="X551" s="168"/>
      <c r="Y551" s="168"/>
      <c r="Z551" s="168"/>
      <c r="AA551" s="168"/>
      <c r="AB551" s="168"/>
      <c r="AC551" s="168"/>
      <c r="AD551" s="168"/>
      <c r="AE551" s="168"/>
      <c r="AF551" s="168"/>
      <c r="AG551" s="168"/>
      <c r="AH551" s="168"/>
      <c r="AI551" s="168"/>
      <c r="AJ551" s="168"/>
      <c r="AK551" s="168"/>
      <c r="AL551" s="168"/>
      <c r="AM551" s="168"/>
      <c r="AN551" s="166"/>
      <c r="AO551" s="168"/>
      <c r="AP551" s="166"/>
      <c r="AQ551" s="168"/>
      <c r="AR551" s="168"/>
      <c r="AS551" s="168"/>
      <c r="AT551" s="168"/>
      <c r="AU551" s="168"/>
      <c r="AV551" s="168"/>
      <c r="AW551" s="168"/>
      <c r="AX551" s="168"/>
      <c r="AY551" s="168"/>
      <c r="AZ551" s="168"/>
      <c r="BA551" s="166"/>
      <c r="BB551" s="166"/>
      <c r="BC551" s="169"/>
      <c r="BD551" s="170"/>
      <c r="BE551" s="171"/>
      <c r="BF551" s="171"/>
      <c r="BG551" s="171"/>
      <c r="BH551" s="171"/>
      <c r="BI551" s="168"/>
      <c r="BJ551" s="168"/>
      <c r="BK551" s="168"/>
      <c r="BL551" s="168"/>
      <c r="BM551" s="168"/>
    </row>
    <row r="552">
      <c r="A552" s="163"/>
      <c r="B552" s="174"/>
      <c r="C552" s="165"/>
      <c r="D552" s="166"/>
      <c r="E552" s="166"/>
      <c r="F552" s="167"/>
      <c r="G552" s="167"/>
      <c r="H552" s="167"/>
      <c r="I552" s="163"/>
      <c r="J552" s="168"/>
      <c r="K552" s="168"/>
      <c r="L552" s="168"/>
      <c r="M552" s="166"/>
      <c r="N552" s="169"/>
      <c r="O552" s="167"/>
      <c r="P552" s="168"/>
      <c r="Q552" s="169"/>
      <c r="R552" s="168"/>
      <c r="S552" s="168"/>
      <c r="T552" s="168"/>
      <c r="U552" s="168"/>
      <c r="V552" s="168"/>
      <c r="W552" s="168"/>
      <c r="X552" s="168"/>
      <c r="Y552" s="168"/>
      <c r="Z552" s="168"/>
      <c r="AA552" s="168"/>
      <c r="AB552" s="168"/>
      <c r="AC552" s="168"/>
      <c r="AD552" s="168"/>
      <c r="AE552" s="168"/>
      <c r="AF552" s="168"/>
      <c r="AG552" s="168"/>
      <c r="AH552" s="168"/>
      <c r="AI552" s="168"/>
      <c r="AJ552" s="168"/>
      <c r="AK552" s="168"/>
      <c r="AL552" s="168"/>
      <c r="AM552" s="168"/>
      <c r="AN552" s="166"/>
      <c r="AO552" s="168"/>
      <c r="AP552" s="166"/>
      <c r="AQ552" s="168"/>
      <c r="AR552" s="168"/>
      <c r="AS552" s="168"/>
      <c r="AT552" s="168"/>
      <c r="AU552" s="168"/>
      <c r="AV552" s="168"/>
      <c r="AW552" s="168"/>
      <c r="AX552" s="168"/>
      <c r="AY552" s="168"/>
      <c r="AZ552" s="168"/>
      <c r="BA552" s="166"/>
      <c r="BB552" s="166"/>
      <c r="BC552" s="169"/>
      <c r="BD552" s="170"/>
      <c r="BE552" s="171"/>
      <c r="BF552" s="171"/>
      <c r="BG552" s="171"/>
      <c r="BH552" s="171"/>
      <c r="BI552" s="168"/>
      <c r="BJ552" s="168"/>
      <c r="BK552" s="168"/>
      <c r="BL552" s="168"/>
      <c r="BM552" s="168"/>
    </row>
    <row r="553">
      <c r="A553" s="163"/>
      <c r="B553" s="174"/>
      <c r="C553" s="165"/>
      <c r="D553" s="166"/>
      <c r="E553" s="166"/>
      <c r="F553" s="167"/>
      <c r="G553" s="167"/>
      <c r="H553" s="167"/>
      <c r="I553" s="163"/>
      <c r="J553" s="168"/>
      <c r="K553" s="168"/>
      <c r="L553" s="168"/>
      <c r="M553" s="166"/>
      <c r="N553" s="169"/>
      <c r="O553" s="167"/>
      <c r="P553" s="168"/>
      <c r="Q553" s="169"/>
      <c r="R553" s="168"/>
      <c r="S553" s="168"/>
      <c r="T553" s="168"/>
      <c r="U553" s="168"/>
      <c r="V553" s="168"/>
      <c r="W553" s="168"/>
      <c r="X553" s="168"/>
      <c r="Y553" s="168"/>
      <c r="Z553" s="168"/>
      <c r="AA553" s="168"/>
      <c r="AB553" s="168"/>
      <c r="AC553" s="168"/>
      <c r="AD553" s="168"/>
      <c r="AE553" s="168"/>
      <c r="AF553" s="168"/>
      <c r="AG553" s="168"/>
      <c r="AH553" s="168"/>
      <c r="AI553" s="168"/>
      <c r="AJ553" s="168"/>
      <c r="AK553" s="168"/>
      <c r="AL553" s="168"/>
      <c r="AM553" s="168"/>
      <c r="AN553" s="166"/>
      <c r="AO553" s="168"/>
      <c r="AP553" s="166"/>
      <c r="AQ553" s="168"/>
      <c r="AR553" s="168"/>
      <c r="AS553" s="168"/>
      <c r="AT553" s="168"/>
      <c r="AU553" s="168"/>
      <c r="AV553" s="168"/>
      <c r="AW553" s="168"/>
      <c r="AX553" s="168"/>
      <c r="AY553" s="168"/>
      <c r="AZ553" s="168"/>
      <c r="BA553" s="166"/>
      <c r="BB553" s="166"/>
      <c r="BC553" s="169"/>
      <c r="BD553" s="170"/>
      <c r="BE553" s="171"/>
      <c r="BF553" s="171"/>
      <c r="BG553" s="171"/>
      <c r="BH553" s="171"/>
      <c r="BI553" s="168"/>
      <c r="BJ553" s="168"/>
      <c r="BK553" s="168"/>
      <c r="BL553" s="168"/>
      <c r="BM553" s="168"/>
    </row>
    <row r="554">
      <c r="A554" s="163"/>
      <c r="B554" s="174"/>
      <c r="C554" s="165"/>
      <c r="D554" s="166"/>
      <c r="E554" s="166"/>
      <c r="F554" s="167"/>
      <c r="G554" s="167"/>
      <c r="H554" s="167"/>
      <c r="I554" s="163"/>
      <c r="J554" s="168"/>
      <c r="K554" s="168"/>
      <c r="L554" s="168"/>
      <c r="M554" s="166"/>
      <c r="N554" s="169"/>
      <c r="O554" s="167"/>
      <c r="P554" s="168"/>
      <c r="Q554" s="169"/>
      <c r="R554" s="168"/>
      <c r="S554" s="168"/>
      <c r="T554" s="168"/>
      <c r="U554" s="168"/>
      <c r="V554" s="168"/>
      <c r="W554" s="168"/>
      <c r="X554" s="168"/>
      <c r="Y554" s="168"/>
      <c r="Z554" s="168"/>
      <c r="AA554" s="168"/>
      <c r="AB554" s="168"/>
      <c r="AC554" s="168"/>
      <c r="AD554" s="168"/>
      <c r="AE554" s="168"/>
      <c r="AF554" s="168"/>
      <c r="AG554" s="168"/>
      <c r="AH554" s="168"/>
      <c r="AI554" s="168"/>
      <c r="AJ554" s="168"/>
      <c r="AK554" s="168"/>
      <c r="AL554" s="168"/>
      <c r="AM554" s="168"/>
      <c r="AN554" s="166"/>
      <c r="AO554" s="168"/>
      <c r="AP554" s="166"/>
      <c r="AQ554" s="168"/>
      <c r="AR554" s="168"/>
      <c r="AS554" s="168"/>
      <c r="AT554" s="168"/>
      <c r="AU554" s="168"/>
      <c r="AV554" s="168"/>
      <c r="AW554" s="168"/>
      <c r="AX554" s="168"/>
      <c r="AY554" s="168"/>
      <c r="AZ554" s="168"/>
      <c r="BA554" s="166"/>
      <c r="BB554" s="166"/>
      <c r="BC554" s="169"/>
      <c r="BD554" s="170"/>
      <c r="BE554" s="171"/>
      <c r="BF554" s="171"/>
      <c r="BG554" s="171"/>
      <c r="BH554" s="171"/>
      <c r="BI554" s="168"/>
      <c r="BJ554" s="168"/>
      <c r="BK554" s="168"/>
      <c r="BL554" s="168"/>
      <c r="BM554" s="168"/>
    </row>
    <row r="555">
      <c r="A555" s="163"/>
      <c r="B555" s="174"/>
      <c r="C555" s="165"/>
      <c r="D555" s="166"/>
      <c r="E555" s="166"/>
      <c r="F555" s="167"/>
      <c r="G555" s="167"/>
      <c r="H555" s="167"/>
      <c r="I555" s="163"/>
      <c r="J555" s="168"/>
      <c r="K555" s="168"/>
      <c r="L555" s="168"/>
      <c r="M555" s="166"/>
      <c r="N555" s="169"/>
      <c r="O555" s="167"/>
      <c r="P555" s="168"/>
      <c r="Q555" s="169"/>
      <c r="R555" s="168"/>
      <c r="S555" s="168"/>
      <c r="T555" s="168"/>
      <c r="U555" s="168"/>
      <c r="V555" s="168"/>
      <c r="W555" s="168"/>
      <c r="X555" s="168"/>
      <c r="Y555" s="168"/>
      <c r="Z555" s="168"/>
      <c r="AA555" s="168"/>
      <c r="AB555" s="168"/>
      <c r="AC555" s="168"/>
      <c r="AD555" s="168"/>
      <c r="AE555" s="168"/>
      <c r="AF555" s="168"/>
      <c r="AG555" s="168"/>
      <c r="AH555" s="168"/>
      <c r="AI555" s="168"/>
      <c r="AJ555" s="168"/>
      <c r="AK555" s="168"/>
      <c r="AL555" s="168"/>
      <c r="AM555" s="168"/>
      <c r="AN555" s="166"/>
      <c r="AO555" s="168"/>
      <c r="AP555" s="166"/>
      <c r="AQ555" s="168"/>
      <c r="AR555" s="168"/>
      <c r="AS555" s="168"/>
      <c r="AT555" s="168"/>
      <c r="AU555" s="168"/>
      <c r="AV555" s="168"/>
      <c r="AW555" s="168"/>
      <c r="AX555" s="168"/>
      <c r="AY555" s="168"/>
      <c r="AZ555" s="168"/>
      <c r="BA555" s="166"/>
      <c r="BB555" s="166"/>
      <c r="BC555" s="169"/>
      <c r="BD555" s="170"/>
      <c r="BE555" s="171"/>
      <c r="BF555" s="171"/>
      <c r="BG555" s="171"/>
      <c r="BH555" s="171"/>
      <c r="BI555" s="168"/>
      <c r="BJ555" s="168"/>
      <c r="BK555" s="168"/>
      <c r="BL555" s="168"/>
      <c r="BM555" s="168"/>
    </row>
    <row r="556">
      <c r="A556" s="163"/>
      <c r="B556" s="174"/>
      <c r="C556" s="165"/>
      <c r="D556" s="166"/>
      <c r="E556" s="166"/>
      <c r="F556" s="167"/>
      <c r="G556" s="167"/>
      <c r="H556" s="167"/>
      <c r="I556" s="163"/>
      <c r="J556" s="168"/>
      <c r="K556" s="168"/>
      <c r="L556" s="168"/>
      <c r="M556" s="166"/>
      <c r="N556" s="169"/>
      <c r="O556" s="167"/>
      <c r="P556" s="168"/>
      <c r="Q556" s="169"/>
      <c r="R556" s="168"/>
      <c r="S556" s="168"/>
      <c r="T556" s="168"/>
      <c r="U556" s="168"/>
      <c r="V556" s="168"/>
      <c r="W556" s="168"/>
      <c r="X556" s="168"/>
      <c r="Y556" s="168"/>
      <c r="Z556" s="168"/>
      <c r="AA556" s="168"/>
      <c r="AB556" s="168"/>
      <c r="AC556" s="168"/>
      <c r="AD556" s="168"/>
      <c r="AE556" s="168"/>
      <c r="AF556" s="168"/>
      <c r="AG556" s="168"/>
      <c r="AH556" s="168"/>
      <c r="AI556" s="168"/>
      <c r="AJ556" s="168"/>
      <c r="AK556" s="168"/>
      <c r="AL556" s="168"/>
      <c r="AM556" s="168"/>
      <c r="AN556" s="166"/>
      <c r="AO556" s="168"/>
      <c r="AP556" s="166"/>
      <c r="AQ556" s="168"/>
      <c r="AR556" s="168"/>
      <c r="AS556" s="168"/>
      <c r="AT556" s="168"/>
      <c r="AU556" s="168"/>
      <c r="AV556" s="168"/>
      <c r="AW556" s="168"/>
      <c r="AX556" s="168"/>
      <c r="AY556" s="168"/>
      <c r="AZ556" s="168"/>
      <c r="BA556" s="166"/>
      <c r="BB556" s="166"/>
      <c r="BC556" s="169"/>
      <c r="BD556" s="170"/>
      <c r="BE556" s="171"/>
      <c r="BF556" s="171"/>
      <c r="BG556" s="171"/>
      <c r="BH556" s="171"/>
      <c r="BI556" s="168"/>
      <c r="BJ556" s="168"/>
      <c r="BK556" s="168"/>
      <c r="BL556" s="168"/>
      <c r="BM556" s="168"/>
    </row>
    <row r="557">
      <c r="A557" s="163"/>
      <c r="B557" s="174"/>
      <c r="C557" s="165"/>
      <c r="D557" s="166"/>
      <c r="E557" s="166"/>
      <c r="F557" s="167"/>
      <c r="G557" s="167"/>
      <c r="H557" s="167"/>
      <c r="I557" s="163"/>
      <c r="J557" s="168"/>
      <c r="K557" s="168"/>
      <c r="L557" s="168"/>
      <c r="M557" s="166"/>
      <c r="N557" s="169"/>
      <c r="O557" s="167"/>
      <c r="P557" s="168"/>
      <c r="Q557" s="169"/>
      <c r="R557" s="168"/>
      <c r="S557" s="168"/>
      <c r="T557" s="168"/>
      <c r="U557" s="168"/>
      <c r="V557" s="168"/>
      <c r="W557" s="168"/>
      <c r="X557" s="168"/>
      <c r="Y557" s="168"/>
      <c r="Z557" s="168"/>
      <c r="AA557" s="168"/>
      <c r="AB557" s="168"/>
      <c r="AC557" s="168"/>
      <c r="AD557" s="168"/>
      <c r="AE557" s="168"/>
      <c r="AF557" s="168"/>
      <c r="AG557" s="168"/>
      <c r="AH557" s="168"/>
      <c r="AI557" s="168"/>
      <c r="AJ557" s="168"/>
      <c r="AK557" s="168"/>
      <c r="AL557" s="168"/>
      <c r="AM557" s="168"/>
      <c r="AN557" s="166"/>
      <c r="AO557" s="168"/>
      <c r="AP557" s="166"/>
      <c r="AQ557" s="168"/>
      <c r="AR557" s="168"/>
      <c r="AS557" s="168"/>
      <c r="AT557" s="168"/>
      <c r="AU557" s="168"/>
      <c r="AV557" s="168"/>
      <c r="AW557" s="168"/>
      <c r="AX557" s="168"/>
      <c r="AY557" s="168"/>
      <c r="AZ557" s="168"/>
      <c r="BA557" s="166"/>
      <c r="BB557" s="166"/>
      <c r="BC557" s="169"/>
      <c r="BD557" s="170"/>
      <c r="BE557" s="171"/>
      <c r="BF557" s="171"/>
      <c r="BG557" s="171"/>
      <c r="BH557" s="171"/>
      <c r="BI557" s="168"/>
      <c r="BJ557" s="168"/>
      <c r="BK557" s="168"/>
      <c r="BL557" s="168"/>
      <c r="BM557" s="168"/>
    </row>
    <row r="558">
      <c r="A558" s="163"/>
      <c r="B558" s="174"/>
      <c r="C558" s="165"/>
      <c r="D558" s="166"/>
      <c r="E558" s="166"/>
      <c r="F558" s="167"/>
      <c r="G558" s="167"/>
      <c r="H558" s="167"/>
      <c r="I558" s="163"/>
      <c r="J558" s="168"/>
      <c r="K558" s="168"/>
      <c r="L558" s="168"/>
      <c r="M558" s="166"/>
      <c r="N558" s="169"/>
      <c r="O558" s="167"/>
      <c r="P558" s="168"/>
      <c r="Q558" s="169"/>
      <c r="R558" s="168"/>
      <c r="S558" s="168"/>
      <c r="T558" s="168"/>
      <c r="U558" s="168"/>
      <c r="V558" s="168"/>
      <c r="W558" s="168"/>
      <c r="X558" s="168"/>
      <c r="Y558" s="168"/>
      <c r="Z558" s="168"/>
      <c r="AA558" s="168"/>
      <c r="AB558" s="168"/>
      <c r="AC558" s="168"/>
      <c r="AD558" s="168"/>
      <c r="AE558" s="168"/>
      <c r="AF558" s="168"/>
      <c r="AG558" s="168"/>
      <c r="AH558" s="168"/>
      <c r="AI558" s="168"/>
      <c r="AJ558" s="168"/>
      <c r="AK558" s="168"/>
      <c r="AL558" s="168"/>
      <c r="AM558" s="168"/>
      <c r="AN558" s="166"/>
      <c r="AO558" s="168"/>
      <c r="AP558" s="166"/>
      <c r="AQ558" s="168"/>
      <c r="AR558" s="168"/>
      <c r="AS558" s="168"/>
      <c r="AT558" s="168"/>
      <c r="AU558" s="168"/>
      <c r="AV558" s="168"/>
      <c r="AW558" s="168"/>
      <c r="AX558" s="168"/>
      <c r="AY558" s="168"/>
      <c r="AZ558" s="168"/>
      <c r="BA558" s="166"/>
      <c r="BB558" s="166"/>
      <c r="BC558" s="169"/>
      <c r="BD558" s="170"/>
      <c r="BE558" s="171"/>
      <c r="BF558" s="171"/>
      <c r="BG558" s="171"/>
      <c r="BH558" s="171"/>
      <c r="BI558" s="168"/>
      <c r="BJ558" s="168"/>
      <c r="BK558" s="168"/>
      <c r="BL558" s="168"/>
      <c r="BM558" s="168"/>
    </row>
    <row r="559">
      <c r="A559" s="163"/>
      <c r="B559" s="174"/>
      <c r="C559" s="165"/>
      <c r="D559" s="166"/>
      <c r="E559" s="166"/>
      <c r="F559" s="167"/>
      <c r="G559" s="167"/>
      <c r="H559" s="167"/>
      <c r="I559" s="163"/>
      <c r="J559" s="168"/>
      <c r="K559" s="168"/>
      <c r="L559" s="168"/>
      <c r="M559" s="166"/>
      <c r="N559" s="169"/>
      <c r="O559" s="167"/>
      <c r="P559" s="168"/>
      <c r="Q559" s="169"/>
      <c r="R559" s="168"/>
      <c r="S559" s="168"/>
      <c r="T559" s="168"/>
      <c r="U559" s="168"/>
      <c r="V559" s="168"/>
      <c r="W559" s="168"/>
      <c r="X559" s="168"/>
      <c r="Y559" s="168"/>
      <c r="Z559" s="168"/>
      <c r="AA559" s="168"/>
      <c r="AB559" s="168"/>
      <c r="AC559" s="168"/>
      <c r="AD559" s="168"/>
      <c r="AE559" s="168"/>
      <c r="AF559" s="168"/>
      <c r="AG559" s="168"/>
      <c r="AH559" s="168"/>
      <c r="AI559" s="168"/>
      <c r="AJ559" s="168"/>
      <c r="AK559" s="168"/>
      <c r="AL559" s="168"/>
      <c r="AM559" s="168"/>
      <c r="AN559" s="166"/>
      <c r="AO559" s="168"/>
      <c r="AP559" s="166"/>
      <c r="AQ559" s="168"/>
      <c r="AR559" s="168"/>
      <c r="AS559" s="168"/>
      <c r="AT559" s="168"/>
      <c r="AU559" s="168"/>
      <c r="AV559" s="168"/>
      <c r="AW559" s="168"/>
      <c r="AX559" s="168"/>
      <c r="AY559" s="168"/>
      <c r="AZ559" s="168"/>
      <c r="BA559" s="166"/>
      <c r="BB559" s="166"/>
      <c r="BC559" s="169"/>
      <c r="BD559" s="170"/>
      <c r="BE559" s="171"/>
      <c r="BF559" s="171"/>
      <c r="BG559" s="171"/>
      <c r="BH559" s="171"/>
      <c r="BI559" s="168"/>
      <c r="BJ559" s="168"/>
      <c r="BK559" s="168"/>
      <c r="BL559" s="168"/>
      <c r="BM559" s="168"/>
    </row>
    <row r="560">
      <c r="A560" s="163"/>
      <c r="B560" s="174"/>
      <c r="C560" s="165"/>
      <c r="D560" s="166"/>
      <c r="E560" s="166"/>
      <c r="F560" s="167"/>
      <c r="G560" s="167"/>
      <c r="H560" s="167"/>
      <c r="I560" s="163"/>
      <c r="J560" s="168"/>
      <c r="K560" s="168"/>
      <c r="L560" s="168"/>
      <c r="M560" s="166"/>
      <c r="N560" s="169"/>
      <c r="O560" s="167"/>
      <c r="P560" s="168"/>
      <c r="Q560" s="169"/>
      <c r="R560" s="168"/>
      <c r="S560" s="168"/>
      <c r="T560" s="168"/>
      <c r="U560" s="168"/>
      <c r="V560" s="168"/>
      <c r="W560" s="168"/>
      <c r="X560" s="168"/>
      <c r="Y560" s="168"/>
      <c r="Z560" s="168"/>
      <c r="AA560" s="168"/>
      <c r="AB560" s="168"/>
      <c r="AC560" s="168"/>
      <c r="AD560" s="168"/>
      <c r="AE560" s="168"/>
      <c r="AF560" s="168"/>
      <c r="AG560" s="168"/>
      <c r="AH560" s="168"/>
      <c r="AI560" s="168"/>
      <c r="AJ560" s="168"/>
      <c r="AK560" s="168"/>
      <c r="AL560" s="168"/>
      <c r="AM560" s="168"/>
      <c r="AN560" s="166"/>
      <c r="AO560" s="168"/>
      <c r="AP560" s="166"/>
      <c r="AQ560" s="168"/>
      <c r="AR560" s="168"/>
      <c r="AS560" s="168"/>
      <c r="AT560" s="168"/>
      <c r="AU560" s="168"/>
      <c r="AV560" s="168"/>
      <c r="AW560" s="168"/>
      <c r="AX560" s="168"/>
      <c r="AY560" s="168"/>
      <c r="AZ560" s="168"/>
      <c r="BA560" s="166"/>
      <c r="BB560" s="166"/>
      <c r="BC560" s="169"/>
      <c r="BD560" s="170"/>
      <c r="BE560" s="171"/>
      <c r="BF560" s="171"/>
      <c r="BG560" s="171"/>
      <c r="BH560" s="171"/>
      <c r="BI560" s="168"/>
      <c r="BJ560" s="168"/>
      <c r="BK560" s="168"/>
      <c r="BL560" s="168"/>
      <c r="BM560" s="168"/>
    </row>
    <row r="561">
      <c r="A561" s="163"/>
      <c r="B561" s="174"/>
      <c r="C561" s="165"/>
      <c r="D561" s="166"/>
      <c r="E561" s="166"/>
      <c r="F561" s="167"/>
      <c r="G561" s="167"/>
      <c r="H561" s="167"/>
      <c r="I561" s="163"/>
      <c r="J561" s="168"/>
      <c r="K561" s="168"/>
      <c r="L561" s="168"/>
      <c r="M561" s="166"/>
      <c r="N561" s="169"/>
      <c r="O561" s="167"/>
      <c r="P561" s="168"/>
      <c r="Q561" s="169"/>
      <c r="R561" s="168"/>
      <c r="S561" s="168"/>
      <c r="T561" s="168"/>
      <c r="U561" s="168"/>
      <c r="V561" s="168"/>
      <c r="W561" s="168"/>
      <c r="X561" s="168"/>
      <c r="Y561" s="168"/>
      <c r="Z561" s="168"/>
      <c r="AA561" s="168"/>
      <c r="AB561" s="168"/>
      <c r="AC561" s="168"/>
      <c r="AD561" s="168"/>
      <c r="AE561" s="168"/>
      <c r="AF561" s="168"/>
      <c r="AG561" s="168"/>
      <c r="AH561" s="168"/>
      <c r="AI561" s="168"/>
      <c r="AJ561" s="168"/>
      <c r="AK561" s="168"/>
      <c r="AL561" s="168"/>
      <c r="AM561" s="168"/>
      <c r="AN561" s="166"/>
      <c r="AO561" s="168"/>
      <c r="AP561" s="166"/>
      <c r="AQ561" s="168"/>
      <c r="AR561" s="168"/>
      <c r="AS561" s="168"/>
      <c r="AT561" s="168"/>
      <c r="AU561" s="168"/>
      <c r="AV561" s="168"/>
      <c r="AW561" s="168"/>
      <c r="AX561" s="168"/>
      <c r="AY561" s="168"/>
      <c r="AZ561" s="168"/>
      <c r="BA561" s="166"/>
      <c r="BB561" s="166"/>
      <c r="BC561" s="169"/>
      <c r="BD561" s="170"/>
      <c r="BE561" s="171"/>
      <c r="BF561" s="171"/>
      <c r="BG561" s="171"/>
      <c r="BH561" s="171"/>
      <c r="BI561" s="168"/>
      <c r="BJ561" s="168"/>
      <c r="BK561" s="168"/>
      <c r="BL561" s="168"/>
      <c r="BM561" s="168"/>
    </row>
    <row r="562">
      <c r="A562" s="163"/>
      <c r="B562" s="174"/>
      <c r="C562" s="165"/>
      <c r="D562" s="166"/>
      <c r="E562" s="166"/>
      <c r="F562" s="167"/>
      <c r="G562" s="167"/>
      <c r="H562" s="167"/>
      <c r="I562" s="163"/>
      <c r="J562" s="168"/>
      <c r="K562" s="168"/>
      <c r="L562" s="168"/>
      <c r="M562" s="166"/>
      <c r="N562" s="169"/>
      <c r="O562" s="167"/>
      <c r="P562" s="168"/>
      <c r="Q562" s="169"/>
      <c r="R562" s="168"/>
      <c r="S562" s="168"/>
      <c r="T562" s="168"/>
      <c r="U562" s="168"/>
      <c r="V562" s="168"/>
      <c r="W562" s="168"/>
      <c r="X562" s="168"/>
      <c r="Y562" s="168"/>
      <c r="Z562" s="168"/>
      <c r="AA562" s="168"/>
      <c r="AB562" s="168"/>
      <c r="AC562" s="168"/>
      <c r="AD562" s="168"/>
      <c r="AE562" s="168"/>
      <c r="AF562" s="168"/>
      <c r="AG562" s="168"/>
      <c r="AH562" s="168"/>
      <c r="AI562" s="168"/>
      <c r="AJ562" s="168"/>
      <c r="AK562" s="168"/>
      <c r="AL562" s="168"/>
      <c r="AM562" s="168"/>
      <c r="AN562" s="166"/>
      <c r="AO562" s="168"/>
      <c r="AP562" s="166"/>
      <c r="AQ562" s="168"/>
      <c r="AR562" s="168"/>
      <c r="AS562" s="168"/>
      <c r="AT562" s="168"/>
      <c r="AU562" s="168"/>
      <c r="AV562" s="168"/>
      <c r="AW562" s="168"/>
      <c r="AX562" s="168"/>
      <c r="AY562" s="168"/>
      <c r="AZ562" s="168"/>
      <c r="BA562" s="166"/>
      <c r="BB562" s="166"/>
      <c r="BC562" s="169"/>
      <c r="BD562" s="170"/>
      <c r="BE562" s="171"/>
      <c r="BF562" s="171"/>
      <c r="BG562" s="171"/>
      <c r="BH562" s="171"/>
      <c r="BI562" s="168"/>
      <c r="BJ562" s="168"/>
      <c r="BK562" s="168"/>
      <c r="BL562" s="168"/>
      <c r="BM562" s="168"/>
    </row>
    <row r="563">
      <c r="A563" s="163"/>
      <c r="B563" s="174"/>
      <c r="C563" s="165"/>
      <c r="D563" s="166"/>
      <c r="E563" s="166"/>
      <c r="F563" s="167"/>
      <c r="G563" s="167"/>
      <c r="H563" s="167"/>
      <c r="I563" s="163"/>
      <c r="J563" s="168"/>
      <c r="K563" s="168"/>
      <c r="L563" s="168"/>
      <c r="M563" s="166"/>
      <c r="N563" s="169"/>
      <c r="O563" s="167"/>
      <c r="P563" s="168"/>
      <c r="Q563" s="169"/>
      <c r="R563" s="168"/>
      <c r="S563" s="168"/>
      <c r="T563" s="168"/>
      <c r="U563" s="168"/>
      <c r="V563" s="168"/>
      <c r="W563" s="168"/>
      <c r="X563" s="168"/>
      <c r="Y563" s="168"/>
      <c r="Z563" s="168"/>
      <c r="AA563" s="168"/>
      <c r="AB563" s="168"/>
      <c r="AC563" s="168"/>
      <c r="AD563" s="168"/>
      <c r="AE563" s="168"/>
      <c r="AF563" s="168"/>
      <c r="AG563" s="168"/>
      <c r="AH563" s="168"/>
      <c r="AI563" s="168"/>
      <c r="AJ563" s="168"/>
      <c r="AK563" s="168"/>
      <c r="AL563" s="168"/>
      <c r="AM563" s="168"/>
      <c r="AN563" s="166"/>
      <c r="AO563" s="168"/>
      <c r="AP563" s="166"/>
      <c r="AQ563" s="168"/>
      <c r="AR563" s="168"/>
      <c r="AS563" s="168"/>
      <c r="AT563" s="168"/>
      <c r="AU563" s="168"/>
      <c r="AV563" s="168"/>
      <c r="AW563" s="168"/>
      <c r="AX563" s="168"/>
      <c r="AY563" s="168"/>
      <c r="AZ563" s="168"/>
      <c r="BA563" s="166"/>
      <c r="BB563" s="166"/>
      <c r="BC563" s="169"/>
      <c r="BD563" s="170"/>
      <c r="BE563" s="171"/>
      <c r="BF563" s="171"/>
      <c r="BG563" s="171"/>
      <c r="BH563" s="171"/>
      <c r="BI563" s="168"/>
      <c r="BJ563" s="168"/>
      <c r="BK563" s="168"/>
      <c r="BL563" s="168"/>
      <c r="BM563" s="168"/>
    </row>
    <row r="564">
      <c r="A564" s="163"/>
      <c r="B564" s="174"/>
      <c r="C564" s="165"/>
      <c r="D564" s="166"/>
      <c r="E564" s="166"/>
      <c r="F564" s="167"/>
      <c r="G564" s="167"/>
      <c r="H564" s="167"/>
      <c r="I564" s="163"/>
      <c r="J564" s="168"/>
      <c r="K564" s="168"/>
      <c r="L564" s="168"/>
      <c r="M564" s="166"/>
      <c r="N564" s="169"/>
      <c r="O564" s="167"/>
      <c r="P564" s="168"/>
      <c r="Q564" s="169"/>
      <c r="R564" s="168"/>
      <c r="S564" s="168"/>
      <c r="T564" s="168"/>
      <c r="U564" s="168"/>
      <c r="V564" s="168"/>
      <c r="W564" s="168"/>
      <c r="X564" s="168"/>
      <c r="Y564" s="168"/>
      <c r="Z564" s="168"/>
      <c r="AA564" s="168"/>
      <c r="AB564" s="168"/>
      <c r="AC564" s="168"/>
      <c r="AD564" s="168"/>
      <c r="AE564" s="168"/>
      <c r="AF564" s="168"/>
      <c r="AG564" s="168"/>
      <c r="AH564" s="168"/>
      <c r="AI564" s="168"/>
      <c r="AJ564" s="168"/>
      <c r="AK564" s="168"/>
      <c r="AL564" s="168"/>
      <c r="AM564" s="168"/>
      <c r="AN564" s="166"/>
      <c r="AO564" s="168"/>
      <c r="AP564" s="166"/>
      <c r="AQ564" s="168"/>
      <c r="AR564" s="168"/>
      <c r="AS564" s="168"/>
      <c r="AT564" s="168"/>
      <c r="AU564" s="168"/>
      <c r="AV564" s="168"/>
      <c r="AW564" s="168"/>
      <c r="AX564" s="168"/>
      <c r="AY564" s="168"/>
      <c r="AZ564" s="168"/>
      <c r="BA564" s="166"/>
      <c r="BB564" s="166"/>
      <c r="BC564" s="169"/>
      <c r="BD564" s="170"/>
      <c r="BE564" s="171"/>
      <c r="BF564" s="171"/>
      <c r="BG564" s="171"/>
      <c r="BH564" s="171"/>
      <c r="BI564" s="168"/>
      <c r="BJ564" s="168"/>
      <c r="BK564" s="168"/>
      <c r="BL564" s="168"/>
      <c r="BM564" s="168"/>
    </row>
    <row r="565">
      <c r="A565" s="163"/>
      <c r="B565" s="174"/>
      <c r="C565" s="165"/>
      <c r="D565" s="166"/>
      <c r="E565" s="166"/>
      <c r="F565" s="167"/>
      <c r="G565" s="167"/>
      <c r="H565" s="167"/>
      <c r="I565" s="163"/>
      <c r="J565" s="168"/>
      <c r="K565" s="168"/>
      <c r="L565" s="168"/>
      <c r="M565" s="166"/>
      <c r="N565" s="169"/>
      <c r="O565" s="167"/>
      <c r="P565" s="168"/>
      <c r="Q565" s="169"/>
      <c r="R565" s="168"/>
      <c r="S565" s="168"/>
      <c r="T565" s="168"/>
      <c r="U565" s="168"/>
      <c r="V565" s="168"/>
      <c r="W565" s="168"/>
      <c r="X565" s="168"/>
      <c r="Y565" s="168"/>
      <c r="Z565" s="168"/>
      <c r="AA565" s="168"/>
      <c r="AB565" s="168"/>
      <c r="AC565" s="168"/>
      <c r="AD565" s="168"/>
      <c r="AE565" s="168"/>
      <c r="AF565" s="168"/>
      <c r="AG565" s="168"/>
      <c r="AH565" s="168"/>
      <c r="AI565" s="168"/>
      <c r="AJ565" s="168"/>
      <c r="AK565" s="168"/>
      <c r="AL565" s="168"/>
      <c r="AM565" s="168"/>
      <c r="AN565" s="166"/>
      <c r="AO565" s="168"/>
      <c r="AP565" s="166"/>
      <c r="AQ565" s="168"/>
      <c r="AR565" s="168"/>
      <c r="AS565" s="168"/>
      <c r="AT565" s="168"/>
      <c r="AU565" s="168"/>
      <c r="AV565" s="168"/>
      <c r="AW565" s="168"/>
      <c r="AX565" s="168"/>
      <c r="AY565" s="168"/>
      <c r="AZ565" s="168"/>
      <c r="BA565" s="166"/>
      <c r="BB565" s="166"/>
      <c r="BC565" s="169"/>
      <c r="BD565" s="170"/>
      <c r="BE565" s="171"/>
      <c r="BF565" s="171"/>
      <c r="BG565" s="171"/>
      <c r="BH565" s="171"/>
      <c r="BI565" s="168"/>
      <c r="BJ565" s="168"/>
      <c r="BK565" s="168"/>
      <c r="BL565" s="168"/>
      <c r="BM565" s="168"/>
    </row>
    <row r="566">
      <c r="A566" s="163"/>
      <c r="B566" s="174"/>
      <c r="C566" s="165"/>
      <c r="D566" s="166"/>
      <c r="E566" s="166"/>
      <c r="F566" s="167"/>
      <c r="G566" s="167"/>
      <c r="H566" s="167"/>
      <c r="I566" s="163"/>
      <c r="J566" s="168"/>
      <c r="K566" s="168"/>
      <c r="L566" s="168"/>
      <c r="M566" s="166"/>
      <c r="N566" s="169"/>
      <c r="O566" s="167"/>
      <c r="P566" s="168"/>
      <c r="Q566" s="169"/>
      <c r="R566" s="168"/>
      <c r="S566" s="168"/>
      <c r="T566" s="168"/>
      <c r="U566" s="168"/>
      <c r="V566" s="168"/>
      <c r="W566" s="168"/>
      <c r="X566" s="168"/>
      <c r="Y566" s="168"/>
      <c r="Z566" s="168"/>
      <c r="AA566" s="168"/>
      <c r="AB566" s="168"/>
      <c r="AC566" s="168"/>
      <c r="AD566" s="168"/>
      <c r="AE566" s="168"/>
      <c r="AF566" s="168"/>
      <c r="AG566" s="168"/>
      <c r="AH566" s="168"/>
      <c r="AI566" s="168"/>
      <c r="AJ566" s="168"/>
      <c r="AK566" s="168"/>
      <c r="AL566" s="168"/>
      <c r="AM566" s="168"/>
      <c r="AN566" s="166"/>
      <c r="AO566" s="168"/>
      <c r="AP566" s="166"/>
      <c r="AQ566" s="168"/>
      <c r="AR566" s="168"/>
      <c r="AS566" s="168"/>
      <c r="AT566" s="168"/>
      <c r="AU566" s="168"/>
      <c r="AV566" s="168"/>
      <c r="AW566" s="168"/>
      <c r="AX566" s="168"/>
      <c r="AY566" s="168"/>
      <c r="AZ566" s="168"/>
      <c r="BA566" s="166"/>
      <c r="BB566" s="166"/>
      <c r="BC566" s="169"/>
      <c r="BD566" s="170"/>
      <c r="BE566" s="171"/>
      <c r="BF566" s="171"/>
      <c r="BG566" s="171"/>
      <c r="BH566" s="171"/>
      <c r="BI566" s="168"/>
      <c r="BJ566" s="168"/>
      <c r="BK566" s="168"/>
      <c r="BL566" s="168"/>
      <c r="BM566" s="168"/>
    </row>
    <row r="567">
      <c r="A567" s="163"/>
      <c r="B567" s="174"/>
      <c r="C567" s="165"/>
      <c r="D567" s="166"/>
      <c r="E567" s="166"/>
      <c r="F567" s="167"/>
      <c r="G567" s="167"/>
      <c r="H567" s="167"/>
      <c r="I567" s="163"/>
      <c r="J567" s="168"/>
      <c r="K567" s="168"/>
      <c r="L567" s="168"/>
      <c r="M567" s="166"/>
      <c r="N567" s="169"/>
      <c r="O567" s="167"/>
      <c r="P567" s="168"/>
      <c r="Q567" s="169"/>
      <c r="R567" s="168"/>
      <c r="S567" s="168"/>
      <c r="T567" s="168"/>
      <c r="U567" s="168"/>
      <c r="V567" s="168"/>
      <c r="W567" s="168"/>
      <c r="X567" s="168"/>
      <c r="Y567" s="168"/>
      <c r="Z567" s="168"/>
      <c r="AA567" s="168"/>
      <c r="AB567" s="168"/>
      <c r="AC567" s="168"/>
      <c r="AD567" s="168"/>
      <c r="AE567" s="168"/>
      <c r="AF567" s="168"/>
      <c r="AG567" s="168"/>
      <c r="AH567" s="168"/>
      <c r="AI567" s="168"/>
      <c r="AJ567" s="168"/>
      <c r="AK567" s="168"/>
      <c r="AL567" s="168"/>
      <c r="AM567" s="168"/>
      <c r="AN567" s="166"/>
      <c r="AO567" s="168"/>
      <c r="AP567" s="166"/>
      <c r="AQ567" s="168"/>
      <c r="AR567" s="168"/>
      <c r="AS567" s="168"/>
      <c r="AT567" s="168"/>
      <c r="AU567" s="168"/>
      <c r="AV567" s="168"/>
      <c r="AW567" s="168"/>
      <c r="AX567" s="168"/>
      <c r="AY567" s="168"/>
      <c r="AZ567" s="168"/>
      <c r="BA567" s="166"/>
      <c r="BB567" s="166"/>
      <c r="BC567" s="169"/>
      <c r="BD567" s="170"/>
      <c r="BE567" s="171"/>
      <c r="BF567" s="171"/>
      <c r="BG567" s="171"/>
      <c r="BH567" s="171"/>
      <c r="BI567" s="168"/>
      <c r="BJ567" s="168"/>
      <c r="BK567" s="168"/>
      <c r="BL567" s="168"/>
      <c r="BM567" s="168"/>
    </row>
    <row r="568">
      <c r="A568" s="163"/>
      <c r="B568" s="174"/>
      <c r="C568" s="165"/>
      <c r="D568" s="166"/>
      <c r="E568" s="166"/>
      <c r="F568" s="167"/>
      <c r="G568" s="167"/>
      <c r="H568" s="167"/>
      <c r="I568" s="163"/>
      <c r="J568" s="168"/>
      <c r="K568" s="168"/>
      <c r="L568" s="168"/>
      <c r="M568" s="166"/>
      <c r="N568" s="169"/>
      <c r="O568" s="167"/>
      <c r="P568" s="168"/>
      <c r="Q568" s="169"/>
      <c r="R568" s="168"/>
      <c r="S568" s="168"/>
      <c r="T568" s="168"/>
      <c r="U568" s="168"/>
      <c r="V568" s="168"/>
      <c r="W568" s="168"/>
      <c r="X568" s="168"/>
      <c r="Y568" s="168"/>
      <c r="Z568" s="168"/>
      <c r="AA568" s="168"/>
      <c r="AB568" s="168"/>
      <c r="AC568" s="168"/>
      <c r="AD568" s="168"/>
      <c r="AE568" s="168"/>
      <c r="AF568" s="168"/>
      <c r="AG568" s="168"/>
      <c r="AH568" s="168"/>
      <c r="AI568" s="168"/>
      <c r="AJ568" s="168"/>
      <c r="AK568" s="168"/>
      <c r="AL568" s="168"/>
      <c r="AM568" s="168"/>
      <c r="AN568" s="166"/>
      <c r="AO568" s="168"/>
      <c r="AP568" s="166"/>
      <c r="AQ568" s="168"/>
      <c r="AR568" s="168"/>
      <c r="AS568" s="168"/>
      <c r="AT568" s="168"/>
      <c r="AU568" s="168"/>
      <c r="AV568" s="168"/>
      <c r="AW568" s="168"/>
      <c r="AX568" s="168"/>
      <c r="AY568" s="168"/>
      <c r="AZ568" s="168"/>
      <c r="BA568" s="166"/>
      <c r="BB568" s="166"/>
      <c r="BC568" s="169"/>
      <c r="BD568" s="170"/>
      <c r="BE568" s="171"/>
      <c r="BF568" s="171"/>
      <c r="BG568" s="171"/>
      <c r="BH568" s="171"/>
      <c r="BI568" s="168"/>
      <c r="BJ568" s="168"/>
      <c r="BK568" s="168"/>
      <c r="BL568" s="168"/>
      <c r="BM568" s="168"/>
    </row>
    <row r="569">
      <c r="A569" s="163"/>
      <c r="B569" s="174"/>
      <c r="C569" s="165"/>
      <c r="D569" s="166"/>
      <c r="E569" s="166"/>
      <c r="F569" s="167"/>
      <c r="G569" s="167"/>
      <c r="H569" s="167"/>
      <c r="I569" s="163"/>
      <c r="J569" s="168"/>
      <c r="K569" s="168"/>
      <c r="L569" s="168"/>
      <c r="M569" s="166"/>
      <c r="N569" s="169"/>
      <c r="O569" s="167"/>
      <c r="P569" s="168"/>
      <c r="Q569" s="169"/>
      <c r="R569" s="168"/>
      <c r="S569" s="168"/>
      <c r="T569" s="168"/>
      <c r="U569" s="168"/>
      <c r="V569" s="168"/>
      <c r="W569" s="168"/>
      <c r="X569" s="168"/>
      <c r="Y569" s="168"/>
      <c r="Z569" s="168"/>
      <c r="AA569" s="168"/>
      <c r="AB569" s="168"/>
      <c r="AC569" s="168"/>
      <c r="AD569" s="168"/>
      <c r="AE569" s="168"/>
      <c r="AF569" s="168"/>
      <c r="AG569" s="168"/>
      <c r="AH569" s="168"/>
      <c r="AI569" s="168"/>
      <c r="AJ569" s="168"/>
      <c r="AK569" s="168"/>
      <c r="AL569" s="168"/>
      <c r="AM569" s="168"/>
      <c r="AN569" s="166"/>
      <c r="AO569" s="168"/>
      <c r="AP569" s="166"/>
      <c r="AQ569" s="168"/>
      <c r="AR569" s="168"/>
      <c r="AS569" s="168"/>
      <c r="AT569" s="168"/>
      <c r="AU569" s="168"/>
      <c r="AV569" s="168"/>
      <c r="AW569" s="168"/>
      <c r="AX569" s="168"/>
      <c r="AY569" s="168"/>
      <c r="AZ569" s="168"/>
      <c r="BA569" s="166"/>
      <c r="BB569" s="166"/>
      <c r="BC569" s="169"/>
      <c r="BD569" s="170"/>
      <c r="BE569" s="171"/>
      <c r="BF569" s="171"/>
      <c r="BG569" s="171"/>
      <c r="BH569" s="171"/>
      <c r="BI569" s="168"/>
      <c r="BJ569" s="168"/>
      <c r="BK569" s="168"/>
      <c r="BL569" s="168"/>
      <c r="BM569" s="168"/>
    </row>
    <row r="570">
      <c r="A570" s="163"/>
      <c r="B570" s="174"/>
      <c r="C570" s="165"/>
      <c r="D570" s="166"/>
      <c r="E570" s="166"/>
      <c r="F570" s="167"/>
      <c r="G570" s="167"/>
      <c r="H570" s="167"/>
      <c r="I570" s="163"/>
      <c r="J570" s="168"/>
      <c r="K570" s="168"/>
      <c r="L570" s="168"/>
      <c r="M570" s="166"/>
      <c r="N570" s="169"/>
      <c r="O570" s="167"/>
      <c r="P570" s="168"/>
      <c r="Q570" s="169"/>
      <c r="R570" s="168"/>
      <c r="S570" s="168"/>
      <c r="T570" s="168"/>
      <c r="U570" s="168"/>
      <c r="V570" s="168"/>
      <c r="W570" s="168"/>
      <c r="X570" s="168"/>
      <c r="Y570" s="168"/>
      <c r="Z570" s="168"/>
      <c r="AA570" s="168"/>
      <c r="AB570" s="168"/>
      <c r="AC570" s="168"/>
      <c r="AD570" s="168"/>
      <c r="AE570" s="168"/>
      <c r="AF570" s="168"/>
      <c r="AG570" s="168"/>
      <c r="AH570" s="168"/>
      <c r="AI570" s="168"/>
      <c r="AJ570" s="168"/>
      <c r="AK570" s="168"/>
      <c r="AL570" s="168"/>
      <c r="AM570" s="168"/>
      <c r="AN570" s="166"/>
      <c r="AO570" s="168"/>
      <c r="AP570" s="166"/>
      <c r="AQ570" s="168"/>
      <c r="AR570" s="168"/>
      <c r="AS570" s="168"/>
      <c r="AT570" s="168"/>
      <c r="AU570" s="168"/>
      <c r="AV570" s="168"/>
      <c r="AW570" s="168"/>
      <c r="AX570" s="168"/>
      <c r="AY570" s="168"/>
      <c r="AZ570" s="168"/>
      <c r="BA570" s="166"/>
      <c r="BB570" s="166"/>
      <c r="BC570" s="169"/>
      <c r="BD570" s="170"/>
      <c r="BE570" s="171"/>
      <c r="BF570" s="171"/>
      <c r="BG570" s="171"/>
      <c r="BH570" s="171"/>
      <c r="BI570" s="168"/>
      <c r="BJ570" s="168"/>
      <c r="BK570" s="168"/>
      <c r="BL570" s="168"/>
      <c r="BM570" s="168"/>
    </row>
    <row r="571">
      <c r="A571" s="163"/>
      <c r="B571" s="174"/>
      <c r="C571" s="165"/>
      <c r="D571" s="166"/>
      <c r="E571" s="166"/>
      <c r="F571" s="167"/>
      <c r="G571" s="167"/>
      <c r="H571" s="167"/>
      <c r="I571" s="163"/>
      <c r="J571" s="168"/>
      <c r="K571" s="168"/>
      <c r="L571" s="168"/>
      <c r="M571" s="166"/>
      <c r="N571" s="169"/>
      <c r="O571" s="167"/>
      <c r="P571" s="168"/>
      <c r="Q571" s="169"/>
      <c r="R571" s="168"/>
      <c r="S571" s="168"/>
      <c r="T571" s="168"/>
      <c r="U571" s="168"/>
      <c r="V571" s="168"/>
      <c r="W571" s="168"/>
      <c r="X571" s="168"/>
      <c r="Y571" s="168"/>
      <c r="Z571" s="168"/>
      <c r="AA571" s="168"/>
      <c r="AB571" s="168"/>
      <c r="AC571" s="168"/>
      <c r="AD571" s="168"/>
      <c r="AE571" s="168"/>
      <c r="AF571" s="168"/>
      <c r="AG571" s="168"/>
      <c r="AH571" s="168"/>
      <c r="AI571" s="168"/>
      <c r="AJ571" s="168"/>
      <c r="AK571" s="168"/>
      <c r="AL571" s="168"/>
      <c r="AM571" s="168"/>
      <c r="AN571" s="166"/>
      <c r="AO571" s="168"/>
      <c r="AP571" s="166"/>
      <c r="AQ571" s="168"/>
      <c r="AR571" s="168"/>
      <c r="AS571" s="168"/>
      <c r="AT571" s="168"/>
      <c r="AU571" s="168"/>
      <c r="AV571" s="168"/>
      <c r="AW571" s="168"/>
      <c r="AX571" s="168"/>
      <c r="AY571" s="168"/>
      <c r="AZ571" s="168"/>
      <c r="BA571" s="166"/>
      <c r="BB571" s="166"/>
      <c r="BC571" s="169"/>
      <c r="BD571" s="170"/>
      <c r="BE571" s="171"/>
      <c r="BF571" s="171"/>
      <c r="BG571" s="171"/>
      <c r="BH571" s="171"/>
      <c r="BI571" s="168"/>
      <c r="BJ571" s="168"/>
      <c r="BK571" s="168"/>
      <c r="BL571" s="168"/>
      <c r="BM571" s="168"/>
    </row>
    <row r="572">
      <c r="A572" s="163"/>
      <c r="B572" s="174"/>
      <c r="C572" s="165"/>
      <c r="D572" s="166"/>
      <c r="E572" s="166"/>
      <c r="F572" s="167"/>
      <c r="G572" s="167"/>
      <c r="H572" s="167"/>
      <c r="I572" s="163"/>
      <c r="J572" s="168"/>
      <c r="K572" s="168"/>
      <c r="L572" s="168"/>
      <c r="M572" s="166"/>
      <c r="N572" s="169"/>
      <c r="O572" s="167"/>
      <c r="P572" s="168"/>
      <c r="Q572" s="169"/>
      <c r="R572" s="168"/>
      <c r="S572" s="168"/>
      <c r="T572" s="168"/>
      <c r="U572" s="168"/>
      <c r="V572" s="168"/>
      <c r="W572" s="168"/>
      <c r="X572" s="168"/>
      <c r="Y572" s="168"/>
      <c r="Z572" s="168"/>
      <c r="AA572" s="168"/>
      <c r="AB572" s="168"/>
      <c r="AC572" s="168"/>
      <c r="AD572" s="168"/>
      <c r="AE572" s="168"/>
      <c r="AF572" s="168"/>
      <c r="AG572" s="168"/>
      <c r="AH572" s="168"/>
      <c r="AI572" s="168"/>
      <c r="AJ572" s="168"/>
      <c r="AK572" s="168"/>
      <c r="AL572" s="168"/>
      <c r="AM572" s="168"/>
      <c r="AN572" s="166"/>
      <c r="AO572" s="168"/>
      <c r="AP572" s="166"/>
      <c r="AQ572" s="168"/>
      <c r="AR572" s="168"/>
      <c r="AS572" s="168"/>
      <c r="AT572" s="168"/>
      <c r="AU572" s="168"/>
      <c r="AV572" s="168"/>
      <c r="AW572" s="168"/>
      <c r="AX572" s="168"/>
      <c r="AY572" s="168"/>
      <c r="AZ572" s="168"/>
      <c r="BA572" s="166"/>
      <c r="BB572" s="166"/>
      <c r="BC572" s="169"/>
      <c r="BD572" s="170"/>
      <c r="BE572" s="171"/>
      <c r="BF572" s="171"/>
      <c r="BG572" s="171"/>
      <c r="BH572" s="171"/>
      <c r="BI572" s="168"/>
      <c r="BJ572" s="168"/>
      <c r="BK572" s="168"/>
      <c r="BL572" s="168"/>
      <c r="BM572" s="168"/>
    </row>
    <row r="573">
      <c r="A573" s="163"/>
      <c r="B573" s="174"/>
      <c r="C573" s="165"/>
      <c r="D573" s="166"/>
      <c r="E573" s="166"/>
      <c r="F573" s="167"/>
      <c r="G573" s="167"/>
      <c r="H573" s="167"/>
      <c r="I573" s="163"/>
      <c r="J573" s="168"/>
      <c r="K573" s="168"/>
      <c r="L573" s="168"/>
      <c r="M573" s="166"/>
      <c r="N573" s="169"/>
      <c r="O573" s="167"/>
      <c r="P573" s="168"/>
      <c r="Q573" s="169"/>
      <c r="R573" s="168"/>
      <c r="S573" s="168"/>
      <c r="T573" s="168"/>
      <c r="U573" s="168"/>
      <c r="V573" s="168"/>
      <c r="W573" s="168"/>
      <c r="X573" s="168"/>
      <c r="Y573" s="168"/>
      <c r="Z573" s="168"/>
      <c r="AA573" s="168"/>
      <c r="AB573" s="168"/>
      <c r="AC573" s="168"/>
      <c r="AD573" s="168"/>
      <c r="AE573" s="168"/>
      <c r="AF573" s="168"/>
      <c r="AG573" s="168"/>
      <c r="AH573" s="168"/>
      <c r="AI573" s="168"/>
      <c r="AJ573" s="168"/>
      <c r="AK573" s="168"/>
      <c r="AL573" s="168"/>
      <c r="AM573" s="168"/>
      <c r="AN573" s="166"/>
      <c r="AO573" s="168"/>
      <c r="AP573" s="166"/>
      <c r="AQ573" s="168"/>
      <c r="AR573" s="168"/>
      <c r="AS573" s="168"/>
      <c r="AT573" s="168"/>
      <c r="AU573" s="168"/>
      <c r="AV573" s="168"/>
      <c r="AW573" s="168"/>
      <c r="AX573" s="168"/>
      <c r="AY573" s="168"/>
      <c r="AZ573" s="168"/>
      <c r="BA573" s="166"/>
      <c r="BB573" s="166"/>
      <c r="BC573" s="169"/>
      <c r="BD573" s="170"/>
      <c r="BE573" s="171"/>
      <c r="BF573" s="171"/>
      <c r="BG573" s="171"/>
      <c r="BH573" s="171"/>
      <c r="BI573" s="168"/>
      <c r="BJ573" s="168"/>
      <c r="BK573" s="168"/>
      <c r="BL573" s="168"/>
      <c r="BM573" s="168"/>
    </row>
    <row r="574">
      <c r="A574" s="163"/>
      <c r="B574" s="174"/>
      <c r="C574" s="165"/>
      <c r="D574" s="166"/>
      <c r="E574" s="166"/>
      <c r="F574" s="167"/>
      <c r="G574" s="167"/>
      <c r="H574" s="167"/>
      <c r="I574" s="163"/>
      <c r="J574" s="168"/>
      <c r="K574" s="168"/>
      <c r="L574" s="168"/>
      <c r="M574" s="166"/>
      <c r="N574" s="169"/>
      <c r="O574" s="167"/>
      <c r="P574" s="168"/>
      <c r="Q574" s="169"/>
      <c r="R574" s="168"/>
      <c r="S574" s="168"/>
      <c r="T574" s="168"/>
      <c r="U574" s="168"/>
      <c r="V574" s="168"/>
      <c r="W574" s="168"/>
      <c r="X574" s="168"/>
      <c r="Y574" s="168"/>
      <c r="Z574" s="168"/>
      <c r="AA574" s="168"/>
      <c r="AB574" s="168"/>
      <c r="AC574" s="168"/>
      <c r="AD574" s="168"/>
      <c r="AE574" s="168"/>
      <c r="AF574" s="168"/>
      <c r="AG574" s="168"/>
      <c r="AH574" s="168"/>
      <c r="AI574" s="168"/>
      <c r="AJ574" s="168"/>
      <c r="AK574" s="168"/>
      <c r="AL574" s="168"/>
      <c r="AM574" s="168"/>
      <c r="AN574" s="166"/>
      <c r="AO574" s="168"/>
      <c r="AP574" s="166"/>
      <c r="AQ574" s="168"/>
      <c r="AR574" s="168"/>
      <c r="AS574" s="168"/>
      <c r="AT574" s="168"/>
      <c r="AU574" s="168"/>
      <c r="AV574" s="168"/>
      <c r="AW574" s="168"/>
      <c r="AX574" s="168"/>
      <c r="AY574" s="168"/>
      <c r="AZ574" s="168"/>
      <c r="BA574" s="166"/>
      <c r="BB574" s="166"/>
      <c r="BC574" s="169"/>
      <c r="BD574" s="170"/>
      <c r="BE574" s="171"/>
      <c r="BF574" s="171"/>
      <c r="BG574" s="171"/>
      <c r="BH574" s="171"/>
      <c r="BI574" s="168"/>
      <c r="BJ574" s="168"/>
      <c r="BK574" s="168"/>
      <c r="BL574" s="168"/>
      <c r="BM574" s="168"/>
    </row>
    <row r="575">
      <c r="A575" s="163"/>
      <c r="B575" s="174"/>
      <c r="C575" s="165"/>
      <c r="D575" s="166"/>
      <c r="E575" s="166"/>
      <c r="F575" s="167"/>
      <c r="G575" s="167"/>
      <c r="H575" s="167"/>
      <c r="I575" s="163"/>
      <c r="J575" s="168"/>
      <c r="K575" s="168"/>
      <c r="L575" s="168"/>
      <c r="M575" s="166"/>
      <c r="N575" s="169"/>
      <c r="O575" s="167"/>
      <c r="P575" s="168"/>
      <c r="Q575" s="169"/>
      <c r="R575" s="168"/>
      <c r="S575" s="168"/>
      <c r="T575" s="168"/>
      <c r="U575" s="168"/>
      <c r="V575" s="168"/>
      <c r="W575" s="168"/>
      <c r="X575" s="168"/>
      <c r="Y575" s="168"/>
      <c r="Z575" s="168"/>
      <c r="AA575" s="168"/>
      <c r="AB575" s="168"/>
      <c r="AC575" s="168"/>
      <c r="AD575" s="168"/>
      <c r="AE575" s="168"/>
      <c r="AF575" s="168"/>
      <c r="AG575" s="168"/>
      <c r="AH575" s="168"/>
      <c r="AI575" s="168"/>
      <c r="AJ575" s="168"/>
      <c r="AK575" s="168"/>
      <c r="AL575" s="168"/>
      <c r="AM575" s="168"/>
      <c r="AN575" s="166"/>
      <c r="AO575" s="168"/>
      <c r="AP575" s="166"/>
      <c r="AQ575" s="168"/>
      <c r="AR575" s="168"/>
      <c r="AS575" s="168"/>
      <c r="AT575" s="168"/>
      <c r="AU575" s="168"/>
      <c r="AV575" s="168"/>
      <c r="AW575" s="168"/>
      <c r="AX575" s="168"/>
      <c r="AY575" s="168"/>
      <c r="AZ575" s="168"/>
      <c r="BA575" s="166"/>
      <c r="BB575" s="166"/>
      <c r="BC575" s="169"/>
      <c r="BD575" s="170"/>
      <c r="BE575" s="171"/>
      <c r="BF575" s="171"/>
      <c r="BG575" s="171"/>
      <c r="BH575" s="171"/>
      <c r="BI575" s="168"/>
      <c r="BJ575" s="168"/>
      <c r="BK575" s="168"/>
      <c r="BL575" s="168"/>
      <c r="BM575" s="168"/>
    </row>
    <row r="576">
      <c r="A576" s="163"/>
      <c r="B576" s="174"/>
      <c r="C576" s="165"/>
      <c r="D576" s="166"/>
      <c r="E576" s="166"/>
      <c r="F576" s="167"/>
      <c r="G576" s="167"/>
      <c r="H576" s="167"/>
      <c r="I576" s="163"/>
      <c r="J576" s="168"/>
      <c r="K576" s="168"/>
      <c r="L576" s="168"/>
      <c r="M576" s="166"/>
      <c r="N576" s="169"/>
      <c r="O576" s="167"/>
      <c r="P576" s="168"/>
      <c r="Q576" s="169"/>
      <c r="R576" s="168"/>
      <c r="S576" s="168"/>
      <c r="T576" s="168"/>
      <c r="U576" s="168"/>
      <c r="V576" s="168"/>
      <c r="W576" s="168"/>
      <c r="X576" s="168"/>
      <c r="Y576" s="168"/>
      <c r="Z576" s="168"/>
      <c r="AA576" s="168"/>
      <c r="AB576" s="168"/>
      <c r="AC576" s="168"/>
      <c r="AD576" s="168"/>
      <c r="AE576" s="168"/>
      <c r="AF576" s="168"/>
      <c r="AG576" s="168"/>
      <c r="AH576" s="168"/>
      <c r="AI576" s="168"/>
      <c r="AJ576" s="168"/>
      <c r="AK576" s="168"/>
      <c r="AL576" s="168"/>
      <c r="AM576" s="168"/>
      <c r="AN576" s="166"/>
      <c r="AO576" s="168"/>
      <c r="AP576" s="166"/>
      <c r="AQ576" s="168"/>
      <c r="AR576" s="168"/>
      <c r="AS576" s="168"/>
      <c r="AT576" s="168"/>
      <c r="AU576" s="168"/>
      <c r="AV576" s="168"/>
      <c r="AW576" s="168"/>
      <c r="AX576" s="168"/>
      <c r="AY576" s="168"/>
      <c r="AZ576" s="168"/>
      <c r="BA576" s="166"/>
      <c r="BB576" s="166"/>
      <c r="BC576" s="169"/>
      <c r="BD576" s="170"/>
      <c r="BE576" s="171"/>
      <c r="BF576" s="171"/>
      <c r="BG576" s="171"/>
      <c r="BH576" s="171"/>
      <c r="BI576" s="168"/>
      <c r="BJ576" s="168"/>
      <c r="BK576" s="168"/>
      <c r="BL576" s="168"/>
      <c r="BM576" s="168"/>
    </row>
    <row r="577">
      <c r="A577" s="163"/>
      <c r="B577" s="174"/>
      <c r="C577" s="165"/>
      <c r="D577" s="166"/>
      <c r="E577" s="166"/>
      <c r="F577" s="167"/>
      <c r="G577" s="167"/>
      <c r="H577" s="167"/>
      <c r="I577" s="163"/>
      <c r="J577" s="168"/>
      <c r="K577" s="168"/>
      <c r="L577" s="168"/>
      <c r="M577" s="166"/>
      <c r="N577" s="169"/>
      <c r="O577" s="167"/>
      <c r="P577" s="168"/>
      <c r="Q577" s="169"/>
      <c r="R577" s="168"/>
      <c r="S577" s="168"/>
      <c r="T577" s="168"/>
      <c r="U577" s="168"/>
      <c r="V577" s="168"/>
      <c r="W577" s="168"/>
      <c r="X577" s="168"/>
      <c r="Y577" s="168"/>
      <c r="Z577" s="168"/>
      <c r="AA577" s="168"/>
      <c r="AB577" s="168"/>
      <c r="AC577" s="168"/>
      <c r="AD577" s="168"/>
      <c r="AE577" s="168"/>
      <c r="AF577" s="168"/>
      <c r="AG577" s="168"/>
      <c r="AH577" s="168"/>
      <c r="AI577" s="168"/>
      <c r="AJ577" s="168"/>
      <c r="AK577" s="168"/>
      <c r="AL577" s="168"/>
      <c r="AM577" s="168"/>
      <c r="AN577" s="166"/>
      <c r="AO577" s="168"/>
      <c r="AP577" s="166"/>
      <c r="AQ577" s="168"/>
      <c r="AR577" s="168"/>
      <c r="AS577" s="168"/>
      <c r="AT577" s="168"/>
      <c r="AU577" s="168"/>
      <c r="AV577" s="168"/>
      <c r="AW577" s="168"/>
      <c r="AX577" s="168"/>
      <c r="AY577" s="168"/>
      <c r="AZ577" s="168"/>
      <c r="BA577" s="166"/>
      <c r="BB577" s="166"/>
      <c r="BC577" s="169"/>
      <c r="BD577" s="170"/>
      <c r="BE577" s="171"/>
      <c r="BF577" s="171"/>
      <c r="BG577" s="171"/>
      <c r="BH577" s="171"/>
      <c r="BI577" s="168"/>
      <c r="BJ577" s="168"/>
      <c r="BK577" s="168"/>
      <c r="BL577" s="168"/>
      <c r="BM577" s="168"/>
    </row>
    <row r="578">
      <c r="A578" s="163"/>
      <c r="B578" s="174"/>
      <c r="C578" s="165"/>
      <c r="D578" s="166"/>
      <c r="E578" s="166"/>
      <c r="F578" s="167"/>
      <c r="G578" s="167"/>
      <c r="H578" s="167"/>
      <c r="I578" s="163"/>
      <c r="J578" s="168"/>
      <c r="K578" s="168"/>
      <c r="L578" s="168"/>
      <c r="M578" s="166"/>
      <c r="N578" s="169"/>
      <c r="O578" s="167"/>
      <c r="P578" s="168"/>
      <c r="Q578" s="169"/>
      <c r="R578" s="168"/>
      <c r="S578" s="168"/>
      <c r="T578" s="168"/>
      <c r="U578" s="168"/>
      <c r="V578" s="168"/>
      <c r="W578" s="168"/>
      <c r="X578" s="168"/>
      <c r="Y578" s="168"/>
      <c r="Z578" s="168"/>
      <c r="AA578" s="168"/>
      <c r="AB578" s="168"/>
      <c r="AC578" s="168"/>
      <c r="AD578" s="168"/>
      <c r="AE578" s="168"/>
      <c r="AF578" s="168"/>
      <c r="AG578" s="168"/>
      <c r="AH578" s="168"/>
      <c r="AI578" s="168"/>
      <c r="AJ578" s="168"/>
      <c r="AK578" s="168"/>
      <c r="AL578" s="168"/>
      <c r="AM578" s="168"/>
      <c r="AN578" s="166"/>
      <c r="AO578" s="168"/>
      <c r="AP578" s="166"/>
      <c r="AQ578" s="168"/>
      <c r="AR578" s="168"/>
      <c r="AS578" s="168"/>
      <c r="AT578" s="168"/>
      <c r="AU578" s="168"/>
      <c r="AV578" s="168"/>
      <c r="AW578" s="168"/>
      <c r="AX578" s="168"/>
      <c r="AY578" s="168"/>
      <c r="AZ578" s="168"/>
      <c r="BA578" s="166"/>
      <c r="BB578" s="166"/>
      <c r="BC578" s="169"/>
      <c r="BD578" s="170"/>
      <c r="BE578" s="171"/>
      <c r="BF578" s="171"/>
      <c r="BG578" s="171"/>
      <c r="BH578" s="171"/>
      <c r="BI578" s="168"/>
      <c r="BJ578" s="168"/>
      <c r="BK578" s="168"/>
      <c r="BL578" s="168"/>
      <c r="BM578" s="168"/>
    </row>
    <row r="579">
      <c r="A579" s="163"/>
      <c r="B579" s="174"/>
      <c r="C579" s="165"/>
      <c r="D579" s="166"/>
      <c r="E579" s="166"/>
      <c r="F579" s="167"/>
      <c r="G579" s="167"/>
      <c r="H579" s="167"/>
      <c r="I579" s="163"/>
      <c r="J579" s="168"/>
      <c r="K579" s="168"/>
      <c r="L579" s="168"/>
      <c r="M579" s="166"/>
      <c r="N579" s="169"/>
      <c r="O579" s="167"/>
      <c r="P579" s="168"/>
      <c r="Q579" s="169"/>
      <c r="R579" s="168"/>
      <c r="S579" s="168"/>
      <c r="T579" s="168"/>
      <c r="U579" s="168"/>
      <c r="V579" s="168"/>
      <c r="W579" s="168"/>
      <c r="X579" s="168"/>
      <c r="Y579" s="168"/>
      <c r="Z579" s="168"/>
      <c r="AA579" s="168"/>
      <c r="AB579" s="168"/>
      <c r="AC579" s="168"/>
      <c r="AD579" s="168"/>
      <c r="AE579" s="168"/>
      <c r="AF579" s="168"/>
      <c r="AG579" s="168"/>
      <c r="AH579" s="168"/>
      <c r="AI579" s="168"/>
      <c r="AJ579" s="168"/>
      <c r="AK579" s="168"/>
      <c r="AL579" s="168"/>
      <c r="AM579" s="168"/>
      <c r="AN579" s="166"/>
      <c r="AO579" s="168"/>
      <c r="AP579" s="166"/>
      <c r="AQ579" s="168"/>
      <c r="AR579" s="168"/>
      <c r="AS579" s="168"/>
      <c r="AT579" s="168"/>
      <c r="AU579" s="168"/>
      <c r="AV579" s="168"/>
      <c r="AW579" s="168"/>
      <c r="AX579" s="168"/>
      <c r="AY579" s="168"/>
      <c r="AZ579" s="168"/>
      <c r="BA579" s="166"/>
      <c r="BB579" s="166"/>
      <c r="BC579" s="169"/>
      <c r="BD579" s="170"/>
      <c r="BE579" s="171"/>
      <c r="BF579" s="171"/>
      <c r="BG579" s="171"/>
      <c r="BH579" s="171"/>
      <c r="BI579" s="168"/>
      <c r="BJ579" s="168"/>
      <c r="BK579" s="168"/>
      <c r="BL579" s="168"/>
      <c r="BM579" s="168"/>
    </row>
    <row r="580">
      <c r="A580" s="163"/>
      <c r="B580" s="174"/>
      <c r="C580" s="165"/>
      <c r="D580" s="166"/>
      <c r="E580" s="166"/>
      <c r="F580" s="167"/>
      <c r="G580" s="167"/>
      <c r="H580" s="167"/>
      <c r="I580" s="163"/>
      <c r="J580" s="168"/>
      <c r="K580" s="168"/>
      <c r="L580" s="168"/>
      <c r="M580" s="166"/>
      <c r="N580" s="169"/>
      <c r="O580" s="167"/>
      <c r="P580" s="168"/>
      <c r="Q580" s="169"/>
      <c r="R580" s="168"/>
      <c r="S580" s="168"/>
      <c r="T580" s="168"/>
      <c r="U580" s="168"/>
      <c r="V580" s="168"/>
      <c r="W580" s="168"/>
      <c r="X580" s="168"/>
      <c r="Y580" s="168"/>
      <c r="Z580" s="168"/>
      <c r="AA580" s="168"/>
      <c r="AB580" s="168"/>
      <c r="AC580" s="168"/>
      <c r="AD580" s="168"/>
      <c r="AE580" s="168"/>
      <c r="AF580" s="168"/>
      <c r="AG580" s="168"/>
      <c r="AH580" s="168"/>
      <c r="AI580" s="168"/>
      <c r="AJ580" s="168"/>
      <c r="AK580" s="168"/>
      <c r="AL580" s="168"/>
      <c r="AM580" s="168"/>
      <c r="AN580" s="166"/>
      <c r="AO580" s="168"/>
      <c r="AP580" s="166"/>
      <c r="AQ580" s="168"/>
      <c r="AR580" s="168"/>
      <c r="AS580" s="168"/>
      <c r="AT580" s="168"/>
      <c r="AU580" s="168"/>
      <c r="AV580" s="168"/>
      <c r="AW580" s="168"/>
      <c r="AX580" s="168"/>
      <c r="AY580" s="168"/>
      <c r="AZ580" s="168"/>
      <c r="BA580" s="166"/>
      <c r="BB580" s="166"/>
      <c r="BC580" s="169"/>
      <c r="BD580" s="170"/>
      <c r="BE580" s="171"/>
      <c r="BF580" s="171"/>
      <c r="BG580" s="171"/>
      <c r="BH580" s="171"/>
      <c r="BI580" s="168"/>
      <c r="BJ580" s="168"/>
      <c r="BK580" s="168"/>
      <c r="BL580" s="168"/>
      <c r="BM580" s="168"/>
    </row>
    <row r="581">
      <c r="A581" s="163"/>
      <c r="B581" s="174"/>
      <c r="C581" s="165"/>
      <c r="D581" s="166"/>
      <c r="E581" s="166"/>
      <c r="F581" s="167"/>
      <c r="G581" s="167"/>
      <c r="H581" s="167"/>
      <c r="I581" s="163"/>
      <c r="J581" s="168"/>
      <c r="K581" s="168"/>
      <c r="L581" s="168"/>
      <c r="M581" s="166"/>
      <c r="N581" s="169"/>
      <c r="O581" s="167"/>
      <c r="P581" s="168"/>
      <c r="Q581" s="169"/>
      <c r="R581" s="168"/>
      <c r="S581" s="168"/>
      <c r="T581" s="168"/>
      <c r="U581" s="168"/>
      <c r="V581" s="168"/>
      <c r="W581" s="168"/>
      <c r="X581" s="168"/>
      <c r="Y581" s="168"/>
      <c r="Z581" s="168"/>
      <c r="AA581" s="168"/>
      <c r="AB581" s="168"/>
      <c r="AC581" s="168"/>
      <c r="AD581" s="168"/>
      <c r="AE581" s="168"/>
      <c r="AF581" s="168"/>
      <c r="AG581" s="168"/>
      <c r="AH581" s="168"/>
      <c r="AI581" s="168"/>
      <c r="AJ581" s="168"/>
      <c r="AK581" s="168"/>
      <c r="AL581" s="168"/>
      <c r="AM581" s="168"/>
      <c r="AN581" s="166"/>
      <c r="AO581" s="168"/>
      <c r="AP581" s="166"/>
      <c r="AQ581" s="168"/>
      <c r="AR581" s="168"/>
      <c r="AS581" s="168"/>
      <c r="AT581" s="168"/>
      <c r="AU581" s="168"/>
      <c r="AV581" s="168"/>
      <c r="AW581" s="168"/>
      <c r="AX581" s="168"/>
      <c r="AY581" s="168"/>
      <c r="AZ581" s="168"/>
      <c r="BA581" s="166"/>
      <c r="BB581" s="166"/>
      <c r="BC581" s="169"/>
      <c r="BD581" s="170"/>
      <c r="BE581" s="171"/>
      <c r="BF581" s="171"/>
      <c r="BG581" s="171"/>
      <c r="BH581" s="171"/>
      <c r="BI581" s="168"/>
      <c r="BJ581" s="168"/>
      <c r="BK581" s="168"/>
      <c r="BL581" s="168"/>
      <c r="BM581" s="168"/>
    </row>
    <row r="582">
      <c r="A582" s="163"/>
      <c r="B582" s="174"/>
      <c r="C582" s="165"/>
      <c r="D582" s="166"/>
      <c r="E582" s="166"/>
      <c r="F582" s="167"/>
      <c r="G582" s="167"/>
      <c r="H582" s="167"/>
      <c r="I582" s="163"/>
      <c r="J582" s="168"/>
      <c r="K582" s="168"/>
      <c r="L582" s="168"/>
      <c r="M582" s="166"/>
      <c r="N582" s="169"/>
      <c r="O582" s="167"/>
      <c r="P582" s="168"/>
      <c r="Q582" s="169"/>
      <c r="R582" s="168"/>
      <c r="S582" s="168"/>
      <c r="T582" s="168"/>
      <c r="U582" s="168"/>
      <c r="V582" s="168"/>
      <c r="W582" s="168"/>
      <c r="X582" s="168"/>
      <c r="Y582" s="168"/>
      <c r="Z582" s="168"/>
      <c r="AA582" s="168"/>
      <c r="AB582" s="168"/>
      <c r="AC582" s="168"/>
      <c r="AD582" s="168"/>
      <c r="AE582" s="168"/>
      <c r="AF582" s="168"/>
      <c r="AG582" s="168"/>
      <c r="AH582" s="168"/>
      <c r="AI582" s="168"/>
      <c r="AJ582" s="168"/>
      <c r="AK582" s="168"/>
      <c r="AL582" s="168"/>
      <c r="AM582" s="168"/>
      <c r="AN582" s="166"/>
      <c r="AO582" s="168"/>
      <c r="AP582" s="166"/>
      <c r="AQ582" s="168"/>
      <c r="AR582" s="168"/>
      <c r="AS582" s="168"/>
      <c r="AT582" s="168"/>
      <c r="AU582" s="168"/>
      <c r="AV582" s="168"/>
      <c r="AW582" s="168"/>
      <c r="AX582" s="168"/>
      <c r="AY582" s="168"/>
      <c r="AZ582" s="168"/>
      <c r="BA582" s="166"/>
      <c r="BB582" s="166"/>
      <c r="BC582" s="169"/>
      <c r="BD582" s="170"/>
      <c r="BE582" s="171"/>
      <c r="BF582" s="171"/>
      <c r="BG582" s="171"/>
      <c r="BH582" s="171"/>
      <c r="BI582" s="168"/>
      <c r="BJ582" s="168"/>
      <c r="BK582" s="168"/>
      <c r="BL582" s="168"/>
      <c r="BM582" s="168"/>
    </row>
    <row r="583">
      <c r="A583" s="163"/>
      <c r="B583" s="174"/>
      <c r="C583" s="165"/>
      <c r="D583" s="166"/>
      <c r="E583" s="166"/>
      <c r="F583" s="167"/>
      <c r="G583" s="167"/>
      <c r="H583" s="167"/>
      <c r="I583" s="163"/>
      <c r="J583" s="168"/>
      <c r="K583" s="168"/>
      <c r="L583" s="168"/>
      <c r="M583" s="166"/>
      <c r="N583" s="169"/>
      <c r="O583" s="167"/>
      <c r="P583" s="168"/>
      <c r="Q583" s="169"/>
      <c r="R583" s="168"/>
      <c r="S583" s="168"/>
      <c r="T583" s="168"/>
      <c r="U583" s="168"/>
      <c r="V583" s="168"/>
      <c r="W583" s="168"/>
      <c r="X583" s="168"/>
      <c r="Y583" s="168"/>
      <c r="Z583" s="168"/>
      <c r="AA583" s="168"/>
      <c r="AB583" s="168"/>
      <c r="AC583" s="168"/>
      <c r="AD583" s="168"/>
      <c r="AE583" s="168"/>
      <c r="AF583" s="168"/>
      <c r="AG583" s="168"/>
      <c r="AH583" s="168"/>
      <c r="AI583" s="168"/>
      <c r="AJ583" s="168"/>
      <c r="AK583" s="168"/>
      <c r="AL583" s="168"/>
      <c r="AM583" s="168"/>
      <c r="AN583" s="166"/>
      <c r="AO583" s="168"/>
      <c r="AP583" s="166"/>
      <c r="AQ583" s="168"/>
      <c r="AR583" s="168"/>
      <c r="AS583" s="168"/>
      <c r="AT583" s="168"/>
      <c r="AU583" s="168"/>
      <c r="AV583" s="168"/>
      <c r="AW583" s="168"/>
      <c r="AX583" s="168"/>
      <c r="AY583" s="168"/>
      <c r="AZ583" s="168"/>
      <c r="BA583" s="166"/>
      <c r="BB583" s="166"/>
      <c r="BC583" s="169"/>
      <c r="BD583" s="170"/>
      <c r="BE583" s="171"/>
      <c r="BF583" s="171"/>
      <c r="BG583" s="171"/>
      <c r="BH583" s="171"/>
      <c r="BI583" s="168"/>
      <c r="BJ583" s="168"/>
      <c r="BK583" s="168"/>
      <c r="BL583" s="168"/>
      <c r="BM583" s="168"/>
    </row>
    <row r="584">
      <c r="A584" s="163"/>
      <c r="B584" s="174"/>
      <c r="C584" s="165"/>
      <c r="D584" s="166"/>
      <c r="E584" s="166"/>
      <c r="F584" s="167"/>
      <c r="G584" s="167"/>
      <c r="H584" s="167"/>
      <c r="I584" s="163"/>
      <c r="J584" s="168"/>
      <c r="K584" s="168"/>
      <c r="L584" s="168"/>
      <c r="M584" s="166"/>
      <c r="N584" s="169"/>
      <c r="O584" s="167"/>
      <c r="P584" s="168"/>
      <c r="Q584" s="169"/>
      <c r="R584" s="168"/>
      <c r="S584" s="168"/>
      <c r="T584" s="168"/>
      <c r="U584" s="168"/>
      <c r="V584" s="168"/>
      <c r="W584" s="168"/>
      <c r="X584" s="168"/>
      <c r="Y584" s="168"/>
      <c r="Z584" s="168"/>
      <c r="AA584" s="168"/>
      <c r="AB584" s="168"/>
      <c r="AC584" s="168"/>
      <c r="AD584" s="168"/>
      <c r="AE584" s="168"/>
      <c r="AF584" s="168"/>
      <c r="AG584" s="168"/>
      <c r="AH584" s="168"/>
      <c r="AI584" s="168"/>
      <c r="AJ584" s="168"/>
      <c r="AK584" s="168"/>
      <c r="AL584" s="168"/>
      <c r="AM584" s="168"/>
      <c r="AN584" s="166"/>
      <c r="AO584" s="168"/>
      <c r="AP584" s="166"/>
      <c r="AQ584" s="168"/>
      <c r="AR584" s="168"/>
      <c r="AS584" s="168"/>
      <c r="AT584" s="168"/>
      <c r="AU584" s="168"/>
      <c r="AV584" s="168"/>
      <c r="AW584" s="168"/>
      <c r="AX584" s="168"/>
      <c r="AY584" s="168"/>
      <c r="AZ584" s="168"/>
      <c r="BA584" s="166"/>
      <c r="BB584" s="166"/>
      <c r="BC584" s="169"/>
      <c r="BD584" s="170"/>
      <c r="BE584" s="171"/>
      <c r="BF584" s="171"/>
      <c r="BG584" s="171"/>
      <c r="BH584" s="171"/>
      <c r="BI584" s="168"/>
      <c r="BJ584" s="168"/>
      <c r="BK584" s="168"/>
      <c r="BL584" s="168"/>
      <c r="BM584" s="168"/>
    </row>
    <row r="585">
      <c r="A585" s="163"/>
      <c r="B585" s="174"/>
      <c r="C585" s="165"/>
      <c r="D585" s="166"/>
      <c r="E585" s="166"/>
      <c r="F585" s="167"/>
      <c r="G585" s="167"/>
      <c r="H585" s="167"/>
      <c r="I585" s="163"/>
      <c r="J585" s="168"/>
      <c r="K585" s="168"/>
      <c r="L585" s="168"/>
      <c r="M585" s="166"/>
      <c r="N585" s="169"/>
      <c r="O585" s="167"/>
      <c r="P585" s="168"/>
      <c r="Q585" s="169"/>
      <c r="R585" s="168"/>
      <c r="S585" s="168"/>
      <c r="T585" s="168"/>
      <c r="U585" s="168"/>
      <c r="V585" s="168"/>
      <c r="W585" s="168"/>
      <c r="X585" s="168"/>
      <c r="Y585" s="168"/>
      <c r="Z585" s="168"/>
      <c r="AA585" s="168"/>
      <c r="AB585" s="168"/>
      <c r="AC585" s="168"/>
      <c r="AD585" s="168"/>
      <c r="AE585" s="168"/>
      <c r="AF585" s="168"/>
      <c r="AG585" s="168"/>
      <c r="AH585" s="168"/>
      <c r="AI585" s="168"/>
      <c r="AJ585" s="168"/>
      <c r="AK585" s="168"/>
      <c r="AL585" s="168"/>
      <c r="AM585" s="168"/>
      <c r="AN585" s="166"/>
      <c r="AO585" s="168"/>
      <c r="AP585" s="166"/>
      <c r="AQ585" s="168"/>
      <c r="AR585" s="168"/>
      <c r="AS585" s="168"/>
      <c r="AT585" s="168"/>
      <c r="AU585" s="168"/>
      <c r="AV585" s="168"/>
      <c r="AW585" s="168"/>
      <c r="AX585" s="168"/>
      <c r="AY585" s="168"/>
      <c r="AZ585" s="168"/>
      <c r="BA585" s="166"/>
      <c r="BB585" s="166"/>
      <c r="BC585" s="169"/>
      <c r="BD585" s="170"/>
      <c r="BE585" s="171"/>
      <c r="BF585" s="171"/>
      <c r="BG585" s="171"/>
      <c r="BH585" s="171"/>
      <c r="BI585" s="168"/>
      <c r="BJ585" s="168"/>
      <c r="BK585" s="168"/>
      <c r="BL585" s="168"/>
      <c r="BM585" s="168"/>
    </row>
    <row r="586">
      <c r="A586" s="163"/>
      <c r="B586" s="174"/>
      <c r="C586" s="165"/>
      <c r="D586" s="166"/>
      <c r="E586" s="166"/>
      <c r="F586" s="167"/>
      <c r="G586" s="167"/>
      <c r="H586" s="167"/>
      <c r="I586" s="163"/>
      <c r="J586" s="168"/>
      <c r="K586" s="168"/>
      <c r="L586" s="168"/>
      <c r="M586" s="166"/>
      <c r="N586" s="169"/>
      <c r="O586" s="167"/>
      <c r="P586" s="168"/>
      <c r="Q586" s="169"/>
      <c r="R586" s="168"/>
      <c r="S586" s="168"/>
      <c r="T586" s="168"/>
      <c r="U586" s="168"/>
      <c r="V586" s="168"/>
      <c r="W586" s="168"/>
      <c r="X586" s="168"/>
      <c r="Y586" s="168"/>
      <c r="Z586" s="168"/>
      <c r="AA586" s="168"/>
      <c r="AB586" s="168"/>
      <c r="AC586" s="168"/>
      <c r="AD586" s="168"/>
      <c r="AE586" s="168"/>
      <c r="AF586" s="168"/>
      <c r="AG586" s="168"/>
      <c r="AH586" s="168"/>
      <c r="AI586" s="168"/>
      <c r="AJ586" s="168"/>
      <c r="AK586" s="168"/>
      <c r="AL586" s="168"/>
      <c r="AM586" s="168"/>
      <c r="AN586" s="166"/>
      <c r="AO586" s="168"/>
      <c r="AP586" s="166"/>
      <c r="AQ586" s="168"/>
      <c r="AR586" s="168"/>
      <c r="AS586" s="168"/>
      <c r="AT586" s="168"/>
      <c r="AU586" s="168"/>
      <c r="AV586" s="168"/>
      <c r="AW586" s="168"/>
      <c r="AX586" s="168"/>
      <c r="AY586" s="168"/>
      <c r="AZ586" s="168"/>
      <c r="BA586" s="166"/>
      <c r="BB586" s="166"/>
      <c r="BC586" s="169"/>
      <c r="BD586" s="170"/>
      <c r="BE586" s="171"/>
      <c r="BF586" s="171"/>
      <c r="BG586" s="171"/>
      <c r="BH586" s="171"/>
      <c r="BI586" s="168"/>
      <c r="BJ586" s="168"/>
      <c r="BK586" s="168"/>
      <c r="BL586" s="168"/>
      <c r="BM586" s="168"/>
    </row>
    <row r="587">
      <c r="A587" s="163"/>
      <c r="B587" s="174"/>
      <c r="C587" s="165"/>
      <c r="D587" s="166"/>
      <c r="E587" s="166"/>
      <c r="F587" s="167"/>
      <c r="G587" s="167"/>
      <c r="H587" s="167"/>
      <c r="I587" s="163"/>
      <c r="J587" s="168"/>
      <c r="K587" s="168"/>
      <c r="L587" s="168"/>
      <c r="M587" s="166"/>
      <c r="N587" s="169"/>
      <c r="O587" s="167"/>
      <c r="P587" s="168"/>
      <c r="Q587" s="169"/>
      <c r="R587" s="168"/>
      <c r="S587" s="168"/>
      <c r="T587" s="168"/>
      <c r="U587" s="168"/>
      <c r="V587" s="168"/>
      <c r="W587" s="168"/>
      <c r="X587" s="168"/>
      <c r="Y587" s="168"/>
      <c r="Z587" s="168"/>
      <c r="AA587" s="168"/>
      <c r="AB587" s="168"/>
      <c r="AC587" s="168"/>
      <c r="AD587" s="168"/>
      <c r="AE587" s="168"/>
      <c r="AF587" s="168"/>
      <c r="AG587" s="168"/>
      <c r="AH587" s="168"/>
      <c r="AI587" s="168"/>
      <c r="AJ587" s="168"/>
      <c r="AK587" s="168"/>
      <c r="AL587" s="168"/>
      <c r="AM587" s="168"/>
      <c r="AN587" s="166"/>
      <c r="AO587" s="168"/>
      <c r="AP587" s="166"/>
      <c r="AQ587" s="168"/>
      <c r="AR587" s="168"/>
      <c r="AS587" s="168"/>
      <c r="AT587" s="168"/>
      <c r="AU587" s="168"/>
      <c r="AV587" s="168"/>
      <c r="AW587" s="168"/>
      <c r="AX587" s="168"/>
      <c r="AY587" s="168"/>
      <c r="AZ587" s="168"/>
      <c r="BA587" s="166"/>
      <c r="BB587" s="166"/>
      <c r="BC587" s="169"/>
      <c r="BD587" s="170"/>
      <c r="BE587" s="171"/>
      <c r="BF587" s="171"/>
      <c r="BG587" s="171"/>
      <c r="BH587" s="171"/>
      <c r="BI587" s="168"/>
      <c r="BJ587" s="168"/>
      <c r="BK587" s="168"/>
      <c r="BL587" s="168"/>
      <c r="BM587" s="168"/>
    </row>
    <row r="588">
      <c r="A588" s="163"/>
      <c r="B588" s="174"/>
      <c r="C588" s="165"/>
      <c r="D588" s="166"/>
      <c r="E588" s="166"/>
      <c r="F588" s="167"/>
      <c r="G588" s="167"/>
      <c r="H588" s="167"/>
      <c r="I588" s="163"/>
      <c r="J588" s="168"/>
      <c r="K588" s="168"/>
      <c r="L588" s="168"/>
      <c r="M588" s="166"/>
      <c r="N588" s="169"/>
      <c r="O588" s="167"/>
      <c r="P588" s="168"/>
      <c r="Q588" s="169"/>
      <c r="R588" s="168"/>
      <c r="S588" s="168"/>
      <c r="T588" s="168"/>
      <c r="U588" s="168"/>
      <c r="V588" s="168"/>
      <c r="W588" s="168"/>
      <c r="X588" s="168"/>
      <c r="Y588" s="168"/>
      <c r="Z588" s="168"/>
      <c r="AA588" s="168"/>
      <c r="AB588" s="168"/>
      <c r="AC588" s="168"/>
      <c r="AD588" s="168"/>
      <c r="AE588" s="168"/>
      <c r="AF588" s="168"/>
      <c r="AG588" s="168"/>
      <c r="AH588" s="168"/>
      <c r="AI588" s="168"/>
      <c r="AJ588" s="168"/>
      <c r="AK588" s="168"/>
      <c r="AL588" s="168"/>
      <c r="AM588" s="168"/>
      <c r="AN588" s="166"/>
      <c r="AO588" s="168"/>
      <c r="AP588" s="166"/>
      <c r="AQ588" s="168"/>
      <c r="AR588" s="168"/>
      <c r="AS588" s="168"/>
      <c r="AT588" s="168"/>
      <c r="AU588" s="168"/>
      <c r="AV588" s="168"/>
      <c r="AW588" s="168"/>
      <c r="AX588" s="168"/>
      <c r="AY588" s="168"/>
      <c r="AZ588" s="168"/>
      <c r="BA588" s="166"/>
      <c r="BB588" s="166"/>
      <c r="BC588" s="169"/>
      <c r="BD588" s="170"/>
      <c r="BE588" s="171"/>
      <c r="BF588" s="171"/>
      <c r="BG588" s="171"/>
      <c r="BH588" s="171"/>
      <c r="BI588" s="168"/>
      <c r="BJ588" s="168"/>
      <c r="BK588" s="168"/>
      <c r="BL588" s="168"/>
      <c r="BM588" s="168"/>
    </row>
    <row r="589">
      <c r="A589" s="163"/>
      <c r="B589" s="174"/>
      <c r="C589" s="165"/>
      <c r="D589" s="166"/>
      <c r="E589" s="166"/>
      <c r="F589" s="167"/>
      <c r="G589" s="167"/>
      <c r="H589" s="167"/>
      <c r="I589" s="163"/>
      <c r="J589" s="168"/>
      <c r="K589" s="168"/>
      <c r="L589" s="168"/>
      <c r="M589" s="166"/>
      <c r="N589" s="169"/>
      <c r="O589" s="167"/>
      <c r="P589" s="168"/>
      <c r="Q589" s="169"/>
      <c r="R589" s="168"/>
      <c r="S589" s="168"/>
      <c r="T589" s="168"/>
      <c r="U589" s="168"/>
      <c r="V589" s="168"/>
      <c r="W589" s="168"/>
      <c r="X589" s="168"/>
      <c r="Y589" s="168"/>
      <c r="Z589" s="168"/>
      <c r="AA589" s="168"/>
      <c r="AB589" s="168"/>
      <c r="AC589" s="168"/>
      <c r="AD589" s="168"/>
      <c r="AE589" s="168"/>
      <c r="AF589" s="168"/>
      <c r="AG589" s="168"/>
      <c r="AH589" s="168"/>
      <c r="AI589" s="168"/>
      <c r="AJ589" s="168"/>
      <c r="AK589" s="168"/>
      <c r="AL589" s="168"/>
      <c r="AM589" s="168"/>
      <c r="AN589" s="166"/>
      <c r="AO589" s="168"/>
      <c r="AP589" s="166"/>
      <c r="AQ589" s="168"/>
      <c r="AR589" s="168"/>
      <c r="AS589" s="168"/>
      <c r="AT589" s="168"/>
      <c r="AU589" s="168"/>
      <c r="AV589" s="168"/>
      <c r="AW589" s="168"/>
      <c r="AX589" s="168"/>
      <c r="AY589" s="168"/>
      <c r="AZ589" s="168"/>
      <c r="BA589" s="166"/>
      <c r="BB589" s="166"/>
      <c r="BC589" s="169"/>
      <c r="BD589" s="170"/>
      <c r="BE589" s="171"/>
      <c r="BF589" s="171"/>
      <c r="BG589" s="171"/>
      <c r="BH589" s="171"/>
      <c r="BI589" s="168"/>
      <c r="BJ589" s="168"/>
      <c r="BK589" s="168"/>
      <c r="BL589" s="168"/>
      <c r="BM589" s="168"/>
    </row>
    <row r="590">
      <c r="A590" s="163"/>
      <c r="B590" s="174"/>
      <c r="C590" s="165"/>
      <c r="D590" s="166"/>
      <c r="E590" s="166"/>
      <c r="F590" s="167"/>
      <c r="G590" s="167"/>
      <c r="H590" s="167"/>
      <c r="I590" s="163"/>
      <c r="J590" s="168"/>
      <c r="K590" s="168"/>
      <c r="L590" s="168"/>
      <c r="M590" s="166"/>
      <c r="N590" s="169"/>
      <c r="O590" s="167"/>
      <c r="P590" s="168"/>
      <c r="Q590" s="169"/>
      <c r="R590" s="168"/>
      <c r="S590" s="168"/>
      <c r="T590" s="168"/>
      <c r="U590" s="168"/>
      <c r="V590" s="168"/>
      <c r="W590" s="168"/>
      <c r="X590" s="168"/>
      <c r="Y590" s="168"/>
      <c r="Z590" s="168"/>
      <c r="AA590" s="168"/>
      <c r="AB590" s="168"/>
      <c r="AC590" s="168"/>
      <c r="AD590" s="168"/>
      <c r="AE590" s="168"/>
      <c r="AF590" s="168"/>
      <c r="AG590" s="168"/>
      <c r="AH590" s="168"/>
      <c r="AI590" s="168"/>
      <c r="AJ590" s="168"/>
      <c r="AK590" s="168"/>
      <c r="AL590" s="168"/>
      <c r="AM590" s="168"/>
      <c r="AN590" s="166"/>
      <c r="AO590" s="168"/>
      <c r="AP590" s="166"/>
      <c r="AQ590" s="168"/>
      <c r="AR590" s="168"/>
      <c r="AS590" s="168"/>
      <c r="AT590" s="168"/>
      <c r="AU590" s="168"/>
      <c r="AV590" s="168"/>
      <c r="AW590" s="168"/>
      <c r="AX590" s="168"/>
      <c r="AY590" s="168"/>
      <c r="AZ590" s="168"/>
      <c r="BA590" s="166"/>
      <c r="BB590" s="166"/>
      <c r="BC590" s="169"/>
      <c r="BD590" s="170"/>
      <c r="BE590" s="171"/>
      <c r="BF590" s="171"/>
      <c r="BG590" s="171"/>
      <c r="BH590" s="171"/>
      <c r="BI590" s="168"/>
      <c r="BJ590" s="168"/>
      <c r="BK590" s="168"/>
      <c r="BL590" s="168"/>
      <c r="BM590" s="168"/>
    </row>
    <row r="591">
      <c r="A591" s="163"/>
      <c r="B591" s="174"/>
      <c r="C591" s="165"/>
      <c r="D591" s="166"/>
      <c r="E591" s="166"/>
      <c r="F591" s="167"/>
      <c r="G591" s="167"/>
      <c r="H591" s="167"/>
      <c r="I591" s="163"/>
      <c r="J591" s="168"/>
      <c r="K591" s="168"/>
      <c r="L591" s="168"/>
      <c r="M591" s="166"/>
      <c r="N591" s="169"/>
      <c r="O591" s="167"/>
      <c r="P591" s="168"/>
      <c r="Q591" s="169"/>
      <c r="R591" s="168"/>
      <c r="S591" s="168"/>
      <c r="T591" s="168"/>
      <c r="U591" s="168"/>
      <c r="V591" s="168"/>
      <c r="W591" s="168"/>
      <c r="X591" s="168"/>
      <c r="Y591" s="168"/>
      <c r="Z591" s="168"/>
      <c r="AA591" s="168"/>
      <c r="AB591" s="168"/>
      <c r="AC591" s="168"/>
      <c r="AD591" s="168"/>
      <c r="AE591" s="168"/>
      <c r="AF591" s="168"/>
      <c r="AG591" s="168"/>
      <c r="AH591" s="168"/>
      <c r="AI591" s="168"/>
      <c r="AJ591" s="168"/>
      <c r="AK591" s="168"/>
      <c r="AL591" s="168"/>
      <c r="AM591" s="168"/>
      <c r="AN591" s="166"/>
      <c r="AO591" s="168"/>
      <c r="AP591" s="166"/>
      <c r="AQ591" s="168"/>
      <c r="AR591" s="168"/>
      <c r="AS591" s="168"/>
      <c r="AT591" s="168"/>
      <c r="AU591" s="168"/>
      <c r="AV591" s="168"/>
      <c r="AW591" s="168"/>
      <c r="AX591" s="168"/>
      <c r="AY591" s="168"/>
      <c r="AZ591" s="168"/>
      <c r="BA591" s="166"/>
      <c r="BB591" s="166"/>
      <c r="BC591" s="169"/>
      <c r="BD591" s="170"/>
      <c r="BE591" s="171"/>
      <c r="BF591" s="171"/>
      <c r="BG591" s="171"/>
      <c r="BH591" s="171"/>
      <c r="BI591" s="168"/>
      <c r="BJ591" s="168"/>
      <c r="BK591" s="168"/>
      <c r="BL591" s="168"/>
      <c r="BM591" s="168"/>
    </row>
    <row r="592">
      <c r="A592" s="163"/>
      <c r="B592" s="174"/>
      <c r="C592" s="165"/>
      <c r="D592" s="166"/>
      <c r="E592" s="166"/>
      <c r="F592" s="167"/>
      <c r="G592" s="167"/>
      <c r="H592" s="167"/>
      <c r="I592" s="163"/>
      <c r="J592" s="168"/>
      <c r="K592" s="168"/>
      <c r="L592" s="168"/>
      <c r="M592" s="166"/>
      <c r="N592" s="169"/>
      <c r="O592" s="167"/>
      <c r="P592" s="168"/>
      <c r="Q592" s="169"/>
      <c r="R592" s="168"/>
      <c r="S592" s="168"/>
      <c r="T592" s="168"/>
      <c r="U592" s="168"/>
      <c r="V592" s="168"/>
      <c r="W592" s="168"/>
      <c r="X592" s="168"/>
      <c r="Y592" s="168"/>
      <c r="Z592" s="168"/>
      <c r="AA592" s="168"/>
      <c r="AB592" s="168"/>
      <c r="AC592" s="168"/>
      <c r="AD592" s="168"/>
      <c r="AE592" s="168"/>
      <c r="AF592" s="168"/>
      <c r="AG592" s="168"/>
      <c r="AH592" s="168"/>
      <c r="AI592" s="168"/>
      <c r="AJ592" s="168"/>
      <c r="AK592" s="168"/>
      <c r="AL592" s="168"/>
      <c r="AM592" s="168"/>
      <c r="AN592" s="166"/>
      <c r="AO592" s="168"/>
      <c r="AP592" s="166"/>
      <c r="AQ592" s="168"/>
      <c r="AR592" s="168"/>
      <c r="AS592" s="168"/>
      <c r="AT592" s="168"/>
      <c r="AU592" s="168"/>
      <c r="AV592" s="168"/>
      <c r="AW592" s="168"/>
      <c r="AX592" s="168"/>
      <c r="AY592" s="168"/>
      <c r="AZ592" s="168"/>
      <c r="BA592" s="166"/>
      <c r="BB592" s="166"/>
      <c r="BC592" s="169"/>
      <c r="BD592" s="170"/>
      <c r="BE592" s="171"/>
      <c r="BF592" s="171"/>
      <c r="BG592" s="171"/>
      <c r="BH592" s="171"/>
      <c r="BI592" s="168"/>
      <c r="BJ592" s="168"/>
      <c r="BK592" s="168"/>
      <c r="BL592" s="168"/>
      <c r="BM592" s="168"/>
    </row>
    <row r="593">
      <c r="A593" s="163"/>
      <c r="B593" s="174"/>
      <c r="C593" s="165"/>
      <c r="D593" s="166"/>
      <c r="E593" s="166"/>
      <c r="F593" s="167"/>
      <c r="G593" s="167"/>
      <c r="H593" s="167"/>
      <c r="I593" s="163"/>
      <c r="J593" s="168"/>
      <c r="K593" s="168"/>
      <c r="L593" s="168"/>
      <c r="M593" s="166"/>
      <c r="N593" s="169"/>
      <c r="O593" s="167"/>
      <c r="P593" s="168"/>
      <c r="Q593" s="169"/>
      <c r="R593" s="168"/>
      <c r="S593" s="168"/>
      <c r="T593" s="168"/>
      <c r="U593" s="168"/>
      <c r="V593" s="168"/>
      <c r="W593" s="168"/>
      <c r="X593" s="168"/>
      <c r="Y593" s="168"/>
      <c r="Z593" s="168"/>
      <c r="AA593" s="168"/>
      <c r="AB593" s="168"/>
      <c r="AC593" s="168"/>
      <c r="AD593" s="168"/>
      <c r="AE593" s="168"/>
      <c r="AF593" s="168"/>
      <c r="AG593" s="168"/>
      <c r="AH593" s="168"/>
      <c r="AI593" s="168"/>
      <c r="AJ593" s="168"/>
      <c r="AK593" s="168"/>
      <c r="AL593" s="168"/>
      <c r="AM593" s="168"/>
      <c r="AN593" s="166"/>
      <c r="AO593" s="168"/>
      <c r="AP593" s="166"/>
      <c r="AQ593" s="168"/>
      <c r="AR593" s="168"/>
      <c r="AS593" s="168"/>
      <c r="AT593" s="168"/>
      <c r="AU593" s="168"/>
      <c r="AV593" s="168"/>
      <c r="AW593" s="168"/>
      <c r="AX593" s="168"/>
      <c r="AY593" s="168"/>
      <c r="AZ593" s="168"/>
      <c r="BA593" s="166"/>
      <c r="BB593" s="166"/>
      <c r="BC593" s="169"/>
      <c r="BD593" s="170"/>
      <c r="BE593" s="171"/>
      <c r="BF593" s="171"/>
      <c r="BG593" s="171"/>
      <c r="BH593" s="171"/>
      <c r="BI593" s="168"/>
      <c r="BJ593" s="168"/>
      <c r="BK593" s="168"/>
      <c r="BL593" s="168"/>
      <c r="BM593" s="168"/>
    </row>
    <row r="594">
      <c r="A594" s="163"/>
      <c r="B594" s="174"/>
      <c r="C594" s="165"/>
      <c r="D594" s="166"/>
      <c r="E594" s="166"/>
      <c r="F594" s="167"/>
      <c r="G594" s="167"/>
      <c r="H594" s="167"/>
      <c r="I594" s="163"/>
      <c r="J594" s="168"/>
      <c r="K594" s="168"/>
      <c r="L594" s="168"/>
      <c r="M594" s="166"/>
      <c r="N594" s="169"/>
      <c r="O594" s="167"/>
      <c r="P594" s="168"/>
      <c r="Q594" s="169"/>
      <c r="R594" s="168"/>
      <c r="S594" s="168"/>
      <c r="T594" s="168"/>
      <c r="U594" s="168"/>
      <c r="V594" s="168"/>
      <c r="W594" s="168"/>
      <c r="X594" s="168"/>
      <c r="Y594" s="168"/>
      <c r="Z594" s="168"/>
      <c r="AA594" s="168"/>
      <c r="AB594" s="168"/>
      <c r="AC594" s="168"/>
      <c r="AD594" s="168"/>
      <c r="AE594" s="168"/>
      <c r="AF594" s="168"/>
      <c r="AG594" s="168"/>
      <c r="AH594" s="168"/>
      <c r="AI594" s="168"/>
      <c r="AJ594" s="168"/>
      <c r="AK594" s="168"/>
      <c r="AL594" s="168"/>
      <c r="AM594" s="168"/>
      <c r="AN594" s="166"/>
      <c r="AO594" s="168"/>
      <c r="AP594" s="166"/>
      <c r="AQ594" s="168"/>
      <c r="AR594" s="168"/>
      <c r="AS594" s="168"/>
      <c r="AT594" s="168"/>
      <c r="AU594" s="168"/>
      <c r="AV594" s="168"/>
      <c r="AW594" s="168"/>
      <c r="AX594" s="168"/>
      <c r="AY594" s="168"/>
      <c r="AZ594" s="168"/>
      <c r="BA594" s="166"/>
      <c r="BB594" s="166"/>
      <c r="BC594" s="169"/>
      <c r="BD594" s="170"/>
      <c r="BE594" s="171"/>
      <c r="BF594" s="171"/>
      <c r="BG594" s="171"/>
      <c r="BH594" s="171"/>
      <c r="BI594" s="168"/>
      <c r="BJ594" s="168"/>
      <c r="BK594" s="168"/>
      <c r="BL594" s="168"/>
      <c r="BM594" s="168"/>
    </row>
    <row r="595">
      <c r="A595" s="163"/>
      <c r="B595" s="174"/>
      <c r="C595" s="165"/>
      <c r="D595" s="166"/>
      <c r="E595" s="166"/>
      <c r="F595" s="167"/>
      <c r="G595" s="167"/>
      <c r="H595" s="167"/>
      <c r="I595" s="163"/>
      <c r="J595" s="168"/>
      <c r="K595" s="168"/>
      <c r="L595" s="168"/>
      <c r="M595" s="166"/>
      <c r="N595" s="169"/>
      <c r="O595" s="167"/>
      <c r="P595" s="168"/>
      <c r="Q595" s="169"/>
      <c r="R595" s="168"/>
      <c r="S595" s="168"/>
      <c r="T595" s="168"/>
      <c r="U595" s="168"/>
      <c r="V595" s="168"/>
      <c r="W595" s="168"/>
      <c r="X595" s="168"/>
      <c r="Y595" s="168"/>
      <c r="Z595" s="168"/>
      <c r="AA595" s="168"/>
      <c r="AB595" s="168"/>
      <c r="AC595" s="168"/>
      <c r="AD595" s="168"/>
      <c r="AE595" s="168"/>
      <c r="AF595" s="168"/>
      <c r="AG595" s="168"/>
      <c r="AH595" s="168"/>
      <c r="AI595" s="168"/>
      <c r="AJ595" s="168"/>
      <c r="AK595" s="168"/>
      <c r="AL595" s="168"/>
      <c r="AM595" s="168"/>
      <c r="AN595" s="166"/>
      <c r="AO595" s="168"/>
      <c r="AP595" s="166"/>
      <c r="AQ595" s="168"/>
      <c r="AR595" s="168"/>
      <c r="AS595" s="168"/>
      <c r="AT595" s="168"/>
      <c r="AU595" s="168"/>
      <c r="AV595" s="168"/>
      <c r="AW595" s="168"/>
      <c r="AX595" s="168"/>
      <c r="AY595" s="168"/>
      <c r="AZ595" s="168"/>
      <c r="BA595" s="166"/>
      <c r="BB595" s="166"/>
      <c r="BC595" s="169"/>
      <c r="BD595" s="170"/>
      <c r="BE595" s="171"/>
      <c r="BF595" s="171"/>
      <c r="BG595" s="171"/>
      <c r="BH595" s="171"/>
      <c r="BI595" s="168"/>
      <c r="BJ595" s="168"/>
      <c r="BK595" s="168"/>
      <c r="BL595" s="168"/>
      <c r="BM595" s="168"/>
    </row>
    <row r="596">
      <c r="A596" s="163"/>
      <c r="B596" s="174"/>
      <c r="C596" s="165"/>
      <c r="D596" s="166"/>
      <c r="E596" s="166"/>
      <c r="F596" s="167"/>
      <c r="G596" s="167"/>
      <c r="H596" s="167"/>
      <c r="I596" s="163"/>
      <c r="J596" s="168"/>
      <c r="K596" s="168"/>
      <c r="L596" s="168"/>
      <c r="M596" s="166"/>
      <c r="N596" s="169"/>
      <c r="O596" s="167"/>
      <c r="P596" s="168"/>
      <c r="Q596" s="169"/>
      <c r="R596" s="168"/>
      <c r="S596" s="168"/>
      <c r="T596" s="168"/>
      <c r="U596" s="168"/>
      <c r="V596" s="168"/>
      <c r="W596" s="168"/>
      <c r="X596" s="168"/>
      <c r="Y596" s="168"/>
      <c r="Z596" s="168"/>
      <c r="AA596" s="168"/>
      <c r="AB596" s="168"/>
      <c r="AC596" s="168"/>
      <c r="AD596" s="168"/>
      <c r="AE596" s="168"/>
      <c r="AF596" s="168"/>
      <c r="AG596" s="168"/>
      <c r="AH596" s="168"/>
      <c r="AI596" s="168"/>
      <c r="AJ596" s="168"/>
      <c r="AK596" s="168"/>
      <c r="AL596" s="168"/>
      <c r="AM596" s="168"/>
      <c r="AN596" s="166"/>
      <c r="AO596" s="168"/>
      <c r="AP596" s="166"/>
      <c r="AQ596" s="168"/>
      <c r="AR596" s="168"/>
      <c r="AS596" s="168"/>
      <c r="AT596" s="168"/>
      <c r="AU596" s="168"/>
      <c r="AV596" s="168"/>
      <c r="AW596" s="168"/>
      <c r="AX596" s="168"/>
      <c r="AY596" s="168"/>
      <c r="AZ596" s="168"/>
      <c r="BA596" s="166"/>
      <c r="BB596" s="166"/>
      <c r="BC596" s="169"/>
      <c r="BD596" s="170"/>
      <c r="BE596" s="171"/>
      <c r="BF596" s="171"/>
      <c r="BG596" s="171"/>
      <c r="BH596" s="171"/>
      <c r="BI596" s="168"/>
      <c r="BJ596" s="168"/>
      <c r="BK596" s="168"/>
      <c r="BL596" s="168"/>
      <c r="BM596" s="168"/>
    </row>
    <row r="597">
      <c r="A597" s="163"/>
      <c r="B597" s="174"/>
      <c r="C597" s="165"/>
      <c r="D597" s="166"/>
      <c r="E597" s="166"/>
      <c r="F597" s="167"/>
      <c r="G597" s="167"/>
      <c r="H597" s="167"/>
      <c r="I597" s="163"/>
      <c r="J597" s="168"/>
      <c r="K597" s="168"/>
      <c r="L597" s="168"/>
      <c r="M597" s="166"/>
      <c r="N597" s="169"/>
      <c r="O597" s="167"/>
      <c r="P597" s="168"/>
      <c r="Q597" s="169"/>
      <c r="R597" s="168"/>
      <c r="S597" s="168"/>
      <c r="T597" s="168"/>
      <c r="U597" s="168"/>
      <c r="V597" s="168"/>
      <c r="W597" s="168"/>
      <c r="X597" s="168"/>
      <c r="Y597" s="168"/>
      <c r="Z597" s="168"/>
      <c r="AA597" s="168"/>
      <c r="AB597" s="168"/>
      <c r="AC597" s="168"/>
      <c r="AD597" s="168"/>
      <c r="AE597" s="168"/>
      <c r="AF597" s="168"/>
      <c r="AG597" s="168"/>
      <c r="AH597" s="168"/>
      <c r="AI597" s="168"/>
      <c r="AJ597" s="168"/>
      <c r="AK597" s="168"/>
      <c r="AL597" s="168"/>
      <c r="AM597" s="168"/>
      <c r="AN597" s="166"/>
      <c r="AO597" s="168"/>
      <c r="AP597" s="166"/>
      <c r="AQ597" s="168"/>
      <c r="AR597" s="168"/>
      <c r="AS597" s="168"/>
      <c r="AT597" s="168"/>
      <c r="AU597" s="168"/>
      <c r="AV597" s="168"/>
      <c r="AW597" s="168"/>
      <c r="AX597" s="168"/>
      <c r="AY597" s="168"/>
      <c r="AZ597" s="168"/>
      <c r="BA597" s="166"/>
      <c r="BB597" s="166"/>
      <c r="BC597" s="169"/>
      <c r="BD597" s="170"/>
      <c r="BE597" s="171"/>
      <c r="BF597" s="171"/>
      <c r="BG597" s="171"/>
      <c r="BH597" s="171"/>
      <c r="BI597" s="168"/>
      <c r="BJ597" s="168"/>
      <c r="BK597" s="168"/>
      <c r="BL597" s="168"/>
      <c r="BM597" s="168"/>
    </row>
    <row r="598">
      <c r="A598" s="163"/>
      <c r="B598" s="174"/>
      <c r="C598" s="165"/>
      <c r="D598" s="166"/>
      <c r="E598" s="166"/>
      <c r="F598" s="167"/>
      <c r="G598" s="167"/>
      <c r="H598" s="167"/>
      <c r="I598" s="163"/>
      <c r="J598" s="168"/>
      <c r="K598" s="168"/>
      <c r="L598" s="168"/>
      <c r="M598" s="166"/>
      <c r="N598" s="169"/>
      <c r="O598" s="167"/>
      <c r="P598" s="168"/>
      <c r="Q598" s="169"/>
      <c r="R598" s="168"/>
      <c r="S598" s="168"/>
      <c r="T598" s="168"/>
      <c r="U598" s="168"/>
      <c r="V598" s="168"/>
      <c r="W598" s="168"/>
      <c r="X598" s="168"/>
      <c r="Y598" s="168"/>
      <c r="Z598" s="168"/>
      <c r="AA598" s="168"/>
      <c r="AB598" s="168"/>
      <c r="AC598" s="168"/>
      <c r="AD598" s="168"/>
      <c r="AE598" s="168"/>
      <c r="AF598" s="168"/>
      <c r="AG598" s="168"/>
      <c r="AH598" s="168"/>
      <c r="AI598" s="168"/>
      <c r="AJ598" s="168"/>
      <c r="AK598" s="168"/>
      <c r="AL598" s="168"/>
      <c r="AM598" s="168"/>
      <c r="AN598" s="166"/>
      <c r="AO598" s="168"/>
      <c r="AP598" s="166"/>
      <c r="AQ598" s="168"/>
      <c r="AR598" s="168"/>
      <c r="AS598" s="168"/>
      <c r="AT598" s="168"/>
      <c r="AU598" s="168"/>
      <c r="AV598" s="168"/>
      <c r="AW598" s="168"/>
      <c r="AX598" s="168"/>
      <c r="AY598" s="168"/>
      <c r="AZ598" s="168"/>
      <c r="BA598" s="166"/>
      <c r="BB598" s="166"/>
      <c r="BC598" s="169"/>
      <c r="BD598" s="170"/>
      <c r="BE598" s="171"/>
      <c r="BF598" s="171"/>
      <c r="BG598" s="171"/>
      <c r="BH598" s="171"/>
      <c r="BI598" s="168"/>
      <c r="BJ598" s="168"/>
      <c r="BK598" s="168"/>
      <c r="BL598" s="168"/>
      <c r="BM598" s="168"/>
    </row>
    <row r="599">
      <c r="A599" s="163"/>
      <c r="B599" s="174"/>
      <c r="C599" s="165"/>
      <c r="D599" s="166"/>
      <c r="E599" s="166"/>
      <c r="F599" s="167"/>
      <c r="G599" s="167"/>
      <c r="H599" s="167"/>
      <c r="I599" s="163"/>
      <c r="J599" s="168"/>
      <c r="K599" s="168"/>
      <c r="L599" s="168"/>
      <c r="M599" s="166"/>
      <c r="N599" s="169"/>
      <c r="O599" s="167"/>
      <c r="P599" s="168"/>
      <c r="Q599" s="169"/>
      <c r="R599" s="168"/>
      <c r="S599" s="168"/>
      <c r="T599" s="168"/>
      <c r="U599" s="168"/>
      <c r="V599" s="168"/>
      <c r="W599" s="168"/>
      <c r="X599" s="168"/>
      <c r="Y599" s="168"/>
      <c r="Z599" s="168"/>
      <c r="AA599" s="168"/>
      <c r="AB599" s="168"/>
      <c r="AC599" s="168"/>
      <c r="AD599" s="168"/>
      <c r="AE599" s="168"/>
      <c r="AF599" s="168"/>
      <c r="AG599" s="168"/>
      <c r="AH599" s="168"/>
      <c r="AI599" s="168"/>
      <c r="AJ599" s="168"/>
      <c r="AK599" s="168"/>
      <c r="AL599" s="168"/>
      <c r="AM599" s="168"/>
      <c r="AN599" s="166"/>
      <c r="AO599" s="168"/>
      <c r="AP599" s="166"/>
      <c r="AQ599" s="168"/>
      <c r="AR599" s="168"/>
      <c r="AS599" s="168"/>
      <c r="AT599" s="168"/>
      <c r="AU599" s="168"/>
      <c r="AV599" s="168"/>
      <c r="AW599" s="168"/>
      <c r="AX599" s="168"/>
      <c r="AY599" s="168"/>
      <c r="AZ599" s="168"/>
      <c r="BA599" s="166"/>
      <c r="BB599" s="166"/>
      <c r="BC599" s="169"/>
      <c r="BD599" s="170"/>
      <c r="BE599" s="171"/>
      <c r="BF599" s="171"/>
      <c r="BG599" s="171"/>
      <c r="BH599" s="171"/>
      <c r="BI599" s="168"/>
      <c r="BJ599" s="168"/>
      <c r="BK599" s="168"/>
      <c r="BL599" s="168"/>
      <c r="BM599" s="168"/>
    </row>
    <row r="600">
      <c r="A600" s="163"/>
      <c r="B600" s="174"/>
      <c r="C600" s="165"/>
      <c r="D600" s="166"/>
      <c r="E600" s="166"/>
      <c r="F600" s="167"/>
      <c r="G600" s="167"/>
      <c r="H600" s="167"/>
      <c r="I600" s="163"/>
      <c r="J600" s="168"/>
      <c r="K600" s="168"/>
      <c r="L600" s="168"/>
      <c r="M600" s="166"/>
      <c r="N600" s="169"/>
      <c r="O600" s="167"/>
      <c r="P600" s="168"/>
      <c r="Q600" s="169"/>
      <c r="R600" s="168"/>
      <c r="S600" s="168"/>
      <c r="T600" s="168"/>
      <c r="U600" s="168"/>
      <c r="V600" s="168"/>
      <c r="W600" s="168"/>
      <c r="X600" s="168"/>
      <c r="Y600" s="168"/>
      <c r="Z600" s="168"/>
      <c r="AA600" s="168"/>
      <c r="AB600" s="168"/>
      <c r="AC600" s="168"/>
      <c r="AD600" s="168"/>
      <c r="AE600" s="168"/>
      <c r="AF600" s="168"/>
      <c r="AG600" s="168"/>
      <c r="AH600" s="168"/>
      <c r="AI600" s="168"/>
      <c r="AJ600" s="168"/>
      <c r="AK600" s="168"/>
      <c r="AL600" s="168"/>
      <c r="AM600" s="168"/>
      <c r="AN600" s="166"/>
      <c r="AO600" s="168"/>
      <c r="AP600" s="166"/>
      <c r="AQ600" s="168"/>
      <c r="AR600" s="168"/>
      <c r="AS600" s="168"/>
      <c r="AT600" s="168"/>
      <c r="AU600" s="168"/>
      <c r="AV600" s="168"/>
      <c r="AW600" s="168"/>
      <c r="AX600" s="168"/>
      <c r="AY600" s="168"/>
      <c r="AZ600" s="168"/>
      <c r="BA600" s="166"/>
      <c r="BB600" s="166"/>
      <c r="BC600" s="169"/>
      <c r="BD600" s="170"/>
      <c r="BE600" s="171"/>
      <c r="BF600" s="171"/>
      <c r="BG600" s="171"/>
      <c r="BH600" s="171"/>
      <c r="BI600" s="168"/>
      <c r="BJ600" s="168"/>
      <c r="BK600" s="168"/>
      <c r="BL600" s="168"/>
      <c r="BM600" s="168"/>
    </row>
    <row r="601">
      <c r="A601" s="163"/>
      <c r="B601" s="174"/>
      <c r="C601" s="165"/>
      <c r="D601" s="166"/>
      <c r="E601" s="166"/>
      <c r="F601" s="167"/>
      <c r="G601" s="167"/>
      <c r="H601" s="167"/>
      <c r="I601" s="163"/>
      <c r="J601" s="168"/>
      <c r="K601" s="168"/>
      <c r="L601" s="168"/>
      <c r="M601" s="166"/>
      <c r="N601" s="169"/>
      <c r="O601" s="167"/>
      <c r="P601" s="168"/>
      <c r="Q601" s="169"/>
      <c r="R601" s="168"/>
      <c r="S601" s="168"/>
      <c r="T601" s="168"/>
      <c r="U601" s="168"/>
      <c r="V601" s="168"/>
      <c r="W601" s="168"/>
      <c r="X601" s="168"/>
      <c r="Y601" s="168"/>
      <c r="Z601" s="168"/>
      <c r="AA601" s="168"/>
      <c r="AB601" s="168"/>
      <c r="AC601" s="168"/>
      <c r="AD601" s="168"/>
      <c r="AE601" s="168"/>
      <c r="AF601" s="168"/>
      <c r="AG601" s="168"/>
      <c r="AH601" s="168"/>
      <c r="AI601" s="168"/>
      <c r="AJ601" s="168"/>
      <c r="AK601" s="168"/>
      <c r="AL601" s="168"/>
      <c r="AM601" s="168"/>
      <c r="AN601" s="166"/>
      <c r="AO601" s="168"/>
      <c r="AP601" s="166"/>
      <c r="AQ601" s="168"/>
      <c r="AR601" s="168"/>
      <c r="AS601" s="168"/>
      <c r="AT601" s="168"/>
      <c r="AU601" s="168"/>
      <c r="AV601" s="168"/>
      <c r="AW601" s="168"/>
      <c r="AX601" s="168"/>
      <c r="AY601" s="168"/>
      <c r="AZ601" s="168"/>
      <c r="BA601" s="166"/>
      <c r="BB601" s="166"/>
      <c r="BC601" s="169"/>
      <c r="BD601" s="170"/>
      <c r="BE601" s="171"/>
      <c r="BF601" s="171"/>
      <c r="BG601" s="171"/>
      <c r="BH601" s="171"/>
      <c r="BI601" s="168"/>
      <c r="BJ601" s="168"/>
      <c r="BK601" s="168"/>
      <c r="BL601" s="168"/>
      <c r="BM601" s="168"/>
    </row>
    <row r="602">
      <c r="A602" s="163"/>
      <c r="B602" s="174"/>
      <c r="C602" s="165"/>
      <c r="D602" s="166"/>
      <c r="E602" s="166"/>
      <c r="F602" s="167"/>
      <c r="G602" s="167"/>
      <c r="H602" s="167"/>
      <c r="I602" s="163"/>
      <c r="J602" s="168"/>
      <c r="K602" s="168"/>
      <c r="L602" s="168"/>
      <c r="M602" s="166"/>
      <c r="N602" s="169"/>
      <c r="O602" s="167"/>
      <c r="P602" s="168"/>
      <c r="Q602" s="169"/>
      <c r="R602" s="168"/>
      <c r="S602" s="168"/>
      <c r="T602" s="168"/>
      <c r="U602" s="168"/>
      <c r="V602" s="168"/>
      <c r="W602" s="168"/>
      <c r="X602" s="168"/>
      <c r="Y602" s="168"/>
      <c r="Z602" s="168"/>
      <c r="AA602" s="168"/>
      <c r="AB602" s="168"/>
      <c r="AC602" s="168"/>
      <c r="AD602" s="168"/>
      <c r="AE602" s="168"/>
      <c r="AF602" s="168"/>
      <c r="AG602" s="168"/>
      <c r="AH602" s="168"/>
      <c r="AI602" s="168"/>
      <c r="AJ602" s="168"/>
      <c r="AK602" s="168"/>
      <c r="AL602" s="168"/>
      <c r="AM602" s="168"/>
      <c r="AN602" s="166"/>
      <c r="AO602" s="168"/>
      <c r="AP602" s="166"/>
      <c r="AQ602" s="168"/>
      <c r="AR602" s="168"/>
      <c r="AS602" s="168"/>
      <c r="AT602" s="168"/>
      <c r="AU602" s="168"/>
      <c r="AV602" s="168"/>
      <c r="AW602" s="168"/>
      <c r="AX602" s="168"/>
      <c r="AY602" s="168"/>
      <c r="AZ602" s="168"/>
      <c r="BA602" s="166"/>
      <c r="BB602" s="166"/>
      <c r="BC602" s="169"/>
      <c r="BD602" s="170"/>
      <c r="BE602" s="171"/>
      <c r="BF602" s="171"/>
      <c r="BG602" s="171"/>
      <c r="BH602" s="171"/>
      <c r="BI602" s="168"/>
      <c r="BJ602" s="168"/>
      <c r="BK602" s="168"/>
      <c r="BL602" s="168"/>
      <c r="BM602" s="168"/>
    </row>
    <row r="603">
      <c r="A603" s="163"/>
      <c r="B603" s="174"/>
      <c r="C603" s="165"/>
      <c r="D603" s="166"/>
      <c r="E603" s="166"/>
      <c r="F603" s="167"/>
      <c r="G603" s="167"/>
      <c r="H603" s="167"/>
      <c r="I603" s="163"/>
      <c r="J603" s="168"/>
      <c r="K603" s="168"/>
      <c r="L603" s="168"/>
      <c r="M603" s="166"/>
      <c r="N603" s="169"/>
      <c r="O603" s="167"/>
      <c r="P603" s="168"/>
      <c r="Q603" s="169"/>
      <c r="R603" s="168"/>
      <c r="S603" s="168"/>
      <c r="T603" s="168"/>
      <c r="U603" s="168"/>
      <c r="V603" s="168"/>
      <c r="W603" s="168"/>
      <c r="X603" s="168"/>
      <c r="Y603" s="168"/>
      <c r="Z603" s="168"/>
      <c r="AA603" s="168"/>
      <c r="AB603" s="168"/>
      <c r="AC603" s="168"/>
      <c r="AD603" s="168"/>
      <c r="AE603" s="168"/>
      <c r="AF603" s="168"/>
      <c r="AG603" s="168"/>
      <c r="AH603" s="168"/>
      <c r="AI603" s="168"/>
      <c r="AJ603" s="168"/>
      <c r="AK603" s="168"/>
      <c r="AL603" s="168"/>
      <c r="AM603" s="168"/>
      <c r="AN603" s="166"/>
      <c r="AO603" s="168"/>
      <c r="AP603" s="166"/>
      <c r="AQ603" s="168"/>
      <c r="AR603" s="168"/>
      <c r="AS603" s="168"/>
      <c r="AT603" s="168"/>
      <c r="AU603" s="168"/>
      <c r="AV603" s="168"/>
      <c r="AW603" s="168"/>
      <c r="AX603" s="168"/>
      <c r="AY603" s="168"/>
      <c r="AZ603" s="168"/>
      <c r="BA603" s="166"/>
      <c r="BB603" s="166"/>
      <c r="BC603" s="169"/>
      <c r="BD603" s="170"/>
      <c r="BE603" s="171"/>
      <c r="BF603" s="171"/>
      <c r="BG603" s="171"/>
      <c r="BH603" s="171"/>
      <c r="BI603" s="168"/>
      <c r="BJ603" s="168"/>
      <c r="BK603" s="168"/>
      <c r="BL603" s="168"/>
      <c r="BM603" s="168"/>
    </row>
    <row r="604">
      <c r="A604" s="163"/>
      <c r="B604" s="174"/>
      <c r="C604" s="165"/>
      <c r="D604" s="166"/>
      <c r="E604" s="166"/>
      <c r="F604" s="167"/>
      <c r="G604" s="167"/>
      <c r="H604" s="167"/>
      <c r="I604" s="163"/>
      <c r="J604" s="168"/>
      <c r="K604" s="168"/>
      <c r="L604" s="168"/>
      <c r="M604" s="166"/>
      <c r="N604" s="169"/>
      <c r="O604" s="167"/>
      <c r="P604" s="168"/>
      <c r="Q604" s="169"/>
      <c r="R604" s="168"/>
      <c r="S604" s="168"/>
      <c r="T604" s="168"/>
      <c r="U604" s="168"/>
      <c r="V604" s="168"/>
      <c r="W604" s="168"/>
      <c r="X604" s="168"/>
      <c r="Y604" s="168"/>
      <c r="Z604" s="168"/>
      <c r="AA604" s="168"/>
      <c r="AB604" s="168"/>
      <c r="AC604" s="168"/>
      <c r="AD604" s="168"/>
      <c r="AE604" s="168"/>
      <c r="AF604" s="168"/>
      <c r="AG604" s="168"/>
      <c r="AH604" s="168"/>
      <c r="AI604" s="168"/>
      <c r="AJ604" s="168"/>
      <c r="AK604" s="168"/>
      <c r="AL604" s="168"/>
      <c r="AM604" s="168"/>
      <c r="AN604" s="166"/>
      <c r="AO604" s="168"/>
      <c r="AP604" s="166"/>
      <c r="AQ604" s="168"/>
      <c r="AR604" s="168"/>
      <c r="AS604" s="168"/>
      <c r="AT604" s="168"/>
      <c r="AU604" s="168"/>
      <c r="AV604" s="168"/>
      <c r="AW604" s="168"/>
      <c r="AX604" s="168"/>
      <c r="AY604" s="168"/>
      <c r="AZ604" s="168"/>
      <c r="BA604" s="166"/>
      <c r="BB604" s="166"/>
      <c r="BC604" s="169"/>
      <c r="BD604" s="170"/>
      <c r="BE604" s="171"/>
      <c r="BF604" s="171"/>
      <c r="BG604" s="171"/>
      <c r="BH604" s="171"/>
      <c r="BI604" s="168"/>
      <c r="BJ604" s="168"/>
      <c r="BK604" s="168"/>
      <c r="BL604" s="168"/>
      <c r="BM604" s="168"/>
    </row>
    <row r="605">
      <c r="A605" s="163"/>
      <c r="B605" s="174"/>
      <c r="C605" s="165"/>
      <c r="D605" s="166"/>
      <c r="E605" s="166"/>
      <c r="F605" s="167"/>
      <c r="G605" s="167"/>
      <c r="H605" s="167"/>
      <c r="I605" s="163"/>
      <c r="J605" s="168"/>
      <c r="K605" s="168"/>
      <c r="L605" s="168"/>
      <c r="M605" s="166"/>
      <c r="N605" s="169"/>
      <c r="O605" s="167"/>
      <c r="P605" s="168"/>
      <c r="Q605" s="169"/>
      <c r="R605" s="168"/>
      <c r="S605" s="168"/>
      <c r="T605" s="168"/>
      <c r="U605" s="168"/>
      <c r="V605" s="168"/>
      <c r="W605" s="168"/>
      <c r="X605" s="168"/>
      <c r="Y605" s="168"/>
      <c r="Z605" s="168"/>
      <c r="AA605" s="168"/>
      <c r="AB605" s="168"/>
      <c r="AC605" s="168"/>
      <c r="AD605" s="168"/>
      <c r="AE605" s="168"/>
      <c r="AF605" s="168"/>
      <c r="AG605" s="168"/>
      <c r="AH605" s="168"/>
      <c r="AI605" s="168"/>
      <c r="AJ605" s="168"/>
      <c r="AK605" s="168"/>
      <c r="AL605" s="168"/>
      <c r="AM605" s="168"/>
      <c r="AN605" s="166"/>
      <c r="AO605" s="168"/>
      <c r="AP605" s="166"/>
      <c r="AQ605" s="168"/>
      <c r="AR605" s="168"/>
      <c r="AS605" s="168"/>
      <c r="AT605" s="168"/>
      <c r="AU605" s="168"/>
      <c r="AV605" s="168"/>
      <c r="AW605" s="168"/>
      <c r="AX605" s="168"/>
      <c r="AY605" s="168"/>
      <c r="AZ605" s="168"/>
      <c r="BA605" s="166"/>
      <c r="BB605" s="166"/>
      <c r="BC605" s="169"/>
      <c r="BD605" s="170"/>
      <c r="BE605" s="171"/>
      <c r="BF605" s="171"/>
      <c r="BG605" s="171"/>
      <c r="BH605" s="171"/>
      <c r="BI605" s="168"/>
      <c r="BJ605" s="168"/>
      <c r="BK605" s="168"/>
      <c r="BL605" s="168"/>
      <c r="BM605" s="168"/>
    </row>
    <row r="606">
      <c r="A606" s="163"/>
      <c r="B606" s="174"/>
      <c r="C606" s="165"/>
      <c r="D606" s="166"/>
      <c r="E606" s="166"/>
      <c r="F606" s="167"/>
      <c r="G606" s="167"/>
      <c r="H606" s="167"/>
      <c r="I606" s="163"/>
      <c r="J606" s="168"/>
      <c r="K606" s="168"/>
      <c r="L606" s="168"/>
      <c r="M606" s="166"/>
      <c r="N606" s="169"/>
      <c r="O606" s="167"/>
      <c r="P606" s="168"/>
      <c r="Q606" s="169"/>
      <c r="R606" s="168"/>
      <c r="S606" s="168"/>
      <c r="T606" s="168"/>
      <c r="U606" s="168"/>
      <c r="V606" s="168"/>
      <c r="W606" s="168"/>
      <c r="X606" s="168"/>
      <c r="Y606" s="168"/>
      <c r="Z606" s="168"/>
      <c r="AA606" s="168"/>
      <c r="AB606" s="168"/>
      <c r="AC606" s="168"/>
      <c r="AD606" s="168"/>
      <c r="AE606" s="168"/>
      <c r="AF606" s="168"/>
      <c r="AG606" s="168"/>
      <c r="AH606" s="168"/>
      <c r="AI606" s="168"/>
      <c r="AJ606" s="168"/>
      <c r="AK606" s="168"/>
      <c r="AL606" s="168"/>
      <c r="AM606" s="168"/>
      <c r="AN606" s="166"/>
      <c r="AO606" s="168"/>
      <c r="AP606" s="166"/>
      <c r="AQ606" s="168"/>
      <c r="AR606" s="168"/>
      <c r="AS606" s="168"/>
      <c r="AT606" s="168"/>
      <c r="AU606" s="168"/>
      <c r="AV606" s="168"/>
      <c r="AW606" s="168"/>
      <c r="AX606" s="168"/>
      <c r="AY606" s="168"/>
      <c r="AZ606" s="168"/>
      <c r="BA606" s="166"/>
      <c r="BB606" s="166"/>
      <c r="BC606" s="169"/>
      <c r="BD606" s="170"/>
      <c r="BE606" s="171"/>
      <c r="BF606" s="171"/>
      <c r="BG606" s="171"/>
      <c r="BH606" s="171"/>
      <c r="BI606" s="168"/>
      <c r="BJ606" s="168"/>
      <c r="BK606" s="168"/>
      <c r="BL606" s="168"/>
      <c r="BM606" s="168"/>
    </row>
    <row r="607">
      <c r="A607" s="163"/>
      <c r="B607" s="174"/>
      <c r="C607" s="165"/>
      <c r="D607" s="166"/>
      <c r="E607" s="166"/>
      <c r="F607" s="167"/>
      <c r="G607" s="167"/>
      <c r="H607" s="167"/>
      <c r="I607" s="163"/>
      <c r="J607" s="168"/>
      <c r="K607" s="168"/>
      <c r="L607" s="168"/>
      <c r="M607" s="166"/>
      <c r="N607" s="169"/>
      <c r="O607" s="167"/>
      <c r="P607" s="168"/>
      <c r="Q607" s="169"/>
      <c r="R607" s="168"/>
      <c r="S607" s="168"/>
      <c r="T607" s="168"/>
      <c r="U607" s="168"/>
      <c r="V607" s="168"/>
      <c r="W607" s="168"/>
      <c r="X607" s="168"/>
      <c r="Y607" s="168"/>
      <c r="Z607" s="168"/>
      <c r="AA607" s="168"/>
      <c r="AB607" s="168"/>
      <c r="AC607" s="168"/>
      <c r="AD607" s="168"/>
      <c r="AE607" s="168"/>
      <c r="AF607" s="168"/>
      <c r="AG607" s="168"/>
      <c r="AH607" s="168"/>
      <c r="AI607" s="168"/>
      <c r="AJ607" s="168"/>
      <c r="AK607" s="168"/>
      <c r="AL607" s="168"/>
      <c r="AM607" s="168"/>
      <c r="AN607" s="166"/>
      <c r="AO607" s="168"/>
      <c r="AP607" s="166"/>
      <c r="AQ607" s="168"/>
      <c r="AR607" s="168"/>
      <c r="AS607" s="168"/>
      <c r="AT607" s="168"/>
      <c r="AU607" s="168"/>
      <c r="AV607" s="168"/>
      <c r="AW607" s="168"/>
      <c r="AX607" s="168"/>
      <c r="AY607" s="168"/>
      <c r="AZ607" s="168"/>
      <c r="BA607" s="166"/>
      <c r="BB607" s="166"/>
      <c r="BC607" s="169"/>
      <c r="BD607" s="170"/>
      <c r="BE607" s="171"/>
      <c r="BF607" s="171"/>
      <c r="BG607" s="171"/>
      <c r="BH607" s="171"/>
      <c r="BI607" s="168"/>
      <c r="BJ607" s="168"/>
      <c r="BK607" s="168"/>
      <c r="BL607" s="168"/>
      <c r="BM607" s="168"/>
    </row>
    <row r="608">
      <c r="A608" s="163"/>
      <c r="B608" s="174"/>
      <c r="C608" s="165"/>
      <c r="D608" s="166"/>
      <c r="E608" s="166"/>
      <c r="F608" s="167"/>
      <c r="G608" s="167"/>
      <c r="H608" s="167"/>
      <c r="I608" s="163"/>
      <c r="J608" s="168"/>
      <c r="K608" s="168"/>
      <c r="L608" s="168"/>
      <c r="M608" s="166"/>
      <c r="N608" s="169"/>
      <c r="O608" s="167"/>
      <c r="P608" s="168"/>
      <c r="Q608" s="169"/>
      <c r="R608" s="168"/>
      <c r="S608" s="168"/>
      <c r="T608" s="168"/>
      <c r="U608" s="168"/>
      <c r="V608" s="168"/>
      <c r="W608" s="168"/>
      <c r="X608" s="168"/>
      <c r="Y608" s="168"/>
      <c r="Z608" s="168"/>
      <c r="AA608" s="168"/>
      <c r="AB608" s="168"/>
      <c r="AC608" s="168"/>
      <c r="AD608" s="168"/>
      <c r="AE608" s="168"/>
      <c r="AF608" s="168"/>
      <c r="AG608" s="168"/>
      <c r="AH608" s="168"/>
      <c r="AI608" s="168"/>
      <c r="AJ608" s="168"/>
      <c r="AK608" s="168"/>
      <c r="AL608" s="168"/>
      <c r="AM608" s="168"/>
      <c r="AN608" s="166"/>
      <c r="AO608" s="168"/>
      <c r="AP608" s="166"/>
      <c r="AQ608" s="168"/>
      <c r="AR608" s="168"/>
      <c r="AS608" s="168"/>
      <c r="AT608" s="168"/>
      <c r="AU608" s="168"/>
      <c r="AV608" s="168"/>
      <c r="AW608" s="168"/>
      <c r="AX608" s="168"/>
      <c r="AY608" s="168"/>
      <c r="AZ608" s="168"/>
      <c r="BA608" s="166"/>
      <c r="BB608" s="166"/>
      <c r="BC608" s="169"/>
      <c r="BD608" s="170"/>
      <c r="BE608" s="171"/>
      <c r="BF608" s="171"/>
      <c r="BG608" s="171"/>
      <c r="BH608" s="171"/>
      <c r="BI608" s="168"/>
      <c r="BJ608" s="168"/>
      <c r="BK608" s="168"/>
      <c r="BL608" s="168"/>
      <c r="BM608" s="168"/>
    </row>
    <row r="609">
      <c r="A609" s="163"/>
      <c r="B609" s="174"/>
      <c r="C609" s="165"/>
      <c r="D609" s="166"/>
      <c r="E609" s="166"/>
      <c r="F609" s="167"/>
      <c r="G609" s="167"/>
      <c r="H609" s="167"/>
      <c r="I609" s="163"/>
      <c r="J609" s="168"/>
      <c r="K609" s="168"/>
      <c r="L609" s="168"/>
      <c r="M609" s="166"/>
      <c r="N609" s="169"/>
      <c r="O609" s="167"/>
      <c r="P609" s="168"/>
      <c r="Q609" s="169"/>
      <c r="R609" s="168"/>
      <c r="S609" s="168"/>
      <c r="T609" s="168"/>
      <c r="U609" s="168"/>
      <c r="V609" s="168"/>
      <c r="W609" s="168"/>
      <c r="X609" s="168"/>
      <c r="Y609" s="168"/>
      <c r="Z609" s="168"/>
      <c r="AA609" s="168"/>
      <c r="AB609" s="168"/>
      <c r="AC609" s="168"/>
      <c r="AD609" s="168"/>
      <c r="AE609" s="168"/>
      <c r="AF609" s="168"/>
      <c r="AG609" s="168"/>
      <c r="AH609" s="168"/>
      <c r="AI609" s="168"/>
      <c r="AJ609" s="168"/>
      <c r="AK609" s="168"/>
      <c r="AL609" s="168"/>
      <c r="AM609" s="168"/>
      <c r="AN609" s="166"/>
      <c r="AO609" s="168"/>
      <c r="AP609" s="166"/>
      <c r="AQ609" s="168"/>
      <c r="AR609" s="168"/>
      <c r="AS609" s="168"/>
      <c r="AT609" s="168"/>
      <c r="AU609" s="168"/>
      <c r="AV609" s="168"/>
      <c r="AW609" s="168"/>
      <c r="AX609" s="168"/>
      <c r="AY609" s="168"/>
      <c r="AZ609" s="168"/>
      <c r="BA609" s="166"/>
      <c r="BB609" s="166"/>
      <c r="BC609" s="169"/>
      <c r="BD609" s="170"/>
      <c r="BE609" s="171"/>
      <c r="BF609" s="171"/>
      <c r="BG609" s="171"/>
      <c r="BH609" s="171"/>
      <c r="BI609" s="168"/>
      <c r="BJ609" s="168"/>
      <c r="BK609" s="168"/>
      <c r="BL609" s="168"/>
      <c r="BM609" s="168"/>
    </row>
    <row r="610">
      <c r="A610" s="163"/>
      <c r="B610" s="174"/>
      <c r="C610" s="165"/>
      <c r="D610" s="166"/>
      <c r="E610" s="166"/>
      <c r="F610" s="167"/>
      <c r="G610" s="167"/>
      <c r="H610" s="167"/>
      <c r="I610" s="163"/>
      <c r="J610" s="168"/>
      <c r="K610" s="168"/>
      <c r="L610" s="168"/>
      <c r="M610" s="166"/>
      <c r="N610" s="169"/>
      <c r="O610" s="167"/>
      <c r="P610" s="168"/>
      <c r="Q610" s="169"/>
      <c r="R610" s="168"/>
      <c r="S610" s="168"/>
      <c r="T610" s="168"/>
      <c r="U610" s="168"/>
      <c r="V610" s="168"/>
      <c r="W610" s="168"/>
      <c r="X610" s="168"/>
      <c r="Y610" s="168"/>
      <c r="Z610" s="168"/>
      <c r="AA610" s="168"/>
      <c r="AB610" s="168"/>
      <c r="AC610" s="168"/>
      <c r="AD610" s="168"/>
      <c r="AE610" s="168"/>
      <c r="AF610" s="168"/>
      <c r="AG610" s="168"/>
      <c r="AH610" s="168"/>
      <c r="AI610" s="168"/>
      <c r="AJ610" s="168"/>
      <c r="AK610" s="168"/>
      <c r="AL610" s="168"/>
      <c r="AM610" s="168"/>
      <c r="AN610" s="166"/>
      <c r="AO610" s="168"/>
      <c r="AP610" s="166"/>
      <c r="AQ610" s="168"/>
      <c r="AR610" s="168"/>
      <c r="AS610" s="168"/>
      <c r="AT610" s="168"/>
      <c r="AU610" s="168"/>
      <c r="AV610" s="168"/>
      <c r="AW610" s="168"/>
      <c r="AX610" s="168"/>
      <c r="AY610" s="168"/>
      <c r="AZ610" s="168"/>
      <c r="BA610" s="166"/>
      <c r="BB610" s="166"/>
      <c r="BC610" s="169"/>
      <c r="BD610" s="170"/>
      <c r="BE610" s="171"/>
      <c r="BF610" s="171"/>
      <c r="BG610" s="171"/>
      <c r="BH610" s="171"/>
      <c r="BI610" s="168"/>
      <c r="BJ610" s="168"/>
      <c r="BK610" s="168"/>
      <c r="BL610" s="168"/>
      <c r="BM610" s="168"/>
    </row>
    <row r="611">
      <c r="A611" s="163"/>
      <c r="B611" s="174"/>
      <c r="C611" s="165"/>
      <c r="D611" s="166"/>
      <c r="E611" s="166"/>
      <c r="F611" s="167"/>
      <c r="G611" s="167"/>
      <c r="H611" s="167"/>
      <c r="I611" s="163"/>
      <c r="J611" s="168"/>
      <c r="K611" s="168"/>
      <c r="L611" s="168"/>
      <c r="M611" s="166"/>
      <c r="N611" s="169"/>
      <c r="O611" s="167"/>
      <c r="P611" s="168"/>
      <c r="Q611" s="169"/>
      <c r="R611" s="168"/>
      <c r="S611" s="168"/>
      <c r="T611" s="168"/>
      <c r="U611" s="168"/>
      <c r="V611" s="168"/>
      <c r="W611" s="168"/>
      <c r="X611" s="168"/>
      <c r="Y611" s="168"/>
      <c r="Z611" s="168"/>
      <c r="AA611" s="168"/>
      <c r="AB611" s="168"/>
      <c r="AC611" s="168"/>
      <c r="AD611" s="168"/>
      <c r="AE611" s="168"/>
      <c r="AF611" s="168"/>
      <c r="AG611" s="168"/>
      <c r="AH611" s="168"/>
      <c r="AI611" s="168"/>
      <c r="AJ611" s="168"/>
      <c r="AK611" s="168"/>
      <c r="AL611" s="168"/>
      <c r="AM611" s="168"/>
      <c r="AN611" s="166"/>
      <c r="AO611" s="168"/>
      <c r="AP611" s="166"/>
      <c r="AQ611" s="168"/>
      <c r="AR611" s="168"/>
      <c r="AS611" s="168"/>
      <c r="AT611" s="168"/>
      <c r="AU611" s="168"/>
      <c r="AV611" s="168"/>
      <c r="AW611" s="168"/>
      <c r="AX611" s="168"/>
      <c r="AY611" s="168"/>
      <c r="AZ611" s="168"/>
      <c r="BA611" s="166"/>
      <c r="BB611" s="166"/>
      <c r="BC611" s="169"/>
      <c r="BD611" s="170"/>
      <c r="BE611" s="171"/>
      <c r="BF611" s="171"/>
      <c r="BG611" s="171"/>
      <c r="BH611" s="171"/>
      <c r="BI611" s="168"/>
      <c r="BJ611" s="168"/>
      <c r="BK611" s="168"/>
      <c r="BL611" s="168"/>
      <c r="BM611" s="168"/>
    </row>
    <row r="612">
      <c r="A612" s="163"/>
      <c r="B612" s="174"/>
      <c r="C612" s="165"/>
      <c r="D612" s="166"/>
      <c r="E612" s="166"/>
      <c r="F612" s="167"/>
      <c r="G612" s="167"/>
      <c r="H612" s="167"/>
      <c r="I612" s="163"/>
      <c r="J612" s="168"/>
      <c r="K612" s="168"/>
      <c r="L612" s="168"/>
      <c r="M612" s="166"/>
      <c r="N612" s="169"/>
      <c r="O612" s="167"/>
      <c r="P612" s="168"/>
      <c r="Q612" s="169"/>
      <c r="R612" s="168"/>
      <c r="S612" s="168"/>
      <c r="T612" s="168"/>
      <c r="U612" s="168"/>
      <c r="V612" s="168"/>
      <c r="W612" s="168"/>
      <c r="X612" s="168"/>
      <c r="Y612" s="168"/>
      <c r="Z612" s="168"/>
      <c r="AA612" s="168"/>
      <c r="AB612" s="168"/>
      <c r="AC612" s="168"/>
      <c r="AD612" s="168"/>
      <c r="AE612" s="168"/>
      <c r="AF612" s="168"/>
      <c r="AG612" s="168"/>
      <c r="AH612" s="168"/>
      <c r="AI612" s="168"/>
      <c r="AJ612" s="168"/>
      <c r="AK612" s="168"/>
      <c r="AL612" s="168"/>
      <c r="AM612" s="168"/>
      <c r="AN612" s="166"/>
      <c r="AO612" s="168"/>
      <c r="AP612" s="166"/>
      <c r="AQ612" s="168"/>
      <c r="AR612" s="168"/>
      <c r="AS612" s="168"/>
      <c r="AT612" s="168"/>
      <c r="AU612" s="168"/>
      <c r="AV612" s="168"/>
      <c r="AW612" s="168"/>
      <c r="AX612" s="168"/>
      <c r="AY612" s="168"/>
      <c r="AZ612" s="168"/>
      <c r="BA612" s="166"/>
      <c r="BB612" s="166"/>
      <c r="BC612" s="169"/>
      <c r="BD612" s="170"/>
      <c r="BE612" s="171"/>
      <c r="BF612" s="171"/>
      <c r="BG612" s="171"/>
      <c r="BH612" s="171"/>
      <c r="BI612" s="168"/>
      <c r="BJ612" s="168"/>
      <c r="BK612" s="168"/>
      <c r="BL612" s="168"/>
      <c r="BM612" s="168"/>
    </row>
    <row r="613">
      <c r="A613" s="163"/>
      <c r="B613" s="174"/>
      <c r="C613" s="165"/>
      <c r="D613" s="166"/>
      <c r="E613" s="166"/>
      <c r="F613" s="167"/>
      <c r="G613" s="167"/>
      <c r="H613" s="167"/>
      <c r="I613" s="163"/>
      <c r="J613" s="168"/>
      <c r="K613" s="168"/>
      <c r="L613" s="168"/>
      <c r="M613" s="166"/>
      <c r="N613" s="169"/>
      <c r="O613" s="167"/>
      <c r="P613" s="168"/>
      <c r="Q613" s="169"/>
      <c r="R613" s="168"/>
      <c r="S613" s="168"/>
      <c r="T613" s="168"/>
      <c r="U613" s="168"/>
      <c r="V613" s="168"/>
      <c r="W613" s="168"/>
      <c r="X613" s="168"/>
      <c r="Y613" s="168"/>
      <c r="Z613" s="168"/>
      <c r="AA613" s="168"/>
      <c r="AB613" s="168"/>
      <c r="AC613" s="168"/>
      <c r="AD613" s="168"/>
      <c r="AE613" s="168"/>
      <c r="AF613" s="168"/>
      <c r="AG613" s="168"/>
      <c r="AH613" s="168"/>
      <c r="AI613" s="168"/>
      <c r="AJ613" s="168"/>
      <c r="AK613" s="168"/>
      <c r="AL613" s="168"/>
      <c r="AM613" s="168"/>
      <c r="AN613" s="166"/>
      <c r="AO613" s="168"/>
      <c r="AP613" s="166"/>
      <c r="AQ613" s="168"/>
      <c r="AR613" s="168"/>
      <c r="AS613" s="168"/>
      <c r="AT613" s="168"/>
      <c r="AU613" s="168"/>
      <c r="AV613" s="168"/>
      <c r="AW613" s="168"/>
      <c r="AX613" s="168"/>
      <c r="AY613" s="168"/>
      <c r="AZ613" s="168"/>
      <c r="BA613" s="166"/>
      <c r="BB613" s="166"/>
      <c r="BC613" s="169"/>
      <c r="BD613" s="170"/>
      <c r="BE613" s="171"/>
      <c r="BF613" s="171"/>
      <c r="BG613" s="171"/>
      <c r="BH613" s="171"/>
      <c r="BI613" s="168"/>
      <c r="BJ613" s="168"/>
      <c r="BK613" s="168"/>
      <c r="BL613" s="168"/>
      <c r="BM613" s="168"/>
    </row>
    <row r="614">
      <c r="A614" s="163"/>
      <c r="B614" s="174"/>
      <c r="C614" s="165"/>
      <c r="D614" s="166"/>
      <c r="E614" s="166"/>
      <c r="F614" s="167"/>
      <c r="G614" s="167"/>
      <c r="H614" s="167"/>
      <c r="I614" s="163"/>
      <c r="J614" s="168"/>
      <c r="K614" s="168"/>
      <c r="L614" s="168"/>
      <c r="M614" s="166"/>
      <c r="N614" s="169"/>
      <c r="O614" s="167"/>
      <c r="P614" s="168"/>
      <c r="Q614" s="169"/>
      <c r="R614" s="168"/>
      <c r="S614" s="168"/>
      <c r="T614" s="168"/>
      <c r="U614" s="168"/>
      <c r="V614" s="168"/>
      <c r="W614" s="168"/>
      <c r="X614" s="168"/>
      <c r="Y614" s="168"/>
      <c r="Z614" s="168"/>
      <c r="AA614" s="168"/>
      <c r="AB614" s="168"/>
      <c r="AC614" s="168"/>
      <c r="AD614" s="168"/>
      <c r="AE614" s="168"/>
      <c r="AF614" s="168"/>
      <c r="AG614" s="168"/>
      <c r="AH614" s="168"/>
      <c r="AI614" s="168"/>
      <c r="AJ614" s="168"/>
      <c r="AK614" s="168"/>
      <c r="AL614" s="168"/>
      <c r="AM614" s="168"/>
      <c r="AN614" s="166"/>
      <c r="AO614" s="168"/>
      <c r="AP614" s="166"/>
      <c r="AQ614" s="168"/>
      <c r="AR614" s="168"/>
      <c r="AS614" s="168"/>
      <c r="AT614" s="168"/>
      <c r="AU614" s="168"/>
      <c r="AV614" s="168"/>
      <c r="AW614" s="168"/>
      <c r="AX614" s="168"/>
      <c r="AY614" s="168"/>
      <c r="AZ614" s="168"/>
      <c r="BA614" s="166"/>
      <c r="BB614" s="166"/>
      <c r="BC614" s="169"/>
      <c r="BD614" s="170"/>
      <c r="BE614" s="171"/>
      <c r="BF614" s="171"/>
      <c r="BG614" s="171"/>
      <c r="BH614" s="171"/>
      <c r="BI614" s="168"/>
      <c r="BJ614" s="168"/>
      <c r="BK614" s="168"/>
      <c r="BL614" s="168"/>
      <c r="BM614" s="168"/>
    </row>
    <row r="615">
      <c r="A615" s="163"/>
      <c r="B615" s="174"/>
      <c r="C615" s="165"/>
      <c r="D615" s="166"/>
      <c r="E615" s="166"/>
      <c r="F615" s="167"/>
      <c r="G615" s="167"/>
      <c r="H615" s="167"/>
      <c r="I615" s="163"/>
      <c r="J615" s="168"/>
      <c r="K615" s="168"/>
      <c r="L615" s="168"/>
      <c r="M615" s="166"/>
      <c r="N615" s="169"/>
      <c r="O615" s="167"/>
      <c r="P615" s="168"/>
      <c r="Q615" s="169"/>
      <c r="R615" s="168"/>
      <c r="S615" s="168"/>
      <c r="T615" s="168"/>
      <c r="U615" s="168"/>
      <c r="V615" s="168"/>
      <c r="W615" s="168"/>
      <c r="X615" s="168"/>
      <c r="Y615" s="168"/>
      <c r="Z615" s="168"/>
      <c r="AA615" s="168"/>
      <c r="AB615" s="168"/>
      <c r="AC615" s="168"/>
      <c r="AD615" s="168"/>
      <c r="AE615" s="168"/>
      <c r="AF615" s="168"/>
      <c r="AG615" s="168"/>
      <c r="AH615" s="168"/>
      <c r="AI615" s="168"/>
      <c r="AJ615" s="168"/>
      <c r="AK615" s="168"/>
      <c r="AL615" s="168"/>
      <c r="AM615" s="168"/>
      <c r="AN615" s="166"/>
      <c r="AO615" s="168"/>
      <c r="AP615" s="166"/>
      <c r="AQ615" s="168"/>
      <c r="AR615" s="168"/>
      <c r="AS615" s="168"/>
      <c r="AT615" s="168"/>
      <c r="AU615" s="168"/>
      <c r="AV615" s="168"/>
      <c r="AW615" s="168"/>
      <c r="AX615" s="168"/>
      <c r="AY615" s="168"/>
      <c r="AZ615" s="168"/>
      <c r="BA615" s="166"/>
      <c r="BB615" s="166"/>
      <c r="BC615" s="169"/>
      <c r="BD615" s="170"/>
      <c r="BE615" s="171"/>
      <c r="BF615" s="171"/>
      <c r="BG615" s="171"/>
      <c r="BH615" s="171"/>
      <c r="BI615" s="168"/>
      <c r="BJ615" s="168"/>
      <c r="BK615" s="168"/>
      <c r="BL615" s="168"/>
      <c r="BM615" s="168"/>
    </row>
    <row r="616">
      <c r="A616" s="163"/>
      <c r="B616" s="174"/>
      <c r="C616" s="165"/>
      <c r="D616" s="166"/>
      <c r="E616" s="166"/>
      <c r="F616" s="167"/>
      <c r="G616" s="167"/>
      <c r="H616" s="167"/>
      <c r="I616" s="163"/>
      <c r="J616" s="168"/>
      <c r="K616" s="168"/>
      <c r="L616" s="168"/>
      <c r="M616" s="166"/>
      <c r="N616" s="169"/>
      <c r="O616" s="167"/>
      <c r="P616" s="168"/>
      <c r="Q616" s="169"/>
      <c r="R616" s="168"/>
      <c r="S616" s="168"/>
      <c r="T616" s="168"/>
      <c r="U616" s="168"/>
      <c r="V616" s="168"/>
      <c r="W616" s="168"/>
      <c r="X616" s="168"/>
      <c r="Y616" s="168"/>
      <c r="Z616" s="168"/>
      <c r="AA616" s="168"/>
      <c r="AB616" s="168"/>
      <c r="AC616" s="168"/>
      <c r="AD616" s="168"/>
      <c r="AE616" s="168"/>
      <c r="AF616" s="168"/>
      <c r="AG616" s="168"/>
      <c r="AH616" s="168"/>
      <c r="AI616" s="168"/>
      <c r="AJ616" s="168"/>
      <c r="AK616" s="168"/>
      <c r="AL616" s="168"/>
      <c r="AM616" s="168"/>
      <c r="AN616" s="166"/>
      <c r="AO616" s="168"/>
      <c r="AP616" s="166"/>
      <c r="AQ616" s="168"/>
      <c r="AR616" s="168"/>
      <c r="AS616" s="168"/>
      <c r="AT616" s="168"/>
      <c r="AU616" s="168"/>
      <c r="AV616" s="168"/>
      <c r="AW616" s="168"/>
      <c r="AX616" s="168"/>
      <c r="AY616" s="168"/>
      <c r="AZ616" s="168"/>
      <c r="BA616" s="166"/>
      <c r="BB616" s="166"/>
      <c r="BC616" s="169"/>
      <c r="BD616" s="170"/>
      <c r="BE616" s="171"/>
      <c r="BF616" s="171"/>
      <c r="BG616" s="171"/>
      <c r="BH616" s="171"/>
      <c r="BI616" s="168"/>
      <c r="BJ616" s="168"/>
      <c r="BK616" s="168"/>
      <c r="BL616" s="168"/>
      <c r="BM616" s="168"/>
    </row>
    <row r="617">
      <c r="A617" s="163"/>
      <c r="B617" s="174"/>
      <c r="C617" s="165"/>
      <c r="D617" s="166"/>
      <c r="E617" s="166"/>
      <c r="F617" s="167"/>
      <c r="G617" s="167"/>
      <c r="H617" s="167"/>
      <c r="I617" s="163"/>
      <c r="J617" s="168"/>
      <c r="K617" s="168"/>
      <c r="L617" s="168"/>
      <c r="M617" s="166"/>
      <c r="N617" s="169"/>
      <c r="O617" s="167"/>
      <c r="P617" s="168"/>
      <c r="Q617" s="169"/>
      <c r="R617" s="168"/>
      <c r="S617" s="168"/>
      <c r="T617" s="168"/>
      <c r="U617" s="168"/>
      <c r="V617" s="168"/>
      <c r="W617" s="168"/>
      <c r="X617" s="168"/>
      <c r="Y617" s="168"/>
      <c r="Z617" s="168"/>
      <c r="AA617" s="168"/>
      <c r="AB617" s="168"/>
      <c r="AC617" s="168"/>
      <c r="AD617" s="168"/>
      <c r="AE617" s="168"/>
      <c r="AF617" s="168"/>
      <c r="AG617" s="168"/>
      <c r="AH617" s="168"/>
      <c r="AI617" s="168"/>
      <c r="AJ617" s="168"/>
      <c r="AK617" s="168"/>
      <c r="AL617" s="168"/>
      <c r="AM617" s="168"/>
      <c r="AN617" s="166"/>
      <c r="AO617" s="168"/>
      <c r="AP617" s="166"/>
      <c r="AQ617" s="168"/>
      <c r="AR617" s="168"/>
      <c r="AS617" s="168"/>
      <c r="AT617" s="168"/>
      <c r="AU617" s="168"/>
      <c r="AV617" s="168"/>
      <c r="AW617" s="168"/>
      <c r="AX617" s="168"/>
      <c r="AY617" s="168"/>
      <c r="AZ617" s="168"/>
      <c r="BA617" s="166"/>
      <c r="BB617" s="166"/>
      <c r="BC617" s="169"/>
      <c r="BD617" s="170"/>
      <c r="BE617" s="171"/>
      <c r="BF617" s="171"/>
      <c r="BG617" s="171"/>
      <c r="BH617" s="171"/>
      <c r="BI617" s="168"/>
      <c r="BJ617" s="168"/>
      <c r="BK617" s="168"/>
      <c r="BL617" s="168"/>
      <c r="BM617" s="168"/>
    </row>
    <row r="618">
      <c r="A618" s="163"/>
      <c r="B618" s="174"/>
      <c r="C618" s="165"/>
      <c r="D618" s="166"/>
      <c r="E618" s="166"/>
      <c r="F618" s="167"/>
      <c r="G618" s="167"/>
      <c r="H618" s="167"/>
      <c r="I618" s="163"/>
      <c r="J618" s="168"/>
      <c r="K618" s="168"/>
      <c r="L618" s="168"/>
      <c r="M618" s="166"/>
      <c r="N618" s="169"/>
      <c r="O618" s="167"/>
      <c r="P618" s="168"/>
      <c r="Q618" s="169"/>
      <c r="R618" s="168"/>
      <c r="S618" s="168"/>
      <c r="T618" s="168"/>
      <c r="U618" s="168"/>
      <c r="V618" s="168"/>
      <c r="W618" s="168"/>
      <c r="X618" s="168"/>
      <c r="Y618" s="168"/>
      <c r="Z618" s="168"/>
      <c r="AA618" s="168"/>
      <c r="AB618" s="168"/>
      <c r="AC618" s="168"/>
      <c r="AD618" s="168"/>
      <c r="AE618" s="168"/>
      <c r="AF618" s="168"/>
      <c r="AG618" s="168"/>
      <c r="AH618" s="168"/>
      <c r="AI618" s="168"/>
      <c r="AJ618" s="168"/>
      <c r="AK618" s="168"/>
      <c r="AL618" s="168"/>
      <c r="AM618" s="168"/>
      <c r="AN618" s="166"/>
      <c r="AO618" s="168"/>
      <c r="AP618" s="166"/>
      <c r="AQ618" s="168"/>
      <c r="AR618" s="168"/>
      <c r="AS618" s="168"/>
      <c r="AT618" s="168"/>
      <c r="AU618" s="168"/>
      <c r="AV618" s="168"/>
      <c r="AW618" s="168"/>
      <c r="AX618" s="168"/>
      <c r="AY618" s="168"/>
      <c r="AZ618" s="168"/>
      <c r="BA618" s="166"/>
      <c r="BB618" s="166"/>
      <c r="BC618" s="169"/>
      <c r="BD618" s="170"/>
      <c r="BE618" s="171"/>
      <c r="BF618" s="171"/>
      <c r="BG618" s="171"/>
      <c r="BH618" s="171"/>
      <c r="BI618" s="168"/>
      <c r="BJ618" s="168"/>
      <c r="BK618" s="168"/>
      <c r="BL618" s="168"/>
      <c r="BM618" s="168"/>
    </row>
    <row r="619">
      <c r="A619" s="163"/>
      <c r="B619" s="174"/>
      <c r="C619" s="165"/>
      <c r="D619" s="166"/>
      <c r="E619" s="166"/>
      <c r="F619" s="167"/>
      <c r="G619" s="167"/>
      <c r="H619" s="167"/>
      <c r="I619" s="163"/>
      <c r="J619" s="168"/>
      <c r="K619" s="168"/>
      <c r="L619" s="168"/>
      <c r="M619" s="166"/>
      <c r="N619" s="169"/>
      <c r="O619" s="167"/>
      <c r="P619" s="168"/>
      <c r="Q619" s="169"/>
      <c r="R619" s="168"/>
      <c r="S619" s="168"/>
      <c r="T619" s="168"/>
      <c r="U619" s="168"/>
      <c r="V619" s="168"/>
      <c r="W619" s="168"/>
      <c r="X619" s="168"/>
      <c r="Y619" s="168"/>
      <c r="Z619" s="168"/>
      <c r="AA619" s="168"/>
      <c r="AB619" s="168"/>
      <c r="AC619" s="168"/>
      <c r="AD619" s="168"/>
      <c r="AE619" s="168"/>
      <c r="AF619" s="168"/>
      <c r="AG619" s="168"/>
      <c r="AH619" s="168"/>
      <c r="AI619" s="168"/>
      <c r="AJ619" s="168"/>
      <c r="AK619" s="168"/>
      <c r="AL619" s="168"/>
      <c r="AM619" s="168"/>
      <c r="AN619" s="166"/>
      <c r="AO619" s="168"/>
      <c r="AP619" s="166"/>
      <c r="AQ619" s="168"/>
      <c r="AR619" s="168"/>
      <c r="AS619" s="168"/>
      <c r="AT619" s="168"/>
      <c r="AU619" s="168"/>
      <c r="AV619" s="168"/>
      <c r="AW619" s="168"/>
      <c r="AX619" s="168"/>
      <c r="AY619" s="168"/>
      <c r="AZ619" s="168"/>
      <c r="BA619" s="166"/>
      <c r="BB619" s="166"/>
      <c r="BC619" s="169"/>
      <c r="BD619" s="170"/>
      <c r="BE619" s="171"/>
      <c r="BF619" s="171"/>
      <c r="BG619" s="171"/>
      <c r="BH619" s="171"/>
      <c r="BI619" s="168"/>
      <c r="BJ619" s="168"/>
      <c r="BK619" s="168"/>
      <c r="BL619" s="168"/>
      <c r="BM619" s="168"/>
    </row>
    <row r="620">
      <c r="A620" s="163"/>
      <c r="B620" s="174"/>
      <c r="C620" s="165"/>
      <c r="D620" s="166"/>
      <c r="E620" s="166"/>
      <c r="F620" s="167"/>
      <c r="G620" s="167"/>
      <c r="H620" s="167"/>
      <c r="I620" s="163"/>
      <c r="J620" s="168"/>
      <c r="K620" s="168"/>
      <c r="L620" s="168"/>
      <c r="M620" s="166"/>
      <c r="N620" s="169"/>
      <c r="O620" s="167"/>
      <c r="P620" s="168"/>
      <c r="Q620" s="169"/>
      <c r="R620" s="168"/>
      <c r="S620" s="168"/>
      <c r="T620" s="168"/>
      <c r="U620" s="168"/>
      <c r="V620" s="168"/>
      <c r="W620" s="168"/>
      <c r="X620" s="168"/>
      <c r="Y620" s="168"/>
      <c r="Z620" s="168"/>
      <c r="AA620" s="168"/>
      <c r="AB620" s="168"/>
      <c r="AC620" s="168"/>
      <c r="AD620" s="168"/>
      <c r="AE620" s="168"/>
      <c r="AF620" s="168"/>
      <c r="AG620" s="168"/>
      <c r="AH620" s="168"/>
      <c r="AI620" s="168"/>
      <c r="AJ620" s="168"/>
      <c r="AK620" s="168"/>
      <c r="AL620" s="168"/>
      <c r="AM620" s="168"/>
      <c r="AN620" s="166"/>
      <c r="AO620" s="168"/>
      <c r="AP620" s="166"/>
      <c r="AQ620" s="168"/>
      <c r="AR620" s="168"/>
      <c r="AS620" s="168"/>
      <c r="AT620" s="168"/>
      <c r="AU620" s="168"/>
      <c r="AV620" s="168"/>
      <c r="AW620" s="168"/>
      <c r="AX620" s="168"/>
      <c r="AY620" s="168"/>
      <c r="AZ620" s="168"/>
      <c r="BA620" s="166"/>
      <c r="BB620" s="166"/>
      <c r="BC620" s="169"/>
      <c r="BD620" s="170"/>
      <c r="BE620" s="171"/>
      <c r="BF620" s="171"/>
      <c r="BG620" s="171"/>
      <c r="BH620" s="171"/>
      <c r="BI620" s="168"/>
      <c r="BJ620" s="168"/>
      <c r="BK620" s="168"/>
      <c r="BL620" s="168"/>
      <c r="BM620" s="168"/>
    </row>
    <row r="621">
      <c r="A621" s="163"/>
      <c r="B621" s="174"/>
      <c r="C621" s="165"/>
      <c r="D621" s="166"/>
      <c r="E621" s="166"/>
      <c r="F621" s="167"/>
      <c r="G621" s="167"/>
      <c r="H621" s="167"/>
      <c r="I621" s="163"/>
      <c r="J621" s="168"/>
      <c r="K621" s="168"/>
      <c r="L621" s="168"/>
      <c r="M621" s="166"/>
      <c r="N621" s="169"/>
      <c r="O621" s="167"/>
      <c r="P621" s="168"/>
      <c r="Q621" s="169"/>
      <c r="R621" s="168"/>
      <c r="S621" s="168"/>
      <c r="T621" s="168"/>
      <c r="U621" s="168"/>
      <c r="V621" s="168"/>
      <c r="W621" s="168"/>
      <c r="X621" s="168"/>
      <c r="Y621" s="168"/>
      <c r="Z621" s="168"/>
      <c r="AA621" s="168"/>
      <c r="AB621" s="168"/>
      <c r="AC621" s="168"/>
      <c r="AD621" s="168"/>
      <c r="AE621" s="168"/>
      <c r="AF621" s="168"/>
      <c r="AG621" s="168"/>
      <c r="AH621" s="168"/>
      <c r="AI621" s="168"/>
      <c r="AJ621" s="168"/>
      <c r="AK621" s="168"/>
      <c r="AL621" s="168"/>
      <c r="AM621" s="168"/>
      <c r="AN621" s="166"/>
      <c r="AO621" s="168"/>
      <c r="AP621" s="166"/>
      <c r="AQ621" s="168"/>
      <c r="AR621" s="168"/>
      <c r="AS621" s="168"/>
      <c r="AT621" s="168"/>
      <c r="AU621" s="168"/>
      <c r="AV621" s="168"/>
      <c r="AW621" s="168"/>
      <c r="AX621" s="168"/>
      <c r="AY621" s="168"/>
      <c r="AZ621" s="168"/>
      <c r="BA621" s="166"/>
      <c r="BB621" s="166"/>
      <c r="BC621" s="169"/>
      <c r="BD621" s="170"/>
      <c r="BE621" s="171"/>
      <c r="BF621" s="171"/>
      <c r="BG621" s="171"/>
      <c r="BH621" s="171"/>
      <c r="BI621" s="168"/>
      <c r="BJ621" s="168"/>
      <c r="BK621" s="168"/>
      <c r="BL621" s="168"/>
      <c r="BM621" s="168"/>
    </row>
    <row r="622">
      <c r="A622" s="163"/>
      <c r="B622" s="174"/>
      <c r="C622" s="165"/>
      <c r="D622" s="166"/>
      <c r="E622" s="166"/>
      <c r="F622" s="167"/>
      <c r="G622" s="167"/>
      <c r="H622" s="167"/>
      <c r="I622" s="163"/>
      <c r="J622" s="168"/>
      <c r="K622" s="168"/>
      <c r="L622" s="168"/>
      <c r="M622" s="166"/>
      <c r="N622" s="169"/>
      <c r="O622" s="167"/>
      <c r="P622" s="168"/>
      <c r="Q622" s="169"/>
      <c r="R622" s="168"/>
      <c r="S622" s="168"/>
      <c r="T622" s="168"/>
      <c r="U622" s="168"/>
      <c r="V622" s="168"/>
      <c r="W622" s="168"/>
      <c r="X622" s="168"/>
      <c r="Y622" s="168"/>
      <c r="Z622" s="168"/>
      <c r="AA622" s="168"/>
      <c r="AB622" s="168"/>
      <c r="AC622" s="168"/>
      <c r="AD622" s="168"/>
      <c r="AE622" s="168"/>
      <c r="AF622" s="168"/>
      <c r="AG622" s="168"/>
      <c r="AH622" s="168"/>
      <c r="AI622" s="168"/>
      <c r="AJ622" s="168"/>
      <c r="AK622" s="168"/>
      <c r="AL622" s="168"/>
      <c r="AM622" s="168"/>
      <c r="AN622" s="166"/>
      <c r="AO622" s="168"/>
      <c r="AP622" s="166"/>
      <c r="AQ622" s="168"/>
      <c r="AR622" s="168"/>
      <c r="AS622" s="168"/>
      <c r="AT622" s="168"/>
      <c r="AU622" s="168"/>
      <c r="AV622" s="168"/>
      <c r="AW622" s="168"/>
      <c r="AX622" s="168"/>
      <c r="AY622" s="168"/>
      <c r="AZ622" s="168"/>
      <c r="BA622" s="166"/>
      <c r="BB622" s="166"/>
      <c r="BC622" s="169"/>
      <c r="BD622" s="170"/>
      <c r="BE622" s="171"/>
      <c r="BF622" s="171"/>
      <c r="BG622" s="171"/>
      <c r="BH622" s="171"/>
      <c r="BI622" s="168"/>
      <c r="BJ622" s="168"/>
      <c r="BK622" s="168"/>
      <c r="BL622" s="168"/>
      <c r="BM622" s="168"/>
    </row>
    <row r="623">
      <c r="A623" s="163"/>
      <c r="B623" s="174"/>
      <c r="C623" s="165"/>
      <c r="D623" s="166"/>
      <c r="E623" s="166"/>
      <c r="F623" s="167"/>
      <c r="G623" s="167"/>
      <c r="H623" s="167"/>
      <c r="I623" s="163"/>
      <c r="J623" s="168"/>
      <c r="K623" s="168"/>
      <c r="L623" s="168"/>
      <c r="M623" s="166"/>
      <c r="N623" s="169"/>
      <c r="O623" s="167"/>
      <c r="P623" s="168"/>
      <c r="Q623" s="169"/>
      <c r="R623" s="168"/>
      <c r="S623" s="168"/>
      <c r="T623" s="168"/>
      <c r="U623" s="168"/>
      <c r="V623" s="168"/>
      <c r="W623" s="168"/>
      <c r="X623" s="168"/>
      <c r="Y623" s="168"/>
      <c r="Z623" s="168"/>
      <c r="AA623" s="168"/>
      <c r="AB623" s="168"/>
      <c r="AC623" s="168"/>
      <c r="AD623" s="168"/>
      <c r="AE623" s="168"/>
      <c r="AF623" s="168"/>
      <c r="AG623" s="168"/>
      <c r="AH623" s="168"/>
      <c r="AI623" s="168"/>
      <c r="AJ623" s="168"/>
      <c r="AK623" s="168"/>
      <c r="AL623" s="168"/>
      <c r="AM623" s="168"/>
      <c r="AN623" s="166"/>
      <c r="AO623" s="168"/>
      <c r="AP623" s="166"/>
      <c r="AQ623" s="168"/>
      <c r="AR623" s="168"/>
      <c r="AS623" s="168"/>
      <c r="AT623" s="168"/>
      <c r="AU623" s="168"/>
      <c r="AV623" s="168"/>
      <c r="AW623" s="168"/>
      <c r="AX623" s="168"/>
      <c r="AY623" s="168"/>
      <c r="AZ623" s="168"/>
      <c r="BA623" s="166"/>
      <c r="BB623" s="166"/>
      <c r="BC623" s="169"/>
      <c r="BD623" s="170"/>
      <c r="BE623" s="171"/>
      <c r="BF623" s="171"/>
      <c r="BG623" s="171"/>
      <c r="BH623" s="171"/>
      <c r="BI623" s="168"/>
      <c r="BJ623" s="168"/>
      <c r="BK623" s="168"/>
      <c r="BL623" s="168"/>
      <c r="BM623" s="168"/>
    </row>
    <row r="624">
      <c r="A624" s="163"/>
      <c r="B624" s="174"/>
      <c r="C624" s="165"/>
      <c r="D624" s="166"/>
      <c r="E624" s="166"/>
      <c r="F624" s="167"/>
      <c r="G624" s="167"/>
      <c r="H624" s="167"/>
      <c r="I624" s="163"/>
      <c r="J624" s="168"/>
      <c r="K624" s="168"/>
      <c r="L624" s="168"/>
      <c r="M624" s="166"/>
      <c r="N624" s="169"/>
      <c r="O624" s="167"/>
      <c r="P624" s="168"/>
      <c r="Q624" s="169"/>
      <c r="R624" s="168"/>
      <c r="S624" s="168"/>
      <c r="T624" s="168"/>
      <c r="U624" s="168"/>
      <c r="V624" s="168"/>
      <c r="W624" s="168"/>
      <c r="X624" s="168"/>
      <c r="Y624" s="168"/>
      <c r="Z624" s="168"/>
      <c r="AA624" s="168"/>
      <c r="AB624" s="168"/>
      <c r="AC624" s="168"/>
      <c r="AD624" s="168"/>
      <c r="AE624" s="168"/>
      <c r="AF624" s="168"/>
      <c r="AG624" s="168"/>
      <c r="AH624" s="168"/>
      <c r="AI624" s="168"/>
      <c r="AJ624" s="168"/>
      <c r="AK624" s="168"/>
      <c r="AL624" s="168"/>
      <c r="AM624" s="168"/>
      <c r="AN624" s="166"/>
      <c r="AO624" s="168"/>
      <c r="AP624" s="166"/>
      <c r="AQ624" s="168"/>
      <c r="AR624" s="168"/>
      <c r="AS624" s="168"/>
      <c r="AT624" s="168"/>
      <c r="AU624" s="168"/>
      <c r="AV624" s="168"/>
      <c r="AW624" s="168"/>
      <c r="AX624" s="168"/>
      <c r="AY624" s="168"/>
      <c r="AZ624" s="168"/>
      <c r="BA624" s="166"/>
      <c r="BB624" s="166"/>
      <c r="BC624" s="169"/>
      <c r="BD624" s="170"/>
      <c r="BE624" s="171"/>
      <c r="BF624" s="171"/>
      <c r="BG624" s="171"/>
      <c r="BH624" s="171"/>
      <c r="BI624" s="168"/>
      <c r="BJ624" s="168"/>
      <c r="BK624" s="168"/>
      <c r="BL624" s="168"/>
      <c r="BM624" s="168"/>
    </row>
    <row r="625">
      <c r="A625" s="163"/>
      <c r="B625" s="174"/>
      <c r="C625" s="165"/>
      <c r="D625" s="166"/>
      <c r="E625" s="166"/>
      <c r="F625" s="167"/>
      <c r="G625" s="167"/>
      <c r="H625" s="167"/>
      <c r="I625" s="163"/>
      <c r="J625" s="168"/>
      <c r="K625" s="168"/>
      <c r="L625" s="168"/>
      <c r="M625" s="166"/>
      <c r="N625" s="169"/>
      <c r="O625" s="167"/>
      <c r="P625" s="168"/>
      <c r="Q625" s="169"/>
      <c r="R625" s="168"/>
      <c r="S625" s="168"/>
      <c r="T625" s="168"/>
      <c r="U625" s="168"/>
      <c r="V625" s="168"/>
      <c r="W625" s="168"/>
      <c r="X625" s="168"/>
      <c r="Y625" s="168"/>
      <c r="Z625" s="168"/>
      <c r="AA625" s="168"/>
      <c r="AB625" s="168"/>
      <c r="AC625" s="168"/>
      <c r="AD625" s="168"/>
      <c r="AE625" s="168"/>
      <c r="AF625" s="168"/>
      <c r="AG625" s="168"/>
      <c r="AH625" s="168"/>
      <c r="AI625" s="168"/>
      <c r="AJ625" s="168"/>
      <c r="AK625" s="168"/>
      <c r="AL625" s="168"/>
      <c r="AM625" s="168"/>
      <c r="AN625" s="166"/>
      <c r="AO625" s="168"/>
      <c r="AP625" s="166"/>
      <c r="AQ625" s="168"/>
      <c r="AR625" s="168"/>
      <c r="AS625" s="168"/>
      <c r="AT625" s="168"/>
      <c r="AU625" s="168"/>
      <c r="AV625" s="168"/>
      <c r="AW625" s="168"/>
      <c r="AX625" s="168"/>
      <c r="AY625" s="168"/>
      <c r="AZ625" s="168"/>
      <c r="BA625" s="166"/>
      <c r="BB625" s="166"/>
      <c r="BC625" s="169"/>
      <c r="BD625" s="170"/>
      <c r="BE625" s="171"/>
      <c r="BF625" s="171"/>
      <c r="BG625" s="171"/>
      <c r="BH625" s="171"/>
      <c r="BI625" s="168"/>
      <c r="BJ625" s="168"/>
      <c r="BK625" s="168"/>
      <c r="BL625" s="168"/>
      <c r="BM625" s="168"/>
    </row>
    <row r="626">
      <c r="A626" s="163"/>
      <c r="B626" s="174"/>
      <c r="C626" s="165"/>
      <c r="D626" s="166"/>
      <c r="E626" s="166"/>
      <c r="F626" s="167"/>
      <c r="G626" s="167"/>
      <c r="H626" s="167"/>
      <c r="I626" s="163"/>
      <c r="J626" s="168"/>
      <c r="K626" s="168"/>
      <c r="L626" s="168"/>
      <c r="M626" s="166"/>
      <c r="N626" s="169"/>
      <c r="O626" s="167"/>
      <c r="P626" s="168"/>
      <c r="Q626" s="169"/>
      <c r="R626" s="168"/>
      <c r="S626" s="168"/>
      <c r="T626" s="168"/>
      <c r="U626" s="168"/>
      <c r="V626" s="168"/>
      <c r="W626" s="168"/>
      <c r="X626" s="168"/>
      <c r="Y626" s="168"/>
      <c r="Z626" s="168"/>
      <c r="AA626" s="168"/>
      <c r="AB626" s="168"/>
      <c r="AC626" s="168"/>
      <c r="AD626" s="168"/>
      <c r="AE626" s="168"/>
      <c r="AF626" s="168"/>
      <c r="AG626" s="168"/>
      <c r="AH626" s="168"/>
      <c r="AI626" s="168"/>
      <c r="AJ626" s="168"/>
      <c r="AK626" s="168"/>
      <c r="AL626" s="168"/>
      <c r="AM626" s="168"/>
      <c r="AN626" s="166"/>
      <c r="AO626" s="168"/>
      <c r="AP626" s="166"/>
      <c r="AQ626" s="168"/>
      <c r="AR626" s="168"/>
      <c r="AS626" s="168"/>
      <c r="AT626" s="168"/>
      <c r="AU626" s="168"/>
      <c r="AV626" s="168"/>
      <c r="AW626" s="168"/>
      <c r="AX626" s="168"/>
      <c r="AY626" s="168"/>
      <c r="AZ626" s="168"/>
      <c r="BA626" s="166"/>
      <c r="BB626" s="166"/>
      <c r="BC626" s="169"/>
      <c r="BD626" s="170"/>
      <c r="BE626" s="171"/>
      <c r="BF626" s="171"/>
      <c r="BG626" s="171"/>
      <c r="BH626" s="171"/>
      <c r="BI626" s="168"/>
      <c r="BJ626" s="168"/>
      <c r="BK626" s="168"/>
      <c r="BL626" s="168"/>
      <c r="BM626" s="168"/>
    </row>
    <row r="627">
      <c r="A627" s="163"/>
      <c r="B627" s="174"/>
      <c r="C627" s="165"/>
      <c r="D627" s="166"/>
      <c r="E627" s="166"/>
      <c r="F627" s="167"/>
      <c r="G627" s="167"/>
      <c r="H627" s="167"/>
      <c r="I627" s="163"/>
      <c r="J627" s="168"/>
      <c r="K627" s="168"/>
      <c r="L627" s="168"/>
      <c r="M627" s="166"/>
      <c r="N627" s="169"/>
      <c r="O627" s="167"/>
      <c r="P627" s="168"/>
      <c r="Q627" s="169"/>
      <c r="R627" s="168"/>
      <c r="S627" s="168"/>
      <c r="T627" s="168"/>
      <c r="U627" s="168"/>
      <c r="V627" s="168"/>
      <c r="W627" s="168"/>
      <c r="X627" s="168"/>
      <c r="Y627" s="168"/>
      <c r="Z627" s="168"/>
      <c r="AA627" s="168"/>
      <c r="AB627" s="168"/>
      <c r="AC627" s="168"/>
      <c r="AD627" s="168"/>
      <c r="AE627" s="168"/>
      <c r="AF627" s="168"/>
      <c r="AG627" s="168"/>
      <c r="AH627" s="168"/>
      <c r="AI627" s="168"/>
      <c r="AJ627" s="168"/>
      <c r="AK627" s="168"/>
      <c r="AL627" s="168"/>
      <c r="AM627" s="168"/>
      <c r="AN627" s="166"/>
      <c r="AO627" s="168"/>
      <c r="AP627" s="166"/>
      <c r="AQ627" s="168"/>
      <c r="AR627" s="168"/>
      <c r="AS627" s="168"/>
      <c r="AT627" s="168"/>
      <c r="AU627" s="168"/>
      <c r="AV627" s="168"/>
      <c r="AW627" s="168"/>
      <c r="AX627" s="168"/>
      <c r="AY627" s="168"/>
      <c r="AZ627" s="168"/>
      <c r="BA627" s="166"/>
      <c r="BB627" s="166"/>
      <c r="BC627" s="169"/>
      <c r="BD627" s="170"/>
      <c r="BE627" s="171"/>
      <c r="BF627" s="171"/>
      <c r="BG627" s="171"/>
      <c r="BH627" s="171"/>
      <c r="BI627" s="168"/>
      <c r="BJ627" s="168"/>
      <c r="BK627" s="168"/>
      <c r="BL627" s="168"/>
      <c r="BM627" s="168"/>
    </row>
    <row r="628">
      <c r="A628" s="163"/>
      <c r="B628" s="174"/>
      <c r="C628" s="165"/>
      <c r="D628" s="166"/>
      <c r="E628" s="166"/>
      <c r="F628" s="167"/>
      <c r="G628" s="167"/>
      <c r="H628" s="167"/>
      <c r="I628" s="163"/>
      <c r="J628" s="168"/>
      <c r="K628" s="168"/>
      <c r="L628" s="168"/>
      <c r="M628" s="166"/>
      <c r="N628" s="169"/>
      <c r="O628" s="167"/>
      <c r="P628" s="168"/>
      <c r="Q628" s="169"/>
      <c r="R628" s="168"/>
      <c r="S628" s="168"/>
      <c r="T628" s="168"/>
      <c r="U628" s="168"/>
      <c r="V628" s="168"/>
      <c r="W628" s="168"/>
      <c r="X628" s="168"/>
      <c r="Y628" s="168"/>
      <c r="Z628" s="168"/>
      <c r="AA628" s="168"/>
      <c r="AB628" s="168"/>
      <c r="AC628" s="168"/>
      <c r="AD628" s="168"/>
      <c r="AE628" s="168"/>
      <c r="AF628" s="168"/>
      <c r="AG628" s="168"/>
      <c r="AH628" s="168"/>
      <c r="AI628" s="168"/>
      <c r="AJ628" s="168"/>
      <c r="AK628" s="168"/>
      <c r="AL628" s="168"/>
      <c r="AM628" s="168"/>
      <c r="AN628" s="166"/>
      <c r="AO628" s="168"/>
      <c r="AP628" s="166"/>
      <c r="AQ628" s="168"/>
      <c r="AR628" s="168"/>
      <c r="AS628" s="168"/>
      <c r="AT628" s="168"/>
      <c r="AU628" s="168"/>
      <c r="AV628" s="168"/>
      <c r="AW628" s="168"/>
      <c r="AX628" s="168"/>
      <c r="AY628" s="168"/>
      <c r="AZ628" s="168"/>
      <c r="BA628" s="166"/>
      <c r="BB628" s="166"/>
      <c r="BC628" s="169"/>
      <c r="BD628" s="170"/>
      <c r="BE628" s="171"/>
      <c r="BF628" s="171"/>
      <c r="BG628" s="171"/>
      <c r="BH628" s="171"/>
      <c r="BI628" s="168"/>
      <c r="BJ628" s="168"/>
      <c r="BK628" s="168"/>
      <c r="BL628" s="168"/>
      <c r="BM628" s="168"/>
    </row>
    <row r="629">
      <c r="A629" s="163"/>
      <c r="B629" s="174"/>
      <c r="C629" s="165"/>
      <c r="D629" s="166"/>
      <c r="E629" s="166"/>
      <c r="F629" s="167"/>
      <c r="G629" s="167"/>
      <c r="H629" s="167"/>
      <c r="I629" s="163"/>
      <c r="J629" s="168"/>
      <c r="K629" s="168"/>
      <c r="L629" s="168"/>
      <c r="M629" s="166"/>
      <c r="N629" s="169"/>
      <c r="O629" s="167"/>
      <c r="P629" s="168"/>
      <c r="Q629" s="169"/>
      <c r="R629" s="168"/>
      <c r="S629" s="168"/>
      <c r="T629" s="168"/>
      <c r="U629" s="168"/>
      <c r="V629" s="168"/>
      <c r="W629" s="168"/>
      <c r="X629" s="168"/>
      <c r="Y629" s="168"/>
      <c r="Z629" s="168"/>
      <c r="AA629" s="168"/>
      <c r="AB629" s="168"/>
      <c r="AC629" s="168"/>
      <c r="AD629" s="168"/>
      <c r="AE629" s="168"/>
      <c r="AF629" s="168"/>
      <c r="AG629" s="168"/>
      <c r="AH629" s="168"/>
      <c r="AI629" s="168"/>
      <c r="AJ629" s="168"/>
      <c r="AK629" s="168"/>
      <c r="AL629" s="168"/>
      <c r="AM629" s="168"/>
      <c r="AN629" s="166"/>
      <c r="AO629" s="168"/>
      <c r="AP629" s="166"/>
      <c r="AQ629" s="168"/>
      <c r="AR629" s="168"/>
      <c r="AS629" s="168"/>
      <c r="AT629" s="168"/>
      <c r="AU629" s="168"/>
      <c r="AV629" s="168"/>
      <c r="AW629" s="168"/>
      <c r="AX629" s="168"/>
      <c r="AY629" s="168"/>
      <c r="AZ629" s="168"/>
      <c r="BA629" s="166"/>
      <c r="BB629" s="166"/>
      <c r="BC629" s="169"/>
      <c r="BD629" s="170"/>
      <c r="BE629" s="171"/>
      <c r="BF629" s="171"/>
      <c r="BG629" s="171"/>
      <c r="BH629" s="171"/>
      <c r="BI629" s="168"/>
      <c r="BJ629" s="168"/>
      <c r="BK629" s="168"/>
      <c r="BL629" s="168"/>
      <c r="BM629" s="168"/>
    </row>
    <row r="630">
      <c r="A630" s="163"/>
      <c r="B630" s="174"/>
      <c r="C630" s="165"/>
      <c r="D630" s="166"/>
      <c r="E630" s="166"/>
      <c r="F630" s="167"/>
      <c r="G630" s="167"/>
      <c r="H630" s="167"/>
      <c r="I630" s="163"/>
      <c r="J630" s="168"/>
      <c r="K630" s="168"/>
      <c r="L630" s="168"/>
      <c r="M630" s="166"/>
      <c r="N630" s="169"/>
      <c r="O630" s="167"/>
      <c r="P630" s="168"/>
      <c r="Q630" s="169"/>
      <c r="R630" s="168"/>
      <c r="S630" s="168"/>
      <c r="T630" s="168"/>
      <c r="U630" s="168"/>
      <c r="V630" s="168"/>
      <c r="W630" s="168"/>
      <c r="X630" s="168"/>
      <c r="Y630" s="168"/>
      <c r="Z630" s="168"/>
      <c r="AA630" s="168"/>
      <c r="AB630" s="168"/>
      <c r="AC630" s="168"/>
      <c r="AD630" s="168"/>
      <c r="AE630" s="168"/>
      <c r="AF630" s="168"/>
      <c r="AG630" s="168"/>
      <c r="AH630" s="168"/>
      <c r="AI630" s="168"/>
      <c r="AJ630" s="168"/>
      <c r="AK630" s="168"/>
      <c r="AL630" s="168"/>
      <c r="AM630" s="168"/>
      <c r="AN630" s="166"/>
      <c r="AO630" s="168"/>
      <c r="AP630" s="166"/>
      <c r="AQ630" s="168"/>
      <c r="AR630" s="168"/>
      <c r="AS630" s="168"/>
      <c r="AT630" s="168"/>
      <c r="AU630" s="168"/>
      <c r="AV630" s="168"/>
      <c r="AW630" s="168"/>
      <c r="AX630" s="168"/>
      <c r="AY630" s="168"/>
      <c r="AZ630" s="168"/>
      <c r="BA630" s="166"/>
      <c r="BB630" s="166"/>
      <c r="BC630" s="169"/>
      <c r="BD630" s="170"/>
      <c r="BE630" s="171"/>
      <c r="BF630" s="171"/>
      <c r="BG630" s="171"/>
      <c r="BH630" s="171"/>
      <c r="BI630" s="168"/>
      <c r="BJ630" s="168"/>
      <c r="BK630" s="168"/>
      <c r="BL630" s="168"/>
      <c r="BM630" s="168"/>
    </row>
    <row r="631">
      <c r="A631" s="163"/>
      <c r="B631" s="174"/>
      <c r="C631" s="165"/>
      <c r="D631" s="166"/>
      <c r="E631" s="166"/>
      <c r="F631" s="167"/>
      <c r="G631" s="167"/>
      <c r="H631" s="167"/>
      <c r="I631" s="163"/>
      <c r="J631" s="168"/>
      <c r="K631" s="168"/>
      <c r="L631" s="168"/>
      <c r="M631" s="166"/>
      <c r="N631" s="169"/>
      <c r="O631" s="167"/>
      <c r="P631" s="168"/>
      <c r="Q631" s="169"/>
      <c r="R631" s="168"/>
      <c r="S631" s="168"/>
      <c r="T631" s="168"/>
      <c r="U631" s="168"/>
      <c r="V631" s="168"/>
      <c r="W631" s="168"/>
      <c r="X631" s="168"/>
      <c r="Y631" s="168"/>
      <c r="Z631" s="168"/>
      <c r="AA631" s="168"/>
      <c r="AB631" s="168"/>
      <c r="AC631" s="168"/>
      <c r="AD631" s="168"/>
      <c r="AE631" s="168"/>
      <c r="AF631" s="168"/>
      <c r="AG631" s="168"/>
      <c r="AH631" s="168"/>
      <c r="AI631" s="168"/>
      <c r="AJ631" s="168"/>
      <c r="AK631" s="168"/>
      <c r="AL631" s="168"/>
      <c r="AM631" s="168"/>
      <c r="AN631" s="166"/>
      <c r="AO631" s="168"/>
      <c r="AP631" s="166"/>
      <c r="AQ631" s="168"/>
      <c r="AR631" s="168"/>
      <c r="AS631" s="168"/>
      <c r="AT631" s="168"/>
      <c r="AU631" s="168"/>
      <c r="AV631" s="168"/>
      <c r="AW631" s="168"/>
      <c r="AX631" s="168"/>
      <c r="AY631" s="168"/>
      <c r="AZ631" s="168"/>
      <c r="BA631" s="166"/>
      <c r="BB631" s="166"/>
      <c r="BC631" s="169"/>
      <c r="BD631" s="170"/>
      <c r="BE631" s="171"/>
      <c r="BF631" s="171"/>
      <c r="BG631" s="171"/>
      <c r="BH631" s="171"/>
      <c r="BI631" s="168"/>
      <c r="BJ631" s="168"/>
      <c r="BK631" s="168"/>
      <c r="BL631" s="168"/>
      <c r="BM631" s="168"/>
    </row>
    <row r="632">
      <c r="A632" s="163"/>
      <c r="B632" s="174"/>
      <c r="C632" s="165"/>
      <c r="D632" s="166"/>
      <c r="E632" s="166"/>
      <c r="F632" s="167"/>
      <c r="G632" s="167"/>
      <c r="H632" s="167"/>
      <c r="I632" s="163"/>
      <c r="J632" s="168"/>
      <c r="K632" s="168"/>
      <c r="L632" s="168"/>
      <c r="M632" s="166"/>
      <c r="N632" s="169"/>
      <c r="O632" s="167"/>
      <c r="P632" s="168"/>
      <c r="Q632" s="169"/>
      <c r="R632" s="168"/>
      <c r="S632" s="168"/>
      <c r="T632" s="168"/>
      <c r="U632" s="168"/>
      <c r="V632" s="168"/>
      <c r="W632" s="168"/>
      <c r="X632" s="168"/>
      <c r="Y632" s="168"/>
      <c r="Z632" s="168"/>
      <c r="AA632" s="168"/>
      <c r="AB632" s="168"/>
      <c r="AC632" s="168"/>
      <c r="AD632" s="168"/>
      <c r="AE632" s="168"/>
      <c r="AF632" s="168"/>
      <c r="AG632" s="168"/>
      <c r="AH632" s="168"/>
      <c r="AI632" s="168"/>
      <c r="AJ632" s="168"/>
      <c r="AK632" s="168"/>
      <c r="AL632" s="168"/>
      <c r="AM632" s="168"/>
      <c r="AN632" s="166"/>
      <c r="AO632" s="168"/>
      <c r="AP632" s="166"/>
      <c r="AQ632" s="168"/>
      <c r="AR632" s="168"/>
      <c r="AS632" s="168"/>
      <c r="AT632" s="168"/>
      <c r="AU632" s="168"/>
      <c r="AV632" s="168"/>
      <c r="AW632" s="168"/>
      <c r="AX632" s="168"/>
      <c r="AY632" s="168"/>
      <c r="AZ632" s="168"/>
      <c r="BA632" s="166"/>
      <c r="BB632" s="166"/>
      <c r="BC632" s="169"/>
      <c r="BD632" s="170"/>
      <c r="BE632" s="171"/>
      <c r="BF632" s="171"/>
      <c r="BG632" s="171"/>
      <c r="BH632" s="171"/>
      <c r="BI632" s="168"/>
      <c r="BJ632" s="168"/>
      <c r="BK632" s="168"/>
      <c r="BL632" s="168"/>
      <c r="BM632" s="168"/>
    </row>
    <row r="633">
      <c r="A633" s="163"/>
      <c r="B633" s="174"/>
      <c r="C633" s="165"/>
      <c r="D633" s="166"/>
      <c r="E633" s="166"/>
      <c r="F633" s="167"/>
      <c r="G633" s="167"/>
      <c r="H633" s="167"/>
      <c r="I633" s="163"/>
      <c r="J633" s="168"/>
      <c r="K633" s="168"/>
      <c r="L633" s="168"/>
      <c r="M633" s="166"/>
      <c r="N633" s="169"/>
      <c r="O633" s="167"/>
      <c r="P633" s="168"/>
      <c r="Q633" s="169"/>
      <c r="R633" s="168"/>
      <c r="S633" s="168"/>
      <c r="T633" s="168"/>
      <c r="U633" s="168"/>
      <c r="V633" s="168"/>
      <c r="W633" s="168"/>
      <c r="X633" s="168"/>
      <c r="Y633" s="168"/>
      <c r="Z633" s="168"/>
      <c r="AA633" s="168"/>
      <c r="AB633" s="168"/>
      <c r="AC633" s="168"/>
      <c r="AD633" s="168"/>
      <c r="AE633" s="168"/>
      <c r="AF633" s="168"/>
      <c r="AG633" s="168"/>
      <c r="AH633" s="168"/>
      <c r="AI633" s="168"/>
      <c r="AJ633" s="168"/>
      <c r="AK633" s="168"/>
      <c r="AL633" s="168"/>
      <c r="AM633" s="168"/>
      <c r="AN633" s="166"/>
      <c r="AO633" s="168"/>
      <c r="AP633" s="166"/>
      <c r="AQ633" s="168"/>
      <c r="AR633" s="168"/>
      <c r="AS633" s="168"/>
      <c r="AT633" s="168"/>
      <c r="AU633" s="168"/>
      <c r="AV633" s="168"/>
      <c r="AW633" s="168"/>
      <c r="AX633" s="168"/>
      <c r="AY633" s="168"/>
      <c r="AZ633" s="168"/>
      <c r="BA633" s="166"/>
      <c r="BB633" s="166"/>
      <c r="BC633" s="169"/>
      <c r="BD633" s="170"/>
      <c r="BE633" s="171"/>
      <c r="BF633" s="171"/>
      <c r="BG633" s="171"/>
      <c r="BH633" s="171"/>
      <c r="BI633" s="168"/>
      <c r="BJ633" s="168"/>
      <c r="BK633" s="168"/>
      <c r="BL633" s="168"/>
      <c r="BM633" s="168"/>
    </row>
    <row r="634">
      <c r="A634" s="163"/>
      <c r="B634" s="174"/>
      <c r="C634" s="165"/>
      <c r="D634" s="166"/>
      <c r="E634" s="166"/>
      <c r="F634" s="167"/>
      <c r="G634" s="167"/>
      <c r="H634" s="167"/>
      <c r="I634" s="163"/>
      <c r="J634" s="168"/>
      <c r="K634" s="168"/>
      <c r="L634" s="168"/>
      <c r="M634" s="166"/>
      <c r="N634" s="169"/>
      <c r="O634" s="167"/>
      <c r="P634" s="168"/>
      <c r="Q634" s="169"/>
      <c r="R634" s="168"/>
      <c r="S634" s="168"/>
      <c r="T634" s="168"/>
      <c r="U634" s="168"/>
      <c r="V634" s="168"/>
      <c r="W634" s="168"/>
      <c r="X634" s="168"/>
      <c r="Y634" s="168"/>
      <c r="Z634" s="168"/>
      <c r="AA634" s="168"/>
      <c r="AB634" s="168"/>
      <c r="AC634" s="168"/>
      <c r="AD634" s="168"/>
      <c r="AE634" s="168"/>
      <c r="AF634" s="168"/>
      <c r="AG634" s="168"/>
      <c r="AH634" s="168"/>
      <c r="AI634" s="168"/>
      <c r="AJ634" s="168"/>
      <c r="AK634" s="168"/>
      <c r="AL634" s="168"/>
      <c r="AM634" s="168"/>
      <c r="AN634" s="166"/>
      <c r="AO634" s="168"/>
      <c r="AP634" s="166"/>
      <c r="AQ634" s="168"/>
      <c r="AR634" s="168"/>
      <c r="AS634" s="168"/>
      <c r="AT634" s="168"/>
      <c r="AU634" s="168"/>
      <c r="AV634" s="168"/>
      <c r="AW634" s="168"/>
      <c r="AX634" s="168"/>
      <c r="AY634" s="168"/>
      <c r="AZ634" s="168"/>
      <c r="BA634" s="166"/>
      <c r="BB634" s="166"/>
      <c r="BC634" s="169"/>
      <c r="BD634" s="170"/>
      <c r="BE634" s="171"/>
      <c r="BF634" s="171"/>
      <c r="BG634" s="171"/>
      <c r="BH634" s="171"/>
      <c r="BI634" s="168"/>
      <c r="BJ634" s="168"/>
      <c r="BK634" s="168"/>
      <c r="BL634" s="168"/>
      <c r="BM634" s="168"/>
    </row>
    <row r="635">
      <c r="A635" s="163"/>
      <c r="B635" s="174"/>
      <c r="C635" s="165"/>
      <c r="D635" s="166"/>
      <c r="E635" s="166"/>
      <c r="F635" s="167"/>
      <c r="G635" s="167"/>
      <c r="H635" s="167"/>
      <c r="I635" s="163"/>
      <c r="J635" s="168"/>
      <c r="K635" s="168"/>
      <c r="L635" s="168"/>
      <c r="M635" s="166"/>
      <c r="N635" s="169"/>
      <c r="O635" s="167"/>
      <c r="P635" s="168"/>
      <c r="Q635" s="169"/>
      <c r="R635" s="168"/>
      <c r="S635" s="168"/>
      <c r="T635" s="168"/>
      <c r="U635" s="168"/>
      <c r="V635" s="168"/>
      <c r="W635" s="168"/>
      <c r="X635" s="168"/>
      <c r="Y635" s="168"/>
      <c r="Z635" s="168"/>
      <c r="AA635" s="168"/>
      <c r="AB635" s="168"/>
      <c r="AC635" s="168"/>
      <c r="AD635" s="168"/>
      <c r="AE635" s="168"/>
      <c r="AF635" s="168"/>
      <c r="AG635" s="168"/>
      <c r="AH635" s="168"/>
      <c r="AI635" s="168"/>
      <c r="AJ635" s="168"/>
      <c r="AK635" s="168"/>
      <c r="AL635" s="168"/>
      <c r="AM635" s="168"/>
      <c r="AN635" s="166"/>
      <c r="AO635" s="168"/>
      <c r="AP635" s="166"/>
      <c r="AQ635" s="168"/>
      <c r="AR635" s="168"/>
      <c r="AS635" s="168"/>
      <c r="AT635" s="168"/>
      <c r="AU635" s="168"/>
      <c r="AV635" s="168"/>
      <c r="AW635" s="168"/>
      <c r="AX635" s="168"/>
      <c r="AY635" s="168"/>
      <c r="AZ635" s="168"/>
      <c r="BA635" s="166"/>
      <c r="BB635" s="166"/>
      <c r="BC635" s="169"/>
      <c r="BD635" s="170"/>
      <c r="BE635" s="171"/>
      <c r="BF635" s="171"/>
      <c r="BG635" s="171"/>
      <c r="BH635" s="171"/>
      <c r="BI635" s="168"/>
      <c r="BJ635" s="168"/>
      <c r="BK635" s="168"/>
      <c r="BL635" s="168"/>
      <c r="BM635" s="168"/>
    </row>
    <row r="636">
      <c r="A636" s="163"/>
      <c r="B636" s="174"/>
      <c r="C636" s="165"/>
      <c r="D636" s="166"/>
      <c r="E636" s="166"/>
      <c r="F636" s="167"/>
      <c r="G636" s="167"/>
      <c r="H636" s="167"/>
      <c r="I636" s="163"/>
      <c r="J636" s="168"/>
      <c r="K636" s="168"/>
      <c r="L636" s="168"/>
      <c r="M636" s="166"/>
      <c r="N636" s="169"/>
      <c r="O636" s="167"/>
      <c r="P636" s="168"/>
      <c r="Q636" s="169"/>
      <c r="R636" s="168"/>
      <c r="S636" s="168"/>
      <c r="T636" s="168"/>
      <c r="U636" s="168"/>
      <c r="V636" s="168"/>
      <c r="W636" s="168"/>
      <c r="X636" s="168"/>
      <c r="Y636" s="168"/>
      <c r="Z636" s="168"/>
      <c r="AA636" s="168"/>
      <c r="AB636" s="168"/>
      <c r="AC636" s="168"/>
      <c r="AD636" s="168"/>
      <c r="AE636" s="168"/>
      <c r="AF636" s="168"/>
      <c r="AG636" s="168"/>
      <c r="AH636" s="168"/>
      <c r="AI636" s="168"/>
      <c r="AJ636" s="168"/>
      <c r="AK636" s="168"/>
      <c r="AL636" s="168"/>
      <c r="AM636" s="168"/>
      <c r="AN636" s="166"/>
      <c r="AO636" s="168"/>
      <c r="AP636" s="166"/>
      <c r="AQ636" s="168"/>
      <c r="AR636" s="168"/>
      <c r="AS636" s="168"/>
      <c r="AT636" s="168"/>
      <c r="AU636" s="168"/>
      <c r="AV636" s="168"/>
      <c r="AW636" s="168"/>
      <c r="AX636" s="168"/>
      <c r="AY636" s="168"/>
      <c r="AZ636" s="168"/>
      <c r="BA636" s="166"/>
      <c r="BB636" s="166"/>
      <c r="BC636" s="169"/>
      <c r="BD636" s="170"/>
      <c r="BE636" s="171"/>
      <c r="BF636" s="171"/>
      <c r="BG636" s="171"/>
      <c r="BH636" s="171"/>
      <c r="BI636" s="168"/>
      <c r="BJ636" s="168"/>
      <c r="BK636" s="168"/>
      <c r="BL636" s="168"/>
      <c r="BM636" s="168"/>
    </row>
    <row r="637">
      <c r="A637" s="163"/>
      <c r="B637" s="174"/>
      <c r="C637" s="165"/>
      <c r="D637" s="166"/>
      <c r="E637" s="166"/>
      <c r="F637" s="167"/>
      <c r="G637" s="167"/>
      <c r="H637" s="167"/>
      <c r="I637" s="163"/>
      <c r="J637" s="168"/>
      <c r="K637" s="168"/>
      <c r="L637" s="168"/>
      <c r="M637" s="166"/>
      <c r="N637" s="169"/>
      <c r="O637" s="167"/>
      <c r="P637" s="168"/>
      <c r="Q637" s="169"/>
      <c r="R637" s="168"/>
      <c r="S637" s="168"/>
      <c r="T637" s="168"/>
      <c r="U637" s="168"/>
      <c r="V637" s="168"/>
      <c r="W637" s="168"/>
      <c r="X637" s="168"/>
      <c r="Y637" s="168"/>
      <c r="Z637" s="168"/>
      <c r="AA637" s="168"/>
      <c r="AB637" s="168"/>
      <c r="AC637" s="168"/>
      <c r="AD637" s="168"/>
      <c r="AE637" s="168"/>
      <c r="AF637" s="168"/>
      <c r="AG637" s="168"/>
      <c r="AH637" s="168"/>
      <c r="AI637" s="168"/>
      <c r="AJ637" s="168"/>
      <c r="AK637" s="168"/>
      <c r="AL637" s="168"/>
      <c r="AM637" s="168"/>
      <c r="AN637" s="166"/>
      <c r="AO637" s="168"/>
      <c r="AP637" s="166"/>
      <c r="AQ637" s="168"/>
      <c r="AR637" s="168"/>
      <c r="AS637" s="168"/>
      <c r="AT637" s="168"/>
      <c r="AU637" s="168"/>
      <c r="AV637" s="168"/>
      <c r="AW637" s="168"/>
      <c r="AX637" s="168"/>
      <c r="AY637" s="168"/>
      <c r="AZ637" s="168"/>
      <c r="BA637" s="166"/>
      <c r="BB637" s="166"/>
      <c r="BC637" s="169"/>
      <c r="BD637" s="170"/>
      <c r="BE637" s="171"/>
      <c r="BF637" s="171"/>
      <c r="BG637" s="171"/>
      <c r="BH637" s="171"/>
      <c r="BI637" s="168"/>
      <c r="BJ637" s="168"/>
      <c r="BK637" s="168"/>
      <c r="BL637" s="168"/>
      <c r="BM637" s="168"/>
    </row>
    <row r="638">
      <c r="A638" s="163"/>
      <c r="B638" s="174"/>
      <c r="C638" s="165"/>
      <c r="D638" s="166"/>
      <c r="E638" s="166"/>
      <c r="F638" s="167"/>
      <c r="G638" s="167"/>
      <c r="H638" s="167"/>
      <c r="I638" s="163"/>
      <c r="J638" s="168"/>
      <c r="K638" s="168"/>
      <c r="L638" s="168"/>
      <c r="M638" s="166"/>
      <c r="N638" s="169"/>
      <c r="O638" s="167"/>
      <c r="P638" s="168"/>
      <c r="Q638" s="169"/>
      <c r="R638" s="168"/>
      <c r="S638" s="168"/>
      <c r="T638" s="168"/>
      <c r="U638" s="168"/>
      <c r="V638" s="168"/>
      <c r="W638" s="168"/>
      <c r="X638" s="168"/>
      <c r="Y638" s="168"/>
      <c r="Z638" s="168"/>
      <c r="AA638" s="168"/>
      <c r="AB638" s="168"/>
      <c r="AC638" s="168"/>
      <c r="AD638" s="168"/>
      <c r="AE638" s="168"/>
      <c r="AF638" s="168"/>
      <c r="AG638" s="168"/>
      <c r="AH638" s="168"/>
      <c r="AI638" s="168"/>
      <c r="AJ638" s="168"/>
      <c r="AK638" s="168"/>
      <c r="AL638" s="168"/>
      <c r="AM638" s="168"/>
      <c r="AN638" s="166"/>
      <c r="AO638" s="168"/>
      <c r="AP638" s="166"/>
      <c r="AQ638" s="168"/>
      <c r="AR638" s="168"/>
      <c r="AS638" s="168"/>
      <c r="AT638" s="168"/>
      <c r="AU638" s="168"/>
      <c r="AV638" s="168"/>
      <c r="AW638" s="168"/>
      <c r="AX638" s="168"/>
      <c r="AY638" s="168"/>
      <c r="AZ638" s="168"/>
      <c r="BA638" s="166"/>
      <c r="BB638" s="166"/>
      <c r="BC638" s="169"/>
      <c r="BD638" s="170"/>
      <c r="BE638" s="171"/>
      <c r="BF638" s="171"/>
      <c r="BG638" s="171"/>
      <c r="BH638" s="171"/>
      <c r="BI638" s="168"/>
      <c r="BJ638" s="168"/>
      <c r="BK638" s="168"/>
      <c r="BL638" s="168"/>
      <c r="BM638" s="168"/>
    </row>
    <row r="639">
      <c r="A639" s="163"/>
      <c r="B639" s="174"/>
      <c r="C639" s="165"/>
      <c r="D639" s="166"/>
      <c r="E639" s="166"/>
      <c r="F639" s="167"/>
      <c r="G639" s="167"/>
      <c r="H639" s="167"/>
      <c r="I639" s="163"/>
      <c r="J639" s="168"/>
      <c r="K639" s="168"/>
      <c r="L639" s="168"/>
      <c r="M639" s="166"/>
      <c r="N639" s="169"/>
      <c r="O639" s="167"/>
      <c r="P639" s="168"/>
      <c r="Q639" s="169"/>
      <c r="R639" s="168"/>
      <c r="S639" s="168"/>
      <c r="T639" s="168"/>
      <c r="U639" s="168"/>
      <c r="V639" s="168"/>
      <c r="W639" s="168"/>
      <c r="X639" s="168"/>
      <c r="Y639" s="168"/>
      <c r="Z639" s="168"/>
      <c r="AA639" s="168"/>
      <c r="AB639" s="168"/>
      <c r="AC639" s="168"/>
      <c r="AD639" s="168"/>
      <c r="AE639" s="168"/>
      <c r="AF639" s="168"/>
      <c r="AG639" s="168"/>
      <c r="AH639" s="168"/>
      <c r="AI639" s="168"/>
      <c r="AJ639" s="168"/>
      <c r="AK639" s="168"/>
      <c r="AL639" s="168"/>
      <c r="AM639" s="168"/>
      <c r="AN639" s="166"/>
      <c r="AO639" s="168"/>
      <c r="AP639" s="166"/>
      <c r="AQ639" s="168"/>
      <c r="AR639" s="168"/>
      <c r="AS639" s="168"/>
      <c r="AT639" s="168"/>
      <c r="AU639" s="168"/>
      <c r="AV639" s="168"/>
      <c r="AW639" s="168"/>
      <c r="AX639" s="168"/>
      <c r="AY639" s="168"/>
      <c r="AZ639" s="168"/>
      <c r="BA639" s="166"/>
      <c r="BB639" s="166"/>
      <c r="BC639" s="169"/>
      <c r="BD639" s="170"/>
      <c r="BE639" s="171"/>
      <c r="BF639" s="171"/>
      <c r="BG639" s="171"/>
      <c r="BH639" s="171"/>
      <c r="BI639" s="168"/>
      <c r="BJ639" s="168"/>
      <c r="BK639" s="168"/>
      <c r="BL639" s="168"/>
      <c r="BM639" s="168"/>
    </row>
    <row r="640">
      <c r="A640" s="163"/>
      <c r="B640" s="174"/>
      <c r="C640" s="165"/>
      <c r="D640" s="166"/>
      <c r="E640" s="166"/>
      <c r="F640" s="167"/>
      <c r="G640" s="167"/>
      <c r="H640" s="167"/>
      <c r="I640" s="163"/>
      <c r="J640" s="168"/>
      <c r="K640" s="168"/>
      <c r="L640" s="168"/>
      <c r="M640" s="166"/>
      <c r="N640" s="169"/>
      <c r="O640" s="167"/>
      <c r="P640" s="168"/>
      <c r="Q640" s="169"/>
      <c r="R640" s="168"/>
      <c r="S640" s="168"/>
      <c r="T640" s="168"/>
      <c r="U640" s="168"/>
      <c r="V640" s="168"/>
      <c r="W640" s="168"/>
      <c r="X640" s="168"/>
      <c r="Y640" s="168"/>
      <c r="Z640" s="168"/>
      <c r="AA640" s="168"/>
      <c r="AB640" s="168"/>
      <c r="AC640" s="168"/>
      <c r="AD640" s="168"/>
      <c r="AE640" s="168"/>
      <c r="AF640" s="168"/>
      <c r="AG640" s="168"/>
      <c r="AH640" s="168"/>
      <c r="AI640" s="168"/>
      <c r="AJ640" s="168"/>
      <c r="AK640" s="168"/>
      <c r="AL640" s="168"/>
      <c r="AM640" s="168"/>
      <c r="AN640" s="166"/>
      <c r="AO640" s="168"/>
      <c r="AP640" s="166"/>
      <c r="AQ640" s="168"/>
      <c r="AR640" s="168"/>
      <c r="AS640" s="168"/>
      <c r="AT640" s="168"/>
      <c r="AU640" s="168"/>
      <c r="AV640" s="168"/>
      <c r="AW640" s="168"/>
      <c r="AX640" s="168"/>
      <c r="AY640" s="168"/>
      <c r="AZ640" s="168"/>
      <c r="BA640" s="166"/>
      <c r="BB640" s="166"/>
      <c r="BC640" s="169"/>
      <c r="BD640" s="170"/>
      <c r="BE640" s="171"/>
      <c r="BF640" s="171"/>
      <c r="BG640" s="171"/>
      <c r="BH640" s="171"/>
      <c r="BI640" s="168"/>
      <c r="BJ640" s="168"/>
      <c r="BK640" s="168"/>
      <c r="BL640" s="168"/>
      <c r="BM640" s="168"/>
    </row>
    <row r="641">
      <c r="A641" s="163"/>
      <c r="B641" s="174"/>
      <c r="C641" s="165"/>
      <c r="D641" s="166"/>
      <c r="E641" s="166"/>
      <c r="F641" s="167"/>
      <c r="G641" s="167"/>
      <c r="H641" s="167"/>
      <c r="I641" s="163"/>
      <c r="J641" s="168"/>
      <c r="K641" s="168"/>
      <c r="L641" s="168"/>
      <c r="M641" s="166"/>
      <c r="N641" s="169"/>
      <c r="O641" s="167"/>
      <c r="P641" s="168"/>
      <c r="Q641" s="169"/>
      <c r="R641" s="168"/>
      <c r="S641" s="168"/>
      <c r="T641" s="168"/>
      <c r="U641" s="168"/>
      <c r="V641" s="168"/>
      <c r="W641" s="168"/>
      <c r="X641" s="168"/>
      <c r="Y641" s="168"/>
      <c r="Z641" s="168"/>
      <c r="AA641" s="168"/>
      <c r="AB641" s="168"/>
      <c r="AC641" s="168"/>
      <c r="AD641" s="168"/>
      <c r="AE641" s="168"/>
      <c r="AF641" s="168"/>
      <c r="AG641" s="168"/>
      <c r="AH641" s="168"/>
      <c r="AI641" s="168"/>
      <c r="AJ641" s="168"/>
      <c r="AK641" s="168"/>
      <c r="AL641" s="168"/>
      <c r="AM641" s="168"/>
      <c r="AN641" s="166"/>
      <c r="AO641" s="168"/>
      <c r="AP641" s="166"/>
      <c r="AQ641" s="168"/>
      <c r="AR641" s="168"/>
      <c r="AS641" s="168"/>
      <c r="AT641" s="168"/>
      <c r="AU641" s="168"/>
      <c r="AV641" s="168"/>
      <c r="AW641" s="168"/>
      <c r="AX641" s="168"/>
      <c r="AY641" s="168"/>
      <c r="AZ641" s="168"/>
      <c r="BA641" s="166"/>
      <c r="BB641" s="166"/>
      <c r="BC641" s="169"/>
      <c r="BD641" s="170"/>
      <c r="BE641" s="171"/>
      <c r="BF641" s="171"/>
      <c r="BG641" s="171"/>
      <c r="BH641" s="171"/>
      <c r="BI641" s="168"/>
      <c r="BJ641" s="168"/>
      <c r="BK641" s="168"/>
      <c r="BL641" s="168"/>
      <c r="BM641" s="168"/>
    </row>
    <row r="642">
      <c r="A642" s="163"/>
      <c r="B642" s="174"/>
      <c r="C642" s="165"/>
      <c r="D642" s="166"/>
      <c r="E642" s="166"/>
      <c r="F642" s="167"/>
      <c r="G642" s="167"/>
      <c r="H642" s="167"/>
      <c r="I642" s="163"/>
      <c r="J642" s="168"/>
      <c r="K642" s="168"/>
      <c r="L642" s="168"/>
      <c r="M642" s="166"/>
      <c r="N642" s="169"/>
      <c r="O642" s="167"/>
      <c r="P642" s="168"/>
      <c r="Q642" s="169"/>
      <c r="R642" s="168"/>
      <c r="S642" s="168"/>
      <c r="T642" s="168"/>
      <c r="U642" s="168"/>
      <c r="V642" s="168"/>
      <c r="W642" s="168"/>
      <c r="X642" s="168"/>
      <c r="Y642" s="168"/>
      <c r="Z642" s="168"/>
      <c r="AA642" s="168"/>
      <c r="AB642" s="168"/>
      <c r="AC642" s="168"/>
      <c r="AD642" s="168"/>
      <c r="AE642" s="168"/>
      <c r="AF642" s="168"/>
      <c r="AG642" s="168"/>
      <c r="AH642" s="168"/>
      <c r="AI642" s="168"/>
      <c r="AJ642" s="168"/>
      <c r="AK642" s="168"/>
      <c r="AL642" s="168"/>
      <c r="AM642" s="168"/>
      <c r="AN642" s="166"/>
      <c r="AO642" s="168"/>
      <c r="AP642" s="166"/>
      <c r="AQ642" s="168"/>
      <c r="AR642" s="168"/>
      <c r="AS642" s="168"/>
      <c r="AT642" s="168"/>
      <c r="AU642" s="168"/>
      <c r="AV642" s="168"/>
      <c r="AW642" s="168"/>
      <c r="AX642" s="168"/>
      <c r="AY642" s="168"/>
      <c r="AZ642" s="168"/>
      <c r="BA642" s="166"/>
      <c r="BB642" s="166"/>
      <c r="BC642" s="169"/>
      <c r="BD642" s="170"/>
      <c r="BE642" s="171"/>
      <c r="BF642" s="171"/>
      <c r="BG642" s="171"/>
      <c r="BH642" s="171"/>
      <c r="BI642" s="168"/>
      <c r="BJ642" s="168"/>
      <c r="BK642" s="168"/>
      <c r="BL642" s="168"/>
      <c r="BM642" s="168"/>
    </row>
    <row r="643">
      <c r="A643" s="163"/>
      <c r="B643" s="174"/>
      <c r="C643" s="165"/>
      <c r="D643" s="166"/>
      <c r="E643" s="166"/>
      <c r="F643" s="167"/>
      <c r="G643" s="167"/>
      <c r="H643" s="167"/>
      <c r="I643" s="163"/>
      <c r="J643" s="168"/>
      <c r="K643" s="168"/>
      <c r="L643" s="168"/>
      <c r="M643" s="166"/>
      <c r="N643" s="169"/>
      <c r="O643" s="167"/>
      <c r="P643" s="168"/>
      <c r="Q643" s="169"/>
      <c r="R643" s="168"/>
      <c r="S643" s="168"/>
      <c r="T643" s="168"/>
      <c r="U643" s="168"/>
      <c r="V643" s="168"/>
      <c r="W643" s="168"/>
      <c r="X643" s="168"/>
      <c r="Y643" s="168"/>
      <c r="Z643" s="168"/>
      <c r="AA643" s="168"/>
      <c r="AB643" s="168"/>
      <c r="AC643" s="168"/>
      <c r="AD643" s="168"/>
      <c r="AE643" s="168"/>
      <c r="AF643" s="168"/>
      <c r="AG643" s="168"/>
      <c r="AH643" s="168"/>
      <c r="AI643" s="168"/>
      <c r="AJ643" s="168"/>
      <c r="AK643" s="168"/>
      <c r="AL643" s="168"/>
      <c r="AM643" s="168"/>
      <c r="AN643" s="166"/>
      <c r="AO643" s="168"/>
      <c r="AP643" s="166"/>
      <c r="AQ643" s="168"/>
      <c r="AR643" s="168"/>
      <c r="AS643" s="168"/>
      <c r="AT643" s="168"/>
      <c r="AU643" s="168"/>
      <c r="AV643" s="168"/>
      <c r="AW643" s="168"/>
      <c r="AX643" s="168"/>
      <c r="AY643" s="168"/>
      <c r="AZ643" s="168"/>
      <c r="BA643" s="166"/>
      <c r="BB643" s="166"/>
      <c r="BC643" s="169"/>
      <c r="BD643" s="170"/>
      <c r="BE643" s="171"/>
      <c r="BF643" s="171"/>
      <c r="BG643" s="171"/>
      <c r="BH643" s="171"/>
      <c r="BI643" s="168"/>
      <c r="BJ643" s="168"/>
      <c r="BK643" s="168"/>
      <c r="BL643" s="168"/>
      <c r="BM643" s="168"/>
    </row>
    <row r="644">
      <c r="A644" s="163"/>
      <c r="B644" s="174"/>
      <c r="C644" s="165"/>
      <c r="D644" s="166"/>
      <c r="E644" s="166"/>
      <c r="F644" s="167"/>
      <c r="G644" s="167"/>
      <c r="H644" s="167"/>
      <c r="I644" s="163"/>
      <c r="J644" s="168"/>
      <c r="K644" s="168"/>
      <c r="L644" s="168"/>
      <c r="M644" s="166"/>
      <c r="N644" s="169"/>
      <c r="O644" s="167"/>
      <c r="P644" s="168"/>
      <c r="Q644" s="169"/>
      <c r="R644" s="168"/>
      <c r="S644" s="168"/>
      <c r="T644" s="168"/>
      <c r="U644" s="168"/>
      <c r="V644" s="168"/>
      <c r="W644" s="168"/>
      <c r="X644" s="168"/>
      <c r="Y644" s="168"/>
      <c r="Z644" s="168"/>
      <c r="AA644" s="168"/>
      <c r="AB644" s="168"/>
      <c r="AC644" s="168"/>
      <c r="AD644" s="168"/>
      <c r="AE644" s="168"/>
      <c r="AF644" s="168"/>
      <c r="AG644" s="168"/>
      <c r="AH644" s="168"/>
      <c r="AI644" s="168"/>
      <c r="AJ644" s="168"/>
      <c r="AK644" s="168"/>
      <c r="AL644" s="168"/>
      <c r="AM644" s="168"/>
      <c r="AN644" s="166"/>
      <c r="AO644" s="168"/>
      <c r="AP644" s="166"/>
      <c r="AQ644" s="168"/>
      <c r="AR644" s="168"/>
      <c r="AS644" s="168"/>
      <c r="AT644" s="168"/>
      <c r="AU644" s="168"/>
      <c r="AV644" s="168"/>
      <c r="AW644" s="168"/>
      <c r="AX644" s="168"/>
      <c r="AY644" s="168"/>
      <c r="AZ644" s="168"/>
      <c r="BA644" s="166"/>
      <c r="BB644" s="166"/>
      <c r="BC644" s="169"/>
      <c r="BD644" s="170"/>
      <c r="BE644" s="171"/>
      <c r="BF644" s="171"/>
      <c r="BG644" s="171"/>
      <c r="BH644" s="171"/>
      <c r="BI644" s="168"/>
      <c r="BJ644" s="168"/>
      <c r="BK644" s="168"/>
      <c r="BL644" s="168"/>
      <c r="BM644" s="168"/>
    </row>
    <row r="645">
      <c r="A645" s="163"/>
      <c r="B645" s="174"/>
      <c r="C645" s="165"/>
      <c r="D645" s="166"/>
      <c r="E645" s="166"/>
      <c r="F645" s="167"/>
      <c r="G645" s="167"/>
      <c r="H645" s="167"/>
      <c r="I645" s="163"/>
      <c r="J645" s="168"/>
      <c r="K645" s="168"/>
      <c r="L645" s="168"/>
      <c r="M645" s="166"/>
      <c r="N645" s="169"/>
      <c r="O645" s="167"/>
      <c r="P645" s="168"/>
      <c r="Q645" s="169"/>
      <c r="R645" s="168"/>
      <c r="S645" s="168"/>
      <c r="T645" s="168"/>
      <c r="U645" s="168"/>
      <c r="V645" s="168"/>
      <c r="W645" s="168"/>
      <c r="X645" s="168"/>
      <c r="Y645" s="168"/>
      <c r="Z645" s="168"/>
      <c r="AA645" s="168"/>
      <c r="AB645" s="168"/>
      <c r="AC645" s="168"/>
      <c r="AD645" s="168"/>
      <c r="AE645" s="168"/>
      <c r="AF645" s="168"/>
      <c r="AG645" s="168"/>
      <c r="AH645" s="168"/>
      <c r="AI645" s="168"/>
      <c r="AJ645" s="168"/>
      <c r="AK645" s="168"/>
      <c r="AL645" s="168"/>
      <c r="AM645" s="168"/>
      <c r="AN645" s="166"/>
      <c r="AO645" s="168"/>
      <c r="AP645" s="166"/>
      <c r="AQ645" s="168"/>
      <c r="AR645" s="168"/>
      <c r="AS645" s="168"/>
      <c r="AT645" s="168"/>
      <c r="AU645" s="168"/>
      <c r="AV645" s="168"/>
      <c r="AW645" s="168"/>
      <c r="AX645" s="168"/>
      <c r="AY645" s="168"/>
      <c r="AZ645" s="168"/>
      <c r="BA645" s="166"/>
      <c r="BB645" s="166"/>
      <c r="BC645" s="169"/>
      <c r="BD645" s="170"/>
      <c r="BE645" s="171"/>
      <c r="BF645" s="171"/>
      <c r="BG645" s="171"/>
      <c r="BH645" s="171"/>
      <c r="BI645" s="168"/>
      <c r="BJ645" s="168"/>
      <c r="BK645" s="168"/>
      <c r="BL645" s="168"/>
      <c r="BM645" s="168"/>
    </row>
    <row r="646">
      <c r="A646" s="163"/>
      <c r="B646" s="174"/>
      <c r="C646" s="165"/>
      <c r="D646" s="166"/>
      <c r="E646" s="166"/>
      <c r="F646" s="167"/>
      <c r="G646" s="167"/>
      <c r="H646" s="167"/>
      <c r="I646" s="163"/>
      <c r="J646" s="168"/>
      <c r="K646" s="168"/>
      <c r="L646" s="168"/>
      <c r="M646" s="166"/>
      <c r="N646" s="169"/>
      <c r="O646" s="167"/>
      <c r="P646" s="168"/>
      <c r="Q646" s="169"/>
      <c r="R646" s="168"/>
      <c r="S646" s="168"/>
      <c r="T646" s="168"/>
      <c r="U646" s="168"/>
      <c r="V646" s="168"/>
      <c r="W646" s="168"/>
      <c r="X646" s="168"/>
      <c r="Y646" s="168"/>
      <c r="Z646" s="168"/>
      <c r="AA646" s="168"/>
      <c r="AB646" s="168"/>
      <c r="AC646" s="168"/>
      <c r="AD646" s="168"/>
      <c r="AE646" s="168"/>
      <c r="AF646" s="168"/>
      <c r="AG646" s="168"/>
      <c r="AH646" s="168"/>
      <c r="AI646" s="168"/>
      <c r="AJ646" s="168"/>
      <c r="AK646" s="168"/>
      <c r="AL646" s="168"/>
      <c r="AM646" s="168"/>
      <c r="AN646" s="166"/>
      <c r="AO646" s="168"/>
      <c r="AP646" s="166"/>
      <c r="AQ646" s="168"/>
      <c r="AR646" s="168"/>
      <c r="AS646" s="168"/>
      <c r="AT646" s="168"/>
      <c r="AU646" s="168"/>
      <c r="AV646" s="168"/>
      <c r="AW646" s="168"/>
      <c r="AX646" s="168"/>
      <c r="AY646" s="168"/>
      <c r="AZ646" s="168"/>
      <c r="BA646" s="166"/>
      <c r="BB646" s="166"/>
      <c r="BC646" s="169"/>
      <c r="BD646" s="170"/>
      <c r="BE646" s="171"/>
      <c r="BF646" s="171"/>
      <c r="BG646" s="171"/>
      <c r="BH646" s="171"/>
      <c r="BI646" s="168"/>
      <c r="BJ646" s="168"/>
      <c r="BK646" s="168"/>
      <c r="BL646" s="168"/>
      <c r="BM646" s="168"/>
    </row>
    <row r="647">
      <c r="A647" s="163"/>
      <c r="B647" s="174"/>
      <c r="C647" s="165"/>
      <c r="D647" s="166"/>
      <c r="E647" s="166"/>
      <c r="F647" s="167"/>
      <c r="G647" s="167"/>
      <c r="H647" s="167"/>
      <c r="I647" s="163"/>
      <c r="J647" s="168"/>
      <c r="K647" s="168"/>
      <c r="L647" s="168"/>
      <c r="M647" s="166"/>
      <c r="N647" s="169"/>
      <c r="O647" s="167"/>
      <c r="P647" s="168"/>
      <c r="Q647" s="169"/>
      <c r="R647" s="168"/>
      <c r="S647" s="168"/>
      <c r="T647" s="168"/>
      <c r="U647" s="168"/>
      <c r="V647" s="168"/>
      <c r="W647" s="168"/>
      <c r="X647" s="168"/>
      <c r="Y647" s="168"/>
      <c r="Z647" s="168"/>
      <c r="AA647" s="168"/>
      <c r="AB647" s="168"/>
      <c r="AC647" s="168"/>
      <c r="AD647" s="168"/>
      <c r="AE647" s="168"/>
      <c r="AF647" s="168"/>
      <c r="AG647" s="168"/>
      <c r="AH647" s="168"/>
      <c r="AI647" s="168"/>
      <c r="AJ647" s="168"/>
      <c r="AK647" s="168"/>
      <c r="AL647" s="168"/>
      <c r="AM647" s="168"/>
      <c r="AN647" s="166"/>
      <c r="AO647" s="168"/>
      <c r="AP647" s="166"/>
      <c r="AQ647" s="168"/>
      <c r="AR647" s="168"/>
      <c r="AS647" s="168"/>
      <c r="AT647" s="168"/>
      <c r="AU647" s="168"/>
      <c r="AV647" s="168"/>
      <c r="AW647" s="168"/>
      <c r="AX647" s="168"/>
      <c r="AY647" s="168"/>
      <c r="AZ647" s="168"/>
      <c r="BA647" s="166"/>
      <c r="BB647" s="166"/>
      <c r="BC647" s="169"/>
      <c r="BD647" s="170"/>
      <c r="BE647" s="171"/>
      <c r="BF647" s="171"/>
      <c r="BG647" s="171"/>
      <c r="BH647" s="171"/>
      <c r="BI647" s="168"/>
      <c r="BJ647" s="168"/>
      <c r="BK647" s="168"/>
      <c r="BL647" s="168"/>
      <c r="BM647" s="168"/>
    </row>
    <row r="648">
      <c r="A648" s="163"/>
      <c r="B648" s="174"/>
      <c r="C648" s="165"/>
      <c r="D648" s="166"/>
      <c r="E648" s="166"/>
      <c r="F648" s="167"/>
      <c r="G648" s="167"/>
      <c r="H648" s="167"/>
      <c r="I648" s="163"/>
      <c r="J648" s="168"/>
      <c r="K648" s="168"/>
      <c r="L648" s="168"/>
      <c r="M648" s="166"/>
      <c r="N648" s="169"/>
      <c r="O648" s="167"/>
      <c r="P648" s="168"/>
      <c r="Q648" s="169"/>
      <c r="R648" s="168"/>
      <c r="S648" s="168"/>
      <c r="T648" s="168"/>
      <c r="U648" s="168"/>
      <c r="V648" s="168"/>
      <c r="W648" s="168"/>
      <c r="X648" s="168"/>
      <c r="Y648" s="168"/>
      <c r="Z648" s="168"/>
      <c r="AA648" s="168"/>
      <c r="AB648" s="168"/>
      <c r="AC648" s="168"/>
      <c r="AD648" s="168"/>
      <c r="AE648" s="168"/>
      <c r="AF648" s="168"/>
      <c r="AG648" s="168"/>
      <c r="AH648" s="168"/>
      <c r="AI648" s="168"/>
      <c r="AJ648" s="168"/>
      <c r="AK648" s="168"/>
      <c r="AL648" s="168"/>
      <c r="AM648" s="168"/>
      <c r="AN648" s="166"/>
      <c r="AO648" s="168"/>
      <c r="AP648" s="166"/>
      <c r="AQ648" s="168"/>
      <c r="AR648" s="168"/>
      <c r="AS648" s="168"/>
      <c r="AT648" s="168"/>
      <c r="AU648" s="168"/>
      <c r="AV648" s="168"/>
      <c r="AW648" s="168"/>
      <c r="AX648" s="168"/>
      <c r="AY648" s="168"/>
      <c r="AZ648" s="168"/>
      <c r="BA648" s="166"/>
      <c r="BB648" s="166"/>
      <c r="BC648" s="169"/>
      <c r="BD648" s="170"/>
      <c r="BE648" s="171"/>
      <c r="BF648" s="171"/>
      <c r="BG648" s="171"/>
      <c r="BH648" s="171"/>
      <c r="BI648" s="168"/>
      <c r="BJ648" s="168"/>
      <c r="BK648" s="168"/>
      <c r="BL648" s="168"/>
      <c r="BM648" s="168"/>
    </row>
    <row r="649">
      <c r="A649" s="163"/>
      <c r="B649" s="174"/>
      <c r="C649" s="165"/>
      <c r="D649" s="166"/>
      <c r="E649" s="166"/>
      <c r="F649" s="167"/>
      <c r="G649" s="167"/>
      <c r="H649" s="167"/>
      <c r="I649" s="163"/>
      <c r="J649" s="168"/>
      <c r="K649" s="168"/>
      <c r="L649" s="168"/>
      <c r="M649" s="166"/>
      <c r="N649" s="169"/>
      <c r="O649" s="167"/>
      <c r="P649" s="168"/>
      <c r="Q649" s="169"/>
      <c r="R649" s="168"/>
      <c r="S649" s="168"/>
      <c r="T649" s="168"/>
      <c r="U649" s="168"/>
      <c r="V649" s="168"/>
      <c r="W649" s="168"/>
      <c r="X649" s="168"/>
      <c r="Y649" s="168"/>
      <c r="Z649" s="168"/>
      <c r="AA649" s="168"/>
      <c r="AB649" s="168"/>
      <c r="AC649" s="168"/>
      <c r="AD649" s="168"/>
      <c r="AE649" s="168"/>
      <c r="AF649" s="168"/>
      <c r="AG649" s="168"/>
      <c r="AH649" s="168"/>
      <c r="AI649" s="168"/>
      <c r="AJ649" s="168"/>
      <c r="AK649" s="168"/>
      <c r="AL649" s="168"/>
      <c r="AM649" s="168"/>
      <c r="AN649" s="166"/>
      <c r="AO649" s="168"/>
      <c r="AP649" s="166"/>
      <c r="AQ649" s="168"/>
      <c r="AR649" s="168"/>
      <c r="AS649" s="168"/>
      <c r="AT649" s="168"/>
      <c r="AU649" s="168"/>
      <c r="AV649" s="168"/>
      <c r="AW649" s="168"/>
      <c r="AX649" s="168"/>
      <c r="AY649" s="168"/>
      <c r="AZ649" s="168"/>
      <c r="BA649" s="166"/>
      <c r="BB649" s="166"/>
      <c r="BC649" s="169"/>
      <c r="BD649" s="170"/>
      <c r="BE649" s="171"/>
      <c r="BF649" s="171"/>
      <c r="BG649" s="171"/>
      <c r="BH649" s="171"/>
      <c r="BI649" s="168"/>
      <c r="BJ649" s="168"/>
      <c r="BK649" s="168"/>
      <c r="BL649" s="168"/>
      <c r="BM649" s="168"/>
    </row>
    <row r="650">
      <c r="A650" s="163"/>
      <c r="B650" s="174"/>
      <c r="C650" s="165"/>
      <c r="D650" s="166"/>
      <c r="E650" s="166"/>
      <c r="F650" s="167"/>
      <c r="G650" s="167"/>
      <c r="H650" s="167"/>
      <c r="I650" s="163"/>
      <c r="J650" s="168"/>
      <c r="K650" s="168"/>
      <c r="L650" s="168"/>
      <c r="M650" s="166"/>
      <c r="N650" s="169"/>
      <c r="O650" s="167"/>
      <c r="P650" s="168"/>
      <c r="Q650" s="169"/>
      <c r="R650" s="168"/>
      <c r="S650" s="168"/>
      <c r="T650" s="168"/>
      <c r="U650" s="168"/>
      <c r="V650" s="168"/>
      <c r="W650" s="168"/>
      <c r="X650" s="168"/>
      <c r="Y650" s="168"/>
      <c r="Z650" s="168"/>
      <c r="AA650" s="168"/>
      <c r="AB650" s="168"/>
      <c r="AC650" s="168"/>
      <c r="AD650" s="168"/>
      <c r="AE650" s="168"/>
      <c r="AF650" s="168"/>
      <c r="AG650" s="168"/>
      <c r="AH650" s="168"/>
      <c r="AI650" s="168"/>
      <c r="AJ650" s="168"/>
      <c r="AK650" s="168"/>
      <c r="AL650" s="168"/>
      <c r="AM650" s="168"/>
      <c r="AN650" s="166"/>
      <c r="AO650" s="168"/>
      <c r="AP650" s="166"/>
      <c r="AQ650" s="168"/>
      <c r="AR650" s="168"/>
      <c r="AS650" s="168"/>
      <c r="AT650" s="168"/>
      <c r="AU650" s="168"/>
      <c r="AV650" s="168"/>
      <c r="AW650" s="168"/>
      <c r="AX650" s="168"/>
      <c r="AY650" s="168"/>
      <c r="AZ650" s="168"/>
      <c r="BA650" s="166"/>
      <c r="BB650" s="166"/>
      <c r="BC650" s="169"/>
      <c r="BD650" s="170"/>
      <c r="BE650" s="171"/>
      <c r="BF650" s="171"/>
      <c r="BG650" s="171"/>
      <c r="BH650" s="171"/>
      <c r="BI650" s="168"/>
      <c r="BJ650" s="168"/>
      <c r="BK650" s="168"/>
      <c r="BL650" s="168"/>
      <c r="BM650" s="168"/>
    </row>
    <row r="651">
      <c r="A651" s="163"/>
      <c r="B651" s="174"/>
      <c r="C651" s="165"/>
      <c r="D651" s="166"/>
      <c r="E651" s="166"/>
      <c r="F651" s="167"/>
      <c r="G651" s="167"/>
      <c r="H651" s="167"/>
      <c r="I651" s="163"/>
      <c r="J651" s="168"/>
      <c r="K651" s="168"/>
      <c r="L651" s="168"/>
      <c r="M651" s="166"/>
      <c r="N651" s="169"/>
      <c r="O651" s="167"/>
      <c r="P651" s="168"/>
      <c r="Q651" s="169"/>
      <c r="R651" s="168"/>
      <c r="S651" s="168"/>
      <c r="T651" s="168"/>
      <c r="U651" s="168"/>
      <c r="V651" s="168"/>
      <c r="W651" s="168"/>
      <c r="X651" s="168"/>
      <c r="Y651" s="168"/>
      <c r="Z651" s="168"/>
      <c r="AA651" s="168"/>
      <c r="AB651" s="168"/>
      <c r="AC651" s="168"/>
      <c r="AD651" s="168"/>
      <c r="AE651" s="168"/>
      <c r="AF651" s="168"/>
      <c r="AG651" s="168"/>
      <c r="AH651" s="168"/>
      <c r="AI651" s="168"/>
      <c r="AJ651" s="168"/>
      <c r="AK651" s="168"/>
      <c r="AL651" s="168"/>
      <c r="AM651" s="168"/>
      <c r="AN651" s="166"/>
      <c r="AO651" s="168"/>
      <c r="AP651" s="166"/>
      <c r="AQ651" s="168"/>
      <c r="AR651" s="168"/>
      <c r="AS651" s="168"/>
      <c r="AT651" s="168"/>
      <c r="AU651" s="168"/>
      <c r="AV651" s="168"/>
      <c r="AW651" s="168"/>
      <c r="AX651" s="168"/>
      <c r="AY651" s="168"/>
      <c r="AZ651" s="168"/>
      <c r="BA651" s="166"/>
      <c r="BB651" s="166"/>
      <c r="BC651" s="169"/>
      <c r="BD651" s="170"/>
      <c r="BE651" s="171"/>
      <c r="BF651" s="171"/>
      <c r="BG651" s="171"/>
      <c r="BH651" s="171"/>
      <c r="BI651" s="168"/>
      <c r="BJ651" s="168"/>
      <c r="BK651" s="168"/>
      <c r="BL651" s="168"/>
      <c r="BM651" s="168"/>
    </row>
    <row r="652">
      <c r="A652" s="163"/>
      <c r="B652" s="174"/>
      <c r="C652" s="165"/>
      <c r="D652" s="166"/>
      <c r="E652" s="166"/>
      <c r="F652" s="167"/>
      <c r="G652" s="167"/>
      <c r="H652" s="167"/>
      <c r="I652" s="163"/>
      <c r="J652" s="168"/>
      <c r="K652" s="168"/>
      <c r="L652" s="168"/>
      <c r="M652" s="166"/>
      <c r="N652" s="169"/>
      <c r="O652" s="167"/>
      <c r="P652" s="168"/>
      <c r="Q652" s="169"/>
      <c r="R652" s="168"/>
      <c r="S652" s="168"/>
      <c r="T652" s="168"/>
      <c r="U652" s="168"/>
      <c r="V652" s="168"/>
      <c r="W652" s="168"/>
      <c r="X652" s="168"/>
      <c r="Y652" s="168"/>
      <c r="Z652" s="168"/>
      <c r="AA652" s="168"/>
      <c r="AB652" s="168"/>
      <c r="AC652" s="168"/>
      <c r="AD652" s="168"/>
      <c r="AE652" s="168"/>
      <c r="AF652" s="168"/>
      <c r="AG652" s="168"/>
      <c r="AH652" s="168"/>
      <c r="AI652" s="168"/>
      <c r="AJ652" s="168"/>
      <c r="AK652" s="168"/>
      <c r="AL652" s="168"/>
      <c r="AM652" s="168"/>
      <c r="AN652" s="166"/>
      <c r="AO652" s="168"/>
      <c r="AP652" s="166"/>
      <c r="AQ652" s="168"/>
      <c r="AR652" s="168"/>
      <c r="AS652" s="168"/>
      <c r="AT652" s="168"/>
      <c r="AU652" s="168"/>
      <c r="AV652" s="168"/>
      <c r="AW652" s="168"/>
      <c r="AX652" s="168"/>
      <c r="AY652" s="168"/>
      <c r="AZ652" s="168"/>
      <c r="BA652" s="166"/>
      <c r="BB652" s="166"/>
      <c r="BC652" s="169"/>
      <c r="BD652" s="170"/>
      <c r="BE652" s="171"/>
      <c r="BF652" s="171"/>
      <c r="BG652" s="171"/>
      <c r="BH652" s="171"/>
      <c r="BI652" s="168"/>
      <c r="BJ652" s="168"/>
      <c r="BK652" s="168"/>
      <c r="BL652" s="168"/>
      <c r="BM652" s="168"/>
    </row>
    <row r="653">
      <c r="A653" s="163"/>
      <c r="B653" s="174"/>
      <c r="C653" s="165"/>
      <c r="D653" s="166"/>
      <c r="E653" s="166"/>
      <c r="F653" s="167"/>
      <c r="G653" s="167"/>
      <c r="H653" s="167"/>
      <c r="I653" s="163"/>
      <c r="J653" s="168"/>
      <c r="K653" s="168"/>
      <c r="L653" s="168"/>
      <c r="M653" s="166"/>
      <c r="N653" s="169"/>
      <c r="O653" s="167"/>
      <c r="P653" s="168"/>
      <c r="Q653" s="169"/>
      <c r="R653" s="168"/>
      <c r="S653" s="168"/>
      <c r="T653" s="168"/>
      <c r="U653" s="168"/>
      <c r="V653" s="168"/>
      <c r="W653" s="168"/>
      <c r="X653" s="168"/>
      <c r="Y653" s="168"/>
      <c r="Z653" s="168"/>
      <c r="AA653" s="168"/>
      <c r="AB653" s="168"/>
      <c r="AC653" s="168"/>
      <c r="AD653" s="168"/>
      <c r="AE653" s="168"/>
      <c r="AF653" s="168"/>
      <c r="AG653" s="168"/>
      <c r="AH653" s="168"/>
      <c r="AI653" s="168"/>
      <c r="AJ653" s="168"/>
      <c r="AK653" s="168"/>
      <c r="AL653" s="168"/>
      <c r="AM653" s="168"/>
      <c r="AN653" s="166"/>
      <c r="AO653" s="168"/>
      <c r="AP653" s="166"/>
      <c r="AQ653" s="168"/>
      <c r="AR653" s="168"/>
      <c r="AS653" s="168"/>
      <c r="AT653" s="168"/>
      <c r="AU653" s="168"/>
      <c r="AV653" s="168"/>
      <c r="AW653" s="168"/>
      <c r="AX653" s="168"/>
      <c r="AY653" s="168"/>
      <c r="AZ653" s="168"/>
      <c r="BA653" s="166"/>
      <c r="BB653" s="166"/>
      <c r="BC653" s="169"/>
      <c r="BD653" s="170"/>
      <c r="BE653" s="171"/>
      <c r="BF653" s="171"/>
      <c r="BG653" s="171"/>
      <c r="BH653" s="171"/>
      <c r="BI653" s="168"/>
      <c r="BJ653" s="168"/>
      <c r="BK653" s="168"/>
      <c r="BL653" s="168"/>
      <c r="BM653" s="168"/>
    </row>
    <row r="654">
      <c r="A654" s="163"/>
      <c r="B654" s="174"/>
      <c r="C654" s="165"/>
      <c r="D654" s="166"/>
      <c r="E654" s="166"/>
      <c r="F654" s="167"/>
      <c r="G654" s="167"/>
      <c r="H654" s="167"/>
      <c r="I654" s="163"/>
      <c r="J654" s="168"/>
      <c r="K654" s="168"/>
      <c r="L654" s="168"/>
      <c r="M654" s="166"/>
      <c r="N654" s="169"/>
      <c r="O654" s="167"/>
      <c r="P654" s="168"/>
      <c r="Q654" s="169"/>
      <c r="R654" s="168"/>
      <c r="S654" s="168"/>
      <c r="T654" s="168"/>
      <c r="U654" s="168"/>
      <c r="V654" s="168"/>
      <c r="W654" s="168"/>
      <c r="X654" s="168"/>
      <c r="Y654" s="168"/>
      <c r="Z654" s="168"/>
      <c r="AA654" s="168"/>
      <c r="AB654" s="168"/>
      <c r="AC654" s="168"/>
      <c r="AD654" s="168"/>
      <c r="AE654" s="168"/>
      <c r="AF654" s="168"/>
      <c r="AG654" s="168"/>
      <c r="AH654" s="168"/>
      <c r="AI654" s="168"/>
      <c r="AJ654" s="168"/>
      <c r="AK654" s="168"/>
      <c r="AL654" s="168"/>
      <c r="AM654" s="168"/>
      <c r="AN654" s="166"/>
      <c r="AO654" s="168"/>
      <c r="AP654" s="166"/>
      <c r="AQ654" s="168"/>
      <c r="AR654" s="168"/>
      <c r="AS654" s="168"/>
      <c r="AT654" s="168"/>
      <c r="AU654" s="168"/>
      <c r="AV654" s="168"/>
      <c r="AW654" s="168"/>
      <c r="AX654" s="168"/>
      <c r="AY654" s="168"/>
      <c r="AZ654" s="168"/>
      <c r="BA654" s="166"/>
      <c r="BB654" s="166"/>
      <c r="BC654" s="169"/>
      <c r="BD654" s="170"/>
      <c r="BE654" s="171"/>
      <c r="BF654" s="171"/>
      <c r="BG654" s="171"/>
      <c r="BH654" s="171"/>
      <c r="BI654" s="168"/>
      <c r="BJ654" s="168"/>
      <c r="BK654" s="168"/>
      <c r="BL654" s="168"/>
      <c r="BM654" s="168"/>
    </row>
    <row r="655">
      <c r="A655" s="163"/>
      <c r="B655" s="174"/>
      <c r="C655" s="165"/>
      <c r="D655" s="166"/>
      <c r="E655" s="166"/>
      <c r="F655" s="167"/>
      <c r="G655" s="167"/>
      <c r="H655" s="167"/>
      <c r="I655" s="163"/>
      <c r="J655" s="168"/>
      <c r="K655" s="168"/>
      <c r="L655" s="168"/>
      <c r="M655" s="166"/>
      <c r="N655" s="169"/>
      <c r="O655" s="167"/>
      <c r="P655" s="168"/>
      <c r="Q655" s="169"/>
      <c r="R655" s="168"/>
      <c r="S655" s="168"/>
      <c r="T655" s="168"/>
      <c r="U655" s="168"/>
      <c r="V655" s="168"/>
      <c r="W655" s="168"/>
      <c r="X655" s="168"/>
      <c r="Y655" s="168"/>
      <c r="Z655" s="168"/>
      <c r="AA655" s="168"/>
      <c r="AB655" s="168"/>
      <c r="AC655" s="168"/>
      <c r="AD655" s="168"/>
      <c r="AE655" s="168"/>
      <c r="AF655" s="168"/>
      <c r="AG655" s="168"/>
      <c r="AH655" s="168"/>
      <c r="AI655" s="168"/>
      <c r="AJ655" s="168"/>
      <c r="AK655" s="168"/>
      <c r="AL655" s="168"/>
      <c r="AM655" s="168"/>
      <c r="AN655" s="166"/>
      <c r="AO655" s="168"/>
      <c r="AP655" s="166"/>
      <c r="AQ655" s="168"/>
      <c r="AR655" s="168"/>
      <c r="AS655" s="168"/>
      <c r="AT655" s="168"/>
      <c r="AU655" s="168"/>
      <c r="AV655" s="168"/>
      <c r="AW655" s="168"/>
      <c r="AX655" s="168"/>
      <c r="AY655" s="168"/>
      <c r="AZ655" s="168"/>
      <c r="BA655" s="166"/>
      <c r="BB655" s="166"/>
      <c r="BC655" s="169"/>
      <c r="BD655" s="170"/>
      <c r="BE655" s="171"/>
      <c r="BF655" s="171"/>
      <c r="BG655" s="171"/>
      <c r="BH655" s="171"/>
      <c r="BI655" s="168"/>
      <c r="BJ655" s="168"/>
      <c r="BK655" s="168"/>
      <c r="BL655" s="168"/>
      <c r="BM655" s="168"/>
    </row>
    <row r="656">
      <c r="A656" s="163"/>
      <c r="B656" s="174"/>
      <c r="C656" s="165"/>
      <c r="D656" s="166"/>
      <c r="E656" s="166"/>
      <c r="F656" s="167"/>
      <c r="G656" s="167"/>
      <c r="H656" s="167"/>
      <c r="I656" s="163"/>
      <c r="J656" s="168"/>
      <c r="K656" s="168"/>
      <c r="L656" s="168"/>
      <c r="M656" s="166"/>
      <c r="N656" s="169"/>
      <c r="O656" s="167"/>
      <c r="P656" s="168"/>
      <c r="Q656" s="169"/>
      <c r="R656" s="168"/>
      <c r="S656" s="168"/>
      <c r="T656" s="168"/>
      <c r="U656" s="168"/>
      <c r="V656" s="168"/>
      <c r="W656" s="168"/>
      <c r="X656" s="168"/>
      <c r="Y656" s="168"/>
      <c r="Z656" s="168"/>
      <c r="AA656" s="168"/>
      <c r="AB656" s="168"/>
      <c r="AC656" s="168"/>
      <c r="AD656" s="168"/>
      <c r="AE656" s="168"/>
      <c r="AF656" s="168"/>
      <c r="AG656" s="168"/>
      <c r="AH656" s="168"/>
      <c r="AI656" s="168"/>
      <c r="AJ656" s="168"/>
      <c r="AK656" s="168"/>
      <c r="AL656" s="168"/>
      <c r="AM656" s="168"/>
      <c r="AN656" s="166"/>
      <c r="AO656" s="168"/>
      <c r="AP656" s="166"/>
      <c r="AQ656" s="168"/>
      <c r="AR656" s="168"/>
      <c r="AS656" s="168"/>
      <c r="AT656" s="168"/>
      <c r="AU656" s="168"/>
      <c r="AV656" s="168"/>
      <c r="AW656" s="168"/>
      <c r="AX656" s="168"/>
      <c r="AY656" s="168"/>
      <c r="AZ656" s="168"/>
      <c r="BA656" s="166"/>
      <c r="BB656" s="166"/>
      <c r="BC656" s="169"/>
      <c r="BD656" s="170"/>
      <c r="BE656" s="171"/>
      <c r="BF656" s="171"/>
      <c r="BG656" s="171"/>
      <c r="BH656" s="171"/>
      <c r="BI656" s="168"/>
      <c r="BJ656" s="168"/>
      <c r="BK656" s="168"/>
      <c r="BL656" s="168"/>
      <c r="BM656" s="168"/>
    </row>
    <row r="657">
      <c r="A657" s="163"/>
      <c r="B657" s="174"/>
      <c r="C657" s="165"/>
      <c r="D657" s="166"/>
      <c r="E657" s="166"/>
      <c r="F657" s="167"/>
      <c r="G657" s="167"/>
      <c r="H657" s="167"/>
      <c r="I657" s="163"/>
      <c r="J657" s="168"/>
      <c r="K657" s="168"/>
      <c r="L657" s="168"/>
      <c r="M657" s="166"/>
      <c r="N657" s="169"/>
      <c r="O657" s="167"/>
      <c r="P657" s="168"/>
      <c r="Q657" s="169"/>
      <c r="R657" s="168"/>
      <c r="S657" s="168"/>
      <c r="T657" s="168"/>
      <c r="U657" s="168"/>
      <c r="V657" s="168"/>
      <c r="W657" s="168"/>
      <c r="X657" s="168"/>
      <c r="Y657" s="168"/>
      <c r="Z657" s="168"/>
      <c r="AA657" s="168"/>
      <c r="AB657" s="168"/>
      <c r="AC657" s="168"/>
      <c r="AD657" s="168"/>
      <c r="AE657" s="168"/>
      <c r="AF657" s="168"/>
      <c r="AG657" s="168"/>
      <c r="AH657" s="168"/>
      <c r="AI657" s="168"/>
      <c r="AJ657" s="168"/>
      <c r="AK657" s="168"/>
      <c r="AL657" s="168"/>
      <c r="AM657" s="168"/>
      <c r="AN657" s="166"/>
      <c r="AO657" s="168"/>
      <c r="AP657" s="166"/>
      <c r="AQ657" s="168"/>
      <c r="AR657" s="168"/>
      <c r="AS657" s="168"/>
      <c r="AT657" s="168"/>
      <c r="AU657" s="168"/>
      <c r="AV657" s="168"/>
      <c r="AW657" s="168"/>
      <c r="AX657" s="168"/>
      <c r="AY657" s="168"/>
      <c r="AZ657" s="168"/>
      <c r="BA657" s="166"/>
      <c r="BB657" s="166"/>
      <c r="BC657" s="169"/>
      <c r="BD657" s="170"/>
      <c r="BE657" s="171"/>
      <c r="BF657" s="171"/>
      <c r="BG657" s="171"/>
      <c r="BH657" s="171"/>
      <c r="BI657" s="168"/>
      <c r="BJ657" s="168"/>
      <c r="BK657" s="168"/>
      <c r="BL657" s="168"/>
      <c r="BM657" s="168"/>
    </row>
    <row r="658">
      <c r="A658" s="163"/>
      <c r="B658" s="174"/>
      <c r="C658" s="165"/>
      <c r="D658" s="166"/>
      <c r="E658" s="166"/>
      <c r="F658" s="167"/>
      <c r="G658" s="167"/>
      <c r="H658" s="167"/>
      <c r="I658" s="163"/>
      <c r="J658" s="168"/>
      <c r="K658" s="168"/>
      <c r="L658" s="168"/>
      <c r="M658" s="166"/>
      <c r="N658" s="169"/>
      <c r="O658" s="167"/>
      <c r="P658" s="168"/>
      <c r="Q658" s="169"/>
      <c r="R658" s="168"/>
      <c r="S658" s="168"/>
      <c r="T658" s="168"/>
      <c r="U658" s="168"/>
      <c r="V658" s="168"/>
      <c r="W658" s="168"/>
      <c r="X658" s="168"/>
      <c r="Y658" s="168"/>
      <c r="Z658" s="168"/>
      <c r="AA658" s="168"/>
      <c r="AB658" s="168"/>
      <c r="AC658" s="168"/>
      <c r="AD658" s="168"/>
      <c r="AE658" s="168"/>
      <c r="AF658" s="168"/>
      <c r="AG658" s="168"/>
      <c r="AH658" s="168"/>
      <c r="AI658" s="168"/>
      <c r="AJ658" s="168"/>
      <c r="AK658" s="168"/>
      <c r="AL658" s="168"/>
      <c r="AM658" s="168"/>
      <c r="AN658" s="166"/>
      <c r="AO658" s="168"/>
      <c r="AP658" s="166"/>
      <c r="AQ658" s="168"/>
      <c r="AR658" s="168"/>
      <c r="AS658" s="168"/>
      <c r="AT658" s="168"/>
      <c r="AU658" s="168"/>
      <c r="AV658" s="168"/>
      <c r="AW658" s="168"/>
      <c r="AX658" s="168"/>
      <c r="AY658" s="168"/>
      <c r="AZ658" s="168"/>
      <c r="BA658" s="166"/>
      <c r="BB658" s="166"/>
      <c r="BC658" s="169"/>
      <c r="BD658" s="170"/>
      <c r="BE658" s="171"/>
      <c r="BF658" s="171"/>
      <c r="BG658" s="171"/>
      <c r="BH658" s="171"/>
      <c r="BI658" s="168"/>
      <c r="BJ658" s="168"/>
      <c r="BK658" s="168"/>
      <c r="BL658" s="168"/>
      <c r="BM658" s="168"/>
    </row>
    <row r="659">
      <c r="A659" s="163"/>
      <c r="B659" s="174"/>
      <c r="C659" s="165"/>
      <c r="D659" s="166"/>
      <c r="E659" s="166"/>
      <c r="F659" s="167"/>
      <c r="G659" s="167"/>
      <c r="H659" s="167"/>
      <c r="I659" s="163"/>
      <c r="J659" s="168"/>
      <c r="K659" s="168"/>
      <c r="L659" s="168"/>
      <c r="M659" s="166"/>
      <c r="N659" s="169"/>
      <c r="O659" s="167"/>
      <c r="P659" s="168"/>
      <c r="Q659" s="169"/>
      <c r="R659" s="168"/>
      <c r="S659" s="168"/>
      <c r="T659" s="168"/>
      <c r="U659" s="168"/>
      <c r="V659" s="168"/>
      <c r="W659" s="168"/>
      <c r="X659" s="168"/>
      <c r="Y659" s="168"/>
      <c r="Z659" s="168"/>
      <c r="AA659" s="168"/>
      <c r="AB659" s="168"/>
      <c r="AC659" s="168"/>
      <c r="AD659" s="168"/>
      <c r="AE659" s="168"/>
      <c r="AF659" s="168"/>
      <c r="AG659" s="168"/>
      <c r="AH659" s="168"/>
      <c r="AI659" s="168"/>
      <c r="AJ659" s="168"/>
      <c r="AK659" s="168"/>
      <c r="AL659" s="168"/>
      <c r="AM659" s="168"/>
      <c r="AN659" s="166"/>
      <c r="AO659" s="168"/>
      <c r="AP659" s="166"/>
      <c r="AQ659" s="168"/>
      <c r="AR659" s="168"/>
      <c r="AS659" s="168"/>
      <c r="AT659" s="168"/>
      <c r="AU659" s="168"/>
      <c r="AV659" s="168"/>
      <c r="AW659" s="168"/>
      <c r="AX659" s="168"/>
      <c r="AY659" s="168"/>
      <c r="AZ659" s="168"/>
      <c r="BA659" s="166"/>
      <c r="BB659" s="166"/>
      <c r="BC659" s="169"/>
      <c r="BD659" s="170"/>
      <c r="BE659" s="171"/>
      <c r="BF659" s="171"/>
      <c r="BG659" s="171"/>
      <c r="BH659" s="171"/>
      <c r="BI659" s="168"/>
      <c r="BJ659" s="168"/>
      <c r="BK659" s="168"/>
      <c r="BL659" s="168"/>
      <c r="BM659" s="168"/>
    </row>
    <row r="660">
      <c r="A660" s="163"/>
      <c r="B660" s="174"/>
      <c r="C660" s="165"/>
      <c r="D660" s="166"/>
      <c r="E660" s="166"/>
      <c r="F660" s="167"/>
      <c r="G660" s="167"/>
      <c r="H660" s="167"/>
      <c r="I660" s="163"/>
      <c r="J660" s="168"/>
      <c r="K660" s="168"/>
      <c r="L660" s="168"/>
      <c r="M660" s="166"/>
      <c r="N660" s="169"/>
      <c r="O660" s="167"/>
      <c r="P660" s="168"/>
      <c r="Q660" s="169"/>
      <c r="R660" s="168"/>
      <c r="S660" s="168"/>
      <c r="T660" s="168"/>
      <c r="U660" s="168"/>
      <c r="V660" s="168"/>
      <c r="W660" s="168"/>
      <c r="X660" s="168"/>
      <c r="Y660" s="168"/>
      <c r="Z660" s="168"/>
      <c r="AA660" s="168"/>
      <c r="AB660" s="168"/>
      <c r="AC660" s="168"/>
      <c r="AD660" s="168"/>
      <c r="AE660" s="168"/>
      <c r="AF660" s="168"/>
      <c r="AG660" s="168"/>
      <c r="AH660" s="168"/>
      <c r="AI660" s="168"/>
      <c r="AJ660" s="168"/>
      <c r="AK660" s="168"/>
      <c r="AL660" s="168"/>
      <c r="AM660" s="168"/>
      <c r="AN660" s="166"/>
      <c r="AO660" s="168"/>
      <c r="AP660" s="166"/>
      <c r="AQ660" s="168"/>
      <c r="AR660" s="168"/>
      <c r="AS660" s="168"/>
      <c r="AT660" s="168"/>
      <c r="AU660" s="168"/>
      <c r="AV660" s="168"/>
      <c r="AW660" s="168"/>
      <c r="AX660" s="168"/>
      <c r="AY660" s="168"/>
      <c r="AZ660" s="168"/>
      <c r="BA660" s="166"/>
      <c r="BB660" s="166"/>
      <c r="BC660" s="169"/>
      <c r="BD660" s="170"/>
      <c r="BE660" s="171"/>
      <c r="BF660" s="171"/>
      <c r="BG660" s="171"/>
      <c r="BH660" s="171"/>
      <c r="BI660" s="168"/>
      <c r="BJ660" s="168"/>
      <c r="BK660" s="168"/>
      <c r="BL660" s="168"/>
      <c r="BM660" s="168"/>
    </row>
    <row r="661">
      <c r="A661" s="163"/>
      <c r="B661" s="174"/>
      <c r="C661" s="165"/>
      <c r="D661" s="166"/>
      <c r="E661" s="166"/>
      <c r="F661" s="167"/>
      <c r="G661" s="167"/>
      <c r="H661" s="167"/>
      <c r="I661" s="163"/>
      <c r="J661" s="168"/>
      <c r="K661" s="168"/>
      <c r="L661" s="168"/>
      <c r="M661" s="166"/>
      <c r="N661" s="169"/>
      <c r="O661" s="167"/>
      <c r="P661" s="168"/>
      <c r="Q661" s="169"/>
      <c r="R661" s="168"/>
      <c r="S661" s="168"/>
      <c r="T661" s="168"/>
      <c r="U661" s="168"/>
      <c r="V661" s="168"/>
      <c r="W661" s="168"/>
      <c r="X661" s="168"/>
      <c r="Y661" s="168"/>
      <c r="Z661" s="168"/>
      <c r="AA661" s="168"/>
      <c r="AB661" s="168"/>
      <c r="AC661" s="168"/>
      <c r="AD661" s="168"/>
      <c r="AE661" s="168"/>
      <c r="AF661" s="168"/>
      <c r="AG661" s="168"/>
      <c r="AH661" s="168"/>
      <c r="AI661" s="168"/>
      <c r="AJ661" s="168"/>
      <c r="AK661" s="168"/>
      <c r="AL661" s="168"/>
      <c r="AM661" s="168"/>
      <c r="AN661" s="166"/>
      <c r="AO661" s="168"/>
      <c r="AP661" s="166"/>
      <c r="AQ661" s="168"/>
      <c r="AR661" s="168"/>
      <c r="AS661" s="168"/>
      <c r="AT661" s="168"/>
      <c r="AU661" s="168"/>
      <c r="AV661" s="168"/>
      <c r="AW661" s="168"/>
      <c r="AX661" s="168"/>
      <c r="AY661" s="168"/>
      <c r="AZ661" s="168"/>
      <c r="BA661" s="166"/>
      <c r="BB661" s="166"/>
      <c r="BC661" s="169"/>
      <c r="BD661" s="170"/>
      <c r="BE661" s="171"/>
      <c r="BF661" s="171"/>
      <c r="BG661" s="171"/>
      <c r="BH661" s="171"/>
      <c r="BI661" s="168"/>
      <c r="BJ661" s="168"/>
      <c r="BK661" s="168"/>
      <c r="BL661" s="168"/>
      <c r="BM661" s="168"/>
    </row>
    <row r="662">
      <c r="A662" s="163"/>
      <c r="B662" s="174"/>
      <c r="C662" s="165"/>
      <c r="D662" s="166"/>
      <c r="E662" s="166"/>
      <c r="F662" s="167"/>
      <c r="G662" s="167"/>
      <c r="H662" s="167"/>
      <c r="I662" s="163"/>
      <c r="J662" s="168"/>
      <c r="K662" s="168"/>
      <c r="L662" s="168"/>
      <c r="M662" s="166"/>
      <c r="N662" s="169"/>
      <c r="O662" s="167"/>
      <c r="P662" s="168"/>
      <c r="Q662" s="169"/>
      <c r="R662" s="168"/>
      <c r="S662" s="168"/>
      <c r="T662" s="168"/>
      <c r="U662" s="168"/>
      <c r="V662" s="168"/>
      <c r="W662" s="168"/>
      <c r="X662" s="168"/>
      <c r="Y662" s="168"/>
      <c r="Z662" s="168"/>
      <c r="AA662" s="168"/>
      <c r="AB662" s="168"/>
      <c r="AC662" s="168"/>
      <c r="AD662" s="168"/>
      <c r="AE662" s="168"/>
      <c r="AF662" s="168"/>
      <c r="AG662" s="168"/>
      <c r="AH662" s="168"/>
      <c r="AI662" s="168"/>
      <c r="AJ662" s="168"/>
      <c r="AK662" s="168"/>
      <c r="AL662" s="168"/>
      <c r="AM662" s="168"/>
      <c r="AN662" s="166"/>
      <c r="AO662" s="168"/>
      <c r="AP662" s="166"/>
      <c r="AQ662" s="168"/>
      <c r="AR662" s="168"/>
      <c r="AS662" s="168"/>
      <c r="AT662" s="168"/>
      <c r="AU662" s="168"/>
      <c r="AV662" s="168"/>
      <c r="AW662" s="168"/>
      <c r="AX662" s="168"/>
      <c r="AY662" s="168"/>
      <c r="AZ662" s="168"/>
      <c r="BA662" s="166"/>
      <c r="BB662" s="166"/>
      <c r="BC662" s="169"/>
      <c r="BD662" s="170"/>
      <c r="BE662" s="171"/>
      <c r="BF662" s="171"/>
      <c r="BG662" s="171"/>
      <c r="BH662" s="171"/>
      <c r="BI662" s="168"/>
      <c r="BJ662" s="168"/>
      <c r="BK662" s="168"/>
      <c r="BL662" s="168"/>
      <c r="BM662" s="168"/>
    </row>
    <row r="663">
      <c r="A663" s="163"/>
      <c r="B663" s="174"/>
      <c r="C663" s="165"/>
      <c r="D663" s="166"/>
      <c r="E663" s="166"/>
      <c r="F663" s="167"/>
      <c r="G663" s="167"/>
      <c r="H663" s="167"/>
      <c r="I663" s="163"/>
      <c r="J663" s="168"/>
      <c r="K663" s="168"/>
      <c r="L663" s="168"/>
      <c r="M663" s="166"/>
      <c r="N663" s="169"/>
      <c r="O663" s="167"/>
      <c r="P663" s="168"/>
      <c r="Q663" s="169"/>
      <c r="R663" s="168"/>
      <c r="S663" s="168"/>
      <c r="T663" s="168"/>
      <c r="U663" s="168"/>
      <c r="V663" s="168"/>
      <c r="W663" s="168"/>
      <c r="X663" s="168"/>
      <c r="Y663" s="168"/>
      <c r="Z663" s="168"/>
      <c r="AA663" s="168"/>
      <c r="AB663" s="168"/>
      <c r="AC663" s="168"/>
      <c r="AD663" s="168"/>
      <c r="AE663" s="168"/>
      <c r="AF663" s="168"/>
      <c r="AG663" s="168"/>
      <c r="AH663" s="168"/>
      <c r="AI663" s="168"/>
      <c r="AJ663" s="168"/>
      <c r="AK663" s="168"/>
      <c r="AL663" s="168"/>
      <c r="AM663" s="168"/>
      <c r="AN663" s="166"/>
      <c r="AO663" s="168"/>
      <c r="AP663" s="166"/>
      <c r="AQ663" s="168"/>
      <c r="AR663" s="168"/>
      <c r="AS663" s="168"/>
      <c r="AT663" s="168"/>
      <c r="AU663" s="168"/>
      <c r="AV663" s="168"/>
      <c r="AW663" s="168"/>
      <c r="AX663" s="168"/>
      <c r="AY663" s="168"/>
      <c r="AZ663" s="168"/>
      <c r="BA663" s="166"/>
      <c r="BB663" s="166"/>
      <c r="BC663" s="169"/>
      <c r="BD663" s="170"/>
      <c r="BE663" s="171"/>
      <c r="BF663" s="171"/>
      <c r="BG663" s="171"/>
      <c r="BH663" s="171"/>
      <c r="BI663" s="168"/>
      <c r="BJ663" s="168"/>
      <c r="BK663" s="168"/>
      <c r="BL663" s="168"/>
      <c r="BM663" s="168"/>
    </row>
    <row r="664">
      <c r="A664" s="163"/>
      <c r="B664" s="174"/>
      <c r="C664" s="165"/>
      <c r="D664" s="166"/>
      <c r="E664" s="166"/>
      <c r="F664" s="167"/>
      <c r="G664" s="167"/>
      <c r="H664" s="167"/>
      <c r="I664" s="163"/>
      <c r="J664" s="168"/>
      <c r="K664" s="168"/>
      <c r="L664" s="168"/>
      <c r="M664" s="166"/>
      <c r="N664" s="169"/>
      <c r="O664" s="167"/>
      <c r="P664" s="168"/>
      <c r="Q664" s="169"/>
      <c r="R664" s="168"/>
      <c r="S664" s="168"/>
      <c r="T664" s="168"/>
      <c r="U664" s="168"/>
      <c r="V664" s="168"/>
      <c r="W664" s="168"/>
      <c r="X664" s="168"/>
      <c r="Y664" s="168"/>
      <c r="Z664" s="168"/>
      <c r="AA664" s="168"/>
      <c r="AB664" s="168"/>
      <c r="AC664" s="168"/>
      <c r="AD664" s="168"/>
      <c r="AE664" s="168"/>
      <c r="AF664" s="168"/>
      <c r="AG664" s="168"/>
      <c r="AH664" s="168"/>
      <c r="AI664" s="168"/>
      <c r="AJ664" s="168"/>
      <c r="AK664" s="168"/>
      <c r="AL664" s="168"/>
      <c r="AM664" s="168"/>
      <c r="AN664" s="166"/>
      <c r="AO664" s="168"/>
      <c r="AP664" s="166"/>
      <c r="AQ664" s="168"/>
      <c r="AR664" s="168"/>
      <c r="AS664" s="168"/>
      <c r="AT664" s="168"/>
      <c r="AU664" s="168"/>
      <c r="AV664" s="168"/>
      <c r="AW664" s="168"/>
      <c r="AX664" s="168"/>
      <c r="AY664" s="168"/>
      <c r="AZ664" s="168"/>
      <c r="BA664" s="166"/>
      <c r="BB664" s="166"/>
      <c r="BC664" s="169"/>
      <c r="BD664" s="170"/>
      <c r="BE664" s="171"/>
      <c r="BF664" s="171"/>
      <c r="BG664" s="171"/>
      <c r="BH664" s="171"/>
      <c r="BI664" s="168"/>
      <c r="BJ664" s="168"/>
      <c r="BK664" s="168"/>
      <c r="BL664" s="168"/>
      <c r="BM664" s="168"/>
    </row>
    <row r="665">
      <c r="A665" s="163"/>
      <c r="B665" s="174"/>
      <c r="C665" s="165"/>
      <c r="D665" s="166"/>
      <c r="E665" s="166"/>
      <c r="F665" s="167"/>
      <c r="G665" s="167"/>
      <c r="H665" s="167"/>
      <c r="I665" s="163"/>
      <c r="J665" s="168"/>
      <c r="K665" s="168"/>
      <c r="L665" s="168"/>
      <c r="M665" s="166"/>
      <c r="N665" s="169"/>
      <c r="O665" s="167"/>
      <c r="P665" s="168"/>
      <c r="Q665" s="169"/>
      <c r="R665" s="168"/>
      <c r="S665" s="168"/>
      <c r="T665" s="168"/>
      <c r="U665" s="168"/>
      <c r="V665" s="168"/>
      <c r="W665" s="168"/>
      <c r="X665" s="168"/>
      <c r="Y665" s="168"/>
      <c r="Z665" s="168"/>
      <c r="AA665" s="168"/>
      <c r="AB665" s="168"/>
      <c r="AC665" s="168"/>
      <c r="AD665" s="168"/>
      <c r="AE665" s="168"/>
      <c r="AF665" s="168"/>
      <c r="AG665" s="168"/>
      <c r="AH665" s="168"/>
      <c r="AI665" s="168"/>
      <c r="AJ665" s="168"/>
      <c r="AK665" s="168"/>
      <c r="AL665" s="168"/>
      <c r="AM665" s="168"/>
      <c r="AN665" s="166"/>
      <c r="AO665" s="168"/>
      <c r="AP665" s="166"/>
      <c r="AQ665" s="168"/>
      <c r="AR665" s="168"/>
      <c r="AS665" s="168"/>
      <c r="AT665" s="168"/>
      <c r="AU665" s="168"/>
      <c r="AV665" s="168"/>
      <c r="AW665" s="168"/>
      <c r="AX665" s="168"/>
      <c r="AY665" s="168"/>
      <c r="AZ665" s="168"/>
      <c r="BA665" s="166"/>
      <c r="BB665" s="166"/>
      <c r="BC665" s="169"/>
      <c r="BD665" s="170"/>
      <c r="BE665" s="171"/>
      <c r="BF665" s="171"/>
      <c r="BG665" s="171"/>
      <c r="BH665" s="171"/>
      <c r="BI665" s="168"/>
      <c r="BJ665" s="168"/>
      <c r="BK665" s="168"/>
      <c r="BL665" s="168"/>
      <c r="BM665" s="168"/>
    </row>
    <row r="666">
      <c r="A666" s="163"/>
      <c r="B666" s="174"/>
      <c r="C666" s="165"/>
      <c r="D666" s="166"/>
      <c r="E666" s="166"/>
      <c r="F666" s="167"/>
      <c r="G666" s="167"/>
      <c r="H666" s="167"/>
      <c r="I666" s="163"/>
      <c r="J666" s="168"/>
      <c r="K666" s="168"/>
      <c r="L666" s="168"/>
      <c r="M666" s="166"/>
      <c r="N666" s="169"/>
      <c r="O666" s="167"/>
      <c r="P666" s="168"/>
      <c r="Q666" s="169"/>
      <c r="R666" s="168"/>
      <c r="S666" s="168"/>
      <c r="T666" s="168"/>
      <c r="U666" s="168"/>
      <c r="V666" s="168"/>
      <c r="W666" s="168"/>
      <c r="X666" s="168"/>
      <c r="Y666" s="168"/>
      <c r="Z666" s="168"/>
      <c r="AA666" s="168"/>
      <c r="AB666" s="168"/>
      <c r="AC666" s="168"/>
      <c r="AD666" s="168"/>
      <c r="AE666" s="168"/>
      <c r="AF666" s="168"/>
      <c r="AG666" s="168"/>
      <c r="AH666" s="168"/>
      <c r="AI666" s="168"/>
      <c r="AJ666" s="168"/>
      <c r="AK666" s="168"/>
      <c r="AL666" s="168"/>
      <c r="AM666" s="168"/>
      <c r="AN666" s="166"/>
      <c r="AO666" s="168"/>
      <c r="AP666" s="166"/>
      <c r="AQ666" s="168"/>
      <c r="AR666" s="168"/>
      <c r="AS666" s="168"/>
      <c r="AT666" s="168"/>
      <c r="AU666" s="168"/>
      <c r="AV666" s="168"/>
      <c r="AW666" s="168"/>
      <c r="AX666" s="168"/>
      <c r="AY666" s="168"/>
      <c r="AZ666" s="168"/>
      <c r="BA666" s="166"/>
      <c r="BB666" s="166"/>
      <c r="BC666" s="169"/>
      <c r="BD666" s="170"/>
      <c r="BE666" s="171"/>
      <c r="BF666" s="171"/>
      <c r="BG666" s="171"/>
      <c r="BH666" s="171"/>
      <c r="BI666" s="168"/>
      <c r="BJ666" s="168"/>
      <c r="BK666" s="168"/>
      <c r="BL666" s="168"/>
      <c r="BM666" s="168"/>
    </row>
    <row r="667">
      <c r="A667" s="163"/>
      <c r="B667" s="174"/>
      <c r="C667" s="165"/>
      <c r="D667" s="166"/>
      <c r="E667" s="166"/>
      <c r="F667" s="167"/>
      <c r="G667" s="167"/>
      <c r="H667" s="167"/>
      <c r="I667" s="163"/>
      <c r="J667" s="168"/>
      <c r="K667" s="168"/>
      <c r="L667" s="168"/>
      <c r="M667" s="166"/>
      <c r="N667" s="169"/>
      <c r="O667" s="167"/>
      <c r="P667" s="168"/>
      <c r="Q667" s="169"/>
      <c r="R667" s="168"/>
      <c r="S667" s="168"/>
      <c r="T667" s="168"/>
      <c r="U667" s="168"/>
      <c r="V667" s="168"/>
      <c r="W667" s="168"/>
      <c r="X667" s="168"/>
      <c r="Y667" s="168"/>
      <c r="Z667" s="168"/>
      <c r="AA667" s="168"/>
      <c r="AB667" s="168"/>
      <c r="AC667" s="168"/>
      <c r="AD667" s="168"/>
      <c r="AE667" s="168"/>
      <c r="AF667" s="168"/>
      <c r="AG667" s="168"/>
      <c r="AH667" s="168"/>
      <c r="AI667" s="168"/>
      <c r="AJ667" s="168"/>
      <c r="AK667" s="168"/>
      <c r="AL667" s="168"/>
      <c r="AM667" s="168"/>
      <c r="AN667" s="166"/>
      <c r="AO667" s="168"/>
      <c r="AP667" s="166"/>
      <c r="AQ667" s="168"/>
      <c r="AR667" s="168"/>
      <c r="AS667" s="168"/>
      <c r="AT667" s="168"/>
      <c r="AU667" s="168"/>
      <c r="AV667" s="168"/>
      <c r="AW667" s="168"/>
      <c r="AX667" s="168"/>
      <c r="AY667" s="168"/>
      <c r="AZ667" s="168"/>
      <c r="BA667" s="166"/>
      <c r="BB667" s="166"/>
      <c r="BC667" s="169"/>
      <c r="BD667" s="170"/>
      <c r="BE667" s="171"/>
      <c r="BF667" s="171"/>
      <c r="BG667" s="171"/>
      <c r="BH667" s="171"/>
      <c r="BI667" s="168"/>
      <c r="BJ667" s="168"/>
      <c r="BK667" s="168"/>
      <c r="BL667" s="168"/>
      <c r="BM667" s="168"/>
    </row>
    <row r="668">
      <c r="A668" s="163"/>
      <c r="B668" s="174"/>
      <c r="C668" s="165"/>
      <c r="D668" s="166"/>
      <c r="E668" s="166"/>
      <c r="F668" s="167"/>
      <c r="G668" s="167"/>
      <c r="H668" s="167"/>
      <c r="I668" s="163"/>
      <c r="J668" s="168"/>
      <c r="K668" s="168"/>
      <c r="L668" s="168"/>
      <c r="M668" s="166"/>
      <c r="N668" s="169"/>
      <c r="O668" s="167"/>
      <c r="P668" s="168"/>
      <c r="Q668" s="169"/>
      <c r="R668" s="168"/>
      <c r="S668" s="168"/>
      <c r="T668" s="168"/>
      <c r="U668" s="168"/>
      <c r="V668" s="168"/>
      <c r="W668" s="168"/>
      <c r="X668" s="168"/>
      <c r="Y668" s="168"/>
      <c r="Z668" s="168"/>
      <c r="AA668" s="168"/>
      <c r="AB668" s="168"/>
      <c r="AC668" s="168"/>
      <c r="AD668" s="168"/>
      <c r="AE668" s="168"/>
      <c r="AF668" s="168"/>
      <c r="AG668" s="168"/>
      <c r="AH668" s="168"/>
      <c r="AI668" s="168"/>
      <c r="AJ668" s="168"/>
      <c r="AK668" s="168"/>
      <c r="AL668" s="168"/>
      <c r="AM668" s="168"/>
      <c r="AN668" s="166"/>
      <c r="AO668" s="168"/>
      <c r="AP668" s="166"/>
      <c r="AQ668" s="168"/>
      <c r="AR668" s="168"/>
      <c r="AS668" s="168"/>
      <c r="AT668" s="168"/>
      <c r="AU668" s="168"/>
      <c r="AV668" s="168"/>
      <c r="AW668" s="168"/>
      <c r="AX668" s="168"/>
      <c r="AY668" s="168"/>
      <c r="AZ668" s="168"/>
      <c r="BA668" s="166"/>
      <c r="BB668" s="166"/>
      <c r="BC668" s="169"/>
      <c r="BD668" s="170"/>
      <c r="BE668" s="171"/>
      <c r="BF668" s="171"/>
      <c r="BG668" s="171"/>
      <c r="BH668" s="171"/>
      <c r="BI668" s="168"/>
      <c r="BJ668" s="168"/>
      <c r="BK668" s="168"/>
      <c r="BL668" s="168"/>
      <c r="BM668" s="168"/>
    </row>
    <row r="669">
      <c r="A669" s="163"/>
      <c r="B669" s="174"/>
      <c r="C669" s="165"/>
      <c r="D669" s="166"/>
      <c r="E669" s="166"/>
      <c r="F669" s="167"/>
      <c r="G669" s="167"/>
      <c r="H669" s="167"/>
      <c r="I669" s="163"/>
      <c r="J669" s="168"/>
      <c r="K669" s="168"/>
      <c r="L669" s="168"/>
      <c r="M669" s="166"/>
      <c r="N669" s="169"/>
      <c r="O669" s="167"/>
      <c r="P669" s="168"/>
      <c r="Q669" s="169"/>
      <c r="R669" s="168"/>
      <c r="S669" s="168"/>
      <c r="T669" s="168"/>
      <c r="U669" s="168"/>
      <c r="V669" s="168"/>
      <c r="W669" s="168"/>
      <c r="X669" s="168"/>
      <c r="Y669" s="168"/>
      <c r="Z669" s="168"/>
      <c r="AA669" s="168"/>
      <c r="AB669" s="168"/>
      <c r="AC669" s="168"/>
      <c r="AD669" s="168"/>
      <c r="AE669" s="168"/>
      <c r="AF669" s="168"/>
      <c r="AG669" s="168"/>
      <c r="AH669" s="168"/>
      <c r="AI669" s="168"/>
      <c r="AJ669" s="168"/>
      <c r="AK669" s="168"/>
      <c r="AL669" s="168"/>
      <c r="AM669" s="168"/>
      <c r="AN669" s="166"/>
      <c r="AO669" s="168"/>
      <c r="AP669" s="166"/>
      <c r="AQ669" s="168"/>
      <c r="AR669" s="168"/>
      <c r="AS669" s="168"/>
      <c r="AT669" s="168"/>
      <c r="AU669" s="168"/>
      <c r="AV669" s="168"/>
      <c r="AW669" s="168"/>
      <c r="AX669" s="168"/>
      <c r="AY669" s="168"/>
      <c r="AZ669" s="168"/>
      <c r="BA669" s="166"/>
      <c r="BB669" s="166"/>
      <c r="BC669" s="169"/>
      <c r="BD669" s="170"/>
      <c r="BE669" s="171"/>
      <c r="BF669" s="171"/>
      <c r="BG669" s="171"/>
      <c r="BH669" s="171"/>
      <c r="BI669" s="168"/>
      <c r="BJ669" s="168"/>
      <c r="BK669" s="168"/>
      <c r="BL669" s="168"/>
      <c r="BM669" s="168"/>
    </row>
    <row r="670">
      <c r="A670" s="163"/>
      <c r="B670" s="174"/>
      <c r="C670" s="165"/>
      <c r="D670" s="166"/>
      <c r="E670" s="166"/>
      <c r="F670" s="167"/>
      <c r="G670" s="167"/>
      <c r="H670" s="167"/>
      <c r="I670" s="163"/>
      <c r="J670" s="168"/>
      <c r="K670" s="168"/>
      <c r="L670" s="168"/>
      <c r="M670" s="166"/>
      <c r="N670" s="169"/>
      <c r="O670" s="167"/>
      <c r="P670" s="168"/>
      <c r="Q670" s="169"/>
      <c r="R670" s="168"/>
      <c r="S670" s="168"/>
      <c r="T670" s="168"/>
      <c r="U670" s="168"/>
      <c r="V670" s="168"/>
      <c r="W670" s="168"/>
      <c r="X670" s="168"/>
      <c r="Y670" s="168"/>
      <c r="Z670" s="168"/>
      <c r="AA670" s="168"/>
      <c r="AB670" s="168"/>
      <c r="AC670" s="168"/>
      <c r="AD670" s="168"/>
      <c r="AE670" s="168"/>
      <c r="AF670" s="168"/>
      <c r="AG670" s="168"/>
      <c r="AH670" s="168"/>
      <c r="AI670" s="168"/>
      <c r="AJ670" s="168"/>
      <c r="AK670" s="168"/>
      <c r="AL670" s="168"/>
      <c r="AM670" s="168"/>
      <c r="AN670" s="166"/>
      <c r="AO670" s="168"/>
      <c r="AP670" s="166"/>
      <c r="AQ670" s="168"/>
      <c r="AR670" s="168"/>
      <c r="AS670" s="168"/>
      <c r="AT670" s="168"/>
      <c r="AU670" s="168"/>
      <c r="AV670" s="168"/>
      <c r="AW670" s="168"/>
      <c r="AX670" s="168"/>
      <c r="AY670" s="168"/>
      <c r="AZ670" s="168"/>
      <c r="BA670" s="166"/>
      <c r="BB670" s="166"/>
      <c r="BC670" s="169"/>
      <c r="BD670" s="170"/>
      <c r="BE670" s="171"/>
      <c r="BF670" s="171"/>
      <c r="BG670" s="171"/>
      <c r="BH670" s="171"/>
      <c r="BI670" s="168"/>
      <c r="BJ670" s="168"/>
      <c r="BK670" s="168"/>
      <c r="BL670" s="168"/>
      <c r="BM670" s="168"/>
    </row>
    <row r="671">
      <c r="A671" s="163"/>
      <c r="B671" s="174"/>
      <c r="C671" s="165"/>
      <c r="D671" s="166"/>
      <c r="E671" s="166"/>
      <c r="F671" s="167"/>
      <c r="G671" s="167"/>
      <c r="H671" s="167"/>
      <c r="I671" s="163"/>
      <c r="J671" s="168"/>
      <c r="K671" s="168"/>
      <c r="L671" s="168"/>
      <c r="M671" s="166"/>
      <c r="N671" s="169"/>
      <c r="O671" s="167"/>
      <c r="P671" s="168"/>
      <c r="Q671" s="169"/>
      <c r="R671" s="168"/>
      <c r="S671" s="168"/>
      <c r="T671" s="168"/>
      <c r="U671" s="168"/>
      <c r="V671" s="168"/>
      <c r="W671" s="168"/>
      <c r="X671" s="168"/>
      <c r="Y671" s="168"/>
      <c r="Z671" s="168"/>
      <c r="AA671" s="168"/>
      <c r="AB671" s="168"/>
      <c r="AC671" s="168"/>
      <c r="AD671" s="168"/>
      <c r="AE671" s="168"/>
      <c r="AF671" s="168"/>
      <c r="AG671" s="168"/>
      <c r="AH671" s="168"/>
      <c r="AI671" s="168"/>
      <c r="AJ671" s="168"/>
      <c r="AK671" s="168"/>
      <c r="AL671" s="168"/>
      <c r="AM671" s="168"/>
      <c r="AN671" s="166"/>
      <c r="AO671" s="168"/>
      <c r="AP671" s="166"/>
      <c r="AQ671" s="168"/>
      <c r="AR671" s="168"/>
      <c r="AS671" s="168"/>
      <c r="AT671" s="168"/>
      <c r="AU671" s="168"/>
      <c r="AV671" s="168"/>
      <c r="AW671" s="168"/>
      <c r="AX671" s="168"/>
      <c r="AY671" s="168"/>
      <c r="AZ671" s="168"/>
      <c r="BA671" s="166"/>
      <c r="BB671" s="166"/>
      <c r="BC671" s="169"/>
      <c r="BD671" s="170"/>
      <c r="BE671" s="171"/>
      <c r="BF671" s="171"/>
      <c r="BG671" s="171"/>
      <c r="BH671" s="171"/>
      <c r="BI671" s="168"/>
      <c r="BJ671" s="168"/>
      <c r="BK671" s="168"/>
      <c r="BL671" s="168"/>
      <c r="BM671" s="168"/>
    </row>
    <row r="672">
      <c r="A672" s="163"/>
      <c r="B672" s="174"/>
      <c r="C672" s="165"/>
      <c r="D672" s="166"/>
      <c r="E672" s="166"/>
      <c r="F672" s="167"/>
      <c r="G672" s="167"/>
      <c r="H672" s="167"/>
      <c r="I672" s="163"/>
      <c r="J672" s="168"/>
      <c r="K672" s="168"/>
      <c r="L672" s="168"/>
      <c r="M672" s="166"/>
      <c r="N672" s="169"/>
      <c r="O672" s="167"/>
      <c r="P672" s="168"/>
      <c r="Q672" s="169"/>
      <c r="R672" s="168"/>
      <c r="S672" s="168"/>
      <c r="T672" s="168"/>
      <c r="U672" s="168"/>
      <c r="V672" s="168"/>
      <c r="W672" s="168"/>
      <c r="X672" s="168"/>
      <c r="Y672" s="168"/>
      <c r="Z672" s="168"/>
      <c r="AA672" s="168"/>
      <c r="AB672" s="168"/>
      <c r="AC672" s="168"/>
      <c r="AD672" s="168"/>
      <c r="AE672" s="168"/>
      <c r="AF672" s="168"/>
      <c r="AG672" s="168"/>
      <c r="AH672" s="168"/>
      <c r="AI672" s="168"/>
      <c r="AJ672" s="168"/>
      <c r="AK672" s="168"/>
      <c r="AL672" s="168"/>
      <c r="AM672" s="168"/>
      <c r="AN672" s="166"/>
      <c r="AO672" s="168"/>
      <c r="AP672" s="166"/>
      <c r="AQ672" s="168"/>
      <c r="AR672" s="168"/>
      <c r="AS672" s="168"/>
      <c r="AT672" s="168"/>
      <c r="AU672" s="168"/>
      <c r="AV672" s="168"/>
      <c r="AW672" s="168"/>
      <c r="AX672" s="168"/>
      <c r="AY672" s="168"/>
      <c r="AZ672" s="168"/>
      <c r="BA672" s="166"/>
      <c r="BB672" s="166"/>
      <c r="BC672" s="169"/>
      <c r="BD672" s="170"/>
      <c r="BE672" s="171"/>
      <c r="BF672" s="171"/>
      <c r="BG672" s="171"/>
      <c r="BH672" s="171"/>
      <c r="BI672" s="168"/>
      <c r="BJ672" s="168"/>
      <c r="BK672" s="168"/>
      <c r="BL672" s="168"/>
      <c r="BM672" s="168"/>
    </row>
    <row r="673">
      <c r="A673" s="163"/>
      <c r="B673" s="174"/>
      <c r="C673" s="165"/>
      <c r="D673" s="166"/>
      <c r="E673" s="166"/>
      <c r="F673" s="167"/>
      <c r="G673" s="167"/>
      <c r="H673" s="167"/>
      <c r="I673" s="163"/>
      <c r="J673" s="168"/>
      <c r="K673" s="168"/>
      <c r="L673" s="168"/>
      <c r="M673" s="166"/>
      <c r="N673" s="169"/>
      <c r="O673" s="167"/>
      <c r="P673" s="168"/>
      <c r="Q673" s="169"/>
      <c r="R673" s="168"/>
      <c r="S673" s="168"/>
      <c r="T673" s="168"/>
      <c r="U673" s="168"/>
      <c r="V673" s="168"/>
      <c r="W673" s="168"/>
      <c r="X673" s="168"/>
      <c r="Y673" s="168"/>
      <c r="Z673" s="168"/>
      <c r="AA673" s="168"/>
      <c r="AB673" s="168"/>
      <c r="AC673" s="168"/>
      <c r="AD673" s="168"/>
      <c r="AE673" s="168"/>
      <c r="AF673" s="168"/>
      <c r="AG673" s="168"/>
      <c r="AH673" s="168"/>
      <c r="AI673" s="168"/>
      <c r="AJ673" s="168"/>
      <c r="AK673" s="168"/>
      <c r="AL673" s="168"/>
      <c r="AM673" s="168"/>
      <c r="AN673" s="166"/>
      <c r="AO673" s="168"/>
      <c r="AP673" s="166"/>
      <c r="AQ673" s="168"/>
      <c r="AR673" s="168"/>
      <c r="AS673" s="168"/>
      <c r="AT673" s="168"/>
      <c r="AU673" s="168"/>
      <c r="AV673" s="168"/>
      <c r="AW673" s="168"/>
      <c r="AX673" s="168"/>
      <c r="AY673" s="168"/>
      <c r="AZ673" s="168"/>
      <c r="BA673" s="166"/>
      <c r="BB673" s="166"/>
      <c r="BC673" s="169"/>
      <c r="BD673" s="170"/>
      <c r="BE673" s="171"/>
      <c r="BF673" s="171"/>
      <c r="BG673" s="171"/>
      <c r="BH673" s="171"/>
      <c r="BI673" s="168"/>
      <c r="BJ673" s="168"/>
      <c r="BK673" s="168"/>
      <c r="BL673" s="168"/>
      <c r="BM673" s="168"/>
    </row>
    <row r="674">
      <c r="A674" s="163"/>
      <c r="B674" s="174"/>
      <c r="C674" s="165"/>
      <c r="D674" s="166"/>
      <c r="E674" s="166"/>
      <c r="F674" s="167"/>
      <c r="G674" s="167"/>
      <c r="H674" s="167"/>
      <c r="I674" s="163"/>
      <c r="J674" s="168"/>
      <c r="K674" s="168"/>
      <c r="L674" s="168"/>
      <c r="M674" s="166"/>
      <c r="N674" s="169"/>
      <c r="O674" s="167"/>
      <c r="P674" s="168"/>
      <c r="Q674" s="169"/>
      <c r="R674" s="168"/>
      <c r="S674" s="168"/>
      <c r="T674" s="168"/>
      <c r="U674" s="168"/>
      <c r="V674" s="168"/>
      <c r="W674" s="168"/>
      <c r="X674" s="168"/>
      <c r="Y674" s="168"/>
      <c r="Z674" s="168"/>
      <c r="AA674" s="168"/>
      <c r="AB674" s="168"/>
      <c r="AC674" s="168"/>
      <c r="AD674" s="168"/>
      <c r="AE674" s="168"/>
      <c r="AF674" s="168"/>
      <c r="AG674" s="168"/>
      <c r="AH674" s="168"/>
      <c r="AI674" s="168"/>
      <c r="AJ674" s="168"/>
      <c r="AK674" s="168"/>
      <c r="AL674" s="168"/>
      <c r="AM674" s="168"/>
      <c r="AN674" s="166"/>
      <c r="AO674" s="168"/>
      <c r="AP674" s="166"/>
      <c r="AQ674" s="168"/>
      <c r="AR674" s="168"/>
      <c r="AS674" s="168"/>
      <c r="AT674" s="168"/>
      <c r="AU674" s="168"/>
      <c r="AV674" s="168"/>
      <c r="AW674" s="168"/>
      <c r="AX674" s="168"/>
      <c r="AY674" s="168"/>
      <c r="AZ674" s="168"/>
      <c r="BA674" s="166"/>
      <c r="BB674" s="166"/>
      <c r="BC674" s="169"/>
      <c r="BD674" s="170"/>
      <c r="BE674" s="171"/>
      <c r="BF674" s="171"/>
      <c r="BG674" s="171"/>
      <c r="BH674" s="171"/>
      <c r="BI674" s="168"/>
      <c r="BJ674" s="168"/>
      <c r="BK674" s="168"/>
      <c r="BL674" s="168"/>
      <c r="BM674" s="168"/>
    </row>
    <row r="675">
      <c r="A675" s="163"/>
      <c r="B675" s="174"/>
      <c r="C675" s="165"/>
      <c r="D675" s="166"/>
      <c r="E675" s="166"/>
      <c r="F675" s="167"/>
      <c r="G675" s="167"/>
      <c r="H675" s="167"/>
      <c r="I675" s="163"/>
      <c r="J675" s="168"/>
      <c r="K675" s="168"/>
      <c r="L675" s="168"/>
      <c r="M675" s="166"/>
      <c r="N675" s="169"/>
      <c r="O675" s="167"/>
      <c r="P675" s="168"/>
      <c r="Q675" s="169"/>
      <c r="R675" s="168"/>
      <c r="S675" s="168"/>
      <c r="T675" s="168"/>
      <c r="U675" s="168"/>
      <c r="V675" s="168"/>
      <c r="W675" s="168"/>
      <c r="X675" s="168"/>
      <c r="Y675" s="168"/>
      <c r="Z675" s="168"/>
      <c r="AA675" s="168"/>
      <c r="AB675" s="168"/>
      <c r="AC675" s="168"/>
      <c r="AD675" s="168"/>
      <c r="AE675" s="168"/>
      <c r="AF675" s="168"/>
      <c r="AG675" s="168"/>
      <c r="AH675" s="168"/>
      <c r="AI675" s="168"/>
      <c r="AJ675" s="168"/>
      <c r="AK675" s="168"/>
      <c r="AL675" s="168"/>
      <c r="AM675" s="168"/>
      <c r="AN675" s="166"/>
      <c r="AO675" s="168"/>
      <c r="AP675" s="166"/>
      <c r="AQ675" s="168"/>
      <c r="AR675" s="168"/>
      <c r="AS675" s="168"/>
      <c r="AT675" s="168"/>
      <c r="AU675" s="168"/>
      <c r="AV675" s="168"/>
      <c r="AW675" s="168"/>
      <c r="AX675" s="168"/>
      <c r="AY675" s="168"/>
      <c r="AZ675" s="168"/>
      <c r="BA675" s="166"/>
      <c r="BB675" s="166"/>
      <c r="BC675" s="169"/>
      <c r="BD675" s="170"/>
      <c r="BE675" s="171"/>
      <c r="BF675" s="171"/>
      <c r="BG675" s="171"/>
      <c r="BH675" s="171"/>
      <c r="BI675" s="168"/>
      <c r="BJ675" s="168"/>
      <c r="BK675" s="168"/>
      <c r="BL675" s="168"/>
      <c r="BM675" s="168"/>
    </row>
    <row r="676">
      <c r="A676" s="163"/>
      <c r="B676" s="174"/>
      <c r="C676" s="165"/>
      <c r="D676" s="166"/>
      <c r="E676" s="166"/>
      <c r="F676" s="167"/>
      <c r="G676" s="167"/>
      <c r="H676" s="167"/>
      <c r="I676" s="163"/>
      <c r="J676" s="168"/>
      <c r="K676" s="168"/>
      <c r="L676" s="168"/>
      <c r="M676" s="166"/>
      <c r="N676" s="169"/>
      <c r="O676" s="167"/>
      <c r="P676" s="168"/>
      <c r="Q676" s="169"/>
      <c r="R676" s="168"/>
      <c r="S676" s="168"/>
      <c r="T676" s="168"/>
      <c r="U676" s="168"/>
      <c r="V676" s="168"/>
      <c r="W676" s="168"/>
      <c r="X676" s="168"/>
      <c r="Y676" s="168"/>
      <c r="Z676" s="168"/>
      <c r="AA676" s="168"/>
      <c r="AB676" s="168"/>
      <c r="AC676" s="168"/>
      <c r="AD676" s="168"/>
      <c r="AE676" s="168"/>
      <c r="AF676" s="168"/>
      <c r="AG676" s="168"/>
      <c r="AH676" s="168"/>
      <c r="AI676" s="168"/>
      <c r="AJ676" s="168"/>
      <c r="AK676" s="168"/>
      <c r="AL676" s="168"/>
      <c r="AM676" s="168"/>
      <c r="AN676" s="166"/>
      <c r="AO676" s="168"/>
      <c r="AP676" s="166"/>
      <c r="AQ676" s="168"/>
      <c r="AR676" s="168"/>
      <c r="AS676" s="168"/>
      <c r="AT676" s="168"/>
      <c r="AU676" s="168"/>
      <c r="AV676" s="168"/>
      <c r="AW676" s="168"/>
      <c r="AX676" s="168"/>
      <c r="AY676" s="168"/>
      <c r="AZ676" s="168"/>
      <c r="BA676" s="166"/>
      <c r="BB676" s="166"/>
      <c r="BC676" s="169"/>
      <c r="BD676" s="170"/>
      <c r="BE676" s="171"/>
      <c r="BF676" s="171"/>
      <c r="BG676" s="171"/>
      <c r="BH676" s="171"/>
      <c r="BI676" s="168"/>
      <c r="BJ676" s="168"/>
      <c r="BK676" s="168"/>
      <c r="BL676" s="168"/>
      <c r="BM676" s="168"/>
    </row>
    <row r="677">
      <c r="A677" s="163"/>
      <c r="B677" s="174"/>
      <c r="C677" s="165"/>
      <c r="D677" s="166"/>
      <c r="E677" s="166"/>
      <c r="F677" s="167"/>
      <c r="G677" s="167"/>
      <c r="H677" s="167"/>
      <c r="I677" s="163"/>
      <c r="J677" s="168"/>
      <c r="K677" s="168"/>
      <c r="L677" s="168"/>
      <c r="M677" s="166"/>
      <c r="N677" s="169"/>
      <c r="O677" s="167"/>
      <c r="P677" s="168"/>
      <c r="Q677" s="169"/>
      <c r="R677" s="168"/>
      <c r="S677" s="168"/>
      <c r="T677" s="168"/>
      <c r="U677" s="168"/>
      <c r="V677" s="168"/>
      <c r="W677" s="168"/>
      <c r="X677" s="168"/>
      <c r="Y677" s="168"/>
      <c r="Z677" s="168"/>
      <c r="AA677" s="168"/>
      <c r="AB677" s="168"/>
      <c r="AC677" s="168"/>
      <c r="AD677" s="168"/>
      <c r="AE677" s="168"/>
      <c r="AF677" s="168"/>
      <c r="AG677" s="168"/>
      <c r="AH677" s="168"/>
      <c r="AI677" s="168"/>
      <c r="AJ677" s="168"/>
      <c r="AK677" s="168"/>
      <c r="AL677" s="168"/>
      <c r="AM677" s="168"/>
      <c r="AN677" s="166"/>
      <c r="AO677" s="168"/>
      <c r="AP677" s="166"/>
      <c r="AQ677" s="168"/>
      <c r="AR677" s="168"/>
      <c r="AS677" s="168"/>
      <c r="AT677" s="168"/>
      <c r="AU677" s="168"/>
      <c r="AV677" s="168"/>
      <c r="AW677" s="168"/>
      <c r="AX677" s="168"/>
      <c r="AY677" s="168"/>
      <c r="AZ677" s="168"/>
      <c r="BA677" s="166"/>
      <c r="BB677" s="166"/>
      <c r="BC677" s="169"/>
      <c r="BD677" s="170"/>
      <c r="BE677" s="171"/>
      <c r="BF677" s="171"/>
      <c r="BG677" s="171"/>
      <c r="BH677" s="171"/>
      <c r="BI677" s="168"/>
      <c r="BJ677" s="168"/>
      <c r="BK677" s="168"/>
      <c r="BL677" s="168"/>
      <c r="BM677" s="168"/>
    </row>
    <row r="678">
      <c r="A678" s="163"/>
      <c r="B678" s="174"/>
      <c r="C678" s="165"/>
      <c r="D678" s="166"/>
      <c r="E678" s="166"/>
      <c r="F678" s="167"/>
      <c r="G678" s="167"/>
      <c r="H678" s="167"/>
      <c r="I678" s="163"/>
      <c r="J678" s="168"/>
      <c r="K678" s="168"/>
      <c r="L678" s="168"/>
      <c r="M678" s="166"/>
      <c r="N678" s="169"/>
      <c r="O678" s="167"/>
      <c r="P678" s="168"/>
      <c r="Q678" s="169"/>
      <c r="R678" s="168"/>
      <c r="S678" s="168"/>
      <c r="T678" s="168"/>
      <c r="U678" s="168"/>
      <c r="V678" s="168"/>
      <c r="W678" s="168"/>
      <c r="X678" s="168"/>
      <c r="Y678" s="168"/>
      <c r="Z678" s="168"/>
      <c r="AA678" s="168"/>
      <c r="AB678" s="168"/>
      <c r="AC678" s="168"/>
      <c r="AD678" s="168"/>
      <c r="AE678" s="168"/>
      <c r="AF678" s="168"/>
      <c r="AG678" s="168"/>
      <c r="AH678" s="168"/>
      <c r="AI678" s="168"/>
      <c r="AJ678" s="168"/>
      <c r="AK678" s="168"/>
      <c r="AL678" s="168"/>
      <c r="AM678" s="168"/>
      <c r="AN678" s="166"/>
      <c r="AO678" s="168"/>
      <c r="AP678" s="166"/>
      <c r="AQ678" s="168"/>
      <c r="AR678" s="168"/>
      <c r="AS678" s="168"/>
      <c r="AT678" s="168"/>
      <c r="AU678" s="168"/>
      <c r="AV678" s="168"/>
      <c r="AW678" s="168"/>
      <c r="AX678" s="168"/>
      <c r="AY678" s="168"/>
      <c r="AZ678" s="168"/>
      <c r="BA678" s="166"/>
      <c r="BB678" s="166"/>
      <c r="BC678" s="169"/>
      <c r="BD678" s="170"/>
      <c r="BE678" s="171"/>
      <c r="BF678" s="171"/>
      <c r="BG678" s="171"/>
      <c r="BH678" s="171"/>
      <c r="BI678" s="168"/>
      <c r="BJ678" s="168"/>
      <c r="BK678" s="168"/>
      <c r="BL678" s="168"/>
      <c r="BM678" s="168"/>
    </row>
    <row r="679">
      <c r="A679" s="163"/>
      <c r="B679" s="174"/>
      <c r="C679" s="165"/>
      <c r="D679" s="166"/>
      <c r="E679" s="166"/>
      <c r="F679" s="167"/>
      <c r="G679" s="167"/>
      <c r="H679" s="167"/>
      <c r="I679" s="163"/>
      <c r="J679" s="168"/>
      <c r="K679" s="168"/>
      <c r="L679" s="168"/>
      <c r="M679" s="166"/>
      <c r="N679" s="169"/>
      <c r="O679" s="167"/>
      <c r="P679" s="168"/>
      <c r="Q679" s="169"/>
      <c r="R679" s="168"/>
      <c r="S679" s="168"/>
      <c r="T679" s="168"/>
      <c r="U679" s="168"/>
      <c r="V679" s="168"/>
      <c r="W679" s="168"/>
      <c r="X679" s="168"/>
      <c r="Y679" s="168"/>
      <c r="Z679" s="168"/>
      <c r="AA679" s="168"/>
      <c r="AB679" s="168"/>
      <c r="AC679" s="168"/>
      <c r="AD679" s="168"/>
      <c r="AE679" s="168"/>
      <c r="AF679" s="168"/>
      <c r="AG679" s="168"/>
      <c r="AH679" s="168"/>
      <c r="AI679" s="168"/>
      <c r="AJ679" s="168"/>
      <c r="AK679" s="168"/>
      <c r="AL679" s="168"/>
      <c r="AM679" s="168"/>
      <c r="AN679" s="166"/>
      <c r="AO679" s="168"/>
      <c r="AP679" s="166"/>
      <c r="AQ679" s="168"/>
      <c r="AR679" s="168"/>
      <c r="AS679" s="168"/>
      <c r="AT679" s="168"/>
      <c r="AU679" s="168"/>
      <c r="AV679" s="168"/>
      <c r="AW679" s="168"/>
      <c r="AX679" s="168"/>
      <c r="AY679" s="168"/>
      <c r="AZ679" s="168"/>
      <c r="BA679" s="166"/>
      <c r="BB679" s="166"/>
      <c r="BC679" s="169"/>
      <c r="BD679" s="170"/>
      <c r="BE679" s="171"/>
      <c r="BF679" s="171"/>
      <c r="BG679" s="171"/>
      <c r="BH679" s="171"/>
      <c r="BI679" s="168"/>
      <c r="BJ679" s="168"/>
      <c r="BK679" s="168"/>
      <c r="BL679" s="168"/>
      <c r="BM679" s="168"/>
    </row>
    <row r="680">
      <c r="A680" s="163"/>
      <c r="B680" s="174"/>
      <c r="C680" s="165"/>
      <c r="D680" s="166"/>
      <c r="E680" s="166"/>
      <c r="F680" s="167"/>
      <c r="G680" s="167"/>
      <c r="H680" s="167"/>
      <c r="I680" s="163"/>
      <c r="J680" s="168"/>
      <c r="K680" s="168"/>
      <c r="L680" s="168"/>
      <c r="M680" s="166"/>
      <c r="N680" s="169"/>
      <c r="O680" s="167"/>
      <c r="P680" s="168"/>
      <c r="Q680" s="169"/>
      <c r="R680" s="168"/>
      <c r="S680" s="168"/>
      <c r="T680" s="168"/>
      <c r="U680" s="168"/>
      <c r="V680" s="168"/>
      <c r="W680" s="168"/>
      <c r="X680" s="168"/>
      <c r="Y680" s="168"/>
      <c r="Z680" s="168"/>
      <c r="AA680" s="168"/>
      <c r="AB680" s="168"/>
      <c r="AC680" s="168"/>
      <c r="AD680" s="168"/>
      <c r="AE680" s="168"/>
      <c r="AF680" s="168"/>
      <c r="AG680" s="168"/>
      <c r="AH680" s="168"/>
      <c r="AI680" s="168"/>
      <c r="AJ680" s="168"/>
      <c r="AK680" s="168"/>
      <c r="AL680" s="168"/>
      <c r="AM680" s="168"/>
      <c r="AN680" s="166"/>
      <c r="AO680" s="168"/>
      <c r="AP680" s="166"/>
      <c r="AQ680" s="168"/>
      <c r="AR680" s="168"/>
      <c r="AS680" s="168"/>
      <c r="AT680" s="168"/>
      <c r="AU680" s="168"/>
      <c r="AV680" s="168"/>
      <c r="AW680" s="168"/>
      <c r="AX680" s="168"/>
      <c r="AY680" s="168"/>
      <c r="AZ680" s="168"/>
      <c r="BA680" s="166"/>
      <c r="BB680" s="166"/>
      <c r="BC680" s="169"/>
      <c r="BD680" s="170"/>
      <c r="BE680" s="171"/>
      <c r="BF680" s="171"/>
      <c r="BG680" s="171"/>
      <c r="BH680" s="171"/>
      <c r="BI680" s="168"/>
      <c r="BJ680" s="168"/>
      <c r="BK680" s="168"/>
      <c r="BL680" s="168"/>
      <c r="BM680" s="168"/>
    </row>
    <row r="681">
      <c r="A681" s="163"/>
      <c r="B681" s="174"/>
      <c r="C681" s="165"/>
      <c r="D681" s="166"/>
      <c r="E681" s="166"/>
      <c r="F681" s="167"/>
      <c r="G681" s="167"/>
      <c r="H681" s="167"/>
      <c r="I681" s="163"/>
      <c r="J681" s="168"/>
      <c r="K681" s="168"/>
      <c r="L681" s="168"/>
      <c r="M681" s="166"/>
      <c r="N681" s="169"/>
      <c r="O681" s="167"/>
      <c r="P681" s="168"/>
      <c r="Q681" s="169"/>
      <c r="R681" s="168"/>
      <c r="S681" s="168"/>
      <c r="T681" s="168"/>
      <c r="U681" s="168"/>
      <c r="V681" s="168"/>
      <c r="W681" s="168"/>
      <c r="X681" s="168"/>
      <c r="Y681" s="168"/>
      <c r="Z681" s="168"/>
      <c r="AA681" s="168"/>
      <c r="AB681" s="168"/>
      <c r="AC681" s="168"/>
      <c r="AD681" s="168"/>
      <c r="AE681" s="168"/>
      <c r="AF681" s="168"/>
      <c r="AG681" s="168"/>
      <c r="AH681" s="168"/>
      <c r="AI681" s="168"/>
      <c r="AJ681" s="168"/>
      <c r="AK681" s="168"/>
      <c r="AL681" s="168"/>
      <c r="AM681" s="168"/>
      <c r="AN681" s="166"/>
      <c r="AO681" s="168"/>
      <c r="AP681" s="166"/>
      <c r="AQ681" s="168"/>
      <c r="AR681" s="168"/>
      <c r="AS681" s="168"/>
      <c r="AT681" s="168"/>
      <c r="AU681" s="168"/>
      <c r="AV681" s="168"/>
      <c r="AW681" s="168"/>
      <c r="AX681" s="168"/>
      <c r="AY681" s="168"/>
      <c r="AZ681" s="168"/>
      <c r="BA681" s="166"/>
      <c r="BB681" s="166"/>
      <c r="BC681" s="169"/>
      <c r="BD681" s="170"/>
      <c r="BE681" s="171"/>
      <c r="BF681" s="171"/>
      <c r="BG681" s="171"/>
      <c r="BH681" s="171"/>
      <c r="BI681" s="168"/>
      <c r="BJ681" s="168"/>
      <c r="BK681" s="168"/>
      <c r="BL681" s="168"/>
      <c r="BM681" s="168"/>
    </row>
    <row r="682">
      <c r="A682" s="163"/>
      <c r="B682" s="174"/>
      <c r="C682" s="165"/>
      <c r="D682" s="166"/>
      <c r="E682" s="166"/>
      <c r="F682" s="167"/>
      <c r="G682" s="167"/>
      <c r="H682" s="167"/>
      <c r="I682" s="163"/>
      <c r="J682" s="168"/>
      <c r="K682" s="168"/>
      <c r="L682" s="168"/>
      <c r="M682" s="166"/>
      <c r="N682" s="169"/>
      <c r="O682" s="167"/>
      <c r="P682" s="168"/>
      <c r="Q682" s="169"/>
      <c r="R682" s="168"/>
      <c r="S682" s="168"/>
      <c r="T682" s="168"/>
      <c r="U682" s="168"/>
      <c r="V682" s="168"/>
      <c r="W682" s="168"/>
      <c r="X682" s="168"/>
      <c r="Y682" s="168"/>
      <c r="Z682" s="168"/>
      <c r="AA682" s="168"/>
      <c r="AB682" s="168"/>
      <c r="AC682" s="168"/>
      <c r="AD682" s="168"/>
      <c r="AE682" s="168"/>
      <c r="AF682" s="168"/>
      <c r="AG682" s="168"/>
      <c r="AH682" s="168"/>
      <c r="AI682" s="168"/>
      <c r="AJ682" s="168"/>
      <c r="AK682" s="168"/>
      <c r="AL682" s="168"/>
      <c r="AM682" s="168"/>
      <c r="AN682" s="166"/>
      <c r="AO682" s="168"/>
      <c r="AP682" s="166"/>
      <c r="AQ682" s="168"/>
      <c r="AR682" s="168"/>
      <c r="AS682" s="168"/>
      <c r="AT682" s="168"/>
      <c r="AU682" s="168"/>
      <c r="AV682" s="168"/>
      <c r="AW682" s="168"/>
      <c r="AX682" s="168"/>
      <c r="AY682" s="168"/>
      <c r="AZ682" s="168"/>
      <c r="BA682" s="166"/>
      <c r="BB682" s="166"/>
      <c r="BC682" s="169"/>
      <c r="BD682" s="170"/>
      <c r="BE682" s="171"/>
      <c r="BF682" s="171"/>
      <c r="BG682" s="171"/>
      <c r="BH682" s="171"/>
      <c r="BI682" s="168"/>
      <c r="BJ682" s="168"/>
      <c r="BK682" s="168"/>
      <c r="BL682" s="168"/>
      <c r="BM682" s="168"/>
    </row>
    <row r="683">
      <c r="A683" s="163"/>
      <c r="B683" s="174"/>
      <c r="C683" s="165"/>
      <c r="D683" s="166"/>
      <c r="E683" s="166"/>
      <c r="F683" s="167"/>
      <c r="G683" s="167"/>
      <c r="H683" s="167"/>
      <c r="I683" s="163"/>
      <c r="J683" s="168"/>
      <c r="K683" s="168"/>
      <c r="L683" s="168"/>
      <c r="M683" s="166"/>
      <c r="N683" s="169"/>
      <c r="O683" s="167"/>
      <c r="P683" s="168"/>
      <c r="Q683" s="169"/>
      <c r="R683" s="168"/>
      <c r="S683" s="168"/>
      <c r="T683" s="168"/>
      <c r="U683" s="168"/>
      <c r="V683" s="168"/>
      <c r="W683" s="168"/>
      <c r="X683" s="168"/>
      <c r="Y683" s="168"/>
      <c r="Z683" s="168"/>
      <c r="AA683" s="168"/>
      <c r="AB683" s="168"/>
      <c r="AC683" s="168"/>
      <c r="AD683" s="168"/>
      <c r="AE683" s="168"/>
      <c r="AF683" s="168"/>
      <c r="AG683" s="168"/>
      <c r="AH683" s="168"/>
      <c r="AI683" s="168"/>
      <c r="AJ683" s="168"/>
      <c r="AK683" s="168"/>
      <c r="AL683" s="168"/>
      <c r="AM683" s="168"/>
      <c r="AN683" s="166"/>
      <c r="AO683" s="168"/>
      <c r="AP683" s="166"/>
      <c r="AQ683" s="168"/>
      <c r="AR683" s="168"/>
      <c r="AS683" s="168"/>
      <c r="AT683" s="168"/>
      <c r="AU683" s="168"/>
      <c r="AV683" s="168"/>
      <c r="AW683" s="168"/>
      <c r="AX683" s="168"/>
      <c r="AY683" s="168"/>
      <c r="AZ683" s="168"/>
      <c r="BA683" s="166"/>
      <c r="BB683" s="166"/>
      <c r="BC683" s="169"/>
      <c r="BD683" s="170"/>
      <c r="BE683" s="171"/>
      <c r="BF683" s="171"/>
      <c r="BG683" s="171"/>
      <c r="BH683" s="171"/>
      <c r="BI683" s="168"/>
      <c r="BJ683" s="168"/>
      <c r="BK683" s="168"/>
      <c r="BL683" s="168"/>
      <c r="BM683" s="168"/>
    </row>
    <row r="684">
      <c r="A684" s="163"/>
      <c r="B684" s="174"/>
      <c r="C684" s="165"/>
      <c r="D684" s="166"/>
      <c r="E684" s="166"/>
      <c r="F684" s="167"/>
      <c r="G684" s="167"/>
      <c r="H684" s="167"/>
      <c r="I684" s="163"/>
      <c r="J684" s="168"/>
      <c r="K684" s="168"/>
      <c r="L684" s="168"/>
      <c r="M684" s="166"/>
      <c r="N684" s="169"/>
      <c r="O684" s="167"/>
      <c r="P684" s="168"/>
      <c r="Q684" s="169"/>
      <c r="R684" s="168"/>
      <c r="S684" s="168"/>
      <c r="T684" s="168"/>
      <c r="U684" s="168"/>
      <c r="V684" s="168"/>
      <c r="W684" s="168"/>
      <c r="X684" s="168"/>
      <c r="Y684" s="168"/>
      <c r="Z684" s="168"/>
      <c r="AA684" s="168"/>
      <c r="AB684" s="168"/>
      <c r="AC684" s="168"/>
      <c r="AD684" s="168"/>
      <c r="AE684" s="168"/>
      <c r="AF684" s="168"/>
      <c r="AG684" s="168"/>
      <c r="AH684" s="168"/>
      <c r="AI684" s="168"/>
      <c r="AJ684" s="168"/>
      <c r="AK684" s="168"/>
      <c r="AL684" s="168"/>
      <c r="AM684" s="168"/>
      <c r="AN684" s="166"/>
      <c r="AO684" s="168"/>
      <c r="AP684" s="166"/>
      <c r="AQ684" s="168"/>
      <c r="AR684" s="168"/>
      <c r="AS684" s="168"/>
      <c r="AT684" s="168"/>
      <c r="AU684" s="168"/>
      <c r="AV684" s="168"/>
      <c r="AW684" s="168"/>
      <c r="AX684" s="168"/>
      <c r="AY684" s="168"/>
      <c r="AZ684" s="168"/>
      <c r="BA684" s="166"/>
      <c r="BB684" s="166"/>
      <c r="BC684" s="169"/>
      <c r="BD684" s="170"/>
      <c r="BE684" s="171"/>
      <c r="BF684" s="171"/>
      <c r="BG684" s="171"/>
      <c r="BH684" s="171"/>
      <c r="BI684" s="168"/>
      <c r="BJ684" s="168"/>
      <c r="BK684" s="168"/>
      <c r="BL684" s="168"/>
      <c r="BM684" s="168"/>
    </row>
    <row r="685">
      <c r="A685" s="163"/>
      <c r="B685" s="174"/>
      <c r="C685" s="165"/>
      <c r="D685" s="166"/>
      <c r="E685" s="166"/>
      <c r="F685" s="167"/>
      <c r="G685" s="167"/>
      <c r="H685" s="167"/>
      <c r="I685" s="163"/>
      <c r="J685" s="168"/>
      <c r="K685" s="168"/>
      <c r="L685" s="168"/>
      <c r="M685" s="166"/>
      <c r="N685" s="169"/>
      <c r="O685" s="167"/>
      <c r="P685" s="168"/>
      <c r="Q685" s="169"/>
      <c r="R685" s="168"/>
      <c r="S685" s="168"/>
      <c r="T685" s="168"/>
      <c r="U685" s="168"/>
      <c r="V685" s="168"/>
      <c r="W685" s="168"/>
      <c r="X685" s="168"/>
      <c r="Y685" s="168"/>
      <c r="Z685" s="168"/>
      <c r="AA685" s="168"/>
      <c r="AB685" s="168"/>
      <c r="AC685" s="168"/>
      <c r="AD685" s="168"/>
      <c r="AE685" s="168"/>
      <c r="AF685" s="168"/>
      <c r="AG685" s="168"/>
      <c r="AH685" s="168"/>
      <c r="AI685" s="168"/>
      <c r="AJ685" s="168"/>
      <c r="AK685" s="168"/>
      <c r="AL685" s="168"/>
      <c r="AM685" s="168"/>
      <c r="AN685" s="166"/>
      <c r="AO685" s="168"/>
      <c r="AP685" s="166"/>
      <c r="AQ685" s="168"/>
      <c r="AR685" s="168"/>
      <c r="AS685" s="168"/>
      <c r="AT685" s="168"/>
      <c r="AU685" s="168"/>
      <c r="AV685" s="168"/>
      <c r="AW685" s="168"/>
      <c r="AX685" s="168"/>
      <c r="AY685" s="168"/>
      <c r="AZ685" s="168"/>
      <c r="BA685" s="166"/>
      <c r="BB685" s="166"/>
      <c r="BC685" s="169"/>
      <c r="BD685" s="170"/>
      <c r="BE685" s="171"/>
      <c r="BF685" s="171"/>
      <c r="BG685" s="171"/>
      <c r="BH685" s="171"/>
      <c r="BI685" s="168"/>
      <c r="BJ685" s="168"/>
      <c r="BK685" s="168"/>
      <c r="BL685" s="168"/>
      <c r="BM685" s="168"/>
    </row>
    <row r="686">
      <c r="A686" s="163"/>
      <c r="B686" s="174"/>
      <c r="C686" s="165"/>
      <c r="D686" s="166"/>
      <c r="E686" s="166"/>
      <c r="F686" s="167"/>
      <c r="G686" s="167"/>
      <c r="H686" s="167"/>
      <c r="I686" s="163"/>
      <c r="J686" s="168"/>
      <c r="K686" s="168"/>
      <c r="L686" s="168"/>
      <c r="M686" s="166"/>
      <c r="N686" s="169"/>
      <c r="O686" s="167"/>
      <c r="P686" s="168"/>
      <c r="Q686" s="169"/>
      <c r="R686" s="168"/>
      <c r="S686" s="168"/>
      <c r="T686" s="168"/>
      <c r="U686" s="168"/>
      <c r="V686" s="168"/>
      <c r="W686" s="168"/>
      <c r="X686" s="168"/>
      <c r="Y686" s="168"/>
      <c r="Z686" s="168"/>
      <c r="AA686" s="168"/>
      <c r="AB686" s="168"/>
      <c r="AC686" s="168"/>
      <c r="AD686" s="168"/>
      <c r="AE686" s="168"/>
      <c r="AF686" s="168"/>
      <c r="AG686" s="168"/>
      <c r="AH686" s="168"/>
      <c r="AI686" s="168"/>
      <c r="AJ686" s="168"/>
      <c r="AK686" s="168"/>
      <c r="AL686" s="168"/>
      <c r="AM686" s="168"/>
      <c r="AN686" s="166"/>
      <c r="AO686" s="168"/>
      <c r="AP686" s="166"/>
      <c r="AQ686" s="168"/>
      <c r="AR686" s="168"/>
      <c r="AS686" s="168"/>
      <c r="AT686" s="168"/>
      <c r="AU686" s="168"/>
      <c r="AV686" s="168"/>
      <c r="AW686" s="168"/>
      <c r="AX686" s="168"/>
      <c r="AY686" s="168"/>
      <c r="AZ686" s="168"/>
      <c r="BA686" s="166"/>
      <c r="BB686" s="166"/>
      <c r="BC686" s="169"/>
      <c r="BD686" s="170"/>
      <c r="BE686" s="171"/>
      <c r="BF686" s="171"/>
      <c r="BG686" s="171"/>
      <c r="BH686" s="171"/>
      <c r="BI686" s="168"/>
      <c r="BJ686" s="168"/>
      <c r="BK686" s="168"/>
      <c r="BL686" s="168"/>
      <c r="BM686" s="168"/>
    </row>
    <row r="687">
      <c r="A687" s="163"/>
      <c r="B687" s="174"/>
      <c r="C687" s="165"/>
      <c r="D687" s="166"/>
      <c r="E687" s="166"/>
      <c r="F687" s="167"/>
      <c r="G687" s="167"/>
      <c r="H687" s="167"/>
      <c r="I687" s="163"/>
      <c r="J687" s="168"/>
      <c r="K687" s="168"/>
      <c r="L687" s="168"/>
      <c r="M687" s="166"/>
      <c r="N687" s="169"/>
      <c r="O687" s="167"/>
      <c r="P687" s="168"/>
      <c r="Q687" s="169"/>
      <c r="R687" s="168"/>
      <c r="S687" s="168"/>
      <c r="T687" s="168"/>
      <c r="U687" s="168"/>
      <c r="V687" s="168"/>
      <c r="W687" s="168"/>
      <c r="X687" s="168"/>
      <c r="Y687" s="168"/>
      <c r="Z687" s="168"/>
      <c r="AA687" s="168"/>
      <c r="AB687" s="168"/>
      <c r="AC687" s="168"/>
      <c r="AD687" s="168"/>
      <c r="AE687" s="168"/>
      <c r="AF687" s="168"/>
      <c r="AG687" s="168"/>
      <c r="AH687" s="168"/>
      <c r="AI687" s="168"/>
      <c r="AJ687" s="168"/>
      <c r="AK687" s="168"/>
      <c r="AL687" s="168"/>
      <c r="AM687" s="168"/>
      <c r="AN687" s="166"/>
      <c r="AO687" s="168"/>
      <c r="AP687" s="166"/>
      <c r="AQ687" s="168"/>
      <c r="AR687" s="168"/>
      <c r="AS687" s="168"/>
      <c r="AT687" s="168"/>
      <c r="AU687" s="168"/>
      <c r="AV687" s="168"/>
      <c r="AW687" s="168"/>
      <c r="AX687" s="168"/>
      <c r="AY687" s="168"/>
      <c r="AZ687" s="168"/>
      <c r="BA687" s="166"/>
      <c r="BB687" s="166"/>
      <c r="BC687" s="169"/>
      <c r="BD687" s="170"/>
      <c r="BE687" s="171"/>
      <c r="BF687" s="171"/>
      <c r="BG687" s="171"/>
      <c r="BH687" s="171"/>
      <c r="BI687" s="168"/>
      <c r="BJ687" s="168"/>
      <c r="BK687" s="168"/>
      <c r="BL687" s="168"/>
      <c r="BM687" s="168"/>
    </row>
    <row r="688">
      <c r="A688" s="163"/>
      <c r="B688" s="174"/>
      <c r="C688" s="165"/>
      <c r="D688" s="166"/>
      <c r="E688" s="166"/>
      <c r="F688" s="167"/>
      <c r="G688" s="167"/>
      <c r="H688" s="167"/>
      <c r="I688" s="163"/>
      <c r="J688" s="168"/>
      <c r="K688" s="168"/>
      <c r="L688" s="168"/>
      <c r="M688" s="166"/>
      <c r="N688" s="169"/>
      <c r="O688" s="167"/>
      <c r="P688" s="168"/>
      <c r="Q688" s="169"/>
      <c r="R688" s="168"/>
      <c r="S688" s="168"/>
      <c r="T688" s="168"/>
      <c r="U688" s="168"/>
      <c r="V688" s="168"/>
      <c r="W688" s="168"/>
      <c r="X688" s="168"/>
      <c r="Y688" s="168"/>
      <c r="Z688" s="168"/>
      <c r="AA688" s="168"/>
      <c r="AB688" s="168"/>
      <c r="AC688" s="168"/>
      <c r="AD688" s="168"/>
      <c r="AE688" s="168"/>
      <c r="AF688" s="168"/>
      <c r="AG688" s="168"/>
      <c r="AH688" s="168"/>
      <c r="AI688" s="168"/>
      <c r="AJ688" s="168"/>
      <c r="AK688" s="168"/>
      <c r="AL688" s="168"/>
      <c r="AM688" s="168"/>
      <c r="AN688" s="166"/>
      <c r="AO688" s="168"/>
      <c r="AP688" s="166"/>
      <c r="AQ688" s="168"/>
      <c r="AR688" s="168"/>
      <c r="AS688" s="168"/>
      <c r="AT688" s="168"/>
      <c r="AU688" s="168"/>
      <c r="AV688" s="168"/>
      <c r="AW688" s="168"/>
      <c r="AX688" s="168"/>
      <c r="AY688" s="168"/>
      <c r="AZ688" s="168"/>
      <c r="BA688" s="166"/>
      <c r="BB688" s="166"/>
      <c r="BC688" s="169"/>
      <c r="BD688" s="170"/>
      <c r="BE688" s="171"/>
      <c r="BF688" s="171"/>
      <c r="BG688" s="171"/>
      <c r="BH688" s="171"/>
      <c r="BI688" s="168"/>
      <c r="BJ688" s="168"/>
      <c r="BK688" s="168"/>
      <c r="BL688" s="168"/>
      <c r="BM688" s="168"/>
    </row>
    <row r="689">
      <c r="A689" s="163"/>
      <c r="B689" s="174"/>
      <c r="C689" s="165"/>
      <c r="D689" s="166"/>
      <c r="E689" s="166"/>
      <c r="F689" s="167"/>
      <c r="G689" s="167"/>
      <c r="H689" s="167"/>
      <c r="I689" s="163"/>
      <c r="J689" s="168"/>
      <c r="K689" s="168"/>
      <c r="L689" s="168"/>
      <c r="M689" s="166"/>
      <c r="N689" s="169"/>
      <c r="O689" s="167"/>
      <c r="P689" s="168"/>
      <c r="Q689" s="169"/>
      <c r="R689" s="168"/>
      <c r="S689" s="168"/>
      <c r="T689" s="168"/>
      <c r="U689" s="168"/>
      <c r="V689" s="168"/>
      <c r="W689" s="168"/>
      <c r="X689" s="168"/>
      <c r="Y689" s="168"/>
      <c r="Z689" s="168"/>
      <c r="AA689" s="168"/>
      <c r="AB689" s="168"/>
      <c r="AC689" s="168"/>
      <c r="AD689" s="168"/>
      <c r="AE689" s="168"/>
      <c r="AF689" s="168"/>
      <c r="AG689" s="168"/>
      <c r="AH689" s="168"/>
      <c r="AI689" s="168"/>
      <c r="AJ689" s="168"/>
      <c r="AK689" s="168"/>
      <c r="AL689" s="168"/>
      <c r="AM689" s="168"/>
      <c r="AN689" s="166"/>
      <c r="AO689" s="168"/>
      <c r="AP689" s="166"/>
      <c r="AQ689" s="168"/>
      <c r="AR689" s="168"/>
      <c r="AS689" s="168"/>
      <c r="AT689" s="168"/>
      <c r="AU689" s="168"/>
      <c r="AV689" s="168"/>
      <c r="AW689" s="168"/>
      <c r="AX689" s="168"/>
      <c r="AY689" s="168"/>
      <c r="AZ689" s="168"/>
      <c r="BA689" s="166"/>
      <c r="BB689" s="166"/>
      <c r="BC689" s="169"/>
      <c r="BD689" s="170"/>
      <c r="BE689" s="171"/>
      <c r="BF689" s="171"/>
      <c r="BG689" s="171"/>
      <c r="BH689" s="171"/>
      <c r="BI689" s="168"/>
      <c r="BJ689" s="168"/>
      <c r="BK689" s="168"/>
      <c r="BL689" s="168"/>
      <c r="BM689" s="168"/>
    </row>
    <row r="690">
      <c r="A690" s="163"/>
      <c r="B690" s="174"/>
      <c r="C690" s="165"/>
      <c r="D690" s="166"/>
      <c r="E690" s="166"/>
      <c r="F690" s="167"/>
      <c r="G690" s="167"/>
      <c r="H690" s="167"/>
      <c r="I690" s="163"/>
      <c r="J690" s="168"/>
      <c r="K690" s="168"/>
      <c r="L690" s="168"/>
      <c r="M690" s="166"/>
      <c r="N690" s="169"/>
      <c r="O690" s="167"/>
      <c r="P690" s="168"/>
      <c r="Q690" s="169"/>
      <c r="R690" s="168"/>
      <c r="S690" s="168"/>
      <c r="T690" s="168"/>
      <c r="U690" s="168"/>
      <c r="V690" s="168"/>
      <c r="W690" s="168"/>
      <c r="X690" s="168"/>
      <c r="Y690" s="168"/>
      <c r="Z690" s="168"/>
      <c r="AA690" s="168"/>
      <c r="AB690" s="168"/>
      <c r="AC690" s="168"/>
      <c r="AD690" s="168"/>
      <c r="AE690" s="168"/>
      <c r="AF690" s="168"/>
      <c r="AG690" s="168"/>
      <c r="AH690" s="168"/>
      <c r="AI690" s="168"/>
      <c r="AJ690" s="168"/>
      <c r="AK690" s="168"/>
      <c r="AL690" s="168"/>
      <c r="AM690" s="168"/>
      <c r="AN690" s="166"/>
      <c r="AO690" s="168"/>
      <c r="AP690" s="166"/>
      <c r="AQ690" s="168"/>
      <c r="AR690" s="168"/>
      <c r="AS690" s="168"/>
      <c r="AT690" s="168"/>
      <c r="AU690" s="168"/>
      <c r="AV690" s="168"/>
      <c r="AW690" s="168"/>
      <c r="AX690" s="168"/>
      <c r="AY690" s="168"/>
      <c r="AZ690" s="168"/>
      <c r="BA690" s="166"/>
      <c r="BB690" s="166"/>
      <c r="BC690" s="169"/>
      <c r="BD690" s="170"/>
      <c r="BE690" s="171"/>
      <c r="BF690" s="171"/>
      <c r="BG690" s="171"/>
      <c r="BH690" s="171"/>
      <c r="BI690" s="168"/>
      <c r="BJ690" s="168"/>
      <c r="BK690" s="168"/>
      <c r="BL690" s="168"/>
      <c r="BM690" s="168"/>
    </row>
    <row r="691">
      <c r="A691" s="163"/>
      <c r="B691" s="174"/>
      <c r="C691" s="165"/>
      <c r="D691" s="166"/>
      <c r="E691" s="166"/>
      <c r="F691" s="167"/>
      <c r="G691" s="167"/>
      <c r="H691" s="167"/>
      <c r="I691" s="163"/>
      <c r="J691" s="168"/>
      <c r="K691" s="168"/>
      <c r="L691" s="168"/>
      <c r="M691" s="166"/>
      <c r="N691" s="169"/>
      <c r="O691" s="167"/>
      <c r="P691" s="168"/>
      <c r="Q691" s="169"/>
      <c r="R691" s="168"/>
      <c r="S691" s="168"/>
      <c r="T691" s="168"/>
      <c r="U691" s="168"/>
      <c r="V691" s="168"/>
      <c r="W691" s="168"/>
      <c r="X691" s="168"/>
      <c r="Y691" s="168"/>
      <c r="Z691" s="168"/>
      <c r="AA691" s="168"/>
      <c r="AB691" s="168"/>
      <c r="AC691" s="168"/>
      <c r="AD691" s="168"/>
      <c r="AE691" s="168"/>
      <c r="AF691" s="168"/>
      <c r="AG691" s="168"/>
      <c r="AH691" s="168"/>
      <c r="AI691" s="168"/>
      <c r="AJ691" s="168"/>
      <c r="AK691" s="168"/>
      <c r="AL691" s="168"/>
      <c r="AM691" s="168"/>
      <c r="AN691" s="166"/>
      <c r="AO691" s="168"/>
      <c r="AP691" s="166"/>
      <c r="AQ691" s="168"/>
      <c r="AR691" s="168"/>
      <c r="AS691" s="168"/>
      <c r="AT691" s="168"/>
      <c r="AU691" s="168"/>
      <c r="AV691" s="168"/>
      <c r="AW691" s="168"/>
      <c r="AX691" s="168"/>
      <c r="AY691" s="168"/>
      <c r="AZ691" s="168"/>
      <c r="BA691" s="166"/>
      <c r="BB691" s="166"/>
      <c r="BC691" s="169"/>
      <c r="BD691" s="170"/>
      <c r="BE691" s="171"/>
      <c r="BF691" s="171"/>
      <c r="BG691" s="171"/>
      <c r="BH691" s="171"/>
      <c r="BI691" s="168"/>
      <c r="BJ691" s="168"/>
      <c r="BK691" s="168"/>
      <c r="BL691" s="168"/>
      <c r="BM691" s="168"/>
    </row>
    <row r="692">
      <c r="A692" s="163"/>
      <c r="B692" s="174"/>
      <c r="C692" s="165"/>
      <c r="D692" s="166"/>
      <c r="E692" s="166"/>
      <c r="F692" s="167"/>
      <c r="G692" s="167"/>
      <c r="H692" s="167"/>
      <c r="I692" s="163"/>
      <c r="J692" s="168"/>
      <c r="K692" s="168"/>
      <c r="L692" s="168"/>
      <c r="M692" s="166"/>
      <c r="N692" s="169"/>
      <c r="O692" s="167"/>
      <c r="P692" s="168"/>
      <c r="Q692" s="169"/>
      <c r="R692" s="168"/>
      <c r="S692" s="168"/>
      <c r="T692" s="168"/>
      <c r="U692" s="168"/>
      <c r="V692" s="168"/>
      <c r="W692" s="168"/>
      <c r="X692" s="168"/>
      <c r="Y692" s="168"/>
      <c r="Z692" s="168"/>
      <c r="AA692" s="168"/>
      <c r="AB692" s="168"/>
      <c r="AC692" s="168"/>
      <c r="AD692" s="168"/>
      <c r="AE692" s="168"/>
      <c r="AF692" s="168"/>
      <c r="AG692" s="168"/>
      <c r="AH692" s="168"/>
      <c r="AI692" s="168"/>
      <c r="AJ692" s="168"/>
      <c r="AK692" s="168"/>
      <c r="AL692" s="168"/>
      <c r="AM692" s="168"/>
      <c r="AN692" s="166"/>
      <c r="AO692" s="168"/>
      <c r="AP692" s="166"/>
      <c r="AQ692" s="168"/>
      <c r="AR692" s="168"/>
      <c r="AS692" s="168"/>
      <c r="AT692" s="168"/>
      <c r="AU692" s="168"/>
      <c r="AV692" s="168"/>
      <c r="AW692" s="168"/>
      <c r="AX692" s="168"/>
      <c r="AY692" s="168"/>
      <c r="AZ692" s="168"/>
      <c r="BA692" s="166"/>
      <c r="BB692" s="166"/>
      <c r="BC692" s="169"/>
      <c r="BD692" s="170"/>
      <c r="BE692" s="171"/>
      <c r="BF692" s="171"/>
      <c r="BG692" s="171"/>
      <c r="BH692" s="171"/>
      <c r="BI692" s="168"/>
      <c r="BJ692" s="168"/>
      <c r="BK692" s="168"/>
      <c r="BL692" s="168"/>
      <c r="BM692" s="168"/>
    </row>
    <row r="693">
      <c r="A693" s="163"/>
      <c r="B693" s="174"/>
      <c r="C693" s="165"/>
      <c r="D693" s="166"/>
      <c r="E693" s="166"/>
      <c r="F693" s="167"/>
      <c r="G693" s="167"/>
      <c r="H693" s="167"/>
      <c r="I693" s="163"/>
      <c r="J693" s="168"/>
      <c r="K693" s="168"/>
      <c r="L693" s="168"/>
      <c r="M693" s="166"/>
      <c r="N693" s="169"/>
      <c r="O693" s="167"/>
      <c r="P693" s="168"/>
      <c r="Q693" s="169"/>
      <c r="R693" s="168"/>
      <c r="S693" s="168"/>
      <c r="T693" s="168"/>
      <c r="U693" s="168"/>
      <c r="V693" s="168"/>
      <c r="W693" s="168"/>
      <c r="X693" s="168"/>
      <c r="Y693" s="168"/>
      <c r="Z693" s="168"/>
      <c r="AA693" s="168"/>
      <c r="AB693" s="168"/>
      <c r="AC693" s="168"/>
      <c r="AD693" s="168"/>
      <c r="AE693" s="168"/>
      <c r="AF693" s="168"/>
      <c r="AG693" s="168"/>
      <c r="AH693" s="168"/>
      <c r="AI693" s="168"/>
      <c r="AJ693" s="168"/>
      <c r="AK693" s="168"/>
      <c r="AL693" s="168"/>
      <c r="AM693" s="168"/>
      <c r="AN693" s="166"/>
      <c r="AO693" s="168"/>
      <c r="AP693" s="166"/>
      <c r="AQ693" s="168"/>
      <c r="AR693" s="168"/>
      <c r="AS693" s="168"/>
      <c r="AT693" s="168"/>
      <c r="AU693" s="168"/>
      <c r="AV693" s="168"/>
      <c r="AW693" s="168"/>
      <c r="AX693" s="168"/>
      <c r="AY693" s="168"/>
      <c r="AZ693" s="168"/>
      <c r="BA693" s="166"/>
      <c r="BB693" s="166"/>
      <c r="BC693" s="169"/>
      <c r="BD693" s="170"/>
      <c r="BE693" s="171"/>
      <c r="BF693" s="171"/>
      <c r="BG693" s="171"/>
      <c r="BH693" s="171"/>
      <c r="BI693" s="168"/>
      <c r="BJ693" s="168"/>
      <c r="BK693" s="168"/>
      <c r="BL693" s="168"/>
      <c r="BM693" s="168"/>
    </row>
    <row r="694">
      <c r="A694" s="163"/>
      <c r="B694" s="174"/>
      <c r="C694" s="165"/>
      <c r="D694" s="166"/>
      <c r="E694" s="166"/>
      <c r="F694" s="167"/>
      <c r="G694" s="167"/>
      <c r="H694" s="167"/>
      <c r="I694" s="163"/>
      <c r="J694" s="168"/>
      <c r="K694" s="168"/>
      <c r="L694" s="168"/>
      <c r="M694" s="166"/>
      <c r="N694" s="169"/>
      <c r="O694" s="167"/>
      <c r="P694" s="168"/>
      <c r="Q694" s="169"/>
      <c r="R694" s="168"/>
      <c r="S694" s="168"/>
      <c r="T694" s="168"/>
      <c r="U694" s="168"/>
      <c r="V694" s="168"/>
      <c r="W694" s="168"/>
      <c r="X694" s="168"/>
      <c r="Y694" s="168"/>
      <c r="Z694" s="168"/>
      <c r="AA694" s="168"/>
      <c r="AB694" s="168"/>
      <c r="AC694" s="168"/>
      <c r="AD694" s="168"/>
      <c r="AE694" s="168"/>
      <c r="AF694" s="168"/>
      <c r="AG694" s="168"/>
      <c r="AH694" s="168"/>
      <c r="AI694" s="168"/>
      <c r="AJ694" s="168"/>
      <c r="AK694" s="168"/>
      <c r="AL694" s="168"/>
      <c r="AM694" s="168"/>
      <c r="AN694" s="166"/>
      <c r="AO694" s="168"/>
      <c r="AP694" s="166"/>
      <c r="AQ694" s="168"/>
      <c r="AR694" s="168"/>
      <c r="AS694" s="168"/>
      <c r="AT694" s="168"/>
      <c r="AU694" s="168"/>
      <c r="AV694" s="168"/>
      <c r="AW694" s="168"/>
      <c r="AX694" s="168"/>
      <c r="AY694" s="168"/>
      <c r="AZ694" s="168"/>
      <c r="BA694" s="166"/>
      <c r="BB694" s="166"/>
      <c r="BC694" s="169"/>
      <c r="BD694" s="170"/>
      <c r="BE694" s="171"/>
      <c r="BF694" s="171"/>
      <c r="BG694" s="171"/>
      <c r="BH694" s="171"/>
      <c r="BI694" s="168"/>
      <c r="BJ694" s="168"/>
      <c r="BK694" s="168"/>
      <c r="BL694" s="168"/>
      <c r="BM694" s="168"/>
    </row>
    <row r="695">
      <c r="A695" s="163"/>
      <c r="B695" s="174"/>
      <c r="C695" s="165"/>
      <c r="D695" s="166"/>
      <c r="E695" s="166"/>
      <c r="F695" s="167"/>
      <c r="G695" s="167"/>
      <c r="H695" s="167"/>
      <c r="I695" s="163"/>
      <c r="J695" s="168"/>
      <c r="K695" s="168"/>
      <c r="L695" s="168"/>
      <c r="M695" s="166"/>
      <c r="N695" s="169"/>
      <c r="O695" s="167"/>
      <c r="P695" s="168"/>
      <c r="Q695" s="169"/>
      <c r="R695" s="168"/>
      <c r="S695" s="168"/>
      <c r="T695" s="168"/>
      <c r="U695" s="168"/>
      <c r="V695" s="168"/>
      <c r="W695" s="168"/>
      <c r="X695" s="168"/>
      <c r="Y695" s="168"/>
      <c r="Z695" s="168"/>
      <c r="AA695" s="168"/>
      <c r="AB695" s="168"/>
      <c r="AC695" s="168"/>
      <c r="AD695" s="168"/>
      <c r="AE695" s="168"/>
      <c r="AF695" s="168"/>
      <c r="AG695" s="168"/>
      <c r="AH695" s="168"/>
      <c r="AI695" s="168"/>
      <c r="AJ695" s="168"/>
      <c r="AK695" s="168"/>
      <c r="AL695" s="168"/>
      <c r="AM695" s="168"/>
      <c r="AN695" s="166"/>
      <c r="AO695" s="168"/>
      <c r="AP695" s="166"/>
      <c r="AQ695" s="168"/>
      <c r="AR695" s="168"/>
      <c r="AS695" s="168"/>
      <c r="AT695" s="168"/>
      <c r="AU695" s="168"/>
      <c r="AV695" s="168"/>
      <c r="AW695" s="168"/>
      <c r="AX695" s="168"/>
      <c r="AY695" s="168"/>
      <c r="AZ695" s="168"/>
      <c r="BA695" s="166"/>
      <c r="BB695" s="166"/>
      <c r="BC695" s="169"/>
      <c r="BD695" s="170"/>
      <c r="BE695" s="171"/>
      <c r="BF695" s="171"/>
      <c r="BG695" s="171"/>
      <c r="BH695" s="171"/>
      <c r="BI695" s="168"/>
      <c r="BJ695" s="168"/>
      <c r="BK695" s="168"/>
      <c r="BL695" s="168"/>
      <c r="BM695" s="168"/>
    </row>
    <row r="696">
      <c r="A696" s="163"/>
      <c r="B696" s="174"/>
      <c r="C696" s="165"/>
      <c r="D696" s="166"/>
      <c r="E696" s="166"/>
      <c r="F696" s="167"/>
      <c r="G696" s="167"/>
      <c r="H696" s="167"/>
      <c r="I696" s="163"/>
      <c r="J696" s="168"/>
      <c r="K696" s="168"/>
      <c r="L696" s="168"/>
      <c r="M696" s="166"/>
      <c r="N696" s="169"/>
      <c r="O696" s="167"/>
      <c r="P696" s="168"/>
      <c r="Q696" s="169"/>
      <c r="R696" s="168"/>
      <c r="S696" s="168"/>
      <c r="T696" s="168"/>
      <c r="U696" s="168"/>
      <c r="V696" s="168"/>
      <c r="W696" s="168"/>
      <c r="X696" s="168"/>
      <c r="Y696" s="168"/>
      <c r="Z696" s="168"/>
      <c r="AA696" s="168"/>
      <c r="AB696" s="168"/>
      <c r="AC696" s="168"/>
      <c r="AD696" s="168"/>
      <c r="AE696" s="168"/>
      <c r="AF696" s="168"/>
      <c r="AG696" s="168"/>
      <c r="AH696" s="168"/>
      <c r="AI696" s="168"/>
      <c r="AJ696" s="168"/>
      <c r="AK696" s="168"/>
      <c r="AL696" s="168"/>
      <c r="AM696" s="168"/>
      <c r="AN696" s="166"/>
      <c r="AO696" s="168"/>
      <c r="AP696" s="166"/>
      <c r="AQ696" s="168"/>
      <c r="AR696" s="168"/>
      <c r="AS696" s="168"/>
      <c r="AT696" s="168"/>
      <c r="AU696" s="168"/>
      <c r="AV696" s="168"/>
      <c r="AW696" s="168"/>
      <c r="AX696" s="168"/>
      <c r="AY696" s="168"/>
      <c r="AZ696" s="168"/>
      <c r="BA696" s="166"/>
      <c r="BB696" s="166"/>
      <c r="BC696" s="169"/>
      <c r="BD696" s="170"/>
      <c r="BE696" s="171"/>
      <c r="BF696" s="171"/>
      <c r="BG696" s="171"/>
      <c r="BH696" s="171"/>
      <c r="BI696" s="168"/>
      <c r="BJ696" s="168"/>
      <c r="BK696" s="168"/>
      <c r="BL696" s="168"/>
      <c r="BM696" s="168"/>
    </row>
    <row r="697">
      <c r="A697" s="163"/>
      <c r="B697" s="174"/>
      <c r="C697" s="165"/>
      <c r="D697" s="166"/>
      <c r="E697" s="166"/>
      <c r="F697" s="167"/>
      <c r="G697" s="167"/>
      <c r="H697" s="167"/>
      <c r="I697" s="163"/>
      <c r="J697" s="168"/>
      <c r="K697" s="168"/>
      <c r="L697" s="168"/>
      <c r="M697" s="166"/>
      <c r="N697" s="169"/>
      <c r="O697" s="167"/>
      <c r="P697" s="168"/>
      <c r="Q697" s="169"/>
      <c r="R697" s="168"/>
      <c r="S697" s="168"/>
      <c r="T697" s="168"/>
      <c r="U697" s="168"/>
      <c r="V697" s="168"/>
      <c r="W697" s="168"/>
      <c r="X697" s="168"/>
      <c r="Y697" s="168"/>
      <c r="Z697" s="168"/>
      <c r="AA697" s="168"/>
      <c r="AB697" s="168"/>
      <c r="AC697" s="168"/>
      <c r="AD697" s="168"/>
      <c r="AE697" s="168"/>
      <c r="AF697" s="168"/>
      <c r="AG697" s="168"/>
      <c r="AH697" s="168"/>
      <c r="AI697" s="168"/>
      <c r="AJ697" s="168"/>
      <c r="AK697" s="168"/>
      <c r="AL697" s="168"/>
      <c r="AM697" s="168"/>
      <c r="AN697" s="166"/>
      <c r="AO697" s="168"/>
      <c r="AP697" s="166"/>
      <c r="AQ697" s="168"/>
      <c r="AR697" s="168"/>
      <c r="AS697" s="168"/>
      <c r="AT697" s="168"/>
      <c r="AU697" s="168"/>
      <c r="AV697" s="168"/>
      <c r="AW697" s="168"/>
      <c r="AX697" s="168"/>
      <c r="AY697" s="168"/>
      <c r="AZ697" s="168"/>
      <c r="BA697" s="166"/>
      <c r="BB697" s="166"/>
      <c r="BC697" s="169"/>
      <c r="BD697" s="170"/>
      <c r="BE697" s="171"/>
      <c r="BF697" s="171"/>
      <c r="BG697" s="171"/>
      <c r="BH697" s="171"/>
      <c r="BI697" s="168"/>
      <c r="BJ697" s="168"/>
      <c r="BK697" s="168"/>
      <c r="BL697" s="168"/>
      <c r="BM697" s="168"/>
    </row>
    <row r="698">
      <c r="A698" s="163"/>
      <c r="B698" s="174"/>
      <c r="C698" s="165"/>
      <c r="D698" s="166"/>
      <c r="E698" s="166"/>
      <c r="F698" s="167"/>
      <c r="G698" s="167"/>
      <c r="H698" s="167"/>
      <c r="I698" s="163"/>
      <c r="J698" s="168"/>
      <c r="K698" s="168"/>
      <c r="L698" s="168"/>
      <c r="M698" s="166"/>
      <c r="N698" s="169"/>
      <c r="O698" s="167"/>
      <c r="P698" s="168"/>
      <c r="Q698" s="169"/>
      <c r="R698" s="168"/>
      <c r="S698" s="168"/>
      <c r="T698" s="168"/>
      <c r="U698" s="168"/>
      <c r="V698" s="168"/>
      <c r="W698" s="168"/>
      <c r="X698" s="168"/>
      <c r="Y698" s="168"/>
      <c r="Z698" s="168"/>
      <c r="AA698" s="168"/>
      <c r="AB698" s="168"/>
      <c r="AC698" s="168"/>
      <c r="AD698" s="168"/>
      <c r="AE698" s="168"/>
      <c r="AF698" s="168"/>
      <c r="AG698" s="168"/>
      <c r="AH698" s="168"/>
      <c r="AI698" s="168"/>
      <c r="AJ698" s="168"/>
      <c r="AK698" s="168"/>
      <c r="AL698" s="168"/>
      <c r="AM698" s="168"/>
      <c r="AN698" s="166"/>
      <c r="AO698" s="168"/>
      <c r="AP698" s="166"/>
      <c r="AQ698" s="168"/>
      <c r="AR698" s="168"/>
      <c r="AS698" s="168"/>
      <c r="AT698" s="168"/>
      <c r="AU698" s="168"/>
      <c r="AV698" s="168"/>
      <c r="AW698" s="168"/>
      <c r="AX698" s="168"/>
      <c r="AY698" s="168"/>
      <c r="AZ698" s="168"/>
      <c r="BA698" s="166"/>
      <c r="BB698" s="166"/>
      <c r="BC698" s="169"/>
      <c r="BD698" s="170"/>
      <c r="BE698" s="171"/>
      <c r="BF698" s="171"/>
      <c r="BG698" s="171"/>
      <c r="BH698" s="171"/>
      <c r="BI698" s="168"/>
      <c r="BJ698" s="168"/>
      <c r="BK698" s="168"/>
      <c r="BL698" s="168"/>
      <c r="BM698" s="168"/>
    </row>
    <row r="699">
      <c r="A699" s="163"/>
      <c r="B699" s="174"/>
      <c r="C699" s="165"/>
      <c r="D699" s="166"/>
      <c r="E699" s="166"/>
      <c r="F699" s="167"/>
      <c r="G699" s="167"/>
      <c r="H699" s="167"/>
      <c r="I699" s="163"/>
      <c r="J699" s="168"/>
      <c r="K699" s="168"/>
      <c r="L699" s="168"/>
      <c r="M699" s="166"/>
      <c r="N699" s="169"/>
      <c r="O699" s="167"/>
      <c r="P699" s="168"/>
      <c r="Q699" s="169"/>
      <c r="R699" s="168"/>
      <c r="S699" s="168"/>
      <c r="T699" s="168"/>
      <c r="U699" s="168"/>
      <c r="V699" s="168"/>
      <c r="W699" s="168"/>
      <c r="X699" s="168"/>
      <c r="Y699" s="168"/>
      <c r="Z699" s="168"/>
      <c r="AA699" s="168"/>
      <c r="AB699" s="168"/>
      <c r="AC699" s="168"/>
      <c r="AD699" s="168"/>
      <c r="AE699" s="168"/>
      <c r="AF699" s="168"/>
      <c r="AG699" s="168"/>
      <c r="AH699" s="168"/>
      <c r="AI699" s="168"/>
      <c r="AJ699" s="168"/>
      <c r="AK699" s="168"/>
      <c r="AL699" s="168"/>
      <c r="AM699" s="168"/>
      <c r="AN699" s="166"/>
      <c r="AO699" s="168"/>
      <c r="AP699" s="166"/>
      <c r="AQ699" s="168"/>
      <c r="AR699" s="168"/>
      <c r="AS699" s="168"/>
      <c r="AT699" s="168"/>
      <c r="AU699" s="168"/>
      <c r="AV699" s="168"/>
      <c r="AW699" s="168"/>
      <c r="AX699" s="168"/>
      <c r="AY699" s="168"/>
      <c r="AZ699" s="168"/>
      <c r="BA699" s="166"/>
      <c r="BB699" s="166"/>
      <c r="BC699" s="169"/>
      <c r="BD699" s="170"/>
      <c r="BE699" s="171"/>
      <c r="BF699" s="171"/>
      <c r="BG699" s="171"/>
      <c r="BH699" s="171"/>
      <c r="BI699" s="168"/>
      <c r="BJ699" s="168"/>
      <c r="BK699" s="168"/>
      <c r="BL699" s="168"/>
      <c r="BM699" s="168"/>
    </row>
    <row r="700">
      <c r="A700" s="163"/>
      <c r="B700" s="174"/>
      <c r="C700" s="165"/>
      <c r="D700" s="166"/>
      <c r="E700" s="166"/>
      <c r="F700" s="167"/>
      <c r="G700" s="167"/>
      <c r="H700" s="167"/>
      <c r="I700" s="163"/>
      <c r="J700" s="168"/>
      <c r="K700" s="168"/>
      <c r="L700" s="168"/>
      <c r="M700" s="166"/>
      <c r="N700" s="169"/>
      <c r="O700" s="167"/>
      <c r="P700" s="168"/>
      <c r="Q700" s="169"/>
      <c r="R700" s="168"/>
      <c r="S700" s="168"/>
      <c r="T700" s="168"/>
      <c r="U700" s="168"/>
      <c r="V700" s="168"/>
      <c r="W700" s="168"/>
      <c r="X700" s="168"/>
      <c r="Y700" s="168"/>
      <c r="Z700" s="168"/>
      <c r="AA700" s="168"/>
      <c r="AB700" s="168"/>
      <c r="AC700" s="168"/>
      <c r="AD700" s="168"/>
      <c r="AE700" s="168"/>
      <c r="AF700" s="168"/>
      <c r="AG700" s="168"/>
      <c r="AH700" s="168"/>
      <c r="AI700" s="168"/>
      <c r="AJ700" s="168"/>
      <c r="AK700" s="168"/>
      <c r="AL700" s="168"/>
      <c r="AM700" s="168"/>
      <c r="AN700" s="166"/>
      <c r="AO700" s="168"/>
      <c r="AP700" s="166"/>
      <c r="AQ700" s="168"/>
      <c r="AR700" s="168"/>
      <c r="AS700" s="168"/>
      <c r="AT700" s="168"/>
      <c r="AU700" s="168"/>
      <c r="AV700" s="168"/>
      <c r="AW700" s="168"/>
      <c r="AX700" s="168"/>
      <c r="AY700" s="168"/>
      <c r="AZ700" s="168"/>
      <c r="BA700" s="166"/>
      <c r="BB700" s="166"/>
      <c r="BC700" s="169"/>
      <c r="BD700" s="170"/>
      <c r="BE700" s="171"/>
      <c r="BF700" s="171"/>
      <c r="BG700" s="171"/>
      <c r="BH700" s="171"/>
      <c r="BI700" s="168"/>
      <c r="BJ700" s="168"/>
      <c r="BK700" s="168"/>
      <c r="BL700" s="168"/>
      <c r="BM700" s="168"/>
    </row>
    <row r="701">
      <c r="A701" s="163"/>
      <c r="B701" s="174"/>
      <c r="C701" s="165"/>
      <c r="D701" s="166"/>
      <c r="E701" s="166"/>
      <c r="F701" s="167"/>
      <c r="G701" s="167"/>
      <c r="H701" s="167"/>
      <c r="I701" s="163"/>
      <c r="J701" s="168"/>
      <c r="K701" s="168"/>
      <c r="L701" s="168"/>
      <c r="M701" s="166"/>
      <c r="N701" s="169"/>
      <c r="O701" s="167"/>
      <c r="P701" s="168"/>
      <c r="Q701" s="169"/>
      <c r="R701" s="168"/>
      <c r="S701" s="168"/>
      <c r="T701" s="168"/>
      <c r="U701" s="168"/>
      <c r="V701" s="168"/>
      <c r="W701" s="168"/>
      <c r="X701" s="168"/>
      <c r="Y701" s="168"/>
      <c r="Z701" s="168"/>
      <c r="AA701" s="168"/>
      <c r="AB701" s="168"/>
      <c r="AC701" s="168"/>
      <c r="AD701" s="168"/>
      <c r="AE701" s="168"/>
      <c r="AF701" s="168"/>
      <c r="AG701" s="168"/>
      <c r="AH701" s="168"/>
      <c r="AI701" s="168"/>
      <c r="AJ701" s="168"/>
      <c r="AK701" s="168"/>
      <c r="AL701" s="168"/>
      <c r="AM701" s="168"/>
      <c r="AN701" s="166"/>
      <c r="AO701" s="168"/>
      <c r="AP701" s="166"/>
      <c r="AQ701" s="168"/>
      <c r="AR701" s="168"/>
      <c r="AS701" s="168"/>
      <c r="AT701" s="168"/>
      <c r="AU701" s="168"/>
      <c r="AV701" s="168"/>
      <c r="AW701" s="168"/>
      <c r="AX701" s="168"/>
      <c r="AY701" s="168"/>
      <c r="AZ701" s="168"/>
      <c r="BA701" s="166"/>
      <c r="BB701" s="166"/>
      <c r="BC701" s="169"/>
      <c r="BD701" s="170"/>
      <c r="BE701" s="171"/>
      <c r="BF701" s="171"/>
      <c r="BG701" s="171"/>
      <c r="BH701" s="171"/>
      <c r="BI701" s="168"/>
      <c r="BJ701" s="168"/>
      <c r="BK701" s="168"/>
      <c r="BL701" s="168"/>
      <c r="BM701" s="168"/>
    </row>
    <row r="702">
      <c r="A702" s="163"/>
      <c r="B702" s="174"/>
      <c r="C702" s="165"/>
      <c r="D702" s="166"/>
      <c r="E702" s="166"/>
      <c r="F702" s="167"/>
      <c r="G702" s="167"/>
      <c r="H702" s="167"/>
      <c r="I702" s="163"/>
      <c r="J702" s="168"/>
      <c r="K702" s="168"/>
      <c r="L702" s="168"/>
      <c r="M702" s="166"/>
      <c r="N702" s="169"/>
      <c r="O702" s="167"/>
      <c r="P702" s="168"/>
      <c r="Q702" s="169"/>
      <c r="R702" s="168"/>
      <c r="S702" s="168"/>
      <c r="T702" s="168"/>
      <c r="U702" s="168"/>
      <c r="V702" s="168"/>
      <c r="W702" s="168"/>
      <c r="X702" s="168"/>
      <c r="Y702" s="168"/>
      <c r="Z702" s="168"/>
      <c r="AA702" s="168"/>
      <c r="AB702" s="168"/>
      <c r="AC702" s="168"/>
      <c r="AD702" s="168"/>
      <c r="AE702" s="168"/>
      <c r="AF702" s="168"/>
      <c r="AG702" s="168"/>
      <c r="AH702" s="168"/>
      <c r="AI702" s="168"/>
      <c r="AJ702" s="168"/>
      <c r="AK702" s="168"/>
      <c r="AL702" s="168"/>
      <c r="AM702" s="168"/>
      <c r="AN702" s="166"/>
      <c r="AO702" s="168"/>
      <c r="AP702" s="166"/>
      <c r="AQ702" s="168"/>
      <c r="AR702" s="168"/>
      <c r="AS702" s="168"/>
      <c r="AT702" s="168"/>
      <c r="AU702" s="168"/>
      <c r="AV702" s="168"/>
      <c r="AW702" s="168"/>
      <c r="AX702" s="168"/>
      <c r="AY702" s="168"/>
      <c r="AZ702" s="168"/>
      <c r="BA702" s="166"/>
      <c r="BB702" s="166"/>
      <c r="BC702" s="169"/>
      <c r="BD702" s="170"/>
      <c r="BE702" s="171"/>
      <c r="BF702" s="171"/>
      <c r="BG702" s="171"/>
      <c r="BH702" s="171"/>
      <c r="BI702" s="168"/>
      <c r="BJ702" s="168"/>
      <c r="BK702" s="168"/>
      <c r="BL702" s="168"/>
      <c r="BM702" s="168"/>
    </row>
    <row r="703">
      <c r="A703" s="163"/>
      <c r="B703" s="174"/>
      <c r="C703" s="165"/>
      <c r="D703" s="166"/>
      <c r="E703" s="166"/>
      <c r="F703" s="167"/>
      <c r="G703" s="167"/>
      <c r="H703" s="167"/>
      <c r="I703" s="163"/>
      <c r="J703" s="168"/>
      <c r="K703" s="168"/>
      <c r="L703" s="168"/>
      <c r="M703" s="166"/>
      <c r="N703" s="169"/>
      <c r="O703" s="167"/>
      <c r="P703" s="168"/>
      <c r="Q703" s="169"/>
      <c r="R703" s="168"/>
      <c r="S703" s="168"/>
      <c r="T703" s="168"/>
      <c r="U703" s="168"/>
      <c r="V703" s="168"/>
      <c r="W703" s="168"/>
      <c r="X703" s="168"/>
      <c r="Y703" s="168"/>
      <c r="Z703" s="168"/>
      <c r="AA703" s="168"/>
      <c r="AB703" s="168"/>
      <c r="AC703" s="168"/>
      <c r="AD703" s="168"/>
      <c r="AE703" s="168"/>
      <c r="AF703" s="168"/>
      <c r="AG703" s="168"/>
      <c r="AH703" s="168"/>
      <c r="AI703" s="168"/>
      <c r="AJ703" s="168"/>
      <c r="AK703" s="168"/>
      <c r="AL703" s="168"/>
      <c r="AM703" s="168"/>
      <c r="AN703" s="166"/>
      <c r="AO703" s="168"/>
      <c r="AP703" s="166"/>
      <c r="AQ703" s="168"/>
      <c r="AR703" s="168"/>
      <c r="AS703" s="168"/>
      <c r="AT703" s="168"/>
      <c r="AU703" s="168"/>
      <c r="AV703" s="168"/>
      <c r="AW703" s="168"/>
      <c r="AX703" s="168"/>
      <c r="AY703" s="168"/>
      <c r="AZ703" s="168"/>
      <c r="BA703" s="166"/>
      <c r="BB703" s="166"/>
      <c r="BC703" s="169"/>
      <c r="BD703" s="170"/>
      <c r="BE703" s="171"/>
      <c r="BF703" s="171"/>
      <c r="BG703" s="171"/>
      <c r="BH703" s="171"/>
      <c r="BI703" s="168"/>
      <c r="BJ703" s="168"/>
      <c r="BK703" s="168"/>
      <c r="BL703" s="168"/>
      <c r="BM703" s="168"/>
    </row>
    <row r="704">
      <c r="A704" s="163"/>
      <c r="B704" s="174"/>
      <c r="C704" s="165"/>
      <c r="D704" s="166"/>
      <c r="E704" s="166"/>
      <c r="F704" s="167"/>
      <c r="G704" s="167"/>
      <c r="H704" s="167"/>
      <c r="I704" s="163"/>
      <c r="J704" s="168"/>
      <c r="K704" s="168"/>
      <c r="L704" s="168"/>
      <c r="M704" s="166"/>
      <c r="N704" s="169"/>
      <c r="O704" s="167"/>
      <c r="P704" s="168"/>
      <c r="Q704" s="169"/>
      <c r="R704" s="168"/>
      <c r="S704" s="168"/>
      <c r="T704" s="168"/>
      <c r="U704" s="168"/>
      <c r="V704" s="168"/>
      <c r="W704" s="168"/>
      <c r="X704" s="168"/>
      <c r="Y704" s="168"/>
      <c r="Z704" s="168"/>
      <c r="AA704" s="168"/>
      <c r="AB704" s="168"/>
      <c r="AC704" s="168"/>
      <c r="AD704" s="168"/>
      <c r="AE704" s="168"/>
      <c r="AF704" s="168"/>
      <c r="AG704" s="168"/>
      <c r="AH704" s="168"/>
      <c r="AI704" s="168"/>
      <c r="AJ704" s="168"/>
      <c r="AK704" s="168"/>
      <c r="AL704" s="168"/>
      <c r="AM704" s="168"/>
      <c r="AN704" s="166"/>
      <c r="AO704" s="168"/>
      <c r="AP704" s="166"/>
      <c r="AQ704" s="168"/>
      <c r="AR704" s="168"/>
      <c r="AS704" s="168"/>
      <c r="AT704" s="168"/>
      <c r="AU704" s="168"/>
      <c r="AV704" s="168"/>
      <c r="AW704" s="168"/>
      <c r="AX704" s="168"/>
      <c r="AY704" s="168"/>
      <c r="AZ704" s="168"/>
      <c r="BA704" s="166"/>
      <c r="BB704" s="166"/>
      <c r="BC704" s="169"/>
      <c r="BD704" s="170"/>
      <c r="BE704" s="171"/>
      <c r="BF704" s="171"/>
      <c r="BG704" s="171"/>
      <c r="BH704" s="171"/>
      <c r="BI704" s="168"/>
      <c r="BJ704" s="168"/>
      <c r="BK704" s="168"/>
      <c r="BL704" s="168"/>
      <c r="BM704" s="168"/>
    </row>
    <row r="705">
      <c r="A705" s="163"/>
      <c r="B705" s="174"/>
      <c r="C705" s="165"/>
      <c r="D705" s="166"/>
      <c r="E705" s="166"/>
      <c r="F705" s="167"/>
      <c r="G705" s="167"/>
      <c r="H705" s="167"/>
      <c r="I705" s="163"/>
      <c r="J705" s="168"/>
      <c r="K705" s="168"/>
      <c r="L705" s="168"/>
      <c r="M705" s="166"/>
      <c r="N705" s="169"/>
      <c r="O705" s="167"/>
      <c r="P705" s="168"/>
      <c r="Q705" s="169"/>
      <c r="R705" s="168"/>
      <c r="S705" s="168"/>
      <c r="T705" s="168"/>
      <c r="U705" s="168"/>
      <c r="V705" s="168"/>
      <c r="W705" s="168"/>
      <c r="X705" s="168"/>
      <c r="Y705" s="168"/>
      <c r="Z705" s="168"/>
      <c r="AA705" s="168"/>
      <c r="AB705" s="168"/>
      <c r="AC705" s="168"/>
      <c r="AD705" s="168"/>
      <c r="AE705" s="168"/>
      <c r="AF705" s="168"/>
      <c r="AG705" s="168"/>
      <c r="AH705" s="168"/>
      <c r="AI705" s="168"/>
      <c r="AJ705" s="168"/>
      <c r="AK705" s="168"/>
      <c r="AL705" s="168"/>
      <c r="AM705" s="168"/>
      <c r="AN705" s="166"/>
      <c r="AO705" s="168"/>
      <c r="AP705" s="166"/>
      <c r="AQ705" s="168"/>
      <c r="AR705" s="168"/>
      <c r="AS705" s="168"/>
      <c r="AT705" s="168"/>
      <c r="AU705" s="168"/>
      <c r="AV705" s="168"/>
      <c r="AW705" s="168"/>
      <c r="AX705" s="168"/>
      <c r="AY705" s="168"/>
      <c r="AZ705" s="168"/>
      <c r="BA705" s="166"/>
      <c r="BB705" s="166"/>
      <c r="BC705" s="169"/>
      <c r="BD705" s="170"/>
      <c r="BE705" s="171"/>
      <c r="BF705" s="171"/>
      <c r="BG705" s="171"/>
      <c r="BH705" s="171"/>
      <c r="BI705" s="168"/>
      <c r="BJ705" s="168"/>
      <c r="BK705" s="168"/>
      <c r="BL705" s="168"/>
      <c r="BM705" s="168"/>
    </row>
    <row r="706">
      <c r="A706" s="163"/>
      <c r="B706" s="174"/>
      <c r="C706" s="165"/>
      <c r="D706" s="166"/>
      <c r="E706" s="166"/>
      <c r="F706" s="167"/>
      <c r="G706" s="167"/>
      <c r="H706" s="167"/>
      <c r="I706" s="163"/>
      <c r="J706" s="168"/>
      <c r="K706" s="168"/>
      <c r="L706" s="168"/>
      <c r="M706" s="166"/>
      <c r="N706" s="169"/>
      <c r="O706" s="167"/>
      <c r="P706" s="168"/>
      <c r="Q706" s="169"/>
      <c r="R706" s="168"/>
      <c r="S706" s="168"/>
      <c r="T706" s="168"/>
      <c r="U706" s="168"/>
      <c r="V706" s="168"/>
      <c r="W706" s="168"/>
      <c r="X706" s="168"/>
      <c r="Y706" s="168"/>
      <c r="Z706" s="168"/>
      <c r="AA706" s="168"/>
      <c r="AB706" s="168"/>
      <c r="AC706" s="168"/>
      <c r="AD706" s="168"/>
      <c r="AE706" s="168"/>
      <c r="AF706" s="168"/>
      <c r="AG706" s="168"/>
      <c r="AH706" s="168"/>
      <c r="AI706" s="168"/>
      <c r="AJ706" s="168"/>
      <c r="AK706" s="168"/>
      <c r="AL706" s="168"/>
      <c r="AM706" s="168"/>
      <c r="AN706" s="166"/>
      <c r="AO706" s="168"/>
      <c r="AP706" s="166"/>
      <c r="AQ706" s="168"/>
      <c r="AR706" s="168"/>
      <c r="AS706" s="168"/>
      <c r="AT706" s="168"/>
      <c r="AU706" s="168"/>
      <c r="AV706" s="168"/>
      <c r="AW706" s="168"/>
      <c r="AX706" s="168"/>
      <c r="AY706" s="168"/>
      <c r="AZ706" s="168"/>
      <c r="BA706" s="166"/>
      <c r="BB706" s="166"/>
      <c r="BC706" s="169"/>
      <c r="BD706" s="170"/>
      <c r="BE706" s="171"/>
      <c r="BF706" s="171"/>
      <c r="BG706" s="171"/>
      <c r="BH706" s="171"/>
      <c r="BI706" s="168"/>
      <c r="BJ706" s="168"/>
      <c r="BK706" s="168"/>
      <c r="BL706" s="168"/>
      <c r="BM706" s="168"/>
    </row>
    <row r="707">
      <c r="A707" s="163"/>
      <c r="B707" s="174"/>
      <c r="C707" s="165"/>
      <c r="D707" s="166"/>
      <c r="E707" s="166"/>
      <c r="F707" s="167"/>
      <c r="G707" s="167"/>
      <c r="H707" s="167"/>
      <c r="I707" s="163"/>
      <c r="J707" s="168"/>
      <c r="K707" s="168"/>
      <c r="L707" s="168"/>
      <c r="M707" s="166"/>
      <c r="N707" s="169"/>
      <c r="O707" s="167"/>
      <c r="P707" s="168"/>
      <c r="Q707" s="169"/>
      <c r="R707" s="168"/>
      <c r="S707" s="168"/>
      <c r="T707" s="168"/>
      <c r="U707" s="168"/>
      <c r="V707" s="168"/>
      <c r="W707" s="168"/>
      <c r="X707" s="168"/>
      <c r="Y707" s="168"/>
      <c r="Z707" s="168"/>
      <c r="AA707" s="168"/>
      <c r="AB707" s="168"/>
      <c r="AC707" s="168"/>
      <c r="AD707" s="168"/>
      <c r="AE707" s="168"/>
      <c r="AF707" s="168"/>
      <c r="AG707" s="168"/>
      <c r="AH707" s="168"/>
      <c r="AI707" s="168"/>
      <c r="AJ707" s="168"/>
      <c r="AK707" s="168"/>
      <c r="AL707" s="168"/>
      <c r="AM707" s="168"/>
      <c r="AN707" s="166"/>
      <c r="AO707" s="168"/>
      <c r="AP707" s="166"/>
      <c r="AQ707" s="168"/>
      <c r="AR707" s="168"/>
      <c r="AS707" s="168"/>
      <c r="AT707" s="168"/>
      <c r="AU707" s="168"/>
      <c r="AV707" s="168"/>
      <c r="AW707" s="168"/>
      <c r="AX707" s="168"/>
      <c r="AY707" s="168"/>
      <c r="AZ707" s="168"/>
      <c r="BA707" s="166"/>
      <c r="BB707" s="166"/>
      <c r="BC707" s="169"/>
      <c r="BD707" s="170"/>
      <c r="BE707" s="171"/>
      <c r="BF707" s="171"/>
      <c r="BG707" s="171"/>
      <c r="BH707" s="171"/>
      <c r="BI707" s="168"/>
      <c r="BJ707" s="168"/>
      <c r="BK707" s="168"/>
      <c r="BL707" s="168"/>
      <c r="BM707" s="168"/>
    </row>
    <row r="708">
      <c r="A708" s="163"/>
      <c r="B708" s="174"/>
      <c r="C708" s="165"/>
      <c r="D708" s="166"/>
      <c r="E708" s="166"/>
      <c r="F708" s="167"/>
      <c r="G708" s="167"/>
      <c r="H708" s="167"/>
      <c r="I708" s="163"/>
      <c r="J708" s="168"/>
      <c r="K708" s="168"/>
      <c r="L708" s="168"/>
      <c r="M708" s="166"/>
      <c r="N708" s="169"/>
      <c r="O708" s="167"/>
      <c r="P708" s="168"/>
      <c r="Q708" s="169"/>
      <c r="R708" s="168"/>
      <c r="S708" s="168"/>
      <c r="T708" s="168"/>
      <c r="U708" s="168"/>
      <c r="V708" s="168"/>
      <c r="W708" s="168"/>
      <c r="X708" s="168"/>
      <c r="Y708" s="168"/>
      <c r="Z708" s="168"/>
      <c r="AA708" s="168"/>
      <c r="AB708" s="168"/>
      <c r="AC708" s="168"/>
      <c r="AD708" s="168"/>
      <c r="AE708" s="168"/>
      <c r="AF708" s="168"/>
      <c r="AG708" s="168"/>
      <c r="AH708" s="168"/>
      <c r="AI708" s="168"/>
      <c r="AJ708" s="168"/>
      <c r="AK708" s="168"/>
      <c r="AL708" s="168"/>
      <c r="AM708" s="168"/>
      <c r="AN708" s="166"/>
      <c r="AO708" s="168"/>
      <c r="AP708" s="166"/>
      <c r="AQ708" s="168"/>
      <c r="AR708" s="168"/>
      <c r="AS708" s="168"/>
      <c r="AT708" s="168"/>
      <c r="AU708" s="168"/>
      <c r="AV708" s="168"/>
      <c r="AW708" s="168"/>
      <c r="AX708" s="168"/>
      <c r="AY708" s="168"/>
      <c r="AZ708" s="168"/>
      <c r="BA708" s="166"/>
      <c r="BB708" s="166"/>
      <c r="BC708" s="169"/>
      <c r="BD708" s="170"/>
      <c r="BE708" s="171"/>
      <c r="BF708" s="171"/>
      <c r="BG708" s="171"/>
      <c r="BH708" s="171"/>
      <c r="BI708" s="168"/>
      <c r="BJ708" s="168"/>
      <c r="BK708" s="168"/>
      <c r="BL708" s="168"/>
      <c r="BM708" s="168"/>
    </row>
    <row r="709">
      <c r="A709" s="163"/>
      <c r="B709" s="174"/>
      <c r="C709" s="165"/>
      <c r="D709" s="166"/>
      <c r="E709" s="166"/>
      <c r="F709" s="167"/>
      <c r="G709" s="167"/>
      <c r="H709" s="167"/>
      <c r="I709" s="163"/>
      <c r="J709" s="168"/>
      <c r="K709" s="168"/>
      <c r="L709" s="168"/>
      <c r="M709" s="166"/>
      <c r="N709" s="169"/>
      <c r="O709" s="167"/>
      <c r="P709" s="168"/>
      <c r="Q709" s="169"/>
      <c r="R709" s="168"/>
      <c r="S709" s="168"/>
      <c r="T709" s="168"/>
      <c r="U709" s="168"/>
      <c r="V709" s="168"/>
      <c r="W709" s="168"/>
      <c r="X709" s="168"/>
      <c r="Y709" s="168"/>
      <c r="Z709" s="168"/>
      <c r="AA709" s="168"/>
      <c r="AB709" s="168"/>
      <c r="AC709" s="168"/>
      <c r="AD709" s="168"/>
      <c r="AE709" s="168"/>
      <c r="AF709" s="168"/>
      <c r="AG709" s="168"/>
      <c r="AH709" s="168"/>
      <c r="AI709" s="168"/>
      <c r="AJ709" s="168"/>
      <c r="AK709" s="168"/>
      <c r="AL709" s="168"/>
      <c r="AM709" s="168"/>
      <c r="AN709" s="166"/>
      <c r="AO709" s="168"/>
      <c r="AP709" s="166"/>
      <c r="AQ709" s="168"/>
      <c r="AR709" s="168"/>
      <c r="AS709" s="168"/>
      <c r="AT709" s="168"/>
      <c r="AU709" s="168"/>
      <c r="AV709" s="168"/>
      <c r="AW709" s="168"/>
      <c r="AX709" s="168"/>
      <c r="AY709" s="168"/>
      <c r="AZ709" s="168"/>
      <c r="BA709" s="166"/>
      <c r="BB709" s="166"/>
      <c r="BC709" s="169"/>
      <c r="BD709" s="170"/>
      <c r="BE709" s="171"/>
      <c r="BF709" s="171"/>
      <c r="BG709" s="171"/>
      <c r="BH709" s="171"/>
      <c r="BI709" s="168"/>
      <c r="BJ709" s="168"/>
      <c r="BK709" s="168"/>
      <c r="BL709" s="168"/>
      <c r="BM709" s="168"/>
    </row>
    <row r="710">
      <c r="A710" s="163"/>
      <c r="B710" s="174"/>
      <c r="C710" s="165"/>
      <c r="D710" s="166"/>
      <c r="E710" s="166"/>
      <c r="F710" s="167"/>
      <c r="G710" s="167"/>
      <c r="H710" s="167"/>
      <c r="I710" s="163"/>
      <c r="J710" s="168"/>
      <c r="K710" s="168"/>
      <c r="L710" s="168"/>
      <c r="M710" s="166"/>
      <c r="N710" s="169"/>
      <c r="O710" s="167"/>
      <c r="P710" s="168"/>
      <c r="Q710" s="169"/>
      <c r="R710" s="168"/>
      <c r="S710" s="168"/>
      <c r="T710" s="168"/>
      <c r="U710" s="168"/>
      <c r="V710" s="168"/>
      <c r="W710" s="168"/>
      <c r="X710" s="168"/>
      <c r="Y710" s="168"/>
      <c r="Z710" s="168"/>
      <c r="AA710" s="168"/>
      <c r="AB710" s="168"/>
      <c r="AC710" s="168"/>
      <c r="AD710" s="168"/>
      <c r="AE710" s="168"/>
      <c r="AF710" s="168"/>
      <c r="AG710" s="168"/>
      <c r="AH710" s="168"/>
      <c r="AI710" s="168"/>
      <c r="AJ710" s="168"/>
      <c r="AK710" s="168"/>
      <c r="AL710" s="168"/>
      <c r="AM710" s="168"/>
      <c r="AN710" s="166"/>
      <c r="AO710" s="168"/>
      <c r="AP710" s="166"/>
      <c r="AQ710" s="168"/>
      <c r="AR710" s="168"/>
      <c r="AS710" s="168"/>
      <c r="AT710" s="168"/>
      <c r="AU710" s="168"/>
      <c r="AV710" s="168"/>
      <c r="AW710" s="168"/>
      <c r="AX710" s="168"/>
      <c r="AY710" s="168"/>
      <c r="AZ710" s="168"/>
      <c r="BA710" s="166"/>
      <c r="BB710" s="166"/>
      <c r="BC710" s="169"/>
      <c r="BD710" s="170"/>
      <c r="BE710" s="171"/>
      <c r="BF710" s="171"/>
      <c r="BG710" s="171"/>
      <c r="BH710" s="171"/>
      <c r="BI710" s="168"/>
      <c r="BJ710" s="168"/>
      <c r="BK710" s="168"/>
      <c r="BL710" s="168"/>
      <c r="BM710" s="168"/>
    </row>
    <row r="711">
      <c r="A711" s="163"/>
      <c r="B711" s="174"/>
      <c r="C711" s="165"/>
      <c r="D711" s="166"/>
      <c r="E711" s="166"/>
      <c r="F711" s="167"/>
      <c r="G711" s="167"/>
      <c r="H711" s="167"/>
      <c r="I711" s="163"/>
      <c r="J711" s="168"/>
      <c r="K711" s="168"/>
      <c r="L711" s="168"/>
      <c r="M711" s="166"/>
      <c r="N711" s="169"/>
      <c r="O711" s="167"/>
      <c r="P711" s="168"/>
      <c r="Q711" s="169"/>
      <c r="R711" s="168"/>
      <c r="S711" s="168"/>
      <c r="T711" s="168"/>
      <c r="U711" s="168"/>
      <c r="V711" s="168"/>
      <c r="W711" s="168"/>
      <c r="X711" s="168"/>
      <c r="Y711" s="168"/>
      <c r="Z711" s="168"/>
      <c r="AA711" s="168"/>
      <c r="AB711" s="168"/>
      <c r="AC711" s="168"/>
      <c r="AD711" s="168"/>
      <c r="AE711" s="168"/>
      <c r="AF711" s="168"/>
      <c r="AG711" s="168"/>
      <c r="AH711" s="168"/>
      <c r="AI711" s="168"/>
      <c r="AJ711" s="168"/>
      <c r="AK711" s="168"/>
      <c r="AL711" s="168"/>
      <c r="AM711" s="168"/>
      <c r="AN711" s="166"/>
      <c r="AO711" s="168"/>
      <c r="AP711" s="166"/>
      <c r="AQ711" s="168"/>
      <c r="AR711" s="168"/>
      <c r="AS711" s="168"/>
      <c r="AT711" s="168"/>
      <c r="AU711" s="168"/>
      <c r="AV711" s="168"/>
      <c r="AW711" s="168"/>
      <c r="AX711" s="168"/>
      <c r="AY711" s="168"/>
      <c r="AZ711" s="168"/>
      <c r="BA711" s="166"/>
      <c r="BB711" s="166"/>
      <c r="BC711" s="169"/>
      <c r="BD711" s="170"/>
      <c r="BE711" s="171"/>
      <c r="BF711" s="171"/>
      <c r="BG711" s="171"/>
      <c r="BH711" s="171"/>
      <c r="BI711" s="168"/>
      <c r="BJ711" s="168"/>
      <c r="BK711" s="168"/>
      <c r="BL711" s="168"/>
      <c r="BM711" s="168"/>
    </row>
    <row r="712">
      <c r="A712" s="163"/>
      <c r="B712" s="174"/>
      <c r="C712" s="165"/>
      <c r="D712" s="166"/>
      <c r="E712" s="166"/>
      <c r="F712" s="167"/>
      <c r="G712" s="167"/>
      <c r="H712" s="167"/>
      <c r="I712" s="163"/>
      <c r="J712" s="168"/>
      <c r="K712" s="168"/>
      <c r="L712" s="168"/>
      <c r="M712" s="166"/>
      <c r="N712" s="169"/>
      <c r="O712" s="167"/>
      <c r="P712" s="168"/>
      <c r="Q712" s="169"/>
      <c r="R712" s="168"/>
      <c r="S712" s="168"/>
      <c r="T712" s="168"/>
      <c r="U712" s="168"/>
      <c r="V712" s="168"/>
      <c r="W712" s="168"/>
      <c r="X712" s="168"/>
      <c r="Y712" s="168"/>
      <c r="Z712" s="168"/>
      <c r="AA712" s="168"/>
      <c r="AB712" s="168"/>
      <c r="AC712" s="168"/>
      <c r="AD712" s="168"/>
      <c r="AE712" s="168"/>
      <c r="AF712" s="168"/>
      <c r="AG712" s="168"/>
      <c r="AH712" s="168"/>
      <c r="AI712" s="168"/>
      <c r="AJ712" s="168"/>
      <c r="AK712" s="168"/>
      <c r="AL712" s="168"/>
      <c r="AM712" s="168"/>
      <c r="AN712" s="166"/>
      <c r="AO712" s="168"/>
      <c r="AP712" s="166"/>
      <c r="AQ712" s="168"/>
      <c r="AR712" s="168"/>
      <c r="AS712" s="168"/>
      <c r="AT712" s="168"/>
      <c r="AU712" s="168"/>
      <c r="AV712" s="168"/>
      <c r="AW712" s="168"/>
      <c r="AX712" s="168"/>
      <c r="AY712" s="168"/>
      <c r="AZ712" s="168"/>
      <c r="BA712" s="166"/>
      <c r="BB712" s="166"/>
      <c r="BC712" s="169"/>
      <c r="BD712" s="170"/>
      <c r="BE712" s="171"/>
      <c r="BF712" s="171"/>
      <c r="BG712" s="171"/>
      <c r="BH712" s="171"/>
      <c r="BI712" s="168"/>
      <c r="BJ712" s="168"/>
      <c r="BK712" s="168"/>
      <c r="BL712" s="168"/>
      <c r="BM712" s="168"/>
    </row>
    <row r="713">
      <c r="A713" s="163"/>
      <c r="B713" s="174"/>
      <c r="C713" s="165"/>
      <c r="D713" s="166"/>
      <c r="E713" s="166"/>
      <c r="F713" s="167"/>
      <c r="G713" s="167"/>
      <c r="H713" s="167"/>
      <c r="I713" s="163"/>
      <c r="J713" s="168"/>
      <c r="K713" s="168"/>
      <c r="L713" s="168"/>
      <c r="M713" s="166"/>
      <c r="N713" s="169"/>
      <c r="O713" s="167"/>
      <c r="P713" s="168"/>
      <c r="Q713" s="169"/>
      <c r="R713" s="168"/>
      <c r="S713" s="168"/>
      <c r="T713" s="168"/>
      <c r="U713" s="168"/>
      <c r="V713" s="168"/>
      <c r="W713" s="168"/>
      <c r="X713" s="168"/>
      <c r="Y713" s="168"/>
      <c r="Z713" s="168"/>
      <c r="AA713" s="168"/>
      <c r="AB713" s="168"/>
      <c r="AC713" s="168"/>
      <c r="AD713" s="168"/>
      <c r="AE713" s="168"/>
      <c r="AF713" s="168"/>
      <c r="AG713" s="168"/>
      <c r="AH713" s="168"/>
      <c r="AI713" s="168"/>
      <c r="AJ713" s="168"/>
      <c r="AK713" s="168"/>
      <c r="AL713" s="168"/>
      <c r="AM713" s="168"/>
      <c r="AN713" s="166"/>
      <c r="AO713" s="168"/>
      <c r="AP713" s="166"/>
      <c r="AQ713" s="168"/>
      <c r="AR713" s="168"/>
      <c r="AS713" s="168"/>
      <c r="AT713" s="168"/>
      <c r="AU713" s="168"/>
      <c r="AV713" s="168"/>
      <c r="AW713" s="168"/>
      <c r="AX713" s="168"/>
      <c r="AY713" s="168"/>
      <c r="AZ713" s="168"/>
      <c r="BA713" s="166"/>
      <c r="BB713" s="166"/>
      <c r="BC713" s="169"/>
      <c r="BD713" s="170"/>
      <c r="BE713" s="171"/>
      <c r="BF713" s="171"/>
      <c r="BG713" s="171"/>
      <c r="BH713" s="171"/>
      <c r="BI713" s="168"/>
      <c r="BJ713" s="168"/>
      <c r="BK713" s="168"/>
      <c r="BL713" s="168"/>
      <c r="BM713" s="168"/>
    </row>
    <row r="714">
      <c r="A714" s="163"/>
      <c r="B714" s="174"/>
      <c r="C714" s="165"/>
      <c r="D714" s="166"/>
      <c r="E714" s="166"/>
      <c r="F714" s="167"/>
      <c r="G714" s="167"/>
      <c r="H714" s="167"/>
      <c r="I714" s="163"/>
      <c r="J714" s="168"/>
      <c r="K714" s="168"/>
      <c r="L714" s="168"/>
      <c r="M714" s="166"/>
      <c r="N714" s="169"/>
      <c r="O714" s="167"/>
      <c r="P714" s="168"/>
      <c r="Q714" s="169"/>
      <c r="R714" s="168"/>
      <c r="S714" s="168"/>
      <c r="T714" s="168"/>
      <c r="U714" s="168"/>
      <c r="V714" s="168"/>
      <c r="W714" s="168"/>
      <c r="X714" s="168"/>
      <c r="Y714" s="168"/>
      <c r="Z714" s="168"/>
      <c r="AA714" s="168"/>
      <c r="AB714" s="168"/>
      <c r="AC714" s="168"/>
      <c r="AD714" s="168"/>
      <c r="AE714" s="168"/>
      <c r="AF714" s="168"/>
      <c r="AG714" s="168"/>
      <c r="AH714" s="168"/>
      <c r="AI714" s="168"/>
      <c r="AJ714" s="168"/>
      <c r="AK714" s="168"/>
      <c r="AL714" s="168"/>
      <c r="AM714" s="168"/>
      <c r="AN714" s="166"/>
      <c r="AO714" s="168"/>
      <c r="AP714" s="166"/>
      <c r="AQ714" s="168"/>
      <c r="AR714" s="168"/>
      <c r="AS714" s="168"/>
      <c r="AT714" s="168"/>
      <c r="AU714" s="168"/>
      <c r="AV714" s="168"/>
      <c r="AW714" s="168"/>
      <c r="AX714" s="168"/>
      <c r="AY714" s="168"/>
      <c r="AZ714" s="168"/>
      <c r="BA714" s="166"/>
      <c r="BB714" s="166"/>
      <c r="BC714" s="169"/>
      <c r="BD714" s="170"/>
      <c r="BE714" s="171"/>
      <c r="BF714" s="171"/>
      <c r="BG714" s="171"/>
      <c r="BH714" s="171"/>
      <c r="BI714" s="168"/>
      <c r="BJ714" s="168"/>
      <c r="BK714" s="168"/>
      <c r="BL714" s="168"/>
      <c r="BM714" s="168"/>
    </row>
    <row r="715">
      <c r="A715" s="163"/>
      <c r="B715" s="174"/>
      <c r="C715" s="165"/>
      <c r="D715" s="166"/>
      <c r="E715" s="166"/>
      <c r="F715" s="167"/>
      <c r="G715" s="167"/>
      <c r="H715" s="167"/>
      <c r="I715" s="163"/>
      <c r="J715" s="168"/>
      <c r="K715" s="168"/>
      <c r="L715" s="168"/>
      <c r="M715" s="166"/>
      <c r="N715" s="169"/>
      <c r="O715" s="167"/>
      <c r="P715" s="168"/>
      <c r="Q715" s="169"/>
      <c r="R715" s="168"/>
      <c r="S715" s="168"/>
      <c r="T715" s="168"/>
      <c r="U715" s="168"/>
      <c r="V715" s="168"/>
      <c r="W715" s="168"/>
      <c r="X715" s="168"/>
      <c r="Y715" s="168"/>
      <c r="Z715" s="168"/>
      <c r="AA715" s="168"/>
      <c r="AB715" s="168"/>
      <c r="AC715" s="168"/>
      <c r="AD715" s="168"/>
      <c r="AE715" s="168"/>
      <c r="AF715" s="168"/>
      <c r="AG715" s="168"/>
      <c r="AH715" s="168"/>
      <c r="AI715" s="168"/>
      <c r="AJ715" s="168"/>
      <c r="AK715" s="168"/>
      <c r="AL715" s="168"/>
      <c r="AM715" s="168"/>
      <c r="AN715" s="166"/>
      <c r="AO715" s="168"/>
      <c r="AP715" s="166"/>
      <c r="AQ715" s="168"/>
      <c r="AR715" s="168"/>
      <c r="AS715" s="168"/>
      <c r="AT715" s="168"/>
      <c r="AU715" s="168"/>
      <c r="AV715" s="168"/>
      <c r="AW715" s="168"/>
      <c r="AX715" s="168"/>
      <c r="AY715" s="168"/>
      <c r="AZ715" s="168"/>
      <c r="BA715" s="166"/>
      <c r="BB715" s="166"/>
      <c r="BC715" s="169"/>
      <c r="BD715" s="170"/>
      <c r="BE715" s="171"/>
      <c r="BF715" s="171"/>
      <c r="BG715" s="171"/>
      <c r="BH715" s="171"/>
      <c r="BI715" s="168"/>
      <c r="BJ715" s="168"/>
      <c r="BK715" s="168"/>
      <c r="BL715" s="168"/>
      <c r="BM715" s="168"/>
    </row>
    <row r="716">
      <c r="A716" s="163"/>
      <c r="B716" s="174"/>
      <c r="C716" s="165"/>
      <c r="D716" s="166"/>
      <c r="E716" s="166"/>
      <c r="F716" s="167"/>
      <c r="G716" s="167"/>
      <c r="H716" s="167"/>
      <c r="I716" s="163"/>
      <c r="J716" s="168"/>
      <c r="K716" s="168"/>
      <c r="L716" s="168"/>
      <c r="M716" s="166"/>
      <c r="N716" s="169"/>
      <c r="O716" s="167"/>
      <c r="P716" s="168"/>
      <c r="Q716" s="169"/>
      <c r="R716" s="168"/>
      <c r="S716" s="168"/>
      <c r="T716" s="168"/>
      <c r="U716" s="168"/>
      <c r="V716" s="168"/>
      <c r="W716" s="168"/>
      <c r="X716" s="168"/>
      <c r="Y716" s="168"/>
      <c r="Z716" s="168"/>
      <c r="AA716" s="168"/>
      <c r="AB716" s="168"/>
      <c r="AC716" s="168"/>
      <c r="AD716" s="168"/>
      <c r="AE716" s="168"/>
      <c r="AF716" s="168"/>
      <c r="AG716" s="168"/>
      <c r="AH716" s="168"/>
      <c r="AI716" s="168"/>
      <c r="AJ716" s="168"/>
      <c r="AK716" s="168"/>
      <c r="AL716" s="168"/>
      <c r="AM716" s="168"/>
      <c r="AN716" s="166"/>
      <c r="AO716" s="168"/>
      <c r="AP716" s="166"/>
      <c r="AQ716" s="168"/>
      <c r="AR716" s="168"/>
      <c r="AS716" s="168"/>
      <c r="AT716" s="168"/>
      <c r="AU716" s="168"/>
      <c r="AV716" s="168"/>
      <c r="AW716" s="168"/>
      <c r="AX716" s="168"/>
      <c r="AY716" s="168"/>
      <c r="AZ716" s="168"/>
      <c r="BA716" s="166"/>
      <c r="BB716" s="166"/>
      <c r="BC716" s="169"/>
      <c r="BD716" s="170"/>
      <c r="BE716" s="171"/>
      <c r="BF716" s="171"/>
      <c r="BG716" s="171"/>
      <c r="BH716" s="171"/>
      <c r="BI716" s="168"/>
      <c r="BJ716" s="168"/>
      <c r="BK716" s="168"/>
      <c r="BL716" s="168"/>
      <c r="BM716" s="168"/>
    </row>
    <row r="717">
      <c r="A717" s="163"/>
      <c r="B717" s="174"/>
      <c r="C717" s="165"/>
      <c r="D717" s="166"/>
      <c r="E717" s="166"/>
      <c r="F717" s="167"/>
      <c r="G717" s="167"/>
      <c r="H717" s="167"/>
      <c r="I717" s="163"/>
      <c r="J717" s="168"/>
      <c r="K717" s="168"/>
      <c r="L717" s="168"/>
      <c r="M717" s="166"/>
      <c r="N717" s="169"/>
      <c r="O717" s="167"/>
      <c r="P717" s="168"/>
      <c r="Q717" s="169"/>
      <c r="R717" s="168"/>
      <c r="S717" s="168"/>
      <c r="T717" s="168"/>
      <c r="U717" s="168"/>
      <c r="V717" s="168"/>
      <c r="W717" s="168"/>
      <c r="X717" s="168"/>
      <c r="Y717" s="168"/>
      <c r="Z717" s="168"/>
      <c r="AA717" s="168"/>
      <c r="AB717" s="168"/>
      <c r="AC717" s="168"/>
      <c r="AD717" s="168"/>
      <c r="AE717" s="168"/>
      <c r="AF717" s="168"/>
      <c r="AG717" s="168"/>
      <c r="AH717" s="168"/>
      <c r="AI717" s="168"/>
      <c r="AJ717" s="168"/>
      <c r="AK717" s="168"/>
      <c r="AL717" s="168"/>
      <c r="AM717" s="168"/>
      <c r="AN717" s="166"/>
      <c r="AO717" s="168"/>
      <c r="AP717" s="166"/>
      <c r="AQ717" s="168"/>
      <c r="AR717" s="168"/>
      <c r="AS717" s="168"/>
      <c r="AT717" s="168"/>
      <c r="AU717" s="168"/>
      <c r="AV717" s="168"/>
      <c r="AW717" s="168"/>
      <c r="AX717" s="168"/>
      <c r="AY717" s="168"/>
      <c r="AZ717" s="168"/>
      <c r="BA717" s="166"/>
      <c r="BB717" s="166"/>
      <c r="BC717" s="169"/>
      <c r="BD717" s="170"/>
      <c r="BE717" s="171"/>
      <c r="BF717" s="171"/>
      <c r="BG717" s="171"/>
      <c r="BH717" s="171"/>
      <c r="BI717" s="168"/>
      <c r="BJ717" s="168"/>
      <c r="BK717" s="168"/>
      <c r="BL717" s="168"/>
      <c r="BM717" s="168"/>
    </row>
    <row r="718">
      <c r="A718" s="163"/>
      <c r="B718" s="174"/>
      <c r="C718" s="165"/>
      <c r="D718" s="166"/>
      <c r="E718" s="166"/>
      <c r="F718" s="167"/>
      <c r="G718" s="167"/>
      <c r="H718" s="167"/>
      <c r="I718" s="163"/>
      <c r="J718" s="168"/>
      <c r="K718" s="168"/>
      <c r="L718" s="168"/>
      <c r="M718" s="166"/>
      <c r="N718" s="169"/>
      <c r="O718" s="167"/>
      <c r="P718" s="168"/>
      <c r="Q718" s="169"/>
      <c r="R718" s="168"/>
      <c r="S718" s="168"/>
      <c r="T718" s="168"/>
      <c r="U718" s="168"/>
      <c r="V718" s="168"/>
      <c r="W718" s="168"/>
      <c r="X718" s="168"/>
      <c r="Y718" s="168"/>
      <c r="Z718" s="168"/>
      <c r="AA718" s="168"/>
      <c r="AB718" s="168"/>
      <c r="AC718" s="168"/>
      <c r="AD718" s="168"/>
      <c r="AE718" s="168"/>
      <c r="AF718" s="168"/>
      <c r="AG718" s="168"/>
      <c r="AH718" s="168"/>
      <c r="AI718" s="168"/>
      <c r="AJ718" s="168"/>
      <c r="AK718" s="168"/>
      <c r="AL718" s="168"/>
      <c r="AM718" s="168"/>
      <c r="AN718" s="166"/>
      <c r="AO718" s="168"/>
      <c r="AP718" s="166"/>
      <c r="AQ718" s="168"/>
      <c r="AR718" s="168"/>
      <c r="AS718" s="168"/>
      <c r="AT718" s="168"/>
      <c r="AU718" s="168"/>
      <c r="AV718" s="168"/>
      <c r="AW718" s="168"/>
      <c r="AX718" s="168"/>
      <c r="AY718" s="168"/>
      <c r="AZ718" s="168"/>
      <c r="BA718" s="166"/>
      <c r="BB718" s="166"/>
      <c r="BC718" s="169"/>
      <c r="BD718" s="170"/>
      <c r="BE718" s="171"/>
      <c r="BF718" s="171"/>
      <c r="BG718" s="171"/>
      <c r="BH718" s="171"/>
      <c r="BI718" s="168"/>
      <c r="BJ718" s="168"/>
      <c r="BK718" s="168"/>
      <c r="BL718" s="168"/>
      <c r="BM718" s="168"/>
    </row>
    <row r="719">
      <c r="A719" s="163"/>
      <c r="B719" s="174"/>
      <c r="C719" s="165"/>
      <c r="D719" s="166"/>
      <c r="E719" s="166"/>
      <c r="F719" s="167"/>
      <c r="G719" s="167"/>
      <c r="H719" s="167"/>
      <c r="I719" s="163"/>
      <c r="J719" s="168"/>
      <c r="K719" s="168"/>
      <c r="L719" s="168"/>
      <c r="M719" s="166"/>
      <c r="N719" s="169"/>
      <c r="O719" s="167"/>
      <c r="P719" s="168"/>
      <c r="Q719" s="169"/>
      <c r="R719" s="168"/>
      <c r="S719" s="168"/>
      <c r="T719" s="168"/>
      <c r="U719" s="168"/>
      <c r="V719" s="168"/>
      <c r="W719" s="168"/>
      <c r="X719" s="168"/>
      <c r="Y719" s="168"/>
      <c r="Z719" s="168"/>
      <c r="AA719" s="168"/>
      <c r="AB719" s="168"/>
      <c r="AC719" s="168"/>
      <c r="AD719" s="168"/>
      <c r="AE719" s="168"/>
      <c r="AF719" s="168"/>
      <c r="AG719" s="168"/>
      <c r="AH719" s="168"/>
      <c r="AI719" s="168"/>
      <c r="AJ719" s="168"/>
      <c r="AK719" s="168"/>
      <c r="AL719" s="168"/>
      <c r="AM719" s="168"/>
      <c r="AN719" s="166"/>
      <c r="AO719" s="168"/>
      <c r="AP719" s="166"/>
      <c r="AQ719" s="168"/>
      <c r="AR719" s="168"/>
      <c r="AS719" s="168"/>
      <c r="AT719" s="168"/>
      <c r="AU719" s="168"/>
      <c r="AV719" s="168"/>
      <c r="AW719" s="168"/>
      <c r="AX719" s="168"/>
      <c r="AY719" s="168"/>
      <c r="AZ719" s="168"/>
      <c r="BA719" s="166"/>
      <c r="BB719" s="166"/>
      <c r="BC719" s="169"/>
      <c r="BD719" s="170"/>
      <c r="BE719" s="171"/>
      <c r="BF719" s="171"/>
      <c r="BG719" s="171"/>
      <c r="BH719" s="171"/>
      <c r="BI719" s="168"/>
      <c r="BJ719" s="168"/>
      <c r="BK719" s="168"/>
      <c r="BL719" s="168"/>
      <c r="BM719" s="168"/>
    </row>
    <row r="720">
      <c r="A720" s="163"/>
      <c r="B720" s="174"/>
      <c r="C720" s="165"/>
      <c r="D720" s="166"/>
      <c r="E720" s="166"/>
      <c r="F720" s="167"/>
      <c r="G720" s="167"/>
      <c r="H720" s="167"/>
      <c r="I720" s="163"/>
      <c r="J720" s="168"/>
      <c r="K720" s="168"/>
      <c r="L720" s="168"/>
      <c r="M720" s="166"/>
      <c r="N720" s="169"/>
      <c r="O720" s="167"/>
      <c r="P720" s="168"/>
      <c r="Q720" s="169"/>
      <c r="R720" s="168"/>
      <c r="S720" s="168"/>
      <c r="T720" s="168"/>
      <c r="U720" s="168"/>
      <c r="V720" s="168"/>
      <c r="W720" s="168"/>
      <c r="X720" s="168"/>
      <c r="Y720" s="168"/>
      <c r="Z720" s="168"/>
      <c r="AA720" s="168"/>
      <c r="AB720" s="168"/>
      <c r="AC720" s="168"/>
      <c r="AD720" s="168"/>
      <c r="AE720" s="168"/>
      <c r="AF720" s="168"/>
      <c r="AG720" s="168"/>
      <c r="AH720" s="168"/>
      <c r="AI720" s="168"/>
      <c r="AJ720" s="168"/>
      <c r="AK720" s="168"/>
      <c r="AL720" s="168"/>
      <c r="AM720" s="168"/>
      <c r="AN720" s="166"/>
      <c r="AO720" s="168"/>
      <c r="AP720" s="166"/>
      <c r="AQ720" s="168"/>
      <c r="AR720" s="168"/>
      <c r="AS720" s="168"/>
      <c r="AT720" s="168"/>
      <c r="AU720" s="168"/>
      <c r="AV720" s="168"/>
      <c r="AW720" s="168"/>
      <c r="AX720" s="168"/>
      <c r="AY720" s="168"/>
      <c r="AZ720" s="168"/>
      <c r="BA720" s="166"/>
      <c r="BB720" s="166"/>
      <c r="BC720" s="169"/>
      <c r="BD720" s="170"/>
      <c r="BE720" s="171"/>
      <c r="BF720" s="171"/>
      <c r="BG720" s="171"/>
      <c r="BH720" s="171"/>
      <c r="BI720" s="168"/>
      <c r="BJ720" s="168"/>
      <c r="BK720" s="168"/>
      <c r="BL720" s="168"/>
      <c r="BM720" s="168"/>
    </row>
    <row r="721">
      <c r="A721" s="163"/>
      <c r="B721" s="174"/>
      <c r="C721" s="165"/>
      <c r="D721" s="166"/>
      <c r="E721" s="166"/>
      <c r="F721" s="167"/>
      <c r="G721" s="167"/>
      <c r="H721" s="167"/>
      <c r="I721" s="163"/>
      <c r="J721" s="168"/>
      <c r="K721" s="168"/>
      <c r="L721" s="168"/>
      <c r="M721" s="166"/>
      <c r="N721" s="169"/>
      <c r="O721" s="167"/>
      <c r="P721" s="168"/>
      <c r="Q721" s="169"/>
      <c r="R721" s="168"/>
      <c r="S721" s="168"/>
      <c r="T721" s="168"/>
      <c r="U721" s="168"/>
      <c r="V721" s="168"/>
      <c r="W721" s="168"/>
      <c r="X721" s="168"/>
      <c r="Y721" s="168"/>
      <c r="Z721" s="168"/>
      <c r="AA721" s="168"/>
      <c r="AB721" s="168"/>
      <c r="AC721" s="168"/>
      <c r="AD721" s="168"/>
      <c r="AE721" s="168"/>
      <c r="AF721" s="168"/>
      <c r="AG721" s="168"/>
      <c r="AH721" s="168"/>
      <c r="AI721" s="168"/>
      <c r="AJ721" s="168"/>
      <c r="AK721" s="168"/>
      <c r="AL721" s="168"/>
      <c r="AM721" s="168"/>
      <c r="AN721" s="166"/>
      <c r="AO721" s="168"/>
      <c r="AP721" s="166"/>
      <c r="AQ721" s="168"/>
      <c r="AR721" s="168"/>
      <c r="AS721" s="168"/>
      <c r="AT721" s="168"/>
      <c r="AU721" s="168"/>
      <c r="AV721" s="168"/>
      <c r="AW721" s="168"/>
      <c r="AX721" s="168"/>
      <c r="AY721" s="168"/>
      <c r="AZ721" s="168"/>
      <c r="BA721" s="166"/>
      <c r="BB721" s="166"/>
      <c r="BC721" s="169"/>
      <c r="BD721" s="170"/>
      <c r="BE721" s="171"/>
      <c r="BF721" s="171"/>
      <c r="BG721" s="171"/>
      <c r="BH721" s="171"/>
      <c r="BI721" s="168"/>
      <c r="BJ721" s="168"/>
      <c r="BK721" s="168"/>
      <c r="BL721" s="168"/>
      <c r="BM721" s="168"/>
    </row>
    <row r="722">
      <c r="A722" s="163"/>
      <c r="B722" s="174"/>
      <c r="C722" s="165"/>
      <c r="D722" s="166"/>
      <c r="E722" s="166"/>
      <c r="F722" s="167"/>
      <c r="G722" s="167"/>
      <c r="H722" s="167"/>
      <c r="I722" s="163"/>
      <c r="J722" s="168"/>
      <c r="K722" s="168"/>
      <c r="L722" s="168"/>
      <c r="M722" s="166"/>
      <c r="N722" s="169"/>
      <c r="O722" s="167"/>
      <c r="P722" s="168"/>
      <c r="Q722" s="169"/>
      <c r="R722" s="168"/>
      <c r="S722" s="168"/>
      <c r="T722" s="168"/>
      <c r="U722" s="168"/>
      <c r="V722" s="168"/>
      <c r="W722" s="168"/>
      <c r="X722" s="168"/>
      <c r="Y722" s="168"/>
      <c r="Z722" s="168"/>
      <c r="AA722" s="168"/>
      <c r="AB722" s="168"/>
      <c r="AC722" s="168"/>
      <c r="AD722" s="168"/>
      <c r="AE722" s="168"/>
      <c r="AF722" s="168"/>
      <c r="AG722" s="168"/>
      <c r="AH722" s="168"/>
      <c r="AI722" s="168"/>
      <c r="AJ722" s="168"/>
      <c r="AK722" s="168"/>
      <c r="AL722" s="168"/>
      <c r="AM722" s="168"/>
      <c r="AN722" s="166"/>
      <c r="AO722" s="168"/>
      <c r="AP722" s="166"/>
      <c r="AQ722" s="168"/>
      <c r="AR722" s="168"/>
      <c r="AS722" s="168"/>
      <c r="AT722" s="168"/>
      <c r="AU722" s="168"/>
      <c r="AV722" s="168"/>
      <c r="AW722" s="168"/>
      <c r="AX722" s="168"/>
      <c r="AY722" s="168"/>
      <c r="AZ722" s="168"/>
      <c r="BA722" s="166"/>
      <c r="BB722" s="166"/>
      <c r="BC722" s="169"/>
      <c r="BD722" s="170"/>
      <c r="BE722" s="171"/>
      <c r="BF722" s="171"/>
      <c r="BG722" s="171"/>
      <c r="BH722" s="171"/>
      <c r="BI722" s="168"/>
      <c r="BJ722" s="168"/>
      <c r="BK722" s="168"/>
      <c r="BL722" s="168"/>
      <c r="BM722" s="168"/>
    </row>
    <row r="723">
      <c r="A723" s="163"/>
      <c r="B723" s="174"/>
      <c r="C723" s="165"/>
      <c r="D723" s="166"/>
      <c r="E723" s="166"/>
      <c r="F723" s="167"/>
      <c r="G723" s="167"/>
      <c r="H723" s="167"/>
      <c r="I723" s="163"/>
      <c r="J723" s="168"/>
      <c r="K723" s="168"/>
      <c r="L723" s="168"/>
      <c r="M723" s="166"/>
      <c r="N723" s="169"/>
      <c r="O723" s="167"/>
      <c r="P723" s="168"/>
      <c r="Q723" s="169"/>
      <c r="R723" s="168"/>
      <c r="S723" s="168"/>
      <c r="T723" s="168"/>
      <c r="U723" s="168"/>
      <c r="V723" s="168"/>
      <c r="W723" s="168"/>
      <c r="X723" s="168"/>
      <c r="Y723" s="168"/>
      <c r="Z723" s="168"/>
      <c r="AA723" s="168"/>
      <c r="AB723" s="168"/>
      <c r="AC723" s="168"/>
      <c r="AD723" s="168"/>
      <c r="AE723" s="168"/>
      <c r="AF723" s="168"/>
      <c r="AG723" s="168"/>
      <c r="AH723" s="168"/>
      <c r="AI723" s="168"/>
      <c r="AJ723" s="168"/>
      <c r="AK723" s="168"/>
      <c r="AL723" s="168"/>
      <c r="AM723" s="168"/>
      <c r="AN723" s="166"/>
      <c r="AO723" s="168"/>
      <c r="AP723" s="166"/>
      <c r="AQ723" s="168"/>
      <c r="AR723" s="168"/>
      <c r="AS723" s="168"/>
      <c r="AT723" s="168"/>
      <c r="AU723" s="168"/>
      <c r="AV723" s="168"/>
      <c r="AW723" s="168"/>
      <c r="AX723" s="168"/>
      <c r="AY723" s="168"/>
      <c r="AZ723" s="168"/>
      <c r="BA723" s="166"/>
      <c r="BB723" s="166"/>
      <c r="BC723" s="169"/>
      <c r="BD723" s="170"/>
      <c r="BE723" s="171"/>
      <c r="BF723" s="171"/>
      <c r="BG723" s="171"/>
      <c r="BH723" s="171"/>
      <c r="BI723" s="168"/>
      <c r="BJ723" s="168"/>
      <c r="BK723" s="168"/>
      <c r="BL723" s="168"/>
      <c r="BM723" s="168"/>
    </row>
    <row r="724">
      <c r="A724" s="163"/>
      <c r="B724" s="174"/>
      <c r="C724" s="165"/>
      <c r="D724" s="166"/>
      <c r="E724" s="166"/>
      <c r="F724" s="167"/>
      <c r="G724" s="167"/>
      <c r="H724" s="167"/>
      <c r="I724" s="163"/>
      <c r="J724" s="168"/>
      <c r="K724" s="168"/>
      <c r="L724" s="168"/>
      <c r="M724" s="166"/>
      <c r="N724" s="169"/>
      <c r="O724" s="167"/>
      <c r="P724" s="168"/>
      <c r="Q724" s="169"/>
      <c r="R724" s="168"/>
      <c r="S724" s="168"/>
      <c r="T724" s="168"/>
      <c r="U724" s="168"/>
      <c r="V724" s="168"/>
      <c r="W724" s="168"/>
      <c r="X724" s="168"/>
      <c r="Y724" s="168"/>
      <c r="Z724" s="168"/>
      <c r="AA724" s="168"/>
      <c r="AB724" s="168"/>
      <c r="AC724" s="168"/>
      <c r="AD724" s="168"/>
      <c r="AE724" s="168"/>
      <c r="AF724" s="168"/>
      <c r="AG724" s="168"/>
      <c r="AH724" s="168"/>
      <c r="AI724" s="168"/>
      <c r="AJ724" s="168"/>
      <c r="AK724" s="168"/>
      <c r="AL724" s="168"/>
      <c r="AM724" s="168"/>
      <c r="AN724" s="166"/>
      <c r="AO724" s="168"/>
      <c r="AP724" s="166"/>
      <c r="AQ724" s="168"/>
      <c r="AR724" s="168"/>
      <c r="AS724" s="168"/>
      <c r="AT724" s="168"/>
      <c r="AU724" s="168"/>
      <c r="AV724" s="168"/>
      <c r="AW724" s="168"/>
      <c r="AX724" s="168"/>
      <c r="AY724" s="168"/>
      <c r="AZ724" s="168"/>
      <c r="BA724" s="166"/>
      <c r="BB724" s="166"/>
      <c r="BC724" s="169"/>
      <c r="BD724" s="170"/>
      <c r="BE724" s="171"/>
      <c r="BF724" s="171"/>
      <c r="BG724" s="171"/>
      <c r="BH724" s="171"/>
      <c r="BI724" s="168"/>
      <c r="BJ724" s="168"/>
      <c r="BK724" s="168"/>
      <c r="BL724" s="168"/>
      <c r="BM724" s="168"/>
    </row>
    <row r="725">
      <c r="A725" s="163"/>
      <c r="B725" s="174"/>
      <c r="C725" s="165"/>
      <c r="D725" s="166"/>
      <c r="E725" s="166"/>
      <c r="F725" s="167"/>
      <c r="G725" s="167"/>
      <c r="H725" s="167"/>
      <c r="I725" s="163"/>
      <c r="J725" s="168"/>
      <c r="K725" s="168"/>
      <c r="L725" s="168"/>
      <c r="M725" s="166"/>
      <c r="N725" s="169"/>
      <c r="O725" s="167"/>
      <c r="P725" s="168"/>
      <c r="Q725" s="169"/>
      <c r="R725" s="168"/>
      <c r="S725" s="168"/>
      <c r="T725" s="168"/>
      <c r="U725" s="168"/>
      <c r="V725" s="168"/>
      <c r="W725" s="168"/>
      <c r="X725" s="168"/>
      <c r="Y725" s="168"/>
      <c r="Z725" s="168"/>
      <c r="AA725" s="168"/>
      <c r="AB725" s="168"/>
      <c r="AC725" s="168"/>
      <c r="AD725" s="168"/>
      <c r="AE725" s="168"/>
      <c r="AF725" s="168"/>
      <c r="AG725" s="168"/>
      <c r="AH725" s="168"/>
      <c r="AI725" s="168"/>
      <c r="AJ725" s="168"/>
      <c r="AK725" s="168"/>
      <c r="AL725" s="168"/>
      <c r="AM725" s="168"/>
      <c r="AN725" s="166"/>
      <c r="AO725" s="168"/>
      <c r="AP725" s="166"/>
      <c r="AQ725" s="168"/>
      <c r="AR725" s="168"/>
      <c r="AS725" s="168"/>
      <c r="AT725" s="168"/>
      <c r="AU725" s="168"/>
      <c r="AV725" s="168"/>
      <c r="AW725" s="168"/>
      <c r="AX725" s="168"/>
      <c r="AY725" s="168"/>
      <c r="AZ725" s="168"/>
      <c r="BA725" s="166"/>
      <c r="BB725" s="166"/>
      <c r="BC725" s="169"/>
      <c r="BD725" s="170"/>
      <c r="BE725" s="171"/>
      <c r="BF725" s="171"/>
      <c r="BG725" s="171"/>
      <c r="BH725" s="171"/>
      <c r="BI725" s="168"/>
      <c r="BJ725" s="168"/>
      <c r="BK725" s="168"/>
      <c r="BL725" s="168"/>
      <c r="BM725" s="168"/>
    </row>
    <row r="726">
      <c r="A726" s="163"/>
      <c r="B726" s="174"/>
      <c r="C726" s="165"/>
      <c r="D726" s="166"/>
      <c r="E726" s="166"/>
      <c r="F726" s="167"/>
      <c r="G726" s="167"/>
      <c r="H726" s="167"/>
      <c r="I726" s="163"/>
      <c r="J726" s="168"/>
      <c r="K726" s="168"/>
      <c r="L726" s="168"/>
      <c r="M726" s="166"/>
      <c r="N726" s="169"/>
      <c r="O726" s="167"/>
      <c r="P726" s="168"/>
      <c r="Q726" s="169"/>
      <c r="R726" s="168"/>
      <c r="S726" s="168"/>
      <c r="T726" s="168"/>
      <c r="U726" s="168"/>
      <c r="V726" s="168"/>
      <c r="W726" s="168"/>
      <c r="X726" s="168"/>
      <c r="Y726" s="168"/>
      <c r="Z726" s="168"/>
      <c r="AA726" s="168"/>
      <c r="AB726" s="168"/>
      <c r="AC726" s="168"/>
      <c r="AD726" s="168"/>
      <c r="AE726" s="168"/>
      <c r="AF726" s="168"/>
      <c r="AG726" s="168"/>
      <c r="AH726" s="168"/>
      <c r="AI726" s="168"/>
      <c r="AJ726" s="168"/>
      <c r="AK726" s="168"/>
      <c r="AL726" s="168"/>
      <c r="AM726" s="168"/>
      <c r="AN726" s="166"/>
      <c r="AO726" s="168"/>
      <c r="AP726" s="166"/>
      <c r="AQ726" s="168"/>
      <c r="AR726" s="168"/>
      <c r="AS726" s="168"/>
      <c r="AT726" s="168"/>
      <c r="AU726" s="168"/>
      <c r="AV726" s="168"/>
      <c r="AW726" s="168"/>
      <c r="AX726" s="168"/>
      <c r="AY726" s="168"/>
      <c r="AZ726" s="168"/>
      <c r="BA726" s="166"/>
      <c r="BB726" s="166"/>
      <c r="BC726" s="169"/>
      <c r="BD726" s="170"/>
      <c r="BE726" s="171"/>
      <c r="BF726" s="171"/>
      <c r="BG726" s="171"/>
      <c r="BH726" s="171"/>
      <c r="BI726" s="168"/>
      <c r="BJ726" s="168"/>
      <c r="BK726" s="168"/>
      <c r="BL726" s="168"/>
      <c r="BM726" s="168"/>
    </row>
    <row r="727">
      <c r="A727" s="163"/>
      <c r="B727" s="174"/>
      <c r="C727" s="165"/>
      <c r="D727" s="166"/>
      <c r="E727" s="166"/>
      <c r="F727" s="167"/>
      <c r="G727" s="167"/>
      <c r="H727" s="167"/>
      <c r="I727" s="163"/>
      <c r="J727" s="168"/>
      <c r="K727" s="168"/>
      <c r="L727" s="168"/>
      <c r="M727" s="166"/>
      <c r="N727" s="169"/>
      <c r="O727" s="167"/>
      <c r="P727" s="168"/>
      <c r="Q727" s="169"/>
      <c r="R727" s="168"/>
      <c r="S727" s="168"/>
      <c r="T727" s="168"/>
      <c r="U727" s="168"/>
      <c r="V727" s="168"/>
      <c r="W727" s="168"/>
      <c r="X727" s="168"/>
      <c r="Y727" s="168"/>
      <c r="Z727" s="168"/>
      <c r="AA727" s="168"/>
      <c r="AB727" s="168"/>
      <c r="AC727" s="168"/>
      <c r="AD727" s="168"/>
      <c r="AE727" s="168"/>
      <c r="AF727" s="168"/>
      <c r="AG727" s="168"/>
      <c r="AH727" s="168"/>
      <c r="AI727" s="168"/>
      <c r="AJ727" s="168"/>
      <c r="AK727" s="168"/>
      <c r="AL727" s="168"/>
      <c r="AM727" s="168"/>
      <c r="AN727" s="166"/>
      <c r="AO727" s="168"/>
      <c r="AP727" s="166"/>
      <c r="AQ727" s="168"/>
      <c r="AR727" s="168"/>
      <c r="AS727" s="168"/>
      <c r="AT727" s="168"/>
      <c r="AU727" s="168"/>
      <c r="AV727" s="168"/>
      <c r="AW727" s="168"/>
      <c r="AX727" s="168"/>
      <c r="AY727" s="168"/>
      <c r="AZ727" s="168"/>
      <c r="BA727" s="166"/>
      <c r="BB727" s="166"/>
      <c r="BC727" s="169"/>
      <c r="BD727" s="170"/>
      <c r="BE727" s="171"/>
      <c r="BF727" s="171"/>
      <c r="BG727" s="171"/>
      <c r="BH727" s="171"/>
      <c r="BI727" s="168"/>
      <c r="BJ727" s="168"/>
      <c r="BK727" s="168"/>
      <c r="BL727" s="168"/>
      <c r="BM727" s="168"/>
    </row>
    <row r="728">
      <c r="A728" s="163"/>
      <c r="B728" s="174"/>
      <c r="C728" s="165"/>
      <c r="D728" s="166"/>
      <c r="E728" s="166"/>
      <c r="F728" s="167"/>
      <c r="G728" s="167"/>
      <c r="H728" s="167"/>
      <c r="I728" s="163"/>
      <c r="J728" s="168"/>
      <c r="K728" s="168"/>
      <c r="L728" s="168"/>
      <c r="M728" s="166"/>
      <c r="N728" s="169"/>
      <c r="O728" s="167"/>
      <c r="P728" s="168"/>
      <c r="Q728" s="169"/>
      <c r="R728" s="168"/>
      <c r="S728" s="168"/>
      <c r="T728" s="168"/>
      <c r="U728" s="168"/>
      <c r="V728" s="168"/>
      <c r="W728" s="168"/>
      <c r="X728" s="168"/>
      <c r="Y728" s="168"/>
      <c r="Z728" s="168"/>
      <c r="AA728" s="168"/>
      <c r="AB728" s="168"/>
      <c r="AC728" s="168"/>
      <c r="AD728" s="168"/>
      <c r="AE728" s="168"/>
      <c r="AF728" s="168"/>
      <c r="AG728" s="168"/>
      <c r="AH728" s="168"/>
      <c r="AI728" s="168"/>
      <c r="AJ728" s="168"/>
      <c r="AK728" s="168"/>
      <c r="AL728" s="168"/>
      <c r="AM728" s="168"/>
      <c r="AN728" s="166"/>
      <c r="AO728" s="168"/>
      <c r="AP728" s="166"/>
      <c r="AQ728" s="168"/>
      <c r="AR728" s="168"/>
      <c r="AS728" s="168"/>
      <c r="AT728" s="168"/>
      <c r="AU728" s="168"/>
      <c r="AV728" s="168"/>
      <c r="AW728" s="168"/>
      <c r="AX728" s="168"/>
      <c r="AY728" s="168"/>
      <c r="AZ728" s="168"/>
      <c r="BA728" s="166"/>
      <c r="BB728" s="166"/>
      <c r="BC728" s="169"/>
      <c r="BD728" s="170"/>
      <c r="BE728" s="171"/>
      <c r="BF728" s="171"/>
      <c r="BG728" s="171"/>
      <c r="BH728" s="171"/>
      <c r="BI728" s="168"/>
      <c r="BJ728" s="168"/>
      <c r="BK728" s="168"/>
      <c r="BL728" s="168"/>
      <c r="BM728" s="168"/>
    </row>
    <row r="729">
      <c r="A729" s="163"/>
      <c r="B729" s="174"/>
      <c r="C729" s="165"/>
      <c r="D729" s="166"/>
      <c r="E729" s="166"/>
      <c r="F729" s="167"/>
      <c r="G729" s="167"/>
      <c r="H729" s="167"/>
      <c r="I729" s="163"/>
      <c r="J729" s="168"/>
      <c r="K729" s="168"/>
      <c r="L729" s="168"/>
      <c r="M729" s="166"/>
      <c r="N729" s="169"/>
      <c r="O729" s="167"/>
      <c r="P729" s="168"/>
      <c r="Q729" s="169"/>
      <c r="R729" s="168"/>
      <c r="S729" s="168"/>
      <c r="T729" s="168"/>
      <c r="U729" s="168"/>
      <c r="V729" s="168"/>
      <c r="W729" s="168"/>
      <c r="X729" s="168"/>
      <c r="Y729" s="168"/>
      <c r="Z729" s="168"/>
      <c r="AA729" s="168"/>
      <c r="AB729" s="168"/>
      <c r="AC729" s="168"/>
      <c r="AD729" s="168"/>
      <c r="AE729" s="168"/>
      <c r="AF729" s="168"/>
      <c r="AG729" s="168"/>
      <c r="AH729" s="168"/>
      <c r="AI729" s="168"/>
      <c r="AJ729" s="168"/>
      <c r="AK729" s="168"/>
      <c r="AL729" s="168"/>
      <c r="AM729" s="168"/>
      <c r="AN729" s="166"/>
      <c r="AO729" s="168"/>
      <c r="AP729" s="166"/>
      <c r="AQ729" s="168"/>
      <c r="AR729" s="168"/>
      <c r="AS729" s="168"/>
      <c r="AT729" s="168"/>
      <c r="AU729" s="168"/>
      <c r="AV729" s="168"/>
      <c r="AW729" s="168"/>
      <c r="AX729" s="168"/>
      <c r="AY729" s="168"/>
      <c r="AZ729" s="168"/>
      <c r="BA729" s="166"/>
      <c r="BB729" s="166"/>
      <c r="BC729" s="169"/>
      <c r="BD729" s="170"/>
      <c r="BE729" s="171"/>
      <c r="BF729" s="171"/>
      <c r="BG729" s="171"/>
      <c r="BH729" s="171"/>
      <c r="BI729" s="168"/>
      <c r="BJ729" s="168"/>
      <c r="BK729" s="168"/>
      <c r="BL729" s="168"/>
      <c r="BM729" s="168"/>
    </row>
    <row r="730">
      <c r="A730" s="163"/>
      <c r="B730" s="174"/>
      <c r="C730" s="165"/>
      <c r="D730" s="166"/>
      <c r="E730" s="166"/>
      <c r="F730" s="167"/>
      <c r="G730" s="167"/>
      <c r="H730" s="167"/>
      <c r="I730" s="163"/>
      <c r="J730" s="168"/>
      <c r="K730" s="168"/>
      <c r="L730" s="168"/>
      <c r="M730" s="166"/>
      <c r="N730" s="169"/>
      <c r="O730" s="167"/>
      <c r="P730" s="168"/>
      <c r="Q730" s="169"/>
      <c r="R730" s="168"/>
      <c r="S730" s="168"/>
      <c r="T730" s="168"/>
      <c r="U730" s="168"/>
      <c r="V730" s="168"/>
      <c r="W730" s="168"/>
      <c r="X730" s="168"/>
      <c r="Y730" s="168"/>
      <c r="Z730" s="168"/>
      <c r="AA730" s="168"/>
      <c r="AB730" s="168"/>
      <c r="AC730" s="168"/>
      <c r="AD730" s="168"/>
      <c r="AE730" s="168"/>
      <c r="AF730" s="168"/>
      <c r="AG730" s="168"/>
      <c r="AH730" s="168"/>
      <c r="AI730" s="168"/>
      <c r="AJ730" s="168"/>
      <c r="AK730" s="168"/>
      <c r="AL730" s="168"/>
      <c r="AM730" s="168"/>
      <c r="AN730" s="166"/>
      <c r="AO730" s="168"/>
      <c r="AP730" s="166"/>
      <c r="AQ730" s="168"/>
      <c r="AR730" s="168"/>
      <c r="AS730" s="168"/>
      <c r="AT730" s="168"/>
      <c r="AU730" s="168"/>
      <c r="AV730" s="168"/>
      <c r="AW730" s="168"/>
      <c r="AX730" s="168"/>
      <c r="AY730" s="168"/>
      <c r="AZ730" s="168"/>
      <c r="BA730" s="166"/>
      <c r="BB730" s="166"/>
      <c r="BC730" s="169"/>
      <c r="BD730" s="170"/>
      <c r="BE730" s="171"/>
      <c r="BF730" s="171"/>
      <c r="BG730" s="171"/>
      <c r="BH730" s="171"/>
      <c r="BI730" s="168"/>
      <c r="BJ730" s="168"/>
      <c r="BK730" s="168"/>
      <c r="BL730" s="168"/>
      <c r="BM730" s="168"/>
    </row>
    <row r="731">
      <c r="A731" s="163"/>
      <c r="B731" s="174"/>
      <c r="C731" s="165"/>
      <c r="D731" s="166"/>
      <c r="E731" s="166"/>
      <c r="F731" s="167"/>
      <c r="G731" s="167"/>
      <c r="H731" s="167"/>
      <c r="I731" s="163"/>
      <c r="J731" s="168"/>
      <c r="K731" s="168"/>
      <c r="L731" s="168"/>
      <c r="M731" s="166"/>
      <c r="N731" s="169"/>
      <c r="O731" s="167"/>
      <c r="P731" s="168"/>
      <c r="Q731" s="169"/>
      <c r="R731" s="168"/>
      <c r="S731" s="168"/>
      <c r="T731" s="168"/>
      <c r="U731" s="168"/>
      <c r="V731" s="168"/>
      <c r="W731" s="168"/>
      <c r="X731" s="168"/>
      <c r="Y731" s="168"/>
      <c r="Z731" s="168"/>
      <c r="AA731" s="168"/>
      <c r="AB731" s="168"/>
      <c r="AC731" s="168"/>
      <c r="AD731" s="168"/>
      <c r="AE731" s="168"/>
      <c r="AF731" s="168"/>
      <c r="AG731" s="168"/>
      <c r="AH731" s="168"/>
      <c r="AI731" s="168"/>
      <c r="AJ731" s="168"/>
      <c r="AK731" s="168"/>
      <c r="AL731" s="168"/>
      <c r="AM731" s="168"/>
      <c r="AN731" s="166"/>
      <c r="AO731" s="168"/>
      <c r="AP731" s="166"/>
      <c r="AQ731" s="168"/>
      <c r="AR731" s="168"/>
      <c r="AS731" s="168"/>
      <c r="AT731" s="168"/>
      <c r="AU731" s="168"/>
      <c r="AV731" s="168"/>
      <c r="AW731" s="168"/>
      <c r="AX731" s="168"/>
      <c r="AY731" s="168"/>
      <c r="AZ731" s="168"/>
      <c r="BA731" s="166"/>
      <c r="BB731" s="166"/>
      <c r="BC731" s="169"/>
      <c r="BD731" s="170"/>
      <c r="BE731" s="171"/>
      <c r="BF731" s="171"/>
      <c r="BG731" s="171"/>
      <c r="BH731" s="171"/>
      <c r="BI731" s="168"/>
      <c r="BJ731" s="168"/>
      <c r="BK731" s="168"/>
      <c r="BL731" s="168"/>
      <c r="BM731" s="168"/>
    </row>
    <row r="732">
      <c r="A732" s="163"/>
      <c r="B732" s="174"/>
      <c r="C732" s="165"/>
      <c r="D732" s="166"/>
      <c r="E732" s="166"/>
      <c r="F732" s="167"/>
      <c r="G732" s="167"/>
      <c r="H732" s="167"/>
      <c r="I732" s="163"/>
      <c r="J732" s="168"/>
      <c r="K732" s="168"/>
      <c r="L732" s="168"/>
      <c r="M732" s="166"/>
      <c r="N732" s="169"/>
      <c r="O732" s="167"/>
      <c r="P732" s="168"/>
      <c r="Q732" s="169"/>
      <c r="R732" s="168"/>
      <c r="S732" s="168"/>
      <c r="T732" s="168"/>
      <c r="U732" s="168"/>
      <c r="V732" s="168"/>
      <c r="W732" s="168"/>
      <c r="X732" s="168"/>
      <c r="Y732" s="168"/>
      <c r="Z732" s="168"/>
      <c r="AA732" s="168"/>
      <c r="AB732" s="168"/>
      <c r="AC732" s="168"/>
      <c r="AD732" s="168"/>
      <c r="AE732" s="168"/>
      <c r="AF732" s="168"/>
      <c r="AG732" s="168"/>
      <c r="AH732" s="168"/>
      <c r="AI732" s="168"/>
      <c r="AJ732" s="168"/>
      <c r="AK732" s="168"/>
      <c r="AL732" s="168"/>
      <c r="AM732" s="168"/>
      <c r="AN732" s="166"/>
      <c r="AO732" s="168"/>
      <c r="AP732" s="166"/>
      <c r="AQ732" s="168"/>
      <c r="AR732" s="168"/>
      <c r="AS732" s="168"/>
      <c r="AT732" s="168"/>
      <c r="AU732" s="168"/>
      <c r="AV732" s="168"/>
      <c r="AW732" s="168"/>
      <c r="AX732" s="168"/>
      <c r="AY732" s="168"/>
      <c r="AZ732" s="168"/>
      <c r="BA732" s="166"/>
      <c r="BB732" s="166"/>
      <c r="BC732" s="169"/>
      <c r="BD732" s="170"/>
      <c r="BE732" s="171"/>
      <c r="BF732" s="171"/>
      <c r="BG732" s="171"/>
      <c r="BH732" s="171"/>
      <c r="BI732" s="168"/>
      <c r="BJ732" s="168"/>
      <c r="BK732" s="168"/>
      <c r="BL732" s="168"/>
      <c r="BM732" s="168"/>
    </row>
    <row r="733">
      <c r="A733" s="163"/>
      <c r="B733" s="174"/>
      <c r="C733" s="165"/>
      <c r="D733" s="166"/>
      <c r="E733" s="166"/>
      <c r="F733" s="167"/>
      <c r="G733" s="167"/>
      <c r="H733" s="167"/>
      <c r="I733" s="163"/>
      <c r="J733" s="168"/>
      <c r="K733" s="168"/>
      <c r="L733" s="168"/>
      <c r="M733" s="166"/>
      <c r="N733" s="169"/>
      <c r="O733" s="167"/>
      <c r="P733" s="168"/>
      <c r="Q733" s="169"/>
      <c r="R733" s="168"/>
      <c r="S733" s="168"/>
      <c r="T733" s="168"/>
      <c r="U733" s="168"/>
      <c r="V733" s="168"/>
      <c r="W733" s="168"/>
      <c r="X733" s="168"/>
      <c r="Y733" s="168"/>
      <c r="Z733" s="168"/>
      <c r="AA733" s="168"/>
      <c r="AB733" s="168"/>
      <c r="AC733" s="168"/>
      <c r="AD733" s="168"/>
      <c r="AE733" s="168"/>
      <c r="AF733" s="168"/>
      <c r="AG733" s="168"/>
      <c r="AH733" s="168"/>
      <c r="AI733" s="168"/>
      <c r="AJ733" s="168"/>
      <c r="AK733" s="168"/>
      <c r="AL733" s="168"/>
      <c r="AM733" s="168"/>
      <c r="AN733" s="166"/>
      <c r="AO733" s="168"/>
      <c r="AP733" s="166"/>
      <c r="AQ733" s="168"/>
      <c r="AR733" s="168"/>
      <c r="AS733" s="168"/>
      <c r="AT733" s="168"/>
      <c r="AU733" s="168"/>
      <c r="AV733" s="168"/>
      <c r="AW733" s="168"/>
      <c r="AX733" s="168"/>
      <c r="AY733" s="168"/>
      <c r="AZ733" s="168"/>
      <c r="BA733" s="166"/>
      <c r="BB733" s="166"/>
      <c r="BC733" s="169"/>
      <c r="BD733" s="170"/>
      <c r="BE733" s="171"/>
      <c r="BF733" s="171"/>
      <c r="BG733" s="171"/>
      <c r="BH733" s="171"/>
      <c r="BI733" s="168"/>
      <c r="BJ733" s="168"/>
      <c r="BK733" s="168"/>
      <c r="BL733" s="168"/>
      <c r="BM733" s="168"/>
    </row>
    <row r="734">
      <c r="A734" s="163"/>
      <c r="B734" s="174"/>
      <c r="C734" s="165"/>
      <c r="D734" s="166"/>
      <c r="E734" s="166"/>
      <c r="F734" s="167"/>
      <c r="G734" s="167"/>
      <c r="H734" s="167"/>
      <c r="I734" s="163"/>
      <c r="J734" s="168"/>
      <c r="K734" s="168"/>
      <c r="L734" s="168"/>
      <c r="M734" s="166"/>
      <c r="N734" s="169"/>
      <c r="O734" s="167"/>
      <c r="P734" s="168"/>
      <c r="Q734" s="169"/>
      <c r="R734" s="168"/>
      <c r="S734" s="168"/>
      <c r="T734" s="168"/>
      <c r="U734" s="168"/>
      <c r="V734" s="168"/>
      <c r="W734" s="168"/>
      <c r="X734" s="168"/>
      <c r="Y734" s="168"/>
      <c r="Z734" s="168"/>
      <c r="AA734" s="168"/>
      <c r="AB734" s="168"/>
      <c r="AC734" s="168"/>
      <c r="AD734" s="168"/>
      <c r="AE734" s="168"/>
      <c r="AF734" s="168"/>
      <c r="AG734" s="168"/>
      <c r="AH734" s="168"/>
      <c r="AI734" s="168"/>
      <c r="AJ734" s="168"/>
      <c r="AK734" s="168"/>
      <c r="AL734" s="168"/>
      <c r="AM734" s="168"/>
      <c r="AN734" s="166"/>
      <c r="AO734" s="168"/>
      <c r="AP734" s="166"/>
      <c r="AQ734" s="168"/>
      <c r="AR734" s="168"/>
      <c r="AS734" s="168"/>
      <c r="AT734" s="168"/>
      <c r="AU734" s="168"/>
      <c r="AV734" s="168"/>
      <c r="AW734" s="168"/>
      <c r="AX734" s="168"/>
      <c r="AY734" s="168"/>
      <c r="AZ734" s="168"/>
      <c r="BA734" s="166"/>
      <c r="BB734" s="166"/>
      <c r="BC734" s="169"/>
      <c r="BD734" s="170"/>
      <c r="BE734" s="171"/>
      <c r="BF734" s="171"/>
      <c r="BG734" s="171"/>
      <c r="BH734" s="171"/>
      <c r="BI734" s="168"/>
      <c r="BJ734" s="168"/>
      <c r="BK734" s="168"/>
      <c r="BL734" s="168"/>
      <c r="BM734" s="168"/>
    </row>
    <row r="735">
      <c r="A735" s="163"/>
      <c r="B735" s="174"/>
      <c r="C735" s="165"/>
      <c r="D735" s="166"/>
      <c r="E735" s="166"/>
      <c r="F735" s="167"/>
      <c r="G735" s="167"/>
      <c r="H735" s="167"/>
      <c r="I735" s="163"/>
      <c r="J735" s="168"/>
      <c r="K735" s="168"/>
      <c r="L735" s="168"/>
      <c r="M735" s="166"/>
      <c r="N735" s="169"/>
      <c r="O735" s="167"/>
      <c r="P735" s="168"/>
      <c r="Q735" s="169"/>
      <c r="R735" s="168"/>
      <c r="S735" s="168"/>
      <c r="T735" s="168"/>
      <c r="U735" s="168"/>
      <c r="V735" s="168"/>
      <c r="W735" s="168"/>
      <c r="X735" s="168"/>
      <c r="Y735" s="168"/>
      <c r="Z735" s="168"/>
      <c r="AA735" s="168"/>
      <c r="AB735" s="168"/>
      <c r="AC735" s="168"/>
      <c r="AD735" s="168"/>
      <c r="AE735" s="168"/>
      <c r="AF735" s="168"/>
      <c r="AG735" s="168"/>
      <c r="AH735" s="168"/>
      <c r="AI735" s="168"/>
      <c r="AJ735" s="168"/>
      <c r="AK735" s="168"/>
      <c r="AL735" s="168"/>
      <c r="AM735" s="168"/>
      <c r="AN735" s="166"/>
      <c r="AO735" s="168"/>
      <c r="AP735" s="166"/>
      <c r="AQ735" s="168"/>
      <c r="AR735" s="168"/>
      <c r="AS735" s="168"/>
      <c r="AT735" s="168"/>
      <c r="AU735" s="168"/>
      <c r="AV735" s="168"/>
      <c r="AW735" s="168"/>
      <c r="AX735" s="168"/>
      <c r="AY735" s="168"/>
      <c r="AZ735" s="168"/>
      <c r="BA735" s="166"/>
      <c r="BB735" s="166"/>
      <c r="BC735" s="169"/>
      <c r="BD735" s="170"/>
      <c r="BE735" s="171"/>
      <c r="BF735" s="171"/>
      <c r="BG735" s="171"/>
      <c r="BH735" s="171"/>
      <c r="BI735" s="168"/>
      <c r="BJ735" s="168"/>
      <c r="BK735" s="168"/>
      <c r="BL735" s="168"/>
      <c r="BM735" s="168"/>
    </row>
    <row r="736">
      <c r="A736" s="163"/>
      <c r="B736" s="174"/>
      <c r="C736" s="165"/>
      <c r="D736" s="166"/>
      <c r="E736" s="166"/>
      <c r="F736" s="167"/>
      <c r="G736" s="167"/>
      <c r="H736" s="167"/>
      <c r="I736" s="163"/>
      <c r="J736" s="168"/>
      <c r="K736" s="168"/>
      <c r="L736" s="168"/>
      <c r="M736" s="166"/>
      <c r="N736" s="169"/>
      <c r="O736" s="167"/>
      <c r="P736" s="168"/>
      <c r="Q736" s="169"/>
      <c r="R736" s="168"/>
      <c r="S736" s="168"/>
      <c r="T736" s="168"/>
      <c r="U736" s="168"/>
      <c r="V736" s="168"/>
      <c r="W736" s="168"/>
      <c r="X736" s="168"/>
      <c r="Y736" s="168"/>
      <c r="Z736" s="168"/>
      <c r="AA736" s="168"/>
      <c r="AB736" s="168"/>
      <c r="AC736" s="168"/>
      <c r="AD736" s="168"/>
      <c r="AE736" s="168"/>
      <c r="AF736" s="168"/>
      <c r="AG736" s="168"/>
      <c r="AH736" s="168"/>
      <c r="AI736" s="168"/>
      <c r="AJ736" s="168"/>
      <c r="AK736" s="168"/>
      <c r="AL736" s="168"/>
      <c r="AM736" s="168"/>
      <c r="AN736" s="166"/>
      <c r="AO736" s="168"/>
      <c r="AP736" s="166"/>
      <c r="AQ736" s="168"/>
      <c r="AR736" s="168"/>
      <c r="AS736" s="168"/>
      <c r="AT736" s="168"/>
      <c r="AU736" s="168"/>
      <c r="AV736" s="168"/>
      <c r="AW736" s="168"/>
      <c r="AX736" s="168"/>
      <c r="AY736" s="168"/>
      <c r="AZ736" s="168"/>
      <c r="BA736" s="166"/>
      <c r="BB736" s="166"/>
      <c r="BC736" s="169"/>
      <c r="BD736" s="170"/>
      <c r="BE736" s="171"/>
      <c r="BF736" s="171"/>
      <c r="BG736" s="171"/>
      <c r="BH736" s="171"/>
      <c r="BI736" s="168"/>
      <c r="BJ736" s="168"/>
      <c r="BK736" s="168"/>
      <c r="BL736" s="168"/>
      <c r="BM736" s="168"/>
    </row>
    <row r="737">
      <c r="A737" s="163"/>
      <c r="B737" s="174"/>
      <c r="C737" s="165"/>
      <c r="D737" s="166"/>
      <c r="E737" s="166"/>
      <c r="F737" s="167"/>
      <c r="G737" s="167"/>
      <c r="H737" s="167"/>
      <c r="I737" s="163"/>
      <c r="J737" s="168"/>
      <c r="K737" s="168"/>
      <c r="L737" s="168"/>
      <c r="M737" s="166"/>
      <c r="N737" s="169"/>
      <c r="O737" s="167"/>
      <c r="P737" s="168"/>
      <c r="Q737" s="169"/>
      <c r="R737" s="168"/>
      <c r="S737" s="168"/>
      <c r="T737" s="168"/>
      <c r="U737" s="168"/>
      <c r="V737" s="168"/>
      <c r="W737" s="168"/>
      <c r="X737" s="168"/>
      <c r="Y737" s="168"/>
      <c r="Z737" s="168"/>
      <c r="AA737" s="168"/>
      <c r="AB737" s="168"/>
      <c r="AC737" s="168"/>
      <c r="AD737" s="168"/>
      <c r="AE737" s="168"/>
      <c r="AF737" s="168"/>
      <c r="AG737" s="168"/>
      <c r="AH737" s="168"/>
      <c r="AI737" s="168"/>
      <c r="AJ737" s="168"/>
      <c r="AK737" s="168"/>
      <c r="AL737" s="168"/>
      <c r="AM737" s="168"/>
      <c r="AN737" s="166"/>
      <c r="AO737" s="168"/>
      <c r="AP737" s="166"/>
      <c r="AQ737" s="168"/>
      <c r="AR737" s="168"/>
      <c r="AS737" s="168"/>
      <c r="AT737" s="168"/>
      <c r="AU737" s="168"/>
      <c r="AV737" s="168"/>
      <c r="AW737" s="168"/>
      <c r="AX737" s="168"/>
      <c r="AY737" s="168"/>
      <c r="AZ737" s="168"/>
      <c r="BA737" s="166"/>
      <c r="BB737" s="166"/>
      <c r="BC737" s="169"/>
      <c r="BD737" s="170"/>
      <c r="BE737" s="171"/>
      <c r="BF737" s="171"/>
      <c r="BG737" s="171"/>
      <c r="BH737" s="171"/>
      <c r="BI737" s="168"/>
      <c r="BJ737" s="168"/>
      <c r="BK737" s="168"/>
      <c r="BL737" s="168"/>
      <c r="BM737" s="168"/>
    </row>
    <row r="738">
      <c r="A738" s="163"/>
      <c r="B738" s="174"/>
      <c r="C738" s="165"/>
      <c r="D738" s="166"/>
      <c r="E738" s="166"/>
      <c r="F738" s="167"/>
      <c r="G738" s="167"/>
      <c r="H738" s="167"/>
      <c r="I738" s="163"/>
      <c r="J738" s="168"/>
      <c r="K738" s="168"/>
      <c r="L738" s="168"/>
      <c r="M738" s="166"/>
      <c r="N738" s="169"/>
      <c r="O738" s="167"/>
      <c r="P738" s="168"/>
      <c r="Q738" s="169"/>
      <c r="R738" s="168"/>
      <c r="S738" s="168"/>
      <c r="T738" s="168"/>
      <c r="U738" s="168"/>
      <c r="V738" s="168"/>
      <c r="W738" s="168"/>
      <c r="X738" s="168"/>
      <c r="Y738" s="168"/>
      <c r="Z738" s="168"/>
      <c r="AA738" s="168"/>
      <c r="AB738" s="168"/>
      <c r="AC738" s="168"/>
      <c r="AD738" s="168"/>
      <c r="AE738" s="168"/>
      <c r="AF738" s="168"/>
      <c r="AG738" s="168"/>
      <c r="AH738" s="168"/>
      <c r="AI738" s="168"/>
      <c r="AJ738" s="168"/>
      <c r="AK738" s="168"/>
      <c r="AL738" s="168"/>
      <c r="AM738" s="168"/>
      <c r="AN738" s="166"/>
      <c r="AO738" s="168"/>
      <c r="AP738" s="166"/>
      <c r="AQ738" s="168"/>
      <c r="AR738" s="168"/>
      <c r="AS738" s="168"/>
      <c r="AT738" s="168"/>
      <c r="AU738" s="168"/>
      <c r="AV738" s="168"/>
      <c r="AW738" s="168"/>
      <c r="AX738" s="168"/>
      <c r="AY738" s="168"/>
      <c r="AZ738" s="168"/>
      <c r="BA738" s="166"/>
      <c r="BB738" s="166"/>
      <c r="BC738" s="169"/>
      <c r="BD738" s="170"/>
      <c r="BE738" s="171"/>
      <c r="BF738" s="171"/>
      <c r="BG738" s="171"/>
      <c r="BH738" s="171"/>
      <c r="BI738" s="168"/>
      <c r="BJ738" s="168"/>
      <c r="BK738" s="168"/>
      <c r="BL738" s="168"/>
      <c r="BM738" s="168"/>
    </row>
    <row r="739">
      <c r="A739" s="163"/>
      <c r="B739" s="174"/>
      <c r="C739" s="165"/>
      <c r="D739" s="166"/>
      <c r="E739" s="166"/>
      <c r="F739" s="167"/>
      <c r="G739" s="167"/>
      <c r="H739" s="167"/>
      <c r="I739" s="163"/>
      <c r="J739" s="168"/>
      <c r="K739" s="168"/>
      <c r="L739" s="168"/>
      <c r="M739" s="166"/>
      <c r="N739" s="169"/>
      <c r="O739" s="167"/>
      <c r="P739" s="168"/>
      <c r="Q739" s="169"/>
      <c r="R739" s="168"/>
      <c r="S739" s="168"/>
      <c r="T739" s="168"/>
      <c r="U739" s="168"/>
      <c r="V739" s="168"/>
      <c r="W739" s="168"/>
      <c r="X739" s="168"/>
      <c r="Y739" s="168"/>
      <c r="Z739" s="168"/>
      <c r="AA739" s="168"/>
      <c r="AB739" s="168"/>
      <c r="AC739" s="168"/>
      <c r="AD739" s="168"/>
      <c r="AE739" s="168"/>
      <c r="AF739" s="168"/>
      <c r="AG739" s="168"/>
      <c r="AH739" s="168"/>
      <c r="AI739" s="168"/>
      <c r="AJ739" s="168"/>
      <c r="AK739" s="168"/>
      <c r="AL739" s="168"/>
      <c r="AM739" s="168"/>
      <c r="AN739" s="166"/>
      <c r="AO739" s="168"/>
      <c r="AP739" s="166"/>
      <c r="AQ739" s="168"/>
      <c r="AR739" s="168"/>
      <c r="AS739" s="168"/>
      <c r="AT739" s="168"/>
      <c r="AU739" s="168"/>
      <c r="AV739" s="168"/>
      <c r="AW739" s="168"/>
      <c r="AX739" s="168"/>
      <c r="AY739" s="168"/>
      <c r="AZ739" s="168"/>
      <c r="BA739" s="166"/>
      <c r="BB739" s="166"/>
      <c r="BC739" s="169"/>
      <c r="BD739" s="170"/>
      <c r="BE739" s="171"/>
      <c r="BF739" s="171"/>
      <c r="BG739" s="171"/>
      <c r="BH739" s="171"/>
      <c r="BI739" s="168"/>
      <c r="BJ739" s="168"/>
      <c r="BK739" s="168"/>
      <c r="BL739" s="168"/>
      <c r="BM739" s="168"/>
    </row>
    <row r="740">
      <c r="A740" s="163"/>
      <c r="B740" s="174"/>
      <c r="C740" s="165"/>
      <c r="D740" s="166"/>
      <c r="E740" s="166"/>
      <c r="F740" s="167"/>
      <c r="G740" s="167"/>
      <c r="H740" s="167"/>
      <c r="I740" s="163"/>
      <c r="J740" s="168"/>
      <c r="K740" s="168"/>
      <c r="L740" s="168"/>
      <c r="M740" s="166"/>
      <c r="N740" s="169"/>
      <c r="O740" s="167"/>
      <c r="P740" s="168"/>
      <c r="Q740" s="169"/>
      <c r="R740" s="168"/>
      <c r="S740" s="168"/>
      <c r="T740" s="168"/>
      <c r="U740" s="168"/>
      <c r="V740" s="168"/>
      <c r="W740" s="168"/>
      <c r="X740" s="168"/>
      <c r="Y740" s="168"/>
      <c r="Z740" s="168"/>
      <c r="AA740" s="168"/>
      <c r="AB740" s="168"/>
      <c r="AC740" s="168"/>
      <c r="AD740" s="168"/>
      <c r="AE740" s="168"/>
      <c r="AF740" s="168"/>
      <c r="AG740" s="168"/>
      <c r="AH740" s="168"/>
      <c r="AI740" s="168"/>
      <c r="AJ740" s="168"/>
      <c r="AK740" s="168"/>
      <c r="AL740" s="168"/>
      <c r="AM740" s="168"/>
      <c r="AN740" s="166"/>
      <c r="AO740" s="168"/>
      <c r="AP740" s="166"/>
      <c r="AQ740" s="168"/>
      <c r="AR740" s="168"/>
      <c r="AS740" s="168"/>
      <c r="AT740" s="168"/>
      <c r="AU740" s="168"/>
      <c r="AV740" s="168"/>
      <c r="AW740" s="168"/>
      <c r="AX740" s="168"/>
      <c r="AY740" s="168"/>
      <c r="AZ740" s="168"/>
      <c r="BA740" s="166"/>
      <c r="BB740" s="166"/>
      <c r="BC740" s="169"/>
      <c r="BD740" s="170"/>
      <c r="BE740" s="171"/>
      <c r="BF740" s="171"/>
      <c r="BG740" s="171"/>
      <c r="BH740" s="171"/>
      <c r="BI740" s="168"/>
      <c r="BJ740" s="168"/>
      <c r="BK740" s="168"/>
      <c r="BL740" s="168"/>
      <c r="BM740" s="168"/>
    </row>
    <row r="741">
      <c r="A741" s="163"/>
      <c r="B741" s="174"/>
      <c r="C741" s="165"/>
      <c r="D741" s="166"/>
      <c r="E741" s="166"/>
      <c r="F741" s="167"/>
      <c r="G741" s="167"/>
      <c r="H741" s="167"/>
      <c r="I741" s="163"/>
      <c r="J741" s="168"/>
      <c r="K741" s="168"/>
      <c r="L741" s="168"/>
      <c r="M741" s="166"/>
      <c r="N741" s="169"/>
      <c r="O741" s="167"/>
      <c r="P741" s="168"/>
      <c r="Q741" s="169"/>
      <c r="R741" s="168"/>
      <c r="S741" s="168"/>
      <c r="T741" s="168"/>
      <c r="U741" s="168"/>
      <c r="V741" s="168"/>
      <c r="W741" s="168"/>
      <c r="X741" s="168"/>
      <c r="Y741" s="168"/>
      <c r="Z741" s="168"/>
      <c r="AA741" s="168"/>
      <c r="AB741" s="168"/>
      <c r="AC741" s="168"/>
      <c r="AD741" s="168"/>
      <c r="AE741" s="168"/>
      <c r="AF741" s="168"/>
      <c r="AG741" s="168"/>
      <c r="AH741" s="168"/>
      <c r="AI741" s="168"/>
      <c r="AJ741" s="168"/>
      <c r="AK741" s="168"/>
      <c r="AL741" s="168"/>
      <c r="AM741" s="168"/>
      <c r="AN741" s="166"/>
      <c r="AO741" s="168"/>
      <c r="AP741" s="166"/>
      <c r="AQ741" s="168"/>
      <c r="AR741" s="168"/>
      <c r="AS741" s="168"/>
      <c r="AT741" s="168"/>
      <c r="AU741" s="168"/>
      <c r="AV741" s="168"/>
      <c r="AW741" s="168"/>
      <c r="AX741" s="168"/>
      <c r="AY741" s="168"/>
      <c r="AZ741" s="168"/>
      <c r="BA741" s="166"/>
      <c r="BB741" s="166"/>
      <c r="BC741" s="169"/>
      <c r="BD741" s="170"/>
      <c r="BE741" s="171"/>
      <c r="BF741" s="171"/>
      <c r="BG741" s="171"/>
      <c r="BH741" s="171"/>
      <c r="BI741" s="168"/>
      <c r="BJ741" s="168"/>
      <c r="BK741" s="168"/>
      <c r="BL741" s="168"/>
      <c r="BM741" s="168"/>
    </row>
    <row r="742">
      <c r="A742" s="163"/>
      <c r="B742" s="174"/>
      <c r="C742" s="165"/>
      <c r="D742" s="166"/>
      <c r="E742" s="166"/>
      <c r="F742" s="167"/>
      <c r="G742" s="167"/>
      <c r="H742" s="167"/>
      <c r="I742" s="163"/>
      <c r="J742" s="168"/>
      <c r="K742" s="168"/>
      <c r="L742" s="168"/>
      <c r="M742" s="166"/>
      <c r="N742" s="169"/>
      <c r="O742" s="167"/>
      <c r="P742" s="168"/>
      <c r="Q742" s="169"/>
      <c r="R742" s="168"/>
      <c r="S742" s="168"/>
      <c r="T742" s="168"/>
      <c r="U742" s="168"/>
      <c r="V742" s="168"/>
      <c r="W742" s="168"/>
      <c r="X742" s="168"/>
      <c r="Y742" s="168"/>
      <c r="Z742" s="168"/>
      <c r="AA742" s="168"/>
      <c r="AB742" s="168"/>
      <c r="AC742" s="168"/>
      <c r="AD742" s="168"/>
      <c r="AE742" s="168"/>
      <c r="AF742" s="168"/>
      <c r="AG742" s="168"/>
      <c r="AH742" s="168"/>
      <c r="AI742" s="168"/>
      <c r="AJ742" s="168"/>
      <c r="AK742" s="168"/>
      <c r="AL742" s="168"/>
      <c r="AM742" s="168"/>
      <c r="AN742" s="166"/>
      <c r="AO742" s="168"/>
      <c r="AP742" s="166"/>
      <c r="AQ742" s="168"/>
      <c r="AR742" s="168"/>
      <c r="AS742" s="168"/>
      <c r="AT742" s="168"/>
      <c r="AU742" s="168"/>
      <c r="AV742" s="168"/>
      <c r="AW742" s="168"/>
      <c r="AX742" s="168"/>
      <c r="AY742" s="168"/>
      <c r="AZ742" s="168"/>
      <c r="BA742" s="166"/>
      <c r="BB742" s="166"/>
      <c r="BC742" s="169"/>
      <c r="BD742" s="170"/>
      <c r="BE742" s="171"/>
      <c r="BF742" s="171"/>
      <c r="BG742" s="171"/>
      <c r="BH742" s="171"/>
      <c r="BI742" s="168"/>
      <c r="BJ742" s="168"/>
      <c r="BK742" s="168"/>
      <c r="BL742" s="168"/>
      <c r="BM742" s="168"/>
    </row>
    <row r="743">
      <c r="A743" s="163"/>
      <c r="B743" s="174"/>
      <c r="C743" s="165"/>
      <c r="D743" s="166"/>
      <c r="E743" s="166"/>
      <c r="F743" s="167"/>
      <c r="G743" s="167"/>
      <c r="H743" s="167"/>
      <c r="I743" s="163"/>
      <c r="J743" s="168"/>
      <c r="K743" s="168"/>
      <c r="L743" s="168"/>
      <c r="M743" s="166"/>
      <c r="N743" s="169"/>
      <c r="O743" s="167"/>
      <c r="P743" s="168"/>
      <c r="Q743" s="169"/>
      <c r="R743" s="168"/>
      <c r="S743" s="168"/>
      <c r="T743" s="168"/>
      <c r="U743" s="168"/>
      <c r="V743" s="168"/>
      <c r="W743" s="168"/>
      <c r="X743" s="168"/>
      <c r="Y743" s="168"/>
      <c r="Z743" s="168"/>
      <c r="AA743" s="168"/>
      <c r="AB743" s="168"/>
      <c r="AC743" s="168"/>
      <c r="AD743" s="168"/>
      <c r="AE743" s="168"/>
      <c r="AF743" s="168"/>
      <c r="AG743" s="168"/>
      <c r="AH743" s="168"/>
      <c r="AI743" s="168"/>
      <c r="AJ743" s="168"/>
      <c r="AK743" s="168"/>
      <c r="AL743" s="168"/>
      <c r="AM743" s="168"/>
      <c r="AN743" s="166"/>
      <c r="AO743" s="168"/>
      <c r="AP743" s="166"/>
      <c r="AQ743" s="168"/>
      <c r="AR743" s="168"/>
      <c r="AS743" s="168"/>
      <c r="AT743" s="168"/>
      <c r="AU743" s="168"/>
      <c r="AV743" s="168"/>
      <c r="AW743" s="168"/>
      <c r="AX743" s="168"/>
      <c r="AY743" s="168"/>
      <c r="AZ743" s="168"/>
      <c r="BA743" s="166"/>
      <c r="BB743" s="166"/>
      <c r="BC743" s="169"/>
      <c r="BD743" s="170"/>
      <c r="BE743" s="171"/>
      <c r="BF743" s="171"/>
      <c r="BG743" s="171"/>
      <c r="BH743" s="171"/>
      <c r="BI743" s="168"/>
      <c r="BJ743" s="168"/>
      <c r="BK743" s="168"/>
      <c r="BL743" s="168"/>
      <c r="BM743" s="168"/>
    </row>
    <row r="744">
      <c r="A744" s="163"/>
      <c r="B744" s="174"/>
      <c r="C744" s="165"/>
      <c r="D744" s="166"/>
      <c r="E744" s="166"/>
      <c r="F744" s="167"/>
      <c r="G744" s="167"/>
      <c r="H744" s="167"/>
      <c r="I744" s="163"/>
      <c r="J744" s="168"/>
      <c r="K744" s="168"/>
      <c r="L744" s="168"/>
      <c r="M744" s="166"/>
      <c r="N744" s="169"/>
      <c r="O744" s="167"/>
      <c r="P744" s="168"/>
      <c r="Q744" s="169"/>
      <c r="R744" s="168"/>
      <c r="S744" s="168"/>
      <c r="T744" s="168"/>
      <c r="U744" s="168"/>
      <c r="V744" s="168"/>
      <c r="W744" s="168"/>
      <c r="X744" s="168"/>
      <c r="Y744" s="168"/>
      <c r="Z744" s="168"/>
      <c r="AA744" s="168"/>
      <c r="AB744" s="168"/>
      <c r="AC744" s="168"/>
      <c r="AD744" s="168"/>
      <c r="AE744" s="168"/>
      <c r="AF744" s="168"/>
      <c r="AG744" s="168"/>
      <c r="AH744" s="168"/>
      <c r="AI744" s="168"/>
      <c r="AJ744" s="168"/>
      <c r="AK744" s="168"/>
      <c r="AL744" s="168"/>
      <c r="AM744" s="168"/>
      <c r="AN744" s="166"/>
      <c r="AO744" s="168"/>
      <c r="AP744" s="166"/>
      <c r="AQ744" s="168"/>
      <c r="AR744" s="168"/>
      <c r="AS744" s="168"/>
      <c r="AT744" s="168"/>
      <c r="AU744" s="168"/>
      <c r="AV744" s="168"/>
      <c r="AW744" s="168"/>
      <c r="AX744" s="168"/>
      <c r="AY744" s="168"/>
      <c r="AZ744" s="168"/>
      <c r="BA744" s="166"/>
      <c r="BB744" s="166"/>
      <c r="BC744" s="169"/>
      <c r="BD744" s="170"/>
      <c r="BE744" s="171"/>
      <c r="BF744" s="171"/>
      <c r="BG744" s="171"/>
      <c r="BH744" s="171"/>
      <c r="BI744" s="168"/>
      <c r="BJ744" s="168"/>
      <c r="BK744" s="168"/>
      <c r="BL744" s="168"/>
      <c r="BM744" s="168"/>
    </row>
    <row r="745">
      <c r="A745" s="163"/>
      <c r="B745" s="174"/>
      <c r="C745" s="165"/>
      <c r="D745" s="166"/>
      <c r="E745" s="166"/>
      <c r="F745" s="167"/>
      <c r="G745" s="167"/>
      <c r="H745" s="167"/>
      <c r="I745" s="163"/>
      <c r="J745" s="168"/>
      <c r="K745" s="168"/>
      <c r="L745" s="168"/>
      <c r="M745" s="166"/>
      <c r="N745" s="169"/>
      <c r="O745" s="167"/>
      <c r="P745" s="168"/>
      <c r="Q745" s="169"/>
      <c r="R745" s="168"/>
      <c r="S745" s="168"/>
      <c r="T745" s="168"/>
      <c r="U745" s="168"/>
      <c r="V745" s="168"/>
      <c r="W745" s="168"/>
      <c r="X745" s="168"/>
      <c r="Y745" s="168"/>
      <c r="Z745" s="168"/>
      <c r="AA745" s="168"/>
      <c r="AB745" s="168"/>
      <c r="AC745" s="168"/>
      <c r="AD745" s="168"/>
      <c r="AE745" s="168"/>
      <c r="AF745" s="168"/>
      <c r="AG745" s="168"/>
      <c r="AH745" s="168"/>
      <c r="AI745" s="168"/>
      <c r="AJ745" s="168"/>
      <c r="AK745" s="168"/>
      <c r="AL745" s="168"/>
      <c r="AM745" s="168"/>
      <c r="AN745" s="166"/>
      <c r="AO745" s="168"/>
      <c r="AP745" s="166"/>
      <c r="AQ745" s="168"/>
      <c r="AR745" s="168"/>
      <c r="AS745" s="168"/>
      <c r="AT745" s="168"/>
      <c r="AU745" s="168"/>
      <c r="AV745" s="168"/>
      <c r="AW745" s="168"/>
      <c r="AX745" s="168"/>
      <c r="AY745" s="168"/>
      <c r="AZ745" s="168"/>
      <c r="BA745" s="166"/>
      <c r="BB745" s="166"/>
      <c r="BC745" s="169"/>
      <c r="BD745" s="170"/>
      <c r="BE745" s="171"/>
      <c r="BF745" s="171"/>
      <c r="BG745" s="171"/>
      <c r="BH745" s="171"/>
      <c r="BI745" s="168"/>
      <c r="BJ745" s="168"/>
      <c r="BK745" s="168"/>
      <c r="BL745" s="168"/>
      <c r="BM745" s="168"/>
    </row>
    <row r="746">
      <c r="A746" s="163"/>
      <c r="B746" s="174"/>
      <c r="C746" s="165"/>
      <c r="D746" s="166"/>
      <c r="E746" s="166"/>
      <c r="F746" s="167"/>
      <c r="G746" s="167"/>
      <c r="H746" s="167"/>
      <c r="I746" s="163"/>
      <c r="J746" s="168"/>
      <c r="K746" s="168"/>
      <c r="L746" s="168"/>
      <c r="M746" s="166"/>
      <c r="N746" s="169"/>
      <c r="O746" s="167"/>
      <c r="P746" s="168"/>
      <c r="Q746" s="169"/>
      <c r="R746" s="168"/>
      <c r="S746" s="168"/>
      <c r="T746" s="168"/>
      <c r="U746" s="168"/>
      <c r="V746" s="168"/>
      <c r="W746" s="168"/>
      <c r="X746" s="168"/>
      <c r="Y746" s="168"/>
      <c r="Z746" s="168"/>
      <c r="AA746" s="168"/>
      <c r="AB746" s="168"/>
      <c r="AC746" s="168"/>
      <c r="AD746" s="168"/>
      <c r="AE746" s="168"/>
      <c r="AF746" s="168"/>
      <c r="AG746" s="168"/>
      <c r="AH746" s="168"/>
      <c r="AI746" s="168"/>
      <c r="AJ746" s="168"/>
      <c r="AK746" s="168"/>
      <c r="AL746" s="168"/>
      <c r="AM746" s="168"/>
      <c r="AN746" s="166"/>
      <c r="AO746" s="168"/>
      <c r="AP746" s="166"/>
      <c r="AQ746" s="168"/>
      <c r="AR746" s="168"/>
      <c r="AS746" s="168"/>
      <c r="AT746" s="168"/>
      <c r="AU746" s="168"/>
      <c r="AV746" s="168"/>
      <c r="AW746" s="168"/>
      <c r="AX746" s="168"/>
      <c r="AY746" s="168"/>
      <c r="AZ746" s="168"/>
      <c r="BA746" s="166"/>
      <c r="BB746" s="166"/>
      <c r="BC746" s="169"/>
      <c r="BD746" s="170"/>
      <c r="BE746" s="171"/>
      <c r="BF746" s="171"/>
      <c r="BG746" s="171"/>
      <c r="BH746" s="171"/>
      <c r="BI746" s="168"/>
      <c r="BJ746" s="168"/>
      <c r="BK746" s="168"/>
      <c r="BL746" s="168"/>
      <c r="BM746" s="168"/>
    </row>
    <row r="747">
      <c r="A747" s="163"/>
      <c r="B747" s="174"/>
      <c r="C747" s="165"/>
      <c r="D747" s="166"/>
      <c r="E747" s="166"/>
      <c r="F747" s="167"/>
      <c r="G747" s="167"/>
      <c r="H747" s="167"/>
      <c r="I747" s="163"/>
      <c r="J747" s="168"/>
      <c r="K747" s="168"/>
      <c r="L747" s="168"/>
      <c r="M747" s="166"/>
      <c r="N747" s="169"/>
      <c r="O747" s="167"/>
      <c r="P747" s="168"/>
      <c r="Q747" s="169"/>
      <c r="R747" s="168"/>
      <c r="S747" s="168"/>
      <c r="T747" s="168"/>
      <c r="U747" s="168"/>
      <c r="V747" s="168"/>
      <c r="W747" s="168"/>
      <c r="X747" s="168"/>
      <c r="Y747" s="168"/>
      <c r="Z747" s="168"/>
      <c r="AA747" s="168"/>
      <c r="AB747" s="168"/>
      <c r="AC747" s="168"/>
      <c r="AD747" s="168"/>
      <c r="AE747" s="168"/>
      <c r="AF747" s="168"/>
      <c r="AG747" s="168"/>
      <c r="AH747" s="168"/>
      <c r="AI747" s="168"/>
      <c r="AJ747" s="168"/>
      <c r="AK747" s="168"/>
      <c r="AL747" s="168"/>
      <c r="AM747" s="168"/>
      <c r="AN747" s="166"/>
      <c r="AO747" s="168"/>
      <c r="AP747" s="166"/>
      <c r="AQ747" s="168"/>
      <c r="AR747" s="168"/>
      <c r="AS747" s="168"/>
      <c r="AT747" s="168"/>
      <c r="AU747" s="168"/>
      <c r="AV747" s="168"/>
      <c r="AW747" s="168"/>
      <c r="AX747" s="168"/>
      <c r="AY747" s="168"/>
      <c r="AZ747" s="168"/>
      <c r="BA747" s="166"/>
      <c r="BB747" s="166"/>
      <c r="BC747" s="169"/>
      <c r="BD747" s="170"/>
      <c r="BE747" s="171"/>
      <c r="BF747" s="171"/>
      <c r="BG747" s="171"/>
      <c r="BH747" s="171"/>
      <c r="BI747" s="168"/>
      <c r="BJ747" s="168"/>
      <c r="BK747" s="168"/>
      <c r="BL747" s="168"/>
      <c r="BM747" s="168"/>
    </row>
    <row r="748">
      <c r="A748" s="163"/>
      <c r="B748" s="174"/>
      <c r="C748" s="165"/>
      <c r="D748" s="166"/>
      <c r="E748" s="166"/>
      <c r="F748" s="167"/>
      <c r="G748" s="167"/>
      <c r="H748" s="167"/>
      <c r="I748" s="163"/>
      <c r="J748" s="168"/>
      <c r="K748" s="168"/>
      <c r="L748" s="168"/>
      <c r="M748" s="166"/>
      <c r="N748" s="169"/>
      <c r="O748" s="167"/>
      <c r="P748" s="168"/>
      <c r="Q748" s="169"/>
      <c r="R748" s="168"/>
      <c r="S748" s="168"/>
      <c r="T748" s="168"/>
      <c r="U748" s="168"/>
      <c r="V748" s="168"/>
      <c r="W748" s="168"/>
      <c r="X748" s="168"/>
      <c r="Y748" s="168"/>
      <c r="Z748" s="168"/>
      <c r="AA748" s="168"/>
      <c r="AB748" s="168"/>
      <c r="AC748" s="168"/>
      <c r="AD748" s="168"/>
      <c r="AE748" s="168"/>
      <c r="AF748" s="168"/>
      <c r="AG748" s="168"/>
      <c r="AH748" s="168"/>
      <c r="AI748" s="168"/>
      <c r="AJ748" s="168"/>
      <c r="AK748" s="168"/>
      <c r="AL748" s="168"/>
      <c r="AM748" s="168"/>
      <c r="AN748" s="166"/>
      <c r="AO748" s="168"/>
      <c r="AP748" s="166"/>
      <c r="AQ748" s="168"/>
      <c r="AR748" s="168"/>
      <c r="AS748" s="168"/>
      <c r="AT748" s="168"/>
      <c r="AU748" s="168"/>
      <c r="AV748" s="168"/>
      <c r="AW748" s="168"/>
      <c r="AX748" s="168"/>
      <c r="AY748" s="168"/>
      <c r="AZ748" s="168"/>
      <c r="BA748" s="166"/>
      <c r="BB748" s="166"/>
      <c r="BC748" s="169"/>
      <c r="BD748" s="170"/>
      <c r="BE748" s="171"/>
      <c r="BF748" s="171"/>
      <c r="BG748" s="171"/>
      <c r="BH748" s="171"/>
      <c r="BI748" s="168"/>
      <c r="BJ748" s="168"/>
      <c r="BK748" s="168"/>
      <c r="BL748" s="168"/>
      <c r="BM748" s="168"/>
    </row>
    <row r="749">
      <c r="A749" s="163"/>
      <c r="B749" s="174"/>
      <c r="C749" s="165"/>
      <c r="D749" s="166"/>
      <c r="E749" s="166"/>
      <c r="F749" s="167"/>
      <c r="G749" s="167"/>
      <c r="H749" s="167"/>
      <c r="I749" s="163"/>
      <c r="J749" s="168"/>
      <c r="K749" s="168"/>
      <c r="L749" s="168"/>
      <c r="M749" s="166"/>
      <c r="N749" s="169"/>
      <c r="O749" s="167"/>
      <c r="P749" s="168"/>
      <c r="Q749" s="169"/>
      <c r="R749" s="168"/>
      <c r="S749" s="168"/>
      <c r="T749" s="168"/>
      <c r="U749" s="168"/>
      <c r="V749" s="168"/>
      <c r="W749" s="168"/>
      <c r="X749" s="168"/>
      <c r="Y749" s="168"/>
      <c r="Z749" s="168"/>
      <c r="AA749" s="168"/>
      <c r="AB749" s="168"/>
      <c r="AC749" s="168"/>
      <c r="AD749" s="168"/>
      <c r="AE749" s="168"/>
      <c r="AF749" s="168"/>
      <c r="AG749" s="168"/>
      <c r="AH749" s="168"/>
      <c r="AI749" s="168"/>
      <c r="AJ749" s="168"/>
      <c r="AK749" s="168"/>
      <c r="AL749" s="168"/>
      <c r="AM749" s="168"/>
      <c r="AN749" s="166"/>
      <c r="AO749" s="168"/>
      <c r="AP749" s="166"/>
      <c r="AQ749" s="168"/>
      <c r="AR749" s="168"/>
      <c r="AS749" s="168"/>
      <c r="AT749" s="168"/>
      <c r="AU749" s="168"/>
      <c r="AV749" s="168"/>
      <c r="AW749" s="168"/>
      <c r="AX749" s="168"/>
      <c r="AY749" s="168"/>
      <c r="AZ749" s="168"/>
      <c r="BA749" s="166"/>
      <c r="BB749" s="166"/>
      <c r="BC749" s="169"/>
      <c r="BD749" s="170"/>
      <c r="BE749" s="171"/>
      <c r="BF749" s="171"/>
      <c r="BG749" s="171"/>
      <c r="BH749" s="171"/>
      <c r="BI749" s="168"/>
      <c r="BJ749" s="168"/>
      <c r="BK749" s="168"/>
      <c r="BL749" s="168"/>
      <c r="BM749" s="168"/>
    </row>
    <row r="750">
      <c r="A750" s="163"/>
      <c r="B750" s="174"/>
      <c r="C750" s="165"/>
      <c r="D750" s="166"/>
      <c r="E750" s="166"/>
      <c r="F750" s="167"/>
      <c r="G750" s="167"/>
      <c r="H750" s="167"/>
      <c r="I750" s="163"/>
      <c r="J750" s="168"/>
      <c r="K750" s="168"/>
      <c r="L750" s="168"/>
      <c r="M750" s="166"/>
      <c r="N750" s="169"/>
      <c r="O750" s="167"/>
      <c r="P750" s="168"/>
      <c r="Q750" s="169"/>
      <c r="R750" s="168"/>
      <c r="S750" s="168"/>
      <c r="T750" s="168"/>
      <c r="U750" s="168"/>
      <c r="V750" s="168"/>
      <c r="W750" s="168"/>
      <c r="X750" s="168"/>
      <c r="Y750" s="168"/>
      <c r="Z750" s="168"/>
      <c r="AA750" s="168"/>
      <c r="AB750" s="168"/>
      <c r="AC750" s="168"/>
      <c r="AD750" s="168"/>
      <c r="AE750" s="168"/>
      <c r="AF750" s="168"/>
      <c r="AG750" s="168"/>
      <c r="AH750" s="168"/>
      <c r="AI750" s="168"/>
      <c r="AJ750" s="168"/>
      <c r="AK750" s="168"/>
      <c r="AL750" s="168"/>
      <c r="AM750" s="168"/>
      <c r="AN750" s="166"/>
      <c r="AO750" s="168"/>
      <c r="AP750" s="166"/>
      <c r="AQ750" s="168"/>
      <c r="AR750" s="168"/>
      <c r="AS750" s="168"/>
      <c r="AT750" s="168"/>
      <c r="AU750" s="168"/>
      <c r="AV750" s="168"/>
      <c r="AW750" s="168"/>
      <c r="AX750" s="168"/>
      <c r="AY750" s="168"/>
      <c r="AZ750" s="168"/>
      <c r="BA750" s="166"/>
      <c r="BB750" s="166"/>
      <c r="BC750" s="169"/>
      <c r="BD750" s="170"/>
      <c r="BE750" s="171"/>
      <c r="BF750" s="171"/>
      <c r="BG750" s="171"/>
      <c r="BH750" s="171"/>
      <c r="BI750" s="168"/>
      <c r="BJ750" s="168"/>
      <c r="BK750" s="168"/>
      <c r="BL750" s="168"/>
      <c r="BM750" s="168"/>
    </row>
    <row r="751">
      <c r="A751" s="163"/>
      <c r="B751" s="174"/>
      <c r="C751" s="165"/>
      <c r="D751" s="166"/>
      <c r="E751" s="166"/>
      <c r="F751" s="167"/>
      <c r="G751" s="167"/>
      <c r="H751" s="167"/>
      <c r="I751" s="163"/>
      <c r="J751" s="168"/>
      <c r="K751" s="168"/>
      <c r="L751" s="168"/>
      <c r="M751" s="166"/>
      <c r="N751" s="169"/>
      <c r="O751" s="167"/>
      <c r="P751" s="168"/>
      <c r="Q751" s="169"/>
      <c r="R751" s="168"/>
      <c r="S751" s="168"/>
      <c r="T751" s="168"/>
      <c r="U751" s="168"/>
      <c r="V751" s="168"/>
      <c r="W751" s="168"/>
      <c r="X751" s="168"/>
      <c r="Y751" s="168"/>
      <c r="Z751" s="168"/>
      <c r="AA751" s="168"/>
      <c r="AB751" s="168"/>
      <c r="AC751" s="168"/>
      <c r="AD751" s="168"/>
      <c r="AE751" s="168"/>
      <c r="AF751" s="168"/>
      <c r="AG751" s="168"/>
      <c r="AH751" s="168"/>
      <c r="AI751" s="168"/>
      <c r="AJ751" s="168"/>
      <c r="AK751" s="168"/>
      <c r="AL751" s="168"/>
      <c r="AM751" s="168"/>
      <c r="AN751" s="166"/>
      <c r="AO751" s="168"/>
      <c r="AP751" s="166"/>
      <c r="AQ751" s="168"/>
      <c r="AR751" s="168"/>
      <c r="AS751" s="168"/>
      <c r="AT751" s="168"/>
      <c r="AU751" s="168"/>
      <c r="AV751" s="168"/>
      <c r="AW751" s="168"/>
      <c r="AX751" s="168"/>
      <c r="AY751" s="168"/>
      <c r="AZ751" s="168"/>
      <c r="BA751" s="166"/>
      <c r="BB751" s="166"/>
      <c r="BC751" s="169"/>
      <c r="BD751" s="170"/>
      <c r="BE751" s="171"/>
      <c r="BF751" s="171"/>
      <c r="BG751" s="171"/>
      <c r="BH751" s="171"/>
      <c r="BI751" s="168"/>
      <c r="BJ751" s="168"/>
      <c r="BK751" s="168"/>
      <c r="BL751" s="168"/>
      <c r="BM751" s="168"/>
    </row>
    <row r="752">
      <c r="A752" s="163"/>
      <c r="B752" s="174"/>
      <c r="C752" s="165"/>
      <c r="D752" s="166"/>
      <c r="E752" s="166"/>
      <c r="F752" s="167"/>
      <c r="G752" s="167"/>
      <c r="H752" s="167"/>
      <c r="I752" s="163"/>
      <c r="J752" s="168"/>
      <c r="K752" s="168"/>
      <c r="L752" s="168"/>
      <c r="M752" s="166"/>
      <c r="N752" s="169"/>
      <c r="O752" s="167"/>
      <c r="P752" s="168"/>
      <c r="Q752" s="169"/>
      <c r="R752" s="168"/>
      <c r="S752" s="168"/>
      <c r="T752" s="168"/>
      <c r="U752" s="168"/>
      <c r="V752" s="168"/>
      <c r="W752" s="168"/>
      <c r="X752" s="168"/>
      <c r="Y752" s="168"/>
      <c r="Z752" s="168"/>
      <c r="AA752" s="168"/>
      <c r="AB752" s="168"/>
      <c r="AC752" s="168"/>
      <c r="AD752" s="168"/>
      <c r="AE752" s="168"/>
      <c r="AF752" s="168"/>
      <c r="AG752" s="168"/>
      <c r="AH752" s="168"/>
      <c r="AI752" s="168"/>
      <c r="AJ752" s="168"/>
      <c r="AK752" s="168"/>
      <c r="AL752" s="168"/>
      <c r="AM752" s="168"/>
      <c r="AN752" s="166"/>
      <c r="AO752" s="168"/>
      <c r="AP752" s="166"/>
      <c r="AQ752" s="168"/>
      <c r="AR752" s="168"/>
      <c r="AS752" s="168"/>
      <c r="AT752" s="168"/>
      <c r="AU752" s="168"/>
      <c r="AV752" s="168"/>
      <c r="AW752" s="168"/>
      <c r="AX752" s="168"/>
      <c r="AY752" s="168"/>
      <c r="AZ752" s="168"/>
      <c r="BA752" s="166"/>
      <c r="BB752" s="166"/>
      <c r="BC752" s="169"/>
      <c r="BD752" s="170"/>
      <c r="BE752" s="171"/>
      <c r="BF752" s="171"/>
      <c r="BG752" s="171"/>
      <c r="BH752" s="171"/>
      <c r="BI752" s="168"/>
      <c r="BJ752" s="168"/>
      <c r="BK752" s="168"/>
      <c r="BL752" s="168"/>
      <c r="BM752" s="168"/>
    </row>
    <row r="753">
      <c r="A753" s="163"/>
      <c r="B753" s="174"/>
      <c r="C753" s="165"/>
      <c r="D753" s="166"/>
      <c r="E753" s="166"/>
      <c r="F753" s="167"/>
      <c r="G753" s="167"/>
      <c r="H753" s="167"/>
      <c r="I753" s="163"/>
      <c r="J753" s="168"/>
      <c r="K753" s="168"/>
      <c r="L753" s="168"/>
      <c r="M753" s="166"/>
      <c r="N753" s="169"/>
      <c r="O753" s="167"/>
      <c r="P753" s="168"/>
      <c r="Q753" s="169"/>
      <c r="R753" s="168"/>
      <c r="S753" s="168"/>
      <c r="T753" s="168"/>
      <c r="U753" s="168"/>
      <c r="V753" s="168"/>
      <c r="W753" s="168"/>
      <c r="X753" s="168"/>
      <c r="Y753" s="168"/>
      <c r="Z753" s="168"/>
      <c r="AA753" s="168"/>
      <c r="AB753" s="168"/>
      <c r="AC753" s="168"/>
      <c r="AD753" s="168"/>
      <c r="AE753" s="168"/>
      <c r="AF753" s="168"/>
      <c r="AG753" s="168"/>
      <c r="AH753" s="168"/>
      <c r="AI753" s="168"/>
      <c r="AJ753" s="168"/>
      <c r="AK753" s="168"/>
      <c r="AL753" s="168"/>
      <c r="AM753" s="168"/>
      <c r="AN753" s="166"/>
      <c r="AO753" s="168"/>
      <c r="AP753" s="166"/>
      <c r="AQ753" s="168"/>
      <c r="AR753" s="168"/>
      <c r="AS753" s="168"/>
      <c r="AT753" s="168"/>
      <c r="AU753" s="168"/>
      <c r="AV753" s="168"/>
      <c r="AW753" s="168"/>
      <c r="AX753" s="168"/>
      <c r="AY753" s="168"/>
      <c r="AZ753" s="168"/>
      <c r="BA753" s="166"/>
      <c r="BB753" s="166"/>
      <c r="BC753" s="169"/>
      <c r="BD753" s="170"/>
      <c r="BE753" s="171"/>
      <c r="BF753" s="171"/>
      <c r="BG753" s="171"/>
      <c r="BH753" s="171"/>
      <c r="BI753" s="168"/>
      <c r="BJ753" s="168"/>
      <c r="BK753" s="168"/>
      <c r="BL753" s="168"/>
      <c r="BM753" s="168"/>
    </row>
    <row r="754">
      <c r="A754" s="163"/>
      <c r="B754" s="174"/>
      <c r="C754" s="165"/>
      <c r="D754" s="166"/>
      <c r="E754" s="166"/>
      <c r="F754" s="167"/>
      <c r="G754" s="167"/>
      <c r="H754" s="167"/>
      <c r="I754" s="163"/>
      <c r="J754" s="168"/>
      <c r="K754" s="168"/>
      <c r="L754" s="168"/>
      <c r="M754" s="166"/>
      <c r="N754" s="169"/>
      <c r="O754" s="167"/>
      <c r="P754" s="168"/>
      <c r="Q754" s="169"/>
      <c r="R754" s="168"/>
      <c r="S754" s="168"/>
      <c r="T754" s="168"/>
      <c r="U754" s="168"/>
      <c r="V754" s="168"/>
      <c r="W754" s="168"/>
      <c r="X754" s="168"/>
      <c r="Y754" s="168"/>
      <c r="Z754" s="168"/>
      <c r="AA754" s="168"/>
      <c r="AB754" s="168"/>
      <c r="AC754" s="168"/>
      <c r="AD754" s="168"/>
      <c r="AE754" s="168"/>
      <c r="AF754" s="168"/>
      <c r="AG754" s="168"/>
      <c r="AH754" s="168"/>
      <c r="AI754" s="168"/>
      <c r="AJ754" s="168"/>
      <c r="AK754" s="168"/>
      <c r="AL754" s="168"/>
      <c r="AM754" s="168"/>
      <c r="AN754" s="166"/>
      <c r="AO754" s="168"/>
      <c r="AP754" s="166"/>
      <c r="AQ754" s="168"/>
      <c r="AR754" s="168"/>
      <c r="AS754" s="168"/>
      <c r="AT754" s="168"/>
      <c r="AU754" s="168"/>
      <c r="AV754" s="168"/>
      <c r="AW754" s="168"/>
      <c r="AX754" s="168"/>
      <c r="AY754" s="168"/>
      <c r="AZ754" s="168"/>
      <c r="BA754" s="166"/>
      <c r="BB754" s="166"/>
      <c r="BC754" s="169"/>
      <c r="BD754" s="170"/>
      <c r="BE754" s="171"/>
      <c r="BF754" s="171"/>
      <c r="BG754" s="171"/>
      <c r="BH754" s="171"/>
      <c r="BI754" s="168"/>
      <c r="BJ754" s="168"/>
      <c r="BK754" s="168"/>
      <c r="BL754" s="168"/>
      <c r="BM754" s="168"/>
    </row>
    <row r="755">
      <c r="A755" s="163"/>
      <c r="B755" s="174"/>
      <c r="C755" s="165"/>
      <c r="D755" s="166"/>
      <c r="E755" s="166"/>
      <c r="F755" s="167"/>
      <c r="G755" s="167"/>
      <c r="H755" s="167"/>
      <c r="I755" s="163"/>
      <c r="J755" s="168"/>
      <c r="K755" s="168"/>
      <c r="L755" s="168"/>
      <c r="M755" s="166"/>
      <c r="N755" s="169"/>
      <c r="O755" s="167"/>
      <c r="P755" s="168"/>
      <c r="Q755" s="169"/>
      <c r="R755" s="168"/>
      <c r="S755" s="168"/>
      <c r="T755" s="168"/>
      <c r="U755" s="168"/>
      <c r="V755" s="168"/>
      <c r="W755" s="168"/>
      <c r="X755" s="168"/>
      <c r="Y755" s="168"/>
      <c r="Z755" s="168"/>
      <c r="AA755" s="168"/>
      <c r="AB755" s="168"/>
      <c r="AC755" s="168"/>
      <c r="AD755" s="168"/>
      <c r="AE755" s="168"/>
      <c r="AF755" s="168"/>
      <c r="AG755" s="168"/>
      <c r="AH755" s="168"/>
      <c r="AI755" s="168"/>
      <c r="AJ755" s="168"/>
      <c r="AK755" s="168"/>
      <c r="AL755" s="168"/>
      <c r="AM755" s="168"/>
      <c r="AN755" s="166"/>
      <c r="AO755" s="168"/>
      <c r="AP755" s="166"/>
      <c r="AQ755" s="168"/>
      <c r="AR755" s="168"/>
      <c r="AS755" s="168"/>
      <c r="AT755" s="168"/>
      <c r="AU755" s="168"/>
      <c r="AV755" s="168"/>
      <c r="AW755" s="168"/>
      <c r="AX755" s="168"/>
      <c r="AY755" s="168"/>
      <c r="AZ755" s="168"/>
      <c r="BA755" s="166"/>
      <c r="BB755" s="166"/>
      <c r="BC755" s="169"/>
      <c r="BD755" s="170"/>
      <c r="BE755" s="171"/>
      <c r="BF755" s="171"/>
      <c r="BG755" s="171"/>
      <c r="BH755" s="171"/>
      <c r="BI755" s="168"/>
      <c r="BJ755" s="168"/>
      <c r="BK755" s="168"/>
      <c r="BL755" s="168"/>
      <c r="BM755" s="168"/>
    </row>
    <row r="756">
      <c r="A756" s="163"/>
      <c r="B756" s="174"/>
      <c r="C756" s="165"/>
      <c r="D756" s="166"/>
      <c r="E756" s="166"/>
      <c r="F756" s="167"/>
      <c r="G756" s="167"/>
      <c r="H756" s="167"/>
      <c r="I756" s="163"/>
      <c r="J756" s="168"/>
      <c r="K756" s="168"/>
      <c r="L756" s="168"/>
      <c r="M756" s="166"/>
      <c r="N756" s="169"/>
      <c r="O756" s="167"/>
      <c r="P756" s="168"/>
      <c r="Q756" s="169"/>
      <c r="R756" s="168"/>
      <c r="S756" s="168"/>
      <c r="T756" s="168"/>
      <c r="U756" s="168"/>
      <c r="V756" s="168"/>
      <c r="W756" s="168"/>
      <c r="X756" s="168"/>
      <c r="Y756" s="168"/>
      <c r="Z756" s="168"/>
      <c r="AA756" s="168"/>
      <c r="AB756" s="168"/>
      <c r="AC756" s="168"/>
      <c r="AD756" s="168"/>
      <c r="AE756" s="168"/>
      <c r="AF756" s="168"/>
      <c r="AG756" s="168"/>
      <c r="AH756" s="168"/>
      <c r="AI756" s="168"/>
      <c r="AJ756" s="168"/>
      <c r="AK756" s="168"/>
      <c r="AL756" s="168"/>
      <c r="AM756" s="168"/>
      <c r="AN756" s="166"/>
      <c r="AO756" s="168"/>
      <c r="AP756" s="166"/>
      <c r="AQ756" s="168"/>
      <c r="AR756" s="168"/>
      <c r="AS756" s="168"/>
      <c r="AT756" s="168"/>
      <c r="AU756" s="168"/>
      <c r="AV756" s="168"/>
      <c r="AW756" s="168"/>
      <c r="AX756" s="168"/>
      <c r="AY756" s="168"/>
      <c r="AZ756" s="168"/>
      <c r="BA756" s="166"/>
      <c r="BB756" s="166"/>
      <c r="BC756" s="169"/>
      <c r="BD756" s="170"/>
      <c r="BE756" s="171"/>
      <c r="BF756" s="171"/>
      <c r="BG756" s="171"/>
      <c r="BH756" s="171"/>
      <c r="BI756" s="168"/>
      <c r="BJ756" s="168"/>
      <c r="BK756" s="168"/>
      <c r="BL756" s="168"/>
      <c r="BM756" s="168"/>
    </row>
    <row r="757">
      <c r="A757" s="163"/>
      <c r="B757" s="174"/>
      <c r="C757" s="165"/>
      <c r="D757" s="166"/>
      <c r="E757" s="166"/>
      <c r="F757" s="167"/>
      <c r="G757" s="167"/>
      <c r="H757" s="167"/>
      <c r="I757" s="163"/>
      <c r="J757" s="168"/>
      <c r="K757" s="168"/>
      <c r="L757" s="168"/>
      <c r="M757" s="166"/>
      <c r="N757" s="169"/>
      <c r="O757" s="167"/>
      <c r="P757" s="168"/>
      <c r="Q757" s="169"/>
      <c r="R757" s="168"/>
      <c r="S757" s="168"/>
      <c r="T757" s="168"/>
      <c r="U757" s="168"/>
      <c r="V757" s="168"/>
      <c r="W757" s="168"/>
      <c r="X757" s="168"/>
      <c r="Y757" s="168"/>
      <c r="Z757" s="168"/>
      <c r="AA757" s="168"/>
      <c r="AB757" s="168"/>
      <c r="AC757" s="168"/>
      <c r="AD757" s="168"/>
      <c r="AE757" s="168"/>
      <c r="AF757" s="168"/>
      <c r="AG757" s="168"/>
      <c r="AH757" s="168"/>
      <c r="AI757" s="168"/>
      <c r="AJ757" s="168"/>
      <c r="AK757" s="168"/>
      <c r="AL757" s="168"/>
      <c r="AM757" s="168"/>
      <c r="AN757" s="166"/>
      <c r="AO757" s="168"/>
      <c r="AP757" s="166"/>
      <c r="AQ757" s="168"/>
      <c r="AR757" s="168"/>
      <c r="AS757" s="168"/>
      <c r="AT757" s="168"/>
      <c r="AU757" s="168"/>
      <c r="AV757" s="168"/>
      <c r="AW757" s="168"/>
      <c r="AX757" s="168"/>
      <c r="AY757" s="168"/>
      <c r="AZ757" s="168"/>
      <c r="BA757" s="166"/>
      <c r="BB757" s="166"/>
      <c r="BC757" s="169"/>
      <c r="BD757" s="170"/>
      <c r="BE757" s="171"/>
      <c r="BF757" s="171"/>
      <c r="BG757" s="171"/>
      <c r="BH757" s="171"/>
      <c r="BI757" s="168"/>
      <c r="BJ757" s="168"/>
      <c r="BK757" s="168"/>
      <c r="BL757" s="168"/>
      <c r="BM757" s="168"/>
    </row>
    <row r="758">
      <c r="A758" s="163"/>
      <c r="B758" s="174"/>
      <c r="C758" s="165"/>
      <c r="D758" s="166"/>
      <c r="E758" s="166"/>
      <c r="F758" s="167"/>
      <c r="G758" s="167"/>
      <c r="H758" s="167"/>
      <c r="I758" s="163"/>
      <c r="J758" s="168"/>
      <c r="K758" s="168"/>
      <c r="L758" s="168"/>
      <c r="M758" s="166"/>
      <c r="N758" s="169"/>
      <c r="O758" s="167"/>
      <c r="P758" s="168"/>
      <c r="Q758" s="169"/>
      <c r="R758" s="168"/>
      <c r="S758" s="168"/>
      <c r="T758" s="168"/>
      <c r="U758" s="168"/>
      <c r="V758" s="168"/>
      <c r="W758" s="168"/>
      <c r="X758" s="168"/>
      <c r="Y758" s="168"/>
      <c r="Z758" s="168"/>
      <c r="AA758" s="168"/>
      <c r="AB758" s="168"/>
      <c r="AC758" s="168"/>
      <c r="AD758" s="168"/>
      <c r="AE758" s="168"/>
      <c r="AF758" s="168"/>
      <c r="AG758" s="168"/>
      <c r="AH758" s="168"/>
      <c r="AI758" s="168"/>
      <c r="AJ758" s="168"/>
      <c r="AK758" s="168"/>
      <c r="AL758" s="168"/>
      <c r="AM758" s="168"/>
      <c r="AN758" s="166"/>
      <c r="AO758" s="168"/>
      <c r="AP758" s="166"/>
      <c r="AQ758" s="168"/>
      <c r="AR758" s="168"/>
      <c r="AS758" s="168"/>
      <c r="AT758" s="168"/>
      <c r="AU758" s="168"/>
      <c r="AV758" s="168"/>
      <c r="AW758" s="168"/>
      <c r="AX758" s="168"/>
      <c r="AY758" s="168"/>
      <c r="AZ758" s="168"/>
      <c r="BA758" s="166"/>
      <c r="BB758" s="166"/>
      <c r="BC758" s="169"/>
      <c r="BD758" s="170"/>
      <c r="BE758" s="171"/>
      <c r="BF758" s="171"/>
      <c r="BG758" s="171"/>
      <c r="BH758" s="171"/>
      <c r="BI758" s="168"/>
      <c r="BJ758" s="168"/>
      <c r="BK758" s="168"/>
      <c r="BL758" s="168"/>
      <c r="BM758" s="168"/>
    </row>
    <row r="759">
      <c r="A759" s="163"/>
      <c r="B759" s="174"/>
      <c r="C759" s="165"/>
      <c r="D759" s="166"/>
      <c r="E759" s="166"/>
      <c r="F759" s="167"/>
      <c r="G759" s="167"/>
      <c r="H759" s="167"/>
      <c r="I759" s="163"/>
      <c r="J759" s="168"/>
      <c r="K759" s="168"/>
      <c r="L759" s="168"/>
      <c r="M759" s="166"/>
      <c r="N759" s="169"/>
      <c r="O759" s="167"/>
      <c r="P759" s="168"/>
      <c r="Q759" s="169"/>
      <c r="R759" s="168"/>
      <c r="S759" s="168"/>
      <c r="T759" s="168"/>
      <c r="U759" s="168"/>
      <c r="V759" s="168"/>
      <c r="W759" s="168"/>
      <c r="X759" s="168"/>
      <c r="Y759" s="168"/>
      <c r="Z759" s="168"/>
      <c r="AA759" s="168"/>
      <c r="AB759" s="168"/>
      <c r="AC759" s="168"/>
      <c r="AD759" s="168"/>
      <c r="AE759" s="168"/>
      <c r="AF759" s="168"/>
      <c r="AG759" s="168"/>
      <c r="AH759" s="168"/>
      <c r="AI759" s="168"/>
      <c r="AJ759" s="168"/>
      <c r="AK759" s="168"/>
      <c r="AL759" s="168"/>
      <c r="AM759" s="168"/>
      <c r="AN759" s="166"/>
      <c r="AO759" s="168"/>
      <c r="AP759" s="166"/>
      <c r="AQ759" s="168"/>
      <c r="AR759" s="168"/>
      <c r="AS759" s="168"/>
      <c r="AT759" s="168"/>
      <c r="AU759" s="168"/>
      <c r="AV759" s="168"/>
      <c r="AW759" s="168"/>
      <c r="AX759" s="168"/>
      <c r="AY759" s="168"/>
      <c r="AZ759" s="168"/>
      <c r="BA759" s="166"/>
      <c r="BB759" s="166"/>
      <c r="BC759" s="169"/>
      <c r="BD759" s="170"/>
      <c r="BE759" s="171"/>
      <c r="BF759" s="171"/>
      <c r="BG759" s="171"/>
      <c r="BH759" s="171"/>
      <c r="BI759" s="168"/>
      <c r="BJ759" s="168"/>
      <c r="BK759" s="168"/>
      <c r="BL759" s="168"/>
      <c r="BM759" s="168"/>
    </row>
    <row r="760">
      <c r="A760" s="163"/>
      <c r="B760" s="174"/>
      <c r="C760" s="165"/>
      <c r="D760" s="166"/>
      <c r="E760" s="166"/>
      <c r="F760" s="167"/>
      <c r="G760" s="167"/>
      <c r="H760" s="167"/>
      <c r="I760" s="163"/>
      <c r="J760" s="168"/>
      <c r="K760" s="168"/>
      <c r="L760" s="168"/>
      <c r="M760" s="166"/>
      <c r="N760" s="169"/>
      <c r="O760" s="167"/>
      <c r="P760" s="168"/>
      <c r="Q760" s="169"/>
      <c r="R760" s="168"/>
      <c r="S760" s="168"/>
      <c r="T760" s="168"/>
      <c r="U760" s="168"/>
      <c r="V760" s="168"/>
      <c r="W760" s="168"/>
      <c r="X760" s="168"/>
      <c r="Y760" s="168"/>
      <c r="Z760" s="168"/>
      <c r="AA760" s="168"/>
      <c r="AB760" s="168"/>
      <c r="AC760" s="168"/>
      <c r="AD760" s="168"/>
      <c r="AE760" s="168"/>
      <c r="AF760" s="168"/>
      <c r="AG760" s="168"/>
      <c r="AH760" s="168"/>
      <c r="AI760" s="168"/>
      <c r="AJ760" s="168"/>
      <c r="AK760" s="168"/>
      <c r="AL760" s="168"/>
      <c r="AM760" s="168"/>
      <c r="AN760" s="166"/>
      <c r="AO760" s="168"/>
      <c r="AP760" s="166"/>
      <c r="AQ760" s="168"/>
      <c r="AR760" s="168"/>
      <c r="AS760" s="168"/>
      <c r="AT760" s="168"/>
      <c r="AU760" s="168"/>
      <c r="AV760" s="168"/>
      <c r="AW760" s="168"/>
      <c r="AX760" s="168"/>
      <c r="AY760" s="168"/>
      <c r="AZ760" s="168"/>
      <c r="BA760" s="166"/>
      <c r="BB760" s="166"/>
      <c r="BC760" s="169"/>
      <c r="BD760" s="170"/>
      <c r="BE760" s="171"/>
      <c r="BF760" s="171"/>
      <c r="BG760" s="171"/>
      <c r="BH760" s="171"/>
      <c r="BI760" s="168"/>
      <c r="BJ760" s="168"/>
      <c r="BK760" s="168"/>
      <c r="BL760" s="168"/>
      <c r="BM760" s="168"/>
    </row>
    <row r="761">
      <c r="A761" s="163"/>
      <c r="B761" s="174"/>
      <c r="C761" s="165"/>
      <c r="D761" s="166"/>
      <c r="E761" s="166"/>
      <c r="F761" s="167"/>
      <c r="G761" s="167"/>
      <c r="H761" s="167"/>
      <c r="I761" s="163"/>
      <c r="J761" s="168"/>
      <c r="K761" s="168"/>
      <c r="L761" s="168"/>
      <c r="M761" s="166"/>
      <c r="N761" s="169"/>
      <c r="O761" s="167"/>
      <c r="P761" s="168"/>
      <c r="Q761" s="169"/>
      <c r="R761" s="168"/>
      <c r="S761" s="168"/>
      <c r="T761" s="168"/>
      <c r="U761" s="168"/>
      <c r="V761" s="168"/>
      <c r="W761" s="168"/>
      <c r="X761" s="168"/>
      <c r="Y761" s="168"/>
      <c r="Z761" s="168"/>
      <c r="AA761" s="168"/>
      <c r="AB761" s="168"/>
      <c r="AC761" s="168"/>
      <c r="AD761" s="168"/>
      <c r="AE761" s="168"/>
      <c r="AF761" s="168"/>
      <c r="AG761" s="168"/>
      <c r="AH761" s="168"/>
      <c r="AI761" s="168"/>
      <c r="AJ761" s="168"/>
      <c r="AK761" s="168"/>
      <c r="AL761" s="168"/>
      <c r="AM761" s="168"/>
      <c r="AN761" s="166"/>
      <c r="AO761" s="168"/>
      <c r="AP761" s="166"/>
      <c r="AQ761" s="168"/>
      <c r="AR761" s="168"/>
      <c r="AS761" s="168"/>
      <c r="AT761" s="168"/>
      <c r="AU761" s="168"/>
      <c r="AV761" s="168"/>
      <c r="AW761" s="168"/>
      <c r="AX761" s="168"/>
      <c r="AY761" s="168"/>
      <c r="AZ761" s="168"/>
      <c r="BA761" s="166"/>
      <c r="BB761" s="166"/>
      <c r="BC761" s="169"/>
      <c r="BD761" s="170"/>
      <c r="BE761" s="171"/>
      <c r="BF761" s="171"/>
      <c r="BG761" s="171"/>
      <c r="BH761" s="171"/>
      <c r="BI761" s="168"/>
      <c r="BJ761" s="168"/>
      <c r="BK761" s="168"/>
      <c r="BL761" s="168"/>
      <c r="BM761" s="168"/>
    </row>
    <row r="762">
      <c r="A762" s="163"/>
      <c r="B762" s="174"/>
      <c r="C762" s="165"/>
      <c r="D762" s="166"/>
      <c r="E762" s="166"/>
      <c r="F762" s="167"/>
      <c r="G762" s="167"/>
      <c r="H762" s="167"/>
      <c r="I762" s="163"/>
      <c r="J762" s="168"/>
      <c r="K762" s="168"/>
      <c r="L762" s="168"/>
      <c r="M762" s="166"/>
      <c r="N762" s="169"/>
      <c r="O762" s="167"/>
      <c r="P762" s="168"/>
      <c r="Q762" s="169"/>
      <c r="R762" s="168"/>
      <c r="S762" s="168"/>
      <c r="T762" s="168"/>
      <c r="U762" s="168"/>
      <c r="V762" s="168"/>
      <c r="W762" s="168"/>
      <c r="X762" s="168"/>
      <c r="Y762" s="168"/>
      <c r="Z762" s="168"/>
      <c r="AA762" s="168"/>
      <c r="AB762" s="168"/>
      <c r="AC762" s="168"/>
      <c r="AD762" s="168"/>
      <c r="AE762" s="168"/>
      <c r="AF762" s="168"/>
      <c r="AG762" s="168"/>
      <c r="AH762" s="168"/>
      <c r="AI762" s="168"/>
      <c r="AJ762" s="168"/>
      <c r="AK762" s="168"/>
      <c r="AL762" s="168"/>
      <c r="AM762" s="168"/>
      <c r="AN762" s="166"/>
      <c r="AO762" s="168"/>
      <c r="AP762" s="166"/>
      <c r="AQ762" s="168"/>
      <c r="AR762" s="168"/>
      <c r="AS762" s="168"/>
      <c r="AT762" s="168"/>
      <c r="AU762" s="168"/>
      <c r="AV762" s="168"/>
      <c r="AW762" s="168"/>
      <c r="AX762" s="168"/>
      <c r="AY762" s="168"/>
      <c r="AZ762" s="168"/>
      <c r="BA762" s="166"/>
      <c r="BB762" s="166"/>
      <c r="BC762" s="169"/>
      <c r="BD762" s="170"/>
      <c r="BE762" s="171"/>
      <c r="BF762" s="171"/>
      <c r="BG762" s="171"/>
      <c r="BH762" s="171"/>
      <c r="BI762" s="168"/>
      <c r="BJ762" s="168"/>
      <c r="BK762" s="168"/>
      <c r="BL762" s="168"/>
      <c r="BM762" s="168"/>
    </row>
    <row r="763">
      <c r="A763" s="163"/>
      <c r="B763" s="174"/>
      <c r="C763" s="165"/>
      <c r="D763" s="166"/>
      <c r="E763" s="166"/>
      <c r="F763" s="167"/>
      <c r="G763" s="167"/>
      <c r="H763" s="167"/>
      <c r="I763" s="163"/>
      <c r="J763" s="168"/>
      <c r="K763" s="168"/>
      <c r="L763" s="168"/>
      <c r="M763" s="166"/>
      <c r="N763" s="169"/>
      <c r="O763" s="167"/>
      <c r="P763" s="168"/>
      <c r="Q763" s="169"/>
      <c r="R763" s="168"/>
      <c r="S763" s="168"/>
      <c r="T763" s="168"/>
      <c r="U763" s="168"/>
      <c r="V763" s="168"/>
      <c r="W763" s="168"/>
      <c r="X763" s="168"/>
      <c r="Y763" s="168"/>
      <c r="Z763" s="168"/>
      <c r="AA763" s="168"/>
      <c r="AB763" s="168"/>
      <c r="AC763" s="168"/>
      <c r="AD763" s="168"/>
      <c r="AE763" s="168"/>
      <c r="AF763" s="168"/>
      <c r="AG763" s="168"/>
      <c r="AH763" s="168"/>
      <c r="AI763" s="168"/>
      <c r="AJ763" s="168"/>
      <c r="AK763" s="168"/>
      <c r="AL763" s="168"/>
      <c r="AM763" s="168"/>
      <c r="AN763" s="166"/>
      <c r="AO763" s="168"/>
      <c r="AP763" s="166"/>
      <c r="AQ763" s="168"/>
      <c r="AR763" s="168"/>
      <c r="AS763" s="168"/>
      <c r="AT763" s="168"/>
      <c r="AU763" s="168"/>
      <c r="AV763" s="168"/>
      <c r="AW763" s="168"/>
      <c r="AX763" s="168"/>
      <c r="AY763" s="168"/>
      <c r="AZ763" s="168"/>
      <c r="BA763" s="166"/>
      <c r="BB763" s="166"/>
      <c r="BC763" s="169"/>
      <c r="BD763" s="170"/>
      <c r="BE763" s="171"/>
      <c r="BF763" s="171"/>
      <c r="BG763" s="171"/>
      <c r="BH763" s="171"/>
      <c r="BI763" s="168"/>
      <c r="BJ763" s="168"/>
      <c r="BK763" s="168"/>
      <c r="BL763" s="168"/>
      <c r="BM763" s="168"/>
    </row>
    <row r="764">
      <c r="A764" s="163"/>
      <c r="B764" s="174"/>
      <c r="C764" s="165"/>
      <c r="D764" s="166"/>
      <c r="E764" s="166"/>
      <c r="F764" s="167"/>
      <c r="G764" s="167"/>
      <c r="H764" s="167"/>
      <c r="I764" s="163"/>
      <c r="J764" s="168"/>
      <c r="K764" s="168"/>
      <c r="L764" s="168"/>
      <c r="M764" s="166"/>
      <c r="N764" s="169"/>
      <c r="O764" s="167"/>
      <c r="P764" s="168"/>
      <c r="Q764" s="169"/>
      <c r="R764" s="168"/>
      <c r="S764" s="168"/>
      <c r="T764" s="168"/>
      <c r="U764" s="168"/>
      <c r="V764" s="168"/>
      <c r="W764" s="168"/>
      <c r="X764" s="168"/>
      <c r="Y764" s="168"/>
      <c r="Z764" s="168"/>
      <c r="AA764" s="168"/>
      <c r="AB764" s="168"/>
      <c r="AC764" s="168"/>
      <c r="AD764" s="168"/>
      <c r="AE764" s="168"/>
      <c r="AF764" s="168"/>
      <c r="AG764" s="168"/>
      <c r="AH764" s="168"/>
      <c r="AI764" s="168"/>
      <c r="AJ764" s="168"/>
      <c r="AK764" s="168"/>
      <c r="AL764" s="168"/>
      <c r="AM764" s="168"/>
      <c r="AN764" s="166"/>
      <c r="AO764" s="168"/>
      <c r="AP764" s="166"/>
      <c r="AQ764" s="168"/>
      <c r="AR764" s="168"/>
      <c r="AS764" s="168"/>
      <c r="AT764" s="168"/>
      <c r="AU764" s="168"/>
      <c r="AV764" s="168"/>
      <c r="AW764" s="168"/>
      <c r="AX764" s="168"/>
      <c r="AY764" s="168"/>
      <c r="AZ764" s="168"/>
      <c r="BA764" s="166"/>
      <c r="BB764" s="166"/>
      <c r="BC764" s="169"/>
      <c r="BD764" s="170"/>
      <c r="BE764" s="171"/>
      <c r="BF764" s="171"/>
      <c r="BG764" s="171"/>
      <c r="BH764" s="171"/>
      <c r="BI764" s="168"/>
      <c r="BJ764" s="168"/>
      <c r="BK764" s="168"/>
      <c r="BL764" s="168"/>
      <c r="BM764" s="168"/>
    </row>
    <row r="765">
      <c r="A765" s="163"/>
      <c r="B765" s="174"/>
      <c r="C765" s="165"/>
      <c r="D765" s="166"/>
      <c r="E765" s="166"/>
      <c r="F765" s="167"/>
      <c r="G765" s="167"/>
      <c r="H765" s="167"/>
      <c r="I765" s="163"/>
      <c r="J765" s="168"/>
      <c r="K765" s="168"/>
      <c r="L765" s="168"/>
      <c r="M765" s="166"/>
      <c r="N765" s="169"/>
      <c r="O765" s="167"/>
      <c r="P765" s="168"/>
      <c r="Q765" s="169"/>
      <c r="R765" s="168"/>
      <c r="S765" s="168"/>
      <c r="T765" s="168"/>
      <c r="U765" s="168"/>
      <c r="V765" s="168"/>
      <c r="W765" s="168"/>
      <c r="X765" s="168"/>
      <c r="Y765" s="168"/>
      <c r="Z765" s="168"/>
      <c r="AA765" s="168"/>
      <c r="AB765" s="168"/>
      <c r="AC765" s="168"/>
      <c r="AD765" s="168"/>
      <c r="AE765" s="168"/>
      <c r="AF765" s="168"/>
      <c r="AG765" s="168"/>
      <c r="AH765" s="168"/>
      <c r="AI765" s="168"/>
      <c r="AJ765" s="168"/>
      <c r="AK765" s="168"/>
      <c r="AL765" s="168"/>
      <c r="AM765" s="168"/>
      <c r="AN765" s="166"/>
      <c r="AO765" s="168"/>
      <c r="AP765" s="166"/>
      <c r="AQ765" s="168"/>
      <c r="AR765" s="168"/>
      <c r="AS765" s="168"/>
      <c r="AT765" s="168"/>
      <c r="AU765" s="168"/>
      <c r="AV765" s="168"/>
      <c r="AW765" s="168"/>
      <c r="AX765" s="168"/>
      <c r="AY765" s="168"/>
      <c r="AZ765" s="168"/>
      <c r="BA765" s="166"/>
      <c r="BB765" s="166"/>
      <c r="BC765" s="169"/>
      <c r="BD765" s="170"/>
      <c r="BE765" s="171"/>
      <c r="BF765" s="171"/>
      <c r="BG765" s="171"/>
      <c r="BH765" s="171"/>
      <c r="BI765" s="168"/>
      <c r="BJ765" s="168"/>
      <c r="BK765" s="168"/>
      <c r="BL765" s="168"/>
      <c r="BM765" s="168"/>
    </row>
    <row r="766">
      <c r="A766" s="163"/>
      <c r="B766" s="174"/>
      <c r="C766" s="165"/>
      <c r="D766" s="166"/>
      <c r="E766" s="166"/>
      <c r="F766" s="167"/>
      <c r="G766" s="167"/>
      <c r="H766" s="167"/>
      <c r="I766" s="163"/>
      <c r="J766" s="168"/>
      <c r="K766" s="168"/>
      <c r="L766" s="168"/>
      <c r="M766" s="166"/>
      <c r="N766" s="169"/>
      <c r="O766" s="167"/>
      <c r="P766" s="168"/>
      <c r="Q766" s="169"/>
      <c r="R766" s="168"/>
      <c r="S766" s="168"/>
      <c r="T766" s="168"/>
      <c r="U766" s="168"/>
      <c r="V766" s="168"/>
      <c r="W766" s="168"/>
      <c r="X766" s="168"/>
      <c r="Y766" s="168"/>
      <c r="Z766" s="168"/>
      <c r="AA766" s="168"/>
      <c r="AB766" s="168"/>
      <c r="AC766" s="168"/>
      <c r="AD766" s="168"/>
      <c r="AE766" s="168"/>
      <c r="AF766" s="168"/>
      <c r="AG766" s="168"/>
      <c r="AH766" s="168"/>
      <c r="AI766" s="168"/>
      <c r="AJ766" s="168"/>
      <c r="AK766" s="168"/>
      <c r="AL766" s="168"/>
      <c r="AM766" s="168"/>
      <c r="AN766" s="166"/>
      <c r="AO766" s="168"/>
      <c r="AP766" s="166"/>
      <c r="AQ766" s="168"/>
      <c r="AR766" s="168"/>
      <c r="AS766" s="168"/>
      <c r="AT766" s="168"/>
      <c r="AU766" s="168"/>
      <c r="AV766" s="168"/>
      <c r="AW766" s="168"/>
      <c r="AX766" s="168"/>
      <c r="AY766" s="168"/>
      <c r="AZ766" s="168"/>
      <c r="BA766" s="166"/>
      <c r="BB766" s="166"/>
      <c r="BC766" s="169"/>
      <c r="BD766" s="170"/>
      <c r="BE766" s="171"/>
      <c r="BF766" s="171"/>
      <c r="BG766" s="171"/>
      <c r="BH766" s="171"/>
      <c r="BI766" s="168"/>
      <c r="BJ766" s="168"/>
      <c r="BK766" s="168"/>
      <c r="BL766" s="168"/>
      <c r="BM766" s="168"/>
    </row>
    <row r="767">
      <c r="A767" s="163"/>
      <c r="B767" s="174"/>
      <c r="C767" s="165"/>
      <c r="D767" s="166"/>
      <c r="E767" s="166"/>
      <c r="F767" s="167"/>
      <c r="G767" s="167"/>
      <c r="H767" s="167"/>
      <c r="I767" s="163"/>
      <c r="J767" s="168"/>
      <c r="K767" s="168"/>
      <c r="L767" s="168"/>
      <c r="M767" s="166"/>
      <c r="N767" s="169"/>
      <c r="O767" s="167"/>
      <c r="P767" s="168"/>
      <c r="Q767" s="169"/>
      <c r="R767" s="168"/>
      <c r="S767" s="168"/>
      <c r="T767" s="168"/>
      <c r="U767" s="168"/>
      <c r="V767" s="168"/>
      <c r="W767" s="168"/>
      <c r="X767" s="168"/>
      <c r="Y767" s="168"/>
      <c r="Z767" s="168"/>
      <c r="AA767" s="168"/>
      <c r="AB767" s="168"/>
      <c r="AC767" s="168"/>
      <c r="AD767" s="168"/>
      <c r="AE767" s="168"/>
      <c r="AF767" s="168"/>
      <c r="AG767" s="168"/>
      <c r="AH767" s="168"/>
      <c r="AI767" s="168"/>
      <c r="AJ767" s="168"/>
      <c r="AK767" s="168"/>
      <c r="AL767" s="168"/>
      <c r="AM767" s="168"/>
      <c r="AN767" s="166"/>
      <c r="AO767" s="168"/>
      <c r="AP767" s="166"/>
      <c r="AQ767" s="168"/>
      <c r="AR767" s="168"/>
      <c r="AS767" s="168"/>
      <c r="AT767" s="168"/>
      <c r="AU767" s="168"/>
      <c r="AV767" s="168"/>
      <c r="AW767" s="168"/>
      <c r="AX767" s="168"/>
      <c r="AY767" s="168"/>
      <c r="AZ767" s="168"/>
      <c r="BA767" s="166"/>
      <c r="BB767" s="166"/>
      <c r="BC767" s="169"/>
      <c r="BD767" s="170"/>
      <c r="BE767" s="171"/>
      <c r="BF767" s="171"/>
      <c r="BG767" s="171"/>
      <c r="BH767" s="171"/>
      <c r="BI767" s="168"/>
      <c r="BJ767" s="168"/>
      <c r="BK767" s="168"/>
      <c r="BL767" s="168"/>
      <c r="BM767" s="168"/>
    </row>
    <row r="768">
      <c r="A768" s="163"/>
      <c r="B768" s="174"/>
      <c r="C768" s="165"/>
      <c r="D768" s="166"/>
      <c r="E768" s="166"/>
      <c r="F768" s="167"/>
      <c r="G768" s="167"/>
      <c r="H768" s="167"/>
      <c r="I768" s="163"/>
      <c r="J768" s="168"/>
      <c r="K768" s="168"/>
      <c r="L768" s="168"/>
      <c r="M768" s="166"/>
      <c r="N768" s="169"/>
      <c r="O768" s="167"/>
      <c r="P768" s="168"/>
      <c r="Q768" s="169"/>
      <c r="R768" s="168"/>
      <c r="S768" s="168"/>
      <c r="T768" s="168"/>
      <c r="U768" s="168"/>
      <c r="V768" s="168"/>
      <c r="W768" s="168"/>
      <c r="X768" s="168"/>
      <c r="Y768" s="168"/>
      <c r="Z768" s="168"/>
      <c r="AA768" s="168"/>
      <c r="AB768" s="168"/>
      <c r="AC768" s="168"/>
      <c r="AD768" s="168"/>
      <c r="AE768" s="168"/>
      <c r="AF768" s="168"/>
      <c r="AG768" s="168"/>
      <c r="AH768" s="168"/>
      <c r="AI768" s="168"/>
      <c r="AJ768" s="168"/>
      <c r="AK768" s="168"/>
      <c r="AL768" s="168"/>
      <c r="AM768" s="168"/>
      <c r="AN768" s="166"/>
      <c r="AO768" s="168"/>
      <c r="AP768" s="166"/>
      <c r="AQ768" s="168"/>
      <c r="AR768" s="168"/>
      <c r="AS768" s="168"/>
      <c r="AT768" s="168"/>
      <c r="AU768" s="168"/>
      <c r="AV768" s="168"/>
      <c r="AW768" s="168"/>
      <c r="AX768" s="168"/>
      <c r="AY768" s="168"/>
      <c r="AZ768" s="168"/>
      <c r="BA768" s="166"/>
      <c r="BB768" s="166"/>
      <c r="BC768" s="169"/>
      <c r="BD768" s="170"/>
      <c r="BE768" s="171"/>
      <c r="BF768" s="171"/>
      <c r="BG768" s="171"/>
      <c r="BH768" s="171"/>
      <c r="BI768" s="168"/>
      <c r="BJ768" s="168"/>
      <c r="BK768" s="168"/>
      <c r="BL768" s="168"/>
      <c r="BM768" s="168"/>
    </row>
    <row r="769">
      <c r="A769" s="163"/>
      <c r="B769" s="174"/>
      <c r="C769" s="165"/>
      <c r="D769" s="166"/>
      <c r="E769" s="166"/>
      <c r="F769" s="167"/>
      <c r="G769" s="167"/>
      <c r="H769" s="167"/>
      <c r="I769" s="163"/>
      <c r="J769" s="168"/>
      <c r="K769" s="168"/>
      <c r="L769" s="168"/>
      <c r="M769" s="166"/>
      <c r="N769" s="169"/>
      <c r="O769" s="167"/>
      <c r="P769" s="168"/>
      <c r="Q769" s="169"/>
      <c r="R769" s="168"/>
      <c r="S769" s="168"/>
      <c r="T769" s="168"/>
      <c r="U769" s="168"/>
      <c r="V769" s="168"/>
      <c r="W769" s="168"/>
      <c r="X769" s="168"/>
      <c r="Y769" s="168"/>
      <c r="Z769" s="168"/>
      <c r="AA769" s="168"/>
      <c r="AB769" s="168"/>
      <c r="AC769" s="168"/>
      <c r="AD769" s="168"/>
      <c r="AE769" s="168"/>
      <c r="AF769" s="168"/>
      <c r="AG769" s="168"/>
      <c r="AH769" s="168"/>
      <c r="AI769" s="168"/>
      <c r="AJ769" s="168"/>
      <c r="AK769" s="168"/>
      <c r="AL769" s="168"/>
      <c r="AM769" s="168"/>
      <c r="AN769" s="166"/>
      <c r="AO769" s="168"/>
      <c r="AP769" s="166"/>
      <c r="AQ769" s="168"/>
      <c r="AR769" s="168"/>
      <c r="AS769" s="168"/>
      <c r="AT769" s="168"/>
      <c r="AU769" s="168"/>
      <c r="AV769" s="168"/>
      <c r="AW769" s="168"/>
      <c r="AX769" s="168"/>
      <c r="AY769" s="168"/>
      <c r="AZ769" s="168"/>
      <c r="BA769" s="166"/>
      <c r="BB769" s="166"/>
      <c r="BC769" s="169"/>
      <c r="BD769" s="170"/>
      <c r="BE769" s="171"/>
      <c r="BF769" s="171"/>
      <c r="BG769" s="171"/>
      <c r="BH769" s="171"/>
      <c r="BI769" s="168"/>
      <c r="BJ769" s="168"/>
      <c r="BK769" s="168"/>
      <c r="BL769" s="168"/>
      <c r="BM769" s="168"/>
    </row>
    <row r="770">
      <c r="A770" s="163"/>
      <c r="B770" s="174"/>
      <c r="C770" s="165"/>
      <c r="D770" s="166"/>
      <c r="E770" s="166"/>
      <c r="F770" s="167"/>
      <c r="G770" s="167"/>
      <c r="H770" s="167"/>
      <c r="I770" s="163"/>
      <c r="J770" s="168"/>
      <c r="K770" s="168"/>
      <c r="L770" s="168"/>
      <c r="M770" s="166"/>
      <c r="N770" s="169"/>
      <c r="O770" s="167"/>
      <c r="P770" s="168"/>
      <c r="Q770" s="169"/>
      <c r="R770" s="168"/>
      <c r="S770" s="168"/>
      <c r="T770" s="168"/>
      <c r="U770" s="168"/>
      <c r="V770" s="168"/>
      <c r="W770" s="168"/>
      <c r="X770" s="168"/>
      <c r="Y770" s="168"/>
      <c r="Z770" s="168"/>
      <c r="AA770" s="168"/>
      <c r="AB770" s="168"/>
      <c r="AC770" s="168"/>
      <c r="AD770" s="168"/>
      <c r="AE770" s="168"/>
      <c r="AF770" s="168"/>
      <c r="AG770" s="168"/>
      <c r="AH770" s="168"/>
      <c r="AI770" s="168"/>
      <c r="AJ770" s="168"/>
      <c r="AK770" s="168"/>
      <c r="AL770" s="168"/>
      <c r="AM770" s="168"/>
      <c r="AN770" s="166"/>
      <c r="AO770" s="168"/>
      <c r="AP770" s="166"/>
      <c r="AQ770" s="168"/>
      <c r="AR770" s="168"/>
      <c r="AS770" s="168"/>
      <c r="AT770" s="168"/>
      <c r="AU770" s="168"/>
      <c r="AV770" s="168"/>
      <c r="AW770" s="168"/>
      <c r="AX770" s="168"/>
      <c r="AY770" s="168"/>
      <c r="AZ770" s="168"/>
      <c r="BA770" s="166"/>
      <c r="BB770" s="166"/>
      <c r="BC770" s="169"/>
      <c r="BD770" s="170"/>
      <c r="BE770" s="171"/>
      <c r="BF770" s="171"/>
      <c r="BG770" s="171"/>
      <c r="BH770" s="171"/>
      <c r="BI770" s="168"/>
      <c r="BJ770" s="168"/>
      <c r="BK770" s="168"/>
      <c r="BL770" s="168"/>
      <c r="BM770" s="168"/>
    </row>
    <row r="771">
      <c r="A771" s="163"/>
      <c r="B771" s="174"/>
      <c r="C771" s="165"/>
      <c r="D771" s="166"/>
      <c r="E771" s="166"/>
      <c r="F771" s="167"/>
      <c r="G771" s="167"/>
      <c r="H771" s="167"/>
      <c r="I771" s="163"/>
      <c r="J771" s="168"/>
      <c r="K771" s="168"/>
      <c r="L771" s="168"/>
      <c r="M771" s="166"/>
      <c r="N771" s="169"/>
      <c r="O771" s="167"/>
      <c r="P771" s="168"/>
      <c r="Q771" s="169"/>
      <c r="R771" s="168"/>
      <c r="S771" s="168"/>
      <c r="T771" s="168"/>
      <c r="U771" s="168"/>
      <c r="V771" s="168"/>
      <c r="W771" s="168"/>
      <c r="X771" s="168"/>
      <c r="Y771" s="168"/>
      <c r="Z771" s="168"/>
      <c r="AA771" s="168"/>
      <c r="AB771" s="168"/>
      <c r="AC771" s="168"/>
      <c r="AD771" s="168"/>
      <c r="AE771" s="168"/>
      <c r="AF771" s="168"/>
      <c r="AG771" s="168"/>
      <c r="AH771" s="168"/>
      <c r="AI771" s="168"/>
      <c r="AJ771" s="168"/>
      <c r="AK771" s="168"/>
      <c r="AL771" s="168"/>
      <c r="AM771" s="168"/>
      <c r="AN771" s="166"/>
      <c r="AO771" s="168"/>
      <c r="AP771" s="166"/>
      <c r="AQ771" s="168"/>
      <c r="AR771" s="168"/>
      <c r="AS771" s="168"/>
      <c r="AT771" s="168"/>
      <c r="AU771" s="168"/>
      <c r="AV771" s="168"/>
      <c r="AW771" s="168"/>
      <c r="AX771" s="168"/>
      <c r="AY771" s="168"/>
      <c r="AZ771" s="168"/>
      <c r="BA771" s="166"/>
      <c r="BB771" s="166"/>
      <c r="BC771" s="169"/>
      <c r="BD771" s="170"/>
      <c r="BE771" s="171"/>
      <c r="BF771" s="171"/>
      <c r="BG771" s="171"/>
      <c r="BH771" s="171"/>
      <c r="BI771" s="168"/>
      <c r="BJ771" s="168"/>
      <c r="BK771" s="168"/>
      <c r="BL771" s="168"/>
      <c r="BM771" s="168"/>
    </row>
    <row r="772">
      <c r="A772" s="163"/>
      <c r="B772" s="174"/>
      <c r="C772" s="165"/>
      <c r="D772" s="166"/>
      <c r="E772" s="166"/>
      <c r="F772" s="167"/>
      <c r="G772" s="167"/>
      <c r="H772" s="167"/>
      <c r="I772" s="163"/>
      <c r="J772" s="168"/>
      <c r="K772" s="168"/>
      <c r="L772" s="168"/>
      <c r="M772" s="166"/>
      <c r="N772" s="169"/>
      <c r="O772" s="167"/>
      <c r="P772" s="168"/>
      <c r="Q772" s="169"/>
      <c r="R772" s="168"/>
      <c r="S772" s="168"/>
      <c r="T772" s="168"/>
      <c r="U772" s="168"/>
      <c r="V772" s="168"/>
      <c r="W772" s="168"/>
      <c r="X772" s="168"/>
      <c r="Y772" s="168"/>
      <c r="Z772" s="168"/>
      <c r="AA772" s="168"/>
      <c r="AB772" s="168"/>
      <c r="AC772" s="168"/>
      <c r="AD772" s="168"/>
      <c r="AE772" s="168"/>
      <c r="AF772" s="168"/>
      <c r="AG772" s="168"/>
      <c r="AH772" s="168"/>
      <c r="AI772" s="168"/>
      <c r="AJ772" s="168"/>
      <c r="AK772" s="168"/>
      <c r="AL772" s="168"/>
      <c r="AM772" s="168"/>
      <c r="AN772" s="166"/>
      <c r="AO772" s="168"/>
      <c r="AP772" s="166"/>
      <c r="AQ772" s="168"/>
      <c r="AR772" s="168"/>
      <c r="AS772" s="168"/>
      <c r="AT772" s="168"/>
      <c r="AU772" s="168"/>
      <c r="AV772" s="168"/>
      <c r="AW772" s="168"/>
      <c r="AX772" s="168"/>
      <c r="AY772" s="168"/>
      <c r="AZ772" s="168"/>
      <c r="BA772" s="166"/>
      <c r="BB772" s="166"/>
      <c r="BC772" s="169"/>
      <c r="BD772" s="170"/>
      <c r="BE772" s="171"/>
      <c r="BF772" s="171"/>
      <c r="BG772" s="171"/>
      <c r="BH772" s="171"/>
      <c r="BI772" s="168"/>
      <c r="BJ772" s="168"/>
      <c r="BK772" s="168"/>
      <c r="BL772" s="168"/>
      <c r="BM772" s="168"/>
    </row>
    <row r="773">
      <c r="A773" s="163"/>
      <c r="B773" s="174"/>
      <c r="C773" s="165"/>
      <c r="D773" s="166"/>
      <c r="E773" s="166"/>
      <c r="F773" s="167"/>
      <c r="G773" s="167"/>
      <c r="H773" s="167"/>
      <c r="I773" s="163"/>
      <c r="J773" s="168"/>
      <c r="K773" s="168"/>
      <c r="L773" s="168"/>
      <c r="M773" s="166"/>
      <c r="N773" s="169"/>
      <c r="O773" s="167"/>
      <c r="P773" s="168"/>
      <c r="Q773" s="169"/>
      <c r="R773" s="168"/>
      <c r="S773" s="168"/>
      <c r="T773" s="168"/>
      <c r="U773" s="168"/>
      <c r="V773" s="168"/>
      <c r="W773" s="168"/>
      <c r="X773" s="168"/>
      <c r="Y773" s="168"/>
      <c r="Z773" s="168"/>
      <c r="AA773" s="168"/>
      <c r="AB773" s="168"/>
      <c r="AC773" s="168"/>
      <c r="AD773" s="168"/>
      <c r="AE773" s="168"/>
      <c r="AF773" s="168"/>
      <c r="AG773" s="168"/>
      <c r="AH773" s="168"/>
      <c r="AI773" s="168"/>
      <c r="AJ773" s="168"/>
      <c r="AK773" s="168"/>
      <c r="AL773" s="168"/>
      <c r="AM773" s="168"/>
      <c r="AN773" s="166"/>
      <c r="AO773" s="168"/>
      <c r="AP773" s="166"/>
      <c r="AQ773" s="168"/>
      <c r="AR773" s="168"/>
      <c r="AS773" s="168"/>
      <c r="AT773" s="168"/>
      <c r="AU773" s="168"/>
      <c r="AV773" s="168"/>
      <c r="AW773" s="168"/>
      <c r="AX773" s="168"/>
      <c r="AY773" s="168"/>
      <c r="AZ773" s="168"/>
      <c r="BA773" s="166"/>
      <c r="BB773" s="166"/>
      <c r="BC773" s="169"/>
      <c r="BD773" s="170"/>
      <c r="BE773" s="171"/>
      <c r="BF773" s="171"/>
      <c r="BG773" s="171"/>
      <c r="BH773" s="171"/>
      <c r="BI773" s="168"/>
      <c r="BJ773" s="168"/>
      <c r="BK773" s="168"/>
      <c r="BL773" s="168"/>
      <c r="BM773" s="168"/>
    </row>
    <row r="774">
      <c r="A774" s="163"/>
      <c r="B774" s="174"/>
      <c r="C774" s="165"/>
      <c r="D774" s="166"/>
      <c r="E774" s="166"/>
      <c r="F774" s="167"/>
      <c r="G774" s="167"/>
      <c r="H774" s="167"/>
      <c r="I774" s="163"/>
      <c r="J774" s="168"/>
      <c r="K774" s="168"/>
      <c r="L774" s="168"/>
      <c r="M774" s="166"/>
      <c r="N774" s="169"/>
      <c r="O774" s="167"/>
      <c r="P774" s="168"/>
      <c r="Q774" s="169"/>
      <c r="R774" s="168"/>
      <c r="S774" s="168"/>
      <c r="T774" s="168"/>
      <c r="U774" s="168"/>
      <c r="V774" s="168"/>
      <c r="W774" s="168"/>
      <c r="X774" s="168"/>
      <c r="Y774" s="168"/>
      <c r="Z774" s="168"/>
      <c r="AA774" s="168"/>
      <c r="AB774" s="168"/>
      <c r="AC774" s="168"/>
      <c r="AD774" s="168"/>
      <c r="AE774" s="168"/>
      <c r="AF774" s="168"/>
      <c r="AG774" s="168"/>
      <c r="AH774" s="168"/>
      <c r="AI774" s="168"/>
      <c r="AJ774" s="168"/>
      <c r="AK774" s="168"/>
      <c r="AL774" s="168"/>
      <c r="AM774" s="168"/>
      <c r="AN774" s="166"/>
      <c r="AO774" s="168"/>
      <c r="AP774" s="166"/>
      <c r="AQ774" s="168"/>
      <c r="AR774" s="168"/>
      <c r="AS774" s="168"/>
      <c r="AT774" s="168"/>
      <c r="AU774" s="168"/>
      <c r="AV774" s="168"/>
      <c r="AW774" s="168"/>
      <c r="AX774" s="168"/>
      <c r="AY774" s="168"/>
      <c r="AZ774" s="168"/>
      <c r="BA774" s="166"/>
      <c r="BB774" s="166"/>
      <c r="BC774" s="169"/>
      <c r="BD774" s="170"/>
      <c r="BE774" s="171"/>
      <c r="BF774" s="171"/>
      <c r="BG774" s="171"/>
      <c r="BH774" s="171"/>
      <c r="BI774" s="168"/>
      <c r="BJ774" s="168"/>
      <c r="BK774" s="168"/>
      <c r="BL774" s="168"/>
      <c r="BM774" s="168"/>
    </row>
    <row r="775">
      <c r="A775" s="163"/>
      <c r="B775" s="174"/>
      <c r="C775" s="165"/>
      <c r="D775" s="166"/>
      <c r="E775" s="166"/>
      <c r="F775" s="167"/>
      <c r="G775" s="167"/>
      <c r="H775" s="167"/>
      <c r="I775" s="163"/>
      <c r="J775" s="168"/>
      <c r="K775" s="168"/>
      <c r="L775" s="168"/>
      <c r="M775" s="166"/>
      <c r="N775" s="169"/>
      <c r="O775" s="167"/>
      <c r="P775" s="168"/>
      <c r="Q775" s="169"/>
      <c r="R775" s="168"/>
      <c r="S775" s="168"/>
      <c r="T775" s="168"/>
      <c r="U775" s="168"/>
      <c r="V775" s="168"/>
      <c r="W775" s="168"/>
      <c r="X775" s="168"/>
      <c r="Y775" s="168"/>
      <c r="Z775" s="168"/>
      <c r="AA775" s="168"/>
      <c r="AB775" s="168"/>
      <c r="AC775" s="168"/>
      <c r="AD775" s="168"/>
      <c r="AE775" s="168"/>
      <c r="AF775" s="168"/>
      <c r="AG775" s="168"/>
      <c r="AH775" s="168"/>
      <c r="AI775" s="168"/>
      <c r="AJ775" s="168"/>
      <c r="AK775" s="168"/>
      <c r="AL775" s="168"/>
      <c r="AM775" s="168"/>
      <c r="AN775" s="166"/>
      <c r="AO775" s="168"/>
      <c r="AP775" s="166"/>
      <c r="AQ775" s="168"/>
      <c r="AR775" s="168"/>
      <c r="AS775" s="168"/>
      <c r="AT775" s="168"/>
      <c r="AU775" s="168"/>
      <c r="AV775" s="168"/>
      <c r="AW775" s="168"/>
      <c r="AX775" s="168"/>
      <c r="AY775" s="168"/>
      <c r="AZ775" s="168"/>
      <c r="BA775" s="166"/>
      <c r="BB775" s="166"/>
      <c r="BC775" s="169"/>
      <c r="BD775" s="170"/>
      <c r="BE775" s="171"/>
      <c r="BF775" s="171"/>
      <c r="BG775" s="171"/>
      <c r="BH775" s="171"/>
      <c r="BI775" s="168"/>
      <c r="BJ775" s="168"/>
      <c r="BK775" s="168"/>
      <c r="BL775" s="168"/>
      <c r="BM775" s="168"/>
    </row>
    <row r="776">
      <c r="A776" s="163"/>
      <c r="B776" s="174"/>
      <c r="C776" s="165"/>
      <c r="D776" s="166"/>
      <c r="E776" s="166"/>
      <c r="F776" s="167"/>
      <c r="G776" s="167"/>
      <c r="H776" s="167"/>
      <c r="I776" s="163"/>
      <c r="J776" s="168"/>
      <c r="K776" s="168"/>
      <c r="L776" s="168"/>
      <c r="M776" s="166"/>
      <c r="N776" s="169"/>
      <c r="O776" s="167"/>
      <c r="P776" s="168"/>
      <c r="Q776" s="169"/>
      <c r="R776" s="168"/>
      <c r="S776" s="168"/>
      <c r="T776" s="168"/>
      <c r="U776" s="168"/>
      <c r="V776" s="168"/>
      <c r="W776" s="168"/>
      <c r="X776" s="168"/>
      <c r="Y776" s="168"/>
      <c r="Z776" s="168"/>
      <c r="AA776" s="168"/>
      <c r="AB776" s="168"/>
      <c r="AC776" s="168"/>
      <c r="AD776" s="168"/>
      <c r="AE776" s="168"/>
      <c r="AF776" s="168"/>
      <c r="AG776" s="168"/>
      <c r="AH776" s="168"/>
      <c r="AI776" s="168"/>
      <c r="AJ776" s="168"/>
      <c r="AK776" s="168"/>
      <c r="AL776" s="168"/>
      <c r="AM776" s="168"/>
      <c r="AN776" s="166"/>
      <c r="AO776" s="168"/>
      <c r="AP776" s="166"/>
      <c r="AQ776" s="168"/>
      <c r="AR776" s="168"/>
      <c r="AS776" s="168"/>
      <c r="AT776" s="168"/>
      <c r="AU776" s="168"/>
      <c r="AV776" s="168"/>
      <c r="AW776" s="168"/>
      <c r="AX776" s="168"/>
      <c r="AY776" s="168"/>
      <c r="AZ776" s="168"/>
      <c r="BA776" s="166"/>
      <c r="BB776" s="166"/>
      <c r="BC776" s="169"/>
      <c r="BD776" s="170"/>
      <c r="BE776" s="171"/>
      <c r="BF776" s="171"/>
      <c r="BG776" s="171"/>
      <c r="BH776" s="171"/>
      <c r="BI776" s="168"/>
      <c r="BJ776" s="168"/>
      <c r="BK776" s="168"/>
      <c r="BL776" s="168"/>
      <c r="BM776" s="168"/>
    </row>
    <row r="777">
      <c r="A777" s="163"/>
      <c r="B777" s="174"/>
      <c r="C777" s="165"/>
      <c r="D777" s="166"/>
      <c r="E777" s="166"/>
      <c r="F777" s="167"/>
      <c r="G777" s="167"/>
      <c r="H777" s="167"/>
      <c r="I777" s="163"/>
      <c r="J777" s="168"/>
      <c r="K777" s="168"/>
      <c r="L777" s="168"/>
      <c r="M777" s="166"/>
      <c r="N777" s="169"/>
      <c r="O777" s="167"/>
      <c r="P777" s="168"/>
      <c r="Q777" s="169"/>
      <c r="R777" s="168"/>
      <c r="S777" s="168"/>
      <c r="T777" s="168"/>
      <c r="U777" s="168"/>
      <c r="V777" s="168"/>
      <c r="W777" s="168"/>
      <c r="X777" s="168"/>
      <c r="Y777" s="168"/>
      <c r="Z777" s="168"/>
      <c r="AA777" s="168"/>
      <c r="AB777" s="168"/>
      <c r="AC777" s="168"/>
      <c r="AD777" s="168"/>
      <c r="AE777" s="168"/>
      <c r="AF777" s="168"/>
      <c r="AG777" s="168"/>
      <c r="AH777" s="168"/>
      <c r="AI777" s="168"/>
      <c r="AJ777" s="168"/>
      <c r="AK777" s="168"/>
      <c r="AL777" s="168"/>
      <c r="AM777" s="168"/>
      <c r="AN777" s="166"/>
      <c r="AO777" s="168"/>
      <c r="AP777" s="166"/>
      <c r="AQ777" s="168"/>
      <c r="AR777" s="168"/>
      <c r="AS777" s="168"/>
      <c r="AT777" s="168"/>
      <c r="AU777" s="168"/>
      <c r="AV777" s="168"/>
      <c r="AW777" s="168"/>
      <c r="AX777" s="168"/>
      <c r="AY777" s="168"/>
      <c r="AZ777" s="168"/>
      <c r="BA777" s="166"/>
      <c r="BB777" s="166"/>
      <c r="BC777" s="169"/>
      <c r="BD777" s="170"/>
      <c r="BE777" s="171"/>
      <c r="BF777" s="171"/>
      <c r="BG777" s="171"/>
      <c r="BH777" s="171"/>
      <c r="BI777" s="168"/>
      <c r="BJ777" s="168"/>
      <c r="BK777" s="168"/>
      <c r="BL777" s="168"/>
      <c r="BM777" s="168"/>
    </row>
    <row r="778">
      <c r="A778" s="163"/>
      <c r="B778" s="174"/>
      <c r="C778" s="165"/>
      <c r="D778" s="166"/>
      <c r="E778" s="166"/>
      <c r="F778" s="167"/>
      <c r="G778" s="167"/>
      <c r="H778" s="167"/>
      <c r="I778" s="163"/>
      <c r="J778" s="168"/>
      <c r="K778" s="168"/>
      <c r="L778" s="168"/>
      <c r="M778" s="166"/>
      <c r="N778" s="169"/>
      <c r="O778" s="167"/>
      <c r="P778" s="168"/>
      <c r="Q778" s="169"/>
      <c r="R778" s="168"/>
      <c r="S778" s="168"/>
      <c r="T778" s="168"/>
      <c r="U778" s="168"/>
      <c r="V778" s="168"/>
      <c r="W778" s="168"/>
      <c r="X778" s="168"/>
      <c r="Y778" s="168"/>
      <c r="Z778" s="168"/>
      <c r="AA778" s="168"/>
      <c r="AB778" s="168"/>
      <c r="AC778" s="168"/>
      <c r="AD778" s="168"/>
      <c r="AE778" s="168"/>
      <c r="AF778" s="168"/>
      <c r="AG778" s="168"/>
      <c r="AH778" s="168"/>
      <c r="AI778" s="168"/>
      <c r="AJ778" s="168"/>
      <c r="AK778" s="168"/>
      <c r="AL778" s="168"/>
      <c r="AM778" s="168"/>
      <c r="AN778" s="166"/>
      <c r="AO778" s="168"/>
      <c r="AP778" s="166"/>
      <c r="AQ778" s="168"/>
      <c r="AR778" s="168"/>
      <c r="AS778" s="168"/>
      <c r="AT778" s="168"/>
      <c r="AU778" s="168"/>
      <c r="AV778" s="168"/>
      <c r="AW778" s="168"/>
      <c r="AX778" s="168"/>
      <c r="AY778" s="168"/>
      <c r="AZ778" s="168"/>
      <c r="BA778" s="166"/>
      <c r="BB778" s="166"/>
      <c r="BC778" s="169"/>
      <c r="BD778" s="170"/>
      <c r="BE778" s="171"/>
      <c r="BF778" s="171"/>
      <c r="BG778" s="171"/>
      <c r="BH778" s="171"/>
      <c r="BI778" s="168"/>
      <c r="BJ778" s="168"/>
      <c r="BK778" s="168"/>
      <c r="BL778" s="168"/>
      <c r="BM778" s="168"/>
    </row>
    <row r="779">
      <c r="A779" s="163"/>
      <c r="B779" s="174"/>
      <c r="C779" s="165"/>
      <c r="D779" s="166"/>
      <c r="E779" s="166"/>
      <c r="F779" s="167"/>
      <c r="G779" s="167"/>
      <c r="H779" s="167"/>
      <c r="I779" s="163"/>
      <c r="J779" s="168"/>
      <c r="K779" s="168"/>
      <c r="L779" s="168"/>
      <c r="M779" s="166"/>
      <c r="N779" s="169"/>
      <c r="O779" s="167"/>
      <c r="P779" s="168"/>
      <c r="Q779" s="169"/>
      <c r="R779" s="168"/>
      <c r="S779" s="168"/>
      <c r="T779" s="168"/>
      <c r="U779" s="168"/>
      <c r="V779" s="168"/>
      <c r="W779" s="168"/>
      <c r="X779" s="168"/>
      <c r="Y779" s="168"/>
      <c r="Z779" s="168"/>
      <c r="AA779" s="168"/>
      <c r="AB779" s="168"/>
      <c r="AC779" s="168"/>
      <c r="AD779" s="168"/>
      <c r="AE779" s="168"/>
      <c r="AF779" s="168"/>
      <c r="AG779" s="168"/>
      <c r="AH779" s="168"/>
      <c r="AI779" s="168"/>
      <c r="AJ779" s="168"/>
      <c r="AK779" s="168"/>
      <c r="AL779" s="168"/>
      <c r="AM779" s="168"/>
      <c r="AN779" s="166"/>
      <c r="AO779" s="168"/>
      <c r="AP779" s="166"/>
      <c r="AQ779" s="168"/>
      <c r="AR779" s="168"/>
      <c r="AS779" s="168"/>
      <c r="AT779" s="168"/>
      <c r="AU779" s="168"/>
      <c r="AV779" s="168"/>
      <c r="AW779" s="168"/>
      <c r="AX779" s="168"/>
      <c r="AY779" s="168"/>
      <c r="AZ779" s="168"/>
      <c r="BA779" s="166"/>
      <c r="BB779" s="166"/>
      <c r="BC779" s="169"/>
      <c r="BD779" s="170"/>
      <c r="BE779" s="171"/>
      <c r="BF779" s="171"/>
      <c r="BG779" s="171"/>
      <c r="BH779" s="171"/>
      <c r="BI779" s="168"/>
      <c r="BJ779" s="168"/>
      <c r="BK779" s="168"/>
      <c r="BL779" s="168"/>
      <c r="BM779" s="168"/>
    </row>
    <row r="780">
      <c r="A780" s="163"/>
      <c r="B780" s="174"/>
      <c r="C780" s="165"/>
      <c r="D780" s="166"/>
      <c r="E780" s="166"/>
      <c r="F780" s="167"/>
      <c r="G780" s="167"/>
      <c r="H780" s="167"/>
      <c r="I780" s="163"/>
      <c r="J780" s="168"/>
      <c r="K780" s="168"/>
      <c r="L780" s="168"/>
      <c r="M780" s="166"/>
      <c r="N780" s="169"/>
      <c r="O780" s="167"/>
      <c r="P780" s="168"/>
      <c r="Q780" s="169"/>
      <c r="R780" s="168"/>
      <c r="S780" s="168"/>
      <c r="T780" s="168"/>
      <c r="U780" s="168"/>
      <c r="V780" s="168"/>
      <c r="W780" s="168"/>
      <c r="X780" s="168"/>
      <c r="Y780" s="168"/>
      <c r="Z780" s="168"/>
      <c r="AA780" s="168"/>
      <c r="AB780" s="168"/>
      <c r="AC780" s="168"/>
      <c r="AD780" s="168"/>
      <c r="AE780" s="168"/>
      <c r="AF780" s="168"/>
      <c r="AG780" s="168"/>
      <c r="AH780" s="168"/>
      <c r="AI780" s="168"/>
      <c r="AJ780" s="168"/>
      <c r="AK780" s="168"/>
      <c r="AL780" s="168"/>
      <c r="AM780" s="168"/>
      <c r="AN780" s="166"/>
      <c r="AO780" s="168"/>
      <c r="AP780" s="166"/>
      <c r="AQ780" s="168"/>
      <c r="AR780" s="168"/>
      <c r="AS780" s="168"/>
      <c r="AT780" s="168"/>
      <c r="AU780" s="168"/>
      <c r="AV780" s="168"/>
      <c r="AW780" s="168"/>
      <c r="AX780" s="168"/>
      <c r="AY780" s="168"/>
      <c r="AZ780" s="168"/>
      <c r="BA780" s="166"/>
      <c r="BB780" s="166"/>
      <c r="BC780" s="169"/>
      <c r="BD780" s="170"/>
      <c r="BE780" s="171"/>
      <c r="BF780" s="171"/>
      <c r="BG780" s="171"/>
      <c r="BH780" s="171"/>
      <c r="BI780" s="168"/>
      <c r="BJ780" s="168"/>
      <c r="BK780" s="168"/>
      <c r="BL780" s="168"/>
      <c r="BM780" s="168"/>
    </row>
    <row r="781">
      <c r="A781" s="163"/>
      <c r="B781" s="174"/>
      <c r="C781" s="165"/>
      <c r="D781" s="166"/>
      <c r="E781" s="166"/>
      <c r="F781" s="167"/>
      <c r="G781" s="167"/>
      <c r="H781" s="167"/>
      <c r="I781" s="163"/>
      <c r="J781" s="168"/>
      <c r="K781" s="168"/>
      <c r="L781" s="168"/>
      <c r="M781" s="166"/>
      <c r="N781" s="169"/>
      <c r="O781" s="167"/>
      <c r="P781" s="168"/>
      <c r="Q781" s="169"/>
      <c r="R781" s="168"/>
      <c r="S781" s="168"/>
      <c r="T781" s="168"/>
      <c r="U781" s="168"/>
      <c r="V781" s="168"/>
      <c r="W781" s="168"/>
      <c r="X781" s="168"/>
      <c r="Y781" s="168"/>
      <c r="Z781" s="168"/>
      <c r="AA781" s="168"/>
      <c r="AB781" s="168"/>
      <c r="AC781" s="168"/>
      <c r="AD781" s="168"/>
      <c r="AE781" s="168"/>
      <c r="AF781" s="168"/>
      <c r="AG781" s="168"/>
      <c r="AH781" s="168"/>
      <c r="AI781" s="168"/>
      <c r="AJ781" s="168"/>
      <c r="AK781" s="168"/>
      <c r="AL781" s="168"/>
      <c r="AM781" s="168"/>
      <c r="AN781" s="166"/>
      <c r="AO781" s="168"/>
      <c r="AP781" s="166"/>
      <c r="AQ781" s="168"/>
      <c r="AR781" s="168"/>
      <c r="AS781" s="168"/>
      <c r="AT781" s="168"/>
      <c r="AU781" s="168"/>
      <c r="AV781" s="168"/>
      <c r="AW781" s="168"/>
      <c r="AX781" s="168"/>
      <c r="AY781" s="168"/>
      <c r="AZ781" s="168"/>
      <c r="BA781" s="166"/>
      <c r="BB781" s="166"/>
      <c r="BC781" s="169"/>
      <c r="BD781" s="170"/>
      <c r="BE781" s="171"/>
      <c r="BF781" s="171"/>
      <c r="BG781" s="171"/>
      <c r="BH781" s="171"/>
      <c r="BI781" s="168"/>
      <c r="BJ781" s="168"/>
      <c r="BK781" s="168"/>
      <c r="BL781" s="168"/>
      <c r="BM781" s="168"/>
    </row>
    <row r="782">
      <c r="A782" s="163"/>
      <c r="B782" s="174"/>
      <c r="C782" s="165"/>
      <c r="D782" s="166"/>
      <c r="E782" s="166"/>
      <c r="F782" s="167"/>
      <c r="G782" s="167"/>
      <c r="H782" s="167"/>
      <c r="I782" s="163"/>
      <c r="J782" s="168"/>
      <c r="K782" s="168"/>
      <c r="L782" s="168"/>
      <c r="M782" s="166"/>
      <c r="N782" s="169"/>
      <c r="O782" s="167"/>
      <c r="P782" s="168"/>
      <c r="Q782" s="169"/>
      <c r="R782" s="168"/>
      <c r="S782" s="168"/>
      <c r="T782" s="168"/>
      <c r="U782" s="168"/>
      <c r="V782" s="168"/>
      <c r="W782" s="168"/>
      <c r="X782" s="168"/>
      <c r="Y782" s="168"/>
      <c r="Z782" s="168"/>
      <c r="AA782" s="168"/>
      <c r="AB782" s="168"/>
      <c r="AC782" s="168"/>
      <c r="AD782" s="168"/>
      <c r="AE782" s="168"/>
      <c r="AF782" s="168"/>
      <c r="AG782" s="168"/>
      <c r="AH782" s="168"/>
      <c r="AI782" s="168"/>
      <c r="AJ782" s="168"/>
      <c r="AK782" s="168"/>
      <c r="AL782" s="168"/>
      <c r="AM782" s="168"/>
      <c r="AN782" s="166"/>
      <c r="AO782" s="168"/>
      <c r="AP782" s="166"/>
      <c r="AQ782" s="168"/>
      <c r="AR782" s="168"/>
      <c r="AS782" s="168"/>
      <c r="AT782" s="168"/>
      <c r="AU782" s="168"/>
      <c r="AV782" s="168"/>
      <c r="AW782" s="168"/>
      <c r="AX782" s="168"/>
      <c r="AY782" s="168"/>
      <c r="AZ782" s="168"/>
      <c r="BA782" s="166"/>
      <c r="BB782" s="166"/>
      <c r="BC782" s="169"/>
      <c r="BD782" s="170"/>
      <c r="BE782" s="171"/>
      <c r="BF782" s="171"/>
      <c r="BG782" s="171"/>
      <c r="BH782" s="171"/>
      <c r="BI782" s="168"/>
      <c r="BJ782" s="168"/>
      <c r="BK782" s="168"/>
      <c r="BL782" s="168"/>
      <c r="BM782" s="168"/>
    </row>
    <row r="783">
      <c r="A783" s="163"/>
      <c r="B783" s="174"/>
      <c r="C783" s="165"/>
      <c r="D783" s="166"/>
      <c r="E783" s="166"/>
      <c r="F783" s="167"/>
      <c r="G783" s="167"/>
      <c r="H783" s="167"/>
      <c r="I783" s="163"/>
      <c r="J783" s="168"/>
      <c r="K783" s="168"/>
      <c r="L783" s="168"/>
      <c r="M783" s="166"/>
      <c r="N783" s="169"/>
      <c r="O783" s="167"/>
      <c r="P783" s="168"/>
      <c r="Q783" s="169"/>
      <c r="R783" s="168"/>
      <c r="S783" s="168"/>
      <c r="T783" s="168"/>
      <c r="U783" s="168"/>
      <c r="V783" s="168"/>
      <c r="W783" s="168"/>
      <c r="X783" s="168"/>
      <c r="Y783" s="168"/>
      <c r="Z783" s="168"/>
      <c r="AA783" s="168"/>
      <c r="AB783" s="168"/>
      <c r="AC783" s="168"/>
      <c r="AD783" s="168"/>
      <c r="AE783" s="168"/>
      <c r="AF783" s="168"/>
      <c r="AG783" s="168"/>
      <c r="AH783" s="168"/>
      <c r="AI783" s="168"/>
      <c r="AJ783" s="168"/>
      <c r="AK783" s="168"/>
      <c r="AL783" s="168"/>
      <c r="AM783" s="168"/>
      <c r="AN783" s="166"/>
      <c r="AO783" s="168"/>
      <c r="AP783" s="166"/>
      <c r="AQ783" s="168"/>
      <c r="AR783" s="168"/>
      <c r="AS783" s="168"/>
      <c r="AT783" s="168"/>
      <c r="AU783" s="168"/>
      <c r="AV783" s="168"/>
      <c r="AW783" s="168"/>
      <c r="AX783" s="168"/>
      <c r="AY783" s="168"/>
      <c r="AZ783" s="168"/>
      <c r="BA783" s="166"/>
      <c r="BB783" s="166"/>
      <c r="BC783" s="169"/>
      <c r="BD783" s="170"/>
      <c r="BE783" s="171"/>
      <c r="BF783" s="171"/>
      <c r="BG783" s="171"/>
      <c r="BH783" s="171"/>
      <c r="BI783" s="168"/>
      <c r="BJ783" s="168"/>
      <c r="BK783" s="168"/>
      <c r="BL783" s="168"/>
      <c r="BM783" s="168"/>
    </row>
    <row r="784">
      <c r="A784" s="163"/>
      <c r="B784" s="174"/>
      <c r="C784" s="165"/>
      <c r="D784" s="166"/>
      <c r="E784" s="166"/>
      <c r="F784" s="167"/>
      <c r="G784" s="167"/>
      <c r="H784" s="167"/>
      <c r="I784" s="163"/>
      <c r="J784" s="168"/>
      <c r="K784" s="168"/>
      <c r="L784" s="168"/>
      <c r="M784" s="166"/>
      <c r="N784" s="169"/>
      <c r="O784" s="167"/>
      <c r="P784" s="168"/>
      <c r="Q784" s="169"/>
      <c r="R784" s="168"/>
      <c r="S784" s="168"/>
      <c r="T784" s="168"/>
      <c r="U784" s="168"/>
      <c r="V784" s="168"/>
      <c r="W784" s="168"/>
      <c r="X784" s="168"/>
      <c r="Y784" s="168"/>
      <c r="Z784" s="168"/>
      <c r="AA784" s="168"/>
      <c r="AB784" s="168"/>
      <c r="AC784" s="168"/>
      <c r="AD784" s="168"/>
      <c r="AE784" s="168"/>
      <c r="AF784" s="168"/>
      <c r="AG784" s="168"/>
      <c r="AH784" s="168"/>
      <c r="AI784" s="168"/>
      <c r="AJ784" s="168"/>
      <c r="AK784" s="168"/>
      <c r="AL784" s="168"/>
      <c r="AM784" s="168"/>
      <c r="AN784" s="166"/>
      <c r="AO784" s="168"/>
      <c r="AP784" s="166"/>
      <c r="AQ784" s="168"/>
      <c r="AR784" s="168"/>
      <c r="AS784" s="168"/>
      <c r="AT784" s="168"/>
      <c r="AU784" s="168"/>
      <c r="AV784" s="168"/>
      <c r="AW784" s="168"/>
      <c r="AX784" s="168"/>
      <c r="AY784" s="168"/>
      <c r="AZ784" s="168"/>
      <c r="BA784" s="166"/>
      <c r="BB784" s="166"/>
      <c r="BC784" s="169"/>
      <c r="BD784" s="170"/>
      <c r="BE784" s="171"/>
      <c r="BF784" s="171"/>
      <c r="BG784" s="171"/>
      <c r="BH784" s="171"/>
      <c r="BI784" s="168"/>
      <c r="BJ784" s="168"/>
      <c r="BK784" s="168"/>
      <c r="BL784" s="168"/>
      <c r="BM784" s="168"/>
    </row>
    <row r="785">
      <c r="A785" s="163"/>
      <c r="B785" s="174"/>
      <c r="C785" s="165"/>
      <c r="D785" s="166"/>
      <c r="E785" s="166"/>
      <c r="F785" s="167"/>
      <c r="G785" s="167"/>
      <c r="H785" s="167"/>
      <c r="I785" s="163"/>
      <c r="J785" s="168"/>
      <c r="K785" s="168"/>
      <c r="L785" s="168"/>
      <c r="M785" s="166"/>
      <c r="N785" s="169"/>
      <c r="O785" s="167"/>
      <c r="P785" s="168"/>
      <c r="Q785" s="169"/>
      <c r="R785" s="168"/>
      <c r="S785" s="168"/>
      <c r="T785" s="168"/>
      <c r="U785" s="168"/>
      <c r="V785" s="168"/>
      <c r="W785" s="168"/>
      <c r="X785" s="168"/>
      <c r="Y785" s="168"/>
      <c r="Z785" s="168"/>
      <c r="AA785" s="168"/>
      <c r="AB785" s="168"/>
      <c r="AC785" s="168"/>
      <c r="AD785" s="168"/>
      <c r="AE785" s="168"/>
      <c r="AF785" s="168"/>
      <c r="AG785" s="168"/>
      <c r="AH785" s="168"/>
      <c r="AI785" s="168"/>
      <c r="AJ785" s="168"/>
      <c r="AK785" s="168"/>
      <c r="AL785" s="168"/>
      <c r="AM785" s="168"/>
      <c r="AN785" s="166"/>
      <c r="AO785" s="168"/>
      <c r="AP785" s="166"/>
      <c r="AQ785" s="168"/>
      <c r="AR785" s="168"/>
      <c r="AS785" s="168"/>
      <c r="AT785" s="168"/>
      <c r="AU785" s="168"/>
      <c r="AV785" s="168"/>
      <c r="AW785" s="168"/>
      <c r="AX785" s="168"/>
      <c r="AY785" s="168"/>
      <c r="AZ785" s="168"/>
      <c r="BA785" s="166"/>
      <c r="BB785" s="166"/>
      <c r="BC785" s="169"/>
      <c r="BD785" s="170"/>
      <c r="BE785" s="171"/>
      <c r="BF785" s="171"/>
      <c r="BG785" s="171"/>
      <c r="BH785" s="171"/>
      <c r="BI785" s="168"/>
      <c r="BJ785" s="168"/>
      <c r="BK785" s="168"/>
      <c r="BL785" s="168"/>
      <c r="BM785" s="168"/>
    </row>
    <row r="786">
      <c r="A786" s="163"/>
      <c r="B786" s="174"/>
      <c r="C786" s="165"/>
      <c r="D786" s="166"/>
      <c r="E786" s="166"/>
      <c r="F786" s="167"/>
      <c r="G786" s="167"/>
      <c r="H786" s="167"/>
      <c r="I786" s="163"/>
      <c r="J786" s="168"/>
      <c r="K786" s="168"/>
      <c r="L786" s="168"/>
      <c r="M786" s="166"/>
      <c r="N786" s="169"/>
      <c r="O786" s="167"/>
      <c r="P786" s="168"/>
      <c r="Q786" s="169"/>
      <c r="R786" s="168"/>
      <c r="S786" s="168"/>
      <c r="T786" s="168"/>
      <c r="U786" s="168"/>
      <c r="V786" s="168"/>
      <c r="W786" s="168"/>
      <c r="X786" s="168"/>
      <c r="Y786" s="168"/>
      <c r="Z786" s="168"/>
      <c r="AA786" s="168"/>
      <c r="AB786" s="168"/>
      <c r="AC786" s="168"/>
      <c r="AD786" s="168"/>
      <c r="AE786" s="168"/>
      <c r="AF786" s="168"/>
      <c r="AG786" s="168"/>
      <c r="AH786" s="168"/>
      <c r="AI786" s="168"/>
      <c r="AJ786" s="168"/>
      <c r="AK786" s="168"/>
      <c r="AL786" s="168"/>
      <c r="AM786" s="168"/>
      <c r="AN786" s="166"/>
      <c r="AO786" s="168"/>
      <c r="AP786" s="166"/>
      <c r="AQ786" s="168"/>
      <c r="AR786" s="168"/>
      <c r="AS786" s="168"/>
      <c r="AT786" s="168"/>
      <c r="AU786" s="168"/>
      <c r="AV786" s="168"/>
      <c r="AW786" s="168"/>
      <c r="AX786" s="168"/>
      <c r="AY786" s="168"/>
      <c r="AZ786" s="168"/>
      <c r="BA786" s="166"/>
      <c r="BB786" s="166"/>
      <c r="BC786" s="169"/>
      <c r="BD786" s="170"/>
      <c r="BE786" s="171"/>
      <c r="BF786" s="171"/>
      <c r="BG786" s="171"/>
      <c r="BH786" s="171"/>
      <c r="BI786" s="168"/>
      <c r="BJ786" s="168"/>
      <c r="BK786" s="168"/>
      <c r="BL786" s="168"/>
      <c r="BM786" s="168"/>
    </row>
    <row r="787">
      <c r="A787" s="163"/>
      <c r="B787" s="174"/>
      <c r="C787" s="165"/>
      <c r="D787" s="166"/>
      <c r="E787" s="166"/>
      <c r="F787" s="167"/>
      <c r="G787" s="167"/>
      <c r="H787" s="167"/>
      <c r="I787" s="163"/>
      <c r="J787" s="168"/>
      <c r="K787" s="168"/>
      <c r="L787" s="168"/>
      <c r="M787" s="166"/>
      <c r="N787" s="169"/>
      <c r="O787" s="167"/>
      <c r="P787" s="168"/>
      <c r="Q787" s="169"/>
      <c r="R787" s="168"/>
      <c r="S787" s="168"/>
      <c r="T787" s="168"/>
      <c r="U787" s="168"/>
      <c r="V787" s="168"/>
      <c r="W787" s="168"/>
      <c r="X787" s="168"/>
      <c r="Y787" s="168"/>
      <c r="Z787" s="168"/>
      <c r="AA787" s="168"/>
      <c r="AB787" s="168"/>
      <c r="AC787" s="168"/>
      <c r="AD787" s="168"/>
      <c r="AE787" s="168"/>
      <c r="AF787" s="168"/>
      <c r="AG787" s="168"/>
      <c r="AH787" s="168"/>
      <c r="AI787" s="168"/>
      <c r="AJ787" s="168"/>
      <c r="AK787" s="168"/>
      <c r="AL787" s="168"/>
      <c r="AM787" s="168"/>
      <c r="AN787" s="166"/>
      <c r="AO787" s="168"/>
      <c r="AP787" s="166"/>
      <c r="AQ787" s="168"/>
      <c r="AR787" s="168"/>
      <c r="AS787" s="168"/>
      <c r="AT787" s="168"/>
      <c r="AU787" s="168"/>
      <c r="AV787" s="168"/>
      <c r="AW787" s="168"/>
      <c r="AX787" s="168"/>
      <c r="AY787" s="168"/>
      <c r="AZ787" s="168"/>
      <c r="BA787" s="166"/>
      <c r="BB787" s="166"/>
      <c r="BC787" s="169"/>
      <c r="BD787" s="170"/>
      <c r="BE787" s="171"/>
      <c r="BF787" s="171"/>
      <c r="BG787" s="171"/>
      <c r="BH787" s="171"/>
      <c r="BI787" s="168"/>
      <c r="BJ787" s="168"/>
      <c r="BK787" s="168"/>
      <c r="BL787" s="168"/>
      <c r="BM787" s="168"/>
    </row>
    <row r="788">
      <c r="A788" s="163"/>
      <c r="B788" s="174"/>
      <c r="C788" s="165"/>
      <c r="D788" s="166"/>
      <c r="E788" s="166"/>
      <c r="F788" s="167"/>
      <c r="G788" s="167"/>
      <c r="H788" s="167"/>
      <c r="I788" s="163"/>
      <c r="J788" s="168"/>
      <c r="K788" s="168"/>
      <c r="L788" s="168"/>
      <c r="M788" s="166"/>
      <c r="N788" s="169"/>
      <c r="O788" s="167"/>
      <c r="P788" s="168"/>
      <c r="Q788" s="169"/>
      <c r="R788" s="168"/>
      <c r="S788" s="168"/>
      <c r="T788" s="168"/>
      <c r="U788" s="168"/>
      <c r="V788" s="168"/>
      <c r="W788" s="168"/>
      <c r="X788" s="168"/>
      <c r="Y788" s="168"/>
      <c r="Z788" s="168"/>
      <c r="AA788" s="168"/>
      <c r="AB788" s="168"/>
      <c r="AC788" s="168"/>
      <c r="AD788" s="168"/>
      <c r="AE788" s="168"/>
      <c r="AF788" s="168"/>
      <c r="AG788" s="168"/>
      <c r="AH788" s="168"/>
      <c r="AI788" s="168"/>
      <c r="AJ788" s="168"/>
      <c r="AK788" s="168"/>
      <c r="AL788" s="168"/>
      <c r="AM788" s="168"/>
      <c r="AN788" s="166"/>
      <c r="AO788" s="168"/>
      <c r="AP788" s="166"/>
      <c r="AQ788" s="168"/>
      <c r="AR788" s="168"/>
      <c r="AS788" s="168"/>
      <c r="AT788" s="168"/>
      <c r="AU788" s="168"/>
      <c r="AV788" s="168"/>
      <c r="AW788" s="168"/>
      <c r="AX788" s="168"/>
      <c r="AY788" s="168"/>
      <c r="AZ788" s="168"/>
      <c r="BA788" s="166"/>
      <c r="BB788" s="166"/>
      <c r="BC788" s="169"/>
      <c r="BD788" s="170"/>
      <c r="BE788" s="171"/>
      <c r="BF788" s="171"/>
      <c r="BG788" s="171"/>
      <c r="BH788" s="171"/>
      <c r="BI788" s="168"/>
      <c r="BJ788" s="168"/>
      <c r="BK788" s="168"/>
      <c r="BL788" s="168"/>
      <c r="BM788" s="168"/>
    </row>
    <row r="789">
      <c r="A789" s="163"/>
      <c r="B789" s="174"/>
      <c r="C789" s="165"/>
      <c r="D789" s="166"/>
      <c r="E789" s="166"/>
      <c r="F789" s="167"/>
      <c r="G789" s="167"/>
      <c r="H789" s="167"/>
      <c r="I789" s="163"/>
      <c r="J789" s="168"/>
      <c r="K789" s="168"/>
      <c r="L789" s="168"/>
      <c r="M789" s="166"/>
      <c r="N789" s="169"/>
      <c r="O789" s="167"/>
      <c r="P789" s="168"/>
      <c r="Q789" s="169"/>
      <c r="R789" s="168"/>
      <c r="S789" s="168"/>
      <c r="T789" s="168"/>
      <c r="U789" s="168"/>
      <c r="V789" s="168"/>
      <c r="W789" s="168"/>
      <c r="X789" s="168"/>
      <c r="Y789" s="168"/>
      <c r="Z789" s="168"/>
      <c r="AA789" s="168"/>
      <c r="AB789" s="168"/>
      <c r="AC789" s="168"/>
      <c r="AD789" s="168"/>
      <c r="AE789" s="168"/>
      <c r="AF789" s="168"/>
      <c r="AG789" s="168"/>
      <c r="AH789" s="168"/>
      <c r="AI789" s="168"/>
      <c r="AJ789" s="168"/>
      <c r="AK789" s="168"/>
      <c r="AL789" s="168"/>
      <c r="AM789" s="168"/>
      <c r="AN789" s="166"/>
      <c r="AO789" s="168"/>
      <c r="AP789" s="166"/>
      <c r="AQ789" s="168"/>
      <c r="AR789" s="168"/>
      <c r="AS789" s="168"/>
      <c r="AT789" s="168"/>
      <c r="AU789" s="168"/>
      <c r="AV789" s="168"/>
      <c r="AW789" s="168"/>
      <c r="AX789" s="168"/>
      <c r="AY789" s="168"/>
      <c r="AZ789" s="168"/>
      <c r="BA789" s="166"/>
      <c r="BB789" s="166"/>
      <c r="BC789" s="169"/>
      <c r="BD789" s="170"/>
      <c r="BE789" s="171"/>
      <c r="BF789" s="171"/>
      <c r="BG789" s="171"/>
      <c r="BH789" s="171"/>
      <c r="BI789" s="168"/>
      <c r="BJ789" s="168"/>
      <c r="BK789" s="168"/>
      <c r="BL789" s="168"/>
      <c r="BM789" s="168"/>
    </row>
    <row r="790">
      <c r="A790" s="163"/>
      <c r="B790" s="174"/>
      <c r="C790" s="165"/>
      <c r="D790" s="166"/>
      <c r="E790" s="166"/>
      <c r="F790" s="167"/>
      <c r="G790" s="167"/>
      <c r="H790" s="167"/>
      <c r="I790" s="163"/>
      <c r="J790" s="168"/>
      <c r="K790" s="168"/>
      <c r="L790" s="168"/>
      <c r="M790" s="166"/>
      <c r="N790" s="169"/>
      <c r="O790" s="167"/>
      <c r="P790" s="168"/>
      <c r="Q790" s="169"/>
      <c r="R790" s="168"/>
      <c r="S790" s="168"/>
      <c r="T790" s="168"/>
      <c r="U790" s="168"/>
      <c r="V790" s="168"/>
      <c r="W790" s="168"/>
      <c r="X790" s="168"/>
      <c r="Y790" s="168"/>
      <c r="Z790" s="168"/>
      <c r="AA790" s="168"/>
      <c r="AB790" s="168"/>
      <c r="AC790" s="168"/>
      <c r="AD790" s="168"/>
      <c r="AE790" s="168"/>
      <c r="AF790" s="168"/>
      <c r="AG790" s="168"/>
      <c r="AH790" s="168"/>
      <c r="AI790" s="168"/>
      <c r="AJ790" s="168"/>
      <c r="AK790" s="168"/>
      <c r="AL790" s="168"/>
      <c r="AM790" s="168"/>
      <c r="AN790" s="166"/>
      <c r="AO790" s="168"/>
      <c r="AP790" s="166"/>
      <c r="AQ790" s="168"/>
      <c r="AR790" s="168"/>
      <c r="AS790" s="168"/>
      <c r="AT790" s="168"/>
      <c r="AU790" s="168"/>
      <c r="AV790" s="168"/>
      <c r="AW790" s="168"/>
      <c r="AX790" s="168"/>
      <c r="AY790" s="168"/>
      <c r="AZ790" s="168"/>
      <c r="BA790" s="166"/>
      <c r="BB790" s="166"/>
      <c r="BC790" s="169"/>
      <c r="BD790" s="170"/>
      <c r="BE790" s="171"/>
      <c r="BF790" s="171"/>
      <c r="BG790" s="171"/>
      <c r="BH790" s="171"/>
      <c r="BI790" s="168"/>
      <c r="BJ790" s="168"/>
      <c r="BK790" s="168"/>
      <c r="BL790" s="168"/>
      <c r="BM790" s="168"/>
    </row>
    <row r="791">
      <c r="A791" s="163"/>
      <c r="B791" s="174"/>
      <c r="C791" s="165"/>
      <c r="D791" s="166"/>
      <c r="E791" s="166"/>
      <c r="F791" s="167"/>
      <c r="G791" s="167"/>
      <c r="H791" s="167"/>
      <c r="I791" s="163"/>
      <c r="J791" s="168"/>
      <c r="K791" s="168"/>
      <c r="L791" s="168"/>
      <c r="M791" s="166"/>
      <c r="N791" s="169"/>
      <c r="O791" s="167"/>
      <c r="P791" s="168"/>
      <c r="Q791" s="169"/>
      <c r="R791" s="168"/>
      <c r="S791" s="168"/>
      <c r="T791" s="168"/>
      <c r="U791" s="168"/>
      <c r="V791" s="168"/>
      <c r="W791" s="168"/>
      <c r="X791" s="168"/>
      <c r="Y791" s="168"/>
      <c r="Z791" s="168"/>
      <c r="AA791" s="168"/>
      <c r="AB791" s="168"/>
      <c r="AC791" s="168"/>
      <c r="AD791" s="168"/>
      <c r="AE791" s="168"/>
      <c r="AF791" s="168"/>
      <c r="AG791" s="168"/>
      <c r="AH791" s="168"/>
      <c r="AI791" s="168"/>
      <c r="AJ791" s="168"/>
      <c r="AK791" s="168"/>
      <c r="AL791" s="168"/>
      <c r="AM791" s="168"/>
      <c r="AN791" s="166"/>
      <c r="AO791" s="168"/>
      <c r="AP791" s="166"/>
      <c r="AQ791" s="168"/>
      <c r="AR791" s="168"/>
      <c r="AS791" s="168"/>
      <c r="AT791" s="168"/>
      <c r="AU791" s="168"/>
      <c r="AV791" s="168"/>
      <c r="AW791" s="168"/>
      <c r="AX791" s="168"/>
      <c r="AY791" s="168"/>
      <c r="AZ791" s="168"/>
      <c r="BA791" s="166"/>
      <c r="BB791" s="166"/>
      <c r="BC791" s="169"/>
      <c r="BD791" s="170"/>
      <c r="BE791" s="171"/>
      <c r="BF791" s="171"/>
      <c r="BG791" s="171"/>
      <c r="BH791" s="171"/>
      <c r="BI791" s="168"/>
      <c r="BJ791" s="168"/>
      <c r="BK791" s="168"/>
      <c r="BL791" s="168"/>
      <c r="BM791" s="168"/>
    </row>
    <row r="792">
      <c r="A792" s="163"/>
      <c r="B792" s="174"/>
      <c r="C792" s="165"/>
      <c r="D792" s="166"/>
      <c r="E792" s="166"/>
      <c r="F792" s="167"/>
      <c r="G792" s="167"/>
      <c r="H792" s="167"/>
      <c r="I792" s="163"/>
      <c r="J792" s="168"/>
      <c r="K792" s="168"/>
      <c r="L792" s="168"/>
      <c r="M792" s="166"/>
      <c r="N792" s="169"/>
      <c r="O792" s="167"/>
      <c r="P792" s="168"/>
      <c r="Q792" s="169"/>
      <c r="R792" s="168"/>
      <c r="S792" s="168"/>
      <c r="T792" s="168"/>
      <c r="U792" s="168"/>
      <c r="V792" s="168"/>
      <c r="W792" s="168"/>
      <c r="X792" s="168"/>
      <c r="Y792" s="168"/>
      <c r="Z792" s="168"/>
      <c r="AA792" s="168"/>
      <c r="AB792" s="168"/>
      <c r="AC792" s="168"/>
      <c r="AD792" s="168"/>
      <c r="AE792" s="168"/>
      <c r="AF792" s="168"/>
      <c r="AG792" s="168"/>
      <c r="AH792" s="168"/>
      <c r="AI792" s="168"/>
      <c r="AJ792" s="168"/>
      <c r="AK792" s="168"/>
      <c r="AL792" s="168"/>
      <c r="AM792" s="168"/>
      <c r="AN792" s="166"/>
      <c r="AO792" s="168"/>
      <c r="AP792" s="166"/>
      <c r="AQ792" s="168"/>
      <c r="AR792" s="168"/>
      <c r="AS792" s="168"/>
      <c r="AT792" s="168"/>
      <c r="AU792" s="168"/>
      <c r="AV792" s="168"/>
      <c r="AW792" s="168"/>
      <c r="AX792" s="168"/>
      <c r="AY792" s="168"/>
      <c r="AZ792" s="168"/>
      <c r="BA792" s="166"/>
      <c r="BB792" s="166"/>
      <c r="BC792" s="169"/>
      <c r="BD792" s="170"/>
      <c r="BE792" s="171"/>
      <c r="BF792" s="171"/>
      <c r="BG792" s="171"/>
      <c r="BH792" s="171"/>
      <c r="BI792" s="168"/>
      <c r="BJ792" s="168"/>
      <c r="BK792" s="168"/>
      <c r="BL792" s="168"/>
      <c r="BM792" s="168"/>
    </row>
    <row r="793">
      <c r="A793" s="163"/>
      <c r="B793" s="174"/>
      <c r="C793" s="165"/>
      <c r="D793" s="166"/>
      <c r="E793" s="166"/>
      <c r="F793" s="167"/>
      <c r="G793" s="167"/>
      <c r="H793" s="167"/>
      <c r="I793" s="163"/>
      <c r="J793" s="168"/>
      <c r="K793" s="168"/>
      <c r="L793" s="168"/>
      <c r="M793" s="166"/>
      <c r="N793" s="169"/>
      <c r="O793" s="167"/>
      <c r="P793" s="168"/>
      <c r="Q793" s="169"/>
      <c r="R793" s="168"/>
      <c r="S793" s="168"/>
      <c r="T793" s="168"/>
      <c r="U793" s="168"/>
      <c r="V793" s="168"/>
      <c r="W793" s="168"/>
      <c r="X793" s="168"/>
      <c r="Y793" s="168"/>
      <c r="Z793" s="168"/>
      <c r="AA793" s="168"/>
      <c r="AB793" s="168"/>
      <c r="AC793" s="168"/>
      <c r="AD793" s="168"/>
      <c r="AE793" s="168"/>
      <c r="AF793" s="168"/>
      <c r="AG793" s="168"/>
      <c r="AH793" s="168"/>
      <c r="AI793" s="168"/>
      <c r="AJ793" s="168"/>
      <c r="AK793" s="168"/>
      <c r="AL793" s="168"/>
      <c r="AM793" s="168"/>
      <c r="AN793" s="166"/>
      <c r="AO793" s="168"/>
      <c r="AP793" s="166"/>
      <c r="AQ793" s="168"/>
      <c r="AR793" s="168"/>
      <c r="AS793" s="168"/>
      <c r="AT793" s="168"/>
      <c r="AU793" s="168"/>
      <c r="AV793" s="168"/>
      <c r="AW793" s="168"/>
      <c r="AX793" s="168"/>
      <c r="AY793" s="168"/>
      <c r="AZ793" s="168"/>
      <c r="BA793" s="166"/>
      <c r="BB793" s="166"/>
      <c r="BC793" s="169"/>
      <c r="BD793" s="170"/>
      <c r="BE793" s="171"/>
      <c r="BF793" s="171"/>
      <c r="BG793" s="171"/>
      <c r="BH793" s="171"/>
      <c r="BI793" s="168"/>
      <c r="BJ793" s="168"/>
      <c r="BK793" s="168"/>
      <c r="BL793" s="168"/>
      <c r="BM793" s="168"/>
    </row>
    <row r="794">
      <c r="A794" s="163"/>
      <c r="B794" s="174"/>
      <c r="C794" s="165"/>
      <c r="D794" s="166"/>
      <c r="E794" s="166"/>
      <c r="F794" s="167"/>
      <c r="G794" s="167"/>
      <c r="H794" s="167"/>
      <c r="I794" s="163"/>
      <c r="J794" s="168"/>
      <c r="K794" s="168"/>
      <c r="L794" s="168"/>
      <c r="M794" s="166"/>
      <c r="N794" s="169"/>
      <c r="O794" s="167"/>
      <c r="P794" s="168"/>
      <c r="Q794" s="169"/>
      <c r="R794" s="168"/>
      <c r="S794" s="168"/>
      <c r="T794" s="168"/>
      <c r="U794" s="168"/>
      <c r="V794" s="168"/>
      <c r="W794" s="168"/>
      <c r="X794" s="168"/>
      <c r="Y794" s="168"/>
      <c r="Z794" s="168"/>
      <c r="AA794" s="168"/>
      <c r="AB794" s="168"/>
      <c r="AC794" s="168"/>
      <c r="AD794" s="168"/>
      <c r="AE794" s="168"/>
      <c r="AF794" s="168"/>
      <c r="AG794" s="168"/>
      <c r="AH794" s="168"/>
      <c r="AI794" s="168"/>
      <c r="AJ794" s="168"/>
      <c r="AK794" s="168"/>
      <c r="AL794" s="168"/>
      <c r="AM794" s="168"/>
      <c r="AN794" s="166"/>
      <c r="AO794" s="168"/>
      <c r="AP794" s="166"/>
      <c r="AQ794" s="168"/>
      <c r="AR794" s="168"/>
      <c r="AS794" s="168"/>
      <c r="AT794" s="168"/>
      <c r="AU794" s="168"/>
      <c r="AV794" s="168"/>
      <c r="AW794" s="168"/>
      <c r="AX794" s="168"/>
      <c r="AY794" s="168"/>
      <c r="AZ794" s="168"/>
      <c r="BA794" s="166"/>
      <c r="BB794" s="166"/>
      <c r="BC794" s="169"/>
      <c r="BD794" s="170"/>
      <c r="BE794" s="171"/>
      <c r="BF794" s="171"/>
      <c r="BG794" s="171"/>
      <c r="BH794" s="171"/>
      <c r="BI794" s="168"/>
      <c r="BJ794" s="168"/>
      <c r="BK794" s="168"/>
      <c r="BL794" s="168"/>
      <c r="BM794" s="168"/>
    </row>
    <row r="795">
      <c r="A795" s="163"/>
      <c r="B795" s="174"/>
      <c r="C795" s="165"/>
      <c r="D795" s="166"/>
      <c r="E795" s="166"/>
      <c r="F795" s="167"/>
      <c r="G795" s="167"/>
      <c r="H795" s="167"/>
      <c r="I795" s="163"/>
      <c r="J795" s="168"/>
      <c r="K795" s="168"/>
      <c r="L795" s="168"/>
      <c r="M795" s="166"/>
      <c r="N795" s="169"/>
      <c r="O795" s="167"/>
      <c r="P795" s="168"/>
      <c r="Q795" s="169"/>
      <c r="R795" s="168"/>
      <c r="S795" s="168"/>
      <c r="T795" s="168"/>
      <c r="U795" s="168"/>
      <c r="V795" s="168"/>
      <c r="W795" s="168"/>
      <c r="X795" s="168"/>
      <c r="Y795" s="168"/>
      <c r="Z795" s="168"/>
      <c r="AA795" s="168"/>
      <c r="AB795" s="168"/>
      <c r="AC795" s="168"/>
      <c r="AD795" s="168"/>
      <c r="AE795" s="168"/>
      <c r="AF795" s="168"/>
      <c r="AG795" s="168"/>
      <c r="AH795" s="168"/>
      <c r="AI795" s="168"/>
      <c r="AJ795" s="168"/>
      <c r="AK795" s="168"/>
      <c r="AL795" s="168"/>
      <c r="AM795" s="168"/>
      <c r="AN795" s="166"/>
      <c r="AO795" s="168"/>
      <c r="AP795" s="166"/>
      <c r="AQ795" s="168"/>
      <c r="AR795" s="168"/>
      <c r="AS795" s="168"/>
      <c r="AT795" s="168"/>
      <c r="AU795" s="168"/>
      <c r="AV795" s="168"/>
      <c r="AW795" s="168"/>
      <c r="AX795" s="168"/>
      <c r="AY795" s="168"/>
      <c r="AZ795" s="168"/>
      <c r="BA795" s="166"/>
      <c r="BB795" s="166"/>
      <c r="BC795" s="169"/>
      <c r="BD795" s="170"/>
      <c r="BE795" s="171"/>
      <c r="BF795" s="171"/>
      <c r="BG795" s="171"/>
      <c r="BH795" s="171"/>
      <c r="BI795" s="168"/>
      <c r="BJ795" s="168"/>
      <c r="BK795" s="168"/>
      <c r="BL795" s="168"/>
      <c r="BM795" s="168"/>
    </row>
    <row r="796">
      <c r="A796" s="163"/>
      <c r="B796" s="174"/>
      <c r="C796" s="165"/>
      <c r="D796" s="166"/>
      <c r="E796" s="166"/>
      <c r="F796" s="167"/>
      <c r="G796" s="167"/>
      <c r="H796" s="167"/>
      <c r="I796" s="163"/>
      <c r="J796" s="168"/>
      <c r="K796" s="168"/>
      <c r="L796" s="168"/>
      <c r="M796" s="166"/>
      <c r="N796" s="169"/>
      <c r="O796" s="167"/>
      <c r="P796" s="168"/>
      <c r="Q796" s="169"/>
      <c r="R796" s="168"/>
      <c r="S796" s="168"/>
      <c r="T796" s="168"/>
      <c r="U796" s="168"/>
      <c r="V796" s="168"/>
      <c r="W796" s="168"/>
      <c r="X796" s="168"/>
      <c r="Y796" s="168"/>
      <c r="Z796" s="168"/>
      <c r="AA796" s="168"/>
      <c r="AB796" s="168"/>
      <c r="AC796" s="168"/>
      <c r="AD796" s="168"/>
      <c r="AE796" s="168"/>
      <c r="AF796" s="168"/>
      <c r="AG796" s="168"/>
      <c r="AH796" s="168"/>
      <c r="AI796" s="168"/>
      <c r="AJ796" s="168"/>
      <c r="AK796" s="168"/>
      <c r="AL796" s="168"/>
      <c r="AM796" s="168"/>
      <c r="AN796" s="166"/>
      <c r="AO796" s="168"/>
      <c r="AP796" s="166"/>
      <c r="AQ796" s="168"/>
      <c r="AR796" s="168"/>
      <c r="AS796" s="168"/>
      <c r="AT796" s="168"/>
      <c r="AU796" s="168"/>
      <c r="AV796" s="168"/>
      <c r="AW796" s="168"/>
      <c r="AX796" s="168"/>
      <c r="AY796" s="168"/>
      <c r="AZ796" s="168"/>
      <c r="BA796" s="166"/>
      <c r="BB796" s="166"/>
      <c r="BC796" s="169"/>
      <c r="BD796" s="170"/>
      <c r="BE796" s="171"/>
      <c r="BF796" s="171"/>
      <c r="BG796" s="171"/>
      <c r="BH796" s="171"/>
      <c r="BI796" s="168"/>
      <c r="BJ796" s="168"/>
      <c r="BK796" s="168"/>
      <c r="BL796" s="168"/>
      <c r="BM796" s="168"/>
    </row>
    <row r="797">
      <c r="A797" s="163"/>
      <c r="B797" s="174"/>
      <c r="C797" s="165"/>
      <c r="D797" s="166"/>
      <c r="E797" s="166"/>
      <c r="F797" s="167"/>
      <c r="G797" s="167"/>
      <c r="H797" s="167"/>
      <c r="I797" s="163"/>
      <c r="J797" s="168"/>
      <c r="K797" s="168"/>
      <c r="L797" s="168"/>
      <c r="M797" s="166"/>
      <c r="N797" s="169"/>
      <c r="O797" s="167"/>
      <c r="P797" s="168"/>
      <c r="Q797" s="169"/>
      <c r="R797" s="168"/>
      <c r="S797" s="168"/>
      <c r="T797" s="168"/>
      <c r="U797" s="168"/>
      <c r="V797" s="168"/>
      <c r="W797" s="168"/>
      <c r="X797" s="168"/>
      <c r="Y797" s="168"/>
      <c r="Z797" s="168"/>
      <c r="AA797" s="168"/>
      <c r="AB797" s="168"/>
      <c r="AC797" s="168"/>
      <c r="AD797" s="168"/>
      <c r="AE797" s="168"/>
      <c r="AF797" s="168"/>
      <c r="AG797" s="168"/>
      <c r="AH797" s="168"/>
      <c r="AI797" s="168"/>
      <c r="AJ797" s="168"/>
      <c r="AK797" s="168"/>
      <c r="AL797" s="168"/>
      <c r="AM797" s="168"/>
      <c r="AN797" s="166"/>
      <c r="AO797" s="168"/>
      <c r="AP797" s="166"/>
      <c r="AQ797" s="168"/>
      <c r="AR797" s="168"/>
      <c r="AS797" s="168"/>
      <c r="AT797" s="168"/>
      <c r="AU797" s="168"/>
      <c r="AV797" s="168"/>
      <c r="AW797" s="168"/>
      <c r="AX797" s="168"/>
      <c r="AY797" s="168"/>
      <c r="AZ797" s="168"/>
      <c r="BA797" s="166"/>
      <c r="BB797" s="166"/>
      <c r="BC797" s="169"/>
      <c r="BD797" s="170"/>
      <c r="BE797" s="171"/>
      <c r="BF797" s="171"/>
      <c r="BG797" s="171"/>
      <c r="BH797" s="171"/>
      <c r="BI797" s="168"/>
      <c r="BJ797" s="168"/>
      <c r="BK797" s="168"/>
      <c r="BL797" s="168"/>
      <c r="BM797" s="168"/>
    </row>
    <row r="798">
      <c r="A798" s="163"/>
      <c r="B798" s="174"/>
      <c r="C798" s="165"/>
      <c r="D798" s="166"/>
      <c r="E798" s="166"/>
      <c r="F798" s="167"/>
      <c r="G798" s="167"/>
      <c r="H798" s="167"/>
      <c r="I798" s="163"/>
      <c r="J798" s="168"/>
      <c r="K798" s="168"/>
      <c r="L798" s="168"/>
      <c r="M798" s="166"/>
      <c r="N798" s="169"/>
      <c r="O798" s="167"/>
      <c r="P798" s="168"/>
      <c r="Q798" s="169"/>
      <c r="R798" s="168"/>
      <c r="S798" s="168"/>
      <c r="T798" s="168"/>
      <c r="U798" s="168"/>
      <c r="V798" s="168"/>
      <c r="W798" s="168"/>
      <c r="X798" s="168"/>
      <c r="Y798" s="168"/>
      <c r="Z798" s="168"/>
      <c r="AA798" s="168"/>
      <c r="AB798" s="168"/>
      <c r="AC798" s="168"/>
      <c r="AD798" s="168"/>
      <c r="AE798" s="168"/>
      <c r="AF798" s="168"/>
      <c r="AG798" s="168"/>
      <c r="AH798" s="168"/>
      <c r="AI798" s="168"/>
      <c r="AJ798" s="168"/>
      <c r="AK798" s="168"/>
      <c r="AL798" s="168"/>
      <c r="AM798" s="168"/>
      <c r="AN798" s="166"/>
      <c r="AO798" s="168"/>
      <c r="AP798" s="166"/>
      <c r="AQ798" s="168"/>
      <c r="AR798" s="168"/>
      <c r="AS798" s="168"/>
      <c r="AT798" s="168"/>
      <c r="AU798" s="168"/>
      <c r="AV798" s="168"/>
      <c r="AW798" s="168"/>
      <c r="AX798" s="168"/>
      <c r="AY798" s="168"/>
      <c r="AZ798" s="168"/>
      <c r="BA798" s="166"/>
      <c r="BB798" s="166"/>
      <c r="BC798" s="169"/>
      <c r="BD798" s="170"/>
      <c r="BE798" s="171"/>
      <c r="BF798" s="171"/>
      <c r="BG798" s="171"/>
      <c r="BH798" s="171"/>
      <c r="BI798" s="168"/>
      <c r="BJ798" s="168"/>
      <c r="BK798" s="168"/>
      <c r="BL798" s="168"/>
      <c r="BM798" s="168"/>
    </row>
    <row r="799">
      <c r="A799" s="163"/>
      <c r="B799" s="174"/>
      <c r="C799" s="165"/>
      <c r="D799" s="166"/>
      <c r="E799" s="166"/>
      <c r="F799" s="167"/>
      <c r="G799" s="167"/>
      <c r="H799" s="167"/>
      <c r="I799" s="163"/>
      <c r="J799" s="168"/>
      <c r="K799" s="168"/>
      <c r="L799" s="168"/>
      <c r="M799" s="166"/>
      <c r="N799" s="169"/>
      <c r="O799" s="167"/>
      <c r="P799" s="168"/>
      <c r="Q799" s="169"/>
      <c r="R799" s="168"/>
      <c r="S799" s="168"/>
      <c r="T799" s="168"/>
      <c r="U799" s="168"/>
      <c r="V799" s="168"/>
      <c r="W799" s="168"/>
      <c r="X799" s="168"/>
      <c r="Y799" s="168"/>
      <c r="Z799" s="168"/>
      <c r="AA799" s="168"/>
      <c r="AB799" s="168"/>
      <c r="AC799" s="168"/>
      <c r="AD799" s="168"/>
      <c r="AE799" s="168"/>
      <c r="AF799" s="168"/>
      <c r="AG799" s="168"/>
      <c r="AH799" s="168"/>
      <c r="AI799" s="168"/>
      <c r="AJ799" s="168"/>
      <c r="AK799" s="168"/>
      <c r="AL799" s="168"/>
      <c r="AM799" s="168"/>
      <c r="AN799" s="166"/>
      <c r="AO799" s="168"/>
      <c r="AP799" s="166"/>
      <c r="AQ799" s="168"/>
      <c r="AR799" s="168"/>
      <c r="AS799" s="168"/>
      <c r="AT799" s="168"/>
      <c r="AU799" s="168"/>
      <c r="AV799" s="168"/>
      <c r="AW799" s="168"/>
      <c r="AX799" s="168"/>
      <c r="AY799" s="168"/>
      <c r="AZ799" s="168"/>
      <c r="BA799" s="166"/>
      <c r="BB799" s="166"/>
      <c r="BC799" s="169"/>
      <c r="BD799" s="170"/>
      <c r="BE799" s="171"/>
      <c r="BF799" s="171"/>
      <c r="BG799" s="171"/>
      <c r="BH799" s="171"/>
      <c r="BI799" s="168"/>
      <c r="BJ799" s="168"/>
      <c r="BK799" s="168"/>
      <c r="BL799" s="168"/>
      <c r="BM799" s="168"/>
    </row>
    <row r="800">
      <c r="A800" s="163"/>
      <c r="B800" s="174"/>
      <c r="C800" s="165"/>
      <c r="D800" s="166"/>
      <c r="E800" s="166"/>
      <c r="F800" s="167"/>
      <c r="G800" s="167"/>
      <c r="H800" s="167"/>
      <c r="I800" s="163"/>
      <c r="J800" s="168"/>
      <c r="K800" s="168"/>
      <c r="L800" s="168"/>
      <c r="M800" s="166"/>
      <c r="N800" s="169"/>
      <c r="O800" s="167"/>
      <c r="P800" s="168"/>
      <c r="Q800" s="169"/>
      <c r="R800" s="168"/>
      <c r="S800" s="168"/>
      <c r="T800" s="168"/>
      <c r="U800" s="168"/>
      <c r="V800" s="168"/>
      <c r="W800" s="168"/>
      <c r="X800" s="168"/>
      <c r="Y800" s="168"/>
      <c r="Z800" s="168"/>
      <c r="AA800" s="168"/>
      <c r="AB800" s="168"/>
      <c r="AC800" s="168"/>
      <c r="AD800" s="168"/>
      <c r="AE800" s="168"/>
      <c r="AF800" s="168"/>
      <c r="AG800" s="168"/>
      <c r="AH800" s="168"/>
      <c r="AI800" s="168"/>
      <c r="AJ800" s="168"/>
      <c r="AK800" s="168"/>
      <c r="AL800" s="168"/>
      <c r="AM800" s="168"/>
      <c r="AN800" s="166"/>
      <c r="AO800" s="168"/>
      <c r="AP800" s="166"/>
      <c r="AQ800" s="168"/>
      <c r="AR800" s="168"/>
      <c r="AS800" s="168"/>
      <c r="AT800" s="168"/>
      <c r="AU800" s="168"/>
      <c r="AV800" s="168"/>
      <c r="AW800" s="168"/>
      <c r="AX800" s="168"/>
      <c r="AY800" s="168"/>
      <c r="AZ800" s="168"/>
      <c r="BA800" s="166"/>
      <c r="BB800" s="166"/>
      <c r="BC800" s="169"/>
      <c r="BD800" s="170"/>
      <c r="BE800" s="171"/>
      <c r="BF800" s="171"/>
      <c r="BG800" s="171"/>
      <c r="BH800" s="171"/>
      <c r="BI800" s="168"/>
      <c r="BJ800" s="168"/>
      <c r="BK800" s="168"/>
      <c r="BL800" s="168"/>
      <c r="BM800" s="168"/>
    </row>
    <row r="801">
      <c r="A801" s="163"/>
      <c r="B801" s="174"/>
      <c r="C801" s="165"/>
      <c r="D801" s="166"/>
      <c r="E801" s="166"/>
      <c r="F801" s="167"/>
      <c r="G801" s="167"/>
      <c r="H801" s="167"/>
      <c r="I801" s="163"/>
      <c r="J801" s="168"/>
      <c r="K801" s="168"/>
      <c r="L801" s="168"/>
      <c r="M801" s="166"/>
      <c r="N801" s="169"/>
      <c r="O801" s="167"/>
      <c r="P801" s="168"/>
      <c r="Q801" s="169"/>
      <c r="R801" s="168"/>
      <c r="S801" s="168"/>
      <c r="T801" s="168"/>
      <c r="U801" s="168"/>
      <c r="V801" s="168"/>
      <c r="W801" s="168"/>
      <c r="X801" s="168"/>
      <c r="Y801" s="168"/>
      <c r="Z801" s="168"/>
      <c r="AA801" s="168"/>
      <c r="AB801" s="168"/>
      <c r="AC801" s="168"/>
      <c r="AD801" s="168"/>
      <c r="AE801" s="168"/>
      <c r="AF801" s="168"/>
      <c r="AG801" s="168"/>
      <c r="AH801" s="168"/>
      <c r="AI801" s="168"/>
      <c r="AJ801" s="168"/>
      <c r="AK801" s="168"/>
      <c r="AL801" s="168"/>
      <c r="AM801" s="168"/>
      <c r="AN801" s="166"/>
      <c r="AO801" s="168"/>
      <c r="AP801" s="166"/>
      <c r="AQ801" s="168"/>
      <c r="AR801" s="168"/>
      <c r="AS801" s="168"/>
      <c r="AT801" s="168"/>
      <c r="AU801" s="168"/>
      <c r="AV801" s="168"/>
      <c r="AW801" s="168"/>
      <c r="AX801" s="168"/>
      <c r="AY801" s="168"/>
      <c r="AZ801" s="168"/>
      <c r="BA801" s="166"/>
      <c r="BB801" s="166"/>
      <c r="BC801" s="169"/>
      <c r="BD801" s="170"/>
      <c r="BE801" s="171"/>
      <c r="BF801" s="171"/>
      <c r="BG801" s="171"/>
      <c r="BH801" s="171"/>
      <c r="BI801" s="168"/>
      <c r="BJ801" s="168"/>
      <c r="BK801" s="168"/>
      <c r="BL801" s="168"/>
      <c r="BM801" s="168"/>
    </row>
    <row r="802">
      <c r="A802" s="163"/>
      <c r="B802" s="174"/>
      <c r="C802" s="165"/>
      <c r="D802" s="166"/>
      <c r="E802" s="166"/>
      <c r="F802" s="167"/>
      <c r="G802" s="167"/>
      <c r="H802" s="167"/>
      <c r="I802" s="163"/>
      <c r="J802" s="168"/>
      <c r="K802" s="168"/>
      <c r="L802" s="168"/>
      <c r="M802" s="166"/>
      <c r="N802" s="169"/>
      <c r="O802" s="167"/>
      <c r="P802" s="168"/>
      <c r="Q802" s="169"/>
      <c r="R802" s="168"/>
      <c r="S802" s="168"/>
      <c r="T802" s="168"/>
      <c r="U802" s="168"/>
      <c r="V802" s="168"/>
      <c r="W802" s="168"/>
      <c r="X802" s="168"/>
      <c r="Y802" s="168"/>
      <c r="Z802" s="168"/>
      <c r="AA802" s="168"/>
      <c r="AB802" s="168"/>
      <c r="AC802" s="168"/>
      <c r="AD802" s="168"/>
      <c r="AE802" s="168"/>
      <c r="AF802" s="168"/>
      <c r="AG802" s="168"/>
      <c r="AH802" s="168"/>
      <c r="AI802" s="168"/>
      <c r="AJ802" s="168"/>
      <c r="AK802" s="168"/>
      <c r="AL802" s="168"/>
      <c r="AM802" s="168"/>
      <c r="AN802" s="166"/>
      <c r="AO802" s="168"/>
      <c r="AP802" s="166"/>
      <c r="AQ802" s="168"/>
      <c r="AR802" s="168"/>
      <c r="AS802" s="168"/>
      <c r="AT802" s="168"/>
      <c r="AU802" s="168"/>
      <c r="AV802" s="168"/>
      <c r="AW802" s="168"/>
      <c r="AX802" s="168"/>
      <c r="AY802" s="168"/>
      <c r="AZ802" s="168"/>
      <c r="BA802" s="166"/>
      <c r="BB802" s="166"/>
      <c r="BC802" s="169"/>
      <c r="BD802" s="170"/>
      <c r="BE802" s="171"/>
      <c r="BF802" s="171"/>
      <c r="BG802" s="171"/>
      <c r="BH802" s="171"/>
      <c r="BI802" s="168"/>
      <c r="BJ802" s="168"/>
      <c r="BK802" s="168"/>
      <c r="BL802" s="168"/>
      <c r="BM802" s="168"/>
    </row>
    <row r="803">
      <c r="A803" s="163"/>
      <c r="B803" s="174"/>
      <c r="C803" s="165"/>
      <c r="D803" s="166"/>
      <c r="E803" s="166"/>
      <c r="F803" s="167"/>
      <c r="G803" s="167"/>
      <c r="H803" s="167"/>
      <c r="I803" s="163"/>
      <c r="J803" s="168"/>
      <c r="K803" s="168"/>
      <c r="L803" s="168"/>
      <c r="M803" s="166"/>
      <c r="N803" s="169"/>
      <c r="O803" s="167"/>
      <c r="P803" s="168"/>
      <c r="Q803" s="169"/>
      <c r="R803" s="168"/>
      <c r="S803" s="168"/>
      <c r="T803" s="168"/>
      <c r="U803" s="168"/>
      <c r="V803" s="168"/>
      <c r="W803" s="168"/>
      <c r="X803" s="168"/>
      <c r="Y803" s="168"/>
      <c r="Z803" s="168"/>
      <c r="AA803" s="168"/>
      <c r="AB803" s="168"/>
      <c r="AC803" s="168"/>
      <c r="AD803" s="168"/>
      <c r="AE803" s="168"/>
      <c r="AF803" s="168"/>
      <c r="AG803" s="168"/>
      <c r="AH803" s="168"/>
      <c r="AI803" s="168"/>
      <c r="AJ803" s="168"/>
      <c r="AK803" s="168"/>
      <c r="AL803" s="168"/>
      <c r="AM803" s="168"/>
      <c r="AN803" s="166"/>
      <c r="AO803" s="168"/>
      <c r="AP803" s="166"/>
      <c r="AQ803" s="168"/>
      <c r="AR803" s="168"/>
      <c r="AS803" s="168"/>
      <c r="AT803" s="168"/>
      <c r="AU803" s="168"/>
      <c r="AV803" s="168"/>
      <c r="AW803" s="168"/>
      <c r="AX803" s="168"/>
      <c r="AY803" s="168"/>
      <c r="AZ803" s="168"/>
      <c r="BA803" s="166"/>
      <c r="BB803" s="166"/>
      <c r="BC803" s="169"/>
      <c r="BD803" s="170"/>
      <c r="BE803" s="171"/>
      <c r="BF803" s="171"/>
      <c r="BG803" s="171"/>
      <c r="BH803" s="171"/>
      <c r="BI803" s="168"/>
      <c r="BJ803" s="168"/>
      <c r="BK803" s="168"/>
      <c r="BL803" s="168"/>
      <c r="BM803" s="168"/>
    </row>
    <row r="804">
      <c r="A804" s="163"/>
      <c r="B804" s="174"/>
      <c r="C804" s="165"/>
      <c r="D804" s="166"/>
      <c r="E804" s="166"/>
      <c r="F804" s="167"/>
      <c r="G804" s="167"/>
      <c r="H804" s="167"/>
      <c r="I804" s="163"/>
      <c r="J804" s="168"/>
      <c r="K804" s="168"/>
      <c r="L804" s="168"/>
      <c r="M804" s="166"/>
      <c r="N804" s="169"/>
      <c r="O804" s="167"/>
      <c r="P804" s="168"/>
      <c r="Q804" s="169"/>
      <c r="R804" s="168"/>
      <c r="S804" s="168"/>
      <c r="T804" s="168"/>
      <c r="U804" s="168"/>
      <c r="V804" s="168"/>
      <c r="W804" s="168"/>
      <c r="X804" s="168"/>
      <c r="Y804" s="168"/>
      <c r="Z804" s="168"/>
      <c r="AA804" s="168"/>
      <c r="AB804" s="168"/>
      <c r="AC804" s="168"/>
      <c r="AD804" s="168"/>
      <c r="AE804" s="168"/>
      <c r="AF804" s="168"/>
      <c r="AG804" s="168"/>
      <c r="AH804" s="168"/>
      <c r="AI804" s="168"/>
      <c r="AJ804" s="168"/>
      <c r="AK804" s="168"/>
      <c r="AL804" s="168"/>
      <c r="AM804" s="168"/>
      <c r="AN804" s="166"/>
      <c r="AO804" s="168"/>
      <c r="AP804" s="166"/>
      <c r="AQ804" s="168"/>
      <c r="AR804" s="168"/>
      <c r="AS804" s="168"/>
      <c r="AT804" s="168"/>
      <c r="AU804" s="168"/>
      <c r="AV804" s="168"/>
      <c r="AW804" s="168"/>
      <c r="AX804" s="168"/>
      <c r="AY804" s="168"/>
      <c r="AZ804" s="168"/>
      <c r="BA804" s="166"/>
      <c r="BB804" s="166"/>
      <c r="BC804" s="169"/>
      <c r="BD804" s="170"/>
      <c r="BE804" s="171"/>
      <c r="BF804" s="171"/>
      <c r="BG804" s="171"/>
      <c r="BH804" s="171"/>
      <c r="BI804" s="168"/>
      <c r="BJ804" s="168"/>
      <c r="BK804" s="168"/>
      <c r="BL804" s="168"/>
      <c r="BM804" s="168"/>
    </row>
    <row r="805">
      <c r="A805" s="163"/>
      <c r="B805" s="174"/>
      <c r="C805" s="165"/>
      <c r="D805" s="166"/>
      <c r="E805" s="166"/>
      <c r="F805" s="167"/>
      <c r="G805" s="167"/>
      <c r="H805" s="167"/>
      <c r="I805" s="163"/>
      <c r="J805" s="168"/>
      <c r="K805" s="168"/>
      <c r="L805" s="168"/>
      <c r="M805" s="166"/>
      <c r="N805" s="169"/>
      <c r="O805" s="167"/>
      <c r="P805" s="168"/>
      <c r="Q805" s="169"/>
      <c r="R805" s="168"/>
      <c r="S805" s="168"/>
      <c r="T805" s="168"/>
      <c r="U805" s="168"/>
      <c r="V805" s="168"/>
      <c r="W805" s="168"/>
      <c r="X805" s="168"/>
      <c r="Y805" s="168"/>
      <c r="Z805" s="168"/>
      <c r="AA805" s="168"/>
      <c r="AB805" s="168"/>
      <c r="AC805" s="168"/>
      <c r="AD805" s="168"/>
      <c r="AE805" s="168"/>
      <c r="AF805" s="168"/>
      <c r="AG805" s="168"/>
      <c r="AH805" s="168"/>
      <c r="AI805" s="168"/>
      <c r="AJ805" s="168"/>
      <c r="AK805" s="168"/>
      <c r="AL805" s="168"/>
      <c r="AM805" s="168"/>
      <c r="AN805" s="166"/>
      <c r="AO805" s="168"/>
      <c r="AP805" s="166"/>
      <c r="AQ805" s="168"/>
      <c r="AR805" s="168"/>
      <c r="AS805" s="168"/>
      <c r="AT805" s="168"/>
      <c r="AU805" s="168"/>
      <c r="AV805" s="168"/>
      <c r="AW805" s="168"/>
      <c r="AX805" s="168"/>
      <c r="AY805" s="168"/>
      <c r="AZ805" s="168"/>
      <c r="BA805" s="166"/>
      <c r="BB805" s="166"/>
      <c r="BC805" s="169"/>
      <c r="BD805" s="170"/>
      <c r="BE805" s="171"/>
      <c r="BF805" s="171"/>
      <c r="BG805" s="171"/>
      <c r="BH805" s="171"/>
      <c r="BI805" s="168"/>
      <c r="BJ805" s="168"/>
      <c r="BK805" s="168"/>
      <c r="BL805" s="168"/>
      <c r="BM805" s="168"/>
    </row>
    <row r="806">
      <c r="A806" s="163"/>
      <c r="B806" s="174"/>
      <c r="C806" s="165"/>
      <c r="D806" s="166"/>
      <c r="E806" s="166"/>
      <c r="F806" s="167"/>
      <c r="G806" s="167"/>
      <c r="H806" s="167"/>
      <c r="I806" s="163"/>
      <c r="J806" s="168"/>
      <c r="K806" s="168"/>
      <c r="L806" s="168"/>
      <c r="M806" s="166"/>
      <c r="N806" s="169"/>
      <c r="O806" s="167"/>
      <c r="P806" s="168"/>
      <c r="Q806" s="169"/>
      <c r="R806" s="168"/>
      <c r="S806" s="168"/>
      <c r="T806" s="168"/>
      <c r="U806" s="168"/>
      <c r="V806" s="168"/>
      <c r="W806" s="168"/>
      <c r="X806" s="168"/>
      <c r="Y806" s="168"/>
      <c r="Z806" s="168"/>
      <c r="AA806" s="168"/>
      <c r="AB806" s="168"/>
      <c r="AC806" s="168"/>
      <c r="AD806" s="168"/>
      <c r="AE806" s="168"/>
      <c r="AF806" s="168"/>
      <c r="AG806" s="168"/>
      <c r="AH806" s="168"/>
      <c r="AI806" s="168"/>
      <c r="AJ806" s="168"/>
      <c r="AK806" s="168"/>
      <c r="AL806" s="168"/>
      <c r="AM806" s="168"/>
      <c r="AN806" s="166"/>
      <c r="AO806" s="168"/>
      <c r="AP806" s="166"/>
      <c r="AQ806" s="168"/>
      <c r="AR806" s="168"/>
      <c r="AS806" s="168"/>
      <c r="AT806" s="168"/>
      <c r="AU806" s="168"/>
      <c r="AV806" s="168"/>
      <c r="AW806" s="168"/>
      <c r="AX806" s="168"/>
      <c r="AY806" s="168"/>
      <c r="AZ806" s="168"/>
      <c r="BA806" s="166"/>
      <c r="BB806" s="166"/>
      <c r="BC806" s="169"/>
      <c r="BD806" s="170"/>
      <c r="BE806" s="171"/>
      <c r="BF806" s="171"/>
      <c r="BG806" s="171"/>
      <c r="BH806" s="171"/>
      <c r="BI806" s="168"/>
      <c r="BJ806" s="168"/>
      <c r="BK806" s="168"/>
      <c r="BL806" s="168"/>
      <c r="BM806" s="168"/>
    </row>
    <row r="807">
      <c r="A807" s="163"/>
      <c r="B807" s="174"/>
      <c r="C807" s="165"/>
      <c r="D807" s="166"/>
      <c r="E807" s="166"/>
      <c r="F807" s="167"/>
      <c r="G807" s="167"/>
      <c r="H807" s="167"/>
      <c r="I807" s="163"/>
      <c r="J807" s="168"/>
      <c r="K807" s="168"/>
      <c r="L807" s="168"/>
      <c r="M807" s="166"/>
      <c r="N807" s="169"/>
      <c r="O807" s="167"/>
      <c r="P807" s="168"/>
      <c r="Q807" s="169"/>
      <c r="R807" s="168"/>
      <c r="S807" s="168"/>
      <c r="T807" s="168"/>
      <c r="U807" s="168"/>
      <c r="V807" s="168"/>
      <c r="W807" s="168"/>
      <c r="X807" s="168"/>
      <c r="Y807" s="168"/>
      <c r="Z807" s="168"/>
      <c r="AA807" s="168"/>
      <c r="AB807" s="168"/>
      <c r="AC807" s="168"/>
      <c r="AD807" s="168"/>
      <c r="AE807" s="168"/>
      <c r="AF807" s="168"/>
      <c r="AG807" s="168"/>
      <c r="AH807" s="168"/>
      <c r="AI807" s="168"/>
      <c r="AJ807" s="168"/>
      <c r="AK807" s="168"/>
      <c r="AL807" s="168"/>
      <c r="AM807" s="168"/>
      <c r="AN807" s="166"/>
      <c r="AO807" s="168"/>
      <c r="AP807" s="166"/>
      <c r="AQ807" s="168"/>
      <c r="AR807" s="168"/>
      <c r="AS807" s="168"/>
      <c r="AT807" s="168"/>
      <c r="AU807" s="168"/>
      <c r="AV807" s="168"/>
      <c r="AW807" s="168"/>
      <c r="AX807" s="168"/>
      <c r="AY807" s="168"/>
      <c r="AZ807" s="168"/>
      <c r="BA807" s="166"/>
      <c r="BB807" s="166"/>
      <c r="BC807" s="169"/>
      <c r="BD807" s="170"/>
      <c r="BE807" s="171"/>
      <c r="BF807" s="171"/>
      <c r="BG807" s="171"/>
      <c r="BH807" s="171"/>
      <c r="BI807" s="168"/>
      <c r="BJ807" s="168"/>
      <c r="BK807" s="168"/>
      <c r="BL807" s="168"/>
      <c r="BM807" s="168"/>
    </row>
    <row r="808">
      <c r="A808" s="163"/>
      <c r="B808" s="174"/>
      <c r="C808" s="165"/>
      <c r="D808" s="166"/>
      <c r="E808" s="166"/>
      <c r="F808" s="167"/>
      <c r="G808" s="167"/>
      <c r="H808" s="167"/>
      <c r="I808" s="163"/>
      <c r="J808" s="168"/>
      <c r="K808" s="168"/>
      <c r="L808" s="168"/>
      <c r="M808" s="166"/>
      <c r="N808" s="169"/>
      <c r="O808" s="167"/>
      <c r="P808" s="168"/>
      <c r="Q808" s="169"/>
      <c r="R808" s="168"/>
      <c r="S808" s="168"/>
      <c r="T808" s="168"/>
      <c r="U808" s="168"/>
      <c r="V808" s="168"/>
      <c r="W808" s="168"/>
      <c r="X808" s="168"/>
      <c r="Y808" s="168"/>
      <c r="Z808" s="168"/>
      <c r="AA808" s="168"/>
      <c r="AB808" s="168"/>
      <c r="AC808" s="168"/>
      <c r="AD808" s="168"/>
      <c r="AE808" s="168"/>
      <c r="AF808" s="168"/>
      <c r="AG808" s="168"/>
      <c r="AH808" s="168"/>
      <c r="AI808" s="168"/>
      <c r="AJ808" s="168"/>
      <c r="AK808" s="168"/>
      <c r="AL808" s="168"/>
      <c r="AM808" s="168"/>
      <c r="AN808" s="166"/>
      <c r="AO808" s="168"/>
      <c r="AP808" s="166"/>
      <c r="AQ808" s="168"/>
      <c r="AR808" s="168"/>
      <c r="AS808" s="168"/>
      <c r="AT808" s="168"/>
      <c r="AU808" s="168"/>
      <c r="AV808" s="168"/>
      <c r="AW808" s="168"/>
      <c r="AX808" s="168"/>
      <c r="AY808" s="168"/>
      <c r="AZ808" s="168"/>
      <c r="BA808" s="166"/>
      <c r="BB808" s="166"/>
      <c r="BC808" s="169"/>
      <c r="BD808" s="170"/>
      <c r="BE808" s="171"/>
      <c r="BF808" s="171"/>
      <c r="BG808" s="171"/>
      <c r="BH808" s="171"/>
      <c r="BI808" s="168"/>
      <c r="BJ808" s="168"/>
      <c r="BK808" s="168"/>
      <c r="BL808" s="168"/>
      <c r="BM808" s="168"/>
    </row>
    <row r="809">
      <c r="A809" s="163"/>
      <c r="B809" s="174"/>
      <c r="C809" s="165"/>
      <c r="D809" s="166"/>
      <c r="E809" s="166"/>
      <c r="F809" s="167"/>
      <c r="G809" s="167"/>
      <c r="H809" s="167"/>
      <c r="I809" s="163"/>
      <c r="J809" s="168"/>
      <c r="K809" s="168"/>
      <c r="L809" s="168"/>
      <c r="M809" s="166"/>
      <c r="N809" s="169"/>
      <c r="O809" s="167"/>
      <c r="P809" s="168"/>
      <c r="Q809" s="169"/>
      <c r="R809" s="168"/>
      <c r="S809" s="168"/>
      <c r="T809" s="168"/>
      <c r="U809" s="168"/>
      <c r="V809" s="168"/>
      <c r="W809" s="168"/>
      <c r="X809" s="168"/>
      <c r="Y809" s="168"/>
      <c r="Z809" s="168"/>
      <c r="AA809" s="168"/>
      <c r="AB809" s="168"/>
      <c r="AC809" s="168"/>
      <c r="AD809" s="168"/>
      <c r="AE809" s="168"/>
      <c r="AF809" s="168"/>
      <c r="AG809" s="168"/>
      <c r="AH809" s="168"/>
      <c r="AI809" s="168"/>
      <c r="AJ809" s="168"/>
      <c r="AK809" s="168"/>
      <c r="AL809" s="168"/>
      <c r="AM809" s="168"/>
      <c r="AN809" s="166"/>
      <c r="AO809" s="168"/>
      <c r="AP809" s="166"/>
      <c r="AQ809" s="168"/>
      <c r="AR809" s="168"/>
      <c r="AS809" s="168"/>
      <c r="AT809" s="168"/>
      <c r="AU809" s="168"/>
      <c r="AV809" s="168"/>
      <c r="AW809" s="168"/>
      <c r="AX809" s="168"/>
      <c r="AY809" s="168"/>
      <c r="AZ809" s="168"/>
      <c r="BA809" s="166"/>
      <c r="BB809" s="166"/>
      <c r="BC809" s="169"/>
      <c r="BD809" s="170"/>
      <c r="BE809" s="171"/>
      <c r="BF809" s="171"/>
      <c r="BG809" s="171"/>
      <c r="BH809" s="171"/>
      <c r="BI809" s="168"/>
      <c r="BJ809" s="168"/>
      <c r="BK809" s="168"/>
      <c r="BL809" s="168"/>
      <c r="BM809" s="168"/>
    </row>
    <row r="810">
      <c r="A810" s="163"/>
      <c r="B810" s="174"/>
      <c r="C810" s="165"/>
      <c r="D810" s="166"/>
      <c r="E810" s="166"/>
      <c r="F810" s="167"/>
      <c r="G810" s="167"/>
      <c r="H810" s="167"/>
      <c r="I810" s="163"/>
      <c r="J810" s="168"/>
      <c r="K810" s="168"/>
      <c r="L810" s="168"/>
      <c r="M810" s="166"/>
      <c r="N810" s="169"/>
      <c r="O810" s="167"/>
      <c r="P810" s="168"/>
      <c r="Q810" s="169"/>
      <c r="R810" s="168"/>
      <c r="S810" s="168"/>
      <c r="T810" s="168"/>
      <c r="U810" s="168"/>
      <c r="V810" s="168"/>
      <c r="W810" s="168"/>
      <c r="X810" s="168"/>
      <c r="Y810" s="168"/>
      <c r="Z810" s="168"/>
      <c r="AA810" s="168"/>
      <c r="AB810" s="168"/>
      <c r="AC810" s="168"/>
      <c r="AD810" s="168"/>
      <c r="AE810" s="168"/>
      <c r="AF810" s="168"/>
      <c r="AG810" s="168"/>
      <c r="AH810" s="168"/>
      <c r="AI810" s="168"/>
      <c r="AJ810" s="168"/>
      <c r="AK810" s="168"/>
      <c r="AL810" s="168"/>
      <c r="AM810" s="168"/>
      <c r="AN810" s="166"/>
      <c r="AO810" s="168"/>
      <c r="AP810" s="166"/>
      <c r="AQ810" s="168"/>
      <c r="AR810" s="168"/>
      <c r="AS810" s="168"/>
      <c r="AT810" s="168"/>
      <c r="AU810" s="168"/>
      <c r="AV810" s="168"/>
      <c r="AW810" s="168"/>
      <c r="AX810" s="168"/>
      <c r="AY810" s="168"/>
      <c r="AZ810" s="168"/>
      <c r="BA810" s="166"/>
      <c r="BB810" s="166"/>
      <c r="BC810" s="169"/>
      <c r="BD810" s="170"/>
      <c r="BE810" s="171"/>
      <c r="BF810" s="171"/>
      <c r="BG810" s="171"/>
      <c r="BH810" s="171"/>
      <c r="BI810" s="168"/>
      <c r="BJ810" s="168"/>
      <c r="BK810" s="168"/>
      <c r="BL810" s="168"/>
      <c r="BM810" s="168"/>
    </row>
    <row r="811">
      <c r="A811" s="163"/>
      <c r="B811" s="174"/>
      <c r="C811" s="165"/>
      <c r="D811" s="166"/>
      <c r="E811" s="166"/>
      <c r="F811" s="167"/>
      <c r="G811" s="167"/>
      <c r="H811" s="167"/>
      <c r="I811" s="163"/>
      <c r="J811" s="168"/>
      <c r="K811" s="168"/>
      <c r="L811" s="168"/>
      <c r="M811" s="166"/>
      <c r="N811" s="169"/>
      <c r="O811" s="167"/>
      <c r="P811" s="168"/>
      <c r="Q811" s="169"/>
      <c r="R811" s="168"/>
      <c r="S811" s="168"/>
      <c r="T811" s="168"/>
      <c r="U811" s="168"/>
      <c r="V811" s="168"/>
      <c r="W811" s="168"/>
      <c r="X811" s="168"/>
      <c r="Y811" s="168"/>
      <c r="Z811" s="168"/>
      <c r="AA811" s="168"/>
      <c r="AB811" s="168"/>
      <c r="AC811" s="168"/>
      <c r="AD811" s="168"/>
      <c r="AE811" s="168"/>
      <c r="AF811" s="168"/>
      <c r="AG811" s="168"/>
      <c r="AH811" s="168"/>
      <c r="AI811" s="168"/>
      <c r="AJ811" s="168"/>
      <c r="AK811" s="168"/>
      <c r="AL811" s="168"/>
      <c r="AM811" s="168"/>
      <c r="AN811" s="166"/>
      <c r="AO811" s="168"/>
      <c r="AP811" s="166"/>
      <c r="AQ811" s="168"/>
      <c r="AR811" s="168"/>
      <c r="AS811" s="168"/>
      <c r="AT811" s="168"/>
      <c r="AU811" s="168"/>
      <c r="AV811" s="168"/>
      <c r="AW811" s="168"/>
      <c r="AX811" s="168"/>
      <c r="AY811" s="168"/>
      <c r="AZ811" s="168"/>
      <c r="BA811" s="166"/>
      <c r="BB811" s="166"/>
      <c r="BC811" s="169"/>
      <c r="BD811" s="170"/>
      <c r="BE811" s="171"/>
      <c r="BF811" s="171"/>
      <c r="BG811" s="171"/>
      <c r="BH811" s="171"/>
      <c r="BI811" s="168"/>
      <c r="BJ811" s="168"/>
      <c r="BK811" s="168"/>
      <c r="BL811" s="168"/>
      <c r="BM811" s="168"/>
    </row>
    <row r="812">
      <c r="A812" s="163"/>
      <c r="B812" s="174"/>
      <c r="C812" s="165"/>
      <c r="D812" s="166"/>
      <c r="E812" s="166"/>
      <c r="F812" s="167"/>
      <c r="G812" s="167"/>
      <c r="H812" s="167"/>
      <c r="I812" s="163"/>
      <c r="J812" s="168"/>
      <c r="K812" s="168"/>
      <c r="L812" s="168"/>
      <c r="M812" s="166"/>
      <c r="N812" s="169"/>
      <c r="O812" s="167"/>
      <c r="P812" s="168"/>
      <c r="Q812" s="169"/>
      <c r="R812" s="168"/>
      <c r="S812" s="168"/>
      <c r="T812" s="168"/>
      <c r="U812" s="168"/>
      <c r="V812" s="168"/>
      <c r="W812" s="168"/>
      <c r="X812" s="168"/>
      <c r="Y812" s="168"/>
      <c r="Z812" s="168"/>
      <c r="AA812" s="168"/>
      <c r="AB812" s="168"/>
      <c r="AC812" s="168"/>
      <c r="AD812" s="168"/>
      <c r="AE812" s="168"/>
      <c r="AF812" s="168"/>
      <c r="AG812" s="168"/>
      <c r="AH812" s="168"/>
      <c r="AI812" s="168"/>
      <c r="AJ812" s="168"/>
      <c r="AK812" s="168"/>
      <c r="AL812" s="168"/>
      <c r="AM812" s="168"/>
      <c r="AN812" s="166"/>
      <c r="AO812" s="168"/>
      <c r="AP812" s="166"/>
      <c r="AQ812" s="168"/>
      <c r="AR812" s="168"/>
      <c r="AS812" s="168"/>
      <c r="AT812" s="168"/>
      <c r="AU812" s="168"/>
      <c r="AV812" s="168"/>
      <c r="AW812" s="168"/>
      <c r="AX812" s="168"/>
      <c r="AY812" s="168"/>
      <c r="AZ812" s="168"/>
      <c r="BA812" s="166"/>
      <c r="BB812" s="166"/>
      <c r="BC812" s="169"/>
      <c r="BD812" s="170"/>
      <c r="BE812" s="171"/>
      <c r="BF812" s="171"/>
      <c r="BG812" s="171"/>
      <c r="BH812" s="171"/>
      <c r="BI812" s="168"/>
      <c r="BJ812" s="168"/>
      <c r="BK812" s="168"/>
      <c r="BL812" s="168"/>
      <c r="BM812" s="168"/>
    </row>
    <row r="813">
      <c r="A813" s="163"/>
      <c r="B813" s="174"/>
      <c r="C813" s="165"/>
      <c r="D813" s="166"/>
      <c r="E813" s="166"/>
      <c r="F813" s="167"/>
      <c r="G813" s="167"/>
      <c r="H813" s="167"/>
      <c r="I813" s="163"/>
      <c r="J813" s="168"/>
      <c r="K813" s="168"/>
      <c r="L813" s="168"/>
      <c r="M813" s="166"/>
      <c r="N813" s="169"/>
      <c r="O813" s="167"/>
      <c r="P813" s="168"/>
      <c r="Q813" s="169"/>
      <c r="R813" s="168"/>
      <c r="S813" s="168"/>
      <c r="T813" s="168"/>
      <c r="U813" s="168"/>
      <c r="V813" s="168"/>
      <c r="W813" s="168"/>
      <c r="X813" s="168"/>
      <c r="Y813" s="168"/>
      <c r="Z813" s="168"/>
      <c r="AA813" s="168"/>
      <c r="AB813" s="168"/>
      <c r="AC813" s="168"/>
      <c r="AD813" s="168"/>
      <c r="AE813" s="168"/>
      <c r="AF813" s="168"/>
      <c r="AG813" s="168"/>
      <c r="AH813" s="168"/>
      <c r="AI813" s="168"/>
      <c r="AJ813" s="168"/>
      <c r="AK813" s="168"/>
      <c r="AL813" s="168"/>
      <c r="AM813" s="168"/>
      <c r="AN813" s="166"/>
      <c r="AO813" s="168"/>
      <c r="AP813" s="166"/>
      <c r="AQ813" s="168"/>
      <c r="AR813" s="168"/>
      <c r="AS813" s="168"/>
      <c r="AT813" s="168"/>
      <c r="AU813" s="168"/>
      <c r="AV813" s="168"/>
      <c r="AW813" s="168"/>
      <c r="AX813" s="168"/>
      <c r="AY813" s="168"/>
      <c r="AZ813" s="168"/>
      <c r="BA813" s="166"/>
      <c r="BB813" s="166"/>
      <c r="BC813" s="169"/>
      <c r="BD813" s="170"/>
      <c r="BE813" s="171"/>
      <c r="BF813" s="171"/>
      <c r="BG813" s="171"/>
      <c r="BH813" s="171"/>
      <c r="BI813" s="168"/>
      <c r="BJ813" s="168"/>
      <c r="BK813" s="168"/>
      <c r="BL813" s="168"/>
      <c r="BM813" s="168"/>
    </row>
    <row r="814">
      <c r="A814" s="163"/>
      <c r="B814" s="174"/>
      <c r="C814" s="165"/>
      <c r="D814" s="166"/>
      <c r="E814" s="166"/>
      <c r="F814" s="167"/>
      <c r="G814" s="167"/>
      <c r="H814" s="167"/>
      <c r="I814" s="163"/>
      <c r="J814" s="168"/>
      <c r="K814" s="168"/>
      <c r="L814" s="168"/>
      <c r="M814" s="166"/>
      <c r="N814" s="169"/>
      <c r="O814" s="167"/>
      <c r="P814" s="168"/>
      <c r="Q814" s="169"/>
      <c r="R814" s="168"/>
      <c r="S814" s="168"/>
      <c r="T814" s="168"/>
      <c r="U814" s="168"/>
      <c r="V814" s="168"/>
      <c r="W814" s="168"/>
      <c r="X814" s="168"/>
      <c r="Y814" s="168"/>
      <c r="Z814" s="168"/>
      <c r="AA814" s="168"/>
      <c r="AB814" s="168"/>
      <c r="AC814" s="168"/>
      <c r="AD814" s="168"/>
      <c r="AE814" s="168"/>
      <c r="AF814" s="168"/>
      <c r="AG814" s="168"/>
      <c r="AH814" s="168"/>
      <c r="AI814" s="168"/>
      <c r="AJ814" s="168"/>
      <c r="AK814" s="168"/>
      <c r="AL814" s="168"/>
      <c r="AM814" s="168"/>
      <c r="AN814" s="166"/>
      <c r="AO814" s="168"/>
      <c r="AP814" s="166"/>
      <c r="AQ814" s="168"/>
      <c r="AR814" s="168"/>
      <c r="AS814" s="168"/>
      <c r="AT814" s="168"/>
      <c r="AU814" s="168"/>
      <c r="AV814" s="168"/>
      <c r="AW814" s="168"/>
      <c r="AX814" s="168"/>
      <c r="AY814" s="168"/>
      <c r="AZ814" s="168"/>
      <c r="BA814" s="166"/>
      <c r="BB814" s="166"/>
      <c r="BC814" s="169"/>
      <c r="BD814" s="170"/>
      <c r="BE814" s="171"/>
      <c r="BF814" s="171"/>
      <c r="BG814" s="171"/>
      <c r="BH814" s="171"/>
      <c r="BI814" s="168"/>
      <c r="BJ814" s="168"/>
      <c r="BK814" s="168"/>
      <c r="BL814" s="168"/>
      <c r="BM814" s="168"/>
    </row>
    <row r="815">
      <c r="A815" s="163"/>
      <c r="B815" s="174"/>
      <c r="C815" s="165"/>
      <c r="D815" s="166"/>
      <c r="E815" s="166"/>
      <c r="F815" s="167"/>
      <c r="G815" s="167"/>
      <c r="H815" s="167"/>
      <c r="I815" s="163"/>
      <c r="J815" s="168"/>
      <c r="K815" s="168"/>
      <c r="L815" s="168"/>
      <c r="M815" s="166"/>
      <c r="N815" s="169"/>
      <c r="O815" s="167"/>
      <c r="P815" s="168"/>
      <c r="Q815" s="169"/>
      <c r="R815" s="168"/>
      <c r="S815" s="168"/>
      <c r="T815" s="168"/>
      <c r="U815" s="168"/>
      <c r="V815" s="168"/>
      <c r="W815" s="168"/>
      <c r="X815" s="168"/>
      <c r="Y815" s="168"/>
      <c r="Z815" s="168"/>
      <c r="AA815" s="168"/>
      <c r="AB815" s="168"/>
      <c r="AC815" s="168"/>
      <c r="AD815" s="168"/>
      <c r="AE815" s="168"/>
      <c r="AF815" s="168"/>
      <c r="AG815" s="168"/>
      <c r="AH815" s="168"/>
      <c r="AI815" s="168"/>
      <c r="AJ815" s="168"/>
      <c r="AK815" s="168"/>
      <c r="AL815" s="168"/>
      <c r="AM815" s="168"/>
      <c r="AN815" s="166"/>
      <c r="AO815" s="168"/>
      <c r="AP815" s="166"/>
      <c r="AQ815" s="168"/>
      <c r="AR815" s="168"/>
      <c r="AS815" s="168"/>
      <c r="AT815" s="168"/>
      <c r="AU815" s="168"/>
      <c r="AV815" s="168"/>
      <c r="AW815" s="168"/>
      <c r="AX815" s="168"/>
      <c r="AY815" s="168"/>
      <c r="AZ815" s="168"/>
      <c r="BA815" s="166"/>
      <c r="BB815" s="166"/>
      <c r="BC815" s="169"/>
      <c r="BD815" s="170"/>
      <c r="BE815" s="171"/>
      <c r="BF815" s="171"/>
      <c r="BG815" s="171"/>
      <c r="BH815" s="171"/>
      <c r="BI815" s="168"/>
      <c r="BJ815" s="168"/>
      <c r="BK815" s="168"/>
      <c r="BL815" s="168"/>
      <c r="BM815" s="168"/>
    </row>
    <row r="816">
      <c r="A816" s="163"/>
      <c r="B816" s="174"/>
      <c r="C816" s="165"/>
      <c r="D816" s="166"/>
      <c r="E816" s="166"/>
      <c r="F816" s="167"/>
      <c r="G816" s="167"/>
      <c r="H816" s="167"/>
      <c r="I816" s="163"/>
      <c r="J816" s="168"/>
      <c r="K816" s="168"/>
      <c r="L816" s="168"/>
      <c r="M816" s="166"/>
      <c r="N816" s="169"/>
      <c r="O816" s="167"/>
      <c r="P816" s="168"/>
      <c r="Q816" s="169"/>
      <c r="R816" s="168"/>
      <c r="S816" s="168"/>
      <c r="T816" s="168"/>
      <c r="U816" s="168"/>
      <c r="V816" s="168"/>
      <c r="W816" s="168"/>
      <c r="X816" s="168"/>
      <c r="Y816" s="168"/>
      <c r="Z816" s="168"/>
      <c r="AA816" s="168"/>
      <c r="AB816" s="168"/>
      <c r="AC816" s="168"/>
      <c r="AD816" s="168"/>
      <c r="AE816" s="168"/>
      <c r="AF816" s="168"/>
      <c r="AG816" s="168"/>
      <c r="AH816" s="168"/>
      <c r="AI816" s="168"/>
      <c r="AJ816" s="168"/>
      <c r="AK816" s="168"/>
      <c r="AL816" s="168"/>
      <c r="AM816" s="168"/>
      <c r="AN816" s="166"/>
      <c r="AO816" s="168"/>
      <c r="AP816" s="166"/>
      <c r="AQ816" s="168"/>
      <c r="AR816" s="168"/>
      <c r="AS816" s="168"/>
      <c r="AT816" s="168"/>
      <c r="AU816" s="168"/>
      <c r="AV816" s="168"/>
      <c r="AW816" s="168"/>
      <c r="AX816" s="168"/>
      <c r="AY816" s="168"/>
      <c r="AZ816" s="168"/>
      <c r="BA816" s="166"/>
      <c r="BB816" s="166"/>
      <c r="BC816" s="169"/>
      <c r="BD816" s="170"/>
      <c r="BE816" s="171"/>
      <c r="BF816" s="171"/>
      <c r="BG816" s="171"/>
      <c r="BH816" s="171"/>
      <c r="BI816" s="168"/>
      <c r="BJ816" s="168"/>
      <c r="BK816" s="168"/>
      <c r="BL816" s="168"/>
      <c r="BM816" s="168"/>
    </row>
    <row r="817">
      <c r="A817" s="163"/>
      <c r="B817" s="174"/>
      <c r="C817" s="165"/>
      <c r="D817" s="166"/>
      <c r="E817" s="166"/>
      <c r="F817" s="167"/>
      <c r="G817" s="167"/>
      <c r="H817" s="167"/>
      <c r="I817" s="163"/>
      <c r="J817" s="168"/>
      <c r="K817" s="168"/>
      <c r="L817" s="168"/>
      <c r="M817" s="166"/>
      <c r="N817" s="169"/>
      <c r="O817" s="167"/>
      <c r="P817" s="168"/>
      <c r="Q817" s="169"/>
      <c r="R817" s="168"/>
      <c r="S817" s="168"/>
      <c r="T817" s="168"/>
      <c r="U817" s="168"/>
      <c r="V817" s="168"/>
      <c r="W817" s="168"/>
      <c r="X817" s="168"/>
      <c r="Y817" s="168"/>
      <c r="Z817" s="168"/>
      <c r="AA817" s="168"/>
      <c r="AB817" s="168"/>
      <c r="AC817" s="168"/>
      <c r="AD817" s="168"/>
      <c r="AE817" s="168"/>
      <c r="AF817" s="168"/>
      <c r="AG817" s="168"/>
      <c r="AH817" s="168"/>
      <c r="AI817" s="168"/>
      <c r="AJ817" s="168"/>
      <c r="AK817" s="168"/>
      <c r="AL817" s="168"/>
      <c r="AM817" s="168"/>
      <c r="AN817" s="166"/>
      <c r="AO817" s="168"/>
      <c r="AP817" s="166"/>
      <c r="AQ817" s="168"/>
      <c r="AR817" s="168"/>
      <c r="AS817" s="168"/>
      <c r="AT817" s="168"/>
      <c r="AU817" s="168"/>
      <c r="AV817" s="168"/>
      <c r="AW817" s="168"/>
      <c r="AX817" s="168"/>
      <c r="AY817" s="168"/>
      <c r="AZ817" s="168"/>
      <c r="BA817" s="166"/>
      <c r="BB817" s="166"/>
      <c r="BC817" s="169"/>
      <c r="BD817" s="170"/>
      <c r="BE817" s="171"/>
      <c r="BF817" s="171"/>
      <c r="BG817" s="171"/>
      <c r="BH817" s="171"/>
      <c r="BI817" s="168"/>
      <c r="BJ817" s="168"/>
      <c r="BK817" s="168"/>
      <c r="BL817" s="168"/>
      <c r="BM817" s="168"/>
    </row>
    <row r="818">
      <c r="A818" s="163"/>
      <c r="B818" s="174"/>
      <c r="C818" s="165"/>
      <c r="D818" s="166"/>
      <c r="E818" s="166"/>
      <c r="F818" s="167"/>
      <c r="G818" s="167"/>
      <c r="H818" s="167"/>
      <c r="I818" s="163"/>
      <c r="J818" s="168"/>
      <c r="K818" s="168"/>
      <c r="L818" s="168"/>
      <c r="M818" s="166"/>
      <c r="N818" s="169"/>
      <c r="O818" s="167"/>
      <c r="P818" s="168"/>
      <c r="Q818" s="169"/>
      <c r="R818" s="168"/>
      <c r="S818" s="168"/>
      <c r="T818" s="168"/>
      <c r="U818" s="168"/>
      <c r="V818" s="168"/>
      <c r="W818" s="168"/>
      <c r="X818" s="168"/>
      <c r="Y818" s="168"/>
      <c r="Z818" s="168"/>
      <c r="AA818" s="168"/>
      <c r="AB818" s="168"/>
      <c r="AC818" s="168"/>
      <c r="AD818" s="168"/>
      <c r="AE818" s="168"/>
      <c r="AF818" s="168"/>
      <c r="AG818" s="168"/>
      <c r="AH818" s="168"/>
      <c r="AI818" s="168"/>
      <c r="AJ818" s="168"/>
      <c r="AK818" s="168"/>
      <c r="AL818" s="168"/>
      <c r="AM818" s="168"/>
      <c r="AN818" s="166"/>
      <c r="AO818" s="168"/>
      <c r="AP818" s="166"/>
      <c r="AQ818" s="168"/>
      <c r="AR818" s="168"/>
      <c r="AS818" s="168"/>
      <c r="AT818" s="168"/>
      <c r="AU818" s="168"/>
      <c r="AV818" s="168"/>
      <c r="AW818" s="168"/>
      <c r="AX818" s="168"/>
      <c r="AY818" s="168"/>
      <c r="AZ818" s="168"/>
      <c r="BA818" s="166"/>
      <c r="BB818" s="166"/>
      <c r="BC818" s="169"/>
      <c r="BD818" s="170"/>
      <c r="BE818" s="171"/>
      <c r="BF818" s="171"/>
      <c r="BG818" s="171"/>
      <c r="BH818" s="171"/>
      <c r="BI818" s="168"/>
      <c r="BJ818" s="168"/>
      <c r="BK818" s="168"/>
      <c r="BL818" s="168"/>
      <c r="BM818" s="168"/>
    </row>
    <row r="819">
      <c r="A819" s="163"/>
      <c r="B819" s="174"/>
      <c r="C819" s="165"/>
      <c r="D819" s="166"/>
      <c r="E819" s="166"/>
      <c r="F819" s="167"/>
      <c r="G819" s="167"/>
      <c r="H819" s="167"/>
      <c r="I819" s="163"/>
      <c r="J819" s="168"/>
      <c r="K819" s="168"/>
      <c r="L819" s="168"/>
      <c r="M819" s="166"/>
      <c r="N819" s="169"/>
      <c r="O819" s="167"/>
      <c r="P819" s="168"/>
      <c r="Q819" s="169"/>
      <c r="R819" s="168"/>
      <c r="S819" s="168"/>
      <c r="T819" s="168"/>
      <c r="U819" s="168"/>
      <c r="V819" s="168"/>
      <c r="W819" s="168"/>
      <c r="X819" s="168"/>
      <c r="Y819" s="168"/>
      <c r="Z819" s="168"/>
      <c r="AA819" s="168"/>
      <c r="AB819" s="168"/>
      <c r="AC819" s="168"/>
      <c r="AD819" s="168"/>
      <c r="AE819" s="168"/>
      <c r="AF819" s="168"/>
      <c r="AG819" s="168"/>
      <c r="AH819" s="168"/>
      <c r="AI819" s="168"/>
      <c r="AJ819" s="168"/>
      <c r="AK819" s="168"/>
      <c r="AL819" s="168"/>
      <c r="AM819" s="168"/>
      <c r="AN819" s="166"/>
      <c r="AO819" s="168"/>
      <c r="AP819" s="166"/>
      <c r="AQ819" s="168"/>
      <c r="AR819" s="168"/>
      <c r="AS819" s="168"/>
      <c r="AT819" s="168"/>
      <c r="AU819" s="168"/>
      <c r="AV819" s="168"/>
      <c r="AW819" s="168"/>
      <c r="AX819" s="168"/>
      <c r="AY819" s="168"/>
      <c r="AZ819" s="168"/>
      <c r="BA819" s="166"/>
      <c r="BB819" s="166"/>
      <c r="BC819" s="169"/>
      <c r="BD819" s="170"/>
      <c r="BE819" s="171"/>
      <c r="BF819" s="171"/>
      <c r="BG819" s="171"/>
      <c r="BH819" s="171"/>
      <c r="BI819" s="168"/>
      <c r="BJ819" s="168"/>
      <c r="BK819" s="168"/>
      <c r="BL819" s="168"/>
      <c r="BM819" s="168"/>
    </row>
    <row r="820">
      <c r="A820" s="163"/>
      <c r="B820" s="174"/>
      <c r="C820" s="165"/>
      <c r="D820" s="166"/>
      <c r="E820" s="166"/>
      <c r="F820" s="167"/>
      <c r="G820" s="167"/>
      <c r="H820" s="167"/>
      <c r="I820" s="163"/>
      <c r="J820" s="168"/>
      <c r="K820" s="168"/>
      <c r="L820" s="168"/>
      <c r="M820" s="166"/>
      <c r="N820" s="169"/>
      <c r="O820" s="167"/>
      <c r="P820" s="168"/>
      <c r="Q820" s="169"/>
      <c r="R820" s="168"/>
      <c r="S820" s="168"/>
      <c r="T820" s="168"/>
      <c r="U820" s="168"/>
      <c r="V820" s="168"/>
      <c r="W820" s="168"/>
      <c r="X820" s="168"/>
      <c r="Y820" s="168"/>
      <c r="Z820" s="168"/>
      <c r="AA820" s="168"/>
      <c r="AB820" s="168"/>
      <c r="AC820" s="168"/>
      <c r="AD820" s="168"/>
      <c r="AE820" s="168"/>
      <c r="AF820" s="168"/>
      <c r="AG820" s="168"/>
      <c r="AH820" s="168"/>
      <c r="AI820" s="168"/>
      <c r="AJ820" s="168"/>
      <c r="AK820" s="168"/>
      <c r="AL820" s="168"/>
      <c r="AM820" s="168"/>
      <c r="AN820" s="166"/>
      <c r="AO820" s="168"/>
      <c r="AP820" s="166"/>
      <c r="AQ820" s="168"/>
      <c r="AR820" s="168"/>
      <c r="AS820" s="168"/>
      <c r="AT820" s="168"/>
      <c r="AU820" s="168"/>
      <c r="AV820" s="168"/>
      <c r="AW820" s="168"/>
      <c r="AX820" s="168"/>
      <c r="AY820" s="168"/>
      <c r="AZ820" s="168"/>
      <c r="BA820" s="166"/>
      <c r="BB820" s="166"/>
      <c r="BC820" s="169"/>
      <c r="BD820" s="170"/>
      <c r="BE820" s="171"/>
      <c r="BF820" s="171"/>
      <c r="BG820" s="171"/>
      <c r="BH820" s="171"/>
      <c r="BI820" s="168"/>
      <c r="BJ820" s="168"/>
      <c r="BK820" s="168"/>
      <c r="BL820" s="168"/>
      <c r="BM820" s="168"/>
    </row>
    <row r="821">
      <c r="A821" s="163"/>
      <c r="B821" s="174"/>
      <c r="C821" s="165"/>
      <c r="D821" s="166"/>
      <c r="E821" s="166"/>
      <c r="F821" s="167"/>
      <c r="G821" s="167"/>
      <c r="H821" s="167"/>
      <c r="I821" s="163"/>
      <c r="J821" s="168"/>
      <c r="K821" s="168"/>
      <c r="L821" s="168"/>
      <c r="M821" s="166"/>
      <c r="N821" s="169"/>
      <c r="O821" s="167"/>
      <c r="P821" s="168"/>
      <c r="Q821" s="169"/>
      <c r="R821" s="168"/>
      <c r="S821" s="168"/>
      <c r="T821" s="168"/>
      <c r="U821" s="168"/>
      <c r="V821" s="168"/>
      <c r="W821" s="168"/>
      <c r="X821" s="168"/>
      <c r="Y821" s="168"/>
      <c r="Z821" s="168"/>
      <c r="AA821" s="168"/>
      <c r="AB821" s="168"/>
      <c r="AC821" s="168"/>
      <c r="AD821" s="168"/>
      <c r="AE821" s="168"/>
      <c r="AF821" s="168"/>
      <c r="AG821" s="168"/>
      <c r="AH821" s="168"/>
      <c r="AI821" s="168"/>
      <c r="AJ821" s="168"/>
      <c r="AK821" s="168"/>
      <c r="AL821" s="168"/>
      <c r="AM821" s="168"/>
      <c r="AN821" s="166"/>
      <c r="AO821" s="168"/>
      <c r="AP821" s="166"/>
      <c r="AQ821" s="168"/>
      <c r="AR821" s="168"/>
      <c r="AS821" s="168"/>
      <c r="AT821" s="168"/>
      <c r="AU821" s="168"/>
      <c r="AV821" s="168"/>
      <c r="AW821" s="168"/>
      <c r="AX821" s="168"/>
      <c r="AY821" s="168"/>
      <c r="AZ821" s="168"/>
      <c r="BA821" s="166"/>
      <c r="BB821" s="166"/>
      <c r="BC821" s="169"/>
      <c r="BD821" s="170"/>
      <c r="BE821" s="171"/>
      <c r="BF821" s="171"/>
      <c r="BG821" s="171"/>
      <c r="BH821" s="171"/>
      <c r="BI821" s="168"/>
      <c r="BJ821" s="168"/>
      <c r="BK821" s="168"/>
      <c r="BL821" s="168"/>
      <c r="BM821" s="168"/>
    </row>
    <row r="822">
      <c r="A822" s="163"/>
      <c r="B822" s="174"/>
      <c r="C822" s="165"/>
      <c r="D822" s="166"/>
      <c r="E822" s="166"/>
      <c r="F822" s="167"/>
      <c r="G822" s="167"/>
      <c r="H822" s="167"/>
      <c r="I822" s="163"/>
      <c r="J822" s="168"/>
      <c r="K822" s="168"/>
      <c r="L822" s="168"/>
      <c r="M822" s="166"/>
      <c r="N822" s="169"/>
      <c r="O822" s="167"/>
      <c r="P822" s="168"/>
      <c r="Q822" s="169"/>
      <c r="R822" s="168"/>
      <c r="S822" s="168"/>
      <c r="T822" s="168"/>
      <c r="U822" s="168"/>
      <c r="V822" s="168"/>
      <c r="W822" s="168"/>
      <c r="X822" s="168"/>
      <c r="Y822" s="168"/>
      <c r="Z822" s="168"/>
      <c r="AA822" s="168"/>
      <c r="AB822" s="168"/>
      <c r="AC822" s="168"/>
      <c r="AD822" s="168"/>
      <c r="AE822" s="168"/>
      <c r="AF822" s="168"/>
      <c r="AG822" s="168"/>
      <c r="AH822" s="168"/>
      <c r="AI822" s="168"/>
      <c r="AJ822" s="168"/>
      <c r="AK822" s="168"/>
      <c r="AL822" s="168"/>
      <c r="AM822" s="168"/>
      <c r="AN822" s="166"/>
      <c r="AO822" s="168"/>
      <c r="AP822" s="166"/>
      <c r="AQ822" s="168"/>
      <c r="AR822" s="168"/>
      <c r="AS822" s="168"/>
      <c r="AT822" s="168"/>
      <c r="AU822" s="168"/>
      <c r="AV822" s="168"/>
      <c r="AW822" s="168"/>
      <c r="AX822" s="168"/>
      <c r="AY822" s="168"/>
      <c r="AZ822" s="168"/>
      <c r="BA822" s="166"/>
      <c r="BB822" s="166"/>
      <c r="BC822" s="169"/>
      <c r="BD822" s="170"/>
      <c r="BE822" s="171"/>
      <c r="BF822" s="171"/>
      <c r="BG822" s="171"/>
      <c r="BH822" s="171"/>
      <c r="BI822" s="168"/>
      <c r="BJ822" s="168"/>
      <c r="BK822" s="168"/>
      <c r="BL822" s="168"/>
      <c r="BM822" s="168"/>
    </row>
    <row r="823">
      <c r="A823" s="163"/>
      <c r="B823" s="174"/>
      <c r="C823" s="165"/>
      <c r="D823" s="166"/>
      <c r="E823" s="166"/>
      <c r="F823" s="167"/>
      <c r="G823" s="167"/>
      <c r="H823" s="167"/>
      <c r="I823" s="163"/>
      <c r="J823" s="168"/>
      <c r="K823" s="168"/>
      <c r="L823" s="168"/>
      <c r="M823" s="166"/>
      <c r="N823" s="169"/>
      <c r="O823" s="167"/>
      <c r="P823" s="168"/>
      <c r="Q823" s="169"/>
      <c r="R823" s="168"/>
      <c r="S823" s="168"/>
      <c r="T823" s="168"/>
      <c r="U823" s="168"/>
      <c r="V823" s="168"/>
      <c r="W823" s="168"/>
      <c r="X823" s="168"/>
      <c r="Y823" s="168"/>
      <c r="Z823" s="168"/>
      <c r="AA823" s="168"/>
      <c r="AB823" s="168"/>
      <c r="AC823" s="168"/>
      <c r="AD823" s="168"/>
      <c r="AE823" s="168"/>
      <c r="AF823" s="168"/>
      <c r="AG823" s="168"/>
      <c r="AH823" s="168"/>
      <c r="AI823" s="168"/>
      <c r="AJ823" s="168"/>
      <c r="AK823" s="168"/>
      <c r="AL823" s="168"/>
      <c r="AM823" s="168"/>
      <c r="AN823" s="166"/>
      <c r="AO823" s="168"/>
      <c r="AP823" s="166"/>
      <c r="AQ823" s="168"/>
      <c r="AR823" s="168"/>
      <c r="AS823" s="168"/>
      <c r="AT823" s="168"/>
      <c r="AU823" s="168"/>
      <c r="AV823" s="168"/>
      <c r="AW823" s="168"/>
      <c r="AX823" s="168"/>
      <c r="AY823" s="168"/>
      <c r="AZ823" s="168"/>
      <c r="BA823" s="166"/>
      <c r="BB823" s="166"/>
      <c r="BC823" s="169"/>
      <c r="BD823" s="170"/>
      <c r="BE823" s="171"/>
      <c r="BF823" s="171"/>
      <c r="BG823" s="171"/>
      <c r="BH823" s="171"/>
      <c r="BI823" s="168"/>
      <c r="BJ823" s="168"/>
      <c r="BK823" s="168"/>
      <c r="BL823" s="168"/>
      <c r="BM823" s="168"/>
    </row>
    <row r="824">
      <c r="A824" s="163"/>
      <c r="B824" s="174"/>
      <c r="C824" s="165"/>
      <c r="D824" s="166"/>
      <c r="E824" s="166"/>
      <c r="F824" s="167"/>
      <c r="G824" s="167"/>
      <c r="H824" s="167"/>
      <c r="I824" s="163"/>
      <c r="J824" s="168"/>
      <c r="K824" s="168"/>
      <c r="L824" s="168"/>
      <c r="M824" s="166"/>
      <c r="N824" s="169"/>
      <c r="O824" s="167"/>
      <c r="P824" s="168"/>
      <c r="Q824" s="169"/>
      <c r="R824" s="168"/>
      <c r="S824" s="168"/>
      <c r="T824" s="168"/>
      <c r="U824" s="168"/>
      <c r="V824" s="168"/>
      <c r="W824" s="168"/>
      <c r="X824" s="168"/>
      <c r="Y824" s="168"/>
      <c r="Z824" s="168"/>
      <c r="AA824" s="168"/>
      <c r="AB824" s="168"/>
      <c r="AC824" s="168"/>
      <c r="AD824" s="168"/>
      <c r="AE824" s="168"/>
      <c r="AF824" s="168"/>
      <c r="AG824" s="168"/>
      <c r="AH824" s="168"/>
      <c r="AI824" s="168"/>
      <c r="AJ824" s="168"/>
      <c r="AK824" s="168"/>
      <c r="AL824" s="168"/>
      <c r="AM824" s="168"/>
      <c r="AN824" s="166"/>
      <c r="AO824" s="168"/>
      <c r="AP824" s="166"/>
      <c r="AQ824" s="168"/>
      <c r="AR824" s="168"/>
      <c r="AS824" s="168"/>
      <c r="AT824" s="168"/>
      <c r="AU824" s="168"/>
      <c r="AV824" s="168"/>
      <c r="AW824" s="168"/>
      <c r="AX824" s="168"/>
      <c r="AY824" s="168"/>
      <c r="AZ824" s="168"/>
      <c r="BA824" s="166"/>
      <c r="BB824" s="166"/>
      <c r="BC824" s="169"/>
      <c r="BD824" s="170"/>
      <c r="BE824" s="171"/>
      <c r="BF824" s="171"/>
      <c r="BG824" s="171"/>
      <c r="BH824" s="171"/>
      <c r="BI824" s="168"/>
      <c r="BJ824" s="168"/>
      <c r="BK824" s="168"/>
      <c r="BL824" s="168"/>
      <c r="BM824" s="168"/>
    </row>
    <row r="825">
      <c r="A825" s="163"/>
      <c r="B825" s="174"/>
      <c r="C825" s="165"/>
      <c r="D825" s="166"/>
      <c r="E825" s="166"/>
      <c r="F825" s="167"/>
      <c r="G825" s="167"/>
      <c r="H825" s="167"/>
      <c r="I825" s="163"/>
      <c r="J825" s="168"/>
      <c r="K825" s="168"/>
      <c r="L825" s="168"/>
      <c r="M825" s="166"/>
      <c r="N825" s="169"/>
      <c r="O825" s="167"/>
      <c r="P825" s="168"/>
      <c r="Q825" s="169"/>
      <c r="R825" s="168"/>
      <c r="S825" s="168"/>
      <c r="T825" s="168"/>
      <c r="U825" s="168"/>
      <c r="V825" s="168"/>
      <c r="W825" s="168"/>
      <c r="X825" s="168"/>
      <c r="Y825" s="168"/>
      <c r="Z825" s="168"/>
      <c r="AA825" s="168"/>
      <c r="AB825" s="168"/>
      <c r="AC825" s="168"/>
      <c r="AD825" s="168"/>
      <c r="AE825" s="168"/>
      <c r="AF825" s="168"/>
      <c r="AG825" s="168"/>
      <c r="AH825" s="168"/>
      <c r="AI825" s="168"/>
      <c r="AJ825" s="168"/>
      <c r="AK825" s="168"/>
      <c r="AL825" s="168"/>
      <c r="AM825" s="168"/>
      <c r="AN825" s="166"/>
      <c r="AO825" s="168"/>
      <c r="AP825" s="166"/>
      <c r="AQ825" s="168"/>
      <c r="AR825" s="168"/>
      <c r="AS825" s="168"/>
      <c r="AT825" s="168"/>
      <c r="AU825" s="168"/>
      <c r="AV825" s="168"/>
      <c r="AW825" s="168"/>
      <c r="AX825" s="168"/>
      <c r="AY825" s="168"/>
      <c r="AZ825" s="168"/>
      <c r="BA825" s="166"/>
      <c r="BB825" s="166"/>
      <c r="BC825" s="169"/>
      <c r="BD825" s="170"/>
      <c r="BE825" s="171"/>
      <c r="BF825" s="171"/>
      <c r="BG825" s="171"/>
      <c r="BH825" s="171"/>
      <c r="BI825" s="168"/>
      <c r="BJ825" s="168"/>
      <c r="BK825" s="168"/>
      <c r="BL825" s="168"/>
      <c r="BM825" s="168"/>
    </row>
    <row r="826">
      <c r="A826" s="163"/>
      <c r="B826" s="174"/>
      <c r="C826" s="165"/>
      <c r="D826" s="166"/>
      <c r="E826" s="166"/>
      <c r="F826" s="167"/>
      <c r="G826" s="167"/>
      <c r="H826" s="167"/>
      <c r="I826" s="163"/>
      <c r="J826" s="168"/>
      <c r="K826" s="168"/>
      <c r="L826" s="168"/>
      <c r="M826" s="166"/>
      <c r="N826" s="169"/>
      <c r="O826" s="167"/>
      <c r="P826" s="168"/>
      <c r="Q826" s="169"/>
      <c r="R826" s="168"/>
      <c r="S826" s="168"/>
      <c r="T826" s="168"/>
      <c r="U826" s="168"/>
      <c r="V826" s="168"/>
      <c r="W826" s="168"/>
      <c r="X826" s="168"/>
      <c r="Y826" s="168"/>
      <c r="Z826" s="168"/>
      <c r="AA826" s="168"/>
      <c r="AB826" s="168"/>
      <c r="AC826" s="168"/>
      <c r="AD826" s="168"/>
      <c r="AE826" s="168"/>
      <c r="AF826" s="168"/>
      <c r="AG826" s="168"/>
      <c r="AH826" s="168"/>
      <c r="AI826" s="168"/>
      <c r="AJ826" s="168"/>
      <c r="AK826" s="168"/>
      <c r="AL826" s="168"/>
      <c r="AM826" s="168"/>
      <c r="AN826" s="166"/>
      <c r="AO826" s="168"/>
      <c r="AP826" s="166"/>
      <c r="AQ826" s="168"/>
      <c r="AR826" s="168"/>
      <c r="AS826" s="168"/>
      <c r="AT826" s="168"/>
      <c r="AU826" s="168"/>
      <c r="AV826" s="168"/>
      <c r="AW826" s="168"/>
      <c r="AX826" s="168"/>
      <c r="AY826" s="168"/>
      <c r="AZ826" s="168"/>
      <c r="BA826" s="166"/>
      <c r="BB826" s="166"/>
      <c r="BC826" s="169"/>
      <c r="BD826" s="170"/>
      <c r="BE826" s="171"/>
      <c r="BF826" s="171"/>
      <c r="BG826" s="171"/>
      <c r="BH826" s="171"/>
      <c r="BI826" s="168"/>
      <c r="BJ826" s="168"/>
      <c r="BK826" s="168"/>
      <c r="BL826" s="168"/>
      <c r="BM826" s="168"/>
    </row>
    <row r="827">
      <c r="A827" s="163"/>
      <c r="B827" s="174"/>
      <c r="C827" s="165"/>
      <c r="D827" s="166"/>
      <c r="E827" s="166"/>
      <c r="F827" s="167"/>
      <c r="G827" s="167"/>
      <c r="H827" s="167"/>
      <c r="I827" s="163"/>
      <c r="J827" s="168"/>
      <c r="K827" s="168"/>
      <c r="L827" s="168"/>
      <c r="M827" s="166"/>
      <c r="N827" s="169"/>
      <c r="O827" s="167"/>
      <c r="P827" s="168"/>
      <c r="Q827" s="169"/>
      <c r="R827" s="168"/>
      <c r="S827" s="168"/>
      <c r="T827" s="168"/>
      <c r="U827" s="168"/>
      <c r="V827" s="168"/>
      <c r="W827" s="168"/>
      <c r="X827" s="168"/>
      <c r="Y827" s="168"/>
      <c r="Z827" s="168"/>
      <c r="AA827" s="168"/>
      <c r="AB827" s="168"/>
      <c r="AC827" s="168"/>
      <c r="AD827" s="168"/>
      <c r="AE827" s="168"/>
      <c r="AF827" s="168"/>
      <c r="AG827" s="168"/>
      <c r="AH827" s="168"/>
      <c r="AI827" s="168"/>
      <c r="AJ827" s="168"/>
      <c r="AK827" s="168"/>
      <c r="AL827" s="168"/>
      <c r="AM827" s="168"/>
      <c r="AN827" s="166"/>
      <c r="AO827" s="168"/>
      <c r="AP827" s="166"/>
      <c r="AQ827" s="168"/>
      <c r="AR827" s="168"/>
      <c r="AS827" s="168"/>
      <c r="AT827" s="168"/>
      <c r="AU827" s="168"/>
      <c r="AV827" s="168"/>
      <c r="AW827" s="168"/>
      <c r="AX827" s="168"/>
      <c r="AY827" s="168"/>
      <c r="AZ827" s="168"/>
      <c r="BA827" s="166"/>
      <c r="BB827" s="166"/>
      <c r="BC827" s="169"/>
      <c r="BD827" s="170"/>
      <c r="BE827" s="171"/>
      <c r="BF827" s="171"/>
      <c r="BG827" s="171"/>
      <c r="BH827" s="171"/>
      <c r="BI827" s="168"/>
      <c r="BJ827" s="168"/>
      <c r="BK827" s="168"/>
      <c r="BL827" s="168"/>
      <c r="BM827" s="168"/>
    </row>
    <row r="828">
      <c r="A828" s="163"/>
      <c r="B828" s="174"/>
      <c r="C828" s="165"/>
      <c r="D828" s="166"/>
      <c r="E828" s="166"/>
      <c r="F828" s="167"/>
      <c r="G828" s="167"/>
      <c r="H828" s="167"/>
      <c r="I828" s="163"/>
      <c r="J828" s="168"/>
      <c r="K828" s="168"/>
      <c r="L828" s="168"/>
      <c r="M828" s="166"/>
      <c r="N828" s="169"/>
      <c r="O828" s="167"/>
      <c r="P828" s="168"/>
      <c r="Q828" s="169"/>
      <c r="R828" s="168"/>
      <c r="S828" s="168"/>
      <c r="T828" s="168"/>
      <c r="U828" s="168"/>
      <c r="V828" s="168"/>
      <c r="W828" s="168"/>
      <c r="X828" s="168"/>
      <c r="Y828" s="168"/>
      <c r="Z828" s="168"/>
      <c r="AA828" s="168"/>
      <c r="AB828" s="168"/>
      <c r="AC828" s="168"/>
      <c r="AD828" s="168"/>
      <c r="AE828" s="168"/>
      <c r="AF828" s="168"/>
      <c r="AG828" s="168"/>
      <c r="AH828" s="168"/>
      <c r="AI828" s="168"/>
      <c r="AJ828" s="168"/>
      <c r="AK828" s="168"/>
      <c r="AL828" s="168"/>
      <c r="AM828" s="168"/>
      <c r="AN828" s="166"/>
      <c r="AO828" s="168"/>
      <c r="AP828" s="166"/>
      <c r="AQ828" s="168"/>
      <c r="AR828" s="168"/>
      <c r="AS828" s="168"/>
      <c r="AT828" s="168"/>
      <c r="AU828" s="168"/>
      <c r="AV828" s="168"/>
      <c r="AW828" s="168"/>
      <c r="AX828" s="168"/>
      <c r="AY828" s="168"/>
      <c r="AZ828" s="168"/>
      <c r="BA828" s="166"/>
      <c r="BB828" s="166"/>
      <c r="BC828" s="169"/>
      <c r="BD828" s="170"/>
      <c r="BE828" s="171"/>
      <c r="BF828" s="171"/>
      <c r="BG828" s="171"/>
      <c r="BH828" s="171"/>
      <c r="BI828" s="168"/>
      <c r="BJ828" s="168"/>
      <c r="BK828" s="168"/>
      <c r="BL828" s="168"/>
      <c r="BM828" s="168"/>
    </row>
    <row r="829">
      <c r="A829" s="163"/>
      <c r="B829" s="174"/>
      <c r="C829" s="165"/>
      <c r="D829" s="166"/>
      <c r="E829" s="166"/>
      <c r="F829" s="167"/>
      <c r="G829" s="167"/>
      <c r="H829" s="167"/>
      <c r="I829" s="163"/>
      <c r="J829" s="168"/>
      <c r="K829" s="168"/>
      <c r="L829" s="168"/>
      <c r="M829" s="166"/>
      <c r="N829" s="169"/>
      <c r="O829" s="167"/>
      <c r="P829" s="168"/>
      <c r="Q829" s="169"/>
      <c r="R829" s="168"/>
      <c r="S829" s="168"/>
      <c r="T829" s="168"/>
      <c r="U829" s="168"/>
      <c r="V829" s="168"/>
      <c r="W829" s="168"/>
      <c r="X829" s="168"/>
      <c r="Y829" s="168"/>
      <c r="Z829" s="168"/>
      <c r="AA829" s="168"/>
      <c r="AB829" s="168"/>
      <c r="AC829" s="168"/>
      <c r="AD829" s="168"/>
      <c r="AE829" s="168"/>
      <c r="AF829" s="168"/>
      <c r="AG829" s="168"/>
      <c r="AH829" s="168"/>
      <c r="AI829" s="168"/>
      <c r="AJ829" s="168"/>
      <c r="AK829" s="168"/>
      <c r="AL829" s="168"/>
      <c r="AM829" s="168"/>
      <c r="AN829" s="166"/>
      <c r="AO829" s="168"/>
      <c r="AP829" s="166"/>
      <c r="AQ829" s="168"/>
      <c r="AR829" s="168"/>
      <c r="AS829" s="168"/>
      <c r="AT829" s="168"/>
      <c r="AU829" s="168"/>
      <c r="AV829" s="168"/>
      <c r="AW829" s="168"/>
      <c r="AX829" s="168"/>
      <c r="AY829" s="168"/>
      <c r="AZ829" s="168"/>
      <c r="BA829" s="166"/>
      <c r="BB829" s="166"/>
      <c r="BC829" s="169"/>
      <c r="BD829" s="170"/>
      <c r="BE829" s="171"/>
      <c r="BF829" s="171"/>
      <c r="BG829" s="171"/>
      <c r="BH829" s="171"/>
      <c r="BI829" s="168"/>
      <c r="BJ829" s="168"/>
      <c r="BK829" s="168"/>
      <c r="BL829" s="168"/>
      <c r="BM829" s="168"/>
    </row>
    <row r="830">
      <c r="A830" s="163"/>
      <c r="B830" s="174"/>
      <c r="C830" s="165"/>
      <c r="D830" s="166"/>
      <c r="E830" s="166"/>
      <c r="F830" s="167"/>
      <c r="G830" s="167"/>
      <c r="H830" s="167"/>
      <c r="I830" s="163"/>
      <c r="J830" s="168"/>
      <c r="K830" s="168"/>
      <c r="L830" s="168"/>
      <c r="M830" s="166"/>
      <c r="N830" s="169"/>
      <c r="O830" s="167"/>
      <c r="P830" s="168"/>
      <c r="Q830" s="169"/>
      <c r="R830" s="168"/>
      <c r="S830" s="168"/>
      <c r="T830" s="168"/>
      <c r="U830" s="168"/>
      <c r="V830" s="168"/>
      <c r="W830" s="168"/>
      <c r="X830" s="168"/>
      <c r="Y830" s="168"/>
      <c r="Z830" s="168"/>
      <c r="AA830" s="168"/>
      <c r="AB830" s="168"/>
      <c r="AC830" s="168"/>
      <c r="AD830" s="168"/>
      <c r="AE830" s="168"/>
      <c r="AF830" s="168"/>
      <c r="AG830" s="168"/>
      <c r="AH830" s="168"/>
      <c r="AI830" s="168"/>
      <c r="AJ830" s="168"/>
      <c r="AK830" s="168"/>
      <c r="AL830" s="168"/>
      <c r="AM830" s="168"/>
      <c r="AN830" s="166"/>
      <c r="AO830" s="168"/>
      <c r="AP830" s="166"/>
      <c r="AQ830" s="168"/>
      <c r="AR830" s="168"/>
      <c r="AS830" s="168"/>
      <c r="AT830" s="168"/>
      <c r="AU830" s="168"/>
      <c r="AV830" s="168"/>
      <c r="AW830" s="168"/>
      <c r="AX830" s="168"/>
      <c r="AY830" s="168"/>
      <c r="AZ830" s="168"/>
      <c r="BA830" s="166"/>
      <c r="BB830" s="166"/>
      <c r="BC830" s="169"/>
      <c r="BD830" s="170"/>
      <c r="BE830" s="171"/>
      <c r="BF830" s="171"/>
      <c r="BG830" s="171"/>
      <c r="BH830" s="171"/>
      <c r="BI830" s="168"/>
      <c r="BJ830" s="168"/>
      <c r="BK830" s="168"/>
      <c r="BL830" s="168"/>
      <c r="BM830" s="168"/>
    </row>
    <row r="831">
      <c r="A831" s="163"/>
      <c r="B831" s="174"/>
      <c r="C831" s="165"/>
      <c r="D831" s="166"/>
      <c r="E831" s="166"/>
      <c r="F831" s="167"/>
      <c r="G831" s="167"/>
      <c r="H831" s="167"/>
      <c r="I831" s="163"/>
      <c r="J831" s="168"/>
      <c r="K831" s="168"/>
      <c r="L831" s="168"/>
      <c r="M831" s="166"/>
      <c r="N831" s="169"/>
      <c r="O831" s="167"/>
      <c r="P831" s="168"/>
      <c r="Q831" s="169"/>
      <c r="R831" s="168"/>
      <c r="S831" s="168"/>
      <c r="T831" s="168"/>
      <c r="U831" s="168"/>
      <c r="V831" s="168"/>
      <c r="W831" s="168"/>
      <c r="X831" s="168"/>
      <c r="Y831" s="168"/>
      <c r="Z831" s="168"/>
      <c r="AA831" s="168"/>
      <c r="AB831" s="168"/>
      <c r="AC831" s="168"/>
      <c r="AD831" s="168"/>
      <c r="AE831" s="168"/>
      <c r="AF831" s="168"/>
      <c r="AG831" s="168"/>
      <c r="AH831" s="168"/>
      <c r="AI831" s="168"/>
      <c r="AJ831" s="168"/>
      <c r="AK831" s="168"/>
      <c r="AL831" s="168"/>
      <c r="AM831" s="168"/>
      <c r="AN831" s="166"/>
      <c r="AO831" s="168"/>
      <c r="AP831" s="166"/>
      <c r="AQ831" s="168"/>
      <c r="AR831" s="168"/>
      <c r="AS831" s="168"/>
      <c r="AT831" s="168"/>
      <c r="AU831" s="168"/>
      <c r="AV831" s="168"/>
      <c r="AW831" s="168"/>
      <c r="AX831" s="168"/>
      <c r="AY831" s="168"/>
      <c r="AZ831" s="168"/>
      <c r="BA831" s="166"/>
      <c r="BB831" s="166"/>
      <c r="BC831" s="169"/>
      <c r="BD831" s="170"/>
      <c r="BE831" s="171"/>
      <c r="BF831" s="171"/>
      <c r="BG831" s="171"/>
      <c r="BH831" s="171"/>
      <c r="BI831" s="168"/>
      <c r="BJ831" s="168"/>
      <c r="BK831" s="168"/>
      <c r="BL831" s="168"/>
      <c r="BM831" s="168"/>
    </row>
    <row r="832">
      <c r="A832" s="163"/>
      <c r="B832" s="174"/>
      <c r="C832" s="165"/>
      <c r="D832" s="166"/>
      <c r="E832" s="166"/>
      <c r="F832" s="167"/>
      <c r="G832" s="167"/>
      <c r="H832" s="167"/>
      <c r="I832" s="163"/>
      <c r="J832" s="168"/>
      <c r="K832" s="168"/>
      <c r="L832" s="168"/>
      <c r="M832" s="166"/>
      <c r="N832" s="169"/>
      <c r="O832" s="167"/>
      <c r="P832" s="168"/>
      <c r="Q832" s="169"/>
      <c r="R832" s="168"/>
      <c r="S832" s="168"/>
      <c r="T832" s="168"/>
      <c r="U832" s="168"/>
      <c r="V832" s="168"/>
      <c r="W832" s="168"/>
      <c r="X832" s="168"/>
      <c r="Y832" s="168"/>
      <c r="Z832" s="168"/>
      <c r="AA832" s="168"/>
      <c r="AB832" s="168"/>
      <c r="AC832" s="168"/>
      <c r="AD832" s="168"/>
      <c r="AE832" s="168"/>
      <c r="AF832" s="168"/>
      <c r="AG832" s="168"/>
      <c r="AH832" s="168"/>
      <c r="AI832" s="168"/>
      <c r="AJ832" s="168"/>
      <c r="AK832" s="168"/>
      <c r="AL832" s="168"/>
      <c r="AM832" s="168"/>
      <c r="AN832" s="166"/>
      <c r="AO832" s="168"/>
      <c r="AP832" s="166"/>
      <c r="AQ832" s="168"/>
      <c r="AR832" s="168"/>
      <c r="AS832" s="168"/>
      <c r="AT832" s="168"/>
      <c r="AU832" s="168"/>
      <c r="AV832" s="168"/>
      <c r="AW832" s="168"/>
      <c r="AX832" s="168"/>
      <c r="AY832" s="168"/>
      <c r="AZ832" s="168"/>
      <c r="BA832" s="166"/>
      <c r="BB832" s="166"/>
      <c r="BC832" s="169"/>
      <c r="BD832" s="170"/>
      <c r="BE832" s="171"/>
      <c r="BF832" s="171"/>
      <c r="BG832" s="171"/>
      <c r="BH832" s="171"/>
      <c r="BI832" s="168"/>
      <c r="BJ832" s="168"/>
      <c r="BK832" s="168"/>
      <c r="BL832" s="168"/>
      <c r="BM832" s="168"/>
    </row>
    <row r="833">
      <c r="A833" s="163"/>
      <c r="B833" s="174"/>
      <c r="C833" s="165"/>
      <c r="D833" s="166"/>
      <c r="E833" s="166"/>
      <c r="F833" s="167"/>
      <c r="G833" s="167"/>
      <c r="H833" s="167"/>
      <c r="I833" s="163"/>
      <c r="J833" s="168"/>
      <c r="K833" s="168"/>
      <c r="L833" s="168"/>
      <c r="M833" s="166"/>
      <c r="N833" s="169"/>
      <c r="O833" s="167"/>
      <c r="P833" s="168"/>
      <c r="Q833" s="169"/>
      <c r="R833" s="168"/>
      <c r="S833" s="168"/>
      <c r="T833" s="168"/>
      <c r="U833" s="168"/>
      <c r="V833" s="168"/>
      <c r="W833" s="168"/>
      <c r="X833" s="168"/>
      <c r="Y833" s="168"/>
      <c r="Z833" s="168"/>
      <c r="AA833" s="168"/>
      <c r="AB833" s="168"/>
      <c r="AC833" s="168"/>
      <c r="AD833" s="168"/>
      <c r="AE833" s="168"/>
      <c r="AF833" s="168"/>
      <c r="AG833" s="168"/>
      <c r="AH833" s="168"/>
      <c r="AI833" s="168"/>
      <c r="AJ833" s="168"/>
      <c r="AK833" s="168"/>
      <c r="AL833" s="168"/>
      <c r="AM833" s="168"/>
      <c r="AN833" s="166"/>
      <c r="AO833" s="168"/>
      <c r="AP833" s="166"/>
      <c r="AQ833" s="168"/>
      <c r="AR833" s="168"/>
      <c r="AS833" s="168"/>
      <c r="AT833" s="168"/>
      <c r="AU833" s="168"/>
      <c r="AV833" s="168"/>
      <c r="AW833" s="168"/>
      <c r="AX833" s="168"/>
      <c r="AY833" s="168"/>
      <c r="AZ833" s="168"/>
      <c r="BA833" s="166"/>
      <c r="BB833" s="166"/>
      <c r="BC833" s="169"/>
      <c r="BD833" s="170"/>
      <c r="BE833" s="171"/>
      <c r="BF833" s="171"/>
      <c r="BG833" s="171"/>
      <c r="BH833" s="171"/>
      <c r="BI833" s="168"/>
      <c r="BJ833" s="168"/>
      <c r="BK833" s="168"/>
      <c r="BL833" s="168"/>
      <c r="BM833" s="168"/>
    </row>
    <row r="834">
      <c r="A834" s="163"/>
      <c r="B834" s="174"/>
      <c r="C834" s="165"/>
      <c r="D834" s="166"/>
      <c r="E834" s="166"/>
      <c r="F834" s="167"/>
      <c r="G834" s="167"/>
      <c r="H834" s="167"/>
      <c r="I834" s="163"/>
      <c r="J834" s="168"/>
      <c r="K834" s="168"/>
      <c r="L834" s="168"/>
      <c r="M834" s="166"/>
      <c r="N834" s="169"/>
      <c r="O834" s="167"/>
      <c r="P834" s="168"/>
      <c r="Q834" s="169"/>
      <c r="R834" s="168"/>
      <c r="S834" s="168"/>
      <c r="T834" s="168"/>
      <c r="U834" s="168"/>
      <c r="V834" s="168"/>
      <c r="W834" s="168"/>
      <c r="X834" s="168"/>
      <c r="Y834" s="168"/>
      <c r="Z834" s="168"/>
      <c r="AA834" s="168"/>
      <c r="AB834" s="168"/>
      <c r="AC834" s="168"/>
      <c r="AD834" s="168"/>
      <c r="AE834" s="168"/>
      <c r="AF834" s="168"/>
      <c r="AG834" s="168"/>
      <c r="AH834" s="168"/>
      <c r="AI834" s="168"/>
      <c r="AJ834" s="168"/>
      <c r="AK834" s="168"/>
      <c r="AL834" s="168"/>
      <c r="AM834" s="168"/>
      <c r="AN834" s="166"/>
      <c r="AO834" s="168"/>
      <c r="AP834" s="166"/>
      <c r="AQ834" s="168"/>
      <c r="AR834" s="168"/>
      <c r="AS834" s="168"/>
      <c r="AT834" s="168"/>
      <c r="AU834" s="168"/>
      <c r="AV834" s="168"/>
      <c r="AW834" s="168"/>
      <c r="AX834" s="168"/>
      <c r="AY834" s="168"/>
      <c r="AZ834" s="168"/>
      <c r="BA834" s="166"/>
      <c r="BB834" s="166"/>
      <c r="BC834" s="169"/>
      <c r="BD834" s="170"/>
      <c r="BE834" s="171"/>
      <c r="BF834" s="171"/>
      <c r="BG834" s="171"/>
      <c r="BH834" s="171"/>
      <c r="BI834" s="168"/>
      <c r="BJ834" s="168"/>
      <c r="BK834" s="168"/>
      <c r="BL834" s="168"/>
      <c r="BM834" s="168"/>
    </row>
    <row r="835">
      <c r="A835" s="163"/>
      <c r="B835" s="174"/>
      <c r="C835" s="165"/>
      <c r="D835" s="166"/>
      <c r="E835" s="166"/>
      <c r="F835" s="167"/>
      <c r="G835" s="167"/>
      <c r="H835" s="167"/>
      <c r="I835" s="163"/>
      <c r="J835" s="168"/>
      <c r="K835" s="168"/>
      <c r="L835" s="168"/>
      <c r="M835" s="166"/>
      <c r="N835" s="169"/>
      <c r="O835" s="167"/>
      <c r="P835" s="168"/>
      <c r="Q835" s="169"/>
      <c r="R835" s="168"/>
      <c r="S835" s="168"/>
      <c r="T835" s="168"/>
      <c r="U835" s="168"/>
      <c r="V835" s="168"/>
      <c r="W835" s="168"/>
      <c r="X835" s="168"/>
      <c r="Y835" s="168"/>
      <c r="Z835" s="168"/>
      <c r="AA835" s="168"/>
      <c r="AB835" s="168"/>
      <c r="AC835" s="168"/>
      <c r="AD835" s="168"/>
      <c r="AE835" s="168"/>
      <c r="AF835" s="168"/>
      <c r="AG835" s="168"/>
      <c r="AH835" s="168"/>
      <c r="AI835" s="168"/>
      <c r="AJ835" s="168"/>
      <c r="AK835" s="168"/>
      <c r="AL835" s="168"/>
      <c r="AM835" s="168"/>
      <c r="AN835" s="166"/>
      <c r="AO835" s="168"/>
      <c r="AP835" s="166"/>
      <c r="AQ835" s="168"/>
      <c r="AR835" s="168"/>
      <c r="AS835" s="168"/>
      <c r="AT835" s="168"/>
      <c r="AU835" s="168"/>
      <c r="AV835" s="168"/>
      <c r="AW835" s="168"/>
      <c r="AX835" s="168"/>
      <c r="AY835" s="168"/>
      <c r="AZ835" s="168"/>
      <c r="BA835" s="166"/>
      <c r="BB835" s="166"/>
      <c r="BC835" s="169"/>
      <c r="BD835" s="170"/>
      <c r="BE835" s="171"/>
      <c r="BF835" s="171"/>
      <c r="BG835" s="171"/>
      <c r="BH835" s="171"/>
      <c r="BI835" s="168"/>
      <c r="BJ835" s="168"/>
      <c r="BK835" s="168"/>
      <c r="BL835" s="168"/>
      <c r="BM835" s="168"/>
    </row>
    <row r="836">
      <c r="A836" s="163"/>
      <c r="B836" s="174"/>
      <c r="C836" s="165"/>
      <c r="D836" s="166"/>
      <c r="E836" s="166"/>
      <c r="F836" s="167"/>
      <c r="G836" s="167"/>
      <c r="H836" s="167"/>
      <c r="I836" s="163"/>
      <c r="J836" s="168"/>
      <c r="K836" s="168"/>
      <c r="L836" s="168"/>
      <c r="M836" s="166"/>
      <c r="N836" s="169"/>
      <c r="O836" s="167"/>
      <c r="P836" s="168"/>
      <c r="Q836" s="169"/>
      <c r="R836" s="168"/>
      <c r="S836" s="168"/>
      <c r="T836" s="168"/>
      <c r="U836" s="168"/>
      <c r="V836" s="168"/>
      <c r="W836" s="168"/>
      <c r="X836" s="168"/>
      <c r="Y836" s="168"/>
      <c r="Z836" s="168"/>
      <c r="AA836" s="168"/>
      <c r="AB836" s="168"/>
      <c r="AC836" s="168"/>
      <c r="AD836" s="168"/>
      <c r="AE836" s="168"/>
      <c r="AF836" s="168"/>
      <c r="AG836" s="168"/>
      <c r="AH836" s="168"/>
      <c r="AI836" s="168"/>
      <c r="AJ836" s="168"/>
      <c r="AK836" s="168"/>
      <c r="AL836" s="168"/>
      <c r="AM836" s="168"/>
      <c r="AN836" s="166"/>
      <c r="AO836" s="168"/>
      <c r="AP836" s="166"/>
      <c r="AQ836" s="168"/>
      <c r="AR836" s="168"/>
      <c r="AS836" s="168"/>
      <c r="AT836" s="168"/>
      <c r="AU836" s="168"/>
      <c r="AV836" s="168"/>
      <c r="AW836" s="168"/>
      <c r="AX836" s="168"/>
      <c r="AY836" s="168"/>
      <c r="AZ836" s="168"/>
      <c r="BA836" s="166"/>
      <c r="BB836" s="166"/>
      <c r="BC836" s="169"/>
      <c r="BD836" s="170"/>
      <c r="BE836" s="171"/>
      <c r="BF836" s="171"/>
      <c r="BG836" s="171"/>
      <c r="BH836" s="171"/>
      <c r="BI836" s="168"/>
      <c r="BJ836" s="168"/>
      <c r="BK836" s="168"/>
      <c r="BL836" s="168"/>
      <c r="BM836" s="168"/>
    </row>
    <row r="837">
      <c r="A837" s="163"/>
      <c r="B837" s="174"/>
      <c r="C837" s="165"/>
      <c r="D837" s="166"/>
      <c r="E837" s="166"/>
      <c r="F837" s="167"/>
      <c r="G837" s="167"/>
      <c r="H837" s="167"/>
      <c r="I837" s="163"/>
      <c r="J837" s="168"/>
      <c r="K837" s="168"/>
      <c r="L837" s="168"/>
      <c r="M837" s="166"/>
      <c r="N837" s="169"/>
      <c r="O837" s="167"/>
      <c r="P837" s="168"/>
      <c r="Q837" s="169"/>
      <c r="R837" s="168"/>
      <c r="S837" s="168"/>
      <c r="T837" s="168"/>
      <c r="U837" s="168"/>
      <c r="V837" s="168"/>
      <c r="W837" s="168"/>
      <c r="X837" s="168"/>
      <c r="Y837" s="168"/>
      <c r="Z837" s="168"/>
      <c r="AA837" s="168"/>
      <c r="AB837" s="168"/>
      <c r="AC837" s="168"/>
      <c r="AD837" s="168"/>
      <c r="AE837" s="168"/>
      <c r="AF837" s="168"/>
      <c r="AG837" s="168"/>
      <c r="AH837" s="168"/>
      <c r="AI837" s="168"/>
      <c r="AJ837" s="168"/>
      <c r="AK837" s="168"/>
      <c r="AL837" s="168"/>
      <c r="AM837" s="168"/>
      <c r="AN837" s="166"/>
      <c r="AO837" s="168"/>
      <c r="AP837" s="166"/>
      <c r="AQ837" s="168"/>
      <c r="AR837" s="168"/>
      <c r="AS837" s="168"/>
      <c r="AT837" s="168"/>
      <c r="AU837" s="168"/>
      <c r="AV837" s="168"/>
      <c r="AW837" s="168"/>
      <c r="AX837" s="168"/>
      <c r="AY837" s="168"/>
      <c r="AZ837" s="168"/>
      <c r="BA837" s="166"/>
      <c r="BB837" s="166"/>
      <c r="BC837" s="169"/>
      <c r="BD837" s="170"/>
      <c r="BE837" s="171"/>
      <c r="BF837" s="171"/>
      <c r="BG837" s="171"/>
      <c r="BH837" s="171"/>
      <c r="BI837" s="168"/>
      <c r="BJ837" s="168"/>
      <c r="BK837" s="168"/>
      <c r="BL837" s="168"/>
      <c r="BM837" s="168"/>
    </row>
    <row r="838">
      <c r="A838" s="163"/>
      <c r="B838" s="174"/>
      <c r="C838" s="165"/>
      <c r="D838" s="166"/>
      <c r="E838" s="166"/>
      <c r="F838" s="167"/>
      <c r="G838" s="167"/>
      <c r="H838" s="167"/>
      <c r="I838" s="163"/>
      <c r="J838" s="168"/>
      <c r="K838" s="168"/>
      <c r="L838" s="168"/>
      <c r="M838" s="166"/>
      <c r="N838" s="169"/>
      <c r="O838" s="167"/>
      <c r="P838" s="168"/>
      <c r="Q838" s="169"/>
      <c r="R838" s="168"/>
      <c r="S838" s="168"/>
      <c r="T838" s="168"/>
      <c r="U838" s="168"/>
      <c r="V838" s="168"/>
      <c r="W838" s="168"/>
      <c r="X838" s="168"/>
      <c r="Y838" s="168"/>
      <c r="Z838" s="168"/>
      <c r="AA838" s="168"/>
      <c r="AB838" s="168"/>
      <c r="AC838" s="168"/>
      <c r="AD838" s="168"/>
      <c r="AE838" s="168"/>
      <c r="AF838" s="168"/>
      <c r="AG838" s="168"/>
      <c r="AH838" s="168"/>
      <c r="AI838" s="168"/>
      <c r="AJ838" s="168"/>
      <c r="AK838" s="168"/>
      <c r="AL838" s="168"/>
      <c r="AM838" s="168"/>
      <c r="AN838" s="166"/>
      <c r="AO838" s="168"/>
      <c r="AP838" s="166"/>
      <c r="AQ838" s="168"/>
      <c r="AR838" s="168"/>
      <c r="AS838" s="168"/>
      <c r="AT838" s="168"/>
      <c r="AU838" s="168"/>
      <c r="AV838" s="168"/>
      <c r="AW838" s="168"/>
      <c r="AX838" s="168"/>
      <c r="AY838" s="168"/>
      <c r="AZ838" s="168"/>
      <c r="BA838" s="166"/>
      <c r="BB838" s="166"/>
      <c r="BC838" s="169"/>
      <c r="BD838" s="170"/>
      <c r="BE838" s="171"/>
      <c r="BF838" s="171"/>
      <c r="BG838" s="171"/>
      <c r="BH838" s="171"/>
      <c r="BI838" s="168"/>
      <c r="BJ838" s="168"/>
      <c r="BK838" s="168"/>
      <c r="BL838" s="168"/>
      <c r="BM838" s="168"/>
    </row>
    <row r="839">
      <c r="A839" s="163"/>
      <c r="B839" s="174"/>
      <c r="C839" s="165"/>
      <c r="D839" s="166"/>
      <c r="E839" s="166"/>
      <c r="F839" s="167"/>
      <c r="G839" s="167"/>
      <c r="H839" s="167"/>
      <c r="I839" s="163"/>
      <c r="J839" s="168"/>
      <c r="K839" s="168"/>
      <c r="L839" s="168"/>
      <c r="M839" s="166"/>
      <c r="N839" s="169"/>
      <c r="O839" s="167"/>
      <c r="P839" s="168"/>
      <c r="Q839" s="169"/>
      <c r="R839" s="168"/>
      <c r="S839" s="168"/>
      <c r="T839" s="168"/>
      <c r="U839" s="168"/>
      <c r="V839" s="168"/>
      <c r="W839" s="168"/>
      <c r="X839" s="168"/>
      <c r="Y839" s="168"/>
      <c r="Z839" s="168"/>
      <c r="AA839" s="168"/>
      <c r="AB839" s="168"/>
      <c r="AC839" s="168"/>
      <c r="AD839" s="168"/>
      <c r="AE839" s="168"/>
      <c r="AF839" s="168"/>
      <c r="AG839" s="168"/>
      <c r="AH839" s="168"/>
      <c r="AI839" s="168"/>
      <c r="AJ839" s="168"/>
      <c r="AK839" s="168"/>
      <c r="AL839" s="168"/>
      <c r="AM839" s="168"/>
      <c r="AN839" s="166"/>
      <c r="AO839" s="168"/>
      <c r="AP839" s="166"/>
      <c r="AQ839" s="168"/>
      <c r="AR839" s="168"/>
      <c r="AS839" s="168"/>
      <c r="AT839" s="168"/>
      <c r="AU839" s="168"/>
      <c r="AV839" s="168"/>
      <c r="AW839" s="168"/>
      <c r="AX839" s="168"/>
      <c r="AY839" s="168"/>
      <c r="AZ839" s="168"/>
      <c r="BA839" s="166"/>
      <c r="BB839" s="166"/>
      <c r="BC839" s="169"/>
      <c r="BD839" s="170"/>
      <c r="BE839" s="171"/>
      <c r="BF839" s="171"/>
      <c r="BG839" s="171"/>
      <c r="BH839" s="171"/>
      <c r="BI839" s="168"/>
      <c r="BJ839" s="168"/>
      <c r="BK839" s="168"/>
      <c r="BL839" s="168"/>
      <c r="BM839" s="168"/>
    </row>
    <row r="840">
      <c r="A840" s="163"/>
      <c r="B840" s="174"/>
      <c r="C840" s="165"/>
      <c r="D840" s="166"/>
      <c r="E840" s="166"/>
      <c r="F840" s="167"/>
      <c r="G840" s="167"/>
      <c r="H840" s="167"/>
      <c r="I840" s="163"/>
      <c r="J840" s="168"/>
      <c r="K840" s="168"/>
      <c r="L840" s="168"/>
      <c r="M840" s="166"/>
      <c r="N840" s="169"/>
      <c r="O840" s="167"/>
      <c r="P840" s="168"/>
      <c r="Q840" s="169"/>
      <c r="R840" s="168"/>
      <c r="S840" s="168"/>
      <c r="T840" s="168"/>
      <c r="U840" s="168"/>
      <c r="V840" s="168"/>
      <c r="W840" s="168"/>
      <c r="X840" s="168"/>
      <c r="Y840" s="168"/>
      <c r="Z840" s="168"/>
      <c r="AA840" s="168"/>
      <c r="AB840" s="168"/>
      <c r="AC840" s="168"/>
      <c r="AD840" s="168"/>
      <c r="AE840" s="168"/>
      <c r="AF840" s="168"/>
      <c r="AG840" s="168"/>
      <c r="AH840" s="168"/>
      <c r="AI840" s="168"/>
      <c r="AJ840" s="168"/>
      <c r="AK840" s="168"/>
      <c r="AL840" s="168"/>
      <c r="AM840" s="168"/>
      <c r="AN840" s="166"/>
      <c r="AO840" s="168"/>
      <c r="AP840" s="166"/>
      <c r="AQ840" s="168"/>
      <c r="AR840" s="168"/>
      <c r="AS840" s="168"/>
      <c r="AT840" s="168"/>
      <c r="AU840" s="168"/>
      <c r="AV840" s="168"/>
      <c r="AW840" s="168"/>
      <c r="AX840" s="168"/>
      <c r="AY840" s="168"/>
      <c r="AZ840" s="168"/>
      <c r="BA840" s="166"/>
      <c r="BB840" s="166"/>
      <c r="BC840" s="169"/>
      <c r="BD840" s="170"/>
      <c r="BE840" s="171"/>
      <c r="BF840" s="171"/>
      <c r="BG840" s="171"/>
      <c r="BH840" s="171"/>
      <c r="BI840" s="168"/>
      <c r="BJ840" s="168"/>
      <c r="BK840" s="168"/>
      <c r="BL840" s="168"/>
      <c r="BM840" s="168"/>
    </row>
    <row r="841">
      <c r="A841" s="163"/>
      <c r="B841" s="174"/>
      <c r="C841" s="165"/>
      <c r="D841" s="166"/>
      <c r="E841" s="166"/>
      <c r="F841" s="167"/>
      <c r="G841" s="167"/>
      <c r="H841" s="167"/>
      <c r="I841" s="163"/>
      <c r="J841" s="168"/>
      <c r="K841" s="168"/>
      <c r="L841" s="168"/>
      <c r="M841" s="166"/>
      <c r="N841" s="169"/>
      <c r="O841" s="167"/>
      <c r="P841" s="168"/>
      <c r="Q841" s="169"/>
      <c r="R841" s="168"/>
      <c r="S841" s="168"/>
      <c r="T841" s="168"/>
      <c r="U841" s="168"/>
      <c r="V841" s="168"/>
      <c r="W841" s="168"/>
      <c r="X841" s="168"/>
      <c r="Y841" s="168"/>
      <c r="Z841" s="168"/>
      <c r="AA841" s="168"/>
      <c r="AB841" s="168"/>
      <c r="AC841" s="168"/>
      <c r="AD841" s="168"/>
      <c r="AE841" s="168"/>
      <c r="AF841" s="168"/>
      <c r="AG841" s="168"/>
      <c r="AH841" s="168"/>
      <c r="AI841" s="168"/>
      <c r="AJ841" s="168"/>
      <c r="AK841" s="168"/>
      <c r="AL841" s="168"/>
      <c r="AM841" s="168"/>
      <c r="AN841" s="166"/>
      <c r="AO841" s="168"/>
      <c r="AP841" s="166"/>
      <c r="AQ841" s="168"/>
      <c r="AR841" s="168"/>
      <c r="AS841" s="168"/>
      <c r="AT841" s="168"/>
      <c r="AU841" s="168"/>
      <c r="AV841" s="168"/>
      <c r="AW841" s="168"/>
      <c r="AX841" s="168"/>
      <c r="AY841" s="168"/>
      <c r="AZ841" s="168"/>
      <c r="BA841" s="166"/>
      <c r="BB841" s="166"/>
      <c r="BC841" s="169"/>
      <c r="BD841" s="170"/>
      <c r="BE841" s="171"/>
      <c r="BF841" s="171"/>
      <c r="BG841" s="171"/>
      <c r="BH841" s="171"/>
      <c r="BI841" s="168"/>
      <c r="BJ841" s="168"/>
      <c r="BK841" s="168"/>
      <c r="BL841" s="168"/>
      <c r="BM841" s="168"/>
    </row>
    <row r="842">
      <c r="A842" s="163"/>
      <c r="B842" s="174"/>
      <c r="C842" s="165"/>
      <c r="D842" s="166"/>
      <c r="E842" s="166"/>
      <c r="F842" s="167"/>
      <c r="G842" s="167"/>
      <c r="H842" s="167"/>
      <c r="I842" s="163"/>
      <c r="J842" s="168"/>
      <c r="K842" s="168"/>
      <c r="L842" s="168"/>
      <c r="M842" s="166"/>
      <c r="N842" s="169"/>
      <c r="O842" s="167"/>
      <c r="P842" s="168"/>
      <c r="Q842" s="169"/>
      <c r="R842" s="168"/>
      <c r="S842" s="168"/>
      <c r="T842" s="168"/>
      <c r="U842" s="168"/>
      <c r="V842" s="168"/>
      <c r="W842" s="168"/>
      <c r="X842" s="168"/>
      <c r="Y842" s="168"/>
      <c r="Z842" s="168"/>
      <c r="AA842" s="168"/>
      <c r="AB842" s="168"/>
      <c r="AC842" s="168"/>
      <c r="AD842" s="168"/>
      <c r="AE842" s="168"/>
      <c r="AF842" s="168"/>
      <c r="AG842" s="168"/>
      <c r="AH842" s="168"/>
      <c r="AI842" s="168"/>
      <c r="AJ842" s="168"/>
      <c r="AK842" s="168"/>
      <c r="AL842" s="168"/>
      <c r="AM842" s="168"/>
      <c r="AN842" s="166"/>
      <c r="AO842" s="168"/>
      <c r="AP842" s="166"/>
      <c r="AQ842" s="168"/>
      <c r="AR842" s="168"/>
      <c r="AS842" s="168"/>
      <c r="AT842" s="168"/>
      <c r="AU842" s="168"/>
      <c r="AV842" s="168"/>
      <c r="AW842" s="168"/>
      <c r="AX842" s="168"/>
      <c r="AY842" s="168"/>
      <c r="AZ842" s="168"/>
      <c r="BA842" s="166"/>
      <c r="BB842" s="166"/>
      <c r="BC842" s="169"/>
      <c r="BD842" s="170"/>
      <c r="BE842" s="171"/>
      <c r="BF842" s="171"/>
      <c r="BG842" s="171"/>
      <c r="BH842" s="171"/>
      <c r="BI842" s="168"/>
      <c r="BJ842" s="168"/>
      <c r="BK842" s="168"/>
      <c r="BL842" s="168"/>
      <c r="BM842" s="168"/>
    </row>
    <row r="843">
      <c r="A843" s="163"/>
      <c r="B843" s="174"/>
      <c r="C843" s="165"/>
      <c r="D843" s="166"/>
      <c r="E843" s="166"/>
      <c r="F843" s="167"/>
      <c r="G843" s="167"/>
      <c r="H843" s="167"/>
      <c r="I843" s="163"/>
      <c r="J843" s="168"/>
      <c r="K843" s="168"/>
      <c r="L843" s="168"/>
      <c r="M843" s="166"/>
      <c r="N843" s="169"/>
      <c r="O843" s="167"/>
      <c r="P843" s="168"/>
      <c r="Q843" s="169"/>
      <c r="R843" s="168"/>
      <c r="S843" s="168"/>
      <c r="T843" s="168"/>
      <c r="U843" s="168"/>
      <c r="V843" s="168"/>
      <c r="W843" s="168"/>
      <c r="X843" s="168"/>
      <c r="Y843" s="168"/>
      <c r="Z843" s="168"/>
      <c r="AA843" s="168"/>
      <c r="AB843" s="168"/>
      <c r="AC843" s="168"/>
      <c r="AD843" s="168"/>
      <c r="AE843" s="168"/>
      <c r="AF843" s="168"/>
      <c r="AG843" s="168"/>
      <c r="AH843" s="168"/>
      <c r="AI843" s="168"/>
      <c r="AJ843" s="168"/>
      <c r="AK843" s="168"/>
      <c r="AL843" s="168"/>
      <c r="AM843" s="168"/>
      <c r="AN843" s="166"/>
      <c r="AO843" s="168"/>
      <c r="AP843" s="166"/>
      <c r="AQ843" s="168"/>
      <c r="AR843" s="168"/>
      <c r="AS843" s="168"/>
      <c r="AT843" s="168"/>
      <c r="AU843" s="168"/>
      <c r="AV843" s="168"/>
      <c r="AW843" s="168"/>
      <c r="AX843" s="168"/>
      <c r="AY843" s="168"/>
      <c r="AZ843" s="168"/>
      <c r="BA843" s="166"/>
      <c r="BB843" s="166"/>
      <c r="BC843" s="169"/>
      <c r="BD843" s="170"/>
      <c r="BE843" s="171"/>
      <c r="BF843" s="171"/>
      <c r="BG843" s="171"/>
      <c r="BH843" s="171"/>
      <c r="BI843" s="168"/>
      <c r="BJ843" s="168"/>
      <c r="BK843" s="168"/>
      <c r="BL843" s="168"/>
      <c r="BM843" s="168"/>
    </row>
    <row r="844">
      <c r="A844" s="163"/>
      <c r="B844" s="174"/>
      <c r="C844" s="165"/>
      <c r="D844" s="166"/>
      <c r="E844" s="166"/>
      <c r="F844" s="167"/>
      <c r="G844" s="167"/>
      <c r="H844" s="167"/>
      <c r="I844" s="163"/>
      <c r="J844" s="168"/>
      <c r="K844" s="168"/>
      <c r="L844" s="168"/>
      <c r="M844" s="166"/>
      <c r="N844" s="169"/>
      <c r="O844" s="167"/>
      <c r="P844" s="168"/>
      <c r="Q844" s="169"/>
      <c r="R844" s="168"/>
      <c r="S844" s="168"/>
      <c r="T844" s="168"/>
      <c r="U844" s="168"/>
      <c r="V844" s="168"/>
      <c r="W844" s="168"/>
      <c r="X844" s="168"/>
      <c r="Y844" s="168"/>
      <c r="Z844" s="168"/>
      <c r="AA844" s="168"/>
      <c r="AB844" s="168"/>
      <c r="AC844" s="168"/>
      <c r="AD844" s="168"/>
      <c r="AE844" s="168"/>
      <c r="AF844" s="168"/>
      <c r="AG844" s="168"/>
      <c r="AH844" s="168"/>
      <c r="AI844" s="168"/>
      <c r="AJ844" s="168"/>
      <c r="AK844" s="168"/>
      <c r="AL844" s="168"/>
      <c r="AM844" s="168"/>
      <c r="AN844" s="166"/>
      <c r="AO844" s="168"/>
      <c r="AP844" s="166"/>
      <c r="AQ844" s="168"/>
      <c r="AR844" s="168"/>
      <c r="AS844" s="168"/>
      <c r="AT844" s="168"/>
      <c r="AU844" s="168"/>
      <c r="AV844" s="168"/>
      <c r="AW844" s="168"/>
      <c r="AX844" s="168"/>
      <c r="AY844" s="168"/>
      <c r="AZ844" s="168"/>
      <c r="BA844" s="166"/>
      <c r="BB844" s="166"/>
      <c r="BC844" s="169"/>
      <c r="BD844" s="170"/>
      <c r="BE844" s="171"/>
      <c r="BF844" s="171"/>
      <c r="BG844" s="171"/>
      <c r="BH844" s="171"/>
      <c r="BI844" s="168"/>
      <c r="BJ844" s="168"/>
      <c r="BK844" s="168"/>
      <c r="BL844" s="168"/>
      <c r="BM844" s="168"/>
    </row>
    <row r="845">
      <c r="A845" s="163"/>
      <c r="B845" s="174"/>
      <c r="C845" s="165"/>
      <c r="D845" s="166"/>
      <c r="E845" s="166"/>
      <c r="F845" s="167"/>
      <c r="G845" s="167"/>
      <c r="H845" s="167"/>
      <c r="I845" s="163"/>
      <c r="J845" s="168"/>
      <c r="K845" s="168"/>
      <c r="L845" s="168"/>
      <c r="M845" s="166"/>
      <c r="N845" s="169"/>
      <c r="O845" s="167"/>
      <c r="P845" s="168"/>
      <c r="Q845" s="169"/>
      <c r="R845" s="168"/>
      <c r="S845" s="168"/>
      <c r="T845" s="168"/>
      <c r="U845" s="168"/>
      <c r="V845" s="168"/>
      <c r="W845" s="168"/>
      <c r="X845" s="168"/>
      <c r="Y845" s="168"/>
      <c r="Z845" s="168"/>
      <c r="AA845" s="168"/>
      <c r="AB845" s="168"/>
      <c r="AC845" s="168"/>
      <c r="AD845" s="168"/>
      <c r="AE845" s="168"/>
      <c r="AF845" s="168"/>
      <c r="AG845" s="168"/>
      <c r="AH845" s="168"/>
      <c r="AI845" s="168"/>
      <c r="AJ845" s="168"/>
      <c r="AK845" s="168"/>
      <c r="AL845" s="168"/>
      <c r="AM845" s="168"/>
      <c r="AN845" s="166"/>
      <c r="AO845" s="168"/>
      <c r="AP845" s="166"/>
      <c r="AQ845" s="168"/>
      <c r="AR845" s="168"/>
      <c r="AS845" s="168"/>
      <c r="AT845" s="168"/>
      <c r="AU845" s="168"/>
      <c r="AV845" s="168"/>
      <c r="AW845" s="168"/>
      <c r="AX845" s="168"/>
      <c r="AY845" s="168"/>
      <c r="AZ845" s="168"/>
      <c r="BA845" s="166"/>
      <c r="BB845" s="166"/>
      <c r="BC845" s="169"/>
      <c r="BD845" s="170"/>
      <c r="BE845" s="171"/>
      <c r="BF845" s="171"/>
      <c r="BG845" s="171"/>
      <c r="BH845" s="171"/>
      <c r="BI845" s="168"/>
      <c r="BJ845" s="168"/>
      <c r="BK845" s="168"/>
      <c r="BL845" s="168"/>
      <c r="BM845" s="168"/>
    </row>
    <row r="846">
      <c r="A846" s="163"/>
      <c r="B846" s="174"/>
      <c r="C846" s="165"/>
      <c r="D846" s="166"/>
      <c r="E846" s="166"/>
      <c r="F846" s="167"/>
      <c r="G846" s="167"/>
      <c r="H846" s="167"/>
      <c r="I846" s="163"/>
      <c r="J846" s="168"/>
      <c r="K846" s="168"/>
      <c r="L846" s="168"/>
      <c r="M846" s="166"/>
      <c r="N846" s="169"/>
      <c r="O846" s="167"/>
      <c r="P846" s="168"/>
      <c r="Q846" s="169"/>
      <c r="R846" s="168"/>
      <c r="S846" s="168"/>
      <c r="T846" s="168"/>
      <c r="U846" s="168"/>
      <c r="V846" s="168"/>
      <c r="W846" s="168"/>
      <c r="X846" s="168"/>
      <c r="Y846" s="168"/>
      <c r="Z846" s="168"/>
      <c r="AA846" s="168"/>
      <c r="AB846" s="168"/>
      <c r="AC846" s="168"/>
      <c r="AD846" s="168"/>
      <c r="AE846" s="168"/>
      <c r="AF846" s="168"/>
      <c r="AG846" s="168"/>
      <c r="AH846" s="168"/>
      <c r="AI846" s="168"/>
      <c r="AJ846" s="168"/>
      <c r="AK846" s="168"/>
      <c r="AL846" s="168"/>
      <c r="AM846" s="168"/>
      <c r="AN846" s="166"/>
      <c r="AO846" s="168"/>
      <c r="AP846" s="166"/>
      <c r="AQ846" s="168"/>
      <c r="AR846" s="168"/>
      <c r="AS846" s="168"/>
      <c r="AT846" s="168"/>
      <c r="AU846" s="168"/>
      <c r="AV846" s="168"/>
      <c r="AW846" s="168"/>
      <c r="AX846" s="168"/>
      <c r="AY846" s="168"/>
      <c r="AZ846" s="168"/>
      <c r="BA846" s="166"/>
      <c r="BB846" s="166"/>
      <c r="BC846" s="169"/>
      <c r="BD846" s="170"/>
      <c r="BE846" s="171"/>
      <c r="BF846" s="171"/>
      <c r="BG846" s="171"/>
      <c r="BH846" s="171"/>
      <c r="BI846" s="168"/>
      <c r="BJ846" s="168"/>
      <c r="BK846" s="168"/>
      <c r="BL846" s="168"/>
      <c r="BM846" s="168"/>
    </row>
    <row r="847">
      <c r="A847" s="163"/>
      <c r="B847" s="174"/>
      <c r="C847" s="165"/>
      <c r="D847" s="166"/>
      <c r="E847" s="166"/>
      <c r="F847" s="167"/>
      <c r="G847" s="167"/>
      <c r="H847" s="167"/>
      <c r="I847" s="163"/>
      <c r="J847" s="168"/>
      <c r="K847" s="168"/>
      <c r="L847" s="168"/>
      <c r="M847" s="166"/>
      <c r="N847" s="169"/>
      <c r="O847" s="167"/>
      <c r="P847" s="168"/>
      <c r="Q847" s="169"/>
      <c r="R847" s="168"/>
      <c r="S847" s="168"/>
      <c r="T847" s="168"/>
      <c r="U847" s="168"/>
      <c r="V847" s="168"/>
      <c r="W847" s="168"/>
      <c r="X847" s="168"/>
      <c r="Y847" s="168"/>
      <c r="Z847" s="168"/>
      <c r="AA847" s="168"/>
      <c r="AB847" s="168"/>
      <c r="AC847" s="168"/>
      <c r="AD847" s="168"/>
      <c r="AE847" s="168"/>
      <c r="AF847" s="168"/>
      <c r="AG847" s="168"/>
      <c r="AH847" s="168"/>
      <c r="AI847" s="168"/>
      <c r="AJ847" s="168"/>
      <c r="AK847" s="168"/>
      <c r="AL847" s="168"/>
      <c r="AM847" s="168"/>
      <c r="AN847" s="166"/>
      <c r="AO847" s="168"/>
      <c r="AP847" s="166"/>
      <c r="AQ847" s="168"/>
      <c r="AR847" s="168"/>
      <c r="AS847" s="168"/>
      <c r="AT847" s="168"/>
      <c r="AU847" s="168"/>
      <c r="AV847" s="168"/>
      <c r="AW847" s="168"/>
      <c r="AX847" s="168"/>
      <c r="AY847" s="168"/>
      <c r="AZ847" s="168"/>
      <c r="BA847" s="166"/>
      <c r="BB847" s="166"/>
      <c r="BC847" s="169"/>
      <c r="BD847" s="170"/>
      <c r="BE847" s="171"/>
      <c r="BF847" s="171"/>
      <c r="BG847" s="171"/>
      <c r="BH847" s="171"/>
      <c r="BI847" s="168"/>
      <c r="BJ847" s="168"/>
      <c r="BK847" s="168"/>
      <c r="BL847" s="168"/>
      <c r="BM847" s="168"/>
    </row>
    <row r="848">
      <c r="A848" s="163"/>
      <c r="B848" s="174"/>
      <c r="C848" s="165"/>
      <c r="D848" s="166"/>
      <c r="E848" s="166"/>
      <c r="F848" s="167"/>
      <c r="G848" s="167"/>
      <c r="H848" s="167"/>
      <c r="I848" s="163"/>
      <c r="J848" s="168"/>
      <c r="K848" s="168"/>
      <c r="L848" s="168"/>
      <c r="M848" s="166"/>
      <c r="N848" s="169"/>
      <c r="O848" s="167"/>
      <c r="P848" s="168"/>
      <c r="Q848" s="169"/>
      <c r="R848" s="168"/>
      <c r="S848" s="168"/>
      <c r="T848" s="168"/>
      <c r="U848" s="168"/>
      <c r="V848" s="168"/>
      <c r="W848" s="168"/>
      <c r="X848" s="168"/>
      <c r="Y848" s="168"/>
      <c r="Z848" s="168"/>
      <c r="AA848" s="168"/>
      <c r="AB848" s="168"/>
      <c r="AC848" s="168"/>
      <c r="AD848" s="168"/>
      <c r="AE848" s="168"/>
      <c r="AF848" s="168"/>
      <c r="AG848" s="168"/>
      <c r="AH848" s="168"/>
      <c r="AI848" s="168"/>
      <c r="AJ848" s="168"/>
      <c r="AK848" s="168"/>
      <c r="AL848" s="168"/>
      <c r="AM848" s="168"/>
      <c r="AN848" s="166"/>
      <c r="AO848" s="168"/>
      <c r="AP848" s="166"/>
      <c r="AQ848" s="168"/>
      <c r="AR848" s="168"/>
      <c r="AS848" s="168"/>
      <c r="AT848" s="168"/>
      <c r="AU848" s="168"/>
      <c r="AV848" s="168"/>
      <c r="AW848" s="168"/>
      <c r="AX848" s="168"/>
      <c r="AY848" s="168"/>
      <c r="AZ848" s="168"/>
      <c r="BA848" s="166"/>
      <c r="BB848" s="166"/>
      <c r="BC848" s="169"/>
      <c r="BD848" s="170"/>
      <c r="BE848" s="171"/>
      <c r="BF848" s="171"/>
      <c r="BG848" s="171"/>
      <c r="BH848" s="171"/>
      <c r="BI848" s="168"/>
      <c r="BJ848" s="168"/>
      <c r="BK848" s="168"/>
      <c r="BL848" s="168"/>
      <c r="BM848" s="168"/>
    </row>
    <row r="849">
      <c r="A849" s="163"/>
      <c r="B849" s="174"/>
      <c r="C849" s="165"/>
      <c r="D849" s="166"/>
      <c r="E849" s="166"/>
      <c r="F849" s="167"/>
      <c r="G849" s="167"/>
      <c r="H849" s="167"/>
      <c r="I849" s="163"/>
      <c r="J849" s="168"/>
      <c r="K849" s="168"/>
      <c r="L849" s="168"/>
      <c r="M849" s="166"/>
      <c r="N849" s="169"/>
      <c r="O849" s="167"/>
      <c r="P849" s="168"/>
      <c r="Q849" s="169"/>
      <c r="R849" s="168"/>
      <c r="S849" s="168"/>
      <c r="T849" s="168"/>
      <c r="U849" s="168"/>
      <c r="V849" s="168"/>
      <c r="W849" s="168"/>
      <c r="X849" s="168"/>
      <c r="Y849" s="168"/>
      <c r="Z849" s="168"/>
      <c r="AA849" s="168"/>
      <c r="AB849" s="168"/>
      <c r="AC849" s="168"/>
      <c r="AD849" s="168"/>
      <c r="AE849" s="168"/>
      <c r="AF849" s="168"/>
      <c r="AG849" s="168"/>
      <c r="AH849" s="168"/>
      <c r="AI849" s="168"/>
      <c r="AJ849" s="168"/>
      <c r="AK849" s="168"/>
      <c r="AL849" s="168"/>
      <c r="AM849" s="168"/>
      <c r="AN849" s="166"/>
      <c r="AO849" s="168"/>
      <c r="AP849" s="166"/>
      <c r="AQ849" s="168"/>
      <c r="AR849" s="168"/>
      <c r="AS849" s="168"/>
      <c r="AT849" s="168"/>
      <c r="AU849" s="168"/>
      <c r="AV849" s="168"/>
      <c r="AW849" s="168"/>
      <c r="AX849" s="168"/>
      <c r="AY849" s="168"/>
      <c r="AZ849" s="168"/>
      <c r="BA849" s="166"/>
      <c r="BB849" s="166"/>
      <c r="BC849" s="169"/>
      <c r="BD849" s="170"/>
      <c r="BE849" s="171"/>
      <c r="BF849" s="171"/>
      <c r="BG849" s="171"/>
      <c r="BH849" s="171"/>
      <c r="BI849" s="168"/>
      <c r="BJ849" s="168"/>
      <c r="BK849" s="168"/>
      <c r="BL849" s="168"/>
      <c r="BM849" s="168"/>
    </row>
    <row r="850">
      <c r="A850" s="163"/>
      <c r="B850" s="174"/>
      <c r="C850" s="165"/>
      <c r="D850" s="166"/>
      <c r="E850" s="166"/>
      <c r="F850" s="167"/>
      <c r="G850" s="167"/>
      <c r="H850" s="167"/>
      <c r="I850" s="163"/>
      <c r="J850" s="168"/>
      <c r="K850" s="168"/>
      <c r="L850" s="168"/>
      <c r="M850" s="166"/>
      <c r="N850" s="169"/>
      <c r="O850" s="167"/>
      <c r="P850" s="168"/>
      <c r="Q850" s="169"/>
      <c r="R850" s="168"/>
      <c r="S850" s="168"/>
      <c r="T850" s="168"/>
      <c r="U850" s="168"/>
      <c r="V850" s="168"/>
      <c r="W850" s="168"/>
      <c r="X850" s="168"/>
      <c r="Y850" s="168"/>
      <c r="Z850" s="168"/>
      <c r="AA850" s="168"/>
      <c r="AB850" s="168"/>
      <c r="AC850" s="168"/>
      <c r="AD850" s="168"/>
      <c r="AE850" s="168"/>
      <c r="AF850" s="168"/>
      <c r="AG850" s="168"/>
      <c r="AH850" s="168"/>
      <c r="AI850" s="168"/>
      <c r="AJ850" s="168"/>
      <c r="AK850" s="168"/>
      <c r="AL850" s="168"/>
      <c r="AM850" s="168"/>
      <c r="AN850" s="166"/>
      <c r="AO850" s="168"/>
      <c r="AP850" s="166"/>
      <c r="AQ850" s="168"/>
      <c r="AR850" s="168"/>
      <c r="AS850" s="168"/>
      <c r="AT850" s="168"/>
      <c r="AU850" s="168"/>
      <c r="AV850" s="168"/>
      <c r="AW850" s="168"/>
      <c r="AX850" s="168"/>
      <c r="AY850" s="168"/>
      <c r="AZ850" s="168"/>
      <c r="BA850" s="166"/>
      <c r="BB850" s="166"/>
      <c r="BC850" s="169"/>
      <c r="BD850" s="170"/>
      <c r="BE850" s="171"/>
      <c r="BF850" s="171"/>
      <c r="BG850" s="171"/>
      <c r="BH850" s="171"/>
      <c r="BI850" s="168"/>
      <c r="BJ850" s="168"/>
      <c r="BK850" s="168"/>
      <c r="BL850" s="168"/>
      <c r="BM850" s="168"/>
    </row>
    <row r="851">
      <c r="A851" s="163"/>
      <c r="B851" s="174"/>
      <c r="C851" s="165"/>
      <c r="D851" s="166"/>
      <c r="E851" s="166"/>
      <c r="F851" s="167"/>
      <c r="G851" s="167"/>
      <c r="H851" s="167"/>
      <c r="I851" s="163"/>
      <c r="J851" s="168"/>
      <c r="K851" s="168"/>
      <c r="L851" s="168"/>
      <c r="M851" s="166"/>
      <c r="N851" s="169"/>
      <c r="O851" s="167"/>
      <c r="P851" s="168"/>
      <c r="Q851" s="169"/>
      <c r="R851" s="168"/>
      <c r="S851" s="168"/>
      <c r="T851" s="168"/>
      <c r="U851" s="168"/>
      <c r="V851" s="168"/>
      <c r="W851" s="168"/>
      <c r="X851" s="168"/>
      <c r="Y851" s="168"/>
      <c r="Z851" s="168"/>
      <c r="AA851" s="168"/>
      <c r="AB851" s="168"/>
      <c r="AC851" s="168"/>
      <c r="AD851" s="168"/>
      <c r="AE851" s="168"/>
      <c r="AF851" s="168"/>
      <c r="AG851" s="168"/>
      <c r="AH851" s="168"/>
      <c r="AI851" s="168"/>
      <c r="AJ851" s="168"/>
      <c r="AK851" s="168"/>
      <c r="AL851" s="168"/>
      <c r="AM851" s="168"/>
      <c r="AN851" s="166"/>
      <c r="AO851" s="168"/>
      <c r="AP851" s="166"/>
      <c r="AQ851" s="168"/>
      <c r="AR851" s="168"/>
      <c r="AS851" s="168"/>
      <c r="AT851" s="168"/>
      <c r="AU851" s="168"/>
      <c r="AV851" s="168"/>
      <c r="AW851" s="168"/>
      <c r="AX851" s="168"/>
      <c r="AY851" s="168"/>
      <c r="AZ851" s="168"/>
      <c r="BA851" s="166"/>
      <c r="BB851" s="166"/>
      <c r="BC851" s="169"/>
      <c r="BD851" s="170"/>
      <c r="BE851" s="171"/>
      <c r="BF851" s="171"/>
      <c r="BG851" s="171"/>
      <c r="BH851" s="171"/>
      <c r="BI851" s="168"/>
      <c r="BJ851" s="168"/>
      <c r="BK851" s="168"/>
      <c r="BL851" s="168"/>
      <c r="BM851" s="168"/>
    </row>
    <row r="852">
      <c r="A852" s="163"/>
      <c r="B852" s="174"/>
      <c r="C852" s="165"/>
      <c r="D852" s="166"/>
      <c r="E852" s="166"/>
      <c r="F852" s="167"/>
      <c r="G852" s="167"/>
      <c r="H852" s="167"/>
      <c r="I852" s="163"/>
      <c r="J852" s="168"/>
      <c r="K852" s="168"/>
      <c r="L852" s="168"/>
      <c r="M852" s="166"/>
      <c r="N852" s="169"/>
      <c r="O852" s="167"/>
      <c r="P852" s="168"/>
      <c r="Q852" s="169"/>
      <c r="R852" s="168"/>
      <c r="S852" s="168"/>
      <c r="T852" s="168"/>
      <c r="U852" s="168"/>
      <c r="V852" s="168"/>
      <c r="W852" s="168"/>
      <c r="X852" s="168"/>
      <c r="Y852" s="168"/>
      <c r="Z852" s="168"/>
      <c r="AA852" s="168"/>
      <c r="AB852" s="168"/>
      <c r="AC852" s="168"/>
      <c r="AD852" s="168"/>
      <c r="AE852" s="168"/>
      <c r="AF852" s="168"/>
      <c r="AG852" s="168"/>
      <c r="AH852" s="168"/>
      <c r="AI852" s="168"/>
      <c r="AJ852" s="168"/>
      <c r="AK852" s="168"/>
      <c r="AL852" s="168"/>
      <c r="AM852" s="168"/>
      <c r="AN852" s="166"/>
      <c r="AO852" s="168"/>
      <c r="AP852" s="166"/>
      <c r="AQ852" s="168"/>
      <c r="AR852" s="168"/>
      <c r="AS852" s="168"/>
      <c r="AT852" s="168"/>
      <c r="AU852" s="168"/>
      <c r="AV852" s="168"/>
      <c r="AW852" s="168"/>
      <c r="AX852" s="168"/>
      <c r="AY852" s="168"/>
      <c r="AZ852" s="168"/>
      <c r="BA852" s="166"/>
      <c r="BB852" s="166"/>
      <c r="BC852" s="169"/>
      <c r="BD852" s="170"/>
      <c r="BE852" s="171"/>
      <c r="BF852" s="171"/>
      <c r="BG852" s="171"/>
      <c r="BH852" s="171"/>
      <c r="BI852" s="168"/>
      <c r="BJ852" s="168"/>
      <c r="BK852" s="168"/>
      <c r="BL852" s="168"/>
      <c r="BM852" s="168"/>
    </row>
    <row r="853">
      <c r="A853" s="163"/>
      <c r="B853" s="174"/>
      <c r="C853" s="165"/>
      <c r="D853" s="166"/>
      <c r="E853" s="166"/>
      <c r="F853" s="167"/>
      <c r="G853" s="167"/>
      <c r="H853" s="167"/>
      <c r="I853" s="163"/>
      <c r="J853" s="168"/>
      <c r="K853" s="168"/>
      <c r="L853" s="168"/>
      <c r="M853" s="166"/>
      <c r="N853" s="169"/>
      <c r="O853" s="167"/>
      <c r="P853" s="168"/>
      <c r="Q853" s="169"/>
      <c r="R853" s="168"/>
      <c r="S853" s="168"/>
      <c r="T853" s="168"/>
      <c r="U853" s="168"/>
      <c r="V853" s="168"/>
      <c r="W853" s="168"/>
      <c r="X853" s="168"/>
      <c r="Y853" s="168"/>
      <c r="Z853" s="168"/>
      <c r="AA853" s="168"/>
      <c r="AB853" s="168"/>
      <c r="AC853" s="168"/>
      <c r="AD853" s="168"/>
      <c r="AE853" s="168"/>
      <c r="AF853" s="168"/>
      <c r="AG853" s="168"/>
      <c r="AH853" s="168"/>
      <c r="AI853" s="168"/>
      <c r="AJ853" s="168"/>
      <c r="AK853" s="168"/>
      <c r="AL853" s="168"/>
      <c r="AM853" s="168"/>
      <c r="AN853" s="166"/>
      <c r="AO853" s="168"/>
      <c r="AP853" s="166"/>
      <c r="AQ853" s="168"/>
      <c r="AR853" s="168"/>
      <c r="AS853" s="168"/>
      <c r="AT853" s="168"/>
      <c r="AU853" s="168"/>
      <c r="AV853" s="168"/>
      <c r="AW853" s="168"/>
      <c r="AX853" s="168"/>
      <c r="AY853" s="168"/>
      <c r="AZ853" s="168"/>
      <c r="BA853" s="166"/>
      <c r="BB853" s="166"/>
      <c r="BC853" s="169"/>
      <c r="BD853" s="170"/>
      <c r="BE853" s="171"/>
      <c r="BF853" s="171"/>
      <c r="BG853" s="171"/>
      <c r="BH853" s="171"/>
      <c r="BI853" s="168"/>
      <c r="BJ853" s="168"/>
      <c r="BK853" s="168"/>
      <c r="BL853" s="168"/>
      <c r="BM853" s="168"/>
    </row>
    <row r="854">
      <c r="A854" s="163"/>
      <c r="B854" s="174"/>
      <c r="C854" s="165"/>
      <c r="D854" s="166"/>
      <c r="E854" s="166"/>
      <c r="F854" s="167"/>
      <c r="G854" s="167"/>
      <c r="H854" s="167"/>
      <c r="I854" s="163"/>
      <c r="J854" s="168"/>
      <c r="K854" s="168"/>
      <c r="L854" s="168"/>
      <c r="M854" s="166"/>
      <c r="N854" s="169"/>
      <c r="O854" s="167"/>
      <c r="P854" s="168"/>
      <c r="Q854" s="169"/>
      <c r="R854" s="168"/>
      <c r="S854" s="168"/>
      <c r="T854" s="168"/>
      <c r="U854" s="168"/>
      <c r="V854" s="168"/>
      <c r="W854" s="168"/>
      <c r="X854" s="168"/>
      <c r="Y854" s="168"/>
      <c r="Z854" s="168"/>
      <c r="AA854" s="168"/>
      <c r="AB854" s="168"/>
      <c r="AC854" s="168"/>
      <c r="AD854" s="168"/>
      <c r="AE854" s="168"/>
      <c r="AF854" s="168"/>
      <c r="AG854" s="168"/>
      <c r="AH854" s="168"/>
      <c r="AI854" s="168"/>
      <c r="AJ854" s="168"/>
      <c r="AK854" s="168"/>
      <c r="AL854" s="168"/>
      <c r="AM854" s="168"/>
      <c r="AN854" s="166"/>
      <c r="AO854" s="168"/>
      <c r="AP854" s="166"/>
      <c r="AQ854" s="168"/>
      <c r="AR854" s="168"/>
      <c r="AS854" s="168"/>
      <c r="AT854" s="168"/>
      <c r="AU854" s="168"/>
      <c r="AV854" s="168"/>
      <c r="AW854" s="168"/>
      <c r="AX854" s="168"/>
      <c r="AY854" s="168"/>
      <c r="AZ854" s="168"/>
      <c r="BA854" s="166"/>
      <c r="BB854" s="166"/>
      <c r="BC854" s="169"/>
      <c r="BD854" s="170"/>
      <c r="BE854" s="171"/>
      <c r="BF854" s="171"/>
      <c r="BG854" s="171"/>
      <c r="BH854" s="171"/>
      <c r="BI854" s="168"/>
      <c r="BJ854" s="168"/>
      <c r="BK854" s="168"/>
      <c r="BL854" s="168"/>
      <c r="BM854" s="168"/>
    </row>
    <row r="855">
      <c r="A855" s="163"/>
      <c r="B855" s="174"/>
      <c r="C855" s="165"/>
      <c r="D855" s="166"/>
      <c r="E855" s="166"/>
      <c r="F855" s="167"/>
      <c r="G855" s="167"/>
      <c r="H855" s="167"/>
      <c r="I855" s="163"/>
      <c r="J855" s="168"/>
      <c r="K855" s="168"/>
      <c r="L855" s="168"/>
      <c r="M855" s="166"/>
      <c r="N855" s="169"/>
      <c r="O855" s="167"/>
      <c r="P855" s="168"/>
      <c r="Q855" s="169"/>
      <c r="R855" s="168"/>
      <c r="S855" s="168"/>
      <c r="T855" s="168"/>
      <c r="U855" s="168"/>
      <c r="V855" s="168"/>
      <c r="W855" s="168"/>
      <c r="X855" s="168"/>
      <c r="Y855" s="168"/>
      <c r="Z855" s="168"/>
      <c r="AA855" s="168"/>
      <c r="AB855" s="168"/>
      <c r="AC855" s="168"/>
      <c r="AD855" s="168"/>
      <c r="AE855" s="168"/>
      <c r="AF855" s="168"/>
      <c r="AG855" s="168"/>
      <c r="AH855" s="168"/>
      <c r="AI855" s="168"/>
      <c r="AJ855" s="168"/>
      <c r="AK855" s="168"/>
      <c r="AL855" s="168"/>
      <c r="AM855" s="168"/>
      <c r="AN855" s="166"/>
      <c r="AO855" s="168"/>
      <c r="AP855" s="166"/>
      <c r="AQ855" s="168"/>
      <c r="AR855" s="168"/>
      <c r="AS855" s="168"/>
      <c r="AT855" s="168"/>
      <c r="AU855" s="168"/>
      <c r="AV855" s="168"/>
      <c r="AW855" s="168"/>
      <c r="AX855" s="168"/>
      <c r="AY855" s="168"/>
      <c r="AZ855" s="168"/>
      <c r="BA855" s="166"/>
      <c r="BB855" s="166"/>
      <c r="BC855" s="169"/>
      <c r="BD855" s="170"/>
      <c r="BE855" s="171"/>
      <c r="BF855" s="171"/>
      <c r="BG855" s="171"/>
      <c r="BH855" s="171"/>
      <c r="BI855" s="168"/>
      <c r="BJ855" s="168"/>
      <c r="BK855" s="168"/>
      <c r="BL855" s="168"/>
      <c r="BM855" s="168"/>
    </row>
    <row r="856">
      <c r="A856" s="163"/>
      <c r="B856" s="174"/>
      <c r="C856" s="165"/>
      <c r="D856" s="166"/>
      <c r="E856" s="166"/>
      <c r="F856" s="167"/>
      <c r="G856" s="167"/>
      <c r="H856" s="167"/>
      <c r="I856" s="163"/>
      <c r="J856" s="168"/>
      <c r="K856" s="168"/>
      <c r="L856" s="168"/>
      <c r="M856" s="166"/>
      <c r="N856" s="169"/>
      <c r="O856" s="167"/>
      <c r="P856" s="168"/>
      <c r="Q856" s="169"/>
      <c r="R856" s="168"/>
      <c r="S856" s="168"/>
      <c r="T856" s="168"/>
      <c r="U856" s="168"/>
      <c r="V856" s="168"/>
      <c r="W856" s="168"/>
      <c r="X856" s="168"/>
      <c r="Y856" s="168"/>
      <c r="Z856" s="168"/>
      <c r="AA856" s="168"/>
      <c r="AB856" s="168"/>
      <c r="AC856" s="168"/>
      <c r="AD856" s="168"/>
      <c r="AE856" s="168"/>
      <c r="AF856" s="168"/>
      <c r="AG856" s="168"/>
      <c r="AH856" s="168"/>
      <c r="AI856" s="168"/>
      <c r="AJ856" s="168"/>
      <c r="AK856" s="168"/>
      <c r="AL856" s="168"/>
      <c r="AM856" s="168"/>
      <c r="AN856" s="166"/>
      <c r="AO856" s="168"/>
      <c r="AP856" s="166"/>
      <c r="AQ856" s="168"/>
      <c r="AR856" s="168"/>
      <c r="AS856" s="168"/>
      <c r="AT856" s="168"/>
      <c r="AU856" s="168"/>
      <c r="AV856" s="168"/>
      <c r="AW856" s="168"/>
      <c r="AX856" s="168"/>
      <c r="AY856" s="168"/>
      <c r="AZ856" s="168"/>
      <c r="BA856" s="166"/>
      <c r="BB856" s="166"/>
      <c r="BC856" s="169"/>
      <c r="BD856" s="170"/>
      <c r="BE856" s="171"/>
      <c r="BF856" s="171"/>
      <c r="BG856" s="171"/>
      <c r="BH856" s="171"/>
      <c r="BI856" s="168"/>
      <c r="BJ856" s="168"/>
      <c r="BK856" s="168"/>
      <c r="BL856" s="168"/>
      <c r="BM856" s="168"/>
    </row>
    <row r="857">
      <c r="A857" s="163"/>
      <c r="B857" s="174"/>
      <c r="C857" s="165"/>
      <c r="D857" s="166"/>
      <c r="E857" s="166"/>
      <c r="F857" s="167"/>
      <c r="G857" s="167"/>
      <c r="H857" s="167"/>
      <c r="I857" s="163"/>
      <c r="J857" s="168"/>
      <c r="K857" s="168"/>
      <c r="L857" s="168"/>
      <c r="M857" s="166"/>
      <c r="N857" s="169"/>
      <c r="O857" s="167"/>
      <c r="P857" s="168"/>
      <c r="Q857" s="169"/>
      <c r="R857" s="168"/>
      <c r="S857" s="168"/>
      <c r="T857" s="168"/>
      <c r="U857" s="168"/>
      <c r="V857" s="168"/>
      <c r="W857" s="168"/>
      <c r="X857" s="168"/>
      <c r="Y857" s="168"/>
      <c r="Z857" s="168"/>
      <c r="AA857" s="168"/>
      <c r="AB857" s="168"/>
      <c r="AC857" s="168"/>
      <c r="AD857" s="168"/>
      <c r="AE857" s="168"/>
      <c r="AF857" s="168"/>
      <c r="AG857" s="168"/>
      <c r="AH857" s="168"/>
      <c r="AI857" s="168"/>
      <c r="AJ857" s="168"/>
      <c r="AK857" s="168"/>
      <c r="AL857" s="168"/>
      <c r="AM857" s="168"/>
      <c r="AN857" s="166"/>
      <c r="AO857" s="168"/>
      <c r="AP857" s="166"/>
      <c r="AQ857" s="168"/>
      <c r="AR857" s="168"/>
      <c r="AS857" s="168"/>
      <c r="AT857" s="168"/>
      <c r="AU857" s="168"/>
      <c r="AV857" s="168"/>
      <c r="AW857" s="168"/>
      <c r="AX857" s="168"/>
      <c r="AY857" s="168"/>
      <c r="AZ857" s="168"/>
      <c r="BA857" s="166"/>
      <c r="BB857" s="166"/>
      <c r="BC857" s="169"/>
      <c r="BD857" s="170"/>
      <c r="BE857" s="171"/>
      <c r="BF857" s="171"/>
      <c r="BG857" s="171"/>
      <c r="BH857" s="171"/>
      <c r="BI857" s="168"/>
      <c r="BJ857" s="168"/>
      <c r="BK857" s="168"/>
      <c r="BL857" s="168"/>
      <c r="BM857" s="168"/>
    </row>
    <row r="858">
      <c r="A858" s="163"/>
      <c r="B858" s="174"/>
      <c r="C858" s="165"/>
      <c r="D858" s="166"/>
      <c r="E858" s="166"/>
      <c r="F858" s="167"/>
      <c r="G858" s="167"/>
      <c r="H858" s="167"/>
      <c r="I858" s="163"/>
      <c r="J858" s="168"/>
      <c r="K858" s="168"/>
      <c r="L858" s="168"/>
      <c r="M858" s="166"/>
      <c r="N858" s="169"/>
      <c r="O858" s="167"/>
      <c r="P858" s="168"/>
      <c r="Q858" s="169"/>
      <c r="R858" s="168"/>
      <c r="S858" s="168"/>
      <c r="T858" s="168"/>
      <c r="U858" s="168"/>
      <c r="V858" s="168"/>
      <c r="W858" s="168"/>
      <c r="X858" s="168"/>
      <c r="Y858" s="168"/>
      <c r="Z858" s="168"/>
      <c r="AA858" s="168"/>
      <c r="AB858" s="168"/>
      <c r="AC858" s="168"/>
      <c r="AD858" s="168"/>
      <c r="AE858" s="168"/>
      <c r="AF858" s="168"/>
      <c r="AG858" s="168"/>
      <c r="AH858" s="168"/>
      <c r="AI858" s="168"/>
      <c r="AJ858" s="168"/>
      <c r="AK858" s="168"/>
      <c r="AL858" s="168"/>
      <c r="AM858" s="168"/>
      <c r="AN858" s="166"/>
      <c r="AO858" s="168"/>
      <c r="AP858" s="166"/>
      <c r="AQ858" s="168"/>
      <c r="AR858" s="168"/>
      <c r="AS858" s="168"/>
      <c r="AT858" s="168"/>
      <c r="AU858" s="168"/>
      <c r="AV858" s="168"/>
      <c r="AW858" s="168"/>
      <c r="AX858" s="168"/>
      <c r="AY858" s="168"/>
      <c r="AZ858" s="168"/>
      <c r="BA858" s="166"/>
      <c r="BB858" s="166"/>
      <c r="BC858" s="169"/>
      <c r="BD858" s="170"/>
      <c r="BE858" s="171"/>
      <c r="BF858" s="171"/>
      <c r="BG858" s="171"/>
      <c r="BH858" s="171"/>
      <c r="BI858" s="168"/>
      <c r="BJ858" s="168"/>
      <c r="BK858" s="168"/>
      <c r="BL858" s="168"/>
      <c r="BM858" s="168"/>
    </row>
    <row r="859">
      <c r="A859" s="163"/>
      <c r="B859" s="174"/>
      <c r="C859" s="165"/>
      <c r="D859" s="166"/>
      <c r="E859" s="166"/>
      <c r="F859" s="167"/>
      <c r="G859" s="167"/>
      <c r="H859" s="167"/>
      <c r="I859" s="163"/>
      <c r="J859" s="168"/>
      <c r="K859" s="168"/>
      <c r="L859" s="168"/>
      <c r="M859" s="166"/>
      <c r="N859" s="169"/>
      <c r="O859" s="167"/>
      <c r="P859" s="168"/>
      <c r="Q859" s="169"/>
      <c r="R859" s="168"/>
      <c r="S859" s="168"/>
      <c r="T859" s="168"/>
      <c r="U859" s="168"/>
      <c r="V859" s="168"/>
      <c r="W859" s="168"/>
      <c r="X859" s="168"/>
      <c r="Y859" s="168"/>
      <c r="Z859" s="168"/>
      <c r="AA859" s="168"/>
      <c r="AB859" s="168"/>
      <c r="AC859" s="168"/>
      <c r="AD859" s="168"/>
      <c r="AE859" s="168"/>
      <c r="AF859" s="168"/>
      <c r="AG859" s="168"/>
      <c r="AH859" s="168"/>
      <c r="AI859" s="168"/>
      <c r="AJ859" s="168"/>
      <c r="AK859" s="168"/>
      <c r="AL859" s="168"/>
      <c r="AM859" s="168"/>
      <c r="AN859" s="166"/>
      <c r="AO859" s="168"/>
      <c r="AP859" s="166"/>
      <c r="AQ859" s="168"/>
      <c r="AR859" s="168"/>
      <c r="AS859" s="168"/>
      <c r="AT859" s="168"/>
      <c r="AU859" s="168"/>
      <c r="AV859" s="168"/>
      <c r="AW859" s="168"/>
      <c r="AX859" s="168"/>
      <c r="AY859" s="168"/>
      <c r="AZ859" s="168"/>
      <c r="BA859" s="166"/>
      <c r="BB859" s="166"/>
      <c r="BC859" s="169"/>
      <c r="BD859" s="170"/>
      <c r="BE859" s="171"/>
      <c r="BF859" s="171"/>
      <c r="BG859" s="171"/>
      <c r="BH859" s="171"/>
      <c r="BI859" s="168"/>
      <c r="BJ859" s="168"/>
      <c r="BK859" s="168"/>
      <c r="BL859" s="168"/>
      <c r="BM859" s="168"/>
    </row>
    <row r="860">
      <c r="A860" s="163"/>
      <c r="B860" s="174"/>
      <c r="C860" s="165"/>
      <c r="D860" s="166"/>
      <c r="E860" s="166"/>
      <c r="F860" s="167"/>
      <c r="G860" s="167"/>
      <c r="H860" s="167"/>
      <c r="I860" s="163"/>
      <c r="J860" s="168"/>
      <c r="K860" s="168"/>
      <c r="L860" s="168"/>
      <c r="M860" s="166"/>
      <c r="N860" s="169"/>
      <c r="O860" s="167"/>
      <c r="P860" s="168"/>
      <c r="Q860" s="169"/>
      <c r="R860" s="168"/>
      <c r="S860" s="168"/>
      <c r="T860" s="168"/>
      <c r="U860" s="168"/>
      <c r="V860" s="168"/>
      <c r="W860" s="168"/>
      <c r="X860" s="168"/>
      <c r="Y860" s="168"/>
      <c r="Z860" s="168"/>
      <c r="AA860" s="168"/>
      <c r="AB860" s="168"/>
      <c r="AC860" s="168"/>
      <c r="AD860" s="168"/>
      <c r="AE860" s="168"/>
      <c r="AF860" s="168"/>
      <c r="AG860" s="168"/>
      <c r="AH860" s="168"/>
      <c r="AI860" s="168"/>
      <c r="AJ860" s="168"/>
      <c r="AK860" s="168"/>
      <c r="AL860" s="168"/>
      <c r="AM860" s="168"/>
      <c r="AN860" s="166"/>
      <c r="AO860" s="168"/>
      <c r="AP860" s="166"/>
      <c r="AQ860" s="168"/>
      <c r="AR860" s="168"/>
      <c r="AS860" s="168"/>
      <c r="AT860" s="168"/>
      <c r="AU860" s="168"/>
      <c r="AV860" s="168"/>
      <c r="AW860" s="168"/>
      <c r="AX860" s="168"/>
      <c r="AY860" s="168"/>
      <c r="AZ860" s="168"/>
      <c r="BA860" s="166"/>
      <c r="BB860" s="166"/>
      <c r="BC860" s="169"/>
      <c r="BD860" s="170"/>
      <c r="BE860" s="171"/>
      <c r="BF860" s="171"/>
      <c r="BG860" s="171"/>
      <c r="BH860" s="171"/>
      <c r="BI860" s="168"/>
      <c r="BJ860" s="168"/>
      <c r="BK860" s="168"/>
      <c r="BL860" s="168"/>
      <c r="BM860" s="168"/>
    </row>
    <row r="861">
      <c r="A861" s="163"/>
      <c r="B861" s="174"/>
      <c r="C861" s="165"/>
      <c r="D861" s="166"/>
      <c r="E861" s="166"/>
      <c r="F861" s="167"/>
      <c r="G861" s="167"/>
      <c r="H861" s="167"/>
      <c r="I861" s="163"/>
      <c r="J861" s="168"/>
      <c r="K861" s="168"/>
      <c r="L861" s="168"/>
      <c r="M861" s="166"/>
      <c r="N861" s="169"/>
      <c r="O861" s="167"/>
      <c r="P861" s="168"/>
      <c r="Q861" s="169"/>
      <c r="R861" s="168"/>
      <c r="S861" s="168"/>
      <c r="T861" s="168"/>
      <c r="U861" s="168"/>
      <c r="V861" s="168"/>
      <c r="W861" s="168"/>
      <c r="X861" s="168"/>
      <c r="Y861" s="168"/>
      <c r="Z861" s="168"/>
      <c r="AA861" s="168"/>
      <c r="AB861" s="168"/>
      <c r="AC861" s="168"/>
      <c r="AD861" s="168"/>
      <c r="AE861" s="168"/>
      <c r="AF861" s="168"/>
      <c r="AG861" s="168"/>
      <c r="AH861" s="168"/>
      <c r="AI861" s="168"/>
      <c r="AJ861" s="168"/>
      <c r="AK861" s="168"/>
      <c r="AL861" s="168"/>
      <c r="AM861" s="168"/>
      <c r="AN861" s="166"/>
      <c r="AO861" s="168"/>
      <c r="AP861" s="166"/>
      <c r="AQ861" s="168"/>
      <c r="AR861" s="168"/>
      <c r="AS861" s="168"/>
      <c r="AT861" s="168"/>
      <c r="AU861" s="168"/>
      <c r="AV861" s="168"/>
      <c r="AW861" s="168"/>
      <c r="AX861" s="168"/>
      <c r="AY861" s="168"/>
      <c r="AZ861" s="168"/>
      <c r="BA861" s="166"/>
      <c r="BB861" s="166"/>
      <c r="BC861" s="169"/>
      <c r="BD861" s="170"/>
      <c r="BE861" s="171"/>
      <c r="BF861" s="171"/>
      <c r="BG861" s="171"/>
      <c r="BH861" s="171"/>
      <c r="BI861" s="168"/>
      <c r="BJ861" s="168"/>
      <c r="BK861" s="168"/>
      <c r="BL861" s="168"/>
      <c r="BM861" s="168"/>
    </row>
    <row r="862">
      <c r="A862" s="163"/>
      <c r="B862" s="174"/>
      <c r="C862" s="165"/>
      <c r="D862" s="166"/>
      <c r="E862" s="166"/>
      <c r="F862" s="167"/>
      <c r="G862" s="167"/>
      <c r="H862" s="167"/>
      <c r="I862" s="163"/>
      <c r="J862" s="168"/>
      <c r="K862" s="168"/>
      <c r="L862" s="168"/>
      <c r="M862" s="166"/>
      <c r="N862" s="169"/>
      <c r="O862" s="167"/>
      <c r="P862" s="168"/>
      <c r="Q862" s="169"/>
      <c r="R862" s="168"/>
      <c r="S862" s="168"/>
      <c r="T862" s="168"/>
      <c r="U862" s="168"/>
      <c r="V862" s="168"/>
      <c r="W862" s="168"/>
      <c r="X862" s="168"/>
      <c r="Y862" s="168"/>
      <c r="Z862" s="168"/>
      <c r="AA862" s="168"/>
      <c r="AB862" s="168"/>
      <c r="AC862" s="168"/>
      <c r="AD862" s="168"/>
      <c r="AE862" s="168"/>
      <c r="AF862" s="168"/>
      <c r="AG862" s="168"/>
      <c r="AH862" s="168"/>
      <c r="AI862" s="168"/>
      <c r="AJ862" s="168"/>
      <c r="AK862" s="168"/>
      <c r="AL862" s="168"/>
      <c r="AM862" s="168"/>
      <c r="AN862" s="166"/>
      <c r="AO862" s="168"/>
      <c r="AP862" s="166"/>
      <c r="AQ862" s="168"/>
      <c r="AR862" s="168"/>
      <c r="AS862" s="168"/>
      <c r="AT862" s="168"/>
      <c r="AU862" s="168"/>
      <c r="AV862" s="168"/>
      <c r="AW862" s="168"/>
      <c r="AX862" s="168"/>
      <c r="AY862" s="168"/>
      <c r="AZ862" s="168"/>
      <c r="BA862" s="166"/>
      <c r="BB862" s="166"/>
      <c r="BC862" s="169"/>
      <c r="BD862" s="170"/>
      <c r="BE862" s="171"/>
      <c r="BF862" s="171"/>
      <c r="BG862" s="171"/>
      <c r="BH862" s="171"/>
      <c r="BI862" s="168"/>
      <c r="BJ862" s="168"/>
      <c r="BK862" s="168"/>
      <c r="BL862" s="168"/>
      <c r="BM862" s="168"/>
    </row>
    <row r="863">
      <c r="A863" s="163"/>
      <c r="B863" s="174"/>
      <c r="C863" s="165"/>
      <c r="D863" s="166"/>
      <c r="E863" s="166"/>
      <c r="F863" s="167"/>
      <c r="G863" s="167"/>
      <c r="H863" s="167"/>
      <c r="I863" s="163"/>
      <c r="J863" s="168"/>
      <c r="K863" s="168"/>
      <c r="L863" s="168"/>
      <c r="M863" s="166"/>
      <c r="N863" s="169"/>
      <c r="O863" s="167"/>
      <c r="P863" s="168"/>
      <c r="Q863" s="169"/>
      <c r="R863" s="168"/>
      <c r="S863" s="168"/>
      <c r="T863" s="168"/>
      <c r="U863" s="168"/>
      <c r="V863" s="168"/>
      <c r="W863" s="168"/>
      <c r="X863" s="168"/>
      <c r="Y863" s="168"/>
      <c r="Z863" s="168"/>
      <c r="AA863" s="168"/>
      <c r="AB863" s="168"/>
      <c r="AC863" s="168"/>
      <c r="AD863" s="168"/>
      <c r="AE863" s="168"/>
      <c r="AF863" s="168"/>
      <c r="AG863" s="168"/>
      <c r="AH863" s="168"/>
      <c r="AI863" s="168"/>
      <c r="AJ863" s="168"/>
      <c r="AK863" s="168"/>
      <c r="AL863" s="168"/>
      <c r="AM863" s="168"/>
      <c r="AN863" s="166"/>
      <c r="AO863" s="168"/>
      <c r="AP863" s="166"/>
      <c r="AQ863" s="168"/>
      <c r="AR863" s="168"/>
      <c r="AS863" s="168"/>
      <c r="AT863" s="168"/>
      <c r="AU863" s="168"/>
      <c r="AV863" s="168"/>
      <c r="AW863" s="168"/>
      <c r="AX863" s="168"/>
      <c r="AY863" s="168"/>
      <c r="AZ863" s="168"/>
      <c r="BA863" s="166"/>
      <c r="BB863" s="166"/>
      <c r="BC863" s="169"/>
      <c r="BD863" s="170"/>
      <c r="BE863" s="171"/>
      <c r="BF863" s="171"/>
      <c r="BG863" s="171"/>
      <c r="BH863" s="171"/>
      <c r="BI863" s="168"/>
      <c r="BJ863" s="168"/>
      <c r="BK863" s="168"/>
      <c r="BL863" s="168"/>
      <c r="BM863" s="168"/>
    </row>
    <row r="864">
      <c r="A864" s="163"/>
      <c r="B864" s="174"/>
      <c r="C864" s="165"/>
      <c r="D864" s="166"/>
      <c r="E864" s="166"/>
      <c r="F864" s="167"/>
      <c r="G864" s="167"/>
      <c r="H864" s="167"/>
      <c r="I864" s="163"/>
      <c r="J864" s="168"/>
      <c r="K864" s="168"/>
      <c r="L864" s="168"/>
      <c r="M864" s="166"/>
      <c r="N864" s="169"/>
      <c r="O864" s="167"/>
      <c r="P864" s="168"/>
      <c r="Q864" s="169"/>
      <c r="R864" s="168"/>
      <c r="S864" s="168"/>
      <c r="T864" s="168"/>
      <c r="U864" s="168"/>
      <c r="V864" s="168"/>
      <c r="W864" s="168"/>
      <c r="X864" s="168"/>
      <c r="Y864" s="168"/>
      <c r="Z864" s="168"/>
      <c r="AA864" s="168"/>
      <c r="AB864" s="168"/>
      <c r="AC864" s="168"/>
      <c r="AD864" s="168"/>
      <c r="AE864" s="168"/>
      <c r="AF864" s="168"/>
      <c r="AG864" s="168"/>
      <c r="AH864" s="168"/>
      <c r="AI864" s="168"/>
      <c r="AJ864" s="168"/>
      <c r="AK864" s="168"/>
      <c r="AL864" s="168"/>
      <c r="AM864" s="168"/>
      <c r="AN864" s="166"/>
      <c r="AO864" s="168"/>
      <c r="AP864" s="166"/>
      <c r="AQ864" s="168"/>
      <c r="AR864" s="168"/>
      <c r="AS864" s="168"/>
      <c r="AT864" s="168"/>
      <c r="AU864" s="168"/>
      <c r="AV864" s="168"/>
      <c r="AW864" s="168"/>
      <c r="AX864" s="168"/>
      <c r="AY864" s="168"/>
      <c r="AZ864" s="168"/>
      <c r="BA864" s="166"/>
      <c r="BB864" s="166"/>
      <c r="BC864" s="169"/>
      <c r="BD864" s="170"/>
      <c r="BE864" s="171"/>
      <c r="BF864" s="171"/>
      <c r="BG864" s="171"/>
      <c r="BH864" s="171"/>
      <c r="BI864" s="168"/>
      <c r="BJ864" s="168"/>
      <c r="BK864" s="168"/>
      <c r="BL864" s="168"/>
      <c r="BM864" s="168"/>
    </row>
    <row r="865">
      <c r="A865" s="163"/>
      <c r="B865" s="174"/>
      <c r="C865" s="165"/>
      <c r="D865" s="166"/>
      <c r="E865" s="166"/>
      <c r="F865" s="167"/>
      <c r="G865" s="167"/>
      <c r="H865" s="167"/>
      <c r="I865" s="163"/>
      <c r="J865" s="168"/>
      <c r="K865" s="168"/>
      <c r="L865" s="168"/>
      <c r="M865" s="166"/>
      <c r="N865" s="169"/>
      <c r="O865" s="167"/>
      <c r="P865" s="168"/>
      <c r="Q865" s="169"/>
      <c r="R865" s="168"/>
      <c r="S865" s="168"/>
      <c r="T865" s="168"/>
      <c r="U865" s="168"/>
      <c r="V865" s="168"/>
      <c r="W865" s="168"/>
      <c r="X865" s="168"/>
      <c r="Y865" s="168"/>
      <c r="Z865" s="168"/>
      <c r="AA865" s="168"/>
      <c r="AB865" s="168"/>
      <c r="AC865" s="168"/>
      <c r="AD865" s="168"/>
      <c r="AE865" s="168"/>
      <c r="AF865" s="168"/>
      <c r="AG865" s="168"/>
      <c r="AH865" s="168"/>
      <c r="AI865" s="168"/>
      <c r="AJ865" s="168"/>
      <c r="AK865" s="168"/>
      <c r="AL865" s="168"/>
      <c r="AM865" s="168"/>
      <c r="AN865" s="166"/>
      <c r="AO865" s="168"/>
      <c r="AP865" s="166"/>
      <c r="AQ865" s="168"/>
      <c r="AR865" s="168"/>
      <c r="AS865" s="168"/>
      <c r="AT865" s="168"/>
      <c r="AU865" s="168"/>
      <c r="AV865" s="168"/>
      <c r="AW865" s="168"/>
      <c r="AX865" s="168"/>
      <c r="AY865" s="168"/>
      <c r="AZ865" s="168"/>
      <c r="BA865" s="166"/>
      <c r="BB865" s="166"/>
      <c r="BC865" s="169"/>
      <c r="BD865" s="170"/>
      <c r="BE865" s="171"/>
      <c r="BF865" s="171"/>
      <c r="BG865" s="171"/>
      <c r="BH865" s="171"/>
      <c r="BI865" s="168"/>
      <c r="BJ865" s="168"/>
      <c r="BK865" s="168"/>
      <c r="BL865" s="168"/>
      <c r="BM865" s="168"/>
    </row>
    <row r="866">
      <c r="A866" s="163"/>
      <c r="B866" s="174"/>
      <c r="C866" s="165"/>
      <c r="D866" s="166"/>
      <c r="E866" s="166"/>
      <c r="F866" s="167"/>
      <c r="G866" s="167"/>
      <c r="H866" s="167"/>
      <c r="I866" s="163"/>
      <c r="J866" s="168"/>
      <c r="K866" s="168"/>
      <c r="L866" s="168"/>
      <c r="M866" s="166"/>
      <c r="N866" s="169"/>
      <c r="O866" s="167"/>
      <c r="P866" s="168"/>
      <c r="Q866" s="169"/>
      <c r="R866" s="168"/>
      <c r="S866" s="168"/>
      <c r="T866" s="168"/>
      <c r="U866" s="168"/>
      <c r="V866" s="168"/>
      <c r="W866" s="168"/>
      <c r="X866" s="168"/>
      <c r="Y866" s="168"/>
      <c r="Z866" s="168"/>
      <c r="AA866" s="168"/>
      <c r="AB866" s="168"/>
      <c r="AC866" s="168"/>
      <c r="AD866" s="168"/>
      <c r="AE866" s="168"/>
      <c r="AF866" s="168"/>
      <c r="AG866" s="168"/>
      <c r="AH866" s="168"/>
      <c r="AI866" s="168"/>
      <c r="AJ866" s="168"/>
      <c r="AK866" s="168"/>
      <c r="AL866" s="168"/>
      <c r="AM866" s="168"/>
      <c r="AN866" s="166"/>
      <c r="AO866" s="168"/>
      <c r="AP866" s="166"/>
      <c r="AQ866" s="168"/>
      <c r="AR866" s="168"/>
      <c r="AS866" s="168"/>
      <c r="AT866" s="168"/>
      <c r="AU866" s="168"/>
      <c r="AV866" s="168"/>
      <c r="AW866" s="168"/>
      <c r="AX866" s="168"/>
      <c r="AY866" s="168"/>
      <c r="AZ866" s="168"/>
      <c r="BA866" s="166"/>
      <c r="BB866" s="166"/>
      <c r="BC866" s="169"/>
      <c r="BD866" s="170"/>
      <c r="BE866" s="171"/>
      <c r="BF866" s="171"/>
      <c r="BG866" s="171"/>
      <c r="BH866" s="171"/>
      <c r="BI866" s="168"/>
      <c r="BJ866" s="168"/>
      <c r="BK866" s="168"/>
      <c r="BL866" s="168"/>
      <c r="BM866" s="168"/>
    </row>
    <row r="867">
      <c r="A867" s="163"/>
      <c r="B867" s="174"/>
      <c r="C867" s="165"/>
      <c r="D867" s="166"/>
      <c r="E867" s="166"/>
      <c r="F867" s="167"/>
      <c r="G867" s="167"/>
      <c r="H867" s="167"/>
      <c r="I867" s="163"/>
      <c r="J867" s="168"/>
      <c r="K867" s="168"/>
      <c r="L867" s="168"/>
      <c r="M867" s="166"/>
      <c r="N867" s="169"/>
      <c r="O867" s="167"/>
      <c r="P867" s="168"/>
      <c r="Q867" s="169"/>
      <c r="R867" s="168"/>
      <c r="S867" s="168"/>
      <c r="T867" s="168"/>
      <c r="U867" s="168"/>
      <c r="V867" s="168"/>
      <c r="W867" s="168"/>
      <c r="X867" s="168"/>
      <c r="Y867" s="168"/>
      <c r="Z867" s="168"/>
      <c r="AA867" s="168"/>
      <c r="AB867" s="168"/>
      <c r="AC867" s="168"/>
      <c r="AD867" s="168"/>
      <c r="AE867" s="168"/>
      <c r="AF867" s="168"/>
      <c r="AG867" s="168"/>
      <c r="AH867" s="168"/>
      <c r="AI867" s="168"/>
      <c r="AJ867" s="168"/>
      <c r="AK867" s="168"/>
      <c r="AL867" s="168"/>
      <c r="AM867" s="168"/>
      <c r="AN867" s="166"/>
      <c r="AO867" s="168"/>
      <c r="AP867" s="166"/>
      <c r="AQ867" s="168"/>
      <c r="AR867" s="168"/>
      <c r="AS867" s="168"/>
      <c r="AT867" s="168"/>
      <c r="AU867" s="168"/>
      <c r="AV867" s="168"/>
      <c r="AW867" s="168"/>
      <c r="AX867" s="168"/>
      <c r="AY867" s="168"/>
      <c r="AZ867" s="168"/>
      <c r="BA867" s="166"/>
      <c r="BB867" s="166"/>
      <c r="BC867" s="169"/>
      <c r="BD867" s="170"/>
      <c r="BE867" s="171"/>
      <c r="BF867" s="171"/>
      <c r="BG867" s="171"/>
      <c r="BH867" s="171"/>
      <c r="BI867" s="168"/>
      <c r="BJ867" s="168"/>
      <c r="BK867" s="168"/>
      <c r="BL867" s="168"/>
      <c r="BM867" s="168"/>
    </row>
    <row r="868">
      <c r="A868" s="163"/>
      <c r="B868" s="174"/>
      <c r="C868" s="165"/>
      <c r="D868" s="166"/>
      <c r="E868" s="166"/>
      <c r="F868" s="167"/>
      <c r="G868" s="167"/>
      <c r="H868" s="167"/>
      <c r="I868" s="163"/>
      <c r="J868" s="168"/>
      <c r="K868" s="168"/>
      <c r="L868" s="168"/>
      <c r="M868" s="166"/>
      <c r="N868" s="169"/>
      <c r="O868" s="167"/>
      <c r="P868" s="168"/>
      <c r="Q868" s="169"/>
      <c r="R868" s="168"/>
      <c r="S868" s="168"/>
      <c r="T868" s="168"/>
      <c r="U868" s="168"/>
      <c r="V868" s="168"/>
      <c r="W868" s="168"/>
      <c r="X868" s="168"/>
      <c r="Y868" s="168"/>
      <c r="Z868" s="168"/>
      <c r="AA868" s="168"/>
      <c r="AB868" s="168"/>
      <c r="AC868" s="168"/>
      <c r="AD868" s="168"/>
      <c r="AE868" s="168"/>
      <c r="AF868" s="168"/>
      <c r="AG868" s="168"/>
      <c r="AH868" s="168"/>
      <c r="AI868" s="168"/>
      <c r="AJ868" s="168"/>
      <c r="AK868" s="168"/>
      <c r="AL868" s="168"/>
      <c r="AM868" s="168"/>
      <c r="AN868" s="166"/>
      <c r="AO868" s="168"/>
      <c r="AP868" s="166"/>
      <c r="AQ868" s="168"/>
      <c r="AR868" s="168"/>
      <c r="AS868" s="168"/>
      <c r="AT868" s="168"/>
      <c r="AU868" s="168"/>
      <c r="AV868" s="168"/>
      <c r="AW868" s="168"/>
      <c r="AX868" s="168"/>
      <c r="AY868" s="168"/>
      <c r="AZ868" s="168"/>
      <c r="BA868" s="166"/>
      <c r="BB868" s="166"/>
      <c r="BC868" s="169"/>
      <c r="BD868" s="170"/>
      <c r="BE868" s="171"/>
      <c r="BF868" s="171"/>
      <c r="BG868" s="171"/>
      <c r="BH868" s="171"/>
      <c r="BI868" s="168"/>
      <c r="BJ868" s="168"/>
      <c r="BK868" s="168"/>
      <c r="BL868" s="168"/>
      <c r="BM868" s="168"/>
    </row>
    <row r="869">
      <c r="A869" s="163"/>
      <c r="B869" s="174"/>
      <c r="C869" s="165"/>
      <c r="D869" s="166"/>
      <c r="E869" s="166"/>
      <c r="F869" s="167"/>
      <c r="G869" s="167"/>
      <c r="H869" s="167"/>
      <c r="I869" s="163"/>
      <c r="J869" s="168"/>
      <c r="K869" s="168"/>
      <c r="L869" s="168"/>
      <c r="M869" s="166"/>
      <c r="N869" s="169"/>
      <c r="O869" s="167"/>
      <c r="P869" s="168"/>
      <c r="Q869" s="169"/>
      <c r="R869" s="168"/>
      <c r="S869" s="168"/>
      <c r="T869" s="168"/>
      <c r="U869" s="168"/>
      <c r="V869" s="168"/>
      <c r="W869" s="168"/>
      <c r="X869" s="168"/>
      <c r="Y869" s="168"/>
      <c r="Z869" s="168"/>
      <c r="AA869" s="168"/>
      <c r="AB869" s="168"/>
      <c r="AC869" s="168"/>
      <c r="AD869" s="168"/>
      <c r="AE869" s="168"/>
      <c r="AF869" s="168"/>
      <c r="AG869" s="168"/>
      <c r="AH869" s="168"/>
      <c r="AI869" s="168"/>
      <c r="AJ869" s="168"/>
      <c r="AK869" s="168"/>
      <c r="AL869" s="168"/>
      <c r="AM869" s="168"/>
      <c r="AN869" s="166"/>
      <c r="AO869" s="168"/>
      <c r="AP869" s="166"/>
      <c r="AQ869" s="168"/>
      <c r="AR869" s="168"/>
      <c r="AS869" s="168"/>
      <c r="AT869" s="168"/>
      <c r="AU869" s="168"/>
      <c r="AV869" s="168"/>
      <c r="AW869" s="168"/>
      <c r="AX869" s="168"/>
      <c r="AY869" s="168"/>
      <c r="AZ869" s="168"/>
      <c r="BA869" s="166"/>
      <c r="BB869" s="166"/>
      <c r="BC869" s="169"/>
      <c r="BD869" s="170"/>
      <c r="BE869" s="171"/>
      <c r="BF869" s="171"/>
      <c r="BG869" s="171"/>
      <c r="BH869" s="171"/>
      <c r="BI869" s="168"/>
      <c r="BJ869" s="168"/>
      <c r="BK869" s="168"/>
      <c r="BL869" s="168"/>
      <c r="BM869" s="168"/>
    </row>
    <row r="870">
      <c r="A870" s="163"/>
      <c r="B870" s="174"/>
      <c r="C870" s="165"/>
      <c r="D870" s="166"/>
      <c r="E870" s="166"/>
      <c r="F870" s="167"/>
      <c r="G870" s="167"/>
      <c r="H870" s="167"/>
      <c r="I870" s="163"/>
      <c r="J870" s="168"/>
      <c r="K870" s="168"/>
      <c r="L870" s="168"/>
      <c r="M870" s="166"/>
      <c r="N870" s="169"/>
      <c r="O870" s="167"/>
      <c r="P870" s="168"/>
      <c r="Q870" s="169"/>
      <c r="R870" s="168"/>
      <c r="S870" s="168"/>
      <c r="T870" s="168"/>
      <c r="U870" s="168"/>
      <c r="V870" s="168"/>
      <c r="W870" s="168"/>
      <c r="X870" s="168"/>
      <c r="Y870" s="168"/>
      <c r="Z870" s="168"/>
      <c r="AA870" s="168"/>
      <c r="AB870" s="168"/>
      <c r="AC870" s="168"/>
      <c r="AD870" s="168"/>
      <c r="AE870" s="168"/>
      <c r="AF870" s="168"/>
      <c r="AG870" s="168"/>
      <c r="AH870" s="168"/>
      <c r="AI870" s="168"/>
      <c r="AJ870" s="168"/>
      <c r="AK870" s="168"/>
      <c r="AL870" s="168"/>
      <c r="AM870" s="168"/>
      <c r="AN870" s="166"/>
      <c r="AO870" s="168"/>
      <c r="AP870" s="166"/>
      <c r="AQ870" s="168"/>
      <c r="AR870" s="168"/>
      <c r="AS870" s="168"/>
      <c r="AT870" s="168"/>
      <c r="AU870" s="168"/>
      <c r="AV870" s="168"/>
      <c r="AW870" s="168"/>
      <c r="AX870" s="168"/>
      <c r="AY870" s="168"/>
      <c r="AZ870" s="168"/>
      <c r="BA870" s="166"/>
      <c r="BB870" s="166"/>
      <c r="BC870" s="169"/>
      <c r="BD870" s="170"/>
      <c r="BE870" s="171"/>
      <c r="BF870" s="171"/>
      <c r="BG870" s="171"/>
      <c r="BH870" s="171"/>
      <c r="BI870" s="168"/>
      <c r="BJ870" s="168"/>
      <c r="BK870" s="168"/>
      <c r="BL870" s="168"/>
      <c r="BM870" s="168"/>
    </row>
    <row r="871">
      <c r="A871" s="163"/>
      <c r="B871" s="174"/>
      <c r="C871" s="165"/>
      <c r="D871" s="166"/>
      <c r="E871" s="166"/>
      <c r="F871" s="167"/>
      <c r="G871" s="167"/>
      <c r="H871" s="167"/>
      <c r="I871" s="163"/>
      <c r="J871" s="168"/>
      <c r="K871" s="168"/>
      <c r="L871" s="168"/>
      <c r="M871" s="166"/>
      <c r="N871" s="169"/>
      <c r="O871" s="167"/>
      <c r="P871" s="168"/>
      <c r="Q871" s="169"/>
      <c r="R871" s="168"/>
      <c r="S871" s="168"/>
      <c r="T871" s="168"/>
      <c r="U871" s="168"/>
      <c r="V871" s="168"/>
      <c r="W871" s="168"/>
      <c r="X871" s="168"/>
      <c r="Y871" s="168"/>
      <c r="Z871" s="168"/>
      <c r="AA871" s="168"/>
      <c r="AB871" s="168"/>
      <c r="AC871" s="168"/>
      <c r="AD871" s="168"/>
      <c r="AE871" s="168"/>
      <c r="AF871" s="168"/>
      <c r="AG871" s="168"/>
      <c r="AH871" s="168"/>
      <c r="AI871" s="168"/>
      <c r="AJ871" s="168"/>
      <c r="AK871" s="168"/>
      <c r="AL871" s="168"/>
      <c r="AM871" s="168"/>
      <c r="AN871" s="166"/>
      <c r="AO871" s="168"/>
      <c r="AP871" s="166"/>
      <c r="AQ871" s="168"/>
      <c r="AR871" s="168"/>
      <c r="AS871" s="168"/>
      <c r="AT871" s="168"/>
      <c r="AU871" s="168"/>
      <c r="AV871" s="168"/>
      <c r="AW871" s="168"/>
      <c r="AX871" s="168"/>
      <c r="AY871" s="168"/>
      <c r="AZ871" s="168"/>
      <c r="BA871" s="166"/>
      <c r="BB871" s="166"/>
      <c r="BC871" s="169"/>
      <c r="BD871" s="170"/>
      <c r="BE871" s="171"/>
      <c r="BF871" s="171"/>
      <c r="BG871" s="171"/>
      <c r="BH871" s="171"/>
      <c r="BI871" s="168"/>
      <c r="BJ871" s="168"/>
      <c r="BK871" s="168"/>
      <c r="BL871" s="168"/>
      <c r="BM871" s="168"/>
    </row>
    <row r="872">
      <c r="A872" s="163"/>
      <c r="B872" s="174"/>
      <c r="C872" s="165"/>
      <c r="D872" s="166"/>
      <c r="E872" s="166"/>
      <c r="F872" s="167"/>
      <c r="G872" s="167"/>
      <c r="H872" s="167"/>
      <c r="I872" s="163"/>
      <c r="J872" s="168"/>
      <c r="K872" s="168"/>
      <c r="L872" s="168"/>
      <c r="M872" s="166"/>
      <c r="N872" s="169"/>
      <c r="O872" s="167"/>
      <c r="P872" s="168"/>
      <c r="Q872" s="169"/>
      <c r="R872" s="168"/>
      <c r="S872" s="168"/>
      <c r="T872" s="168"/>
      <c r="U872" s="168"/>
      <c r="V872" s="168"/>
      <c r="W872" s="168"/>
      <c r="X872" s="168"/>
      <c r="Y872" s="168"/>
      <c r="Z872" s="168"/>
      <c r="AA872" s="168"/>
      <c r="AB872" s="168"/>
      <c r="AC872" s="168"/>
      <c r="AD872" s="168"/>
      <c r="AE872" s="168"/>
      <c r="AF872" s="168"/>
      <c r="AG872" s="168"/>
      <c r="AH872" s="168"/>
      <c r="AI872" s="168"/>
      <c r="AJ872" s="168"/>
      <c r="AK872" s="168"/>
      <c r="AL872" s="168"/>
      <c r="AM872" s="168"/>
      <c r="AN872" s="166"/>
      <c r="AO872" s="168"/>
      <c r="AP872" s="166"/>
      <c r="AQ872" s="168"/>
      <c r="AR872" s="168"/>
      <c r="AS872" s="168"/>
      <c r="AT872" s="168"/>
      <c r="AU872" s="168"/>
      <c r="AV872" s="168"/>
      <c r="AW872" s="168"/>
      <c r="AX872" s="168"/>
      <c r="AY872" s="168"/>
      <c r="AZ872" s="168"/>
      <c r="BA872" s="166"/>
      <c r="BB872" s="166"/>
      <c r="BC872" s="169"/>
      <c r="BD872" s="170"/>
      <c r="BE872" s="171"/>
      <c r="BF872" s="171"/>
      <c r="BG872" s="171"/>
      <c r="BH872" s="171"/>
      <c r="BI872" s="168"/>
      <c r="BJ872" s="168"/>
      <c r="BK872" s="168"/>
      <c r="BL872" s="168"/>
      <c r="BM872" s="168"/>
    </row>
    <row r="873">
      <c r="A873" s="163"/>
      <c r="B873" s="174"/>
      <c r="C873" s="165"/>
      <c r="D873" s="166"/>
      <c r="E873" s="166"/>
      <c r="F873" s="167"/>
      <c r="G873" s="167"/>
      <c r="H873" s="167"/>
      <c r="I873" s="163"/>
      <c r="J873" s="168"/>
      <c r="K873" s="168"/>
      <c r="L873" s="168"/>
      <c r="M873" s="166"/>
      <c r="N873" s="169"/>
      <c r="O873" s="167"/>
      <c r="P873" s="168"/>
      <c r="Q873" s="169"/>
      <c r="R873" s="168"/>
      <c r="S873" s="168"/>
      <c r="T873" s="168"/>
      <c r="U873" s="168"/>
      <c r="V873" s="168"/>
      <c r="W873" s="168"/>
      <c r="X873" s="168"/>
      <c r="Y873" s="168"/>
      <c r="Z873" s="168"/>
      <c r="AA873" s="168"/>
      <c r="AB873" s="168"/>
      <c r="AC873" s="168"/>
      <c r="AD873" s="168"/>
      <c r="AE873" s="168"/>
      <c r="AF873" s="168"/>
      <c r="AG873" s="168"/>
      <c r="AH873" s="168"/>
      <c r="AI873" s="168"/>
      <c r="AJ873" s="168"/>
      <c r="AK873" s="168"/>
      <c r="AL873" s="168"/>
      <c r="AM873" s="168"/>
      <c r="AN873" s="166"/>
      <c r="AO873" s="168"/>
      <c r="AP873" s="166"/>
      <c r="AQ873" s="168"/>
      <c r="AR873" s="168"/>
      <c r="AS873" s="168"/>
      <c r="AT873" s="168"/>
      <c r="AU873" s="168"/>
      <c r="AV873" s="168"/>
      <c r="AW873" s="168"/>
      <c r="AX873" s="168"/>
      <c r="AY873" s="168"/>
      <c r="AZ873" s="168"/>
      <c r="BA873" s="166"/>
      <c r="BB873" s="166"/>
      <c r="BC873" s="169"/>
      <c r="BD873" s="170"/>
      <c r="BE873" s="171"/>
      <c r="BF873" s="171"/>
      <c r="BG873" s="171"/>
      <c r="BH873" s="171"/>
      <c r="BI873" s="168"/>
      <c r="BJ873" s="168"/>
      <c r="BK873" s="168"/>
      <c r="BL873" s="168"/>
      <c r="BM873" s="168"/>
    </row>
    <row r="874">
      <c r="A874" s="163"/>
      <c r="B874" s="174"/>
      <c r="C874" s="165"/>
      <c r="D874" s="166"/>
      <c r="E874" s="166"/>
      <c r="F874" s="167"/>
      <c r="G874" s="167"/>
      <c r="H874" s="167"/>
      <c r="I874" s="163"/>
      <c r="J874" s="168"/>
      <c r="K874" s="168"/>
      <c r="L874" s="168"/>
      <c r="M874" s="166"/>
      <c r="N874" s="169"/>
      <c r="O874" s="167"/>
      <c r="P874" s="168"/>
      <c r="Q874" s="169"/>
      <c r="R874" s="168"/>
      <c r="S874" s="168"/>
      <c r="T874" s="168"/>
      <c r="U874" s="168"/>
      <c r="V874" s="168"/>
      <c r="W874" s="168"/>
      <c r="X874" s="168"/>
      <c r="Y874" s="168"/>
      <c r="Z874" s="168"/>
      <c r="AA874" s="168"/>
      <c r="AB874" s="168"/>
      <c r="AC874" s="168"/>
      <c r="AD874" s="168"/>
      <c r="AE874" s="168"/>
      <c r="AF874" s="168"/>
      <c r="AG874" s="168"/>
      <c r="AH874" s="168"/>
      <c r="AI874" s="168"/>
      <c r="AJ874" s="168"/>
      <c r="AK874" s="168"/>
      <c r="AL874" s="168"/>
      <c r="AM874" s="168"/>
      <c r="AN874" s="166"/>
      <c r="AO874" s="168"/>
      <c r="AP874" s="166"/>
      <c r="AQ874" s="168"/>
      <c r="AR874" s="168"/>
      <c r="AS874" s="168"/>
      <c r="AT874" s="168"/>
      <c r="AU874" s="168"/>
      <c r="AV874" s="168"/>
      <c r="AW874" s="168"/>
      <c r="AX874" s="168"/>
      <c r="AY874" s="168"/>
      <c r="AZ874" s="168"/>
      <c r="BA874" s="166"/>
      <c r="BB874" s="166"/>
      <c r="BC874" s="169"/>
      <c r="BD874" s="170"/>
      <c r="BE874" s="171"/>
      <c r="BF874" s="171"/>
      <c r="BG874" s="171"/>
      <c r="BH874" s="171"/>
      <c r="BI874" s="168"/>
      <c r="BJ874" s="168"/>
      <c r="BK874" s="168"/>
      <c r="BL874" s="168"/>
      <c r="BM874" s="168"/>
    </row>
    <row r="875">
      <c r="A875" s="163"/>
      <c r="B875" s="174"/>
      <c r="C875" s="165"/>
      <c r="D875" s="166"/>
      <c r="E875" s="166"/>
      <c r="F875" s="167"/>
      <c r="G875" s="167"/>
      <c r="H875" s="167"/>
      <c r="I875" s="163"/>
      <c r="J875" s="168"/>
      <c r="K875" s="168"/>
      <c r="L875" s="168"/>
      <c r="M875" s="166"/>
      <c r="N875" s="169"/>
      <c r="O875" s="167"/>
      <c r="P875" s="168"/>
      <c r="Q875" s="169"/>
      <c r="R875" s="168"/>
      <c r="S875" s="168"/>
      <c r="T875" s="168"/>
      <c r="U875" s="168"/>
      <c r="V875" s="168"/>
      <c r="W875" s="168"/>
      <c r="X875" s="168"/>
      <c r="Y875" s="168"/>
      <c r="Z875" s="168"/>
      <c r="AA875" s="168"/>
      <c r="AB875" s="168"/>
      <c r="AC875" s="168"/>
      <c r="AD875" s="168"/>
      <c r="AE875" s="168"/>
      <c r="AF875" s="168"/>
      <c r="AG875" s="168"/>
      <c r="AH875" s="168"/>
      <c r="AI875" s="168"/>
      <c r="AJ875" s="168"/>
      <c r="AK875" s="168"/>
      <c r="AL875" s="168"/>
      <c r="AM875" s="168"/>
      <c r="AN875" s="166"/>
      <c r="AO875" s="168"/>
      <c r="AP875" s="166"/>
      <c r="AQ875" s="168"/>
      <c r="AR875" s="168"/>
      <c r="AS875" s="168"/>
      <c r="AT875" s="168"/>
      <c r="AU875" s="168"/>
      <c r="AV875" s="168"/>
      <c r="AW875" s="168"/>
      <c r="AX875" s="168"/>
      <c r="AY875" s="168"/>
      <c r="AZ875" s="168"/>
      <c r="BA875" s="166"/>
      <c r="BB875" s="166"/>
      <c r="BC875" s="169"/>
      <c r="BD875" s="170"/>
      <c r="BE875" s="171"/>
      <c r="BF875" s="171"/>
      <c r="BG875" s="171"/>
      <c r="BH875" s="171"/>
      <c r="BI875" s="168"/>
      <c r="BJ875" s="168"/>
      <c r="BK875" s="168"/>
      <c r="BL875" s="168"/>
      <c r="BM875" s="168"/>
    </row>
    <row r="876">
      <c r="A876" s="163"/>
      <c r="B876" s="174"/>
      <c r="C876" s="165"/>
      <c r="D876" s="166"/>
      <c r="E876" s="166"/>
      <c r="F876" s="167"/>
      <c r="G876" s="167"/>
      <c r="H876" s="167"/>
      <c r="I876" s="163"/>
      <c r="J876" s="168"/>
      <c r="K876" s="168"/>
      <c r="L876" s="168"/>
      <c r="M876" s="166"/>
      <c r="N876" s="169"/>
      <c r="O876" s="167"/>
      <c r="P876" s="168"/>
      <c r="Q876" s="169"/>
      <c r="R876" s="168"/>
      <c r="S876" s="168"/>
      <c r="T876" s="168"/>
      <c r="U876" s="168"/>
      <c r="V876" s="168"/>
      <c r="W876" s="168"/>
      <c r="X876" s="168"/>
      <c r="Y876" s="168"/>
      <c r="Z876" s="168"/>
      <c r="AA876" s="168"/>
      <c r="AB876" s="168"/>
      <c r="AC876" s="168"/>
      <c r="AD876" s="168"/>
      <c r="AE876" s="168"/>
      <c r="AF876" s="168"/>
      <c r="AG876" s="168"/>
      <c r="AH876" s="168"/>
      <c r="AI876" s="168"/>
      <c r="AJ876" s="168"/>
      <c r="AK876" s="168"/>
      <c r="AL876" s="168"/>
      <c r="AM876" s="168"/>
      <c r="AN876" s="166"/>
      <c r="AO876" s="168"/>
      <c r="AP876" s="166"/>
      <c r="AQ876" s="168"/>
      <c r="AR876" s="168"/>
      <c r="AS876" s="168"/>
      <c r="AT876" s="168"/>
      <c r="AU876" s="168"/>
      <c r="AV876" s="168"/>
      <c r="AW876" s="168"/>
      <c r="AX876" s="168"/>
      <c r="AY876" s="168"/>
      <c r="AZ876" s="168"/>
      <c r="BA876" s="166"/>
      <c r="BB876" s="166"/>
      <c r="BC876" s="169"/>
      <c r="BD876" s="170"/>
      <c r="BE876" s="171"/>
      <c r="BF876" s="171"/>
      <c r="BG876" s="171"/>
      <c r="BH876" s="171"/>
      <c r="BI876" s="168"/>
      <c r="BJ876" s="168"/>
      <c r="BK876" s="168"/>
      <c r="BL876" s="168"/>
      <c r="BM876" s="168"/>
    </row>
    <row r="877">
      <c r="A877" s="163"/>
      <c r="B877" s="174"/>
      <c r="C877" s="165"/>
      <c r="D877" s="166"/>
      <c r="E877" s="166"/>
      <c r="F877" s="167"/>
      <c r="G877" s="167"/>
      <c r="H877" s="167"/>
      <c r="I877" s="163"/>
      <c r="J877" s="168"/>
      <c r="K877" s="168"/>
      <c r="L877" s="168"/>
      <c r="M877" s="166"/>
      <c r="N877" s="169"/>
      <c r="O877" s="167"/>
      <c r="P877" s="168"/>
      <c r="Q877" s="169"/>
      <c r="R877" s="168"/>
      <c r="S877" s="168"/>
      <c r="T877" s="168"/>
      <c r="U877" s="168"/>
      <c r="V877" s="168"/>
      <c r="W877" s="168"/>
      <c r="X877" s="168"/>
      <c r="Y877" s="168"/>
      <c r="Z877" s="168"/>
      <c r="AA877" s="168"/>
      <c r="AB877" s="168"/>
      <c r="AC877" s="168"/>
      <c r="AD877" s="168"/>
      <c r="AE877" s="168"/>
      <c r="AF877" s="168"/>
      <c r="AG877" s="168"/>
      <c r="AH877" s="168"/>
      <c r="AI877" s="168"/>
      <c r="AJ877" s="168"/>
      <c r="AK877" s="168"/>
      <c r="AL877" s="168"/>
      <c r="AM877" s="168"/>
      <c r="AN877" s="166"/>
      <c r="AO877" s="168"/>
      <c r="AP877" s="166"/>
      <c r="AQ877" s="168"/>
      <c r="AR877" s="168"/>
      <c r="AS877" s="168"/>
      <c r="AT877" s="168"/>
      <c r="AU877" s="168"/>
      <c r="AV877" s="168"/>
      <c r="AW877" s="168"/>
      <c r="AX877" s="168"/>
      <c r="AY877" s="168"/>
      <c r="AZ877" s="168"/>
      <c r="BA877" s="166"/>
      <c r="BB877" s="166"/>
      <c r="BC877" s="169"/>
      <c r="BD877" s="170"/>
      <c r="BE877" s="171"/>
      <c r="BF877" s="171"/>
      <c r="BG877" s="171"/>
      <c r="BH877" s="171"/>
      <c r="BI877" s="168"/>
      <c r="BJ877" s="168"/>
      <c r="BK877" s="168"/>
      <c r="BL877" s="168"/>
      <c r="BM877" s="168"/>
    </row>
    <row r="878">
      <c r="A878" s="163"/>
      <c r="B878" s="174"/>
      <c r="C878" s="165"/>
      <c r="D878" s="166"/>
      <c r="E878" s="166"/>
      <c r="F878" s="167"/>
      <c r="G878" s="167"/>
      <c r="H878" s="167"/>
      <c r="I878" s="163"/>
      <c r="J878" s="168"/>
      <c r="K878" s="168"/>
      <c r="L878" s="168"/>
      <c r="M878" s="166"/>
      <c r="N878" s="169"/>
      <c r="O878" s="167"/>
      <c r="P878" s="168"/>
      <c r="Q878" s="169"/>
      <c r="R878" s="168"/>
      <c r="S878" s="168"/>
      <c r="T878" s="168"/>
      <c r="U878" s="168"/>
      <c r="V878" s="168"/>
      <c r="W878" s="168"/>
      <c r="X878" s="168"/>
      <c r="Y878" s="168"/>
      <c r="Z878" s="168"/>
      <c r="AA878" s="168"/>
      <c r="AB878" s="168"/>
      <c r="AC878" s="168"/>
      <c r="AD878" s="168"/>
      <c r="AE878" s="168"/>
      <c r="AF878" s="168"/>
      <c r="AG878" s="168"/>
      <c r="AH878" s="168"/>
      <c r="AI878" s="168"/>
      <c r="AJ878" s="168"/>
      <c r="AK878" s="168"/>
      <c r="AL878" s="168"/>
      <c r="AM878" s="168"/>
      <c r="AN878" s="166"/>
      <c r="AO878" s="168"/>
      <c r="AP878" s="166"/>
      <c r="AQ878" s="168"/>
      <c r="AR878" s="168"/>
      <c r="AS878" s="168"/>
      <c r="AT878" s="168"/>
      <c r="AU878" s="168"/>
      <c r="AV878" s="168"/>
      <c r="AW878" s="168"/>
      <c r="AX878" s="168"/>
      <c r="AY878" s="168"/>
      <c r="AZ878" s="168"/>
      <c r="BA878" s="166"/>
      <c r="BB878" s="166"/>
      <c r="BC878" s="169"/>
      <c r="BD878" s="170"/>
      <c r="BE878" s="171"/>
      <c r="BF878" s="171"/>
      <c r="BG878" s="171"/>
      <c r="BH878" s="171"/>
      <c r="BI878" s="168"/>
      <c r="BJ878" s="168"/>
      <c r="BK878" s="168"/>
      <c r="BL878" s="168"/>
      <c r="BM878" s="168"/>
    </row>
    <row r="879">
      <c r="A879" s="163"/>
      <c r="B879" s="174"/>
      <c r="C879" s="165"/>
      <c r="D879" s="166"/>
      <c r="E879" s="166"/>
      <c r="F879" s="167"/>
      <c r="G879" s="167"/>
      <c r="H879" s="167"/>
      <c r="I879" s="163"/>
      <c r="J879" s="168"/>
      <c r="K879" s="168"/>
      <c r="L879" s="168"/>
      <c r="M879" s="166"/>
      <c r="N879" s="169"/>
      <c r="O879" s="167"/>
      <c r="P879" s="168"/>
      <c r="Q879" s="169"/>
      <c r="R879" s="168"/>
      <c r="S879" s="168"/>
      <c r="T879" s="168"/>
      <c r="U879" s="168"/>
      <c r="V879" s="168"/>
      <c r="W879" s="168"/>
      <c r="X879" s="168"/>
      <c r="Y879" s="168"/>
      <c r="Z879" s="168"/>
      <c r="AA879" s="168"/>
      <c r="AB879" s="168"/>
      <c r="AC879" s="168"/>
      <c r="AD879" s="168"/>
      <c r="AE879" s="168"/>
      <c r="AF879" s="168"/>
      <c r="AG879" s="168"/>
      <c r="AH879" s="168"/>
      <c r="AI879" s="168"/>
      <c r="AJ879" s="168"/>
      <c r="AK879" s="168"/>
      <c r="AL879" s="168"/>
      <c r="AM879" s="168"/>
      <c r="AN879" s="166"/>
      <c r="AO879" s="168"/>
      <c r="AP879" s="166"/>
      <c r="AQ879" s="168"/>
      <c r="AR879" s="168"/>
      <c r="AS879" s="168"/>
      <c r="AT879" s="168"/>
      <c r="AU879" s="168"/>
      <c r="AV879" s="168"/>
      <c r="AW879" s="168"/>
      <c r="AX879" s="168"/>
      <c r="AY879" s="168"/>
      <c r="AZ879" s="168"/>
      <c r="BA879" s="166"/>
      <c r="BB879" s="166"/>
      <c r="BC879" s="169"/>
      <c r="BD879" s="170"/>
      <c r="BE879" s="171"/>
      <c r="BF879" s="171"/>
      <c r="BG879" s="171"/>
      <c r="BH879" s="171"/>
      <c r="BI879" s="168"/>
      <c r="BJ879" s="168"/>
      <c r="BK879" s="168"/>
      <c r="BL879" s="168"/>
      <c r="BM879" s="168"/>
    </row>
    <row r="880">
      <c r="A880" s="163"/>
      <c r="B880" s="174"/>
      <c r="C880" s="165"/>
      <c r="D880" s="166"/>
      <c r="E880" s="166"/>
      <c r="F880" s="167"/>
      <c r="G880" s="167"/>
      <c r="H880" s="167"/>
      <c r="I880" s="163"/>
      <c r="J880" s="168"/>
      <c r="K880" s="168"/>
      <c r="L880" s="168"/>
      <c r="M880" s="166"/>
      <c r="N880" s="169"/>
      <c r="O880" s="167"/>
      <c r="P880" s="168"/>
      <c r="Q880" s="169"/>
      <c r="R880" s="168"/>
      <c r="S880" s="168"/>
      <c r="T880" s="168"/>
      <c r="U880" s="168"/>
      <c r="V880" s="168"/>
      <c r="W880" s="168"/>
      <c r="X880" s="168"/>
      <c r="Y880" s="168"/>
      <c r="Z880" s="168"/>
      <c r="AA880" s="168"/>
      <c r="AB880" s="168"/>
      <c r="AC880" s="168"/>
      <c r="AD880" s="168"/>
      <c r="AE880" s="168"/>
      <c r="AF880" s="168"/>
      <c r="AG880" s="168"/>
      <c r="AH880" s="168"/>
      <c r="AI880" s="168"/>
      <c r="AJ880" s="168"/>
      <c r="AK880" s="168"/>
      <c r="AL880" s="168"/>
      <c r="AM880" s="168"/>
      <c r="AN880" s="166"/>
      <c r="AO880" s="168"/>
      <c r="AP880" s="166"/>
      <c r="AQ880" s="168"/>
      <c r="AR880" s="168"/>
      <c r="AS880" s="168"/>
      <c r="AT880" s="168"/>
      <c r="AU880" s="168"/>
      <c r="AV880" s="168"/>
      <c r="AW880" s="168"/>
      <c r="AX880" s="168"/>
      <c r="AY880" s="168"/>
      <c r="AZ880" s="168"/>
      <c r="BA880" s="166"/>
      <c r="BB880" s="166"/>
      <c r="BC880" s="169"/>
      <c r="BD880" s="170"/>
      <c r="BE880" s="171"/>
      <c r="BF880" s="171"/>
      <c r="BG880" s="171"/>
      <c r="BH880" s="171"/>
      <c r="BI880" s="168"/>
      <c r="BJ880" s="168"/>
      <c r="BK880" s="168"/>
      <c r="BL880" s="168"/>
      <c r="BM880" s="168"/>
    </row>
    <row r="881">
      <c r="A881" s="163"/>
      <c r="B881" s="174"/>
      <c r="C881" s="165"/>
      <c r="D881" s="166"/>
      <c r="E881" s="166"/>
      <c r="F881" s="167"/>
      <c r="G881" s="167"/>
      <c r="H881" s="167"/>
      <c r="I881" s="163"/>
      <c r="J881" s="168"/>
      <c r="K881" s="168"/>
      <c r="L881" s="168"/>
      <c r="M881" s="166"/>
      <c r="N881" s="169"/>
      <c r="O881" s="167"/>
      <c r="P881" s="168"/>
      <c r="Q881" s="169"/>
      <c r="R881" s="168"/>
      <c r="S881" s="168"/>
      <c r="T881" s="168"/>
      <c r="U881" s="168"/>
      <c r="V881" s="168"/>
      <c r="W881" s="168"/>
      <c r="X881" s="168"/>
      <c r="Y881" s="168"/>
      <c r="Z881" s="168"/>
      <c r="AA881" s="168"/>
      <c r="AB881" s="168"/>
      <c r="AC881" s="168"/>
      <c r="AD881" s="168"/>
      <c r="AE881" s="168"/>
      <c r="AF881" s="168"/>
      <c r="AG881" s="168"/>
      <c r="AH881" s="168"/>
      <c r="AI881" s="168"/>
      <c r="AJ881" s="168"/>
      <c r="AK881" s="168"/>
      <c r="AL881" s="168"/>
      <c r="AM881" s="168"/>
      <c r="AN881" s="166"/>
      <c r="AO881" s="168"/>
      <c r="AP881" s="166"/>
      <c r="AQ881" s="168"/>
      <c r="AR881" s="168"/>
      <c r="AS881" s="168"/>
      <c r="AT881" s="168"/>
      <c r="AU881" s="168"/>
      <c r="AV881" s="168"/>
      <c r="AW881" s="168"/>
      <c r="AX881" s="168"/>
      <c r="AY881" s="168"/>
      <c r="AZ881" s="168"/>
      <c r="BA881" s="166"/>
      <c r="BB881" s="166"/>
      <c r="BC881" s="169"/>
      <c r="BD881" s="170"/>
      <c r="BE881" s="171"/>
      <c r="BF881" s="171"/>
      <c r="BG881" s="171"/>
      <c r="BH881" s="171"/>
      <c r="BI881" s="168"/>
      <c r="BJ881" s="168"/>
      <c r="BK881" s="168"/>
      <c r="BL881" s="168"/>
      <c r="BM881" s="168"/>
    </row>
    <row r="882">
      <c r="A882" s="163"/>
      <c r="B882" s="174"/>
      <c r="C882" s="165"/>
      <c r="D882" s="166"/>
      <c r="E882" s="166"/>
      <c r="F882" s="167"/>
      <c r="G882" s="167"/>
      <c r="H882" s="167"/>
      <c r="I882" s="163"/>
      <c r="J882" s="168"/>
      <c r="K882" s="168"/>
      <c r="L882" s="168"/>
      <c r="M882" s="166"/>
      <c r="N882" s="169"/>
      <c r="O882" s="167"/>
      <c r="P882" s="168"/>
      <c r="Q882" s="169"/>
      <c r="R882" s="168"/>
      <c r="S882" s="168"/>
      <c r="T882" s="168"/>
      <c r="U882" s="168"/>
      <c r="V882" s="168"/>
      <c r="W882" s="168"/>
      <c r="X882" s="168"/>
      <c r="Y882" s="168"/>
      <c r="Z882" s="168"/>
      <c r="AA882" s="168"/>
      <c r="AB882" s="168"/>
      <c r="AC882" s="168"/>
      <c r="AD882" s="168"/>
      <c r="AE882" s="168"/>
      <c r="AF882" s="168"/>
      <c r="AG882" s="168"/>
      <c r="AH882" s="168"/>
      <c r="AI882" s="168"/>
      <c r="AJ882" s="168"/>
      <c r="AK882" s="168"/>
      <c r="AL882" s="168"/>
      <c r="AM882" s="168"/>
      <c r="AN882" s="166"/>
      <c r="AO882" s="168"/>
      <c r="AP882" s="166"/>
      <c r="AQ882" s="168"/>
      <c r="AR882" s="168"/>
      <c r="AS882" s="168"/>
      <c r="AT882" s="168"/>
      <c r="AU882" s="168"/>
      <c r="AV882" s="168"/>
      <c r="AW882" s="168"/>
      <c r="AX882" s="168"/>
      <c r="AY882" s="168"/>
      <c r="AZ882" s="168"/>
      <c r="BA882" s="166"/>
      <c r="BB882" s="166"/>
      <c r="BC882" s="169"/>
      <c r="BD882" s="170"/>
      <c r="BE882" s="171"/>
      <c r="BF882" s="171"/>
      <c r="BG882" s="171"/>
      <c r="BH882" s="171"/>
      <c r="BI882" s="168"/>
      <c r="BJ882" s="168"/>
      <c r="BK882" s="168"/>
      <c r="BL882" s="168"/>
      <c r="BM882" s="168"/>
    </row>
    <row r="883">
      <c r="A883" s="163"/>
      <c r="B883" s="174"/>
      <c r="C883" s="165"/>
      <c r="D883" s="166"/>
      <c r="E883" s="166"/>
      <c r="F883" s="167"/>
      <c r="G883" s="167"/>
      <c r="H883" s="167"/>
      <c r="I883" s="163"/>
      <c r="J883" s="168"/>
      <c r="K883" s="168"/>
      <c r="L883" s="168"/>
      <c r="M883" s="166"/>
      <c r="N883" s="169"/>
      <c r="O883" s="167"/>
      <c r="P883" s="168"/>
      <c r="Q883" s="169"/>
      <c r="R883" s="168"/>
      <c r="S883" s="168"/>
      <c r="T883" s="168"/>
      <c r="U883" s="168"/>
      <c r="V883" s="168"/>
      <c r="W883" s="168"/>
      <c r="X883" s="168"/>
      <c r="Y883" s="168"/>
      <c r="Z883" s="168"/>
      <c r="AA883" s="168"/>
      <c r="AB883" s="168"/>
      <c r="AC883" s="168"/>
      <c r="AD883" s="168"/>
      <c r="AE883" s="168"/>
      <c r="AF883" s="168"/>
      <c r="AG883" s="168"/>
      <c r="AH883" s="168"/>
      <c r="AI883" s="168"/>
      <c r="AJ883" s="168"/>
      <c r="AK883" s="168"/>
      <c r="AL883" s="168"/>
      <c r="AM883" s="168"/>
      <c r="AN883" s="166"/>
      <c r="AO883" s="168"/>
      <c r="AP883" s="166"/>
      <c r="AQ883" s="168"/>
      <c r="AR883" s="168"/>
      <c r="AS883" s="168"/>
      <c r="AT883" s="168"/>
      <c r="AU883" s="168"/>
      <c r="AV883" s="168"/>
      <c r="AW883" s="168"/>
      <c r="AX883" s="168"/>
      <c r="AY883" s="168"/>
      <c r="AZ883" s="168"/>
      <c r="BA883" s="166"/>
      <c r="BB883" s="166"/>
      <c r="BC883" s="169"/>
      <c r="BD883" s="170"/>
      <c r="BE883" s="171"/>
      <c r="BF883" s="171"/>
      <c r="BG883" s="171"/>
      <c r="BH883" s="171"/>
      <c r="BI883" s="168"/>
      <c r="BJ883" s="168"/>
      <c r="BK883" s="168"/>
      <c r="BL883" s="168"/>
      <c r="BM883" s="168"/>
    </row>
    <row r="884">
      <c r="A884" s="163"/>
      <c r="B884" s="174"/>
      <c r="C884" s="165"/>
      <c r="D884" s="166"/>
      <c r="E884" s="166"/>
      <c r="F884" s="167"/>
      <c r="G884" s="167"/>
      <c r="H884" s="167"/>
      <c r="I884" s="163"/>
      <c r="J884" s="168"/>
      <c r="K884" s="168"/>
      <c r="L884" s="168"/>
      <c r="M884" s="166"/>
      <c r="N884" s="169"/>
      <c r="O884" s="167"/>
      <c r="P884" s="168"/>
      <c r="Q884" s="169"/>
      <c r="R884" s="168"/>
      <c r="S884" s="168"/>
      <c r="T884" s="168"/>
      <c r="U884" s="168"/>
      <c r="V884" s="168"/>
      <c r="W884" s="168"/>
      <c r="X884" s="168"/>
      <c r="Y884" s="168"/>
      <c r="Z884" s="168"/>
      <c r="AA884" s="168"/>
      <c r="AB884" s="168"/>
      <c r="AC884" s="168"/>
      <c r="AD884" s="168"/>
      <c r="AE884" s="168"/>
      <c r="AF884" s="168"/>
      <c r="AG884" s="168"/>
      <c r="AH884" s="168"/>
      <c r="AI884" s="168"/>
      <c r="AJ884" s="168"/>
      <c r="AK884" s="168"/>
      <c r="AL884" s="168"/>
      <c r="AM884" s="168"/>
      <c r="AN884" s="166"/>
      <c r="AO884" s="168"/>
      <c r="AP884" s="166"/>
      <c r="AQ884" s="168"/>
      <c r="AR884" s="168"/>
      <c r="AS884" s="168"/>
      <c r="AT884" s="168"/>
      <c r="AU884" s="168"/>
      <c r="AV884" s="168"/>
      <c r="AW884" s="168"/>
      <c r="AX884" s="168"/>
      <c r="AY884" s="168"/>
      <c r="AZ884" s="168"/>
      <c r="BA884" s="166"/>
      <c r="BB884" s="166"/>
      <c r="BC884" s="169"/>
      <c r="BD884" s="170"/>
      <c r="BE884" s="171"/>
      <c r="BF884" s="171"/>
      <c r="BG884" s="171"/>
      <c r="BH884" s="171"/>
      <c r="BI884" s="168"/>
      <c r="BJ884" s="168"/>
      <c r="BK884" s="168"/>
      <c r="BL884" s="168"/>
      <c r="BM884" s="168"/>
    </row>
    <row r="885">
      <c r="A885" s="163"/>
      <c r="B885" s="174"/>
      <c r="C885" s="165"/>
      <c r="D885" s="166"/>
      <c r="E885" s="166"/>
      <c r="F885" s="167"/>
      <c r="G885" s="167"/>
      <c r="H885" s="167"/>
      <c r="I885" s="163"/>
      <c r="J885" s="168"/>
      <c r="K885" s="168"/>
      <c r="L885" s="168"/>
      <c r="M885" s="166"/>
      <c r="N885" s="169"/>
      <c r="O885" s="167"/>
      <c r="P885" s="168"/>
      <c r="Q885" s="169"/>
      <c r="R885" s="168"/>
      <c r="S885" s="168"/>
      <c r="T885" s="168"/>
      <c r="U885" s="168"/>
      <c r="V885" s="168"/>
      <c r="W885" s="168"/>
      <c r="X885" s="168"/>
      <c r="Y885" s="168"/>
      <c r="Z885" s="168"/>
      <c r="AA885" s="168"/>
      <c r="AB885" s="168"/>
      <c r="AC885" s="168"/>
      <c r="AD885" s="168"/>
      <c r="AE885" s="168"/>
      <c r="AF885" s="168"/>
      <c r="AG885" s="168"/>
      <c r="AH885" s="168"/>
      <c r="AI885" s="168"/>
      <c r="AJ885" s="168"/>
      <c r="AK885" s="168"/>
      <c r="AL885" s="168"/>
      <c r="AM885" s="168"/>
      <c r="AN885" s="166"/>
      <c r="AO885" s="168"/>
      <c r="AP885" s="166"/>
      <c r="AQ885" s="168"/>
      <c r="AR885" s="168"/>
      <c r="AS885" s="168"/>
      <c r="AT885" s="168"/>
      <c r="AU885" s="168"/>
      <c r="AV885" s="168"/>
      <c r="AW885" s="168"/>
      <c r="AX885" s="168"/>
      <c r="AY885" s="168"/>
      <c r="AZ885" s="168"/>
      <c r="BA885" s="166"/>
      <c r="BB885" s="166"/>
      <c r="BC885" s="169"/>
      <c r="BD885" s="170"/>
      <c r="BE885" s="171"/>
      <c r="BF885" s="171"/>
      <c r="BG885" s="171"/>
      <c r="BH885" s="171"/>
      <c r="BI885" s="168"/>
      <c r="BJ885" s="168"/>
      <c r="BK885" s="168"/>
      <c r="BL885" s="168"/>
      <c r="BM885" s="168"/>
    </row>
    <row r="886">
      <c r="A886" s="163"/>
      <c r="B886" s="174"/>
      <c r="C886" s="165"/>
      <c r="D886" s="166"/>
      <c r="E886" s="166"/>
      <c r="F886" s="167"/>
      <c r="G886" s="167"/>
      <c r="H886" s="167"/>
      <c r="I886" s="163"/>
      <c r="J886" s="168"/>
      <c r="K886" s="168"/>
      <c r="L886" s="168"/>
      <c r="M886" s="166"/>
      <c r="N886" s="169"/>
      <c r="O886" s="167"/>
      <c r="P886" s="168"/>
      <c r="Q886" s="169"/>
      <c r="R886" s="168"/>
      <c r="S886" s="168"/>
      <c r="T886" s="168"/>
      <c r="U886" s="168"/>
      <c r="V886" s="168"/>
      <c r="W886" s="168"/>
      <c r="X886" s="168"/>
      <c r="Y886" s="168"/>
      <c r="Z886" s="168"/>
      <c r="AA886" s="168"/>
      <c r="AB886" s="168"/>
      <c r="AC886" s="168"/>
      <c r="AD886" s="168"/>
      <c r="AE886" s="168"/>
      <c r="AF886" s="168"/>
      <c r="AG886" s="168"/>
      <c r="AH886" s="168"/>
      <c r="AI886" s="168"/>
      <c r="AJ886" s="168"/>
      <c r="AK886" s="168"/>
      <c r="AL886" s="168"/>
      <c r="AM886" s="168"/>
      <c r="AN886" s="166"/>
      <c r="AO886" s="168"/>
      <c r="AP886" s="166"/>
      <c r="AQ886" s="168"/>
      <c r="AR886" s="168"/>
      <c r="AS886" s="168"/>
      <c r="AT886" s="168"/>
      <c r="AU886" s="168"/>
      <c r="AV886" s="168"/>
      <c r="AW886" s="168"/>
      <c r="AX886" s="168"/>
      <c r="AY886" s="168"/>
      <c r="AZ886" s="168"/>
      <c r="BA886" s="166"/>
      <c r="BB886" s="166"/>
      <c r="BC886" s="169"/>
      <c r="BD886" s="170"/>
      <c r="BE886" s="171"/>
      <c r="BF886" s="171"/>
      <c r="BG886" s="171"/>
      <c r="BH886" s="171"/>
      <c r="BI886" s="168"/>
      <c r="BJ886" s="168"/>
      <c r="BK886" s="168"/>
      <c r="BL886" s="168"/>
      <c r="BM886" s="168"/>
    </row>
    <row r="887">
      <c r="A887" s="163"/>
      <c r="B887" s="174"/>
      <c r="C887" s="165"/>
      <c r="D887" s="166"/>
      <c r="E887" s="166"/>
      <c r="F887" s="167"/>
      <c r="G887" s="167"/>
      <c r="H887" s="167"/>
      <c r="I887" s="163"/>
      <c r="J887" s="168"/>
      <c r="K887" s="168"/>
      <c r="L887" s="168"/>
      <c r="M887" s="166"/>
      <c r="N887" s="169"/>
      <c r="O887" s="167"/>
      <c r="P887" s="168"/>
      <c r="Q887" s="169"/>
      <c r="R887" s="168"/>
      <c r="S887" s="168"/>
      <c r="T887" s="168"/>
      <c r="U887" s="168"/>
      <c r="V887" s="168"/>
      <c r="W887" s="168"/>
      <c r="X887" s="168"/>
      <c r="Y887" s="168"/>
      <c r="Z887" s="168"/>
      <c r="AA887" s="168"/>
      <c r="AB887" s="168"/>
      <c r="AC887" s="168"/>
      <c r="AD887" s="168"/>
      <c r="AE887" s="168"/>
      <c r="AF887" s="168"/>
      <c r="AG887" s="168"/>
      <c r="AH887" s="168"/>
      <c r="AI887" s="168"/>
      <c r="AJ887" s="168"/>
      <c r="AK887" s="168"/>
      <c r="AL887" s="168"/>
      <c r="AM887" s="168"/>
      <c r="AN887" s="166"/>
      <c r="AO887" s="168"/>
      <c r="AP887" s="166"/>
      <c r="AQ887" s="168"/>
      <c r="AR887" s="168"/>
      <c r="AS887" s="168"/>
      <c r="AT887" s="168"/>
      <c r="AU887" s="168"/>
      <c r="AV887" s="168"/>
      <c r="AW887" s="168"/>
      <c r="AX887" s="168"/>
      <c r="AY887" s="168"/>
      <c r="AZ887" s="168"/>
      <c r="BA887" s="166"/>
      <c r="BB887" s="166"/>
      <c r="BC887" s="169"/>
      <c r="BD887" s="170"/>
      <c r="BE887" s="171"/>
      <c r="BF887" s="171"/>
      <c r="BG887" s="171"/>
      <c r="BH887" s="171"/>
      <c r="BI887" s="168"/>
      <c r="BJ887" s="168"/>
      <c r="BK887" s="168"/>
      <c r="BL887" s="168"/>
      <c r="BM887" s="168"/>
    </row>
    <row r="888">
      <c r="A888" s="163"/>
      <c r="B888" s="174"/>
      <c r="C888" s="165"/>
      <c r="D888" s="166"/>
      <c r="E888" s="166"/>
      <c r="F888" s="167"/>
      <c r="G888" s="167"/>
      <c r="H888" s="167"/>
      <c r="I888" s="163"/>
      <c r="J888" s="168"/>
      <c r="K888" s="168"/>
      <c r="L888" s="168"/>
      <c r="M888" s="166"/>
      <c r="N888" s="169"/>
      <c r="O888" s="167"/>
      <c r="P888" s="168"/>
      <c r="Q888" s="169"/>
      <c r="R888" s="168"/>
      <c r="S888" s="168"/>
      <c r="T888" s="168"/>
      <c r="U888" s="168"/>
      <c r="V888" s="168"/>
      <c r="W888" s="168"/>
      <c r="X888" s="168"/>
      <c r="Y888" s="168"/>
      <c r="Z888" s="168"/>
      <c r="AA888" s="168"/>
      <c r="AB888" s="168"/>
      <c r="AC888" s="168"/>
      <c r="AD888" s="168"/>
      <c r="AE888" s="168"/>
      <c r="AF888" s="168"/>
      <c r="AG888" s="168"/>
      <c r="AH888" s="168"/>
      <c r="AI888" s="168"/>
      <c r="AJ888" s="168"/>
      <c r="AK888" s="168"/>
      <c r="AL888" s="168"/>
      <c r="AM888" s="168"/>
      <c r="AN888" s="166"/>
      <c r="AO888" s="168"/>
      <c r="AP888" s="166"/>
      <c r="AQ888" s="168"/>
      <c r="AR888" s="168"/>
      <c r="AS888" s="168"/>
      <c r="AT888" s="168"/>
      <c r="AU888" s="168"/>
      <c r="AV888" s="168"/>
      <c r="AW888" s="168"/>
      <c r="AX888" s="168"/>
      <c r="AY888" s="168"/>
      <c r="AZ888" s="168"/>
      <c r="BA888" s="166"/>
      <c r="BB888" s="166"/>
      <c r="BC888" s="169"/>
      <c r="BD888" s="170"/>
      <c r="BE888" s="171"/>
      <c r="BF888" s="171"/>
      <c r="BG888" s="171"/>
      <c r="BH888" s="171"/>
      <c r="BI888" s="168"/>
      <c r="BJ888" s="168"/>
      <c r="BK888" s="168"/>
      <c r="BL888" s="168"/>
      <c r="BM888" s="168"/>
    </row>
    <row r="889">
      <c r="A889" s="163"/>
      <c r="B889" s="174"/>
      <c r="C889" s="165"/>
      <c r="D889" s="166"/>
      <c r="E889" s="166"/>
      <c r="F889" s="167"/>
      <c r="G889" s="167"/>
      <c r="H889" s="167"/>
      <c r="I889" s="163"/>
      <c r="J889" s="168"/>
      <c r="K889" s="168"/>
      <c r="L889" s="168"/>
      <c r="M889" s="166"/>
      <c r="N889" s="169"/>
      <c r="O889" s="167"/>
      <c r="P889" s="168"/>
      <c r="Q889" s="169"/>
      <c r="R889" s="168"/>
      <c r="S889" s="168"/>
      <c r="T889" s="168"/>
      <c r="U889" s="168"/>
      <c r="V889" s="168"/>
      <c r="W889" s="168"/>
      <c r="X889" s="168"/>
      <c r="Y889" s="168"/>
      <c r="Z889" s="168"/>
      <c r="AA889" s="168"/>
      <c r="AB889" s="168"/>
      <c r="AC889" s="168"/>
      <c r="AD889" s="168"/>
      <c r="AE889" s="168"/>
      <c r="AF889" s="168"/>
      <c r="AG889" s="168"/>
      <c r="AH889" s="168"/>
      <c r="AI889" s="168"/>
      <c r="AJ889" s="168"/>
      <c r="AK889" s="168"/>
      <c r="AL889" s="168"/>
      <c r="AM889" s="168"/>
      <c r="AN889" s="166"/>
      <c r="AO889" s="168"/>
      <c r="AP889" s="166"/>
      <c r="AQ889" s="168"/>
      <c r="AR889" s="168"/>
      <c r="AS889" s="168"/>
      <c r="AT889" s="168"/>
      <c r="AU889" s="168"/>
      <c r="AV889" s="168"/>
      <c r="AW889" s="168"/>
      <c r="AX889" s="168"/>
      <c r="AY889" s="168"/>
      <c r="AZ889" s="168"/>
      <c r="BA889" s="166"/>
      <c r="BB889" s="166"/>
      <c r="BC889" s="169"/>
      <c r="BD889" s="170"/>
      <c r="BE889" s="171"/>
      <c r="BF889" s="171"/>
      <c r="BG889" s="171"/>
      <c r="BH889" s="171"/>
      <c r="BI889" s="168"/>
      <c r="BJ889" s="168"/>
      <c r="BK889" s="168"/>
      <c r="BL889" s="168"/>
      <c r="BM889" s="168"/>
    </row>
    <row r="890">
      <c r="A890" s="163"/>
      <c r="B890" s="174"/>
      <c r="C890" s="165"/>
      <c r="D890" s="166"/>
      <c r="E890" s="166"/>
      <c r="F890" s="167"/>
      <c r="G890" s="167"/>
      <c r="H890" s="167"/>
      <c r="I890" s="163"/>
      <c r="J890" s="168"/>
      <c r="K890" s="168"/>
      <c r="L890" s="168"/>
      <c r="M890" s="166"/>
      <c r="N890" s="169"/>
      <c r="O890" s="167"/>
      <c r="P890" s="168"/>
      <c r="Q890" s="169"/>
      <c r="R890" s="168"/>
      <c r="S890" s="168"/>
      <c r="T890" s="168"/>
      <c r="U890" s="168"/>
      <c r="V890" s="168"/>
      <c r="W890" s="168"/>
      <c r="X890" s="168"/>
      <c r="Y890" s="168"/>
      <c r="Z890" s="168"/>
      <c r="AA890" s="168"/>
      <c r="AB890" s="168"/>
      <c r="AC890" s="168"/>
      <c r="AD890" s="168"/>
      <c r="AE890" s="168"/>
      <c r="AF890" s="168"/>
      <c r="AG890" s="168"/>
      <c r="AH890" s="168"/>
      <c r="AI890" s="168"/>
      <c r="AJ890" s="168"/>
      <c r="AK890" s="168"/>
      <c r="AL890" s="168"/>
      <c r="AM890" s="168"/>
      <c r="AN890" s="166"/>
      <c r="AO890" s="168"/>
      <c r="AP890" s="166"/>
      <c r="AQ890" s="168"/>
      <c r="AR890" s="168"/>
      <c r="AS890" s="168"/>
      <c r="AT890" s="168"/>
      <c r="AU890" s="168"/>
      <c r="AV890" s="168"/>
      <c r="AW890" s="168"/>
      <c r="AX890" s="168"/>
      <c r="AY890" s="168"/>
      <c r="AZ890" s="168"/>
      <c r="BA890" s="166"/>
      <c r="BB890" s="166"/>
      <c r="BC890" s="169"/>
      <c r="BD890" s="170"/>
      <c r="BE890" s="171"/>
      <c r="BF890" s="171"/>
      <c r="BG890" s="171"/>
      <c r="BH890" s="171"/>
      <c r="BI890" s="168"/>
      <c r="BJ890" s="168"/>
      <c r="BK890" s="168"/>
      <c r="BL890" s="168"/>
      <c r="BM890" s="168"/>
    </row>
    <row r="891">
      <c r="A891" s="163"/>
      <c r="B891" s="174"/>
      <c r="C891" s="165"/>
      <c r="D891" s="166"/>
      <c r="E891" s="166"/>
      <c r="F891" s="167"/>
      <c r="G891" s="167"/>
      <c r="H891" s="167"/>
      <c r="I891" s="163"/>
      <c r="J891" s="168"/>
      <c r="K891" s="168"/>
      <c r="L891" s="168"/>
      <c r="M891" s="166"/>
      <c r="N891" s="169"/>
      <c r="O891" s="167"/>
      <c r="P891" s="168"/>
      <c r="Q891" s="169"/>
      <c r="R891" s="168"/>
      <c r="S891" s="168"/>
      <c r="T891" s="168"/>
      <c r="U891" s="168"/>
      <c r="V891" s="168"/>
      <c r="W891" s="168"/>
      <c r="X891" s="168"/>
      <c r="Y891" s="168"/>
      <c r="Z891" s="168"/>
      <c r="AA891" s="168"/>
      <c r="AB891" s="168"/>
      <c r="AC891" s="168"/>
      <c r="AD891" s="168"/>
      <c r="AE891" s="168"/>
      <c r="AF891" s="168"/>
      <c r="AG891" s="168"/>
      <c r="AH891" s="168"/>
      <c r="AI891" s="168"/>
      <c r="AJ891" s="168"/>
      <c r="AK891" s="168"/>
      <c r="AL891" s="168"/>
      <c r="AM891" s="168"/>
      <c r="AN891" s="166"/>
      <c r="AO891" s="168"/>
      <c r="AP891" s="166"/>
      <c r="AQ891" s="168"/>
      <c r="AR891" s="168"/>
      <c r="AS891" s="168"/>
      <c r="AT891" s="168"/>
      <c r="AU891" s="168"/>
      <c r="AV891" s="168"/>
      <c r="AW891" s="168"/>
      <c r="AX891" s="168"/>
      <c r="AY891" s="168"/>
      <c r="AZ891" s="168"/>
      <c r="BA891" s="166"/>
      <c r="BB891" s="166"/>
      <c r="BC891" s="169"/>
      <c r="BD891" s="170"/>
      <c r="BE891" s="171"/>
      <c r="BF891" s="171"/>
      <c r="BG891" s="171"/>
      <c r="BH891" s="171"/>
      <c r="BI891" s="168"/>
      <c r="BJ891" s="168"/>
      <c r="BK891" s="168"/>
      <c r="BL891" s="168"/>
      <c r="BM891" s="168"/>
    </row>
    <row r="892">
      <c r="A892" s="163"/>
      <c r="B892" s="174"/>
      <c r="C892" s="165"/>
      <c r="D892" s="166"/>
      <c r="E892" s="166"/>
      <c r="F892" s="167"/>
      <c r="G892" s="167"/>
      <c r="H892" s="167"/>
      <c r="I892" s="163"/>
      <c r="J892" s="168"/>
      <c r="K892" s="168"/>
      <c r="L892" s="168"/>
      <c r="M892" s="166"/>
      <c r="N892" s="169"/>
      <c r="O892" s="167"/>
      <c r="P892" s="168"/>
      <c r="Q892" s="169"/>
      <c r="R892" s="168"/>
      <c r="S892" s="168"/>
      <c r="T892" s="168"/>
      <c r="U892" s="168"/>
      <c r="V892" s="168"/>
      <c r="W892" s="168"/>
      <c r="X892" s="168"/>
      <c r="Y892" s="168"/>
      <c r="Z892" s="168"/>
      <c r="AA892" s="168"/>
      <c r="AB892" s="168"/>
      <c r="AC892" s="168"/>
      <c r="AD892" s="168"/>
      <c r="AE892" s="168"/>
      <c r="AF892" s="168"/>
      <c r="AG892" s="168"/>
      <c r="AH892" s="168"/>
      <c r="AI892" s="168"/>
      <c r="AJ892" s="168"/>
      <c r="AK892" s="168"/>
      <c r="AL892" s="168"/>
      <c r="AM892" s="168"/>
      <c r="AN892" s="166"/>
      <c r="AO892" s="168"/>
      <c r="AP892" s="166"/>
      <c r="AQ892" s="168"/>
      <c r="AR892" s="168"/>
      <c r="AS892" s="168"/>
      <c r="AT892" s="168"/>
      <c r="AU892" s="168"/>
      <c r="AV892" s="168"/>
      <c r="AW892" s="168"/>
      <c r="AX892" s="168"/>
      <c r="AY892" s="168"/>
      <c r="AZ892" s="168"/>
      <c r="BA892" s="166"/>
      <c r="BB892" s="166"/>
      <c r="BC892" s="169"/>
      <c r="BD892" s="170"/>
      <c r="BE892" s="171"/>
      <c r="BF892" s="171"/>
      <c r="BG892" s="171"/>
      <c r="BH892" s="171"/>
      <c r="BI892" s="168"/>
      <c r="BJ892" s="168"/>
      <c r="BK892" s="168"/>
      <c r="BL892" s="168"/>
      <c r="BM892" s="168"/>
    </row>
    <row r="893">
      <c r="A893" s="163"/>
      <c r="B893" s="174"/>
      <c r="C893" s="165"/>
      <c r="D893" s="166"/>
      <c r="E893" s="166"/>
      <c r="F893" s="167"/>
      <c r="G893" s="167"/>
      <c r="H893" s="167"/>
      <c r="I893" s="163"/>
      <c r="J893" s="168"/>
      <c r="K893" s="168"/>
      <c r="L893" s="168"/>
      <c r="M893" s="166"/>
      <c r="N893" s="169"/>
      <c r="O893" s="167"/>
      <c r="P893" s="168"/>
      <c r="Q893" s="169"/>
      <c r="R893" s="168"/>
      <c r="S893" s="168"/>
      <c r="T893" s="168"/>
      <c r="U893" s="168"/>
      <c r="V893" s="168"/>
      <c r="W893" s="168"/>
      <c r="X893" s="168"/>
      <c r="Y893" s="168"/>
      <c r="Z893" s="168"/>
      <c r="AA893" s="168"/>
      <c r="AB893" s="168"/>
      <c r="AC893" s="168"/>
      <c r="AD893" s="168"/>
      <c r="AE893" s="168"/>
      <c r="AF893" s="168"/>
      <c r="AG893" s="168"/>
      <c r="AH893" s="168"/>
      <c r="AI893" s="168"/>
      <c r="AJ893" s="168"/>
      <c r="AK893" s="168"/>
      <c r="AL893" s="168"/>
      <c r="AM893" s="168"/>
      <c r="AN893" s="166"/>
      <c r="AO893" s="168"/>
      <c r="AP893" s="166"/>
      <c r="AQ893" s="168"/>
      <c r="AR893" s="168"/>
      <c r="AS893" s="168"/>
      <c r="AT893" s="168"/>
      <c r="AU893" s="168"/>
      <c r="AV893" s="168"/>
      <c r="AW893" s="168"/>
      <c r="AX893" s="168"/>
      <c r="AY893" s="168"/>
      <c r="AZ893" s="168"/>
      <c r="BA893" s="166"/>
      <c r="BB893" s="166"/>
      <c r="BC893" s="169"/>
      <c r="BD893" s="170"/>
      <c r="BE893" s="171"/>
      <c r="BF893" s="171"/>
      <c r="BG893" s="171"/>
      <c r="BH893" s="171"/>
      <c r="BI893" s="168"/>
      <c r="BJ893" s="168"/>
      <c r="BK893" s="168"/>
      <c r="BL893" s="168"/>
      <c r="BM893" s="168"/>
    </row>
    <row r="894">
      <c r="A894" s="163"/>
      <c r="B894" s="174"/>
      <c r="C894" s="165"/>
      <c r="D894" s="166"/>
      <c r="E894" s="166"/>
      <c r="F894" s="167"/>
      <c r="G894" s="167"/>
      <c r="H894" s="167"/>
      <c r="I894" s="163"/>
      <c r="J894" s="168"/>
      <c r="K894" s="168"/>
      <c r="L894" s="168"/>
      <c r="M894" s="166"/>
      <c r="N894" s="169"/>
      <c r="O894" s="167"/>
      <c r="P894" s="168"/>
      <c r="Q894" s="169"/>
      <c r="R894" s="168"/>
      <c r="S894" s="168"/>
      <c r="T894" s="168"/>
      <c r="U894" s="168"/>
      <c r="V894" s="168"/>
      <c r="W894" s="168"/>
      <c r="X894" s="168"/>
      <c r="Y894" s="168"/>
      <c r="Z894" s="168"/>
      <c r="AA894" s="168"/>
      <c r="AB894" s="168"/>
      <c r="AC894" s="168"/>
      <c r="AD894" s="168"/>
      <c r="AE894" s="168"/>
      <c r="AF894" s="168"/>
      <c r="AG894" s="168"/>
      <c r="AH894" s="168"/>
      <c r="AI894" s="168"/>
      <c r="AJ894" s="168"/>
      <c r="AK894" s="168"/>
      <c r="AL894" s="168"/>
      <c r="AM894" s="168"/>
      <c r="AN894" s="166"/>
      <c r="AO894" s="168"/>
      <c r="AP894" s="166"/>
      <c r="AQ894" s="168"/>
      <c r="AR894" s="168"/>
      <c r="AS894" s="168"/>
      <c r="AT894" s="168"/>
      <c r="AU894" s="168"/>
      <c r="AV894" s="168"/>
      <c r="AW894" s="168"/>
      <c r="AX894" s="168"/>
      <c r="AY894" s="168"/>
      <c r="AZ894" s="168"/>
      <c r="BA894" s="166"/>
      <c r="BB894" s="166"/>
      <c r="BC894" s="169"/>
      <c r="BD894" s="170"/>
      <c r="BE894" s="171"/>
      <c r="BF894" s="171"/>
      <c r="BG894" s="171"/>
      <c r="BH894" s="171"/>
      <c r="BI894" s="168"/>
      <c r="BJ894" s="168"/>
      <c r="BK894" s="168"/>
      <c r="BL894" s="168"/>
      <c r="BM894" s="168"/>
    </row>
    <row r="895">
      <c r="A895" s="163"/>
      <c r="B895" s="174"/>
      <c r="C895" s="165"/>
      <c r="D895" s="166"/>
      <c r="E895" s="166"/>
      <c r="F895" s="167"/>
      <c r="G895" s="167"/>
      <c r="H895" s="167"/>
      <c r="I895" s="163"/>
      <c r="J895" s="168"/>
      <c r="K895" s="168"/>
      <c r="L895" s="168"/>
      <c r="M895" s="166"/>
      <c r="N895" s="169"/>
      <c r="O895" s="167"/>
      <c r="P895" s="168"/>
      <c r="Q895" s="169"/>
      <c r="R895" s="168"/>
      <c r="S895" s="168"/>
      <c r="T895" s="168"/>
      <c r="U895" s="168"/>
      <c r="V895" s="168"/>
      <c r="W895" s="168"/>
      <c r="X895" s="168"/>
      <c r="Y895" s="168"/>
      <c r="Z895" s="168"/>
      <c r="AA895" s="168"/>
      <c r="AB895" s="168"/>
      <c r="AC895" s="168"/>
      <c r="AD895" s="168"/>
      <c r="AE895" s="168"/>
      <c r="AF895" s="168"/>
      <c r="AG895" s="168"/>
      <c r="AH895" s="168"/>
      <c r="AI895" s="168"/>
      <c r="AJ895" s="168"/>
      <c r="AK895" s="168"/>
      <c r="AL895" s="168"/>
      <c r="AM895" s="168"/>
      <c r="AN895" s="166"/>
      <c r="AO895" s="168"/>
      <c r="AP895" s="166"/>
      <c r="AQ895" s="168"/>
      <c r="AR895" s="168"/>
      <c r="AS895" s="168"/>
      <c r="AT895" s="168"/>
      <c r="AU895" s="168"/>
      <c r="AV895" s="168"/>
      <c r="AW895" s="168"/>
      <c r="AX895" s="168"/>
      <c r="AY895" s="168"/>
      <c r="AZ895" s="168"/>
      <c r="BA895" s="166"/>
      <c r="BB895" s="166"/>
      <c r="BC895" s="169"/>
      <c r="BD895" s="170"/>
      <c r="BE895" s="171"/>
      <c r="BF895" s="171"/>
      <c r="BG895" s="171"/>
      <c r="BH895" s="171"/>
      <c r="BI895" s="168"/>
      <c r="BJ895" s="168"/>
      <c r="BK895" s="168"/>
      <c r="BL895" s="168"/>
      <c r="BM895" s="168"/>
    </row>
    <row r="896">
      <c r="A896" s="163"/>
      <c r="B896" s="174"/>
      <c r="C896" s="165"/>
      <c r="D896" s="166"/>
      <c r="E896" s="166"/>
      <c r="F896" s="167"/>
      <c r="G896" s="167"/>
      <c r="H896" s="167"/>
      <c r="I896" s="163"/>
      <c r="J896" s="168"/>
      <c r="K896" s="168"/>
      <c r="L896" s="168"/>
      <c r="M896" s="166"/>
      <c r="N896" s="169"/>
      <c r="O896" s="167"/>
      <c r="P896" s="168"/>
      <c r="Q896" s="169"/>
      <c r="R896" s="168"/>
      <c r="S896" s="168"/>
      <c r="T896" s="168"/>
      <c r="U896" s="168"/>
      <c r="V896" s="168"/>
      <c r="W896" s="168"/>
      <c r="X896" s="168"/>
      <c r="Y896" s="168"/>
      <c r="Z896" s="168"/>
      <c r="AA896" s="168"/>
      <c r="AB896" s="168"/>
      <c r="AC896" s="168"/>
      <c r="AD896" s="168"/>
      <c r="AE896" s="168"/>
      <c r="AF896" s="168"/>
      <c r="AG896" s="168"/>
      <c r="AH896" s="168"/>
      <c r="AI896" s="168"/>
      <c r="AJ896" s="168"/>
      <c r="AK896" s="168"/>
      <c r="AL896" s="168"/>
      <c r="AM896" s="168"/>
      <c r="AN896" s="166"/>
      <c r="AO896" s="168"/>
      <c r="AP896" s="166"/>
      <c r="AQ896" s="168"/>
      <c r="AR896" s="168"/>
      <c r="AS896" s="168"/>
      <c r="AT896" s="168"/>
      <c r="AU896" s="168"/>
      <c r="AV896" s="168"/>
      <c r="AW896" s="168"/>
      <c r="AX896" s="168"/>
      <c r="AY896" s="168"/>
      <c r="AZ896" s="168"/>
      <c r="BA896" s="166"/>
      <c r="BB896" s="166"/>
      <c r="BC896" s="169"/>
      <c r="BD896" s="170"/>
      <c r="BE896" s="171"/>
      <c r="BF896" s="171"/>
      <c r="BG896" s="171"/>
      <c r="BH896" s="171"/>
      <c r="BI896" s="168"/>
      <c r="BJ896" s="168"/>
      <c r="BK896" s="168"/>
      <c r="BL896" s="168"/>
      <c r="BM896" s="168"/>
    </row>
    <row r="897">
      <c r="A897" s="163"/>
      <c r="B897" s="174"/>
      <c r="C897" s="165"/>
      <c r="D897" s="166"/>
      <c r="E897" s="166"/>
      <c r="F897" s="167"/>
      <c r="G897" s="167"/>
      <c r="H897" s="167"/>
      <c r="I897" s="163"/>
      <c r="J897" s="168"/>
      <c r="K897" s="168"/>
      <c r="L897" s="168"/>
      <c r="M897" s="166"/>
      <c r="N897" s="169"/>
      <c r="O897" s="167"/>
      <c r="P897" s="168"/>
      <c r="Q897" s="169"/>
      <c r="R897" s="168"/>
      <c r="S897" s="168"/>
      <c r="T897" s="168"/>
      <c r="U897" s="168"/>
      <c r="V897" s="168"/>
      <c r="W897" s="168"/>
      <c r="X897" s="168"/>
      <c r="Y897" s="168"/>
      <c r="Z897" s="168"/>
      <c r="AA897" s="168"/>
      <c r="AB897" s="168"/>
      <c r="AC897" s="168"/>
      <c r="AD897" s="168"/>
      <c r="AE897" s="168"/>
      <c r="AF897" s="168"/>
      <c r="AG897" s="168"/>
      <c r="AH897" s="168"/>
      <c r="AI897" s="168"/>
      <c r="AJ897" s="168"/>
      <c r="AK897" s="168"/>
      <c r="AL897" s="168"/>
      <c r="AM897" s="168"/>
      <c r="AN897" s="166"/>
      <c r="AO897" s="168"/>
      <c r="AP897" s="166"/>
      <c r="AQ897" s="168"/>
      <c r="AR897" s="168"/>
      <c r="AS897" s="168"/>
      <c r="AT897" s="168"/>
      <c r="AU897" s="168"/>
      <c r="AV897" s="168"/>
      <c r="AW897" s="168"/>
      <c r="AX897" s="168"/>
      <c r="AY897" s="168"/>
      <c r="AZ897" s="168"/>
      <c r="BA897" s="166"/>
      <c r="BB897" s="166"/>
      <c r="BC897" s="169"/>
      <c r="BD897" s="170"/>
      <c r="BE897" s="171"/>
      <c r="BF897" s="171"/>
      <c r="BG897" s="171"/>
      <c r="BH897" s="171"/>
      <c r="BI897" s="168"/>
      <c r="BJ897" s="168"/>
      <c r="BK897" s="168"/>
      <c r="BL897" s="168"/>
      <c r="BM897" s="168"/>
    </row>
    <row r="898">
      <c r="A898" s="163"/>
      <c r="B898" s="174"/>
      <c r="C898" s="165"/>
      <c r="D898" s="166"/>
      <c r="E898" s="166"/>
      <c r="F898" s="167"/>
      <c r="G898" s="167"/>
      <c r="H898" s="167"/>
      <c r="I898" s="163"/>
      <c r="J898" s="168"/>
      <c r="K898" s="168"/>
      <c r="L898" s="168"/>
      <c r="M898" s="166"/>
      <c r="N898" s="169"/>
      <c r="O898" s="167"/>
      <c r="P898" s="168"/>
      <c r="Q898" s="169"/>
      <c r="R898" s="168"/>
      <c r="S898" s="168"/>
      <c r="T898" s="168"/>
      <c r="U898" s="168"/>
      <c r="V898" s="168"/>
      <c r="W898" s="168"/>
      <c r="X898" s="168"/>
      <c r="Y898" s="168"/>
      <c r="Z898" s="168"/>
      <c r="AA898" s="168"/>
      <c r="AB898" s="168"/>
      <c r="AC898" s="168"/>
      <c r="AD898" s="168"/>
      <c r="AE898" s="168"/>
      <c r="AF898" s="168"/>
      <c r="AG898" s="168"/>
      <c r="AH898" s="168"/>
      <c r="AI898" s="168"/>
      <c r="AJ898" s="168"/>
      <c r="AK898" s="168"/>
      <c r="AL898" s="168"/>
      <c r="AM898" s="168"/>
      <c r="AN898" s="166"/>
      <c r="AO898" s="168"/>
      <c r="AP898" s="166"/>
      <c r="AQ898" s="168"/>
      <c r="AR898" s="168"/>
      <c r="AS898" s="168"/>
      <c r="AT898" s="168"/>
      <c r="AU898" s="168"/>
      <c r="AV898" s="168"/>
      <c r="AW898" s="168"/>
      <c r="AX898" s="168"/>
      <c r="AY898" s="168"/>
      <c r="AZ898" s="168"/>
      <c r="BA898" s="166"/>
      <c r="BB898" s="166"/>
      <c r="BC898" s="169"/>
      <c r="BD898" s="170"/>
      <c r="BE898" s="171"/>
      <c r="BF898" s="171"/>
      <c r="BG898" s="171"/>
      <c r="BH898" s="171"/>
      <c r="BI898" s="168"/>
      <c r="BJ898" s="168"/>
      <c r="BK898" s="168"/>
      <c r="BL898" s="168"/>
      <c r="BM898" s="168"/>
    </row>
    <row r="899">
      <c r="A899" s="163"/>
      <c r="B899" s="174"/>
      <c r="C899" s="165"/>
      <c r="D899" s="166"/>
      <c r="E899" s="166"/>
      <c r="F899" s="167"/>
      <c r="G899" s="167"/>
      <c r="H899" s="167"/>
      <c r="I899" s="163"/>
      <c r="J899" s="168"/>
      <c r="K899" s="168"/>
      <c r="L899" s="168"/>
      <c r="M899" s="166"/>
      <c r="N899" s="169"/>
      <c r="O899" s="167"/>
      <c r="P899" s="168"/>
      <c r="Q899" s="169"/>
      <c r="R899" s="168"/>
      <c r="S899" s="168"/>
      <c r="T899" s="168"/>
      <c r="U899" s="168"/>
      <c r="V899" s="168"/>
      <c r="W899" s="168"/>
      <c r="X899" s="168"/>
      <c r="Y899" s="168"/>
      <c r="Z899" s="168"/>
      <c r="AA899" s="168"/>
      <c r="AB899" s="168"/>
      <c r="AC899" s="168"/>
      <c r="AD899" s="168"/>
      <c r="AE899" s="168"/>
      <c r="AF899" s="168"/>
      <c r="AG899" s="168"/>
      <c r="AH899" s="168"/>
      <c r="AI899" s="168"/>
      <c r="AJ899" s="168"/>
      <c r="AK899" s="168"/>
      <c r="AL899" s="168"/>
      <c r="AM899" s="168"/>
      <c r="AN899" s="166"/>
      <c r="AO899" s="168"/>
      <c r="AP899" s="166"/>
      <c r="AQ899" s="168"/>
      <c r="AR899" s="168"/>
      <c r="AS899" s="168"/>
      <c r="AT899" s="168"/>
      <c r="AU899" s="168"/>
      <c r="AV899" s="168"/>
      <c r="AW899" s="168"/>
      <c r="AX899" s="168"/>
      <c r="AY899" s="168"/>
      <c r="AZ899" s="168"/>
      <c r="BA899" s="166"/>
      <c r="BB899" s="166"/>
      <c r="BC899" s="169"/>
      <c r="BD899" s="170"/>
      <c r="BE899" s="171"/>
      <c r="BF899" s="171"/>
      <c r="BG899" s="171"/>
      <c r="BH899" s="171"/>
      <c r="BI899" s="168"/>
      <c r="BJ899" s="168"/>
      <c r="BK899" s="168"/>
      <c r="BL899" s="168"/>
      <c r="BM899" s="168"/>
    </row>
    <row r="900">
      <c r="A900" s="163"/>
      <c r="B900" s="174"/>
      <c r="C900" s="165"/>
      <c r="D900" s="166"/>
      <c r="E900" s="166"/>
      <c r="F900" s="167"/>
      <c r="G900" s="167"/>
      <c r="H900" s="167"/>
      <c r="I900" s="163"/>
      <c r="J900" s="168"/>
      <c r="K900" s="168"/>
      <c r="L900" s="168"/>
      <c r="M900" s="166"/>
      <c r="N900" s="169"/>
      <c r="O900" s="167"/>
      <c r="P900" s="168"/>
      <c r="Q900" s="169"/>
      <c r="R900" s="168"/>
      <c r="S900" s="168"/>
      <c r="T900" s="168"/>
      <c r="U900" s="168"/>
      <c r="V900" s="168"/>
      <c r="W900" s="168"/>
      <c r="X900" s="168"/>
      <c r="Y900" s="168"/>
      <c r="Z900" s="168"/>
      <c r="AA900" s="168"/>
      <c r="AB900" s="168"/>
      <c r="AC900" s="168"/>
      <c r="AD900" s="168"/>
      <c r="AE900" s="168"/>
      <c r="AF900" s="168"/>
      <c r="AG900" s="168"/>
      <c r="AH900" s="168"/>
      <c r="AI900" s="168"/>
      <c r="AJ900" s="168"/>
      <c r="AK900" s="168"/>
      <c r="AL900" s="168"/>
      <c r="AM900" s="168"/>
      <c r="AN900" s="166"/>
      <c r="AO900" s="168"/>
      <c r="AP900" s="166"/>
      <c r="AQ900" s="168"/>
      <c r="AR900" s="168"/>
      <c r="AS900" s="168"/>
      <c r="AT900" s="168"/>
      <c r="AU900" s="168"/>
      <c r="AV900" s="168"/>
      <c r="AW900" s="168"/>
      <c r="AX900" s="168"/>
      <c r="AY900" s="168"/>
      <c r="AZ900" s="168"/>
      <c r="BA900" s="166"/>
      <c r="BB900" s="166"/>
      <c r="BC900" s="169"/>
      <c r="BD900" s="170"/>
      <c r="BE900" s="171"/>
      <c r="BF900" s="171"/>
      <c r="BG900" s="171"/>
      <c r="BH900" s="171"/>
      <c r="BI900" s="168"/>
      <c r="BJ900" s="168"/>
      <c r="BK900" s="168"/>
      <c r="BL900" s="168"/>
      <c r="BM900" s="168"/>
    </row>
    <row r="901">
      <c r="A901" s="163"/>
      <c r="B901" s="174"/>
      <c r="C901" s="165"/>
      <c r="D901" s="166"/>
      <c r="E901" s="166"/>
      <c r="F901" s="167"/>
      <c r="G901" s="167"/>
      <c r="H901" s="167"/>
      <c r="I901" s="163"/>
      <c r="J901" s="168"/>
      <c r="K901" s="168"/>
      <c r="L901" s="168"/>
      <c r="M901" s="166"/>
      <c r="N901" s="169"/>
      <c r="O901" s="167"/>
      <c r="P901" s="168"/>
      <c r="Q901" s="169"/>
      <c r="R901" s="168"/>
      <c r="S901" s="168"/>
      <c r="T901" s="168"/>
      <c r="U901" s="168"/>
      <c r="V901" s="168"/>
      <c r="W901" s="168"/>
      <c r="X901" s="168"/>
      <c r="Y901" s="168"/>
      <c r="Z901" s="168"/>
      <c r="AA901" s="168"/>
      <c r="AB901" s="168"/>
      <c r="AC901" s="168"/>
      <c r="AD901" s="168"/>
      <c r="AE901" s="168"/>
      <c r="AF901" s="168"/>
      <c r="AG901" s="168"/>
      <c r="AH901" s="168"/>
      <c r="AI901" s="168"/>
      <c r="AJ901" s="168"/>
      <c r="AK901" s="168"/>
      <c r="AL901" s="168"/>
      <c r="AM901" s="168"/>
      <c r="AN901" s="166"/>
      <c r="AO901" s="168"/>
      <c r="AP901" s="166"/>
      <c r="AQ901" s="168"/>
      <c r="AR901" s="168"/>
      <c r="AS901" s="168"/>
      <c r="AT901" s="168"/>
      <c r="AU901" s="168"/>
      <c r="AV901" s="168"/>
      <c r="AW901" s="168"/>
      <c r="AX901" s="168"/>
      <c r="AY901" s="168"/>
      <c r="AZ901" s="168"/>
      <c r="BA901" s="166"/>
      <c r="BB901" s="166"/>
      <c r="BC901" s="169"/>
      <c r="BD901" s="170"/>
      <c r="BE901" s="171"/>
      <c r="BF901" s="171"/>
      <c r="BG901" s="171"/>
      <c r="BH901" s="171"/>
      <c r="BI901" s="168"/>
      <c r="BJ901" s="168"/>
      <c r="BK901" s="168"/>
      <c r="BL901" s="168"/>
      <c r="BM901" s="168"/>
    </row>
    <row r="902">
      <c r="A902" s="163"/>
      <c r="B902" s="174"/>
      <c r="C902" s="165"/>
      <c r="D902" s="166"/>
      <c r="E902" s="166"/>
      <c r="F902" s="167"/>
      <c r="G902" s="167"/>
      <c r="H902" s="167"/>
      <c r="I902" s="163"/>
      <c r="J902" s="168"/>
      <c r="K902" s="168"/>
      <c r="L902" s="168"/>
      <c r="M902" s="166"/>
      <c r="N902" s="169"/>
      <c r="O902" s="167"/>
      <c r="P902" s="168"/>
      <c r="Q902" s="169"/>
      <c r="R902" s="168"/>
      <c r="S902" s="168"/>
      <c r="T902" s="168"/>
      <c r="U902" s="168"/>
      <c r="V902" s="168"/>
      <c r="W902" s="168"/>
      <c r="X902" s="168"/>
      <c r="Y902" s="168"/>
      <c r="Z902" s="168"/>
      <c r="AA902" s="168"/>
      <c r="AB902" s="168"/>
      <c r="AC902" s="168"/>
      <c r="AD902" s="168"/>
      <c r="AE902" s="168"/>
      <c r="AF902" s="168"/>
      <c r="AG902" s="168"/>
      <c r="AH902" s="168"/>
      <c r="AI902" s="168"/>
      <c r="AJ902" s="168"/>
      <c r="AK902" s="168"/>
      <c r="AL902" s="168"/>
      <c r="AM902" s="168"/>
      <c r="AN902" s="166"/>
      <c r="AO902" s="168"/>
      <c r="AP902" s="166"/>
      <c r="AQ902" s="168"/>
      <c r="AR902" s="168"/>
      <c r="AS902" s="168"/>
      <c r="AT902" s="168"/>
      <c r="AU902" s="168"/>
      <c r="AV902" s="168"/>
      <c r="AW902" s="168"/>
      <c r="AX902" s="168"/>
      <c r="AY902" s="168"/>
      <c r="AZ902" s="168"/>
      <c r="BA902" s="166"/>
      <c r="BB902" s="166"/>
      <c r="BC902" s="169"/>
      <c r="BD902" s="170"/>
      <c r="BE902" s="171"/>
      <c r="BF902" s="171"/>
      <c r="BG902" s="171"/>
      <c r="BH902" s="171"/>
      <c r="BI902" s="168"/>
      <c r="BJ902" s="168"/>
      <c r="BK902" s="168"/>
      <c r="BL902" s="168"/>
      <c r="BM902" s="168"/>
    </row>
    <row r="903">
      <c r="A903" s="163"/>
      <c r="B903" s="174"/>
      <c r="C903" s="165"/>
      <c r="D903" s="166"/>
      <c r="E903" s="166"/>
      <c r="F903" s="167"/>
      <c r="G903" s="167"/>
      <c r="H903" s="167"/>
      <c r="I903" s="163"/>
      <c r="J903" s="168"/>
      <c r="K903" s="168"/>
      <c r="L903" s="168"/>
      <c r="M903" s="166"/>
      <c r="N903" s="169"/>
      <c r="O903" s="167"/>
      <c r="P903" s="168"/>
      <c r="Q903" s="169"/>
      <c r="R903" s="168"/>
      <c r="S903" s="168"/>
      <c r="T903" s="168"/>
      <c r="U903" s="168"/>
      <c r="V903" s="168"/>
      <c r="W903" s="168"/>
      <c r="X903" s="168"/>
      <c r="Y903" s="168"/>
      <c r="Z903" s="168"/>
      <c r="AA903" s="168"/>
      <c r="AB903" s="168"/>
      <c r="AC903" s="168"/>
      <c r="AD903" s="168"/>
      <c r="AE903" s="168"/>
      <c r="AF903" s="168"/>
      <c r="AG903" s="168"/>
      <c r="AH903" s="168"/>
      <c r="AI903" s="168"/>
      <c r="AJ903" s="168"/>
      <c r="AK903" s="168"/>
      <c r="AL903" s="168"/>
      <c r="AM903" s="168"/>
      <c r="AN903" s="166"/>
      <c r="AO903" s="168"/>
      <c r="AP903" s="166"/>
      <c r="AQ903" s="168"/>
      <c r="AR903" s="168"/>
      <c r="AS903" s="168"/>
      <c r="AT903" s="168"/>
      <c r="AU903" s="168"/>
      <c r="AV903" s="168"/>
      <c r="AW903" s="168"/>
      <c r="AX903" s="168"/>
      <c r="AY903" s="168"/>
      <c r="AZ903" s="168"/>
      <c r="BA903" s="166"/>
      <c r="BB903" s="166"/>
      <c r="BC903" s="169"/>
      <c r="BD903" s="170"/>
      <c r="BE903" s="171"/>
      <c r="BF903" s="171"/>
      <c r="BG903" s="171"/>
      <c r="BH903" s="171"/>
      <c r="BI903" s="168"/>
      <c r="BJ903" s="168"/>
      <c r="BK903" s="168"/>
      <c r="BL903" s="168"/>
      <c r="BM903" s="168"/>
    </row>
    <row r="904">
      <c r="A904" s="163"/>
      <c r="B904" s="174"/>
      <c r="C904" s="165"/>
      <c r="D904" s="166"/>
      <c r="E904" s="166"/>
      <c r="F904" s="167"/>
      <c r="G904" s="167"/>
      <c r="H904" s="167"/>
      <c r="I904" s="163"/>
      <c r="J904" s="168"/>
      <c r="K904" s="168"/>
      <c r="L904" s="168"/>
      <c r="M904" s="166"/>
      <c r="N904" s="169"/>
      <c r="O904" s="167"/>
      <c r="P904" s="168"/>
      <c r="Q904" s="169"/>
      <c r="R904" s="168"/>
      <c r="S904" s="168"/>
      <c r="T904" s="168"/>
      <c r="U904" s="168"/>
      <c r="V904" s="168"/>
      <c r="W904" s="168"/>
      <c r="X904" s="168"/>
      <c r="Y904" s="168"/>
      <c r="Z904" s="168"/>
      <c r="AA904" s="168"/>
      <c r="AB904" s="168"/>
      <c r="AC904" s="168"/>
      <c r="AD904" s="168"/>
      <c r="AE904" s="168"/>
      <c r="AF904" s="168"/>
      <c r="AG904" s="168"/>
      <c r="AH904" s="168"/>
      <c r="AI904" s="168"/>
      <c r="AJ904" s="168"/>
      <c r="AK904" s="168"/>
      <c r="AL904" s="168"/>
      <c r="AM904" s="168"/>
      <c r="AN904" s="166"/>
      <c r="AO904" s="168"/>
      <c r="AP904" s="166"/>
      <c r="AQ904" s="168"/>
      <c r="AR904" s="168"/>
      <c r="AS904" s="168"/>
      <c r="AT904" s="168"/>
      <c r="AU904" s="168"/>
      <c r="AV904" s="168"/>
      <c r="AW904" s="168"/>
      <c r="AX904" s="168"/>
      <c r="AY904" s="168"/>
      <c r="AZ904" s="168"/>
      <c r="BA904" s="166"/>
      <c r="BB904" s="166"/>
      <c r="BC904" s="169"/>
      <c r="BD904" s="170"/>
      <c r="BE904" s="171"/>
      <c r="BF904" s="171"/>
      <c r="BG904" s="171"/>
      <c r="BH904" s="171"/>
      <c r="BI904" s="168"/>
      <c r="BJ904" s="168"/>
      <c r="BK904" s="168"/>
      <c r="BL904" s="168"/>
      <c r="BM904" s="168"/>
    </row>
    <row r="905">
      <c r="A905" s="163"/>
      <c r="B905" s="174"/>
      <c r="C905" s="165"/>
      <c r="D905" s="166"/>
      <c r="E905" s="166"/>
      <c r="F905" s="167"/>
      <c r="G905" s="167"/>
      <c r="H905" s="167"/>
      <c r="I905" s="163"/>
      <c r="J905" s="168"/>
      <c r="K905" s="168"/>
      <c r="L905" s="168"/>
      <c r="M905" s="166"/>
      <c r="N905" s="169"/>
      <c r="O905" s="167"/>
      <c r="P905" s="168"/>
      <c r="Q905" s="169"/>
      <c r="R905" s="168"/>
      <c r="S905" s="168"/>
      <c r="T905" s="168"/>
      <c r="U905" s="168"/>
      <c r="V905" s="168"/>
      <c r="W905" s="168"/>
      <c r="X905" s="168"/>
      <c r="Y905" s="168"/>
      <c r="Z905" s="168"/>
      <c r="AA905" s="168"/>
      <c r="AB905" s="168"/>
      <c r="AC905" s="168"/>
      <c r="AD905" s="168"/>
      <c r="AE905" s="168"/>
      <c r="AF905" s="168"/>
      <c r="AG905" s="168"/>
      <c r="AH905" s="168"/>
      <c r="AI905" s="168"/>
      <c r="AJ905" s="168"/>
      <c r="AK905" s="168"/>
      <c r="AL905" s="168"/>
      <c r="AM905" s="168"/>
      <c r="AN905" s="166"/>
      <c r="AO905" s="168"/>
      <c r="AP905" s="166"/>
      <c r="AQ905" s="168"/>
      <c r="AR905" s="168"/>
      <c r="AS905" s="168"/>
      <c r="AT905" s="168"/>
      <c r="AU905" s="168"/>
      <c r="AV905" s="168"/>
      <c r="AW905" s="168"/>
      <c r="AX905" s="168"/>
      <c r="AY905" s="168"/>
      <c r="AZ905" s="168"/>
      <c r="BA905" s="166"/>
      <c r="BB905" s="166"/>
      <c r="BC905" s="169"/>
      <c r="BD905" s="170"/>
      <c r="BE905" s="171"/>
      <c r="BF905" s="171"/>
      <c r="BG905" s="171"/>
      <c r="BH905" s="171"/>
      <c r="BI905" s="168"/>
      <c r="BJ905" s="168"/>
      <c r="BK905" s="168"/>
      <c r="BL905" s="168"/>
      <c r="BM905" s="168"/>
    </row>
    <row r="906">
      <c r="A906" s="163"/>
      <c r="B906" s="174"/>
      <c r="C906" s="165"/>
      <c r="D906" s="166"/>
      <c r="E906" s="166"/>
      <c r="F906" s="167"/>
      <c r="G906" s="167"/>
      <c r="H906" s="167"/>
      <c r="I906" s="163"/>
      <c r="J906" s="168"/>
      <c r="K906" s="168"/>
      <c r="L906" s="168"/>
      <c r="M906" s="166"/>
      <c r="N906" s="169"/>
      <c r="O906" s="167"/>
      <c r="P906" s="168"/>
      <c r="Q906" s="169"/>
      <c r="R906" s="168"/>
      <c r="S906" s="168"/>
      <c r="T906" s="168"/>
      <c r="U906" s="168"/>
      <c r="V906" s="168"/>
      <c r="W906" s="168"/>
      <c r="X906" s="168"/>
      <c r="Y906" s="168"/>
      <c r="Z906" s="168"/>
      <c r="AA906" s="168"/>
      <c r="AB906" s="168"/>
      <c r="AC906" s="168"/>
      <c r="AD906" s="168"/>
      <c r="AE906" s="168"/>
      <c r="AF906" s="168"/>
      <c r="AG906" s="168"/>
      <c r="AH906" s="168"/>
      <c r="AI906" s="168"/>
      <c r="AJ906" s="168"/>
      <c r="AK906" s="168"/>
      <c r="AL906" s="168"/>
      <c r="AM906" s="168"/>
      <c r="AN906" s="166"/>
      <c r="AO906" s="168"/>
      <c r="AP906" s="166"/>
      <c r="AQ906" s="168"/>
      <c r="AR906" s="168"/>
      <c r="AS906" s="168"/>
      <c r="AT906" s="168"/>
      <c r="AU906" s="168"/>
      <c r="AV906" s="168"/>
      <c r="AW906" s="168"/>
      <c r="AX906" s="168"/>
      <c r="AY906" s="168"/>
      <c r="AZ906" s="168"/>
      <c r="BA906" s="166"/>
      <c r="BB906" s="166"/>
      <c r="BC906" s="169"/>
      <c r="BD906" s="170"/>
      <c r="BE906" s="171"/>
      <c r="BF906" s="171"/>
      <c r="BG906" s="171"/>
      <c r="BH906" s="171"/>
      <c r="BI906" s="168"/>
      <c r="BJ906" s="168"/>
      <c r="BK906" s="168"/>
      <c r="BL906" s="168"/>
      <c r="BM906" s="168"/>
    </row>
    <row r="907">
      <c r="A907" s="163"/>
      <c r="B907" s="174"/>
      <c r="C907" s="165"/>
      <c r="D907" s="166"/>
      <c r="E907" s="166"/>
      <c r="F907" s="167"/>
      <c r="G907" s="167"/>
      <c r="H907" s="167"/>
      <c r="I907" s="163"/>
      <c r="J907" s="168"/>
      <c r="K907" s="168"/>
      <c r="L907" s="168"/>
      <c r="M907" s="166"/>
      <c r="N907" s="169"/>
      <c r="O907" s="167"/>
      <c r="P907" s="168"/>
      <c r="Q907" s="169"/>
      <c r="R907" s="168"/>
      <c r="S907" s="168"/>
      <c r="T907" s="168"/>
      <c r="U907" s="168"/>
      <c r="V907" s="168"/>
      <c r="W907" s="168"/>
      <c r="X907" s="168"/>
      <c r="Y907" s="168"/>
      <c r="Z907" s="168"/>
      <c r="AA907" s="168"/>
      <c r="AB907" s="168"/>
      <c r="AC907" s="168"/>
      <c r="AD907" s="168"/>
      <c r="AE907" s="168"/>
      <c r="AF907" s="168"/>
      <c r="AG907" s="168"/>
      <c r="AH907" s="168"/>
      <c r="AI907" s="168"/>
      <c r="AJ907" s="168"/>
      <c r="AK907" s="168"/>
      <c r="AL907" s="168"/>
      <c r="AM907" s="168"/>
      <c r="AN907" s="166"/>
      <c r="AO907" s="168"/>
      <c r="AP907" s="166"/>
      <c r="AQ907" s="168"/>
      <c r="AR907" s="168"/>
      <c r="AS907" s="168"/>
      <c r="AT907" s="168"/>
      <c r="AU907" s="168"/>
      <c r="AV907" s="168"/>
      <c r="AW907" s="168"/>
      <c r="AX907" s="168"/>
      <c r="AY907" s="168"/>
      <c r="AZ907" s="168"/>
      <c r="BA907" s="166"/>
      <c r="BB907" s="166"/>
      <c r="BC907" s="169"/>
      <c r="BD907" s="170"/>
      <c r="BE907" s="171"/>
      <c r="BF907" s="171"/>
      <c r="BG907" s="171"/>
      <c r="BH907" s="171"/>
      <c r="BI907" s="168"/>
      <c r="BJ907" s="168"/>
      <c r="BK907" s="168"/>
      <c r="BL907" s="168"/>
      <c r="BM907" s="168"/>
    </row>
    <row r="908">
      <c r="A908" s="163"/>
      <c r="B908" s="174"/>
      <c r="C908" s="165"/>
      <c r="D908" s="166"/>
      <c r="E908" s="166"/>
      <c r="F908" s="167"/>
      <c r="G908" s="167"/>
      <c r="H908" s="167"/>
      <c r="I908" s="163"/>
      <c r="J908" s="168"/>
      <c r="K908" s="168"/>
      <c r="L908" s="168"/>
      <c r="M908" s="166"/>
      <c r="N908" s="169"/>
      <c r="O908" s="167"/>
      <c r="P908" s="168"/>
      <c r="Q908" s="169"/>
      <c r="R908" s="168"/>
      <c r="S908" s="168"/>
      <c r="T908" s="168"/>
      <c r="U908" s="168"/>
      <c r="V908" s="168"/>
      <c r="W908" s="168"/>
      <c r="X908" s="168"/>
      <c r="Y908" s="168"/>
      <c r="Z908" s="168"/>
      <c r="AA908" s="168"/>
      <c r="AB908" s="168"/>
      <c r="AC908" s="168"/>
      <c r="AD908" s="168"/>
      <c r="AE908" s="168"/>
      <c r="AF908" s="168"/>
      <c r="AG908" s="168"/>
      <c r="AH908" s="168"/>
      <c r="AI908" s="168"/>
      <c r="AJ908" s="168"/>
      <c r="AK908" s="168"/>
      <c r="AL908" s="168"/>
      <c r="AM908" s="168"/>
      <c r="AN908" s="166"/>
      <c r="AO908" s="168"/>
      <c r="AP908" s="166"/>
      <c r="AQ908" s="168"/>
      <c r="AR908" s="168"/>
      <c r="AS908" s="168"/>
      <c r="AT908" s="168"/>
      <c r="AU908" s="168"/>
      <c r="AV908" s="168"/>
      <c r="AW908" s="168"/>
      <c r="AX908" s="168"/>
      <c r="AY908" s="168"/>
      <c r="AZ908" s="168"/>
      <c r="BA908" s="166"/>
      <c r="BB908" s="166"/>
      <c r="BC908" s="169"/>
      <c r="BD908" s="170"/>
      <c r="BE908" s="171"/>
      <c r="BF908" s="171"/>
      <c r="BG908" s="171"/>
      <c r="BH908" s="171"/>
      <c r="BI908" s="168"/>
      <c r="BJ908" s="168"/>
      <c r="BK908" s="168"/>
      <c r="BL908" s="168"/>
      <c r="BM908" s="168"/>
    </row>
    <row r="909">
      <c r="A909" s="163"/>
      <c r="B909" s="174"/>
      <c r="C909" s="165"/>
      <c r="D909" s="166"/>
      <c r="E909" s="166"/>
      <c r="F909" s="167"/>
      <c r="G909" s="167"/>
      <c r="H909" s="167"/>
      <c r="I909" s="163"/>
      <c r="J909" s="168"/>
      <c r="K909" s="168"/>
      <c r="L909" s="168"/>
      <c r="M909" s="166"/>
      <c r="N909" s="169"/>
      <c r="O909" s="167"/>
      <c r="P909" s="168"/>
      <c r="Q909" s="169"/>
      <c r="R909" s="168"/>
      <c r="S909" s="168"/>
      <c r="T909" s="168"/>
      <c r="U909" s="168"/>
      <c r="V909" s="168"/>
      <c r="W909" s="168"/>
      <c r="X909" s="168"/>
      <c r="Y909" s="168"/>
      <c r="Z909" s="168"/>
      <c r="AA909" s="168"/>
      <c r="AB909" s="168"/>
      <c r="AC909" s="168"/>
      <c r="AD909" s="168"/>
      <c r="AE909" s="168"/>
      <c r="AF909" s="168"/>
      <c r="AG909" s="168"/>
      <c r="AH909" s="168"/>
      <c r="AI909" s="168"/>
      <c r="AJ909" s="168"/>
      <c r="AK909" s="168"/>
      <c r="AL909" s="168"/>
      <c r="AM909" s="168"/>
      <c r="AN909" s="166"/>
      <c r="AO909" s="168"/>
      <c r="AP909" s="166"/>
      <c r="AQ909" s="168"/>
      <c r="AR909" s="168"/>
      <c r="AS909" s="168"/>
      <c r="AT909" s="168"/>
      <c r="AU909" s="168"/>
      <c r="AV909" s="168"/>
      <c r="AW909" s="168"/>
      <c r="AX909" s="168"/>
      <c r="AY909" s="168"/>
      <c r="AZ909" s="168"/>
      <c r="BA909" s="166"/>
      <c r="BB909" s="166"/>
      <c r="BC909" s="169"/>
      <c r="BD909" s="170"/>
      <c r="BE909" s="171"/>
      <c r="BF909" s="171"/>
      <c r="BG909" s="171"/>
      <c r="BH909" s="171"/>
      <c r="BI909" s="168"/>
      <c r="BJ909" s="168"/>
      <c r="BK909" s="168"/>
      <c r="BL909" s="168"/>
      <c r="BM909" s="168"/>
    </row>
    <row r="910">
      <c r="A910" s="163"/>
      <c r="B910" s="174"/>
      <c r="C910" s="165"/>
      <c r="D910" s="166"/>
      <c r="E910" s="166"/>
      <c r="F910" s="167"/>
      <c r="G910" s="167"/>
      <c r="H910" s="167"/>
      <c r="I910" s="163"/>
      <c r="J910" s="168"/>
      <c r="K910" s="168"/>
      <c r="L910" s="168"/>
      <c r="M910" s="166"/>
      <c r="N910" s="169"/>
      <c r="O910" s="167"/>
      <c r="P910" s="168"/>
      <c r="Q910" s="169"/>
      <c r="R910" s="168"/>
      <c r="S910" s="168"/>
      <c r="T910" s="168"/>
      <c r="U910" s="168"/>
      <c r="V910" s="168"/>
      <c r="W910" s="168"/>
      <c r="X910" s="168"/>
      <c r="Y910" s="168"/>
      <c r="Z910" s="168"/>
      <c r="AA910" s="168"/>
      <c r="AB910" s="168"/>
      <c r="AC910" s="168"/>
      <c r="AD910" s="168"/>
      <c r="AE910" s="168"/>
      <c r="AF910" s="168"/>
      <c r="AG910" s="168"/>
      <c r="AH910" s="168"/>
      <c r="AI910" s="168"/>
      <c r="AJ910" s="168"/>
      <c r="AK910" s="168"/>
      <c r="AL910" s="168"/>
      <c r="AM910" s="168"/>
      <c r="AN910" s="166"/>
      <c r="AO910" s="168"/>
      <c r="AP910" s="166"/>
      <c r="AQ910" s="168"/>
      <c r="AR910" s="168"/>
      <c r="AS910" s="168"/>
      <c r="AT910" s="168"/>
      <c r="AU910" s="168"/>
      <c r="AV910" s="168"/>
      <c r="AW910" s="168"/>
      <c r="AX910" s="168"/>
      <c r="AY910" s="168"/>
      <c r="AZ910" s="168"/>
      <c r="BA910" s="166"/>
      <c r="BB910" s="166"/>
      <c r="BC910" s="169"/>
      <c r="BD910" s="170"/>
      <c r="BE910" s="171"/>
      <c r="BF910" s="171"/>
      <c r="BG910" s="171"/>
      <c r="BH910" s="171"/>
      <c r="BI910" s="168"/>
      <c r="BJ910" s="168"/>
      <c r="BK910" s="168"/>
      <c r="BL910" s="168"/>
      <c r="BM910" s="168"/>
    </row>
    <row r="911">
      <c r="A911" s="163"/>
      <c r="B911" s="174"/>
      <c r="C911" s="165"/>
      <c r="D911" s="166"/>
      <c r="E911" s="166"/>
      <c r="F911" s="167"/>
      <c r="G911" s="167"/>
      <c r="H911" s="167"/>
      <c r="I911" s="163"/>
      <c r="J911" s="168"/>
      <c r="K911" s="168"/>
      <c r="L911" s="168"/>
      <c r="M911" s="166"/>
      <c r="N911" s="169"/>
      <c r="O911" s="167"/>
      <c r="P911" s="168"/>
      <c r="Q911" s="169"/>
      <c r="R911" s="168"/>
      <c r="S911" s="168"/>
      <c r="T911" s="168"/>
      <c r="U911" s="168"/>
      <c r="V911" s="168"/>
      <c r="W911" s="168"/>
      <c r="X911" s="168"/>
      <c r="Y911" s="168"/>
      <c r="Z911" s="168"/>
      <c r="AA911" s="168"/>
      <c r="AB911" s="168"/>
      <c r="AC911" s="168"/>
      <c r="AD911" s="168"/>
      <c r="AE911" s="168"/>
      <c r="AF911" s="168"/>
      <c r="AG911" s="168"/>
      <c r="AH911" s="168"/>
      <c r="AI911" s="168"/>
      <c r="AJ911" s="168"/>
      <c r="AK911" s="168"/>
      <c r="AL911" s="168"/>
      <c r="AM911" s="168"/>
      <c r="AN911" s="166"/>
      <c r="AO911" s="168"/>
      <c r="AP911" s="166"/>
      <c r="AQ911" s="168"/>
      <c r="AR911" s="168"/>
      <c r="AS911" s="168"/>
      <c r="AT911" s="168"/>
      <c r="AU911" s="168"/>
      <c r="AV911" s="168"/>
      <c r="AW911" s="168"/>
      <c r="AX911" s="168"/>
      <c r="AY911" s="168"/>
      <c r="AZ911" s="168"/>
      <c r="BA911" s="166"/>
      <c r="BB911" s="166"/>
      <c r="BC911" s="169"/>
      <c r="BD911" s="170"/>
      <c r="BE911" s="171"/>
      <c r="BF911" s="171"/>
      <c r="BG911" s="171"/>
      <c r="BH911" s="171"/>
      <c r="BI911" s="168"/>
      <c r="BJ911" s="168"/>
      <c r="BK911" s="168"/>
      <c r="BL911" s="168"/>
      <c r="BM911" s="168"/>
    </row>
    <row r="912">
      <c r="A912" s="163"/>
      <c r="B912" s="174"/>
      <c r="C912" s="165"/>
      <c r="D912" s="166"/>
      <c r="E912" s="166"/>
      <c r="F912" s="167"/>
      <c r="G912" s="167"/>
      <c r="H912" s="167"/>
      <c r="I912" s="163"/>
      <c r="J912" s="168"/>
      <c r="K912" s="168"/>
      <c r="L912" s="168"/>
      <c r="M912" s="166"/>
      <c r="N912" s="169"/>
      <c r="O912" s="167"/>
      <c r="P912" s="168"/>
      <c r="Q912" s="169"/>
      <c r="R912" s="168"/>
      <c r="S912" s="168"/>
      <c r="T912" s="168"/>
      <c r="U912" s="168"/>
      <c r="V912" s="168"/>
      <c r="W912" s="168"/>
      <c r="X912" s="168"/>
      <c r="Y912" s="168"/>
      <c r="Z912" s="168"/>
      <c r="AA912" s="168"/>
      <c r="AB912" s="168"/>
      <c r="AC912" s="168"/>
      <c r="AD912" s="168"/>
      <c r="AE912" s="168"/>
      <c r="AF912" s="168"/>
      <c r="AG912" s="168"/>
      <c r="AH912" s="168"/>
      <c r="AI912" s="168"/>
      <c r="AJ912" s="168"/>
      <c r="AK912" s="168"/>
      <c r="AL912" s="168"/>
      <c r="AM912" s="168"/>
      <c r="AN912" s="166"/>
      <c r="AO912" s="168"/>
      <c r="AP912" s="166"/>
      <c r="AQ912" s="168"/>
      <c r="AR912" s="168"/>
      <c r="AS912" s="168"/>
      <c r="AT912" s="168"/>
      <c r="AU912" s="168"/>
      <c r="AV912" s="168"/>
      <c r="AW912" s="168"/>
      <c r="AX912" s="168"/>
      <c r="AY912" s="168"/>
      <c r="AZ912" s="168"/>
      <c r="BA912" s="166"/>
      <c r="BB912" s="166"/>
      <c r="BC912" s="169"/>
      <c r="BD912" s="170"/>
      <c r="BE912" s="171"/>
      <c r="BF912" s="171"/>
      <c r="BG912" s="171"/>
      <c r="BH912" s="171"/>
      <c r="BI912" s="168"/>
      <c r="BJ912" s="168"/>
      <c r="BK912" s="168"/>
      <c r="BL912" s="168"/>
      <c r="BM912" s="168"/>
    </row>
    <row r="913">
      <c r="A913" s="163"/>
      <c r="B913" s="174"/>
      <c r="C913" s="165"/>
      <c r="D913" s="166"/>
      <c r="E913" s="166"/>
      <c r="F913" s="167"/>
      <c r="G913" s="167"/>
      <c r="H913" s="167"/>
      <c r="I913" s="163"/>
      <c r="J913" s="168"/>
      <c r="K913" s="168"/>
      <c r="L913" s="168"/>
      <c r="M913" s="166"/>
      <c r="N913" s="169"/>
      <c r="O913" s="167"/>
      <c r="P913" s="168"/>
      <c r="Q913" s="169"/>
      <c r="R913" s="168"/>
      <c r="S913" s="168"/>
      <c r="T913" s="168"/>
      <c r="U913" s="168"/>
      <c r="V913" s="168"/>
      <c r="W913" s="168"/>
      <c r="X913" s="168"/>
      <c r="Y913" s="168"/>
      <c r="Z913" s="168"/>
      <c r="AA913" s="168"/>
      <c r="AB913" s="168"/>
      <c r="AC913" s="168"/>
      <c r="AD913" s="168"/>
      <c r="AE913" s="168"/>
      <c r="AF913" s="168"/>
      <c r="AG913" s="168"/>
      <c r="AH913" s="168"/>
      <c r="AI913" s="168"/>
      <c r="AJ913" s="168"/>
      <c r="AK913" s="168"/>
      <c r="AL913" s="168"/>
      <c r="AM913" s="168"/>
      <c r="AN913" s="166"/>
      <c r="AO913" s="168"/>
      <c r="AP913" s="166"/>
      <c r="AQ913" s="168"/>
      <c r="AR913" s="168"/>
      <c r="AS913" s="168"/>
      <c r="AT913" s="168"/>
      <c r="AU913" s="168"/>
      <c r="AV913" s="168"/>
      <c r="AW913" s="168"/>
      <c r="AX913" s="168"/>
      <c r="AY913" s="168"/>
      <c r="AZ913" s="168"/>
      <c r="BA913" s="166"/>
      <c r="BB913" s="166"/>
      <c r="BC913" s="169"/>
      <c r="BD913" s="170"/>
      <c r="BE913" s="171"/>
      <c r="BF913" s="171"/>
      <c r="BG913" s="171"/>
      <c r="BH913" s="171"/>
      <c r="BI913" s="168"/>
      <c r="BJ913" s="168"/>
      <c r="BK913" s="168"/>
      <c r="BL913" s="168"/>
      <c r="BM913" s="168"/>
    </row>
    <row r="914">
      <c r="A914" s="163"/>
      <c r="B914" s="174"/>
      <c r="C914" s="165"/>
      <c r="D914" s="166"/>
      <c r="E914" s="166"/>
      <c r="F914" s="167"/>
      <c r="G914" s="167"/>
      <c r="H914" s="167"/>
      <c r="I914" s="163"/>
      <c r="J914" s="168"/>
      <c r="K914" s="168"/>
      <c r="L914" s="168"/>
      <c r="M914" s="166"/>
      <c r="N914" s="169"/>
      <c r="O914" s="167"/>
      <c r="P914" s="168"/>
      <c r="Q914" s="169"/>
      <c r="R914" s="168"/>
      <c r="S914" s="168"/>
      <c r="T914" s="168"/>
      <c r="U914" s="168"/>
      <c r="V914" s="168"/>
      <c r="W914" s="168"/>
      <c r="X914" s="168"/>
      <c r="Y914" s="168"/>
      <c r="Z914" s="168"/>
      <c r="AA914" s="168"/>
      <c r="AB914" s="168"/>
      <c r="AC914" s="168"/>
      <c r="AD914" s="168"/>
      <c r="AE914" s="168"/>
      <c r="AF914" s="168"/>
      <c r="AG914" s="168"/>
      <c r="AH914" s="168"/>
      <c r="AI914" s="168"/>
      <c r="AJ914" s="168"/>
      <c r="AK914" s="168"/>
      <c r="AL914" s="168"/>
      <c r="AM914" s="168"/>
      <c r="AN914" s="166"/>
      <c r="AO914" s="168"/>
      <c r="AP914" s="166"/>
      <c r="AQ914" s="168"/>
      <c r="AR914" s="168"/>
      <c r="AS914" s="168"/>
      <c r="AT914" s="168"/>
      <c r="AU914" s="168"/>
      <c r="AV914" s="168"/>
      <c r="AW914" s="168"/>
      <c r="AX914" s="168"/>
      <c r="AY914" s="168"/>
      <c r="AZ914" s="168"/>
      <c r="BA914" s="166"/>
      <c r="BB914" s="166"/>
      <c r="BC914" s="169"/>
      <c r="BD914" s="170"/>
      <c r="BE914" s="171"/>
      <c r="BF914" s="171"/>
      <c r="BG914" s="171"/>
      <c r="BH914" s="171"/>
      <c r="BI914" s="168"/>
      <c r="BJ914" s="168"/>
      <c r="BK914" s="168"/>
      <c r="BL914" s="168"/>
      <c r="BM914" s="168"/>
    </row>
    <row r="915">
      <c r="A915" s="163"/>
      <c r="B915" s="174"/>
      <c r="C915" s="165"/>
      <c r="D915" s="166"/>
      <c r="E915" s="166"/>
      <c r="F915" s="167"/>
      <c r="G915" s="167"/>
      <c r="H915" s="167"/>
      <c r="I915" s="163"/>
      <c r="J915" s="168"/>
      <c r="K915" s="168"/>
      <c r="L915" s="168"/>
      <c r="M915" s="166"/>
      <c r="N915" s="169"/>
      <c r="O915" s="167"/>
      <c r="P915" s="168"/>
      <c r="Q915" s="169"/>
      <c r="R915" s="168"/>
      <c r="S915" s="168"/>
      <c r="T915" s="168"/>
      <c r="U915" s="168"/>
      <c r="V915" s="168"/>
      <c r="W915" s="168"/>
      <c r="X915" s="168"/>
      <c r="Y915" s="168"/>
      <c r="Z915" s="168"/>
      <c r="AA915" s="168"/>
      <c r="AB915" s="168"/>
      <c r="AC915" s="168"/>
      <c r="AD915" s="168"/>
      <c r="AE915" s="168"/>
      <c r="AF915" s="168"/>
      <c r="AG915" s="168"/>
      <c r="AH915" s="168"/>
      <c r="AI915" s="168"/>
      <c r="AJ915" s="168"/>
      <c r="AK915" s="168"/>
      <c r="AL915" s="168"/>
      <c r="AM915" s="168"/>
      <c r="AN915" s="166"/>
      <c r="AO915" s="168"/>
      <c r="AP915" s="166"/>
      <c r="AQ915" s="168"/>
      <c r="AR915" s="168"/>
      <c r="AS915" s="168"/>
      <c r="AT915" s="168"/>
      <c r="AU915" s="168"/>
      <c r="AV915" s="168"/>
      <c r="AW915" s="168"/>
      <c r="AX915" s="168"/>
      <c r="AY915" s="168"/>
      <c r="AZ915" s="168"/>
      <c r="BA915" s="166"/>
      <c r="BB915" s="166"/>
      <c r="BC915" s="169"/>
      <c r="BD915" s="170"/>
      <c r="BE915" s="171"/>
      <c r="BF915" s="171"/>
      <c r="BG915" s="171"/>
      <c r="BH915" s="171"/>
      <c r="BI915" s="168"/>
      <c r="BJ915" s="168"/>
      <c r="BK915" s="168"/>
      <c r="BL915" s="168"/>
      <c r="BM915" s="168"/>
    </row>
    <row r="916">
      <c r="A916" s="163"/>
      <c r="B916" s="174"/>
      <c r="C916" s="165"/>
      <c r="D916" s="166"/>
      <c r="E916" s="166"/>
      <c r="F916" s="167"/>
      <c r="G916" s="167"/>
      <c r="H916" s="167"/>
      <c r="I916" s="163"/>
      <c r="J916" s="168"/>
      <c r="K916" s="168"/>
      <c r="L916" s="168"/>
      <c r="M916" s="166"/>
      <c r="N916" s="169"/>
      <c r="O916" s="167"/>
      <c r="P916" s="168"/>
      <c r="Q916" s="169"/>
      <c r="R916" s="168"/>
      <c r="S916" s="168"/>
      <c r="T916" s="168"/>
      <c r="U916" s="168"/>
      <c r="V916" s="168"/>
      <c r="W916" s="168"/>
      <c r="X916" s="168"/>
      <c r="Y916" s="168"/>
      <c r="Z916" s="168"/>
      <c r="AA916" s="168"/>
      <c r="AB916" s="168"/>
      <c r="AC916" s="168"/>
      <c r="AD916" s="168"/>
      <c r="AE916" s="168"/>
      <c r="AF916" s="168"/>
      <c r="AG916" s="168"/>
      <c r="AH916" s="168"/>
      <c r="AI916" s="168"/>
      <c r="AJ916" s="168"/>
      <c r="AK916" s="168"/>
      <c r="AL916" s="168"/>
      <c r="AM916" s="168"/>
      <c r="AN916" s="166"/>
      <c r="AO916" s="168"/>
      <c r="AP916" s="166"/>
      <c r="AQ916" s="168"/>
      <c r="AR916" s="168"/>
      <c r="AS916" s="168"/>
      <c r="AT916" s="168"/>
      <c r="AU916" s="168"/>
      <c r="AV916" s="168"/>
      <c r="AW916" s="168"/>
      <c r="AX916" s="168"/>
      <c r="AY916" s="168"/>
      <c r="AZ916" s="168"/>
      <c r="BA916" s="166"/>
      <c r="BB916" s="166"/>
      <c r="BC916" s="169"/>
      <c r="BD916" s="170"/>
      <c r="BE916" s="171"/>
      <c r="BF916" s="171"/>
      <c r="BG916" s="171"/>
      <c r="BH916" s="171"/>
      <c r="BI916" s="168"/>
      <c r="BJ916" s="168"/>
      <c r="BK916" s="168"/>
      <c r="BL916" s="168"/>
      <c r="BM916" s="168"/>
    </row>
    <row r="917">
      <c r="A917" s="163"/>
      <c r="B917" s="174"/>
      <c r="C917" s="165"/>
      <c r="D917" s="166"/>
      <c r="E917" s="166"/>
      <c r="F917" s="167"/>
      <c r="G917" s="167"/>
      <c r="H917" s="167"/>
      <c r="I917" s="163"/>
      <c r="J917" s="168"/>
      <c r="K917" s="168"/>
      <c r="L917" s="168"/>
      <c r="M917" s="166"/>
      <c r="N917" s="169"/>
      <c r="O917" s="167"/>
      <c r="P917" s="168"/>
      <c r="Q917" s="169"/>
      <c r="R917" s="168"/>
      <c r="S917" s="168"/>
      <c r="T917" s="168"/>
      <c r="U917" s="168"/>
      <c r="V917" s="168"/>
      <c r="W917" s="168"/>
      <c r="X917" s="168"/>
      <c r="Y917" s="168"/>
      <c r="Z917" s="168"/>
      <c r="AA917" s="168"/>
      <c r="AB917" s="168"/>
      <c r="AC917" s="168"/>
      <c r="AD917" s="168"/>
      <c r="AE917" s="168"/>
      <c r="AF917" s="168"/>
      <c r="AG917" s="168"/>
      <c r="AH917" s="168"/>
      <c r="AI917" s="168"/>
      <c r="AJ917" s="168"/>
      <c r="AK917" s="168"/>
      <c r="AL917" s="168"/>
      <c r="AM917" s="168"/>
      <c r="AN917" s="166"/>
      <c r="AO917" s="168"/>
      <c r="AP917" s="166"/>
      <c r="AQ917" s="168"/>
      <c r="AR917" s="168"/>
      <c r="AS917" s="168"/>
      <c r="AT917" s="168"/>
      <c r="AU917" s="168"/>
      <c r="AV917" s="168"/>
      <c r="AW917" s="168"/>
      <c r="AX917" s="168"/>
      <c r="AY917" s="168"/>
      <c r="AZ917" s="168"/>
      <c r="BA917" s="166"/>
      <c r="BB917" s="166"/>
      <c r="BC917" s="169"/>
      <c r="BD917" s="170"/>
      <c r="BE917" s="171"/>
      <c r="BF917" s="171"/>
      <c r="BG917" s="171"/>
      <c r="BH917" s="171"/>
      <c r="BI917" s="168"/>
      <c r="BJ917" s="168"/>
      <c r="BK917" s="168"/>
      <c r="BL917" s="168"/>
      <c r="BM917" s="168"/>
    </row>
    <row r="918">
      <c r="A918" s="163"/>
      <c r="B918" s="174"/>
      <c r="C918" s="165"/>
      <c r="D918" s="166"/>
      <c r="E918" s="166"/>
      <c r="F918" s="167"/>
      <c r="G918" s="167"/>
      <c r="H918" s="167"/>
      <c r="I918" s="163"/>
      <c r="J918" s="168"/>
      <c r="K918" s="168"/>
      <c r="L918" s="168"/>
      <c r="M918" s="166"/>
      <c r="N918" s="169"/>
      <c r="O918" s="167"/>
      <c r="P918" s="168"/>
      <c r="Q918" s="169"/>
      <c r="R918" s="168"/>
      <c r="S918" s="168"/>
      <c r="T918" s="168"/>
      <c r="U918" s="168"/>
      <c r="V918" s="168"/>
      <c r="W918" s="168"/>
      <c r="X918" s="168"/>
      <c r="Y918" s="168"/>
      <c r="Z918" s="168"/>
      <c r="AA918" s="168"/>
      <c r="AB918" s="168"/>
      <c r="AC918" s="168"/>
      <c r="AD918" s="168"/>
      <c r="AE918" s="168"/>
      <c r="AF918" s="168"/>
      <c r="AG918" s="168"/>
      <c r="AH918" s="168"/>
      <c r="AI918" s="168"/>
      <c r="AJ918" s="168"/>
      <c r="AK918" s="168"/>
      <c r="AL918" s="168"/>
      <c r="AM918" s="168"/>
      <c r="AN918" s="166"/>
      <c r="AO918" s="168"/>
      <c r="AP918" s="166"/>
      <c r="AQ918" s="168"/>
      <c r="AR918" s="168"/>
      <c r="AS918" s="168"/>
      <c r="AT918" s="168"/>
      <c r="AU918" s="168"/>
      <c r="AV918" s="168"/>
      <c r="AW918" s="168"/>
      <c r="AX918" s="168"/>
      <c r="AY918" s="168"/>
      <c r="AZ918" s="168"/>
      <c r="BA918" s="166"/>
      <c r="BB918" s="166"/>
      <c r="BC918" s="169"/>
      <c r="BD918" s="170"/>
      <c r="BE918" s="171"/>
      <c r="BF918" s="171"/>
      <c r="BG918" s="171"/>
      <c r="BH918" s="171"/>
      <c r="BI918" s="168"/>
      <c r="BJ918" s="168"/>
      <c r="BK918" s="168"/>
      <c r="BL918" s="168"/>
      <c r="BM918" s="168"/>
    </row>
    <row r="919">
      <c r="A919" s="163"/>
      <c r="B919" s="174"/>
      <c r="C919" s="165"/>
      <c r="D919" s="166"/>
      <c r="E919" s="166"/>
      <c r="F919" s="167"/>
      <c r="G919" s="167"/>
      <c r="H919" s="167"/>
      <c r="I919" s="163"/>
      <c r="J919" s="168"/>
      <c r="K919" s="168"/>
      <c r="L919" s="168"/>
      <c r="M919" s="166"/>
      <c r="N919" s="169"/>
      <c r="O919" s="167"/>
      <c r="P919" s="168"/>
      <c r="Q919" s="169"/>
      <c r="R919" s="168"/>
      <c r="S919" s="168"/>
      <c r="T919" s="168"/>
      <c r="U919" s="168"/>
      <c r="V919" s="168"/>
      <c r="W919" s="168"/>
      <c r="X919" s="168"/>
      <c r="Y919" s="168"/>
      <c r="Z919" s="168"/>
      <c r="AA919" s="168"/>
      <c r="AB919" s="168"/>
      <c r="AC919" s="168"/>
      <c r="AD919" s="168"/>
      <c r="AE919" s="168"/>
      <c r="AF919" s="168"/>
      <c r="AG919" s="168"/>
      <c r="AH919" s="168"/>
      <c r="AI919" s="168"/>
      <c r="AJ919" s="168"/>
      <c r="AK919" s="168"/>
      <c r="AL919" s="168"/>
      <c r="AM919" s="168"/>
      <c r="AN919" s="166"/>
      <c r="AO919" s="168"/>
      <c r="AP919" s="166"/>
      <c r="AQ919" s="168"/>
      <c r="AR919" s="168"/>
      <c r="AS919" s="168"/>
      <c r="AT919" s="168"/>
      <c r="AU919" s="168"/>
      <c r="AV919" s="168"/>
      <c r="AW919" s="168"/>
      <c r="AX919" s="168"/>
      <c r="AY919" s="168"/>
      <c r="AZ919" s="168"/>
      <c r="BA919" s="166"/>
      <c r="BB919" s="166"/>
      <c r="BC919" s="169"/>
      <c r="BD919" s="170"/>
      <c r="BE919" s="171"/>
      <c r="BF919" s="171"/>
      <c r="BG919" s="171"/>
      <c r="BH919" s="171"/>
      <c r="BI919" s="168"/>
      <c r="BJ919" s="168"/>
      <c r="BK919" s="168"/>
      <c r="BL919" s="168"/>
      <c r="BM919" s="168"/>
    </row>
    <row r="920">
      <c r="A920" s="163"/>
      <c r="B920" s="174"/>
      <c r="C920" s="165"/>
      <c r="D920" s="166"/>
      <c r="E920" s="166"/>
      <c r="F920" s="167"/>
      <c r="G920" s="167"/>
      <c r="H920" s="167"/>
      <c r="I920" s="163"/>
      <c r="J920" s="168"/>
      <c r="K920" s="168"/>
      <c r="L920" s="168"/>
      <c r="M920" s="166"/>
      <c r="N920" s="169"/>
      <c r="O920" s="167"/>
      <c r="P920" s="168"/>
      <c r="Q920" s="169"/>
      <c r="R920" s="168"/>
      <c r="S920" s="168"/>
      <c r="T920" s="168"/>
      <c r="U920" s="168"/>
      <c r="V920" s="168"/>
      <c r="W920" s="168"/>
      <c r="X920" s="168"/>
      <c r="Y920" s="168"/>
      <c r="Z920" s="168"/>
      <c r="AA920" s="168"/>
      <c r="AB920" s="168"/>
      <c r="AC920" s="168"/>
      <c r="AD920" s="168"/>
      <c r="AE920" s="168"/>
      <c r="AF920" s="168"/>
      <c r="AG920" s="168"/>
      <c r="AH920" s="168"/>
      <c r="AI920" s="168"/>
      <c r="AJ920" s="168"/>
      <c r="AK920" s="168"/>
      <c r="AL920" s="168"/>
      <c r="AM920" s="168"/>
      <c r="AN920" s="166"/>
      <c r="AO920" s="168"/>
      <c r="AP920" s="166"/>
      <c r="AQ920" s="168"/>
      <c r="AR920" s="168"/>
      <c r="AS920" s="168"/>
      <c r="AT920" s="168"/>
      <c r="AU920" s="168"/>
      <c r="AV920" s="168"/>
      <c r="AW920" s="168"/>
      <c r="AX920" s="168"/>
      <c r="AY920" s="168"/>
      <c r="AZ920" s="168"/>
      <c r="BA920" s="166"/>
      <c r="BB920" s="166"/>
      <c r="BC920" s="169"/>
      <c r="BD920" s="170"/>
      <c r="BE920" s="171"/>
      <c r="BF920" s="171"/>
      <c r="BG920" s="171"/>
      <c r="BH920" s="171"/>
      <c r="BI920" s="168"/>
      <c r="BJ920" s="168"/>
      <c r="BK920" s="168"/>
      <c r="BL920" s="168"/>
      <c r="BM920" s="168"/>
    </row>
    <row r="921">
      <c r="A921" s="163"/>
      <c r="B921" s="174"/>
      <c r="C921" s="165"/>
      <c r="D921" s="166"/>
      <c r="E921" s="166"/>
      <c r="F921" s="167"/>
      <c r="G921" s="167"/>
      <c r="H921" s="167"/>
      <c r="I921" s="163"/>
      <c r="J921" s="168"/>
      <c r="K921" s="168"/>
      <c r="L921" s="168"/>
      <c r="M921" s="166"/>
      <c r="N921" s="169"/>
      <c r="O921" s="167"/>
      <c r="P921" s="168"/>
      <c r="Q921" s="169"/>
      <c r="R921" s="168"/>
      <c r="S921" s="168"/>
      <c r="T921" s="168"/>
      <c r="U921" s="168"/>
      <c r="V921" s="168"/>
      <c r="W921" s="168"/>
      <c r="X921" s="168"/>
      <c r="Y921" s="168"/>
      <c r="Z921" s="168"/>
      <c r="AA921" s="168"/>
      <c r="AB921" s="168"/>
      <c r="AC921" s="168"/>
      <c r="AD921" s="168"/>
      <c r="AE921" s="168"/>
      <c r="AF921" s="168"/>
      <c r="AG921" s="168"/>
      <c r="AH921" s="168"/>
      <c r="AI921" s="168"/>
      <c r="AJ921" s="168"/>
      <c r="AK921" s="168"/>
      <c r="AL921" s="168"/>
      <c r="AM921" s="168"/>
      <c r="AN921" s="166"/>
      <c r="AO921" s="168"/>
      <c r="AP921" s="166"/>
      <c r="AQ921" s="168"/>
      <c r="AR921" s="168"/>
      <c r="AS921" s="168"/>
      <c r="AT921" s="168"/>
      <c r="AU921" s="168"/>
      <c r="AV921" s="168"/>
      <c r="AW921" s="168"/>
      <c r="AX921" s="168"/>
      <c r="AY921" s="168"/>
      <c r="AZ921" s="168"/>
      <c r="BA921" s="166"/>
      <c r="BB921" s="166"/>
      <c r="BC921" s="169"/>
      <c r="BD921" s="170"/>
      <c r="BE921" s="171"/>
      <c r="BF921" s="171"/>
      <c r="BG921" s="171"/>
      <c r="BH921" s="171"/>
      <c r="BI921" s="168"/>
      <c r="BJ921" s="168"/>
      <c r="BK921" s="168"/>
      <c r="BL921" s="168"/>
      <c r="BM921" s="168"/>
    </row>
    <row r="922">
      <c r="A922" s="163"/>
      <c r="B922" s="174"/>
      <c r="C922" s="165"/>
      <c r="D922" s="166"/>
      <c r="E922" s="166"/>
      <c r="F922" s="167"/>
      <c r="G922" s="167"/>
      <c r="H922" s="167"/>
      <c r="I922" s="163"/>
      <c r="J922" s="168"/>
      <c r="K922" s="168"/>
      <c r="L922" s="168"/>
      <c r="M922" s="166"/>
      <c r="N922" s="169"/>
      <c r="O922" s="167"/>
      <c r="P922" s="168"/>
      <c r="Q922" s="169"/>
      <c r="R922" s="168"/>
      <c r="S922" s="168"/>
      <c r="T922" s="168"/>
      <c r="U922" s="168"/>
      <c r="V922" s="168"/>
      <c r="W922" s="168"/>
      <c r="X922" s="168"/>
      <c r="Y922" s="168"/>
      <c r="Z922" s="168"/>
      <c r="AA922" s="168"/>
      <c r="AB922" s="168"/>
      <c r="AC922" s="168"/>
      <c r="AD922" s="168"/>
      <c r="AE922" s="168"/>
      <c r="AF922" s="168"/>
      <c r="AG922" s="168"/>
      <c r="AH922" s="168"/>
      <c r="AI922" s="168"/>
      <c r="AJ922" s="168"/>
      <c r="AK922" s="168"/>
      <c r="AL922" s="168"/>
      <c r="AM922" s="168"/>
      <c r="AN922" s="166"/>
      <c r="AO922" s="168"/>
      <c r="AP922" s="166"/>
      <c r="AQ922" s="168"/>
      <c r="AR922" s="168"/>
      <c r="AS922" s="168"/>
      <c r="AT922" s="168"/>
      <c r="AU922" s="168"/>
      <c r="AV922" s="168"/>
      <c r="AW922" s="168"/>
      <c r="AX922" s="168"/>
      <c r="AY922" s="168"/>
      <c r="AZ922" s="168"/>
      <c r="BA922" s="166"/>
      <c r="BB922" s="166"/>
      <c r="BC922" s="169"/>
      <c r="BD922" s="170"/>
      <c r="BE922" s="171"/>
      <c r="BF922" s="171"/>
      <c r="BG922" s="171"/>
      <c r="BH922" s="171"/>
      <c r="BI922" s="168"/>
      <c r="BJ922" s="168"/>
      <c r="BK922" s="168"/>
      <c r="BL922" s="168"/>
      <c r="BM922" s="168"/>
    </row>
    <row r="923">
      <c r="A923" s="163"/>
      <c r="B923" s="174"/>
      <c r="C923" s="165"/>
      <c r="D923" s="166"/>
      <c r="E923" s="166"/>
      <c r="F923" s="167"/>
      <c r="G923" s="167"/>
      <c r="H923" s="167"/>
      <c r="I923" s="163"/>
      <c r="J923" s="168"/>
      <c r="K923" s="168"/>
      <c r="L923" s="168"/>
      <c r="M923" s="166"/>
      <c r="N923" s="169"/>
      <c r="O923" s="167"/>
      <c r="P923" s="168"/>
      <c r="Q923" s="169"/>
      <c r="R923" s="168"/>
      <c r="S923" s="168"/>
      <c r="T923" s="168"/>
      <c r="U923" s="168"/>
      <c r="V923" s="168"/>
      <c r="W923" s="168"/>
      <c r="X923" s="168"/>
      <c r="Y923" s="168"/>
      <c r="Z923" s="168"/>
      <c r="AA923" s="168"/>
      <c r="AB923" s="168"/>
      <c r="AC923" s="168"/>
      <c r="AD923" s="168"/>
      <c r="AE923" s="168"/>
      <c r="AF923" s="168"/>
      <c r="AG923" s="168"/>
      <c r="AH923" s="168"/>
      <c r="AI923" s="168"/>
      <c r="AJ923" s="168"/>
      <c r="AK923" s="168"/>
      <c r="AL923" s="168"/>
      <c r="AM923" s="168"/>
      <c r="AN923" s="166"/>
      <c r="AO923" s="168"/>
      <c r="AP923" s="166"/>
      <c r="AQ923" s="168"/>
      <c r="AR923" s="168"/>
      <c r="AS923" s="168"/>
      <c r="AT923" s="168"/>
      <c r="AU923" s="168"/>
      <c r="AV923" s="168"/>
      <c r="AW923" s="168"/>
      <c r="AX923" s="168"/>
      <c r="AY923" s="168"/>
      <c r="AZ923" s="168"/>
      <c r="BA923" s="166"/>
      <c r="BB923" s="166"/>
      <c r="BC923" s="169"/>
      <c r="BD923" s="170"/>
      <c r="BE923" s="171"/>
      <c r="BF923" s="171"/>
      <c r="BG923" s="171"/>
      <c r="BH923" s="171"/>
      <c r="BI923" s="168"/>
      <c r="BJ923" s="168"/>
      <c r="BK923" s="168"/>
      <c r="BL923" s="168"/>
      <c r="BM923" s="168"/>
    </row>
    <row r="924">
      <c r="A924" s="163"/>
      <c r="B924" s="174"/>
      <c r="C924" s="165"/>
      <c r="D924" s="166"/>
      <c r="E924" s="166"/>
      <c r="F924" s="167"/>
      <c r="G924" s="167"/>
      <c r="H924" s="167"/>
      <c r="I924" s="163"/>
      <c r="J924" s="168"/>
      <c r="K924" s="168"/>
      <c r="L924" s="168"/>
      <c r="M924" s="166"/>
      <c r="N924" s="169"/>
      <c r="O924" s="167"/>
      <c r="P924" s="168"/>
      <c r="Q924" s="169"/>
      <c r="R924" s="168"/>
      <c r="S924" s="168"/>
      <c r="T924" s="168"/>
      <c r="U924" s="168"/>
      <c r="V924" s="168"/>
      <c r="W924" s="168"/>
      <c r="X924" s="168"/>
      <c r="Y924" s="168"/>
      <c r="Z924" s="168"/>
      <c r="AA924" s="168"/>
      <c r="AB924" s="168"/>
      <c r="AC924" s="168"/>
      <c r="AD924" s="168"/>
      <c r="AE924" s="168"/>
      <c r="AF924" s="168"/>
      <c r="AG924" s="168"/>
      <c r="AH924" s="168"/>
      <c r="AI924" s="168"/>
      <c r="AJ924" s="168"/>
      <c r="AK924" s="168"/>
      <c r="AL924" s="168"/>
      <c r="AM924" s="168"/>
      <c r="AN924" s="166"/>
      <c r="AO924" s="168"/>
      <c r="AP924" s="166"/>
      <c r="AQ924" s="168"/>
      <c r="AR924" s="168"/>
      <c r="AS924" s="168"/>
      <c r="AT924" s="168"/>
      <c r="AU924" s="168"/>
      <c r="AV924" s="168"/>
      <c r="AW924" s="168"/>
      <c r="AX924" s="168"/>
      <c r="AY924" s="168"/>
      <c r="AZ924" s="168"/>
      <c r="BA924" s="166"/>
      <c r="BB924" s="166"/>
      <c r="BC924" s="169"/>
      <c r="BD924" s="170"/>
      <c r="BE924" s="171"/>
      <c r="BF924" s="171"/>
      <c r="BG924" s="171"/>
      <c r="BH924" s="171"/>
      <c r="BI924" s="168"/>
      <c r="BJ924" s="168"/>
      <c r="BK924" s="168"/>
      <c r="BL924" s="168"/>
      <c r="BM924" s="168"/>
    </row>
    <row r="925">
      <c r="A925" s="163"/>
      <c r="B925" s="174"/>
      <c r="C925" s="165"/>
      <c r="D925" s="166"/>
      <c r="E925" s="166"/>
      <c r="F925" s="167"/>
      <c r="G925" s="167"/>
      <c r="H925" s="167"/>
      <c r="I925" s="163"/>
      <c r="J925" s="168"/>
      <c r="K925" s="168"/>
      <c r="L925" s="168"/>
      <c r="M925" s="166"/>
      <c r="N925" s="169"/>
      <c r="O925" s="167"/>
      <c r="P925" s="168"/>
      <c r="Q925" s="169"/>
      <c r="R925" s="168"/>
      <c r="S925" s="168"/>
      <c r="T925" s="168"/>
      <c r="U925" s="168"/>
      <c r="V925" s="168"/>
      <c r="W925" s="168"/>
      <c r="X925" s="168"/>
      <c r="Y925" s="168"/>
      <c r="Z925" s="168"/>
      <c r="AA925" s="168"/>
      <c r="AB925" s="168"/>
      <c r="AC925" s="168"/>
      <c r="AD925" s="168"/>
      <c r="AE925" s="168"/>
      <c r="AF925" s="168"/>
      <c r="AG925" s="168"/>
      <c r="AH925" s="168"/>
      <c r="AI925" s="168"/>
      <c r="AJ925" s="168"/>
      <c r="AK925" s="168"/>
      <c r="AL925" s="168"/>
      <c r="AM925" s="168"/>
      <c r="AN925" s="166"/>
      <c r="AO925" s="168"/>
      <c r="AP925" s="166"/>
      <c r="AQ925" s="168"/>
      <c r="AR925" s="168"/>
      <c r="AS925" s="168"/>
      <c r="AT925" s="168"/>
      <c r="AU925" s="168"/>
      <c r="AV925" s="168"/>
      <c r="AW925" s="168"/>
      <c r="AX925" s="168"/>
      <c r="AY925" s="168"/>
      <c r="AZ925" s="168"/>
      <c r="BA925" s="166"/>
      <c r="BB925" s="166"/>
      <c r="BC925" s="169"/>
      <c r="BD925" s="170"/>
      <c r="BE925" s="171"/>
      <c r="BF925" s="171"/>
      <c r="BG925" s="171"/>
      <c r="BH925" s="171"/>
      <c r="BI925" s="168"/>
      <c r="BJ925" s="168"/>
      <c r="BK925" s="168"/>
      <c r="BL925" s="168"/>
      <c r="BM925" s="168"/>
    </row>
    <row r="926">
      <c r="A926" s="163"/>
      <c r="B926" s="174"/>
      <c r="C926" s="165"/>
      <c r="D926" s="166"/>
      <c r="E926" s="166"/>
      <c r="F926" s="167"/>
      <c r="G926" s="167"/>
      <c r="H926" s="167"/>
      <c r="I926" s="163"/>
      <c r="J926" s="168"/>
      <c r="K926" s="168"/>
      <c r="L926" s="168"/>
      <c r="M926" s="166"/>
      <c r="N926" s="169"/>
      <c r="O926" s="167"/>
      <c r="P926" s="168"/>
      <c r="Q926" s="169"/>
      <c r="R926" s="168"/>
      <c r="S926" s="168"/>
      <c r="T926" s="168"/>
      <c r="U926" s="168"/>
      <c r="V926" s="168"/>
      <c r="W926" s="168"/>
      <c r="X926" s="168"/>
      <c r="Y926" s="168"/>
      <c r="Z926" s="168"/>
      <c r="AA926" s="168"/>
      <c r="AB926" s="168"/>
      <c r="AC926" s="168"/>
      <c r="AD926" s="168"/>
      <c r="AE926" s="168"/>
      <c r="AF926" s="168"/>
      <c r="AG926" s="168"/>
      <c r="AH926" s="168"/>
      <c r="AI926" s="168"/>
      <c r="AJ926" s="168"/>
      <c r="AK926" s="168"/>
      <c r="AL926" s="168"/>
      <c r="AM926" s="168"/>
      <c r="AN926" s="166"/>
      <c r="AO926" s="168"/>
      <c r="AP926" s="166"/>
      <c r="AQ926" s="168"/>
      <c r="AR926" s="168"/>
      <c r="AS926" s="168"/>
      <c r="AT926" s="168"/>
      <c r="AU926" s="168"/>
      <c r="AV926" s="168"/>
      <c r="AW926" s="168"/>
      <c r="AX926" s="168"/>
      <c r="AY926" s="168"/>
      <c r="AZ926" s="168"/>
      <c r="BA926" s="166"/>
      <c r="BB926" s="166"/>
      <c r="BC926" s="169"/>
      <c r="BD926" s="170"/>
      <c r="BE926" s="171"/>
      <c r="BF926" s="171"/>
      <c r="BG926" s="171"/>
      <c r="BH926" s="171"/>
      <c r="BI926" s="168"/>
      <c r="BJ926" s="168"/>
      <c r="BK926" s="168"/>
      <c r="BL926" s="168"/>
      <c r="BM926" s="168"/>
    </row>
    <row r="927">
      <c r="A927" s="163"/>
      <c r="B927" s="174"/>
      <c r="C927" s="165"/>
      <c r="D927" s="166"/>
      <c r="E927" s="166"/>
      <c r="F927" s="167"/>
      <c r="G927" s="167"/>
      <c r="H927" s="167"/>
      <c r="I927" s="163"/>
      <c r="J927" s="168"/>
      <c r="K927" s="168"/>
      <c r="L927" s="168"/>
      <c r="M927" s="166"/>
      <c r="N927" s="169"/>
      <c r="O927" s="167"/>
      <c r="P927" s="168"/>
      <c r="Q927" s="169"/>
      <c r="R927" s="168"/>
      <c r="S927" s="168"/>
      <c r="T927" s="168"/>
      <c r="U927" s="168"/>
      <c r="V927" s="168"/>
      <c r="W927" s="168"/>
      <c r="X927" s="168"/>
      <c r="Y927" s="168"/>
      <c r="Z927" s="168"/>
      <c r="AA927" s="168"/>
      <c r="AB927" s="168"/>
      <c r="AC927" s="168"/>
      <c r="AD927" s="168"/>
      <c r="AE927" s="168"/>
      <c r="AF927" s="168"/>
      <c r="AG927" s="168"/>
      <c r="AH927" s="168"/>
      <c r="AI927" s="168"/>
      <c r="AJ927" s="168"/>
      <c r="AK927" s="168"/>
      <c r="AL927" s="168"/>
      <c r="AM927" s="168"/>
      <c r="AN927" s="166"/>
      <c r="AO927" s="168"/>
      <c r="AP927" s="166"/>
      <c r="AQ927" s="168"/>
      <c r="AR927" s="168"/>
      <c r="AS927" s="168"/>
      <c r="AT927" s="168"/>
      <c r="AU927" s="168"/>
      <c r="AV927" s="168"/>
      <c r="AW927" s="168"/>
      <c r="AX927" s="168"/>
      <c r="AY927" s="168"/>
      <c r="AZ927" s="168"/>
      <c r="BA927" s="166"/>
      <c r="BB927" s="166"/>
      <c r="BC927" s="169"/>
      <c r="BD927" s="170"/>
      <c r="BE927" s="171"/>
      <c r="BF927" s="171"/>
      <c r="BG927" s="171"/>
      <c r="BH927" s="171"/>
      <c r="BI927" s="168"/>
      <c r="BJ927" s="168"/>
      <c r="BK927" s="168"/>
      <c r="BL927" s="168"/>
      <c r="BM927" s="168"/>
    </row>
    <row r="928">
      <c r="A928" s="163"/>
      <c r="B928" s="174"/>
      <c r="C928" s="165"/>
      <c r="D928" s="166"/>
      <c r="E928" s="166"/>
      <c r="F928" s="167"/>
      <c r="G928" s="167"/>
      <c r="H928" s="167"/>
      <c r="I928" s="163"/>
      <c r="J928" s="168"/>
      <c r="K928" s="168"/>
      <c r="L928" s="168"/>
      <c r="M928" s="166"/>
      <c r="N928" s="169"/>
      <c r="O928" s="167"/>
      <c r="P928" s="168"/>
      <c r="Q928" s="169"/>
      <c r="R928" s="168"/>
      <c r="S928" s="168"/>
      <c r="T928" s="168"/>
      <c r="U928" s="168"/>
      <c r="V928" s="168"/>
      <c r="W928" s="168"/>
      <c r="X928" s="168"/>
      <c r="Y928" s="168"/>
      <c r="Z928" s="168"/>
      <c r="AA928" s="168"/>
      <c r="AB928" s="168"/>
      <c r="AC928" s="168"/>
      <c r="AD928" s="168"/>
      <c r="AE928" s="168"/>
      <c r="AF928" s="168"/>
      <c r="AG928" s="168"/>
      <c r="AH928" s="168"/>
      <c r="AI928" s="168"/>
      <c r="AJ928" s="168"/>
      <c r="AK928" s="168"/>
      <c r="AL928" s="168"/>
      <c r="AM928" s="168"/>
      <c r="AN928" s="166"/>
      <c r="AO928" s="168"/>
      <c r="AP928" s="166"/>
      <c r="AQ928" s="168"/>
      <c r="AR928" s="168"/>
      <c r="AS928" s="168"/>
      <c r="AT928" s="168"/>
      <c r="AU928" s="168"/>
      <c r="AV928" s="168"/>
      <c r="AW928" s="168"/>
      <c r="AX928" s="168"/>
      <c r="AY928" s="168"/>
      <c r="AZ928" s="168"/>
      <c r="BA928" s="166"/>
      <c r="BB928" s="166"/>
      <c r="BC928" s="169"/>
      <c r="BD928" s="170"/>
      <c r="BE928" s="171"/>
      <c r="BF928" s="171"/>
      <c r="BG928" s="171"/>
      <c r="BH928" s="171"/>
      <c r="BI928" s="168"/>
      <c r="BJ928" s="168"/>
      <c r="BK928" s="168"/>
      <c r="BL928" s="168"/>
      <c r="BM928" s="168"/>
    </row>
    <row r="929">
      <c r="A929" s="163"/>
      <c r="B929" s="174"/>
      <c r="C929" s="165"/>
      <c r="D929" s="166"/>
      <c r="E929" s="166"/>
      <c r="F929" s="167"/>
      <c r="G929" s="167"/>
      <c r="H929" s="167"/>
      <c r="I929" s="163"/>
      <c r="J929" s="168"/>
      <c r="K929" s="168"/>
      <c r="L929" s="168"/>
      <c r="M929" s="166"/>
      <c r="N929" s="169"/>
      <c r="O929" s="167"/>
      <c r="P929" s="168"/>
      <c r="Q929" s="169"/>
      <c r="R929" s="168"/>
      <c r="S929" s="168"/>
      <c r="T929" s="168"/>
      <c r="U929" s="168"/>
      <c r="V929" s="168"/>
      <c r="W929" s="168"/>
      <c r="X929" s="168"/>
      <c r="Y929" s="168"/>
      <c r="Z929" s="168"/>
      <c r="AA929" s="168"/>
      <c r="AB929" s="168"/>
      <c r="AC929" s="168"/>
      <c r="AD929" s="168"/>
      <c r="AE929" s="168"/>
      <c r="AF929" s="168"/>
      <c r="AG929" s="168"/>
      <c r="AH929" s="168"/>
      <c r="AI929" s="168"/>
      <c r="AJ929" s="168"/>
      <c r="AK929" s="168"/>
      <c r="AL929" s="168"/>
      <c r="AM929" s="168"/>
      <c r="AN929" s="166"/>
      <c r="AO929" s="168"/>
      <c r="AP929" s="166"/>
      <c r="AQ929" s="168"/>
      <c r="AR929" s="168"/>
      <c r="AS929" s="168"/>
      <c r="AT929" s="168"/>
      <c r="AU929" s="168"/>
      <c r="AV929" s="168"/>
      <c r="AW929" s="168"/>
      <c r="AX929" s="168"/>
      <c r="AY929" s="168"/>
      <c r="AZ929" s="168"/>
      <c r="BA929" s="166"/>
      <c r="BB929" s="166"/>
      <c r="BC929" s="169"/>
      <c r="BD929" s="170"/>
      <c r="BE929" s="171"/>
      <c r="BF929" s="171"/>
      <c r="BG929" s="171"/>
      <c r="BH929" s="171"/>
      <c r="BI929" s="168"/>
      <c r="BJ929" s="168"/>
      <c r="BK929" s="168"/>
      <c r="BL929" s="168"/>
      <c r="BM929" s="168"/>
    </row>
    <row r="930">
      <c r="A930" s="163"/>
      <c r="B930" s="174"/>
      <c r="C930" s="165"/>
      <c r="D930" s="166"/>
      <c r="E930" s="166"/>
      <c r="F930" s="167"/>
      <c r="G930" s="167"/>
      <c r="H930" s="167"/>
      <c r="I930" s="163"/>
      <c r="J930" s="168"/>
      <c r="K930" s="168"/>
      <c r="L930" s="168"/>
      <c r="M930" s="166"/>
      <c r="N930" s="169"/>
      <c r="O930" s="167"/>
      <c r="P930" s="168"/>
      <c r="Q930" s="169"/>
      <c r="R930" s="168"/>
      <c r="S930" s="168"/>
      <c r="T930" s="168"/>
      <c r="U930" s="168"/>
      <c r="V930" s="168"/>
      <c r="W930" s="168"/>
      <c r="X930" s="168"/>
      <c r="Y930" s="168"/>
      <c r="Z930" s="168"/>
      <c r="AA930" s="168"/>
      <c r="AB930" s="168"/>
      <c r="AC930" s="168"/>
      <c r="AD930" s="168"/>
      <c r="AE930" s="168"/>
      <c r="AF930" s="168"/>
      <c r="AG930" s="168"/>
      <c r="AH930" s="168"/>
      <c r="AI930" s="168"/>
      <c r="AJ930" s="168"/>
      <c r="AK930" s="168"/>
      <c r="AL930" s="168"/>
      <c r="AM930" s="168"/>
      <c r="AN930" s="166"/>
      <c r="AO930" s="168"/>
      <c r="AP930" s="166"/>
      <c r="AQ930" s="168"/>
      <c r="AR930" s="168"/>
      <c r="AS930" s="168"/>
      <c r="AT930" s="168"/>
      <c r="AU930" s="168"/>
      <c r="AV930" s="168"/>
      <c r="AW930" s="168"/>
      <c r="AX930" s="168"/>
      <c r="AY930" s="168"/>
      <c r="AZ930" s="168"/>
      <c r="BA930" s="166"/>
      <c r="BB930" s="166"/>
      <c r="BC930" s="169"/>
      <c r="BD930" s="170"/>
      <c r="BE930" s="171"/>
      <c r="BF930" s="171"/>
      <c r="BG930" s="171"/>
      <c r="BH930" s="171"/>
      <c r="BI930" s="168"/>
      <c r="BJ930" s="168"/>
      <c r="BK930" s="168"/>
      <c r="BL930" s="168"/>
      <c r="BM930" s="168"/>
    </row>
    <row r="931">
      <c r="A931" s="163"/>
      <c r="B931" s="174"/>
      <c r="C931" s="165"/>
      <c r="D931" s="166"/>
      <c r="E931" s="166"/>
      <c r="F931" s="167"/>
      <c r="G931" s="167"/>
      <c r="H931" s="167"/>
      <c r="I931" s="163"/>
      <c r="J931" s="168"/>
      <c r="K931" s="168"/>
      <c r="L931" s="168"/>
      <c r="M931" s="166"/>
      <c r="N931" s="169"/>
      <c r="O931" s="167"/>
      <c r="P931" s="168"/>
      <c r="Q931" s="169"/>
      <c r="R931" s="168"/>
      <c r="S931" s="168"/>
      <c r="T931" s="168"/>
      <c r="U931" s="168"/>
      <c r="V931" s="168"/>
      <c r="W931" s="168"/>
      <c r="X931" s="168"/>
      <c r="Y931" s="168"/>
      <c r="Z931" s="168"/>
      <c r="AA931" s="168"/>
      <c r="AB931" s="168"/>
      <c r="AC931" s="168"/>
      <c r="AD931" s="168"/>
      <c r="AE931" s="168"/>
      <c r="AF931" s="168"/>
      <c r="AG931" s="168"/>
      <c r="AH931" s="168"/>
      <c r="AI931" s="168"/>
      <c r="AJ931" s="168"/>
      <c r="AK931" s="168"/>
      <c r="AL931" s="168"/>
      <c r="AM931" s="168"/>
      <c r="AN931" s="166"/>
      <c r="AO931" s="168"/>
      <c r="AP931" s="166"/>
      <c r="AQ931" s="168"/>
      <c r="AR931" s="168"/>
      <c r="AS931" s="168"/>
      <c r="AT931" s="168"/>
      <c r="AU931" s="168"/>
      <c r="AV931" s="168"/>
      <c r="AW931" s="168"/>
      <c r="AX931" s="168"/>
      <c r="AY931" s="168"/>
      <c r="AZ931" s="168"/>
      <c r="BA931" s="166"/>
      <c r="BB931" s="166"/>
      <c r="BC931" s="169"/>
      <c r="BD931" s="170"/>
      <c r="BE931" s="171"/>
      <c r="BF931" s="171"/>
      <c r="BG931" s="171"/>
      <c r="BH931" s="171"/>
      <c r="BI931" s="168"/>
      <c r="BJ931" s="168"/>
      <c r="BK931" s="168"/>
      <c r="BL931" s="168"/>
      <c r="BM931" s="168"/>
    </row>
    <row r="932">
      <c r="A932" s="163"/>
      <c r="B932" s="174"/>
      <c r="C932" s="165"/>
      <c r="D932" s="166"/>
      <c r="E932" s="166"/>
      <c r="F932" s="167"/>
      <c r="G932" s="167"/>
      <c r="H932" s="167"/>
      <c r="I932" s="163"/>
      <c r="J932" s="168"/>
      <c r="K932" s="168"/>
      <c r="L932" s="168"/>
      <c r="M932" s="166"/>
      <c r="N932" s="169"/>
      <c r="O932" s="167"/>
      <c r="P932" s="168"/>
      <c r="Q932" s="169"/>
      <c r="R932" s="168"/>
      <c r="S932" s="168"/>
      <c r="T932" s="168"/>
      <c r="U932" s="168"/>
      <c r="V932" s="168"/>
      <c r="W932" s="168"/>
      <c r="X932" s="168"/>
      <c r="Y932" s="168"/>
      <c r="Z932" s="168"/>
      <c r="AA932" s="168"/>
      <c r="AB932" s="168"/>
      <c r="AC932" s="168"/>
      <c r="AD932" s="168"/>
      <c r="AE932" s="168"/>
      <c r="AF932" s="168"/>
      <c r="AG932" s="168"/>
      <c r="AH932" s="168"/>
      <c r="AI932" s="168"/>
      <c r="AJ932" s="168"/>
      <c r="AK932" s="168"/>
      <c r="AL932" s="168"/>
      <c r="AM932" s="168"/>
      <c r="AN932" s="166"/>
      <c r="AO932" s="168"/>
      <c r="AP932" s="166"/>
      <c r="AQ932" s="168"/>
      <c r="AR932" s="168"/>
      <c r="AS932" s="168"/>
      <c r="AT932" s="168"/>
      <c r="AU932" s="168"/>
      <c r="AV932" s="168"/>
      <c r="AW932" s="168"/>
      <c r="AX932" s="168"/>
      <c r="AY932" s="168"/>
      <c r="AZ932" s="168"/>
      <c r="BA932" s="166"/>
      <c r="BB932" s="166"/>
      <c r="BC932" s="169"/>
      <c r="BD932" s="170"/>
      <c r="BE932" s="171"/>
      <c r="BF932" s="171"/>
      <c r="BG932" s="171"/>
      <c r="BH932" s="171"/>
      <c r="BI932" s="168"/>
      <c r="BJ932" s="168"/>
      <c r="BK932" s="168"/>
      <c r="BL932" s="168"/>
      <c r="BM932" s="168"/>
    </row>
    <row r="933">
      <c r="A933" s="163"/>
      <c r="B933" s="174"/>
      <c r="C933" s="165"/>
      <c r="D933" s="166"/>
      <c r="E933" s="166"/>
      <c r="F933" s="167"/>
      <c r="G933" s="167"/>
      <c r="H933" s="167"/>
      <c r="I933" s="163"/>
      <c r="J933" s="168"/>
      <c r="K933" s="168"/>
      <c r="L933" s="168"/>
      <c r="M933" s="166"/>
      <c r="N933" s="169"/>
      <c r="O933" s="167"/>
      <c r="P933" s="168"/>
      <c r="Q933" s="169"/>
      <c r="R933" s="168"/>
      <c r="S933" s="168"/>
      <c r="T933" s="168"/>
      <c r="U933" s="168"/>
      <c r="V933" s="168"/>
      <c r="W933" s="168"/>
      <c r="X933" s="168"/>
      <c r="Y933" s="168"/>
      <c r="Z933" s="168"/>
      <c r="AA933" s="168"/>
      <c r="AB933" s="168"/>
      <c r="AC933" s="168"/>
      <c r="AD933" s="168"/>
      <c r="AE933" s="168"/>
      <c r="AF933" s="168"/>
      <c r="AG933" s="168"/>
      <c r="AH933" s="168"/>
      <c r="AI933" s="168"/>
      <c r="AJ933" s="168"/>
      <c r="AK933" s="168"/>
      <c r="AL933" s="168"/>
      <c r="AM933" s="168"/>
      <c r="AN933" s="166"/>
      <c r="AO933" s="168"/>
      <c r="AP933" s="166"/>
      <c r="AQ933" s="168"/>
      <c r="AR933" s="168"/>
      <c r="AS933" s="168"/>
      <c r="AT933" s="168"/>
      <c r="AU933" s="168"/>
      <c r="AV933" s="168"/>
      <c r="AW933" s="168"/>
      <c r="AX933" s="168"/>
      <c r="AY933" s="168"/>
      <c r="AZ933" s="168"/>
      <c r="BA933" s="166"/>
      <c r="BB933" s="166"/>
      <c r="BC933" s="169"/>
      <c r="BD933" s="170"/>
      <c r="BE933" s="171"/>
      <c r="BF933" s="171"/>
      <c r="BG933" s="171"/>
      <c r="BH933" s="171"/>
      <c r="BI933" s="168"/>
      <c r="BJ933" s="168"/>
      <c r="BK933" s="168"/>
      <c r="BL933" s="168"/>
      <c r="BM933" s="168"/>
    </row>
    <row r="934">
      <c r="A934" s="163"/>
      <c r="B934" s="174"/>
      <c r="C934" s="165"/>
      <c r="D934" s="166"/>
      <c r="E934" s="166"/>
      <c r="F934" s="167"/>
      <c r="G934" s="167"/>
      <c r="H934" s="167"/>
      <c r="I934" s="163"/>
      <c r="J934" s="168"/>
      <c r="K934" s="168"/>
      <c r="L934" s="168"/>
      <c r="M934" s="166"/>
      <c r="N934" s="169"/>
      <c r="O934" s="167"/>
      <c r="P934" s="168"/>
      <c r="Q934" s="169"/>
      <c r="R934" s="168"/>
      <c r="S934" s="168"/>
      <c r="T934" s="168"/>
      <c r="U934" s="168"/>
      <c r="V934" s="168"/>
      <c r="W934" s="168"/>
      <c r="X934" s="168"/>
      <c r="Y934" s="168"/>
      <c r="Z934" s="168"/>
      <c r="AA934" s="168"/>
      <c r="AB934" s="168"/>
      <c r="AC934" s="168"/>
      <c r="AD934" s="168"/>
      <c r="AE934" s="168"/>
      <c r="AF934" s="168"/>
      <c r="AG934" s="168"/>
      <c r="AH934" s="168"/>
      <c r="AI934" s="168"/>
      <c r="AJ934" s="168"/>
      <c r="AK934" s="168"/>
      <c r="AL934" s="168"/>
      <c r="AM934" s="168"/>
      <c r="AN934" s="166"/>
      <c r="AO934" s="168"/>
      <c r="AP934" s="166"/>
      <c r="AQ934" s="168"/>
      <c r="AR934" s="168"/>
      <c r="AS934" s="168"/>
      <c r="AT934" s="168"/>
      <c r="AU934" s="168"/>
      <c r="AV934" s="168"/>
      <c r="AW934" s="168"/>
      <c r="AX934" s="168"/>
      <c r="AY934" s="168"/>
      <c r="AZ934" s="168"/>
      <c r="BA934" s="166"/>
      <c r="BB934" s="166"/>
      <c r="BC934" s="169"/>
      <c r="BD934" s="170"/>
      <c r="BE934" s="171"/>
      <c r="BF934" s="171"/>
      <c r="BG934" s="171"/>
      <c r="BH934" s="171"/>
      <c r="BI934" s="168"/>
      <c r="BJ934" s="168"/>
      <c r="BK934" s="168"/>
      <c r="BL934" s="168"/>
      <c r="BM934" s="168"/>
    </row>
    <row r="935">
      <c r="A935" s="163"/>
      <c r="B935" s="174"/>
      <c r="C935" s="165"/>
      <c r="D935" s="166"/>
      <c r="E935" s="166"/>
      <c r="F935" s="167"/>
      <c r="G935" s="167"/>
      <c r="H935" s="167"/>
      <c r="I935" s="163"/>
      <c r="J935" s="168"/>
      <c r="K935" s="168"/>
      <c r="L935" s="168"/>
      <c r="M935" s="166"/>
      <c r="N935" s="169"/>
      <c r="O935" s="167"/>
      <c r="P935" s="168"/>
      <c r="Q935" s="169"/>
      <c r="R935" s="168"/>
      <c r="S935" s="168"/>
      <c r="T935" s="168"/>
      <c r="U935" s="168"/>
      <c r="V935" s="168"/>
      <c r="W935" s="168"/>
      <c r="X935" s="168"/>
      <c r="Y935" s="168"/>
      <c r="Z935" s="168"/>
      <c r="AA935" s="168"/>
      <c r="AB935" s="168"/>
      <c r="AC935" s="168"/>
      <c r="AD935" s="168"/>
      <c r="AE935" s="168"/>
      <c r="AF935" s="168"/>
      <c r="AG935" s="168"/>
      <c r="AH935" s="168"/>
      <c r="AI935" s="168"/>
      <c r="AJ935" s="168"/>
      <c r="AK935" s="168"/>
      <c r="AL935" s="168"/>
      <c r="AM935" s="168"/>
      <c r="AN935" s="166"/>
      <c r="AO935" s="168"/>
      <c r="AP935" s="166"/>
      <c r="AQ935" s="168"/>
      <c r="AR935" s="168"/>
      <c r="AS935" s="168"/>
      <c r="AT935" s="168"/>
      <c r="AU935" s="168"/>
      <c r="AV935" s="168"/>
      <c r="AW935" s="168"/>
      <c r="AX935" s="168"/>
      <c r="AY935" s="168"/>
      <c r="AZ935" s="168"/>
      <c r="BA935" s="166"/>
      <c r="BB935" s="166"/>
      <c r="BC935" s="169"/>
      <c r="BD935" s="170"/>
      <c r="BE935" s="171"/>
      <c r="BF935" s="171"/>
      <c r="BG935" s="171"/>
      <c r="BH935" s="171"/>
      <c r="BI935" s="168"/>
      <c r="BJ935" s="168"/>
      <c r="BK935" s="168"/>
      <c r="BL935" s="168"/>
      <c r="BM935" s="168"/>
    </row>
    <row r="936">
      <c r="A936" s="163"/>
      <c r="B936" s="174"/>
      <c r="C936" s="165"/>
      <c r="D936" s="166"/>
      <c r="E936" s="166"/>
      <c r="F936" s="167"/>
      <c r="G936" s="167"/>
      <c r="H936" s="167"/>
      <c r="I936" s="163"/>
      <c r="J936" s="168"/>
      <c r="K936" s="168"/>
      <c r="L936" s="168"/>
      <c r="M936" s="166"/>
      <c r="N936" s="169"/>
      <c r="O936" s="167"/>
      <c r="P936" s="168"/>
      <c r="Q936" s="169"/>
      <c r="R936" s="168"/>
      <c r="S936" s="168"/>
      <c r="T936" s="168"/>
      <c r="U936" s="168"/>
      <c r="V936" s="168"/>
      <c r="W936" s="168"/>
      <c r="X936" s="168"/>
      <c r="Y936" s="168"/>
      <c r="Z936" s="168"/>
      <c r="AA936" s="168"/>
      <c r="AB936" s="168"/>
      <c r="AC936" s="168"/>
      <c r="AD936" s="168"/>
      <c r="AE936" s="168"/>
      <c r="AF936" s="168"/>
      <c r="AG936" s="168"/>
      <c r="AH936" s="168"/>
      <c r="AI936" s="168"/>
      <c r="AJ936" s="168"/>
      <c r="AK936" s="168"/>
      <c r="AL936" s="168"/>
      <c r="AM936" s="168"/>
      <c r="AN936" s="166"/>
      <c r="AO936" s="168"/>
      <c r="AP936" s="166"/>
      <c r="AQ936" s="168"/>
      <c r="AR936" s="168"/>
      <c r="AS936" s="168"/>
      <c r="AT936" s="168"/>
      <c r="AU936" s="168"/>
      <c r="AV936" s="168"/>
      <c r="AW936" s="168"/>
      <c r="AX936" s="168"/>
      <c r="AY936" s="168"/>
      <c r="AZ936" s="168"/>
      <c r="BA936" s="166"/>
      <c r="BB936" s="166"/>
      <c r="BC936" s="169"/>
      <c r="BD936" s="170"/>
      <c r="BE936" s="171"/>
      <c r="BF936" s="171"/>
      <c r="BG936" s="171"/>
      <c r="BH936" s="171"/>
      <c r="BI936" s="168"/>
      <c r="BJ936" s="168"/>
      <c r="BK936" s="168"/>
      <c r="BL936" s="168"/>
      <c r="BM936" s="168"/>
    </row>
    <row r="937">
      <c r="A937" s="163"/>
      <c r="B937" s="174"/>
      <c r="C937" s="165"/>
      <c r="D937" s="166"/>
      <c r="E937" s="166"/>
      <c r="F937" s="167"/>
      <c r="G937" s="167"/>
      <c r="H937" s="167"/>
      <c r="I937" s="163"/>
      <c r="J937" s="168"/>
      <c r="K937" s="168"/>
      <c r="L937" s="168"/>
      <c r="M937" s="166"/>
      <c r="N937" s="169"/>
      <c r="O937" s="167"/>
      <c r="P937" s="168"/>
      <c r="Q937" s="169"/>
      <c r="R937" s="168"/>
      <c r="S937" s="168"/>
      <c r="T937" s="168"/>
      <c r="U937" s="168"/>
      <c r="V937" s="168"/>
      <c r="W937" s="168"/>
      <c r="X937" s="168"/>
      <c r="Y937" s="168"/>
      <c r="Z937" s="168"/>
      <c r="AA937" s="168"/>
      <c r="AB937" s="168"/>
      <c r="AC937" s="168"/>
      <c r="AD937" s="168"/>
      <c r="AE937" s="168"/>
      <c r="AF937" s="168"/>
      <c r="AG937" s="168"/>
      <c r="AH937" s="168"/>
      <c r="AI937" s="168"/>
      <c r="AJ937" s="168"/>
      <c r="AK937" s="168"/>
      <c r="AL937" s="168"/>
      <c r="AM937" s="168"/>
      <c r="AN937" s="166"/>
      <c r="AO937" s="168"/>
      <c r="AP937" s="166"/>
      <c r="AQ937" s="168"/>
      <c r="AR937" s="168"/>
      <c r="AS937" s="168"/>
      <c r="AT937" s="168"/>
      <c r="AU937" s="168"/>
      <c r="AV937" s="168"/>
      <c r="AW937" s="168"/>
      <c r="AX937" s="168"/>
      <c r="AY937" s="168"/>
      <c r="AZ937" s="168"/>
      <c r="BA937" s="166"/>
      <c r="BB937" s="166"/>
      <c r="BC937" s="169"/>
      <c r="BD937" s="170"/>
      <c r="BE937" s="171"/>
      <c r="BF937" s="171"/>
      <c r="BG937" s="171"/>
      <c r="BH937" s="171"/>
      <c r="BI937" s="168"/>
      <c r="BJ937" s="168"/>
      <c r="BK937" s="168"/>
      <c r="BL937" s="168"/>
      <c r="BM937" s="168"/>
    </row>
    <row r="938">
      <c r="A938" s="163"/>
      <c r="B938" s="174"/>
      <c r="C938" s="165"/>
      <c r="D938" s="166"/>
      <c r="E938" s="166"/>
      <c r="F938" s="167"/>
      <c r="G938" s="167"/>
      <c r="H938" s="167"/>
      <c r="I938" s="163"/>
      <c r="J938" s="168"/>
      <c r="K938" s="168"/>
      <c r="L938" s="168"/>
      <c r="M938" s="166"/>
      <c r="N938" s="169"/>
      <c r="O938" s="167"/>
      <c r="P938" s="168"/>
      <c r="Q938" s="169"/>
      <c r="R938" s="168"/>
      <c r="S938" s="168"/>
      <c r="T938" s="168"/>
      <c r="U938" s="168"/>
      <c r="V938" s="168"/>
      <c r="W938" s="168"/>
      <c r="X938" s="168"/>
      <c r="Y938" s="168"/>
      <c r="Z938" s="168"/>
      <c r="AA938" s="168"/>
      <c r="AB938" s="168"/>
      <c r="AC938" s="168"/>
      <c r="AD938" s="168"/>
      <c r="AE938" s="168"/>
      <c r="AF938" s="168"/>
      <c r="AG938" s="168"/>
      <c r="AH938" s="168"/>
      <c r="AI938" s="168"/>
      <c r="AJ938" s="168"/>
      <c r="AK938" s="168"/>
      <c r="AL938" s="168"/>
      <c r="AM938" s="168"/>
      <c r="AN938" s="166"/>
      <c r="AO938" s="168"/>
      <c r="AP938" s="166"/>
      <c r="AQ938" s="168"/>
      <c r="AR938" s="168"/>
      <c r="AS938" s="168"/>
      <c r="AT938" s="168"/>
      <c r="AU938" s="168"/>
      <c r="AV938" s="168"/>
      <c r="AW938" s="168"/>
      <c r="AX938" s="168"/>
      <c r="AY938" s="168"/>
      <c r="AZ938" s="168"/>
      <c r="BA938" s="166"/>
      <c r="BB938" s="166"/>
      <c r="BC938" s="169"/>
      <c r="BD938" s="170"/>
      <c r="BE938" s="171"/>
      <c r="BF938" s="171"/>
      <c r="BG938" s="171"/>
      <c r="BH938" s="171"/>
      <c r="BI938" s="168"/>
      <c r="BJ938" s="168"/>
      <c r="BK938" s="168"/>
      <c r="BL938" s="168"/>
      <c r="BM938" s="168"/>
    </row>
    <row r="939">
      <c r="A939" s="163"/>
      <c r="B939" s="174"/>
      <c r="C939" s="165"/>
      <c r="D939" s="166"/>
      <c r="E939" s="166"/>
      <c r="F939" s="167"/>
      <c r="G939" s="167"/>
      <c r="H939" s="167"/>
      <c r="I939" s="163"/>
      <c r="J939" s="168"/>
      <c r="K939" s="168"/>
      <c r="L939" s="168"/>
      <c r="M939" s="166"/>
      <c r="N939" s="169"/>
      <c r="O939" s="167"/>
      <c r="P939" s="168"/>
      <c r="Q939" s="169"/>
      <c r="R939" s="168"/>
      <c r="S939" s="168"/>
      <c r="T939" s="168"/>
      <c r="U939" s="168"/>
      <c r="V939" s="168"/>
      <c r="W939" s="168"/>
      <c r="X939" s="168"/>
      <c r="Y939" s="168"/>
      <c r="Z939" s="168"/>
      <c r="AA939" s="168"/>
      <c r="AB939" s="168"/>
      <c r="AC939" s="168"/>
      <c r="AD939" s="168"/>
      <c r="AE939" s="168"/>
      <c r="AF939" s="168"/>
      <c r="AG939" s="168"/>
      <c r="AH939" s="168"/>
      <c r="AI939" s="168"/>
      <c r="AJ939" s="168"/>
      <c r="AK939" s="168"/>
      <c r="AL939" s="168"/>
      <c r="AM939" s="168"/>
      <c r="AN939" s="166"/>
      <c r="AO939" s="168"/>
      <c r="AP939" s="166"/>
      <c r="AQ939" s="168"/>
      <c r="AR939" s="168"/>
      <c r="AS939" s="168"/>
      <c r="AT939" s="168"/>
      <c r="AU939" s="168"/>
      <c r="AV939" s="168"/>
      <c r="AW939" s="168"/>
      <c r="AX939" s="168"/>
      <c r="AY939" s="168"/>
      <c r="AZ939" s="168"/>
      <c r="BA939" s="166"/>
      <c r="BB939" s="166"/>
      <c r="BC939" s="169"/>
      <c r="BD939" s="170"/>
      <c r="BE939" s="171"/>
      <c r="BF939" s="171"/>
      <c r="BG939" s="171"/>
      <c r="BH939" s="171"/>
      <c r="BI939" s="168"/>
      <c r="BJ939" s="168"/>
      <c r="BK939" s="168"/>
      <c r="BL939" s="168"/>
      <c r="BM939" s="168"/>
    </row>
    <row r="940">
      <c r="A940" s="163"/>
      <c r="B940" s="174"/>
      <c r="C940" s="165"/>
      <c r="D940" s="166"/>
      <c r="E940" s="166"/>
      <c r="F940" s="167"/>
      <c r="G940" s="167"/>
      <c r="H940" s="167"/>
      <c r="I940" s="163"/>
      <c r="J940" s="168"/>
      <c r="K940" s="168"/>
      <c r="L940" s="168"/>
      <c r="M940" s="166"/>
      <c r="N940" s="169"/>
      <c r="O940" s="167"/>
      <c r="P940" s="168"/>
      <c r="Q940" s="169"/>
      <c r="R940" s="168"/>
      <c r="S940" s="168"/>
      <c r="T940" s="168"/>
      <c r="U940" s="168"/>
      <c r="V940" s="168"/>
      <c r="W940" s="168"/>
      <c r="X940" s="168"/>
      <c r="Y940" s="168"/>
      <c r="Z940" s="168"/>
      <c r="AA940" s="168"/>
      <c r="AB940" s="168"/>
      <c r="AC940" s="168"/>
      <c r="AD940" s="168"/>
      <c r="AE940" s="168"/>
      <c r="AF940" s="168"/>
      <c r="AG940" s="168"/>
      <c r="AH940" s="168"/>
      <c r="AI940" s="168"/>
      <c r="AJ940" s="168"/>
      <c r="AK940" s="168"/>
      <c r="AL940" s="168"/>
      <c r="AM940" s="168"/>
      <c r="AN940" s="166"/>
      <c r="AO940" s="168"/>
      <c r="AP940" s="166"/>
      <c r="AQ940" s="168"/>
      <c r="AR940" s="168"/>
      <c r="AS940" s="168"/>
      <c r="AT940" s="168"/>
      <c r="AU940" s="168"/>
      <c r="AV940" s="168"/>
      <c r="AW940" s="168"/>
      <c r="AX940" s="168"/>
      <c r="AY940" s="168"/>
      <c r="AZ940" s="168"/>
      <c r="BA940" s="166"/>
      <c r="BB940" s="166"/>
      <c r="BC940" s="169"/>
      <c r="BD940" s="170"/>
      <c r="BE940" s="171"/>
      <c r="BF940" s="171"/>
      <c r="BG940" s="171"/>
      <c r="BH940" s="171"/>
      <c r="BI940" s="168"/>
      <c r="BJ940" s="168"/>
      <c r="BK940" s="168"/>
      <c r="BL940" s="168"/>
      <c r="BM940" s="168"/>
    </row>
    <row r="941">
      <c r="A941" s="163"/>
      <c r="B941" s="174"/>
      <c r="C941" s="165"/>
      <c r="D941" s="166"/>
      <c r="E941" s="166"/>
      <c r="F941" s="167"/>
      <c r="G941" s="167"/>
      <c r="H941" s="167"/>
      <c r="I941" s="163"/>
      <c r="J941" s="168"/>
      <c r="K941" s="168"/>
      <c r="L941" s="168"/>
      <c r="M941" s="166"/>
      <c r="N941" s="169"/>
      <c r="O941" s="167"/>
      <c r="P941" s="168"/>
      <c r="Q941" s="169"/>
      <c r="R941" s="168"/>
      <c r="S941" s="168"/>
      <c r="T941" s="168"/>
      <c r="U941" s="168"/>
      <c r="V941" s="168"/>
      <c r="W941" s="168"/>
      <c r="X941" s="168"/>
      <c r="Y941" s="168"/>
      <c r="Z941" s="168"/>
      <c r="AA941" s="168"/>
      <c r="AB941" s="168"/>
      <c r="AC941" s="168"/>
      <c r="AD941" s="168"/>
      <c r="AE941" s="168"/>
      <c r="AF941" s="168"/>
      <c r="AG941" s="168"/>
      <c r="AH941" s="168"/>
      <c r="AI941" s="168"/>
      <c r="AJ941" s="168"/>
      <c r="AK941" s="168"/>
      <c r="AL941" s="168"/>
      <c r="AM941" s="168"/>
      <c r="AN941" s="166"/>
      <c r="AO941" s="168"/>
      <c r="AP941" s="166"/>
      <c r="AQ941" s="168"/>
      <c r="AR941" s="168"/>
      <c r="AS941" s="168"/>
      <c r="AT941" s="168"/>
      <c r="AU941" s="168"/>
      <c r="AV941" s="168"/>
      <c r="AW941" s="168"/>
      <c r="AX941" s="168"/>
      <c r="AY941" s="168"/>
      <c r="AZ941" s="168"/>
      <c r="BA941" s="166"/>
      <c r="BB941" s="166"/>
      <c r="BC941" s="169"/>
      <c r="BD941" s="170"/>
      <c r="BE941" s="171"/>
      <c r="BF941" s="171"/>
      <c r="BG941" s="171"/>
      <c r="BH941" s="171"/>
      <c r="BI941" s="168"/>
      <c r="BJ941" s="168"/>
      <c r="BK941" s="168"/>
      <c r="BL941" s="168"/>
      <c r="BM941" s="168"/>
    </row>
    <row r="942">
      <c r="A942" s="163"/>
      <c r="B942" s="174"/>
      <c r="C942" s="165"/>
      <c r="D942" s="166"/>
      <c r="E942" s="166"/>
      <c r="F942" s="167"/>
      <c r="G942" s="167"/>
      <c r="H942" s="167"/>
      <c r="I942" s="163"/>
      <c r="J942" s="168"/>
      <c r="K942" s="168"/>
      <c r="L942" s="168"/>
      <c r="M942" s="166"/>
      <c r="N942" s="169"/>
      <c r="O942" s="167"/>
      <c r="P942" s="168"/>
      <c r="Q942" s="169"/>
      <c r="R942" s="168"/>
      <c r="S942" s="168"/>
      <c r="T942" s="168"/>
      <c r="U942" s="168"/>
      <c r="V942" s="168"/>
      <c r="W942" s="168"/>
      <c r="X942" s="168"/>
      <c r="Y942" s="168"/>
      <c r="Z942" s="168"/>
      <c r="AA942" s="168"/>
      <c r="AB942" s="168"/>
      <c r="AC942" s="168"/>
      <c r="AD942" s="168"/>
      <c r="AE942" s="168"/>
      <c r="AF942" s="168"/>
      <c r="AG942" s="168"/>
      <c r="AH942" s="168"/>
      <c r="AI942" s="168"/>
      <c r="AJ942" s="168"/>
      <c r="AK942" s="168"/>
      <c r="AL942" s="168"/>
      <c r="AM942" s="168"/>
      <c r="AN942" s="166"/>
      <c r="AO942" s="168"/>
      <c r="AP942" s="166"/>
      <c r="AQ942" s="168"/>
      <c r="AR942" s="168"/>
      <c r="AS942" s="168"/>
      <c r="AT942" s="168"/>
      <c r="AU942" s="168"/>
      <c r="AV942" s="168"/>
      <c r="AW942" s="168"/>
      <c r="AX942" s="168"/>
      <c r="AY942" s="168"/>
      <c r="AZ942" s="168"/>
      <c r="BA942" s="166"/>
      <c r="BB942" s="166"/>
      <c r="BC942" s="169"/>
      <c r="BD942" s="170"/>
      <c r="BE942" s="171"/>
      <c r="BF942" s="171"/>
      <c r="BG942" s="171"/>
      <c r="BH942" s="171"/>
      <c r="BI942" s="168"/>
      <c r="BJ942" s="168"/>
      <c r="BK942" s="168"/>
      <c r="BL942" s="168"/>
      <c r="BM942" s="168"/>
    </row>
    <row r="943">
      <c r="A943" s="163"/>
      <c r="B943" s="174"/>
      <c r="C943" s="165"/>
      <c r="D943" s="166"/>
      <c r="E943" s="166"/>
      <c r="F943" s="167"/>
      <c r="G943" s="167"/>
      <c r="H943" s="167"/>
      <c r="I943" s="163"/>
      <c r="J943" s="168"/>
      <c r="K943" s="168"/>
      <c r="L943" s="168"/>
      <c r="M943" s="166"/>
      <c r="N943" s="169"/>
      <c r="O943" s="167"/>
      <c r="P943" s="168"/>
      <c r="Q943" s="169"/>
      <c r="R943" s="168"/>
      <c r="S943" s="168"/>
      <c r="T943" s="168"/>
      <c r="U943" s="168"/>
      <c r="V943" s="168"/>
      <c r="W943" s="168"/>
      <c r="X943" s="168"/>
      <c r="Y943" s="168"/>
      <c r="Z943" s="168"/>
      <c r="AA943" s="168"/>
      <c r="AB943" s="168"/>
      <c r="AC943" s="168"/>
      <c r="AD943" s="168"/>
      <c r="AE943" s="168"/>
      <c r="AF943" s="168"/>
      <c r="AG943" s="168"/>
      <c r="AH943" s="168"/>
      <c r="AI943" s="168"/>
      <c r="AJ943" s="168"/>
      <c r="AK943" s="168"/>
      <c r="AL943" s="168"/>
      <c r="AM943" s="168"/>
      <c r="AN943" s="166"/>
      <c r="AO943" s="168"/>
      <c r="AP943" s="166"/>
      <c r="AQ943" s="168"/>
      <c r="AR943" s="168"/>
      <c r="AS943" s="168"/>
      <c r="AT943" s="168"/>
      <c r="AU943" s="168"/>
      <c r="AV943" s="168"/>
      <c r="AW943" s="168"/>
      <c r="AX943" s="168"/>
      <c r="AY943" s="168"/>
      <c r="AZ943" s="168"/>
      <c r="BA943" s="166"/>
      <c r="BB943" s="166"/>
      <c r="BC943" s="169"/>
      <c r="BD943" s="170"/>
      <c r="BE943" s="171"/>
      <c r="BF943" s="171"/>
      <c r="BG943" s="171"/>
      <c r="BH943" s="171"/>
      <c r="BI943" s="168"/>
      <c r="BJ943" s="168"/>
      <c r="BK943" s="168"/>
      <c r="BL943" s="168"/>
      <c r="BM943" s="168"/>
    </row>
    <row r="944">
      <c r="A944" s="163"/>
      <c r="B944" s="174"/>
      <c r="C944" s="165"/>
      <c r="D944" s="166"/>
      <c r="E944" s="166"/>
      <c r="F944" s="167"/>
      <c r="G944" s="167"/>
      <c r="H944" s="167"/>
      <c r="I944" s="163"/>
      <c r="J944" s="168"/>
      <c r="K944" s="168"/>
      <c r="L944" s="168"/>
      <c r="M944" s="166"/>
      <c r="N944" s="169"/>
      <c r="O944" s="167"/>
      <c r="P944" s="168"/>
      <c r="Q944" s="169"/>
      <c r="R944" s="168"/>
      <c r="S944" s="168"/>
      <c r="T944" s="168"/>
      <c r="U944" s="168"/>
      <c r="V944" s="168"/>
      <c r="W944" s="168"/>
      <c r="X944" s="168"/>
      <c r="Y944" s="168"/>
      <c r="Z944" s="168"/>
      <c r="AA944" s="168"/>
      <c r="AB944" s="168"/>
      <c r="AC944" s="168"/>
      <c r="AD944" s="168"/>
      <c r="AE944" s="168"/>
      <c r="AF944" s="168"/>
      <c r="AG944" s="168"/>
      <c r="AH944" s="168"/>
      <c r="AI944" s="168"/>
      <c r="AJ944" s="168"/>
      <c r="AK944" s="168"/>
      <c r="AL944" s="168"/>
      <c r="AM944" s="168"/>
      <c r="AN944" s="166"/>
      <c r="AO944" s="168"/>
      <c r="AP944" s="166"/>
      <c r="AQ944" s="168"/>
      <c r="AR944" s="168"/>
      <c r="AS944" s="168"/>
      <c r="AT944" s="168"/>
      <c r="AU944" s="168"/>
      <c r="AV944" s="168"/>
      <c r="AW944" s="168"/>
      <c r="AX944" s="168"/>
      <c r="AY944" s="168"/>
      <c r="AZ944" s="168"/>
      <c r="BA944" s="166"/>
      <c r="BB944" s="166"/>
      <c r="BC944" s="169"/>
      <c r="BD944" s="170"/>
      <c r="BE944" s="171"/>
      <c r="BF944" s="171"/>
      <c r="BG944" s="171"/>
      <c r="BH944" s="171"/>
      <c r="BI944" s="168"/>
      <c r="BJ944" s="168"/>
      <c r="BK944" s="168"/>
      <c r="BL944" s="168"/>
      <c r="BM944" s="168"/>
    </row>
    <row r="945">
      <c r="A945" s="163"/>
      <c r="B945" s="174"/>
      <c r="C945" s="165"/>
      <c r="D945" s="166"/>
      <c r="E945" s="166"/>
      <c r="F945" s="167"/>
      <c r="G945" s="167"/>
      <c r="H945" s="167"/>
      <c r="I945" s="163"/>
      <c r="J945" s="168"/>
      <c r="K945" s="168"/>
      <c r="L945" s="168"/>
      <c r="M945" s="166"/>
      <c r="N945" s="169"/>
      <c r="O945" s="167"/>
      <c r="P945" s="168"/>
      <c r="Q945" s="169"/>
      <c r="R945" s="168"/>
      <c r="S945" s="168"/>
      <c r="T945" s="168"/>
      <c r="U945" s="168"/>
      <c r="V945" s="168"/>
      <c r="W945" s="168"/>
      <c r="X945" s="168"/>
      <c r="Y945" s="168"/>
      <c r="Z945" s="168"/>
      <c r="AA945" s="168"/>
      <c r="AB945" s="168"/>
      <c r="AC945" s="168"/>
      <c r="AD945" s="168"/>
      <c r="AE945" s="168"/>
      <c r="AF945" s="168"/>
      <c r="AG945" s="168"/>
      <c r="AH945" s="168"/>
      <c r="AI945" s="168"/>
      <c r="AJ945" s="168"/>
      <c r="AK945" s="168"/>
      <c r="AL945" s="168"/>
      <c r="AM945" s="168"/>
      <c r="AN945" s="166"/>
      <c r="AO945" s="168"/>
      <c r="AP945" s="166"/>
      <c r="AQ945" s="168"/>
      <c r="AR945" s="168"/>
      <c r="AS945" s="168"/>
      <c r="AT945" s="168"/>
      <c r="AU945" s="168"/>
      <c r="AV945" s="168"/>
      <c r="AW945" s="168"/>
      <c r="AX945" s="168"/>
      <c r="AY945" s="168"/>
      <c r="AZ945" s="168"/>
      <c r="BA945" s="166"/>
      <c r="BB945" s="166"/>
      <c r="BC945" s="169"/>
      <c r="BD945" s="170"/>
      <c r="BE945" s="171"/>
      <c r="BF945" s="171"/>
      <c r="BG945" s="171"/>
      <c r="BH945" s="171"/>
      <c r="BI945" s="168"/>
      <c r="BJ945" s="168"/>
      <c r="BK945" s="168"/>
      <c r="BL945" s="168"/>
      <c r="BM945" s="168"/>
    </row>
    <row r="946">
      <c r="A946" s="163"/>
      <c r="B946" s="174"/>
      <c r="C946" s="165"/>
      <c r="D946" s="166"/>
      <c r="E946" s="166"/>
      <c r="F946" s="167"/>
      <c r="G946" s="167"/>
      <c r="H946" s="167"/>
      <c r="I946" s="163"/>
      <c r="J946" s="168"/>
      <c r="K946" s="168"/>
      <c r="L946" s="168"/>
      <c r="M946" s="166"/>
      <c r="N946" s="169"/>
      <c r="O946" s="167"/>
      <c r="P946" s="168"/>
      <c r="Q946" s="169"/>
      <c r="R946" s="168"/>
      <c r="S946" s="168"/>
      <c r="T946" s="168"/>
      <c r="U946" s="168"/>
      <c r="V946" s="168"/>
      <c r="W946" s="168"/>
      <c r="X946" s="168"/>
      <c r="Y946" s="168"/>
      <c r="Z946" s="168"/>
      <c r="AA946" s="168"/>
      <c r="AB946" s="168"/>
      <c r="AC946" s="168"/>
      <c r="AD946" s="168"/>
      <c r="AE946" s="168"/>
      <c r="AF946" s="168"/>
      <c r="AG946" s="168"/>
      <c r="AH946" s="168"/>
      <c r="AI946" s="168"/>
      <c r="AJ946" s="168"/>
      <c r="AK946" s="168"/>
      <c r="AL946" s="168"/>
      <c r="AM946" s="168"/>
      <c r="AN946" s="166"/>
      <c r="AO946" s="168"/>
      <c r="AP946" s="166"/>
      <c r="AQ946" s="168"/>
      <c r="AR946" s="168"/>
      <c r="AS946" s="168"/>
      <c r="AT946" s="168"/>
      <c r="AU946" s="168"/>
      <c r="AV946" s="168"/>
      <c r="AW946" s="168"/>
      <c r="AX946" s="168"/>
      <c r="AY946" s="168"/>
      <c r="AZ946" s="168"/>
      <c r="BA946" s="166"/>
      <c r="BB946" s="166"/>
      <c r="BC946" s="169"/>
      <c r="BD946" s="170"/>
      <c r="BE946" s="171"/>
      <c r="BF946" s="171"/>
      <c r="BG946" s="171"/>
      <c r="BH946" s="171"/>
      <c r="BI946" s="168"/>
      <c r="BJ946" s="168"/>
      <c r="BK946" s="168"/>
      <c r="BL946" s="168"/>
      <c r="BM946" s="168"/>
    </row>
    <row r="947">
      <c r="A947" s="163"/>
      <c r="B947" s="174"/>
      <c r="C947" s="165"/>
      <c r="D947" s="166"/>
      <c r="E947" s="166"/>
      <c r="F947" s="167"/>
      <c r="G947" s="167"/>
      <c r="H947" s="167"/>
      <c r="I947" s="163"/>
      <c r="J947" s="168"/>
      <c r="K947" s="168"/>
      <c r="L947" s="168"/>
      <c r="M947" s="166"/>
      <c r="N947" s="169"/>
      <c r="O947" s="167"/>
      <c r="P947" s="168"/>
      <c r="Q947" s="169"/>
      <c r="R947" s="168"/>
      <c r="S947" s="168"/>
      <c r="T947" s="168"/>
      <c r="U947" s="168"/>
      <c r="V947" s="168"/>
      <c r="W947" s="168"/>
      <c r="X947" s="168"/>
      <c r="Y947" s="168"/>
      <c r="Z947" s="168"/>
      <c r="AA947" s="168"/>
      <c r="AB947" s="168"/>
      <c r="AC947" s="168"/>
      <c r="AD947" s="168"/>
      <c r="AE947" s="168"/>
      <c r="AF947" s="168"/>
      <c r="AG947" s="168"/>
      <c r="AH947" s="168"/>
      <c r="AI947" s="168"/>
      <c r="AJ947" s="168"/>
      <c r="AK947" s="168"/>
      <c r="AL947" s="168"/>
      <c r="AM947" s="168"/>
      <c r="AN947" s="166"/>
      <c r="AO947" s="168"/>
      <c r="AP947" s="166"/>
      <c r="AQ947" s="168"/>
      <c r="AR947" s="168"/>
      <c r="AS947" s="168"/>
      <c r="AT947" s="168"/>
      <c r="AU947" s="168"/>
      <c r="AV947" s="168"/>
      <c r="AW947" s="168"/>
      <c r="AX947" s="168"/>
      <c r="AY947" s="168"/>
      <c r="AZ947" s="168"/>
      <c r="BA947" s="166"/>
      <c r="BB947" s="166"/>
      <c r="BC947" s="169"/>
      <c r="BD947" s="170"/>
      <c r="BE947" s="171"/>
      <c r="BF947" s="171"/>
      <c r="BG947" s="171"/>
      <c r="BH947" s="171"/>
      <c r="BI947" s="168"/>
      <c r="BJ947" s="168"/>
      <c r="BK947" s="168"/>
      <c r="BL947" s="168"/>
      <c r="BM947" s="168"/>
    </row>
    <row r="948">
      <c r="A948" s="163"/>
      <c r="B948" s="174"/>
      <c r="C948" s="165"/>
      <c r="D948" s="166"/>
      <c r="E948" s="166"/>
      <c r="F948" s="167"/>
      <c r="G948" s="167"/>
      <c r="H948" s="167"/>
      <c r="I948" s="163"/>
      <c r="J948" s="168"/>
      <c r="K948" s="168"/>
      <c r="L948" s="168"/>
      <c r="M948" s="166"/>
      <c r="N948" s="169"/>
      <c r="O948" s="167"/>
      <c r="P948" s="168"/>
      <c r="Q948" s="169"/>
      <c r="R948" s="168"/>
      <c r="S948" s="168"/>
      <c r="T948" s="168"/>
      <c r="U948" s="168"/>
      <c r="V948" s="168"/>
      <c r="W948" s="168"/>
      <c r="X948" s="168"/>
      <c r="Y948" s="168"/>
      <c r="Z948" s="168"/>
      <c r="AA948" s="168"/>
      <c r="AB948" s="168"/>
      <c r="AC948" s="168"/>
      <c r="AD948" s="168"/>
      <c r="AE948" s="168"/>
      <c r="AF948" s="168"/>
      <c r="AG948" s="168"/>
      <c r="AH948" s="168"/>
      <c r="AI948" s="168"/>
      <c r="AJ948" s="168"/>
      <c r="AK948" s="168"/>
      <c r="AL948" s="168"/>
      <c r="AM948" s="168"/>
      <c r="AN948" s="166"/>
      <c r="AO948" s="168"/>
      <c r="AP948" s="166"/>
      <c r="AQ948" s="168"/>
      <c r="AR948" s="168"/>
      <c r="AS948" s="168"/>
      <c r="AT948" s="168"/>
      <c r="AU948" s="168"/>
      <c r="AV948" s="168"/>
      <c r="AW948" s="168"/>
      <c r="AX948" s="168"/>
      <c r="AY948" s="168"/>
      <c r="AZ948" s="168"/>
      <c r="BA948" s="166"/>
      <c r="BB948" s="166"/>
      <c r="BC948" s="169"/>
      <c r="BD948" s="170"/>
      <c r="BE948" s="171"/>
      <c r="BF948" s="171"/>
      <c r="BG948" s="171"/>
      <c r="BH948" s="171"/>
      <c r="BI948" s="168"/>
      <c r="BJ948" s="168"/>
      <c r="BK948" s="168"/>
      <c r="BL948" s="168"/>
      <c r="BM948" s="168"/>
    </row>
    <row r="949">
      <c r="A949" s="163"/>
      <c r="B949" s="174"/>
      <c r="C949" s="165"/>
      <c r="D949" s="166"/>
      <c r="E949" s="166"/>
      <c r="F949" s="167"/>
      <c r="G949" s="167"/>
      <c r="H949" s="167"/>
      <c r="I949" s="163"/>
      <c r="J949" s="168"/>
      <c r="K949" s="168"/>
      <c r="L949" s="168"/>
      <c r="M949" s="166"/>
      <c r="N949" s="169"/>
      <c r="O949" s="167"/>
      <c r="P949" s="168"/>
      <c r="Q949" s="169"/>
      <c r="R949" s="168"/>
      <c r="S949" s="168"/>
      <c r="T949" s="168"/>
      <c r="U949" s="168"/>
      <c r="V949" s="168"/>
      <c r="W949" s="168"/>
      <c r="X949" s="168"/>
      <c r="Y949" s="168"/>
      <c r="Z949" s="168"/>
      <c r="AA949" s="168"/>
      <c r="AB949" s="168"/>
      <c r="AC949" s="168"/>
      <c r="AD949" s="168"/>
      <c r="AE949" s="168"/>
      <c r="AF949" s="168"/>
      <c r="AG949" s="168"/>
      <c r="AH949" s="168"/>
      <c r="AI949" s="168"/>
      <c r="AJ949" s="168"/>
      <c r="AK949" s="168"/>
      <c r="AL949" s="168"/>
      <c r="AM949" s="168"/>
      <c r="AN949" s="166"/>
      <c r="AO949" s="168"/>
      <c r="AP949" s="166"/>
      <c r="AQ949" s="168"/>
      <c r="AR949" s="168"/>
      <c r="AS949" s="168"/>
      <c r="AT949" s="168"/>
      <c r="AU949" s="168"/>
      <c r="AV949" s="168"/>
      <c r="AW949" s="168"/>
      <c r="AX949" s="168"/>
      <c r="AY949" s="168"/>
      <c r="AZ949" s="168"/>
      <c r="BA949" s="166"/>
      <c r="BB949" s="166"/>
      <c r="BC949" s="169"/>
      <c r="BD949" s="170"/>
      <c r="BE949" s="171"/>
      <c r="BF949" s="171"/>
      <c r="BG949" s="171"/>
      <c r="BH949" s="171"/>
      <c r="BI949" s="168"/>
      <c r="BJ949" s="168"/>
      <c r="BK949" s="168"/>
      <c r="BL949" s="168"/>
      <c r="BM949" s="168"/>
    </row>
    <row r="950">
      <c r="A950" s="163"/>
      <c r="B950" s="174"/>
      <c r="C950" s="165"/>
      <c r="D950" s="166"/>
      <c r="E950" s="166"/>
      <c r="F950" s="167"/>
      <c r="G950" s="167"/>
      <c r="H950" s="167"/>
      <c r="I950" s="163"/>
      <c r="J950" s="168"/>
      <c r="K950" s="168"/>
      <c r="L950" s="168"/>
      <c r="M950" s="166"/>
      <c r="N950" s="169"/>
      <c r="O950" s="167"/>
      <c r="P950" s="168"/>
      <c r="Q950" s="169"/>
      <c r="R950" s="168"/>
      <c r="S950" s="168"/>
      <c r="T950" s="168"/>
      <c r="U950" s="168"/>
      <c r="V950" s="168"/>
      <c r="W950" s="168"/>
      <c r="X950" s="168"/>
      <c r="Y950" s="168"/>
      <c r="Z950" s="168"/>
      <c r="AA950" s="168"/>
      <c r="AB950" s="168"/>
      <c r="AC950" s="168"/>
      <c r="AD950" s="168"/>
      <c r="AE950" s="168"/>
      <c r="AF950" s="168"/>
      <c r="AG950" s="168"/>
      <c r="AH950" s="168"/>
      <c r="AI950" s="168"/>
      <c r="AJ950" s="168"/>
      <c r="AK950" s="168"/>
      <c r="AL950" s="168"/>
      <c r="AM950" s="168"/>
      <c r="AN950" s="166"/>
      <c r="AO950" s="168"/>
      <c r="AP950" s="166"/>
      <c r="AQ950" s="168"/>
      <c r="AR950" s="168"/>
      <c r="AS950" s="168"/>
      <c r="AT950" s="168"/>
      <c r="AU950" s="168"/>
      <c r="AV950" s="168"/>
      <c r="AW950" s="168"/>
      <c r="AX950" s="168"/>
      <c r="AY950" s="168"/>
      <c r="AZ950" s="168"/>
      <c r="BA950" s="166"/>
      <c r="BB950" s="166"/>
      <c r="BC950" s="169"/>
      <c r="BD950" s="170"/>
      <c r="BE950" s="171"/>
      <c r="BF950" s="171"/>
      <c r="BG950" s="171"/>
      <c r="BH950" s="171"/>
      <c r="BI950" s="168"/>
      <c r="BJ950" s="168"/>
      <c r="BK950" s="168"/>
      <c r="BL950" s="168"/>
      <c r="BM950" s="168"/>
    </row>
    <row r="951">
      <c r="A951" s="163"/>
      <c r="B951" s="174"/>
      <c r="C951" s="165"/>
      <c r="D951" s="166"/>
      <c r="E951" s="166"/>
      <c r="F951" s="167"/>
      <c r="G951" s="167"/>
      <c r="H951" s="167"/>
      <c r="I951" s="163"/>
      <c r="J951" s="168"/>
      <c r="K951" s="168"/>
      <c r="L951" s="168"/>
      <c r="M951" s="166"/>
      <c r="N951" s="169"/>
      <c r="O951" s="167"/>
      <c r="P951" s="168"/>
      <c r="Q951" s="169"/>
      <c r="R951" s="168"/>
      <c r="S951" s="168"/>
      <c r="T951" s="168"/>
      <c r="U951" s="168"/>
      <c r="V951" s="168"/>
      <c r="W951" s="168"/>
      <c r="X951" s="168"/>
      <c r="Y951" s="168"/>
      <c r="Z951" s="168"/>
      <c r="AA951" s="168"/>
      <c r="AB951" s="168"/>
      <c r="AC951" s="168"/>
      <c r="AD951" s="168"/>
      <c r="AE951" s="168"/>
      <c r="AF951" s="168"/>
      <c r="AG951" s="168"/>
      <c r="AH951" s="168"/>
      <c r="AI951" s="168"/>
      <c r="AJ951" s="168"/>
      <c r="AK951" s="168"/>
      <c r="AL951" s="168"/>
      <c r="AM951" s="168"/>
      <c r="AN951" s="166"/>
      <c r="AO951" s="168"/>
      <c r="AP951" s="166"/>
      <c r="AQ951" s="168"/>
      <c r="AR951" s="168"/>
      <c r="AS951" s="168"/>
      <c r="AT951" s="168"/>
      <c r="AU951" s="168"/>
      <c r="AV951" s="168"/>
      <c r="AW951" s="168"/>
      <c r="AX951" s="168"/>
      <c r="AY951" s="168"/>
      <c r="AZ951" s="168"/>
      <c r="BA951" s="166"/>
      <c r="BB951" s="166"/>
      <c r="BC951" s="169"/>
      <c r="BD951" s="170"/>
      <c r="BE951" s="171"/>
      <c r="BF951" s="171"/>
      <c r="BG951" s="171"/>
      <c r="BH951" s="171"/>
      <c r="BI951" s="168"/>
      <c r="BJ951" s="168"/>
      <c r="BK951" s="168"/>
      <c r="BL951" s="168"/>
      <c r="BM951" s="168"/>
    </row>
    <row r="952">
      <c r="A952" s="163"/>
      <c r="B952" s="174"/>
      <c r="C952" s="165"/>
      <c r="D952" s="166"/>
      <c r="E952" s="166"/>
      <c r="F952" s="167"/>
      <c r="G952" s="167"/>
      <c r="H952" s="167"/>
      <c r="I952" s="163"/>
      <c r="J952" s="168"/>
      <c r="K952" s="168"/>
      <c r="L952" s="168"/>
      <c r="M952" s="166"/>
      <c r="N952" s="169"/>
      <c r="O952" s="167"/>
      <c r="P952" s="168"/>
      <c r="Q952" s="169"/>
      <c r="R952" s="168"/>
      <c r="S952" s="168"/>
      <c r="T952" s="168"/>
      <c r="U952" s="168"/>
      <c r="V952" s="168"/>
      <c r="W952" s="168"/>
      <c r="X952" s="168"/>
      <c r="Y952" s="168"/>
      <c r="Z952" s="168"/>
      <c r="AA952" s="168"/>
      <c r="AB952" s="168"/>
      <c r="AC952" s="168"/>
      <c r="AD952" s="168"/>
      <c r="AE952" s="168"/>
      <c r="AF952" s="168"/>
      <c r="AG952" s="168"/>
      <c r="AH952" s="168"/>
      <c r="AI952" s="168"/>
      <c r="AJ952" s="168"/>
      <c r="AK952" s="168"/>
      <c r="AL952" s="168"/>
      <c r="AM952" s="168"/>
      <c r="AN952" s="166"/>
      <c r="AO952" s="168"/>
      <c r="AP952" s="166"/>
      <c r="AQ952" s="168"/>
      <c r="AR952" s="168"/>
      <c r="AS952" s="168"/>
      <c r="AT952" s="168"/>
      <c r="AU952" s="168"/>
      <c r="AV952" s="168"/>
      <c r="AW952" s="168"/>
      <c r="AX952" s="168"/>
      <c r="AY952" s="168"/>
      <c r="AZ952" s="168"/>
      <c r="BA952" s="166"/>
      <c r="BB952" s="166"/>
      <c r="BC952" s="169"/>
      <c r="BD952" s="170"/>
      <c r="BE952" s="171"/>
      <c r="BF952" s="171"/>
      <c r="BG952" s="171"/>
      <c r="BH952" s="171"/>
      <c r="BI952" s="168"/>
      <c r="BJ952" s="168"/>
      <c r="BK952" s="168"/>
      <c r="BL952" s="168"/>
      <c r="BM952" s="168"/>
    </row>
    <row r="953">
      <c r="A953" s="163"/>
      <c r="B953" s="174"/>
      <c r="C953" s="165"/>
      <c r="D953" s="166"/>
      <c r="E953" s="166"/>
      <c r="F953" s="167"/>
      <c r="G953" s="167"/>
      <c r="H953" s="167"/>
      <c r="I953" s="163"/>
      <c r="J953" s="168"/>
      <c r="K953" s="168"/>
      <c r="L953" s="168"/>
      <c r="M953" s="166"/>
      <c r="N953" s="169"/>
      <c r="O953" s="167"/>
      <c r="P953" s="168"/>
      <c r="Q953" s="169"/>
      <c r="R953" s="168"/>
      <c r="S953" s="168"/>
      <c r="T953" s="168"/>
      <c r="U953" s="168"/>
      <c r="V953" s="168"/>
      <c r="W953" s="168"/>
      <c r="X953" s="168"/>
      <c r="Y953" s="168"/>
      <c r="Z953" s="168"/>
      <c r="AA953" s="168"/>
      <c r="AB953" s="168"/>
      <c r="AC953" s="168"/>
      <c r="AD953" s="168"/>
      <c r="AE953" s="168"/>
      <c r="AF953" s="168"/>
      <c r="AG953" s="168"/>
      <c r="AH953" s="168"/>
      <c r="AI953" s="168"/>
      <c r="AJ953" s="168"/>
      <c r="AK953" s="168"/>
      <c r="AL953" s="168"/>
      <c r="AM953" s="168"/>
      <c r="AN953" s="166"/>
      <c r="AO953" s="168"/>
      <c r="AP953" s="166"/>
      <c r="AQ953" s="168"/>
      <c r="AR953" s="168"/>
      <c r="AS953" s="168"/>
      <c r="AT953" s="168"/>
      <c r="AU953" s="168"/>
      <c r="AV953" s="168"/>
      <c r="AW953" s="168"/>
      <c r="AX953" s="168"/>
      <c r="AY953" s="168"/>
      <c r="AZ953" s="168"/>
      <c r="BA953" s="166"/>
      <c r="BB953" s="166"/>
      <c r="BC953" s="169"/>
      <c r="BD953" s="170"/>
      <c r="BE953" s="171"/>
      <c r="BF953" s="171"/>
      <c r="BG953" s="171"/>
      <c r="BH953" s="171"/>
      <c r="BI953" s="168"/>
      <c r="BJ953" s="168"/>
      <c r="BK953" s="168"/>
      <c r="BL953" s="168"/>
      <c r="BM953" s="168"/>
    </row>
    <row r="954">
      <c r="A954" s="163"/>
      <c r="B954" s="174"/>
      <c r="C954" s="165"/>
      <c r="D954" s="166"/>
      <c r="E954" s="166"/>
      <c r="F954" s="167"/>
      <c r="G954" s="167"/>
      <c r="H954" s="167"/>
      <c r="I954" s="163"/>
      <c r="J954" s="168"/>
      <c r="K954" s="168"/>
      <c r="L954" s="168"/>
      <c r="M954" s="166"/>
      <c r="N954" s="169"/>
      <c r="O954" s="167"/>
      <c r="P954" s="168"/>
      <c r="Q954" s="169"/>
      <c r="R954" s="168"/>
      <c r="S954" s="168"/>
      <c r="T954" s="168"/>
      <c r="U954" s="168"/>
      <c r="V954" s="168"/>
      <c r="W954" s="168"/>
      <c r="X954" s="168"/>
      <c r="Y954" s="168"/>
      <c r="Z954" s="168"/>
      <c r="AA954" s="168"/>
      <c r="AB954" s="168"/>
      <c r="AC954" s="168"/>
      <c r="AD954" s="168"/>
      <c r="AE954" s="168"/>
      <c r="AF954" s="168"/>
      <c r="AG954" s="168"/>
      <c r="AH954" s="168"/>
      <c r="AI954" s="168"/>
      <c r="AJ954" s="168"/>
      <c r="AK954" s="168"/>
      <c r="AL954" s="168"/>
      <c r="AM954" s="168"/>
      <c r="AN954" s="166"/>
      <c r="AO954" s="168"/>
      <c r="AP954" s="166"/>
      <c r="AQ954" s="168"/>
      <c r="AR954" s="168"/>
      <c r="AS954" s="168"/>
      <c r="AT954" s="168"/>
      <c r="AU954" s="168"/>
      <c r="AV954" s="168"/>
      <c r="AW954" s="168"/>
      <c r="AX954" s="168"/>
      <c r="AY954" s="168"/>
      <c r="AZ954" s="168"/>
      <c r="BA954" s="166"/>
      <c r="BB954" s="166"/>
      <c r="BC954" s="169"/>
      <c r="BD954" s="170"/>
      <c r="BE954" s="171"/>
      <c r="BF954" s="171"/>
      <c r="BG954" s="171"/>
      <c r="BH954" s="171"/>
      <c r="BI954" s="168"/>
      <c r="BJ954" s="168"/>
      <c r="BK954" s="168"/>
      <c r="BL954" s="168"/>
      <c r="BM954" s="168"/>
    </row>
    <row r="955">
      <c r="A955" s="163"/>
      <c r="B955" s="174"/>
      <c r="C955" s="165"/>
      <c r="D955" s="166"/>
      <c r="E955" s="166"/>
      <c r="F955" s="167"/>
      <c r="G955" s="167"/>
      <c r="H955" s="167"/>
      <c r="I955" s="163"/>
      <c r="J955" s="168"/>
      <c r="K955" s="168"/>
      <c r="L955" s="168"/>
      <c r="M955" s="166"/>
      <c r="N955" s="169"/>
      <c r="O955" s="167"/>
      <c r="P955" s="168"/>
      <c r="Q955" s="169"/>
      <c r="R955" s="168"/>
      <c r="S955" s="168"/>
      <c r="T955" s="168"/>
      <c r="U955" s="168"/>
      <c r="V955" s="168"/>
      <c r="W955" s="168"/>
      <c r="X955" s="168"/>
      <c r="Y955" s="168"/>
      <c r="Z955" s="168"/>
      <c r="AA955" s="168"/>
      <c r="AB955" s="168"/>
      <c r="AC955" s="168"/>
      <c r="AD955" s="168"/>
      <c r="AE955" s="168"/>
      <c r="AF955" s="168"/>
      <c r="AG955" s="168"/>
      <c r="AH955" s="168"/>
      <c r="AI955" s="168"/>
      <c r="AJ955" s="168"/>
      <c r="AK955" s="168"/>
      <c r="AL955" s="168"/>
      <c r="AM955" s="168"/>
      <c r="AN955" s="166"/>
      <c r="AO955" s="168"/>
      <c r="AP955" s="166"/>
      <c r="AQ955" s="168"/>
      <c r="AR955" s="168"/>
      <c r="AS955" s="168"/>
      <c r="AT955" s="168"/>
      <c r="AU955" s="168"/>
      <c r="AV955" s="168"/>
      <c r="AW955" s="168"/>
      <c r="AX955" s="168"/>
      <c r="AY955" s="168"/>
      <c r="AZ955" s="168"/>
      <c r="BA955" s="166"/>
      <c r="BB955" s="166"/>
      <c r="BC955" s="169"/>
      <c r="BD955" s="170"/>
      <c r="BE955" s="171"/>
      <c r="BF955" s="171"/>
      <c r="BG955" s="171"/>
      <c r="BH955" s="171"/>
      <c r="BI955" s="168"/>
      <c r="BJ955" s="168"/>
      <c r="BK955" s="168"/>
      <c r="BL955" s="168"/>
      <c r="BM955" s="168"/>
    </row>
    <row r="956">
      <c r="A956" s="163"/>
      <c r="B956" s="174"/>
      <c r="C956" s="165"/>
      <c r="D956" s="166"/>
      <c r="E956" s="166"/>
      <c r="F956" s="167"/>
      <c r="G956" s="167"/>
      <c r="H956" s="167"/>
      <c r="I956" s="163"/>
      <c r="J956" s="168"/>
      <c r="K956" s="168"/>
      <c r="L956" s="168"/>
      <c r="M956" s="166"/>
      <c r="N956" s="169"/>
      <c r="O956" s="167"/>
      <c r="P956" s="168"/>
      <c r="Q956" s="169"/>
      <c r="R956" s="168"/>
      <c r="S956" s="168"/>
      <c r="T956" s="168"/>
      <c r="U956" s="168"/>
      <c r="V956" s="168"/>
      <c r="W956" s="168"/>
      <c r="X956" s="168"/>
      <c r="Y956" s="168"/>
      <c r="Z956" s="168"/>
      <c r="AA956" s="168"/>
      <c r="AB956" s="168"/>
      <c r="AC956" s="168"/>
      <c r="AD956" s="168"/>
      <c r="AE956" s="168"/>
      <c r="AF956" s="168"/>
      <c r="AG956" s="168"/>
      <c r="AH956" s="168"/>
      <c r="AI956" s="168"/>
      <c r="AJ956" s="168"/>
      <c r="AK956" s="168"/>
      <c r="AL956" s="168"/>
      <c r="AM956" s="168"/>
      <c r="AN956" s="166"/>
      <c r="AO956" s="168"/>
      <c r="AP956" s="166"/>
      <c r="AQ956" s="168"/>
      <c r="AR956" s="168"/>
      <c r="AS956" s="168"/>
      <c r="AT956" s="168"/>
      <c r="AU956" s="168"/>
      <c r="AV956" s="168"/>
      <c r="AW956" s="168"/>
      <c r="AX956" s="168"/>
      <c r="AY956" s="168"/>
      <c r="AZ956" s="168"/>
      <c r="BA956" s="166"/>
      <c r="BB956" s="166"/>
      <c r="BC956" s="169"/>
      <c r="BD956" s="170"/>
      <c r="BE956" s="171"/>
      <c r="BF956" s="171"/>
      <c r="BG956" s="171"/>
      <c r="BH956" s="171"/>
      <c r="BI956" s="168"/>
      <c r="BJ956" s="168"/>
      <c r="BK956" s="168"/>
      <c r="BL956" s="168"/>
      <c r="BM956" s="168"/>
    </row>
    <row r="957">
      <c r="A957" s="163"/>
      <c r="B957" s="174"/>
      <c r="C957" s="165"/>
      <c r="D957" s="166"/>
      <c r="E957" s="166"/>
      <c r="F957" s="167"/>
      <c r="G957" s="167"/>
      <c r="H957" s="167"/>
      <c r="I957" s="163"/>
      <c r="J957" s="168"/>
      <c r="K957" s="168"/>
      <c r="L957" s="168"/>
      <c r="M957" s="166"/>
      <c r="N957" s="169"/>
      <c r="O957" s="167"/>
      <c r="P957" s="168"/>
      <c r="Q957" s="169"/>
      <c r="R957" s="168"/>
      <c r="S957" s="168"/>
      <c r="T957" s="168"/>
      <c r="U957" s="168"/>
      <c r="V957" s="168"/>
      <c r="W957" s="168"/>
      <c r="X957" s="168"/>
      <c r="Y957" s="168"/>
      <c r="Z957" s="168"/>
      <c r="AA957" s="168"/>
      <c r="AB957" s="168"/>
      <c r="AC957" s="168"/>
      <c r="AD957" s="168"/>
      <c r="AE957" s="168"/>
      <c r="AF957" s="168"/>
      <c r="AG957" s="168"/>
      <c r="AH957" s="168"/>
      <c r="AI957" s="168"/>
      <c r="AJ957" s="168"/>
      <c r="AK957" s="168"/>
      <c r="AL957" s="168"/>
      <c r="AM957" s="168"/>
      <c r="AN957" s="166"/>
      <c r="AO957" s="168"/>
      <c r="AP957" s="166"/>
      <c r="AQ957" s="168"/>
      <c r="AR957" s="168"/>
      <c r="AS957" s="168"/>
      <c r="AT957" s="168"/>
      <c r="AU957" s="168"/>
      <c r="AV957" s="168"/>
      <c r="AW957" s="168"/>
      <c r="AX957" s="168"/>
      <c r="AY957" s="168"/>
      <c r="AZ957" s="168"/>
      <c r="BA957" s="166"/>
      <c r="BB957" s="166"/>
      <c r="BC957" s="169"/>
      <c r="BD957" s="170"/>
      <c r="BE957" s="171"/>
      <c r="BF957" s="171"/>
      <c r="BG957" s="171"/>
      <c r="BH957" s="171"/>
      <c r="BI957" s="168"/>
      <c r="BJ957" s="168"/>
      <c r="BK957" s="168"/>
      <c r="BL957" s="168"/>
      <c r="BM957" s="168"/>
    </row>
    <row r="958">
      <c r="A958" s="163"/>
      <c r="B958" s="174"/>
      <c r="C958" s="165"/>
      <c r="D958" s="166"/>
      <c r="E958" s="166"/>
      <c r="F958" s="167"/>
      <c r="G958" s="167"/>
      <c r="H958" s="167"/>
      <c r="I958" s="163"/>
      <c r="J958" s="168"/>
      <c r="K958" s="168"/>
      <c r="L958" s="168"/>
      <c r="M958" s="166"/>
      <c r="N958" s="169"/>
      <c r="O958" s="167"/>
      <c r="P958" s="168"/>
      <c r="Q958" s="169"/>
      <c r="R958" s="168"/>
      <c r="S958" s="168"/>
      <c r="T958" s="168"/>
      <c r="U958" s="168"/>
      <c r="V958" s="168"/>
      <c r="W958" s="168"/>
      <c r="X958" s="168"/>
      <c r="Y958" s="168"/>
      <c r="Z958" s="168"/>
      <c r="AA958" s="168"/>
      <c r="AB958" s="168"/>
      <c r="AC958" s="168"/>
      <c r="AD958" s="168"/>
      <c r="AE958" s="168"/>
      <c r="AF958" s="168"/>
      <c r="AG958" s="168"/>
      <c r="AH958" s="168"/>
      <c r="AI958" s="168"/>
      <c r="AJ958" s="168"/>
      <c r="AK958" s="168"/>
      <c r="AL958" s="168"/>
      <c r="AM958" s="168"/>
      <c r="AN958" s="166"/>
      <c r="AO958" s="168"/>
      <c r="AP958" s="166"/>
      <c r="AQ958" s="168"/>
      <c r="AR958" s="168"/>
      <c r="AS958" s="168"/>
      <c r="AT958" s="168"/>
      <c r="AU958" s="168"/>
      <c r="AV958" s="168"/>
      <c r="AW958" s="168"/>
      <c r="AX958" s="168"/>
      <c r="AY958" s="168"/>
      <c r="AZ958" s="168"/>
      <c r="BA958" s="166"/>
      <c r="BB958" s="166"/>
      <c r="BC958" s="169"/>
      <c r="BD958" s="170"/>
      <c r="BE958" s="171"/>
      <c r="BF958" s="171"/>
      <c r="BG958" s="171"/>
      <c r="BH958" s="171"/>
      <c r="BI958" s="168"/>
      <c r="BJ958" s="168"/>
      <c r="BK958" s="168"/>
      <c r="BL958" s="168"/>
      <c r="BM958" s="168"/>
    </row>
    <row r="959">
      <c r="A959" s="163"/>
      <c r="B959" s="174"/>
      <c r="C959" s="165"/>
      <c r="D959" s="166"/>
      <c r="E959" s="166"/>
      <c r="F959" s="167"/>
      <c r="G959" s="167"/>
      <c r="H959" s="167"/>
      <c r="I959" s="163"/>
      <c r="J959" s="168"/>
      <c r="K959" s="168"/>
      <c r="L959" s="168"/>
      <c r="M959" s="166"/>
      <c r="N959" s="169"/>
      <c r="O959" s="167"/>
      <c r="P959" s="168"/>
      <c r="Q959" s="169"/>
      <c r="R959" s="168"/>
      <c r="S959" s="168"/>
      <c r="T959" s="168"/>
      <c r="U959" s="168"/>
      <c r="V959" s="168"/>
      <c r="W959" s="168"/>
      <c r="X959" s="168"/>
      <c r="Y959" s="168"/>
      <c r="Z959" s="168"/>
      <c r="AA959" s="168"/>
      <c r="AB959" s="168"/>
      <c r="AC959" s="168"/>
      <c r="AD959" s="168"/>
      <c r="AE959" s="168"/>
      <c r="AF959" s="168"/>
      <c r="AG959" s="168"/>
      <c r="AH959" s="168"/>
      <c r="AI959" s="168"/>
      <c r="AJ959" s="168"/>
      <c r="AK959" s="168"/>
      <c r="AL959" s="168"/>
      <c r="AM959" s="168"/>
      <c r="AN959" s="166"/>
      <c r="AO959" s="168"/>
      <c r="AP959" s="166"/>
      <c r="AQ959" s="168"/>
      <c r="AR959" s="168"/>
      <c r="AS959" s="168"/>
      <c r="AT959" s="168"/>
      <c r="AU959" s="168"/>
      <c r="AV959" s="168"/>
      <c r="AW959" s="168"/>
      <c r="AX959" s="168"/>
      <c r="AY959" s="168"/>
      <c r="AZ959" s="168"/>
      <c r="BA959" s="166"/>
      <c r="BB959" s="166"/>
      <c r="BC959" s="169"/>
      <c r="BD959" s="170"/>
      <c r="BE959" s="171"/>
      <c r="BF959" s="171"/>
      <c r="BG959" s="171"/>
      <c r="BH959" s="171"/>
      <c r="BI959" s="168"/>
      <c r="BJ959" s="168"/>
      <c r="BK959" s="168"/>
      <c r="BL959" s="168"/>
      <c r="BM959" s="168"/>
    </row>
    <row r="960">
      <c r="A960" s="163"/>
      <c r="B960" s="174"/>
      <c r="C960" s="165"/>
      <c r="D960" s="166"/>
      <c r="E960" s="166"/>
      <c r="F960" s="167"/>
      <c r="G960" s="167"/>
      <c r="H960" s="167"/>
      <c r="I960" s="163"/>
      <c r="J960" s="168"/>
      <c r="K960" s="168"/>
      <c r="L960" s="168"/>
      <c r="M960" s="166"/>
      <c r="N960" s="169"/>
      <c r="O960" s="167"/>
      <c r="P960" s="168"/>
      <c r="Q960" s="169"/>
      <c r="R960" s="168"/>
      <c r="S960" s="168"/>
      <c r="T960" s="168"/>
      <c r="U960" s="168"/>
      <c r="V960" s="168"/>
      <c r="W960" s="168"/>
      <c r="X960" s="168"/>
      <c r="Y960" s="168"/>
      <c r="Z960" s="168"/>
      <c r="AA960" s="168"/>
      <c r="AB960" s="168"/>
      <c r="AC960" s="168"/>
      <c r="AD960" s="168"/>
      <c r="AE960" s="168"/>
      <c r="AF960" s="168"/>
      <c r="AG960" s="168"/>
      <c r="AH960" s="168"/>
      <c r="AI960" s="168"/>
      <c r="AJ960" s="168"/>
      <c r="AK960" s="168"/>
      <c r="AL960" s="168"/>
      <c r="AM960" s="168"/>
      <c r="AN960" s="166"/>
      <c r="AO960" s="168"/>
      <c r="AP960" s="166"/>
      <c r="AQ960" s="168"/>
      <c r="AR960" s="168"/>
      <c r="AS960" s="168"/>
      <c r="AT960" s="168"/>
      <c r="AU960" s="168"/>
      <c r="AV960" s="168"/>
      <c r="AW960" s="168"/>
      <c r="AX960" s="168"/>
      <c r="AY960" s="168"/>
      <c r="AZ960" s="168"/>
      <c r="BA960" s="166"/>
      <c r="BB960" s="166"/>
      <c r="BC960" s="169"/>
      <c r="BD960" s="170"/>
      <c r="BE960" s="171"/>
      <c r="BF960" s="171"/>
      <c r="BG960" s="171"/>
      <c r="BH960" s="171"/>
      <c r="BI960" s="168"/>
      <c r="BJ960" s="168"/>
      <c r="BK960" s="168"/>
      <c r="BL960" s="168"/>
      <c r="BM960" s="168"/>
    </row>
    <row r="961">
      <c r="A961" s="163"/>
      <c r="B961" s="174"/>
      <c r="C961" s="165"/>
      <c r="D961" s="166"/>
      <c r="E961" s="166"/>
      <c r="F961" s="167"/>
      <c r="G961" s="167"/>
      <c r="H961" s="167"/>
      <c r="I961" s="163"/>
      <c r="J961" s="168"/>
      <c r="K961" s="168"/>
      <c r="L961" s="168"/>
      <c r="M961" s="166"/>
      <c r="N961" s="169"/>
      <c r="O961" s="167"/>
      <c r="P961" s="168"/>
      <c r="Q961" s="169"/>
      <c r="R961" s="168"/>
      <c r="S961" s="168"/>
      <c r="T961" s="168"/>
      <c r="U961" s="168"/>
      <c r="V961" s="168"/>
      <c r="W961" s="168"/>
      <c r="X961" s="168"/>
      <c r="Y961" s="168"/>
      <c r="Z961" s="168"/>
      <c r="AA961" s="168"/>
      <c r="AB961" s="168"/>
      <c r="AC961" s="168"/>
      <c r="AD961" s="168"/>
      <c r="AE961" s="168"/>
      <c r="AF961" s="168"/>
      <c r="AG961" s="168"/>
      <c r="AH961" s="168"/>
      <c r="AI961" s="168"/>
      <c r="AJ961" s="168"/>
      <c r="AK961" s="168"/>
      <c r="AL961" s="168"/>
      <c r="AM961" s="168"/>
      <c r="AN961" s="166"/>
      <c r="AO961" s="168"/>
      <c r="AP961" s="166"/>
      <c r="AQ961" s="168"/>
      <c r="AR961" s="168"/>
      <c r="AS961" s="168"/>
      <c r="AT961" s="168"/>
      <c r="AU961" s="168"/>
      <c r="AV961" s="168"/>
      <c r="AW961" s="168"/>
      <c r="AX961" s="168"/>
      <c r="AY961" s="168"/>
      <c r="AZ961" s="168"/>
      <c r="BA961" s="166"/>
      <c r="BB961" s="166"/>
      <c r="BC961" s="169"/>
      <c r="BD961" s="170"/>
      <c r="BE961" s="171"/>
      <c r="BF961" s="171"/>
      <c r="BG961" s="171"/>
      <c r="BH961" s="171"/>
      <c r="BI961" s="168"/>
      <c r="BJ961" s="168"/>
      <c r="BK961" s="168"/>
      <c r="BL961" s="168"/>
      <c r="BM961" s="168"/>
    </row>
    <row r="962">
      <c r="A962" s="163"/>
      <c r="B962" s="174"/>
      <c r="C962" s="165"/>
      <c r="D962" s="166"/>
      <c r="E962" s="166"/>
      <c r="F962" s="167"/>
      <c r="G962" s="167"/>
      <c r="H962" s="167"/>
      <c r="I962" s="163"/>
      <c r="J962" s="168"/>
      <c r="K962" s="168"/>
      <c r="L962" s="168"/>
      <c r="M962" s="166"/>
      <c r="N962" s="169"/>
      <c r="O962" s="167"/>
      <c r="P962" s="168"/>
      <c r="Q962" s="169"/>
      <c r="R962" s="168"/>
      <c r="S962" s="168"/>
      <c r="T962" s="168"/>
      <c r="U962" s="168"/>
      <c r="V962" s="168"/>
      <c r="W962" s="168"/>
      <c r="X962" s="168"/>
      <c r="Y962" s="168"/>
      <c r="Z962" s="168"/>
      <c r="AA962" s="168"/>
      <c r="AB962" s="168"/>
      <c r="AC962" s="168"/>
      <c r="AD962" s="168"/>
      <c r="AE962" s="168"/>
      <c r="AF962" s="168"/>
      <c r="AG962" s="168"/>
      <c r="AH962" s="168"/>
      <c r="AI962" s="168"/>
      <c r="AJ962" s="168"/>
      <c r="AK962" s="168"/>
      <c r="AL962" s="168"/>
      <c r="AM962" s="168"/>
      <c r="AN962" s="166"/>
      <c r="AO962" s="168"/>
      <c r="AP962" s="166"/>
      <c r="AQ962" s="168"/>
      <c r="AR962" s="168"/>
      <c r="AS962" s="168"/>
      <c r="AT962" s="168"/>
      <c r="AU962" s="168"/>
      <c r="AV962" s="168"/>
      <c r="AW962" s="168"/>
      <c r="AX962" s="168"/>
      <c r="AY962" s="168"/>
      <c r="AZ962" s="168"/>
      <c r="BA962" s="166"/>
      <c r="BB962" s="166"/>
      <c r="BC962" s="169"/>
      <c r="BD962" s="170"/>
      <c r="BE962" s="171"/>
      <c r="BF962" s="171"/>
      <c r="BG962" s="171"/>
      <c r="BH962" s="171"/>
      <c r="BI962" s="168"/>
      <c r="BJ962" s="168"/>
      <c r="BK962" s="168"/>
      <c r="BL962" s="168"/>
      <c r="BM962" s="168"/>
    </row>
    <row r="963">
      <c r="A963" s="163"/>
      <c r="B963" s="174"/>
      <c r="C963" s="165"/>
      <c r="D963" s="166"/>
      <c r="E963" s="166"/>
      <c r="F963" s="167"/>
      <c r="G963" s="167"/>
      <c r="H963" s="167"/>
      <c r="I963" s="163"/>
      <c r="J963" s="168"/>
      <c r="K963" s="168"/>
      <c r="L963" s="168"/>
      <c r="M963" s="166"/>
      <c r="N963" s="169"/>
      <c r="O963" s="167"/>
      <c r="P963" s="168"/>
      <c r="Q963" s="169"/>
      <c r="R963" s="168"/>
      <c r="S963" s="168"/>
      <c r="T963" s="168"/>
      <c r="U963" s="168"/>
      <c r="V963" s="168"/>
      <c r="W963" s="168"/>
      <c r="X963" s="168"/>
      <c r="Y963" s="168"/>
      <c r="Z963" s="168"/>
      <c r="AA963" s="168"/>
      <c r="AB963" s="168"/>
      <c r="AC963" s="168"/>
      <c r="AD963" s="168"/>
      <c r="AE963" s="168"/>
      <c r="AF963" s="168"/>
      <c r="AG963" s="168"/>
      <c r="AH963" s="168"/>
      <c r="AI963" s="168"/>
      <c r="AJ963" s="168"/>
      <c r="AK963" s="168"/>
      <c r="AL963" s="168"/>
      <c r="AM963" s="168"/>
      <c r="AN963" s="166"/>
      <c r="AO963" s="168"/>
      <c r="AP963" s="166"/>
      <c r="AQ963" s="168"/>
      <c r="AR963" s="168"/>
      <c r="AS963" s="168"/>
      <c r="AT963" s="168"/>
      <c r="AU963" s="168"/>
      <c r="AV963" s="168"/>
      <c r="AW963" s="168"/>
      <c r="AX963" s="168"/>
      <c r="AY963" s="168"/>
      <c r="AZ963" s="168"/>
      <c r="BA963" s="166"/>
      <c r="BB963" s="166"/>
      <c r="BC963" s="169"/>
      <c r="BD963" s="170"/>
      <c r="BE963" s="171"/>
      <c r="BF963" s="171"/>
      <c r="BG963" s="171"/>
      <c r="BH963" s="171"/>
      <c r="BI963" s="168"/>
      <c r="BJ963" s="168"/>
      <c r="BK963" s="168"/>
      <c r="BL963" s="168"/>
      <c r="BM963" s="168"/>
    </row>
    <row r="964">
      <c r="A964" s="163"/>
      <c r="B964" s="174"/>
      <c r="C964" s="165"/>
      <c r="D964" s="166"/>
      <c r="E964" s="166"/>
      <c r="F964" s="167"/>
      <c r="G964" s="167"/>
      <c r="H964" s="167"/>
      <c r="I964" s="163"/>
      <c r="J964" s="168"/>
      <c r="K964" s="168"/>
      <c r="L964" s="168"/>
      <c r="M964" s="166"/>
      <c r="N964" s="169"/>
      <c r="O964" s="167"/>
      <c r="P964" s="168"/>
      <c r="Q964" s="169"/>
      <c r="R964" s="168"/>
      <c r="S964" s="168"/>
      <c r="T964" s="168"/>
      <c r="U964" s="168"/>
      <c r="V964" s="168"/>
      <c r="W964" s="168"/>
      <c r="X964" s="168"/>
      <c r="Y964" s="168"/>
      <c r="Z964" s="168"/>
      <c r="AA964" s="168"/>
      <c r="AB964" s="168"/>
      <c r="AC964" s="168"/>
      <c r="AD964" s="168"/>
      <c r="AE964" s="168"/>
      <c r="AF964" s="168"/>
      <c r="AG964" s="168"/>
      <c r="AH964" s="168"/>
      <c r="AI964" s="168"/>
      <c r="AJ964" s="168"/>
      <c r="AK964" s="168"/>
      <c r="AL964" s="168"/>
      <c r="AM964" s="168"/>
      <c r="AN964" s="166"/>
      <c r="AO964" s="168"/>
      <c r="AP964" s="166"/>
      <c r="AQ964" s="168"/>
      <c r="AR964" s="168"/>
      <c r="AS964" s="168"/>
      <c r="AT964" s="168"/>
      <c r="AU964" s="168"/>
      <c r="AV964" s="168"/>
      <c r="AW964" s="168"/>
      <c r="AX964" s="168"/>
      <c r="AY964" s="168"/>
      <c r="AZ964" s="168"/>
      <c r="BA964" s="166"/>
      <c r="BB964" s="166"/>
      <c r="BC964" s="169"/>
      <c r="BD964" s="170"/>
      <c r="BE964" s="171"/>
      <c r="BF964" s="171"/>
      <c r="BG964" s="171"/>
      <c r="BH964" s="171"/>
      <c r="BI964" s="168"/>
      <c r="BJ964" s="168"/>
      <c r="BK964" s="168"/>
      <c r="BL964" s="168"/>
      <c r="BM964" s="168"/>
    </row>
    <row r="965">
      <c r="A965" s="163"/>
      <c r="B965" s="174"/>
      <c r="C965" s="165"/>
      <c r="D965" s="166"/>
      <c r="E965" s="166"/>
      <c r="F965" s="167"/>
      <c r="G965" s="167"/>
      <c r="H965" s="167"/>
      <c r="I965" s="163"/>
      <c r="J965" s="168"/>
      <c r="K965" s="168"/>
      <c r="L965" s="168"/>
      <c r="M965" s="166"/>
      <c r="N965" s="169"/>
      <c r="O965" s="167"/>
      <c r="P965" s="168"/>
      <c r="Q965" s="169"/>
      <c r="R965" s="168"/>
      <c r="S965" s="168"/>
      <c r="T965" s="168"/>
      <c r="U965" s="168"/>
      <c r="V965" s="168"/>
      <c r="W965" s="168"/>
      <c r="X965" s="168"/>
      <c r="Y965" s="168"/>
      <c r="Z965" s="168"/>
      <c r="AA965" s="168"/>
      <c r="AB965" s="168"/>
      <c r="AC965" s="168"/>
      <c r="AD965" s="168"/>
      <c r="AE965" s="168"/>
      <c r="AF965" s="168"/>
      <c r="AG965" s="168"/>
      <c r="AH965" s="168"/>
      <c r="AI965" s="168"/>
      <c r="AJ965" s="168"/>
      <c r="AK965" s="168"/>
      <c r="AL965" s="168"/>
      <c r="AM965" s="168"/>
      <c r="AN965" s="166"/>
      <c r="AO965" s="168"/>
      <c r="AP965" s="166"/>
      <c r="AQ965" s="168"/>
      <c r="AR965" s="168"/>
      <c r="AS965" s="168"/>
      <c r="AT965" s="168"/>
      <c r="AU965" s="168"/>
      <c r="AV965" s="168"/>
      <c r="AW965" s="168"/>
      <c r="AX965" s="168"/>
      <c r="AY965" s="168"/>
      <c r="AZ965" s="168"/>
      <c r="BA965" s="166"/>
      <c r="BB965" s="166"/>
      <c r="BC965" s="169"/>
      <c r="BD965" s="170"/>
      <c r="BE965" s="171"/>
      <c r="BF965" s="171"/>
      <c r="BG965" s="171"/>
      <c r="BH965" s="171"/>
      <c r="BI965" s="168"/>
      <c r="BJ965" s="168"/>
      <c r="BK965" s="168"/>
      <c r="BL965" s="168"/>
      <c r="BM965" s="168"/>
    </row>
    <row r="966">
      <c r="A966" s="163"/>
      <c r="B966" s="174"/>
      <c r="C966" s="165"/>
      <c r="D966" s="166"/>
      <c r="E966" s="166"/>
      <c r="F966" s="167"/>
      <c r="G966" s="167"/>
      <c r="H966" s="167"/>
      <c r="I966" s="163"/>
      <c r="J966" s="168"/>
      <c r="K966" s="168"/>
      <c r="L966" s="168"/>
      <c r="M966" s="166"/>
      <c r="N966" s="169"/>
      <c r="O966" s="167"/>
      <c r="P966" s="168"/>
      <c r="Q966" s="169"/>
      <c r="R966" s="168"/>
      <c r="S966" s="168"/>
      <c r="T966" s="168"/>
      <c r="U966" s="168"/>
      <c r="V966" s="168"/>
      <c r="W966" s="168"/>
      <c r="X966" s="168"/>
      <c r="Y966" s="168"/>
      <c r="Z966" s="168"/>
      <c r="AA966" s="168"/>
      <c r="AB966" s="168"/>
      <c r="AC966" s="168"/>
      <c r="AD966" s="168"/>
      <c r="AE966" s="168"/>
      <c r="AF966" s="168"/>
      <c r="AG966" s="168"/>
      <c r="AH966" s="168"/>
      <c r="AI966" s="168"/>
      <c r="AJ966" s="168"/>
      <c r="AK966" s="168"/>
      <c r="AL966" s="168"/>
      <c r="AM966" s="168"/>
      <c r="AN966" s="166"/>
      <c r="AO966" s="168"/>
      <c r="AP966" s="166"/>
      <c r="AQ966" s="168"/>
      <c r="AR966" s="168"/>
      <c r="AS966" s="168"/>
      <c r="AT966" s="168"/>
      <c r="AU966" s="168"/>
      <c r="AV966" s="168"/>
      <c r="AW966" s="168"/>
      <c r="AX966" s="168"/>
      <c r="AY966" s="168"/>
      <c r="AZ966" s="168"/>
      <c r="BA966" s="166"/>
      <c r="BB966" s="166"/>
      <c r="BC966" s="169"/>
      <c r="BD966" s="170"/>
      <c r="BE966" s="171"/>
      <c r="BF966" s="171"/>
      <c r="BG966" s="171"/>
      <c r="BH966" s="171"/>
      <c r="BI966" s="168"/>
      <c r="BJ966" s="168"/>
      <c r="BK966" s="168"/>
      <c r="BL966" s="168"/>
      <c r="BM966" s="168"/>
    </row>
    <row r="967">
      <c r="A967" s="163"/>
      <c r="B967" s="174"/>
      <c r="C967" s="165"/>
      <c r="D967" s="166"/>
      <c r="E967" s="166"/>
      <c r="F967" s="167"/>
      <c r="G967" s="167"/>
      <c r="H967" s="167"/>
      <c r="I967" s="163"/>
      <c r="J967" s="168"/>
      <c r="K967" s="168"/>
      <c r="L967" s="168"/>
      <c r="M967" s="166"/>
      <c r="N967" s="169"/>
      <c r="O967" s="167"/>
      <c r="P967" s="168"/>
      <c r="Q967" s="169"/>
      <c r="R967" s="168"/>
      <c r="S967" s="168"/>
      <c r="T967" s="168"/>
      <c r="U967" s="168"/>
      <c r="V967" s="168"/>
      <c r="W967" s="168"/>
      <c r="X967" s="168"/>
      <c r="Y967" s="168"/>
      <c r="Z967" s="168"/>
      <c r="AA967" s="168"/>
      <c r="AB967" s="168"/>
      <c r="AC967" s="168"/>
      <c r="AD967" s="168"/>
      <c r="AE967" s="168"/>
      <c r="AF967" s="168"/>
      <c r="AG967" s="168"/>
      <c r="AH967" s="168"/>
      <c r="AI967" s="168"/>
      <c r="AJ967" s="168"/>
      <c r="AK967" s="168"/>
      <c r="AL967" s="168"/>
      <c r="AM967" s="168"/>
      <c r="AN967" s="166"/>
      <c r="AO967" s="168"/>
      <c r="AP967" s="166"/>
      <c r="AQ967" s="168"/>
      <c r="AR967" s="168"/>
      <c r="AS967" s="168"/>
      <c r="AT967" s="168"/>
      <c r="AU967" s="168"/>
      <c r="AV967" s="168"/>
      <c r="AW967" s="168"/>
      <c r="AX967" s="168"/>
      <c r="AY967" s="168"/>
      <c r="AZ967" s="168"/>
      <c r="BA967" s="166"/>
      <c r="BB967" s="166"/>
      <c r="BC967" s="169"/>
      <c r="BD967" s="170"/>
      <c r="BE967" s="171"/>
      <c r="BF967" s="171"/>
      <c r="BG967" s="171"/>
      <c r="BH967" s="171"/>
      <c r="BI967" s="168"/>
      <c r="BJ967" s="168"/>
      <c r="BK967" s="168"/>
      <c r="BL967" s="168"/>
      <c r="BM967" s="168"/>
    </row>
    <row r="968">
      <c r="A968" s="163"/>
      <c r="B968" s="174"/>
      <c r="C968" s="165"/>
      <c r="D968" s="166"/>
      <c r="E968" s="166"/>
      <c r="F968" s="167"/>
      <c r="G968" s="167"/>
      <c r="H968" s="167"/>
      <c r="I968" s="163"/>
      <c r="J968" s="168"/>
      <c r="K968" s="168"/>
      <c r="L968" s="168"/>
      <c r="M968" s="166"/>
      <c r="N968" s="169"/>
      <c r="O968" s="167"/>
      <c r="P968" s="168"/>
      <c r="Q968" s="169"/>
      <c r="R968" s="168"/>
      <c r="S968" s="168"/>
      <c r="T968" s="168"/>
      <c r="U968" s="168"/>
      <c r="V968" s="168"/>
      <c r="W968" s="168"/>
      <c r="X968" s="168"/>
      <c r="Y968" s="168"/>
      <c r="Z968" s="168"/>
      <c r="AA968" s="168"/>
      <c r="AB968" s="168"/>
      <c r="AC968" s="168"/>
      <c r="AD968" s="168"/>
      <c r="AE968" s="168"/>
      <c r="AF968" s="168"/>
      <c r="AG968" s="168"/>
      <c r="AH968" s="168"/>
      <c r="AI968" s="168"/>
      <c r="AJ968" s="168"/>
      <c r="AK968" s="168"/>
      <c r="AL968" s="168"/>
      <c r="AM968" s="168"/>
      <c r="AN968" s="166"/>
      <c r="AO968" s="168"/>
      <c r="AP968" s="166"/>
      <c r="AQ968" s="168"/>
      <c r="AR968" s="168"/>
      <c r="AS968" s="168"/>
      <c r="AT968" s="168"/>
      <c r="AU968" s="168"/>
      <c r="AV968" s="168"/>
      <c r="AW968" s="168"/>
      <c r="AX968" s="168"/>
      <c r="AY968" s="168"/>
      <c r="AZ968" s="168"/>
      <c r="BA968" s="166"/>
      <c r="BB968" s="166"/>
      <c r="BC968" s="169"/>
      <c r="BD968" s="170"/>
      <c r="BE968" s="171"/>
      <c r="BF968" s="171"/>
      <c r="BG968" s="171"/>
      <c r="BH968" s="171"/>
      <c r="BI968" s="168"/>
      <c r="BJ968" s="168"/>
      <c r="BK968" s="168"/>
      <c r="BL968" s="168"/>
      <c r="BM968" s="168"/>
    </row>
    <row r="969">
      <c r="A969" s="163"/>
      <c r="B969" s="174"/>
      <c r="C969" s="165"/>
      <c r="D969" s="166"/>
      <c r="E969" s="166"/>
      <c r="F969" s="167"/>
      <c r="G969" s="167"/>
      <c r="H969" s="167"/>
      <c r="I969" s="163"/>
      <c r="J969" s="168"/>
      <c r="K969" s="168"/>
      <c r="L969" s="168"/>
      <c r="M969" s="166"/>
      <c r="N969" s="169"/>
      <c r="O969" s="167"/>
      <c r="P969" s="168"/>
      <c r="Q969" s="169"/>
      <c r="R969" s="168"/>
      <c r="S969" s="168"/>
      <c r="T969" s="168"/>
      <c r="U969" s="168"/>
      <c r="V969" s="168"/>
      <c r="W969" s="168"/>
      <c r="X969" s="168"/>
      <c r="Y969" s="168"/>
      <c r="Z969" s="168"/>
      <c r="AA969" s="168"/>
      <c r="AB969" s="168"/>
      <c r="AC969" s="168"/>
      <c r="AD969" s="168"/>
      <c r="AE969" s="168"/>
      <c r="AF969" s="168"/>
      <c r="AG969" s="168"/>
      <c r="AH969" s="168"/>
      <c r="AI969" s="168"/>
      <c r="AJ969" s="168"/>
      <c r="AK969" s="168"/>
      <c r="AL969" s="168"/>
      <c r="AM969" s="168"/>
      <c r="AN969" s="166"/>
      <c r="AO969" s="168"/>
      <c r="AP969" s="166"/>
      <c r="AQ969" s="168"/>
      <c r="AR969" s="168"/>
      <c r="AS969" s="168"/>
      <c r="AT969" s="168"/>
      <c r="AU969" s="168"/>
      <c r="AV969" s="168"/>
      <c r="AW969" s="168"/>
      <c r="AX969" s="168"/>
      <c r="AY969" s="168"/>
      <c r="AZ969" s="168"/>
      <c r="BA969" s="166"/>
      <c r="BB969" s="166"/>
      <c r="BC969" s="169"/>
      <c r="BD969" s="170"/>
      <c r="BE969" s="171"/>
      <c r="BF969" s="171"/>
      <c r="BG969" s="171"/>
      <c r="BH969" s="171"/>
      <c r="BI969" s="168"/>
      <c r="BJ969" s="168"/>
      <c r="BK969" s="168"/>
      <c r="BL969" s="168"/>
      <c r="BM969" s="168"/>
    </row>
    <row r="970">
      <c r="A970" s="163"/>
      <c r="B970" s="174"/>
      <c r="C970" s="165"/>
      <c r="D970" s="166"/>
      <c r="E970" s="166"/>
      <c r="F970" s="167"/>
      <c r="G970" s="167"/>
      <c r="H970" s="167"/>
      <c r="I970" s="163"/>
      <c r="J970" s="168"/>
      <c r="K970" s="168"/>
      <c r="L970" s="168"/>
      <c r="M970" s="166"/>
      <c r="N970" s="169"/>
      <c r="O970" s="167"/>
      <c r="P970" s="168"/>
      <c r="Q970" s="169"/>
      <c r="R970" s="168"/>
      <c r="S970" s="168"/>
      <c r="T970" s="168"/>
      <c r="U970" s="168"/>
      <c r="V970" s="168"/>
      <c r="W970" s="168"/>
      <c r="X970" s="168"/>
      <c r="Y970" s="168"/>
      <c r="Z970" s="168"/>
      <c r="AA970" s="168"/>
      <c r="AB970" s="168"/>
      <c r="AC970" s="168"/>
      <c r="AD970" s="168"/>
      <c r="AE970" s="168"/>
      <c r="AF970" s="168"/>
      <c r="AG970" s="168"/>
      <c r="AH970" s="168"/>
      <c r="AI970" s="168"/>
      <c r="AJ970" s="168"/>
      <c r="AK970" s="168"/>
      <c r="AL970" s="168"/>
      <c r="AM970" s="168"/>
      <c r="AN970" s="166"/>
      <c r="AO970" s="168"/>
      <c r="AP970" s="166"/>
      <c r="AQ970" s="168"/>
      <c r="AR970" s="168"/>
      <c r="AS970" s="168"/>
      <c r="AT970" s="168"/>
      <c r="AU970" s="168"/>
      <c r="AV970" s="168"/>
      <c r="AW970" s="168"/>
      <c r="AX970" s="168"/>
      <c r="AY970" s="168"/>
      <c r="AZ970" s="168"/>
      <c r="BA970" s="166"/>
      <c r="BB970" s="166"/>
      <c r="BC970" s="169"/>
      <c r="BD970" s="170"/>
      <c r="BE970" s="171"/>
      <c r="BF970" s="171"/>
      <c r="BG970" s="171"/>
      <c r="BH970" s="171"/>
      <c r="BI970" s="168"/>
      <c r="BJ970" s="168"/>
      <c r="BK970" s="168"/>
      <c r="BL970" s="168"/>
      <c r="BM970" s="168"/>
    </row>
    <row r="971">
      <c r="A971" s="163"/>
      <c r="B971" s="174"/>
      <c r="C971" s="165"/>
      <c r="D971" s="166"/>
      <c r="E971" s="166"/>
      <c r="F971" s="167"/>
      <c r="G971" s="167"/>
      <c r="H971" s="167"/>
      <c r="I971" s="163"/>
      <c r="J971" s="168"/>
      <c r="K971" s="168"/>
      <c r="L971" s="168"/>
      <c r="M971" s="166"/>
      <c r="N971" s="169"/>
      <c r="O971" s="167"/>
      <c r="P971" s="168"/>
      <c r="Q971" s="169"/>
      <c r="R971" s="168"/>
      <c r="S971" s="168"/>
      <c r="T971" s="168"/>
      <c r="U971" s="168"/>
      <c r="V971" s="168"/>
      <c r="W971" s="168"/>
      <c r="X971" s="168"/>
      <c r="Y971" s="168"/>
      <c r="Z971" s="168"/>
      <c r="AA971" s="168"/>
      <c r="AB971" s="168"/>
      <c r="AC971" s="168"/>
      <c r="AD971" s="168"/>
      <c r="AE971" s="168"/>
      <c r="AF971" s="168"/>
      <c r="AG971" s="168"/>
      <c r="AH971" s="168"/>
      <c r="AI971" s="168"/>
      <c r="AJ971" s="168"/>
      <c r="AK971" s="168"/>
      <c r="AL971" s="168"/>
      <c r="AM971" s="168"/>
      <c r="AN971" s="166"/>
      <c r="AO971" s="168"/>
      <c r="AP971" s="166"/>
      <c r="AQ971" s="168"/>
      <c r="AR971" s="168"/>
      <c r="AS971" s="168"/>
      <c r="AT971" s="168"/>
      <c r="AU971" s="168"/>
      <c r="AV971" s="168"/>
      <c r="AW971" s="168"/>
      <c r="AX971" s="168"/>
      <c r="AY971" s="168"/>
      <c r="AZ971" s="168"/>
      <c r="BA971" s="166"/>
      <c r="BB971" s="166"/>
      <c r="BC971" s="169"/>
      <c r="BD971" s="170"/>
      <c r="BE971" s="171"/>
      <c r="BF971" s="171"/>
      <c r="BG971" s="171"/>
      <c r="BH971" s="171"/>
      <c r="BI971" s="168"/>
      <c r="BJ971" s="168"/>
      <c r="BK971" s="168"/>
      <c r="BL971" s="168"/>
      <c r="BM971" s="168"/>
    </row>
    <row r="972">
      <c r="A972" s="163"/>
      <c r="B972" s="174"/>
      <c r="C972" s="165"/>
      <c r="D972" s="166"/>
      <c r="E972" s="166"/>
      <c r="F972" s="167"/>
      <c r="G972" s="167"/>
      <c r="H972" s="167"/>
      <c r="I972" s="163"/>
      <c r="J972" s="168"/>
      <c r="K972" s="168"/>
      <c r="L972" s="168"/>
      <c r="M972" s="166"/>
      <c r="N972" s="169"/>
      <c r="O972" s="167"/>
      <c r="P972" s="168"/>
      <c r="Q972" s="169"/>
      <c r="R972" s="168"/>
      <c r="S972" s="168"/>
      <c r="T972" s="168"/>
      <c r="U972" s="168"/>
      <c r="V972" s="168"/>
      <c r="W972" s="168"/>
      <c r="X972" s="168"/>
      <c r="Y972" s="168"/>
      <c r="Z972" s="168"/>
      <c r="AA972" s="168"/>
      <c r="AB972" s="168"/>
      <c r="AC972" s="168"/>
      <c r="AD972" s="168"/>
      <c r="AE972" s="168"/>
      <c r="AF972" s="168"/>
      <c r="AG972" s="168"/>
      <c r="AH972" s="168"/>
      <c r="AI972" s="168"/>
      <c r="AJ972" s="168"/>
      <c r="AK972" s="168"/>
      <c r="AL972" s="168"/>
      <c r="AM972" s="168"/>
      <c r="AN972" s="166"/>
      <c r="AO972" s="168"/>
      <c r="AP972" s="166"/>
      <c r="AQ972" s="168"/>
      <c r="AR972" s="168"/>
      <c r="AS972" s="168"/>
      <c r="AT972" s="168"/>
      <c r="AU972" s="168"/>
      <c r="AV972" s="168"/>
      <c r="AW972" s="168"/>
      <c r="AX972" s="168"/>
      <c r="AY972" s="168"/>
      <c r="AZ972" s="168"/>
      <c r="BA972" s="166"/>
      <c r="BB972" s="166"/>
      <c r="BC972" s="169"/>
      <c r="BD972" s="170"/>
      <c r="BE972" s="171"/>
      <c r="BF972" s="171"/>
      <c r="BG972" s="171"/>
      <c r="BH972" s="171"/>
      <c r="BI972" s="168"/>
      <c r="BJ972" s="168"/>
      <c r="BK972" s="168"/>
      <c r="BL972" s="168"/>
      <c r="BM972" s="168"/>
    </row>
    <row r="973">
      <c r="A973" s="163"/>
      <c r="B973" s="174"/>
      <c r="C973" s="165"/>
      <c r="D973" s="166"/>
      <c r="E973" s="166"/>
      <c r="F973" s="167"/>
      <c r="G973" s="167"/>
      <c r="H973" s="167"/>
      <c r="I973" s="163"/>
      <c r="J973" s="168"/>
      <c r="K973" s="168"/>
      <c r="L973" s="168"/>
      <c r="M973" s="166"/>
      <c r="N973" s="169"/>
      <c r="O973" s="167"/>
      <c r="P973" s="168"/>
      <c r="Q973" s="169"/>
      <c r="R973" s="168"/>
      <c r="S973" s="168"/>
      <c r="T973" s="168"/>
      <c r="U973" s="168"/>
      <c r="V973" s="168"/>
      <c r="W973" s="168"/>
      <c r="X973" s="168"/>
      <c r="Y973" s="168"/>
      <c r="Z973" s="168"/>
      <c r="AA973" s="168"/>
      <c r="AB973" s="168"/>
      <c r="AC973" s="168"/>
      <c r="AD973" s="168"/>
      <c r="AE973" s="168"/>
      <c r="AF973" s="168"/>
      <c r="AG973" s="168"/>
      <c r="AH973" s="168"/>
      <c r="AI973" s="168"/>
      <c r="AJ973" s="168"/>
      <c r="AK973" s="168"/>
      <c r="AL973" s="168"/>
      <c r="AM973" s="168"/>
      <c r="AN973" s="166"/>
      <c r="AO973" s="168"/>
      <c r="AP973" s="166"/>
      <c r="AQ973" s="168"/>
      <c r="AR973" s="168"/>
      <c r="AS973" s="168"/>
      <c r="AT973" s="168"/>
      <c r="AU973" s="168"/>
      <c r="AV973" s="168"/>
      <c r="AW973" s="168"/>
      <c r="AX973" s="168"/>
      <c r="AY973" s="168"/>
      <c r="AZ973" s="168"/>
      <c r="BA973" s="166"/>
      <c r="BB973" s="166"/>
      <c r="BC973" s="169"/>
      <c r="BD973" s="170"/>
      <c r="BE973" s="171"/>
      <c r="BF973" s="171"/>
      <c r="BG973" s="171"/>
      <c r="BH973" s="171"/>
      <c r="BI973" s="168"/>
      <c r="BJ973" s="168"/>
      <c r="BK973" s="168"/>
      <c r="BL973" s="168"/>
      <c r="BM973" s="168"/>
    </row>
    <row r="974">
      <c r="A974" s="163"/>
      <c r="B974" s="174"/>
      <c r="C974" s="165"/>
      <c r="D974" s="166"/>
      <c r="E974" s="166"/>
      <c r="F974" s="167"/>
      <c r="G974" s="167"/>
      <c r="H974" s="167"/>
      <c r="I974" s="163"/>
      <c r="J974" s="168"/>
      <c r="K974" s="168"/>
      <c r="L974" s="168"/>
      <c r="M974" s="166"/>
      <c r="N974" s="169"/>
      <c r="O974" s="167"/>
      <c r="P974" s="168"/>
      <c r="Q974" s="169"/>
      <c r="R974" s="168"/>
      <c r="S974" s="168"/>
      <c r="T974" s="168"/>
      <c r="U974" s="168"/>
      <c r="V974" s="168"/>
      <c r="W974" s="168"/>
      <c r="X974" s="168"/>
      <c r="Y974" s="168"/>
      <c r="Z974" s="168"/>
      <c r="AA974" s="168"/>
      <c r="AB974" s="168"/>
      <c r="AC974" s="168"/>
      <c r="AD974" s="168"/>
      <c r="AE974" s="168"/>
      <c r="AF974" s="168"/>
      <c r="AG974" s="168"/>
      <c r="AH974" s="168"/>
      <c r="AI974" s="168"/>
      <c r="AJ974" s="168"/>
      <c r="AK974" s="168"/>
      <c r="AL974" s="168"/>
      <c r="AM974" s="168"/>
      <c r="AN974" s="166"/>
      <c r="AO974" s="168"/>
      <c r="AP974" s="166"/>
      <c r="AQ974" s="168"/>
      <c r="AR974" s="168"/>
      <c r="AS974" s="168"/>
      <c r="AT974" s="168"/>
      <c r="AU974" s="168"/>
      <c r="AV974" s="168"/>
      <c r="AW974" s="168"/>
      <c r="AX974" s="168"/>
      <c r="AY974" s="168"/>
      <c r="AZ974" s="168"/>
      <c r="BA974" s="166"/>
      <c r="BB974" s="166"/>
      <c r="BC974" s="169"/>
      <c r="BD974" s="170"/>
      <c r="BE974" s="171"/>
      <c r="BF974" s="171"/>
      <c r="BG974" s="171"/>
      <c r="BH974" s="171"/>
      <c r="BI974" s="168"/>
      <c r="BJ974" s="168"/>
      <c r="BK974" s="168"/>
      <c r="BL974" s="168"/>
      <c r="BM974" s="168"/>
    </row>
    <row r="975">
      <c r="A975" s="163"/>
      <c r="B975" s="174"/>
      <c r="C975" s="165"/>
      <c r="D975" s="166"/>
      <c r="E975" s="166"/>
      <c r="F975" s="167"/>
      <c r="G975" s="167"/>
      <c r="H975" s="167"/>
      <c r="I975" s="163"/>
      <c r="J975" s="168"/>
      <c r="K975" s="168"/>
      <c r="L975" s="168"/>
      <c r="M975" s="166"/>
      <c r="N975" s="169"/>
      <c r="O975" s="167"/>
      <c r="P975" s="168"/>
      <c r="Q975" s="169"/>
      <c r="R975" s="168"/>
      <c r="S975" s="168"/>
      <c r="T975" s="168"/>
      <c r="U975" s="168"/>
      <c r="V975" s="168"/>
      <c r="W975" s="168"/>
      <c r="X975" s="168"/>
      <c r="Y975" s="168"/>
      <c r="Z975" s="168"/>
      <c r="AA975" s="168"/>
      <c r="AB975" s="168"/>
      <c r="AC975" s="168"/>
      <c r="AD975" s="168"/>
      <c r="AE975" s="168"/>
      <c r="AF975" s="168"/>
      <c r="AG975" s="168"/>
      <c r="AH975" s="168"/>
      <c r="AI975" s="168"/>
      <c r="AJ975" s="168"/>
      <c r="AK975" s="168"/>
      <c r="AL975" s="168"/>
      <c r="AM975" s="168"/>
      <c r="AN975" s="166"/>
      <c r="AO975" s="168"/>
      <c r="AP975" s="166"/>
      <c r="AQ975" s="168"/>
      <c r="AR975" s="168"/>
      <c r="AS975" s="168"/>
      <c r="AT975" s="168"/>
      <c r="AU975" s="168"/>
      <c r="AV975" s="168"/>
      <c r="AW975" s="168"/>
      <c r="AX975" s="168"/>
      <c r="AY975" s="168"/>
      <c r="AZ975" s="168"/>
      <c r="BA975" s="166"/>
      <c r="BB975" s="166"/>
      <c r="BC975" s="169"/>
      <c r="BD975" s="170"/>
      <c r="BE975" s="171"/>
      <c r="BF975" s="171"/>
      <c r="BG975" s="171"/>
      <c r="BH975" s="171"/>
      <c r="BI975" s="168"/>
      <c r="BJ975" s="168"/>
      <c r="BK975" s="168"/>
      <c r="BL975" s="168"/>
      <c r="BM975" s="168"/>
    </row>
    <row r="976">
      <c r="A976" s="163"/>
      <c r="B976" s="174"/>
      <c r="C976" s="165"/>
      <c r="D976" s="166"/>
      <c r="E976" s="166"/>
      <c r="F976" s="167"/>
      <c r="G976" s="167"/>
      <c r="H976" s="167"/>
      <c r="I976" s="163"/>
      <c r="J976" s="168"/>
      <c r="K976" s="168"/>
      <c r="L976" s="168"/>
      <c r="M976" s="166"/>
      <c r="N976" s="169"/>
      <c r="O976" s="167"/>
      <c r="P976" s="168"/>
      <c r="Q976" s="169"/>
      <c r="R976" s="168"/>
      <c r="S976" s="168"/>
      <c r="T976" s="168"/>
      <c r="U976" s="168"/>
      <c r="V976" s="168"/>
      <c r="W976" s="168"/>
      <c r="X976" s="168"/>
      <c r="Y976" s="168"/>
      <c r="Z976" s="168"/>
      <c r="AA976" s="168"/>
      <c r="AB976" s="168"/>
      <c r="AC976" s="168"/>
      <c r="AD976" s="168"/>
      <c r="AE976" s="168"/>
      <c r="AF976" s="168"/>
      <c r="AG976" s="168"/>
      <c r="AH976" s="168"/>
      <c r="AI976" s="168"/>
      <c r="AJ976" s="168"/>
      <c r="AK976" s="168"/>
      <c r="AL976" s="168"/>
      <c r="AM976" s="168"/>
      <c r="AN976" s="166"/>
      <c r="AO976" s="168"/>
      <c r="AP976" s="166"/>
      <c r="AQ976" s="168"/>
      <c r="AR976" s="168"/>
      <c r="AS976" s="168"/>
      <c r="AT976" s="168"/>
      <c r="AU976" s="168"/>
      <c r="AV976" s="168"/>
      <c r="AW976" s="168"/>
      <c r="AX976" s="168"/>
      <c r="AY976" s="168"/>
      <c r="AZ976" s="168"/>
      <c r="BA976" s="166"/>
      <c r="BB976" s="166"/>
      <c r="BC976" s="169"/>
      <c r="BD976" s="170"/>
      <c r="BE976" s="171"/>
      <c r="BF976" s="171"/>
      <c r="BG976" s="171"/>
      <c r="BH976" s="171"/>
      <c r="BI976" s="168"/>
      <c r="BJ976" s="168"/>
      <c r="BK976" s="168"/>
      <c r="BL976" s="168"/>
      <c r="BM976" s="168"/>
    </row>
    <row r="977">
      <c r="A977" s="163"/>
      <c r="B977" s="174"/>
      <c r="C977" s="165"/>
      <c r="D977" s="166"/>
      <c r="E977" s="166"/>
      <c r="F977" s="167"/>
      <c r="G977" s="167"/>
      <c r="H977" s="167"/>
      <c r="I977" s="163"/>
      <c r="J977" s="168"/>
      <c r="K977" s="168"/>
      <c r="L977" s="168"/>
      <c r="M977" s="166"/>
      <c r="N977" s="169"/>
      <c r="O977" s="167"/>
      <c r="P977" s="168"/>
      <c r="Q977" s="169"/>
      <c r="R977" s="168"/>
      <c r="S977" s="168"/>
      <c r="T977" s="168"/>
      <c r="U977" s="168"/>
      <c r="V977" s="168"/>
      <c r="W977" s="168"/>
      <c r="X977" s="168"/>
      <c r="Y977" s="168"/>
      <c r="Z977" s="168"/>
      <c r="AA977" s="168"/>
      <c r="AB977" s="168"/>
      <c r="AC977" s="168"/>
      <c r="AD977" s="168"/>
      <c r="AE977" s="168"/>
      <c r="AF977" s="168"/>
      <c r="AG977" s="168"/>
      <c r="AH977" s="168"/>
      <c r="AI977" s="168"/>
      <c r="AJ977" s="168"/>
      <c r="AK977" s="168"/>
      <c r="AL977" s="168"/>
      <c r="AM977" s="168"/>
      <c r="AN977" s="166"/>
      <c r="AO977" s="168"/>
      <c r="AP977" s="166"/>
      <c r="AQ977" s="168"/>
      <c r="AR977" s="168"/>
      <c r="AS977" s="168"/>
      <c r="AT977" s="168"/>
      <c r="AU977" s="168"/>
      <c r="AV977" s="168"/>
      <c r="AW977" s="168"/>
      <c r="AX977" s="168"/>
      <c r="AY977" s="168"/>
      <c r="AZ977" s="168"/>
      <c r="BA977" s="166"/>
      <c r="BB977" s="166"/>
      <c r="BC977" s="169"/>
      <c r="BD977" s="170"/>
      <c r="BE977" s="171"/>
      <c r="BF977" s="171"/>
      <c r="BG977" s="171"/>
      <c r="BH977" s="171"/>
      <c r="BI977" s="168"/>
      <c r="BJ977" s="168"/>
      <c r="BK977" s="168"/>
      <c r="BL977" s="168"/>
      <c r="BM977" s="168"/>
    </row>
    <row r="978">
      <c r="A978" s="163"/>
      <c r="B978" s="174"/>
      <c r="C978" s="165"/>
      <c r="D978" s="166"/>
      <c r="E978" s="166"/>
      <c r="F978" s="167"/>
      <c r="G978" s="167"/>
      <c r="H978" s="167"/>
      <c r="I978" s="163"/>
      <c r="J978" s="168"/>
      <c r="K978" s="168"/>
      <c r="L978" s="168"/>
      <c r="M978" s="166"/>
      <c r="N978" s="169"/>
      <c r="O978" s="167"/>
      <c r="P978" s="168"/>
      <c r="Q978" s="169"/>
      <c r="R978" s="168"/>
      <c r="S978" s="168"/>
      <c r="T978" s="168"/>
      <c r="U978" s="168"/>
      <c r="V978" s="168"/>
      <c r="W978" s="168"/>
      <c r="X978" s="168"/>
      <c r="Y978" s="168"/>
      <c r="Z978" s="168"/>
      <c r="AA978" s="168"/>
      <c r="AB978" s="168"/>
      <c r="AC978" s="168"/>
      <c r="AD978" s="168"/>
      <c r="AE978" s="168"/>
      <c r="AF978" s="168"/>
      <c r="AG978" s="168"/>
      <c r="AH978" s="168"/>
      <c r="AI978" s="168"/>
      <c r="AJ978" s="168"/>
      <c r="AK978" s="168"/>
      <c r="AL978" s="168"/>
      <c r="AM978" s="168"/>
      <c r="AN978" s="166"/>
      <c r="AO978" s="168"/>
      <c r="AP978" s="166"/>
      <c r="AQ978" s="168"/>
      <c r="AR978" s="168"/>
      <c r="AS978" s="168"/>
      <c r="AT978" s="168"/>
      <c r="AU978" s="168"/>
      <c r="AV978" s="168"/>
      <c r="AW978" s="168"/>
      <c r="AX978" s="168"/>
      <c r="AY978" s="168"/>
      <c r="AZ978" s="168"/>
      <c r="BA978" s="166"/>
      <c r="BB978" s="166"/>
      <c r="BC978" s="169"/>
      <c r="BD978" s="170"/>
      <c r="BE978" s="171"/>
      <c r="BF978" s="171"/>
      <c r="BG978" s="171"/>
      <c r="BH978" s="171"/>
      <c r="BI978" s="168"/>
      <c r="BJ978" s="168"/>
      <c r="BK978" s="168"/>
      <c r="BL978" s="168"/>
      <c r="BM978" s="168"/>
    </row>
    <row r="979">
      <c r="A979" s="163"/>
      <c r="B979" s="174"/>
      <c r="C979" s="165"/>
      <c r="D979" s="166"/>
      <c r="E979" s="166"/>
      <c r="F979" s="167"/>
      <c r="G979" s="167"/>
      <c r="H979" s="167"/>
      <c r="I979" s="163"/>
      <c r="J979" s="168"/>
      <c r="K979" s="168"/>
      <c r="L979" s="168"/>
      <c r="M979" s="166"/>
      <c r="N979" s="169"/>
      <c r="O979" s="167"/>
      <c r="P979" s="168"/>
      <c r="Q979" s="169"/>
      <c r="R979" s="168"/>
      <c r="S979" s="168"/>
      <c r="T979" s="168"/>
      <c r="U979" s="168"/>
      <c r="V979" s="168"/>
      <c r="W979" s="168"/>
      <c r="X979" s="168"/>
      <c r="Y979" s="168"/>
      <c r="Z979" s="168"/>
      <c r="AA979" s="168"/>
      <c r="AB979" s="168"/>
      <c r="AC979" s="168"/>
      <c r="AD979" s="168"/>
      <c r="AE979" s="168"/>
      <c r="AF979" s="168"/>
      <c r="AG979" s="168"/>
      <c r="AH979" s="168"/>
      <c r="AI979" s="168"/>
      <c r="AJ979" s="168"/>
      <c r="AK979" s="168"/>
      <c r="AL979" s="168"/>
      <c r="AM979" s="168"/>
      <c r="AN979" s="166"/>
      <c r="AO979" s="168"/>
      <c r="AP979" s="166"/>
      <c r="AQ979" s="168"/>
      <c r="AR979" s="168"/>
      <c r="AS979" s="168"/>
      <c r="AT979" s="168"/>
      <c r="AU979" s="168"/>
      <c r="AV979" s="168"/>
      <c r="AW979" s="168"/>
      <c r="AX979" s="168"/>
      <c r="AY979" s="168"/>
      <c r="AZ979" s="168"/>
      <c r="BA979" s="166"/>
      <c r="BB979" s="166"/>
      <c r="BC979" s="169"/>
      <c r="BD979" s="170"/>
      <c r="BE979" s="171"/>
      <c r="BF979" s="171"/>
      <c r="BG979" s="171"/>
      <c r="BH979" s="171"/>
      <c r="BI979" s="168"/>
      <c r="BJ979" s="168"/>
      <c r="BK979" s="168"/>
      <c r="BL979" s="168"/>
      <c r="BM979" s="168"/>
    </row>
    <row r="980">
      <c r="A980" s="163"/>
      <c r="B980" s="174"/>
      <c r="C980" s="165"/>
      <c r="D980" s="166"/>
      <c r="E980" s="166"/>
      <c r="F980" s="167"/>
      <c r="G980" s="167"/>
      <c r="H980" s="167"/>
      <c r="I980" s="163"/>
      <c r="J980" s="168"/>
      <c r="K980" s="168"/>
      <c r="L980" s="168"/>
      <c r="M980" s="166"/>
      <c r="N980" s="169"/>
      <c r="O980" s="167"/>
      <c r="P980" s="168"/>
      <c r="Q980" s="169"/>
      <c r="R980" s="168"/>
      <c r="S980" s="168"/>
      <c r="T980" s="168"/>
      <c r="U980" s="168"/>
      <c r="V980" s="168"/>
      <c r="W980" s="168"/>
      <c r="X980" s="168"/>
      <c r="Y980" s="168"/>
      <c r="Z980" s="168"/>
      <c r="AA980" s="168"/>
      <c r="AB980" s="168"/>
      <c r="AC980" s="168"/>
      <c r="AD980" s="168"/>
      <c r="AE980" s="168"/>
      <c r="AF980" s="168"/>
      <c r="AG980" s="168"/>
      <c r="AH980" s="168"/>
      <c r="AI980" s="168"/>
      <c r="AJ980" s="168"/>
      <c r="AK980" s="168"/>
      <c r="AL980" s="168"/>
      <c r="AM980" s="168"/>
      <c r="AN980" s="166"/>
      <c r="AO980" s="168"/>
      <c r="AP980" s="166"/>
      <c r="AQ980" s="168"/>
      <c r="AR980" s="168"/>
      <c r="AS980" s="168"/>
      <c r="AT980" s="168"/>
      <c r="AU980" s="168"/>
      <c r="AV980" s="168"/>
      <c r="AW980" s="168"/>
      <c r="AX980" s="168"/>
      <c r="AY980" s="168"/>
      <c r="AZ980" s="168"/>
      <c r="BA980" s="166"/>
      <c r="BB980" s="166"/>
      <c r="BC980" s="169"/>
      <c r="BD980" s="170"/>
      <c r="BE980" s="171"/>
      <c r="BF980" s="171"/>
      <c r="BG980" s="171"/>
      <c r="BH980" s="171"/>
      <c r="BI980" s="168"/>
      <c r="BJ980" s="168"/>
      <c r="BK980" s="168"/>
      <c r="BL980" s="168"/>
      <c r="BM980" s="168"/>
    </row>
    <row r="981">
      <c r="A981" s="163"/>
      <c r="B981" s="174"/>
      <c r="C981" s="165"/>
      <c r="D981" s="166"/>
      <c r="E981" s="166"/>
      <c r="F981" s="167"/>
      <c r="G981" s="167"/>
      <c r="H981" s="167"/>
      <c r="I981" s="163"/>
      <c r="J981" s="168"/>
      <c r="K981" s="168"/>
      <c r="L981" s="168"/>
      <c r="M981" s="166"/>
      <c r="N981" s="169"/>
      <c r="O981" s="167"/>
      <c r="P981" s="168"/>
      <c r="Q981" s="169"/>
      <c r="R981" s="168"/>
      <c r="S981" s="168"/>
      <c r="T981" s="168"/>
      <c r="U981" s="168"/>
      <c r="V981" s="168"/>
      <c r="W981" s="168"/>
      <c r="X981" s="168"/>
      <c r="Y981" s="168"/>
      <c r="Z981" s="168"/>
      <c r="AA981" s="168"/>
      <c r="AB981" s="168"/>
      <c r="AC981" s="168"/>
      <c r="AD981" s="168"/>
      <c r="AE981" s="168"/>
      <c r="AF981" s="168"/>
      <c r="AG981" s="168"/>
      <c r="AH981" s="168"/>
      <c r="AI981" s="168"/>
      <c r="AJ981" s="168"/>
      <c r="AK981" s="168"/>
      <c r="AL981" s="168"/>
      <c r="AM981" s="168"/>
      <c r="AN981" s="166"/>
      <c r="AO981" s="168"/>
      <c r="AP981" s="166"/>
      <c r="AQ981" s="168"/>
      <c r="AR981" s="168"/>
      <c r="AS981" s="168"/>
      <c r="AT981" s="168"/>
      <c r="AU981" s="168"/>
      <c r="AV981" s="168"/>
      <c r="AW981" s="168"/>
      <c r="AX981" s="168"/>
      <c r="AY981" s="168"/>
      <c r="AZ981" s="168"/>
      <c r="BA981" s="166"/>
      <c r="BB981" s="166"/>
      <c r="BC981" s="169"/>
      <c r="BD981" s="170"/>
      <c r="BE981" s="171"/>
      <c r="BF981" s="171"/>
      <c r="BG981" s="171"/>
      <c r="BH981" s="171"/>
      <c r="BI981" s="168"/>
      <c r="BJ981" s="168"/>
      <c r="BK981" s="168"/>
      <c r="BL981" s="168"/>
      <c r="BM981" s="168"/>
    </row>
    <row r="982">
      <c r="A982" s="163"/>
      <c r="B982" s="174"/>
      <c r="C982" s="165"/>
      <c r="D982" s="166"/>
      <c r="E982" s="166"/>
      <c r="F982" s="167"/>
      <c r="G982" s="167"/>
      <c r="H982" s="167"/>
      <c r="I982" s="163"/>
      <c r="J982" s="168"/>
      <c r="K982" s="168"/>
      <c r="L982" s="168"/>
      <c r="M982" s="166"/>
      <c r="N982" s="169"/>
      <c r="O982" s="167"/>
      <c r="P982" s="168"/>
      <c r="Q982" s="169"/>
      <c r="R982" s="168"/>
      <c r="S982" s="168"/>
      <c r="T982" s="168"/>
      <c r="U982" s="168"/>
      <c r="V982" s="168"/>
      <c r="W982" s="168"/>
      <c r="X982" s="168"/>
      <c r="Y982" s="168"/>
      <c r="Z982" s="168"/>
      <c r="AA982" s="168"/>
      <c r="AB982" s="168"/>
      <c r="AC982" s="168"/>
      <c r="AD982" s="168"/>
      <c r="AE982" s="168"/>
      <c r="AF982" s="168"/>
      <c r="AG982" s="168"/>
      <c r="AH982" s="168"/>
      <c r="AI982" s="168"/>
      <c r="AJ982" s="168"/>
      <c r="AK982" s="168"/>
      <c r="AL982" s="168"/>
      <c r="AM982" s="168"/>
      <c r="AN982" s="166"/>
      <c r="AO982" s="168"/>
      <c r="AP982" s="166"/>
      <c r="AQ982" s="168"/>
      <c r="AR982" s="168"/>
      <c r="AS982" s="168"/>
      <c r="AT982" s="168"/>
      <c r="AU982" s="168"/>
      <c r="AV982" s="168"/>
      <c r="AW982" s="168"/>
      <c r="AX982" s="168"/>
      <c r="AY982" s="168"/>
      <c r="AZ982" s="168"/>
      <c r="BA982" s="166"/>
      <c r="BB982" s="166"/>
      <c r="BC982" s="169"/>
      <c r="BD982" s="170"/>
      <c r="BE982" s="171"/>
      <c r="BF982" s="171"/>
      <c r="BG982" s="171"/>
      <c r="BH982" s="171"/>
      <c r="BI982" s="168"/>
      <c r="BJ982" s="168"/>
      <c r="BK982" s="168"/>
      <c r="BL982" s="168"/>
      <c r="BM982" s="168"/>
    </row>
    <row r="983">
      <c r="A983" s="163"/>
      <c r="B983" s="174"/>
      <c r="C983" s="165"/>
      <c r="D983" s="166"/>
      <c r="E983" s="166"/>
      <c r="F983" s="167"/>
      <c r="G983" s="167"/>
      <c r="H983" s="167"/>
      <c r="I983" s="163"/>
      <c r="J983" s="168"/>
      <c r="K983" s="168"/>
      <c r="L983" s="168"/>
      <c r="M983" s="166"/>
      <c r="N983" s="169"/>
      <c r="O983" s="167"/>
      <c r="P983" s="168"/>
      <c r="Q983" s="169"/>
      <c r="R983" s="168"/>
      <c r="S983" s="168"/>
      <c r="T983" s="168"/>
      <c r="U983" s="168"/>
      <c r="V983" s="168"/>
      <c r="W983" s="168"/>
      <c r="X983" s="168"/>
      <c r="Y983" s="168"/>
      <c r="Z983" s="168"/>
      <c r="AA983" s="168"/>
      <c r="AB983" s="168"/>
      <c r="AC983" s="168"/>
      <c r="AD983" s="168"/>
      <c r="AE983" s="168"/>
      <c r="AF983" s="168"/>
      <c r="AG983" s="168"/>
      <c r="AH983" s="168"/>
      <c r="AI983" s="168"/>
      <c r="AJ983" s="168"/>
      <c r="AK983" s="168"/>
      <c r="AL983" s="168"/>
      <c r="AM983" s="168"/>
      <c r="AN983" s="166"/>
      <c r="AO983" s="168"/>
      <c r="AP983" s="166"/>
      <c r="AQ983" s="168"/>
      <c r="AR983" s="168"/>
      <c r="AS983" s="168"/>
      <c r="AT983" s="168"/>
      <c r="AU983" s="168"/>
      <c r="AV983" s="168"/>
      <c r="AW983" s="168"/>
      <c r="AX983" s="168"/>
      <c r="AY983" s="168"/>
      <c r="AZ983" s="168"/>
      <c r="BA983" s="166"/>
      <c r="BB983" s="166"/>
      <c r="BC983" s="169"/>
      <c r="BD983" s="170"/>
      <c r="BE983" s="171"/>
      <c r="BF983" s="171"/>
      <c r="BG983" s="171"/>
      <c r="BH983" s="171"/>
      <c r="BI983" s="168"/>
      <c r="BJ983" s="168"/>
      <c r="BK983" s="168"/>
      <c r="BL983" s="168"/>
      <c r="BM983" s="168"/>
    </row>
    <row r="984">
      <c r="A984" s="163"/>
      <c r="B984" s="174"/>
      <c r="C984" s="165"/>
      <c r="D984" s="166"/>
      <c r="E984" s="166"/>
      <c r="F984" s="167"/>
      <c r="G984" s="167"/>
      <c r="H984" s="167"/>
      <c r="I984" s="163"/>
      <c r="J984" s="168"/>
      <c r="K984" s="168"/>
      <c r="L984" s="168"/>
      <c r="M984" s="166"/>
      <c r="N984" s="169"/>
      <c r="O984" s="167"/>
      <c r="P984" s="168"/>
      <c r="Q984" s="169"/>
      <c r="R984" s="168"/>
      <c r="S984" s="168"/>
      <c r="T984" s="168"/>
      <c r="U984" s="168"/>
      <c r="V984" s="168"/>
      <c r="W984" s="168"/>
      <c r="X984" s="168"/>
      <c r="Y984" s="168"/>
      <c r="Z984" s="168"/>
      <c r="AA984" s="168"/>
      <c r="AB984" s="168"/>
      <c r="AC984" s="168"/>
      <c r="AD984" s="168"/>
      <c r="AE984" s="168"/>
      <c r="AF984" s="168"/>
      <c r="AG984" s="168"/>
      <c r="AH984" s="168"/>
      <c r="AI984" s="168"/>
      <c r="AJ984" s="168"/>
      <c r="AK984" s="168"/>
      <c r="AL984" s="168"/>
      <c r="AM984" s="168"/>
      <c r="AN984" s="166"/>
      <c r="AO984" s="168"/>
      <c r="AP984" s="166"/>
      <c r="AQ984" s="168"/>
      <c r="AR984" s="168"/>
      <c r="AS984" s="168"/>
      <c r="AT984" s="168"/>
      <c r="AU984" s="168"/>
      <c r="AV984" s="168"/>
      <c r="AW984" s="168"/>
      <c r="AX984" s="168"/>
      <c r="AY984" s="168"/>
      <c r="AZ984" s="168"/>
      <c r="BA984" s="166"/>
      <c r="BB984" s="166"/>
      <c r="BC984" s="169"/>
      <c r="BD984" s="170"/>
      <c r="BE984" s="171"/>
      <c r="BF984" s="171"/>
      <c r="BG984" s="171"/>
      <c r="BH984" s="171"/>
      <c r="BI984" s="168"/>
      <c r="BJ984" s="168"/>
      <c r="BK984" s="168"/>
      <c r="BL984" s="168"/>
      <c r="BM984" s="168"/>
    </row>
    <row r="985">
      <c r="A985" s="163"/>
      <c r="B985" s="174"/>
      <c r="C985" s="165"/>
      <c r="D985" s="166"/>
      <c r="E985" s="166"/>
      <c r="F985" s="167"/>
      <c r="G985" s="167"/>
      <c r="H985" s="167"/>
      <c r="I985" s="163"/>
      <c r="J985" s="168"/>
      <c r="K985" s="168"/>
      <c r="L985" s="168"/>
      <c r="M985" s="166"/>
      <c r="N985" s="169"/>
      <c r="O985" s="167"/>
      <c r="P985" s="168"/>
      <c r="Q985" s="169"/>
      <c r="R985" s="168"/>
      <c r="S985" s="168"/>
      <c r="T985" s="168"/>
      <c r="U985" s="168"/>
      <c r="V985" s="168"/>
      <c r="W985" s="168"/>
      <c r="X985" s="168"/>
      <c r="Y985" s="168"/>
      <c r="Z985" s="168"/>
      <c r="AA985" s="168"/>
      <c r="AB985" s="168"/>
      <c r="AC985" s="168"/>
      <c r="AD985" s="168"/>
      <c r="AE985" s="168"/>
      <c r="AF985" s="168"/>
      <c r="AG985" s="168"/>
      <c r="AH985" s="168"/>
      <c r="AI985" s="168"/>
      <c r="AJ985" s="168"/>
      <c r="AK985" s="168"/>
      <c r="AL985" s="168"/>
      <c r="AM985" s="168"/>
      <c r="AN985" s="166"/>
      <c r="AO985" s="168"/>
      <c r="AP985" s="166"/>
      <c r="AQ985" s="168"/>
      <c r="AR985" s="168"/>
      <c r="AS985" s="168"/>
      <c r="AT985" s="168"/>
      <c r="AU985" s="168"/>
      <c r="AV985" s="168"/>
      <c r="AW985" s="168"/>
      <c r="AX985" s="168"/>
      <c r="AY985" s="168"/>
      <c r="AZ985" s="168"/>
      <c r="BA985" s="166"/>
      <c r="BB985" s="166"/>
      <c r="BC985" s="169"/>
      <c r="BD985" s="170"/>
      <c r="BE985" s="171"/>
      <c r="BF985" s="171"/>
      <c r="BG985" s="171"/>
      <c r="BH985" s="171"/>
      <c r="BI985" s="168"/>
      <c r="BJ985" s="168"/>
      <c r="BK985" s="168"/>
      <c r="BL985" s="168"/>
      <c r="BM985" s="168"/>
    </row>
    <row r="986">
      <c r="A986" s="163"/>
      <c r="B986" s="174"/>
      <c r="C986" s="165"/>
      <c r="D986" s="166"/>
      <c r="E986" s="166"/>
      <c r="F986" s="167"/>
      <c r="G986" s="167"/>
      <c r="H986" s="167"/>
      <c r="I986" s="163"/>
      <c r="J986" s="168"/>
      <c r="K986" s="168"/>
      <c r="L986" s="168"/>
      <c r="M986" s="166"/>
      <c r="N986" s="169"/>
      <c r="O986" s="167"/>
      <c r="P986" s="168"/>
      <c r="Q986" s="169"/>
      <c r="R986" s="168"/>
      <c r="S986" s="168"/>
      <c r="T986" s="168"/>
      <c r="U986" s="168"/>
      <c r="V986" s="168"/>
      <c r="W986" s="168"/>
      <c r="X986" s="168"/>
      <c r="Y986" s="168"/>
      <c r="Z986" s="168"/>
      <c r="AA986" s="168"/>
      <c r="AB986" s="168"/>
      <c r="AC986" s="168"/>
      <c r="AD986" s="168"/>
      <c r="AE986" s="168"/>
      <c r="AF986" s="168"/>
      <c r="AG986" s="168"/>
      <c r="AH986" s="168"/>
      <c r="AI986" s="168"/>
      <c r="AJ986" s="168"/>
      <c r="AK986" s="168"/>
      <c r="AL986" s="168"/>
      <c r="AM986" s="168"/>
      <c r="AN986" s="166"/>
      <c r="AO986" s="168"/>
      <c r="AP986" s="166"/>
      <c r="AQ986" s="168"/>
      <c r="AR986" s="168"/>
      <c r="AS986" s="168"/>
      <c r="AT986" s="168"/>
      <c r="AU986" s="168"/>
      <c r="AV986" s="168"/>
      <c r="AW986" s="168"/>
      <c r="AX986" s="168"/>
      <c r="AY986" s="168"/>
      <c r="AZ986" s="168"/>
      <c r="BA986" s="166"/>
      <c r="BB986" s="166"/>
      <c r="BC986" s="169"/>
      <c r="BD986" s="170"/>
      <c r="BE986" s="171"/>
      <c r="BF986" s="171"/>
      <c r="BG986" s="171"/>
      <c r="BH986" s="171"/>
      <c r="BI986" s="168"/>
      <c r="BJ986" s="168"/>
      <c r="BK986" s="168"/>
      <c r="BL986" s="168"/>
      <c r="BM986" s="168"/>
    </row>
    <row r="987">
      <c r="A987" s="163"/>
      <c r="B987" s="174"/>
      <c r="C987" s="165"/>
      <c r="D987" s="166"/>
      <c r="E987" s="166"/>
      <c r="F987" s="167"/>
      <c r="G987" s="167"/>
      <c r="H987" s="167"/>
      <c r="I987" s="163"/>
      <c r="J987" s="168"/>
      <c r="K987" s="168"/>
      <c r="L987" s="168"/>
      <c r="M987" s="166"/>
      <c r="N987" s="169"/>
      <c r="O987" s="167"/>
      <c r="P987" s="168"/>
      <c r="Q987" s="169"/>
      <c r="R987" s="168"/>
      <c r="S987" s="168"/>
      <c r="T987" s="168"/>
      <c r="U987" s="168"/>
      <c r="V987" s="168"/>
      <c r="W987" s="168"/>
      <c r="X987" s="168"/>
      <c r="Y987" s="168"/>
      <c r="Z987" s="168"/>
      <c r="AA987" s="168"/>
      <c r="AB987" s="168"/>
      <c r="AC987" s="168"/>
      <c r="AD987" s="168"/>
      <c r="AE987" s="168"/>
      <c r="AF987" s="168"/>
      <c r="AG987" s="168"/>
      <c r="AH987" s="168"/>
      <c r="AI987" s="168"/>
      <c r="AJ987" s="168"/>
      <c r="AK987" s="168"/>
      <c r="AL987" s="168"/>
      <c r="AM987" s="168"/>
      <c r="AN987" s="166"/>
      <c r="AO987" s="168"/>
      <c r="AP987" s="166"/>
      <c r="AQ987" s="168"/>
      <c r="AR987" s="168"/>
      <c r="AS987" s="168"/>
      <c r="AT987" s="168"/>
      <c r="AU987" s="168"/>
      <c r="AV987" s="168"/>
      <c r="AW987" s="168"/>
      <c r="AX987" s="168"/>
      <c r="AY987" s="168"/>
      <c r="AZ987" s="168"/>
      <c r="BA987" s="166"/>
      <c r="BB987" s="166"/>
      <c r="BC987" s="169"/>
      <c r="BD987" s="170"/>
      <c r="BE987" s="171"/>
      <c r="BF987" s="171"/>
      <c r="BG987" s="171"/>
      <c r="BH987" s="171"/>
      <c r="BI987" s="168"/>
      <c r="BJ987" s="168"/>
      <c r="BK987" s="168"/>
      <c r="BL987" s="168"/>
      <c r="BM987" s="168"/>
    </row>
    <row r="988">
      <c r="A988" s="163"/>
      <c r="B988" s="174"/>
      <c r="C988" s="165"/>
      <c r="D988" s="166"/>
      <c r="E988" s="166"/>
      <c r="F988" s="167"/>
      <c r="G988" s="167"/>
      <c r="H988" s="167"/>
      <c r="I988" s="163"/>
      <c r="J988" s="168"/>
      <c r="K988" s="168"/>
      <c r="L988" s="168"/>
      <c r="M988" s="166"/>
      <c r="N988" s="169"/>
      <c r="O988" s="167"/>
      <c r="P988" s="168"/>
      <c r="Q988" s="169"/>
      <c r="R988" s="168"/>
      <c r="S988" s="168"/>
      <c r="T988" s="168"/>
      <c r="U988" s="168"/>
      <c r="V988" s="168"/>
      <c r="W988" s="168"/>
      <c r="X988" s="168"/>
      <c r="Y988" s="168"/>
      <c r="Z988" s="168"/>
      <c r="AA988" s="168"/>
      <c r="AB988" s="168"/>
      <c r="AC988" s="168"/>
      <c r="AD988" s="168"/>
      <c r="AE988" s="168"/>
      <c r="AF988" s="168"/>
      <c r="AG988" s="168"/>
      <c r="AH988" s="168"/>
      <c r="AI988" s="168"/>
      <c r="AJ988" s="168"/>
      <c r="AK988" s="168"/>
      <c r="AL988" s="168"/>
      <c r="AM988" s="168"/>
      <c r="AN988" s="166"/>
      <c r="AO988" s="168"/>
      <c r="AP988" s="166"/>
      <c r="AQ988" s="168"/>
      <c r="AR988" s="168"/>
      <c r="AS988" s="168"/>
      <c r="AT988" s="168"/>
      <c r="AU988" s="168"/>
      <c r="AV988" s="168"/>
      <c r="AW988" s="168"/>
      <c r="AX988" s="168"/>
      <c r="AY988" s="168"/>
      <c r="AZ988" s="168"/>
      <c r="BA988" s="166"/>
      <c r="BB988" s="166"/>
      <c r="BC988" s="169"/>
      <c r="BD988" s="170"/>
      <c r="BE988" s="171"/>
      <c r="BF988" s="171"/>
      <c r="BG988" s="171"/>
      <c r="BH988" s="171"/>
      <c r="BI988" s="168"/>
      <c r="BJ988" s="168"/>
      <c r="BK988" s="168"/>
      <c r="BL988" s="168"/>
      <c r="BM988" s="168"/>
    </row>
    <row r="989">
      <c r="A989" s="163"/>
      <c r="B989" s="174"/>
      <c r="C989" s="165"/>
      <c r="D989" s="166"/>
      <c r="E989" s="166"/>
      <c r="F989" s="167"/>
      <c r="G989" s="167"/>
      <c r="H989" s="167"/>
      <c r="I989" s="163"/>
      <c r="J989" s="168"/>
      <c r="K989" s="168"/>
      <c r="L989" s="168"/>
      <c r="M989" s="166"/>
      <c r="N989" s="169"/>
      <c r="O989" s="167"/>
      <c r="P989" s="168"/>
      <c r="Q989" s="169"/>
      <c r="R989" s="168"/>
      <c r="S989" s="168"/>
      <c r="T989" s="168"/>
      <c r="U989" s="168"/>
      <c r="V989" s="168"/>
      <c r="W989" s="168"/>
      <c r="X989" s="168"/>
      <c r="Y989" s="168"/>
      <c r="Z989" s="168"/>
      <c r="AA989" s="168"/>
      <c r="AB989" s="168"/>
      <c r="AC989" s="168"/>
      <c r="AD989" s="168"/>
      <c r="AE989" s="168"/>
      <c r="AF989" s="168"/>
      <c r="AG989" s="168"/>
      <c r="AH989" s="168"/>
      <c r="AI989" s="168"/>
      <c r="AJ989" s="168"/>
      <c r="AK989" s="168"/>
      <c r="AL989" s="168"/>
      <c r="AM989" s="168"/>
      <c r="AN989" s="166"/>
      <c r="AO989" s="168"/>
      <c r="AP989" s="166"/>
      <c r="AQ989" s="168"/>
      <c r="AR989" s="168"/>
      <c r="AS989" s="168"/>
      <c r="AT989" s="168"/>
      <c r="AU989" s="168"/>
      <c r="AV989" s="168"/>
      <c r="AW989" s="168"/>
      <c r="AX989" s="168"/>
      <c r="AY989" s="168"/>
      <c r="AZ989" s="168"/>
      <c r="BA989" s="166"/>
      <c r="BB989" s="166"/>
      <c r="BC989" s="169"/>
      <c r="BD989" s="170"/>
      <c r="BE989" s="171"/>
      <c r="BF989" s="171"/>
      <c r="BG989" s="171"/>
      <c r="BH989" s="171"/>
      <c r="BI989" s="168"/>
      <c r="BJ989" s="168"/>
      <c r="BK989" s="168"/>
      <c r="BL989" s="168"/>
      <c r="BM989" s="168"/>
    </row>
    <row r="990">
      <c r="A990" s="163"/>
      <c r="B990" s="174"/>
      <c r="C990" s="165"/>
      <c r="D990" s="166"/>
      <c r="E990" s="166"/>
      <c r="F990" s="167"/>
      <c r="G990" s="167"/>
      <c r="H990" s="167"/>
      <c r="I990" s="163"/>
      <c r="J990" s="168"/>
      <c r="K990" s="168"/>
      <c r="L990" s="168"/>
      <c r="M990" s="166"/>
      <c r="N990" s="169"/>
      <c r="O990" s="167"/>
      <c r="P990" s="168"/>
      <c r="Q990" s="169"/>
      <c r="R990" s="168"/>
      <c r="S990" s="168"/>
      <c r="T990" s="168"/>
      <c r="U990" s="168"/>
      <c r="V990" s="168"/>
      <c r="W990" s="168"/>
      <c r="X990" s="168"/>
      <c r="Y990" s="168"/>
      <c r="Z990" s="168"/>
      <c r="AA990" s="168"/>
      <c r="AB990" s="168"/>
      <c r="AC990" s="168"/>
      <c r="AD990" s="168"/>
      <c r="AE990" s="168"/>
      <c r="AF990" s="168"/>
      <c r="AG990" s="168"/>
      <c r="AH990" s="168"/>
      <c r="AI990" s="168"/>
      <c r="AJ990" s="168"/>
      <c r="AK990" s="168"/>
      <c r="AL990" s="168"/>
      <c r="AM990" s="168"/>
      <c r="AN990" s="166"/>
      <c r="AO990" s="168"/>
      <c r="AP990" s="166"/>
      <c r="AQ990" s="168"/>
      <c r="AR990" s="168"/>
      <c r="AS990" s="168"/>
      <c r="AT990" s="168"/>
      <c r="AU990" s="168"/>
      <c r="AV990" s="168"/>
      <c r="AW990" s="168"/>
      <c r="AX990" s="168"/>
      <c r="AY990" s="168"/>
      <c r="AZ990" s="168"/>
      <c r="BA990" s="166"/>
      <c r="BB990" s="166"/>
      <c r="BC990" s="169"/>
      <c r="BD990" s="170"/>
      <c r="BE990" s="171"/>
      <c r="BF990" s="171"/>
      <c r="BG990" s="171"/>
      <c r="BH990" s="171"/>
      <c r="BI990" s="168"/>
      <c r="BJ990" s="168"/>
      <c r="BK990" s="168"/>
      <c r="BL990" s="168"/>
      <c r="BM990" s="168"/>
    </row>
    <row r="991">
      <c r="A991" s="163"/>
      <c r="B991" s="174"/>
      <c r="C991" s="165"/>
      <c r="D991" s="166"/>
      <c r="E991" s="166"/>
      <c r="F991" s="167"/>
      <c r="G991" s="167"/>
      <c r="H991" s="167"/>
      <c r="I991" s="163"/>
      <c r="J991" s="168"/>
      <c r="K991" s="168"/>
      <c r="L991" s="168"/>
      <c r="M991" s="166"/>
      <c r="N991" s="169"/>
      <c r="O991" s="167"/>
      <c r="P991" s="168"/>
      <c r="Q991" s="169"/>
      <c r="R991" s="168"/>
      <c r="S991" s="168"/>
      <c r="T991" s="168"/>
      <c r="U991" s="168"/>
      <c r="V991" s="168"/>
      <c r="W991" s="168"/>
      <c r="X991" s="168"/>
      <c r="Y991" s="168"/>
      <c r="Z991" s="168"/>
      <c r="AA991" s="168"/>
      <c r="AB991" s="168"/>
      <c r="AC991" s="168"/>
      <c r="AD991" s="168"/>
      <c r="AE991" s="168"/>
      <c r="AF991" s="168"/>
      <c r="AG991" s="168"/>
      <c r="AH991" s="168"/>
      <c r="AI991" s="168"/>
      <c r="AJ991" s="168"/>
      <c r="AK991" s="168"/>
      <c r="AL991" s="168"/>
      <c r="AM991" s="168"/>
      <c r="AN991" s="166"/>
      <c r="AO991" s="168"/>
      <c r="AP991" s="166"/>
      <c r="AQ991" s="168"/>
      <c r="AR991" s="168"/>
      <c r="AS991" s="168"/>
      <c r="AT991" s="168"/>
      <c r="AU991" s="168"/>
      <c r="AV991" s="168"/>
      <c r="AW991" s="168"/>
      <c r="AX991" s="168"/>
      <c r="AY991" s="168"/>
      <c r="AZ991" s="168"/>
      <c r="BA991" s="166"/>
      <c r="BB991" s="166"/>
      <c r="BC991" s="169"/>
      <c r="BD991" s="170"/>
      <c r="BE991" s="171"/>
      <c r="BF991" s="171"/>
      <c r="BG991" s="171"/>
      <c r="BH991" s="171"/>
      <c r="BI991" s="168"/>
      <c r="BJ991" s="168"/>
      <c r="BK991" s="168"/>
      <c r="BL991" s="168"/>
      <c r="BM991" s="168"/>
    </row>
    <row r="992">
      <c r="A992" s="163"/>
      <c r="B992" s="174"/>
      <c r="C992" s="165"/>
      <c r="D992" s="166"/>
      <c r="E992" s="166"/>
      <c r="F992" s="167"/>
      <c r="G992" s="167"/>
      <c r="H992" s="167"/>
      <c r="I992" s="163"/>
      <c r="J992" s="168"/>
      <c r="K992" s="168"/>
      <c r="L992" s="168"/>
      <c r="M992" s="166"/>
      <c r="N992" s="169"/>
      <c r="O992" s="167"/>
      <c r="P992" s="168"/>
      <c r="Q992" s="169"/>
      <c r="R992" s="168"/>
      <c r="S992" s="168"/>
      <c r="T992" s="168"/>
      <c r="U992" s="168"/>
      <c r="V992" s="168"/>
      <c r="W992" s="168"/>
      <c r="X992" s="168"/>
      <c r="Y992" s="168"/>
      <c r="Z992" s="168"/>
      <c r="AA992" s="168"/>
      <c r="AB992" s="168"/>
      <c r="AC992" s="168"/>
      <c r="AD992" s="168"/>
      <c r="AE992" s="168"/>
      <c r="AF992" s="168"/>
      <c r="AG992" s="168"/>
      <c r="AH992" s="168"/>
      <c r="AI992" s="168"/>
      <c r="AJ992" s="168"/>
      <c r="AK992" s="168"/>
      <c r="AL992" s="168"/>
      <c r="AM992" s="168"/>
      <c r="AN992" s="166"/>
      <c r="AO992" s="168"/>
      <c r="AP992" s="166"/>
      <c r="AQ992" s="168"/>
      <c r="AR992" s="168"/>
      <c r="AS992" s="168"/>
      <c r="AT992" s="168"/>
      <c r="AU992" s="168"/>
      <c r="AV992" s="168"/>
      <c r="AW992" s="168"/>
      <c r="AX992" s="168"/>
      <c r="AY992" s="168"/>
      <c r="AZ992" s="168"/>
      <c r="BA992" s="166"/>
      <c r="BB992" s="166"/>
      <c r="BC992" s="169"/>
      <c r="BD992" s="170"/>
      <c r="BE992" s="171"/>
      <c r="BF992" s="171"/>
      <c r="BG992" s="171"/>
      <c r="BH992" s="171"/>
      <c r="BI992" s="168"/>
      <c r="BJ992" s="168"/>
      <c r="BK992" s="168"/>
      <c r="BL992" s="168"/>
      <c r="BM992" s="168"/>
    </row>
    <row r="993">
      <c r="A993" s="163"/>
      <c r="B993" s="174"/>
      <c r="C993" s="165"/>
      <c r="D993" s="166"/>
      <c r="E993" s="166"/>
      <c r="F993" s="167"/>
      <c r="G993" s="167"/>
      <c r="H993" s="167"/>
      <c r="I993" s="163"/>
      <c r="J993" s="168"/>
      <c r="K993" s="168"/>
      <c r="L993" s="168"/>
      <c r="M993" s="166"/>
      <c r="N993" s="169"/>
      <c r="O993" s="167"/>
      <c r="P993" s="168"/>
      <c r="Q993" s="169"/>
      <c r="R993" s="168"/>
      <c r="S993" s="168"/>
      <c r="T993" s="168"/>
      <c r="U993" s="168"/>
      <c r="V993" s="168"/>
      <c r="W993" s="168"/>
      <c r="X993" s="168"/>
      <c r="Y993" s="168"/>
      <c r="Z993" s="168"/>
      <c r="AA993" s="168"/>
      <c r="AB993" s="168"/>
      <c r="AC993" s="168"/>
      <c r="AD993" s="168"/>
      <c r="AE993" s="168"/>
      <c r="AF993" s="168"/>
      <c r="AG993" s="168"/>
      <c r="AH993" s="168"/>
      <c r="AI993" s="168"/>
      <c r="AJ993" s="168"/>
      <c r="AK993" s="168"/>
      <c r="AL993" s="168"/>
      <c r="AM993" s="168"/>
      <c r="AN993" s="166"/>
      <c r="AO993" s="168"/>
      <c r="AP993" s="166"/>
      <c r="AQ993" s="168"/>
      <c r="AR993" s="168"/>
      <c r="AS993" s="168"/>
      <c r="AT993" s="168"/>
      <c r="AU993" s="168"/>
      <c r="AV993" s="168"/>
      <c r="AW993" s="168"/>
      <c r="AX993" s="168"/>
      <c r="AY993" s="168"/>
      <c r="AZ993" s="168"/>
      <c r="BA993" s="166"/>
      <c r="BB993" s="166"/>
      <c r="BC993" s="169"/>
      <c r="BD993" s="170"/>
      <c r="BE993" s="171"/>
      <c r="BF993" s="171"/>
      <c r="BG993" s="171"/>
      <c r="BH993" s="171"/>
      <c r="BI993" s="168"/>
      <c r="BJ993" s="168"/>
      <c r="BK993" s="168"/>
      <c r="BL993" s="168"/>
      <c r="BM993" s="168"/>
    </row>
    <row r="994">
      <c r="A994" s="163"/>
      <c r="B994" s="174"/>
      <c r="C994" s="165"/>
      <c r="D994" s="166"/>
      <c r="E994" s="166"/>
      <c r="F994" s="167"/>
      <c r="G994" s="167"/>
      <c r="H994" s="167"/>
      <c r="I994" s="163"/>
      <c r="J994" s="168"/>
      <c r="K994" s="168"/>
      <c r="L994" s="168"/>
      <c r="M994" s="166"/>
      <c r="N994" s="169"/>
      <c r="O994" s="167"/>
      <c r="P994" s="168"/>
      <c r="Q994" s="169"/>
      <c r="R994" s="168"/>
      <c r="S994" s="168"/>
      <c r="T994" s="168"/>
      <c r="U994" s="168"/>
      <c r="V994" s="168"/>
      <c r="W994" s="168"/>
      <c r="X994" s="168"/>
      <c r="Y994" s="168"/>
      <c r="Z994" s="168"/>
      <c r="AA994" s="168"/>
      <c r="AB994" s="168"/>
      <c r="AC994" s="168"/>
      <c r="AD994" s="168"/>
      <c r="AE994" s="168"/>
      <c r="AF994" s="168"/>
      <c r="AG994" s="168"/>
      <c r="AH994" s="168"/>
      <c r="AI994" s="168"/>
      <c r="AJ994" s="168"/>
      <c r="AK994" s="168"/>
      <c r="AL994" s="168"/>
      <c r="AM994" s="168"/>
      <c r="AN994" s="166"/>
      <c r="AO994" s="168"/>
      <c r="AP994" s="166"/>
      <c r="AQ994" s="168"/>
      <c r="AR994" s="168"/>
      <c r="AS994" s="168"/>
      <c r="AT994" s="168"/>
      <c r="AU994" s="168"/>
      <c r="AV994" s="168"/>
      <c r="AW994" s="168"/>
      <c r="AX994" s="168"/>
      <c r="AY994" s="168"/>
      <c r="AZ994" s="168"/>
      <c r="BA994" s="166"/>
      <c r="BB994" s="166"/>
      <c r="BC994" s="169"/>
      <c r="BD994" s="170"/>
      <c r="BE994" s="171"/>
      <c r="BF994" s="171"/>
      <c r="BG994" s="171"/>
      <c r="BH994" s="171"/>
      <c r="BI994" s="168"/>
      <c r="BJ994" s="168"/>
      <c r="BK994" s="168"/>
      <c r="BL994" s="168"/>
      <c r="BM994" s="168"/>
    </row>
    <row r="995">
      <c r="A995" s="163"/>
      <c r="B995" s="174"/>
      <c r="C995" s="165"/>
      <c r="D995" s="166"/>
      <c r="E995" s="166"/>
      <c r="F995" s="167"/>
      <c r="G995" s="167"/>
      <c r="H995" s="167"/>
      <c r="I995" s="163"/>
      <c r="J995" s="168"/>
      <c r="K995" s="168"/>
      <c r="L995" s="168"/>
      <c r="M995" s="166"/>
      <c r="N995" s="169"/>
      <c r="O995" s="167"/>
      <c r="P995" s="168"/>
      <c r="Q995" s="169"/>
      <c r="R995" s="168"/>
      <c r="S995" s="168"/>
      <c r="T995" s="168"/>
      <c r="U995" s="168"/>
      <c r="V995" s="168"/>
      <c r="W995" s="168"/>
      <c r="X995" s="168"/>
      <c r="Y995" s="168"/>
      <c r="Z995" s="168"/>
      <c r="AA995" s="168"/>
      <c r="AB995" s="168"/>
      <c r="AC995" s="168"/>
      <c r="AD995" s="168"/>
      <c r="AE995" s="168"/>
      <c r="AF995" s="168"/>
      <c r="AG995" s="168"/>
      <c r="AH995" s="168"/>
      <c r="AI995" s="168"/>
      <c r="AJ995" s="168"/>
      <c r="AK995" s="168"/>
      <c r="AL995" s="168"/>
      <c r="AM995" s="168"/>
      <c r="AN995" s="166"/>
      <c r="AO995" s="168"/>
      <c r="AP995" s="166"/>
      <c r="AQ995" s="168"/>
      <c r="AR995" s="168"/>
      <c r="AS995" s="168"/>
      <c r="AT995" s="168"/>
      <c r="AU995" s="168"/>
      <c r="AV995" s="168"/>
      <c r="AW995" s="168"/>
      <c r="AX995" s="168"/>
      <c r="AY995" s="168"/>
      <c r="AZ995" s="168"/>
      <c r="BA995" s="166"/>
      <c r="BB995" s="166"/>
      <c r="BC995" s="169"/>
      <c r="BD995" s="170"/>
      <c r="BE995" s="171"/>
      <c r="BF995" s="171"/>
      <c r="BG995" s="171"/>
      <c r="BH995" s="171"/>
      <c r="BI995" s="168"/>
      <c r="BJ995" s="168"/>
      <c r="BK995" s="168"/>
      <c r="BL995" s="168"/>
      <c r="BM995" s="168"/>
    </row>
    <row r="996">
      <c r="A996" s="163"/>
      <c r="B996" s="174"/>
      <c r="C996" s="165"/>
      <c r="D996" s="166"/>
      <c r="E996" s="166"/>
      <c r="F996" s="167"/>
      <c r="G996" s="167"/>
      <c r="H996" s="167"/>
      <c r="I996" s="163"/>
      <c r="J996" s="168"/>
      <c r="K996" s="168"/>
      <c r="L996" s="168"/>
      <c r="M996" s="166"/>
      <c r="N996" s="169"/>
      <c r="O996" s="167"/>
      <c r="P996" s="168"/>
      <c r="Q996" s="169"/>
      <c r="R996" s="168"/>
      <c r="S996" s="168"/>
      <c r="T996" s="168"/>
      <c r="U996" s="168"/>
      <c r="V996" s="168"/>
      <c r="W996" s="168"/>
      <c r="X996" s="168"/>
      <c r="Y996" s="168"/>
      <c r="Z996" s="168"/>
      <c r="AA996" s="168"/>
      <c r="AB996" s="168"/>
      <c r="AC996" s="168"/>
      <c r="AD996" s="168"/>
      <c r="AE996" s="168"/>
      <c r="AF996" s="168"/>
      <c r="AG996" s="168"/>
      <c r="AH996" s="168"/>
      <c r="AI996" s="168"/>
      <c r="AJ996" s="168"/>
      <c r="AK996" s="168"/>
      <c r="AL996" s="168"/>
      <c r="AM996" s="168"/>
      <c r="AN996" s="166"/>
      <c r="AO996" s="168"/>
      <c r="AP996" s="166"/>
      <c r="AQ996" s="168"/>
      <c r="AR996" s="168"/>
      <c r="AS996" s="168"/>
      <c r="AT996" s="168"/>
      <c r="AU996" s="168"/>
      <c r="AV996" s="168"/>
      <c r="AW996" s="168"/>
      <c r="AX996" s="168"/>
      <c r="AY996" s="168"/>
      <c r="AZ996" s="168"/>
      <c r="BA996" s="166"/>
      <c r="BB996" s="166"/>
      <c r="BC996" s="169"/>
      <c r="BD996" s="170"/>
      <c r="BE996" s="171"/>
      <c r="BF996" s="171"/>
      <c r="BG996" s="171"/>
      <c r="BH996" s="171"/>
      <c r="BI996" s="168"/>
      <c r="BJ996" s="168"/>
      <c r="BK996" s="168"/>
      <c r="BL996" s="168"/>
      <c r="BM996" s="168"/>
    </row>
    <row r="997">
      <c r="A997" s="163"/>
      <c r="B997" s="174"/>
      <c r="C997" s="165"/>
      <c r="D997" s="166"/>
      <c r="E997" s="166"/>
      <c r="F997" s="167"/>
      <c r="G997" s="167"/>
      <c r="H997" s="167"/>
      <c r="I997" s="163"/>
      <c r="J997" s="168"/>
      <c r="K997" s="168"/>
      <c r="L997" s="168"/>
      <c r="M997" s="166"/>
      <c r="N997" s="169"/>
      <c r="O997" s="167"/>
      <c r="P997" s="168"/>
      <c r="Q997" s="169"/>
      <c r="R997" s="168"/>
      <c r="S997" s="168"/>
      <c r="T997" s="168"/>
      <c r="U997" s="168"/>
      <c r="V997" s="168"/>
      <c r="W997" s="168"/>
      <c r="X997" s="168"/>
      <c r="Y997" s="168"/>
      <c r="Z997" s="168"/>
      <c r="AA997" s="168"/>
      <c r="AB997" s="168"/>
      <c r="AC997" s="168"/>
      <c r="AD997" s="168"/>
      <c r="AE997" s="168"/>
      <c r="AF997" s="168"/>
      <c r="AG997" s="168"/>
      <c r="AH997" s="168"/>
      <c r="AI997" s="168"/>
      <c r="AJ997" s="168"/>
      <c r="AK997" s="168"/>
      <c r="AL997" s="168"/>
      <c r="AM997" s="168"/>
      <c r="AN997" s="166"/>
      <c r="AO997" s="168"/>
      <c r="AP997" s="166"/>
      <c r="AQ997" s="168"/>
      <c r="AR997" s="168"/>
      <c r="AS997" s="168"/>
      <c r="AT997" s="168"/>
      <c r="AU997" s="168"/>
      <c r="AV997" s="168"/>
      <c r="AW997" s="168"/>
      <c r="AX997" s="168"/>
      <c r="AY997" s="168"/>
      <c r="AZ997" s="168"/>
      <c r="BA997" s="166"/>
      <c r="BB997" s="166"/>
      <c r="BC997" s="169"/>
      <c r="BD997" s="170"/>
      <c r="BE997" s="171"/>
      <c r="BF997" s="171"/>
      <c r="BG997" s="171"/>
      <c r="BH997" s="171"/>
      <c r="BI997" s="168"/>
      <c r="BJ997" s="168"/>
      <c r="BK997" s="168"/>
      <c r="BL997" s="168"/>
      <c r="BM997" s="168"/>
    </row>
    <row r="998">
      <c r="A998" s="163"/>
      <c r="B998" s="174"/>
      <c r="C998" s="165"/>
      <c r="D998" s="166"/>
      <c r="E998" s="166"/>
      <c r="F998" s="167"/>
      <c r="G998" s="167"/>
      <c r="H998" s="167"/>
      <c r="I998" s="163"/>
      <c r="J998" s="168"/>
      <c r="K998" s="168"/>
      <c r="L998" s="168"/>
      <c r="M998" s="166"/>
      <c r="N998" s="169"/>
      <c r="O998" s="167"/>
      <c r="P998" s="168"/>
      <c r="Q998" s="169"/>
      <c r="R998" s="168"/>
      <c r="S998" s="168"/>
      <c r="T998" s="168"/>
      <c r="U998" s="168"/>
      <c r="V998" s="168"/>
      <c r="W998" s="168"/>
      <c r="X998" s="168"/>
      <c r="Y998" s="168"/>
      <c r="Z998" s="168"/>
      <c r="AA998" s="168"/>
      <c r="AB998" s="168"/>
      <c r="AC998" s="168"/>
      <c r="AD998" s="168"/>
      <c r="AE998" s="168"/>
      <c r="AF998" s="168"/>
      <c r="AG998" s="168"/>
      <c r="AH998" s="168"/>
      <c r="AI998" s="168"/>
      <c r="AJ998" s="168"/>
      <c r="AK998" s="168"/>
      <c r="AL998" s="168"/>
      <c r="AM998" s="168"/>
      <c r="AN998" s="166"/>
      <c r="AO998" s="168"/>
      <c r="AP998" s="166"/>
      <c r="AQ998" s="168"/>
      <c r="AR998" s="168"/>
      <c r="AS998" s="168"/>
      <c r="AT998" s="168"/>
      <c r="AU998" s="168"/>
      <c r="AV998" s="168"/>
      <c r="AW998" s="168"/>
      <c r="AX998" s="168"/>
      <c r="AY998" s="168"/>
      <c r="AZ998" s="168"/>
      <c r="BA998" s="166"/>
      <c r="BB998" s="166"/>
      <c r="BC998" s="169"/>
      <c r="BD998" s="170"/>
      <c r="BE998" s="171"/>
      <c r="BF998" s="171"/>
      <c r="BG998" s="171"/>
      <c r="BH998" s="171"/>
      <c r="BI998" s="168"/>
      <c r="BJ998" s="168"/>
      <c r="BK998" s="168"/>
      <c r="BL998" s="168"/>
      <c r="BM998" s="168"/>
    </row>
    <row r="999">
      <c r="A999" s="163"/>
      <c r="B999" s="174"/>
      <c r="C999" s="165"/>
      <c r="D999" s="166"/>
      <c r="E999" s="166"/>
      <c r="F999" s="167"/>
      <c r="G999" s="167"/>
      <c r="H999" s="167"/>
      <c r="I999" s="163"/>
      <c r="J999" s="168"/>
      <c r="K999" s="168"/>
      <c r="L999" s="168"/>
      <c r="M999" s="166"/>
      <c r="N999" s="169"/>
      <c r="O999" s="167"/>
      <c r="P999" s="168"/>
      <c r="Q999" s="169"/>
      <c r="R999" s="168"/>
      <c r="S999" s="168"/>
      <c r="T999" s="168"/>
      <c r="U999" s="168"/>
      <c r="V999" s="168"/>
      <c r="W999" s="168"/>
      <c r="X999" s="168"/>
      <c r="Y999" s="168"/>
      <c r="Z999" s="168"/>
      <c r="AA999" s="168"/>
      <c r="AB999" s="168"/>
      <c r="AC999" s="168"/>
      <c r="AD999" s="168"/>
      <c r="AE999" s="168"/>
      <c r="AF999" s="168"/>
      <c r="AG999" s="168"/>
      <c r="AH999" s="168"/>
      <c r="AI999" s="168"/>
      <c r="AJ999" s="168"/>
      <c r="AK999" s="168"/>
      <c r="AL999" s="168"/>
      <c r="AM999" s="168"/>
      <c r="AN999" s="166"/>
      <c r="AO999" s="168"/>
      <c r="AP999" s="166"/>
      <c r="AQ999" s="168"/>
      <c r="AR999" s="168"/>
      <c r="AS999" s="168"/>
      <c r="AT999" s="168"/>
      <c r="AU999" s="168"/>
      <c r="AV999" s="168"/>
      <c r="AW999" s="168"/>
      <c r="AX999" s="168"/>
      <c r="AY999" s="168"/>
      <c r="AZ999" s="168"/>
      <c r="BA999" s="166"/>
      <c r="BB999" s="166"/>
      <c r="BC999" s="169"/>
      <c r="BD999" s="170"/>
      <c r="BE999" s="171"/>
      <c r="BF999" s="171"/>
      <c r="BG999" s="171"/>
      <c r="BH999" s="171"/>
      <c r="BI999" s="168"/>
      <c r="BJ999" s="168"/>
      <c r="BK999" s="168"/>
      <c r="BL999" s="168"/>
      <c r="BM999" s="168"/>
    </row>
    <row r="1000">
      <c r="A1000" s="163"/>
      <c r="B1000" s="174"/>
      <c r="C1000" s="165"/>
      <c r="D1000" s="166"/>
      <c r="E1000" s="166"/>
      <c r="F1000" s="167"/>
      <c r="G1000" s="167"/>
      <c r="H1000" s="167"/>
      <c r="I1000" s="163"/>
      <c r="J1000" s="168"/>
      <c r="K1000" s="168"/>
      <c r="L1000" s="168"/>
      <c r="M1000" s="166"/>
      <c r="N1000" s="169"/>
      <c r="O1000" s="167"/>
      <c r="P1000" s="168"/>
      <c r="Q1000" s="169"/>
      <c r="R1000" s="168"/>
      <c r="S1000" s="168"/>
      <c r="T1000" s="168"/>
      <c r="U1000" s="168"/>
      <c r="V1000" s="168"/>
      <c r="W1000" s="168"/>
      <c r="X1000" s="168"/>
      <c r="Y1000" s="168"/>
      <c r="Z1000" s="168"/>
      <c r="AA1000" s="168"/>
      <c r="AB1000" s="168"/>
      <c r="AC1000" s="168"/>
      <c r="AD1000" s="168"/>
      <c r="AE1000" s="168"/>
      <c r="AF1000" s="168"/>
      <c r="AG1000" s="168"/>
      <c r="AH1000" s="168"/>
      <c r="AI1000" s="168"/>
      <c r="AJ1000" s="168"/>
      <c r="AK1000" s="168"/>
      <c r="AL1000" s="168"/>
      <c r="AM1000" s="168"/>
      <c r="AN1000" s="166"/>
      <c r="AO1000" s="168"/>
      <c r="AP1000" s="166"/>
      <c r="AQ1000" s="168"/>
      <c r="AR1000" s="168"/>
      <c r="AS1000" s="168"/>
      <c r="AT1000" s="168"/>
      <c r="AU1000" s="168"/>
      <c r="AV1000" s="168"/>
      <c r="AW1000" s="168"/>
      <c r="AX1000" s="168"/>
      <c r="AY1000" s="168"/>
      <c r="AZ1000" s="168"/>
      <c r="BA1000" s="166"/>
      <c r="BB1000" s="166"/>
      <c r="BC1000" s="169"/>
      <c r="BD1000" s="170"/>
      <c r="BE1000" s="171"/>
      <c r="BF1000" s="171"/>
      <c r="BG1000" s="171"/>
      <c r="BH1000" s="171"/>
      <c r="BI1000" s="168"/>
      <c r="BJ1000" s="168"/>
      <c r="BK1000" s="168"/>
      <c r="BL1000" s="168"/>
      <c r="BM1000" s="168"/>
    </row>
    <row r="1001">
      <c r="A1001" s="163"/>
      <c r="B1001" s="174"/>
      <c r="C1001" s="165"/>
      <c r="D1001" s="166"/>
      <c r="E1001" s="166"/>
      <c r="F1001" s="167"/>
      <c r="G1001" s="167"/>
      <c r="H1001" s="167"/>
      <c r="I1001" s="163"/>
      <c r="J1001" s="168"/>
      <c r="K1001" s="168"/>
      <c r="L1001" s="168"/>
      <c r="M1001" s="166"/>
      <c r="N1001" s="169"/>
      <c r="O1001" s="167"/>
      <c r="P1001" s="168"/>
      <c r="Q1001" s="169"/>
      <c r="R1001" s="168"/>
      <c r="S1001" s="168"/>
      <c r="T1001" s="168"/>
      <c r="U1001" s="168"/>
      <c r="V1001" s="168"/>
      <c r="W1001" s="168"/>
      <c r="X1001" s="168"/>
      <c r="Y1001" s="168"/>
      <c r="Z1001" s="168"/>
      <c r="AA1001" s="168"/>
      <c r="AB1001" s="168"/>
      <c r="AC1001" s="168"/>
      <c r="AD1001" s="168"/>
      <c r="AE1001" s="168"/>
      <c r="AF1001" s="168"/>
      <c r="AG1001" s="168"/>
      <c r="AH1001" s="168"/>
      <c r="AI1001" s="168"/>
      <c r="AJ1001" s="168"/>
      <c r="AK1001" s="168"/>
      <c r="AL1001" s="168"/>
      <c r="AM1001" s="168"/>
      <c r="AN1001" s="166"/>
      <c r="AO1001" s="168"/>
      <c r="AP1001" s="166"/>
      <c r="AQ1001" s="168"/>
      <c r="AR1001" s="168"/>
      <c r="AS1001" s="168"/>
      <c r="AT1001" s="168"/>
      <c r="AU1001" s="168"/>
      <c r="AV1001" s="168"/>
      <c r="AW1001" s="168"/>
      <c r="AX1001" s="168"/>
      <c r="AY1001" s="168"/>
      <c r="AZ1001" s="168"/>
      <c r="BA1001" s="166"/>
      <c r="BB1001" s="166"/>
      <c r="BC1001" s="169"/>
      <c r="BD1001" s="170"/>
      <c r="BE1001" s="171"/>
      <c r="BF1001" s="171"/>
      <c r="BG1001" s="171"/>
      <c r="BH1001" s="171"/>
      <c r="BI1001" s="168"/>
      <c r="BJ1001" s="168"/>
      <c r="BK1001" s="168"/>
      <c r="BL1001" s="168"/>
      <c r="BM1001" s="168"/>
    </row>
    <row r="1002">
      <c r="A1002" s="163"/>
      <c r="B1002" s="174"/>
      <c r="C1002" s="165"/>
      <c r="D1002" s="166"/>
      <c r="E1002" s="166"/>
      <c r="F1002" s="167"/>
      <c r="G1002" s="167"/>
      <c r="H1002" s="167"/>
      <c r="I1002" s="163"/>
      <c r="J1002" s="168"/>
      <c r="K1002" s="168"/>
      <c r="L1002" s="168"/>
      <c r="M1002" s="166"/>
      <c r="N1002" s="169"/>
      <c r="O1002" s="167"/>
      <c r="P1002" s="168"/>
      <c r="Q1002" s="169"/>
      <c r="R1002" s="168"/>
      <c r="S1002" s="168"/>
      <c r="T1002" s="168"/>
      <c r="U1002" s="168"/>
      <c r="V1002" s="168"/>
      <c r="W1002" s="168"/>
      <c r="X1002" s="168"/>
      <c r="Y1002" s="168"/>
      <c r="Z1002" s="168"/>
      <c r="AA1002" s="168"/>
      <c r="AB1002" s="168"/>
      <c r="AC1002" s="168"/>
      <c r="AD1002" s="168"/>
      <c r="AE1002" s="168"/>
      <c r="AF1002" s="168"/>
      <c r="AG1002" s="168"/>
      <c r="AH1002" s="168"/>
      <c r="AI1002" s="168"/>
      <c r="AJ1002" s="168"/>
      <c r="AK1002" s="168"/>
      <c r="AL1002" s="168"/>
      <c r="AM1002" s="168"/>
      <c r="AN1002" s="166"/>
      <c r="AO1002" s="168"/>
      <c r="AP1002" s="166"/>
      <c r="AQ1002" s="168"/>
      <c r="AR1002" s="168"/>
      <c r="AS1002" s="168"/>
      <c r="AT1002" s="168"/>
      <c r="AU1002" s="168"/>
      <c r="AV1002" s="168"/>
      <c r="AW1002" s="168"/>
      <c r="AX1002" s="168"/>
      <c r="AY1002" s="168"/>
      <c r="AZ1002" s="168"/>
      <c r="BA1002" s="166"/>
      <c r="BB1002" s="166"/>
      <c r="BC1002" s="169"/>
      <c r="BD1002" s="170"/>
      <c r="BE1002" s="171"/>
      <c r="BF1002" s="171"/>
      <c r="BG1002" s="171"/>
      <c r="BH1002" s="171"/>
      <c r="BI1002" s="168"/>
      <c r="BJ1002" s="168"/>
      <c r="BK1002" s="168"/>
      <c r="BL1002" s="168"/>
      <c r="BM1002" s="168"/>
    </row>
    <row r="1003">
      <c r="A1003" s="163"/>
      <c r="B1003" s="174"/>
      <c r="C1003" s="165"/>
      <c r="D1003" s="166"/>
      <c r="E1003" s="166"/>
      <c r="F1003" s="167"/>
      <c r="G1003" s="167"/>
      <c r="H1003" s="167"/>
      <c r="I1003" s="163"/>
      <c r="J1003" s="168"/>
      <c r="K1003" s="168"/>
      <c r="L1003" s="168"/>
      <c r="M1003" s="166"/>
      <c r="N1003" s="169"/>
      <c r="O1003" s="167"/>
      <c r="P1003" s="168"/>
      <c r="Q1003" s="169"/>
      <c r="R1003" s="168"/>
      <c r="S1003" s="168"/>
      <c r="T1003" s="168"/>
      <c r="U1003" s="168"/>
      <c r="V1003" s="168"/>
      <c r="W1003" s="168"/>
      <c r="X1003" s="168"/>
      <c r="Y1003" s="168"/>
      <c r="Z1003" s="168"/>
      <c r="AA1003" s="168"/>
      <c r="AB1003" s="168"/>
      <c r="AC1003" s="168"/>
      <c r="AD1003" s="168"/>
      <c r="AE1003" s="168"/>
      <c r="AF1003" s="168"/>
      <c r="AG1003" s="168"/>
      <c r="AH1003" s="168"/>
      <c r="AI1003" s="168"/>
      <c r="AJ1003" s="168"/>
      <c r="AK1003" s="168"/>
      <c r="AL1003" s="168"/>
      <c r="AM1003" s="168"/>
      <c r="AN1003" s="166"/>
      <c r="AO1003" s="168"/>
      <c r="AP1003" s="166"/>
      <c r="AQ1003" s="168"/>
      <c r="AR1003" s="168"/>
      <c r="AS1003" s="168"/>
      <c r="AT1003" s="168"/>
      <c r="AU1003" s="168"/>
      <c r="AV1003" s="168"/>
      <c r="AW1003" s="168"/>
      <c r="AX1003" s="168"/>
      <c r="AY1003" s="168"/>
      <c r="AZ1003" s="168"/>
      <c r="BA1003" s="166"/>
      <c r="BB1003" s="166"/>
      <c r="BC1003" s="169"/>
      <c r="BD1003" s="170"/>
      <c r="BE1003" s="171"/>
      <c r="BF1003" s="171"/>
      <c r="BG1003" s="171"/>
      <c r="BH1003" s="171"/>
      <c r="BI1003" s="168"/>
      <c r="BJ1003" s="168"/>
      <c r="BK1003" s="168"/>
      <c r="BL1003" s="168"/>
      <c r="BM1003" s="168"/>
    </row>
    <row r="1004">
      <c r="A1004" s="163"/>
      <c r="B1004" s="174"/>
      <c r="C1004" s="165"/>
      <c r="D1004" s="166"/>
      <c r="E1004" s="166"/>
      <c r="F1004" s="167"/>
      <c r="G1004" s="167"/>
      <c r="H1004" s="167"/>
      <c r="I1004" s="163"/>
      <c r="J1004" s="168"/>
      <c r="K1004" s="168"/>
      <c r="L1004" s="168"/>
      <c r="M1004" s="166"/>
      <c r="N1004" s="169"/>
      <c r="O1004" s="167"/>
      <c r="P1004" s="168"/>
      <c r="Q1004" s="169"/>
      <c r="R1004" s="168"/>
      <c r="S1004" s="168"/>
      <c r="T1004" s="168"/>
      <c r="U1004" s="168"/>
      <c r="V1004" s="168"/>
      <c r="W1004" s="168"/>
      <c r="X1004" s="168"/>
      <c r="Y1004" s="168"/>
      <c r="Z1004" s="168"/>
      <c r="AA1004" s="168"/>
      <c r="AB1004" s="168"/>
      <c r="AC1004" s="168"/>
      <c r="AD1004" s="168"/>
      <c r="AE1004" s="168"/>
      <c r="AF1004" s="168"/>
      <c r="AG1004" s="168"/>
      <c r="AH1004" s="168"/>
      <c r="AI1004" s="168"/>
      <c r="AJ1004" s="168"/>
      <c r="AK1004" s="168"/>
      <c r="AL1004" s="168"/>
      <c r="AM1004" s="168"/>
      <c r="AN1004" s="166"/>
      <c r="AO1004" s="168"/>
      <c r="AP1004" s="166"/>
      <c r="AQ1004" s="168"/>
      <c r="AR1004" s="168"/>
      <c r="AS1004" s="168"/>
      <c r="AT1004" s="168"/>
      <c r="AU1004" s="168"/>
      <c r="AV1004" s="168"/>
      <c r="AW1004" s="168"/>
      <c r="AX1004" s="168"/>
      <c r="AY1004" s="168"/>
      <c r="AZ1004" s="168"/>
      <c r="BA1004" s="166"/>
      <c r="BB1004" s="166"/>
      <c r="BC1004" s="169"/>
      <c r="BD1004" s="170"/>
      <c r="BE1004" s="171"/>
      <c r="BF1004" s="171"/>
      <c r="BG1004" s="171"/>
      <c r="BH1004" s="171"/>
      <c r="BI1004" s="168"/>
      <c r="BJ1004" s="168"/>
      <c r="BK1004" s="168"/>
      <c r="BL1004" s="168"/>
      <c r="BM1004" s="168"/>
    </row>
    <row r="1005">
      <c r="A1005" s="163"/>
      <c r="B1005" s="174"/>
      <c r="C1005" s="165"/>
      <c r="D1005" s="166"/>
      <c r="E1005" s="166"/>
      <c r="F1005" s="167"/>
      <c r="G1005" s="167"/>
      <c r="H1005" s="167"/>
      <c r="I1005" s="163"/>
      <c r="J1005" s="168"/>
      <c r="K1005" s="168"/>
      <c r="L1005" s="168"/>
      <c r="M1005" s="166"/>
      <c r="N1005" s="169"/>
      <c r="O1005" s="167"/>
      <c r="P1005" s="168"/>
      <c r="Q1005" s="169"/>
      <c r="R1005" s="168"/>
      <c r="S1005" s="168"/>
      <c r="T1005" s="168"/>
      <c r="U1005" s="168"/>
      <c r="V1005" s="168"/>
      <c r="W1005" s="168"/>
      <c r="X1005" s="168"/>
      <c r="Y1005" s="168"/>
      <c r="Z1005" s="168"/>
      <c r="AA1005" s="168"/>
      <c r="AB1005" s="168"/>
      <c r="AC1005" s="168"/>
      <c r="AD1005" s="168"/>
      <c r="AE1005" s="168"/>
      <c r="AF1005" s="168"/>
      <c r="AG1005" s="168"/>
      <c r="AH1005" s="168"/>
      <c r="AI1005" s="168"/>
      <c r="AJ1005" s="168"/>
      <c r="AK1005" s="168"/>
      <c r="AL1005" s="168"/>
      <c r="AM1005" s="168"/>
      <c r="AN1005" s="166"/>
      <c r="AO1005" s="168"/>
      <c r="AP1005" s="166"/>
      <c r="AQ1005" s="168"/>
      <c r="AR1005" s="168"/>
      <c r="AS1005" s="168"/>
      <c r="AT1005" s="168"/>
      <c r="AU1005" s="168"/>
      <c r="AV1005" s="168"/>
      <c r="AW1005" s="168"/>
      <c r="AX1005" s="168"/>
      <c r="AY1005" s="168"/>
      <c r="AZ1005" s="168"/>
      <c r="BA1005" s="166"/>
      <c r="BB1005" s="166"/>
      <c r="BC1005" s="169"/>
      <c r="BD1005" s="170"/>
      <c r="BE1005" s="171"/>
      <c r="BF1005" s="171"/>
      <c r="BG1005" s="171"/>
      <c r="BH1005" s="171"/>
      <c r="BI1005" s="168"/>
      <c r="BJ1005" s="168"/>
      <c r="BK1005" s="168"/>
      <c r="BL1005" s="168"/>
      <c r="BM1005" s="168"/>
    </row>
    <row r="1006">
      <c r="A1006" s="163"/>
      <c r="B1006" s="174"/>
      <c r="C1006" s="165"/>
      <c r="D1006" s="166"/>
      <c r="E1006" s="166"/>
      <c r="F1006" s="167"/>
      <c r="G1006" s="167"/>
      <c r="H1006" s="167"/>
      <c r="I1006" s="163"/>
      <c r="J1006" s="168"/>
      <c r="K1006" s="168"/>
      <c r="L1006" s="168"/>
      <c r="M1006" s="166"/>
      <c r="N1006" s="169"/>
      <c r="O1006" s="167"/>
      <c r="P1006" s="168"/>
      <c r="Q1006" s="169"/>
      <c r="R1006" s="168"/>
      <c r="S1006" s="168"/>
      <c r="T1006" s="168"/>
      <c r="U1006" s="168"/>
      <c r="V1006" s="168"/>
      <c r="W1006" s="168"/>
      <c r="X1006" s="168"/>
      <c r="Y1006" s="168"/>
      <c r="Z1006" s="168"/>
      <c r="AA1006" s="168"/>
      <c r="AB1006" s="168"/>
      <c r="AC1006" s="168"/>
      <c r="AD1006" s="168"/>
      <c r="AE1006" s="168"/>
      <c r="AF1006" s="168"/>
      <c r="AG1006" s="168"/>
      <c r="AH1006" s="168"/>
      <c r="AI1006" s="168"/>
      <c r="AJ1006" s="168"/>
      <c r="AK1006" s="168"/>
      <c r="AL1006" s="168"/>
      <c r="AM1006" s="168"/>
      <c r="AN1006" s="166"/>
      <c r="AO1006" s="168"/>
      <c r="AP1006" s="166"/>
      <c r="AQ1006" s="168"/>
      <c r="AR1006" s="168"/>
      <c r="AS1006" s="168"/>
      <c r="AT1006" s="168"/>
      <c r="AU1006" s="168"/>
      <c r="AV1006" s="168"/>
      <c r="AW1006" s="168"/>
      <c r="AX1006" s="168"/>
      <c r="AY1006" s="168"/>
      <c r="AZ1006" s="168"/>
      <c r="BA1006" s="166"/>
      <c r="BB1006" s="166"/>
      <c r="BC1006" s="169"/>
      <c r="BD1006" s="170"/>
      <c r="BE1006" s="171"/>
      <c r="BF1006" s="171"/>
      <c r="BG1006" s="171"/>
      <c r="BH1006" s="171"/>
      <c r="BI1006" s="168"/>
      <c r="BJ1006" s="168"/>
      <c r="BK1006" s="168"/>
      <c r="BL1006" s="168"/>
      <c r="BM1006" s="168"/>
    </row>
    <row r="1007">
      <c r="A1007" s="163"/>
      <c r="B1007" s="174"/>
      <c r="C1007" s="165"/>
      <c r="D1007" s="166"/>
      <c r="E1007" s="166"/>
      <c r="F1007" s="167"/>
      <c r="G1007" s="167"/>
      <c r="H1007" s="167"/>
      <c r="I1007" s="163"/>
      <c r="J1007" s="168"/>
      <c r="K1007" s="168"/>
      <c r="L1007" s="168"/>
      <c r="M1007" s="166"/>
      <c r="N1007" s="169"/>
      <c r="O1007" s="167"/>
      <c r="P1007" s="168"/>
      <c r="Q1007" s="169"/>
      <c r="R1007" s="168"/>
      <c r="S1007" s="168"/>
      <c r="T1007" s="168"/>
      <c r="U1007" s="168"/>
      <c r="V1007" s="168"/>
      <c r="W1007" s="168"/>
      <c r="X1007" s="168"/>
      <c r="Y1007" s="168"/>
      <c r="Z1007" s="168"/>
      <c r="AA1007" s="168"/>
      <c r="AB1007" s="168"/>
      <c r="AC1007" s="168"/>
      <c r="AD1007" s="168"/>
      <c r="AE1007" s="168"/>
      <c r="AF1007" s="168"/>
      <c r="AG1007" s="168"/>
      <c r="AH1007" s="168"/>
      <c r="AI1007" s="168"/>
      <c r="AJ1007" s="168"/>
      <c r="AK1007" s="168"/>
      <c r="AL1007" s="168"/>
      <c r="AM1007" s="168"/>
      <c r="AN1007" s="166"/>
      <c r="AO1007" s="168"/>
      <c r="AP1007" s="166"/>
      <c r="AQ1007" s="168"/>
      <c r="AR1007" s="168"/>
      <c r="AS1007" s="168"/>
      <c r="AT1007" s="168"/>
      <c r="AU1007" s="168"/>
      <c r="AV1007" s="168"/>
      <c r="AW1007" s="168"/>
      <c r="AX1007" s="168"/>
      <c r="AY1007" s="168"/>
      <c r="AZ1007" s="168"/>
      <c r="BA1007" s="166"/>
      <c r="BB1007" s="166"/>
      <c r="BC1007" s="169"/>
      <c r="BD1007" s="170"/>
      <c r="BE1007" s="171"/>
      <c r="BF1007" s="171"/>
      <c r="BG1007" s="171"/>
      <c r="BH1007" s="171"/>
      <c r="BI1007" s="168"/>
      <c r="BJ1007" s="168"/>
      <c r="BK1007" s="168"/>
      <c r="BL1007" s="168"/>
      <c r="BM1007" s="168"/>
    </row>
    <row r="1008">
      <c r="A1008" s="163"/>
      <c r="B1008" s="174"/>
      <c r="C1008" s="165"/>
      <c r="D1008" s="166"/>
      <c r="E1008" s="166"/>
      <c r="F1008" s="167"/>
      <c r="G1008" s="167"/>
      <c r="H1008" s="167"/>
      <c r="I1008" s="163"/>
      <c r="J1008" s="168"/>
      <c r="K1008" s="168"/>
      <c r="L1008" s="168"/>
      <c r="M1008" s="166"/>
      <c r="N1008" s="169"/>
      <c r="O1008" s="167"/>
      <c r="P1008" s="168"/>
      <c r="Q1008" s="169"/>
      <c r="R1008" s="168"/>
      <c r="S1008" s="168"/>
      <c r="T1008" s="168"/>
      <c r="U1008" s="168"/>
      <c r="V1008" s="168"/>
      <c r="W1008" s="168"/>
      <c r="X1008" s="168"/>
      <c r="Y1008" s="168"/>
      <c r="Z1008" s="168"/>
      <c r="AA1008" s="168"/>
      <c r="AB1008" s="168"/>
      <c r="AC1008" s="168"/>
      <c r="AD1008" s="168"/>
      <c r="AE1008" s="168"/>
      <c r="AF1008" s="168"/>
      <c r="AG1008" s="168"/>
      <c r="AH1008" s="168"/>
      <c r="AI1008" s="168"/>
      <c r="AJ1008" s="168"/>
      <c r="AK1008" s="168"/>
      <c r="AL1008" s="168"/>
      <c r="AM1008" s="168"/>
      <c r="AN1008" s="166"/>
      <c r="AO1008" s="168"/>
      <c r="AP1008" s="166"/>
      <c r="AQ1008" s="168"/>
      <c r="AR1008" s="168"/>
      <c r="AS1008" s="168"/>
      <c r="AT1008" s="168"/>
      <c r="AU1008" s="168"/>
      <c r="AV1008" s="168"/>
      <c r="AW1008" s="168"/>
      <c r="AX1008" s="168"/>
      <c r="AY1008" s="168"/>
      <c r="AZ1008" s="168"/>
      <c r="BA1008" s="166"/>
      <c r="BB1008" s="166"/>
      <c r="BC1008" s="169"/>
      <c r="BD1008" s="170"/>
      <c r="BE1008" s="171"/>
      <c r="BF1008" s="171"/>
      <c r="BG1008" s="171"/>
      <c r="BH1008" s="171"/>
      <c r="BI1008" s="168"/>
      <c r="BJ1008" s="168"/>
      <c r="BK1008" s="168"/>
      <c r="BL1008" s="168"/>
      <c r="BM1008" s="168"/>
    </row>
    <row r="1009">
      <c r="A1009" s="163"/>
      <c r="B1009" s="174"/>
      <c r="C1009" s="165"/>
      <c r="D1009" s="166"/>
      <c r="E1009" s="166"/>
      <c r="F1009" s="167"/>
      <c r="G1009" s="167"/>
      <c r="H1009" s="167"/>
      <c r="I1009" s="163"/>
      <c r="J1009" s="168"/>
      <c r="K1009" s="168"/>
      <c r="L1009" s="168"/>
      <c r="M1009" s="166"/>
      <c r="N1009" s="169"/>
      <c r="O1009" s="167"/>
      <c r="P1009" s="168"/>
      <c r="Q1009" s="169"/>
      <c r="R1009" s="168"/>
      <c r="S1009" s="168"/>
      <c r="T1009" s="168"/>
      <c r="U1009" s="168"/>
      <c r="V1009" s="168"/>
      <c r="W1009" s="168"/>
      <c r="X1009" s="168"/>
      <c r="Y1009" s="168"/>
      <c r="Z1009" s="168"/>
      <c r="AA1009" s="168"/>
      <c r="AB1009" s="168"/>
      <c r="AC1009" s="168"/>
      <c r="AD1009" s="168"/>
      <c r="AE1009" s="168"/>
      <c r="AF1009" s="168"/>
      <c r="AG1009" s="168"/>
      <c r="AH1009" s="168"/>
      <c r="AI1009" s="168"/>
      <c r="AJ1009" s="168"/>
      <c r="AK1009" s="168"/>
      <c r="AL1009" s="168"/>
      <c r="AM1009" s="168"/>
      <c r="AN1009" s="166"/>
      <c r="AO1009" s="168"/>
      <c r="AP1009" s="166"/>
      <c r="AQ1009" s="168"/>
      <c r="AR1009" s="168"/>
      <c r="AS1009" s="168"/>
      <c r="AT1009" s="168"/>
      <c r="AU1009" s="168"/>
      <c r="AV1009" s="168"/>
      <c r="AW1009" s="168"/>
      <c r="AX1009" s="168"/>
      <c r="AY1009" s="168"/>
      <c r="AZ1009" s="168"/>
      <c r="BA1009" s="166"/>
      <c r="BB1009" s="166"/>
      <c r="BC1009" s="169"/>
      <c r="BD1009" s="170"/>
      <c r="BE1009" s="171"/>
      <c r="BF1009" s="171"/>
      <c r="BG1009" s="171"/>
      <c r="BH1009" s="171"/>
      <c r="BI1009" s="168"/>
      <c r="BJ1009" s="168"/>
      <c r="BK1009" s="168"/>
      <c r="BL1009" s="168"/>
      <c r="BM1009" s="168"/>
    </row>
    <row r="1010">
      <c r="A1010" s="163"/>
      <c r="B1010" s="174"/>
      <c r="C1010" s="165"/>
      <c r="D1010" s="166"/>
      <c r="E1010" s="166"/>
      <c r="F1010" s="167"/>
      <c r="G1010" s="167"/>
      <c r="H1010" s="167"/>
      <c r="I1010" s="163"/>
      <c r="J1010" s="168"/>
      <c r="K1010" s="168"/>
      <c r="L1010" s="168"/>
      <c r="M1010" s="166"/>
      <c r="N1010" s="169"/>
      <c r="O1010" s="167"/>
      <c r="P1010" s="168"/>
      <c r="Q1010" s="169"/>
      <c r="R1010" s="168"/>
      <c r="S1010" s="168"/>
      <c r="T1010" s="168"/>
      <c r="U1010" s="168"/>
      <c r="V1010" s="168"/>
      <c r="W1010" s="168"/>
      <c r="X1010" s="168"/>
      <c r="Y1010" s="168"/>
      <c r="Z1010" s="168"/>
      <c r="AA1010" s="168"/>
      <c r="AB1010" s="168"/>
      <c r="AC1010" s="168"/>
      <c r="AD1010" s="168"/>
      <c r="AE1010" s="168"/>
      <c r="AF1010" s="168"/>
      <c r="AG1010" s="168"/>
      <c r="AH1010" s="168"/>
      <c r="AI1010" s="168"/>
      <c r="AJ1010" s="168"/>
      <c r="AK1010" s="168"/>
      <c r="AL1010" s="168"/>
      <c r="AM1010" s="168"/>
      <c r="AN1010" s="166"/>
      <c r="AO1010" s="168"/>
      <c r="AP1010" s="166"/>
      <c r="AQ1010" s="168"/>
      <c r="AR1010" s="168"/>
      <c r="AS1010" s="168"/>
      <c r="AT1010" s="168"/>
      <c r="AU1010" s="168"/>
      <c r="AV1010" s="168"/>
      <c r="AW1010" s="168"/>
      <c r="AX1010" s="168"/>
      <c r="AY1010" s="168"/>
      <c r="AZ1010" s="168"/>
      <c r="BA1010" s="166"/>
      <c r="BB1010" s="166"/>
      <c r="BC1010" s="169"/>
      <c r="BD1010" s="170"/>
      <c r="BE1010" s="171"/>
      <c r="BF1010" s="171"/>
      <c r="BG1010" s="171"/>
      <c r="BH1010" s="171"/>
      <c r="BI1010" s="168"/>
      <c r="BJ1010" s="168"/>
      <c r="BK1010" s="168"/>
      <c r="BL1010" s="168"/>
      <c r="BM1010" s="168"/>
    </row>
    <row r="1011">
      <c r="A1011" s="163"/>
      <c r="B1011" s="174"/>
      <c r="C1011" s="165"/>
      <c r="D1011" s="166"/>
      <c r="E1011" s="166"/>
      <c r="F1011" s="167"/>
      <c r="G1011" s="167"/>
      <c r="H1011" s="167"/>
      <c r="I1011" s="163"/>
      <c r="J1011" s="168"/>
      <c r="K1011" s="168"/>
      <c r="L1011" s="168"/>
      <c r="M1011" s="166"/>
      <c r="N1011" s="169"/>
      <c r="O1011" s="167"/>
      <c r="P1011" s="168"/>
      <c r="Q1011" s="169"/>
      <c r="R1011" s="168"/>
      <c r="S1011" s="168"/>
      <c r="T1011" s="168"/>
      <c r="U1011" s="168"/>
      <c r="V1011" s="168"/>
      <c r="W1011" s="168"/>
      <c r="X1011" s="168"/>
      <c r="Y1011" s="168"/>
      <c r="Z1011" s="168"/>
      <c r="AA1011" s="168"/>
      <c r="AB1011" s="168"/>
      <c r="AC1011" s="168"/>
      <c r="AD1011" s="168"/>
      <c r="AE1011" s="168"/>
      <c r="AF1011" s="168"/>
      <c r="AG1011" s="168"/>
      <c r="AH1011" s="168"/>
      <c r="AI1011" s="168"/>
      <c r="AJ1011" s="168"/>
      <c r="AK1011" s="168"/>
      <c r="AL1011" s="168"/>
      <c r="AM1011" s="168"/>
      <c r="AN1011" s="166"/>
      <c r="AO1011" s="168"/>
      <c r="AP1011" s="166"/>
      <c r="AQ1011" s="168"/>
      <c r="AR1011" s="168"/>
      <c r="AS1011" s="168"/>
      <c r="AT1011" s="168"/>
      <c r="AU1011" s="168"/>
      <c r="AV1011" s="168"/>
      <c r="AW1011" s="168"/>
      <c r="AX1011" s="168"/>
      <c r="AY1011" s="168"/>
      <c r="AZ1011" s="168"/>
      <c r="BA1011" s="166"/>
      <c r="BB1011" s="166"/>
      <c r="BC1011" s="169"/>
      <c r="BD1011" s="170"/>
      <c r="BE1011" s="171"/>
      <c r="BF1011" s="171"/>
      <c r="BG1011" s="171"/>
      <c r="BH1011" s="171"/>
      <c r="BI1011" s="168"/>
      <c r="BJ1011" s="168"/>
      <c r="BK1011" s="168"/>
      <c r="BL1011" s="168"/>
      <c r="BM1011" s="168"/>
    </row>
    <row r="1012">
      <c r="A1012" s="163"/>
      <c r="B1012" s="174"/>
      <c r="C1012" s="165"/>
      <c r="D1012" s="166"/>
      <c r="E1012" s="166"/>
      <c r="F1012" s="167"/>
      <c r="G1012" s="167"/>
      <c r="H1012" s="167"/>
      <c r="I1012" s="163"/>
      <c r="J1012" s="168"/>
      <c r="K1012" s="168"/>
      <c r="L1012" s="168"/>
      <c r="M1012" s="166"/>
      <c r="N1012" s="169"/>
      <c r="O1012" s="167"/>
      <c r="P1012" s="168"/>
      <c r="Q1012" s="169"/>
      <c r="R1012" s="168"/>
      <c r="S1012" s="168"/>
      <c r="T1012" s="168"/>
      <c r="U1012" s="168"/>
      <c r="V1012" s="168"/>
      <c r="W1012" s="168"/>
      <c r="X1012" s="168"/>
      <c r="Y1012" s="168"/>
      <c r="Z1012" s="168"/>
      <c r="AA1012" s="168"/>
      <c r="AB1012" s="168"/>
      <c r="AC1012" s="168"/>
      <c r="AD1012" s="168"/>
      <c r="AE1012" s="168"/>
      <c r="AF1012" s="168"/>
      <c r="AG1012" s="168"/>
      <c r="AH1012" s="168"/>
      <c r="AI1012" s="168"/>
      <c r="AJ1012" s="168"/>
      <c r="AK1012" s="168"/>
      <c r="AL1012" s="168"/>
      <c r="AM1012" s="168"/>
      <c r="AN1012" s="166"/>
      <c r="AO1012" s="168"/>
      <c r="AP1012" s="166"/>
      <c r="AQ1012" s="168"/>
      <c r="AR1012" s="168"/>
      <c r="AS1012" s="168"/>
      <c r="AT1012" s="168"/>
      <c r="AU1012" s="168"/>
      <c r="AV1012" s="168"/>
      <c r="AW1012" s="168"/>
      <c r="AX1012" s="168"/>
      <c r="AY1012" s="168"/>
      <c r="AZ1012" s="168"/>
      <c r="BA1012" s="166"/>
      <c r="BB1012" s="166"/>
      <c r="BC1012" s="169"/>
      <c r="BD1012" s="170"/>
      <c r="BE1012" s="171"/>
      <c r="BF1012" s="171"/>
      <c r="BG1012" s="171"/>
      <c r="BH1012" s="171"/>
      <c r="BI1012" s="168"/>
      <c r="BJ1012" s="168"/>
      <c r="BK1012" s="168"/>
      <c r="BL1012" s="168"/>
      <c r="BM1012" s="168"/>
    </row>
    <row r="1013">
      <c r="A1013" s="163"/>
      <c r="B1013" s="174"/>
      <c r="C1013" s="165"/>
      <c r="D1013" s="166"/>
      <c r="E1013" s="166"/>
      <c r="F1013" s="167"/>
      <c r="G1013" s="167"/>
      <c r="H1013" s="167"/>
      <c r="I1013" s="163"/>
      <c r="J1013" s="168"/>
      <c r="K1013" s="168"/>
      <c r="L1013" s="168"/>
      <c r="M1013" s="166"/>
      <c r="N1013" s="169"/>
      <c r="O1013" s="167"/>
      <c r="P1013" s="168"/>
      <c r="Q1013" s="169"/>
      <c r="R1013" s="168"/>
      <c r="S1013" s="168"/>
      <c r="T1013" s="168"/>
      <c r="U1013" s="168"/>
      <c r="V1013" s="168"/>
      <c r="W1013" s="168"/>
      <c r="X1013" s="168"/>
      <c r="Y1013" s="168"/>
      <c r="Z1013" s="168"/>
      <c r="AA1013" s="168"/>
      <c r="AB1013" s="168"/>
      <c r="AC1013" s="168"/>
      <c r="AD1013" s="168"/>
      <c r="AE1013" s="168"/>
      <c r="AF1013" s="168"/>
      <c r="AG1013" s="168"/>
      <c r="AH1013" s="168"/>
      <c r="AI1013" s="168"/>
      <c r="AJ1013" s="168"/>
      <c r="AK1013" s="168"/>
      <c r="AL1013" s="168"/>
      <c r="AM1013" s="168"/>
      <c r="AN1013" s="166"/>
      <c r="AO1013" s="168"/>
      <c r="AP1013" s="166"/>
      <c r="AQ1013" s="168"/>
      <c r="AR1013" s="168"/>
      <c r="AS1013" s="168"/>
      <c r="AT1013" s="168"/>
      <c r="AU1013" s="168"/>
      <c r="AV1013" s="168"/>
      <c r="AW1013" s="168"/>
      <c r="AX1013" s="168"/>
      <c r="AY1013" s="168"/>
      <c r="AZ1013" s="168"/>
      <c r="BA1013" s="166"/>
      <c r="BB1013" s="166"/>
      <c r="BC1013" s="169"/>
      <c r="BD1013" s="170"/>
      <c r="BE1013" s="171"/>
      <c r="BF1013" s="171"/>
      <c r="BG1013" s="171"/>
      <c r="BH1013" s="171"/>
      <c r="BI1013" s="168"/>
      <c r="BJ1013" s="168"/>
      <c r="BK1013" s="168"/>
      <c r="BL1013" s="168"/>
      <c r="BM1013" s="168"/>
    </row>
    <row r="1014">
      <c r="A1014" s="163"/>
      <c r="B1014" s="174"/>
      <c r="C1014" s="165"/>
      <c r="D1014" s="166"/>
      <c r="E1014" s="166"/>
      <c r="F1014" s="167"/>
      <c r="G1014" s="167"/>
      <c r="H1014" s="167"/>
      <c r="I1014" s="163"/>
      <c r="J1014" s="168"/>
      <c r="K1014" s="168"/>
      <c r="L1014" s="168"/>
      <c r="M1014" s="166"/>
      <c r="N1014" s="169"/>
      <c r="O1014" s="167"/>
      <c r="P1014" s="168"/>
      <c r="Q1014" s="169"/>
      <c r="R1014" s="168"/>
      <c r="S1014" s="168"/>
      <c r="T1014" s="168"/>
      <c r="U1014" s="168"/>
      <c r="V1014" s="168"/>
      <c r="W1014" s="168"/>
      <c r="X1014" s="168"/>
      <c r="Y1014" s="168"/>
      <c r="Z1014" s="168"/>
      <c r="AA1014" s="168"/>
      <c r="AB1014" s="168"/>
      <c r="AC1014" s="168"/>
      <c r="AD1014" s="168"/>
      <c r="AE1014" s="168"/>
      <c r="AF1014" s="168"/>
      <c r="AG1014" s="168"/>
      <c r="AH1014" s="168"/>
      <c r="AI1014" s="168"/>
      <c r="AJ1014" s="168"/>
      <c r="AK1014" s="168"/>
      <c r="AL1014" s="168"/>
      <c r="AM1014" s="168"/>
      <c r="AN1014" s="166"/>
      <c r="AO1014" s="168"/>
      <c r="AP1014" s="166"/>
      <c r="AQ1014" s="168"/>
      <c r="AR1014" s="168"/>
      <c r="AS1014" s="168"/>
      <c r="AT1014" s="168"/>
      <c r="AU1014" s="168"/>
      <c r="AV1014" s="168"/>
      <c r="AW1014" s="168"/>
      <c r="AX1014" s="168"/>
      <c r="AY1014" s="168"/>
      <c r="AZ1014" s="168"/>
      <c r="BA1014" s="166"/>
      <c r="BB1014" s="166"/>
      <c r="BC1014" s="169"/>
      <c r="BD1014" s="170"/>
      <c r="BE1014" s="171"/>
      <c r="BF1014" s="171"/>
      <c r="BG1014" s="171"/>
      <c r="BH1014" s="171"/>
      <c r="BI1014" s="168"/>
      <c r="BJ1014" s="168"/>
      <c r="BK1014" s="168"/>
      <c r="BL1014" s="168"/>
      <c r="BM1014" s="168"/>
    </row>
    <row r="1015">
      <c r="A1015" s="163"/>
      <c r="B1015" s="174"/>
      <c r="C1015" s="165"/>
      <c r="D1015" s="166"/>
      <c r="E1015" s="166"/>
      <c r="F1015" s="167"/>
      <c r="G1015" s="167"/>
      <c r="H1015" s="167"/>
      <c r="I1015" s="163"/>
      <c r="J1015" s="168"/>
      <c r="K1015" s="168"/>
      <c r="L1015" s="168"/>
      <c r="M1015" s="166"/>
      <c r="N1015" s="169"/>
      <c r="O1015" s="167"/>
      <c r="P1015" s="168"/>
      <c r="Q1015" s="169"/>
      <c r="R1015" s="168"/>
      <c r="S1015" s="168"/>
      <c r="T1015" s="168"/>
      <c r="U1015" s="168"/>
      <c r="V1015" s="168"/>
      <c r="W1015" s="168"/>
      <c r="X1015" s="168"/>
      <c r="Y1015" s="168"/>
      <c r="Z1015" s="168"/>
      <c r="AA1015" s="168"/>
      <c r="AB1015" s="168"/>
      <c r="AC1015" s="168"/>
      <c r="AD1015" s="168"/>
      <c r="AE1015" s="168"/>
      <c r="AF1015" s="168"/>
      <c r="AG1015" s="168"/>
      <c r="AH1015" s="168"/>
      <c r="AI1015" s="168"/>
      <c r="AJ1015" s="168"/>
      <c r="AK1015" s="168"/>
      <c r="AL1015" s="168"/>
      <c r="AM1015" s="168"/>
      <c r="AN1015" s="166"/>
      <c r="AO1015" s="168"/>
      <c r="AP1015" s="166"/>
      <c r="AQ1015" s="168"/>
      <c r="AR1015" s="168"/>
      <c r="AS1015" s="168"/>
      <c r="AT1015" s="168"/>
      <c r="AU1015" s="168"/>
      <c r="AV1015" s="168"/>
      <c r="AW1015" s="168"/>
      <c r="AX1015" s="168"/>
      <c r="AY1015" s="168"/>
      <c r="AZ1015" s="168"/>
      <c r="BA1015" s="166"/>
      <c r="BB1015" s="166"/>
      <c r="BC1015" s="169"/>
      <c r="BD1015" s="170"/>
      <c r="BE1015" s="171"/>
      <c r="BF1015" s="171"/>
      <c r="BG1015" s="171"/>
      <c r="BH1015" s="171"/>
      <c r="BI1015" s="168"/>
      <c r="BJ1015" s="168"/>
      <c r="BK1015" s="168"/>
      <c r="BL1015" s="168"/>
      <c r="BM1015" s="168"/>
    </row>
    <row r="1016">
      <c r="A1016" s="163"/>
      <c r="B1016" s="174"/>
      <c r="C1016" s="165"/>
      <c r="D1016" s="166"/>
      <c r="E1016" s="166"/>
      <c r="F1016" s="167"/>
      <c r="G1016" s="167"/>
      <c r="H1016" s="167"/>
      <c r="I1016" s="163"/>
      <c r="J1016" s="168"/>
      <c r="K1016" s="168"/>
      <c r="L1016" s="168"/>
      <c r="M1016" s="166"/>
      <c r="N1016" s="169"/>
      <c r="O1016" s="167"/>
      <c r="P1016" s="168"/>
      <c r="Q1016" s="169"/>
      <c r="R1016" s="168"/>
      <c r="S1016" s="168"/>
      <c r="T1016" s="168"/>
      <c r="U1016" s="168"/>
      <c r="V1016" s="168"/>
      <c r="W1016" s="168"/>
      <c r="X1016" s="168"/>
      <c r="Y1016" s="168"/>
      <c r="Z1016" s="168"/>
      <c r="AA1016" s="168"/>
      <c r="AB1016" s="168"/>
      <c r="AC1016" s="168"/>
      <c r="AD1016" s="168"/>
      <c r="AE1016" s="168"/>
      <c r="AF1016" s="168"/>
      <c r="AG1016" s="168"/>
      <c r="AH1016" s="168"/>
      <c r="AI1016" s="168"/>
      <c r="AJ1016" s="168"/>
      <c r="AK1016" s="168"/>
      <c r="AL1016" s="168"/>
      <c r="AM1016" s="168"/>
      <c r="AN1016" s="166"/>
      <c r="AO1016" s="168"/>
      <c r="AP1016" s="166"/>
      <c r="AQ1016" s="168"/>
      <c r="AR1016" s="168"/>
      <c r="AS1016" s="168"/>
      <c r="AT1016" s="168"/>
      <c r="AU1016" s="168"/>
      <c r="AV1016" s="168"/>
      <c r="AW1016" s="168"/>
      <c r="AX1016" s="168"/>
      <c r="AY1016" s="168"/>
      <c r="AZ1016" s="168"/>
      <c r="BA1016" s="166"/>
      <c r="BB1016" s="166"/>
      <c r="BC1016" s="169"/>
      <c r="BD1016" s="170"/>
      <c r="BE1016" s="171"/>
      <c r="BF1016" s="171"/>
      <c r="BG1016" s="171"/>
      <c r="BH1016" s="171"/>
      <c r="BI1016" s="168"/>
      <c r="BJ1016" s="168"/>
      <c r="BK1016" s="168"/>
      <c r="BL1016" s="168"/>
      <c r="BM1016" s="168"/>
    </row>
    <row r="1017">
      <c r="A1017" s="163"/>
      <c r="B1017" s="174"/>
      <c r="C1017" s="165"/>
      <c r="D1017" s="166"/>
      <c r="E1017" s="166"/>
      <c r="F1017" s="167"/>
      <c r="G1017" s="167"/>
      <c r="H1017" s="167"/>
      <c r="I1017" s="163"/>
      <c r="J1017" s="168"/>
      <c r="K1017" s="168"/>
      <c r="L1017" s="168"/>
      <c r="M1017" s="166"/>
      <c r="N1017" s="169"/>
      <c r="O1017" s="167"/>
      <c r="P1017" s="168"/>
      <c r="Q1017" s="169"/>
      <c r="R1017" s="168"/>
      <c r="S1017" s="168"/>
      <c r="T1017" s="168"/>
      <c r="U1017" s="168"/>
      <c r="V1017" s="168"/>
      <c r="W1017" s="168"/>
      <c r="X1017" s="168"/>
      <c r="Y1017" s="168"/>
      <c r="Z1017" s="168"/>
      <c r="AA1017" s="168"/>
      <c r="AB1017" s="168"/>
      <c r="AC1017" s="168"/>
      <c r="AD1017" s="168"/>
      <c r="AE1017" s="168"/>
      <c r="AF1017" s="168"/>
      <c r="AG1017" s="168"/>
      <c r="AH1017" s="168"/>
      <c r="AI1017" s="168"/>
      <c r="AJ1017" s="168"/>
      <c r="AK1017" s="168"/>
      <c r="AL1017" s="168"/>
      <c r="AM1017" s="168"/>
      <c r="AN1017" s="166"/>
      <c r="AO1017" s="168"/>
      <c r="AP1017" s="166"/>
      <c r="AQ1017" s="168"/>
      <c r="AR1017" s="168"/>
      <c r="AS1017" s="168"/>
      <c r="AT1017" s="168"/>
      <c r="AU1017" s="168"/>
      <c r="AV1017" s="168"/>
      <c r="AW1017" s="168"/>
      <c r="AX1017" s="168"/>
      <c r="AY1017" s="168"/>
      <c r="AZ1017" s="168"/>
      <c r="BA1017" s="166"/>
      <c r="BB1017" s="166"/>
      <c r="BC1017" s="169"/>
      <c r="BD1017" s="170"/>
      <c r="BE1017" s="171"/>
      <c r="BF1017" s="171"/>
      <c r="BG1017" s="171"/>
      <c r="BH1017" s="171"/>
      <c r="BI1017" s="168"/>
      <c r="BJ1017" s="168"/>
      <c r="BK1017" s="168"/>
      <c r="BL1017" s="168"/>
      <c r="BM1017" s="168"/>
    </row>
    <row r="1018">
      <c r="A1018" s="163"/>
      <c r="B1018" s="174"/>
      <c r="C1018" s="165"/>
      <c r="D1018" s="166"/>
      <c r="E1018" s="166"/>
      <c r="F1018" s="167"/>
      <c r="G1018" s="167"/>
      <c r="H1018" s="167"/>
      <c r="I1018" s="163"/>
      <c r="J1018" s="168"/>
      <c r="K1018" s="168"/>
      <c r="L1018" s="168"/>
      <c r="M1018" s="166"/>
      <c r="N1018" s="169"/>
      <c r="O1018" s="167"/>
      <c r="P1018" s="168"/>
      <c r="Q1018" s="169"/>
      <c r="R1018" s="168"/>
      <c r="S1018" s="168"/>
      <c r="T1018" s="168"/>
      <c r="U1018" s="168"/>
      <c r="V1018" s="168"/>
      <c r="W1018" s="168"/>
      <c r="X1018" s="168"/>
      <c r="Y1018" s="168"/>
      <c r="Z1018" s="168"/>
      <c r="AA1018" s="168"/>
      <c r="AB1018" s="168"/>
      <c r="AC1018" s="168"/>
      <c r="AD1018" s="168"/>
      <c r="AE1018" s="168"/>
      <c r="AF1018" s="168"/>
      <c r="AG1018" s="168"/>
      <c r="AH1018" s="168"/>
      <c r="AI1018" s="168"/>
      <c r="AJ1018" s="168"/>
      <c r="AK1018" s="168"/>
      <c r="AL1018" s="168"/>
      <c r="AM1018" s="168"/>
      <c r="AN1018" s="166"/>
      <c r="AO1018" s="168"/>
      <c r="AP1018" s="166"/>
      <c r="AQ1018" s="168"/>
      <c r="AR1018" s="168"/>
      <c r="AS1018" s="168"/>
      <c r="AT1018" s="168"/>
      <c r="AU1018" s="168"/>
      <c r="AV1018" s="168"/>
      <c r="AW1018" s="168"/>
      <c r="AX1018" s="168"/>
      <c r="AY1018" s="168"/>
      <c r="AZ1018" s="168"/>
      <c r="BA1018" s="166"/>
      <c r="BB1018" s="166"/>
      <c r="BC1018" s="169"/>
      <c r="BD1018" s="170"/>
      <c r="BE1018" s="171"/>
      <c r="BF1018" s="171"/>
      <c r="BG1018" s="171"/>
      <c r="BH1018" s="171"/>
      <c r="BI1018" s="168"/>
      <c r="BJ1018" s="168"/>
      <c r="BK1018" s="168"/>
      <c r="BL1018" s="168"/>
      <c r="BM1018" s="168"/>
    </row>
    <row r="1019">
      <c r="A1019" s="163"/>
      <c r="B1019" s="174"/>
      <c r="C1019" s="165"/>
      <c r="D1019" s="166"/>
      <c r="E1019" s="166"/>
      <c r="F1019" s="167"/>
      <c r="G1019" s="167"/>
      <c r="H1019" s="167"/>
      <c r="I1019" s="163"/>
      <c r="J1019" s="168"/>
      <c r="K1019" s="168"/>
      <c r="L1019" s="168"/>
      <c r="M1019" s="166"/>
      <c r="N1019" s="169"/>
      <c r="O1019" s="167"/>
      <c r="P1019" s="168"/>
      <c r="Q1019" s="169"/>
      <c r="R1019" s="168"/>
      <c r="S1019" s="168"/>
      <c r="T1019" s="168"/>
      <c r="U1019" s="168"/>
      <c r="V1019" s="168"/>
      <c r="W1019" s="168"/>
      <c r="X1019" s="168"/>
      <c r="Y1019" s="168"/>
      <c r="Z1019" s="168"/>
      <c r="AA1019" s="168"/>
      <c r="AB1019" s="168"/>
      <c r="AC1019" s="168"/>
      <c r="AD1019" s="168"/>
      <c r="AE1019" s="168"/>
      <c r="AF1019" s="168"/>
      <c r="AG1019" s="168"/>
      <c r="AH1019" s="168"/>
      <c r="AI1019" s="168"/>
      <c r="AJ1019" s="168"/>
      <c r="AK1019" s="168"/>
      <c r="AL1019" s="168"/>
      <c r="AM1019" s="168"/>
      <c r="AN1019" s="166"/>
      <c r="AO1019" s="168"/>
      <c r="AP1019" s="166"/>
      <c r="AQ1019" s="168"/>
      <c r="AR1019" s="168"/>
      <c r="AS1019" s="168"/>
      <c r="AT1019" s="168"/>
      <c r="AU1019" s="168"/>
      <c r="AV1019" s="168"/>
      <c r="AW1019" s="168"/>
      <c r="AX1019" s="168"/>
      <c r="AY1019" s="168"/>
      <c r="AZ1019" s="168"/>
      <c r="BA1019" s="166"/>
      <c r="BB1019" s="166"/>
      <c r="BC1019" s="169"/>
      <c r="BD1019" s="170"/>
      <c r="BE1019" s="171"/>
      <c r="BF1019" s="171"/>
      <c r="BG1019" s="171"/>
      <c r="BH1019" s="171"/>
      <c r="BI1019" s="168"/>
      <c r="BJ1019" s="168"/>
      <c r="BK1019" s="168"/>
      <c r="BL1019" s="168"/>
      <c r="BM1019" s="168"/>
    </row>
    <row r="1020">
      <c r="A1020" s="163"/>
      <c r="B1020" s="174"/>
      <c r="C1020" s="165"/>
      <c r="D1020" s="166"/>
      <c r="E1020" s="166"/>
      <c r="F1020" s="167"/>
      <c r="G1020" s="167"/>
      <c r="H1020" s="167"/>
      <c r="I1020" s="163"/>
      <c r="J1020" s="168"/>
      <c r="K1020" s="168"/>
      <c r="L1020" s="168"/>
      <c r="M1020" s="166"/>
      <c r="N1020" s="169"/>
      <c r="O1020" s="167"/>
      <c r="P1020" s="168"/>
      <c r="Q1020" s="169"/>
      <c r="R1020" s="168"/>
      <c r="S1020" s="168"/>
      <c r="T1020" s="168"/>
      <c r="U1020" s="168"/>
      <c r="V1020" s="168"/>
      <c r="W1020" s="168"/>
      <c r="X1020" s="168"/>
      <c r="Y1020" s="168"/>
      <c r="Z1020" s="168"/>
      <c r="AA1020" s="168"/>
      <c r="AB1020" s="168"/>
      <c r="AC1020" s="168"/>
      <c r="AD1020" s="168"/>
      <c r="AE1020" s="168"/>
      <c r="AF1020" s="168"/>
      <c r="AG1020" s="168"/>
      <c r="AH1020" s="168"/>
      <c r="AI1020" s="168"/>
      <c r="AJ1020" s="168"/>
      <c r="AK1020" s="168"/>
      <c r="AL1020" s="168"/>
      <c r="AM1020" s="168"/>
      <c r="AN1020" s="166"/>
      <c r="AO1020" s="168"/>
      <c r="AP1020" s="166"/>
      <c r="AQ1020" s="168"/>
      <c r="AR1020" s="168"/>
      <c r="AS1020" s="168"/>
      <c r="AT1020" s="168"/>
      <c r="AU1020" s="168"/>
      <c r="AV1020" s="168"/>
      <c r="AW1020" s="168"/>
      <c r="AX1020" s="168"/>
      <c r="AY1020" s="168"/>
      <c r="AZ1020" s="168"/>
      <c r="BA1020" s="166"/>
      <c r="BB1020" s="166"/>
      <c r="BC1020" s="169"/>
      <c r="BD1020" s="170"/>
      <c r="BE1020" s="171"/>
      <c r="BF1020" s="171"/>
      <c r="BG1020" s="171"/>
      <c r="BH1020" s="171"/>
      <c r="BI1020" s="168"/>
      <c r="BJ1020" s="168"/>
      <c r="BK1020" s="168"/>
      <c r="BL1020" s="168"/>
      <c r="BM1020" s="168"/>
    </row>
    <row r="1021">
      <c r="A1021" s="163"/>
      <c r="B1021" s="174"/>
      <c r="C1021" s="165"/>
      <c r="D1021" s="166"/>
      <c r="E1021" s="166"/>
      <c r="F1021" s="167"/>
      <c r="G1021" s="167"/>
      <c r="H1021" s="167"/>
      <c r="I1021" s="163"/>
      <c r="J1021" s="168"/>
      <c r="K1021" s="168"/>
      <c r="L1021" s="168"/>
      <c r="M1021" s="166"/>
      <c r="N1021" s="169"/>
      <c r="O1021" s="167"/>
      <c r="P1021" s="168"/>
      <c r="Q1021" s="169"/>
      <c r="R1021" s="168"/>
      <c r="S1021" s="168"/>
      <c r="T1021" s="168"/>
      <c r="U1021" s="168"/>
      <c r="V1021" s="168"/>
      <c r="W1021" s="168"/>
      <c r="X1021" s="168"/>
      <c r="Y1021" s="168"/>
      <c r="Z1021" s="168"/>
      <c r="AA1021" s="168"/>
      <c r="AB1021" s="168"/>
      <c r="AC1021" s="168"/>
      <c r="AD1021" s="168"/>
      <c r="AE1021" s="168"/>
      <c r="AF1021" s="168"/>
      <c r="AG1021" s="168"/>
      <c r="AH1021" s="168"/>
      <c r="AI1021" s="168"/>
      <c r="AJ1021" s="168"/>
      <c r="AK1021" s="168"/>
      <c r="AL1021" s="168"/>
      <c r="AM1021" s="168"/>
      <c r="AN1021" s="166"/>
      <c r="AO1021" s="168"/>
      <c r="AP1021" s="166"/>
      <c r="AQ1021" s="168"/>
      <c r="AR1021" s="168"/>
      <c r="AS1021" s="168"/>
      <c r="AT1021" s="168"/>
      <c r="AU1021" s="168"/>
      <c r="AV1021" s="168"/>
      <c r="AW1021" s="168"/>
      <c r="AX1021" s="168"/>
      <c r="AY1021" s="168"/>
      <c r="AZ1021" s="168"/>
      <c r="BA1021" s="166"/>
      <c r="BB1021" s="166"/>
      <c r="BC1021" s="169"/>
      <c r="BD1021" s="170"/>
      <c r="BE1021" s="171"/>
      <c r="BF1021" s="171"/>
      <c r="BG1021" s="171"/>
      <c r="BH1021" s="171"/>
      <c r="BI1021" s="168"/>
      <c r="BJ1021" s="168"/>
      <c r="BK1021" s="168"/>
      <c r="BL1021" s="168"/>
      <c r="BM1021" s="168"/>
    </row>
    <row r="1022">
      <c r="A1022" s="163"/>
      <c r="B1022" s="174"/>
      <c r="C1022" s="165"/>
      <c r="D1022" s="166"/>
      <c r="E1022" s="166"/>
      <c r="F1022" s="167"/>
      <c r="G1022" s="167"/>
      <c r="H1022" s="167"/>
      <c r="I1022" s="163"/>
      <c r="J1022" s="168"/>
      <c r="K1022" s="168"/>
      <c r="L1022" s="168"/>
      <c r="M1022" s="166"/>
      <c r="N1022" s="169"/>
      <c r="O1022" s="167"/>
      <c r="P1022" s="168"/>
      <c r="Q1022" s="169"/>
      <c r="R1022" s="168"/>
      <c r="S1022" s="168"/>
      <c r="T1022" s="168"/>
      <c r="U1022" s="168"/>
      <c r="V1022" s="168"/>
      <c r="W1022" s="168"/>
      <c r="X1022" s="168"/>
      <c r="Y1022" s="168"/>
      <c r="Z1022" s="168"/>
      <c r="AA1022" s="168"/>
      <c r="AB1022" s="168"/>
      <c r="AC1022" s="168"/>
      <c r="AD1022" s="168"/>
      <c r="AE1022" s="168"/>
      <c r="AF1022" s="168"/>
      <c r="AG1022" s="168"/>
      <c r="AH1022" s="168"/>
      <c r="AI1022" s="168"/>
      <c r="AJ1022" s="168"/>
      <c r="AK1022" s="168"/>
      <c r="AL1022" s="168"/>
      <c r="AM1022" s="168"/>
      <c r="AN1022" s="166"/>
      <c r="AO1022" s="168"/>
      <c r="AP1022" s="166"/>
      <c r="AQ1022" s="168"/>
      <c r="AR1022" s="168"/>
      <c r="AS1022" s="168"/>
      <c r="AT1022" s="168"/>
      <c r="AU1022" s="168"/>
      <c r="AV1022" s="168"/>
      <c r="AW1022" s="168"/>
      <c r="AX1022" s="168"/>
      <c r="AY1022" s="168"/>
      <c r="AZ1022" s="168"/>
      <c r="BA1022" s="166"/>
      <c r="BB1022" s="166"/>
      <c r="BC1022" s="169"/>
      <c r="BD1022" s="170"/>
      <c r="BE1022" s="171"/>
      <c r="BF1022" s="171"/>
      <c r="BG1022" s="171"/>
      <c r="BH1022" s="171"/>
      <c r="BI1022" s="168"/>
      <c r="BJ1022" s="168"/>
      <c r="BK1022" s="168"/>
      <c r="BL1022" s="168"/>
      <c r="BM1022" s="168"/>
    </row>
    <row r="1023">
      <c r="A1023" s="163"/>
      <c r="B1023" s="174"/>
      <c r="C1023" s="165"/>
      <c r="D1023" s="166"/>
      <c r="E1023" s="166"/>
      <c r="F1023" s="167"/>
      <c r="G1023" s="167"/>
      <c r="H1023" s="167"/>
      <c r="I1023" s="163"/>
      <c r="J1023" s="168"/>
      <c r="K1023" s="168"/>
      <c r="L1023" s="168"/>
      <c r="M1023" s="166"/>
      <c r="N1023" s="169"/>
      <c r="O1023" s="167"/>
      <c r="P1023" s="168"/>
      <c r="Q1023" s="169"/>
      <c r="R1023" s="168"/>
      <c r="S1023" s="168"/>
      <c r="T1023" s="168"/>
      <c r="U1023" s="168"/>
      <c r="V1023" s="168"/>
      <c r="W1023" s="168"/>
      <c r="X1023" s="168"/>
      <c r="Y1023" s="168"/>
      <c r="Z1023" s="168"/>
      <c r="AA1023" s="168"/>
      <c r="AB1023" s="168"/>
      <c r="AC1023" s="168"/>
      <c r="AD1023" s="168"/>
      <c r="AE1023" s="168"/>
      <c r="AF1023" s="168"/>
      <c r="AG1023" s="168"/>
      <c r="AH1023" s="168"/>
      <c r="AI1023" s="168"/>
      <c r="AJ1023" s="168"/>
      <c r="AK1023" s="168"/>
      <c r="AL1023" s="168"/>
      <c r="AM1023" s="168"/>
      <c r="AN1023" s="166"/>
      <c r="AO1023" s="168"/>
      <c r="AP1023" s="166"/>
      <c r="AQ1023" s="168"/>
      <c r="AR1023" s="168"/>
      <c r="AS1023" s="168"/>
      <c r="AT1023" s="168"/>
      <c r="AU1023" s="168"/>
      <c r="AV1023" s="168"/>
      <c r="AW1023" s="168"/>
      <c r="AX1023" s="168"/>
      <c r="AY1023" s="168"/>
      <c r="AZ1023" s="168"/>
      <c r="BA1023" s="166"/>
      <c r="BB1023" s="166"/>
      <c r="BC1023" s="169"/>
      <c r="BD1023" s="170"/>
      <c r="BE1023" s="171"/>
      <c r="BF1023" s="171"/>
      <c r="BG1023" s="171"/>
      <c r="BH1023" s="171"/>
      <c r="BI1023" s="168"/>
      <c r="BJ1023" s="168"/>
      <c r="BK1023" s="168"/>
      <c r="BL1023" s="168"/>
      <c r="BM1023" s="168"/>
    </row>
    <row r="1024">
      <c r="A1024" s="163"/>
      <c r="B1024" s="174"/>
      <c r="C1024" s="165"/>
      <c r="D1024" s="166"/>
      <c r="E1024" s="166"/>
      <c r="F1024" s="167"/>
      <c r="G1024" s="167"/>
      <c r="H1024" s="167"/>
      <c r="I1024" s="163"/>
      <c r="J1024" s="168"/>
      <c r="K1024" s="168"/>
      <c r="L1024" s="168"/>
      <c r="M1024" s="166"/>
      <c r="N1024" s="169"/>
      <c r="O1024" s="167"/>
      <c r="P1024" s="168"/>
      <c r="Q1024" s="169"/>
      <c r="R1024" s="168"/>
      <c r="S1024" s="168"/>
      <c r="T1024" s="168"/>
      <c r="U1024" s="168"/>
      <c r="V1024" s="168"/>
      <c r="W1024" s="168"/>
      <c r="X1024" s="168"/>
      <c r="Y1024" s="168"/>
      <c r="Z1024" s="168"/>
      <c r="AA1024" s="168"/>
      <c r="AB1024" s="168"/>
      <c r="AC1024" s="168"/>
      <c r="AD1024" s="168"/>
      <c r="AE1024" s="168"/>
      <c r="AF1024" s="168"/>
      <c r="AG1024" s="168"/>
      <c r="AH1024" s="168"/>
      <c r="AI1024" s="168"/>
      <c r="AJ1024" s="168"/>
      <c r="AK1024" s="168"/>
      <c r="AL1024" s="168"/>
      <c r="AM1024" s="168"/>
      <c r="AN1024" s="166"/>
      <c r="AO1024" s="168"/>
      <c r="AP1024" s="166"/>
      <c r="AQ1024" s="168"/>
      <c r="AR1024" s="168"/>
      <c r="AS1024" s="168"/>
      <c r="AT1024" s="168"/>
      <c r="AU1024" s="168"/>
      <c r="AV1024" s="168"/>
      <c r="AW1024" s="168"/>
      <c r="AX1024" s="168"/>
      <c r="AY1024" s="168"/>
      <c r="AZ1024" s="168"/>
      <c r="BA1024" s="166"/>
      <c r="BB1024" s="166"/>
      <c r="BC1024" s="169"/>
      <c r="BD1024" s="170"/>
      <c r="BE1024" s="171"/>
      <c r="BF1024" s="171"/>
      <c r="BG1024" s="171"/>
      <c r="BH1024" s="171"/>
      <c r="BI1024" s="168"/>
      <c r="BJ1024" s="168"/>
      <c r="BK1024" s="168"/>
      <c r="BL1024" s="168"/>
      <c r="BM1024" s="168"/>
    </row>
    <row r="1025">
      <c r="A1025" s="163"/>
      <c r="B1025" s="174"/>
      <c r="C1025" s="165"/>
      <c r="D1025" s="166"/>
      <c r="E1025" s="166"/>
      <c r="F1025" s="167"/>
      <c r="G1025" s="167"/>
      <c r="H1025" s="167"/>
      <c r="I1025" s="163"/>
      <c r="J1025" s="168"/>
      <c r="K1025" s="168"/>
      <c r="L1025" s="168"/>
      <c r="M1025" s="166"/>
      <c r="N1025" s="169"/>
      <c r="O1025" s="167"/>
      <c r="P1025" s="168"/>
      <c r="Q1025" s="169"/>
      <c r="R1025" s="168"/>
      <c r="S1025" s="168"/>
      <c r="T1025" s="168"/>
      <c r="U1025" s="168"/>
      <c r="V1025" s="168"/>
      <c r="W1025" s="168"/>
      <c r="X1025" s="168"/>
      <c r="Y1025" s="168"/>
      <c r="Z1025" s="168"/>
      <c r="AA1025" s="168"/>
      <c r="AB1025" s="168"/>
      <c r="AC1025" s="168"/>
      <c r="AD1025" s="168"/>
      <c r="AE1025" s="168"/>
      <c r="AF1025" s="168"/>
      <c r="AG1025" s="168"/>
      <c r="AH1025" s="168"/>
      <c r="AI1025" s="168"/>
      <c r="AJ1025" s="168"/>
      <c r="AK1025" s="168"/>
      <c r="AL1025" s="168"/>
      <c r="AM1025" s="168"/>
      <c r="AN1025" s="166"/>
      <c r="AO1025" s="168"/>
      <c r="AP1025" s="166"/>
      <c r="AQ1025" s="168"/>
      <c r="AR1025" s="168"/>
      <c r="AS1025" s="168"/>
      <c r="AT1025" s="168"/>
      <c r="AU1025" s="168"/>
      <c r="AV1025" s="168"/>
      <c r="AW1025" s="168"/>
      <c r="AX1025" s="168"/>
      <c r="AY1025" s="168"/>
      <c r="AZ1025" s="168"/>
      <c r="BA1025" s="166"/>
      <c r="BB1025" s="166"/>
      <c r="BC1025" s="169"/>
      <c r="BD1025" s="170"/>
      <c r="BE1025" s="171"/>
      <c r="BF1025" s="171"/>
      <c r="BG1025" s="171"/>
      <c r="BH1025" s="171"/>
      <c r="BI1025" s="168"/>
      <c r="BJ1025" s="168"/>
      <c r="BK1025" s="168"/>
      <c r="BL1025" s="168"/>
      <c r="BM1025" s="168"/>
    </row>
    <row r="1026">
      <c r="A1026" s="163"/>
      <c r="B1026" s="174"/>
      <c r="C1026" s="165"/>
      <c r="D1026" s="166"/>
      <c r="E1026" s="166"/>
      <c r="F1026" s="167"/>
      <c r="G1026" s="167"/>
      <c r="H1026" s="167"/>
      <c r="I1026" s="163"/>
      <c r="J1026" s="168"/>
      <c r="K1026" s="168"/>
      <c r="L1026" s="168"/>
      <c r="M1026" s="166"/>
      <c r="N1026" s="169"/>
      <c r="O1026" s="167"/>
      <c r="P1026" s="168"/>
      <c r="Q1026" s="169"/>
      <c r="R1026" s="168"/>
      <c r="S1026" s="168"/>
      <c r="T1026" s="168"/>
      <c r="U1026" s="168"/>
      <c r="V1026" s="168"/>
      <c r="W1026" s="168"/>
      <c r="X1026" s="168"/>
      <c r="Y1026" s="168"/>
      <c r="Z1026" s="168"/>
      <c r="AA1026" s="168"/>
      <c r="AB1026" s="168"/>
      <c r="AC1026" s="168"/>
      <c r="AD1026" s="168"/>
      <c r="AE1026" s="168"/>
      <c r="AF1026" s="168"/>
      <c r="AG1026" s="168"/>
      <c r="AH1026" s="168"/>
      <c r="AI1026" s="168"/>
      <c r="AJ1026" s="168"/>
      <c r="AK1026" s="168"/>
      <c r="AL1026" s="168"/>
      <c r="AM1026" s="168"/>
      <c r="AN1026" s="166"/>
      <c r="AO1026" s="168"/>
      <c r="AP1026" s="166"/>
      <c r="AQ1026" s="168"/>
      <c r="AR1026" s="168"/>
      <c r="AS1026" s="168"/>
      <c r="AT1026" s="168"/>
      <c r="AU1026" s="168"/>
      <c r="AV1026" s="168"/>
      <c r="AW1026" s="168"/>
      <c r="AX1026" s="168"/>
      <c r="AY1026" s="168"/>
      <c r="AZ1026" s="168"/>
      <c r="BA1026" s="166"/>
      <c r="BB1026" s="166"/>
      <c r="BC1026" s="169"/>
      <c r="BD1026" s="170"/>
      <c r="BE1026" s="171"/>
      <c r="BF1026" s="171"/>
      <c r="BG1026" s="171"/>
      <c r="BH1026" s="171"/>
      <c r="BI1026" s="168"/>
      <c r="BJ1026" s="168"/>
      <c r="BK1026" s="168"/>
      <c r="BL1026" s="168"/>
      <c r="BM1026" s="168"/>
    </row>
    <row r="1027">
      <c r="A1027" s="163"/>
      <c r="B1027" s="174"/>
      <c r="C1027" s="165"/>
      <c r="D1027" s="166"/>
      <c r="E1027" s="166"/>
      <c r="F1027" s="167"/>
      <c r="G1027" s="167"/>
      <c r="H1027" s="167"/>
      <c r="I1027" s="163"/>
      <c r="J1027" s="168"/>
      <c r="K1027" s="168"/>
      <c r="L1027" s="168"/>
      <c r="M1027" s="166"/>
      <c r="N1027" s="169"/>
      <c r="O1027" s="167"/>
      <c r="P1027" s="168"/>
      <c r="Q1027" s="169"/>
      <c r="R1027" s="168"/>
      <c r="S1027" s="168"/>
      <c r="T1027" s="168"/>
      <c r="U1027" s="168"/>
      <c r="V1027" s="168"/>
      <c r="W1027" s="168"/>
      <c r="X1027" s="168"/>
      <c r="Y1027" s="168"/>
      <c r="Z1027" s="168"/>
      <c r="AA1027" s="168"/>
      <c r="AB1027" s="168"/>
      <c r="AC1027" s="168"/>
      <c r="AD1027" s="168"/>
      <c r="AE1027" s="168"/>
      <c r="AF1027" s="168"/>
      <c r="AG1027" s="168"/>
      <c r="AH1027" s="168"/>
      <c r="AI1027" s="168"/>
      <c r="AJ1027" s="168"/>
      <c r="AK1027" s="168"/>
      <c r="AL1027" s="168"/>
      <c r="AM1027" s="168"/>
      <c r="AN1027" s="166"/>
      <c r="AO1027" s="168"/>
      <c r="AP1027" s="166"/>
      <c r="AQ1027" s="168"/>
      <c r="AR1027" s="168"/>
      <c r="AS1027" s="168"/>
      <c r="AT1027" s="168"/>
      <c r="AU1027" s="168"/>
      <c r="AV1027" s="168"/>
      <c r="AW1027" s="168"/>
      <c r="AX1027" s="168"/>
      <c r="AY1027" s="168"/>
      <c r="AZ1027" s="168"/>
      <c r="BA1027" s="166"/>
      <c r="BB1027" s="166"/>
      <c r="BC1027" s="169"/>
      <c r="BD1027" s="170"/>
      <c r="BE1027" s="171"/>
      <c r="BF1027" s="171"/>
      <c r="BG1027" s="171"/>
      <c r="BH1027" s="171"/>
      <c r="BI1027" s="168"/>
      <c r="BJ1027" s="168"/>
      <c r="BK1027" s="168"/>
      <c r="BL1027" s="168"/>
      <c r="BM1027" s="168"/>
    </row>
    <row r="1028">
      <c r="A1028" s="163"/>
      <c r="B1028" s="174"/>
      <c r="C1028" s="165"/>
      <c r="D1028" s="166"/>
      <c r="E1028" s="166"/>
      <c r="F1028" s="167"/>
      <c r="G1028" s="167"/>
      <c r="H1028" s="167"/>
      <c r="I1028" s="163"/>
      <c r="J1028" s="168"/>
      <c r="K1028" s="168"/>
      <c r="L1028" s="168"/>
      <c r="M1028" s="166"/>
      <c r="N1028" s="169"/>
      <c r="O1028" s="167"/>
      <c r="P1028" s="168"/>
      <c r="Q1028" s="169"/>
      <c r="R1028" s="168"/>
      <c r="S1028" s="168"/>
      <c r="T1028" s="168"/>
      <c r="U1028" s="168"/>
      <c r="V1028" s="168"/>
      <c r="W1028" s="168"/>
      <c r="X1028" s="168"/>
      <c r="Y1028" s="168"/>
      <c r="Z1028" s="168"/>
      <c r="AA1028" s="168"/>
      <c r="AB1028" s="168"/>
      <c r="AC1028" s="168"/>
      <c r="AD1028" s="168"/>
      <c r="AE1028" s="168"/>
      <c r="AF1028" s="168"/>
      <c r="AG1028" s="168"/>
      <c r="AH1028" s="168"/>
      <c r="AI1028" s="168"/>
      <c r="AJ1028" s="168"/>
      <c r="AK1028" s="168"/>
      <c r="AL1028" s="168"/>
      <c r="AM1028" s="168"/>
      <c r="AN1028" s="166"/>
      <c r="AO1028" s="168"/>
      <c r="AP1028" s="166"/>
      <c r="AQ1028" s="168"/>
      <c r="AR1028" s="168"/>
      <c r="AS1028" s="168"/>
      <c r="AT1028" s="168"/>
      <c r="AU1028" s="168"/>
      <c r="AV1028" s="168"/>
      <c r="AW1028" s="168"/>
      <c r="AX1028" s="168"/>
      <c r="AY1028" s="168"/>
      <c r="AZ1028" s="168"/>
      <c r="BA1028" s="166"/>
      <c r="BB1028" s="166"/>
      <c r="BC1028" s="169"/>
      <c r="BD1028" s="170"/>
      <c r="BE1028" s="171"/>
      <c r="BF1028" s="171"/>
      <c r="BG1028" s="171"/>
      <c r="BH1028" s="171"/>
      <c r="BI1028" s="168"/>
      <c r="BJ1028" s="168"/>
      <c r="BK1028" s="168"/>
      <c r="BL1028" s="168"/>
      <c r="BM1028" s="168"/>
    </row>
    <row r="1029">
      <c r="A1029" s="163"/>
      <c r="B1029" s="174"/>
      <c r="C1029" s="165"/>
      <c r="D1029" s="166"/>
      <c r="E1029" s="166"/>
      <c r="F1029" s="167"/>
      <c r="G1029" s="167"/>
      <c r="H1029" s="167"/>
      <c r="I1029" s="163"/>
      <c r="J1029" s="168"/>
      <c r="K1029" s="168"/>
      <c r="L1029" s="168"/>
      <c r="M1029" s="166"/>
      <c r="N1029" s="169"/>
      <c r="O1029" s="167"/>
      <c r="P1029" s="168"/>
      <c r="Q1029" s="169"/>
      <c r="R1029" s="168"/>
      <c r="S1029" s="168"/>
      <c r="T1029" s="168"/>
      <c r="U1029" s="168"/>
      <c r="V1029" s="168"/>
      <c r="W1029" s="168"/>
      <c r="X1029" s="168"/>
      <c r="Y1029" s="168"/>
      <c r="Z1029" s="168"/>
      <c r="AA1029" s="168"/>
      <c r="AB1029" s="168"/>
      <c r="AC1029" s="168"/>
      <c r="AD1029" s="168"/>
      <c r="AE1029" s="168"/>
      <c r="AF1029" s="168"/>
      <c r="AG1029" s="168"/>
      <c r="AH1029" s="168"/>
      <c r="AI1029" s="168"/>
      <c r="AJ1029" s="168"/>
      <c r="AK1029" s="168"/>
      <c r="AL1029" s="168"/>
      <c r="AM1029" s="168"/>
      <c r="AN1029" s="166"/>
      <c r="AO1029" s="168"/>
      <c r="AP1029" s="166"/>
      <c r="AQ1029" s="168"/>
      <c r="AR1029" s="168"/>
      <c r="AS1029" s="168"/>
      <c r="AT1029" s="168"/>
      <c r="AU1029" s="168"/>
      <c r="AV1029" s="168"/>
      <c r="AW1029" s="168"/>
      <c r="AX1029" s="168"/>
      <c r="AY1029" s="168"/>
      <c r="AZ1029" s="168"/>
      <c r="BA1029" s="166"/>
      <c r="BB1029" s="166"/>
      <c r="BC1029" s="169"/>
      <c r="BD1029" s="170"/>
      <c r="BE1029" s="171"/>
      <c r="BF1029" s="171"/>
      <c r="BG1029" s="171"/>
      <c r="BH1029" s="171"/>
      <c r="BI1029" s="168"/>
      <c r="BJ1029" s="168"/>
      <c r="BK1029" s="168"/>
      <c r="BL1029" s="168"/>
      <c r="BM1029" s="168"/>
    </row>
    <row r="1030">
      <c r="A1030" s="163"/>
      <c r="B1030" s="174"/>
      <c r="C1030" s="165"/>
      <c r="D1030" s="166"/>
      <c r="E1030" s="166"/>
      <c r="F1030" s="167"/>
      <c r="G1030" s="167"/>
      <c r="H1030" s="167"/>
      <c r="I1030" s="163"/>
      <c r="J1030" s="168"/>
      <c r="K1030" s="168"/>
      <c r="L1030" s="168"/>
      <c r="M1030" s="166"/>
      <c r="N1030" s="169"/>
      <c r="O1030" s="167"/>
      <c r="P1030" s="168"/>
      <c r="Q1030" s="169"/>
      <c r="R1030" s="168"/>
      <c r="S1030" s="168"/>
      <c r="T1030" s="168"/>
      <c r="U1030" s="168"/>
      <c r="V1030" s="168"/>
      <c r="W1030" s="168"/>
      <c r="X1030" s="168"/>
      <c r="Y1030" s="168"/>
      <c r="Z1030" s="168"/>
      <c r="AA1030" s="168"/>
      <c r="AB1030" s="168"/>
      <c r="AC1030" s="168"/>
      <c r="AD1030" s="168"/>
      <c r="AE1030" s="168"/>
      <c r="AF1030" s="168"/>
      <c r="AG1030" s="168"/>
      <c r="AH1030" s="168"/>
      <c r="AI1030" s="168"/>
      <c r="AJ1030" s="168"/>
      <c r="AK1030" s="168"/>
      <c r="AL1030" s="168"/>
      <c r="AM1030" s="168"/>
      <c r="AN1030" s="166"/>
      <c r="AO1030" s="168"/>
      <c r="AP1030" s="166"/>
      <c r="AQ1030" s="168"/>
      <c r="AR1030" s="168"/>
      <c r="AS1030" s="168"/>
      <c r="AT1030" s="168"/>
      <c r="AU1030" s="168"/>
      <c r="AV1030" s="168"/>
      <c r="AW1030" s="168"/>
      <c r="AX1030" s="168"/>
      <c r="AY1030" s="168"/>
      <c r="AZ1030" s="168"/>
      <c r="BA1030" s="166"/>
      <c r="BB1030" s="166"/>
      <c r="BC1030" s="169"/>
      <c r="BD1030" s="170"/>
      <c r="BE1030" s="171"/>
      <c r="BF1030" s="171"/>
      <c r="BG1030" s="171"/>
      <c r="BH1030" s="171"/>
      <c r="BI1030" s="168"/>
      <c r="BJ1030" s="168"/>
      <c r="BK1030" s="168"/>
      <c r="BL1030" s="168"/>
      <c r="BM1030" s="168"/>
    </row>
    <row r="1031">
      <c r="A1031" s="163"/>
      <c r="B1031" s="174"/>
      <c r="C1031" s="165"/>
      <c r="D1031" s="166"/>
      <c r="E1031" s="166"/>
      <c r="F1031" s="167"/>
      <c r="G1031" s="167"/>
      <c r="H1031" s="167"/>
      <c r="I1031" s="163"/>
      <c r="J1031" s="168"/>
      <c r="K1031" s="168"/>
      <c r="L1031" s="168"/>
      <c r="M1031" s="166"/>
      <c r="N1031" s="169"/>
      <c r="O1031" s="167"/>
      <c r="P1031" s="168"/>
      <c r="Q1031" s="169"/>
      <c r="R1031" s="168"/>
      <c r="S1031" s="168"/>
      <c r="T1031" s="168"/>
      <c r="U1031" s="168"/>
      <c r="V1031" s="168"/>
      <c r="W1031" s="168"/>
      <c r="X1031" s="168"/>
      <c r="Y1031" s="168"/>
      <c r="Z1031" s="168"/>
      <c r="AA1031" s="168"/>
      <c r="AB1031" s="168"/>
      <c r="AC1031" s="168"/>
      <c r="AD1031" s="168"/>
      <c r="AE1031" s="168"/>
      <c r="AF1031" s="168"/>
      <c r="AG1031" s="168"/>
      <c r="AH1031" s="168"/>
      <c r="AI1031" s="168"/>
      <c r="AJ1031" s="168"/>
      <c r="AK1031" s="168"/>
      <c r="AL1031" s="168"/>
      <c r="AM1031" s="168"/>
      <c r="AN1031" s="166"/>
      <c r="AO1031" s="168"/>
      <c r="AP1031" s="166"/>
      <c r="AQ1031" s="168"/>
      <c r="AR1031" s="168"/>
      <c r="AS1031" s="168"/>
      <c r="AT1031" s="168"/>
      <c r="AU1031" s="168"/>
      <c r="AV1031" s="168"/>
      <c r="AW1031" s="168"/>
      <c r="AX1031" s="168"/>
      <c r="AY1031" s="168"/>
      <c r="AZ1031" s="168"/>
      <c r="BA1031" s="166"/>
      <c r="BB1031" s="166"/>
      <c r="BC1031" s="169"/>
      <c r="BD1031" s="170"/>
      <c r="BE1031" s="171"/>
      <c r="BF1031" s="171"/>
      <c r="BG1031" s="171"/>
      <c r="BH1031" s="171"/>
      <c r="BI1031" s="168"/>
      <c r="BJ1031" s="168"/>
      <c r="BK1031" s="168"/>
      <c r="BL1031" s="168"/>
      <c r="BM1031" s="168"/>
    </row>
    <row r="1032">
      <c r="A1032" s="163"/>
      <c r="B1032" s="174"/>
      <c r="C1032" s="165"/>
      <c r="D1032" s="166"/>
      <c r="E1032" s="166"/>
      <c r="F1032" s="167"/>
      <c r="G1032" s="167"/>
      <c r="H1032" s="167"/>
      <c r="I1032" s="163"/>
      <c r="J1032" s="168"/>
      <c r="K1032" s="168"/>
      <c r="L1032" s="168"/>
      <c r="M1032" s="166"/>
      <c r="N1032" s="169"/>
      <c r="O1032" s="167"/>
      <c r="P1032" s="168"/>
      <c r="Q1032" s="169"/>
      <c r="R1032" s="168"/>
      <c r="S1032" s="168"/>
      <c r="T1032" s="168"/>
      <c r="U1032" s="168"/>
      <c r="V1032" s="168"/>
      <c r="W1032" s="168"/>
      <c r="X1032" s="168"/>
      <c r="Y1032" s="168"/>
      <c r="Z1032" s="168"/>
      <c r="AA1032" s="168"/>
      <c r="AB1032" s="168"/>
      <c r="AC1032" s="168"/>
      <c r="AD1032" s="168"/>
      <c r="AE1032" s="168"/>
      <c r="AF1032" s="168"/>
      <c r="AG1032" s="168"/>
      <c r="AH1032" s="168"/>
      <c r="AI1032" s="168"/>
      <c r="AJ1032" s="168"/>
      <c r="AK1032" s="168"/>
      <c r="AL1032" s="168"/>
      <c r="AM1032" s="168"/>
      <c r="AN1032" s="166"/>
      <c r="AO1032" s="168"/>
      <c r="AP1032" s="166"/>
      <c r="AQ1032" s="168"/>
      <c r="AR1032" s="168"/>
      <c r="AS1032" s="168"/>
      <c r="AT1032" s="168"/>
      <c r="AU1032" s="168"/>
      <c r="AV1032" s="168"/>
      <c r="AW1032" s="168"/>
      <c r="AX1032" s="168"/>
      <c r="AY1032" s="168"/>
      <c r="AZ1032" s="168"/>
      <c r="BA1032" s="166"/>
      <c r="BB1032" s="166"/>
      <c r="BC1032" s="169"/>
      <c r="BD1032" s="170"/>
      <c r="BE1032" s="171"/>
      <c r="BF1032" s="171"/>
      <c r="BG1032" s="171"/>
      <c r="BH1032" s="171"/>
      <c r="BI1032" s="168"/>
      <c r="BJ1032" s="168"/>
      <c r="BK1032" s="168"/>
      <c r="BL1032" s="168"/>
      <c r="BM1032" s="168"/>
    </row>
    <row r="1033">
      <c r="A1033" s="163"/>
      <c r="B1033" s="174"/>
      <c r="C1033" s="165"/>
      <c r="D1033" s="166"/>
      <c r="E1033" s="166"/>
      <c r="F1033" s="167"/>
      <c r="G1033" s="167"/>
      <c r="H1033" s="167"/>
      <c r="I1033" s="163"/>
      <c r="J1033" s="168"/>
      <c r="K1033" s="168"/>
      <c r="L1033" s="168"/>
      <c r="M1033" s="166"/>
      <c r="N1033" s="169"/>
      <c r="O1033" s="167"/>
      <c r="P1033" s="168"/>
      <c r="Q1033" s="169"/>
      <c r="R1033" s="168"/>
      <c r="S1033" s="168"/>
      <c r="T1033" s="168"/>
      <c r="U1033" s="168"/>
      <c r="V1033" s="168"/>
      <c r="W1033" s="168"/>
      <c r="X1033" s="168"/>
      <c r="Y1033" s="168"/>
      <c r="Z1033" s="168"/>
      <c r="AA1033" s="168"/>
      <c r="AB1033" s="168"/>
      <c r="AC1033" s="168"/>
      <c r="AD1033" s="168"/>
      <c r="AE1033" s="168"/>
      <c r="AF1033" s="168"/>
      <c r="AG1033" s="168"/>
      <c r="AH1033" s="168"/>
      <c r="AI1033" s="168"/>
      <c r="AJ1033" s="168"/>
      <c r="AK1033" s="168"/>
      <c r="AL1033" s="168"/>
      <c r="AM1033" s="168"/>
      <c r="AN1033" s="166"/>
      <c r="AO1033" s="168"/>
      <c r="AP1033" s="166"/>
      <c r="AQ1033" s="168"/>
      <c r="AR1033" s="168"/>
      <c r="AS1033" s="168"/>
      <c r="AT1033" s="168"/>
      <c r="AU1033" s="168"/>
      <c r="AV1033" s="168"/>
      <c r="AW1033" s="168"/>
      <c r="AX1033" s="168"/>
      <c r="AY1033" s="168"/>
      <c r="AZ1033" s="168"/>
      <c r="BA1033" s="166"/>
      <c r="BB1033" s="166"/>
      <c r="BC1033" s="169"/>
      <c r="BD1033" s="170"/>
      <c r="BE1033" s="171"/>
      <c r="BF1033" s="171"/>
      <c r="BG1033" s="171"/>
      <c r="BH1033" s="171"/>
      <c r="BI1033" s="168"/>
      <c r="BJ1033" s="168"/>
      <c r="BK1033" s="168"/>
      <c r="BL1033" s="168"/>
      <c r="BM1033" s="168"/>
    </row>
    <row r="1034">
      <c r="A1034" s="163"/>
      <c r="B1034" s="174"/>
      <c r="C1034" s="165"/>
      <c r="D1034" s="166"/>
      <c r="E1034" s="166"/>
      <c r="F1034" s="167"/>
      <c r="G1034" s="167"/>
      <c r="H1034" s="167"/>
      <c r="I1034" s="163"/>
      <c r="J1034" s="168"/>
      <c r="K1034" s="168"/>
      <c r="L1034" s="168"/>
      <c r="M1034" s="166"/>
      <c r="N1034" s="169"/>
      <c r="O1034" s="167"/>
      <c r="P1034" s="168"/>
      <c r="Q1034" s="169"/>
      <c r="R1034" s="168"/>
      <c r="S1034" s="168"/>
      <c r="T1034" s="168"/>
      <c r="U1034" s="168"/>
      <c r="V1034" s="168"/>
      <c r="W1034" s="168"/>
      <c r="X1034" s="168"/>
      <c r="Y1034" s="168"/>
      <c r="Z1034" s="168"/>
      <c r="AA1034" s="168"/>
      <c r="AB1034" s="168"/>
      <c r="AC1034" s="168"/>
      <c r="AD1034" s="168"/>
      <c r="AE1034" s="168"/>
      <c r="AF1034" s="168"/>
      <c r="AG1034" s="168"/>
      <c r="AH1034" s="168"/>
      <c r="AI1034" s="168"/>
      <c r="AJ1034" s="168"/>
      <c r="AK1034" s="168"/>
      <c r="AL1034" s="168"/>
      <c r="AM1034" s="168"/>
      <c r="AN1034" s="166"/>
      <c r="AO1034" s="168"/>
      <c r="AP1034" s="166"/>
      <c r="AQ1034" s="168"/>
      <c r="AR1034" s="168"/>
      <c r="AS1034" s="168"/>
      <c r="AT1034" s="168"/>
      <c r="AU1034" s="168"/>
      <c r="AV1034" s="168"/>
      <c r="AW1034" s="168"/>
      <c r="AX1034" s="168"/>
      <c r="AY1034" s="168"/>
      <c r="AZ1034" s="168"/>
      <c r="BA1034" s="166"/>
      <c r="BB1034" s="166"/>
      <c r="BC1034" s="169"/>
      <c r="BD1034" s="170"/>
      <c r="BE1034" s="171"/>
      <c r="BF1034" s="171"/>
      <c r="BG1034" s="171"/>
      <c r="BH1034" s="171"/>
      <c r="BI1034" s="168"/>
      <c r="BJ1034" s="168"/>
      <c r="BK1034" s="168"/>
      <c r="BL1034" s="168"/>
      <c r="BM1034" s="168"/>
    </row>
    <row r="1035">
      <c r="A1035" s="163"/>
      <c r="B1035" s="174"/>
      <c r="C1035" s="165"/>
      <c r="D1035" s="166"/>
      <c r="E1035" s="166"/>
      <c r="F1035" s="167"/>
      <c r="G1035" s="167"/>
      <c r="H1035" s="167"/>
      <c r="I1035" s="163"/>
      <c r="J1035" s="168"/>
      <c r="K1035" s="168"/>
      <c r="L1035" s="168"/>
      <c r="M1035" s="166"/>
      <c r="N1035" s="169"/>
      <c r="O1035" s="167"/>
      <c r="P1035" s="168"/>
      <c r="Q1035" s="169"/>
      <c r="R1035" s="168"/>
      <c r="S1035" s="168"/>
      <c r="T1035" s="168"/>
      <c r="U1035" s="168"/>
      <c r="V1035" s="168"/>
      <c r="W1035" s="168"/>
      <c r="X1035" s="168"/>
      <c r="Y1035" s="168"/>
      <c r="Z1035" s="168"/>
      <c r="AA1035" s="168"/>
      <c r="AB1035" s="168"/>
      <c r="AC1035" s="168"/>
      <c r="AD1035" s="168"/>
      <c r="AE1035" s="168"/>
      <c r="AF1035" s="168"/>
      <c r="AG1035" s="168"/>
      <c r="AH1035" s="168"/>
      <c r="AI1035" s="168"/>
      <c r="AJ1035" s="168"/>
      <c r="AK1035" s="168"/>
      <c r="AL1035" s="168"/>
      <c r="AM1035" s="168"/>
      <c r="AN1035" s="166"/>
      <c r="AO1035" s="168"/>
      <c r="AP1035" s="166"/>
      <c r="AQ1035" s="168"/>
      <c r="AR1035" s="168"/>
      <c r="AS1035" s="168"/>
      <c r="AT1035" s="168"/>
      <c r="AU1035" s="168"/>
      <c r="AV1035" s="168"/>
      <c r="AW1035" s="168"/>
      <c r="AX1035" s="168"/>
      <c r="AY1035" s="168"/>
      <c r="AZ1035" s="168"/>
      <c r="BA1035" s="166"/>
      <c r="BB1035" s="166"/>
      <c r="BC1035" s="169"/>
      <c r="BD1035" s="170"/>
      <c r="BE1035" s="171"/>
      <c r="BF1035" s="171"/>
      <c r="BG1035" s="171"/>
      <c r="BH1035" s="171"/>
      <c r="BI1035" s="168"/>
      <c r="BJ1035" s="168"/>
      <c r="BK1035" s="168"/>
      <c r="BL1035" s="168"/>
      <c r="BM1035" s="168"/>
    </row>
    <row r="1036">
      <c r="A1036" s="163"/>
      <c r="B1036" s="174"/>
      <c r="C1036" s="165"/>
      <c r="D1036" s="166"/>
      <c r="E1036" s="166"/>
      <c r="F1036" s="167"/>
      <c r="G1036" s="167"/>
      <c r="H1036" s="167"/>
      <c r="I1036" s="163"/>
      <c r="J1036" s="168"/>
      <c r="K1036" s="168"/>
      <c r="L1036" s="168"/>
      <c r="M1036" s="166"/>
      <c r="N1036" s="169"/>
      <c r="O1036" s="167"/>
      <c r="P1036" s="168"/>
      <c r="Q1036" s="169"/>
      <c r="R1036" s="168"/>
      <c r="S1036" s="168"/>
      <c r="T1036" s="168"/>
      <c r="U1036" s="168"/>
      <c r="V1036" s="168"/>
      <c r="W1036" s="168"/>
      <c r="X1036" s="168"/>
      <c r="Y1036" s="168"/>
      <c r="Z1036" s="168"/>
      <c r="AA1036" s="168"/>
      <c r="AB1036" s="168"/>
      <c r="AC1036" s="168"/>
      <c r="AD1036" s="168"/>
      <c r="AE1036" s="168"/>
      <c r="AF1036" s="168"/>
      <c r="AG1036" s="168"/>
      <c r="AH1036" s="168"/>
      <c r="AI1036" s="168"/>
      <c r="AJ1036" s="168"/>
      <c r="AK1036" s="168"/>
      <c r="AL1036" s="168"/>
      <c r="AM1036" s="168"/>
      <c r="AN1036" s="166"/>
      <c r="AO1036" s="168"/>
      <c r="AP1036" s="166"/>
      <c r="AQ1036" s="168"/>
      <c r="AR1036" s="168"/>
      <c r="AS1036" s="168"/>
      <c r="AT1036" s="168"/>
      <c r="AU1036" s="168"/>
      <c r="AV1036" s="168"/>
      <c r="AW1036" s="168"/>
      <c r="AX1036" s="168"/>
      <c r="AY1036" s="168"/>
      <c r="AZ1036" s="168"/>
      <c r="BA1036" s="166"/>
      <c r="BB1036" s="166"/>
      <c r="BC1036" s="169"/>
      <c r="BD1036" s="170"/>
      <c r="BE1036" s="171"/>
      <c r="BF1036" s="171"/>
      <c r="BG1036" s="171"/>
      <c r="BH1036" s="171"/>
      <c r="BI1036" s="168"/>
      <c r="BJ1036" s="168"/>
      <c r="BK1036" s="168"/>
      <c r="BL1036" s="168"/>
      <c r="BM1036" s="168"/>
    </row>
    <row r="1037">
      <c r="A1037" s="163"/>
      <c r="B1037" s="174"/>
      <c r="C1037" s="165"/>
      <c r="D1037" s="166"/>
      <c r="E1037" s="166"/>
      <c r="F1037" s="167"/>
      <c r="G1037" s="167"/>
      <c r="H1037" s="167"/>
      <c r="I1037" s="163"/>
      <c r="J1037" s="168"/>
      <c r="K1037" s="168"/>
      <c r="L1037" s="168"/>
      <c r="M1037" s="166"/>
      <c r="N1037" s="169"/>
      <c r="O1037" s="167"/>
      <c r="P1037" s="168"/>
      <c r="Q1037" s="169"/>
      <c r="R1037" s="168"/>
      <c r="S1037" s="168"/>
      <c r="T1037" s="168"/>
      <c r="U1037" s="168"/>
      <c r="V1037" s="168"/>
      <c r="W1037" s="168"/>
      <c r="X1037" s="168"/>
      <c r="Y1037" s="168"/>
      <c r="Z1037" s="168"/>
      <c r="AA1037" s="168"/>
      <c r="AB1037" s="168"/>
      <c r="AC1037" s="168"/>
      <c r="AD1037" s="168"/>
      <c r="AE1037" s="168"/>
      <c r="AF1037" s="168"/>
      <c r="AG1037" s="168"/>
      <c r="AH1037" s="168"/>
      <c r="AI1037" s="168"/>
      <c r="AJ1037" s="168"/>
      <c r="AK1037" s="168"/>
      <c r="AL1037" s="168"/>
      <c r="AM1037" s="168"/>
      <c r="AN1037" s="166"/>
      <c r="AO1037" s="168"/>
      <c r="AP1037" s="166"/>
      <c r="AQ1037" s="168"/>
      <c r="AR1037" s="168"/>
      <c r="AS1037" s="168"/>
      <c r="AT1037" s="168"/>
      <c r="AU1037" s="168"/>
      <c r="AV1037" s="168"/>
      <c r="AW1037" s="168"/>
      <c r="AX1037" s="168"/>
      <c r="AY1037" s="168"/>
      <c r="AZ1037" s="168"/>
      <c r="BA1037" s="166"/>
      <c r="BB1037" s="166"/>
      <c r="BC1037" s="169"/>
      <c r="BD1037" s="170"/>
      <c r="BE1037" s="171"/>
      <c r="BF1037" s="171"/>
      <c r="BG1037" s="171"/>
      <c r="BH1037" s="171"/>
      <c r="BI1037" s="168"/>
      <c r="BJ1037" s="168"/>
      <c r="BK1037" s="168"/>
      <c r="BL1037" s="168"/>
      <c r="BM1037" s="168"/>
    </row>
    <row r="1038">
      <c r="A1038" s="163"/>
      <c r="B1038" s="174"/>
      <c r="C1038" s="165"/>
      <c r="D1038" s="166"/>
      <c r="E1038" s="166"/>
      <c r="F1038" s="167"/>
      <c r="G1038" s="167"/>
      <c r="H1038" s="167"/>
      <c r="I1038" s="163"/>
      <c r="J1038" s="168"/>
      <c r="K1038" s="168"/>
      <c r="L1038" s="168"/>
      <c r="M1038" s="166"/>
      <c r="N1038" s="169"/>
      <c r="O1038" s="167"/>
      <c r="P1038" s="168"/>
      <c r="Q1038" s="169"/>
      <c r="R1038" s="168"/>
      <c r="S1038" s="168"/>
      <c r="T1038" s="168"/>
      <c r="U1038" s="168"/>
      <c r="V1038" s="168"/>
      <c r="W1038" s="168"/>
      <c r="X1038" s="168"/>
      <c r="Y1038" s="168"/>
      <c r="Z1038" s="168"/>
      <c r="AA1038" s="168"/>
      <c r="AB1038" s="168"/>
      <c r="AC1038" s="168"/>
      <c r="AD1038" s="168"/>
      <c r="AE1038" s="168"/>
      <c r="AF1038" s="168"/>
      <c r="AG1038" s="168"/>
      <c r="AH1038" s="168"/>
      <c r="AI1038" s="168"/>
      <c r="AJ1038" s="168"/>
      <c r="AK1038" s="168"/>
      <c r="AL1038" s="168"/>
      <c r="AM1038" s="168"/>
      <c r="AN1038" s="166"/>
      <c r="AO1038" s="168"/>
      <c r="AP1038" s="166"/>
      <c r="AQ1038" s="168"/>
      <c r="AR1038" s="168"/>
      <c r="AS1038" s="168"/>
      <c r="AT1038" s="168"/>
      <c r="AU1038" s="168"/>
      <c r="AV1038" s="168"/>
      <c r="AW1038" s="168"/>
      <c r="AX1038" s="168"/>
      <c r="AY1038" s="168"/>
      <c r="AZ1038" s="168"/>
      <c r="BA1038" s="166"/>
      <c r="BB1038" s="166"/>
      <c r="BC1038" s="169"/>
      <c r="BD1038" s="170"/>
      <c r="BE1038" s="171"/>
      <c r="BF1038" s="171"/>
      <c r="BG1038" s="171"/>
      <c r="BH1038" s="171"/>
      <c r="BI1038" s="168"/>
      <c r="BJ1038" s="168"/>
      <c r="BK1038" s="168"/>
      <c r="BL1038" s="168"/>
      <c r="BM1038" s="168"/>
    </row>
    <row r="1039">
      <c r="A1039" s="163"/>
      <c r="B1039" s="174"/>
      <c r="C1039" s="165"/>
      <c r="D1039" s="166"/>
      <c r="E1039" s="166"/>
      <c r="F1039" s="167"/>
      <c r="G1039" s="167"/>
      <c r="H1039" s="167"/>
      <c r="I1039" s="163"/>
      <c r="J1039" s="168"/>
      <c r="K1039" s="168"/>
      <c r="L1039" s="168"/>
      <c r="M1039" s="166"/>
      <c r="N1039" s="169"/>
      <c r="O1039" s="167"/>
      <c r="P1039" s="168"/>
      <c r="Q1039" s="169"/>
      <c r="R1039" s="168"/>
      <c r="S1039" s="168"/>
      <c r="T1039" s="168"/>
      <c r="U1039" s="168"/>
      <c r="V1039" s="168"/>
      <c r="W1039" s="168"/>
      <c r="X1039" s="168"/>
      <c r="Y1039" s="168"/>
      <c r="Z1039" s="168"/>
      <c r="AA1039" s="168"/>
      <c r="AB1039" s="168"/>
      <c r="AC1039" s="168"/>
      <c r="AD1039" s="168"/>
      <c r="AE1039" s="168"/>
      <c r="AF1039" s="168"/>
      <c r="AG1039" s="168"/>
      <c r="AH1039" s="168"/>
      <c r="AI1039" s="168"/>
      <c r="AJ1039" s="168"/>
      <c r="AK1039" s="168"/>
      <c r="AL1039" s="168"/>
      <c r="AM1039" s="168"/>
      <c r="AN1039" s="166"/>
      <c r="AO1039" s="168"/>
      <c r="AP1039" s="166"/>
      <c r="AQ1039" s="168"/>
      <c r="AR1039" s="168"/>
      <c r="AS1039" s="168"/>
      <c r="AT1039" s="168"/>
      <c r="AU1039" s="168"/>
      <c r="AV1039" s="168"/>
      <c r="AW1039" s="168"/>
      <c r="AX1039" s="168"/>
      <c r="AY1039" s="168"/>
      <c r="AZ1039" s="168"/>
      <c r="BA1039" s="166"/>
      <c r="BB1039" s="166"/>
      <c r="BC1039" s="169"/>
      <c r="BD1039" s="170"/>
      <c r="BE1039" s="171"/>
      <c r="BF1039" s="171"/>
      <c r="BG1039" s="171"/>
      <c r="BH1039" s="171"/>
      <c r="BI1039" s="168"/>
      <c r="BJ1039" s="168"/>
      <c r="BK1039" s="168"/>
      <c r="BL1039" s="168"/>
      <c r="BM1039" s="168"/>
    </row>
    <row r="1040">
      <c r="A1040" s="163"/>
      <c r="B1040" s="174"/>
      <c r="C1040" s="165"/>
      <c r="D1040" s="166"/>
      <c r="E1040" s="166"/>
      <c r="F1040" s="167"/>
      <c r="G1040" s="167"/>
      <c r="H1040" s="167"/>
      <c r="I1040" s="163"/>
      <c r="J1040" s="168"/>
      <c r="K1040" s="168"/>
      <c r="L1040" s="168"/>
      <c r="M1040" s="166"/>
      <c r="N1040" s="169"/>
      <c r="O1040" s="167"/>
      <c r="P1040" s="168"/>
      <c r="Q1040" s="169"/>
      <c r="R1040" s="168"/>
      <c r="S1040" s="168"/>
      <c r="T1040" s="168"/>
      <c r="U1040" s="168"/>
      <c r="V1040" s="168"/>
      <c r="W1040" s="168"/>
      <c r="X1040" s="168"/>
      <c r="Y1040" s="168"/>
      <c r="Z1040" s="168"/>
      <c r="AA1040" s="168"/>
      <c r="AB1040" s="168"/>
      <c r="AC1040" s="168"/>
      <c r="AD1040" s="168"/>
      <c r="AE1040" s="168"/>
      <c r="AF1040" s="168"/>
      <c r="AG1040" s="168"/>
      <c r="AH1040" s="168"/>
      <c r="AI1040" s="168"/>
      <c r="AJ1040" s="168"/>
      <c r="AK1040" s="168"/>
      <c r="AL1040" s="168"/>
      <c r="AM1040" s="168"/>
      <c r="AN1040" s="166"/>
      <c r="AO1040" s="168"/>
      <c r="AP1040" s="166"/>
      <c r="AQ1040" s="168"/>
      <c r="AR1040" s="168"/>
      <c r="AS1040" s="168"/>
      <c r="AT1040" s="168"/>
      <c r="AU1040" s="168"/>
      <c r="AV1040" s="168"/>
      <c r="AW1040" s="168"/>
      <c r="AX1040" s="168"/>
      <c r="AY1040" s="168"/>
      <c r="AZ1040" s="168"/>
      <c r="BA1040" s="166"/>
      <c r="BB1040" s="166"/>
      <c r="BC1040" s="169"/>
      <c r="BD1040" s="170"/>
      <c r="BE1040" s="171"/>
      <c r="BF1040" s="171"/>
      <c r="BG1040" s="171"/>
      <c r="BH1040" s="171"/>
      <c r="BI1040" s="168"/>
      <c r="BJ1040" s="168"/>
      <c r="BK1040" s="168"/>
      <c r="BL1040" s="168"/>
      <c r="BM1040" s="168"/>
    </row>
    <row r="1041">
      <c r="A1041" s="163"/>
      <c r="B1041" s="174"/>
      <c r="C1041" s="165"/>
      <c r="D1041" s="166"/>
      <c r="E1041" s="166"/>
      <c r="F1041" s="167"/>
      <c r="G1041" s="167"/>
      <c r="H1041" s="167"/>
      <c r="I1041" s="163"/>
      <c r="J1041" s="168"/>
      <c r="K1041" s="168"/>
      <c r="L1041" s="168"/>
      <c r="M1041" s="166"/>
      <c r="N1041" s="169"/>
      <c r="O1041" s="167"/>
      <c r="P1041" s="168"/>
      <c r="Q1041" s="169"/>
      <c r="R1041" s="168"/>
      <c r="S1041" s="168"/>
      <c r="T1041" s="168"/>
      <c r="U1041" s="168"/>
      <c r="V1041" s="168"/>
      <c r="W1041" s="168"/>
      <c r="X1041" s="168"/>
      <c r="Y1041" s="168"/>
      <c r="Z1041" s="168"/>
      <c r="AA1041" s="168"/>
      <c r="AB1041" s="168"/>
      <c r="AC1041" s="168"/>
      <c r="AD1041" s="168"/>
      <c r="AE1041" s="168"/>
      <c r="AF1041" s="168"/>
      <c r="AG1041" s="168"/>
      <c r="AH1041" s="168"/>
      <c r="AI1041" s="168"/>
      <c r="AJ1041" s="168"/>
      <c r="AK1041" s="168"/>
      <c r="AL1041" s="168"/>
      <c r="AM1041" s="168"/>
      <c r="AN1041" s="166"/>
      <c r="AO1041" s="168"/>
      <c r="AP1041" s="166"/>
      <c r="AQ1041" s="168"/>
      <c r="AR1041" s="168"/>
      <c r="AS1041" s="168"/>
      <c r="AT1041" s="168"/>
      <c r="AU1041" s="168"/>
      <c r="AV1041" s="168"/>
      <c r="AW1041" s="168"/>
      <c r="AX1041" s="168"/>
      <c r="AY1041" s="168"/>
      <c r="AZ1041" s="168"/>
      <c r="BA1041" s="166"/>
      <c r="BB1041" s="166"/>
      <c r="BC1041" s="169"/>
      <c r="BD1041" s="170"/>
      <c r="BE1041" s="171"/>
      <c r="BF1041" s="171"/>
      <c r="BG1041" s="171"/>
      <c r="BH1041" s="171"/>
      <c r="BI1041" s="168"/>
      <c r="BJ1041" s="168"/>
      <c r="BK1041" s="168"/>
      <c r="BL1041" s="168"/>
      <c r="BM1041" s="168"/>
    </row>
    <row r="1042">
      <c r="A1042" s="163"/>
      <c r="B1042" s="174"/>
      <c r="C1042" s="165"/>
      <c r="D1042" s="166"/>
      <c r="E1042" s="166"/>
      <c r="F1042" s="167"/>
      <c r="G1042" s="167"/>
      <c r="H1042" s="167"/>
      <c r="I1042" s="163"/>
      <c r="J1042" s="168"/>
      <c r="K1042" s="168"/>
      <c r="L1042" s="168"/>
      <c r="M1042" s="166"/>
      <c r="N1042" s="169"/>
      <c r="O1042" s="167"/>
      <c r="P1042" s="168"/>
      <c r="Q1042" s="169"/>
      <c r="R1042" s="168"/>
      <c r="S1042" s="168"/>
      <c r="T1042" s="168"/>
      <c r="U1042" s="168"/>
      <c r="V1042" s="168"/>
      <c r="W1042" s="168"/>
      <c r="X1042" s="168"/>
      <c r="Y1042" s="168"/>
      <c r="Z1042" s="168"/>
      <c r="AA1042" s="168"/>
      <c r="AB1042" s="168"/>
      <c r="AC1042" s="168"/>
      <c r="AD1042" s="168"/>
      <c r="AE1042" s="168"/>
      <c r="AF1042" s="168"/>
      <c r="AG1042" s="168"/>
      <c r="AH1042" s="168"/>
      <c r="AI1042" s="168"/>
      <c r="AJ1042" s="168"/>
      <c r="AK1042" s="168"/>
      <c r="AL1042" s="168"/>
      <c r="AM1042" s="168"/>
      <c r="AN1042" s="166"/>
      <c r="AO1042" s="168"/>
      <c r="AP1042" s="166"/>
      <c r="AQ1042" s="168"/>
      <c r="AR1042" s="168"/>
      <c r="AS1042" s="168"/>
      <c r="AT1042" s="168"/>
      <c r="AU1042" s="168"/>
      <c r="AV1042" s="168"/>
      <c r="AW1042" s="168"/>
      <c r="AX1042" s="168"/>
      <c r="AY1042" s="168"/>
      <c r="AZ1042" s="168"/>
      <c r="BA1042" s="166"/>
      <c r="BB1042" s="166"/>
      <c r="BC1042" s="169"/>
      <c r="BD1042" s="170"/>
      <c r="BE1042" s="171"/>
      <c r="BF1042" s="171"/>
      <c r="BG1042" s="171"/>
      <c r="BH1042" s="171"/>
      <c r="BI1042" s="168"/>
      <c r="BJ1042" s="168"/>
      <c r="BK1042" s="168"/>
      <c r="BL1042" s="168"/>
      <c r="BM1042" s="168"/>
    </row>
    <row r="1043">
      <c r="A1043" s="163"/>
      <c r="B1043" s="174"/>
      <c r="C1043" s="165"/>
      <c r="D1043" s="166"/>
      <c r="E1043" s="166"/>
      <c r="F1043" s="167"/>
      <c r="G1043" s="167"/>
      <c r="H1043" s="167"/>
      <c r="I1043" s="163"/>
      <c r="J1043" s="168"/>
      <c r="K1043" s="168"/>
      <c r="L1043" s="168"/>
      <c r="M1043" s="166"/>
      <c r="N1043" s="169"/>
      <c r="O1043" s="167"/>
      <c r="P1043" s="168"/>
      <c r="Q1043" s="169"/>
      <c r="R1043" s="168"/>
      <c r="S1043" s="168"/>
      <c r="T1043" s="168"/>
      <c r="U1043" s="168"/>
      <c r="V1043" s="168"/>
      <c r="W1043" s="168"/>
      <c r="X1043" s="168"/>
      <c r="Y1043" s="168"/>
      <c r="Z1043" s="168"/>
      <c r="AA1043" s="168"/>
      <c r="AB1043" s="168"/>
      <c r="AC1043" s="168"/>
      <c r="AD1043" s="168"/>
      <c r="AE1043" s="168"/>
      <c r="AF1043" s="168"/>
      <c r="AG1043" s="168"/>
      <c r="AH1043" s="168"/>
      <c r="AI1043" s="168"/>
      <c r="AJ1043" s="168"/>
      <c r="AK1043" s="168"/>
      <c r="AL1043" s="168"/>
      <c r="AM1043" s="168"/>
      <c r="AN1043" s="166"/>
      <c r="AO1043" s="168"/>
      <c r="AP1043" s="166"/>
      <c r="AQ1043" s="168"/>
      <c r="AR1043" s="168"/>
      <c r="AS1043" s="168"/>
      <c r="AT1043" s="168"/>
      <c r="AU1043" s="168"/>
      <c r="AV1043" s="168"/>
      <c r="AW1043" s="168"/>
      <c r="AX1043" s="168"/>
      <c r="AY1043" s="168"/>
      <c r="AZ1043" s="168"/>
      <c r="BA1043" s="166"/>
      <c r="BB1043" s="166"/>
      <c r="BC1043" s="169"/>
      <c r="BD1043" s="170"/>
      <c r="BE1043" s="171"/>
      <c r="BF1043" s="171"/>
      <c r="BG1043" s="171"/>
      <c r="BH1043" s="171"/>
      <c r="BI1043" s="168"/>
      <c r="BJ1043" s="168"/>
      <c r="BK1043" s="168"/>
      <c r="BL1043" s="168"/>
      <c r="BM1043" s="168"/>
    </row>
    <row r="1044">
      <c r="A1044" s="163"/>
      <c r="B1044" s="174"/>
      <c r="C1044" s="165"/>
      <c r="D1044" s="166"/>
      <c r="E1044" s="166"/>
      <c r="F1044" s="167"/>
      <c r="G1044" s="167"/>
      <c r="H1044" s="167"/>
      <c r="I1044" s="163"/>
      <c r="J1044" s="168"/>
      <c r="K1044" s="168"/>
      <c r="L1044" s="168"/>
      <c r="M1044" s="166"/>
      <c r="N1044" s="169"/>
      <c r="O1044" s="167"/>
      <c r="P1044" s="168"/>
      <c r="Q1044" s="169"/>
      <c r="R1044" s="168"/>
      <c r="S1044" s="168"/>
      <c r="T1044" s="168"/>
      <c r="U1044" s="168"/>
      <c r="V1044" s="168"/>
      <c r="W1044" s="168"/>
      <c r="X1044" s="168"/>
      <c r="Y1044" s="168"/>
      <c r="Z1044" s="168"/>
      <c r="AA1044" s="168"/>
      <c r="AB1044" s="168"/>
      <c r="AC1044" s="168"/>
      <c r="AD1044" s="168"/>
      <c r="AE1044" s="168"/>
      <c r="AF1044" s="168"/>
      <c r="AG1044" s="168"/>
      <c r="AH1044" s="168"/>
      <c r="AI1044" s="168"/>
      <c r="AJ1044" s="168"/>
      <c r="AK1044" s="168"/>
      <c r="AL1044" s="168"/>
      <c r="AM1044" s="168"/>
      <c r="AN1044" s="166"/>
      <c r="AO1044" s="168"/>
      <c r="AP1044" s="166"/>
      <c r="AQ1044" s="168"/>
      <c r="AR1044" s="168"/>
      <c r="AS1044" s="168"/>
      <c r="AT1044" s="168"/>
      <c r="AU1044" s="168"/>
      <c r="AV1044" s="168"/>
      <c r="AW1044" s="168"/>
      <c r="AX1044" s="168"/>
      <c r="AY1044" s="168"/>
      <c r="AZ1044" s="168"/>
      <c r="BA1044" s="166"/>
      <c r="BB1044" s="166"/>
      <c r="BC1044" s="169"/>
      <c r="BD1044" s="170"/>
      <c r="BE1044" s="171"/>
      <c r="BF1044" s="171"/>
      <c r="BG1044" s="171"/>
      <c r="BH1044" s="171"/>
      <c r="BI1044" s="168"/>
      <c r="BJ1044" s="168"/>
      <c r="BK1044" s="168"/>
      <c r="BL1044" s="168"/>
      <c r="BM1044" s="168"/>
    </row>
    <row r="1045">
      <c r="A1045" s="163"/>
      <c r="B1045" s="174"/>
      <c r="C1045" s="165"/>
      <c r="D1045" s="166"/>
      <c r="E1045" s="166"/>
      <c r="F1045" s="167"/>
      <c r="G1045" s="167"/>
      <c r="H1045" s="167"/>
      <c r="I1045" s="163"/>
      <c r="J1045" s="168"/>
      <c r="K1045" s="168"/>
      <c r="L1045" s="168"/>
      <c r="M1045" s="166"/>
      <c r="N1045" s="169"/>
      <c r="O1045" s="167"/>
      <c r="P1045" s="168"/>
      <c r="Q1045" s="169"/>
      <c r="R1045" s="168"/>
      <c r="S1045" s="168"/>
      <c r="T1045" s="168"/>
      <c r="U1045" s="168"/>
      <c r="V1045" s="168"/>
      <c r="W1045" s="168"/>
      <c r="X1045" s="168"/>
      <c r="Y1045" s="168"/>
      <c r="Z1045" s="168"/>
      <c r="AA1045" s="168"/>
      <c r="AB1045" s="168"/>
      <c r="AC1045" s="168"/>
      <c r="AD1045" s="168"/>
      <c r="AE1045" s="168"/>
      <c r="AF1045" s="168"/>
      <c r="AG1045" s="168"/>
      <c r="AH1045" s="168"/>
      <c r="AI1045" s="168"/>
      <c r="AJ1045" s="168"/>
      <c r="AK1045" s="168"/>
      <c r="AL1045" s="168"/>
      <c r="AM1045" s="168"/>
      <c r="AN1045" s="166"/>
      <c r="AO1045" s="168"/>
      <c r="AP1045" s="166"/>
      <c r="AQ1045" s="168"/>
      <c r="AR1045" s="168"/>
      <c r="AS1045" s="168"/>
      <c r="AT1045" s="168"/>
      <c r="AU1045" s="168"/>
      <c r="AV1045" s="168"/>
      <c r="AW1045" s="168"/>
      <c r="AX1045" s="168"/>
      <c r="AY1045" s="168"/>
      <c r="AZ1045" s="168"/>
      <c r="BA1045" s="166"/>
      <c r="BB1045" s="166"/>
      <c r="BC1045" s="169"/>
      <c r="BD1045" s="170"/>
      <c r="BE1045" s="171"/>
      <c r="BF1045" s="171"/>
      <c r="BG1045" s="171"/>
      <c r="BH1045" s="171"/>
      <c r="BI1045" s="168"/>
      <c r="BJ1045" s="168"/>
      <c r="BK1045" s="168"/>
      <c r="BL1045" s="168"/>
      <c r="BM1045" s="168"/>
    </row>
    <row r="1046">
      <c r="A1046" s="163"/>
      <c r="B1046" s="174"/>
      <c r="C1046" s="165"/>
      <c r="D1046" s="166"/>
      <c r="E1046" s="166"/>
      <c r="F1046" s="167"/>
      <c r="G1046" s="167"/>
      <c r="H1046" s="167"/>
      <c r="I1046" s="163"/>
      <c r="J1046" s="168"/>
      <c r="K1046" s="168"/>
      <c r="L1046" s="168"/>
      <c r="M1046" s="166"/>
      <c r="N1046" s="169"/>
      <c r="O1046" s="167"/>
      <c r="P1046" s="168"/>
      <c r="Q1046" s="169"/>
      <c r="R1046" s="168"/>
      <c r="S1046" s="168"/>
      <c r="T1046" s="168"/>
      <c r="U1046" s="168"/>
      <c r="V1046" s="168"/>
      <c r="W1046" s="168"/>
      <c r="X1046" s="168"/>
      <c r="Y1046" s="168"/>
      <c r="Z1046" s="168"/>
      <c r="AA1046" s="168"/>
      <c r="AB1046" s="168"/>
      <c r="AC1046" s="168"/>
      <c r="AD1046" s="168"/>
      <c r="AE1046" s="168"/>
      <c r="AF1046" s="168"/>
      <c r="AG1046" s="168"/>
      <c r="AH1046" s="168"/>
      <c r="AI1046" s="168"/>
      <c r="AJ1046" s="168"/>
      <c r="AK1046" s="168"/>
      <c r="AL1046" s="168"/>
      <c r="AM1046" s="168"/>
      <c r="AN1046" s="166"/>
      <c r="AO1046" s="168"/>
      <c r="AP1046" s="166"/>
      <c r="AQ1046" s="168"/>
      <c r="AR1046" s="168"/>
      <c r="AS1046" s="168"/>
      <c r="AT1046" s="168"/>
      <c r="AU1046" s="168"/>
      <c r="AV1046" s="168"/>
      <c r="AW1046" s="168"/>
      <c r="AX1046" s="168"/>
      <c r="AY1046" s="168"/>
      <c r="AZ1046" s="168"/>
      <c r="BA1046" s="166"/>
      <c r="BB1046" s="166"/>
      <c r="BC1046" s="169"/>
      <c r="BD1046" s="170"/>
      <c r="BE1046" s="171"/>
      <c r="BF1046" s="171"/>
      <c r="BG1046" s="171"/>
      <c r="BH1046" s="171"/>
      <c r="BI1046" s="168"/>
      <c r="BJ1046" s="168"/>
      <c r="BK1046" s="168"/>
      <c r="BL1046" s="168"/>
      <c r="BM1046" s="168"/>
    </row>
    <row r="1047">
      <c r="A1047" s="163"/>
      <c r="B1047" s="174"/>
      <c r="C1047" s="165"/>
      <c r="D1047" s="166"/>
      <c r="E1047" s="166"/>
      <c r="F1047" s="167"/>
      <c r="G1047" s="167"/>
      <c r="H1047" s="167"/>
      <c r="I1047" s="163"/>
      <c r="J1047" s="168"/>
      <c r="K1047" s="168"/>
      <c r="L1047" s="168"/>
      <c r="M1047" s="166"/>
      <c r="N1047" s="169"/>
      <c r="O1047" s="167"/>
      <c r="P1047" s="168"/>
      <c r="Q1047" s="169"/>
      <c r="R1047" s="168"/>
      <c r="S1047" s="168"/>
      <c r="T1047" s="168"/>
      <c r="U1047" s="168"/>
      <c r="V1047" s="168"/>
      <c r="W1047" s="168"/>
      <c r="X1047" s="168"/>
      <c r="Y1047" s="168"/>
      <c r="Z1047" s="168"/>
      <c r="AA1047" s="168"/>
      <c r="AB1047" s="168"/>
      <c r="AC1047" s="168"/>
      <c r="AD1047" s="168"/>
      <c r="AE1047" s="168"/>
      <c r="AF1047" s="168"/>
      <c r="AG1047" s="168"/>
      <c r="AH1047" s="168"/>
      <c r="AI1047" s="168"/>
      <c r="AJ1047" s="168"/>
      <c r="AK1047" s="168"/>
      <c r="AL1047" s="168"/>
      <c r="AM1047" s="168"/>
      <c r="AN1047" s="166"/>
      <c r="AO1047" s="168"/>
      <c r="AP1047" s="166"/>
      <c r="AQ1047" s="168"/>
      <c r="AR1047" s="168"/>
      <c r="AS1047" s="168"/>
      <c r="AT1047" s="168"/>
      <c r="AU1047" s="168"/>
      <c r="AV1047" s="168"/>
      <c r="AW1047" s="168"/>
      <c r="AX1047" s="168"/>
      <c r="AY1047" s="168"/>
      <c r="AZ1047" s="168"/>
      <c r="BA1047" s="166"/>
      <c r="BB1047" s="166"/>
      <c r="BC1047" s="169"/>
      <c r="BD1047" s="170"/>
      <c r="BE1047" s="171"/>
      <c r="BF1047" s="171"/>
      <c r="BG1047" s="171"/>
      <c r="BH1047" s="171"/>
      <c r="BI1047" s="168"/>
      <c r="BJ1047" s="168"/>
      <c r="BK1047" s="168"/>
      <c r="BL1047" s="168"/>
      <c r="BM1047" s="168"/>
    </row>
    <row r="1048">
      <c r="A1048" s="163"/>
      <c r="B1048" s="174"/>
      <c r="C1048" s="165"/>
      <c r="D1048" s="166"/>
      <c r="E1048" s="166"/>
      <c r="F1048" s="167"/>
      <c r="G1048" s="167"/>
      <c r="H1048" s="167"/>
      <c r="I1048" s="163"/>
      <c r="J1048" s="168"/>
      <c r="K1048" s="168"/>
      <c r="L1048" s="168"/>
      <c r="M1048" s="166"/>
      <c r="N1048" s="169"/>
      <c r="O1048" s="167"/>
      <c r="P1048" s="168"/>
      <c r="Q1048" s="169"/>
      <c r="R1048" s="168"/>
      <c r="S1048" s="168"/>
      <c r="T1048" s="168"/>
      <c r="U1048" s="168"/>
      <c r="V1048" s="168"/>
      <c r="W1048" s="168"/>
      <c r="X1048" s="168"/>
      <c r="Y1048" s="168"/>
      <c r="Z1048" s="168"/>
      <c r="AA1048" s="168"/>
      <c r="AB1048" s="168"/>
      <c r="AC1048" s="168"/>
      <c r="AD1048" s="168"/>
      <c r="AE1048" s="168"/>
      <c r="AF1048" s="168"/>
      <c r="AG1048" s="168"/>
      <c r="AH1048" s="168"/>
      <c r="AI1048" s="168"/>
      <c r="AJ1048" s="168"/>
      <c r="AK1048" s="168"/>
      <c r="AL1048" s="168"/>
      <c r="AM1048" s="168"/>
      <c r="AN1048" s="166"/>
      <c r="AO1048" s="168"/>
      <c r="AP1048" s="166"/>
      <c r="AQ1048" s="168"/>
      <c r="AR1048" s="168"/>
      <c r="AS1048" s="168"/>
      <c r="AT1048" s="168"/>
      <c r="AU1048" s="168"/>
      <c r="AV1048" s="168"/>
      <c r="AW1048" s="168"/>
      <c r="AX1048" s="168"/>
      <c r="AY1048" s="168"/>
      <c r="AZ1048" s="168"/>
      <c r="BA1048" s="166"/>
      <c r="BB1048" s="166"/>
      <c r="BC1048" s="169"/>
      <c r="BD1048" s="170"/>
      <c r="BE1048" s="171"/>
      <c r="BF1048" s="171"/>
      <c r="BG1048" s="171"/>
      <c r="BH1048" s="171"/>
      <c r="BI1048" s="168"/>
      <c r="BJ1048" s="168"/>
      <c r="BK1048" s="168"/>
      <c r="BL1048" s="168"/>
      <c r="BM1048" s="168"/>
    </row>
    <row r="1049">
      <c r="A1049" s="163"/>
      <c r="B1049" s="174"/>
      <c r="C1049" s="165"/>
      <c r="D1049" s="166"/>
      <c r="E1049" s="166"/>
      <c r="F1049" s="167"/>
      <c r="G1049" s="167"/>
      <c r="H1049" s="167"/>
      <c r="I1049" s="163"/>
      <c r="J1049" s="168"/>
      <c r="K1049" s="168"/>
      <c r="L1049" s="168"/>
      <c r="M1049" s="166"/>
      <c r="N1049" s="169"/>
      <c r="O1049" s="167"/>
      <c r="P1049" s="168"/>
      <c r="Q1049" s="169"/>
      <c r="R1049" s="168"/>
      <c r="S1049" s="168"/>
      <c r="T1049" s="168"/>
      <c r="U1049" s="168"/>
      <c r="V1049" s="168"/>
      <c r="W1049" s="168"/>
      <c r="X1049" s="168"/>
      <c r="Y1049" s="168"/>
      <c r="Z1049" s="168"/>
      <c r="AA1049" s="168"/>
      <c r="AB1049" s="168"/>
      <c r="AC1049" s="168"/>
      <c r="AD1049" s="168"/>
      <c r="AE1049" s="168"/>
      <c r="AF1049" s="168"/>
      <c r="AG1049" s="168"/>
      <c r="AH1049" s="168"/>
      <c r="AI1049" s="168"/>
      <c r="AJ1049" s="168"/>
      <c r="AK1049" s="168"/>
      <c r="AL1049" s="168"/>
      <c r="AM1049" s="168"/>
      <c r="AN1049" s="166"/>
      <c r="AO1049" s="168"/>
      <c r="AP1049" s="166"/>
      <c r="AQ1049" s="168"/>
      <c r="AR1049" s="168"/>
      <c r="AS1049" s="168"/>
      <c r="AT1049" s="168"/>
      <c r="AU1049" s="168"/>
      <c r="AV1049" s="168"/>
      <c r="AW1049" s="168"/>
      <c r="AX1049" s="168"/>
      <c r="AY1049" s="168"/>
      <c r="AZ1049" s="168"/>
      <c r="BA1049" s="166"/>
      <c r="BB1049" s="166"/>
      <c r="BC1049" s="169"/>
      <c r="BD1049" s="170"/>
      <c r="BE1049" s="171"/>
      <c r="BF1049" s="171"/>
      <c r="BG1049" s="171"/>
      <c r="BH1049" s="171"/>
      <c r="BI1049" s="168"/>
      <c r="BJ1049" s="168"/>
      <c r="BK1049" s="168"/>
      <c r="BL1049" s="168"/>
      <c r="BM1049" s="168"/>
    </row>
    <row r="1050">
      <c r="A1050" s="163"/>
      <c r="B1050" s="174"/>
      <c r="C1050" s="165"/>
      <c r="D1050" s="166"/>
      <c r="E1050" s="166"/>
      <c r="F1050" s="167"/>
      <c r="G1050" s="167"/>
      <c r="H1050" s="167"/>
      <c r="I1050" s="163"/>
      <c r="J1050" s="168"/>
      <c r="K1050" s="168"/>
      <c r="L1050" s="168"/>
      <c r="M1050" s="166"/>
      <c r="N1050" s="169"/>
      <c r="O1050" s="167"/>
      <c r="P1050" s="168"/>
      <c r="Q1050" s="169"/>
      <c r="R1050" s="168"/>
      <c r="S1050" s="168"/>
      <c r="T1050" s="168"/>
      <c r="U1050" s="168"/>
      <c r="V1050" s="168"/>
      <c r="W1050" s="168"/>
      <c r="X1050" s="168"/>
      <c r="Y1050" s="168"/>
      <c r="Z1050" s="168"/>
      <c r="AA1050" s="168"/>
      <c r="AB1050" s="168"/>
      <c r="AC1050" s="168"/>
      <c r="AD1050" s="168"/>
      <c r="AE1050" s="168"/>
      <c r="AF1050" s="168"/>
      <c r="AG1050" s="168"/>
      <c r="AH1050" s="168"/>
      <c r="AI1050" s="168"/>
      <c r="AJ1050" s="168"/>
      <c r="AK1050" s="168"/>
      <c r="AL1050" s="168"/>
      <c r="AM1050" s="168"/>
      <c r="AN1050" s="166"/>
      <c r="AO1050" s="168"/>
      <c r="AP1050" s="166"/>
      <c r="AQ1050" s="168"/>
      <c r="AR1050" s="168"/>
      <c r="AS1050" s="168"/>
      <c r="AT1050" s="168"/>
      <c r="AU1050" s="168"/>
      <c r="AV1050" s="168"/>
      <c r="AW1050" s="168"/>
      <c r="AX1050" s="168"/>
      <c r="AY1050" s="168"/>
      <c r="AZ1050" s="168"/>
      <c r="BA1050" s="166"/>
      <c r="BB1050" s="166"/>
      <c r="BC1050" s="169"/>
      <c r="BD1050" s="170"/>
      <c r="BE1050" s="171"/>
      <c r="BF1050" s="171"/>
      <c r="BG1050" s="171"/>
      <c r="BH1050" s="171"/>
      <c r="BI1050" s="168"/>
      <c r="BJ1050" s="168"/>
      <c r="BK1050" s="168"/>
      <c r="BL1050" s="168"/>
      <c r="BM1050" s="168"/>
    </row>
    <row r="1051">
      <c r="A1051" s="163"/>
      <c r="B1051" s="174"/>
      <c r="C1051" s="165"/>
      <c r="D1051" s="166"/>
      <c r="E1051" s="166"/>
      <c r="F1051" s="167"/>
      <c r="G1051" s="167"/>
      <c r="H1051" s="167"/>
      <c r="I1051" s="163"/>
      <c r="J1051" s="168"/>
      <c r="K1051" s="168"/>
      <c r="L1051" s="168"/>
      <c r="M1051" s="166"/>
      <c r="N1051" s="169"/>
      <c r="O1051" s="167"/>
      <c r="P1051" s="168"/>
      <c r="Q1051" s="169"/>
      <c r="R1051" s="168"/>
      <c r="S1051" s="168"/>
      <c r="T1051" s="168"/>
      <c r="U1051" s="168"/>
      <c r="V1051" s="168"/>
      <c r="W1051" s="168"/>
      <c r="X1051" s="168"/>
      <c r="Y1051" s="168"/>
      <c r="Z1051" s="168"/>
      <c r="AA1051" s="168"/>
      <c r="AB1051" s="168"/>
      <c r="AC1051" s="168"/>
      <c r="AD1051" s="168"/>
      <c r="AE1051" s="168"/>
      <c r="AF1051" s="168"/>
      <c r="AG1051" s="168"/>
      <c r="AH1051" s="168"/>
      <c r="AI1051" s="168"/>
      <c r="AJ1051" s="168"/>
      <c r="AK1051" s="168"/>
      <c r="AL1051" s="168"/>
      <c r="AM1051" s="168"/>
      <c r="AN1051" s="166"/>
      <c r="AO1051" s="168"/>
      <c r="AP1051" s="166"/>
      <c r="AQ1051" s="168"/>
      <c r="AR1051" s="168"/>
      <c r="AS1051" s="168"/>
      <c r="AT1051" s="168"/>
      <c r="AU1051" s="168"/>
      <c r="AV1051" s="168"/>
      <c r="AW1051" s="168"/>
      <c r="AX1051" s="168"/>
      <c r="AY1051" s="168"/>
      <c r="AZ1051" s="168"/>
      <c r="BA1051" s="166"/>
      <c r="BB1051" s="166"/>
      <c r="BC1051" s="169"/>
      <c r="BD1051" s="170"/>
      <c r="BE1051" s="171"/>
      <c r="BF1051" s="171"/>
      <c r="BG1051" s="171"/>
      <c r="BH1051" s="171"/>
      <c r="BI1051" s="168"/>
      <c r="BJ1051" s="168"/>
      <c r="BK1051" s="168"/>
      <c r="BL1051" s="168"/>
      <c r="BM1051" s="168"/>
    </row>
    <row r="1052">
      <c r="A1052" s="163"/>
      <c r="B1052" s="174"/>
      <c r="C1052" s="165"/>
      <c r="D1052" s="166"/>
      <c r="E1052" s="166"/>
      <c r="F1052" s="167"/>
      <c r="G1052" s="167"/>
      <c r="H1052" s="167"/>
      <c r="I1052" s="163"/>
      <c r="J1052" s="168"/>
      <c r="K1052" s="168"/>
      <c r="L1052" s="168"/>
      <c r="M1052" s="166"/>
      <c r="N1052" s="169"/>
      <c r="O1052" s="167"/>
      <c r="P1052" s="168"/>
      <c r="Q1052" s="169"/>
      <c r="R1052" s="168"/>
      <c r="S1052" s="168"/>
      <c r="T1052" s="168"/>
      <c r="U1052" s="168"/>
      <c r="V1052" s="168"/>
      <c r="W1052" s="168"/>
      <c r="X1052" s="168"/>
      <c r="Y1052" s="168"/>
      <c r="Z1052" s="168"/>
      <c r="AA1052" s="168"/>
      <c r="AB1052" s="168"/>
      <c r="AC1052" s="168"/>
      <c r="AD1052" s="168"/>
      <c r="AE1052" s="168"/>
      <c r="AF1052" s="168"/>
      <c r="AG1052" s="168"/>
      <c r="AH1052" s="168"/>
      <c r="AI1052" s="168"/>
      <c r="AJ1052" s="168"/>
      <c r="AK1052" s="168"/>
      <c r="AL1052" s="168"/>
      <c r="AM1052" s="168"/>
      <c r="AN1052" s="166"/>
      <c r="AO1052" s="168"/>
      <c r="AP1052" s="166"/>
      <c r="AQ1052" s="168"/>
      <c r="AR1052" s="168"/>
      <c r="AS1052" s="168"/>
      <c r="AT1052" s="168"/>
      <c r="AU1052" s="168"/>
      <c r="AV1052" s="168"/>
      <c r="AW1052" s="168"/>
      <c r="AX1052" s="168"/>
      <c r="AY1052" s="168"/>
      <c r="AZ1052" s="168"/>
      <c r="BA1052" s="166"/>
      <c r="BB1052" s="166"/>
      <c r="BC1052" s="169"/>
      <c r="BD1052" s="170"/>
      <c r="BE1052" s="171"/>
      <c r="BF1052" s="171"/>
      <c r="BG1052" s="171"/>
      <c r="BH1052" s="171"/>
      <c r="BI1052" s="168"/>
      <c r="BJ1052" s="168"/>
      <c r="BK1052" s="168"/>
      <c r="BL1052" s="168"/>
      <c r="BM1052" s="168"/>
    </row>
    <row r="1053">
      <c r="A1053" s="163"/>
      <c r="B1053" s="174"/>
      <c r="C1053" s="165"/>
      <c r="D1053" s="166"/>
      <c r="E1053" s="166"/>
      <c r="F1053" s="167"/>
      <c r="G1053" s="167"/>
      <c r="H1053" s="167"/>
      <c r="I1053" s="163"/>
      <c r="J1053" s="168"/>
      <c r="K1053" s="168"/>
      <c r="L1053" s="168"/>
      <c r="M1053" s="166"/>
      <c r="N1053" s="169"/>
      <c r="O1053" s="167"/>
      <c r="P1053" s="168"/>
      <c r="Q1053" s="169"/>
      <c r="R1053" s="168"/>
      <c r="S1053" s="168"/>
      <c r="T1053" s="168"/>
      <c r="U1053" s="168"/>
      <c r="V1053" s="168"/>
      <c r="W1053" s="168"/>
      <c r="X1053" s="168"/>
      <c r="Y1053" s="168"/>
      <c r="Z1053" s="168"/>
      <c r="AA1053" s="168"/>
      <c r="AB1053" s="168"/>
      <c r="AC1053" s="168"/>
      <c r="AD1053" s="168"/>
      <c r="AE1053" s="168"/>
      <c r="AF1053" s="168"/>
      <c r="AG1053" s="168"/>
      <c r="AH1053" s="168"/>
      <c r="AI1053" s="168"/>
      <c r="AJ1053" s="168"/>
      <c r="AK1053" s="168"/>
      <c r="AL1053" s="168"/>
      <c r="AM1053" s="168"/>
      <c r="AN1053" s="166"/>
      <c r="AO1053" s="168"/>
      <c r="AP1053" s="166"/>
      <c r="AQ1053" s="168"/>
      <c r="AR1053" s="168"/>
      <c r="AS1053" s="168"/>
      <c r="AT1053" s="168"/>
      <c r="AU1053" s="168"/>
      <c r="AV1053" s="168"/>
      <c r="AW1053" s="168"/>
      <c r="AX1053" s="168"/>
      <c r="AY1053" s="168"/>
      <c r="AZ1053" s="168"/>
      <c r="BA1053" s="166"/>
      <c r="BB1053" s="166"/>
      <c r="BC1053" s="169"/>
      <c r="BD1053" s="170"/>
      <c r="BE1053" s="171"/>
      <c r="BF1053" s="171"/>
      <c r="BG1053" s="171"/>
      <c r="BH1053" s="171"/>
      <c r="BI1053" s="168"/>
      <c r="BJ1053" s="168"/>
      <c r="BK1053" s="168"/>
      <c r="BL1053" s="168"/>
      <c r="BM1053" s="168"/>
    </row>
    <row r="1054">
      <c r="A1054" s="163"/>
      <c r="B1054" s="174"/>
      <c r="C1054" s="165"/>
      <c r="D1054" s="166"/>
      <c r="E1054" s="166"/>
      <c r="F1054" s="167"/>
      <c r="G1054" s="167"/>
      <c r="H1054" s="167"/>
      <c r="I1054" s="163"/>
      <c r="J1054" s="168"/>
      <c r="K1054" s="168"/>
      <c r="L1054" s="168"/>
      <c r="M1054" s="166"/>
      <c r="N1054" s="169"/>
      <c r="O1054" s="167"/>
      <c r="P1054" s="168"/>
      <c r="Q1054" s="169"/>
      <c r="R1054" s="168"/>
      <c r="S1054" s="168"/>
      <c r="T1054" s="168"/>
      <c r="U1054" s="168"/>
      <c r="V1054" s="168"/>
      <c r="W1054" s="168"/>
      <c r="X1054" s="168"/>
      <c r="Y1054" s="168"/>
      <c r="Z1054" s="168"/>
      <c r="AA1054" s="168"/>
      <c r="AB1054" s="168"/>
      <c r="AC1054" s="168"/>
      <c r="AD1054" s="168"/>
      <c r="AE1054" s="168"/>
      <c r="AF1054" s="168"/>
      <c r="AG1054" s="168"/>
      <c r="AH1054" s="168"/>
      <c r="AI1054" s="168"/>
      <c r="AJ1054" s="168"/>
      <c r="AK1054" s="168"/>
      <c r="AL1054" s="168"/>
      <c r="AM1054" s="168"/>
      <c r="AN1054" s="166"/>
      <c r="AO1054" s="168"/>
      <c r="AP1054" s="166"/>
      <c r="AQ1054" s="168"/>
      <c r="AR1054" s="168"/>
      <c r="AS1054" s="168"/>
      <c r="AT1054" s="168"/>
      <c r="AU1054" s="168"/>
      <c r="AV1054" s="168"/>
      <c r="AW1054" s="168"/>
      <c r="AX1054" s="168"/>
      <c r="AY1054" s="168"/>
      <c r="AZ1054" s="168"/>
      <c r="BA1054" s="166"/>
      <c r="BB1054" s="166"/>
      <c r="BC1054" s="169"/>
      <c r="BD1054" s="170"/>
      <c r="BE1054" s="171"/>
      <c r="BF1054" s="171"/>
      <c r="BG1054" s="171"/>
      <c r="BH1054" s="171"/>
      <c r="BI1054" s="168"/>
      <c r="BJ1054" s="168"/>
      <c r="BK1054" s="168"/>
      <c r="BL1054" s="168"/>
      <c r="BM1054" s="168"/>
    </row>
    <row r="1055">
      <c r="A1055" s="163"/>
      <c r="B1055" s="174"/>
      <c r="C1055" s="165"/>
      <c r="D1055" s="166"/>
      <c r="E1055" s="166"/>
      <c r="F1055" s="167"/>
      <c r="G1055" s="167"/>
      <c r="H1055" s="167"/>
      <c r="I1055" s="163"/>
      <c r="J1055" s="168"/>
      <c r="K1055" s="168"/>
      <c r="L1055" s="168"/>
      <c r="M1055" s="166"/>
      <c r="N1055" s="169"/>
      <c r="O1055" s="167"/>
      <c r="P1055" s="168"/>
      <c r="Q1055" s="169"/>
      <c r="R1055" s="168"/>
      <c r="S1055" s="168"/>
      <c r="T1055" s="168"/>
      <c r="U1055" s="168"/>
      <c r="V1055" s="168"/>
      <c r="W1055" s="168"/>
      <c r="X1055" s="168"/>
      <c r="Y1055" s="168"/>
      <c r="Z1055" s="168"/>
      <c r="AA1055" s="168"/>
      <c r="AB1055" s="168"/>
      <c r="AC1055" s="168"/>
      <c r="AD1055" s="168"/>
      <c r="AE1055" s="168"/>
      <c r="AF1055" s="168"/>
      <c r="AG1055" s="168"/>
      <c r="AH1055" s="168"/>
      <c r="AI1055" s="168"/>
      <c r="AJ1055" s="168"/>
      <c r="AK1055" s="168"/>
      <c r="AL1055" s="168"/>
      <c r="AM1055" s="168"/>
      <c r="AN1055" s="166"/>
      <c r="AO1055" s="168"/>
      <c r="AP1055" s="166"/>
      <c r="AQ1055" s="168"/>
      <c r="AR1055" s="168"/>
      <c r="AS1055" s="168"/>
      <c r="AT1055" s="168"/>
      <c r="AU1055" s="168"/>
      <c r="AV1055" s="168"/>
      <c r="AW1055" s="168"/>
      <c r="AX1055" s="168"/>
      <c r="AY1055" s="168"/>
      <c r="AZ1055" s="168"/>
      <c r="BA1055" s="166"/>
      <c r="BB1055" s="166"/>
      <c r="BC1055" s="169"/>
      <c r="BD1055" s="170"/>
      <c r="BE1055" s="171"/>
      <c r="BF1055" s="171"/>
      <c r="BG1055" s="171"/>
      <c r="BH1055" s="171"/>
      <c r="BI1055" s="168"/>
      <c r="BJ1055" s="168"/>
      <c r="BK1055" s="168"/>
      <c r="BL1055" s="168"/>
      <c r="BM1055" s="168"/>
    </row>
    <row r="1056">
      <c r="A1056" s="163"/>
      <c r="B1056" s="174"/>
      <c r="C1056" s="165"/>
      <c r="D1056" s="166"/>
      <c r="E1056" s="166"/>
      <c r="F1056" s="167"/>
      <c r="G1056" s="167"/>
      <c r="H1056" s="167"/>
      <c r="I1056" s="163"/>
      <c r="J1056" s="168"/>
      <c r="K1056" s="168"/>
      <c r="L1056" s="168"/>
      <c r="M1056" s="166"/>
      <c r="N1056" s="169"/>
      <c r="O1056" s="167"/>
      <c r="P1056" s="168"/>
      <c r="Q1056" s="169"/>
      <c r="R1056" s="168"/>
      <c r="S1056" s="168"/>
      <c r="T1056" s="168"/>
      <c r="U1056" s="168"/>
      <c r="V1056" s="168"/>
      <c r="W1056" s="168"/>
      <c r="X1056" s="168"/>
      <c r="Y1056" s="168"/>
      <c r="Z1056" s="168"/>
      <c r="AA1056" s="168"/>
      <c r="AB1056" s="168"/>
      <c r="AC1056" s="168"/>
      <c r="AD1056" s="168"/>
      <c r="AE1056" s="168"/>
      <c r="AF1056" s="168"/>
      <c r="AG1056" s="168"/>
      <c r="AH1056" s="168"/>
      <c r="AI1056" s="168"/>
      <c r="AJ1056" s="168"/>
      <c r="AK1056" s="168"/>
      <c r="AL1056" s="168"/>
      <c r="AM1056" s="168"/>
      <c r="AN1056" s="166"/>
      <c r="AO1056" s="168"/>
      <c r="AP1056" s="166"/>
      <c r="AQ1056" s="168"/>
      <c r="AR1056" s="168"/>
      <c r="AS1056" s="168"/>
      <c r="AT1056" s="168"/>
      <c r="AU1056" s="168"/>
      <c r="AV1056" s="168"/>
      <c r="AW1056" s="168"/>
      <c r="AX1056" s="168"/>
      <c r="AY1056" s="168"/>
      <c r="AZ1056" s="168"/>
      <c r="BA1056" s="166"/>
      <c r="BB1056" s="166"/>
      <c r="BC1056" s="169"/>
      <c r="BD1056" s="170"/>
      <c r="BE1056" s="171"/>
      <c r="BF1056" s="171"/>
      <c r="BG1056" s="171"/>
      <c r="BH1056" s="171"/>
      <c r="BI1056" s="168"/>
      <c r="BJ1056" s="168"/>
      <c r="BK1056" s="168"/>
      <c r="BL1056" s="168"/>
      <c r="BM1056" s="168"/>
    </row>
    <row r="1057">
      <c r="A1057" s="163"/>
      <c r="B1057" s="174"/>
      <c r="C1057" s="165"/>
      <c r="D1057" s="166"/>
      <c r="E1057" s="166"/>
      <c r="F1057" s="167"/>
      <c r="G1057" s="167"/>
      <c r="H1057" s="167"/>
      <c r="I1057" s="163"/>
      <c r="J1057" s="168"/>
      <c r="K1057" s="168"/>
      <c r="L1057" s="168"/>
      <c r="M1057" s="166"/>
      <c r="N1057" s="169"/>
      <c r="O1057" s="167"/>
      <c r="P1057" s="168"/>
      <c r="Q1057" s="169"/>
      <c r="R1057" s="168"/>
      <c r="S1057" s="168"/>
      <c r="T1057" s="168"/>
      <c r="U1057" s="168"/>
      <c r="V1057" s="168"/>
      <c r="W1057" s="168"/>
      <c r="X1057" s="168"/>
      <c r="Y1057" s="168"/>
      <c r="Z1057" s="168"/>
      <c r="AA1057" s="168"/>
      <c r="AB1057" s="168"/>
      <c r="AC1057" s="168"/>
      <c r="AD1057" s="168"/>
      <c r="AE1057" s="168"/>
      <c r="AF1057" s="168"/>
      <c r="AG1057" s="168"/>
      <c r="AH1057" s="168"/>
      <c r="AI1057" s="168"/>
      <c r="AJ1057" s="168"/>
      <c r="AK1057" s="168"/>
      <c r="AL1057" s="168"/>
      <c r="AM1057" s="168"/>
      <c r="AN1057" s="166"/>
      <c r="AO1057" s="168"/>
      <c r="AP1057" s="166"/>
      <c r="AQ1057" s="168"/>
      <c r="AR1057" s="168"/>
      <c r="AS1057" s="168"/>
      <c r="AT1057" s="168"/>
      <c r="AU1057" s="168"/>
      <c r="AV1057" s="168"/>
      <c r="AW1057" s="168"/>
      <c r="AX1057" s="168"/>
      <c r="AY1057" s="168"/>
      <c r="AZ1057" s="168"/>
      <c r="BA1057" s="166"/>
      <c r="BB1057" s="166"/>
      <c r="BC1057" s="169"/>
      <c r="BD1057" s="170"/>
      <c r="BE1057" s="171"/>
      <c r="BF1057" s="171"/>
      <c r="BG1057" s="171"/>
      <c r="BH1057" s="171"/>
      <c r="BI1057" s="168"/>
      <c r="BJ1057" s="168"/>
      <c r="BK1057" s="168"/>
      <c r="BL1057" s="168"/>
      <c r="BM1057" s="168"/>
    </row>
    <row r="1058">
      <c r="A1058" s="163"/>
      <c r="B1058" s="174"/>
      <c r="C1058" s="165"/>
      <c r="D1058" s="166"/>
      <c r="E1058" s="166"/>
      <c r="F1058" s="167"/>
      <c r="G1058" s="167"/>
      <c r="H1058" s="167"/>
      <c r="I1058" s="163"/>
      <c r="J1058" s="168"/>
      <c r="K1058" s="168"/>
      <c r="L1058" s="168"/>
      <c r="M1058" s="166"/>
      <c r="N1058" s="169"/>
      <c r="O1058" s="167"/>
      <c r="P1058" s="168"/>
      <c r="Q1058" s="169"/>
      <c r="R1058" s="168"/>
      <c r="S1058" s="168"/>
      <c r="T1058" s="168"/>
      <c r="U1058" s="168"/>
      <c r="V1058" s="168"/>
      <c r="W1058" s="168"/>
      <c r="X1058" s="168"/>
      <c r="Y1058" s="168"/>
      <c r="Z1058" s="168"/>
      <c r="AA1058" s="168"/>
      <c r="AB1058" s="168"/>
      <c r="AC1058" s="168"/>
      <c r="AD1058" s="168"/>
      <c r="AE1058" s="168"/>
      <c r="AF1058" s="168"/>
      <c r="AG1058" s="168"/>
      <c r="AH1058" s="168"/>
      <c r="AI1058" s="168"/>
      <c r="AJ1058" s="168"/>
      <c r="AK1058" s="168"/>
      <c r="AL1058" s="168"/>
      <c r="AM1058" s="168"/>
      <c r="AN1058" s="166"/>
      <c r="AO1058" s="168"/>
      <c r="AP1058" s="166"/>
      <c r="AQ1058" s="168"/>
      <c r="AR1058" s="168"/>
      <c r="AS1058" s="168"/>
      <c r="AT1058" s="168"/>
      <c r="AU1058" s="168"/>
      <c r="AV1058" s="168"/>
      <c r="AW1058" s="168"/>
      <c r="AX1058" s="168"/>
      <c r="AY1058" s="168"/>
      <c r="AZ1058" s="168"/>
      <c r="BA1058" s="166"/>
      <c r="BB1058" s="166"/>
      <c r="BC1058" s="169"/>
      <c r="BD1058" s="170"/>
      <c r="BE1058" s="171"/>
      <c r="BF1058" s="171"/>
      <c r="BG1058" s="171"/>
      <c r="BH1058" s="171"/>
      <c r="BI1058" s="168"/>
      <c r="BJ1058" s="168"/>
      <c r="BK1058" s="168"/>
      <c r="BL1058" s="168"/>
      <c r="BM1058" s="168"/>
    </row>
    <row r="1059">
      <c r="A1059" s="163"/>
      <c r="B1059" s="174"/>
      <c r="C1059" s="165"/>
      <c r="D1059" s="166"/>
      <c r="E1059" s="166"/>
      <c r="F1059" s="167"/>
      <c r="G1059" s="167"/>
      <c r="H1059" s="167"/>
      <c r="I1059" s="163"/>
      <c r="J1059" s="168"/>
      <c r="K1059" s="168"/>
      <c r="L1059" s="168"/>
      <c r="M1059" s="166"/>
      <c r="N1059" s="169"/>
      <c r="O1059" s="167"/>
      <c r="P1059" s="168"/>
      <c r="Q1059" s="169"/>
      <c r="R1059" s="168"/>
      <c r="S1059" s="168"/>
      <c r="T1059" s="168"/>
      <c r="U1059" s="168"/>
      <c r="V1059" s="168"/>
      <c r="W1059" s="168"/>
      <c r="X1059" s="168"/>
      <c r="Y1059" s="168"/>
      <c r="Z1059" s="168"/>
      <c r="AA1059" s="168"/>
      <c r="AB1059" s="168"/>
      <c r="AC1059" s="168"/>
      <c r="AD1059" s="168"/>
      <c r="AE1059" s="168"/>
      <c r="AF1059" s="168"/>
      <c r="AG1059" s="168"/>
      <c r="AH1059" s="168"/>
      <c r="AI1059" s="168"/>
      <c r="AJ1059" s="168"/>
      <c r="AK1059" s="168"/>
      <c r="AL1059" s="168"/>
      <c r="AM1059" s="168"/>
      <c r="AN1059" s="166"/>
      <c r="AO1059" s="168"/>
      <c r="AP1059" s="166"/>
      <c r="AQ1059" s="168"/>
      <c r="AR1059" s="168"/>
      <c r="AS1059" s="168"/>
      <c r="AT1059" s="168"/>
      <c r="AU1059" s="168"/>
      <c r="AV1059" s="168"/>
      <c r="AW1059" s="168"/>
      <c r="AX1059" s="168"/>
      <c r="AY1059" s="168"/>
      <c r="AZ1059" s="168"/>
      <c r="BA1059" s="166"/>
      <c r="BB1059" s="166"/>
      <c r="BC1059" s="169"/>
      <c r="BD1059" s="170"/>
      <c r="BE1059" s="171"/>
      <c r="BF1059" s="171"/>
      <c r="BG1059" s="171"/>
      <c r="BH1059" s="171"/>
      <c r="BI1059" s="168"/>
      <c r="BJ1059" s="168"/>
      <c r="BK1059" s="168"/>
      <c r="BL1059" s="168"/>
      <c r="BM1059" s="168"/>
    </row>
    <row r="1060">
      <c r="A1060" s="163"/>
      <c r="B1060" s="174"/>
      <c r="C1060" s="165"/>
      <c r="D1060" s="166"/>
      <c r="E1060" s="166"/>
      <c r="F1060" s="167"/>
      <c r="G1060" s="167"/>
      <c r="H1060" s="167"/>
      <c r="I1060" s="163"/>
      <c r="J1060" s="168"/>
      <c r="K1060" s="168"/>
      <c r="L1060" s="168"/>
      <c r="M1060" s="166"/>
      <c r="N1060" s="169"/>
      <c r="O1060" s="167"/>
      <c r="P1060" s="168"/>
      <c r="Q1060" s="169"/>
      <c r="R1060" s="168"/>
      <c r="S1060" s="168"/>
      <c r="T1060" s="168"/>
      <c r="U1060" s="168"/>
      <c r="V1060" s="168"/>
      <c r="W1060" s="168"/>
      <c r="X1060" s="168"/>
      <c r="Y1060" s="168"/>
      <c r="Z1060" s="168"/>
      <c r="AA1060" s="168"/>
      <c r="AB1060" s="168"/>
      <c r="AC1060" s="168"/>
      <c r="AD1060" s="168"/>
      <c r="AE1060" s="168"/>
      <c r="AF1060" s="168"/>
      <c r="AG1060" s="168"/>
      <c r="AH1060" s="168"/>
      <c r="AI1060" s="168"/>
      <c r="AJ1060" s="168"/>
      <c r="AK1060" s="168"/>
      <c r="AL1060" s="168"/>
      <c r="AM1060" s="168"/>
      <c r="AN1060" s="166"/>
      <c r="AO1060" s="168"/>
      <c r="AP1060" s="166"/>
      <c r="AQ1060" s="168"/>
      <c r="AR1060" s="168"/>
      <c r="AS1060" s="168"/>
      <c r="AT1060" s="168"/>
      <c r="AU1060" s="168"/>
      <c r="AV1060" s="168"/>
      <c r="AW1060" s="168"/>
      <c r="AX1060" s="168"/>
      <c r="AY1060" s="168"/>
      <c r="AZ1060" s="168"/>
      <c r="BA1060" s="166"/>
      <c r="BB1060" s="166"/>
      <c r="BC1060" s="169"/>
      <c r="BD1060" s="170"/>
      <c r="BE1060" s="171"/>
      <c r="BF1060" s="171"/>
      <c r="BG1060" s="171"/>
      <c r="BH1060" s="171"/>
      <c r="BI1060" s="168"/>
      <c r="BJ1060" s="168"/>
      <c r="BK1060" s="168"/>
      <c r="BL1060" s="168"/>
      <c r="BM1060" s="168"/>
    </row>
    <row r="1061">
      <c r="A1061" s="163"/>
      <c r="B1061" s="174"/>
      <c r="C1061" s="165"/>
      <c r="D1061" s="166"/>
      <c r="E1061" s="166"/>
      <c r="F1061" s="167"/>
      <c r="G1061" s="167"/>
      <c r="H1061" s="167"/>
      <c r="I1061" s="163"/>
      <c r="J1061" s="168"/>
      <c r="K1061" s="168"/>
      <c r="L1061" s="168"/>
      <c r="M1061" s="166"/>
      <c r="N1061" s="169"/>
      <c r="O1061" s="167"/>
      <c r="P1061" s="168"/>
      <c r="Q1061" s="169"/>
      <c r="R1061" s="168"/>
      <c r="S1061" s="168"/>
      <c r="T1061" s="168"/>
      <c r="U1061" s="168"/>
      <c r="V1061" s="168"/>
      <c r="W1061" s="168"/>
      <c r="X1061" s="168"/>
      <c r="Y1061" s="168"/>
      <c r="Z1061" s="168"/>
      <c r="AA1061" s="168"/>
      <c r="AB1061" s="168"/>
      <c r="AC1061" s="168"/>
      <c r="AD1061" s="168"/>
      <c r="AE1061" s="168"/>
      <c r="AF1061" s="168"/>
      <c r="AG1061" s="168"/>
      <c r="AH1061" s="168"/>
      <c r="AI1061" s="168"/>
      <c r="AJ1061" s="168"/>
      <c r="AK1061" s="168"/>
      <c r="AL1061" s="168"/>
      <c r="AM1061" s="168"/>
      <c r="AN1061" s="166"/>
      <c r="AO1061" s="168"/>
      <c r="AP1061" s="166"/>
      <c r="AQ1061" s="168"/>
      <c r="AR1061" s="168"/>
      <c r="AS1061" s="168"/>
      <c r="AT1061" s="168"/>
      <c r="AU1061" s="168"/>
      <c r="AV1061" s="168"/>
      <c r="AW1061" s="168"/>
      <c r="AX1061" s="168"/>
      <c r="AY1061" s="168"/>
      <c r="AZ1061" s="168"/>
      <c r="BA1061" s="166"/>
      <c r="BB1061" s="166"/>
      <c r="BC1061" s="169"/>
      <c r="BD1061" s="170"/>
      <c r="BE1061" s="171"/>
      <c r="BF1061" s="171"/>
      <c r="BG1061" s="171"/>
      <c r="BH1061" s="171"/>
      <c r="BI1061" s="168"/>
      <c r="BJ1061" s="168"/>
      <c r="BK1061" s="168"/>
      <c r="BL1061" s="168"/>
      <c r="BM1061" s="168"/>
    </row>
    <row r="1062">
      <c r="A1062" s="163"/>
      <c r="B1062" s="174"/>
      <c r="C1062" s="165"/>
      <c r="D1062" s="166"/>
      <c r="E1062" s="166"/>
      <c r="F1062" s="167"/>
      <c r="G1062" s="167"/>
      <c r="H1062" s="167"/>
      <c r="I1062" s="163"/>
      <c r="J1062" s="168"/>
      <c r="K1062" s="168"/>
      <c r="L1062" s="168"/>
      <c r="M1062" s="166"/>
      <c r="N1062" s="169"/>
      <c r="O1062" s="167"/>
      <c r="P1062" s="168"/>
      <c r="Q1062" s="169"/>
      <c r="R1062" s="168"/>
      <c r="S1062" s="168"/>
      <c r="T1062" s="168"/>
      <c r="U1062" s="168"/>
      <c r="V1062" s="168"/>
      <c r="W1062" s="168"/>
      <c r="X1062" s="168"/>
      <c r="Y1062" s="168"/>
      <c r="Z1062" s="168"/>
      <c r="AA1062" s="168"/>
      <c r="AB1062" s="168"/>
      <c r="AC1062" s="168"/>
      <c r="AD1062" s="168"/>
      <c r="AE1062" s="168"/>
      <c r="AF1062" s="168"/>
      <c r="AG1062" s="168"/>
      <c r="AH1062" s="168"/>
      <c r="AI1062" s="168"/>
      <c r="AJ1062" s="168"/>
      <c r="AK1062" s="168"/>
      <c r="AL1062" s="168"/>
      <c r="AM1062" s="168"/>
      <c r="AN1062" s="166"/>
      <c r="AO1062" s="168"/>
      <c r="AP1062" s="166"/>
      <c r="AQ1062" s="168"/>
      <c r="AR1062" s="168"/>
      <c r="AS1062" s="168"/>
      <c r="AT1062" s="168"/>
      <c r="AU1062" s="168"/>
      <c r="AV1062" s="168"/>
      <c r="AW1062" s="168"/>
      <c r="AX1062" s="168"/>
      <c r="AY1062" s="168"/>
      <c r="AZ1062" s="168"/>
      <c r="BA1062" s="166"/>
      <c r="BB1062" s="166"/>
      <c r="BC1062" s="169"/>
      <c r="BD1062" s="170"/>
      <c r="BE1062" s="171"/>
      <c r="BF1062" s="171"/>
      <c r="BG1062" s="171"/>
      <c r="BH1062" s="171"/>
      <c r="BI1062" s="168"/>
      <c r="BJ1062" s="168"/>
      <c r="BK1062" s="168"/>
      <c r="BL1062" s="168"/>
      <c r="BM1062" s="168"/>
    </row>
    <row r="1063">
      <c r="A1063" s="163"/>
      <c r="B1063" s="174"/>
      <c r="C1063" s="165"/>
      <c r="D1063" s="166"/>
      <c r="E1063" s="166"/>
      <c r="F1063" s="167"/>
      <c r="G1063" s="167"/>
      <c r="H1063" s="167"/>
      <c r="I1063" s="163"/>
      <c r="J1063" s="168"/>
      <c r="K1063" s="168"/>
      <c r="L1063" s="168"/>
      <c r="M1063" s="166"/>
      <c r="N1063" s="169"/>
      <c r="O1063" s="167"/>
      <c r="P1063" s="168"/>
      <c r="Q1063" s="169"/>
      <c r="R1063" s="168"/>
      <c r="S1063" s="168"/>
      <c r="T1063" s="168"/>
      <c r="U1063" s="168"/>
      <c r="V1063" s="168"/>
      <c r="W1063" s="168"/>
      <c r="X1063" s="168"/>
      <c r="Y1063" s="168"/>
      <c r="Z1063" s="168"/>
      <c r="AA1063" s="168"/>
      <c r="AB1063" s="168"/>
      <c r="AC1063" s="168"/>
      <c r="AD1063" s="168"/>
      <c r="AE1063" s="168"/>
      <c r="AF1063" s="168"/>
      <c r="AG1063" s="168"/>
      <c r="AH1063" s="168"/>
      <c r="AI1063" s="168"/>
      <c r="AJ1063" s="168"/>
      <c r="AK1063" s="168"/>
      <c r="AL1063" s="168"/>
      <c r="AM1063" s="168"/>
      <c r="AN1063" s="166"/>
      <c r="AO1063" s="168"/>
      <c r="AP1063" s="166"/>
      <c r="AQ1063" s="168"/>
      <c r="AR1063" s="168"/>
      <c r="AS1063" s="168"/>
      <c r="AT1063" s="168"/>
      <c r="AU1063" s="168"/>
      <c r="AV1063" s="168"/>
      <c r="AW1063" s="168"/>
      <c r="AX1063" s="168"/>
      <c r="AY1063" s="168"/>
      <c r="AZ1063" s="168"/>
      <c r="BA1063" s="166"/>
      <c r="BB1063" s="166"/>
      <c r="BC1063" s="169"/>
      <c r="BD1063" s="170"/>
      <c r="BE1063" s="171"/>
      <c r="BF1063" s="171"/>
      <c r="BG1063" s="171"/>
      <c r="BH1063" s="171"/>
      <c r="BI1063" s="168"/>
      <c r="BJ1063" s="168"/>
      <c r="BK1063" s="168"/>
      <c r="BL1063" s="168"/>
      <c r="BM1063" s="168"/>
    </row>
    <row r="1064">
      <c r="A1064" s="163"/>
      <c r="B1064" s="174"/>
      <c r="C1064" s="165"/>
      <c r="D1064" s="166"/>
      <c r="E1064" s="166"/>
      <c r="F1064" s="167"/>
      <c r="G1064" s="167"/>
      <c r="H1064" s="167"/>
      <c r="I1064" s="163"/>
      <c r="J1064" s="168"/>
      <c r="K1064" s="168"/>
      <c r="L1064" s="168"/>
      <c r="M1064" s="166"/>
      <c r="N1064" s="169"/>
      <c r="O1064" s="167"/>
      <c r="P1064" s="168"/>
      <c r="Q1064" s="169"/>
      <c r="R1064" s="168"/>
      <c r="S1064" s="168"/>
      <c r="T1064" s="168"/>
      <c r="U1064" s="168"/>
      <c r="V1064" s="168"/>
      <c r="W1064" s="168"/>
      <c r="X1064" s="168"/>
      <c r="Y1064" s="168"/>
      <c r="Z1064" s="168"/>
      <c r="AA1064" s="168"/>
      <c r="AB1064" s="168"/>
      <c r="AC1064" s="168"/>
      <c r="AD1064" s="168"/>
      <c r="AE1064" s="168"/>
      <c r="AF1064" s="168"/>
      <c r="AG1064" s="168"/>
      <c r="AH1064" s="168"/>
      <c r="AI1064" s="168"/>
      <c r="AJ1064" s="168"/>
      <c r="AK1064" s="168"/>
      <c r="AL1064" s="168"/>
      <c r="AM1064" s="168"/>
      <c r="AN1064" s="166"/>
      <c r="AO1064" s="168"/>
      <c r="AP1064" s="166"/>
      <c r="AQ1064" s="168"/>
      <c r="AR1064" s="168"/>
      <c r="AS1064" s="168"/>
      <c r="AT1064" s="168"/>
      <c r="AU1064" s="168"/>
      <c r="AV1064" s="168"/>
      <c r="AW1064" s="168"/>
      <c r="AX1064" s="168"/>
      <c r="AY1064" s="168"/>
      <c r="AZ1064" s="168"/>
      <c r="BA1064" s="166"/>
      <c r="BB1064" s="166"/>
      <c r="BC1064" s="169"/>
      <c r="BD1064" s="170"/>
      <c r="BE1064" s="171"/>
      <c r="BF1064" s="171"/>
      <c r="BG1064" s="171"/>
      <c r="BH1064" s="171"/>
      <c r="BI1064" s="168"/>
      <c r="BJ1064" s="168"/>
      <c r="BK1064" s="168"/>
      <c r="BL1064" s="168"/>
      <c r="BM1064" s="168"/>
    </row>
    <row r="1065">
      <c r="A1065" s="163"/>
      <c r="B1065" s="174"/>
      <c r="C1065" s="165"/>
      <c r="D1065" s="166"/>
      <c r="E1065" s="166"/>
      <c r="F1065" s="167"/>
      <c r="G1065" s="167"/>
      <c r="H1065" s="167"/>
      <c r="I1065" s="163"/>
      <c r="J1065" s="168"/>
      <c r="K1065" s="168"/>
      <c r="L1065" s="168"/>
      <c r="M1065" s="166"/>
      <c r="N1065" s="169"/>
      <c r="O1065" s="167"/>
      <c r="P1065" s="168"/>
      <c r="Q1065" s="169"/>
      <c r="R1065" s="168"/>
      <c r="S1065" s="168"/>
      <c r="T1065" s="168"/>
      <c r="U1065" s="168"/>
      <c r="V1065" s="168"/>
      <c r="W1065" s="168"/>
      <c r="X1065" s="168"/>
      <c r="Y1065" s="168"/>
      <c r="Z1065" s="168"/>
      <c r="AA1065" s="168"/>
      <c r="AB1065" s="168"/>
      <c r="AC1065" s="168"/>
      <c r="AD1065" s="168"/>
      <c r="AE1065" s="168"/>
      <c r="AF1065" s="168"/>
      <c r="AG1065" s="168"/>
      <c r="AH1065" s="168"/>
      <c r="AI1065" s="168"/>
      <c r="AJ1065" s="168"/>
      <c r="AK1065" s="168"/>
      <c r="AL1065" s="168"/>
      <c r="AM1065" s="168"/>
      <c r="AN1065" s="166"/>
      <c r="AO1065" s="168"/>
      <c r="AP1065" s="166"/>
      <c r="AQ1065" s="168"/>
      <c r="AR1065" s="168"/>
      <c r="AS1065" s="168"/>
      <c r="AT1065" s="168"/>
      <c r="AU1065" s="168"/>
      <c r="AV1065" s="168"/>
      <c r="AW1065" s="168"/>
      <c r="AX1065" s="168"/>
      <c r="AY1065" s="168"/>
      <c r="AZ1065" s="168"/>
      <c r="BA1065" s="166"/>
      <c r="BB1065" s="166"/>
      <c r="BC1065" s="169"/>
      <c r="BD1065" s="170"/>
      <c r="BE1065" s="171"/>
      <c r="BF1065" s="171"/>
      <c r="BG1065" s="171"/>
      <c r="BH1065" s="171"/>
      <c r="BI1065" s="168"/>
      <c r="BJ1065" s="168"/>
      <c r="BK1065" s="168"/>
      <c r="BL1065" s="168"/>
      <c r="BM1065" s="168"/>
    </row>
    <row r="1066">
      <c r="A1066" s="163"/>
      <c r="B1066" s="174"/>
      <c r="C1066" s="165"/>
      <c r="D1066" s="166"/>
      <c r="E1066" s="166"/>
      <c r="F1066" s="167"/>
      <c r="G1066" s="167"/>
      <c r="H1066" s="167"/>
      <c r="I1066" s="163"/>
      <c r="J1066" s="168"/>
      <c r="K1066" s="168"/>
      <c r="L1066" s="168"/>
      <c r="M1066" s="166"/>
      <c r="N1066" s="169"/>
      <c r="O1066" s="167"/>
      <c r="P1066" s="168"/>
      <c r="Q1066" s="169"/>
      <c r="R1066" s="168"/>
      <c r="S1066" s="168"/>
      <c r="T1066" s="168"/>
      <c r="U1066" s="168"/>
      <c r="V1066" s="168"/>
      <c r="W1066" s="168"/>
      <c r="X1066" s="168"/>
      <c r="Y1066" s="168"/>
      <c r="Z1066" s="168"/>
      <c r="AA1066" s="168"/>
      <c r="AB1066" s="168"/>
      <c r="AC1066" s="168"/>
      <c r="AD1066" s="168"/>
      <c r="AE1066" s="168"/>
      <c r="AF1066" s="168"/>
      <c r="AG1066" s="168"/>
      <c r="AH1066" s="168"/>
      <c r="AI1066" s="168"/>
      <c r="AJ1066" s="168"/>
      <c r="AK1066" s="168"/>
      <c r="AL1066" s="168"/>
      <c r="AM1066" s="168"/>
      <c r="AN1066" s="166"/>
      <c r="AO1066" s="168"/>
      <c r="AP1066" s="166"/>
      <c r="AQ1066" s="168"/>
      <c r="AR1066" s="168"/>
      <c r="AS1066" s="168"/>
      <c r="AT1066" s="168"/>
      <c r="AU1066" s="168"/>
      <c r="AV1066" s="168"/>
      <c r="AW1066" s="168"/>
      <c r="AX1066" s="168"/>
      <c r="AY1066" s="168"/>
      <c r="AZ1066" s="168"/>
      <c r="BA1066" s="166"/>
      <c r="BB1066" s="166"/>
      <c r="BC1066" s="169"/>
      <c r="BD1066" s="170"/>
      <c r="BE1066" s="171"/>
      <c r="BF1066" s="171"/>
      <c r="BG1066" s="171"/>
      <c r="BH1066" s="171"/>
      <c r="BI1066" s="168"/>
      <c r="BJ1066" s="168"/>
      <c r="BK1066" s="168"/>
      <c r="BL1066" s="168"/>
      <c r="BM1066" s="168"/>
    </row>
    <row r="1067">
      <c r="A1067" s="163"/>
      <c r="B1067" s="174"/>
      <c r="C1067" s="165"/>
      <c r="D1067" s="166"/>
      <c r="E1067" s="166"/>
      <c r="F1067" s="167"/>
      <c r="G1067" s="167"/>
      <c r="H1067" s="167"/>
      <c r="I1067" s="163"/>
      <c r="J1067" s="168"/>
      <c r="K1067" s="168"/>
      <c r="L1067" s="168"/>
      <c r="M1067" s="166"/>
      <c r="N1067" s="169"/>
      <c r="O1067" s="167"/>
      <c r="P1067" s="168"/>
      <c r="Q1067" s="169"/>
      <c r="R1067" s="168"/>
      <c r="S1067" s="168"/>
      <c r="T1067" s="168"/>
      <c r="U1067" s="168"/>
      <c r="V1067" s="168"/>
      <c r="W1067" s="168"/>
      <c r="X1067" s="168"/>
      <c r="Y1067" s="168"/>
      <c r="Z1067" s="168"/>
      <c r="AA1067" s="168"/>
      <c r="AB1067" s="168"/>
      <c r="AC1067" s="168"/>
      <c r="AD1067" s="168"/>
      <c r="AE1067" s="168"/>
      <c r="AF1067" s="168"/>
      <c r="AG1067" s="168"/>
      <c r="AH1067" s="168"/>
      <c r="AI1067" s="168"/>
      <c r="AJ1067" s="168"/>
      <c r="AK1067" s="168"/>
      <c r="AL1067" s="168"/>
      <c r="AM1067" s="168"/>
      <c r="AN1067" s="166"/>
      <c r="AO1067" s="168"/>
      <c r="AP1067" s="166"/>
      <c r="AQ1067" s="168"/>
      <c r="AR1067" s="168"/>
      <c r="AS1067" s="168"/>
      <c r="AT1067" s="168"/>
      <c r="AU1067" s="168"/>
      <c r="AV1067" s="168"/>
      <c r="AW1067" s="168"/>
      <c r="AX1067" s="168"/>
      <c r="AY1067" s="168"/>
      <c r="AZ1067" s="168"/>
      <c r="BA1067" s="166"/>
      <c r="BB1067" s="166"/>
      <c r="BC1067" s="169"/>
      <c r="BD1067" s="170"/>
      <c r="BE1067" s="171"/>
      <c r="BF1067" s="171"/>
      <c r="BG1067" s="171"/>
      <c r="BH1067" s="171"/>
      <c r="BI1067" s="168"/>
      <c r="BJ1067" s="168"/>
      <c r="BK1067" s="168"/>
      <c r="BL1067" s="168"/>
      <c r="BM1067" s="168"/>
    </row>
    <row r="1068">
      <c r="A1068" s="163"/>
      <c r="B1068" s="174"/>
      <c r="C1068" s="165"/>
      <c r="D1068" s="166"/>
      <c r="E1068" s="166"/>
      <c r="F1068" s="167"/>
      <c r="G1068" s="167"/>
      <c r="H1068" s="167"/>
      <c r="I1068" s="163"/>
      <c r="J1068" s="168"/>
      <c r="K1068" s="168"/>
      <c r="L1068" s="168"/>
      <c r="M1068" s="166"/>
      <c r="N1068" s="169"/>
      <c r="O1068" s="167"/>
      <c r="P1068" s="168"/>
      <c r="Q1068" s="169"/>
      <c r="R1068" s="168"/>
      <c r="S1068" s="168"/>
      <c r="T1068" s="168"/>
      <c r="U1068" s="168"/>
      <c r="V1068" s="168"/>
      <c r="W1068" s="168"/>
      <c r="X1068" s="168"/>
      <c r="Y1068" s="168"/>
      <c r="Z1068" s="168"/>
      <c r="AA1068" s="168"/>
      <c r="AB1068" s="168"/>
      <c r="AC1068" s="168"/>
      <c r="AD1068" s="168"/>
      <c r="AE1068" s="168"/>
      <c r="AF1068" s="168"/>
      <c r="AG1068" s="168"/>
      <c r="AH1068" s="168"/>
      <c r="AI1068" s="168"/>
      <c r="AJ1068" s="168"/>
      <c r="AK1068" s="168"/>
      <c r="AL1068" s="168"/>
      <c r="AM1068" s="168"/>
      <c r="AN1068" s="166"/>
      <c r="AO1068" s="168"/>
      <c r="AP1068" s="166"/>
      <c r="AQ1068" s="168"/>
      <c r="AR1068" s="168"/>
      <c r="AS1068" s="168"/>
      <c r="AT1068" s="168"/>
      <c r="AU1068" s="168"/>
      <c r="AV1068" s="168"/>
      <c r="AW1068" s="168"/>
      <c r="AX1068" s="168"/>
      <c r="AY1068" s="168"/>
      <c r="AZ1068" s="168"/>
      <c r="BA1068" s="166"/>
      <c r="BB1068" s="166"/>
      <c r="BC1068" s="169"/>
      <c r="BD1068" s="170"/>
      <c r="BE1068" s="171"/>
      <c r="BF1068" s="171"/>
      <c r="BG1068" s="171"/>
      <c r="BH1068" s="171"/>
      <c r="BI1068" s="168"/>
      <c r="BJ1068" s="168"/>
      <c r="BK1068" s="168"/>
      <c r="BL1068" s="168"/>
      <c r="BM1068" s="168"/>
    </row>
    <row r="1069">
      <c r="A1069" s="163"/>
      <c r="B1069" s="174"/>
      <c r="C1069" s="165"/>
      <c r="D1069" s="166"/>
      <c r="E1069" s="166"/>
      <c r="F1069" s="167"/>
      <c r="G1069" s="167"/>
      <c r="H1069" s="167"/>
      <c r="I1069" s="163"/>
      <c r="J1069" s="168"/>
      <c r="K1069" s="168"/>
      <c r="L1069" s="168"/>
      <c r="M1069" s="166"/>
      <c r="N1069" s="169"/>
      <c r="O1069" s="167"/>
      <c r="P1069" s="168"/>
      <c r="Q1069" s="169"/>
      <c r="R1069" s="168"/>
      <c r="S1069" s="168"/>
      <c r="T1069" s="168"/>
      <c r="U1069" s="168"/>
      <c r="V1069" s="168"/>
      <c r="W1069" s="168"/>
      <c r="X1069" s="168"/>
      <c r="Y1069" s="168"/>
      <c r="Z1069" s="168"/>
      <c r="AA1069" s="168"/>
      <c r="AB1069" s="168"/>
      <c r="AC1069" s="168"/>
      <c r="AD1069" s="168"/>
      <c r="AE1069" s="168"/>
      <c r="AF1069" s="168"/>
      <c r="AG1069" s="168"/>
      <c r="AH1069" s="168"/>
      <c r="AI1069" s="168"/>
      <c r="AJ1069" s="168"/>
      <c r="AK1069" s="168"/>
      <c r="AL1069" s="168"/>
      <c r="AM1069" s="168"/>
      <c r="AN1069" s="166"/>
      <c r="AO1069" s="168"/>
      <c r="AP1069" s="166"/>
      <c r="AQ1069" s="168"/>
      <c r="AR1069" s="168"/>
      <c r="AS1069" s="168"/>
      <c r="AT1069" s="168"/>
      <c r="AU1069" s="168"/>
      <c r="AV1069" s="168"/>
      <c r="AW1069" s="168"/>
      <c r="AX1069" s="168"/>
      <c r="AY1069" s="168"/>
      <c r="AZ1069" s="168"/>
      <c r="BA1069" s="166"/>
      <c r="BB1069" s="166"/>
      <c r="BC1069" s="169"/>
      <c r="BD1069" s="170"/>
      <c r="BE1069" s="171"/>
      <c r="BF1069" s="171"/>
      <c r="BG1069" s="171"/>
      <c r="BH1069" s="171"/>
      <c r="BI1069" s="168"/>
      <c r="BJ1069" s="168"/>
      <c r="BK1069" s="168"/>
      <c r="BL1069" s="168"/>
      <c r="BM1069" s="168"/>
    </row>
    <row r="1070">
      <c r="A1070" s="163"/>
      <c r="B1070" s="174"/>
      <c r="C1070" s="165"/>
      <c r="D1070" s="166"/>
      <c r="E1070" s="166"/>
      <c r="F1070" s="167"/>
      <c r="G1070" s="167"/>
      <c r="H1070" s="167"/>
      <c r="I1070" s="163"/>
      <c r="J1070" s="168"/>
      <c r="K1070" s="168"/>
      <c r="L1070" s="168"/>
      <c r="M1070" s="166"/>
      <c r="N1070" s="169"/>
      <c r="O1070" s="167"/>
      <c r="P1070" s="168"/>
      <c r="Q1070" s="169"/>
      <c r="R1070" s="168"/>
      <c r="S1070" s="168"/>
      <c r="T1070" s="168"/>
      <c r="U1070" s="168"/>
      <c r="V1070" s="168"/>
      <c r="W1070" s="168"/>
      <c r="X1070" s="168"/>
      <c r="Y1070" s="168"/>
      <c r="Z1070" s="168"/>
      <c r="AA1070" s="168"/>
      <c r="AB1070" s="168"/>
      <c r="AC1070" s="168"/>
      <c r="AD1070" s="168"/>
      <c r="AE1070" s="168"/>
      <c r="AF1070" s="168"/>
      <c r="AG1070" s="168"/>
      <c r="AH1070" s="168"/>
      <c r="AI1070" s="168"/>
      <c r="AJ1070" s="168"/>
      <c r="AK1070" s="168"/>
      <c r="AL1070" s="168"/>
      <c r="AM1070" s="168"/>
      <c r="AN1070" s="166"/>
      <c r="AO1070" s="168"/>
      <c r="AP1070" s="166"/>
      <c r="AQ1070" s="168"/>
      <c r="AR1070" s="168"/>
      <c r="AS1070" s="168"/>
      <c r="AT1070" s="168"/>
      <c r="AU1070" s="168"/>
      <c r="AV1070" s="168"/>
      <c r="AW1070" s="168"/>
      <c r="AX1070" s="168"/>
      <c r="AY1070" s="168"/>
      <c r="AZ1070" s="168"/>
      <c r="BA1070" s="166"/>
      <c r="BB1070" s="166"/>
      <c r="BC1070" s="169"/>
      <c r="BD1070" s="170"/>
      <c r="BE1070" s="171"/>
      <c r="BF1070" s="171"/>
      <c r="BG1070" s="171"/>
      <c r="BH1070" s="171"/>
      <c r="BI1070" s="168"/>
      <c r="BJ1070" s="168"/>
      <c r="BK1070" s="168"/>
      <c r="BL1070" s="168"/>
      <c r="BM1070" s="168"/>
    </row>
    <row r="1071">
      <c r="A1071" s="163"/>
      <c r="B1071" s="174"/>
      <c r="C1071" s="165"/>
      <c r="D1071" s="166"/>
      <c r="E1071" s="166"/>
      <c r="F1071" s="167"/>
      <c r="G1071" s="167"/>
      <c r="H1071" s="167"/>
      <c r="I1071" s="163"/>
      <c r="J1071" s="168"/>
      <c r="K1071" s="168"/>
      <c r="L1071" s="168"/>
      <c r="M1071" s="166"/>
      <c r="N1071" s="169"/>
      <c r="O1071" s="167"/>
      <c r="P1071" s="168"/>
      <c r="Q1071" s="169"/>
      <c r="R1071" s="168"/>
      <c r="S1071" s="168"/>
      <c r="T1071" s="168"/>
      <c r="U1071" s="168"/>
      <c r="V1071" s="168"/>
      <c r="W1071" s="168"/>
      <c r="X1071" s="168"/>
      <c r="Y1071" s="168"/>
      <c r="Z1071" s="168"/>
      <c r="AA1071" s="168"/>
      <c r="AB1071" s="168"/>
      <c r="AC1071" s="168"/>
      <c r="AD1071" s="168"/>
      <c r="AE1071" s="168"/>
      <c r="AF1071" s="168"/>
      <c r="AG1071" s="168"/>
      <c r="AH1071" s="168"/>
      <c r="AI1071" s="168"/>
      <c r="AJ1071" s="168"/>
      <c r="AK1071" s="168"/>
      <c r="AL1071" s="168"/>
      <c r="AM1071" s="168"/>
      <c r="AN1071" s="166"/>
      <c r="AO1071" s="168"/>
      <c r="AP1071" s="166"/>
      <c r="AQ1071" s="168"/>
      <c r="AR1071" s="168"/>
      <c r="AS1071" s="168"/>
      <c r="AT1071" s="168"/>
      <c r="AU1071" s="168"/>
      <c r="AV1071" s="168"/>
      <c r="AW1071" s="168"/>
      <c r="AX1071" s="168"/>
      <c r="AY1071" s="168"/>
      <c r="AZ1071" s="168"/>
      <c r="BA1071" s="166"/>
      <c r="BB1071" s="166"/>
      <c r="BC1071" s="169"/>
      <c r="BD1071" s="170"/>
      <c r="BE1071" s="171"/>
      <c r="BF1071" s="171"/>
      <c r="BG1071" s="171"/>
      <c r="BH1071" s="171"/>
      <c r="BI1071" s="168"/>
      <c r="BJ1071" s="168"/>
      <c r="BK1071" s="168"/>
      <c r="BL1071" s="168"/>
      <c r="BM1071" s="168"/>
    </row>
    <row r="1072">
      <c r="A1072" s="163"/>
      <c r="B1072" s="174"/>
      <c r="C1072" s="165"/>
      <c r="D1072" s="166"/>
      <c r="E1072" s="166"/>
      <c r="F1072" s="167"/>
      <c r="G1072" s="167"/>
      <c r="H1072" s="167"/>
      <c r="I1072" s="163"/>
      <c r="J1072" s="168"/>
      <c r="K1072" s="168"/>
      <c r="L1072" s="168"/>
      <c r="M1072" s="166"/>
      <c r="N1072" s="169"/>
      <c r="O1072" s="167"/>
      <c r="P1072" s="168"/>
      <c r="Q1072" s="169"/>
      <c r="R1072" s="168"/>
      <c r="S1072" s="168"/>
      <c r="T1072" s="168"/>
      <c r="U1072" s="168"/>
      <c r="V1072" s="168"/>
      <c r="W1072" s="168"/>
      <c r="X1072" s="168"/>
      <c r="Y1072" s="168"/>
      <c r="Z1072" s="168"/>
      <c r="AA1072" s="168"/>
      <c r="AB1072" s="168"/>
      <c r="AC1072" s="168"/>
      <c r="AD1072" s="168"/>
      <c r="AE1072" s="168"/>
      <c r="AF1072" s="168"/>
      <c r="AG1072" s="168"/>
      <c r="AH1072" s="168"/>
      <c r="AI1072" s="168"/>
      <c r="AJ1072" s="168"/>
      <c r="AK1072" s="168"/>
      <c r="AL1072" s="168"/>
      <c r="AM1072" s="168"/>
      <c r="AN1072" s="166"/>
      <c r="AO1072" s="168"/>
      <c r="AP1072" s="166"/>
      <c r="AQ1072" s="168"/>
      <c r="AR1072" s="168"/>
      <c r="AS1072" s="168"/>
      <c r="AT1072" s="168"/>
      <c r="AU1072" s="168"/>
      <c r="AV1072" s="168"/>
      <c r="AW1072" s="168"/>
      <c r="AX1072" s="168"/>
      <c r="AY1072" s="168"/>
      <c r="AZ1072" s="168"/>
      <c r="BA1072" s="166"/>
      <c r="BB1072" s="166"/>
      <c r="BC1072" s="169"/>
      <c r="BD1072" s="170"/>
      <c r="BE1072" s="171"/>
      <c r="BF1072" s="171"/>
      <c r="BG1072" s="171"/>
      <c r="BH1072" s="171"/>
      <c r="BI1072" s="168"/>
      <c r="BJ1072" s="168"/>
      <c r="BK1072" s="168"/>
      <c r="BL1072" s="168"/>
      <c r="BM1072" s="168"/>
    </row>
    <row r="1073">
      <c r="A1073" s="163"/>
      <c r="B1073" s="174"/>
      <c r="C1073" s="165"/>
      <c r="D1073" s="166"/>
      <c r="E1073" s="166"/>
      <c r="F1073" s="167"/>
      <c r="G1073" s="167"/>
      <c r="H1073" s="167"/>
      <c r="I1073" s="163"/>
      <c r="J1073" s="168"/>
      <c r="K1073" s="168"/>
      <c r="L1073" s="168"/>
      <c r="M1073" s="166"/>
      <c r="N1073" s="169"/>
      <c r="O1073" s="167"/>
      <c r="P1073" s="168"/>
      <c r="Q1073" s="169"/>
      <c r="R1073" s="168"/>
      <c r="S1073" s="168"/>
      <c r="T1073" s="168"/>
      <c r="U1073" s="168"/>
      <c r="V1073" s="168"/>
      <c r="W1073" s="168"/>
      <c r="X1073" s="168"/>
      <c r="Y1073" s="168"/>
      <c r="Z1073" s="168"/>
      <c r="AA1073" s="168"/>
      <c r="AB1073" s="168"/>
      <c r="AC1073" s="168"/>
      <c r="AD1073" s="168"/>
      <c r="AE1073" s="168"/>
      <c r="AF1073" s="168"/>
      <c r="AG1073" s="168"/>
      <c r="AH1073" s="168"/>
      <c r="AI1073" s="168"/>
      <c r="AJ1073" s="168"/>
      <c r="AK1073" s="168"/>
      <c r="AL1073" s="168"/>
      <c r="AM1073" s="168"/>
      <c r="AN1073" s="166"/>
      <c r="AO1073" s="168"/>
      <c r="AP1073" s="166"/>
      <c r="AQ1073" s="168"/>
      <c r="AR1073" s="168"/>
      <c r="AS1073" s="168"/>
      <c r="AT1073" s="168"/>
      <c r="AU1073" s="168"/>
      <c r="AV1073" s="168"/>
      <c r="AW1073" s="168"/>
      <c r="AX1073" s="168"/>
      <c r="AY1073" s="168"/>
      <c r="AZ1073" s="168"/>
      <c r="BA1073" s="166"/>
      <c r="BB1073" s="166"/>
      <c r="BC1073" s="169"/>
      <c r="BD1073" s="170"/>
      <c r="BE1073" s="171"/>
      <c r="BF1073" s="171"/>
      <c r="BG1073" s="171"/>
      <c r="BH1073" s="171"/>
      <c r="BI1073" s="168"/>
      <c r="BJ1073" s="168"/>
      <c r="BK1073" s="168"/>
      <c r="BL1073" s="168"/>
      <c r="BM1073" s="168"/>
    </row>
    <row r="1074">
      <c r="A1074" s="163"/>
      <c r="B1074" s="174"/>
      <c r="C1074" s="165"/>
      <c r="D1074" s="166"/>
      <c r="E1074" s="166"/>
      <c r="F1074" s="167"/>
      <c r="G1074" s="167"/>
      <c r="H1074" s="167"/>
      <c r="I1074" s="163"/>
      <c r="J1074" s="168"/>
      <c r="K1074" s="168"/>
      <c r="L1074" s="168"/>
      <c r="M1074" s="166"/>
      <c r="N1074" s="169"/>
      <c r="O1074" s="167"/>
      <c r="P1074" s="168"/>
      <c r="Q1074" s="169"/>
      <c r="R1074" s="168"/>
      <c r="S1074" s="168"/>
      <c r="T1074" s="168"/>
      <c r="U1074" s="168"/>
      <c r="V1074" s="168"/>
      <c r="W1074" s="168"/>
      <c r="X1074" s="168"/>
      <c r="Y1074" s="168"/>
      <c r="Z1074" s="168"/>
      <c r="AA1074" s="168"/>
      <c r="AB1074" s="168"/>
      <c r="AC1074" s="168"/>
      <c r="AD1074" s="168"/>
      <c r="AE1074" s="168"/>
      <c r="AF1074" s="168"/>
      <c r="AG1074" s="168"/>
      <c r="AH1074" s="168"/>
      <c r="AI1074" s="168"/>
      <c r="AJ1074" s="168"/>
      <c r="AK1074" s="168"/>
      <c r="AL1074" s="168"/>
      <c r="AM1074" s="168"/>
      <c r="AN1074" s="166"/>
      <c r="AO1074" s="168"/>
      <c r="AP1074" s="166"/>
      <c r="AQ1074" s="168"/>
      <c r="AR1074" s="168"/>
      <c r="AS1074" s="168"/>
      <c r="AT1074" s="168"/>
      <c r="AU1074" s="168"/>
      <c r="AV1074" s="168"/>
      <c r="AW1074" s="168"/>
      <c r="AX1074" s="168"/>
      <c r="AY1074" s="168"/>
      <c r="AZ1074" s="168"/>
      <c r="BA1074" s="166"/>
      <c r="BB1074" s="166"/>
      <c r="BC1074" s="169"/>
      <c r="BD1074" s="170"/>
      <c r="BE1074" s="171"/>
      <c r="BF1074" s="171"/>
      <c r="BG1074" s="171"/>
      <c r="BH1074" s="171"/>
      <c r="BI1074" s="168"/>
      <c r="BJ1074" s="168"/>
      <c r="BK1074" s="168"/>
      <c r="BL1074" s="168"/>
      <c r="BM1074" s="168"/>
    </row>
    <row r="1075">
      <c r="A1075" s="163"/>
      <c r="B1075" s="174"/>
      <c r="C1075" s="165"/>
      <c r="D1075" s="166"/>
      <c r="E1075" s="166"/>
      <c r="F1075" s="167"/>
      <c r="G1075" s="167"/>
      <c r="H1075" s="167"/>
      <c r="I1075" s="163"/>
      <c r="J1075" s="168"/>
      <c r="K1075" s="168"/>
      <c r="L1075" s="168"/>
      <c r="M1075" s="166"/>
      <c r="N1075" s="169"/>
      <c r="O1075" s="167"/>
      <c r="P1075" s="168"/>
      <c r="Q1075" s="169"/>
      <c r="R1075" s="168"/>
      <c r="S1075" s="168"/>
      <c r="T1075" s="168"/>
      <c r="U1075" s="168"/>
      <c r="V1075" s="168"/>
      <c r="W1075" s="168"/>
      <c r="X1075" s="168"/>
      <c r="Y1075" s="168"/>
      <c r="Z1075" s="168"/>
      <c r="AA1075" s="168"/>
      <c r="AB1075" s="168"/>
      <c r="AC1075" s="168"/>
      <c r="AD1075" s="168"/>
      <c r="AE1075" s="168"/>
      <c r="AF1075" s="168"/>
      <c r="AG1075" s="168"/>
      <c r="AH1075" s="168"/>
      <c r="AI1075" s="168"/>
      <c r="AJ1075" s="168"/>
      <c r="AK1075" s="168"/>
      <c r="AL1075" s="168"/>
      <c r="AM1075" s="168"/>
      <c r="AN1075" s="166"/>
      <c r="AO1075" s="168"/>
      <c r="AP1075" s="166"/>
      <c r="AQ1075" s="168"/>
      <c r="AR1075" s="168"/>
      <c r="AS1075" s="168"/>
      <c r="AT1075" s="168"/>
      <c r="AU1075" s="168"/>
      <c r="AV1075" s="168"/>
      <c r="AW1075" s="168"/>
      <c r="AX1075" s="168"/>
      <c r="AY1075" s="168"/>
      <c r="AZ1075" s="168"/>
      <c r="BA1075" s="166"/>
      <c r="BB1075" s="166"/>
      <c r="BC1075" s="169"/>
      <c r="BD1075" s="170"/>
      <c r="BE1075" s="171"/>
      <c r="BF1075" s="171"/>
      <c r="BG1075" s="171"/>
      <c r="BH1075" s="171"/>
      <c r="BI1075" s="168"/>
      <c r="BJ1075" s="168"/>
      <c r="BK1075" s="168"/>
      <c r="BL1075" s="168"/>
      <c r="BM1075" s="168"/>
    </row>
    <row r="1076">
      <c r="A1076" s="163"/>
      <c r="B1076" s="174"/>
      <c r="C1076" s="165"/>
      <c r="D1076" s="166"/>
      <c r="E1076" s="166"/>
      <c r="F1076" s="167"/>
      <c r="G1076" s="167"/>
      <c r="H1076" s="167"/>
      <c r="I1076" s="163"/>
      <c r="J1076" s="168"/>
      <c r="K1076" s="168"/>
      <c r="L1076" s="168"/>
      <c r="M1076" s="166"/>
      <c r="N1076" s="169"/>
      <c r="O1076" s="167"/>
      <c r="P1076" s="168"/>
      <c r="Q1076" s="169"/>
      <c r="R1076" s="168"/>
      <c r="S1076" s="168"/>
      <c r="T1076" s="168"/>
      <c r="U1076" s="168"/>
      <c r="V1076" s="168"/>
      <c r="W1076" s="168"/>
      <c r="X1076" s="168"/>
      <c r="Y1076" s="168"/>
      <c r="Z1076" s="168"/>
      <c r="AA1076" s="168"/>
      <c r="AB1076" s="168"/>
      <c r="AC1076" s="168"/>
      <c r="AD1076" s="168"/>
      <c r="AE1076" s="168"/>
      <c r="AF1076" s="168"/>
      <c r="AG1076" s="168"/>
      <c r="AH1076" s="168"/>
      <c r="AI1076" s="168"/>
      <c r="AJ1076" s="168"/>
      <c r="AK1076" s="168"/>
      <c r="AL1076" s="168"/>
      <c r="AM1076" s="168"/>
      <c r="AN1076" s="166"/>
      <c r="AO1076" s="168"/>
      <c r="AP1076" s="166"/>
      <c r="AQ1076" s="168"/>
      <c r="AR1076" s="168"/>
      <c r="AS1076" s="168"/>
      <c r="AT1076" s="168"/>
      <c r="AU1076" s="168"/>
      <c r="AV1076" s="168"/>
      <c r="AW1076" s="168"/>
      <c r="AX1076" s="168"/>
      <c r="AY1076" s="168"/>
      <c r="AZ1076" s="168"/>
      <c r="BA1076" s="166"/>
      <c r="BB1076" s="166"/>
      <c r="BC1076" s="169"/>
      <c r="BD1076" s="170"/>
      <c r="BE1076" s="171"/>
      <c r="BF1076" s="171"/>
      <c r="BG1076" s="171"/>
      <c r="BH1076" s="171"/>
      <c r="BI1076" s="168"/>
      <c r="BJ1076" s="168"/>
      <c r="BK1076" s="168"/>
      <c r="BL1076" s="168"/>
      <c r="BM1076" s="168"/>
    </row>
    <row r="1077">
      <c r="A1077" s="163"/>
      <c r="B1077" s="174"/>
      <c r="C1077" s="165"/>
      <c r="D1077" s="166"/>
      <c r="E1077" s="166"/>
      <c r="F1077" s="167"/>
      <c r="G1077" s="167"/>
      <c r="H1077" s="167"/>
      <c r="I1077" s="163"/>
      <c r="J1077" s="168"/>
      <c r="K1077" s="168"/>
      <c r="L1077" s="168"/>
      <c r="M1077" s="166"/>
      <c r="N1077" s="169"/>
      <c r="O1077" s="167"/>
      <c r="P1077" s="168"/>
      <c r="Q1077" s="169"/>
      <c r="R1077" s="168"/>
      <c r="S1077" s="168"/>
      <c r="T1077" s="168"/>
      <c r="U1077" s="168"/>
      <c r="V1077" s="168"/>
      <c r="W1077" s="168"/>
      <c r="X1077" s="168"/>
      <c r="Y1077" s="168"/>
      <c r="Z1077" s="168"/>
      <c r="AA1077" s="168"/>
      <c r="AB1077" s="168"/>
      <c r="AC1077" s="168"/>
      <c r="AD1077" s="168"/>
      <c r="AE1077" s="168"/>
      <c r="AF1077" s="168"/>
      <c r="AG1077" s="168"/>
      <c r="AH1077" s="168"/>
      <c r="AI1077" s="168"/>
      <c r="AJ1077" s="168"/>
      <c r="AK1077" s="168"/>
      <c r="AL1077" s="168"/>
      <c r="AM1077" s="168"/>
      <c r="AN1077" s="166"/>
      <c r="AO1077" s="168"/>
      <c r="AP1077" s="166"/>
      <c r="AQ1077" s="168"/>
      <c r="AR1077" s="168"/>
      <c r="AS1077" s="168"/>
      <c r="AT1077" s="168"/>
      <c r="AU1077" s="168"/>
      <c r="AV1077" s="168"/>
      <c r="AW1077" s="168"/>
      <c r="AX1077" s="168"/>
      <c r="AY1077" s="168"/>
      <c r="AZ1077" s="168"/>
      <c r="BA1077" s="166"/>
      <c r="BB1077" s="166"/>
      <c r="BC1077" s="169"/>
      <c r="BD1077" s="170"/>
      <c r="BE1077" s="171"/>
      <c r="BF1077" s="171"/>
      <c r="BG1077" s="171"/>
      <c r="BH1077" s="171"/>
      <c r="BI1077" s="168"/>
      <c r="BJ1077" s="168"/>
      <c r="BK1077" s="168"/>
      <c r="BL1077" s="168"/>
      <c r="BM1077" s="168"/>
    </row>
    <row r="1078">
      <c r="A1078" s="163"/>
      <c r="B1078" s="174"/>
      <c r="C1078" s="165"/>
      <c r="D1078" s="166"/>
      <c r="E1078" s="166"/>
      <c r="F1078" s="167"/>
      <c r="G1078" s="167"/>
      <c r="H1078" s="167"/>
      <c r="I1078" s="163"/>
      <c r="J1078" s="168"/>
      <c r="K1078" s="168"/>
      <c r="L1078" s="168"/>
      <c r="M1078" s="166"/>
      <c r="N1078" s="169"/>
      <c r="O1078" s="167"/>
      <c r="P1078" s="168"/>
      <c r="Q1078" s="169"/>
      <c r="R1078" s="168"/>
      <c r="S1078" s="168"/>
      <c r="T1078" s="168"/>
      <c r="U1078" s="168"/>
      <c r="V1078" s="168"/>
      <c r="W1078" s="168"/>
      <c r="X1078" s="168"/>
      <c r="Y1078" s="168"/>
      <c r="Z1078" s="168"/>
      <c r="AA1078" s="168"/>
      <c r="AB1078" s="168"/>
      <c r="AC1078" s="168"/>
      <c r="AD1078" s="168"/>
      <c r="AE1078" s="168"/>
      <c r="AF1078" s="168"/>
      <c r="AG1078" s="168"/>
      <c r="AH1078" s="168"/>
      <c r="AI1078" s="168"/>
      <c r="AJ1078" s="168"/>
      <c r="AK1078" s="168"/>
      <c r="AL1078" s="168"/>
      <c r="AM1078" s="168"/>
      <c r="AN1078" s="166"/>
      <c r="AO1078" s="168"/>
      <c r="AP1078" s="166"/>
      <c r="AQ1078" s="168"/>
      <c r="AR1078" s="168"/>
      <c r="AS1078" s="168"/>
      <c r="AT1078" s="168"/>
      <c r="AU1078" s="168"/>
      <c r="AV1078" s="168"/>
      <c r="AW1078" s="168"/>
      <c r="AX1078" s="168"/>
      <c r="AY1078" s="168"/>
      <c r="AZ1078" s="168"/>
      <c r="BA1078" s="166"/>
      <c r="BB1078" s="166"/>
      <c r="BC1078" s="169"/>
      <c r="BD1078" s="170"/>
      <c r="BE1078" s="171"/>
      <c r="BF1078" s="171"/>
      <c r="BG1078" s="171"/>
      <c r="BH1078" s="171"/>
      <c r="BI1078" s="168"/>
      <c r="BJ1078" s="168"/>
      <c r="BK1078" s="168"/>
      <c r="BL1078" s="168"/>
      <c r="BM1078" s="168"/>
    </row>
    <row r="1079">
      <c r="A1079" s="163"/>
      <c r="B1079" s="174"/>
      <c r="C1079" s="165"/>
      <c r="D1079" s="166"/>
      <c r="E1079" s="166"/>
      <c r="F1079" s="167"/>
      <c r="G1079" s="167"/>
      <c r="H1079" s="167"/>
      <c r="I1079" s="163"/>
      <c r="J1079" s="168"/>
      <c r="K1079" s="168"/>
      <c r="L1079" s="168"/>
      <c r="M1079" s="166"/>
      <c r="N1079" s="169"/>
      <c r="O1079" s="167"/>
      <c r="P1079" s="168"/>
      <c r="Q1079" s="169"/>
      <c r="R1079" s="168"/>
      <c r="S1079" s="168"/>
      <c r="T1079" s="168"/>
      <c r="U1079" s="168"/>
      <c r="V1079" s="168"/>
      <c r="W1079" s="168"/>
      <c r="X1079" s="168"/>
      <c r="Y1079" s="168"/>
      <c r="Z1079" s="168"/>
      <c r="AA1079" s="168"/>
      <c r="AB1079" s="168"/>
      <c r="AC1079" s="168"/>
      <c r="AD1079" s="168"/>
      <c r="AE1079" s="168"/>
      <c r="AF1079" s="168"/>
      <c r="AG1079" s="168"/>
      <c r="AH1079" s="168"/>
      <c r="AI1079" s="168"/>
      <c r="AJ1079" s="168"/>
      <c r="AK1079" s="168"/>
      <c r="AL1079" s="168"/>
      <c r="AM1079" s="168"/>
      <c r="AN1079" s="166"/>
      <c r="AO1079" s="168"/>
      <c r="AP1079" s="166"/>
      <c r="AQ1079" s="168"/>
      <c r="AR1079" s="168"/>
      <c r="AS1079" s="168"/>
      <c r="AT1079" s="168"/>
      <c r="AU1079" s="168"/>
      <c r="AV1079" s="168"/>
      <c r="AW1079" s="168"/>
      <c r="AX1079" s="168"/>
      <c r="AY1079" s="168"/>
      <c r="AZ1079" s="168"/>
      <c r="BA1079" s="166"/>
      <c r="BB1079" s="166"/>
      <c r="BC1079" s="169"/>
      <c r="BD1079" s="170"/>
      <c r="BE1079" s="171"/>
      <c r="BF1079" s="171"/>
      <c r="BG1079" s="171"/>
      <c r="BH1079" s="171"/>
      <c r="BI1079" s="168"/>
      <c r="BJ1079" s="168"/>
      <c r="BK1079" s="168"/>
      <c r="BL1079" s="168"/>
      <c r="BM1079" s="168"/>
    </row>
    <row r="1080">
      <c r="A1080" s="163"/>
      <c r="B1080" s="174"/>
      <c r="C1080" s="165"/>
      <c r="D1080" s="166"/>
      <c r="E1080" s="166"/>
      <c r="F1080" s="167"/>
      <c r="G1080" s="167"/>
      <c r="H1080" s="167"/>
      <c r="I1080" s="163"/>
      <c r="J1080" s="168"/>
      <c r="K1080" s="168"/>
      <c r="L1080" s="168"/>
      <c r="M1080" s="166"/>
      <c r="N1080" s="169"/>
      <c r="O1080" s="167"/>
      <c r="P1080" s="168"/>
      <c r="Q1080" s="169"/>
      <c r="R1080" s="168"/>
      <c r="S1080" s="168"/>
      <c r="T1080" s="168"/>
      <c r="U1080" s="168"/>
      <c r="V1080" s="168"/>
      <c r="W1080" s="168"/>
      <c r="X1080" s="168"/>
      <c r="Y1080" s="168"/>
      <c r="Z1080" s="168"/>
      <c r="AA1080" s="168"/>
      <c r="AB1080" s="168"/>
      <c r="AC1080" s="168"/>
      <c r="AD1080" s="168"/>
      <c r="AE1080" s="168"/>
      <c r="AF1080" s="168"/>
      <c r="AG1080" s="168"/>
      <c r="AH1080" s="168"/>
      <c r="AI1080" s="168"/>
      <c r="AJ1080" s="168"/>
      <c r="AK1080" s="168"/>
      <c r="AL1080" s="168"/>
      <c r="AM1080" s="168"/>
      <c r="AN1080" s="166"/>
      <c r="AO1080" s="168"/>
      <c r="AP1080" s="166"/>
      <c r="AQ1080" s="168"/>
      <c r="AR1080" s="168"/>
      <c r="AS1080" s="168"/>
      <c r="AT1080" s="168"/>
      <c r="AU1080" s="168"/>
      <c r="AV1080" s="168"/>
      <c r="AW1080" s="168"/>
      <c r="AX1080" s="168"/>
      <c r="AY1080" s="168"/>
      <c r="AZ1080" s="168"/>
      <c r="BA1080" s="166"/>
      <c r="BB1080" s="166"/>
      <c r="BC1080" s="169"/>
      <c r="BD1080" s="170"/>
      <c r="BE1080" s="171"/>
      <c r="BF1080" s="171"/>
      <c r="BG1080" s="171"/>
      <c r="BH1080" s="171"/>
      <c r="BI1080" s="168"/>
      <c r="BJ1080" s="168"/>
      <c r="BK1080" s="168"/>
      <c r="BL1080" s="168"/>
      <c r="BM1080" s="168"/>
    </row>
    <row r="1081">
      <c r="A1081" s="163"/>
      <c r="B1081" s="174"/>
      <c r="C1081" s="165"/>
      <c r="D1081" s="166"/>
      <c r="E1081" s="166"/>
      <c r="F1081" s="167"/>
      <c r="G1081" s="167"/>
      <c r="H1081" s="167"/>
      <c r="I1081" s="163"/>
      <c r="J1081" s="168"/>
      <c r="K1081" s="168"/>
      <c r="L1081" s="168"/>
      <c r="M1081" s="166"/>
      <c r="N1081" s="169"/>
      <c r="O1081" s="167"/>
      <c r="P1081" s="168"/>
      <c r="Q1081" s="169"/>
      <c r="R1081" s="168"/>
      <c r="S1081" s="168"/>
      <c r="T1081" s="168"/>
      <c r="U1081" s="168"/>
      <c r="V1081" s="168"/>
      <c r="W1081" s="168"/>
      <c r="X1081" s="168"/>
      <c r="Y1081" s="168"/>
      <c r="Z1081" s="168"/>
      <c r="AA1081" s="168"/>
      <c r="AB1081" s="168"/>
      <c r="AC1081" s="168"/>
      <c r="AD1081" s="168"/>
      <c r="AE1081" s="168"/>
      <c r="AF1081" s="168"/>
      <c r="AG1081" s="168"/>
      <c r="AH1081" s="168"/>
      <c r="AI1081" s="168"/>
      <c r="AJ1081" s="168"/>
      <c r="AK1081" s="168"/>
      <c r="AL1081" s="168"/>
      <c r="AM1081" s="168"/>
      <c r="AN1081" s="166"/>
      <c r="AO1081" s="168"/>
      <c r="AP1081" s="166"/>
      <c r="AQ1081" s="168"/>
      <c r="AR1081" s="168"/>
      <c r="AS1081" s="168"/>
      <c r="AT1081" s="168"/>
      <c r="AU1081" s="168"/>
      <c r="AV1081" s="168"/>
      <c r="AW1081" s="168"/>
      <c r="AX1081" s="168"/>
      <c r="AY1081" s="168"/>
      <c r="AZ1081" s="168"/>
      <c r="BA1081" s="166"/>
      <c r="BB1081" s="166"/>
      <c r="BC1081" s="169"/>
      <c r="BD1081" s="170"/>
      <c r="BE1081" s="171"/>
      <c r="BF1081" s="171"/>
      <c r="BG1081" s="171"/>
      <c r="BH1081" s="171"/>
      <c r="BI1081" s="168"/>
      <c r="BJ1081" s="168"/>
      <c r="BK1081" s="168"/>
      <c r="BL1081" s="168"/>
      <c r="BM1081" s="168"/>
    </row>
    <row r="1082">
      <c r="A1082" s="163"/>
      <c r="B1082" s="174"/>
      <c r="C1082" s="165"/>
      <c r="D1082" s="166"/>
      <c r="E1082" s="166"/>
      <c r="F1082" s="167"/>
      <c r="G1082" s="167"/>
      <c r="H1082" s="167"/>
      <c r="I1082" s="163"/>
      <c r="J1082" s="168"/>
      <c r="K1082" s="168"/>
      <c r="L1082" s="168"/>
      <c r="M1082" s="166"/>
      <c r="N1082" s="169"/>
      <c r="O1082" s="167"/>
      <c r="P1082" s="168"/>
      <c r="Q1082" s="169"/>
      <c r="R1082" s="168"/>
      <c r="S1082" s="168"/>
      <c r="T1082" s="168"/>
      <c r="U1082" s="168"/>
      <c r="V1082" s="168"/>
      <c r="W1082" s="168"/>
      <c r="X1082" s="168"/>
      <c r="Y1082" s="168"/>
      <c r="Z1082" s="168"/>
      <c r="AA1082" s="168"/>
      <c r="AB1082" s="168"/>
      <c r="AC1082" s="168"/>
      <c r="AD1082" s="168"/>
      <c r="AE1082" s="168"/>
      <c r="AF1082" s="168"/>
      <c r="AG1082" s="168"/>
      <c r="AH1082" s="168"/>
      <c r="AI1082" s="168"/>
      <c r="AJ1082" s="168"/>
      <c r="AK1082" s="168"/>
      <c r="AL1082" s="168"/>
      <c r="AM1082" s="168"/>
      <c r="AN1082" s="166"/>
      <c r="AO1082" s="168"/>
      <c r="AP1082" s="166"/>
      <c r="AQ1082" s="168"/>
      <c r="AR1082" s="168"/>
      <c r="AS1082" s="168"/>
      <c r="AT1082" s="168"/>
      <c r="AU1082" s="168"/>
      <c r="AV1082" s="168"/>
      <c r="AW1082" s="168"/>
      <c r="AX1082" s="168"/>
      <c r="AY1082" s="168"/>
      <c r="AZ1082" s="168"/>
      <c r="BA1082" s="166"/>
      <c r="BB1082" s="166"/>
      <c r="BC1082" s="169"/>
      <c r="BD1082" s="170"/>
      <c r="BE1082" s="171"/>
      <c r="BF1082" s="171"/>
      <c r="BG1082" s="171"/>
      <c r="BH1082" s="171"/>
      <c r="BI1082" s="168"/>
      <c r="BJ1082" s="168"/>
      <c r="BK1082" s="168"/>
      <c r="BL1082" s="168"/>
      <c r="BM1082" s="168"/>
    </row>
    <row r="1083">
      <c r="A1083" s="163"/>
      <c r="B1083" s="174"/>
      <c r="C1083" s="165"/>
      <c r="D1083" s="166"/>
      <c r="E1083" s="166"/>
      <c r="F1083" s="167"/>
      <c r="G1083" s="167"/>
      <c r="H1083" s="167"/>
      <c r="I1083" s="163"/>
      <c r="J1083" s="168"/>
      <c r="K1083" s="168"/>
      <c r="L1083" s="168"/>
      <c r="M1083" s="166"/>
      <c r="N1083" s="169"/>
      <c r="O1083" s="167"/>
      <c r="P1083" s="168"/>
      <c r="Q1083" s="169"/>
      <c r="R1083" s="168"/>
      <c r="S1083" s="168"/>
      <c r="T1083" s="168"/>
      <c r="U1083" s="168"/>
      <c r="V1083" s="168"/>
      <c r="W1083" s="168"/>
      <c r="X1083" s="168"/>
      <c r="Y1083" s="168"/>
      <c r="Z1083" s="168"/>
      <c r="AA1083" s="168"/>
      <c r="AB1083" s="168"/>
      <c r="AC1083" s="168"/>
      <c r="AD1083" s="168"/>
      <c r="AE1083" s="168"/>
      <c r="AF1083" s="168"/>
      <c r="AG1083" s="168"/>
      <c r="AH1083" s="168"/>
      <c r="AI1083" s="168"/>
      <c r="AJ1083" s="168"/>
      <c r="AK1083" s="168"/>
      <c r="AL1083" s="168"/>
      <c r="AM1083" s="168"/>
      <c r="AN1083" s="166"/>
      <c r="AO1083" s="168"/>
      <c r="AP1083" s="166"/>
      <c r="AQ1083" s="168"/>
      <c r="AR1083" s="168"/>
      <c r="AS1083" s="168"/>
      <c r="AT1083" s="168"/>
      <c r="AU1083" s="168"/>
      <c r="AV1083" s="168"/>
      <c r="AW1083" s="168"/>
      <c r="AX1083" s="168"/>
      <c r="AY1083" s="168"/>
      <c r="AZ1083" s="168"/>
      <c r="BA1083" s="166"/>
      <c r="BB1083" s="166"/>
      <c r="BC1083" s="169"/>
      <c r="BD1083" s="170"/>
      <c r="BE1083" s="171"/>
      <c r="BF1083" s="171"/>
      <c r="BG1083" s="171"/>
      <c r="BH1083" s="171"/>
      <c r="BI1083" s="168"/>
      <c r="BJ1083" s="168"/>
      <c r="BK1083" s="168"/>
      <c r="BL1083" s="168"/>
      <c r="BM1083" s="168"/>
    </row>
    <row r="1084">
      <c r="A1084" s="163"/>
      <c r="B1084" s="174"/>
      <c r="C1084" s="165"/>
      <c r="D1084" s="166"/>
      <c r="E1084" s="166"/>
      <c r="F1084" s="167"/>
      <c r="G1084" s="167"/>
      <c r="H1084" s="167"/>
      <c r="I1084" s="163"/>
      <c r="J1084" s="168"/>
      <c r="K1084" s="168"/>
      <c r="L1084" s="168"/>
      <c r="M1084" s="166"/>
      <c r="N1084" s="169"/>
      <c r="O1084" s="167"/>
      <c r="P1084" s="168"/>
      <c r="Q1084" s="169"/>
      <c r="R1084" s="168"/>
      <c r="S1084" s="168"/>
      <c r="T1084" s="168"/>
      <c r="U1084" s="168"/>
      <c r="V1084" s="168"/>
      <c r="W1084" s="168"/>
      <c r="X1084" s="168"/>
      <c r="Y1084" s="168"/>
      <c r="Z1084" s="168"/>
      <c r="AA1084" s="168"/>
      <c r="AB1084" s="168"/>
      <c r="AC1084" s="168"/>
      <c r="AD1084" s="168"/>
      <c r="AE1084" s="168"/>
      <c r="AF1084" s="168"/>
      <c r="AG1084" s="168"/>
      <c r="AH1084" s="168"/>
      <c r="AI1084" s="168"/>
      <c r="AJ1084" s="168"/>
      <c r="AK1084" s="168"/>
      <c r="AL1084" s="168"/>
      <c r="AM1084" s="168"/>
      <c r="AN1084" s="166"/>
      <c r="AO1084" s="168"/>
      <c r="AP1084" s="166"/>
      <c r="AQ1084" s="168"/>
      <c r="AR1084" s="168"/>
      <c r="AS1084" s="168"/>
      <c r="AT1084" s="168"/>
      <c r="AU1084" s="168"/>
      <c r="AV1084" s="168"/>
      <c r="AW1084" s="168"/>
      <c r="AX1084" s="168"/>
      <c r="AY1084" s="168"/>
      <c r="AZ1084" s="168"/>
      <c r="BA1084" s="166"/>
      <c r="BB1084" s="166"/>
      <c r="BC1084" s="169"/>
      <c r="BD1084" s="170"/>
      <c r="BE1084" s="171"/>
      <c r="BF1084" s="171"/>
      <c r="BG1084" s="171"/>
      <c r="BH1084" s="171"/>
      <c r="BI1084" s="168"/>
      <c r="BJ1084" s="168"/>
      <c r="BK1084" s="168"/>
      <c r="BL1084" s="168"/>
      <c r="BM1084" s="168"/>
    </row>
    <row r="1085">
      <c r="A1085" s="163"/>
      <c r="B1085" s="174"/>
      <c r="C1085" s="165"/>
      <c r="D1085" s="166"/>
      <c r="E1085" s="166"/>
      <c r="F1085" s="167"/>
      <c r="G1085" s="167"/>
      <c r="H1085" s="167"/>
      <c r="I1085" s="163"/>
      <c r="J1085" s="168"/>
      <c r="K1085" s="168"/>
      <c r="L1085" s="168"/>
      <c r="M1085" s="166"/>
      <c r="N1085" s="169"/>
      <c r="O1085" s="167"/>
      <c r="P1085" s="168"/>
      <c r="Q1085" s="169"/>
      <c r="R1085" s="168"/>
      <c r="S1085" s="168"/>
      <c r="T1085" s="168"/>
      <c r="U1085" s="168"/>
      <c r="V1085" s="168"/>
      <c r="W1085" s="168"/>
      <c r="X1085" s="168"/>
      <c r="Y1085" s="168"/>
      <c r="Z1085" s="168"/>
      <c r="AA1085" s="168"/>
      <c r="AB1085" s="168"/>
      <c r="AC1085" s="168"/>
      <c r="AD1085" s="168"/>
      <c r="AE1085" s="168"/>
      <c r="AF1085" s="168"/>
      <c r="AG1085" s="168"/>
      <c r="AH1085" s="168"/>
      <c r="AI1085" s="168"/>
      <c r="AJ1085" s="168"/>
      <c r="AK1085" s="168"/>
      <c r="AL1085" s="168"/>
      <c r="AM1085" s="168"/>
      <c r="AN1085" s="166"/>
      <c r="AO1085" s="168"/>
      <c r="AP1085" s="166"/>
      <c r="AQ1085" s="168"/>
      <c r="AR1085" s="168"/>
      <c r="AS1085" s="168"/>
      <c r="AT1085" s="168"/>
      <c r="AU1085" s="168"/>
      <c r="AV1085" s="168"/>
      <c r="AW1085" s="168"/>
      <c r="AX1085" s="168"/>
      <c r="AY1085" s="168"/>
      <c r="AZ1085" s="168"/>
      <c r="BA1085" s="166"/>
      <c r="BB1085" s="166"/>
      <c r="BC1085" s="169"/>
      <c r="BD1085" s="170"/>
      <c r="BE1085" s="171"/>
      <c r="BF1085" s="171"/>
      <c r="BG1085" s="171"/>
      <c r="BH1085" s="171"/>
      <c r="BI1085" s="168"/>
      <c r="BJ1085" s="168"/>
      <c r="BK1085" s="168"/>
      <c r="BL1085" s="168"/>
      <c r="BM1085" s="168"/>
    </row>
    <row r="1086">
      <c r="A1086" s="163"/>
      <c r="B1086" s="174"/>
      <c r="C1086" s="165"/>
      <c r="D1086" s="166"/>
      <c r="E1086" s="166"/>
      <c r="F1086" s="167"/>
      <c r="G1086" s="167"/>
      <c r="H1086" s="167"/>
      <c r="I1086" s="163"/>
      <c r="J1086" s="168"/>
      <c r="K1086" s="168"/>
      <c r="L1086" s="168"/>
      <c r="M1086" s="166"/>
      <c r="N1086" s="169"/>
      <c r="O1086" s="167"/>
      <c r="P1086" s="168"/>
      <c r="Q1086" s="169"/>
      <c r="R1086" s="168"/>
      <c r="S1086" s="168"/>
      <c r="T1086" s="168"/>
      <c r="U1086" s="168"/>
      <c r="V1086" s="168"/>
      <c r="W1086" s="168"/>
      <c r="X1086" s="168"/>
      <c r="Y1086" s="168"/>
      <c r="Z1086" s="168"/>
      <c r="AA1086" s="168"/>
      <c r="AB1086" s="168"/>
      <c r="AC1086" s="168"/>
      <c r="AD1086" s="168"/>
      <c r="AE1086" s="168"/>
      <c r="AF1086" s="168"/>
      <c r="AG1086" s="168"/>
      <c r="AH1086" s="168"/>
      <c r="AI1086" s="168"/>
      <c r="AJ1086" s="168"/>
      <c r="AK1086" s="168"/>
      <c r="AL1086" s="168"/>
      <c r="AM1086" s="168"/>
      <c r="AN1086" s="166"/>
      <c r="AO1086" s="168"/>
      <c r="AP1086" s="166"/>
      <c r="AQ1086" s="168"/>
      <c r="AR1086" s="168"/>
      <c r="AS1086" s="168"/>
      <c r="AT1086" s="168"/>
      <c r="AU1086" s="168"/>
      <c r="AV1086" s="168"/>
      <c r="AW1086" s="168"/>
      <c r="AX1086" s="168"/>
      <c r="AY1086" s="168"/>
      <c r="AZ1086" s="168"/>
      <c r="BA1086" s="166"/>
      <c r="BB1086" s="166"/>
      <c r="BC1086" s="169"/>
      <c r="BD1086" s="170"/>
      <c r="BE1086" s="171"/>
      <c r="BF1086" s="171"/>
      <c r="BG1086" s="171"/>
      <c r="BH1086" s="171"/>
      <c r="BI1086" s="168"/>
      <c r="BJ1086" s="168"/>
      <c r="BK1086" s="168"/>
      <c r="BL1086" s="168"/>
      <c r="BM1086" s="168"/>
    </row>
    <row r="1087">
      <c r="A1087" s="163"/>
      <c r="B1087" s="174"/>
      <c r="C1087" s="165"/>
      <c r="D1087" s="166"/>
      <c r="E1087" s="166"/>
      <c r="F1087" s="167"/>
      <c r="G1087" s="167"/>
      <c r="H1087" s="167"/>
      <c r="I1087" s="163"/>
      <c r="J1087" s="168"/>
      <c r="K1087" s="168"/>
      <c r="L1087" s="168"/>
      <c r="M1087" s="166"/>
      <c r="N1087" s="169"/>
      <c r="O1087" s="167"/>
      <c r="P1087" s="168"/>
      <c r="Q1087" s="169"/>
      <c r="R1087" s="168"/>
      <c r="S1087" s="168"/>
      <c r="T1087" s="168"/>
      <c r="U1087" s="168"/>
      <c r="V1087" s="168"/>
      <c r="W1087" s="168"/>
      <c r="X1087" s="168"/>
      <c r="Y1087" s="168"/>
      <c r="Z1087" s="168"/>
      <c r="AA1087" s="168"/>
      <c r="AB1087" s="168"/>
      <c r="AC1087" s="168"/>
      <c r="AD1087" s="168"/>
      <c r="AE1087" s="168"/>
      <c r="AF1087" s="168"/>
      <c r="AG1087" s="168"/>
      <c r="AH1087" s="168"/>
      <c r="AI1087" s="168"/>
      <c r="AJ1087" s="168"/>
      <c r="AK1087" s="168"/>
      <c r="AL1087" s="168"/>
      <c r="AM1087" s="168"/>
      <c r="AN1087" s="166"/>
      <c r="AO1087" s="168"/>
      <c r="AP1087" s="166"/>
      <c r="AQ1087" s="168"/>
      <c r="AR1087" s="168"/>
      <c r="AS1087" s="168"/>
      <c r="AT1087" s="168"/>
      <c r="AU1087" s="168"/>
      <c r="AV1087" s="168"/>
      <c r="AW1087" s="168"/>
      <c r="AX1087" s="168"/>
      <c r="AY1087" s="168"/>
      <c r="AZ1087" s="168"/>
      <c r="BA1087" s="166"/>
      <c r="BB1087" s="166"/>
      <c r="BC1087" s="169"/>
      <c r="BD1087" s="170"/>
      <c r="BE1087" s="171"/>
      <c r="BF1087" s="171"/>
      <c r="BG1087" s="171"/>
      <c r="BH1087" s="171"/>
      <c r="BI1087" s="168"/>
      <c r="BJ1087" s="168"/>
      <c r="BK1087" s="168"/>
      <c r="BL1087" s="168"/>
      <c r="BM1087" s="168"/>
    </row>
    <row r="1088">
      <c r="A1088" s="163"/>
      <c r="B1088" s="174"/>
      <c r="C1088" s="165"/>
      <c r="D1088" s="166"/>
      <c r="E1088" s="166"/>
      <c r="F1088" s="167"/>
      <c r="G1088" s="167"/>
      <c r="H1088" s="167"/>
      <c r="I1088" s="163"/>
      <c r="J1088" s="168"/>
      <c r="K1088" s="168"/>
      <c r="L1088" s="168"/>
      <c r="M1088" s="166"/>
      <c r="N1088" s="169"/>
      <c r="O1088" s="167"/>
      <c r="P1088" s="168"/>
      <c r="Q1088" s="169"/>
      <c r="R1088" s="168"/>
      <c r="S1088" s="168"/>
      <c r="T1088" s="168"/>
      <c r="U1088" s="168"/>
      <c r="V1088" s="168"/>
      <c r="W1088" s="168"/>
      <c r="X1088" s="168"/>
      <c r="Y1088" s="168"/>
      <c r="Z1088" s="168"/>
      <c r="AA1088" s="168"/>
      <c r="AB1088" s="168"/>
      <c r="AC1088" s="168"/>
      <c r="AD1088" s="168"/>
      <c r="AE1088" s="168"/>
      <c r="AF1088" s="168"/>
      <c r="AG1088" s="168"/>
      <c r="AH1088" s="168"/>
      <c r="AI1088" s="168"/>
      <c r="AJ1088" s="168"/>
      <c r="AK1088" s="168"/>
      <c r="AL1088" s="168"/>
      <c r="AM1088" s="168"/>
      <c r="AN1088" s="166"/>
      <c r="AO1088" s="168"/>
      <c r="AP1088" s="166"/>
      <c r="AQ1088" s="168"/>
      <c r="AR1088" s="168"/>
      <c r="AS1088" s="168"/>
      <c r="AT1088" s="168"/>
      <c r="AU1088" s="168"/>
      <c r="AV1088" s="168"/>
      <c r="AW1088" s="168"/>
      <c r="AX1088" s="168"/>
      <c r="AY1088" s="168"/>
      <c r="AZ1088" s="168"/>
      <c r="BA1088" s="166"/>
      <c r="BB1088" s="166"/>
      <c r="BC1088" s="169"/>
      <c r="BD1088" s="170"/>
      <c r="BE1088" s="171"/>
      <c r="BF1088" s="171"/>
      <c r="BG1088" s="171"/>
      <c r="BH1088" s="171"/>
      <c r="BI1088" s="168"/>
      <c r="BJ1088" s="168"/>
      <c r="BK1088" s="168"/>
      <c r="BL1088" s="168"/>
      <c r="BM1088" s="168"/>
    </row>
    <row r="1089">
      <c r="A1089" s="163"/>
      <c r="B1089" s="174"/>
      <c r="C1089" s="165"/>
      <c r="D1089" s="166"/>
      <c r="E1089" s="166"/>
      <c r="F1089" s="167"/>
      <c r="G1089" s="167"/>
      <c r="H1089" s="167"/>
      <c r="I1089" s="163"/>
      <c r="J1089" s="168"/>
      <c r="K1089" s="168"/>
      <c r="L1089" s="168"/>
      <c r="M1089" s="166"/>
      <c r="N1089" s="169"/>
      <c r="O1089" s="167"/>
      <c r="P1089" s="168"/>
      <c r="Q1089" s="169"/>
      <c r="R1089" s="168"/>
      <c r="S1089" s="168"/>
      <c r="T1089" s="168"/>
      <c r="U1089" s="168"/>
      <c r="V1089" s="168"/>
      <c r="W1089" s="168"/>
      <c r="X1089" s="168"/>
      <c r="Y1089" s="168"/>
      <c r="Z1089" s="168"/>
      <c r="AA1089" s="168"/>
      <c r="AB1089" s="168"/>
      <c r="AC1089" s="168"/>
      <c r="AD1089" s="168"/>
      <c r="AE1089" s="168"/>
      <c r="AF1089" s="168"/>
      <c r="AG1089" s="168"/>
      <c r="AH1089" s="168"/>
      <c r="AI1089" s="168"/>
      <c r="AJ1089" s="168"/>
      <c r="AK1089" s="168"/>
      <c r="AL1089" s="168"/>
      <c r="AM1089" s="168"/>
      <c r="AN1089" s="166"/>
      <c r="AO1089" s="168"/>
      <c r="AP1089" s="166"/>
      <c r="AQ1089" s="168"/>
      <c r="AR1089" s="168"/>
      <c r="AS1089" s="168"/>
      <c r="AT1089" s="168"/>
      <c r="AU1089" s="168"/>
      <c r="AV1089" s="168"/>
      <c r="AW1089" s="168"/>
      <c r="AX1089" s="168"/>
      <c r="AY1089" s="168"/>
      <c r="AZ1089" s="168"/>
      <c r="BA1089" s="166"/>
      <c r="BB1089" s="166"/>
      <c r="BC1089" s="169"/>
      <c r="BD1089" s="170"/>
      <c r="BE1089" s="171"/>
      <c r="BF1089" s="171"/>
      <c r="BG1089" s="171"/>
      <c r="BH1089" s="171"/>
      <c r="BI1089" s="168"/>
      <c r="BJ1089" s="168"/>
      <c r="BK1089" s="168"/>
      <c r="BL1089" s="168"/>
      <c r="BM1089" s="168"/>
    </row>
    <row r="1090">
      <c r="A1090" s="163"/>
      <c r="B1090" s="174"/>
      <c r="C1090" s="165"/>
      <c r="D1090" s="166"/>
      <c r="E1090" s="166"/>
      <c r="F1090" s="167"/>
      <c r="G1090" s="167"/>
      <c r="H1090" s="167"/>
      <c r="I1090" s="163"/>
      <c r="J1090" s="168"/>
      <c r="K1090" s="168"/>
      <c r="L1090" s="168"/>
      <c r="M1090" s="166"/>
      <c r="N1090" s="169"/>
      <c r="O1090" s="167"/>
      <c r="P1090" s="168"/>
      <c r="Q1090" s="169"/>
      <c r="R1090" s="168"/>
      <c r="S1090" s="168"/>
      <c r="T1090" s="168"/>
      <c r="U1090" s="168"/>
      <c r="V1090" s="168"/>
      <c r="W1090" s="168"/>
      <c r="X1090" s="168"/>
      <c r="Y1090" s="168"/>
      <c r="Z1090" s="168"/>
      <c r="AA1090" s="168"/>
      <c r="AB1090" s="168"/>
      <c r="AC1090" s="168"/>
      <c r="AD1090" s="168"/>
      <c r="AE1090" s="168"/>
      <c r="AF1090" s="168"/>
      <c r="AG1090" s="168"/>
      <c r="AH1090" s="168"/>
      <c r="AI1090" s="168"/>
      <c r="AJ1090" s="168"/>
      <c r="AK1090" s="168"/>
      <c r="AL1090" s="168"/>
      <c r="AM1090" s="168"/>
      <c r="AN1090" s="166"/>
      <c r="AO1090" s="168"/>
      <c r="AP1090" s="166"/>
      <c r="AQ1090" s="168"/>
      <c r="AR1090" s="168"/>
      <c r="AS1090" s="168"/>
      <c r="AT1090" s="168"/>
      <c r="AU1090" s="168"/>
      <c r="AV1090" s="168"/>
      <c r="AW1090" s="168"/>
      <c r="AX1090" s="168"/>
      <c r="AY1090" s="168"/>
      <c r="AZ1090" s="168"/>
      <c r="BA1090" s="166"/>
      <c r="BB1090" s="166"/>
      <c r="BC1090" s="169"/>
      <c r="BD1090" s="170"/>
      <c r="BE1090" s="171"/>
      <c r="BF1090" s="171"/>
      <c r="BG1090" s="171"/>
      <c r="BH1090" s="171"/>
      <c r="BI1090" s="168"/>
      <c r="BJ1090" s="168"/>
      <c r="BK1090" s="168"/>
      <c r="BL1090" s="168"/>
      <c r="BM1090" s="168"/>
    </row>
    <row r="1091">
      <c r="A1091" s="163"/>
      <c r="B1091" s="174"/>
      <c r="C1091" s="165"/>
      <c r="D1091" s="166"/>
      <c r="E1091" s="166"/>
      <c r="F1091" s="167"/>
      <c r="G1091" s="167"/>
      <c r="H1091" s="167"/>
      <c r="I1091" s="163"/>
      <c r="J1091" s="168"/>
      <c r="K1091" s="168"/>
      <c r="L1091" s="168"/>
      <c r="M1091" s="166"/>
      <c r="N1091" s="169"/>
      <c r="O1091" s="167"/>
      <c r="P1091" s="168"/>
      <c r="Q1091" s="169"/>
      <c r="R1091" s="168"/>
      <c r="S1091" s="168"/>
      <c r="T1091" s="168"/>
      <c r="U1091" s="168"/>
      <c r="V1091" s="168"/>
      <c r="W1091" s="168"/>
      <c r="X1091" s="168"/>
      <c r="Y1091" s="168"/>
      <c r="Z1091" s="168"/>
      <c r="AA1091" s="168"/>
      <c r="AB1091" s="168"/>
      <c r="AC1091" s="168"/>
      <c r="AD1091" s="168"/>
      <c r="AE1091" s="168"/>
      <c r="AF1091" s="168"/>
      <c r="AG1091" s="168"/>
      <c r="AH1091" s="168"/>
      <c r="AI1091" s="168"/>
      <c r="AJ1091" s="168"/>
      <c r="AK1091" s="168"/>
      <c r="AL1091" s="168"/>
      <c r="AM1091" s="168"/>
      <c r="AN1091" s="166"/>
      <c r="AO1091" s="168"/>
      <c r="AP1091" s="166"/>
      <c r="AQ1091" s="168"/>
      <c r="AR1091" s="168"/>
      <c r="AS1091" s="168"/>
      <c r="AT1091" s="168"/>
      <c r="AU1091" s="168"/>
      <c r="AV1091" s="168"/>
      <c r="AW1091" s="168"/>
      <c r="AX1091" s="168"/>
      <c r="AY1091" s="168"/>
      <c r="AZ1091" s="168"/>
      <c r="BA1091" s="166"/>
      <c r="BB1091" s="166"/>
      <c r="BC1091" s="169"/>
      <c r="BD1091" s="170"/>
      <c r="BE1091" s="171"/>
      <c r="BF1091" s="171"/>
      <c r="BG1091" s="171"/>
      <c r="BH1091" s="171"/>
      <c r="BI1091" s="168"/>
      <c r="BJ1091" s="168"/>
      <c r="BK1091" s="168"/>
      <c r="BL1091" s="168"/>
      <c r="BM1091" s="168"/>
    </row>
    <row r="1092">
      <c r="A1092" s="163"/>
      <c r="B1092" s="174"/>
      <c r="C1092" s="165"/>
      <c r="D1092" s="166"/>
      <c r="E1092" s="166"/>
      <c r="F1092" s="167"/>
      <c r="G1092" s="167"/>
      <c r="H1092" s="167"/>
      <c r="I1092" s="163"/>
      <c r="J1092" s="168"/>
      <c r="K1092" s="168"/>
      <c r="L1092" s="168"/>
      <c r="M1092" s="166"/>
      <c r="N1092" s="169"/>
      <c r="O1092" s="167"/>
      <c r="P1092" s="168"/>
      <c r="Q1092" s="169"/>
      <c r="R1092" s="168"/>
      <c r="S1092" s="168"/>
      <c r="T1092" s="168"/>
      <c r="U1092" s="168"/>
      <c r="V1092" s="168"/>
      <c r="W1092" s="168"/>
      <c r="X1092" s="168"/>
      <c r="Y1092" s="168"/>
      <c r="Z1092" s="168"/>
      <c r="AA1092" s="168"/>
      <c r="AB1092" s="168"/>
      <c r="AC1092" s="168"/>
      <c r="AD1092" s="168"/>
      <c r="AE1092" s="168"/>
      <c r="AF1092" s="168"/>
      <c r="AG1092" s="168"/>
      <c r="AH1092" s="168"/>
      <c r="AI1092" s="168"/>
      <c r="AJ1092" s="168"/>
      <c r="AK1092" s="168"/>
      <c r="AL1092" s="168"/>
      <c r="AM1092" s="168"/>
      <c r="AN1092" s="166"/>
      <c r="AO1092" s="168"/>
      <c r="AP1092" s="166"/>
      <c r="AQ1092" s="168"/>
      <c r="AR1092" s="168"/>
      <c r="AS1092" s="168"/>
      <c r="AT1092" s="168"/>
      <c r="AU1092" s="168"/>
      <c r="AV1092" s="168"/>
      <c r="AW1092" s="168"/>
      <c r="AX1092" s="168"/>
      <c r="AY1092" s="168"/>
      <c r="AZ1092" s="168"/>
      <c r="BA1092" s="166"/>
      <c r="BB1092" s="166"/>
      <c r="BC1092" s="169"/>
      <c r="BD1092" s="170"/>
      <c r="BE1092" s="171"/>
      <c r="BF1092" s="171"/>
      <c r="BG1092" s="171"/>
      <c r="BH1092" s="171"/>
      <c r="BI1092" s="168"/>
      <c r="BJ1092" s="168"/>
      <c r="BK1092" s="168"/>
      <c r="BL1092" s="168"/>
      <c r="BM1092" s="168"/>
    </row>
    <row r="1093">
      <c r="A1093" s="163"/>
      <c r="B1093" s="174"/>
      <c r="C1093" s="165"/>
      <c r="D1093" s="166"/>
      <c r="E1093" s="166"/>
      <c r="F1093" s="167"/>
      <c r="G1093" s="167"/>
      <c r="H1093" s="167"/>
      <c r="I1093" s="163"/>
      <c r="J1093" s="168"/>
      <c r="K1093" s="168"/>
      <c r="L1093" s="168"/>
      <c r="M1093" s="166"/>
      <c r="N1093" s="169"/>
      <c r="O1093" s="167"/>
      <c r="P1093" s="168"/>
      <c r="Q1093" s="169"/>
      <c r="R1093" s="168"/>
      <c r="S1093" s="168"/>
      <c r="T1093" s="168"/>
      <c r="U1093" s="168"/>
      <c r="V1093" s="168"/>
      <c r="W1093" s="168"/>
      <c r="X1093" s="168"/>
      <c r="Y1093" s="168"/>
      <c r="Z1093" s="168"/>
      <c r="AA1093" s="168"/>
      <c r="AB1093" s="168"/>
      <c r="AC1093" s="168"/>
      <c r="AD1093" s="168"/>
      <c r="AE1093" s="168"/>
      <c r="AF1093" s="168"/>
      <c r="AG1093" s="168"/>
      <c r="AH1093" s="168"/>
      <c r="AI1093" s="168"/>
      <c r="AJ1093" s="168"/>
      <c r="AK1093" s="168"/>
      <c r="AL1093" s="168"/>
      <c r="AM1093" s="168"/>
      <c r="AN1093" s="166"/>
      <c r="AO1093" s="168"/>
      <c r="AP1093" s="166"/>
      <c r="AQ1093" s="168"/>
      <c r="AR1093" s="168"/>
      <c r="AS1093" s="168"/>
      <c r="AT1093" s="168"/>
      <c r="AU1093" s="168"/>
      <c r="AV1093" s="168"/>
      <c r="AW1093" s="168"/>
      <c r="AX1093" s="168"/>
      <c r="AY1093" s="168"/>
      <c r="AZ1093" s="168"/>
      <c r="BA1093" s="166"/>
      <c r="BB1093" s="166"/>
      <c r="BC1093" s="169"/>
      <c r="BD1093" s="170"/>
      <c r="BE1093" s="171"/>
      <c r="BF1093" s="171"/>
      <c r="BG1093" s="171"/>
      <c r="BH1093" s="171"/>
      <c r="BI1093" s="168"/>
      <c r="BJ1093" s="168"/>
      <c r="BK1093" s="168"/>
      <c r="BL1093" s="168"/>
      <c r="BM1093" s="168"/>
    </row>
    <row r="1094">
      <c r="A1094" s="163"/>
      <c r="B1094" s="174"/>
      <c r="C1094" s="165"/>
      <c r="D1094" s="166"/>
      <c r="E1094" s="166"/>
      <c r="F1094" s="167"/>
      <c r="G1094" s="167"/>
      <c r="H1094" s="167"/>
      <c r="I1094" s="163"/>
      <c r="J1094" s="168"/>
      <c r="K1094" s="168"/>
      <c r="L1094" s="168"/>
      <c r="M1094" s="166"/>
      <c r="N1094" s="169"/>
      <c r="O1094" s="167"/>
      <c r="P1094" s="168"/>
      <c r="Q1094" s="169"/>
      <c r="R1094" s="168"/>
      <c r="S1094" s="168"/>
      <c r="T1094" s="168"/>
      <c r="U1094" s="168"/>
      <c r="V1094" s="168"/>
      <c r="W1094" s="168"/>
      <c r="X1094" s="168"/>
      <c r="Y1094" s="168"/>
      <c r="Z1094" s="168"/>
      <c r="AA1094" s="168"/>
      <c r="AB1094" s="168"/>
      <c r="AC1094" s="168"/>
      <c r="AD1094" s="168"/>
      <c r="AE1094" s="168"/>
      <c r="AF1094" s="168"/>
      <c r="AG1094" s="168"/>
      <c r="AH1094" s="168"/>
      <c r="AI1094" s="168"/>
      <c r="AJ1094" s="168"/>
      <c r="AK1094" s="168"/>
      <c r="AL1094" s="168"/>
      <c r="AM1094" s="168"/>
      <c r="AN1094" s="166"/>
      <c r="AO1094" s="168"/>
      <c r="AP1094" s="166"/>
      <c r="AQ1094" s="168"/>
      <c r="AR1094" s="168"/>
      <c r="AS1094" s="168"/>
      <c r="AT1094" s="168"/>
      <c r="AU1094" s="168"/>
      <c r="AV1094" s="168"/>
      <c r="AW1094" s="168"/>
      <c r="AX1094" s="168"/>
      <c r="AY1094" s="168"/>
      <c r="AZ1094" s="168"/>
      <c r="BA1094" s="166"/>
      <c r="BB1094" s="166"/>
      <c r="BC1094" s="169"/>
      <c r="BD1094" s="170"/>
      <c r="BE1094" s="171"/>
      <c r="BF1094" s="171"/>
      <c r="BG1094" s="171"/>
      <c r="BH1094" s="171"/>
      <c r="BI1094" s="168"/>
      <c r="BJ1094" s="168"/>
      <c r="BK1094" s="168"/>
      <c r="BL1094" s="168"/>
      <c r="BM1094" s="168"/>
    </row>
    <row r="1095">
      <c r="A1095" s="163"/>
      <c r="B1095" s="174"/>
      <c r="C1095" s="165"/>
      <c r="D1095" s="166"/>
      <c r="E1095" s="166"/>
      <c r="F1095" s="167"/>
      <c r="G1095" s="167"/>
      <c r="H1095" s="167"/>
      <c r="I1095" s="163"/>
      <c r="J1095" s="168"/>
      <c r="K1095" s="168"/>
      <c r="L1095" s="168"/>
      <c r="M1095" s="166"/>
      <c r="N1095" s="169"/>
      <c r="O1095" s="167"/>
      <c r="P1095" s="168"/>
      <c r="Q1095" s="169"/>
      <c r="R1095" s="168"/>
      <c r="S1095" s="168"/>
      <c r="T1095" s="168"/>
      <c r="U1095" s="168"/>
      <c r="V1095" s="168"/>
      <c r="W1095" s="168"/>
      <c r="X1095" s="168"/>
      <c r="Y1095" s="168"/>
      <c r="Z1095" s="168"/>
      <c r="AA1095" s="168"/>
      <c r="AB1095" s="168"/>
      <c r="AC1095" s="168"/>
      <c r="AD1095" s="168"/>
      <c r="AE1095" s="168"/>
      <c r="AF1095" s="168"/>
      <c r="AG1095" s="168"/>
      <c r="AH1095" s="168"/>
      <c r="AI1095" s="168"/>
      <c r="AJ1095" s="168"/>
      <c r="AK1095" s="168"/>
      <c r="AL1095" s="168"/>
      <c r="AM1095" s="168"/>
      <c r="AN1095" s="166"/>
      <c r="AO1095" s="168"/>
      <c r="AP1095" s="166"/>
      <c r="AQ1095" s="168"/>
      <c r="AR1095" s="168"/>
      <c r="AS1095" s="168"/>
      <c r="AT1095" s="168"/>
      <c r="AU1095" s="168"/>
      <c r="AV1095" s="168"/>
      <c r="AW1095" s="168"/>
      <c r="AX1095" s="168"/>
      <c r="AY1095" s="168"/>
      <c r="AZ1095" s="168"/>
      <c r="BA1095" s="166"/>
      <c r="BB1095" s="166"/>
      <c r="BC1095" s="169"/>
      <c r="BD1095" s="170"/>
      <c r="BE1095" s="171"/>
      <c r="BF1095" s="171"/>
      <c r="BG1095" s="171"/>
      <c r="BH1095" s="171"/>
      <c r="BI1095" s="168"/>
      <c r="BJ1095" s="168"/>
      <c r="BK1095" s="168"/>
      <c r="BL1095" s="168"/>
      <c r="BM1095" s="168"/>
    </row>
    <row r="1096">
      <c r="A1096" s="163"/>
      <c r="B1096" s="174"/>
      <c r="C1096" s="165"/>
      <c r="D1096" s="166"/>
      <c r="E1096" s="166"/>
      <c r="F1096" s="167"/>
      <c r="G1096" s="167"/>
      <c r="H1096" s="167"/>
      <c r="I1096" s="163"/>
      <c r="J1096" s="168"/>
      <c r="K1096" s="168"/>
      <c r="L1096" s="168"/>
      <c r="M1096" s="166"/>
      <c r="N1096" s="169"/>
      <c r="O1096" s="167"/>
      <c r="P1096" s="168"/>
      <c r="Q1096" s="169"/>
      <c r="R1096" s="168"/>
      <c r="S1096" s="168"/>
      <c r="T1096" s="168"/>
      <c r="U1096" s="168"/>
      <c r="V1096" s="168"/>
      <c r="W1096" s="168"/>
      <c r="X1096" s="168"/>
      <c r="Y1096" s="168"/>
      <c r="Z1096" s="168"/>
      <c r="AA1096" s="168"/>
      <c r="AB1096" s="168"/>
      <c r="AC1096" s="168"/>
      <c r="AD1096" s="168"/>
      <c r="AE1096" s="168"/>
      <c r="AF1096" s="168"/>
      <c r="AG1096" s="168"/>
      <c r="AH1096" s="168"/>
      <c r="AI1096" s="168"/>
      <c r="AJ1096" s="168"/>
      <c r="AK1096" s="168"/>
      <c r="AL1096" s="168"/>
      <c r="AM1096" s="168"/>
      <c r="AN1096" s="166"/>
      <c r="AO1096" s="168"/>
      <c r="AP1096" s="166"/>
      <c r="AQ1096" s="168"/>
      <c r="AR1096" s="168"/>
      <c r="AS1096" s="168"/>
      <c r="AT1096" s="168"/>
      <c r="AU1096" s="168"/>
      <c r="AV1096" s="168"/>
      <c r="AW1096" s="168"/>
      <c r="AX1096" s="168"/>
      <c r="AY1096" s="168"/>
      <c r="AZ1096" s="168"/>
      <c r="BA1096" s="166"/>
      <c r="BB1096" s="166"/>
      <c r="BC1096" s="169"/>
      <c r="BD1096" s="170"/>
      <c r="BE1096" s="171"/>
      <c r="BF1096" s="171"/>
      <c r="BG1096" s="171"/>
      <c r="BH1096" s="171"/>
      <c r="BI1096" s="168"/>
      <c r="BJ1096" s="168"/>
      <c r="BK1096" s="168"/>
      <c r="BL1096" s="168"/>
      <c r="BM1096" s="168"/>
    </row>
    <row r="1097">
      <c r="A1097" s="163"/>
      <c r="B1097" s="174"/>
      <c r="C1097" s="165"/>
      <c r="D1097" s="166"/>
      <c r="E1097" s="166"/>
      <c r="F1097" s="167"/>
      <c r="G1097" s="167"/>
      <c r="H1097" s="167"/>
      <c r="I1097" s="163"/>
      <c r="J1097" s="168"/>
      <c r="K1097" s="168"/>
      <c r="L1097" s="168"/>
      <c r="M1097" s="166"/>
      <c r="N1097" s="169"/>
      <c r="O1097" s="167"/>
      <c r="P1097" s="168"/>
      <c r="Q1097" s="169"/>
      <c r="R1097" s="168"/>
      <c r="S1097" s="168"/>
      <c r="T1097" s="168"/>
      <c r="U1097" s="168"/>
      <c r="V1097" s="168"/>
      <c r="W1097" s="168"/>
      <c r="X1097" s="168"/>
      <c r="Y1097" s="168"/>
      <c r="Z1097" s="168"/>
      <c r="AA1097" s="168"/>
      <c r="AB1097" s="168"/>
      <c r="AC1097" s="168"/>
      <c r="AD1097" s="168"/>
      <c r="AE1097" s="168"/>
      <c r="AF1097" s="168"/>
      <c r="AG1097" s="168"/>
      <c r="AH1097" s="168"/>
      <c r="AI1097" s="168"/>
      <c r="AJ1097" s="168"/>
      <c r="AK1097" s="168"/>
      <c r="AL1097" s="168"/>
      <c r="AM1097" s="168"/>
      <c r="AN1097" s="166"/>
      <c r="AO1097" s="168"/>
      <c r="AP1097" s="166"/>
      <c r="AQ1097" s="168"/>
      <c r="AR1097" s="168"/>
      <c r="AS1097" s="168"/>
      <c r="AT1097" s="168"/>
      <c r="AU1097" s="168"/>
      <c r="AV1097" s="168"/>
      <c r="AW1097" s="168"/>
      <c r="AX1097" s="168"/>
      <c r="AY1097" s="168"/>
      <c r="AZ1097" s="168"/>
      <c r="BA1097" s="166"/>
      <c r="BB1097" s="166"/>
      <c r="BC1097" s="169"/>
      <c r="BD1097" s="170"/>
      <c r="BE1097" s="171"/>
      <c r="BF1097" s="171"/>
      <c r="BG1097" s="171"/>
      <c r="BH1097" s="171"/>
      <c r="BI1097" s="168"/>
      <c r="BJ1097" s="168"/>
      <c r="BK1097" s="168"/>
      <c r="BL1097" s="168"/>
      <c r="BM1097" s="168"/>
    </row>
    <row r="1098">
      <c r="A1098" s="163"/>
      <c r="B1098" s="174"/>
      <c r="C1098" s="165"/>
      <c r="D1098" s="166"/>
      <c r="E1098" s="166"/>
      <c r="F1098" s="167"/>
      <c r="G1098" s="167"/>
      <c r="H1098" s="167"/>
      <c r="I1098" s="163"/>
      <c r="J1098" s="168"/>
      <c r="K1098" s="168"/>
      <c r="L1098" s="168"/>
      <c r="M1098" s="166"/>
      <c r="N1098" s="169"/>
      <c r="O1098" s="167"/>
      <c r="P1098" s="168"/>
      <c r="Q1098" s="169"/>
      <c r="R1098" s="168"/>
      <c r="S1098" s="168"/>
      <c r="T1098" s="168"/>
      <c r="U1098" s="168"/>
      <c r="V1098" s="168"/>
      <c r="W1098" s="168"/>
      <c r="X1098" s="168"/>
      <c r="Y1098" s="168"/>
      <c r="Z1098" s="168"/>
      <c r="AA1098" s="168"/>
      <c r="AB1098" s="168"/>
      <c r="AC1098" s="168"/>
      <c r="AD1098" s="168"/>
      <c r="AE1098" s="168"/>
      <c r="AF1098" s="168"/>
      <c r="AG1098" s="168"/>
      <c r="AH1098" s="168"/>
      <c r="AI1098" s="168"/>
      <c r="AJ1098" s="168"/>
      <c r="AK1098" s="168"/>
      <c r="AL1098" s="168"/>
      <c r="AM1098" s="168"/>
      <c r="AN1098" s="166"/>
      <c r="AO1098" s="168"/>
      <c r="AP1098" s="166"/>
      <c r="AQ1098" s="168"/>
      <c r="AR1098" s="168"/>
      <c r="AS1098" s="168"/>
      <c r="AT1098" s="168"/>
      <c r="AU1098" s="168"/>
      <c r="AV1098" s="168"/>
      <c r="AW1098" s="168"/>
      <c r="AX1098" s="168"/>
      <c r="AY1098" s="168"/>
      <c r="AZ1098" s="168"/>
      <c r="BA1098" s="166"/>
      <c r="BB1098" s="166"/>
      <c r="BC1098" s="169"/>
      <c r="BD1098" s="170"/>
      <c r="BE1098" s="171"/>
      <c r="BF1098" s="171"/>
      <c r="BG1098" s="171"/>
      <c r="BH1098" s="171"/>
      <c r="BI1098" s="168"/>
      <c r="BJ1098" s="168"/>
      <c r="BK1098" s="168"/>
      <c r="BL1098" s="168"/>
      <c r="BM1098" s="168"/>
    </row>
    <row r="1099">
      <c r="A1099" s="163"/>
      <c r="B1099" s="174"/>
      <c r="C1099" s="165"/>
      <c r="D1099" s="166"/>
      <c r="E1099" s="166"/>
      <c r="F1099" s="167"/>
      <c r="G1099" s="167"/>
      <c r="H1099" s="167"/>
      <c r="I1099" s="163"/>
      <c r="J1099" s="168"/>
      <c r="K1099" s="168"/>
      <c r="L1099" s="168"/>
      <c r="M1099" s="166"/>
      <c r="N1099" s="169"/>
      <c r="O1099" s="167"/>
      <c r="P1099" s="168"/>
      <c r="Q1099" s="169"/>
      <c r="R1099" s="168"/>
      <c r="S1099" s="168"/>
      <c r="T1099" s="168"/>
      <c r="U1099" s="168"/>
      <c r="V1099" s="168"/>
      <c r="W1099" s="168"/>
      <c r="X1099" s="168"/>
      <c r="Y1099" s="168"/>
      <c r="Z1099" s="168"/>
      <c r="AA1099" s="168"/>
      <c r="AB1099" s="168"/>
      <c r="AC1099" s="168"/>
      <c r="AD1099" s="168"/>
      <c r="AE1099" s="168"/>
      <c r="AF1099" s="168"/>
      <c r="AG1099" s="168"/>
      <c r="AH1099" s="168"/>
      <c r="AI1099" s="168"/>
      <c r="AJ1099" s="168"/>
      <c r="AK1099" s="168"/>
      <c r="AL1099" s="168"/>
      <c r="AM1099" s="168"/>
      <c r="AN1099" s="166"/>
      <c r="AO1099" s="168"/>
      <c r="AP1099" s="166"/>
      <c r="AQ1099" s="168"/>
      <c r="AR1099" s="168"/>
      <c r="AS1099" s="168"/>
      <c r="AT1099" s="168"/>
      <c r="AU1099" s="168"/>
      <c r="AV1099" s="168"/>
      <c r="AW1099" s="168"/>
      <c r="AX1099" s="168"/>
      <c r="AY1099" s="168"/>
      <c r="AZ1099" s="168"/>
      <c r="BA1099" s="166"/>
      <c r="BB1099" s="166"/>
      <c r="BC1099" s="169"/>
      <c r="BD1099" s="170"/>
      <c r="BE1099" s="171"/>
      <c r="BF1099" s="171"/>
      <c r="BG1099" s="171"/>
      <c r="BH1099" s="171"/>
      <c r="BI1099" s="168"/>
      <c r="BJ1099" s="168"/>
      <c r="BK1099" s="168"/>
      <c r="BL1099" s="168"/>
      <c r="BM1099" s="168"/>
    </row>
    <row r="1100">
      <c r="A1100" s="163"/>
      <c r="B1100" s="174"/>
      <c r="C1100" s="165"/>
      <c r="D1100" s="166"/>
      <c r="E1100" s="166"/>
      <c r="F1100" s="167"/>
      <c r="G1100" s="167"/>
      <c r="H1100" s="167"/>
      <c r="I1100" s="163"/>
      <c r="J1100" s="168"/>
      <c r="K1100" s="168"/>
      <c r="L1100" s="168"/>
      <c r="M1100" s="166"/>
      <c r="N1100" s="169"/>
      <c r="O1100" s="167"/>
      <c r="P1100" s="168"/>
      <c r="Q1100" s="169"/>
      <c r="R1100" s="168"/>
      <c r="S1100" s="168"/>
      <c r="T1100" s="168"/>
      <c r="U1100" s="168"/>
      <c r="V1100" s="168"/>
      <c r="W1100" s="168"/>
      <c r="X1100" s="168"/>
      <c r="Y1100" s="168"/>
      <c r="Z1100" s="168"/>
      <c r="AA1100" s="168"/>
      <c r="AB1100" s="168"/>
      <c r="AC1100" s="168"/>
      <c r="AD1100" s="168"/>
      <c r="AE1100" s="168"/>
      <c r="AF1100" s="168"/>
      <c r="AG1100" s="168"/>
      <c r="AH1100" s="168"/>
      <c r="AI1100" s="168"/>
      <c r="AJ1100" s="168"/>
      <c r="AK1100" s="168"/>
      <c r="AL1100" s="168"/>
      <c r="AM1100" s="168"/>
      <c r="AN1100" s="166"/>
      <c r="AO1100" s="168"/>
      <c r="AP1100" s="166"/>
      <c r="AQ1100" s="168"/>
      <c r="AR1100" s="168"/>
      <c r="AS1100" s="168"/>
      <c r="AT1100" s="168"/>
      <c r="AU1100" s="168"/>
      <c r="AV1100" s="168"/>
      <c r="AW1100" s="168"/>
      <c r="AX1100" s="168"/>
      <c r="AY1100" s="168"/>
      <c r="AZ1100" s="168"/>
      <c r="BA1100" s="166"/>
      <c r="BB1100" s="166"/>
      <c r="BC1100" s="169"/>
      <c r="BD1100" s="170"/>
      <c r="BE1100" s="171"/>
      <c r="BF1100" s="171"/>
      <c r="BG1100" s="171"/>
      <c r="BH1100" s="171"/>
      <c r="BI1100" s="168"/>
      <c r="BJ1100" s="168"/>
      <c r="BK1100" s="168"/>
      <c r="BL1100" s="168"/>
      <c r="BM1100" s="168"/>
    </row>
    <row r="1101">
      <c r="A1101" s="163"/>
      <c r="B1101" s="174"/>
      <c r="C1101" s="165"/>
      <c r="D1101" s="166"/>
      <c r="E1101" s="166"/>
      <c r="F1101" s="167"/>
      <c r="G1101" s="167"/>
      <c r="H1101" s="167"/>
      <c r="I1101" s="163"/>
      <c r="J1101" s="168"/>
      <c r="K1101" s="168"/>
      <c r="L1101" s="168"/>
      <c r="M1101" s="166"/>
      <c r="N1101" s="169"/>
      <c r="O1101" s="167"/>
      <c r="P1101" s="168"/>
      <c r="Q1101" s="169"/>
      <c r="R1101" s="168"/>
      <c r="S1101" s="168"/>
      <c r="T1101" s="168"/>
      <c r="U1101" s="168"/>
      <c r="V1101" s="168"/>
      <c r="W1101" s="168"/>
      <c r="X1101" s="168"/>
      <c r="Y1101" s="168"/>
      <c r="Z1101" s="168"/>
      <c r="AA1101" s="168"/>
      <c r="AB1101" s="168"/>
      <c r="AC1101" s="168"/>
      <c r="AD1101" s="168"/>
      <c r="AE1101" s="168"/>
      <c r="AF1101" s="168"/>
      <c r="AG1101" s="168"/>
      <c r="AH1101" s="168"/>
      <c r="AI1101" s="168"/>
      <c r="AJ1101" s="168"/>
      <c r="AK1101" s="168"/>
      <c r="AL1101" s="168"/>
      <c r="AM1101" s="168"/>
      <c r="AN1101" s="166"/>
      <c r="AO1101" s="168"/>
      <c r="AP1101" s="166"/>
      <c r="AQ1101" s="168"/>
      <c r="AR1101" s="168"/>
      <c r="AS1101" s="168"/>
      <c r="AT1101" s="168"/>
      <c r="AU1101" s="168"/>
      <c r="AV1101" s="168"/>
      <c r="AW1101" s="168"/>
      <c r="AX1101" s="168"/>
      <c r="AY1101" s="168"/>
      <c r="AZ1101" s="168"/>
      <c r="BA1101" s="166"/>
      <c r="BB1101" s="166"/>
      <c r="BC1101" s="169"/>
      <c r="BD1101" s="170"/>
      <c r="BE1101" s="171"/>
      <c r="BF1101" s="171"/>
      <c r="BG1101" s="171"/>
      <c r="BH1101" s="171"/>
      <c r="BI1101" s="168"/>
      <c r="BJ1101" s="168"/>
      <c r="BK1101" s="168"/>
      <c r="BL1101" s="168"/>
      <c r="BM1101" s="168"/>
    </row>
    <row r="1102">
      <c r="A1102" s="163"/>
      <c r="B1102" s="174"/>
      <c r="C1102" s="165"/>
      <c r="D1102" s="166"/>
      <c r="E1102" s="166"/>
      <c r="F1102" s="167"/>
      <c r="G1102" s="167"/>
      <c r="H1102" s="167"/>
      <c r="I1102" s="163"/>
      <c r="J1102" s="168"/>
      <c r="K1102" s="168"/>
      <c r="L1102" s="168"/>
      <c r="M1102" s="166"/>
      <c r="N1102" s="169"/>
      <c r="O1102" s="167"/>
      <c r="P1102" s="168"/>
      <c r="Q1102" s="169"/>
      <c r="R1102" s="168"/>
      <c r="S1102" s="168"/>
      <c r="T1102" s="168"/>
      <c r="U1102" s="168"/>
      <c r="V1102" s="168"/>
      <c r="W1102" s="168"/>
      <c r="X1102" s="168"/>
      <c r="Y1102" s="168"/>
      <c r="Z1102" s="168"/>
      <c r="AA1102" s="168"/>
      <c r="AB1102" s="168"/>
      <c r="AC1102" s="168"/>
      <c r="AD1102" s="168"/>
      <c r="AE1102" s="168"/>
      <c r="AF1102" s="168"/>
      <c r="AG1102" s="168"/>
      <c r="AH1102" s="168"/>
      <c r="AI1102" s="168"/>
      <c r="AJ1102" s="168"/>
      <c r="AK1102" s="168"/>
      <c r="AL1102" s="168"/>
      <c r="AM1102" s="168"/>
      <c r="AN1102" s="166"/>
      <c r="AO1102" s="168"/>
      <c r="AP1102" s="166"/>
      <c r="AQ1102" s="168"/>
      <c r="AR1102" s="168"/>
      <c r="AS1102" s="168"/>
      <c r="AT1102" s="168"/>
      <c r="AU1102" s="168"/>
      <c r="AV1102" s="168"/>
      <c r="AW1102" s="168"/>
      <c r="AX1102" s="168"/>
      <c r="AY1102" s="168"/>
      <c r="AZ1102" s="168"/>
      <c r="BA1102" s="166"/>
      <c r="BB1102" s="166"/>
      <c r="BC1102" s="169"/>
      <c r="BD1102" s="170"/>
      <c r="BE1102" s="171"/>
      <c r="BF1102" s="171"/>
      <c r="BG1102" s="171"/>
      <c r="BH1102" s="171"/>
      <c r="BI1102" s="168"/>
      <c r="BJ1102" s="168"/>
      <c r="BK1102" s="168"/>
      <c r="BL1102" s="168"/>
      <c r="BM1102" s="168"/>
    </row>
    <row r="1103">
      <c r="A1103" s="163"/>
      <c r="B1103" s="174"/>
      <c r="C1103" s="165"/>
      <c r="D1103" s="166"/>
      <c r="E1103" s="166"/>
      <c r="F1103" s="167"/>
      <c r="G1103" s="167"/>
      <c r="H1103" s="167"/>
      <c r="I1103" s="163"/>
      <c r="J1103" s="168"/>
      <c r="K1103" s="168"/>
      <c r="L1103" s="168"/>
      <c r="M1103" s="166"/>
      <c r="N1103" s="169"/>
      <c r="O1103" s="167"/>
      <c r="P1103" s="168"/>
      <c r="Q1103" s="169"/>
      <c r="R1103" s="168"/>
      <c r="S1103" s="168"/>
      <c r="T1103" s="168"/>
      <c r="U1103" s="168"/>
      <c r="V1103" s="168"/>
      <c r="W1103" s="168"/>
      <c r="X1103" s="168"/>
      <c r="Y1103" s="168"/>
      <c r="Z1103" s="168"/>
      <c r="AA1103" s="168"/>
      <c r="AB1103" s="168"/>
      <c r="AC1103" s="168"/>
      <c r="AD1103" s="168"/>
      <c r="AE1103" s="168"/>
      <c r="AF1103" s="168"/>
      <c r="AG1103" s="168"/>
      <c r="AH1103" s="168"/>
      <c r="AI1103" s="168"/>
      <c r="AJ1103" s="168"/>
      <c r="AK1103" s="168"/>
      <c r="AL1103" s="168"/>
      <c r="AM1103" s="168"/>
      <c r="AN1103" s="166"/>
      <c r="AO1103" s="168"/>
      <c r="AP1103" s="166"/>
      <c r="AQ1103" s="168"/>
      <c r="AR1103" s="168"/>
      <c r="AS1103" s="168"/>
      <c r="AT1103" s="168"/>
      <c r="AU1103" s="168"/>
      <c r="AV1103" s="168"/>
      <c r="AW1103" s="168"/>
      <c r="AX1103" s="168"/>
      <c r="AY1103" s="168"/>
      <c r="AZ1103" s="168"/>
      <c r="BA1103" s="166"/>
      <c r="BB1103" s="166"/>
      <c r="BC1103" s="169"/>
      <c r="BD1103" s="170"/>
      <c r="BE1103" s="171"/>
      <c r="BF1103" s="171"/>
      <c r="BG1103" s="171"/>
      <c r="BH1103" s="171"/>
      <c r="BI1103" s="168"/>
      <c r="BJ1103" s="168"/>
      <c r="BK1103" s="168"/>
      <c r="BL1103" s="168"/>
      <c r="BM1103" s="168"/>
    </row>
    <row r="1104">
      <c r="A1104" s="163"/>
      <c r="B1104" s="174"/>
      <c r="C1104" s="165"/>
      <c r="D1104" s="166"/>
      <c r="E1104" s="166"/>
      <c r="F1104" s="167"/>
      <c r="G1104" s="167"/>
      <c r="H1104" s="167"/>
      <c r="I1104" s="163"/>
      <c r="J1104" s="168"/>
      <c r="K1104" s="168"/>
      <c r="L1104" s="168"/>
      <c r="M1104" s="166"/>
      <c r="N1104" s="169"/>
      <c r="O1104" s="167"/>
      <c r="P1104" s="168"/>
      <c r="Q1104" s="169"/>
      <c r="R1104" s="168"/>
      <c r="S1104" s="168"/>
      <c r="T1104" s="168"/>
      <c r="U1104" s="168"/>
      <c r="V1104" s="168"/>
      <c r="W1104" s="168"/>
      <c r="X1104" s="168"/>
      <c r="Y1104" s="168"/>
      <c r="Z1104" s="168"/>
      <c r="AA1104" s="168"/>
      <c r="AB1104" s="168"/>
      <c r="AC1104" s="168"/>
      <c r="AD1104" s="168"/>
      <c r="AE1104" s="168"/>
      <c r="AF1104" s="168"/>
      <c r="AG1104" s="168"/>
      <c r="AH1104" s="168"/>
      <c r="AI1104" s="168"/>
      <c r="AJ1104" s="168"/>
      <c r="AK1104" s="168"/>
      <c r="AL1104" s="168"/>
      <c r="AM1104" s="168"/>
      <c r="AN1104" s="166"/>
      <c r="AO1104" s="168"/>
      <c r="AP1104" s="166"/>
      <c r="AQ1104" s="168"/>
      <c r="AR1104" s="168"/>
      <c r="AS1104" s="168"/>
      <c r="AT1104" s="168"/>
      <c r="AU1104" s="168"/>
      <c r="AV1104" s="168"/>
      <c r="AW1104" s="168"/>
      <c r="AX1104" s="168"/>
      <c r="AY1104" s="168"/>
      <c r="AZ1104" s="168"/>
      <c r="BA1104" s="166"/>
      <c r="BB1104" s="166"/>
      <c r="BC1104" s="169"/>
      <c r="BD1104" s="170"/>
      <c r="BE1104" s="171"/>
      <c r="BF1104" s="171"/>
      <c r="BG1104" s="171"/>
      <c r="BH1104" s="171"/>
      <c r="BI1104" s="168"/>
      <c r="BJ1104" s="168"/>
      <c r="BK1104" s="168"/>
      <c r="BL1104" s="168"/>
      <c r="BM1104" s="168"/>
    </row>
    <row r="1105">
      <c r="A1105" s="163"/>
      <c r="B1105" s="174"/>
      <c r="C1105" s="165"/>
      <c r="D1105" s="166"/>
      <c r="E1105" s="166"/>
      <c r="F1105" s="167"/>
      <c r="G1105" s="167"/>
      <c r="H1105" s="167"/>
      <c r="I1105" s="163"/>
      <c r="J1105" s="168"/>
      <c r="K1105" s="168"/>
      <c r="L1105" s="168"/>
      <c r="M1105" s="166"/>
      <c r="N1105" s="169"/>
      <c r="O1105" s="167"/>
      <c r="P1105" s="168"/>
      <c r="Q1105" s="169"/>
      <c r="R1105" s="168"/>
      <c r="S1105" s="168"/>
      <c r="T1105" s="168"/>
      <c r="U1105" s="168"/>
      <c r="V1105" s="168"/>
      <c r="W1105" s="168"/>
      <c r="X1105" s="168"/>
      <c r="Y1105" s="168"/>
      <c r="Z1105" s="168"/>
      <c r="AA1105" s="168"/>
      <c r="AB1105" s="168"/>
      <c r="AC1105" s="168"/>
      <c r="AD1105" s="168"/>
      <c r="AE1105" s="168"/>
      <c r="AF1105" s="168"/>
      <c r="AG1105" s="168"/>
      <c r="AH1105" s="168"/>
      <c r="AI1105" s="168"/>
      <c r="AJ1105" s="168"/>
      <c r="AK1105" s="168"/>
      <c r="AL1105" s="168"/>
      <c r="AM1105" s="168"/>
      <c r="AN1105" s="166"/>
      <c r="AO1105" s="168"/>
      <c r="AP1105" s="166"/>
      <c r="AQ1105" s="168"/>
      <c r="AR1105" s="168"/>
      <c r="AS1105" s="168"/>
      <c r="AT1105" s="168"/>
      <c r="AU1105" s="168"/>
      <c r="AV1105" s="168"/>
      <c r="AW1105" s="168"/>
      <c r="AX1105" s="168"/>
      <c r="AY1105" s="168"/>
      <c r="AZ1105" s="168"/>
      <c r="BA1105" s="166"/>
      <c r="BB1105" s="166"/>
      <c r="BC1105" s="169"/>
      <c r="BD1105" s="170"/>
      <c r="BE1105" s="171"/>
      <c r="BF1105" s="171"/>
      <c r="BG1105" s="171"/>
      <c r="BH1105" s="171"/>
      <c r="BI1105" s="168"/>
      <c r="BJ1105" s="168"/>
      <c r="BK1105" s="168"/>
      <c r="BL1105" s="168"/>
      <c r="BM1105" s="168"/>
    </row>
    <row r="1106">
      <c r="A1106" s="163"/>
      <c r="B1106" s="174"/>
      <c r="C1106" s="165"/>
      <c r="D1106" s="166"/>
      <c r="E1106" s="166"/>
      <c r="F1106" s="167"/>
      <c r="G1106" s="167"/>
      <c r="H1106" s="167"/>
      <c r="I1106" s="163"/>
      <c r="J1106" s="168"/>
      <c r="K1106" s="168"/>
      <c r="L1106" s="168"/>
      <c r="M1106" s="166"/>
      <c r="N1106" s="169"/>
      <c r="O1106" s="167"/>
      <c r="P1106" s="168"/>
      <c r="Q1106" s="169"/>
      <c r="R1106" s="168"/>
      <c r="S1106" s="168"/>
      <c r="T1106" s="168"/>
      <c r="U1106" s="168"/>
      <c r="V1106" s="168"/>
      <c r="W1106" s="168"/>
      <c r="X1106" s="168"/>
      <c r="Y1106" s="168"/>
      <c r="Z1106" s="168"/>
      <c r="AA1106" s="168"/>
      <c r="AB1106" s="168"/>
      <c r="AC1106" s="168"/>
      <c r="AD1106" s="168"/>
      <c r="AE1106" s="168"/>
      <c r="AF1106" s="168"/>
      <c r="AG1106" s="168"/>
      <c r="AH1106" s="168"/>
      <c r="AI1106" s="168"/>
      <c r="AJ1106" s="168"/>
      <c r="AK1106" s="168"/>
      <c r="AL1106" s="168"/>
      <c r="AM1106" s="168"/>
      <c r="AN1106" s="166"/>
      <c r="AO1106" s="168"/>
      <c r="AP1106" s="166"/>
      <c r="AQ1106" s="168"/>
      <c r="AR1106" s="168"/>
      <c r="AS1106" s="168"/>
      <c r="AT1106" s="168"/>
      <c r="AU1106" s="168"/>
      <c r="AV1106" s="168"/>
      <c r="AW1106" s="168"/>
      <c r="AX1106" s="168"/>
      <c r="AY1106" s="168"/>
      <c r="AZ1106" s="168"/>
      <c r="BA1106" s="166"/>
      <c r="BB1106" s="166"/>
      <c r="BC1106" s="169"/>
      <c r="BD1106" s="170"/>
      <c r="BE1106" s="171"/>
      <c r="BF1106" s="171"/>
      <c r="BG1106" s="171"/>
      <c r="BH1106" s="171"/>
      <c r="BI1106" s="168"/>
      <c r="BJ1106" s="168"/>
      <c r="BK1106" s="168"/>
      <c r="BL1106" s="168"/>
      <c r="BM1106" s="168"/>
    </row>
    <row r="1107">
      <c r="A1107" s="163"/>
      <c r="B1107" s="174"/>
      <c r="C1107" s="165"/>
      <c r="D1107" s="166"/>
      <c r="E1107" s="166"/>
      <c r="F1107" s="167"/>
      <c r="G1107" s="167"/>
      <c r="H1107" s="167"/>
      <c r="I1107" s="163"/>
      <c r="J1107" s="168"/>
      <c r="K1107" s="168"/>
      <c r="L1107" s="168"/>
      <c r="M1107" s="166"/>
      <c r="N1107" s="169"/>
      <c r="O1107" s="167"/>
      <c r="P1107" s="168"/>
      <c r="Q1107" s="169"/>
      <c r="R1107" s="168"/>
      <c r="S1107" s="168"/>
      <c r="T1107" s="168"/>
      <c r="U1107" s="168"/>
      <c r="V1107" s="168"/>
      <c r="W1107" s="168"/>
      <c r="X1107" s="168"/>
      <c r="Y1107" s="168"/>
      <c r="Z1107" s="168"/>
      <c r="AA1107" s="168"/>
      <c r="AB1107" s="168"/>
      <c r="AC1107" s="168"/>
      <c r="AD1107" s="168"/>
      <c r="AE1107" s="168"/>
      <c r="AF1107" s="168"/>
      <c r="AG1107" s="168"/>
      <c r="AH1107" s="168"/>
      <c r="AI1107" s="168"/>
      <c r="AJ1107" s="168"/>
      <c r="AK1107" s="168"/>
      <c r="AL1107" s="168"/>
      <c r="AM1107" s="168"/>
      <c r="AN1107" s="166"/>
      <c r="AO1107" s="168"/>
      <c r="AP1107" s="166"/>
      <c r="AQ1107" s="168"/>
      <c r="AR1107" s="168"/>
      <c r="AS1107" s="168"/>
      <c r="AT1107" s="168"/>
      <c r="AU1107" s="168"/>
      <c r="AV1107" s="168"/>
      <c r="AW1107" s="168"/>
      <c r="AX1107" s="168"/>
      <c r="AY1107" s="168"/>
      <c r="AZ1107" s="168"/>
      <c r="BA1107" s="166"/>
      <c r="BB1107" s="166"/>
      <c r="BC1107" s="169"/>
      <c r="BD1107" s="170"/>
      <c r="BE1107" s="171"/>
      <c r="BF1107" s="171"/>
      <c r="BG1107" s="171"/>
      <c r="BH1107" s="171"/>
      <c r="BI1107" s="168"/>
      <c r="BJ1107" s="168"/>
      <c r="BK1107" s="168"/>
      <c r="BL1107" s="168"/>
      <c r="BM1107" s="168"/>
    </row>
    <row r="1108">
      <c r="A1108" s="163"/>
      <c r="B1108" s="174"/>
      <c r="C1108" s="165"/>
      <c r="D1108" s="166"/>
      <c r="E1108" s="166"/>
      <c r="F1108" s="167"/>
      <c r="G1108" s="167"/>
      <c r="H1108" s="167"/>
      <c r="I1108" s="163"/>
      <c r="J1108" s="168"/>
      <c r="K1108" s="168"/>
      <c r="L1108" s="168"/>
      <c r="M1108" s="166"/>
      <c r="N1108" s="169"/>
      <c r="O1108" s="167"/>
      <c r="P1108" s="168"/>
      <c r="Q1108" s="169"/>
      <c r="R1108" s="168"/>
      <c r="S1108" s="168"/>
      <c r="T1108" s="168"/>
      <c r="U1108" s="168"/>
      <c r="V1108" s="168"/>
      <c r="W1108" s="168"/>
      <c r="X1108" s="168"/>
      <c r="Y1108" s="168"/>
      <c r="Z1108" s="168"/>
      <c r="AA1108" s="168"/>
      <c r="AB1108" s="168"/>
      <c r="AC1108" s="168"/>
      <c r="AD1108" s="168"/>
      <c r="AE1108" s="168"/>
      <c r="AF1108" s="168"/>
      <c r="AG1108" s="168"/>
      <c r="AH1108" s="168"/>
      <c r="AI1108" s="168"/>
      <c r="AJ1108" s="168"/>
      <c r="AK1108" s="168"/>
      <c r="AL1108" s="168"/>
      <c r="AM1108" s="168"/>
      <c r="AN1108" s="166"/>
      <c r="AO1108" s="168"/>
      <c r="AP1108" s="166"/>
      <c r="AQ1108" s="168"/>
      <c r="AR1108" s="168"/>
      <c r="AS1108" s="168"/>
      <c r="AT1108" s="168"/>
      <c r="AU1108" s="168"/>
      <c r="AV1108" s="168"/>
      <c r="AW1108" s="168"/>
      <c r="AX1108" s="168"/>
      <c r="AY1108" s="168"/>
      <c r="AZ1108" s="168"/>
      <c r="BA1108" s="166"/>
      <c r="BB1108" s="166"/>
      <c r="BC1108" s="169"/>
      <c r="BD1108" s="170"/>
      <c r="BE1108" s="171"/>
      <c r="BF1108" s="171"/>
      <c r="BG1108" s="171"/>
      <c r="BH1108" s="171"/>
      <c r="BI1108" s="168"/>
      <c r="BJ1108" s="168"/>
      <c r="BK1108" s="168"/>
      <c r="BL1108" s="168"/>
      <c r="BM1108" s="168"/>
    </row>
    <row r="1109">
      <c r="A1109" s="163"/>
      <c r="B1109" s="174"/>
      <c r="C1109" s="165"/>
      <c r="D1109" s="166"/>
      <c r="E1109" s="166"/>
      <c r="F1109" s="167"/>
      <c r="G1109" s="167"/>
      <c r="H1109" s="167"/>
      <c r="I1109" s="163"/>
      <c r="J1109" s="168"/>
      <c r="K1109" s="168"/>
      <c r="L1109" s="168"/>
      <c r="M1109" s="166"/>
      <c r="N1109" s="169"/>
      <c r="O1109" s="167"/>
      <c r="P1109" s="168"/>
      <c r="Q1109" s="169"/>
      <c r="R1109" s="168"/>
      <c r="S1109" s="168"/>
      <c r="T1109" s="168"/>
      <c r="U1109" s="168"/>
      <c r="V1109" s="168"/>
      <c r="W1109" s="168"/>
      <c r="X1109" s="168"/>
      <c r="Y1109" s="168"/>
      <c r="Z1109" s="168"/>
      <c r="AA1109" s="168"/>
      <c r="AB1109" s="168"/>
      <c r="AC1109" s="168"/>
      <c r="AD1109" s="168"/>
      <c r="AE1109" s="168"/>
      <c r="AF1109" s="168"/>
      <c r="AG1109" s="168"/>
      <c r="AH1109" s="168"/>
      <c r="AI1109" s="168"/>
      <c r="AJ1109" s="168"/>
      <c r="AK1109" s="168"/>
      <c r="AL1109" s="168"/>
      <c r="AM1109" s="168"/>
      <c r="AN1109" s="166"/>
      <c r="AO1109" s="168"/>
      <c r="AP1109" s="166"/>
      <c r="AQ1109" s="168"/>
      <c r="AR1109" s="168"/>
      <c r="AS1109" s="168"/>
      <c r="AT1109" s="168"/>
      <c r="AU1109" s="168"/>
      <c r="AV1109" s="168"/>
      <c r="AW1109" s="168"/>
      <c r="AX1109" s="168"/>
      <c r="AY1109" s="168"/>
      <c r="AZ1109" s="168"/>
      <c r="BA1109" s="166"/>
      <c r="BB1109" s="166"/>
      <c r="BC1109" s="169"/>
      <c r="BD1109" s="170"/>
      <c r="BE1109" s="171"/>
      <c r="BF1109" s="171"/>
      <c r="BG1109" s="171"/>
      <c r="BH1109" s="171"/>
      <c r="BI1109" s="168"/>
      <c r="BJ1109" s="168"/>
      <c r="BK1109" s="168"/>
      <c r="BL1109" s="168"/>
      <c r="BM1109" s="168"/>
    </row>
    <row r="1110">
      <c r="A1110" s="163"/>
      <c r="B1110" s="174"/>
      <c r="C1110" s="165"/>
      <c r="D1110" s="166"/>
      <c r="E1110" s="166"/>
      <c r="F1110" s="167"/>
      <c r="G1110" s="167"/>
      <c r="H1110" s="167"/>
      <c r="I1110" s="163"/>
      <c r="J1110" s="168"/>
      <c r="K1110" s="168"/>
      <c r="L1110" s="168"/>
      <c r="M1110" s="166"/>
      <c r="N1110" s="169"/>
      <c r="O1110" s="167"/>
      <c r="P1110" s="168"/>
      <c r="Q1110" s="169"/>
      <c r="R1110" s="168"/>
      <c r="S1110" s="168"/>
      <c r="T1110" s="168"/>
      <c r="U1110" s="168"/>
      <c r="V1110" s="168"/>
      <c r="W1110" s="168"/>
      <c r="X1110" s="168"/>
      <c r="Y1110" s="168"/>
      <c r="Z1110" s="168"/>
      <c r="AA1110" s="168"/>
      <c r="AB1110" s="168"/>
      <c r="AC1110" s="168"/>
      <c r="AD1110" s="168"/>
      <c r="AE1110" s="168"/>
      <c r="AF1110" s="168"/>
      <c r="AG1110" s="168"/>
      <c r="AH1110" s="168"/>
      <c r="AI1110" s="168"/>
      <c r="AJ1110" s="168"/>
      <c r="AK1110" s="168"/>
      <c r="AL1110" s="168"/>
      <c r="AM1110" s="168"/>
      <c r="AN1110" s="166"/>
      <c r="AO1110" s="168"/>
      <c r="AP1110" s="166"/>
      <c r="AQ1110" s="168"/>
      <c r="AR1110" s="168"/>
      <c r="AS1110" s="168"/>
      <c r="AT1110" s="168"/>
      <c r="AU1110" s="168"/>
      <c r="AV1110" s="168"/>
      <c r="AW1110" s="168"/>
      <c r="AX1110" s="168"/>
      <c r="AY1110" s="168"/>
      <c r="AZ1110" s="168"/>
      <c r="BA1110" s="166"/>
      <c r="BB1110" s="166"/>
      <c r="BC1110" s="169"/>
      <c r="BD1110" s="170"/>
      <c r="BE1110" s="171"/>
      <c r="BF1110" s="171"/>
      <c r="BG1110" s="171"/>
      <c r="BH1110" s="171"/>
      <c r="BI1110" s="168"/>
      <c r="BJ1110" s="168"/>
      <c r="BK1110" s="168"/>
      <c r="BL1110" s="168"/>
      <c r="BM1110" s="168"/>
    </row>
    <row r="1111">
      <c r="A1111" s="163"/>
      <c r="B1111" s="174"/>
      <c r="C1111" s="165"/>
      <c r="D1111" s="166"/>
      <c r="E1111" s="166"/>
      <c r="F1111" s="167"/>
      <c r="G1111" s="167"/>
      <c r="H1111" s="167"/>
      <c r="I1111" s="163"/>
      <c r="J1111" s="168"/>
      <c r="K1111" s="168"/>
      <c r="L1111" s="168"/>
      <c r="M1111" s="166"/>
      <c r="N1111" s="169"/>
      <c r="O1111" s="167"/>
      <c r="P1111" s="168"/>
      <c r="Q1111" s="169"/>
      <c r="R1111" s="168"/>
      <c r="S1111" s="168"/>
      <c r="T1111" s="168"/>
      <c r="U1111" s="168"/>
      <c r="V1111" s="168"/>
      <c r="W1111" s="168"/>
      <c r="X1111" s="168"/>
      <c r="Y1111" s="168"/>
      <c r="Z1111" s="168"/>
      <c r="AA1111" s="168"/>
      <c r="AB1111" s="168"/>
      <c r="AC1111" s="168"/>
      <c r="AD1111" s="168"/>
      <c r="AE1111" s="168"/>
      <c r="AF1111" s="168"/>
      <c r="AG1111" s="168"/>
      <c r="AH1111" s="168"/>
      <c r="AI1111" s="168"/>
      <c r="AJ1111" s="168"/>
      <c r="AK1111" s="168"/>
      <c r="AL1111" s="168"/>
      <c r="AM1111" s="168"/>
      <c r="AN1111" s="166"/>
      <c r="AO1111" s="168"/>
      <c r="AP1111" s="166"/>
      <c r="AQ1111" s="168"/>
      <c r="AR1111" s="168"/>
      <c r="AS1111" s="168"/>
      <c r="AT1111" s="168"/>
      <c r="AU1111" s="168"/>
      <c r="AV1111" s="168"/>
      <c r="AW1111" s="168"/>
      <c r="AX1111" s="168"/>
      <c r="AY1111" s="168"/>
      <c r="AZ1111" s="168"/>
      <c r="BA1111" s="166"/>
      <c r="BB1111" s="166"/>
      <c r="BC1111" s="169"/>
      <c r="BD1111" s="170"/>
      <c r="BE1111" s="171"/>
      <c r="BF1111" s="171"/>
      <c r="BG1111" s="171"/>
      <c r="BH1111" s="171"/>
      <c r="BI1111" s="168"/>
      <c r="BJ1111" s="168"/>
      <c r="BK1111" s="168"/>
      <c r="BL1111" s="168"/>
      <c r="BM1111" s="168"/>
    </row>
    <row r="1112">
      <c r="A1112" s="163"/>
      <c r="B1112" s="174"/>
      <c r="C1112" s="165"/>
      <c r="D1112" s="166"/>
      <c r="E1112" s="166"/>
      <c r="F1112" s="167"/>
      <c r="G1112" s="167"/>
      <c r="H1112" s="167"/>
      <c r="I1112" s="163"/>
      <c r="J1112" s="168"/>
      <c r="K1112" s="168"/>
      <c r="L1112" s="168"/>
      <c r="M1112" s="166"/>
      <c r="N1112" s="169"/>
      <c r="O1112" s="167"/>
      <c r="P1112" s="168"/>
      <c r="Q1112" s="169"/>
      <c r="R1112" s="168"/>
      <c r="S1112" s="168"/>
      <c r="T1112" s="168"/>
      <c r="U1112" s="168"/>
      <c r="V1112" s="168"/>
      <c r="W1112" s="168"/>
      <c r="X1112" s="168"/>
      <c r="Y1112" s="168"/>
      <c r="Z1112" s="168"/>
      <c r="AA1112" s="168"/>
      <c r="AB1112" s="168"/>
      <c r="AC1112" s="168"/>
      <c r="AD1112" s="168"/>
      <c r="AE1112" s="168"/>
      <c r="AF1112" s="168"/>
      <c r="AG1112" s="168"/>
      <c r="AH1112" s="168"/>
      <c r="AI1112" s="168"/>
      <c r="AJ1112" s="168"/>
      <c r="AK1112" s="168"/>
      <c r="AL1112" s="168"/>
      <c r="AM1112" s="168"/>
      <c r="AN1112" s="166"/>
      <c r="AO1112" s="168"/>
      <c r="AP1112" s="166"/>
      <c r="AQ1112" s="168"/>
      <c r="AR1112" s="168"/>
      <c r="AS1112" s="168"/>
      <c r="AT1112" s="168"/>
      <c r="AU1112" s="168"/>
      <c r="AV1112" s="168"/>
      <c r="AW1112" s="168"/>
      <c r="AX1112" s="168"/>
      <c r="AY1112" s="168"/>
      <c r="AZ1112" s="168"/>
      <c r="BA1112" s="166"/>
      <c r="BB1112" s="166"/>
      <c r="BC1112" s="169"/>
      <c r="BD1112" s="170"/>
      <c r="BE1112" s="171"/>
      <c r="BF1112" s="171"/>
      <c r="BG1112" s="171"/>
      <c r="BH1112" s="171"/>
      <c r="BI1112" s="168"/>
      <c r="BJ1112" s="168"/>
      <c r="BK1112" s="168"/>
      <c r="BL1112" s="168"/>
      <c r="BM1112" s="168"/>
    </row>
    <row r="1113">
      <c r="A1113" s="163"/>
      <c r="B1113" s="174"/>
      <c r="C1113" s="165"/>
      <c r="D1113" s="166"/>
      <c r="E1113" s="166"/>
      <c r="F1113" s="167"/>
      <c r="G1113" s="167"/>
      <c r="H1113" s="167"/>
      <c r="I1113" s="163"/>
      <c r="J1113" s="168"/>
      <c r="K1113" s="168"/>
      <c r="L1113" s="168"/>
      <c r="M1113" s="166"/>
      <c r="N1113" s="169"/>
      <c r="O1113" s="167"/>
      <c r="P1113" s="168"/>
      <c r="Q1113" s="169"/>
      <c r="R1113" s="168"/>
      <c r="S1113" s="168"/>
      <c r="T1113" s="168"/>
      <c r="U1113" s="168"/>
      <c r="V1113" s="168"/>
      <c r="W1113" s="168"/>
      <c r="X1113" s="168"/>
      <c r="Y1113" s="168"/>
      <c r="Z1113" s="168"/>
      <c r="AA1113" s="168"/>
      <c r="AB1113" s="168"/>
      <c r="AC1113" s="168"/>
      <c r="AD1113" s="168"/>
      <c r="AE1113" s="168"/>
      <c r="AF1113" s="168"/>
      <c r="AG1113" s="168"/>
      <c r="AH1113" s="168"/>
      <c r="AI1113" s="168"/>
      <c r="AJ1113" s="168"/>
      <c r="AK1113" s="168"/>
      <c r="AL1113" s="168"/>
      <c r="AM1113" s="168"/>
      <c r="AN1113" s="166"/>
      <c r="AO1113" s="168"/>
      <c r="AP1113" s="166"/>
      <c r="AQ1113" s="168"/>
      <c r="AR1113" s="168"/>
      <c r="AS1113" s="168"/>
      <c r="AT1113" s="168"/>
      <c r="AU1113" s="168"/>
      <c r="AV1113" s="168"/>
      <c r="AW1113" s="168"/>
      <c r="AX1113" s="168"/>
      <c r="AY1113" s="168"/>
      <c r="AZ1113" s="168"/>
      <c r="BA1113" s="166"/>
      <c r="BB1113" s="166"/>
      <c r="BC1113" s="169"/>
      <c r="BD1113" s="170"/>
      <c r="BE1113" s="171"/>
      <c r="BF1113" s="171"/>
      <c r="BG1113" s="171"/>
      <c r="BH1113" s="171"/>
      <c r="BI1113" s="168"/>
      <c r="BJ1113" s="168"/>
      <c r="BK1113" s="168"/>
      <c r="BL1113" s="168"/>
      <c r="BM1113" s="168"/>
    </row>
    <row r="1114">
      <c r="A1114" s="163"/>
      <c r="B1114" s="174"/>
      <c r="C1114" s="165"/>
      <c r="D1114" s="166"/>
      <c r="E1114" s="166"/>
      <c r="F1114" s="167"/>
      <c r="G1114" s="167"/>
      <c r="H1114" s="167"/>
      <c r="I1114" s="163"/>
      <c r="J1114" s="168"/>
      <c r="K1114" s="168"/>
      <c r="L1114" s="168"/>
      <c r="M1114" s="166"/>
      <c r="N1114" s="169"/>
      <c r="O1114" s="167"/>
      <c r="P1114" s="168"/>
      <c r="Q1114" s="169"/>
      <c r="R1114" s="168"/>
      <c r="S1114" s="168"/>
      <c r="T1114" s="168"/>
      <c r="U1114" s="168"/>
      <c r="V1114" s="168"/>
      <c r="W1114" s="168"/>
      <c r="X1114" s="168"/>
      <c r="Y1114" s="168"/>
      <c r="Z1114" s="168"/>
      <c r="AA1114" s="168"/>
      <c r="AB1114" s="168"/>
      <c r="AC1114" s="168"/>
      <c r="AD1114" s="168"/>
      <c r="AE1114" s="168"/>
      <c r="AF1114" s="168"/>
      <c r="AG1114" s="168"/>
      <c r="AH1114" s="168"/>
      <c r="AI1114" s="168"/>
      <c r="AJ1114" s="168"/>
      <c r="AK1114" s="168"/>
      <c r="AL1114" s="168"/>
      <c r="AM1114" s="168"/>
      <c r="AN1114" s="166"/>
      <c r="AO1114" s="168"/>
      <c r="AP1114" s="166"/>
      <c r="AQ1114" s="168"/>
      <c r="AR1114" s="168"/>
      <c r="AS1114" s="168"/>
      <c r="AT1114" s="168"/>
      <c r="AU1114" s="168"/>
      <c r="AV1114" s="168"/>
      <c r="AW1114" s="168"/>
      <c r="AX1114" s="168"/>
      <c r="AY1114" s="168"/>
      <c r="AZ1114" s="168"/>
      <c r="BA1114" s="166"/>
      <c r="BB1114" s="166"/>
      <c r="BC1114" s="169"/>
      <c r="BD1114" s="170"/>
      <c r="BE1114" s="171"/>
      <c r="BF1114" s="171"/>
      <c r="BG1114" s="171"/>
      <c r="BH1114" s="171"/>
      <c r="BI1114" s="168"/>
      <c r="BJ1114" s="168"/>
      <c r="BK1114" s="168"/>
      <c r="BL1114" s="168"/>
      <c r="BM1114" s="168"/>
    </row>
    <row r="1115">
      <c r="A1115" s="163"/>
      <c r="B1115" s="174"/>
      <c r="C1115" s="165"/>
      <c r="D1115" s="166"/>
      <c r="E1115" s="166"/>
      <c r="F1115" s="167"/>
      <c r="G1115" s="167"/>
      <c r="H1115" s="167"/>
      <c r="I1115" s="163"/>
      <c r="J1115" s="168"/>
      <c r="K1115" s="168"/>
      <c r="L1115" s="168"/>
      <c r="M1115" s="166"/>
      <c r="N1115" s="169"/>
      <c r="O1115" s="167"/>
      <c r="P1115" s="168"/>
      <c r="Q1115" s="169"/>
      <c r="R1115" s="168"/>
      <c r="S1115" s="168"/>
      <c r="T1115" s="168"/>
      <c r="U1115" s="168"/>
      <c r="V1115" s="168"/>
      <c r="W1115" s="168"/>
      <c r="X1115" s="168"/>
      <c r="Y1115" s="168"/>
      <c r="Z1115" s="168"/>
      <c r="AA1115" s="168"/>
      <c r="AB1115" s="168"/>
      <c r="AC1115" s="168"/>
      <c r="AD1115" s="168"/>
      <c r="AE1115" s="168"/>
      <c r="AF1115" s="168"/>
      <c r="AG1115" s="168"/>
      <c r="AH1115" s="168"/>
      <c r="AI1115" s="168"/>
      <c r="AJ1115" s="168"/>
      <c r="AK1115" s="168"/>
      <c r="AL1115" s="168"/>
      <c r="AM1115" s="168"/>
      <c r="AN1115" s="166"/>
      <c r="AO1115" s="168"/>
      <c r="AP1115" s="166"/>
      <c r="AQ1115" s="168"/>
      <c r="AR1115" s="168"/>
      <c r="AS1115" s="168"/>
      <c r="AT1115" s="168"/>
      <c r="AU1115" s="168"/>
      <c r="AV1115" s="168"/>
      <c r="AW1115" s="168"/>
      <c r="AX1115" s="168"/>
      <c r="AY1115" s="168"/>
      <c r="AZ1115" s="168"/>
      <c r="BA1115" s="166"/>
      <c r="BB1115" s="166"/>
      <c r="BC1115" s="169"/>
      <c r="BD1115" s="170"/>
      <c r="BE1115" s="171"/>
      <c r="BF1115" s="171"/>
      <c r="BG1115" s="171"/>
      <c r="BH1115" s="171"/>
      <c r="BI1115" s="168"/>
      <c r="BJ1115" s="168"/>
      <c r="BK1115" s="168"/>
      <c r="BL1115" s="168"/>
      <c r="BM1115" s="168"/>
    </row>
    <row r="1116">
      <c r="A1116" s="163"/>
      <c r="B1116" s="174"/>
      <c r="C1116" s="165"/>
      <c r="D1116" s="166"/>
      <c r="E1116" s="166"/>
      <c r="F1116" s="167"/>
      <c r="G1116" s="167"/>
      <c r="H1116" s="167"/>
      <c r="I1116" s="163"/>
      <c r="J1116" s="168"/>
      <c r="K1116" s="168"/>
      <c r="L1116" s="168"/>
      <c r="M1116" s="166"/>
      <c r="N1116" s="169"/>
      <c r="O1116" s="167"/>
      <c r="P1116" s="168"/>
      <c r="Q1116" s="169"/>
      <c r="R1116" s="168"/>
      <c r="S1116" s="168"/>
      <c r="T1116" s="168"/>
      <c r="U1116" s="168"/>
      <c r="V1116" s="168"/>
      <c r="W1116" s="168"/>
      <c r="X1116" s="168"/>
      <c r="Y1116" s="168"/>
      <c r="Z1116" s="168"/>
      <c r="AA1116" s="168"/>
      <c r="AB1116" s="168"/>
      <c r="AC1116" s="168"/>
      <c r="AD1116" s="168"/>
      <c r="AE1116" s="168"/>
      <c r="AF1116" s="168"/>
      <c r="AG1116" s="168"/>
      <c r="AH1116" s="168"/>
      <c r="AI1116" s="168"/>
      <c r="AJ1116" s="168"/>
      <c r="AK1116" s="168"/>
      <c r="AL1116" s="168"/>
      <c r="AM1116" s="168"/>
      <c r="AN1116" s="166"/>
      <c r="AO1116" s="168"/>
      <c r="AP1116" s="166"/>
      <c r="AQ1116" s="168"/>
      <c r="AR1116" s="168"/>
      <c r="AS1116" s="168"/>
      <c r="AT1116" s="168"/>
      <c r="AU1116" s="168"/>
      <c r="AV1116" s="168"/>
      <c r="AW1116" s="168"/>
      <c r="AX1116" s="168"/>
      <c r="AY1116" s="168"/>
      <c r="AZ1116" s="168"/>
      <c r="BA1116" s="166"/>
      <c r="BB1116" s="166"/>
      <c r="BC1116" s="169"/>
      <c r="BD1116" s="170"/>
      <c r="BE1116" s="171"/>
      <c r="BF1116" s="171"/>
      <c r="BG1116" s="171"/>
      <c r="BH1116" s="171"/>
      <c r="BI1116" s="168"/>
      <c r="BJ1116" s="168"/>
      <c r="BK1116" s="168"/>
      <c r="BL1116" s="168"/>
      <c r="BM1116" s="168"/>
    </row>
    <row r="1117">
      <c r="A1117" s="163"/>
      <c r="B1117" s="174"/>
      <c r="C1117" s="165"/>
      <c r="D1117" s="166"/>
      <c r="E1117" s="166"/>
      <c r="F1117" s="167"/>
      <c r="G1117" s="167"/>
      <c r="H1117" s="167"/>
      <c r="I1117" s="163"/>
      <c r="J1117" s="168"/>
      <c r="K1117" s="168"/>
      <c r="L1117" s="168"/>
      <c r="M1117" s="166"/>
      <c r="N1117" s="169"/>
      <c r="O1117" s="167"/>
      <c r="P1117" s="168"/>
      <c r="Q1117" s="169"/>
      <c r="R1117" s="168"/>
      <c r="S1117" s="168"/>
      <c r="T1117" s="168"/>
      <c r="U1117" s="168"/>
      <c r="V1117" s="168"/>
      <c r="W1117" s="168"/>
      <c r="X1117" s="168"/>
      <c r="Y1117" s="168"/>
      <c r="Z1117" s="168"/>
      <c r="AA1117" s="168"/>
      <c r="AB1117" s="168"/>
      <c r="AC1117" s="168"/>
      <c r="AD1117" s="168"/>
      <c r="AE1117" s="168"/>
      <c r="AF1117" s="168"/>
      <c r="AG1117" s="168"/>
      <c r="AH1117" s="168"/>
      <c r="AI1117" s="168"/>
      <c r="AJ1117" s="168"/>
      <c r="AK1117" s="168"/>
      <c r="AL1117" s="168"/>
      <c r="AM1117" s="168"/>
      <c r="AN1117" s="166"/>
      <c r="AO1117" s="168"/>
      <c r="AP1117" s="166"/>
      <c r="AQ1117" s="168"/>
      <c r="AR1117" s="168"/>
      <c r="AS1117" s="168"/>
      <c r="AT1117" s="168"/>
      <c r="AU1117" s="168"/>
      <c r="AV1117" s="168"/>
      <c r="AW1117" s="168"/>
      <c r="AX1117" s="168"/>
      <c r="AY1117" s="168"/>
      <c r="AZ1117" s="168"/>
      <c r="BA1117" s="166"/>
      <c r="BB1117" s="166"/>
      <c r="BC1117" s="169"/>
      <c r="BD1117" s="170"/>
      <c r="BE1117" s="171"/>
      <c r="BF1117" s="171"/>
      <c r="BG1117" s="171"/>
      <c r="BH1117" s="171"/>
      <c r="BI1117" s="168"/>
      <c r="BJ1117" s="168"/>
      <c r="BK1117" s="168"/>
      <c r="BL1117" s="168"/>
      <c r="BM1117" s="168"/>
    </row>
    <row r="1118">
      <c r="A1118" s="163"/>
      <c r="B1118" s="174"/>
      <c r="C1118" s="165"/>
      <c r="D1118" s="166"/>
      <c r="E1118" s="166"/>
      <c r="F1118" s="167"/>
      <c r="G1118" s="167"/>
      <c r="H1118" s="167"/>
      <c r="I1118" s="163"/>
      <c r="J1118" s="168"/>
      <c r="K1118" s="168"/>
      <c r="L1118" s="168"/>
      <c r="M1118" s="166"/>
      <c r="N1118" s="169"/>
      <c r="O1118" s="167"/>
      <c r="P1118" s="168"/>
      <c r="Q1118" s="169"/>
      <c r="R1118" s="168"/>
      <c r="S1118" s="168"/>
      <c r="T1118" s="168"/>
      <c r="U1118" s="168"/>
      <c r="V1118" s="168"/>
      <c r="W1118" s="168"/>
      <c r="X1118" s="168"/>
      <c r="Y1118" s="168"/>
      <c r="Z1118" s="168"/>
      <c r="AA1118" s="168"/>
      <c r="AB1118" s="168"/>
      <c r="AC1118" s="168"/>
      <c r="AD1118" s="168"/>
      <c r="AE1118" s="168"/>
      <c r="AF1118" s="168"/>
      <c r="AG1118" s="168"/>
      <c r="AH1118" s="168"/>
      <c r="AI1118" s="168"/>
      <c r="AJ1118" s="168"/>
      <c r="AK1118" s="168"/>
      <c r="AL1118" s="168"/>
      <c r="AM1118" s="168"/>
      <c r="AN1118" s="166"/>
      <c r="AO1118" s="168"/>
      <c r="AP1118" s="166"/>
      <c r="AQ1118" s="168"/>
      <c r="AR1118" s="168"/>
      <c r="AS1118" s="168"/>
      <c r="AT1118" s="168"/>
      <c r="AU1118" s="168"/>
      <c r="AV1118" s="168"/>
      <c r="AW1118" s="168"/>
      <c r="AX1118" s="168"/>
      <c r="AY1118" s="168"/>
      <c r="AZ1118" s="168"/>
      <c r="BA1118" s="166"/>
      <c r="BB1118" s="166"/>
      <c r="BC1118" s="169"/>
      <c r="BD1118" s="170"/>
      <c r="BE1118" s="171"/>
      <c r="BF1118" s="171"/>
      <c r="BG1118" s="171"/>
      <c r="BH1118" s="171"/>
      <c r="BI1118" s="168"/>
      <c r="BJ1118" s="168"/>
      <c r="BK1118" s="168"/>
      <c r="BL1118" s="168"/>
      <c r="BM1118" s="168"/>
    </row>
    <row r="1119">
      <c r="A1119" s="163"/>
      <c r="B1119" s="174"/>
      <c r="C1119" s="165"/>
      <c r="D1119" s="166"/>
      <c r="E1119" s="166"/>
      <c r="F1119" s="167"/>
      <c r="G1119" s="167"/>
      <c r="H1119" s="167"/>
      <c r="I1119" s="163"/>
      <c r="J1119" s="168"/>
      <c r="K1119" s="168"/>
      <c r="L1119" s="168"/>
      <c r="M1119" s="166"/>
      <c r="N1119" s="169"/>
      <c r="O1119" s="167"/>
      <c r="P1119" s="168"/>
      <c r="Q1119" s="169"/>
      <c r="R1119" s="168"/>
      <c r="S1119" s="168"/>
      <c r="T1119" s="168"/>
      <c r="U1119" s="168"/>
      <c r="V1119" s="168"/>
      <c r="W1119" s="168"/>
      <c r="X1119" s="168"/>
      <c r="Y1119" s="168"/>
      <c r="Z1119" s="168"/>
      <c r="AA1119" s="168"/>
      <c r="AB1119" s="168"/>
      <c r="AC1119" s="168"/>
      <c r="AD1119" s="168"/>
      <c r="AE1119" s="168"/>
      <c r="AF1119" s="168"/>
      <c r="AG1119" s="168"/>
      <c r="AH1119" s="168"/>
      <c r="AI1119" s="168"/>
      <c r="AJ1119" s="168"/>
      <c r="AK1119" s="168"/>
      <c r="AL1119" s="168"/>
      <c r="AM1119" s="168"/>
      <c r="AN1119" s="166"/>
      <c r="AO1119" s="168"/>
      <c r="AP1119" s="166"/>
      <c r="AQ1119" s="168"/>
      <c r="AR1119" s="168"/>
      <c r="AS1119" s="168"/>
      <c r="AT1119" s="168"/>
      <c r="AU1119" s="168"/>
      <c r="AV1119" s="168"/>
      <c r="AW1119" s="168"/>
      <c r="AX1119" s="168"/>
      <c r="AY1119" s="168"/>
      <c r="AZ1119" s="168"/>
      <c r="BA1119" s="166"/>
      <c r="BB1119" s="166"/>
      <c r="BC1119" s="169"/>
      <c r="BD1119" s="170"/>
      <c r="BE1119" s="171"/>
      <c r="BF1119" s="171"/>
      <c r="BG1119" s="171"/>
      <c r="BH1119" s="171"/>
      <c r="BI1119" s="168"/>
      <c r="BJ1119" s="168"/>
      <c r="BK1119" s="168"/>
      <c r="BL1119" s="168"/>
      <c r="BM1119" s="168"/>
    </row>
    <row r="1120">
      <c r="A1120" s="163"/>
      <c r="B1120" s="174"/>
      <c r="C1120" s="165"/>
      <c r="D1120" s="166"/>
      <c r="E1120" s="166"/>
      <c r="F1120" s="167"/>
      <c r="G1120" s="167"/>
      <c r="H1120" s="167"/>
      <c r="I1120" s="163"/>
      <c r="J1120" s="168"/>
      <c r="K1120" s="168"/>
      <c r="L1120" s="168"/>
      <c r="M1120" s="166"/>
      <c r="N1120" s="169"/>
      <c r="O1120" s="167"/>
      <c r="P1120" s="168"/>
      <c r="Q1120" s="169"/>
      <c r="R1120" s="168"/>
      <c r="S1120" s="168"/>
      <c r="T1120" s="168"/>
      <c r="U1120" s="168"/>
      <c r="V1120" s="168"/>
      <c r="W1120" s="168"/>
      <c r="X1120" s="168"/>
      <c r="Y1120" s="168"/>
      <c r="Z1120" s="168"/>
      <c r="AA1120" s="168"/>
      <c r="AB1120" s="168"/>
      <c r="AC1120" s="168"/>
      <c r="AD1120" s="168"/>
      <c r="AE1120" s="168"/>
      <c r="AF1120" s="168"/>
      <c r="AG1120" s="168"/>
      <c r="AH1120" s="168"/>
      <c r="AI1120" s="168"/>
      <c r="AJ1120" s="168"/>
      <c r="AK1120" s="168"/>
      <c r="AL1120" s="168"/>
      <c r="AM1120" s="168"/>
      <c r="AN1120" s="166"/>
      <c r="AO1120" s="168"/>
      <c r="AP1120" s="166"/>
      <c r="AQ1120" s="168"/>
      <c r="AR1120" s="168"/>
      <c r="AS1120" s="168"/>
      <c r="AT1120" s="168"/>
      <c r="AU1120" s="168"/>
      <c r="AV1120" s="168"/>
      <c r="AW1120" s="168"/>
      <c r="AX1120" s="168"/>
      <c r="AY1120" s="168"/>
      <c r="AZ1120" s="168"/>
      <c r="BA1120" s="166"/>
      <c r="BB1120" s="166"/>
      <c r="BC1120" s="169"/>
      <c r="BD1120" s="170"/>
      <c r="BE1120" s="171"/>
      <c r="BF1120" s="171"/>
      <c r="BG1120" s="171"/>
      <c r="BH1120" s="171"/>
      <c r="BI1120" s="168"/>
      <c r="BJ1120" s="168"/>
      <c r="BK1120" s="168"/>
      <c r="BL1120" s="168"/>
      <c r="BM1120" s="168"/>
    </row>
    <row r="1121">
      <c r="A1121" s="163"/>
      <c r="B1121" s="174"/>
      <c r="C1121" s="165"/>
      <c r="D1121" s="166"/>
      <c r="E1121" s="166"/>
      <c r="F1121" s="167"/>
      <c r="G1121" s="167"/>
      <c r="H1121" s="167"/>
      <c r="I1121" s="163"/>
      <c r="J1121" s="168"/>
      <c r="K1121" s="168"/>
      <c r="L1121" s="168"/>
      <c r="M1121" s="166"/>
      <c r="N1121" s="169"/>
      <c r="O1121" s="167"/>
      <c r="P1121" s="168"/>
      <c r="Q1121" s="169"/>
      <c r="R1121" s="168"/>
      <c r="S1121" s="168"/>
      <c r="T1121" s="168"/>
      <c r="U1121" s="168"/>
      <c r="V1121" s="168"/>
      <c r="W1121" s="168"/>
      <c r="X1121" s="168"/>
      <c r="Y1121" s="168"/>
      <c r="Z1121" s="168"/>
      <c r="AA1121" s="168"/>
      <c r="AB1121" s="168"/>
      <c r="AC1121" s="168"/>
      <c r="AD1121" s="168"/>
      <c r="AE1121" s="168"/>
      <c r="AF1121" s="168"/>
      <c r="AG1121" s="168"/>
      <c r="AH1121" s="168"/>
      <c r="AI1121" s="168"/>
      <c r="AJ1121" s="168"/>
      <c r="AK1121" s="168"/>
      <c r="AL1121" s="168"/>
      <c r="AM1121" s="168"/>
      <c r="AN1121" s="166"/>
      <c r="AO1121" s="168"/>
      <c r="AP1121" s="166"/>
      <c r="AQ1121" s="168"/>
      <c r="AR1121" s="168"/>
      <c r="AS1121" s="168"/>
      <c r="AT1121" s="168"/>
      <c r="AU1121" s="168"/>
      <c r="AV1121" s="168"/>
      <c r="AW1121" s="168"/>
      <c r="AX1121" s="168"/>
      <c r="AY1121" s="168"/>
      <c r="AZ1121" s="168"/>
      <c r="BA1121" s="166"/>
      <c r="BB1121" s="166"/>
      <c r="BC1121" s="169"/>
      <c r="BD1121" s="170"/>
      <c r="BE1121" s="171"/>
      <c r="BF1121" s="171"/>
      <c r="BG1121" s="171"/>
      <c r="BH1121" s="171"/>
      <c r="BI1121" s="168"/>
      <c r="BJ1121" s="168"/>
      <c r="BK1121" s="168"/>
      <c r="BL1121" s="168"/>
      <c r="BM1121" s="168"/>
    </row>
    <row r="1122">
      <c r="A1122" s="163"/>
      <c r="B1122" s="174"/>
      <c r="C1122" s="165"/>
      <c r="D1122" s="166"/>
      <c r="E1122" s="166"/>
      <c r="F1122" s="167"/>
      <c r="G1122" s="167"/>
      <c r="H1122" s="167"/>
      <c r="I1122" s="163"/>
      <c r="J1122" s="168"/>
      <c r="K1122" s="168"/>
      <c r="L1122" s="168"/>
      <c r="M1122" s="166"/>
      <c r="N1122" s="169"/>
      <c r="O1122" s="167"/>
      <c r="P1122" s="168"/>
      <c r="Q1122" s="169"/>
      <c r="R1122" s="168"/>
      <c r="S1122" s="168"/>
      <c r="T1122" s="168"/>
      <c r="U1122" s="168"/>
      <c r="V1122" s="168"/>
      <c r="W1122" s="168"/>
      <c r="X1122" s="168"/>
      <c r="Y1122" s="168"/>
      <c r="Z1122" s="168"/>
      <c r="AA1122" s="168"/>
      <c r="AB1122" s="168"/>
      <c r="AC1122" s="168"/>
      <c r="AD1122" s="168"/>
      <c r="AE1122" s="168"/>
      <c r="AF1122" s="168"/>
      <c r="AG1122" s="168"/>
      <c r="AH1122" s="168"/>
      <c r="AI1122" s="168"/>
      <c r="AJ1122" s="168"/>
      <c r="AK1122" s="168"/>
      <c r="AL1122" s="168"/>
      <c r="AM1122" s="168"/>
      <c r="AN1122" s="166"/>
      <c r="AO1122" s="168"/>
      <c r="AP1122" s="166"/>
      <c r="AQ1122" s="168"/>
      <c r="AR1122" s="168"/>
      <c r="AS1122" s="168"/>
      <c r="AT1122" s="168"/>
      <c r="AU1122" s="168"/>
      <c r="AV1122" s="168"/>
      <c r="AW1122" s="168"/>
      <c r="AX1122" s="168"/>
      <c r="AY1122" s="168"/>
      <c r="AZ1122" s="168"/>
      <c r="BA1122" s="166"/>
      <c r="BB1122" s="166"/>
      <c r="BC1122" s="169"/>
      <c r="BD1122" s="170"/>
      <c r="BE1122" s="171"/>
      <c r="BF1122" s="171"/>
      <c r="BG1122" s="171"/>
      <c r="BH1122" s="171"/>
      <c r="BI1122" s="168"/>
      <c r="BJ1122" s="168"/>
      <c r="BK1122" s="168"/>
      <c r="BL1122" s="168"/>
      <c r="BM1122" s="168"/>
    </row>
    <row r="1123">
      <c r="A1123" s="163"/>
      <c r="B1123" s="174"/>
      <c r="C1123" s="165"/>
      <c r="D1123" s="166"/>
      <c r="E1123" s="166"/>
      <c r="F1123" s="167"/>
      <c r="G1123" s="167"/>
      <c r="H1123" s="167"/>
      <c r="I1123" s="163"/>
      <c r="J1123" s="168"/>
      <c r="K1123" s="168"/>
      <c r="L1123" s="168"/>
      <c r="M1123" s="166"/>
      <c r="N1123" s="169"/>
      <c r="O1123" s="167"/>
      <c r="P1123" s="168"/>
      <c r="Q1123" s="169"/>
      <c r="R1123" s="168"/>
      <c r="S1123" s="168"/>
      <c r="T1123" s="168"/>
      <c r="U1123" s="168"/>
      <c r="V1123" s="168"/>
      <c r="W1123" s="168"/>
      <c r="X1123" s="168"/>
      <c r="Y1123" s="168"/>
      <c r="Z1123" s="168"/>
      <c r="AA1123" s="168"/>
      <c r="AB1123" s="168"/>
      <c r="AC1123" s="168"/>
      <c r="AD1123" s="168"/>
      <c r="AE1123" s="168"/>
      <c r="AF1123" s="168"/>
      <c r="AG1123" s="168"/>
      <c r="AH1123" s="168"/>
      <c r="AI1123" s="168"/>
      <c r="AJ1123" s="168"/>
      <c r="AK1123" s="168"/>
      <c r="AL1123" s="168"/>
      <c r="AM1123" s="168"/>
      <c r="AN1123" s="166"/>
      <c r="AO1123" s="168"/>
      <c r="AP1123" s="166"/>
      <c r="AQ1123" s="168"/>
      <c r="AR1123" s="168"/>
      <c r="AS1123" s="168"/>
      <c r="AT1123" s="168"/>
      <c r="AU1123" s="168"/>
      <c r="AV1123" s="168"/>
      <c r="AW1123" s="168"/>
      <c r="AX1123" s="168"/>
      <c r="AY1123" s="168"/>
      <c r="AZ1123" s="168"/>
      <c r="BA1123" s="166"/>
      <c r="BB1123" s="166"/>
      <c r="BC1123" s="169"/>
      <c r="BD1123" s="170"/>
      <c r="BE1123" s="171"/>
      <c r="BF1123" s="171"/>
      <c r="BG1123" s="171"/>
      <c r="BH1123" s="171"/>
      <c r="BI1123" s="168"/>
      <c r="BJ1123" s="168"/>
      <c r="BK1123" s="168"/>
      <c r="BL1123" s="168"/>
      <c r="BM1123" s="168"/>
    </row>
    <row r="1124">
      <c r="A1124" s="163"/>
      <c r="B1124" s="174"/>
      <c r="C1124" s="165"/>
      <c r="D1124" s="166"/>
      <c r="E1124" s="166"/>
      <c r="F1124" s="167"/>
      <c r="G1124" s="167"/>
      <c r="H1124" s="167"/>
      <c r="I1124" s="163"/>
      <c r="J1124" s="168"/>
      <c r="K1124" s="168"/>
      <c r="L1124" s="168"/>
      <c r="M1124" s="166"/>
      <c r="N1124" s="169"/>
      <c r="O1124" s="167"/>
      <c r="P1124" s="168"/>
      <c r="Q1124" s="169"/>
      <c r="R1124" s="168"/>
      <c r="S1124" s="168"/>
      <c r="T1124" s="168"/>
      <c r="U1124" s="168"/>
      <c r="V1124" s="168"/>
      <c r="W1124" s="168"/>
      <c r="X1124" s="168"/>
      <c r="Y1124" s="168"/>
      <c r="Z1124" s="168"/>
      <c r="AA1124" s="168"/>
      <c r="AB1124" s="168"/>
      <c r="AC1124" s="168"/>
      <c r="AD1124" s="168"/>
      <c r="AE1124" s="168"/>
      <c r="AF1124" s="168"/>
      <c r="AG1124" s="168"/>
      <c r="AH1124" s="168"/>
      <c r="AI1124" s="168"/>
      <c r="AJ1124" s="168"/>
      <c r="AK1124" s="168"/>
      <c r="AL1124" s="168"/>
      <c r="AM1124" s="168"/>
      <c r="AN1124" s="166"/>
      <c r="AO1124" s="168"/>
      <c r="AP1124" s="166"/>
      <c r="AQ1124" s="168"/>
      <c r="AR1124" s="168"/>
      <c r="AS1124" s="168"/>
      <c r="AT1124" s="168"/>
      <c r="AU1124" s="168"/>
      <c r="AV1124" s="168"/>
      <c r="AW1124" s="168"/>
      <c r="AX1124" s="168"/>
      <c r="AY1124" s="168"/>
      <c r="AZ1124" s="168"/>
      <c r="BA1124" s="166"/>
      <c r="BB1124" s="166"/>
      <c r="BC1124" s="169"/>
      <c r="BD1124" s="170"/>
      <c r="BE1124" s="171"/>
      <c r="BF1124" s="171"/>
      <c r="BG1124" s="171"/>
      <c r="BH1124" s="171"/>
      <c r="BI1124" s="168"/>
      <c r="BJ1124" s="168"/>
      <c r="BK1124" s="168"/>
      <c r="BL1124" s="168"/>
      <c r="BM1124" s="168"/>
    </row>
    <row r="1125">
      <c r="A1125" s="163"/>
      <c r="B1125" s="174"/>
      <c r="C1125" s="165"/>
      <c r="D1125" s="166"/>
      <c r="E1125" s="166"/>
      <c r="F1125" s="167"/>
      <c r="G1125" s="167"/>
      <c r="H1125" s="167"/>
      <c r="I1125" s="163"/>
      <c r="J1125" s="168"/>
      <c r="K1125" s="168"/>
      <c r="L1125" s="168"/>
      <c r="M1125" s="166"/>
      <c r="N1125" s="169"/>
      <c r="O1125" s="167"/>
      <c r="P1125" s="168"/>
      <c r="Q1125" s="169"/>
      <c r="R1125" s="168"/>
      <c r="S1125" s="168"/>
      <c r="T1125" s="168"/>
      <c r="U1125" s="168"/>
      <c r="V1125" s="168"/>
      <c r="W1125" s="168"/>
      <c r="X1125" s="168"/>
      <c r="Y1125" s="168"/>
      <c r="Z1125" s="168"/>
      <c r="AA1125" s="168"/>
      <c r="AB1125" s="168"/>
      <c r="AC1125" s="168"/>
      <c r="AD1125" s="168"/>
      <c r="AE1125" s="168"/>
      <c r="AF1125" s="168"/>
      <c r="AG1125" s="168"/>
      <c r="AH1125" s="168"/>
      <c r="AI1125" s="168"/>
      <c r="AJ1125" s="168"/>
      <c r="AK1125" s="168"/>
      <c r="AL1125" s="168"/>
      <c r="AM1125" s="168"/>
      <c r="AN1125" s="166"/>
      <c r="AO1125" s="168"/>
      <c r="AP1125" s="166"/>
      <c r="AQ1125" s="168"/>
      <c r="AR1125" s="168"/>
      <c r="AS1125" s="168"/>
      <c r="AT1125" s="168"/>
      <c r="AU1125" s="168"/>
      <c r="AV1125" s="168"/>
      <c r="AW1125" s="168"/>
      <c r="AX1125" s="168"/>
      <c r="AY1125" s="168"/>
      <c r="AZ1125" s="168"/>
      <c r="BA1125" s="166"/>
      <c r="BB1125" s="166"/>
      <c r="BC1125" s="169"/>
      <c r="BD1125" s="170"/>
      <c r="BE1125" s="171"/>
      <c r="BF1125" s="171"/>
      <c r="BG1125" s="171"/>
      <c r="BH1125" s="171"/>
      <c r="BI1125" s="168"/>
      <c r="BJ1125" s="168"/>
      <c r="BK1125" s="168"/>
      <c r="BL1125" s="168"/>
      <c r="BM1125" s="168"/>
    </row>
    <row r="1126">
      <c r="A1126" s="163"/>
      <c r="B1126" s="174"/>
      <c r="C1126" s="165"/>
      <c r="D1126" s="166"/>
      <c r="E1126" s="166"/>
      <c r="F1126" s="167"/>
      <c r="G1126" s="167"/>
      <c r="H1126" s="167"/>
      <c r="I1126" s="163"/>
      <c r="J1126" s="168"/>
      <c r="K1126" s="168"/>
      <c r="L1126" s="168"/>
      <c r="M1126" s="166"/>
      <c r="N1126" s="169"/>
      <c r="O1126" s="167"/>
      <c r="P1126" s="168"/>
      <c r="Q1126" s="169"/>
      <c r="R1126" s="168"/>
      <c r="S1126" s="168"/>
      <c r="T1126" s="168"/>
      <c r="U1126" s="168"/>
      <c r="V1126" s="168"/>
      <c r="W1126" s="168"/>
      <c r="X1126" s="168"/>
      <c r="Y1126" s="168"/>
      <c r="Z1126" s="168"/>
      <c r="AA1126" s="168"/>
      <c r="AB1126" s="168"/>
      <c r="AC1126" s="168"/>
      <c r="AD1126" s="168"/>
      <c r="AE1126" s="168"/>
      <c r="AF1126" s="168"/>
      <c r="AG1126" s="168"/>
      <c r="AH1126" s="168"/>
      <c r="AI1126" s="168"/>
      <c r="AJ1126" s="168"/>
      <c r="AK1126" s="168"/>
      <c r="AL1126" s="168"/>
      <c r="AM1126" s="168"/>
      <c r="AN1126" s="166"/>
      <c r="AO1126" s="168"/>
      <c r="AP1126" s="166"/>
      <c r="AQ1126" s="168"/>
      <c r="AR1126" s="168"/>
      <c r="AS1126" s="168"/>
      <c r="AT1126" s="168"/>
      <c r="AU1126" s="168"/>
      <c r="AV1126" s="168"/>
      <c r="AW1126" s="168"/>
      <c r="AX1126" s="168"/>
      <c r="AY1126" s="168"/>
      <c r="AZ1126" s="168"/>
      <c r="BA1126" s="166"/>
      <c r="BB1126" s="166"/>
      <c r="BC1126" s="169"/>
      <c r="BD1126" s="170"/>
      <c r="BE1126" s="171"/>
      <c r="BF1126" s="171"/>
      <c r="BG1126" s="171"/>
      <c r="BH1126" s="171"/>
      <c r="BI1126" s="168"/>
      <c r="BJ1126" s="168"/>
      <c r="BK1126" s="168"/>
      <c r="BL1126" s="168"/>
      <c r="BM1126" s="168"/>
    </row>
    <row r="1127">
      <c r="A1127" s="163"/>
      <c r="B1127" s="174"/>
      <c r="C1127" s="165"/>
      <c r="D1127" s="166"/>
      <c r="E1127" s="166"/>
      <c r="F1127" s="167"/>
      <c r="G1127" s="167"/>
      <c r="H1127" s="167"/>
      <c r="I1127" s="163"/>
      <c r="J1127" s="168"/>
      <c r="K1127" s="168"/>
      <c r="L1127" s="168"/>
      <c r="M1127" s="166"/>
      <c r="N1127" s="169"/>
      <c r="O1127" s="167"/>
      <c r="P1127" s="168"/>
      <c r="Q1127" s="169"/>
      <c r="R1127" s="168"/>
      <c r="S1127" s="168"/>
      <c r="T1127" s="168"/>
      <c r="U1127" s="168"/>
      <c r="V1127" s="168"/>
      <c r="W1127" s="168"/>
      <c r="X1127" s="168"/>
      <c r="Y1127" s="168"/>
      <c r="Z1127" s="168"/>
      <c r="AA1127" s="168"/>
      <c r="AB1127" s="168"/>
      <c r="AC1127" s="168"/>
      <c r="AD1127" s="168"/>
      <c r="AE1127" s="168"/>
      <c r="AF1127" s="168"/>
      <c r="AG1127" s="168"/>
      <c r="AH1127" s="168"/>
      <c r="AI1127" s="168"/>
      <c r="AJ1127" s="168"/>
      <c r="AK1127" s="168"/>
      <c r="AL1127" s="168"/>
      <c r="AM1127" s="168"/>
      <c r="AN1127" s="166"/>
      <c r="AO1127" s="168"/>
      <c r="AP1127" s="166"/>
      <c r="AQ1127" s="168"/>
      <c r="AR1127" s="168"/>
      <c r="AS1127" s="168"/>
      <c r="AT1127" s="168"/>
      <c r="AU1127" s="168"/>
      <c r="AV1127" s="168"/>
      <c r="AW1127" s="168"/>
      <c r="AX1127" s="168"/>
      <c r="AY1127" s="168"/>
      <c r="AZ1127" s="168"/>
      <c r="BA1127" s="166"/>
      <c r="BB1127" s="166"/>
      <c r="BC1127" s="169"/>
      <c r="BD1127" s="170"/>
      <c r="BE1127" s="171"/>
      <c r="BF1127" s="171"/>
      <c r="BG1127" s="171"/>
      <c r="BH1127" s="171"/>
      <c r="BI1127" s="168"/>
      <c r="BJ1127" s="168"/>
      <c r="BK1127" s="168"/>
      <c r="BL1127" s="168"/>
      <c r="BM1127" s="168"/>
    </row>
    <row r="1128">
      <c r="A1128" s="163"/>
      <c r="B1128" s="174"/>
      <c r="C1128" s="165"/>
      <c r="D1128" s="166"/>
      <c r="E1128" s="166"/>
      <c r="F1128" s="167"/>
      <c r="G1128" s="167"/>
      <c r="H1128" s="167"/>
      <c r="I1128" s="163"/>
      <c r="J1128" s="168"/>
      <c r="K1128" s="168"/>
      <c r="L1128" s="168"/>
      <c r="M1128" s="166"/>
      <c r="N1128" s="169"/>
      <c r="O1128" s="167"/>
      <c r="P1128" s="168"/>
      <c r="Q1128" s="169"/>
      <c r="R1128" s="168"/>
      <c r="S1128" s="168"/>
      <c r="T1128" s="168"/>
      <c r="U1128" s="168"/>
      <c r="V1128" s="168"/>
      <c r="W1128" s="168"/>
      <c r="X1128" s="168"/>
      <c r="Y1128" s="168"/>
      <c r="Z1128" s="168"/>
      <c r="AA1128" s="168"/>
      <c r="AB1128" s="168"/>
      <c r="AC1128" s="168"/>
      <c r="AD1128" s="168"/>
      <c r="AE1128" s="168"/>
      <c r="AF1128" s="168"/>
      <c r="AG1128" s="168"/>
      <c r="AH1128" s="168"/>
      <c r="AI1128" s="168"/>
      <c r="AJ1128" s="168"/>
      <c r="AK1128" s="168"/>
      <c r="AL1128" s="168"/>
      <c r="AM1128" s="168"/>
      <c r="AN1128" s="166"/>
      <c r="AO1128" s="168"/>
      <c r="AP1128" s="166"/>
      <c r="AQ1128" s="168"/>
      <c r="AR1128" s="168"/>
      <c r="AS1128" s="168"/>
      <c r="AT1128" s="168"/>
      <c r="AU1128" s="168"/>
      <c r="AV1128" s="168"/>
      <c r="AW1128" s="168"/>
      <c r="AX1128" s="168"/>
      <c r="AY1128" s="168"/>
      <c r="AZ1128" s="168"/>
      <c r="BA1128" s="166"/>
      <c r="BB1128" s="166"/>
      <c r="BC1128" s="169"/>
      <c r="BD1128" s="170"/>
      <c r="BE1128" s="171"/>
      <c r="BF1128" s="171"/>
      <c r="BG1128" s="171"/>
      <c r="BH1128" s="171"/>
      <c r="BI1128" s="168"/>
      <c r="BJ1128" s="168"/>
      <c r="BK1128" s="168"/>
      <c r="BL1128" s="168"/>
      <c r="BM1128" s="168"/>
    </row>
    <row r="1129">
      <c r="A1129" s="163"/>
      <c r="B1129" s="174"/>
      <c r="C1129" s="165"/>
      <c r="D1129" s="166"/>
      <c r="E1129" s="166"/>
      <c r="F1129" s="167"/>
      <c r="G1129" s="167"/>
      <c r="H1129" s="167"/>
      <c r="I1129" s="163"/>
      <c r="J1129" s="168"/>
      <c r="K1129" s="168"/>
      <c r="L1129" s="168"/>
      <c r="M1129" s="166"/>
      <c r="N1129" s="169"/>
      <c r="O1129" s="167"/>
      <c r="P1129" s="168"/>
      <c r="Q1129" s="169"/>
      <c r="R1129" s="168"/>
      <c r="S1129" s="168"/>
      <c r="T1129" s="168"/>
      <c r="U1129" s="168"/>
      <c r="V1129" s="168"/>
      <c r="W1129" s="168"/>
      <c r="X1129" s="168"/>
      <c r="Y1129" s="168"/>
      <c r="Z1129" s="168"/>
      <c r="AA1129" s="168"/>
      <c r="AB1129" s="168"/>
      <c r="AC1129" s="168"/>
      <c r="AD1129" s="168"/>
      <c r="AE1129" s="168"/>
      <c r="AF1129" s="168"/>
      <c r="AG1129" s="168"/>
      <c r="AH1129" s="168"/>
      <c r="AI1129" s="168"/>
      <c r="AJ1129" s="168"/>
      <c r="AK1129" s="168"/>
      <c r="AL1129" s="168"/>
      <c r="AM1129" s="168"/>
      <c r="AN1129" s="166"/>
      <c r="AO1129" s="168"/>
      <c r="AP1129" s="166"/>
      <c r="AQ1129" s="168"/>
      <c r="AR1129" s="168"/>
      <c r="AS1129" s="168"/>
      <c r="AT1129" s="168"/>
      <c r="AU1129" s="168"/>
      <c r="AV1129" s="168"/>
      <c r="AW1129" s="168"/>
      <c r="AX1129" s="168"/>
      <c r="AY1129" s="168"/>
      <c r="AZ1129" s="168"/>
      <c r="BA1129" s="166"/>
      <c r="BB1129" s="166"/>
      <c r="BC1129" s="169"/>
      <c r="BD1129" s="170"/>
      <c r="BE1129" s="171"/>
      <c r="BF1129" s="171"/>
      <c r="BG1129" s="171"/>
      <c r="BH1129" s="171"/>
      <c r="BI1129" s="168"/>
      <c r="BJ1129" s="168"/>
      <c r="BK1129" s="168"/>
      <c r="BL1129" s="168"/>
      <c r="BM1129" s="168"/>
    </row>
    <row r="1130">
      <c r="A1130" s="163"/>
      <c r="B1130" s="174"/>
      <c r="C1130" s="165"/>
      <c r="D1130" s="166"/>
      <c r="E1130" s="166"/>
      <c r="F1130" s="167"/>
      <c r="G1130" s="167"/>
      <c r="H1130" s="167"/>
      <c r="I1130" s="163"/>
      <c r="J1130" s="168"/>
      <c r="K1130" s="168"/>
      <c r="L1130" s="168"/>
      <c r="M1130" s="166"/>
      <c r="N1130" s="169"/>
      <c r="O1130" s="167"/>
      <c r="P1130" s="168"/>
      <c r="Q1130" s="169"/>
      <c r="R1130" s="168"/>
      <c r="S1130" s="168"/>
      <c r="T1130" s="168"/>
      <c r="U1130" s="168"/>
      <c r="V1130" s="168"/>
      <c r="W1130" s="168"/>
      <c r="X1130" s="168"/>
      <c r="Y1130" s="168"/>
      <c r="Z1130" s="168"/>
      <c r="AA1130" s="168"/>
      <c r="AB1130" s="168"/>
      <c r="AC1130" s="168"/>
      <c r="AD1130" s="168"/>
      <c r="AE1130" s="168"/>
      <c r="AF1130" s="168"/>
      <c r="AG1130" s="168"/>
      <c r="AH1130" s="168"/>
      <c r="AI1130" s="168"/>
      <c r="AJ1130" s="168"/>
      <c r="AK1130" s="168"/>
      <c r="AL1130" s="168"/>
      <c r="AM1130" s="168"/>
      <c r="AN1130" s="166"/>
      <c r="AO1130" s="168"/>
      <c r="AP1130" s="166"/>
      <c r="AQ1130" s="168"/>
      <c r="AR1130" s="168"/>
      <c r="AS1130" s="168"/>
      <c r="AT1130" s="168"/>
      <c r="AU1130" s="168"/>
      <c r="AV1130" s="168"/>
      <c r="AW1130" s="168"/>
      <c r="AX1130" s="168"/>
      <c r="AY1130" s="168"/>
      <c r="AZ1130" s="168"/>
      <c r="BA1130" s="166"/>
      <c r="BB1130" s="166"/>
      <c r="BC1130" s="169"/>
      <c r="BD1130" s="170"/>
      <c r="BE1130" s="171"/>
      <c r="BF1130" s="171"/>
      <c r="BG1130" s="171"/>
      <c r="BH1130" s="171"/>
      <c r="BI1130" s="168"/>
      <c r="BJ1130" s="168"/>
      <c r="BK1130" s="168"/>
      <c r="BL1130" s="168"/>
      <c r="BM1130" s="168"/>
    </row>
    <row r="1131">
      <c r="A1131" s="163"/>
      <c r="B1131" s="174"/>
      <c r="C1131" s="165"/>
      <c r="D1131" s="166"/>
      <c r="E1131" s="166"/>
      <c r="F1131" s="167"/>
      <c r="G1131" s="167"/>
      <c r="H1131" s="167"/>
      <c r="I1131" s="163"/>
      <c r="J1131" s="168"/>
      <c r="K1131" s="168"/>
      <c r="L1131" s="168"/>
      <c r="M1131" s="166"/>
      <c r="N1131" s="169"/>
      <c r="O1131" s="167"/>
      <c r="P1131" s="168"/>
      <c r="Q1131" s="169"/>
      <c r="R1131" s="168"/>
      <c r="S1131" s="168"/>
      <c r="T1131" s="168"/>
      <c r="U1131" s="168"/>
      <c r="V1131" s="168"/>
      <c r="W1131" s="168"/>
      <c r="X1131" s="168"/>
      <c r="Y1131" s="168"/>
      <c r="Z1131" s="168"/>
      <c r="AA1131" s="168"/>
      <c r="AB1131" s="168"/>
      <c r="AC1131" s="168"/>
      <c r="AD1131" s="168"/>
      <c r="AE1131" s="168"/>
      <c r="AF1131" s="168"/>
      <c r="AG1131" s="168"/>
      <c r="AH1131" s="168"/>
      <c r="AI1131" s="168"/>
      <c r="AJ1131" s="168"/>
      <c r="AK1131" s="168"/>
      <c r="AL1131" s="168"/>
      <c r="AM1131" s="168"/>
      <c r="AN1131" s="166"/>
      <c r="AO1131" s="168"/>
      <c r="AP1131" s="166"/>
      <c r="AQ1131" s="168"/>
      <c r="AR1131" s="168"/>
      <c r="AS1131" s="168"/>
      <c r="AT1131" s="168"/>
      <c r="AU1131" s="168"/>
      <c r="AV1131" s="168"/>
      <c r="AW1131" s="168"/>
      <c r="AX1131" s="168"/>
      <c r="AY1131" s="168"/>
      <c r="AZ1131" s="168"/>
      <c r="BA1131" s="166"/>
      <c r="BB1131" s="166"/>
      <c r="BC1131" s="169"/>
      <c r="BD1131" s="170"/>
      <c r="BE1131" s="171"/>
      <c r="BF1131" s="171"/>
      <c r="BG1131" s="171"/>
      <c r="BH1131" s="171"/>
      <c r="BI1131" s="168"/>
      <c r="BJ1131" s="168"/>
      <c r="BK1131" s="168"/>
      <c r="BL1131" s="168"/>
      <c r="BM1131" s="168"/>
    </row>
    <row r="1132">
      <c r="A1132" s="163"/>
      <c r="B1132" s="174"/>
      <c r="C1132" s="165"/>
      <c r="D1132" s="166"/>
      <c r="E1132" s="166"/>
      <c r="F1132" s="167"/>
      <c r="G1132" s="167"/>
      <c r="H1132" s="167"/>
      <c r="I1132" s="163"/>
      <c r="J1132" s="168"/>
      <c r="K1132" s="168"/>
      <c r="L1132" s="168"/>
      <c r="M1132" s="166"/>
      <c r="N1132" s="169"/>
      <c r="O1132" s="167"/>
      <c r="P1132" s="168"/>
      <c r="Q1132" s="169"/>
      <c r="R1132" s="168"/>
      <c r="S1132" s="168"/>
      <c r="T1132" s="168"/>
      <c r="U1132" s="168"/>
      <c r="V1132" s="168"/>
      <c r="W1132" s="168"/>
      <c r="X1132" s="168"/>
      <c r="Y1132" s="168"/>
      <c r="Z1132" s="168"/>
      <c r="AA1132" s="168"/>
      <c r="AB1132" s="168"/>
      <c r="AC1132" s="168"/>
      <c r="AD1132" s="168"/>
      <c r="AE1132" s="168"/>
      <c r="AF1132" s="168"/>
      <c r="AG1132" s="168"/>
      <c r="AH1132" s="168"/>
      <c r="AI1132" s="168"/>
      <c r="AJ1132" s="168"/>
      <c r="AK1132" s="168"/>
      <c r="AL1132" s="168"/>
      <c r="AM1132" s="168"/>
      <c r="AN1132" s="166"/>
      <c r="AO1132" s="168"/>
      <c r="AP1132" s="166"/>
      <c r="AQ1132" s="168"/>
      <c r="AR1132" s="168"/>
      <c r="AS1132" s="168"/>
      <c r="AT1132" s="168"/>
      <c r="AU1132" s="168"/>
      <c r="AV1132" s="168"/>
      <c r="AW1132" s="168"/>
      <c r="AX1132" s="168"/>
      <c r="AY1132" s="168"/>
      <c r="AZ1132" s="168"/>
      <c r="BA1132" s="166"/>
      <c r="BB1132" s="166"/>
      <c r="BC1132" s="169"/>
      <c r="BD1132" s="170"/>
      <c r="BE1132" s="171"/>
      <c r="BF1132" s="171"/>
      <c r="BG1132" s="171"/>
      <c r="BH1132" s="171"/>
      <c r="BI1132" s="168"/>
      <c r="BJ1132" s="168"/>
      <c r="BK1132" s="168"/>
      <c r="BL1132" s="168"/>
      <c r="BM1132" s="168"/>
    </row>
    <row r="1133">
      <c r="A1133" s="163"/>
      <c r="B1133" s="174"/>
      <c r="C1133" s="165"/>
      <c r="D1133" s="166"/>
      <c r="E1133" s="166"/>
      <c r="F1133" s="167"/>
      <c r="G1133" s="167"/>
      <c r="H1133" s="167"/>
      <c r="I1133" s="163"/>
      <c r="J1133" s="168"/>
      <c r="K1133" s="168"/>
      <c r="L1133" s="168"/>
      <c r="M1133" s="166"/>
      <c r="N1133" s="169"/>
      <c r="O1133" s="167"/>
      <c r="P1133" s="168"/>
      <c r="Q1133" s="169"/>
      <c r="R1133" s="168"/>
      <c r="S1133" s="168"/>
      <c r="T1133" s="168"/>
      <c r="U1133" s="168"/>
      <c r="V1133" s="168"/>
      <c r="W1133" s="168"/>
      <c r="X1133" s="168"/>
      <c r="Y1133" s="168"/>
      <c r="Z1133" s="168"/>
      <c r="AA1133" s="168"/>
      <c r="AB1133" s="168"/>
      <c r="AC1133" s="168"/>
      <c r="AD1133" s="168"/>
      <c r="AE1133" s="168"/>
      <c r="AF1133" s="168"/>
      <c r="AG1133" s="168"/>
      <c r="AH1133" s="168"/>
      <c r="AI1133" s="168"/>
      <c r="AJ1133" s="168"/>
      <c r="AK1133" s="168"/>
      <c r="AL1133" s="168"/>
      <c r="AM1133" s="168"/>
      <c r="AN1133" s="166"/>
      <c r="AO1133" s="168"/>
      <c r="AP1133" s="166"/>
      <c r="AQ1133" s="168"/>
      <c r="AR1133" s="168"/>
      <c r="AS1133" s="168"/>
      <c r="AT1133" s="168"/>
      <c r="AU1133" s="168"/>
      <c r="AV1133" s="168"/>
      <c r="AW1133" s="168"/>
      <c r="AX1133" s="168"/>
      <c r="AY1133" s="168"/>
      <c r="AZ1133" s="168"/>
      <c r="BA1133" s="166"/>
      <c r="BB1133" s="166"/>
      <c r="BC1133" s="169"/>
      <c r="BD1133" s="170"/>
      <c r="BE1133" s="171"/>
      <c r="BF1133" s="171"/>
      <c r="BG1133" s="171"/>
      <c r="BH1133" s="171"/>
      <c r="BI1133" s="168"/>
      <c r="BJ1133" s="168"/>
      <c r="BK1133" s="168"/>
      <c r="BL1133" s="168"/>
      <c r="BM1133" s="168"/>
    </row>
    <row r="1134">
      <c r="A1134" s="163"/>
      <c r="B1134" s="174"/>
      <c r="C1134" s="165"/>
      <c r="D1134" s="166"/>
      <c r="E1134" s="166"/>
      <c r="F1134" s="167"/>
      <c r="G1134" s="167"/>
      <c r="H1134" s="167"/>
      <c r="I1134" s="163"/>
      <c r="J1134" s="168"/>
      <c r="K1134" s="168"/>
      <c r="L1134" s="168"/>
      <c r="M1134" s="166"/>
      <c r="N1134" s="169"/>
      <c r="O1134" s="167"/>
      <c r="P1134" s="168"/>
      <c r="Q1134" s="169"/>
      <c r="R1134" s="168"/>
      <c r="S1134" s="168"/>
      <c r="T1134" s="168"/>
      <c r="U1134" s="168"/>
      <c r="V1134" s="168"/>
      <c r="W1134" s="168"/>
      <c r="X1134" s="168"/>
      <c r="Y1134" s="168"/>
      <c r="Z1134" s="168"/>
      <c r="AA1134" s="168"/>
      <c r="AB1134" s="168"/>
      <c r="AC1134" s="168"/>
      <c r="AD1134" s="168"/>
      <c r="AE1134" s="168"/>
      <c r="AF1134" s="168"/>
      <c r="AG1134" s="168"/>
      <c r="AH1134" s="168"/>
      <c r="AI1134" s="168"/>
      <c r="AJ1134" s="168"/>
      <c r="AK1134" s="168"/>
      <c r="AL1134" s="168"/>
      <c r="AM1134" s="168"/>
      <c r="AN1134" s="166"/>
      <c r="AO1134" s="168"/>
      <c r="AP1134" s="166"/>
      <c r="AQ1134" s="168"/>
      <c r="AR1134" s="168"/>
      <c r="AS1134" s="168"/>
      <c r="AT1134" s="168"/>
      <c r="AU1134" s="168"/>
      <c r="AV1134" s="168"/>
      <c r="AW1134" s="168"/>
      <c r="AX1134" s="168"/>
      <c r="AY1134" s="168"/>
      <c r="AZ1134" s="168"/>
      <c r="BA1134" s="166"/>
      <c r="BB1134" s="166"/>
      <c r="BC1134" s="169"/>
      <c r="BD1134" s="170"/>
      <c r="BE1134" s="171"/>
      <c r="BF1134" s="171"/>
      <c r="BG1134" s="171"/>
      <c r="BH1134" s="171"/>
      <c r="BI1134" s="168"/>
      <c r="BJ1134" s="168"/>
      <c r="BK1134" s="168"/>
      <c r="BL1134" s="168"/>
      <c r="BM1134" s="168"/>
    </row>
    <row r="1135">
      <c r="A1135" s="163"/>
      <c r="B1135" s="174"/>
      <c r="C1135" s="165"/>
      <c r="D1135" s="166"/>
      <c r="E1135" s="166"/>
      <c r="F1135" s="167"/>
      <c r="G1135" s="167"/>
      <c r="H1135" s="167"/>
      <c r="I1135" s="163"/>
      <c r="J1135" s="168"/>
      <c r="K1135" s="168"/>
      <c r="L1135" s="168"/>
      <c r="M1135" s="166"/>
      <c r="N1135" s="169"/>
      <c r="O1135" s="167"/>
      <c r="P1135" s="168"/>
      <c r="Q1135" s="169"/>
      <c r="R1135" s="168"/>
      <c r="S1135" s="168"/>
      <c r="T1135" s="168"/>
      <c r="U1135" s="168"/>
      <c r="V1135" s="168"/>
      <c r="W1135" s="168"/>
      <c r="X1135" s="168"/>
      <c r="Y1135" s="168"/>
      <c r="Z1135" s="168"/>
      <c r="AA1135" s="168"/>
      <c r="AB1135" s="168"/>
      <c r="AC1135" s="168"/>
      <c r="AD1135" s="168"/>
      <c r="AE1135" s="168"/>
      <c r="AF1135" s="168"/>
      <c r="AG1135" s="168"/>
      <c r="AH1135" s="168"/>
      <c r="AI1135" s="168"/>
      <c r="AJ1135" s="168"/>
      <c r="AK1135" s="168"/>
      <c r="AL1135" s="168"/>
      <c r="AM1135" s="168"/>
      <c r="AN1135" s="166"/>
      <c r="AO1135" s="168"/>
      <c r="AP1135" s="166"/>
      <c r="AQ1135" s="168"/>
      <c r="AR1135" s="168"/>
      <c r="AS1135" s="168"/>
      <c r="AT1135" s="168"/>
      <c r="AU1135" s="168"/>
      <c r="AV1135" s="168"/>
      <c r="AW1135" s="168"/>
      <c r="AX1135" s="168"/>
      <c r="AY1135" s="168"/>
      <c r="AZ1135" s="168"/>
      <c r="BA1135" s="166"/>
      <c r="BB1135" s="166"/>
      <c r="BC1135" s="169"/>
      <c r="BD1135" s="170"/>
      <c r="BE1135" s="171"/>
      <c r="BF1135" s="171"/>
      <c r="BG1135" s="171"/>
      <c r="BH1135" s="171"/>
      <c r="BI1135" s="168"/>
      <c r="BJ1135" s="168"/>
      <c r="BK1135" s="168"/>
      <c r="BL1135" s="168"/>
      <c r="BM1135" s="168"/>
    </row>
    <row r="1136">
      <c r="A1136" s="163"/>
      <c r="B1136" s="174"/>
      <c r="C1136" s="165"/>
      <c r="D1136" s="166"/>
      <c r="E1136" s="166"/>
      <c r="F1136" s="167"/>
      <c r="G1136" s="167"/>
      <c r="H1136" s="167"/>
      <c r="I1136" s="163"/>
      <c r="J1136" s="168"/>
      <c r="K1136" s="168"/>
      <c r="L1136" s="168"/>
      <c r="M1136" s="166"/>
      <c r="N1136" s="169"/>
      <c r="O1136" s="167"/>
      <c r="P1136" s="168"/>
      <c r="Q1136" s="169"/>
      <c r="R1136" s="168"/>
      <c r="S1136" s="168"/>
      <c r="T1136" s="168"/>
      <c r="U1136" s="168"/>
      <c r="V1136" s="168"/>
      <c r="W1136" s="168"/>
      <c r="X1136" s="168"/>
      <c r="Y1136" s="168"/>
      <c r="Z1136" s="168"/>
      <c r="AA1136" s="168"/>
      <c r="AB1136" s="168"/>
      <c r="AC1136" s="168"/>
      <c r="AD1136" s="168"/>
      <c r="AE1136" s="168"/>
      <c r="AF1136" s="168"/>
      <c r="AG1136" s="168"/>
      <c r="AH1136" s="168"/>
      <c r="AI1136" s="168"/>
      <c r="AJ1136" s="168"/>
      <c r="AK1136" s="168"/>
      <c r="AL1136" s="168"/>
      <c r="AM1136" s="168"/>
      <c r="AN1136" s="166"/>
      <c r="AO1136" s="168"/>
      <c r="AP1136" s="166"/>
      <c r="AQ1136" s="168"/>
      <c r="AR1136" s="168"/>
      <c r="AS1136" s="168"/>
      <c r="AT1136" s="168"/>
      <c r="AU1136" s="168"/>
      <c r="AV1136" s="168"/>
      <c r="AW1136" s="168"/>
      <c r="AX1136" s="168"/>
      <c r="AY1136" s="168"/>
      <c r="AZ1136" s="168"/>
      <c r="BA1136" s="166"/>
      <c r="BB1136" s="166"/>
      <c r="BC1136" s="169"/>
      <c r="BD1136" s="170"/>
      <c r="BE1136" s="171"/>
      <c r="BF1136" s="171"/>
      <c r="BG1136" s="171"/>
      <c r="BH1136" s="171"/>
      <c r="BI1136" s="168"/>
      <c r="BJ1136" s="168"/>
      <c r="BK1136" s="168"/>
      <c r="BL1136" s="168"/>
      <c r="BM1136" s="168"/>
    </row>
    <row r="1137">
      <c r="A1137" s="163"/>
      <c r="B1137" s="174"/>
      <c r="C1137" s="165"/>
      <c r="D1137" s="166"/>
      <c r="E1137" s="166"/>
      <c r="F1137" s="167"/>
      <c r="G1137" s="167"/>
      <c r="H1137" s="167"/>
      <c r="I1137" s="163"/>
      <c r="J1137" s="168"/>
      <c r="K1137" s="168"/>
      <c r="L1137" s="168"/>
      <c r="M1137" s="166"/>
      <c r="N1137" s="169"/>
      <c r="O1137" s="167"/>
      <c r="P1137" s="168"/>
      <c r="Q1137" s="169"/>
      <c r="R1137" s="168"/>
      <c r="S1137" s="168"/>
      <c r="T1137" s="168"/>
      <c r="U1137" s="168"/>
      <c r="V1137" s="168"/>
      <c r="W1137" s="168"/>
      <c r="X1137" s="168"/>
      <c r="Y1137" s="168"/>
      <c r="Z1137" s="168"/>
      <c r="AA1137" s="168"/>
      <c r="AB1137" s="168"/>
      <c r="AC1137" s="168"/>
      <c r="AD1137" s="168"/>
      <c r="AE1137" s="168"/>
      <c r="AF1137" s="168"/>
      <c r="AG1137" s="168"/>
      <c r="AH1137" s="168"/>
      <c r="AI1137" s="168"/>
      <c r="AJ1137" s="168"/>
      <c r="AK1137" s="168"/>
      <c r="AL1137" s="168"/>
      <c r="AM1137" s="168"/>
      <c r="AN1137" s="166"/>
      <c r="AO1137" s="168"/>
      <c r="AP1137" s="166"/>
      <c r="AQ1137" s="168"/>
      <c r="AR1137" s="168"/>
      <c r="AS1137" s="168"/>
      <c r="AT1137" s="168"/>
      <c r="AU1137" s="168"/>
      <c r="AV1137" s="168"/>
      <c r="AW1137" s="168"/>
      <c r="AX1137" s="168"/>
      <c r="AY1137" s="168"/>
      <c r="AZ1137" s="168"/>
      <c r="BA1137" s="166"/>
      <c r="BB1137" s="166"/>
      <c r="BC1137" s="169"/>
      <c r="BD1137" s="170"/>
      <c r="BE1137" s="171"/>
      <c r="BF1137" s="171"/>
      <c r="BG1137" s="171"/>
      <c r="BH1137" s="171"/>
      <c r="BI1137" s="168"/>
      <c r="BJ1137" s="168"/>
      <c r="BK1137" s="168"/>
      <c r="BL1137" s="168"/>
      <c r="BM1137" s="168"/>
    </row>
    <row r="1138">
      <c r="A1138" s="163"/>
      <c r="B1138" s="174"/>
      <c r="C1138" s="165"/>
      <c r="D1138" s="166"/>
      <c r="E1138" s="166"/>
      <c r="F1138" s="167"/>
      <c r="G1138" s="167"/>
      <c r="H1138" s="167"/>
      <c r="I1138" s="163"/>
      <c r="J1138" s="168"/>
      <c r="K1138" s="168"/>
      <c r="L1138" s="168"/>
      <c r="M1138" s="166"/>
      <c r="N1138" s="169"/>
      <c r="O1138" s="167"/>
      <c r="P1138" s="168"/>
      <c r="Q1138" s="169"/>
      <c r="R1138" s="168"/>
      <c r="S1138" s="168"/>
      <c r="T1138" s="168"/>
      <c r="U1138" s="168"/>
      <c r="V1138" s="168"/>
      <c r="W1138" s="168"/>
      <c r="X1138" s="168"/>
      <c r="Y1138" s="168"/>
      <c r="Z1138" s="168"/>
      <c r="AA1138" s="168"/>
      <c r="AB1138" s="168"/>
      <c r="AC1138" s="168"/>
      <c r="AD1138" s="168"/>
      <c r="AE1138" s="168"/>
      <c r="AF1138" s="168"/>
      <c r="AG1138" s="168"/>
      <c r="AH1138" s="168"/>
      <c r="AI1138" s="168"/>
      <c r="AJ1138" s="168"/>
      <c r="AK1138" s="168"/>
      <c r="AL1138" s="168"/>
      <c r="AM1138" s="168"/>
      <c r="AN1138" s="166"/>
      <c r="AO1138" s="168"/>
      <c r="AP1138" s="166"/>
      <c r="AQ1138" s="168"/>
      <c r="AR1138" s="168"/>
      <c r="AS1138" s="168"/>
      <c r="AT1138" s="168"/>
      <c r="AU1138" s="168"/>
      <c r="AV1138" s="168"/>
      <c r="AW1138" s="168"/>
      <c r="AX1138" s="168"/>
      <c r="AY1138" s="168"/>
      <c r="AZ1138" s="168"/>
      <c r="BA1138" s="166"/>
      <c r="BB1138" s="166"/>
      <c r="BC1138" s="169"/>
      <c r="BD1138" s="170"/>
      <c r="BE1138" s="171"/>
      <c r="BF1138" s="171"/>
      <c r="BG1138" s="171"/>
      <c r="BH1138" s="171"/>
      <c r="BI1138" s="168"/>
      <c r="BJ1138" s="168"/>
      <c r="BK1138" s="168"/>
      <c r="BL1138" s="168"/>
      <c r="BM1138" s="168"/>
    </row>
    <row r="1139">
      <c r="A1139" s="163"/>
      <c r="B1139" s="174"/>
      <c r="C1139" s="165"/>
      <c r="D1139" s="166"/>
      <c r="E1139" s="166"/>
      <c r="F1139" s="167"/>
      <c r="G1139" s="167"/>
      <c r="H1139" s="167"/>
      <c r="I1139" s="163"/>
      <c r="J1139" s="168"/>
      <c r="K1139" s="168"/>
      <c r="L1139" s="168"/>
      <c r="M1139" s="166"/>
      <c r="N1139" s="169"/>
      <c r="O1139" s="167"/>
      <c r="P1139" s="168"/>
      <c r="Q1139" s="169"/>
      <c r="R1139" s="168"/>
      <c r="S1139" s="168"/>
      <c r="T1139" s="168"/>
      <c r="U1139" s="168"/>
      <c r="V1139" s="168"/>
      <c r="W1139" s="168"/>
      <c r="X1139" s="168"/>
      <c r="Y1139" s="168"/>
      <c r="Z1139" s="168"/>
      <c r="AA1139" s="168"/>
      <c r="AB1139" s="168"/>
      <c r="AC1139" s="168"/>
      <c r="AD1139" s="168"/>
      <c r="AE1139" s="168"/>
      <c r="AF1139" s="168"/>
      <c r="AG1139" s="168"/>
      <c r="AH1139" s="168"/>
      <c r="AI1139" s="168"/>
      <c r="AJ1139" s="168"/>
      <c r="AK1139" s="168"/>
      <c r="AL1139" s="168"/>
      <c r="AM1139" s="168"/>
      <c r="AN1139" s="166"/>
      <c r="AO1139" s="168"/>
      <c r="AP1139" s="166"/>
      <c r="AQ1139" s="168"/>
      <c r="AR1139" s="168"/>
      <c r="AS1139" s="168"/>
      <c r="AT1139" s="168"/>
      <c r="AU1139" s="168"/>
      <c r="AV1139" s="168"/>
      <c r="AW1139" s="168"/>
      <c r="AX1139" s="168"/>
      <c r="AY1139" s="168"/>
      <c r="AZ1139" s="168"/>
      <c r="BA1139" s="166"/>
      <c r="BB1139" s="166"/>
      <c r="BC1139" s="169"/>
      <c r="BD1139" s="170"/>
      <c r="BE1139" s="171"/>
      <c r="BF1139" s="171"/>
      <c r="BG1139" s="171"/>
      <c r="BH1139" s="171"/>
      <c r="BI1139" s="168"/>
      <c r="BJ1139" s="168"/>
      <c r="BK1139" s="168"/>
      <c r="BL1139" s="168"/>
      <c r="BM1139" s="168"/>
    </row>
    <row r="1140">
      <c r="A1140" s="163"/>
      <c r="B1140" s="174"/>
      <c r="C1140" s="165"/>
      <c r="D1140" s="166"/>
      <c r="E1140" s="166"/>
      <c r="F1140" s="167"/>
      <c r="G1140" s="167"/>
      <c r="H1140" s="167"/>
      <c r="I1140" s="163"/>
      <c r="J1140" s="168"/>
      <c r="K1140" s="168"/>
      <c r="L1140" s="168"/>
      <c r="M1140" s="166"/>
      <c r="N1140" s="169"/>
      <c r="O1140" s="167"/>
      <c r="P1140" s="168"/>
      <c r="Q1140" s="169"/>
      <c r="R1140" s="168"/>
      <c r="S1140" s="168"/>
      <c r="T1140" s="168"/>
      <c r="U1140" s="168"/>
      <c r="V1140" s="168"/>
      <c r="W1140" s="168"/>
      <c r="X1140" s="168"/>
      <c r="Y1140" s="168"/>
      <c r="Z1140" s="168"/>
      <c r="AA1140" s="168"/>
      <c r="AB1140" s="168"/>
      <c r="AC1140" s="168"/>
      <c r="AD1140" s="168"/>
      <c r="AE1140" s="168"/>
      <c r="AF1140" s="168"/>
      <c r="AG1140" s="168"/>
      <c r="AH1140" s="168"/>
      <c r="AI1140" s="168"/>
      <c r="AJ1140" s="168"/>
      <c r="AK1140" s="168"/>
      <c r="AL1140" s="168"/>
      <c r="AM1140" s="168"/>
      <c r="AN1140" s="166"/>
      <c r="AO1140" s="168"/>
      <c r="AP1140" s="166"/>
      <c r="AQ1140" s="168"/>
      <c r="AR1140" s="168"/>
      <c r="AS1140" s="168"/>
      <c r="AT1140" s="168"/>
      <c r="AU1140" s="168"/>
      <c r="AV1140" s="168"/>
      <c r="AW1140" s="168"/>
      <c r="AX1140" s="168"/>
      <c r="AY1140" s="168"/>
      <c r="AZ1140" s="168"/>
      <c r="BA1140" s="166"/>
      <c r="BB1140" s="166"/>
      <c r="BC1140" s="169"/>
      <c r="BD1140" s="170"/>
      <c r="BE1140" s="171"/>
      <c r="BF1140" s="171"/>
      <c r="BG1140" s="171"/>
      <c r="BH1140" s="171"/>
      <c r="BI1140" s="168"/>
      <c r="BJ1140" s="168"/>
      <c r="BK1140" s="168"/>
      <c r="BL1140" s="168"/>
      <c r="BM1140" s="168"/>
    </row>
    <row r="1141">
      <c r="A1141" s="163"/>
      <c r="B1141" s="174"/>
      <c r="C1141" s="165"/>
      <c r="D1141" s="166"/>
      <c r="E1141" s="166"/>
      <c r="F1141" s="167"/>
      <c r="G1141" s="167"/>
      <c r="H1141" s="167"/>
      <c r="I1141" s="163"/>
      <c r="J1141" s="168"/>
      <c r="K1141" s="168"/>
      <c r="L1141" s="168"/>
      <c r="M1141" s="166"/>
      <c r="N1141" s="169"/>
      <c r="O1141" s="167"/>
      <c r="P1141" s="168"/>
      <c r="Q1141" s="169"/>
      <c r="R1141" s="168"/>
      <c r="S1141" s="168"/>
      <c r="T1141" s="168"/>
      <c r="U1141" s="168"/>
      <c r="V1141" s="168"/>
      <c r="W1141" s="168"/>
      <c r="X1141" s="168"/>
      <c r="Y1141" s="168"/>
      <c r="Z1141" s="168"/>
      <c r="AA1141" s="168"/>
      <c r="AB1141" s="168"/>
      <c r="AC1141" s="168"/>
      <c r="AD1141" s="168"/>
      <c r="AE1141" s="168"/>
      <c r="AF1141" s="168"/>
      <c r="AG1141" s="168"/>
      <c r="AH1141" s="168"/>
      <c r="AI1141" s="168"/>
      <c r="AJ1141" s="168"/>
      <c r="AK1141" s="168"/>
      <c r="AL1141" s="168"/>
      <c r="AM1141" s="168"/>
      <c r="AN1141" s="166"/>
      <c r="AO1141" s="168"/>
      <c r="AP1141" s="166"/>
      <c r="AQ1141" s="168"/>
      <c r="AR1141" s="168"/>
      <c r="AS1141" s="168"/>
      <c r="AT1141" s="168"/>
      <c r="AU1141" s="168"/>
      <c r="AV1141" s="168"/>
      <c r="AW1141" s="168"/>
      <c r="AX1141" s="168"/>
      <c r="AY1141" s="168"/>
      <c r="AZ1141" s="168"/>
      <c r="BA1141" s="166"/>
      <c r="BB1141" s="166"/>
      <c r="BC1141" s="169"/>
      <c r="BD1141" s="170"/>
      <c r="BE1141" s="171"/>
      <c r="BF1141" s="171"/>
      <c r="BG1141" s="171"/>
      <c r="BH1141" s="171"/>
      <c r="BI1141" s="168"/>
      <c r="BJ1141" s="168"/>
      <c r="BK1141" s="168"/>
      <c r="BL1141" s="168"/>
      <c r="BM1141" s="168"/>
    </row>
    <row r="1142">
      <c r="A1142" s="163"/>
      <c r="B1142" s="174"/>
      <c r="C1142" s="165"/>
      <c r="D1142" s="166"/>
      <c r="E1142" s="166"/>
      <c r="F1142" s="167"/>
      <c r="G1142" s="167"/>
      <c r="H1142" s="167"/>
      <c r="I1142" s="163"/>
      <c r="J1142" s="168"/>
      <c r="K1142" s="168"/>
      <c r="L1142" s="168"/>
      <c r="M1142" s="166"/>
      <c r="N1142" s="169"/>
      <c r="O1142" s="167"/>
      <c r="P1142" s="168"/>
      <c r="Q1142" s="169"/>
      <c r="R1142" s="168"/>
      <c r="S1142" s="168"/>
      <c r="T1142" s="168"/>
      <c r="U1142" s="168"/>
      <c r="V1142" s="168"/>
      <c r="W1142" s="168"/>
      <c r="X1142" s="168"/>
      <c r="Y1142" s="168"/>
      <c r="Z1142" s="168"/>
      <c r="AA1142" s="168"/>
      <c r="AB1142" s="168"/>
      <c r="AC1142" s="168"/>
      <c r="AD1142" s="168"/>
      <c r="AE1142" s="168"/>
      <c r="AF1142" s="168"/>
      <c r="AG1142" s="168"/>
      <c r="AH1142" s="168"/>
      <c r="AI1142" s="168"/>
      <c r="AJ1142" s="168"/>
      <c r="AK1142" s="168"/>
      <c r="AL1142" s="168"/>
      <c r="AM1142" s="168"/>
      <c r="AN1142" s="166"/>
      <c r="AO1142" s="168"/>
      <c r="AP1142" s="166"/>
      <c r="AQ1142" s="168"/>
      <c r="AR1142" s="168"/>
      <c r="AS1142" s="168"/>
      <c r="AT1142" s="168"/>
      <c r="AU1142" s="168"/>
      <c r="AV1142" s="168"/>
      <c r="AW1142" s="168"/>
      <c r="AX1142" s="168"/>
      <c r="AY1142" s="168"/>
      <c r="AZ1142" s="168"/>
      <c r="BA1142" s="166"/>
      <c r="BB1142" s="166"/>
      <c r="BC1142" s="169"/>
      <c r="BD1142" s="170"/>
      <c r="BE1142" s="171"/>
      <c r="BF1142" s="171"/>
      <c r="BG1142" s="171"/>
      <c r="BH1142" s="171"/>
      <c r="BI1142" s="168"/>
      <c r="BJ1142" s="168"/>
      <c r="BK1142" s="168"/>
      <c r="BL1142" s="168"/>
      <c r="BM1142" s="168"/>
    </row>
    <row r="1143">
      <c r="A1143" s="163"/>
      <c r="B1143" s="174"/>
      <c r="C1143" s="165"/>
      <c r="D1143" s="166"/>
      <c r="E1143" s="166"/>
      <c r="F1143" s="167"/>
      <c r="G1143" s="167"/>
      <c r="H1143" s="167"/>
      <c r="I1143" s="163"/>
      <c r="J1143" s="168"/>
      <c r="K1143" s="168"/>
      <c r="L1143" s="168"/>
      <c r="M1143" s="166"/>
      <c r="N1143" s="169"/>
      <c r="O1143" s="167"/>
      <c r="P1143" s="168"/>
      <c r="Q1143" s="169"/>
      <c r="R1143" s="168"/>
      <c r="S1143" s="168"/>
      <c r="T1143" s="168"/>
      <c r="U1143" s="168"/>
      <c r="V1143" s="168"/>
      <c r="W1143" s="168"/>
      <c r="X1143" s="168"/>
      <c r="Y1143" s="168"/>
      <c r="Z1143" s="168"/>
      <c r="AA1143" s="168"/>
      <c r="AB1143" s="168"/>
      <c r="AC1143" s="168"/>
      <c r="AD1143" s="168"/>
      <c r="AE1143" s="168"/>
      <c r="AF1143" s="168"/>
      <c r="AG1143" s="168"/>
      <c r="AH1143" s="168"/>
      <c r="AI1143" s="168"/>
      <c r="AJ1143" s="168"/>
      <c r="AK1143" s="168"/>
      <c r="AL1143" s="168"/>
      <c r="AM1143" s="168"/>
      <c r="AN1143" s="166"/>
      <c r="AO1143" s="168"/>
      <c r="AP1143" s="166"/>
      <c r="AQ1143" s="168"/>
      <c r="AR1143" s="168"/>
      <c r="AS1143" s="168"/>
      <c r="AT1143" s="168"/>
      <c r="AU1143" s="168"/>
      <c r="AV1143" s="168"/>
      <c r="AW1143" s="168"/>
      <c r="AX1143" s="168"/>
      <c r="AY1143" s="168"/>
      <c r="AZ1143" s="168"/>
      <c r="BA1143" s="166"/>
      <c r="BB1143" s="166"/>
      <c r="BC1143" s="169"/>
      <c r="BD1143" s="170"/>
      <c r="BE1143" s="171"/>
      <c r="BF1143" s="171"/>
      <c r="BG1143" s="171"/>
      <c r="BH1143" s="171"/>
      <c r="BI1143" s="168"/>
      <c r="BJ1143" s="168"/>
      <c r="BK1143" s="168"/>
      <c r="BL1143" s="168"/>
      <c r="BM1143" s="168"/>
    </row>
    <row r="1144">
      <c r="A1144" s="163"/>
      <c r="B1144" s="174"/>
      <c r="C1144" s="165"/>
      <c r="D1144" s="166"/>
      <c r="E1144" s="166"/>
      <c r="F1144" s="167"/>
      <c r="G1144" s="167"/>
      <c r="H1144" s="167"/>
      <c r="I1144" s="163"/>
      <c r="J1144" s="168"/>
      <c r="K1144" s="168"/>
      <c r="L1144" s="168"/>
      <c r="M1144" s="166"/>
      <c r="N1144" s="169"/>
      <c r="O1144" s="167"/>
      <c r="P1144" s="168"/>
      <c r="Q1144" s="169"/>
      <c r="R1144" s="168"/>
      <c r="S1144" s="168"/>
      <c r="T1144" s="168"/>
      <c r="U1144" s="168"/>
      <c r="V1144" s="168"/>
      <c r="W1144" s="168"/>
      <c r="X1144" s="168"/>
      <c r="Y1144" s="168"/>
      <c r="Z1144" s="168"/>
      <c r="AA1144" s="168"/>
      <c r="AB1144" s="168"/>
      <c r="AC1144" s="168"/>
      <c r="AD1144" s="168"/>
      <c r="AE1144" s="168"/>
      <c r="AF1144" s="168"/>
      <c r="AG1144" s="168"/>
      <c r="AH1144" s="168"/>
      <c r="AI1144" s="168"/>
      <c r="AJ1144" s="168"/>
      <c r="AK1144" s="168"/>
      <c r="AL1144" s="168"/>
      <c r="AM1144" s="168"/>
      <c r="AN1144" s="166"/>
      <c r="AO1144" s="168"/>
      <c r="AP1144" s="166"/>
      <c r="AQ1144" s="168"/>
      <c r="AR1144" s="168"/>
      <c r="AS1144" s="168"/>
      <c r="AT1144" s="168"/>
      <c r="AU1144" s="168"/>
      <c r="AV1144" s="168"/>
      <c r="AW1144" s="168"/>
      <c r="AX1144" s="168"/>
      <c r="AY1144" s="168"/>
      <c r="AZ1144" s="168"/>
      <c r="BA1144" s="166"/>
      <c r="BB1144" s="166"/>
      <c r="BC1144" s="169"/>
      <c r="BD1144" s="170"/>
      <c r="BE1144" s="171"/>
      <c r="BF1144" s="171"/>
      <c r="BG1144" s="171"/>
      <c r="BH1144" s="171"/>
      <c r="BI1144" s="168"/>
      <c r="BJ1144" s="168"/>
      <c r="BK1144" s="168"/>
      <c r="BL1144" s="168"/>
      <c r="BM1144" s="168"/>
    </row>
    <row r="1145">
      <c r="A1145" s="163"/>
      <c r="B1145" s="174"/>
      <c r="C1145" s="165"/>
      <c r="D1145" s="166"/>
      <c r="E1145" s="166"/>
      <c r="F1145" s="167"/>
      <c r="G1145" s="167"/>
      <c r="H1145" s="167"/>
      <c r="I1145" s="163"/>
      <c r="J1145" s="168"/>
      <c r="K1145" s="168"/>
      <c r="L1145" s="168"/>
      <c r="M1145" s="166"/>
      <c r="N1145" s="169"/>
      <c r="O1145" s="167"/>
      <c r="P1145" s="168"/>
      <c r="Q1145" s="169"/>
      <c r="R1145" s="168"/>
      <c r="S1145" s="168"/>
      <c r="T1145" s="168"/>
      <c r="U1145" s="168"/>
      <c r="V1145" s="168"/>
      <c r="W1145" s="168"/>
      <c r="X1145" s="168"/>
      <c r="Y1145" s="168"/>
      <c r="Z1145" s="168"/>
      <c r="AA1145" s="168"/>
      <c r="AB1145" s="168"/>
      <c r="AC1145" s="168"/>
      <c r="AD1145" s="168"/>
      <c r="AE1145" s="168"/>
      <c r="AF1145" s="168"/>
      <c r="AG1145" s="168"/>
      <c r="AH1145" s="168"/>
      <c r="AI1145" s="168"/>
      <c r="AJ1145" s="168"/>
      <c r="AK1145" s="168"/>
      <c r="AL1145" s="168"/>
      <c r="AM1145" s="168"/>
      <c r="AN1145" s="166"/>
      <c r="AO1145" s="168"/>
      <c r="AP1145" s="166"/>
      <c r="AQ1145" s="168"/>
      <c r="AR1145" s="168"/>
      <c r="AS1145" s="168"/>
      <c r="AT1145" s="168"/>
      <c r="AU1145" s="168"/>
      <c r="AV1145" s="168"/>
      <c r="AW1145" s="168"/>
      <c r="AX1145" s="168"/>
      <c r="AY1145" s="168"/>
      <c r="AZ1145" s="168"/>
      <c r="BA1145" s="166"/>
      <c r="BB1145" s="166"/>
      <c r="BC1145" s="169"/>
      <c r="BD1145" s="170"/>
      <c r="BE1145" s="171"/>
      <c r="BF1145" s="171"/>
      <c r="BG1145" s="171"/>
      <c r="BH1145" s="171"/>
      <c r="BI1145" s="168"/>
      <c r="BJ1145" s="168"/>
      <c r="BK1145" s="168"/>
      <c r="BL1145" s="168"/>
      <c r="BM1145" s="168"/>
    </row>
    <row r="1146">
      <c r="A1146" s="163"/>
      <c r="B1146" s="174"/>
      <c r="C1146" s="165"/>
      <c r="D1146" s="166"/>
      <c r="E1146" s="166"/>
      <c r="F1146" s="167"/>
      <c r="G1146" s="167"/>
      <c r="H1146" s="167"/>
      <c r="I1146" s="163"/>
      <c r="J1146" s="168"/>
      <c r="K1146" s="168"/>
      <c r="L1146" s="168"/>
      <c r="M1146" s="166"/>
      <c r="N1146" s="169"/>
      <c r="O1146" s="167"/>
      <c r="P1146" s="168"/>
      <c r="Q1146" s="169"/>
      <c r="R1146" s="168"/>
      <c r="S1146" s="168"/>
      <c r="T1146" s="168"/>
      <c r="U1146" s="168"/>
      <c r="V1146" s="168"/>
      <c r="W1146" s="168"/>
      <c r="X1146" s="168"/>
      <c r="Y1146" s="168"/>
      <c r="Z1146" s="168"/>
      <c r="AA1146" s="168"/>
      <c r="AB1146" s="168"/>
      <c r="AC1146" s="168"/>
      <c r="AD1146" s="168"/>
      <c r="AE1146" s="168"/>
      <c r="AF1146" s="168"/>
      <c r="AG1146" s="168"/>
      <c r="AH1146" s="168"/>
      <c r="AI1146" s="168"/>
      <c r="AJ1146" s="168"/>
      <c r="AK1146" s="168"/>
      <c r="AL1146" s="168"/>
      <c r="AM1146" s="168"/>
      <c r="AN1146" s="166"/>
      <c r="AO1146" s="168"/>
      <c r="AP1146" s="166"/>
      <c r="AQ1146" s="168"/>
      <c r="AR1146" s="168"/>
      <c r="AS1146" s="168"/>
      <c r="AT1146" s="168"/>
      <c r="AU1146" s="168"/>
      <c r="AV1146" s="168"/>
      <c r="AW1146" s="168"/>
      <c r="AX1146" s="168"/>
      <c r="AY1146" s="168"/>
      <c r="AZ1146" s="168"/>
      <c r="BA1146" s="166"/>
      <c r="BB1146" s="166"/>
      <c r="BC1146" s="169"/>
      <c r="BD1146" s="170"/>
      <c r="BE1146" s="171"/>
      <c r="BF1146" s="171"/>
      <c r="BG1146" s="171"/>
      <c r="BH1146" s="171"/>
      <c r="BI1146" s="168"/>
      <c r="BJ1146" s="168"/>
      <c r="BK1146" s="168"/>
      <c r="BL1146" s="168"/>
      <c r="BM1146" s="168"/>
    </row>
    <row r="1147">
      <c r="A1147" s="163"/>
      <c r="B1147" s="174"/>
      <c r="C1147" s="165"/>
      <c r="D1147" s="166"/>
      <c r="E1147" s="166"/>
      <c r="F1147" s="167"/>
      <c r="G1147" s="167"/>
      <c r="H1147" s="167"/>
      <c r="I1147" s="163"/>
      <c r="J1147" s="168"/>
      <c r="K1147" s="168"/>
      <c r="L1147" s="168"/>
      <c r="M1147" s="166"/>
      <c r="N1147" s="169"/>
      <c r="O1147" s="167"/>
      <c r="P1147" s="168"/>
      <c r="Q1147" s="169"/>
      <c r="R1147" s="168"/>
      <c r="S1147" s="168"/>
      <c r="T1147" s="168"/>
      <c r="U1147" s="168"/>
      <c r="V1147" s="168"/>
      <c r="W1147" s="168"/>
      <c r="X1147" s="168"/>
      <c r="Y1147" s="168"/>
      <c r="Z1147" s="168"/>
      <c r="AA1147" s="168"/>
      <c r="AB1147" s="168"/>
      <c r="AC1147" s="168"/>
      <c r="AD1147" s="168"/>
      <c r="AE1147" s="168"/>
      <c r="AF1147" s="168"/>
      <c r="AG1147" s="168"/>
      <c r="AH1147" s="168"/>
      <c r="AI1147" s="168"/>
      <c r="AJ1147" s="168"/>
      <c r="AK1147" s="168"/>
      <c r="AL1147" s="168"/>
      <c r="AM1147" s="168"/>
      <c r="AN1147" s="166"/>
      <c r="AO1147" s="168"/>
      <c r="AP1147" s="166"/>
      <c r="AQ1147" s="168"/>
      <c r="AR1147" s="168"/>
      <c r="AS1147" s="168"/>
      <c r="AT1147" s="168"/>
      <c r="AU1147" s="168"/>
      <c r="AV1147" s="168"/>
      <c r="AW1147" s="168"/>
      <c r="AX1147" s="168"/>
      <c r="AY1147" s="168"/>
      <c r="AZ1147" s="168"/>
      <c r="BA1147" s="166"/>
      <c r="BB1147" s="166"/>
      <c r="BC1147" s="169"/>
      <c r="BD1147" s="170"/>
      <c r="BE1147" s="171"/>
      <c r="BF1147" s="171"/>
      <c r="BG1147" s="171"/>
      <c r="BH1147" s="171"/>
      <c r="BI1147" s="168"/>
      <c r="BJ1147" s="168"/>
      <c r="BK1147" s="168"/>
      <c r="BL1147" s="168"/>
      <c r="BM1147" s="168"/>
    </row>
    <row r="1148">
      <c r="A1148" s="163"/>
      <c r="B1148" s="174"/>
      <c r="C1148" s="165"/>
      <c r="D1148" s="166"/>
      <c r="E1148" s="166"/>
      <c r="F1148" s="167"/>
      <c r="G1148" s="167"/>
      <c r="H1148" s="167"/>
      <c r="I1148" s="163"/>
      <c r="J1148" s="168"/>
      <c r="K1148" s="168"/>
      <c r="L1148" s="168"/>
      <c r="M1148" s="166"/>
      <c r="N1148" s="169"/>
      <c r="O1148" s="167"/>
      <c r="P1148" s="168"/>
      <c r="Q1148" s="169"/>
      <c r="R1148" s="168"/>
      <c r="S1148" s="168"/>
      <c r="T1148" s="168"/>
      <c r="U1148" s="168"/>
      <c r="V1148" s="168"/>
      <c r="W1148" s="168"/>
      <c r="X1148" s="168"/>
      <c r="Y1148" s="168"/>
      <c r="Z1148" s="168"/>
      <c r="AA1148" s="168"/>
      <c r="AB1148" s="168"/>
      <c r="AC1148" s="168"/>
      <c r="AD1148" s="168"/>
      <c r="AE1148" s="168"/>
      <c r="AF1148" s="168"/>
      <c r="AG1148" s="168"/>
      <c r="AH1148" s="168"/>
      <c r="AI1148" s="168"/>
      <c r="AJ1148" s="168"/>
      <c r="AK1148" s="168"/>
      <c r="AL1148" s="168"/>
      <c r="AM1148" s="168"/>
      <c r="AN1148" s="166"/>
      <c r="AO1148" s="168"/>
      <c r="AP1148" s="166"/>
      <c r="AQ1148" s="168"/>
      <c r="AR1148" s="168"/>
      <c r="AS1148" s="168"/>
      <c r="AT1148" s="168"/>
      <c r="AU1148" s="168"/>
      <c r="AV1148" s="168"/>
      <c r="AW1148" s="168"/>
      <c r="AX1148" s="168"/>
      <c r="AY1148" s="168"/>
      <c r="AZ1148" s="168"/>
      <c r="BA1148" s="166"/>
      <c r="BB1148" s="166"/>
      <c r="BC1148" s="169"/>
      <c r="BD1148" s="170"/>
      <c r="BE1148" s="171"/>
      <c r="BF1148" s="171"/>
      <c r="BG1148" s="171"/>
      <c r="BH1148" s="171"/>
      <c r="BI1148" s="168"/>
      <c r="BJ1148" s="168"/>
      <c r="BK1148" s="168"/>
      <c r="BL1148" s="168"/>
      <c r="BM1148" s="168"/>
    </row>
    <row r="1149">
      <c r="A1149" s="163"/>
      <c r="B1149" s="174"/>
      <c r="C1149" s="165"/>
      <c r="D1149" s="166"/>
      <c r="E1149" s="166"/>
      <c r="F1149" s="167"/>
      <c r="G1149" s="167"/>
      <c r="H1149" s="167"/>
      <c r="I1149" s="163"/>
      <c r="J1149" s="168"/>
      <c r="K1149" s="168"/>
      <c r="L1149" s="168"/>
      <c r="M1149" s="166"/>
      <c r="N1149" s="169"/>
      <c r="O1149" s="167"/>
      <c r="P1149" s="168"/>
      <c r="Q1149" s="169"/>
      <c r="R1149" s="168"/>
      <c r="S1149" s="168"/>
      <c r="T1149" s="168"/>
      <c r="U1149" s="168"/>
      <c r="V1149" s="168"/>
      <c r="W1149" s="168"/>
      <c r="X1149" s="168"/>
      <c r="Y1149" s="168"/>
      <c r="Z1149" s="168"/>
      <c r="AA1149" s="168"/>
      <c r="AB1149" s="168"/>
      <c r="AC1149" s="168"/>
      <c r="AD1149" s="168"/>
      <c r="AE1149" s="168"/>
      <c r="AF1149" s="168"/>
      <c r="AG1149" s="168"/>
      <c r="AH1149" s="168"/>
      <c r="AI1149" s="168"/>
      <c r="AJ1149" s="168"/>
      <c r="AK1149" s="168"/>
      <c r="AL1149" s="168"/>
      <c r="AM1149" s="168"/>
      <c r="AN1149" s="166"/>
      <c r="AO1149" s="168"/>
      <c r="AP1149" s="166"/>
      <c r="AQ1149" s="168"/>
      <c r="AR1149" s="168"/>
      <c r="AS1149" s="168"/>
      <c r="AT1149" s="168"/>
      <c r="AU1149" s="168"/>
      <c r="AV1149" s="168"/>
      <c r="AW1149" s="168"/>
      <c r="AX1149" s="168"/>
      <c r="AY1149" s="168"/>
      <c r="AZ1149" s="168"/>
      <c r="BA1149" s="166"/>
      <c r="BB1149" s="166"/>
      <c r="BC1149" s="169"/>
      <c r="BD1149" s="170"/>
      <c r="BE1149" s="171"/>
      <c r="BF1149" s="171"/>
      <c r="BG1149" s="171"/>
      <c r="BH1149" s="171"/>
      <c r="BI1149" s="168"/>
      <c r="BJ1149" s="168"/>
      <c r="BK1149" s="168"/>
      <c r="BL1149" s="168"/>
      <c r="BM1149" s="168"/>
    </row>
    <row r="1150">
      <c r="A1150" s="163"/>
      <c r="B1150" s="174"/>
      <c r="C1150" s="165"/>
      <c r="D1150" s="166"/>
      <c r="E1150" s="166"/>
      <c r="F1150" s="167"/>
      <c r="G1150" s="167"/>
      <c r="H1150" s="167"/>
      <c r="I1150" s="163"/>
      <c r="J1150" s="168"/>
      <c r="K1150" s="168"/>
      <c r="L1150" s="168"/>
      <c r="M1150" s="166"/>
      <c r="N1150" s="169"/>
      <c r="O1150" s="167"/>
      <c r="P1150" s="168"/>
      <c r="Q1150" s="169"/>
      <c r="R1150" s="168"/>
      <c r="S1150" s="168"/>
      <c r="T1150" s="168"/>
      <c r="U1150" s="168"/>
      <c r="V1150" s="168"/>
      <c r="W1150" s="168"/>
      <c r="X1150" s="168"/>
      <c r="Y1150" s="168"/>
      <c r="Z1150" s="168"/>
      <c r="AA1150" s="168"/>
      <c r="AB1150" s="168"/>
      <c r="AC1150" s="168"/>
      <c r="AD1150" s="168"/>
      <c r="AE1150" s="168"/>
      <c r="AF1150" s="168"/>
      <c r="AG1150" s="168"/>
      <c r="AH1150" s="168"/>
      <c r="AI1150" s="168"/>
      <c r="AJ1150" s="168"/>
      <c r="AK1150" s="168"/>
      <c r="AL1150" s="168"/>
      <c r="AM1150" s="168"/>
      <c r="AN1150" s="166"/>
      <c r="AO1150" s="168"/>
      <c r="AP1150" s="166"/>
      <c r="AQ1150" s="168"/>
      <c r="AR1150" s="168"/>
      <c r="AS1150" s="168"/>
      <c r="AT1150" s="168"/>
      <c r="AU1150" s="168"/>
      <c r="AV1150" s="168"/>
      <c r="AW1150" s="168"/>
      <c r="AX1150" s="168"/>
      <c r="AY1150" s="168"/>
      <c r="AZ1150" s="168"/>
      <c r="BA1150" s="166"/>
      <c r="BB1150" s="166"/>
      <c r="BC1150" s="169"/>
      <c r="BD1150" s="170"/>
      <c r="BE1150" s="171"/>
      <c r="BF1150" s="171"/>
      <c r="BG1150" s="171"/>
      <c r="BH1150" s="171"/>
      <c r="BI1150" s="168"/>
      <c r="BJ1150" s="168"/>
      <c r="BK1150" s="168"/>
      <c r="BL1150" s="168"/>
      <c r="BM1150" s="168"/>
    </row>
    <row r="1151">
      <c r="A1151" s="163"/>
      <c r="B1151" s="174"/>
      <c r="C1151" s="165"/>
      <c r="D1151" s="166"/>
      <c r="E1151" s="166"/>
      <c r="F1151" s="167"/>
      <c r="G1151" s="167"/>
      <c r="H1151" s="167"/>
      <c r="I1151" s="163"/>
      <c r="J1151" s="168"/>
      <c r="K1151" s="168"/>
      <c r="L1151" s="168"/>
      <c r="M1151" s="166"/>
      <c r="N1151" s="169"/>
      <c r="O1151" s="167"/>
      <c r="P1151" s="168"/>
      <c r="Q1151" s="169"/>
      <c r="R1151" s="168"/>
      <c r="S1151" s="168"/>
      <c r="T1151" s="168"/>
      <c r="U1151" s="168"/>
      <c r="V1151" s="168"/>
      <c r="W1151" s="168"/>
      <c r="X1151" s="168"/>
      <c r="Y1151" s="168"/>
      <c r="Z1151" s="168"/>
      <c r="AA1151" s="168"/>
      <c r="AB1151" s="168"/>
      <c r="AC1151" s="168"/>
      <c r="AD1151" s="168"/>
      <c r="AE1151" s="168"/>
      <c r="AF1151" s="168"/>
      <c r="AG1151" s="168"/>
      <c r="AH1151" s="168"/>
      <c r="AI1151" s="168"/>
      <c r="AJ1151" s="168"/>
      <c r="AK1151" s="168"/>
      <c r="AL1151" s="168"/>
      <c r="AM1151" s="168"/>
      <c r="AN1151" s="166"/>
      <c r="AO1151" s="168"/>
      <c r="AP1151" s="166"/>
      <c r="AQ1151" s="168"/>
      <c r="AR1151" s="168"/>
      <c r="AS1151" s="168"/>
      <c r="AT1151" s="168"/>
      <c r="AU1151" s="168"/>
      <c r="AV1151" s="168"/>
      <c r="AW1151" s="168"/>
      <c r="AX1151" s="168"/>
      <c r="AY1151" s="168"/>
      <c r="AZ1151" s="168"/>
      <c r="BA1151" s="166"/>
      <c r="BB1151" s="166"/>
      <c r="BC1151" s="169"/>
      <c r="BD1151" s="170"/>
      <c r="BE1151" s="171"/>
      <c r="BF1151" s="171"/>
      <c r="BG1151" s="171"/>
      <c r="BH1151" s="171"/>
      <c r="BI1151" s="168"/>
      <c r="BJ1151" s="168"/>
      <c r="BK1151" s="168"/>
      <c r="BL1151" s="168"/>
      <c r="BM1151" s="168"/>
    </row>
    <row r="1152">
      <c r="A1152" s="163"/>
      <c r="B1152" s="174"/>
      <c r="C1152" s="165"/>
      <c r="D1152" s="166"/>
      <c r="E1152" s="166"/>
      <c r="F1152" s="167"/>
      <c r="G1152" s="167"/>
      <c r="H1152" s="167"/>
      <c r="I1152" s="163"/>
      <c r="J1152" s="168"/>
      <c r="K1152" s="168"/>
      <c r="L1152" s="168"/>
      <c r="M1152" s="166"/>
      <c r="N1152" s="169"/>
      <c r="O1152" s="167"/>
      <c r="P1152" s="168"/>
      <c r="Q1152" s="169"/>
      <c r="R1152" s="168"/>
      <c r="S1152" s="168"/>
      <c r="T1152" s="168"/>
      <c r="U1152" s="168"/>
      <c r="V1152" s="168"/>
      <c r="W1152" s="168"/>
      <c r="X1152" s="168"/>
      <c r="Y1152" s="168"/>
      <c r="Z1152" s="168"/>
      <c r="AA1152" s="168"/>
      <c r="AB1152" s="168"/>
      <c r="AC1152" s="168"/>
      <c r="AD1152" s="168"/>
      <c r="AE1152" s="168"/>
      <c r="AF1152" s="168"/>
      <c r="AG1152" s="168"/>
      <c r="AH1152" s="168"/>
      <c r="AI1152" s="168"/>
      <c r="AJ1152" s="168"/>
      <c r="AK1152" s="168"/>
      <c r="AL1152" s="168"/>
      <c r="AM1152" s="168"/>
      <c r="AN1152" s="166"/>
      <c r="AO1152" s="168"/>
      <c r="AP1152" s="166"/>
      <c r="AQ1152" s="168"/>
      <c r="AR1152" s="168"/>
      <c r="AS1152" s="168"/>
      <c r="AT1152" s="168"/>
      <c r="AU1152" s="168"/>
      <c r="AV1152" s="168"/>
      <c r="AW1152" s="168"/>
      <c r="AX1152" s="168"/>
      <c r="AY1152" s="168"/>
      <c r="AZ1152" s="168"/>
      <c r="BA1152" s="166"/>
      <c r="BB1152" s="166"/>
      <c r="BC1152" s="169"/>
      <c r="BD1152" s="170"/>
      <c r="BE1152" s="171"/>
      <c r="BF1152" s="171"/>
      <c r="BG1152" s="171"/>
      <c r="BH1152" s="171"/>
      <c r="BI1152" s="168"/>
      <c r="BJ1152" s="168"/>
      <c r="BK1152" s="168"/>
      <c r="BL1152" s="168"/>
      <c r="BM1152" s="168"/>
    </row>
    <row r="1153">
      <c r="A1153" s="163"/>
      <c r="B1153" s="174"/>
      <c r="C1153" s="165"/>
      <c r="D1153" s="166"/>
      <c r="E1153" s="166"/>
      <c r="F1153" s="167"/>
      <c r="G1153" s="167"/>
      <c r="H1153" s="167"/>
      <c r="I1153" s="163"/>
      <c r="J1153" s="168"/>
      <c r="K1153" s="168"/>
      <c r="L1153" s="168"/>
      <c r="M1153" s="166"/>
      <c r="N1153" s="169"/>
      <c r="O1153" s="167"/>
      <c r="P1153" s="168"/>
      <c r="Q1153" s="169"/>
      <c r="R1153" s="168"/>
      <c r="S1153" s="168"/>
      <c r="T1153" s="168"/>
      <c r="U1153" s="168"/>
      <c r="V1153" s="168"/>
      <c r="W1153" s="168"/>
      <c r="X1153" s="168"/>
      <c r="Y1153" s="168"/>
      <c r="Z1153" s="168"/>
      <c r="AA1153" s="168"/>
      <c r="AB1153" s="168"/>
      <c r="AC1153" s="168"/>
      <c r="AD1153" s="168"/>
      <c r="AE1153" s="168"/>
      <c r="AF1153" s="168"/>
      <c r="AG1153" s="168"/>
      <c r="AH1153" s="168"/>
      <c r="AI1153" s="168"/>
      <c r="AJ1153" s="168"/>
      <c r="AK1153" s="168"/>
      <c r="AL1153" s="168"/>
      <c r="AM1153" s="168"/>
      <c r="AN1153" s="166"/>
      <c r="AO1153" s="168"/>
      <c r="AP1153" s="166"/>
      <c r="AQ1153" s="168"/>
      <c r="AR1153" s="168"/>
      <c r="AS1153" s="168"/>
      <c r="AT1153" s="168"/>
      <c r="AU1153" s="168"/>
      <c r="AV1153" s="168"/>
      <c r="AW1153" s="168"/>
      <c r="AX1153" s="168"/>
      <c r="AY1153" s="168"/>
      <c r="AZ1153" s="168"/>
      <c r="BA1153" s="166"/>
      <c r="BB1153" s="166"/>
      <c r="BC1153" s="169"/>
      <c r="BD1153" s="170"/>
      <c r="BE1153" s="171"/>
      <c r="BF1153" s="171"/>
      <c r="BG1153" s="171"/>
      <c r="BH1153" s="171"/>
      <c r="BI1153" s="168"/>
      <c r="BJ1153" s="168"/>
      <c r="BK1153" s="168"/>
      <c r="BL1153" s="168"/>
      <c r="BM1153" s="168"/>
    </row>
    <row r="1154">
      <c r="A1154" s="163"/>
      <c r="B1154" s="174"/>
      <c r="C1154" s="165"/>
      <c r="D1154" s="166"/>
      <c r="E1154" s="166"/>
      <c r="F1154" s="167"/>
      <c r="G1154" s="167"/>
      <c r="H1154" s="167"/>
      <c r="I1154" s="163"/>
      <c r="J1154" s="168"/>
      <c r="K1154" s="168"/>
      <c r="L1154" s="168"/>
      <c r="M1154" s="166"/>
      <c r="N1154" s="169"/>
      <c r="O1154" s="167"/>
      <c r="P1154" s="168"/>
      <c r="Q1154" s="169"/>
      <c r="R1154" s="168"/>
      <c r="S1154" s="168"/>
      <c r="T1154" s="168"/>
      <c r="U1154" s="168"/>
      <c r="V1154" s="168"/>
      <c r="W1154" s="168"/>
      <c r="X1154" s="168"/>
      <c r="Y1154" s="168"/>
      <c r="Z1154" s="168"/>
      <c r="AA1154" s="168"/>
      <c r="AB1154" s="168"/>
      <c r="AC1154" s="168"/>
      <c r="AD1154" s="168"/>
      <c r="AE1154" s="168"/>
      <c r="AF1154" s="168"/>
      <c r="AG1154" s="168"/>
      <c r="AH1154" s="168"/>
      <c r="AI1154" s="168"/>
      <c r="AJ1154" s="168"/>
      <c r="AK1154" s="168"/>
      <c r="AL1154" s="168"/>
      <c r="AM1154" s="168"/>
      <c r="AN1154" s="166"/>
      <c r="AO1154" s="168"/>
      <c r="AP1154" s="166"/>
      <c r="AQ1154" s="168"/>
      <c r="AR1154" s="168"/>
      <c r="AS1154" s="168"/>
      <c r="AT1154" s="168"/>
      <c r="AU1154" s="168"/>
      <c r="AV1154" s="168"/>
      <c r="AW1154" s="168"/>
      <c r="AX1154" s="168"/>
      <c r="AY1154" s="168"/>
      <c r="AZ1154" s="168"/>
      <c r="BA1154" s="166"/>
      <c r="BB1154" s="166"/>
      <c r="BC1154" s="169"/>
      <c r="BD1154" s="170"/>
      <c r="BE1154" s="171"/>
      <c r="BF1154" s="171"/>
      <c r="BG1154" s="171"/>
      <c r="BH1154" s="171"/>
      <c r="BI1154" s="168"/>
      <c r="BJ1154" s="168"/>
      <c r="BK1154" s="168"/>
      <c r="BL1154" s="168"/>
      <c r="BM1154" s="168"/>
    </row>
    <row r="1155">
      <c r="A1155" s="163"/>
      <c r="B1155" s="174"/>
      <c r="C1155" s="165"/>
      <c r="D1155" s="166"/>
      <c r="E1155" s="166"/>
      <c r="F1155" s="167"/>
      <c r="G1155" s="167"/>
      <c r="H1155" s="167"/>
      <c r="I1155" s="163"/>
      <c r="J1155" s="168"/>
      <c r="K1155" s="168"/>
      <c r="L1155" s="168"/>
      <c r="M1155" s="166"/>
      <c r="N1155" s="169"/>
      <c r="O1155" s="167"/>
      <c r="P1155" s="168"/>
      <c r="Q1155" s="169"/>
      <c r="R1155" s="168"/>
      <c r="S1155" s="168"/>
      <c r="T1155" s="168"/>
      <c r="U1155" s="168"/>
      <c r="V1155" s="168"/>
      <c r="W1155" s="168"/>
      <c r="X1155" s="168"/>
      <c r="Y1155" s="168"/>
      <c r="Z1155" s="168"/>
      <c r="AA1155" s="168"/>
      <c r="AB1155" s="168"/>
      <c r="AC1155" s="168"/>
      <c r="AD1155" s="168"/>
      <c r="AE1155" s="168"/>
      <c r="AF1155" s="168"/>
      <c r="AG1155" s="168"/>
      <c r="AH1155" s="168"/>
      <c r="AI1155" s="168"/>
      <c r="AJ1155" s="168"/>
      <c r="AK1155" s="168"/>
      <c r="AL1155" s="168"/>
      <c r="AM1155" s="168"/>
      <c r="AN1155" s="166"/>
      <c r="AO1155" s="168"/>
      <c r="AP1155" s="166"/>
      <c r="AQ1155" s="168"/>
      <c r="AR1155" s="168"/>
      <c r="AS1155" s="168"/>
      <c r="AT1155" s="168"/>
      <c r="AU1155" s="168"/>
      <c r="AV1155" s="168"/>
      <c r="AW1155" s="168"/>
      <c r="AX1155" s="168"/>
      <c r="AY1155" s="168"/>
      <c r="AZ1155" s="168"/>
      <c r="BA1155" s="166"/>
      <c r="BB1155" s="166"/>
      <c r="BC1155" s="169"/>
      <c r="BD1155" s="170"/>
      <c r="BE1155" s="171"/>
      <c r="BF1155" s="171"/>
      <c r="BG1155" s="171"/>
      <c r="BH1155" s="171"/>
      <c r="BI1155" s="168"/>
      <c r="BJ1155" s="168"/>
      <c r="BK1155" s="168"/>
      <c r="BL1155" s="168"/>
      <c r="BM1155" s="168"/>
    </row>
    <row r="1156">
      <c r="A1156" s="163"/>
      <c r="B1156" s="174"/>
      <c r="C1156" s="165"/>
      <c r="D1156" s="166"/>
      <c r="E1156" s="166"/>
      <c r="F1156" s="167"/>
      <c r="G1156" s="167"/>
      <c r="H1156" s="167"/>
      <c r="I1156" s="163"/>
      <c r="J1156" s="168"/>
      <c r="K1156" s="168"/>
      <c r="L1156" s="168"/>
      <c r="M1156" s="166"/>
      <c r="N1156" s="169"/>
      <c r="O1156" s="167"/>
      <c r="P1156" s="168"/>
      <c r="Q1156" s="169"/>
      <c r="R1156" s="168"/>
      <c r="S1156" s="168"/>
      <c r="T1156" s="168"/>
      <c r="U1156" s="168"/>
      <c r="V1156" s="168"/>
      <c r="W1156" s="168"/>
      <c r="X1156" s="168"/>
      <c r="Y1156" s="168"/>
      <c r="Z1156" s="168"/>
      <c r="AA1156" s="168"/>
      <c r="AB1156" s="168"/>
      <c r="AC1156" s="168"/>
      <c r="AD1156" s="168"/>
      <c r="AE1156" s="168"/>
      <c r="AF1156" s="168"/>
      <c r="AG1156" s="168"/>
      <c r="AH1156" s="168"/>
      <c r="AI1156" s="168"/>
      <c r="AJ1156" s="168"/>
      <c r="AK1156" s="168"/>
      <c r="AL1156" s="168"/>
      <c r="AM1156" s="168"/>
      <c r="AN1156" s="166"/>
      <c r="AO1156" s="168"/>
      <c r="AP1156" s="166"/>
      <c r="AQ1156" s="168"/>
      <c r="AR1156" s="168"/>
      <c r="AS1156" s="168"/>
      <c r="AT1156" s="168"/>
      <c r="AU1156" s="168"/>
      <c r="AV1156" s="168"/>
      <c r="AW1156" s="168"/>
      <c r="AX1156" s="168"/>
      <c r="AY1156" s="168"/>
      <c r="AZ1156" s="168"/>
      <c r="BA1156" s="166"/>
      <c r="BB1156" s="166"/>
      <c r="BC1156" s="169"/>
      <c r="BD1156" s="170"/>
      <c r="BE1156" s="171"/>
      <c r="BF1156" s="171"/>
      <c r="BG1156" s="171"/>
      <c r="BH1156" s="171"/>
      <c r="BI1156" s="168"/>
      <c r="BJ1156" s="168"/>
      <c r="BK1156" s="168"/>
      <c r="BL1156" s="168"/>
      <c r="BM1156" s="168"/>
    </row>
    <row r="1157">
      <c r="A1157" s="163"/>
      <c r="B1157" s="174"/>
      <c r="C1157" s="165"/>
      <c r="D1157" s="166"/>
      <c r="E1157" s="166"/>
      <c r="F1157" s="167"/>
      <c r="G1157" s="167"/>
      <c r="H1157" s="167"/>
      <c r="I1157" s="163"/>
      <c r="J1157" s="168"/>
      <c r="K1157" s="168"/>
      <c r="L1157" s="168"/>
      <c r="M1157" s="166"/>
      <c r="N1157" s="169"/>
      <c r="O1157" s="167"/>
      <c r="P1157" s="168"/>
      <c r="Q1157" s="169"/>
      <c r="R1157" s="168"/>
      <c r="S1157" s="168"/>
      <c r="T1157" s="168"/>
      <c r="U1157" s="168"/>
      <c r="V1157" s="168"/>
      <c r="W1157" s="168"/>
      <c r="X1157" s="168"/>
      <c r="Y1157" s="168"/>
      <c r="Z1157" s="168"/>
      <c r="AA1157" s="168"/>
      <c r="AB1157" s="168"/>
      <c r="AC1157" s="168"/>
      <c r="AD1157" s="168"/>
      <c r="AE1157" s="168"/>
      <c r="AF1157" s="168"/>
      <c r="AG1157" s="168"/>
      <c r="AH1157" s="168"/>
      <c r="AI1157" s="168"/>
      <c r="AJ1157" s="168"/>
      <c r="AK1157" s="168"/>
      <c r="AL1157" s="168"/>
      <c r="AM1157" s="168"/>
      <c r="AN1157" s="166"/>
      <c r="AO1157" s="168"/>
      <c r="AP1157" s="166"/>
      <c r="AQ1157" s="168"/>
      <c r="AR1157" s="168"/>
      <c r="AS1157" s="168"/>
      <c r="AT1157" s="168"/>
      <c r="AU1157" s="168"/>
      <c r="AV1157" s="168"/>
      <c r="AW1157" s="168"/>
      <c r="AX1157" s="168"/>
      <c r="AY1157" s="168"/>
      <c r="AZ1157" s="168"/>
      <c r="BA1157" s="166"/>
      <c r="BB1157" s="166"/>
      <c r="BC1157" s="169"/>
      <c r="BD1157" s="170"/>
      <c r="BE1157" s="171"/>
      <c r="BF1157" s="171"/>
      <c r="BG1157" s="171"/>
      <c r="BH1157" s="171"/>
      <c r="BI1157" s="168"/>
      <c r="BJ1157" s="168"/>
      <c r="BK1157" s="168"/>
      <c r="BL1157" s="168"/>
      <c r="BM1157" s="168"/>
    </row>
    <row r="1158">
      <c r="A1158" s="163"/>
      <c r="B1158" s="174"/>
      <c r="C1158" s="165"/>
      <c r="D1158" s="166"/>
      <c r="E1158" s="166"/>
      <c r="F1158" s="167"/>
      <c r="G1158" s="167"/>
      <c r="H1158" s="167"/>
      <c r="I1158" s="163"/>
      <c r="J1158" s="168"/>
      <c r="K1158" s="168"/>
      <c r="L1158" s="168"/>
      <c r="M1158" s="166"/>
      <c r="N1158" s="169"/>
      <c r="O1158" s="167"/>
      <c r="P1158" s="168"/>
      <c r="Q1158" s="169"/>
      <c r="R1158" s="168"/>
      <c r="S1158" s="168"/>
      <c r="T1158" s="168"/>
      <c r="U1158" s="168"/>
      <c r="V1158" s="168"/>
      <c r="W1158" s="168"/>
      <c r="X1158" s="168"/>
      <c r="Y1158" s="168"/>
      <c r="Z1158" s="168"/>
      <c r="AA1158" s="168"/>
      <c r="AB1158" s="168"/>
      <c r="AC1158" s="168"/>
      <c r="AD1158" s="168"/>
      <c r="AE1158" s="168"/>
      <c r="AF1158" s="168"/>
      <c r="AG1158" s="168"/>
      <c r="AH1158" s="168"/>
      <c r="AI1158" s="168"/>
      <c r="AJ1158" s="168"/>
      <c r="AK1158" s="168"/>
      <c r="AL1158" s="168"/>
      <c r="AM1158" s="168"/>
      <c r="AN1158" s="166"/>
      <c r="AO1158" s="168"/>
      <c r="AP1158" s="166"/>
      <c r="AQ1158" s="168"/>
      <c r="AR1158" s="168"/>
      <c r="AS1158" s="168"/>
      <c r="AT1158" s="168"/>
      <c r="AU1158" s="168"/>
      <c r="AV1158" s="168"/>
      <c r="AW1158" s="168"/>
      <c r="AX1158" s="168"/>
      <c r="AY1158" s="168"/>
      <c r="AZ1158" s="168"/>
      <c r="BA1158" s="166"/>
      <c r="BB1158" s="166"/>
      <c r="BC1158" s="169"/>
      <c r="BD1158" s="170"/>
      <c r="BE1158" s="171"/>
      <c r="BF1158" s="171"/>
      <c r="BG1158" s="171"/>
      <c r="BH1158" s="171"/>
      <c r="BI1158" s="168"/>
      <c r="BJ1158" s="168"/>
      <c r="BK1158" s="168"/>
      <c r="BL1158" s="168"/>
      <c r="BM1158" s="168"/>
    </row>
    <row r="1159">
      <c r="A1159" s="163"/>
      <c r="B1159" s="174"/>
      <c r="C1159" s="165"/>
      <c r="D1159" s="166"/>
      <c r="E1159" s="166"/>
      <c r="F1159" s="167"/>
      <c r="G1159" s="167"/>
      <c r="H1159" s="167"/>
      <c r="I1159" s="163"/>
      <c r="J1159" s="168"/>
      <c r="K1159" s="168"/>
      <c r="L1159" s="168"/>
      <c r="M1159" s="166"/>
      <c r="N1159" s="169"/>
      <c r="O1159" s="167"/>
      <c r="P1159" s="168"/>
      <c r="Q1159" s="169"/>
      <c r="R1159" s="168"/>
      <c r="S1159" s="168"/>
      <c r="T1159" s="168"/>
      <c r="U1159" s="168"/>
      <c r="V1159" s="168"/>
      <c r="W1159" s="168"/>
      <c r="X1159" s="168"/>
      <c r="Y1159" s="168"/>
      <c r="Z1159" s="168"/>
      <c r="AA1159" s="168"/>
      <c r="AB1159" s="168"/>
      <c r="AC1159" s="168"/>
      <c r="AD1159" s="168"/>
      <c r="AE1159" s="168"/>
      <c r="AF1159" s="168"/>
      <c r="AG1159" s="168"/>
      <c r="AH1159" s="168"/>
      <c r="AI1159" s="168"/>
      <c r="AJ1159" s="168"/>
      <c r="AK1159" s="168"/>
      <c r="AL1159" s="168"/>
      <c r="AM1159" s="168"/>
      <c r="AN1159" s="166"/>
      <c r="AO1159" s="168"/>
      <c r="AP1159" s="166"/>
      <c r="AQ1159" s="168"/>
      <c r="AR1159" s="168"/>
      <c r="AS1159" s="168"/>
      <c r="AT1159" s="168"/>
      <c r="AU1159" s="168"/>
      <c r="AV1159" s="168"/>
      <c r="AW1159" s="168"/>
      <c r="AX1159" s="168"/>
      <c r="AY1159" s="168"/>
      <c r="AZ1159" s="168"/>
      <c r="BA1159" s="166"/>
      <c r="BB1159" s="166"/>
      <c r="BC1159" s="169"/>
      <c r="BD1159" s="170"/>
      <c r="BE1159" s="171"/>
      <c r="BF1159" s="171"/>
      <c r="BG1159" s="171"/>
      <c r="BH1159" s="171"/>
      <c r="BI1159" s="168"/>
      <c r="BJ1159" s="168"/>
      <c r="BK1159" s="168"/>
      <c r="BL1159" s="168"/>
      <c r="BM1159" s="168"/>
    </row>
    <row r="1160">
      <c r="A1160" s="163"/>
      <c r="B1160" s="174"/>
      <c r="C1160" s="165"/>
      <c r="D1160" s="166"/>
      <c r="E1160" s="166"/>
      <c r="F1160" s="167"/>
      <c r="G1160" s="167"/>
      <c r="H1160" s="167"/>
      <c r="I1160" s="163"/>
      <c r="J1160" s="168"/>
      <c r="K1160" s="168"/>
      <c r="L1160" s="168"/>
      <c r="M1160" s="166"/>
      <c r="N1160" s="169"/>
      <c r="O1160" s="167"/>
      <c r="P1160" s="168"/>
      <c r="Q1160" s="169"/>
      <c r="R1160" s="168"/>
      <c r="S1160" s="168"/>
      <c r="T1160" s="168"/>
      <c r="U1160" s="168"/>
      <c r="V1160" s="168"/>
      <c r="W1160" s="168"/>
      <c r="X1160" s="168"/>
      <c r="Y1160" s="168"/>
      <c r="Z1160" s="168"/>
      <c r="AA1160" s="168"/>
      <c r="AB1160" s="168"/>
      <c r="AC1160" s="168"/>
      <c r="AD1160" s="168"/>
      <c r="AE1160" s="168"/>
      <c r="AF1160" s="168"/>
      <c r="AG1160" s="168"/>
      <c r="AH1160" s="168"/>
      <c r="AI1160" s="168"/>
      <c r="AJ1160" s="168"/>
      <c r="AK1160" s="168"/>
      <c r="AL1160" s="168"/>
      <c r="AM1160" s="168"/>
      <c r="AN1160" s="166"/>
      <c r="AO1160" s="168"/>
      <c r="AP1160" s="166"/>
      <c r="AQ1160" s="168"/>
      <c r="AR1160" s="168"/>
      <c r="AS1160" s="168"/>
      <c r="AT1160" s="168"/>
      <c r="AU1160" s="168"/>
      <c r="AV1160" s="168"/>
      <c r="AW1160" s="168"/>
      <c r="AX1160" s="168"/>
      <c r="AY1160" s="168"/>
      <c r="AZ1160" s="168"/>
      <c r="BA1160" s="166"/>
      <c r="BB1160" s="166"/>
      <c r="BC1160" s="169"/>
      <c r="BD1160" s="170"/>
      <c r="BE1160" s="171"/>
      <c r="BF1160" s="171"/>
      <c r="BG1160" s="171"/>
      <c r="BH1160" s="171"/>
      <c r="BI1160" s="168"/>
      <c r="BJ1160" s="168"/>
      <c r="BK1160" s="168"/>
      <c r="BL1160" s="168"/>
      <c r="BM1160" s="168"/>
    </row>
    <row r="1161">
      <c r="A1161" s="163"/>
      <c r="B1161" s="174"/>
      <c r="C1161" s="165"/>
      <c r="D1161" s="166"/>
      <c r="E1161" s="166"/>
      <c r="F1161" s="167"/>
      <c r="G1161" s="167"/>
      <c r="H1161" s="167"/>
      <c r="I1161" s="163"/>
      <c r="J1161" s="168"/>
      <c r="K1161" s="168"/>
      <c r="L1161" s="168"/>
      <c r="M1161" s="166"/>
      <c r="N1161" s="169"/>
      <c r="O1161" s="167"/>
      <c r="P1161" s="168"/>
      <c r="Q1161" s="169"/>
      <c r="R1161" s="168"/>
      <c r="S1161" s="168"/>
      <c r="T1161" s="168"/>
      <c r="U1161" s="168"/>
      <c r="V1161" s="168"/>
      <c r="W1161" s="168"/>
      <c r="X1161" s="168"/>
      <c r="Y1161" s="168"/>
      <c r="Z1161" s="168"/>
      <c r="AA1161" s="168"/>
      <c r="AB1161" s="168"/>
      <c r="AC1161" s="168"/>
      <c r="AD1161" s="168"/>
      <c r="AE1161" s="168"/>
      <c r="AF1161" s="168"/>
      <c r="AG1161" s="168"/>
      <c r="AH1161" s="168"/>
      <c r="AI1161" s="168"/>
      <c r="AJ1161" s="168"/>
      <c r="AK1161" s="168"/>
      <c r="AL1161" s="168"/>
      <c r="AM1161" s="168"/>
      <c r="AN1161" s="166"/>
      <c r="AO1161" s="168"/>
      <c r="AP1161" s="166"/>
      <c r="AQ1161" s="168"/>
      <c r="AR1161" s="168"/>
      <c r="AS1161" s="168"/>
      <c r="AT1161" s="168"/>
      <c r="AU1161" s="168"/>
      <c r="AV1161" s="168"/>
      <c r="AW1161" s="168"/>
      <c r="AX1161" s="168"/>
      <c r="AY1161" s="168"/>
      <c r="AZ1161" s="168"/>
      <c r="BA1161" s="166"/>
      <c r="BB1161" s="166"/>
      <c r="BC1161" s="169"/>
      <c r="BD1161" s="170"/>
      <c r="BE1161" s="171"/>
      <c r="BF1161" s="171"/>
      <c r="BG1161" s="171"/>
      <c r="BH1161" s="171"/>
      <c r="BI1161" s="168"/>
      <c r="BJ1161" s="168"/>
      <c r="BK1161" s="168"/>
      <c r="BL1161" s="168"/>
      <c r="BM1161" s="168"/>
    </row>
    <row r="1162">
      <c r="A1162" s="163"/>
      <c r="B1162" s="174"/>
      <c r="C1162" s="165"/>
      <c r="D1162" s="166"/>
      <c r="E1162" s="166"/>
      <c r="F1162" s="167"/>
      <c r="G1162" s="167"/>
      <c r="H1162" s="167"/>
      <c r="I1162" s="163"/>
      <c r="J1162" s="168"/>
      <c r="K1162" s="168"/>
      <c r="L1162" s="168"/>
      <c r="M1162" s="166"/>
      <c r="N1162" s="169"/>
      <c r="O1162" s="167"/>
      <c r="P1162" s="168"/>
      <c r="Q1162" s="169"/>
      <c r="R1162" s="168"/>
      <c r="S1162" s="168"/>
      <c r="T1162" s="168"/>
      <c r="U1162" s="168"/>
      <c r="V1162" s="168"/>
      <c r="W1162" s="168"/>
      <c r="X1162" s="168"/>
      <c r="Y1162" s="168"/>
      <c r="Z1162" s="168"/>
      <c r="AA1162" s="168"/>
      <c r="AB1162" s="168"/>
      <c r="AC1162" s="168"/>
      <c r="AD1162" s="168"/>
      <c r="AE1162" s="168"/>
      <c r="AF1162" s="168"/>
      <c r="AG1162" s="168"/>
      <c r="AH1162" s="168"/>
      <c r="AI1162" s="168"/>
      <c r="AJ1162" s="168"/>
      <c r="AK1162" s="168"/>
      <c r="AL1162" s="168"/>
      <c r="AM1162" s="168"/>
      <c r="AN1162" s="166"/>
      <c r="AO1162" s="168"/>
      <c r="AP1162" s="166"/>
      <c r="AQ1162" s="168"/>
      <c r="AR1162" s="168"/>
      <c r="AS1162" s="168"/>
      <c r="AT1162" s="168"/>
      <c r="AU1162" s="168"/>
      <c r="AV1162" s="168"/>
      <c r="AW1162" s="168"/>
      <c r="AX1162" s="168"/>
      <c r="AY1162" s="168"/>
      <c r="AZ1162" s="168"/>
      <c r="BA1162" s="166"/>
      <c r="BB1162" s="166"/>
      <c r="BC1162" s="169"/>
      <c r="BD1162" s="170"/>
      <c r="BE1162" s="171"/>
      <c r="BF1162" s="171"/>
      <c r="BG1162" s="171"/>
      <c r="BH1162" s="171"/>
      <c r="BI1162" s="168"/>
      <c r="BJ1162" s="168"/>
      <c r="BK1162" s="168"/>
      <c r="BL1162" s="168"/>
      <c r="BM1162" s="168"/>
    </row>
    <row r="1163">
      <c r="A1163" s="163"/>
      <c r="B1163" s="174"/>
      <c r="C1163" s="165"/>
      <c r="D1163" s="166"/>
      <c r="E1163" s="166"/>
      <c r="F1163" s="167"/>
      <c r="G1163" s="167"/>
      <c r="H1163" s="167"/>
      <c r="I1163" s="163"/>
      <c r="J1163" s="168"/>
      <c r="K1163" s="168"/>
      <c r="L1163" s="168"/>
      <c r="M1163" s="166"/>
      <c r="N1163" s="169"/>
      <c r="O1163" s="167"/>
      <c r="P1163" s="168"/>
      <c r="Q1163" s="169"/>
      <c r="R1163" s="168"/>
      <c r="S1163" s="168"/>
      <c r="T1163" s="168"/>
      <c r="U1163" s="168"/>
      <c r="V1163" s="168"/>
      <c r="W1163" s="168"/>
      <c r="X1163" s="168"/>
      <c r="Y1163" s="168"/>
      <c r="Z1163" s="168"/>
      <c r="AA1163" s="168"/>
      <c r="AB1163" s="168"/>
      <c r="AC1163" s="168"/>
      <c r="AD1163" s="168"/>
      <c r="AE1163" s="168"/>
      <c r="AF1163" s="168"/>
      <c r="AG1163" s="168"/>
      <c r="AH1163" s="168"/>
      <c r="AI1163" s="168"/>
      <c r="AJ1163" s="168"/>
      <c r="AK1163" s="168"/>
      <c r="AL1163" s="168"/>
      <c r="AM1163" s="168"/>
      <c r="AN1163" s="166"/>
      <c r="AO1163" s="168"/>
      <c r="AP1163" s="166"/>
      <c r="AQ1163" s="168"/>
      <c r="AR1163" s="168"/>
      <c r="AS1163" s="168"/>
      <c r="AT1163" s="168"/>
      <c r="AU1163" s="168"/>
      <c r="AV1163" s="168"/>
      <c r="AW1163" s="168"/>
      <c r="AX1163" s="168"/>
      <c r="AY1163" s="168"/>
      <c r="AZ1163" s="168"/>
      <c r="BA1163" s="166"/>
      <c r="BB1163" s="166"/>
      <c r="BC1163" s="169"/>
      <c r="BD1163" s="170"/>
      <c r="BE1163" s="171"/>
      <c r="BF1163" s="171"/>
      <c r="BG1163" s="171"/>
      <c r="BH1163" s="171"/>
      <c r="BI1163" s="168"/>
      <c r="BJ1163" s="168"/>
      <c r="BK1163" s="168"/>
      <c r="BL1163" s="168"/>
      <c r="BM1163" s="168"/>
    </row>
    <row r="1164">
      <c r="A1164" s="163"/>
      <c r="B1164" s="174"/>
      <c r="C1164" s="165"/>
      <c r="D1164" s="166"/>
      <c r="E1164" s="166"/>
      <c r="F1164" s="167"/>
      <c r="G1164" s="167"/>
      <c r="H1164" s="167"/>
      <c r="I1164" s="163"/>
      <c r="J1164" s="168"/>
      <c r="K1164" s="168"/>
      <c r="L1164" s="168"/>
      <c r="M1164" s="166"/>
      <c r="N1164" s="169"/>
      <c r="O1164" s="167"/>
      <c r="P1164" s="168"/>
      <c r="Q1164" s="169"/>
      <c r="R1164" s="168"/>
      <c r="S1164" s="168"/>
      <c r="T1164" s="168"/>
      <c r="U1164" s="168"/>
      <c r="V1164" s="168"/>
      <c r="W1164" s="168"/>
      <c r="X1164" s="168"/>
      <c r="Y1164" s="168"/>
      <c r="Z1164" s="168"/>
      <c r="AA1164" s="168"/>
      <c r="AB1164" s="168"/>
      <c r="AC1164" s="168"/>
      <c r="AD1164" s="168"/>
      <c r="AE1164" s="168"/>
      <c r="AF1164" s="168"/>
      <c r="AG1164" s="168"/>
      <c r="AH1164" s="168"/>
      <c r="AI1164" s="168"/>
      <c r="AJ1164" s="168"/>
      <c r="AK1164" s="168"/>
      <c r="AL1164" s="168"/>
      <c r="AM1164" s="168"/>
      <c r="AN1164" s="166"/>
      <c r="AO1164" s="168"/>
      <c r="AP1164" s="166"/>
      <c r="AQ1164" s="168"/>
      <c r="AR1164" s="168"/>
      <c r="AS1164" s="168"/>
      <c r="AT1164" s="168"/>
      <c r="AU1164" s="168"/>
      <c r="AV1164" s="168"/>
      <c r="AW1164" s="168"/>
      <c r="AX1164" s="168"/>
      <c r="AY1164" s="168"/>
      <c r="AZ1164" s="168"/>
      <c r="BA1164" s="166"/>
      <c r="BB1164" s="166"/>
      <c r="BC1164" s="169"/>
      <c r="BD1164" s="170"/>
      <c r="BE1164" s="171"/>
      <c r="BF1164" s="171"/>
      <c r="BG1164" s="171"/>
      <c r="BH1164" s="171"/>
      <c r="BI1164" s="168"/>
      <c r="BJ1164" s="168"/>
      <c r="BK1164" s="168"/>
      <c r="BL1164" s="168"/>
      <c r="BM1164" s="168"/>
    </row>
    <row r="1165">
      <c r="A1165" s="163"/>
      <c r="B1165" s="174"/>
      <c r="C1165" s="165"/>
      <c r="D1165" s="166"/>
      <c r="E1165" s="166"/>
      <c r="F1165" s="167"/>
      <c r="G1165" s="167"/>
      <c r="H1165" s="167"/>
      <c r="I1165" s="163"/>
      <c r="J1165" s="168"/>
      <c r="K1165" s="168"/>
      <c r="L1165" s="168"/>
      <c r="M1165" s="166"/>
      <c r="N1165" s="169"/>
      <c r="O1165" s="167"/>
      <c r="P1165" s="168"/>
      <c r="Q1165" s="169"/>
      <c r="R1165" s="168"/>
      <c r="S1165" s="168"/>
      <c r="T1165" s="168"/>
      <c r="U1165" s="168"/>
      <c r="V1165" s="168"/>
      <c r="W1165" s="168"/>
      <c r="X1165" s="168"/>
      <c r="Y1165" s="168"/>
      <c r="Z1165" s="168"/>
      <c r="AA1165" s="168"/>
      <c r="AB1165" s="168"/>
      <c r="AC1165" s="168"/>
      <c r="AD1165" s="168"/>
      <c r="AE1165" s="168"/>
      <c r="AF1165" s="168"/>
      <c r="AG1165" s="168"/>
      <c r="AH1165" s="168"/>
      <c r="AI1165" s="168"/>
      <c r="AJ1165" s="168"/>
      <c r="AK1165" s="168"/>
      <c r="AL1165" s="168"/>
      <c r="AM1165" s="168"/>
      <c r="AN1165" s="166"/>
      <c r="AO1165" s="168"/>
      <c r="AP1165" s="166"/>
      <c r="AQ1165" s="168"/>
      <c r="AR1165" s="168"/>
      <c r="AS1165" s="168"/>
      <c r="AT1165" s="168"/>
      <c r="AU1165" s="168"/>
      <c r="AV1165" s="168"/>
      <c r="AW1165" s="168"/>
      <c r="AX1165" s="168"/>
      <c r="AY1165" s="168"/>
      <c r="AZ1165" s="168"/>
      <c r="BA1165" s="166"/>
      <c r="BB1165" s="166"/>
      <c r="BC1165" s="169"/>
      <c r="BD1165" s="170"/>
      <c r="BE1165" s="171"/>
      <c r="BF1165" s="171"/>
      <c r="BG1165" s="171"/>
      <c r="BH1165" s="171"/>
      <c r="BI1165" s="168"/>
      <c r="BJ1165" s="168"/>
      <c r="BK1165" s="168"/>
      <c r="BL1165" s="168"/>
      <c r="BM1165" s="168"/>
    </row>
    <row r="1166">
      <c r="A1166" s="163"/>
      <c r="B1166" s="174"/>
      <c r="C1166" s="165"/>
      <c r="D1166" s="166"/>
      <c r="E1166" s="166"/>
      <c r="F1166" s="167"/>
      <c r="G1166" s="167"/>
      <c r="H1166" s="167"/>
      <c r="I1166" s="163"/>
      <c r="J1166" s="168"/>
      <c r="K1166" s="168"/>
      <c r="L1166" s="168"/>
      <c r="M1166" s="166"/>
      <c r="N1166" s="169"/>
      <c r="O1166" s="167"/>
      <c r="P1166" s="168"/>
      <c r="Q1166" s="169"/>
      <c r="R1166" s="168"/>
      <c r="S1166" s="168"/>
      <c r="T1166" s="168"/>
      <c r="U1166" s="168"/>
      <c r="V1166" s="168"/>
      <c r="W1166" s="168"/>
      <c r="X1166" s="168"/>
      <c r="Y1166" s="168"/>
      <c r="Z1166" s="168"/>
      <c r="AA1166" s="168"/>
      <c r="AB1166" s="168"/>
      <c r="AC1166" s="168"/>
      <c r="AD1166" s="168"/>
      <c r="AE1166" s="168"/>
      <c r="AF1166" s="168"/>
      <c r="AG1166" s="168"/>
      <c r="AH1166" s="168"/>
      <c r="AI1166" s="168"/>
      <c r="AJ1166" s="168"/>
      <c r="AK1166" s="168"/>
      <c r="AL1166" s="168"/>
      <c r="AM1166" s="168"/>
      <c r="AN1166" s="166"/>
      <c r="AO1166" s="168"/>
      <c r="AP1166" s="166"/>
      <c r="AQ1166" s="168"/>
      <c r="AR1166" s="168"/>
      <c r="AS1166" s="168"/>
      <c r="AT1166" s="168"/>
      <c r="AU1166" s="168"/>
      <c r="AV1166" s="168"/>
      <c r="AW1166" s="168"/>
      <c r="AX1166" s="168"/>
      <c r="AY1166" s="168"/>
      <c r="AZ1166" s="168"/>
      <c r="BA1166" s="166"/>
      <c r="BB1166" s="166"/>
      <c r="BC1166" s="169"/>
      <c r="BD1166" s="170"/>
      <c r="BE1166" s="171"/>
      <c r="BF1166" s="171"/>
      <c r="BG1166" s="171"/>
      <c r="BH1166" s="171"/>
      <c r="BI1166" s="168"/>
      <c r="BJ1166" s="168"/>
      <c r="BK1166" s="168"/>
      <c r="BL1166" s="168"/>
      <c r="BM1166" s="168"/>
    </row>
    <row r="1167">
      <c r="A1167" s="163"/>
      <c r="B1167" s="174"/>
      <c r="C1167" s="165"/>
      <c r="D1167" s="166"/>
      <c r="E1167" s="166"/>
      <c r="F1167" s="167"/>
      <c r="G1167" s="167"/>
      <c r="H1167" s="167"/>
      <c r="I1167" s="163"/>
      <c r="J1167" s="168"/>
      <c r="K1167" s="168"/>
      <c r="L1167" s="168"/>
      <c r="M1167" s="166"/>
      <c r="N1167" s="169"/>
      <c r="O1167" s="167"/>
      <c r="P1167" s="168"/>
      <c r="Q1167" s="169"/>
      <c r="R1167" s="168"/>
      <c r="S1167" s="168"/>
      <c r="T1167" s="168"/>
      <c r="U1167" s="168"/>
      <c r="V1167" s="168"/>
      <c r="W1167" s="168"/>
      <c r="X1167" s="168"/>
      <c r="Y1167" s="168"/>
      <c r="Z1167" s="168"/>
      <c r="AA1167" s="168"/>
      <c r="AB1167" s="168"/>
      <c r="AC1167" s="168"/>
      <c r="AD1167" s="168"/>
      <c r="AE1167" s="168"/>
      <c r="AF1167" s="168"/>
      <c r="AG1167" s="168"/>
      <c r="AH1167" s="168"/>
      <c r="AI1167" s="168"/>
      <c r="AJ1167" s="168"/>
      <c r="AK1167" s="168"/>
      <c r="AL1167" s="168"/>
      <c r="AM1167" s="168"/>
      <c r="AN1167" s="166"/>
      <c r="AO1167" s="168"/>
      <c r="AP1167" s="166"/>
      <c r="AQ1167" s="168"/>
      <c r="AR1167" s="168"/>
      <c r="AS1167" s="168"/>
      <c r="AT1167" s="168"/>
      <c r="AU1167" s="168"/>
      <c r="AV1167" s="168"/>
      <c r="AW1167" s="168"/>
      <c r="AX1167" s="168"/>
      <c r="AY1167" s="168"/>
      <c r="AZ1167" s="168"/>
      <c r="BA1167" s="166"/>
      <c r="BB1167" s="166"/>
      <c r="BC1167" s="169"/>
      <c r="BD1167" s="170"/>
      <c r="BE1167" s="171"/>
      <c r="BF1167" s="171"/>
      <c r="BG1167" s="171"/>
      <c r="BH1167" s="171"/>
      <c r="BI1167" s="168"/>
      <c r="BJ1167" s="168"/>
      <c r="BK1167" s="168"/>
      <c r="BL1167" s="168"/>
      <c r="BM1167" s="168"/>
    </row>
    <row r="1168">
      <c r="A1168" s="163"/>
      <c r="B1168" s="174"/>
      <c r="C1168" s="165"/>
      <c r="D1168" s="166"/>
      <c r="E1168" s="166"/>
      <c r="F1168" s="167"/>
      <c r="G1168" s="167"/>
      <c r="H1168" s="167"/>
      <c r="I1168" s="163"/>
      <c r="J1168" s="168"/>
      <c r="K1168" s="168"/>
      <c r="L1168" s="168"/>
      <c r="M1168" s="166"/>
      <c r="N1168" s="169"/>
      <c r="O1168" s="167"/>
      <c r="P1168" s="168"/>
      <c r="Q1168" s="169"/>
      <c r="R1168" s="168"/>
      <c r="S1168" s="168"/>
      <c r="T1168" s="168"/>
      <c r="U1168" s="168"/>
      <c r="V1168" s="168"/>
      <c r="W1168" s="168"/>
      <c r="X1168" s="168"/>
      <c r="Y1168" s="168"/>
      <c r="Z1168" s="168"/>
      <c r="AA1168" s="168"/>
      <c r="AB1168" s="168"/>
      <c r="AC1168" s="168"/>
      <c r="AD1168" s="168"/>
      <c r="AE1168" s="168"/>
      <c r="AF1168" s="168"/>
      <c r="AG1168" s="168"/>
      <c r="AH1168" s="168"/>
      <c r="AI1168" s="168"/>
      <c r="AJ1168" s="168"/>
      <c r="AK1168" s="168"/>
      <c r="AL1168" s="168"/>
      <c r="AM1168" s="168"/>
      <c r="AN1168" s="166"/>
      <c r="AO1168" s="168"/>
      <c r="AP1168" s="166"/>
      <c r="AQ1168" s="168"/>
      <c r="AR1168" s="168"/>
      <c r="AS1168" s="168"/>
      <c r="AT1168" s="168"/>
      <c r="AU1168" s="168"/>
      <c r="AV1168" s="168"/>
      <c r="AW1168" s="168"/>
      <c r="AX1168" s="168"/>
      <c r="AY1168" s="168"/>
      <c r="AZ1168" s="168"/>
      <c r="BA1168" s="166"/>
      <c r="BB1168" s="166"/>
      <c r="BC1168" s="169"/>
      <c r="BD1168" s="170"/>
      <c r="BE1168" s="171"/>
      <c r="BF1168" s="171"/>
      <c r="BG1168" s="171"/>
      <c r="BH1168" s="171"/>
      <c r="BI1168" s="168"/>
      <c r="BJ1168" s="168"/>
      <c r="BK1168" s="168"/>
      <c r="BL1168" s="168"/>
      <c r="BM1168" s="168"/>
    </row>
    <row r="1169">
      <c r="A1169" s="163"/>
      <c r="B1169" s="174"/>
      <c r="C1169" s="165"/>
      <c r="D1169" s="166"/>
      <c r="E1169" s="166"/>
      <c r="F1169" s="167"/>
      <c r="G1169" s="167"/>
      <c r="H1169" s="167"/>
      <c r="I1169" s="163"/>
      <c r="J1169" s="168"/>
      <c r="K1169" s="168"/>
      <c r="L1169" s="168"/>
      <c r="M1169" s="166"/>
      <c r="N1169" s="169"/>
      <c r="O1169" s="167"/>
      <c r="P1169" s="168"/>
      <c r="Q1169" s="169"/>
      <c r="R1169" s="168"/>
      <c r="S1169" s="168"/>
      <c r="T1169" s="168"/>
      <c r="U1169" s="168"/>
      <c r="V1169" s="168"/>
      <c r="W1169" s="168"/>
      <c r="X1169" s="168"/>
      <c r="Y1169" s="168"/>
      <c r="Z1169" s="168"/>
      <c r="AA1169" s="168"/>
      <c r="AB1169" s="168"/>
      <c r="AC1169" s="168"/>
      <c r="AD1169" s="168"/>
      <c r="AE1169" s="168"/>
      <c r="AF1169" s="168"/>
      <c r="AG1169" s="168"/>
      <c r="AH1169" s="168"/>
      <c r="AI1169" s="168"/>
      <c r="AJ1169" s="168"/>
      <c r="AK1169" s="168"/>
      <c r="AL1169" s="168"/>
      <c r="AM1169" s="168"/>
      <c r="AN1169" s="166"/>
      <c r="AO1169" s="168"/>
      <c r="AP1169" s="166"/>
      <c r="AQ1169" s="168"/>
      <c r="AR1169" s="168"/>
      <c r="AS1169" s="168"/>
      <c r="AT1169" s="168"/>
      <c r="AU1169" s="168"/>
      <c r="AV1169" s="168"/>
      <c r="AW1169" s="168"/>
      <c r="AX1169" s="168"/>
      <c r="AY1169" s="168"/>
      <c r="AZ1169" s="168"/>
      <c r="BA1169" s="166"/>
      <c r="BB1169" s="166"/>
      <c r="BC1169" s="169"/>
      <c r="BD1169" s="170"/>
      <c r="BE1169" s="171"/>
      <c r="BF1169" s="171"/>
      <c r="BG1169" s="171"/>
      <c r="BH1169" s="171"/>
      <c r="BI1169" s="168"/>
      <c r="BJ1169" s="168"/>
      <c r="BK1169" s="168"/>
      <c r="BL1169" s="168"/>
      <c r="BM1169" s="168"/>
    </row>
    <row r="1170">
      <c r="A1170" s="163"/>
      <c r="B1170" s="174"/>
      <c r="C1170" s="165"/>
      <c r="D1170" s="166"/>
      <c r="E1170" s="166"/>
      <c r="F1170" s="167"/>
      <c r="G1170" s="167"/>
      <c r="H1170" s="167"/>
      <c r="I1170" s="163"/>
      <c r="J1170" s="168"/>
      <c r="K1170" s="168"/>
      <c r="L1170" s="168"/>
      <c r="M1170" s="166"/>
      <c r="N1170" s="169"/>
      <c r="O1170" s="167"/>
      <c r="P1170" s="168"/>
      <c r="Q1170" s="169"/>
      <c r="R1170" s="168"/>
      <c r="S1170" s="168"/>
      <c r="T1170" s="168"/>
      <c r="U1170" s="168"/>
      <c r="V1170" s="168"/>
      <c r="W1170" s="168"/>
      <c r="X1170" s="168"/>
      <c r="Y1170" s="168"/>
      <c r="Z1170" s="168"/>
      <c r="AA1170" s="168"/>
      <c r="AB1170" s="168"/>
      <c r="AC1170" s="168"/>
      <c r="AD1170" s="168"/>
      <c r="AE1170" s="168"/>
      <c r="AF1170" s="168"/>
      <c r="AG1170" s="168"/>
      <c r="AH1170" s="168"/>
      <c r="AI1170" s="168"/>
      <c r="AJ1170" s="168"/>
      <c r="AK1170" s="168"/>
      <c r="AL1170" s="168"/>
      <c r="AM1170" s="168"/>
      <c r="AN1170" s="166"/>
      <c r="AO1170" s="168"/>
      <c r="AP1170" s="166"/>
      <c r="AQ1170" s="168"/>
      <c r="AR1170" s="168"/>
      <c r="AS1170" s="168"/>
      <c r="AT1170" s="168"/>
      <c r="AU1170" s="168"/>
      <c r="AV1170" s="168"/>
      <c r="AW1170" s="168"/>
      <c r="AX1170" s="168"/>
      <c r="AY1170" s="168"/>
      <c r="AZ1170" s="168"/>
      <c r="BA1170" s="166"/>
      <c r="BB1170" s="166"/>
      <c r="BC1170" s="169"/>
      <c r="BD1170" s="170"/>
      <c r="BE1170" s="171"/>
      <c r="BF1170" s="171"/>
      <c r="BG1170" s="171"/>
      <c r="BH1170" s="171"/>
      <c r="BI1170" s="168"/>
      <c r="BJ1170" s="168"/>
      <c r="BK1170" s="168"/>
      <c r="BL1170" s="168"/>
      <c r="BM1170" s="168"/>
    </row>
    <row r="1171">
      <c r="A1171" s="163"/>
      <c r="B1171" s="174"/>
      <c r="C1171" s="165"/>
      <c r="D1171" s="166"/>
      <c r="E1171" s="166"/>
      <c r="F1171" s="167"/>
      <c r="G1171" s="167"/>
      <c r="H1171" s="167"/>
      <c r="I1171" s="163"/>
      <c r="J1171" s="168"/>
      <c r="K1171" s="168"/>
      <c r="L1171" s="168"/>
      <c r="M1171" s="166"/>
      <c r="N1171" s="169"/>
      <c r="O1171" s="167"/>
      <c r="P1171" s="168"/>
      <c r="Q1171" s="169"/>
      <c r="R1171" s="168"/>
      <c r="S1171" s="168"/>
      <c r="T1171" s="168"/>
      <c r="U1171" s="168"/>
      <c r="V1171" s="168"/>
      <c r="W1171" s="168"/>
      <c r="X1171" s="168"/>
      <c r="Y1171" s="168"/>
      <c r="Z1171" s="168"/>
      <c r="AA1171" s="168"/>
      <c r="AB1171" s="168"/>
      <c r="AC1171" s="168"/>
      <c r="AD1171" s="168"/>
      <c r="AE1171" s="168"/>
      <c r="AF1171" s="168"/>
      <c r="AG1171" s="168"/>
      <c r="AH1171" s="168"/>
      <c r="AI1171" s="168"/>
      <c r="AJ1171" s="168"/>
      <c r="AK1171" s="168"/>
      <c r="AL1171" s="168"/>
      <c r="AM1171" s="168"/>
      <c r="AN1171" s="166"/>
      <c r="AO1171" s="168"/>
      <c r="AP1171" s="166"/>
      <c r="AQ1171" s="168"/>
      <c r="AR1171" s="168"/>
      <c r="AS1171" s="168"/>
      <c r="AT1171" s="168"/>
      <c r="AU1171" s="168"/>
      <c r="AV1171" s="168"/>
      <c r="AW1171" s="168"/>
      <c r="AX1171" s="168"/>
      <c r="AY1171" s="168"/>
      <c r="AZ1171" s="168"/>
      <c r="BA1171" s="166"/>
      <c r="BB1171" s="166"/>
      <c r="BC1171" s="169"/>
      <c r="BD1171" s="170"/>
      <c r="BE1171" s="171"/>
      <c r="BF1171" s="171"/>
      <c r="BG1171" s="171"/>
      <c r="BH1171" s="171"/>
      <c r="BI1171" s="168"/>
      <c r="BJ1171" s="168"/>
      <c r="BK1171" s="168"/>
      <c r="BL1171" s="168"/>
      <c r="BM1171" s="168"/>
    </row>
    <row r="1172">
      <c r="A1172" s="163"/>
      <c r="B1172" s="174"/>
      <c r="C1172" s="165"/>
      <c r="D1172" s="166"/>
      <c r="E1172" s="166"/>
      <c r="F1172" s="167"/>
      <c r="G1172" s="167"/>
      <c r="H1172" s="167"/>
      <c r="I1172" s="163"/>
      <c r="J1172" s="168"/>
      <c r="K1172" s="168"/>
      <c r="L1172" s="168"/>
      <c r="M1172" s="166"/>
      <c r="N1172" s="169"/>
      <c r="O1172" s="167"/>
      <c r="P1172" s="168"/>
      <c r="Q1172" s="169"/>
      <c r="R1172" s="168"/>
      <c r="S1172" s="168"/>
      <c r="T1172" s="168"/>
      <c r="U1172" s="168"/>
      <c r="V1172" s="168"/>
      <c r="W1172" s="168"/>
      <c r="X1172" s="168"/>
      <c r="Y1172" s="168"/>
      <c r="Z1172" s="168"/>
      <c r="AA1172" s="168"/>
      <c r="AB1172" s="168"/>
      <c r="AC1172" s="168"/>
      <c r="AD1172" s="168"/>
      <c r="AE1172" s="168"/>
      <c r="AF1172" s="168"/>
      <c r="AG1172" s="168"/>
      <c r="AH1172" s="168"/>
      <c r="AI1172" s="168"/>
      <c r="AJ1172" s="168"/>
      <c r="AK1172" s="168"/>
      <c r="AL1172" s="168"/>
      <c r="AM1172" s="168"/>
      <c r="AN1172" s="166"/>
      <c r="AO1172" s="168"/>
      <c r="AP1172" s="166"/>
      <c r="AQ1172" s="168"/>
      <c r="AR1172" s="168"/>
      <c r="AS1172" s="168"/>
      <c r="AT1172" s="168"/>
      <c r="AU1172" s="168"/>
      <c r="AV1172" s="168"/>
      <c r="AW1172" s="168"/>
      <c r="AX1172" s="168"/>
      <c r="AY1172" s="168"/>
      <c r="AZ1172" s="168"/>
      <c r="BA1172" s="166"/>
      <c r="BB1172" s="166"/>
      <c r="BC1172" s="169"/>
      <c r="BD1172" s="170"/>
      <c r="BE1172" s="171"/>
      <c r="BF1172" s="171"/>
      <c r="BG1172" s="171"/>
      <c r="BH1172" s="171"/>
      <c r="BI1172" s="168"/>
      <c r="BJ1172" s="168"/>
      <c r="BK1172" s="168"/>
      <c r="BL1172" s="168"/>
      <c r="BM1172" s="168"/>
    </row>
    <row r="1173">
      <c r="A1173" s="163"/>
      <c r="B1173" s="174"/>
      <c r="C1173" s="165"/>
      <c r="D1173" s="166"/>
      <c r="E1173" s="166"/>
      <c r="F1173" s="167"/>
      <c r="G1173" s="167"/>
      <c r="H1173" s="167"/>
      <c r="I1173" s="163"/>
      <c r="J1173" s="168"/>
      <c r="K1173" s="168"/>
      <c r="L1173" s="168"/>
      <c r="M1173" s="166"/>
      <c r="N1173" s="169"/>
      <c r="O1173" s="167"/>
      <c r="P1173" s="168"/>
      <c r="Q1173" s="169"/>
      <c r="R1173" s="168"/>
      <c r="S1173" s="168"/>
      <c r="T1173" s="168"/>
      <c r="U1173" s="168"/>
      <c r="V1173" s="168"/>
      <c r="W1173" s="168"/>
      <c r="X1173" s="168"/>
      <c r="Y1173" s="168"/>
      <c r="Z1173" s="168"/>
      <c r="AA1173" s="168"/>
      <c r="AB1173" s="168"/>
      <c r="AC1173" s="168"/>
      <c r="AD1173" s="168"/>
      <c r="AE1173" s="168"/>
      <c r="AF1173" s="168"/>
      <c r="AG1173" s="168"/>
      <c r="AH1173" s="168"/>
      <c r="AI1173" s="168"/>
      <c r="AJ1173" s="168"/>
      <c r="AK1173" s="168"/>
      <c r="AL1173" s="168"/>
      <c r="AM1173" s="168"/>
      <c r="AN1173" s="166"/>
      <c r="AO1173" s="168"/>
      <c r="AP1173" s="166"/>
      <c r="AQ1173" s="168"/>
      <c r="AR1173" s="168"/>
      <c r="AS1173" s="168"/>
      <c r="AT1173" s="168"/>
      <c r="AU1173" s="168"/>
      <c r="AV1173" s="168"/>
      <c r="AW1173" s="168"/>
      <c r="AX1173" s="168"/>
      <c r="AY1173" s="168"/>
      <c r="AZ1173" s="168"/>
      <c r="BA1173" s="166"/>
      <c r="BB1173" s="166"/>
      <c r="BC1173" s="169"/>
      <c r="BD1173" s="170"/>
      <c r="BE1173" s="171"/>
      <c r="BF1173" s="171"/>
      <c r="BG1173" s="171"/>
      <c r="BH1173" s="171"/>
      <c r="BI1173" s="168"/>
      <c r="BJ1173" s="168"/>
      <c r="BK1173" s="168"/>
      <c r="BL1173" s="168"/>
      <c r="BM1173" s="168"/>
    </row>
    <row r="1174">
      <c r="A1174" s="163"/>
      <c r="B1174" s="174"/>
      <c r="C1174" s="165"/>
      <c r="D1174" s="166"/>
      <c r="E1174" s="166"/>
      <c r="F1174" s="167"/>
      <c r="G1174" s="167"/>
      <c r="H1174" s="167"/>
      <c r="I1174" s="163"/>
      <c r="J1174" s="168"/>
      <c r="K1174" s="168"/>
      <c r="L1174" s="168"/>
      <c r="M1174" s="166"/>
      <c r="N1174" s="169"/>
      <c r="O1174" s="167"/>
      <c r="P1174" s="168"/>
      <c r="Q1174" s="169"/>
      <c r="R1174" s="168"/>
      <c r="S1174" s="168"/>
      <c r="T1174" s="168"/>
      <c r="U1174" s="168"/>
      <c r="V1174" s="168"/>
      <c r="W1174" s="168"/>
      <c r="X1174" s="168"/>
      <c r="Y1174" s="168"/>
      <c r="Z1174" s="168"/>
      <c r="AA1174" s="168"/>
      <c r="AB1174" s="168"/>
      <c r="AC1174" s="168"/>
      <c r="AD1174" s="168"/>
      <c r="AE1174" s="168"/>
      <c r="AF1174" s="168"/>
      <c r="AG1174" s="168"/>
      <c r="AH1174" s="168"/>
      <c r="AI1174" s="168"/>
      <c r="AJ1174" s="168"/>
      <c r="AK1174" s="168"/>
      <c r="AL1174" s="168"/>
      <c r="AM1174" s="168"/>
      <c r="AN1174" s="166"/>
      <c r="AO1174" s="168"/>
      <c r="AP1174" s="166"/>
      <c r="AQ1174" s="168"/>
      <c r="AR1174" s="168"/>
      <c r="AS1174" s="168"/>
      <c r="AT1174" s="168"/>
      <c r="AU1174" s="168"/>
      <c r="AV1174" s="168"/>
      <c r="AW1174" s="168"/>
      <c r="AX1174" s="168"/>
      <c r="AY1174" s="168"/>
      <c r="AZ1174" s="168"/>
      <c r="BA1174" s="166"/>
      <c r="BB1174" s="166"/>
      <c r="BC1174" s="169"/>
      <c r="BD1174" s="170"/>
      <c r="BE1174" s="171"/>
      <c r="BF1174" s="171"/>
      <c r="BG1174" s="171"/>
      <c r="BH1174" s="171"/>
      <c r="BI1174" s="168"/>
      <c r="BJ1174" s="168"/>
      <c r="BK1174" s="168"/>
      <c r="BL1174" s="168"/>
      <c r="BM1174" s="168"/>
    </row>
    <row r="1175">
      <c r="A1175" s="163"/>
      <c r="B1175" s="174"/>
      <c r="C1175" s="165"/>
      <c r="D1175" s="166"/>
      <c r="E1175" s="166"/>
      <c r="F1175" s="167"/>
      <c r="G1175" s="167"/>
      <c r="H1175" s="167"/>
      <c r="I1175" s="163"/>
      <c r="J1175" s="168"/>
      <c r="K1175" s="168"/>
      <c r="L1175" s="168"/>
      <c r="M1175" s="166"/>
      <c r="N1175" s="169"/>
      <c r="O1175" s="167"/>
      <c r="P1175" s="168"/>
      <c r="Q1175" s="169"/>
      <c r="R1175" s="168"/>
      <c r="S1175" s="168"/>
      <c r="T1175" s="168"/>
      <c r="U1175" s="168"/>
      <c r="V1175" s="168"/>
      <c r="W1175" s="168"/>
      <c r="X1175" s="168"/>
      <c r="Y1175" s="168"/>
      <c r="Z1175" s="168"/>
      <c r="AA1175" s="168"/>
      <c r="AB1175" s="168"/>
      <c r="AC1175" s="168"/>
      <c r="AD1175" s="168"/>
      <c r="AE1175" s="168"/>
      <c r="AF1175" s="168"/>
      <c r="AG1175" s="168"/>
      <c r="AH1175" s="168"/>
      <c r="AI1175" s="168"/>
      <c r="AJ1175" s="168"/>
      <c r="AK1175" s="168"/>
      <c r="AL1175" s="168"/>
      <c r="AM1175" s="168"/>
      <c r="AN1175" s="166"/>
      <c r="AO1175" s="168"/>
      <c r="AP1175" s="166"/>
      <c r="AQ1175" s="168"/>
      <c r="AR1175" s="168"/>
      <c r="AS1175" s="168"/>
      <c r="AT1175" s="168"/>
      <c r="AU1175" s="168"/>
      <c r="AV1175" s="168"/>
      <c r="AW1175" s="168"/>
      <c r="AX1175" s="168"/>
      <c r="AY1175" s="168"/>
      <c r="AZ1175" s="168"/>
      <c r="BA1175" s="166"/>
      <c r="BB1175" s="166"/>
      <c r="BC1175" s="169"/>
      <c r="BD1175" s="170"/>
      <c r="BE1175" s="171"/>
      <c r="BF1175" s="171"/>
      <c r="BG1175" s="171"/>
      <c r="BH1175" s="171"/>
      <c r="BI1175" s="168"/>
      <c r="BJ1175" s="168"/>
      <c r="BK1175" s="168"/>
      <c r="BL1175" s="168"/>
      <c r="BM1175" s="168"/>
    </row>
    <row r="1176">
      <c r="A1176" s="163"/>
      <c r="B1176" s="174"/>
      <c r="C1176" s="165"/>
      <c r="D1176" s="166"/>
      <c r="E1176" s="166"/>
      <c r="F1176" s="167"/>
      <c r="G1176" s="167"/>
      <c r="H1176" s="167"/>
      <c r="I1176" s="163"/>
      <c r="J1176" s="168"/>
      <c r="K1176" s="168"/>
      <c r="L1176" s="168"/>
      <c r="M1176" s="166"/>
      <c r="N1176" s="169"/>
      <c r="O1176" s="167"/>
      <c r="P1176" s="168"/>
      <c r="Q1176" s="169"/>
      <c r="R1176" s="168"/>
      <c r="S1176" s="168"/>
      <c r="T1176" s="168"/>
      <c r="U1176" s="168"/>
      <c r="V1176" s="168"/>
      <c r="W1176" s="168"/>
      <c r="X1176" s="168"/>
      <c r="Y1176" s="168"/>
      <c r="Z1176" s="168"/>
      <c r="AA1176" s="168"/>
      <c r="AB1176" s="168"/>
      <c r="AC1176" s="168"/>
      <c r="AD1176" s="168"/>
      <c r="AE1176" s="168"/>
      <c r="AF1176" s="168"/>
      <c r="AG1176" s="168"/>
      <c r="AH1176" s="168"/>
      <c r="AI1176" s="168"/>
      <c r="AJ1176" s="168"/>
      <c r="AK1176" s="168"/>
      <c r="AL1176" s="168"/>
      <c r="AM1176" s="168"/>
      <c r="AN1176" s="166"/>
      <c r="AO1176" s="168"/>
      <c r="AP1176" s="166"/>
      <c r="AQ1176" s="168"/>
      <c r="AR1176" s="168"/>
      <c r="AS1176" s="168"/>
      <c r="AT1176" s="168"/>
      <c r="AU1176" s="168"/>
      <c r="AV1176" s="168"/>
      <c r="AW1176" s="168"/>
      <c r="AX1176" s="168"/>
      <c r="AY1176" s="168"/>
      <c r="AZ1176" s="168"/>
      <c r="BA1176" s="166"/>
      <c r="BB1176" s="166"/>
      <c r="BC1176" s="169"/>
      <c r="BD1176" s="170"/>
      <c r="BE1176" s="171"/>
      <c r="BF1176" s="171"/>
      <c r="BG1176" s="171"/>
      <c r="BH1176" s="171"/>
      <c r="BI1176" s="168"/>
      <c r="BJ1176" s="168"/>
      <c r="BK1176" s="168"/>
      <c r="BL1176" s="168"/>
      <c r="BM1176" s="168"/>
    </row>
    <row r="1177">
      <c r="A1177" s="163"/>
      <c r="B1177" s="174"/>
      <c r="C1177" s="165"/>
      <c r="D1177" s="166"/>
      <c r="E1177" s="166"/>
      <c r="F1177" s="167"/>
      <c r="G1177" s="167"/>
      <c r="H1177" s="167"/>
      <c r="I1177" s="163"/>
      <c r="J1177" s="168"/>
      <c r="K1177" s="168"/>
      <c r="L1177" s="168"/>
      <c r="M1177" s="166"/>
      <c r="N1177" s="169"/>
      <c r="O1177" s="167"/>
      <c r="P1177" s="168"/>
      <c r="Q1177" s="169"/>
      <c r="R1177" s="168"/>
      <c r="S1177" s="168"/>
      <c r="T1177" s="168"/>
      <c r="U1177" s="168"/>
      <c r="V1177" s="168"/>
      <c r="W1177" s="168"/>
      <c r="X1177" s="168"/>
      <c r="Y1177" s="168"/>
      <c r="Z1177" s="168"/>
      <c r="AA1177" s="168"/>
      <c r="AB1177" s="168"/>
      <c r="AC1177" s="168"/>
      <c r="AD1177" s="168"/>
      <c r="AE1177" s="168"/>
      <c r="AF1177" s="168"/>
      <c r="AG1177" s="168"/>
      <c r="AH1177" s="168"/>
      <c r="AI1177" s="168"/>
      <c r="AJ1177" s="168"/>
      <c r="AK1177" s="168"/>
      <c r="AL1177" s="168"/>
      <c r="AM1177" s="168"/>
      <c r="AN1177" s="166"/>
      <c r="AO1177" s="168"/>
      <c r="AP1177" s="166"/>
      <c r="AQ1177" s="168"/>
      <c r="AR1177" s="168"/>
      <c r="AS1177" s="168"/>
      <c r="AT1177" s="168"/>
      <c r="AU1177" s="168"/>
      <c r="AV1177" s="168"/>
      <c r="AW1177" s="168"/>
      <c r="AX1177" s="168"/>
      <c r="AY1177" s="168"/>
      <c r="AZ1177" s="168"/>
      <c r="BA1177" s="166"/>
      <c r="BB1177" s="166"/>
      <c r="BC1177" s="169"/>
      <c r="BD1177" s="170"/>
      <c r="BE1177" s="171"/>
      <c r="BF1177" s="171"/>
      <c r="BG1177" s="171"/>
      <c r="BH1177" s="171"/>
      <c r="BI1177" s="168"/>
      <c r="BJ1177" s="168"/>
      <c r="BK1177" s="168"/>
      <c r="BL1177" s="168"/>
      <c r="BM1177" s="168"/>
    </row>
    <row r="1178">
      <c r="A1178" s="163"/>
      <c r="B1178" s="174"/>
      <c r="C1178" s="165"/>
      <c r="D1178" s="166"/>
      <c r="E1178" s="166"/>
      <c r="F1178" s="167"/>
      <c r="G1178" s="167"/>
      <c r="H1178" s="167"/>
      <c r="I1178" s="163"/>
      <c r="J1178" s="168"/>
      <c r="K1178" s="168"/>
      <c r="L1178" s="168"/>
      <c r="M1178" s="166"/>
      <c r="N1178" s="169"/>
      <c r="O1178" s="167"/>
      <c r="P1178" s="168"/>
      <c r="Q1178" s="169"/>
      <c r="R1178" s="168"/>
      <c r="S1178" s="168"/>
      <c r="T1178" s="168"/>
      <c r="U1178" s="168"/>
      <c r="V1178" s="168"/>
      <c r="W1178" s="168"/>
      <c r="X1178" s="168"/>
      <c r="Y1178" s="168"/>
      <c r="Z1178" s="168"/>
      <c r="AA1178" s="168"/>
      <c r="AB1178" s="168"/>
      <c r="AC1178" s="168"/>
      <c r="AD1178" s="168"/>
      <c r="AE1178" s="168"/>
      <c r="AF1178" s="168"/>
      <c r="AG1178" s="168"/>
      <c r="AH1178" s="168"/>
      <c r="AI1178" s="168"/>
      <c r="AJ1178" s="168"/>
      <c r="AK1178" s="168"/>
      <c r="AL1178" s="168"/>
      <c r="AM1178" s="168"/>
      <c r="AN1178" s="166"/>
      <c r="AO1178" s="168"/>
      <c r="AP1178" s="166"/>
      <c r="AQ1178" s="168"/>
      <c r="AR1178" s="168"/>
      <c r="AS1178" s="168"/>
      <c r="AT1178" s="168"/>
      <c r="AU1178" s="168"/>
      <c r="AV1178" s="168"/>
      <c r="AW1178" s="168"/>
      <c r="AX1178" s="168"/>
      <c r="AY1178" s="168"/>
      <c r="AZ1178" s="168"/>
      <c r="BA1178" s="166"/>
      <c r="BB1178" s="166"/>
      <c r="BC1178" s="169"/>
      <c r="BD1178" s="170"/>
      <c r="BE1178" s="171"/>
      <c r="BF1178" s="171"/>
      <c r="BG1178" s="171"/>
      <c r="BH1178" s="171"/>
      <c r="BI1178" s="168"/>
      <c r="BJ1178" s="168"/>
      <c r="BK1178" s="168"/>
      <c r="BL1178" s="168"/>
      <c r="BM1178" s="168"/>
    </row>
    <row r="1179">
      <c r="A1179" s="163"/>
      <c r="B1179" s="174"/>
      <c r="C1179" s="165"/>
      <c r="D1179" s="166"/>
      <c r="E1179" s="166"/>
      <c r="F1179" s="167"/>
      <c r="G1179" s="167"/>
      <c r="H1179" s="167"/>
      <c r="I1179" s="163"/>
      <c r="J1179" s="168"/>
      <c r="K1179" s="168"/>
      <c r="L1179" s="168"/>
      <c r="M1179" s="166"/>
      <c r="N1179" s="169"/>
      <c r="O1179" s="167"/>
      <c r="P1179" s="168"/>
      <c r="Q1179" s="169"/>
      <c r="R1179" s="168"/>
      <c r="S1179" s="168"/>
      <c r="T1179" s="168"/>
      <c r="U1179" s="168"/>
      <c r="V1179" s="168"/>
      <c r="W1179" s="168"/>
      <c r="X1179" s="168"/>
      <c r="Y1179" s="168"/>
      <c r="Z1179" s="168"/>
      <c r="AA1179" s="168"/>
      <c r="AB1179" s="168"/>
      <c r="AC1179" s="168"/>
      <c r="AD1179" s="168"/>
      <c r="AE1179" s="168"/>
      <c r="AF1179" s="168"/>
      <c r="AG1179" s="168"/>
      <c r="AH1179" s="168"/>
      <c r="AI1179" s="168"/>
      <c r="AJ1179" s="168"/>
      <c r="AK1179" s="168"/>
      <c r="AL1179" s="168"/>
      <c r="AM1179" s="168"/>
      <c r="AN1179" s="166"/>
      <c r="AO1179" s="168"/>
      <c r="AP1179" s="166"/>
      <c r="AQ1179" s="168"/>
      <c r="AR1179" s="168"/>
      <c r="AS1179" s="168"/>
      <c r="AT1179" s="168"/>
      <c r="AU1179" s="168"/>
      <c r="AV1179" s="168"/>
      <c r="AW1179" s="168"/>
      <c r="AX1179" s="168"/>
      <c r="AY1179" s="168"/>
      <c r="AZ1179" s="168"/>
      <c r="BA1179" s="166"/>
      <c r="BB1179" s="166"/>
      <c r="BC1179" s="169"/>
      <c r="BD1179" s="170"/>
      <c r="BE1179" s="171"/>
      <c r="BF1179" s="171"/>
      <c r="BG1179" s="171"/>
      <c r="BH1179" s="171"/>
      <c r="BI1179" s="168"/>
      <c r="BJ1179" s="168"/>
      <c r="BK1179" s="168"/>
      <c r="BL1179" s="168"/>
      <c r="BM1179" s="168"/>
    </row>
    <row r="1180">
      <c r="A1180" s="163"/>
      <c r="B1180" s="174"/>
      <c r="C1180" s="165"/>
      <c r="D1180" s="166"/>
      <c r="E1180" s="166"/>
      <c r="F1180" s="167"/>
      <c r="G1180" s="167"/>
      <c r="H1180" s="167"/>
      <c r="I1180" s="163"/>
      <c r="J1180" s="168"/>
      <c r="K1180" s="168"/>
      <c r="L1180" s="168"/>
      <c r="M1180" s="166"/>
      <c r="N1180" s="169"/>
      <c r="O1180" s="167"/>
      <c r="P1180" s="168"/>
      <c r="Q1180" s="169"/>
      <c r="R1180" s="168"/>
      <c r="S1180" s="168"/>
      <c r="T1180" s="168"/>
      <c r="U1180" s="168"/>
      <c r="V1180" s="168"/>
      <c r="W1180" s="168"/>
      <c r="X1180" s="168"/>
      <c r="Y1180" s="168"/>
      <c r="Z1180" s="168"/>
      <c r="AA1180" s="168"/>
      <c r="AB1180" s="168"/>
      <c r="AC1180" s="168"/>
      <c r="AD1180" s="168"/>
      <c r="AE1180" s="168"/>
      <c r="AF1180" s="168"/>
      <c r="AG1180" s="168"/>
      <c r="AH1180" s="168"/>
      <c r="AI1180" s="168"/>
      <c r="AJ1180" s="168"/>
      <c r="AK1180" s="168"/>
      <c r="AL1180" s="168"/>
      <c r="AM1180" s="168"/>
      <c r="AN1180" s="166"/>
      <c r="AO1180" s="168"/>
      <c r="AP1180" s="166"/>
      <c r="AQ1180" s="168"/>
      <c r="AR1180" s="168"/>
      <c r="AS1180" s="168"/>
      <c r="AT1180" s="168"/>
      <c r="AU1180" s="168"/>
      <c r="AV1180" s="168"/>
      <c r="AW1180" s="168"/>
      <c r="AX1180" s="168"/>
      <c r="AY1180" s="168"/>
      <c r="AZ1180" s="168"/>
      <c r="BA1180" s="166"/>
      <c r="BB1180" s="166"/>
      <c r="BC1180" s="169"/>
      <c r="BD1180" s="170"/>
      <c r="BE1180" s="171"/>
      <c r="BF1180" s="171"/>
      <c r="BG1180" s="171"/>
      <c r="BH1180" s="171"/>
      <c r="BI1180" s="168"/>
      <c r="BJ1180" s="168"/>
      <c r="BK1180" s="168"/>
      <c r="BL1180" s="168"/>
      <c r="BM1180" s="168"/>
    </row>
    <row r="1181">
      <c r="A1181" s="163"/>
      <c r="B1181" s="174"/>
      <c r="C1181" s="165"/>
      <c r="D1181" s="166"/>
      <c r="E1181" s="166"/>
      <c r="F1181" s="167"/>
      <c r="G1181" s="167"/>
      <c r="H1181" s="167"/>
      <c r="I1181" s="163"/>
      <c r="J1181" s="168"/>
      <c r="K1181" s="168"/>
      <c r="L1181" s="168"/>
      <c r="M1181" s="166"/>
      <c r="N1181" s="169"/>
      <c r="O1181" s="167"/>
      <c r="P1181" s="168"/>
      <c r="Q1181" s="169"/>
      <c r="R1181" s="168"/>
      <c r="S1181" s="168"/>
      <c r="T1181" s="168"/>
      <c r="U1181" s="168"/>
      <c r="V1181" s="168"/>
      <c r="W1181" s="168"/>
      <c r="X1181" s="168"/>
      <c r="Y1181" s="168"/>
      <c r="Z1181" s="168"/>
      <c r="AA1181" s="168"/>
      <c r="AB1181" s="168"/>
      <c r="AC1181" s="168"/>
      <c r="AD1181" s="168"/>
      <c r="AE1181" s="168"/>
      <c r="AF1181" s="168"/>
      <c r="AG1181" s="168"/>
      <c r="AH1181" s="168"/>
      <c r="AI1181" s="168"/>
      <c r="AJ1181" s="168"/>
      <c r="AK1181" s="168"/>
      <c r="AL1181" s="168"/>
      <c r="AM1181" s="168"/>
      <c r="AN1181" s="166"/>
      <c r="AO1181" s="168"/>
      <c r="AP1181" s="166"/>
      <c r="AQ1181" s="168"/>
      <c r="AR1181" s="168"/>
      <c r="AS1181" s="168"/>
      <c r="AT1181" s="168"/>
      <c r="AU1181" s="168"/>
      <c r="AV1181" s="168"/>
      <c r="AW1181" s="168"/>
      <c r="AX1181" s="168"/>
      <c r="AY1181" s="168"/>
      <c r="AZ1181" s="168"/>
      <c r="BA1181" s="166"/>
      <c r="BB1181" s="166"/>
      <c r="BC1181" s="169"/>
      <c r="BD1181" s="170"/>
      <c r="BE1181" s="171"/>
      <c r="BF1181" s="171"/>
      <c r="BG1181" s="171"/>
      <c r="BH1181" s="171"/>
      <c r="BI1181" s="168"/>
      <c r="BJ1181" s="168"/>
      <c r="BK1181" s="168"/>
      <c r="BL1181" s="168"/>
      <c r="BM1181" s="168"/>
    </row>
    <row r="1182">
      <c r="A1182" s="163"/>
      <c r="B1182" s="174"/>
      <c r="C1182" s="165"/>
      <c r="D1182" s="166"/>
      <c r="E1182" s="166"/>
      <c r="F1182" s="167"/>
      <c r="G1182" s="167"/>
      <c r="H1182" s="167"/>
      <c r="I1182" s="163"/>
      <c r="J1182" s="168"/>
      <c r="K1182" s="168"/>
      <c r="L1182" s="168"/>
      <c r="M1182" s="166"/>
      <c r="N1182" s="169"/>
      <c r="O1182" s="167"/>
      <c r="P1182" s="168"/>
      <c r="Q1182" s="169"/>
      <c r="R1182" s="168"/>
      <c r="S1182" s="168"/>
      <c r="T1182" s="168"/>
      <c r="U1182" s="168"/>
      <c r="V1182" s="168"/>
      <c r="W1182" s="168"/>
      <c r="X1182" s="168"/>
      <c r="Y1182" s="168"/>
      <c r="Z1182" s="168"/>
      <c r="AA1182" s="168"/>
      <c r="AB1182" s="168"/>
      <c r="AC1182" s="168"/>
      <c r="AD1182" s="168"/>
      <c r="AE1182" s="168"/>
      <c r="AF1182" s="168"/>
      <c r="AG1182" s="168"/>
      <c r="AH1182" s="168"/>
      <c r="AI1182" s="168"/>
      <c r="AJ1182" s="168"/>
      <c r="AK1182" s="168"/>
      <c r="AL1182" s="168"/>
      <c r="AM1182" s="168"/>
      <c r="AN1182" s="166"/>
      <c r="AO1182" s="168"/>
      <c r="AP1182" s="166"/>
      <c r="AQ1182" s="168"/>
      <c r="AR1182" s="168"/>
      <c r="AS1182" s="168"/>
      <c r="AT1182" s="168"/>
      <c r="AU1182" s="168"/>
      <c r="AV1182" s="168"/>
      <c r="AW1182" s="168"/>
      <c r="AX1182" s="168"/>
      <c r="AY1182" s="168"/>
      <c r="AZ1182" s="168"/>
      <c r="BA1182" s="166"/>
      <c r="BB1182" s="166"/>
      <c r="BC1182" s="169"/>
      <c r="BD1182" s="170"/>
      <c r="BE1182" s="171"/>
      <c r="BF1182" s="171"/>
      <c r="BG1182" s="171"/>
      <c r="BH1182" s="171"/>
      <c r="BI1182" s="168"/>
      <c r="BJ1182" s="168"/>
      <c r="BK1182" s="168"/>
      <c r="BL1182" s="168"/>
      <c r="BM1182" s="168"/>
    </row>
    <row r="1183">
      <c r="A1183" s="163"/>
      <c r="B1183" s="174"/>
      <c r="C1183" s="165"/>
      <c r="D1183" s="166"/>
      <c r="E1183" s="166"/>
      <c r="F1183" s="167"/>
      <c r="G1183" s="167"/>
      <c r="H1183" s="167"/>
      <c r="I1183" s="163"/>
      <c r="J1183" s="168"/>
      <c r="K1183" s="168"/>
      <c r="L1183" s="168"/>
      <c r="M1183" s="166"/>
      <c r="N1183" s="169"/>
      <c r="O1183" s="167"/>
      <c r="P1183" s="168"/>
      <c r="Q1183" s="169"/>
      <c r="R1183" s="168"/>
      <c r="S1183" s="168"/>
      <c r="T1183" s="168"/>
      <c r="U1183" s="168"/>
      <c r="V1183" s="168"/>
      <c r="W1183" s="168"/>
      <c r="X1183" s="168"/>
      <c r="Y1183" s="168"/>
      <c r="Z1183" s="168"/>
      <c r="AA1183" s="168"/>
      <c r="AB1183" s="168"/>
      <c r="AC1183" s="168"/>
      <c r="AD1183" s="168"/>
      <c r="AE1183" s="168"/>
      <c r="AF1183" s="168"/>
      <c r="AG1183" s="168"/>
      <c r="AH1183" s="168"/>
      <c r="AI1183" s="168"/>
      <c r="AJ1183" s="168"/>
      <c r="AK1183" s="168"/>
      <c r="AL1183" s="168"/>
      <c r="AM1183" s="168"/>
      <c r="AN1183" s="166"/>
      <c r="AO1183" s="168"/>
      <c r="AP1183" s="166"/>
      <c r="AQ1183" s="168"/>
      <c r="AR1183" s="168"/>
      <c r="AS1183" s="168"/>
      <c r="AT1183" s="168"/>
      <c r="AU1183" s="168"/>
      <c r="AV1183" s="168"/>
      <c r="AW1183" s="168"/>
      <c r="AX1183" s="168"/>
      <c r="AY1183" s="168"/>
      <c r="AZ1183" s="168"/>
      <c r="BA1183" s="166"/>
      <c r="BB1183" s="166"/>
      <c r="BC1183" s="169"/>
      <c r="BD1183" s="170"/>
      <c r="BE1183" s="171"/>
      <c r="BF1183" s="171"/>
      <c r="BG1183" s="171"/>
      <c r="BH1183" s="171"/>
      <c r="BI1183" s="168"/>
      <c r="BJ1183" s="168"/>
      <c r="BK1183" s="168"/>
      <c r="BL1183" s="168"/>
      <c r="BM1183" s="168"/>
    </row>
    <row r="1184">
      <c r="A1184" s="163"/>
      <c r="B1184" s="174"/>
      <c r="C1184" s="165"/>
      <c r="D1184" s="166"/>
      <c r="E1184" s="166"/>
      <c r="F1184" s="167"/>
      <c r="G1184" s="167"/>
      <c r="H1184" s="167"/>
      <c r="I1184" s="163"/>
      <c r="J1184" s="168"/>
      <c r="K1184" s="168"/>
      <c r="L1184" s="168"/>
      <c r="M1184" s="166"/>
      <c r="N1184" s="169"/>
      <c r="O1184" s="167"/>
      <c r="P1184" s="168"/>
      <c r="Q1184" s="169"/>
      <c r="R1184" s="168"/>
      <c r="S1184" s="168"/>
      <c r="T1184" s="168"/>
      <c r="U1184" s="168"/>
      <c r="V1184" s="168"/>
      <c r="W1184" s="168"/>
      <c r="X1184" s="168"/>
      <c r="Y1184" s="168"/>
      <c r="Z1184" s="168"/>
      <c r="AA1184" s="168"/>
      <c r="AB1184" s="168"/>
      <c r="AC1184" s="168"/>
      <c r="AD1184" s="168"/>
      <c r="AE1184" s="168"/>
      <c r="AF1184" s="168"/>
      <c r="AG1184" s="168"/>
      <c r="AH1184" s="168"/>
      <c r="AI1184" s="168"/>
      <c r="AJ1184" s="168"/>
      <c r="AK1184" s="168"/>
      <c r="AL1184" s="168"/>
      <c r="AM1184" s="168"/>
      <c r="AN1184" s="166"/>
      <c r="AO1184" s="168"/>
      <c r="AP1184" s="166"/>
      <c r="AQ1184" s="168"/>
      <c r="AR1184" s="168"/>
      <c r="AS1184" s="168"/>
      <c r="AT1184" s="168"/>
      <c r="AU1184" s="168"/>
      <c r="AV1184" s="168"/>
      <c r="AW1184" s="168"/>
      <c r="AX1184" s="168"/>
      <c r="AY1184" s="168"/>
      <c r="AZ1184" s="168"/>
      <c r="BA1184" s="166"/>
      <c r="BB1184" s="166"/>
      <c r="BC1184" s="169"/>
      <c r="BD1184" s="170"/>
      <c r="BE1184" s="171"/>
      <c r="BF1184" s="171"/>
      <c r="BG1184" s="171"/>
      <c r="BH1184" s="171"/>
      <c r="BI1184" s="168"/>
      <c r="BJ1184" s="168"/>
      <c r="BK1184" s="168"/>
      <c r="BL1184" s="168"/>
      <c r="BM1184" s="168"/>
    </row>
    <row r="1185">
      <c r="A1185" s="163"/>
      <c r="B1185" s="174"/>
      <c r="C1185" s="165"/>
      <c r="D1185" s="166"/>
      <c r="E1185" s="166"/>
      <c r="F1185" s="167"/>
      <c r="G1185" s="167"/>
      <c r="H1185" s="167"/>
      <c r="I1185" s="163"/>
      <c r="J1185" s="168"/>
      <c r="K1185" s="168"/>
      <c r="L1185" s="168"/>
      <c r="M1185" s="166"/>
      <c r="N1185" s="169"/>
      <c r="O1185" s="167"/>
      <c r="P1185" s="168"/>
      <c r="Q1185" s="169"/>
      <c r="R1185" s="168"/>
      <c r="S1185" s="168"/>
      <c r="T1185" s="168"/>
      <c r="U1185" s="168"/>
      <c r="V1185" s="168"/>
      <c r="W1185" s="168"/>
      <c r="X1185" s="168"/>
      <c r="Y1185" s="168"/>
      <c r="Z1185" s="168"/>
      <c r="AA1185" s="168"/>
      <c r="AB1185" s="168"/>
      <c r="AC1185" s="168"/>
      <c r="AD1185" s="168"/>
      <c r="AE1185" s="168"/>
      <c r="AF1185" s="168"/>
      <c r="AG1185" s="168"/>
      <c r="AH1185" s="168"/>
      <c r="AI1185" s="168"/>
      <c r="AJ1185" s="168"/>
      <c r="AK1185" s="168"/>
      <c r="AL1185" s="168"/>
      <c r="AM1185" s="168"/>
      <c r="AN1185" s="166"/>
      <c r="AO1185" s="168"/>
      <c r="AP1185" s="166"/>
      <c r="AQ1185" s="168"/>
      <c r="AR1185" s="168"/>
      <c r="AS1185" s="168"/>
      <c r="AT1185" s="168"/>
      <c r="AU1185" s="168"/>
      <c r="AV1185" s="168"/>
      <c r="AW1185" s="168"/>
      <c r="AX1185" s="168"/>
      <c r="AY1185" s="168"/>
      <c r="AZ1185" s="168"/>
      <c r="BA1185" s="166"/>
      <c r="BB1185" s="166"/>
      <c r="BC1185" s="169"/>
      <c r="BD1185" s="170"/>
      <c r="BE1185" s="171"/>
      <c r="BF1185" s="171"/>
      <c r="BG1185" s="171"/>
      <c r="BH1185" s="171"/>
      <c r="BI1185" s="168"/>
      <c r="BJ1185" s="168"/>
      <c r="BK1185" s="168"/>
      <c r="BL1185" s="168"/>
      <c r="BM1185" s="168"/>
    </row>
    <row r="1186">
      <c r="A1186" s="163"/>
      <c r="B1186" s="174"/>
      <c r="C1186" s="165"/>
      <c r="D1186" s="166"/>
      <c r="E1186" s="166"/>
      <c r="F1186" s="167"/>
      <c r="G1186" s="167"/>
      <c r="H1186" s="167"/>
      <c r="I1186" s="163"/>
      <c r="J1186" s="168"/>
      <c r="K1186" s="168"/>
      <c r="L1186" s="168"/>
      <c r="M1186" s="166"/>
      <c r="N1186" s="169"/>
      <c r="O1186" s="167"/>
      <c r="P1186" s="168"/>
      <c r="Q1186" s="169"/>
      <c r="R1186" s="168"/>
      <c r="S1186" s="168"/>
      <c r="T1186" s="168"/>
      <c r="U1186" s="168"/>
      <c r="V1186" s="168"/>
      <c r="W1186" s="168"/>
      <c r="X1186" s="168"/>
      <c r="Y1186" s="168"/>
      <c r="Z1186" s="168"/>
      <c r="AA1186" s="168"/>
      <c r="AB1186" s="168"/>
      <c r="AC1186" s="168"/>
      <c r="AD1186" s="168"/>
      <c r="AE1186" s="168"/>
      <c r="AF1186" s="168"/>
      <c r="AG1186" s="168"/>
      <c r="AH1186" s="168"/>
      <c r="AI1186" s="168"/>
      <c r="AJ1186" s="168"/>
      <c r="AK1186" s="168"/>
      <c r="AL1186" s="168"/>
      <c r="AM1186" s="168"/>
      <c r="AN1186" s="166"/>
      <c r="AO1186" s="168"/>
      <c r="AP1186" s="166"/>
      <c r="AQ1186" s="168"/>
      <c r="AR1186" s="168"/>
      <c r="AS1186" s="168"/>
      <c r="AT1186" s="168"/>
      <c r="AU1186" s="168"/>
      <c r="AV1186" s="168"/>
      <c r="AW1186" s="168"/>
      <c r="AX1186" s="168"/>
      <c r="AY1186" s="168"/>
      <c r="AZ1186" s="168"/>
      <c r="BA1186" s="166"/>
      <c r="BB1186" s="166"/>
      <c r="BC1186" s="169"/>
      <c r="BD1186" s="170"/>
      <c r="BE1186" s="171"/>
      <c r="BF1186" s="171"/>
      <c r="BG1186" s="171"/>
      <c r="BH1186" s="171"/>
      <c r="BI1186" s="168"/>
      <c r="BJ1186" s="168"/>
      <c r="BK1186" s="168"/>
      <c r="BL1186" s="168"/>
      <c r="BM1186" s="168"/>
    </row>
    <row r="1187">
      <c r="A1187" s="163"/>
      <c r="B1187" s="174"/>
      <c r="C1187" s="165"/>
      <c r="D1187" s="166"/>
      <c r="E1187" s="166"/>
      <c r="F1187" s="167"/>
      <c r="G1187" s="167"/>
      <c r="H1187" s="167"/>
      <c r="I1187" s="163"/>
      <c r="J1187" s="168"/>
      <c r="K1187" s="168"/>
      <c r="L1187" s="168"/>
      <c r="M1187" s="166"/>
      <c r="N1187" s="169"/>
      <c r="O1187" s="167"/>
      <c r="P1187" s="168"/>
      <c r="Q1187" s="169"/>
      <c r="R1187" s="168"/>
      <c r="S1187" s="168"/>
      <c r="T1187" s="168"/>
      <c r="U1187" s="168"/>
      <c r="V1187" s="168"/>
      <c r="W1187" s="168"/>
      <c r="X1187" s="168"/>
      <c r="Y1187" s="168"/>
      <c r="Z1187" s="168"/>
      <c r="AA1187" s="168"/>
      <c r="AB1187" s="168"/>
      <c r="AC1187" s="168"/>
      <c r="AD1187" s="168"/>
      <c r="AE1187" s="168"/>
      <c r="AF1187" s="168"/>
      <c r="AG1187" s="168"/>
      <c r="AH1187" s="168"/>
      <c r="AI1187" s="168"/>
      <c r="AJ1187" s="168"/>
      <c r="AK1187" s="168"/>
      <c r="AL1187" s="168"/>
      <c r="AM1187" s="168"/>
      <c r="AN1187" s="166"/>
      <c r="AO1187" s="168"/>
      <c r="AP1187" s="166"/>
      <c r="AQ1187" s="168"/>
      <c r="AR1187" s="168"/>
      <c r="AS1187" s="168"/>
      <c r="AT1187" s="168"/>
      <c r="AU1187" s="168"/>
      <c r="AV1187" s="168"/>
      <c r="AW1187" s="168"/>
      <c r="AX1187" s="168"/>
      <c r="AY1187" s="168"/>
      <c r="AZ1187" s="168"/>
      <c r="BA1187" s="166"/>
      <c r="BB1187" s="166"/>
      <c r="BC1187" s="169"/>
      <c r="BD1187" s="170"/>
      <c r="BE1187" s="171"/>
      <c r="BF1187" s="171"/>
      <c r="BG1187" s="171"/>
      <c r="BH1187" s="171"/>
      <c r="BI1187" s="168"/>
      <c r="BJ1187" s="168"/>
      <c r="BK1187" s="168"/>
      <c r="BL1187" s="168"/>
      <c r="BM1187" s="168"/>
    </row>
    <row r="1188">
      <c r="A1188" s="163"/>
      <c r="B1188" s="174"/>
      <c r="C1188" s="165"/>
      <c r="D1188" s="166"/>
      <c r="E1188" s="166"/>
      <c r="F1188" s="167"/>
      <c r="G1188" s="167"/>
      <c r="H1188" s="167"/>
      <c r="I1188" s="163"/>
      <c r="J1188" s="168"/>
      <c r="K1188" s="168"/>
      <c r="L1188" s="168"/>
      <c r="M1188" s="166"/>
      <c r="N1188" s="169"/>
      <c r="O1188" s="167"/>
      <c r="P1188" s="168"/>
      <c r="Q1188" s="169"/>
      <c r="R1188" s="168"/>
      <c r="S1188" s="168"/>
      <c r="T1188" s="168"/>
      <c r="U1188" s="168"/>
      <c r="V1188" s="168"/>
      <c r="W1188" s="168"/>
      <c r="X1188" s="168"/>
      <c r="Y1188" s="168"/>
      <c r="Z1188" s="168"/>
      <c r="AA1188" s="168"/>
      <c r="AB1188" s="168"/>
      <c r="AC1188" s="168"/>
      <c r="AD1188" s="168"/>
      <c r="AE1188" s="168"/>
      <c r="AF1188" s="168"/>
      <c r="AG1188" s="168"/>
      <c r="AH1188" s="168"/>
      <c r="AI1188" s="168"/>
      <c r="AJ1188" s="168"/>
      <c r="AK1188" s="168"/>
      <c r="AL1188" s="168"/>
      <c r="AM1188" s="168"/>
      <c r="AN1188" s="166"/>
      <c r="AO1188" s="168"/>
      <c r="AP1188" s="166"/>
      <c r="AQ1188" s="168"/>
      <c r="AR1188" s="168"/>
      <c r="AS1188" s="168"/>
      <c r="AT1188" s="168"/>
      <c r="AU1188" s="168"/>
      <c r="AV1188" s="168"/>
      <c r="AW1188" s="168"/>
      <c r="AX1188" s="168"/>
      <c r="AY1188" s="168"/>
      <c r="AZ1188" s="168"/>
      <c r="BA1188" s="166"/>
      <c r="BB1188" s="166"/>
      <c r="BC1188" s="169"/>
      <c r="BD1188" s="170"/>
      <c r="BE1188" s="171"/>
      <c r="BF1188" s="171"/>
      <c r="BG1188" s="171"/>
      <c r="BH1188" s="171"/>
      <c r="BI1188" s="168"/>
      <c r="BJ1188" s="168"/>
      <c r="BK1188" s="168"/>
      <c r="BL1188" s="168"/>
      <c r="BM1188" s="168"/>
    </row>
    <row r="1189">
      <c r="A1189" s="163"/>
      <c r="B1189" s="174"/>
      <c r="C1189" s="165"/>
      <c r="D1189" s="166"/>
      <c r="E1189" s="166"/>
      <c r="F1189" s="167"/>
      <c r="G1189" s="167"/>
      <c r="H1189" s="167"/>
      <c r="I1189" s="163"/>
      <c r="J1189" s="168"/>
      <c r="K1189" s="168"/>
      <c r="L1189" s="168"/>
      <c r="M1189" s="166"/>
      <c r="N1189" s="169"/>
      <c r="O1189" s="167"/>
      <c r="P1189" s="168"/>
      <c r="Q1189" s="169"/>
      <c r="R1189" s="168"/>
      <c r="S1189" s="168"/>
      <c r="T1189" s="168"/>
      <c r="U1189" s="168"/>
      <c r="V1189" s="168"/>
      <c r="W1189" s="168"/>
      <c r="X1189" s="168"/>
      <c r="Y1189" s="168"/>
      <c r="Z1189" s="168"/>
      <c r="AA1189" s="168"/>
      <c r="AB1189" s="168"/>
      <c r="AC1189" s="168"/>
      <c r="AD1189" s="168"/>
      <c r="AE1189" s="168"/>
      <c r="AF1189" s="168"/>
      <c r="AG1189" s="168"/>
      <c r="AH1189" s="168"/>
      <c r="AI1189" s="168"/>
      <c r="AJ1189" s="168"/>
      <c r="AK1189" s="168"/>
      <c r="AL1189" s="168"/>
      <c r="AM1189" s="168"/>
      <c r="AN1189" s="166"/>
      <c r="AO1189" s="168"/>
      <c r="AP1189" s="166"/>
      <c r="AQ1189" s="168"/>
      <c r="AR1189" s="168"/>
      <c r="AS1189" s="168"/>
      <c r="AT1189" s="168"/>
      <c r="AU1189" s="168"/>
      <c r="AV1189" s="168"/>
      <c r="AW1189" s="168"/>
      <c r="AX1189" s="168"/>
      <c r="AY1189" s="168"/>
      <c r="AZ1189" s="168"/>
      <c r="BA1189" s="166"/>
      <c r="BB1189" s="166"/>
      <c r="BC1189" s="169"/>
      <c r="BD1189" s="170"/>
      <c r="BE1189" s="171"/>
      <c r="BF1189" s="171"/>
      <c r="BG1189" s="171"/>
      <c r="BH1189" s="171"/>
      <c r="BI1189" s="168"/>
      <c r="BJ1189" s="168"/>
      <c r="BK1189" s="168"/>
      <c r="BL1189" s="168"/>
      <c r="BM1189" s="168"/>
    </row>
    <row r="1190">
      <c r="A1190" s="163"/>
      <c r="B1190" s="174"/>
      <c r="C1190" s="165"/>
      <c r="D1190" s="166"/>
      <c r="E1190" s="166"/>
      <c r="F1190" s="167"/>
      <c r="G1190" s="167"/>
      <c r="H1190" s="167"/>
      <c r="I1190" s="163"/>
      <c r="J1190" s="168"/>
      <c r="K1190" s="168"/>
      <c r="L1190" s="168"/>
      <c r="M1190" s="166"/>
      <c r="N1190" s="169"/>
      <c r="O1190" s="167"/>
      <c r="P1190" s="168"/>
      <c r="Q1190" s="169"/>
      <c r="R1190" s="168"/>
      <c r="S1190" s="168"/>
      <c r="T1190" s="168"/>
      <c r="U1190" s="168"/>
      <c r="V1190" s="168"/>
      <c r="W1190" s="168"/>
      <c r="X1190" s="168"/>
      <c r="Y1190" s="168"/>
      <c r="Z1190" s="168"/>
      <c r="AA1190" s="168"/>
      <c r="AB1190" s="168"/>
      <c r="AC1190" s="168"/>
      <c r="AD1190" s="168"/>
      <c r="AE1190" s="168"/>
      <c r="AF1190" s="168"/>
      <c r="AG1190" s="168"/>
      <c r="AH1190" s="168"/>
      <c r="AI1190" s="168"/>
      <c r="AJ1190" s="168"/>
      <c r="AK1190" s="168"/>
      <c r="AL1190" s="168"/>
      <c r="AM1190" s="168"/>
      <c r="AN1190" s="166"/>
      <c r="AO1190" s="168"/>
      <c r="AP1190" s="166"/>
      <c r="AQ1190" s="168"/>
      <c r="AR1190" s="168"/>
      <c r="AS1190" s="168"/>
      <c r="AT1190" s="168"/>
      <c r="AU1190" s="168"/>
      <c r="AV1190" s="168"/>
      <c r="AW1190" s="168"/>
      <c r="AX1190" s="168"/>
      <c r="AY1190" s="168"/>
      <c r="AZ1190" s="168"/>
      <c r="BA1190" s="166"/>
      <c r="BB1190" s="166"/>
      <c r="BC1190" s="169"/>
      <c r="BD1190" s="170"/>
      <c r="BE1190" s="171"/>
      <c r="BF1190" s="171"/>
      <c r="BG1190" s="171"/>
      <c r="BH1190" s="171"/>
      <c r="BI1190" s="168"/>
      <c r="BJ1190" s="168"/>
      <c r="BK1190" s="168"/>
      <c r="BL1190" s="168"/>
      <c r="BM1190" s="168"/>
    </row>
    <row r="1191">
      <c r="A1191" s="163"/>
      <c r="B1191" s="174"/>
      <c r="C1191" s="165"/>
      <c r="D1191" s="166"/>
      <c r="E1191" s="166"/>
      <c r="F1191" s="167"/>
      <c r="G1191" s="167"/>
      <c r="H1191" s="167"/>
      <c r="I1191" s="163"/>
      <c r="J1191" s="168"/>
      <c r="K1191" s="168"/>
      <c r="L1191" s="168"/>
      <c r="M1191" s="166"/>
      <c r="N1191" s="169"/>
      <c r="O1191" s="167"/>
      <c r="P1191" s="168"/>
      <c r="Q1191" s="169"/>
      <c r="R1191" s="168"/>
      <c r="S1191" s="168"/>
      <c r="T1191" s="168"/>
      <c r="U1191" s="168"/>
      <c r="V1191" s="168"/>
      <c r="W1191" s="168"/>
      <c r="X1191" s="168"/>
      <c r="Y1191" s="168"/>
      <c r="Z1191" s="168"/>
      <c r="AA1191" s="168"/>
      <c r="AB1191" s="168"/>
      <c r="AC1191" s="168"/>
      <c r="AD1191" s="168"/>
      <c r="AE1191" s="168"/>
      <c r="AF1191" s="168"/>
      <c r="AG1191" s="168"/>
      <c r="AH1191" s="168"/>
      <c r="AI1191" s="168"/>
      <c r="AJ1191" s="168"/>
      <c r="AK1191" s="168"/>
      <c r="AL1191" s="168"/>
      <c r="AM1191" s="168"/>
      <c r="AN1191" s="166"/>
      <c r="AO1191" s="168"/>
      <c r="AP1191" s="166"/>
      <c r="AQ1191" s="168"/>
      <c r="AR1191" s="168"/>
      <c r="AS1191" s="168"/>
      <c r="AT1191" s="168"/>
      <c r="AU1191" s="168"/>
      <c r="AV1191" s="168"/>
      <c r="AW1191" s="168"/>
      <c r="AX1191" s="168"/>
      <c r="AY1191" s="168"/>
      <c r="AZ1191" s="168"/>
      <c r="BA1191" s="166"/>
      <c r="BB1191" s="166"/>
      <c r="BC1191" s="169"/>
      <c r="BD1191" s="170"/>
      <c r="BE1191" s="171"/>
      <c r="BF1191" s="171"/>
      <c r="BG1191" s="171"/>
      <c r="BH1191" s="171"/>
      <c r="BI1191" s="168"/>
      <c r="BJ1191" s="168"/>
      <c r="BK1191" s="168"/>
      <c r="BL1191" s="168"/>
      <c r="BM1191" s="168"/>
    </row>
    <row r="1192">
      <c r="A1192" s="163"/>
      <c r="B1192" s="174"/>
      <c r="C1192" s="165"/>
      <c r="D1192" s="166"/>
      <c r="E1192" s="166"/>
      <c r="F1192" s="167"/>
      <c r="G1192" s="167"/>
      <c r="H1192" s="167"/>
      <c r="I1192" s="163"/>
      <c r="J1192" s="168"/>
      <c r="K1192" s="168"/>
      <c r="L1192" s="168"/>
      <c r="M1192" s="166"/>
      <c r="N1192" s="169"/>
      <c r="O1192" s="167"/>
      <c r="P1192" s="168"/>
      <c r="Q1192" s="169"/>
      <c r="R1192" s="168"/>
      <c r="S1192" s="168"/>
      <c r="T1192" s="168"/>
      <c r="U1192" s="168"/>
      <c r="V1192" s="168"/>
      <c r="W1192" s="168"/>
      <c r="X1192" s="168"/>
      <c r="Y1192" s="168"/>
      <c r="Z1192" s="168"/>
      <c r="AA1192" s="168"/>
      <c r="AB1192" s="168"/>
      <c r="AC1192" s="168"/>
      <c r="AD1192" s="168"/>
      <c r="AE1192" s="168"/>
      <c r="AF1192" s="168"/>
      <c r="AG1192" s="168"/>
      <c r="AH1192" s="168"/>
      <c r="AI1192" s="168"/>
      <c r="AJ1192" s="168"/>
      <c r="AK1192" s="168"/>
      <c r="AL1192" s="168"/>
      <c r="AM1192" s="168"/>
      <c r="AN1192" s="166"/>
      <c r="AO1192" s="168"/>
      <c r="AP1192" s="166"/>
      <c r="AQ1192" s="168"/>
      <c r="AR1192" s="168"/>
      <c r="AS1192" s="168"/>
      <c r="AT1192" s="168"/>
      <c r="AU1192" s="168"/>
      <c r="AV1192" s="168"/>
      <c r="AW1192" s="168"/>
      <c r="AX1192" s="168"/>
      <c r="AY1192" s="168"/>
      <c r="AZ1192" s="168"/>
      <c r="BA1192" s="166"/>
      <c r="BB1192" s="166"/>
      <c r="BC1192" s="169"/>
      <c r="BD1192" s="170"/>
      <c r="BE1192" s="171"/>
      <c r="BF1192" s="171"/>
      <c r="BG1192" s="171"/>
      <c r="BH1192" s="171"/>
      <c r="BI1192" s="168"/>
      <c r="BJ1192" s="168"/>
      <c r="BK1192" s="168"/>
      <c r="BL1192" s="168"/>
      <c r="BM1192" s="168"/>
    </row>
    <row r="1193">
      <c r="A1193" s="163"/>
      <c r="B1193" s="174"/>
      <c r="C1193" s="165"/>
      <c r="D1193" s="166"/>
      <c r="E1193" s="166"/>
      <c r="F1193" s="167"/>
      <c r="G1193" s="167"/>
      <c r="H1193" s="167"/>
      <c r="I1193" s="163"/>
      <c r="J1193" s="168"/>
      <c r="K1193" s="168"/>
      <c r="L1193" s="168"/>
      <c r="M1193" s="166"/>
      <c r="N1193" s="169"/>
      <c r="O1193" s="167"/>
      <c r="P1193" s="168"/>
      <c r="Q1193" s="169"/>
      <c r="R1193" s="168"/>
      <c r="S1193" s="168"/>
      <c r="T1193" s="168"/>
      <c r="U1193" s="168"/>
      <c r="V1193" s="168"/>
      <c r="W1193" s="168"/>
      <c r="X1193" s="168"/>
      <c r="Y1193" s="168"/>
      <c r="Z1193" s="168"/>
      <c r="AA1193" s="168"/>
      <c r="AB1193" s="168"/>
      <c r="AC1193" s="168"/>
      <c r="AD1193" s="168"/>
      <c r="AE1193" s="168"/>
      <c r="AF1193" s="168"/>
      <c r="AG1193" s="168"/>
      <c r="AH1193" s="168"/>
      <c r="AI1193" s="168"/>
      <c r="AJ1193" s="168"/>
      <c r="AK1193" s="168"/>
      <c r="AL1193" s="168"/>
      <c r="AM1193" s="168"/>
      <c r="AN1193" s="166"/>
      <c r="AO1193" s="168"/>
      <c r="AP1193" s="166"/>
      <c r="AQ1193" s="168"/>
      <c r="AR1193" s="168"/>
      <c r="AS1193" s="168"/>
      <c r="AT1193" s="168"/>
      <c r="AU1193" s="168"/>
      <c r="AV1193" s="168"/>
      <c r="AW1193" s="168"/>
      <c r="AX1193" s="168"/>
      <c r="AY1193" s="168"/>
      <c r="AZ1193" s="168"/>
      <c r="BA1193" s="166"/>
      <c r="BB1193" s="166"/>
      <c r="BC1193" s="169"/>
      <c r="BD1193" s="170"/>
      <c r="BE1193" s="171"/>
      <c r="BF1193" s="171"/>
      <c r="BG1193" s="171"/>
      <c r="BH1193" s="171"/>
      <c r="BI1193" s="168"/>
      <c r="BJ1193" s="168"/>
      <c r="BK1193" s="168"/>
      <c r="BL1193" s="168"/>
      <c r="BM1193" s="168"/>
    </row>
    <row r="1194">
      <c r="A1194" s="163"/>
      <c r="B1194" s="174"/>
      <c r="C1194" s="165"/>
      <c r="D1194" s="166"/>
      <c r="E1194" s="166"/>
      <c r="F1194" s="167"/>
      <c r="G1194" s="167"/>
      <c r="H1194" s="167"/>
      <c r="I1194" s="163"/>
      <c r="J1194" s="168"/>
      <c r="K1194" s="168"/>
      <c r="L1194" s="168"/>
      <c r="M1194" s="166"/>
      <c r="N1194" s="169"/>
      <c r="O1194" s="167"/>
      <c r="P1194" s="168"/>
      <c r="Q1194" s="169"/>
      <c r="R1194" s="168"/>
      <c r="S1194" s="168"/>
      <c r="T1194" s="168"/>
      <c r="U1194" s="168"/>
      <c r="V1194" s="168"/>
      <c r="W1194" s="168"/>
      <c r="X1194" s="168"/>
      <c r="Y1194" s="168"/>
      <c r="Z1194" s="168"/>
      <c r="AA1194" s="168"/>
      <c r="AB1194" s="168"/>
      <c r="AC1194" s="168"/>
      <c r="AD1194" s="168"/>
      <c r="AE1194" s="168"/>
      <c r="AF1194" s="168"/>
      <c r="AG1194" s="168"/>
      <c r="AH1194" s="168"/>
      <c r="AI1194" s="168"/>
      <c r="AJ1194" s="168"/>
      <c r="AK1194" s="168"/>
      <c r="AL1194" s="168"/>
      <c r="AM1194" s="168"/>
      <c r="AN1194" s="166"/>
      <c r="AO1194" s="168"/>
      <c r="AP1194" s="166"/>
      <c r="AQ1194" s="168"/>
      <c r="AR1194" s="168"/>
      <c r="AS1194" s="168"/>
      <c r="AT1194" s="168"/>
      <c r="AU1194" s="168"/>
      <c r="AV1194" s="168"/>
      <c r="AW1194" s="168"/>
      <c r="AX1194" s="168"/>
      <c r="AY1194" s="168"/>
      <c r="AZ1194" s="168"/>
      <c r="BA1194" s="166"/>
      <c r="BB1194" s="166"/>
      <c r="BC1194" s="169"/>
      <c r="BD1194" s="170"/>
      <c r="BE1194" s="171"/>
      <c r="BF1194" s="171"/>
      <c r="BG1194" s="171"/>
      <c r="BH1194" s="171"/>
      <c r="BI1194" s="168"/>
      <c r="BJ1194" s="168"/>
      <c r="BK1194" s="168"/>
      <c r="BL1194" s="168"/>
      <c r="BM1194" s="168"/>
    </row>
    <row r="1195">
      <c r="A1195" s="163"/>
      <c r="B1195" s="174"/>
      <c r="C1195" s="165"/>
      <c r="D1195" s="166"/>
      <c r="E1195" s="166"/>
      <c r="F1195" s="167"/>
      <c r="G1195" s="167"/>
      <c r="H1195" s="167"/>
      <c r="I1195" s="163"/>
      <c r="J1195" s="168"/>
      <c r="K1195" s="168"/>
      <c r="L1195" s="168"/>
      <c r="M1195" s="166"/>
      <c r="N1195" s="169"/>
      <c r="O1195" s="167"/>
      <c r="P1195" s="168"/>
      <c r="Q1195" s="169"/>
      <c r="R1195" s="168"/>
      <c r="S1195" s="168"/>
      <c r="T1195" s="168"/>
      <c r="U1195" s="168"/>
      <c r="V1195" s="168"/>
      <c r="W1195" s="168"/>
      <c r="X1195" s="168"/>
      <c r="Y1195" s="168"/>
      <c r="Z1195" s="168"/>
      <c r="AA1195" s="168"/>
      <c r="AB1195" s="168"/>
      <c r="AC1195" s="168"/>
      <c r="AD1195" s="168"/>
      <c r="AE1195" s="168"/>
      <c r="AF1195" s="168"/>
      <c r="AG1195" s="168"/>
      <c r="AH1195" s="168"/>
      <c r="AI1195" s="168"/>
      <c r="AJ1195" s="168"/>
      <c r="AK1195" s="168"/>
      <c r="AL1195" s="168"/>
      <c r="AM1195" s="168"/>
      <c r="AN1195" s="166"/>
      <c r="AO1195" s="168"/>
      <c r="AP1195" s="166"/>
      <c r="AQ1195" s="168"/>
      <c r="AR1195" s="168"/>
      <c r="AS1195" s="168"/>
      <c r="AT1195" s="168"/>
      <c r="AU1195" s="168"/>
      <c r="AV1195" s="168"/>
      <c r="AW1195" s="168"/>
      <c r="AX1195" s="168"/>
      <c r="AY1195" s="168"/>
      <c r="AZ1195" s="168"/>
      <c r="BA1195" s="166"/>
      <c r="BB1195" s="166"/>
      <c r="BC1195" s="169"/>
      <c r="BD1195" s="170"/>
      <c r="BE1195" s="171"/>
      <c r="BF1195" s="171"/>
      <c r="BG1195" s="171"/>
      <c r="BH1195" s="171"/>
      <c r="BI1195" s="168"/>
      <c r="BJ1195" s="168"/>
      <c r="BK1195" s="168"/>
      <c r="BL1195" s="168"/>
      <c r="BM1195" s="168"/>
    </row>
    <row r="1196">
      <c r="A1196" s="163"/>
      <c r="B1196" s="174"/>
      <c r="C1196" s="165"/>
      <c r="D1196" s="166"/>
      <c r="E1196" s="166"/>
      <c r="F1196" s="167"/>
      <c r="G1196" s="167"/>
      <c r="H1196" s="167"/>
      <c r="I1196" s="163"/>
      <c r="J1196" s="168"/>
      <c r="K1196" s="168"/>
      <c r="L1196" s="168"/>
      <c r="M1196" s="166"/>
      <c r="N1196" s="169"/>
      <c r="O1196" s="167"/>
      <c r="P1196" s="168"/>
      <c r="Q1196" s="169"/>
      <c r="R1196" s="168"/>
      <c r="S1196" s="168"/>
      <c r="T1196" s="168"/>
      <c r="U1196" s="168"/>
      <c r="V1196" s="168"/>
      <c r="W1196" s="168"/>
      <c r="X1196" s="168"/>
      <c r="Y1196" s="168"/>
      <c r="Z1196" s="168"/>
      <c r="AA1196" s="168"/>
      <c r="AB1196" s="168"/>
      <c r="AC1196" s="168"/>
      <c r="AD1196" s="168"/>
      <c r="AE1196" s="168"/>
      <c r="AF1196" s="168"/>
      <c r="AG1196" s="168"/>
      <c r="AH1196" s="168"/>
      <c r="AI1196" s="168"/>
      <c r="AJ1196" s="168"/>
      <c r="AK1196" s="168"/>
      <c r="AL1196" s="168"/>
      <c r="AM1196" s="168"/>
      <c r="AN1196" s="166"/>
      <c r="AO1196" s="168"/>
      <c r="AP1196" s="166"/>
      <c r="AQ1196" s="168"/>
      <c r="AR1196" s="168"/>
      <c r="AS1196" s="168"/>
      <c r="AT1196" s="168"/>
      <c r="AU1196" s="168"/>
      <c r="AV1196" s="168"/>
      <c r="AW1196" s="168"/>
      <c r="AX1196" s="168"/>
      <c r="AY1196" s="168"/>
      <c r="AZ1196" s="168"/>
      <c r="BA1196" s="166"/>
      <c r="BB1196" s="166"/>
      <c r="BC1196" s="169"/>
      <c r="BD1196" s="170"/>
      <c r="BE1196" s="171"/>
      <c r="BF1196" s="171"/>
      <c r="BG1196" s="171"/>
      <c r="BH1196" s="171"/>
      <c r="BI1196" s="168"/>
      <c r="BJ1196" s="168"/>
      <c r="BK1196" s="168"/>
      <c r="BL1196" s="168"/>
      <c r="BM1196" s="168"/>
    </row>
    <row r="1197">
      <c r="A1197" s="163"/>
      <c r="B1197" s="174"/>
      <c r="C1197" s="165"/>
      <c r="D1197" s="166"/>
      <c r="E1197" s="166"/>
      <c r="F1197" s="167"/>
      <c r="G1197" s="167"/>
      <c r="H1197" s="167"/>
      <c r="I1197" s="163"/>
      <c r="J1197" s="168"/>
      <c r="K1197" s="168"/>
      <c r="L1197" s="168"/>
      <c r="M1197" s="166"/>
      <c r="N1197" s="169"/>
      <c r="O1197" s="167"/>
      <c r="P1197" s="168"/>
      <c r="Q1197" s="169"/>
      <c r="R1197" s="168"/>
      <c r="S1197" s="168"/>
      <c r="T1197" s="168"/>
      <c r="U1197" s="168"/>
      <c r="V1197" s="168"/>
      <c r="W1197" s="168"/>
      <c r="X1197" s="168"/>
      <c r="Y1197" s="168"/>
      <c r="Z1197" s="168"/>
      <c r="AA1197" s="168"/>
      <c r="AB1197" s="168"/>
      <c r="AC1197" s="168"/>
      <c r="AD1197" s="168"/>
      <c r="AE1197" s="168"/>
      <c r="AF1197" s="168"/>
      <c r="AG1197" s="168"/>
      <c r="AH1197" s="168"/>
      <c r="AI1197" s="168"/>
      <c r="AJ1197" s="168"/>
      <c r="AK1197" s="168"/>
      <c r="AL1197" s="168"/>
      <c r="AM1197" s="168"/>
      <c r="AN1197" s="166"/>
      <c r="AO1197" s="168"/>
      <c r="AP1197" s="166"/>
      <c r="AQ1197" s="168"/>
      <c r="AR1197" s="168"/>
      <c r="AS1197" s="168"/>
      <c r="AT1197" s="168"/>
      <c r="AU1197" s="168"/>
      <c r="AV1197" s="168"/>
      <c r="AW1197" s="168"/>
      <c r="AX1197" s="168"/>
      <c r="AY1197" s="168"/>
      <c r="AZ1197" s="168"/>
      <c r="BA1197" s="166"/>
      <c r="BB1197" s="166"/>
      <c r="BC1197" s="169"/>
      <c r="BD1197" s="170"/>
      <c r="BE1197" s="171"/>
      <c r="BF1197" s="171"/>
      <c r="BG1197" s="171"/>
      <c r="BH1197" s="171"/>
      <c r="BI1197" s="168"/>
      <c r="BJ1197" s="168"/>
      <c r="BK1197" s="168"/>
      <c r="BL1197" s="168"/>
      <c r="BM1197" s="168"/>
    </row>
    <row r="1198">
      <c r="A1198" s="163"/>
      <c r="B1198" s="174"/>
      <c r="C1198" s="165"/>
      <c r="D1198" s="166"/>
      <c r="E1198" s="166"/>
      <c r="F1198" s="167"/>
      <c r="G1198" s="167"/>
      <c r="H1198" s="167"/>
      <c r="I1198" s="163"/>
      <c r="J1198" s="168"/>
      <c r="K1198" s="168"/>
      <c r="L1198" s="168"/>
      <c r="M1198" s="166"/>
      <c r="N1198" s="169"/>
      <c r="O1198" s="167"/>
      <c r="P1198" s="168"/>
      <c r="Q1198" s="169"/>
      <c r="R1198" s="168"/>
      <c r="S1198" s="168"/>
      <c r="T1198" s="168"/>
      <c r="U1198" s="168"/>
      <c r="V1198" s="168"/>
      <c r="W1198" s="168"/>
      <c r="X1198" s="168"/>
      <c r="Y1198" s="168"/>
      <c r="Z1198" s="168"/>
      <c r="AA1198" s="168"/>
      <c r="AB1198" s="168"/>
      <c r="AC1198" s="168"/>
      <c r="AD1198" s="168"/>
      <c r="AE1198" s="168"/>
      <c r="AF1198" s="168"/>
      <c r="AG1198" s="168"/>
      <c r="AH1198" s="168"/>
      <c r="AI1198" s="168"/>
      <c r="AJ1198" s="168"/>
      <c r="AK1198" s="168"/>
      <c r="AL1198" s="168"/>
      <c r="AM1198" s="168"/>
      <c r="AN1198" s="166"/>
      <c r="AO1198" s="168"/>
      <c r="AP1198" s="166"/>
      <c r="AQ1198" s="168"/>
      <c r="AR1198" s="168"/>
      <c r="AS1198" s="168"/>
      <c r="AT1198" s="168"/>
      <c r="AU1198" s="168"/>
      <c r="AV1198" s="168"/>
      <c r="AW1198" s="168"/>
      <c r="AX1198" s="168"/>
      <c r="AY1198" s="168"/>
      <c r="AZ1198" s="168"/>
      <c r="BA1198" s="166"/>
      <c r="BB1198" s="166"/>
      <c r="BC1198" s="169"/>
      <c r="BD1198" s="170"/>
      <c r="BE1198" s="171"/>
      <c r="BF1198" s="171"/>
      <c r="BG1198" s="171"/>
      <c r="BH1198" s="171"/>
      <c r="BI1198" s="168"/>
      <c r="BJ1198" s="168"/>
      <c r="BK1198" s="168"/>
      <c r="BL1198" s="168"/>
      <c r="BM1198" s="168"/>
    </row>
    <row r="1199">
      <c r="A1199" s="163"/>
      <c r="B1199" s="174"/>
      <c r="C1199" s="165"/>
      <c r="D1199" s="166"/>
      <c r="E1199" s="166"/>
      <c r="F1199" s="167"/>
      <c r="G1199" s="167"/>
      <c r="H1199" s="167"/>
      <c r="I1199" s="163"/>
      <c r="J1199" s="168"/>
      <c r="K1199" s="168"/>
      <c r="L1199" s="168"/>
      <c r="M1199" s="166"/>
      <c r="N1199" s="169"/>
      <c r="O1199" s="167"/>
      <c r="P1199" s="168"/>
      <c r="Q1199" s="169"/>
      <c r="R1199" s="168"/>
      <c r="S1199" s="168"/>
      <c r="T1199" s="168"/>
      <c r="U1199" s="168"/>
      <c r="V1199" s="168"/>
      <c r="W1199" s="168"/>
      <c r="X1199" s="168"/>
      <c r="Y1199" s="168"/>
      <c r="Z1199" s="168"/>
      <c r="AA1199" s="168"/>
      <c r="AB1199" s="168"/>
      <c r="AC1199" s="168"/>
      <c r="AD1199" s="168"/>
      <c r="AE1199" s="168"/>
      <c r="AF1199" s="168"/>
      <c r="AG1199" s="168"/>
      <c r="AH1199" s="168"/>
      <c r="AI1199" s="168"/>
      <c r="AJ1199" s="168"/>
      <c r="AK1199" s="168"/>
      <c r="AL1199" s="168"/>
      <c r="AM1199" s="168"/>
      <c r="AN1199" s="166"/>
      <c r="AO1199" s="168"/>
      <c r="AP1199" s="166"/>
      <c r="AQ1199" s="168"/>
      <c r="AR1199" s="168"/>
      <c r="AS1199" s="168"/>
      <c r="AT1199" s="168"/>
      <c r="AU1199" s="168"/>
      <c r="AV1199" s="168"/>
      <c r="AW1199" s="168"/>
      <c r="AX1199" s="168"/>
      <c r="AY1199" s="168"/>
      <c r="AZ1199" s="168"/>
      <c r="BA1199" s="166"/>
      <c r="BB1199" s="166"/>
      <c r="BC1199" s="169"/>
      <c r="BD1199" s="170"/>
      <c r="BE1199" s="171"/>
      <c r="BF1199" s="171"/>
      <c r="BG1199" s="171"/>
      <c r="BH1199" s="171"/>
      <c r="BI1199" s="168"/>
      <c r="BJ1199" s="168"/>
      <c r="BK1199" s="168"/>
      <c r="BL1199" s="168"/>
      <c r="BM1199" s="168"/>
    </row>
    <row r="1200">
      <c r="A1200" s="163"/>
      <c r="B1200" s="174"/>
      <c r="C1200" s="165"/>
      <c r="D1200" s="166"/>
      <c r="E1200" s="166"/>
      <c r="F1200" s="167"/>
      <c r="G1200" s="167"/>
      <c r="H1200" s="167"/>
      <c r="I1200" s="163"/>
      <c r="J1200" s="168"/>
      <c r="K1200" s="168"/>
      <c r="L1200" s="168"/>
      <c r="M1200" s="166"/>
      <c r="N1200" s="169"/>
      <c r="O1200" s="167"/>
      <c r="P1200" s="168"/>
      <c r="Q1200" s="169"/>
      <c r="R1200" s="168"/>
      <c r="S1200" s="168"/>
      <c r="T1200" s="168"/>
      <c r="U1200" s="168"/>
      <c r="V1200" s="168"/>
      <c r="W1200" s="168"/>
      <c r="X1200" s="168"/>
      <c r="Y1200" s="168"/>
      <c r="Z1200" s="168"/>
      <c r="AA1200" s="168"/>
      <c r="AB1200" s="168"/>
      <c r="AC1200" s="168"/>
      <c r="AD1200" s="168"/>
      <c r="AE1200" s="168"/>
      <c r="AF1200" s="168"/>
      <c r="AG1200" s="168"/>
      <c r="AH1200" s="168"/>
      <c r="AI1200" s="168"/>
      <c r="AJ1200" s="168"/>
      <c r="AK1200" s="168"/>
      <c r="AL1200" s="168"/>
      <c r="AM1200" s="168"/>
      <c r="AN1200" s="166"/>
      <c r="AO1200" s="168"/>
      <c r="AP1200" s="166"/>
      <c r="AQ1200" s="168"/>
      <c r="AR1200" s="168"/>
      <c r="AS1200" s="168"/>
      <c r="AT1200" s="168"/>
      <c r="AU1200" s="168"/>
      <c r="AV1200" s="168"/>
      <c r="AW1200" s="168"/>
      <c r="AX1200" s="168"/>
      <c r="AY1200" s="168"/>
      <c r="AZ1200" s="168"/>
      <c r="BA1200" s="166"/>
      <c r="BB1200" s="166"/>
      <c r="BC1200" s="169"/>
      <c r="BD1200" s="170"/>
      <c r="BE1200" s="171"/>
      <c r="BF1200" s="171"/>
      <c r="BG1200" s="171"/>
      <c r="BH1200" s="171"/>
      <c r="BI1200" s="168"/>
      <c r="BJ1200" s="168"/>
      <c r="BK1200" s="168"/>
      <c r="BL1200" s="168"/>
      <c r="BM1200" s="168"/>
    </row>
    <row r="1201">
      <c r="A1201" s="163"/>
      <c r="B1201" s="174"/>
      <c r="C1201" s="165"/>
      <c r="D1201" s="166"/>
      <c r="E1201" s="166"/>
      <c r="F1201" s="167"/>
      <c r="G1201" s="167"/>
      <c r="H1201" s="167"/>
      <c r="I1201" s="163"/>
      <c r="J1201" s="168"/>
      <c r="K1201" s="168"/>
      <c r="L1201" s="168"/>
      <c r="M1201" s="166"/>
      <c r="N1201" s="169"/>
      <c r="O1201" s="167"/>
      <c r="P1201" s="168"/>
      <c r="Q1201" s="169"/>
      <c r="R1201" s="168"/>
      <c r="S1201" s="168"/>
      <c r="T1201" s="168"/>
      <c r="U1201" s="168"/>
      <c r="V1201" s="168"/>
      <c r="W1201" s="168"/>
      <c r="X1201" s="168"/>
      <c r="Y1201" s="168"/>
      <c r="Z1201" s="168"/>
      <c r="AA1201" s="168"/>
      <c r="AB1201" s="168"/>
      <c r="AC1201" s="168"/>
      <c r="AD1201" s="168"/>
      <c r="AE1201" s="168"/>
      <c r="AF1201" s="168"/>
      <c r="AG1201" s="168"/>
      <c r="AH1201" s="168"/>
      <c r="AI1201" s="168"/>
      <c r="AJ1201" s="168"/>
      <c r="AK1201" s="168"/>
      <c r="AL1201" s="168"/>
      <c r="AM1201" s="168"/>
      <c r="AN1201" s="166"/>
      <c r="AO1201" s="168"/>
      <c r="AP1201" s="166"/>
      <c r="AQ1201" s="168"/>
      <c r="AR1201" s="168"/>
      <c r="AS1201" s="168"/>
      <c r="AT1201" s="168"/>
      <c r="AU1201" s="168"/>
      <c r="AV1201" s="168"/>
      <c r="AW1201" s="168"/>
      <c r="AX1201" s="168"/>
      <c r="AY1201" s="168"/>
      <c r="AZ1201" s="168"/>
      <c r="BA1201" s="166"/>
      <c r="BB1201" s="166"/>
      <c r="BC1201" s="169"/>
      <c r="BD1201" s="170"/>
      <c r="BE1201" s="171"/>
      <c r="BF1201" s="171"/>
      <c r="BG1201" s="171"/>
      <c r="BH1201" s="171"/>
      <c r="BI1201" s="168"/>
      <c r="BJ1201" s="168"/>
      <c r="BK1201" s="168"/>
      <c r="BL1201" s="168"/>
      <c r="BM1201" s="168"/>
    </row>
    <row r="1202">
      <c r="A1202" s="163"/>
      <c r="B1202" s="174"/>
      <c r="C1202" s="165"/>
      <c r="D1202" s="166"/>
      <c r="E1202" s="166"/>
      <c r="F1202" s="167"/>
      <c r="G1202" s="167"/>
      <c r="H1202" s="167"/>
      <c r="I1202" s="163"/>
      <c r="J1202" s="168"/>
      <c r="K1202" s="168"/>
      <c r="L1202" s="168"/>
      <c r="M1202" s="166"/>
      <c r="N1202" s="169"/>
      <c r="O1202" s="167"/>
      <c r="P1202" s="168"/>
      <c r="Q1202" s="169"/>
      <c r="R1202" s="168"/>
      <c r="S1202" s="168"/>
      <c r="T1202" s="168"/>
      <c r="U1202" s="168"/>
      <c r="V1202" s="168"/>
      <c r="W1202" s="168"/>
      <c r="X1202" s="168"/>
      <c r="Y1202" s="168"/>
      <c r="Z1202" s="168"/>
      <c r="AA1202" s="168"/>
      <c r="AB1202" s="168"/>
      <c r="AC1202" s="168"/>
      <c r="AD1202" s="168"/>
      <c r="AE1202" s="168"/>
      <c r="AF1202" s="168"/>
      <c r="AG1202" s="168"/>
      <c r="AH1202" s="168"/>
      <c r="AI1202" s="168"/>
      <c r="AJ1202" s="168"/>
      <c r="AK1202" s="168"/>
      <c r="AL1202" s="168"/>
      <c r="AM1202" s="168"/>
      <c r="AN1202" s="166"/>
      <c r="AO1202" s="168"/>
      <c r="AP1202" s="166"/>
      <c r="AQ1202" s="168"/>
      <c r="AR1202" s="168"/>
      <c r="AS1202" s="168"/>
      <c r="AT1202" s="168"/>
      <c r="AU1202" s="168"/>
      <c r="AV1202" s="168"/>
      <c r="AW1202" s="168"/>
      <c r="AX1202" s="168"/>
      <c r="AY1202" s="168"/>
      <c r="AZ1202" s="168"/>
      <c r="BA1202" s="166"/>
      <c r="BB1202" s="166"/>
      <c r="BC1202" s="169"/>
      <c r="BD1202" s="170"/>
      <c r="BE1202" s="171"/>
      <c r="BF1202" s="171"/>
      <c r="BG1202" s="171"/>
      <c r="BH1202" s="171"/>
      <c r="BI1202" s="168"/>
      <c r="BJ1202" s="168"/>
      <c r="BK1202" s="168"/>
      <c r="BL1202" s="168"/>
      <c r="BM1202" s="168"/>
    </row>
    <row r="1203">
      <c r="A1203" s="163"/>
      <c r="B1203" s="174"/>
      <c r="C1203" s="165"/>
      <c r="D1203" s="166"/>
      <c r="E1203" s="166"/>
      <c r="F1203" s="167"/>
      <c r="G1203" s="167"/>
      <c r="H1203" s="167"/>
      <c r="I1203" s="163"/>
      <c r="J1203" s="168"/>
      <c r="K1203" s="168"/>
      <c r="L1203" s="168"/>
      <c r="M1203" s="166"/>
      <c r="N1203" s="169"/>
      <c r="O1203" s="167"/>
      <c r="P1203" s="168"/>
      <c r="Q1203" s="169"/>
      <c r="R1203" s="168"/>
      <c r="S1203" s="168"/>
      <c r="T1203" s="168"/>
      <c r="U1203" s="168"/>
      <c r="V1203" s="168"/>
      <c r="W1203" s="168"/>
      <c r="X1203" s="168"/>
      <c r="Y1203" s="168"/>
      <c r="Z1203" s="168"/>
      <c r="AA1203" s="168"/>
      <c r="AB1203" s="168"/>
      <c r="AC1203" s="168"/>
      <c r="AD1203" s="168"/>
      <c r="AE1203" s="168"/>
      <c r="AF1203" s="168"/>
      <c r="AG1203" s="168"/>
      <c r="AH1203" s="168"/>
      <c r="AI1203" s="168"/>
      <c r="AJ1203" s="168"/>
      <c r="AK1203" s="168"/>
      <c r="AL1203" s="168"/>
      <c r="AM1203" s="168"/>
      <c r="AN1203" s="166"/>
      <c r="AO1203" s="168"/>
      <c r="AP1203" s="166"/>
      <c r="AQ1203" s="168"/>
      <c r="AR1203" s="168"/>
      <c r="AS1203" s="168"/>
      <c r="AT1203" s="168"/>
      <c r="AU1203" s="168"/>
      <c r="AV1203" s="168"/>
      <c r="AW1203" s="168"/>
      <c r="AX1203" s="168"/>
      <c r="AY1203" s="168"/>
      <c r="AZ1203" s="168"/>
      <c r="BA1203" s="166"/>
      <c r="BB1203" s="166"/>
      <c r="BC1203" s="169"/>
      <c r="BD1203" s="170"/>
      <c r="BE1203" s="171"/>
      <c r="BF1203" s="171"/>
      <c r="BG1203" s="171"/>
      <c r="BH1203" s="171"/>
      <c r="BI1203" s="168"/>
      <c r="BJ1203" s="168"/>
      <c r="BK1203" s="168"/>
      <c r="BL1203" s="168"/>
      <c r="BM1203" s="168"/>
    </row>
    <row r="1204">
      <c r="A1204" s="163"/>
      <c r="B1204" s="174"/>
      <c r="C1204" s="165"/>
      <c r="D1204" s="166"/>
      <c r="E1204" s="166"/>
      <c r="F1204" s="167"/>
      <c r="G1204" s="167"/>
      <c r="H1204" s="167"/>
      <c r="I1204" s="163"/>
      <c r="J1204" s="168"/>
      <c r="K1204" s="168"/>
      <c r="L1204" s="168"/>
      <c r="M1204" s="166"/>
      <c r="N1204" s="169"/>
      <c r="O1204" s="167"/>
      <c r="P1204" s="168"/>
      <c r="Q1204" s="169"/>
      <c r="R1204" s="168"/>
      <c r="S1204" s="168"/>
      <c r="T1204" s="168"/>
      <c r="U1204" s="168"/>
      <c r="V1204" s="168"/>
      <c r="W1204" s="168"/>
      <c r="X1204" s="168"/>
      <c r="Y1204" s="168"/>
      <c r="Z1204" s="168"/>
      <c r="AA1204" s="168"/>
      <c r="AB1204" s="168"/>
      <c r="AC1204" s="168"/>
      <c r="AD1204" s="168"/>
      <c r="AE1204" s="168"/>
      <c r="AF1204" s="168"/>
      <c r="AG1204" s="168"/>
      <c r="AH1204" s="168"/>
      <c r="AI1204" s="168"/>
      <c r="AJ1204" s="168"/>
      <c r="AK1204" s="168"/>
      <c r="AL1204" s="168"/>
      <c r="AM1204" s="168"/>
      <c r="AN1204" s="166"/>
      <c r="AO1204" s="168"/>
      <c r="AP1204" s="166"/>
      <c r="AQ1204" s="168"/>
      <c r="AR1204" s="168"/>
      <c r="AS1204" s="168"/>
      <c r="AT1204" s="168"/>
      <c r="AU1204" s="168"/>
      <c r="AV1204" s="168"/>
      <c r="AW1204" s="168"/>
      <c r="AX1204" s="168"/>
      <c r="AY1204" s="168"/>
      <c r="AZ1204" s="168"/>
      <c r="BA1204" s="166"/>
      <c r="BB1204" s="166"/>
      <c r="BC1204" s="169"/>
      <c r="BD1204" s="170"/>
      <c r="BE1204" s="171"/>
      <c r="BF1204" s="171"/>
      <c r="BG1204" s="171"/>
      <c r="BH1204" s="171"/>
      <c r="BI1204" s="168"/>
      <c r="BJ1204" s="168"/>
      <c r="BK1204" s="168"/>
      <c r="BL1204" s="168"/>
      <c r="BM1204" s="168"/>
    </row>
    <row r="1205">
      <c r="A1205" s="163"/>
      <c r="B1205" s="174"/>
      <c r="C1205" s="165"/>
      <c r="D1205" s="166"/>
      <c r="E1205" s="166"/>
      <c r="F1205" s="167"/>
      <c r="G1205" s="167"/>
      <c r="H1205" s="167"/>
      <c r="I1205" s="163"/>
      <c r="J1205" s="168"/>
      <c r="K1205" s="168"/>
      <c r="L1205" s="168"/>
      <c r="M1205" s="166"/>
      <c r="N1205" s="169"/>
      <c r="O1205" s="167"/>
      <c r="P1205" s="168"/>
      <c r="Q1205" s="169"/>
      <c r="R1205" s="168"/>
      <c r="S1205" s="168"/>
      <c r="T1205" s="168"/>
      <c r="U1205" s="168"/>
      <c r="V1205" s="168"/>
      <c r="W1205" s="168"/>
      <c r="X1205" s="168"/>
      <c r="Y1205" s="168"/>
      <c r="Z1205" s="168"/>
      <c r="AA1205" s="168"/>
      <c r="AB1205" s="168"/>
      <c r="AC1205" s="168"/>
      <c r="AD1205" s="168"/>
      <c r="AE1205" s="168"/>
      <c r="AF1205" s="168"/>
      <c r="AG1205" s="168"/>
      <c r="AH1205" s="168"/>
      <c r="AI1205" s="168"/>
      <c r="AJ1205" s="168"/>
      <c r="AK1205" s="168"/>
      <c r="AL1205" s="168"/>
      <c r="AM1205" s="168"/>
      <c r="AN1205" s="166"/>
      <c r="AO1205" s="168"/>
      <c r="AP1205" s="166"/>
      <c r="AQ1205" s="168"/>
      <c r="AR1205" s="168"/>
      <c r="AS1205" s="168"/>
      <c r="AT1205" s="168"/>
      <c r="AU1205" s="168"/>
      <c r="AV1205" s="168"/>
      <c r="AW1205" s="168"/>
      <c r="AX1205" s="168"/>
      <c r="AY1205" s="168"/>
      <c r="AZ1205" s="168"/>
      <c r="BA1205" s="166"/>
      <c r="BB1205" s="166"/>
      <c r="BC1205" s="169"/>
      <c r="BD1205" s="170"/>
      <c r="BE1205" s="171"/>
      <c r="BF1205" s="171"/>
      <c r="BG1205" s="171"/>
      <c r="BH1205" s="171"/>
      <c r="BI1205" s="168"/>
      <c r="BJ1205" s="168"/>
      <c r="BK1205" s="168"/>
      <c r="BL1205" s="168"/>
      <c r="BM1205" s="168"/>
    </row>
    <row r="1206">
      <c r="A1206" s="163"/>
      <c r="B1206" s="174"/>
      <c r="C1206" s="165"/>
      <c r="D1206" s="166"/>
      <c r="E1206" s="166"/>
      <c r="F1206" s="167"/>
      <c r="G1206" s="167"/>
      <c r="H1206" s="167"/>
      <c r="I1206" s="163"/>
      <c r="J1206" s="168"/>
      <c r="K1206" s="168"/>
      <c r="L1206" s="168"/>
      <c r="M1206" s="166"/>
      <c r="N1206" s="169"/>
      <c r="O1206" s="167"/>
      <c r="P1206" s="168"/>
      <c r="Q1206" s="169"/>
      <c r="R1206" s="168"/>
      <c r="S1206" s="168"/>
      <c r="T1206" s="168"/>
      <c r="U1206" s="168"/>
      <c r="V1206" s="168"/>
      <c r="W1206" s="168"/>
      <c r="X1206" s="168"/>
      <c r="Y1206" s="168"/>
      <c r="Z1206" s="168"/>
      <c r="AA1206" s="168"/>
      <c r="AB1206" s="168"/>
      <c r="AC1206" s="168"/>
      <c r="AD1206" s="168"/>
      <c r="AE1206" s="168"/>
      <c r="AF1206" s="168"/>
      <c r="AG1206" s="168"/>
      <c r="AH1206" s="168"/>
      <c r="AI1206" s="168"/>
      <c r="AJ1206" s="168"/>
      <c r="AK1206" s="168"/>
      <c r="AL1206" s="168"/>
      <c r="AM1206" s="168"/>
      <c r="AN1206" s="166"/>
      <c r="AO1206" s="168"/>
      <c r="AP1206" s="166"/>
      <c r="AQ1206" s="168"/>
      <c r="AR1206" s="168"/>
      <c r="AS1206" s="168"/>
      <c r="AT1206" s="168"/>
      <c r="AU1206" s="168"/>
      <c r="AV1206" s="168"/>
      <c r="AW1206" s="168"/>
      <c r="AX1206" s="168"/>
      <c r="AY1206" s="168"/>
      <c r="AZ1206" s="168"/>
      <c r="BA1206" s="166"/>
      <c r="BB1206" s="166"/>
      <c r="BC1206" s="169"/>
      <c r="BD1206" s="170"/>
      <c r="BE1206" s="171"/>
      <c r="BF1206" s="171"/>
      <c r="BG1206" s="171"/>
      <c r="BH1206" s="171"/>
      <c r="BI1206" s="168"/>
      <c r="BJ1206" s="168"/>
      <c r="BK1206" s="168"/>
      <c r="BL1206" s="168"/>
      <c r="BM1206" s="168"/>
    </row>
    <row r="1207">
      <c r="A1207" s="163"/>
      <c r="B1207" s="174"/>
      <c r="C1207" s="165"/>
      <c r="D1207" s="166"/>
      <c r="E1207" s="166"/>
      <c r="F1207" s="167"/>
      <c r="G1207" s="167"/>
      <c r="H1207" s="167"/>
      <c r="I1207" s="163"/>
      <c r="J1207" s="168"/>
      <c r="K1207" s="168"/>
      <c r="L1207" s="168"/>
      <c r="M1207" s="166"/>
      <c r="N1207" s="169"/>
      <c r="O1207" s="167"/>
      <c r="P1207" s="168"/>
      <c r="Q1207" s="169"/>
      <c r="R1207" s="168"/>
      <c r="S1207" s="168"/>
      <c r="T1207" s="168"/>
      <c r="U1207" s="168"/>
      <c r="V1207" s="168"/>
      <c r="W1207" s="168"/>
      <c r="X1207" s="168"/>
      <c r="Y1207" s="168"/>
      <c r="Z1207" s="168"/>
      <c r="AA1207" s="168"/>
      <c r="AB1207" s="168"/>
      <c r="AC1207" s="168"/>
      <c r="AD1207" s="168"/>
      <c r="AE1207" s="168"/>
      <c r="AF1207" s="168"/>
      <c r="AG1207" s="168"/>
      <c r="AH1207" s="168"/>
      <c r="AI1207" s="168"/>
      <c r="AJ1207" s="168"/>
      <c r="AK1207" s="168"/>
      <c r="AL1207" s="168"/>
      <c r="AM1207" s="168"/>
      <c r="AN1207" s="166"/>
      <c r="AO1207" s="168"/>
      <c r="AP1207" s="166"/>
      <c r="AQ1207" s="168"/>
      <c r="AR1207" s="168"/>
      <c r="AS1207" s="168"/>
      <c r="AT1207" s="168"/>
      <c r="AU1207" s="168"/>
      <c r="AV1207" s="168"/>
      <c r="AW1207" s="168"/>
      <c r="AX1207" s="168"/>
      <c r="AY1207" s="168"/>
      <c r="AZ1207" s="168"/>
      <c r="BA1207" s="166"/>
      <c r="BB1207" s="166"/>
      <c r="BC1207" s="169"/>
      <c r="BD1207" s="170"/>
      <c r="BE1207" s="171"/>
      <c r="BF1207" s="171"/>
      <c r="BG1207" s="171"/>
      <c r="BH1207" s="171"/>
      <c r="BI1207" s="168"/>
      <c r="BJ1207" s="168"/>
      <c r="BK1207" s="168"/>
      <c r="BL1207" s="168"/>
      <c r="BM1207" s="168"/>
    </row>
    <row r="1208">
      <c r="A1208" s="163"/>
      <c r="B1208" s="174"/>
      <c r="C1208" s="165"/>
      <c r="D1208" s="166"/>
      <c r="E1208" s="166"/>
      <c r="F1208" s="167"/>
      <c r="G1208" s="167"/>
      <c r="H1208" s="167"/>
      <c r="I1208" s="163"/>
      <c r="J1208" s="168"/>
      <c r="K1208" s="168"/>
      <c r="L1208" s="168"/>
      <c r="M1208" s="166"/>
      <c r="N1208" s="169"/>
      <c r="O1208" s="167"/>
      <c r="P1208" s="168"/>
      <c r="Q1208" s="169"/>
      <c r="R1208" s="168"/>
      <c r="S1208" s="168"/>
      <c r="T1208" s="168"/>
      <c r="U1208" s="168"/>
      <c r="V1208" s="168"/>
      <c r="W1208" s="168"/>
      <c r="X1208" s="168"/>
      <c r="Y1208" s="168"/>
      <c r="Z1208" s="168"/>
      <c r="AA1208" s="168"/>
      <c r="AB1208" s="168"/>
      <c r="AC1208" s="168"/>
      <c r="AD1208" s="168"/>
      <c r="AE1208" s="168"/>
      <c r="AF1208" s="168"/>
      <c r="AG1208" s="168"/>
      <c r="AH1208" s="168"/>
      <c r="AI1208" s="168"/>
      <c r="AJ1208" s="168"/>
      <c r="AK1208" s="168"/>
      <c r="AL1208" s="168"/>
      <c r="AM1208" s="168"/>
      <c r="AN1208" s="166"/>
      <c r="AO1208" s="168"/>
      <c r="AP1208" s="166"/>
      <c r="AQ1208" s="168"/>
      <c r="AR1208" s="168"/>
      <c r="AS1208" s="168"/>
      <c r="AT1208" s="168"/>
      <c r="AU1208" s="168"/>
      <c r="AV1208" s="168"/>
      <c r="AW1208" s="168"/>
      <c r="AX1208" s="168"/>
      <c r="AY1208" s="168"/>
      <c r="AZ1208" s="168"/>
      <c r="BA1208" s="166"/>
      <c r="BB1208" s="166"/>
      <c r="BC1208" s="169"/>
      <c r="BD1208" s="170"/>
      <c r="BE1208" s="171"/>
      <c r="BF1208" s="171"/>
      <c r="BG1208" s="171"/>
      <c r="BH1208" s="171"/>
      <c r="BI1208" s="168"/>
      <c r="BJ1208" s="168"/>
      <c r="BK1208" s="168"/>
      <c r="BL1208" s="168"/>
      <c r="BM1208" s="168"/>
    </row>
    <row r="1209">
      <c r="A1209" s="163"/>
      <c r="B1209" s="174"/>
      <c r="C1209" s="165"/>
      <c r="D1209" s="166"/>
      <c r="E1209" s="166"/>
      <c r="F1209" s="167"/>
      <c r="G1209" s="167"/>
      <c r="H1209" s="167"/>
      <c r="I1209" s="163"/>
      <c r="J1209" s="168"/>
      <c r="K1209" s="168"/>
      <c r="L1209" s="168"/>
      <c r="M1209" s="166"/>
      <c r="N1209" s="169"/>
      <c r="O1209" s="167"/>
      <c r="P1209" s="168"/>
      <c r="Q1209" s="169"/>
      <c r="R1209" s="168"/>
      <c r="S1209" s="168"/>
      <c r="T1209" s="168"/>
      <c r="U1209" s="168"/>
      <c r="V1209" s="168"/>
      <c r="W1209" s="168"/>
      <c r="X1209" s="168"/>
      <c r="Y1209" s="168"/>
      <c r="Z1209" s="168"/>
      <c r="AA1209" s="168"/>
      <c r="AB1209" s="168"/>
      <c r="AC1209" s="168"/>
      <c r="AD1209" s="168"/>
      <c r="AE1209" s="168"/>
      <c r="AF1209" s="168"/>
      <c r="AG1209" s="168"/>
      <c r="AH1209" s="168"/>
      <c r="AI1209" s="168"/>
      <c r="AJ1209" s="168"/>
      <c r="AK1209" s="168"/>
      <c r="AL1209" s="168"/>
      <c r="AM1209" s="168"/>
      <c r="AN1209" s="166"/>
      <c r="AO1209" s="168"/>
      <c r="AP1209" s="166"/>
      <c r="AQ1209" s="168"/>
      <c r="AR1209" s="168"/>
      <c r="AS1209" s="168"/>
      <c r="AT1209" s="168"/>
      <c r="AU1209" s="168"/>
      <c r="AV1209" s="168"/>
      <c r="AW1209" s="168"/>
      <c r="AX1209" s="168"/>
      <c r="AY1209" s="168"/>
      <c r="AZ1209" s="168"/>
      <c r="BA1209" s="166"/>
      <c r="BB1209" s="166"/>
      <c r="BC1209" s="169"/>
      <c r="BD1209" s="170"/>
      <c r="BE1209" s="171"/>
      <c r="BF1209" s="171"/>
      <c r="BG1209" s="171"/>
      <c r="BH1209" s="171"/>
      <c r="BI1209" s="168"/>
      <c r="BJ1209" s="168"/>
      <c r="BK1209" s="168"/>
      <c r="BL1209" s="168"/>
      <c r="BM1209" s="168"/>
    </row>
    <row r="1210">
      <c r="A1210" s="163"/>
      <c r="B1210" s="174"/>
      <c r="C1210" s="165"/>
      <c r="D1210" s="166"/>
      <c r="E1210" s="166"/>
      <c r="F1210" s="167"/>
      <c r="G1210" s="167"/>
      <c r="H1210" s="167"/>
      <c r="I1210" s="163"/>
      <c r="J1210" s="168"/>
      <c r="K1210" s="168"/>
      <c r="L1210" s="168"/>
      <c r="M1210" s="166"/>
      <c r="N1210" s="169"/>
      <c r="O1210" s="167"/>
      <c r="P1210" s="168"/>
      <c r="Q1210" s="169"/>
      <c r="R1210" s="168"/>
      <c r="S1210" s="168"/>
      <c r="T1210" s="168"/>
      <c r="U1210" s="168"/>
      <c r="V1210" s="168"/>
      <c r="W1210" s="168"/>
      <c r="X1210" s="168"/>
      <c r="Y1210" s="168"/>
      <c r="Z1210" s="168"/>
      <c r="AA1210" s="168"/>
      <c r="AB1210" s="168"/>
      <c r="AC1210" s="168"/>
      <c r="AD1210" s="168"/>
      <c r="AE1210" s="168"/>
      <c r="AF1210" s="168"/>
      <c r="AG1210" s="168"/>
      <c r="AH1210" s="168"/>
      <c r="AI1210" s="168"/>
      <c r="AJ1210" s="168"/>
      <c r="AK1210" s="168"/>
      <c r="AL1210" s="168"/>
      <c r="AM1210" s="168"/>
      <c r="AN1210" s="166"/>
      <c r="AO1210" s="168"/>
      <c r="AP1210" s="166"/>
      <c r="AQ1210" s="168"/>
      <c r="AR1210" s="168"/>
      <c r="AS1210" s="168"/>
      <c r="AT1210" s="168"/>
      <c r="AU1210" s="168"/>
      <c r="AV1210" s="168"/>
      <c r="AW1210" s="168"/>
      <c r="AX1210" s="168"/>
      <c r="AY1210" s="168"/>
      <c r="AZ1210" s="168"/>
      <c r="BA1210" s="166"/>
      <c r="BB1210" s="166"/>
      <c r="BC1210" s="169"/>
      <c r="BD1210" s="170"/>
      <c r="BE1210" s="171"/>
      <c r="BF1210" s="171"/>
      <c r="BG1210" s="171"/>
      <c r="BH1210" s="171"/>
      <c r="BI1210" s="168"/>
      <c r="BJ1210" s="168"/>
      <c r="BK1210" s="168"/>
      <c r="BL1210" s="168"/>
      <c r="BM1210" s="168"/>
    </row>
    <row r="1211">
      <c r="A1211" s="163"/>
      <c r="B1211" s="174"/>
      <c r="C1211" s="165"/>
      <c r="D1211" s="166"/>
      <c r="E1211" s="166"/>
      <c r="F1211" s="167"/>
      <c r="G1211" s="167"/>
      <c r="H1211" s="167"/>
      <c r="I1211" s="163"/>
      <c r="J1211" s="168"/>
      <c r="K1211" s="168"/>
      <c r="L1211" s="168"/>
      <c r="M1211" s="166"/>
      <c r="N1211" s="169"/>
      <c r="O1211" s="167"/>
      <c r="P1211" s="168"/>
      <c r="Q1211" s="169"/>
      <c r="R1211" s="168"/>
      <c r="S1211" s="168"/>
      <c r="T1211" s="168"/>
      <c r="U1211" s="168"/>
      <c r="V1211" s="168"/>
      <c r="W1211" s="168"/>
      <c r="X1211" s="168"/>
      <c r="Y1211" s="168"/>
      <c r="Z1211" s="168"/>
      <c r="AA1211" s="168"/>
      <c r="AB1211" s="168"/>
      <c r="AC1211" s="168"/>
      <c r="AD1211" s="168"/>
      <c r="AE1211" s="168"/>
      <c r="AF1211" s="168"/>
      <c r="AG1211" s="168"/>
      <c r="AH1211" s="168"/>
      <c r="AI1211" s="168"/>
      <c r="AJ1211" s="168"/>
      <c r="AK1211" s="168"/>
      <c r="AL1211" s="168"/>
      <c r="AM1211" s="168"/>
      <c r="AN1211" s="166"/>
      <c r="AO1211" s="168"/>
      <c r="AP1211" s="166"/>
      <c r="AQ1211" s="168"/>
      <c r="AR1211" s="168"/>
      <c r="AS1211" s="168"/>
      <c r="AT1211" s="168"/>
      <c r="AU1211" s="168"/>
      <c r="AV1211" s="168"/>
      <c r="AW1211" s="168"/>
      <c r="AX1211" s="168"/>
      <c r="AY1211" s="168"/>
      <c r="AZ1211" s="168"/>
      <c r="BA1211" s="166"/>
      <c r="BB1211" s="166"/>
      <c r="BC1211" s="169"/>
      <c r="BD1211" s="170"/>
      <c r="BE1211" s="171"/>
      <c r="BF1211" s="171"/>
      <c r="BG1211" s="171"/>
      <c r="BH1211" s="171"/>
      <c r="BI1211" s="168"/>
      <c r="BJ1211" s="168"/>
      <c r="BK1211" s="168"/>
      <c r="BL1211" s="168"/>
      <c r="BM1211" s="168"/>
    </row>
    <row r="1212">
      <c r="A1212" s="163"/>
      <c r="B1212" s="174"/>
      <c r="C1212" s="165"/>
      <c r="D1212" s="166"/>
      <c r="E1212" s="166"/>
      <c r="F1212" s="167"/>
      <c r="G1212" s="167"/>
      <c r="H1212" s="167"/>
      <c r="I1212" s="163"/>
      <c r="J1212" s="168"/>
      <c r="K1212" s="168"/>
      <c r="L1212" s="168"/>
      <c r="M1212" s="166"/>
      <c r="N1212" s="169"/>
      <c r="O1212" s="167"/>
      <c r="P1212" s="168"/>
      <c r="Q1212" s="169"/>
      <c r="R1212" s="168"/>
      <c r="S1212" s="168"/>
      <c r="T1212" s="168"/>
      <c r="U1212" s="168"/>
      <c r="V1212" s="168"/>
      <c r="W1212" s="168"/>
      <c r="X1212" s="168"/>
      <c r="Y1212" s="168"/>
      <c r="Z1212" s="168"/>
      <c r="AA1212" s="168"/>
      <c r="AB1212" s="168"/>
      <c r="AC1212" s="168"/>
      <c r="AD1212" s="168"/>
      <c r="AE1212" s="168"/>
      <c r="AF1212" s="168"/>
      <c r="AG1212" s="168"/>
      <c r="AH1212" s="168"/>
      <c r="AI1212" s="168"/>
      <c r="AJ1212" s="168"/>
      <c r="AK1212" s="168"/>
      <c r="AL1212" s="168"/>
      <c r="AM1212" s="168"/>
      <c r="AN1212" s="166"/>
      <c r="AO1212" s="168"/>
      <c r="AP1212" s="166"/>
      <c r="AQ1212" s="168"/>
      <c r="AR1212" s="168"/>
      <c r="AS1212" s="168"/>
      <c r="AT1212" s="168"/>
      <c r="AU1212" s="168"/>
      <c r="AV1212" s="168"/>
      <c r="AW1212" s="168"/>
      <c r="AX1212" s="168"/>
      <c r="AY1212" s="168"/>
      <c r="AZ1212" s="168"/>
      <c r="BA1212" s="166"/>
      <c r="BB1212" s="166"/>
      <c r="BC1212" s="169"/>
      <c r="BD1212" s="170"/>
      <c r="BE1212" s="171"/>
      <c r="BF1212" s="171"/>
      <c r="BG1212" s="171"/>
      <c r="BH1212" s="171"/>
      <c r="BI1212" s="168"/>
      <c r="BJ1212" s="168"/>
      <c r="BK1212" s="168"/>
      <c r="BL1212" s="168"/>
      <c r="BM1212" s="168"/>
    </row>
    <row r="1213">
      <c r="A1213" s="163"/>
      <c r="B1213" s="174"/>
      <c r="C1213" s="165"/>
      <c r="D1213" s="166"/>
      <c r="E1213" s="166"/>
      <c r="F1213" s="167"/>
      <c r="G1213" s="167"/>
      <c r="H1213" s="167"/>
      <c r="I1213" s="163"/>
      <c r="J1213" s="168"/>
      <c r="K1213" s="168"/>
      <c r="L1213" s="168"/>
      <c r="M1213" s="166"/>
      <c r="N1213" s="169"/>
      <c r="O1213" s="167"/>
      <c r="P1213" s="168"/>
      <c r="Q1213" s="169"/>
      <c r="R1213" s="168"/>
      <c r="S1213" s="168"/>
      <c r="T1213" s="168"/>
      <c r="U1213" s="168"/>
      <c r="V1213" s="168"/>
      <c r="W1213" s="168"/>
      <c r="X1213" s="168"/>
      <c r="Y1213" s="168"/>
      <c r="Z1213" s="168"/>
      <c r="AA1213" s="168"/>
      <c r="AB1213" s="168"/>
      <c r="AC1213" s="168"/>
      <c r="AD1213" s="168"/>
      <c r="AE1213" s="168"/>
      <c r="AF1213" s="168"/>
      <c r="AG1213" s="168"/>
      <c r="AH1213" s="168"/>
      <c r="AI1213" s="168"/>
      <c r="AJ1213" s="168"/>
      <c r="AK1213" s="168"/>
      <c r="AL1213" s="168"/>
      <c r="AM1213" s="168"/>
      <c r="AN1213" s="166"/>
      <c r="AO1213" s="168"/>
      <c r="AP1213" s="166"/>
      <c r="AQ1213" s="168"/>
      <c r="AR1213" s="168"/>
      <c r="AS1213" s="168"/>
      <c r="AT1213" s="168"/>
      <c r="AU1213" s="168"/>
      <c r="AV1213" s="168"/>
      <c r="AW1213" s="168"/>
      <c r="AX1213" s="168"/>
      <c r="AY1213" s="168"/>
      <c r="AZ1213" s="168"/>
      <c r="BA1213" s="166"/>
      <c r="BB1213" s="166"/>
      <c r="BC1213" s="169"/>
      <c r="BD1213" s="170"/>
      <c r="BE1213" s="171"/>
      <c r="BF1213" s="171"/>
      <c r="BG1213" s="171"/>
      <c r="BH1213" s="171"/>
      <c r="BI1213" s="168"/>
      <c r="BJ1213" s="168"/>
      <c r="BK1213" s="168"/>
      <c r="BL1213" s="168"/>
      <c r="BM1213" s="168"/>
    </row>
    <row r="1214">
      <c r="A1214" s="163"/>
      <c r="B1214" s="174"/>
      <c r="C1214" s="165"/>
      <c r="D1214" s="166"/>
      <c r="E1214" s="166"/>
      <c r="F1214" s="167"/>
      <c r="G1214" s="167"/>
      <c r="H1214" s="167"/>
      <c r="I1214" s="163"/>
      <c r="J1214" s="168"/>
      <c r="K1214" s="168"/>
      <c r="L1214" s="168"/>
      <c r="M1214" s="166"/>
      <c r="N1214" s="169"/>
      <c r="O1214" s="167"/>
      <c r="P1214" s="168"/>
      <c r="Q1214" s="169"/>
      <c r="R1214" s="168"/>
      <c r="S1214" s="168"/>
      <c r="T1214" s="168"/>
      <c r="U1214" s="168"/>
      <c r="V1214" s="168"/>
      <c r="W1214" s="168"/>
      <c r="X1214" s="168"/>
      <c r="Y1214" s="168"/>
      <c r="Z1214" s="168"/>
      <c r="AA1214" s="168"/>
      <c r="AB1214" s="168"/>
      <c r="AC1214" s="168"/>
      <c r="AD1214" s="168"/>
      <c r="AE1214" s="168"/>
      <c r="AF1214" s="168"/>
      <c r="AG1214" s="168"/>
      <c r="AH1214" s="168"/>
      <c r="AI1214" s="168"/>
      <c r="AJ1214" s="168"/>
      <c r="AK1214" s="168"/>
      <c r="AL1214" s="168"/>
      <c r="AM1214" s="168"/>
      <c r="AN1214" s="166"/>
      <c r="AO1214" s="168"/>
      <c r="AP1214" s="166"/>
      <c r="AQ1214" s="168"/>
      <c r="AR1214" s="168"/>
      <c r="AS1214" s="168"/>
      <c r="AT1214" s="168"/>
      <c r="AU1214" s="168"/>
      <c r="AV1214" s="168"/>
      <c r="AW1214" s="168"/>
      <c r="AX1214" s="168"/>
      <c r="AY1214" s="168"/>
      <c r="AZ1214" s="168"/>
      <c r="BA1214" s="166"/>
      <c r="BB1214" s="166"/>
      <c r="BC1214" s="169"/>
      <c r="BD1214" s="170"/>
      <c r="BE1214" s="171"/>
      <c r="BF1214" s="171"/>
      <c r="BG1214" s="171"/>
      <c r="BH1214" s="171"/>
      <c r="BI1214" s="168"/>
      <c r="BJ1214" s="168"/>
      <c r="BK1214" s="168"/>
      <c r="BL1214" s="168"/>
      <c r="BM1214" s="168"/>
    </row>
    <row r="1215">
      <c r="A1215" s="163"/>
      <c r="B1215" s="174"/>
      <c r="C1215" s="165"/>
      <c r="D1215" s="166"/>
      <c r="E1215" s="166"/>
      <c r="F1215" s="167"/>
      <c r="G1215" s="167"/>
      <c r="H1215" s="167"/>
      <c r="I1215" s="163"/>
      <c r="J1215" s="168"/>
      <c r="K1215" s="168"/>
      <c r="L1215" s="168"/>
      <c r="M1215" s="166"/>
      <c r="N1215" s="169"/>
      <c r="O1215" s="167"/>
      <c r="P1215" s="168"/>
      <c r="Q1215" s="169"/>
      <c r="R1215" s="168"/>
      <c r="S1215" s="168"/>
      <c r="T1215" s="168"/>
      <c r="U1215" s="168"/>
      <c r="V1215" s="168"/>
      <c r="W1215" s="168"/>
      <c r="X1215" s="168"/>
      <c r="Y1215" s="168"/>
      <c r="Z1215" s="168"/>
      <c r="AA1215" s="168"/>
      <c r="AB1215" s="168"/>
      <c r="AC1215" s="168"/>
      <c r="AD1215" s="168"/>
      <c r="AE1215" s="168"/>
      <c r="AF1215" s="168"/>
      <c r="AG1215" s="168"/>
      <c r="AH1215" s="168"/>
      <c r="AI1215" s="168"/>
      <c r="AJ1215" s="168"/>
      <c r="AK1215" s="168"/>
      <c r="AL1215" s="168"/>
      <c r="AM1215" s="168"/>
      <c r="AN1215" s="166"/>
      <c r="AO1215" s="168"/>
      <c r="AP1215" s="166"/>
      <c r="AQ1215" s="168"/>
      <c r="AR1215" s="168"/>
      <c r="AS1215" s="168"/>
      <c r="AT1215" s="168"/>
      <c r="AU1215" s="168"/>
      <c r="AV1215" s="168"/>
      <c r="AW1215" s="168"/>
      <c r="AX1215" s="168"/>
      <c r="AY1215" s="168"/>
      <c r="AZ1215" s="168"/>
      <c r="BA1215" s="166"/>
      <c r="BB1215" s="166"/>
      <c r="BC1215" s="169"/>
      <c r="BD1215" s="170"/>
      <c r="BE1215" s="171"/>
      <c r="BF1215" s="171"/>
      <c r="BG1215" s="171"/>
      <c r="BH1215" s="171"/>
      <c r="BI1215" s="168"/>
      <c r="BJ1215" s="168"/>
      <c r="BK1215" s="168"/>
      <c r="BL1215" s="168"/>
      <c r="BM1215" s="168"/>
    </row>
    <row r="1216">
      <c r="A1216" s="163"/>
      <c r="B1216" s="174"/>
      <c r="C1216" s="165"/>
      <c r="D1216" s="166"/>
      <c r="E1216" s="166"/>
      <c r="F1216" s="167"/>
      <c r="G1216" s="167"/>
      <c r="H1216" s="167"/>
      <c r="I1216" s="163"/>
      <c r="J1216" s="168"/>
      <c r="K1216" s="168"/>
      <c r="L1216" s="168"/>
      <c r="M1216" s="166"/>
      <c r="N1216" s="169"/>
      <c r="O1216" s="167"/>
      <c r="P1216" s="168"/>
      <c r="Q1216" s="169"/>
      <c r="R1216" s="168"/>
      <c r="S1216" s="168"/>
      <c r="T1216" s="168"/>
      <c r="U1216" s="168"/>
      <c r="V1216" s="168"/>
      <c r="W1216" s="168"/>
      <c r="X1216" s="168"/>
      <c r="Y1216" s="168"/>
      <c r="Z1216" s="168"/>
      <c r="AA1216" s="168"/>
      <c r="AB1216" s="168"/>
      <c r="AC1216" s="168"/>
      <c r="AD1216" s="168"/>
      <c r="AE1216" s="168"/>
      <c r="AF1216" s="168"/>
      <c r="AG1216" s="168"/>
      <c r="AH1216" s="168"/>
      <c r="AI1216" s="168"/>
      <c r="AJ1216" s="168"/>
      <c r="AK1216" s="168"/>
      <c r="AL1216" s="168"/>
      <c r="AM1216" s="168"/>
      <c r="AN1216" s="166"/>
      <c r="AO1216" s="168"/>
      <c r="AP1216" s="166"/>
      <c r="AQ1216" s="168"/>
      <c r="AR1216" s="168"/>
      <c r="AS1216" s="168"/>
      <c r="AT1216" s="168"/>
      <c r="AU1216" s="168"/>
      <c r="AV1216" s="168"/>
      <c r="AW1216" s="168"/>
      <c r="AX1216" s="168"/>
      <c r="AY1216" s="168"/>
      <c r="AZ1216" s="168"/>
      <c r="BA1216" s="166"/>
      <c r="BB1216" s="166"/>
      <c r="BC1216" s="169"/>
      <c r="BD1216" s="170"/>
      <c r="BE1216" s="171"/>
      <c r="BF1216" s="171"/>
      <c r="BG1216" s="171"/>
      <c r="BH1216" s="171"/>
      <c r="BI1216" s="168"/>
      <c r="BJ1216" s="168"/>
      <c r="BK1216" s="168"/>
      <c r="BL1216" s="168"/>
      <c r="BM1216" s="168"/>
    </row>
    <row r="1217">
      <c r="A1217" s="163"/>
      <c r="B1217" s="174"/>
      <c r="C1217" s="165"/>
      <c r="D1217" s="166"/>
      <c r="E1217" s="166"/>
      <c r="F1217" s="167"/>
      <c r="G1217" s="167"/>
      <c r="H1217" s="167"/>
      <c r="I1217" s="163"/>
      <c r="J1217" s="168"/>
      <c r="K1217" s="168"/>
      <c r="L1217" s="168"/>
      <c r="M1217" s="166"/>
      <c r="N1217" s="169"/>
      <c r="O1217" s="167"/>
      <c r="P1217" s="168"/>
      <c r="Q1217" s="169"/>
      <c r="R1217" s="168"/>
      <c r="S1217" s="168"/>
      <c r="T1217" s="168"/>
      <c r="U1217" s="168"/>
      <c r="V1217" s="168"/>
      <c r="W1217" s="168"/>
      <c r="X1217" s="168"/>
      <c r="Y1217" s="168"/>
      <c r="Z1217" s="168"/>
      <c r="AA1217" s="168"/>
      <c r="AB1217" s="168"/>
      <c r="AC1217" s="168"/>
      <c r="AD1217" s="168"/>
      <c r="AE1217" s="168"/>
      <c r="AF1217" s="168"/>
      <c r="AG1217" s="168"/>
      <c r="AH1217" s="168"/>
      <c r="AI1217" s="168"/>
      <c r="AJ1217" s="168"/>
      <c r="AK1217" s="168"/>
      <c r="AL1217" s="168"/>
      <c r="AM1217" s="168"/>
      <c r="AN1217" s="166"/>
      <c r="AO1217" s="168"/>
      <c r="AP1217" s="166"/>
      <c r="AQ1217" s="168"/>
      <c r="AR1217" s="168"/>
      <c r="AS1217" s="168"/>
      <c r="AT1217" s="168"/>
      <c r="AU1217" s="168"/>
      <c r="AV1217" s="168"/>
      <c r="AW1217" s="168"/>
      <c r="AX1217" s="168"/>
      <c r="AY1217" s="168"/>
      <c r="AZ1217" s="168"/>
      <c r="BA1217" s="166"/>
      <c r="BB1217" s="166"/>
      <c r="BC1217" s="169"/>
      <c r="BD1217" s="170"/>
      <c r="BE1217" s="171"/>
      <c r="BF1217" s="171"/>
      <c r="BG1217" s="171"/>
      <c r="BH1217" s="171"/>
      <c r="BI1217" s="168"/>
      <c r="BJ1217" s="168"/>
      <c r="BK1217" s="168"/>
      <c r="BL1217" s="168"/>
      <c r="BM1217" s="168"/>
    </row>
  </sheetData>
  <autoFilter ref="$A$1:$BM$516">
    <filterColumn colId="2">
      <colorFilter dxfId="8"/>
    </filterColumn>
  </autoFilter>
  <mergeCells count="60">
    <mergeCell ref="A184:A185"/>
    <mergeCell ref="B184:B185"/>
    <mergeCell ref="C184:C185"/>
    <mergeCell ref="A182:A183"/>
    <mergeCell ref="B182:B183"/>
    <mergeCell ref="C182:C183"/>
    <mergeCell ref="AX182:AX183"/>
    <mergeCell ref="BC182:BC183"/>
    <mergeCell ref="BI182:BI183"/>
    <mergeCell ref="BJ182:BJ183"/>
    <mergeCell ref="BL184:BL185"/>
    <mergeCell ref="BM184:BM185"/>
    <mergeCell ref="BK182:BK183"/>
    <mergeCell ref="BL182:BL183"/>
    <mergeCell ref="BM182:BM183"/>
    <mergeCell ref="BC184:BC185"/>
    <mergeCell ref="BI184:BI185"/>
    <mergeCell ref="BJ184:BJ185"/>
    <mergeCell ref="BK184:BK185"/>
    <mergeCell ref="H2:H3"/>
    <mergeCell ref="I2:I3"/>
    <mergeCell ref="J2:J3"/>
    <mergeCell ref="K2:K3"/>
    <mergeCell ref="L2:L3"/>
    <mergeCell ref="M2:M3"/>
    <mergeCell ref="N2:N3"/>
    <mergeCell ref="O2:O3"/>
    <mergeCell ref="P2:P3"/>
    <mergeCell ref="Q2:Q3"/>
    <mergeCell ref="R2:R3"/>
    <mergeCell ref="S2:AB2"/>
    <mergeCell ref="AC2:AM2"/>
    <mergeCell ref="AN2:AN3"/>
    <mergeCell ref="BJ2:BK2"/>
    <mergeCell ref="BL2:BM2"/>
    <mergeCell ref="AO2:AO3"/>
    <mergeCell ref="AP2:AP3"/>
    <mergeCell ref="AQ2:AZ2"/>
    <mergeCell ref="BA2:BA3"/>
    <mergeCell ref="BB2:BB3"/>
    <mergeCell ref="BC2:BC3"/>
    <mergeCell ref="BD2:BH3"/>
    <mergeCell ref="BJ90:BJ92"/>
    <mergeCell ref="BK90:BK92"/>
    <mergeCell ref="BL90:BL92"/>
    <mergeCell ref="BM90:BM92"/>
    <mergeCell ref="A90:A92"/>
    <mergeCell ref="B90:B92"/>
    <mergeCell ref="C90:C92"/>
    <mergeCell ref="I90:I92"/>
    <mergeCell ref="AU90:AU92"/>
    <mergeCell ref="BC90:BC92"/>
    <mergeCell ref="BI90:BI92"/>
    <mergeCell ref="A2:A3"/>
    <mergeCell ref="B2:B3"/>
    <mergeCell ref="C2:C3"/>
    <mergeCell ref="D2:D3"/>
    <mergeCell ref="E2:E3"/>
    <mergeCell ref="F2:F3"/>
    <mergeCell ref="G2:G3"/>
  </mergeCells>
  <conditionalFormatting sqref="BC1:BC3 BC5:BC1217">
    <cfRule type="cellIs" dxfId="2" priority="1" operator="equal">
      <formula>11</formula>
    </cfRule>
  </conditionalFormatting>
  <conditionalFormatting sqref="BJ1:BK3 BJ5:BK1217">
    <cfRule type="containsText" dxfId="1" priority="2" operator="containsText" text="Tidak Ada">
      <formula>NOT(ISERROR(SEARCH(("Tidak Ada"),(BJ1))))</formula>
    </cfRule>
  </conditionalFormatting>
  <conditionalFormatting sqref="BL1:BM3 BL5:BM1217">
    <cfRule type="containsText" dxfId="1" priority="3" operator="containsText" text="Tidak Lengkap">
      <formula>NOT(ISERROR(SEARCH(("Tidak Lengkap"),(BL1))))</formula>
    </cfRule>
  </conditionalFormatting>
  <conditionalFormatting sqref="I5:I264 I266:I516 H401:H402">
    <cfRule type="containsBlanks" dxfId="3" priority="4">
      <formula>LEN(TRIM(I5))=0</formula>
    </cfRule>
  </conditionalFormatting>
  <dataValidations>
    <dataValidation type="list" allowBlank="1" sqref="O5:O264 P265 O266:O516">
      <formula1>"MANDIRI,BERGABUNG DENGAN KANTOR DINAS,BELUM PUNYA,PINJAM GEDUNG SELAIN DPPPA,ADA MILIK PEMDA,GABUNG KANTOR LAIN"</formula1>
    </dataValidation>
    <dataValidation type="list" allowBlank="1" showErrorMessage="1" sqref="BD5:BH444 BD454:BH516">
      <formula1>#REF!</formula1>
    </dataValidation>
    <dataValidation type="list" allowBlank="1" showErrorMessage="1" sqref="S5:AB264 T265:AB265 S266:AB444 T445:T453 X445:AB453 S454:AB516">
      <formula1>Sheet1!$C$8:$C$9</formula1>
    </dataValidation>
    <dataValidation type="list" allowBlank="1" showErrorMessage="1" sqref="AC5:AM201 AC202:AL202 AC203:AM210 AC211:AL211 AC212:AM213 AC214:AL215 AC216:AM216 AC217:AL217 AC218:AM370 AC371:AL371 AC372:AM516">
      <formula1>Sheet1!$C$11:$C$12</formula1>
    </dataValidation>
    <dataValidation type="list" allowBlank="1" sqref="P5:P264 Q265 P266:P516">
      <formula1>"MILIK SENDIRI,PINJAM PAKAI,SEWA/KONTRAK,KAMAR DI KANTOR,TIDAK PUNYA,ASET PEMDA DIKELOLA DINAS PPPA,ADA MELALUI KERJA SAMA,GABUNG DINAS PPPA,GABUNG UPTD PPA"</formula1>
    </dataValidation>
  </dataValidations>
  <hyperlinks>
    <hyperlink r:id="rId1" ref="M6"/>
    <hyperlink r:id="rId2" ref="M28"/>
    <hyperlink r:id="rId3" ref="M30"/>
    <hyperlink r:id="rId4" ref="M31"/>
    <hyperlink r:id="rId5" ref="M32"/>
    <hyperlink r:id="rId6" ref="M33"/>
    <hyperlink r:id="rId7" ref="M34"/>
    <hyperlink r:id="rId8" ref="M35"/>
    <hyperlink r:id="rId9" ref="M36"/>
    <hyperlink r:id="rId10" ref="M37"/>
    <hyperlink r:id="rId11" ref="M38"/>
    <hyperlink r:id="rId12" ref="M39"/>
    <hyperlink r:id="rId13" ref="M40"/>
    <hyperlink r:id="rId14" ref="M41"/>
    <hyperlink r:id="rId15" ref="M43"/>
    <hyperlink r:id="rId16" ref="M44"/>
    <hyperlink r:id="rId17" ref="M45"/>
    <hyperlink r:id="rId18" ref="M46"/>
    <hyperlink r:id="rId19" ref="M47"/>
    <hyperlink r:id="rId20" ref="M50"/>
    <hyperlink r:id="rId21" ref="M61"/>
    <hyperlink r:id="rId22" ref="M62"/>
    <hyperlink r:id="rId23" ref="M64"/>
    <hyperlink r:id="rId24" ref="M65"/>
    <hyperlink r:id="rId25" ref="M66"/>
    <hyperlink r:id="rId26" ref="M67"/>
    <hyperlink r:id="rId27" ref="M69"/>
    <hyperlink r:id="rId28" ref="M88"/>
    <hyperlink r:id="rId29" ref="M91"/>
    <hyperlink r:id="rId30" ref="M94"/>
    <hyperlink r:id="rId31" ref="M95"/>
    <hyperlink r:id="rId32" ref="M101"/>
    <hyperlink r:id="rId33" ref="M113"/>
    <hyperlink r:id="rId34" ref="M119"/>
    <hyperlink r:id="rId35" ref="L127"/>
    <hyperlink r:id="rId36" ref="M131"/>
    <hyperlink r:id="rId37" ref="M133"/>
    <hyperlink r:id="rId38" ref="M136"/>
    <hyperlink r:id="rId39" ref="M142"/>
    <hyperlink r:id="rId40" ref="M161"/>
    <hyperlink r:id="rId41" ref="M162"/>
    <hyperlink r:id="rId42" ref="M163"/>
    <hyperlink r:id="rId43" ref="M165"/>
    <hyperlink r:id="rId44" ref="M166"/>
    <hyperlink r:id="rId45" ref="M181"/>
    <hyperlink r:id="rId46" ref="M184"/>
    <hyperlink r:id="rId47" ref="M185"/>
    <hyperlink r:id="rId48" ref="C198"/>
    <hyperlink r:id="rId49" ref="M234"/>
    <hyperlink r:id="rId50" ref="M238"/>
    <hyperlink r:id="rId51" ref="M239"/>
    <hyperlink r:id="rId52" ref="M241"/>
    <hyperlink r:id="rId53" ref="M242"/>
    <hyperlink r:id="rId54" ref="M243"/>
    <hyperlink r:id="rId55" ref="M245"/>
    <hyperlink r:id="rId56" ref="M277"/>
    <hyperlink r:id="rId57" ref="M279"/>
    <hyperlink r:id="rId58" ref="M280"/>
    <hyperlink r:id="rId59" ref="M283"/>
    <hyperlink r:id="rId60" ref="M285"/>
    <hyperlink r:id="rId61" ref="M287"/>
    <hyperlink r:id="rId62" ref="M289"/>
    <hyperlink r:id="rId63" ref="D295"/>
    <hyperlink r:id="rId64" ref="M295"/>
    <hyperlink r:id="rId65" ref="M297"/>
    <hyperlink r:id="rId66" ref="M299"/>
    <hyperlink r:id="rId67" ref="M301"/>
    <hyperlink r:id="rId68" ref="M302"/>
    <hyperlink r:id="rId69" ref="M334"/>
    <hyperlink r:id="rId70" ref="M335"/>
    <hyperlink r:id="rId71" ref="M362"/>
    <hyperlink r:id="rId72" ref="M363"/>
    <hyperlink r:id="rId73" ref="M364"/>
    <hyperlink r:id="rId74" ref="M366"/>
    <hyperlink r:id="rId75" ref="M426"/>
    <hyperlink r:id="rId76" ref="M443"/>
    <hyperlink r:id="rId77" ref="M491"/>
    <hyperlink r:id="rId78" ref="M493"/>
    <hyperlink r:id="rId79" ref="M513"/>
  </hyperlinks>
  <printOptions/>
  <pageMargins bottom="0.75" footer="0.0" header="0.0" left="0.7" right="0.7" top="0.75"/>
  <pageSetup orientation="portrait"/>
  <drawing r:id="rId8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2" width="10.43"/>
    <col customWidth="1" min="3" max="3" width="26.57"/>
    <col customWidth="1" min="4" max="4" width="29.57"/>
    <col customWidth="1" hidden="1" min="5" max="5" width="18.71"/>
    <col customWidth="1" min="6" max="6" width="20.57"/>
    <col customWidth="1" min="7" max="11" width="20.43"/>
    <col customWidth="1" hidden="1" min="12" max="23" width="20.43"/>
    <col customWidth="1" min="24" max="39" width="20.43"/>
    <col customWidth="1" min="40" max="46" width="8.43"/>
    <col customWidth="1" min="47" max="47" width="26.0"/>
    <col customWidth="1" min="48" max="85" width="20.43"/>
    <col customWidth="1" min="86" max="94" width="7.86"/>
    <col customWidth="1" min="95" max="97" width="23.43"/>
  </cols>
  <sheetData>
    <row r="1">
      <c r="A1" s="287"/>
      <c r="B1" s="288"/>
      <c r="C1" s="288"/>
      <c r="D1" s="289"/>
      <c r="E1" s="287"/>
      <c r="F1" s="290" t="s">
        <v>4691</v>
      </c>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8"/>
      <c r="AU1" s="291" t="s">
        <v>4692</v>
      </c>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8"/>
      <c r="CQ1" s="196" t="s">
        <v>4693</v>
      </c>
      <c r="CR1" s="196" t="s">
        <v>4694</v>
      </c>
      <c r="CS1" s="196">
        <f>countif(CS3:CS552,"Ada")</f>
        <v>338</v>
      </c>
    </row>
    <row r="2">
      <c r="A2" s="292" t="s">
        <v>4695</v>
      </c>
      <c r="B2" s="292" t="s">
        <v>4696</v>
      </c>
      <c r="C2" s="293" t="s">
        <v>114</v>
      </c>
      <c r="D2" s="294" t="s">
        <v>4404</v>
      </c>
      <c r="E2" s="294" t="s">
        <v>4697</v>
      </c>
      <c r="F2" s="295" t="s">
        <v>115</v>
      </c>
      <c r="G2" s="295" t="s">
        <v>116</v>
      </c>
      <c r="H2" s="295" t="s">
        <v>4698</v>
      </c>
      <c r="I2" s="295" t="s">
        <v>118</v>
      </c>
      <c r="J2" s="295" t="s">
        <v>119</v>
      </c>
      <c r="K2" s="295" t="s">
        <v>7</v>
      </c>
      <c r="L2" s="295" t="s">
        <v>4699</v>
      </c>
      <c r="M2" s="295" t="s">
        <v>121</v>
      </c>
      <c r="N2" s="295" t="s">
        <v>122</v>
      </c>
      <c r="O2" s="295" t="s">
        <v>123</v>
      </c>
      <c r="P2" s="295" t="s">
        <v>4700</v>
      </c>
      <c r="Q2" s="295" t="s">
        <v>125</v>
      </c>
      <c r="R2" s="295" t="s">
        <v>126</v>
      </c>
      <c r="S2" s="295" t="s">
        <v>127</v>
      </c>
      <c r="T2" s="295" t="s">
        <v>128</v>
      </c>
      <c r="U2" s="295" t="s">
        <v>4701</v>
      </c>
      <c r="V2" s="295" t="s">
        <v>4702</v>
      </c>
      <c r="W2" s="295" t="s">
        <v>4703</v>
      </c>
      <c r="X2" s="295" t="s">
        <v>4704</v>
      </c>
      <c r="Y2" s="295" t="s">
        <v>4705</v>
      </c>
      <c r="Z2" s="295" t="s">
        <v>4706</v>
      </c>
      <c r="AA2" s="295" t="s">
        <v>4707</v>
      </c>
      <c r="AB2" s="295" t="s">
        <v>4708</v>
      </c>
      <c r="AC2" s="295" t="s">
        <v>4709</v>
      </c>
      <c r="AD2" s="295" t="s">
        <v>4710</v>
      </c>
      <c r="AE2" s="295" t="s">
        <v>4711</v>
      </c>
      <c r="AF2" s="295" t="s">
        <v>4712</v>
      </c>
      <c r="AG2" s="295" t="s">
        <v>4713</v>
      </c>
      <c r="AH2" s="295" t="s">
        <v>4714</v>
      </c>
      <c r="AI2" s="295" t="s">
        <v>131</v>
      </c>
      <c r="AJ2" s="295" t="s">
        <v>4715</v>
      </c>
      <c r="AK2" s="295" t="s">
        <v>4716</v>
      </c>
      <c r="AL2" s="295" t="s">
        <v>4717</v>
      </c>
      <c r="AM2" s="295" t="s">
        <v>133</v>
      </c>
      <c r="AN2" s="295">
        <v>2016.0</v>
      </c>
      <c r="AO2" s="295">
        <v>2017.0</v>
      </c>
      <c r="AP2" s="295">
        <v>2018.0</v>
      </c>
      <c r="AQ2" s="295">
        <v>2019.0</v>
      </c>
      <c r="AR2" s="295">
        <v>2020.0</v>
      </c>
      <c r="AS2" s="295">
        <v>2021.0</v>
      </c>
      <c r="AT2" s="295">
        <v>2022.0</v>
      </c>
      <c r="AU2" s="296" t="s">
        <v>115</v>
      </c>
      <c r="AV2" s="297" t="s">
        <v>116</v>
      </c>
      <c r="AW2" s="297" t="s">
        <v>117</v>
      </c>
      <c r="AX2" s="297" t="s">
        <v>118</v>
      </c>
      <c r="AY2" s="297" t="s">
        <v>119</v>
      </c>
      <c r="AZ2" s="297" t="s">
        <v>7</v>
      </c>
      <c r="BA2" s="298" t="s">
        <v>608</v>
      </c>
      <c r="BB2" s="296" t="s">
        <v>121</v>
      </c>
      <c r="BC2" s="296" t="s">
        <v>122</v>
      </c>
      <c r="BD2" s="296" t="s">
        <v>123</v>
      </c>
      <c r="BE2" s="296" t="s">
        <v>124</v>
      </c>
      <c r="BF2" s="296" t="s">
        <v>125</v>
      </c>
      <c r="BG2" s="296" t="s">
        <v>126</v>
      </c>
      <c r="BH2" s="296" t="s">
        <v>127</v>
      </c>
      <c r="BI2" s="296" t="s">
        <v>128</v>
      </c>
      <c r="BJ2" s="296" t="s">
        <v>142</v>
      </c>
      <c r="BK2" s="297" t="s">
        <v>143</v>
      </c>
      <c r="BL2" s="296" t="s">
        <v>144</v>
      </c>
      <c r="BM2" s="296" t="s">
        <v>145</v>
      </c>
      <c r="BN2" s="296" t="s">
        <v>146</v>
      </c>
      <c r="BO2" s="296" t="s">
        <v>147</v>
      </c>
      <c r="BP2" s="296" t="s">
        <v>148</v>
      </c>
      <c r="BQ2" s="296" t="s">
        <v>149</v>
      </c>
      <c r="BR2" s="296" t="s">
        <v>150</v>
      </c>
      <c r="BS2" s="296" t="s">
        <v>151</v>
      </c>
      <c r="BT2" s="296" t="s">
        <v>152</v>
      </c>
      <c r="BU2" s="296" t="s">
        <v>153</v>
      </c>
      <c r="BV2" s="296" t="s">
        <v>154</v>
      </c>
      <c r="BW2" s="296" t="s">
        <v>155</v>
      </c>
      <c r="BX2" s="296" t="s">
        <v>156</v>
      </c>
      <c r="BY2" s="296" t="s">
        <v>157</v>
      </c>
      <c r="BZ2" s="296" t="s">
        <v>158</v>
      </c>
      <c r="CA2" s="296" t="s">
        <v>159</v>
      </c>
      <c r="CB2" s="296" t="s">
        <v>160</v>
      </c>
      <c r="CC2" s="296" t="s">
        <v>161</v>
      </c>
      <c r="CD2" s="296" t="s">
        <v>162</v>
      </c>
      <c r="CE2" s="296" t="s">
        <v>131</v>
      </c>
      <c r="CF2" s="299" t="s">
        <v>132</v>
      </c>
      <c r="CG2" s="296" t="s">
        <v>133</v>
      </c>
      <c r="CH2" s="296">
        <v>2016.0</v>
      </c>
      <c r="CI2" s="296">
        <v>2017.0</v>
      </c>
      <c r="CJ2" s="296">
        <v>2018.0</v>
      </c>
      <c r="CK2" s="296">
        <v>2019.0</v>
      </c>
      <c r="CL2" s="296">
        <v>2020.0</v>
      </c>
      <c r="CM2" s="296">
        <v>2021.0</v>
      </c>
      <c r="CN2" s="296">
        <v>2022.0</v>
      </c>
      <c r="CO2" s="296">
        <v>2023.0</v>
      </c>
      <c r="CP2" s="296">
        <v>2024.0</v>
      </c>
      <c r="CQ2" s="90" t="s">
        <v>4718</v>
      </c>
      <c r="CR2" s="90" t="s">
        <v>4719</v>
      </c>
      <c r="CS2" s="90" t="s">
        <v>4720</v>
      </c>
    </row>
    <row r="3">
      <c r="A3" s="300">
        <v>1.0</v>
      </c>
      <c r="B3" s="300"/>
      <c r="C3" s="301" t="s">
        <v>8</v>
      </c>
      <c r="D3" s="301" t="s">
        <v>8</v>
      </c>
      <c r="E3" s="302">
        <v>45748.0</v>
      </c>
      <c r="F3" s="303" t="str">
        <f t="array" ref="F3">INDEX('Ortala-Provinsi'!C$2:C$39,MATCH($D3,'Ortala-Provinsi'!$B$2:$B$39,FALSE))</f>
        <v>Paula / 
0853-5826-3555 (Plt)</v>
      </c>
      <c r="G3" s="303" t="str">
        <f t="array" ref="G3">INDEX('Ortala-Provinsi'!D$2:D$39,MATCH($D3,'Ortala-Provinsi'!$B$2:$B$39,FALSE))</f>
        <v>Jl. Tgk. Batee Timoh Lr. Jampee Itam No.2 Jeulingke Kec.Syiah Kuala, Banda Aceh</v>
      </c>
      <c r="H3" s="303" t="str">
        <f t="array" ref="H3">INDEX('Ortala-Provinsi'!E$2:E$39,MATCH($D3,'Ortala-Provinsi'!$B$2:$B$39,FALSE))</f>
        <v>0651-33095</v>
      </c>
      <c r="I3" s="303" t="str">
        <f t="array" ref="I3">INDEX('Ortala-Provinsi'!F$2:F$39,MATCH($D3,'Ortala-Provinsi'!$B$2:$B$39,FALSE))</f>
        <v>08116808875</v>
      </c>
      <c r="J3" s="303" t="str">
        <f t="array" ref="J3">INDEX('Ortala-Provinsi'!G$2:G$39,MATCH($D3,'Ortala-Provinsi'!$B$2:$B$39,FALSE))</f>
        <v>UPTD PPA</v>
      </c>
      <c r="K3" s="303" t="str">
        <f t="array" ref="K3">INDEX('Ortala-Provinsi'!H$2:H$39,MATCH($D3,'Ortala-Provinsi'!$B$2:$B$39,FALSE))</f>
        <v>Peraturan Gubernur Aceh Nomor 59 Tahun 2019 tentang Kedudukan, Susunan Organisasi, Tugas, Fungsi dan Tata Kerja Unit Pelaksana Teknis Daerah Perlindungan Perempuan dan Anak pada Dinas Pemberdayaan Perempuan dan Perlindungan Anak Aceh</v>
      </c>
      <c r="L3" s="303">
        <f t="array" ref="L3">INDEX('Ortala-Provinsi'!I$2:I$39,MATCH($D3,'Ortala-Provinsi'!$B$2:$B$39,FALSE))</f>
        <v>2019</v>
      </c>
      <c r="M3" s="303" t="str">
        <f t="array" ref="M3">INDEX('Ortala-Provinsi'!J$2:J$39,MATCH($D3,'Ortala-Provinsi'!$B$2:$B$39,FALSE))</f>
        <v>A</v>
      </c>
      <c r="N3" s="303" t="str">
        <f t="array" ref="N3">INDEX('Ortala-Provinsi'!K$2:K$39,MATCH($D3,'Ortala-Provinsi'!$B$2:$B$39,FALSE))</f>
        <v>Paula / 
0853-5826-3555</v>
      </c>
      <c r="O3" s="303" t="str">
        <f t="array" ref="O3">INDEX('Ortala-Provinsi'!L$2:L$39,MATCH($D3,'Ortala-Provinsi'!$B$2:$B$39,FALSE))</f>
        <v>uptdppa@acehprov.go.id
uptdppaaceh@gmail.com</v>
      </c>
      <c r="P3" s="303" t="str">
        <f t="array" ref="P3">INDEX('Ortala-Provinsi'!M$2:M$39,MATCH($D3,'Ortala-Provinsi'!$B$2:$B$39,FALSE))</f>
        <v>1. Kepala UPTD PPA,
2. Subbagian Tata Usaha,
3. Seksi Penerimaan dan Klarifikasi,
4. Seksi Tindak Lanjut Kasus</v>
      </c>
      <c r="Q3" s="303" t="str">
        <f t="array" ref="Q3">INDEX('Ortala-Provinsi'!N$2:N$39,MATCH($D3,'Ortala-Provinsi'!$B$2:$B$39,FALSE))</f>
        <v>MANDIRI</v>
      </c>
      <c r="R3" s="303" t="str">
        <f t="array" ref="R3">INDEX('Ortala-Provinsi'!O$2:O$39,MATCH($D3,'Ortala-Provinsi'!$B$2:$B$39,FALSE))</f>
        <v>TIDAK PUNYA</v>
      </c>
      <c r="S3" s="303" t="str">
        <f t="array" ref="S3">INDEX('Ortala-Provinsi'!P$2:P$39,MATCH($D3,'Ortala-Provinsi'!$B$2:$B$39,FALSE))</f>
        <v/>
      </c>
      <c r="T3" s="303" t="str">
        <f t="array" ref="T3">INDEX('Ortala-Provinsi'!Q$2:Q$39,MATCH($D3,'Ortala-Provinsi'!$B$2:$B$39,FALSE))</f>
        <v/>
      </c>
      <c r="U3" s="303" t="str">
        <f t="array" ref="U3">INDEX('Ortala-Provinsi'!R$2:R$39,MATCH($D3,'Ortala-Provinsi'!$B$2:$B$39,FALSE))</f>
        <v/>
      </c>
      <c r="V3" s="303" t="str">
        <f t="array" ref="V3">INDEX('Ortala-Provinsi'!S$2:S$39,MATCH($D3,'Ortala-Provinsi'!$B$2:$B$39,FALSE))</f>
        <v>Sedang dalam pembangunan, saat ini bekerjasama dengan Dinsos</v>
      </c>
      <c r="W3" s="303">
        <f t="array" ref="W3">INDEX('Ortala-Provinsi'!T$2:T$39,MATCH($D3,'Ortala-Provinsi'!$B$2:$B$39,FALSE))</f>
        <v>1</v>
      </c>
      <c r="X3" s="303">
        <f t="array" ref="X3">INDEX('Ortala-Provinsi'!U$2:U$39,MATCH($D3,'Ortala-Provinsi'!$B$2:$B$39,FALSE))</f>
        <v>1</v>
      </c>
      <c r="Y3" s="303">
        <f t="array" ref="Y3">INDEX('Ortala-Provinsi'!V$2:V$39,MATCH($D3,'Ortala-Provinsi'!$B$2:$B$39,FALSE))</f>
        <v>1</v>
      </c>
      <c r="Z3" s="303">
        <f t="array" ref="Z3">INDEX('Ortala-Provinsi'!W$2:W$39,MATCH($D3,'Ortala-Provinsi'!$B$2:$B$39,FALSE))</f>
        <v>1</v>
      </c>
      <c r="AA3" s="303">
        <f t="array" ref="AA3">INDEX('Ortala-Provinsi'!X$2:X$39,MATCH($D3,'Ortala-Provinsi'!$B$2:$B$39,FALSE))</f>
        <v>1</v>
      </c>
      <c r="AB3" s="303">
        <f t="array" ref="AB3">INDEX('Ortala-Provinsi'!Y$2:Y$39,MATCH($D3,'Ortala-Provinsi'!$B$2:$B$39,FALSE))</f>
        <v>0</v>
      </c>
      <c r="AC3" s="303">
        <f t="array" ref="AC3">INDEX('Ortala-Provinsi'!Z$2:Z$39,MATCH($D3,'Ortala-Provinsi'!$B$2:$B$39,FALSE))</f>
        <v>1</v>
      </c>
      <c r="AD3" s="303">
        <f t="array" ref="AD3">INDEX('Ortala-Provinsi'!AA$2:AA$39,MATCH($D3,'Ortala-Provinsi'!$B$2:$B$39,FALSE))</f>
        <v>1</v>
      </c>
      <c r="AE3" s="303">
        <f t="array" ref="AE3">INDEX('Ortala-Provinsi'!AB$2:AB$39,MATCH($D3,'Ortala-Provinsi'!$B$2:$B$39,FALSE))</f>
        <v>1</v>
      </c>
      <c r="AF3" s="303">
        <f t="array" ref="AF3">INDEX('Ortala-Provinsi'!AC$2:AC$39,MATCH($D3,'Ortala-Provinsi'!$B$2:$B$39,FALSE))</f>
        <v>0</v>
      </c>
      <c r="AG3" s="303">
        <f t="array" ref="AG3">INDEX('Ortala-Provinsi'!AD$2:AD$39,MATCH($D3,'Ortala-Provinsi'!$B$2:$B$39,FALSE))</f>
        <v>0</v>
      </c>
      <c r="AH3" s="303">
        <f t="array" ref="AH3">INDEX('Ortala-Provinsi'!AE$2:AE$39,MATCH($D3,'Ortala-Provinsi'!$B$2:$B$39,FALSE))</f>
        <v>1</v>
      </c>
      <c r="AI3" s="303">
        <f t="array" ref="AI3">INDEX('Ortala-Provinsi'!AF$2:AF$39,MATCH($D3,'Ortala-Provinsi'!$B$2:$B$39,FALSE))</f>
        <v>1</v>
      </c>
      <c r="AJ3" s="303">
        <f t="array" ref="AJ3">INDEX('Ortala-Provinsi'!AG$2:AG$39,MATCH($D3,'Ortala-Provinsi'!$B$2:$B$39,FALSE))</f>
        <v>1</v>
      </c>
      <c r="AK3" s="303">
        <f t="array" ref="AK3">INDEX('Ortala-Provinsi'!AH$2:AH$39,MATCH($D3,'Ortala-Provinsi'!$B$2:$B$39,FALSE))</f>
        <v>1</v>
      </c>
      <c r="AL3" s="303" t="str">
        <f t="array" ref="AL3">INDEX('Ortala-Provinsi'!AI$2:AI$39,MATCH($D3,'Ortala-Provinsi'!$B$2:$B$39,FALSE))</f>
        <v>korban bisa mengajukan pelayanan penampungan sementara jika diperlukan</v>
      </c>
      <c r="AM3" s="303">
        <f t="array" ref="AM3">INDEX('Ortala-Provinsi'!AJ$2:AJ$39,MATCH($D3,'Ortala-Provinsi'!$B$2:$B$39,FALSE))</f>
        <v>1</v>
      </c>
      <c r="AN3" s="303">
        <f t="array" ref="AN3">INDEX('Ortala-Provinsi'!AK$2:AK$39,MATCH($D3,'Ortala-Provinsi'!$B$2:$B$39,FALSE))</f>
        <v>1</v>
      </c>
      <c r="AO3" s="303">
        <f t="array" ref="AO3">INDEX('Ortala-Provinsi'!AL$2:AL$39,MATCH($D3,'Ortala-Provinsi'!$B$2:$B$39,FALSE))</f>
        <v>136</v>
      </c>
      <c r="AP3" s="303" t="str">
        <f t="array" ref="AP3">INDEX('Ortala-Provinsi'!AM$2:AM$39,MATCH($D3,'Ortala-Provinsi'!$B$2:$B$39,FALSE))</f>
        <v>KDRT</v>
      </c>
      <c r="AQ3" s="303" t="str">
        <f t="array" ref="AQ3">INDEX('Ortala-Provinsi'!AN$2:AN$39,MATCH($D3,'Ortala-Provinsi'!$B$2:$B$39,FALSE))</f>
        <v/>
      </c>
      <c r="AR3" s="303" t="str">
        <f t="array" ref="AR3">INDEX('Ortala-Provinsi'!AO$2:AO$39,MATCH($D3,'Ortala-Provinsi'!$B$2:$B$39,FALSE))</f>
        <v/>
      </c>
      <c r="AS3" s="303" t="str">
        <f t="array" ref="AS3">INDEX('Ortala-Provinsi'!AP$2:AP$39,MATCH($D3,'Ortala-Provinsi'!$B$2:$B$39,FALSE))</f>
        <v/>
      </c>
      <c r="AT3" s="303" t="str">
        <f t="array" ref="AT3">INDEX('Ortala-Provinsi'!AQ$2:AQ$39,MATCH($D3,'Ortala-Provinsi'!$B$2:$B$39,FALSE))</f>
        <v/>
      </c>
      <c r="AU3" s="304" t="str">
        <f t="shared" ref="AU3:CP3" si="1">INDEX(#REF!,MATCH($D3,#REF!,FALSE))</f>
        <v>#REF!</v>
      </c>
      <c r="AV3" s="304" t="str">
        <f t="shared" si="1"/>
        <v>#REF!</v>
      </c>
      <c r="AW3" s="304" t="str">
        <f t="shared" si="1"/>
        <v>#REF!</v>
      </c>
      <c r="AX3" s="304" t="str">
        <f t="shared" si="1"/>
        <v>#REF!</v>
      </c>
      <c r="AY3" s="304" t="str">
        <f t="shared" si="1"/>
        <v>#REF!</v>
      </c>
      <c r="AZ3" s="304" t="str">
        <f t="shared" si="1"/>
        <v>#REF!</v>
      </c>
      <c r="BA3" s="305" t="str">
        <f t="shared" si="1"/>
        <v>#REF!</v>
      </c>
      <c r="BB3" s="304" t="str">
        <f t="shared" si="1"/>
        <v>#REF!</v>
      </c>
      <c r="BC3" s="304" t="str">
        <f t="shared" si="1"/>
        <v>#REF!</v>
      </c>
      <c r="BD3" s="304" t="str">
        <f t="shared" si="1"/>
        <v>#REF!</v>
      </c>
      <c r="BE3" s="304" t="str">
        <f t="shared" si="1"/>
        <v>#REF!</v>
      </c>
      <c r="BF3" s="304" t="str">
        <f t="shared" si="1"/>
        <v>#REF!</v>
      </c>
      <c r="BG3" s="304" t="str">
        <f t="shared" si="1"/>
        <v>#REF!</v>
      </c>
      <c r="BH3" s="304" t="str">
        <f t="shared" si="1"/>
        <v>#REF!</v>
      </c>
      <c r="BI3" s="304" t="str">
        <f t="shared" si="1"/>
        <v>#REF!</v>
      </c>
      <c r="BJ3" s="304" t="str">
        <f t="shared" si="1"/>
        <v>#REF!</v>
      </c>
      <c r="BK3" s="304" t="str">
        <f t="shared" si="1"/>
        <v>#REF!</v>
      </c>
      <c r="BL3" s="304" t="str">
        <f t="shared" si="1"/>
        <v>#REF!</v>
      </c>
      <c r="BM3" s="304" t="str">
        <f t="shared" si="1"/>
        <v>#REF!</v>
      </c>
      <c r="BN3" s="304" t="str">
        <f t="shared" si="1"/>
        <v>#REF!</v>
      </c>
      <c r="BO3" s="304" t="str">
        <f t="shared" si="1"/>
        <v>#REF!</v>
      </c>
      <c r="BP3" s="304" t="str">
        <f t="shared" si="1"/>
        <v>#REF!</v>
      </c>
      <c r="BQ3" s="304" t="str">
        <f t="shared" si="1"/>
        <v>#REF!</v>
      </c>
      <c r="BR3" s="304" t="str">
        <f t="shared" si="1"/>
        <v>#REF!</v>
      </c>
      <c r="BS3" s="304" t="str">
        <f t="shared" si="1"/>
        <v>#REF!</v>
      </c>
      <c r="BT3" s="304" t="str">
        <f t="shared" si="1"/>
        <v>#REF!</v>
      </c>
      <c r="BU3" s="304" t="str">
        <f t="shared" si="1"/>
        <v>#REF!</v>
      </c>
      <c r="BV3" s="304" t="str">
        <f t="shared" si="1"/>
        <v>#REF!</v>
      </c>
      <c r="BW3" s="304" t="str">
        <f t="shared" si="1"/>
        <v>#REF!</v>
      </c>
      <c r="BX3" s="304" t="str">
        <f t="shared" si="1"/>
        <v>#REF!</v>
      </c>
      <c r="BY3" s="304" t="str">
        <f t="shared" si="1"/>
        <v>#REF!</v>
      </c>
      <c r="BZ3" s="304" t="str">
        <f t="shared" si="1"/>
        <v>#REF!</v>
      </c>
      <c r="CA3" s="304" t="str">
        <f t="shared" si="1"/>
        <v>#REF!</v>
      </c>
      <c r="CB3" s="304" t="str">
        <f t="shared" si="1"/>
        <v>#REF!</v>
      </c>
      <c r="CC3" s="304" t="str">
        <f t="shared" si="1"/>
        <v>#REF!</v>
      </c>
      <c r="CD3" s="304" t="str">
        <f t="shared" si="1"/>
        <v>#REF!</v>
      </c>
      <c r="CE3" s="304" t="str">
        <f t="shared" si="1"/>
        <v>#REF!</v>
      </c>
      <c r="CF3" s="305" t="str">
        <f t="shared" si="1"/>
        <v>#REF!</v>
      </c>
      <c r="CG3" s="304" t="str">
        <f t="shared" si="1"/>
        <v>#REF!</v>
      </c>
      <c r="CH3" s="306" t="str">
        <f t="shared" si="1"/>
        <v>#REF!</v>
      </c>
      <c r="CI3" s="306" t="str">
        <f t="shared" si="1"/>
        <v>#REF!</v>
      </c>
      <c r="CJ3" s="306" t="str">
        <f t="shared" si="1"/>
        <v>#REF!</v>
      </c>
      <c r="CK3" s="304" t="str">
        <f t="shared" si="1"/>
        <v>#REF!</v>
      </c>
      <c r="CL3" s="306" t="str">
        <f t="shared" si="1"/>
        <v>#REF!</v>
      </c>
      <c r="CM3" s="306" t="str">
        <f t="shared" si="1"/>
        <v>#REF!</v>
      </c>
      <c r="CN3" s="306" t="str">
        <f t="shared" si="1"/>
        <v>#REF!</v>
      </c>
      <c r="CO3" s="306" t="str">
        <f t="shared" si="1"/>
        <v>#REF!</v>
      </c>
      <c r="CP3" s="306" t="str">
        <f t="shared" si="1"/>
        <v>#REF!</v>
      </c>
      <c r="CQ3" s="307" t="str">
        <f>IFERROR(__xludf.DUMMYFUNCTION("IF(ISBLANK($K3),"""",IF(REGEXMATCH($K3,""Peraturan""),""Ada"",IF(REGEXMATCH($K3,""Rekomendasi""),""Tidak Ada"", $K3)))
"),"Ada")</f>
        <v>Ada</v>
      </c>
      <c r="CR3" s="308" t="str">
        <f t="array" ref="CR3">INDEX(#REF!,MATCH($D3,#REF!,FALSE))</f>
        <v>#REF!</v>
      </c>
      <c r="CS3" s="309"/>
    </row>
    <row r="4">
      <c r="A4" s="310">
        <v>2.0</v>
      </c>
      <c r="B4" s="310">
        <v>1.0</v>
      </c>
      <c r="C4" s="311" t="s">
        <v>8</v>
      </c>
      <c r="D4" s="312" t="s">
        <v>4721</v>
      </c>
      <c r="E4" s="313"/>
      <c r="F4" s="218" t="str">
        <f t="array" ref="F4">INDEX('Ortala-KabKota'!F$2:F$415,MATCH($D4,'Ortala-KabKota'!$E$2:$E$415,FALSE))</f>
        <v>#N/A</v>
      </c>
      <c r="G4" s="218" t="str">
        <f t="array" ref="G4">INDEX('Ortala-KabKota'!G$2:G$415,MATCH($D4,'Ortala-KabKota'!$E$2:$E$415,FALSE))</f>
        <v>#N/A</v>
      </c>
      <c r="H4" s="218" t="str">
        <f t="array" ref="H4">INDEX('Ortala-KabKota'!H$2:H$415,MATCH($D4,'Ortala-KabKota'!$E$2:$E$415,FALSE))</f>
        <v>#N/A</v>
      </c>
      <c r="I4" s="218" t="str">
        <f t="array" ref="I4">INDEX('Ortala-KabKota'!I$2:I$415,MATCH($D4,'Ortala-KabKota'!$E$2:$E$415,FALSE))</f>
        <v>#N/A</v>
      </c>
      <c r="J4" s="218" t="str">
        <f t="array" ref="J4">INDEX('Ortala-KabKota'!J$2:J$415,MATCH($D4,'Ortala-KabKota'!$E$2:$E$415,FALSE))</f>
        <v>#N/A</v>
      </c>
      <c r="K4" s="218" t="str">
        <f t="array" ref="K4">INDEX('Ortala-KabKota'!K$2:K$415,MATCH($D4,'Ortala-KabKota'!$E$2:$E$415,FALSE))</f>
        <v>#N/A</v>
      </c>
      <c r="L4" s="218" t="str">
        <f t="array" ref="L4">INDEX('Ortala-KabKota'!L$2:L$415,MATCH($D4,'Ortala-KabKota'!$E$2:$E$415,FALSE))</f>
        <v>#N/A</v>
      </c>
      <c r="M4" s="218" t="str">
        <f t="array" ref="M4">INDEX('Ortala-KabKota'!M$2:M$415,MATCH($D4,'Ortala-KabKota'!$E$2:$E$415,FALSE))</f>
        <v>#N/A</v>
      </c>
      <c r="N4" s="218" t="str">
        <f t="array" ref="N4">INDEX('Ortala-KabKota'!N$2:N$415,MATCH($D4,'Ortala-KabKota'!$E$2:$E$415,FALSE))</f>
        <v>#N/A</v>
      </c>
      <c r="O4" s="218" t="str">
        <f t="array" ref="O4">INDEX('Ortala-KabKota'!O$2:O$415,MATCH($D4,'Ortala-KabKota'!$E$2:$E$415,FALSE))</f>
        <v>#N/A</v>
      </c>
      <c r="P4" s="218" t="str">
        <f t="array" ref="P4">INDEX('Ortala-KabKota'!P$2:P$415,MATCH($D4,'Ortala-KabKota'!$E$2:$E$415,FALSE))</f>
        <v>#N/A</v>
      </c>
      <c r="Q4" s="218" t="str">
        <f t="array" ref="Q4">INDEX('Ortala-KabKota'!Q$2:Q$415,MATCH($D4,'Ortala-KabKota'!$E$2:$E$415,FALSE))</f>
        <v>#N/A</v>
      </c>
      <c r="R4" s="218" t="str">
        <f t="array" ref="R4">INDEX('Ortala-KabKota'!R$2:R$415,MATCH($D4,'Ortala-KabKota'!$E$2:$E$415,FALSE))</f>
        <v>#N/A</v>
      </c>
      <c r="S4" s="218" t="str">
        <f t="array" ref="S4">INDEX('Ortala-KabKota'!S$2:S$415,MATCH($D4,'Ortala-KabKota'!$E$2:$E$415,FALSE))</f>
        <v>#N/A</v>
      </c>
      <c r="T4" s="218" t="str">
        <f t="array" ref="T4">INDEX('Ortala-KabKota'!T$2:T$415,MATCH($D4,'Ortala-KabKota'!$E$2:$E$415,FALSE))</f>
        <v>#N/A</v>
      </c>
      <c r="U4" s="218" t="str">
        <f t="array" ref="U4">INDEX('Ortala-KabKota'!U$2:U$415,MATCH($D4,'Ortala-KabKota'!$E$2:$E$415,FALSE))</f>
        <v>#N/A</v>
      </c>
      <c r="V4" s="218" t="str">
        <f t="array" ref="V4">INDEX('Ortala-KabKota'!V$2:V$415,MATCH($D4,'Ortala-KabKota'!$E$2:$E$415,FALSE))</f>
        <v>#N/A</v>
      </c>
      <c r="W4" s="218" t="str">
        <f t="array" ref="W4">INDEX('Ortala-KabKota'!W$2:W$415,MATCH($D4,'Ortala-KabKota'!$E$2:$E$415,FALSE))</f>
        <v>#N/A</v>
      </c>
      <c r="X4" s="218" t="str">
        <f t="array" ref="X4">INDEX('Ortala-KabKota'!X$2:X$415,MATCH($D4,'Ortala-KabKota'!$E$2:$E$415,FALSE))</f>
        <v>#N/A</v>
      </c>
      <c r="Y4" s="218" t="str">
        <f t="array" ref="Y4">INDEX('Ortala-KabKota'!Y$2:Y$415,MATCH($D4,'Ortala-KabKota'!$E$2:$E$415,FALSE))</f>
        <v>#N/A</v>
      </c>
      <c r="Z4" s="218" t="str">
        <f t="array" ref="Z4">INDEX('Ortala-KabKota'!Z$2:Z$415,MATCH($D4,'Ortala-KabKota'!$E$2:$E$415,FALSE))</f>
        <v>#N/A</v>
      </c>
      <c r="AA4" s="218" t="str">
        <f t="array" ref="AA4">INDEX('Ortala-KabKota'!AA$2:AA$415,MATCH($D4,'Ortala-KabKota'!$E$2:$E$415,FALSE))</f>
        <v>#N/A</v>
      </c>
      <c r="AB4" s="218" t="str">
        <f t="array" ref="AB4">INDEX('Ortala-KabKota'!AB$2:AB$415,MATCH($D4,'Ortala-KabKota'!$E$2:$E$415,FALSE))</f>
        <v>#N/A</v>
      </c>
      <c r="AC4" s="218" t="str">
        <f t="array" ref="AC4">INDEX('Ortala-KabKota'!AC$2:AC$415,MATCH($D4,'Ortala-KabKota'!$E$2:$E$415,FALSE))</f>
        <v>#N/A</v>
      </c>
      <c r="AD4" s="218" t="str">
        <f t="array" ref="AD4">INDEX('Ortala-KabKota'!AD$2:AD$415,MATCH($D4,'Ortala-KabKota'!$E$2:$E$415,FALSE))</f>
        <v>#N/A</v>
      </c>
      <c r="AE4" s="218" t="str">
        <f t="array" ref="AE4">INDEX('Ortala-KabKota'!AE$2:AE$415,MATCH($D4,'Ortala-KabKota'!$E$2:$E$415,FALSE))</f>
        <v>#N/A</v>
      </c>
      <c r="AF4" s="218" t="str">
        <f t="array" ref="AF4">INDEX('Ortala-KabKota'!AF$2:AF$415,MATCH($D4,'Ortala-KabKota'!$E$2:$E$415,FALSE))</f>
        <v>#N/A</v>
      </c>
      <c r="AG4" s="218" t="str">
        <f t="array" ref="AG4">INDEX('Ortala-KabKota'!AG$2:AG$415,MATCH($D4,'Ortala-KabKota'!$E$2:$E$415,FALSE))</f>
        <v>#N/A</v>
      </c>
      <c r="AH4" s="218" t="str">
        <f t="array" ref="AH4">INDEX('Ortala-KabKota'!AH$2:AH$415,MATCH($D4,'Ortala-KabKota'!$E$2:$E$415,FALSE))</f>
        <v>#N/A</v>
      </c>
      <c r="AI4" s="218" t="str">
        <f t="array" ref="AI4">INDEX('Ortala-KabKota'!AI$2:AI$415,MATCH($D4,'Ortala-KabKota'!$E$2:$E$415,FALSE))</f>
        <v>#N/A</v>
      </c>
      <c r="AJ4" s="218" t="str">
        <f t="array" ref="AJ4">INDEX('Ortala-KabKota'!AJ$2:AJ$415,MATCH($D4,'Ortala-KabKota'!$E$2:$E$415,FALSE))</f>
        <v>#N/A</v>
      </c>
      <c r="AK4" s="218" t="str">
        <f t="array" ref="AK4">INDEX('Ortala-KabKota'!AK$2:AK$415,MATCH($D4,'Ortala-KabKota'!$E$2:$E$415,FALSE))</f>
        <v>#N/A</v>
      </c>
      <c r="AL4" s="218" t="str">
        <f t="array" ref="AL4">INDEX('Ortala-KabKota'!AL$2:AL$415,MATCH($D4,'Ortala-KabKota'!$E$2:$E$415,FALSE))</f>
        <v>#N/A</v>
      </c>
      <c r="AM4" s="218" t="str">
        <f t="array" ref="AM4">INDEX('Ortala-KabKota'!AM$2:AM$415,MATCH($D4,'Ortala-KabKota'!$E$2:$E$415,FALSE))</f>
        <v>#N/A</v>
      </c>
      <c r="AN4" s="218" t="str">
        <f t="array" ref="AN4">INDEX('Ortala-KabKota'!AN$2:AN$415,MATCH($D4,'Ortala-KabKota'!$E$2:$E$415,FALSE))</f>
        <v>#N/A</v>
      </c>
      <c r="AO4" s="218" t="str">
        <f t="array" ref="AO4">INDEX('Ortala-KabKota'!AO$2:AO$415,MATCH($D4,'Ortala-KabKota'!$E$2:$E$415,FALSE))</f>
        <v>#N/A</v>
      </c>
      <c r="AP4" s="218" t="str">
        <f t="array" ref="AP4">INDEX('Ortala-KabKota'!AP$2:AP$415,MATCH($D4,'Ortala-KabKota'!$E$2:$E$415,FALSE))</f>
        <v>#N/A</v>
      </c>
      <c r="AQ4" s="218" t="str">
        <f t="array" ref="AQ4">INDEX('Ortala-KabKota'!AQ$2:AQ$415,MATCH($D4,'Ortala-KabKota'!$E$2:$E$415,FALSE))</f>
        <v>#N/A</v>
      </c>
      <c r="AR4" s="218" t="str">
        <f t="array" ref="AR4">INDEX('Ortala-KabKota'!AR$2:AR$415,MATCH($D4,'Ortala-KabKota'!$E$2:$E$415,FALSE))</f>
        <v>#N/A</v>
      </c>
      <c r="AS4" s="218" t="str">
        <f t="array" ref="AS4">INDEX('Ortala-KabKota'!AS$2:AS$415,MATCH($D4,'Ortala-KabKota'!$E$2:$E$415,FALSE))</f>
        <v>#N/A</v>
      </c>
      <c r="AT4" s="218" t="str">
        <f t="array" ref="AT4">INDEX('Ortala-KabKota'!AT$2:AT$415,MATCH($D4,'Ortala-KabKota'!$E$2:$E$415,FALSE))</f>
        <v>#N/A</v>
      </c>
      <c r="AU4" s="218" t="str">
        <f t="array" ref="AU4">INDEX('UPTD PPA KabKota'!D$5:D$513,MATCH($D4,'UPTD PPA KabKota'!$C$5:$C$513,FALSE))</f>
        <v>#N/A</v>
      </c>
      <c r="AV4" s="218" t="str">
        <f t="array" ref="AV4">INDEX('UPTD PPA KabKota'!E$5:E$513,MATCH($D4,'UPTD PPA KabKota'!$C$5:$C$513,FALSE))</f>
        <v>#N/A</v>
      </c>
      <c r="AW4" s="218" t="str">
        <f t="array" ref="AW4">INDEX('UPTD PPA KabKota'!F$5:F$513,MATCH($D4,'UPTD PPA KabKota'!$C$5:$C$513,FALSE))</f>
        <v>#N/A</v>
      </c>
      <c r="AX4" s="218" t="str">
        <f t="array" ref="AX4">INDEX('UPTD PPA KabKota'!G$5:G$513,MATCH($D4,'UPTD PPA KabKota'!$C$5:$C$513,FALSE))</f>
        <v>#N/A</v>
      </c>
      <c r="AY4" s="218" t="str">
        <f t="array" ref="AY4">INDEX('UPTD PPA KabKota'!H$5:H$513,MATCH($D4,'UPTD PPA KabKota'!$C$5:$C$513,FALSE))</f>
        <v>#N/A</v>
      </c>
      <c r="AZ4" s="218" t="str">
        <f t="array" ref="AZ4">INDEX('UPTD PPA KabKota'!I$5:I$513,MATCH($D4,'UPTD PPA KabKota'!$C$5:$C$513,FALSE))</f>
        <v>#N/A</v>
      </c>
      <c r="BA4" s="218" t="str">
        <f t="array" ref="BA4">INDEX('UPTD PPA KabKota'!J$5:J$513,MATCH($D4,'UPTD PPA KabKota'!$C$5:$C$513,FALSE))</f>
        <v>#N/A</v>
      </c>
      <c r="BB4" s="218" t="str">
        <f t="array" ref="BB4">INDEX('UPTD PPA KabKota'!K$5:K$513,MATCH($D4,'UPTD PPA KabKota'!$C$5:$C$513,FALSE))</f>
        <v>#N/A</v>
      </c>
      <c r="BC4" s="218" t="str">
        <f t="array" ref="BC4">INDEX('UPTD PPA KabKota'!L$5:L$513,MATCH($D4,'UPTD PPA KabKota'!$C$5:$C$513,FALSE))</f>
        <v>#N/A</v>
      </c>
      <c r="BD4" s="218" t="str">
        <f t="array" ref="BD4">INDEX('UPTD PPA KabKota'!M$5:M$513,MATCH($D4,'UPTD PPA KabKota'!$C$5:$C$513,FALSE))</f>
        <v>#N/A</v>
      </c>
      <c r="BE4" s="218" t="str">
        <f t="array" ref="BE4">INDEX('UPTD PPA KabKota'!N$5:N$513,MATCH($D4,'UPTD PPA KabKota'!$C$5:$C$513,FALSE))</f>
        <v>#N/A</v>
      </c>
      <c r="BF4" s="218" t="str">
        <f t="array" ref="BF4">INDEX('UPTD PPA KabKota'!O$5:O$513,MATCH($D4,'UPTD PPA KabKota'!$C$5:$C$513,FALSE))</f>
        <v>#N/A</v>
      </c>
      <c r="BG4" s="218" t="str">
        <f t="array" ref="BG4">INDEX('UPTD PPA KabKota'!P$5:P$513,MATCH($D4,'UPTD PPA KabKota'!$C$5:$C$513,FALSE))</f>
        <v>#N/A</v>
      </c>
      <c r="BH4" s="218" t="str">
        <f t="array" ref="BH4">INDEX('UPTD PPA KabKota'!Q$5:Q$513,MATCH($D4,'UPTD PPA KabKota'!$C$5:$C$513,FALSE))</f>
        <v>#N/A</v>
      </c>
      <c r="BI4" s="218" t="str">
        <f t="array" ref="BI4">INDEX('UPTD PPA KabKota'!R$5:R$513,MATCH($D4,'UPTD PPA KabKota'!$C$5:$C$513,FALSE))</f>
        <v>#N/A</v>
      </c>
      <c r="BJ4" s="218" t="str">
        <f t="array" ref="BJ4">INDEX('UPTD PPA KabKota'!S$5:S$513,MATCH($D4,'UPTD PPA KabKota'!$C$5:$C$513,FALSE))</f>
        <v>#N/A</v>
      </c>
      <c r="BK4" s="218" t="str">
        <f t="array" ref="BK4">INDEX('UPTD PPA KabKota'!T$5:T$513,MATCH($D4,'UPTD PPA KabKota'!$C$5:$C$513,FALSE))</f>
        <v>#N/A</v>
      </c>
      <c r="BL4" s="218" t="str">
        <f t="array" ref="BL4">INDEX('UPTD PPA KabKota'!U$5:U$513,MATCH($D4,'UPTD PPA KabKota'!$C$5:$C$513,FALSE))</f>
        <v>#N/A</v>
      </c>
      <c r="BM4" s="218" t="str">
        <f t="array" ref="BM4">INDEX('UPTD PPA KabKota'!V$5:V$513,MATCH($D4,'UPTD PPA KabKota'!$C$5:$C$513,FALSE))</f>
        <v>#N/A</v>
      </c>
      <c r="BN4" s="218" t="str">
        <f t="array" ref="BN4">INDEX('UPTD PPA KabKota'!W$5:W$513,MATCH($D4,'UPTD PPA KabKota'!$C$5:$C$513,FALSE))</f>
        <v>#N/A</v>
      </c>
      <c r="BO4" s="218" t="str">
        <f t="array" ref="BO4">INDEX('UPTD PPA KabKota'!X$5:X$513,MATCH($D4,'UPTD PPA KabKota'!$C$5:$C$513,FALSE))</f>
        <v>#N/A</v>
      </c>
      <c r="BP4" s="218" t="str">
        <f t="array" ref="BP4">INDEX('UPTD PPA KabKota'!Y$5:Y$513,MATCH($D4,'UPTD PPA KabKota'!$C$5:$C$513,FALSE))</f>
        <v>#N/A</v>
      </c>
      <c r="BQ4" s="218" t="str">
        <f t="array" ref="BQ4">INDEX('UPTD PPA KabKota'!Z$5:Z$513,MATCH($D4,'UPTD PPA KabKota'!$C$5:$C$513,FALSE))</f>
        <v>#N/A</v>
      </c>
      <c r="BR4" s="218" t="str">
        <f t="array" ref="BR4">INDEX('UPTD PPA KabKota'!AA$5:AA$513,MATCH($D4,'UPTD PPA KabKota'!$C$5:$C$513,FALSE))</f>
        <v>#N/A</v>
      </c>
      <c r="BS4" s="218" t="str">
        <f t="array" ref="BS4">INDEX('UPTD PPA KabKota'!AB$5:AB$513,MATCH($D4,'UPTD PPA KabKota'!$C$5:$C$513,FALSE))</f>
        <v>#N/A</v>
      </c>
      <c r="BT4" s="218" t="str">
        <f t="array" ref="BT4">INDEX('UPTD PPA KabKota'!AC$5:AC$513,MATCH($D4,'UPTD PPA KabKota'!$C$5:$C$513,FALSE))</f>
        <v>#N/A</v>
      </c>
      <c r="BU4" s="218" t="str">
        <f t="array" ref="BU4">INDEX('UPTD PPA KabKota'!AD$5:AD$513,MATCH($D4,'UPTD PPA KabKota'!$C$5:$C$513,FALSE))</f>
        <v>#N/A</v>
      </c>
      <c r="BV4" s="218" t="str">
        <f t="array" ref="BV4">INDEX('UPTD PPA KabKota'!AE$5:AE$513,MATCH($D4,'UPTD PPA KabKota'!$C$5:$C$513,FALSE))</f>
        <v>#N/A</v>
      </c>
      <c r="BW4" s="218" t="str">
        <f t="array" ref="BW4">INDEX('UPTD PPA KabKota'!AF$5:AF$513,MATCH($D4,'UPTD PPA KabKota'!$C$5:$C$513,FALSE))</f>
        <v>#N/A</v>
      </c>
      <c r="BX4" s="218" t="str">
        <f t="array" ref="BX4">INDEX('UPTD PPA KabKota'!AG$5:AG$513,MATCH($D4,'UPTD PPA KabKota'!$C$5:$C$513,FALSE))</f>
        <v>#N/A</v>
      </c>
      <c r="BY4" s="218" t="str">
        <f t="array" ref="BY4">INDEX('UPTD PPA KabKota'!AH$5:AH$513,MATCH($D4,'UPTD PPA KabKota'!$C$5:$C$513,FALSE))</f>
        <v>#N/A</v>
      </c>
      <c r="BZ4" s="218" t="str">
        <f t="array" ref="BZ4">INDEX('UPTD PPA KabKota'!AI$5:AI$513,MATCH($D4,'UPTD PPA KabKota'!$C$5:$C$513,FALSE))</f>
        <v>#N/A</v>
      </c>
      <c r="CA4" s="218" t="str">
        <f t="array" ref="CA4">INDEX('UPTD PPA KabKota'!AJ$5:AJ$513,MATCH($D4,'UPTD PPA KabKota'!$C$5:$C$513,FALSE))</f>
        <v>#N/A</v>
      </c>
      <c r="CB4" s="218" t="str">
        <f t="array" ref="CB4">INDEX('UPTD PPA KabKota'!AK$5:AK$513,MATCH($D4,'UPTD PPA KabKota'!$C$5:$C$513,FALSE))</f>
        <v>#N/A</v>
      </c>
      <c r="CC4" s="218" t="str">
        <f t="array" ref="CC4">INDEX('UPTD PPA KabKota'!AL$5:AL$513,MATCH($D4,'UPTD PPA KabKota'!$C$5:$C$513,FALSE))</f>
        <v>#N/A</v>
      </c>
      <c r="CD4" s="218" t="str">
        <f t="array" ref="CD4">INDEX('UPTD PPA KabKota'!AM$5:AM$513,MATCH($D4,'UPTD PPA KabKota'!$C$5:$C$513,FALSE))</f>
        <v>#N/A</v>
      </c>
      <c r="CE4" s="218" t="str">
        <f t="array" ref="CE4">INDEX('UPTD PPA KabKota'!AN$5:AN$513,MATCH($D4,'UPTD PPA KabKota'!$C$5:$C$513,FALSE))</f>
        <v>#N/A</v>
      </c>
      <c r="CF4" s="218" t="str">
        <f t="array" ref="CF4">INDEX('UPTD PPA KabKota'!AO$5:AO$513,MATCH($D4,'UPTD PPA KabKota'!$C$5:$C$513,FALSE))</f>
        <v>#N/A</v>
      </c>
      <c r="CG4" s="218" t="str">
        <f t="array" ref="CG4">INDEX('UPTD PPA KabKota'!AP$5:AP$513,MATCH($D4,'UPTD PPA KabKota'!$C$5:$C$513,FALSE))</f>
        <v>#N/A</v>
      </c>
      <c r="CH4" s="218" t="str">
        <f t="array" ref="CH4">INDEX('UPTD PPA KabKota'!AQ$5:AQ$513,MATCH($D4,'UPTD PPA KabKota'!$C$5:$C$513,FALSE))</f>
        <v>#N/A</v>
      </c>
      <c r="CI4" s="218" t="str">
        <f t="array" ref="CI4">INDEX('UPTD PPA KabKota'!AR$5:AR$513,MATCH($D4,'UPTD PPA KabKota'!$C$5:$C$513,FALSE))</f>
        <v>#N/A</v>
      </c>
      <c r="CJ4" s="218" t="str">
        <f t="array" ref="CJ4">INDEX('UPTD PPA KabKota'!AS$5:AS$513,MATCH($D4,'UPTD PPA KabKota'!$C$5:$C$513,FALSE))</f>
        <v>#N/A</v>
      </c>
      <c r="CK4" s="218" t="str">
        <f t="array" ref="CK4">INDEX('UPTD PPA KabKota'!AT$5:AT$513,MATCH($D4,'UPTD PPA KabKota'!$C$5:$C$513,FALSE))</f>
        <v>#N/A</v>
      </c>
      <c r="CL4" s="218" t="str">
        <f t="array" ref="CL4">INDEX('UPTD PPA KabKota'!AU$5:AU$513,MATCH($D4,'UPTD PPA KabKota'!$C$5:$C$513,FALSE))</f>
        <v>#N/A</v>
      </c>
      <c r="CM4" s="218" t="str">
        <f t="array" ref="CM4">INDEX('UPTD PPA KabKota'!AV$5:AV$513,MATCH($D4,'UPTD PPA KabKota'!$C$5:$C$513,FALSE))</f>
        <v>#N/A</v>
      </c>
      <c r="CN4" s="218" t="str">
        <f t="array" ref="CN4">INDEX('UPTD PPA KabKota'!AW$5:AW$513,MATCH($D4,'UPTD PPA KabKota'!$C$5:$C$513,FALSE))</f>
        <v>#N/A</v>
      </c>
      <c r="CO4" s="218" t="str">
        <f t="array" ref="CO4">INDEX('UPTD PPA KabKota'!AX$5:AX$513,MATCH($D4,'UPTD PPA KabKota'!$C$5:$C$513,FALSE))</f>
        <v>#N/A</v>
      </c>
      <c r="CP4" s="218" t="str">
        <f t="array" ref="CP4">INDEX('UPTD PPA KabKota'!AY$5:AY$513,MATCH($D4,'UPTD PPA KabKota'!$C$5:$C$513,FALSE))</f>
        <v>#N/A</v>
      </c>
      <c r="CQ4" s="209" t="str">
        <f>IFERROR(__xludf.DUMMYFUNCTION("IF(ISBLANK($K4),"""",IF(REGEXMATCH($K4,""Peraturan""),""Ada"",IF(REGEXMATCH($K4,""Rekomendasi""),""Tidak Ada"", $K4)))
"),"#N/A")</f>
        <v>#N/A</v>
      </c>
      <c r="CR4" s="209" t="str">
        <f t="array" ref="CR4">index('UPTD PPA KabKota'!$BI$5:$BI$513,match($D4,'UPTD PPA KabKota'!$C$5:$C$513,false))</f>
        <v>#N/A</v>
      </c>
      <c r="CS4" s="314" t="str">
        <f t="shared" ref="CS4:CS26" si="2">IFS(CQ4="Ada","Ada",CR4="Ada","Ada",CR4="Tidak Ada","Tidak Ada")</f>
        <v>#N/A</v>
      </c>
    </row>
    <row r="5">
      <c r="A5" s="310">
        <v>3.0</v>
      </c>
      <c r="B5" s="310">
        <v>2.0</v>
      </c>
      <c r="C5" s="311" t="s">
        <v>8</v>
      </c>
      <c r="D5" s="312" t="s">
        <v>748</v>
      </c>
      <c r="E5" s="313"/>
      <c r="F5" s="218" t="str">
        <f t="array" ref="F5">INDEX('Ortala-KabKota'!F$2:F$415,MATCH($D5,'Ortala-KabKota'!$E$2:$E$415,FALSE))</f>
        <v>#N/A</v>
      </c>
      <c r="G5" s="218" t="str">
        <f t="array" ref="G5">INDEX('Ortala-KabKota'!G$2:G$415,MATCH($D5,'Ortala-KabKota'!$E$2:$E$415,FALSE))</f>
        <v>#N/A</v>
      </c>
      <c r="H5" s="218" t="str">
        <f t="array" ref="H5">INDEX('Ortala-KabKota'!H$2:H$415,MATCH($D5,'Ortala-KabKota'!$E$2:$E$415,FALSE))</f>
        <v>#N/A</v>
      </c>
      <c r="I5" s="218" t="str">
        <f t="array" ref="I5">INDEX('Ortala-KabKota'!I$2:I$415,MATCH($D5,'Ortala-KabKota'!$E$2:$E$415,FALSE))</f>
        <v>#N/A</v>
      </c>
      <c r="J5" s="218" t="str">
        <f t="array" ref="J5">INDEX('Ortala-KabKota'!J$2:J$415,MATCH($D5,'Ortala-KabKota'!$E$2:$E$415,FALSE))</f>
        <v>#N/A</v>
      </c>
      <c r="K5" s="218" t="str">
        <f t="array" ref="K5">INDEX('Ortala-KabKota'!K$2:K$415,MATCH($D5,'Ortala-KabKota'!$E$2:$E$415,FALSE))</f>
        <v>#N/A</v>
      </c>
      <c r="L5" s="218" t="str">
        <f t="array" ref="L5">INDEX('Ortala-KabKota'!L$2:L$415,MATCH($D5,'Ortala-KabKota'!$E$2:$E$415,FALSE))</f>
        <v>#N/A</v>
      </c>
      <c r="M5" s="218" t="str">
        <f t="array" ref="M5">INDEX('Ortala-KabKota'!M$2:M$415,MATCH($D5,'Ortala-KabKota'!$E$2:$E$415,FALSE))</f>
        <v>#N/A</v>
      </c>
      <c r="N5" s="218" t="str">
        <f t="array" ref="N5">INDEX('Ortala-KabKota'!N$2:N$415,MATCH($D5,'Ortala-KabKota'!$E$2:$E$415,FALSE))</f>
        <v>#N/A</v>
      </c>
      <c r="O5" s="218" t="str">
        <f t="array" ref="O5">INDEX('Ortala-KabKota'!O$2:O$415,MATCH($D5,'Ortala-KabKota'!$E$2:$E$415,FALSE))</f>
        <v>#N/A</v>
      </c>
      <c r="P5" s="218" t="str">
        <f t="array" ref="P5">INDEX('Ortala-KabKota'!P$2:P$415,MATCH($D5,'Ortala-KabKota'!$E$2:$E$415,FALSE))</f>
        <v>#N/A</v>
      </c>
      <c r="Q5" s="218" t="str">
        <f t="array" ref="Q5">INDEX('Ortala-KabKota'!Q$2:Q$415,MATCH($D5,'Ortala-KabKota'!$E$2:$E$415,FALSE))</f>
        <v>#N/A</v>
      </c>
      <c r="R5" s="218" t="str">
        <f t="array" ref="R5">INDEX('Ortala-KabKota'!R$2:R$415,MATCH($D5,'Ortala-KabKota'!$E$2:$E$415,FALSE))</f>
        <v>#N/A</v>
      </c>
      <c r="S5" s="218" t="str">
        <f t="array" ref="S5">INDEX('Ortala-KabKota'!S$2:S$415,MATCH($D5,'Ortala-KabKota'!$E$2:$E$415,FALSE))</f>
        <v>#N/A</v>
      </c>
      <c r="T5" s="218" t="str">
        <f t="array" ref="T5">INDEX('Ortala-KabKota'!T$2:T$415,MATCH($D5,'Ortala-KabKota'!$E$2:$E$415,FALSE))</f>
        <v>#N/A</v>
      </c>
      <c r="U5" s="218" t="str">
        <f t="array" ref="U5">INDEX('Ortala-KabKota'!U$2:U$415,MATCH($D5,'Ortala-KabKota'!$E$2:$E$415,FALSE))</f>
        <v>#N/A</v>
      </c>
      <c r="V5" s="218" t="str">
        <f t="array" ref="V5">INDEX('Ortala-KabKota'!V$2:V$415,MATCH($D5,'Ortala-KabKota'!$E$2:$E$415,FALSE))</f>
        <v>#N/A</v>
      </c>
      <c r="W5" s="218" t="str">
        <f t="array" ref="W5">INDEX('Ortala-KabKota'!W$2:W$415,MATCH($D5,'Ortala-KabKota'!$E$2:$E$415,FALSE))</f>
        <v>#N/A</v>
      </c>
      <c r="X5" s="218" t="str">
        <f t="array" ref="X5">INDEX('Ortala-KabKota'!X$2:X$415,MATCH($D5,'Ortala-KabKota'!$E$2:$E$415,FALSE))</f>
        <v>#N/A</v>
      </c>
      <c r="Y5" s="218" t="str">
        <f t="array" ref="Y5">INDEX('Ortala-KabKota'!Y$2:Y$415,MATCH($D5,'Ortala-KabKota'!$E$2:$E$415,FALSE))</f>
        <v>#N/A</v>
      </c>
      <c r="Z5" s="218" t="str">
        <f t="array" ref="Z5">INDEX('Ortala-KabKota'!Z$2:Z$415,MATCH($D5,'Ortala-KabKota'!$E$2:$E$415,FALSE))</f>
        <v>#N/A</v>
      </c>
      <c r="AA5" s="218" t="str">
        <f t="array" ref="AA5">INDEX('Ortala-KabKota'!AA$2:AA$415,MATCH($D5,'Ortala-KabKota'!$E$2:$E$415,FALSE))</f>
        <v>#N/A</v>
      </c>
      <c r="AB5" s="218" t="str">
        <f t="array" ref="AB5">INDEX('Ortala-KabKota'!AB$2:AB$415,MATCH($D5,'Ortala-KabKota'!$E$2:$E$415,FALSE))</f>
        <v>#N/A</v>
      </c>
      <c r="AC5" s="218" t="str">
        <f t="array" ref="AC5">INDEX('Ortala-KabKota'!AC$2:AC$415,MATCH($D5,'Ortala-KabKota'!$E$2:$E$415,FALSE))</f>
        <v>#N/A</v>
      </c>
      <c r="AD5" s="218" t="str">
        <f t="array" ref="AD5">INDEX('Ortala-KabKota'!AD$2:AD$415,MATCH($D5,'Ortala-KabKota'!$E$2:$E$415,FALSE))</f>
        <v>#N/A</v>
      </c>
      <c r="AE5" s="218" t="str">
        <f t="array" ref="AE5">INDEX('Ortala-KabKota'!AE$2:AE$415,MATCH($D5,'Ortala-KabKota'!$E$2:$E$415,FALSE))</f>
        <v>#N/A</v>
      </c>
      <c r="AF5" s="218" t="str">
        <f t="array" ref="AF5">INDEX('Ortala-KabKota'!AF$2:AF$415,MATCH($D5,'Ortala-KabKota'!$E$2:$E$415,FALSE))</f>
        <v>#N/A</v>
      </c>
      <c r="AG5" s="218" t="str">
        <f t="array" ref="AG5">INDEX('Ortala-KabKota'!AG$2:AG$415,MATCH($D5,'Ortala-KabKota'!$E$2:$E$415,FALSE))</f>
        <v>#N/A</v>
      </c>
      <c r="AH5" s="218" t="str">
        <f t="array" ref="AH5">INDEX('Ortala-KabKota'!AH$2:AH$415,MATCH($D5,'Ortala-KabKota'!$E$2:$E$415,FALSE))</f>
        <v>#N/A</v>
      </c>
      <c r="AI5" s="218" t="str">
        <f t="array" ref="AI5">INDEX('Ortala-KabKota'!AI$2:AI$415,MATCH($D5,'Ortala-KabKota'!$E$2:$E$415,FALSE))</f>
        <v>#N/A</v>
      </c>
      <c r="AJ5" s="218" t="str">
        <f t="array" ref="AJ5">INDEX('Ortala-KabKota'!AJ$2:AJ$415,MATCH($D5,'Ortala-KabKota'!$E$2:$E$415,FALSE))</f>
        <v>#N/A</v>
      </c>
      <c r="AK5" s="218" t="str">
        <f t="array" ref="AK5">INDEX('Ortala-KabKota'!AK$2:AK$415,MATCH($D5,'Ortala-KabKota'!$E$2:$E$415,FALSE))</f>
        <v>#N/A</v>
      </c>
      <c r="AL5" s="218" t="str">
        <f t="array" ref="AL5">INDEX('Ortala-KabKota'!AL$2:AL$415,MATCH($D5,'Ortala-KabKota'!$E$2:$E$415,FALSE))</f>
        <v>#N/A</v>
      </c>
      <c r="AM5" s="218" t="str">
        <f t="array" ref="AM5">INDEX('Ortala-KabKota'!AM$2:AM$415,MATCH($D5,'Ortala-KabKota'!$E$2:$E$415,FALSE))</f>
        <v>#N/A</v>
      </c>
      <c r="AN5" s="218" t="str">
        <f t="array" ref="AN5">INDEX('Ortala-KabKota'!AN$2:AN$415,MATCH($D5,'Ortala-KabKota'!$E$2:$E$415,FALSE))</f>
        <v>#N/A</v>
      </c>
      <c r="AO5" s="218" t="str">
        <f t="array" ref="AO5">INDEX('Ortala-KabKota'!AO$2:AO$415,MATCH($D5,'Ortala-KabKota'!$E$2:$E$415,FALSE))</f>
        <v>#N/A</v>
      </c>
      <c r="AP5" s="218" t="str">
        <f t="array" ref="AP5">INDEX('Ortala-KabKota'!AP$2:AP$415,MATCH($D5,'Ortala-KabKota'!$E$2:$E$415,FALSE))</f>
        <v>#N/A</v>
      </c>
      <c r="AQ5" s="218" t="str">
        <f t="array" ref="AQ5">INDEX('Ortala-KabKota'!AQ$2:AQ$415,MATCH($D5,'Ortala-KabKota'!$E$2:$E$415,FALSE))</f>
        <v>#N/A</v>
      </c>
      <c r="AR5" s="218" t="str">
        <f t="array" ref="AR5">INDEX('Ortala-KabKota'!AR$2:AR$415,MATCH($D5,'Ortala-KabKota'!$E$2:$E$415,FALSE))</f>
        <v>#N/A</v>
      </c>
      <c r="AS5" s="218" t="str">
        <f t="array" ref="AS5">INDEX('Ortala-KabKota'!AS$2:AS$415,MATCH($D5,'Ortala-KabKota'!$E$2:$E$415,FALSE))</f>
        <v>#N/A</v>
      </c>
      <c r="AT5" s="218" t="str">
        <f t="array" ref="AT5">INDEX('Ortala-KabKota'!AT$2:AT$415,MATCH($D5,'Ortala-KabKota'!$E$2:$E$415,FALSE))</f>
        <v>#N/A</v>
      </c>
      <c r="AU5" s="218" t="str">
        <f t="array" ref="AU5">INDEX('UPTD PPA KabKota'!D$5:D$513,MATCH($D5,'UPTD PPA KabKota'!$C$5:$C$513,FALSE))</f>
        <v/>
      </c>
      <c r="AV5" s="218" t="str">
        <f t="array" ref="AV5">INDEX('UPTD PPA KabKota'!E$5:E$513,MATCH($D5,'UPTD PPA KabKota'!$C$5:$C$513,FALSE))</f>
        <v/>
      </c>
      <c r="AW5" s="218" t="str">
        <f t="array" ref="AW5">INDEX('UPTD PPA KabKota'!F$5:F$513,MATCH($D5,'UPTD PPA KabKota'!$C$5:$C$513,FALSE))</f>
        <v/>
      </c>
      <c r="AX5" s="218" t="str">
        <f t="array" ref="AX5">INDEX('UPTD PPA KabKota'!G$5:G$513,MATCH($D5,'UPTD PPA KabKota'!$C$5:$C$513,FALSE))</f>
        <v/>
      </c>
      <c r="AY5" s="218" t="str">
        <f t="array" ref="AY5">INDEX('UPTD PPA KabKota'!H$5:H$513,MATCH($D5,'UPTD PPA KabKota'!$C$5:$C$513,FALSE))</f>
        <v/>
      </c>
      <c r="AZ5" s="218" t="str">
        <f t="array" ref="AZ5">INDEX('UPTD PPA KabKota'!I$5:I$513,MATCH($D5,'UPTD PPA KabKota'!$C$5:$C$513,FALSE))</f>
        <v/>
      </c>
      <c r="BA5" s="218" t="str">
        <f t="array" ref="BA5">INDEX('UPTD PPA KabKota'!J$5:J$513,MATCH($D5,'UPTD PPA KabKota'!$C$5:$C$513,FALSE))</f>
        <v/>
      </c>
      <c r="BB5" s="218" t="str">
        <f t="array" ref="BB5">INDEX('UPTD PPA KabKota'!K$5:K$513,MATCH($D5,'UPTD PPA KabKota'!$C$5:$C$513,FALSE))</f>
        <v/>
      </c>
      <c r="BC5" s="218" t="str">
        <f t="array" ref="BC5">INDEX('UPTD PPA KabKota'!L$5:L$513,MATCH($D5,'UPTD PPA KabKota'!$C$5:$C$513,FALSE))</f>
        <v/>
      </c>
      <c r="BD5" s="218" t="str">
        <f t="array" ref="BD5">INDEX('UPTD PPA KabKota'!M$5:M$513,MATCH($D5,'UPTD PPA KabKota'!$C$5:$C$513,FALSE))</f>
        <v/>
      </c>
      <c r="BE5" s="218" t="str">
        <f t="array" ref="BE5">INDEX('UPTD PPA KabKota'!N$5:N$513,MATCH($D5,'UPTD PPA KabKota'!$C$5:$C$513,FALSE))</f>
        <v/>
      </c>
      <c r="BF5" s="218" t="str">
        <f t="array" ref="BF5">INDEX('UPTD PPA KabKota'!O$5:O$513,MATCH($D5,'UPTD PPA KabKota'!$C$5:$C$513,FALSE))</f>
        <v/>
      </c>
      <c r="BG5" s="218" t="str">
        <f t="array" ref="BG5">INDEX('UPTD PPA KabKota'!P$5:P$513,MATCH($D5,'UPTD PPA KabKota'!$C$5:$C$513,FALSE))</f>
        <v/>
      </c>
      <c r="BH5" s="218" t="str">
        <f t="array" ref="BH5">INDEX('UPTD PPA KabKota'!Q$5:Q$513,MATCH($D5,'UPTD PPA KabKota'!$C$5:$C$513,FALSE))</f>
        <v/>
      </c>
      <c r="BI5" s="218" t="str">
        <f t="array" ref="BI5">INDEX('UPTD PPA KabKota'!R$5:R$513,MATCH($D5,'UPTD PPA KabKota'!$C$5:$C$513,FALSE))</f>
        <v/>
      </c>
      <c r="BJ5" s="218" t="str">
        <f t="array" ref="BJ5">INDEX('UPTD PPA KabKota'!S$5:S$513,MATCH($D5,'UPTD PPA KabKota'!$C$5:$C$513,FALSE))</f>
        <v/>
      </c>
      <c r="BK5" s="218" t="str">
        <f t="array" ref="BK5">INDEX('UPTD PPA KabKota'!T$5:T$513,MATCH($D5,'UPTD PPA KabKota'!$C$5:$C$513,FALSE))</f>
        <v/>
      </c>
      <c r="BL5" s="218" t="str">
        <f t="array" ref="BL5">INDEX('UPTD PPA KabKota'!U$5:U$513,MATCH($D5,'UPTD PPA KabKota'!$C$5:$C$513,FALSE))</f>
        <v/>
      </c>
      <c r="BM5" s="218" t="str">
        <f t="array" ref="BM5">INDEX('UPTD PPA KabKota'!V$5:V$513,MATCH($D5,'UPTD PPA KabKota'!$C$5:$C$513,FALSE))</f>
        <v/>
      </c>
      <c r="BN5" s="218" t="str">
        <f t="array" ref="BN5">INDEX('UPTD PPA KabKota'!W$5:W$513,MATCH($D5,'UPTD PPA KabKota'!$C$5:$C$513,FALSE))</f>
        <v/>
      </c>
      <c r="BO5" s="218" t="str">
        <f t="array" ref="BO5">INDEX('UPTD PPA KabKota'!X$5:X$513,MATCH($D5,'UPTD PPA KabKota'!$C$5:$C$513,FALSE))</f>
        <v/>
      </c>
      <c r="BP5" s="218" t="str">
        <f t="array" ref="BP5">INDEX('UPTD PPA KabKota'!Y$5:Y$513,MATCH($D5,'UPTD PPA KabKota'!$C$5:$C$513,FALSE))</f>
        <v/>
      </c>
      <c r="BQ5" s="218" t="str">
        <f t="array" ref="BQ5">INDEX('UPTD PPA KabKota'!Z$5:Z$513,MATCH($D5,'UPTD PPA KabKota'!$C$5:$C$513,FALSE))</f>
        <v/>
      </c>
      <c r="BR5" s="218" t="str">
        <f t="array" ref="BR5">INDEX('UPTD PPA KabKota'!AA$5:AA$513,MATCH($D5,'UPTD PPA KabKota'!$C$5:$C$513,FALSE))</f>
        <v/>
      </c>
      <c r="BS5" s="218" t="str">
        <f t="array" ref="BS5">INDEX('UPTD PPA KabKota'!AB$5:AB$513,MATCH($D5,'UPTD PPA KabKota'!$C$5:$C$513,FALSE))</f>
        <v/>
      </c>
      <c r="BT5" s="218" t="str">
        <f t="array" ref="BT5">INDEX('UPTD PPA KabKota'!AC$5:AC$513,MATCH($D5,'UPTD PPA KabKota'!$C$5:$C$513,FALSE))</f>
        <v/>
      </c>
      <c r="BU5" s="218" t="str">
        <f t="array" ref="BU5">INDEX('UPTD PPA KabKota'!AD$5:AD$513,MATCH($D5,'UPTD PPA KabKota'!$C$5:$C$513,FALSE))</f>
        <v/>
      </c>
      <c r="BV5" s="218" t="str">
        <f t="array" ref="BV5">INDEX('UPTD PPA KabKota'!AE$5:AE$513,MATCH($D5,'UPTD PPA KabKota'!$C$5:$C$513,FALSE))</f>
        <v/>
      </c>
      <c r="BW5" s="218" t="str">
        <f t="array" ref="BW5">INDEX('UPTD PPA KabKota'!AF$5:AF$513,MATCH($D5,'UPTD PPA KabKota'!$C$5:$C$513,FALSE))</f>
        <v/>
      </c>
      <c r="BX5" s="218" t="str">
        <f t="array" ref="BX5">INDEX('UPTD PPA KabKota'!AG$5:AG$513,MATCH($D5,'UPTD PPA KabKota'!$C$5:$C$513,FALSE))</f>
        <v/>
      </c>
      <c r="BY5" s="218" t="str">
        <f t="array" ref="BY5">INDEX('UPTD PPA KabKota'!AH$5:AH$513,MATCH($D5,'UPTD PPA KabKota'!$C$5:$C$513,FALSE))</f>
        <v/>
      </c>
      <c r="BZ5" s="218" t="str">
        <f t="array" ref="BZ5">INDEX('UPTD PPA KabKota'!AI$5:AI$513,MATCH($D5,'UPTD PPA KabKota'!$C$5:$C$513,FALSE))</f>
        <v/>
      </c>
      <c r="CA5" s="218" t="str">
        <f t="array" ref="CA5">INDEX('UPTD PPA KabKota'!AJ$5:AJ$513,MATCH($D5,'UPTD PPA KabKota'!$C$5:$C$513,FALSE))</f>
        <v/>
      </c>
      <c r="CB5" s="218" t="str">
        <f t="array" ref="CB5">INDEX('UPTD PPA KabKota'!AK$5:AK$513,MATCH($D5,'UPTD PPA KabKota'!$C$5:$C$513,FALSE))</f>
        <v/>
      </c>
      <c r="CC5" s="218" t="str">
        <f t="array" ref="CC5">INDEX('UPTD PPA KabKota'!AL$5:AL$513,MATCH($D5,'UPTD PPA KabKota'!$C$5:$C$513,FALSE))</f>
        <v/>
      </c>
      <c r="CD5" s="218" t="str">
        <f t="array" ref="CD5">INDEX('UPTD PPA KabKota'!AM$5:AM$513,MATCH($D5,'UPTD PPA KabKota'!$C$5:$C$513,FALSE))</f>
        <v/>
      </c>
      <c r="CE5" s="218" t="str">
        <f t="array" ref="CE5">INDEX('UPTD PPA KabKota'!AN$5:AN$513,MATCH($D5,'UPTD PPA KabKota'!$C$5:$C$513,FALSE))</f>
        <v/>
      </c>
      <c r="CF5" s="218" t="str">
        <f t="array" ref="CF5">INDEX('UPTD PPA KabKota'!AO$5:AO$513,MATCH($D5,'UPTD PPA KabKota'!$C$5:$C$513,FALSE))</f>
        <v/>
      </c>
      <c r="CG5" s="218" t="str">
        <f t="array" ref="CG5">INDEX('UPTD PPA KabKota'!AP$5:AP$513,MATCH($D5,'UPTD PPA KabKota'!$C$5:$C$513,FALSE))</f>
        <v/>
      </c>
      <c r="CH5" s="218" t="str">
        <f t="array" ref="CH5">INDEX('UPTD PPA KabKota'!AQ$5:AQ$513,MATCH($D5,'UPTD PPA KabKota'!$C$5:$C$513,FALSE))</f>
        <v/>
      </c>
      <c r="CI5" s="218" t="str">
        <f t="array" ref="CI5">INDEX('UPTD PPA KabKota'!AR$5:AR$513,MATCH($D5,'UPTD PPA KabKota'!$C$5:$C$513,FALSE))</f>
        <v/>
      </c>
      <c r="CJ5" s="218" t="str">
        <f t="array" ref="CJ5">INDEX('UPTD PPA KabKota'!AS$5:AS$513,MATCH($D5,'UPTD PPA KabKota'!$C$5:$C$513,FALSE))</f>
        <v/>
      </c>
      <c r="CK5" s="218" t="str">
        <f t="array" ref="CK5">INDEX('UPTD PPA KabKota'!AT$5:AT$513,MATCH($D5,'UPTD PPA KabKota'!$C$5:$C$513,FALSE))</f>
        <v/>
      </c>
      <c r="CL5" s="218" t="str">
        <f t="array" ref="CL5">INDEX('UPTD PPA KabKota'!AU$5:AU$513,MATCH($D5,'UPTD PPA KabKota'!$C$5:$C$513,FALSE))</f>
        <v/>
      </c>
      <c r="CM5" s="218" t="str">
        <f t="array" ref="CM5">INDEX('UPTD PPA KabKota'!AV$5:AV$513,MATCH($D5,'UPTD PPA KabKota'!$C$5:$C$513,FALSE))</f>
        <v/>
      </c>
      <c r="CN5" s="218" t="str">
        <f t="array" ref="CN5">INDEX('UPTD PPA KabKota'!AW$5:AW$513,MATCH($D5,'UPTD PPA KabKota'!$C$5:$C$513,FALSE))</f>
        <v/>
      </c>
      <c r="CO5" s="218" t="str">
        <f t="array" ref="CO5">INDEX('UPTD PPA KabKota'!AX$5:AX$513,MATCH($D5,'UPTD PPA KabKota'!$C$5:$C$513,FALSE))</f>
        <v/>
      </c>
      <c r="CP5" s="218" t="str">
        <f t="array" ref="CP5">INDEX('UPTD PPA KabKota'!AY$5:AY$513,MATCH($D5,'UPTD PPA KabKota'!$C$5:$C$513,FALSE))</f>
        <v/>
      </c>
      <c r="CQ5" s="209" t="str">
        <f>IFERROR(__xludf.DUMMYFUNCTION("IF(ISBLANK($K5),"""",IF(REGEXMATCH($K5,""Peraturan""),""Ada"",IF(REGEXMATCH($K5,""Rekomendasi""),""Tidak Ada"", $K5)))
"),"#N/A")</f>
        <v>#N/A</v>
      </c>
      <c r="CR5" s="209" t="str">
        <f t="array" ref="CR5">index('UPTD PPA KabKota'!$BI$5:$BI$513,match($D5,'UPTD PPA KabKota'!$C$5:$C$513,false))</f>
        <v>Tidak Ada</v>
      </c>
      <c r="CS5" s="314" t="str">
        <f t="shared" si="2"/>
        <v>#N/A</v>
      </c>
    </row>
    <row r="6">
      <c r="A6" s="310">
        <v>4.0</v>
      </c>
      <c r="B6" s="310">
        <v>3.0</v>
      </c>
      <c r="C6" s="311" t="s">
        <v>8</v>
      </c>
      <c r="D6" s="312" t="s">
        <v>746</v>
      </c>
      <c r="E6" s="313"/>
      <c r="F6" s="218" t="str">
        <f t="array" ref="F6">INDEX('Ortala-KabKota'!F$2:F$415,MATCH($D6,'Ortala-KabKota'!$E$2:$E$415,FALSE))</f>
        <v>#N/A</v>
      </c>
      <c r="G6" s="218" t="str">
        <f t="array" ref="G6">INDEX('Ortala-KabKota'!G$2:G$415,MATCH($D6,'Ortala-KabKota'!$E$2:$E$415,FALSE))</f>
        <v>#N/A</v>
      </c>
      <c r="H6" s="218" t="str">
        <f t="array" ref="H6">INDEX('Ortala-KabKota'!H$2:H$415,MATCH($D6,'Ortala-KabKota'!$E$2:$E$415,FALSE))</f>
        <v>#N/A</v>
      </c>
      <c r="I6" s="218" t="str">
        <f t="array" ref="I6">INDEX('Ortala-KabKota'!I$2:I$415,MATCH($D6,'Ortala-KabKota'!$E$2:$E$415,FALSE))</f>
        <v>#N/A</v>
      </c>
      <c r="J6" s="218" t="str">
        <f t="array" ref="J6">INDEX('Ortala-KabKota'!J$2:J$415,MATCH($D6,'Ortala-KabKota'!$E$2:$E$415,FALSE))</f>
        <v>#N/A</v>
      </c>
      <c r="K6" s="218" t="str">
        <f t="array" ref="K6">INDEX('Ortala-KabKota'!K$2:K$415,MATCH($D6,'Ortala-KabKota'!$E$2:$E$415,FALSE))</f>
        <v>#N/A</v>
      </c>
      <c r="L6" s="218" t="str">
        <f t="array" ref="L6">INDEX('Ortala-KabKota'!L$2:L$415,MATCH($D6,'Ortala-KabKota'!$E$2:$E$415,FALSE))</f>
        <v>#N/A</v>
      </c>
      <c r="M6" s="218" t="str">
        <f t="array" ref="M6">INDEX('Ortala-KabKota'!M$2:M$415,MATCH($D6,'Ortala-KabKota'!$E$2:$E$415,FALSE))</f>
        <v>#N/A</v>
      </c>
      <c r="N6" s="218" t="str">
        <f t="array" ref="N6">INDEX('Ortala-KabKota'!N$2:N$415,MATCH($D6,'Ortala-KabKota'!$E$2:$E$415,FALSE))</f>
        <v>#N/A</v>
      </c>
      <c r="O6" s="218" t="str">
        <f t="array" ref="O6">INDEX('Ortala-KabKota'!O$2:O$415,MATCH($D6,'Ortala-KabKota'!$E$2:$E$415,FALSE))</f>
        <v>#N/A</v>
      </c>
      <c r="P6" s="218" t="str">
        <f t="array" ref="P6">INDEX('Ortala-KabKota'!P$2:P$415,MATCH($D6,'Ortala-KabKota'!$E$2:$E$415,FALSE))</f>
        <v>#N/A</v>
      </c>
      <c r="Q6" s="218" t="str">
        <f t="array" ref="Q6">INDEX('Ortala-KabKota'!Q$2:Q$415,MATCH($D6,'Ortala-KabKota'!$E$2:$E$415,FALSE))</f>
        <v>#N/A</v>
      </c>
      <c r="R6" s="218" t="str">
        <f t="array" ref="R6">INDEX('Ortala-KabKota'!R$2:R$415,MATCH($D6,'Ortala-KabKota'!$E$2:$E$415,FALSE))</f>
        <v>#N/A</v>
      </c>
      <c r="S6" s="218" t="str">
        <f t="array" ref="S6">INDEX('Ortala-KabKota'!S$2:S$415,MATCH($D6,'Ortala-KabKota'!$E$2:$E$415,FALSE))</f>
        <v>#N/A</v>
      </c>
      <c r="T6" s="218" t="str">
        <f t="array" ref="T6">INDEX('Ortala-KabKota'!T$2:T$415,MATCH($D6,'Ortala-KabKota'!$E$2:$E$415,FALSE))</f>
        <v>#N/A</v>
      </c>
      <c r="U6" s="218" t="str">
        <f t="array" ref="U6">INDEX('Ortala-KabKota'!U$2:U$415,MATCH($D6,'Ortala-KabKota'!$E$2:$E$415,FALSE))</f>
        <v>#N/A</v>
      </c>
      <c r="V6" s="218" t="str">
        <f t="array" ref="V6">INDEX('Ortala-KabKota'!V$2:V$415,MATCH($D6,'Ortala-KabKota'!$E$2:$E$415,FALSE))</f>
        <v>#N/A</v>
      </c>
      <c r="W6" s="218" t="str">
        <f t="array" ref="W6">INDEX('Ortala-KabKota'!W$2:W$415,MATCH($D6,'Ortala-KabKota'!$E$2:$E$415,FALSE))</f>
        <v>#N/A</v>
      </c>
      <c r="X6" s="218" t="str">
        <f t="array" ref="X6">INDEX('Ortala-KabKota'!X$2:X$415,MATCH($D6,'Ortala-KabKota'!$E$2:$E$415,FALSE))</f>
        <v>#N/A</v>
      </c>
      <c r="Y6" s="218" t="str">
        <f t="array" ref="Y6">INDEX('Ortala-KabKota'!Y$2:Y$415,MATCH($D6,'Ortala-KabKota'!$E$2:$E$415,FALSE))</f>
        <v>#N/A</v>
      </c>
      <c r="Z6" s="218" t="str">
        <f t="array" ref="Z6">INDEX('Ortala-KabKota'!Z$2:Z$415,MATCH($D6,'Ortala-KabKota'!$E$2:$E$415,FALSE))</f>
        <v>#N/A</v>
      </c>
      <c r="AA6" s="218" t="str">
        <f t="array" ref="AA6">INDEX('Ortala-KabKota'!AA$2:AA$415,MATCH($D6,'Ortala-KabKota'!$E$2:$E$415,FALSE))</f>
        <v>#N/A</v>
      </c>
      <c r="AB6" s="218" t="str">
        <f t="array" ref="AB6">INDEX('Ortala-KabKota'!AB$2:AB$415,MATCH($D6,'Ortala-KabKota'!$E$2:$E$415,FALSE))</f>
        <v>#N/A</v>
      </c>
      <c r="AC6" s="218" t="str">
        <f t="array" ref="AC6">INDEX('Ortala-KabKota'!AC$2:AC$415,MATCH($D6,'Ortala-KabKota'!$E$2:$E$415,FALSE))</f>
        <v>#N/A</v>
      </c>
      <c r="AD6" s="218" t="str">
        <f t="array" ref="AD6">INDEX('Ortala-KabKota'!AD$2:AD$415,MATCH($D6,'Ortala-KabKota'!$E$2:$E$415,FALSE))</f>
        <v>#N/A</v>
      </c>
      <c r="AE6" s="218" t="str">
        <f t="array" ref="AE6">INDEX('Ortala-KabKota'!AE$2:AE$415,MATCH($D6,'Ortala-KabKota'!$E$2:$E$415,FALSE))</f>
        <v>#N/A</v>
      </c>
      <c r="AF6" s="218" t="str">
        <f t="array" ref="AF6">INDEX('Ortala-KabKota'!AF$2:AF$415,MATCH($D6,'Ortala-KabKota'!$E$2:$E$415,FALSE))</f>
        <v>#N/A</v>
      </c>
      <c r="AG6" s="218" t="str">
        <f t="array" ref="AG6">INDEX('Ortala-KabKota'!AG$2:AG$415,MATCH($D6,'Ortala-KabKota'!$E$2:$E$415,FALSE))</f>
        <v>#N/A</v>
      </c>
      <c r="AH6" s="218" t="str">
        <f t="array" ref="AH6">INDEX('Ortala-KabKota'!AH$2:AH$415,MATCH($D6,'Ortala-KabKota'!$E$2:$E$415,FALSE))</f>
        <v>#N/A</v>
      </c>
      <c r="AI6" s="218" t="str">
        <f t="array" ref="AI6">INDEX('Ortala-KabKota'!AI$2:AI$415,MATCH($D6,'Ortala-KabKota'!$E$2:$E$415,FALSE))</f>
        <v>#N/A</v>
      </c>
      <c r="AJ6" s="218" t="str">
        <f t="array" ref="AJ6">INDEX('Ortala-KabKota'!AJ$2:AJ$415,MATCH($D6,'Ortala-KabKota'!$E$2:$E$415,FALSE))</f>
        <v>#N/A</v>
      </c>
      <c r="AK6" s="218" t="str">
        <f t="array" ref="AK6">INDEX('Ortala-KabKota'!AK$2:AK$415,MATCH($D6,'Ortala-KabKota'!$E$2:$E$415,FALSE))</f>
        <v>#N/A</v>
      </c>
      <c r="AL6" s="218" t="str">
        <f t="array" ref="AL6">INDEX('Ortala-KabKota'!AL$2:AL$415,MATCH($D6,'Ortala-KabKota'!$E$2:$E$415,FALSE))</f>
        <v>#N/A</v>
      </c>
      <c r="AM6" s="218" t="str">
        <f t="array" ref="AM6">INDEX('Ortala-KabKota'!AM$2:AM$415,MATCH($D6,'Ortala-KabKota'!$E$2:$E$415,FALSE))</f>
        <v>#N/A</v>
      </c>
      <c r="AN6" s="218" t="str">
        <f t="array" ref="AN6">INDEX('Ortala-KabKota'!AN$2:AN$415,MATCH($D6,'Ortala-KabKota'!$E$2:$E$415,FALSE))</f>
        <v>#N/A</v>
      </c>
      <c r="AO6" s="218" t="str">
        <f t="array" ref="AO6">INDEX('Ortala-KabKota'!AO$2:AO$415,MATCH($D6,'Ortala-KabKota'!$E$2:$E$415,FALSE))</f>
        <v>#N/A</v>
      </c>
      <c r="AP6" s="218" t="str">
        <f t="array" ref="AP6">INDEX('Ortala-KabKota'!AP$2:AP$415,MATCH($D6,'Ortala-KabKota'!$E$2:$E$415,FALSE))</f>
        <v>#N/A</v>
      </c>
      <c r="AQ6" s="218" t="str">
        <f t="array" ref="AQ6">INDEX('Ortala-KabKota'!AQ$2:AQ$415,MATCH($D6,'Ortala-KabKota'!$E$2:$E$415,FALSE))</f>
        <v>#N/A</v>
      </c>
      <c r="AR6" s="218" t="str">
        <f t="array" ref="AR6">INDEX('Ortala-KabKota'!AR$2:AR$415,MATCH($D6,'Ortala-KabKota'!$E$2:$E$415,FALSE))</f>
        <v>#N/A</v>
      </c>
      <c r="AS6" s="218" t="str">
        <f t="array" ref="AS6">INDEX('Ortala-KabKota'!AS$2:AS$415,MATCH($D6,'Ortala-KabKota'!$E$2:$E$415,FALSE))</f>
        <v>#N/A</v>
      </c>
      <c r="AT6" s="218" t="str">
        <f t="array" ref="AT6">INDEX('Ortala-KabKota'!AT$2:AT$415,MATCH($D6,'Ortala-KabKota'!$E$2:$E$415,FALSE))</f>
        <v>#N/A</v>
      </c>
      <c r="AU6" s="218" t="str">
        <f t="array" ref="AU6">INDEX('UPTD PPA KabKota'!D$5:D$513,MATCH($D6,'UPTD PPA KabKota'!$C$5:$C$513,FALSE))</f>
        <v/>
      </c>
      <c r="AV6" s="218" t="str">
        <f t="array" ref="AV6">INDEX('UPTD PPA KabKota'!E$5:E$513,MATCH($D6,'UPTD PPA KabKota'!$C$5:$C$513,FALSE))</f>
        <v/>
      </c>
      <c r="AW6" s="218" t="str">
        <f t="array" ref="AW6">INDEX('UPTD PPA KabKota'!F$5:F$513,MATCH($D6,'UPTD PPA KabKota'!$C$5:$C$513,FALSE))</f>
        <v/>
      </c>
      <c r="AX6" s="218" t="str">
        <f t="array" ref="AX6">INDEX('UPTD PPA KabKota'!G$5:G$513,MATCH($D6,'UPTD PPA KabKota'!$C$5:$C$513,FALSE))</f>
        <v/>
      </c>
      <c r="AY6" s="218" t="str">
        <f t="array" ref="AY6">INDEX('UPTD PPA KabKota'!H$5:H$513,MATCH($D6,'UPTD PPA KabKota'!$C$5:$C$513,FALSE))</f>
        <v/>
      </c>
      <c r="AZ6" s="218" t="str">
        <f t="array" ref="AZ6">INDEX('UPTD PPA KabKota'!I$5:I$513,MATCH($D6,'UPTD PPA KabKota'!$C$5:$C$513,FALSE))</f>
        <v>Peraturan Bupati Aceh Selatan Nomor 57 Tahun 2023</v>
      </c>
      <c r="BA6" s="218">
        <f t="array" ref="BA6">INDEX('UPTD PPA KabKota'!J$5:J$513,MATCH($D6,'UPTD PPA KabKota'!$C$5:$C$513,FALSE))</f>
        <v>2023</v>
      </c>
      <c r="BB6" s="218" t="str">
        <f t="array" ref="BB6">INDEX('UPTD PPA KabKota'!K$5:K$513,MATCH($D6,'UPTD PPA KabKota'!$C$5:$C$513,FALSE))</f>
        <v>A</v>
      </c>
      <c r="BC6" s="218" t="str">
        <f t="array" ref="BC6">INDEX('UPTD PPA KabKota'!L$5:L$513,MATCH($D6,'UPTD PPA KabKota'!$C$5:$C$513,FALSE))</f>
        <v/>
      </c>
      <c r="BD6" s="218" t="str">
        <f t="array" ref="BD6">INDEX('UPTD PPA KabKota'!M$5:M$513,MATCH($D6,'UPTD PPA KabKota'!$C$5:$C$513,FALSE))</f>
        <v/>
      </c>
      <c r="BE6" s="218" t="str">
        <f t="array" ref="BE6">INDEX('UPTD PPA KabKota'!N$5:N$513,MATCH($D6,'UPTD PPA KabKota'!$C$5:$C$513,FALSE))</f>
        <v/>
      </c>
      <c r="BF6" s="218" t="str">
        <f t="array" ref="BF6">INDEX('UPTD PPA KabKota'!O$5:O$513,MATCH($D6,'UPTD PPA KabKota'!$C$5:$C$513,FALSE))</f>
        <v/>
      </c>
      <c r="BG6" s="218" t="str">
        <f t="array" ref="BG6">INDEX('UPTD PPA KabKota'!P$5:P$513,MATCH($D6,'UPTD PPA KabKota'!$C$5:$C$513,FALSE))</f>
        <v/>
      </c>
      <c r="BH6" s="218" t="str">
        <f t="array" ref="BH6">INDEX('UPTD PPA KabKota'!Q$5:Q$513,MATCH($D6,'UPTD PPA KabKota'!$C$5:$C$513,FALSE))</f>
        <v/>
      </c>
      <c r="BI6" s="218" t="str">
        <f t="array" ref="BI6">INDEX('UPTD PPA KabKota'!R$5:R$513,MATCH($D6,'UPTD PPA KabKota'!$C$5:$C$513,FALSE))</f>
        <v/>
      </c>
      <c r="BJ6" s="218" t="str">
        <f t="array" ref="BJ6">INDEX('UPTD PPA KabKota'!S$5:S$513,MATCH($D6,'UPTD PPA KabKota'!$C$5:$C$513,FALSE))</f>
        <v/>
      </c>
      <c r="BK6" s="218" t="str">
        <f t="array" ref="BK6">INDEX('UPTD PPA KabKota'!T$5:T$513,MATCH($D6,'UPTD PPA KabKota'!$C$5:$C$513,FALSE))</f>
        <v/>
      </c>
      <c r="BL6" s="218" t="str">
        <f t="array" ref="BL6">INDEX('UPTD PPA KabKota'!U$5:U$513,MATCH($D6,'UPTD PPA KabKota'!$C$5:$C$513,FALSE))</f>
        <v/>
      </c>
      <c r="BM6" s="218" t="str">
        <f t="array" ref="BM6">INDEX('UPTD PPA KabKota'!V$5:V$513,MATCH($D6,'UPTD PPA KabKota'!$C$5:$C$513,FALSE))</f>
        <v/>
      </c>
      <c r="BN6" s="218" t="str">
        <f t="array" ref="BN6">INDEX('UPTD PPA KabKota'!W$5:W$513,MATCH($D6,'UPTD PPA KabKota'!$C$5:$C$513,FALSE))</f>
        <v/>
      </c>
      <c r="BO6" s="218" t="str">
        <f t="array" ref="BO6">INDEX('UPTD PPA KabKota'!X$5:X$513,MATCH($D6,'UPTD PPA KabKota'!$C$5:$C$513,FALSE))</f>
        <v/>
      </c>
      <c r="BP6" s="218" t="str">
        <f t="array" ref="BP6">INDEX('UPTD PPA KabKota'!Y$5:Y$513,MATCH($D6,'UPTD PPA KabKota'!$C$5:$C$513,FALSE))</f>
        <v/>
      </c>
      <c r="BQ6" s="218" t="str">
        <f t="array" ref="BQ6">INDEX('UPTD PPA KabKota'!Z$5:Z$513,MATCH($D6,'UPTD PPA KabKota'!$C$5:$C$513,FALSE))</f>
        <v/>
      </c>
      <c r="BR6" s="218" t="str">
        <f t="array" ref="BR6">INDEX('UPTD PPA KabKota'!AA$5:AA$513,MATCH($D6,'UPTD PPA KabKota'!$C$5:$C$513,FALSE))</f>
        <v/>
      </c>
      <c r="BS6" s="218" t="str">
        <f t="array" ref="BS6">INDEX('UPTD PPA KabKota'!AB$5:AB$513,MATCH($D6,'UPTD PPA KabKota'!$C$5:$C$513,FALSE))</f>
        <v/>
      </c>
      <c r="BT6" s="218" t="str">
        <f t="array" ref="BT6">INDEX('UPTD PPA KabKota'!AC$5:AC$513,MATCH($D6,'UPTD PPA KabKota'!$C$5:$C$513,FALSE))</f>
        <v/>
      </c>
      <c r="BU6" s="218" t="str">
        <f t="array" ref="BU6">INDEX('UPTD PPA KabKota'!AD$5:AD$513,MATCH($D6,'UPTD PPA KabKota'!$C$5:$C$513,FALSE))</f>
        <v/>
      </c>
      <c r="BV6" s="218" t="str">
        <f t="array" ref="BV6">INDEX('UPTD PPA KabKota'!AE$5:AE$513,MATCH($D6,'UPTD PPA KabKota'!$C$5:$C$513,FALSE))</f>
        <v/>
      </c>
      <c r="BW6" s="218" t="str">
        <f t="array" ref="BW6">INDEX('UPTD PPA KabKota'!AF$5:AF$513,MATCH($D6,'UPTD PPA KabKota'!$C$5:$C$513,FALSE))</f>
        <v/>
      </c>
      <c r="BX6" s="218" t="str">
        <f t="array" ref="BX6">INDEX('UPTD PPA KabKota'!AG$5:AG$513,MATCH($D6,'UPTD PPA KabKota'!$C$5:$C$513,FALSE))</f>
        <v/>
      </c>
      <c r="BY6" s="218" t="str">
        <f t="array" ref="BY6">INDEX('UPTD PPA KabKota'!AH$5:AH$513,MATCH($D6,'UPTD PPA KabKota'!$C$5:$C$513,FALSE))</f>
        <v/>
      </c>
      <c r="BZ6" s="218" t="str">
        <f t="array" ref="BZ6">INDEX('UPTD PPA KabKota'!AI$5:AI$513,MATCH($D6,'UPTD PPA KabKota'!$C$5:$C$513,FALSE))</f>
        <v/>
      </c>
      <c r="CA6" s="218" t="str">
        <f t="array" ref="CA6">INDEX('UPTD PPA KabKota'!AJ$5:AJ$513,MATCH($D6,'UPTD PPA KabKota'!$C$5:$C$513,FALSE))</f>
        <v/>
      </c>
      <c r="CB6" s="218" t="str">
        <f t="array" ref="CB6">INDEX('UPTD PPA KabKota'!AK$5:AK$513,MATCH($D6,'UPTD PPA KabKota'!$C$5:$C$513,FALSE))</f>
        <v/>
      </c>
      <c r="CC6" s="218" t="str">
        <f t="array" ref="CC6">INDEX('UPTD PPA KabKota'!AL$5:AL$513,MATCH($D6,'UPTD PPA KabKota'!$C$5:$C$513,FALSE))</f>
        <v/>
      </c>
      <c r="CD6" s="218" t="str">
        <f t="array" ref="CD6">INDEX('UPTD PPA KabKota'!AM$5:AM$513,MATCH($D6,'UPTD PPA KabKota'!$C$5:$C$513,FALSE))</f>
        <v/>
      </c>
      <c r="CE6" s="218" t="str">
        <f t="array" ref="CE6">INDEX('UPTD PPA KabKota'!AN$5:AN$513,MATCH($D6,'UPTD PPA KabKota'!$C$5:$C$513,FALSE))</f>
        <v/>
      </c>
      <c r="CF6" s="218" t="str">
        <f t="array" ref="CF6">INDEX('UPTD PPA KabKota'!AO$5:AO$513,MATCH($D6,'UPTD PPA KabKota'!$C$5:$C$513,FALSE))</f>
        <v/>
      </c>
      <c r="CG6" s="218" t="str">
        <f t="array" ref="CG6">INDEX('UPTD PPA KabKota'!AP$5:AP$513,MATCH($D6,'UPTD PPA KabKota'!$C$5:$C$513,FALSE))</f>
        <v/>
      </c>
      <c r="CH6" s="218" t="str">
        <f t="array" ref="CH6">INDEX('UPTD PPA KabKota'!AQ$5:AQ$513,MATCH($D6,'UPTD PPA KabKota'!$C$5:$C$513,FALSE))</f>
        <v/>
      </c>
      <c r="CI6" s="218" t="str">
        <f t="array" ref="CI6">INDEX('UPTD PPA KabKota'!AR$5:AR$513,MATCH($D6,'UPTD PPA KabKota'!$C$5:$C$513,FALSE))</f>
        <v/>
      </c>
      <c r="CJ6" s="218" t="str">
        <f t="array" ref="CJ6">INDEX('UPTD PPA KabKota'!AS$5:AS$513,MATCH($D6,'UPTD PPA KabKota'!$C$5:$C$513,FALSE))</f>
        <v/>
      </c>
      <c r="CK6" s="218" t="str">
        <f t="array" ref="CK6">INDEX('UPTD PPA KabKota'!AT$5:AT$513,MATCH($D6,'UPTD PPA KabKota'!$C$5:$C$513,FALSE))</f>
        <v/>
      </c>
      <c r="CL6" s="218" t="str">
        <f t="array" ref="CL6">INDEX('UPTD PPA KabKota'!AU$5:AU$513,MATCH($D6,'UPTD PPA KabKota'!$C$5:$C$513,FALSE))</f>
        <v/>
      </c>
      <c r="CM6" s="218" t="str">
        <f t="array" ref="CM6">INDEX('UPTD PPA KabKota'!AV$5:AV$513,MATCH($D6,'UPTD PPA KabKota'!$C$5:$C$513,FALSE))</f>
        <v/>
      </c>
      <c r="CN6" s="218" t="str">
        <f t="array" ref="CN6">INDEX('UPTD PPA KabKota'!AW$5:AW$513,MATCH($D6,'UPTD PPA KabKota'!$C$5:$C$513,FALSE))</f>
        <v/>
      </c>
      <c r="CO6" s="218" t="str">
        <f t="array" ref="CO6">INDEX('UPTD PPA KabKota'!AX$5:AX$513,MATCH($D6,'UPTD PPA KabKota'!$C$5:$C$513,FALSE))</f>
        <v/>
      </c>
      <c r="CP6" s="218" t="str">
        <f t="array" ref="CP6">INDEX('UPTD PPA KabKota'!AY$5:AY$513,MATCH($D6,'UPTD PPA KabKota'!$C$5:$C$513,FALSE))</f>
        <v/>
      </c>
      <c r="CQ6" s="209" t="str">
        <f>IFERROR(__xludf.DUMMYFUNCTION("IF(ISBLANK($K6),"""",IF(REGEXMATCH($K6,""Peraturan""),""Ada"",IF(REGEXMATCH($K6,""Rekomendasi""),""Tidak Ada"", $K6)))
"),"#N/A")</f>
        <v>#N/A</v>
      </c>
      <c r="CR6" s="209" t="str">
        <f t="array" ref="CR6">index('UPTD PPA KabKota'!$BI$5:$BI$513,match($D6,'UPTD PPA KabKota'!$C$5:$C$513,false))</f>
        <v>Ada</v>
      </c>
      <c r="CS6" s="314" t="str">
        <f t="shared" si="2"/>
        <v>#N/A</v>
      </c>
    </row>
    <row r="7">
      <c r="A7" s="310">
        <v>5.0</v>
      </c>
      <c r="B7" s="310">
        <v>4.0</v>
      </c>
      <c r="C7" s="311" t="s">
        <v>8</v>
      </c>
      <c r="D7" s="312" t="s">
        <v>750</v>
      </c>
      <c r="E7" s="313"/>
      <c r="F7" s="218" t="str">
        <f t="array" ref="F7">INDEX('Ortala-KabKota'!F$2:F$415,MATCH($D7,'Ortala-KabKota'!$E$2:$E$415,FALSE))</f>
        <v>#N/A</v>
      </c>
      <c r="G7" s="218" t="str">
        <f t="array" ref="G7">INDEX('Ortala-KabKota'!G$2:G$415,MATCH($D7,'Ortala-KabKota'!$E$2:$E$415,FALSE))</f>
        <v>#N/A</v>
      </c>
      <c r="H7" s="218" t="str">
        <f t="array" ref="H7">INDEX('Ortala-KabKota'!H$2:H$415,MATCH($D7,'Ortala-KabKota'!$E$2:$E$415,FALSE))</f>
        <v>#N/A</v>
      </c>
      <c r="I7" s="218" t="str">
        <f t="array" ref="I7">INDEX('Ortala-KabKota'!I$2:I$415,MATCH($D7,'Ortala-KabKota'!$E$2:$E$415,FALSE))</f>
        <v>#N/A</v>
      </c>
      <c r="J7" s="218" t="str">
        <f t="array" ref="J7">INDEX('Ortala-KabKota'!J$2:J$415,MATCH($D7,'Ortala-KabKota'!$E$2:$E$415,FALSE))</f>
        <v>#N/A</v>
      </c>
      <c r="K7" s="218" t="str">
        <f t="array" ref="K7">INDEX('Ortala-KabKota'!K$2:K$415,MATCH($D7,'Ortala-KabKota'!$E$2:$E$415,FALSE))</f>
        <v>#N/A</v>
      </c>
      <c r="L7" s="218" t="str">
        <f t="array" ref="L7">INDEX('Ortala-KabKota'!L$2:L$415,MATCH($D7,'Ortala-KabKota'!$E$2:$E$415,FALSE))</f>
        <v>#N/A</v>
      </c>
      <c r="M7" s="218" t="str">
        <f t="array" ref="M7">INDEX('Ortala-KabKota'!M$2:M$415,MATCH($D7,'Ortala-KabKota'!$E$2:$E$415,FALSE))</f>
        <v>#N/A</v>
      </c>
      <c r="N7" s="218" t="str">
        <f t="array" ref="N7">INDEX('Ortala-KabKota'!N$2:N$415,MATCH($D7,'Ortala-KabKota'!$E$2:$E$415,FALSE))</f>
        <v>#N/A</v>
      </c>
      <c r="O7" s="218" t="str">
        <f t="array" ref="O7">INDEX('Ortala-KabKota'!O$2:O$415,MATCH($D7,'Ortala-KabKota'!$E$2:$E$415,FALSE))</f>
        <v>#N/A</v>
      </c>
      <c r="P7" s="218" t="str">
        <f t="array" ref="P7">INDEX('Ortala-KabKota'!P$2:P$415,MATCH($D7,'Ortala-KabKota'!$E$2:$E$415,FALSE))</f>
        <v>#N/A</v>
      </c>
      <c r="Q7" s="218" t="str">
        <f t="array" ref="Q7">INDEX('Ortala-KabKota'!Q$2:Q$415,MATCH($D7,'Ortala-KabKota'!$E$2:$E$415,FALSE))</f>
        <v>#N/A</v>
      </c>
      <c r="R7" s="218" t="str">
        <f t="array" ref="R7">INDEX('Ortala-KabKota'!R$2:R$415,MATCH($D7,'Ortala-KabKota'!$E$2:$E$415,FALSE))</f>
        <v>#N/A</v>
      </c>
      <c r="S7" s="218" t="str">
        <f t="array" ref="S7">INDEX('Ortala-KabKota'!S$2:S$415,MATCH($D7,'Ortala-KabKota'!$E$2:$E$415,FALSE))</f>
        <v>#N/A</v>
      </c>
      <c r="T7" s="218" t="str">
        <f t="array" ref="T7">INDEX('Ortala-KabKota'!T$2:T$415,MATCH($D7,'Ortala-KabKota'!$E$2:$E$415,FALSE))</f>
        <v>#N/A</v>
      </c>
      <c r="U7" s="218" t="str">
        <f t="array" ref="U7">INDEX('Ortala-KabKota'!U$2:U$415,MATCH($D7,'Ortala-KabKota'!$E$2:$E$415,FALSE))</f>
        <v>#N/A</v>
      </c>
      <c r="V7" s="218" t="str">
        <f t="array" ref="V7">INDEX('Ortala-KabKota'!V$2:V$415,MATCH($D7,'Ortala-KabKota'!$E$2:$E$415,FALSE))</f>
        <v>#N/A</v>
      </c>
      <c r="W7" s="218" t="str">
        <f t="array" ref="W7">INDEX('Ortala-KabKota'!W$2:W$415,MATCH($D7,'Ortala-KabKota'!$E$2:$E$415,FALSE))</f>
        <v>#N/A</v>
      </c>
      <c r="X7" s="218" t="str">
        <f t="array" ref="X7">INDEX('Ortala-KabKota'!X$2:X$415,MATCH($D7,'Ortala-KabKota'!$E$2:$E$415,FALSE))</f>
        <v>#N/A</v>
      </c>
      <c r="Y7" s="218" t="str">
        <f t="array" ref="Y7">INDEX('Ortala-KabKota'!Y$2:Y$415,MATCH($D7,'Ortala-KabKota'!$E$2:$E$415,FALSE))</f>
        <v>#N/A</v>
      </c>
      <c r="Z7" s="218" t="str">
        <f t="array" ref="Z7">INDEX('Ortala-KabKota'!Z$2:Z$415,MATCH($D7,'Ortala-KabKota'!$E$2:$E$415,FALSE))</f>
        <v>#N/A</v>
      </c>
      <c r="AA7" s="218" t="str">
        <f t="array" ref="AA7">INDEX('Ortala-KabKota'!AA$2:AA$415,MATCH($D7,'Ortala-KabKota'!$E$2:$E$415,FALSE))</f>
        <v>#N/A</v>
      </c>
      <c r="AB7" s="218" t="str">
        <f t="array" ref="AB7">INDEX('Ortala-KabKota'!AB$2:AB$415,MATCH($D7,'Ortala-KabKota'!$E$2:$E$415,FALSE))</f>
        <v>#N/A</v>
      </c>
      <c r="AC7" s="218" t="str">
        <f t="array" ref="AC7">INDEX('Ortala-KabKota'!AC$2:AC$415,MATCH($D7,'Ortala-KabKota'!$E$2:$E$415,FALSE))</f>
        <v>#N/A</v>
      </c>
      <c r="AD7" s="218" t="str">
        <f t="array" ref="AD7">INDEX('Ortala-KabKota'!AD$2:AD$415,MATCH($D7,'Ortala-KabKota'!$E$2:$E$415,FALSE))</f>
        <v>#N/A</v>
      </c>
      <c r="AE7" s="218" t="str">
        <f t="array" ref="AE7">INDEX('Ortala-KabKota'!AE$2:AE$415,MATCH($D7,'Ortala-KabKota'!$E$2:$E$415,FALSE))</f>
        <v>#N/A</v>
      </c>
      <c r="AF7" s="218" t="str">
        <f t="array" ref="AF7">INDEX('Ortala-KabKota'!AF$2:AF$415,MATCH($D7,'Ortala-KabKota'!$E$2:$E$415,FALSE))</f>
        <v>#N/A</v>
      </c>
      <c r="AG7" s="218" t="str">
        <f t="array" ref="AG7">INDEX('Ortala-KabKota'!AG$2:AG$415,MATCH($D7,'Ortala-KabKota'!$E$2:$E$415,FALSE))</f>
        <v>#N/A</v>
      </c>
      <c r="AH7" s="218" t="str">
        <f t="array" ref="AH7">INDEX('Ortala-KabKota'!AH$2:AH$415,MATCH($D7,'Ortala-KabKota'!$E$2:$E$415,FALSE))</f>
        <v>#N/A</v>
      </c>
      <c r="AI7" s="218" t="str">
        <f t="array" ref="AI7">INDEX('Ortala-KabKota'!AI$2:AI$415,MATCH($D7,'Ortala-KabKota'!$E$2:$E$415,FALSE))</f>
        <v>#N/A</v>
      </c>
      <c r="AJ7" s="218" t="str">
        <f t="array" ref="AJ7">INDEX('Ortala-KabKota'!AJ$2:AJ$415,MATCH($D7,'Ortala-KabKota'!$E$2:$E$415,FALSE))</f>
        <v>#N/A</v>
      </c>
      <c r="AK7" s="218" t="str">
        <f t="array" ref="AK7">INDEX('Ortala-KabKota'!AK$2:AK$415,MATCH($D7,'Ortala-KabKota'!$E$2:$E$415,FALSE))</f>
        <v>#N/A</v>
      </c>
      <c r="AL7" s="218" t="str">
        <f t="array" ref="AL7">INDEX('Ortala-KabKota'!AL$2:AL$415,MATCH($D7,'Ortala-KabKota'!$E$2:$E$415,FALSE))</f>
        <v>#N/A</v>
      </c>
      <c r="AM7" s="218" t="str">
        <f t="array" ref="AM7">INDEX('Ortala-KabKota'!AM$2:AM$415,MATCH($D7,'Ortala-KabKota'!$E$2:$E$415,FALSE))</f>
        <v>#N/A</v>
      </c>
      <c r="AN7" s="218" t="str">
        <f t="array" ref="AN7">INDEX('Ortala-KabKota'!AN$2:AN$415,MATCH($D7,'Ortala-KabKota'!$E$2:$E$415,FALSE))</f>
        <v>#N/A</v>
      </c>
      <c r="AO7" s="218" t="str">
        <f t="array" ref="AO7">INDEX('Ortala-KabKota'!AO$2:AO$415,MATCH($D7,'Ortala-KabKota'!$E$2:$E$415,FALSE))</f>
        <v>#N/A</v>
      </c>
      <c r="AP7" s="218" t="str">
        <f t="array" ref="AP7">INDEX('Ortala-KabKota'!AP$2:AP$415,MATCH($D7,'Ortala-KabKota'!$E$2:$E$415,FALSE))</f>
        <v>#N/A</v>
      </c>
      <c r="AQ7" s="218" t="str">
        <f t="array" ref="AQ7">INDEX('Ortala-KabKota'!AQ$2:AQ$415,MATCH($D7,'Ortala-KabKota'!$E$2:$E$415,FALSE))</f>
        <v>#N/A</v>
      </c>
      <c r="AR7" s="218" t="str">
        <f t="array" ref="AR7">INDEX('Ortala-KabKota'!AR$2:AR$415,MATCH($D7,'Ortala-KabKota'!$E$2:$E$415,FALSE))</f>
        <v>#N/A</v>
      </c>
      <c r="AS7" s="218" t="str">
        <f t="array" ref="AS7">INDEX('Ortala-KabKota'!AS$2:AS$415,MATCH($D7,'Ortala-KabKota'!$E$2:$E$415,FALSE))</f>
        <v>#N/A</v>
      </c>
      <c r="AT7" s="218" t="str">
        <f t="array" ref="AT7">INDEX('Ortala-KabKota'!AT$2:AT$415,MATCH($D7,'Ortala-KabKota'!$E$2:$E$415,FALSE))</f>
        <v>#N/A</v>
      </c>
      <c r="AU7" s="218" t="str">
        <f t="array" ref="AU7">INDEX('UPTD PPA KabKota'!D$5:D$513,MATCH($D7,'UPTD PPA KabKota'!$C$5:$C$513,FALSE))</f>
        <v/>
      </c>
      <c r="AV7" s="218" t="str">
        <f t="array" ref="AV7">INDEX('UPTD PPA KabKota'!E$5:E$513,MATCH($D7,'UPTD PPA KabKota'!$C$5:$C$513,FALSE))</f>
        <v/>
      </c>
      <c r="AW7" s="218" t="str">
        <f t="array" ref="AW7">INDEX('UPTD PPA KabKota'!F$5:F$513,MATCH($D7,'UPTD PPA KabKota'!$C$5:$C$513,FALSE))</f>
        <v/>
      </c>
      <c r="AX7" s="218" t="str">
        <f t="array" ref="AX7">INDEX('UPTD PPA KabKota'!G$5:G$513,MATCH($D7,'UPTD PPA KabKota'!$C$5:$C$513,FALSE))</f>
        <v/>
      </c>
      <c r="AY7" s="218" t="str">
        <f t="array" ref="AY7">INDEX('UPTD PPA KabKota'!H$5:H$513,MATCH($D7,'UPTD PPA KabKota'!$C$5:$C$513,FALSE))</f>
        <v/>
      </c>
      <c r="AZ7" s="218" t="str">
        <f t="array" ref="AZ7">INDEX('UPTD PPA KabKota'!I$5:I$513,MATCH($D7,'UPTD PPA KabKota'!$C$5:$C$513,FALSE))</f>
        <v/>
      </c>
      <c r="BA7" s="218" t="str">
        <f t="array" ref="BA7">INDEX('UPTD PPA KabKota'!J$5:J$513,MATCH($D7,'UPTD PPA KabKota'!$C$5:$C$513,FALSE))</f>
        <v/>
      </c>
      <c r="BB7" s="218" t="str">
        <f t="array" ref="BB7">INDEX('UPTD PPA KabKota'!K$5:K$513,MATCH($D7,'UPTD PPA KabKota'!$C$5:$C$513,FALSE))</f>
        <v/>
      </c>
      <c r="BC7" s="218" t="str">
        <f t="array" ref="BC7">INDEX('UPTD PPA KabKota'!L$5:L$513,MATCH($D7,'UPTD PPA KabKota'!$C$5:$C$513,FALSE))</f>
        <v/>
      </c>
      <c r="BD7" s="218" t="str">
        <f t="array" ref="BD7">INDEX('UPTD PPA KabKota'!M$5:M$513,MATCH($D7,'UPTD PPA KabKota'!$C$5:$C$513,FALSE))</f>
        <v/>
      </c>
      <c r="BE7" s="218" t="str">
        <f t="array" ref="BE7">INDEX('UPTD PPA KabKota'!N$5:N$513,MATCH($D7,'UPTD PPA KabKota'!$C$5:$C$513,FALSE))</f>
        <v/>
      </c>
      <c r="BF7" s="218" t="str">
        <f t="array" ref="BF7">INDEX('UPTD PPA KabKota'!O$5:O$513,MATCH($D7,'UPTD PPA KabKota'!$C$5:$C$513,FALSE))</f>
        <v/>
      </c>
      <c r="BG7" s="218" t="str">
        <f t="array" ref="BG7">INDEX('UPTD PPA KabKota'!P$5:P$513,MATCH($D7,'UPTD PPA KabKota'!$C$5:$C$513,FALSE))</f>
        <v/>
      </c>
      <c r="BH7" s="218" t="str">
        <f t="array" ref="BH7">INDEX('UPTD PPA KabKota'!Q$5:Q$513,MATCH($D7,'UPTD PPA KabKota'!$C$5:$C$513,FALSE))</f>
        <v/>
      </c>
      <c r="BI7" s="218" t="str">
        <f t="array" ref="BI7">INDEX('UPTD PPA KabKota'!R$5:R$513,MATCH($D7,'UPTD PPA KabKota'!$C$5:$C$513,FALSE))</f>
        <v/>
      </c>
      <c r="BJ7" s="218" t="str">
        <f t="array" ref="BJ7">INDEX('UPTD PPA KabKota'!S$5:S$513,MATCH($D7,'UPTD PPA KabKota'!$C$5:$C$513,FALSE))</f>
        <v/>
      </c>
      <c r="BK7" s="218" t="str">
        <f t="array" ref="BK7">INDEX('UPTD PPA KabKota'!T$5:T$513,MATCH($D7,'UPTD PPA KabKota'!$C$5:$C$513,FALSE))</f>
        <v/>
      </c>
      <c r="BL7" s="218" t="str">
        <f t="array" ref="BL7">INDEX('UPTD PPA KabKota'!U$5:U$513,MATCH($D7,'UPTD PPA KabKota'!$C$5:$C$513,FALSE))</f>
        <v/>
      </c>
      <c r="BM7" s="218" t="str">
        <f t="array" ref="BM7">INDEX('UPTD PPA KabKota'!V$5:V$513,MATCH($D7,'UPTD PPA KabKota'!$C$5:$C$513,FALSE))</f>
        <v/>
      </c>
      <c r="BN7" s="218" t="str">
        <f t="array" ref="BN7">INDEX('UPTD PPA KabKota'!W$5:W$513,MATCH($D7,'UPTD PPA KabKota'!$C$5:$C$513,FALSE))</f>
        <v/>
      </c>
      <c r="BO7" s="218" t="str">
        <f t="array" ref="BO7">INDEX('UPTD PPA KabKota'!X$5:X$513,MATCH($D7,'UPTD PPA KabKota'!$C$5:$C$513,FALSE))</f>
        <v/>
      </c>
      <c r="BP7" s="218" t="str">
        <f t="array" ref="BP7">INDEX('UPTD PPA KabKota'!Y$5:Y$513,MATCH($D7,'UPTD PPA KabKota'!$C$5:$C$513,FALSE))</f>
        <v/>
      </c>
      <c r="BQ7" s="218" t="str">
        <f t="array" ref="BQ7">INDEX('UPTD PPA KabKota'!Z$5:Z$513,MATCH($D7,'UPTD PPA KabKota'!$C$5:$C$513,FALSE))</f>
        <v/>
      </c>
      <c r="BR7" s="218" t="str">
        <f t="array" ref="BR7">INDEX('UPTD PPA KabKota'!AA$5:AA$513,MATCH($D7,'UPTD PPA KabKota'!$C$5:$C$513,FALSE))</f>
        <v/>
      </c>
      <c r="BS7" s="218" t="str">
        <f t="array" ref="BS7">INDEX('UPTD PPA KabKota'!AB$5:AB$513,MATCH($D7,'UPTD PPA KabKota'!$C$5:$C$513,FALSE))</f>
        <v/>
      </c>
      <c r="BT7" s="218" t="str">
        <f t="array" ref="BT7">INDEX('UPTD PPA KabKota'!AC$5:AC$513,MATCH($D7,'UPTD PPA KabKota'!$C$5:$C$513,FALSE))</f>
        <v/>
      </c>
      <c r="BU7" s="218" t="str">
        <f t="array" ref="BU7">INDEX('UPTD PPA KabKota'!AD$5:AD$513,MATCH($D7,'UPTD PPA KabKota'!$C$5:$C$513,FALSE))</f>
        <v/>
      </c>
      <c r="BV7" s="218" t="str">
        <f t="array" ref="BV7">INDEX('UPTD PPA KabKota'!AE$5:AE$513,MATCH($D7,'UPTD PPA KabKota'!$C$5:$C$513,FALSE))</f>
        <v/>
      </c>
      <c r="BW7" s="218" t="str">
        <f t="array" ref="BW7">INDEX('UPTD PPA KabKota'!AF$5:AF$513,MATCH($D7,'UPTD PPA KabKota'!$C$5:$C$513,FALSE))</f>
        <v/>
      </c>
      <c r="BX7" s="218" t="str">
        <f t="array" ref="BX7">INDEX('UPTD PPA KabKota'!AG$5:AG$513,MATCH($D7,'UPTD PPA KabKota'!$C$5:$C$513,FALSE))</f>
        <v/>
      </c>
      <c r="BY7" s="218" t="str">
        <f t="array" ref="BY7">INDEX('UPTD PPA KabKota'!AH$5:AH$513,MATCH($D7,'UPTD PPA KabKota'!$C$5:$C$513,FALSE))</f>
        <v/>
      </c>
      <c r="BZ7" s="218" t="str">
        <f t="array" ref="BZ7">INDEX('UPTD PPA KabKota'!AI$5:AI$513,MATCH($D7,'UPTD PPA KabKota'!$C$5:$C$513,FALSE))</f>
        <v/>
      </c>
      <c r="CA7" s="218" t="str">
        <f t="array" ref="CA7">INDEX('UPTD PPA KabKota'!AJ$5:AJ$513,MATCH($D7,'UPTD PPA KabKota'!$C$5:$C$513,FALSE))</f>
        <v/>
      </c>
      <c r="CB7" s="218" t="str">
        <f t="array" ref="CB7">INDEX('UPTD PPA KabKota'!AK$5:AK$513,MATCH($D7,'UPTD PPA KabKota'!$C$5:$C$513,FALSE))</f>
        <v/>
      </c>
      <c r="CC7" s="218" t="str">
        <f t="array" ref="CC7">INDEX('UPTD PPA KabKota'!AL$5:AL$513,MATCH($D7,'UPTD PPA KabKota'!$C$5:$C$513,FALSE))</f>
        <v/>
      </c>
      <c r="CD7" s="218" t="str">
        <f t="array" ref="CD7">INDEX('UPTD PPA KabKota'!AM$5:AM$513,MATCH($D7,'UPTD PPA KabKota'!$C$5:$C$513,FALSE))</f>
        <v/>
      </c>
      <c r="CE7" s="218" t="str">
        <f t="array" ref="CE7">INDEX('UPTD PPA KabKota'!AN$5:AN$513,MATCH($D7,'UPTD PPA KabKota'!$C$5:$C$513,FALSE))</f>
        <v/>
      </c>
      <c r="CF7" s="218" t="str">
        <f t="array" ref="CF7">INDEX('UPTD PPA KabKota'!AO$5:AO$513,MATCH($D7,'UPTD PPA KabKota'!$C$5:$C$513,FALSE))</f>
        <v/>
      </c>
      <c r="CG7" s="218" t="str">
        <f t="array" ref="CG7">INDEX('UPTD PPA KabKota'!AP$5:AP$513,MATCH($D7,'UPTD PPA KabKota'!$C$5:$C$513,FALSE))</f>
        <v/>
      </c>
      <c r="CH7" s="218" t="str">
        <f t="array" ref="CH7">INDEX('UPTD PPA KabKota'!AQ$5:AQ$513,MATCH($D7,'UPTD PPA KabKota'!$C$5:$C$513,FALSE))</f>
        <v/>
      </c>
      <c r="CI7" s="218" t="str">
        <f t="array" ref="CI7">INDEX('UPTD PPA KabKota'!AR$5:AR$513,MATCH($D7,'UPTD PPA KabKota'!$C$5:$C$513,FALSE))</f>
        <v/>
      </c>
      <c r="CJ7" s="218" t="str">
        <f t="array" ref="CJ7">INDEX('UPTD PPA KabKota'!AS$5:AS$513,MATCH($D7,'UPTD PPA KabKota'!$C$5:$C$513,FALSE))</f>
        <v/>
      </c>
      <c r="CK7" s="218" t="str">
        <f t="array" ref="CK7">INDEX('UPTD PPA KabKota'!AT$5:AT$513,MATCH($D7,'UPTD PPA KabKota'!$C$5:$C$513,FALSE))</f>
        <v/>
      </c>
      <c r="CL7" s="218" t="str">
        <f t="array" ref="CL7">INDEX('UPTD PPA KabKota'!AU$5:AU$513,MATCH($D7,'UPTD PPA KabKota'!$C$5:$C$513,FALSE))</f>
        <v/>
      </c>
      <c r="CM7" s="218" t="str">
        <f t="array" ref="CM7">INDEX('UPTD PPA KabKota'!AV$5:AV$513,MATCH($D7,'UPTD PPA KabKota'!$C$5:$C$513,FALSE))</f>
        <v/>
      </c>
      <c r="CN7" s="218" t="str">
        <f t="array" ref="CN7">INDEX('UPTD PPA KabKota'!AW$5:AW$513,MATCH($D7,'UPTD PPA KabKota'!$C$5:$C$513,FALSE))</f>
        <v/>
      </c>
      <c r="CO7" s="218" t="str">
        <f t="array" ref="CO7">INDEX('UPTD PPA KabKota'!AX$5:AX$513,MATCH($D7,'UPTD PPA KabKota'!$C$5:$C$513,FALSE))</f>
        <v/>
      </c>
      <c r="CP7" s="218" t="str">
        <f t="array" ref="CP7">INDEX('UPTD PPA KabKota'!AY$5:AY$513,MATCH($D7,'UPTD PPA KabKota'!$C$5:$C$513,FALSE))</f>
        <v/>
      </c>
      <c r="CQ7" s="209" t="str">
        <f>IFERROR(__xludf.DUMMYFUNCTION("IF(ISBLANK($K7),"""",IF(REGEXMATCH($K7,""Peraturan""),""Ada"",IF(REGEXMATCH($K7,""Rekomendasi""),""Tidak Ada"", $K7)))
"),"#N/A")</f>
        <v>#N/A</v>
      </c>
      <c r="CR7" s="209" t="str">
        <f t="array" ref="CR7">index('UPTD PPA KabKota'!$BI$5:$BI$513,match($D7,'UPTD PPA KabKota'!$C$5:$C$513,false))</f>
        <v>Tidak Ada</v>
      </c>
      <c r="CS7" s="314" t="str">
        <f t="shared" si="2"/>
        <v>#N/A</v>
      </c>
    </row>
    <row r="8">
      <c r="A8" s="310">
        <v>6.0</v>
      </c>
      <c r="B8" s="310">
        <v>5.0</v>
      </c>
      <c r="C8" s="311" t="s">
        <v>8</v>
      </c>
      <c r="D8" s="312" t="s">
        <v>751</v>
      </c>
      <c r="E8" s="313"/>
      <c r="F8" s="218" t="str">
        <f t="array" ref="F8">INDEX('Ortala-KabKota'!F$2:F$415,MATCH($D8,'Ortala-KabKota'!$E$2:$E$415,FALSE))</f>
        <v>#N/A</v>
      </c>
      <c r="G8" s="218" t="str">
        <f t="array" ref="G8">INDEX('Ortala-KabKota'!G$2:G$415,MATCH($D8,'Ortala-KabKota'!$E$2:$E$415,FALSE))</f>
        <v>#N/A</v>
      </c>
      <c r="H8" s="218" t="str">
        <f t="array" ref="H8">INDEX('Ortala-KabKota'!H$2:H$415,MATCH($D8,'Ortala-KabKota'!$E$2:$E$415,FALSE))</f>
        <v>#N/A</v>
      </c>
      <c r="I8" s="218" t="str">
        <f t="array" ref="I8">INDEX('Ortala-KabKota'!I$2:I$415,MATCH($D8,'Ortala-KabKota'!$E$2:$E$415,FALSE))</f>
        <v>#N/A</v>
      </c>
      <c r="J8" s="218" t="str">
        <f t="array" ref="J8">INDEX('Ortala-KabKota'!J$2:J$415,MATCH($D8,'Ortala-KabKota'!$E$2:$E$415,FALSE))</f>
        <v>#N/A</v>
      </c>
      <c r="K8" s="218" t="str">
        <f t="array" ref="K8">INDEX('Ortala-KabKota'!K$2:K$415,MATCH($D8,'Ortala-KabKota'!$E$2:$E$415,FALSE))</f>
        <v>#N/A</v>
      </c>
      <c r="L8" s="218" t="str">
        <f t="array" ref="L8">INDEX('Ortala-KabKota'!L$2:L$415,MATCH($D8,'Ortala-KabKota'!$E$2:$E$415,FALSE))</f>
        <v>#N/A</v>
      </c>
      <c r="M8" s="218" t="str">
        <f t="array" ref="M8">INDEX('Ortala-KabKota'!M$2:M$415,MATCH($D8,'Ortala-KabKota'!$E$2:$E$415,FALSE))</f>
        <v>#N/A</v>
      </c>
      <c r="N8" s="218" t="str">
        <f t="array" ref="N8">INDEX('Ortala-KabKota'!N$2:N$415,MATCH($D8,'Ortala-KabKota'!$E$2:$E$415,FALSE))</f>
        <v>#N/A</v>
      </c>
      <c r="O8" s="218" t="str">
        <f t="array" ref="O8">INDEX('Ortala-KabKota'!O$2:O$415,MATCH($D8,'Ortala-KabKota'!$E$2:$E$415,FALSE))</f>
        <v>#N/A</v>
      </c>
      <c r="P8" s="218" t="str">
        <f t="array" ref="P8">INDEX('Ortala-KabKota'!P$2:P$415,MATCH($D8,'Ortala-KabKota'!$E$2:$E$415,FALSE))</f>
        <v>#N/A</v>
      </c>
      <c r="Q8" s="218" t="str">
        <f t="array" ref="Q8">INDEX('Ortala-KabKota'!Q$2:Q$415,MATCH($D8,'Ortala-KabKota'!$E$2:$E$415,FALSE))</f>
        <v>#N/A</v>
      </c>
      <c r="R8" s="218" t="str">
        <f t="array" ref="R8">INDEX('Ortala-KabKota'!R$2:R$415,MATCH($D8,'Ortala-KabKota'!$E$2:$E$415,FALSE))</f>
        <v>#N/A</v>
      </c>
      <c r="S8" s="218" t="str">
        <f t="array" ref="S8">INDEX('Ortala-KabKota'!S$2:S$415,MATCH($D8,'Ortala-KabKota'!$E$2:$E$415,FALSE))</f>
        <v>#N/A</v>
      </c>
      <c r="T8" s="218" t="str">
        <f t="array" ref="T8">INDEX('Ortala-KabKota'!T$2:T$415,MATCH($D8,'Ortala-KabKota'!$E$2:$E$415,FALSE))</f>
        <v>#N/A</v>
      </c>
      <c r="U8" s="218" t="str">
        <f t="array" ref="U8">INDEX('Ortala-KabKota'!U$2:U$415,MATCH($D8,'Ortala-KabKota'!$E$2:$E$415,FALSE))</f>
        <v>#N/A</v>
      </c>
      <c r="V8" s="218" t="str">
        <f t="array" ref="V8">INDEX('Ortala-KabKota'!V$2:V$415,MATCH($D8,'Ortala-KabKota'!$E$2:$E$415,FALSE))</f>
        <v>#N/A</v>
      </c>
      <c r="W8" s="218" t="str">
        <f t="array" ref="W8">INDEX('Ortala-KabKota'!W$2:W$415,MATCH($D8,'Ortala-KabKota'!$E$2:$E$415,FALSE))</f>
        <v>#N/A</v>
      </c>
      <c r="X8" s="218" t="str">
        <f t="array" ref="X8">INDEX('Ortala-KabKota'!X$2:X$415,MATCH($D8,'Ortala-KabKota'!$E$2:$E$415,FALSE))</f>
        <v>#N/A</v>
      </c>
      <c r="Y8" s="218" t="str">
        <f t="array" ref="Y8">INDEX('Ortala-KabKota'!Y$2:Y$415,MATCH($D8,'Ortala-KabKota'!$E$2:$E$415,FALSE))</f>
        <v>#N/A</v>
      </c>
      <c r="Z8" s="218" t="str">
        <f t="array" ref="Z8">INDEX('Ortala-KabKota'!Z$2:Z$415,MATCH($D8,'Ortala-KabKota'!$E$2:$E$415,FALSE))</f>
        <v>#N/A</v>
      </c>
      <c r="AA8" s="218" t="str">
        <f t="array" ref="AA8">INDEX('Ortala-KabKota'!AA$2:AA$415,MATCH($D8,'Ortala-KabKota'!$E$2:$E$415,FALSE))</f>
        <v>#N/A</v>
      </c>
      <c r="AB8" s="218" t="str">
        <f t="array" ref="AB8">INDEX('Ortala-KabKota'!AB$2:AB$415,MATCH($D8,'Ortala-KabKota'!$E$2:$E$415,FALSE))</f>
        <v>#N/A</v>
      </c>
      <c r="AC8" s="218" t="str">
        <f t="array" ref="AC8">INDEX('Ortala-KabKota'!AC$2:AC$415,MATCH($D8,'Ortala-KabKota'!$E$2:$E$415,FALSE))</f>
        <v>#N/A</v>
      </c>
      <c r="AD8" s="218" t="str">
        <f t="array" ref="AD8">INDEX('Ortala-KabKota'!AD$2:AD$415,MATCH($D8,'Ortala-KabKota'!$E$2:$E$415,FALSE))</f>
        <v>#N/A</v>
      </c>
      <c r="AE8" s="218" t="str">
        <f t="array" ref="AE8">INDEX('Ortala-KabKota'!AE$2:AE$415,MATCH($D8,'Ortala-KabKota'!$E$2:$E$415,FALSE))</f>
        <v>#N/A</v>
      </c>
      <c r="AF8" s="218" t="str">
        <f t="array" ref="AF8">INDEX('Ortala-KabKota'!AF$2:AF$415,MATCH($D8,'Ortala-KabKota'!$E$2:$E$415,FALSE))</f>
        <v>#N/A</v>
      </c>
      <c r="AG8" s="218" t="str">
        <f t="array" ref="AG8">INDEX('Ortala-KabKota'!AG$2:AG$415,MATCH($D8,'Ortala-KabKota'!$E$2:$E$415,FALSE))</f>
        <v>#N/A</v>
      </c>
      <c r="AH8" s="218" t="str">
        <f t="array" ref="AH8">INDEX('Ortala-KabKota'!AH$2:AH$415,MATCH($D8,'Ortala-KabKota'!$E$2:$E$415,FALSE))</f>
        <v>#N/A</v>
      </c>
      <c r="AI8" s="218" t="str">
        <f t="array" ref="AI8">INDEX('Ortala-KabKota'!AI$2:AI$415,MATCH($D8,'Ortala-KabKota'!$E$2:$E$415,FALSE))</f>
        <v>#N/A</v>
      </c>
      <c r="AJ8" s="218" t="str">
        <f t="array" ref="AJ8">INDEX('Ortala-KabKota'!AJ$2:AJ$415,MATCH($D8,'Ortala-KabKota'!$E$2:$E$415,FALSE))</f>
        <v>#N/A</v>
      </c>
      <c r="AK8" s="218" t="str">
        <f t="array" ref="AK8">INDEX('Ortala-KabKota'!AK$2:AK$415,MATCH($D8,'Ortala-KabKota'!$E$2:$E$415,FALSE))</f>
        <v>#N/A</v>
      </c>
      <c r="AL8" s="218" t="str">
        <f t="array" ref="AL8">INDEX('Ortala-KabKota'!AL$2:AL$415,MATCH($D8,'Ortala-KabKota'!$E$2:$E$415,FALSE))</f>
        <v>#N/A</v>
      </c>
      <c r="AM8" s="218" t="str">
        <f t="array" ref="AM8">INDEX('Ortala-KabKota'!AM$2:AM$415,MATCH($D8,'Ortala-KabKota'!$E$2:$E$415,FALSE))</f>
        <v>#N/A</v>
      </c>
      <c r="AN8" s="218" t="str">
        <f t="array" ref="AN8">INDEX('Ortala-KabKota'!AN$2:AN$415,MATCH($D8,'Ortala-KabKota'!$E$2:$E$415,FALSE))</f>
        <v>#N/A</v>
      </c>
      <c r="AO8" s="218" t="str">
        <f t="array" ref="AO8">INDEX('Ortala-KabKota'!AO$2:AO$415,MATCH($D8,'Ortala-KabKota'!$E$2:$E$415,FALSE))</f>
        <v>#N/A</v>
      </c>
      <c r="AP8" s="218" t="str">
        <f t="array" ref="AP8">INDEX('Ortala-KabKota'!AP$2:AP$415,MATCH($D8,'Ortala-KabKota'!$E$2:$E$415,FALSE))</f>
        <v>#N/A</v>
      </c>
      <c r="AQ8" s="218" t="str">
        <f t="array" ref="AQ8">INDEX('Ortala-KabKota'!AQ$2:AQ$415,MATCH($D8,'Ortala-KabKota'!$E$2:$E$415,FALSE))</f>
        <v>#N/A</v>
      </c>
      <c r="AR8" s="218" t="str">
        <f t="array" ref="AR8">INDEX('Ortala-KabKota'!AR$2:AR$415,MATCH($D8,'Ortala-KabKota'!$E$2:$E$415,FALSE))</f>
        <v>#N/A</v>
      </c>
      <c r="AS8" s="218" t="str">
        <f t="array" ref="AS8">INDEX('Ortala-KabKota'!AS$2:AS$415,MATCH($D8,'Ortala-KabKota'!$E$2:$E$415,FALSE))</f>
        <v>#N/A</v>
      </c>
      <c r="AT8" s="218" t="str">
        <f t="array" ref="AT8">INDEX('Ortala-KabKota'!AT$2:AT$415,MATCH($D8,'Ortala-KabKota'!$E$2:$E$415,FALSE))</f>
        <v>#N/A</v>
      </c>
      <c r="AU8" s="218" t="str">
        <f t="array" ref="AU8">INDEX('UPTD PPA KabKota'!D$5:D$513,MATCH($D8,'UPTD PPA KabKota'!$C$5:$C$513,FALSE))</f>
        <v/>
      </c>
      <c r="AV8" s="218" t="str">
        <f t="array" ref="AV8">INDEX('UPTD PPA KabKota'!E$5:E$513,MATCH($D8,'UPTD PPA KabKota'!$C$5:$C$513,FALSE))</f>
        <v/>
      </c>
      <c r="AW8" s="218" t="str">
        <f t="array" ref="AW8">INDEX('UPTD PPA KabKota'!F$5:F$513,MATCH($D8,'UPTD PPA KabKota'!$C$5:$C$513,FALSE))</f>
        <v/>
      </c>
      <c r="AX8" s="218" t="str">
        <f t="array" ref="AX8">INDEX('UPTD PPA KabKota'!G$5:G$513,MATCH($D8,'UPTD PPA KabKota'!$C$5:$C$513,FALSE))</f>
        <v/>
      </c>
      <c r="AY8" s="218" t="str">
        <f t="array" ref="AY8">INDEX('UPTD PPA KabKota'!H$5:H$513,MATCH($D8,'UPTD PPA KabKota'!$C$5:$C$513,FALSE))</f>
        <v/>
      </c>
      <c r="AZ8" s="218" t="str">
        <f t="array" ref="AZ8">INDEX('UPTD PPA KabKota'!I$5:I$513,MATCH($D8,'UPTD PPA KabKota'!$C$5:$C$513,FALSE))</f>
        <v/>
      </c>
      <c r="BA8" s="218" t="str">
        <f t="array" ref="BA8">INDEX('UPTD PPA KabKota'!J$5:J$513,MATCH($D8,'UPTD PPA KabKota'!$C$5:$C$513,FALSE))</f>
        <v/>
      </c>
      <c r="BB8" s="218" t="str">
        <f t="array" ref="BB8">INDEX('UPTD PPA KabKota'!K$5:K$513,MATCH($D8,'UPTD PPA KabKota'!$C$5:$C$513,FALSE))</f>
        <v/>
      </c>
      <c r="BC8" s="218" t="str">
        <f t="array" ref="BC8">INDEX('UPTD PPA KabKota'!L$5:L$513,MATCH($D8,'UPTD PPA KabKota'!$C$5:$C$513,FALSE))</f>
        <v/>
      </c>
      <c r="BD8" s="218" t="str">
        <f t="array" ref="BD8">INDEX('UPTD PPA KabKota'!M$5:M$513,MATCH($D8,'UPTD PPA KabKota'!$C$5:$C$513,FALSE))</f>
        <v/>
      </c>
      <c r="BE8" s="218" t="str">
        <f t="array" ref="BE8">INDEX('UPTD PPA KabKota'!N$5:N$513,MATCH($D8,'UPTD PPA KabKota'!$C$5:$C$513,FALSE))</f>
        <v/>
      </c>
      <c r="BF8" s="218" t="str">
        <f t="array" ref="BF8">INDEX('UPTD PPA KabKota'!O$5:O$513,MATCH($D8,'UPTD PPA KabKota'!$C$5:$C$513,FALSE))</f>
        <v/>
      </c>
      <c r="BG8" s="218" t="str">
        <f t="array" ref="BG8">INDEX('UPTD PPA KabKota'!P$5:P$513,MATCH($D8,'UPTD PPA KabKota'!$C$5:$C$513,FALSE))</f>
        <v/>
      </c>
      <c r="BH8" s="218" t="str">
        <f t="array" ref="BH8">INDEX('UPTD PPA KabKota'!Q$5:Q$513,MATCH($D8,'UPTD PPA KabKota'!$C$5:$C$513,FALSE))</f>
        <v/>
      </c>
      <c r="BI8" s="218" t="str">
        <f t="array" ref="BI8">INDEX('UPTD PPA KabKota'!R$5:R$513,MATCH($D8,'UPTD PPA KabKota'!$C$5:$C$513,FALSE))</f>
        <v/>
      </c>
      <c r="BJ8" s="218" t="str">
        <f t="array" ref="BJ8">INDEX('UPTD PPA KabKota'!S$5:S$513,MATCH($D8,'UPTD PPA KabKota'!$C$5:$C$513,FALSE))</f>
        <v/>
      </c>
      <c r="BK8" s="218" t="str">
        <f t="array" ref="BK8">INDEX('UPTD PPA KabKota'!T$5:T$513,MATCH($D8,'UPTD PPA KabKota'!$C$5:$C$513,FALSE))</f>
        <v/>
      </c>
      <c r="BL8" s="218" t="str">
        <f t="array" ref="BL8">INDEX('UPTD PPA KabKota'!U$5:U$513,MATCH($D8,'UPTD PPA KabKota'!$C$5:$C$513,FALSE))</f>
        <v/>
      </c>
      <c r="BM8" s="218" t="str">
        <f t="array" ref="BM8">INDEX('UPTD PPA KabKota'!V$5:V$513,MATCH($D8,'UPTD PPA KabKota'!$C$5:$C$513,FALSE))</f>
        <v/>
      </c>
      <c r="BN8" s="218" t="str">
        <f t="array" ref="BN8">INDEX('UPTD PPA KabKota'!W$5:W$513,MATCH($D8,'UPTD PPA KabKota'!$C$5:$C$513,FALSE))</f>
        <v/>
      </c>
      <c r="BO8" s="218" t="str">
        <f t="array" ref="BO8">INDEX('UPTD PPA KabKota'!X$5:X$513,MATCH($D8,'UPTD PPA KabKota'!$C$5:$C$513,FALSE))</f>
        <v/>
      </c>
      <c r="BP8" s="218" t="str">
        <f t="array" ref="BP8">INDEX('UPTD PPA KabKota'!Y$5:Y$513,MATCH($D8,'UPTD PPA KabKota'!$C$5:$C$513,FALSE))</f>
        <v/>
      </c>
      <c r="BQ8" s="218" t="str">
        <f t="array" ref="BQ8">INDEX('UPTD PPA KabKota'!Z$5:Z$513,MATCH($D8,'UPTD PPA KabKota'!$C$5:$C$513,FALSE))</f>
        <v/>
      </c>
      <c r="BR8" s="218" t="str">
        <f t="array" ref="BR8">INDEX('UPTD PPA KabKota'!AA$5:AA$513,MATCH($D8,'UPTD PPA KabKota'!$C$5:$C$513,FALSE))</f>
        <v/>
      </c>
      <c r="BS8" s="218" t="str">
        <f t="array" ref="BS8">INDEX('UPTD PPA KabKota'!AB$5:AB$513,MATCH($D8,'UPTD PPA KabKota'!$C$5:$C$513,FALSE))</f>
        <v/>
      </c>
      <c r="BT8" s="218" t="str">
        <f t="array" ref="BT8">INDEX('UPTD PPA KabKota'!AC$5:AC$513,MATCH($D8,'UPTD PPA KabKota'!$C$5:$C$513,FALSE))</f>
        <v/>
      </c>
      <c r="BU8" s="218" t="str">
        <f t="array" ref="BU8">INDEX('UPTD PPA KabKota'!AD$5:AD$513,MATCH($D8,'UPTD PPA KabKota'!$C$5:$C$513,FALSE))</f>
        <v/>
      </c>
      <c r="BV8" s="218" t="str">
        <f t="array" ref="BV8">INDEX('UPTD PPA KabKota'!AE$5:AE$513,MATCH($D8,'UPTD PPA KabKota'!$C$5:$C$513,FALSE))</f>
        <v/>
      </c>
      <c r="BW8" s="218" t="str">
        <f t="array" ref="BW8">INDEX('UPTD PPA KabKota'!AF$5:AF$513,MATCH($D8,'UPTD PPA KabKota'!$C$5:$C$513,FALSE))</f>
        <v/>
      </c>
      <c r="BX8" s="218" t="str">
        <f t="array" ref="BX8">INDEX('UPTD PPA KabKota'!AG$5:AG$513,MATCH($D8,'UPTD PPA KabKota'!$C$5:$C$513,FALSE))</f>
        <v/>
      </c>
      <c r="BY8" s="218" t="str">
        <f t="array" ref="BY8">INDEX('UPTD PPA KabKota'!AH$5:AH$513,MATCH($D8,'UPTD PPA KabKota'!$C$5:$C$513,FALSE))</f>
        <v/>
      </c>
      <c r="BZ8" s="218" t="str">
        <f t="array" ref="BZ8">INDEX('UPTD PPA KabKota'!AI$5:AI$513,MATCH($D8,'UPTD PPA KabKota'!$C$5:$C$513,FALSE))</f>
        <v/>
      </c>
      <c r="CA8" s="218" t="str">
        <f t="array" ref="CA8">INDEX('UPTD PPA KabKota'!AJ$5:AJ$513,MATCH($D8,'UPTD PPA KabKota'!$C$5:$C$513,FALSE))</f>
        <v/>
      </c>
      <c r="CB8" s="218" t="str">
        <f t="array" ref="CB8">INDEX('UPTD PPA KabKota'!AK$5:AK$513,MATCH($D8,'UPTD PPA KabKota'!$C$5:$C$513,FALSE))</f>
        <v/>
      </c>
      <c r="CC8" s="218" t="str">
        <f t="array" ref="CC8">INDEX('UPTD PPA KabKota'!AL$5:AL$513,MATCH($D8,'UPTD PPA KabKota'!$C$5:$C$513,FALSE))</f>
        <v/>
      </c>
      <c r="CD8" s="218" t="str">
        <f t="array" ref="CD8">INDEX('UPTD PPA KabKota'!AM$5:AM$513,MATCH($D8,'UPTD PPA KabKota'!$C$5:$C$513,FALSE))</f>
        <v/>
      </c>
      <c r="CE8" s="218" t="str">
        <f t="array" ref="CE8">INDEX('UPTD PPA KabKota'!AN$5:AN$513,MATCH($D8,'UPTD PPA KabKota'!$C$5:$C$513,FALSE))</f>
        <v/>
      </c>
      <c r="CF8" s="218" t="str">
        <f t="array" ref="CF8">INDEX('UPTD PPA KabKota'!AO$5:AO$513,MATCH($D8,'UPTD PPA KabKota'!$C$5:$C$513,FALSE))</f>
        <v/>
      </c>
      <c r="CG8" s="218" t="str">
        <f t="array" ref="CG8">INDEX('UPTD PPA KabKota'!AP$5:AP$513,MATCH($D8,'UPTD PPA KabKota'!$C$5:$C$513,FALSE))</f>
        <v/>
      </c>
      <c r="CH8" s="218" t="str">
        <f t="array" ref="CH8">INDEX('UPTD PPA KabKota'!AQ$5:AQ$513,MATCH($D8,'UPTD PPA KabKota'!$C$5:$C$513,FALSE))</f>
        <v/>
      </c>
      <c r="CI8" s="218" t="str">
        <f t="array" ref="CI8">INDEX('UPTD PPA KabKota'!AR$5:AR$513,MATCH($D8,'UPTD PPA KabKota'!$C$5:$C$513,FALSE))</f>
        <v/>
      </c>
      <c r="CJ8" s="218" t="str">
        <f t="array" ref="CJ8">INDEX('UPTD PPA KabKota'!AS$5:AS$513,MATCH($D8,'UPTD PPA KabKota'!$C$5:$C$513,FALSE))</f>
        <v/>
      </c>
      <c r="CK8" s="218" t="str">
        <f t="array" ref="CK8">INDEX('UPTD PPA KabKota'!AT$5:AT$513,MATCH($D8,'UPTD PPA KabKota'!$C$5:$C$513,FALSE))</f>
        <v/>
      </c>
      <c r="CL8" s="218" t="str">
        <f t="array" ref="CL8">INDEX('UPTD PPA KabKota'!AU$5:AU$513,MATCH($D8,'UPTD PPA KabKota'!$C$5:$C$513,FALSE))</f>
        <v/>
      </c>
      <c r="CM8" s="218" t="str">
        <f t="array" ref="CM8">INDEX('UPTD PPA KabKota'!AV$5:AV$513,MATCH($D8,'UPTD PPA KabKota'!$C$5:$C$513,FALSE))</f>
        <v/>
      </c>
      <c r="CN8" s="218" t="str">
        <f t="array" ref="CN8">INDEX('UPTD PPA KabKota'!AW$5:AW$513,MATCH($D8,'UPTD PPA KabKota'!$C$5:$C$513,FALSE))</f>
        <v/>
      </c>
      <c r="CO8" s="218" t="str">
        <f t="array" ref="CO8">INDEX('UPTD PPA KabKota'!AX$5:AX$513,MATCH($D8,'UPTD PPA KabKota'!$C$5:$C$513,FALSE))</f>
        <v/>
      </c>
      <c r="CP8" s="218" t="str">
        <f t="array" ref="CP8">INDEX('UPTD PPA KabKota'!AY$5:AY$513,MATCH($D8,'UPTD PPA KabKota'!$C$5:$C$513,FALSE))</f>
        <v/>
      </c>
      <c r="CQ8" s="209" t="str">
        <f>IFERROR(__xludf.DUMMYFUNCTION("IF(ISBLANK($K8),"""",IF(REGEXMATCH($K8,""Peraturan""),""Ada"",IF(REGEXMATCH($K8,""Rekomendasi""),""Tidak Ada"", $K8)))
"),"#N/A")</f>
        <v>#N/A</v>
      </c>
      <c r="CR8" s="209" t="str">
        <f t="array" ref="CR8">index('UPTD PPA KabKota'!$BI$5:$BI$513,match($D8,'UPTD PPA KabKota'!$C$5:$C$513,false))</f>
        <v>Tidak Ada</v>
      </c>
      <c r="CS8" s="314" t="str">
        <f t="shared" si="2"/>
        <v>#N/A</v>
      </c>
    </row>
    <row r="9">
      <c r="A9" s="310">
        <v>7.0</v>
      </c>
      <c r="B9" s="310">
        <v>6.0</v>
      </c>
      <c r="C9" s="311" t="s">
        <v>8</v>
      </c>
      <c r="D9" s="312" t="s">
        <v>663</v>
      </c>
      <c r="E9" s="315">
        <v>45689.0</v>
      </c>
      <c r="F9" s="218" t="str">
        <f t="array" ref="F9">INDEX('Ortala-KabKota'!F$2:F$415,MATCH($D9,'Ortala-KabKota'!$E$2:$E$415,FALSE))</f>
        <v>Nurhayati Fitri/ 085322422312</v>
      </c>
      <c r="G9" s="218" t="str">
        <f t="array" ref="G9">INDEX('Ortala-KabKota'!G$2:G$415,MATCH($D9,'Ortala-KabKota'!$E$2:$E$415,FALSE))</f>
        <v/>
      </c>
      <c r="H9" s="218" t="str">
        <f t="array" ref="H9">INDEX('Ortala-KabKota'!H$2:H$415,MATCH($D9,'Ortala-KabKota'!$E$2:$E$415,FALSE))</f>
        <v/>
      </c>
      <c r="I9" s="218" t="str">
        <f t="array" ref="I9">INDEX('Ortala-KabKota'!I$2:I$415,MATCH($D9,'Ortala-KabKota'!$E$2:$E$415,FALSE))</f>
        <v/>
      </c>
      <c r="J9" s="218" t="str">
        <f t="array" ref="J9">INDEX('Ortala-KabKota'!J$2:J$415,MATCH($D9,'Ortala-KabKota'!$E$2:$E$415,FALSE))</f>
        <v>UPTD PPA</v>
      </c>
      <c r="K9" s="218" t="str">
        <f t="array" ref="K9">INDEX('Ortala-KabKota'!K$2:K$415,MATCH($D9,'Ortala-KabKota'!$E$2:$E$415,FALSE))</f>
        <v>Peraturan Bupati Aceh Tengah Nomor 22 Tahun 2022</v>
      </c>
      <c r="L9" s="218">
        <f t="array" ref="L9">INDEX('Ortala-KabKota'!L$2:L$415,MATCH($D9,'Ortala-KabKota'!$E$2:$E$415,FALSE))</f>
        <v>2022</v>
      </c>
      <c r="M9" s="218" t="str">
        <f t="array" ref="M9">INDEX('Ortala-KabKota'!M$2:M$415,MATCH($D9,'Ortala-KabKota'!$E$2:$E$415,FALSE))</f>
        <v/>
      </c>
      <c r="N9" s="218" t="str">
        <f t="array" ref="N9">INDEX('Ortala-KabKota'!N$2:N$415,MATCH($D9,'Ortala-KabKota'!$E$2:$E$415,FALSE))</f>
        <v>Fitri/ 0823-7033-0775</v>
      </c>
      <c r="O9" s="218" t="str">
        <f t="array" ref="O9">INDEX('Ortala-KabKota'!O$2:O$415,MATCH($D9,'Ortala-KabKota'!$E$2:$E$415,FALSE))</f>
        <v/>
      </c>
      <c r="P9" s="218" t="str">
        <f t="array" ref="P9">INDEX('Ortala-KabKota'!P$2:P$415,MATCH($D9,'Ortala-KabKota'!$E$2:$E$415,FALSE))</f>
        <v/>
      </c>
      <c r="Q9" s="218" t="str">
        <f t="array" ref="Q9">INDEX('Ortala-KabKota'!Q$2:Q$415,MATCH($D9,'Ortala-KabKota'!$E$2:$E$415,FALSE))</f>
        <v/>
      </c>
      <c r="R9" s="218" t="str">
        <f t="array" ref="R9">INDEX('Ortala-KabKota'!R$2:R$415,MATCH($D9,'Ortala-KabKota'!$E$2:$E$415,FALSE))</f>
        <v/>
      </c>
      <c r="S9" s="218" t="str">
        <f t="array" ref="S9">INDEX('Ortala-KabKota'!S$2:S$415,MATCH($D9,'Ortala-KabKota'!$E$2:$E$415,FALSE))</f>
        <v/>
      </c>
      <c r="T9" s="218" t="str">
        <f t="array" ref="T9">INDEX('Ortala-KabKota'!T$2:T$415,MATCH($D9,'Ortala-KabKota'!$E$2:$E$415,FALSE))</f>
        <v/>
      </c>
      <c r="U9" s="218" t="str">
        <f t="array" ref="U9">INDEX('Ortala-KabKota'!U$2:U$415,MATCH($D9,'Ortala-KabKota'!$E$2:$E$415,FALSE))</f>
        <v/>
      </c>
      <c r="V9" s="218" t="str">
        <f t="array" ref="V9">INDEX('Ortala-KabKota'!V$2:V$415,MATCH($D9,'Ortala-KabKota'!$E$2:$E$415,FALSE))</f>
        <v/>
      </c>
      <c r="W9" s="218" t="str">
        <f t="array" ref="W9">INDEX('Ortala-KabKota'!W$2:W$415,MATCH($D9,'Ortala-KabKota'!$E$2:$E$415,FALSE))</f>
        <v/>
      </c>
      <c r="X9" s="218" t="str">
        <f t="array" ref="X9">INDEX('Ortala-KabKota'!X$2:X$415,MATCH($D9,'Ortala-KabKota'!$E$2:$E$415,FALSE))</f>
        <v/>
      </c>
      <c r="Y9" s="218" t="str">
        <f t="array" ref="Y9">INDEX('Ortala-KabKota'!Y$2:Y$415,MATCH($D9,'Ortala-KabKota'!$E$2:$E$415,FALSE))</f>
        <v/>
      </c>
      <c r="Z9" s="218" t="str">
        <f t="array" ref="Z9">INDEX('Ortala-KabKota'!Z$2:Z$415,MATCH($D9,'Ortala-KabKota'!$E$2:$E$415,FALSE))</f>
        <v/>
      </c>
      <c r="AA9" s="218" t="str">
        <f t="array" ref="AA9">INDEX('Ortala-KabKota'!AA$2:AA$415,MATCH($D9,'Ortala-KabKota'!$E$2:$E$415,FALSE))</f>
        <v/>
      </c>
      <c r="AB9" s="218" t="str">
        <f t="array" ref="AB9">INDEX('Ortala-KabKota'!AB$2:AB$415,MATCH($D9,'Ortala-KabKota'!$E$2:$E$415,FALSE))</f>
        <v/>
      </c>
      <c r="AC9" s="218" t="str">
        <f t="array" ref="AC9">INDEX('Ortala-KabKota'!AC$2:AC$415,MATCH($D9,'Ortala-KabKota'!$E$2:$E$415,FALSE))</f>
        <v/>
      </c>
      <c r="AD9" s="218" t="str">
        <f t="array" ref="AD9">INDEX('Ortala-KabKota'!AD$2:AD$415,MATCH($D9,'Ortala-KabKota'!$E$2:$E$415,FALSE))</f>
        <v/>
      </c>
      <c r="AE9" s="218" t="str">
        <f t="array" ref="AE9">INDEX('Ortala-KabKota'!AE$2:AE$415,MATCH($D9,'Ortala-KabKota'!$E$2:$E$415,FALSE))</f>
        <v/>
      </c>
      <c r="AF9" s="218" t="str">
        <f t="array" ref="AF9">INDEX('Ortala-KabKota'!AF$2:AF$415,MATCH($D9,'Ortala-KabKota'!$E$2:$E$415,FALSE))</f>
        <v/>
      </c>
      <c r="AG9" s="218" t="str">
        <f t="array" ref="AG9">INDEX('Ortala-KabKota'!AG$2:AG$415,MATCH($D9,'Ortala-KabKota'!$E$2:$E$415,FALSE))</f>
        <v/>
      </c>
      <c r="AH9" s="218" t="str">
        <f t="array" ref="AH9">INDEX('Ortala-KabKota'!AH$2:AH$415,MATCH($D9,'Ortala-KabKota'!$E$2:$E$415,FALSE))</f>
        <v/>
      </c>
      <c r="AI9" s="218" t="str">
        <f t="array" ref="AI9">INDEX('Ortala-KabKota'!AI$2:AI$415,MATCH($D9,'Ortala-KabKota'!$E$2:$E$415,FALSE))</f>
        <v/>
      </c>
      <c r="AJ9" s="218" t="str">
        <f t="array" ref="AJ9">INDEX('Ortala-KabKota'!AJ$2:AJ$415,MATCH($D9,'Ortala-KabKota'!$E$2:$E$415,FALSE))</f>
        <v/>
      </c>
      <c r="AK9" s="218" t="str">
        <f t="array" ref="AK9">INDEX('Ortala-KabKota'!AK$2:AK$415,MATCH($D9,'Ortala-KabKota'!$E$2:$E$415,FALSE))</f>
        <v/>
      </c>
      <c r="AL9" s="218" t="str">
        <f t="array" ref="AL9">INDEX('Ortala-KabKota'!AL$2:AL$415,MATCH($D9,'Ortala-KabKota'!$E$2:$E$415,FALSE))</f>
        <v/>
      </c>
      <c r="AM9" s="218" t="str">
        <f t="array" ref="AM9">INDEX('Ortala-KabKota'!AM$2:AM$415,MATCH($D9,'Ortala-KabKota'!$E$2:$E$415,FALSE))</f>
        <v/>
      </c>
      <c r="AN9" s="218" t="str">
        <f t="array" ref="AN9">INDEX('Ortala-KabKota'!AN$2:AN$415,MATCH($D9,'Ortala-KabKota'!$E$2:$E$415,FALSE))</f>
        <v/>
      </c>
      <c r="AO9" s="218" t="str">
        <f t="array" ref="AO9">INDEX('Ortala-KabKota'!AO$2:AO$415,MATCH($D9,'Ortala-KabKota'!$E$2:$E$415,FALSE))</f>
        <v/>
      </c>
      <c r="AP9" s="218" t="str">
        <f t="array" ref="AP9">INDEX('Ortala-KabKota'!AP$2:AP$415,MATCH($D9,'Ortala-KabKota'!$E$2:$E$415,FALSE))</f>
        <v/>
      </c>
      <c r="AQ9" s="218" t="str">
        <f t="array" ref="AQ9">INDEX('Ortala-KabKota'!AQ$2:AQ$415,MATCH($D9,'Ortala-KabKota'!$E$2:$E$415,FALSE))</f>
        <v/>
      </c>
      <c r="AR9" s="218" t="str">
        <f t="array" ref="AR9">INDEX('Ortala-KabKota'!AR$2:AR$415,MATCH($D9,'Ortala-KabKota'!$E$2:$E$415,FALSE))</f>
        <v/>
      </c>
      <c r="AS9" s="218" t="str">
        <f t="array" ref="AS9">INDEX('Ortala-KabKota'!AS$2:AS$415,MATCH($D9,'Ortala-KabKota'!$E$2:$E$415,FALSE))</f>
        <v/>
      </c>
      <c r="AT9" s="218" t="str">
        <f t="array" ref="AT9">INDEX('Ortala-KabKota'!AT$2:AT$415,MATCH($D9,'Ortala-KabKota'!$E$2:$E$415,FALSE))</f>
        <v/>
      </c>
      <c r="AU9" s="218" t="str">
        <f t="array" ref="AU9">INDEX('UPTD PPA KabKota'!D$5:D$513,MATCH($D9,'UPTD PPA KabKota'!$C$5:$C$513,FALSE))</f>
        <v>Nurhayati Fitri, SKM</v>
      </c>
      <c r="AV9" s="218" t="str">
        <f t="array" ref="AV9">INDEX('UPTD PPA KabKota'!E$5:E$513,MATCH($D9,'UPTD PPA KabKota'!$C$5:$C$513,FALSE))</f>
        <v>Jl. Lukup Badak - Sp. Kelaping Kecamatan Pegasing</v>
      </c>
      <c r="AW9" s="218">
        <f t="array" ref="AW9">INDEX('UPTD PPA KabKota'!F$5:F$513,MATCH($D9,'UPTD PPA KabKota'!$C$5:$C$513,FALSE))</f>
        <v>85322422312</v>
      </c>
      <c r="AX9" s="218">
        <f t="array" ref="AX9">INDEX('UPTD PPA KabKota'!G$5:G$513,MATCH($D9,'UPTD PPA KabKota'!$C$5:$C$513,FALSE))</f>
        <v>85322422312</v>
      </c>
      <c r="AY9" s="218" t="str">
        <f t="array" ref="AY9">INDEX('UPTD PPA KabKota'!H$5:H$513,MATCH($D9,'UPTD PPA KabKota'!$C$5:$C$513,FALSE))</f>
        <v>UPTD PPA</v>
      </c>
      <c r="AZ9" s="218" t="str">
        <f t="array" ref="AZ9">INDEX('UPTD PPA KabKota'!I$5:I$513,MATCH($D9,'UPTD PPA KabKota'!$C$5:$C$513,FALSE))</f>
        <v>Peraturan Bupati No.22 Tahun 2022 tentang Pembentukan Unit Pelaksana Teknis Daerah Perlindungan Perempuan dan Anak pada Dinas Keluarga Berencana , Pemberdayaan Perempuan dan Perlindungan Anak Kabupaten Aceh Tengah</v>
      </c>
      <c r="BA9" s="218">
        <f t="array" ref="BA9">INDEX('UPTD PPA KabKota'!J$5:J$513,MATCH($D9,'UPTD PPA KabKota'!$C$5:$C$513,FALSE))</f>
        <v>2022</v>
      </c>
      <c r="BB9" s="218" t="str">
        <f t="array" ref="BB9">INDEX('UPTD PPA KabKota'!K$5:K$513,MATCH($D9,'UPTD PPA KabKota'!$C$5:$C$513,FALSE))</f>
        <v>A</v>
      </c>
      <c r="BC9" s="218" t="str">
        <f t="array" ref="BC9">INDEX('UPTD PPA KabKota'!L$5:L$513,MATCH($D9,'UPTD PPA KabKota'!$C$5:$C$513,FALSE))</f>
        <v>Nurhayati Fitri, SKM/ 085322422312</v>
      </c>
      <c r="BD9" s="218" t="str">
        <f t="array" ref="BD9">INDEX('UPTD PPA KabKota'!M$5:M$513,MATCH($D9,'UPTD PPA KabKota'!$C$5:$C$513,FALSE))</f>
        <v>nurhayatifitri791@gmail.com</v>
      </c>
      <c r="BE9" s="218" t="str">
        <f t="array" ref="BE9">INDEX('UPTD PPA KabKota'!N$5:N$513,MATCH($D9,'UPTD PPA KabKota'!$C$5:$C$513,FALSE))</f>
        <v>Kepala UPTD, Kasubag TU dan Kelompok Jabatan Fungsional</v>
      </c>
      <c r="BF9" s="218" t="str">
        <f t="array" ref="BF9">INDEX('UPTD PPA KabKota'!O$5:O$513,MATCH($D9,'UPTD PPA KabKota'!$C$5:$C$513,FALSE))</f>
        <v>Mandiri</v>
      </c>
      <c r="BG9" s="218" t="str">
        <f t="array" ref="BG9">INDEX('UPTD PPA KabKota'!P$5:P$513,MATCH($D9,'UPTD PPA KabKota'!$C$5:$C$513,FALSE))</f>
        <v>Sewa Mess/ Kamar Tempat peristirahatan Korban</v>
      </c>
      <c r="BH9" s="218" t="str">
        <f t="array" ref="BH9">INDEX('UPTD PPA KabKota'!Q$5:Q$513,MATCH($D9,'UPTD PPA KabKota'!$C$5:$C$513,FALSE))</f>
        <v>Pemeliharaan Gedung, Penambahan Ruang Bermain Anak dan pengadaan Mobil Untuk Oprasional UPTD PPA dalam malakukan penjangkauan</v>
      </c>
      <c r="BI9" s="218" t="str">
        <f t="array" ref="BI9">INDEX('UPTD PPA KabKota'!R$5:R$513,MATCH($D9,'UPTD PPA KabKota'!$C$5:$C$513,FALSE))</f>
        <v>Ada</v>
      </c>
      <c r="BJ9" s="218" t="str">
        <f t="array" ref="BJ9">INDEX('UPTD PPA KabKota'!S$5:S$513,MATCH($D9,'UPTD PPA KabKota'!$C$5:$C$513,FALSE))</f>
        <v>Ada</v>
      </c>
      <c r="BK9" s="218" t="str">
        <f t="array" ref="BK9">INDEX('UPTD PPA KabKota'!T$5:T$513,MATCH($D9,'UPTD PPA KabKota'!$C$5:$C$513,FALSE))</f>
        <v>Ada</v>
      </c>
      <c r="BL9" s="218" t="str">
        <f t="array" ref="BL9">INDEX('UPTD PPA KabKota'!U$5:U$513,MATCH($D9,'UPTD PPA KabKota'!$C$5:$C$513,FALSE))</f>
        <v>Ada</v>
      </c>
      <c r="BM9" s="218" t="str">
        <f t="array" ref="BM9">INDEX('UPTD PPA KabKota'!V$5:V$513,MATCH($D9,'UPTD PPA KabKota'!$C$5:$C$513,FALSE))</f>
        <v>Tidak Ada</v>
      </c>
      <c r="BN9" s="218" t="str">
        <f t="array" ref="BN9">INDEX('UPTD PPA KabKota'!W$5:W$513,MATCH($D9,'UPTD PPA KabKota'!$C$5:$C$513,FALSE))</f>
        <v>Ada</v>
      </c>
      <c r="BO9" s="218" t="str">
        <f t="array" ref="BO9">INDEX('UPTD PPA KabKota'!X$5:X$513,MATCH($D9,'UPTD PPA KabKota'!$C$5:$C$513,FALSE))</f>
        <v>Ada</v>
      </c>
      <c r="BP9" s="218" t="str">
        <f t="array" ref="BP9">INDEX('UPTD PPA KabKota'!Y$5:Y$513,MATCH($D9,'UPTD PPA KabKota'!$C$5:$C$513,FALSE))</f>
        <v>Ada</v>
      </c>
      <c r="BQ9" s="218" t="str">
        <f t="array" ref="BQ9">INDEX('UPTD PPA KabKota'!Z$5:Z$513,MATCH($D9,'UPTD PPA KabKota'!$C$5:$C$513,FALSE))</f>
        <v>Ada</v>
      </c>
      <c r="BR9" s="218" t="str">
        <f t="array" ref="BR9">INDEX('UPTD PPA KabKota'!AA$5:AA$513,MATCH($D9,'UPTD PPA KabKota'!$C$5:$C$513,FALSE))</f>
        <v>Ada</v>
      </c>
      <c r="BS9" s="218" t="str">
        <f t="array" ref="BS9">INDEX('UPTD PPA KabKota'!AB$5:AB$513,MATCH($D9,'UPTD PPA KabKota'!$C$5:$C$513,FALSE))</f>
        <v>Ada</v>
      </c>
      <c r="BT9" s="218" t="str">
        <f t="array" ref="BT9">INDEX('UPTD PPA KabKota'!AC$5:AC$513,MATCH($D9,'UPTD PPA KabKota'!$C$5:$C$513,FALSE))</f>
        <v>Sudah</v>
      </c>
      <c r="BU9" s="218" t="str">
        <f t="array" ref="BU9">INDEX('UPTD PPA KabKota'!AD$5:AD$513,MATCH($D9,'UPTD PPA KabKota'!$C$5:$C$513,FALSE))</f>
        <v>Sudah</v>
      </c>
      <c r="BV9" s="218" t="str">
        <f t="array" ref="BV9">INDEX('UPTD PPA KabKota'!AE$5:AE$513,MATCH($D9,'UPTD PPA KabKota'!$C$5:$C$513,FALSE))</f>
        <v>Sudah</v>
      </c>
      <c r="BW9" s="218" t="str">
        <f t="array" ref="BW9">INDEX('UPTD PPA KabKota'!AF$5:AF$513,MATCH($D9,'UPTD PPA KabKota'!$C$5:$C$513,FALSE))</f>
        <v>Sudah</v>
      </c>
      <c r="BX9" s="218" t="str">
        <f t="array" ref="BX9">INDEX('UPTD PPA KabKota'!AG$5:AG$513,MATCH($D9,'UPTD PPA KabKota'!$C$5:$C$513,FALSE))</f>
        <v>Sudah</v>
      </c>
      <c r="BY9" s="218" t="str">
        <f t="array" ref="BY9">INDEX('UPTD PPA KabKota'!AH$5:AH$513,MATCH($D9,'UPTD PPA KabKota'!$C$5:$C$513,FALSE))</f>
        <v>Sudah</v>
      </c>
      <c r="BZ9" s="218" t="str">
        <f t="array" ref="BZ9">INDEX('UPTD PPA KabKota'!AI$5:AI$513,MATCH($D9,'UPTD PPA KabKota'!$C$5:$C$513,FALSE))</f>
        <v>Sudah</v>
      </c>
      <c r="CA9" s="218" t="str">
        <f t="array" ref="CA9">INDEX('UPTD PPA KabKota'!AJ$5:AJ$513,MATCH($D9,'UPTD PPA KabKota'!$C$5:$C$513,FALSE))</f>
        <v>Sudah</v>
      </c>
      <c r="CB9" s="218" t="str">
        <f t="array" ref="CB9">INDEX('UPTD PPA KabKota'!AK$5:AK$513,MATCH($D9,'UPTD PPA KabKota'!$C$5:$C$513,FALSE))</f>
        <v>Belum</v>
      </c>
      <c r="CC9" s="218" t="str">
        <f t="array" ref="CC9">INDEX('UPTD PPA KabKota'!AL$5:AL$513,MATCH($D9,'UPTD PPA KabKota'!$C$5:$C$513,FALSE))</f>
        <v>Sudah</v>
      </c>
      <c r="CD9" s="218" t="str">
        <f t="array" ref="CD9">INDEX('UPTD PPA KabKota'!AM$5:AM$513,MATCH($D9,'UPTD PPA KabKota'!$C$5:$C$513,FALSE))</f>
        <v>Sudah</v>
      </c>
      <c r="CE9" s="218" t="str">
        <f t="array" ref="CE9">INDEX('UPTD PPA KabKota'!AN$5:AN$513,MATCH($D9,'UPTD PPA KabKota'!$C$5:$C$513,FALSE))</f>
        <v/>
      </c>
      <c r="CF9" s="218">
        <f t="array" ref="CF9">INDEX('UPTD PPA KabKota'!AO$5:AO$513,MATCH($D9,'UPTD PPA KabKota'!$C$5:$C$513,FALSE))</f>
        <v>102</v>
      </c>
      <c r="CG9" s="218" t="str">
        <f t="array" ref="CG9">INDEX('UPTD PPA KabKota'!AP$5:AP$513,MATCH($D9,'UPTD PPA KabKota'!$C$5:$C$513,FALSE))</f>
        <v>Anak</v>
      </c>
      <c r="CH9" s="218" t="str">
        <f t="array" ref="CH9">INDEX('UPTD PPA KabKota'!AQ$5:AQ$513,MATCH($D9,'UPTD PPA KabKota'!$C$5:$C$513,FALSE))</f>
        <v/>
      </c>
      <c r="CI9" s="218" t="str">
        <f t="array" ref="CI9">INDEX('UPTD PPA KabKota'!AR$5:AR$513,MATCH($D9,'UPTD PPA KabKota'!$C$5:$C$513,FALSE))</f>
        <v/>
      </c>
      <c r="CJ9" s="218" t="str">
        <f t="array" ref="CJ9">INDEX('UPTD PPA KabKota'!AS$5:AS$513,MATCH($D9,'UPTD PPA KabKota'!$C$5:$C$513,FALSE))</f>
        <v/>
      </c>
      <c r="CK9" s="218" t="str">
        <f t="array" ref="CK9">INDEX('UPTD PPA KabKota'!AT$5:AT$513,MATCH($D9,'UPTD PPA KabKota'!$C$5:$C$513,FALSE))</f>
        <v/>
      </c>
      <c r="CL9" s="218" t="str">
        <f t="array" ref="CL9">INDEX('UPTD PPA KabKota'!AU$5:AU$513,MATCH($D9,'UPTD PPA KabKota'!$C$5:$C$513,FALSE))</f>
        <v/>
      </c>
      <c r="CM9" s="218" t="str">
        <f t="array" ref="CM9">INDEX('UPTD PPA KabKota'!AV$5:AV$513,MATCH($D9,'UPTD PPA KabKota'!$C$5:$C$513,FALSE))</f>
        <v/>
      </c>
      <c r="CN9" s="218" t="str">
        <f t="array" ref="CN9">INDEX('UPTD PPA KabKota'!AW$5:AW$513,MATCH($D9,'UPTD PPA KabKota'!$C$5:$C$513,FALSE))</f>
        <v>v</v>
      </c>
      <c r="CO9" s="218" t="str">
        <f t="array" ref="CO9">INDEX('UPTD PPA KabKota'!AX$5:AX$513,MATCH($D9,'UPTD PPA KabKota'!$C$5:$C$513,FALSE))</f>
        <v/>
      </c>
      <c r="CP9" s="218" t="str">
        <f t="array" ref="CP9">INDEX('UPTD PPA KabKota'!AY$5:AY$513,MATCH($D9,'UPTD PPA KabKota'!$C$5:$C$513,FALSE))</f>
        <v/>
      </c>
      <c r="CQ9" s="209" t="str">
        <f>IFERROR(__xludf.DUMMYFUNCTION("IF(ISBLANK($K9),"""",IF(REGEXMATCH($K9,""Peraturan""),""Ada"",IF(REGEXMATCH($K9,""Rekomendasi""),""Tidak Ada"", $K9)))
"),"Ada")</f>
        <v>Ada</v>
      </c>
      <c r="CR9" s="209" t="str">
        <f t="array" ref="CR9">index('UPTD PPA KabKota'!$BI$5:$BI$513,match($D9,'UPTD PPA KabKota'!$C$5:$C$513,false))</f>
        <v>Ada</v>
      </c>
      <c r="CS9" s="314" t="str">
        <f t="shared" si="2"/>
        <v>Ada</v>
      </c>
    </row>
    <row r="10">
      <c r="A10" s="310">
        <v>8.0</v>
      </c>
      <c r="B10" s="310">
        <v>7.0</v>
      </c>
      <c r="C10" s="311" t="s">
        <v>8</v>
      </c>
      <c r="D10" s="312" t="s">
        <v>709</v>
      </c>
      <c r="E10" s="315">
        <v>45689.0</v>
      </c>
      <c r="F10" s="218" t="str">
        <f t="array" ref="F10">INDEX('Ortala-KabKota'!F$2:F$415,MATCH($D10,'Ortala-KabKota'!$E$2:$E$415,FALSE))</f>
        <v/>
      </c>
      <c r="G10" s="218" t="str">
        <f t="array" ref="G10">INDEX('Ortala-KabKota'!G$2:G$415,MATCH($D10,'Ortala-KabKota'!$E$2:$E$415,FALSE))</f>
        <v/>
      </c>
      <c r="H10" s="218" t="str">
        <f t="array" ref="H10">INDEX('Ortala-KabKota'!H$2:H$415,MATCH($D10,'Ortala-KabKota'!$E$2:$E$415,FALSE))</f>
        <v/>
      </c>
      <c r="I10" s="218" t="str">
        <f t="array" ref="I10">INDEX('Ortala-KabKota'!I$2:I$415,MATCH($D10,'Ortala-KabKota'!$E$2:$E$415,FALSE))</f>
        <v/>
      </c>
      <c r="J10" s="218" t="str">
        <f t="array" ref="J10">INDEX('Ortala-KabKota'!J$2:J$415,MATCH($D10,'Ortala-KabKota'!$E$2:$E$415,FALSE))</f>
        <v>UPTD PPA</v>
      </c>
      <c r="K10" s="218" t="str">
        <f t="array" ref="K10">INDEX('Ortala-KabKota'!K$2:K$415,MATCH($D10,'Ortala-KabKota'!$E$2:$E$415,FALSE))</f>
        <v>Peraturan Bupati Aceh Barat Nomor 80 Tahun 2022</v>
      </c>
      <c r="L10" s="218">
        <f t="array" ref="L10">INDEX('Ortala-KabKota'!L$2:L$415,MATCH($D10,'Ortala-KabKota'!$E$2:$E$415,FALSE))</f>
        <v>2022</v>
      </c>
      <c r="M10" s="218" t="str">
        <f t="array" ref="M10">INDEX('Ortala-KabKota'!M$2:M$415,MATCH($D10,'Ortala-KabKota'!$E$2:$E$415,FALSE))</f>
        <v/>
      </c>
      <c r="N10" s="218" t="str">
        <f t="array" ref="N10">INDEX('Ortala-KabKota'!N$2:N$415,MATCH($D10,'Ortala-KabKota'!$E$2:$E$415,FALSE))</f>
        <v/>
      </c>
      <c r="O10" s="218" t="str">
        <f t="array" ref="O10">INDEX('Ortala-KabKota'!O$2:O$415,MATCH($D10,'Ortala-KabKota'!$E$2:$E$415,FALSE))</f>
        <v/>
      </c>
      <c r="P10" s="218" t="str">
        <f t="array" ref="P10">INDEX('Ortala-KabKota'!P$2:P$415,MATCH($D10,'Ortala-KabKota'!$E$2:$E$415,FALSE))</f>
        <v/>
      </c>
      <c r="Q10" s="218" t="str">
        <f t="array" ref="Q10">INDEX('Ortala-KabKota'!Q$2:Q$415,MATCH($D10,'Ortala-KabKota'!$E$2:$E$415,FALSE))</f>
        <v/>
      </c>
      <c r="R10" s="218" t="str">
        <f t="array" ref="R10">INDEX('Ortala-KabKota'!R$2:R$415,MATCH($D10,'Ortala-KabKota'!$E$2:$E$415,FALSE))</f>
        <v/>
      </c>
      <c r="S10" s="218" t="str">
        <f t="array" ref="S10">INDEX('Ortala-KabKota'!S$2:S$415,MATCH($D10,'Ortala-KabKota'!$E$2:$E$415,FALSE))</f>
        <v/>
      </c>
      <c r="T10" s="218" t="str">
        <f t="array" ref="T10">INDEX('Ortala-KabKota'!T$2:T$415,MATCH($D10,'Ortala-KabKota'!$E$2:$E$415,FALSE))</f>
        <v/>
      </c>
      <c r="U10" s="218" t="str">
        <f t="array" ref="U10">INDEX('Ortala-KabKota'!U$2:U$415,MATCH($D10,'Ortala-KabKota'!$E$2:$E$415,FALSE))</f>
        <v/>
      </c>
      <c r="V10" s="218" t="str">
        <f t="array" ref="V10">INDEX('Ortala-KabKota'!V$2:V$415,MATCH($D10,'Ortala-KabKota'!$E$2:$E$415,FALSE))</f>
        <v/>
      </c>
      <c r="W10" s="218" t="str">
        <f t="array" ref="W10">INDEX('Ortala-KabKota'!W$2:W$415,MATCH($D10,'Ortala-KabKota'!$E$2:$E$415,FALSE))</f>
        <v/>
      </c>
      <c r="X10" s="218" t="str">
        <f t="array" ref="X10">INDEX('Ortala-KabKota'!X$2:X$415,MATCH($D10,'Ortala-KabKota'!$E$2:$E$415,FALSE))</f>
        <v/>
      </c>
      <c r="Y10" s="218" t="str">
        <f t="array" ref="Y10">INDEX('Ortala-KabKota'!Y$2:Y$415,MATCH($D10,'Ortala-KabKota'!$E$2:$E$415,FALSE))</f>
        <v/>
      </c>
      <c r="Z10" s="218" t="str">
        <f t="array" ref="Z10">INDEX('Ortala-KabKota'!Z$2:Z$415,MATCH($D10,'Ortala-KabKota'!$E$2:$E$415,FALSE))</f>
        <v/>
      </c>
      <c r="AA10" s="218" t="str">
        <f t="array" ref="AA10">INDEX('Ortala-KabKota'!AA$2:AA$415,MATCH($D10,'Ortala-KabKota'!$E$2:$E$415,FALSE))</f>
        <v/>
      </c>
      <c r="AB10" s="218" t="str">
        <f t="array" ref="AB10">INDEX('Ortala-KabKota'!AB$2:AB$415,MATCH($D10,'Ortala-KabKota'!$E$2:$E$415,FALSE))</f>
        <v/>
      </c>
      <c r="AC10" s="218" t="str">
        <f t="array" ref="AC10">INDEX('Ortala-KabKota'!AC$2:AC$415,MATCH($D10,'Ortala-KabKota'!$E$2:$E$415,FALSE))</f>
        <v/>
      </c>
      <c r="AD10" s="218" t="str">
        <f t="array" ref="AD10">INDEX('Ortala-KabKota'!AD$2:AD$415,MATCH($D10,'Ortala-KabKota'!$E$2:$E$415,FALSE))</f>
        <v/>
      </c>
      <c r="AE10" s="218" t="str">
        <f t="array" ref="AE10">INDEX('Ortala-KabKota'!AE$2:AE$415,MATCH($D10,'Ortala-KabKota'!$E$2:$E$415,FALSE))</f>
        <v/>
      </c>
      <c r="AF10" s="218" t="str">
        <f t="array" ref="AF10">INDEX('Ortala-KabKota'!AF$2:AF$415,MATCH($D10,'Ortala-KabKota'!$E$2:$E$415,FALSE))</f>
        <v/>
      </c>
      <c r="AG10" s="218" t="str">
        <f t="array" ref="AG10">INDEX('Ortala-KabKota'!AG$2:AG$415,MATCH($D10,'Ortala-KabKota'!$E$2:$E$415,FALSE))</f>
        <v/>
      </c>
      <c r="AH10" s="218" t="str">
        <f t="array" ref="AH10">INDEX('Ortala-KabKota'!AH$2:AH$415,MATCH($D10,'Ortala-KabKota'!$E$2:$E$415,FALSE))</f>
        <v/>
      </c>
      <c r="AI10" s="218" t="str">
        <f t="array" ref="AI10">INDEX('Ortala-KabKota'!AI$2:AI$415,MATCH($D10,'Ortala-KabKota'!$E$2:$E$415,FALSE))</f>
        <v/>
      </c>
      <c r="AJ10" s="218" t="str">
        <f t="array" ref="AJ10">INDEX('Ortala-KabKota'!AJ$2:AJ$415,MATCH($D10,'Ortala-KabKota'!$E$2:$E$415,FALSE))</f>
        <v/>
      </c>
      <c r="AK10" s="218" t="str">
        <f t="array" ref="AK10">INDEX('Ortala-KabKota'!AK$2:AK$415,MATCH($D10,'Ortala-KabKota'!$E$2:$E$415,FALSE))</f>
        <v/>
      </c>
      <c r="AL10" s="218" t="str">
        <f t="array" ref="AL10">INDEX('Ortala-KabKota'!AL$2:AL$415,MATCH($D10,'Ortala-KabKota'!$E$2:$E$415,FALSE))</f>
        <v/>
      </c>
      <c r="AM10" s="218" t="str">
        <f t="array" ref="AM10">INDEX('Ortala-KabKota'!AM$2:AM$415,MATCH($D10,'Ortala-KabKota'!$E$2:$E$415,FALSE))</f>
        <v/>
      </c>
      <c r="AN10" s="218" t="str">
        <f t="array" ref="AN10">INDEX('Ortala-KabKota'!AN$2:AN$415,MATCH($D10,'Ortala-KabKota'!$E$2:$E$415,FALSE))</f>
        <v/>
      </c>
      <c r="AO10" s="218" t="str">
        <f t="array" ref="AO10">INDEX('Ortala-KabKota'!AO$2:AO$415,MATCH($D10,'Ortala-KabKota'!$E$2:$E$415,FALSE))</f>
        <v/>
      </c>
      <c r="AP10" s="218" t="str">
        <f t="array" ref="AP10">INDEX('Ortala-KabKota'!AP$2:AP$415,MATCH($D10,'Ortala-KabKota'!$E$2:$E$415,FALSE))</f>
        <v/>
      </c>
      <c r="AQ10" s="218" t="str">
        <f t="array" ref="AQ10">INDEX('Ortala-KabKota'!AQ$2:AQ$415,MATCH($D10,'Ortala-KabKota'!$E$2:$E$415,FALSE))</f>
        <v/>
      </c>
      <c r="AR10" s="218" t="str">
        <f t="array" ref="AR10">INDEX('Ortala-KabKota'!AR$2:AR$415,MATCH($D10,'Ortala-KabKota'!$E$2:$E$415,FALSE))</f>
        <v/>
      </c>
      <c r="AS10" s="218" t="str">
        <f t="array" ref="AS10">INDEX('Ortala-KabKota'!AS$2:AS$415,MATCH($D10,'Ortala-KabKota'!$E$2:$E$415,FALSE))</f>
        <v/>
      </c>
      <c r="AT10" s="218" t="str">
        <f t="array" ref="AT10">INDEX('Ortala-KabKota'!AT$2:AT$415,MATCH($D10,'Ortala-KabKota'!$E$2:$E$415,FALSE))</f>
        <v/>
      </c>
      <c r="AU10" s="218" t="str">
        <f t="array" ref="AU10">INDEX('UPTD PPA KabKota'!D$5:D$513,MATCH($D10,'UPTD PPA KabKota'!$C$5:$C$513,FALSE))</f>
        <v>Cut Sari Lizuarni, SKM.,M.Kes</v>
      </c>
      <c r="AV10" s="218" t="str">
        <f t="array" ref="AV10">INDEX('UPTD PPA KabKota'!E$5:E$513,MATCH($D10,'UPTD PPA KabKota'!$C$5:$C$513,FALSE))</f>
        <v>Jalan Gajah Mada Komplek Perkantoran Bupati,di Kantor DP3AKB kabupaten Aceh Barat</v>
      </c>
      <c r="AW10" s="218">
        <f t="array" ref="AW10">INDEX('UPTD PPA KabKota'!F$5:F$513,MATCH($D10,'UPTD PPA KabKota'!$C$5:$C$513,FALSE))</f>
        <v>81360549773</v>
      </c>
      <c r="AX10" s="218">
        <f t="array" ref="AX10">INDEX('UPTD PPA KabKota'!G$5:G$513,MATCH($D10,'UPTD PPA KabKota'!$C$5:$C$513,FALSE))</f>
        <v>85383092755</v>
      </c>
      <c r="AY10" s="218" t="str">
        <f t="array" ref="AY10">INDEX('UPTD PPA KabKota'!H$5:H$513,MATCH($D10,'UPTD PPA KabKota'!$C$5:$C$513,FALSE))</f>
        <v>UPTD PPA</v>
      </c>
      <c r="AZ10" s="218" t="str">
        <f t="array" ref="AZ10">INDEX('UPTD PPA KabKota'!I$5:I$513,MATCH($D10,'UPTD PPA KabKota'!$C$5:$C$513,FALSE))</f>
        <v>Peraturan Bupati Aceh Barat No 80 Tahun 2022</v>
      </c>
      <c r="BA10" s="218">
        <f t="array" ref="BA10">INDEX('UPTD PPA KabKota'!J$5:J$513,MATCH($D10,'UPTD PPA KabKota'!$C$5:$C$513,FALSE))</f>
        <v>2022</v>
      </c>
      <c r="BB10" s="218" t="str">
        <f t="array" ref="BB10">INDEX('UPTD PPA KabKota'!K$5:K$513,MATCH($D10,'UPTD PPA KabKota'!$C$5:$C$513,FALSE))</f>
        <v>A</v>
      </c>
      <c r="BC10" s="218">
        <f t="array" ref="BC10">INDEX('UPTD PPA KabKota'!L$5:L$513,MATCH($D10,'UPTD PPA KabKota'!$C$5:$C$513,FALSE))</f>
        <v>81360549773</v>
      </c>
      <c r="BD10" s="218" t="str">
        <f t="array" ref="BD10">INDEX('UPTD PPA KabKota'!M$5:M$513,MATCH($D10,'UPTD PPA KabKota'!$C$5:$C$513,FALSE))</f>
        <v>cutsarilizuarni83@gmail.com</v>
      </c>
      <c r="BE10" s="218" t="str">
        <f t="array" ref="BE10">INDEX('UPTD PPA KabKota'!N$5:N$513,MATCH($D10,'UPTD PPA KabKota'!$C$5:$C$513,FALSE))</f>
        <v>Plt.kepala Uptd PPA</v>
      </c>
      <c r="BF10" s="218" t="str">
        <f t="array" ref="BF10">INDEX('UPTD PPA KabKota'!O$5:O$513,MATCH($D10,'UPTD PPA KabKota'!$C$5:$C$513,FALSE))</f>
        <v>Belum Punya</v>
      </c>
      <c r="BG10" s="218" t="str">
        <f t="array" ref="BG10">INDEX('UPTD PPA KabKota'!P$5:P$513,MATCH($D10,'UPTD PPA KabKota'!$C$5:$C$513,FALSE))</f>
        <v>Sewa/Kontrak</v>
      </c>
      <c r="BH10" s="218" t="str">
        <f t="array" ref="BH10">INDEX('UPTD PPA KabKota'!Q$5:Q$513,MATCH($D10,'UPTD PPA KabKota'!$C$5:$C$513,FALSE))</f>
        <v>Belum ada</v>
      </c>
      <c r="BI10" s="218" t="str">
        <f t="array" ref="BI10">INDEX('UPTD PPA KabKota'!R$5:R$513,MATCH($D10,'UPTD PPA KabKota'!$C$5:$C$513,FALSE))</f>
        <v>Ada</v>
      </c>
      <c r="BJ10" s="218" t="str">
        <f t="array" ref="BJ10">INDEX('UPTD PPA KabKota'!S$5:S$513,MATCH($D10,'UPTD PPA KabKota'!$C$5:$C$513,FALSE))</f>
        <v>Tidak Ada</v>
      </c>
      <c r="BK10" s="218" t="str">
        <f t="array" ref="BK10">INDEX('UPTD PPA KabKota'!T$5:T$513,MATCH($D10,'UPTD PPA KabKota'!$C$5:$C$513,FALSE))</f>
        <v>Ada</v>
      </c>
      <c r="BL10" s="218" t="str">
        <f t="array" ref="BL10">INDEX('UPTD PPA KabKota'!U$5:U$513,MATCH($D10,'UPTD PPA KabKota'!$C$5:$C$513,FALSE))</f>
        <v>Ada</v>
      </c>
      <c r="BM10" s="218" t="str">
        <f t="array" ref="BM10">INDEX('UPTD PPA KabKota'!V$5:V$513,MATCH($D10,'UPTD PPA KabKota'!$C$5:$C$513,FALSE))</f>
        <v>Ada</v>
      </c>
      <c r="BN10" s="218" t="str">
        <f t="array" ref="BN10">INDEX('UPTD PPA KabKota'!W$5:W$513,MATCH($D10,'UPTD PPA KabKota'!$C$5:$C$513,FALSE))</f>
        <v>Tidak Ada</v>
      </c>
      <c r="BO10" s="218" t="str">
        <f t="array" ref="BO10">INDEX('UPTD PPA KabKota'!X$5:X$513,MATCH($D10,'UPTD PPA KabKota'!$C$5:$C$513,FALSE))</f>
        <v>Tidak Ada</v>
      </c>
      <c r="BP10" s="218" t="str">
        <f t="array" ref="BP10">INDEX('UPTD PPA KabKota'!Y$5:Y$513,MATCH($D10,'UPTD PPA KabKota'!$C$5:$C$513,FALSE))</f>
        <v>Tidak Ada</v>
      </c>
      <c r="BQ10" s="218" t="str">
        <f t="array" ref="BQ10">INDEX('UPTD PPA KabKota'!Z$5:Z$513,MATCH($D10,'UPTD PPA KabKota'!$C$5:$C$513,FALSE))</f>
        <v>Tidak Ada</v>
      </c>
      <c r="BR10" s="218" t="str">
        <f t="array" ref="BR10">INDEX('UPTD PPA KabKota'!AA$5:AA$513,MATCH($D10,'UPTD PPA KabKota'!$C$5:$C$513,FALSE))</f>
        <v>Tidak Ada</v>
      </c>
      <c r="BS10" s="218" t="str">
        <f t="array" ref="BS10">INDEX('UPTD PPA KabKota'!AB$5:AB$513,MATCH($D10,'UPTD PPA KabKota'!$C$5:$C$513,FALSE))</f>
        <v>Tidak Ada</v>
      </c>
      <c r="BT10" s="218" t="str">
        <f t="array" ref="BT10">INDEX('UPTD PPA KabKota'!AC$5:AC$513,MATCH($D10,'UPTD PPA KabKota'!$C$5:$C$513,FALSE))</f>
        <v>Sudah</v>
      </c>
      <c r="BU10" s="218" t="str">
        <f t="array" ref="BU10">INDEX('UPTD PPA KabKota'!AD$5:AD$513,MATCH($D10,'UPTD PPA KabKota'!$C$5:$C$513,FALSE))</f>
        <v>Sudah</v>
      </c>
      <c r="BV10" s="218" t="str">
        <f t="array" ref="BV10">INDEX('UPTD PPA KabKota'!AE$5:AE$513,MATCH($D10,'UPTD PPA KabKota'!$C$5:$C$513,FALSE))</f>
        <v>Sudah</v>
      </c>
      <c r="BW10" s="218" t="str">
        <f t="array" ref="BW10">INDEX('UPTD PPA KabKota'!AF$5:AF$513,MATCH($D10,'UPTD PPA KabKota'!$C$5:$C$513,FALSE))</f>
        <v>Sudah</v>
      </c>
      <c r="BX10" s="218" t="str">
        <f t="array" ref="BX10">INDEX('UPTD PPA KabKota'!AG$5:AG$513,MATCH($D10,'UPTD PPA KabKota'!$C$5:$C$513,FALSE))</f>
        <v>Belum</v>
      </c>
      <c r="BY10" s="218" t="str">
        <f t="array" ref="BY10">INDEX('UPTD PPA KabKota'!AH$5:AH$513,MATCH($D10,'UPTD PPA KabKota'!$C$5:$C$513,FALSE))</f>
        <v>Belum</v>
      </c>
      <c r="BZ10" s="218" t="str">
        <f t="array" ref="BZ10">INDEX('UPTD PPA KabKota'!AI$5:AI$513,MATCH($D10,'UPTD PPA KabKota'!$C$5:$C$513,FALSE))</f>
        <v>Sudah</v>
      </c>
      <c r="CA10" s="218" t="str">
        <f t="array" ref="CA10">INDEX('UPTD PPA KabKota'!AJ$5:AJ$513,MATCH($D10,'UPTD PPA KabKota'!$C$5:$C$513,FALSE))</f>
        <v>Sudah</v>
      </c>
      <c r="CB10" s="218" t="str">
        <f t="array" ref="CB10">INDEX('UPTD PPA KabKota'!AK$5:AK$513,MATCH($D10,'UPTD PPA KabKota'!$C$5:$C$513,FALSE))</f>
        <v>Sudah</v>
      </c>
      <c r="CC10" s="218" t="str">
        <f t="array" ref="CC10">INDEX('UPTD PPA KabKota'!AL$5:AL$513,MATCH($D10,'UPTD PPA KabKota'!$C$5:$C$513,FALSE))</f>
        <v>Sudah</v>
      </c>
      <c r="CD10" s="218" t="str">
        <f t="array" ref="CD10">INDEX('UPTD PPA KabKota'!AM$5:AM$513,MATCH($D10,'UPTD PPA KabKota'!$C$5:$C$513,FALSE))</f>
        <v>Sudah</v>
      </c>
      <c r="CE10" s="218" t="str">
        <f t="array" ref="CE10">INDEX('UPTD PPA KabKota'!AN$5:AN$513,MATCH($D10,'UPTD PPA KabKota'!$C$5:$C$513,FALSE))</f>
        <v>Kegiatan dalam pelaksanaan UPTD PPA sudah berjalan semampunya</v>
      </c>
      <c r="CF10" s="218" t="str">
        <f t="array" ref="CF10">INDEX('UPTD PPA KabKota'!AO$5:AO$513,MATCH($D10,'UPTD PPA KabKota'!$C$5:$C$513,FALSE))</f>
        <v>Mulai UPTD PPA di 1 Mei 2025</v>
      </c>
      <c r="CG10" s="218" t="str">
        <f t="array" ref="CG10">INDEX('UPTD PPA KabKota'!AP$5:AP$513,MATCH($D10,'UPTD PPA KabKota'!$C$5:$C$513,FALSE))</f>
        <v>Pelecehan seksual</v>
      </c>
      <c r="CH10" s="218" t="str">
        <f t="array" ref="CH10">INDEX('UPTD PPA KabKota'!AQ$5:AQ$513,MATCH($D10,'UPTD PPA KabKota'!$C$5:$C$513,FALSE))</f>
        <v/>
      </c>
      <c r="CI10" s="218" t="str">
        <f t="array" ref="CI10">INDEX('UPTD PPA KabKota'!AR$5:AR$513,MATCH($D10,'UPTD PPA KabKota'!$C$5:$C$513,FALSE))</f>
        <v/>
      </c>
      <c r="CJ10" s="218" t="str">
        <f t="array" ref="CJ10">INDEX('UPTD PPA KabKota'!AS$5:AS$513,MATCH($D10,'UPTD PPA KabKota'!$C$5:$C$513,FALSE))</f>
        <v/>
      </c>
      <c r="CK10" s="218" t="str">
        <f t="array" ref="CK10">INDEX('UPTD PPA KabKota'!AT$5:AT$513,MATCH($D10,'UPTD PPA KabKota'!$C$5:$C$513,FALSE))</f>
        <v/>
      </c>
      <c r="CL10" s="218" t="str">
        <f t="array" ref="CL10">INDEX('UPTD PPA KabKota'!AU$5:AU$513,MATCH($D10,'UPTD PPA KabKota'!$C$5:$C$513,FALSE))</f>
        <v/>
      </c>
      <c r="CM10" s="218" t="str">
        <f t="array" ref="CM10">INDEX('UPTD PPA KabKota'!AV$5:AV$513,MATCH($D10,'UPTD PPA KabKota'!$C$5:$C$513,FALSE))</f>
        <v/>
      </c>
      <c r="CN10" s="218" t="str">
        <f t="array" ref="CN10">INDEX('UPTD PPA KabKota'!AW$5:AW$513,MATCH($D10,'UPTD PPA KabKota'!$C$5:$C$513,FALSE))</f>
        <v>v</v>
      </c>
      <c r="CO10" s="218" t="str">
        <f t="array" ref="CO10">INDEX('UPTD PPA KabKota'!AX$5:AX$513,MATCH($D10,'UPTD PPA KabKota'!$C$5:$C$513,FALSE))</f>
        <v/>
      </c>
      <c r="CP10" s="218" t="str">
        <f t="array" ref="CP10">INDEX('UPTD PPA KabKota'!AY$5:AY$513,MATCH($D10,'UPTD PPA KabKota'!$C$5:$C$513,FALSE))</f>
        <v/>
      </c>
      <c r="CQ10" s="209" t="str">
        <f>IFERROR(__xludf.DUMMYFUNCTION("IF(ISBLANK($K10),"""",IF(REGEXMATCH($K10,""Peraturan""),""Ada"",IF(REGEXMATCH($K10,""Rekomendasi""),""Tidak Ada"", $K10)))
"),"Ada")</f>
        <v>Ada</v>
      </c>
      <c r="CR10" s="209" t="str">
        <f t="array" ref="CR10">index('UPTD PPA KabKota'!$BI$5:$BI$513,match($D10,'UPTD PPA KabKota'!$C$5:$C$513,false))</f>
        <v>Ada</v>
      </c>
      <c r="CS10" s="314" t="str">
        <f t="shared" si="2"/>
        <v>Ada</v>
      </c>
    </row>
    <row r="11">
      <c r="A11" s="310">
        <v>9.0</v>
      </c>
      <c r="B11" s="310">
        <v>8.0</v>
      </c>
      <c r="C11" s="311" t="s">
        <v>8</v>
      </c>
      <c r="D11" s="312" t="s">
        <v>736</v>
      </c>
      <c r="E11" s="313"/>
      <c r="F11" s="218" t="str">
        <f t="array" ref="F11">INDEX('Ortala-KabKota'!F$2:F$415,MATCH($D11,'Ortala-KabKota'!$E$2:$E$415,FALSE))</f>
        <v>#N/A</v>
      </c>
      <c r="G11" s="218" t="str">
        <f t="array" ref="G11">INDEX('Ortala-KabKota'!G$2:G$415,MATCH($D11,'Ortala-KabKota'!$E$2:$E$415,FALSE))</f>
        <v>#N/A</v>
      </c>
      <c r="H11" s="218" t="str">
        <f t="array" ref="H11">INDEX('Ortala-KabKota'!H$2:H$415,MATCH($D11,'Ortala-KabKota'!$E$2:$E$415,FALSE))</f>
        <v>#N/A</v>
      </c>
      <c r="I11" s="218" t="str">
        <f t="array" ref="I11">INDEX('Ortala-KabKota'!I$2:I$415,MATCH($D11,'Ortala-KabKota'!$E$2:$E$415,FALSE))</f>
        <v>#N/A</v>
      </c>
      <c r="J11" s="218" t="str">
        <f t="array" ref="J11">INDEX('Ortala-KabKota'!J$2:J$415,MATCH($D11,'Ortala-KabKota'!$E$2:$E$415,FALSE))</f>
        <v>#N/A</v>
      </c>
      <c r="K11" s="218" t="str">
        <f t="array" ref="K11">INDEX('Ortala-KabKota'!K$2:K$415,MATCH($D11,'Ortala-KabKota'!$E$2:$E$415,FALSE))</f>
        <v>#N/A</v>
      </c>
      <c r="L11" s="218" t="str">
        <f t="array" ref="L11">INDEX('Ortala-KabKota'!L$2:L$415,MATCH($D11,'Ortala-KabKota'!$E$2:$E$415,FALSE))</f>
        <v>#N/A</v>
      </c>
      <c r="M11" s="218" t="str">
        <f t="array" ref="M11">INDEX('Ortala-KabKota'!M$2:M$415,MATCH($D11,'Ortala-KabKota'!$E$2:$E$415,FALSE))</f>
        <v>#N/A</v>
      </c>
      <c r="N11" s="218" t="str">
        <f t="array" ref="N11">INDEX('Ortala-KabKota'!N$2:N$415,MATCH($D11,'Ortala-KabKota'!$E$2:$E$415,FALSE))</f>
        <v>#N/A</v>
      </c>
      <c r="O11" s="218" t="str">
        <f t="array" ref="O11">INDEX('Ortala-KabKota'!O$2:O$415,MATCH($D11,'Ortala-KabKota'!$E$2:$E$415,FALSE))</f>
        <v>#N/A</v>
      </c>
      <c r="P11" s="218" t="str">
        <f t="array" ref="P11">INDEX('Ortala-KabKota'!P$2:P$415,MATCH($D11,'Ortala-KabKota'!$E$2:$E$415,FALSE))</f>
        <v>#N/A</v>
      </c>
      <c r="Q11" s="218" t="str">
        <f t="array" ref="Q11">INDEX('Ortala-KabKota'!Q$2:Q$415,MATCH($D11,'Ortala-KabKota'!$E$2:$E$415,FALSE))</f>
        <v>#N/A</v>
      </c>
      <c r="R11" s="218" t="str">
        <f t="array" ref="R11">INDEX('Ortala-KabKota'!R$2:R$415,MATCH($D11,'Ortala-KabKota'!$E$2:$E$415,FALSE))</f>
        <v>#N/A</v>
      </c>
      <c r="S11" s="218" t="str">
        <f t="array" ref="S11">INDEX('Ortala-KabKota'!S$2:S$415,MATCH($D11,'Ortala-KabKota'!$E$2:$E$415,FALSE))</f>
        <v>#N/A</v>
      </c>
      <c r="T11" s="218" t="str">
        <f t="array" ref="T11">INDEX('Ortala-KabKota'!T$2:T$415,MATCH($D11,'Ortala-KabKota'!$E$2:$E$415,FALSE))</f>
        <v>#N/A</v>
      </c>
      <c r="U11" s="218" t="str">
        <f t="array" ref="U11">INDEX('Ortala-KabKota'!U$2:U$415,MATCH($D11,'Ortala-KabKota'!$E$2:$E$415,FALSE))</f>
        <v>#N/A</v>
      </c>
      <c r="V11" s="218" t="str">
        <f t="array" ref="V11">INDEX('Ortala-KabKota'!V$2:V$415,MATCH($D11,'Ortala-KabKota'!$E$2:$E$415,FALSE))</f>
        <v>#N/A</v>
      </c>
      <c r="W11" s="218" t="str">
        <f t="array" ref="W11">INDEX('Ortala-KabKota'!W$2:W$415,MATCH($D11,'Ortala-KabKota'!$E$2:$E$415,FALSE))</f>
        <v>#N/A</v>
      </c>
      <c r="X11" s="218" t="str">
        <f t="array" ref="X11">INDEX('Ortala-KabKota'!X$2:X$415,MATCH($D11,'Ortala-KabKota'!$E$2:$E$415,FALSE))</f>
        <v>#N/A</v>
      </c>
      <c r="Y11" s="218" t="str">
        <f t="array" ref="Y11">INDEX('Ortala-KabKota'!Y$2:Y$415,MATCH($D11,'Ortala-KabKota'!$E$2:$E$415,FALSE))</f>
        <v>#N/A</v>
      </c>
      <c r="Z11" s="218" t="str">
        <f t="array" ref="Z11">INDEX('Ortala-KabKota'!Z$2:Z$415,MATCH($D11,'Ortala-KabKota'!$E$2:$E$415,FALSE))</f>
        <v>#N/A</v>
      </c>
      <c r="AA11" s="218" t="str">
        <f t="array" ref="AA11">INDEX('Ortala-KabKota'!AA$2:AA$415,MATCH($D11,'Ortala-KabKota'!$E$2:$E$415,FALSE))</f>
        <v>#N/A</v>
      </c>
      <c r="AB11" s="218" t="str">
        <f t="array" ref="AB11">INDEX('Ortala-KabKota'!AB$2:AB$415,MATCH($D11,'Ortala-KabKota'!$E$2:$E$415,FALSE))</f>
        <v>#N/A</v>
      </c>
      <c r="AC11" s="218" t="str">
        <f t="array" ref="AC11">INDEX('Ortala-KabKota'!AC$2:AC$415,MATCH($D11,'Ortala-KabKota'!$E$2:$E$415,FALSE))</f>
        <v>#N/A</v>
      </c>
      <c r="AD11" s="218" t="str">
        <f t="array" ref="AD11">INDEX('Ortala-KabKota'!AD$2:AD$415,MATCH($D11,'Ortala-KabKota'!$E$2:$E$415,FALSE))</f>
        <v>#N/A</v>
      </c>
      <c r="AE11" s="218" t="str">
        <f t="array" ref="AE11">INDEX('Ortala-KabKota'!AE$2:AE$415,MATCH($D11,'Ortala-KabKota'!$E$2:$E$415,FALSE))</f>
        <v>#N/A</v>
      </c>
      <c r="AF11" s="218" t="str">
        <f t="array" ref="AF11">INDEX('Ortala-KabKota'!AF$2:AF$415,MATCH($D11,'Ortala-KabKota'!$E$2:$E$415,FALSE))</f>
        <v>#N/A</v>
      </c>
      <c r="AG11" s="218" t="str">
        <f t="array" ref="AG11">INDEX('Ortala-KabKota'!AG$2:AG$415,MATCH($D11,'Ortala-KabKota'!$E$2:$E$415,FALSE))</f>
        <v>#N/A</v>
      </c>
      <c r="AH11" s="218" t="str">
        <f t="array" ref="AH11">INDEX('Ortala-KabKota'!AH$2:AH$415,MATCH($D11,'Ortala-KabKota'!$E$2:$E$415,FALSE))</f>
        <v>#N/A</v>
      </c>
      <c r="AI11" s="218" t="str">
        <f t="array" ref="AI11">INDEX('Ortala-KabKota'!AI$2:AI$415,MATCH($D11,'Ortala-KabKota'!$E$2:$E$415,FALSE))</f>
        <v>#N/A</v>
      </c>
      <c r="AJ11" s="218" t="str">
        <f t="array" ref="AJ11">INDEX('Ortala-KabKota'!AJ$2:AJ$415,MATCH($D11,'Ortala-KabKota'!$E$2:$E$415,FALSE))</f>
        <v>#N/A</v>
      </c>
      <c r="AK11" s="218" t="str">
        <f t="array" ref="AK11">INDEX('Ortala-KabKota'!AK$2:AK$415,MATCH($D11,'Ortala-KabKota'!$E$2:$E$415,FALSE))</f>
        <v>#N/A</v>
      </c>
      <c r="AL11" s="218" t="str">
        <f t="array" ref="AL11">INDEX('Ortala-KabKota'!AL$2:AL$415,MATCH($D11,'Ortala-KabKota'!$E$2:$E$415,FALSE))</f>
        <v>#N/A</v>
      </c>
      <c r="AM11" s="218" t="str">
        <f t="array" ref="AM11">INDEX('Ortala-KabKota'!AM$2:AM$415,MATCH($D11,'Ortala-KabKota'!$E$2:$E$415,FALSE))</f>
        <v>#N/A</v>
      </c>
      <c r="AN11" s="218" t="str">
        <f t="array" ref="AN11">INDEX('Ortala-KabKota'!AN$2:AN$415,MATCH($D11,'Ortala-KabKota'!$E$2:$E$415,FALSE))</f>
        <v>#N/A</v>
      </c>
      <c r="AO11" s="218" t="str">
        <f t="array" ref="AO11">INDEX('Ortala-KabKota'!AO$2:AO$415,MATCH($D11,'Ortala-KabKota'!$E$2:$E$415,FALSE))</f>
        <v>#N/A</v>
      </c>
      <c r="AP11" s="218" t="str">
        <f t="array" ref="AP11">INDEX('Ortala-KabKota'!AP$2:AP$415,MATCH($D11,'Ortala-KabKota'!$E$2:$E$415,FALSE))</f>
        <v>#N/A</v>
      </c>
      <c r="AQ11" s="218" t="str">
        <f t="array" ref="AQ11">INDEX('Ortala-KabKota'!AQ$2:AQ$415,MATCH($D11,'Ortala-KabKota'!$E$2:$E$415,FALSE))</f>
        <v>#N/A</v>
      </c>
      <c r="AR11" s="218" t="str">
        <f t="array" ref="AR11">INDEX('Ortala-KabKota'!AR$2:AR$415,MATCH($D11,'Ortala-KabKota'!$E$2:$E$415,FALSE))</f>
        <v>#N/A</v>
      </c>
      <c r="AS11" s="218" t="str">
        <f t="array" ref="AS11">INDEX('Ortala-KabKota'!AS$2:AS$415,MATCH($D11,'Ortala-KabKota'!$E$2:$E$415,FALSE))</f>
        <v>#N/A</v>
      </c>
      <c r="AT11" s="218" t="str">
        <f t="array" ref="AT11">INDEX('Ortala-KabKota'!AT$2:AT$415,MATCH($D11,'Ortala-KabKota'!$E$2:$E$415,FALSE))</f>
        <v>#N/A</v>
      </c>
      <c r="AU11" s="218" t="str">
        <f t="array" ref="AU11">INDEX('UPTD PPA KabKota'!D$5:D$513,MATCH($D11,'UPTD PPA KabKota'!$C$5:$C$513,FALSE))</f>
        <v/>
      </c>
      <c r="AV11" s="218" t="str">
        <f t="array" ref="AV11">INDEX('UPTD PPA KabKota'!E$5:E$513,MATCH($D11,'UPTD PPA KabKota'!$C$5:$C$513,FALSE))</f>
        <v/>
      </c>
      <c r="AW11" s="218" t="str">
        <f t="array" ref="AW11">INDEX('UPTD PPA KabKota'!F$5:F$513,MATCH($D11,'UPTD PPA KabKota'!$C$5:$C$513,FALSE))</f>
        <v/>
      </c>
      <c r="AX11" s="218" t="str">
        <f t="array" ref="AX11">INDEX('UPTD PPA KabKota'!G$5:G$513,MATCH($D11,'UPTD PPA KabKota'!$C$5:$C$513,FALSE))</f>
        <v/>
      </c>
      <c r="AY11" s="218" t="str">
        <f t="array" ref="AY11">INDEX('UPTD PPA KabKota'!H$5:H$513,MATCH($D11,'UPTD PPA KabKota'!$C$5:$C$513,FALSE))</f>
        <v/>
      </c>
      <c r="AZ11" s="218" t="str">
        <f t="array" ref="AZ11">INDEX('UPTD PPA KabKota'!I$5:I$513,MATCH($D11,'UPTD PPA KabKota'!$C$5:$C$513,FALSE))</f>
        <v/>
      </c>
      <c r="BA11" s="218" t="str">
        <f t="array" ref="BA11">INDEX('UPTD PPA KabKota'!J$5:J$513,MATCH($D11,'UPTD PPA KabKota'!$C$5:$C$513,FALSE))</f>
        <v/>
      </c>
      <c r="BB11" s="218" t="str">
        <f t="array" ref="BB11">INDEX('UPTD PPA KabKota'!K$5:K$513,MATCH($D11,'UPTD PPA KabKota'!$C$5:$C$513,FALSE))</f>
        <v/>
      </c>
      <c r="BC11" s="218" t="str">
        <f t="array" ref="BC11">INDEX('UPTD PPA KabKota'!L$5:L$513,MATCH($D11,'UPTD PPA KabKota'!$C$5:$C$513,FALSE))</f>
        <v/>
      </c>
      <c r="BD11" s="218" t="str">
        <f t="array" ref="BD11">INDEX('UPTD PPA KabKota'!M$5:M$513,MATCH($D11,'UPTD PPA KabKota'!$C$5:$C$513,FALSE))</f>
        <v/>
      </c>
      <c r="BE11" s="218" t="str">
        <f t="array" ref="BE11">INDEX('UPTD PPA KabKota'!N$5:N$513,MATCH($D11,'UPTD PPA KabKota'!$C$5:$C$513,FALSE))</f>
        <v/>
      </c>
      <c r="BF11" s="218" t="str">
        <f t="array" ref="BF11">INDEX('UPTD PPA KabKota'!O$5:O$513,MATCH($D11,'UPTD PPA KabKota'!$C$5:$C$513,FALSE))</f>
        <v/>
      </c>
      <c r="BG11" s="218" t="str">
        <f t="array" ref="BG11">INDEX('UPTD PPA KabKota'!P$5:P$513,MATCH($D11,'UPTD PPA KabKota'!$C$5:$C$513,FALSE))</f>
        <v/>
      </c>
      <c r="BH11" s="218" t="str">
        <f t="array" ref="BH11">INDEX('UPTD PPA KabKota'!Q$5:Q$513,MATCH($D11,'UPTD PPA KabKota'!$C$5:$C$513,FALSE))</f>
        <v/>
      </c>
      <c r="BI11" s="218" t="str">
        <f t="array" ref="BI11">INDEX('UPTD PPA KabKota'!R$5:R$513,MATCH($D11,'UPTD PPA KabKota'!$C$5:$C$513,FALSE))</f>
        <v/>
      </c>
      <c r="BJ11" s="218" t="str">
        <f t="array" ref="BJ11">INDEX('UPTD PPA KabKota'!S$5:S$513,MATCH($D11,'UPTD PPA KabKota'!$C$5:$C$513,FALSE))</f>
        <v/>
      </c>
      <c r="BK11" s="218" t="str">
        <f t="array" ref="BK11">INDEX('UPTD PPA KabKota'!T$5:T$513,MATCH($D11,'UPTD PPA KabKota'!$C$5:$C$513,FALSE))</f>
        <v/>
      </c>
      <c r="BL11" s="218" t="str">
        <f t="array" ref="BL11">INDEX('UPTD PPA KabKota'!U$5:U$513,MATCH($D11,'UPTD PPA KabKota'!$C$5:$C$513,FALSE))</f>
        <v/>
      </c>
      <c r="BM11" s="218" t="str">
        <f t="array" ref="BM11">INDEX('UPTD PPA KabKota'!V$5:V$513,MATCH($D11,'UPTD PPA KabKota'!$C$5:$C$513,FALSE))</f>
        <v/>
      </c>
      <c r="BN11" s="218" t="str">
        <f t="array" ref="BN11">INDEX('UPTD PPA KabKota'!W$5:W$513,MATCH($D11,'UPTD PPA KabKota'!$C$5:$C$513,FALSE))</f>
        <v/>
      </c>
      <c r="BO11" s="218" t="str">
        <f t="array" ref="BO11">INDEX('UPTD PPA KabKota'!X$5:X$513,MATCH($D11,'UPTD PPA KabKota'!$C$5:$C$513,FALSE))</f>
        <v/>
      </c>
      <c r="BP11" s="218" t="str">
        <f t="array" ref="BP11">INDEX('UPTD PPA KabKota'!Y$5:Y$513,MATCH($D11,'UPTD PPA KabKota'!$C$5:$C$513,FALSE))</f>
        <v/>
      </c>
      <c r="BQ11" s="218" t="str">
        <f t="array" ref="BQ11">INDEX('UPTD PPA KabKota'!Z$5:Z$513,MATCH($D11,'UPTD PPA KabKota'!$C$5:$C$513,FALSE))</f>
        <v/>
      </c>
      <c r="BR11" s="218" t="str">
        <f t="array" ref="BR11">INDEX('UPTD PPA KabKota'!AA$5:AA$513,MATCH($D11,'UPTD PPA KabKota'!$C$5:$C$513,FALSE))</f>
        <v/>
      </c>
      <c r="BS11" s="218" t="str">
        <f t="array" ref="BS11">INDEX('UPTD PPA KabKota'!AB$5:AB$513,MATCH($D11,'UPTD PPA KabKota'!$C$5:$C$513,FALSE))</f>
        <v/>
      </c>
      <c r="BT11" s="218" t="str">
        <f t="array" ref="BT11">INDEX('UPTD PPA KabKota'!AC$5:AC$513,MATCH($D11,'UPTD PPA KabKota'!$C$5:$C$513,FALSE))</f>
        <v/>
      </c>
      <c r="BU11" s="218" t="str">
        <f t="array" ref="BU11">INDEX('UPTD PPA KabKota'!AD$5:AD$513,MATCH($D11,'UPTD PPA KabKota'!$C$5:$C$513,FALSE))</f>
        <v/>
      </c>
      <c r="BV11" s="218" t="str">
        <f t="array" ref="BV11">INDEX('UPTD PPA KabKota'!AE$5:AE$513,MATCH($D11,'UPTD PPA KabKota'!$C$5:$C$513,FALSE))</f>
        <v/>
      </c>
      <c r="BW11" s="218" t="str">
        <f t="array" ref="BW11">INDEX('UPTD PPA KabKota'!AF$5:AF$513,MATCH($D11,'UPTD PPA KabKota'!$C$5:$C$513,FALSE))</f>
        <v/>
      </c>
      <c r="BX11" s="218" t="str">
        <f t="array" ref="BX11">INDEX('UPTD PPA KabKota'!AG$5:AG$513,MATCH($D11,'UPTD PPA KabKota'!$C$5:$C$513,FALSE))</f>
        <v/>
      </c>
      <c r="BY11" s="218" t="str">
        <f t="array" ref="BY11">INDEX('UPTD PPA KabKota'!AH$5:AH$513,MATCH($D11,'UPTD PPA KabKota'!$C$5:$C$513,FALSE))</f>
        <v/>
      </c>
      <c r="BZ11" s="218" t="str">
        <f t="array" ref="BZ11">INDEX('UPTD PPA KabKota'!AI$5:AI$513,MATCH($D11,'UPTD PPA KabKota'!$C$5:$C$513,FALSE))</f>
        <v/>
      </c>
      <c r="CA11" s="218" t="str">
        <f t="array" ref="CA11">INDEX('UPTD PPA KabKota'!AJ$5:AJ$513,MATCH($D11,'UPTD PPA KabKota'!$C$5:$C$513,FALSE))</f>
        <v/>
      </c>
      <c r="CB11" s="218" t="str">
        <f t="array" ref="CB11">INDEX('UPTD PPA KabKota'!AK$5:AK$513,MATCH($D11,'UPTD PPA KabKota'!$C$5:$C$513,FALSE))</f>
        <v/>
      </c>
      <c r="CC11" s="218" t="str">
        <f t="array" ref="CC11">INDEX('UPTD PPA KabKota'!AL$5:AL$513,MATCH($D11,'UPTD PPA KabKota'!$C$5:$C$513,FALSE))</f>
        <v/>
      </c>
      <c r="CD11" s="218" t="str">
        <f t="array" ref="CD11">INDEX('UPTD PPA KabKota'!AM$5:AM$513,MATCH($D11,'UPTD PPA KabKota'!$C$5:$C$513,FALSE))</f>
        <v/>
      </c>
      <c r="CE11" s="218" t="str">
        <f t="array" ref="CE11">INDEX('UPTD PPA KabKota'!AN$5:AN$513,MATCH($D11,'UPTD PPA KabKota'!$C$5:$C$513,FALSE))</f>
        <v/>
      </c>
      <c r="CF11" s="218" t="str">
        <f t="array" ref="CF11">INDEX('UPTD PPA KabKota'!AO$5:AO$513,MATCH($D11,'UPTD PPA KabKota'!$C$5:$C$513,FALSE))</f>
        <v/>
      </c>
      <c r="CG11" s="218" t="str">
        <f t="array" ref="CG11">INDEX('UPTD PPA KabKota'!AP$5:AP$513,MATCH($D11,'UPTD PPA KabKota'!$C$5:$C$513,FALSE))</f>
        <v/>
      </c>
      <c r="CH11" s="218" t="str">
        <f t="array" ref="CH11">INDEX('UPTD PPA KabKota'!AQ$5:AQ$513,MATCH($D11,'UPTD PPA KabKota'!$C$5:$C$513,FALSE))</f>
        <v/>
      </c>
      <c r="CI11" s="218" t="str">
        <f t="array" ref="CI11">INDEX('UPTD PPA KabKota'!AR$5:AR$513,MATCH($D11,'UPTD PPA KabKota'!$C$5:$C$513,FALSE))</f>
        <v/>
      </c>
      <c r="CJ11" s="218" t="str">
        <f t="array" ref="CJ11">INDEX('UPTD PPA KabKota'!AS$5:AS$513,MATCH($D11,'UPTD PPA KabKota'!$C$5:$C$513,FALSE))</f>
        <v/>
      </c>
      <c r="CK11" s="218" t="str">
        <f t="array" ref="CK11">INDEX('UPTD PPA KabKota'!AT$5:AT$513,MATCH($D11,'UPTD PPA KabKota'!$C$5:$C$513,FALSE))</f>
        <v/>
      </c>
      <c r="CL11" s="218" t="str">
        <f t="array" ref="CL11">INDEX('UPTD PPA KabKota'!AU$5:AU$513,MATCH($D11,'UPTD PPA KabKota'!$C$5:$C$513,FALSE))</f>
        <v/>
      </c>
      <c r="CM11" s="218" t="str">
        <f t="array" ref="CM11">INDEX('UPTD PPA KabKota'!AV$5:AV$513,MATCH($D11,'UPTD PPA KabKota'!$C$5:$C$513,FALSE))</f>
        <v/>
      </c>
      <c r="CN11" s="218" t="str">
        <f t="array" ref="CN11">INDEX('UPTD PPA KabKota'!AW$5:AW$513,MATCH($D11,'UPTD PPA KabKota'!$C$5:$C$513,FALSE))</f>
        <v/>
      </c>
      <c r="CO11" s="218" t="str">
        <f t="array" ref="CO11">INDEX('UPTD PPA KabKota'!AX$5:AX$513,MATCH($D11,'UPTD PPA KabKota'!$C$5:$C$513,FALSE))</f>
        <v/>
      </c>
      <c r="CP11" s="218" t="str">
        <f t="array" ref="CP11">INDEX('UPTD PPA KabKota'!AY$5:AY$513,MATCH($D11,'UPTD PPA KabKota'!$C$5:$C$513,FALSE))</f>
        <v/>
      </c>
      <c r="CQ11" s="209" t="str">
        <f>IFERROR(__xludf.DUMMYFUNCTION("IF(ISBLANK($K11),"""",IF(REGEXMATCH($K11,""Peraturan""),""Ada"",IF(REGEXMATCH($K11,""Rekomendasi""),""Tidak Ada"", $K11)))
"),"#N/A")</f>
        <v>#N/A</v>
      </c>
      <c r="CR11" s="209" t="str">
        <f t="array" ref="CR11">index('UPTD PPA KabKota'!$BI$5:$BI$513,match($D11,'UPTD PPA KabKota'!$C$5:$C$513,false))</f>
        <v>Tidak Ada</v>
      </c>
      <c r="CS11" s="314" t="str">
        <f t="shared" si="2"/>
        <v>#N/A</v>
      </c>
    </row>
    <row r="12">
      <c r="A12" s="310">
        <v>10.0</v>
      </c>
      <c r="B12" s="310">
        <v>9.0</v>
      </c>
      <c r="C12" s="311" t="s">
        <v>8</v>
      </c>
      <c r="D12" s="312" t="s">
        <v>4722</v>
      </c>
      <c r="E12" s="313"/>
      <c r="F12" s="218" t="str">
        <f t="array" ref="F12">INDEX('Ortala-KabKota'!F$2:F$415,MATCH($D12,'Ortala-KabKota'!$E$2:$E$415,FALSE))</f>
        <v>#N/A</v>
      </c>
      <c r="G12" s="218" t="str">
        <f t="array" ref="G12">INDEX('Ortala-KabKota'!G$2:G$415,MATCH($D12,'Ortala-KabKota'!$E$2:$E$415,FALSE))</f>
        <v>#N/A</v>
      </c>
      <c r="H12" s="218" t="str">
        <f t="array" ref="H12">INDEX('Ortala-KabKota'!H$2:H$415,MATCH($D12,'Ortala-KabKota'!$E$2:$E$415,FALSE))</f>
        <v>#N/A</v>
      </c>
      <c r="I12" s="218" t="str">
        <f t="array" ref="I12">INDEX('Ortala-KabKota'!I$2:I$415,MATCH($D12,'Ortala-KabKota'!$E$2:$E$415,FALSE))</f>
        <v>#N/A</v>
      </c>
      <c r="J12" s="218" t="str">
        <f t="array" ref="J12">INDEX('Ortala-KabKota'!J$2:J$415,MATCH($D12,'Ortala-KabKota'!$E$2:$E$415,FALSE))</f>
        <v>#N/A</v>
      </c>
      <c r="K12" s="218" t="str">
        <f t="array" ref="K12">INDEX('Ortala-KabKota'!K$2:K$415,MATCH($D12,'Ortala-KabKota'!$E$2:$E$415,FALSE))</f>
        <v>#N/A</v>
      </c>
      <c r="L12" s="218" t="str">
        <f t="array" ref="L12">INDEX('Ortala-KabKota'!L$2:L$415,MATCH($D12,'Ortala-KabKota'!$E$2:$E$415,FALSE))</f>
        <v>#N/A</v>
      </c>
      <c r="M12" s="218" t="str">
        <f t="array" ref="M12">INDEX('Ortala-KabKota'!M$2:M$415,MATCH($D12,'Ortala-KabKota'!$E$2:$E$415,FALSE))</f>
        <v>#N/A</v>
      </c>
      <c r="N12" s="218" t="str">
        <f t="array" ref="N12">INDEX('Ortala-KabKota'!N$2:N$415,MATCH($D12,'Ortala-KabKota'!$E$2:$E$415,FALSE))</f>
        <v>#N/A</v>
      </c>
      <c r="O12" s="218" t="str">
        <f t="array" ref="O12">INDEX('Ortala-KabKota'!O$2:O$415,MATCH($D12,'Ortala-KabKota'!$E$2:$E$415,FALSE))</f>
        <v>#N/A</v>
      </c>
      <c r="P12" s="218" t="str">
        <f t="array" ref="P12">INDEX('Ortala-KabKota'!P$2:P$415,MATCH($D12,'Ortala-KabKota'!$E$2:$E$415,FALSE))</f>
        <v>#N/A</v>
      </c>
      <c r="Q12" s="218" t="str">
        <f t="array" ref="Q12">INDEX('Ortala-KabKota'!Q$2:Q$415,MATCH($D12,'Ortala-KabKota'!$E$2:$E$415,FALSE))</f>
        <v>#N/A</v>
      </c>
      <c r="R12" s="218" t="str">
        <f t="array" ref="R12">INDEX('Ortala-KabKota'!R$2:R$415,MATCH($D12,'Ortala-KabKota'!$E$2:$E$415,FALSE))</f>
        <v>#N/A</v>
      </c>
      <c r="S12" s="218" t="str">
        <f t="array" ref="S12">INDEX('Ortala-KabKota'!S$2:S$415,MATCH($D12,'Ortala-KabKota'!$E$2:$E$415,FALSE))</f>
        <v>#N/A</v>
      </c>
      <c r="T12" s="218" t="str">
        <f t="array" ref="T12">INDEX('Ortala-KabKota'!T$2:T$415,MATCH($D12,'Ortala-KabKota'!$E$2:$E$415,FALSE))</f>
        <v>#N/A</v>
      </c>
      <c r="U12" s="218" t="str">
        <f t="array" ref="U12">INDEX('Ortala-KabKota'!U$2:U$415,MATCH($D12,'Ortala-KabKota'!$E$2:$E$415,FALSE))</f>
        <v>#N/A</v>
      </c>
      <c r="V12" s="218" t="str">
        <f t="array" ref="V12">INDEX('Ortala-KabKota'!V$2:V$415,MATCH($D12,'Ortala-KabKota'!$E$2:$E$415,FALSE))</f>
        <v>#N/A</v>
      </c>
      <c r="W12" s="218" t="str">
        <f t="array" ref="W12">INDEX('Ortala-KabKota'!W$2:W$415,MATCH($D12,'Ortala-KabKota'!$E$2:$E$415,FALSE))</f>
        <v>#N/A</v>
      </c>
      <c r="X12" s="218" t="str">
        <f t="array" ref="X12">INDEX('Ortala-KabKota'!X$2:X$415,MATCH($D12,'Ortala-KabKota'!$E$2:$E$415,FALSE))</f>
        <v>#N/A</v>
      </c>
      <c r="Y12" s="218" t="str">
        <f t="array" ref="Y12">INDEX('Ortala-KabKota'!Y$2:Y$415,MATCH($D12,'Ortala-KabKota'!$E$2:$E$415,FALSE))</f>
        <v>#N/A</v>
      </c>
      <c r="Z12" s="218" t="str">
        <f t="array" ref="Z12">INDEX('Ortala-KabKota'!Z$2:Z$415,MATCH($D12,'Ortala-KabKota'!$E$2:$E$415,FALSE))</f>
        <v>#N/A</v>
      </c>
      <c r="AA12" s="218" t="str">
        <f t="array" ref="AA12">INDEX('Ortala-KabKota'!AA$2:AA$415,MATCH($D12,'Ortala-KabKota'!$E$2:$E$415,FALSE))</f>
        <v>#N/A</v>
      </c>
      <c r="AB12" s="218" t="str">
        <f t="array" ref="AB12">INDEX('Ortala-KabKota'!AB$2:AB$415,MATCH($D12,'Ortala-KabKota'!$E$2:$E$415,FALSE))</f>
        <v>#N/A</v>
      </c>
      <c r="AC12" s="218" t="str">
        <f t="array" ref="AC12">INDEX('Ortala-KabKota'!AC$2:AC$415,MATCH($D12,'Ortala-KabKota'!$E$2:$E$415,FALSE))</f>
        <v>#N/A</v>
      </c>
      <c r="AD12" s="218" t="str">
        <f t="array" ref="AD12">INDEX('Ortala-KabKota'!AD$2:AD$415,MATCH($D12,'Ortala-KabKota'!$E$2:$E$415,FALSE))</f>
        <v>#N/A</v>
      </c>
      <c r="AE12" s="218" t="str">
        <f t="array" ref="AE12">INDEX('Ortala-KabKota'!AE$2:AE$415,MATCH($D12,'Ortala-KabKota'!$E$2:$E$415,FALSE))</f>
        <v>#N/A</v>
      </c>
      <c r="AF12" s="218" t="str">
        <f t="array" ref="AF12">INDEX('Ortala-KabKota'!AF$2:AF$415,MATCH($D12,'Ortala-KabKota'!$E$2:$E$415,FALSE))</f>
        <v>#N/A</v>
      </c>
      <c r="AG12" s="218" t="str">
        <f t="array" ref="AG12">INDEX('Ortala-KabKota'!AG$2:AG$415,MATCH($D12,'Ortala-KabKota'!$E$2:$E$415,FALSE))</f>
        <v>#N/A</v>
      </c>
      <c r="AH12" s="218" t="str">
        <f t="array" ref="AH12">INDEX('Ortala-KabKota'!AH$2:AH$415,MATCH($D12,'Ortala-KabKota'!$E$2:$E$415,FALSE))</f>
        <v>#N/A</v>
      </c>
      <c r="AI12" s="218" t="str">
        <f t="array" ref="AI12">INDEX('Ortala-KabKota'!AI$2:AI$415,MATCH($D12,'Ortala-KabKota'!$E$2:$E$415,FALSE))</f>
        <v>#N/A</v>
      </c>
      <c r="AJ12" s="218" t="str">
        <f t="array" ref="AJ12">INDEX('Ortala-KabKota'!AJ$2:AJ$415,MATCH($D12,'Ortala-KabKota'!$E$2:$E$415,FALSE))</f>
        <v>#N/A</v>
      </c>
      <c r="AK12" s="218" t="str">
        <f t="array" ref="AK12">INDEX('Ortala-KabKota'!AK$2:AK$415,MATCH($D12,'Ortala-KabKota'!$E$2:$E$415,FALSE))</f>
        <v>#N/A</v>
      </c>
      <c r="AL12" s="218" t="str">
        <f t="array" ref="AL12">INDEX('Ortala-KabKota'!AL$2:AL$415,MATCH($D12,'Ortala-KabKota'!$E$2:$E$415,FALSE))</f>
        <v>#N/A</v>
      </c>
      <c r="AM12" s="218" t="str">
        <f t="array" ref="AM12">INDEX('Ortala-KabKota'!AM$2:AM$415,MATCH($D12,'Ortala-KabKota'!$E$2:$E$415,FALSE))</f>
        <v>#N/A</v>
      </c>
      <c r="AN12" s="218" t="str">
        <f t="array" ref="AN12">INDEX('Ortala-KabKota'!AN$2:AN$415,MATCH($D12,'Ortala-KabKota'!$E$2:$E$415,FALSE))</f>
        <v>#N/A</v>
      </c>
      <c r="AO12" s="218" t="str">
        <f t="array" ref="AO12">INDEX('Ortala-KabKota'!AO$2:AO$415,MATCH($D12,'Ortala-KabKota'!$E$2:$E$415,FALSE))</f>
        <v>#N/A</v>
      </c>
      <c r="AP12" s="218" t="str">
        <f t="array" ref="AP12">INDEX('Ortala-KabKota'!AP$2:AP$415,MATCH($D12,'Ortala-KabKota'!$E$2:$E$415,FALSE))</f>
        <v>#N/A</v>
      </c>
      <c r="AQ12" s="218" t="str">
        <f t="array" ref="AQ12">INDEX('Ortala-KabKota'!AQ$2:AQ$415,MATCH($D12,'Ortala-KabKota'!$E$2:$E$415,FALSE))</f>
        <v>#N/A</v>
      </c>
      <c r="AR12" s="218" t="str">
        <f t="array" ref="AR12">INDEX('Ortala-KabKota'!AR$2:AR$415,MATCH($D12,'Ortala-KabKota'!$E$2:$E$415,FALSE))</f>
        <v>#N/A</v>
      </c>
      <c r="AS12" s="218" t="str">
        <f t="array" ref="AS12">INDEX('Ortala-KabKota'!AS$2:AS$415,MATCH($D12,'Ortala-KabKota'!$E$2:$E$415,FALSE))</f>
        <v>#N/A</v>
      </c>
      <c r="AT12" s="218" t="str">
        <f t="array" ref="AT12">INDEX('Ortala-KabKota'!AT$2:AT$415,MATCH($D12,'Ortala-KabKota'!$E$2:$E$415,FALSE))</f>
        <v>#N/A</v>
      </c>
      <c r="AU12" s="218" t="str">
        <f t="array" ref="AU12">INDEX('UPTD PPA KabKota'!D$5:D$513,MATCH($D12,'UPTD PPA KabKota'!$C$5:$C$513,FALSE))</f>
        <v>#N/A</v>
      </c>
      <c r="AV12" s="218" t="str">
        <f t="array" ref="AV12">INDEX('UPTD PPA KabKota'!E$5:E$513,MATCH($D12,'UPTD PPA KabKota'!$C$5:$C$513,FALSE))</f>
        <v>#N/A</v>
      </c>
      <c r="AW12" s="218" t="str">
        <f t="array" ref="AW12">INDEX('UPTD PPA KabKota'!F$5:F$513,MATCH($D12,'UPTD PPA KabKota'!$C$5:$C$513,FALSE))</f>
        <v>#N/A</v>
      </c>
      <c r="AX12" s="218" t="str">
        <f t="array" ref="AX12">INDEX('UPTD PPA KabKota'!G$5:G$513,MATCH($D12,'UPTD PPA KabKota'!$C$5:$C$513,FALSE))</f>
        <v>#N/A</v>
      </c>
      <c r="AY12" s="218" t="str">
        <f t="array" ref="AY12">INDEX('UPTD PPA KabKota'!H$5:H$513,MATCH($D12,'UPTD PPA KabKota'!$C$5:$C$513,FALSE))</f>
        <v>#N/A</v>
      </c>
      <c r="AZ12" s="218" t="str">
        <f t="array" ref="AZ12">INDEX('UPTD PPA KabKota'!I$5:I$513,MATCH($D12,'UPTD PPA KabKota'!$C$5:$C$513,FALSE))</f>
        <v>#N/A</v>
      </c>
      <c r="BA12" s="218" t="str">
        <f t="array" ref="BA12">INDEX('UPTD PPA KabKota'!J$5:J$513,MATCH($D12,'UPTD PPA KabKota'!$C$5:$C$513,FALSE))</f>
        <v>#N/A</v>
      </c>
      <c r="BB12" s="218" t="str">
        <f t="array" ref="BB12">INDEX('UPTD PPA KabKota'!K$5:K$513,MATCH($D12,'UPTD PPA KabKota'!$C$5:$C$513,FALSE))</f>
        <v>#N/A</v>
      </c>
      <c r="BC12" s="218" t="str">
        <f t="array" ref="BC12">INDEX('UPTD PPA KabKota'!L$5:L$513,MATCH($D12,'UPTD PPA KabKota'!$C$5:$C$513,FALSE))</f>
        <v>#N/A</v>
      </c>
      <c r="BD12" s="218" t="str">
        <f t="array" ref="BD12">INDEX('UPTD PPA KabKota'!M$5:M$513,MATCH($D12,'UPTD PPA KabKota'!$C$5:$C$513,FALSE))</f>
        <v>#N/A</v>
      </c>
      <c r="BE12" s="218" t="str">
        <f t="array" ref="BE12">INDEX('UPTD PPA KabKota'!N$5:N$513,MATCH($D12,'UPTD PPA KabKota'!$C$5:$C$513,FALSE))</f>
        <v>#N/A</v>
      </c>
      <c r="BF12" s="218" t="str">
        <f t="array" ref="BF12">INDEX('UPTD PPA KabKota'!O$5:O$513,MATCH($D12,'UPTD PPA KabKota'!$C$5:$C$513,FALSE))</f>
        <v>#N/A</v>
      </c>
      <c r="BG12" s="218" t="str">
        <f t="array" ref="BG12">INDEX('UPTD PPA KabKota'!P$5:P$513,MATCH($D12,'UPTD PPA KabKota'!$C$5:$C$513,FALSE))</f>
        <v>#N/A</v>
      </c>
      <c r="BH12" s="218" t="str">
        <f t="array" ref="BH12">INDEX('UPTD PPA KabKota'!Q$5:Q$513,MATCH($D12,'UPTD PPA KabKota'!$C$5:$C$513,FALSE))</f>
        <v>#N/A</v>
      </c>
      <c r="BI12" s="218" t="str">
        <f t="array" ref="BI12">INDEX('UPTD PPA KabKota'!R$5:R$513,MATCH($D12,'UPTD PPA KabKota'!$C$5:$C$513,FALSE))</f>
        <v>#N/A</v>
      </c>
      <c r="BJ12" s="218" t="str">
        <f t="array" ref="BJ12">INDEX('UPTD PPA KabKota'!S$5:S$513,MATCH($D12,'UPTD PPA KabKota'!$C$5:$C$513,FALSE))</f>
        <v>#N/A</v>
      </c>
      <c r="BK12" s="218" t="str">
        <f t="array" ref="BK12">INDEX('UPTD PPA KabKota'!T$5:T$513,MATCH($D12,'UPTD PPA KabKota'!$C$5:$C$513,FALSE))</f>
        <v>#N/A</v>
      </c>
      <c r="BL12" s="218" t="str">
        <f t="array" ref="BL12">INDEX('UPTD PPA KabKota'!U$5:U$513,MATCH($D12,'UPTD PPA KabKota'!$C$5:$C$513,FALSE))</f>
        <v>#N/A</v>
      </c>
      <c r="BM12" s="218" t="str">
        <f t="array" ref="BM12">INDEX('UPTD PPA KabKota'!V$5:V$513,MATCH($D12,'UPTD PPA KabKota'!$C$5:$C$513,FALSE))</f>
        <v>#N/A</v>
      </c>
      <c r="BN12" s="218" t="str">
        <f t="array" ref="BN12">INDEX('UPTD PPA KabKota'!W$5:W$513,MATCH($D12,'UPTD PPA KabKota'!$C$5:$C$513,FALSE))</f>
        <v>#N/A</v>
      </c>
      <c r="BO12" s="218" t="str">
        <f t="array" ref="BO12">INDEX('UPTD PPA KabKota'!X$5:X$513,MATCH($D12,'UPTD PPA KabKota'!$C$5:$C$513,FALSE))</f>
        <v>#N/A</v>
      </c>
      <c r="BP12" s="218" t="str">
        <f t="array" ref="BP12">INDEX('UPTD PPA KabKota'!Y$5:Y$513,MATCH($D12,'UPTD PPA KabKota'!$C$5:$C$513,FALSE))</f>
        <v>#N/A</v>
      </c>
      <c r="BQ12" s="218" t="str">
        <f t="array" ref="BQ12">INDEX('UPTD PPA KabKota'!Z$5:Z$513,MATCH($D12,'UPTD PPA KabKota'!$C$5:$C$513,FALSE))</f>
        <v>#N/A</v>
      </c>
      <c r="BR12" s="218" t="str">
        <f t="array" ref="BR12">INDEX('UPTD PPA KabKota'!AA$5:AA$513,MATCH($D12,'UPTD PPA KabKota'!$C$5:$C$513,FALSE))</f>
        <v>#N/A</v>
      </c>
      <c r="BS12" s="218" t="str">
        <f t="array" ref="BS12">INDEX('UPTD PPA KabKota'!AB$5:AB$513,MATCH($D12,'UPTD PPA KabKota'!$C$5:$C$513,FALSE))</f>
        <v>#N/A</v>
      </c>
      <c r="BT12" s="218" t="str">
        <f t="array" ref="BT12">INDEX('UPTD PPA KabKota'!AC$5:AC$513,MATCH($D12,'UPTD PPA KabKota'!$C$5:$C$513,FALSE))</f>
        <v>#N/A</v>
      </c>
      <c r="BU12" s="218" t="str">
        <f t="array" ref="BU12">INDEX('UPTD PPA KabKota'!AD$5:AD$513,MATCH($D12,'UPTD PPA KabKota'!$C$5:$C$513,FALSE))</f>
        <v>#N/A</v>
      </c>
      <c r="BV12" s="218" t="str">
        <f t="array" ref="BV12">INDEX('UPTD PPA KabKota'!AE$5:AE$513,MATCH($D12,'UPTD PPA KabKota'!$C$5:$C$513,FALSE))</f>
        <v>#N/A</v>
      </c>
      <c r="BW12" s="218" t="str">
        <f t="array" ref="BW12">INDEX('UPTD PPA KabKota'!AF$5:AF$513,MATCH($D12,'UPTD PPA KabKota'!$C$5:$C$513,FALSE))</f>
        <v>#N/A</v>
      </c>
      <c r="BX12" s="218" t="str">
        <f t="array" ref="BX12">INDEX('UPTD PPA KabKota'!AG$5:AG$513,MATCH($D12,'UPTD PPA KabKota'!$C$5:$C$513,FALSE))</f>
        <v>#N/A</v>
      </c>
      <c r="BY12" s="218" t="str">
        <f t="array" ref="BY12">INDEX('UPTD PPA KabKota'!AH$5:AH$513,MATCH($D12,'UPTD PPA KabKota'!$C$5:$C$513,FALSE))</f>
        <v>#N/A</v>
      </c>
      <c r="BZ12" s="218" t="str">
        <f t="array" ref="BZ12">INDEX('UPTD PPA KabKota'!AI$5:AI$513,MATCH($D12,'UPTD PPA KabKota'!$C$5:$C$513,FALSE))</f>
        <v>#N/A</v>
      </c>
      <c r="CA12" s="218" t="str">
        <f t="array" ref="CA12">INDEX('UPTD PPA KabKota'!AJ$5:AJ$513,MATCH($D12,'UPTD PPA KabKota'!$C$5:$C$513,FALSE))</f>
        <v>#N/A</v>
      </c>
      <c r="CB12" s="218" t="str">
        <f t="array" ref="CB12">INDEX('UPTD PPA KabKota'!AK$5:AK$513,MATCH($D12,'UPTD PPA KabKota'!$C$5:$C$513,FALSE))</f>
        <v>#N/A</v>
      </c>
      <c r="CC12" s="218" t="str">
        <f t="array" ref="CC12">INDEX('UPTD PPA KabKota'!AL$5:AL$513,MATCH($D12,'UPTD PPA KabKota'!$C$5:$C$513,FALSE))</f>
        <v>#N/A</v>
      </c>
      <c r="CD12" s="218" t="str">
        <f t="array" ref="CD12">INDEX('UPTD PPA KabKota'!AM$5:AM$513,MATCH($D12,'UPTD PPA KabKota'!$C$5:$C$513,FALSE))</f>
        <v>#N/A</v>
      </c>
      <c r="CE12" s="218" t="str">
        <f t="array" ref="CE12">INDEX('UPTD PPA KabKota'!AN$5:AN$513,MATCH($D12,'UPTD PPA KabKota'!$C$5:$C$513,FALSE))</f>
        <v>#N/A</v>
      </c>
      <c r="CF12" s="218" t="str">
        <f t="array" ref="CF12">INDEX('UPTD PPA KabKota'!AO$5:AO$513,MATCH($D12,'UPTD PPA KabKota'!$C$5:$C$513,FALSE))</f>
        <v>#N/A</v>
      </c>
      <c r="CG12" s="218" t="str">
        <f t="array" ref="CG12">INDEX('UPTD PPA KabKota'!AP$5:AP$513,MATCH($D12,'UPTD PPA KabKota'!$C$5:$C$513,FALSE))</f>
        <v>#N/A</v>
      </c>
      <c r="CH12" s="218" t="str">
        <f t="array" ref="CH12">INDEX('UPTD PPA KabKota'!AQ$5:AQ$513,MATCH($D12,'UPTD PPA KabKota'!$C$5:$C$513,FALSE))</f>
        <v>#N/A</v>
      </c>
      <c r="CI12" s="218" t="str">
        <f t="array" ref="CI12">INDEX('UPTD PPA KabKota'!AR$5:AR$513,MATCH($D12,'UPTD PPA KabKota'!$C$5:$C$513,FALSE))</f>
        <v>#N/A</v>
      </c>
      <c r="CJ12" s="218" t="str">
        <f t="array" ref="CJ12">INDEX('UPTD PPA KabKota'!AS$5:AS$513,MATCH($D12,'UPTD PPA KabKota'!$C$5:$C$513,FALSE))</f>
        <v>#N/A</v>
      </c>
      <c r="CK12" s="218" t="str">
        <f t="array" ref="CK12">INDEX('UPTD PPA KabKota'!AT$5:AT$513,MATCH($D12,'UPTD PPA KabKota'!$C$5:$C$513,FALSE))</f>
        <v>#N/A</v>
      </c>
      <c r="CL12" s="218" t="str">
        <f t="array" ref="CL12">INDEX('UPTD PPA KabKota'!AU$5:AU$513,MATCH($D12,'UPTD PPA KabKota'!$C$5:$C$513,FALSE))</f>
        <v>#N/A</v>
      </c>
      <c r="CM12" s="218" t="str">
        <f t="array" ref="CM12">INDEX('UPTD PPA KabKota'!AV$5:AV$513,MATCH($D12,'UPTD PPA KabKota'!$C$5:$C$513,FALSE))</f>
        <v>#N/A</v>
      </c>
      <c r="CN12" s="218" t="str">
        <f t="array" ref="CN12">INDEX('UPTD PPA KabKota'!AW$5:AW$513,MATCH($D12,'UPTD PPA KabKota'!$C$5:$C$513,FALSE))</f>
        <v>#N/A</v>
      </c>
      <c r="CO12" s="218" t="str">
        <f t="array" ref="CO12">INDEX('UPTD PPA KabKota'!AX$5:AX$513,MATCH($D12,'UPTD PPA KabKota'!$C$5:$C$513,FALSE))</f>
        <v>#N/A</v>
      </c>
      <c r="CP12" s="218" t="str">
        <f t="array" ref="CP12">INDEX('UPTD PPA KabKota'!AY$5:AY$513,MATCH($D12,'UPTD PPA KabKota'!$C$5:$C$513,FALSE))</f>
        <v>#N/A</v>
      </c>
      <c r="CQ12" s="209" t="str">
        <f>IFERROR(__xludf.DUMMYFUNCTION("IF(ISBLANK($K12),"""",IF(REGEXMATCH($K12,""Peraturan""),""Ada"",IF(REGEXMATCH($K12,""Rekomendasi""),""Tidak Ada"", $K12)))
"),"#N/A")</f>
        <v>#N/A</v>
      </c>
      <c r="CR12" s="209" t="str">
        <f t="array" ref="CR12">index('UPTD PPA KabKota'!$BI$5:$BI$513,match($D12,'UPTD PPA KabKota'!$C$5:$C$513,false))</f>
        <v>#N/A</v>
      </c>
      <c r="CS12" s="314" t="str">
        <f t="shared" si="2"/>
        <v>#N/A</v>
      </c>
    </row>
    <row r="13">
      <c r="A13" s="310">
        <v>11.0</v>
      </c>
      <c r="B13" s="310">
        <v>10.0</v>
      </c>
      <c r="C13" s="311" t="s">
        <v>8</v>
      </c>
      <c r="D13" s="312" t="s">
        <v>686</v>
      </c>
      <c r="E13" s="315">
        <v>45689.0</v>
      </c>
      <c r="F13" s="218" t="str">
        <f t="array" ref="F13">INDEX('Ortala-KabKota'!F$2:F$415,MATCH($D13,'Ortala-KabKota'!$E$2:$E$415,FALSE))</f>
        <v>Marhami/ 085277967208</v>
      </c>
      <c r="G13" s="218" t="str">
        <f t="array" ref="G13">INDEX('Ortala-KabKota'!G$2:G$415,MATCH($D13,'Ortala-KabKota'!$E$2:$E$415,FALSE))</f>
        <v>Jl. Medan Banda Aceh Gampong Paya lipah, Kecamatan Peusangan, Kabupaten Bireuen</v>
      </c>
      <c r="H13" s="218" t="str">
        <f t="array" ref="H13">INDEX('Ortala-KabKota'!H$2:H$415,MATCH($D13,'Ortala-KabKota'!$E$2:$E$415,FALSE))</f>
        <v>082274731600</v>
      </c>
      <c r="I13" s="218" t="str">
        <f t="array" ref="I13">INDEX('Ortala-KabKota'!I$2:I$415,MATCH($D13,'Ortala-KabKota'!$E$2:$E$415,FALSE))</f>
        <v>082273327580</v>
      </c>
      <c r="J13" s="218" t="str">
        <f t="array" ref="J13">INDEX('Ortala-KabKota'!J$2:J$415,MATCH($D13,'Ortala-KabKota'!$E$2:$E$415,FALSE))</f>
        <v>UPTD PPA</v>
      </c>
      <c r="K13" s="218" t="str">
        <f t="array" ref="K13">INDEX('Ortala-KabKota'!K$2:K$415,MATCH($D13,'Ortala-KabKota'!$E$2:$E$415,FALSE))</f>
        <v>Peraturan Bupati Bireuen Nomor 36 Tahun 2021</v>
      </c>
      <c r="L13" s="218">
        <f t="array" ref="L13">INDEX('Ortala-KabKota'!L$2:L$415,MATCH($D13,'Ortala-KabKota'!$E$2:$E$415,FALSE))</f>
        <v>2021</v>
      </c>
      <c r="M13" s="218" t="str">
        <f t="array" ref="M13">INDEX('Ortala-KabKota'!M$2:M$415,MATCH($D13,'Ortala-KabKota'!$E$2:$E$415,FALSE))</f>
        <v>A</v>
      </c>
      <c r="N13" s="218" t="str">
        <f t="array" ref="N13">INDEX('Ortala-KabKota'!N$2:N$415,MATCH($D13,'Ortala-KabKota'!$E$2:$E$415,FALSE))</f>
        <v>Marhami/ 085277967208</v>
      </c>
      <c r="O13" s="218" t="str">
        <f t="array" ref="O13">INDEX('Ortala-KabKota'!O$2:O$415,MATCH($D13,'Ortala-KabKota'!$E$2:$E$415,FALSE))</f>
        <v>uptdppabireuen@gmail.com</v>
      </c>
      <c r="P13" s="218" t="str">
        <f t="array" ref="P13">INDEX('Ortala-KabKota'!P$2:P$415,MATCH($D13,'Ortala-KabKota'!$E$2:$E$415,FALSE))</f>
        <v>Kepala UPTD, Kasubag TU dan Kelompok jabatan fungsional</v>
      </c>
      <c r="Q13" s="218" t="str">
        <f t="array" ref="Q13">INDEX('Ortala-KabKota'!Q$2:Q$415,MATCH($D13,'Ortala-KabKota'!$E$2:$E$415,FALSE))</f>
        <v>MANDIRI</v>
      </c>
      <c r="R13" s="218" t="str">
        <f t="array" ref="R13">INDEX('Ortala-KabKota'!R$2:R$415,MATCH($D13,'Ortala-KabKota'!$E$2:$E$415,FALSE))</f>
        <v>MILIK SENDIRI</v>
      </c>
      <c r="S13" s="218" t="str">
        <f t="array" ref="S13">INDEX('Ortala-KabKota'!S$2:S$415,MATCH($D13,'Ortala-KabKota'!$E$2:$E$415,FALSE))</f>
        <v>Pemerintah Daerah</v>
      </c>
      <c r="T13" s="218">
        <f t="array" ref="T13">INDEX('Ortala-KabKota'!T$2:T$415,MATCH($D13,'Ortala-KabKota'!$E$2:$E$415,FALSE))</f>
        <v>0</v>
      </c>
      <c r="U13" s="218">
        <f t="array" ref="U13">INDEX('Ortala-KabKota'!U$2:U$415,MATCH($D13,'Ortala-KabKota'!$E$2:$E$415,FALSE))</f>
        <v>0</v>
      </c>
      <c r="V13" s="218">
        <f t="array" ref="V13">INDEX('Ortala-KabKota'!V$2:V$415,MATCH($D13,'Ortala-KabKota'!$E$2:$E$415,FALSE))</f>
        <v>0</v>
      </c>
      <c r="W13" s="218">
        <f t="array" ref="W13">INDEX('Ortala-KabKota'!W$2:W$415,MATCH($D13,'Ortala-KabKota'!$E$2:$E$415,FALSE))</f>
        <v>0</v>
      </c>
      <c r="X13" s="218">
        <f t="array" ref="X13">INDEX('Ortala-KabKota'!X$2:X$415,MATCH($D13,'Ortala-KabKota'!$E$2:$E$415,FALSE))</f>
        <v>0</v>
      </c>
      <c r="Y13" s="218">
        <f t="array" ref="Y13">INDEX('Ortala-KabKota'!Y$2:Y$415,MATCH($D13,'Ortala-KabKota'!$E$2:$E$415,FALSE))</f>
        <v>0</v>
      </c>
      <c r="Z13" s="218">
        <f t="array" ref="Z13">INDEX('Ortala-KabKota'!Z$2:Z$415,MATCH($D13,'Ortala-KabKota'!$E$2:$E$415,FALSE))</f>
        <v>0</v>
      </c>
      <c r="AA13" s="218">
        <f t="array" ref="AA13">INDEX('Ortala-KabKota'!AA$2:AA$415,MATCH($D13,'Ortala-KabKota'!$E$2:$E$415,FALSE))</f>
        <v>0</v>
      </c>
      <c r="AB13" s="218">
        <f t="array" ref="AB13">INDEX('Ortala-KabKota'!AB$2:AB$415,MATCH($D13,'Ortala-KabKota'!$E$2:$E$415,FALSE))</f>
        <v>0</v>
      </c>
      <c r="AC13" s="218">
        <f t="array" ref="AC13">INDEX('Ortala-KabKota'!AC$2:AC$415,MATCH($D13,'Ortala-KabKota'!$E$2:$E$415,FALSE))</f>
        <v>0</v>
      </c>
      <c r="AD13" s="218">
        <f t="array" ref="AD13">INDEX('Ortala-KabKota'!AD$2:AD$415,MATCH($D13,'Ortala-KabKota'!$E$2:$E$415,FALSE))</f>
        <v>0</v>
      </c>
      <c r="AE13" s="218">
        <f t="array" ref="AE13">INDEX('Ortala-KabKota'!AE$2:AE$415,MATCH($D13,'Ortala-KabKota'!$E$2:$E$415,FALSE))</f>
        <v>1</v>
      </c>
      <c r="AF13" s="218">
        <f t="array" ref="AF13">INDEX('Ortala-KabKota'!AF$2:AF$415,MATCH($D13,'Ortala-KabKota'!$E$2:$E$415,FALSE))</f>
        <v>1</v>
      </c>
      <c r="AG13" s="218">
        <f t="array" ref="AG13">INDEX('Ortala-KabKota'!AG$2:AG$415,MATCH($D13,'Ortala-KabKota'!$E$2:$E$415,FALSE))</f>
        <v>1</v>
      </c>
      <c r="AH13" s="218">
        <f t="array" ref="AH13">INDEX('Ortala-KabKota'!AH$2:AH$415,MATCH($D13,'Ortala-KabKota'!$E$2:$E$415,FALSE))</f>
        <v>1</v>
      </c>
      <c r="AI13" s="218" t="str">
        <f t="array" ref="AI13">INDEX('Ortala-KabKota'!AI$2:AI$415,MATCH($D13,'Ortala-KabKota'!$E$2:$E$415,FALSE))</f>
        <v>pengaduan dari masyarakat, penjangkuan korban, pengelolaan Kasus, Jika korban memerlukan pengamanan maka akan diberikan penampungan sementara di rumah aman</v>
      </c>
      <c r="AJ13" s="218">
        <f t="array" ref="AJ13">INDEX('Ortala-KabKota'!AJ$2:AJ$415,MATCH($D13,'Ortala-KabKota'!$E$2:$E$415,FALSE))</f>
        <v>1</v>
      </c>
      <c r="AK13" s="218">
        <f t="array" ref="AK13">INDEX('Ortala-KabKota'!AK$2:AK$415,MATCH($D13,'Ortala-KabKota'!$E$2:$E$415,FALSE))</f>
        <v>1</v>
      </c>
      <c r="AL13" s="218">
        <f t="array" ref="AL13">INDEX('Ortala-KabKota'!AL$2:AL$415,MATCH($D13,'Ortala-KabKota'!$E$2:$E$415,FALSE))</f>
        <v>77</v>
      </c>
      <c r="AM13" s="218" t="str">
        <f t="array" ref="AM13">INDEX('Ortala-KabKota'!AM$2:AM$415,MATCH($D13,'Ortala-KabKota'!$E$2:$E$415,FALSE))</f>
        <v>Kekerasan Terhadap Anak</v>
      </c>
      <c r="AN13" s="218" t="str">
        <f t="array" ref="AN13">INDEX('Ortala-KabKota'!AN$2:AN$415,MATCH($D13,'Ortala-KabKota'!$E$2:$E$415,FALSE))</f>
        <v/>
      </c>
      <c r="AO13" s="218">
        <f t="array" ref="AO13">INDEX('Ortala-KabKota'!AO$2:AO$415,MATCH($D13,'Ortala-KabKota'!$E$2:$E$415,FALSE))</f>
        <v>1</v>
      </c>
      <c r="AP13" s="218" t="str">
        <f t="array" ref="AP13">INDEX('Ortala-KabKota'!AP$2:AP$415,MATCH($D13,'Ortala-KabKota'!$E$2:$E$415,FALSE))</f>
        <v/>
      </c>
      <c r="AQ13" s="218" t="str">
        <f t="array" ref="AQ13">INDEX('Ortala-KabKota'!AQ$2:AQ$415,MATCH($D13,'Ortala-KabKota'!$E$2:$E$415,FALSE))</f>
        <v/>
      </c>
      <c r="AR13" s="218" t="str">
        <f t="array" ref="AR13">INDEX('Ortala-KabKota'!AR$2:AR$415,MATCH($D13,'Ortala-KabKota'!$E$2:$E$415,FALSE))</f>
        <v/>
      </c>
      <c r="AS13" s="218">
        <f t="array" ref="AS13">INDEX('Ortala-KabKota'!AS$2:AS$415,MATCH($D13,'Ortala-KabKota'!$E$2:$E$415,FALSE))</f>
        <v>1</v>
      </c>
      <c r="AT13" s="218" t="str">
        <f t="array" ref="AT13">INDEX('Ortala-KabKota'!AT$2:AT$415,MATCH($D13,'Ortala-KabKota'!$E$2:$E$415,FALSE))</f>
        <v/>
      </c>
      <c r="AU13" s="218" t="str">
        <f t="array" ref="AU13">INDEX('UPTD PPA KabKota'!D$5:D$513,MATCH($D13,'UPTD PPA KabKota'!$C$5:$C$513,FALSE))</f>
        <v>Marhami,J.SKM</v>
      </c>
      <c r="AV13" s="218" t="str">
        <f t="array" ref="AV13">INDEX('UPTD PPA KabKota'!E$5:E$513,MATCH($D13,'UPTD PPA KabKota'!$C$5:$C$513,FALSE))</f>
        <v>Gampong paya lipah kecamatan peusangan bireuen</v>
      </c>
      <c r="AW13" s="218">
        <f t="array" ref="AW13">INDEX('UPTD PPA KabKota'!F$5:F$513,MATCH($D13,'UPTD PPA KabKota'!$C$5:$C$513,FALSE))</f>
        <v>81265030780</v>
      </c>
      <c r="AX13" s="218">
        <f t="array" ref="AX13">INDEX('UPTD PPA KabKota'!G$5:G$513,MATCH($D13,'UPTD PPA KabKota'!$C$5:$C$513,FALSE))</f>
        <v>81265030780</v>
      </c>
      <c r="AY13" s="218" t="str">
        <f t="array" ref="AY13">INDEX('UPTD PPA KabKota'!H$5:H$513,MATCH($D13,'UPTD PPA KabKota'!$C$5:$C$513,FALSE))</f>
        <v>UPTD PPA</v>
      </c>
      <c r="AZ13" s="218" t="str">
        <f t="array" ref="AZ13">INDEX('UPTD PPA KabKota'!I$5:I$513,MATCH($D13,'UPTD PPA KabKota'!$C$5:$C$513,FALSE))</f>
        <v>Peraturan Bupati Nomor 36 Tahun 2021 tentang kedudukan, susunan organisasi, tugas dan fungsi serta tata kerja unit pelaksana teknis daerah perlindungan perempuan dan anak pada dinas pemberdayaan masyarakat dan Gampong, perempuan dan keluarga berencana Kabupaten Bireuen</v>
      </c>
      <c r="BA13" s="218">
        <f t="array" ref="BA13">INDEX('UPTD PPA KabKota'!J$5:J$513,MATCH($D13,'UPTD PPA KabKota'!$C$5:$C$513,FALSE))</f>
        <v>2021</v>
      </c>
      <c r="BB13" s="218" t="str">
        <f t="array" ref="BB13">INDEX('UPTD PPA KabKota'!K$5:K$513,MATCH($D13,'UPTD PPA KabKota'!$C$5:$C$513,FALSE))</f>
        <v>B</v>
      </c>
      <c r="BC13" s="218" t="str">
        <f t="array" ref="BC13">INDEX('UPTD PPA KabKota'!L$5:L$513,MATCH($D13,'UPTD PPA KabKota'!$C$5:$C$513,FALSE))</f>
        <v>UPTD PPA</v>
      </c>
      <c r="BD13" s="218" t="str">
        <f t="array" ref="BD13">INDEX('UPTD PPA KabKota'!M$5:M$513,MATCH($D13,'UPTD PPA KabKota'!$C$5:$C$513,FALSE))</f>
        <v>UPTDPPAbireuen@gmail.com</v>
      </c>
      <c r="BE13" s="218" t="str">
        <f t="array" ref="BE13">INDEX('UPTD PPA KabKota'!N$5:N$513,MATCH($D13,'UPTD PPA KabKota'!$C$5:$C$513,FALSE))</f>
        <v>Kepala Uptd, Jabatan Kasubag Tu, Jabatan struktural</v>
      </c>
      <c r="BF13" s="218" t="str">
        <f t="array" ref="BF13">INDEX('UPTD PPA KabKota'!O$5:O$513,MATCH($D13,'UPTD PPA KabKota'!$C$5:$C$513,FALSE))</f>
        <v>Mandiri</v>
      </c>
      <c r="BG13" s="218" t="str">
        <f t="array" ref="BG13">INDEX('UPTD PPA KabKota'!P$5:P$513,MATCH($D13,'UPTD PPA KabKota'!$C$5:$C$513,FALSE))</f>
        <v>Aset Pemda Dikelola Dinas PPPA</v>
      </c>
      <c r="BH13" s="218" t="str">
        <f t="array" ref="BH13">INDEX('UPTD PPA KabKota'!Q$5:Q$513,MATCH($D13,'UPTD PPA KabKota'!$C$5:$C$513,FALSE))</f>
        <v>Tahun ini lagi proses rehap Gedung UPTD PPA dan Rumah Perlindungan Sementaran</v>
      </c>
      <c r="BI13" s="218" t="str">
        <f t="array" ref="BI13">INDEX('UPTD PPA KabKota'!R$5:R$513,MATCH($D13,'UPTD PPA KabKota'!$C$5:$C$513,FALSE))</f>
        <v>Ada</v>
      </c>
      <c r="BJ13" s="218" t="str">
        <f t="array" ref="BJ13">INDEX('UPTD PPA KabKota'!S$5:S$513,MATCH($D13,'UPTD PPA KabKota'!$C$5:$C$513,FALSE))</f>
        <v>Ada</v>
      </c>
      <c r="BK13" s="218" t="str">
        <f t="array" ref="BK13">INDEX('UPTD PPA KabKota'!T$5:T$513,MATCH($D13,'UPTD PPA KabKota'!$C$5:$C$513,FALSE))</f>
        <v>Ada</v>
      </c>
      <c r="BL13" s="218" t="str">
        <f t="array" ref="BL13">INDEX('UPTD PPA KabKota'!U$5:U$513,MATCH($D13,'UPTD PPA KabKota'!$C$5:$C$513,FALSE))</f>
        <v>Tidak Ada</v>
      </c>
      <c r="BM13" s="218" t="str">
        <f t="array" ref="BM13">INDEX('UPTD PPA KabKota'!V$5:V$513,MATCH($D13,'UPTD PPA KabKota'!$C$5:$C$513,FALSE))</f>
        <v>Tidak Ada</v>
      </c>
      <c r="BN13" s="218" t="str">
        <f t="array" ref="BN13">INDEX('UPTD PPA KabKota'!W$5:W$513,MATCH($D13,'UPTD PPA KabKota'!$C$5:$C$513,FALSE))</f>
        <v>Tidak Ada</v>
      </c>
      <c r="BO13" s="218" t="str">
        <f t="array" ref="BO13">INDEX('UPTD PPA KabKota'!X$5:X$513,MATCH($D13,'UPTD PPA KabKota'!$C$5:$C$513,FALSE))</f>
        <v>Tidak Ada</v>
      </c>
      <c r="BP13" s="218" t="str">
        <f t="array" ref="BP13">INDEX('UPTD PPA KabKota'!Y$5:Y$513,MATCH($D13,'UPTD PPA KabKota'!$C$5:$C$513,FALSE))</f>
        <v>Tidak Ada</v>
      </c>
      <c r="BQ13" s="218" t="str">
        <f t="array" ref="BQ13">INDEX('UPTD PPA KabKota'!Z$5:Z$513,MATCH($D13,'UPTD PPA KabKota'!$C$5:$C$513,FALSE))</f>
        <v>Tidak Ada</v>
      </c>
      <c r="BR13" s="218" t="str">
        <f t="array" ref="BR13">INDEX('UPTD PPA KabKota'!AA$5:AA$513,MATCH($D13,'UPTD PPA KabKota'!$C$5:$C$513,FALSE))</f>
        <v>Tidak Ada</v>
      </c>
      <c r="BS13" s="218" t="str">
        <f t="array" ref="BS13">INDEX('UPTD PPA KabKota'!AB$5:AB$513,MATCH($D13,'UPTD PPA KabKota'!$C$5:$C$513,FALSE))</f>
        <v>Tidak Ada</v>
      </c>
      <c r="BT13" s="218" t="str">
        <f t="array" ref="BT13">INDEX('UPTD PPA KabKota'!AC$5:AC$513,MATCH($D13,'UPTD PPA KabKota'!$C$5:$C$513,FALSE))</f>
        <v>Sudah</v>
      </c>
      <c r="BU13" s="218" t="str">
        <f t="array" ref="BU13">INDEX('UPTD PPA KabKota'!AD$5:AD$513,MATCH($D13,'UPTD PPA KabKota'!$C$5:$C$513,FALSE))</f>
        <v>Sudah</v>
      </c>
      <c r="BV13" s="218" t="str">
        <f t="array" ref="BV13">INDEX('UPTD PPA KabKota'!AE$5:AE$513,MATCH($D13,'UPTD PPA KabKota'!$C$5:$C$513,FALSE))</f>
        <v>Sudah</v>
      </c>
      <c r="BW13" s="218" t="str">
        <f t="array" ref="BW13">INDEX('UPTD PPA KabKota'!AF$5:AF$513,MATCH($D13,'UPTD PPA KabKota'!$C$5:$C$513,FALSE))</f>
        <v>Sudah</v>
      </c>
      <c r="BX13" s="218" t="str">
        <f t="array" ref="BX13">INDEX('UPTD PPA KabKota'!AG$5:AG$513,MATCH($D13,'UPTD PPA KabKota'!$C$5:$C$513,FALSE))</f>
        <v>Sudah</v>
      </c>
      <c r="BY13" s="218" t="str">
        <f t="array" ref="BY13">INDEX('UPTD PPA KabKota'!AH$5:AH$513,MATCH($D13,'UPTD PPA KabKota'!$C$5:$C$513,FALSE))</f>
        <v>Sudah</v>
      </c>
      <c r="BZ13" s="218" t="str">
        <f t="array" ref="BZ13">INDEX('UPTD PPA KabKota'!AI$5:AI$513,MATCH($D13,'UPTD PPA KabKota'!$C$5:$C$513,FALSE))</f>
        <v>Belum</v>
      </c>
      <c r="CA13" s="218" t="str">
        <f t="array" ref="CA13">INDEX('UPTD PPA KabKota'!AJ$5:AJ$513,MATCH($D13,'UPTD PPA KabKota'!$C$5:$C$513,FALSE))</f>
        <v>Sudah</v>
      </c>
      <c r="CB13" s="218" t="str">
        <f t="array" ref="CB13">INDEX('UPTD PPA KabKota'!AK$5:AK$513,MATCH($D13,'UPTD PPA KabKota'!$C$5:$C$513,FALSE))</f>
        <v>Sudah</v>
      </c>
      <c r="CC13" s="218" t="str">
        <f t="array" ref="CC13">INDEX('UPTD PPA KabKota'!AL$5:AL$513,MATCH($D13,'UPTD PPA KabKota'!$C$5:$C$513,FALSE))</f>
        <v>Sudah</v>
      </c>
      <c r="CD13" s="218" t="str">
        <f t="array" ref="CD13">INDEX('UPTD PPA KabKota'!AM$5:AM$513,MATCH($D13,'UPTD PPA KabKota'!$C$5:$C$513,FALSE))</f>
        <v>Sudah</v>
      </c>
      <c r="CE13" s="218" t="str">
        <f t="array" ref="CE13">INDEX('UPTD PPA KabKota'!AN$5:AN$513,MATCH($D13,'UPTD PPA KabKota'!$C$5:$C$513,FALSE))</f>
        <v>Tidak</v>
      </c>
      <c r="CF13" s="218" t="str">
        <f t="array" ref="CF13">INDEX('UPTD PPA KabKota'!AO$5:AO$513,MATCH($D13,'UPTD PPA KabKota'!$C$5:$C$513,FALSE))</f>
        <v>Perempuan 40 kasua, Anak 51 kasus</v>
      </c>
      <c r="CG13" s="218" t="str">
        <f t="array" ref="CG13">INDEX('UPTD PPA KabKota'!AP$5:AP$513,MATCH($D13,'UPTD PPA KabKota'!$C$5:$C$513,FALSE))</f>
        <v>Pelecehan seksual terhadap anak, KDRT, 
Kekerasan terhadap anak</v>
      </c>
      <c r="CH13" s="218" t="str">
        <f t="array" ref="CH13">INDEX('UPTD PPA KabKota'!AQ$5:AQ$513,MATCH($D13,'UPTD PPA KabKota'!$C$5:$C$513,FALSE))</f>
        <v/>
      </c>
      <c r="CI13" s="218" t="str">
        <f t="array" ref="CI13">INDEX('UPTD PPA KabKota'!AR$5:AR$513,MATCH($D13,'UPTD PPA KabKota'!$C$5:$C$513,FALSE))</f>
        <v/>
      </c>
      <c r="CJ13" s="218" t="str">
        <f t="array" ref="CJ13">INDEX('UPTD PPA KabKota'!AS$5:AS$513,MATCH($D13,'UPTD PPA KabKota'!$C$5:$C$513,FALSE))</f>
        <v/>
      </c>
      <c r="CK13" s="218" t="str">
        <f t="array" ref="CK13">INDEX('UPTD PPA KabKota'!AT$5:AT$513,MATCH($D13,'UPTD PPA KabKota'!$C$5:$C$513,FALSE))</f>
        <v/>
      </c>
      <c r="CL13" s="218" t="str">
        <f t="array" ref="CL13">INDEX('UPTD PPA KabKota'!AU$5:AU$513,MATCH($D13,'UPTD PPA KabKota'!$C$5:$C$513,FALSE))</f>
        <v/>
      </c>
      <c r="CM13" s="218" t="str">
        <f t="array" ref="CM13">INDEX('UPTD PPA KabKota'!AV$5:AV$513,MATCH($D13,'UPTD PPA KabKota'!$C$5:$C$513,FALSE))</f>
        <v>v</v>
      </c>
      <c r="CN13" s="218" t="str">
        <f t="array" ref="CN13">INDEX('UPTD PPA KabKota'!AW$5:AW$513,MATCH($D13,'UPTD PPA KabKota'!$C$5:$C$513,FALSE))</f>
        <v/>
      </c>
      <c r="CO13" s="218" t="str">
        <f t="array" ref="CO13">INDEX('UPTD PPA KabKota'!AX$5:AX$513,MATCH($D13,'UPTD PPA KabKota'!$C$5:$C$513,FALSE))</f>
        <v/>
      </c>
      <c r="CP13" s="218" t="str">
        <f t="array" ref="CP13">INDEX('UPTD PPA KabKota'!AY$5:AY$513,MATCH($D13,'UPTD PPA KabKota'!$C$5:$C$513,FALSE))</f>
        <v/>
      </c>
      <c r="CQ13" s="209" t="str">
        <f>IFERROR(__xludf.DUMMYFUNCTION("IF(ISBLANK($K13),"""",IF(REGEXMATCH($K13,""Peraturan""),""Ada"",IF(REGEXMATCH($K13,""Rekomendasi""),""Tidak Ada"", $K13)))
"),"Ada")</f>
        <v>Ada</v>
      </c>
      <c r="CR13" s="209" t="str">
        <f t="array" ref="CR13">index('UPTD PPA KabKota'!$BI$5:$BI$513,match($D13,'UPTD PPA KabKota'!$C$5:$C$513,false))</f>
        <v>Ada</v>
      </c>
      <c r="CS13" s="314" t="str">
        <f t="shared" si="2"/>
        <v>Ada</v>
      </c>
    </row>
    <row r="14">
      <c r="A14" s="310">
        <v>12.0</v>
      </c>
      <c r="B14" s="310">
        <v>11.0</v>
      </c>
      <c r="C14" s="311" t="s">
        <v>8</v>
      </c>
      <c r="D14" s="312" t="s">
        <v>697</v>
      </c>
      <c r="E14" s="315">
        <v>45748.0</v>
      </c>
      <c r="F14" s="218" t="str">
        <f t="array" ref="F14">INDEX('Ortala-KabKota'!F$2:F$415,MATCH($D14,'Ortala-KabKota'!$E$2:$E$415,FALSE))</f>
        <v/>
      </c>
      <c r="G14" s="218" t="str">
        <f t="array" ref="G14">INDEX('Ortala-KabKota'!G$2:G$415,MATCH($D14,'Ortala-KabKota'!$E$2:$E$415,FALSE))</f>
        <v/>
      </c>
      <c r="H14" s="218" t="str">
        <f t="array" ref="H14">INDEX('Ortala-KabKota'!H$2:H$415,MATCH($D14,'Ortala-KabKota'!$E$2:$E$415,FALSE))</f>
        <v/>
      </c>
      <c r="I14" s="218" t="str">
        <f t="array" ref="I14">INDEX('Ortala-KabKota'!I$2:I$415,MATCH($D14,'Ortala-KabKota'!$E$2:$E$415,FALSE))</f>
        <v/>
      </c>
      <c r="J14" s="218" t="str">
        <f t="array" ref="J14">INDEX('Ortala-KabKota'!J$2:J$415,MATCH($D14,'Ortala-KabKota'!$E$2:$E$415,FALSE))</f>
        <v>UPTD PPA</v>
      </c>
      <c r="K14" s="218" t="str">
        <f t="array" ref="K14">INDEX('Ortala-KabKota'!K$2:K$415,MATCH($D14,'Ortala-KabKota'!$E$2:$E$415,FALSE))</f>
        <v>Peraturan Bupati Aceh Utara Nomor 27 Tahun 2023</v>
      </c>
      <c r="L14" s="218">
        <f t="array" ref="L14">INDEX('Ortala-KabKota'!L$2:L$415,MATCH($D14,'Ortala-KabKota'!$E$2:$E$415,FALSE))</f>
        <v>2023</v>
      </c>
      <c r="M14" s="218" t="str">
        <f t="array" ref="M14">INDEX('Ortala-KabKota'!M$2:M$415,MATCH($D14,'Ortala-KabKota'!$E$2:$E$415,FALSE))</f>
        <v/>
      </c>
      <c r="N14" s="218" t="str">
        <f t="array" ref="N14">INDEX('Ortala-KabKota'!N$2:N$415,MATCH($D14,'Ortala-KabKota'!$E$2:$E$415,FALSE))</f>
        <v/>
      </c>
      <c r="O14" s="218" t="str">
        <f t="array" ref="O14">INDEX('Ortala-KabKota'!O$2:O$415,MATCH($D14,'Ortala-KabKota'!$E$2:$E$415,FALSE))</f>
        <v/>
      </c>
      <c r="P14" s="218" t="str">
        <f t="array" ref="P14">INDEX('Ortala-KabKota'!P$2:P$415,MATCH($D14,'Ortala-KabKota'!$E$2:$E$415,FALSE))</f>
        <v/>
      </c>
      <c r="Q14" s="218" t="str">
        <f t="array" ref="Q14">INDEX('Ortala-KabKota'!Q$2:Q$415,MATCH($D14,'Ortala-KabKota'!$E$2:$E$415,FALSE))</f>
        <v/>
      </c>
      <c r="R14" s="218" t="str">
        <f t="array" ref="R14">INDEX('Ortala-KabKota'!R$2:R$415,MATCH($D14,'Ortala-KabKota'!$E$2:$E$415,FALSE))</f>
        <v/>
      </c>
      <c r="S14" s="218" t="str">
        <f t="array" ref="S14">INDEX('Ortala-KabKota'!S$2:S$415,MATCH($D14,'Ortala-KabKota'!$E$2:$E$415,FALSE))</f>
        <v/>
      </c>
      <c r="T14" s="218" t="str">
        <f t="array" ref="T14">INDEX('Ortala-KabKota'!T$2:T$415,MATCH($D14,'Ortala-KabKota'!$E$2:$E$415,FALSE))</f>
        <v/>
      </c>
      <c r="U14" s="218" t="str">
        <f t="array" ref="U14">INDEX('Ortala-KabKota'!U$2:U$415,MATCH($D14,'Ortala-KabKota'!$E$2:$E$415,FALSE))</f>
        <v/>
      </c>
      <c r="V14" s="218" t="str">
        <f t="array" ref="V14">INDEX('Ortala-KabKota'!V$2:V$415,MATCH($D14,'Ortala-KabKota'!$E$2:$E$415,FALSE))</f>
        <v/>
      </c>
      <c r="W14" s="218" t="str">
        <f t="array" ref="W14">INDEX('Ortala-KabKota'!W$2:W$415,MATCH($D14,'Ortala-KabKota'!$E$2:$E$415,FALSE))</f>
        <v/>
      </c>
      <c r="X14" s="218" t="str">
        <f t="array" ref="X14">INDEX('Ortala-KabKota'!X$2:X$415,MATCH($D14,'Ortala-KabKota'!$E$2:$E$415,FALSE))</f>
        <v/>
      </c>
      <c r="Y14" s="218" t="str">
        <f t="array" ref="Y14">INDEX('Ortala-KabKota'!Y$2:Y$415,MATCH($D14,'Ortala-KabKota'!$E$2:$E$415,FALSE))</f>
        <v/>
      </c>
      <c r="Z14" s="218" t="str">
        <f t="array" ref="Z14">INDEX('Ortala-KabKota'!Z$2:Z$415,MATCH($D14,'Ortala-KabKota'!$E$2:$E$415,FALSE))</f>
        <v/>
      </c>
      <c r="AA14" s="218" t="str">
        <f t="array" ref="AA14">INDEX('Ortala-KabKota'!AA$2:AA$415,MATCH($D14,'Ortala-KabKota'!$E$2:$E$415,FALSE))</f>
        <v/>
      </c>
      <c r="AB14" s="218" t="str">
        <f t="array" ref="AB14">INDEX('Ortala-KabKota'!AB$2:AB$415,MATCH($D14,'Ortala-KabKota'!$E$2:$E$415,FALSE))</f>
        <v/>
      </c>
      <c r="AC14" s="218" t="str">
        <f t="array" ref="AC14">INDEX('Ortala-KabKota'!AC$2:AC$415,MATCH($D14,'Ortala-KabKota'!$E$2:$E$415,FALSE))</f>
        <v/>
      </c>
      <c r="AD14" s="218" t="str">
        <f t="array" ref="AD14">INDEX('Ortala-KabKota'!AD$2:AD$415,MATCH($D14,'Ortala-KabKota'!$E$2:$E$415,FALSE))</f>
        <v/>
      </c>
      <c r="AE14" s="218" t="str">
        <f t="array" ref="AE14">INDEX('Ortala-KabKota'!AE$2:AE$415,MATCH($D14,'Ortala-KabKota'!$E$2:$E$415,FALSE))</f>
        <v/>
      </c>
      <c r="AF14" s="218" t="str">
        <f t="array" ref="AF14">INDEX('Ortala-KabKota'!AF$2:AF$415,MATCH($D14,'Ortala-KabKota'!$E$2:$E$415,FALSE))</f>
        <v/>
      </c>
      <c r="AG14" s="218" t="str">
        <f t="array" ref="AG14">INDEX('Ortala-KabKota'!AG$2:AG$415,MATCH($D14,'Ortala-KabKota'!$E$2:$E$415,FALSE))</f>
        <v/>
      </c>
      <c r="AH14" s="218" t="str">
        <f t="array" ref="AH14">INDEX('Ortala-KabKota'!AH$2:AH$415,MATCH($D14,'Ortala-KabKota'!$E$2:$E$415,FALSE))</f>
        <v/>
      </c>
      <c r="AI14" s="218" t="str">
        <f t="array" ref="AI14">INDEX('Ortala-KabKota'!AI$2:AI$415,MATCH($D14,'Ortala-KabKota'!$E$2:$E$415,FALSE))</f>
        <v/>
      </c>
      <c r="AJ14" s="218" t="str">
        <f t="array" ref="AJ14">INDEX('Ortala-KabKota'!AJ$2:AJ$415,MATCH($D14,'Ortala-KabKota'!$E$2:$E$415,FALSE))</f>
        <v/>
      </c>
      <c r="AK14" s="218" t="str">
        <f t="array" ref="AK14">INDEX('Ortala-KabKota'!AK$2:AK$415,MATCH($D14,'Ortala-KabKota'!$E$2:$E$415,FALSE))</f>
        <v/>
      </c>
      <c r="AL14" s="218" t="str">
        <f t="array" ref="AL14">INDEX('Ortala-KabKota'!AL$2:AL$415,MATCH($D14,'Ortala-KabKota'!$E$2:$E$415,FALSE))</f>
        <v/>
      </c>
      <c r="AM14" s="218" t="str">
        <f t="array" ref="AM14">INDEX('Ortala-KabKota'!AM$2:AM$415,MATCH($D14,'Ortala-KabKota'!$E$2:$E$415,FALSE))</f>
        <v/>
      </c>
      <c r="AN14" s="218" t="str">
        <f t="array" ref="AN14">INDEX('Ortala-KabKota'!AN$2:AN$415,MATCH($D14,'Ortala-KabKota'!$E$2:$E$415,FALSE))</f>
        <v/>
      </c>
      <c r="AO14" s="218" t="str">
        <f t="array" ref="AO14">INDEX('Ortala-KabKota'!AO$2:AO$415,MATCH($D14,'Ortala-KabKota'!$E$2:$E$415,FALSE))</f>
        <v/>
      </c>
      <c r="AP14" s="218" t="str">
        <f t="array" ref="AP14">INDEX('Ortala-KabKota'!AP$2:AP$415,MATCH($D14,'Ortala-KabKota'!$E$2:$E$415,FALSE))</f>
        <v/>
      </c>
      <c r="AQ14" s="218" t="str">
        <f t="array" ref="AQ14">INDEX('Ortala-KabKota'!AQ$2:AQ$415,MATCH($D14,'Ortala-KabKota'!$E$2:$E$415,FALSE))</f>
        <v/>
      </c>
      <c r="AR14" s="218" t="str">
        <f t="array" ref="AR14">INDEX('Ortala-KabKota'!AR$2:AR$415,MATCH($D14,'Ortala-KabKota'!$E$2:$E$415,FALSE))</f>
        <v/>
      </c>
      <c r="AS14" s="218" t="str">
        <f t="array" ref="AS14">INDEX('Ortala-KabKota'!AS$2:AS$415,MATCH($D14,'Ortala-KabKota'!$E$2:$E$415,FALSE))</f>
        <v/>
      </c>
      <c r="AT14" s="218" t="str">
        <f t="array" ref="AT14">INDEX('Ortala-KabKota'!AT$2:AT$415,MATCH($D14,'Ortala-KabKota'!$E$2:$E$415,FALSE))</f>
        <v/>
      </c>
      <c r="AU14" s="218" t="str">
        <f t="array" ref="AU14">INDEX('UPTD PPA KabKota'!D$5:D$513,MATCH($D14,'UPTD PPA KabKota'!$C$5:$C$513,FALSE))</f>
        <v>Nurmiati, SE,M,AP</v>
      </c>
      <c r="AV14" s="218" t="str">
        <f t="array" ref="AV14">INDEX('UPTD PPA KabKota'!E$5:E$513,MATCH($D14,'UPTD PPA KabKota'!$C$5:$C$513,FALSE))</f>
        <v>Desa Uteun Geulinggang Kecamatan Dewantara Kabupaten Aceh Utara</v>
      </c>
      <c r="AW14" s="218">
        <f t="array" ref="AW14">INDEX('UPTD PPA KabKota'!F$5:F$513,MATCH($D14,'UPTD PPA KabKota'!$C$5:$C$513,FALSE))</f>
        <v>85270910051</v>
      </c>
      <c r="AX14" s="218">
        <f t="array" ref="AX14">INDEX('UPTD PPA KabKota'!G$5:G$513,MATCH($D14,'UPTD PPA KabKota'!$C$5:$C$513,FALSE))</f>
        <v>85270910051</v>
      </c>
      <c r="AY14" s="218" t="str">
        <f t="array" ref="AY14">INDEX('UPTD PPA KabKota'!H$5:H$513,MATCH($D14,'UPTD PPA KabKota'!$C$5:$C$513,FALSE))</f>
        <v>UPTD PPA</v>
      </c>
      <c r="AZ14" s="218" t="str">
        <f t="array" ref="AZ14">INDEX('UPTD PPA KabKota'!I$5:I$513,MATCH($D14,'UPTD PPA KabKota'!$C$5:$C$513,FALSE))</f>
        <v>Peraturan Bupati Nomor 27 Tahun 2023 Tentang Kedudukan, Susunan Organisasi, Tugas, Fungsi dan Tata Kerja Unit Pelaksana Teknis Daerah Perlindungan Perempuan dan Anak pada dinas Sosial, Pemberdayaan Perempuan dan Perlindungan Anak Kabupaten Aceh Utara</v>
      </c>
      <c r="BA14" s="218">
        <f t="array" ref="BA14">INDEX('UPTD PPA KabKota'!J$5:J$513,MATCH($D14,'UPTD PPA KabKota'!$C$5:$C$513,FALSE))</f>
        <v>2023</v>
      </c>
      <c r="BB14" s="218" t="str">
        <f t="array" ref="BB14">INDEX('UPTD PPA KabKota'!K$5:K$513,MATCH($D14,'UPTD PPA KabKota'!$C$5:$C$513,FALSE))</f>
        <v>A</v>
      </c>
      <c r="BC14" s="218" t="str">
        <f t="array" ref="BC14">INDEX('UPTD PPA KabKota'!L$5:L$513,MATCH($D14,'UPTD PPA KabKota'!$C$5:$C$513,FALSE))</f>
        <v>Nurmiati/+62 852-6294-1676</v>
      </c>
      <c r="BD14" s="218" t="str">
        <f t="array" ref="BD14">INDEX('UPTD PPA KabKota'!M$5:M$513,MATCH($D14,'UPTD PPA KabKota'!$C$5:$C$513,FALSE))</f>
        <v>eli_marzuki@yahoo.co.id</v>
      </c>
      <c r="BE14" s="218" t="str">
        <f t="array" ref="BE14">INDEX('UPTD PPA KabKota'!N$5:N$513,MATCH($D14,'UPTD PPA KabKota'!$C$5:$C$513,FALSE))</f>
        <v>Kepala Plh UPTD : Nurmiati,SE,M,Ap
pengurus UPTD yang lain belum di lantik</v>
      </c>
      <c r="BF14" s="218" t="str">
        <f t="array" ref="BF14">INDEX('UPTD PPA KabKota'!O$5:O$513,MATCH($D14,'UPTD PPA KabKota'!$C$5:$C$513,FALSE))</f>
        <v>Mandiri</v>
      </c>
      <c r="BG14" s="218" t="str">
        <f t="array" ref="BG14">INDEX('UPTD PPA KabKota'!P$5:P$513,MATCH($D14,'UPTD PPA KabKota'!$C$5:$C$513,FALSE))</f>
        <v>Ada Melalui Kerja Sama</v>
      </c>
      <c r="BH14" s="218" t="str">
        <f t="array" ref="BH14">INDEX('UPTD PPA KabKota'!Q$5:Q$513,MATCH($D14,'UPTD PPA KabKota'!$C$5:$C$513,FALSE))</f>
        <v>kantor UPTD PPA milik sendiri</v>
      </c>
      <c r="BI14" s="218" t="str">
        <f t="array" ref="BI14">INDEX('UPTD PPA KabKota'!R$5:R$513,MATCH($D14,'UPTD PPA KabKota'!$C$5:$C$513,FALSE))</f>
        <v>Ada</v>
      </c>
      <c r="BJ14" s="218" t="str">
        <f t="array" ref="BJ14">INDEX('UPTD PPA KabKota'!S$5:S$513,MATCH($D14,'UPTD PPA KabKota'!$C$5:$C$513,FALSE))</f>
        <v>Ada</v>
      </c>
      <c r="BK14" s="218" t="str">
        <f t="array" ref="BK14">INDEX('UPTD PPA KabKota'!T$5:T$513,MATCH($D14,'UPTD PPA KabKota'!$C$5:$C$513,FALSE))</f>
        <v>Ada</v>
      </c>
      <c r="BL14" s="218" t="str">
        <f t="array" ref="BL14">INDEX('UPTD PPA KabKota'!U$5:U$513,MATCH($D14,'UPTD PPA KabKota'!$C$5:$C$513,FALSE))</f>
        <v>Tidak Ada</v>
      </c>
      <c r="BM14" s="218" t="str">
        <f t="array" ref="BM14">INDEX('UPTD PPA KabKota'!V$5:V$513,MATCH($D14,'UPTD PPA KabKota'!$C$5:$C$513,FALSE))</f>
        <v>Ada</v>
      </c>
      <c r="BN14" s="218" t="str">
        <f t="array" ref="BN14">INDEX('UPTD PPA KabKota'!W$5:W$513,MATCH($D14,'UPTD PPA KabKota'!$C$5:$C$513,FALSE))</f>
        <v>Ada</v>
      </c>
      <c r="BO14" s="218" t="str">
        <f t="array" ref="BO14">INDEX('UPTD PPA KabKota'!X$5:X$513,MATCH($D14,'UPTD PPA KabKota'!$C$5:$C$513,FALSE))</f>
        <v>Tidak Ada</v>
      </c>
      <c r="BP14" s="218" t="str">
        <f t="array" ref="BP14">INDEX('UPTD PPA KabKota'!Y$5:Y$513,MATCH($D14,'UPTD PPA KabKota'!$C$5:$C$513,FALSE))</f>
        <v>Ada</v>
      </c>
      <c r="BQ14" s="218" t="str">
        <f t="array" ref="BQ14">INDEX('UPTD PPA KabKota'!Z$5:Z$513,MATCH($D14,'UPTD PPA KabKota'!$C$5:$C$513,FALSE))</f>
        <v>Ada</v>
      </c>
      <c r="BR14" s="218" t="str">
        <f t="array" ref="BR14">INDEX('UPTD PPA KabKota'!AA$5:AA$513,MATCH($D14,'UPTD PPA KabKota'!$C$5:$C$513,FALSE))</f>
        <v>Tidak Ada</v>
      </c>
      <c r="BS14" s="218" t="str">
        <f t="array" ref="BS14">INDEX('UPTD PPA KabKota'!AB$5:AB$513,MATCH($D14,'UPTD PPA KabKota'!$C$5:$C$513,FALSE))</f>
        <v>Tidak Ada</v>
      </c>
      <c r="BT14" s="218" t="str">
        <f t="array" ref="BT14">INDEX('UPTD PPA KabKota'!AC$5:AC$513,MATCH($D14,'UPTD PPA KabKota'!$C$5:$C$513,FALSE))</f>
        <v>Sudah</v>
      </c>
      <c r="BU14" s="218" t="str">
        <f t="array" ref="BU14">INDEX('UPTD PPA KabKota'!AD$5:AD$513,MATCH($D14,'UPTD PPA KabKota'!$C$5:$C$513,FALSE))</f>
        <v>Sudah</v>
      </c>
      <c r="BV14" s="218" t="str">
        <f t="array" ref="BV14">INDEX('UPTD PPA KabKota'!AE$5:AE$513,MATCH($D14,'UPTD PPA KabKota'!$C$5:$C$513,FALSE))</f>
        <v>Sudah</v>
      </c>
      <c r="BW14" s="218" t="str">
        <f t="array" ref="BW14">INDEX('UPTD PPA KabKota'!AF$5:AF$513,MATCH($D14,'UPTD PPA KabKota'!$C$5:$C$513,FALSE))</f>
        <v>Sudah</v>
      </c>
      <c r="BX14" s="218" t="str">
        <f t="array" ref="BX14">INDEX('UPTD PPA KabKota'!AG$5:AG$513,MATCH($D14,'UPTD PPA KabKota'!$C$5:$C$513,FALSE))</f>
        <v>Sudah</v>
      </c>
      <c r="BY14" s="218" t="str">
        <f t="array" ref="BY14">INDEX('UPTD PPA KabKota'!AH$5:AH$513,MATCH($D14,'UPTD PPA KabKota'!$C$5:$C$513,FALSE))</f>
        <v>Sudah</v>
      </c>
      <c r="BZ14" s="218" t="str">
        <f t="array" ref="BZ14">INDEX('UPTD PPA KabKota'!AI$5:AI$513,MATCH($D14,'UPTD PPA KabKota'!$C$5:$C$513,FALSE))</f>
        <v>Sudah</v>
      </c>
      <c r="CA14" s="218" t="str">
        <f t="array" ref="CA14">INDEX('UPTD PPA KabKota'!AJ$5:AJ$513,MATCH($D14,'UPTD PPA KabKota'!$C$5:$C$513,FALSE))</f>
        <v>Sudah</v>
      </c>
      <c r="CB14" s="218" t="str">
        <f t="array" ref="CB14">INDEX('UPTD PPA KabKota'!AK$5:AK$513,MATCH($D14,'UPTD PPA KabKota'!$C$5:$C$513,FALSE))</f>
        <v>Sudah</v>
      </c>
      <c r="CC14" s="218" t="str">
        <f t="array" ref="CC14">INDEX('UPTD PPA KabKota'!AL$5:AL$513,MATCH($D14,'UPTD PPA KabKota'!$C$5:$C$513,FALSE))</f>
        <v>Sudah</v>
      </c>
      <c r="CD14" s="218" t="str">
        <f t="array" ref="CD14">INDEX('UPTD PPA KabKota'!AM$5:AM$513,MATCH($D14,'UPTD PPA KabKota'!$C$5:$C$513,FALSE))</f>
        <v>Sudah</v>
      </c>
      <c r="CE14" s="218" t="str">
        <f t="array" ref="CE14">INDEX('UPTD PPA KabKota'!AN$5:AN$513,MATCH($D14,'UPTD PPA KabKota'!$C$5:$C$513,FALSE))</f>
        <v>adanya MOU lintas Sektor</v>
      </c>
      <c r="CF14" s="218">
        <f t="array" ref="CF14">INDEX('UPTD PPA KabKota'!AO$5:AO$513,MATCH($D14,'UPTD PPA KabKota'!$C$5:$C$513,FALSE))</f>
        <v>161</v>
      </c>
      <c r="CG14" s="218" t="str">
        <f t="array" ref="CG14">INDEX('UPTD PPA KabKota'!AP$5:AP$513,MATCH($D14,'UPTD PPA KabKota'!$C$5:$C$513,FALSE))</f>
        <v>KDRT</v>
      </c>
      <c r="CH14" s="218" t="str">
        <f t="array" ref="CH14">INDEX('UPTD PPA KabKota'!AQ$5:AQ$513,MATCH($D14,'UPTD PPA KabKota'!$C$5:$C$513,FALSE))</f>
        <v/>
      </c>
      <c r="CI14" s="218" t="str">
        <f t="array" ref="CI14">INDEX('UPTD PPA KabKota'!AR$5:AR$513,MATCH($D14,'UPTD PPA KabKota'!$C$5:$C$513,FALSE))</f>
        <v/>
      </c>
      <c r="CJ14" s="218" t="str">
        <f t="array" ref="CJ14">INDEX('UPTD PPA KabKota'!AS$5:AS$513,MATCH($D14,'UPTD PPA KabKota'!$C$5:$C$513,FALSE))</f>
        <v/>
      </c>
      <c r="CK14" s="218" t="str">
        <f t="array" ref="CK14">INDEX('UPTD PPA KabKota'!AT$5:AT$513,MATCH($D14,'UPTD PPA KabKota'!$C$5:$C$513,FALSE))</f>
        <v/>
      </c>
      <c r="CL14" s="218" t="str">
        <f t="array" ref="CL14">INDEX('UPTD PPA KabKota'!AU$5:AU$513,MATCH($D14,'UPTD PPA KabKota'!$C$5:$C$513,FALSE))</f>
        <v/>
      </c>
      <c r="CM14" s="218" t="str">
        <f t="array" ref="CM14">INDEX('UPTD PPA KabKota'!AV$5:AV$513,MATCH($D14,'UPTD PPA KabKota'!$C$5:$C$513,FALSE))</f>
        <v/>
      </c>
      <c r="CN14" s="218" t="str">
        <f t="array" ref="CN14">INDEX('UPTD PPA KabKota'!AW$5:AW$513,MATCH($D14,'UPTD PPA KabKota'!$C$5:$C$513,FALSE))</f>
        <v/>
      </c>
      <c r="CO14" s="218" t="str">
        <f t="array" ref="CO14">INDEX('UPTD PPA KabKota'!AX$5:AX$513,MATCH($D14,'UPTD PPA KabKota'!$C$5:$C$513,FALSE))</f>
        <v>v</v>
      </c>
      <c r="CP14" s="218" t="str">
        <f t="array" ref="CP14">INDEX('UPTD PPA KabKota'!AY$5:AY$513,MATCH($D14,'UPTD PPA KabKota'!$C$5:$C$513,FALSE))</f>
        <v/>
      </c>
      <c r="CQ14" s="209" t="str">
        <f>IFERROR(__xludf.DUMMYFUNCTION("IF(ISBLANK($K14),"""",IF(REGEXMATCH($K14,""Peraturan""),""Ada"",IF(REGEXMATCH($K14,""Rekomendasi""),""Tidak Ada"", $K14)))
"),"Ada")</f>
        <v>Ada</v>
      </c>
      <c r="CR14" s="209" t="str">
        <f t="array" ref="CR14">index('UPTD PPA KabKota'!$BI$5:$BI$513,match($D14,'UPTD PPA KabKota'!$C$5:$C$513,false))</f>
        <v>Ada</v>
      </c>
      <c r="CS14" s="314" t="str">
        <f t="shared" si="2"/>
        <v>Ada</v>
      </c>
    </row>
    <row r="15">
      <c r="A15" s="310">
        <v>13.0</v>
      </c>
      <c r="B15" s="310">
        <v>12.0</v>
      </c>
      <c r="C15" s="311" t="s">
        <v>8</v>
      </c>
      <c r="D15" s="312" t="s">
        <v>735</v>
      </c>
      <c r="E15" s="313"/>
      <c r="F15" s="218" t="str">
        <f t="array" ref="F15">INDEX('Ortala-KabKota'!F$2:F$415,MATCH($D15,'Ortala-KabKota'!$E$2:$E$415,FALSE))</f>
        <v>#N/A</v>
      </c>
      <c r="G15" s="218" t="str">
        <f t="array" ref="G15">INDEX('Ortala-KabKota'!G$2:G$415,MATCH($D15,'Ortala-KabKota'!$E$2:$E$415,FALSE))</f>
        <v>#N/A</v>
      </c>
      <c r="H15" s="218" t="str">
        <f t="array" ref="H15">INDEX('Ortala-KabKota'!H$2:H$415,MATCH($D15,'Ortala-KabKota'!$E$2:$E$415,FALSE))</f>
        <v>#N/A</v>
      </c>
      <c r="I15" s="218" t="str">
        <f t="array" ref="I15">INDEX('Ortala-KabKota'!I$2:I$415,MATCH($D15,'Ortala-KabKota'!$E$2:$E$415,FALSE))</f>
        <v>#N/A</v>
      </c>
      <c r="J15" s="218" t="str">
        <f t="array" ref="J15">INDEX('Ortala-KabKota'!J$2:J$415,MATCH($D15,'Ortala-KabKota'!$E$2:$E$415,FALSE))</f>
        <v>#N/A</v>
      </c>
      <c r="K15" s="218" t="str">
        <f t="array" ref="K15">INDEX('Ortala-KabKota'!K$2:K$415,MATCH($D15,'Ortala-KabKota'!$E$2:$E$415,FALSE))</f>
        <v>#N/A</v>
      </c>
      <c r="L15" s="218" t="str">
        <f t="array" ref="L15">INDEX('Ortala-KabKota'!L$2:L$415,MATCH($D15,'Ortala-KabKota'!$E$2:$E$415,FALSE))</f>
        <v>#N/A</v>
      </c>
      <c r="M15" s="218" t="str">
        <f t="array" ref="M15">INDEX('Ortala-KabKota'!M$2:M$415,MATCH($D15,'Ortala-KabKota'!$E$2:$E$415,FALSE))</f>
        <v>#N/A</v>
      </c>
      <c r="N15" s="218" t="str">
        <f t="array" ref="N15">INDEX('Ortala-KabKota'!N$2:N$415,MATCH($D15,'Ortala-KabKota'!$E$2:$E$415,FALSE))</f>
        <v>#N/A</v>
      </c>
      <c r="O15" s="218" t="str">
        <f t="array" ref="O15">INDEX('Ortala-KabKota'!O$2:O$415,MATCH($D15,'Ortala-KabKota'!$E$2:$E$415,FALSE))</f>
        <v>#N/A</v>
      </c>
      <c r="P15" s="218" t="str">
        <f t="array" ref="P15">INDEX('Ortala-KabKota'!P$2:P$415,MATCH($D15,'Ortala-KabKota'!$E$2:$E$415,FALSE))</f>
        <v>#N/A</v>
      </c>
      <c r="Q15" s="218" t="str">
        <f t="array" ref="Q15">INDEX('Ortala-KabKota'!Q$2:Q$415,MATCH($D15,'Ortala-KabKota'!$E$2:$E$415,FALSE))</f>
        <v>#N/A</v>
      </c>
      <c r="R15" s="218" t="str">
        <f t="array" ref="R15">INDEX('Ortala-KabKota'!R$2:R$415,MATCH($D15,'Ortala-KabKota'!$E$2:$E$415,FALSE))</f>
        <v>#N/A</v>
      </c>
      <c r="S15" s="218" t="str">
        <f t="array" ref="S15">INDEX('Ortala-KabKota'!S$2:S$415,MATCH($D15,'Ortala-KabKota'!$E$2:$E$415,FALSE))</f>
        <v>#N/A</v>
      </c>
      <c r="T15" s="218" t="str">
        <f t="array" ref="T15">INDEX('Ortala-KabKota'!T$2:T$415,MATCH($D15,'Ortala-KabKota'!$E$2:$E$415,FALSE))</f>
        <v>#N/A</v>
      </c>
      <c r="U15" s="218" t="str">
        <f t="array" ref="U15">INDEX('Ortala-KabKota'!U$2:U$415,MATCH($D15,'Ortala-KabKota'!$E$2:$E$415,FALSE))</f>
        <v>#N/A</v>
      </c>
      <c r="V15" s="218" t="str">
        <f t="array" ref="V15">INDEX('Ortala-KabKota'!V$2:V$415,MATCH($D15,'Ortala-KabKota'!$E$2:$E$415,FALSE))</f>
        <v>#N/A</v>
      </c>
      <c r="W15" s="218" t="str">
        <f t="array" ref="W15">INDEX('Ortala-KabKota'!W$2:W$415,MATCH($D15,'Ortala-KabKota'!$E$2:$E$415,FALSE))</f>
        <v>#N/A</v>
      </c>
      <c r="X15" s="218" t="str">
        <f t="array" ref="X15">INDEX('Ortala-KabKota'!X$2:X$415,MATCH($D15,'Ortala-KabKota'!$E$2:$E$415,FALSE))</f>
        <v>#N/A</v>
      </c>
      <c r="Y15" s="218" t="str">
        <f t="array" ref="Y15">INDEX('Ortala-KabKota'!Y$2:Y$415,MATCH($D15,'Ortala-KabKota'!$E$2:$E$415,FALSE))</f>
        <v>#N/A</v>
      </c>
      <c r="Z15" s="218" t="str">
        <f t="array" ref="Z15">INDEX('Ortala-KabKota'!Z$2:Z$415,MATCH($D15,'Ortala-KabKota'!$E$2:$E$415,FALSE))</f>
        <v>#N/A</v>
      </c>
      <c r="AA15" s="218" t="str">
        <f t="array" ref="AA15">INDEX('Ortala-KabKota'!AA$2:AA$415,MATCH($D15,'Ortala-KabKota'!$E$2:$E$415,FALSE))</f>
        <v>#N/A</v>
      </c>
      <c r="AB15" s="218" t="str">
        <f t="array" ref="AB15">INDEX('Ortala-KabKota'!AB$2:AB$415,MATCH($D15,'Ortala-KabKota'!$E$2:$E$415,FALSE))</f>
        <v>#N/A</v>
      </c>
      <c r="AC15" s="218" t="str">
        <f t="array" ref="AC15">INDEX('Ortala-KabKota'!AC$2:AC$415,MATCH($D15,'Ortala-KabKota'!$E$2:$E$415,FALSE))</f>
        <v>#N/A</v>
      </c>
      <c r="AD15" s="218" t="str">
        <f t="array" ref="AD15">INDEX('Ortala-KabKota'!AD$2:AD$415,MATCH($D15,'Ortala-KabKota'!$E$2:$E$415,FALSE))</f>
        <v>#N/A</v>
      </c>
      <c r="AE15" s="218" t="str">
        <f t="array" ref="AE15">INDEX('Ortala-KabKota'!AE$2:AE$415,MATCH($D15,'Ortala-KabKota'!$E$2:$E$415,FALSE))</f>
        <v>#N/A</v>
      </c>
      <c r="AF15" s="218" t="str">
        <f t="array" ref="AF15">INDEX('Ortala-KabKota'!AF$2:AF$415,MATCH($D15,'Ortala-KabKota'!$E$2:$E$415,FALSE))</f>
        <v>#N/A</v>
      </c>
      <c r="AG15" s="218" t="str">
        <f t="array" ref="AG15">INDEX('Ortala-KabKota'!AG$2:AG$415,MATCH($D15,'Ortala-KabKota'!$E$2:$E$415,FALSE))</f>
        <v>#N/A</v>
      </c>
      <c r="AH15" s="218" t="str">
        <f t="array" ref="AH15">INDEX('Ortala-KabKota'!AH$2:AH$415,MATCH($D15,'Ortala-KabKota'!$E$2:$E$415,FALSE))</f>
        <v>#N/A</v>
      </c>
      <c r="AI15" s="218" t="str">
        <f t="array" ref="AI15">INDEX('Ortala-KabKota'!AI$2:AI$415,MATCH($D15,'Ortala-KabKota'!$E$2:$E$415,FALSE))</f>
        <v>#N/A</v>
      </c>
      <c r="AJ15" s="218" t="str">
        <f t="array" ref="AJ15">INDEX('Ortala-KabKota'!AJ$2:AJ$415,MATCH($D15,'Ortala-KabKota'!$E$2:$E$415,FALSE))</f>
        <v>#N/A</v>
      </c>
      <c r="AK15" s="218" t="str">
        <f t="array" ref="AK15">INDEX('Ortala-KabKota'!AK$2:AK$415,MATCH($D15,'Ortala-KabKota'!$E$2:$E$415,FALSE))</f>
        <v>#N/A</v>
      </c>
      <c r="AL15" s="218" t="str">
        <f t="array" ref="AL15">INDEX('Ortala-KabKota'!AL$2:AL$415,MATCH($D15,'Ortala-KabKota'!$E$2:$E$415,FALSE))</f>
        <v>#N/A</v>
      </c>
      <c r="AM15" s="218" t="str">
        <f t="array" ref="AM15">INDEX('Ortala-KabKota'!AM$2:AM$415,MATCH($D15,'Ortala-KabKota'!$E$2:$E$415,FALSE))</f>
        <v>#N/A</v>
      </c>
      <c r="AN15" s="218" t="str">
        <f t="array" ref="AN15">INDEX('Ortala-KabKota'!AN$2:AN$415,MATCH($D15,'Ortala-KabKota'!$E$2:$E$415,FALSE))</f>
        <v>#N/A</v>
      </c>
      <c r="AO15" s="218" t="str">
        <f t="array" ref="AO15">INDEX('Ortala-KabKota'!AO$2:AO$415,MATCH($D15,'Ortala-KabKota'!$E$2:$E$415,FALSE))</f>
        <v>#N/A</v>
      </c>
      <c r="AP15" s="218" t="str">
        <f t="array" ref="AP15">INDEX('Ortala-KabKota'!AP$2:AP$415,MATCH($D15,'Ortala-KabKota'!$E$2:$E$415,FALSE))</f>
        <v>#N/A</v>
      </c>
      <c r="AQ15" s="218" t="str">
        <f t="array" ref="AQ15">INDEX('Ortala-KabKota'!AQ$2:AQ$415,MATCH($D15,'Ortala-KabKota'!$E$2:$E$415,FALSE))</f>
        <v>#N/A</v>
      </c>
      <c r="AR15" s="218" t="str">
        <f t="array" ref="AR15">INDEX('Ortala-KabKota'!AR$2:AR$415,MATCH($D15,'Ortala-KabKota'!$E$2:$E$415,FALSE))</f>
        <v>#N/A</v>
      </c>
      <c r="AS15" s="218" t="str">
        <f t="array" ref="AS15">INDEX('Ortala-KabKota'!AS$2:AS$415,MATCH($D15,'Ortala-KabKota'!$E$2:$E$415,FALSE))</f>
        <v>#N/A</v>
      </c>
      <c r="AT15" s="218" t="str">
        <f t="array" ref="AT15">INDEX('Ortala-KabKota'!AT$2:AT$415,MATCH($D15,'Ortala-KabKota'!$E$2:$E$415,FALSE))</f>
        <v>#N/A</v>
      </c>
      <c r="AU15" s="218" t="str">
        <f t="array" ref="AU15">INDEX('UPTD PPA KabKota'!D$5:D$513,MATCH($D15,'UPTD PPA KabKota'!$C$5:$C$513,FALSE))</f>
        <v/>
      </c>
      <c r="AV15" s="218" t="str">
        <f t="array" ref="AV15">INDEX('UPTD PPA KabKota'!E$5:E$513,MATCH($D15,'UPTD PPA KabKota'!$C$5:$C$513,FALSE))</f>
        <v/>
      </c>
      <c r="AW15" s="218" t="str">
        <f t="array" ref="AW15">INDEX('UPTD PPA KabKota'!F$5:F$513,MATCH($D15,'UPTD PPA KabKota'!$C$5:$C$513,FALSE))</f>
        <v/>
      </c>
      <c r="AX15" s="218" t="str">
        <f t="array" ref="AX15">INDEX('UPTD PPA KabKota'!G$5:G$513,MATCH($D15,'UPTD PPA KabKota'!$C$5:$C$513,FALSE))</f>
        <v/>
      </c>
      <c r="AY15" s="218" t="str">
        <f t="array" ref="AY15">INDEX('UPTD PPA KabKota'!H$5:H$513,MATCH($D15,'UPTD PPA KabKota'!$C$5:$C$513,FALSE))</f>
        <v/>
      </c>
      <c r="AZ15" s="218" t="str">
        <f t="array" ref="AZ15">INDEX('UPTD PPA KabKota'!I$5:I$513,MATCH($D15,'UPTD PPA KabKota'!$C$5:$C$513,FALSE))</f>
        <v/>
      </c>
      <c r="BA15" s="218" t="str">
        <f t="array" ref="BA15">INDEX('UPTD PPA KabKota'!J$5:J$513,MATCH($D15,'UPTD PPA KabKota'!$C$5:$C$513,FALSE))</f>
        <v/>
      </c>
      <c r="BB15" s="218" t="str">
        <f t="array" ref="BB15">INDEX('UPTD PPA KabKota'!K$5:K$513,MATCH($D15,'UPTD PPA KabKota'!$C$5:$C$513,FALSE))</f>
        <v/>
      </c>
      <c r="BC15" s="218" t="str">
        <f t="array" ref="BC15">INDEX('UPTD PPA KabKota'!L$5:L$513,MATCH($D15,'UPTD PPA KabKota'!$C$5:$C$513,FALSE))</f>
        <v/>
      </c>
      <c r="BD15" s="218" t="str">
        <f t="array" ref="BD15">INDEX('UPTD PPA KabKota'!M$5:M$513,MATCH($D15,'UPTD PPA KabKota'!$C$5:$C$513,FALSE))</f>
        <v/>
      </c>
      <c r="BE15" s="218" t="str">
        <f t="array" ref="BE15">INDEX('UPTD PPA KabKota'!N$5:N$513,MATCH($D15,'UPTD PPA KabKota'!$C$5:$C$513,FALSE))</f>
        <v/>
      </c>
      <c r="BF15" s="218" t="str">
        <f t="array" ref="BF15">INDEX('UPTD PPA KabKota'!O$5:O$513,MATCH($D15,'UPTD PPA KabKota'!$C$5:$C$513,FALSE))</f>
        <v/>
      </c>
      <c r="BG15" s="218" t="str">
        <f t="array" ref="BG15">INDEX('UPTD PPA KabKota'!P$5:P$513,MATCH($D15,'UPTD PPA KabKota'!$C$5:$C$513,FALSE))</f>
        <v/>
      </c>
      <c r="BH15" s="218" t="str">
        <f t="array" ref="BH15">INDEX('UPTD PPA KabKota'!Q$5:Q$513,MATCH($D15,'UPTD PPA KabKota'!$C$5:$C$513,FALSE))</f>
        <v/>
      </c>
      <c r="BI15" s="218" t="str">
        <f t="array" ref="BI15">INDEX('UPTD PPA KabKota'!R$5:R$513,MATCH($D15,'UPTD PPA KabKota'!$C$5:$C$513,FALSE))</f>
        <v/>
      </c>
      <c r="BJ15" s="218" t="str">
        <f t="array" ref="BJ15">INDEX('UPTD PPA KabKota'!S$5:S$513,MATCH($D15,'UPTD PPA KabKota'!$C$5:$C$513,FALSE))</f>
        <v/>
      </c>
      <c r="BK15" s="218" t="str">
        <f t="array" ref="BK15">INDEX('UPTD PPA KabKota'!T$5:T$513,MATCH($D15,'UPTD PPA KabKota'!$C$5:$C$513,FALSE))</f>
        <v/>
      </c>
      <c r="BL15" s="218" t="str">
        <f t="array" ref="BL15">INDEX('UPTD PPA KabKota'!U$5:U$513,MATCH($D15,'UPTD PPA KabKota'!$C$5:$C$513,FALSE))</f>
        <v/>
      </c>
      <c r="BM15" s="218" t="str">
        <f t="array" ref="BM15">INDEX('UPTD PPA KabKota'!V$5:V$513,MATCH($D15,'UPTD PPA KabKota'!$C$5:$C$513,FALSE))</f>
        <v/>
      </c>
      <c r="BN15" s="218" t="str">
        <f t="array" ref="BN15">INDEX('UPTD PPA KabKota'!W$5:W$513,MATCH($D15,'UPTD PPA KabKota'!$C$5:$C$513,FALSE))</f>
        <v/>
      </c>
      <c r="BO15" s="218" t="str">
        <f t="array" ref="BO15">INDEX('UPTD PPA KabKota'!X$5:X$513,MATCH($D15,'UPTD PPA KabKota'!$C$5:$C$513,FALSE))</f>
        <v/>
      </c>
      <c r="BP15" s="218" t="str">
        <f t="array" ref="BP15">INDEX('UPTD PPA KabKota'!Y$5:Y$513,MATCH($D15,'UPTD PPA KabKota'!$C$5:$C$513,FALSE))</f>
        <v/>
      </c>
      <c r="BQ15" s="218" t="str">
        <f t="array" ref="BQ15">INDEX('UPTD PPA KabKota'!Z$5:Z$513,MATCH($D15,'UPTD PPA KabKota'!$C$5:$C$513,FALSE))</f>
        <v/>
      </c>
      <c r="BR15" s="218" t="str">
        <f t="array" ref="BR15">INDEX('UPTD PPA KabKota'!AA$5:AA$513,MATCH($D15,'UPTD PPA KabKota'!$C$5:$C$513,FALSE))</f>
        <v/>
      </c>
      <c r="BS15" s="218" t="str">
        <f t="array" ref="BS15">INDEX('UPTD PPA KabKota'!AB$5:AB$513,MATCH($D15,'UPTD PPA KabKota'!$C$5:$C$513,FALSE))</f>
        <v/>
      </c>
      <c r="BT15" s="218" t="str">
        <f t="array" ref="BT15">INDEX('UPTD PPA KabKota'!AC$5:AC$513,MATCH($D15,'UPTD PPA KabKota'!$C$5:$C$513,FALSE))</f>
        <v/>
      </c>
      <c r="BU15" s="218" t="str">
        <f t="array" ref="BU15">INDEX('UPTD PPA KabKota'!AD$5:AD$513,MATCH($D15,'UPTD PPA KabKota'!$C$5:$C$513,FALSE))</f>
        <v/>
      </c>
      <c r="BV15" s="218" t="str">
        <f t="array" ref="BV15">INDEX('UPTD PPA KabKota'!AE$5:AE$513,MATCH($D15,'UPTD PPA KabKota'!$C$5:$C$513,FALSE))</f>
        <v/>
      </c>
      <c r="BW15" s="218" t="str">
        <f t="array" ref="BW15">INDEX('UPTD PPA KabKota'!AF$5:AF$513,MATCH($D15,'UPTD PPA KabKota'!$C$5:$C$513,FALSE))</f>
        <v/>
      </c>
      <c r="BX15" s="218" t="str">
        <f t="array" ref="BX15">INDEX('UPTD PPA KabKota'!AG$5:AG$513,MATCH($D15,'UPTD PPA KabKota'!$C$5:$C$513,FALSE))</f>
        <v/>
      </c>
      <c r="BY15" s="218" t="str">
        <f t="array" ref="BY15">INDEX('UPTD PPA KabKota'!AH$5:AH$513,MATCH($D15,'UPTD PPA KabKota'!$C$5:$C$513,FALSE))</f>
        <v/>
      </c>
      <c r="BZ15" s="218" t="str">
        <f t="array" ref="BZ15">INDEX('UPTD PPA KabKota'!AI$5:AI$513,MATCH($D15,'UPTD PPA KabKota'!$C$5:$C$513,FALSE))</f>
        <v/>
      </c>
      <c r="CA15" s="218" t="str">
        <f t="array" ref="CA15">INDEX('UPTD PPA KabKota'!AJ$5:AJ$513,MATCH($D15,'UPTD PPA KabKota'!$C$5:$C$513,FALSE))</f>
        <v/>
      </c>
      <c r="CB15" s="218" t="str">
        <f t="array" ref="CB15">INDEX('UPTD PPA KabKota'!AK$5:AK$513,MATCH($D15,'UPTD PPA KabKota'!$C$5:$C$513,FALSE))</f>
        <v/>
      </c>
      <c r="CC15" s="218" t="str">
        <f t="array" ref="CC15">INDEX('UPTD PPA KabKota'!AL$5:AL$513,MATCH($D15,'UPTD PPA KabKota'!$C$5:$C$513,FALSE))</f>
        <v/>
      </c>
      <c r="CD15" s="218" t="str">
        <f t="array" ref="CD15">INDEX('UPTD PPA KabKota'!AM$5:AM$513,MATCH($D15,'UPTD PPA KabKota'!$C$5:$C$513,FALSE))</f>
        <v/>
      </c>
      <c r="CE15" s="218" t="str">
        <f t="array" ref="CE15">INDEX('UPTD PPA KabKota'!AN$5:AN$513,MATCH($D15,'UPTD PPA KabKota'!$C$5:$C$513,FALSE))</f>
        <v/>
      </c>
      <c r="CF15" s="218" t="str">
        <f t="array" ref="CF15">INDEX('UPTD PPA KabKota'!AO$5:AO$513,MATCH($D15,'UPTD PPA KabKota'!$C$5:$C$513,FALSE))</f>
        <v/>
      </c>
      <c r="CG15" s="218" t="str">
        <f t="array" ref="CG15">INDEX('UPTD PPA KabKota'!AP$5:AP$513,MATCH($D15,'UPTD PPA KabKota'!$C$5:$C$513,FALSE))</f>
        <v/>
      </c>
      <c r="CH15" s="218" t="str">
        <f t="array" ref="CH15">INDEX('UPTD PPA KabKota'!AQ$5:AQ$513,MATCH($D15,'UPTD PPA KabKota'!$C$5:$C$513,FALSE))</f>
        <v/>
      </c>
      <c r="CI15" s="218" t="str">
        <f t="array" ref="CI15">INDEX('UPTD PPA KabKota'!AR$5:AR$513,MATCH($D15,'UPTD PPA KabKota'!$C$5:$C$513,FALSE))</f>
        <v/>
      </c>
      <c r="CJ15" s="218" t="str">
        <f t="array" ref="CJ15">INDEX('UPTD PPA KabKota'!AS$5:AS$513,MATCH($D15,'UPTD PPA KabKota'!$C$5:$C$513,FALSE))</f>
        <v/>
      </c>
      <c r="CK15" s="218" t="str">
        <f t="array" ref="CK15">INDEX('UPTD PPA KabKota'!AT$5:AT$513,MATCH($D15,'UPTD PPA KabKota'!$C$5:$C$513,FALSE))</f>
        <v/>
      </c>
      <c r="CL15" s="218" t="str">
        <f t="array" ref="CL15">INDEX('UPTD PPA KabKota'!AU$5:AU$513,MATCH($D15,'UPTD PPA KabKota'!$C$5:$C$513,FALSE))</f>
        <v/>
      </c>
      <c r="CM15" s="218" t="str">
        <f t="array" ref="CM15">INDEX('UPTD PPA KabKota'!AV$5:AV$513,MATCH($D15,'UPTD PPA KabKota'!$C$5:$C$513,FALSE))</f>
        <v/>
      </c>
      <c r="CN15" s="218" t="str">
        <f t="array" ref="CN15">INDEX('UPTD PPA KabKota'!AW$5:AW$513,MATCH($D15,'UPTD PPA KabKota'!$C$5:$C$513,FALSE))</f>
        <v/>
      </c>
      <c r="CO15" s="218" t="str">
        <f t="array" ref="CO15">INDEX('UPTD PPA KabKota'!AX$5:AX$513,MATCH($D15,'UPTD PPA KabKota'!$C$5:$C$513,FALSE))</f>
        <v/>
      </c>
      <c r="CP15" s="218" t="str">
        <f t="array" ref="CP15">INDEX('UPTD PPA KabKota'!AY$5:AY$513,MATCH($D15,'UPTD PPA KabKota'!$C$5:$C$513,FALSE))</f>
        <v/>
      </c>
      <c r="CQ15" s="209" t="str">
        <f>IFERROR(__xludf.DUMMYFUNCTION("IF(ISBLANK($K15),"""",IF(REGEXMATCH($K15,""Peraturan""),""Ada"",IF(REGEXMATCH($K15,""Rekomendasi""),""Tidak Ada"", $K15)))
"),"#N/A")</f>
        <v>#N/A</v>
      </c>
      <c r="CR15" s="209" t="str">
        <f t="array" ref="CR15">index('UPTD PPA KabKota'!$BI$5:$BI$513,match($D15,'UPTD PPA KabKota'!$C$5:$C$513,false))</f>
        <v>Tidak Ada</v>
      </c>
      <c r="CS15" s="314" t="str">
        <f t="shared" si="2"/>
        <v>#N/A</v>
      </c>
    </row>
    <row r="16">
      <c r="A16" s="310">
        <v>14.0</v>
      </c>
      <c r="B16" s="310">
        <v>13.0</v>
      </c>
      <c r="C16" s="311" t="s">
        <v>8</v>
      </c>
      <c r="D16" s="312" t="s">
        <v>721</v>
      </c>
      <c r="E16" s="315">
        <v>45689.0</v>
      </c>
      <c r="F16" s="218" t="str">
        <f t="array" ref="F16">INDEX('Ortala-KabKota'!F$2:F$415,MATCH($D16,'Ortala-KabKota'!$E$2:$E$415,FALSE))</f>
        <v/>
      </c>
      <c r="G16" s="218" t="str">
        <f t="array" ref="G16">INDEX('Ortala-KabKota'!G$2:G$415,MATCH($D16,'Ortala-KabKota'!$E$2:$E$415,FALSE))</f>
        <v/>
      </c>
      <c r="H16" s="218" t="str">
        <f t="array" ref="H16">INDEX('Ortala-KabKota'!H$2:H$415,MATCH($D16,'Ortala-KabKota'!$E$2:$E$415,FALSE))</f>
        <v/>
      </c>
      <c r="I16" s="218" t="str">
        <f t="array" ref="I16">INDEX('Ortala-KabKota'!I$2:I$415,MATCH($D16,'Ortala-KabKota'!$E$2:$E$415,FALSE))</f>
        <v/>
      </c>
      <c r="J16" s="218" t="str">
        <f t="array" ref="J16">INDEX('Ortala-KabKota'!J$2:J$415,MATCH($D16,'Ortala-KabKota'!$E$2:$E$415,FALSE))</f>
        <v>UPTD PPA</v>
      </c>
      <c r="K16" s="218" t="str">
        <f t="array" ref="K16">INDEX('Ortala-KabKota'!K$2:K$415,MATCH($D16,'Ortala-KabKota'!$E$2:$E$415,FALSE))</f>
        <v>Peraturan Bupati Gayo Lues Nomor 11 Tahun 2023</v>
      </c>
      <c r="L16" s="218">
        <f t="array" ref="L16">INDEX('Ortala-KabKota'!L$2:L$415,MATCH($D16,'Ortala-KabKota'!$E$2:$E$415,FALSE))</f>
        <v>2023</v>
      </c>
      <c r="M16" s="218" t="str">
        <f t="array" ref="M16">INDEX('Ortala-KabKota'!M$2:M$415,MATCH($D16,'Ortala-KabKota'!$E$2:$E$415,FALSE))</f>
        <v>A</v>
      </c>
      <c r="N16" s="218" t="str">
        <f t="array" ref="N16">INDEX('Ortala-KabKota'!N$2:N$415,MATCH($D16,'Ortala-KabKota'!$E$2:$E$415,FALSE))</f>
        <v>Sahuri/ +62 853-6100-7215 (plh)</v>
      </c>
      <c r="O16" s="218" t="str">
        <f t="array" ref="O16">INDEX('Ortala-KabKota'!O$2:O$415,MATCH($D16,'Ortala-KabKota'!$E$2:$E$415,FALSE))</f>
        <v/>
      </c>
      <c r="P16" s="218" t="str">
        <f t="array" ref="P16">INDEX('Ortala-KabKota'!P$2:P$415,MATCH($D16,'Ortala-KabKota'!$E$2:$E$415,FALSE))</f>
        <v/>
      </c>
      <c r="Q16" s="218" t="str">
        <f t="array" ref="Q16">INDEX('Ortala-KabKota'!Q$2:Q$415,MATCH($D16,'Ortala-KabKota'!$E$2:$E$415,FALSE))</f>
        <v/>
      </c>
      <c r="R16" s="218" t="str">
        <f t="array" ref="R16">INDEX('Ortala-KabKota'!R$2:R$415,MATCH($D16,'Ortala-KabKota'!$E$2:$E$415,FALSE))</f>
        <v/>
      </c>
      <c r="S16" s="218" t="str">
        <f t="array" ref="S16">INDEX('Ortala-KabKota'!S$2:S$415,MATCH($D16,'Ortala-KabKota'!$E$2:$E$415,FALSE))</f>
        <v/>
      </c>
      <c r="T16" s="218" t="str">
        <f t="array" ref="T16">INDEX('Ortala-KabKota'!T$2:T$415,MATCH($D16,'Ortala-KabKota'!$E$2:$E$415,FALSE))</f>
        <v/>
      </c>
      <c r="U16" s="218" t="str">
        <f t="array" ref="U16">INDEX('Ortala-KabKota'!U$2:U$415,MATCH($D16,'Ortala-KabKota'!$E$2:$E$415,FALSE))</f>
        <v/>
      </c>
      <c r="V16" s="218" t="str">
        <f t="array" ref="V16">INDEX('Ortala-KabKota'!V$2:V$415,MATCH($D16,'Ortala-KabKota'!$E$2:$E$415,FALSE))</f>
        <v/>
      </c>
      <c r="W16" s="218" t="str">
        <f t="array" ref="W16">INDEX('Ortala-KabKota'!W$2:W$415,MATCH($D16,'Ortala-KabKota'!$E$2:$E$415,FALSE))</f>
        <v/>
      </c>
      <c r="X16" s="218" t="str">
        <f t="array" ref="X16">INDEX('Ortala-KabKota'!X$2:X$415,MATCH($D16,'Ortala-KabKota'!$E$2:$E$415,FALSE))</f>
        <v/>
      </c>
      <c r="Y16" s="218" t="str">
        <f t="array" ref="Y16">INDEX('Ortala-KabKota'!Y$2:Y$415,MATCH($D16,'Ortala-KabKota'!$E$2:$E$415,FALSE))</f>
        <v/>
      </c>
      <c r="Z16" s="218" t="str">
        <f t="array" ref="Z16">INDEX('Ortala-KabKota'!Z$2:Z$415,MATCH($D16,'Ortala-KabKota'!$E$2:$E$415,FALSE))</f>
        <v/>
      </c>
      <c r="AA16" s="218" t="str">
        <f t="array" ref="AA16">INDEX('Ortala-KabKota'!AA$2:AA$415,MATCH($D16,'Ortala-KabKota'!$E$2:$E$415,FALSE))</f>
        <v/>
      </c>
      <c r="AB16" s="218" t="str">
        <f t="array" ref="AB16">INDEX('Ortala-KabKota'!AB$2:AB$415,MATCH($D16,'Ortala-KabKota'!$E$2:$E$415,FALSE))</f>
        <v/>
      </c>
      <c r="AC16" s="218" t="str">
        <f t="array" ref="AC16">INDEX('Ortala-KabKota'!AC$2:AC$415,MATCH($D16,'Ortala-KabKota'!$E$2:$E$415,FALSE))</f>
        <v/>
      </c>
      <c r="AD16" s="218" t="str">
        <f t="array" ref="AD16">INDEX('Ortala-KabKota'!AD$2:AD$415,MATCH($D16,'Ortala-KabKota'!$E$2:$E$415,FALSE))</f>
        <v/>
      </c>
      <c r="AE16" s="218" t="str">
        <f t="array" ref="AE16">INDEX('Ortala-KabKota'!AE$2:AE$415,MATCH($D16,'Ortala-KabKota'!$E$2:$E$415,FALSE))</f>
        <v/>
      </c>
      <c r="AF16" s="218" t="str">
        <f t="array" ref="AF16">INDEX('Ortala-KabKota'!AF$2:AF$415,MATCH($D16,'Ortala-KabKota'!$E$2:$E$415,FALSE))</f>
        <v/>
      </c>
      <c r="AG16" s="218" t="str">
        <f t="array" ref="AG16">INDEX('Ortala-KabKota'!AG$2:AG$415,MATCH($D16,'Ortala-KabKota'!$E$2:$E$415,FALSE))</f>
        <v/>
      </c>
      <c r="AH16" s="218" t="str">
        <f t="array" ref="AH16">INDEX('Ortala-KabKota'!AH$2:AH$415,MATCH($D16,'Ortala-KabKota'!$E$2:$E$415,FALSE))</f>
        <v/>
      </c>
      <c r="AI16" s="218" t="str">
        <f t="array" ref="AI16">INDEX('Ortala-KabKota'!AI$2:AI$415,MATCH($D16,'Ortala-KabKota'!$E$2:$E$415,FALSE))</f>
        <v/>
      </c>
      <c r="AJ16" s="218" t="str">
        <f t="array" ref="AJ16">INDEX('Ortala-KabKota'!AJ$2:AJ$415,MATCH($D16,'Ortala-KabKota'!$E$2:$E$415,FALSE))</f>
        <v/>
      </c>
      <c r="AK16" s="218" t="str">
        <f t="array" ref="AK16">INDEX('Ortala-KabKota'!AK$2:AK$415,MATCH($D16,'Ortala-KabKota'!$E$2:$E$415,FALSE))</f>
        <v/>
      </c>
      <c r="AL16" s="218" t="str">
        <f t="array" ref="AL16">INDEX('Ortala-KabKota'!AL$2:AL$415,MATCH($D16,'Ortala-KabKota'!$E$2:$E$415,FALSE))</f>
        <v/>
      </c>
      <c r="AM16" s="218" t="str">
        <f t="array" ref="AM16">INDEX('Ortala-KabKota'!AM$2:AM$415,MATCH($D16,'Ortala-KabKota'!$E$2:$E$415,FALSE))</f>
        <v/>
      </c>
      <c r="AN16" s="218" t="str">
        <f t="array" ref="AN16">INDEX('Ortala-KabKota'!AN$2:AN$415,MATCH($D16,'Ortala-KabKota'!$E$2:$E$415,FALSE))</f>
        <v/>
      </c>
      <c r="AO16" s="218" t="str">
        <f t="array" ref="AO16">INDEX('Ortala-KabKota'!AO$2:AO$415,MATCH($D16,'Ortala-KabKota'!$E$2:$E$415,FALSE))</f>
        <v/>
      </c>
      <c r="AP16" s="218" t="str">
        <f t="array" ref="AP16">INDEX('Ortala-KabKota'!AP$2:AP$415,MATCH($D16,'Ortala-KabKota'!$E$2:$E$415,FALSE))</f>
        <v/>
      </c>
      <c r="AQ16" s="218" t="str">
        <f t="array" ref="AQ16">INDEX('Ortala-KabKota'!AQ$2:AQ$415,MATCH($D16,'Ortala-KabKota'!$E$2:$E$415,FALSE))</f>
        <v/>
      </c>
      <c r="AR16" s="218" t="str">
        <f t="array" ref="AR16">INDEX('Ortala-KabKota'!AR$2:AR$415,MATCH($D16,'Ortala-KabKota'!$E$2:$E$415,FALSE))</f>
        <v/>
      </c>
      <c r="AS16" s="218" t="str">
        <f t="array" ref="AS16">INDEX('Ortala-KabKota'!AS$2:AS$415,MATCH($D16,'Ortala-KabKota'!$E$2:$E$415,FALSE))</f>
        <v/>
      </c>
      <c r="AT16" s="218" t="str">
        <f t="array" ref="AT16">INDEX('Ortala-KabKota'!AT$2:AT$415,MATCH($D16,'Ortala-KabKota'!$E$2:$E$415,FALSE))</f>
        <v/>
      </c>
      <c r="AU16" s="218" t="str">
        <f t="array" ref="AU16">INDEX('UPTD PPA KabKota'!D$5:D$513,MATCH($D16,'UPTD PPA KabKota'!$C$5:$C$513,FALSE))</f>
        <v/>
      </c>
      <c r="AV16" s="218" t="str">
        <f t="array" ref="AV16">INDEX('UPTD PPA KabKota'!E$5:E$513,MATCH($D16,'UPTD PPA KabKota'!$C$5:$C$513,FALSE))</f>
        <v/>
      </c>
      <c r="AW16" s="218" t="str">
        <f t="array" ref="AW16">INDEX('UPTD PPA KabKota'!F$5:F$513,MATCH($D16,'UPTD PPA KabKota'!$C$5:$C$513,FALSE))</f>
        <v/>
      </c>
      <c r="AX16" s="218" t="str">
        <f t="array" ref="AX16">INDEX('UPTD PPA KabKota'!G$5:G$513,MATCH($D16,'UPTD PPA KabKota'!$C$5:$C$513,FALSE))</f>
        <v/>
      </c>
      <c r="AY16" s="218" t="str">
        <f t="array" ref="AY16">INDEX('UPTD PPA KabKota'!H$5:H$513,MATCH($D16,'UPTD PPA KabKota'!$C$5:$C$513,FALSE))</f>
        <v/>
      </c>
      <c r="AZ16" s="218" t="str">
        <f t="array" ref="AZ16">INDEX('UPTD PPA KabKota'!I$5:I$513,MATCH($D16,'UPTD PPA KabKota'!$C$5:$C$513,FALSE))</f>
        <v>Peraturan Bupati Gayo Lues Nomor 11 Tahun 2023</v>
      </c>
      <c r="BA16" s="218">
        <f t="array" ref="BA16">INDEX('UPTD PPA KabKota'!J$5:J$513,MATCH($D16,'UPTD PPA KabKota'!$C$5:$C$513,FALSE))</f>
        <v>2023</v>
      </c>
      <c r="BB16" s="218" t="str">
        <f t="array" ref="BB16">INDEX('UPTD PPA KabKota'!K$5:K$513,MATCH($D16,'UPTD PPA KabKota'!$C$5:$C$513,FALSE))</f>
        <v>A</v>
      </c>
      <c r="BC16" s="218" t="str">
        <f t="array" ref="BC16">INDEX('UPTD PPA KabKota'!L$5:L$513,MATCH($D16,'UPTD PPA KabKota'!$C$5:$C$513,FALSE))</f>
        <v/>
      </c>
      <c r="BD16" s="218" t="str">
        <f t="array" ref="BD16">INDEX('UPTD PPA KabKota'!M$5:M$513,MATCH($D16,'UPTD PPA KabKota'!$C$5:$C$513,FALSE))</f>
        <v/>
      </c>
      <c r="BE16" s="218" t="str">
        <f t="array" ref="BE16">INDEX('UPTD PPA KabKota'!N$5:N$513,MATCH($D16,'UPTD PPA KabKota'!$C$5:$C$513,FALSE))</f>
        <v/>
      </c>
      <c r="BF16" s="218" t="str">
        <f t="array" ref="BF16">INDEX('UPTD PPA KabKota'!O$5:O$513,MATCH($D16,'UPTD PPA KabKota'!$C$5:$C$513,FALSE))</f>
        <v/>
      </c>
      <c r="BG16" s="218" t="str">
        <f t="array" ref="BG16">INDEX('UPTD PPA KabKota'!P$5:P$513,MATCH($D16,'UPTD PPA KabKota'!$C$5:$C$513,FALSE))</f>
        <v/>
      </c>
      <c r="BH16" s="218" t="str">
        <f t="array" ref="BH16">INDEX('UPTD PPA KabKota'!Q$5:Q$513,MATCH($D16,'UPTD PPA KabKota'!$C$5:$C$513,FALSE))</f>
        <v/>
      </c>
      <c r="BI16" s="218" t="str">
        <f t="array" ref="BI16">INDEX('UPTD PPA KabKota'!R$5:R$513,MATCH($D16,'UPTD PPA KabKota'!$C$5:$C$513,FALSE))</f>
        <v/>
      </c>
      <c r="BJ16" s="218" t="str">
        <f t="array" ref="BJ16">INDEX('UPTD PPA KabKota'!S$5:S$513,MATCH($D16,'UPTD PPA KabKota'!$C$5:$C$513,FALSE))</f>
        <v/>
      </c>
      <c r="BK16" s="218" t="str">
        <f t="array" ref="BK16">INDEX('UPTD PPA KabKota'!T$5:T$513,MATCH($D16,'UPTD PPA KabKota'!$C$5:$C$513,FALSE))</f>
        <v/>
      </c>
      <c r="BL16" s="218" t="str">
        <f t="array" ref="BL16">INDEX('UPTD PPA KabKota'!U$5:U$513,MATCH($D16,'UPTD PPA KabKota'!$C$5:$C$513,FALSE))</f>
        <v/>
      </c>
      <c r="BM16" s="218" t="str">
        <f t="array" ref="BM16">INDEX('UPTD PPA KabKota'!V$5:V$513,MATCH($D16,'UPTD PPA KabKota'!$C$5:$C$513,FALSE))</f>
        <v/>
      </c>
      <c r="BN16" s="218" t="str">
        <f t="array" ref="BN16">INDEX('UPTD PPA KabKota'!W$5:W$513,MATCH($D16,'UPTD PPA KabKota'!$C$5:$C$513,FALSE))</f>
        <v/>
      </c>
      <c r="BO16" s="218" t="str">
        <f t="array" ref="BO16">INDEX('UPTD PPA KabKota'!X$5:X$513,MATCH($D16,'UPTD PPA KabKota'!$C$5:$C$513,FALSE))</f>
        <v/>
      </c>
      <c r="BP16" s="218" t="str">
        <f t="array" ref="BP16">INDEX('UPTD PPA KabKota'!Y$5:Y$513,MATCH($D16,'UPTD PPA KabKota'!$C$5:$C$513,FALSE))</f>
        <v/>
      </c>
      <c r="BQ16" s="218" t="str">
        <f t="array" ref="BQ16">INDEX('UPTD PPA KabKota'!Z$5:Z$513,MATCH($D16,'UPTD PPA KabKota'!$C$5:$C$513,FALSE))</f>
        <v/>
      </c>
      <c r="BR16" s="218" t="str">
        <f t="array" ref="BR16">INDEX('UPTD PPA KabKota'!AA$5:AA$513,MATCH($D16,'UPTD PPA KabKota'!$C$5:$C$513,FALSE))</f>
        <v/>
      </c>
      <c r="BS16" s="218" t="str">
        <f t="array" ref="BS16">INDEX('UPTD PPA KabKota'!AB$5:AB$513,MATCH($D16,'UPTD PPA KabKota'!$C$5:$C$513,FALSE))</f>
        <v/>
      </c>
      <c r="BT16" s="218" t="str">
        <f t="array" ref="BT16">INDEX('UPTD PPA KabKota'!AC$5:AC$513,MATCH($D16,'UPTD PPA KabKota'!$C$5:$C$513,FALSE))</f>
        <v/>
      </c>
      <c r="BU16" s="218" t="str">
        <f t="array" ref="BU16">INDEX('UPTD PPA KabKota'!AD$5:AD$513,MATCH($D16,'UPTD PPA KabKota'!$C$5:$C$513,FALSE))</f>
        <v/>
      </c>
      <c r="BV16" s="218" t="str">
        <f t="array" ref="BV16">INDEX('UPTD PPA KabKota'!AE$5:AE$513,MATCH($D16,'UPTD PPA KabKota'!$C$5:$C$513,FALSE))</f>
        <v/>
      </c>
      <c r="BW16" s="218" t="str">
        <f t="array" ref="BW16">INDEX('UPTD PPA KabKota'!AF$5:AF$513,MATCH($D16,'UPTD PPA KabKota'!$C$5:$C$513,FALSE))</f>
        <v/>
      </c>
      <c r="BX16" s="218" t="str">
        <f t="array" ref="BX16">INDEX('UPTD PPA KabKota'!AG$5:AG$513,MATCH($D16,'UPTD PPA KabKota'!$C$5:$C$513,FALSE))</f>
        <v/>
      </c>
      <c r="BY16" s="218" t="str">
        <f t="array" ref="BY16">INDEX('UPTD PPA KabKota'!AH$5:AH$513,MATCH($D16,'UPTD PPA KabKota'!$C$5:$C$513,FALSE))</f>
        <v/>
      </c>
      <c r="BZ16" s="218" t="str">
        <f t="array" ref="BZ16">INDEX('UPTD PPA KabKota'!AI$5:AI$513,MATCH($D16,'UPTD PPA KabKota'!$C$5:$C$513,FALSE))</f>
        <v/>
      </c>
      <c r="CA16" s="218" t="str">
        <f t="array" ref="CA16">INDEX('UPTD PPA KabKota'!AJ$5:AJ$513,MATCH($D16,'UPTD PPA KabKota'!$C$5:$C$513,FALSE))</f>
        <v/>
      </c>
      <c r="CB16" s="218" t="str">
        <f t="array" ref="CB16">INDEX('UPTD PPA KabKota'!AK$5:AK$513,MATCH($D16,'UPTD PPA KabKota'!$C$5:$C$513,FALSE))</f>
        <v/>
      </c>
      <c r="CC16" s="218" t="str">
        <f t="array" ref="CC16">INDEX('UPTD PPA KabKota'!AL$5:AL$513,MATCH($D16,'UPTD PPA KabKota'!$C$5:$C$513,FALSE))</f>
        <v/>
      </c>
      <c r="CD16" s="218" t="str">
        <f t="array" ref="CD16">INDEX('UPTD PPA KabKota'!AM$5:AM$513,MATCH($D16,'UPTD PPA KabKota'!$C$5:$C$513,FALSE))</f>
        <v/>
      </c>
      <c r="CE16" s="218" t="str">
        <f t="array" ref="CE16">INDEX('UPTD PPA KabKota'!AN$5:AN$513,MATCH($D16,'UPTD PPA KabKota'!$C$5:$C$513,FALSE))</f>
        <v/>
      </c>
      <c r="CF16" s="218" t="str">
        <f t="array" ref="CF16">INDEX('UPTD PPA KabKota'!AO$5:AO$513,MATCH($D16,'UPTD PPA KabKota'!$C$5:$C$513,FALSE))</f>
        <v/>
      </c>
      <c r="CG16" s="218" t="str">
        <f t="array" ref="CG16">INDEX('UPTD PPA KabKota'!AP$5:AP$513,MATCH($D16,'UPTD PPA KabKota'!$C$5:$C$513,FALSE))</f>
        <v/>
      </c>
      <c r="CH16" s="218" t="str">
        <f t="array" ref="CH16">INDEX('UPTD PPA KabKota'!AQ$5:AQ$513,MATCH($D16,'UPTD PPA KabKota'!$C$5:$C$513,FALSE))</f>
        <v/>
      </c>
      <c r="CI16" s="218" t="str">
        <f t="array" ref="CI16">INDEX('UPTD PPA KabKota'!AR$5:AR$513,MATCH($D16,'UPTD PPA KabKota'!$C$5:$C$513,FALSE))</f>
        <v/>
      </c>
      <c r="CJ16" s="218" t="str">
        <f t="array" ref="CJ16">INDEX('UPTD PPA KabKota'!AS$5:AS$513,MATCH($D16,'UPTD PPA KabKota'!$C$5:$C$513,FALSE))</f>
        <v/>
      </c>
      <c r="CK16" s="218" t="str">
        <f t="array" ref="CK16">INDEX('UPTD PPA KabKota'!AT$5:AT$513,MATCH($D16,'UPTD PPA KabKota'!$C$5:$C$513,FALSE))</f>
        <v/>
      </c>
      <c r="CL16" s="218" t="str">
        <f t="array" ref="CL16">INDEX('UPTD PPA KabKota'!AU$5:AU$513,MATCH($D16,'UPTD PPA KabKota'!$C$5:$C$513,FALSE))</f>
        <v/>
      </c>
      <c r="CM16" s="218" t="str">
        <f t="array" ref="CM16">INDEX('UPTD PPA KabKota'!AV$5:AV$513,MATCH($D16,'UPTD PPA KabKota'!$C$5:$C$513,FALSE))</f>
        <v/>
      </c>
      <c r="CN16" s="218" t="str">
        <f t="array" ref="CN16">INDEX('UPTD PPA KabKota'!AW$5:AW$513,MATCH($D16,'UPTD PPA KabKota'!$C$5:$C$513,FALSE))</f>
        <v/>
      </c>
      <c r="CO16" s="218" t="str">
        <f t="array" ref="CO16">INDEX('UPTD PPA KabKota'!AX$5:AX$513,MATCH($D16,'UPTD PPA KabKota'!$C$5:$C$513,FALSE))</f>
        <v/>
      </c>
      <c r="CP16" s="218" t="str">
        <f t="array" ref="CP16">INDEX('UPTD PPA KabKota'!AY$5:AY$513,MATCH($D16,'UPTD PPA KabKota'!$C$5:$C$513,FALSE))</f>
        <v/>
      </c>
      <c r="CQ16" s="209" t="str">
        <f>IFERROR(__xludf.DUMMYFUNCTION("IF(ISBLANK($K16),"""",IF(REGEXMATCH($K16,""Peraturan""),""Ada"",IF(REGEXMATCH($K16,""Rekomendasi""),""Tidak Ada"", $K16)))
"),"Ada")</f>
        <v>Ada</v>
      </c>
      <c r="CR16" s="209" t="str">
        <f t="array" ref="CR16">index('UPTD PPA KabKota'!$BI$5:$BI$513,match($D16,'UPTD PPA KabKota'!$C$5:$C$513,false))</f>
        <v>Ada</v>
      </c>
      <c r="CS16" s="314" t="str">
        <f t="shared" si="2"/>
        <v>Ada</v>
      </c>
    </row>
    <row r="17">
      <c r="A17" s="310">
        <v>15.0</v>
      </c>
      <c r="B17" s="310">
        <v>14.0</v>
      </c>
      <c r="C17" s="311" t="s">
        <v>8</v>
      </c>
      <c r="D17" s="312" t="s">
        <v>749</v>
      </c>
      <c r="E17" s="313"/>
      <c r="F17" s="218" t="str">
        <f t="array" ref="F17">INDEX('Ortala-KabKota'!F$2:F$415,MATCH($D17,'Ortala-KabKota'!$E$2:$E$415,FALSE))</f>
        <v>#N/A</v>
      </c>
      <c r="G17" s="218" t="str">
        <f t="array" ref="G17">INDEX('Ortala-KabKota'!G$2:G$415,MATCH($D17,'Ortala-KabKota'!$E$2:$E$415,FALSE))</f>
        <v>#N/A</v>
      </c>
      <c r="H17" s="218" t="str">
        <f t="array" ref="H17">INDEX('Ortala-KabKota'!H$2:H$415,MATCH($D17,'Ortala-KabKota'!$E$2:$E$415,FALSE))</f>
        <v>#N/A</v>
      </c>
      <c r="I17" s="218" t="str">
        <f t="array" ref="I17">INDEX('Ortala-KabKota'!I$2:I$415,MATCH($D17,'Ortala-KabKota'!$E$2:$E$415,FALSE))</f>
        <v>#N/A</v>
      </c>
      <c r="J17" s="218" t="str">
        <f t="array" ref="J17">INDEX('Ortala-KabKota'!J$2:J$415,MATCH($D17,'Ortala-KabKota'!$E$2:$E$415,FALSE))</f>
        <v>#N/A</v>
      </c>
      <c r="K17" s="218" t="str">
        <f t="array" ref="K17">INDEX('Ortala-KabKota'!K$2:K$415,MATCH($D17,'Ortala-KabKota'!$E$2:$E$415,FALSE))</f>
        <v>#N/A</v>
      </c>
      <c r="L17" s="218" t="str">
        <f t="array" ref="L17">INDEX('Ortala-KabKota'!L$2:L$415,MATCH($D17,'Ortala-KabKota'!$E$2:$E$415,FALSE))</f>
        <v>#N/A</v>
      </c>
      <c r="M17" s="218" t="str">
        <f t="array" ref="M17">INDEX('Ortala-KabKota'!M$2:M$415,MATCH($D17,'Ortala-KabKota'!$E$2:$E$415,FALSE))</f>
        <v>#N/A</v>
      </c>
      <c r="N17" s="218" t="str">
        <f t="array" ref="N17">INDEX('Ortala-KabKota'!N$2:N$415,MATCH($D17,'Ortala-KabKota'!$E$2:$E$415,FALSE))</f>
        <v>#N/A</v>
      </c>
      <c r="O17" s="218" t="str">
        <f t="array" ref="O17">INDEX('Ortala-KabKota'!O$2:O$415,MATCH($D17,'Ortala-KabKota'!$E$2:$E$415,FALSE))</f>
        <v>#N/A</v>
      </c>
      <c r="P17" s="218" t="str">
        <f t="array" ref="P17">INDEX('Ortala-KabKota'!P$2:P$415,MATCH($D17,'Ortala-KabKota'!$E$2:$E$415,FALSE))</f>
        <v>#N/A</v>
      </c>
      <c r="Q17" s="218" t="str">
        <f t="array" ref="Q17">INDEX('Ortala-KabKota'!Q$2:Q$415,MATCH($D17,'Ortala-KabKota'!$E$2:$E$415,FALSE))</f>
        <v>#N/A</v>
      </c>
      <c r="R17" s="218" t="str">
        <f t="array" ref="R17">INDEX('Ortala-KabKota'!R$2:R$415,MATCH($D17,'Ortala-KabKota'!$E$2:$E$415,FALSE))</f>
        <v>#N/A</v>
      </c>
      <c r="S17" s="218" t="str">
        <f t="array" ref="S17">INDEX('Ortala-KabKota'!S$2:S$415,MATCH($D17,'Ortala-KabKota'!$E$2:$E$415,FALSE))</f>
        <v>#N/A</v>
      </c>
      <c r="T17" s="218" t="str">
        <f t="array" ref="T17">INDEX('Ortala-KabKota'!T$2:T$415,MATCH($D17,'Ortala-KabKota'!$E$2:$E$415,FALSE))</f>
        <v>#N/A</v>
      </c>
      <c r="U17" s="218" t="str">
        <f t="array" ref="U17">INDEX('Ortala-KabKota'!U$2:U$415,MATCH($D17,'Ortala-KabKota'!$E$2:$E$415,FALSE))</f>
        <v>#N/A</v>
      </c>
      <c r="V17" s="218" t="str">
        <f t="array" ref="V17">INDEX('Ortala-KabKota'!V$2:V$415,MATCH($D17,'Ortala-KabKota'!$E$2:$E$415,FALSE))</f>
        <v>#N/A</v>
      </c>
      <c r="W17" s="218" t="str">
        <f t="array" ref="W17">INDEX('Ortala-KabKota'!W$2:W$415,MATCH($D17,'Ortala-KabKota'!$E$2:$E$415,FALSE))</f>
        <v>#N/A</v>
      </c>
      <c r="X17" s="218" t="str">
        <f t="array" ref="X17">INDEX('Ortala-KabKota'!X$2:X$415,MATCH($D17,'Ortala-KabKota'!$E$2:$E$415,FALSE))</f>
        <v>#N/A</v>
      </c>
      <c r="Y17" s="218" t="str">
        <f t="array" ref="Y17">INDEX('Ortala-KabKota'!Y$2:Y$415,MATCH($D17,'Ortala-KabKota'!$E$2:$E$415,FALSE))</f>
        <v>#N/A</v>
      </c>
      <c r="Z17" s="218" t="str">
        <f t="array" ref="Z17">INDEX('Ortala-KabKota'!Z$2:Z$415,MATCH($D17,'Ortala-KabKota'!$E$2:$E$415,FALSE))</f>
        <v>#N/A</v>
      </c>
      <c r="AA17" s="218" t="str">
        <f t="array" ref="AA17">INDEX('Ortala-KabKota'!AA$2:AA$415,MATCH($D17,'Ortala-KabKota'!$E$2:$E$415,FALSE))</f>
        <v>#N/A</v>
      </c>
      <c r="AB17" s="218" t="str">
        <f t="array" ref="AB17">INDEX('Ortala-KabKota'!AB$2:AB$415,MATCH($D17,'Ortala-KabKota'!$E$2:$E$415,FALSE))</f>
        <v>#N/A</v>
      </c>
      <c r="AC17" s="218" t="str">
        <f t="array" ref="AC17">INDEX('Ortala-KabKota'!AC$2:AC$415,MATCH($D17,'Ortala-KabKota'!$E$2:$E$415,FALSE))</f>
        <v>#N/A</v>
      </c>
      <c r="AD17" s="218" t="str">
        <f t="array" ref="AD17">INDEX('Ortala-KabKota'!AD$2:AD$415,MATCH($D17,'Ortala-KabKota'!$E$2:$E$415,FALSE))</f>
        <v>#N/A</v>
      </c>
      <c r="AE17" s="218" t="str">
        <f t="array" ref="AE17">INDEX('Ortala-KabKota'!AE$2:AE$415,MATCH($D17,'Ortala-KabKota'!$E$2:$E$415,FALSE))</f>
        <v>#N/A</v>
      </c>
      <c r="AF17" s="218" t="str">
        <f t="array" ref="AF17">INDEX('Ortala-KabKota'!AF$2:AF$415,MATCH($D17,'Ortala-KabKota'!$E$2:$E$415,FALSE))</f>
        <v>#N/A</v>
      </c>
      <c r="AG17" s="218" t="str">
        <f t="array" ref="AG17">INDEX('Ortala-KabKota'!AG$2:AG$415,MATCH($D17,'Ortala-KabKota'!$E$2:$E$415,FALSE))</f>
        <v>#N/A</v>
      </c>
      <c r="AH17" s="218" t="str">
        <f t="array" ref="AH17">INDEX('Ortala-KabKota'!AH$2:AH$415,MATCH($D17,'Ortala-KabKota'!$E$2:$E$415,FALSE))</f>
        <v>#N/A</v>
      </c>
      <c r="AI17" s="218" t="str">
        <f t="array" ref="AI17">INDEX('Ortala-KabKota'!AI$2:AI$415,MATCH($D17,'Ortala-KabKota'!$E$2:$E$415,FALSE))</f>
        <v>#N/A</v>
      </c>
      <c r="AJ17" s="218" t="str">
        <f t="array" ref="AJ17">INDEX('Ortala-KabKota'!AJ$2:AJ$415,MATCH($D17,'Ortala-KabKota'!$E$2:$E$415,FALSE))</f>
        <v>#N/A</v>
      </c>
      <c r="AK17" s="218" t="str">
        <f t="array" ref="AK17">INDEX('Ortala-KabKota'!AK$2:AK$415,MATCH($D17,'Ortala-KabKota'!$E$2:$E$415,FALSE))</f>
        <v>#N/A</v>
      </c>
      <c r="AL17" s="218" t="str">
        <f t="array" ref="AL17">INDEX('Ortala-KabKota'!AL$2:AL$415,MATCH($D17,'Ortala-KabKota'!$E$2:$E$415,FALSE))</f>
        <v>#N/A</v>
      </c>
      <c r="AM17" s="218" t="str">
        <f t="array" ref="AM17">INDEX('Ortala-KabKota'!AM$2:AM$415,MATCH($D17,'Ortala-KabKota'!$E$2:$E$415,FALSE))</f>
        <v>#N/A</v>
      </c>
      <c r="AN17" s="218" t="str">
        <f t="array" ref="AN17">INDEX('Ortala-KabKota'!AN$2:AN$415,MATCH($D17,'Ortala-KabKota'!$E$2:$E$415,FALSE))</f>
        <v>#N/A</v>
      </c>
      <c r="AO17" s="218" t="str">
        <f t="array" ref="AO17">INDEX('Ortala-KabKota'!AO$2:AO$415,MATCH($D17,'Ortala-KabKota'!$E$2:$E$415,FALSE))</f>
        <v>#N/A</v>
      </c>
      <c r="AP17" s="218" t="str">
        <f t="array" ref="AP17">INDEX('Ortala-KabKota'!AP$2:AP$415,MATCH($D17,'Ortala-KabKota'!$E$2:$E$415,FALSE))</f>
        <v>#N/A</v>
      </c>
      <c r="AQ17" s="218" t="str">
        <f t="array" ref="AQ17">INDEX('Ortala-KabKota'!AQ$2:AQ$415,MATCH($D17,'Ortala-KabKota'!$E$2:$E$415,FALSE))</f>
        <v>#N/A</v>
      </c>
      <c r="AR17" s="218" t="str">
        <f t="array" ref="AR17">INDEX('Ortala-KabKota'!AR$2:AR$415,MATCH($D17,'Ortala-KabKota'!$E$2:$E$415,FALSE))</f>
        <v>#N/A</v>
      </c>
      <c r="AS17" s="218" t="str">
        <f t="array" ref="AS17">INDEX('Ortala-KabKota'!AS$2:AS$415,MATCH($D17,'Ortala-KabKota'!$E$2:$E$415,FALSE))</f>
        <v>#N/A</v>
      </c>
      <c r="AT17" s="218" t="str">
        <f t="array" ref="AT17">INDEX('Ortala-KabKota'!AT$2:AT$415,MATCH($D17,'Ortala-KabKota'!$E$2:$E$415,FALSE))</f>
        <v>#N/A</v>
      </c>
      <c r="AU17" s="218" t="str">
        <f t="array" ref="AU17">INDEX('UPTD PPA KabKota'!D$5:D$513,MATCH($D17,'UPTD PPA KabKota'!$C$5:$C$513,FALSE))</f>
        <v/>
      </c>
      <c r="AV17" s="218" t="str">
        <f t="array" ref="AV17">INDEX('UPTD PPA KabKota'!E$5:E$513,MATCH($D17,'UPTD PPA KabKota'!$C$5:$C$513,FALSE))</f>
        <v/>
      </c>
      <c r="AW17" s="218" t="str">
        <f t="array" ref="AW17">INDEX('UPTD PPA KabKota'!F$5:F$513,MATCH($D17,'UPTD PPA KabKota'!$C$5:$C$513,FALSE))</f>
        <v/>
      </c>
      <c r="AX17" s="218" t="str">
        <f t="array" ref="AX17">INDEX('UPTD PPA KabKota'!G$5:G$513,MATCH($D17,'UPTD PPA KabKota'!$C$5:$C$513,FALSE))</f>
        <v/>
      </c>
      <c r="AY17" s="218" t="str">
        <f t="array" ref="AY17">INDEX('UPTD PPA KabKota'!H$5:H$513,MATCH($D17,'UPTD PPA KabKota'!$C$5:$C$513,FALSE))</f>
        <v/>
      </c>
      <c r="AZ17" s="218" t="str">
        <f t="array" ref="AZ17">INDEX('UPTD PPA KabKota'!I$5:I$513,MATCH($D17,'UPTD PPA KabKota'!$C$5:$C$513,FALSE))</f>
        <v/>
      </c>
      <c r="BA17" s="218" t="str">
        <f t="array" ref="BA17">INDEX('UPTD PPA KabKota'!J$5:J$513,MATCH($D17,'UPTD PPA KabKota'!$C$5:$C$513,FALSE))</f>
        <v/>
      </c>
      <c r="BB17" s="218" t="str">
        <f t="array" ref="BB17">INDEX('UPTD PPA KabKota'!K$5:K$513,MATCH($D17,'UPTD PPA KabKota'!$C$5:$C$513,FALSE))</f>
        <v/>
      </c>
      <c r="BC17" s="218" t="str">
        <f t="array" ref="BC17">INDEX('UPTD PPA KabKota'!L$5:L$513,MATCH($D17,'UPTD PPA KabKota'!$C$5:$C$513,FALSE))</f>
        <v/>
      </c>
      <c r="BD17" s="218" t="str">
        <f t="array" ref="BD17">INDEX('UPTD PPA KabKota'!M$5:M$513,MATCH($D17,'UPTD PPA KabKota'!$C$5:$C$513,FALSE))</f>
        <v/>
      </c>
      <c r="BE17" s="218" t="str">
        <f t="array" ref="BE17">INDEX('UPTD PPA KabKota'!N$5:N$513,MATCH($D17,'UPTD PPA KabKota'!$C$5:$C$513,FALSE))</f>
        <v/>
      </c>
      <c r="BF17" s="218" t="str">
        <f t="array" ref="BF17">INDEX('UPTD PPA KabKota'!O$5:O$513,MATCH($D17,'UPTD PPA KabKota'!$C$5:$C$513,FALSE))</f>
        <v/>
      </c>
      <c r="BG17" s="218" t="str">
        <f t="array" ref="BG17">INDEX('UPTD PPA KabKota'!P$5:P$513,MATCH($D17,'UPTD PPA KabKota'!$C$5:$C$513,FALSE))</f>
        <v/>
      </c>
      <c r="BH17" s="218" t="str">
        <f t="array" ref="BH17">INDEX('UPTD PPA KabKota'!Q$5:Q$513,MATCH($D17,'UPTD PPA KabKota'!$C$5:$C$513,FALSE))</f>
        <v/>
      </c>
      <c r="BI17" s="218" t="str">
        <f t="array" ref="BI17">INDEX('UPTD PPA KabKota'!R$5:R$513,MATCH($D17,'UPTD PPA KabKota'!$C$5:$C$513,FALSE))</f>
        <v/>
      </c>
      <c r="BJ17" s="218" t="str">
        <f t="array" ref="BJ17">INDEX('UPTD PPA KabKota'!S$5:S$513,MATCH($D17,'UPTD PPA KabKota'!$C$5:$C$513,FALSE))</f>
        <v/>
      </c>
      <c r="BK17" s="218" t="str">
        <f t="array" ref="BK17">INDEX('UPTD PPA KabKota'!T$5:T$513,MATCH($D17,'UPTD PPA KabKota'!$C$5:$C$513,FALSE))</f>
        <v/>
      </c>
      <c r="BL17" s="218" t="str">
        <f t="array" ref="BL17">INDEX('UPTD PPA KabKota'!U$5:U$513,MATCH($D17,'UPTD PPA KabKota'!$C$5:$C$513,FALSE))</f>
        <v/>
      </c>
      <c r="BM17" s="218" t="str">
        <f t="array" ref="BM17">INDEX('UPTD PPA KabKota'!V$5:V$513,MATCH($D17,'UPTD PPA KabKota'!$C$5:$C$513,FALSE))</f>
        <v/>
      </c>
      <c r="BN17" s="218" t="str">
        <f t="array" ref="BN17">INDEX('UPTD PPA KabKota'!W$5:W$513,MATCH($D17,'UPTD PPA KabKota'!$C$5:$C$513,FALSE))</f>
        <v/>
      </c>
      <c r="BO17" s="218" t="str">
        <f t="array" ref="BO17">INDEX('UPTD PPA KabKota'!X$5:X$513,MATCH($D17,'UPTD PPA KabKota'!$C$5:$C$513,FALSE))</f>
        <v/>
      </c>
      <c r="BP17" s="218" t="str">
        <f t="array" ref="BP17">INDEX('UPTD PPA KabKota'!Y$5:Y$513,MATCH($D17,'UPTD PPA KabKota'!$C$5:$C$513,FALSE))</f>
        <v/>
      </c>
      <c r="BQ17" s="218" t="str">
        <f t="array" ref="BQ17">INDEX('UPTD PPA KabKota'!Z$5:Z$513,MATCH($D17,'UPTD PPA KabKota'!$C$5:$C$513,FALSE))</f>
        <v/>
      </c>
      <c r="BR17" s="218" t="str">
        <f t="array" ref="BR17">INDEX('UPTD PPA KabKota'!AA$5:AA$513,MATCH($D17,'UPTD PPA KabKota'!$C$5:$C$513,FALSE))</f>
        <v/>
      </c>
      <c r="BS17" s="218" t="str">
        <f t="array" ref="BS17">INDEX('UPTD PPA KabKota'!AB$5:AB$513,MATCH($D17,'UPTD PPA KabKota'!$C$5:$C$513,FALSE))</f>
        <v/>
      </c>
      <c r="BT17" s="218" t="str">
        <f t="array" ref="BT17">INDEX('UPTD PPA KabKota'!AC$5:AC$513,MATCH($D17,'UPTD PPA KabKota'!$C$5:$C$513,FALSE))</f>
        <v/>
      </c>
      <c r="BU17" s="218" t="str">
        <f t="array" ref="BU17">INDEX('UPTD PPA KabKota'!AD$5:AD$513,MATCH($D17,'UPTD PPA KabKota'!$C$5:$C$513,FALSE))</f>
        <v/>
      </c>
      <c r="BV17" s="218" t="str">
        <f t="array" ref="BV17">INDEX('UPTD PPA KabKota'!AE$5:AE$513,MATCH($D17,'UPTD PPA KabKota'!$C$5:$C$513,FALSE))</f>
        <v/>
      </c>
      <c r="BW17" s="218" t="str">
        <f t="array" ref="BW17">INDEX('UPTD PPA KabKota'!AF$5:AF$513,MATCH($D17,'UPTD PPA KabKota'!$C$5:$C$513,FALSE))</f>
        <v/>
      </c>
      <c r="BX17" s="218" t="str">
        <f t="array" ref="BX17">INDEX('UPTD PPA KabKota'!AG$5:AG$513,MATCH($D17,'UPTD PPA KabKota'!$C$5:$C$513,FALSE))</f>
        <v/>
      </c>
      <c r="BY17" s="218" t="str">
        <f t="array" ref="BY17">INDEX('UPTD PPA KabKota'!AH$5:AH$513,MATCH($D17,'UPTD PPA KabKota'!$C$5:$C$513,FALSE))</f>
        <v/>
      </c>
      <c r="BZ17" s="218" t="str">
        <f t="array" ref="BZ17">INDEX('UPTD PPA KabKota'!AI$5:AI$513,MATCH($D17,'UPTD PPA KabKota'!$C$5:$C$513,FALSE))</f>
        <v/>
      </c>
      <c r="CA17" s="218" t="str">
        <f t="array" ref="CA17">INDEX('UPTD PPA KabKota'!AJ$5:AJ$513,MATCH($D17,'UPTD PPA KabKota'!$C$5:$C$513,FALSE))</f>
        <v/>
      </c>
      <c r="CB17" s="218" t="str">
        <f t="array" ref="CB17">INDEX('UPTD PPA KabKota'!AK$5:AK$513,MATCH($D17,'UPTD PPA KabKota'!$C$5:$C$513,FALSE))</f>
        <v/>
      </c>
      <c r="CC17" s="218" t="str">
        <f t="array" ref="CC17">INDEX('UPTD PPA KabKota'!AL$5:AL$513,MATCH($D17,'UPTD PPA KabKota'!$C$5:$C$513,FALSE))</f>
        <v/>
      </c>
      <c r="CD17" s="218" t="str">
        <f t="array" ref="CD17">INDEX('UPTD PPA KabKota'!AM$5:AM$513,MATCH($D17,'UPTD PPA KabKota'!$C$5:$C$513,FALSE))</f>
        <v/>
      </c>
      <c r="CE17" s="218" t="str">
        <f t="array" ref="CE17">INDEX('UPTD PPA KabKota'!AN$5:AN$513,MATCH($D17,'UPTD PPA KabKota'!$C$5:$C$513,FALSE))</f>
        <v/>
      </c>
      <c r="CF17" s="218" t="str">
        <f t="array" ref="CF17">INDEX('UPTD PPA KabKota'!AO$5:AO$513,MATCH($D17,'UPTD PPA KabKota'!$C$5:$C$513,FALSE))</f>
        <v/>
      </c>
      <c r="CG17" s="218" t="str">
        <f t="array" ref="CG17">INDEX('UPTD PPA KabKota'!AP$5:AP$513,MATCH($D17,'UPTD PPA KabKota'!$C$5:$C$513,FALSE))</f>
        <v/>
      </c>
      <c r="CH17" s="218" t="str">
        <f t="array" ref="CH17">INDEX('UPTD PPA KabKota'!AQ$5:AQ$513,MATCH($D17,'UPTD PPA KabKota'!$C$5:$C$513,FALSE))</f>
        <v/>
      </c>
      <c r="CI17" s="218" t="str">
        <f t="array" ref="CI17">INDEX('UPTD PPA KabKota'!AR$5:AR$513,MATCH($D17,'UPTD PPA KabKota'!$C$5:$C$513,FALSE))</f>
        <v/>
      </c>
      <c r="CJ17" s="218" t="str">
        <f t="array" ref="CJ17">INDEX('UPTD PPA KabKota'!AS$5:AS$513,MATCH($D17,'UPTD PPA KabKota'!$C$5:$C$513,FALSE))</f>
        <v/>
      </c>
      <c r="CK17" s="218" t="str">
        <f t="array" ref="CK17">INDEX('UPTD PPA KabKota'!AT$5:AT$513,MATCH($D17,'UPTD PPA KabKota'!$C$5:$C$513,FALSE))</f>
        <v/>
      </c>
      <c r="CL17" s="218" t="str">
        <f t="array" ref="CL17">INDEX('UPTD PPA KabKota'!AU$5:AU$513,MATCH($D17,'UPTD PPA KabKota'!$C$5:$C$513,FALSE))</f>
        <v/>
      </c>
      <c r="CM17" s="218" t="str">
        <f t="array" ref="CM17">INDEX('UPTD PPA KabKota'!AV$5:AV$513,MATCH($D17,'UPTD PPA KabKota'!$C$5:$C$513,FALSE))</f>
        <v/>
      </c>
      <c r="CN17" s="218" t="str">
        <f t="array" ref="CN17">INDEX('UPTD PPA KabKota'!AW$5:AW$513,MATCH($D17,'UPTD PPA KabKota'!$C$5:$C$513,FALSE))</f>
        <v/>
      </c>
      <c r="CO17" s="218" t="str">
        <f t="array" ref="CO17">INDEX('UPTD PPA KabKota'!AX$5:AX$513,MATCH($D17,'UPTD PPA KabKota'!$C$5:$C$513,FALSE))</f>
        <v/>
      </c>
      <c r="CP17" s="218" t="str">
        <f t="array" ref="CP17">INDEX('UPTD PPA KabKota'!AY$5:AY$513,MATCH($D17,'UPTD PPA KabKota'!$C$5:$C$513,FALSE))</f>
        <v/>
      </c>
      <c r="CQ17" s="209" t="str">
        <f>IFERROR(__xludf.DUMMYFUNCTION("IF(ISBLANK($K17),"""",IF(REGEXMATCH($K17,""Peraturan""),""Ada"",IF(REGEXMATCH($K17,""Rekomendasi""),""Tidak Ada"", $K17)))
"),"#N/A")</f>
        <v>#N/A</v>
      </c>
      <c r="CR17" s="209" t="str">
        <f t="array" ref="CR17">index('UPTD PPA KabKota'!$BI$5:$BI$513,match($D17,'UPTD PPA KabKota'!$C$5:$C$513,false))</f>
        <v>Tidak Ada</v>
      </c>
      <c r="CS17" s="314" t="str">
        <f t="shared" si="2"/>
        <v>#N/A</v>
      </c>
    </row>
    <row r="18">
      <c r="A18" s="310">
        <v>16.0</v>
      </c>
      <c r="B18" s="310">
        <v>15.0</v>
      </c>
      <c r="C18" s="311" t="s">
        <v>8</v>
      </c>
      <c r="D18" s="312" t="s">
        <v>723</v>
      </c>
      <c r="E18" s="315">
        <v>45689.0</v>
      </c>
      <c r="F18" s="218" t="str">
        <f t="array" ref="F18">INDEX('Ortala-KabKota'!F$2:F$415,MATCH($D18,'Ortala-KabKota'!$E$2:$E$415,FALSE))</f>
        <v/>
      </c>
      <c r="G18" s="218" t="str">
        <f t="array" ref="G18">INDEX('Ortala-KabKota'!G$2:G$415,MATCH($D18,'Ortala-KabKota'!$E$2:$E$415,FALSE))</f>
        <v/>
      </c>
      <c r="H18" s="218" t="str">
        <f t="array" ref="H18">INDEX('Ortala-KabKota'!H$2:H$415,MATCH($D18,'Ortala-KabKota'!$E$2:$E$415,FALSE))</f>
        <v/>
      </c>
      <c r="I18" s="218" t="str">
        <f t="array" ref="I18">INDEX('Ortala-KabKota'!I$2:I$415,MATCH($D18,'Ortala-KabKota'!$E$2:$E$415,FALSE))</f>
        <v/>
      </c>
      <c r="J18" s="218" t="str">
        <f t="array" ref="J18">INDEX('Ortala-KabKota'!J$2:J$415,MATCH($D18,'Ortala-KabKota'!$E$2:$E$415,FALSE))</f>
        <v>UPTD PPA</v>
      </c>
      <c r="K18" s="218" t="str">
        <f t="array" ref="K18">INDEX('Ortala-KabKota'!K$2:K$415,MATCH($D18,'Ortala-KabKota'!$E$2:$E$415,FALSE))</f>
        <v>Peraturan Bupati Nagan Raya Nomor 38 Tahun 2023</v>
      </c>
      <c r="L18" s="218">
        <f t="array" ref="L18">INDEX('Ortala-KabKota'!L$2:L$415,MATCH($D18,'Ortala-KabKota'!$E$2:$E$415,FALSE))</f>
        <v>2023</v>
      </c>
      <c r="M18" s="218" t="str">
        <f t="array" ref="M18">INDEX('Ortala-KabKota'!M$2:M$415,MATCH($D18,'Ortala-KabKota'!$E$2:$E$415,FALSE))</f>
        <v/>
      </c>
      <c r="N18" s="218" t="str">
        <f t="array" ref="N18">INDEX('Ortala-KabKota'!N$2:N$415,MATCH($D18,'Ortala-KabKota'!$E$2:$E$415,FALSE))</f>
        <v/>
      </c>
      <c r="O18" s="218" t="str">
        <f t="array" ref="O18">INDEX('Ortala-KabKota'!O$2:O$415,MATCH($D18,'Ortala-KabKota'!$E$2:$E$415,FALSE))</f>
        <v/>
      </c>
      <c r="P18" s="218" t="str">
        <f t="array" ref="P18">INDEX('Ortala-KabKota'!P$2:P$415,MATCH($D18,'Ortala-KabKota'!$E$2:$E$415,FALSE))</f>
        <v/>
      </c>
      <c r="Q18" s="218" t="str">
        <f t="array" ref="Q18">INDEX('Ortala-KabKota'!Q$2:Q$415,MATCH($D18,'Ortala-KabKota'!$E$2:$E$415,FALSE))</f>
        <v/>
      </c>
      <c r="R18" s="218" t="str">
        <f t="array" ref="R18">INDEX('Ortala-KabKota'!R$2:R$415,MATCH($D18,'Ortala-KabKota'!$E$2:$E$415,FALSE))</f>
        <v/>
      </c>
      <c r="S18" s="218" t="str">
        <f t="array" ref="S18">INDEX('Ortala-KabKota'!S$2:S$415,MATCH($D18,'Ortala-KabKota'!$E$2:$E$415,FALSE))</f>
        <v/>
      </c>
      <c r="T18" s="218" t="str">
        <f t="array" ref="T18">INDEX('Ortala-KabKota'!T$2:T$415,MATCH($D18,'Ortala-KabKota'!$E$2:$E$415,FALSE))</f>
        <v/>
      </c>
      <c r="U18" s="218" t="str">
        <f t="array" ref="U18">INDEX('Ortala-KabKota'!U$2:U$415,MATCH($D18,'Ortala-KabKota'!$E$2:$E$415,FALSE))</f>
        <v/>
      </c>
      <c r="V18" s="218" t="str">
        <f t="array" ref="V18">INDEX('Ortala-KabKota'!V$2:V$415,MATCH($D18,'Ortala-KabKota'!$E$2:$E$415,FALSE))</f>
        <v/>
      </c>
      <c r="W18" s="218" t="str">
        <f t="array" ref="W18">INDEX('Ortala-KabKota'!W$2:W$415,MATCH($D18,'Ortala-KabKota'!$E$2:$E$415,FALSE))</f>
        <v/>
      </c>
      <c r="X18" s="218" t="str">
        <f t="array" ref="X18">INDEX('Ortala-KabKota'!X$2:X$415,MATCH($D18,'Ortala-KabKota'!$E$2:$E$415,FALSE))</f>
        <v/>
      </c>
      <c r="Y18" s="218" t="str">
        <f t="array" ref="Y18">INDEX('Ortala-KabKota'!Y$2:Y$415,MATCH($D18,'Ortala-KabKota'!$E$2:$E$415,FALSE))</f>
        <v/>
      </c>
      <c r="Z18" s="218" t="str">
        <f t="array" ref="Z18">INDEX('Ortala-KabKota'!Z$2:Z$415,MATCH($D18,'Ortala-KabKota'!$E$2:$E$415,FALSE))</f>
        <v/>
      </c>
      <c r="AA18" s="218" t="str">
        <f t="array" ref="AA18">INDEX('Ortala-KabKota'!AA$2:AA$415,MATCH($D18,'Ortala-KabKota'!$E$2:$E$415,FALSE))</f>
        <v/>
      </c>
      <c r="AB18" s="218" t="str">
        <f t="array" ref="AB18">INDEX('Ortala-KabKota'!AB$2:AB$415,MATCH($D18,'Ortala-KabKota'!$E$2:$E$415,FALSE))</f>
        <v/>
      </c>
      <c r="AC18" s="218" t="str">
        <f t="array" ref="AC18">INDEX('Ortala-KabKota'!AC$2:AC$415,MATCH($D18,'Ortala-KabKota'!$E$2:$E$415,FALSE))</f>
        <v/>
      </c>
      <c r="AD18" s="218" t="str">
        <f t="array" ref="AD18">INDEX('Ortala-KabKota'!AD$2:AD$415,MATCH($D18,'Ortala-KabKota'!$E$2:$E$415,FALSE))</f>
        <v/>
      </c>
      <c r="AE18" s="218" t="str">
        <f t="array" ref="AE18">INDEX('Ortala-KabKota'!AE$2:AE$415,MATCH($D18,'Ortala-KabKota'!$E$2:$E$415,FALSE))</f>
        <v/>
      </c>
      <c r="AF18" s="218" t="str">
        <f t="array" ref="AF18">INDEX('Ortala-KabKota'!AF$2:AF$415,MATCH($D18,'Ortala-KabKota'!$E$2:$E$415,FALSE))</f>
        <v/>
      </c>
      <c r="AG18" s="218" t="str">
        <f t="array" ref="AG18">INDEX('Ortala-KabKota'!AG$2:AG$415,MATCH($D18,'Ortala-KabKota'!$E$2:$E$415,FALSE))</f>
        <v/>
      </c>
      <c r="AH18" s="218" t="str">
        <f t="array" ref="AH18">INDEX('Ortala-KabKota'!AH$2:AH$415,MATCH($D18,'Ortala-KabKota'!$E$2:$E$415,FALSE))</f>
        <v/>
      </c>
      <c r="AI18" s="218" t="str">
        <f t="array" ref="AI18">INDEX('Ortala-KabKota'!AI$2:AI$415,MATCH($D18,'Ortala-KabKota'!$E$2:$E$415,FALSE))</f>
        <v/>
      </c>
      <c r="AJ18" s="218" t="str">
        <f t="array" ref="AJ18">INDEX('Ortala-KabKota'!AJ$2:AJ$415,MATCH($D18,'Ortala-KabKota'!$E$2:$E$415,FALSE))</f>
        <v/>
      </c>
      <c r="AK18" s="218" t="str">
        <f t="array" ref="AK18">INDEX('Ortala-KabKota'!AK$2:AK$415,MATCH($D18,'Ortala-KabKota'!$E$2:$E$415,FALSE))</f>
        <v/>
      </c>
      <c r="AL18" s="218" t="str">
        <f t="array" ref="AL18">INDEX('Ortala-KabKota'!AL$2:AL$415,MATCH($D18,'Ortala-KabKota'!$E$2:$E$415,FALSE))</f>
        <v/>
      </c>
      <c r="AM18" s="218" t="str">
        <f t="array" ref="AM18">INDEX('Ortala-KabKota'!AM$2:AM$415,MATCH($D18,'Ortala-KabKota'!$E$2:$E$415,FALSE))</f>
        <v/>
      </c>
      <c r="AN18" s="218" t="str">
        <f t="array" ref="AN18">INDEX('Ortala-KabKota'!AN$2:AN$415,MATCH($D18,'Ortala-KabKota'!$E$2:$E$415,FALSE))</f>
        <v/>
      </c>
      <c r="AO18" s="218" t="str">
        <f t="array" ref="AO18">INDEX('Ortala-KabKota'!AO$2:AO$415,MATCH($D18,'Ortala-KabKota'!$E$2:$E$415,FALSE))</f>
        <v/>
      </c>
      <c r="AP18" s="218" t="str">
        <f t="array" ref="AP18">INDEX('Ortala-KabKota'!AP$2:AP$415,MATCH($D18,'Ortala-KabKota'!$E$2:$E$415,FALSE))</f>
        <v/>
      </c>
      <c r="AQ18" s="218" t="str">
        <f t="array" ref="AQ18">INDEX('Ortala-KabKota'!AQ$2:AQ$415,MATCH($D18,'Ortala-KabKota'!$E$2:$E$415,FALSE))</f>
        <v/>
      </c>
      <c r="AR18" s="218" t="str">
        <f t="array" ref="AR18">INDEX('Ortala-KabKota'!AR$2:AR$415,MATCH($D18,'Ortala-KabKota'!$E$2:$E$415,FALSE))</f>
        <v/>
      </c>
      <c r="AS18" s="218" t="str">
        <f t="array" ref="AS18">INDEX('Ortala-KabKota'!AS$2:AS$415,MATCH($D18,'Ortala-KabKota'!$E$2:$E$415,FALSE))</f>
        <v/>
      </c>
      <c r="AT18" s="218" t="str">
        <f t="array" ref="AT18">INDEX('Ortala-KabKota'!AT$2:AT$415,MATCH($D18,'Ortala-KabKota'!$E$2:$E$415,FALSE))</f>
        <v/>
      </c>
      <c r="AU18" s="218" t="str">
        <f t="array" ref="AU18">INDEX('UPTD PPA KabKota'!D$5:D$513,MATCH($D18,'UPTD PPA KabKota'!$C$5:$C$513,FALSE))</f>
        <v>--</v>
      </c>
      <c r="AV18" s="218" t="str">
        <f t="array" ref="AV18">INDEX('UPTD PPA KabKota'!E$5:E$513,MATCH($D18,'UPTD PPA KabKota'!$C$5:$C$513,FALSE))</f>
        <v>DPMGP4 KABUPATEN NAGAN RAYA</v>
      </c>
      <c r="AW18" s="218">
        <f t="array" ref="AW18">INDEX('UPTD PPA KabKota'!F$5:F$513,MATCH($D18,'UPTD PPA KabKota'!$C$5:$C$513,FALSE))</f>
        <v>82215444568</v>
      </c>
      <c r="AX18" s="218" t="str">
        <f t="array" ref="AX18">INDEX('UPTD PPA KabKota'!G$5:G$513,MATCH($D18,'UPTD PPA KabKota'!$C$5:$C$513,FALSE))</f>
        <v>-</v>
      </c>
      <c r="AY18" s="218" t="str">
        <f t="array" ref="AY18">INDEX('UPTD PPA KabKota'!H$5:H$513,MATCH($D18,'UPTD PPA KabKota'!$C$5:$C$513,FALSE))</f>
        <v>UPTD PPA</v>
      </c>
      <c r="AZ18" s="218" t="str">
        <f t="array" ref="AZ18">INDEX('UPTD PPA KabKota'!I$5:I$513,MATCH($D18,'UPTD PPA KabKota'!$C$5:$C$513,FALSE))</f>
        <v>Peraturan Bupati NAGAN RAYA  Nomor 38 Tahun 2023 tentang Kedudukan, Susunan Organisasi, Tugas Fungsi dan Tata Kerja Unit Pelaksanan Teknis Daerah Perlindungan Perempuan Dan Anak Pada Dinas Pemberdayaan Masyarakat, Gampong Pengendalian Penduduk dan Pemberdayaan Perempuan Kabupaten Nagan Raya TAHUN 2023</v>
      </c>
      <c r="BA18" s="218">
        <f t="array" ref="BA18">INDEX('UPTD PPA KabKota'!J$5:J$513,MATCH($D18,'UPTD PPA KabKota'!$C$5:$C$513,FALSE))</f>
        <v>2023</v>
      </c>
      <c r="BB18" s="218" t="str">
        <f t="array" ref="BB18">INDEX('UPTD PPA KabKota'!K$5:K$513,MATCH($D18,'UPTD PPA KabKota'!$C$5:$C$513,FALSE))</f>
        <v>A</v>
      </c>
      <c r="BC18" s="218" t="str">
        <f t="array" ref="BC18">INDEX('UPTD PPA KabKota'!L$5:L$513,MATCH($D18,'UPTD PPA KabKota'!$C$5:$C$513,FALSE))</f>
        <v>0822 1544 4568</v>
      </c>
      <c r="BD18" s="218" t="str">
        <f t="array" ref="BD18">INDEX('UPTD PPA KabKota'!M$5:M$513,MATCH($D18,'UPTD PPA KabKota'!$C$5:$C$513,FALSE))</f>
        <v>ayshakd91@gmail-com</v>
      </c>
      <c r="BE18" s="218" t="str">
        <f t="array" ref="BE18">INDEX('UPTD PPA KabKota'!N$5:N$513,MATCH($D18,'UPTD PPA KabKota'!$C$5:$C$513,FALSE))</f>
        <v>KEPALA UPTD</v>
      </c>
      <c r="BF18" s="218" t="str">
        <f t="array" ref="BF18">INDEX('UPTD PPA KabKota'!O$5:O$513,MATCH($D18,'UPTD PPA KabKota'!$C$5:$C$513,FALSE))</f>
        <v>Belum Punya</v>
      </c>
      <c r="BG18" s="218" t="str">
        <f t="array" ref="BG18">INDEX('UPTD PPA KabKota'!P$5:P$513,MATCH($D18,'UPTD PPA KabKota'!$C$5:$C$513,FALSE))</f>
        <v>Sewa/Kontrak</v>
      </c>
      <c r="BH18" s="218" t="str">
        <f t="array" ref="BH18">INDEX('UPTD PPA KabKota'!Q$5:Q$513,MATCH($D18,'UPTD PPA KabKota'!$C$5:$C$513,FALSE))</f>
        <v>-</v>
      </c>
      <c r="BI18" s="218" t="str">
        <f t="array" ref="BI18">INDEX('UPTD PPA KabKota'!R$5:R$513,MATCH($D18,'UPTD PPA KabKota'!$C$5:$C$513,FALSE))</f>
        <v>Tidak Ada</v>
      </c>
      <c r="BJ18" s="218" t="str">
        <f t="array" ref="BJ18">INDEX('UPTD PPA KabKota'!S$5:S$513,MATCH($D18,'UPTD PPA KabKota'!$C$5:$C$513,FALSE))</f>
        <v>Tidak Ada</v>
      </c>
      <c r="BK18" s="218" t="str">
        <f t="array" ref="BK18">INDEX('UPTD PPA KabKota'!T$5:T$513,MATCH($D18,'UPTD PPA KabKota'!$C$5:$C$513,FALSE))</f>
        <v>Tidak Ada</v>
      </c>
      <c r="BL18" s="218" t="str">
        <f t="array" ref="BL18">INDEX('UPTD PPA KabKota'!U$5:U$513,MATCH($D18,'UPTD PPA KabKota'!$C$5:$C$513,FALSE))</f>
        <v>Tidak Ada</v>
      </c>
      <c r="BM18" s="218" t="str">
        <f t="array" ref="BM18">INDEX('UPTD PPA KabKota'!V$5:V$513,MATCH($D18,'UPTD PPA KabKota'!$C$5:$C$513,FALSE))</f>
        <v>Tidak Ada</v>
      </c>
      <c r="BN18" s="218" t="str">
        <f t="array" ref="BN18">INDEX('UPTD PPA KabKota'!W$5:W$513,MATCH($D18,'UPTD PPA KabKota'!$C$5:$C$513,FALSE))</f>
        <v>Tidak Ada</v>
      </c>
      <c r="BO18" s="218" t="str">
        <f t="array" ref="BO18">INDEX('UPTD PPA KabKota'!X$5:X$513,MATCH($D18,'UPTD PPA KabKota'!$C$5:$C$513,FALSE))</f>
        <v>Tidak Ada</v>
      </c>
      <c r="BP18" s="218" t="str">
        <f t="array" ref="BP18">INDEX('UPTD PPA KabKota'!Y$5:Y$513,MATCH($D18,'UPTD PPA KabKota'!$C$5:$C$513,FALSE))</f>
        <v>Tidak Ada</v>
      </c>
      <c r="BQ18" s="218" t="str">
        <f t="array" ref="BQ18">INDEX('UPTD PPA KabKota'!Z$5:Z$513,MATCH($D18,'UPTD PPA KabKota'!$C$5:$C$513,FALSE))</f>
        <v>Tidak Ada</v>
      </c>
      <c r="BR18" s="218" t="str">
        <f t="array" ref="BR18">INDEX('UPTD PPA KabKota'!AA$5:AA$513,MATCH($D18,'UPTD PPA KabKota'!$C$5:$C$513,FALSE))</f>
        <v>Tidak Ada</v>
      </c>
      <c r="BS18" s="218" t="str">
        <f t="array" ref="BS18">INDEX('UPTD PPA KabKota'!AB$5:AB$513,MATCH($D18,'UPTD PPA KabKota'!$C$5:$C$513,FALSE))</f>
        <v>Tidak Ada</v>
      </c>
      <c r="BT18" s="218" t="str">
        <f t="array" ref="BT18">INDEX('UPTD PPA KabKota'!AC$5:AC$513,MATCH($D18,'UPTD PPA KabKota'!$C$5:$C$513,FALSE))</f>
        <v>Sudah</v>
      </c>
      <c r="BU18" s="218" t="str">
        <f t="array" ref="BU18">INDEX('UPTD PPA KabKota'!AD$5:AD$513,MATCH($D18,'UPTD PPA KabKota'!$C$5:$C$513,FALSE))</f>
        <v>Sudah</v>
      </c>
      <c r="BV18" s="218" t="str">
        <f t="array" ref="BV18">INDEX('UPTD PPA KabKota'!AE$5:AE$513,MATCH($D18,'UPTD PPA KabKota'!$C$5:$C$513,FALSE))</f>
        <v>Sudah</v>
      </c>
      <c r="BW18" s="218" t="str">
        <f t="array" ref="BW18">INDEX('UPTD PPA KabKota'!AF$5:AF$513,MATCH($D18,'UPTD PPA KabKota'!$C$5:$C$513,FALSE))</f>
        <v>Sudah</v>
      </c>
      <c r="BX18" s="218" t="str">
        <f t="array" ref="BX18">INDEX('UPTD PPA KabKota'!AG$5:AG$513,MATCH($D18,'UPTD PPA KabKota'!$C$5:$C$513,FALSE))</f>
        <v>Sudah</v>
      </c>
      <c r="BY18" s="218" t="str">
        <f t="array" ref="BY18">INDEX('UPTD PPA KabKota'!AH$5:AH$513,MATCH($D18,'UPTD PPA KabKota'!$C$5:$C$513,FALSE))</f>
        <v>Sudah</v>
      </c>
      <c r="BZ18" s="218" t="str">
        <f t="array" ref="BZ18">INDEX('UPTD PPA KabKota'!AI$5:AI$513,MATCH($D18,'UPTD PPA KabKota'!$C$5:$C$513,FALSE))</f>
        <v>Belum</v>
      </c>
      <c r="CA18" s="218" t="str">
        <f t="array" ref="CA18">INDEX('UPTD PPA KabKota'!AJ$5:AJ$513,MATCH($D18,'UPTD PPA KabKota'!$C$5:$C$513,FALSE))</f>
        <v>Sudah</v>
      </c>
      <c r="CB18" s="218" t="str">
        <f t="array" ref="CB18">INDEX('UPTD PPA KabKota'!AK$5:AK$513,MATCH($D18,'UPTD PPA KabKota'!$C$5:$C$513,FALSE))</f>
        <v>Sudah</v>
      </c>
      <c r="CC18" s="218" t="str">
        <f t="array" ref="CC18">INDEX('UPTD PPA KabKota'!AL$5:AL$513,MATCH($D18,'UPTD PPA KabKota'!$C$5:$C$513,FALSE))</f>
        <v>Sudah</v>
      </c>
      <c r="CD18" s="218" t="str">
        <f t="array" ref="CD18">INDEX('UPTD PPA KabKota'!AM$5:AM$513,MATCH($D18,'UPTD PPA KabKota'!$C$5:$C$513,FALSE))</f>
        <v>Sudah</v>
      </c>
      <c r="CE18" s="218" t="str">
        <f t="array" ref="CE18">INDEX('UPTD PPA KabKota'!AN$5:AN$513,MATCH($D18,'UPTD PPA KabKota'!$C$5:$C$513,FALSE))</f>
        <v/>
      </c>
      <c r="CF18" s="218">
        <f t="array" ref="CF18">INDEX('UPTD PPA KabKota'!AO$5:AO$513,MATCH($D18,'UPTD PPA KabKota'!$C$5:$C$513,FALSE))</f>
        <v>34</v>
      </c>
      <c r="CG18" s="218" t="str">
        <f t="array" ref="CG18">INDEX('UPTD PPA KabKota'!AP$5:AP$513,MATCH($D18,'UPTD PPA KabKota'!$C$5:$C$513,FALSE))</f>
        <v>Kekerasan Seksual</v>
      </c>
      <c r="CH18" s="218" t="str">
        <f t="array" ref="CH18">INDEX('UPTD PPA KabKota'!AQ$5:AQ$513,MATCH($D18,'UPTD PPA KabKota'!$C$5:$C$513,FALSE))</f>
        <v/>
      </c>
      <c r="CI18" s="218" t="str">
        <f t="array" ref="CI18">INDEX('UPTD PPA KabKota'!AR$5:AR$513,MATCH($D18,'UPTD PPA KabKota'!$C$5:$C$513,FALSE))</f>
        <v/>
      </c>
      <c r="CJ18" s="218" t="str">
        <f t="array" ref="CJ18">INDEX('UPTD PPA KabKota'!AS$5:AS$513,MATCH($D18,'UPTD PPA KabKota'!$C$5:$C$513,FALSE))</f>
        <v/>
      </c>
      <c r="CK18" s="218" t="str">
        <f t="array" ref="CK18">INDEX('UPTD PPA KabKota'!AT$5:AT$513,MATCH($D18,'UPTD PPA KabKota'!$C$5:$C$513,FALSE))</f>
        <v/>
      </c>
      <c r="CL18" s="218" t="str">
        <f t="array" ref="CL18">INDEX('UPTD PPA KabKota'!AU$5:AU$513,MATCH($D18,'UPTD PPA KabKota'!$C$5:$C$513,FALSE))</f>
        <v/>
      </c>
      <c r="CM18" s="218" t="str">
        <f t="array" ref="CM18">INDEX('UPTD PPA KabKota'!AV$5:AV$513,MATCH($D18,'UPTD PPA KabKota'!$C$5:$C$513,FALSE))</f>
        <v/>
      </c>
      <c r="CN18" s="218" t="str">
        <f t="array" ref="CN18">INDEX('UPTD PPA KabKota'!AW$5:AW$513,MATCH($D18,'UPTD PPA KabKota'!$C$5:$C$513,FALSE))</f>
        <v/>
      </c>
      <c r="CO18" s="218" t="str">
        <f t="array" ref="CO18">INDEX('UPTD PPA KabKota'!AX$5:AX$513,MATCH($D18,'UPTD PPA KabKota'!$C$5:$C$513,FALSE))</f>
        <v>v</v>
      </c>
      <c r="CP18" s="218" t="str">
        <f t="array" ref="CP18">INDEX('UPTD PPA KabKota'!AY$5:AY$513,MATCH($D18,'UPTD PPA KabKota'!$C$5:$C$513,FALSE))</f>
        <v/>
      </c>
      <c r="CQ18" s="209" t="str">
        <f>IFERROR(__xludf.DUMMYFUNCTION("IF(ISBLANK($K18),"""",IF(REGEXMATCH($K18,""Peraturan""),""Ada"",IF(REGEXMATCH($K18,""Rekomendasi""),""Tidak Ada"", $K18)))
"),"Ada")</f>
        <v>Ada</v>
      </c>
      <c r="CR18" s="209" t="str">
        <f t="array" ref="CR18">index('UPTD PPA KabKota'!$BI$5:$BI$513,match($D18,'UPTD PPA KabKota'!$C$5:$C$513,false))</f>
        <v>Ada</v>
      </c>
      <c r="CS18" s="314" t="str">
        <f t="shared" si="2"/>
        <v>Ada</v>
      </c>
    </row>
    <row r="19">
      <c r="A19" s="310">
        <v>17.0</v>
      </c>
      <c r="B19" s="310">
        <v>16.0</v>
      </c>
      <c r="C19" s="311" t="s">
        <v>8</v>
      </c>
      <c r="D19" s="312" t="s">
        <v>737</v>
      </c>
      <c r="E19" s="313"/>
      <c r="F19" s="218" t="str">
        <f t="array" ref="F19">INDEX('Ortala-KabKota'!F$2:F$415,MATCH($D19,'Ortala-KabKota'!$E$2:$E$415,FALSE))</f>
        <v>#N/A</v>
      </c>
      <c r="G19" s="218" t="str">
        <f t="array" ref="G19">INDEX('Ortala-KabKota'!G$2:G$415,MATCH($D19,'Ortala-KabKota'!$E$2:$E$415,FALSE))</f>
        <v>#N/A</v>
      </c>
      <c r="H19" s="218" t="str">
        <f t="array" ref="H19">INDEX('Ortala-KabKota'!H$2:H$415,MATCH($D19,'Ortala-KabKota'!$E$2:$E$415,FALSE))</f>
        <v>#N/A</v>
      </c>
      <c r="I19" s="218" t="str">
        <f t="array" ref="I19">INDEX('Ortala-KabKota'!I$2:I$415,MATCH($D19,'Ortala-KabKota'!$E$2:$E$415,FALSE))</f>
        <v>#N/A</v>
      </c>
      <c r="J19" s="218" t="str">
        <f t="array" ref="J19">INDEX('Ortala-KabKota'!J$2:J$415,MATCH($D19,'Ortala-KabKota'!$E$2:$E$415,FALSE))</f>
        <v>#N/A</v>
      </c>
      <c r="K19" s="218" t="str">
        <f t="array" ref="K19">INDEX('Ortala-KabKota'!K$2:K$415,MATCH($D19,'Ortala-KabKota'!$E$2:$E$415,FALSE))</f>
        <v>#N/A</v>
      </c>
      <c r="L19" s="218" t="str">
        <f t="array" ref="L19">INDEX('Ortala-KabKota'!L$2:L$415,MATCH($D19,'Ortala-KabKota'!$E$2:$E$415,FALSE))</f>
        <v>#N/A</v>
      </c>
      <c r="M19" s="218" t="str">
        <f t="array" ref="M19">INDEX('Ortala-KabKota'!M$2:M$415,MATCH($D19,'Ortala-KabKota'!$E$2:$E$415,FALSE))</f>
        <v>#N/A</v>
      </c>
      <c r="N19" s="218" t="str">
        <f t="array" ref="N19">INDEX('Ortala-KabKota'!N$2:N$415,MATCH($D19,'Ortala-KabKota'!$E$2:$E$415,FALSE))</f>
        <v>#N/A</v>
      </c>
      <c r="O19" s="218" t="str">
        <f t="array" ref="O19">INDEX('Ortala-KabKota'!O$2:O$415,MATCH($D19,'Ortala-KabKota'!$E$2:$E$415,FALSE))</f>
        <v>#N/A</v>
      </c>
      <c r="P19" s="218" t="str">
        <f t="array" ref="P19">INDEX('Ortala-KabKota'!P$2:P$415,MATCH($D19,'Ortala-KabKota'!$E$2:$E$415,FALSE))</f>
        <v>#N/A</v>
      </c>
      <c r="Q19" s="218" t="str">
        <f t="array" ref="Q19">INDEX('Ortala-KabKota'!Q$2:Q$415,MATCH($D19,'Ortala-KabKota'!$E$2:$E$415,FALSE))</f>
        <v>#N/A</v>
      </c>
      <c r="R19" s="218" t="str">
        <f t="array" ref="R19">INDEX('Ortala-KabKota'!R$2:R$415,MATCH($D19,'Ortala-KabKota'!$E$2:$E$415,FALSE))</f>
        <v>#N/A</v>
      </c>
      <c r="S19" s="218" t="str">
        <f t="array" ref="S19">INDEX('Ortala-KabKota'!S$2:S$415,MATCH($D19,'Ortala-KabKota'!$E$2:$E$415,FALSE))</f>
        <v>#N/A</v>
      </c>
      <c r="T19" s="218" t="str">
        <f t="array" ref="T19">INDEX('Ortala-KabKota'!T$2:T$415,MATCH($D19,'Ortala-KabKota'!$E$2:$E$415,FALSE))</f>
        <v>#N/A</v>
      </c>
      <c r="U19" s="218" t="str">
        <f t="array" ref="U19">INDEX('Ortala-KabKota'!U$2:U$415,MATCH($D19,'Ortala-KabKota'!$E$2:$E$415,FALSE))</f>
        <v>#N/A</v>
      </c>
      <c r="V19" s="218" t="str">
        <f t="array" ref="V19">INDEX('Ortala-KabKota'!V$2:V$415,MATCH($D19,'Ortala-KabKota'!$E$2:$E$415,FALSE))</f>
        <v>#N/A</v>
      </c>
      <c r="W19" s="218" t="str">
        <f t="array" ref="W19">INDEX('Ortala-KabKota'!W$2:W$415,MATCH($D19,'Ortala-KabKota'!$E$2:$E$415,FALSE))</f>
        <v>#N/A</v>
      </c>
      <c r="X19" s="218" t="str">
        <f t="array" ref="X19">INDEX('Ortala-KabKota'!X$2:X$415,MATCH($D19,'Ortala-KabKota'!$E$2:$E$415,FALSE))</f>
        <v>#N/A</v>
      </c>
      <c r="Y19" s="218" t="str">
        <f t="array" ref="Y19">INDEX('Ortala-KabKota'!Y$2:Y$415,MATCH($D19,'Ortala-KabKota'!$E$2:$E$415,FALSE))</f>
        <v>#N/A</v>
      </c>
      <c r="Z19" s="218" t="str">
        <f t="array" ref="Z19">INDEX('Ortala-KabKota'!Z$2:Z$415,MATCH($D19,'Ortala-KabKota'!$E$2:$E$415,FALSE))</f>
        <v>#N/A</v>
      </c>
      <c r="AA19" s="218" t="str">
        <f t="array" ref="AA19">INDEX('Ortala-KabKota'!AA$2:AA$415,MATCH($D19,'Ortala-KabKota'!$E$2:$E$415,FALSE))</f>
        <v>#N/A</v>
      </c>
      <c r="AB19" s="218" t="str">
        <f t="array" ref="AB19">INDEX('Ortala-KabKota'!AB$2:AB$415,MATCH($D19,'Ortala-KabKota'!$E$2:$E$415,FALSE))</f>
        <v>#N/A</v>
      </c>
      <c r="AC19" s="218" t="str">
        <f t="array" ref="AC19">INDEX('Ortala-KabKota'!AC$2:AC$415,MATCH($D19,'Ortala-KabKota'!$E$2:$E$415,FALSE))</f>
        <v>#N/A</v>
      </c>
      <c r="AD19" s="218" t="str">
        <f t="array" ref="AD19">INDEX('Ortala-KabKota'!AD$2:AD$415,MATCH($D19,'Ortala-KabKota'!$E$2:$E$415,FALSE))</f>
        <v>#N/A</v>
      </c>
      <c r="AE19" s="218" t="str">
        <f t="array" ref="AE19">INDEX('Ortala-KabKota'!AE$2:AE$415,MATCH($D19,'Ortala-KabKota'!$E$2:$E$415,FALSE))</f>
        <v>#N/A</v>
      </c>
      <c r="AF19" s="218" t="str">
        <f t="array" ref="AF19">INDEX('Ortala-KabKota'!AF$2:AF$415,MATCH($D19,'Ortala-KabKota'!$E$2:$E$415,FALSE))</f>
        <v>#N/A</v>
      </c>
      <c r="AG19" s="218" t="str">
        <f t="array" ref="AG19">INDEX('Ortala-KabKota'!AG$2:AG$415,MATCH($D19,'Ortala-KabKota'!$E$2:$E$415,FALSE))</f>
        <v>#N/A</v>
      </c>
      <c r="AH19" s="218" t="str">
        <f t="array" ref="AH19">INDEX('Ortala-KabKota'!AH$2:AH$415,MATCH($D19,'Ortala-KabKota'!$E$2:$E$415,FALSE))</f>
        <v>#N/A</v>
      </c>
      <c r="AI19" s="218" t="str">
        <f t="array" ref="AI19">INDEX('Ortala-KabKota'!AI$2:AI$415,MATCH($D19,'Ortala-KabKota'!$E$2:$E$415,FALSE))</f>
        <v>#N/A</v>
      </c>
      <c r="AJ19" s="218" t="str">
        <f t="array" ref="AJ19">INDEX('Ortala-KabKota'!AJ$2:AJ$415,MATCH($D19,'Ortala-KabKota'!$E$2:$E$415,FALSE))</f>
        <v>#N/A</v>
      </c>
      <c r="AK19" s="218" t="str">
        <f t="array" ref="AK19">INDEX('Ortala-KabKota'!AK$2:AK$415,MATCH($D19,'Ortala-KabKota'!$E$2:$E$415,FALSE))</f>
        <v>#N/A</v>
      </c>
      <c r="AL19" s="218" t="str">
        <f t="array" ref="AL19">INDEX('Ortala-KabKota'!AL$2:AL$415,MATCH($D19,'Ortala-KabKota'!$E$2:$E$415,FALSE))</f>
        <v>#N/A</v>
      </c>
      <c r="AM19" s="218" t="str">
        <f t="array" ref="AM19">INDEX('Ortala-KabKota'!AM$2:AM$415,MATCH($D19,'Ortala-KabKota'!$E$2:$E$415,FALSE))</f>
        <v>#N/A</v>
      </c>
      <c r="AN19" s="218" t="str">
        <f t="array" ref="AN19">INDEX('Ortala-KabKota'!AN$2:AN$415,MATCH($D19,'Ortala-KabKota'!$E$2:$E$415,FALSE))</f>
        <v>#N/A</v>
      </c>
      <c r="AO19" s="218" t="str">
        <f t="array" ref="AO19">INDEX('Ortala-KabKota'!AO$2:AO$415,MATCH($D19,'Ortala-KabKota'!$E$2:$E$415,FALSE))</f>
        <v>#N/A</v>
      </c>
      <c r="AP19" s="218" t="str">
        <f t="array" ref="AP19">INDEX('Ortala-KabKota'!AP$2:AP$415,MATCH($D19,'Ortala-KabKota'!$E$2:$E$415,FALSE))</f>
        <v>#N/A</v>
      </c>
      <c r="AQ19" s="218" t="str">
        <f t="array" ref="AQ19">INDEX('Ortala-KabKota'!AQ$2:AQ$415,MATCH($D19,'Ortala-KabKota'!$E$2:$E$415,FALSE))</f>
        <v>#N/A</v>
      </c>
      <c r="AR19" s="218" t="str">
        <f t="array" ref="AR19">INDEX('Ortala-KabKota'!AR$2:AR$415,MATCH($D19,'Ortala-KabKota'!$E$2:$E$415,FALSE))</f>
        <v>#N/A</v>
      </c>
      <c r="AS19" s="218" t="str">
        <f t="array" ref="AS19">INDEX('Ortala-KabKota'!AS$2:AS$415,MATCH($D19,'Ortala-KabKota'!$E$2:$E$415,FALSE))</f>
        <v>#N/A</v>
      </c>
      <c r="AT19" s="218" t="str">
        <f t="array" ref="AT19">INDEX('Ortala-KabKota'!AT$2:AT$415,MATCH($D19,'Ortala-KabKota'!$E$2:$E$415,FALSE))</f>
        <v>#N/A</v>
      </c>
      <c r="AU19" s="218" t="str">
        <f t="array" ref="AU19">INDEX('UPTD PPA KabKota'!D$5:D$513,MATCH($D19,'UPTD PPA KabKota'!$C$5:$C$513,FALSE))</f>
        <v>Yustitia, S.Pd</v>
      </c>
      <c r="AV19" s="218" t="str">
        <f t="array" ref="AV19">INDEX('UPTD PPA KabKota'!E$5:E$513,MATCH($D19,'UPTD PPA KabKota'!$C$5:$C$513,FALSE))</f>
        <v>Komplek Perkantoran Pemda Kuala Meurisi, Calang, Kab. Aceh Jaya</v>
      </c>
      <c r="AW19" s="218">
        <f t="array" ref="AW19">INDEX('UPTD PPA KabKota'!F$5:F$513,MATCH($D19,'UPTD PPA KabKota'!$C$5:$C$513,FALSE))</f>
        <v>53331</v>
      </c>
      <c r="AX19" s="218">
        <f t="array" ref="AX19">INDEX('UPTD PPA KabKota'!G$5:G$513,MATCH($D19,'UPTD PPA KabKota'!$C$5:$C$513,FALSE))</f>
        <v>53331</v>
      </c>
      <c r="AY19" s="218" t="str">
        <f t="array" ref="AY19">INDEX('UPTD PPA KabKota'!H$5:H$513,MATCH($D19,'UPTD PPA KabKota'!$C$5:$C$513,FALSE))</f>
        <v>UPTD PPA</v>
      </c>
      <c r="AZ19" s="218" t="str">
        <f t="array" ref="AZ19">INDEX('UPTD PPA KabKota'!I$5:I$513,MATCH($D19,'UPTD PPA KabKota'!$C$5:$C$513,FALSE))</f>
        <v>Peraturan Bupati Nomor 8 Tahun 2025</v>
      </c>
      <c r="BA19" s="218" t="str">
        <f t="array" ref="BA19">INDEX('UPTD PPA KabKota'!J$5:J$513,MATCH($D19,'UPTD PPA KabKota'!$C$5:$C$513,FALSE))</f>
        <v/>
      </c>
      <c r="BB19" s="218" t="str">
        <f t="array" ref="BB19">INDEX('UPTD PPA KabKota'!K$5:K$513,MATCH($D19,'UPTD PPA KabKota'!$C$5:$C$513,FALSE))</f>
        <v>A</v>
      </c>
      <c r="BC19" s="218" t="str">
        <f t="array" ref="BC19">INDEX('UPTD PPA KabKota'!L$5:L$513,MATCH($D19,'UPTD PPA KabKota'!$C$5:$C$513,FALSE))</f>
        <v>Muhammad Yanis/081360292020</v>
      </c>
      <c r="BD19" s="218" t="str">
        <f t="array" ref="BD19">INDEX('UPTD PPA KabKota'!M$5:M$513,MATCH($D19,'UPTD PPA KabKota'!$C$5:$C$513,FALSE))</f>
        <v>muhdyanis@gmail.com</v>
      </c>
      <c r="BE19" s="218" t="str">
        <f t="array" ref="BE19">INDEX('UPTD PPA KabKota'!N$5:N$513,MATCH($D19,'UPTD PPA KabKota'!$C$5:$C$513,FALSE))</f>
        <v>Kepala UPTD, Kasubag TU dan Kelompok Jabatan Fungsional</v>
      </c>
      <c r="BF19" s="218" t="str">
        <f t="array" ref="BF19">INDEX('UPTD PPA KabKota'!O$5:O$513,MATCH($D19,'UPTD PPA KabKota'!$C$5:$C$513,FALSE))</f>
        <v>Bergabung dengan Kantor Dinas</v>
      </c>
      <c r="BG19" s="218" t="str">
        <f t="array" ref="BG19">INDEX('UPTD PPA KabKota'!P$5:P$513,MATCH($D19,'UPTD PPA KabKota'!$C$5:$C$513,FALSE))</f>
        <v>Tidak Punya</v>
      </c>
      <c r="BH19" s="218" t="str">
        <f t="array" ref="BH19">INDEX('UPTD PPA KabKota'!Q$5:Q$513,MATCH($D19,'UPTD PPA KabKota'!$C$5:$C$513,FALSE))</f>
        <v>Pernah mendapatkan bantuan bangunan gedung utk P2TP2A dari Pemprov namun Pemkab meminjampakaikan utk peruntukan lain</v>
      </c>
      <c r="BI19" s="218" t="str">
        <f t="array" ref="BI19">INDEX('UPTD PPA KabKota'!R$5:R$513,MATCH($D19,'UPTD PPA KabKota'!$C$5:$C$513,FALSE))</f>
        <v>Ada</v>
      </c>
      <c r="BJ19" s="218" t="str">
        <f t="array" ref="BJ19">INDEX('UPTD PPA KabKota'!S$5:S$513,MATCH($D19,'UPTD PPA KabKota'!$C$5:$C$513,FALSE))</f>
        <v>Tidak Ada</v>
      </c>
      <c r="BK19" s="218" t="str">
        <f t="array" ref="BK19">INDEX('UPTD PPA KabKota'!T$5:T$513,MATCH($D19,'UPTD PPA KabKota'!$C$5:$C$513,FALSE))</f>
        <v>Tidak Ada</v>
      </c>
      <c r="BL19" s="218" t="str">
        <f t="array" ref="BL19">INDEX('UPTD PPA KabKota'!U$5:U$513,MATCH($D19,'UPTD PPA KabKota'!$C$5:$C$513,FALSE))</f>
        <v>Tidak Ada</v>
      </c>
      <c r="BM19" s="218" t="str">
        <f t="array" ref="BM19">INDEX('UPTD PPA KabKota'!V$5:V$513,MATCH($D19,'UPTD PPA KabKota'!$C$5:$C$513,FALSE))</f>
        <v>Ada</v>
      </c>
      <c r="BN19" s="218" t="str">
        <f t="array" ref="BN19">INDEX('UPTD PPA KabKota'!W$5:W$513,MATCH($D19,'UPTD PPA KabKota'!$C$5:$C$513,FALSE))</f>
        <v>Tidak Ada</v>
      </c>
      <c r="BO19" s="218" t="str">
        <f t="array" ref="BO19">INDEX('UPTD PPA KabKota'!X$5:X$513,MATCH($D19,'UPTD PPA KabKota'!$C$5:$C$513,FALSE))</f>
        <v>Tidak Ada</v>
      </c>
      <c r="BP19" s="218" t="str">
        <f t="array" ref="BP19">INDEX('UPTD PPA KabKota'!Y$5:Y$513,MATCH($D19,'UPTD PPA KabKota'!$C$5:$C$513,FALSE))</f>
        <v>Tidak Ada</v>
      </c>
      <c r="BQ19" s="218" t="str">
        <f t="array" ref="BQ19">INDEX('UPTD PPA KabKota'!Z$5:Z$513,MATCH($D19,'UPTD PPA KabKota'!$C$5:$C$513,FALSE))</f>
        <v>Tidak Ada</v>
      </c>
      <c r="BR19" s="218" t="str">
        <f t="array" ref="BR19">INDEX('UPTD PPA KabKota'!AA$5:AA$513,MATCH($D19,'UPTD PPA KabKota'!$C$5:$C$513,FALSE))</f>
        <v>Tidak Ada</v>
      </c>
      <c r="BS19" s="218" t="str">
        <f t="array" ref="BS19">INDEX('UPTD PPA KabKota'!AB$5:AB$513,MATCH($D19,'UPTD PPA KabKota'!$C$5:$C$513,FALSE))</f>
        <v>Tidak Ada</v>
      </c>
      <c r="BT19" s="218" t="str">
        <f t="array" ref="BT19">INDEX('UPTD PPA KabKota'!AC$5:AC$513,MATCH($D19,'UPTD PPA KabKota'!$C$5:$C$513,FALSE))</f>
        <v>Sudah</v>
      </c>
      <c r="BU19" s="218" t="str">
        <f t="array" ref="BU19">INDEX('UPTD PPA KabKota'!AD$5:AD$513,MATCH($D19,'UPTD PPA KabKota'!$C$5:$C$513,FALSE))</f>
        <v>Sudah</v>
      </c>
      <c r="BV19" s="218" t="str">
        <f t="array" ref="BV19">INDEX('UPTD PPA KabKota'!AE$5:AE$513,MATCH($D19,'UPTD PPA KabKota'!$C$5:$C$513,FALSE))</f>
        <v>Sudah</v>
      </c>
      <c r="BW19" s="218" t="str">
        <f t="array" ref="BW19">INDEX('UPTD PPA KabKota'!AF$5:AF$513,MATCH($D19,'UPTD PPA KabKota'!$C$5:$C$513,FALSE))</f>
        <v>Sudah</v>
      </c>
      <c r="BX19" s="218" t="str">
        <f t="array" ref="BX19">INDEX('UPTD PPA KabKota'!AG$5:AG$513,MATCH($D19,'UPTD PPA KabKota'!$C$5:$C$513,FALSE))</f>
        <v>Sudah</v>
      </c>
      <c r="BY19" s="218" t="str">
        <f t="array" ref="BY19">INDEX('UPTD PPA KabKota'!AH$5:AH$513,MATCH($D19,'UPTD PPA KabKota'!$C$5:$C$513,FALSE))</f>
        <v>Sudah</v>
      </c>
      <c r="BZ19" s="218" t="str">
        <f t="array" ref="BZ19">INDEX('UPTD PPA KabKota'!AI$5:AI$513,MATCH($D19,'UPTD PPA KabKota'!$C$5:$C$513,FALSE))</f>
        <v>Belum</v>
      </c>
      <c r="CA19" s="218" t="str">
        <f t="array" ref="CA19">INDEX('UPTD PPA KabKota'!AJ$5:AJ$513,MATCH($D19,'UPTD PPA KabKota'!$C$5:$C$513,FALSE))</f>
        <v>Sudah</v>
      </c>
      <c r="CB19" s="218" t="str">
        <f t="array" ref="CB19">INDEX('UPTD PPA KabKota'!AK$5:AK$513,MATCH($D19,'UPTD PPA KabKota'!$C$5:$C$513,FALSE))</f>
        <v>Sudah</v>
      </c>
      <c r="CC19" s="218" t="str">
        <f t="array" ref="CC19">INDEX('UPTD PPA KabKota'!AL$5:AL$513,MATCH($D19,'UPTD PPA KabKota'!$C$5:$C$513,FALSE))</f>
        <v>Sudah</v>
      </c>
      <c r="CD19" s="218" t="str">
        <f t="array" ref="CD19">INDEX('UPTD PPA KabKota'!AM$5:AM$513,MATCH($D19,'UPTD PPA KabKota'!$C$5:$C$513,FALSE))</f>
        <v>Sudah</v>
      </c>
      <c r="CE19" s="218" t="str">
        <f t="array" ref="CE19">INDEX('UPTD PPA KabKota'!AN$5:AN$513,MATCH($D19,'UPTD PPA KabKota'!$C$5:$C$513,FALSE))</f>
        <v/>
      </c>
      <c r="CF19" s="218">
        <f t="array" ref="CF19">INDEX('UPTD PPA KabKota'!AO$5:AO$513,MATCH($D19,'UPTD PPA KabKota'!$C$5:$C$513,FALSE))</f>
        <v>17</v>
      </c>
      <c r="CG19" s="218" t="str">
        <f t="array" ref="CG19">INDEX('UPTD PPA KabKota'!AP$5:AP$513,MATCH($D19,'UPTD PPA KabKota'!$C$5:$C$513,FALSE))</f>
        <v>Kekerasan Seksual</v>
      </c>
      <c r="CH19" s="218" t="str">
        <f t="array" ref="CH19">INDEX('UPTD PPA KabKota'!AQ$5:AQ$513,MATCH($D19,'UPTD PPA KabKota'!$C$5:$C$513,FALSE))</f>
        <v/>
      </c>
      <c r="CI19" s="218" t="str">
        <f t="array" ref="CI19">INDEX('UPTD PPA KabKota'!AR$5:AR$513,MATCH($D19,'UPTD PPA KabKota'!$C$5:$C$513,FALSE))</f>
        <v/>
      </c>
      <c r="CJ19" s="218" t="str">
        <f t="array" ref="CJ19">INDEX('UPTD PPA KabKota'!AS$5:AS$513,MATCH($D19,'UPTD PPA KabKota'!$C$5:$C$513,FALSE))</f>
        <v/>
      </c>
      <c r="CK19" s="218" t="str">
        <f t="array" ref="CK19">INDEX('UPTD PPA KabKota'!AT$5:AT$513,MATCH($D19,'UPTD PPA KabKota'!$C$5:$C$513,FALSE))</f>
        <v/>
      </c>
      <c r="CL19" s="218" t="str">
        <f t="array" ref="CL19">INDEX('UPTD PPA KabKota'!AU$5:AU$513,MATCH($D19,'UPTD PPA KabKota'!$C$5:$C$513,FALSE))</f>
        <v/>
      </c>
      <c r="CM19" s="218" t="str">
        <f t="array" ref="CM19">INDEX('UPTD PPA KabKota'!AV$5:AV$513,MATCH($D19,'UPTD PPA KabKota'!$C$5:$C$513,FALSE))</f>
        <v/>
      </c>
      <c r="CN19" s="218" t="str">
        <f t="array" ref="CN19">INDEX('UPTD PPA KabKota'!AW$5:AW$513,MATCH($D19,'UPTD PPA KabKota'!$C$5:$C$513,FALSE))</f>
        <v/>
      </c>
      <c r="CO19" s="218" t="str">
        <f t="array" ref="CO19">INDEX('UPTD PPA KabKota'!AX$5:AX$513,MATCH($D19,'UPTD PPA KabKota'!$C$5:$C$513,FALSE))</f>
        <v/>
      </c>
      <c r="CP19" s="218" t="str">
        <f t="array" ref="CP19">INDEX('UPTD PPA KabKota'!AY$5:AY$513,MATCH($D19,'UPTD PPA KabKota'!$C$5:$C$513,FALSE))</f>
        <v/>
      </c>
      <c r="CQ19" s="209" t="str">
        <f>IFERROR(__xludf.DUMMYFUNCTION("IF(ISBLANK($K19),"""",IF(REGEXMATCH($K19,""Peraturan""),""Ada"",IF(REGEXMATCH($K19,""Rekomendasi""),""Tidak Ada"", $K19)))
"),"#N/A")</f>
        <v>#N/A</v>
      </c>
      <c r="CR19" s="209" t="str">
        <f t="array" ref="CR19">index('UPTD PPA KabKota'!$BI$5:$BI$513,match($D19,'UPTD PPA KabKota'!$C$5:$C$513,false))</f>
        <v>Ada</v>
      </c>
      <c r="CS19" s="314" t="str">
        <f t="shared" si="2"/>
        <v>#N/A</v>
      </c>
    </row>
    <row r="20">
      <c r="A20" s="310">
        <v>18.0</v>
      </c>
      <c r="B20" s="310">
        <v>17.0</v>
      </c>
      <c r="C20" s="311" t="s">
        <v>8</v>
      </c>
      <c r="D20" s="312" t="s">
        <v>732</v>
      </c>
      <c r="E20" s="315">
        <v>45689.0</v>
      </c>
      <c r="F20" s="218" t="str">
        <f t="array" ref="F20">INDEX('Ortala-KabKota'!F$2:F$415,MATCH($D20,'Ortala-KabKota'!$E$2:$E$415,FALSE))</f>
        <v>Nirwana/ 085358987927</v>
      </c>
      <c r="G20" s="218" t="str">
        <f t="array" ref="G20">INDEX('Ortala-KabKota'!G$2:G$415,MATCH($D20,'Ortala-KabKota'!$E$2:$E$415,FALSE))</f>
        <v>Komplek Perkantoran Pemda, Serule kayu </v>
      </c>
      <c r="H20" s="218" t="str">
        <f t="array" ref="H20">INDEX('Ortala-KabKota'!H$2:H$415,MATCH($D20,'Ortala-KabKota'!$E$2:$E$415,FALSE))</f>
        <v>081377120003 ( sementara )</v>
      </c>
      <c r="I20" s="218" t="str">
        <f t="array" ref="I20">INDEX('Ortala-KabKota'!I$2:I$415,MATCH($D20,'Ortala-KabKota'!$E$2:$E$415,FALSE))</f>
        <v/>
      </c>
      <c r="J20" s="218" t="str">
        <f t="array" ref="J20">INDEX('Ortala-KabKota'!J$2:J$415,MATCH($D20,'Ortala-KabKota'!$E$2:$E$415,FALSE))</f>
        <v>UPTD PPA</v>
      </c>
      <c r="K20" s="218" t="str">
        <f t="array" ref="K20">INDEX('Ortala-KabKota'!K$2:K$415,MATCH($D20,'Ortala-KabKota'!$E$2:$E$415,FALSE))</f>
        <v>Peraturan Bupati Bener Meriah Nomor 8 Tahun 2022</v>
      </c>
      <c r="L20" s="218">
        <f t="array" ref="L20">INDEX('Ortala-KabKota'!L$2:L$415,MATCH($D20,'Ortala-KabKota'!$E$2:$E$415,FALSE))</f>
        <v>2022</v>
      </c>
      <c r="M20" s="218" t="str">
        <f t="array" ref="M20">INDEX('Ortala-KabKota'!M$2:M$415,MATCH($D20,'Ortala-KabKota'!$E$2:$E$415,FALSE))</f>
        <v>A</v>
      </c>
      <c r="N20" s="218" t="str">
        <f t="array" ref="N20">INDEX('Ortala-KabKota'!N$2:N$415,MATCH($D20,'Ortala-KabKota'!$E$2:$E$415,FALSE))</f>
        <v>Leli/ 081377120003</v>
      </c>
      <c r="O20" s="218" t="str">
        <f t="array" ref="O20">INDEX('Ortala-KabKota'!O$2:O$415,MATCH($D20,'Ortala-KabKota'!$E$2:$E$415,FALSE))</f>
        <v/>
      </c>
      <c r="P20" s="218" t="str">
        <f t="array" ref="P20">INDEX('Ortala-KabKota'!P$2:P$415,MATCH($D20,'Ortala-KabKota'!$E$2:$E$415,FALSE))</f>
        <v/>
      </c>
      <c r="Q20" s="218" t="str">
        <f t="array" ref="Q20">INDEX('Ortala-KabKota'!Q$2:Q$415,MATCH($D20,'Ortala-KabKota'!$E$2:$E$415,FALSE))</f>
        <v>MANDIRI</v>
      </c>
      <c r="R20" s="218" t="str">
        <f t="array" ref="R20">INDEX('Ortala-KabKota'!R$2:R$415,MATCH($D20,'Ortala-KabKota'!$E$2:$E$415,FALSE))</f>
        <v>TIDAK PUNYA</v>
      </c>
      <c r="S20" s="218" t="str">
        <f t="array" ref="S20">INDEX('Ortala-KabKota'!S$2:S$415,MATCH($D20,'Ortala-KabKota'!$E$2:$E$415,FALSE))</f>
        <v>Tidak ada gedung</v>
      </c>
      <c r="T20" s="218">
        <f t="array" ref="T20">INDEX('Ortala-KabKota'!T$2:T$415,MATCH($D20,'Ortala-KabKota'!$E$2:$E$415,FALSE))</f>
        <v>0</v>
      </c>
      <c r="U20" s="218">
        <f t="array" ref="U20">INDEX('Ortala-KabKota'!U$2:U$415,MATCH($D20,'Ortala-KabKota'!$E$2:$E$415,FALSE))</f>
        <v>0</v>
      </c>
      <c r="V20" s="218">
        <f t="array" ref="V20">INDEX('Ortala-KabKota'!V$2:V$415,MATCH($D20,'Ortala-KabKota'!$E$2:$E$415,FALSE))</f>
        <v>1</v>
      </c>
      <c r="W20" s="218">
        <f t="array" ref="W20">INDEX('Ortala-KabKota'!W$2:W$415,MATCH($D20,'Ortala-KabKota'!$E$2:$E$415,FALSE))</f>
        <v>1</v>
      </c>
      <c r="X20" s="218">
        <f t="array" ref="X20">INDEX('Ortala-KabKota'!X$2:X$415,MATCH($D20,'Ortala-KabKota'!$E$2:$E$415,FALSE))</f>
        <v>1</v>
      </c>
      <c r="Y20" s="218">
        <f t="array" ref="Y20">INDEX('Ortala-KabKota'!Y$2:Y$415,MATCH($D20,'Ortala-KabKota'!$E$2:$E$415,FALSE))</f>
        <v>1</v>
      </c>
      <c r="Z20" s="218">
        <f t="array" ref="Z20">INDEX('Ortala-KabKota'!Z$2:Z$415,MATCH($D20,'Ortala-KabKota'!$E$2:$E$415,FALSE))</f>
        <v>0</v>
      </c>
      <c r="AA20" s="218">
        <f t="array" ref="AA20">INDEX('Ortala-KabKota'!AA$2:AA$415,MATCH($D20,'Ortala-KabKota'!$E$2:$E$415,FALSE))</f>
        <v>1</v>
      </c>
      <c r="AB20" s="218">
        <f t="array" ref="AB20">INDEX('Ortala-KabKota'!AB$2:AB$415,MATCH($D20,'Ortala-KabKota'!$E$2:$E$415,FALSE))</f>
        <v>1</v>
      </c>
      <c r="AC20" s="218">
        <f t="array" ref="AC20">INDEX('Ortala-KabKota'!AC$2:AC$415,MATCH($D20,'Ortala-KabKota'!$E$2:$E$415,FALSE))</f>
        <v>1</v>
      </c>
      <c r="AD20" s="218">
        <f t="array" ref="AD20">INDEX('Ortala-KabKota'!AD$2:AD$415,MATCH($D20,'Ortala-KabKota'!$E$2:$E$415,FALSE))</f>
        <v>0</v>
      </c>
      <c r="AE20" s="218">
        <f t="array" ref="AE20">INDEX('Ortala-KabKota'!AE$2:AE$415,MATCH($D20,'Ortala-KabKota'!$E$2:$E$415,FALSE))</f>
        <v>1</v>
      </c>
      <c r="AF20" s="218">
        <f t="array" ref="AF20">INDEX('Ortala-KabKota'!AF$2:AF$415,MATCH($D20,'Ortala-KabKota'!$E$2:$E$415,FALSE))</f>
        <v>1</v>
      </c>
      <c r="AG20" s="218">
        <f t="array" ref="AG20">INDEX('Ortala-KabKota'!AG$2:AG$415,MATCH($D20,'Ortala-KabKota'!$E$2:$E$415,FALSE))</f>
        <v>1</v>
      </c>
      <c r="AH20" s="218">
        <f t="array" ref="AH20">INDEX('Ortala-KabKota'!AH$2:AH$415,MATCH($D20,'Ortala-KabKota'!$E$2:$E$415,FALSE))</f>
        <v>0</v>
      </c>
      <c r="AI20" s="218" t="str">
        <f t="array" ref="AI20">INDEX('Ortala-KabKota'!AI$2:AI$415,MATCH($D20,'Ortala-KabKota'!$E$2:$E$415,FALSE))</f>
        <v/>
      </c>
      <c r="AJ20" s="218">
        <f t="array" ref="AJ20">INDEX('Ortala-KabKota'!AJ$2:AJ$415,MATCH($D20,'Ortala-KabKota'!$E$2:$E$415,FALSE))</f>
        <v>1</v>
      </c>
      <c r="AK20" s="218">
        <f t="array" ref="AK20">INDEX('Ortala-KabKota'!AK$2:AK$415,MATCH($D20,'Ortala-KabKota'!$E$2:$E$415,FALSE))</f>
        <v>1</v>
      </c>
      <c r="AL20" s="218">
        <f t="array" ref="AL20">INDEX('Ortala-KabKota'!AL$2:AL$415,MATCH($D20,'Ortala-KabKota'!$E$2:$E$415,FALSE))</f>
        <v>59</v>
      </c>
      <c r="AM20" s="218" t="str">
        <f t="array" ref="AM20">INDEX('Ortala-KabKota'!AM$2:AM$415,MATCH($D20,'Ortala-KabKota'!$E$2:$E$415,FALSE))</f>
        <v>Kekerasan Terhadap Perempuan</v>
      </c>
      <c r="AN20" s="218" t="str">
        <f t="array" ref="AN20">INDEX('Ortala-KabKota'!AN$2:AN$415,MATCH($D20,'Ortala-KabKota'!$E$2:$E$415,FALSE))</f>
        <v/>
      </c>
      <c r="AO20" s="218" t="str">
        <f t="array" ref="AO20">INDEX('Ortala-KabKota'!AO$2:AO$415,MATCH($D20,'Ortala-KabKota'!$E$2:$E$415,FALSE))</f>
        <v/>
      </c>
      <c r="AP20" s="218" t="str">
        <f t="array" ref="AP20">INDEX('Ortala-KabKota'!AP$2:AP$415,MATCH($D20,'Ortala-KabKota'!$E$2:$E$415,FALSE))</f>
        <v/>
      </c>
      <c r="AQ20" s="218" t="str">
        <f t="array" ref="AQ20">INDEX('Ortala-KabKota'!AQ$2:AQ$415,MATCH($D20,'Ortala-KabKota'!$E$2:$E$415,FALSE))</f>
        <v/>
      </c>
      <c r="AR20" s="218" t="str">
        <f t="array" ref="AR20">INDEX('Ortala-KabKota'!AR$2:AR$415,MATCH($D20,'Ortala-KabKota'!$E$2:$E$415,FALSE))</f>
        <v/>
      </c>
      <c r="AS20" s="218" t="str">
        <f t="array" ref="AS20">INDEX('Ortala-KabKota'!AS$2:AS$415,MATCH($D20,'Ortala-KabKota'!$E$2:$E$415,FALSE))</f>
        <v/>
      </c>
      <c r="AT20" s="218" t="str">
        <f t="array" ref="AT20">INDEX('Ortala-KabKota'!AT$2:AT$415,MATCH($D20,'Ortala-KabKota'!$E$2:$E$415,FALSE))</f>
        <v/>
      </c>
      <c r="AU20" s="218" t="str">
        <f t="array" ref="AU20">INDEX('UPTD PPA KabKota'!D$5:D$513,MATCH($D20,'UPTD PPA KabKota'!$C$5:$C$513,FALSE))</f>
        <v/>
      </c>
      <c r="AV20" s="218" t="str">
        <f t="array" ref="AV20">INDEX('UPTD PPA KabKota'!E$5:E$513,MATCH($D20,'UPTD PPA KabKota'!$C$5:$C$513,FALSE))</f>
        <v/>
      </c>
      <c r="AW20" s="218" t="str">
        <f t="array" ref="AW20">INDEX('UPTD PPA KabKota'!F$5:F$513,MATCH($D20,'UPTD PPA KabKota'!$C$5:$C$513,FALSE))</f>
        <v/>
      </c>
      <c r="AX20" s="218" t="str">
        <f t="array" ref="AX20">INDEX('UPTD PPA KabKota'!G$5:G$513,MATCH($D20,'UPTD PPA KabKota'!$C$5:$C$513,FALSE))</f>
        <v/>
      </c>
      <c r="AY20" s="218" t="str">
        <f t="array" ref="AY20">INDEX('UPTD PPA KabKota'!H$5:H$513,MATCH($D20,'UPTD PPA KabKota'!$C$5:$C$513,FALSE))</f>
        <v/>
      </c>
      <c r="AZ20" s="218" t="str">
        <f t="array" ref="AZ20">INDEX('UPTD PPA KabKota'!I$5:I$513,MATCH($D20,'UPTD PPA KabKota'!$C$5:$C$513,FALSE))</f>
        <v>Peraturan Bupati Bener Meriah Nomor 8 Tahun 2022</v>
      </c>
      <c r="BA20" s="218">
        <f t="array" ref="BA20">INDEX('UPTD PPA KabKota'!J$5:J$513,MATCH($D20,'UPTD PPA KabKota'!$C$5:$C$513,FALSE))</f>
        <v>2022</v>
      </c>
      <c r="BB20" s="218" t="str">
        <f t="array" ref="BB20">INDEX('UPTD PPA KabKota'!K$5:K$513,MATCH($D20,'UPTD PPA KabKota'!$C$5:$C$513,FALSE))</f>
        <v>Perkada tidak dapat diakses</v>
      </c>
      <c r="BC20" s="218" t="str">
        <f t="array" ref="BC20">INDEX('UPTD PPA KabKota'!L$5:L$513,MATCH($D20,'UPTD PPA KabKota'!$C$5:$C$513,FALSE))</f>
        <v/>
      </c>
      <c r="BD20" s="218" t="str">
        <f t="array" ref="BD20">INDEX('UPTD PPA KabKota'!M$5:M$513,MATCH($D20,'UPTD PPA KabKota'!$C$5:$C$513,FALSE))</f>
        <v/>
      </c>
      <c r="BE20" s="218" t="str">
        <f t="array" ref="BE20">INDEX('UPTD PPA KabKota'!N$5:N$513,MATCH($D20,'UPTD PPA KabKota'!$C$5:$C$513,FALSE))</f>
        <v/>
      </c>
      <c r="BF20" s="218" t="str">
        <f t="array" ref="BF20">INDEX('UPTD PPA KabKota'!O$5:O$513,MATCH($D20,'UPTD PPA KabKota'!$C$5:$C$513,FALSE))</f>
        <v/>
      </c>
      <c r="BG20" s="218" t="str">
        <f t="array" ref="BG20">INDEX('UPTD PPA KabKota'!P$5:P$513,MATCH($D20,'UPTD PPA KabKota'!$C$5:$C$513,FALSE))</f>
        <v/>
      </c>
      <c r="BH20" s="218" t="str">
        <f t="array" ref="BH20">INDEX('UPTD PPA KabKota'!Q$5:Q$513,MATCH($D20,'UPTD PPA KabKota'!$C$5:$C$513,FALSE))</f>
        <v/>
      </c>
      <c r="BI20" s="218" t="str">
        <f t="array" ref="BI20">INDEX('UPTD PPA KabKota'!R$5:R$513,MATCH($D20,'UPTD PPA KabKota'!$C$5:$C$513,FALSE))</f>
        <v/>
      </c>
      <c r="BJ20" s="218" t="str">
        <f t="array" ref="BJ20">INDEX('UPTD PPA KabKota'!S$5:S$513,MATCH($D20,'UPTD PPA KabKota'!$C$5:$C$513,FALSE))</f>
        <v/>
      </c>
      <c r="BK20" s="218" t="str">
        <f t="array" ref="BK20">INDEX('UPTD PPA KabKota'!T$5:T$513,MATCH($D20,'UPTD PPA KabKota'!$C$5:$C$513,FALSE))</f>
        <v/>
      </c>
      <c r="BL20" s="218" t="str">
        <f t="array" ref="BL20">INDEX('UPTD PPA KabKota'!U$5:U$513,MATCH($D20,'UPTD PPA KabKota'!$C$5:$C$513,FALSE))</f>
        <v/>
      </c>
      <c r="BM20" s="218" t="str">
        <f t="array" ref="BM20">INDEX('UPTD PPA KabKota'!V$5:V$513,MATCH($D20,'UPTD PPA KabKota'!$C$5:$C$513,FALSE))</f>
        <v/>
      </c>
      <c r="BN20" s="218" t="str">
        <f t="array" ref="BN20">INDEX('UPTD PPA KabKota'!W$5:W$513,MATCH($D20,'UPTD PPA KabKota'!$C$5:$C$513,FALSE))</f>
        <v/>
      </c>
      <c r="BO20" s="218" t="str">
        <f t="array" ref="BO20">INDEX('UPTD PPA KabKota'!X$5:X$513,MATCH($D20,'UPTD PPA KabKota'!$C$5:$C$513,FALSE))</f>
        <v/>
      </c>
      <c r="BP20" s="218" t="str">
        <f t="array" ref="BP20">INDEX('UPTD PPA KabKota'!Y$5:Y$513,MATCH($D20,'UPTD PPA KabKota'!$C$5:$C$513,FALSE))</f>
        <v/>
      </c>
      <c r="BQ20" s="218" t="str">
        <f t="array" ref="BQ20">INDEX('UPTD PPA KabKota'!Z$5:Z$513,MATCH($D20,'UPTD PPA KabKota'!$C$5:$C$513,FALSE))</f>
        <v/>
      </c>
      <c r="BR20" s="218" t="str">
        <f t="array" ref="BR20">INDEX('UPTD PPA KabKota'!AA$5:AA$513,MATCH($D20,'UPTD PPA KabKota'!$C$5:$C$513,FALSE))</f>
        <v/>
      </c>
      <c r="BS20" s="218" t="str">
        <f t="array" ref="BS20">INDEX('UPTD PPA KabKota'!AB$5:AB$513,MATCH($D20,'UPTD PPA KabKota'!$C$5:$C$513,FALSE))</f>
        <v/>
      </c>
      <c r="BT20" s="218" t="str">
        <f t="array" ref="BT20">INDEX('UPTD PPA KabKota'!AC$5:AC$513,MATCH($D20,'UPTD PPA KabKota'!$C$5:$C$513,FALSE))</f>
        <v/>
      </c>
      <c r="BU20" s="218" t="str">
        <f t="array" ref="BU20">INDEX('UPTD PPA KabKota'!AD$5:AD$513,MATCH($D20,'UPTD PPA KabKota'!$C$5:$C$513,FALSE))</f>
        <v/>
      </c>
      <c r="BV20" s="218" t="str">
        <f t="array" ref="BV20">INDEX('UPTD PPA KabKota'!AE$5:AE$513,MATCH($D20,'UPTD PPA KabKota'!$C$5:$C$513,FALSE))</f>
        <v/>
      </c>
      <c r="BW20" s="218" t="str">
        <f t="array" ref="BW20">INDEX('UPTD PPA KabKota'!AF$5:AF$513,MATCH($D20,'UPTD PPA KabKota'!$C$5:$C$513,FALSE))</f>
        <v/>
      </c>
      <c r="BX20" s="218" t="str">
        <f t="array" ref="BX20">INDEX('UPTD PPA KabKota'!AG$5:AG$513,MATCH($D20,'UPTD PPA KabKota'!$C$5:$C$513,FALSE))</f>
        <v/>
      </c>
      <c r="BY20" s="218" t="str">
        <f t="array" ref="BY20">INDEX('UPTD PPA KabKota'!AH$5:AH$513,MATCH($D20,'UPTD PPA KabKota'!$C$5:$C$513,FALSE))</f>
        <v/>
      </c>
      <c r="BZ20" s="218" t="str">
        <f t="array" ref="BZ20">INDEX('UPTD PPA KabKota'!AI$5:AI$513,MATCH($D20,'UPTD PPA KabKota'!$C$5:$C$513,FALSE))</f>
        <v/>
      </c>
      <c r="CA20" s="218" t="str">
        <f t="array" ref="CA20">INDEX('UPTD PPA KabKota'!AJ$5:AJ$513,MATCH($D20,'UPTD PPA KabKota'!$C$5:$C$513,FALSE))</f>
        <v/>
      </c>
      <c r="CB20" s="218" t="str">
        <f t="array" ref="CB20">INDEX('UPTD PPA KabKota'!AK$5:AK$513,MATCH($D20,'UPTD PPA KabKota'!$C$5:$C$513,FALSE))</f>
        <v/>
      </c>
      <c r="CC20" s="218" t="str">
        <f t="array" ref="CC20">INDEX('UPTD PPA KabKota'!AL$5:AL$513,MATCH($D20,'UPTD PPA KabKota'!$C$5:$C$513,FALSE))</f>
        <v/>
      </c>
      <c r="CD20" s="218" t="str">
        <f t="array" ref="CD20">INDEX('UPTD PPA KabKota'!AM$5:AM$513,MATCH($D20,'UPTD PPA KabKota'!$C$5:$C$513,FALSE))</f>
        <v/>
      </c>
      <c r="CE20" s="218" t="str">
        <f t="array" ref="CE20">INDEX('UPTD PPA KabKota'!AN$5:AN$513,MATCH($D20,'UPTD PPA KabKota'!$C$5:$C$513,FALSE))</f>
        <v/>
      </c>
      <c r="CF20" s="218" t="str">
        <f t="array" ref="CF20">INDEX('UPTD PPA KabKota'!AO$5:AO$513,MATCH($D20,'UPTD PPA KabKota'!$C$5:$C$513,FALSE))</f>
        <v/>
      </c>
      <c r="CG20" s="218" t="str">
        <f t="array" ref="CG20">INDEX('UPTD PPA KabKota'!AP$5:AP$513,MATCH($D20,'UPTD PPA KabKota'!$C$5:$C$513,FALSE))</f>
        <v/>
      </c>
      <c r="CH20" s="218" t="str">
        <f t="array" ref="CH20">INDEX('UPTD PPA KabKota'!AQ$5:AQ$513,MATCH($D20,'UPTD PPA KabKota'!$C$5:$C$513,FALSE))</f>
        <v/>
      </c>
      <c r="CI20" s="218" t="str">
        <f t="array" ref="CI20">INDEX('UPTD PPA KabKota'!AR$5:AR$513,MATCH($D20,'UPTD PPA KabKota'!$C$5:$C$513,FALSE))</f>
        <v/>
      </c>
      <c r="CJ20" s="218" t="str">
        <f t="array" ref="CJ20">INDEX('UPTD PPA KabKota'!AS$5:AS$513,MATCH($D20,'UPTD PPA KabKota'!$C$5:$C$513,FALSE))</f>
        <v/>
      </c>
      <c r="CK20" s="218" t="str">
        <f t="array" ref="CK20">INDEX('UPTD PPA KabKota'!AT$5:AT$513,MATCH($D20,'UPTD PPA KabKota'!$C$5:$C$513,FALSE))</f>
        <v/>
      </c>
      <c r="CL20" s="218" t="str">
        <f t="array" ref="CL20">INDEX('UPTD PPA KabKota'!AU$5:AU$513,MATCH($D20,'UPTD PPA KabKota'!$C$5:$C$513,FALSE))</f>
        <v/>
      </c>
      <c r="CM20" s="218" t="str">
        <f t="array" ref="CM20">INDEX('UPTD PPA KabKota'!AV$5:AV$513,MATCH($D20,'UPTD PPA KabKota'!$C$5:$C$513,FALSE))</f>
        <v/>
      </c>
      <c r="CN20" s="218" t="str">
        <f t="array" ref="CN20">INDEX('UPTD PPA KabKota'!AW$5:AW$513,MATCH($D20,'UPTD PPA KabKota'!$C$5:$C$513,FALSE))</f>
        <v/>
      </c>
      <c r="CO20" s="218" t="str">
        <f t="array" ref="CO20">INDEX('UPTD PPA KabKota'!AX$5:AX$513,MATCH($D20,'UPTD PPA KabKota'!$C$5:$C$513,FALSE))</f>
        <v/>
      </c>
      <c r="CP20" s="218" t="str">
        <f t="array" ref="CP20">INDEX('UPTD PPA KabKota'!AY$5:AY$513,MATCH($D20,'UPTD PPA KabKota'!$C$5:$C$513,FALSE))</f>
        <v/>
      </c>
      <c r="CQ20" s="209" t="str">
        <f>IFERROR(__xludf.DUMMYFUNCTION("IF(ISBLANK($K20),"""",IF(REGEXMATCH($K20,""Peraturan""),""Ada"",IF(REGEXMATCH($K20,""Rekomendasi""),""Tidak Ada"", $K20)))
"),"Ada")</f>
        <v>Ada</v>
      </c>
      <c r="CR20" s="209" t="str">
        <f t="array" ref="CR20">index('UPTD PPA KabKota'!$BI$5:$BI$513,match($D20,'UPTD PPA KabKota'!$C$5:$C$513,false))</f>
        <v>Ada</v>
      </c>
      <c r="CS20" s="314" t="str">
        <f t="shared" si="2"/>
        <v>Ada</v>
      </c>
    </row>
    <row r="21">
      <c r="A21" s="310">
        <v>19.0</v>
      </c>
      <c r="B21" s="310">
        <v>18.0</v>
      </c>
      <c r="C21" s="311" t="s">
        <v>8</v>
      </c>
      <c r="D21" s="312" t="s">
        <v>753</v>
      </c>
      <c r="E21" s="313"/>
      <c r="F21" s="218" t="str">
        <f t="array" ref="F21">INDEX('Ortala-KabKota'!F$2:F$415,MATCH($D21,'Ortala-KabKota'!$E$2:$E$415,FALSE))</f>
        <v>#N/A</v>
      </c>
      <c r="G21" s="218" t="str">
        <f t="array" ref="G21">INDEX('Ortala-KabKota'!G$2:G$415,MATCH($D21,'Ortala-KabKota'!$E$2:$E$415,FALSE))</f>
        <v>#N/A</v>
      </c>
      <c r="H21" s="218" t="str">
        <f t="array" ref="H21">INDEX('Ortala-KabKota'!H$2:H$415,MATCH($D21,'Ortala-KabKota'!$E$2:$E$415,FALSE))</f>
        <v>#N/A</v>
      </c>
      <c r="I21" s="218" t="str">
        <f t="array" ref="I21">INDEX('Ortala-KabKota'!I$2:I$415,MATCH($D21,'Ortala-KabKota'!$E$2:$E$415,FALSE))</f>
        <v>#N/A</v>
      </c>
      <c r="J21" s="218" t="str">
        <f t="array" ref="J21">INDEX('Ortala-KabKota'!J$2:J$415,MATCH($D21,'Ortala-KabKota'!$E$2:$E$415,FALSE))</f>
        <v>#N/A</v>
      </c>
      <c r="K21" s="218" t="str">
        <f t="array" ref="K21">INDEX('Ortala-KabKota'!K$2:K$415,MATCH($D21,'Ortala-KabKota'!$E$2:$E$415,FALSE))</f>
        <v>#N/A</v>
      </c>
      <c r="L21" s="218" t="str">
        <f t="array" ref="L21">INDEX('Ortala-KabKota'!L$2:L$415,MATCH($D21,'Ortala-KabKota'!$E$2:$E$415,FALSE))</f>
        <v>#N/A</v>
      </c>
      <c r="M21" s="218" t="str">
        <f t="array" ref="M21">INDEX('Ortala-KabKota'!M$2:M$415,MATCH($D21,'Ortala-KabKota'!$E$2:$E$415,FALSE))</f>
        <v>#N/A</v>
      </c>
      <c r="N21" s="218" t="str">
        <f t="array" ref="N21">INDEX('Ortala-KabKota'!N$2:N$415,MATCH($D21,'Ortala-KabKota'!$E$2:$E$415,FALSE))</f>
        <v>#N/A</v>
      </c>
      <c r="O21" s="218" t="str">
        <f t="array" ref="O21">INDEX('Ortala-KabKota'!O$2:O$415,MATCH($D21,'Ortala-KabKota'!$E$2:$E$415,FALSE))</f>
        <v>#N/A</v>
      </c>
      <c r="P21" s="218" t="str">
        <f t="array" ref="P21">INDEX('Ortala-KabKota'!P$2:P$415,MATCH($D21,'Ortala-KabKota'!$E$2:$E$415,FALSE))</f>
        <v>#N/A</v>
      </c>
      <c r="Q21" s="218" t="str">
        <f t="array" ref="Q21">INDEX('Ortala-KabKota'!Q$2:Q$415,MATCH($D21,'Ortala-KabKota'!$E$2:$E$415,FALSE))</f>
        <v>#N/A</v>
      </c>
      <c r="R21" s="218" t="str">
        <f t="array" ref="R21">INDEX('Ortala-KabKota'!R$2:R$415,MATCH($D21,'Ortala-KabKota'!$E$2:$E$415,FALSE))</f>
        <v>#N/A</v>
      </c>
      <c r="S21" s="218" t="str">
        <f t="array" ref="S21">INDEX('Ortala-KabKota'!S$2:S$415,MATCH($D21,'Ortala-KabKota'!$E$2:$E$415,FALSE))</f>
        <v>#N/A</v>
      </c>
      <c r="T21" s="218" t="str">
        <f t="array" ref="T21">INDEX('Ortala-KabKota'!T$2:T$415,MATCH($D21,'Ortala-KabKota'!$E$2:$E$415,FALSE))</f>
        <v>#N/A</v>
      </c>
      <c r="U21" s="218" t="str">
        <f t="array" ref="U21">INDEX('Ortala-KabKota'!U$2:U$415,MATCH($D21,'Ortala-KabKota'!$E$2:$E$415,FALSE))</f>
        <v>#N/A</v>
      </c>
      <c r="V21" s="218" t="str">
        <f t="array" ref="V21">INDEX('Ortala-KabKota'!V$2:V$415,MATCH($D21,'Ortala-KabKota'!$E$2:$E$415,FALSE))</f>
        <v>#N/A</v>
      </c>
      <c r="W21" s="218" t="str">
        <f t="array" ref="W21">INDEX('Ortala-KabKota'!W$2:W$415,MATCH($D21,'Ortala-KabKota'!$E$2:$E$415,FALSE))</f>
        <v>#N/A</v>
      </c>
      <c r="X21" s="218" t="str">
        <f t="array" ref="X21">INDEX('Ortala-KabKota'!X$2:X$415,MATCH($D21,'Ortala-KabKota'!$E$2:$E$415,FALSE))</f>
        <v>#N/A</v>
      </c>
      <c r="Y21" s="218" t="str">
        <f t="array" ref="Y21">INDEX('Ortala-KabKota'!Y$2:Y$415,MATCH($D21,'Ortala-KabKota'!$E$2:$E$415,FALSE))</f>
        <v>#N/A</v>
      </c>
      <c r="Z21" s="218" t="str">
        <f t="array" ref="Z21">INDEX('Ortala-KabKota'!Z$2:Z$415,MATCH($D21,'Ortala-KabKota'!$E$2:$E$415,FALSE))</f>
        <v>#N/A</v>
      </c>
      <c r="AA21" s="218" t="str">
        <f t="array" ref="AA21">INDEX('Ortala-KabKota'!AA$2:AA$415,MATCH($D21,'Ortala-KabKota'!$E$2:$E$415,FALSE))</f>
        <v>#N/A</v>
      </c>
      <c r="AB21" s="218" t="str">
        <f t="array" ref="AB21">INDEX('Ortala-KabKota'!AB$2:AB$415,MATCH($D21,'Ortala-KabKota'!$E$2:$E$415,FALSE))</f>
        <v>#N/A</v>
      </c>
      <c r="AC21" s="218" t="str">
        <f t="array" ref="AC21">INDEX('Ortala-KabKota'!AC$2:AC$415,MATCH($D21,'Ortala-KabKota'!$E$2:$E$415,FALSE))</f>
        <v>#N/A</v>
      </c>
      <c r="AD21" s="218" t="str">
        <f t="array" ref="AD21">INDEX('Ortala-KabKota'!AD$2:AD$415,MATCH($D21,'Ortala-KabKota'!$E$2:$E$415,FALSE))</f>
        <v>#N/A</v>
      </c>
      <c r="AE21" s="218" t="str">
        <f t="array" ref="AE21">INDEX('Ortala-KabKota'!AE$2:AE$415,MATCH($D21,'Ortala-KabKota'!$E$2:$E$415,FALSE))</f>
        <v>#N/A</v>
      </c>
      <c r="AF21" s="218" t="str">
        <f t="array" ref="AF21">INDEX('Ortala-KabKota'!AF$2:AF$415,MATCH($D21,'Ortala-KabKota'!$E$2:$E$415,FALSE))</f>
        <v>#N/A</v>
      </c>
      <c r="AG21" s="218" t="str">
        <f t="array" ref="AG21">INDEX('Ortala-KabKota'!AG$2:AG$415,MATCH($D21,'Ortala-KabKota'!$E$2:$E$415,FALSE))</f>
        <v>#N/A</v>
      </c>
      <c r="AH21" s="218" t="str">
        <f t="array" ref="AH21">INDEX('Ortala-KabKota'!AH$2:AH$415,MATCH($D21,'Ortala-KabKota'!$E$2:$E$415,FALSE))</f>
        <v>#N/A</v>
      </c>
      <c r="AI21" s="218" t="str">
        <f t="array" ref="AI21">INDEX('Ortala-KabKota'!AI$2:AI$415,MATCH($D21,'Ortala-KabKota'!$E$2:$E$415,FALSE))</f>
        <v>#N/A</v>
      </c>
      <c r="AJ21" s="218" t="str">
        <f t="array" ref="AJ21">INDEX('Ortala-KabKota'!AJ$2:AJ$415,MATCH($D21,'Ortala-KabKota'!$E$2:$E$415,FALSE))</f>
        <v>#N/A</v>
      </c>
      <c r="AK21" s="218" t="str">
        <f t="array" ref="AK21">INDEX('Ortala-KabKota'!AK$2:AK$415,MATCH($D21,'Ortala-KabKota'!$E$2:$E$415,FALSE))</f>
        <v>#N/A</v>
      </c>
      <c r="AL21" s="218" t="str">
        <f t="array" ref="AL21">INDEX('Ortala-KabKota'!AL$2:AL$415,MATCH($D21,'Ortala-KabKota'!$E$2:$E$415,FALSE))</f>
        <v>#N/A</v>
      </c>
      <c r="AM21" s="218" t="str">
        <f t="array" ref="AM21">INDEX('Ortala-KabKota'!AM$2:AM$415,MATCH($D21,'Ortala-KabKota'!$E$2:$E$415,FALSE))</f>
        <v>#N/A</v>
      </c>
      <c r="AN21" s="218" t="str">
        <f t="array" ref="AN21">INDEX('Ortala-KabKota'!AN$2:AN$415,MATCH($D21,'Ortala-KabKota'!$E$2:$E$415,FALSE))</f>
        <v>#N/A</v>
      </c>
      <c r="AO21" s="218" t="str">
        <f t="array" ref="AO21">INDEX('Ortala-KabKota'!AO$2:AO$415,MATCH($D21,'Ortala-KabKota'!$E$2:$E$415,FALSE))</f>
        <v>#N/A</v>
      </c>
      <c r="AP21" s="218" t="str">
        <f t="array" ref="AP21">INDEX('Ortala-KabKota'!AP$2:AP$415,MATCH($D21,'Ortala-KabKota'!$E$2:$E$415,FALSE))</f>
        <v>#N/A</v>
      </c>
      <c r="AQ21" s="218" t="str">
        <f t="array" ref="AQ21">INDEX('Ortala-KabKota'!AQ$2:AQ$415,MATCH($D21,'Ortala-KabKota'!$E$2:$E$415,FALSE))</f>
        <v>#N/A</v>
      </c>
      <c r="AR21" s="218" t="str">
        <f t="array" ref="AR21">INDEX('Ortala-KabKota'!AR$2:AR$415,MATCH($D21,'Ortala-KabKota'!$E$2:$E$415,FALSE))</f>
        <v>#N/A</v>
      </c>
      <c r="AS21" s="218" t="str">
        <f t="array" ref="AS21">INDEX('Ortala-KabKota'!AS$2:AS$415,MATCH($D21,'Ortala-KabKota'!$E$2:$E$415,FALSE))</f>
        <v>#N/A</v>
      </c>
      <c r="AT21" s="218" t="str">
        <f t="array" ref="AT21">INDEX('Ortala-KabKota'!AT$2:AT$415,MATCH($D21,'Ortala-KabKota'!$E$2:$E$415,FALSE))</f>
        <v>#N/A</v>
      </c>
      <c r="AU21" s="218" t="str">
        <f t="array" ref="AU21">INDEX('UPTD PPA KabKota'!D$5:D$513,MATCH($D21,'UPTD PPA KabKota'!$C$5:$C$513,FALSE))</f>
        <v/>
      </c>
      <c r="AV21" s="218" t="str">
        <f t="array" ref="AV21">INDEX('UPTD PPA KabKota'!E$5:E$513,MATCH($D21,'UPTD PPA KabKota'!$C$5:$C$513,FALSE))</f>
        <v/>
      </c>
      <c r="AW21" s="218" t="str">
        <f t="array" ref="AW21">INDEX('UPTD PPA KabKota'!F$5:F$513,MATCH($D21,'UPTD PPA KabKota'!$C$5:$C$513,FALSE))</f>
        <v/>
      </c>
      <c r="AX21" s="218" t="str">
        <f t="array" ref="AX21">INDEX('UPTD PPA KabKota'!G$5:G$513,MATCH($D21,'UPTD PPA KabKota'!$C$5:$C$513,FALSE))</f>
        <v/>
      </c>
      <c r="AY21" s="218" t="str">
        <f t="array" ref="AY21">INDEX('UPTD PPA KabKota'!H$5:H$513,MATCH($D21,'UPTD PPA KabKota'!$C$5:$C$513,FALSE))</f>
        <v/>
      </c>
      <c r="AZ21" s="218" t="str">
        <f t="array" ref="AZ21">INDEX('UPTD PPA KabKota'!I$5:I$513,MATCH($D21,'UPTD PPA KabKota'!$C$5:$C$513,FALSE))</f>
        <v/>
      </c>
      <c r="BA21" s="218" t="str">
        <f t="array" ref="BA21">INDEX('UPTD PPA KabKota'!J$5:J$513,MATCH($D21,'UPTD PPA KabKota'!$C$5:$C$513,FALSE))</f>
        <v/>
      </c>
      <c r="BB21" s="218" t="str">
        <f t="array" ref="BB21">INDEX('UPTD PPA KabKota'!K$5:K$513,MATCH($D21,'UPTD PPA KabKota'!$C$5:$C$513,FALSE))</f>
        <v/>
      </c>
      <c r="BC21" s="218" t="str">
        <f t="array" ref="BC21">INDEX('UPTD PPA KabKota'!L$5:L$513,MATCH($D21,'UPTD PPA KabKota'!$C$5:$C$513,FALSE))</f>
        <v/>
      </c>
      <c r="BD21" s="218" t="str">
        <f t="array" ref="BD21">INDEX('UPTD PPA KabKota'!M$5:M$513,MATCH($D21,'UPTD PPA KabKota'!$C$5:$C$513,FALSE))</f>
        <v/>
      </c>
      <c r="BE21" s="218" t="str">
        <f t="array" ref="BE21">INDEX('UPTD PPA KabKota'!N$5:N$513,MATCH($D21,'UPTD PPA KabKota'!$C$5:$C$513,FALSE))</f>
        <v/>
      </c>
      <c r="BF21" s="218" t="str">
        <f t="array" ref="BF21">INDEX('UPTD PPA KabKota'!O$5:O$513,MATCH($D21,'UPTD PPA KabKota'!$C$5:$C$513,FALSE))</f>
        <v/>
      </c>
      <c r="BG21" s="218" t="str">
        <f t="array" ref="BG21">INDEX('UPTD PPA KabKota'!P$5:P$513,MATCH($D21,'UPTD PPA KabKota'!$C$5:$C$513,FALSE))</f>
        <v/>
      </c>
      <c r="BH21" s="218" t="str">
        <f t="array" ref="BH21">INDEX('UPTD PPA KabKota'!Q$5:Q$513,MATCH($D21,'UPTD PPA KabKota'!$C$5:$C$513,FALSE))</f>
        <v/>
      </c>
      <c r="BI21" s="218" t="str">
        <f t="array" ref="BI21">INDEX('UPTD PPA KabKota'!R$5:R$513,MATCH($D21,'UPTD PPA KabKota'!$C$5:$C$513,FALSE))</f>
        <v/>
      </c>
      <c r="BJ21" s="218" t="str">
        <f t="array" ref="BJ21">INDEX('UPTD PPA KabKota'!S$5:S$513,MATCH($D21,'UPTD PPA KabKota'!$C$5:$C$513,FALSE))</f>
        <v/>
      </c>
      <c r="BK21" s="218" t="str">
        <f t="array" ref="BK21">INDEX('UPTD PPA KabKota'!T$5:T$513,MATCH($D21,'UPTD PPA KabKota'!$C$5:$C$513,FALSE))</f>
        <v/>
      </c>
      <c r="BL21" s="218" t="str">
        <f t="array" ref="BL21">INDEX('UPTD PPA KabKota'!U$5:U$513,MATCH($D21,'UPTD PPA KabKota'!$C$5:$C$513,FALSE))</f>
        <v/>
      </c>
      <c r="BM21" s="218" t="str">
        <f t="array" ref="BM21">INDEX('UPTD PPA KabKota'!V$5:V$513,MATCH($D21,'UPTD PPA KabKota'!$C$5:$C$513,FALSE))</f>
        <v/>
      </c>
      <c r="BN21" s="218" t="str">
        <f t="array" ref="BN21">INDEX('UPTD PPA KabKota'!W$5:W$513,MATCH($D21,'UPTD PPA KabKota'!$C$5:$C$513,FALSE))</f>
        <v/>
      </c>
      <c r="BO21" s="218" t="str">
        <f t="array" ref="BO21">INDEX('UPTD PPA KabKota'!X$5:X$513,MATCH($D21,'UPTD PPA KabKota'!$C$5:$C$513,FALSE))</f>
        <v/>
      </c>
      <c r="BP21" s="218" t="str">
        <f t="array" ref="BP21">INDEX('UPTD PPA KabKota'!Y$5:Y$513,MATCH($D21,'UPTD PPA KabKota'!$C$5:$C$513,FALSE))</f>
        <v/>
      </c>
      <c r="BQ21" s="218" t="str">
        <f t="array" ref="BQ21">INDEX('UPTD PPA KabKota'!Z$5:Z$513,MATCH($D21,'UPTD PPA KabKota'!$C$5:$C$513,FALSE))</f>
        <v/>
      </c>
      <c r="BR21" s="218" t="str">
        <f t="array" ref="BR21">INDEX('UPTD PPA KabKota'!AA$5:AA$513,MATCH($D21,'UPTD PPA KabKota'!$C$5:$C$513,FALSE))</f>
        <v/>
      </c>
      <c r="BS21" s="218" t="str">
        <f t="array" ref="BS21">INDEX('UPTD PPA KabKota'!AB$5:AB$513,MATCH($D21,'UPTD PPA KabKota'!$C$5:$C$513,FALSE))</f>
        <v/>
      </c>
      <c r="BT21" s="218" t="str">
        <f t="array" ref="BT21">INDEX('UPTD PPA KabKota'!AC$5:AC$513,MATCH($D21,'UPTD PPA KabKota'!$C$5:$C$513,FALSE))</f>
        <v/>
      </c>
      <c r="BU21" s="218" t="str">
        <f t="array" ref="BU21">INDEX('UPTD PPA KabKota'!AD$5:AD$513,MATCH($D21,'UPTD PPA KabKota'!$C$5:$C$513,FALSE))</f>
        <v/>
      </c>
      <c r="BV21" s="218" t="str">
        <f t="array" ref="BV21">INDEX('UPTD PPA KabKota'!AE$5:AE$513,MATCH($D21,'UPTD PPA KabKota'!$C$5:$C$513,FALSE))</f>
        <v/>
      </c>
      <c r="BW21" s="218" t="str">
        <f t="array" ref="BW21">INDEX('UPTD PPA KabKota'!AF$5:AF$513,MATCH($D21,'UPTD PPA KabKota'!$C$5:$C$513,FALSE))</f>
        <v/>
      </c>
      <c r="BX21" s="218" t="str">
        <f t="array" ref="BX21">INDEX('UPTD PPA KabKota'!AG$5:AG$513,MATCH($D21,'UPTD PPA KabKota'!$C$5:$C$513,FALSE))</f>
        <v/>
      </c>
      <c r="BY21" s="218" t="str">
        <f t="array" ref="BY21">INDEX('UPTD PPA KabKota'!AH$5:AH$513,MATCH($D21,'UPTD PPA KabKota'!$C$5:$C$513,FALSE))</f>
        <v/>
      </c>
      <c r="BZ21" s="218" t="str">
        <f t="array" ref="BZ21">INDEX('UPTD PPA KabKota'!AI$5:AI$513,MATCH($D21,'UPTD PPA KabKota'!$C$5:$C$513,FALSE))</f>
        <v/>
      </c>
      <c r="CA21" s="218" t="str">
        <f t="array" ref="CA21">INDEX('UPTD PPA KabKota'!AJ$5:AJ$513,MATCH($D21,'UPTD PPA KabKota'!$C$5:$C$513,FALSE))</f>
        <v/>
      </c>
      <c r="CB21" s="218" t="str">
        <f t="array" ref="CB21">INDEX('UPTD PPA KabKota'!AK$5:AK$513,MATCH($D21,'UPTD PPA KabKota'!$C$5:$C$513,FALSE))</f>
        <v/>
      </c>
      <c r="CC21" s="218" t="str">
        <f t="array" ref="CC21">INDEX('UPTD PPA KabKota'!AL$5:AL$513,MATCH($D21,'UPTD PPA KabKota'!$C$5:$C$513,FALSE))</f>
        <v/>
      </c>
      <c r="CD21" s="218" t="str">
        <f t="array" ref="CD21">INDEX('UPTD PPA KabKota'!AM$5:AM$513,MATCH($D21,'UPTD PPA KabKota'!$C$5:$C$513,FALSE))</f>
        <v/>
      </c>
      <c r="CE21" s="218" t="str">
        <f t="array" ref="CE21">INDEX('UPTD PPA KabKota'!AN$5:AN$513,MATCH($D21,'UPTD PPA KabKota'!$C$5:$C$513,FALSE))</f>
        <v/>
      </c>
      <c r="CF21" s="218" t="str">
        <f t="array" ref="CF21">INDEX('UPTD PPA KabKota'!AO$5:AO$513,MATCH($D21,'UPTD PPA KabKota'!$C$5:$C$513,FALSE))</f>
        <v/>
      </c>
      <c r="CG21" s="218" t="str">
        <f t="array" ref="CG21">INDEX('UPTD PPA KabKota'!AP$5:AP$513,MATCH($D21,'UPTD PPA KabKota'!$C$5:$C$513,FALSE))</f>
        <v/>
      </c>
      <c r="CH21" s="218" t="str">
        <f t="array" ref="CH21">INDEX('UPTD PPA KabKota'!AQ$5:AQ$513,MATCH($D21,'UPTD PPA KabKota'!$C$5:$C$513,FALSE))</f>
        <v/>
      </c>
      <c r="CI21" s="218" t="str">
        <f t="array" ref="CI21">INDEX('UPTD PPA KabKota'!AR$5:AR$513,MATCH($D21,'UPTD PPA KabKota'!$C$5:$C$513,FALSE))</f>
        <v/>
      </c>
      <c r="CJ21" s="218" t="str">
        <f t="array" ref="CJ21">INDEX('UPTD PPA KabKota'!AS$5:AS$513,MATCH($D21,'UPTD PPA KabKota'!$C$5:$C$513,FALSE))</f>
        <v/>
      </c>
      <c r="CK21" s="218" t="str">
        <f t="array" ref="CK21">INDEX('UPTD PPA KabKota'!AT$5:AT$513,MATCH($D21,'UPTD PPA KabKota'!$C$5:$C$513,FALSE))</f>
        <v/>
      </c>
      <c r="CL21" s="218" t="str">
        <f t="array" ref="CL21">INDEX('UPTD PPA KabKota'!AU$5:AU$513,MATCH($D21,'UPTD PPA KabKota'!$C$5:$C$513,FALSE))</f>
        <v/>
      </c>
      <c r="CM21" s="218" t="str">
        <f t="array" ref="CM21">INDEX('UPTD PPA KabKota'!AV$5:AV$513,MATCH($D21,'UPTD PPA KabKota'!$C$5:$C$513,FALSE))</f>
        <v/>
      </c>
      <c r="CN21" s="218" t="str">
        <f t="array" ref="CN21">INDEX('UPTD PPA KabKota'!AW$5:AW$513,MATCH($D21,'UPTD PPA KabKota'!$C$5:$C$513,FALSE))</f>
        <v/>
      </c>
      <c r="CO21" s="218" t="str">
        <f t="array" ref="CO21">INDEX('UPTD PPA KabKota'!AX$5:AX$513,MATCH($D21,'UPTD PPA KabKota'!$C$5:$C$513,FALSE))</f>
        <v/>
      </c>
      <c r="CP21" s="218" t="str">
        <f t="array" ref="CP21">INDEX('UPTD PPA KabKota'!AY$5:AY$513,MATCH($D21,'UPTD PPA KabKota'!$C$5:$C$513,FALSE))</f>
        <v/>
      </c>
      <c r="CQ21" s="209" t="str">
        <f>IFERROR(__xludf.DUMMYFUNCTION("IF(ISBLANK($K21),"""",IF(REGEXMATCH($K21,""Peraturan""),""Ada"",IF(REGEXMATCH($K21,""Rekomendasi""),""Tidak Ada"", $K21)))
"),"#N/A")</f>
        <v>#N/A</v>
      </c>
      <c r="CR21" s="209" t="str">
        <f t="array" ref="CR21">index('UPTD PPA KabKota'!$BI$5:$BI$513,match($D21,'UPTD PPA KabKota'!$C$5:$C$513,false))</f>
        <v>Tidak Ada</v>
      </c>
      <c r="CS21" s="314" t="str">
        <f t="shared" si="2"/>
        <v>#N/A</v>
      </c>
    </row>
    <row r="22">
      <c r="A22" s="310">
        <v>20.0</v>
      </c>
      <c r="B22" s="310">
        <v>19.0</v>
      </c>
      <c r="C22" s="311" t="s">
        <v>8</v>
      </c>
      <c r="D22" s="312" t="s">
        <v>639</v>
      </c>
      <c r="E22" s="315">
        <v>45748.0</v>
      </c>
      <c r="F22" s="218" t="str">
        <f t="array" ref="F22">INDEX('Ortala-KabKota'!F$2:F$415,MATCH($D22,'Ortala-KabKota'!$E$2:$E$415,FALSE))</f>
        <v>Nurmiati/ 081360220629</v>
      </c>
      <c r="G22" s="218" t="str">
        <f t="array" ref="G22">INDEX('Ortala-KabKota'!G$2:G$415,MATCH($D22,'Ortala-KabKota'!$E$2:$E$415,FALSE))</f>
        <v>Jl. K.H. Ahmad Dahlan No. 02 Merduati Kecamatan Kuta Raja Kota Banda Aceh</v>
      </c>
      <c r="H22" s="218" t="str">
        <f t="array" ref="H22">INDEX('Ortala-KabKota'!H$2:H$415,MATCH($D22,'Ortala-KabKota'!$E$2:$E$415,FALSE))</f>
        <v/>
      </c>
      <c r="I22" s="218" t="str">
        <f t="array" ref="I22">INDEX('Ortala-KabKota'!I$2:I$415,MATCH($D22,'Ortala-KabKota'!$E$2:$E$415,FALSE))</f>
        <v>081224164416</v>
      </c>
      <c r="J22" s="218" t="str">
        <f t="array" ref="J22">INDEX('Ortala-KabKota'!J$2:J$415,MATCH($D22,'Ortala-KabKota'!$E$2:$E$415,FALSE))</f>
        <v>UPTD PPA</v>
      </c>
      <c r="K22" s="218" t="str">
        <f t="array" ref="K22">INDEX('Ortala-KabKota'!K$2:K$415,MATCH($D22,'Ortala-KabKota'!$E$2:$E$415,FALSE))</f>
        <v>Peraturan Walikota Banda Aceh Nomor 80 Tahun 2021 Tanggal 6 Desember 2021</v>
      </c>
      <c r="L22" s="218">
        <f t="array" ref="L22">INDEX('Ortala-KabKota'!L$2:L$415,MATCH($D22,'Ortala-KabKota'!$E$2:$E$415,FALSE))</f>
        <v>2021</v>
      </c>
      <c r="M22" s="218" t="str">
        <f t="array" ref="M22">INDEX('Ortala-KabKota'!M$2:M$415,MATCH($D22,'Ortala-KabKota'!$E$2:$E$415,FALSE))</f>
        <v>A</v>
      </c>
      <c r="N22" s="218" t="str">
        <f t="array" ref="N22">INDEX('Ortala-KabKota'!N$2:N$415,MATCH($D22,'Ortala-KabKota'!$E$2:$E$415,FALSE))</f>
        <v/>
      </c>
      <c r="O22" s="218" t="str">
        <f t="array" ref="O22">INDEX('Ortala-KabKota'!O$2:O$415,MATCH($D22,'Ortala-KabKota'!$E$2:$E$415,FALSE))</f>
        <v>uptdppakotabandaaceh@gmail.com</v>
      </c>
      <c r="P22" s="218" t="str">
        <f t="array" ref="P22">INDEX('Ortala-KabKota'!P$2:P$415,MATCH($D22,'Ortala-KabKota'!$E$2:$E$415,FALSE))</f>
        <v/>
      </c>
      <c r="Q22" s="218" t="str">
        <f t="array" ref="Q22">INDEX('Ortala-KabKota'!Q$2:Q$415,MATCH($D22,'Ortala-KabKota'!$E$2:$E$415,FALSE))</f>
        <v>BERGABUNG DENGAN KANTOR DINAS</v>
      </c>
      <c r="R22" s="218" t="str">
        <f t="array" ref="R22">INDEX('Ortala-KabKota'!R$2:R$415,MATCH($D22,'Ortala-KabKota'!$E$2:$E$415,FALSE))</f>
        <v>TIDAK PUNYA</v>
      </c>
      <c r="S22" s="218" t="str">
        <f t="array" ref="S22">INDEX('Ortala-KabKota'!S$2:S$415,MATCH($D22,'Ortala-KabKota'!$E$2:$E$415,FALSE))</f>
        <v>Tidak Ada</v>
      </c>
      <c r="T22" s="218">
        <f t="array" ref="T22">INDEX('Ortala-KabKota'!T$2:T$415,MATCH($D22,'Ortala-KabKota'!$E$2:$E$415,FALSE))</f>
        <v>0</v>
      </c>
      <c r="U22" s="218">
        <f t="array" ref="U22">INDEX('Ortala-KabKota'!U$2:U$415,MATCH($D22,'Ortala-KabKota'!$E$2:$E$415,FALSE))</f>
        <v>1</v>
      </c>
      <c r="V22" s="218">
        <f t="array" ref="V22">INDEX('Ortala-KabKota'!V$2:V$415,MATCH($D22,'Ortala-KabKota'!$E$2:$E$415,FALSE))</f>
        <v>0</v>
      </c>
      <c r="W22" s="218">
        <f t="array" ref="W22">INDEX('Ortala-KabKota'!W$2:W$415,MATCH($D22,'Ortala-KabKota'!$E$2:$E$415,FALSE))</f>
        <v>0</v>
      </c>
      <c r="X22" s="218">
        <f t="array" ref="X22">INDEX('Ortala-KabKota'!X$2:X$415,MATCH($D22,'Ortala-KabKota'!$E$2:$E$415,FALSE))</f>
        <v>0</v>
      </c>
      <c r="Y22" s="218">
        <f t="array" ref="Y22">INDEX('Ortala-KabKota'!Y$2:Y$415,MATCH($D22,'Ortala-KabKota'!$E$2:$E$415,FALSE))</f>
        <v>0</v>
      </c>
      <c r="Z22" s="218">
        <f t="array" ref="Z22">INDEX('Ortala-KabKota'!Z$2:Z$415,MATCH($D22,'Ortala-KabKota'!$E$2:$E$415,FALSE))</f>
        <v>1</v>
      </c>
      <c r="AA22" s="218">
        <f t="array" ref="AA22">INDEX('Ortala-KabKota'!AA$2:AA$415,MATCH($D22,'Ortala-KabKota'!$E$2:$E$415,FALSE))</f>
        <v>0</v>
      </c>
      <c r="AB22" s="218">
        <f t="array" ref="AB22">INDEX('Ortala-KabKota'!AB$2:AB$415,MATCH($D22,'Ortala-KabKota'!$E$2:$E$415,FALSE))</f>
        <v>1</v>
      </c>
      <c r="AC22" s="218">
        <f t="array" ref="AC22">INDEX('Ortala-KabKota'!AC$2:AC$415,MATCH($D22,'Ortala-KabKota'!$E$2:$E$415,FALSE))</f>
        <v>0</v>
      </c>
      <c r="AD22" s="218">
        <f t="array" ref="AD22">INDEX('Ortala-KabKota'!AD$2:AD$415,MATCH($D22,'Ortala-KabKota'!$E$2:$E$415,FALSE))</f>
        <v>0</v>
      </c>
      <c r="AE22" s="218">
        <f t="array" ref="AE22">INDEX('Ortala-KabKota'!AE$2:AE$415,MATCH($D22,'Ortala-KabKota'!$E$2:$E$415,FALSE))</f>
        <v>1</v>
      </c>
      <c r="AF22" s="218">
        <f t="array" ref="AF22">INDEX('Ortala-KabKota'!AF$2:AF$415,MATCH($D22,'Ortala-KabKota'!$E$2:$E$415,FALSE))</f>
        <v>1</v>
      </c>
      <c r="AG22" s="218">
        <f t="array" ref="AG22">INDEX('Ortala-KabKota'!AG$2:AG$415,MATCH($D22,'Ortala-KabKota'!$E$2:$E$415,FALSE))</f>
        <v>1</v>
      </c>
      <c r="AH22" s="218">
        <f t="array" ref="AH22">INDEX('Ortala-KabKota'!AH$2:AH$415,MATCH($D22,'Ortala-KabKota'!$E$2:$E$415,FALSE))</f>
        <v>1</v>
      </c>
      <c r="AI22" s="218" t="str">
        <f t="array" ref="AI22">INDEX('Ortala-KabKota'!AI$2:AI$415,MATCH($D22,'Ortala-KabKota'!$E$2:$E$415,FALSE))</f>
        <v>Laporan kasus --&gt; rencana intervensi (butuh penampungan?) --&gt; tentukan petugas pendamping --&gt; persiapkan tempat penampungan --&gt;petugas dan klien menempati tempat penampungan sementara --&gt;permasalahan selesai atau sudah menempati penampungan 14 hari --&gt; rujuk ke lembaga yang bisa menampung dalam waktu yang lebih lama</v>
      </c>
      <c r="AJ22" s="218">
        <f t="array" ref="AJ22">INDEX('Ortala-KabKota'!AJ$2:AJ$415,MATCH($D22,'Ortala-KabKota'!$E$2:$E$415,FALSE))</f>
        <v>1</v>
      </c>
      <c r="AK22" s="218">
        <f t="array" ref="AK22">INDEX('Ortala-KabKota'!AK$2:AK$415,MATCH($D22,'Ortala-KabKota'!$E$2:$E$415,FALSE))</f>
        <v>1</v>
      </c>
      <c r="AL22" s="218">
        <f t="array" ref="AL22">INDEX('Ortala-KabKota'!AL$2:AL$415,MATCH($D22,'Ortala-KabKota'!$E$2:$E$415,FALSE))</f>
        <v>156</v>
      </c>
      <c r="AM22" s="218" t="str">
        <f t="array" ref="AM22">INDEX('Ortala-KabKota'!AM$2:AM$415,MATCH($D22,'Ortala-KabKota'!$E$2:$E$415,FALSE))</f>
        <v>KDRT</v>
      </c>
      <c r="AN22" s="218" t="str">
        <f t="array" ref="AN22">INDEX('Ortala-KabKota'!AN$2:AN$415,MATCH($D22,'Ortala-KabKota'!$E$2:$E$415,FALSE))</f>
        <v/>
      </c>
      <c r="AO22" s="218" t="str">
        <f t="array" ref="AO22">INDEX('Ortala-KabKota'!AO$2:AO$415,MATCH($D22,'Ortala-KabKota'!$E$2:$E$415,FALSE))</f>
        <v/>
      </c>
      <c r="AP22" s="218" t="str">
        <f t="array" ref="AP22">INDEX('Ortala-KabKota'!AP$2:AP$415,MATCH($D22,'Ortala-KabKota'!$E$2:$E$415,FALSE))</f>
        <v/>
      </c>
      <c r="AQ22" s="218" t="str">
        <f t="array" ref="AQ22">INDEX('Ortala-KabKota'!AQ$2:AQ$415,MATCH($D22,'Ortala-KabKota'!$E$2:$E$415,FALSE))</f>
        <v/>
      </c>
      <c r="AR22" s="218" t="str">
        <f t="array" ref="AR22">INDEX('Ortala-KabKota'!AR$2:AR$415,MATCH($D22,'Ortala-KabKota'!$E$2:$E$415,FALSE))</f>
        <v/>
      </c>
      <c r="AS22" s="218">
        <f t="array" ref="AS22">INDEX('Ortala-KabKota'!AS$2:AS$415,MATCH($D22,'Ortala-KabKota'!$E$2:$E$415,FALSE))</f>
        <v>1</v>
      </c>
      <c r="AT22" s="218" t="str">
        <f t="array" ref="AT22">INDEX('Ortala-KabKota'!AT$2:AT$415,MATCH($D22,'Ortala-KabKota'!$E$2:$E$415,FALSE))</f>
        <v/>
      </c>
      <c r="AU22" s="218" t="str">
        <f t="array" ref="AU22">INDEX('UPTD PPA KabKota'!D$5:D$513,MATCH($D22,'UPTD PPA KabKota'!$C$5:$C$513,FALSE))</f>
        <v>Nurmiati, S.P., M.K.M.</v>
      </c>
      <c r="AV22" s="218" t="str">
        <f t="array" ref="AV22">INDEX('UPTD PPA KabKota'!E$5:E$513,MATCH($D22,'UPTD PPA KabKota'!$C$5:$C$513,FALSE))</f>
        <v>Jl. Prof Ali Hasmy Gampong Panago Raya Kecamatan Ulee Kareng Kota Banda Aceh</v>
      </c>
      <c r="AW22" s="218" t="str">
        <f t="array" ref="AW22">INDEX('UPTD PPA KabKota'!F$5:F$513,MATCH($D22,'UPTD PPA KabKota'!$C$5:$C$513,FALSE))</f>
        <v>-</v>
      </c>
      <c r="AX22" s="218" t="str">
        <f t="array" ref="AX22">INDEX('UPTD PPA KabKota'!G$5:G$513,MATCH($D22,'UPTD PPA KabKota'!$C$5:$C$513,FALSE))</f>
        <v>081224164416</v>
      </c>
      <c r="AY22" s="218" t="str">
        <f t="array" ref="AY22">INDEX('UPTD PPA KabKota'!H$5:H$513,MATCH($D22,'UPTD PPA KabKota'!$C$5:$C$513,FALSE))</f>
        <v>UPTD PPA</v>
      </c>
      <c r="AZ22" s="218" t="str">
        <f t="array" ref="AZ22">INDEX('UPTD PPA KabKota'!I$5:I$513,MATCH($D22,'UPTD PPA KabKota'!$C$5:$C$513,FALSE))</f>
        <v>Peraturan Walikota Banda Aceh Nomor 81 Tahun 2021 Tentang Standar Kompetensi Jabatan Pimpinan Tinggi Pratama, Administrator, Pengawas dan Pelaksana pada Sekretariat Dewan Perwakilan Rakyat Kota Banda Aceh
</v>
      </c>
      <c r="BA22" s="218">
        <f t="array" ref="BA22">INDEX('UPTD PPA KabKota'!J$5:J$513,MATCH($D22,'UPTD PPA KabKota'!$C$5:$C$513,FALSE))</f>
        <v>2021</v>
      </c>
      <c r="BB22" s="218" t="str">
        <f t="array" ref="BB22">INDEX('UPTD PPA KabKota'!K$5:K$513,MATCH($D22,'UPTD PPA KabKota'!$C$5:$C$513,FALSE))</f>
        <v>A</v>
      </c>
      <c r="BC22" s="218" t="str">
        <f t="array" ref="BC22">INDEX('UPTD PPA KabKota'!L$5:L$513,MATCH($D22,'UPTD PPA KabKota'!$C$5:$C$513,FALSE))</f>
        <v>081360220629</v>
      </c>
      <c r="BD22" s="316" t="str">
        <f t="array" ref="BD22">INDEX('UPTD PPA KabKota'!M$5:M$513,MATCH($D22,'UPTD PPA KabKota'!$C$5:$C$513,FALSE))</f>
        <v>uptdppakotabandaaceh@gmail.com</v>
      </c>
      <c r="BE22" s="218" t="str">
        <f t="array" ref="BE22">INDEX('UPTD PPA KabKota'!N$5:N$513,MATCH($D22,'UPTD PPA KabKota'!$C$5:$C$513,FALSE))</f>
        <v>1. Kepala UPTD
2. Kasubag TU
3. Pengadministrasian Umum
4. Penjaga Asrama
5. Konselor Psikologi
6. Tenaga Kesejahteraan Sosial</v>
      </c>
      <c r="BF22" s="218" t="str">
        <f t="array" ref="BF22">INDEX('UPTD PPA KabKota'!O$5:O$513,MATCH($D22,'UPTD PPA KabKota'!$C$5:$C$513,FALSE))</f>
        <v>MANDIRI</v>
      </c>
      <c r="BG22" s="218" t="str">
        <f t="array" ref="BG22">INDEX('UPTD PPA KabKota'!P$5:P$513,MATCH($D22,'UPTD PPA KabKota'!$C$5:$C$513,FALSE))</f>
        <v>TIDAK PUNYA</v>
      </c>
      <c r="BH22" s="218" t="str">
        <f t="array" ref="BH22">INDEX('UPTD PPA KabKota'!Q$5:Q$513,MATCH($D22,'UPTD PPA KabKota'!$C$5:$C$513,FALSE))</f>
        <v/>
      </c>
      <c r="BI22" s="218" t="str">
        <f t="array" ref="BI22">INDEX('UPTD PPA KabKota'!R$5:R$513,MATCH($D22,'UPTD PPA KabKota'!$C$5:$C$513,FALSE))</f>
        <v>Tidak Ada</v>
      </c>
      <c r="BJ22" s="218" t="str">
        <f t="array" ref="BJ22">INDEX('UPTD PPA KabKota'!S$5:S$513,MATCH($D22,'UPTD PPA KabKota'!$C$5:$C$513,FALSE))</f>
        <v>Ada</v>
      </c>
      <c r="BK22" s="218" t="str">
        <f t="array" ref="BK22">INDEX('UPTD PPA KabKota'!T$5:T$513,MATCH($D22,'UPTD PPA KabKota'!$C$5:$C$513,FALSE))</f>
        <v>Tidak Ada</v>
      </c>
      <c r="BL22" s="218" t="str">
        <f t="array" ref="BL22">INDEX('UPTD PPA KabKota'!U$5:U$513,MATCH($D22,'UPTD PPA KabKota'!$C$5:$C$513,FALSE))</f>
        <v>Tidak Ada</v>
      </c>
      <c r="BM22" s="218" t="str">
        <f t="array" ref="BM22">INDEX('UPTD PPA KabKota'!V$5:V$513,MATCH($D22,'UPTD PPA KabKota'!$C$5:$C$513,FALSE))</f>
        <v>Tidak Ada</v>
      </c>
      <c r="BN22" s="218" t="str">
        <f t="array" ref="BN22">INDEX('UPTD PPA KabKota'!W$5:W$513,MATCH($D22,'UPTD PPA KabKota'!$C$5:$C$513,FALSE))</f>
        <v>Tidak Ada</v>
      </c>
      <c r="BO22" s="218" t="str">
        <f t="array" ref="BO22">INDEX('UPTD PPA KabKota'!X$5:X$513,MATCH($D22,'UPTD PPA KabKota'!$C$5:$C$513,FALSE))</f>
        <v>Ada</v>
      </c>
      <c r="BP22" s="218" t="str">
        <f t="array" ref="BP22">INDEX('UPTD PPA KabKota'!Y$5:Y$513,MATCH($D22,'UPTD PPA KabKota'!$C$5:$C$513,FALSE))</f>
        <v>Tidak Ada</v>
      </c>
      <c r="BQ22" s="218" t="str">
        <f t="array" ref="BQ22">INDEX('UPTD PPA KabKota'!Z$5:Z$513,MATCH($D22,'UPTD PPA KabKota'!$C$5:$C$513,FALSE))</f>
        <v>Ada</v>
      </c>
      <c r="BR22" s="218" t="str">
        <f t="array" ref="BR22">INDEX('UPTD PPA KabKota'!AA$5:AA$513,MATCH($D22,'UPTD PPA KabKota'!$C$5:$C$513,FALSE))</f>
        <v>Tidak ada</v>
      </c>
      <c r="BS22" s="218" t="str">
        <f t="array" ref="BS22">INDEX('UPTD PPA KabKota'!AB$5:AB$513,MATCH($D22,'UPTD PPA KabKota'!$C$5:$C$513,FALSE))</f>
        <v>Tidak Ada</v>
      </c>
      <c r="BT22" s="218" t="str">
        <f t="array" ref="BT22">INDEX('UPTD PPA KabKota'!AC$5:AC$513,MATCH($D22,'UPTD PPA KabKota'!$C$5:$C$513,FALSE))</f>
        <v>Sudah</v>
      </c>
      <c r="BU22" s="218" t="str">
        <f t="array" ref="BU22">INDEX('UPTD PPA KabKota'!AD$5:AD$513,MATCH($D22,'UPTD PPA KabKota'!$C$5:$C$513,FALSE))</f>
        <v>Sudah</v>
      </c>
      <c r="BV22" s="218" t="str">
        <f t="array" ref="BV22">INDEX('UPTD PPA KabKota'!AE$5:AE$513,MATCH($D22,'UPTD PPA KabKota'!$C$5:$C$513,FALSE))</f>
        <v>Belum</v>
      </c>
      <c r="BW22" s="218" t="str">
        <f t="array" ref="BW22">INDEX('UPTD PPA KabKota'!AF$5:AF$513,MATCH($D22,'UPTD PPA KabKota'!$C$5:$C$513,FALSE))</f>
        <v>Sudah</v>
      </c>
      <c r="BX22" s="218" t="str">
        <f t="array" ref="BX22">INDEX('UPTD PPA KabKota'!AG$5:AG$513,MATCH($D22,'UPTD PPA KabKota'!$C$5:$C$513,FALSE))</f>
        <v>Sudah</v>
      </c>
      <c r="BY22" s="218" t="str">
        <f t="array" ref="BY22">INDEX('UPTD PPA KabKota'!AH$5:AH$513,MATCH($D22,'UPTD PPA KabKota'!$C$5:$C$513,FALSE))</f>
        <v>Sudah</v>
      </c>
      <c r="BZ22" s="218" t="str">
        <f t="array" ref="BZ22">INDEX('UPTD PPA KabKota'!AI$5:AI$513,MATCH($D22,'UPTD PPA KabKota'!$C$5:$C$513,FALSE))</f>
        <v>Belum</v>
      </c>
      <c r="CA22" s="218" t="str">
        <f t="array" ref="CA22">INDEX('UPTD PPA KabKota'!AJ$5:AJ$513,MATCH($D22,'UPTD PPA KabKota'!$C$5:$C$513,FALSE))</f>
        <v>Sudah</v>
      </c>
      <c r="CB22" s="218" t="str">
        <f t="array" ref="CB22">INDEX('UPTD PPA KabKota'!AK$5:AK$513,MATCH($D22,'UPTD PPA KabKota'!$C$5:$C$513,FALSE))</f>
        <v>Belum</v>
      </c>
      <c r="CC22" s="218" t="str">
        <f t="array" ref="CC22">INDEX('UPTD PPA KabKota'!AL$5:AL$513,MATCH($D22,'UPTD PPA KabKota'!$C$5:$C$513,FALSE))</f>
        <v>Sudah</v>
      </c>
      <c r="CD22" s="218" t="str">
        <f t="array" ref="CD22">INDEX('UPTD PPA KabKota'!AM$5:AM$513,MATCH($D22,'UPTD PPA KabKota'!$C$5:$C$513,FALSE))</f>
        <v>Sudah</v>
      </c>
      <c r="CE22" s="218" t="str">
        <f t="array" ref="CE22">INDEX('UPTD PPA KabKota'!AN$5:AN$513,MATCH($D22,'UPTD PPA KabKota'!$C$5:$C$513,FALSE))</f>
        <v>pengaduan dari masyarakat, penjangkuan korban, pengelolaan Kasus, Jika korban memerlukan pengamanan maka akan diberikan penampungan sementara di rumah aman</v>
      </c>
      <c r="CF22" s="218" t="str">
        <f t="array" ref="CF22">INDEX('UPTD PPA KabKota'!AO$5:AO$513,MATCH($D22,'UPTD PPA KabKota'!$C$5:$C$513,FALSE))</f>
        <v>108 (2024)</v>
      </c>
      <c r="CG22" s="218" t="str">
        <f t="array" ref="CG22">INDEX('UPTD PPA KabKota'!AP$5:AP$513,MATCH($D22,'UPTD PPA KabKota'!$C$5:$C$513,FALSE))</f>
        <v>KDRT</v>
      </c>
      <c r="CH22" s="218" t="str">
        <f t="array" ref="CH22">INDEX('UPTD PPA KabKota'!AQ$5:AQ$513,MATCH($D22,'UPTD PPA KabKota'!$C$5:$C$513,FALSE))</f>
        <v/>
      </c>
      <c r="CI22" s="218" t="str">
        <f t="array" ref="CI22">INDEX('UPTD PPA KabKota'!AR$5:AR$513,MATCH($D22,'UPTD PPA KabKota'!$C$5:$C$513,FALSE))</f>
        <v/>
      </c>
      <c r="CJ22" s="218" t="str">
        <f t="array" ref="CJ22">INDEX('UPTD PPA KabKota'!AS$5:AS$513,MATCH($D22,'UPTD PPA KabKota'!$C$5:$C$513,FALSE))</f>
        <v/>
      </c>
      <c r="CK22" s="218" t="str">
        <f t="array" ref="CK22">INDEX('UPTD PPA KabKota'!AT$5:AT$513,MATCH($D22,'UPTD PPA KabKota'!$C$5:$C$513,FALSE))</f>
        <v/>
      </c>
      <c r="CL22" s="218" t="str">
        <f t="array" ref="CL22">INDEX('UPTD PPA KabKota'!AU$5:AU$513,MATCH($D22,'UPTD PPA KabKota'!$C$5:$C$513,FALSE))</f>
        <v/>
      </c>
      <c r="CM22" s="218" t="str">
        <f t="array" ref="CM22">INDEX('UPTD PPA KabKota'!AV$5:AV$513,MATCH($D22,'UPTD PPA KabKota'!$C$5:$C$513,FALSE))</f>
        <v>v</v>
      </c>
      <c r="CN22" s="218" t="str">
        <f t="array" ref="CN22">INDEX('UPTD PPA KabKota'!AW$5:AW$513,MATCH($D22,'UPTD PPA KabKota'!$C$5:$C$513,FALSE))</f>
        <v/>
      </c>
      <c r="CO22" s="218" t="str">
        <f t="array" ref="CO22">INDEX('UPTD PPA KabKota'!AX$5:AX$513,MATCH($D22,'UPTD PPA KabKota'!$C$5:$C$513,FALSE))</f>
        <v/>
      </c>
      <c r="CP22" s="218" t="str">
        <f t="array" ref="CP22">INDEX('UPTD PPA KabKota'!AY$5:AY$513,MATCH($D22,'UPTD PPA KabKota'!$C$5:$C$513,FALSE))</f>
        <v/>
      </c>
      <c r="CQ22" s="209" t="str">
        <f>IFERROR(__xludf.DUMMYFUNCTION("IF(ISBLANK($K22),"""",IF(REGEXMATCH($K22,""Peraturan""),""Ada"",IF(REGEXMATCH($K22,""Rekomendasi""),""Tidak Ada"", $K22)))
"),"Ada")</f>
        <v>Ada</v>
      </c>
      <c r="CR22" s="209" t="str">
        <f t="array" ref="CR22">index('UPTD PPA KabKota'!$BI$5:$BI$513,match($D22,'UPTD PPA KabKota'!$C$5:$C$513,false))</f>
        <v>Ada</v>
      </c>
      <c r="CS22" s="314" t="str">
        <f t="shared" si="2"/>
        <v>Ada</v>
      </c>
    </row>
    <row r="23">
      <c r="A23" s="310">
        <v>21.0</v>
      </c>
      <c r="B23" s="310">
        <v>20.0</v>
      </c>
      <c r="C23" s="311" t="s">
        <v>8</v>
      </c>
      <c r="D23" s="312" t="s">
        <v>652</v>
      </c>
      <c r="E23" s="313"/>
      <c r="F23" s="218" t="str">
        <f t="array" ref="F23">INDEX('Ortala-KabKota'!F$2:F$415,MATCH($D23,'Ortala-KabKota'!$E$2:$E$415,FALSE))</f>
        <v>#N/A</v>
      </c>
      <c r="G23" s="218" t="str">
        <f t="array" ref="G23">INDEX('Ortala-KabKota'!G$2:G$415,MATCH($D23,'Ortala-KabKota'!$E$2:$E$415,FALSE))</f>
        <v>#N/A</v>
      </c>
      <c r="H23" s="218" t="str">
        <f t="array" ref="H23">INDEX('Ortala-KabKota'!H$2:H$415,MATCH($D23,'Ortala-KabKota'!$E$2:$E$415,FALSE))</f>
        <v>#N/A</v>
      </c>
      <c r="I23" s="218" t="str">
        <f t="array" ref="I23">INDEX('Ortala-KabKota'!I$2:I$415,MATCH($D23,'Ortala-KabKota'!$E$2:$E$415,FALSE))</f>
        <v>#N/A</v>
      </c>
      <c r="J23" s="218" t="str">
        <f t="array" ref="J23">INDEX('Ortala-KabKota'!J$2:J$415,MATCH($D23,'Ortala-KabKota'!$E$2:$E$415,FALSE))</f>
        <v>#N/A</v>
      </c>
      <c r="K23" s="218" t="str">
        <f t="array" ref="K23">INDEX('Ortala-KabKota'!K$2:K$415,MATCH($D23,'Ortala-KabKota'!$E$2:$E$415,FALSE))</f>
        <v>#N/A</v>
      </c>
      <c r="L23" s="218" t="str">
        <f t="array" ref="L23">INDEX('Ortala-KabKota'!L$2:L$415,MATCH($D23,'Ortala-KabKota'!$E$2:$E$415,FALSE))</f>
        <v>#N/A</v>
      </c>
      <c r="M23" s="218" t="str">
        <f t="array" ref="M23">INDEX('Ortala-KabKota'!M$2:M$415,MATCH($D23,'Ortala-KabKota'!$E$2:$E$415,FALSE))</f>
        <v>#N/A</v>
      </c>
      <c r="N23" s="218" t="str">
        <f t="array" ref="N23">INDEX('Ortala-KabKota'!N$2:N$415,MATCH($D23,'Ortala-KabKota'!$E$2:$E$415,FALSE))</f>
        <v>#N/A</v>
      </c>
      <c r="O23" s="218" t="str">
        <f t="array" ref="O23">INDEX('Ortala-KabKota'!O$2:O$415,MATCH($D23,'Ortala-KabKota'!$E$2:$E$415,FALSE))</f>
        <v>#N/A</v>
      </c>
      <c r="P23" s="218" t="str">
        <f t="array" ref="P23">INDEX('Ortala-KabKota'!P$2:P$415,MATCH($D23,'Ortala-KabKota'!$E$2:$E$415,FALSE))</f>
        <v>#N/A</v>
      </c>
      <c r="Q23" s="218" t="str">
        <f t="array" ref="Q23">INDEX('Ortala-KabKota'!Q$2:Q$415,MATCH($D23,'Ortala-KabKota'!$E$2:$E$415,FALSE))</f>
        <v>#N/A</v>
      </c>
      <c r="R23" s="218" t="str">
        <f t="array" ref="R23">INDEX('Ortala-KabKota'!R$2:R$415,MATCH($D23,'Ortala-KabKota'!$E$2:$E$415,FALSE))</f>
        <v>#N/A</v>
      </c>
      <c r="S23" s="218" t="str">
        <f t="array" ref="S23">INDEX('Ortala-KabKota'!S$2:S$415,MATCH($D23,'Ortala-KabKota'!$E$2:$E$415,FALSE))</f>
        <v>#N/A</v>
      </c>
      <c r="T23" s="218" t="str">
        <f t="array" ref="T23">INDEX('Ortala-KabKota'!T$2:T$415,MATCH($D23,'Ortala-KabKota'!$E$2:$E$415,FALSE))</f>
        <v>#N/A</v>
      </c>
      <c r="U23" s="218" t="str">
        <f t="array" ref="U23">INDEX('Ortala-KabKota'!U$2:U$415,MATCH($D23,'Ortala-KabKota'!$E$2:$E$415,FALSE))</f>
        <v>#N/A</v>
      </c>
      <c r="V23" s="218" t="str">
        <f t="array" ref="V23">INDEX('Ortala-KabKota'!V$2:V$415,MATCH($D23,'Ortala-KabKota'!$E$2:$E$415,FALSE))</f>
        <v>#N/A</v>
      </c>
      <c r="W23" s="218" t="str">
        <f t="array" ref="W23">INDEX('Ortala-KabKota'!W$2:W$415,MATCH($D23,'Ortala-KabKota'!$E$2:$E$415,FALSE))</f>
        <v>#N/A</v>
      </c>
      <c r="X23" s="218" t="str">
        <f t="array" ref="X23">INDEX('Ortala-KabKota'!X$2:X$415,MATCH($D23,'Ortala-KabKota'!$E$2:$E$415,FALSE))</f>
        <v>#N/A</v>
      </c>
      <c r="Y23" s="218" t="str">
        <f t="array" ref="Y23">INDEX('Ortala-KabKota'!Y$2:Y$415,MATCH($D23,'Ortala-KabKota'!$E$2:$E$415,FALSE))</f>
        <v>#N/A</v>
      </c>
      <c r="Z23" s="218" t="str">
        <f t="array" ref="Z23">INDEX('Ortala-KabKota'!Z$2:Z$415,MATCH($D23,'Ortala-KabKota'!$E$2:$E$415,FALSE))</f>
        <v>#N/A</v>
      </c>
      <c r="AA23" s="218" t="str">
        <f t="array" ref="AA23">INDEX('Ortala-KabKota'!AA$2:AA$415,MATCH($D23,'Ortala-KabKota'!$E$2:$E$415,FALSE))</f>
        <v>#N/A</v>
      </c>
      <c r="AB23" s="218" t="str">
        <f t="array" ref="AB23">INDEX('Ortala-KabKota'!AB$2:AB$415,MATCH($D23,'Ortala-KabKota'!$E$2:$E$415,FALSE))</f>
        <v>#N/A</v>
      </c>
      <c r="AC23" s="218" t="str">
        <f t="array" ref="AC23">INDEX('Ortala-KabKota'!AC$2:AC$415,MATCH($D23,'Ortala-KabKota'!$E$2:$E$415,FALSE))</f>
        <v>#N/A</v>
      </c>
      <c r="AD23" s="218" t="str">
        <f t="array" ref="AD23">INDEX('Ortala-KabKota'!AD$2:AD$415,MATCH($D23,'Ortala-KabKota'!$E$2:$E$415,FALSE))</f>
        <v>#N/A</v>
      </c>
      <c r="AE23" s="218" t="str">
        <f t="array" ref="AE23">INDEX('Ortala-KabKota'!AE$2:AE$415,MATCH($D23,'Ortala-KabKota'!$E$2:$E$415,FALSE))</f>
        <v>#N/A</v>
      </c>
      <c r="AF23" s="218" t="str">
        <f t="array" ref="AF23">INDEX('Ortala-KabKota'!AF$2:AF$415,MATCH($D23,'Ortala-KabKota'!$E$2:$E$415,FALSE))</f>
        <v>#N/A</v>
      </c>
      <c r="AG23" s="218" t="str">
        <f t="array" ref="AG23">INDEX('Ortala-KabKota'!AG$2:AG$415,MATCH($D23,'Ortala-KabKota'!$E$2:$E$415,FALSE))</f>
        <v>#N/A</v>
      </c>
      <c r="AH23" s="218" t="str">
        <f t="array" ref="AH23">INDEX('Ortala-KabKota'!AH$2:AH$415,MATCH($D23,'Ortala-KabKota'!$E$2:$E$415,FALSE))</f>
        <v>#N/A</v>
      </c>
      <c r="AI23" s="218" t="str">
        <f t="array" ref="AI23">INDEX('Ortala-KabKota'!AI$2:AI$415,MATCH($D23,'Ortala-KabKota'!$E$2:$E$415,FALSE))</f>
        <v>#N/A</v>
      </c>
      <c r="AJ23" s="218" t="str">
        <f t="array" ref="AJ23">INDEX('Ortala-KabKota'!AJ$2:AJ$415,MATCH($D23,'Ortala-KabKota'!$E$2:$E$415,FALSE))</f>
        <v>#N/A</v>
      </c>
      <c r="AK23" s="218" t="str">
        <f t="array" ref="AK23">INDEX('Ortala-KabKota'!AK$2:AK$415,MATCH($D23,'Ortala-KabKota'!$E$2:$E$415,FALSE))</f>
        <v>#N/A</v>
      </c>
      <c r="AL23" s="218" t="str">
        <f t="array" ref="AL23">INDEX('Ortala-KabKota'!AL$2:AL$415,MATCH($D23,'Ortala-KabKota'!$E$2:$E$415,FALSE))</f>
        <v>#N/A</v>
      </c>
      <c r="AM23" s="218" t="str">
        <f t="array" ref="AM23">INDEX('Ortala-KabKota'!AM$2:AM$415,MATCH($D23,'Ortala-KabKota'!$E$2:$E$415,FALSE))</f>
        <v>#N/A</v>
      </c>
      <c r="AN23" s="218" t="str">
        <f t="array" ref="AN23">INDEX('Ortala-KabKota'!AN$2:AN$415,MATCH($D23,'Ortala-KabKota'!$E$2:$E$415,FALSE))</f>
        <v>#N/A</v>
      </c>
      <c r="AO23" s="218" t="str">
        <f t="array" ref="AO23">INDEX('Ortala-KabKota'!AO$2:AO$415,MATCH($D23,'Ortala-KabKota'!$E$2:$E$415,FALSE))</f>
        <v>#N/A</v>
      </c>
      <c r="AP23" s="218" t="str">
        <f t="array" ref="AP23">INDEX('Ortala-KabKota'!AP$2:AP$415,MATCH($D23,'Ortala-KabKota'!$E$2:$E$415,FALSE))</f>
        <v>#N/A</v>
      </c>
      <c r="AQ23" s="218" t="str">
        <f t="array" ref="AQ23">INDEX('Ortala-KabKota'!AQ$2:AQ$415,MATCH($D23,'Ortala-KabKota'!$E$2:$E$415,FALSE))</f>
        <v>#N/A</v>
      </c>
      <c r="AR23" s="218" t="str">
        <f t="array" ref="AR23">INDEX('Ortala-KabKota'!AR$2:AR$415,MATCH($D23,'Ortala-KabKota'!$E$2:$E$415,FALSE))</f>
        <v>#N/A</v>
      </c>
      <c r="AS23" s="218" t="str">
        <f t="array" ref="AS23">INDEX('Ortala-KabKota'!AS$2:AS$415,MATCH($D23,'Ortala-KabKota'!$E$2:$E$415,FALSE))</f>
        <v>#N/A</v>
      </c>
      <c r="AT23" s="218" t="str">
        <f t="array" ref="AT23">INDEX('Ortala-KabKota'!AT$2:AT$415,MATCH($D23,'Ortala-KabKota'!$E$2:$E$415,FALSE))</f>
        <v>#N/A</v>
      </c>
      <c r="AU23" s="218" t="str">
        <f t="array" ref="AU23">INDEX('UPTD PPA KabKota'!D$5:D$513,MATCH($D23,'UPTD PPA KabKota'!$C$5:$C$513,FALSE))</f>
        <v>KEUMALA DEWI, M.HUM</v>
      </c>
      <c r="AV23" s="218" t="str">
        <f t="array" ref="AV23">INDEX('UPTD PPA KabKota'!E$5:E$513,MATCH($D23,'UPTD PPA KabKota'!$C$5:$C$513,FALSE))</f>
        <v>Jl. Sabang Balohan Gampong Cot BaU Kota Sabang</v>
      </c>
      <c r="AW23" s="218">
        <f t="array" ref="AW23">INDEX('UPTD PPA KabKota'!F$5:F$513,MATCH($D23,'UPTD PPA KabKota'!$C$5:$C$513,FALSE))</f>
        <v>85219792650</v>
      </c>
      <c r="AX23" s="218">
        <f t="array" ref="AX23">INDEX('UPTD PPA KabKota'!G$5:G$513,MATCH($D23,'UPTD PPA KabKota'!$C$5:$C$513,FALSE))</f>
        <v>85219792650</v>
      </c>
      <c r="AY23" s="218" t="str">
        <f t="array" ref="AY23">INDEX('UPTD PPA KabKota'!H$5:H$513,MATCH($D23,'UPTD PPA KabKota'!$C$5:$C$513,FALSE))</f>
        <v>UPTD PPA</v>
      </c>
      <c r="AZ23" s="218" t="str">
        <f t="array" ref="AZ23">INDEX('UPTD PPA KabKota'!I$5:I$513,MATCH($D23,'UPTD PPA KabKota'!$C$5:$C$513,FALSE))</f>
        <v>Peraturan Walikota Sabang Nomor 43 Tahun 2023 Tentang Kedudukan Susunan 0rgansas Tugas dan Fungsi Serta Tatakerja UPTD PPa pada Dinsos PMg dan PP Kota Sabang</v>
      </c>
      <c r="BA23" s="218">
        <f t="array" ref="BA23">INDEX('UPTD PPA KabKota'!J$5:J$513,MATCH($D23,'UPTD PPA KabKota'!$C$5:$C$513,FALSE))</f>
        <v>2023</v>
      </c>
      <c r="BB23" s="218" t="str">
        <f t="array" ref="BB23">INDEX('UPTD PPA KabKota'!K$5:K$513,MATCH($D23,'UPTD PPA KabKota'!$C$5:$C$513,FALSE))</f>
        <v>A</v>
      </c>
      <c r="BC23" s="218" t="str">
        <f t="array" ref="BC23">INDEX('UPTD PPA KabKota'!L$5:L$513,MATCH($D23,'UPTD PPA KabKota'!$C$5:$C$513,FALSE))</f>
        <v>Susanti, SE /082269728804</v>
      </c>
      <c r="BD23" s="218" t="str">
        <f t="array" ref="BD23">INDEX('UPTD PPA KabKota'!M$5:M$513,MATCH($D23,'UPTD PPA KabKota'!$C$5:$C$513,FALSE))</f>
        <v>santinurita9@gmail.com</v>
      </c>
      <c r="BE23" s="218" t="str">
        <f t="array" ref="BE23">INDEX('UPTD PPA KabKota'!N$5:N$513,MATCH($D23,'UPTD PPA KabKota'!$C$5:$C$513,FALSE))</f>
        <v>kepala UPTD, Kasubbag sub tata Usaha</v>
      </c>
      <c r="BF23" s="218" t="str">
        <f t="array" ref="BF23">INDEX('UPTD PPA KabKota'!O$5:O$513,MATCH($D23,'UPTD PPA KabKota'!$C$5:$C$513,FALSE))</f>
        <v>Mandiri</v>
      </c>
      <c r="BG23" s="218" t="str">
        <f t="array" ref="BG23">INDEX('UPTD PPA KabKota'!P$5:P$513,MATCH($D23,'UPTD PPA KabKota'!$C$5:$C$513,FALSE))</f>
        <v>Tidak Punya</v>
      </c>
      <c r="BH23" s="218" t="str">
        <f t="array" ref="BH23">INDEX('UPTD PPA KabKota'!Q$5:Q$513,MATCH($D23,'UPTD PPA KabKota'!$C$5:$C$513,FALSE))</f>
        <v>-</v>
      </c>
      <c r="BI23" s="218" t="str">
        <f t="array" ref="BI23">INDEX('UPTD PPA KabKota'!R$5:R$513,MATCH($D23,'UPTD PPA KabKota'!$C$5:$C$513,FALSE))</f>
        <v>Ada</v>
      </c>
      <c r="BJ23" s="218" t="str">
        <f t="array" ref="BJ23">INDEX('UPTD PPA KabKota'!S$5:S$513,MATCH($D23,'UPTD PPA KabKota'!$C$5:$C$513,FALSE))</f>
        <v>Tidak Ada</v>
      </c>
      <c r="BK23" s="218" t="str">
        <f t="array" ref="BK23">INDEX('UPTD PPA KabKota'!T$5:T$513,MATCH($D23,'UPTD PPA KabKota'!$C$5:$C$513,FALSE))</f>
        <v>Ada</v>
      </c>
      <c r="BL23" s="218" t="str">
        <f t="array" ref="BL23">INDEX('UPTD PPA KabKota'!U$5:U$513,MATCH($D23,'UPTD PPA KabKota'!$C$5:$C$513,FALSE))</f>
        <v>Tidak Ada</v>
      </c>
      <c r="BM23" s="218" t="str">
        <f t="array" ref="BM23">INDEX('UPTD PPA KabKota'!V$5:V$513,MATCH($D23,'UPTD PPA KabKota'!$C$5:$C$513,FALSE))</f>
        <v>Ada</v>
      </c>
      <c r="BN23" s="218" t="str">
        <f t="array" ref="BN23">INDEX('UPTD PPA KabKota'!W$5:W$513,MATCH($D23,'UPTD PPA KabKota'!$C$5:$C$513,FALSE))</f>
        <v>Tidak Ada</v>
      </c>
      <c r="BO23" s="218" t="str">
        <f t="array" ref="BO23">INDEX('UPTD PPA KabKota'!X$5:X$513,MATCH($D23,'UPTD PPA KabKota'!$C$5:$C$513,FALSE))</f>
        <v>Tidak Ada</v>
      </c>
      <c r="BP23" s="218" t="str">
        <f t="array" ref="BP23">INDEX('UPTD PPA KabKota'!Y$5:Y$513,MATCH($D23,'UPTD PPA KabKota'!$C$5:$C$513,FALSE))</f>
        <v>Ada</v>
      </c>
      <c r="BQ23" s="218" t="str">
        <f t="array" ref="BQ23">INDEX('UPTD PPA KabKota'!Z$5:Z$513,MATCH($D23,'UPTD PPA KabKota'!$C$5:$C$513,FALSE))</f>
        <v>Ada</v>
      </c>
      <c r="BR23" s="218" t="str">
        <f t="array" ref="BR23">INDEX('UPTD PPA KabKota'!AA$5:AA$513,MATCH($D23,'UPTD PPA KabKota'!$C$5:$C$513,FALSE))</f>
        <v>Tidak Ada</v>
      </c>
      <c r="BS23" s="218" t="str">
        <f t="array" ref="BS23">INDEX('UPTD PPA KabKota'!AB$5:AB$513,MATCH($D23,'UPTD PPA KabKota'!$C$5:$C$513,FALSE))</f>
        <v>Tidak Ada</v>
      </c>
      <c r="BT23" s="218" t="str">
        <f t="array" ref="BT23">INDEX('UPTD PPA KabKota'!AC$5:AC$513,MATCH($D23,'UPTD PPA KabKota'!$C$5:$C$513,FALSE))</f>
        <v>Sudah</v>
      </c>
      <c r="BU23" s="218" t="str">
        <f t="array" ref="BU23">INDEX('UPTD PPA KabKota'!AD$5:AD$513,MATCH($D23,'UPTD PPA KabKota'!$C$5:$C$513,FALSE))</f>
        <v>Sudah</v>
      </c>
      <c r="BV23" s="218" t="str">
        <f t="array" ref="BV23">INDEX('UPTD PPA KabKota'!AE$5:AE$513,MATCH($D23,'UPTD PPA KabKota'!$C$5:$C$513,FALSE))</f>
        <v>Sudah</v>
      </c>
      <c r="BW23" s="218" t="str">
        <f t="array" ref="BW23">INDEX('UPTD PPA KabKota'!AF$5:AF$513,MATCH($D23,'UPTD PPA KabKota'!$C$5:$C$513,FALSE))</f>
        <v>Sudah</v>
      </c>
      <c r="BX23" s="218" t="str">
        <f t="array" ref="BX23">INDEX('UPTD PPA KabKota'!AG$5:AG$513,MATCH($D23,'UPTD PPA KabKota'!$C$5:$C$513,FALSE))</f>
        <v>Sudah</v>
      </c>
      <c r="BY23" s="218" t="str">
        <f t="array" ref="BY23">INDEX('UPTD PPA KabKota'!AH$5:AH$513,MATCH($D23,'UPTD PPA KabKota'!$C$5:$C$513,FALSE))</f>
        <v>Sudah</v>
      </c>
      <c r="BZ23" s="218" t="str">
        <f t="array" ref="BZ23">INDEX('UPTD PPA KabKota'!AI$5:AI$513,MATCH($D23,'UPTD PPA KabKota'!$C$5:$C$513,FALSE))</f>
        <v>Belum</v>
      </c>
      <c r="CA23" s="218" t="str">
        <f t="array" ref="CA23">INDEX('UPTD PPA KabKota'!AJ$5:AJ$513,MATCH($D23,'UPTD PPA KabKota'!$C$5:$C$513,FALSE))</f>
        <v>Sudah</v>
      </c>
      <c r="CB23" s="218" t="str">
        <f t="array" ref="CB23">INDEX('UPTD PPA KabKota'!AK$5:AK$513,MATCH($D23,'UPTD PPA KabKota'!$C$5:$C$513,FALSE))</f>
        <v>Sudah</v>
      </c>
      <c r="CC23" s="218" t="str">
        <f t="array" ref="CC23">INDEX('UPTD PPA KabKota'!AL$5:AL$513,MATCH($D23,'UPTD PPA KabKota'!$C$5:$C$513,FALSE))</f>
        <v>Sudah</v>
      </c>
      <c r="CD23" s="218" t="str">
        <f t="array" ref="CD23">INDEX('UPTD PPA KabKota'!AM$5:AM$513,MATCH($D23,'UPTD PPA KabKota'!$C$5:$C$513,FALSE))</f>
        <v>Sudah</v>
      </c>
      <c r="CE23" s="218" t="str">
        <f t="array" ref="CE23">INDEX('UPTD PPA KabKota'!AN$5:AN$513,MATCH($D23,'UPTD PPA KabKota'!$C$5:$C$513,FALSE))</f>
        <v>-</v>
      </c>
      <c r="CF23" s="218" t="str">
        <f t="array" ref="CF23">INDEX('UPTD PPA KabKota'!AO$5:AO$513,MATCH($D23,'UPTD PPA KabKota'!$C$5:$C$513,FALSE))</f>
        <v>23 kasus</v>
      </c>
      <c r="CG23" s="218" t="str">
        <f t="array" ref="CG23">INDEX('UPTD PPA KabKota'!AP$5:AP$513,MATCH($D23,'UPTD PPA KabKota'!$C$5:$C$513,FALSE))</f>
        <v>pelecehan seksual anak</v>
      </c>
      <c r="CH23" s="218" t="str">
        <f t="array" ref="CH23">INDEX('UPTD PPA KabKota'!AQ$5:AQ$513,MATCH($D23,'UPTD PPA KabKota'!$C$5:$C$513,FALSE))</f>
        <v/>
      </c>
      <c r="CI23" s="218" t="str">
        <f t="array" ref="CI23">INDEX('UPTD PPA KabKota'!AR$5:AR$513,MATCH($D23,'UPTD PPA KabKota'!$C$5:$C$513,FALSE))</f>
        <v/>
      </c>
      <c r="CJ23" s="218" t="str">
        <f t="array" ref="CJ23">INDEX('UPTD PPA KabKota'!AS$5:AS$513,MATCH($D23,'UPTD PPA KabKota'!$C$5:$C$513,FALSE))</f>
        <v/>
      </c>
      <c r="CK23" s="218" t="str">
        <f t="array" ref="CK23">INDEX('UPTD PPA KabKota'!AT$5:AT$513,MATCH($D23,'UPTD PPA KabKota'!$C$5:$C$513,FALSE))</f>
        <v/>
      </c>
      <c r="CL23" s="218" t="str">
        <f t="array" ref="CL23">INDEX('UPTD PPA KabKota'!AU$5:AU$513,MATCH($D23,'UPTD PPA KabKota'!$C$5:$C$513,FALSE))</f>
        <v/>
      </c>
      <c r="CM23" s="218" t="str">
        <f t="array" ref="CM23">INDEX('UPTD PPA KabKota'!AV$5:AV$513,MATCH($D23,'UPTD PPA KabKota'!$C$5:$C$513,FALSE))</f>
        <v/>
      </c>
      <c r="CN23" s="218" t="str">
        <f t="array" ref="CN23">INDEX('UPTD PPA KabKota'!AW$5:AW$513,MATCH($D23,'UPTD PPA KabKota'!$C$5:$C$513,FALSE))</f>
        <v/>
      </c>
      <c r="CO23" s="218" t="str">
        <f t="array" ref="CO23">INDEX('UPTD PPA KabKota'!AX$5:AX$513,MATCH($D23,'UPTD PPA KabKota'!$C$5:$C$513,FALSE))</f>
        <v>v</v>
      </c>
      <c r="CP23" s="218" t="str">
        <f t="array" ref="CP23">INDEX('UPTD PPA KabKota'!AY$5:AY$513,MATCH($D23,'UPTD PPA KabKota'!$C$5:$C$513,FALSE))</f>
        <v/>
      </c>
      <c r="CQ23" s="209" t="str">
        <f>IFERROR(__xludf.DUMMYFUNCTION("IF(ISBLANK($K23),"""",IF(REGEXMATCH($K23,""Peraturan""),""Ada"",IF(REGEXMATCH($K23,""Rekomendasi""),""Tidak Ada"", $K23)))
"),"#N/A")</f>
        <v>#N/A</v>
      </c>
      <c r="CR23" s="209" t="str">
        <f t="array" ref="CR23">index('UPTD PPA KabKota'!$BI$5:$BI$513,match($D23,'UPTD PPA KabKota'!$C$5:$C$513,false))</f>
        <v>Ada</v>
      </c>
      <c r="CS23" s="314" t="str">
        <f t="shared" si="2"/>
        <v>#N/A</v>
      </c>
    </row>
    <row r="24">
      <c r="A24" s="310">
        <v>22.0</v>
      </c>
      <c r="B24" s="310">
        <v>21.0</v>
      </c>
      <c r="C24" s="311" t="s">
        <v>8</v>
      </c>
      <c r="D24" s="312" t="s">
        <v>675</v>
      </c>
      <c r="E24" s="315">
        <v>45689.0</v>
      </c>
      <c r="F24" s="218" t="str">
        <f t="array" ref="F24">INDEX('Ortala-KabKota'!F$2:F$415,MATCH($D24,'Ortala-KabKota'!$E$2:$E$415,FALSE))</f>
        <v>Putri Nahrisah/ 082272838670</v>
      </c>
      <c r="G24" s="218" t="str">
        <f t="array" ref="G24">INDEX('Ortala-KabKota'!G$2:G$415,MATCH($D24,'Ortala-KabKota'!$E$2:$E$415,FALSE))</f>
        <v>Jl. Panglima Polem Komplek Perkantoran No.1 Gampong Jawa Belakang, Kec. Langsa Kota</v>
      </c>
      <c r="H24" s="218" t="str">
        <f t="array" ref="H24">INDEX('Ortala-KabKota'!H$2:H$415,MATCH($D24,'Ortala-KabKota'!$E$2:$E$415,FALSE))</f>
        <v>064122714</v>
      </c>
      <c r="I24" s="218" t="str">
        <f t="array" ref="I24">INDEX('Ortala-KabKota'!I$2:I$415,MATCH($D24,'Ortala-KabKota'!$E$2:$E$415,FALSE))</f>
        <v>085261771945</v>
      </c>
      <c r="J24" s="218" t="str">
        <f t="array" ref="J24">INDEX('Ortala-KabKota'!J$2:J$415,MATCH($D24,'Ortala-KabKota'!$E$2:$E$415,FALSE))</f>
        <v>UPTD PPA</v>
      </c>
      <c r="K24" s="218" t="str">
        <f t="array" ref="K24">INDEX('Ortala-KabKota'!K$2:K$415,MATCH($D24,'Ortala-KabKota'!$E$2:$E$415,FALSE))</f>
        <v>Peraturan Walikota Langsa Nomor 7 Tahun 2021</v>
      </c>
      <c r="L24" s="218">
        <f t="array" ref="L24">INDEX('Ortala-KabKota'!L$2:L$415,MATCH($D24,'Ortala-KabKota'!$E$2:$E$415,FALSE))</f>
        <v>2021</v>
      </c>
      <c r="M24" s="218" t="str">
        <f t="array" ref="M24">INDEX('Ortala-KabKota'!M$2:M$415,MATCH($D24,'Ortala-KabKota'!$E$2:$E$415,FALSE))</f>
        <v>A</v>
      </c>
      <c r="N24" s="218" t="str">
        <f t="array" ref="N24">INDEX('Ortala-KabKota'!N$2:N$415,MATCH($D24,'Ortala-KabKota'!$E$2:$E$415,FALSE))</f>
        <v>Fajar/087764734822</v>
      </c>
      <c r="O24" s="218" t="str">
        <f t="array" ref="O24">INDEX('Ortala-KabKota'!O$2:O$415,MATCH($D24,'Ortala-KabKota'!$E$2:$E$415,FALSE))</f>
        <v>uptdppakotalangsa@gmail.com</v>
      </c>
      <c r="P24" s="218" t="str">
        <f t="array" ref="P24">INDEX('Ortala-KabKota'!P$2:P$415,MATCH($D24,'Ortala-KabKota'!$E$2:$E$415,FALSE))</f>
        <v>Kepala UPTD, Kasubag TU dan Kelompok jabatan fungsional</v>
      </c>
      <c r="Q24" s="218" t="str">
        <f t="array" ref="Q24">INDEX('Ortala-KabKota'!Q$2:Q$415,MATCH($D24,'Ortala-KabKota'!$E$2:$E$415,FALSE))</f>
        <v>MANDIRI</v>
      </c>
      <c r="R24" s="218" t="str">
        <f t="array" ref="R24">INDEX('Ortala-KabKota'!R$2:R$415,MATCH($D24,'Ortala-KabKota'!$E$2:$E$415,FALSE))</f>
        <v>TIDAK PUNYA</v>
      </c>
      <c r="S24" s="218" t="str">
        <f t="array" ref="S24">INDEX('Ortala-KabKota'!S$2:S$415,MATCH($D24,'Ortala-KabKota'!$E$2:$E$415,FALSE))</f>
        <v>Tidak Ada</v>
      </c>
      <c r="T24" s="218">
        <f t="array" ref="T24">INDEX('Ortala-KabKota'!T$2:T$415,MATCH($D24,'Ortala-KabKota'!$E$2:$E$415,FALSE))</f>
        <v>0</v>
      </c>
      <c r="U24" s="218">
        <f t="array" ref="U24">INDEX('Ortala-KabKota'!U$2:U$415,MATCH($D24,'Ortala-KabKota'!$E$2:$E$415,FALSE))</f>
        <v>0</v>
      </c>
      <c r="V24" s="218">
        <f t="array" ref="V24">INDEX('Ortala-KabKota'!V$2:V$415,MATCH($D24,'Ortala-KabKota'!$E$2:$E$415,FALSE))</f>
        <v>0</v>
      </c>
      <c r="W24" s="218">
        <f t="array" ref="W24">INDEX('Ortala-KabKota'!W$2:W$415,MATCH($D24,'Ortala-KabKota'!$E$2:$E$415,FALSE))</f>
        <v>0</v>
      </c>
      <c r="X24" s="218">
        <f t="array" ref="X24">INDEX('Ortala-KabKota'!X$2:X$415,MATCH($D24,'Ortala-KabKota'!$E$2:$E$415,FALSE))</f>
        <v>0</v>
      </c>
      <c r="Y24" s="218">
        <f t="array" ref="Y24">INDEX('Ortala-KabKota'!Y$2:Y$415,MATCH($D24,'Ortala-KabKota'!$E$2:$E$415,FALSE))</f>
        <v>0</v>
      </c>
      <c r="Z24" s="218">
        <f t="array" ref="Z24">INDEX('Ortala-KabKota'!Z$2:Z$415,MATCH($D24,'Ortala-KabKota'!$E$2:$E$415,FALSE))</f>
        <v>0</v>
      </c>
      <c r="AA24" s="218">
        <f t="array" ref="AA24">INDEX('Ortala-KabKota'!AA$2:AA$415,MATCH($D24,'Ortala-KabKota'!$E$2:$E$415,FALSE))</f>
        <v>1</v>
      </c>
      <c r="AB24" s="218">
        <f t="array" ref="AB24">INDEX('Ortala-KabKota'!AB$2:AB$415,MATCH($D24,'Ortala-KabKota'!$E$2:$E$415,FALSE))</f>
        <v>1</v>
      </c>
      <c r="AC24" s="218">
        <f t="array" ref="AC24">INDEX('Ortala-KabKota'!AC$2:AC$415,MATCH($D24,'Ortala-KabKota'!$E$2:$E$415,FALSE))</f>
        <v>0</v>
      </c>
      <c r="AD24" s="218">
        <f t="array" ref="AD24">INDEX('Ortala-KabKota'!AD$2:AD$415,MATCH($D24,'Ortala-KabKota'!$E$2:$E$415,FALSE))</f>
        <v>0</v>
      </c>
      <c r="AE24" s="218">
        <f t="array" ref="AE24">INDEX('Ortala-KabKota'!AE$2:AE$415,MATCH($D24,'Ortala-KabKota'!$E$2:$E$415,FALSE))</f>
        <v>1</v>
      </c>
      <c r="AF24" s="218">
        <f t="array" ref="AF24">INDEX('Ortala-KabKota'!AF$2:AF$415,MATCH($D24,'Ortala-KabKota'!$E$2:$E$415,FALSE))</f>
        <v>1</v>
      </c>
      <c r="AG24" s="218">
        <f t="array" ref="AG24">INDEX('Ortala-KabKota'!AG$2:AG$415,MATCH($D24,'Ortala-KabKota'!$E$2:$E$415,FALSE))</f>
        <v>1</v>
      </c>
      <c r="AH24" s="218">
        <f t="array" ref="AH24">INDEX('Ortala-KabKota'!AH$2:AH$415,MATCH($D24,'Ortala-KabKota'!$E$2:$E$415,FALSE))</f>
        <v>1</v>
      </c>
      <c r="AI24" s="218" t="str">
        <f t="array" ref="AI24">INDEX('Ortala-KabKota'!AI$2:AI$415,MATCH($D24,'Ortala-KabKota'!$E$2:$E$415,FALSE))</f>
        <v>korban yang membutuhkan penampungan sementara kan ditempatkan di panti dekat daerah UPTD</v>
      </c>
      <c r="AJ24" s="218">
        <f t="array" ref="AJ24">INDEX('Ortala-KabKota'!AJ$2:AJ$415,MATCH($D24,'Ortala-KabKota'!$E$2:$E$415,FALSE))</f>
        <v>1</v>
      </c>
      <c r="AK24" s="218">
        <f t="array" ref="AK24">INDEX('Ortala-KabKota'!AK$2:AK$415,MATCH($D24,'Ortala-KabKota'!$E$2:$E$415,FALSE))</f>
        <v>1</v>
      </c>
      <c r="AL24" s="218">
        <f t="array" ref="AL24">INDEX('Ortala-KabKota'!AL$2:AL$415,MATCH($D24,'Ortala-KabKota'!$E$2:$E$415,FALSE))</f>
        <v>44</v>
      </c>
      <c r="AM24" s="218" t="str">
        <f t="array" ref="AM24">INDEX('Ortala-KabKota'!AM$2:AM$415,MATCH($D24,'Ortala-KabKota'!$E$2:$E$415,FALSE))</f>
        <v> Pemerkosaan dan Pelecehan Seksualuptd</v>
      </c>
      <c r="AN24" s="218" t="str">
        <f t="array" ref="AN24">INDEX('Ortala-KabKota'!AN$2:AN$415,MATCH($D24,'Ortala-KabKota'!$E$2:$E$415,FALSE))</f>
        <v/>
      </c>
      <c r="AO24" s="218" t="str">
        <f t="array" ref="AO24">INDEX('Ortala-KabKota'!AO$2:AO$415,MATCH($D24,'Ortala-KabKota'!$E$2:$E$415,FALSE))</f>
        <v/>
      </c>
      <c r="AP24" s="218" t="str">
        <f t="array" ref="AP24">INDEX('Ortala-KabKota'!AP$2:AP$415,MATCH($D24,'Ortala-KabKota'!$E$2:$E$415,FALSE))</f>
        <v/>
      </c>
      <c r="AQ24" s="218" t="str">
        <f t="array" ref="AQ24">INDEX('Ortala-KabKota'!AQ$2:AQ$415,MATCH($D24,'Ortala-KabKota'!$E$2:$E$415,FALSE))</f>
        <v/>
      </c>
      <c r="AR24" s="218" t="str">
        <f t="array" ref="AR24">INDEX('Ortala-KabKota'!AR$2:AR$415,MATCH($D24,'Ortala-KabKota'!$E$2:$E$415,FALSE))</f>
        <v/>
      </c>
      <c r="AS24" s="218">
        <f t="array" ref="AS24">INDEX('Ortala-KabKota'!AS$2:AS$415,MATCH($D24,'Ortala-KabKota'!$E$2:$E$415,FALSE))</f>
        <v>1</v>
      </c>
      <c r="AT24" s="218" t="str">
        <f t="array" ref="AT24">INDEX('Ortala-KabKota'!AT$2:AT$415,MATCH($D24,'Ortala-KabKota'!$E$2:$E$415,FALSE))</f>
        <v/>
      </c>
      <c r="AU24" s="218" t="str">
        <f t="array" ref="AU24">INDEX('UPTD PPA KabKota'!D$5:D$513,MATCH($D24,'UPTD PPA KabKota'!$C$5:$C$513,FALSE))</f>
        <v>Putri Nahrisah SKM M.Comm., Health SC., Ph.D</v>
      </c>
      <c r="AV24" s="218" t="str">
        <f t="array" ref="AV24">INDEX('UPTD PPA KabKota'!E$5:E$513,MATCH($D24,'UPTD PPA KabKota'!$C$5:$C$513,FALSE))</f>
        <v>Jln. P. Polem Komplek Perkantoran No. 2 Gampong Jawa</v>
      </c>
      <c r="AW24" s="218" t="str">
        <f t="array" ref="AW24">INDEX('UPTD PPA KabKota'!F$5:F$513,MATCH($D24,'UPTD PPA KabKota'!$C$5:$C$513,FALSE))</f>
        <v>0641 22714</v>
      </c>
      <c r="AX24" s="218">
        <f t="array" ref="AX24">INDEX('UPTD PPA KabKota'!G$5:G$513,MATCH($D24,'UPTD PPA KabKota'!$C$5:$C$513,FALSE))</f>
        <v>85372197167</v>
      </c>
      <c r="AY24" s="218" t="str">
        <f t="array" ref="AY24">INDEX('UPTD PPA KabKota'!H$5:H$513,MATCH($D24,'UPTD PPA KabKota'!$C$5:$C$513,FALSE))</f>
        <v>UPTD PPA Kota Langsa</v>
      </c>
      <c r="AZ24" s="218" t="str">
        <f t="array" ref="AZ24">INDEX('UPTD PPA KabKota'!I$5:I$513,MATCH($D24,'UPTD PPA KabKota'!$C$5:$C$513,FALSE))</f>
        <v>Peraturan Walikota Langsa No. 7 Tahun 2021 tentang Kedudukan, Susunan Organisasi, Tugas Dan Fungsi Serta Tata Kerja Unit Pelaksana Teknis Daerah Perlindungan Perempuan Dan Anak Pada Dinas Pemberdayaan Perempuan, Perlindungan Anak, Pengendalian Pendudukan Dan Keluarga Berencana Kota Langsa</v>
      </c>
      <c r="BA24" s="218">
        <f t="array" ref="BA24">INDEX('UPTD PPA KabKota'!J$5:J$513,MATCH($D24,'UPTD PPA KabKota'!$C$5:$C$513,FALSE))</f>
        <v>2021</v>
      </c>
      <c r="BB24" s="218" t="str">
        <f t="array" ref="BB24">INDEX('UPTD PPA KabKota'!K$5:K$513,MATCH($D24,'UPTD PPA KabKota'!$C$5:$C$513,FALSE))</f>
        <v>A</v>
      </c>
      <c r="BC24" s="218">
        <f t="array" ref="BC24">INDEX('UPTD PPA KabKota'!L$5:L$513,MATCH($D24,'UPTD PPA KabKota'!$C$5:$C$513,FALSE))</f>
        <v>82165767705</v>
      </c>
      <c r="BD24" s="218" t="str">
        <f t="array" ref="BD24">INDEX('UPTD PPA KabKota'!M$5:M$513,MATCH($D24,'UPTD PPA KabKota'!$C$5:$C$513,FALSE))</f>
        <v>uptdppakotalangsa@gmail.com</v>
      </c>
      <c r="BE24" s="218" t="str">
        <f t="array" ref="BE24">INDEX('UPTD PPA KabKota'!N$5:N$513,MATCH($D24,'UPTD PPA KabKota'!$C$5:$C$513,FALSE))</f>
        <v>Kepala UPTD, Kasubag TU dan Kelompok jabatan fungsional</v>
      </c>
      <c r="BF24" s="218" t="str">
        <f t="array" ref="BF24">INDEX('UPTD PPA KabKota'!O$5:O$513,MATCH($D24,'UPTD PPA KabKota'!$C$5:$C$513,FALSE))</f>
        <v>Mandiri</v>
      </c>
      <c r="BG24" s="218" t="str">
        <f t="array" ref="BG24">INDEX('UPTD PPA KabKota'!P$5:P$513,MATCH($D24,'UPTD PPA KabKota'!$C$5:$C$513,FALSE))</f>
        <v>Ada Melalui Kerja Sama</v>
      </c>
      <c r="BH24" s="218" t="str">
        <f t="array" ref="BH24">INDEX('UPTD PPA KabKota'!Q$5:Q$513,MATCH($D24,'UPTD PPA KabKota'!$C$5:$C$513,FALSE))</f>
        <v/>
      </c>
      <c r="BI24" s="218" t="str">
        <f t="array" ref="BI24">INDEX('UPTD PPA KabKota'!R$5:R$513,MATCH($D24,'UPTD PPA KabKota'!$C$5:$C$513,FALSE))</f>
        <v>Tidak Ada</v>
      </c>
      <c r="BJ24" s="218" t="str">
        <f t="array" ref="BJ24">INDEX('UPTD PPA KabKota'!S$5:S$513,MATCH($D24,'UPTD PPA KabKota'!$C$5:$C$513,FALSE))</f>
        <v>Tidak Ada</v>
      </c>
      <c r="BK24" s="218" t="str">
        <f t="array" ref="BK24">INDEX('UPTD PPA KabKota'!T$5:T$513,MATCH($D24,'UPTD PPA KabKota'!$C$5:$C$513,FALSE))</f>
        <v>Tidak Ada</v>
      </c>
      <c r="BL24" s="218" t="str">
        <f t="array" ref="BL24">INDEX('UPTD PPA KabKota'!U$5:U$513,MATCH($D24,'UPTD PPA KabKota'!$C$5:$C$513,FALSE))</f>
        <v>Tidak Ada</v>
      </c>
      <c r="BM24" s="218" t="str">
        <f t="array" ref="BM24">INDEX('UPTD PPA KabKota'!V$5:V$513,MATCH($D24,'UPTD PPA KabKota'!$C$5:$C$513,FALSE))</f>
        <v>Tidak Ada</v>
      </c>
      <c r="BN24" s="218" t="str">
        <f t="array" ref="BN24">INDEX('UPTD PPA KabKota'!W$5:W$513,MATCH($D24,'UPTD PPA KabKota'!$C$5:$C$513,FALSE))</f>
        <v>Tidak Ada</v>
      </c>
      <c r="BO24" s="218" t="str">
        <f t="array" ref="BO24">INDEX('UPTD PPA KabKota'!X$5:X$513,MATCH($D24,'UPTD PPA KabKota'!$C$5:$C$513,FALSE))</f>
        <v>Ada</v>
      </c>
      <c r="BP24" s="218" t="str">
        <f t="array" ref="BP24">INDEX('UPTD PPA KabKota'!Y$5:Y$513,MATCH($D24,'UPTD PPA KabKota'!$C$5:$C$513,FALSE))</f>
        <v>Tidak Ada</v>
      </c>
      <c r="BQ24" s="218" t="str">
        <f t="array" ref="BQ24">INDEX('UPTD PPA KabKota'!Z$5:Z$513,MATCH($D24,'UPTD PPA KabKota'!$C$5:$C$513,FALSE))</f>
        <v>Tidak Ada</v>
      </c>
      <c r="BR24" s="218" t="str">
        <f t="array" ref="BR24">INDEX('UPTD PPA KabKota'!AA$5:AA$513,MATCH($D24,'UPTD PPA KabKota'!$C$5:$C$513,FALSE))</f>
        <v>Tidak Ada</v>
      </c>
      <c r="BS24" s="218" t="str">
        <f t="array" ref="BS24">INDEX('UPTD PPA KabKota'!AB$5:AB$513,MATCH($D24,'UPTD PPA KabKota'!$C$5:$C$513,FALSE))</f>
        <v>Tidak Ada</v>
      </c>
      <c r="BT24" s="218" t="str">
        <f t="array" ref="BT24">INDEX('UPTD PPA KabKota'!AC$5:AC$513,MATCH($D24,'UPTD PPA KabKota'!$C$5:$C$513,FALSE))</f>
        <v>Sudah</v>
      </c>
      <c r="BU24" s="218" t="str">
        <f t="array" ref="BU24">INDEX('UPTD PPA KabKota'!AD$5:AD$513,MATCH($D24,'UPTD PPA KabKota'!$C$5:$C$513,FALSE))</f>
        <v>Sudah</v>
      </c>
      <c r="BV24" s="218" t="str">
        <f t="array" ref="BV24">INDEX('UPTD PPA KabKota'!AE$5:AE$513,MATCH($D24,'UPTD PPA KabKota'!$C$5:$C$513,FALSE))</f>
        <v>Sudah</v>
      </c>
      <c r="BW24" s="218" t="str">
        <f t="array" ref="BW24">INDEX('UPTD PPA KabKota'!AF$5:AF$513,MATCH($D24,'UPTD PPA KabKota'!$C$5:$C$513,FALSE))</f>
        <v>Sudah</v>
      </c>
      <c r="BX24" s="218" t="str">
        <f t="array" ref="BX24">INDEX('UPTD PPA KabKota'!AG$5:AG$513,MATCH($D24,'UPTD PPA KabKota'!$C$5:$C$513,FALSE))</f>
        <v>Sudah</v>
      </c>
      <c r="BY24" s="218" t="str">
        <f t="array" ref="BY24">INDEX('UPTD PPA KabKota'!AH$5:AH$513,MATCH($D24,'UPTD PPA KabKota'!$C$5:$C$513,FALSE))</f>
        <v>Sudah</v>
      </c>
      <c r="BZ24" s="218" t="str">
        <f t="array" ref="BZ24">INDEX('UPTD PPA KabKota'!AI$5:AI$513,MATCH($D24,'UPTD PPA KabKota'!$C$5:$C$513,FALSE))</f>
        <v>Belum</v>
      </c>
      <c r="CA24" s="218" t="str">
        <f t="array" ref="CA24">INDEX('UPTD PPA KabKota'!AJ$5:AJ$513,MATCH($D24,'UPTD PPA KabKota'!$C$5:$C$513,FALSE))</f>
        <v>Sudah</v>
      </c>
      <c r="CB24" s="218" t="str">
        <f t="array" ref="CB24">INDEX('UPTD PPA KabKota'!AK$5:AK$513,MATCH($D24,'UPTD PPA KabKota'!$C$5:$C$513,FALSE))</f>
        <v>Sudah</v>
      </c>
      <c r="CC24" s="218" t="str">
        <f t="array" ref="CC24">INDEX('UPTD PPA KabKota'!AL$5:AL$513,MATCH($D24,'UPTD PPA KabKota'!$C$5:$C$513,FALSE))</f>
        <v>Sudah</v>
      </c>
      <c r="CD24" s="218" t="str">
        <f t="array" ref="CD24">INDEX('UPTD PPA KabKota'!AM$5:AM$513,MATCH($D24,'UPTD PPA KabKota'!$C$5:$C$513,FALSE))</f>
        <v>Sudah</v>
      </c>
      <c r="CE24" s="218" t="str">
        <f t="array" ref="CE24">INDEX('UPTD PPA KabKota'!AN$5:AN$513,MATCH($D24,'UPTD PPA KabKota'!$C$5:$C$513,FALSE))</f>
        <v/>
      </c>
      <c r="CF24" s="218" t="str">
        <f t="array" ref="CF24">INDEX('UPTD PPA KabKota'!AO$5:AO$513,MATCH($D24,'UPTD PPA KabKota'!$C$5:$C$513,FALSE))</f>
        <v>74 KASUS</v>
      </c>
      <c r="CG24" s="218" t="str">
        <f t="array" ref="CG24">INDEX('UPTD PPA KabKota'!AP$5:AP$513,MATCH($D24,'UPTD PPA KabKota'!$C$5:$C$513,FALSE))</f>
        <v>KEKERASAN SEKSUAL</v>
      </c>
      <c r="CH24" s="218" t="str">
        <f t="array" ref="CH24">INDEX('UPTD PPA KabKota'!AQ$5:AQ$513,MATCH($D24,'UPTD PPA KabKota'!$C$5:$C$513,FALSE))</f>
        <v/>
      </c>
      <c r="CI24" s="218" t="str">
        <f t="array" ref="CI24">INDEX('UPTD PPA KabKota'!AR$5:AR$513,MATCH($D24,'UPTD PPA KabKota'!$C$5:$C$513,FALSE))</f>
        <v/>
      </c>
      <c r="CJ24" s="218" t="str">
        <f t="array" ref="CJ24">INDEX('UPTD PPA KabKota'!AS$5:AS$513,MATCH($D24,'UPTD PPA KabKota'!$C$5:$C$513,FALSE))</f>
        <v/>
      </c>
      <c r="CK24" s="218" t="str">
        <f t="array" ref="CK24">INDEX('UPTD PPA KabKota'!AT$5:AT$513,MATCH($D24,'UPTD PPA KabKota'!$C$5:$C$513,FALSE))</f>
        <v/>
      </c>
      <c r="CL24" s="218" t="str">
        <f t="array" ref="CL24">INDEX('UPTD PPA KabKota'!AU$5:AU$513,MATCH($D24,'UPTD PPA KabKota'!$C$5:$C$513,FALSE))</f>
        <v/>
      </c>
      <c r="CM24" s="218" t="str">
        <f t="array" ref="CM24">INDEX('UPTD PPA KabKota'!AV$5:AV$513,MATCH($D24,'UPTD PPA KabKota'!$C$5:$C$513,FALSE))</f>
        <v>v</v>
      </c>
      <c r="CN24" s="218" t="str">
        <f t="array" ref="CN24">INDEX('UPTD PPA KabKota'!AW$5:AW$513,MATCH($D24,'UPTD PPA KabKota'!$C$5:$C$513,FALSE))</f>
        <v/>
      </c>
      <c r="CO24" s="218" t="str">
        <f t="array" ref="CO24">INDEX('UPTD PPA KabKota'!AX$5:AX$513,MATCH($D24,'UPTD PPA KabKota'!$C$5:$C$513,FALSE))</f>
        <v/>
      </c>
      <c r="CP24" s="218" t="str">
        <f t="array" ref="CP24">INDEX('UPTD PPA KabKota'!AY$5:AY$513,MATCH($D24,'UPTD PPA KabKota'!$C$5:$C$513,FALSE))</f>
        <v/>
      </c>
      <c r="CQ24" s="209" t="str">
        <f>IFERROR(__xludf.DUMMYFUNCTION("IF(ISBLANK($K24),"""",IF(REGEXMATCH($K24,""Peraturan""),""Ada"",IF(REGEXMATCH($K24,""Rekomendasi""),""Tidak Ada"", $K24)))
"),"Ada")</f>
        <v>Ada</v>
      </c>
      <c r="CR24" s="209" t="str">
        <f t="array" ref="CR24">index('UPTD PPA KabKota'!$BI$5:$BI$513,match($D24,'UPTD PPA KabKota'!$C$5:$C$513,false))</f>
        <v>Ada</v>
      </c>
      <c r="CS24" s="314" t="str">
        <f t="shared" si="2"/>
        <v>Ada</v>
      </c>
    </row>
    <row r="25">
      <c r="A25" s="310">
        <v>23.0</v>
      </c>
      <c r="B25" s="310">
        <v>22.0</v>
      </c>
      <c r="C25" s="311" t="s">
        <v>8</v>
      </c>
      <c r="D25" s="312" t="s">
        <v>625</v>
      </c>
      <c r="E25" s="315">
        <v>45748.0</v>
      </c>
      <c r="F25" s="218" t="str">
        <f t="array" ref="F25">INDEX('Ortala-KabKota'!F$2:F$415,MATCH($D25,'Ortala-KabKota'!$E$2:$E$415,FALSE))</f>
        <v>Yusmarlina/ 081360375880</v>
      </c>
      <c r="G25" s="218" t="str">
        <f t="array" ref="G25">INDEX('Ortala-KabKota'!G$2:G$415,MATCH($D25,'Ortala-KabKota'!$E$2:$E$415,FALSE))</f>
        <v>jln tgk chik ditiro no 19 gampong lancang garam kec banda sakti</v>
      </c>
      <c r="H25" s="218" t="str">
        <f t="array" ref="H25">INDEX('Ortala-KabKota'!H$2:H$415,MATCH($D25,'Ortala-KabKota'!$E$2:$E$415,FALSE))</f>
        <v/>
      </c>
      <c r="I25" s="218" t="str">
        <f t="array" ref="I25">INDEX('Ortala-KabKota'!I$2:I$415,MATCH($D25,'Ortala-KabKota'!$E$2:$E$415,FALSE))</f>
        <v/>
      </c>
      <c r="J25" s="218" t="str">
        <f t="array" ref="J25">INDEX('Ortala-KabKota'!J$2:J$415,MATCH($D25,'Ortala-KabKota'!$E$2:$E$415,FALSE))</f>
        <v>UPTD PPA</v>
      </c>
      <c r="K25" s="218" t="str">
        <f t="array" ref="K25">INDEX('Ortala-KabKota'!K$2:K$415,MATCH($D25,'Ortala-KabKota'!$E$2:$E$415,FALSE))</f>
        <v>Peraturan Walikota Lhokseumawe Nomor 48 Tahun 2021</v>
      </c>
      <c r="L25" s="218">
        <f t="array" ref="L25">INDEX('Ortala-KabKota'!L$2:L$415,MATCH($D25,'Ortala-KabKota'!$E$2:$E$415,FALSE))</f>
        <v>2021</v>
      </c>
      <c r="M25" s="218" t="str">
        <f t="array" ref="M25">INDEX('Ortala-KabKota'!M$2:M$415,MATCH($D25,'Ortala-KabKota'!$E$2:$E$415,FALSE))</f>
        <v>A</v>
      </c>
      <c r="N25" s="218" t="str">
        <f t="array" ref="N25">INDEX('Ortala-KabKota'!N$2:N$415,MATCH($D25,'Ortala-KabKota'!$E$2:$E$415,FALSE))</f>
        <v>Morinawati/ 085277299969</v>
      </c>
      <c r="O25" s="218" t="str">
        <f t="array" ref="O25">INDEX('Ortala-KabKota'!O$2:O$415,MATCH($D25,'Ortala-KabKota'!$E$2:$E$415,FALSE))</f>
        <v/>
      </c>
      <c r="P25" s="218" t="str">
        <f t="array" ref="P25">INDEX('Ortala-KabKota'!P$2:P$415,MATCH($D25,'Ortala-KabKota'!$E$2:$E$415,FALSE))</f>
        <v>Kepala UPTD, Kasubag TU dan Kelompok jabatan fungsional</v>
      </c>
      <c r="Q25" s="218" t="str">
        <f t="array" ref="Q25">INDEX('Ortala-KabKota'!Q$2:Q$415,MATCH($D25,'Ortala-KabKota'!$E$2:$E$415,FALSE))</f>
        <v>BERGABUNG DENGAN KANTOR DINAS</v>
      </c>
      <c r="R25" s="218" t="str">
        <f t="array" ref="R25">INDEX('Ortala-KabKota'!R$2:R$415,MATCH($D25,'Ortala-KabKota'!$E$2:$E$415,FALSE))</f>
        <v>TIDAK PUNYA</v>
      </c>
      <c r="S25" s="218" t="str">
        <f t="array" ref="S25">INDEX('Ortala-KabKota'!S$2:S$415,MATCH($D25,'Ortala-KabKota'!$E$2:$E$415,FALSE))</f>
        <v/>
      </c>
      <c r="T25" s="218">
        <f t="array" ref="T25">INDEX('Ortala-KabKota'!T$2:T$415,MATCH($D25,'Ortala-KabKota'!$E$2:$E$415,FALSE))</f>
        <v>0</v>
      </c>
      <c r="U25" s="218">
        <f t="array" ref="U25">INDEX('Ortala-KabKota'!U$2:U$415,MATCH($D25,'Ortala-KabKota'!$E$2:$E$415,FALSE))</f>
        <v>0</v>
      </c>
      <c r="V25" s="218">
        <f t="array" ref="V25">INDEX('Ortala-KabKota'!V$2:V$415,MATCH($D25,'Ortala-KabKota'!$E$2:$E$415,FALSE))</f>
        <v>0</v>
      </c>
      <c r="W25" s="218">
        <f t="array" ref="W25">INDEX('Ortala-KabKota'!W$2:W$415,MATCH($D25,'Ortala-KabKota'!$E$2:$E$415,FALSE))</f>
        <v>1</v>
      </c>
      <c r="X25" s="218">
        <f t="array" ref="X25">INDEX('Ortala-KabKota'!X$2:X$415,MATCH($D25,'Ortala-KabKota'!$E$2:$E$415,FALSE))</f>
        <v>0</v>
      </c>
      <c r="Y25" s="218">
        <f t="array" ref="Y25">INDEX('Ortala-KabKota'!Y$2:Y$415,MATCH($D25,'Ortala-KabKota'!$E$2:$E$415,FALSE))</f>
        <v>0</v>
      </c>
      <c r="Z25" s="218">
        <f t="array" ref="Z25">INDEX('Ortala-KabKota'!Z$2:Z$415,MATCH($D25,'Ortala-KabKota'!$E$2:$E$415,FALSE))</f>
        <v>0</v>
      </c>
      <c r="AA25" s="218">
        <f t="array" ref="AA25">INDEX('Ortala-KabKota'!AA$2:AA$415,MATCH($D25,'Ortala-KabKota'!$E$2:$E$415,FALSE))</f>
        <v>0</v>
      </c>
      <c r="AB25" s="218">
        <f t="array" ref="AB25">INDEX('Ortala-KabKota'!AB$2:AB$415,MATCH($D25,'Ortala-KabKota'!$E$2:$E$415,FALSE))</f>
        <v>1</v>
      </c>
      <c r="AC25" s="218">
        <f t="array" ref="AC25">INDEX('Ortala-KabKota'!AC$2:AC$415,MATCH($D25,'Ortala-KabKota'!$E$2:$E$415,FALSE))</f>
        <v>0</v>
      </c>
      <c r="AD25" s="218">
        <f t="array" ref="AD25">INDEX('Ortala-KabKota'!AD$2:AD$415,MATCH($D25,'Ortala-KabKota'!$E$2:$E$415,FALSE))</f>
        <v>0</v>
      </c>
      <c r="AE25" s="218">
        <f t="array" ref="AE25">INDEX('Ortala-KabKota'!AE$2:AE$415,MATCH($D25,'Ortala-KabKota'!$E$2:$E$415,FALSE))</f>
        <v>1</v>
      </c>
      <c r="AF25" s="218">
        <f t="array" ref="AF25">INDEX('Ortala-KabKota'!AF$2:AF$415,MATCH($D25,'Ortala-KabKota'!$E$2:$E$415,FALSE))</f>
        <v>1</v>
      </c>
      <c r="AG25" s="218">
        <f t="array" ref="AG25">INDEX('Ortala-KabKota'!AG$2:AG$415,MATCH($D25,'Ortala-KabKota'!$E$2:$E$415,FALSE))</f>
        <v>1</v>
      </c>
      <c r="AH25" s="218">
        <f t="array" ref="AH25">INDEX('Ortala-KabKota'!AH$2:AH$415,MATCH($D25,'Ortala-KabKota'!$E$2:$E$415,FALSE))</f>
        <v>0</v>
      </c>
      <c r="AI25" s="218" t="str">
        <f t="array" ref="AI25">INDEX('Ortala-KabKota'!AI$2:AI$415,MATCH($D25,'Ortala-KabKota'!$E$2:$E$415,FALSE))</f>
        <v>belum ada sarana untik rumah aman</v>
      </c>
      <c r="AJ25" s="218">
        <f t="array" ref="AJ25">INDEX('Ortala-KabKota'!AJ$2:AJ$415,MATCH($D25,'Ortala-KabKota'!$E$2:$E$415,FALSE))</f>
        <v>1</v>
      </c>
      <c r="AK25" s="218">
        <f t="array" ref="AK25">INDEX('Ortala-KabKota'!AK$2:AK$415,MATCH($D25,'Ortala-KabKota'!$E$2:$E$415,FALSE))</f>
        <v>1</v>
      </c>
      <c r="AL25" s="218">
        <f t="array" ref="AL25">INDEX('Ortala-KabKota'!AL$2:AL$415,MATCH($D25,'Ortala-KabKota'!$E$2:$E$415,FALSE))</f>
        <v>56</v>
      </c>
      <c r="AM25" s="218" t="str">
        <f t="array" ref="AM25">INDEX('Ortala-KabKota'!AM$2:AM$415,MATCH($D25,'Ortala-KabKota'!$E$2:$E$415,FALSE))</f>
        <v>KDRT dan pelecehan seksual</v>
      </c>
      <c r="AN25" s="218" t="str">
        <f t="array" ref="AN25">INDEX('Ortala-KabKota'!AN$2:AN$415,MATCH($D25,'Ortala-KabKota'!$E$2:$E$415,FALSE))</f>
        <v/>
      </c>
      <c r="AO25" s="218" t="str">
        <f t="array" ref="AO25">INDEX('Ortala-KabKota'!AO$2:AO$415,MATCH($D25,'Ortala-KabKota'!$E$2:$E$415,FALSE))</f>
        <v/>
      </c>
      <c r="AP25" s="218" t="str">
        <f t="array" ref="AP25">INDEX('Ortala-KabKota'!AP$2:AP$415,MATCH($D25,'Ortala-KabKota'!$E$2:$E$415,FALSE))</f>
        <v/>
      </c>
      <c r="AQ25" s="218" t="str">
        <f t="array" ref="AQ25">INDEX('Ortala-KabKota'!AQ$2:AQ$415,MATCH($D25,'Ortala-KabKota'!$E$2:$E$415,FALSE))</f>
        <v/>
      </c>
      <c r="AR25" s="218" t="str">
        <f t="array" ref="AR25">INDEX('Ortala-KabKota'!AR$2:AR$415,MATCH($D25,'Ortala-KabKota'!$E$2:$E$415,FALSE))</f>
        <v/>
      </c>
      <c r="AS25" s="218">
        <f t="array" ref="AS25">INDEX('Ortala-KabKota'!AS$2:AS$415,MATCH($D25,'Ortala-KabKota'!$E$2:$E$415,FALSE))</f>
        <v>1</v>
      </c>
      <c r="AT25" s="218" t="str">
        <f t="array" ref="AT25">INDEX('Ortala-KabKota'!AT$2:AT$415,MATCH($D25,'Ortala-KabKota'!$E$2:$E$415,FALSE))</f>
        <v/>
      </c>
      <c r="AU25" s="218" t="str">
        <f t="array" ref="AU25">INDEX('UPTD PPA KabKota'!D$5:D$513,MATCH($D25,'UPTD PPA KabKota'!$C$5:$C$513,FALSE))</f>
        <v>Yusmarliana, SKM</v>
      </c>
      <c r="AV25" s="218" t="str">
        <f t="array" ref="AV25">INDEX('UPTD PPA KabKota'!E$5:E$513,MATCH($D25,'UPTD PPA KabKota'!$C$5:$C$513,FALSE))</f>
        <v>Jln. Tgk. Chik Ditiro No. 19 Lancang Garam Kecamatan Banda Sakti Kota Lhokseumawe</v>
      </c>
      <c r="AW25" s="218" t="str">
        <f t="array" ref="AW25">INDEX('UPTD PPA KabKota'!F$5:F$513,MATCH($D25,'UPTD PPA KabKota'!$C$5:$C$513,FALSE))</f>
        <v>0812 6000 6810</v>
      </c>
      <c r="AX25" s="218" t="str">
        <f t="array" ref="AX25">INDEX('UPTD PPA KabKota'!G$5:G$513,MATCH($D25,'UPTD PPA KabKota'!$C$5:$C$513,FALSE))</f>
        <v>0812 6000 6810</v>
      </c>
      <c r="AY25" s="218" t="str">
        <f t="array" ref="AY25">INDEX('UPTD PPA KabKota'!H$5:H$513,MATCH($D25,'UPTD PPA KabKota'!$C$5:$C$513,FALSE))</f>
        <v>UPTD PPA</v>
      </c>
      <c r="AZ25" s="218" t="str">
        <f t="array" ref="AZ25">INDEX('UPTD PPA KabKota'!I$5:I$513,MATCH($D25,'UPTD PPA KabKota'!$C$5:$C$513,FALSE))</f>
        <v>Peraturan Walikota Lhokseumawe Nomor 48 Tahun 2021</v>
      </c>
      <c r="BA25" s="218">
        <f t="array" ref="BA25">INDEX('UPTD PPA KabKota'!J$5:J$513,MATCH($D25,'UPTD PPA KabKota'!$C$5:$C$513,FALSE))</f>
        <v>2021</v>
      </c>
      <c r="BB25" s="218" t="str">
        <f t="array" ref="BB25">INDEX('UPTD PPA KabKota'!K$5:K$513,MATCH($D25,'UPTD PPA KabKota'!$C$5:$C$513,FALSE))</f>
        <v>A</v>
      </c>
      <c r="BC25" s="218" t="str">
        <f t="array" ref="BC25">INDEX('UPTD PPA KabKota'!L$5:L$513,MATCH($D25,'UPTD PPA KabKota'!$C$5:$C$513,FALSE))</f>
        <v>Yusmarliana, SKM/0813 6037 5880</v>
      </c>
      <c r="BD25" s="218" t="str">
        <f t="array" ref="BD25">INDEX('UPTD PPA KabKota'!M$5:M$513,MATCH($D25,'UPTD PPA KabKota'!$C$5:$C$513,FALSE))</f>
        <v>yusmarliana69@gmail.com</v>
      </c>
      <c r="BE25" s="218" t="str">
        <f t="array" ref="BE25">INDEX('UPTD PPA KabKota'!N$5:N$513,MATCH($D25,'UPTD PPA KabKota'!$C$5:$C$513,FALSE))</f>
        <v>Kepala UPTD PPA, Kasubag TU dan Kelompok Jabatan Fungsional</v>
      </c>
      <c r="BF25" s="218" t="str">
        <f t="array" ref="BF25">INDEX('UPTD PPA KabKota'!O$5:O$513,MATCH($D25,'UPTD PPA KabKota'!$C$5:$C$513,FALSE))</f>
        <v>Bergabung dengan Kantor Dinas</v>
      </c>
      <c r="BG25" s="218" t="str">
        <f t="array" ref="BG25">INDEX('UPTD PPA KabKota'!P$5:P$513,MATCH($D25,'UPTD PPA KabKota'!$C$5:$C$513,FALSE))</f>
        <v>Sewa/Kontrak</v>
      </c>
      <c r="BH25" s="218" t="str">
        <f t="array" ref="BH25">INDEX('UPTD PPA KabKota'!Q$5:Q$513,MATCH($D25,'UPTD PPA KabKota'!$C$5:$C$513,FALSE))</f>
        <v>Masih bergabung satu halaman dengan kantor Dinas tetapi ruangan terpisah tersendiri sarana dan pra sarana belum memadai masih seadanya bantuan dari Dinas</v>
      </c>
      <c r="BI25" s="218" t="str">
        <f t="array" ref="BI25">INDEX('UPTD PPA KabKota'!R$5:R$513,MATCH($D25,'UPTD PPA KabKota'!$C$5:$C$513,FALSE))</f>
        <v>Ada</v>
      </c>
      <c r="BJ25" s="218" t="str">
        <f t="array" ref="BJ25">INDEX('UPTD PPA KabKota'!S$5:S$513,MATCH($D25,'UPTD PPA KabKota'!$C$5:$C$513,FALSE))</f>
        <v>Ada</v>
      </c>
      <c r="BK25" s="218" t="str">
        <f t="array" ref="BK25">INDEX('UPTD PPA KabKota'!T$5:T$513,MATCH($D25,'UPTD PPA KabKota'!$C$5:$C$513,FALSE))</f>
        <v>Ada</v>
      </c>
      <c r="BL25" s="218" t="str">
        <f t="array" ref="BL25">INDEX('UPTD PPA KabKota'!U$5:U$513,MATCH($D25,'UPTD PPA KabKota'!$C$5:$C$513,FALSE))</f>
        <v>Ada</v>
      </c>
      <c r="BM25" s="218" t="str">
        <f t="array" ref="BM25">INDEX('UPTD PPA KabKota'!V$5:V$513,MATCH($D25,'UPTD PPA KabKota'!$C$5:$C$513,FALSE))</f>
        <v>Tidak Ada</v>
      </c>
      <c r="BN25" s="218" t="str">
        <f t="array" ref="BN25">INDEX('UPTD PPA KabKota'!W$5:W$513,MATCH($D25,'UPTD PPA KabKota'!$C$5:$C$513,FALSE))</f>
        <v>Tidak Ada</v>
      </c>
      <c r="BO25" s="218" t="str">
        <f t="array" ref="BO25">INDEX('UPTD PPA KabKota'!X$5:X$513,MATCH($D25,'UPTD PPA KabKota'!$C$5:$C$513,FALSE))</f>
        <v>Ada</v>
      </c>
      <c r="BP25" s="218" t="str">
        <f t="array" ref="BP25">INDEX('UPTD PPA KabKota'!Y$5:Y$513,MATCH($D25,'UPTD PPA KabKota'!$C$5:$C$513,FALSE))</f>
        <v>Tidak Ada</v>
      </c>
      <c r="BQ25" s="218" t="str">
        <f t="array" ref="BQ25">INDEX('UPTD PPA KabKota'!Z$5:Z$513,MATCH($D25,'UPTD PPA KabKota'!$C$5:$C$513,FALSE))</f>
        <v>Ada</v>
      </c>
      <c r="BR25" s="218" t="str">
        <f t="array" ref="BR25">INDEX('UPTD PPA KabKota'!AA$5:AA$513,MATCH($D25,'UPTD PPA KabKota'!$C$5:$C$513,FALSE))</f>
        <v>Ada</v>
      </c>
      <c r="BS25" s="218" t="str">
        <f t="array" ref="BS25">INDEX('UPTD PPA KabKota'!AB$5:AB$513,MATCH($D25,'UPTD PPA KabKota'!$C$5:$C$513,FALSE))</f>
        <v>Ada</v>
      </c>
      <c r="BT25" s="218" t="str">
        <f t="array" ref="BT25">INDEX('UPTD PPA KabKota'!AC$5:AC$513,MATCH($D25,'UPTD PPA KabKota'!$C$5:$C$513,FALSE))</f>
        <v>Sudah</v>
      </c>
      <c r="BU25" s="218" t="str">
        <f t="array" ref="BU25">INDEX('UPTD PPA KabKota'!AD$5:AD$513,MATCH($D25,'UPTD PPA KabKota'!$C$5:$C$513,FALSE))</f>
        <v>Sudah</v>
      </c>
      <c r="BV25" s="218" t="str">
        <f t="array" ref="BV25">INDEX('UPTD PPA KabKota'!AE$5:AE$513,MATCH($D25,'UPTD PPA KabKota'!$C$5:$C$513,FALSE))</f>
        <v>Sudah</v>
      </c>
      <c r="BW25" s="218" t="str">
        <f t="array" ref="BW25">INDEX('UPTD PPA KabKota'!AF$5:AF$513,MATCH($D25,'UPTD PPA KabKota'!$C$5:$C$513,FALSE))</f>
        <v>Sudah</v>
      </c>
      <c r="BX25" s="218" t="str">
        <f t="array" ref="BX25">INDEX('UPTD PPA KabKota'!AG$5:AG$513,MATCH($D25,'UPTD PPA KabKota'!$C$5:$C$513,FALSE))</f>
        <v>Sudah</v>
      </c>
      <c r="BY25" s="218" t="str">
        <f t="array" ref="BY25">INDEX('UPTD PPA KabKota'!AH$5:AH$513,MATCH($D25,'UPTD PPA KabKota'!$C$5:$C$513,FALSE))</f>
        <v>Sudah</v>
      </c>
      <c r="BZ25" s="218" t="str">
        <f t="array" ref="BZ25">INDEX('UPTD PPA KabKota'!AI$5:AI$513,MATCH($D25,'UPTD PPA KabKota'!$C$5:$C$513,FALSE))</f>
        <v>Belum</v>
      </c>
      <c r="CA25" s="218" t="str">
        <f t="array" ref="CA25">INDEX('UPTD PPA KabKota'!AJ$5:AJ$513,MATCH($D25,'UPTD PPA KabKota'!$C$5:$C$513,FALSE))</f>
        <v>Sudah</v>
      </c>
      <c r="CB25" s="218" t="str">
        <f t="array" ref="CB25">INDEX('UPTD PPA KabKota'!AK$5:AK$513,MATCH($D25,'UPTD PPA KabKota'!$C$5:$C$513,FALSE))</f>
        <v>Belum</v>
      </c>
      <c r="CC25" s="218" t="str">
        <f t="array" ref="CC25">INDEX('UPTD PPA KabKota'!AL$5:AL$513,MATCH($D25,'UPTD PPA KabKota'!$C$5:$C$513,FALSE))</f>
        <v>Sudah</v>
      </c>
      <c r="CD25" s="218" t="str">
        <f t="array" ref="CD25">INDEX('UPTD PPA KabKota'!AM$5:AM$513,MATCH($D25,'UPTD PPA KabKota'!$C$5:$C$513,FALSE))</f>
        <v>Sudah</v>
      </c>
      <c r="CE25" s="218" t="str">
        <f t="array" ref="CE25">INDEX('UPTD PPA KabKota'!AN$5:AN$513,MATCH($D25,'UPTD PPA KabKota'!$C$5:$C$513,FALSE))</f>
        <v>Untuk layanan penampungan sementara masih menggunakan sewa penginapan atau hotel tetapi tetap dalam pengawasan tim pendamping dan tempat tetap dirahasiakan</v>
      </c>
      <c r="CF25" s="218" t="str">
        <f t="array" ref="CF25">INDEX('UPTD PPA KabKota'!AO$5:AO$513,MATCH($D25,'UPTD PPA KabKota'!$C$5:$C$513,FALSE))</f>
        <v>Kasus KTPA sebanyak 72 Kasus</v>
      </c>
      <c r="CG25" s="218" t="str">
        <f t="array" ref="CG25">INDEX('UPTD PPA KabKota'!AP$5:AP$513,MATCH($D25,'UPTD PPA KabKota'!$C$5:$C$513,FALSE))</f>
        <v>KDRT dan Penganiayaan</v>
      </c>
      <c r="CH25" s="218" t="str">
        <f t="array" ref="CH25">INDEX('UPTD PPA KabKota'!AQ$5:AQ$513,MATCH($D25,'UPTD PPA KabKota'!$C$5:$C$513,FALSE))</f>
        <v/>
      </c>
      <c r="CI25" s="218" t="str">
        <f t="array" ref="CI25">INDEX('UPTD PPA KabKota'!AR$5:AR$513,MATCH($D25,'UPTD PPA KabKota'!$C$5:$C$513,FALSE))</f>
        <v/>
      </c>
      <c r="CJ25" s="218" t="str">
        <f t="array" ref="CJ25">INDEX('UPTD PPA KabKota'!AS$5:AS$513,MATCH($D25,'UPTD PPA KabKota'!$C$5:$C$513,FALSE))</f>
        <v/>
      </c>
      <c r="CK25" s="218" t="str">
        <f t="array" ref="CK25">INDEX('UPTD PPA KabKota'!AT$5:AT$513,MATCH($D25,'UPTD PPA KabKota'!$C$5:$C$513,FALSE))</f>
        <v/>
      </c>
      <c r="CL25" s="218" t="str">
        <f t="array" ref="CL25">INDEX('UPTD PPA KabKota'!AU$5:AU$513,MATCH($D25,'UPTD PPA KabKota'!$C$5:$C$513,FALSE))</f>
        <v/>
      </c>
      <c r="CM25" s="218" t="str">
        <f t="array" ref="CM25">INDEX('UPTD PPA KabKota'!AV$5:AV$513,MATCH($D25,'UPTD PPA KabKota'!$C$5:$C$513,FALSE))</f>
        <v>v</v>
      </c>
      <c r="CN25" s="218" t="str">
        <f t="array" ref="CN25">INDEX('UPTD PPA KabKota'!AW$5:AW$513,MATCH($D25,'UPTD PPA KabKota'!$C$5:$C$513,FALSE))</f>
        <v/>
      </c>
      <c r="CO25" s="218" t="str">
        <f t="array" ref="CO25">INDEX('UPTD PPA KabKota'!AX$5:AX$513,MATCH($D25,'UPTD PPA KabKota'!$C$5:$C$513,FALSE))</f>
        <v/>
      </c>
      <c r="CP25" s="218" t="str">
        <f t="array" ref="CP25">INDEX('UPTD PPA KabKota'!AY$5:AY$513,MATCH($D25,'UPTD PPA KabKota'!$C$5:$C$513,FALSE))</f>
        <v/>
      </c>
      <c r="CQ25" s="209" t="str">
        <f>IFERROR(__xludf.DUMMYFUNCTION("IF(ISBLANK($K25),"""",IF(REGEXMATCH($K25,""Peraturan""),""Ada"",IF(REGEXMATCH($K25,""Rekomendasi""),""Tidak Ada"", $K25)))
"),"Ada")</f>
        <v>Ada</v>
      </c>
      <c r="CR25" s="209" t="str">
        <f t="array" ref="CR25">index('UPTD PPA KabKota'!$BI$5:$BI$513,match($D25,'UPTD PPA KabKota'!$C$5:$C$513,false))</f>
        <v>Ada</v>
      </c>
      <c r="CS25" s="314" t="str">
        <f t="shared" si="2"/>
        <v>Ada</v>
      </c>
    </row>
    <row r="26">
      <c r="A26" s="310">
        <v>24.0</v>
      </c>
      <c r="B26" s="310">
        <v>23.0</v>
      </c>
      <c r="C26" s="311" t="s">
        <v>8</v>
      </c>
      <c r="D26" s="312" t="s">
        <v>755</v>
      </c>
      <c r="E26" s="313"/>
      <c r="F26" s="218" t="str">
        <f t="array" ref="F26">INDEX('Ortala-KabKota'!F$2:F$415,MATCH($D26,'Ortala-KabKota'!$E$2:$E$415,FALSE))</f>
        <v>#N/A</v>
      </c>
      <c r="G26" s="218" t="str">
        <f t="array" ref="G26">INDEX('Ortala-KabKota'!G$2:G$415,MATCH($D26,'Ortala-KabKota'!$E$2:$E$415,FALSE))</f>
        <v>#N/A</v>
      </c>
      <c r="H26" s="218" t="str">
        <f t="array" ref="H26">INDEX('Ortala-KabKota'!H$2:H$415,MATCH($D26,'Ortala-KabKota'!$E$2:$E$415,FALSE))</f>
        <v>#N/A</v>
      </c>
      <c r="I26" s="218" t="str">
        <f t="array" ref="I26">INDEX('Ortala-KabKota'!I$2:I$415,MATCH($D26,'Ortala-KabKota'!$E$2:$E$415,FALSE))</f>
        <v>#N/A</v>
      </c>
      <c r="J26" s="218" t="str">
        <f t="array" ref="J26">INDEX('Ortala-KabKota'!J$2:J$415,MATCH($D26,'Ortala-KabKota'!$E$2:$E$415,FALSE))</f>
        <v>#N/A</v>
      </c>
      <c r="K26" s="218" t="str">
        <f t="array" ref="K26">INDEX('Ortala-KabKota'!K$2:K$415,MATCH($D26,'Ortala-KabKota'!$E$2:$E$415,FALSE))</f>
        <v>#N/A</v>
      </c>
      <c r="L26" s="218" t="str">
        <f t="array" ref="L26">INDEX('Ortala-KabKota'!L$2:L$415,MATCH($D26,'Ortala-KabKota'!$E$2:$E$415,FALSE))</f>
        <v>#N/A</v>
      </c>
      <c r="M26" s="218" t="str">
        <f t="array" ref="M26">INDEX('Ortala-KabKota'!M$2:M$415,MATCH($D26,'Ortala-KabKota'!$E$2:$E$415,FALSE))</f>
        <v>#N/A</v>
      </c>
      <c r="N26" s="218" t="str">
        <f t="array" ref="N26">INDEX('Ortala-KabKota'!N$2:N$415,MATCH($D26,'Ortala-KabKota'!$E$2:$E$415,FALSE))</f>
        <v>#N/A</v>
      </c>
      <c r="O26" s="218" t="str">
        <f t="array" ref="O26">INDEX('Ortala-KabKota'!O$2:O$415,MATCH($D26,'Ortala-KabKota'!$E$2:$E$415,FALSE))</f>
        <v>#N/A</v>
      </c>
      <c r="P26" s="218" t="str">
        <f t="array" ref="P26">INDEX('Ortala-KabKota'!P$2:P$415,MATCH($D26,'Ortala-KabKota'!$E$2:$E$415,FALSE))</f>
        <v>#N/A</v>
      </c>
      <c r="Q26" s="218" t="str">
        <f t="array" ref="Q26">INDEX('Ortala-KabKota'!Q$2:Q$415,MATCH($D26,'Ortala-KabKota'!$E$2:$E$415,FALSE))</f>
        <v>#N/A</v>
      </c>
      <c r="R26" s="218" t="str">
        <f t="array" ref="R26">INDEX('Ortala-KabKota'!R$2:R$415,MATCH($D26,'Ortala-KabKota'!$E$2:$E$415,FALSE))</f>
        <v>#N/A</v>
      </c>
      <c r="S26" s="218" t="str">
        <f t="array" ref="S26">INDEX('Ortala-KabKota'!S$2:S$415,MATCH($D26,'Ortala-KabKota'!$E$2:$E$415,FALSE))</f>
        <v>#N/A</v>
      </c>
      <c r="T26" s="218" t="str">
        <f t="array" ref="T26">INDEX('Ortala-KabKota'!T$2:T$415,MATCH($D26,'Ortala-KabKota'!$E$2:$E$415,FALSE))</f>
        <v>#N/A</v>
      </c>
      <c r="U26" s="218" t="str">
        <f t="array" ref="U26">INDEX('Ortala-KabKota'!U$2:U$415,MATCH($D26,'Ortala-KabKota'!$E$2:$E$415,FALSE))</f>
        <v>#N/A</v>
      </c>
      <c r="V26" s="218" t="str">
        <f t="array" ref="V26">INDEX('Ortala-KabKota'!V$2:V$415,MATCH($D26,'Ortala-KabKota'!$E$2:$E$415,FALSE))</f>
        <v>#N/A</v>
      </c>
      <c r="W26" s="218" t="str">
        <f t="array" ref="W26">INDEX('Ortala-KabKota'!W$2:W$415,MATCH($D26,'Ortala-KabKota'!$E$2:$E$415,FALSE))</f>
        <v>#N/A</v>
      </c>
      <c r="X26" s="218" t="str">
        <f t="array" ref="X26">INDEX('Ortala-KabKota'!X$2:X$415,MATCH($D26,'Ortala-KabKota'!$E$2:$E$415,FALSE))</f>
        <v>#N/A</v>
      </c>
      <c r="Y26" s="218" t="str">
        <f t="array" ref="Y26">INDEX('Ortala-KabKota'!Y$2:Y$415,MATCH($D26,'Ortala-KabKota'!$E$2:$E$415,FALSE))</f>
        <v>#N/A</v>
      </c>
      <c r="Z26" s="218" t="str">
        <f t="array" ref="Z26">INDEX('Ortala-KabKota'!Z$2:Z$415,MATCH($D26,'Ortala-KabKota'!$E$2:$E$415,FALSE))</f>
        <v>#N/A</v>
      </c>
      <c r="AA26" s="218" t="str">
        <f t="array" ref="AA26">INDEX('Ortala-KabKota'!AA$2:AA$415,MATCH($D26,'Ortala-KabKota'!$E$2:$E$415,FALSE))</f>
        <v>#N/A</v>
      </c>
      <c r="AB26" s="218" t="str">
        <f t="array" ref="AB26">INDEX('Ortala-KabKota'!AB$2:AB$415,MATCH($D26,'Ortala-KabKota'!$E$2:$E$415,FALSE))</f>
        <v>#N/A</v>
      </c>
      <c r="AC26" s="218" t="str">
        <f t="array" ref="AC26">INDEX('Ortala-KabKota'!AC$2:AC$415,MATCH($D26,'Ortala-KabKota'!$E$2:$E$415,FALSE))</f>
        <v>#N/A</v>
      </c>
      <c r="AD26" s="218" t="str">
        <f t="array" ref="AD26">INDEX('Ortala-KabKota'!AD$2:AD$415,MATCH($D26,'Ortala-KabKota'!$E$2:$E$415,FALSE))</f>
        <v>#N/A</v>
      </c>
      <c r="AE26" s="218" t="str">
        <f t="array" ref="AE26">INDEX('Ortala-KabKota'!AE$2:AE$415,MATCH($D26,'Ortala-KabKota'!$E$2:$E$415,FALSE))</f>
        <v>#N/A</v>
      </c>
      <c r="AF26" s="218" t="str">
        <f t="array" ref="AF26">INDEX('Ortala-KabKota'!AF$2:AF$415,MATCH($D26,'Ortala-KabKota'!$E$2:$E$415,FALSE))</f>
        <v>#N/A</v>
      </c>
      <c r="AG26" s="218" t="str">
        <f t="array" ref="AG26">INDEX('Ortala-KabKota'!AG$2:AG$415,MATCH($D26,'Ortala-KabKota'!$E$2:$E$415,FALSE))</f>
        <v>#N/A</v>
      </c>
      <c r="AH26" s="218" t="str">
        <f t="array" ref="AH26">INDEX('Ortala-KabKota'!AH$2:AH$415,MATCH($D26,'Ortala-KabKota'!$E$2:$E$415,FALSE))</f>
        <v>#N/A</v>
      </c>
      <c r="AI26" s="218" t="str">
        <f t="array" ref="AI26">INDEX('Ortala-KabKota'!AI$2:AI$415,MATCH($D26,'Ortala-KabKota'!$E$2:$E$415,FALSE))</f>
        <v>#N/A</v>
      </c>
      <c r="AJ26" s="218" t="str">
        <f t="array" ref="AJ26">INDEX('Ortala-KabKota'!AJ$2:AJ$415,MATCH($D26,'Ortala-KabKota'!$E$2:$E$415,FALSE))</f>
        <v>#N/A</v>
      </c>
      <c r="AK26" s="218" t="str">
        <f t="array" ref="AK26">INDEX('Ortala-KabKota'!AK$2:AK$415,MATCH($D26,'Ortala-KabKota'!$E$2:$E$415,FALSE))</f>
        <v>#N/A</v>
      </c>
      <c r="AL26" s="218" t="str">
        <f t="array" ref="AL26">INDEX('Ortala-KabKota'!AL$2:AL$415,MATCH($D26,'Ortala-KabKota'!$E$2:$E$415,FALSE))</f>
        <v>#N/A</v>
      </c>
      <c r="AM26" s="218" t="str">
        <f t="array" ref="AM26">INDEX('Ortala-KabKota'!AM$2:AM$415,MATCH($D26,'Ortala-KabKota'!$E$2:$E$415,FALSE))</f>
        <v>#N/A</v>
      </c>
      <c r="AN26" s="218" t="str">
        <f t="array" ref="AN26">INDEX('Ortala-KabKota'!AN$2:AN$415,MATCH($D26,'Ortala-KabKota'!$E$2:$E$415,FALSE))</f>
        <v>#N/A</v>
      </c>
      <c r="AO26" s="218" t="str">
        <f t="array" ref="AO26">INDEX('Ortala-KabKota'!AO$2:AO$415,MATCH($D26,'Ortala-KabKota'!$E$2:$E$415,FALSE))</f>
        <v>#N/A</v>
      </c>
      <c r="AP26" s="218" t="str">
        <f t="array" ref="AP26">INDEX('Ortala-KabKota'!AP$2:AP$415,MATCH($D26,'Ortala-KabKota'!$E$2:$E$415,FALSE))</f>
        <v>#N/A</v>
      </c>
      <c r="AQ26" s="218" t="str">
        <f t="array" ref="AQ26">INDEX('Ortala-KabKota'!AQ$2:AQ$415,MATCH($D26,'Ortala-KabKota'!$E$2:$E$415,FALSE))</f>
        <v>#N/A</v>
      </c>
      <c r="AR26" s="218" t="str">
        <f t="array" ref="AR26">INDEX('Ortala-KabKota'!AR$2:AR$415,MATCH($D26,'Ortala-KabKota'!$E$2:$E$415,FALSE))</f>
        <v>#N/A</v>
      </c>
      <c r="AS26" s="218" t="str">
        <f t="array" ref="AS26">INDEX('Ortala-KabKota'!AS$2:AS$415,MATCH($D26,'Ortala-KabKota'!$E$2:$E$415,FALSE))</f>
        <v>#N/A</v>
      </c>
      <c r="AT26" s="218" t="str">
        <f t="array" ref="AT26">INDEX('Ortala-KabKota'!AT$2:AT$415,MATCH($D26,'Ortala-KabKota'!$E$2:$E$415,FALSE))</f>
        <v>#N/A</v>
      </c>
      <c r="AU26" s="218" t="str">
        <f t="array" ref="AU26">INDEX('UPTD PPA KabKota'!D$5:D$513,MATCH($D26,'UPTD PPA KabKota'!$C$5:$C$513,FALSE))</f>
        <v/>
      </c>
      <c r="AV26" s="218" t="str">
        <f t="array" ref="AV26">INDEX('UPTD PPA KabKota'!E$5:E$513,MATCH($D26,'UPTD PPA KabKota'!$C$5:$C$513,FALSE))</f>
        <v/>
      </c>
      <c r="AW26" s="218" t="str">
        <f t="array" ref="AW26">INDEX('UPTD PPA KabKota'!F$5:F$513,MATCH($D26,'UPTD PPA KabKota'!$C$5:$C$513,FALSE))</f>
        <v/>
      </c>
      <c r="AX26" s="218" t="str">
        <f t="array" ref="AX26">INDEX('UPTD PPA KabKota'!G$5:G$513,MATCH($D26,'UPTD PPA KabKota'!$C$5:$C$513,FALSE))</f>
        <v/>
      </c>
      <c r="AY26" s="218" t="str">
        <f t="array" ref="AY26">INDEX('UPTD PPA KabKota'!H$5:H$513,MATCH($D26,'UPTD PPA KabKota'!$C$5:$C$513,FALSE))</f>
        <v/>
      </c>
      <c r="AZ26" s="218" t="str">
        <f t="array" ref="AZ26">INDEX('UPTD PPA KabKota'!I$5:I$513,MATCH($D26,'UPTD PPA KabKota'!$C$5:$C$513,FALSE))</f>
        <v/>
      </c>
      <c r="BA26" s="218" t="str">
        <f t="array" ref="BA26">INDEX('UPTD PPA KabKota'!J$5:J$513,MATCH($D26,'UPTD PPA KabKota'!$C$5:$C$513,FALSE))</f>
        <v/>
      </c>
      <c r="BB26" s="218" t="str">
        <f t="array" ref="BB26">INDEX('UPTD PPA KabKota'!K$5:K$513,MATCH($D26,'UPTD PPA KabKota'!$C$5:$C$513,FALSE))</f>
        <v/>
      </c>
      <c r="BC26" s="218" t="str">
        <f t="array" ref="BC26">INDEX('UPTD PPA KabKota'!L$5:L$513,MATCH($D26,'UPTD PPA KabKota'!$C$5:$C$513,FALSE))</f>
        <v/>
      </c>
      <c r="BD26" s="218" t="str">
        <f t="array" ref="BD26">INDEX('UPTD PPA KabKota'!M$5:M$513,MATCH($D26,'UPTD PPA KabKota'!$C$5:$C$513,FALSE))</f>
        <v/>
      </c>
      <c r="BE26" s="218" t="str">
        <f t="array" ref="BE26">INDEX('UPTD PPA KabKota'!N$5:N$513,MATCH($D26,'UPTD PPA KabKota'!$C$5:$C$513,FALSE))</f>
        <v/>
      </c>
      <c r="BF26" s="218" t="str">
        <f t="array" ref="BF26">INDEX('UPTD PPA KabKota'!O$5:O$513,MATCH($D26,'UPTD PPA KabKota'!$C$5:$C$513,FALSE))</f>
        <v/>
      </c>
      <c r="BG26" s="218" t="str">
        <f t="array" ref="BG26">INDEX('UPTD PPA KabKota'!P$5:P$513,MATCH($D26,'UPTD PPA KabKota'!$C$5:$C$513,FALSE))</f>
        <v/>
      </c>
      <c r="BH26" s="218" t="str">
        <f t="array" ref="BH26">INDEX('UPTD PPA KabKota'!Q$5:Q$513,MATCH($D26,'UPTD PPA KabKota'!$C$5:$C$513,FALSE))</f>
        <v/>
      </c>
      <c r="BI26" s="218" t="str">
        <f t="array" ref="BI26">INDEX('UPTD PPA KabKota'!R$5:R$513,MATCH($D26,'UPTD PPA KabKota'!$C$5:$C$513,FALSE))</f>
        <v/>
      </c>
      <c r="BJ26" s="218" t="str">
        <f t="array" ref="BJ26">INDEX('UPTD PPA KabKota'!S$5:S$513,MATCH($D26,'UPTD PPA KabKota'!$C$5:$C$513,FALSE))</f>
        <v/>
      </c>
      <c r="BK26" s="218" t="str">
        <f t="array" ref="BK26">INDEX('UPTD PPA KabKota'!T$5:T$513,MATCH($D26,'UPTD PPA KabKota'!$C$5:$C$513,FALSE))</f>
        <v/>
      </c>
      <c r="BL26" s="218" t="str">
        <f t="array" ref="BL26">INDEX('UPTD PPA KabKota'!U$5:U$513,MATCH($D26,'UPTD PPA KabKota'!$C$5:$C$513,FALSE))</f>
        <v/>
      </c>
      <c r="BM26" s="218" t="str">
        <f t="array" ref="BM26">INDEX('UPTD PPA KabKota'!V$5:V$513,MATCH($D26,'UPTD PPA KabKota'!$C$5:$C$513,FALSE))</f>
        <v/>
      </c>
      <c r="BN26" s="218" t="str">
        <f t="array" ref="BN26">INDEX('UPTD PPA KabKota'!W$5:W$513,MATCH($D26,'UPTD PPA KabKota'!$C$5:$C$513,FALSE))</f>
        <v/>
      </c>
      <c r="BO26" s="218" t="str">
        <f t="array" ref="BO26">INDEX('UPTD PPA KabKota'!X$5:X$513,MATCH($D26,'UPTD PPA KabKota'!$C$5:$C$513,FALSE))</f>
        <v/>
      </c>
      <c r="BP26" s="218" t="str">
        <f t="array" ref="BP26">INDEX('UPTD PPA KabKota'!Y$5:Y$513,MATCH($D26,'UPTD PPA KabKota'!$C$5:$C$513,FALSE))</f>
        <v/>
      </c>
      <c r="BQ26" s="218" t="str">
        <f t="array" ref="BQ26">INDEX('UPTD PPA KabKota'!Z$5:Z$513,MATCH($D26,'UPTD PPA KabKota'!$C$5:$C$513,FALSE))</f>
        <v/>
      </c>
      <c r="BR26" s="218" t="str">
        <f t="array" ref="BR26">INDEX('UPTD PPA KabKota'!AA$5:AA$513,MATCH($D26,'UPTD PPA KabKota'!$C$5:$C$513,FALSE))</f>
        <v/>
      </c>
      <c r="BS26" s="218" t="str">
        <f t="array" ref="BS26">INDEX('UPTD PPA KabKota'!AB$5:AB$513,MATCH($D26,'UPTD PPA KabKota'!$C$5:$C$513,FALSE))</f>
        <v/>
      </c>
      <c r="BT26" s="218" t="str">
        <f t="array" ref="BT26">INDEX('UPTD PPA KabKota'!AC$5:AC$513,MATCH($D26,'UPTD PPA KabKota'!$C$5:$C$513,FALSE))</f>
        <v/>
      </c>
      <c r="BU26" s="218" t="str">
        <f t="array" ref="BU26">INDEX('UPTD PPA KabKota'!AD$5:AD$513,MATCH($D26,'UPTD PPA KabKota'!$C$5:$C$513,FALSE))</f>
        <v/>
      </c>
      <c r="BV26" s="218" t="str">
        <f t="array" ref="BV26">INDEX('UPTD PPA KabKota'!AE$5:AE$513,MATCH($D26,'UPTD PPA KabKota'!$C$5:$C$513,FALSE))</f>
        <v/>
      </c>
      <c r="BW26" s="218" t="str">
        <f t="array" ref="BW26">INDEX('UPTD PPA KabKota'!AF$5:AF$513,MATCH($D26,'UPTD PPA KabKota'!$C$5:$C$513,FALSE))</f>
        <v/>
      </c>
      <c r="BX26" s="218" t="str">
        <f t="array" ref="BX26">INDEX('UPTD PPA KabKota'!AG$5:AG$513,MATCH($D26,'UPTD PPA KabKota'!$C$5:$C$513,FALSE))</f>
        <v/>
      </c>
      <c r="BY26" s="218" t="str">
        <f t="array" ref="BY26">INDEX('UPTD PPA KabKota'!AH$5:AH$513,MATCH($D26,'UPTD PPA KabKota'!$C$5:$C$513,FALSE))</f>
        <v/>
      </c>
      <c r="BZ26" s="218" t="str">
        <f t="array" ref="BZ26">INDEX('UPTD PPA KabKota'!AI$5:AI$513,MATCH($D26,'UPTD PPA KabKota'!$C$5:$C$513,FALSE))</f>
        <v/>
      </c>
      <c r="CA26" s="218" t="str">
        <f t="array" ref="CA26">INDEX('UPTD PPA KabKota'!AJ$5:AJ$513,MATCH($D26,'UPTD PPA KabKota'!$C$5:$C$513,FALSE))</f>
        <v/>
      </c>
      <c r="CB26" s="218" t="str">
        <f t="array" ref="CB26">INDEX('UPTD PPA KabKota'!AK$5:AK$513,MATCH($D26,'UPTD PPA KabKota'!$C$5:$C$513,FALSE))</f>
        <v/>
      </c>
      <c r="CC26" s="218" t="str">
        <f t="array" ref="CC26">INDEX('UPTD PPA KabKota'!AL$5:AL$513,MATCH($D26,'UPTD PPA KabKota'!$C$5:$C$513,FALSE))</f>
        <v/>
      </c>
      <c r="CD26" s="218" t="str">
        <f t="array" ref="CD26">INDEX('UPTD PPA KabKota'!AM$5:AM$513,MATCH($D26,'UPTD PPA KabKota'!$C$5:$C$513,FALSE))</f>
        <v/>
      </c>
      <c r="CE26" s="218" t="str">
        <f t="array" ref="CE26">INDEX('UPTD PPA KabKota'!AN$5:AN$513,MATCH($D26,'UPTD PPA KabKota'!$C$5:$C$513,FALSE))</f>
        <v/>
      </c>
      <c r="CF26" s="218" t="str">
        <f t="array" ref="CF26">INDEX('UPTD PPA KabKota'!AO$5:AO$513,MATCH($D26,'UPTD PPA KabKota'!$C$5:$C$513,FALSE))</f>
        <v/>
      </c>
      <c r="CG26" s="218" t="str">
        <f t="array" ref="CG26">INDEX('UPTD PPA KabKota'!AP$5:AP$513,MATCH($D26,'UPTD PPA KabKota'!$C$5:$C$513,FALSE))</f>
        <v/>
      </c>
      <c r="CH26" s="218" t="str">
        <f t="array" ref="CH26">INDEX('UPTD PPA KabKota'!AQ$5:AQ$513,MATCH($D26,'UPTD PPA KabKota'!$C$5:$C$513,FALSE))</f>
        <v/>
      </c>
      <c r="CI26" s="218" t="str">
        <f t="array" ref="CI26">INDEX('UPTD PPA KabKota'!AR$5:AR$513,MATCH($D26,'UPTD PPA KabKota'!$C$5:$C$513,FALSE))</f>
        <v/>
      </c>
      <c r="CJ26" s="218" t="str">
        <f t="array" ref="CJ26">INDEX('UPTD PPA KabKota'!AS$5:AS$513,MATCH($D26,'UPTD PPA KabKota'!$C$5:$C$513,FALSE))</f>
        <v/>
      </c>
      <c r="CK26" s="218" t="str">
        <f t="array" ref="CK26">INDEX('UPTD PPA KabKota'!AT$5:AT$513,MATCH($D26,'UPTD PPA KabKota'!$C$5:$C$513,FALSE))</f>
        <v/>
      </c>
      <c r="CL26" s="218" t="str">
        <f t="array" ref="CL26">INDEX('UPTD PPA KabKota'!AU$5:AU$513,MATCH($D26,'UPTD PPA KabKota'!$C$5:$C$513,FALSE))</f>
        <v/>
      </c>
      <c r="CM26" s="218" t="str">
        <f t="array" ref="CM26">INDEX('UPTD PPA KabKota'!AV$5:AV$513,MATCH($D26,'UPTD PPA KabKota'!$C$5:$C$513,FALSE))</f>
        <v/>
      </c>
      <c r="CN26" s="218" t="str">
        <f t="array" ref="CN26">INDEX('UPTD PPA KabKota'!AW$5:AW$513,MATCH($D26,'UPTD PPA KabKota'!$C$5:$C$513,FALSE))</f>
        <v/>
      </c>
      <c r="CO26" s="218" t="str">
        <f t="array" ref="CO26">INDEX('UPTD PPA KabKota'!AX$5:AX$513,MATCH($D26,'UPTD PPA KabKota'!$C$5:$C$513,FALSE))</f>
        <v/>
      </c>
      <c r="CP26" s="218" t="str">
        <f t="array" ref="CP26">INDEX('UPTD PPA KabKota'!AY$5:AY$513,MATCH($D26,'UPTD PPA KabKota'!$C$5:$C$513,FALSE))</f>
        <v/>
      </c>
      <c r="CQ26" s="209" t="str">
        <f>IFERROR(__xludf.DUMMYFUNCTION("IF(ISBLANK($K26),"""",IF(REGEXMATCH($K26,""Peraturan""),""Ada"",IF(REGEXMATCH($K26,""Rekomendasi""),""Tidak Ada"", $K26)))
"),"#N/A")</f>
        <v>#N/A</v>
      </c>
      <c r="CR26" s="209" t="str">
        <f t="array" ref="CR26">index('UPTD PPA KabKota'!$BI$5:$BI$513,match($D26,'UPTD PPA KabKota'!$C$5:$C$513,false))</f>
        <v>Tidak Ada</v>
      </c>
      <c r="CS26" s="314" t="str">
        <f t="shared" si="2"/>
        <v>#N/A</v>
      </c>
    </row>
    <row r="27">
      <c r="A27" s="300">
        <v>25.0</v>
      </c>
      <c r="B27" s="300"/>
      <c r="C27" s="301" t="s">
        <v>4723</v>
      </c>
      <c r="D27" s="317" t="s">
        <v>4723</v>
      </c>
      <c r="E27" s="318">
        <v>45748.0</v>
      </c>
      <c r="F27" s="303" t="str">
        <f t="array" ref="F27">INDEX('Ortala-Provinsi'!C$2:C$39,MATCH($D27,'Ortala-Provinsi'!$B$2:$B$39,FALSE))</f>
        <v>Syahdan Lubis, AP/ 082165673965</v>
      </c>
      <c r="G27" s="303" t="str">
        <f t="array" ref="G27">INDEX('Ortala-Provinsi'!D$2:D$39,MATCH($D27,'Ortala-Provinsi'!$B$2:$B$39,FALSE))</f>
        <v>Jalan Iskandar Muda No. 272 Medan</v>
      </c>
      <c r="H27" s="303" t="str">
        <f t="array" ref="H27">INDEX('Ortala-Provinsi'!E$2:E$39,MATCH($D27,'Ortala-Provinsi'!$B$2:$B$39,FALSE))</f>
        <v>061 80513957</v>
      </c>
      <c r="I27" s="303">
        <f t="array" ref="I27">INDEX('Ortala-Provinsi'!F$2:F$39,MATCH($D27,'Ortala-Provinsi'!$B$2:$B$39,FALSE))</f>
        <v>8126900153</v>
      </c>
      <c r="J27" s="303" t="str">
        <f t="array" ref="J27">INDEX('Ortala-Provinsi'!G$2:G$39,MATCH($D27,'Ortala-Provinsi'!$B$2:$B$39,FALSE))</f>
        <v>UPTD PPA</v>
      </c>
      <c r="K27" s="303" t="str">
        <f t="array" ref="K27">INDEX('Ortala-Provinsi'!H$2:H$39,MATCH($D27,'Ortala-Provinsi'!$B$2:$B$39,FALSE))</f>
        <v>Peraturan Gubernur Sumatera Utara Nomor 28 Tahun 2023 tentang Perubahan atas Peraturan Gubernur Sumatera Utara Nomor 9 Tahun 2023 tentang Susunan Organisasi Perangkat Daerah</v>
      </c>
      <c r="L27" s="303">
        <f t="array" ref="L27">INDEX('Ortala-Provinsi'!I$2:I$39,MATCH($D27,'Ortala-Provinsi'!$B$2:$B$39,FALSE))</f>
        <v>2023</v>
      </c>
      <c r="M27" s="303" t="str">
        <f t="array" ref="M27">INDEX('Ortala-Provinsi'!J$2:J$39,MATCH($D27,'Ortala-Provinsi'!$B$2:$B$39,FALSE))</f>
        <v>A</v>
      </c>
      <c r="N27" s="303" t="str">
        <f t="array" ref="N27">INDEX('Ortala-Provinsi'!K$2:K$39,MATCH($D27,'Ortala-Provinsi'!$B$2:$B$39,FALSE))</f>
        <v>Amri/ 081361694001</v>
      </c>
      <c r="O27" s="303" t="str">
        <f t="array" ref="O27">INDEX('Ortala-Provinsi'!L$2:L$39,MATCH($D27,'Ortala-Provinsi'!$B$2:$B$39,FALSE))</f>
        <v>p2tp2a.provsu@gmail.com</v>
      </c>
      <c r="P27" s="303" t="str">
        <f t="array" ref="P27">INDEX('Ortala-Provinsi'!M$2:M$39,MATCH($D27,'Ortala-Provinsi'!$B$2:$B$39,FALSE))</f>
        <v>Kasi 1 : Pengaduan
Kasi 2 : Penjangkauan
Kasubag TU</v>
      </c>
      <c r="Q27" s="303" t="str">
        <f t="array" ref="Q27">INDEX('Ortala-Provinsi'!N$2:N$39,MATCH($D27,'Ortala-Provinsi'!$B$2:$B$39,FALSE))</f>
        <v>MANDIRI</v>
      </c>
      <c r="R27" s="303" t="str">
        <f t="array" ref="R27">INDEX('Ortala-Provinsi'!O$2:O$39,MATCH($D27,'Ortala-Provinsi'!$B$2:$B$39,FALSE))</f>
        <v>MILIK SENDIRI</v>
      </c>
      <c r="S27" s="303">
        <f t="array" ref="S27">INDEX('Ortala-Provinsi'!P$2:P$39,MATCH($D27,'Ortala-Provinsi'!$B$2:$B$39,FALSE))</f>
        <v>1</v>
      </c>
      <c r="T27" s="303" t="str">
        <f t="array" ref="T27">INDEX('Ortala-Provinsi'!Q$2:Q$39,MATCH($D27,'Ortala-Provinsi'!$B$2:$B$39,FALSE))</f>
        <v/>
      </c>
      <c r="U27" s="303" t="str">
        <f t="array" ref="U27">INDEX('Ortala-Provinsi'!R$2:R$39,MATCH($D27,'Ortala-Provinsi'!$B$2:$B$39,FALSE))</f>
        <v/>
      </c>
      <c r="V27" s="303" t="str">
        <f t="array" ref="V27">INDEX('Ortala-Provinsi'!S$2:S$39,MATCH($D27,'Ortala-Provinsi'!$B$2:$B$39,FALSE))</f>
        <v>Aset Pemerintah Daerah Provinsi Sumatera Utara</v>
      </c>
      <c r="W27" s="303">
        <f t="array" ref="W27">INDEX('Ortala-Provinsi'!T$2:T$39,MATCH($D27,'Ortala-Provinsi'!$B$2:$B$39,FALSE))</f>
        <v>1</v>
      </c>
      <c r="X27" s="303">
        <f t="array" ref="X27">INDEX('Ortala-Provinsi'!U$2:U$39,MATCH($D27,'Ortala-Provinsi'!$B$2:$B$39,FALSE))</f>
        <v>0</v>
      </c>
      <c r="Y27" s="303">
        <f t="array" ref="Y27">INDEX('Ortala-Provinsi'!V$2:V$39,MATCH($D27,'Ortala-Provinsi'!$B$2:$B$39,FALSE))</f>
        <v>1</v>
      </c>
      <c r="Z27" s="303">
        <f t="array" ref="Z27">INDEX('Ortala-Provinsi'!W$2:W$39,MATCH($D27,'Ortala-Provinsi'!$B$2:$B$39,FALSE))</f>
        <v>0</v>
      </c>
      <c r="AA27" s="303">
        <f t="array" ref="AA27">INDEX('Ortala-Provinsi'!X$2:X$39,MATCH($D27,'Ortala-Provinsi'!$B$2:$B$39,FALSE))</f>
        <v>0</v>
      </c>
      <c r="AB27" s="303">
        <f t="array" ref="AB27">INDEX('Ortala-Provinsi'!Y$2:Y$39,MATCH($D27,'Ortala-Provinsi'!$B$2:$B$39,FALSE))</f>
        <v>0</v>
      </c>
      <c r="AC27" s="303">
        <f t="array" ref="AC27">INDEX('Ortala-Provinsi'!Z$2:Z$39,MATCH($D27,'Ortala-Provinsi'!$B$2:$B$39,FALSE))</f>
        <v>1</v>
      </c>
      <c r="AD27" s="303">
        <f t="array" ref="AD27">INDEX('Ortala-Provinsi'!AA$2:AA$39,MATCH($D27,'Ortala-Provinsi'!$B$2:$B$39,FALSE))</f>
        <v>1</v>
      </c>
      <c r="AE27" s="303">
        <f t="array" ref="AE27">INDEX('Ortala-Provinsi'!AB$2:AB$39,MATCH($D27,'Ortala-Provinsi'!$B$2:$B$39,FALSE))</f>
        <v>0</v>
      </c>
      <c r="AF27" s="303">
        <f t="array" ref="AF27">INDEX('Ortala-Provinsi'!AC$2:AC$39,MATCH($D27,'Ortala-Provinsi'!$B$2:$B$39,FALSE))</f>
        <v>0</v>
      </c>
      <c r="AG27" s="303">
        <f t="array" ref="AG27">INDEX('Ortala-Provinsi'!AD$2:AD$39,MATCH($D27,'Ortala-Provinsi'!$B$2:$B$39,FALSE))</f>
        <v>0</v>
      </c>
      <c r="AH27" s="303">
        <f t="array" ref="AH27">INDEX('Ortala-Provinsi'!AE$2:AE$39,MATCH($D27,'Ortala-Provinsi'!$B$2:$B$39,FALSE))</f>
        <v>1</v>
      </c>
      <c r="AI27" s="303">
        <f t="array" ref="AI27">INDEX('Ortala-Provinsi'!AF$2:AF$39,MATCH($D27,'Ortala-Provinsi'!$B$2:$B$39,FALSE))</f>
        <v>1</v>
      </c>
      <c r="AJ27" s="303">
        <f t="array" ref="AJ27">INDEX('Ortala-Provinsi'!AG$2:AG$39,MATCH($D27,'Ortala-Provinsi'!$B$2:$B$39,FALSE))</f>
        <v>1</v>
      </c>
      <c r="AK27" s="303">
        <f t="array" ref="AK27">INDEX('Ortala-Provinsi'!AH$2:AH$39,MATCH($D27,'Ortala-Provinsi'!$B$2:$B$39,FALSE))</f>
        <v>1</v>
      </c>
      <c r="AL27" s="303" t="str">
        <f t="array" ref="AL27">INDEX('Ortala-Provinsi'!AI$2:AI$39,MATCH($D27,'Ortala-Provinsi'!$B$2:$B$39,FALSE))</f>
        <v>Memeriksa berkas pelapor dan melakukan penjemputan korban/pelapor, mempersiapkan dokumen berita acara tinggal sementara di rumah perlindungan, korban diberikan arahan agar mematuhi peraturan di rumah perlindungan sementara.</v>
      </c>
      <c r="AM27" s="303">
        <f t="array" ref="AM27">INDEX('Ortala-Provinsi'!AJ$2:AJ$39,MATCH($D27,'Ortala-Provinsi'!$B$2:$B$39,FALSE))</f>
        <v>1</v>
      </c>
      <c r="AN27" s="303">
        <f t="array" ref="AN27">INDEX('Ortala-Provinsi'!AK$2:AK$39,MATCH($D27,'Ortala-Provinsi'!$B$2:$B$39,FALSE))</f>
        <v>1</v>
      </c>
      <c r="AO27" s="303">
        <f t="array" ref="AO27">INDEX('Ortala-Provinsi'!AL$2:AL$39,MATCH($D27,'Ortala-Provinsi'!$B$2:$B$39,FALSE))</f>
        <v>84</v>
      </c>
      <c r="AP27" s="303" t="str">
        <f t="array" ref="AP27">INDEX('Ortala-Provinsi'!AM$2:AM$39,MATCH($D27,'Ortala-Provinsi'!$B$2:$B$39,FALSE))</f>
        <v>Diskriminasi dan kekerasan seksual</v>
      </c>
      <c r="AQ27" s="303" t="str">
        <f t="array" ref="AQ27">INDEX('Ortala-Provinsi'!AN$2:AN$39,MATCH($D27,'Ortala-Provinsi'!$B$2:$B$39,FALSE))</f>
        <v/>
      </c>
      <c r="AR27" s="303" t="str">
        <f t="array" ref="AR27">INDEX('Ortala-Provinsi'!AO$2:AO$39,MATCH($D27,'Ortala-Provinsi'!$B$2:$B$39,FALSE))</f>
        <v/>
      </c>
      <c r="AS27" s="303" t="str">
        <f t="array" ref="AS27">INDEX('Ortala-Provinsi'!AP$2:AP$39,MATCH($D27,'Ortala-Provinsi'!$B$2:$B$39,FALSE))</f>
        <v/>
      </c>
      <c r="AT27" s="303" t="str">
        <f t="array" ref="AT27">INDEX('Ortala-Provinsi'!AQ$2:AQ$39,MATCH($D27,'Ortala-Provinsi'!$B$2:$B$39,FALSE))</f>
        <v/>
      </c>
      <c r="AU27" s="304" t="str">
        <f t="shared" ref="AU27:CP27" si="3">INDEX(#REF!,MATCH($D27,#REF!,FALSE))</f>
        <v>#REF!</v>
      </c>
      <c r="AV27" s="304" t="str">
        <f t="shared" si="3"/>
        <v>#REF!</v>
      </c>
      <c r="AW27" s="304" t="str">
        <f t="shared" si="3"/>
        <v>#REF!</v>
      </c>
      <c r="AX27" s="304" t="str">
        <f t="shared" si="3"/>
        <v>#REF!</v>
      </c>
      <c r="AY27" s="304" t="str">
        <f t="shared" si="3"/>
        <v>#REF!</v>
      </c>
      <c r="AZ27" s="304" t="str">
        <f t="shared" si="3"/>
        <v>#REF!</v>
      </c>
      <c r="BA27" s="305" t="str">
        <f t="shared" si="3"/>
        <v>#REF!</v>
      </c>
      <c r="BB27" s="304" t="str">
        <f t="shared" si="3"/>
        <v>#REF!</v>
      </c>
      <c r="BC27" s="304" t="str">
        <f t="shared" si="3"/>
        <v>#REF!</v>
      </c>
      <c r="BD27" s="304" t="str">
        <f t="shared" si="3"/>
        <v>#REF!</v>
      </c>
      <c r="BE27" s="304" t="str">
        <f t="shared" si="3"/>
        <v>#REF!</v>
      </c>
      <c r="BF27" s="304" t="str">
        <f t="shared" si="3"/>
        <v>#REF!</v>
      </c>
      <c r="BG27" s="304" t="str">
        <f t="shared" si="3"/>
        <v>#REF!</v>
      </c>
      <c r="BH27" s="304" t="str">
        <f t="shared" si="3"/>
        <v>#REF!</v>
      </c>
      <c r="BI27" s="304" t="str">
        <f t="shared" si="3"/>
        <v>#REF!</v>
      </c>
      <c r="BJ27" s="304" t="str">
        <f t="shared" si="3"/>
        <v>#REF!</v>
      </c>
      <c r="BK27" s="304" t="str">
        <f t="shared" si="3"/>
        <v>#REF!</v>
      </c>
      <c r="BL27" s="304" t="str">
        <f t="shared" si="3"/>
        <v>#REF!</v>
      </c>
      <c r="BM27" s="304" t="str">
        <f t="shared" si="3"/>
        <v>#REF!</v>
      </c>
      <c r="BN27" s="304" t="str">
        <f t="shared" si="3"/>
        <v>#REF!</v>
      </c>
      <c r="BO27" s="304" t="str">
        <f t="shared" si="3"/>
        <v>#REF!</v>
      </c>
      <c r="BP27" s="304" t="str">
        <f t="shared" si="3"/>
        <v>#REF!</v>
      </c>
      <c r="BQ27" s="304" t="str">
        <f t="shared" si="3"/>
        <v>#REF!</v>
      </c>
      <c r="BR27" s="304" t="str">
        <f t="shared" si="3"/>
        <v>#REF!</v>
      </c>
      <c r="BS27" s="304" t="str">
        <f t="shared" si="3"/>
        <v>#REF!</v>
      </c>
      <c r="BT27" s="304" t="str">
        <f t="shared" si="3"/>
        <v>#REF!</v>
      </c>
      <c r="BU27" s="304" t="str">
        <f t="shared" si="3"/>
        <v>#REF!</v>
      </c>
      <c r="BV27" s="304" t="str">
        <f t="shared" si="3"/>
        <v>#REF!</v>
      </c>
      <c r="BW27" s="304" t="str">
        <f t="shared" si="3"/>
        <v>#REF!</v>
      </c>
      <c r="BX27" s="304" t="str">
        <f t="shared" si="3"/>
        <v>#REF!</v>
      </c>
      <c r="BY27" s="304" t="str">
        <f t="shared" si="3"/>
        <v>#REF!</v>
      </c>
      <c r="BZ27" s="304" t="str">
        <f t="shared" si="3"/>
        <v>#REF!</v>
      </c>
      <c r="CA27" s="304" t="str">
        <f t="shared" si="3"/>
        <v>#REF!</v>
      </c>
      <c r="CB27" s="304" t="str">
        <f t="shared" si="3"/>
        <v>#REF!</v>
      </c>
      <c r="CC27" s="304" t="str">
        <f t="shared" si="3"/>
        <v>#REF!</v>
      </c>
      <c r="CD27" s="304" t="str">
        <f t="shared" si="3"/>
        <v>#REF!</v>
      </c>
      <c r="CE27" s="304" t="str">
        <f t="shared" si="3"/>
        <v>#REF!</v>
      </c>
      <c r="CF27" s="305" t="str">
        <f t="shared" si="3"/>
        <v>#REF!</v>
      </c>
      <c r="CG27" s="304" t="str">
        <f t="shared" si="3"/>
        <v>#REF!</v>
      </c>
      <c r="CH27" s="306" t="str">
        <f t="shared" si="3"/>
        <v>#REF!</v>
      </c>
      <c r="CI27" s="306" t="str">
        <f t="shared" si="3"/>
        <v>#REF!</v>
      </c>
      <c r="CJ27" s="306" t="str">
        <f t="shared" si="3"/>
        <v>#REF!</v>
      </c>
      <c r="CK27" s="304" t="str">
        <f t="shared" si="3"/>
        <v>#REF!</v>
      </c>
      <c r="CL27" s="306" t="str">
        <f t="shared" si="3"/>
        <v>#REF!</v>
      </c>
      <c r="CM27" s="306" t="str">
        <f t="shared" si="3"/>
        <v>#REF!</v>
      </c>
      <c r="CN27" s="306" t="str">
        <f t="shared" si="3"/>
        <v>#REF!</v>
      </c>
      <c r="CO27" s="306" t="str">
        <f t="shared" si="3"/>
        <v>#REF!</v>
      </c>
      <c r="CP27" s="306" t="str">
        <f t="shared" si="3"/>
        <v>#REF!</v>
      </c>
      <c r="CQ27" s="307" t="str">
        <f>IFERROR(__xludf.DUMMYFUNCTION("IF(ISBLANK($K27),"""",IF(REGEXMATCH($K27,""Peraturan""),""Ada"",IF(REGEXMATCH($K27,""Rekomendasi""),""Tidak Ada"", $K27)))
"),"Ada")</f>
        <v>Ada</v>
      </c>
      <c r="CR27" s="308" t="str">
        <f t="array" ref="CR27">INDEX(#REF!,MATCH($D27,#REF!,FALSE))</f>
        <v>#REF!</v>
      </c>
      <c r="CS27" s="309"/>
    </row>
    <row r="28">
      <c r="A28" s="310">
        <v>26.0</v>
      </c>
      <c r="B28" s="310">
        <v>1.0</v>
      </c>
      <c r="C28" s="311" t="s">
        <v>4723</v>
      </c>
      <c r="D28" s="312" t="s">
        <v>1002</v>
      </c>
      <c r="E28" s="313"/>
      <c r="F28" s="218" t="str">
        <f t="array" ref="F28">INDEX('Ortala-KabKota'!F$2:F$415,MATCH($D28,'Ortala-KabKota'!$E$2:$E$415,FALSE))</f>
        <v>#N/A</v>
      </c>
      <c r="G28" s="218" t="str">
        <f t="array" ref="G28">INDEX('Ortala-KabKota'!G$2:G$415,MATCH($D28,'Ortala-KabKota'!$E$2:$E$415,FALSE))</f>
        <v>#N/A</v>
      </c>
      <c r="H28" s="218" t="str">
        <f t="array" ref="H28">INDEX('Ortala-KabKota'!H$2:H$415,MATCH($D28,'Ortala-KabKota'!$E$2:$E$415,FALSE))</f>
        <v>#N/A</v>
      </c>
      <c r="I28" s="218" t="str">
        <f t="array" ref="I28">INDEX('Ortala-KabKota'!I$2:I$415,MATCH($D28,'Ortala-KabKota'!$E$2:$E$415,FALSE))</f>
        <v>#N/A</v>
      </c>
      <c r="J28" s="218" t="str">
        <f t="array" ref="J28">INDEX('Ortala-KabKota'!J$2:J$415,MATCH($D28,'Ortala-KabKota'!$E$2:$E$415,FALSE))</f>
        <v>#N/A</v>
      </c>
      <c r="K28" s="218" t="str">
        <f t="array" ref="K28">INDEX('Ortala-KabKota'!K$2:K$415,MATCH($D28,'Ortala-KabKota'!$E$2:$E$415,FALSE))</f>
        <v>#N/A</v>
      </c>
      <c r="L28" s="218" t="str">
        <f t="array" ref="L28">INDEX('Ortala-KabKota'!L$2:L$415,MATCH($D28,'Ortala-KabKota'!$E$2:$E$415,FALSE))</f>
        <v>#N/A</v>
      </c>
      <c r="M28" s="218" t="str">
        <f t="array" ref="M28">INDEX('Ortala-KabKota'!M$2:M$415,MATCH($D28,'Ortala-KabKota'!$E$2:$E$415,FALSE))</f>
        <v>#N/A</v>
      </c>
      <c r="N28" s="218" t="str">
        <f t="array" ref="N28">INDEX('Ortala-KabKota'!N$2:N$415,MATCH($D28,'Ortala-KabKota'!$E$2:$E$415,FALSE))</f>
        <v>#N/A</v>
      </c>
      <c r="O28" s="218" t="str">
        <f t="array" ref="O28">INDEX('Ortala-KabKota'!O$2:O$415,MATCH($D28,'Ortala-KabKota'!$E$2:$E$415,FALSE))</f>
        <v>#N/A</v>
      </c>
      <c r="P28" s="218" t="str">
        <f t="array" ref="P28">INDEX('Ortala-KabKota'!P$2:P$415,MATCH($D28,'Ortala-KabKota'!$E$2:$E$415,FALSE))</f>
        <v>#N/A</v>
      </c>
      <c r="Q28" s="218" t="str">
        <f t="array" ref="Q28">INDEX('Ortala-KabKota'!Q$2:Q$415,MATCH($D28,'Ortala-KabKota'!$E$2:$E$415,FALSE))</f>
        <v>#N/A</v>
      </c>
      <c r="R28" s="218" t="str">
        <f t="array" ref="R28">INDEX('Ortala-KabKota'!R$2:R$415,MATCH($D28,'Ortala-KabKota'!$E$2:$E$415,FALSE))</f>
        <v>#N/A</v>
      </c>
      <c r="S28" s="218" t="str">
        <f t="array" ref="S28">INDEX('Ortala-KabKota'!S$2:S$415,MATCH($D28,'Ortala-KabKota'!$E$2:$E$415,FALSE))</f>
        <v>#N/A</v>
      </c>
      <c r="T28" s="218" t="str">
        <f t="array" ref="T28">INDEX('Ortala-KabKota'!T$2:T$415,MATCH($D28,'Ortala-KabKota'!$E$2:$E$415,FALSE))</f>
        <v>#N/A</v>
      </c>
      <c r="U28" s="218" t="str">
        <f t="array" ref="U28">INDEX('Ortala-KabKota'!U$2:U$415,MATCH($D28,'Ortala-KabKota'!$E$2:$E$415,FALSE))</f>
        <v>#N/A</v>
      </c>
      <c r="V28" s="218" t="str">
        <f t="array" ref="V28">INDEX('Ortala-KabKota'!V$2:V$415,MATCH($D28,'Ortala-KabKota'!$E$2:$E$415,FALSE))</f>
        <v>#N/A</v>
      </c>
      <c r="W28" s="218" t="str">
        <f t="array" ref="W28">INDEX('Ortala-KabKota'!W$2:W$415,MATCH($D28,'Ortala-KabKota'!$E$2:$E$415,FALSE))</f>
        <v>#N/A</v>
      </c>
      <c r="X28" s="218" t="str">
        <f t="array" ref="X28">INDEX('Ortala-KabKota'!X$2:X$415,MATCH($D28,'Ortala-KabKota'!$E$2:$E$415,FALSE))</f>
        <v>#N/A</v>
      </c>
      <c r="Y28" s="218" t="str">
        <f t="array" ref="Y28">INDEX('Ortala-KabKota'!Y$2:Y$415,MATCH($D28,'Ortala-KabKota'!$E$2:$E$415,FALSE))</f>
        <v>#N/A</v>
      </c>
      <c r="Z28" s="218" t="str">
        <f t="array" ref="Z28">INDEX('Ortala-KabKota'!Z$2:Z$415,MATCH($D28,'Ortala-KabKota'!$E$2:$E$415,FALSE))</f>
        <v>#N/A</v>
      </c>
      <c r="AA28" s="218" t="str">
        <f t="array" ref="AA28">INDEX('Ortala-KabKota'!AA$2:AA$415,MATCH($D28,'Ortala-KabKota'!$E$2:$E$415,FALSE))</f>
        <v>#N/A</v>
      </c>
      <c r="AB28" s="218" t="str">
        <f t="array" ref="AB28">INDEX('Ortala-KabKota'!AB$2:AB$415,MATCH($D28,'Ortala-KabKota'!$E$2:$E$415,FALSE))</f>
        <v>#N/A</v>
      </c>
      <c r="AC28" s="218" t="str">
        <f t="array" ref="AC28">INDEX('Ortala-KabKota'!AC$2:AC$415,MATCH($D28,'Ortala-KabKota'!$E$2:$E$415,FALSE))</f>
        <v>#N/A</v>
      </c>
      <c r="AD28" s="218" t="str">
        <f t="array" ref="AD28">INDEX('Ortala-KabKota'!AD$2:AD$415,MATCH($D28,'Ortala-KabKota'!$E$2:$E$415,FALSE))</f>
        <v>#N/A</v>
      </c>
      <c r="AE28" s="218" t="str">
        <f t="array" ref="AE28">INDEX('Ortala-KabKota'!AE$2:AE$415,MATCH($D28,'Ortala-KabKota'!$E$2:$E$415,FALSE))</f>
        <v>#N/A</v>
      </c>
      <c r="AF28" s="218" t="str">
        <f t="array" ref="AF28">INDEX('Ortala-KabKota'!AF$2:AF$415,MATCH($D28,'Ortala-KabKota'!$E$2:$E$415,FALSE))</f>
        <v>#N/A</v>
      </c>
      <c r="AG28" s="218" t="str">
        <f t="array" ref="AG28">INDEX('Ortala-KabKota'!AG$2:AG$415,MATCH($D28,'Ortala-KabKota'!$E$2:$E$415,FALSE))</f>
        <v>#N/A</v>
      </c>
      <c r="AH28" s="218" t="str">
        <f t="array" ref="AH28">INDEX('Ortala-KabKota'!AH$2:AH$415,MATCH($D28,'Ortala-KabKota'!$E$2:$E$415,FALSE))</f>
        <v>#N/A</v>
      </c>
      <c r="AI28" s="218" t="str">
        <f t="array" ref="AI28">INDEX('Ortala-KabKota'!AI$2:AI$415,MATCH($D28,'Ortala-KabKota'!$E$2:$E$415,FALSE))</f>
        <v>#N/A</v>
      </c>
      <c r="AJ28" s="218" t="str">
        <f t="array" ref="AJ28">INDEX('Ortala-KabKota'!AJ$2:AJ$415,MATCH($D28,'Ortala-KabKota'!$E$2:$E$415,FALSE))</f>
        <v>#N/A</v>
      </c>
      <c r="AK28" s="218" t="str">
        <f t="array" ref="AK28">INDEX('Ortala-KabKota'!AK$2:AK$415,MATCH($D28,'Ortala-KabKota'!$E$2:$E$415,FALSE))</f>
        <v>#N/A</v>
      </c>
      <c r="AL28" s="218" t="str">
        <f t="array" ref="AL28">INDEX('Ortala-KabKota'!AL$2:AL$415,MATCH($D28,'Ortala-KabKota'!$E$2:$E$415,FALSE))</f>
        <v>#N/A</v>
      </c>
      <c r="AM28" s="218" t="str">
        <f t="array" ref="AM28">INDEX('Ortala-KabKota'!AM$2:AM$415,MATCH($D28,'Ortala-KabKota'!$E$2:$E$415,FALSE))</f>
        <v>#N/A</v>
      </c>
      <c r="AN28" s="218" t="str">
        <f t="array" ref="AN28">INDEX('Ortala-KabKota'!AN$2:AN$415,MATCH($D28,'Ortala-KabKota'!$E$2:$E$415,FALSE))</f>
        <v>#N/A</v>
      </c>
      <c r="AO28" s="218" t="str">
        <f t="array" ref="AO28">INDEX('Ortala-KabKota'!AO$2:AO$415,MATCH($D28,'Ortala-KabKota'!$E$2:$E$415,FALSE))</f>
        <v>#N/A</v>
      </c>
      <c r="AP28" s="218" t="str">
        <f t="array" ref="AP28">INDEX('Ortala-KabKota'!AP$2:AP$415,MATCH($D28,'Ortala-KabKota'!$E$2:$E$415,FALSE))</f>
        <v>#N/A</v>
      </c>
      <c r="AQ28" s="218" t="str">
        <f t="array" ref="AQ28">INDEX('Ortala-KabKota'!AQ$2:AQ$415,MATCH($D28,'Ortala-KabKota'!$E$2:$E$415,FALSE))</f>
        <v>#N/A</v>
      </c>
      <c r="AR28" s="218" t="str">
        <f t="array" ref="AR28">INDEX('Ortala-KabKota'!AR$2:AR$415,MATCH($D28,'Ortala-KabKota'!$E$2:$E$415,FALSE))</f>
        <v>#N/A</v>
      </c>
      <c r="AS28" s="218" t="str">
        <f t="array" ref="AS28">INDEX('Ortala-KabKota'!AS$2:AS$415,MATCH($D28,'Ortala-KabKota'!$E$2:$E$415,FALSE))</f>
        <v>#N/A</v>
      </c>
      <c r="AT28" s="218" t="str">
        <f t="array" ref="AT28">INDEX('Ortala-KabKota'!AT$2:AT$415,MATCH($D28,'Ortala-KabKota'!$E$2:$E$415,FALSE))</f>
        <v>#N/A</v>
      </c>
      <c r="AU28" s="218" t="str">
        <f t="array" ref="AU28">INDEX('UPTD PPA KabKota'!D$5:D$513,MATCH($D28,'UPTD PPA KabKota'!$C$5:$C$513,FALSE))</f>
        <v>Menunggu Pelantikan</v>
      </c>
      <c r="AV28" s="218" t="str">
        <f t="array" ref="AV28">INDEX('UPTD PPA KabKota'!E$5:E$513,MATCH($D28,'UPTD PPA KabKota'!$C$5:$C$513,FALSE))</f>
        <v>Jalan Maduma, Desa Hiliweto Gido, Kecamatan Gido, Kabupaten Nias, Sumatera Nias, Kode Pos 22871</v>
      </c>
      <c r="AW28" s="218">
        <f t="array" ref="AW28">INDEX('UPTD PPA KabKota'!F$5:F$513,MATCH($D28,'UPTD PPA KabKota'!$C$5:$C$513,FALSE))</f>
        <v>81397000972</v>
      </c>
      <c r="AX28" s="218">
        <f t="array" ref="AX28">INDEX('UPTD PPA KabKota'!G$5:G$513,MATCH($D28,'UPTD PPA KabKota'!$C$5:$C$513,FALSE))</f>
        <v>81397000972</v>
      </c>
      <c r="AY28" s="218" t="str">
        <f t="array" ref="AY28">INDEX('UPTD PPA KabKota'!H$5:H$513,MATCH($D28,'UPTD PPA KabKota'!$C$5:$C$513,FALSE))</f>
        <v>UPTD PPA</v>
      </c>
      <c r="AZ28" s="218" t="str">
        <f t="array" ref="AZ28">INDEX('UPTD PPA KabKota'!I$5:I$513,MATCH($D28,'UPTD PPA KabKota'!$C$5:$C$513,FALSE))</f>
        <v>Peraturan Bupati Nias Nomor 12 Tahun 2025</v>
      </c>
      <c r="BA28" s="218">
        <f t="array" ref="BA28">INDEX('UPTD PPA KabKota'!J$5:J$513,MATCH($D28,'UPTD PPA KabKota'!$C$5:$C$513,FALSE))</f>
        <v>2025</v>
      </c>
      <c r="BB28" s="218" t="str">
        <f t="array" ref="BB28">INDEX('UPTD PPA KabKota'!K$5:K$513,MATCH($D28,'UPTD PPA KabKota'!$C$5:$C$513,FALSE))</f>
        <v>A</v>
      </c>
      <c r="BC28" s="218" t="str">
        <f t="array" ref="BC28">INDEX('UPTD PPA KabKota'!L$5:L$513,MATCH($D28,'UPTD PPA KabKota'!$C$5:$C$513,FALSE))</f>
        <v>Dwi Hartini / 082166877472</v>
      </c>
      <c r="BD28" s="218" t="str">
        <f t="array" ref="BD28">INDEX('UPTD PPA KabKota'!M$5:M$513,MATCH($D28,'UPTD PPA KabKota'!$C$5:$C$513,FALSE))</f>
        <v>hartinid74@gmail.com</v>
      </c>
      <c r="BE28" s="218" t="str">
        <f t="array" ref="BE28">INDEX('UPTD PPA KabKota'!N$5:N$513,MATCH($D28,'UPTD PPA KabKota'!$C$5:$C$513,FALSE))</f>
        <v>Kepala UPTD, Kasubbag TU dan Kelompok Jabatan Fungsional</v>
      </c>
      <c r="BF28" s="218" t="str">
        <f t="array" ref="BF28">INDEX('UPTD PPA KabKota'!O$5:O$513,MATCH($D28,'UPTD PPA KabKota'!$C$5:$C$513,FALSE))</f>
        <v>Bergabung dengan Kantor Dinas</v>
      </c>
      <c r="BG28" s="218" t="str">
        <f t="array" ref="BG28">INDEX('UPTD PPA KabKota'!P$5:P$513,MATCH($D28,'UPTD PPA KabKota'!$C$5:$C$513,FALSE))</f>
        <v>Tidak Punya</v>
      </c>
      <c r="BH28" s="218" t="str">
        <f t="array" ref="BH28">INDEX('UPTD PPA KabKota'!Q$5:Q$513,MATCH($D28,'UPTD PPA KabKota'!$C$5:$C$513,FALSE))</f>
        <v>tidak ada</v>
      </c>
      <c r="BI28" s="218" t="str">
        <f t="array" ref="BI28">INDEX('UPTD PPA KabKota'!R$5:R$513,MATCH($D28,'UPTD PPA KabKota'!$C$5:$C$513,FALSE))</f>
        <v>Ada</v>
      </c>
      <c r="BJ28" s="218" t="str">
        <f t="array" ref="BJ28">INDEX('UPTD PPA KabKota'!S$5:S$513,MATCH($D28,'UPTD PPA KabKota'!$C$5:$C$513,FALSE))</f>
        <v>Tidak Ada</v>
      </c>
      <c r="BK28" s="218" t="str">
        <f t="array" ref="BK28">INDEX('UPTD PPA KabKota'!T$5:T$513,MATCH($D28,'UPTD PPA KabKota'!$C$5:$C$513,FALSE))</f>
        <v>Tidak Ada</v>
      </c>
      <c r="BL28" s="218" t="str">
        <f t="array" ref="BL28">INDEX('UPTD PPA KabKota'!U$5:U$513,MATCH($D28,'UPTD PPA KabKota'!$C$5:$C$513,FALSE))</f>
        <v>Tidak Ada</v>
      </c>
      <c r="BM28" s="218" t="str">
        <f t="array" ref="BM28">INDEX('UPTD PPA KabKota'!V$5:V$513,MATCH($D28,'UPTD PPA KabKota'!$C$5:$C$513,FALSE))</f>
        <v>Ada</v>
      </c>
      <c r="BN28" s="218" t="str">
        <f t="array" ref="BN28">INDEX('UPTD PPA KabKota'!W$5:W$513,MATCH($D28,'UPTD PPA KabKota'!$C$5:$C$513,FALSE))</f>
        <v>Tidak Ada</v>
      </c>
      <c r="BO28" s="218" t="str">
        <f t="array" ref="BO28">INDEX('UPTD PPA KabKota'!X$5:X$513,MATCH($D28,'UPTD PPA KabKota'!$C$5:$C$513,FALSE))</f>
        <v>Tidak Ada</v>
      </c>
      <c r="BP28" s="218" t="str">
        <f t="array" ref="BP28">INDEX('UPTD PPA KabKota'!Y$5:Y$513,MATCH($D28,'UPTD PPA KabKota'!$C$5:$C$513,FALSE))</f>
        <v>Tidak Ada</v>
      </c>
      <c r="BQ28" s="218" t="str">
        <f t="array" ref="BQ28">INDEX('UPTD PPA KabKota'!Z$5:Z$513,MATCH($D28,'UPTD PPA KabKota'!$C$5:$C$513,FALSE))</f>
        <v>Tidak Ada</v>
      </c>
      <c r="BR28" s="218" t="str">
        <f t="array" ref="BR28">INDEX('UPTD PPA KabKota'!AA$5:AA$513,MATCH($D28,'UPTD PPA KabKota'!$C$5:$C$513,FALSE))</f>
        <v>Tidak Ada</v>
      </c>
      <c r="BS28" s="218" t="str">
        <f t="array" ref="BS28">INDEX('UPTD PPA KabKota'!AB$5:AB$513,MATCH($D28,'UPTD PPA KabKota'!$C$5:$C$513,FALSE))</f>
        <v>Tidak Ada</v>
      </c>
      <c r="BT28" s="218" t="str">
        <f t="array" ref="BT28">INDEX('UPTD PPA KabKota'!AC$5:AC$513,MATCH($D28,'UPTD PPA KabKota'!$C$5:$C$513,FALSE))</f>
        <v>Sudah</v>
      </c>
      <c r="BU28" s="218" t="str">
        <f t="array" ref="BU28">INDEX('UPTD PPA KabKota'!AD$5:AD$513,MATCH($D28,'UPTD PPA KabKota'!$C$5:$C$513,FALSE))</f>
        <v>Sudah</v>
      </c>
      <c r="BV28" s="218" t="str">
        <f t="array" ref="BV28">INDEX('UPTD PPA KabKota'!AE$5:AE$513,MATCH($D28,'UPTD PPA KabKota'!$C$5:$C$513,FALSE))</f>
        <v>Sudah</v>
      </c>
      <c r="BW28" s="218" t="str">
        <f t="array" ref="BW28">INDEX('UPTD PPA KabKota'!AF$5:AF$513,MATCH($D28,'UPTD PPA KabKota'!$C$5:$C$513,FALSE))</f>
        <v>Sudah</v>
      </c>
      <c r="BX28" s="218" t="str">
        <f t="array" ref="BX28">INDEX('UPTD PPA KabKota'!AG$5:AG$513,MATCH($D28,'UPTD PPA KabKota'!$C$5:$C$513,FALSE))</f>
        <v>Sudah</v>
      </c>
      <c r="BY28" s="218" t="str">
        <f t="array" ref="BY28">INDEX('UPTD PPA KabKota'!AH$5:AH$513,MATCH($D28,'UPTD PPA KabKota'!$C$5:$C$513,FALSE))</f>
        <v>Sudah</v>
      </c>
      <c r="BZ28" s="218" t="str">
        <f t="array" ref="BZ28">INDEX('UPTD PPA KabKota'!AI$5:AI$513,MATCH($D28,'UPTD PPA KabKota'!$C$5:$C$513,FALSE))</f>
        <v>Belum</v>
      </c>
      <c r="CA28" s="218" t="str">
        <f t="array" ref="CA28">INDEX('UPTD PPA KabKota'!AJ$5:AJ$513,MATCH($D28,'UPTD PPA KabKota'!$C$5:$C$513,FALSE))</f>
        <v>Sudah</v>
      </c>
      <c r="CB28" s="218" t="str">
        <f t="array" ref="CB28">INDEX('UPTD PPA KabKota'!AK$5:AK$513,MATCH($D28,'UPTD PPA KabKota'!$C$5:$C$513,FALSE))</f>
        <v>Sudah</v>
      </c>
      <c r="CC28" s="218" t="str">
        <f t="array" ref="CC28">INDEX('UPTD PPA KabKota'!AL$5:AL$513,MATCH($D28,'UPTD PPA KabKota'!$C$5:$C$513,FALSE))</f>
        <v>Sudah</v>
      </c>
      <c r="CD28" s="218" t="str">
        <f t="array" ref="CD28">INDEX('UPTD PPA KabKota'!AM$5:AM$513,MATCH($D28,'UPTD PPA KabKota'!$C$5:$C$513,FALSE))</f>
        <v>Sudah</v>
      </c>
      <c r="CE28" s="218" t="str">
        <f t="array" ref="CE28">INDEX('UPTD PPA KabKota'!AN$5:AN$513,MATCH($D28,'UPTD PPA KabKota'!$C$5:$C$513,FALSE))</f>
        <v/>
      </c>
      <c r="CF28" s="218">
        <f t="array" ref="CF28">INDEX('UPTD PPA KabKota'!AO$5:AO$513,MATCH($D28,'UPTD PPA KabKota'!$C$5:$C$513,FALSE))</f>
        <v>13</v>
      </c>
      <c r="CG28" s="218" t="str">
        <f t="array" ref="CG28">INDEX('UPTD PPA KabKota'!AP$5:AP$513,MATCH($D28,'UPTD PPA KabKota'!$C$5:$C$513,FALSE))</f>
        <v>Kekerasan Seksual</v>
      </c>
      <c r="CH28" s="218" t="str">
        <f t="array" ref="CH28">INDEX('UPTD PPA KabKota'!AQ$5:AQ$513,MATCH($D28,'UPTD PPA KabKota'!$C$5:$C$513,FALSE))</f>
        <v/>
      </c>
      <c r="CI28" s="218" t="str">
        <f t="array" ref="CI28">INDEX('UPTD PPA KabKota'!AR$5:AR$513,MATCH($D28,'UPTD PPA KabKota'!$C$5:$C$513,FALSE))</f>
        <v/>
      </c>
      <c r="CJ28" s="218" t="str">
        <f t="array" ref="CJ28">INDEX('UPTD PPA KabKota'!AS$5:AS$513,MATCH($D28,'UPTD PPA KabKota'!$C$5:$C$513,FALSE))</f>
        <v/>
      </c>
      <c r="CK28" s="218" t="str">
        <f t="array" ref="CK28">INDEX('UPTD PPA KabKota'!AT$5:AT$513,MATCH($D28,'UPTD PPA KabKota'!$C$5:$C$513,FALSE))</f>
        <v/>
      </c>
      <c r="CL28" s="218" t="str">
        <f t="array" ref="CL28">INDEX('UPTD PPA KabKota'!AU$5:AU$513,MATCH($D28,'UPTD PPA KabKota'!$C$5:$C$513,FALSE))</f>
        <v/>
      </c>
      <c r="CM28" s="218" t="str">
        <f t="array" ref="CM28">INDEX('UPTD PPA KabKota'!AV$5:AV$513,MATCH($D28,'UPTD PPA KabKota'!$C$5:$C$513,FALSE))</f>
        <v/>
      </c>
      <c r="CN28" s="218" t="str">
        <f t="array" ref="CN28">INDEX('UPTD PPA KabKota'!AW$5:AW$513,MATCH($D28,'UPTD PPA KabKota'!$C$5:$C$513,FALSE))</f>
        <v/>
      </c>
      <c r="CO28" s="218" t="str">
        <f t="array" ref="CO28">INDEX('UPTD PPA KabKota'!AX$5:AX$513,MATCH($D28,'UPTD PPA KabKota'!$C$5:$C$513,FALSE))</f>
        <v/>
      </c>
      <c r="CP28" s="218" t="str">
        <f t="array" ref="CP28">INDEX('UPTD PPA KabKota'!AY$5:AY$513,MATCH($D28,'UPTD PPA KabKota'!$C$5:$C$513,FALSE))</f>
        <v/>
      </c>
      <c r="CQ28" s="209" t="str">
        <f>IFERROR(__xludf.DUMMYFUNCTION("IF(ISBLANK($K28),"""",IF(REGEXMATCH($K28,""Peraturan""),""Ada"",IF(REGEXMATCH($K28,""Rekomendasi""),""Tidak Ada"", $K28)))
"),"#N/A")</f>
        <v>#N/A</v>
      </c>
      <c r="CR28" s="209" t="str">
        <f t="array" ref="CR28">index('UPTD PPA KabKota'!$BI$5:$BI$513,match($D28,'UPTD PPA KabKota'!$C$5:$C$513,false))</f>
        <v>Ada</v>
      </c>
      <c r="CS28" s="314" t="str">
        <f t="shared" ref="CS28:CS37" si="4">IFS(CQ28="Ada","Ada",CR28="Ada","Ada",CR28="Tidak Ada","Tidak Ada")</f>
        <v>#N/A</v>
      </c>
    </row>
    <row r="29">
      <c r="A29" s="310">
        <v>27.0</v>
      </c>
      <c r="B29" s="310">
        <v>2.0</v>
      </c>
      <c r="C29" s="311" t="s">
        <v>4723</v>
      </c>
      <c r="D29" s="312" t="s">
        <v>981</v>
      </c>
      <c r="E29" s="315">
        <v>45748.0</v>
      </c>
      <c r="F29" s="218" t="str">
        <f t="array" ref="F29">INDEX('Ortala-KabKota'!F$2:F$415,MATCH($D29,'Ortala-KabKota'!$E$2:$E$415,FALSE))</f>
        <v>Feri/ 082367368333</v>
      </c>
      <c r="G29" s="218" t="str">
        <f t="array" ref="G29">INDEX('Ortala-KabKota'!G$2:G$415,MATCH($D29,'Ortala-KabKota'!$E$2:$E$415,FALSE))</f>
        <v>Komplek Perkantoran Payaloting Panyabungan</v>
      </c>
      <c r="H29" s="218" t="str">
        <f t="array" ref="H29">INDEX('Ortala-KabKota'!H$2:H$415,MATCH($D29,'Ortala-KabKota'!$E$2:$E$415,FALSE))</f>
        <v>081361033691</v>
      </c>
      <c r="I29" s="218" t="str">
        <f t="array" ref="I29">INDEX('Ortala-KabKota'!I$2:I$415,MATCH($D29,'Ortala-KabKota'!$E$2:$E$415,FALSE))</f>
        <v>081361033691</v>
      </c>
      <c r="J29" s="218" t="str">
        <f t="array" ref="J29">INDEX('Ortala-KabKota'!J$2:J$415,MATCH($D29,'Ortala-KabKota'!$E$2:$E$415,FALSE))</f>
        <v>UPTD PPA</v>
      </c>
      <c r="K29" s="218" t="str">
        <f t="array" ref="K29">INDEX('Ortala-KabKota'!K$2:K$415,MATCH($D29,'Ortala-KabKota'!$E$2:$E$415,FALSE))</f>
        <v>Peraturan Bupati Mandailing Natal Nomor 9 Tahun 2021 tentang Pembentukan, Kedudukan, Susunan Organisasi, Tugas dan Fungsi serta Tata Kerja Unit Pelaksana Teknis Daerah Perlindungan Perempuan dan Anak</v>
      </c>
      <c r="L29" s="218">
        <f t="array" ref="L29">INDEX('Ortala-KabKota'!L$2:L$415,MATCH($D29,'Ortala-KabKota'!$E$2:$E$415,FALSE))</f>
        <v>2021</v>
      </c>
      <c r="M29" s="218" t="str">
        <f t="array" ref="M29">INDEX('Ortala-KabKota'!M$2:M$415,MATCH($D29,'Ortala-KabKota'!$E$2:$E$415,FALSE))</f>
        <v>A</v>
      </c>
      <c r="N29" s="218" t="str">
        <f t="array" ref="N29">INDEX('Ortala-KabKota'!N$2:N$415,MATCH($D29,'Ortala-KabKota'!$E$2:$E$415,FALSE))</f>
        <v/>
      </c>
      <c r="O29" s="218" t="str">
        <f t="array" ref="O29">INDEX('Ortala-KabKota'!O$2:O$415,MATCH($D29,'Ortala-KabKota'!$E$2:$E$415,FALSE))</f>
        <v>ppdanpad@gmail.com</v>
      </c>
      <c r="P29" s="218" t="str">
        <f t="array" ref="P29">INDEX('Ortala-KabKota'!P$2:P$415,MATCH($D29,'Ortala-KabKota'!$E$2:$E$415,FALSE))</f>
        <v/>
      </c>
      <c r="Q29" s="218" t="str">
        <f t="array" ref="Q29">INDEX('Ortala-KabKota'!Q$2:Q$415,MATCH($D29,'Ortala-KabKota'!$E$2:$E$415,FALSE))</f>
        <v>BERGABUNG DENGAN KANTOR DINAS</v>
      </c>
      <c r="R29" s="218" t="str">
        <f t="array" ref="R29">INDEX('Ortala-KabKota'!R$2:R$415,MATCH($D29,'Ortala-KabKota'!$E$2:$E$415,FALSE))</f>
        <v>TIDAK PUNYA</v>
      </c>
      <c r="S29" s="218" t="str">
        <f t="array" ref="S29">INDEX('Ortala-KabKota'!S$2:S$415,MATCH($D29,'Ortala-KabKota'!$E$2:$E$415,FALSE))</f>
        <v/>
      </c>
      <c r="T29" s="218">
        <f t="array" ref="T29">INDEX('Ortala-KabKota'!T$2:T$415,MATCH($D29,'Ortala-KabKota'!$E$2:$E$415,FALSE))</f>
        <v>0</v>
      </c>
      <c r="U29" s="218">
        <f t="array" ref="U29">INDEX('Ortala-KabKota'!U$2:U$415,MATCH($D29,'Ortala-KabKota'!$E$2:$E$415,FALSE))</f>
        <v>0</v>
      </c>
      <c r="V29" s="218">
        <f t="array" ref="V29">INDEX('Ortala-KabKota'!V$2:V$415,MATCH($D29,'Ortala-KabKota'!$E$2:$E$415,FALSE))</f>
        <v>0</v>
      </c>
      <c r="W29" s="218">
        <f t="array" ref="W29">INDEX('Ortala-KabKota'!W$2:W$415,MATCH($D29,'Ortala-KabKota'!$E$2:$E$415,FALSE))</f>
        <v>0</v>
      </c>
      <c r="X29" s="218">
        <f t="array" ref="X29">INDEX('Ortala-KabKota'!X$2:X$415,MATCH($D29,'Ortala-KabKota'!$E$2:$E$415,FALSE))</f>
        <v>0</v>
      </c>
      <c r="Y29" s="218">
        <f t="array" ref="Y29">INDEX('Ortala-KabKota'!Y$2:Y$415,MATCH($D29,'Ortala-KabKota'!$E$2:$E$415,FALSE))</f>
        <v>0</v>
      </c>
      <c r="Z29" s="218">
        <f t="array" ref="Z29">INDEX('Ortala-KabKota'!Z$2:Z$415,MATCH($D29,'Ortala-KabKota'!$E$2:$E$415,FALSE))</f>
        <v>0</v>
      </c>
      <c r="AA29" s="218">
        <f t="array" ref="AA29">INDEX('Ortala-KabKota'!AA$2:AA$415,MATCH($D29,'Ortala-KabKota'!$E$2:$E$415,FALSE))</f>
        <v>0</v>
      </c>
      <c r="AB29" s="218">
        <f t="array" ref="AB29">INDEX('Ortala-KabKota'!AB$2:AB$415,MATCH($D29,'Ortala-KabKota'!$E$2:$E$415,FALSE))</f>
        <v>0</v>
      </c>
      <c r="AC29" s="218">
        <f t="array" ref="AC29">INDEX('Ortala-KabKota'!AC$2:AC$415,MATCH($D29,'Ortala-KabKota'!$E$2:$E$415,FALSE))</f>
        <v>0</v>
      </c>
      <c r="AD29" s="218">
        <f t="array" ref="AD29">INDEX('Ortala-KabKota'!AD$2:AD$415,MATCH($D29,'Ortala-KabKota'!$E$2:$E$415,FALSE))</f>
        <v>0</v>
      </c>
      <c r="AE29" s="218">
        <f t="array" ref="AE29">INDEX('Ortala-KabKota'!AE$2:AE$415,MATCH($D29,'Ortala-KabKota'!$E$2:$E$415,FALSE))</f>
        <v>1</v>
      </c>
      <c r="AF29" s="218">
        <f t="array" ref="AF29">INDEX('Ortala-KabKota'!AF$2:AF$415,MATCH($D29,'Ortala-KabKota'!$E$2:$E$415,FALSE))</f>
        <v>1</v>
      </c>
      <c r="AG29" s="218">
        <f t="array" ref="AG29">INDEX('Ortala-KabKota'!AG$2:AG$415,MATCH($D29,'Ortala-KabKota'!$E$2:$E$415,FALSE))</f>
        <v>0</v>
      </c>
      <c r="AH29" s="218">
        <f t="array" ref="AH29">INDEX('Ortala-KabKota'!AH$2:AH$415,MATCH($D29,'Ortala-KabKota'!$E$2:$E$415,FALSE))</f>
        <v>0</v>
      </c>
      <c r="AI29" s="218" t="str">
        <f t="array" ref="AI29">INDEX('Ortala-KabKota'!AI$2:AI$415,MATCH($D29,'Ortala-KabKota'!$E$2:$E$415,FALSE))</f>
        <v/>
      </c>
      <c r="AJ29" s="218">
        <f t="array" ref="AJ29">INDEX('Ortala-KabKota'!AJ$2:AJ$415,MATCH($D29,'Ortala-KabKota'!$E$2:$E$415,FALSE))</f>
        <v>1</v>
      </c>
      <c r="AK29" s="218">
        <f t="array" ref="AK29">INDEX('Ortala-KabKota'!AK$2:AK$415,MATCH($D29,'Ortala-KabKota'!$E$2:$E$415,FALSE))</f>
        <v>1</v>
      </c>
      <c r="AL29" s="218">
        <f t="array" ref="AL29">INDEX('Ortala-KabKota'!AL$2:AL$415,MATCH($D29,'Ortala-KabKota'!$E$2:$E$415,FALSE))</f>
        <v>30</v>
      </c>
      <c r="AM29" s="218" t="str">
        <f t="array" ref="AM29">INDEX('Ortala-KabKota'!AM$2:AM$415,MATCH($D29,'Ortala-KabKota'!$E$2:$E$415,FALSE))</f>
        <v>Pelecehan Seksual Pada Anak</v>
      </c>
      <c r="AN29" s="218" t="str">
        <f t="array" ref="AN29">INDEX('Ortala-KabKota'!AN$2:AN$415,MATCH($D29,'Ortala-KabKota'!$E$2:$E$415,FALSE))</f>
        <v/>
      </c>
      <c r="AO29" s="218" t="str">
        <f t="array" ref="AO29">INDEX('Ortala-KabKota'!AO$2:AO$415,MATCH($D29,'Ortala-KabKota'!$E$2:$E$415,FALSE))</f>
        <v/>
      </c>
      <c r="AP29" s="218" t="str">
        <f t="array" ref="AP29">INDEX('Ortala-KabKota'!AP$2:AP$415,MATCH($D29,'Ortala-KabKota'!$E$2:$E$415,FALSE))</f>
        <v/>
      </c>
      <c r="AQ29" s="218" t="str">
        <f t="array" ref="AQ29">INDEX('Ortala-KabKota'!AQ$2:AQ$415,MATCH($D29,'Ortala-KabKota'!$E$2:$E$415,FALSE))</f>
        <v/>
      </c>
      <c r="AR29" s="218" t="str">
        <f t="array" ref="AR29">INDEX('Ortala-KabKota'!AR$2:AR$415,MATCH($D29,'Ortala-KabKota'!$E$2:$E$415,FALSE))</f>
        <v/>
      </c>
      <c r="AS29" s="218">
        <f t="array" ref="AS29">INDEX('Ortala-KabKota'!AS$2:AS$415,MATCH($D29,'Ortala-KabKota'!$E$2:$E$415,FALSE))</f>
        <v>1</v>
      </c>
      <c r="AT29" s="218" t="str">
        <f t="array" ref="AT29">INDEX('Ortala-KabKota'!AT$2:AT$415,MATCH($D29,'Ortala-KabKota'!$E$2:$E$415,FALSE))</f>
        <v/>
      </c>
      <c r="AU29" s="218" t="str">
        <f t="array" ref="AU29">INDEX('UPTD PPA KabKota'!D$5:D$513,MATCH($D29,'UPTD PPA KabKota'!$C$5:$C$513,FALSE))</f>
        <v>SariI Ahmad Karia Derita Tua SE.MM</v>
      </c>
      <c r="AV29" s="218" t="str">
        <f t="array" ref="AV29">INDEX('UPTD PPA KabKota'!E$5:E$513,MATCH($D29,'UPTD PPA KabKota'!$C$5:$C$513,FALSE))</f>
        <v>JL.Willem Iskandar Dalan Lidang Panyabungan</v>
      </c>
      <c r="AW29" s="218" t="str">
        <f t="array" ref="AW29">INDEX('UPTD PPA KabKota'!F$5:F$513,MATCH($D29,'UPTD PPA KabKota'!$C$5:$C$513,FALSE))</f>
        <v>081260800788</v>
      </c>
      <c r="AX29" s="218" t="str">
        <f t="array" ref="AX29">INDEX('UPTD PPA KabKota'!G$5:G$513,MATCH($D29,'UPTD PPA KabKota'!$C$5:$C$513,FALSE))</f>
        <v>085760368781</v>
      </c>
      <c r="AY29" s="218" t="str">
        <f t="array" ref="AY29">INDEX('UPTD PPA KabKota'!H$5:H$513,MATCH($D29,'UPTD PPA KabKota'!$C$5:$C$513,FALSE))</f>
        <v>UPTD PPA</v>
      </c>
      <c r="AZ29" s="218" t="str">
        <f t="array" ref="AZ29">INDEX('UPTD PPA KabKota'!I$5:I$513,MATCH($D29,'UPTD PPA KabKota'!$C$5:$C$513,FALSE))</f>
        <v>Peraturan Bupati Mandailing Natal Nomor 31 Tahun 2024</v>
      </c>
      <c r="BA29" s="218">
        <f t="array" ref="BA29">INDEX('UPTD PPA KabKota'!J$5:J$513,MATCH($D29,'UPTD PPA KabKota'!$C$5:$C$513,FALSE))</f>
        <v>2024</v>
      </c>
      <c r="BB29" s="218" t="str">
        <f t="array" ref="BB29">INDEX('UPTD PPA KabKota'!K$5:K$513,MATCH($D29,'UPTD PPA KabKota'!$C$5:$C$513,FALSE))</f>
        <v>A</v>
      </c>
      <c r="BC29" s="218" t="str">
        <f t="array" ref="BC29">INDEX('UPTD PPA KabKota'!L$5:L$513,MATCH($D29,'UPTD PPA KabKota'!$C$5:$C$513,FALSE))</f>
        <v>081360451716</v>
      </c>
      <c r="BD29" s="218" t="str">
        <f t="array" ref="BD29">INDEX('UPTD PPA KabKota'!M$5:M$513,MATCH($D29,'UPTD PPA KabKota'!$C$5:$C$513,FALSE))</f>
        <v/>
      </c>
      <c r="BE29" s="218" t="str">
        <f t="array" ref="BE29">INDEX('UPTD PPA KabKota'!N$5:N$513,MATCH($D29,'UPTD PPA KabKota'!$C$5:$C$513,FALSE))</f>
        <v>1. Kepala UPTD
2. Kasubag TU
3. Kelompok Jabatan Fungsional</v>
      </c>
      <c r="BF29" s="218" t="str">
        <f t="array" ref="BF29">INDEX('UPTD PPA KabKota'!O$5:O$513,MATCH($D29,'UPTD PPA KabKota'!$C$5:$C$513,FALSE))</f>
        <v>MANDIRI</v>
      </c>
      <c r="BG29" s="218" t="str">
        <f t="array" ref="BG29">INDEX('UPTD PPA KabKota'!P$5:P$513,MATCH($D29,'UPTD PPA KabKota'!$C$5:$C$513,FALSE))</f>
        <v>SEWA/KONTRAK</v>
      </c>
      <c r="BH29" s="218" t="str">
        <f t="array" ref="BH29">INDEX('UPTD PPA KabKota'!Q$5:Q$513,MATCH($D29,'UPTD PPA KabKota'!$C$5:$C$513,FALSE))</f>
        <v>Pemerintah Daerah</v>
      </c>
      <c r="BI29" s="218" t="str">
        <f t="array" ref="BI29">INDEX('UPTD PPA KabKota'!R$5:R$513,MATCH($D29,'UPTD PPA KabKota'!$C$5:$C$513,FALSE))</f>
        <v>Tidak Ada</v>
      </c>
      <c r="BJ29" s="218" t="str">
        <f t="array" ref="BJ29">INDEX('UPTD PPA KabKota'!S$5:S$513,MATCH($D29,'UPTD PPA KabKota'!$C$5:$C$513,FALSE))</f>
        <v>Tidak Ada</v>
      </c>
      <c r="BK29" s="218" t="str">
        <f t="array" ref="BK29">INDEX('UPTD PPA KabKota'!T$5:T$513,MATCH($D29,'UPTD PPA KabKota'!$C$5:$C$513,FALSE))</f>
        <v>Tidak Ada</v>
      </c>
      <c r="BL29" s="218" t="str">
        <f t="array" ref="BL29">INDEX('UPTD PPA KabKota'!U$5:U$513,MATCH($D29,'UPTD PPA KabKota'!$C$5:$C$513,FALSE))</f>
        <v>Tidak Ada</v>
      </c>
      <c r="BM29" s="218" t="str">
        <f t="array" ref="BM29">INDEX('UPTD PPA KabKota'!V$5:V$513,MATCH($D29,'UPTD PPA KabKota'!$C$5:$C$513,FALSE))</f>
        <v>Ada</v>
      </c>
      <c r="BN29" s="218" t="str">
        <f t="array" ref="BN29">INDEX('UPTD PPA KabKota'!W$5:W$513,MATCH($D29,'UPTD PPA KabKota'!$C$5:$C$513,FALSE))</f>
        <v>Tidak Ada</v>
      </c>
      <c r="BO29" s="218" t="str">
        <f t="array" ref="BO29">INDEX('UPTD PPA KabKota'!X$5:X$513,MATCH($D29,'UPTD PPA KabKota'!$C$5:$C$513,FALSE))</f>
        <v>Tidak Ada</v>
      </c>
      <c r="BP29" s="218" t="str">
        <f t="array" ref="BP29">INDEX('UPTD PPA KabKota'!Y$5:Y$513,MATCH($D29,'UPTD PPA KabKota'!$C$5:$C$513,FALSE))</f>
        <v>Tidak Ada</v>
      </c>
      <c r="BQ29" s="218" t="str">
        <f t="array" ref="BQ29">INDEX('UPTD PPA KabKota'!Z$5:Z$513,MATCH($D29,'UPTD PPA KabKota'!$C$5:$C$513,FALSE))</f>
        <v>Tidak Ada</v>
      </c>
      <c r="BR29" s="218" t="str">
        <f t="array" ref="BR29">INDEX('UPTD PPA KabKota'!AA$5:AA$513,MATCH($D29,'UPTD PPA KabKota'!$C$5:$C$513,FALSE))</f>
        <v>Tidak Ada</v>
      </c>
      <c r="BS29" s="218" t="str">
        <f t="array" ref="BS29">INDEX('UPTD PPA KabKota'!AB$5:AB$513,MATCH($D29,'UPTD PPA KabKota'!$C$5:$C$513,FALSE))</f>
        <v>Tidak Ada</v>
      </c>
      <c r="BT29" s="218" t="str">
        <f t="array" ref="BT29">INDEX('UPTD PPA KabKota'!AC$5:AC$513,MATCH($D29,'UPTD PPA KabKota'!$C$5:$C$513,FALSE))</f>
        <v>Sudah</v>
      </c>
      <c r="BU29" s="218" t="str">
        <f t="array" ref="BU29">INDEX('UPTD PPA KabKota'!AD$5:AD$513,MATCH($D29,'UPTD PPA KabKota'!$C$5:$C$513,FALSE))</f>
        <v>Sudah</v>
      </c>
      <c r="BV29" s="218" t="str">
        <f t="array" ref="BV29">INDEX('UPTD PPA KabKota'!AE$5:AE$513,MATCH($D29,'UPTD PPA KabKota'!$C$5:$C$513,FALSE))</f>
        <v>sudah</v>
      </c>
      <c r="BW29" s="218" t="str">
        <f t="array" ref="BW29">INDEX('UPTD PPA KabKota'!AF$5:AF$513,MATCH($D29,'UPTD PPA KabKota'!$C$5:$C$513,FALSE))</f>
        <v>sudah</v>
      </c>
      <c r="BX29" s="218" t="str">
        <f t="array" ref="BX29">INDEX('UPTD PPA KabKota'!AG$5:AG$513,MATCH($D29,'UPTD PPA KabKota'!$C$5:$C$513,FALSE))</f>
        <v>sudah</v>
      </c>
      <c r="BY29" s="218" t="str">
        <f t="array" ref="BY29">INDEX('UPTD PPA KabKota'!AH$5:AH$513,MATCH($D29,'UPTD PPA KabKota'!$C$5:$C$513,FALSE))</f>
        <v>Sudah</v>
      </c>
      <c r="BZ29" s="218" t="str">
        <f t="array" ref="BZ29">INDEX('UPTD PPA KabKota'!AI$5:AI$513,MATCH($D29,'UPTD PPA KabKota'!$C$5:$C$513,FALSE))</f>
        <v>Sudah</v>
      </c>
      <c r="CA29" s="218" t="str">
        <f t="array" ref="CA29">INDEX('UPTD PPA KabKota'!AJ$5:AJ$513,MATCH($D29,'UPTD PPA KabKota'!$C$5:$C$513,FALSE))</f>
        <v>Sudah</v>
      </c>
      <c r="CB29" s="218" t="str">
        <f t="array" ref="CB29">INDEX('UPTD PPA KabKota'!AK$5:AK$513,MATCH($D29,'UPTD PPA KabKota'!$C$5:$C$513,FALSE))</f>
        <v>Belum</v>
      </c>
      <c r="CC29" s="218" t="str">
        <f t="array" ref="CC29">INDEX('UPTD PPA KabKota'!AL$5:AL$513,MATCH($D29,'UPTD PPA KabKota'!$C$5:$C$513,FALSE))</f>
        <v>Sudah</v>
      </c>
      <c r="CD29" s="218" t="str">
        <f t="array" ref="CD29">INDEX('UPTD PPA KabKota'!AM$5:AM$513,MATCH($D29,'UPTD PPA KabKota'!$C$5:$C$513,FALSE))</f>
        <v>Sudah</v>
      </c>
      <c r="CE29" s="218" t="str">
        <f t="array" ref="CE29">INDEX('UPTD PPA KabKota'!AN$5:AN$513,MATCH($D29,'UPTD PPA KabKota'!$C$5:$C$513,FALSE))</f>
        <v>pengaduan dari masyarakat, penjangkuan korban, pengelolaan Kasus, Jika korban memerlukan pengamanan maka akan diberikan penampungan sementara di rumah aman</v>
      </c>
      <c r="CF29" s="218" t="str">
        <f t="array" ref="CF29">INDEX('UPTD PPA KabKota'!AO$5:AO$513,MATCH($D29,'UPTD PPA KabKota'!$C$5:$C$513,FALSE))</f>
        <v>15 (2024)</v>
      </c>
      <c r="CG29" s="218" t="str">
        <f t="array" ref="CG29">INDEX('UPTD PPA KabKota'!AP$5:AP$513,MATCH($D29,'UPTD PPA KabKota'!$C$5:$C$513,FALSE))</f>
        <v>Kekerasan Terhadap Anak</v>
      </c>
      <c r="CH29" s="218" t="str">
        <f t="array" ref="CH29">INDEX('UPTD PPA KabKota'!AQ$5:AQ$513,MATCH($D29,'UPTD PPA KabKota'!$C$5:$C$513,FALSE))</f>
        <v/>
      </c>
      <c r="CI29" s="218" t="str">
        <f t="array" ref="CI29">INDEX('UPTD PPA KabKota'!AR$5:AR$513,MATCH($D29,'UPTD PPA KabKota'!$C$5:$C$513,FALSE))</f>
        <v/>
      </c>
      <c r="CJ29" s="218" t="str">
        <f t="array" ref="CJ29">INDEX('UPTD PPA KabKota'!AS$5:AS$513,MATCH($D29,'UPTD PPA KabKota'!$C$5:$C$513,FALSE))</f>
        <v/>
      </c>
      <c r="CK29" s="218" t="str">
        <f t="array" ref="CK29">INDEX('UPTD PPA KabKota'!AT$5:AT$513,MATCH($D29,'UPTD PPA KabKota'!$C$5:$C$513,FALSE))</f>
        <v/>
      </c>
      <c r="CL29" s="218" t="str">
        <f t="array" ref="CL29">INDEX('UPTD PPA KabKota'!AU$5:AU$513,MATCH($D29,'UPTD PPA KabKota'!$C$5:$C$513,FALSE))</f>
        <v/>
      </c>
      <c r="CM29" s="218" t="str">
        <f t="array" ref="CM29">INDEX('UPTD PPA KabKota'!AV$5:AV$513,MATCH($D29,'UPTD PPA KabKota'!$C$5:$C$513,FALSE))</f>
        <v/>
      </c>
      <c r="CN29" s="218" t="str">
        <f t="array" ref="CN29">INDEX('UPTD PPA KabKota'!AW$5:AW$513,MATCH($D29,'UPTD PPA KabKota'!$C$5:$C$513,FALSE))</f>
        <v/>
      </c>
      <c r="CO29" s="218" t="str">
        <f t="array" ref="CO29">INDEX('UPTD PPA KabKota'!AX$5:AX$513,MATCH($D29,'UPTD PPA KabKota'!$C$5:$C$513,FALSE))</f>
        <v/>
      </c>
      <c r="CP29" s="218" t="str">
        <f t="array" ref="CP29">INDEX('UPTD PPA KabKota'!AY$5:AY$513,MATCH($D29,'UPTD PPA KabKota'!$C$5:$C$513,FALSE))</f>
        <v>v</v>
      </c>
      <c r="CQ29" s="209" t="str">
        <f>IFERROR(__xludf.DUMMYFUNCTION("IF(ISBLANK($K29),"""",IF(REGEXMATCH($K29,""Peraturan""),""Ada"",IF(REGEXMATCH($K29,""Rekomendasi""),""Tidak Ada"", $K29)))
"),"Ada")</f>
        <v>Ada</v>
      </c>
      <c r="CR29" s="209" t="str">
        <f t="array" ref="CR29">index('UPTD PPA KabKota'!$BI$5:$BI$513,match($D29,'UPTD PPA KabKota'!$C$5:$C$513,false))</f>
        <v>Ada</v>
      </c>
      <c r="CS29" s="314" t="str">
        <f t="shared" si="4"/>
        <v>Ada</v>
      </c>
    </row>
    <row r="30">
      <c r="A30" s="310">
        <v>28.0</v>
      </c>
      <c r="B30" s="310">
        <v>3.0</v>
      </c>
      <c r="C30" s="311" t="s">
        <v>4723</v>
      </c>
      <c r="D30" s="312" t="s">
        <v>915</v>
      </c>
      <c r="E30" s="315">
        <v>45748.0</v>
      </c>
      <c r="F30" s="218" t="str">
        <f t="array" ref="F30">INDEX('Ortala-KabKota'!F$2:F$415,MATCH($D30,'Ortala-KabKota'!$E$2:$E$415,FALSE))</f>
        <v/>
      </c>
      <c r="G30" s="218" t="str">
        <f t="array" ref="G30">INDEX('Ortala-KabKota'!G$2:G$415,MATCH($D30,'Ortala-KabKota'!$E$2:$E$415,FALSE))</f>
        <v/>
      </c>
      <c r="H30" s="218" t="str">
        <f t="array" ref="H30">INDEX('Ortala-KabKota'!H$2:H$415,MATCH($D30,'Ortala-KabKota'!$E$2:$E$415,FALSE))</f>
        <v/>
      </c>
      <c r="I30" s="218" t="str">
        <f t="array" ref="I30">INDEX('Ortala-KabKota'!I$2:I$415,MATCH($D30,'Ortala-KabKota'!$E$2:$E$415,FALSE))</f>
        <v/>
      </c>
      <c r="J30" s="218" t="str">
        <f t="array" ref="J30">INDEX('Ortala-KabKota'!J$2:J$415,MATCH($D30,'Ortala-KabKota'!$E$2:$E$415,FALSE))</f>
        <v/>
      </c>
      <c r="K30" s="218" t="str">
        <f t="array" ref="K30">INDEX('Ortala-KabKota'!K$2:K$415,MATCH($D30,'Ortala-KabKota'!$E$2:$E$415,FALSE))</f>
        <v>Peraturan Bupati Tapanuli Selatan Nomor 18 Tahn 2023</v>
      </c>
      <c r="L30" s="218">
        <f t="array" ref="L30">INDEX('Ortala-KabKota'!L$2:L$415,MATCH($D30,'Ortala-KabKota'!$E$2:$E$415,FALSE))</f>
        <v>2023</v>
      </c>
      <c r="M30" s="218" t="str">
        <f t="array" ref="M30">INDEX('Ortala-KabKota'!M$2:M$415,MATCH($D30,'Ortala-KabKota'!$E$2:$E$415,FALSE))</f>
        <v>A</v>
      </c>
      <c r="N30" s="218" t="str">
        <f t="array" ref="N30">INDEX('Ortala-KabKota'!N$2:N$415,MATCH($D30,'Ortala-KabKota'!$E$2:$E$415,FALSE))</f>
        <v/>
      </c>
      <c r="O30" s="218" t="str">
        <f t="array" ref="O30">INDEX('Ortala-KabKota'!O$2:O$415,MATCH($D30,'Ortala-KabKota'!$E$2:$E$415,FALSE))</f>
        <v/>
      </c>
      <c r="P30" s="218" t="str">
        <f t="array" ref="P30">INDEX('Ortala-KabKota'!P$2:P$415,MATCH($D30,'Ortala-KabKota'!$E$2:$E$415,FALSE))</f>
        <v/>
      </c>
      <c r="Q30" s="218" t="str">
        <f t="array" ref="Q30">INDEX('Ortala-KabKota'!Q$2:Q$415,MATCH($D30,'Ortala-KabKota'!$E$2:$E$415,FALSE))</f>
        <v/>
      </c>
      <c r="R30" s="218" t="str">
        <f t="array" ref="R30">INDEX('Ortala-KabKota'!R$2:R$415,MATCH($D30,'Ortala-KabKota'!$E$2:$E$415,FALSE))</f>
        <v/>
      </c>
      <c r="S30" s="218" t="str">
        <f t="array" ref="S30">INDEX('Ortala-KabKota'!S$2:S$415,MATCH($D30,'Ortala-KabKota'!$E$2:$E$415,FALSE))</f>
        <v/>
      </c>
      <c r="T30" s="218" t="str">
        <f t="array" ref="T30">INDEX('Ortala-KabKota'!T$2:T$415,MATCH($D30,'Ortala-KabKota'!$E$2:$E$415,FALSE))</f>
        <v/>
      </c>
      <c r="U30" s="218" t="str">
        <f t="array" ref="U30">INDEX('Ortala-KabKota'!U$2:U$415,MATCH($D30,'Ortala-KabKota'!$E$2:$E$415,FALSE))</f>
        <v/>
      </c>
      <c r="V30" s="218" t="str">
        <f t="array" ref="V30">INDEX('Ortala-KabKota'!V$2:V$415,MATCH($D30,'Ortala-KabKota'!$E$2:$E$415,FALSE))</f>
        <v/>
      </c>
      <c r="W30" s="218" t="str">
        <f t="array" ref="W30">INDEX('Ortala-KabKota'!W$2:W$415,MATCH($D30,'Ortala-KabKota'!$E$2:$E$415,FALSE))</f>
        <v/>
      </c>
      <c r="X30" s="218" t="str">
        <f t="array" ref="X30">INDEX('Ortala-KabKota'!X$2:X$415,MATCH($D30,'Ortala-KabKota'!$E$2:$E$415,FALSE))</f>
        <v/>
      </c>
      <c r="Y30" s="218" t="str">
        <f t="array" ref="Y30">INDEX('Ortala-KabKota'!Y$2:Y$415,MATCH($D30,'Ortala-KabKota'!$E$2:$E$415,FALSE))</f>
        <v/>
      </c>
      <c r="Z30" s="218" t="str">
        <f t="array" ref="Z30">INDEX('Ortala-KabKota'!Z$2:Z$415,MATCH($D30,'Ortala-KabKota'!$E$2:$E$415,FALSE))</f>
        <v/>
      </c>
      <c r="AA30" s="218" t="str">
        <f t="array" ref="AA30">INDEX('Ortala-KabKota'!AA$2:AA$415,MATCH($D30,'Ortala-KabKota'!$E$2:$E$415,FALSE))</f>
        <v/>
      </c>
      <c r="AB30" s="218" t="str">
        <f t="array" ref="AB30">INDEX('Ortala-KabKota'!AB$2:AB$415,MATCH($D30,'Ortala-KabKota'!$E$2:$E$415,FALSE))</f>
        <v/>
      </c>
      <c r="AC30" s="218" t="str">
        <f t="array" ref="AC30">INDEX('Ortala-KabKota'!AC$2:AC$415,MATCH($D30,'Ortala-KabKota'!$E$2:$E$415,FALSE))</f>
        <v/>
      </c>
      <c r="AD30" s="218" t="str">
        <f t="array" ref="AD30">INDEX('Ortala-KabKota'!AD$2:AD$415,MATCH($D30,'Ortala-KabKota'!$E$2:$E$415,FALSE))</f>
        <v/>
      </c>
      <c r="AE30" s="218" t="str">
        <f t="array" ref="AE30">INDEX('Ortala-KabKota'!AE$2:AE$415,MATCH($D30,'Ortala-KabKota'!$E$2:$E$415,FALSE))</f>
        <v/>
      </c>
      <c r="AF30" s="218" t="str">
        <f t="array" ref="AF30">INDEX('Ortala-KabKota'!AF$2:AF$415,MATCH($D30,'Ortala-KabKota'!$E$2:$E$415,FALSE))</f>
        <v/>
      </c>
      <c r="AG30" s="218" t="str">
        <f t="array" ref="AG30">INDEX('Ortala-KabKota'!AG$2:AG$415,MATCH($D30,'Ortala-KabKota'!$E$2:$E$415,FALSE))</f>
        <v/>
      </c>
      <c r="AH30" s="218" t="str">
        <f t="array" ref="AH30">INDEX('Ortala-KabKota'!AH$2:AH$415,MATCH($D30,'Ortala-KabKota'!$E$2:$E$415,FALSE))</f>
        <v/>
      </c>
      <c r="AI30" s="218" t="str">
        <f t="array" ref="AI30">INDEX('Ortala-KabKota'!AI$2:AI$415,MATCH($D30,'Ortala-KabKota'!$E$2:$E$415,FALSE))</f>
        <v/>
      </c>
      <c r="AJ30" s="218" t="str">
        <f t="array" ref="AJ30">INDEX('Ortala-KabKota'!AJ$2:AJ$415,MATCH($D30,'Ortala-KabKota'!$E$2:$E$415,FALSE))</f>
        <v/>
      </c>
      <c r="AK30" s="218" t="str">
        <f t="array" ref="AK30">INDEX('Ortala-KabKota'!AK$2:AK$415,MATCH($D30,'Ortala-KabKota'!$E$2:$E$415,FALSE))</f>
        <v/>
      </c>
      <c r="AL30" s="218" t="str">
        <f t="array" ref="AL30">INDEX('Ortala-KabKota'!AL$2:AL$415,MATCH($D30,'Ortala-KabKota'!$E$2:$E$415,FALSE))</f>
        <v/>
      </c>
      <c r="AM30" s="218" t="str">
        <f t="array" ref="AM30">INDEX('Ortala-KabKota'!AM$2:AM$415,MATCH($D30,'Ortala-KabKota'!$E$2:$E$415,FALSE))</f>
        <v/>
      </c>
      <c r="AN30" s="218" t="str">
        <f t="array" ref="AN30">INDEX('Ortala-KabKota'!AN$2:AN$415,MATCH($D30,'Ortala-KabKota'!$E$2:$E$415,FALSE))</f>
        <v/>
      </c>
      <c r="AO30" s="218" t="str">
        <f t="array" ref="AO30">INDEX('Ortala-KabKota'!AO$2:AO$415,MATCH($D30,'Ortala-KabKota'!$E$2:$E$415,FALSE))</f>
        <v/>
      </c>
      <c r="AP30" s="218" t="str">
        <f t="array" ref="AP30">INDEX('Ortala-KabKota'!AP$2:AP$415,MATCH($D30,'Ortala-KabKota'!$E$2:$E$415,FALSE))</f>
        <v/>
      </c>
      <c r="AQ30" s="218" t="str">
        <f t="array" ref="AQ30">INDEX('Ortala-KabKota'!AQ$2:AQ$415,MATCH($D30,'Ortala-KabKota'!$E$2:$E$415,FALSE))</f>
        <v/>
      </c>
      <c r="AR30" s="218" t="str">
        <f t="array" ref="AR30">INDEX('Ortala-KabKota'!AR$2:AR$415,MATCH($D30,'Ortala-KabKota'!$E$2:$E$415,FALSE))</f>
        <v/>
      </c>
      <c r="AS30" s="218" t="str">
        <f t="array" ref="AS30">INDEX('Ortala-KabKota'!AS$2:AS$415,MATCH($D30,'Ortala-KabKota'!$E$2:$E$415,FALSE))</f>
        <v/>
      </c>
      <c r="AT30" s="218" t="str">
        <f t="array" ref="AT30">INDEX('Ortala-KabKota'!AT$2:AT$415,MATCH($D30,'Ortala-KabKota'!$E$2:$E$415,FALSE))</f>
        <v/>
      </c>
      <c r="AU30" s="218" t="str">
        <f t="array" ref="AU30">INDEX('UPTD PPA KabKota'!D$5:D$513,MATCH($D30,'UPTD PPA KabKota'!$C$5:$C$513,FALSE))</f>
        <v>Siti Saleha Lubis, AMd. Gz/ 0853 6196 4851</v>
      </c>
      <c r="AV30" s="218" t="str">
        <f t="array" ref="AV30">INDEX('UPTD PPA KabKota'!E$5:E$513,MATCH($D30,'UPTD PPA KabKota'!$C$5:$C$513,FALSE))</f>
        <v>Jalan Kenanga No. 74, Kode Pos 22725 Kota Padangsidimpuan EX. Kantor Bupati Tapanuli Selatan</v>
      </c>
      <c r="AW30" s="218" t="str">
        <f t="array" ref="AW30">INDEX('UPTD PPA KabKota'!F$5:F$513,MATCH($D30,'UPTD PPA KabKota'!$C$5:$C$513,FALSE))</f>
        <v>082273166759</v>
      </c>
      <c r="AX30" s="218" t="str">
        <f t="array" ref="AX30">INDEX('UPTD PPA KabKota'!G$5:G$513,MATCH($D30,'UPTD PPA KabKota'!$C$5:$C$513,FALSE))</f>
        <v>082273166759</v>
      </c>
      <c r="AY30" s="218" t="str">
        <f t="array" ref="AY30">INDEX('UPTD PPA KabKota'!H$5:H$513,MATCH($D30,'UPTD PPA KabKota'!$C$5:$C$513,FALSE))</f>
        <v>UPTD PPA</v>
      </c>
      <c r="AZ30" s="218" t="str">
        <f t="array" ref="AZ30">INDEX('UPTD PPA KabKota'!I$5:I$513,MATCH($D30,'UPTD PPA KabKota'!$C$5:$C$513,FALSE))</f>
        <v>Peraturan Bupati Tapanuli Selatan Nomor 18 Tahun 2023</v>
      </c>
      <c r="BA30" s="218">
        <f t="array" ref="BA30">INDEX('UPTD PPA KabKota'!J$5:J$513,MATCH($D30,'UPTD PPA KabKota'!$C$5:$C$513,FALSE))</f>
        <v>2023</v>
      </c>
      <c r="BB30" s="218" t="str">
        <f t="array" ref="BB30">INDEX('UPTD PPA KabKota'!K$5:K$513,MATCH($D30,'UPTD PPA KabKota'!$C$5:$C$513,FALSE))</f>
        <v>A</v>
      </c>
      <c r="BC30" s="218" t="str">
        <f t="array" ref="BC30">INDEX('UPTD PPA KabKota'!L$5:L$513,MATCH($D30,'UPTD PPA KabKota'!$C$5:$C$513,FALSE))</f>
        <v>Siti Saleha Lubis, AMd. Gz/ 0853 6196 4851</v>
      </c>
      <c r="BD30" s="316" t="str">
        <f t="array" ref="BD30">INDEX('UPTD PPA KabKota'!M$5:M$513,MATCH($D30,'UPTD PPA KabKota'!$C$5:$C$513,FALSE))</f>
        <v>uptdppakabtapanuliselatan@gmail.com</v>
      </c>
      <c r="BE30" s="218" t="str">
        <f t="array" ref="BE30">INDEX('UPTD PPA KabKota'!N$5:N$513,MATCH($D30,'UPTD PPA KabKota'!$C$5:$C$513,FALSE))</f>
        <v>1. Kepala UPTD
2. Kepala Subbagian Tata Usaha
3. Kelompok Jabatan Fungsional
4. Administrasi Umum
5. Pengemudi
6. Penjaga Keamanan
7. Psikolog
8. Penjaga Asrama
9. Mediator</v>
      </c>
      <c r="BF30" s="218" t="str">
        <f t="array" ref="BF30">INDEX('UPTD PPA KabKota'!O$5:O$513,MATCH($D30,'UPTD PPA KabKota'!$C$5:$C$513,FALSE))</f>
        <v>MANDIRI</v>
      </c>
      <c r="BG30" s="218" t="str">
        <f t="array" ref="BG30">INDEX('UPTD PPA KabKota'!P$5:P$513,MATCH($D30,'UPTD PPA KabKota'!$C$5:$C$513,FALSE))</f>
        <v>TIDAK PUNYA</v>
      </c>
      <c r="BH30" s="218" t="str">
        <f t="array" ref="BH30">INDEX('UPTD PPA KabKota'!Q$5:Q$513,MATCH($D30,'UPTD PPA KabKota'!$C$5:$C$513,FALSE))</f>
        <v>Pemerintah Daerah</v>
      </c>
      <c r="BI30" s="218" t="str">
        <f t="array" ref="BI30">INDEX('UPTD PPA KabKota'!R$5:R$513,MATCH($D30,'UPTD PPA KabKota'!$C$5:$C$513,FALSE))</f>
        <v>TIDAK ADA</v>
      </c>
      <c r="BJ30" s="218" t="str">
        <f t="array" ref="BJ30">INDEX('UPTD PPA KabKota'!S$5:S$513,MATCH($D30,'UPTD PPA KabKota'!$C$5:$C$513,FALSE))</f>
        <v>Ada</v>
      </c>
      <c r="BK30" s="218" t="str">
        <f t="array" ref="BK30">INDEX('UPTD PPA KabKota'!T$5:T$513,MATCH($D30,'UPTD PPA KabKota'!$C$5:$C$513,FALSE))</f>
        <v>Ada</v>
      </c>
      <c r="BL30" s="218" t="str">
        <f t="array" ref="BL30">INDEX('UPTD PPA KabKota'!U$5:U$513,MATCH($D30,'UPTD PPA KabKota'!$C$5:$C$513,FALSE))</f>
        <v>Tidak Ada</v>
      </c>
      <c r="BM30" s="218" t="str">
        <f t="array" ref="BM30">INDEX('UPTD PPA KabKota'!V$5:V$513,MATCH($D30,'UPTD PPA KabKota'!$C$5:$C$513,FALSE))</f>
        <v>Tidak Ada</v>
      </c>
      <c r="BN30" s="218" t="str">
        <f t="array" ref="BN30">INDEX('UPTD PPA KabKota'!W$5:W$513,MATCH($D30,'UPTD PPA KabKota'!$C$5:$C$513,FALSE))</f>
        <v>Tidak Ada</v>
      </c>
      <c r="BO30" s="218" t="str">
        <f t="array" ref="BO30">INDEX('UPTD PPA KabKota'!X$5:X$513,MATCH($D30,'UPTD PPA KabKota'!$C$5:$C$513,FALSE))</f>
        <v>Ada</v>
      </c>
      <c r="BP30" s="218" t="str">
        <f t="array" ref="BP30">INDEX('UPTD PPA KabKota'!Y$5:Y$513,MATCH($D30,'UPTD PPA KabKota'!$C$5:$C$513,FALSE))</f>
        <v>Ada</v>
      </c>
      <c r="BQ30" s="218" t="str">
        <f t="array" ref="BQ30">INDEX('UPTD PPA KabKota'!Z$5:Z$513,MATCH($D30,'UPTD PPA KabKota'!$C$5:$C$513,FALSE))</f>
        <v>Ada</v>
      </c>
      <c r="BR30" s="218" t="str">
        <f t="array" ref="BR30">INDEX('UPTD PPA KabKota'!AA$5:AA$513,MATCH($D30,'UPTD PPA KabKota'!$C$5:$C$513,FALSE))</f>
        <v>Tidak Ada</v>
      </c>
      <c r="BS30" s="218" t="str">
        <f t="array" ref="BS30">INDEX('UPTD PPA KabKota'!AB$5:AB$513,MATCH($D30,'UPTD PPA KabKota'!$C$5:$C$513,FALSE))</f>
        <v>Tidak Ada</v>
      </c>
      <c r="BT30" s="218" t="str">
        <f t="array" ref="BT30">INDEX('UPTD PPA KabKota'!AC$5:AC$513,MATCH($D30,'UPTD PPA KabKota'!$C$5:$C$513,FALSE))</f>
        <v>Sudah</v>
      </c>
      <c r="BU30" s="218" t="str">
        <f t="array" ref="BU30">INDEX('UPTD PPA KabKota'!AD$5:AD$513,MATCH($D30,'UPTD PPA KabKota'!$C$5:$C$513,FALSE))</f>
        <v>Sudah</v>
      </c>
      <c r="BV30" s="218" t="str">
        <f t="array" ref="BV30">INDEX('UPTD PPA KabKota'!AE$5:AE$513,MATCH($D30,'UPTD PPA KabKota'!$C$5:$C$513,FALSE))</f>
        <v>Belum</v>
      </c>
      <c r="BW30" s="218" t="str">
        <f t="array" ref="BW30">INDEX('UPTD PPA KabKota'!AF$5:AF$513,MATCH($D30,'UPTD PPA KabKota'!$C$5:$C$513,FALSE))</f>
        <v>Sudah</v>
      </c>
      <c r="BX30" s="218" t="str">
        <f t="array" ref="BX30">INDEX('UPTD PPA KabKota'!AG$5:AG$513,MATCH($D30,'UPTD PPA KabKota'!$C$5:$C$513,FALSE))</f>
        <v>Belum</v>
      </c>
      <c r="BY30" s="218" t="str">
        <f t="array" ref="BY30">INDEX('UPTD PPA KabKota'!AH$5:AH$513,MATCH($D30,'UPTD PPA KabKota'!$C$5:$C$513,FALSE))</f>
        <v>Sudah</v>
      </c>
      <c r="BZ30" s="218" t="str">
        <f t="array" ref="BZ30">INDEX('UPTD PPA KabKota'!AI$5:AI$513,MATCH($D30,'UPTD PPA KabKota'!$C$5:$C$513,FALSE))</f>
        <v>Belum</v>
      </c>
      <c r="CA30" s="218" t="str">
        <f t="array" ref="CA30">INDEX('UPTD PPA KabKota'!AJ$5:AJ$513,MATCH($D30,'UPTD PPA KabKota'!$C$5:$C$513,FALSE))</f>
        <v>Belum</v>
      </c>
      <c r="CB30" s="218" t="str">
        <f t="array" ref="CB30">INDEX('UPTD PPA KabKota'!AK$5:AK$513,MATCH($D30,'UPTD PPA KabKota'!$C$5:$C$513,FALSE))</f>
        <v>Belum</v>
      </c>
      <c r="CC30" s="218" t="str">
        <f t="array" ref="CC30">INDEX('UPTD PPA KabKota'!AL$5:AL$513,MATCH($D30,'UPTD PPA KabKota'!$C$5:$C$513,FALSE))</f>
        <v>Sudah</v>
      </c>
      <c r="CD30" s="218" t="str">
        <f t="array" ref="CD30">INDEX('UPTD PPA KabKota'!AM$5:AM$513,MATCH($D30,'UPTD PPA KabKota'!$C$5:$C$513,FALSE))</f>
        <v>Sudah</v>
      </c>
      <c r="CE30" s="218" t="str">
        <f t="array" ref="CE30">INDEX('UPTD PPA KabKota'!AN$5:AN$513,MATCH($D30,'UPTD PPA KabKota'!$C$5:$C$513,FALSE))</f>
        <v>pengaduan dari masyarakat, penjangkuan korban, pengelolaan Kasus, pendampingan korban untuk pemeriksaan visum, pemeriksaan oleh psikolog, bantuan Hukum, pemberian bantuan transport kepada korban dan pendamping.</v>
      </c>
      <c r="CF30" s="218" t="str">
        <f t="array" ref="CF30">INDEX('UPTD PPA KabKota'!AO$5:AO$513,MATCH($D30,'UPTD PPA KabKota'!$C$5:$C$513,FALSE))</f>
        <v>43 (2024)</v>
      </c>
      <c r="CG30" s="218" t="str">
        <f t="array" ref="CG30">INDEX('UPTD PPA KabKota'!AP$5:AP$513,MATCH($D30,'UPTD PPA KabKota'!$C$5:$C$513,FALSE))</f>
        <v>Pencabulan Terhadap Anak</v>
      </c>
      <c r="CH30" s="218" t="str">
        <f t="array" ref="CH30">INDEX('UPTD PPA KabKota'!AQ$5:AQ$513,MATCH($D30,'UPTD PPA KabKota'!$C$5:$C$513,FALSE))</f>
        <v/>
      </c>
      <c r="CI30" s="218" t="str">
        <f t="array" ref="CI30">INDEX('UPTD PPA KabKota'!AR$5:AR$513,MATCH($D30,'UPTD PPA KabKota'!$C$5:$C$513,FALSE))</f>
        <v/>
      </c>
      <c r="CJ30" s="218" t="str">
        <f t="array" ref="CJ30">INDEX('UPTD PPA KabKota'!AS$5:AS$513,MATCH($D30,'UPTD PPA KabKota'!$C$5:$C$513,FALSE))</f>
        <v/>
      </c>
      <c r="CK30" s="218" t="str">
        <f t="array" ref="CK30">INDEX('UPTD PPA KabKota'!AT$5:AT$513,MATCH($D30,'UPTD PPA KabKota'!$C$5:$C$513,FALSE))</f>
        <v/>
      </c>
      <c r="CL30" s="218" t="str">
        <f t="array" ref="CL30">INDEX('UPTD PPA KabKota'!AU$5:AU$513,MATCH($D30,'UPTD PPA KabKota'!$C$5:$C$513,FALSE))</f>
        <v/>
      </c>
      <c r="CM30" s="218" t="str">
        <f t="array" ref="CM30">INDEX('UPTD PPA KabKota'!AV$5:AV$513,MATCH($D30,'UPTD PPA KabKota'!$C$5:$C$513,FALSE))</f>
        <v/>
      </c>
      <c r="CN30" s="218" t="str">
        <f t="array" ref="CN30">INDEX('UPTD PPA KabKota'!AW$5:AW$513,MATCH($D30,'UPTD PPA KabKota'!$C$5:$C$513,FALSE))</f>
        <v/>
      </c>
      <c r="CO30" s="218" t="str">
        <f t="array" ref="CO30">INDEX('UPTD PPA KabKota'!AX$5:AX$513,MATCH($D30,'UPTD PPA KabKota'!$C$5:$C$513,FALSE))</f>
        <v>v</v>
      </c>
      <c r="CP30" s="218" t="str">
        <f t="array" ref="CP30">INDEX('UPTD PPA KabKota'!AY$5:AY$513,MATCH($D30,'UPTD PPA KabKota'!$C$5:$C$513,FALSE))</f>
        <v/>
      </c>
      <c r="CQ30" s="209" t="str">
        <f>IFERROR(__xludf.DUMMYFUNCTION("IF(ISBLANK($K30),"""",IF(REGEXMATCH($K30,""Peraturan""),""Ada"",IF(REGEXMATCH($K30,""Rekomendasi""),""Tidak Ada"", $K30)))
"),"Ada")</f>
        <v>Ada</v>
      </c>
      <c r="CR30" s="209" t="str">
        <f t="array" ref="CR30">index('UPTD PPA KabKota'!$BI$5:$BI$513,match($D30,'UPTD PPA KabKota'!$C$5:$C$513,false))</f>
        <v>Ada</v>
      </c>
      <c r="CS30" s="314" t="str">
        <f t="shared" si="4"/>
        <v>Ada</v>
      </c>
    </row>
    <row r="31">
      <c r="A31" s="310">
        <v>29.0</v>
      </c>
      <c r="B31" s="310">
        <v>4.0</v>
      </c>
      <c r="C31" s="311" t="s">
        <v>4723</v>
      </c>
      <c r="D31" s="312" t="s">
        <v>1013</v>
      </c>
      <c r="E31" s="313"/>
      <c r="F31" s="218" t="str">
        <f t="array" ref="F31">INDEX('Ortala-KabKota'!F$2:F$415,MATCH($D31,'Ortala-KabKota'!$E$2:$E$415,FALSE))</f>
        <v>#N/A</v>
      </c>
      <c r="G31" s="218" t="str">
        <f t="array" ref="G31">INDEX('Ortala-KabKota'!G$2:G$415,MATCH($D31,'Ortala-KabKota'!$E$2:$E$415,FALSE))</f>
        <v>#N/A</v>
      </c>
      <c r="H31" s="218" t="str">
        <f t="array" ref="H31">INDEX('Ortala-KabKota'!H$2:H$415,MATCH($D31,'Ortala-KabKota'!$E$2:$E$415,FALSE))</f>
        <v>#N/A</v>
      </c>
      <c r="I31" s="218" t="str">
        <f t="array" ref="I31">INDEX('Ortala-KabKota'!I$2:I$415,MATCH($D31,'Ortala-KabKota'!$E$2:$E$415,FALSE))</f>
        <v>#N/A</v>
      </c>
      <c r="J31" s="218" t="str">
        <f t="array" ref="J31">INDEX('Ortala-KabKota'!J$2:J$415,MATCH($D31,'Ortala-KabKota'!$E$2:$E$415,FALSE))</f>
        <v>#N/A</v>
      </c>
      <c r="K31" s="218" t="str">
        <f t="array" ref="K31">INDEX('Ortala-KabKota'!K$2:K$415,MATCH($D31,'Ortala-KabKota'!$E$2:$E$415,FALSE))</f>
        <v>#N/A</v>
      </c>
      <c r="L31" s="218" t="str">
        <f t="array" ref="L31">INDEX('Ortala-KabKota'!L$2:L$415,MATCH($D31,'Ortala-KabKota'!$E$2:$E$415,FALSE))</f>
        <v>#N/A</v>
      </c>
      <c r="M31" s="218" t="str">
        <f t="array" ref="M31">INDEX('Ortala-KabKota'!M$2:M$415,MATCH($D31,'Ortala-KabKota'!$E$2:$E$415,FALSE))</f>
        <v>#N/A</v>
      </c>
      <c r="N31" s="218" t="str">
        <f t="array" ref="N31">INDEX('Ortala-KabKota'!N$2:N$415,MATCH($D31,'Ortala-KabKota'!$E$2:$E$415,FALSE))</f>
        <v>#N/A</v>
      </c>
      <c r="O31" s="218" t="str">
        <f t="array" ref="O31">INDEX('Ortala-KabKota'!O$2:O$415,MATCH($D31,'Ortala-KabKota'!$E$2:$E$415,FALSE))</f>
        <v>#N/A</v>
      </c>
      <c r="P31" s="218" t="str">
        <f t="array" ref="P31">INDEX('Ortala-KabKota'!P$2:P$415,MATCH($D31,'Ortala-KabKota'!$E$2:$E$415,FALSE))</f>
        <v>#N/A</v>
      </c>
      <c r="Q31" s="218" t="str">
        <f t="array" ref="Q31">INDEX('Ortala-KabKota'!Q$2:Q$415,MATCH($D31,'Ortala-KabKota'!$E$2:$E$415,FALSE))</f>
        <v>#N/A</v>
      </c>
      <c r="R31" s="218" t="str">
        <f t="array" ref="R31">INDEX('Ortala-KabKota'!R$2:R$415,MATCH($D31,'Ortala-KabKota'!$E$2:$E$415,FALSE))</f>
        <v>#N/A</v>
      </c>
      <c r="S31" s="218" t="str">
        <f t="array" ref="S31">INDEX('Ortala-KabKota'!S$2:S$415,MATCH($D31,'Ortala-KabKota'!$E$2:$E$415,FALSE))</f>
        <v>#N/A</v>
      </c>
      <c r="T31" s="218" t="str">
        <f t="array" ref="T31">INDEX('Ortala-KabKota'!T$2:T$415,MATCH($D31,'Ortala-KabKota'!$E$2:$E$415,FALSE))</f>
        <v>#N/A</v>
      </c>
      <c r="U31" s="218" t="str">
        <f t="array" ref="U31">INDEX('Ortala-KabKota'!U$2:U$415,MATCH($D31,'Ortala-KabKota'!$E$2:$E$415,FALSE))</f>
        <v>#N/A</v>
      </c>
      <c r="V31" s="218" t="str">
        <f t="array" ref="V31">INDEX('Ortala-KabKota'!V$2:V$415,MATCH($D31,'Ortala-KabKota'!$E$2:$E$415,FALSE))</f>
        <v>#N/A</v>
      </c>
      <c r="W31" s="218" t="str">
        <f t="array" ref="W31">INDEX('Ortala-KabKota'!W$2:W$415,MATCH($D31,'Ortala-KabKota'!$E$2:$E$415,FALSE))</f>
        <v>#N/A</v>
      </c>
      <c r="X31" s="218" t="str">
        <f t="array" ref="X31">INDEX('Ortala-KabKota'!X$2:X$415,MATCH($D31,'Ortala-KabKota'!$E$2:$E$415,FALSE))</f>
        <v>#N/A</v>
      </c>
      <c r="Y31" s="218" t="str">
        <f t="array" ref="Y31">INDEX('Ortala-KabKota'!Y$2:Y$415,MATCH($D31,'Ortala-KabKota'!$E$2:$E$415,FALSE))</f>
        <v>#N/A</v>
      </c>
      <c r="Z31" s="218" t="str">
        <f t="array" ref="Z31">INDEX('Ortala-KabKota'!Z$2:Z$415,MATCH($D31,'Ortala-KabKota'!$E$2:$E$415,FALSE))</f>
        <v>#N/A</v>
      </c>
      <c r="AA31" s="218" t="str">
        <f t="array" ref="AA31">INDEX('Ortala-KabKota'!AA$2:AA$415,MATCH($D31,'Ortala-KabKota'!$E$2:$E$415,FALSE))</f>
        <v>#N/A</v>
      </c>
      <c r="AB31" s="218" t="str">
        <f t="array" ref="AB31">INDEX('Ortala-KabKota'!AB$2:AB$415,MATCH($D31,'Ortala-KabKota'!$E$2:$E$415,FALSE))</f>
        <v>#N/A</v>
      </c>
      <c r="AC31" s="218" t="str">
        <f t="array" ref="AC31">INDEX('Ortala-KabKota'!AC$2:AC$415,MATCH($D31,'Ortala-KabKota'!$E$2:$E$415,FALSE))</f>
        <v>#N/A</v>
      </c>
      <c r="AD31" s="218" t="str">
        <f t="array" ref="AD31">INDEX('Ortala-KabKota'!AD$2:AD$415,MATCH($D31,'Ortala-KabKota'!$E$2:$E$415,FALSE))</f>
        <v>#N/A</v>
      </c>
      <c r="AE31" s="218" t="str">
        <f t="array" ref="AE31">INDEX('Ortala-KabKota'!AE$2:AE$415,MATCH($D31,'Ortala-KabKota'!$E$2:$E$415,FALSE))</f>
        <v>#N/A</v>
      </c>
      <c r="AF31" s="218" t="str">
        <f t="array" ref="AF31">INDEX('Ortala-KabKota'!AF$2:AF$415,MATCH($D31,'Ortala-KabKota'!$E$2:$E$415,FALSE))</f>
        <v>#N/A</v>
      </c>
      <c r="AG31" s="218" t="str">
        <f t="array" ref="AG31">INDEX('Ortala-KabKota'!AG$2:AG$415,MATCH($D31,'Ortala-KabKota'!$E$2:$E$415,FALSE))</f>
        <v>#N/A</v>
      </c>
      <c r="AH31" s="218" t="str">
        <f t="array" ref="AH31">INDEX('Ortala-KabKota'!AH$2:AH$415,MATCH($D31,'Ortala-KabKota'!$E$2:$E$415,FALSE))</f>
        <v>#N/A</v>
      </c>
      <c r="AI31" s="218" t="str">
        <f t="array" ref="AI31">INDEX('Ortala-KabKota'!AI$2:AI$415,MATCH($D31,'Ortala-KabKota'!$E$2:$E$415,FALSE))</f>
        <v>#N/A</v>
      </c>
      <c r="AJ31" s="218" t="str">
        <f t="array" ref="AJ31">INDEX('Ortala-KabKota'!AJ$2:AJ$415,MATCH($D31,'Ortala-KabKota'!$E$2:$E$415,FALSE))</f>
        <v>#N/A</v>
      </c>
      <c r="AK31" s="218" t="str">
        <f t="array" ref="AK31">INDEX('Ortala-KabKota'!AK$2:AK$415,MATCH($D31,'Ortala-KabKota'!$E$2:$E$415,FALSE))</f>
        <v>#N/A</v>
      </c>
      <c r="AL31" s="218" t="str">
        <f t="array" ref="AL31">INDEX('Ortala-KabKota'!AL$2:AL$415,MATCH($D31,'Ortala-KabKota'!$E$2:$E$415,FALSE))</f>
        <v>#N/A</v>
      </c>
      <c r="AM31" s="218" t="str">
        <f t="array" ref="AM31">INDEX('Ortala-KabKota'!AM$2:AM$415,MATCH($D31,'Ortala-KabKota'!$E$2:$E$415,FALSE))</f>
        <v>#N/A</v>
      </c>
      <c r="AN31" s="218" t="str">
        <f t="array" ref="AN31">INDEX('Ortala-KabKota'!AN$2:AN$415,MATCH($D31,'Ortala-KabKota'!$E$2:$E$415,FALSE))</f>
        <v>#N/A</v>
      </c>
      <c r="AO31" s="218" t="str">
        <f t="array" ref="AO31">INDEX('Ortala-KabKota'!AO$2:AO$415,MATCH($D31,'Ortala-KabKota'!$E$2:$E$415,FALSE))</f>
        <v>#N/A</v>
      </c>
      <c r="AP31" s="218" t="str">
        <f t="array" ref="AP31">INDEX('Ortala-KabKota'!AP$2:AP$415,MATCH($D31,'Ortala-KabKota'!$E$2:$E$415,FALSE))</f>
        <v>#N/A</v>
      </c>
      <c r="AQ31" s="218" t="str">
        <f t="array" ref="AQ31">INDEX('Ortala-KabKota'!AQ$2:AQ$415,MATCH($D31,'Ortala-KabKota'!$E$2:$E$415,FALSE))</f>
        <v>#N/A</v>
      </c>
      <c r="AR31" s="218" t="str">
        <f t="array" ref="AR31">INDEX('Ortala-KabKota'!AR$2:AR$415,MATCH($D31,'Ortala-KabKota'!$E$2:$E$415,FALSE))</f>
        <v>#N/A</v>
      </c>
      <c r="AS31" s="218" t="str">
        <f t="array" ref="AS31">INDEX('Ortala-KabKota'!AS$2:AS$415,MATCH($D31,'Ortala-KabKota'!$E$2:$E$415,FALSE))</f>
        <v>#N/A</v>
      </c>
      <c r="AT31" s="218" t="str">
        <f t="array" ref="AT31">INDEX('Ortala-KabKota'!AT$2:AT$415,MATCH($D31,'Ortala-KabKota'!$E$2:$E$415,FALSE))</f>
        <v>#N/A</v>
      </c>
      <c r="AU31" s="218" t="str">
        <f t="array" ref="AU31">INDEX('UPTD PPA KabKota'!D$5:D$513,MATCH($D31,'UPTD PPA KabKota'!$C$5:$C$513,FALSE))</f>
        <v/>
      </c>
      <c r="AV31" s="218" t="str">
        <f t="array" ref="AV31">INDEX('UPTD PPA KabKota'!E$5:E$513,MATCH($D31,'UPTD PPA KabKota'!$C$5:$C$513,FALSE))</f>
        <v/>
      </c>
      <c r="AW31" s="218" t="str">
        <f t="array" ref="AW31">INDEX('UPTD PPA KabKota'!F$5:F$513,MATCH($D31,'UPTD PPA KabKota'!$C$5:$C$513,FALSE))</f>
        <v/>
      </c>
      <c r="AX31" s="218" t="str">
        <f t="array" ref="AX31">INDEX('UPTD PPA KabKota'!G$5:G$513,MATCH($D31,'UPTD PPA KabKota'!$C$5:$C$513,FALSE))</f>
        <v/>
      </c>
      <c r="AY31" s="218" t="str">
        <f t="array" ref="AY31">INDEX('UPTD PPA KabKota'!H$5:H$513,MATCH($D31,'UPTD PPA KabKota'!$C$5:$C$513,FALSE))</f>
        <v/>
      </c>
      <c r="AZ31" s="218" t="str">
        <f t="array" ref="AZ31">INDEX('UPTD PPA KabKota'!I$5:I$513,MATCH($D31,'UPTD PPA KabKota'!$C$5:$C$513,FALSE))</f>
        <v>Peraturan Bupati Nomor 16 Tahun 2025</v>
      </c>
      <c r="BA31" s="218">
        <f t="array" ref="BA31">INDEX('UPTD PPA KabKota'!J$5:J$513,MATCH($D31,'UPTD PPA KabKota'!$C$5:$C$513,FALSE))</f>
        <v>2025</v>
      </c>
      <c r="BB31" s="218" t="str">
        <f t="array" ref="BB31">INDEX('UPTD PPA KabKota'!K$5:K$513,MATCH($D31,'UPTD PPA KabKota'!$C$5:$C$513,FALSE))</f>
        <v/>
      </c>
      <c r="BC31" s="218" t="str">
        <f t="array" ref="BC31">INDEX('UPTD PPA KabKota'!L$5:L$513,MATCH($D31,'UPTD PPA KabKota'!$C$5:$C$513,FALSE))</f>
        <v/>
      </c>
      <c r="BD31" s="218" t="str">
        <f t="array" ref="BD31">INDEX('UPTD PPA KabKota'!M$5:M$513,MATCH($D31,'UPTD PPA KabKota'!$C$5:$C$513,FALSE))</f>
        <v/>
      </c>
      <c r="BE31" s="218" t="str">
        <f t="array" ref="BE31">INDEX('UPTD PPA KabKota'!N$5:N$513,MATCH($D31,'UPTD PPA KabKota'!$C$5:$C$513,FALSE))</f>
        <v/>
      </c>
      <c r="BF31" s="218" t="str">
        <f t="array" ref="BF31">INDEX('UPTD PPA KabKota'!O$5:O$513,MATCH($D31,'UPTD PPA KabKota'!$C$5:$C$513,FALSE))</f>
        <v/>
      </c>
      <c r="BG31" s="218" t="str">
        <f t="array" ref="BG31">INDEX('UPTD PPA KabKota'!P$5:P$513,MATCH($D31,'UPTD PPA KabKota'!$C$5:$C$513,FALSE))</f>
        <v/>
      </c>
      <c r="BH31" s="218" t="str">
        <f t="array" ref="BH31">INDEX('UPTD PPA KabKota'!Q$5:Q$513,MATCH($D31,'UPTD PPA KabKota'!$C$5:$C$513,FALSE))</f>
        <v/>
      </c>
      <c r="BI31" s="218" t="str">
        <f t="array" ref="BI31">INDEX('UPTD PPA KabKota'!R$5:R$513,MATCH($D31,'UPTD PPA KabKota'!$C$5:$C$513,FALSE))</f>
        <v/>
      </c>
      <c r="BJ31" s="218" t="str">
        <f t="array" ref="BJ31">INDEX('UPTD PPA KabKota'!S$5:S$513,MATCH($D31,'UPTD PPA KabKota'!$C$5:$C$513,FALSE))</f>
        <v/>
      </c>
      <c r="BK31" s="218" t="str">
        <f t="array" ref="BK31">INDEX('UPTD PPA KabKota'!T$5:T$513,MATCH($D31,'UPTD PPA KabKota'!$C$5:$C$513,FALSE))</f>
        <v/>
      </c>
      <c r="BL31" s="218" t="str">
        <f t="array" ref="BL31">INDEX('UPTD PPA KabKota'!U$5:U$513,MATCH($D31,'UPTD PPA KabKota'!$C$5:$C$513,FALSE))</f>
        <v/>
      </c>
      <c r="BM31" s="218" t="str">
        <f t="array" ref="BM31">INDEX('UPTD PPA KabKota'!V$5:V$513,MATCH($D31,'UPTD PPA KabKota'!$C$5:$C$513,FALSE))</f>
        <v/>
      </c>
      <c r="BN31" s="218" t="str">
        <f t="array" ref="BN31">INDEX('UPTD PPA KabKota'!W$5:W$513,MATCH($D31,'UPTD PPA KabKota'!$C$5:$C$513,FALSE))</f>
        <v/>
      </c>
      <c r="BO31" s="218" t="str">
        <f t="array" ref="BO31">INDEX('UPTD PPA KabKota'!X$5:X$513,MATCH($D31,'UPTD PPA KabKota'!$C$5:$C$513,FALSE))</f>
        <v/>
      </c>
      <c r="BP31" s="218" t="str">
        <f t="array" ref="BP31">INDEX('UPTD PPA KabKota'!Y$5:Y$513,MATCH($D31,'UPTD PPA KabKota'!$C$5:$C$513,FALSE))</f>
        <v/>
      </c>
      <c r="BQ31" s="218" t="str">
        <f t="array" ref="BQ31">INDEX('UPTD PPA KabKota'!Z$5:Z$513,MATCH($D31,'UPTD PPA KabKota'!$C$5:$C$513,FALSE))</f>
        <v/>
      </c>
      <c r="BR31" s="218" t="str">
        <f t="array" ref="BR31">INDEX('UPTD PPA KabKota'!AA$5:AA$513,MATCH($D31,'UPTD PPA KabKota'!$C$5:$C$513,FALSE))</f>
        <v/>
      </c>
      <c r="BS31" s="218" t="str">
        <f t="array" ref="BS31">INDEX('UPTD PPA KabKota'!AB$5:AB$513,MATCH($D31,'UPTD PPA KabKota'!$C$5:$C$513,FALSE))</f>
        <v/>
      </c>
      <c r="BT31" s="218" t="str">
        <f t="array" ref="BT31">INDEX('UPTD PPA KabKota'!AC$5:AC$513,MATCH($D31,'UPTD PPA KabKota'!$C$5:$C$513,FALSE))</f>
        <v/>
      </c>
      <c r="BU31" s="218" t="str">
        <f t="array" ref="BU31">INDEX('UPTD PPA KabKota'!AD$5:AD$513,MATCH($D31,'UPTD PPA KabKota'!$C$5:$C$513,FALSE))</f>
        <v/>
      </c>
      <c r="BV31" s="218" t="str">
        <f t="array" ref="BV31">INDEX('UPTD PPA KabKota'!AE$5:AE$513,MATCH($D31,'UPTD PPA KabKota'!$C$5:$C$513,FALSE))</f>
        <v/>
      </c>
      <c r="BW31" s="218" t="str">
        <f t="array" ref="BW31">INDEX('UPTD PPA KabKota'!AF$5:AF$513,MATCH($D31,'UPTD PPA KabKota'!$C$5:$C$513,FALSE))</f>
        <v/>
      </c>
      <c r="BX31" s="218" t="str">
        <f t="array" ref="BX31">INDEX('UPTD PPA KabKota'!AG$5:AG$513,MATCH($D31,'UPTD PPA KabKota'!$C$5:$C$513,FALSE))</f>
        <v/>
      </c>
      <c r="BY31" s="218" t="str">
        <f t="array" ref="BY31">INDEX('UPTD PPA KabKota'!AH$5:AH$513,MATCH($D31,'UPTD PPA KabKota'!$C$5:$C$513,FALSE))</f>
        <v/>
      </c>
      <c r="BZ31" s="218" t="str">
        <f t="array" ref="BZ31">INDEX('UPTD PPA KabKota'!AI$5:AI$513,MATCH($D31,'UPTD PPA KabKota'!$C$5:$C$513,FALSE))</f>
        <v/>
      </c>
      <c r="CA31" s="218" t="str">
        <f t="array" ref="CA31">INDEX('UPTD PPA KabKota'!AJ$5:AJ$513,MATCH($D31,'UPTD PPA KabKota'!$C$5:$C$513,FALSE))</f>
        <v/>
      </c>
      <c r="CB31" s="218" t="str">
        <f t="array" ref="CB31">INDEX('UPTD PPA KabKota'!AK$5:AK$513,MATCH($D31,'UPTD PPA KabKota'!$C$5:$C$513,FALSE))</f>
        <v/>
      </c>
      <c r="CC31" s="218" t="str">
        <f t="array" ref="CC31">INDEX('UPTD PPA KabKota'!AL$5:AL$513,MATCH($D31,'UPTD PPA KabKota'!$C$5:$C$513,FALSE))</f>
        <v/>
      </c>
      <c r="CD31" s="218" t="str">
        <f t="array" ref="CD31">INDEX('UPTD PPA KabKota'!AM$5:AM$513,MATCH($D31,'UPTD PPA KabKota'!$C$5:$C$513,FALSE))</f>
        <v/>
      </c>
      <c r="CE31" s="218" t="str">
        <f t="array" ref="CE31">INDEX('UPTD PPA KabKota'!AN$5:AN$513,MATCH($D31,'UPTD PPA KabKota'!$C$5:$C$513,FALSE))</f>
        <v/>
      </c>
      <c r="CF31" s="218" t="str">
        <f t="array" ref="CF31">INDEX('UPTD PPA KabKota'!AO$5:AO$513,MATCH($D31,'UPTD PPA KabKota'!$C$5:$C$513,FALSE))</f>
        <v/>
      </c>
      <c r="CG31" s="218" t="str">
        <f t="array" ref="CG31">INDEX('UPTD PPA KabKota'!AP$5:AP$513,MATCH($D31,'UPTD PPA KabKota'!$C$5:$C$513,FALSE))</f>
        <v/>
      </c>
      <c r="CH31" s="218" t="str">
        <f t="array" ref="CH31">INDEX('UPTD PPA KabKota'!AQ$5:AQ$513,MATCH($D31,'UPTD PPA KabKota'!$C$5:$C$513,FALSE))</f>
        <v/>
      </c>
      <c r="CI31" s="218" t="str">
        <f t="array" ref="CI31">INDEX('UPTD PPA KabKota'!AR$5:AR$513,MATCH($D31,'UPTD PPA KabKota'!$C$5:$C$513,FALSE))</f>
        <v/>
      </c>
      <c r="CJ31" s="218" t="str">
        <f t="array" ref="CJ31">INDEX('UPTD PPA KabKota'!AS$5:AS$513,MATCH($D31,'UPTD PPA KabKota'!$C$5:$C$513,FALSE))</f>
        <v/>
      </c>
      <c r="CK31" s="218" t="str">
        <f t="array" ref="CK31">INDEX('UPTD PPA KabKota'!AT$5:AT$513,MATCH($D31,'UPTD PPA KabKota'!$C$5:$C$513,FALSE))</f>
        <v/>
      </c>
      <c r="CL31" s="218" t="str">
        <f t="array" ref="CL31">INDEX('UPTD PPA KabKota'!AU$5:AU$513,MATCH($D31,'UPTD PPA KabKota'!$C$5:$C$513,FALSE))</f>
        <v/>
      </c>
      <c r="CM31" s="218" t="str">
        <f t="array" ref="CM31">INDEX('UPTD PPA KabKota'!AV$5:AV$513,MATCH($D31,'UPTD PPA KabKota'!$C$5:$C$513,FALSE))</f>
        <v/>
      </c>
      <c r="CN31" s="218" t="str">
        <f t="array" ref="CN31">INDEX('UPTD PPA KabKota'!AW$5:AW$513,MATCH($D31,'UPTD PPA KabKota'!$C$5:$C$513,FALSE))</f>
        <v/>
      </c>
      <c r="CO31" s="218" t="str">
        <f t="array" ref="CO31">INDEX('UPTD PPA KabKota'!AX$5:AX$513,MATCH($D31,'UPTD PPA KabKota'!$C$5:$C$513,FALSE))</f>
        <v/>
      </c>
      <c r="CP31" s="218" t="str">
        <f t="array" ref="CP31">INDEX('UPTD PPA KabKota'!AY$5:AY$513,MATCH($D31,'UPTD PPA KabKota'!$C$5:$C$513,FALSE))</f>
        <v/>
      </c>
      <c r="CQ31" s="209" t="str">
        <f>IFERROR(__xludf.DUMMYFUNCTION("IF(ISBLANK($K31),"""",IF(REGEXMATCH($K31,""Peraturan""),""Ada"",IF(REGEXMATCH($K31,""Rekomendasi""),""Tidak Ada"", $K31)))
"),"#N/A")</f>
        <v>#N/A</v>
      </c>
      <c r="CR31" s="209" t="str">
        <f t="array" ref="CR31">index('UPTD PPA KabKota'!$BI$5:$BI$513,match($D31,'UPTD PPA KabKota'!$C$5:$C$513,false))</f>
        <v>Ada</v>
      </c>
      <c r="CS31" s="314" t="str">
        <f t="shared" si="4"/>
        <v>#N/A</v>
      </c>
    </row>
    <row r="32">
      <c r="A32" s="310">
        <v>30.0</v>
      </c>
      <c r="B32" s="310">
        <v>5.0</v>
      </c>
      <c r="C32" s="311" t="s">
        <v>4723</v>
      </c>
      <c r="D32" s="312" t="s">
        <v>877</v>
      </c>
      <c r="E32" s="315">
        <v>45748.0</v>
      </c>
      <c r="F32" s="218" t="str">
        <f t="array" ref="F32">INDEX('Ortala-KabKota'!F$2:F$415,MATCH($D32,'Ortala-KabKota'!$E$2:$E$415,FALSE))</f>
        <v>Bdn Elfrida Rismauli Simangunsong, S.Keb/ 081361361518</v>
      </c>
      <c r="G32" s="218" t="str">
        <f t="array" ref="G32">INDEX('Ortala-KabKota'!G$2:G$415,MATCH($D32,'Ortala-KabKota'!$E$2:$E$415,FALSE))</f>
        <v>JLN. JCT SIMORANGKIR No.4 Kec. Tarutung </v>
      </c>
      <c r="H32" s="218" t="str">
        <f t="array" ref="H32">INDEX('Ortala-KabKota'!H$2:H$415,MATCH($D32,'Ortala-KabKota'!$E$2:$E$415,FALSE))</f>
        <v>082267500320</v>
      </c>
      <c r="I32" s="218" t="str">
        <f t="array" ref="I32">INDEX('Ortala-KabKota'!I$2:I$415,MATCH($D32,'Ortala-KabKota'!$E$2:$E$415,FALSE))</f>
        <v>082267500320</v>
      </c>
      <c r="J32" s="218" t="str">
        <f t="array" ref="J32">INDEX('Ortala-KabKota'!J$2:J$415,MATCH($D32,'Ortala-KabKota'!$E$2:$E$415,FALSE))</f>
        <v>UPTD PPA</v>
      </c>
      <c r="K32" s="218" t="str">
        <f t="array" ref="K32">INDEX('Ortala-KabKota'!K$2:K$415,MATCH($D32,'Ortala-KabKota'!$E$2:$E$415,FALSE))</f>
        <v>Peraturan Bupati Tapanuli Utara Nomor 37 Tahun 2023</v>
      </c>
      <c r="L32" s="218">
        <f t="array" ref="L32">INDEX('Ortala-KabKota'!L$2:L$415,MATCH($D32,'Ortala-KabKota'!$E$2:$E$415,FALSE))</f>
        <v>2023</v>
      </c>
      <c r="M32" s="218" t="str">
        <f t="array" ref="M32">INDEX('Ortala-KabKota'!M$2:M$415,MATCH($D32,'Ortala-KabKota'!$E$2:$E$415,FALSE))</f>
        <v>A</v>
      </c>
      <c r="N32" s="218" t="str">
        <f t="array" ref="N32">INDEX('Ortala-KabKota'!N$2:N$415,MATCH($D32,'Ortala-KabKota'!$E$2:$E$415,FALSE))</f>
        <v>Elfrida/ 081361361518
Kepala TU UPTD/ 082167433438 </v>
      </c>
      <c r="O32" s="218" t="str">
        <f t="array" ref="O32">INDEX('Ortala-KabKota'!O$2:O$415,MATCH($D32,'Ortala-KabKota'!$E$2:$E$415,FALSE))</f>
        <v>uptdtaput@gmail.com</v>
      </c>
      <c r="P32" s="218" t="str">
        <f t="array" ref="P32">INDEX('Ortala-KabKota'!P$2:P$415,MATCH($D32,'Ortala-KabKota'!$E$2:$E$415,FALSE))</f>
        <v>Kepala UPTD PPA, Kasubag TU</v>
      </c>
      <c r="Q32" s="218" t="str">
        <f t="array" ref="Q32">INDEX('Ortala-KabKota'!Q$2:Q$415,MATCH($D32,'Ortala-KabKota'!$E$2:$E$415,FALSE))</f>
        <v/>
      </c>
      <c r="R32" s="218" t="str">
        <f t="array" ref="R32">INDEX('Ortala-KabKota'!R$2:R$415,MATCH($D32,'Ortala-KabKota'!$E$2:$E$415,FALSE))</f>
        <v/>
      </c>
      <c r="S32" s="218" t="str">
        <f t="array" ref="S32">INDEX('Ortala-KabKota'!S$2:S$415,MATCH($D32,'Ortala-KabKota'!$E$2:$E$415,FALSE))</f>
        <v/>
      </c>
      <c r="T32" s="218" t="str">
        <f t="array" ref="T32">INDEX('Ortala-KabKota'!T$2:T$415,MATCH($D32,'Ortala-KabKota'!$E$2:$E$415,FALSE))</f>
        <v/>
      </c>
      <c r="U32" s="218" t="str">
        <f t="array" ref="U32">INDEX('Ortala-KabKota'!U$2:U$415,MATCH($D32,'Ortala-KabKota'!$E$2:$E$415,FALSE))</f>
        <v/>
      </c>
      <c r="V32" s="218" t="str">
        <f t="array" ref="V32">INDEX('Ortala-KabKota'!V$2:V$415,MATCH($D32,'Ortala-KabKota'!$E$2:$E$415,FALSE))</f>
        <v/>
      </c>
      <c r="W32" s="218" t="str">
        <f t="array" ref="W32">INDEX('Ortala-KabKota'!W$2:W$415,MATCH($D32,'Ortala-KabKota'!$E$2:$E$415,FALSE))</f>
        <v/>
      </c>
      <c r="X32" s="218" t="str">
        <f t="array" ref="X32">INDEX('Ortala-KabKota'!X$2:X$415,MATCH($D32,'Ortala-KabKota'!$E$2:$E$415,FALSE))</f>
        <v/>
      </c>
      <c r="Y32" s="218" t="str">
        <f t="array" ref="Y32">INDEX('Ortala-KabKota'!Y$2:Y$415,MATCH($D32,'Ortala-KabKota'!$E$2:$E$415,FALSE))</f>
        <v/>
      </c>
      <c r="Z32" s="218" t="str">
        <f t="array" ref="Z32">INDEX('Ortala-KabKota'!Z$2:Z$415,MATCH($D32,'Ortala-KabKota'!$E$2:$E$415,FALSE))</f>
        <v/>
      </c>
      <c r="AA32" s="218" t="str">
        <f t="array" ref="AA32">INDEX('Ortala-KabKota'!AA$2:AA$415,MATCH($D32,'Ortala-KabKota'!$E$2:$E$415,FALSE))</f>
        <v/>
      </c>
      <c r="AB32" s="218" t="str">
        <f t="array" ref="AB32">INDEX('Ortala-KabKota'!AB$2:AB$415,MATCH($D32,'Ortala-KabKota'!$E$2:$E$415,FALSE))</f>
        <v/>
      </c>
      <c r="AC32" s="218" t="str">
        <f t="array" ref="AC32">INDEX('Ortala-KabKota'!AC$2:AC$415,MATCH($D32,'Ortala-KabKota'!$E$2:$E$415,FALSE))</f>
        <v/>
      </c>
      <c r="AD32" s="218" t="str">
        <f t="array" ref="AD32">INDEX('Ortala-KabKota'!AD$2:AD$415,MATCH($D32,'Ortala-KabKota'!$E$2:$E$415,FALSE))</f>
        <v/>
      </c>
      <c r="AE32" s="218" t="str">
        <f t="array" ref="AE32">INDEX('Ortala-KabKota'!AE$2:AE$415,MATCH($D32,'Ortala-KabKota'!$E$2:$E$415,FALSE))</f>
        <v/>
      </c>
      <c r="AF32" s="218" t="str">
        <f t="array" ref="AF32">INDEX('Ortala-KabKota'!AF$2:AF$415,MATCH($D32,'Ortala-KabKota'!$E$2:$E$415,FALSE))</f>
        <v/>
      </c>
      <c r="AG32" s="218" t="str">
        <f t="array" ref="AG32">INDEX('Ortala-KabKota'!AG$2:AG$415,MATCH($D32,'Ortala-KabKota'!$E$2:$E$415,FALSE))</f>
        <v/>
      </c>
      <c r="AH32" s="218" t="str">
        <f t="array" ref="AH32">INDEX('Ortala-KabKota'!AH$2:AH$415,MATCH($D32,'Ortala-KabKota'!$E$2:$E$415,FALSE))</f>
        <v/>
      </c>
      <c r="AI32" s="218" t="str">
        <f t="array" ref="AI32">INDEX('Ortala-KabKota'!AI$2:AI$415,MATCH($D32,'Ortala-KabKota'!$E$2:$E$415,FALSE))</f>
        <v/>
      </c>
      <c r="AJ32" s="218" t="str">
        <f t="array" ref="AJ32">INDEX('Ortala-KabKota'!AJ$2:AJ$415,MATCH($D32,'Ortala-KabKota'!$E$2:$E$415,FALSE))</f>
        <v/>
      </c>
      <c r="AK32" s="218" t="str">
        <f t="array" ref="AK32">INDEX('Ortala-KabKota'!AK$2:AK$415,MATCH($D32,'Ortala-KabKota'!$E$2:$E$415,FALSE))</f>
        <v/>
      </c>
      <c r="AL32" s="218" t="str">
        <f t="array" ref="AL32">INDEX('Ortala-KabKota'!AL$2:AL$415,MATCH($D32,'Ortala-KabKota'!$E$2:$E$415,FALSE))</f>
        <v/>
      </c>
      <c r="AM32" s="218" t="str">
        <f t="array" ref="AM32">INDEX('Ortala-KabKota'!AM$2:AM$415,MATCH($D32,'Ortala-KabKota'!$E$2:$E$415,FALSE))</f>
        <v/>
      </c>
      <c r="AN32" s="218" t="str">
        <f t="array" ref="AN32">INDEX('Ortala-KabKota'!AN$2:AN$415,MATCH($D32,'Ortala-KabKota'!$E$2:$E$415,FALSE))</f>
        <v/>
      </c>
      <c r="AO32" s="218" t="str">
        <f t="array" ref="AO32">INDEX('Ortala-KabKota'!AO$2:AO$415,MATCH($D32,'Ortala-KabKota'!$E$2:$E$415,FALSE))</f>
        <v/>
      </c>
      <c r="AP32" s="218" t="str">
        <f t="array" ref="AP32">INDEX('Ortala-KabKota'!AP$2:AP$415,MATCH($D32,'Ortala-KabKota'!$E$2:$E$415,FALSE))</f>
        <v/>
      </c>
      <c r="AQ32" s="218" t="str">
        <f t="array" ref="AQ32">INDEX('Ortala-KabKota'!AQ$2:AQ$415,MATCH($D32,'Ortala-KabKota'!$E$2:$E$415,FALSE))</f>
        <v/>
      </c>
      <c r="AR32" s="218" t="str">
        <f t="array" ref="AR32">INDEX('Ortala-KabKota'!AR$2:AR$415,MATCH($D32,'Ortala-KabKota'!$E$2:$E$415,FALSE))</f>
        <v/>
      </c>
      <c r="AS32" s="218" t="str">
        <f t="array" ref="AS32">INDEX('Ortala-KabKota'!AS$2:AS$415,MATCH($D32,'Ortala-KabKota'!$E$2:$E$415,FALSE))</f>
        <v/>
      </c>
      <c r="AT32" s="218" t="str">
        <f t="array" ref="AT32">INDEX('Ortala-KabKota'!AT$2:AT$415,MATCH($D32,'Ortala-KabKota'!$E$2:$E$415,FALSE))</f>
        <v/>
      </c>
      <c r="AU32" s="218" t="str">
        <f t="array" ref="AU32">INDEX('UPTD PPA KabKota'!D$5:D$513,MATCH($D32,'UPTD PPA KabKota'!$C$5:$C$513,FALSE))</f>
        <v>Bdn. Elfrida Rismauli Simangunsong, S.Keb</v>
      </c>
      <c r="AV32" s="218" t="str">
        <f t="array" ref="AV32">INDEX('UPTD PPA KabKota'!E$5:E$513,MATCH($D32,'UPTD PPA KabKota'!$C$5:$C$513,FALSE))</f>
        <v>JL. JCT. Simorangkir No.04 Tarutung 22417 Sumatera Utara Telp (0633)21977</v>
      </c>
      <c r="AW32" s="218" t="str">
        <f t="array" ref="AW32">INDEX('UPTD PPA KabKota'!F$5:F$513,MATCH($D32,'UPTD PPA KabKota'!$C$5:$C$513,FALSE))</f>
        <v>-</v>
      </c>
      <c r="AX32" s="218" t="str">
        <f t="array" ref="AX32">INDEX('UPTD PPA KabKota'!G$5:G$513,MATCH($D32,'UPTD PPA KabKota'!$C$5:$C$513,FALSE))</f>
        <v>081361361518/082167433438</v>
      </c>
      <c r="AY32" s="218" t="str">
        <f t="array" ref="AY32">INDEX('UPTD PPA KabKota'!H$5:H$513,MATCH($D32,'UPTD PPA KabKota'!$C$5:$C$513,FALSE))</f>
        <v>UPT PPA</v>
      </c>
      <c r="AZ32" s="218" t="str">
        <f t="array" ref="AZ32">INDEX('UPTD PPA KabKota'!I$5:I$513,MATCH($D32,'UPTD PPA KabKota'!$C$5:$C$513,FALSE))</f>
        <v>Peraturan Bupati Nomor 37 Tahun 2023</v>
      </c>
      <c r="BA32" s="218">
        <f t="array" ref="BA32">INDEX('UPTD PPA KabKota'!J$5:J$513,MATCH($D32,'UPTD PPA KabKota'!$C$5:$C$513,FALSE))</f>
        <v>2023</v>
      </c>
      <c r="BB32" s="218" t="str">
        <f t="array" ref="BB32">INDEX('UPTD PPA KabKota'!K$5:K$513,MATCH($D32,'UPTD PPA KabKota'!$C$5:$C$513,FALSE))</f>
        <v>A</v>
      </c>
      <c r="BC32" s="218" t="str">
        <f t="array" ref="BC32">INDEX('UPTD PPA KabKota'!L$5:L$513,MATCH($D32,'UPTD PPA KabKota'!$C$5:$C$513,FALSE))</f>
        <v>082167433438/08361361518</v>
      </c>
      <c r="BD32" s="316" t="str">
        <f t="array" ref="BD32">INDEX('UPTD PPA KabKota'!M$5:M$513,MATCH($D32,'UPTD PPA KabKota'!$C$5:$C$513,FALSE))</f>
        <v>uptdtaput@gmail.com</v>
      </c>
      <c r="BE32" s="218" t="str">
        <f t="array" ref="BE32">INDEX('UPTD PPA KabKota'!N$5:N$513,MATCH($D32,'UPTD PPA KabKota'!$C$5:$C$513,FALSE))</f>
        <v>1. Kepala UPTD
2. Kasubag TU</v>
      </c>
      <c r="BF32" s="218" t="str">
        <f t="array" ref="BF32">INDEX('UPTD PPA KabKota'!O$5:O$513,MATCH($D32,'UPTD PPA KabKota'!$C$5:$C$513,FALSE))</f>
        <v>BELUM PUNYA</v>
      </c>
      <c r="BG32" s="218" t="str">
        <f t="array" ref="BG32">INDEX('UPTD PPA KabKota'!P$5:P$513,MATCH($D32,'UPTD PPA KabKota'!$C$5:$C$513,FALSE))</f>
        <v>TIDAK PUNYA</v>
      </c>
      <c r="BH32" s="218" t="str">
        <f t="array" ref="BH32">INDEX('UPTD PPA KabKota'!Q$5:Q$513,MATCH($D32,'UPTD PPA KabKota'!$C$5:$C$513,FALSE))</f>
        <v/>
      </c>
      <c r="BI32" s="218" t="str">
        <f t="array" ref="BI32">INDEX('UPTD PPA KabKota'!R$5:R$513,MATCH($D32,'UPTD PPA KabKota'!$C$5:$C$513,FALSE))</f>
        <v>Ada</v>
      </c>
      <c r="BJ32" s="218" t="str">
        <f t="array" ref="BJ32">INDEX('UPTD PPA KabKota'!S$5:S$513,MATCH($D32,'UPTD PPA KabKota'!$C$5:$C$513,FALSE))</f>
        <v>Ada</v>
      </c>
      <c r="BK32" s="218" t="str">
        <f t="array" ref="BK32">INDEX('UPTD PPA KabKota'!T$5:T$513,MATCH($D32,'UPTD PPA KabKota'!$C$5:$C$513,FALSE))</f>
        <v>Ada</v>
      </c>
      <c r="BL32" s="218" t="str">
        <f t="array" ref="BL32">INDEX('UPTD PPA KabKota'!U$5:U$513,MATCH($D32,'UPTD PPA KabKota'!$C$5:$C$513,FALSE))</f>
        <v>Tidak Ada</v>
      </c>
      <c r="BM32" s="218" t="str">
        <f t="array" ref="BM32">INDEX('UPTD PPA KabKota'!V$5:V$513,MATCH($D32,'UPTD PPA KabKota'!$C$5:$C$513,FALSE))</f>
        <v>Tidak Ada</v>
      </c>
      <c r="BN32" s="218" t="str">
        <f t="array" ref="BN32">INDEX('UPTD PPA KabKota'!W$5:W$513,MATCH($D32,'UPTD PPA KabKota'!$C$5:$C$513,FALSE))</f>
        <v>Tidak Ada</v>
      </c>
      <c r="BO32" s="218" t="str">
        <f t="array" ref="BO32">INDEX('UPTD PPA KabKota'!X$5:X$513,MATCH($D32,'UPTD PPA KabKota'!$C$5:$C$513,FALSE))</f>
        <v>TIDAK ADA</v>
      </c>
      <c r="BP32" s="218" t="str">
        <f t="array" ref="BP32">INDEX('UPTD PPA KabKota'!Y$5:Y$513,MATCH($D32,'UPTD PPA KabKota'!$C$5:$C$513,FALSE))</f>
        <v>Tidak Ada</v>
      </c>
      <c r="BQ32" s="218" t="str">
        <f t="array" ref="BQ32">INDEX('UPTD PPA KabKota'!Z$5:Z$513,MATCH($D32,'UPTD PPA KabKota'!$C$5:$C$513,FALSE))</f>
        <v>TIDAK ADA</v>
      </c>
      <c r="BR32" s="218" t="str">
        <f t="array" ref="BR32">INDEX('UPTD PPA KabKota'!AA$5:AA$513,MATCH($D32,'UPTD PPA KabKota'!$C$5:$C$513,FALSE))</f>
        <v>Tidak Ada</v>
      </c>
      <c r="BS32" s="218" t="str">
        <f t="array" ref="BS32">INDEX('UPTD PPA KabKota'!AB$5:AB$513,MATCH($D32,'UPTD PPA KabKota'!$C$5:$C$513,FALSE))</f>
        <v>Tidak Ada</v>
      </c>
      <c r="BT32" s="218" t="str">
        <f t="array" ref="BT32">INDEX('UPTD PPA KabKota'!AC$5:AC$513,MATCH($D32,'UPTD PPA KabKota'!$C$5:$C$513,FALSE))</f>
        <v>Sudah</v>
      </c>
      <c r="BU32" s="218" t="str">
        <f t="array" ref="BU32">INDEX('UPTD PPA KabKota'!AD$5:AD$513,MATCH($D32,'UPTD PPA KabKota'!$C$5:$C$513,FALSE))</f>
        <v>Sudah</v>
      </c>
      <c r="BV32" s="218" t="str">
        <f t="array" ref="BV32">INDEX('UPTD PPA KabKota'!AE$5:AE$513,MATCH($D32,'UPTD PPA KabKota'!$C$5:$C$513,FALSE))</f>
        <v>Sudah</v>
      </c>
      <c r="BW32" s="218" t="str">
        <f t="array" ref="BW32">INDEX('UPTD PPA KabKota'!AF$5:AF$513,MATCH($D32,'UPTD PPA KabKota'!$C$5:$C$513,FALSE))</f>
        <v>Sudah</v>
      </c>
      <c r="BX32" s="218" t="str">
        <f t="array" ref="BX32">INDEX('UPTD PPA KabKota'!AG$5:AG$513,MATCH($D32,'UPTD PPA KabKota'!$C$5:$C$513,FALSE))</f>
        <v>Belum</v>
      </c>
      <c r="BY32" s="218" t="str">
        <f t="array" ref="BY32">INDEX('UPTD PPA KabKota'!AH$5:AH$513,MATCH($D32,'UPTD PPA KabKota'!$C$5:$C$513,FALSE))</f>
        <v>Sudah</v>
      </c>
      <c r="BZ32" s="218" t="str">
        <f t="array" ref="BZ32">INDEX('UPTD PPA KabKota'!AI$5:AI$513,MATCH($D32,'UPTD PPA KabKota'!$C$5:$C$513,FALSE))</f>
        <v>Belum</v>
      </c>
      <c r="CA32" s="218" t="str">
        <f t="array" ref="CA32">INDEX('UPTD PPA KabKota'!AJ$5:AJ$513,MATCH($D32,'UPTD PPA KabKota'!$C$5:$C$513,FALSE))</f>
        <v>Sudah</v>
      </c>
      <c r="CB32" s="218" t="str">
        <f t="array" ref="CB32">INDEX('UPTD PPA KabKota'!AK$5:AK$513,MATCH($D32,'UPTD PPA KabKota'!$C$5:$C$513,FALSE))</f>
        <v>Belum</v>
      </c>
      <c r="CC32" s="218" t="str">
        <f t="array" ref="CC32">INDEX('UPTD PPA KabKota'!AL$5:AL$513,MATCH($D32,'UPTD PPA KabKota'!$C$5:$C$513,FALSE))</f>
        <v>Sudah</v>
      </c>
      <c r="CD32" s="218" t="str">
        <f t="array" ref="CD32">INDEX('UPTD PPA KabKota'!AM$5:AM$513,MATCH($D32,'UPTD PPA KabKota'!$C$5:$C$513,FALSE))</f>
        <v>Sudah</v>
      </c>
      <c r="CE32" s="218" t="str">
        <f t="array" ref="CE32">INDEX('UPTD PPA KabKota'!AN$5:AN$513,MATCH($D32,'UPTD PPA KabKota'!$C$5:$C$513,FALSE))</f>
        <v>pengaduan dari masyarakat, penjangkuan korban, pengelolaan Kasus, Jika korban memerlukan pengamanan maka akan diberikan penampungan sementara di rumah aman</v>
      </c>
      <c r="CF32" s="218" t="str">
        <f t="array" ref="CF32">INDEX('UPTD PPA KabKota'!AO$5:AO$513,MATCH($D32,'UPTD PPA KabKota'!$C$5:$C$513,FALSE))</f>
        <v>33 (2024)</v>
      </c>
      <c r="CG32" s="218" t="str">
        <f t="array" ref="CG32">INDEX('UPTD PPA KabKota'!AP$5:AP$513,MATCH($D32,'UPTD PPA KabKota'!$C$5:$C$513,FALSE))</f>
        <v>Kekerasan Terhadap Anak</v>
      </c>
      <c r="CH32" s="218" t="str">
        <f t="array" ref="CH32">INDEX('UPTD PPA KabKota'!AQ$5:AQ$513,MATCH($D32,'UPTD PPA KabKota'!$C$5:$C$513,FALSE))</f>
        <v/>
      </c>
      <c r="CI32" s="218" t="str">
        <f t="array" ref="CI32">INDEX('UPTD PPA KabKota'!AR$5:AR$513,MATCH($D32,'UPTD PPA KabKota'!$C$5:$C$513,FALSE))</f>
        <v/>
      </c>
      <c r="CJ32" s="218" t="str">
        <f t="array" ref="CJ32">INDEX('UPTD PPA KabKota'!AS$5:AS$513,MATCH($D32,'UPTD PPA KabKota'!$C$5:$C$513,FALSE))</f>
        <v/>
      </c>
      <c r="CK32" s="218" t="str">
        <f t="array" ref="CK32">INDEX('UPTD PPA KabKota'!AT$5:AT$513,MATCH($D32,'UPTD PPA KabKota'!$C$5:$C$513,FALSE))</f>
        <v/>
      </c>
      <c r="CL32" s="218" t="str">
        <f t="array" ref="CL32">INDEX('UPTD PPA KabKota'!AU$5:AU$513,MATCH($D32,'UPTD PPA KabKota'!$C$5:$C$513,FALSE))</f>
        <v/>
      </c>
      <c r="CM32" s="218" t="str">
        <f t="array" ref="CM32">INDEX('UPTD PPA KabKota'!AV$5:AV$513,MATCH($D32,'UPTD PPA KabKota'!$C$5:$C$513,FALSE))</f>
        <v/>
      </c>
      <c r="CN32" s="218" t="str">
        <f t="array" ref="CN32">INDEX('UPTD PPA KabKota'!AW$5:AW$513,MATCH($D32,'UPTD PPA KabKota'!$C$5:$C$513,FALSE))</f>
        <v/>
      </c>
      <c r="CO32" s="218" t="str">
        <f t="array" ref="CO32">INDEX('UPTD PPA KabKota'!AX$5:AX$513,MATCH($D32,'UPTD PPA KabKota'!$C$5:$C$513,FALSE))</f>
        <v>v</v>
      </c>
      <c r="CP32" s="218" t="str">
        <f t="array" ref="CP32">INDEX('UPTD PPA KabKota'!AY$5:AY$513,MATCH($D32,'UPTD PPA KabKota'!$C$5:$C$513,FALSE))</f>
        <v/>
      </c>
      <c r="CQ32" s="209" t="str">
        <f>IFERROR(__xludf.DUMMYFUNCTION("IF(ISBLANK($K32),"""",IF(REGEXMATCH($K32,""Peraturan""),""Ada"",IF(REGEXMATCH($K32,""Rekomendasi""),""Tidak Ada"", $K32)))
"),"Ada")</f>
        <v>Ada</v>
      </c>
      <c r="CR32" s="209" t="str">
        <f t="array" ref="CR32">index('UPTD PPA KabKota'!$BI$5:$BI$513,match($D32,'UPTD PPA KabKota'!$C$5:$C$513,false))</f>
        <v>Ada</v>
      </c>
      <c r="CS32" s="314" t="str">
        <f t="shared" si="4"/>
        <v>Ada</v>
      </c>
    </row>
    <row r="33">
      <c r="A33" s="310">
        <v>31.0</v>
      </c>
      <c r="B33" s="310">
        <v>6.0</v>
      </c>
      <c r="C33" s="311" t="s">
        <v>4723</v>
      </c>
      <c r="D33" s="312" t="s">
        <v>4454</v>
      </c>
      <c r="E33" s="313"/>
      <c r="F33" s="218" t="str">
        <f t="array" ref="F33">INDEX('Ortala-KabKota'!F$2:F$415,MATCH($D33,'Ortala-KabKota'!$E$2:$E$415,FALSE))</f>
        <v>#N/A</v>
      </c>
      <c r="G33" s="218" t="str">
        <f t="array" ref="G33">INDEX('Ortala-KabKota'!G$2:G$415,MATCH($D33,'Ortala-KabKota'!$E$2:$E$415,FALSE))</f>
        <v>#N/A</v>
      </c>
      <c r="H33" s="218" t="str">
        <f t="array" ref="H33">INDEX('Ortala-KabKota'!H$2:H$415,MATCH($D33,'Ortala-KabKota'!$E$2:$E$415,FALSE))</f>
        <v>#N/A</v>
      </c>
      <c r="I33" s="218" t="str">
        <f t="array" ref="I33">INDEX('Ortala-KabKota'!I$2:I$415,MATCH($D33,'Ortala-KabKota'!$E$2:$E$415,FALSE))</f>
        <v>#N/A</v>
      </c>
      <c r="J33" s="218" t="str">
        <f t="array" ref="J33">INDEX('Ortala-KabKota'!J$2:J$415,MATCH($D33,'Ortala-KabKota'!$E$2:$E$415,FALSE))</f>
        <v>#N/A</v>
      </c>
      <c r="K33" s="218" t="str">
        <f t="array" ref="K33">INDEX('Ortala-KabKota'!K$2:K$415,MATCH($D33,'Ortala-KabKota'!$E$2:$E$415,FALSE))</f>
        <v>#N/A</v>
      </c>
      <c r="L33" s="218" t="str">
        <f t="array" ref="L33">INDEX('Ortala-KabKota'!L$2:L$415,MATCH($D33,'Ortala-KabKota'!$E$2:$E$415,FALSE))</f>
        <v>#N/A</v>
      </c>
      <c r="M33" s="218" t="str">
        <f t="array" ref="M33">INDEX('Ortala-KabKota'!M$2:M$415,MATCH($D33,'Ortala-KabKota'!$E$2:$E$415,FALSE))</f>
        <v>#N/A</v>
      </c>
      <c r="N33" s="218" t="str">
        <f t="array" ref="N33">INDEX('Ortala-KabKota'!N$2:N$415,MATCH($D33,'Ortala-KabKota'!$E$2:$E$415,FALSE))</f>
        <v>#N/A</v>
      </c>
      <c r="O33" s="218" t="str">
        <f t="array" ref="O33">INDEX('Ortala-KabKota'!O$2:O$415,MATCH($D33,'Ortala-KabKota'!$E$2:$E$415,FALSE))</f>
        <v>#N/A</v>
      </c>
      <c r="P33" s="218" t="str">
        <f t="array" ref="P33">INDEX('Ortala-KabKota'!P$2:P$415,MATCH($D33,'Ortala-KabKota'!$E$2:$E$415,FALSE))</f>
        <v>#N/A</v>
      </c>
      <c r="Q33" s="218" t="str">
        <f t="array" ref="Q33">INDEX('Ortala-KabKota'!Q$2:Q$415,MATCH($D33,'Ortala-KabKota'!$E$2:$E$415,FALSE))</f>
        <v>#N/A</v>
      </c>
      <c r="R33" s="218" t="str">
        <f t="array" ref="R33">INDEX('Ortala-KabKota'!R$2:R$415,MATCH($D33,'Ortala-KabKota'!$E$2:$E$415,FALSE))</f>
        <v>#N/A</v>
      </c>
      <c r="S33" s="218" t="str">
        <f t="array" ref="S33">INDEX('Ortala-KabKota'!S$2:S$415,MATCH($D33,'Ortala-KabKota'!$E$2:$E$415,FALSE))</f>
        <v>#N/A</v>
      </c>
      <c r="T33" s="218" t="str">
        <f t="array" ref="T33">INDEX('Ortala-KabKota'!T$2:T$415,MATCH($D33,'Ortala-KabKota'!$E$2:$E$415,FALSE))</f>
        <v>#N/A</v>
      </c>
      <c r="U33" s="218" t="str">
        <f t="array" ref="U33">INDEX('Ortala-KabKota'!U$2:U$415,MATCH($D33,'Ortala-KabKota'!$E$2:$E$415,FALSE))</f>
        <v>#N/A</v>
      </c>
      <c r="V33" s="218" t="str">
        <f t="array" ref="V33">INDEX('Ortala-KabKota'!V$2:V$415,MATCH($D33,'Ortala-KabKota'!$E$2:$E$415,FALSE))</f>
        <v>#N/A</v>
      </c>
      <c r="W33" s="218" t="str">
        <f t="array" ref="W33">INDEX('Ortala-KabKota'!W$2:W$415,MATCH($D33,'Ortala-KabKota'!$E$2:$E$415,FALSE))</f>
        <v>#N/A</v>
      </c>
      <c r="X33" s="218" t="str">
        <f t="array" ref="X33">INDEX('Ortala-KabKota'!X$2:X$415,MATCH($D33,'Ortala-KabKota'!$E$2:$E$415,FALSE))</f>
        <v>#N/A</v>
      </c>
      <c r="Y33" s="218" t="str">
        <f t="array" ref="Y33">INDEX('Ortala-KabKota'!Y$2:Y$415,MATCH($D33,'Ortala-KabKota'!$E$2:$E$415,FALSE))</f>
        <v>#N/A</v>
      </c>
      <c r="Z33" s="218" t="str">
        <f t="array" ref="Z33">INDEX('Ortala-KabKota'!Z$2:Z$415,MATCH($D33,'Ortala-KabKota'!$E$2:$E$415,FALSE))</f>
        <v>#N/A</v>
      </c>
      <c r="AA33" s="218" t="str">
        <f t="array" ref="AA33">INDEX('Ortala-KabKota'!AA$2:AA$415,MATCH($D33,'Ortala-KabKota'!$E$2:$E$415,FALSE))</f>
        <v>#N/A</v>
      </c>
      <c r="AB33" s="218" t="str">
        <f t="array" ref="AB33">INDEX('Ortala-KabKota'!AB$2:AB$415,MATCH($D33,'Ortala-KabKota'!$E$2:$E$415,FALSE))</f>
        <v>#N/A</v>
      </c>
      <c r="AC33" s="218" t="str">
        <f t="array" ref="AC33">INDEX('Ortala-KabKota'!AC$2:AC$415,MATCH($D33,'Ortala-KabKota'!$E$2:$E$415,FALSE))</f>
        <v>#N/A</v>
      </c>
      <c r="AD33" s="218" t="str">
        <f t="array" ref="AD33">INDEX('Ortala-KabKota'!AD$2:AD$415,MATCH($D33,'Ortala-KabKota'!$E$2:$E$415,FALSE))</f>
        <v>#N/A</v>
      </c>
      <c r="AE33" s="218" t="str">
        <f t="array" ref="AE33">INDEX('Ortala-KabKota'!AE$2:AE$415,MATCH($D33,'Ortala-KabKota'!$E$2:$E$415,FALSE))</f>
        <v>#N/A</v>
      </c>
      <c r="AF33" s="218" t="str">
        <f t="array" ref="AF33">INDEX('Ortala-KabKota'!AF$2:AF$415,MATCH($D33,'Ortala-KabKota'!$E$2:$E$415,FALSE))</f>
        <v>#N/A</v>
      </c>
      <c r="AG33" s="218" t="str">
        <f t="array" ref="AG33">INDEX('Ortala-KabKota'!AG$2:AG$415,MATCH($D33,'Ortala-KabKota'!$E$2:$E$415,FALSE))</f>
        <v>#N/A</v>
      </c>
      <c r="AH33" s="218" t="str">
        <f t="array" ref="AH33">INDEX('Ortala-KabKota'!AH$2:AH$415,MATCH($D33,'Ortala-KabKota'!$E$2:$E$415,FALSE))</f>
        <v>#N/A</v>
      </c>
      <c r="AI33" s="218" t="str">
        <f t="array" ref="AI33">INDEX('Ortala-KabKota'!AI$2:AI$415,MATCH($D33,'Ortala-KabKota'!$E$2:$E$415,FALSE))</f>
        <v>#N/A</v>
      </c>
      <c r="AJ33" s="218" t="str">
        <f t="array" ref="AJ33">INDEX('Ortala-KabKota'!AJ$2:AJ$415,MATCH($D33,'Ortala-KabKota'!$E$2:$E$415,FALSE))</f>
        <v>#N/A</v>
      </c>
      <c r="AK33" s="218" t="str">
        <f t="array" ref="AK33">INDEX('Ortala-KabKota'!AK$2:AK$415,MATCH($D33,'Ortala-KabKota'!$E$2:$E$415,FALSE))</f>
        <v>#N/A</v>
      </c>
      <c r="AL33" s="218" t="str">
        <f t="array" ref="AL33">INDEX('Ortala-KabKota'!AL$2:AL$415,MATCH($D33,'Ortala-KabKota'!$E$2:$E$415,FALSE))</f>
        <v>#N/A</v>
      </c>
      <c r="AM33" s="218" t="str">
        <f t="array" ref="AM33">INDEX('Ortala-KabKota'!AM$2:AM$415,MATCH($D33,'Ortala-KabKota'!$E$2:$E$415,FALSE))</f>
        <v>#N/A</v>
      </c>
      <c r="AN33" s="218" t="str">
        <f t="array" ref="AN33">INDEX('Ortala-KabKota'!AN$2:AN$415,MATCH($D33,'Ortala-KabKota'!$E$2:$E$415,FALSE))</f>
        <v>#N/A</v>
      </c>
      <c r="AO33" s="218" t="str">
        <f t="array" ref="AO33">INDEX('Ortala-KabKota'!AO$2:AO$415,MATCH($D33,'Ortala-KabKota'!$E$2:$E$415,FALSE))</f>
        <v>#N/A</v>
      </c>
      <c r="AP33" s="218" t="str">
        <f t="array" ref="AP33">INDEX('Ortala-KabKota'!AP$2:AP$415,MATCH($D33,'Ortala-KabKota'!$E$2:$E$415,FALSE))</f>
        <v>#N/A</v>
      </c>
      <c r="AQ33" s="218" t="str">
        <f t="array" ref="AQ33">INDEX('Ortala-KabKota'!AQ$2:AQ$415,MATCH($D33,'Ortala-KabKota'!$E$2:$E$415,FALSE))</f>
        <v>#N/A</v>
      </c>
      <c r="AR33" s="218" t="str">
        <f t="array" ref="AR33">INDEX('Ortala-KabKota'!AR$2:AR$415,MATCH($D33,'Ortala-KabKota'!$E$2:$E$415,FALSE))</f>
        <v>#N/A</v>
      </c>
      <c r="AS33" s="218" t="str">
        <f t="array" ref="AS33">INDEX('Ortala-KabKota'!AS$2:AS$415,MATCH($D33,'Ortala-KabKota'!$E$2:$E$415,FALSE))</f>
        <v>#N/A</v>
      </c>
      <c r="AT33" s="218" t="str">
        <f t="array" ref="AT33">INDEX('Ortala-KabKota'!AT$2:AT$415,MATCH($D33,'Ortala-KabKota'!$E$2:$E$415,FALSE))</f>
        <v>#N/A</v>
      </c>
      <c r="AU33" s="218" t="str">
        <f t="array" ref="AU33">INDEX('UPTD PPA KabKota'!D$5:D$513,MATCH($D33,'UPTD PPA KabKota'!$C$5:$C$513,FALSE))</f>
        <v>#N/A</v>
      </c>
      <c r="AV33" s="218" t="str">
        <f t="array" ref="AV33">INDEX('UPTD PPA KabKota'!E$5:E$513,MATCH($D33,'UPTD PPA KabKota'!$C$5:$C$513,FALSE))</f>
        <v>#N/A</v>
      </c>
      <c r="AW33" s="218" t="str">
        <f t="array" ref="AW33">INDEX('UPTD PPA KabKota'!F$5:F$513,MATCH($D33,'UPTD PPA KabKota'!$C$5:$C$513,FALSE))</f>
        <v>#N/A</v>
      </c>
      <c r="AX33" s="218" t="str">
        <f t="array" ref="AX33">INDEX('UPTD PPA KabKota'!G$5:G$513,MATCH($D33,'UPTD PPA KabKota'!$C$5:$C$513,FALSE))</f>
        <v>#N/A</v>
      </c>
      <c r="AY33" s="218" t="str">
        <f t="array" ref="AY33">INDEX('UPTD PPA KabKota'!H$5:H$513,MATCH($D33,'UPTD PPA KabKota'!$C$5:$C$513,FALSE))</f>
        <v>#N/A</v>
      </c>
      <c r="AZ33" s="218" t="str">
        <f t="array" ref="AZ33">INDEX('UPTD PPA KabKota'!I$5:I$513,MATCH($D33,'UPTD PPA KabKota'!$C$5:$C$513,FALSE))</f>
        <v>#N/A</v>
      </c>
      <c r="BA33" s="218" t="str">
        <f t="array" ref="BA33">INDEX('UPTD PPA KabKota'!J$5:J$513,MATCH($D33,'UPTD PPA KabKota'!$C$5:$C$513,FALSE))</f>
        <v>#N/A</v>
      </c>
      <c r="BB33" s="218" t="str">
        <f t="array" ref="BB33">INDEX('UPTD PPA KabKota'!K$5:K$513,MATCH($D33,'UPTD PPA KabKota'!$C$5:$C$513,FALSE))</f>
        <v>#N/A</v>
      </c>
      <c r="BC33" s="218" t="str">
        <f t="array" ref="BC33">INDEX('UPTD PPA KabKota'!L$5:L$513,MATCH($D33,'UPTD PPA KabKota'!$C$5:$C$513,FALSE))</f>
        <v>#N/A</v>
      </c>
      <c r="BD33" s="218" t="str">
        <f t="array" ref="BD33">INDEX('UPTD PPA KabKota'!M$5:M$513,MATCH($D33,'UPTD PPA KabKota'!$C$5:$C$513,FALSE))</f>
        <v>#N/A</v>
      </c>
      <c r="BE33" s="218" t="str">
        <f t="array" ref="BE33">INDEX('UPTD PPA KabKota'!N$5:N$513,MATCH($D33,'UPTD PPA KabKota'!$C$5:$C$513,FALSE))</f>
        <v>#N/A</v>
      </c>
      <c r="BF33" s="218" t="str">
        <f t="array" ref="BF33">INDEX('UPTD PPA KabKota'!O$5:O$513,MATCH($D33,'UPTD PPA KabKota'!$C$5:$C$513,FALSE))</f>
        <v>#N/A</v>
      </c>
      <c r="BG33" s="218" t="str">
        <f t="array" ref="BG33">INDEX('UPTD PPA KabKota'!P$5:P$513,MATCH($D33,'UPTD PPA KabKota'!$C$5:$C$513,FALSE))</f>
        <v>#N/A</v>
      </c>
      <c r="BH33" s="218" t="str">
        <f t="array" ref="BH33">INDEX('UPTD PPA KabKota'!Q$5:Q$513,MATCH($D33,'UPTD PPA KabKota'!$C$5:$C$513,FALSE))</f>
        <v>#N/A</v>
      </c>
      <c r="BI33" s="218" t="str">
        <f t="array" ref="BI33">INDEX('UPTD PPA KabKota'!R$5:R$513,MATCH($D33,'UPTD PPA KabKota'!$C$5:$C$513,FALSE))</f>
        <v>#N/A</v>
      </c>
      <c r="BJ33" s="218" t="str">
        <f t="array" ref="BJ33">INDEX('UPTD PPA KabKota'!S$5:S$513,MATCH($D33,'UPTD PPA KabKota'!$C$5:$C$513,FALSE))</f>
        <v>#N/A</v>
      </c>
      <c r="BK33" s="218" t="str">
        <f t="array" ref="BK33">INDEX('UPTD PPA KabKota'!T$5:T$513,MATCH($D33,'UPTD PPA KabKota'!$C$5:$C$513,FALSE))</f>
        <v>#N/A</v>
      </c>
      <c r="BL33" s="218" t="str">
        <f t="array" ref="BL33">INDEX('UPTD PPA KabKota'!U$5:U$513,MATCH($D33,'UPTD PPA KabKota'!$C$5:$C$513,FALSE))</f>
        <v>#N/A</v>
      </c>
      <c r="BM33" s="218" t="str">
        <f t="array" ref="BM33">INDEX('UPTD PPA KabKota'!V$5:V$513,MATCH($D33,'UPTD PPA KabKota'!$C$5:$C$513,FALSE))</f>
        <v>#N/A</v>
      </c>
      <c r="BN33" s="218" t="str">
        <f t="array" ref="BN33">INDEX('UPTD PPA KabKota'!W$5:W$513,MATCH($D33,'UPTD PPA KabKota'!$C$5:$C$513,FALSE))</f>
        <v>#N/A</v>
      </c>
      <c r="BO33" s="218" t="str">
        <f t="array" ref="BO33">INDEX('UPTD PPA KabKota'!X$5:X$513,MATCH($D33,'UPTD PPA KabKota'!$C$5:$C$513,FALSE))</f>
        <v>#N/A</v>
      </c>
      <c r="BP33" s="218" t="str">
        <f t="array" ref="BP33">INDEX('UPTD PPA KabKota'!Y$5:Y$513,MATCH($D33,'UPTD PPA KabKota'!$C$5:$C$513,FALSE))</f>
        <v>#N/A</v>
      </c>
      <c r="BQ33" s="218" t="str">
        <f t="array" ref="BQ33">INDEX('UPTD PPA KabKota'!Z$5:Z$513,MATCH($D33,'UPTD PPA KabKota'!$C$5:$C$513,FALSE))</f>
        <v>#N/A</v>
      </c>
      <c r="BR33" s="218" t="str">
        <f t="array" ref="BR33">INDEX('UPTD PPA KabKota'!AA$5:AA$513,MATCH($D33,'UPTD PPA KabKota'!$C$5:$C$513,FALSE))</f>
        <v>#N/A</v>
      </c>
      <c r="BS33" s="218" t="str">
        <f t="array" ref="BS33">INDEX('UPTD PPA KabKota'!AB$5:AB$513,MATCH($D33,'UPTD PPA KabKota'!$C$5:$C$513,FALSE))</f>
        <v>#N/A</v>
      </c>
      <c r="BT33" s="218" t="str">
        <f t="array" ref="BT33">INDEX('UPTD PPA KabKota'!AC$5:AC$513,MATCH($D33,'UPTD PPA KabKota'!$C$5:$C$513,FALSE))</f>
        <v>#N/A</v>
      </c>
      <c r="BU33" s="218" t="str">
        <f t="array" ref="BU33">INDEX('UPTD PPA KabKota'!AD$5:AD$513,MATCH($D33,'UPTD PPA KabKota'!$C$5:$C$513,FALSE))</f>
        <v>#N/A</v>
      </c>
      <c r="BV33" s="218" t="str">
        <f t="array" ref="BV33">INDEX('UPTD PPA KabKota'!AE$5:AE$513,MATCH($D33,'UPTD PPA KabKota'!$C$5:$C$513,FALSE))</f>
        <v>#N/A</v>
      </c>
      <c r="BW33" s="218" t="str">
        <f t="array" ref="BW33">INDEX('UPTD PPA KabKota'!AF$5:AF$513,MATCH($D33,'UPTD PPA KabKota'!$C$5:$C$513,FALSE))</f>
        <v>#N/A</v>
      </c>
      <c r="BX33" s="218" t="str">
        <f t="array" ref="BX33">INDEX('UPTD PPA KabKota'!AG$5:AG$513,MATCH($D33,'UPTD PPA KabKota'!$C$5:$C$513,FALSE))</f>
        <v>#N/A</v>
      </c>
      <c r="BY33" s="218" t="str">
        <f t="array" ref="BY33">INDEX('UPTD PPA KabKota'!AH$5:AH$513,MATCH($D33,'UPTD PPA KabKota'!$C$5:$C$513,FALSE))</f>
        <v>#N/A</v>
      </c>
      <c r="BZ33" s="218" t="str">
        <f t="array" ref="BZ33">INDEX('UPTD PPA KabKota'!AI$5:AI$513,MATCH($D33,'UPTD PPA KabKota'!$C$5:$C$513,FALSE))</f>
        <v>#N/A</v>
      </c>
      <c r="CA33" s="218" t="str">
        <f t="array" ref="CA33">INDEX('UPTD PPA KabKota'!AJ$5:AJ$513,MATCH($D33,'UPTD PPA KabKota'!$C$5:$C$513,FALSE))</f>
        <v>#N/A</v>
      </c>
      <c r="CB33" s="218" t="str">
        <f t="array" ref="CB33">INDEX('UPTD PPA KabKota'!AK$5:AK$513,MATCH($D33,'UPTD PPA KabKota'!$C$5:$C$513,FALSE))</f>
        <v>#N/A</v>
      </c>
      <c r="CC33" s="218" t="str">
        <f t="array" ref="CC33">INDEX('UPTD PPA KabKota'!AL$5:AL$513,MATCH($D33,'UPTD PPA KabKota'!$C$5:$C$513,FALSE))</f>
        <v>#N/A</v>
      </c>
      <c r="CD33" s="218" t="str">
        <f t="array" ref="CD33">INDEX('UPTD PPA KabKota'!AM$5:AM$513,MATCH($D33,'UPTD PPA KabKota'!$C$5:$C$513,FALSE))</f>
        <v>#N/A</v>
      </c>
      <c r="CE33" s="218" t="str">
        <f t="array" ref="CE33">INDEX('UPTD PPA KabKota'!AN$5:AN$513,MATCH($D33,'UPTD PPA KabKota'!$C$5:$C$513,FALSE))</f>
        <v>#N/A</v>
      </c>
      <c r="CF33" s="218" t="str">
        <f t="array" ref="CF33">INDEX('UPTD PPA KabKota'!AO$5:AO$513,MATCH($D33,'UPTD PPA KabKota'!$C$5:$C$513,FALSE))</f>
        <v>#N/A</v>
      </c>
      <c r="CG33" s="218" t="str">
        <f t="array" ref="CG33">INDEX('UPTD PPA KabKota'!AP$5:AP$513,MATCH($D33,'UPTD PPA KabKota'!$C$5:$C$513,FALSE))</f>
        <v>#N/A</v>
      </c>
      <c r="CH33" s="218" t="str">
        <f t="array" ref="CH33">INDEX('UPTD PPA KabKota'!AQ$5:AQ$513,MATCH($D33,'UPTD PPA KabKota'!$C$5:$C$513,FALSE))</f>
        <v>#N/A</v>
      </c>
      <c r="CI33" s="218" t="str">
        <f t="array" ref="CI33">INDEX('UPTD PPA KabKota'!AR$5:AR$513,MATCH($D33,'UPTD PPA KabKota'!$C$5:$C$513,FALSE))</f>
        <v>#N/A</v>
      </c>
      <c r="CJ33" s="218" t="str">
        <f t="array" ref="CJ33">INDEX('UPTD PPA KabKota'!AS$5:AS$513,MATCH($D33,'UPTD PPA KabKota'!$C$5:$C$513,FALSE))</f>
        <v>#N/A</v>
      </c>
      <c r="CK33" s="218" t="str">
        <f t="array" ref="CK33">INDEX('UPTD PPA KabKota'!AT$5:AT$513,MATCH($D33,'UPTD PPA KabKota'!$C$5:$C$513,FALSE))</f>
        <v>#N/A</v>
      </c>
      <c r="CL33" s="218" t="str">
        <f t="array" ref="CL33">INDEX('UPTD PPA KabKota'!AU$5:AU$513,MATCH($D33,'UPTD PPA KabKota'!$C$5:$C$513,FALSE))</f>
        <v>#N/A</v>
      </c>
      <c r="CM33" s="218" t="str">
        <f t="array" ref="CM33">INDEX('UPTD PPA KabKota'!AV$5:AV$513,MATCH($D33,'UPTD PPA KabKota'!$C$5:$C$513,FALSE))</f>
        <v>#N/A</v>
      </c>
      <c r="CN33" s="218" t="str">
        <f t="array" ref="CN33">INDEX('UPTD PPA KabKota'!AW$5:AW$513,MATCH($D33,'UPTD PPA KabKota'!$C$5:$C$513,FALSE))</f>
        <v>#N/A</v>
      </c>
      <c r="CO33" s="218" t="str">
        <f t="array" ref="CO33">INDEX('UPTD PPA KabKota'!AX$5:AX$513,MATCH($D33,'UPTD PPA KabKota'!$C$5:$C$513,FALSE))</f>
        <v>#N/A</v>
      </c>
      <c r="CP33" s="218" t="str">
        <f t="array" ref="CP33">INDEX('UPTD PPA KabKota'!AY$5:AY$513,MATCH($D33,'UPTD PPA KabKota'!$C$5:$C$513,FALSE))</f>
        <v>#N/A</v>
      </c>
      <c r="CQ33" s="209" t="str">
        <f>IFERROR(__xludf.DUMMYFUNCTION("IF(ISBLANK($K33),"""",IF(REGEXMATCH($K33,""Peraturan""),""Ada"",IF(REGEXMATCH($K33,""Rekomendasi""),""Tidak Ada"", $K33)))
"),"#N/A")</f>
        <v>#N/A</v>
      </c>
      <c r="CR33" s="209" t="str">
        <f t="array" ref="CR33">index('UPTD PPA KabKota'!$BI$5:$BI$513,match($D33,'UPTD PPA KabKota'!$C$5:$C$513,false))</f>
        <v>#N/A</v>
      </c>
      <c r="CS33" s="314" t="str">
        <f t="shared" si="4"/>
        <v>#N/A</v>
      </c>
    </row>
    <row r="34">
      <c r="A34" s="310">
        <v>32.0</v>
      </c>
      <c r="B34" s="310">
        <v>7.0</v>
      </c>
      <c r="C34" s="311" t="s">
        <v>4723</v>
      </c>
      <c r="D34" s="312" t="s">
        <v>756</v>
      </c>
      <c r="E34" s="315">
        <v>45748.0</v>
      </c>
      <c r="F34" s="218" t="str">
        <f t="array" ref="F34">INDEX('Ortala-KabKota'!F$2:F$415,MATCH($D34,'Ortala-KabKota'!$E$2:$E$415,FALSE))</f>
        <v>Kristin/ 081375594254</v>
      </c>
      <c r="G34" s="218" t="str">
        <f t="array" ref="G34">INDEX('Ortala-KabKota'!G$2:G$415,MATCH($D34,'Ortala-KabKota'!$E$2:$E$415,FALSE))</f>
        <v>Jl. H. Idris Hasibuan No. 2 Rantauprapat</v>
      </c>
      <c r="H34" s="218" t="str">
        <f t="array" ref="H34">INDEX('Ortala-KabKota'!H$2:H$415,MATCH($D34,'Ortala-KabKota'!$E$2:$E$415,FALSE))</f>
        <v>0821 - 7340 - 4897</v>
      </c>
      <c r="I34" s="218" t="str">
        <f t="array" ref="I34">INDEX('Ortala-KabKota'!I$2:I$415,MATCH($D34,'Ortala-KabKota'!$E$2:$E$415,FALSE))</f>
        <v>085261636562</v>
      </c>
      <c r="J34" s="218" t="str">
        <f t="array" ref="J34">INDEX('Ortala-KabKota'!J$2:J$415,MATCH($D34,'Ortala-KabKota'!$E$2:$E$415,FALSE))</f>
        <v>UPTD PPA</v>
      </c>
      <c r="K34" s="218" t="str">
        <f t="array" ref="K34">INDEX('Ortala-KabKota'!K$2:K$415,MATCH($D34,'Ortala-KabKota'!$E$2:$E$415,FALSE))</f>
        <v>Peraturan Bupati Labuhanbatu Nomor 18 Tahun 2018 tentang Pembentukan Unit Pelaksana Teknis Daerah di Lingkungan Pemerintahan Kabupaten Labuhanbatu</v>
      </c>
      <c r="L34" s="218">
        <f t="array" ref="L34">INDEX('Ortala-KabKota'!L$2:L$415,MATCH($D34,'Ortala-KabKota'!$E$2:$E$415,FALSE))</f>
        <v>2018</v>
      </c>
      <c r="M34" s="218" t="str">
        <f t="array" ref="M34">INDEX('Ortala-KabKota'!M$2:M$415,MATCH($D34,'Ortala-KabKota'!$E$2:$E$415,FALSE))</f>
        <v>B</v>
      </c>
      <c r="N34" s="218" t="str">
        <f t="array" ref="N34">INDEX('Ortala-KabKota'!N$2:N$415,MATCH($D34,'Ortala-KabKota'!$E$2:$E$415,FALSE))</f>
        <v>Tuti /081361502881</v>
      </c>
      <c r="O34" s="218" t="str">
        <f t="array" ref="O34">INDEX('Ortala-KabKota'!O$2:O$415,MATCH($D34,'Ortala-KabKota'!$E$2:$E$415,FALSE))</f>
        <v>UPTDPPALB@gmail.com</v>
      </c>
      <c r="P34" s="218" t="str">
        <f t="array" ref="P34">INDEX('Ortala-KabKota'!P$2:P$415,MATCH($D34,'Ortala-KabKota'!$E$2:$E$415,FALSE))</f>
        <v>-</v>
      </c>
      <c r="Q34" s="218" t="str">
        <f t="array" ref="Q34">INDEX('Ortala-KabKota'!Q$2:Q$415,MATCH($D34,'Ortala-KabKota'!$E$2:$E$415,FALSE))</f>
        <v>MANDIRI</v>
      </c>
      <c r="R34" s="218" t="str">
        <f t="array" ref="R34">INDEX('Ortala-KabKota'!R$2:R$415,MATCH($D34,'Ortala-KabKota'!$E$2:$E$415,FALSE))</f>
        <v>KAMAR DI KANTOR</v>
      </c>
      <c r="S34" s="218" t="str">
        <f t="array" ref="S34">INDEX('Ortala-KabKota'!S$2:S$415,MATCH($D34,'Ortala-KabKota'!$E$2:$E$415,FALSE))</f>
        <v>Status Rumah Perlindungan digabung dengan UPTD PPA</v>
      </c>
      <c r="T34" s="218">
        <f t="array" ref="T34">INDEX('Ortala-KabKota'!T$2:T$415,MATCH($D34,'Ortala-KabKota'!$E$2:$E$415,FALSE))</f>
        <v>0</v>
      </c>
      <c r="U34" s="218">
        <f t="array" ref="U34">INDEX('Ortala-KabKota'!U$2:U$415,MATCH($D34,'Ortala-KabKota'!$E$2:$E$415,FALSE))</f>
        <v>0</v>
      </c>
      <c r="V34" s="218">
        <f t="array" ref="V34">INDEX('Ortala-KabKota'!V$2:V$415,MATCH($D34,'Ortala-KabKota'!$E$2:$E$415,FALSE))</f>
        <v>1</v>
      </c>
      <c r="W34" s="218">
        <f t="array" ref="W34">INDEX('Ortala-KabKota'!W$2:W$415,MATCH($D34,'Ortala-KabKota'!$E$2:$E$415,FALSE))</f>
        <v>0</v>
      </c>
      <c r="X34" s="218">
        <f t="array" ref="X34">INDEX('Ortala-KabKota'!X$2:X$415,MATCH($D34,'Ortala-KabKota'!$E$2:$E$415,FALSE))</f>
        <v>0</v>
      </c>
      <c r="Y34" s="218">
        <f t="array" ref="Y34">INDEX('Ortala-KabKota'!Y$2:Y$415,MATCH($D34,'Ortala-KabKota'!$E$2:$E$415,FALSE))</f>
        <v>0</v>
      </c>
      <c r="Z34" s="218">
        <f t="array" ref="Z34">INDEX('Ortala-KabKota'!Z$2:Z$415,MATCH($D34,'Ortala-KabKota'!$E$2:$E$415,FALSE))</f>
        <v>0</v>
      </c>
      <c r="AA34" s="218">
        <f t="array" ref="AA34">INDEX('Ortala-KabKota'!AA$2:AA$415,MATCH($D34,'Ortala-KabKota'!$E$2:$E$415,FALSE))</f>
        <v>1</v>
      </c>
      <c r="AB34" s="218">
        <f t="array" ref="AB34">INDEX('Ortala-KabKota'!AB$2:AB$415,MATCH($D34,'Ortala-KabKota'!$E$2:$E$415,FALSE))</f>
        <v>1</v>
      </c>
      <c r="AC34" s="218">
        <f t="array" ref="AC34">INDEX('Ortala-KabKota'!AC$2:AC$415,MATCH($D34,'Ortala-KabKota'!$E$2:$E$415,FALSE))</f>
        <v>0</v>
      </c>
      <c r="AD34" s="218">
        <f t="array" ref="AD34">INDEX('Ortala-KabKota'!AD$2:AD$415,MATCH($D34,'Ortala-KabKota'!$E$2:$E$415,FALSE))</f>
        <v>0</v>
      </c>
      <c r="AE34" s="218">
        <f t="array" ref="AE34">INDEX('Ortala-KabKota'!AE$2:AE$415,MATCH($D34,'Ortala-KabKota'!$E$2:$E$415,FALSE))</f>
        <v>1</v>
      </c>
      <c r="AF34" s="218">
        <f t="array" ref="AF34">INDEX('Ortala-KabKota'!AF$2:AF$415,MATCH($D34,'Ortala-KabKota'!$E$2:$E$415,FALSE))</f>
        <v>1</v>
      </c>
      <c r="AG34" s="218">
        <f t="array" ref="AG34">INDEX('Ortala-KabKota'!AG$2:AG$415,MATCH($D34,'Ortala-KabKota'!$E$2:$E$415,FALSE))</f>
        <v>1</v>
      </c>
      <c r="AH34" s="218">
        <f t="array" ref="AH34">INDEX('Ortala-KabKota'!AH$2:AH$415,MATCH($D34,'Ortala-KabKota'!$E$2:$E$415,FALSE))</f>
        <v>1</v>
      </c>
      <c r="AI34" s="218" t="str">
        <f t="array" ref="AI34">INDEX('Ortala-KabKota'!AI$2:AI$415,MATCH($D34,'Ortala-KabKota'!$E$2:$E$415,FALSE))</f>
        <v>Bagi korban yang membutuhkan penampungan sementara maximal 14 hari, makan dan kebutuhan spesifik lainnya ditanggung UPTD PPA.</v>
      </c>
      <c r="AJ34" s="218">
        <f t="array" ref="AJ34">INDEX('Ortala-KabKota'!AJ$2:AJ$415,MATCH($D34,'Ortala-KabKota'!$E$2:$E$415,FALSE))</f>
        <v>1</v>
      </c>
      <c r="AK34" s="218">
        <f t="array" ref="AK34">INDEX('Ortala-KabKota'!AK$2:AK$415,MATCH($D34,'Ortala-KabKota'!$E$2:$E$415,FALSE))</f>
        <v>1</v>
      </c>
      <c r="AL34" s="218">
        <f t="array" ref="AL34">INDEX('Ortala-KabKota'!AL$2:AL$415,MATCH($D34,'Ortala-KabKota'!$E$2:$E$415,FALSE))</f>
        <v>50</v>
      </c>
      <c r="AM34" s="218" t="str">
        <f t="array" ref="AM34">INDEX('Ortala-KabKota'!AM$2:AM$415,MATCH($D34,'Ortala-KabKota'!$E$2:$E$415,FALSE))</f>
        <v>Kekerasan Seksual  </v>
      </c>
      <c r="AN34" s="218" t="str">
        <f t="array" ref="AN34">INDEX('Ortala-KabKota'!AN$2:AN$415,MATCH($D34,'Ortala-KabKota'!$E$2:$E$415,FALSE))</f>
        <v/>
      </c>
      <c r="AO34" s="218" t="str">
        <f t="array" ref="AO34">INDEX('Ortala-KabKota'!AO$2:AO$415,MATCH($D34,'Ortala-KabKota'!$E$2:$E$415,FALSE))</f>
        <v/>
      </c>
      <c r="AP34" s="218">
        <f t="array" ref="AP34">INDEX('Ortala-KabKota'!AP$2:AP$415,MATCH($D34,'Ortala-KabKota'!$E$2:$E$415,FALSE))</f>
        <v>1</v>
      </c>
      <c r="AQ34" s="218" t="str">
        <f t="array" ref="AQ34">INDEX('Ortala-KabKota'!AQ$2:AQ$415,MATCH($D34,'Ortala-KabKota'!$E$2:$E$415,FALSE))</f>
        <v/>
      </c>
      <c r="AR34" s="218" t="str">
        <f t="array" ref="AR34">INDEX('Ortala-KabKota'!AR$2:AR$415,MATCH($D34,'Ortala-KabKota'!$E$2:$E$415,FALSE))</f>
        <v/>
      </c>
      <c r="AS34" s="218" t="str">
        <f t="array" ref="AS34">INDEX('Ortala-KabKota'!AS$2:AS$415,MATCH($D34,'Ortala-KabKota'!$E$2:$E$415,FALSE))</f>
        <v/>
      </c>
      <c r="AT34" s="218" t="str">
        <f t="array" ref="AT34">INDEX('Ortala-KabKota'!AT$2:AT$415,MATCH($D34,'Ortala-KabKota'!$E$2:$E$415,FALSE))</f>
        <v/>
      </c>
      <c r="AU34" s="218" t="str">
        <f t="array" ref="AU34">INDEX('UPTD PPA KabKota'!D$5:D$513,MATCH($D34,'UPTD PPA KabKota'!$C$5:$C$513,FALSE))</f>
        <v>Kristina Sinaga, S.E.</v>
      </c>
      <c r="AV34" s="218" t="str">
        <f t="array" ref="AV34">INDEX('UPTD PPA KabKota'!E$5:E$513,MATCH($D34,'UPTD PPA KabKota'!$C$5:$C$513,FALSE))</f>
        <v>Jalan H. Idris Hasibuan No. 2, Rantauprapat</v>
      </c>
      <c r="AW34" s="218" t="str">
        <f t="array" ref="AW34">INDEX('UPTD PPA KabKota'!F$5:F$513,MATCH($D34,'UPTD PPA KabKota'!$C$5:$C$513,FALSE))</f>
        <v>0852272108688</v>
      </c>
      <c r="AX34" s="218" t="str">
        <f t="array" ref="AX34">INDEX('UPTD PPA KabKota'!G$5:G$513,MATCH($D34,'UPTD PPA KabKota'!$C$5:$C$513,FALSE))</f>
        <v/>
      </c>
      <c r="AY34" s="218" t="str">
        <f t="array" ref="AY34">INDEX('UPTD PPA KabKota'!H$5:H$513,MATCH($D34,'UPTD PPA KabKota'!$C$5:$C$513,FALSE))</f>
        <v>UPTD PPA</v>
      </c>
      <c r="AZ34" s="218" t="str">
        <f t="array" ref="AZ34">INDEX('UPTD PPA KabKota'!I$5:I$513,MATCH($D34,'UPTD PPA KabKota'!$C$5:$C$513,FALSE))</f>
        <v>Peraturan Bupati Nomor 18 Tahun 2018</v>
      </c>
      <c r="BA34" s="218">
        <f t="array" ref="BA34">INDEX('UPTD PPA KabKota'!J$5:J$513,MATCH($D34,'UPTD PPA KabKota'!$C$5:$C$513,FALSE))</f>
        <v>2018</v>
      </c>
      <c r="BB34" s="218" t="str">
        <f t="array" ref="BB34">INDEX('UPTD PPA KabKota'!K$5:K$513,MATCH($D34,'UPTD PPA KabKota'!$C$5:$C$513,FALSE))</f>
        <v>B</v>
      </c>
      <c r="BC34" s="218" t="str">
        <f t="array" ref="BC34">INDEX('UPTD PPA KabKota'!L$5:L$513,MATCH($D34,'UPTD PPA KabKota'!$C$5:$C$513,FALSE))</f>
        <v>081375594254</v>
      </c>
      <c r="BD34" s="316" t="str">
        <f t="array" ref="BD34">INDEX('UPTD PPA KabKota'!M$5:M$513,MATCH($D34,'UPTD PPA KabKota'!$C$5:$C$513,FALSE))</f>
        <v>wiwy.pebriani.mzs@gmail.com</v>
      </c>
      <c r="BE34" s="218" t="str">
        <f t="array" ref="BE34">INDEX('UPTD PPA KabKota'!N$5:N$513,MATCH($D34,'UPTD PPA KabKota'!$C$5:$C$513,FALSE))</f>
        <v>1. Kepala UPTD (ada)
2. Pengelola Pemberdayaan Perempuan (kosong)
3. Pengelola Data dan Informasi (kosong)
4. Pengadministrasi Perkantoran (kosong)
5. Penelaah Teknis Kebijakan (kosong)
6. Jabatan Fungsional Peksos (kosong)</v>
      </c>
      <c r="BF34" s="218" t="str">
        <f t="array" ref="BF34">INDEX('UPTD PPA KabKota'!O$5:O$513,MATCH($D34,'UPTD PPA KabKota'!$C$5:$C$513,FALSE))</f>
        <v>PINJAM GEDUNG SELAIN DPPPA</v>
      </c>
      <c r="BG34" s="218" t="str">
        <f t="array" ref="BG34">INDEX('UPTD PPA KabKota'!P$5:P$513,MATCH($D34,'UPTD PPA KabKota'!$C$5:$C$513,FALSE))</f>
        <v>SEWA/KONTRAK</v>
      </c>
      <c r="BH34" s="218" t="str">
        <f t="array" ref="BH34">INDEX('UPTD PPA KabKota'!Q$5:Q$513,MATCH($D34,'UPTD PPA KabKota'!$C$5:$C$513,FALSE))</f>
        <v>Milik Masyarakat
Kolom (16) Sewa Rumah</v>
      </c>
      <c r="BI34" s="218" t="str">
        <f t="array" ref="BI34">INDEX('UPTD PPA KabKota'!R$5:R$513,MATCH($D34,'UPTD PPA KabKota'!$C$5:$C$513,FALSE))</f>
        <v>Ada</v>
      </c>
      <c r="BJ34" s="218" t="str">
        <f t="array" ref="BJ34">INDEX('UPTD PPA KabKota'!S$5:S$513,MATCH($D34,'UPTD PPA KabKota'!$C$5:$C$513,FALSE))</f>
        <v>Tidak Ada</v>
      </c>
      <c r="BK34" s="218" t="str">
        <f t="array" ref="BK34">INDEX('UPTD PPA KabKota'!T$5:T$513,MATCH($D34,'UPTD PPA KabKota'!$C$5:$C$513,FALSE))</f>
        <v>Ada</v>
      </c>
      <c r="BL34" s="218" t="str">
        <f t="array" ref="BL34">INDEX('UPTD PPA KabKota'!U$5:U$513,MATCH($D34,'UPTD PPA KabKota'!$C$5:$C$513,FALSE))</f>
        <v>Tidak Ada</v>
      </c>
      <c r="BM34" s="218" t="str">
        <f t="array" ref="BM34">INDEX('UPTD PPA KabKota'!V$5:V$513,MATCH($D34,'UPTD PPA KabKota'!$C$5:$C$513,FALSE))</f>
        <v>Tidak Ada</v>
      </c>
      <c r="BN34" s="218" t="str">
        <f t="array" ref="BN34">INDEX('UPTD PPA KabKota'!W$5:W$513,MATCH($D34,'UPTD PPA KabKota'!$C$5:$C$513,FALSE))</f>
        <v>Tidak Ada</v>
      </c>
      <c r="BO34" s="218" t="str">
        <f t="array" ref="BO34">INDEX('UPTD PPA KabKota'!X$5:X$513,MATCH($D34,'UPTD PPA KabKota'!$C$5:$C$513,FALSE))</f>
        <v>Ada</v>
      </c>
      <c r="BP34" s="218" t="str">
        <f t="array" ref="BP34">INDEX('UPTD PPA KabKota'!Y$5:Y$513,MATCH($D34,'UPTD PPA KabKota'!$C$5:$C$513,FALSE))</f>
        <v>Ada</v>
      </c>
      <c r="BQ34" s="218" t="str">
        <f t="array" ref="BQ34">INDEX('UPTD PPA KabKota'!Z$5:Z$513,MATCH($D34,'UPTD PPA KabKota'!$C$5:$C$513,FALSE))</f>
        <v>Ada</v>
      </c>
      <c r="BR34" s="218" t="str">
        <f t="array" ref="BR34">INDEX('UPTD PPA KabKota'!AA$5:AA$513,MATCH($D34,'UPTD PPA KabKota'!$C$5:$C$513,FALSE))</f>
        <v>Tidak Ada</v>
      </c>
      <c r="BS34" s="218" t="str">
        <f t="array" ref="BS34">INDEX('UPTD PPA KabKota'!AB$5:AB$513,MATCH($D34,'UPTD PPA KabKota'!$C$5:$C$513,FALSE))</f>
        <v>Tidak Ada</v>
      </c>
      <c r="BT34" s="218" t="str">
        <f t="array" ref="BT34">INDEX('UPTD PPA KabKota'!AC$5:AC$513,MATCH($D34,'UPTD PPA KabKota'!$C$5:$C$513,FALSE))</f>
        <v>Sudah</v>
      </c>
      <c r="BU34" s="218" t="str">
        <f t="array" ref="BU34">INDEX('UPTD PPA KabKota'!AD$5:AD$513,MATCH($D34,'UPTD PPA KabKota'!$C$5:$C$513,FALSE))</f>
        <v>Sudah</v>
      </c>
      <c r="BV34" s="218" t="str">
        <f t="array" ref="BV34">INDEX('UPTD PPA KabKota'!AE$5:AE$513,MATCH($D34,'UPTD PPA KabKota'!$C$5:$C$513,FALSE))</f>
        <v>Sudah</v>
      </c>
      <c r="BW34" s="218" t="str">
        <f t="array" ref="BW34">INDEX('UPTD PPA KabKota'!AF$5:AF$513,MATCH($D34,'UPTD PPA KabKota'!$C$5:$C$513,FALSE))</f>
        <v>Sudah</v>
      </c>
      <c r="BX34" s="218" t="str">
        <f t="array" ref="BX34">INDEX('UPTD PPA KabKota'!AG$5:AG$513,MATCH($D34,'UPTD PPA KabKota'!$C$5:$C$513,FALSE))</f>
        <v>Belum</v>
      </c>
      <c r="BY34" s="218" t="str">
        <f t="array" ref="BY34">INDEX('UPTD PPA KabKota'!AH$5:AH$513,MATCH($D34,'UPTD PPA KabKota'!$C$5:$C$513,FALSE))</f>
        <v>Sudah</v>
      </c>
      <c r="BZ34" s="218" t="str">
        <f t="array" ref="BZ34">INDEX('UPTD PPA KabKota'!AI$5:AI$513,MATCH($D34,'UPTD PPA KabKota'!$C$5:$C$513,FALSE))</f>
        <v>Belum</v>
      </c>
      <c r="CA34" s="218" t="str">
        <f t="array" ref="CA34">INDEX('UPTD PPA KabKota'!AJ$5:AJ$513,MATCH($D34,'UPTD PPA KabKota'!$C$5:$C$513,FALSE))</f>
        <v>Sudah</v>
      </c>
      <c r="CB34" s="218" t="str">
        <f t="array" ref="CB34">INDEX('UPTD PPA KabKota'!AK$5:AK$513,MATCH($D34,'UPTD PPA KabKota'!$C$5:$C$513,FALSE))</f>
        <v>Belum</v>
      </c>
      <c r="CC34" s="218" t="str">
        <f t="array" ref="CC34">INDEX('UPTD PPA KabKota'!AL$5:AL$513,MATCH($D34,'UPTD PPA KabKota'!$C$5:$C$513,FALSE))</f>
        <v>Sudah</v>
      </c>
      <c r="CD34" s="218" t="str">
        <f t="array" ref="CD34">INDEX('UPTD PPA KabKota'!AM$5:AM$513,MATCH($D34,'UPTD PPA KabKota'!$C$5:$C$513,FALSE))</f>
        <v>Sudah</v>
      </c>
      <c r="CE34" s="218" t="str">
        <f t="array" ref="CE34">INDEX('UPTD PPA KabKota'!AN$5:AN$513,MATCH($D34,'UPTD PPA KabKota'!$C$5:$C$513,FALSE))</f>
        <v>pengaduan dari masyarakat, penjangkuan korban, pengelolaan Kasus, pendampingan layanan kesehatan (visum dan layanan kesehatan lainnya),Jika korban memerlukan pengamanan maka akan diberikan penampungan sementara di rumah aman</v>
      </c>
      <c r="CF34" s="218" t="str">
        <f t="array" ref="CF34">INDEX('UPTD PPA KabKota'!AO$5:AO$513,MATCH($D34,'UPTD PPA KabKota'!$C$5:$C$513,FALSE))</f>
        <v>2021 (50 kasus)
2022 (47 kasus)
2023 (55 kasus)
2024 (86 kasus)</v>
      </c>
      <c r="CG34" s="218" t="str">
        <f t="array" ref="CG34">INDEX('UPTD PPA KabKota'!AP$5:AP$513,MATCH($D34,'UPTD PPA KabKota'!$C$5:$C$513,FALSE))</f>
        <v>Kekerasan Seksual Terhadap Anak</v>
      </c>
      <c r="CH34" s="218" t="str">
        <f t="array" ref="CH34">INDEX('UPTD PPA KabKota'!AQ$5:AQ$513,MATCH($D34,'UPTD PPA KabKota'!$C$5:$C$513,FALSE))</f>
        <v/>
      </c>
      <c r="CI34" s="218" t="str">
        <f t="array" ref="CI34">INDEX('UPTD PPA KabKota'!AR$5:AR$513,MATCH($D34,'UPTD PPA KabKota'!$C$5:$C$513,FALSE))</f>
        <v/>
      </c>
      <c r="CJ34" s="218" t="str">
        <f t="array" ref="CJ34">INDEX('UPTD PPA KabKota'!AS$5:AS$513,MATCH($D34,'UPTD PPA KabKota'!$C$5:$C$513,FALSE))</f>
        <v>v</v>
      </c>
      <c r="CK34" s="218" t="str">
        <f t="array" ref="CK34">INDEX('UPTD PPA KabKota'!AT$5:AT$513,MATCH($D34,'UPTD PPA KabKota'!$C$5:$C$513,FALSE))</f>
        <v/>
      </c>
      <c r="CL34" s="218" t="str">
        <f t="array" ref="CL34">INDEX('UPTD PPA KabKota'!AU$5:AU$513,MATCH($D34,'UPTD PPA KabKota'!$C$5:$C$513,FALSE))</f>
        <v/>
      </c>
      <c r="CM34" s="218" t="str">
        <f t="array" ref="CM34">INDEX('UPTD PPA KabKota'!AV$5:AV$513,MATCH($D34,'UPTD PPA KabKota'!$C$5:$C$513,FALSE))</f>
        <v/>
      </c>
      <c r="CN34" s="218" t="str">
        <f t="array" ref="CN34">INDEX('UPTD PPA KabKota'!AW$5:AW$513,MATCH($D34,'UPTD PPA KabKota'!$C$5:$C$513,FALSE))</f>
        <v/>
      </c>
      <c r="CO34" s="218" t="str">
        <f t="array" ref="CO34">INDEX('UPTD PPA KabKota'!AX$5:AX$513,MATCH($D34,'UPTD PPA KabKota'!$C$5:$C$513,FALSE))</f>
        <v/>
      </c>
      <c r="CP34" s="218" t="str">
        <f t="array" ref="CP34">INDEX('UPTD PPA KabKota'!AY$5:AY$513,MATCH($D34,'UPTD PPA KabKota'!$C$5:$C$513,FALSE))</f>
        <v/>
      </c>
      <c r="CQ34" s="209" t="str">
        <f>IFERROR(__xludf.DUMMYFUNCTION("IF(ISBLANK($K34),"""",IF(REGEXMATCH($K34,""Peraturan""),""Ada"",IF(REGEXMATCH($K34,""Rekomendasi""),""Tidak Ada"", $K34)))
"),"Ada")</f>
        <v>Ada</v>
      </c>
      <c r="CR34" s="209" t="str">
        <f t="array" ref="CR34">index('UPTD PPA KabKota'!$BI$5:$BI$513,match($D34,'UPTD PPA KabKota'!$C$5:$C$513,false))</f>
        <v>Ada</v>
      </c>
      <c r="CS34" s="314" t="str">
        <f t="shared" si="4"/>
        <v>Ada</v>
      </c>
    </row>
    <row r="35">
      <c r="A35" s="310">
        <v>33.0</v>
      </c>
      <c r="B35" s="310">
        <v>8.0</v>
      </c>
      <c r="C35" s="311" t="s">
        <v>4723</v>
      </c>
      <c r="D35" s="312" t="s">
        <v>787</v>
      </c>
      <c r="E35" s="315">
        <v>45748.0</v>
      </c>
      <c r="F35" s="218" t="str">
        <f t="array" ref="F35">INDEX('Ortala-KabKota'!F$2:F$415,MATCH($D35,'Ortala-KabKota'!$E$2:$E$415,FALSE))</f>
        <v>Syahruddin/ 08126575873</v>
      </c>
      <c r="G35" s="218" t="str">
        <f t="array" ref="G35">INDEX('Ortala-KabKota'!G$2:G$415,MATCH($D35,'Ortala-KabKota'!$E$2:$E$415,FALSE))</f>
        <v/>
      </c>
      <c r="H35" s="218" t="str">
        <f t="array" ref="H35">INDEX('Ortala-KabKota'!H$2:H$415,MATCH($D35,'Ortala-KabKota'!$E$2:$E$415,FALSE))</f>
        <v/>
      </c>
      <c r="I35" s="218" t="str">
        <f t="array" ref="I35">INDEX('Ortala-KabKota'!I$2:I$415,MATCH($D35,'Ortala-KabKota'!$E$2:$E$415,FALSE))</f>
        <v/>
      </c>
      <c r="J35" s="218" t="str">
        <f t="array" ref="J35">INDEX('Ortala-KabKota'!J$2:J$415,MATCH($D35,'Ortala-KabKota'!$E$2:$E$415,FALSE))</f>
        <v/>
      </c>
      <c r="K35" s="218" t="str">
        <f t="array" ref="K35">INDEX('Ortala-KabKota'!K$2:K$415,MATCH($D35,'Ortala-KabKota'!$E$2:$E$415,FALSE))</f>
        <v>Peraturan Bupati Asahan Nomor 72 Tahun 2022</v>
      </c>
      <c r="L35" s="218">
        <f t="array" ref="L35">INDEX('Ortala-KabKota'!L$2:L$415,MATCH($D35,'Ortala-KabKota'!$E$2:$E$415,FALSE))</f>
        <v>2022</v>
      </c>
      <c r="M35" s="218" t="str">
        <f t="array" ref="M35">INDEX('Ortala-KabKota'!M$2:M$415,MATCH($D35,'Ortala-KabKota'!$E$2:$E$415,FALSE))</f>
        <v>A</v>
      </c>
      <c r="N35" s="218" t="str">
        <f t="array" ref="N35">INDEX('Ortala-KabKota'!N$2:N$415,MATCH($D35,'Ortala-KabKota'!$E$2:$E$415,FALSE))</f>
        <v/>
      </c>
      <c r="O35" s="218" t="str">
        <f t="array" ref="O35">INDEX('Ortala-KabKota'!O$2:O$415,MATCH($D35,'Ortala-KabKota'!$E$2:$E$415,FALSE))</f>
        <v/>
      </c>
      <c r="P35" s="218" t="str">
        <f t="array" ref="P35">INDEX('Ortala-KabKota'!P$2:P$415,MATCH($D35,'Ortala-KabKota'!$E$2:$E$415,FALSE))</f>
        <v/>
      </c>
      <c r="Q35" s="218" t="str">
        <f t="array" ref="Q35">INDEX('Ortala-KabKota'!Q$2:Q$415,MATCH($D35,'Ortala-KabKota'!$E$2:$E$415,FALSE))</f>
        <v/>
      </c>
      <c r="R35" s="218" t="str">
        <f t="array" ref="R35">INDEX('Ortala-KabKota'!R$2:R$415,MATCH($D35,'Ortala-KabKota'!$E$2:$E$415,FALSE))</f>
        <v/>
      </c>
      <c r="S35" s="218" t="str">
        <f t="array" ref="S35">INDEX('Ortala-KabKota'!S$2:S$415,MATCH($D35,'Ortala-KabKota'!$E$2:$E$415,FALSE))</f>
        <v/>
      </c>
      <c r="T35" s="218" t="str">
        <f t="array" ref="T35">INDEX('Ortala-KabKota'!T$2:T$415,MATCH($D35,'Ortala-KabKota'!$E$2:$E$415,FALSE))</f>
        <v/>
      </c>
      <c r="U35" s="218" t="str">
        <f t="array" ref="U35">INDEX('Ortala-KabKota'!U$2:U$415,MATCH($D35,'Ortala-KabKota'!$E$2:$E$415,FALSE))</f>
        <v/>
      </c>
      <c r="V35" s="218" t="str">
        <f t="array" ref="V35">INDEX('Ortala-KabKota'!V$2:V$415,MATCH($D35,'Ortala-KabKota'!$E$2:$E$415,FALSE))</f>
        <v/>
      </c>
      <c r="W35" s="218" t="str">
        <f t="array" ref="W35">INDEX('Ortala-KabKota'!W$2:W$415,MATCH($D35,'Ortala-KabKota'!$E$2:$E$415,FALSE))</f>
        <v/>
      </c>
      <c r="X35" s="218" t="str">
        <f t="array" ref="X35">INDEX('Ortala-KabKota'!X$2:X$415,MATCH($D35,'Ortala-KabKota'!$E$2:$E$415,FALSE))</f>
        <v/>
      </c>
      <c r="Y35" s="218" t="str">
        <f t="array" ref="Y35">INDEX('Ortala-KabKota'!Y$2:Y$415,MATCH($D35,'Ortala-KabKota'!$E$2:$E$415,FALSE))</f>
        <v/>
      </c>
      <c r="Z35" s="218" t="str">
        <f t="array" ref="Z35">INDEX('Ortala-KabKota'!Z$2:Z$415,MATCH($D35,'Ortala-KabKota'!$E$2:$E$415,FALSE))</f>
        <v/>
      </c>
      <c r="AA35" s="218" t="str">
        <f t="array" ref="AA35">INDEX('Ortala-KabKota'!AA$2:AA$415,MATCH($D35,'Ortala-KabKota'!$E$2:$E$415,FALSE))</f>
        <v/>
      </c>
      <c r="AB35" s="218" t="str">
        <f t="array" ref="AB35">INDEX('Ortala-KabKota'!AB$2:AB$415,MATCH($D35,'Ortala-KabKota'!$E$2:$E$415,FALSE))</f>
        <v/>
      </c>
      <c r="AC35" s="218" t="str">
        <f t="array" ref="AC35">INDEX('Ortala-KabKota'!AC$2:AC$415,MATCH($D35,'Ortala-KabKota'!$E$2:$E$415,FALSE))</f>
        <v/>
      </c>
      <c r="AD35" s="218" t="str">
        <f t="array" ref="AD35">INDEX('Ortala-KabKota'!AD$2:AD$415,MATCH($D35,'Ortala-KabKota'!$E$2:$E$415,FALSE))</f>
        <v/>
      </c>
      <c r="AE35" s="218" t="str">
        <f t="array" ref="AE35">INDEX('Ortala-KabKota'!AE$2:AE$415,MATCH($D35,'Ortala-KabKota'!$E$2:$E$415,FALSE))</f>
        <v/>
      </c>
      <c r="AF35" s="218" t="str">
        <f t="array" ref="AF35">INDEX('Ortala-KabKota'!AF$2:AF$415,MATCH($D35,'Ortala-KabKota'!$E$2:$E$415,FALSE))</f>
        <v/>
      </c>
      <c r="AG35" s="218" t="str">
        <f t="array" ref="AG35">INDEX('Ortala-KabKota'!AG$2:AG$415,MATCH($D35,'Ortala-KabKota'!$E$2:$E$415,FALSE))</f>
        <v/>
      </c>
      <c r="AH35" s="218" t="str">
        <f t="array" ref="AH35">INDEX('Ortala-KabKota'!AH$2:AH$415,MATCH($D35,'Ortala-KabKota'!$E$2:$E$415,FALSE))</f>
        <v/>
      </c>
      <c r="AI35" s="218" t="str">
        <f t="array" ref="AI35">INDEX('Ortala-KabKota'!AI$2:AI$415,MATCH($D35,'Ortala-KabKota'!$E$2:$E$415,FALSE))</f>
        <v/>
      </c>
      <c r="AJ35" s="218" t="str">
        <f t="array" ref="AJ35">INDEX('Ortala-KabKota'!AJ$2:AJ$415,MATCH($D35,'Ortala-KabKota'!$E$2:$E$415,FALSE))</f>
        <v/>
      </c>
      <c r="AK35" s="218" t="str">
        <f t="array" ref="AK35">INDEX('Ortala-KabKota'!AK$2:AK$415,MATCH($D35,'Ortala-KabKota'!$E$2:$E$415,FALSE))</f>
        <v/>
      </c>
      <c r="AL35" s="218" t="str">
        <f t="array" ref="AL35">INDEX('Ortala-KabKota'!AL$2:AL$415,MATCH($D35,'Ortala-KabKota'!$E$2:$E$415,FALSE))</f>
        <v/>
      </c>
      <c r="AM35" s="218" t="str">
        <f t="array" ref="AM35">INDEX('Ortala-KabKota'!AM$2:AM$415,MATCH($D35,'Ortala-KabKota'!$E$2:$E$415,FALSE))</f>
        <v/>
      </c>
      <c r="AN35" s="218" t="str">
        <f t="array" ref="AN35">INDEX('Ortala-KabKota'!AN$2:AN$415,MATCH($D35,'Ortala-KabKota'!$E$2:$E$415,FALSE))</f>
        <v/>
      </c>
      <c r="AO35" s="218" t="str">
        <f t="array" ref="AO35">INDEX('Ortala-KabKota'!AO$2:AO$415,MATCH($D35,'Ortala-KabKota'!$E$2:$E$415,FALSE))</f>
        <v/>
      </c>
      <c r="AP35" s="218" t="str">
        <f t="array" ref="AP35">INDEX('Ortala-KabKota'!AP$2:AP$415,MATCH($D35,'Ortala-KabKota'!$E$2:$E$415,FALSE))</f>
        <v/>
      </c>
      <c r="AQ35" s="218" t="str">
        <f t="array" ref="AQ35">INDEX('Ortala-KabKota'!AQ$2:AQ$415,MATCH($D35,'Ortala-KabKota'!$E$2:$E$415,FALSE))</f>
        <v/>
      </c>
      <c r="AR35" s="218" t="str">
        <f t="array" ref="AR35">INDEX('Ortala-KabKota'!AR$2:AR$415,MATCH($D35,'Ortala-KabKota'!$E$2:$E$415,FALSE))</f>
        <v/>
      </c>
      <c r="AS35" s="218" t="str">
        <f t="array" ref="AS35">INDEX('Ortala-KabKota'!AS$2:AS$415,MATCH($D35,'Ortala-KabKota'!$E$2:$E$415,FALSE))</f>
        <v/>
      </c>
      <c r="AT35" s="218" t="str">
        <f t="array" ref="AT35">INDEX('Ortala-KabKota'!AT$2:AT$415,MATCH($D35,'Ortala-KabKota'!$E$2:$E$415,FALSE))</f>
        <v/>
      </c>
      <c r="AU35" s="218" t="str">
        <f t="array" ref="AU35">INDEX('UPTD PPA KabKota'!D$5:D$513,MATCH($D35,'UPTD PPA KabKota'!$C$5:$C$513,FALSE))</f>
        <v>Syahruddin, SH, MKM</v>
      </c>
      <c r="AV35" s="218" t="str">
        <f t="array" ref="AV35">INDEX('UPTD PPA KabKota'!E$5:E$513,MATCH($D35,'UPTD PPA KabKota'!$C$5:$C$513,FALSE))</f>
        <v>Jalan Turi Nomor 9 Mekar Baru, Kisaran</v>
      </c>
      <c r="AW35" s="218" t="str">
        <f t="array" ref="AW35">INDEX('UPTD PPA KabKota'!F$5:F$513,MATCH($D35,'UPTD PPA KabKota'!$C$5:$C$513,FALSE))</f>
        <v>083151111129</v>
      </c>
      <c r="AX35" s="218" t="str">
        <f t="array" ref="AX35">INDEX('UPTD PPA KabKota'!G$5:G$513,MATCH($D35,'UPTD PPA KabKota'!$C$5:$C$513,FALSE))</f>
        <v>083151111129</v>
      </c>
      <c r="AY35" s="218" t="str">
        <f t="array" ref="AY35">INDEX('UPTD PPA KabKota'!H$5:H$513,MATCH($D35,'UPTD PPA KabKota'!$C$5:$C$513,FALSE))</f>
        <v>UPTD PPA</v>
      </c>
      <c r="AZ35" s="218" t="str">
        <f t="array" ref="AZ35">INDEX('UPTD PPA KabKota'!I$5:I$513,MATCH($D35,'UPTD PPA KabKota'!$C$5:$C$513,FALSE))</f>
        <v>Peraturan Bupati Nomor 72 Tahun 2022</v>
      </c>
      <c r="BA35" s="218">
        <f t="array" ref="BA35">INDEX('UPTD PPA KabKota'!J$5:J$513,MATCH($D35,'UPTD PPA KabKota'!$C$5:$C$513,FALSE))</f>
        <v>2022</v>
      </c>
      <c r="BB35" s="218" t="str">
        <f t="array" ref="BB35">INDEX('UPTD PPA KabKota'!K$5:K$513,MATCH($D35,'UPTD PPA KabKota'!$C$5:$C$513,FALSE))</f>
        <v>A</v>
      </c>
      <c r="BC35" s="218" t="str">
        <f t="array" ref="BC35">INDEX('UPTD PPA KabKota'!L$5:L$513,MATCH($D35,'UPTD PPA KabKota'!$C$5:$C$513,FALSE))</f>
        <v>083151111129</v>
      </c>
      <c r="BD35" s="316" t="str">
        <f t="array" ref="BD35">INDEX('UPTD PPA KabKota'!M$5:M$513,MATCH($D35,'UPTD PPA KabKota'!$C$5:$C$513,FALSE))</f>
        <v>uptdppa.asahan@yahoo.com</v>
      </c>
      <c r="BE35" s="218" t="str">
        <f t="array" ref="BE35">INDEX('UPTD PPA KabKota'!N$5:N$513,MATCH($D35,'UPTD PPA KabKota'!$C$5:$C$513,FALSE))</f>
        <v>1. Kepala UPTD
2. Kasubag TU
3. Kelompok jabatan fungsional</v>
      </c>
      <c r="BF35" s="218" t="str">
        <f t="array" ref="BF35">INDEX('UPTD PPA KabKota'!O$5:O$513,MATCH($D35,'UPTD PPA KabKota'!$C$5:$C$513,FALSE))</f>
        <v>PINJAM GEDUNG SELAIN DPPPA</v>
      </c>
      <c r="BG35" s="218" t="str">
        <f t="array" ref="BG35">INDEX('UPTD PPA KabKota'!P$5:P$513,MATCH($D35,'UPTD PPA KabKota'!$C$5:$C$513,FALSE))</f>
        <v>TIDAK PUNYA</v>
      </c>
      <c r="BH35" s="218" t="str">
        <f t="array" ref="BH35">INDEX('UPTD PPA KabKota'!Q$5:Q$513,MATCH($D35,'UPTD PPA KabKota'!$C$5:$C$513,FALSE))</f>
        <v>Pemerintah Daerah</v>
      </c>
      <c r="BI35" s="218" t="str">
        <f t="array" ref="BI35">INDEX('UPTD PPA KabKota'!R$5:R$513,MATCH($D35,'UPTD PPA KabKota'!$C$5:$C$513,FALSE))</f>
        <v>Ada</v>
      </c>
      <c r="BJ35" s="218" t="str">
        <f t="array" ref="BJ35">INDEX('UPTD PPA KabKota'!S$5:S$513,MATCH($D35,'UPTD PPA KabKota'!$C$5:$C$513,FALSE))</f>
        <v>Tidak Ada</v>
      </c>
      <c r="BK35" s="218" t="str">
        <f t="array" ref="BK35">INDEX('UPTD PPA KabKota'!T$5:T$513,MATCH($D35,'UPTD PPA KabKota'!$C$5:$C$513,FALSE))</f>
        <v>Tidak Ada</v>
      </c>
      <c r="BL35" s="218" t="str">
        <f t="array" ref="BL35">INDEX('UPTD PPA KabKota'!U$5:U$513,MATCH($D35,'UPTD PPA KabKota'!$C$5:$C$513,FALSE))</f>
        <v>Tidak Ada</v>
      </c>
      <c r="BM35" s="218" t="str">
        <f t="array" ref="BM35">INDEX('UPTD PPA KabKota'!V$5:V$513,MATCH($D35,'UPTD PPA KabKota'!$C$5:$C$513,FALSE))</f>
        <v>Tidak Ada</v>
      </c>
      <c r="BN35" s="218" t="str">
        <f t="array" ref="BN35">INDEX('UPTD PPA KabKota'!W$5:W$513,MATCH($D35,'UPTD PPA KabKota'!$C$5:$C$513,FALSE))</f>
        <v>Tidak Ada</v>
      </c>
      <c r="BO35" s="218" t="str">
        <f t="array" ref="BO35">INDEX('UPTD PPA KabKota'!X$5:X$513,MATCH($D35,'UPTD PPA KabKota'!$C$5:$C$513,FALSE))</f>
        <v>Ada</v>
      </c>
      <c r="BP35" s="218" t="str">
        <f t="array" ref="BP35">INDEX('UPTD PPA KabKota'!Y$5:Y$513,MATCH($D35,'UPTD PPA KabKota'!$C$5:$C$513,FALSE))</f>
        <v>Tidak Ada</v>
      </c>
      <c r="BQ35" s="218" t="str">
        <f t="array" ref="BQ35">INDEX('UPTD PPA KabKota'!Z$5:Z$513,MATCH($D35,'UPTD PPA KabKota'!$C$5:$C$513,FALSE))</f>
        <v>Tidak ada</v>
      </c>
      <c r="BR35" s="218" t="str">
        <f t="array" ref="BR35">INDEX('UPTD PPA KabKota'!AA$5:AA$513,MATCH($D35,'UPTD PPA KabKota'!$C$5:$C$513,FALSE))</f>
        <v>Tidak Ada</v>
      </c>
      <c r="BS35" s="218" t="str">
        <f t="array" ref="BS35">INDEX('UPTD PPA KabKota'!AB$5:AB$513,MATCH($D35,'UPTD PPA KabKota'!$C$5:$C$513,FALSE))</f>
        <v>Tidak Ada</v>
      </c>
      <c r="BT35" s="218" t="str">
        <f t="array" ref="BT35">INDEX('UPTD PPA KabKota'!AC$5:AC$513,MATCH($D35,'UPTD PPA KabKota'!$C$5:$C$513,FALSE))</f>
        <v>Sudah</v>
      </c>
      <c r="BU35" s="218" t="str">
        <f t="array" ref="BU35">INDEX('UPTD PPA KabKota'!AD$5:AD$513,MATCH($D35,'UPTD PPA KabKota'!$C$5:$C$513,FALSE))</f>
        <v>Sudah</v>
      </c>
      <c r="BV35" s="218" t="str">
        <f t="array" ref="BV35">INDEX('UPTD PPA KabKota'!AE$5:AE$513,MATCH($D35,'UPTD PPA KabKota'!$C$5:$C$513,FALSE))</f>
        <v>Sudah</v>
      </c>
      <c r="BW35" s="218" t="str">
        <f t="array" ref="BW35">INDEX('UPTD PPA KabKota'!AF$5:AF$513,MATCH($D35,'UPTD PPA KabKota'!$C$5:$C$513,FALSE))</f>
        <v>Sudah</v>
      </c>
      <c r="BX35" s="218" t="str">
        <f t="array" ref="BX35">INDEX('UPTD PPA KabKota'!AG$5:AG$513,MATCH($D35,'UPTD PPA KabKota'!$C$5:$C$513,FALSE))</f>
        <v>Sudah</v>
      </c>
      <c r="BY35" s="218" t="str">
        <f t="array" ref="BY35">INDEX('UPTD PPA KabKota'!AH$5:AH$513,MATCH($D35,'UPTD PPA KabKota'!$C$5:$C$513,FALSE))</f>
        <v>Sudah</v>
      </c>
      <c r="BZ35" s="218" t="str">
        <f t="array" ref="BZ35">INDEX('UPTD PPA KabKota'!AI$5:AI$513,MATCH($D35,'UPTD PPA KabKota'!$C$5:$C$513,FALSE))</f>
        <v>Sudah</v>
      </c>
      <c r="CA35" s="218" t="str">
        <f t="array" ref="CA35">INDEX('UPTD PPA KabKota'!AJ$5:AJ$513,MATCH($D35,'UPTD PPA KabKota'!$C$5:$C$513,FALSE))</f>
        <v>Belum</v>
      </c>
      <c r="CB35" s="218" t="str">
        <f t="array" ref="CB35">INDEX('UPTD PPA KabKota'!AK$5:AK$513,MATCH($D35,'UPTD PPA KabKota'!$C$5:$C$513,FALSE))</f>
        <v>Belum</v>
      </c>
      <c r="CC35" s="218" t="str">
        <f t="array" ref="CC35">INDEX('UPTD PPA KabKota'!AL$5:AL$513,MATCH($D35,'UPTD PPA KabKota'!$C$5:$C$513,FALSE))</f>
        <v>Sudah</v>
      </c>
      <c r="CD35" s="218" t="str">
        <f t="array" ref="CD35">INDEX('UPTD PPA KabKota'!AM$5:AM$513,MATCH($D35,'UPTD PPA KabKota'!$C$5:$C$513,FALSE))</f>
        <v>Sudah</v>
      </c>
      <c r="CE35" s="218" t="str">
        <f t="array" ref="CE35">INDEX('UPTD PPA KabKota'!AN$5:AN$513,MATCH($D35,'UPTD PPA KabKota'!$C$5:$C$513,FALSE))</f>
        <v>pengaduan dari masyarakat, penjangkuan korban, pengelolaan Kasus, Jika korban memerlukan pengamanan maka akan diberikan penampungan sementara di rumah aman</v>
      </c>
      <c r="CF35" s="218" t="str">
        <f t="array" ref="CF35">INDEX('UPTD PPA KabKota'!AO$5:AO$513,MATCH($D35,'UPTD PPA KabKota'!$C$5:$C$513,FALSE))</f>
        <v/>
      </c>
      <c r="CG35" s="218" t="str">
        <f t="array" ref="CG35">INDEX('UPTD PPA KabKota'!AP$5:AP$513,MATCH($D35,'UPTD PPA KabKota'!$C$5:$C$513,FALSE))</f>
        <v>Kekerasan Terhadap Anak</v>
      </c>
      <c r="CH35" s="218" t="str">
        <f t="array" ref="CH35">INDEX('UPTD PPA KabKota'!AQ$5:AQ$513,MATCH($D35,'UPTD PPA KabKota'!$C$5:$C$513,FALSE))</f>
        <v/>
      </c>
      <c r="CI35" s="218" t="str">
        <f t="array" ref="CI35">INDEX('UPTD PPA KabKota'!AR$5:AR$513,MATCH($D35,'UPTD PPA KabKota'!$C$5:$C$513,FALSE))</f>
        <v/>
      </c>
      <c r="CJ35" s="218" t="str">
        <f t="array" ref="CJ35">INDEX('UPTD PPA KabKota'!AS$5:AS$513,MATCH($D35,'UPTD PPA KabKota'!$C$5:$C$513,FALSE))</f>
        <v/>
      </c>
      <c r="CK35" s="218" t="str">
        <f t="array" ref="CK35">INDEX('UPTD PPA KabKota'!AT$5:AT$513,MATCH($D35,'UPTD PPA KabKota'!$C$5:$C$513,FALSE))</f>
        <v/>
      </c>
      <c r="CL35" s="218" t="str">
        <f t="array" ref="CL35">INDEX('UPTD PPA KabKota'!AU$5:AU$513,MATCH($D35,'UPTD PPA KabKota'!$C$5:$C$513,FALSE))</f>
        <v/>
      </c>
      <c r="CM35" s="218" t="str">
        <f t="array" ref="CM35">INDEX('UPTD PPA KabKota'!AV$5:AV$513,MATCH($D35,'UPTD PPA KabKota'!$C$5:$C$513,FALSE))</f>
        <v/>
      </c>
      <c r="CN35" s="218" t="str">
        <f t="array" ref="CN35">INDEX('UPTD PPA KabKota'!AW$5:AW$513,MATCH($D35,'UPTD PPA KabKota'!$C$5:$C$513,FALSE))</f>
        <v>v</v>
      </c>
      <c r="CO35" s="218" t="str">
        <f t="array" ref="CO35">INDEX('UPTD PPA KabKota'!AX$5:AX$513,MATCH($D35,'UPTD PPA KabKota'!$C$5:$C$513,FALSE))</f>
        <v/>
      </c>
      <c r="CP35" s="218" t="str">
        <f t="array" ref="CP35">INDEX('UPTD PPA KabKota'!AY$5:AY$513,MATCH($D35,'UPTD PPA KabKota'!$C$5:$C$513,FALSE))</f>
        <v/>
      </c>
      <c r="CQ35" s="209" t="str">
        <f>IFERROR(__xludf.DUMMYFUNCTION("IF(ISBLANK($K35),"""",IF(REGEXMATCH($K35,""Peraturan""),""Ada"",IF(REGEXMATCH($K35,""Rekomendasi""),""Tidak Ada"", $K35)))
"),"Ada")</f>
        <v>Ada</v>
      </c>
      <c r="CR35" s="209" t="str">
        <f t="array" ref="CR35">index('UPTD PPA KabKota'!$BI$5:$BI$513,match($D35,'UPTD PPA KabKota'!$C$5:$C$513,false))</f>
        <v>Ada</v>
      </c>
      <c r="CS35" s="314" t="str">
        <f t="shared" si="4"/>
        <v>Ada</v>
      </c>
    </row>
    <row r="36">
      <c r="A36" s="310">
        <v>34.0</v>
      </c>
      <c r="B36" s="310">
        <v>9.0</v>
      </c>
      <c r="C36" s="311" t="s">
        <v>4723</v>
      </c>
      <c r="D36" s="312" t="s">
        <v>854</v>
      </c>
      <c r="E36" s="315">
        <v>45748.0</v>
      </c>
      <c r="F36" s="218" t="str">
        <f t="array" ref="F36">INDEX('Ortala-KabKota'!F$2:F$415,MATCH($D36,'Ortala-KabKota'!$E$2:$E$415,FALSE))</f>
        <v/>
      </c>
      <c r="G36" s="218" t="str">
        <f t="array" ref="G36">INDEX('Ortala-KabKota'!G$2:G$415,MATCH($D36,'Ortala-KabKota'!$E$2:$E$415,FALSE))</f>
        <v/>
      </c>
      <c r="H36" s="218" t="str">
        <f t="array" ref="H36">INDEX('Ortala-KabKota'!H$2:H$415,MATCH($D36,'Ortala-KabKota'!$E$2:$E$415,FALSE))</f>
        <v/>
      </c>
      <c r="I36" s="218" t="str">
        <f t="array" ref="I36">INDEX('Ortala-KabKota'!I$2:I$415,MATCH($D36,'Ortala-KabKota'!$E$2:$E$415,FALSE))</f>
        <v/>
      </c>
      <c r="J36" s="218" t="str">
        <f t="array" ref="J36">INDEX('Ortala-KabKota'!J$2:J$415,MATCH($D36,'Ortala-KabKota'!$E$2:$E$415,FALSE))</f>
        <v/>
      </c>
      <c r="K36" s="218" t="str">
        <f t="array" ref="K36">INDEX('Ortala-KabKota'!K$2:K$415,MATCH($D36,'Ortala-KabKota'!$E$2:$E$415,FALSE))</f>
        <v>Peraturan Bupati Simalungun Nomor 65 Tahun 2023</v>
      </c>
      <c r="L36" s="218">
        <f t="array" ref="L36">INDEX('Ortala-KabKota'!L$2:L$415,MATCH($D36,'Ortala-KabKota'!$E$2:$E$415,FALSE))</f>
        <v>2023</v>
      </c>
      <c r="M36" s="218" t="str">
        <f t="array" ref="M36">INDEX('Ortala-KabKota'!M$2:M$415,MATCH($D36,'Ortala-KabKota'!$E$2:$E$415,FALSE))</f>
        <v>A</v>
      </c>
      <c r="N36" s="218" t="str">
        <f t="array" ref="N36">INDEX('Ortala-KabKota'!N$2:N$415,MATCH($D36,'Ortala-KabKota'!$E$2:$E$415,FALSE))</f>
        <v/>
      </c>
      <c r="O36" s="218" t="str">
        <f t="array" ref="O36">INDEX('Ortala-KabKota'!O$2:O$415,MATCH($D36,'Ortala-KabKota'!$E$2:$E$415,FALSE))</f>
        <v/>
      </c>
      <c r="P36" s="218" t="str">
        <f t="array" ref="P36">INDEX('Ortala-KabKota'!P$2:P$415,MATCH($D36,'Ortala-KabKota'!$E$2:$E$415,FALSE))</f>
        <v/>
      </c>
      <c r="Q36" s="218" t="str">
        <f t="array" ref="Q36">INDEX('Ortala-KabKota'!Q$2:Q$415,MATCH($D36,'Ortala-KabKota'!$E$2:$E$415,FALSE))</f>
        <v/>
      </c>
      <c r="R36" s="218" t="str">
        <f t="array" ref="R36">INDEX('Ortala-KabKota'!R$2:R$415,MATCH($D36,'Ortala-KabKota'!$E$2:$E$415,FALSE))</f>
        <v/>
      </c>
      <c r="S36" s="218" t="str">
        <f t="array" ref="S36">INDEX('Ortala-KabKota'!S$2:S$415,MATCH($D36,'Ortala-KabKota'!$E$2:$E$415,FALSE))</f>
        <v/>
      </c>
      <c r="T36" s="218" t="str">
        <f t="array" ref="T36">INDEX('Ortala-KabKota'!T$2:T$415,MATCH($D36,'Ortala-KabKota'!$E$2:$E$415,FALSE))</f>
        <v/>
      </c>
      <c r="U36" s="218" t="str">
        <f t="array" ref="U36">INDEX('Ortala-KabKota'!U$2:U$415,MATCH($D36,'Ortala-KabKota'!$E$2:$E$415,FALSE))</f>
        <v/>
      </c>
      <c r="V36" s="218" t="str">
        <f t="array" ref="V36">INDEX('Ortala-KabKota'!V$2:V$415,MATCH($D36,'Ortala-KabKota'!$E$2:$E$415,FALSE))</f>
        <v/>
      </c>
      <c r="W36" s="218" t="str">
        <f t="array" ref="W36">INDEX('Ortala-KabKota'!W$2:W$415,MATCH($D36,'Ortala-KabKota'!$E$2:$E$415,FALSE))</f>
        <v/>
      </c>
      <c r="X36" s="218" t="str">
        <f t="array" ref="X36">INDEX('Ortala-KabKota'!X$2:X$415,MATCH($D36,'Ortala-KabKota'!$E$2:$E$415,FALSE))</f>
        <v/>
      </c>
      <c r="Y36" s="218" t="str">
        <f t="array" ref="Y36">INDEX('Ortala-KabKota'!Y$2:Y$415,MATCH($D36,'Ortala-KabKota'!$E$2:$E$415,FALSE))</f>
        <v/>
      </c>
      <c r="Z36" s="218" t="str">
        <f t="array" ref="Z36">INDEX('Ortala-KabKota'!Z$2:Z$415,MATCH($D36,'Ortala-KabKota'!$E$2:$E$415,FALSE))</f>
        <v/>
      </c>
      <c r="AA36" s="218" t="str">
        <f t="array" ref="AA36">INDEX('Ortala-KabKota'!AA$2:AA$415,MATCH($D36,'Ortala-KabKota'!$E$2:$E$415,FALSE))</f>
        <v/>
      </c>
      <c r="AB36" s="218" t="str">
        <f t="array" ref="AB36">INDEX('Ortala-KabKota'!AB$2:AB$415,MATCH($D36,'Ortala-KabKota'!$E$2:$E$415,FALSE))</f>
        <v/>
      </c>
      <c r="AC36" s="218" t="str">
        <f t="array" ref="AC36">INDEX('Ortala-KabKota'!AC$2:AC$415,MATCH($D36,'Ortala-KabKota'!$E$2:$E$415,FALSE))</f>
        <v/>
      </c>
      <c r="AD36" s="218" t="str">
        <f t="array" ref="AD36">INDEX('Ortala-KabKota'!AD$2:AD$415,MATCH($D36,'Ortala-KabKota'!$E$2:$E$415,FALSE))</f>
        <v/>
      </c>
      <c r="AE36" s="218" t="str">
        <f t="array" ref="AE36">INDEX('Ortala-KabKota'!AE$2:AE$415,MATCH($D36,'Ortala-KabKota'!$E$2:$E$415,FALSE))</f>
        <v/>
      </c>
      <c r="AF36" s="218" t="str">
        <f t="array" ref="AF36">INDEX('Ortala-KabKota'!AF$2:AF$415,MATCH($D36,'Ortala-KabKota'!$E$2:$E$415,FALSE))</f>
        <v/>
      </c>
      <c r="AG36" s="218" t="str">
        <f t="array" ref="AG36">INDEX('Ortala-KabKota'!AG$2:AG$415,MATCH($D36,'Ortala-KabKota'!$E$2:$E$415,FALSE))</f>
        <v/>
      </c>
      <c r="AH36" s="218" t="str">
        <f t="array" ref="AH36">INDEX('Ortala-KabKota'!AH$2:AH$415,MATCH($D36,'Ortala-KabKota'!$E$2:$E$415,FALSE))</f>
        <v/>
      </c>
      <c r="AI36" s="218" t="str">
        <f t="array" ref="AI36">INDEX('Ortala-KabKota'!AI$2:AI$415,MATCH($D36,'Ortala-KabKota'!$E$2:$E$415,FALSE))</f>
        <v/>
      </c>
      <c r="AJ36" s="218" t="str">
        <f t="array" ref="AJ36">INDEX('Ortala-KabKota'!AJ$2:AJ$415,MATCH($D36,'Ortala-KabKota'!$E$2:$E$415,FALSE))</f>
        <v/>
      </c>
      <c r="AK36" s="218" t="str">
        <f t="array" ref="AK36">INDEX('Ortala-KabKota'!AK$2:AK$415,MATCH($D36,'Ortala-KabKota'!$E$2:$E$415,FALSE))</f>
        <v/>
      </c>
      <c r="AL36" s="218" t="str">
        <f t="array" ref="AL36">INDEX('Ortala-KabKota'!AL$2:AL$415,MATCH($D36,'Ortala-KabKota'!$E$2:$E$415,FALSE))</f>
        <v/>
      </c>
      <c r="AM36" s="218" t="str">
        <f t="array" ref="AM36">INDEX('Ortala-KabKota'!AM$2:AM$415,MATCH($D36,'Ortala-KabKota'!$E$2:$E$415,FALSE))</f>
        <v/>
      </c>
      <c r="AN36" s="218" t="str">
        <f t="array" ref="AN36">INDEX('Ortala-KabKota'!AN$2:AN$415,MATCH($D36,'Ortala-KabKota'!$E$2:$E$415,FALSE))</f>
        <v/>
      </c>
      <c r="AO36" s="218" t="str">
        <f t="array" ref="AO36">INDEX('Ortala-KabKota'!AO$2:AO$415,MATCH($D36,'Ortala-KabKota'!$E$2:$E$415,FALSE))</f>
        <v/>
      </c>
      <c r="AP36" s="218" t="str">
        <f t="array" ref="AP36">INDEX('Ortala-KabKota'!AP$2:AP$415,MATCH($D36,'Ortala-KabKota'!$E$2:$E$415,FALSE))</f>
        <v/>
      </c>
      <c r="AQ36" s="218" t="str">
        <f t="array" ref="AQ36">INDEX('Ortala-KabKota'!AQ$2:AQ$415,MATCH($D36,'Ortala-KabKota'!$E$2:$E$415,FALSE))</f>
        <v/>
      </c>
      <c r="AR36" s="218" t="str">
        <f t="array" ref="AR36">INDEX('Ortala-KabKota'!AR$2:AR$415,MATCH($D36,'Ortala-KabKota'!$E$2:$E$415,FALSE))</f>
        <v/>
      </c>
      <c r="AS36" s="218" t="str">
        <f t="array" ref="AS36">INDEX('Ortala-KabKota'!AS$2:AS$415,MATCH($D36,'Ortala-KabKota'!$E$2:$E$415,FALSE))</f>
        <v/>
      </c>
      <c r="AT36" s="218" t="str">
        <f t="array" ref="AT36">INDEX('Ortala-KabKota'!AT$2:AT$415,MATCH($D36,'Ortala-KabKota'!$E$2:$E$415,FALSE))</f>
        <v/>
      </c>
      <c r="AU36" s="218" t="str">
        <f t="array" ref="AU36">INDEX('UPTD PPA KabKota'!D$5:D$513,MATCH($D36,'UPTD PPA KabKota'!$C$5:$C$513,FALSE))</f>
        <v>Gita Nainggolan,SH</v>
      </c>
      <c r="AV36" s="218" t="str">
        <f t="array" ref="AV36">INDEX('UPTD PPA KabKota'!E$5:E$513,MATCH($D36,'UPTD PPA KabKota'!$C$5:$C$513,FALSE))</f>
        <v>Jl. Radjamin Purba No.1 Kelurahan Perdagangan I Kecamatan Bandar, Kode Pos 21184</v>
      </c>
      <c r="AW36" s="218" t="str">
        <f t="array" ref="AW36">INDEX('UPTD PPA KabKota'!F$5:F$513,MATCH($D36,'UPTD PPA KabKota'!$C$5:$C$513,FALSE))</f>
        <v/>
      </c>
      <c r="AX36" s="218" t="str">
        <f t="array" ref="AX36">INDEX('UPTD PPA KabKota'!G$5:G$513,MATCH($D36,'UPTD PPA KabKota'!$C$5:$C$513,FALSE))</f>
        <v/>
      </c>
      <c r="AY36" s="218" t="str">
        <f t="array" ref="AY36">INDEX('UPTD PPA KabKota'!H$5:H$513,MATCH($D36,'UPTD PPA KabKota'!$C$5:$C$513,FALSE))</f>
        <v>UPTD. PPA</v>
      </c>
      <c r="AZ36" s="218" t="str">
        <f t="array" ref="AZ36">INDEX('UPTD PPA KabKota'!I$5:I$513,MATCH($D36,'UPTD PPA KabKota'!$C$5:$C$513,FALSE))</f>
        <v>Peraturan Bupati Simalungun No.65 Tahun 2023</v>
      </c>
      <c r="BA36" s="218">
        <f t="array" ref="BA36">INDEX('UPTD PPA KabKota'!J$5:J$513,MATCH($D36,'UPTD PPA KabKota'!$C$5:$C$513,FALSE))</f>
        <v>2023</v>
      </c>
      <c r="BB36" s="218" t="str">
        <f t="array" ref="BB36">INDEX('UPTD PPA KabKota'!K$5:K$513,MATCH($D36,'UPTD PPA KabKota'!$C$5:$C$513,FALSE))</f>
        <v>A</v>
      </c>
      <c r="BC36" s="218" t="str">
        <f t="array" ref="BC36">INDEX('UPTD PPA KabKota'!L$5:L$513,MATCH($D36,'UPTD PPA KabKota'!$C$5:$C$513,FALSE))</f>
        <v>085277247648</v>
      </c>
      <c r="BD36" s="316" t="str">
        <f t="array" ref="BD36">INDEX('UPTD PPA KabKota'!M$5:M$513,MATCH($D36,'UPTD PPA KabKota'!$C$5:$C$513,FALSE))</f>
        <v>uptdppakabsimalungun@gmail.com</v>
      </c>
      <c r="BE36" s="218" t="str">
        <f t="array" ref="BE36">INDEX('UPTD PPA KabKota'!N$5:N$513,MATCH($D36,'UPTD PPA KabKota'!$C$5:$C$513,FALSE))</f>
        <v>1. Kepala UPTD
2. Kasubag TU</v>
      </c>
      <c r="BF36" s="218" t="str">
        <f t="array" ref="BF36">INDEX('UPTD PPA KabKota'!O$5:O$513,MATCH($D36,'UPTD PPA KabKota'!$C$5:$C$513,FALSE))</f>
        <v>PINJAM GEDUNG SELAIN DPPPA</v>
      </c>
      <c r="BG36" s="218" t="str">
        <f t="array" ref="BG36">INDEX('UPTD PPA KabKota'!P$5:P$513,MATCH($D36,'UPTD PPA KabKota'!$C$5:$C$513,FALSE))</f>
        <v>TIDAK PUNYA</v>
      </c>
      <c r="BH36" s="218" t="str">
        <f t="array" ref="BH36">INDEX('UPTD PPA KabKota'!Q$5:Q$513,MATCH($D36,'UPTD PPA KabKota'!$C$5:$C$513,FALSE))</f>
        <v/>
      </c>
      <c r="BI36" s="218" t="str">
        <f t="array" ref="BI36">INDEX('UPTD PPA KabKota'!R$5:R$513,MATCH($D36,'UPTD PPA KabKota'!$C$5:$C$513,FALSE))</f>
        <v>Ada</v>
      </c>
      <c r="BJ36" s="218" t="str">
        <f t="array" ref="BJ36">INDEX('UPTD PPA KabKota'!S$5:S$513,MATCH($D36,'UPTD PPA KabKota'!$C$5:$C$513,FALSE))</f>
        <v>Tidak Ada</v>
      </c>
      <c r="BK36" s="218" t="str">
        <f t="array" ref="BK36">INDEX('UPTD PPA KabKota'!T$5:T$513,MATCH($D36,'UPTD PPA KabKota'!$C$5:$C$513,FALSE))</f>
        <v>Tidak Ada</v>
      </c>
      <c r="BL36" s="218" t="str">
        <f t="array" ref="BL36">INDEX('UPTD PPA KabKota'!U$5:U$513,MATCH($D36,'UPTD PPA KabKota'!$C$5:$C$513,FALSE))</f>
        <v>Tidak Ada</v>
      </c>
      <c r="BM36" s="218" t="str">
        <f t="array" ref="BM36">INDEX('UPTD PPA KabKota'!V$5:V$513,MATCH($D36,'UPTD PPA KabKota'!$C$5:$C$513,FALSE))</f>
        <v>Tidak Ada</v>
      </c>
      <c r="BN36" s="218" t="str">
        <f t="array" ref="BN36">INDEX('UPTD PPA KabKota'!W$5:W$513,MATCH($D36,'UPTD PPA KabKota'!$C$5:$C$513,FALSE))</f>
        <v>Tidak Ada</v>
      </c>
      <c r="BO36" s="218" t="str">
        <f t="array" ref="BO36">INDEX('UPTD PPA KabKota'!X$5:X$513,MATCH($D36,'UPTD PPA KabKota'!$C$5:$C$513,FALSE))</f>
        <v>Tidak Ada</v>
      </c>
      <c r="BP36" s="218" t="str">
        <f t="array" ref="BP36">INDEX('UPTD PPA KabKota'!Y$5:Y$513,MATCH($D36,'UPTD PPA KabKota'!$C$5:$C$513,FALSE))</f>
        <v>Tidak Ada</v>
      </c>
      <c r="BQ36" s="218" t="str">
        <f t="array" ref="BQ36">INDEX('UPTD PPA KabKota'!Z$5:Z$513,MATCH($D36,'UPTD PPA KabKota'!$C$5:$C$513,FALSE))</f>
        <v>Ada</v>
      </c>
      <c r="BR36" s="218" t="str">
        <f t="array" ref="BR36">INDEX('UPTD PPA KabKota'!AA$5:AA$513,MATCH($D36,'UPTD PPA KabKota'!$C$5:$C$513,FALSE))</f>
        <v>Tidak Ada</v>
      </c>
      <c r="BS36" s="218" t="str">
        <f t="array" ref="BS36">INDEX('UPTD PPA KabKota'!AB$5:AB$513,MATCH($D36,'UPTD PPA KabKota'!$C$5:$C$513,FALSE))</f>
        <v>Tidak Ada</v>
      </c>
      <c r="BT36" s="218" t="str">
        <f t="array" ref="BT36">INDEX('UPTD PPA KabKota'!AC$5:AC$513,MATCH($D36,'UPTD PPA KabKota'!$C$5:$C$513,FALSE))</f>
        <v>Sudah</v>
      </c>
      <c r="BU36" s="218" t="str">
        <f t="array" ref="BU36">INDEX('UPTD PPA KabKota'!AD$5:AD$513,MATCH($D36,'UPTD PPA KabKota'!$C$5:$C$513,FALSE))</f>
        <v>Sudah</v>
      </c>
      <c r="BV36" s="218" t="str">
        <f t="array" ref="BV36">INDEX('UPTD PPA KabKota'!AE$5:AE$513,MATCH($D36,'UPTD PPA KabKota'!$C$5:$C$513,FALSE))</f>
        <v>Sudah</v>
      </c>
      <c r="BW36" s="218" t="str">
        <f t="array" ref="BW36">INDEX('UPTD PPA KabKota'!AF$5:AF$513,MATCH($D36,'UPTD PPA KabKota'!$C$5:$C$513,FALSE))</f>
        <v>Sudah</v>
      </c>
      <c r="BX36" s="218" t="str">
        <f t="array" ref="BX36">INDEX('UPTD PPA KabKota'!AG$5:AG$513,MATCH($D36,'UPTD PPA KabKota'!$C$5:$C$513,FALSE))</f>
        <v>Belum</v>
      </c>
      <c r="BY36" s="218" t="str">
        <f t="array" ref="BY36">INDEX('UPTD PPA KabKota'!AH$5:AH$513,MATCH($D36,'UPTD PPA KabKota'!$C$5:$C$513,FALSE))</f>
        <v>Belum</v>
      </c>
      <c r="BZ36" s="218" t="str">
        <f t="array" ref="BZ36">INDEX('UPTD PPA KabKota'!AI$5:AI$513,MATCH($D36,'UPTD PPA KabKota'!$C$5:$C$513,FALSE))</f>
        <v>Belum</v>
      </c>
      <c r="CA36" s="218" t="str">
        <f t="array" ref="CA36">INDEX('UPTD PPA KabKota'!AJ$5:AJ$513,MATCH($D36,'UPTD PPA KabKota'!$C$5:$C$513,FALSE))</f>
        <v>Belum</v>
      </c>
      <c r="CB36" s="218" t="str">
        <f t="array" ref="CB36">INDEX('UPTD PPA KabKota'!AK$5:AK$513,MATCH($D36,'UPTD PPA KabKota'!$C$5:$C$513,FALSE))</f>
        <v>Belum</v>
      </c>
      <c r="CC36" s="218" t="str">
        <f t="array" ref="CC36">INDEX('UPTD PPA KabKota'!AL$5:AL$513,MATCH($D36,'UPTD PPA KabKota'!$C$5:$C$513,FALSE))</f>
        <v>Sudah</v>
      </c>
      <c r="CD36" s="218" t="str">
        <f t="array" ref="CD36">INDEX('UPTD PPA KabKota'!AM$5:AM$513,MATCH($D36,'UPTD PPA KabKota'!$C$5:$C$513,FALSE))</f>
        <v>Sudah</v>
      </c>
      <c r="CE36" s="218" t="str">
        <f t="array" ref="CE36">INDEX('UPTD PPA KabKota'!AN$5:AN$513,MATCH($D36,'UPTD PPA KabKota'!$C$5:$C$513,FALSE))</f>
        <v>pengaduan dari masyarakat, penjangkuan korban, Pendampingan layanan psikologis</v>
      </c>
      <c r="CF36" s="218" t="str">
        <f t="array" ref="CF36">INDEX('UPTD PPA KabKota'!AO$5:AO$513,MATCH($D36,'UPTD PPA KabKota'!$C$5:$C$513,FALSE))</f>
        <v>48 (2024)</v>
      </c>
      <c r="CG36" s="218" t="str">
        <f t="array" ref="CG36">INDEX('UPTD PPA KabKota'!AP$5:AP$513,MATCH($D36,'UPTD PPA KabKota'!$C$5:$C$513,FALSE))</f>
        <v>Kekerasan Terhadap Perempuan</v>
      </c>
      <c r="CH36" s="218" t="str">
        <f t="array" ref="CH36">INDEX('UPTD PPA KabKota'!AQ$5:AQ$513,MATCH($D36,'UPTD PPA KabKota'!$C$5:$C$513,FALSE))</f>
        <v/>
      </c>
      <c r="CI36" s="218" t="str">
        <f t="array" ref="CI36">INDEX('UPTD PPA KabKota'!AR$5:AR$513,MATCH($D36,'UPTD PPA KabKota'!$C$5:$C$513,FALSE))</f>
        <v/>
      </c>
      <c r="CJ36" s="218" t="str">
        <f t="array" ref="CJ36">INDEX('UPTD PPA KabKota'!AS$5:AS$513,MATCH($D36,'UPTD PPA KabKota'!$C$5:$C$513,FALSE))</f>
        <v/>
      </c>
      <c r="CK36" s="218" t="str">
        <f t="array" ref="CK36">INDEX('UPTD PPA KabKota'!AT$5:AT$513,MATCH($D36,'UPTD PPA KabKota'!$C$5:$C$513,FALSE))</f>
        <v/>
      </c>
      <c r="CL36" s="218" t="str">
        <f t="array" ref="CL36">INDEX('UPTD PPA KabKota'!AU$5:AU$513,MATCH($D36,'UPTD PPA KabKota'!$C$5:$C$513,FALSE))</f>
        <v/>
      </c>
      <c r="CM36" s="218" t="str">
        <f t="array" ref="CM36">INDEX('UPTD PPA KabKota'!AV$5:AV$513,MATCH($D36,'UPTD PPA KabKota'!$C$5:$C$513,FALSE))</f>
        <v/>
      </c>
      <c r="CN36" s="218" t="str">
        <f t="array" ref="CN36">INDEX('UPTD PPA KabKota'!AW$5:AW$513,MATCH($D36,'UPTD PPA KabKota'!$C$5:$C$513,FALSE))</f>
        <v/>
      </c>
      <c r="CO36" s="218" t="str">
        <f t="array" ref="CO36">INDEX('UPTD PPA KabKota'!AX$5:AX$513,MATCH($D36,'UPTD PPA KabKota'!$C$5:$C$513,FALSE))</f>
        <v>v</v>
      </c>
      <c r="CP36" s="218" t="str">
        <f t="array" ref="CP36">INDEX('UPTD PPA KabKota'!AY$5:AY$513,MATCH($D36,'UPTD PPA KabKota'!$C$5:$C$513,FALSE))</f>
        <v/>
      </c>
      <c r="CQ36" s="209" t="str">
        <f>IFERROR(__xludf.DUMMYFUNCTION("IF(ISBLANK($K36),"""",IF(REGEXMATCH($K36,""Peraturan""),""Ada"",IF(REGEXMATCH($K36,""Rekomendasi""),""Tidak Ada"", $K36)))
"),"Ada")</f>
        <v>Ada</v>
      </c>
      <c r="CR36" s="209" t="str">
        <f t="array" ref="CR36">index('UPTD PPA KabKota'!$BI$5:$BI$513,match($D36,'UPTD PPA KabKota'!$C$5:$C$513,false))</f>
        <v>Ada</v>
      </c>
      <c r="CS36" s="314" t="str">
        <f t="shared" si="4"/>
        <v>Ada</v>
      </c>
    </row>
    <row r="37">
      <c r="A37" s="310">
        <v>35.0</v>
      </c>
      <c r="B37" s="310">
        <v>10.0</v>
      </c>
      <c r="C37" s="311" t="s">
        <v>4723</v>
      </c>
      <c r="D37" s="312" t="s">
        <v>893</v>
      </c>
      <c r="E37" s="315">
        <v>45748.0</v>
      </c>
      <c r="F37" s="218" t="str">
        <f t="array" ref="F37">INDEX('Ortala-KabKota'!F$2:F$415,MATCH($D37,'Ortala-KabKota'!$E$2:$E$415,FALSE))</f>
        <v>Ernawaty Berutu</v>
      </c>
      <c r="G37" s="218" t="str">
        <f t="array" ref="G37">INDEX('Ortala-KabKota'!G$2:G$415,MATCH($D37,'Ortala-KabKota'!$E$2:$E$415,FALSE))</f>
        <v>Jln KB NO.03</v>
      </c>
      <c r="H37" s="218">
        <f t="array" ref="H37">INDEX('Ortala-KabKota'!H$2:H$415,MATCH($D37,'Ortala-KabKota'!$E$2:$E$415,FALSE))</f>
        <v>81265916200</v>
      </c>
      <c r="I37" s="218">
        <f t="array" ref="I37">INDEX('Ortala-KabKota'!I$2:I$415,MATCH($D37,'Ortala-KabKota'!$E$2:$E$415,FALSE))</f>
        <v>81265916200</v>
      </c>
      <c r="J37" s="218" t="str">
        <f t="array" ref="J37">INDEX('Ortala-KabKota'!J$2:J$415,MATCH($D37,'Ortala-KabKota'!$E$2:$E$415,FALSE))</f>
        <v>UPTD PPA</v>
      </c>
      <c r="K37" s="218" t="str">
        <f t="array" ref="K37">INDEX('Ortala-KabKota'!K$2:K$415,MATCH($D37,'Ortala-KabKota'!$E$2:$E$415,FALSE))</f>
        <v>Peraturan Bupati Dairi Nomor 11 Tahun 2023</v>
      </c>
      <c r="L37" s="218">
        <f t="array" ref="L37">INDEX('Ortala-KabKota'!L$2:L$415,MATCH($D37,'Ortala-KabKota'!$E$2:$E$415,FALSE))</f>
        <v>2023</v>
      </c>
      <c r="M37" s="218" t="str">
        <f t="array" ref="M37">INDEX('Ortala-KabKota'!M$2:M$415,MATCH($D37,'Ortala-KabKota'!$E$2:$E$415,FALSE))</f>
        <v>A</v>
      </c>
      <c r="N37" s="218">
        <f t="array" ref="N37">INDEX('Ortala-KabKota'!N$2:N$415,MATCH($D37,'Ortala-KabKota'!$E$2:$E$415,FALSE))</f>
        <v>81265916200</v>
      </c>
      <c r="O37" s="218" t="str">
        <f t="array" ref="O37">INDEX('Ortala-KabKota'!O$2:O$415,MATCH($D37,'Ortala-KabKota'!$E$2:$E$415,FALSE))</f>
        <v/>
      </c>
      <c r="P37" s="218" t="str">
        <f t="array" ref="P37">INDEX('Ortala-KabKota'!P$2:P$415,MATCH($D37,'Ortala-KabKota'!$E$2:$E$415,FALSE))</f>
        <v>Kepala UPT, Kasubag Tata Usaha</v>
      </c>
      <c r="Q37" s="218" t="str">
        <f t="array" ref="Q37">INDEX('Ortala-KabKota'!Q$2:Q$415,MATCH($D37,'Ortala-KabKota'!$E$2:$E$415,FALSE))</f>
        <v>MANDIRI</v>
      </c>
      <c r="R37" s="218" t="str">
        <f t="array" ref="R37">INDEX('Ortala-KabKota'!R$2:R$415,MATCH($D37,'Ortala-KabKota'!$E$2:$E$415,FALSE))</f>
        <v>Belum Ada</v>
      </c>
      <c r="S37" s="218" t="str">
        <f t="array" ref="S37">INDEX('Ortala-KabKota'!S$2:S$415,MATCH($D37,'Ortala-KabKota'!$E$2:$E$415,FALSE))</f>
        <v/>
      </c>
      <c r="T37" s="218" t="str">
        <f t="array" ref="T37">INDEX('Ortala-KabKota'!T$2:T$415,MATCH($D37,'Ortala-KabKota'!$E$2:$E$415,FALSE))</f>
        <v>SOP Layanan :5</v>
      </c>
      <c r="U37" s="218">
        <f t="array" ref="U37">INDEX('Ortala-KabKota'!U$2:U$415,MATCH($D37,'Ortala-KabKota'!$E$2:$E$415,FALSE))</f>
        <v>0</v>
      </c>
      <c r="V37" s="218">
        <f t="array" ref="V37">INDEX('Ortala-KabKota'!V$2:V$415,MATCH($D37,'Ortala-KabKota'!$E$2:$E$415,FALSE))</f>
        <v>0</v>
      </c>
      <c r="W37" s="218">
        <f t="array" ref="W37">INDEX('Ortala-KabKota'!W$2:W$415,MATCH($D37,'Ortala-KabKota'!$E$2:$E$415,FALSE))</f>
        <v>0</v>
      </c>
      <c r="X37" s="218">
        <f t="array" ref="X37">INDEX('Ortala-KabKota'!X$2:X$415,MATCH($D37,'Ortala-KabKota'!$E$2:$E$415,FALSE))</f>
        <v>0</v>
      </c>
      <c r="Y37" s="218">
        <f t="array" ref="Y37">INDEX('Ortala-KabKota'!Y$2:Y$415,MATCH($D37,'Ortala-KabKota'!$E$2:$E$415,FALSE))</f>
        <v>0</v>
      </c>
      <c r="Z37" s="218">
        <f t="array" ref="Z37">INDEX('Ortala-KabKota'!Z$2:Z$415,MATCH($D37,'Ortala-KabKota'!$E$2:$E$415,FALSE))</f>
        <v>0</v>
      </c>
      <c r="AA37" s="218">
        <f t="array" ref="AA37">INDEX('Ortala-KabKota'!AA$2:AA$415,MATCH($D37,'Ortala-KabKota'!$E$2:$E$415,FALSE))</f>
        <v>0</v>
      </c>
      <c r="AB37" s="218" t="str">
        <f t="array" ref="AB37">INDEX('Ortala-KabKota'!AB$2:AB$415,MATCH($D37,'Ortala-KabKota'!$E$2:$E$415,FALSE))</f>
        <v>1( Sarjana Psikologi)</v>
      </c>
      <c r="AC37" s="218">
        <f t="array" ref="AC37">INDEX('Ortala-KabKota'!AC$2:AC$415,MATCH($D37,'Ortala-KabKota'!$E$2:$E$415,FALSE))</f>
        <v>0</v>
      </c>
      <c r="AD37" s="218">
        <f t="array" ref="AD37">INDEX('Ortala-KabKota'!AD$2:AD$415,MATCH($D37,'Ortala-KabKota'!$E$2:$E$415,FALSE))</f>
        <v>0</v>
      </c>
      <c r="AE37" s="218">
        <f t="array" ref="AE37">INDEX('Ortala-KabKota'!AE$2:AE$415,MATCH($D37,'Ortala-KabKota'!$E$2:$E$415,FALSE))</f>
        <v>1</v>
      </c>
      <c r="AF37" s="218">
        <f t="array" ref="AF37">INDEX('Ortala-KabKota'!AF$2:AF$415,MATCH($D37,'Ortala-KabKota'!$E$2:$E$415,FALSE))</f>
        <v>1</v>
      </c>
      <c r="AG37" s="218">
        <f t="array" ref="AG37">INDEX('Ortala-KabKota'!AG$2:AG$415,MATCH($D37,'Ortala-KabKota'!$E$2:$E$415,FALSE))</f>
        <v>1</v>
      </c>
      <c r="AH37" s="218">
        <f t="array" ref="AH37">INDEX('Ortala-KabKota'!AH$2:AH$415,MATCH($D37,'Ortala-KabKota'!$E$2:$E$415,FALSE))</f>
        <v>0</v>
      </c>
      <c r="AI37" s="218" t="str">
        <f t="array" ref="AI37">INDEX('Ortala-KabKota'!AI$2:AI$415,MATCH($D37,'Ortala-KabKota'!$E$2:$E$415,FALSE))</f>
        <v/>
      </c>
      <c r="AJ37" s="218">
        <f t="array" ref="AJ37">INDEX('Ortala-KabKota'!AJ$2:AJ$415,MATCH($D37,'Ortala-KabKota'!$E$2:$E$415,FALSE))</f>
        <v>1</v>
      </c>
      <c r="AK37" s="218">
        <f t="array" ref="AK37">INDEX('Ortala-KabKota'!AK$2:AK$415,MATCH($D37,'Ortala-KabKota'!$E$2:$E$415,FALSE))</f>
        <v>1</v>
      </c>
      <c r="AL37" s="218">
        <f t="array" ref="AL37">INDEX('Ortala-KabKota'!AL$2:AL$415,MATCH($D37,'Ortala-KabKota'!$E$2:$E$415,FALSE))</f>
        <v>54</v>
      </c>
      <c r="AM37" s="218" t="str">
        <f t="array" ref="AM37">INDEX('Ortala-KabKota'!AM$2:AM$415,MATCH($D37,'Ortala-KabKota'!$E$2:$E$415,FALSE))</f>
        <v>Seksual</v>
      </c>
      <c r="AN37" s="218" t="str">
        <f t="array" ref="AN37">INDEX('Ortala-KabKota'!AN$2:AN$415,MATCH($D37,'Ortala-KabKota'!$E$2:$E$415,FALSE))</f>
        <v/>
      </c>
      <c r="AO37" s="218" t="str">
        <f t="array" ref="AO37">INDEX('Ortala-KabKota'!AO$2:AO$415,MATCH($D37,'Ortala-KabKota'!$E$2:$E$415,FALSE))</f>
        <v/>
      </c>
      <c r="AP37" s="218" t="str">
        <f t="array" ref="AP37">INDEX('Ortala-KabKota'!AP$2:AP$415,MATCH($D37,'Ortala-KabKota'!$E$2:$E$415,FALSE))</f>
        <v/>
      </c>
      <c r="AQ37" s="218" t="str">
        <f t="array" ref="AQ37">INDEX('Ortala-KabKota'!AQ$2:AQ$415,MATCH($D37,'Ortala-KabKota'!$E$2:$E$415,FALSE))</f>
        <v/>
      </c>
      <c r="AR37" s="218" t="str">
        <f t="array" ref="AR37">INDEX('Ortala-KabKota'!AR$2:AR$415,MATCH($D37,'Ortala-KabKota'!$E$2:$E$415,FALSE))</f>
        <v/>
      </c>
      <c r="AS37" s="218" t="str">
        <f t="array" ref="AS37">INDEX('Ortala-KabKota'!AS$2:AS$415,MATCH($D37,'Ortala-KabKota'!$E$2:$E$415,FALSE))</f>
        <v/>
      </c>
      <c r="AT37" s="218" t="str">
        <f t="array" ref="AT37">INDEX('Ortala-KabKota'!AT$2:AT$415,MATCH($D37,'Ortala-KabKota'!$E$2:$E$415,FALSE))</f>
        <v/>
      </c>
      <c r="AU37" s="218" t="str">
        <f t="array" ref="AU37">INDEX('UPTD PPA KabKota'!D$5:D$513,MATCH($D37,'UPTD PPA KabKota'!$C$5:$C$513,FALSE))</f>
        <v>Ernawaty Ronauli Berutu, SE</v>
      </c>
      <c r="AV37" s="218" t="str">
        <f t="array" ref="AV37">INDEX('UPTD PPA KabKota'!E$5:E$513,MATCH($D37,'UPTD PPA KabKota'!$C$5:$C$513,FALSE))</f>
        <v>Jl. Keluarga Berencana no. 3 Sidikalang, Kabupaten Dairi</v>
      </c>
      <c r="AW37" s="218" t="str">
        <f t="array" ref="AW37">INDEX('UPTD PPA KabKota'!F$5:F$513,MATCH($D37,'UPTD PPA KabKota'!$C$5:$C$513,FALSE))</f>
        <v>-</v>
      </c>
      <c r="AX37" s="218" t="str">
        <f t="array" ref="AX37">INDEX('UPTD PPA KabKota'!G$5:G$513,MATCH($D37,'UPTD PPA KabKota'!$C$5:$C$513,FALSE))</f>
        <v>081265916200</v>
      </c>
      <c r="AY37" s="218" t="str">
        <f t="array" ref="AY37">INDEX('UPTD PPA KabKota'!H$5:H$513,MATCH($D37,'UPTD PPA KabKota'!$C$5:$C$513,FALSE))</f>
        <v>UPT PPA</v>
      </c>
      <c r="AZ37" s="218" t="str">
        <f t="array" ref="AZ37">INDEX('UPTD PPA KabKota'!I$5:I$513,MATCH($D37,'UPTD PPA KabKota'!$C$5:$C$513,FALSE))</f>
        <v>Peraturan Bupati Dairi Nomor 11 Tahun 2023 tentang Perubahan atas Peraturan Bupati Dairi Nomor 7 Tahun 2022 tentang Kedudukan, Susunan Organisasi, Tugas dan Fungsi serta Tata Kerja Perangkat Daerah Kabupaten Dairi</v>
      </c>
      <c r="BA37" s="218">
        <f t="array" ref="BA37">INDEX('UPTD PPA KabKota'!J$5:J$513,MATCH($D37,'UPTD PPA KabKota'!$C$5:$C$513,FALSE))</f>
        <v>2023</v>
      </c>
      <c r="BB37" s="218" t="str">
        <f t="array" ref="BB37">INDEX('UPTD PPA KabKota'!K$5:K$513,MATCH($D37,'UPTD PPA KabKota'!$C$5:$C$513,FALSE))</f>
        <v>A</v>
      </c>
      <c r="BC37" s="218" t="str">
        <f t="array" ref="BC37">INDEX('UPTD PPA KabKota'!L$5:L$513,MATCH($D37,'UPTD PPA KabKota'!$C$5:$C$513,FALSE))</f>
        <v>081265916200</v>
      </c>
      <c r="BD37" s="218" t="str">
        <f t="array" ref="BD37">INDEX('UPTD PPA KabKota'!M$5:M$513,MATCH($D37,'UPTD PPA KabKota'!$C$5:$C$513,FALSE))</f>
        <v>uptppadairi@gmail.com</v>
      </c>
      <c r="BE37" s="218" t="str">
        <f t="array" ref="BE37">INDEX('UPTD PPA KabKota'!N$5:N$513,MATCH($D37,'UPTD PPA KabKota'!$C$5:$C$513,FALSE))</f>
        <v>1. Kepala UPT
2. Kasubag TU</v>
      </c>
      <c r="BF37" s="218" t="str">
        <f t="array" ref="BF37">INDEX('UPTD PPA KabKota'!O$5:O$513,MATCH($D37,'UPTD PPA KabKota'!$C$5:$C$513,FALSE))</f>
        <v>MANDIRI</v>
      </c>
      <c r="BG37" s="218" t="str">
        <f t="array" ref="BG37">INDEX('UPTD PPA KabKota'!P$5:P$513,MATCH($D37,'UPTD PPA KabKota'!$C$5:$C$513,FALSE))</f>
        <v>TIDAK PUNYA</v>
      </c>
      <c r="BH37" s="218" t="str">
        <f t="array" ref="BH37">INDEX('UPTD PPA KabKota'!Q$5:Q$513,MATCH($D37,'UPTD PPA KabKota'!$C$5:$C$513,FALSE))</f>
        <v>Pemerintah Daerah</v>
      </c>
      <c r="BI37" s="218" t="str">
        <f t="array" ref="BI37">INDEX('UPTD PPA KabKota'!R$5:R$513,MATCH($D37,'UPTD PPA KabKota'!$C$5:$C$513,FALSE))</f>
        <v>Tidak Ada</v>
      </c>
      <c r="BJ37" s="218" t="str">
        <f t="array" ref="BJ37">INDEX('UPTD PPA KabKota'!S$5:S$513,MATCH($D37,'UPTD PPA KabKota'!$C$5:$C$513,FALSE))</f>
        <v>Tidak Ada</v>
      </c>
      <c r="BK37" s="218" t="str">
        <f t="array" ref="BK37">INDEX('UPTD PPA KabKota'!T$5:T$513,MATCH($D37,'UPTD PPA KabKota'!$C$5:$C$513,FALSE))</f>
        <v>Tidak Ada</v>
      </c>
      <c r="BL37" s="218" t="str">
        <f t="array" ref="BL37">INDEX('UPTD PPA KabKota'!U$5:U$513,MATCH($D37,'UPTD PPA KabKota'!$C$5:$C$513,FALSE))</f>
        <v>Tidak Ada</v>
      </c>
      <c r="BM37" s="218" t="str">
        <f t="array" ref="BM37">INDEX('UPTD PPA KabKota'!V$5:V$513,MATCH($D37,'UPTD PPA KabKota'!$C$5:$C$513,FALSE))</f>
        <v>Tidak Ada</v>
      </c>
      <c r="BN37" s="218" t="str">
        <f t="array" ref="BN37">INDEX('UPTD PPA KabKota'!W$5:W$513,MATCH($D37,'UPTD PPA KabKota'!$C$5:$C$513,FALSE))</f>
        <v>Tidak Ada</v>
      </c>
      <c r="BO37" s="218" t="str">
        <f t="array" ref="BO37">INDEX('UPTD PPA KabKota'!X$5:X$513,MATCH($D37,'UPTD PPA KabKota'!$C$5:$C$513,FALSE))</f>
        <v>Tidak Ada</v>
      </c>
      <c r="BP37" s="218" t="str">
        <f t="array" ref="BP37">INDEX('UPTD PPA KabKota'!Y$5:Y$513,MATCH($D37,'UPTD PPA KabKota'!$C$5:$C$513,FALSE))</f>
        <v>Tidak Ada</v>
      </c>
      <c r="BQ37" s="218" t="str">
        <f t="array" ref="BQ37">INDEX('UPTD PPA KabKota'!Z$5:Z$513,MATCH($D37,'UPTD PPA KabKota'!$C$5:$C$513,FALSE))</f>
        <v>Tidak Ada</v>
      </c>
      <c r="BR37" s="218" t="str">
        <f t="array" ref="BR37">INDEX('UPTD PPA KabKota'!AA$5:AA$513,MATCH($D37,'UPTD PPA KabKota'!$C$5:$C$513,FALSE))</f>
        <v>Tidak Ada</v>
      </c>
      <c r="BS37" s="218" t="str">
        <f t="array" ref="BS37">INDEX('UPTD PPA KabKota'!AB$5:AB$513,MATCH($D37,'UPTD PPA KabKota'!$C$5:$C$513,FALSE))</f>
        <v>Tidak Ada</v>
      </c>
      <c r="BT37" s="218" t="str">
        <f t="array" ref="BT37">INDEX('UPTD PPA KabKota'!AC$5:AC$513,MATCH($D37,'UPTD PPA KabKota'!$C$5:$C$513,FALSE))</f>
        <v>Sudah</v>
      </c>
      <c r="BU37" s="218" t="str">
        <f t="array" ref="BU37">INDEX('UPTD PPA KabKota'!AD$5:AD$513,MATCH($D37,'UPTD PPA KabKota'!$C$5:$C$513,FALSE))</f>
        <v>Sudah</v>
      </c>
      <c r="BV37" s="218" t="str">
        <f t="array" ref="BV37">INDEX('UPTD PPA KabKota'!AE$5:AE$513,MATCH($D37,'UPTD PPA KabKota'!$C$5:$C$513,FALSE))</f>
        <v>Belum</v>
      </c>
      <c r="BW37" s="218" t="str">
        <f t="array" ref="BW37">INDEX('UPTD PPA KabKota'!AF$5:AF$513,MATCH($D37,'UPTD PPA KabKota'!$C$5:$C$513,FALSE))</f>
        <v>Belum</v>
      </c>
      <c r="BX37" s="218" t="str">
        <f t="array" ref="BX37">INDEX('UPTD PPA KabKota'!AG$5:AG$513,MATCH($D37,'UPTD PPA KabKota'!$C$5:$C$513,FALSE))</f>
        <v>Belum</v>
      </c>
      <c r="BY37" s="218" t="str">
        <f t="array" ref="BY37">INDEX('UPTD PPA KabKota'!AH$5:AH$513,MATCH($D37,'UPTD PPA KabKota'!$C$5:$C$513,FALSE))</f>
        <v>Belum</v>
      </c>
      <c r="BZ37" s="218" t="str">
        <f t="array" ref="BZ37">INDEX('UPTD PPA KabKota'!AI$5:AI$513,MATCH($D37,'UPTD PPA KabKota'!$C$5:$C$513,FALSE))</f>
        <v>Belum</v>
      </c>
      <c r="CA37" s="218" t="str">
        <f t="array" ref="CA37">INDEX('UPTD PPA KabKota'!AJ$5:AJ$513,MATCH($D37,'UPTD PPA KabKota'!$C$5:$C$513,FALSE))</f>
        <v>Belum</v>
      </c>
      <c r="CB37" s="218" t="str">
        <f t="array" ref="CB37">INDEX('UPTD PPA KabKota'!AK$5:AK$513,MATCH($D37,'UPTD PPA KabKota'!$C$5:$C$513,FALSE))</f>
        <v>Belum</v>
      </c>
      <c r="CC37" s="218" t="str">
        <f t="array" ref="CC37">INDEX('UPTD PPA KabKota'!AL$5:AL$513,MATCH($D37,'UPTD PPA KabKota'!$C$5:$C$513,FALSE))</f>
        <v>Sudah</v>
      </c>
      <c r="CD37" s="218" t="str">
        <f t="array" ref="CD37">INDEX('UPTD PPA KabKota'!AM$5:AM$513,MATCH($D37,'UPTD PPA KabKota'!$C$5:$C$513,FALSE))</f>
        <v>Belum</v>
      </c>
      <c r="CE37" s="218" t="str">
        <f t="array" ref="CE37">INDEX('UPTD PPA KabKota'!AN$5:AN$513,MATCH($D37,'UPTD PPA KabKota'!$C$5:$C$513,FALSE))</f>
        <v>pengaduan dari masyarakat, penjangkuan korban, pengelolaan Kasus</v>
      </c>
      <c r="CF37" s="218" t="str">
        <f t="array" ref="CF37">INDEX('UPTD PPA KabKota'!AO$5:AO$513,MATCH($D37,'UPTD PPA KabKota'!$C$5:$C$513,FALSE))</f>
        <v>54 (2024)</v>
      </c>
      <c r="CG37" s="218" t="str">
        <f t="array" ref="CG37">INDEX('UPTD PPA KabKota'!AP$5:AP$513,MATCH($D37,'UPTD PPA KabKota'!$C$5:$C$513,FALSE))</f>
        <v>Kekerasan Terhadap Anak</v>
      </c>
      <c r="CH37" s="218" t="str">
        <f t="array" ref="CH37">INDEX('UPTD PPA KabKota'!AQ$5:AQ$513,MATCH($D37,'UPTD PPA KabKota'!$C$5:$C$513,FALSE))</f>
        <v/>
      </c>
      <c r="CI37" s="218" t="str">
        <f t="array" ref="CI37">INDEX('UPTD PPA KabKota'!AR$5:AR$513,MATCH($D37,'UPTD PPA KabKota'!$C$5:$C$513,FALSE))</f>
        <v/>
      </c>
      <c r="CJ37" s="218" t="str">
        <f t="array" ref="CJ37">INDEX('UPTD PPA KabKota'!AS$5:AS$513,MATCH($D37,'UPTD PPA KabKota'!$C$5:$C$513,FALSE))</f>
        <v/>
      </c>
      <c r="CK37" s="218" t="str">
        <f t="array" ref="CK37">INDEX('UPTD PPA KabKota'!AT$5:AT$513,MATCH($D37,'UPTD PPA KabKota'!$C$5:$C$513,FALSE))</f>
        <v/>
      </c>
      <c r="CL37" s="218" t="str">
        <f t="array" ref="CL37">INDEX('UPTD PPA KabKota'!AU$5:AU$513,MATCH($D37,'UPTD PPA KabKota'!$C$5:$C$513,FALSE))</f>
        <v/>
      </c>
      <c r="CM37" s="218" t="str">
        <f t="array" ref="CM37">INDEX('UPTD PPA KabKota'!AV$5:AV$513,MATCH($D37,'UPTD PPA KabKota'!$C$5:$C$513,FALSE))</f>
        <v/>
      </c>
      <c r="CN37" s="218" t="str">
        <f t="array" ref="CN37">INDEX('UPTD PPA KabKota'!AW$5:AW$513,MATCH($D37,'UPTD PPA KabKota'!$C$5:$C$513,FALSE))</f>
        <v/>
      </c>
      <c r="CO37" s="218" t="str">
        <f t="array" ref="CO37">INDEX('UPTD PPA KabKota'!AX$5:AX$513,MATCH($D37,'UPTD PPA KabKota'!$C$5:$C$513,FALSE))</f>
        <v>v</v>
      </c>
      <c r="CP37" s="218" t="str">
        <f t="array" ref="CP37">INDEX('UPTD PPA KabKota'!AY$5:AY$513,MATCH($D37,'UPTD PPA KabKota'!$C$5:$C$513,FALSE))</f>
        <v/>
      </c>
      <c r="CQ37" s="209" t="str">
        <f>IFERROR(__xludf.DUMMYFUNCTION("IF(ISBLANK($K37),"""",IF(REGEXMATCH($K37,""Peraturan""),""Ada"",IF(REGEXMATCH($K37,""Rekomendasi""),""Tidak Ada"", $K37)))
"),"Ada")</f>
        <v>Ada</v>
      </c>
      <c r="CR37" s="209" t="str">
        <f t="array" ref="CR37">index('UPTD PPA KabKota'!$BI$5:$BI$513,match($D37,'UPTD PPA KabKota'!$C$5:$C$513,false))</f>
        <v>Ada</v>
      </c>
      <c r="CS37" s="314" t="str">
        <f t="shared" si="4"/>
        <v>Ada</v>
      </c>
    </row>
    <row r="38">
      <c r="A38" s="310">
        <v>36.0</v>
      </c>
      <c r="B38" s="310">
        <v>11.0</v>
      </c>
      <c r="C38" s="311" t="s">
        <v>4723</v>
      </c>
      <c r="D38" s="312" t="s">
        <v>903</v>
      </c>
      <c r="E38" s="315">
        <v>45748.0</v>
      </c>
      <c r="F38" s="218" t="str">
        <f t="array" ref="F38">INDEX('Ortala-KabKota'!F$2:F$415,MATCH($D38,'Ortala-KabKota'!$E$2:$E$415,FALSE))</f>
        <v>#N/A</v>
      </c>
      <c r="G38" s="218" t="str">
        <f t="array" ref="G38">INDEX('Ortala-KabKota'!G$2:G$415,MATCH($D38,'Ortala-KabKota'!$E$2:$E$415,FALSE))</f>
        <v>#N/A</v>
      </c>
      <c r="H38" s="218" t="str">
        <f t="array" ref="H38">INDEX('Ortala-KabKota'!H$2:H$415,MATCH($D38,'Ortala-KabKota'!$E$2:$E$415,FALSE))</f>
        <v>#N/A</v>
      </c>
      <c r="I38" s="218" t="str">
        <f t="array" ref="I38">INDEX('Ortala-KabKota'!I$2:I$415,MATCH($D38,'Ortala-KabKota'!$E$2:$E$415,FALSE))</f>
        <v>#N/A</v>
      </c>
      <c r="J38" s="218" t="str">
        <f t="array" ref="J38">INDEX('Ortala-KabKota'!J$2:J$415,MATCH($D38,'Ortala-KabKota'!$E$2:$E$415,FALSE))</f>
        <v>#N/A</v>
      </c>
      <c r="K38" s="218" t="str">
        <f t="array" ref="K38">INDEX('Ortala-KabKota'!K$2:K$415,MATCH($D38,'Ortala-KabKota'!$E$2:$E$415,FALSE))</f>
        <v>#N/A</v>
      </c>
      <c r="L38" s="218" t="str">
        <f t="array" ref="L38">INDEX('Ortala-KabKota'!L$2:L$415,MATCH($D38,'Ortala-KabKota'!$E$2:$E$415,FALSE))</f>
        <v>#N/A</v>
      </c>
      <c r="M38" s="218" t="str">
        <f t="array" ref="M38">INDEX('Ortala-KabKota'!M$2:M$415,MATCH($D38,'Ortala-KabKota'!$E$2:$E$415,FALSE))</f>
        <v>#N/A</v>
      </c>
      <c r="N38" s="218" t="str">
        <f t="array" ref="N38">INDEX('Ortala-KabKota'!N$2:N$415,MATCH($D38,'Ortala-KabKota'!$E$2:$E$415,FALSE))</f>
        <v>#N/A</v>
      </c>
      <c r="O38" s="218" t="str">
        <f t="array" ref="O38">INDEX('Ortala-KabKota'!O$2:O$415,MATCH($D38,'Ortala-KabKota'!$E$2:$E$415,FALSE))</f>
        <v>#N/A</v>
      </c>
      <c r="P38" s="218" t="str">
        <f t="array" ref="P38">INDEX('Ortala-KabKota'!P$2:P$415,MATCH($D38,'Ortala-KabKota'!$E$2:$E$415,FALSE))</f>
        <v>#N/A</v>
      </c>
      <c r="Q38" s="218" t="str">
        <f t="array" ref="Q38">INDEX('Ortala-KabKota'!Q$2:Q$415,MATCH($D38,'Ortala-KabKota'!$E$2:$E$415,FALSE))</f>
        <v>#N/A</v>
      </c>
      <c r="R38" s="218" t="str">
        <f t="array" ref="R38">INDEX('Ortala-KabKota'!R$2:R$415,MATCH($D38,'Ortala-KabKota'!$E$2:$E$415,FALSE))</f>
        <v>#N/A</v>
      </c>
      <c r="S38" s="218" t="str">
        <f t="array" ref="S38">INDEX('Ortala-KabKota'!S$2:S$415,MATCH($D38,'Ortala-KabKota'!$E$2:$E$415,FALSE))</f>
        <v>#N/A</v>
      </c>
      <c r="T38" s="218" t="str">
        <f t="array" ref="T38">INDEX('Ortala-KabKota'!T$2:T$415,MATCH($D38,'Ortala-KabKota'!$E$2:$E$415,FALSE))</f>
        <v>#N/A</v>
      </c>
      <c r="U38" s="218" t="str">
        <f t="array" ref="U38">INDEX('Ortala-KabKota'!U$2:U$415,MATCH($D38,'Ortala-KabKota'!$E$2:$E$415,FALSE))</f>
        <v>#N/A</v>
      </c>
      <c r="V38" s="218" t="str">
        <f t="array" ref="V38">INDEX('Ortala-KabKota'!V$2:V$415,MATCH($D38,'Ortala-KabKota'!$E$2:$E$415,FALSE))</f>
        <v>#N/A</v>
      </c>
      <c r="W38" s="218" t="str">
        <f t="array" ref="W38">INDEX('Ortala-KabKota'!W$2:W$415,MATCH($D38,'Ortala-KabKota'!$E$2:$E$415,FALSE))</f>
        <v>#N/A</v>
      </c>
      <c r="X38" s="218" t="str">
        <f t="array" ref="X38">INDEX('Ortala-KabKota'!X$2:X$415,MATCH($D38,'Ortala-KabKota'!$E$2:$E$415,FALSE))</f>
        <v>#N/A</v>
      </c>
      <c r="Y38" s="218" t="str">
        <f t="array" ref="Y38">INDEX('Ortala-KabKota'!Y$2:Y$415,MATCH($D38,'Ortala-KabKota'!$E$2:$E$415,FALSE))</f>
        <v>#N/A</v>
      </c>
      <c r="Z38" s="218" t="str">
        <f t="array" ref="Z38">INDEX('Ortala-KabKota'!Z$2:Z$415,MATCH($D38,'Ortala-KabKota'!$E$2:$E$415,FALSE))</f>
        <v>#N/A</v>
      </c>
      <c r="AA38" s="218" t="str">
        <f t="array" ref="AA38">INDEX('Ortala-KabKota'!AA$2:AA$415,MATCH($D38,'Ortala-KabKota'!$E$2:$E$415,FALSE))</f>
        <v>#N/A</v>
      </c>
      <c r="AB38" s="218" t="str">
        <f t="array" ref="AB38">INDEX('Ortala-KabKota'!AB$2:AB$415,MATCH($D38,'Ortala-KabKota'!$E$2:$E$415,FALSE))</f>
        <v>#N/A</v>
      </c>
      <c r="AC38" s="218" t="str">
        <f t="array" ref="AC38">INDEX('Ortala-KabKota'!AC$2:AC$415,MATCH($D38,'Ortala-KabKota'!$E$2:$E$415,FALSE))</f>
        <v>#N/A</v>
      </c>
      <c r="AD38" s="218" t="str">
        <f t="array" ref="AD38">INDEX('Ortala-KabKota'!AD$2:AD$415,MATCH($D38,'Ortala-KabKota'!$E$2:$E$415,FALSE))</f>
        <v>#N/A</v>
      </c>
      <c r="AE38" s="218" t="str">
        <f t="array" ref="AE38">INDEX('Ortala-KabKota'!AE$2:AE$415,MATCH($D38,'Ortala-KabKota'!$E$2:$E$415,FALSE))</f>
        <v>#N/A</v>
      </c>
      <c r="AF38" s="218" t="str">
        <f t="array" ref="AF38">INDEX('Ortala-KabKota'!AF$2:AF$415,MATCH($D38,'Ortala-KabKota'!$E$2:$E$415,FALSE))</f>
        <v>#N/A</v>
      </c>
      <c r="AG38" s="218" t="str">
        <f t="array" ref="AG38">INDEX('Ortala-KabKota'!AG$2:AG$415,MATCH($D38,'Ortala-KabKota'!$E$2:$E$415,FALSE))</f>
        <v>#N/A</v>
      </c>
      <c r="AH38" s="218" t="str">
        <f t="array" ref="AH38">INDEX('Ortala-KabKota'!AH$2:AH$415,MATCH($D38,'Ortala-KabKota'!$E$2:$E$415,FALSE))</f>
        <v>#N/A</v>
      </c>
      <c r="AI38" s="218" t="str">
        <f t="array" ref="AI38">INDEX('Ortala-KabKota'!AI$2:AI$415,MATCH($D38,'Ortala-KabKota'!$E$2:$E$415,FALSE))</f>
        <v>#N/A</v>
      </c>
      <c r="AJ38" s="218" t="str">
        <f t="array" ref="AJ38">INDEX('Ortala-KabKota'!AJ$2:AJ$415,MATCH($D38,'Ortala-KabKota'!$E$2:$E$415,FALSE))</f>
        <v>#N/A</v>
      </c>
      <c r="AK38" s="218" t="str">
        <f t="array" ref="AK38">INDEX('Ortala-KabKota'!AK$2:AK$415,MATCH($D38,'Ortala-KabKota'!$E$2:$E$415,FALSE))</f>
        <v>#N/A</v>
      </c>
      <c r="AL38" s="218" t="str">
        <f t="array" ref="AL38">INDEX('Ortala-KabKota'!AL$2:AL$415,MATCH($D38,'Ortala-KabKota'!$E$2:$E$415,FALSE))</f>
        <v>#N/A</v>
      </c>
      <c r="AM38" s="218" t="str">
        <f t="array" ref="AM38">INDEX('Ortala-KabKota'!AM$2:AM$415,MATCH($D38,'Ortala-KabKota'!$E$2:$E$415,FALSE))</f>
        <v>#N/A</v>
      </c>
      <c r="AN38" s="218" t="str">
        <f t="array" ref="AN38">INDEX('Ortala-KabKota'!AN$2:AN$415,MATCH($D38,'Ortala-KabKota'!$E$2:$E$415,FALSE))</f>
        <v>#N/A</v>
      </c>
      <c r="AO38" s="218" t="str">
        <f t="array" ref="AO38">INDEX('Ortala-KabKota'!AO$2:AO$415,MATCH($D38,'Ortala-KabKota'!$E$2:$E$415,FALSE))</f>
        <v>#N/A</v>
      </c>
      <c r="AP38" s="218" t="str">
        <f t="array" ref="AP38">INDEX('Ortala-KabKota'!AP$2:AP$415,MATCH($D38,'Ortala-KabKota'!$E$2:$E$415,FALSE))</f>
        <v>#N/A</v>
      </c>
      <c r="AQ38" s="218" t="str">
        <f t="array" ref="AQ38">INDEX('Ortala-KabKota'!AQ$2:AQ$415,MATCH($D38,'Ortala-KabKota'!$E$2:$E$415,FALSE))</f>
        <v>#N/A</v>
      </c>
      <c r="AR38" s="218" t="str">
        <f t="array" ref="AR38">INDEX('Ortala-KabKota'!AR$2:AR$415,MATCH($D38,'Ortala-KabKota'!$E$2:$E$415,FALSE))</f>
        <v>#N/A</v>
      </c>
      <c r="AS38" s="218" t="str">
        <f t="array" ref="AS38">INDEX('Ortala-KabKota'!AS$2:AS$415,MATCH($D38,'Ortala-KabKota'!$E$2:$E$415,FALSE))</f>
        <v>#N/A</v>
      </c>
      <c r="AT38" s="218" t="str">
        <f t="array" ref="AT38">INDEX('Ortala-KabKota'!AT$2:AT$415,MATCH($D38,'Ortala-KabKota'!$E$2:$E$415,FALSE))</f>
        <v>#N/A</v>
      </c>
      <c r="AU38" s="218" t="str">
        <f t="array" ref="AU38">INDEX('UPTD PPA KabKota'!D$5:D$513,MATCH($D38,'UPTD PPA KabKota'!$C$5:$C$513,FALSE))</f>
        <v>Belum ada Kepala UPTD</v>
      </c>
      <c r="AV38" s="218" t="str">
        <f t="array" ref="AV38">INDEX('UPTD PPA KabKota'!E$5:E$513,MATCH($D38,'UPTD PPA KabKota'!$C$5:$C$513,FALSE))</f>
        <v>Jalan Jamin Ginting No. 108 Sumber Mufakat, Kabanjahe</v>
      </c>
      <c r="AW38" s="218" t="str">
        <f t="array" ref="AW38">INDEX('UPTD PPA KabKota'!F$5:F$513,MATCH($D38,'UPTD PPA KabKota'!$C$5:$C$513,FALSE))</f>
        <v>085371549657</v>
      </c>
      <c r="AX38" s="218" t="str">
        <f t="array" ref="AX38">INDEX('UPTD PPA KabKota'!G$5:G$513,MATCH($D38,'UPTD PPA KabKota'!$C$5:$C$513,FALSE))</f>
        <v>085371549657</v>
      </c>
      <c r="AY38" s="218" t="str">
        <f t="array" ref="AY38">INDEX('UPTD PPA KabKota'!H$5:H$513,MATCH($D38,'UPTD PPA KabKota'!$C$5:$C$513,FALSE))</f>
        <v>UPTD PPA</v>
      </c>
      <c r="AZ38" s="218" t="str">
        <f t="array" ref="AZ38">INDEX('UPTD PPA KabKota'!I$5:I$513,MATCH($D38,'UPTD PPA KabKota'!$C$5:$C$513,FALSE))</f>
        <v>Peraturan Bupati Karo Nomor 08 Tahun 2025</v>
      </c>
      <c r="BA38" s="218">
        <f t="array" ref="BA38">INDEX('UPTD PPA KabKota'!J$5:J$513,MATCH($D38,'UPTD PPA KabKota'!$C$5:$C$513,FALSE))</f>
        <v>2025</v>
      </c>
      <c r="BB38" s="218" t="str">
        <f t="array" ref="BB38">INDEX('UPTD PPA KabKota'!K$5:K$513,MATCH($D38,'UPTD PPA KabKota'!$C$5:$C$513,FALSE))</f>
        <v>A</v>
      </c>
      <c r="BC38" s="218" t="str">
        <f t="array" ref="BC38">INDEX('UPTD PPA KabKota'!L$5:L$513,MATCH($D38,'UPTD PPA KabKota'!$C$5:$C$513,FALSE))</f>
        <v>085371549657</v>
      </c>
      <c r="BD38" s="316" t="str">
        <f t="array" ref="BD38">INDEX('UPTD PPA KabKota'!M$5:M$513,MATCH($D38,'UPTD PPA KabKota'!$C$5:$C$513,FALSE))</f>
        <v>dpppa.kabkaro@gmail.com</v>
      </c>
      <c r="BE38" s="218" t="str">
        <f t="array" ref="BE38">INDEX('UPTD PPA KabKota'!N$5:N$513,MATCH($D38,'UPTD PPA KabKota'!$C$5:$C$513,FALSE))</f>
        <v>1. Kepala UPTD
2. Kasubag TU
3. Kelompok Jabatan Fungsional</v>
      </c>
      <c r="BF38" s="218" t="str">
        <f t="array" ref="BF38">INDEX('UPTD PPA KabKota'!O$5:O$513,MATCH($D38,'UPTD PPA KabKota'!$C$5:$C$513,FALSE))</f>
        <v>BERGABUNG DENGAN KANTOR DINAS</v>
      </c>
      <c r="BG38" s="218" t="str">
        <f t="array" ref="BG38">INDEX('UPTD PPA KabKota'!P$5:P$513,MATCH($D38,'UPTD PPA KabKota'!$C$5:$C$513,FALSE))</f>
        <v>SEWA/KONTRAK</v>
      </c>
      <c r="BH38" s="218" t="str">
        <f t="array" ref="BH38">INDEX('UPTD PPA KabKota'!Q$5:Q$513,MATCH($D38,'UPTD PPA KabKota'!$C$5:$C$513,FALSE))</f>
        <v>MILIK MASYARAKAT</v>
      </c>
      <c r="BI38" s="218" t="str">
        <f t="array" ref="BI38">INDEX('UPTD PPA KabKota'!R$5:R$513,MATCH($D38,'UPTD PPA KabKota'!$C$5:$C$513,FALSE))</f>
        <v>Tidak Ada</v>
      </c>
      <c r="BJ38" s="218" t="str">
        <f t="array" ref="BJ38">INDEX('UPTD PPA KabKota'!S$5:S$513,MATCH($D38,'UPTD PPA KabKota'!$C$5:$C$513,FALSE))</f>
        <v>ADA</v>
      </c>
      <c r="BK38" s="218" t="str">
        <f t="array" ref="BK38">INDEX('UPTD PPA KabKota'!T$5:T$513,MATCH($D38,'UPTD PPA KabKota'!$C$5:$C$513,FALSE))</f>
        <v>TIDAK ADA</v>
      </c>
      <c r="BL38" s="218" t="str">
        <f t="array" ref="BL38">INDEX('UPTD PPA KabKota'!U$5:U$513,MATCH($D38,'UPTD PPA KabKota'!$C$5:$C$513,FALSE))</f>
        <v>TIDAK ADA</v>
      </c>
      <c r="BM38" s="218" t="str">
        <f t="array" ref="BM38">INDEX('UPTD PPA KabKota'!V$5:V$513,MATCH($D38,'UPTD PPA KabKota'!$C$5:$C$513,FALSE))</f>
        <v>ADA</v>
      </c>
      <c r="BN38" s="218" t="str">
        <f t="array" ref="BN38">INDEX('UPTD PPA KabKota'!W$5:W$513,MATCH($D38,'UPTD PPA KabKota'!$C$5:$C$513,FALSE))</f>
        <v>TIDAK ADA</v>
      </c>
      <c r="BO38" s="218" t="str">
        <f t="array" ref="BO38">INDEX('UPTD PPA KabKota'!X$5:X$513,MATCH($D38,'UPTD PPA KabKota'!$C$5:$C$513,FALSE))</f>
        <v>TIDAK ADA</v>
      </c>
      <c r="BP38" s="218" t="str">
        <f t="array" ref="BP38">INDEX('UPTD PPA KabKota'!Y$5:Y$513,MATCH($D38,'UPTD PPA KabKota'!$C$5:$C$513,FALSE))</f>
        <v>TIDAK ADA</v>
      </c>
      <c r="BQ38" s="218" t="str">
        <f t="array" ref="BQ38">INDEX('UPTD PPA KabKota'!Z$5:Z$513,MATCH($D38,'UPTD PPA KabKota'!$C$5:$C$513,FALSE))</f>
        <v>ADA</v>
      </c>
      <c r="BR38" s="218" t="str">
        <f t="array" ref="BR38">INDEX('UPTD PPA KabKota'!AA$5:AA$513,MATCH($D38,'UPTD PPA KabKota'!$C$5:$C$513,FALSE))</f>
        <v>TIDAK ADA</v>
      </c>
      <c r="BS38" s="218" t="str">
        <f t="array" ref="BS38">INDEX('UPTD PPA KabKota'!AB$5:AB$513,MATCH($D38,'UPTD PPA KabKota'!$C$5:$C$513,FALSE))</f>
        <v>TIDAK ADA</v>
      </c>
      <c r="BT38" s="218" t="str">
        <f t="array" ref="BT38">INDEX('UPTD PPA KabKota'!AC$5:AC$513,MATCH($D38,'UPTD PPA KabKota'!$C$5:$C$513,FALSE))</f>
        <v>SUDAH</v>
      </c>
      <c r="BU38" s="218" t="str">
        <f t="array" ref="BU38">INDEX('UPTD PPA KabKota'!AD$5:AD$513,MATCH($D38,'UPTD PPA KabKota'!$C$5:$C$513,FALSE))</f>
        <v>SUDAH</v>
      </c>
      <c r="BV38" s="218" t="str">
        <f t="array" ref="BV38">INDEX('UPTD PPA KabKota'!AE$5:AE$513,MATCH($D38,'UPTD PPA KabKota'!$C$5:$C$513,FALSE))</f>
        <v>SUDAH</v>
      </c>
      <c r="BW38" s="218" t="str">
        <f t="array" ref="BW38">INDEX('UPTD PPA KabKota'!AF$5:AF$513,MATCH($D38,'UPTD PPA KabKota'!$C$5:$C$513,FALSE))</f>
        <v>SUDAH</v>
      </c>
      <c r="BX38" s="218" t="str">
        <f t="array" ref="BX38">INDEX('UPTD PPA KabKota'!AG$5:AG$513,MATCH($D38,'UPTD PPA KabKota'!$C$5:$C$513,FALSE))</f>
        <v>BELUM</v>
      </c>
      <c r="BY38" s="218" t="str">
        <f t="array" ref="BY38">INDEX('UPTD PPA KabKota'!AH$5:AH$513,MATCH($D38,'UPTD PPA KabKota'!$C$5:$C$513,FALSE))</f>
        <v>SUDAH</v>
      </c>
      <c r="BZ38" s="218" t="str">
        <f t="array" ref="BZ38">INDEX('UPTD PPA KabKota'!AI$5:AI$513,MATCH($D38,'UPTD PPA KabKota'!$C$5:$C$513,FALSE))</f>
        <v>BELUM</v>
      </c>
      <c r="CA38" s="218" t="str">
        <f t="array" ref="CA38">INDEX('UPTD PPA KabKota'!AJ$5:AJ$513,MATCH($D38,'UPTD PPA KabKota'!$C$5:$C$513,FALSE))</f>
        <v>SUDAH</v>
      </c>
      <c r="CB38" s="218" t="str">
        <f t="array" ref="CB38">INDEX('UPTD PPA KabKota'!AK$5:AK$513,MATCH($D38,'UPTD PPA KabKota'!$C$5:$C$513,FALSE))</f>
        <v>BELUM</v>
      </c>
      <c r="CC38" s="218" t="str">
        <f t="array" ref="CC38">INDEX('UPTD PPA KabKota'!AL$5:AL$513,MATCH($D38,'UPTD PPA KabKota'!$C$5:$C$513,FALSE))</f>
        <v>SUDAH</v>
      </c>
      <c r="CD38" s="218" t="str">
        <f t="array" ref="CD38">INDEX('UPTD PPA KabKota'!AM$5:AM$513,MATCH($D38,'UPTD PPA KabKota'!$C$5:$C$513,FALSE))</f>
        <v>SUDAH</v>
      </c>
      <c r="CE38" s="218" t="str">
        <f t="array" ref="CE38">INDEX('UPTD PPA KabKota'!AN$5:AN$513,MATCH($D38,'UPTD PPA KabKota'!$C$5:$C$513,FALSE))</f>
        <v>merima laporan pengaduan dari masyarakat, melakukan penjangkauan terhadap korban, melakukan pendampingan dan konseling terhadap korban dan menempatkan korban sementara di rumah perlindungan jika diperlukan</v>
      </c>
      <c r="CF38" s="218" t="str">
        <f t="array" ref="CF38">INDEX('UPTD PPA KabKota'!AO$5:AO$513,MATCH($D38,'UPTD PPA KabKota'!$C$5:$C$513,FALSE))</f>
        <v>27 (2024)</v>
      </c>
      <c r="CG38" s="218" t="str">
        <f t="array" ref="CG38">INDEX('UPTD PPA KabKota'!AP$5:AP$513,MATCH($D38,'UPTD PPA KabKota'!$C$5:$C$513,FALSE))</f>
        <v>Kekerasan seksual terhadap anak (pelecehan dan pencabulan)</v>
      </c>
      <c r="CH38" s="218" t="str">
        <f t="array" ref="CH38">INDEX('UPTD PPA KabKota'!AQ$5:AQ$513,MATCH($D38,'UPTD PPA KabKota'!$C$5:$C$513,FALSE))</f>
        <v/>
      </c>
      <c r="CI38" s="218" t="str">
        <f t="array" ref="CI38">INDEX('UPTD PPA KabKota'!AR$5:AR$513,MATCH($D38,'UPTD PPA KabKota'!$C$5:$C$513,FALSE))</f>
        <v/>
      </c>
      <c r="CJ38" s="218" t="str">
        <f t="array" ref="CJ38">INDEX('UPTD PPA KabKota'!AS$5:AS$513,MATCH($D38,'UPTD PPA KabKota'!$C$5:$C$513,FALSE))</f>
        <v/>
      </c>
      <c r="CK38" s="218" t="str">
        <f t="array" ref="CK38">INDEX('UPTD PPA KabKota'!AT$5:AT$513,MATCH($D38,'UPTD PPA KabKota'!$C$5:$C$513,FALSE))</f>
        <v/>
      </c>
      <c r="CL38" s="218" t="str">
        <f t="array" ref="CL38">INDEX('UPTD PPA KabKota'!AU$5:AU$513,MATCH($D38,'UPTD PPA KabKota'!$C$5:$C$513,FALSE))</f>
        <v/>
      </c>
      <c r="CM38" s="218" t="str">
        <f t="array" ref="CM38">INDEX('UPTD PPA KabKota'!AV$5:AV$513,MATCH($D38,'UPTD PPA KabKota'!$C$5:$C$513,FALSE))</f>
        <v/>
      </c>
      <c r="CN38" s="218" t="str">
        <f t="array" ref="CN38">INDEX('UPTD PPA KabKota'!AW$5:AW$513,MATCH($D38,'UPTD PPA KabKota'!$C$5:$C$513,FALSE))</f>
        <v>v</v>
      </c>
      <c r="CO38" s="218" t="str">
        <f t="array" ref="CO38">INDEX('UPTD PPA KabKota'!AX$5:AX$513,MATCH($D38,'UPTD PPA KabKota'!$C$5:$C$513,FALSE))</f>
        <v/>
      </c>
      <c r="CP38" s="218" t="str">
        <f t="array" ref="CP38">INDEX('UPTD PPA KabKota'!AY$5:AY$513,MATCH($D38,'UPTD PPA KabKota'!$C$5:$C$513,FALSE))</f>
        <v/>
      </c>
      <c r="CQ38" s="209" t="str">
        <f>IFERROR(__xludf.DUMMYFUNCTION("IF(ISBLANK($K38),"""",IF(REGEXMATCH($K38,""Peraturan""),""Ada"",IF(REGEXMATCH($K38,""Rekomendasi""),""Tidak Ada"", $K38)))
"),"#N/A")</f>
        <v>#N/A</v>
      </c>
      <c r="CR38" s="209" t="str">
        <f t="array" ref="CR38">index('UPTD PPA KabKota'!$BI$5:$BI$513,match($D38,'UPTD PPA KabKota'!$C$5:$C$513,false))</f>
        <v>Ada</v>
      </c>
      <c r="CS38" s="319" t="s">
        <v>9</v>
      </c>
    </row>
    <row r="39">
      <c r="A39" s="310">
        <v>37.0</v>
      </c>
      <c r="B39" s="310">
        <v>12.0</v>
      </c>
      <c r="C39" s="311" t="s">
        <v>4723</v>
      </c>
      <c r="D39" s="312" t="s">
        <v>767</v>
      </c>
      <c r="E39" s="315">
        <v>45748.0</v>
      </c>
      <c r="F39" s="218" t="str">
        <f t="array" ref="F39">INDEX('Ortala-KabKota'!F$2:F$415,MATCH($D39,'Ortala-KabKota'!$E$2:$E$415,FALSE))</f>
        <v>Alia Zubaidi/ 081376852243</v>
      </c>
      <c r="G39" s="218" t="str">
        <f t="array" ref="G39">INDEX('Ortala-KabKota'!G$2:G$415,MATCH($D39,'Ortala-KabKota'!$E$2:$E$415,FALSE))</f>
        <v>Jl. Karya Usaha No. 05, Komp. Kantor Bupati</v>
      </c>
      <c r="H39" s="218" t="str">
        <f t="array" ref="H39">INDEX('Ortala-KabKota'!H$2:H$415,MATCH($D39,'Ortala-KabKota'!$E$2:$E$415,FALSE))</f>
        <v>0617 9511183</v>
      </c>
      <c r="I39" s="218" t="str">
        <f t="array" ref="I39">INDEX('Ortala-KabKota'!I$2:I$415,MATCH($D39,'Ortala-KabKota'!$E$2:$E$415,FALSE))</f>
        <v>08116220033</v>
      </c>
      <c r="J39" s="218" t="str">
        <f t="array" ref="J39">INDEX('Ortala-KabKota'!J$2:J$415,MATCH($D39,'Ortala-KabKota'!$E$2:$E$415,FALSE))</f>
        <v>UPT Dinas Pengendalian Penduduk, KB, dan Pemberdayaan Perempuan, Perlindungan Anak</v>
      </c>
      <c r="K39" s="218" t="str">
        <f t="array" ref="K39">INDEX('Ortala-KabKota'!K$2:K$415,MATCH($D39,'Ortala-KabKota'!$E$2:$E$415,FALSE))</f>
        <v>Peraturan Bupati Deli Serdang No 15 Thn 2023
Peraturan Bupati Deli Serdang No 71 Thn 2020</v>
      </c>
      <c r="L39" s="218">
        <f t="array" ref="L39">INDEX('Ortala-KabKota'!L$2:L$415,MATCH($D39,'Ortala-KabKota'!$E$2:$E$415,FALSE))</f>
        <v>2020</v>
      </c>
      <c r="M39" s="218" t="str">
        <f t="array" ref="M39">INDEX('Ortala-KabKota'!M$2:M$415,MATCH($D39,'Ortala-KabKota'!$E$2:$E$415,FALSE))</f>
        <v>B</v>
      </c>
      <c r="N39" s="218" t="str">
        <f t="array" ref="N39">INDEX('Ortala-KabKota'!N$2:N$415,MATCH($D39,'Ortala-KabKota'!$E$2:$E$415,FALSE))</f>
        <v>Pak Darno/ 0853-7389-6949</v>
      </c>
      <c r="O39" s="218" t="str">
        <f t="array" ref="O39">INDEX('Ortala-KabKota'!O$2:O$415,MATCH($D39,'Ortala-KabKota'!$E$2:$E$415,FALSE))</f>
        <v>uptdppadeliserdang@gmail.com</v>
      </c>
      <c r="P39" s="218" t="str">
        <f t="array" ref="P39">INDEX('Ortala-KabKota'!P$2:P$415,MATCH($D39,'Ortala-KabKota'!$E$2:$E$415,FALSE))</f>
        <v>Kepala UPT, Kelompok jabatan fungsional</v>
      </c>
      <c r="Q39" s="218" t="str">
        <f t="array" ref="Q39">INDEX('Ortala-KabKota'!Q$2:Q$415,MATCH($D39,'Ortala-KabKota'!$E$2:$E$415,FALSE))</f>
        <v>MANDIRI</v>
      </c>
      <c r="R39" s="218" t="str">
        <f t="array" ref="R39">INDEX('Ortala-KabKota'!R$2:R$415,MATCH($D39,'Ortala-KabKota'!$E$2:$E$415,FALSE))</f>
        <v>TIDAK PUNYA</v>
      </c>
      <c r="S39" s="218">
        <f t="array" ref="S39">INDEX('Ortala-KabKota'!S$2:S$415,MATCH($D39,'Ortala-KabKota'!$E$2:$E$415,FALSE))</f>
        <v>0</v>
      </c>
      <c r="T39" s="218">
        <f t="array" ref="T39">INDEX('Ortala-KabKota'!T$2:T$415,MATCH($D39,'Ortala-KabKota'!$E$2:$E$415,FALSE))</f>
        <v>0</v>
      </c>
      <c r="U39" s="218">
        <f t="array" ref="U39">INDEX('Ortala-KabKota'!U$2:U$415,MATCH($D39,'Ortala-KabKota'!$E$2:$E$415,FALSE))</f>
        <v>0</v>
      </c>
      <c r="V39" s="218">
        <f t="array" ref="V39">INDEX('Ortala-KabKota'!V$2:V$415,MATCH($D39,'Ortala-KabKota'!$E$2:$E$415,FALSE))</f>
        <v>1</v>
      </c>
      <c r="W39" s="218">
        <f t="array" ref="W39">INDEX('Ortala-KabKota'!W$2:W$415,MATCH($D39,'Ortala-KabKota'!$E$2:$E$415,FALSE))</f>
        <v>1</v>
      </c>
      <c r="X39" s="218">
        <f t="array" ref="X39">INDEX('Ortala-KabKota'!X$2:X$415,MATCH($D39,'Ortala-KabKota'!$E$2:$E$415,FALSE))</f>
        <v>0</v>
      </c>
      <c r="Y39" s="218">
        <f t="array" ref="Y39">INDEX('Ortala-KabKota'!Y$2:Y$415,MATCH($D39,'Ortala-KabKota'!$E$2:$E$415,FALSE))</f>
        <v>1</v>
      </c>
      <c r="Z39" s="218">
        <f t="array" ref="Z39">INDEX('Ortala-KabKota'!Z$2:Z$415,MATCH($D39,'Ortala-KabKota'!$E$2:$E$415,FALSE))</f>
        <v>0</v>
      </c>
      <c r="AA39" s="218">
        <f t="array" ref="AA39">INDEX('Ortala-KabKota'!AA$2:AA$415,MATCH($D39,'Ortala-KabKota'!$E$2:$E$415,FALSE))</f>
        <v>1</v>
      </c>
      <c r="AB39" s="218">
        <f t="array" ref="AB39">INDEX('Ortala-KabKota'!AB$2:AB$415,MATCH($D39,'Ortala-KabKota'!$E$2:$E$415,FALSE))</f>
        <v>1</v>
      </c>
      <c r="AC39" s="218">
        <f t="array" ref="AC39">INDEX('Ortala-KabKota'!AC$2:AC$415,MATCH($D39,'Ortala-KabKota'!$E$2:$E$415,FALSE))</f>
        <v>0</v>
      </c>
      <c r="AD39" s="218">
        <f t="array" ref="AD39">INDEX('Ortala-KabKota'!AD$2:AD$415,MATCH($D39,'Ortala-KabKota'!$E$2:$E$415,FALSE))</f>
        <v>0</v>
      </c>
      <c r="AE39" s="218">
        <f t="array" ref="AE39">INDEX('Ortala-KabKota'!AE$2:AE$415,MATCH($D39,'Ortala-KabKota'!$E$2:$E$415,FALSE))</f>
        <v>1</v>
      </c>
      <c r="AF39" s="218">
        <f t="array" ref="AF39">INDEX('Ortala-KabKota'!AF$2:AF$415,MATCH($D39,'Ortala-KabKota'!$E$2:$E$415,FALSE))</f>
        <v>1</v>
      </c>
      <c r="AG39" s="218">
        <f t="array" ref="AG39">INDEX('Ortala-KabKota'!AG$2:AG$415,MATCH($D39,'Ortala-KabKota'!$E$2:$E$415,FALSE))</f>
        <v>1</v>
      </c>
      <c r="AH39" s="218">
        <f t="array" ref="AH39">INDEX('Ortala-KabKota'!AH$2:AH$415,MATCH($D39,'Ortala-KabKota'!$E$2:$E$415,FALSE))</f>
        <v>0</v>
      </c>
      <c r="AI39" s="218" t="str">
        <f t="array" ref="AI39">INDEX('Ortala-KabKota'!AI$2:AI$415,MATCH($D39,'Ortala-KabKota'!$E$2:$E$415,FALSE))</f>
        <v/>
      </c>
      <c r="AJ39" s="218">
        <f t="array" ref="AJ39">INDEX('Ortala-KabKota'!AJ$2:AJ$415,MATCH($D39,'Ortala-KabKota'!$E$2:$E$415,FALSE))</f>
        <v>1</v>
      </c>
      <c r="AK39" s="218">
        <f t="array" ref="AK39">INDEX('Ortala-KabKota'!AK$2:AK$415,MATCH($D39,'Ortala-KabKota'!$E$2:$E$415,FALSE))</f>
        <v>1</v>
      </c>
      <c r="AL39" s="218" t="str">
        <f t="array" ref="AL39">INDEX('Ortala-KabKota'!AL$2:AL$415,MATCH($D39,'Ortala-KabKota'!$E$2:$E$415,FALSE))</f>
        <v>132 Kasus</v>
      </c>
      <c r="AM39" s="218" t="str">
        <f t="array" ref="AM39">INDEX('Ortala-KabKota'!AM$2:AM$415,MATCH($D39,'Ortala-KabKota'!$E$2:$E$415,FALSE))</f>
        <v>Kekerasan seksual dan KDRT</v>
      </c>
      <c r="AN39" s="218" t="str">
        <f t="array" ref="AN39">INDEX('Ortala-KabKota'!AN$2:AN$415,MATCH($D39,'Ortala-KabKota'!$E$2:$E$415,FALSE))</f>
        <v/>
      </c>
      <c r="AO39" s="218" t="str">
        <f t="array" ref="AO39">INDEX('Ortala-KabKota'!AO$2:AO$415,MATCH($D39,'Ortala-KabKota'!$E$2:$E$415,FALSE))</f>
        <v/>
      </c>
      <c r="AP39" s="218" t="str">
        <f t="array" ref="AP39">INDEX('Ortala-KabKota'!AP$2:AP$415,MATCH($D39,'Ortala-KabKota'!$E$2:$E$415,FALSE))</f>
        <v/>
      </c>
      <c r="AQ39" s="218" t="str">
        <f t="array" ref="AQ39">INDEX('Ortala-KabKota'!AQ$2:AQ$415,MATCH($D39,'Ortala-KabKota'!$E$2:$E$415,FALSE))</f>
        <v/>
      </c>
      <c r="AR39" s="218">
        <f t="array" ref="AR39">INDEX('Ortala-KabKota'!AR$2:AR$415,MATCH($D39,'Ortala-KabKota'!$E$2:$E$415,FALSE))</f>
        <v>1</v>
      </c>
      <c r="AS39" s="218" t="str">
        <f t="array" ref="AS39">INDEX('Ortala-KabKota'!AS$2:AS$415,MATCH($D39,'Ortala-KabKota'!$E$2:$E$415,FALSE))</f>
        <v/>
      </c>
      <c r="AT39" s="218" t="str">
        <f t="array" ref="AT39">INDEX('Ortala-KabKota'!AT$2:AT$415,MATCH($D39,'Ortala-KabKota'!$E$2:$E$415,FALSE))</f>
        <v/>
      </c>
      <c r="AU39" s="218" t="str">
        <f t="array" ref="AU39">INDEX('UPTD PPA KabKota'!D$5:D$513,MATCH($D39,'UPTD PPA KabKota'!$C$5:$C$513,FALSE))</f>
        <v>Alia Zubaidi, SKM.,M.M</v>
      </c>
      <c r="AV39" s="218" t="str">
        <f t="array" ref="AV39">INDEX('UPTD PPA KabKota'!E$5:E$513,MATCH($D39,'UPTD PPA KabKota'!$C$5:$C$513,FALSE))</f>
        <v>Jl. Karya Usaha No.5 Komplek Kantor Bupati</v>
      </c>
      <c r="AW39" s="218" t="str">
        <f t="array" ref="AW39">INDEX('UPTD PPA KabKota'!F$5:F$513,MATCH($D39,'UPTD PPA KabKota'!$C$5:$C$513,FALSE))</f>
        <v>-</v>
      </c>
      <c r="AX39" s="218" t="str">
        <f t="array" ref="AX39">INDEX('UPTD PPA KabKota'!G$5:G$513,MATCH($D39,'UPTD PPA KabKota'!$C$5:$C$513,FALSE))</f>
        <v>0811-6186-129</v>
      </c>
      <c r="AY39" s="218" t="str">
        <f t="array" ref="AY39">INDEX('UPTD PPA KabKota'!H$5:H$513,MATCH($D39,'UPTD PPA KabKota'!$C$5:$C$513,FALSE))</f>
        <v>UPT PPA</v>
      </c>
      <c r="AZ39" s="218" t="str">
        <f t="array" ref="AZ39">INDEX('UPTD PPA KabKota'!I$5:I$513,MATCH($D39,'UPTD PPA KabKota'!$C$5:$C$513,FALSE))</f>
        <v>Peraturan Bupati Nomor 15 Tahun 2023</v>
      </c>
      <c r="BA39" s="218">
        <f t="array" ref="BA39">INDEX('UPTD PPA KabKota'!J$5:J$513,MATCH($D39,'UPTD PPA KabKota'!$C$5:$C$513,FALSE))</f>
        <v>2023</v>
      </c>
      <c r="BB39" s="218" t="str">
        <f t="array" ref="BB39">INDEX('UPTD PPA KabKota'!K$5:K$513,MATCH($D39,'UPTD PPA KabKota'!$C$5:$C$513,FALSE))</f>
        <v>A</v>
      </c>
      <c r="BC39" s="218" t="str">
        <f t="array" ref="BC39">INDEX('UPTD PPA KabKota'!L$5:L$513,MATCH($D39,'UPTD PPA KabKota'!$C$5:$C$513,FALSE))</f>
        <v>Alia Zubaidi/081376852243</v>
      </c>
      <c r="BD39" s="218" t="str">
        <f t="array" ref="BD39">INDEX('UPTD PPA KabKota'!M$5:M$513,MATCH($D39,'UPTD PPA KabKota'!$C$5:$C$513,FALSE))</f>
        <v>Aliazubaidi1945</v>
      </c>
      <c r="BE39" s="218" t="str">
        <f t="array" ref="BE39">INDEX('UPTD PPA KabKota'!N$5:N$513,MATCH($D39,'UPTD PPA KabKota'!$C$5:$C$513,FALSE))</f>
        <v>Kepala UPT, Kasubbag TU dan Analis TU</v>
      </c>
      <c r="BF39" s="218" t="str">
        <f t="array" ref="BF39">INDEX('UPTD PPA KabKota'!O$5:O$513,MATCH($D39,'UPTD PPA KabKota'!$C$5:$C$513,FALSE))</f>
        <v>Mandiri</v>
      </c>
      <c r="BG39" s="218" t="str">
        <f t="array" ref="BG39">INDEX('UPTD PPA KabKota'!P$5:P$513,MATCH($D39,'UPTD PPA KabKota'!$C$5:$C$513,FALSE))</f>
        <v>Tidak Punya</v>
      </c>
      <c r="BH39" s="218" t="str">
        <f t="array" ref="BH39">INDEX('UPTD PPA KabKota'!Q$5:Q$513,MATCH($D39,'UPTD PPA KabKota'!$C$5:$C$513,FALSE))</f>
        <v/>
      </c>
      <c r="BI39" s="218" t="str">
        <f t="array" ref="BI39">INDEX('UPTD PPA KabKota'!R$5:R$513,MATCH($D39,'UPTD PPA KabKota'!$C$5:$C$513,FALSE))</f>
        <v>Ada</v>
      </c>
      <c r="BJ39" s="218" t="str">
        <f t="array" ref="BJ39">INDEX('UPTD PPA KabKota'!S$5:S$513,MATCH($D39,'UPTD PPA KabKota'!$C$5:$C$513,FALSE))</f>
        <v>Ada</v>
      </c>
      <c r="BK39" s="218" t="str">
        <f t="array" ref="BK39">INDEX('UPTD PPA KabKota'!T$5:T$513,MATCH($D39,'UPTD PPA KabKota'!$C$5:$C$513,FALSE))</f>
        <v>Ada</v>
      </c>
      <c r="BL39" s="218" t="str">
        <f t="array" ref="BL39">INDEX('UPTD PPA KabKota'!U$5:U$513,MATCH($D39,'UPTD PPA KabKota'!$C$5:$C$513,FALSE))</f>
        <v>Ada</v>
      </c>
      <c r="BM39" s="218" t="str">
        <f t="array" ref="BM39">INDEX('UPTD PPA KabKota'!V$5:V$513,MATCH($D39,'UPTD PPA KabKota'!$C$5:$C$513,FALSE))</f>
        <v>Tidak Ada</v>
      </c>
      <c r="BN39" s="218" t="str">
        <f t="array" ref="BN39">INDEX('UPTD PPA KabKota'!W$5:W$513,MATCH($D39,'UPTD PPA KabKota'!$C$5:$C$513,FALSE))</f>
        <v>Ada</v>
      </c>
      <c r="BO39" s="218" t="str">
        <f t="array" ref="BO39">INDEX('UPTD PPA KabKota'!X$5:X$513,MATCH($D39,'UPTD PPA KabKota'!$C$5:$C$513,FALSE))</f>
        <v>Ada</v>
      </c>
      <c r="BP39" s="218" t="str">
        <f t="array" ref="BP39">INDEX('UPTD PPA KabKota'!Y$5:Y$513,MATCH($D39,'UPTD PPA KabKota'!$C$5:$C$513,FALSE))</f>
        <v>Tidak Ada</v>
      </c>
      <c r="BQ39" s="218" t="str">
        <f t="array" ref="BQ39">INDEX('UPTD PPA KabKota'!Z$5:Z$513,MATCH($D39,'UPTD PPA KabKota'!$C$5:$C$513,FALSE))</f>
        <v>Tidak Ada</v>
      </c>
      <c r="BR39" s="218" t="str">
        <f t="array" ref="BR39">INDEX('UPTD PPA KabKota'!AA$5:AA$513,MATCH($D39,'UPTD PPA KabKota'!$C$5:$C$513,FALSE))</f>
        <v>Tidak Ada</v>
      </c>
      <c r="BS39" s="218" t="str">
        <f t="array" ref="BS39">INDEX('UPTD PPA KabKota'!AB$5:AB$513,MATCH($D39,'UPTD PPA KabKota'!$C$5:$C$513,FALSE))</f>
        <v>Tidak Ada</v>
      </c>
      <c r="BT39" s="218" t="str">
        <f t="array" ref="BT39">INDEX('UPTD PPA KabKota'!AC$5:AC$513,MATCH($D39,'UPTD PPA KabKota'!$C$5:$C$513,FALSE))</f>
        <v>Sudah</v>
      </c>
      <c r="BU39" s="218" t="str">
        <f t="array" ref="BU39">INDEX('UPTD PPA KabKota'!AD$5:AD$513,MATCH($D39,'UPTD PPA KabKota'!$C$5:$C$513,FALSE))</f>
        <v>Sudah</v>
      </c>
      <c r="BV39" s="218" t="str">
        <f t="array" ref="BV39">INDEX('UPTD PPA KabKota'!AE$5:AE$513,MATCH($D39,'UPTD PPA KabKota'!$C$5:$C$513,FALSE))</f>
        <v>Sudah</v>
      </c>
      <c r="BW39" s="218" t="str">
        <f t="array" ref="BW39">INDEX('UPTD PPA KabKota'!AF$5:AF$513,MATCH($D39,'UPTD PPA KabKota'!$C$5:$C$513,FALSE))</f>
        <v>Sudah</v>
      </c>
      <c r="BX39" s="218" t="str">
        <f t="array" ref="BX39">INDEX('UPTD PPA KabKota'!AG$5:AG$513,MATCH($D39,'UPTD PPA KabKota'!$C$5:$C$513,FALSE))</f>
        <v>Belum</v>
      </c>
      <c r="BY39" s="218" t="str">
        <f t="array" ref="BY39">INDEX('UPTD PPA KabKota'!AH$5:AH$513,MATCH($D39,'UPTD PPA KabKota'!$C$5:$C$513,FALSE))</f>
        <v>Sudah</v>
      </c>
      <c r="BZ39" s="218" t="str">
        <f t="array" ref="BZ39">INDEX('UPTD PPA KabKota'!AI$5:AI$513,MATCH($D39,'UPTD PPA KabKota'!$C$5:$C$513,FALSE))</f>
        <v>Sudah</v>
      </c>
      <c r="CA39" s="218" t="str">
        <f t="array" ref="CA39">INDEX('UPTD PPA KabKota'!AJ$5:AJ$513,MATCH($D39,'UPTD PPA KabKota'!$C$5:$C$513,FALSE))</f>
        <v>Sudah</v>
      </c>
      <c r="CB39" s="218" t="str">
        <f t="array" ref="CB39">INDEX('UPTD PPA KabKota'!AK$5:AK$513,MATCH($D39,'UPTD PPA KabKota'!$C$5:$C$513,FALSE))</f>
        <v>Belum</v>
      </c>
      <c r="CC39" s="218" t="str">
        <f t="array" ref="CC39">INDEX('UPTD PPA KabKota'!AL$5:AL$513,MATCH($D39,'UPTD PPA KabKota'!$C$5:$C$513,FALSE))</f>
        <v>Sudah</v>
      </c>
      <c r="CD39" s="218" t="str">
        <f t="array" ref="CD39">INDEX('UPTD PPA KabKota'!AM$5:AM$513,MATCH($D39,'UPTD PPA KabKota'!$C$5:$C$513,FALSE))</f>
        <v>Sudah</v>
      </c>
      <c r="CE39" s="218" t="str">
        <f t="array" ref="CE39">INDEX('UPTD PPA KabKota'!AN$5:AN$513,MATCH($D39,'UPTD PPA KabKota'!$C$5:$C$513,FALSE))</f>
        <v/>
      </c>
      <c r="CF39" s="218">
        <f t="array" ref="CF39">INDEX('UPTD PPA KabKota'!AO$5:AO$513,MATCH($D39,'UPTD PPA KabKota'!$C$5:$C$513,FALSE))</f>
        <v>127</v>
      </c>
      <c r="CG39" s="218" t="str">
        <f t="array" ref="CG39">INDEX('UPTD PPA KabKota'!AP$5:AP$513,MATCH($D39,'UPTD PPA KabKota'!$C$5:$C$513,FALSE))</f>
        <v>Kekerasan Seksual</v>
      </c>
      <c r="CH39" s="218" t="str">
        <f t="array" ref="CH39">INDEX('UPTD PPA KabKota'!AQ$5:AQ$513,MATCH($D39,'UPTD PPA KabKota'!$C$5:$C$513,FALSE))</f>
        <v/>
      </c>
      <c r="CI39" s="218" t="str">
        <f t="array" ref="CI39">INDEX('UPTD PPA KabKota'!AR$5:AR$513,MATCH($D39,'UPTD PPA KabKota'!$C$5:$C$513,FALSE))</f>
        <v/>
      </c>
      <c r="CJ39" s="218" t="str">
        <f t="array" ref="CJ39">INDEX('UPTD PPA KabKota'!AS$5:AS$513,MATCH($D39,'UPTD PPA KabKota'!$C$5:$C$513,FALSE))</f>
        <v/>
      </c>
      <c r="CK39" s="218" t="str">
        <f t="array" ref="CK39">INDEX('UPTD PPA KabKota'!AT$5:AT$513,MATCH($D39,'UPTD PPA KabKota'!$C$5:$C$513,FALSE))</f>
        <v/>
      </c>
      <c r="CL39" s="218" t="str">
        <f t="array" ref="CL39">INDEX('UPTD PPA KabKota'!AU$5:AU$513,MATCH($D39,'UPTD PPA KabKota'!$C$5:$C$513,FALSE))</f>
        <v>v</v>
      </c>
      <c r="CM39" s="218" t="str">
        <f t="array" ref="CM39">INDEX('UPTD PPA KabKota'!AV$5:AV$513,MATCH($D39,'UPTD PPA KabKota'!$C$5:$C$513,FALSE))</f>
        <v/>
      </c>
      <c r="CN39" s="218" t="str">
        <f t="array" ref="CN39">INDEX('UPTD PPA KabKota'!AW$5:AW$513,MATCH($D39,'UPTD PPA KabKota'!$C$5:$C$513,FALSE))</f>
        <v/>
      </c>
      <c r="CO39" s="218" t="str">
        <f t="array" ref="CO39">INDEX('UPTD PPA KabKota'!AX$5:AX$513,MATCH($D39,'UPTD PPA KabKota'!$C$5:$C$513,FALSE))</f>
        <v/>
      </c>
      <c r="CP39" s="218" t="str">
        <f t="array" ref="CP39">INDEX('UPTD PPA KabKota'!AY$5:AY$513,MATCH($D39,'UPTD PPA KabKota'!$C$5:$C$513,FALSE))</f>
        <v/>
      </c>
      <c r="CQ39" s="209" t="str">
        <f>IFERROR(__xludf.DUMMYFUNCTION("IF(ISBLANK($K39),"""",IF(REGEXMATCH($K39,""Peraturan""),""Ada"",IF(REGEXMATCH($K39,""Rekomendasi""),""Tidak Ada"", $K39)))
"),"Ada")</f>
        <v>Ada</v>
      </c>
      <c r="CR39" s="209" t="str">
        <f t="array" ref="CR39">index('UPTD PPA KabKota'!$BI$5:$BI$513,match($D39,'UPTD PPA KabKota'!$C$5:$C$513,false))</f>
        <v>Ada</v>
      </c>
      <c r="CS39" s="314" t="str">
        <f t="shared" ref="CS39:CS40" si="5">IFS(CQ39="Ada","Ada",CR39="Ada","Ada",CR39="Tidak Ada","Tidak Ada")</f>
        <v>Ada</v>
      </c>
    </row>
    <row r="40">
      <c r="A40" s="310">
        <v>38.0</v>
      </c>
      <c r="B40" s="310">
        <v>13.0</v>
      </c>
      <c r="C40" s="311" t="s">
        <v>4723</v>
      </c>
      <c r="D40" s="312" t="s">
        <v>794</v>
      </c>
      <c r="E40" s="315">
        <v>45748.0</v>
      </c>
      <c r="F40" s="218" t="str">
        <f t="array" ref="F40">INDEX('Ortala-KabKota'!F$2:F$415,MATCH($D40,'Ortala-KabKota'!$E$2:$E$415,FALSE))</f>
        <v/>
      </c>
      <c r="G40" s="218" t="str">
        <f t="array" ref="G40">INDEX('Ortala-KabKota'!G$2:G$415,MATCH($D40,'Ortala-KabKota'!$E$2:$E$415,FALSE))</f>
        <v/>
      </c>
      <c r="H40" s="218" t="str">
        <f t="array" ref="H40">INDEX('Ortala-KabKota'!H$2:H$415,MATCH($D40,'Ortala-KabKota'!$E$2:$E$415,FALSE))</f>
        <v/>
      </c>
      <c r="I40" s="218" t="str">
        <f t="array" ref="I40">INDEX('Ortala-KabKota'!I$2:I$415,MATCH($D40,'Ortala-KabKota'!$E$2:$E$415,FALSE))</f>
        <v/>
      </c>
      <c r="J40" s="218" t="str">
        <f t="array" ref="J40">INDEX('Ortala-KabKota'!J$2:J$415,MATCH($D40,'Ortala-KabKota'!$E$2:$E$415,FALSE))</f>
        <v/>
      </c>
      <c r="K40" s="218" t="str">
        <f t="array" ref="K40">INDEX('Ortala-KabKota'!K$2:K$415,MATCH($D40,'Ortala-KabKota'!$E$2:$E$415,FALSE))</f>
        <v>Peraturan Bupati Langkat Nomor 8 Tahun 2023</v>
      </c>
      <c r="L40" s="218">
        <f t="array" ref="L40">INDEX('Ortala-KabKota'!L$2:L$415,MATCH($D40,'Ortala-KabKota'!$E$2:$E$415,FALSE))</f>
        <v>2023</v>
      </c>
      <c r="M40" s="218" t="str">
        <f t="array" ref="M40">INDEX('Ortala-KabKota'!M$2:M$415,MATCH($D40,'Ortala-KabKota'!$E$2:$E$415,FALSE))</f>
        <v>A</v>
      </c>
      <c r="N40" s="218" t="str">
        <f t="array" ref="N40">INDEX('Ortala-KabKota'!N$2:N$415,MATCH($D40,'Ortala-KabKota'!$E$2:$E$415,FALSE))</f>
        <v/>
      </c>
      <c r="O40" s="218" t="str">
        <f t="array" ref="O40">INDEX('Ortala-KabKota'!O$2:O$415,MATCH($D40,'Ortala-KabKota'!$E$2:$E$415,FALSE))</f>
        <v/>
      </c>
      <c r="P40" s="218" t="str">
        <f t="array" ref="P40">INDEX('Ortala-KabKota'!P$2:P$415,MATCH($D40,'Ortala-KabKota'!$E$2:$E$415,FALSE))</f>
        <v/>
      </c>
      <c r="Q40" s="218" t="str">
        <f t="array" ref="Q40">INDEX('Ortala-KabKota'!Q$2:Q$415,MATCH($D40,'Ortala-KabKota'!$E$2:$E$415,FALSE))</f>
        <v/>
      </c>
      <c r="R40" s="218" t="str">
        <f t="array" ref="R40">INDEX('Ortala-KabKota'!R$2:R$415,MATCH($D40,'Ortala-KabKota'!$E$2:$E$415,FALSE))</f>
        <v/>
      </c>
      <c r="S40" s="218" t="str">
        <f t="array" ref="S40">INDEX('Ortala-KabKota'!S$2:S$415,MATCH($D40,'Ortala-KabKota'!$E$2:$E$415,FALSE))</f>
        <v/>
      </c>
      <c r="T40" s="218" t="str">
        <f t="array" ref="T40">INDEX('Ortala-KabKota'!T$2:T$415,MATCH($D40,'Ortala-KabKota'!$E$2:$E$415,FALSE))</f>
        <v/>
      </c>
      <c r="U40" s="218" t="str">
        <f t="array" ref="U40">INDEX('Ortala-KabKota'!U$2:U$415,MATCH($D40,'Ortala-KabKota'!$E$2:$E$415,FALSE))</f>
        <v/>
      </c>
      <c r="V40" s="218" t="str">
        <f t="array" ref="V40">INDEX('Ortala-KabKota'!V$2:V$415,MATCH($D40,'Ortala-KabKota'!$E$2:$E$415,FALSE))</f>
        <v/>
      </c>
      <c r="W40" s="218" t="str">
        <f t="array" ref="W40">INDEX('Ortala-KabKota'!W$2:W$415,MATCH($D40,'Ortala-KabKota'!$E$2:$E$415,FALSE))</f>
        <v/>
      </c>
      <c r="X40" s="218" t="str">
        <f t="array" ref="X40">INDEX('Ortala-KabKota'!X$2:X$415,MATCH($D40,'Ortala-KabKota'!$E$2:$E$415,FALSE))</f>
        <v/>
      </c>
      <c r="Y40" s="218" t="str">
        <f t="array" ref="Y40">INDEX('Ortala-KabKota'!Y$2:Y$415,MATCH($D40,'Ortala-KabKota'!$E$2:$E$415,FALSE))</f>
        <v/>
      </c>
      <c r="Z40" s="218" t="str">
        <f t="array" ref="Z40">INDEX('Ortala-KabKota'!Z$2:Z$415,MATCH($D40,'Ortala-KabKota'!$E$2:$E$415,FALSE))</f>
        <v/>
      </c>
      <c r="AA40" s="218" t="str">
        <f t="array" ref="AA40">INDEX('Ortala-KabKota'!AA$2:AA$415,MATCH($D40,'Ortala-KabKota'!$E$2:$E$415,FALSE))</f>
        <v/>
      </c>
      <c r="AB40" s="218" t="str">
        <f t="array" ref="AB40">INDEX('Ortala-KabKota'!AB$2:AB$415,MATCH($D40,'Ortala-KabKota'!$E$2:$E$415,FALSE))</f>
        <v/>
      </c>
      <c r="AC40" s="218" t="str">
        <f t="array" ref="AC40">INDEX('Ortala-KabKota'!AC$2:AC$415,MATCH($D40,'Ortala-KabKota'!$E$2:$E$415,FALSE))</f>
        <v/>
      </c>
      <c r="AD40" s="218" t="str">
        <f t="array" ref="AD40">INDEX('Ortala-KabKota'!AD$2:AD$415,MATCH($D40,'Ortala-KabKota'!$E$2:$E$415,FALSE))</f>
        <v/>
      </c>
      <c r="AE40" s="218" t="str">
        <f t="array" ref="AE40">INDEX('Ortala-KabKota'!AE$2:AE$415,MATCH($D40,'Ortala-KabKota'!$E$2:$E$415,FALSE))</f>
        <v/>
      </c>
      <c r="AF40" s="218" t="str">
        <f t="array" ref="AF40">INDEX('Ortala-KabKota'!AF$2:AF$415,MATCH($D40,'Ortala-KabKota'!$E$2:$E$415,FALSE))</f>
        <v/>
      </c>
      <c r="AG40" s="218" t="str">
        <f t="array" ref="AG40">INDEX('Ortala-KabKota'!AG$2:AG$415,MATCH($D40,'Ortala-KabKota'!$E$2:$E$415,FALSE))</f>
        <v/>
      </c>
      <c r="AH40" s="218" t="str">
        <f t="array" ref="AH40">INDEX('Ortala-KabKota'!AH$2:AH$415,MATCH($D40,'Ortala-KabKota'!$E$2:$E$415,FALSE))</f>
        <v/>
      </c>
      <c r="AI40" s="218" t="str">
        <f t="array" ref="AI40">INDEX('Ortala-KabKota'!AI$2:AI$415,MATCH($D40,'Ortala-KabKota'!$E$2:$E$415,FALSE))</f>
        <v/>
      </c>
      <c r="AJ40" s="218" t="str">
        <f t="array" ref="AJ40">INDEX('Ortala-KabKota'!AJ$2:AJ$415,MATCH($D40,'Ortala-KabKota'!$E$2:$E$415,FALSE))</f>
        <v/>
      </c>
      <c r="AK40" s="218" t="str">
        <f t="array" ref="AK40">INDEX('Ortala-KabKota'!AK$2:AK$415,MATCH($D40,'Ortala-KabKota'!$E$2:$E$415,FALSE))</f>
        <v/>
      </c>
      <c r="AL40" s="218" t="str">
        <f t="array" ref="AL40">INDEX('Ortala-KabKota'!AL$2:AL$415,MATCH($D40,'Ortala-KabKota'!$E$2:$E$415,FALSE))</f>
        <v/>
      </c>
      <c r="AM40" s="218" t="str">
        <f t="array" ref="AM40">INDEX('Ortala-KabKota'!AM$2:AM$415,MATCH($D40,'Ortala-KabKota'!$E$2:$E$415,FALSE))</f>
        <v/>
      </c>
      <c r="AN40" s="218" t="str">
        <f t="array" ref="AN40">INDEX('Ortala-KabKota'!AN$2:AN$415,MATCH($D40,'Ortala-KabKota'!$E$2:$E$415,FALSE))</f>
        <v/>
      </c>
      <c r="AO40" s="218" t="str">
        <f t="array" ref="AO40">INDEX('Ortala-KabKota'!AO$2:AO$415,MATCH($D40,'Ortala-KabKota'!$E$2:$E$415,FALSE))</f>
        <v/>
      </c>
      <c r="AP40" s="218" t="str">
        <f t="array" ref="AP40">INDEX('Ortala-KabKota'!AP$2:AP$415,MATCH($D40,'Ortala-KabKota'!$E$2:$E$415,FALSE))</f>
        <v/>
      </c>
      <c r="AQ40" s="218" t="str">
        <f t="array" ref="AQ40">INDEX('Ortala-KabKota'!AQ$2:AQ$415,MATCH($D40,'Ortala-KabKota'!$E$2:$E$415,FALSE))</f>
        <v/>
      </c>
      <c r="AR40" s="218" t="str">
        <f t="array" ref="AR40">INDEX('Ortala-KabKota'!AR$2:AR$415,MATCH($D40,'Ortala-KabKota'!$E$2:$E$415,FALSE))</f>
        <v/>
      </c>
      <c r="AS40" s="218" t="str">
        <f t="array" ref="AS40">INDEX('Ortala-KabKota'!AS$2:AS$415,MATCH($D40,'Ortala-KabKota'!$E$2:$E$415,FALSE))</f>
        <v/>
      </c>
      <c r="AT40" s="218" t="str">
        <f t="array" ref="AT40">INDEX('Ortala-KabKota'!AT$2:AT$415,MATCH($D40,'Ortala-KabKota'!$E$2:$E$415,FALSE))</f>
        <v/>
      </c>
      <c r="AU40" s="218" t="str">
        <f t="array" ref="AU40">INDEX('UPTD PPA KabKota'!D$5:D$513,MATCH($D40,'UPTD PPA KabKota'!$C$5:$C$513,FALSE))</f>
        <v>Sari Madinah, SKM</v>
      </c>
      <c r="AV40" s="218" t="str">
        <f t="array" ref="AV40">INDEX('UPTD PPA KabKota'!E$5:E$513,MATCH($D40,'UPTD PPA KabKota'!$C$5:$C$513,FALSE))</f>
        <v>Jalan Khairul Anwar, Taman Budaya</v>
      </c>
      <c r="AW40" s="218" t="str">
        <f t="array" ref="AW40">INDEX('UPTD PPA KabKota'!F$5:F$513,MATCH($D40,'UPTD PPA KabKota'!$C$5:$C$513,FALSE))</f>
        <v>081376982245</v>
      </c>
      <c r="AX40" s="218" t="str">
        <f t="array" ref="AX40">INDEX('UPTD PPA KabKota'!G$5:G$513,MATCH($D40,'UPTD PPA KabKota'!$C$5:$C$513,FALSE))</f>
        <v>081376982245</v>
      </c>
      <c r="AY40" s="218" t="str">
        <f t="array" ref="AY40">INDEX('UPTD PPA KabKota'!H$5:H$513,MATCH($D40,'UPTD PPA KabKota'!$C$5:$C$513,FALSE))</f>
        <v>UPTD PPA</v>
      </c>
      <c r="AZ40" s="218" t="str">
        <f t="array" ref="AZ40">INDEX('UPTD PPA KabKota'!I$5:I$513,MATCH($D40,'UPTD PPA KabKota'!$C$5:$C$513,FALSE))</f>
        <v>Peraturan Bupati Langkat Nomor 8 Tahun 2023</v>
      </c>
      <c r="BA40" s="218">
        <f t="array" ref="BA40">INDEX('UPTD PPA KabKota'!J$5:J$513,MATCH($D40,'UPTD PPA KabKota'!$C$5:$C$513,FALSE))</f>
        <v>2023</v>
      </c>
      <c r="BB40" s="218" t="str">
        <f t="array" ref="BB40">INDEX('UPTD PPA KabKota'!K$5:K$513,MATCH($D40,'UPTD PPA KabKota'!$C$5:$C$513,FALSE))</f>
        <v>A</v>
      </c>
      <c r="BC40" s="218" t="str">
        <f t="array" ref="BC40">INDEX('UPTD PPA KabKota'!L$5:L$513,MATCH($D40,'UPTD PPA KabKota'!$C$5:$C$513,FALSE))</f>
        <v>081376982245</v>
      </c>
      <c r="BD40" s="316" t="str">
        <f t="array" ref="BD40">INDEX('UPTD PPA KabKota'!M$5:M$513,MATCH($D40,'UPTD PPA KabKota'!$C$5:$C$513,FALSE))</f>
        <v>dinasppkbppalangkat@gmail.com</v>
      </c>
      <c r="BE40" s="218" t="str">
        <f t="array" ref="BE40">INDEX('UPTD PPA KabKota'!N$5:N$513,MATCH($D40,'UPTD PPA KabKota'!$C$5:$C$513,FALSE))</f>
        <v>1. Kepala UPTD
2. Kasubag TU
3. Kelompok Jabatan Fungsional</v>
      </c>
      <c r="BF40" s="218" t="str">
        <f t="array" ref="BF40">INDEX('UPTD PPA KabKota'!O$5:O$513,MATCH($D40,'UPTD PPA KabKota'!$C$5:$C$513,FALSE))</f>
        <v>MANDIRI</v>
      </c>
      <c r="BG40" s="218" t="str">
        <f t="array" ref="BG40">INDEX('UPTD PPA KabKota'!P$5:P$513,MATCH($D40,'UPTD PPA KabKota'!$C$5:$C$513,FALSE))</f>
        <v>TIDAK PUNYA</v>
      </c>
      <c r="BH40" s="218" t="str">
        <f t="array" ref="BH40">INDEX('UPTD PPA KabKota'!Q$5:Q$513,MATCH($D40,'UPTD PPA KabKota'!$C$5:$C$513,FALSE))</f>
        <v>Pemerintah Daerah</v>
      </c>
      <c r="BI40" s="218" t="str">
        <f t="array" ref="BI40">INDEX('UPTD PPA KabKota'!R$5:R$513,MATCH($D40,'UPTD PPA KabKota'!$C$5:$C$513,FALSE))</f>
        <v>Ada</v>
      </c>
      <c r="BJ40" s="218" t="str">
        <f t="array" ref="BJ40">INDEX('UPTD PPA KabKota'!S$5:S$513,MATCH($D40,'UPTD PPA KabKota'!$C$5:$C$513,FALSE))</f>
        <v>Ada</v>
      </c>
      <c r="BK40" s="218" t="str">
        <f t="array" ref="BK40">INDEX('UPTD PPA KabKota'!T$5:T$513,MATCH($D40,'UPTD PPA KabKota'!$C$5:$C$513,FALSE))</f>
        <v>Ada</v>
      </c>
      <c r="BL40" s="218" t="str">
        <f t="array" ref="BL40">INDEX('UPTD PPA KabKota'!U$5:U$513,MATCH($D40,'UPTD PPA KabKota'!$C$5:$C$513,FALSE))</f>
        <v>Ada</v>
      </c>
      <c r="BM40" s="218" t="str">
        <f t="array" ref="BM40">INDEX('UPTD PPA KabKota'!V$5:V$513,MATCH($D40,'UPTD PPA KabKota'!$C$5:$C$513,FALSE))</f>
        <v>Ada</v>
      </c>
      <c r="BN40" s="218" t="str">
        <f t="array" ref="BN40">INDEX('UPTD PPA KabKota'!W$5:W$513,MATCH($D40,'UPTD PPA KabKota'!$C$5:$C$513,FALSE))</f>
        <v>Ada</v>
      </c>
      <c r="BO40" s="218" t="str">
        <f t="array" ref="BO40">INDEX('UPTD PPA KabKota'!X$5:X$513,MATCH($D40,'UPTD PPA KabKota'!$C$5:$C$513,FALSE))</f>
        <v>Tidak Ada</v>
      </c>
      <c r="BP40" s="218" t="str">
        <f t="array" ref="BP40">INDEX('UPTD PPA KabKota'!Y$5:Y$513,MATCH($D40,'UPTD PPA KabKota'!$C$5:$C$513,FALSE))</f>
        <v>Tidak Ada</v>
      </c>
      <c r="BQ40" s="218" t="str">
        <f t="array" ref="BQ40">INDEX('UPTD PPA KabKota'!Z$5:Z$513,MATCH($D40,'UPTD PPA KabKota'!$C$5:$C$513,FALSE))</f>
        <v>Ada</v>
      </c>
      <c r="BR40" s="218" t="str">
        <f t="array" ref="BR40">INDEX('UPTD PPA KabKota'!AA$5:AA$513,MATCH($D40,'UPTD PPA KabKota'!$C$5:$C$513,FALSE))</f>
        <v>Ada</v>
      </c>
      <c r="BS40" s="218" t="str">
        <f t="array" ref="BS40">INDEX('UPTD PPA KabKota'!AB$5:AB$513,MATCH($D40,'UPTD PPA KabKota'!$C$5:$C$513,FALSE))</f>
        <v>Ada</v>
      </c>
      <c r="BT40" s="218" t="str">
        <f t="array" ref="BT40">INDEX('UPTD PPA KabKota'!AC$5:AC$513,MATCH($D40,'UPTD PPA KabKota'!$C$5:$C$513,FALSE))</f>
        <v>Sudah</v>
      </c>
      <c r="BU40" s="218" t="str">
        <f t="array" ref="BU40">INDEX('UPTD PPA KabKota'!AD$5:AD$513,MATCH($D40,'UPTD PPA KabKota'!$C$5:$C$513,FALSE))</f>
        <v>Sudah</v>
      </c>
      <c r="BV40" s="218" t="str">
        <f t="array" ref="BV40">INDEX('UPTD PPA KabKota'!AE$5:AE$513,MATCH($D40,'UPTD PPA KabKota'!$C$5:$C$513,FALSE))</f>
        <v>Sudah</v>
      </c>
      <c r="BW40" s="218" t="str">
        <f t="array" ref="BW40">INDEX('UPTD PPA KabKota'!AF$5:AF$513,MATCH($D40,'UPTD PPA KabKota'!$C$5:$C$513,FALSE))</f>
        <v>Belum</v>
      </c>
      <c r="BX40" s="218" t="str">
        <f t="array" ref="BX40">INDEX('UPTD PPA KabKota'!AG$5:AG$513,MATCH($D40,'UPTD PPA KabKota'!$C$5:$C$513,FALSE))</f>
        <v>Belum</v>
      </c>
      <c r="BY40" s="218" t="str">
        <f t="array" ref="BY40">INDEX('UPTD PPA KabKota'!AH$5:AH$513,MATCH($D40,'UPTD PPA KabKota'!$C$5:$C$513,FALSE))</f>
        <v>Sudah</v>
      </c>
      <c r="BZ40" s="218" t="str">
        <f t="array" ref="BZ40">INDEX('UPTD PPA KabKota'!AI$5:AI$513,MATCH($D40,'UPTD PPA KabKota'!$C$5:$C$513,FALSE))</f>
        <v>Sudah</v>
      </c>
      <c r="CA40" s="218" t="str">
        <f t="array" ref="CA40">INDEX('UPTD PPA KabKota'!AJ$5:AJ$513,MATCH($D40,'UPTD PPA KabKota'!$C$5:$C$513,FALSE))</f>
        <v>Sudah</v>
      </c>
      <c r="CB40" s="218" t="str">
        <f t="array" ref="CB40">INDEX('UPTD PPA KabKota'!AK$5:AK$513,MATCH($D40,'UPTD PPA KabKota'!$C$5:$C$513,FALSE))</f>
        <v>Sudah</v>
      </c>
      <c r="CC40" s="218" t="str">
        <f t="array" ref="CC40">INDEX('UPTD PPA KabKota'!AL$5:AL$513,MATCH($D40,'UPTD PPA KabKota'!$C$5:$C$513,FALSE))</f>
        <v>Sudah</v>
      </c>
      <c r="CD40" s="218" t="str">
        <f t="array" ref="CD40">INDEX('UPTD PPA KabKota'!AM$5:AM$513,MATCH($D40,'UPTD PPA KabKota'!$C$5:$C$513,FALSE))</f>
        <v>Sudah</v>
      </c>
      <c r="CE40" s="218" t="str">
        <f t="array" ref="CE40">INDEX('UPTD PPA KabKota'!AN$5:AN$513,MATCH($D40,'UPTD PPA KabKota'!$C$5:$C$513,FALSE))</f>
        <v>pengaduan dari masyarakat, penjangkuan korban, pengelolaan Kasus, Jika korban memerlukan pengamanan maka akan diberikan penampungan sementara di rumah aman</v>
      </c>
      <c r="CF40" s="218" t="str">
        <f t="array" ref="CF40">INDEX('UPTD PPA KabKota'!AO$5:AO$513,MATCH($D40,'UPTD PPA KabKota'!$C$5:$C$513,FALSE))</f>
        <v>60 (2024)</v>
      </c>
      <c r="CG40" s="218" t="str">
        <f t="array" ref="CG40">INDEX('UPTD PPA KabKota'!AP$5:AP$513,MATCH($D40,'UPTD PPA KabKota'!$C$5:$C$513,FALSE))</f>
        <v>Kekerasan Terhadap Anak</v>
      </c>
      <c r="CH40" s="218" t="str">
        <f t="array" ref="CH40">INDEX('UPTD PPA KabKota'!AQ$5:AQ$513,MATCH($D40,'UPTD PPA KabKota'!$C$5:$C$513,FALSE))</f>
        <v/>
      </c>
      <c r="CI40" s="218" t="str">
        <f t="array" ref="CI40">INDEX('UPTD PPA KabKota'!AR$5:AR$513,MATCH($D40,'UPTD PPA KabKota'!$C$5:$C$513,FALSE))</f>
        <v/>
      </c>
      <c r="CJ40" s="218" t="str">
        <f t="array" ref="CJ40">INDEX('UPTD PPA KabKota'!AS$5:AS$513,MATCH($D40,'UPTD PPA KabKota'!$C$5:$C$513,FALSE))</f>
        <v/>
      </c>
      <c r="CK40" s="218" t="str">
        <f t="array" ref="CK40">INDEX('UPTD PPA KabKota'!AT$5:AT$513,MATCH($D40,'UPTD PPA KabKota'!$C$5:$C$513,FALSE))</f>
        <v/>
      </c>
      <c r="CL40" s="218" t="str">
        <f t="array" ref="CL40">INDEX('UPTD PPA KabKota'!AU$5:AU$513,MATCH($D40,'UPTD PPA KabKota'!$C$5:$C$513,FALSE))</f>
        <v/>
      </c>
      <c r="CM40" s="218" t="str">
        <f t="array" ref="CM40">INDEX('UPTD PPA KabKota'!AV$5:AV$513,MATCH($D40,'UPTD PPA KabKota'!$C$5:$C$513,FALSE))</f>
        <v/>
      </c>
      <c r="CN40" s="218" t="str">
        <f t="array" ref="CN40">INDEX('UPTD PPA KabKota'!AW$5:AW$513,MATCH($D40,'UPTD PPA KabKota'!$C$5:$C$513,FALSE))</f>
        <v/>
      </c>
      <c r="CO40" s="218" t="str">
        <f t="array" ref="CO40">INDEX('UPTD PPA KabKota'!AX$5:AX$513,MATCH($D40,'UPTD PPA KabKota'!$C$5:$C$513,FALSE))</f>
        <v>v</v>
      </c>
      <c r="CP40" s="218" t="str">
        <f t="array" ref="CP40">INDEX('UPTD PPA KabKota'!AY$5:AY$513,MATCH($D40,'UPTD PPA KabKota'!$C$5:$C$513,FALSE))</f>
        <v/>
      </c>
      <c r="CQ40" s="209" t="str">
        <f>IFERROR(__xludf.DUMMYFUNCTION("IF(ISBLANK($K40),"""",IF(REGEXMATCH($K40,""Peraturan""),""Ada"",IF(REGEXMATCH($K40,""Rekomendasi""),""Tidak Ada"", $K40)))
"),"Ada")</f>
        <v>Ada</v>
      </c>
      <c r="CR40" s="209" t="str">
        <f t="array" ref="CR40">index('UPTD PPA KabKota'!$BI$5:$BI$513,match($D40,'UPTD PPA KabKota'!$C$5:$C$513,false))</f>
        <v>Ada</v>
      </c>
      <c r="CS40" s="314" t="str">
        <f t="shared" si="5"/>
        <v>Ada</v>
      </c>
    </row>
    <row r="41">
      <c r="A41" s="310">
        <v>39.0</v>
      </c>
      <c r="B41" s="310">
        <v>14.0</v>
      </c>
      <c r="C41" s="311" t="s">
        <v>4723</v>
      </c>
      <c r="D41" s="312" t="s">
        <v>887</v>
      </c>
      <c r="E41" s="315">
        <v>45748.0</v>
      </c>
      <c r="F41" s="218" t="str">
        <f t="array" ref="F41">INDEX('Ortala-KabKota'!F$2:F$415,MATCH($D41,'Ortala-KabKota'!$E$2:$E$415,FALSE))</f>
        <v>#N/A</v>
      </c>
      <c r="G41" s="218" t="str">
        <f t="array" ref="G41">INDEX('Ortala-KabKota'!G$2:G$415,MATCH($D41,'Ortala-KabKota'!$E$2:$E$415,FALSE))</f>
        <v>#N/A</v>
      </c>
      <c r="H41" s="218" t="str">
        <f t="array" ref="H41">INDEX('Ortala-KabKota'!H$2:H$415,MATCH($D41,'Ortala-KabKota'!$E$2:$E$415,FALSE))</f>
        <v>#N/A</v>
      </c>
      <c r="I41" s="218" t="str">
        <f t="array" ref="I41">INDEX('Ortala-KabKota'!I$2:I$415,MATCH($D41,'Ortala-KabKota'!$E$2:$E$415,FALSE))</f>
        <v>#N/A</v>
      </c>
      <c r="J41" s="218" t="str">
        <f t="array" ref="J41">INDEX('Ortala-KabKota'!J$2:J$415,MATCH($D41,'Ortala-KabKota'!$E$2:$E$415,FALSE))</f>
        <v>#N/A</v>
      </c>
      <c r="K41" s="218" t="str">
        <f t="array" ref="K41">INDEX('Ortala-KabKota'!K$2:K$415,MATCH($D41,'Ortala-KabKota'!$E$2:$E$415,FALSE))</f>
        <v>#N/A</v>
      </c>
      <c r="L41" s="218" t="str">
        <f t="array" ref="L41">INDEX('Ortala-KabKota'!L$2:L$415,MATCH($D41,'Ortala-KabKota'!$E$2:$E$415,FALSE))</f>
        <v>#N/A</v>
      </c>
      <c r="M41" s="218" t="str">
        <f t="array" ref="M41">INDEX('Ortala-KabKota'!M$2:M$415,MATCH($D41,'Ortala-KabKota'!$E$2:$E$415,FALSE))</f>
        <v>#N/A</v>
      </c>
      <c r="N41" s="218" t="str">
        <f t="array" ref="N41">INDEX('Ortala-KabKota'!N$2:N$415,MATCH($D41,'Ortala-KabKota'!$E$2:$E$415,FALSE))</f>
        <v>#N/A</v>
      </c>
      <c r="O41" s="218" t="str">
        <f t="array" ref="O41">INDEX('Ortala-KabKota'!O$2:O$415,MATCH($D41,'Ortala-KabKota'!$E$2:$E$415,FALSE))</f>
        <v>#N/A</v>
      </c>
      <c r="P41" s="218" t="str">
        <f t="array" ref="P41">INDEX('Ortala-KabKota'!P$2:P$415,MATCH($D41,'Ortala-KabKota'!$E$2:$E$415,FALSE))</f>
        <v>#N/A</v>
      </c>
      <c r="Q41" s="218" t="str">
        <f t="array" ref="Q41">INDEX('Ortala-KabKota'!Q$2:Q$415,MATCH($D41,'Ortala-KabKota'!$E$2:$E$415,FALSE))</f>
        <v>#N/A</v>
      </c>
      <c r="R41" s="218" t="str">
        <f t="array" ref="R41">INDEX('Ortala-KabKota'!R$2:R$415,MATCH($D41,'Ortala-KabKota'!$E$2:$E$415,FALSE))</f>
        <v>#N/A</v>
      </c>
      <c r="S41" s="218" t="str">
        <f t="array" ref="S41">INDEX('Ortala-KabKota'!S$2:S$415,MATCH($D41,'Ortala-KabKota'!$E$2:$E$415,FALSE))</f>
        <v>#N/A</v>
      </c>
      <c r="T41" s="218" t="str">
        <f t="array" ref="T41">INDEX('Ortala-KabKota'!T$2:T$415,MATCH($D41,'Ortala-KabKota'!$E$2:$E$415,FALSE))</f>
        <v>#N/A</v>
      </c>
      <c r="U41" s="218" t="str">
        <f t="array" ref="U41">INDEX('Ortala-KabKota'!U$2:U$415,MATCH($D41,'Ortala-KabKota'!$E$2:$E$415,FALSE))</f>
        <v>#N/A</v>
      </c>
      <c r="V41" s="218" t="str">
        <f t="array" ref="V41">INDEX('Ortala-KabKota'!V$2:V$415,MATCH($D41,'Ortala-KabKota'!$E$2:$E$415,FALSE))</f>
        <v>#N/A</v>
      </c>
      <c r="W41" s="218" t="str">
        <f t="array" ref="W41">INDEX('Ortala-KabKota'!W$2:W$415,MATCH($D41,'Ortala-KabKota'!$E$2:$E$415,FALSE))</f>
        <v>#N/A</v>
      </c>
      <c r="X41" s="218" t="str">
        <f t="array" ref="X41">INDEX('Ortala-KabKota'!X$2:X$415,MATCH($D41,'Ortala-KabKota'!$E$2:$E$415,FALSE))</f>
        <v>#N/A</v>
      </c>
      <c r="Y41" s="218" t="str">
        <f t="array" ref="Y41">INDEX('Ortala-KabKota'!Y$2:Y$415,MATCH($D41,'Ortala-KabKota'!$E$2:$E$415,FALSE))</f>
        <v>#N/A</v>
      </c>
      <c r="Z41" s="218" t="str">
        <f t="array" ref="Z41">INDEX('Ortala-KabKota'!Z$2:Z$415,MATCH($D41,'Ortala-KabKota'!$E$2:$E$415,FALSE))</f>
        <v>#N/A</v>
      </c>
      <c r="AA41" s="218" t="str">
        <f t="array" ref="AA41">INDEX('Ortala-KabKota'!AA$2:AA$415,MATCH($D41,'Ortala-KabKota'!$E$2:$E$415,FALSE))</f>
        <v>#N/A</v>
      </c>
      <c r="AB41" s="218" t="str">
        <f t="array" ref="AB41">INDEX('Ortala-KabKota'!AB$2:AB$415,MATCH($D41,'Ortala-KabKota'!$E$2:$E$415,FALSE))</f>
        <v>#N/A</v>
      </c>
      <c r="AC41" s="218" t="str">
        <f t="array" ref="AC41">INDEX('Ortala-KabKota'!AC$2:AC$415,MATCH($D41,'Ortala-KabKota'!$E$2:$E$415,FALSE))</f>
        <v>#N/A</v>
      </c>
      <c r="AD41" s="218" t="str">
        <f t="array" ref="AD41">INDEX('Ortala-KabKota'!AD$2:AD$415,MATCH($D41,'Ortala-KabKota'!$E$2:$E$415,FALSE))</f>
        <v>#N/A</v>
      </c>
      <c r="AE41" s="218" t="str">
        <f t="array" ref="AE41">INDEX('Ortala-KabKota'!AE$2:AE$415,MATCH($D41,'Ortala-KabKota'!$E$2:$E$415,FALSE))</f>
        <v>#N/A</v>
      </c>
      <c r="AF41" s="218" t="str">
        <f t="array" ref="AF41">INDEX('Ortala-KabKota'!AF$2:AF$415,MATCH($D41,'Ortala-KabKota'!$E$2:$E$415,FALSE))</f>
        <v>#N/A</v>
      </c>
      <c r="AG41" s="218" t="str">
        <f t="array" ref="AG41">INDEX('Ortala-KabKota'!AG$2:AG$415,MATCH($D41,'Ortala-KabKota'!$E$2:$E$415,FALSE))</f>
        <v>#N/A</v>
      </c>
      <c r="AH41" s="218" t="str">
        <f t="array" ref="AH41">INDEX('Ortala-KabKota'!AH$2:AH$415,MATCH($D41,'Ortala-KabKota'!$E$2:$E$415,FALSE))</f>
        <v>#N/A</v>
      </c>
      <c r="AI41" s="218" t="str">
        <f t="array" ref="AI41">INDEX('Ortala-KabKota'!AI$2:AI$415,MATCH($D41,'Ortala-KabKota'!$E$2:$E$415,FALSE))</f>
        <v>#N/A</v>
      </c>
      <c r="AJ41" s="218" t="str">
        <f t="array" ref="AJ41">INDEX('Ortala-KabKota'!AJ$2:AJ$415,MATCH($D41,'Ortala-KabKota'!$E$2:$E$415,FALSE))</f>
        <v>#N/A</v>
      </c>
      <c r="AK41" s="218" t="str">
        <f t="array" ref="AK41">INDEX('Ortala-KabKota'!AK$2:AK$415,MATCH($D41,'Ortala-KabKota'!$E$2:$E$415,FALSE))</f>
        <v>#N/A</v>
      </c>
      <c r="AL41" s="218" t="str">
        <f t="array" ref="AL41">INDEX('Ortala-KabKota'!AL$2:AL$415,MATCH($D41,'Ortala-KabKota'!$E$2:$E$415,FALSE))</f>
        <v>#N/A</v>
      </c>
      <c r="AM41" s="218" t="str">
        <f t="array" ref="AM41">INDEX('Ortala-KabKota'!AM$2:AM$415,MATCH($D41,'Ortala-KabKota'!$E$2:$E$415,FALSE))</f>
        <v>#N/A</v>
      </c>
      <c r="AN41" s="218" t="str">
        <f t="array" ref="AN41">INDEX('Ortala-KabKota'!AN$2:AN$415,MATCH($D41,'Ortala-KabKota'!$E$2:$E$415,FALSE))</f>
        <v>#N/A</v>
      </c>
      <c r="AO41" s="218" t="str">
        <f t="array" ref="AO41">INDEX('Ortala-KabKota'!AO$2:AO$415,MATCH($D41,'Ortala-KabKota'!$E$2:$E$415,FALSE))</f>
        <v>#N/A</v>
      </c>
      <c r="AP41" s="218" t="str">
        <f t="array" ref="AP41">INDEX('Ortala-KabKota'!AP$2:AP$415,MATCH($D41,'Ortala-KabKota'!$E$2:$E$415,FALSE))</f>
        <v>#N/A</v>
      </c>
      <c r="AQ41" s="218" t="str">
        <f t="array" ref="AQ41">INDEX('Ortala-KabKota'!AQ$2:AQ$415,MATCH($D41,'Ortala-KabKota'!$E$2:$E$415,FALSE))</f>
        <v>#N/A</v>
      </c>
      <c r="AR41" s="218" t="str">
        <f t="array" ref="AR41">INDEX('Ortala-KabKota'!AR$2:AR$415,MATCH($D41,'Ortala-KabKota'!$E$2:$E$415,FALSE))</f>
        <v>#N/A</v>
      </c>
      <c r="AS41" s="218" t="str">
        <f t="array" ref="AS41">INDEX('Ortala-KabKota'!AS$2:AS$415,MATCH($D41,'Ortala-KabKota'!$E$2:$E$415,FALSE))</f>
        <v>#N/A</v>
      </c>
      <c r="AT41" s="218" t="str">
        <f t="array" ref="AT41">INDEX('Ortala-KabKota'!AT$2:AT$415,MATCH($D41,'Ortala-KabKota'!$E$2:$E$415,FALSE))</f>
        <v>#N/A</v>
      </c>
      <c r="AU41" s="218" t="str">
        <f t="array" ref="AU41">INDEX('UPTD PPA KabKota'!D$5:D$513,MATCH($D41,'UPTD PPA KabKota'!$C$5:$C$513,FALSE))</f>
        <v>Belum ada</v>
      </c>
      <c r="AV41" s="218" t="str">
        <f t="array" ref="AV41">INDEX('UPTD PPA KabKota'!E$5:E$513,MATCH($D41,'UPTD PPA KabKota'!$C$5:$C$513,FALSE))</f>
        <v>Jalan Fahuwusa Laia, Komplek Baloho Indah, Kecamatan Teluk Dalam, Kabupaten Nias Selatan</v>
      </c>
      <c r="AW41" s="218" t="str">
        <f t="array" ref="AW41">INDEX('UPTD PPA KabKota'!F$5:F$513,MATCH($D41,'UPTD PPA KabKota'!$C$5:$C$513,FALSE))</f>
        <v>Belum ada</v>
      </c>
      <c r="AX41" s="218" t="str">
        <f t="array" ref="AX41">INDEX('UPTD PPA KabKota'!G$5:G$513,MATCH($D41,'UPTD PPA KabKota'!$C$5:$C$513,FALSE))</f>
        <v>Belum ada</v>
      </c>
      <c r="AY41" s="218" t="str">
        <f t="array" ref="AY41">INDEX('UPTD PPA KabKota'!H$5:H$513,MATCH($D41,'UPTD PPA KabKota'!$C$5:$C$513,FALSE))</f>
        <v>UPTD PPA</v>
      </c>
      <c r="AZ41" s="218" t="str">
        <f t="array" ref="AZ41">INDEX('UPTD PPA KabKota'!I$5:I$513,MATCH($D41,'UPTD PPA KabKota'!$C$5:$C$513,FALSE))</f>
        <v>Peraturan Bupati Nias Selatan No. 110 Tahun 2024</v>
      </c>
      <c r="BA41" s="218">
        <f t="array" ref="BA41">INDEX('UPTD PPA KabKota'!J$5:J$513,MATCH($D41,'UPTD PPA KabKota'!$C$5:$C$513,FALSE))</f>
        <v>2024</v>
      </c>
      <c r="BB41" s="218" t="str">
        <f t="array" ref="BB41">INDEX('UPTD PPA KabKota'!K$5:K$513,MATCH($D41,'UPTD PPA KabKota'!$C$5:$C$513,FALSE))</f>
        <v>A</v>
      </c>
      <c r="BC41" s="218" t="str">
        <f t="array" ref="BC41">INDEX('UPTD PPA KabKota'!L$5:L$513,MATCH($D41,'UPTD PPA KabKota'!$C$5:$C$513,FALSE))</f>
        <v>FILIRIA LAOWO/081375955006</v>
      </c>
      <c r="BD41" s="316" t="str">
        <f t="array" ref="BD41">INDEX('UPTD PPA KabKota'!M$5:M$513,MATCH($D41,'UPTD PPA KabKota'!$C$5:$C$513,FALSE))</f>
        <v>p2kbp3anisel@gmail.com</v>
      </c>
      <c r="BE41" s="218" t="str">
        <f t="array" ref="BE41">INDEX('UPTD PPA KabKota'!N$5:N$513,MATCH($D41,'UPTD PPA KabKota'!$C$5:$C$513,FALSE))</f>
        <v>1. Kepala UPTD
2. Kasubag TU
3. Kelompok Jabatan Fungsional</v>
      </c>
      <c r="BF41" s="218" t="str">
        <f t="array" ref="BF41">INDEX('UPTD PPA KabKota'!O$5:O$513,MATCH($D41,'UPTD PPA KabKota'!$C$5:$C$513,FALSE))</f>
        <v>BERGABUNG DENGAN KANTOR DINAS</v>
      </c>
      <c r="BG41" s="218" t="str">
        <f t="array" ref="BG41">INDEX('UPTD PPA KabKota'!P$5:P$513,MATCH($D41,'UPTD PPA KabKota'!$C$5:$C$513,FALSE))</f>
        <v>MILIK SENDIRI</v>
      </c>
      <c r="BH41" s="218" t="str">
        <f t="array" ref="BH41">INDEX('UPTD PPA KabKota'!Q$5:Q$513,MATCH($D41,'UPTD PPA KabKota'!$C$5:$C$513,FALSE))</f>
        <v>Pemerintah Daerah</v>
      </c>
      <c r="BI41" s="218" t="str">
        <f t="array" ref="BI41">INDEX('UPTD PPA KabKota'!R$5:R$513,MATCH($D41,'UPTD PPA KabKota'!$C$5:$C$513,FALSE))</f>
        <v>Tidak Ada</v>
      </c>
      <c r="BJ41" s="218" t="str">
        <f t="array" ref="BJ41">INDEX('UPTD PPA KabKota'!S$5:S$513,MATCH($D41,'UPTD PPA KabKota'!$C$5:$C$513,FALSE))</f>
        <v>Tidak Ada</v>
      </c>
      <c r="BK41" s="218" t="str">
        <f t="array" ref="BK41">INDEX('UPTD PPA KabKota'!T$5:T$513,MATCH($D41,'UPTD PPA KabKota'!$C$5:$C$513,FALSE))</f>
        <v>Tidak Ada</v>
      </c>
      <c r="BL41" s="218" t="str">
        <f t="array" ref="BL41">INDEX('UPTD PPA KabKota'!U$5:U$513,MATCH($D41,'UPTD PPA KabKota'!$C$5:$C$513,FALSE))</f>
        <v>Tidak Ada</v>
      </c>
      <c r="BM41" s="218" t="str">
        <f t="array" ref="BM41">INDEX('UPTD PPA KabKota'!V$5:V$513,MATCH($D41,'UPTD PPA KabKota'!$C$5:$C$513,FALSE))</f>
        <v>Ada</v>
      </c>
      <c r="BN41" s="218" t="str">
        <f t="array" ref="BN41">INDEX('UPTD PPA KabKota'!W$5:W$513,MATCH($D41,'UPTD PPA KabKota'!$C$5:$C$513,FALSE))</f>
        <v>Tidak Ada</v>
      </c>
      <c r="BO41" s="218" t="str">
        <f t="array" ref="BO41">INDEX('UPTD PPA KabKota'!X$5:X$513,MATCH($D41,'UPTD PPA KabKota'!$C$5:$C$513,FALSE))</f>
        <v>Tidak Ada</v>
      </c>
      <c r="BP41" s="218" t="str">
        <f t="array" ref="BP41">INDEX('UPTD PPA KabKota'!Y$5:Y$513,MATCH($D41,'UPTD PPA KabKota'!$C$5:$C$513,FALSE))</f>
        <v>Tidak Ada</v>
      </c>
      <c r="BQ41" s="218" t="str">
        <f t="array" ref="BQ41">INDEX('UPTD PPA KabKota'!Z$5:Z$513,MATCH($D41,'UPTD PPA KabKota'!$C$5:$C$513,FALSE))</f>
        <v>Tidak Ada</v>
      </c>
      <c r="BR41" s="218" t="str">
        <f t="array" ref="BR41">INDEX('UPTD PPA KabKota'!AA$5:AA$513,MATCH($D41,'UPTD PPA KabKota'!$C$5:$C$513,FALSE))</f>
        <v>Tidak Ada</v>
      </c>
      <c r="BS41" s="218" t="str">
        <f t="array" ref="BS41">INDEX('UPTD PPA KabKota'!AB$5:AB$513,MATCH($D41,'UPTD PPA KabKota'!$C$5:$C$513,FALSE))</f>
        <v>Tidak Ada</v>
      </c>
      <c r="BT41" s="218" t="str">
        <f t="array" ref="BT41">INDEX('UPTD PPA KabKota'!AC$5:AC$513,MATCH($D41,'UPTD PPA KabKota'!$C$5:$C$513,FALSE))</f>
        <v>Sudah</v>
      </c>
      <c r="BU41" s="218" t="str">
        <f t="array" ref="BU41">INDEX('UPTD PPA KabKota'!AD$5:AD$513,MATCH($D41,'UPTD PPA KabKota'!$C$5:$C$513,FALSE))</f>
        <v>Sudah</v>
      </c>
      <c r="BV41" s="218" t="str">
        <f t="array" ref="BV41">INDEX('UPTD PPA KabKota'!AE$5:AE$513,MATCH($D41,'UPTD PPA KabKota'!$C$5:$C$513,FALSE))</f>
        <v>Sudah</v>
      </c>
      <c r="BW41" s="218" t="str">
        <f t="array" ref="BW41">INDEX('UPTD PPA KabKota'!AF$5:AF$513,MATCH($D41,'UPTD PPA KabKota'!$C$5:$C$513,FALSE))</f>
        <v>sudah</v>
      </c>
      <c r="BX41" s="218" t="str">
        <f t="array" ref="BX41">INDEX('UPTD PPA KabKota'!AG$5:AG$513,MATCH($D41,'UPTD PPA KabKota'!$C$5:$C$513,FALSE))</f>
        <v>Belum</v>
      </c>
      <c r="BY41" s="218" t="str">
        <f t="array" ref="BY41">INDEX('UPTD PPA KabKota'!AH$5:AH$513,MATCH($D41,'UPTD PPA KabKota'!$C$5:$C$513,FALSE))</f>
        <v>Sudah</v>
      </c>
      <c r="BZ41" s="218" t="str">
        <f t="array" ref="BZ41">INDEX('UPTD PPA KabKota'!AI$5:AI$513,MATCH($D41,'UPTD PPA KabKota'!$C$5:$C$513,FALSE))</f>
        <v>Belum</v>
      </c>
      <c r="CA41" s="218" t="str">
        <f t="array" ref="CA41">INDEX('UPTD PPA KabKota'!AJ$5:AJ$513,MATCH($D41,'UPTD PPA KabKota'!$C$5:$C$513,FALSE))</f>
        <v>Sudah</v>
      </c>
      <c r="CB41" s="218" t="str">
        <f t="array" ref="CB41">INDEX('UPTD PPA KabKota'!AK$5:AK$513,MATCH($D41,'UPTD PPA KabKota'!$C$5:$C$513,FALSE))</f>
        <v>Belum</v>
      </c>
      <c r="CC41" s="218" t="str">
        <f t="array" ref="CC41">INDEX('UPTD PPA KabKota'!AL$5:AL$513,MATCH($D41,'UPTD PPA KabKota'!$C$5:$C$513,FALSE))</f>
        <v>Sudah</v>
      </c>
      <c r="CD41" s="218" t="str">
        <f t="array" ref="CD41">INDEX('UPTD PPA KabKota'!AM$5:AM$513,MATCH($D41,'UPTD PPA KabKota'!$C$5:$C$513,FALSE))</f>
        <v>Sudah</v>
      </c>
      <c r="CE41" s="218" t="str">
        <f t="array" ref="CE41">INDEX('UPTD PPA KabKota'!AN$5:AN$513,MATCH($D41,'UPTD PPA KabKota'!$C$5:$C$513,FALSE))</f>
        <v>pengaduan dari masyarakat, penjangkuan korban, pengelolaan Kasus, Jika korban memerlukan pengamanan maka akan diberikan penampungan sementara di rumah aman</v>
      </c>
      <c r="CF41" s="218" t="str">
        <f t="array" ref="CF41">INDEX('UPTD PPA KabKota'!AO$5:AO$513,MATCH($D41,'UPTD PPA KabKota'!$C$5:$C$513,FALSE))</f>
        <v>40 (2024)</v>
      </c>
      <c r="CG41" s="218" t="str">
        <f t="array" ref="CG41">INDEX('UPTD PPA KabKota'!AP$5:AP$513,MATCH($D41,'UPTD PPA KabKota'!$C$5:$C$513,FALSE))</f>
        <v>Kekerasan Terhadap Anak</v>
      </c>
      <c r="CH41" s="218" t="str">
        <f t="array" ref="CH41">INDEX('UPTD PPA KabKota'!AQ$5:AQ$513,MATCH($D41,'UPTD PPA KabKota'!$C$5:$C$513,FALSE))</f>
        <v/>
      </c>
      <c r="CI41" s="218" t="str">
        <f t="array" ref="CI41">INDEX('UPTD PPA KabKota'!AR$5:AR$513,MATCH($D41,'UPTD PPA KabKota'!$C$5:$C$513,FALSE))</f>
        <v/>
      </c>
      <c r="CJ41" s="218" t="str">
        <f t="array" ref="CJ41">INDEX('UPTD PPA KabKota'!AS$5:AS$513,MATCH($D41,'UPTD PPA KabKota'!$C$5:$C$513,FALSE))</f>
        <v/>
      </c>
      <c r="CK41" s="218" t="str">
        <f t="array" ref="CK41">INDEX('UPTD PPA KabKota'!AT$5:AT$513,MATCH($D41,'UPTD PPA KabKota'!$C$5:$C$513,FALSE))</f>
        <v/>
      </c>
      <c r="CL41" s="218" t="str">
        <f t="array" ref="CL41">INDEX('UPTD PPA KabKota'!AU$5:AU$513,MATCH($D41,'UPTD PPA KabKota'!$C$5:$C$513,FALSE))</f>
        <v/>
      </c>
      <c r="CM41" s="218" t="str">
        <f t="array" ref="CM41">INDEX('UPTD PPA KabKota'!AV$5:AV$513,MATCH($D41,'UPTD PPA KabKota'!$C$5:$C$513,FALSE))</f>
        <v/>
      </c>
      <c r="CN41" s="218" t="str">
        <f t="array" ref="CN41">INDEX('UPTD PPA KabKota'!AW$5:AW$513,MATCH($D41,'UPTD PPA KabKota'!$C$5:$C$513,FALSE))</f>
        <v/>
      </c>
      <c r="CO41" s="218" t="str">
        <f t="array" ref="CO41">INDEX('UPTD PPA KabKota'!AX$5:AX$513,MATCH($D41,'UPTD PPA KabKota'!$C$5:$C$513,FALSE))</f>
        <v/>
      </c>
      <c r="CP41" s="218" t="str">
        <f t="array" ref="CP41">INDEX('UPTD PPA KabKota'!AY$5:AY$513,MATCH($D41,'UPTD PPA KabKota'!$C$5:$C$513,FALSE))</f>
        <v>v</v>
      </c>
      <c r="CQ41" s="209" t="str">
        <f>IFERROR(__xludf.DUMMYFUNCTION("IF(ISBLANK($K41),"""",IF(REGEXMATCH($K41,""Peraturan""),""Ada"",IF(REGEXMATCH($K41,""Rekomendasi""),""Tidak Ada"", $K41)))
"),"#N/A")</f>
        <v>#N/A</v>
      </c>
      <c r="CR41" s="209" t="str">
        <f t="array" ref="CR41">index('UPTD PPA KabKota'!$BI$5:$BI$513,match($D41,'UPTD PPA KabKota'!$C$5:$C$513,false))</f>
        <v>Ada</v>
      </c>
      <c r="CS41" s="319" t="s">
        <v>9</v>
      </c>
    </row>
    <row r="42">
      <c r="A42" s="310">
        <v>40.0</v>
      </c>
      <c r="B42" s="310">
        <v>15.0</v>
      </c>
      <c r="C42" s="311" t="s">
        <v>4723</v>
      </c>
      <c r="D42" s="312" t="s">
        <v>945</v>
      </c>
      <c r="E42" s="315">
        <v>45748.0</v>
      </c>
      <c r="F42" s="218" t="str">
        <f t="array" ref="F42">INDEX('Ortala-KabKota'!F$2:F$415,MATCH($D42,'Ortala-KabKota'!$E$2:$E$415,FALSE))</f>
        <v/>
      </c>
      <c r="G42" s="218" t="str">
        <f t="array" ref="G42">INDEX('Ortala-KabKota'!G$2:G$415,MATCH($D42,'Ortala-KabKota'!$E$2:$E$415,FALSE))</f>
        <v/>
      </c>
      <c r="H42" s="218" t="str">
        <f t="array" ref="H42">INDEX('Ortala-KabKota'!H$2:H$415,MATCH($D42,'Ortala-KabKota'!$E$2:$E$415,FALSE))</f>
        <v/>
      </c>
      <c r="I42" s="218" t="str">
        <f t="array" ref="I42">INDEX('Ortala-KabKota'!I$2:I$415,MATCH($D42,'Ortala-KabKota'!$E$2:$E$415,FALSE))</f>
        <v/>
      </c>
      <c r="J42" s="218" t="str">
        <f t="array" ref="J42">INDEX('Ortala-KabKota'!J$2:J$415,MATCH($D42,'Ortala-KabKota'!$E$2:$E$415,FALSE))</f>
        <v/>
      </c>
      <c r="K42" s="218" t="str">
        <f t="array" ref="K42">INDEX('Ortala-KabKota'!K$2:K$415,MATCH($D42,'Ortala-KabKota'!$E$2:$E$415,FALSE))</f>
        <v>Peraturan Bupati Hambang Hasundutan Nomor 37 Tahun 2023</v>
      </c>
      <c r="L42" s="218">
        <f t="array" ref="L42">INDEX('Ortala-KabKota'!L$2:L$415,MATCH($D42,'Ortala-KabKota'!$E$2:$E$415,FALSE))</f>
        <v>2023</v>
      </c>
      <c r="M42" s="218" t="str">
        <f t="array" ref="M42">INDEX('Ortala-KabKota'!M$2:M$415,MATCH($D42,'Ortala-KabKota'!$E$2:$E$415,FALSE))</f>
        <v>A</v>
      </c>
      <c r="N42" s="218" t="str">
        <f t="array" ref="N42">INDEX('Ortala-KabKota'!N$2:N$415,MATCH($D42,'Ortala-KabKota'!$E$2:$E$415,FALSE))</f>
        <v/>
      </c>
      <c r="O42" s="218" t="str">
        <f t="array" ref="O42">INDEX('Ortala-KabKota'!O$2:O$415,MATCH($D42,'Ortala-KabKota'!$E$2:$E$415,FALSE))</f>
        <v/>
      </c>
      <c r="P42" s="218" t="str">
        <f t="array" ref="P42">INDEX('Ortala-KabKota'!P$2:P$415,MATCH($D42,'Ortala-KabKota'!$E$2:$E$415,FALSE))</f>
        <v/>
      </c>
      <c r="Q42" s="218" t="str">
        <f t="array" ref="Q42">INDEX('Ortala-KabKota'!Q$2:Q$415,MATCH($D42,'Ortala-KabKota'!$E$2:$E$415,FALSE))</f>
        <v/>
      </c>
      <c r="R42" s="218" t="str">
        <f t="array" ref="R42">INDEX('Ortala-KabKota'!R$2:R$415,MATCH($D42,'Ortala-KabKota'!$E$2:$E$415,FALSE))</f>
        <v/>
      </c>
      <c r="S42" s="218" t="str">
        <f t="array" ref="S42">INDEX('Ortala-KabKota'!S$2:S$415,MATCH($D42,'Ortala-KabKota'!$E$2:$E$415,FALSE))</f>
        <v/>
      </c>
      <c r="T42" s="218" t="str">
        <f t="array" ref="T42">INDEX('Ortala-KabKota'!T$2:T$415,MATCH($D42,'Ortala-KabKota'!$E$2:$E$415,FALSE))</f>
        <v/>
      </c>
      <c r="U42" s="218" t="str">
        <f t="array" ref="U42">INDEX('Ortala-KabKota'!U$2:U$415,MATCH($D42,'Ortala-KabKota'!$E$2:$E$415,FALSE))</f>
        <v/>
      </c>
      <c r="V42" s="218" t="str">
        <f t="array" ref="V42">INDEX('Ortala-KabKota'!V$2:V$415,MATCH($D42,'Ortala-KabKota'!$E$2:$E$415,FALSE))</f>
        <v/>
      </c>
      <c r="W42" s="218" t="str">
        <f t="array" ref="W42">INDEX('Ortala-KabKota'!W$2:W$415,MATCH($D42,'Ortala-KabKota'!$E$2:$E$415,FALSE))</f>
        <v/>
      </c>
      <c r="X42" s="218" t="str">
        <f t="array" ref="X42">INDEX('Ortala-KabKota'!X$2:X$415,MATCH($D42,'Ortala-KabKota'!$E$2:$E$415,FALSE))</f>
        <v/>
      </c>
      <c r="Y42" s="218" t="str">
        <f t="array" ref="Y42">INDEX('Ortala-KabKota'!Y$2:Y$415,MATCH($D42,'Ortala-KabKota'!$E$2:$E$415,FALSE))</f>
        <v/>
      </c>
      <c r="Z42" s="218" t="str">
        <f t="array" ref="Z42">INDEX('Ortala-KabKota'!Z$2:Z$415,MATCH($D42,'Ortala-KabKota'!$E$2:$E$415,FALSE))</f>
        <v/>
      </c>
      <c r="AA42" s="218" t="str">
        <f t="array" ref="AA42">INDEX('Ortala-KabKota'!AA$2:AA$415,MATCH($D42,'Ortala-KabKota'!$E$2:$E$415,FALSE))</f>
        <v/>
      </c>
      <c r="AB42" s="218" t="str">
        <f t="array" ref="AB42">INDEX('Ortala-KabKota'!AB$2:AB$415,MATCH($D42,'Ortala-KabKota'!$E$2:$E$415,FALSE))</f>
        <v/>
      </c>
      <c r="AC42" s="218" t="str">
        <f t="array" ref="AC42">INDEX('Ortala-KabKota'!AC$2:AC$415,MATCH($D42,'Ortala-KabKota'!$E$2:$E$415,FALSE))</f>
        <v/>
      </c>
      <c r="AD42" s="218" t="str">
        <f t="array" ref="AD42">INDEX('Ortala-KabKota'!AD$2:AD$415,MATCH($D42,'Ortala-KabKota'!$E$2:$E$415,FALSE))</f>
        <v/>
      </c>
      <c r="AE42" s="218" t="str">
        <f t="array" ref="AE42">INDEX('Ortala-KabKota'!AE$2:AE$415,MATCH($D42,'Ortala-KabKota'!$E$2:$E$415,FALSE))</f>
        <v/>
      </c>
      <c r="AF42" s="218" t="str">
        <f t="array" ref="AF42">INDEX('Ortala-KabKota'!AF$2:AF$415,MATCH($D42,'Ortala-KabKota'!$E$2:$E$415,FALSE))</f>
        <v/>
      </c>
      <c r="AG42" s="218" t="str">
        <f t="array" ref="AG42">INDEX('Ortala-KabKota'!AG$2:AG$415,MATCH($D42,'Ortala-KabKota'!$E$2:$E$415,FALSE))</f>
        <v/>
      </c>
      <c r="AH42" s="218" t="str">
        <f t="array" ref="AH42">INDEX('Ortala-KabKota'!AH$2:AH$415,MATCH($D42,'Ortala-KabKota'!$E$2:$E$415,FALSE))</f>
        <v/>
      </c>
      <c r="AI42" s="218" t="str">
        <f t="array" ref="AI42">INDEX('Ortala-KabKota'!AI$2:AI$415,MATCH($D42,'Ortala-KabKota'!$E$2:$E$415,FALSE))</f>
        <v/>
      </c>
      <c r="AJ42" s="218" t="str">
        <f t="array" ref="AJ42">INDEX('Ortala-KabKota'!AJ$2:AJ$415,MATCH($D42,'Ortala-KabKota'!$E$2:$E$415,FALSE))</f>
        <v/>
      </c>
      <c r="AK42" s="218" t="str">
        <f t="array" ref="AK42">INDEX('Ortala-KabKota'!AK$2:AK$415,MATCH($D42,'Ortala-KabKota'!$E$2:$E$415,FALSE))</f>
        <v/>
      </c>
      <c r="AL42" s="218" t="str">
        <f t="array" ref="AL42">INDEX('Ortala-KabKota'!AL$2:AL$415,MATCH($D42,'Ortala-KabKota'!$E$2:$E$415,FALSE))</f>
        <v/>
      </c>
      <c r="AM42" s="218" t="str">
        <f t="array" ref="AM42">INDEX('Ortala-KabKota'!AM$2:AM$415,MATCH($D42,'Ortala-KabKota'!$E$2:$E$415,FALSE))</f>
        <v/>
      </c>
      <c r="AN42" s="218" t="str">
        <f t="array" ref="AN42">INDEX('Ortala-KabKota'!AN$2:AN$415,MATCH($D42,'Ortala-KabKota'!$E$2:$E$415,FALSE))</f>
        <v/>
      </c>
      <c r="AO42" s="218" t="str">
        <f t="array" ref="AO42">INDEX('Ortala-KabKota'!AO$2:AO$415,MATCH($D42,'Ortala-KabKota'!$E$2:$E$415,FALSE))</f>
        <v/>
      </c>
      <c r="AP42" s="218" t="str">
        <f t="array" ref="AP42">INDEX('Ortala-KabKota'!AP$2:AP$415,MATCH($D42,'Ortala-KabKota'!$E$2:$E$415,FALSE))</f>
        <v/>
      </c>
      <c r="AQ42" s="218" t="str">
        <f t="array" ref="AQ42">INDEX('Ortala-KabKota'!AQ$2:AQ$415,MATCH($D42,'Ortala-KabKota'!$E$2:$E$415,FALSE))</f>
        <v/>
      </c>
      <c r="AR42" s="218" t="str">
        <f t="array" ref="AR42">INDEX('Ortala-KabKota'!AR$2:AR$415,MATCH($D42,'Ortala-KabKota'!$E$2:$E$415,FALSE))</f>
        <v/>
      </c>
      <c r="AS42" s="218" t="str">
        <f t="array" ref="AS42">INDEX('Ortala-KabKota'!AS$2:AS$415,MATCH($D42,'Ortala-KabKota'!$E$2:$E$415,FALSE))</f>
        <v/>
      </c>
      <c r="AT42" s="218" t="str">
        <f t="array" ref="AT42">INDEX('Ortala-KabKota'!AT$2:AT$415,MATCH($D42,'Ortala-KabKota'!$E$2:$E$415,FALSE))</f>
        <v/>
      </c>
      <c r="AU42" s="218" t="str">
        <f t="array" ref="AU42">INDEX('UPTD PPA KabKota'!D$5:D$513,MATCH($D42,'UPTD PPA KabKota'!$C$5:$C$513,FALSE))</f>
        <v>Poilan Naibaho, S.S, M.A.P</v>
      </c>
      <c r="AV42" s="218" t="str">
        <f t="array" ref="AV42">INDEX('UPTD PPA KabKota'!E$5:E$513,MATCH($D42,'UPTD PPA KabKota'!$C$5:$C$513,FALSE))</f>
        <v>Jln. Letkol P.H. Purba, Doloksanggul, Kecamatan Doloksanggul</v>
      </c>
      <c r="AW42" s="218" t="str">
        <f t="array" ref="AW42">INDEX('UPTD PPA KabKota'!F$5:F$513,MATCH($D42,'UPTD PPA KabKota'!$C$5:$C$513,FALSE))</f>
        <v/>
      </c>
      <c r="AX42" s="218" t="str">
        <f t="array" ref="AX42">INDEX('UPTD PPA KabKota'!G$5:G$513,MATCH($D42,'UPTD PPA KabKota'!$C$5:$C$513,FALSE))</f>
        <v/>
      </c>
      <c r="AY42" s="218" t="str">
        <f t="array" ref="AY42">INDEX('UPTD PPA KabKota'!H$5:H$513,MATCH($D42,'UPTD PPA KabKota'!$C$5:$C$513,FALSE))</f>
        <v>UPTD PPA</v>
      </c>
      <c r="AZ42" s="218" t="str">
        <f t="array" ref="AZ42">INDEX('UPTD PPA KabKota'!I$5:I$513,MATCH($D42,'UPTD PPA KabKota'!$C$5:$C$513,FALSE))</f>
        <v>Peraturan Bupati Humbang Hasundutan Nomor 37 Tahun 2023</v>
      </c>
      <c r="BA42" s="218">
        <f t="array" ref="BA42">INDEX('UPTD PPA KabKota'!J$5:J$513,MATCH($D42,'UPTD PPA KabKota'!$C$5:$C$513,FALSE))</f>
        <v>2023</v>
      </c>
      <c r="BB42" s="218" t="str">
        <f t="array" ref="BB42">INDEX('UPTD PPA KabKota'!K$5:K$513,MATCH($D42,'UPTD PPA KabKota'!$C$5:$C$513,FALSE))</f>
        <v>A</v>
      </c>
      <c r="BC42" s="218" t="str">
        <f t="array" ref="BC42">INDEX('UPTD PPA KabKota'!L$5:L$513,MATCH($D42,'UPTD PPA KabKota'!$C$5:$C$513,FALSE))</f>
        <v>081361437546</v>
      </c>
      <c r="BD42" s="316" t="str">
        <f t="array" ref="BD42">INDEX('UPTD PPA KabKota'!M$5:M$513,MATCH($D42,'UPTD PPA KabKota'!$C$5:$C$513,FALSE))</f>
        <v>voilanpercut@gmail.com</v>
      </c>
      <c r="BE42" s="218" t="str">
        <f t="array" ref="BE42">INDEX('UPTD PPA KabKota'!N$5:N$513,MATCH($D42,'UPTD PPA KabKota'!$C$5:$C$513,FALSE))</f>
        <v>1. Kepala UPTD
2. Kasubag TU
3. Kelompok Jabatan Fungsional
4. Pelaksana</v>
      </c>
      <c r="BF42" s="218" t="str">
        <f t="array" ref="BF42">INDEX('UPTD PPA KabKota'!O$5:O$513,MATCH($D42,'UPTD PPA KabKota'!$C$5:$C$513,FALSE))</f>
        <v>MANDIRI</v>
      </c>
      <c r="BG42" s="218" t="str">
        <f t="array" ref="BG42">INDEX('UPTD PPA KabKota'!P$5:P$513,MATCH($D42,'UPTD PPA KabKota'!$C$5:$C$513,FALSE))</f>
        <v>MILIK SENDIRI</v>
      </c>
      <c r="BH42" s="218" t="str">
        <f t="array" ref="BH42">INDEX('UPTD PPA KabKota'!Q$5:Q$513,MATCH($D42,'UPTD PPA KabKota'!$C$5:$C$513,FALSE))</f>
        <v>PEMERINTAH DAERAH</v>
      </c>
      <c r="BI42" s="218" t="str">
        <f t="array" ref="BI42">INDEX('UPTD PPA KabKota'!R$5:R$513,MATCH($D42,'UPTD PPA KabKota'!$C$5:$C$513,FALSE))</f>
        <v>TIDAK ADA</v>
      </c>
      <c r="BJ42" s="218" t="str">
        <f t="array" ref="BJ42">INDEX('UPTD PPA KabKota'!S$5:S$513,MATCH($D42,'UPTD PPA KabKota'!$C$5:$C$513,FALSE))</f>
        <v>TIDAK ADA</v>
      </c>
      <c r="BK42" s="218" t="str">
        <f t="array" ref="BK42">INDEX('UPTD PPA KabKota'!T$5:T$513,MATCH($D42,'UPTD PPA KabKota'!$C$5:$C$513,FALSE))</f>
        <v>TIDAK ADA</v>
      </c>
      <c r="BL42" s="218" t="str">
        <f t="array" ref="BL42">INDEX('UPTD PPA KabKota'!U$5:U$513,MATCH($D42,'UPTD PPA KabKota'!$C$5:$C$513,FALSE))</f>
        <v>TIDAK ADA</v>
      </c>
      <c r="BM42" s="218" t="str">
        <f t="array" ref="BM42">INDEX('UPTD PPA KabKota'!V$5:V$513,MATCH($D42,'UPTD PPA KabKota'!$C$5:$C$513,FALSE))</f>
        <v>TIDAK ADA</v>
      </c>
      <c r="BN42" s="218" t="str">
        <f t="array" ref="BN42">INDEX('UPTD PPA KabKota'!W$5:W$513,MATCH($D42,'UPTD PPA KabKota'!$C$5:$C$513,FALSE))</f>
        <v>TIDAK ADA</v>
      </c>
      <c r="BO42" s="218" t="str">
        <f t="array" ref="BO42">INDEX('UPTD PPA KabKota'!X$5:X$513,MATCH($D42,'UPTD PPA KabKota'!$C$5:$C$513,FALSE))</f>
        <v>TIDAK ADA</v>
      </c>
      <c r="BP42" s="218" t="str">
        <f t="array" ref="BP42">INDEX('UPTD PPA KabKota'!Y$5:Y$513,MATCH($D42,'UPTD PPA KabKota'!$C$5:$C$513,FALSE))</f>
        <v>TIDAK ADA</v>
      </c>
      <c r="BQ42" s="218" t="str">
        <f t="array" ref="BQ42">INDEX('UPTD PPA KabKota'!Z$5:Z$513,MATCH($D42,'UPTD PPA KabKota'!$C$5:$C$513,FALSE))</f>
        <v>TIDAK ADA</v>
      </c>
      <c r="BR42" s="218" t="str">
        <f t="array" ref="BR42">INDEX('UPTD PPA KabKota'!AA$5:AA$513,MATCH($D42,'UPTD PPA KabKota'!$C$5:$C$513,FALSE))</f>
        <v>TIDAK ADA</v>
      </c>
      <c r="BS42" s="218" t="str">
        <f t="array" ref="BS42">INDEX('UPTD PPA KabKota'!AB$5:AB$513,MATCH($D42,'UPTD PPA KabKota'!$C$5:$C$513,FALSE))</f>
        <v>TIDAK ADA</v>
      </c>
      <c r="BT42" s="218" t="str">
        <f t="array" ref="BT42">INDEX('UPTD PPA KabKota'!AC$5:AC$513,MATCH($D42,'UPTD PPA KabKota'!$C$5:$C$513,FALSE))</f>
        <v>SUDAH</v>
      </c>
      <c r="BU42" s="218" t="str">
        <f t="array" ref="BU42">INDEX('UPTD PPA KabKota'!AD$5:AD$513,MATCH($D42,'UPTD PPA KabKota'!$C$5:$C$513,FALSE))</f>
        <v>SUDAH</v>
      </c>
      <c r="BV42" s="218" t="str">
        <f t="array" ref="BV42">INDEX('UPTD PPA KabKota'!AE$5:AE$513,MATCH($D42,'UPTD PPA KabKota'!$C$5:$C$513,FALSE))</f>
        <v>SUDAH</v>
      </c>
      <c r="BW42" s="218" t="str">
        <f t="array" ref="BW42">INDEX('UPTD PPA KabKota'!AF$5:AF$513,MATCH($D42,'UPTD PPA KabKota'!$C$5:$C$513,FALSE))</f>
        <v>SUDAH</v>
      </c>
      <c r="BX42" s="218" t="str">
        <f t="array" ref="BX42">INDEX('UPTD PPA KabKota'!AG$5:AG$513,MATCH($D42,'UPTD PPA KabKota'!$C$5:$C$513,FALSE))</f>
        <v>BELUM</v>
      </c>
      <c r="BY42" s="218" t="str">
        <f t="array" ref="BY42">INDEX('UPTD PPA KabKota'!AH$5:AH$513,MATCH($D42,'UPTD PPA KabKota'!$C$5:$C$513,FALSE))</f>
        <v>BELUM</v>
      </c>
      <c r="BZ42" s="218" t="str">
        <f t="array" ref="BZ42">INDEX('UPTD PPA KabKota'!AI$5:AI$513,MATCH($D42,'UPTD PPA KabKota'!$C$5:$C$513,FALSE))</f>
        <v>BELUM</v>
      </c>
      <c r="CA42" s="218" t="str">
        <f t="array" ref="CA42">INDEX('UPTD PPA KabKota'!AJ$5:AJ$513,MATCH($D42,'UPTD PPA KabKota'!$C$5:$C$513,FALSE))</f>
        <v>BELUM</v>
      </c>
      <c r="CB42" s="218" t="str">
        <f t="array" ref="CB42">INDEX('UPTD PPA KabKota'!AK$5:AK$513,MATCH($D42,'UPTD PPA KabKota'!$C$5:$C$513,FALSE))</f>
        <v>BELUM</v>
      </c>
      <c r="CC42" s="218" t="str">
        <f t="array" ref="CC42">INDEX('UPTD PPA KabKota'!AL$5:AL$513,MATCH($D42,'UPTD PPA KabKota'!$C$5:$C$513,FALSE))</f>
        <v>BELUM</v>
      </c>
      <c r="CD42" s="218" t="str">
        <f t="array" ref="CD42">INDEX('UPTD PPA KabKota'!AM$5:AM$513,MATCH($D42,'UPTD PPA KabKota'!$C$5:$C$513,FALSE))</f>
        <v>BELUM</v>
      </c>
      <c r="CE42" s="218" t="str">
        <f t="array" ref="CE42">INDEX('UPTD PPA KabKota'!AN$5:AN$513,MATCH($D42,'UPTD PPA KabKota'!$C$5:$C$513,FALSE))</f>
        <v>pengaduan dari masyarakat, penjangkuan korban, pengelolaan Kasus, Jika korban memerlukan pengamanan maka akan diberikan penampungan sementara di rumah aman</v>
      </c>
      <c r="CF42" s="218" t="str">
        <f t="array" ref="CF42">INDEX('UPTD PPA KabKota'!AO$5:AO$513,MATCH($D42,'UPTD PPA KabKota'!$C$5:$C$513,FALSE))</f>
        <v>14 (2024)</v>
      </c>
      <c r="CG42" s="218" t="str">
        <f t="array" ref="CG42">INDEX('UPTD PPA KabKota'!AP$5:AP$513,MATCH($D42,'UPTD PPA KabKota'!$C$5:$C$513,FALSE))</f>
        <v>Kekerasan Terhadap Anak</v>
      </c>
      <c r="CH42" s="218" t="str">
        <f t="array" ref="CH42">INDEX('UPTD PPA KabKota'!AQ$5:AQ$513,MATCH($D42,'UPTD PPA KabKota'!$C$5:$C$513,FALSE))</f>
        <v/>
      </c>
      <c r="CI42" s="218" t="str">
        <f t="array" ref="CI42">INDEX('UPTD PPA KabKota'!AR$5:AR$513,MATCH($D42,'UPTD PPA KabKota'!$C$5:$C$513,FALSE))</f>
        <v/>
      </c>
      <c r="CJ42" s="218" t="str">
        <f t="array" ref="CJ42">INDEX('UPTD PPA KabKota'!AS$5:AS$513,MATCH($D42,'UPTD PPA KabKota'!$C$5:$C$513,FALSE))</f>
        <v/>
      </c>
      <c r="CK42" s="218" t="str">
        <f t="array" ref="CK42">INDEX('UPTD PPA KabKota'!AT$5:AT$513,MATCH($D42,'UPTD PPA KabKota'!$C$5:$C$513,FALSE))</f>
        <v/>
      </c>
      <c r="CL42" s="218" t="str">
        <f t="array" ref="CL42">INDEX('UPTD PPA KabKota'!AU$5:AU$513,MATCH($D42,'UPTD PPA KabKota'!$C$5:$C$513,FALSE))</f>
        <v/>
      </c>
      <c r="CM42" s="218" t="str">
        <f t="array" ref="CM42">INDEX('UPTD PPA KabKota'!AV$5:AV$513,MATCH($D42,'UPTD PPA KabKota'!$C$5:$C$513,FALSE))</f>
        <v/>
      </c>
      <c r="CN42" s="218" t="str">
        <f t="array" ref="CN42">INDEX('UPTD PPA KabKota'!AW$5:AW$513,MATCH($D42,'UPTD PPA KabKota'!$C$5:$C$513,FALSE))</f>
        <v/>
      </c>
      <c r="CO42" s="218" t="str">
        <f t="array" ref="CO42">INDEX('UPTD PPA KabKota'!AX$5:AX$513,MATCH($D42,'UPTD PPA KabKota'!$C$5:$C$513,FALSE))</f>
        <v>v</v>
      </c>
      <c r="CP42" s="218" t="str">
        <f t="array" ref="CP42">INDEX('UPTD PPA KabKota'!AY$5:AY$513,MATCH($D42,'UPTD PPA KabKota'!$C$5:$C$513,FALSE))</f>
        <v/>
      </c>
      <c r="CQ42" s="209" t="str">
        <f>IFERROR(__xludf.DUMMYFUNCTION("IF(ISBLANK($K42),"""",IF(REGEXMATCH($K42,""Peraturan""),""Ada"",IF(REGEXMATCH($K42,""Rekomendasi""),""Tidak Ada"", $K42)))
"),"Ada")</f>
        <v>Ada</v>
      </c>
      <c r="CR42" s="209" t="str">
        <f t="array" ref="CR42">index('UPTD PPA KabKota'!$BI$5:$BI$513,match($D42,'UPTD PPA KabKota'!$C$5:$C$513,false))</f>
        <v>Ada</v>
      </c>
      <c r="CS42" s="314" t="str">
        <f t="shared" ref="CS42:CS50" si="6">IFS(CQ42="Ada","Ada",CR42="Ada","Ada",CR42="Tidak Ada","Tidak Ada")</f>
        <v>Ada</v>
      </c>
    </row>
    <row r="43">
      <c r="A43" s="310">
        <v>41.0</v>
      </c>
      <c r="B43" s="310">
        <v>16.0</v>
      </c>
      <c r="C43" s="311" t="s">
        <v>4723</v>
      </c>
      <c r="D43" s="312" t="s">
        <v>954</v>
      </c>
      <c r="E43" s="315">
        <v>45748.0</v>
      </c>
      <c r="F43" s="218" t="str">
        <f t="array" ref="F43">INDEX('Ortala-KabKota'!F$2:F$415,MATCH($D43,'Ortala-KabKota'!$E$2:$E$415,FALSE))</f>
        <v/>
      </c>
      <c r="G43" s="218" t="str">
        <f t="array" ref="G43">INDEX('Ortala-KabKota'!G$2:G$415,MATCH($D43,'Ortala-KabKota'!$E$2:$E$415,FALSE))</f>
        <v/>
      </c>
      <c r="H43" s="218" t="str">
        <f t="array" ref="H43">INDEX('Ortala-KabKota'!H$2:H$415,MATCH($D43,'Ortala-KabKota'!$E$2:$E$415,FALSE))</f>
        <v/>
      </c>
      <c r="I43" s="218" t="str">
        <f t="array" ref="I43">INDEX('Ortala-KabKota'!I$2:I$415,MATCH($D43,'Ortala-KabKota'!$E$2:$E$415,FALSE))</f>
        <v/>
      </c>
      <c r="J43" s="218" t="str">
        <f t="array" ref="J43">INDEX('Ortala-KabKota'!J$2:J$415,MATCH($D43,'Ortala-KabKota'!$E$2:$E$415,FALSE))</f>
        <v/>
      </c>
      <c r="K43" s="218" t="str">
        <f t="array" ref="K43">INDEX('Ortala-KabKota'!K$2:K$415,MATCH($D43,'Ortala-KabKota'!$E$2:$E$415,FALSE))</f>
        <v>Peraturan Bupati Pakpak Bharat Nomor 9 Tahun 2023</v>
      </c>
      <c r="L43" s="218">
        <f t="array" ref="L43">INDEX('Ortala-KabKota'!L$2:L$415,MATCH($D43,'Ortala-KabKota'!$E$2:$E$415,FALSE))</f>
        <v>2023</v>
      </c>
      <c r="M43" s="218" t="str">
        <f t="array" ref="M43">INDEX('Ortala-KabKota'!M$2:M$415,MATCH($D43,'Ortala-KabKota'!$E$2:$E$415,FALSE))</f>
        <v>B</v>
      </c>
      <c r="N43" s="218" t="str">
        <f t="array" ref="N43">INDEX('Ortala-KabKota'!N$2:N$415,MATCH($D43,'Ortala-KabKota'!$E$2:$E$415,FALSE))</f>
        <v/>
      </c>
      <c r="O43" s="218" t="str">
        <f t="array" ref="O43">INDEX('Ortala-KabKota'!O$2:O$415,MATCH($D43,'Ortala-KabKota'!$E$2:$E$415,FALSE))</f>
        <v/>
      </c>
      <c r="P43" s="218" t="str">
        <f t="array" ref="P43">INDEX('Ortala-KabKota'!P$2:P$415,MATCH($D43,'Ortala-KabKota'!$E$2:$E$415,FALSE))</f>
        <v/>
      </c>
      <c r="Q43" s="218" t="str">
        <f t="array" ref="Q43">INDEX('Ortala-KabKota'!Q$2:Q$415,MATCH($D43,'Ortala-KabKota'!$E$2:$E$415,FALSE))</f>
        <v/>
      </c>
      <c r="R43" s="218" t="str">
        <f t="array" ref="R43">INDEX('Ortala-KabKota'!R$2:R$415,MATCH($D43,'Ortala-KabKota'!$E$2:$E$415,FALSE))</f>
        <v/>
      </c>
      <c r="S43" s="218" t="str">
        <f t="array" ref="S43">INDEX('Ortala-KabKota'!S$2:S$415,MATCH($D43,'Ortala-KabKota'!$E$2:$E$415,FALSE))</f>
        <v/>
      </c>
      <c r="T43" s="218" t="str">
        <f t="array" ref="T43">INDEX('Ortala-KabKota'!T$2:T$415,MATCH($D43,'Ortala-KabKota'!$E$2:$E$415,FALSE))</f>
        <v/>
      </c>
      <c r="U43" s="218" t="str">
        <f t="array" ref="U43">INDEX('Ortala-KabKota'!U$2:U$415,MATCH($D43,'Ortala-KabKota'!$E$2:$E$415,FALSE))</f>
        <v/>
      </c>
      <c r="V43" s="218" t="str">
        <f t="array" ref="V43">INDEX('Ortala-KabKota'!V$2:V$415,MATCH($D43,'Ortala-KabKota'!$E$2:$E$415,FALSE))</f>
        <v/>
      </c>
      <c r="W43" s="218" t="str">
        <f t="array" ref="W43">INDEX('Ortala-KabKota'!W$2:W$415,MATCH($D43,'Ortala-KabKota'!$E$2:$E$415,FALSE))</f>
        <v/>
      </c>
      <c r="X43" s="218" t="str">
        <f t="array" ref="X43">INDEX('Ortala-KabKota'!X$2:X$415,MATCH($D43,'Ortala-KabKota'!$E$2:$E$415,FALSE))</f>
        <v/>
      </c>
      <c r="Y43" s="218" t="str">
        <f t="array" ref="Y43">INDEX('Ortala-KabKota'!Y$2:Y$415,MATCH($D43,'Ortala-KabKota'!$E$2:$E$415,FALSE))</f>
        <v/>
      </c>
      <c r="Z43" s="218" t="str">
        <f t="array" ref="Z43">INDEX('Ortala-KabKota'!Z$2:Z$415,MATCH($D43,'Ortala-KabKota'!$E$2:$E$415,FALSE))</f>
        <v/>
      </c>
      <c r="AA43" s="218" t="str">
        <f t="array" ref="AA43">INDEX('Ortala-KabKota'!AA$2:AA$415,MATCH($D43,'Ortala-KabKota'!$E$2:$E$415,FALSE))</f>
        <v/>
      </c>
      <c r="AB43" s="218" t="str">
        <f t="array" ref="AB43">INDEX('Ortala-KabKota'!AB$2:AB$415,MATCH($D43,'Ortala-KabKota'!$E$2:$E$415,FALSE))</f>
        <v/>
      </c>
      <c r="AC43" s="218" t="str">
        <f t="array" ref="AC43">INDEX('Ortala-KabKota'!AC$2:AC$415,MATCH($D43,'Ortala-KabKota'!$E$2:$E$415,FALSE))</f>
        <v/>
      </c>
      <c r="AD43" s="218" t="str">
        <f t="array" ref="AD43">INDEX('Ortala-KabKota'!AD$2:AD$415,MATCH($D43,'Ortala-KabKota'!$E$2:$E$415,FALSE))</f>
        <v/>
      </c>
      <c r="AE43" s="218" t="str">
        <f t="array" ref="AE43">INDEX('Ortala-KabKota'!AE$2:AE$415,MATCH($D43,'Ortala-KabKota'!$E$2:$E$415,FALSE))</f>
        <v/>
      </c>
      <c r="AF43" s="218" t="str">
        <f t="array" ref="AF43">INDEX('Ortala-KabKota'!AF$2:AF$415,MATCH($D43,'Ortala-KabKota'!$E$2:$E$415,FALSE))</f>
        <v/>
      </c>
      <c r="AG43" s="218" t="str">
        <f t="array" ref="AG43">INDEX('Ortala-KabKota'!AG$2:AG$415,MATCH($D43,'Ortala-KabKota'!$E$2:$E$415,FALSE))</f>
        <v/>
      </c>
      <c r="AH43" s="218" t="str">
        <f t="array" ref="AH43">INDEX('Ortala-KabKota'!AH$2:AH$415,MATCH($D43,'Ortala-KabKota'!$E$2:$E$415,FALSE))</f>
        <v/>
      </c>
      <c r="AI43" s="218" t="str">
        <f t="array" ref="AI43">INDEX('Ortala-KabKota'!AI$2:AI$415,MATCH($D43,'Ortala-KabKota'!$E$2:$E$415,FALSE))</f>
        <v/>
      </c>
      <c r="AJ43" s="218" t="str">
        <f t="array" ref="AJ43">INDEX('Ortala-KabKota'!AJ$2:AJ$415,MATCH($D43,'Ortala-KabKota'!$E$2:$E$415,FALSE))</f>
        <v/>
      </c>
      <c r="AK43" s="218" t="str">
        <f t="array" ref="AK43">INDEX('Ortala-KabKota'!AK$2:AK$415,MATCH($D43,'Ortala-KabKota'!$E$2:$E$415,FALSE))</f>
        <v/>
      </c>
      <c r="AL43" s="218" t="str">
        <f t="array" ref="AL43">INDEX('Ortala-KabKota'!AL$2:AL$415,MATCH($D43,'Ortala-KabKota'!$E$2:$E$415,FALSE))</f>
        <v/>
      </c>
      <c r="AM43" s="218" t="str">
        <f t="array" ref="AM43">INDEX('Ortala-KabKota'!AM$2:AM$415,MATCH($D43,'Ortala-KabKota'!$E$2:$E$415,FALSE))</f>
        <v/>
      </c>
      <c r="AN43" s="218" t="str">
        <f t="array" ref="AN43">INDEX('Ortala-KabKota'!AN$2:AN$415,MATCH($D43,'Ortala-KabKota'!$E$2:$E$415,FALSE))</f>
        <v/>
      </c>
      <c r="AO43" s="218" t="str">
        <f t="array" ref="AO43">INDEX('Ortala-KabKota'!AO$2:AO$415,MATCH($D43,'Ortala-KabKota'!$E$2:$E$415,FALSE))</f>
        <v/>
      </c>
      <c r="AP43" s="218" t="str">
        <f t="array" ref="AP43">INDEX('Ortala-KabKota'!AP$2:AP$415,MATCH($D43,'Ortala-KabKota'!$E$2:$E$415,FALSE))</f>
        <v/>
      </c>
      <c r="AQ43" s="218" t="str">
        <f t="array" ref="AQ43">INDEX('Ortala-KabKota'!AQ$2:AQ$415,MATCH($D43,'Ortala-KabKota'!$E$2:$E$415,FALSE))</f>
        <v/>
      </c>
      <c r="AR43" s="218" t="str">
        <f t="array" ref="AR43">INDEX('Ortala-KabKota'!AR$2:AR$415,MATCH($D43,'Ortala-KabKota'!$E$2:$E$415,FALSE))</f>
        <v/>
      </c>
      <c r="AS43" s="218" t="str">
        <f t="array" ref="AS43">INDEX('Ortala-KabKota'!AS$2:AS$415,MATCH($D43,'Ortala-KabKota'!$E$2:$E$415,FALSE))</f>
        <v/>
      </c>
      <c r="AT43" s="218" t="str">
        <f t="array" ref="AT43">INDEX('Ortala-KabKota'!AT$2:AT$415,MATCH($D43,'Ortala-KabKota'!$E$2:$E$415,FALSE))</f>
        <v/>
      </c>
      <c r="AU43" s="218" t="str">
        <f t="array" ref="AU43">INDEX('UPTD PPA KabKota'!D$5:D$513,MATCH($D43,'UPTD PPA KabKota'!$C$5:$C$513,FALSE))</f>
        <v>Belum ada Kepala UPTD masih dibawah kewenangan Dinas PMDPPAKB Kabupaten Pakpak Bharat</v>
      </c>
      <c r="AV43" s="218" t="str">
        <f t="array" ref="AV43">INDEX('UPTD PPA KabKota'!E$5:E$513,MATCH($D43,'UPTD PPA KabKota'!$C$5:$C$513,FALSE))</f>
        <v>Jln. Banurea, Desa Boang Manalu Kec. Salak</v>
      </c>
      <c r="AW43" s="218" t="str">
        <f t="array" ref="AW43">INDEX('UPTD PPA KabKota'!F$5:F$513,MATCH($D43,'UPTD PPA KabKota'!$C$5:$C$513,FALSE))</f>
        <v/>
      </c>
      <c r="AX43" s="218" t="str">
        <f t="array" ref="AX43">INDEX('UPTD PPA KabKota'!G$5:G$513,MATCH($D43,'UPTD PPA KabKota'!$C$5:$C$513,FALSE))</f>
        <v/>
      </c>
      <c r="AY43" s="218" t="str">
        <f t="array" ref="AY43">INDEX('UPTD PPA KabKota'!H$5:H$513,MATCH($D43,'UPTD PPA KabKota'!$C$5:$C$513,FALSE))</f>
        <v>UPTD PPA</v>
      </c>
      <c r="AZ43" s="218" t="str">
        <f t="array" ref="AZ43">INDEX('UPTD PPA KabKota'!I$5:I$513,MATCH($D43,'UPTD PPA KabKota'!$C$5:$C$513,FALSE))</f>
        <v>Peraturan Bupati No. 9 Tahun 2023</v>
      </c>
      <c r="BA43" s="218">
        <f t="array" ref="BA43">INDEX('UPTD PPA KabKota'!J$5:J$513,MATCH($D43,'UPTD PPA KabKota'!$C$5:$C$513,FALSE))</f>
        <v>2023</v>
      </c>
      <c r="BB43" s="218" t="str">
        <f t="array" ref="BB43">INDEX('UPTD PPA KabKota'!K$5:K$513,MATCH($D43,'UPTD PPA KabKota'!$C$5:$C$513,FALSE))</f>
        <v>B</v>
      </c>
      <c r="BC43" s="218" t="str">
        <f t="array" ref="BC43">INDEX('UPTD PPA KabKota'!L$5:L$513,MATCH($D43,'UPTD PPA KabKota'!$C$5:$C$513,FALSE))</f>
        <v>- Berlian (0852-7016-8898)
- Alin (0877-8792-2979)</v>
      </c>
      <c r="BD43" s="218" t="str">
        <f t="array" ref="BD43">INDEX('UPTD PPA KabKota'!M$5:M$513,MATCH($D43,'UPTD PPA KabKota'!$C$5:$C$513,FALSE))</f>
        <v/>
      </c>
      <c r="BE43" s="218" t="str">
        <f t="array" ref="BE43">INDEX('UPTD PPA KabKota'!N$5:N$513,MATCH($D43,'UPTD PPA KabKota'!$C$5:$C$513,FALSE))</f>
        <v>1. Kepala UPTD
2. Kasubag TU
3. Kelompok Jabatan Fungsional</v>
      </c>
      <c r="BF43" s="218" t="str">
        <f t="array" ref="BF43">INDEX('UPTD PPA KabKota'!O$5:O$513,MATCH($D43,'UPTD PPA KabKota'!$C$5:$C$513,FALSE))</f>
        <v>MANDIRI</v>
      </c>
      <c r="BG43" s="218" t="str">
        <f t="array" ref="BG43">INDEX('UPTD PPA KabKota'!P$5:P$513,MATCH($D43,'UPTD PPA KabKota'!$C$5:$C$513,FALSE))</f>
        <v>MILIK SENDIRI</v>
      </c>
      <c r="BH43" s="218" t="str">
        <f t="array" ref="BH43">INDEX('UPTD PPA KabKota'!Q$5:Q$513,MATCH($D43,'UPTD PPA KabKota'!$C$5:$C$513,FALSE))</f>
        <v>Pemerintah Daerah</v>
      </c>
      <c r="BI43" s="218" t="str">
        <f t="array" ref="BI43">INDEX('UPTD PPA KabKota'!R$5:R$513,MATCH($D43,'UPTD PPA KabKota'!$C$5:$C$513,FALSE))</f>
        <v>Ada</v>
      </c>
      <c r="BJ43" s="218" t="str">
        <f t="array" ref="BJ43">INDEX('UPTD PPA KabKota'!S$5:S$513,MATCH($D43,'UPTD PPA KabKota'!$C$5:$C$513,FALSE))</f>
        <v>Tidak Ada</v>
      </c>
      <c r="BK43" s="218" t="str">
        <f t="array" ref="BK43">INDEX('UPTD PPA KabKota'!T$5:T$513,MATCH($D43,'UPTD PPA KabKota'!$C$5:$C$513,FALSE))</f>
        <v>Tidak Ada</v>
      </c>
      <c r="BL43" s="218" t="str">
        <f t="array" ref="BL43">INDEX('UPTD PPA KabKota'!U$5:U$513,MATCH($D43,'UPTD PPA KabKota'!$C$5:$C$513,FALSE))</f>
        <v>Tidak Ada</v>
      </c>
      <c r="BM43" s="218" t="str">
        <f t="array" ref="BM43">INDEX('UPTD PPA KabKota'!V$5:V$513,MATCH($D43,'UPTD PPA KabKota'!$C$5:$C$513,FALSE))</f>
        <v>Tidak Ada</v>
      </c>
      <c r="BN43" s="218" t="str">
        <f t="array" ref="BN43">INDEX('UPTD PPA KabKota'!W$5:W$513,MATCH($D43,'UPTD PPA KabKota'!$C$5:$C$513,FALSE))</f>
        <v>Tidak Ada</v>
      </c>
      <c r="BO43" s="218" t="str">
        <f t="array" ref="BO43">INDEX('UPTD PPA KabKota'!X$5:X$513,MATCH($D43,'UPTD PPA KabKota'!$C$5:$C$513,FALSE))</f>
        <v>Tidak Ada</v>
      </c>
      <c r="BP43" s="218" t="str">
        <f t="array" ref="BP43">INDEX('UPTD PPA KabKota'!Y$5:Y$513,MATCH($D43,'UPTD PPA KabKota'!$C$5:$C$513,FALSE))</f>
        <v>Tidak Ada</v>
      </c>
      <c r="BQ43" s="218" t="str">
        <f t="array" ref="BQ43">INDEX('UPTD PPA KabKota'!Z$5:Z$513,MATCH($D43,'UPTD PPA KabKota'!$C$5:$C$513,FALSE))</f>
        <v>Tidak Ada</v>
      </c>
      <c r="BR43" s="218" t="str">
        <f t="array" ref="BR43">INDEX('UPTD PPA KabKota'!AA$5:AA$513,MATCH($D43,'UPTD PPA KabKota'!$C$5:$C$513,FALSE))</f>
        <v>Tidak ada</v>
      </c>
      <c r="BS43" s="218" t="str">
        <f t="array" ref="BS43">INDEX('UPTD PPA KabKota'!AB$5:AB$513,MATCH($D43,'UPTD PPA KabKota'!$C$5:$C$513,FALSE))</f>
        <v>Tidak ada</v>
      </c>
      <c r="BT43" s="218" t="str">
        <f t="array" ref="BT43">INDEX('UPTD PPA KabKota'!AC$5:AC$513,MATCH($D43,'UPTD PPA KabKota'!$C$5:$C$513,FALSE))</f>
        <v>Sudah</v>
      </c>
      <c r="BU43" s="218" t="str">
        <f t="array" ref="BU43">INDEX('UPTD PPA KabKota'!AD$5:AD$513,MATCH($D43,'UPTD PPA KabKota'!$C$5:$C$513,FALSE))</f>
        <v>Sudah</v>
      </c>
      <c r="BV43" s="218" t="str">
        <f t="array" ref="BV43">INDEX('UPTD PPA KabKota'!AE$5:AE$513,MATCH($D43,'UPTD PPA KabKota'!$C$5:$C$513,FALSE))</f>
        <v>Sudah</v>
      </c>
      <c r="BW43" s="218" t="str">
        <f t="array" ref="BW43">INDEX('UPTD PPA KabKota'!AF$5:AF$513,MATCH($D43,'UPTD PPA KabKota'!$C$5:$C$513,FALSE))</f>
        <v>Belum</v>
      </c>
      <c r="BX43" s="218" t="str">
        <f t="array" ref="BX43">INDEX('UPTD PPA KabKota'!AG$5:AG$513,MATCH($D43,'UPTD PPA KabKota'!$C$5:$C$513,FALSE))</f>
        <v>Sudah</v>
      </c>
      <c r="BY43" s="218" t="str">
        <f t="array" ref="BY43">INDEX('UPTD PPA KabKota'!AH$5:AH$513,MATCH($D43,'UPTD PPA KabKota'!$C$5:$C$513,FALSE))</f>
        <v>Sudah</v>
      </c>
      <c r="BZ43" s="218" t="str">
        <f t="array" ref="BZ43">INDEX('UPTD PPA KabKota'!AI$5:AI$513,MATCH($D43,'UPTD PPA KabKota'!$C$5:$C$513,FALSE))</f>
        <v>Sudah</v>
      </c>
      <c r="CA43" s="218" t="str">
        <f t="array" ref="CA43">INDEX('UPTD PPA KabKota'!AJ$5:AJ$513,MATCH($D43,'UPTD PPA KabKota'!$C$5:$C$513,FALSE))</f>
        <v>Sudah</v>
      </c>
      <c r="CB43" s="218" t="str">
        <f t="array" ref="CB43">INDEX('UPTD PPA KabKota'!AK$5:AK$513,MATCH($D43,'UPTD PPA KabKota'!$C$5:$C$513,FALSE))</f>
        <v>Sudah</v>
      </c>
      <c r="CC43" s="218" t="str">
        <f t="array" ref="CC43">INDEX('UPTD PPA KabKota'!AL$5:AL$513,MATCH($D43,'UPTD PPA KabKota'!$C$5:$C$513,FALSE))</f>
        <v>Sudah</v>
      </c>
      <c r="CD43" s="218" t="str">
        <f t="array" ref="CD43">INDEX('UPTD PPA KabKota'!AM$5:AM$513,MATCH($D43,'UPTD PPA KabKota'!$C$5:$C$513,FALSE))</f>
        <v>Sudah</v>
      </c>
      <c r="CE43" s="218" t="str">
        <f t="array" ref="CE43">INDEX('UPTD PPA KabKota'!AN$5:AN$513,MATCH($D43,'UPTD PPA KabKota'!$C$5:$C$513,FALSE))</f>
        <v>pengaduan dari masyarakat, penjangkuan korban, pengelolaan Kasus, Jika korban memerlukan pengamanan maka akan diberikan penampungan sementara di rumah aman</v>
      </c>
      <c r="CF43" s="218" t="str">
        <f t="array" ref="CF43">INDEX('UPTD PPA KabKota'!AO$5:AO$513,MATCH($D43,'UPTD PPA KabKota'!$C$5:$C$513,FALSE))</f>
        <v>12 (2024)</v>
      </c>
      <c r="CG43" s="218" t="str">
        <f t="array" ref="CG43">INDEX('UPTD PPA KabKota'!AP$5:AP$513,MATCH($D43,'UPTD PPA KabKota'!$C$5:$C$513,FALSE))</f>
        <v>Kasus kepada Anak 8 kasus yaitu Pelecehan Seksual</v>
      </c>
      <c r="CH43" s="218" t="str">
        <f t="array" ref="CH43">INDEX('UPTD PPA KabKota'!AQ$5:AQ$513,MATCH($D43,'UPTD PPA KabKota'!$C$5:$C$513,FALSE))</f>
        <v/>
      </c>
      <c r="CI43" s="218" t="str">
        <f t="array" ref="CI43">INDEX('UPTD PPA KabKota'!AR$5:AR$513,MATCH($D43,'UPTD PPA KabKota'!$C$5:$C$513,FALSE))</f>
        <v/>
      </c>
      <c r="CJ43" s="218" t="str">
        <f t="array" ref="CJ43">INDEX('UPTD PPA KabKota'!AS$5:AS$513,MATCH($D43,'UPTD PPA KabKota'!$C$5:$C$513,FALSE))</f>
        <v/>
      </c>
      <c r="CK43" s="218" t="str">
        <f t="array" ref="CK43">INDEX('UPTD PPA KabKota'!AT$5:AT$513,MATCH($D43,'UPTD PPA KabKota'!$C$5:$C$513,FALSE))</f>
        <v/>
      </c>
      <c r="CL43" s="218" t="str">
        <f t="array" ref="CL43">INDEX('UPTD PPA KabKota'!AU$5:AU$513,MATCH($D43,'UPTD PPA KabKota'!$C$5:$C$513,FALSE))</f>
        <v/>
      </c>
      <c r="CM43" s="218" t="str">
        <f t="array" ref="CM43">INDEX('UPTD PPA KabKota'!AV$5:AV$513,MATCH($D43,'UPTD PPA KabKota'!$C$5:$C$513,FALSE))</f>
        <v/>
      </c>
      <c r="CN43" s="218" t="str">
        <f t="array" ref="CN43">INDEX('UPTD PPA KabKota'!AW$5:AW$513,MATCH($D43,'UPTD PPA KabKota'!$C$5:$C$513,FALSE))</f>
        <v/>
      </c>
      <c r="CO43" s="218" t="str">
        <f t="array" ref="CO43">INDEX('UPTD PPA KabKota'!AX$5:AX$513,MATCH($D43,'UPTD PPA KabKota'!$C$5:$C$513,FALSE))</f>
        <v>v</v>
      </c>
      <c r="CP43" s="218" t="str">
        <f t="array" ref="CP43">INDEX('UPTD PPA KabKota'!AY$5:AY$513,MATCH($D43,'UPTD PPA KabKota'!$C$5:$C$513,FALSE))</f>
        <v/>
      </c>
      <c r="CQ43" s="209" t="str">
        <f>IFERROR(__xludf.DUMMYFUNCTION("IF(ISBLANK($K43),"""",IF(REGEXMATCH($K43,""Peraturan""),""Ada"",IF(REGEXMATCH($K43,""Rekomendasi""),""Tidak Ada"", $K43)))
"),"Ada")</f>
        <v>Ada</v>
      </c>
      <c r="CR43" s="209" t="str">
        <f t="array" ref="CR43">index('UPTD PPA KabKota'!$BI$5:$BI$513,match($D43,'UPTD PPA KabKota'!$C$5:$C$513,false))</f>
        <v>Ada</v>
      </c>
      <c r="CS43" s="314" t="str">
        <f t="shared" si="6"/>
        <v>Ada</v>
      </c>
    </row>
    <row r="44">
      <c r="A44" s="310">
        <v>42.0</v>
      </c>
      <c r="B44" s="310">
        <v>17.0</v>
      </c>
      <c r="C44" s="311" t="s">
        <v>4723</v>
      </c>
      <c r="D44" s="312" t="s">
        <v>1011</v>
      </c>
      <c r="E44" s="313"/>
      <c r="F44" s="218" t="str">
        <f t="array" ref="F44">INDEX('Ortala-KabKota'!F$2:F$415,MATCH($D44,'Ortala-KabKota'!$E$2:$E$415,FALSE))</f>
        <v>#N/A</v>
      </c>
      <c r="G44" s="218" t="str">
        <f t="array" ref="G44">INDEX('Ortala-KabKota'!G$2:G$415,MATCH($D44,'Ortala-KabKota'!$E$2:$E$415,FALSE))</f>
        <v>#N/A</v>
      </c>
      <c r="H44" s="218" t="str">
        <f t="array" ref="H44">INDEX('Ortala-KabKota'!H$2:H$415,MATCH($D44,'Ortala-KabKota'!$E$2:$E$415,FALSE))</f>
        <v>#N/A</v>
      </c>
      <c r="I44" s="218" t="str">
        <f t="array" ref="I44">INDEX('Ortala-KabKota'!I$2:I$415,MATCH($D44,'Ortala-KabKota'!$E$2:$E$415,FALSE))</f>
        <v>#N/A</v>
      </c>
      <c r="J44" s="218" t="str">
        <f t="array" ref="J44">INDEX('Ortala-KabKota'!J$2:J$415,MATCH($D44,'Ortala-KabKota'!$E$2:$E$415,FALSE))</f>
        <v>#N/A</v>
      </c>
      <c r="K44" s="218" t="str">
        <f t="array" ref="K44">INDEX('Ortala-KabKota'!K$2:K$415,MATCH($D44,'Ortala-KabKota'!$E$2:$E$415,FALSE))</f>
        <v>#N/A</v>
      </c>
      <c r="L44" s="218" t="str">
        <f t="array" ref="L44">INDEX('Ortala-KabKota'!L$2:L$415,MATCH($D44,'Ortala-KabKota'!$E$2:$E$415,FALSE))</f>
        <v>#N/A</v>
      </c>
      <c r="M44" s="218" t="str">
        <f t="array" ref="M44">INDEX('Ortala-KabKota'!M$2:M$415,MATCH($D44,'Ortala-KabKota'!$E$2:$E$415,FALSE))</f>
        <v>#N/A</v>
      </c>
      <c r="N44" s="218" t="str">
        <f t="array" ref="N44">INDEX('Ortala-KabKota'!N$2:N$415,MATCH($D44,'Ortala-KabKota'!$E$2:$E$415,FALSE))</f>
        <v>#N/A</v>
      </c>
      <c r="O44" s="218" t="str">
        <f t="array" ref="O44">INDEX('Ortala-KabKota'!O$2:O$415,MATCH($D44,'Ortala-KabKota'!$E$2:$E$415,FALSE))</f>
        <v>#N/A</v>
      </c>
      <c r="P44" s="218" t="str">
        <f t="array" ref="P44">INDEX('Ortala-KabKota'!P$2:P$415,MATCH($D44,'Ortala-KabKota'!$E$2:$E$415,FALSE))</f>
        <v>#N/A</v>
      </c>
      <c r="Q44" s="218" t="str">
        <f t="array" ref="Q44">INDEX('Ortala-KabKota'!Q$2:Q$415,MATCH($D44,'Ortala-KabKota'!$E$2:$E$415,FALSE))</f>
        <v>#N/A</v>
      </c>
      <c r="R44" s="218" t="str">
        <f t="array" ref="R44">INDEX('Ortala-KabKota'!R$2:R$415,MATCH($D44,'Ortala-KabKota'!$E$2:$E$415,FALSE))</f>
        <v>#N/A</v>
      </c>
      <c r="S44" s="218" t="str">
        <f t="array" ref="S44">INDEX('Ortala-KabKota'!S$2:S$415,MATCH($D44,'Ortala-KabKota'!$E$2:$E$415,FALSE))</f>
        <v>#N/A</v>
      </c>
      <c r="T44" s="218" t="str">
        <f t="array" ref="T44">INDEX('Ortala-KabKota'!T$2:T$415,MATCH($D44,'Ortala-KabKota'!$E$2:$E$415,FALSE))</f>
        <v>#N/A</v>
      </c>
      <c r="U44" s="218" t="str">
        <f t="array" ref="U44">INDEX('Ortala-KabKota'!U$2:U$415,MATCH($D44,'Ortala-KabKota'!$E$2:$E$415,FALSE))</f>
        <v>#N/A</v>
      </c>
      <c r="V44" s="218" t="str">
        <f t="array" ref="V44">INDEX('Ortala-KabKota'!V$2:V$415,MATCH($D44,'Ortala-KabKota'!$E$2:$E$415,FALSE))</f>
        <v>#N/A</v>
      </c>
      <c r="W44" s="218" t="str">
        <f t="array" ref="W44">INDEX('Ortala-KabKota'!W$2:W$415,MATCH($D44,'Ortala-KabKota'!$E$2:$E$415,FALSE))</f>
        <v>#N/A</v>
      </c>
      <c r="X44" s="218" t="str">
        <f t="array" ref="X44">INDEX('Ortala-KabKota'!X$2:X$415,MATCH($D44,'Ortala-KabKota'!$E$2:$E$415,FALSE))</f>
        <v>#N/A</v>
      </c>
      <c r="Y44" s="218" t="str">
        <f t="array" ref="Y44">INDEX('Ortala-KabKota'!Y$2:Y$415,MATCH($D44,'Ortala-KabKota'!$E$2:$E$415,FALSE))</f>
        <v>#N/A</v>
      </c>
      <c r="Z44" s="218" t="str">
        <f t="array" ref="Z44">INDEX('Ortala-KabKota'!Z$2:Z$415,MATCH($D44,'Ortala-KabKota'!$E$2:$E$415,FALSE))</f>
        <v>#N/A</v>
      </c>
      <c r="AA44" s="218" t="str">
        <f t="array" ref="AA44">INDEX('Ortala-KabKota'!AA$2:AA$415,MATCH($D44,'Ortala-KabKota'!$E$2:$E$415,FALSE))</f>
        <v>#N/A</v>
      </c>
      <c r="AB44" s="218" t="str">
        <f t="array" ref="AB44">INDEX('Ortala-KabKota'!AB$2:AB$415,MATCH($D44,'Ortala-KabKota'!$E$2:$E$415,FALSE))</f>
        <v>#N/A</v>
      </c>
      <c r="AC44" s="218" t="str">
        <f t="array" ref="AC44">INDEX('Ortala-KabKota'!AC$2:AC$415,MATCH($D44,'Ortala-KabKota'!$E$2:$E$415,FALSE))</f>
        <v>#N/A</v>
      </c>
      <c r="AD44" s="218" t="str">
        <f t="array" ref="AD44">INDEX('Ortala-KabKota'!AD$2:AD$415,MATCH($D44,'Ortala-KabKota'!$E$2:$E$415,FALSE))</f>
        <v>#N/A</v>
      </c>
      <c r="AE44" s="218" t="str">
        <f t="array" ref="AE44">INDEX('Ortala-KabKota'!AE$2:AE$415,MATCH($D44,'Ortala-KabKota'!$E$2:$E$415,FALSE))</f>
        <v>#N/A</v>
      </c>
      <c r="AF44" s="218" t="str">
        <f t="array" ref="AF44">INDEX('Ortala-KabKota'!AF$2:AF$415,MATCH($D44,'Ortala-KabKota'!$E$2:$E$415,FALSE))</f>
        <v>#N/A</v>
      </c>
      <c r="AG44" s="218" t="str">
        <f t="array" ref="AG44">INDEX('Ortala-KabKota'!AG$2:AG$415,MATCH($D44,'Ortala-KabKota'!$E$2:$E$415,FALSE))</f>
        <v>#N/A</v>
      </c>
      <c r="AH44" s="218" t="str">
        <f t="array" ref="AH44">INDEX('Ortala-KabKota'!AH$2:AH$415,MATCH($D44,'Ortala-KabKota'!$E$2:$E$415,FALSE))</f>
        <v>#N/A</v>
      </c>
      <c r="AI44" s="218" t="str">
        <f t="array" ref="AI44">INDEX('Ortala-KabKota'!AI$2:AI$415,MATCH($D44,'Ortala-KabKota'!$E$2:$E$415,FALSE))</f>
        <v>#N/A</v>
      </c>
      <c r="AJ44" s="218" t="str">
        <f t="array" ref="AJ44">INDEX('Ortala-KabKota'!AJ$2:AJ$415,MATCH($D44,'Ortala-KabKota'!$E$2:$E$415,FALSE))</f>
        <v>#N/A</v>
      </c>
      <c r="AK44" s="218" t="str">
        <f t="array" ref="AK44">INDEX('Ortala-KabKota'!AK$2:AK$415,MATCH($D44,'Ortala-KabKota'!$E$2:$E$415,FALSE))</f>
        <v>#N/A</v>
      </c>
      <c r="AL44" s="218" t="str">
        <f t="array" ref="AL44">INDEX('Ortala-KabKota'!AL$2:AL$415,MATCH($D44,'Ortala-KabKota'!$E$2:$E$415,FALSE))</f>
        <v>#N/A</v>
      </c>
      <c r="AM44" s="218" t="str">
        <f t="array" ref="AM44">INDEX('Ortala-KabKota'!AM$2:AM$415,MATCH($D44,'Ortala-KabKota'!$E$2:$E$415,FALSE))</f>
        <v>#N/A</v>
      </c>
      <c r="AN44" s="218" t="str">
        <f t="array" ref="AN44">INDEX('Ortala-KabKota'!AN$2:AN$415,MATCH($D44,'Ortala-KabKota'!$E$2:$E$415,FALSE))</f>
        <v>#N/A</v>
      </c>
      <c r="AO44" s="218" t="str">
        <f t="array" ref="AO44">INDEX('Ortala-KabKota'!AO$2:AO$415,MATCH($D44,'Ortala-KabKota'!$E$2:$E$415,FALSE))</f>
        <v>#N/A</v>
      </c>
      <c r="AP44" s="218" t="str">
        <f t="array" ref="AP44">INDEX('Ortala-KabKota'!AP$2:AP$415,MATCH($D44,'Ortala-KabKota'!$E$2:$E$415,FALSE))</f>
        <v>#N/A</v>
      </c>
      <c r="AQ44" s="218" t="str">
        <f t="array" ref="AQ44">INDEX('Ortala-KabKota'!AQ$2:AQ$415,MATCH($D44,'Ortala-KabKota'!$E$2:$E$415,FALSE))</f>
        <v>#N/A</v>
      </c>
      <c r="AR44" s="218" t="str">
        <f t="array" ref="AR44">INDEX('Ortala-KabKota'!AR$2:AR$415,MATCH($D44,'Ortala-KabKota'!$E$2:$E$415,FALSE))</f>
        <v>#N/A</v>
      </c>
      <c r="AS44" s="218" t="str">
        <f t="array" ref="AS44">INDEX('Ortala-KabKota'!AS$2:AS$415,MATCH($D44,'Ortala-KabKota'!$E$2:$E$415,FALSE))</f>
        <v>#N/A</v>
      </c>
      <c r="AT44" s="218" t="str">
        <f t="array" ref="AT44">INDEX('Ortala-KabKota'!AT$2:AT$415,MATCH($D44,'Ortala-KabKota'!$E$2:$E$415,FALSE))</f>
        <v>#N/A</v>
      </c>
      <c r="AU44" s="218" t="str">
        <f t="array" ref="AU44">INDEX('UPTD PPA KabKota'!D$5:D$513,MATCH($D44,'UPTD PPA KabKota'!$C$5:$C$513,FALSE))</f>
        <v/>
      </c>
      <c r="AV44" s="218" t="str">
        <f t="array" ref="AV44">INDEX('UPTD PPA KabKota'!E$5:E$513,MATCH($D44,'UPTD PPA KabKota'!$C$5:$C$513,FALSE))</f>
        <v/>
      </c>
      <c r="AW44" s="218" t="str">
        <f t="array" ref="AW44">INDEX('UPTD PPA KabKota'!F$5:F$513,MATCH($D44,'UPTD PPA KabKota'!$C$5:$C$513,FALSE))</f>
        <v/>
      </c>
      <c r="AX44" s="218" t="str">
        <f t="array" ref="AX44">INDEX('UPTD PPA KabKota'!G$5:G$513,MATCH($D44,'UPTD PPA KabKota'!$C$5:$C$513,FALSE))</f>
        <v/>
      </c>
      <c r="AY44" s="218" t="str">
        <f t="array" ref="AY44">INDEX('UPTD PPA KabKota'!H$5:H$513,MATCH($D44,'UPTD PPA KabKota'!$C$5:$C$513,FALSE))</f>
        <v/>
      </c>
      <c r="AZ44" s="218" t="str">
        <f t="array" ref="AZ44">INDEX('UPTD PPA KabKota'!I$5:I$513,MATCH($D44,'UPTD PPA KabKota'!$C$5:$C$513,FALSE))</f>
        <v>Peraturan Bupati Samosir Nomor 31 Tahun 2025 tentang Pembentukan Unit Pelaksana Teknis Daerah Perlindungan Perempuan dan Anak Kabupaten Samosir </v>
      </c>
      <c r="BA44" s="218">
        <f t="array" ref="BA44">INDEX('UPTD PPA KabKota'!J$5:J$513,MATCH($D44,'UPTD PPA KabKota'!$C$5:$C$513,FALSE))</f>
        <v>2025</v>
      </c>
      <c r="BB44" s="218" t="str">
        <f t="array" ref="BB44">INDEX('UPTD PPA KabKota'!K$5:K$513,MATCH($D44,'UPTD PPA KabKota'!$C$5:$C$513,FALSE))</f>
        <v/>
      </c>
      <c r="BC44" s="218" t="str">
        <f t="array" ref="BC44">INDEX('UPTD PPA KabKota'!L$5:L$513,MATCH($D44,'UPTD PPA KabKota'!$C$5:$C$513,FALSE))</f>
        <v/>
      </c>
      <c r="BD44" s="218" t="str">
        <f t="array" ref="BD44">INDEX('UPTD PPA KabKota'!M$5:M$513,MATCH($D44,'UPTD PPA KabKota'!$C$5:$C$513,FALSE))</f>
        <v/>
      </c>
      <c r="BE44" s="218" t="str">
        <f t="array" ref="BE44">INDEX('UPTD PPA KabKota'!N$5:N$513,MATCH($D44,'UPTD PPA KabKota'!$C$5:$C$513,FALSE))</f>
        <v/>
      </c>
      <c r="BF44" s="218" t="str">
        <f t="array" ref="BF44">INDEX('UPTD PPA KabKota'!O$5:O$513,MATCH($D44,'UPTD PPA KabKota'!$C$5:$C$513,FALSE))</f>
        <v/>
      </c>
      <c r="BG44" s="218" t="str">
        <f t="array" ref="BG44">INDEX('UPTD PPA KabKota'!P$5:P$513,MATCH($D44,'UPTD PPA KabKota'!$C$5:$C$513,FALSE))</f>
        <v/>
      </c>
      <c r="BH44" s="218" t="str">
        <f t="array" ref="BH44">INDEX('UPTD PPA KabKota'!Q$5:Q$513,MATCH($D44,'UPTD PPA KabKota'!$C$5:$C$513,FALSE))</f>
        <v/>
      </c>
      <c r="BI44" s="218" t="str">
        <f t="array" ref="BI44">INDEX('UPTD PPA KabKota'!R$5:R$513,MATCH($D44,'UPTD PPA KabKota'!$C$5:$C$513,FALSE))</f>
        <v/>
      </c>
      <c r="BJ44" s="218" t="str">
        <f t="array" ref="BJ44">INDEX('UPTD PPA KabKota'!S$5:S$513,MATCH($D44,'UPTD PPA KabKota'!$C$5:$C$513,FALSE))</f>
        <v/>
      </c>
      <c r="BK44" s="218" t="str">
        <f t="array" ref="BK44">INDEX('UPTD PPA KabKota'!T$5:T$513,MATCH($D44,'UPTD PPA KabKota'!$C$5:$C$513,FALSE))</f>
        <v/>
      </c>
      <c r="BL44" s="218" t="str">
        <f t="array" ref="BL44">INDEX('UPTD PPA KabKota'!U$5:U$513,MATCH($D44,'UPTD PPA KabKota'!$C$5:$C$513,FALSE))</f>
        <v/>
      </c>
      <c r="BM44" s="218" t="str">
        <f t="array" ref="BM44">INDEX('UPTD PPA KabKota'!V$5:V$513,MATCH($D44,'UPTD PPA KabKota'!$C$5:$C$513,FALSE))</f>
        <v/>
      </c>
      <c r="BN44" s="218" t="str">
        <f t="array" ref="BN44">INDEX('UPTD PPA KabKota'!W$5:W$513,MATCH($D44,'UPTD PPA KabKota'!$C$5:$C$513,FALSE))</f>
        <v/>
      </c>
      <c r="BO44" s="218" t="str">
        <f t="array" ref="BO44">INDEX('UPTD PPA KabKota'!X$5:X$513,MATCH($D44,'UPTD PPA KabKota'!$C$5:$C$513,FALSE))</f>
        <v/>
      </c>
      <c r="BP44" s="218" t="str">
        <f t="array" ref="BP44">INDEX('UPTD PPA KabKota'!Y$5:Y$513,MATCH($D44,'UPTD PPA KabKota'!$C$5:$C$513,FALSE))</f>
        <v/>
      </c>
      <c r="BQ44" s="218" t="str">
        <f t="array" ref="BQ44">INDEX('UPTD PPA KabKota'!Z$5:Z$513,MATCH($D44,'UPTD PPA KabKota'!$C$5:$C$513,FALSE))</f>
        <v/>
      </c>
      <c r="BR44" s="218" t="str">
        <f t="array" ref="BR44">INDEX('UPTD PPA KabKota'!AA$5:AA$513,MATCH($D44,'UPTD PPA KabKota'!$C$5:$C$513,FALSE))</f>
        <v/>
      </c>
      <c r="BS44" s="218" t="str">
        <f t="array" ref="BS44">INDEX('UPTD PPA KabKota'!AB$5:AB$513,MATCH($D44,'UPTD PPA KabKota'!$C$5:$C$513,FALSE))</f>
        <v/>
      </c>
      <c r="BT44" s="218" t="str">
        <f t="array" ref="BT44">INDEX('UPTD PPA KabKota'!AC$5:AC$513,MATCH($D44,'UPTD PPA KabKota'!$C$5:$C$513,FALSE))</f>
        <v/>
      </c>
      <c r="BU44" s="218" t="str">
        <f t="array" ref="BU44">INDEX('UPTD PPA KabKota'!AD$5:AD$513,MATCH($D44,'UPTD PPA KabKota'!$C$5:$C$513,FALSE))</f>
        <v/>
      </c>
      <c r="BV44" s="218" t="str">
        <f t="array" ref="BV44">INDEX('UPTD PPA KabKota'!AE$5:AE$513,MATCH($D44,'UPTD PPA KabKota'!$C$5:$C$513,FALSE))</f>
        <v/>
      </c>
      <c r="BW44" s="218" t="str">
        <f t="array" ref="BW44">INDEX('UPTD PPA KabKota'!AF$5:AF$513,MATCH($D44,'UPTD PPA KabKota'!$C$5:$C$513,FALSE))</f>
        <v/>
      </c>
      <c r="BX44" s="218" t="str">
        <f t="array" ref="BX44">INDEX('UPTD PPA KabKota'!AG$5:AG$513,MATCH($D44,'UPTD PPA KabKota'!$C$5:$C$513,FALSE))</f>
        <v/>
      </c>
      <c r="BY44" s="218" t="str">
        <f t="array" ref="BY44">INDEX('UPTD PPA KabKota'!AH$5:AH$513,MATCH($D44,'UPTD PPA KabKota'!$C$5:$C$513,FALSE))</f>
        <v/>
      </c>
      <c r="BZ44" s="218" t="str">
        <f t="array" ref="BZ44">INDEX('UPTD PPA KabKota'!AI$5:AI$513,MATCH($D44,'UPTD PPA KabKota'!$C$5:$C$513,FALSE))</f>
        <v/>
      </c>
      <c r="CA44" s="218" t="str">
        <f t="array" ref="CA44">INDEX('UPTD PPA KabKota'!AJ$5:AJ$513,MATCH($D44,'UPTD PPA KabKota'!$C$5:$C$513,FALSE))</f>
        <v/>
      </c>
      <c r="CB44" s="218" t="str">
        <f t="array" ref="CB44">INDEX('UPTD PPA KabKota'!AK$5:AK$513,MATCH($D44,'UPTD PPA KabKota'!$C$5:$C$513,FALSE))</f>
        <v/>
      </c>
      <c r="CC44" s="218" t="str">
        <f t="array" ref="CC44">INDEX('UPTD PPA KabKota'!AL$5:AL$513,MATCH($D44,'UPTD PPA KabKota'!$C$5:$C$513,FALSE))</f>
        <v/>
      </c>
      <c r="CD44" s="218" t="str">
        <f t="array" ref="CD44">INDEX('UPTD PPA KabKota'!AM$5:AM$513,MATCH($D44,'UPTD PPA KabKota'!$C$5:$C$513,FALSE))</f>
        <v/>
      </c>
      <c r="CE44" s="218" t="str">
        <f t="array" ref="CE44">INDEX('UPTD PPA KabKota'!AN$5:AN$513,MATCH($D44,'UPTD PPA KabKota'!$C$5:$C$513,FALSE))</f>
        <v/>
      </c>
      <c r="CF44" s="218" t="str">
        <f t="array" ref="CF44">INDEX('UPTD PPA KabKota'!AO$5:AO$513,MATCH($D44,'UPTD PPA KabKota'!$C$5:$C$513,FALSE))</f>
        <v/>
      </c>
      <c r="CG44" s="218" t="str">
        <f t="array" ref="CG44">INDEX('UPTD PPA KabKota'!AP$5:AP$513,MATCH($D44,'UPTD PPA KabKota'!$C$5:$C$513,FALSE))</f>
        <v/>
      </c>
      <c r="CH44" s="218" t="str">
        <f t="array" ref="CH44">INDEX('UPTD PPA KabKota'!AQ$5:AQ$513,MATCH($D44,'UPTD PPA KabKota'!$C$5:$C$513,FALSE))</f>
        <v/>
      </c>
      <c r="CI44" s="218" t="str">
        <f t="array" ref="CI44">INDEX('UPTD PPA KabKota'!AR$5:AR$513,MATCH($D44,'UPTD PPA KabKota'!$C$5:$C$513,FALSE))</f>
        <v/>
      </c>
      <c r="CJ44" s="218" t="str">
        <f t="array" ref="CJ44">INDEX('UPTD PPA KabKota'!AS$5:AS$513,MATCH($D44,'UPTD PPA KabKota'!$C$5:$C$513,FALSE))</f>
        <v/>
      </c>
      <c r="CK44" s="218" t="str">
        <f t="array" ref="CK44">INDEX('UPTD PPA KabKota'!AT$5:AT$513,MATCH($D44,'UPTD PPA KabKota'!$C$5:$C$513,FALSE))</f>
        <v/>
      </c>
      <c r="CL44" s="218" t="str">
        <f t="array" ref="CL44">INDEX('UPTD PPA KabKota'!AU$5:AU$513,MATCH($D44,'UPTD PPA KabKota'!$C$5:$C$513,FALSE))</f>
        <v/>
      </c>
      <c r="CM44" s="218" t="str">
        <f t="array" ref="CM44">INDEX('UPTD PPA KabKota'!AV$5:AV$513,MATCH($D44,'UPTD PPA KabKota'!$C$5:$C$513,FALSE))</f>
        <v/>
      </c>
      <c r="CN44" s="218" t="str">
        <f t="array" ref="CN44">INDEX('UPTD PPA KabKota'!AW$5:AW$513,MATCH($D44,'UPTD PPA KabKota'!$C$5:$C$513,FALSE))</f>
        <v/>
      </c>
      <c r="CO44" s="218" t="str">
        <f t="array" ref="CO44">INDEX('UPTD PPA KabKota'!AX$5:AX$513,MATCH($D44,'UPTD PPA KabKota'!$C$5:$C$513,FALSE))</f>
        <v/>
      </c>
      <c r="CP44" s="218" t="str">
        <f t="array" ref="CP44">INDEX('UPTD PPA KabKota'!AY$5:AY$513,MATCH($D44,'UPTD PPA KabKota'!$C$5:$C$513,FALSE))</f>
        <v/>
      </c>
      <c r="CQ44" s="209" t="str">
        <f>IFERROR(__xludf.DUMMYFUNCTION("IF(ISBLANK($K44),"""",IF(REGEXMATCH($K44,""Peraturan""),""Ada"",IF(REGEXMATCH($K44,""Rekomendasi""),""Tidak Ada"", $K44)))
"),"#N/A")</f>
        <v>#N/A</v>
      </c>
      <c r="CR44" s="209" t="str">
        <f t="array" ref="CR44">index('UPTD PPA KabKota'!$BI$5:$BI$513,match($D44,'UPTD PPA KabKota'!$C$5:$C$513,false))</f>
        <v>Ada</v>
      </c>
      <c r="CS44" s="314" t="str">
        <f t="shared" si="6"/>
        <v>#N/A</v>
      </c>
    </row>
    <row r="45">
      <c r="A45" s="310">
        <v>43.0</v>
      </c>
      <c r="B45" s="310">
        <v>18.0</v>
      </c>
      <c r="C45" s="311" t="s">
        <v>4723</v>
      </c>
      <c r="D45" s="312" t="s">
        <v>813</v>
      </c>
      <c r="E45" s="315">
        <v>45748.0</v>
      </c>
      <c r="F45" s="218" t="str">
        <f t="array" ref="F45">INDEX('Ortala-KabKota'!F$2:F$415,MATCH($D45,'Ortala-KabKota'!$E$2:$E$415,FALSE))</f>
        <v>Irwan/ 081361335675</v>
      </c>
      <c r="G45" s="218" t="str">
        <f t="array" ref="G45">INDEX('Ortala-KabKota'!G$2:G$415,MATCH($D45,'Ortala-KabKota'!$E$2:$E$415,FALSE))</f>
        <v/>
      </c>
      <c r="H45" s="218" t="str">
        <f t="array" ref="H45">INDEX('Ortala-KabKota'!H$2:H$415,MATCH($D45,'Ortala-KabKota'!$E$2:$E$415,FALSE))</f>
        <v/>
      </c>
      <c r="I45" s="218" t="str">
        <f t="array" ref="I45">INDEX('Ortala-KabKota'!I$2:I$415,MATCH($D45,'Ortala-KabKota'!$E$2:$E$415,FALSE))</f>
        <v/>
      </c>
      <c r="J45" s="218" t="str">
        <f t="array" ref="J45">INDEX('Ortala-KabKota'!J$2:J$415,MATCH($D45,'Ortala-KabKota'!$E$2:$E$415,FALSE))</f>
        <v>UPTD PPA</v>
      </c>
      <c r="K45" s="218" t="str">
        <f t="array" ref="K45">INDEX('Ortala-KabKota'!K$2:K$415,MATCH($D45,'Ortala-KabKota'!$E$2:$E$415,FALSE))</f>
        <v>Peraturan Bupati Serdang Bedagai Nomor 49 Tahun 2020 tentang Organisasi dan Tata Kerja Unit Pelaksana Teknis Dinas di Lingkungan Pemerintah Kabupaten Serdang Bedagai</v>
      </c>
      <c r="L45" s="218">
        <f t="array" ref="L45">INDEX('Ortala-KabKota'!L$2:L$415,MATCH($D45,'Ortala-KabKota'!$E$2:$E$415,FALSE))</f>
        <v>2020</v>
      </c>
      <c r="M45" s="218" t="str">
        <f t="array" ref="M45">INDEX('Ortala-KabKota'!M$2:M$415,MATCH($D45,'Ortala-KabKota'!$E$2:$E$415,FALSE))</f>
        <v>A</v>
      </c>
      <c r="N45" s="218" t="str">
        <f t="array" ref="N45">INDEX('Ortala-KabKota'!N$2:N$415,MATCH($D45,'Ortala-KabKota'!$E$2:$E$415,FALSE))</f>
        <v>Meliati/ 081397445511</v>
      </c>
      <c r="O45" s="218" t="str">
        <f t="array" ref="O45">INDEX('Ortala-KabKota'!O$2:O$415,MATCH($D45,'Ortala-KabKota'!$E$2:$E$415,FALSE))</f>
        <v/>
      </c>
      <c r="P45" s="218" t="str">
        <f t="array" ref="P45">INDEX('Ortala-KabKota'!P$2:P$415,MATCH($D45,'Ortala-KabKota'!$E$2:$E$415,FALSE))</f>
        <v/>
      </c>
      <c r="Q45" s="218" t="str">
        <f t="array" ref="Q45">INDEX('Ortala-KabKota'!Q$2:Q$415,MATCH($D45,'Ortala-KabKota'!$E$2:$E$415,FALSE))</f>
        <v>BERGABUNG DENGAN KANTOR DINAS</v>
      </c>
      <c r="R45" s="218" t="str">
        <f t="array" ref="R45">INDEX('Ortala-KabKota'!R$2:R$415,MATCH($D45,'Ortala-KabKota'!$E$2:$E$415,FALSE))</f>
        <v>TIDAK PUNYA</v>
      </c>
      <c r="S45" s="218" t="str">
        <f t="array" ref="S45">INDEX('Ortala-KabKota'!S$2:S$415,MATCH($D45,'Ortala-KabKota'!$E$2:$E$415,FALSE))</f>
        <v/>
      </c>
      <c r="T45" s="218">
        <f t="array" ref="T45">INDEX('Ortala-KabKota'!T$2:T$415,MATCH($D45,'Ortala-KabKota'!$E$2:$E$415,FALSE))</f>
        <v>0</v>
      </c>
      <c r="U45" s="218">
        <f t="array" ref="U45">INDEX('Ortala-KabKota'!U$2:U$415,MATCH($D45,'Ortala-KabKota'!$E$2:$E$415,FALSE))</f>
        <v>0</v>
      </c>
      <c r="V45" s="218">
        <f t="array" ref="V45">INDEX('Ortala-KabKota'!V$2:V$415,MATCH($D45,'Ortala-KabKota'!$E$2:$E$415,FALSE))</f>
        <v>0</v>
      </c>
      <c r="W45" s="218">
        <f t="array" ref="W45">INDEX('Ortala-KabKota'!W$2:W$415,MATCH($D45,'Ortala-KabKota'!$E$2:$E$415,FALSE))</f>
        <v>0</v>
      </c>
      <c r="X45" s="218">
        <f t="array" ref="X45">INDEX('Ortala-KabKota'!X$2:X$415,MATCH($D45,'Ortala-KabKota'!$E$2:$E$415,FALSE))</f>
        <v>0</v>
      </c>
      <c r="Y45" s="218">
        <f t="array" ref="Y45">INDEX('Ortala-KabKota'!Y$2:Y$415,MATCH($D45,'Ortala-KabKota'!$E$2:$E$415,FALSE))</f>
        <v>0</v>
      </c>
      <c r="Z45" s="218">
        <f t="array" ref="Z45">INDEX('Ortala-KabKota'!Z$2:Z$415,MATCH($D45,'Ortala-KabKota'!$E$2:$E$415,FALSE))</f>
        <v>0</v>
      </c>
      <c r="AA45" s="218">
        <f t="array" ref="AA45">INDEX('Ortala-KabKota'!AA$2:AA$415,MATCH($D45,'Ortala-KabKota'!$E$2:$E$415,FALSE))</f>
        <v>0</v>
      </c>
      <c r="AB45" s="218">
        <f t="array" ref="AB45">INDEX('Ortala-KabKota'!AB$2:AB$415,MATCH($D45,'Ortala-KabKota'!$E$2:$E$415,FALSE))</f>
        <v>0</v>
      </c>
      <c r="AC45" s="218">
        <f t="array" ref="AC45">INDEX('Ortala-KabKota'!AC$2:AC$415,MATCH($D45,'Ortala-KabKota'!$E$2:$E$415,FALSE))</f>
        <v>0</v>
      </c>
      <c r="AD45" s="218">
        <f t="array" ref="AD45">INDEX('Ortala-KabKota'!AD$2:AD$415,MATCH($D45,'Ortala-KabKota'!$E$2:$E$415,FALSE))</f>
        <v>0</v>
      </c>
      <c r="AE45" s="218">
        <f t="array" ref="AE45">INDEX('Ortala-KabKota'!AE$2:AE$415,MATCH($D45,'Ortala-KabKota'!$E$2:$E$415,FALSE))</f>
        <v>1</v>
      </c>
      <c r="AF45" s="218">
        <f t="array" ref="AF45">INDEX('Ortala-KabKota'!AF$2:AF$415,MATCH($D45,'Ortala-KabKota'!$E$2:$E$415,FALSE))</f>
        <v>1</v>
      </c>
      <c r="AG45" s="218">
        <f t="array" ref="AG45">INDEX('Ortala-KabKota'!AG$2:AG$415,MATCH($D45,'Ortala-KabKota'!$E$2:$E$415,FALSE))</f>
        <v>1</v>
      </c>
      <c r="AH45" s="218">
        <f t="array" ref="AH45">INDEX('Ortala-KabKota'!AH$2:AH$415,MATCH($D45,'Ortala-KabKota'!$E$2:$E$415,FALSE))</f>
        <v>0</v>
      </c>
      <c r="AI45" s="218" t="str">
        <f t="array" ref="AI45">INDEX('Ortala-KabKota'!AI$2:AI$415,MATCH($D45,'Ortala-KabKota'!$E$2:$E$415,FALSE))</f>
        <v>Tidak ada</v>
      </c>
      <c r="AJ45" s="218">
        <f t="array" ref="AJ45">INDEX('Ortala-KabKota'!AJ$2:AJ$415,MATCH($D45,'Ortala-KabKota'!$E$2:$E$415,FALSE))</f>
        <v>1</v>
      </c>
      <c r="AK45" s="218">
        <f t="array" ref="AK45">INDEX('Ortala-KabKota'!AK$2:AK$415,MATCH($D45,'Ortala-KabKota'!$E$2:$E$415,FALSE))</f>
        <v>1</v>
      </c>
      <c r="AL45" s="218">
        <f t="array" ref="AL45">INDEX('Ortala-KabKota'!AL$2:AL$415,MATCH($D45,'Ortala-KabKota'!$E$2:$E$415,FALSE))</f>
        <v>35</v>
      </c>
      <c r="AM45" s="218" t="str">
        <f t="array" ref="AM45">INDEX('Ortala-KabKota'!AM$2:AM$415,MATCH($D45,'Ortala-KabKota'!$E$2:$E$415,FALSE))</f>
        <v>Pencabulan Anak</v>
      </c>
      <c r="AN45" s="218" t="str">
        <f t="array" ref="AN45">INDEX('Ortala-KabKota'!AN$2:AN$415,MATCH($D45,'Ortala-KabKota'!$E$2:$E$415,FALSE))</f>
        <v/>
      </c>
      <c r="AO45" s="218" t="str">
        <f t="array" ref="AO45">INDEX('Ortala-KabKota'!AO$2:AO$415,MATCH($D45,'Ortala-KabKota'!$E$2:$E$415,FALSE))</f>
        <v/>
      </c>
      <c r="AP45" s="218" t="str">
        <f t="array" ref="AP45">INDEX('Ortala-KabKota'!AP$2:AP$415,MATCH($D45,'Ortala-KabKota'!$E$2:$E$415,FALSE))</f>
        <v/>
      </c>
      <c r="AQ45" s="218" t="str">
        <f t="array" ref="AQ45">INDEX('Ortala-KabKota'!AQ$2:AQ$415,MATCH($D45,'Ortala-KabKota'!$E$2:$E$415,FALSE))</f>
        <v/>
      </c>
      <c r="AR45" s="218">
        <f t="array" ref="AR45">INDEX('Ortala-KabKota'!AR$2:AR$415,MATCH($D45,'Ortala-KabKota'!$E$2:$E$415,FALSE))</f>
        <v>1</v>
      </c>
      <c r="AS45" s="218" t="str">
        <f t="array" ref="AS45">INDEX('Ortala-KabKota'!AS$2:AS$415,MATCH($D45,'Ortala-KabKota'!$E$2:$E$415,FALSE))</f>
        <v/>
      </c>
      <c r="AT45" s="218" t="str">
        <f t="array" ref="AT45">INDEX('Ortala-KabKota'!AT$2:AT$415,MATCH($D45,'Ortala-KabKota'!$E$2:$E$415,FALSE))</f>
        <v/>
      </c>
      <c r="AU45" s="218" t="str">
        <f t="array" ref="AU45">INDEX('UPTD PPA KabKota'!D$5:D$513,MATCH($D45,'UPTD PPA KabKota'!$C$5:$C$513,FALSE))</f>
        <v>Irwan, SH/ 081361335675</v>
      </c>
      <c r="AV45" s="218" t="str">
        <f t="array" ref="AV45">INDEX('UPTD PPA KabKota'!E$5:E$513,MATCH($D45,'UPTD PPA KabKota'!$C$5:$C$513,FALSE))</f>
        <v>Jl. Negara No. 300 Perumahan Bumi Sergai Desa Firdaus Kec. Sei Rampah Kode Pos 20995</v>
      </c>
      <c r="AW45" s="218" t="str">
        <f t="array" ref="AW45">INDEX('UPTD PPA KabKota'!F$5:F$513,MATCH($D45,'UPTD PPA KabKota'!$C$5:$C$513,FALSE))</f>
        <v>-</v>
      </c>
      <c r="AX45" s="218" t="str">
        <f t="array" ref="AX45">INDEX('UPTD PPA KabKota'!G$5:G$513,MATCH($D45,'UPTD PPA KabKota'!$C$5:$C$513,FALSE))</f>
        <v>082177658607</v>
      </c>
      <c r="AY45" s="218" t="str">
        <f t="array" ref="AY45">INDEX('UPTD PPA KabKota'!H$5:H$513,MATCH($D45,'UPTD PPA KabKota'!$C$5:$C$513,FALSE))</f>
        <v>UPTD PPA</v>
      </c>
      <c r="AZ45" s="218" t="str">
        <f t="array" ref="AZ45">INDEX('UPTD PPA KabKota'!I$5:I$513,MATCH($D45,'UPTD PPA KabKota'!$C$5:$C$513,FALSE))</f>
        <v>Peraturan Bupati Serdang Bedagai Nomor 49 Tahun 2020 tentang Organisasi dan Tata Kerja Unit Pelaksana Teknis Dinas di Lingkungan Pemerintah Kabupaten Serdang Bedagai</v>
      </c>
      <c r="BA45" s="218">
        <f t="array" ref="BA45">INDEX('UPTD PPA KabKota'!J$5:J$513,MATCH($D45,'UPTD PPA KabKota'!$C$5:$C$513,FALSE))</f>
        <v>2020</v>
      </c>
      <c r="BB45" s="218" t="str">
        <f t="array" ref="BB45">INDEX('UPTD PPA KabKota'!K$5:K$513,MATCH($D45,'UPTD PPA KabKota'!$C$5:$C$513,FALSE))</f>
        <v>A</v>
      </c>
      <c r="BC45" s="218" t="str">
        <f t="array" ref="BC45">INDEX('UPTD PPA KabKota'!L$5:L$513,MATCH($D45,'UPTD PPA KabKota'!$C$5:$C$513,FALSE))</f>
        <v>Irwan, SH/ 081361335675</v>
      </c>
      <c r="BD45" s="316" t="str">
        <f t="array" ref="BD45">INDEX('UPTD PPA KabKota'!M$5:M$513,MATCH($D45,'UPTD PPA KabKota'!$C$5:$C$513,FALSE))</f>
        <v>uptdppakabserdangbedagai@gmail.com</v>
      </c>
      <c r="BE45" s="218" t="str">
        <f t="array" ref="BE45">INDEX('UPTD PPA KabKota'!N$5:N$513,MATCH($D45,'UPTD PPA KabKota'!$C$5:$C$513,FALSE))</f>
        <v>1. Kepala UPTD PPA
2. Kepala Sub Bagian Tata Usaha
3. Kelompok Jabatan Fungsional
4. Pengadministrasian Umum
5. Pengemudi
6. Penjaga keamanan
7. Mediator
8. Penjaga Asrama
9. Konselor (Psikologis/Hukum)
</v>
      </c>
      <c r="BF45" s="218" t="str">
        <f t="array" ref="BF45">INDEX('UPTD PPA KabKota'!O$5:O$513,MATCH($D45,'UPTD PPA KabKota'!$C$5:$C$513,FALSE))</f>
        <v>BERGABUNG DENGAN KANTOR DINAS</v>
      </c>
      <c r="BG45" s="218" t="str">
        <f t="array" ref="BG45">INDEX('UPTD PPA KabKota'!P$5:P$513,MATCH($D45,'UPTD PPA KabKota'!$C$5:$C$513,FALSE))</f>
        <v>TIDAK PUNYA</v>
      </c>
      <c r="BH45" s="218" t="str">
        <f t="array" ref="BH45">INDEX('UPTD PPA KabKota'!Q$5:Q$513,MATCH($D45,'UPTD PPA KabKota'!$C$5:$C$513,FALSE))</f>
        <v/>
      </c>
      <c r="BI45" s="218" t="str">
        <f t="array" ref="BI45">INDEX('UPTD PPA KabKota'!R$5:R$513,MATCH($D45,'UPTD PPA KabKota'!$C$5:$C$513,FALSE))</f>
        <v>Ada</v>
      </c>
      <c r="BJ45" s="218" t="str">
        <f t="array" ref="BJ45">INDEX('UPTD PPA KabKota'!S$5:S$513,MATCH($D45,'UPTD PPA KabKota'!$C$5:$C$513,FALSE))</f>
        <v>Ada</v>
      </c>
      <c r="BK45" s="218" t="str">
        <f t="array" ref="BK45">INDEX('UPTD PPA KabKota'!T$5:T$513,MATCH($D45,'UPTD PPA KabKota'!$C$5:$C$513,FALSE))</f>
        <v>Ada</v>
      </c>
      <c r="BL45" s="218" t="str">
        <f t="array" ref="BL45">INDEX('UPTD PPA KabKota'!U$5:U$513,MATCH($D45,'UPTD PPA KabKota'!$C$5:$C$513,FALSE))</f>
        <v>Tidak Ada</v>
      </c>
      <c r="BM45" s="218" t="str">
        <f t="array" ref="BM45">INDEX('UPTD PPA KabKota'!V$5:V$513,MATCH($D45,'UPTD PPA KabKota'!$C$5:$C$513,FALSE))</f>
        <v>Tidak Ada</v>
      </c>
      <c r="BN45" s="218" t="str">
        <f t="array" ref="BN45">INDEX('UPTD PPA KabKota'!W$5:W$513,MATCH($D45,'UPTD PPA KabKota'!$C$5:$C$513,FALSE))</f>
        <v>Ada</v>
      </c>
      <c r="BO45" s="218" t="str">
        <f t="array" ref="BO45">INDEX('UPTD PPA KabKota'!X$5:X$513,MATCH($D45,'UPTD PPA KabKota'!$C$5:$C$513,FALSE))</f>
        <v>Ada</v>
      </c>
      <c r="BP45" s="218" t="str">
        <f t="array" ref="BP45">INDEX('UPTD PPA KabKota'!Y$5:Y$513,MATCH($D45,'UPTD PPA KabKota'!$C$5:$C$513,FALSE))</f>
        <v>Ada</v>
      </c>
      <c r="BQ45" s="218" t="str">
        <f t="array" ref="BQ45">INDEX('UPTD PPA KabKota'!Z$5:Z$513,MATCH($D45,'UPTD PPA KabKota'!$C$5:$C$513,FALSE))</f>
        <v>Ada</v>
      </c>
      <c r="BR45" s="218" t="str">
        <f t="array" ref="BR45">INDEX('UPTD PPA KabKota'!AA$5:AA$513,MATCH($D45,'UPTD PPA KabKota'!$C$5:$C$513,FALSE))</f>
        <v>Ada</v>
      </c>
      <c r="BS45" s="218" t="str">
        <f t="array" ref="BS45">INDEX('UPTD PPA KabKota'!AB$5:AB$513,MATCH($D45,'UPTD PPA KabKota'!$C$5:$C$513,FALSE))</f>
        <v>Ada</v>
      </c>
      <c r="BT45" s="218" t="str">
        <f t="array" ref="BT45">INDEX('UPTD PPA KabKota'!AC$5:AC$513,MATCH($D45,'UPTD PPA KabKota'!$C$5:$C$513,FALSE))</f>
        <v>Sudah</v>
      </c>
      <c r="BU45" s="218" t="str">
        <f t="array" ref="BU45">INDEX('UPTD PPA KabKota'!AD$5:AD$513,MATCH($D45,'UPTD PPA KabKota'!$C$5:$C$513,FALSE))</f>
        <v>Sudah</v>
      </c>
      <c r="BV45" s="218" t="str">
        <f t="array" ref="BV45">INDEX('UPTD PPA KabKota'!AE$5:AE$513,MATCH($D45,'UPTD PPA KabKota'!$C$5:$C$513,FALSE))</f>
        <v>Sudah</v>
      </c>
      <c r="BW45" s="218" t="str">
        <f t="array" ref="BW45">INDEX('UPTD PPA KabKota'!AF$5:AF$513,MATCH($D45,'UPTD PPA KabKota'!$C$5:$C$513,FALSE))</f>
        <v>Sudah</v>
      </c>
      <c r="BX45" s="218" t="str">
        <f t="array" ref="BX45">INDEX('UPTD PPA KabKota'!AG$5:AG$513,MATCH($D45,'UPTD PPA KabKota'!$C$5:$C$513,FALSE))</f>
        <v>Sudah</v>
      </c>
      <c r="BY45" s="218" t="str">
        <f t="array" ref="BY45">INDEX('UPTD PPA KabKota'!AH$5:AH$513,MATCH($D45,'UPTD PPA KabKota'!$C$5:$C$513,FALSE))</f>
        <v>Sudah</v>
      </c>
      <c r="BZ45" s="218" t="str">
        <f t="array" ref="BZ45">INDEX('UPTD PPA KabKota'!AI$5:AI$513,MATCH($D45,'UPTD PPA KabKota'!$C$5:$C$513,FALSE))</f>
        <v>Belum</v>
      </c>
      <c r="CA45" s="218" t="str">
        <f t="array" ref="CA45">INDEX('UPTD PPA KabKota'!AJ$5:AJ$513,MATCH($D45,'UPTD PPA KabKota'!$C$5:$C$513,FALSE))</f>
        <v>Sudah</v>
      </c>
      <c r="CB45" s="218" t="str">
        <f t="array" ref="CB45">INDEX('UPTD PPA KabKota'!AK$5:AK$513,MATCH($D45,'UPTD PPA KabKota'!$C$5:$C$513,FALSE))</f>
        <v>Sudah</v>
      </c>
      <c r="CC45" s="218" t="str">
        <f t="array" ref="CC45">INDEX('UPTD PPA KabKota'!AL$5:AL$513,MATCH($D45,'UPTD PPA KabKota'!$C$5:$C$513,FALSE))</f>
        <v>Sudah</v>
      </c>
      <c r="CD45" s="218" t="str">
        <f t="array" ref="CD45">INDEX('UPTD PPA KabKota'!AM$5:AM$513,MATCH($D45,'UPTD PPA KabKota'!$C$5:$C$513,FALSE))</f>
        <v>Sudah</v>
      </c>
      <c r="CE45" s="218" t="str">
        <f t="array" ref="CE45">INDEX('UPTD PPA KabKota'!AN$5:AN$513,MATCH($D45,'UPTD PPA KabKota'!$C$5:$C$513,FALSE))</f>
        <v>pengaduan dari masyarakat, penjangkuan korban, pengelolaan Kasus, Jika korban memerlukan pengamanan maka akan diberikan penampungan sementara di rumah aman</v>
      </c>
      <c r="CF45" s="218" t="str">
        <f t="array" ref="CF45">INDEX('UPTD PPA KabKota'!AO$5:AO$513,MATCH($D45,'UPTD PPA KabKota'!$C$5:$C$513,FALSE))</f>
        <v>33 (2024)</v>
      </c>
      <c r="CG45" s="218" t="str">
        <f t="array" ref="CG45">INDEX('UPTD PPA KabKota'!AP$5:AP$513,MATCH($D45,'UPTD PPA KabKota'!$C$5:$C$513,FALSE))</f>
        <v>Kekerasan Terhadap Anak</v>
      </c>
      <c r="CH45" s="218" t="str">
        <f t="array" ref="CH45">INDEX('UPTD PPA KabKota'!AQ$5:AQ$513,MATCH($D45,'UPTD PPA KabKota'!$C$5:$C$513,FALSE))</f>
        <v/>
      </c>
      <c r="CI45" s="218" t="str">
        <f t="array" ref="CI45">INDEX('UPTD PPA KabKota'!AR$5:AR$513,MATCH($D45,'UPTD PPA KabKota'!$C$5:$C$513,FALSE))</f>
        <v/>
      </c>
      <c r="CJ45" s="218" t="str">
        <f t="array" ref="CJ45">INDEX('UPTD PPA KabKota'!AS$5:AS$513,MATCH($D45,'UPTD PPA KabKota'!$C$5:$C$513,FALSE))</f>
        <v/>
      </c>
      <c r="CK45" s="218" t="str">
        <f t="array" ref="CK45">INDEX('UPTD PPA KabKota'!AT$5:AT$513,MATCH($D45,'UPTD PPA KabKota'!$C$5:$C$513,FALSE))</f>
        <v/>
      </c>
      <c r="CL45" s="218" t="str">
        <f t="array" ref="CL45">INDEX('UPTD PPA KabKota'!AU$5:AU$513,MATCH($D45,'UPTD PPA KabKota'!$C$5:$C$513,FALSE))</f>
        <v>v</v>
      </c>
      <c r="CM45" s="218" t="str">
        <f t="array" ref="CM45">INDEX('UPTD PPA KabKota'!AV$5:AV$513,MATCH($D45,'UPTD PPA KabKota'!$C$5:$C$513,FALSE))</f>
        <v/>
      </c>
      <c r="CN45" s="218" t="str">
        <f t="array" ref="CN45">INDEX('UPTD PPA KabKota'!AW$5:AW$513,MATCH($D45,'UPTD PPA KabKota'!$C$5:$C$513,FALSE))</f>
        <v/>
      </c>
      <c r="CO45" s="218" t="str">
        <f t="array" ref="CO45">INDEX('UPTD PPA KabKota'!AX$5:AX$513,MATCH($D45,'UPTD PPA KabKota'!$C$5:$C$513,FALSE))</f>
        <v/>
      </c>
      <c r="CP45" s="218" t="str">
        <f t="array" ref="CP45">INDEX('UPTD PPA KabKota'!AY$5:AY$513,MATCH($D45,'UPTD PPA KabKota'!$C$5:$C$513,FALSE))</f>
        <v/>
      </c>
      <c r="CQ45" s="209" t="str">
        <f>IFERROR(__xludf.DUMMYFUNCTION("IF(ISBLANK($K45),"""",IF(REGEXMATCH($K45,""Peraturan""),""Ada"",IF(REGEXMATCH($K45,""Rekomendasi""),""Tidak Ada"", $K45)))
"),"Ada")</f>
        <v>Ada</v>
      </c>
      <c r="CR45" s="209" t="str">
        <f t="array" ref="CR45">index('UPTD PPA KabKota'!$BI$5:$BI$513,match($D45,'UPTD PPA KabKota'!$C$5:$C$513,false))</f>
        <v>Ada</v>
      </c>
      <c r="CS45" s="314" t="str">
        <f t="shared" si="6"/>
        <v>Ada</v>
      </c>
    </row>
    <row r="46">
      <c r="A46" s="310">
        <v>44.0</v>
      </c>
      <c r="B46" s="310">
        <v>19.0</v>
      </c>
      <c r="C46" s="311" t="s">
        <v>4723</v>
      </c>
      <c r="D46" s="312" t="s">
        <v>844</v>
      </c>
      <c r="E46" s="315">
        <v>45748.0</v>
      </c>
      <c r="F46" s="218" t="str">
        <f t="array" ref="F46">INDEX('Ortala-KabKota'!F$2:F$415,MATCH($D46,'Ortala-KabKota'!$E$2:$E$415,FALSE))</f>
        <v/>
      </c>
      <c r="G46" s="218" t="str">
        <f t="array" ref="G46">INDEX('Ortala-KabKota'!G$2:G$415,MATCH($D46,'Ortala-KabKota'!$E$2:$E$415,FALSE))</f>
        <v/>
      </c>
      <c r="H46" s="218" t="str">
        <f t="array" ref="H46">INDEX('Ortala-KabKota'!H$2:H$415,MATCH($D46,'Ortala-KabKota'!$E$2:$E$415,FALSE))</f>
        <v/>
      </c>
      <c r="I46" s="218" t="str">
        <f t="array" ref="I46">INDEX('Ortala-KabKota'!I$2:I$415,MATCH($D46,'Ortala-KabKota'!$E$2:$E$415,FALSE))</f>
        <v/>
      </c>
      <c r="J46" s="218" t="str">
        <f t="array" ref="J46">INDEX('Ortala-KabKota'!J$2:J$415,MATCH($D46,'Ortala-KabKota'!$E$2:$E$415,FALSE))</f>
        <v/>
      </c>
      <c r="K46" s="218" t="str">
        <f t="array" ref="K46">INDEX('Ortala-KabKota'!K$2:K$415,MATCH($D46,'Ortala-KabKota'!$E$2:$E$415,FALSE))</f>
        <v>Peraturan Bupati Batu Bara Nomor 48  Tahun 2023</v>
      </c>
      <c r="L46" s="218">
        <f t="array" ref="L46">INDEX('Ortala-KabKota'!L$2:L$415,MATCH($D46,'Ortala-KabKota'!$E$2:$E$415,FALSE))</f>
        <v>2023</v>
      </c>
      <c r="M46" s="218" t="str">
        <f t="array" ref="M46">INDEX('Ortala-KabKota'!M$2:M$415,MATCH($D46,'Ortala-KabKota'!$E$2:$E$415,FALSE))</f>
        <v>A</v>
      </c>
      <c r="N46" s="218" t="str">
        <f t="array" ref="N46">INDEX('Ortala-KabKota'!N$2:N$415,MATCH($D46,'Ortala-KabKota'!$E$2:$E$415,FALSE))</f>
        <v/>
      </c>
      <c r="O46" s="218" t="str">
        <f t="array" ref="O46">INDEX('Ortala-KabKota'!O$2:O$415,MATCH($D46,'Ortala-KabKota'!$E$2:$E$415,FALSE))</f>
        <v/>
      </c>
      <c r="P46" s="218" t="str">
        <f t="array" ref="P46">INDEX('Ortala-KabKota'!P$2:P$415,MATCH($D46,'Ortala-KabKota'!$E$2:$E$415,FALSE))</f>
        <v/>
      </c>
      <c r="Q46" s="218" t="str">
        <f t="array" ref="Q46">INDEX('Ortala-KabKota'!Q$2:Q$415,MATCH($D46,'Ortala-KabKota'!$E$2:$E$415,FALSE))</f>
        <v/>
      </c>
      <c r="R46" s="218" t="str">
        <f t="array" ref="R46">INDEX('Ortala-KabKota'!R$2:R$415,MATCH($D46,'Ortala-KabKota'!$E$2:$E$415,FALSE))</f>
        <v/>
      </c>
      <c r="S46" s="218" t="str">
        <f t="array" ref="S46">INDEX('Ortala-KabKota'!S$2:S$415,MATCH($D46,'Ortala-KabKota'!$E$2:$E$415,FALSE))</f>
        <v/>
      </c>
      <c r="T46" s="218" t="str">
        <f t="array" ref="T46">INDEX('Ortala-KabKota'!T$2:T$415,MATCH($D46,'Ortala-KabKota'!$E$2:$E$415,FALSE))</f>
        <v/>
      </c>
      <c r="U46" s="218" t="str">
        <f t="array" ref="U46">INDEX('Ortala-KabKota'!U$2:U$415,MATCH($D46,'Ortala-KabKota'!$E$2:$E$415,FALSE))</f>
        <v/>
      </c>
      <c r="V46" s="218" t="str">
        <f t="array" ref="V46">INDEX('Ortala-KabKota'!V$2:V$415,MATCH($D46,'Ortala-KabKota'!$E$2:$E$415,FALSE))</f>
        <v/>
      </c>
      <c r="W46" s="218" t="str">
        <f t="array" ref="W46">INDEX('Ortala-KabKota'!W$2:W$415,MATCH($D46,'Ortala-KabKota'!$E$2:$E$415,FALSE))</f>
        <v/>
      </c>
      <c r="X46" s="218" t="str">
        <f t="array" ref="X46">INDEX('Ortala-KabKota'!X$2:X$415,MATCH($D46,'Ortala-KabKota'!$E$2:$E$415,FALSE))</f>
        <v/>
      </c>
      <c r="Y46" s="218" t="str">
        <f t="array" ref="Y46">INDEX('Ortala-KabKota'!Y$2:Y$415,MATCH($D46,'Ortala-KabKota'!$E$2:$E$415,FALSE))</f>
        <v/>
      </c>
      <c r="Z46" s="218" t="str">
        <f t="array" ref="Z46">INDEX('Ortala-KabKota'!Z$2:Z$415,MATCH($D46,'Ortala-KabKota'!$E$2:$E$415,FALSE))</f>
        <v/>
      </c>
      <c r="AA46" s="218" t="str">
        <f t="array" ref="AA46">INDEX('Ortala-KabKota'!AA$2:AA$415,MATCH($D46,'Ortala-KabKota'!$E$2:$E$415,FALSE))</f>
        <v/>
      </c>
      <c r="AB46" s="218" t="str">
        <f t="array" ref="AB46">INDEX('Ortala-KabKota'!AB$2:AB$415,MATCH($D46,'Ortala-KabKota'!$E$2:$E$415,FALSE))</f>
        <v/>
      </c>
      <c r="AC46" s="218" t="str">
        <f t="array" ref="AC46">INDEX('Ortala-KabKota'!AC$2:AC$415,MATCH($D46,'Ortala-KabKota'!$E$2:$E$415,FALSE))</f>
        <v/>
      </c>
      <c r="AD46" s="218" t="str">
        <f t="array" ref="AD46">INDEX('Ortala-KabKota'!AD$2:AD$415,MATCH($D46,'Ortala-KabKota'!$E$2:$E$415,FALSE))</f>
        <v/>
      </c>
      <c r="AE46" s="218" t="str">
        <f t="array" ref="AE46">INDEX('Ortala-KabKota'!AE$2:AE$415,MATCH($D46,'Ortala-KabKota'!$E$2:$E$415,FALSE))</f>
        <v/>
      </c>
      <c r="AF46" s="218" t="str">
        <f t="array" ref="AF46">INDEX('Ortala-KabKota'!AF$2:AF$415,MATCH($D46,'Ortala-KabKota'!$E$2:$E$415,FALSE))</f>
        <v/>
      </c>
      <c r="AG46" s="218" t="str">
        <f t="array" ref="AG46">INDEX('Ortala-KabKota'!AG$2:AG$415,MATCH($D46,'Ortala-KabKota'!$E$2:$E$415,FALSE))</f>
        <v/>
      </c>
      <c r="AH46" s="218" t="str">
        <f t="array" ref="AH46">INDEX('Ortala-KabKota'!AH$2:AH$415,MATCH($D46,'Ortala-KabKota'!$E$2:$E$415,FALSE))</f>
        <v/>
      </c>
      <c r="AI46" s="218" t="str">
        <f t="array" ref="AI46">INDEX('Ortala-KabKota'!AI$2:AI$415,MATCH($D46,'Ortala-KabKota'!$E$2:$E$415,FALSE))</f>
        <v/>
      </c>
      <c r="AJ46" s="218" t="str">
        <f t="array" ref="AJ46">INDEX('Ortala-KabKota'!AJ$2:AJ$415,MATCH($D46,'Ortala-KabKota'!$E$2:$E$415,FALSE))</f>
        <v/>
      </c>
      <c r="AK46" s="218" t="str">
        <f t="array" ref="AK46">INDEX('Ortala-KabKota'!AK$2:AK$415,MATCH($D46,'Ortala-KabKota'!$E$2:$E$415,FALSE))</f>
        <v/>
      </c>
      <c r="AL46" s="218" t="str">
        <f t="array" ref="AL46">INDEX('Ortala-KabKota'!AL$2:AL$415,MATCH($D46,'Ortala-KabKota'!$E$2:$E$415,FALSE))</f>
        <v/>
      </c>
      <c r="AM46" s="218" t="str">
        <f t="array" ref="AM46">INDEX('Ortala-KabKota'!AM$2:AM$415,MATCH($D46,'Ortala-KabKota'!$E$2:$E$415,FALSE))</f>
        <v/>
      </c>
      <c r="AN46" s="218" t="str">
        <f t="array" ref="AN46">INDEX('Ortala-KabKota'!AN$2:AN$415,MATCH($D46,'Ortala-KabKota'!$E$2:$E$415,FALSE))</f>
        <v/>
      </c>
      <c r="AO46" s="218" t="str">
        <f t="array" ref="AO46">INDEX('Ortala-KabKota'!AO$2:AO$415,MATCH($D46,'Ortala-KabKota'!$E$2:$E$415,FALSE))</f>
        <v/>
      </c>
      <c r="AP46" s="218" t="str">
        <f t="array" ref="AP46">INDEX('Ortala-KabKota'!AP$2:AP$415,MATCH($D46,'Ortala-KabKota'!$E$2:$E$415,FALSE))</f>
        <v/>
      </c>
      <c r="AQ46" s="218" t="str">
        <f t="array" ref="AQ46">INDEX('Ortala-KabKota'!AQ$2:AQ$415,MATCH($D46,'Ortala-KabKota'!$E$2:$E$415,FALSE))</f>
        <v/>
      </c>
      <c r="AR46" s="218" t="str">
        <f t="array" ref="AR46">INDEX('Ortala-KabKota'!AR$2:AR$415,MATCH($D46,'Ortala-KabKota'!$E$2:$E$415,FALSE))</f>
        <v/>
      </c>
      <c r="AS46" s="218" t="str">
        <f t="array" ref="AS46">INDEX('Ortala-KabKota'!AS$2:AS$415,MATCH($D46,'Ortala-KabKota'!$E$2:$E$415,FALSE))</f>
        <v/>
      </c>
      <c r="AT46" s="218" t="str">
        <f t="array" ref="AT46">INDEX('Ortala-KabKota'!AT$2:AT$415,MATCH($D46,'Ortala-KabKota'!$E$2:$E$415,FALSE))</f>
        <v/>
      </c>
      <c r="AU46" s="218" t="str">
        <f t="array" ref="AU46">INDEX('UPTD PPA KabKota'!D$5:D$513,MATCH($D46,'UPTD PPA KabKota'!$C$5:$C$513,FALSE))</f>
        <v>Yatmini, A.Md., Keb</v>
      </c>
      <c r="AV46" s="218" t="str">
        <f t="array" ref="AV46">INDEX('UPTD PPA KabKota'!E$5:E$513,MATCH($D46,'UPTD PPA KabKota'!$C$5:$C$513,FALSE))</f>
        <v>Jln. Besar Perupuk, Lima Puluh Pesisir, Batu Bara, Sumatera Utara, 21255</v>
      </c>
      <c r="AW46" s="218" t="str">
        <f t="array" ref="AW46">INDEX('UPTD PPA KabKota'!F$5:F$513,MATCH($D46,'UPTD PPA KabKota'!$C$5:$C$513,FALSE))</f>
        <v/>
      </c>
      <c r="AX46" s="218" t="str">
        <f t="array" ref="AX46">INDEX('UPTD PPA KabKota'!G$5:G$513,MATCH($D46,'UPTD PPA KabKota'!$C$5:$C$513,FALSE))</f>
        <v>081263537775</v>
      </c>
      <c r="AY46" s="218" t="str">
        <f t="array" ref="AY46">INDEX('UPTD PPA KabKota'!H$5:H$513,MATCH($D46,'UPTD PPA KabKota'!$C$5:$C$513,FALSE))</f>
        <v>UPTD PPA</v>
      </c>
      <c r="AZ46" s="218" t="str">
        <f t="array" ref="AZ46">INDEX('UPTD PPA KabKota'!I$5:I$513,MATCH($D46,'UPTD PPA KabKota'!$C$5:$C$513,FALSE))</f>
        <v>Peraturan Bupati Kabupaten Batu Bara Nomor 48 Tahun 2023</v>
      </c>
      <c r="BA46" s="218">
        <f t="array" ref="BA46">INDEX('UPTD PPA KabKota'!J$5:J$513,MATCH($D46,'UPTD PPA KabKota'!$C$5:$C$513,FALSE))</f>
        <v>2023</v>
      </c>
      <c r="BB46" s="218" t="str">
        <f t="array" ref="BB46">INDEX('UPTD PPA KabKota'!K$5:K$513,MATCH($D46,'UPTD PPA KabKota'!$C$5:$C$513,FALSE))</f>
        <v>A</v>
      </c>
      <c r="BC46" s="218" t="str">
        <f t="array" ref="BC46">INDEX('UPTD PPA KabKota'!L$5:L$513,MATCH($D46,'UPTD PPA KabKota'!$C$5:$C$513,FALSE))</f>
        <v>081263537775</v>
      </c>
      <c r="BD46" s="316" t="str">
        <f t="array" ref="BD46">INDEX('UPTD PPA KabKota'!M$5:M$513,MATCH($D46,'UPTD PPA KabKota'!$C$5:$C$513,FALSE))</f>
        <v>uptdppabatubara@gmail.com</v>
      </c>
      <c r="BE46" s="218" t="str">
        <f t="array" ref="BE46">INDEX('UPTD PPA KabKota'!N$5:N$513,MATCH($D46,'UPTD PPA KabKota'!$C$5:$C$513,FALSE))</f>
        <v>1. Kepala UPTD
2. Kasubag TU
3. Kelompok Jabatan Fungsional</v>
      </c>
      <c r="BF46" s="218" t="str">
        <f t="array" ref="BF46">INDEX('UPTD PPA KabKota'!O$5:O$513,MATCH($D46,'UPTD PPA KabKota'!$C$5:$C$513,FALSE))</f>
        <v>BERGABUNG DENGAN KANTOR DINAS</v>
      </c>
      <c r="BG46" s="218" t="str">
        <f t="array" ref="BG46">INDEX('UPTD PPA KabKota'!P$5:P$513,MATCH($D46,'UPTD PPA KabKota'!$C$5:$C$513,FALSE))</f>
        <v>TIDAK PUNYA</v>
      </c>
      <c r="BH46" s="218" t="str">
        <f t="array" ref="BH46">INDEX('UPTD PPA KabKota'!Q$5:Q$513,MATCH($D46,'UPTD PPA KabKota'!$C$5:$C$513,FALSE))</f>
        <v/>
      </c>
      <c r="BI46" s="218" t="str">
        <f t="array" ref="BI46">INDEX('UPTD PPA KabKota'!R$5:R$513,MATCH($D46,'UPTD PPA KabKota'!$C$5:$C$513,FALSE))</f>
        <v>Ada</v>
      </c>
      <c r="BJ46" s="218" t="str">
        <f t="array" ref="BJ46">INDEX('UPTD PPA KabKota'!S$5:S$513,MATCH($D46,'UPTD PPA KabKota'!$C$5:$C$513,FALSE))</f>
        <v>Tidak Ada</v>
      </c>
      <c r="BK46" s="218" t="str">
        <f t="array" ref="BK46">INDEX('UPTD PPA KabKota'!T$5:T$513,MATCH($D46,'UPTD PPA KabKota'!$C$5:$C$513,FALSE))</f>
        <v>Tidak Ada</v>
      </c>
      <c r="BL46" s="218" t="str">
        <f t="array" ref="BL46">INDEX('UPTD PPA KabKota'!U$5:U$513,MATCH($D46,'UPTD PPA KabKota'!$C$5:$C$513,FALSE))</f>
        <v>Tidak Ada</v>
      </c>
      <c r="BM46" s="218" t="str">
        <f t="array" ref="BM46">INDEX('UPTD PPA KabKota'!V$5:V$513,MATCH($D46,'UPTD PPA KabKota'!$C$5:$C$513,FALSE))</f>
        <v>Ada</v>
      </c>
      <c r="BN46" s="218" t="str">
        <f t="array" ref="BN46">INDEX('UPTD PPA KabKota'!W$5:W$513,MATCH($D46,'UPTD PPA KabKota'!$C$5:$C$513,FALSE))</f>
        <v>Tidak Ada</v>
      </c>
      <c r="BO46" s="218" t="str">
        <f t="array" ref="BO46">INDEX('UPTD PPA KabKota'!X$5:X$513,MATCH($D46,'UPTD PPA KabKota'!$C$5:$C$513,FALSE))</f>
        <v>Tidak Ada</v>
      </c>
      <c r="BP46" s="218" t="str">
        <f t="array" ref="BP46">INDEX('UPTD PPA KabKota'!Y$5:Y$513,MATCH($D46,'UPTD PPA KabKota'!$C$5:$C$513,FALSE))</f>
        <v>Tidak Ada</v>
      </c>
      <c r="BQ46" s="218" t="str">
        <f t="array" ref="BQ46">INDEX('UPTD PPA KabKota'!Z$5:Z$513,MATCH($D46,'UPTD PPA KabKota'!$C$5:$C$513,FALSE))</f>
        <v>Ada</v>
      </c>
      <c r="BR46" s="218" t="str">
        <f t="array" ref="BR46">INDEX('UPTD PPA KabKota'!AA$5:AA$513,MATCH($D46,'UPTD PPA KabKota'!$C$5:$C$513,FALSE))</f>
        <v>Tidak Ada</v>
      </c>
      <c r="BS46" s="218" t="str">
        <f t="array" ref="BS46">INDEX('UPTD PPA KabKota'!AB$5:AB$513,MATCH($D46,'UPTD PPA KabKota'!$C$5:$C$513,FALSE))</f>
        <v>Tidak Ada</v>
      </c>
      <c r="BT46" s="218" t="str">
        <f t="array" ref="BT46">INDEX('UPTD PPA KabKota'!AC$5:AC$513,MATCH($D46,'UPTD PPA KabKota'!$C$5:$C$513,FALSE))</f>
        <v>Sudah</v>
      </c>
      <c r="BU46" s="218" t="str">
        <f t="array" ref="BU46">INDEX('UPTD PPA KabKota'!AD$5:AD$513,MATCH($D46,'UPTD PPA KabKota'!$C$5:$C$513,FALSE))</f>
        <v>Sudah</v>
      </c>
      <c r="BV46" s="218" t="str">
        <f t="array" ref="BV46">INDEX('UPTD PPA KabKota'!AE$5:AE$513,MATCH($D46,'UPTD PPA KabKota'!$C$5:$C$513,FALSE))</f>
        <v>Belum</v>
      </c>
      <c r="BW46" s="218" t="str">
        <f t="array" ref="BW46">INDEX('UPTD PPA KabKota'!AF$5:AF$513,MATCH($D46,'UPTD PPA KabKota'!$C$5:$C$513,FALSE))</f>
        <v>Sudah</v>
      </c>
      <c r="BX46" s="218" t="str">
        <f t="array" ref="BX46">INDEX('UPTD PPA KabKota'!AG$5:AG$513,MATCH($D46,'UPTD PPA KabKota'!$C$5:$C$513,FALSE))</f>
        <v>Belum</v>
      </c>
      <c r="BY46" s="218" t="str">
        <f t="array" ref="BY46">INDEX('UPTD PPA KabKota'!AH$5:AH$513,MATCH($D46,'UPTD PPA KabKota'!$C$5:$C$513,FALSE))</f>
        <v>Belum</v>
      </c>
      <c r="BZ46" s="218" t="str">
        <f t="array" ref="BZ46">INDEX('UPTD PPA KabKota'!AI$5:AI$513,MATCH($D46,'UPTD PPA KabKota'!$C$5:$C$513,FALSE))</f>
        <v>Belum</v>
      </c>
      <c r="CA46" s="218" t="str">
        <f t="array" ref="CA46">INDEX('UPTD PPA KabKota'!AJ$5:AJ$513,MATCH($D46,'UPTD PPA KabKota'!$C$5:$C$513,FALSE))</f>
        <v>Belum</v>
      </c>
      <c r="CB46" s="218" t="str">
        <f t="array" ref="CB46">INDEX('UPTD PPA KabKota'!AK$5:AK$513,MATCH($D46,'UPTD PPA KabKota'!$C$5:$C$513,FALSE))</f>
        <v>Sudah</v>
      </c>
      <c r="CC46" s="218" t="str">
        <f t="array" ref="CC46">INDEX('UPTD PPA KabKota'!AL$5:AL$513,MATCH($D46,'UPTD PPA KabKota'!$C$5:$C$513,FALSE))</f>
        <v>Belum</v>
      </c>
      <c r="CD46" s="218" t="str">
        <f t="array" ref="CD46">INDEX('UPTD PPA KabKota'!AM$5:AM$513,MATCH($D46,'UPTD PPA KabKota'!$C$5:$C$513,FALSE))</f>
        <v>Belum</v>
      </c>
      <c r="CE46" s="218" t="str">
        <f t="array" ref="CE46">INDEX('UPTD PPA KabKota'!AN$5:AN$513,MATCH($D46,'UPTD PPA KabKota'!$C$5:$C$513,FALSE))</f>
        <v>Pengaduan dari masyarakat, penjangkuan korban, pengelolaan Kasus</v>
      </c>
      <c r="CF46" s="218" t="str">
        <f t="array" ref="CF46">INDEX('UPTD PPA KabKota'!AO$5:AO$513,MATCH($D46,'UPTD PPA KabKota'!$C$5:$C$513,FALSE))</f>
        <v>70 (2024)</v>
      </c>
      <c r="CG46" s="218" t="str">
        <f t="array" ref="CG46">INDEX('UPTD PPA KabKota'!AP$5:AP$513,MATCH($D46,'UPTD PPA KabKota'!$C$5:$C$513,FALSE))</f>
        <v>Kekerasan Terhadap Anak</v>
      </c>
      <c r="CH46" s="218" t="str">
        <f t="array" ref="CH46">INDEX('UPTD PPA KabKota'!AQ$5:AQ$513,MATCH($D46,'UPTD PPA KabKota'!$C$5:$C$513,FALSE))</f>
        <v/>
      </c>
      <c r="CI46" s="218" t="str">
        <f t="array" ref="CI46">INDEX('UPTD PPA KabKota'!AR$5:AR$513,MATCH($D46,'UPTD PPA KabKota'!$C$5:$C$513,FALSE))</f>
        <v/>
      </c>
      <c r="CJ46" s="218" t="str">
        <f t="array" ref="CJ46">INDEX('UPTD PPA KabKota'!AS$5:AS$513,MATCH($D46,'UPTD PPA KabKota'!$C$5:$C$513,FALSE))</f>
        <v/>
      </c>
      <c r="CK46" s="218" t="str">
        <f t="array" ref="CK46">INDEX('UPTD PPA KabKota'!AT$5:AT$513,MATCH($D46,'UPTD PPA KabKota'!$C$5:$C$513,FALSE))</f>
        <v/>
      </c>
      <c r="CL46" s="218" t="str">
        <f t="array" ref="CL46">INDEX('UPTD PPA KabKota'!AU$5:AU$513,MATCH($D46,'UPTD PPA KabKota'!$C$5:$C$513,FALSE))</f>
        <v/>
      </c>
      <c r="CM46" s="218" t="str">
        <f t="array" ref="CM46">INDEX('UPTD PPA KabKota'!AV$5:AV$513,MATCH($D46,'UPTD PPA KabKota'!$C$5:$C$513,FALSE))</f>
        <v/>
      </c>
      <c r="CN46" s="218" t="str">
        <f t="array" ref="CN46">INDEX('UPTD PPA KabKota'!AW$5:AW$513,MATCH($D46,'UPTD PPA KabKota'!$C$5:$C$513,FALSE))</f>
        <v/>
      </c>
      <c r="CO46" s="218" t="str">
        <f t="array" ref="CO46">INDEX('UPTD PPA KabKota'!AX$5:AX$513,MATCH($D46,'UPTD PPA KabKota'!$C$5:$C$513,FALSE))</f>
        <v>v</v>
      </c>
      <c r="CP46" s="218" t="str">
        <f t="array" ref="CP46">INDEX('UPTD PPA KabKota'!AY$5:AY$513,MATCH($D46,'UPTD PPA KabKota'!$C$5:$C$513,FALSE))</f>
        <v/>
      </c>
      <c r="CQ46" s="209" t="str">
        <f>IFERROR(__xludf.DUMMYFUNCTION("IF(ISBLANK($K46),"""",IF(REGEXMATCH($K46,""Peraturan""),""Ada"",IF(REGEXMATCH($K46,""Rekomendasi""),""Tidak Ada"", $K46)))
"),"Ada")</f>
        <v>Ada</v>
      </c>
      <c r="CR46" s="209" t="str">
        <f t="array" ref="CR46">index('UPTD PPA KabKota'!$BI$5:$BI$513,match($D46,'UPTD PPA KabKota'!$C$5:$C$513,false))</f>
        <v>Ada</v>
      </c>
      <c r="CS46" s="314" t="str">
        <f t="shared" si="6"/>
        <v>Ada</v>
      </c>
    </row>
    <row r="47">
      <c r="A47" s="310">
        <v>45.0</v>
      </c>
      <c r="B47" s="310">
        <v>20.0</v>
      </c>
      <c r="C47" s="311" t="s">
        <v>4723</v>
      </c>
      <c r="D47" s="312" t="s">
        <v>866</v>
      </c>
      <c r="E47" s="315">
        <v>45748.0</v>
      </c>
      <c r="F47" s="218" t="str">
        <f t="array" ref="F47">INDEX('Ortala-KabKota'!F$2:F$415,MATCH($D47,'Ortala-KabKota'!$E$2:$E$415,FALSE))</f>
        <v>AHMAD ADHA SIREGAR, S. Kep., Ners / WA: 0812-6370-3385</v>
      </c>
      <c r="G47" s="218" t="str">
        <f t="array" ref="G47">INDEX('Ortala-KabKota'!G$2:G$415,MATCH($D47,'Ortala-KabKota'!$E$2:$E$415,FALSE))</f>
        <v>Jl. Lintas Gunungtua - Langgapayung, Km. 05, Paranginan, Kec. Padang Bolak, Kabupaten Padang Lawas Utara</v>
      </c>
      <c r="H47" s="218" t="str">
        <f t="array" ref="H47">INDEX('Ortala-KabKota'!H$2:H$415,MATCH($D47,'Ortala-KabKota'!$E$2:$E$415,FALSE))</f>
        <v>0822-8520-8511</v>
      </c>
      <c r="I47" s="218" t="str">
        <f t="array" ref="I47">INDEX('Ortala-KabKota'!I$2:I$415,MATCH($D47,'Ortala-KabKota'!$E$2:$E$415,FALSE))</f>
        <v>0822-8520-8511</v>
      </c>
      <c r="J47" s="218" t="str">
        <f t="array" ref="J47">INDEX('Ortala-KabKota'!J$2:J$415,MATCH($D47,'Ortala-KabKota'!$E$2:$E$415,FALSE))</f>
        <v>UPTD PPA</v>
      </c>
      <c r="K47" s="218" t="str">
        <f t="array" ref="K47">INDEX('Ortala-KabKota'!K$2:K$415,MATCH($D47,'Ortala-KabKota'!$E$2:$E$415,FALSE))</f>
        <v>Peraturan Bupati Padang Lawas Utara Nomor 22 Tahun 2023 tentang Pembentukan Unit Pelaksana Teknis Daerah Perlindungan Perempuan dan Anak Pada Dinas Pemberdayaan Perempuan dan Perlindungan Anak Serta Pengendalian Penduduk dan Keluarga Berencana Kabupaten Padang Lawas Utara</v>
      </c>
      <c r="L47" s="218">
        <f t="array" ref="L47">INDEX('Ortala-KabKota'!L$2:L$415,MATCH($D47,'Ortala-KabKota'!$E$2:$E$415,FALSE))</f>
        <v>2023</v>
      </c>
      <c r="M47" s="218" t="str">
        <f t="array" ref="M47">INDEX('Ortala-KabKota'!M$2:M$415,MATCH($D47,'Ortala-KabKota'!$E$2:$E$415,FALSE))</f>
        <v>A</v>
      </c>
      <c r="N47" s="218" t="str">
        <f t="array" ref="N47">INDEX('Ortala-KabKota'!N$2:N$415,MATCH($D47,'Ortala-KabKota'!$E$2:$E$415,FALSE))</f>
        <v>M. Syahrial / 0822-8520-8511</v>
      </c>
      <c r="O47" s="316" t="str">
        <f t="array" ref="O47">INDEX('Ortala-KabKota'!O$2:O$415,MATCH($D47,'Ortala-KabKota'!$E$2:$E$415,FALSE))</f>
        <v>uptdppapaluta@gmail.com</v>
      </c>
      <c r="P47" s="218" t="str">
        <f t="array" ref="P47">INDEX('Ortala-KabKota'!P$2:P$415,MATCH($D47,'Ortala-KabKota'!$E$2:$E$415,FALSE))</f>
        <v>Kepala UPTD PPA, Kepala Sub Bagian Tata Usaha, Kelompok Jabatan Fungsional, Pengadministrasian Umum, Pengemudi, Penjaga keamanan, Mediator, Penjaga Asrama, Konselor (Psikologis/Hukum)</v>
      </c>
      <c r="Q47" s="218" t="str">
        <f t="array" ref="Q47">INDEX('Ortala-KabKota'!Q$2:Q$415,MATCH($D47,'Ortala-KabKota'!$E$2:$E$415,FALSE))</f>
        <v/>
      </c>
      <c r="R47" s="218" t="str">
        <f t="array" ref="R47">INDEX('Ortala-KabKota'!R$2:R$415,MATCH($D47,'Ortala-KabKota'!$E$2:$E$415,FALSE))</f>
        <v/>
      </c>
      <c r="S47" s="218" t="str">
        <f t="array" ref="S47">INDEX('Ortala-KabKota'!S$2:S$415,MATCH($D47,'Ortala-KabKota'!$E$2:$E$415,FALSE))</f>
        <v/>
      </c>
      <c r="T47" s="218" t="str">
        <f t="array" ref="T47">INDEX('Ortala-KabKota'!T$2:T$415,MATCH($D47,'Ortala-KabKota'!$E$2:$E$415,FALSE))</f>
        <v/>
      </c>
      <c r="U47" s="218" t="str">
        <f t="array" ref="U47">INDEX('Ortala-KabKota'!U$2:U$415,MATCH($D47,'Ortala-KabKota'!$E$2:$E$415,FALSE))</f>
        <v/>
      </c>
      <c r="V47" s="218" t="str">
        <f t="array" ref="V47">INDEX('Ortala-KabKota'!V$2:V$415,MATCH($D47,'Ortala-KabKota'!$E$2:$E$415,FALSE))</f>
        <v/>
      </c>
      <c r="W47" s="218" t="str">
        <f t="array" ref="W47">INDEX('Ortala-KabKota'!W$2:W$415,MATCH($D47,'Ortala-KabKota'!$E$2:$E$415,FALSE))</f>
        <v/>
      </c>
      <c r="X47" s="218" t="str">
        <f t="array" ref="X47">INDEX('Ortala-KabKota'!X$2:X$415,MATCH($D47,'Ortala-KabKota'!$E$2:$E$415,FALSE))</f>
        <v/>
      </c>
      <c r="Y47" s="218" t="str">
        <f t="array" ref="Y47">INDEX('Ortala-KabKota'!Y$2:Y$415,MATCH($D47,'Ortala-KabKota'!$E$2:$E$415,FALSE))</f>
        <v/>
      </c>
      <c r="Z47" s="218" t="str">
        <f t="array" ref="Z47">INDEX('Ortala-KabKota'!Z$2:Z$415,MATCH($D47,'Ortala-KabKota'!$E$2:$E$415,FALSE))</f>
        <v/>
      </c>
      <c r="AA47" s="218" t="str">
        <f t="array" ref="AA47">INDEX('Ortala-KabKota'!AA$2:AA$415,MATCH($D47,'Ortala-KabKota'!$E$2:$E$415,FALSE))</f>
        <v/>
      </c>
      <c r="AB47" s="218" t="str">
        <f t="array" ref="AB47">INDEX('Ortala-KabKota'!AB$2:AB$415,MATCH($D47,'Ortala-KabKota'!$E$2:$E$415,FALSE))</f>
        <v/>
      </c>
      <c r="AC47" s="218" t="str">
        <f t="array" ref="AC47">INDEX('Ortala-KabKota'!AC$2:AC$415,MATCH($D47,'Ortala-KabKota'!$E$2:$E$415,FALSE))</f>
        <v/>
      </c>
      <c r="AD47" s="218" t="str">
        <f t="array" ref="AD47">INDEX('Ortala-KabKota'!AD$2:AD$415,MATCH($D47,'Ortala-KabKota'!$E$2:$E$415,FALSE))</f>
        <v/>
      </c>
      <c r="AE47" s="218" t="str">
        <f t="array" ref="AE47">INDEX('Ortala-KabKota'!AE$2:AE$415,MATCH($D47,'Ortala-KabKota'!$E$2:$E$415,FALSE))</f>
        <v/>
      </c>
      <c r="AF47" s="218" t="str">
        <f t="array" ref="AF47">INDEX('Ortala-KabKota'!AF$2:AF$415,MATCH($D47,'Ortala-KabKota'!$E$2:$E$415,FALSE))</f>
        <v/>
      </c>
      <c r="AG47" s="218" t="str">
        <f t="array" ref="AG47">INDEX('Ortala-KabKota'!AG$2:AG$415,MATCH($D47,'Ortala-KabKota'!$E$2:$E$415,FALSE))</f>
        <v/>
      </c>
      <c r="AH47" s="218" t="str">
        <f t="array" ref="AH47">INDEX('Ortala-KabKota'!AH$2:AH$415,MATCH($D47,'Ortala-KabKota'!$E$2:$E$415,FALSE))</f>
        <v/>
      </c>
      <c r="AI47" s="218" t="str">
        <f t="array" ref="AI47">INDEX('Ortala-KabKota'!AI$2:AI$415,MATCH($D47,'Ortala-KabKota'!$E$2:$E$415,FALSE))</f>
        <v/>
      </c>
      <c r="AJ47" s="218" t="str">
        <f t="array" ref="AJ47">INDEX('Ortala-KabKota'!AJ$2:AJ$415,MATCH($D47,'Ortala-KabKota'!$E$2:$E$415,FALSE))</f>
        <v/>
      </c>
      <c r="AK47" s="218" t="str">
        <f t="array" ref="AK47">INDEX('Ortala-KabKota'!AK$2:AK$415,MATCH($D47,'Ortala-KabKota'!$E$2:$E$415,FALSE))</f>
        <v/>
      </c>
      <c r="AL47" s="218" t="str">
        <f t="array" ref="AL47">INDEX('Ortala-KabKota'!AL$2:AL$415,MATCH($D47,'Ortala-KabKota'!$E$2:$E$415,FALSE))</f>
        <v/>
      </c>
      <c r="AM47" s="218" t="str">
        <f t="array" ref="AM47">INDEX('Ortala-KabKota'!AM$2:AM$415,MATCH($D47,'Ortala-KabKota'!$E$2:$E$415,FALSE))</f>
        <v/>
      </c>
      <c r="AN47" s="218" t="str">
        <f t="array" ref="AN47">INDEX('Ortala-KabKota'!AN$2:AN$415,MATCH($D47,'Ortala-KabKota'!$E$2:$E$415,FALSE))</f>
        <v/>
      </c>
      <c r="AO47" s="218" t="str">
        <f t="array" ref="AO47">INDEX('Ortala-KabKota'!AO$2:AO$415,MATCH($D47,'Ortala-KabKota'!$E$2:$E$415,FALSE))</f>
        <v/>
      </c>
      <c r="AP47" s="218" t="str">
        <f t="array" ref="AP47">INDEX('Ortala-KabKota'!AP$2:AP$415,MATCH($D47,'Ortala-KabKota'!$E$2:$E$415,FALSE))</f>
        <v/>
      </c>
      <c r="AQ47" s="218" t="str">
        <f t="array" ref="AQ47">INDEX('Ortala-KabKota'!AQ$2:AQ$415,MATCH($D47,'Ortala-KabKota'!$E$2:$E$415,FALSE))</f>
        <v/>
      </c>
      <c r="AR47" s="218" t="str">
        <f t="array" ref="AR47">INDEX('Ortala-KabKota'!AR$2:AR$415,MATCH($D47,'Ortala-KabKota'!$E$2:$E$415,FALSE))</f>
        <v/>
      </c>
      <c r="AS47" s="218" t="str">
        <f t="array" ref="AS47">INDEX('Ortala-KabKota'!AS$2:AS$415,MATCH($D47,'Ortala-KabKota'!$E$2:$E$415,FALSE))</f>
        <v/>
      </c>
      <c r="AT47" s="218" t="str">
        <f t="array" ref="AT47">INDEX('Ortala-KabKota'!AT$2:AT$415,MATCH($D47,'Ortala-KabKota'!$E$2:$E$415,FALSE))</f>
        <v/>
      </c>
      <c r="AU47" s="218" t="str">
        <f t="array" ref="AU47">INDEX('UPTD PPA KabKota'!D$5:D$513,MATCH($D47,'UPTD PPA KabKota'!$C$5:$C$513,FALSE))</f>
        <v>Ahmad Adha Siregar</v>
      </c>
      <c r="AV47" s="218" t="str">
        <f t="array" ref="AV47">INDEX('UPTD PPA KabKota'!E$5:E$513,MATCH($D47,'UPTD PPA KabKota'!$C$5:$C$513,FALSE))</f>
        <v>Jalan Lintas Gunungtua-Langga Payung KM.5 Paranginan</v>
      </c>
      <c r="AW47" s="218" t="str">
        <f t="array" ref="AW47">INDEX('UPTD PPA KabKota'!F$5:F$513,MATCH($D47,'UPTD PPA KabKota'!$C$5:$C$513,FALSE))</f>
        <v>085283853686</v>
      </c>
      <c r="AX47" s="218" t="str">
        <f t="array" ref="AX47">INDEX('UPTD PPA KabKota'!G$5:G$513,MATCH($D47,'UPTD PPA KabKota'!$C$5:$C$513,FALSE))</f>
        <v>085283853686</v>
      </c>
      <c r="AY47" s="218" t="str">
        <f t="array" ref="AY47">INDEX('UPTD PPA KabKota'!H$5:H$513,MATCH($D47,'UPTD PPA KabKota'!$C$5:$C$513,FALSE))</f>
        <v>UPTD PPA</v>
      </c>
      <c r="AZ47" s="218" t="str">
        <f t="array" ref="AZ47">INDEX('UPTD PPA KabKota'!I$5:I$513,MATCH($D47,'UPTD PPA KabKota'!$C$5:$C$513,FALSE))</f>
        <v>Peraturan Bupati Padang Lawas Utara Nomor 22 Tahun 2023</v>
      </c>
      <c r="BA47" s="218">
        <f t="array" ref="BA47">INDEX('UPTD PPA KabKota'!J$5:J$513,MATCH($D47,'UPTD PPA KabKota'!$C$5:$C$513,FALSE))</f>
        <v>2023</v>
      </c>
      <c r="BB47" s="218" t="str">
        <f t="array" ref="BB47">INDEX('UPTD PPA KabKota'!K$5:K$513,MATCH($D47,'UPTD PPA KabKota'!$C$5:$C$513,FALSE))</f>
        <v>A</v>
      </c>
      <c r="BC47" s="218" t="str">
        <f t="array" ref="BC47">INDEX('UPTD PPA KabKota'!L$5:L$513,MATCH($D47,'UPTD PPA KabKota'!$C$5:$C$513,FALSE))</f>
        <v>085283853686</v>
      </c>
      <c r="BD47" s="316" t="str">
        <f t="array" ref="BD47">INDEX('UPTD PPA KabKota'!M$5:M$513,MATCH($D47,'UPTD PPA KabKota'!$C$5:$C$513,FALSE))</f>
        <v>azizansiregar@gmail.com</v>
      </c>
      <c r="BE47" s="218" t="str">
        <f t="array" ref="BE47">INDEX('UPTD PPA KabKota'!N$5:N$513,MATCH($D47,'UPTD PPA KabKota'!$C$5:$C$513,FALSE))</f>
        <v>1. Kepala UPTD
2. Kasubag TU
3. Kelompok Jabatan Fungsional</v>
      </c>
      <c r="BF47" s="218" t="str">
        <f t="array" ref="BF47">INDEX('UPTD PPA KabKota'!O$5:O$513,MATCH($D47,'UPTD PPA KabKota'!$C$5:$C$513,FALSE))</f>
        <v>BERGABUNG DENGAN KANTOR DINAS</v>
      </c>
      <c r="BG47" s="218" t="str">
        <f t="array" ref="BG47">INDEX('UPTD PPA KabKota'!P$5:P$513,MATCH($D47,'UPTD PPA KabKota'!$C$5:$C$513,FALSE))</f>
        <v>TIDAK PUNYA</v>
      </c>
      <c r="BH47" s="218" t="str">
        <f t="array" ref="BH47">INDEX('UPTD PPA KabKota'!Q$5:Q$513,MATCH($D47,'UPTD PPA KabKota'!$C$5:$C$513,FALSE))</f>
        <v>Pemerintah Daerah</v>
      </c>
      <c r="BI47" s="218" t="str">
        <f t="array" ref="BI47">INDEX('UPTD PPA KabKota'!R$5:R$513,MATCH($D47,'UPTD PPA KabKota'!$C$5:$C$513,FALSE))</f>
        <v>Tidak Ada</v>
      </c>
      <c r="BJ47" s="218" t="str">
        <f t="array" ref="BJ47">INDEX('UPTD PPA KabKota'!S$5:S$513,MATCH($D47,'UPTD PPA KabKota'!$C$5:$C$513,FALSE))</f>
        <v>Ada</v>
      </c>
      <c r="BK47" s="218" t="str">
        <f t="array" ref="BK47">INDEX('UPTD PPA KabKota'!T$5:T$513,MATCH($D47,'UPTD PPA KabKota'!$C$5:$C$513,FALSE))</f>
        <v>Tidak Ada</v>
      </c>
      <c r="BL47" s="218" t="str">
        <f t="array" ref="BL47">INDEX('UPTD PPA KabKota'!U$5:U$513,MATCH($D47,'UPTD PPA KabKota'!$C$5:$C$513,FALSE))</f>
        <v>tidak ada</v>
      </c>
      <c r="BM47" s="218" t="str">
        <f t="array" ref="BM47">INDEX('UPTD PPA KabKota'!V$5:V$513,MATCH($D47,'UPTD PPA KabKota'!$C$5:$C$513,FALSE))</f>
        <v>tidak ada</v>
      </c>
      <c r="BN47" s="218" t="str">
        <f t="array" ref="BN47">INDEX('UPTD PPA KabKota'!W$5:W$513,MATCH($D47,'UPTD PPA KabKota'!$C$5:$C$513,FALSE))</f>
        <v>tidak ada</v>
      </c>
      <c r="BO47" s="218" t="str">
        <f t="array" ref="BO47">INDEX('UPTD PPA KabKota'!X$5:X$513,MATCH($D47,'UPTD PPA KabKota'!$C$5:$C$513,FALSE))</f>
        <v>tidak ada</v>
      </c>
      <c r="BP47" s="218" t="str">
        <f t="array" ref="BP47">INDEX('UPTD PPA KabKota'!Y$5:Y$513,MATCH($D47,'UPTD PPA KabKota'!$C$5:$C$513,FALSE))</f>
        <v>ada</v>
      </c>
      <c r="BQ47" s="218" t="str">
        <f t="array" ref="BQ47">INDEX('UPTD PPA KabKota'!Z$5:Z$513,MATCH($D47,'UPTD PPA KabKota'!$C$5:$C$513,FALSE))</f>
        <v>Ada</v>
      </c>
      <c r="BR47" s="218" t="str">
        <f t="array" ref="BR47">INDEX('UPTD PPA KabKota'!AA$5:AA$513,MATCH($D47,'UPTD PPA KabKota'!$C$5:$C$513,FALSE))</f>
        <v>tidak ada</v>
      </c>
      <c r="BS47" s="218" t="str">
        <f t="array" ref="BS47">INDEX('UPTD PPA KabKota'!AB$5:AB$513,MATCH($D47,'UPTD PPA KabKota'!$C$5:$C$513,FALSE))</f>
        <v>tidak ada</v>
      </c>
      <c r="BT47" s="218" t="str">
        <f t="array" ref="BT47">INDEX('UPTD PPA KabKota'!AC$5:AC$513,MATCH($D47,'UPTD PPA KabKota'!$C$5:$C$513,FALSE))</f>
        <v>Sudah</v>
      </c>
      <c r="BU47" s="218" t="str">
        <f t="array" ref="BU47">INDEX('UPTD PPA KabKota'!AD$5:AD$513,MATCH($D47,'UPTD PPA KabKota'!$C$5:$C$513,FALSE))</f>
        <v>Sudah</v>
      </c>
      <c r="BV47" s="218" t="str">
        <f t="array" ref="BV47">INDEX('UPTD PPA KabKota'!AE$5:AE$513,MATCH($D47,'UPTD PPA KabKota'!$C$5:$C$513,FALSE))</f>
        <v>sudah</v>
      </c>
      <c r="BW47" s="218" t="str">
        <f t="array" ref="BW47">INDEX('UPTD PPA KabKota'!AF$5:AF$513,MATCH($D47,'UPTD PPA KabKota'!$C$5:$C$513,FALSE))</f>
        <v>sudah</v>
      </c>
      <c r="BX47" s="218" t="str">
        <f t="array" ref="BX47">INDEX('UPTD PPA KabKota'!AG$5:AG$513,MATCH($D47,'UPTD PPA KabKota'!$C$5:$C$513,FALSE))</f>
        <v>Belum</v>
      </c>
      <c r="BY47" s="218" t="str">
        <f t="array" ref="BY47">INDEX('UPTD PPA KabKota'!AH$5:AH$513,MATCH($D47,'UPTD PPA KabKota'!$C$5:$C$513,FALSE))</f>
        <v>Sudah</v>
      </c>
      <c r="BZ47" s="218" t="str">
        <f t="array" ref="BZ47">INDEX('UPTD PPA KabKota'!AI$5:AI$513,MATCH($D47,'UPTD PPA KabKota'!$C$5:$C$513,FALSE))</f>
        <v>belum</v>
      </c>
      <c r="CA47" s="218" t="str">
        <f t="array" ref="CA47">INDEX('UPTD PPA KabKota'!AJ$5:AJ$513,MATCH($D47,'UPTD PPA KabKota'!$C$5:$C$513,FALSE))</f>
        <v>belum</v>
      </c>
      <c r="CB47" s="218" t="str">
        <f t="array" ref="CB47">INDEX('UPTD PPA KabKota'!AK$5:AK$513,MATCH($D47,'UPTD PPA KabKota'!$C$5:$C$513,FALSE))</f>
        <v>Belum</v>
      </c>
      <c r="CC47" s="218" t="str">
        <f t="array" ref="CC47">INDEX('UPTD PPA KabKota'!AL$5:AL$513,MATCH($D47,'UPTD PPA KabKota'!$C$5:$C$513,FALSE))</f>
        <v>Belum</v>
      </c>
      <c r="CD47" s="218" t="str">
        <f t="array" ref="CD47">INDEX('UPTD PPA KabKota'!AM$5:AM$513,MATCH($D47,'UPTD PPA KabKota'!$C$5:$C$513,FALSE))</f>
        <v>sudah</v>
      </c>
      <c r="CE47" s="218" t="str">
        <f t="array" ref="CE47">INDEX('UPTD PPA KabKota'!AN$5:AN$513,MATCH($D47,'UPTD PPA KabKota'!$C$5:$C$513,FALSE))</f>
        <v>pengaduan dari masyarakat, penjangkuan korban, pengelolaan Kasus, dan upaya penegakan Hukum</v>
      </c>
      <c r="CF47" s="218" t="str">
        <f t="array" ref="CF47">INDEX('UPTD PPA KabKota'!AO$5:AO$513,MATCH($D47,'UPTD PPA KabKota'!$C$5:$C$513,FALSE))</f>
        <v>41 (2024)</v>
      </c>
      <c r="CG47" s="218" t="str">
        <f t="array" ref="CG47">INDEX('UPTD PPA KabKota'!AP$5:AP$513,MATCH($D47,'UPTD PPA KabKota'!$C$5:$C$513,FALSE))</f>
        <v>Kekerasan Terhadap Anak</v>
      </c>
      <c r="CH47" s="218" t="str">
        <f t="array" ref="CH47">INDEX('UPTD PPA KabKota'!AQ$5:AQ$513,MATCH($D47,'UPTD PPA KabKota'!$C$5:$C$513,FALSE))</f>
        <v/>
      </c>
      <c r="CI47" s="218" t="str">
        <f t="array" ref="CI47">INDEX('UPTD PPA KabKota'!AR$5:AR$513,MATCH($D47,'UPTD PPA KabKota'!$C$5:$C$513,FALSE))</f>
        <v/>
      </c>
      <c r="CJ47" s="218" t="str">
        <f t="array" ref="CJ47">INDEX('UPTD PPA KabKota'!AS$5:AS$513,MATCH($D47,'UPTD PPA KabKota'!$C$5:$C$513,FALSE))</f>
        <v/>
      </c>
      <c r="CK47" s="218" t="str">
        <f t="array" ref="CK47">INDEX('UPTD PPA KabKota'!AT$5:AT$513,MATCH($D47,'UPTD PPA KabKota'!$C$5:$C$513,FALSE))</f>
        <v/>
      </c>
      <c r="CL47" s="218" t="str">
        <f t="array" ref="CL47">INDEX('UPTD PPA KabKota'!AU$5:AU$513,MATCH($D47,'UPTD PPA KabKota'!$C$5:$C$513,FALSE))</f>
        <v/>
      </c>
      <c r="CM47" s="218" t="str">
        <f t="array" ref="CM47">INDEX('UPTD PPA KabKota'!AV$5:AV$513,MATCH($D47,'UPTD PPA KabKota'!$C$5:$C$513,FALSE))</f>
        <v/>
      </c>
      <c r="CN47" s="218" t="str">
        <f t="array" ref="CN47">INDEX('UPTD PPA KabKota'!AW$5:AW$513,MATCH($D47,'UPTD PPA KabKota'!$C$5:$C$513,FALSE))</f>
        <v/>
      </c>
      <c r="CO47" s="218" t="str">
        <f t="array" ref="CO47">INDEX('UPTD PPA KabKota'!AX$5:AX$513,MATCH($D47,'UPTD PPA KabKota'!$C$5:$C$513,FALSE))</f>
        <v>v</v>
      </c>
      <c r="CP47" s="218" t="str">
        <f t="array" ref="CP47">INDEX('UPTD PPA KabKota'!AY$5:AY$513,MATCH($D47,'UPTD PPA KabKota'!$C$5:$C$513,FALSE))</f>
        <v/>
      </c>
      <c r="CQ47" s="209" t="str">
        <f>IFERROR(__xludf.DUMMYFUNCTION("IF(ISBLANK($K47),"""",IF(REGEXMATCH($K47,""Peraturan""),""Ada"",IF(REGEXMATCH($K47,""Rekomendasi""),""Tidak Ada"", $K47)))
"),"Ada")</f>
        <v>Ada</v>
      </c>
      <c r="CR47" s="209" t="str">
        <f t="array" ref="CR47">index('UPTD PPA KabKota'!$BI$5:$BI$513,match($D47,'UPTD PPA KabKota'!$C$5:$C$513,false))</f>
        <v>Ada</v>
      </c>
      <c r="CS47" s="314" t="str">
        <f t="shared" si="6"/>
        <v>Ada</v>
      </c>
    </row>
    <row r="48">
      <c r="A48" s="310">
        <v>46.0</v>
      </c>
      <c r="B48" s="310">
        <v>21.0</v>
      </c>
      <c r="C48" s="311" t="s">
        <v>4723</v>
      </c>
      <c r="D48" s="312" t="s">
        <v>1001</v>
      </c>
      <c r="E48" s="313"/>
      <c r="F48" s="218" t="str">
        <f t="array" ref="F48">INDEX('Ortala-KabKota'!F$2:F$415,MATCH($D48,'Ortala-KabKota'!$E$2:$E$415,FALSE))</f>
        <v>#N/A</v>
      </c>
      <c r="G48" s="218" t="str">
        <f t="array" ref="G48">INDEX('Ortala-KabKota'!G$2:G$415,MATCH($D48,'Ortala-KabKota'!$E$2:$E$415,FALSE))</f>
        <v>#N/A</v>
      </c>
      <c r="H48" s="218" t="str">
        <f t="array" ref="H48">INDEX('Ortala-KabKota'!H$2:H$415,MATCH($D48,'Ortala-KabKota'!$E$2:$E$415,FALSE))</f>
        <v>#N/A</v>
      </c>
      <c r="I48" s="218" t="str">
        <f t="array" ref="I48">INDEX('Ortala-KabKota'!I$2:I$415,MATCH($D48,'Ortala-KabKota'!$E$2:$E$415,FALSE))</f>
        <v>#N/A</v>
      </c>
      <c r="J48" s="218" t="str">
        <f t="array" ref="J48">INDEX('Ortala-KabKota'!J$2:J$415,MATCH($D48,'Ortala-KabKota'!$E$2:$E$415,FALSE))</f>
        <v>#N/A</v>
      </c>
      <c r="K48" s="218" t="str">
        <f t="array" ref="K48">INDEX('Ortala-KabKota'!K$2:K$415,MATCH($D48,'Ortala-KabKota'!$E$2:$E$415,FALSE))</f>
        <v>#N/A</v>
      </c>
      <c r="L48" s="218" t="str">
        <f t="array" ref="L48">INDEX('Ortala-KabKota'!L$2:L$415,MATCH($D48,'Ortala-KabKota'!$E$2:$E$415,FALSE))</f>
        <v>#N/A</v>
      </c>
      <c r="M48" s="218" t="str">
        <f t="array" ref="M48">INDEX('Ortala-KabKota'!M$2:M$415,MATCH($D48,'Ortala-KabKota'!$E$2:$E$415,FALSE))</f>
        <v>#N/A</v>
      </c>
      <c r="N48" s="218" t="str">
        <f t="array" ref="N48">INDEX('Ortala-KabKota'!N$2:N$415,MATCH($D48,'Ortala-KabKota'!$E$2:$E$415,FALSE))</f>
        <v>#N/A</v>
      </c>
      <c r="O48" s="218" t="str">
        <f t="array" ref="O48">INDEX('Ortala-KabKota'!O$2:O$415,MATCH($D48,'Ortala-KabKota'!$E$2:$E$415,FALSE))</f>
        <v>#N/A</v>
      </c>
      <c r="P48" s="218" t="str">
        <f t="array" ref="P48">INDEX('Ortala-KabKota'!P$2:P$415,MATCH($D48,'Ortala-KabKota'!$E$2:$E$415,FALSE))</f>
        <v>#N/A</v>
      </c>
      <c r="Q48" s="218" t="str">
        <f t="array" ref="Q48">INDEX('Ortala-KabKota'!Q$2:Q$415,MATCH($D48,'Ortala-KabKota'!$E$2:$E$415,FALSE))</f>
        <v>#N/A</v>
      </c>
      <c r="R48" s="218" t="str">
        <f t="array" ref="R48">INDEX('Ortala-KabKota'!R$2:R$415,MATCH($D48,'Ortala-KabKota'!$E$2:$E$415,FALSE))</f>
        <v>#N/A</v>
      </c>
      <c r="S48" s="218" t="str">
        <f t="array" ref="S48">INDEX('Ortala-KabKota'!S$2:S$415,MATCH($D48,'Ortala-KabKota'!$E$2:$E$415,FALSE))</f>
        <v>#N/A</v>
      </c>
      <c r="T48" s="218" t="str">
        <f t="array" ref="T48">INDEX('Ortala-KabKota'!T$2:T$415,MATCH($D48,'Ortala-KabKota'!$E$2:$E$415,FALSE))</f>
        <v>#N/A</v>
      </c>
      <c r="U48" s="218" t="str">
        <f t="array" ref="U48">INDEX('Ortala-KabKota'!U$2:U$415,MATCH($D48,'Ortala-KabKota'!$E$2:$E$415,FALSE))</f>
        <v>#N/A</v>
      </c>
      <c r="V48" s="218" t="str">
        <f t="array" ref="V48">INDEX('Ortala-KabKota'!V$2:V$415,MATCH($D48,'Ortala-KabKota'!$E$2:$E$415,FALSE))</f>
        <v>#N/A</v>
      </c>
      <c r="W48" s="218" t="str">
        <f t="array" ref="W48">INDEX('Ortala-KabKota'!W$2:W$415,MATCH($D48,'Ortala-KabKota'!$E$2:$E$415,FALSE))</f>
        <v>#N/A</v>
      </c>
      <c r="X48" s="218" t="str">
        <f t="array" ref="X48">INDEX('Ortala-KabKota'!X$2:X$415,MATCH($D48,'Ortala-KabKota'!$E$2:$E$415,FALSE))</f>
        <v>#N/A</v>
      </c>
      <c r="Y48" s="218" t="str">
        <f t="array" ref="Y48">INDEX('Ortala-KabKota'!Y$2:Y$415,MATCH($D48,'Ortala-KabKota'!$E$2:$E$415,FALSE))</f>
        <v>#N/A</v>
      </c>
      <c r="Z48" s="218" t="str">
        <f t="array" ref="Z48">INDEX('Ortala-KabKota'!Z$2:Z$415,MATCH($D48,'Ortala-KabKota'!$E$2:$E$415,FALSE))</f>
        <v>#N/A</v>
      </c>
      <c r="AA48" s="218" t="str">
        <f t="array" ref="AA48">INDEX('Ortala-KabKota'!AA$2:AA$415,MATCH($D48,'Ortala-KabKota'!$E$2:$E$415,FALSE))</f>
        <v>#N/A</v>
      </c>
      <c r="AB48" s="218" t="str">
        <f t="array" ref="AB48">INDEX('Ortala-KabKota'!AB$2:AB$415,MATCH($D48,'Ortala-KabKota'!$E$2:$E$415,FALSE))</f>
        <v>#N/A</v>
      </c>
      <c r="AC48" s="218" t="str">
        <f t="array" ref="AC48">INDEX('Ortala-KabKota'!AC$2:AC$415,MATCH($D48,'Ortala-KabKota'!$E$2:$E$415,FALSE))</f>
        <v>#N/A</v>
      </c>
      <c r="AD48" s="218" t="str">
        <f t="array" ref="AD48">INDEX('Ortala-KabKota'!AD$2:AD$415,MATCH($D48,'Ortala-KabKota'!$E$2:$E$415,FALSE))</f>
        <v>#N/A</v>
      </c>
      <c r="AE48" s="218" t="str">
        <f t="array" ref="AE48">INDEX('Ortala-KabKota'!AE$2:AE$415,MATCH($D48,'Ortala-KabKota'!$E$2:$E$415,FALSE))</f>
        <v>#N/A</v>
      </c>
      <c r="AF48" s="218" t="str">
        <f t="array" ref="AF48">INDEX('Ortala-KabKota'!AF$2:AF$415,MATCH($D48,'Ortala-KabKota'!$E$2:$E$415,FALSE))</f>
        <v>#N/A</v>
      </c>
      <c r="AG48" s="218" t="str">
        <f t="array" ref="AG48">INDEX('Ortala-KabKota'!AG$2:AG$415,MATCH($D48,'Ortala-KabKota'!$E$2:$E$415,FALSE))</f>
        <v>#N/A</v>
      </c>
      <c r="AH48" s="218" t="str">
        <f t="array" ref="AH48">INDEX('Ortala-KabKota'!AH$2:AH$415,MATCH($D48,'Ortala-KabKota'!$E$2:$E$415,FALSE))</f>
        <v>#N/A</v>
      </c>
      <c r="AI48" s="218" t="str">
        <f t="array" ref="AI48">INDEX('Ortala-KabKota'!AI$2:AI$415,MATCH($D48,'Ortala-KabKota'!$E$2:$E$415,FALSE))</f>
        <v>#N/A</v>
      </c>
      <c r="AJ48" s="218" t="str">
        <f t="array" ref="AJ48">INDEX('Ortala-KabKota'!AJ$2:AJ$415,MATCH($D48,'Ortala-KabKota'!$E$2:$E$415,FALSE))</f>
        <v>#N/A</v>
      </c>
      <c r="AK48" s="218" t="str">
        <f t="array" ref="AK48">INDEX('Ortala-KabKota'!AK$2:AK$415,MATCH($D48,'Ortala-KabKota'!$E$2:$E$415,FALSE))</f>
        <v>#N/A</v>
      </c>
      <c r="AL48" s="218" t="str">
        <f t="array" ref="AL48">INDEX('Ortala-KabKota'!AL$2:AL$415,MATCH($D48,'Ortala-KabKota'!$E$2:$E$415,FALSE))</f>
        <v>#N/A</v>
      </c>
      <c r="AM48" s="218" t="str">
        <f t="array" ref="AM48">INDEX('Ortala-KabKota'!AM$2:AM$415,MATCH($D48,'Ortala-KabKota'!$E$2:$E$415,FALSE))</f>
        <v>#N/A</v>
      </c>
      <c r="AN48" s="218" t="str">
        <f t="array" ref="AN48">INDEX('Ortala-KabKota'!AN$2:AN$415,MATCH($D48,'Ortala-KabKota'!$E$2:$E$415,FALSE))</f>
        <v>#N/A</v>
      </c>
      <c r="AO48" s="218" t="str">
        <f t="array" ref="AO48">INDEX('Ortala-KabKota'!AO$2:AO$415,MATCH($D48,'Ortala-KabKota'!$E$2:$E$415,FALSE))</f>
        <v>#N/A</v>
      </c>
      <c r="AP48" s="218" t="str">
        <f t="array" ref="AP48">INDEX('Ortala-KabKota'!AP$2:AP$415,MATCH($D48,'Ortala-KabKota'!$E$2:$E$415,FALSE))</f>
        <v>#N/A</v>
      </c>
      <c r="AQ48" s="218" t="str">
        <f t="array" ref="AQ48">INDEX('Ortala-KabKota'!AQ$2:AQ$415,MATCH($D48,'Ortala-KabKota'!$E$2:$E$415,FALSE))</f>
        <v>#N/A</v>
      </c>
      <c r="AR48" s="218" t="str">
        <f t="array" ref="AR48">INDEX('Ortala-KabKota'!AR$2:AR$415,MATCH($D48,'Ortala-KabKota'!$E$2:$E$415,FALSE))</f>
        <v>#N/A</v>
      </c>
      <c r="AS48" s="218" t="str">
        <f t="array" ref="AS48">INDEX('Ortala-KabKota'!AS$2:AS$415,MATCH($D48,'Ortala-KabKota'!$E$2:$E$415,FALSE))</f>
        <v>#N/A</v>
      </c>
      <c r="AT48" s="218" t="str">
        <f t="array" ref="AT48">INDEX('Ortala-KabKota'!AT$2:AT$415,MATCH($D48,'Ortala-KabKota'!$E$2:$E$415,FALSE))</f>
        <v>#N/A</v>
      </c>
      <c r="AU48" s="218" t="str">
        <f t="array" ref="AU48">INDEX('UPTD PPA KabKota'!D$5:D$513,MATCH($D48,'UPTD PPA KabKota'!$C$5:$C$513,FALSE))</f>
        <v/>
      </c>
      <c r="AV48" s="218" t="str">
        <f t="array" ref="AV48">INDEX('UPTD PPA KabKota'!E$5:E$513,MATCH($D48,'UPTD PPA KabKota'!$C$5:$C$513,FALSE))</f>
        <v/>
      </c>
      <c r="AW48" s="218" t="str">
        <f t="array" ref="AW48">INDEX('UPTD PPA KabKota'!F$5:F$513,MATCH($D48,'UPTD PPA KabKota'!$C$5:$C$513,FALSE))</f>
        <v/>
      </c>
      <c r="AX48" s="218" t="str">
        <f t="array" ref="AX48">INDEX('UPTD PPA KabKota'!G$5:G$513,MATCH($D48,'UPTD PPA KabKota'!$C$5:$C$513,FALSE))</f>
        <v/>
      </c>
      <c r="AY48" s="218" t="str">
        <f t="array" ref="AY48">INDEX('UPTD PPA KabKota'!H$5:H$513,MATCH($D48,'UPTD PPA KabKota'!$C$5:$C$513,FALSE))</f>
        <v>belum terbentuk</v>
      </c>
      <c r="AZ48" s="218" t="str">
        <f t="array" ref="AZ48">INDEX('UPTD PPA KabKota'!I$5:I$513,MATCH($D48,'UPTD PPA KabKota'!$C$5:$C$513,FALSE))</f>
        <v/>
      </c>
      <c r="BA48" s="218" t="str">
        <f t="array" ref="BA48">INDEX('UPTD PPA KabKota'!J$5:J$513,MATCH($D48,'UPTD PPA KabKota'!$C$5:$C$513,FALSE))</f>
        <v/>
      </c>
      <c r="BB48" s="218" t="str">
        <f t="array" ref="BB48">INDEX('UPTD PPA KabKota'!K$5:K$513,MATCH($D48,'UPTD PPA KabKota'!$C$5:$C$513,FALSE))</f>
        <v/>
      </c>
      <c r="BC48" s="218" t="str">
        <f t="array" ref="BC48">INDEX('UPTD PPA KabKota'!L$5:L$513,MATCH($D48,'UPTD PPA KabKota'!$C$5:$C$513,FALSE))</f>
        <v/>
      </c>
      <c r="BD48" s="218" t="str">
        <f t="array" ref="BD48">INDEX('UPTD PPA KabKota'!M$5:M$513,MATCH($D48,'UPTD PPA KabKota'!$C$5:$C$513,FALSE))</f>
        <v/>
      </c>
      <c r="BE48" s="218" t="str">
        <f t="array" ref="BE48">INDEX('UPTD PPA KabKota'!N$5:N$513,MATCH($D48,'UPTD PPA KabKota'!$C$5:$C$513,FALSE))</f>
        <v/>
      </c>
      <c r="BF48" s="218" t="str">
        <f t="array" ref="BF48">INDEX('UPTD PPA KabKota'!O$5:O$513,MATCH($D48,'UPTD PPA KabKota'!$C$5:$C$513,FALSE))</f>
        <v/>
      </c>
      <c r="BG48" s="218" t="str">
        <f t="array" ref="BG48">INDEX('UPTD PPA KabKota'!P$5:P$513,MATCH($D48,'UPTD PPA KabKota'!$C$5:$C$513,FALSE))</f>
        <v/>
      </c>
      <c r="BH48" s="218" t="str">
        <f t="array" ref="BH48">INDEX('UPTD PPA KabKota'!Q$5:Q$513,MATCH($D48,'UPTD PPA KabKota'!$C$5:$C$513,FALSE))</f>
        <v/>
      </c>
      <c r="BI48" s="218" t="str">
        <f t="array" ref="BI48">INDEX('UPTD PPA KabKota'!R$5:R$513,MATCH($D48,'UPTD PPA KabKota'!$C$5:$C$513,FALSE))</f>
        <v/>
      </c>
      <c r="BJ48" s="218" t="str">
        <f t="array" ref="BJ48">INDEX('UPTD PPA KabKota'!S$5:S$513,MATCH($D48,'UPTD PPA KabKota'!$C$5:$C$513,FALSE))</f>
        <v/>
      </c>
      <c r="BK48" s="218" t="str">
        <f t="array" ref="BK48">INDEX('UPTD PPA KabKota'!T$5:T$513,MATCH($D48,'UPTD PPA KabKota'!$C$5:$C$513,FALSE))</f>
        <v/>
      </c>
      <c r="BL48" s="218" t="str">
        <f t="array" ref="BL48">INDEX('UPTD PPA KabKota'!U$5:U$513,MATCH($D48,'UPTD PPA KabKota'!$C$5:$C$513,FALSE))</f>
        <v/>
      </c>
      <c r="BM48" s="218" t="str">
        <f t="array" ref="BM48">INDEX('UPTD PPA KabKota'!V$5:V$513,MATCH($D48,'UPTD PPA KabKota'!$C$5:$C$513,FALSE))</f>
        <v/>
      </c>
      <c r="BN48" s="218" t="str">
        <f t="array" ref="BN48">INDEX('UPTD PPA KabKota'!W$5:W$513,MATCH($D48,'UPTD PPA KabKota'!$C$5:$C$513,FALSE))</f>
        <v/>
      </c>
      <c r="BO48" s="218" t="str">
        <f t="array" ref="BO48">INDEX('UPTD PPA KabKota'!X$5:X$513,MATCH($D48,'UPTD PPA KabKota'!$C$5:$C$513,FALSE))</f>
        <v/>
      </c>
      <c r="BP48" s="218" t="str">
        <f t="array" ref="BP48">INDEX('UPTD PPA KabKota'!Y$5:Y$513,MATCH($D48,'UPTD PPA KabKota'!$C$5:$C$513,FALSE))</f>
        <v/>
      </c>
      <c r="BQ48" s="218" t="str">
        <f t="array" ref="BQ48">INDEX('UPTD PPA KabKota'!Z$5:Z$513,MATCH($D48,'UPTD PPA KabKota'!$C$5:$C$513,FALSE))</f>
        <v/>
      </c>
      <c r="BR48" s="218" t="str">
        <f t="array" ref="BR48">INDEX('UPTD PPA KabKota'!AA$5:AA$513,MATCH($D48,'UPTD PPA KabKota'!$C$5:$C$513,FALSE))</f>
        <v/>
      </c>
      <c r="BS48" s="218" t="str">
        <f t="array" ref="BS48">INDEX('UPTD PPA KabKota'!AB$5:AB$513,MATCH($D48,'UPTD PPA KabKota'!$C$5:$C$513,FALSE))</f>
        <v/>
      </c>
      <c r="BT48" s="218" t="str">
        <f t="array" ref="BT48">INDEX('UPTD PPA KabKota'!AC$5:AC$513,MATCH($D48,'UPTD PPA KabKota'!$C$5:$C$513,FALSE))</f>
        <v/>
      </c>
      <c r="BU48" s="218" t="str">
        <f t="array" ref="BU48">INDEX('UPTD PPA KabKota'!AD$5:AD$513,MATCH($D48,'UPTD PPA KabKota'!$C$5:$C$513,FALSE))</f>
        <v/>
      </c>
      <c r="BV48" s="218" t="str">
        <f t="array" ref="BV48">INDEX('UPTD PPA KabKota'!AE$5:AE$513,MATCH($D48,'UPTD PPA KabKota'!$C$5:$C$513,FALSE))</f>
        <v/>
      </c>
      <c r="BW48" s="218" t="str">
        <f t="array" ref="BW48">INDEX('UPTD PPA KabKota'!AF$5:AF$513,MATCH($D48,'UPTD PPA KabKota'!$C$5:$C$513,FALSE))</f>
        <v/>
      </c>
      <c r="BX48" s="218" t="str">
        <f t="array" ref="BX48">INDEX('UPTD PPA KabKota'!AG$5:AG$513,MATCH($D48,'UPTD PPA KabKota'!$C$5:$C$513,FALSE))</f>
        <v/>
      </c>
      <c r="BY48" s="218" t="str">
        <f t="array" ref="BY48">INDEX('UPTD PPA KabKota'!AH$5:AH$513,MATCH($D48,'UPTD PPA KabKota'!$C$5:$C$513,FALSE))</f>
        <v/>
      </c>
      <c r="BZ48" s="218" t="str">
        <f t="array" ref="BZ48">INDEX('UPTD PPA KabKota'!AI$5:AI$513,MATCH($D48,'UPTD PPA KabKota'!$C$5:$C$513,FALSE))</f>
        <v/>
      </c>
      <c r="CA48" s="218" t="str">
        <f t="array" ref="CA48">INDEX('UPTD PPA KabKota'!AJ$5:AJ$513,MATCH($D48,'UPTD PPA KabKota'!$C$5:$C$513,FALSE))</f>
        <v/>
      </c>
      <c r="CB48" s="218" t="str">
        <f t="array" ref="CB48">INDEX('UPTD PPA KabKota'!AK$5:AK$513,MATCH($D48,'UPTD PPA KabKota'!$C$5:$C$513,FALSE))</f>
        <v/>
      </c>
      <c r="CC48" s="218" t="str">
        <f t="array" ref="CC48">INDEX('UPTD PPA KabKota'!AL$5:AL$513,MATCH($D48,'UPTD PPA KabKota'!$C$5:$C$513,FALSE))</f>
        <v/>
      </c>
      <c r="CD48" s="218" t="str">
        <f t="array" ref="CD48">INDEX('UPTD PPA KabKota'!AM$5:AM$513,MATCH($D48,'UPTD PPA KabKota'!$C$5:$C$513,FALSE))</f>
        <v/>
      </c>
      <c r="CE48" s="218" t="str">
        <f t="array" ref="CE48">INDEX('UPTD PPA KabKota'!AN$5:AN$513,MATCH($D48,'UPTD PPA KabKota'!$C$5:$C$513,FALSE))</f>
        <v/>
      </c>
      <c r="CF48" s="218" t="str">
        <f t="array" ref="CF48">INDEX('UPTD PPA KabKota'!AO$5:AO$513,MATCH($D48,'UPTD PPA KabKota'!$C$5:$C$513,FALSE))</f>
        <v/>
      </c>
      <c r="CG48" s="218" t="str">
        <f t="array" ref="CG48">INDEX('UPTD PPA KabKota'!AP$5:AP$513,MATCH($D48,'UPTD PPA KabKota'!$C$5:$C$513,FALSE))</f>
        <v/>
      </c>
      <c r="CH48" s="218" t="str">
        <f t="array" ref="CH48">INDEX('UPTD PPA KabKota'!AQ$5:AQ$513,MATCH($D48,'UPTD PPA KabKota'!$C$5:$C$513,FALSE))</f>
        <v/>
      </c>
      <c r="CI48" s="218" t="str">
        <f t="array" ref="CI48">INDEX('UPTD PPA KabKota'!AR$5:AR$513,MATCH($D48,'UPTD PPA KabKota'!$C$5:$C$513,FALSE))</f>
        <v/>
      </c>
      <c r="CJ48" s="218" t="str">
        <f t="array" ref="CJ48">INDEX('UPTD PPA KabKota'!AS$5:AS$513,MATCH($D48,'UPTD PPA KabKota'!$C$5:$C$513,FALSE))</f>
        <v/>
      </c>
      <c r="CK48" s="218" t="str">
        <f t="array" ref="CK48">INDEX('UPTD PPA KabKota'!AT$5:AT$513,MATCH($D48,'UPTD PPA KabKota'!$C$5:$C$513,FALSE))</f>
        <v/>
      </c>
      <c r="CL48" s="218" t="str">
        <f t="array" ref="CL48">INDEX('UPTD PPA KabKota'!AU$5:AU$513,MATCH($D48,'UPTD PPA KabKota'!$C$5:$C$513,FALSE))</f>
        <v/>
      </c>
      <c r="CM48" s="218" t="str">
        <f t="array" ref="CM48">INDEX('UPTD PPA KabKota'!AV$5:AV$513,MATCH($D48,'UPTD PPA KabKota'!$C$5:$C$513,FALSE))</f>
        <v/>
      </c>
      <c r="CN48" s="218" t="str">
        <f t="array" ref="CN48">INDEX('UPTD PPA KabKota'!AW$5:AW$513,MATCH($D48,'UPTD PPA KabKota'!$C$5:$C$513,FALSE))</f>
        <v/>
      </c>
      <c r="CO48" s="218" t="str">
        <f t="array" ref="CO48">INDEX('UPTD PPA KabKota'!AX$5:AX$513,MATCH($D48,'UPTD PPA KabKota'!$C$5:$C$513,FALSE))</f>
        <v/>
      </c>
      <c r="CP48" s="218" t="str">
        <f t="array" ref="CP48">INDEX('UPTD PPA KabKota'!AY$5:AY$513,MATCH($D48,'UPTD PPA KabKota'!$C$5:$C$513,FALSE))</f>
        <v/>
      </c>
      <c r="CQ48" s="209" t="str">
        <f>IFERROR(__xludf.DUMMYFUNCTION("IF(ISBLANK($K48),"""",IF(REGEXMATCH($K48,""Peraturan""),""Ada"",IF(REGEXMATCH($K48,""Rekomendasi""),""Tidak Ada"", $K48)))
"),"#N/A")</f>
        <v>#N/A</v>
      </c>
      <c r="CR48" s="209" t="str">
        <f t="array" ref="CR48">index('UPTD PPA KabKota'!$BI$5:$BI$513,match($D48,'UPTD PPA KabKota'!$C$5:$C$513,false))</f>
        <v>Tidak Ada</v>
      </c>
      <c r="CS48" s="314" t="str">
        <f t="shared" si="6"/>
        <v>#N/A</v>
      </c>
    </row>
    <row r="49">
      <c r="A49" s="310">
        <v>47.0</v>
      </c>
      <c r="B49" s="310">
        <v>22.0</v>
      </c>
      <c r="C49" s="311" t="s">
        <v>4723</v>
      </c>
      <c r="D49" s="312" t="s">
        <v>963</v>
      </c>
      <c r="E49" s="315">
        <v>45748.0</v>
      </c>
      <c r="F49" s="218" t="str">
        <f t="array" ref="F49">INDEX('Ortala-KabKota'!F$2:F$415,MATCH($D49,'Ortala-KabKota'!$E$2:$E$415,FALSE))</f>
        <v/>
      </c>
      <c r="G49" s="218" t="str">
        <f t="array" ref="G49">INDEX('Ortala-KabKota'!G$2:G$415,MATCH($D49,'Ortala-KabKota'!$E$2:$E$415,FALSE))</f>
        <v/>
      </c>
      <c r="H49" s="218" t="str">
        <f t="array" ref="H49">INDEX('Ortala-KabKota'!H$2:H$415,MATCH($D49,'Ortala-KabKota'!$E$2:$E$415,FALSE))</f>
        <v/>
      </c>
      <c r="I49" s="218" t="str">
        <f t="array" ref="I49">INDEX('Ortala-KabKota'!I$2:I$415,MATCH($D49,'Ortala-KabKota'!$E$2:$E$415,FALSE))</f>
        <v/>
      </c>
      <c r="J49" s="218" t="str">
        <f t="array" ref="J49">INDEX('Ortala-KabKota'!J$2:J$415,MATCH($D49,'Ortala-KabKota'!$E$2:$E$415,FALSE))</f>
        <v/>
      </c>
      <c r="K49" s="218" t="str">
        <f t="array" ref="K49">INDEX('Ortala-KabKota'!K$2:K$415,MATCH($D49,'Ortala-KabKota'!$E$2:$E$415,FALSE))</f>
        <v>Peraturan Bupati Labuhanbatu selatan Nomor 43 Tahun 2022</v>
      </c>
      <c r="L49" s="218">
        <f t="array" ref="L49">INDEX('Ortala-KabKota'!L$2:L$415,MATCH($D49,'Ortala-KabKota'!$E$2:$E$415,FALSE))</f>
        <v>2022</v>
      </c>
      <c r="M49" s="218" t="str">
        <f t="array" ref="M49">INDEX('Ortala-KabKota'!M$2:M$415,MATCH($D49,'Ortala-KabKota'!$E$2:$E$415,FALSE))</f>
        <v>A</v>
      </c>
      <c r="N49" s="218" t="str">
        <f t="array" ref="N49">INDEX('Ortala-KabKota'!N$2:N$415,MATCH($D49,'Ortala-KabKota'!$E$2:$E$415,FALSE))</f>
        <v/>
      </c>
      <c r="O49" s="218" t="str">
        <f t="array" ref="O49">INDEX('Ortala-KabKota'!O$2:O$415,MATCH($D49,'Ortala-KabKota'!$E$2:$E$415,FALSE))</f>
        <v/>
      </c>
      <c r="P49" s="218" t="str">
        <f t="array" ref="P49">INDEX('Ortala-KabKota'!P$2:P$415,MATCH($D49,'Ortala-KabKota'!$E$2:$E$415,FALSE))</f>
        <v/>
      </c>
      <c r="Q49" s="218" t="str">
        <f t="array" ref="Q49">INDEX('Ortala-KabKota'!Q$2:Q$415,MATCH($D49,'Ortala-KabKota'!$E$2:$E$415,FALSE))</f>
        <v/>
      </c>
      <c r="R49" s="218" t="str">
        <f t="array" ref="R49">INDEX('Ortala-KabKota'!R$2:R$415,MATCH($D49,'Ortala-KabKota'!$E$2:$E$415,FALSE))</f>
        <v/>
      </c>
      <c r="S49" s="218" t="str">
        <f t="array" ref="S49">INDEX('Ortala-KabKota'!S$2:S$415,MATCH($D49,'Ortala-KabKota'!$E$2:$E$415,FALSE))</f>
        <v/>
      </c>
      <c r="T49" s="218" t="str">
        <f t="array" ref="T49">INDEX('Ortala-KabKota'!T$2:T$415,MATCH($D49,'Ortala-KabKota'!$E$2:$E$415,FALSE))</f>
        <v/>
      </c>
      <c r="U49" s="218" t="str">
        <f t="array" ref="U49">INDEX('Ortala-KabKota'!U$2:U$415,MATCH($D49,'Ortala-KabKota'!$E$2:$E$415,FALSE))</f>
        <v/>
      </c>
      <c r="V49" s="218" t="str">
        <f t="array" ref="V49">INDEX('Ortala-KabKota'!V$2:V$415,MATCH($D49,'Ortala-KabKota'!$E$2:$E$415,FALSE))</f>
        <v/>
      </c>
      <c r="W49" s="218" t="str">
        <f t="array" ref="W49">INDEX('Ortala-KabKota'!W$2:W$415,MATCH($D49,'Ortala-KabKota'!$E$2:$E$415,FALSE))</f>
        <v/>
      </c>
      <c r="X49" s="218" t="str">
        <f t="array" ref="X49">INDEX('Ortala-KabKota'!X$2:X$415,MATCH($D49,'Ortala-KabKota'!$E$2:$E$415,FALSE))</f>
        <v/>
      </c>
      <c r="Y49" s="218" t="str">
        <f t="array" ref="Y49">INDEX('Ortala-KabKota'!Y$2:Y$415,MATCH($D49,'Ortala-KabKota'!$E$2:$E$415,FALSE))</f>
        <v/>
      </c>
      <c r="Z49" s="218" t="str">
        <f t="array" ref="Z49">INDEX('Ortala-KabKota'!Z$2:Z$415,MATCH($D49,'Ortala-KabKota'!$E$2:$E$415,FALSE))</f>
        <v/>
      </c>
      <c r="AA49" s="218" t="str">
        <f t="array" ref="AA49">INDEX('Ortala-KabKota'!AA$2:AA$415,MATCH($D49,'Ortala-KabKota'!$E$2:$E$415,FALSE))</f>
        <v/>
      </c>
      <c r="AB49" s="218" t="str">
        <f t="array" ref="AB49">INDEX('Ortala-KabKota'!AB$2:AB$415,MATCH($D49,'Ortala-KabKota'!$E$2:$E$415,FALSE))</f>
        <v/>
      </c>
      <c r="AC49" s="218" t="str">
        <f t="array" ref="AC49">INDEX('Ortala-KabKota'!AC$2:AC$415,MATCH($D49,'Ortala-KabKota'!$E$2:$E$415,FALSE))</f>
        <v/>
      </c>
      <c r="AD49" s="218" t="str">
        <f t="array" ref="AD49">INDEX('Ortala-KabKota'!AD$2:AD$415,MATCH($D49,'Ortala-KabKota'!$E$2:$E$415,FALSE))</f>
        <v/>
      </c>
      <c r="AE49" s="218" t="str">
        <f t="array" ref="AE49">INDEX('Ortala-KabKota'!AE$2:AE$415,MATCH($D49,'Ortala-KabKota'!$E$2:$E$415,FALSE))</f>
        <v/>
      </c>
      <c r="AF49" s="218" t="str">
        <f t="array" ref="AF49">INDEX('Ortala-KabKota'!AF$2:AF$415,MATCH($D49,'Ortala-KabKota'!$E$2:$E$415,FALSE))</f>
        <v/>
      </c>
      <c r="AG49" s="218" t="str">
        <f t="array" ref="AG49">INDEX('Ortala-KabKota'!AG$2:AG$415,MATCH($D49,'Ortala-KabKota'!$E$2:$E$415,FALSE))</f>
        <v/>
      </c>
      <c r="AH49" s="218" t="str">
        <f t="array" ref="AH49">INDEX('Ortala-KabKota'!AH$2:AH$415,MATCH($D49,'Ortala-KabKota'!$E$2:$E$415,FALSE))</f>
        <v/>
      </c>
      <c r="AI49" s="218" t="str">
        <f t="array" ref="AI49">INDEX('Ortala-KabKota'!AI$2:AI$415,MATCH($D49,'Ortala-KabKota'!$E$2:$E$415,FALSE))</f>
        <v/>
      </c>
      <c r="AJ49" s="218" t="str">
        <f t="array" ref="AJ49">INDEX('Ortala-KabKota'!AJ$2:AJ$415,MATCH($D49,'Ortala-KabKota'!$E$2:$E$415,FALSE))</f>
        <v/>
      </c>
      <c r="AK49" s="218" t="str">
        <f t="array" ref="AK49">INDEX('Ortala-KabKota'!AK$2:AK$415,MATCH($D49,'Ortala-KabKota'!$E$2:$E$415,FALSE))</f>
        <v/>
      </c>
      <c r="AL49" s="218" t="str">
        <f t="array" ref="AL49">INDEX('Ortala-KabKota'!AL$2:AL$415,MATCH($D49,'Ortala-KabKota'!$E$2:$E$415,FALSE))</f>
        <v/>
      </c>
      <c r="AM49" s="218" t="str">
        <f t="array" ref="AM49">INDEX('Ortala-KabKota'!AM$2:AM$415,MATCH($D49,'Ortala-KabKota'!$E$2:$E$415,FALSE))</f>
        <v/>
      </c>
      <c r="AN49" s="218" t="str">
        <f t="array" ref="AN49">INDEX('Ortala-KabKota'!AN$2:AN$415,MATCH($D49,'Ortala-KabKota'!$E$2:$E$415,FALSE))</f>
        <v/>
      </c>
      <c r="AO49" s="218" t="str">
        <f t="array" ref="AO49">INDEX('Ortala-KabKota'!AO$2:AO$415,MATCH($D49,'Ortala-KabKota'!$E$2:$E$415,FALSE))</f>
        <v/>
      </c>
      <c r="AP49" s="218" t="str">
        <f t="array" ref="AP49">INDEX('Ortala-KabKota'!AP$2:AP$415,MATCH($D49,'Ortala-KabKota'!$E$2:$E$415,FALSE))</f>
        <v/>
      </c>
      <c r="AQ49" s="218" t="str">
        <f t="array" ref="AQ49">INDEX('Ortala-KabKota'!AQ$2:AQ$415,MATCH($D49,'Ortala-KabKota'!$E$2:$E$415,FALSE))</f>
        <v/>
      </c>
      <c r="AR49" s="218" t="str">
        <f t="array" ref="AR49">INDEX('Ortala-KabKota'!AR$2:AR$415,MATCH($D49,'Ortala-KabKota'!$E$2:$E$415,FALSE))</f>
        <v/>
      </c>
      <c r="AS49" s="218" t="str">
        <f t="array" ref="AS49">INDEX('Ortala-KabKota'!AS$2:AS$415,MATCH($D49,'Ortala-KabKota'!$E$2:$E$415,FALSE))</f>
        <v/>
      </c>
      <c r="AT49" s="218" t="str">
        <f t="array" ref="AT49">INDEX('Ortala-KabKota'!AT$2:AT$415,MATCH($D49,'Ortala-KabKota'!$E$2:$E$415,FALSE))</f>
        <v/>
      </c>
      <c r="AU49" s="218" t="str">
        <f t="array" ref="AU49">INDEX('UPTD PPA KabKota'!D$5:D$513,MATCH($D49,'UPTD PPA KabKota'!$C$5:$C$513,FALSE))</f>
        <v>Belum ada Kepala UPT Kabupaten Labuhanbatu Selatan</v>
      </c>
      <c r="AV49" s="218" t="str">
        <f t="array" ref="AV49">INDEX('UPTD PPA KabKota'!E$5:E$513,MATCH($D49,'UPTD PPA KabKota'!$C$5:$C$513,FALSE))</f>
        <v>Komplek Perkantoran Sosopan Pemerintah Kabupaten Labuhanbatu Selatan Desa Sosopan Kecamatan Kotapinang</v>
      </c>
      <c r="AW49" s="218">
        <f t="array" ref="AW49">INDEX('UPTD PPA KabKota'!F$5:F$513,MATCH($D49,'UPTD PPA KabKota'!$C$5:$C$513,FALSE))</f>
        <v>6244970140</v>
      </c>
      <c r="AX49" s="218" t="str">
        <f t="array" ref="AX49">INDEX('UPTD PPA KabKota'!G$5:G$513,MATCH($D49,'UPTD PPA KabKota'!$C$5:$C$513,FALSE))</f>
        <v>-</v>
      </c>
      <c r="AY49" s="218" t="str">
        <f t="array" ref="AY49">INDEX('UPTD PPA KabKota'!H$5:H$513,MATCH($D49,'UPTD PPA KabKota'!$C$5:$C$513,FALSE))</f>
        <v>UPTD PPA</v>
      </c>
      <c r="AZ49" s="218" t="str">
        <f t="array" ref="AZ49">INDEX('UPTD PPA KabKota'!I$5:I$513,MATCH($D49,'UPTD PPA KabKota'!$C$5:$C$513,FALSE))</f>
        <v>Peraturan Bupati Labuhanbatu Selatan Nomor 43 Tahun 2022</v>
      </c>
      <c r="BA49" s="218">
        <f t="array" ref="BA49">INDEX('UPTD PPA KabKota'!J$5:J$513,MATCH($D49,'UPTD PPA KabKota'!$C$5:$C$513,FALSE))</f>
        <v>2022</v>
      </c>
      <c r="BB49" s="218" t="str">
        <f t="array" ref="BB49">INDEX('UPTD PPA KabKota'!K$5:K$513,MATCH($D49,'UPTD PPA KabKota'!$C$5:$C$513,FALSE))</f>
        <v>A</v>
      </c>
      <c r="BC49" s="218" t="str">
        <f t="array" ref="BC49">INDEX('UPTD PPA KabKota'!L$5:L$513,MATCH($D49,'UPTD PPA KabKota'!$C$5:$C$513,FALSE))</f>
        <v>Ulfah Hafriyanti / 085361903208</v>
      </c>
      <c r="BD49" s="218" t="str">
        <f t="array" ref="BD49">INDEX('UPTD PPA KabKota'!M$5:M$513,MATCH($D49,'UPTD PPA KabKota'!$C$5:$C$513,FALSE))</f>
        <v/>
      </c>
      <c r="BE49" s="218" t="str">
        <f t="array" ref="BE49">INDEX('UPTD PPA KabKota'!N$5:N$513,MATCH($D49,'UPTD PPA KabKota'!$C$5:$C$513,FALSE))</f>
        <v>Belum ada</v>
      </c>
      <c r="BF49" s="218" t="str">
        <f t="array" ref="BF49">INDEX('UPTD PPA KabKota'!O$5:O$513,MATCH($D49,'UPTD PPA KabKota'!$C$5:$C$513,FALSE))</f>
        <v>BELUM PUNYA</v>
      </c>
      <c r="BG49" s="218" t="str">
        <f t="array" ref="BG49">INDEX('UPTD PPA KabKota'!P$5:P$513,MATCH($D49,'UPTD PPA KabKota'!$C$5:$C$513,FALSE))</f>
        <v>TIDAK PUNYA</v>
      </c>
      <c r="BH49" s="218" t="str">
        <f t="array" ref="BH49">INDEX('UPTD PPA KabKota'!Q$5:Q$513,MATCH($D49,'UPTD PPA KabKota'!$C$5:$C$513,FALSE))</f>
        <v>-</v>
      </c>
      <c r="BI49" s="218" t="str">
        <f t="array" ref="BI49">INDEX('UPTD PPA KabKota'!R$5:R$513,MATCH($D49,'UPTD PPA KabKota'!$C$5:$C$513,FALSE))</f>
        <v>Ada</v>
      </c>
      <c r="BJ49" s="218" t="str">
        <f t="array" ref="BJ49">INDEX('UPTD PPA KabKota'!S$5:S$513,MATCH($D49,'UPTD PPA KabKota'!$C$5:$C$513,FALSE))</f>
        <v>Tidak Ada</v>
      </c>
      <c r="BK49" s="218" t="str">
        <f t="array" ref="BK49">INDEX('UPTD PPA KabKota'!T$5:T$513,MATCH($D49,'UPTD PPA KabKota'!$C$5:$C$513,FALSE))</f>
        <v>Tidak Ada</v>
      </c>
      <c r="BL49" s="218" t="str">
        <f t="array" ref="BL49">INDEX('UPTD PPA KabKota'!U$5:U$513,MATCH($D49,'UPTD PPA KabKota'!$C$5:$C$513,FALSE))</f>
        <v>Tidak Ada</v>
      </c>
      <c r="BM49" s="218" t="str">
        <f t="array" ref="BM49">INDEX('UPTD PPA KabKota'!V$5:V$513,MATCH($D49,'UPTD PPA KabKota'!$C$5:$C$513,FALSE))</f>
        <v>Tidak Ada</v>
      </c>
      <c r="BN49" s="218" t="str">
        <f t="array" ref="BN49">INDEX('UPTD PPA KabKota'!W$5:W$513,MATCH($D49,'UPTD PPA KabKota'!$C$5:$C$513,FALSE))</f>
        <v>Tidak Ada</v>
      </c>
      <c r="BO49" s="218" t="str">
        <f t="array" ref="BO49">INDEX('UPTD PPA KabKota'!X$5:X$513,MATCH($D49,'UPTD PPA KabKota'!$C$5:$C$513,FALSE))</f>
        <v>Tidak Ada</v>
      </c>
      <c r="BP49" s="218" t="str">
        <f t="array" ref="BP49">INDEX('UPTD PPA KabKota'!Y$5:Y$513,MATCH($D49,'UPTD PPA KabKota'!$C$5:$C$513,FALSE))</f>
        <v>Tidak Ada</v>
      </c>
      <c r="BQ49" s="218" t="str">
        <f t="array" ref="BQ49">INDEX('UPTD PPA KabKota'!Z$5:Z$513,MATCH($D49,'UPTD PPA KabKota'!$C$5:$C$513,FALSE))</f>
        <v>Tidak Ada</v>
      </c>
      <c r="BR49" s="218" t="str">
        <f t="array" ref="BR49">INDEX('UPTD PPA KabKota'!AA$5:AA$513,MATCH($D49,'UPTD PPA KabKota'!$C$5:$C$513,FALSE))</f>
        <v>Tidak ada</v>
      </c>
      <c r="BS49" s="218" t="str">
        <f t="array" ref="BS49">INDEX('UPTD PPA KabKota'!AB$5:AB$513,MATCH($D49,'UPTD PPA KabKota'!$C$5:$C$513,FALSE))</f>
        <v>Tidak ada</v>
      </c>
      <c r="BT49" s="218" t="str">
        <f t="array" ref="BT49">INDEX('UPTD PPA KabKota'!AC$5:AC$513,MATCH($D49,'UPTD PPA KabKota'!$C$5:$C$513,FALSE))</f>
        <v>Sudah</v>
      </c>
      <c r="BU49" s="218" t="str">
        <f t="array" ref="BU49">INDEX('UPTD PPA KabKota'!AD$5:AD$513,MATCH($D49,'UPTD PPA KabKota'!$C$5:$C$513,FALSE))</f>
        <v>Sudah</v>
      </c>
      <c r="BV49" s="218" t="str">
        <f t="array" ref="BV49">INDEX('UPTD PPA KabKota'!AE$5:AE$513,MATCH($D49,'UPTD PPA KabKota'!$C$5:$C$513,FALSE))</f>
        <v>Sudah</v>
      </c>
      <c r="BW49" s="218" t="str">
        <f t="array" ref="BW49">INDEX('UPTD PPA KabKota'!AF$5:AF$513,MATCH($D49,'UPTD PPA KabKota'!$C$5:$C$513,FALSE))</f>
        <v>Belum</v>
      </c>
      <c r="BX49" s="218" t="str">
        <f t="array" ref="BX49">INDEX('UPTD PPA KabKota'!AG$5:AG$513,MATCH($D49,'UPTD PPA KabKota'!$C$5:$C$513,FALSE))</f>
        <v>Sudah</v>
      </c>
      <c r="BY49" s="218" t="str">
        <f t="array" ref="BY49">INDEX('UPTD PPA KabKota'!AH$5:AH$513,MATCH($D49,'UPTD PPA KabKota'!$C$5:$C$513,FALSE))</f>
        <v>Sudah</v>
      </c>
      <c r="BZ49" s="218" t="str">
        <f t="array" ref="BZ49">INDEX('UPTD PPA KabKota'!AI$5:AI$513,MATCH($D49,'UPTD PPA KabKota'!$C$5:$C$513,FALSE))</f>
        <v>Sudah</v>
      </c>
      <c r="CA49" s="218" t="str">
        <f t="array" ref="CA49">INDEX('UPTD PPA KabKota'!AJ$5:AJ$513,MATCH($D49,'UPTD PPA KabKota'!$C$5:$C$513,FALSE))</f>
        <v>Sudah</v>
      </c>
      <c r="CB49" s="218" t="str">
        <f t="array" ref="CB49">INDEX('UPTD PPA KabKota'!AK$5:AK$513,MATCH($D49,'UPTD PPA KabKota'!$C$5:$C$513,FALSE))</f>
        <v>Sudah</v>
      </c>
      <c r="CC49" s="218" t="str">
        <f t="array" ref="CC49">INDEX('UPTD PPA KabKota'!AL$5:AL$513,MATCH($D49,'UPTD PPA KabKota'!$C$5:$C$513,FALSE))</f>
        <v>Sudah</v>
      </c>
      <c r="CD49" s="218" t="str">
        <f t="array" ref="CD49">INDEX('UPTD PPA KabKota'!AM$5:AM$513,MATCH($D49,'UPTD PPA KabKota'!$C$5:$C$513,FALSE))</f>
        <v>Sudah</v>
      </c>
      <c r="CE49" s="218" t="str">
        <f t="array" ref="CE49">INDEX('UPTD PPA KabKota'!AN$5:AN$513,MATCH($D49,'UPTD PPA KabKota'!$C$5:$C$513,FALSE))</f>
        <v>pengaduan dari masyarakat, penjangkuan korban, pengelolaan Kasus, Jika korban memerlukan pengamanan maka akan diberikan penampungan sementara di rumah aman</v>
      </c>
      <c r="CF49" s="218" t="str">
        <f t="array" ref="CF49">INDEX('UPTD PPA KabKota'!AO$5:AO$513,MATCH($D49,'UPTD PPA KabKota'!$C$5:$C$513,FALSE))</f>
        <v>14 (2024)</v>
      </c>
      <c r="CG49" s="218" t="str">
        <f t="array" ref="CG49">INDEX('UPTD PPA KabKota'!AP$5:AP$513,MATCH($D49,'UPTD PPA KabKota'!$C$5:$C$513,FALSE))</f>
        <v>Kasus kepada Anak 5 kasus yaitu Pelecehan Seksual</v>
      </c>
      <c r="CH49" s="218" t="str">
        <f t="array" ref="CH49">INDEX('UPTD PPA KabKota'!AQ$5:AQ$513,MATCH($D49,'UPTD PPA KabKota'!$C$5:$C$513,FALSE))</f>
        <v/>
      </c>
      <c r="CI49" s="218" t="str">
        <f t="array" ref="CI49">INDEX('UPTD PPA KabKota'!AR$5:AR$513,MATCH($D49,'UPTD PPA KabKota'!$C$5:$C$513,FALSE))</f>
        <v/>
      </c>
      <c r="CJ49" s="218" t="str">
        <f t="array" ref="CJ49">INDEX('UPTD PPA KabKota'!AS$5:AS$513,MATCH($D49,'UPTD PPA KabKota'!$C$5:$C$513,FALSE))</f>
        <v/>
      </c>
      <c r="CK49" s="218" t="str">
        <f t="array" ref="CK49">INDEX('UPTD PPA KabKota'!AT$5:AT$513,MATCH($D49,'UPTD PPA KabKota'!$C$5:$C$513,FALSE))</f>
        <v/>
      </c>
      <c r="CL49" s="218" t="str">
        <f t="array" ref="CL49">INDEX('UPTD PPA KabKota'!AU$5:AU$513,MATCH($D49,'UPTD PPA KabKota'!$C$5:$C$513,FALSE))</f>
        <v/>
      </c>
      <c r="CM49" s="218" t="str">
        <f t="array" ref="CM49">INDEX('UPTD PPA KabKota'!AV$5:AV$513,MATCH($D49,'UPTD PPA KabKota'!$C$5:$C$513,FALSE))</f>
        <v/>
      </c>
      <c r="CN49" s="218" t="str">
        <f t="array" ref="CN49">INDEX('UPTD PPA KabKota'!AW$5:AW$513,MATCH($D49,'UPTD PPA KabKota'!$C$5:$C$513,FALSE))</f>
        <v/>
      </c>
      <c r="CO49" s="218" t="str">
        <f t="array" ref="CO49">INDEX('UPTD PPA KabKota'!AX$5:AX$513,MATCH($D49,'UPTD PPA KabKota'!$C$5:$C$513,FALSE))</f>
        <v>v</v>
      </c>
      <c r="CP49" s="218" t="str">
        <f t="array" ref="CP49">INDEX('UPTD PPA KabKota'!AY$5:AY$513,MATCH($D49,'UPTD PPA KabKota'!$C$5:$C$513,FALSE))</f>
        <v/>
      </c>
      <c r="CQ49" s="209" t="str">
        <f>IFERROR(__xludf.DUMMYFUNCTION("IF(ISBLANK($K49),"""",IF(REGEXMATCH($K49,""Peraturan""),""Ada"",IF(REGEXMATCH($K49,""Rekomendasi""),""Tidak Ada"", $K49)))
"),"Ada")</f>
        <v>Ada</v>
      </c>
      <c r="CR49" s="209" t="str">
        <f t="array" ref="CR49">index('UPTD PPA KabKota'!$BI$5:$BI$513,match($D49,'UPTD PPA KabKota'!$C$5:$C$513,false))</f>
        <v>Ada</v>
      </c>
      <c r="CS49" s="314" t="str">
        <f t="shared" si="6"/>
        <v>Ada</v>
      </c>
    </row>
    <row r="50">
      <c r="A50" s="310">
        <v>48.0</v>
      </c>
      <c r="B50" s="310">
        <v>23.0</v>
      </c>
      <c r="C50" s="311" t="s">
        <v>4723</v>
      </c>
      <c r="D50" s="312" t="s">
        <v>969</v>
      </c>
      <c r="E50" s="315">
        <v>45748.0</v>
      </c>
      <c r="F50" s="218" t="str">
        <f t="array" ref="F50">INDEX('Ortala-KabKota'!F$2:F$415,MATCH($D50,'Ortala-KabKota'!$E$2:$E$415,FALSE))</f>
        <v>Riza/ 085262622660</v>
      </c>
      <c r="G50" s="218" t="str">
        <f t="array" ref="G50">INDEX('Ortala-KabKota'!G$2:G$415,MATCH($D50,'Ortala-KabKota'!$E$2:$E$415,FALSE))</f>
        <v/>
      </c>
      <c r="H50" s="218" t="str">
        <f t="array" ref="H50">INDEX('Ortala-KabKota'!H$2:H$415,MATCH($D50,'Ortala-KabKota'!$E$2:$E$415,FALSE))</f>
        <v/>
      </c>
      <c r="I50" s="218" t="str">
        <f t="array" ref="I50">INDEX('Ortala-KabKota'!I$2:I$415,MATCH($D50,'Ortala-KabKota'!$E$2:$E$415,FALSE))</f>
        <v>082286730292</v>
      </c>
      <c r="J50" s="218" t="str">
        <f t="array" ref="J50">INDEX('Ortala-KabKota'!J$2:J$415,MATCH($D50,'Ortala-KabKota'!$E$2:$E$415,FALSE))</f>
        <v>UPTD PPA</v>
      </c>
      <c r="K50" s="218" t="str">
        <f t="array" ref="K50">INDEX('Ortala-KabKota'!K$2:K$415,MATCH($D50,'Ortala-KabKota'!$E$2:$E$415,FALSE))</f>
        <v>Peraturan Bupati Nomor 42 Tahun 2021 tentang Unit Pelaksana Teknis Daerah Perlindungan Perempuan dan Anak pada Dinas Pemberdayaan Perempuan dan Perlindungan Anak Kabupaten Labuhanbatu Utara</v>
      </c>
      <c r="L50" s="218">
        <f t="array" ref="L50">INDEX('Ortala-KabKota'!L$2:L$415,MATCH($D50,'Ortala-KabKota'!$E$2:$E$415,FALSE))</f>
        <v>2021</v>
      </c>
      <c r="M50" s="218" t="str">
        <f t="array" ref="M50">INDEX('Ortala-KabKota'!M$2:M$415,MATCH($D50,'Ortala-KabKota'!$E$2:$E$415,FALSE))</f>
        <v>B</v>
      </c>
      <c r="N50" s="218" t="str">
        <f t="array" ref="N50">INDEX('Ortala-KabKota'!N$2:N$415,MATCH($D50,'Ortala-KabKota'!$E$2:$E$415,FALSE))</f>
        <v>Ginta / 082294946422</v>
      </c>
      <c r="O50" s="218" t="str">
        <f t="array" ref="O50">INDEX('Ortala-KabKota'!O$2:O$415,MATCH($D50,'Ortala-KabKota'!$E$2:$E$415,FALSE))</f>
        <v/>
      </c>
      <c r="P50" s="218" t="str">
        <f t="array" ref="P50">INDEX('Ortala-KabKota'!P$2:P$415,MATCH($D50,'Ortala-KabKota'!$E$2:$E$415,FALSE))</f>
        <v/>
      </c>
      <c r="Q50" s="218" t="str">
        <f t="array" ref="Q50">INDEX('Ortala-KabKota'!Q$2:Q$415,MATCH($D50,'Ortala-KabKota'!$E$2:$E$415,FALSE))</f>
        <v>BERGABUNG DENGAN KANTOR DINAS</v>
      </c>
      <c r="R50" s="218" t="str">
        <f t="array" ref="R50">INDEX('Ortala-KabKota'!R$2:R$415,MATCH($D50,'Ortala-KabKota'!$E$2:$E$415,FALSE))</f>
        <v>TIDAK PUNYA</v>
      </c>
      <c r="S50" s="218" t="str">
        <f t="array" ref="S50">INDEX('Ortala-KabKota'!S$2:S$415,MATCH($D50,'Ortala-KabKota'!$E$2:$E$415,FALSE))</f>
        <v>Tidak ada</v>
      </c>
      <c r="T50" s="218">
        <f t="array" ref="T50">INDEX('Ortala-KabKota'!T$2:T$415,MATCH($D50,'Ortala-KabKota'!$E$2:$E$415,FALSE))</f>
        <v>0</v>
      </c>
      <c r="U50" s="218">
        <f t="array" ref="U50">INDEX('Ortala-KabKota'!U$2:U$415,MATCH($D50,'Ortala-KabKota'!$E$2:$E$415,FALSE))</f>
        <v>0</v>
      </c>
      <c r="V50" s="218">
        <f t="array" ref="V50">INDEX('Ortala-KabKota'!V$2:V$415,MATCH($D50,'Ortala-KabKota'!$E$2:$E$415,FALSE))</f>
        <v>0</v>
      </c>
      <c r="W50" s="218">
        <f t="array" ref="W50">INDEX('Ortala-KabKota'!W$2:W$415,MATCH($D50,'Ortala-KabKota'!$E$2:$E$415,FALSE))</f>
        <v>0</v>
      </c>
      <c r="X50" s="218">
        <f t="array" ref="X50">INDEX('Ortala-KabKota'!X$2:X$415,MATCH($D50,'Ortala-KabKota'!$E$2:$E$415,FALSE))</f>
        <v>0</v>
      </c>
      <c r="Y50" s="218">
        <f t="array" ref="Y50">INDEX('Ortala-KabKota'!Y$2:Y$415,MATCH($D50,'Ortala-KabKota'!$E$2:$E$415,FALSE))</f>
        <v>0</v>
      </c>
      <c r="Z50" s="218">
        <f t="array" ref="Z50">INDEX('Ortala-KabKota'!Z$2:Z$415,MATCH($D50,'Ortala-KabKota'!$E$2:$E$415,FALSE))</f>
        <v>0</v>
      </c>
      <c r="AA50" s="218">
        <f t="array" ref="AA50">INDEX('Ortala-KabKota'!AA$2:AA$415,MATCH($D50,'Ortala-KabKota'!$E$2:$E$415,FALSE))</f>
        <v>0</v>
      </c>
      <c r="AB50" s="218">
        <f t="array" ref="AB50">INDEX('Ortala-KabKota'!AB$2:AB$415,MATCH($D50,'Ortala-KabKota'!$E$2:$E$415,FALSE))</f>
        <v>0</v>
      </c>
      <c r="AC50" s="218">
        <f t="array" ref="AC50">INDEX('Ortala-KabKota'!AC$2:AC$415,MATCH($D50,'Ortala-KabKota'!$E$2:$E$415,FALSE))</f>
        <v>1</v>
      </c>
      <c r="AD50" s="218">
        <f t="array" ref="AD50">INDEX('Ortala-KabKota'!AD$2:AD$415,MATCH($D50,'Ortala-KabKota'!$E$2:$E$415,FALSE))</f>
        <v>0</v>
      </c>
      <c r="AE50" s="218">
        <f t="array" ref="AE50">INDEX('Ortala-KabKota'!AE$2:AE$415,MATCH($D50,'Ortala-KabKota'!$E$2:$E$415,FALSE))</f>
        <v>0</v>
      </c>
      <c r="AF50" s="218">
        <f t="array" ref="AF50">INDEX('Ortala-KabKota'!AF$2:AF$415,MATCH($D50,'Ortala-KabKota'!$E$2:$E$415,FALSE))</f>
        <v>0</v>
      </c>
      <c r="AG50" s="218">
        <f t="array" ref="AG50">INDEX('Ortala-KabKota'!AG$2:AG$415,MATCH($D50,'Ortala-KabKota'!$E$2:$E$415,FALSE))</f>
        <v>0</v>
      </c>
      <c r="AH50" s="218">
        <f t="array" ref="AH50">INDEX('Ortala-KabKota'!AH$2:AH$415,MATCH($D50,'Ortala-KabKota'!$E$2:$E$415,FALSE))</f>
        <v>0</v>
      </c>
      <c r="AI50" s="218" t="str">
        <f t="array" ref="AI50">INDEX('Ortala-KabKota'!AI$2:AI$415,MATCH($D50,'Ortala-KabKota'!$E$2:$E$415,FALSE))</f>
        <v>Masih dalam penetapan UPTD</v>
      </c>
      <c r="AJ50" s="218">
        <f t="array" ref="AJ50">INDEX('Ortala-KabKota'!AJ$2:AJ$415,MATCH($D50,'Ortala-KabKota'!$E$2:$E$415,FALSE))</f>
        <v>0</v>
      </c>
      <c r="AK50" s="218">
        <f t="array" ref="AK50">INDEX('Ortala-KabKota'!AK$2:AK$415,MATCH($D50,'Ortala-KabKota'!$E$2:$E$415,FALSE))</f>
        <v>0</v>
      </c>
      <c r="AL50" s="218">
        <f t="array" ref="AL50">INDEX('Ortala-KabKota'!AL$2:AL$415,MATCH($D50,'Ortala-KabKota'!$E$2:$E$415,FALSE))</f>
        <v>78</v>
      </c>
      <c r="AM50" s="218" t="str">
        <f t="array" ref="AM50">INDEX('Ortala-KabKota'!AM$2:AM$415,MATCH($D50,'Ortala-KabKota'!$E$2:$E$415,FALSE))</f>
        <v>Kasus pelecean dan pencabulan pada anak</v>
      </c>
      <c r="AN50" s="218" t="str">
        <f t="array" ref="AN50">INDEX('Ortala-KabKota'!AN$2:AN$415,MATCH($D50,'Ortala-KabKota'!$E$2:$E$415,FALSE))</f>
        <v/>
      </c>
      <c r="AO50" s="218" t="str">
        <f t="array" ref="AO50">INDEX('Ortala-KabKota'!AO$2:AO$415,MATCH($D50,'Ortala-KabKota'!$E$2:$E$415,FALSE))</f>
        <v/>
      </c>
      <c r="AP50" s="218" t="str">
        <f t="array" ref="AP50">INDEX('Ortala-KabKota'!AP$2:AP$415,MATCH($D50,'Ortala-KabKota'!$E$2:$E$415,FALSE))</f>
        <v/>
      </c>
      <c r="AQ50" s="218" t="str">
        <f t="array" ref="AQ50">INDEX('Ortala-KabKota'!AQ$2:AQ$415,MATCH($D50,'Ortala-KabKota'!$E$2:$E$415,FALSE))</f>
        <v/>
      </c>
      <c r="AR50" s="218">
        <f t="array" ref="AR50">INDEX('Ortala-KabKota'!AR$2:AR$415,MATCH($D50,'Ortala-KabKota'!$E$2:$E$415,FALSE))</f>
        <v>1</v>
      </c>
      <c r="AS50" s="218" t="str">
        <f t="array" ref="AS50">INDEX('Ortala-KabKota'!AS$2:AS$415,MATCH($D50,'Ortala-KabKota'!$E$2:$E$415,FALSE))</f>
        <v/>
      </c>
      <c r="AT50" s="218" t="str">
        <f t="array" ref="AT50">INDEX('Ortala-KabKota'!AT$2:AT$415,MATCH($D50,'Ortala-KabKota'!$E$2:$E$415,FALSE))</f>
        <v/>
      </c>
      <c r="AU50" s="218" t="str">
        <f t="array" ref="AU50">INDEX('UPTD PPA KabKota'!D$5:D$513,MATCH($D50,'UPTD PPA KabKota'!$C$5:$C$513,FALSE))</f>
        <v>Rainey Fadillah Harahap, Am.Keb./082250140045</v>
      </c>
      <c r="AV50" s="218" t="str">
        <f t="array" ref="AV50">INDEX('UPTD PPA KabKota'!E$5:E$513,MATCH($D50,'UPTD PPA KabKota'!$C$5:$C$513,FALSE))</f>
        <v>Jalan Koptu Mahmun Lubis Aek Kanopan</v>
      </c>
      <c r="AW50" s="218" t="str">
        <f t="array" ref="AW50">INDEX('UPTD PPA KabKota'!F$5:F$513,MATCH($D50,'UPTD PPA KabKota'!$C$5:$C$513,FALSE))</f>
        <v>082250140045</v>
      </c>
      <c r="AX50" s="218" t="str">
        <f t="array" ref="AX50">INDEX('UPTD PPA KabKota'!G$5:G$513,MATCH($D50,'UPTD PPA KabKota'!$C$5:$C$513,FALSE))</f>
        <v>082250140045</v>
      </c>
      <c r="AY50" s="218" t="str">
        <f t="array" ref="AY50">INDEX('UPTD PPA KabKota'!H$5:H$513,MATCH($D50,'UPTD PPA KabKota'!$C$5:$C$513,FALSE))</f>
        <v>UPTD PPA</v>
      </c>
      <c r="AZ50" s="218" t="str">
        <f t="array" ref="AZ50">INDEX('UPTD PPA KabKota'!I$5:I$513,MATCH($D50,'UPTD PPA KabKota'!$C$5:$C$513,FALSE))</f>
        <v>Peraturan Bupati Labuhanbatu Utara Nomor 42 Tahun 2021 tentang Pembentukan Unit Pelaksana Teknis Daerah Perlindungan Perempuan dan Anak pada Dinas Pemberdayaan Perempuan dan Perlindungan Anak Kabupaten Labuhanbatu Utara</v>
      </c>
      <c r="BA50" s="218">
        <f t="array" ref="BA50">INDEX('UPTD PPA KabKota'!J$5:J$513,MATCH($D50,'UPTD PPA KabKota'!$C$5:$C$513,FALSE))</f>
        <v>2021</v>
      </c>
      <c r="BB50" s="218" t="str">
        <f t="array" ref="BB50">INDEX('UPTD PPA KabKota'!K$5:K$513,MATCH($D50,'UPTD PPA KabKota'!$C$5:$C$513,FALSE))</f>
        <v>B</v>
      </c>
      <c r="BC50" s="218" t="str">
        <f t="array" ref="BC50">INDEX('UPTD PPA KabKota'!L$5:L$513,MATCH($D50,'UPTD PPA KabKota'!$C$5:$C$513,FALSE))</f>
        <v>Rainey Fadillah Harahap, Am.Keb./082250140045</v>
      </c>
      <c r="BD50" s="316" t="str">
        <f t="array" ref="BD50">INDEX('UPTD PPA KabKota'!M$5:M$513,MATCH($D50,'UPTD PPA KabKota'!$C$5:$C$513,FALSE))</f>
        <v>dinaspppalabuhanbatuutara@gmail.com</v>
      </c>
      <c r="BE50" s="218" t="str">
        <f t="array" ref="BE50">INDEX('UPTD PPA KabKota'!N$5:N$513,MATCH($D50,'UPTD PPA KabKota'!$C$5:$C$513,FALSE))</f>
        <v>1. Kepala UPTD
2. Pelaksana
3. Jabatan Fungsional</v>
      </c>
      <c r="BF50" s="218" t="str">
        <f t="array" ref="BF50">INDEX('UPTD PPA KabKota'!O$5:O$513,MATCH($D50,'UPTD PPA KabKota'!$C$5:$C$513,FALSE))</f>
        <v>MANDIRI</v>
      </c>
      <c r="BG50" s="218" t="str">
        <f t="array" ref="BG50">INDEX('UPTD PPA KabKota'!P$5:P$513,MATCH($D50,'UPTD PPA KabKota'!$C$5:$C$513,FALSE))</f>
        <v>SEWA/KONTRAK</v>
      </c>
      <c r="BH50" s="218" t="str">
        <f t="array" ref="BH50">INDEX('UPTD PPA KabKota'!Q$5:Q$513,MATCH($D50,'UPTD PPA KabKota'!$C$5:$C$513,FALSE))</f>
        <v>Pemerintah Daerah Kabupaten Labuhanbatu Utara</v>
      </c>
      <c r="BI50" s="218" t="str">
        <f t="array" ref="BI50">INDEX('UPTD PPA KabKota'!R$5:R$513,MATCH($D50,'UPTD PPA KabKota'!$C$5:$C$513,FALSE))</f>
        <v>Ada</v>
      </c>
      <c r="BJ50" s="218" t="str">
        <f t="array" ref="BJ50">INDEX('UPTD PPA KabKota'!S$5:S$513,MATCH($D50,'UPTD PPA KabKota'!$C$5:$C$513,FALSE))</f>
        <v>Tidak Ada</v>
      </c>
      <c r="BK50" s="218" t="str">
        <f t="array" ref="BK50">INDEX('UPTD PPA KabKota'!T$5:T$513,MATCH($D50,'UPTD PPA KabKota'!$C$5:$C$513,FALSE))</f>
        <v>Ada</v>
      </c>
      <c r="BL50" s="218" t="str">
        <f t="array" ref="BL50">INDEX('UPTD PPA KabKota'!U$5:U$513,MATCH($D50,'UPTD PPA KabKota'!$C$5:$C$513,FALSE))</f>
        <v>Ada</v>
      </c>
      <c r="BM50" s="218" t="str">
        <f t="array" ref="BM50">INDEX('UPTD PPA KabKota'!V$5:V$513,MATCH($D50,'UPTD PPA KabKota'!$C$5:$C$513,FALSE))</f>
        <v>Ada</v>
      </c>
      <c r="BN50" s="218" t="str">
        <f t="array" ref="BN50">INDEX('UPTD PPA KabKota'!W$5:W$513,MATCH($D50,'UPTD PPA KabKota'!$C$5:$C$513,FALSE))</f>
        <v>Tidak Ada</v>
      </c>
      <c r="BO50" s="218" t="str">
        <f t="array" ref="BO50">INDEX('UPTD PPA KabKota'!X$5:X$513,MATCH($D50,'UPTD PPA KabKota'!$C$5:$C$513,FALSE))</f>
        <v>Ada</v>
      </c>
      <c r="BP50" s="218" t="str">
        <f t="array" ref="BP50">INDEX('UPTD PPA KabKota'!Y$5:Y$513,MATCH($D50,'UPTD PPA KabKota'!$C$5:$C$513,FALSE))</f>
        <v>Tidak Ada</v>
      </c>
      <c r="BQ50" s="218" t="str">
        <f t="array" ref="BQ50">INDEX('UPTD PPA KabKota'!Z$5:Z$513,MATCH($D50,'UPTD PPA KabKota'!$C$5:$C$513,FALSE))</f>
        <v>Ada</v>
      </c>
      <c r="BR50" s="218" t="str">
        <f t="array" ref="BR50">INDEX('UPTD PPA KabKota'!AA$5:AA$513,MATCH($D50,'UPTD PPA KabKota'!$C$5:$C$513,FALSE))</f>
        <v>Ada</v>
      </c>
      <c r="BS50" s="218" t="str">
        <f t="array" ref="BS50">INDEX('UPTD PPA KabKota'!AB$5:AB$513,MATCH($D50,'UPTD PPA KabKota'!$C$5:$C$513,FALSE))</f>
        <v>Ada</v>
      </c>
      <c r="BT50" s="218" t="str">
        <f t="array" ref="BT50">INDEX('UPTD PPA KabKota'!AC$5:AC$513,MATCH($D50,'UPTD PPA KabKota'!$C$5:$C$513,FALSE))</f>
        <v>Sudah</v>
      </c>
      <c r="BU50" s="218" t="str">
        <f t="array" ref="BU50">INDEX('UPTD PPA KabKota'!AD$5:AD$513,MATCH($D50,'UPTD PPA KabKota'!$C$5:$C$513,FALSE))</f>
        <v>Sudah</v>
      </c>
      <c r="BV50" s="218" t="str">
        <f t="array" ref="BV50">INDEX('UPTD PPA KabKota'!AE$5:AE$513,MATCH($D50,'UPTD PPA KabKota'!$C$5:$C$513,FALSE))</f>
        <v>Sudah</v>
      </c>
      <c r="BW50" s="218" t="str">
        <f t="array" ref="BW50">INDEX('UPTD PPA KabKota'!AF$5:AF$513,MATCH($D50,'UPTD PPA KabKota'!$C$5:$C$513,FALSE))</f>
        <v>Sudah</v>
      </c>
      <c r="BX50" s="218" t="str">
        <f t="array" ref="BX50">INDEX('UPTD PPA KabKota'!AG$5:AG$513,MATCH($D50,'UPTD PPA KabKota'!$C$5:$C$513,FALSE))</f>
        <v>Belum</v>
      </c>
      <c r="BY50" s="218" t="str">
        <f t="array" ref="BY50">INDEX('UPTD PPA KabKota'!AH$5:AH$513,MATCH($D50,'UPTD PPA KabKota'!$C$5:$C$513,FALSE))</f>
        <v>Sudah</v>
      </c>
      <c r="BZ50" s="218" t="str">
        <f t="array" ref="BZ50">INDEX('UPTD PPA KabKota'!AI$5:AI$513,MATCH($D50,'UPTD PPA KabKota'!$C$5:$C$513,FALSE))</f>
        <v>Sudah</v>
      </c>
      <c r="CA50" s="218" t="str">
        <f t="array" ref="CA50">INDEX('UPTD PPA KabKota'!AJ$5:AJ$513,MATCH($D50,'UPTD PPA KabKota'!$C$5:$C$513,FALSE))</f>
        <v>Sudah</v>
      </c>
      <c r="CB50" s="218" t="str">
        <f t="array" ref="CB50">INDEX('UPTD PPA KabKota'!AK$5:AK$513,MATCH($D50,'UPTD PPA KabKota'!$C$5:$C$513,FALSE))</f>
        <v>Belum</v>
      </c>
      <c r="CC50" s="218" t="str">
        <f t="array" ref="CC50">INDEX('UPTD PPA KabKota'!AL$5:AL$513,MATCH($D50,'UPTD PPA KabKota'!$C$5:$C$513,FALSE))</f>
        <v>Sudah</v>
      </c>
      <c r="CD50" s="218" t="str">
        <f t="array" ref="CD50">INDEX('UPTD PPA KabKota'!AM$5:AM$513,MATCH($D50,'UPTD PPA KabKota'!$C$5:$C$513,FALSE))</f>
        <v>Sudah</v>
      </c>
      <c r="CE50" s="218" t="str">
        <f t="array" ref="CE50">INDEX('UPTD PPA KabKota'!AN$5:AN$513,MATCH($D50,'UPTD PPA KabKota'!$C$5:$C$513,FALSE))</f>
        <v>pengaduan dari masyarakat, penjangkuan korban, pengelolaan Kasus, Jika korban memerlukan pengamanan maka akan diberikan penampungan sementara di rumah aman</v>
      </c>
      <c r="CF50" s="218" t="str">
        <f t="array" ref="CF50">INDEX('UPTD PPA KabKota'!AO$5:AO$513,MATCH($D50,'UPTD PPA KabKota'!$C$5:$C$513,FALSE))</f>
        <v>27 (2024)</v>
      </c>
      <c r="CG50" s="218" t="str">
        <f t="array" ref="CG50">INDEX('UPTD PPA KabKota'!AP$5:AP$513,MATCH($D50,'UPTD PPA KabKota'!$C$5:$C$513,FALSE))</f>
        <v>Kekerasan Terhadap Anak</v>
      </c>
      <c r="CH50" s="218" t="str">
        <f t="array" ref="CH50">INDEX('UPTD PPA KabKota'!AQ$5:AQ$513,MATCH($D50,'UPTD PPA KabKota'!$C$5:$C$513,FALSE))</f>
        <v/>
      </c>
      <c r="CI50" s="218" t="str">
        <f t="array" ref="CI50">INDEX('UPTD PPA KabKota'!AR$5:AR$513,MATCH($D50,'UPTD PPA KabKota'!$C$5:$C$513,FALSE))</f>
        <v/>
      </c>
      <c r="CJ50" s="218" t="str">
        <f t="array" ref="CJ50">INDEX('UPTD PPA KabKota'!AS$5:AS$513,MATCH($D50,'UPTD PPA KabKota'!$C$5:$C$513,FALSE))</f>
        <v/>
      </c>
      <c r="CK50" s="218" t="str">
        <f t="array" ref="CK50">INDEX('UPTD PPA KabKota'!AT$5:AT$513,MATCH($D50,'UPTD PPA KabKota'!$C$5:$C$513,FALSE))</f>
        <v/>
      </c>
      <c r="CL50" s="218" t="str">
        <f t="array" ref="CL50">INDEX('UPTD PPA KabKota'!AU$5:AU$513,MATCH($D50,'UPTD PPA KabKota'!$C$5:$C$513,FALSE))</f>
        <v/>
      </c>
      <c r="CM50" s="218" t="str">
        <f t="array" ref="CM50">INDEX('UPTD PPA KabKota'!AV$5:AV$513,MATCH($D50,'UPTD PPA KabKota'!$C$5:$C$513,FALSE))</f>
        <v>v</v>
      </c>
      <c r="CN50" s="218" t="str">
        <f t="array" ref="CN50">INDEX('UPTD PPA KabKota'!AW$5:AW$513,MATCH($D50,'UPTD PPA KabKota'!$C$5:$C$513,FALSE))</f>
        <v/>
      </c>
      <c r="CO50" s="218" t="str">
        <f t="array" ref="CO50">INDEX('UPTD PPA KabKota'!AX$5:AX$513,MATCH($D50,'UPTD PPA KabKota'!$C$5:$C$513,FALSE))</f>
        <v/>
      </c>
      <c r="CP50" s="218" t="str">
        <f t="array" ref="CP50">INDEX('UPTD PPA KabKota'!AY$5:AY$513,MATCH($D50,'UPTD PPA KabKota'!$C$5:$C$513,FALSE))</f>
        <v/>
      </c>
      <c r="CQ50" s="209" t="str">
        <f>IFERROR(__xludf.DUMMYFUNCTION("IF(ISBLANK($K50),"""",IF(REGEXMATCH($K50,""Peraturan""),""Ada"",IF(REGEXMATCH($K50,""Rekomendasi""),""Tidak Ada"", $K50)))
"),"Ada")</f>
        <v>Ada</v>
      </c>
      <c r="CR50" s="209" t="str">
        <f t="array" ref="CR50">index('UPTD PPA KabKota'!$BI$5:$BI$513,match($D50,'UPTD PPA KabKota'!$C$5:$C$513,false))</f>
        <v>Ada</v>
      </c>
      <c r="CS50" s="314" t="str">
        <f t="shared" si="6"/>
        <v>Ada</v>
      </c>
    </row>
    <row r="51">
      <c r="A51" s="310">
        <v>49.0</v>
      </c>
      <c r="B51" s="310">
        <v>24.0</v>
      </c>
      <c r="C51" s="311" t="s">
        <v>4723</v>
      </c>
      <c r="D51" s="312" t="s">
        <v>978</v>
      </c>
      <c r="E51" s="315">
        <v>45748.0</v>
      </c>
      <c r="F51" s="218" t="str">
        <f t="array" ref="F51">INDEX('Ortala-KabKota'!F$2:F$415,MATCH($D51,'Ortala-KabKota'!$E$2:$E$415,FALSE))</f>
        <v>#N/A</v>
      </c>
      <c r="G51" s="218" t="str">
        <f t="array" ref="G51">INDEX('Ortala-KabKota'!G$2:G$415,MATCH($D51,'Ortala-KabKota'!$E$2:$E$415,FALSE))</f>
        <v>#N/A</v>
      </c>
      <c r="H51" s="218" t="str">
        <f t="array" ref="H51">INDEX('Ortala-KabKota'!H$2:H$415,MATCH($D51,'Ortala-KabKota'!$E$2:$E$415,FALSE))</f>
        <v>#N/A</v>
      </c>
      <c r="I51" s="218" t="str">
        <f t="array" ref="I51">INDEX('Ortala-KabKota'!I$2:I$415,MATCH($D51,'Ortala-KabKota'!$E$2:$E$415,FALSE))</f>
        <v>#N/A</v>
      </c>
      <c r="J51" s="218" t="str">
        <f t="array" ref="J51">INDEX('Ortala-KabKota'!J$2:J$415,MATCH($D51,'Ortala-KabKota'!$E$2:$E$415,FALSE))</f>
        <v>#N/A</v>
      </c>
      <c r="K51" s="218" t="str">
        <f t="array" ref="K51">INDEX('Ortala-KabKota'!K$2:K$415,MATCH($D51,'Ortala-KabKota'!$E$2:$E$415,FALSE))</f>
        <v>#N/A</v>
      </c>
      <c r="L51" s="218" t="str">
        <f t="array" ref="L51">INDEX('Ortala-KabKota'!L$2:L$415,MATCH($D51,'Ortala-KabKota'!$E$2:$E$415,FALSE))</f>
        <v>#N/A</v>
      </c>
      <c r="M51" s="218" t="str">
        <f t="array" ref="M51">INDEX('Ortala-KabKota'!M$2:M$415,MATCH($D51,'Ortala-KabKota'!$E$2:$E$415,FALSE))</f>
        <v>#N/A</v>
      </c>
      <c r="N51" s="218" t="str">
        <f t="array" ref="N51">INDEX('Ortala-KabKota'!N$2:N$415,MATCH($D51,'Ortala-KabKota'!$E$2:$E$415,FALSE))</f>
        <v>#N/A</v>
      </c>
      <c r="O51" s="218" t="str">
        <f t="array" ref="O51">INDEX('Ortala-KabKota'!O$2:O$415,MATCH($D51,'Ortala-KabKota'!$E$2:$E$415,FALSE))</f>
        <v>#N/A</v>
      </c>
      <c r="P51" s="218" t="str">
        <f t="array" ref="P51">INDEX('Ortala-KabKota'!P$2:P$415,MATCH($D51,'Ortala-KabKota'!$E$2:$E$415,FALSE))</f>
        <v>#N/A</v>
      </c>
      <c r="Q51" s="218" t="str">
        <f t="array" ref="Q51">INDEX('Ortala-KabKota'!Q$2:Q$415,MATCH($D51,'Ortala-KabKota'!$E$2:$E$415,FALSE))</f>
        <v>#N/A</v>
      </c>
      <c r="R51" s="218" t="str">
        <f t="array" ref="R51">INDEX('Ortala-KabKota'!R$2:R$415,MATCH($D51,'Ortala-KabKota'!$E$2:$E$415,FALSE))</f>
        <v>#N/A</v>
      </c>
      <c r="S51" s="218" t="str">
        <f t="array" ref="S51">INDEX('Ortala-KabKota'!S$2:S$415,MATCH($D51,'Ortala-KabKota'!$E$2:$E$415,FALSE))</f>
        <v>#N/A</v>
      </c>
      <c r="T51" s="218" t="str">
        <f t="array" ref="T51">INDEX('Ortala-KabKota'!T$2:T$415,MATCH($D51,'Ortala-KabKota'!$E$2:$E$415,FALSE))</f>
        <v>#N/A</v>
      </c>
      <c r="U51" s="218" t="str">
        <f t="array" ref="U51">INDEX('Ortala-KabKota'!U$2:U$415,MATCH($D51,'Ortala-KabKota'!$E$2:$E$415,FALSE))</f>
        <v>#N/A</v>
      </c>
      <c r="V51" s="218" t="str">
        <f t="array" ref="V51">INDEX('Ortala-KabKota'!V$2:V$415,MATCH($D51,'Ortala-KabKota'!$E$2:$E$415,FALSE))</f>
        <v>#N/A</v>
      </c>
      <c r="W51" s="218" t="str">
        <f t="array" ref="W51">INDEX('Ortala-KabKota'!W$2:W$415,MATCH($D51,'Ortala-KabKota'!$E$2:$E$415,FALSE))</f>
        <v>#N/A</v>
      </c>
      <c r="X51" s="218" t="str">
        <f t="array" ref="X51">INDEX('Ortala-KabKota'!X$2:X$415,MATCH($D51,'Ortala-KabKota'!$E$2:$E$415,FALSE))</f>
        <v>#N/A</v>
      </c>
      <c r="Y51" s="218" t="str">
        <f t="array" ref="Y51">INDEX('Ortala-KabKota'!Y$2:Y$415,MATCH($D51,'Ortala-KabKota'!$E$2:$E$415,FALSE))</f>
        <v>#N/A</v>
      </c>
      <c r="Z51" s="218" t="str">
        <f t="array" ref="Z51">INDEX('Ortala-KabKota'!Z$2:Z$415,MATCH($D51,'Ortala-KabKota'!$E$2:$E$415,FALSE))</f>
        <v>#N/A</v>
      </c>
      <c r="AA51" s="218" t="str">
        <f t="array" ref="AA51">INDEX('Ortala-KabKota'!AA$2:AA$415,MATCH($D51,'Ortala-KabKota'!$E$2:$E$415,FALSE))</f>
        <v>#N/A</v>
      </c>
      <c r="AB51" s="218" t="str">
        <f t="array" ref="AB51">INDEX('Ortala-KabKota'!AB$2:AB$415,MATCH($D51,'Ortala-KabKota'!$E$2:$E$415,FALSE))</f>
        <v>#N/A</v>
      </c>
      <c r="AC51" s="218" t="str">
        <f t="array" ref="AC51">INDEX('Ortala-KabKota'!AC$2:AC$415,MATCH($D51,'Ortala-KabKota'!$E$2:$E$415,FALSE))</f>
        <v>#N/A</v>
      </c>
      <c r="AD51" s="218" t="str">
        <f t="array" ref="AD51">INDEX('Ortala-KabKota'!AD$2:AD$415,MATCH($D51,'Ortala-KabKota'!$E$2:$E$415,FALSE))</f>
        <v>#N/A</v>
      </c>
      <c r="AE51" s="218" t="str">
        <f t="array" ref="AE51">INDEX('Ortala-KabKota'!AE$2:AE$415,MATCH($D51,'Ortala-KabKota'!$E$2:$E$415,FALSE))</f>
        <v>#N/A</v>
      </c>
      <c r="AF51" s="218" t="str">
        <f t="array" ref="AF51">INDEX('Ortala-KabKota'!AF$2:AF$415,MATCH($D51,'Ortala-KabKota'!$E$2:$E$415,FALSE))</f>
        <v>#N/A</v>
      </c>
      <c r="AG51" s="218" t="str">
        <f t="array" ref="AG51">INDEX('Ortala-KabKota'!AG$2:AG$415,MATCH($D51,'Ortala-KabKota'!$E$2:$E$415,FALSE))</f>
        <v>#N/A</v>
      </c>
      <c r="AH51" s="218" t="str">
        <f t="array" ref="AH51">INDEX('Ortala-KabKota'!AH$2:AH$415,MATCH($D51,'Ortala-KabKota'!$E$2:$E$415,FALSE))</f>
        <v>#N/A</v>
      </c>
      <c r="AI51" s="218" t="str">
        <f t="array" ref="AI51">INDEX('Ortala-KabKota'!AI$2:AI$415,MATCH($D51,'Ortala-KabKota'!$E$2:$E$415,FALSE))</f>
        <v>#N/A</v>
      </c>
      <c r="AJ51" s="218" t="str">
        <f t="array" ref="AJ51">INDEX('Ortala-KabKota'!AJ$2:AJ$415,MATCH($D51,'Ortala-KabKota'!$E$2:$E$415,FALSE))</f>
        <v>#N/A</v>
      </c>
      <c r="AK51" s="218" t="str">
        <f t="array" ref="AK51">INDEX('Ortala-KabKota'!AK$2:AK$415,MATCH($D51,'Ortala-KabKota'!$E$2:$E$415,FALSE))</f>
        <v>#N/A</v>
      </c>
      <c r="AL51" s="218" t="str">
        <f t="array" ref="AL51">INDEX('Ortala-KabKota'!AL$2:AL$415,MATCH($D51,'Ortala-KabKota'!$E$2:$E$415,FALSE))</f>
        <v>#N/A</v>
      </c>
      <c r="AM51" s="218" t="str">
        <f t="array" ref="AM51">INDEX('Ortala-KabKota'!AM$2:AM$415,MATCH($D51,'Ortala-KabKota'!$E$2:$E$415,FALSE))</f>
        <v>#N/A</v>
      </c>
      <c r="AN51" s="218" t="str">
        <f t="array" ref="AN51">INDEX('Ortala-KabKota'!AN$2:AN$415,MATCH($D51,'Ortala-KabKota'!$E$2:$E$415,FALSE))</f>
        <v>#N/A</v>
      </c>
      <c r="AO51" s="218" t="str">
        <f t="array" ref="AO51">INDEX('Ortala-KabKota'!AO$2:AO$415,MATCH($D51,'Ortala-KabKota'!$E$2:$E$415,FALSE))</f>
        <v>#N/A</v>
      </c>
      <c r="AP51" s="218" t="str">
        <f t="array" ref="AP51">INDEX('Ortala-KabKota'!AP$2:AP$415,MATCH($D51,'Ortala-KabKota'!$E$2:$E$415,FALSE))</f>
        <v>#N/A</v>
      </c>
      <c r="AQ51" s="218" t="str">
        <f t="array" ref="AQ51">INDEX('Ortala-KabKota'!AQ$2:AQ$415,MATCH($D51,'Ortala-KabKota'!$E$2:$E$415,FALSE))</f>
        <v>#N/A</v>
      </c>
      <c r="AR51" s="218" t="str">
        <f t="array" ref="AR51">INDEX('Ortala-KabKota'!AR$2:AR$415,MATCH($D51,'Ortala-KabKota'!$E$2:$E$415,FALSE))</f>
        <v>#N/A</v>
      </c>
      <c r="AS51" s="218" t="str">
        <f t="array" ref="AS51">INDEX('Ortala-KabKota'!AS$2:AS$415,MATCH($D51,'Ortala-KabKota'!$E$2:$E$415,FALSE))</f>
        <v>#N/A</v>
      </c>
      <c r="AT51" s="218" t="str">
        <f t="array" ref="AT51">INDEX('Ortala-KabKota'!AT$2:AT$415,MATCH($D51,'Ortala-KabKota'!$E$2:$E$415,FALSE))</f>
        <v>#N/A</v>
      </c>
      <c r="AU51" s="218" t="str">
        <f t="array" ref="AU51">INDEX('UPTD PPA KabKota'!D$5:D$513,MATCH($D51,'UPTD PPA KabKota'!$C$5:$C$513,FALSE))</f>
        <v>Belum ada Kepala UPTD</v>
      </c>
      <c r="AV51" s="218" t="str">
        <f t="array" ref="AV51">INDEX('UPTD PPA KabKota'!E$5:E$513,MATCH($D51,'UPTD PPA KabKota'!$C$5:$C$513,FALSE))</f>
        <v/>
      </c>
      <c r="AW51" s="218" t="str">
        <f t="array" ref="AW51">INDEX('UPTD PPA KabKota'!F$5:F$513,MATCH($D51,'UPTD PPA KabKota'!$C$5:$C$513,FALSE))</f>
        <v/>
      </c>
      <c r="AX51" s="218" t="str">
        <f t="array" ref="AX51">INDEX('UPTD PPA KabKota'!G$5:G$513,MATCH($D51,'UPTD PPA KabKota'!$C$5:$C$513,FALSE))</f>
        <v/>
      </c>
      <c r="AY51" s="218" t="str">
        <f t="array" ref="AY51">INDEX('UPTD PPA KabKota'!H$5:H$513,MATCH($D51,'UPTD PPA KabKota'!$C$5:$C$513,FALSE))</f>
        <v>UPTD PPA</v>
      </c>
      <c r="AZ51" s="218" t="str">
        <f t="array" ref="AZ51">INDEX('UPTD PPA KabKota'!I$5:I$513,MATCH($D51,'UPTD PPA KabKota'!$C$5:$C$513,FALSE))</f>
        <v>Peraturan Bupati Nias Utara Nomor 24 Tahun 2023 tentang Pembentukan Unit Pelaksana Teknis Daerah Perlindungan Perempuan dan Anak Kabupaten Nias Utara</v>
      </c>
      <c r="BA51" s="218">
        <f t="array" ref="BA51">INDEX('UPTD PPA KabKota'!J$5:J$513,MATCH($D51,'UPTD PPA KabKota'!$C$5:$C$513,FALSE))</f>
        <v>2023</v>
      </c>
      <c r="BB51" s="218" t="str">
        <f t="array" ref="BB51">INDEX('UPTD PPA KabKota'!K$5:K$513,MATCH($D51,'UPTD PPA KabKota'!$C$5:$C$513,FALSE))</f>
        <v>A</v>
      </c>
      <c r="BC51" s="218" t="str">
        <f t="array" ref="BC51">INDEX('UPTD PPA KabKota'!L$5:L$513,MATCH($D51,'UPTD PPA KabKota'!$C$5:$C$513,FALSE))</f>
        <v/>
      </c>
      <c r="BD51" s="218" t="str">
        <f t="array" ref="BD51">INDEX('UPTD PPA KabKota'!M$5:M$513,MATCH($D51,'UPTD PPA KabKota'!$C$5:$C$513,FALSE))</f>
        <v/>
      </c>
      <c r="BE51" s="218" t="str">
        <f t="array" ref="BE51">INDEX('UPTD PPA KabKota'!N$5:N$513,MATCH($D51,'UPTD PPA KabKota'!$C$5:$C$513,FALSE))</f>
        <v>Belum ada</v>
      </c>
      <c r="BF51" s="218" t="str">
        <f t="array" ref="BF51">INDEX('UPTD PPA KabKota'!O$5:O$513,MATCH($D51,'UPTD PPA KabKota'!$C$5:$C$513,FALSE))</f>
        <v>BELUM PUNYA</v>
      </c>
      <c r="BG51" s="218" t="str">
        <f t="array" ref="BG51">INDEX('UPTD PPA KabKota'!P$5:P$513,MATCH($D51,'UPTD PPA KabKota'!$C$5:$C$513,FALSE))</f>
        <v>TIDAK PUNYA</v>
      </c>
      <c r="BH51" s="218" t="str">
        <f t="array" ref="BH51">INDEX('UPTD PPA KabKota'!Q$5:Q$513,MATCH($D51,'UPTD PPA KabKota'!$C$5:$C$513,FALSE))</f>
        <v/>
      </c>
      <c r="BI51" s="218" t="str">
        <f t="array" ref="BI51">INDEX('UPTD PPA KabKota'!R$5:R$513,MATCH($D51,'UPTD PPA KabKota'!$C$5:$C$513,FALSE))</f>
        <v/>
      </c>
      <c r="BJ51" s="218" t="str">
        <f t="array" ref="BJ51">INDEX('UPTD PPA KabKota'!S$5:S$513,MATCH($D51,'UPTD PPA KabKota'!$C$5:$C$513,FALSE))</f>
        <v/>
      </c>
      <c r="BK51" s="218" t="str">
        <f t="array" ref="BK51">INDEX('UPTD PPA KabKota'!T$5:T$513,MATCH($D51,'UPTD PPA KabKota'!$C$5:$C$513,FALSE))</f>
        <v/>
      </c>
      <c r="BL51" s="218" t="str">
        <f t="array" ref="BL51">INDEX('UPTD PPA KabKota'!U$5:U$513,MATCH($D51,'UPTD PPA KabKota'!$C$5:$C$513,FALSE))</f>
        <v/>
      </c>
      <c r="BM51" s="218" t="str">
        <f t="array" ref="BM51">INDEX('UPTD PPA KabKota'!V$5:V$513,MATCH($D51,'UPTD PPA KabKota'!$C$5:$C$513,FALSE))</f>
        <v/>
      </c>
      <c r="BN51" s="218" t="str">
        <f t="array" ref="BN51">INDEX('UPTD PPA KabKota'!W$5:W$513,MATCH($D51,'UPTD PPA KabKota'!$C$5:$C$513,FALSE))</f>
        <v/>
      </c>
      <c r="BO51" s="218" t="str">
        <f t="array" ref="BO51">INDEX('UPTD PPA KabKota'!X$5:X$513,MATCH($D51,'UPTD PPA KabKota'!$C$5:$C$513,FALSE))</f>
        <v/>
      </c>
      <c r="BP51" s="218" t="str">
        <f t="array" ref="BP51">INDEX('UPTD PPA KabKota'!Y$5:Y$513,MATCH($D51,'UPTD PPA KabKota'!$C$5:$C$513,FALSE))</f>
        <v/>
      </c>
      <c r="BQ51" s="218" t="str">
        <f t="array" ref="BQ51">INDEX('UPTD PPA KabKota'!Z$5:Z$513,MATCH($D51,'UPTD PPA KabKota'!$C$5:$C$513,FALSE))</f>
        <v/>
      </c>
      <c r="BR51" s="218" t="str">
        <f t="array" ref="BR51">INDEX('UPTD PPA KabKota'!AA$5:AA$513,MATCH($D51,'UPTD PPA KabKota'!$C$5:$C$513,FALSE))</f>
        <v/>
      </c>
      <c r="BS51" s="218" t="str">
        <f t="array" ref="BS51">INDEX('UPTD PPA KabKota'!AB$5:AB$513,MATCH($D51,'UPTD PPA KabKota'!$C$5:$C$513,FALSE))</f>
        <v/>
      </c>
      <c r="BT51" s="218" t="str">
        <f t="array" ref="BT51">INDEX('UPTD PPA KabKota'!AC$5:AC$513,MATCH($D51,'UPTD PPA KabKota'!$C$5:$C$513,FALSE))</f>
        <v/>
      </c>
      <c r="BU51" s="218" t="str">
        <f t="array" ref="BU51">INDEX('UPTD PPA KabKota'!AD$5:AD$513,MATCH($D51,'UPTD PPA KabKota'!$C$5:$C$513,FALSE))</f>
        <v/>
      </c>
      <c r="BV51" s="218" t="str">
        <f t="array" ref="BV51">INDEX('UPTD PPA KabKota'!AE$5:AE$513,MATCH($D51,'UPTD PPA KabKota'!$C$5:$C$513,FALSE))</f>
        <v/>
      </c>
      <c r="BW51" s="218" t="str">
        <f t="array" ref="BW51">INDEX('UPTD PPA KabKota'!AF$5:AF$513,MATCH($D51,'UPTD PPA KabKota'!$C$5:$C$513,FALSE))</f>
        <v/>
      </c>
      <c r="BX51" s="218" t="str">
        <f t="array" ref="BX51">INDEX('UPTD PPA KabKota'!AG$5:AG$513,MATCH($D51,'UPTD PPA KabKota'!$C$5:$C$513,FALSE))</f>
        <v/>
      </c>
      <c r="BY51" s="218" t="str">
        <f t="array" ref="BY51">INDEX('UPTD PPA KabKota'!AH$5:AH$513,MATCH($D51,'UPTD PPA KabKota'!$C$5:$C$513,FALSE))</f>
        <v/>
      </c>
      <c r="BZ51" s="218" t="str">
        <f t="array" ref="BZ51">INDEX('UPTD PPA KabKota'!AI$5:AI$513,MATCH($D51,'UPTD PPA KabKota'!$C$5:$C$513,FALSE))</f>
        <v/>
      </c>
      <c r="CA51" s="218" t="str">
        <f t="array" ref="CA51">INDEX('UPTD PPA KabKota'!AJ$5:AJ$513,MATCH($D51,'UPTD PPA KabKota'!$C$5:$C$513,FALSE))</f>
        <v/>
      </c>
      <c r="CB51" s="218" t="str">
        <f t="array" ref="CB51">INDEX('UPTD PPA KabKota'!AK$5:AK$513,MATCH($D51,'UPTD PPA KabKota'!$C$5:$C$513,FALSE))</f>
        <v/>
      </c>
      <c r="CC51" s="218" t="str">
        <f t="array" ref="CC51">INDEX('UPTD PPA KabKota'!AL$5:AL$513,MATCH($D51,'UPTD PPA KabKota'!$C$5:$C$513,FALSE))</f>
        <v/>
      </c>
      <c r="CD51" s="218" t="str">
        <f t="array" ref="CD51">INDEX('UPTD PPA KabKota'!AM$5:AM$513,MATCH($D51,'UPTD PPA KabKota'!$C$5:$C$513,FALSE))</f>
        <v/>
      </c>
      <c r="CE51" s="218" t="str">
        <f t="array" ref="CE51">INDEX('UPTD PPA KabKota'!AN$5:AN$513,MATCH($D51,'UPTD PPA KabKota'!$C$5:$C$513,FALSE))</f>
        <v/>
      </c>
      <c r="CF51" s="218" t="str">
        <f t="array" ref="CF51">INDEX('UPTD PPA KabKota'!AO$5:AO$513,MATCH($D51,'UPTD PPA KabKota'!$C$5:$C$513,FALSE))</f>
        <v>4 (2024)</v>
      </c>
      <c r="CG51" s="218" t="str">
        <f t="array" ref="CG51">INDEX('UPTD PPA KabKota'!AP$5:AP$513,MATCH($D51,'UPTD PPA KabKota'!$C$5:$C$513,FALSE))</f>
        <v/>
      </c>
      <c r="CH51" s="218" t="str">
        <f t="array" ref="CH51">INDEX('UPTD PPA KabKota'!AQ$5:AQ$513,MATCH($D51,'UPTD PPA KabKota'!$C$5:$C$513,FALSE))</f>
        <v/>
      </c>
      <c r="CI51" s="218" t="str">
        <f t="array" ref="CI51">INDEX('UPTD PPA KabKota'!AR$5:AR$513,MATCH($D51,'UPTD PPA KabKota'!$C$5:$C$513,FALSE))</f>
        <v/>
      </c>
      <c r="CJ51" s="218" t="str">
        <f t="array" ref="CJ51">INDEX('UPTD PPA KabKota'!AS$5:AS$513,MATCH($D51,'UPTD PPA KabKota'!$C$5:$C$513,FALSE))</f>
        <v/>
      </c>
      <c r="CK51" s="218" t="str">
        <f t="array" ref="CK51">INDEX('UPTD PPA KabKota'!AT$5:AT$513,MATCH($D51,'UPTD PPA KabKota'!$C$5:$C$513,FALSE))</f>
        <v/>
      </c>
      <c r="CL51" s="218" t="str">
        <f t="array" ref="CL51">INDEX('UPTD PPA KabKota'!AU$5:AU$513,MATCH($D51,'UPTD PPA KabKota'!$C$5:$C$513,FALSE))</f>
        <v/>
      </c>
      <c r="CM51" s="218" t="str">
        <f t="array" ref="CM51">INDEX('UPTD PPA KabKota'!AV$5:AV$513,MATCH($D51,'UPTD PPA KabKota'!$C$5:$C$513,FALSE))</f>
        <v/>
      </c>
      <c r="CN51" s="218" t="str">
        <f t="array" ref="CN51">INDEX('UPTD PPA KabKota'!AW$5:AW$513,MATCH($D51,'UPTD PPA KabKota'!$C$5:$C$513,FALSE))</f>
        <v/>
      </c>
      <c r="CO51" s="218" t="str">
        <f t="array" ref="CO51">INDEX('UPTD PPA KabKota'!AX$5:AX$513,MATCH($D51,'UPTD PPA KabKota'!$C$5:$C$513,FALSE))</f>
        <v>v</v>
      </c>
      <c r="CP51" s="218" t="str">
        <f t="array" ref="CP51">INDEX('UPTD PPA KabKota'!AY$5:AY$513,MATCH($D51,'UPTD PPA KabKota'!$C$5:$C$513,FALSE))</f>
        <v/>
      </c>
      <c r="CQ51" s="209" t="str">
        <f>IFERROR(__xludf.DUMMYFUNCTION("IF(ISBLANK($K51),"""",IF(REGEXMATCH($K51,""Peraturan""),""Ada"",IF(REGEXMATCH($K51,""Rekomendasi""),""Tidak Ada"", $K51)))
"),"#N/A")</f>
        <v>#N/A</v>
      </c>
      <c r="CR51" s="209" t="str">
        <f t="array" ref="CR51">index('UPTD PPA KabKota'!$BI$5:$BI$513,match($D51,'UPTD PPA KabKota'!$C$5:$C$513,false))</f>
        <v>Ada</v>
      </c>
      <c r="CS51" s="319" t="s">
        <v>9</v>
      </c>
    </row>
    <row r="52">
      <c r="A52" s="310">
        <v>50.0</v>
      </c>
      <c r="B52" s="310">
        <v>25.0</v>
      </c>
      <c r="C52" s="311" t="s">
        <v>4723</v>
      </c>
      <c r="D52" s="312" t="s">
        <v>999</v>
      </c>
      <c r="E52" s="313"/>
      <c r="F52" s="218" t="str">
        <f t="array" ref="F52">INDEX('Ortala-KabKota'!F$2:F$415,MATCH($D52,'Ortala-KabKota'!$E$2:$E$415,FALSE))</f>
        <v>#N/A</v>
      </c>
      <c r="G52" s="218" t="str">
        <f t="array" ref="G52">INDEX('Ortala-KabKota'!G$2:G$415,MATCH($D52,'Ortala-KabKota'!$E$2:$E$415,FALSE))</f>
        <v>#N/A</v>
      </c>
      <c r="H52" s="218" t="str">
        <f t="array" ref="H52">INDEX('Ortala-KabKota'!H$2:H$415,MATCH($D52,'Ortala-KabKota'!$E$2:$E$415,FALSE))</f>
        <v>#N/A</v>
      </c>
      <c r="I52" s="218" t="str">
        <f t="array" ref="I52">INDEX('Ortala-KabKota'!I$2:I$415,MATCH($D52,'Ortala-KabKota'!$E$2:$E$415,FALSE))</f>
        <v>#N/A</v>
      </c>
      <c r="J52" s="218" t="str">
        <f t="array" ref="J52">INDEX('Ortala-KabKota'!J$2:J$415,MATCH($D52,'Ortala-KabKota'!$E$2:$E$415,FALSE))</f>
        <v>#N/A</v>
      </c>
      <c r="K52" s="218" t="str">
        <f t="array" ref="K52">INDEX('Ortala-KabKota'!K$2:K$415,MATCH($D52,'Ortala-KabKota'!$E$2:$E$415,FALSE))</f>
        <v>#N/A</v>
      </c>
      <c r="L52" s="218" t="str">
        <f t="array" ref="L52">INDEX('Ortala-KabKota'!L$2:L$415,MATCH($D52,'Ortala-KabKota'!$E$2:$E$415,FALSE))</f>
        <v>#N/A</v>
      </c>
      <c r="M52" s="218" t="str">
        <f t="array" ref="M52">INDEX('Ortala-KabKota'!M$2:M$415,MATCH($D52,'Ortala-KabKota'!$E$2:$E$415,FALSE))</f>
        <v>#N/A</v>
      </c>
      <c r="N52" s="218" t="str">
        <f t="array" ref="N52">INDEX('Ortala-KabKota'!N$2:N$415,MATCH($D52,'Ortala-KabKota'!$E$2:$E$415,FALSE))</f>
        <v>#N/A</v>
      </c>
      <c r="O52" s="218" t="str">
        <f t="array" ref="O52">INDEX('Ortala-KabKota'!O$2:O$415,MATCH($D52,'Ortala-KabKota'!$E$2:$E$415,FALSE))</f>
        <v>#N/A</v>
      </c>
      <c r="P52" s="218" t="str">
        <f t="array" ref="P52">INDEX('Ortala-KabKota'!P$2:P$415,MATCH($D52,'Ortala-KabKota'!$E$2:$E$415,FALSE))</f>
        <v>#N/A</v>
      </c>
      <c r="Q52" s="218" t="str">
        <f t="array" ref="Q52">INDEX('Ortala-KabKota'!Q$2:Q$415,MATCH($D52,'Ortala-KabKota'!$E$2:$E$415,FALSE))</f>
        <v>#N/A</v>
      </c>
      <c r="R52" s="218" t="str">
        <f t="array" ref="R52">INDEX('Ortala-KabKota'!R$2:R$415,MATCH($D52,'Ortala-KabKota'!$E$2:$E$415,FALSE))</f>
        <v>#N/A</v>
      </c>
      <c r="S52" s="218" t="str">
        <f t="array" ref="S52">INDEX('Ortala-KabKota'!S$2:S$415,MATCH($D52,'Ortala-KabKota'!$E$2:$E$415,FALSE))</f>
        <v>#N/A</v>
      </c>
      <c r="T52" s="218" t="str">
        <f t="array" ref="T52">INDEX('Ortala-KabKota'!T$2:T$415,MATCH($D52,'Ortala-KabKota'!$E$2:$E$415,FALSE))</f>
        <v>#N/A</v>
      </c>
      <c r="U52" s="218" t="str">
        <f t="array" ref="U52">INDEX('Ortala-KabKota'!U$2:U$415,MATCH($D52,'Ortala-KabKota'!$E$2:$E$415,FALSE))</f>
        <v>#N/A</v>
      </c>
      <c r="V52" s="218" t="str">
        <f t="array" ref="V52">INDEX('Ortala-KabKota'!V$2:V$415,MATCH($D52,'Ortala-KabKota'!$E$2:$E$415,FALSE))</f>
        <v>#N/A</v>
      </c>
      <c r="W52" s="218" t="str">
        <f t="array" ref="W52">INDEX('Ortala-KabKota'!W$2:W$415,MATCH($D52,'Ortala-KabKota'!$E$2:$E$415,FALSE))</f>
        <v>#N/A</v>
      </c>
      <c r="X52" s="218" t="str">
        <f t="array" ref="X52">INDEX('Ortala-KabKota'!X$2:X$415,MATCH($D52,'Ortala-KabKota'!$E$2:$E$415,FALSE))</f>
        <v>#N/A</v>
      </c>
      <c r="Y52" s="218" t="str">
        <f t="array" ref="Y52">INDEX('Ortala-KabKota'!Y$2:Y$415,MATCH($D52,'Ortala-KabKota'!$E$2:$E$415,FALSE))</f>
        <v>#N/A</v>
      </c>
      <c r="Z52" s="218" t="str">
        <f t="array" ref="Z52">INDEX('Ortala-KabKota'!Z$2:Z$415,MATCH($D52,'Ortala-KabKota'!$E$2:$E$415,FALSE))</f>
        <v>#N/A</v>
      </c>
      <c r="AA52" s="218" t="str">
        <f t="array" ref="AA52">INDEX('Ortala-KabKota'!AA$2:AA$415,MATCH($D52,'Ortala-KabKota'!$E$2:$E$415,FALSE))</f>
        <v>#N/A</v>
      </c>
      <c r="AB52" s="218" t="str">
        <f t="array" ref="AB52">INDEX('Ortala-KabKota'!AB$2:AB$415,MATCH($D52,'Ortala-KabKota'!$E$2:$E$415,FALSE))</f>
        <v>#N/A</v>
      </c>
      <c r="AC52" s="218" t="str">
        <f t="array" ref="AC52">INDEX('Ortala-KabKota'!AC$2:AC$415,MATCH($D52,'Ortala-KabKota'!$E$2:$E$415,FALSE))</f>
        <v>#N/A</v>
      </c>
      <c r="AD52" s="218" t="str">
        <f t="array" ref="AD52">INDEX('Ortala-KabKota'!AD$2:AD$415,MATCH($D52,'Ortala-KabKota'!$E$2:$E$415,FALSE))</f>
        <v>#N/A</v>
      </c>
      <c r="AE52" s="218" t="str">
        <f t="array" ref="AE52">INDEX('Ortala-KabKota'!AE$2:AE$415,MATCH($D52,'Ortala-KabKota'!$E$2:$E$415,FALSE))</f>
        <v>#N/A</v>
      </c>
      <c r="AF52" s="218" t="str">
        <f t="array" ref="AF52">INDEX('Ortala-KabKota'!AF$2:AF$415,MATCH($D52,'Ortala-KabKota'!$E$2:$E$415,FALSE))</f>
        <v>#N/A</v>
      </c>
      <c r="AG52" s="218" t="str">
        <f t="array" ref="AG52">INDEX('Ortala-KabKota'!AG$2:AG$415,MATCH($D52,'Ortala-KabKota'!$E$2:$E$415,FALSE))</f>
        <v>#N/A</v>
      </c>
      <c r="AH52" s="218" t="str">
        <f t="array" ref="AH52">INDEX('Ortala-KabKota'!AH$2:AH$415,MATCH($D52,'Ortala-KabKota'!$E$2:$E$415,FALSE))</f>
        <v>#N/A</v>
      </c>
      <c r="AI52" s="218" t="str">
        <f t="array" ref="AI52">INDEX('Ortala-KabKota'!AI$2:AI$415,MATCH($D52,'Ortala-KabKota'!$E$2:$E$415,FALSE))</f>
        <v>#N/A</v>
      </c>
      <c r="AJ52" s="218" t="str">
        <f t="array" ref="AJ52">INDEX('Ortala-KabKota'!AJ$2:AJ$415,MATCH($D52,'Ortala-KabKota'!$E$2:$E$415,FALSE))</f>
        <v>#N/A</v>
      </c>
      <c r="AK52" s="218" t="str">
        <f t="array" ref="AK52">INDEX('Ortala-KabKota'!AK$2:AK$415,MATCH($D52,'Ortala-KabKota'!$E$2:$E$415,FALSE))</f>
        <v>#N/A</v>
      </c>
      <c r="AL52" s="218" t="str">
        <f t="array" ref="AL52">INDEX('Ortala-KabKota'!AL$2:AL$415,MATCH($D52,'Ortala-KabKota'!$E$2:$E$415,FALSE))</f>
        <v>#N/A</v>
      </c>
      <c r="AM52" s="218" t="str">
        <f t="array" ref="AM52">INDEX('Ortala-KabKota'!AM$2:AM$415,MATCH($D52,'Ortala-KabKota'!$E$2:$E$415,FALSE))</f>
        <v>#N/A</v>
      </c>
      <c r="AN52" s="218" t="str">
        <f t="array" ref="AN52">INDEX('Ortala-KabKota'!AN$2:AN$415,MATCH($D52,'Ortala-KabKota'!$E$2:$E$415,FALSE))</f>
        <v>#N/A</v>
      </c>
      <c r="AO52" s="218" t="str">
        <f t="array" ref="AO52">INDEX('Ortala-KabKota'!AO$2:AO$415,MATCH($D52,'Ortala-KabKota'!$E$2:$E$415,FALSE))</f>
        <v>#N/A</v>
      </c>
      <c r="AP52" s="218" t="str">
        <f t="array" ref="AP52">INDEX('Ortala-KabKota'!AP$2:AP$415,MATCH($D52,'Ortala-KabKota'!$E$2:$E$415,FALSE))</f>
        <v>#N/A</v>
      </c>
      <c r="AQ52" s="218" t="str">
        <f t="array" ref="AQ52">INDEX('Ortala-KabKota'!AQ$2:AQ$415,MATCH($D52,'Ortala-KabKota'!$E$2:$E$415,FALSE))</f>
        <v>#N/A</v>
      </c>
      <c r="AR52" s="218" t="str">
        <f t="array" ref="AR52">INDEX('Ortala-KabKota'!AR$2:AR$415,MATCH($D52,'Ortala-KabKota'!$E$2:$E$415,FALSE))</f>
        <v>#N/A</v>
      </c>
      <c r="AS52" s="218" t="str">
        <f t="array" ref="AS52">INDEX('Ortala-KabKota'!AS$2:AS$415,MATCH($D52,'Ortala-KabKota'!$E$2:$E$415,FALSE))</f>
        <v>#N/A</v>
      </c>
      <c r="AT52" s="218" t="str">
        <f t="array" ref="AT52">INDEX('Ortala-KabKota'!AT$2:AT$415,MATCH($D52,'Ortala-KabKota'!$E$2:$E$415,FALSE))</f>
        <v>#N/A</v>
      </c>
      <c r="AU52" s="218" t="str">
        <f t="array" ref="AU52">INDEX('UPTD PPA KabKota'!D$5:D$513,MATCH($D52,'UPTD PPA KabKota'!$C$5:$C$513,FALSE))</f>
        <v/>
      </c>
      <c r="AV52" s="218" t="str">
        <f t="array" ref="AV52">INDEX('UPTD PPA KabKota'!E$5:E$513,MATCH($D52,'UPTD PPA KabKota'!$C$5:$C$513,FALSE))</f>
        <v/>
      </c>
      <c r="AW52" s="218" t="str">
        <f t="array" ref="AW52">INDEX('UPTD PPA KabKota'!F$5:F$513,MATCH($D52,'UPTD PPA KabKota'!$C$5:$C$513,FALSE))</f>
        <v/>
      </c>
      <c r="AX52" s="218" t="str">
        <f t="array" ref="AX52">INDEX('UPTD PPA KabKota'!G$5:G$513,MATCH($D52,'UPTD PPA KabKota'!$C$5:$C$513,FALSE))</f>
        <v/>
      </c>
      <c r="AY52" s="218" t="str">
        <f t="array" ref="AY52">INDEX('UPTD PPA KabKota'!H$5:H$513,MATCH($D52,'UPTD PPA KabKota'!$C$5:$C$513,FALSE))</f>
        <v>belum terbentuk</v>
      </c>
      <c r="AZ52" s="218" t="str">
        <f t="array" ref="AZ52">INDEX('UPTD PPA KabKota'!I$5:I$513,MATCH($D52,'UPTD PPA KabKota'!$C$5:$C$513,FALSE))</f>
        <v/>
      </c>
      <c r="BA52" s="218" t="str">
        <f t="array" ref="BA52">INDEX('UPTD PPA KabKota'!J$5:J$513,MATCH($D52,'UPTD PPA KabKota'!$C$5:$C$513,FALSE))</f>
        <v/>
      </c>
      <c r="BB52" s="218" t="str">
        <f t="array" ref="BB52">INDEX('UPTD PPA KabKota'!K$5:K$513,MATCH($D52,'UPTD PPA KabKota'!$C$5:$C$513,FALSE))</f>
        <v/>
      </c>
      <c r="BC52" s="218" t="str">
        <f t="array" ref="BC52">INDEX('UPTD PPA KabKota'!L$5:L$513,MATCH($D52,'UPTD PPA KabKota'!$C$5:$C$513,FALSE))</f>
        <v/>
      </c>
      <c r="BD52" s="218" t="str">
        <f t="array" ref="BD52">INDEX('UPTD PPA KabKota'!M$5:M$513,MATCH($D52,'UPTD PPA KabKota'!$C$5:$C$513,FALSE))</f>
        <v/>
      </c>
      <c r="BE52" s="218" t="str">
        <f t="array" ref="BE52">INDEX('UPTD PPA KabKota'!N$5:N$513,MATCH($D52,'UPTD PPA KabKota'!$C$5:$C$513,FALSE))</f>
        <v/>
      </c>
      <c r="BF52" s="218" t="str">
        <f t="array" ref="BF52">INDEX('UPTD PPA KabKota'!O$5:O$513,MATCH($D52,'UPTD PPA KabKota'!$C$5:$C$513,FALSE))</f>
        <v/>
      </c>
      <c r="BG52" s="218" t="str">
        <f t="array" ref="BG52">INDEX('UPTD PPA KabKota'!P$5:P$513,MATCH($D52,'UPTD PPA KabKota'!$C$5:$C$513,FALSE))</f>
        <v/>
      </c>
      <c r="BH52" s="218" t="str">
        <f t="array" ref="BH52">INDEX('UPTD PPA KabKota'!Q$5:Q$513,MATCH($D52,'UPTD PPA KabKota'!$C$5:$C$513,FALSE))</f>
        <v/>
      </c>
      <c r="BI52" s="218" t="str">
        <f t="array" ref="BI52">INDEX('UPTD PPA KabKota'!R$5:R$513,MATCH($D52,'UPTD PPA KabKota'!$C$5:$C$513,FALSE))</f>
        <v/>
      </c>
      <c r="BJ52" s="218" t="str">
        <f t="array" ref="BJ52">INDEX('UPTD PPA KabKota'!S$5:S$513,MATCH($D52,'UPTD PPA KabKota'!$C$5:$C$513,FALSE))</f>
        <v/>
      </c>
      <c r="BK52" s="218" t="str">
        <f t="array" ref="BK52">INDEX('UPTD PPA KabKota'!T$5:T$513,MATCH($D52,'UPTD PPA KabKota'!$C$5:$C$513,FALSE))</f>
        <v/>
      </c>
      <c r="BL52" s="218" t="str">
        <f t="array" ref="BL52">INDEX('UPTD PPA KabKota'!U$5:U$513,MATCH($D52,'UPTD PPA KabKota'!$C$5:$C$513,FALSE))</f>
        <v/>
      </c>
      <c r="BM52" s="218" t="str">
        <f t="array" ref="BM52">INDEX('UPTD PPA KabKota'!V$5:V$513,MATCH($D52,'UPTD PPA KabKota'!$C$5:$C$513,FALSE))</f>
        <v/>
      </c>
      <c r="BN52" s="218" t="str">
        <f t="array" ref="BN52">INDEX('UPTD PPA KabKota'!W$5:W$513,MATCH($D52,'UPTD PPA KabKota'!$C$5:$C$513,FALSE))</f>
        <v/>
      </c>
      <c r="BO52" s="218" t="str">
        <f t="array" ref="BO52">INDEX('UPTD PPA KabKota'!X$5:X$513,MATCH($D52,'UPTD PPA KabKota'!$C$5:$C$513,FALSE))</f>
        <v/>
      </c>
      <c r="BP52" s="218" t="str">
        <f t="array" ref="BP52">INDEX('UPTD PPA KabKota'!Y$5:Y$513,MATCH($D52,'UPTD PPA KabKota'!$C$5:$C$513,FALSE))</f>
        <v/>
      </c>
      <c r="BQ52" s="218" t="str">
        <f t="array" ref="BQ52">INDEX('UPTD PPA KabKota'!Z$5:Z$513,MATCH($D52,'UPTD PPA KabKota'!$C$5:$C$513,FALSE))</f>
        <v/>
      </c>
      <c r="BR52" s="218" t="str">
        <f t="array" ref="BR52">INDEX('UPTD PPA KabKota'!AA$5:AA$513,MATCH($D52,'UPTD PPA KabKota'!$C$5:$C$513,FALSE))</f>
        <v/>
      </c>
      <c r="BS52" s="218" t="str">
        <f t="array" ref="BS52">INDEX('UPTD PPA KabKota'!AB$5:AB$513,MATCH($D52,'UPTD PPA KabKota'!$C$5:$C$513,FALSE))</f>
        <v/>
      </c>
      <c r="BT52" s="218" t="str">
        <f t="array" ref="BT52">INDEX('UPTD PPA KabKota'!AC$5:AC$513,MATCH($D52,'UPTD PPA KabKota'!$C$5:$C$513,FALSE))</f>
        <v/>
      </c>
      <c r="BU52" s="218" t="str">
        <f t="array" ref="BU52">INDEX('UPTD PPA KabKota'!AD$5:AD$513,MATCH($D52,'UPTD PPA KabKota'!$C$5:$C$513,FALSE))</f>
        <v/>
      </c>
      <c r="BV52" s="218" t="str">
        <f t="array" ref="BV52">INDEX('UPTD PPA KabKota'!AE$5:AE$513,MATCH($D52,'UPTD PPA KabKota'!$C$5:$C$513,FALSE))</f>
        <v/>
      </c>
      <c r="BW52" s="218" t="str">
        <f t="array" ref="BW52">INDEX('UPTD PPA KabKota'!AF$5:AF$513,MATCH($D52,'UPTD PPA KabKota'!$C$5:$C$513,FALSE))</f>
        <v/>
      </c>
      <c r="BX52" s="218" t="str">
        <f t="array" ref="BX52">INDEX('UPTD PPA KabKota'!AG$5:AG$513,MATCH($D52,'UPTD PPA KabKota'!$C$5:$C$513,FALSE))</f>
        <v/>
      </c>
      <c r="BY52" s="218" t="str">
        <f t="array" ref="BY52">INDEX('UPTD PPA KabKota'!AH$5:AH$513,MATCH($D52,'UPTD PPA KabKota'!$C$5:$C$513,FALSE))</f>
        <v/>
      </c>
      <c r="BZ52" s="218" t="str">
        <f t="array" ref="BZ52">INDEX('UPTD PPA KabKota'!AI$5:AI$513,MATCH($D52,'UPTD PPA KabKota'!$C$5:$C$513,FALSE))</f>
        <v/>
      </c>
      <c r="CA52" s="218" t="str">
        <f t="array" ref="CA52">INDEX('UPTD PPA KabKota'!AJ$5:AJ$513,MATCH($D52,'UPTD PPA KabKota'!$C$5:$C$513,FALSE))</f>
        <v/>
      </c>
      <c r="CB52" s="218" t="str">
        <f t="array" ref="CB52">INDEX('UPTD PPA KabKota'!AK$5:AK$513,MATCH($D52,'UPTD PPA KabKota'!$C$5:$C$513,FALSE))</f>
        <v/>
      </c>
      <c r="CC52" s="218" t="str">
        <f t="array" ref="CC52">INDEX('UPTD PPA KabKota'!AL$5:AL$513,MATCH($D52,'UPTD PPA KabKota'!$C$5:$C$513,FALSE))</f>
        <v/>
      </c>
      <c r="CD52" s="218" t="str">
        <f t="array" ref="CD52">INDEX('UPTD PPA KabKota'!AM$5:AM$513,MATCH($D52,'UPTD PPA KabKota'!$C$5:$C$513,FALSE))</f>
        <v/>
      </c>
      <c r="CE52" s="218" t="str">
        <f t="array" ref="CE52">INDEX('UPTD PPA KabKota'!AN$5:AN$513,MATCH($D52,'UPTD PPA KabKota'!$C$5:$C$513,FALSE))</f>
        <v/>
      </c>
      <c r="CF52" s="218" t="str">
        <f t="array" ref="CF52">INDEX('UPTD PPA KabKota'!AO$5:AO$513,MATCH($D52,'UPTD PPA KabKota'!$C$5:$C$513,FALSE))</f>
        <v/>
      </c>
      <c r="CG52" s="218" t="str">
        <f t="array" ref="CG52">INDEX('UPTD PPA KabKota'!AP$5:AP$513,MATCH($D52,'UPTD PPA KabKota'!$C$5:$C$513,FALSE))</f>
        <v/>
      </c>
      <c r="CH52" s="218" t="str">
        <f t="array" ref="CH52">INDEX('UPTD PPA KabKota'!AQ$5:AQ$513,MATCH($D52,'UPTD PPA KabKota'!$C$5:$C$513,FALSE))</f>
        <v/>
      </c>
      <c r="CI52" s="218" t="str">
        <f t="array" ref="CI52">INDEX('UPTD PPA KabKota'!AR$5:AR$513,MATCH($D52,'UPTD PPA KabKota'!$C$5:$C$513,FALSE))</f>
        <v/>
      </c>
      <c r="CJ52" s="218" t="str">
        <f t="array" ref="CJ52">INDEX('UPTD PPA KabKota'!AS$5:AS$513,MATCH($D52,'UPTD PPA KabKota'!$C$5:$C$513,FALSE))</f>
        <v/>
      </c>
      <c r="CK52" s="218" t="str">
        <f t="array" ref="CK52">INDEX('UPTD PPA KabKota'!AT$5:AT$513,MATCH($D52,'UPTD PPA KabKota'!$C$5:$C$513,FALSE))</f>
        <v/>
      </c>
      <c r="CL52" s="218" t="str">
        <f t="array" ref="CL52">INDEX('UPTD PPA KabKota'!AU$5:AU$513,MATCH($D52,'UPTD PPA KabKota'!$C$5:$C$513,FALSE))</f>
        <v/>
      </c>
      <c r="CM52" s="218" t="str">
        <f t="array" ref="CM52">INDEX('UPTD PPA KabKota'!AV$5:AV$513,MATCH($D52,'UPTD PPA KabKota'!$C$5:$C$513,FALSE))</f>
        <v/>
      </c>
      <c r="CN52" s="218" t="str">
        <f t="array" ref="CN52">INDEX('UPTD PPA KabKota'!AW$5:AW$513,MATCH($D52,'UPTD PPA KabKota'!$C$5:$C$513,FALSE))</f>
        <v/>
      </c>
      <c r="CO52" s="218" t="str">
        <f t="array" ref="CO52">INDEX('UPTD PPA KabKota'!AX$5:AX$513,MATCH($D52,'UPTD PPA KabKota'!$C$5:$C$513,FALSE))</f>
        <v/>
      </c>
      <c r="CP52" s="218" t="str">
        <f t="array" ref="CP52">INDEX('UPTD PPA KabKota'!AY$5:AY$513,MATCH($D52,'UPTD PPA KabKota'!$C$5:$C$513,FALSE))</f>
        <v/>
      </c>
      <c r="CQ52" s="209" t="str">
        <f>IFERROR(__xludf.DUMMYFUNCTION("IF(ISBLANK($K52),"""",IF(REGEXMATCH($K52,""Peraturan""),""Ada"",IF(REGEXMATCH($K52,""Rekomendasi""),""Tidak Ada"", $K52)))
"),"#N/A")</f>
        <v>#N/A</v>
      </c>
      <c r="CR52" s="209" t="str">
        <f t="array" ref="CR52">index('UPTD PPA KabKota'!$BI$5:$BI$513,match($D52,'UPTD PPA KabKota'!$C$5:$C$513,false))</f>
        <v>Tidak Ada</v>
      </c>
      <c r="CS52" s="314" t="str">
        <f t="shared" ref="CS52:CS53" si="7">IFS(CQ52="Ada","Ada",CR52="Ada","Ada",CR52="Tidak Ada","Tidak Ada")</f>
        <v>#N/A</v>
      </c>
    </row>
    <row r="53">
      <c r="A53" s="310">
        <v>51.0</v>
      </c>
      <c r="B53" s="310">
        <v>26.0</v>
      </c>
      <c r="C53" s="311" t="s">
        <v>4723</v>
      </c>
      <c r="D53" s="312" t="s">
        <v>991</v>
      </c>
      <c r="E53" s="315">
        <v>45748.0</v>
      </c>
      <c r="F53" s="218" t="str">
        <f t="array" ref="F53">INDEX('Ortala-KabKota'!F$2:F$415,MATCH($D53,'Ortala-KabKota'!$E$2:$E$415,FALSE))</f>
        <v/>
      </c>
      <c r="G53" s="218" t="str">
        <f t="array" ref="G53">INDEX('Ortala-KabKota'!G$2:G$415,MATCH($D53,'Ortala-KabKota'!$E$2:$E$415,FALSE))</f>
        <v/>
      </c>
      <c r="H53" s="218" t="str">
        <f t="array" ref="H53">INDEX('Ortala-KabKota'!H$2:H$415,MATCH($D53,'Ortala-KabKota'!$E$2:$E$415,FALSE))</f>
        <v/>
      </c>
      <c r="I53" s="218" t="str">
        <f t="array" ref="I53">INDEX('Ortala-KabKota'!I$2:I$415,MATCH($D53,'Ortala-KabKota'!$E$2:$E$415,FALSE))</f>
        <v/>
      </c>
      <c r="J53" s="218" t="str">
        <f t="array" ref="J53">INDEX('Ortala-KabKota'!J$2:J$415,MATCH($D53,'Ortala-KabKota'!$E$2:$E$415,FALSE))</f>
        <v/>
      </c>
      <c r="K53" s="218" t="str">
        <f t="array" ref="K53">INDEX('Ortala-KabKota'!K$2:K$415,MATCH($D53,'Ortala-KabKota'!$E$2:$E$415,FALSE))</f>
        <v>Peraturan Walikota Sibolga Nomor 6 tahun 2024</v>
      </c>
      <c r="L53" s="218">
        <f t="array" ref="L53">INDEX('Ortala-KabKota'!L$2:L$415,MATCH($D53,'Ortala-KabKota'!$E$2:$E$415,FALSE))</f>
        <v>2024</v>
      </c>
      <c r="M53" s="218" t="str">
        <f t="array" ref="M53">INDEX('Ortala-KabKota'!M$2:M$415,MATCH($D53,'Ortala-KabKota'!$E$2:$E$415,FALSE))</f>
        <v/>
      </c>
      <c r="N53" s="218" t="str">
        <f t="array" ref="N53">INDEX('Ortala-KabKota'!N$2:N$415,MATCH($D53,'Ortala-KabKota'!$E$2:$E$415,FALSE))</f>
        <v/>
      </c>
      <c r="O53" s="218" t="str">
        <f t="array" ref="O53">INDEX('Ortala-KabKota'!O$2:O$415,MATCH($D53,'Ortala-KabKota'!$E$2:$E$415,FALSE))</f>
        <v/>
      </c>
      <c r="P53" s="218" t="str">
        <f t="array" ref="P53">INDEX('Ortala-KabKota'!P$2:P$415,MATCH($D53,'Ortala-KabKota'!$E$2:$E$415,FALSE))</f>
        <v/>
      </c>
      <c r="Q53" s="218" t="str">
        <f t="array" ref="Q53">INDEX('Ortala-KabKota'!Q$2:Q$415,MATCH($D53,'Ortala-KabKota'!$E$2:$E$415,FALSE))</f>
        <v/>
      </c>
      <c r="R53" s="218" t="str">
        <f t="array" ref="R53">INDEX('Ortala-KabKota'!R$2:R$415,MATCH($D53,'Ortala-KabKota'!$E$2:$E$415,FALSE))</f>
        <v/>
      </c>
      <c r="S53" s="218" t="str">
        <f t="array" ref="S53">INDEX('Ortala-KabKota'!S$2:S$415,MATCH($D53,'Ortala-KabKota'!$E$2:$E$415,FALSE))</f>
        <v/>
      </c>
      <c r="T53" s="218" t="str">
        <f t="array" ref="T53">INDEX('Ortala-KabKota'!T$2:T$415,MATCH($D53,'Ortala-KabKota'!$E$2:$E$415,FALSE))</f>
        <v/>
      </c>
      <c r="U53" s="218" t="str">
        <f t="array" ref="U53">INDEX('Ortala-KabKota'!U$2:U$415,MATCH($D53,'Ortala-KabKota'!$E$2:$E$415,FALSE))</f>
        <v/>
      </c>
      <c r="V53" s="218" t="str">
        <f t="array" ref="V53">INDEX('Ortala-KabKota'!V$2:V$415,MATCH($D53,'Ortala-KabKota'!$E$2:$E$415,FALSE))</f>
        <v/>
      </c>
      <c r="W53" s="218" t="str">
        <f t="array" ref="W53">INDEX('Ortala-KabKota'!W$2:W$415,MATCH($D53,'Ortala-KabKota'!$E$2:$E$415,FALSE))</f>
        <v/>
      </c>
      <c r="X53" s="218" t="str">
        <f t="array" ref="X53">INDEX('Ortala-KabKota'!X$2:X$415,MATCH($D53,'Ortala-KabKota'!$E$2:$E$415,FALSE))</f>
        <v/>
      </c>
      <c r="Y53" s="218" t="str">
        <f t="array" ref="Y53">INDEX('Ortala-KabKota'!Y$2:Y$415,MATCH($D53,'Ortala-KabKota'!$E$2:$E$415,FALSE))</f>
        <v/>
      </c>
      <c r="Z53" s="218" t="str">
        <f t="array" ref="Z53">INDEX('Ortala-KabKota'!Z$2:Z$415,MATCH($D53,'Ortala-KabKota'!$E$2:$E$415,FALSE))</f>
        <v/>
      </c>
      <c r="AA53" s="218" t="str">
        <f t="array" ref="AA53">INDEX('Ortala-KabKota'!AA$2:AA$415,MATCH($D53,'Ortala-KabKota'!$E$2:$E$415,FALSE))</f>
        <v/>
      </c>
      <c r="AB53" s="218" t="str">
        <f t="array" ref="AB53">INDEX('Ortala-KabKota'!AB$2:AB$415,MATCH($D53,'Ortala-KabKota'!$E$2:$E$415,FALSE))</f>
        <v/>
      </c>
      <c r="AC53" s="218" t="str">
        <f t="array" ref="AC53">INDEX('Ortala-KabKota'!AC$2:AC$415,MATCH($D53,'Ortala-KabKota'!$E$2:$E$415,FALSE))</f>
        <v/>
      </c>
      <c r="AD53" s="218" t="str">
        <f t="array" ref="AD53">INDEX('Ortala-KabKota'!AD$2:AD$415,MATCH($D53,'Ortala-KabKota'!$E$2:$E$415,FALSE))</f>
        <v/>
      </c>
      <c r="AE53" s="218" t="str">
        <f t="array" ref="AE53">INDEX('Ortala-KabKota'!AE$2:AE$415,MATCH($D53,'Ortala-KabKota'!$E$2:$E$415,FALSE))</f>
        <v/>
      </c>
      <c r="AF53" s="218" t="str">
        <f t="array" ref="AF53">INDEX('Ortala-KabKota'!AF$2:AF$415,MATCH($D53,'Ortala-KabKota'!$E$2:$E$415,FALSE))</f>
        <v/>
      </c>
      <c r="AG53" s="218" t="str">
        <f t="array" ref="AG53">INDEX('Ortala-KabKota'!AG$2:AG$415,MATCH($D53,'Ortala-KabKota'!$E$2:$E$415,FALSE))</f>
        <v/>
      </c>
      <c r="AH53" s="218" t="str">
        <f t="array" ref="AH53">INDEX('Ortala-KabKota'!AH$2:AH$415,MATCH($D53,'Ortala-KabKota'!$E$2:$E$415,FALSE))</f>
        <v/>
      </c>
      <c r="AI53" s="218" t="str">
        <f t="array" ref="AI53">INDEX('Ortala-KabKota'!AI$2:AI$415,MATCH($D53,'Ortala-KabKota'!$E$2:$E$415,FALSE))</f>
        <v/>
      </c>
      <c r="AJ53" s="218" t="str">
        <f t="array" ref="AJ53">INDEX('Ortala-KabKota'!AJ$2:AJ$415,MATCH($D53,'Ortala-KabKota'!$E$2:$E$415,FALSE))</f>
        <v/>
      </c>
      <c r="AK53" s="218" t="str">
        <f t="array" ref="AK53">INDEX('Ortala-KabKota'!AK$2:AK$415,MATCH($D53,'Ortala-KabKota'!$E$2:$E$415,FALSE))</f>
        <v/>
      </c>
      <c r="AL53" s="218" t="str">
        <f t="array" ref="AL53">INDEX('Ortala-KabKota'!AL$2:AL$415,MATCH($D53,'Ortala-KabKota'!$E$2:$E$415,FALSE))</f>
        <v/>
      </c>
      <c r="AM53" s="218" t="str">
        <f t="array" ref="AM53">INDEX('Ortala-KabKota'!AM$2:AM$415,MATCH($D53,'Ortala-KabKota'!$E$2:$E$415,FALSE))</f>
        <v/>
      </c>
      <c r="AN53" s="218" t="str">
        <f t="array" ref="AN53">INDEX('Ortala-KabKota'!AN$2:AN$415,MATCH($D53,'Ortala-KabKota'!$E$2:$E$415,FALSE))</f>
        <v/>
      </c>
      <c r="AO53" s="218" t="str">
        <f t="array" ref="AO53">INDEX('Ortala-KabKota'!AO$2:AO$415,MATCH($D53,'Ortala-KabKota'!$E$2:$E$415,FALSE))</f>
        <v/>
      </c>
      <c r="AP53" s="218" t="str">
        <f t="array" ref="AP53">INDEX('Ortala-KabKota'!AP$2:AP$415,MATCH($D53,'Ortala-KabKota'!$E$2:$E$415,FALSE))</f>
        <v/>
      </c>
      <c r="AQ53" s="218" t="str">
        <f t="array" ref="AQ53">INDEX('Ortala-KabKota'!AQ$2:AQ$415,MATCH($D53,'Ortala-KabKota'!$E$2:$E$415,FALSE))</f>
        <v/>
      </c>
      <c r="AR53" s="218" t="str">
        <f t="array" ref="AR53">INDEX('Ortala-KabKota'!AR$2:AR$415,MATCH($D53,'Ortala-KabKota'!$E$2:$E$415,FALSE))</f>
        <v/>
      </c>
      <c r="AS53" s="218" t="str">
        <f t="array" ref="AS53">INDEX('Ortala-KabKota'!AS$2:AS$415,MATCH($D53,'Ortala-KabKota'!$E$2:$E$415,FALSE))</f>
        <v/>
      </c>
      <c r="AT53" s="218" t="str">
        <f t="array" ref="AT53">INDEX('Ortala-KabKota'!AT$2:AT$415,MATCH($D53,'Ortala-KabKota'!$E$2:$E$415,FALSE))</f>
        <v/>
      </c>
      <c r="AU53" s="218" t="str">
        <f t="array" ref="AU53">INDEX('UPTD PPA KabKota'!D$5:D$513,MATCH($D53,'UPTD PPA KabKota'!$C$5:$C$513,FALSE))</f>
        <v>Belum ada, Menunggu Proses Pelantikan</v>
      </c>
      <c r="AV53" s="218" t="str">
        <f t="array" ref="AV53">INDEX('UPTD PPA KabKota'!E$5:E$513,MATCH($D53,'UPTD PPA KabKota'!$C$5:$C$513,FALSE))</f>
        <v>Jln. Jenderal Sudirman Kel. Aek Parombunan Kec. Sibolga Selatan Kota Sibolga.</v>
      </c>
      <c r="AW53" s="218" t="str">
        <f t="array" ref="AW53">INDEX('UPTD PPA KabKota'!F$5:F$513,MATCH($D53,'UPTD PPA KabKota'!$C$5:$C$513,FALSE))</f>
        <v/>
      </c>
      <c r="AX53" s="218" t="str">
        <f t="array" ref="AX53">INDEX('UPTD PPA KabKota'!G$5:G$513,MATCH($D53,'UPTD PPA KabKota'!$C$5:$C$513,FALSE))</f>
        <v/>
      </c>
      <c r="AY53" s="218" t="str">
        <f t="array" ref="AY53">INDEX('UPTD PPA KabKota'!H$5:H$513,MATCH($D53,'UPTD PPA KabKota'!$C$5:$C$513,FALSE))</f>
        <v>UPTD PPA</v>
      </c>
      <c r="AZ53" s="218" t="str">
        <f t="array" ref="AZ53">INDEX('UPTD PPA KabKota'!I$5:I$513,MATCH($D53,'UPTD PPA KabKota'!$C$5:$C$513,FALSE))</f>
        <v>Peraturan Walikota Sibolga Nomor 06 Tahun 2024</v>
      </c>
      <c r="BA53" s="218">
        <f t="array" ref="BA53">INDEX('UPTD PPA KabKota'!J$5:J$513,MATCH($D53,'UPTD PPA KabKota'!$C$5:$C$513,FALSE))</f>
        <v>2024</v>
      </c>
      <c r="BB53" s="218" t="str">
        <f t="array" ref="BB53">INDEX('UPTD PPA KabKota'!K$5:K$513,MATCH($D53,'UPTD PPA KabKota'!$C$5:$C$513,FALSE))</f>
        <v>A</v>
      </c>
      <c r="BC53" s="218" t="str">
        <f t="array" ref="BC53">INDEX('UPTD PPA KabKota'!L$5:L$513,MATCH($D53,'UPTD PPA KabKota'!$C$5:$C$513,FALSE))</f>
        <v/>
      </c>
      <c r="BD53" s="218" t="str">
        <f t="array" ref="BD53">INDEX('UPTD PPA KabKota'!M$5:M$513,MATCH($D53,'UPTD PPA KabKota'!$C$5:$C$513,FALSE))</f>
        <v/>
      </c>
      <c r="BE53" s="218" t="str">
        <f t="array" ref="BE53">INDEX('UPTD PPA KabKota'!N$5:N$513,MATCH($D53,'UPTD PPA KabKota'!$C$5:$C$513,FALSE))</f>
        <v>1. Kepala UPTD
2. Kasubag TU
3. Kelompok Jabatan Fungsional</v>
      </c>
      <c r="BF53" s="218" t="str">
        <f t="array" ref="BF53">INDEX('UPTD PPA KabKota'!O$5:O$513,MATCH($D53,'UPTD PPA KabKota'!$C$5:$C$513,FALSE))</f>
        <v>MANDIRI</v>
      </c>
      <c r="BG53" s="218" t="str">
        <f t="array" ref="BG53">INDEX('UPTD PPA KabKota'!P$5:P$513,MATCH($D53,'UPTD PPA KabKota'!$C$5:$C$513,FALSE))</f>
        <v>MILIK SENDIRI</v>
      </c>
      <c r="BH53" s="218" t="str">
        <f t="array" ref="BH53">INDEX('UPTD PPA KabKota'!Q$5:Q$513,MATCH($D53,'UPTD PPA KabKota'!$C$5:$C$513,FALSE))</f>
        <v>Pemerintah Daerah</v>
      </c>
      <c r="BI53" s="218" t="str">
        <f t="array" ref="BI53">INDEX('UPTD PPA KabKota'!R$5:R$513,MATCH($D53,'UPTD PPA KabKota'!$C$5:$C$513,FALSE))</f>
        <v>Ada</v>
      </c>
      <c r="BJ53" s="218" t="str">
        <f t="array" ref="BJ53">INDEX('UPTD PPA KabKota'!S$5:S$513,MATCH($D53,'UPTD PPA KabKota'!$C$5:$C$513,FALSE))</f>
        <v>Ada</v>
      </c>
      <c r="BK53" s="218" t="str">
        <f t="array" ref="BK53">INDEX('UPTD PPA KabKota'!T$5:T$513,MATCH($D53,'UPTD PPA KabKota'!$C$5:$C$513,FALSE))</f>
        <v>Ada</v>
      </c>
      <c r="BL53" s="218" t="str">
        <f t="array" ref="BL53">INDEX('UPTD PPA KabKota'!U$5:U$513,MATCH($D53,'UPTD PPA KabKota'!$C$5:$C$513,FALSE))</f>
        <v>Tidak Ada</v>
      </c>
      <c r="BM53" s="218" t="str">
        <f t="array" ref="BM53">INDEX('UPTD PPA KabKota'!V$5:V$513,MATCH($D53,'UPTD PPA KabKota'!$C$5:$C$513,FALSE))</f>
        <v>Ada</v>
      </c>
      <c r="BN53" s="218" t="str">
        <f t="array" ref="BN53">INDEX('UPTD PPA KabKota'!W$5:W$513,MATCH($D53,'UPTD PPA KabKota'!$C$5:$C$513,FALSE))</f>
        <v>Tidak Ada</v>
      </c>
      <c r="BO53" s="218" t="str">
        <f t="array" ref="BO53">INDEX('UPTD PPA KabKota'!X$5:X$513,MATCH($D53,'UPTD PPA KabKota'!$C$5:$C$513,FALSE))</f>
        <v>Tidak Ada</v>
      </c>
      <c r="BP53" s="218" t="str">
        <f t="array" ref="BP53">INDEX('UPTD PPA KabKota'!Y$5:Y$513,MATCH($D53,'UPTD PPA KabKota'!$C$5:$C$513,FALSE))</f>
        <v>Tidak Ada</v>
      </c>
      <c r="BQ53" s="218" t="str">
        <f t="array" ref="BQ53">INDEX('UPTD PPA KabKota'!Z$5:Z$513,MATCH($D53,'UPTD PPA KabKota'!$C$5:$C$513,FALSE))</f>
        <v>Ada</v>
      </c>
      <c r="BR53" s="218" t="str">
        <f t="array" ref="BR53">INDEX('UPTD PPA KabKota'!AA$5:AA$513,MATCH($D53,'UPTD PPA KabKota'!$C$5:$C$513,FALSE))</f>
        <v>Ada</v>
      </c>
      <c r="BS53" s="218" t="str">
        <f t="array" ref="BS53">INDEX('UPTD PPA KabKota'!AB$5:AB$513,MATCH($D53,'UPTD PPA KabKota'!$C$5:$C$513,FALSE))</f>
        <v>Ada</v>
      </c>
      <c r="BT53" s="218" t="str">
        <f t="array" ref="BT53">INDEX('UPTD PPA KabKota'!AC$5:AC$513,MATCH($D53,'UPTD PPA KabKota'!$C$5:$C$513,FALSE))</f>
        <v>Sudah</v>
      </c>
      <c r="BU53" s="218" t="str">
        <f t="array" ref="BU53">INDEX('UPTD PPA KabKota'!AD$5:AD$513,MATCH($D53,'UPTD PPA KabKota'!$C$5:$C$513,FALSE))</f>
        <v>Sudah</v>
      </c>
      <c r="BV53" s="218" t="str">
        <f t="array" ref="BV53">INDEX('UPTD PPA KabKota'!AE$5:AE$513,MATCH($D53,'UPTD PPA KabKota'!$C$5:$C$513,FALSE))</f>
        <v>Sudah</v>
      </c>
      <c r="BW53" s="218" t="str">
        <f t="array" ref="BW53">INDEX('UPTD PPA KabKota'!AF$5:AF$513,MATCH($D53,'UPTD PPA KabKota'!$C$5:$C$513,FALSE))</f>
        <v>Sudah</v>
      </c>
      <c r="BX53" s="218" t="str">
        <f t="array" ref="BX53">INDEX('UPTD PPA KabKota'!AG$5:AG$513,MATCH($D53,'UPTD PPA KabKota'!$C$5:$C$513,FALSE))</f>
        <v>Sudah</v>
      </c>
      <c r="BY53" s="218" t="str">
        <f t="array" ref="BY53">INDEX('UPTD PPA KabKota'!AH$5:AH$513,MATCH($D53,'UPTD PPA KabKota'!$C$5:$C$513,FALSE))</f>
        <v>Belum</v>
      </c>
      <c r="BZ53" s="218" t="str">
        <f t="array" ref="BZ53">INDEX('UPTD PPA KabKota'!AI$5:AI$513,MATCH($D53,'UPTD PPA KabKota'!$C$5:$C$513,FALSE))</f>
        <v>Sudah</v>
      </c>
      <c r="CA53" s="218" t="str">
        <f t="array" ref="CA53">INDEX('UPTD PPA KabKota'!AJ$5:AJ$513,MATCH($D53,'UPTD PPA KabKota'!$C$5:$C$513,FALSE))</f>
        <v>Sudah</v>
      </c>
      <c r="CB53" s="218" t="str">
        <f t="array" ref="CB53">INDEX('UPTD PPA KabKota'!AK$5:AK$513,MATCH($D53,'UPTD PPA KabKota'!$C$5:$C$513,FALSE))</f>
        <v>Sudah</v>
      </c>
      <c r="CC53" s="218" t="str">
        <f t="array" ref="CC53">INDEX('UPTD PPA KabKota'!AL$5:AL$513,MATCH($D53,'UPTD PPA KabKota'!$C$5:$C$513,FALSE))</f>
        <v>Sudah</v>
      </c>
      <c r="CD53" s="218" t="str">
        <f t="array" ref="CD53">INDEX('UPTD PPA KabKota'!AM$5:AM$513,MATCH($D53,'UPTD PPA KabKota'!$C$5:$C$513,FALSE))</f>
        <v>Sudah</v>
      </c>
      <c r="CE53" s="218" t="str">
        <f t="array" ref="CE53">INDEX('UPTD PPA KabKota'!AN$5:AN$513,MATCH($D53,'UPTD PPA KabKota'!$C$5:$C$513,FALSE))</f>
        <v>Bagi korban yang memerlukan pengamanan maka akan diberikan penampungan sementara di rumah aman. Untuk Layanan PPA sampai saat ini dilaksanakan oleh bidang PPA menunggu dilakukannya pelantikan. Hal ini terbentur masa Pilkada Tahun lalu.</v>
      </c>
      <c r="CF53" s="218" t="str">
        <f t="array" ref="CF53">INDEX('UPTD PPA KabKota'!AO$5:AO$513,MATCH($D53,'UPTD PPA KabKota'!$C$5:$C$513,FALSE))</f>
        <v>26 (2024)</v>
      </c>
      <c r="CG53" s="218" t="str">
        <f t="array" ref="CG53">INDEX('UPTD PPA KabKota'!AP$5:AP$513,MATCH($D53,'UPTD PPA KabKota'!$C$5:$C$513,FALSE))</f>
        <v>Kekerasan Terhadap Anak</v>
      </c>
      <c r="CH53" s="218" t="str">
        <f t="array" ref="CH53">INDEX('UPTD PPA KabKota'!AQ$5:AQ$513,MATCH($D53,'UPTD PPA KabKota'!$C$5:$C$513,FALSE))</f>
        <v/>
      </c>
      <c r="CI53" s="218" t="str">
        <f t="array" ref="CI53">INDEX('UPTD PPA KabKota'!AR$5:AR$513,MATCH($D53,'UPTD PPA KabKota'!$C$5:$C$513,FALSE))</f>
        <v/>
      </c>
      <c r="CJ53" s="218" t="str">
        <f t="array" ref="CJ53">INDEX('UPTD PPA KabKota'!AS$5:AS$513,MATCH($D53,'UPTD PPA KabKota'!$C$5:$C$513,FALSE))</f>
        <v/>
      </c>
      <c r="CK53" s="218" t="str">
        <f t="array" ref="CK53">INDEX('UPTD PPA KabKota'!AT$5:AT$513,MATCH($D53,'UPTD PPA KabKota'!$C$5:$C$513,FALSE))</f>
        <v/>
      </c>
      <c r="CL53" s="218" t="str">
        <f t="array" ref="CL53">INDEX('UPTD PPA KabKota'!AU$5:AU$513,MATCH($D53,'UPTD PPA KabKota'!$C$5:$C$513,FALSE))</f>
        <v/>
      </c>
      <c r="CM53" s="218" t="str">
        <f t="array" ref="CM53">INDEX('UPTD PPA KabKota'!AV$5:AV$513,MATCH($D53,'UPTD PPA KabKota'!$C$5:$C$513,FALSE))</f>
        <v/>
      </c>
      <c r="CN53" s="218" t="str">
        <f t="array" ref="CN53">INDEX('UPTD PPA KabKota'!AW$5:AW$513,MATCH($D53,'UPTD PPA KabKota'!$C$5:$C$513,FALSE))</f>
        <v/>
      </c>
      <c r="CO53" s="218" t="str">
        <f t="array" ref="CO53">INDEX('UPTD PPA KabKota'!AX$5:AX$513,MATCH($D53,'UPTD PPA KabKota'!$C$5:$C$513,FALSE))</f>
        <v/>
      </c>
      <c r="CP53" s="218" t="str">
        <f t="array" ref="CP53">INDEX('UPTD PPA KabKota'!AY$5:AY$513,MATCH($D53,'UPTD PPA KabKota'!$C$5:$C$513,FALSE))</f>
        <v>v</v>
      </c>
      <c r="CQ53" s="209" t="str">
        <f>IFERROR(__xludf.DUMMYFUNCTION("IF(ISBLANK($K53),"""",IF(REGEXMATCH($K53,""Peraturan""),""Ada"",IF(REGEXMATCH($K53,""Rekomendasi""),""Tidak Ada"", $K53)))
"),"Ada")</f>
        <v>Ada</v>
      </c>
      <c r="CR53" s="209" t="str">
        <f t="array" ref="CR53">index('UPTD PPA KabKota'!$BI$5:$BI$513,match($D53,'UPTD PPA KabKota'!$C$5:$C$513,false))</f>
        <v>Ada</v>
      </c>
      <c r="CS53" s="314" t="str">
        <f t="shared" si="7"/>
        <v>Ada</v>
      </c>
    </row>
    <row r="54">
      <c r="A54" s="310">
        <v>52.0</v>
      </c>
      <c r="B54" s="310">
        <v>27.0</v>
      </c>
      <c r="C54" s="311" t="s">
        <v>4723</v>
      </c>
      <c r="D54" s="312" t="s">
        <v>935</v>
      </c>
      <c r="E54" s="315">
        <v>45748.0</v>
      </c>
      <c r="F54" s="218" t="str">
        <f t="array" ref="F54">INDEX('Ortala-KabKota'!F$2:F$415,MATCH($D54,'Ortala-KabKota'!$E$2:$E$415,FALSE))</f>
        <v>#N/A</v>
      </c>
      <c r="G54" s="218" t="str">
        <f t="array" ref="G54">INDEX('Ortala-KabKota'!G$2:G$415,MATCH($D54,'Ortala-KabKota'!$E$2:$E$415,FALSE))</f>
        <v>#N/A</v>
      </c>
      <c r="H54" s="218" t="str">
        <f t="array" ref="H54">INDEX('Ortala-KabKota'!H$2:H$415,MATCH($D54,'Ortala-KabKota'!$E$2:$E$415,FALSE))</f>
        <v>#N/A</v>
      </c>
      <c r="I54" s="218" t="str">
        <f t="array" ref="I54">INDEX('Ortala-KabKota'!I$2:I$415,MATCH($D54,'Ortala-KabKota'!$E$2:$E$415,FALSE))</f>
        <v>#N/A</v>
      </c>
      <c r="J54" s="218" t="str">
        <f t="array" ref="J54">INDEX('Ortala-KabKota'!J$2:J$415,MATCH($D54,'Ortala-KabKota'!$E$2:$E$415,FALSE))</f>
        <v>#N/A</v>
      </c>
      <c r="K54" s="218" t="str">
        <f t="array" ref="K54">INDEX('Ortala-KabKota'!K$2:K$415,MATCH($D54,'Ortala-KabKota'!$E$2:$E$415,FALSE))</f>
        <v>#N/A</v>
      </c>
      <c r="L54" s="218" t="str">
        <f t="array" ref="L54">INDEX('Ortala-KabKota'!L$2:L$415,MATCH($D54,'Ortala-KabKota'!$E$2:$E$415,FALSE))</f>
        <v>#N/A</v>
      </c>
      <c r="M54" s="218" t="str">
        <f t="array" ref="M54">INDEX('Ortala-KabKota'!M$2:M$415,MATCH($D54,'Ortala-KabKota'!$E$2:$E$415,FALSE))</f>
        <v>#N/A</v>
      </c>
      <c r="N54" s="218" t="str">
        <f t="array" ref="N54">INDEX('Ortala-KabKota'!N$2:N$415,MATCH($D54,'Ortala-KabKota'!$E$2:$E$415,FALSE))</f>
        <v>#N/A</v>
      </c>
      <c r="O54" s="218" t="str">
        <f t="array" ref="O54">INDEX('Ortala-KabKota'!O$2:O$415,MATCH($D54,'Ortala-KabKota'!$E$2:$E$415,FALSE))</f>
        <v>#N/A</v>
      </c>
      <c r="P54" s="218" t="str">
        <f t="array" ref="P54">INDEX('Ortala-KabKota'!P$2:P$415,MATCH($D54,'Ortala-KabKota'!$E$2:$E$415,FALSE))</f>
        <v>#N/A</v>
      </c>
      <c r="Q54" s="218" t="str">
        <f t="array" ref="Q54">INDEX('Ortala-KabKota'!Q$2:Q$415,MATCH($D54,'Ortala-KabKota'!$E$2:$E$415,FALSE))</f>
        <v>#N/A</v>
      </c>
      <c r="R54" s="218" t="str">
        <f t="array" ref="R54">INDEX('Ortala-KabKota'!R$2:R$415,MATCH($D54,'Ortala-KabKota'!$E$2:$E$415,FALSE))</f>
        <v>#N/A</v>
      </c>
      <c r="S54" s="218" t="str">
        <f t="array" ref="S54">INDEX('Ortala-KabKota'!S$2:S$415,MATCH($D54,'Ortala-KabKota'!$E$2:$E$415,FALSE))</f>
        <v>#N/A</v>
      </c>
      <c r="T54" s="218" t="str">
        <f t="array" ref="T54">INDEX('Ortala-KabKota'!T$2:T$415,MATCH($D54,'Ortala-KabKota'!$E$2:$E$415,FALSE))</f>
        <v>#N/A</v>
      </c>
      <c r="U54" s="218" t="str">
        <f t="array" ref="U54">INDEX('Ortala-KabKota'!U$2:U$415,MATCH($D54,'Ortala-KabKota'!$E$2:$E$415,FALSE))</f>
        <v>#N/A</v>
      </c>
      <c r="V54" s="218" t="str">
        <f t="array" ref="V54">INDEX('Ortala-KabKota'!V$2:V$415,MATCH($D54,'Ortala-KabKota'!$E$2:$E$415,FALSE))</f>
        <v>#N/A</v>
      </c>
      <c r="W54" s="218" t="str">
        <f t="array" ref="W54">INDEX('Ortala-KabKota'!W$2:W$415,MATCH($D54,'Ortala-KabKota'!$E$2:$E$415,FALSE))</f>
        <v>#N/A</v>
      </c>
      <c r="X54" s="218" t="str">
        <f t="array" ref="X54">INDEX('Ortala-KabKota'!X$2:X$415,MATCH($D54,'Ortala-KabKota'!$E$2:$E$415,FALSE))</f>
        <v>#N/A</v>
      </c>
      <c r="Y54" s="218" t="str">
        <f t="array" ref="Y54">INDEX('Ortala-KabKota'!Y$2:Y$415,MATCH($D54,'Ortala-KabKota'!$E$2:$E$415,FALSE))</f>
        <v>#N/A</v>
      </c>
      <c r="Z54" s="218" t="str">
        <f t="array" ref="Z54">INDEX('Ortala-KabKota'!Z$2:Z$415,MATCH($D54,'Ortala-KabKota'!$E$2:$E$415,FALSE))</f>
        <v>#N/A</v>
      </c>
      <c r="AA54" s="218" t="str">
        <f t="array" ref="AA54">INDEX('Ortala-KabKota'!AA$2:AA$415,MATCH($D54,'Ortala-KabKota'!$E$2:$E$415,FALSE))</f>
        <v>#N/A</v>
      </c>
      <c r="AB54" s="218" t="str">
        <f t="array" ref="AB54">INDEX('Ortala-KabKota'!AB$2:AB$415,MATCH($D54,'Ortala-KabKota'!$E$2:$E$415,FALSE))</f>
        <v>#N/A</v>
      </c>
      <c r="AC54" s="218" t="str">
        <f t="array" ref="AC54">INDEX('Ortala-KabKota'!AC$2:AC$415,MATCH($D54,'Ortala-KabKota'!$E$2:$E$415,FALSE))</f>
        <v>#N/A</v>
      </c>
      <c r="AD54" s="218" t="str">
        <f t="array" ref="AD54">INDEX('Ortala-KabKota'!AD$2:AD$415,MATCH($D54,'Ortala-KabKota'!$E$2:$E$415,FALSE))</f>
        <v>#N/A</v>
      </c>
      <c r="AE54" s="218" t="str">
        <f t="array" ref="AE54">INDEX('Ortala-KabKota'!AE$2:AE$415,MATCH($D54,'Ortala-KabKota'!$E$2:$E$415,FALSE))</f>
        <v>#N/A</v>
      </c>
      <c r="AF54" s="218" t="str">
        <f t="array" ref="AF54">INDEX('Ortala-KabKota'!AF$2:AF$415,MATCH($D54,'Ortala-KabKota'!$E$2:$E$415,FALSE))</f>
        <v>#N/A</v>
      </c>
      <c r="AG54" s="218" t="str">
        <f t="array" ref="AG54">INDEX('Ortala-KabKota'!AG$2:AG$415,MATCH($D54,'Ortala-KabKota'!$E$2:$E$415,FALSE))</f>
        <v>#N/A</v>
      </c>
      <c r="AH54" s="218" t="str">
        <f t="array" ref="AH54">INDEX('Ortala-KabKota'!AH$2:AH$415,MATCH($D54,'Ortala-KabKota'!$E$2:$E$415,FALSE))</f>
        <v>#N/A</v>
      </c>
      <c r="AI54" s="218" t="str">
        <f t="array" ref="AI54">INDEX('Ortala-KabKota'!AI$2:AI$415,MATCH($D54,'Ortala-KabKota'!$E$2:$E$415,FALSE))</f>
        <v>#N/A</v>
      </c>
      <c r="AJ54" s="218" t="str">
        <f t="array" ref="AJ54">INDEX('Ortala-KabKota'!AJ$2:AJ$415,MATCH($D54,'Ortala-KabKota'!$E$2:$E$415,FALSE))</f>
        <v>#N/A</v>
      </c>
      <c r="AK54" s="218" t="str">
        <f t="array" ref="AK54">INDEX('Ortala-KabKota'!AK$2:AK$415,MATCH($D54,'Ortala-KabKota'!$E$2:$E$415,FALSE))</f>
        <v>#N/A</v>
      </c>
      <c r="AL54" s="218" t="str">
        <f t="array" ref="AL54">INDEX('Ortala-KabKota'!AL$2:AL$415,MATCH($D54,'Ortala-KabKota'!$E$2:$E$415,FALSE))</f>
        <v>#N/A</v>
      </c>
      <c r="AM54" s="218" t="str">
        <f t="array" ref="AM54">INDEX('Ortala-KabKota'!AM$2:AM$415,MATCH($D54,'Ortala-KabKota'!$E$2:$E$415,FALSE))</f>
        <v>#N/A</v>
      </c>
      <c r="AN54" s="218" t="str">
        <f t="array" ref="AN54">INDEX('Ortala-KabKota'!AN$2:AN$415,MATCH($D54,'Ortala-KabKota'!$E$2:$E$415,FALSE))</f>
        <v>#N/A</v>
      </c>
      <c r="AO54" s="218" t="str">
        <f t="array" ref="AO54">INDEX('Ortala-KabKota'!AO$2:AO$415,MATCH($D54,'Ortala-KabKota'!$E$2:$E$415,FALSE))</f>
        <v>#N/A</v>
      </c>
      <c r="AP54" s="218" t="str">
        <f t="array" ref="AP54">INDEX('Ortala-KabKota'!AP$2:AP$415,MATCH($D54,'Ortala-KabKota'!$E$2:$E$415,FALSE))</f>
        <v>#N/A</v>
      </c>
      <c r="AQ54" s="218" t="str">
        <f t="array" ref="AQ54">INDEX('Ortala-KabKota'!AQ$2:AQ$415,MATCH($D54,'Ortala-KabKota'!$E$2:$E$415,FALSE))</f>
        <v>#N/A</v>
      </c>
      <c r="AR54" s="218" t="str">
        <f t="array" ref="AR54">INDEX('Ortala-KabKota'!AR$2:AR$415,MATCH($D54,'Ortala-KabKota'!$E$2:$E$415,FALSE))</f>
        <v>#N/A</v>
      </c>
      <c r="AS54" s="218" t="str">
        <f t="array" ref="AS54">INDEX('Ortala-KabKota'!AS$2:AS$415,MATCH($D54,'Ortala-KabKota'!$E$2:$E$415,FALSE))</f>
        <v>#N/A</v>
      </c>
      <c r="AT54" s="218" t="str">
        <f t="array" ref="AT54">INDEX('Ortala-KabKota'!AT$2:AT$415,MATCH($D54,'Ortala-KabKota'!$E$2:$E$415,FALSE))</f>
        <v>#N/A</v>
      </c>
      <c r="AU54" s="218" t="str">
        <f t="array" ref="AU54">INDEX('UPTD PPA KabKota'!D$5:D$513,MATCH($D54,'UPTD PPA KabKota'!$C$5:$C$513,FALSE))</f>
        <v>Maria Ulfa Panjaitan</v>
      </c>
      <c r="AV54" s="218" t="str">
        <f t="array" ref="AV54">INDEX('UPTD PPA KabKota'!E$5:E$513,MATCH($D54,'UPTD PPA KabKota'!$C$5:$C$513,FALSE))</f>
        <v>Jln. Gaharu No 11. Kelurahan Sei Rantau, Kec. Datuk Bandar</v>
      </c>
      <c r="AW54" s="218" t="str">
        <f t="array" ref="AW54">INDEX('UPTD PPA KabKota'!F$5:F$513,MATCH($D54,'UPTD PPA KabKota'!$C$5:$C$513,FALSE))</f>
        <v>082284738183</v>
      </c>
      <c r="AX54" s="218" t="str">
        <f t="array" ref="AX54">INDEX('UPTD PPA KabKota'!G$5:G$513,MATCH($D54,'UPTD PPA KabKota'!$C$5:$C$513,FALSE))</f>
        <v/>
      </c>
      <c r="AY54" s="218" t="str">
        <f t="array" ref="AY54">INDEX('UPTD PPA KabKota'!H$5:H$513,MATCH($D54,'UPTD PPA KabKota'!$C$5:$C$513,FALSE))</f>
        <v/>
      </c>
      <c r="AZ54" s="218" t="str">
        <f t="array" ref="AZ54">INDEX('UPTD PPA KabKota'!I$5:I$513,MATCH($D54,'UPTD PPA KabKota'!$C$5:$C$513,FALSE))</f>
        <v>Peraturan Walikota Nomor 13 Tahun 2024</v>
      </c>
      <c r="BA54" s="218">
        <f t="array" ref="BA54">INDEX('UPTD PPA KabKota'!J$5:J$513,MATCH($D54,'UPTD PPA KabKota'!$C$5:$C$513,FALSE))</f>
        <v>2024</v>
      </c>
      <c r="BB54" s="218" t="str">
        <f t="array" ref="BB54">INDEX('UPTD PPA KabKota'!K$5:K$513,MATCH($D54,'UPTD PPA KabKota'!$C$5:$C$513,FALSE))</f>
        <v>A</v>
      </c>
      <c r="BC54" s="218" t="str">
        <f t="array" ref="BC54">INDEX('UPTD PPA KabKota'!L$5:L$513,MATCH($D54,'UPTD PPA KabKota'!$C$5:$C$513,FALSE))</f>
        <v>DEWI SITIO</v>
      </c>
      <c r="BD54" s="316" t="str">
        <f t="array" ref="BD54">INDEX('UPTD PPA KabKota'!M$5:M$513,MATCH($D54,'UPTD PPA KabKota'!$C$5:$C$513,FALSE))</f>
        <v>tiodewi55@gmail.com</v>
      </c>
      <c r="BE54" s="218" t="str">
        <f t="array" ref="BE54">INDEX('UPTD PPA KabKota'!N$5:N$513,MATCH($D54,'UPTD PPA KabKota'!$C$5:$C$513,FALSE))</f>
        <v>1. Kepala UPTD
2. Kasubag TU
3. Kelompok Jabatan Fungsional</v>
      </c>
      <c r="BF54" s="218" t="str">
        <f t="array" ref="BF54">INDEX('UPTD PPA KabKota'!O$5:O$513,MATCH($D54,'UPTD PPA KabKota'!$C$5:$C$513,FALSE))</f>
        <v>BERGABUNG DENGAN KANTOR DINAS</v>
      </c>
      <c r="BG54" s="218" t="str">
        <f t="array" ref="BG54">INDEX('UPTD PPA KabKota'!P$5:P$513,MATCH($D54,'UPTD PPA KabKota'!$C$5:$C$513,FALSE))</f>
        <v>MILIK SENDIRI</v>
      </c>
      <c r="BH54" s="218" t="str">
        <f t="array" ref="BH54">INDEX('UPTD PPA KabKota'!Q$5:Q$513,MATCH($D54,'UPTD PPA KabKota'!$C$5:$C$513,FALSE))</f>
        <v>Pemerintah Daerah</v>
      </c>
      <c r="BI54" s="218" t="str">
        <f t="array" ref="BI54">INDEX('UPTD PPA KabKota'!R$5:R$513,MATCH($D54,'UPTD PPA KabKota'!$C$5:$C$513,FALSE))</f>
        <v>Tidak Ada</v>
      </c>
      <c r="BJ54" s="218" t="str">
        <f t="array" ref="BJ54">INDEX('UPTD PPA KabKota'!S$5:S$513,MATCH($D54,'UPTD PPA KabKota'!$C$5:$C$513,FALSE))</f>
        <v>Ada</v>
      </c>
      <c r="BK54" s="218" t="str">
        <f t="array" ref="BK54">INDEX('UPTD PPA KabKota'!T$5:T$513,MATCH($D54,'UPTD PPA KabKota'!$C$5:$C$513,FALSE))</f>
        <v>Tidak Ada</v>
      </c>
      <c r="BL54" s="218" t="str">
        <f t="array" ref="BL54">INDEX('UPTD PPA KabKota'!U$5:U$513,MATCH($D54,'UPTD PPA KabKota'!$C$5:$C$513,FALSE))</f>
        <v>Ada</v>
      </c>
      <c r="BM54" s="218" t="str">
        <f t="array" ref="BM54">INDEX('UPTD PPA KabKota'!V$5:V$513,MATCH($D54,'UPTD PPA KabKota'!$C$5:$C$513,FALSE))</f>
        <v>Tidak Ada</v>
      </c>
      <c r="BN54" s="218" t="str">
        <f t="array" ref="BN54">INDEX('UPTD PPA KabKota'!W$5:W$513,MATCH($D54,'UPTD PPA KabKota'!$C$5:$C$513,FALSE))</f>
        <v>Tidak Ada</v>
      </c>
      <c r="BO54" s="218" t="str">
        <f t="array" ref="BO54">INDEX('UPTD PPA KabKota'!X$5:X$513,MATCH($D54,'UPTD PPA KabKota'!$C$5:$C$513,FALSE))</f>
        <v>Tidak Ada</v>
      </c>
      <c r="BP54" s="218" t="str">
        <f t="array" ref="BP54">INDEX('UPTD PPA KabKota'!Y$5:Y$513,MATCH($D54,'UPTD PPA KabKota'!$C$5:$C$513,FALSE))</f>
        <v>Ada</v>
      </c>
      <c r="BQ54" s="218" t="str">
        <f t="array" ref="BQ54">INDEX('UPTD PPA KabKota'!Z$5:Z$513,MATCH($D54,'UPTD PPA KabKota'!$C$5:$C$513,FALSE))</f>
        <v>Tidak Ada</v>
      </c>
      <c r="BR54" s="218" t="str">
        <f t="array" ref="BR54">INDEX('UPTD PPA KabKota'!AA$5:AA$513,MATCH($D54,'UPTD PPA KabKota'!$C$5:$C$513,FALSE))</f>
        <v>tidak ada</v>
      </c>
      <c r="BS54" s="218" t="str">
        <f t="array" ref="BS54">INDEX('UPTD PPA KabKota'!AB$5:AB$513,MATCH($D54,'UPTD PPA KabKota'!$C$5:$C$513,FALSE))</f>
        <v>Tidak Ada</v>
      </c>
      <c r="BT54" s="218" t="str">
        <f t="array" ref="BT54">INDEX('UPTD PPA KabKota'!AC$5:AC$513,MATCH($D54,'UPTD PPA KabKota'!$C$5:$C$513,FALSE))</f>
        <v>Sudah</v>
      </c>
      <c r="BU54" s="218" t="str">
        <f t="array" ref="BU54">INDEX('UPTD PPA KabKota'!AD$5:AD$513,MATCH($D54,'UPTD PPA KabKota'!$C$5:$C$513,FALSE))</f>
        <v>Sudah</v>
      </c>
      <c r="BV54" s="218" t="str">
        <f t="array" ref="BV54">INDEX('UPTD PPA KabKota'!AE$5:AE$513,MATCH($D54,'UPTD PPA KabKota'!$C$5:$C$513,FALSE))</f>
        <v>Belum</v>
      </c>
      <c r="BW54" s="218" t="str">
        <f t="array" ref="BW54">INDEX('UPTD PPA KabKota'!AF$5:AF$513,MATCH($D54,'UPTD PPA KabKota'!$C$5:$C$513,FALSE))</f>
        <v>Sudah</v>
      </c>
      <c r="BX54" s="218" t="str">
        <f t="array" ref="BX54">INDEX('UPTD PPA KabKota'!AG$5:AG$513,MATCH($D54,'UPTD PPA KabKota'!$C$5:$C$513,FALSE))</f>
        <v>Belum</v>
      </c>
      <c r="BY54" s="218" t="str">
        <f t="array" ref="BY54">INDEX('UPTD PPA KabKota'!AH$5:AH$513,MATCH($D54,'UPTD PPA KabKota'!$C$5:$C$513,FALSE))</f>
        <v>Sudah</v>
      </c>
      <c r="BZ54" s="218" t="str">
        <f t="array" ref="BZ54">INDEX('UPTD PPA KabKota'!AI$5:AI$513,MATCH($D54,'UPTD PPA KabKota'!$C$5:$C$513,FALSE))</f>
        <v>Sudah</v>
      </c>
      <c r="CA54" s="218" t="str">
        <f t="array" ref="CA54">INDEX('UPTD PPA KabKota'!AJ$5:AJ$513,MATCH($D54,'UPTD PPA KabKota'!$C$5:$C$513,FALSE))</f>
        <v>Sudah</v>
      </c>
      <c r="CB54" s="218" t="str">
        <f t="array" ref="CB54">INDEX('UPTD PPA KabKota'!AK$5:AK$513,MATCH($D54,'UPTD PPA KabKota'!$C$5:$C$513,FALSE))</f>
        <v>Belum</v>
      </c>
      <c r="CC54" s="218" t="str">
        <f t="array" ref="CC54">INDEX('UPTD PPA KabKota'!AL$5:AL$513,MATCH($D54,'UPTD PPA KabKota'!$C$5:$C$513,FALSE))</f>
        <v>Belum</v>
      </c>
      <c r="CD54" s="218" t="str">
        <f t="array" ref="CD54">INDEX('UPTD PPA KabKota'!AM$5:AM$513,MATCH($D54,'UPTD PPA KabKota'!$C$5:$C$513,FALSE))</f>
        <v>Sudah</v>
      </c>
      <c r="CE54" s="218" t="str">
        <f t="array" ref="CE54">INDEX('UPTD PPA KabKota'!AN$5:AN$513,MATCH($D54,'UPTD PPA KabKota'!$C$5:$C$513,FALSE))</f>
        <v>pengaduan dari masyarakat, penjangkuan korban, pengelolaan Kasus, Jika korban memerlukan pengamanan maka akan diberikan penampungan sementara di rumah aman</v>
      </c>
      <c r="CF54" s="218" t="str">
        <f t="array" ref="CF54">INDEX('UPTD PPA KabKota'!AO$5:AO$513,MATCH($D54,'UPTD PPA KabKota'!$C$5:$C$513,FALSE))</f>
        <v>20 (2024)</v>
      </c>
      <c r="CG54" s="218" t="str">
        <f t="array" ref="CG54">INDEX('UPTD PPA KabKota'!AP$5:AP$513,MATCH($D54,'UPTD PPA KabKota'!$C$5:$C$513,FALSE))</f>
        <v>Kekerasan Terhadap Anak</v>
      </c>
      <c r="CH54" s="218" t="str">
        <f t="array" ref="CH54">INDEX('UPTD PPA KabKota'!AQ$5:AQ$513,MATCH($D54,'UPTD PPA KabKota'!$C$5:$C$513,FALSE))</f>
        <v/>
      </c>
      <c r="CI54" s="218" t="str">
        <f t="array" ref="CI54">INDEX('UPTD PPA KabKota'!AR$5:AR$513,MATCH($D54,'UPTD PPA KabKota'!$C$5:$C$513,FALSE))</f>
        <v/>
      </c>
      <c r="CJ54" s="218" t="str">
        <f t="array" ref="CJ54">INDEX('UPTD PPA KabKota'!AS$5:AS$513,MATCH($D54,'UPTD PPA KabKota'!$C$5:$C$513,FALSE))</f>
        <v/>
      </c>
      <c r="CK54" s="218" t="str">
        <f t="array" ref="CK54">INDEX('UPTD PPA KabKota'!AT$5:AT$513,MATCH($D54,'UPTD PPA KabKota'!$C$5:$C$513,FALSE))</f>
        <v/>
      </c>
      <c r="CL54" s="218" t="str">
        <f t="array" ref="CL54">INDEX('UPTD PPA KabKota'!AU$5:AU$513,MATCH($D54,'UPTD PPA KabKota'!$C$5:$C$513,FALSE))</f>
        <v/>
      </c>
      <c r="CM54" s="218" t="str">
        <f t="array" ref="CM54">INDEX('UPTD PPA KabKota'!AV$5:AV$513,MATCH($D54,'UPTD PPA KabKota'!$C$5:$C$513,FALSE))</f>
        <v/>
      </c>
      <c r="CN54" s="218" t="str">
        <f t="array" ref="CN54">INDEX('UPTD PPA KabKota'!AW$5:AW$513,MATCH($D54,'UPTD PPA KabKota'!$C$5:$C$513,FALSE))</f>
        <v/>
      </c>
      <c r="CO54" s="218" t="str">
        <f t="array" ref="CO54">INDEX('UPTD PPA KabKota'!AX$5:AX$513,MATCH($D54,'UPTD PPA KabKota'!$C$5:$C$513,FALSE))</f>
        <v/>
      </c>
      <c r="CP54" s="218" t="str">
        <f t="array" ref="CP54">INDEX('UPTD PPA KabKota'!AY$5:AY$513,MATCH($D54,'UPTD PPA KabKota'!$C$5:$C$513,FALSE))</f>
        <v>v</v>
      </c>
      <c r="CQ54" s="209" t="str">
        <f>IFERROR(__xludf.DUMMYFUNCTION("IF(ISBLANK($K54),"""",IF(REGEXMATCH($K54,""Peraturan""),""Ada"",IF(REGEXMATCH($K54,""Rekomendasi""),""Tidak Ada"", $K54)))
"),"#N/A")</f>
        <v>#N/A</v>
      </c>
      <c r="CR54" s="209" t="str">
        <f t="array" ref="CR54">index('UPTD PPA KabKota'!$BI$5:$BI$513,match($D54,'UPTD PPA KabKota'!$C$5:$C$513,false))</f>
        <v>Ada</v>
      </c>
      <c r="CS54" s="319" t="s">
        <v>9</v>
      </c>
    </row>
    <row r="55">
      <c r="A55" s="310">
        <v>53.0</v>
      </c>
      <c r="B55" s="310">
        <v>28.0</v>
      </c>
      <c r="C55" s="311" t="s">
        <v>4723</v>
      </c>
      <c r="D55" s="312" t="s">
        <v>4724</v>
      </c>
      <c r="E55" s="313"/>
      <c r="F55" s="218" t="str">
        <f t="array" ref="F55">INDEX('Ortala-KabKota'!F$2:F$415,MATCH($D55,'Ortala-KabKota'!$E$2:$E$415,FALSE))</f>
        <v>#N/A</v>
      </c>
      <c r="G55" s="218" t="str">
        <f t="array" ref="G55">INDEX('Ortala-KabKota'!G$2:G$415,MATCH($D55,'Ortala-KabKota'!$E$2:$E$415,FALSE))</f>
        <v>#N/A</v>
      </c>
      <c r="H55" s="218" t="str">
        <f t="array" ref="H55">INDEX('Ortala-KabKota'!H$2:H$415,MATCH($D55,'Ortala-KabKota'!$E$2:$E$415,FALSE))</f>
        <v>#N/A</v>
      </c>
      <c r="I55" s="218" t="str">
        <f t="array" ref="I55">INDEX('Ortala-KabKota'!I$2:I$415,MATCH($D55,'Ortala-KabKota'!$E$2:$E$415,FALSE))</f>
        <v>#N/A</v>
      </c>
      <c r="J55" s="218" t="str">
        <f t="array" ref="J55">INDEX('Ortala-KabKota'!J$2:J$415,MATCH($D55,'Ortala-KabKota'!$E$2:$E$415,FALSE))</f>
        <v>#N/A</v>
      </c>
      <c r="K55" s="218" t="str">
        <f t="array" ref="K55">INDEX('Ortala-KabKota'!K$2:K$415,MATCH($D55,'Ortala-KabKota'!$E$2:$E$415,FALSE))</f>
        <v>#N/A</v>
      </c>
      <c r="L55" s="218" t="str">
        <f t="array" ref="L55">INDEX('Ortala-KabKota'!L$2:L$415,MATCH($D55,'Ortala-KabKota'!$E$2:$E$415,FALSE))</f>
        <v>#N/A</v>
      </c>
      <c r="M55" s="218" t="str">
        <f t="array" ref="M55">INDEX('Ortala-KabKota'!M$2:M$415,MATCH($D55,'Ortala-KabKota'!$E$2:$E$415,FALSE))</f>
        <v>#N/A</v>
      </c>
      <c r="N55" s="218" t="str">
        <f t="array" ref="N55">INDEX('Ortala-KabKota'!N$2:N$415,MATCH($D55,'Ortala-KabKota'!$E$2:$E$415,FALSE))</f>
        <v>#N/A</v>
      </c>
      <c r="O55" s="218" t="str">
        <f t="array" ref="O55">INDEX('Ortala-KabKota'!O$2:O$415,MATCH($D55,'Ortala-KabKota'!$E$2:$E$415,FALSE))</f>
        <v>#N/A</v>
      </c>
      <c r="P55" s="218" t="str">
        <f t="array" ref="P55">INDEX('Ortala-KabKota'!P$2:P$415,MATCH($D55,'Ortala-KabKota'!$E$2:$E$415,FALSE))</f>
        <v>#N/A</v>
      </c>
      <c r="Q55" s="218" t="str">
        <f t="array" ref="Q55">INDEX('Ortala-KabKota'!Q$2:Q$415,MATCH($D55,'Ortala-KabKota'!$E$2:$E$415,FALSE))</f>
        <v>#N/A</v>
      </c>
      <c r="R55" s="218" t="str">
        <f t="array" ref="R55">INDEX('Ortala-KabKota'!R$2:R$415,MATCH($D55,'Ortala-KabKota'!$E$2:$E$415,FALSE))</f>
        <v>#N/A</v>
      </c>
      <c r="S55" s="218" t="str">
        <f t="array" ref="S55">INDEX('Ortala-KabKota'!S$2:S$415,MATCH($D55,'Ortala-KabKota'!$E$2:$E$415,FALSE))</f>
        <v>#N/A</v>
      </c>
      <c r="T55" s="218" t="str">
        <f t="array" ref="T55">INDEX('Ortala-KabKota'!T$2:T$415,MATCH($D55,'Ortala-KabKota'!$E$2:$E$415,FALSE))</f>
        <v>#N/A</v>
      </c>
      <c r="U55" s="218" t="str">
        <f t="array" ref="U55">INDEX('Ortala-KabKota'!U$2:U$415,MATCH($D55,'Ortala-KabKota'!$E$2:$E$415,FALSE))</f>
        <v>#N/A</v>
      </c>
      <c r="V55" s="218" t="str">
        <f t="array" ref="V55">INDEX('Ortala-KabKota'!V$2:V$415,MATCH($D55,'Ortala-KabKota'!$E$2:$E$415,FALSE))</f>
        <v>#N/A</v>
      </c>
      <c r="W55" s="218" t="str">
        <f t="array" ref="W55">INDEX('Ortala-KabKota'!W$2:W$415,MATCH($D55,'Ortala-KabKota'!$E$2:$E$415,FALSE))</f>
        <v>#N/A</v>
      </c>
      <c r="X55" s="218" t="str">
        <f t="array" ref="X55">INDEX('Ortala-KabKota'!X$2:X$415,MATCH($D55,'Ortala-KabKota'!$E$2:$E$415,FALSE))</f>
        <v>#N/A</v>
      </c>
      <c r="Y55" s="218" t="str">
        <f t="array" ref="Y55">INDEX('Ortala-KabKota'!Y$2:Y$415,MATCH($D55,'Ortala-KabKota'!$E$2:$E$415,FALSE))</f>
        <v>#N/A</v>
      </c>
      <c r="Z55" s="218" t="str">
        <f t="array" ref="Z55">INDEX('Ortala-KabKota'!Z$2:Z$415,MATCH($D55,'Ortala-KabKota'!$E$2:$E$415,FALSE))</f>
        <v>#N/A</v>
      </c>
      <c r="AA55" s="218" t="str">
        <f t="array" ref="AA55">INDEX('Ortala-KabKota'!AA$2:AA$415,MATCH($D55,'Ortala-KabKota'!$E$2:$E$415,FALSE))</f>
        <v>#N/A</v>
      </c>
      <c r="AB55" s="218" t="str">
        <f t="array" ref="AB55">INDEX('Ortala-KabKota'!AB$2:AB$415,MATCH($D55,'Ortala-KabKota'!$E$2:$E$415,FALSE))</f>
        <v>#N/A</v>
      </c>
      <c r="AC55" s="218" t="str">
        <f t="array" ref="AC55">INDEX('Ortala-KabKota'!AC$2:AC$415,MATCH($D55,'Ortala-KabKota'!$E$2:$E$415,FALSE))</f>
        <v>#N/A</v>
      </c>
      <c r="AD55" s="218" t="str">
        <f t="array" ref="AD55">INDEX('Ortala-KabKota'!AD$2:AD$415,MATCH($D55,'Ortala-KabKota'!$E$2:$E$415,FALSE))</f>
        <v>#N/A</v>
      </c>
      <c r="AE55" s="218" t="str">
        <f t="array" ref="AE55">INDEX('Ortala-KabKota'!AE$2:AE$415,MATCH($D55,'Ortala-KabKota'!$E$2:$E$415,FALSE))</f>
        <v>#N/A</v>
      </c>
      <c r="AF55" s="218" t="str">
        <f t="array" ref="AF55">INDEX('Ortala-KabKota'!AF$2:AF$415,MATCH($D55,'Ortala-KabKota'!$E$2:$E$415,FALSE))</f>
        <v>#N/A</v>
      </c>
      <c r="AG55" s="218" t="str">
        <f t="array" ref="AG55">INDEX('Ortala-KabKota'!AG$2:AG$415,MATCH($D55,'Ortala-KabKota'!$E$2:$E$415,FALSE))</f>
        <v>#N/A</v>
      </c>
      <c r="AH55" s="218" t="str">
        <f t="array" ref="AH55">INDEX('Ortala-KabKota'!AH$2:AH$415,MATCH($D55,'Ortala-KabKota'!$E$2:$E$415,FALSE))</f>
        <v>#N/A</v>
      </c>
      <c r="AI55" s="218" t="str">
        <f t="array" ref="AI55">INDEX('Ortala-KabKota'!AI$2:AI$415,MATCH($D55,'Ortala-KabKota'!$E$2:$E$415,FALSE))</f>
        <v>#N/A</v>
      </c>
      <c r="AJ55" s="218" t="str">
        <f t="array" ref="AJ55">INDEX('Ortala-KabKota'!AJ$2:AJ$415,MATCH($D55,'Ortala-KabKota'!$E$2:$E$415,FALSE))</f>
        <v>#N/A</v>
      </c>
      <c r="AK55" s="218" t="str">
        <f t="array" ref="AK55">INDEX('Ortala-KabKota'!AK$2:AK$415,MATCH($D55,'Ortala-KabKota'!$E$2:$E$415,FALSE))</f>
        <v>#N/A</v>
      </c>
      <c r="AL55" s="218" t="str">
        <f t="array" ref="AL55">INDEX('Ortala-KabKota'!AL$2:AL$415,MATCH($D55,'Ortala-KabKota'!$E$2:$E$415,FALSE))</f>
        <v>#N/A</v>
      </c>
      <c r="AM55" s="218" t="str">
        <f t="array" ref="AM55">INDEX('Ortala-KabKota'!AM$2:AM$415,MATCH($D55,'Ortala-KabKota'!$E$2:$E$415,FALSE))</f>
        <v>#N/A</v>
      </c>
      <c r="AN55" s="218" t="str">
        <f t="array" ref="AN55">INDEX('Ortala-KabKota'!AN$2:AN$415,MATCH($D55,'Ortala-KabKota'!$E$2:$E$415,FALSE))</f>
        <v>#N/A</v>
      </c>
      <c r="AO55" s="218" t="str">
        <f t="array" ref="AO55">INDEX('Ortala-KabKota'!AO$2:AO$415,MATCH($D55,'Ortala-KabKota'!$E$2:$E$415,FALSE))</f>
        <v>#N/A</v>
      </c>
      <c r="AP55" s="218" t="str">
        <f t="array" ref="AP55">INDEX('Ortala-KabKota'!AP$2:AP$415,MATCH($D55,'Ortala-KabKota'!$E$2:$E$415,FALSE))</f>
        <v>#N/A</v>
      </c>
      <c r="AQ55" s="218" t="str">
        <f t="array" ref="AQ55">INDEX('Ortala-KabKota'!AQ$2:AQ$415,MATCH($D55,'Ortala-KabKota'!$E$2:$E$415,FALSE))</f>
        <v>#N/A</v>
      </c>
      <c r="AR55" s="218" t="str">
        <f t="array" ref="AR55">INDEX('Ortala-KabKota'!AR$2:AR$415,MATCH($D55,'Ortala-KabKota'!$E$2:$E$415,FALSE))</f>
        <v>#N/A</v>
      </c>
      <c r="AS55" s="218" t="str">
        <f t="array" ref="AS55">INDEX('Ortala-KabKota'!AS$2:AS$415,MATCH($D55,'Ortala-KabKota'!$E$2:$E$415,FALSE))</f>
        <v>#N/A</v>
      </c>
      <c r="AT55" s="218" t="str">
        <f t="array" ref="AT55">INDEX('Ortala-KabKota'!AT$2:AT$415,MATCH($D55,'Ortala-KabKota'!$E$2:$E$415,FALSE))</f>
        <v>#N/A</v>
      </c>
      <c r="AU55" s="218" t="str">
        <f t="array" ref="AU55">INDEX('UPTD PPA KabKota'!D$5:D$513,MATCH($D55,'UPTD PPA KabKota'!$C$5:$C$513,FALSE))</f>
        <v>#N/A</v>
      </c>
      <c r="AV55" s="218" t="str">
        <f t="array" ref="AV55">INDEX('UPTD PPA KabKota'!E$5:E$513,MATCH($D55,'UPTD PPA KabKota'!$C$5:$C$513,FALSE))</f>
        <v>#N/A</v>
      </c>
      <c r="AW55" s="218" t="str">
        <f t="array" ref="AW55">INDEX('UPTD PPA KabKota'!F$5:F$513,MATCH($D55,'UPTD PPA KabKota'!$C$5:$C$513,FALSE))</f>
        <v>#N/A</v>
      </c>
      <c r="AX55" s="218" t="str">
        <f t="array" ref="AX55">INDEX('UPTD PPA KabKota'!G$5:G$513,MATCH($D55,'UPTD PPA KabKota'!$C$5:$C$513,FALSE))</f>
        <v>#N/A</v>
      </c>
      <c r="AY55" s="218" t="str">
        <f t="array" ref="AY55">INDEX('UPTD PPA KabKota'!H$5:H$513,MATCH($D55,'UPTD PPA KabKota'!$C$5:$C$513,FALSE))</f>
        <v>#N/A</v>
      </c>
      <c r="AZ55" s="218" t="str">
        <f t="array" ref="AZ55">INDEX('UPTD PPA KabKota'!I$5:I$513,MATCH($D55,'UPTD PPA KabKota'!$C$5:$C$513,FALSE))</f>
        <v>#N/A</v>
      </c>
      <c r="BA55" s="218" t="str">
        <f t="array" ref="BA55">INDEX('UPTD PPA KabKota'!J$5:J$513,MATCH($D55,'UPTD PPA KabKota'!$C$5:$C$513,FALSE))</f>
        <v>#N/A</v>
      </c>
      <c r="BB55" s="218" t="str">
        <f t="array" ref="BB55">INDEX('UPTD PPA KabKota'!K$5:K$513,MATCH($D55,'UPTD PPA KabKota'!$C$5:$C$513,FALSE))</f>
        <v>#N/A</v>
      </c>
      <c r="BC55" s="218" t="str">
        <f t="array" ref="BC55">INDEX('UPTD PPA KabKota'!L$5:L$513,MATCH($D55,'UPTD PPA KabKota'!$C$5:$C$513,FALSE))</f>
        <v>#N/A</v>
      </c>
      <c r="BD55" s="218" t="str">
        <f t="array" ref="BD55">INDEX('UPTD PPA KabKota'!M$5:M$513,MATCH($D55,'UPTD PPA KabKota'!$C$5:$C$513,FALSE))</f>
        <v>#N/A</v>
      </c>
      <c r="BE55" s="218" t="str">
        <f t="array" ref="BE55">INDEX('UPTD PPA KabKota'!N$5:N$513,MATCH($D55,'UPTD PPA KabKota'!$C$5:$C$513,FALSE))</f>
        <v>#N/A</v>
      </c>
      <c r="BF55" s="218" t="str">
        <f t="array" ref="BF55">INDEX('UPTD PPA KabKota'!O$5:O$513,MATCH($D55,'UPTD PPA KabKota'!$C$5:$C$513,FALSE))</f>
        <v>#N/A</v>
      </c>
      <c r="BG55" s="218" t="str">
        <f t="array" ref="BG55">INDEX('UPTD PPA KabKota'!P$5:P$513,MATCH($D55,'UPTD PPA KabKota'!$C$5:$C$513,FALSE))</f>
        <v>#N/A</v>
      </c>
      <c r="BH55" s="218" t="str">
        <f t="array" ref="BH55">INDEX('UPTD PPA KabKota'!Q$5:Q$513,MATCH($D55,'UPTD PPA KabKota'!$C$5:$C$513,FALSE))</f>
        <v>#N/A</v>
      </c>
      <c r="BI55" s="218" t="str">
        <f t="array" ref="BI55">INDEX('UPTD PPA KabKota'!R$5:R$513,MATCH($D55,'UPTD PPA KabKota'!$C$5:$C$513,FALSE))</f>
        <v>#N/A</v>
      </c>
      <c r="BJ55" s="218" t="str">
        <f t="array" ref="BJ55">INDEX('UPTD PPA KabKota'!S$5:S$513,MATCH($D55,'UPTD PPA KabKota'!$C$5:$C$513,FALSE))</f>
        <v>#N/A</v>
      </c>
      <c r="BK55" s="218" t="str">
        <f t="array" ref="BK55">INDEX('UPTD PPA KabKota'!T$5:T$513,MATCH($D55,'UPTD PPA KabKota'!$C$5:$C$513,FALSE))</f>
        <v>#N/A</v>
      </c>
      <c r="BL55" s="218" t="str">
        <f t="array" ref="BL55">INDEX('UPTD PPA KabKota'!U$5:U$513,MATCH($D55,'UPTD PPA KabKota'!$C$5:$C$513,FALSE))</f>
        <v>#N/A</v>
      </c>
      <c r="BM55" s="218" t="str">
        <f t="array" ref="BM55">INDEX('UPTD PPA KabKota'!V$5:V$513,MATCH($D55,'UPTD PPA KabKota'!$C$5:$C$513,FALSE))</f>
        <v>#N/A</v>
      </c>
      <c r="BN55" s="218" t="str">
        <f t="array" ref="BN55">INDEX('UPTD PPA KabKota'!W$5:W$513,MATCH($D55,'UPTD PPA KabKota'!$C$5:$C$513,FALSE))</f>
        <v>#N/A</v>
      </c>
      <c r="BO55" s="218" t="str">
        <f t="array" ref="BO55">INDEX('UPTD PPA KabKota'!X$5:X$513,MATCH($D55,'UPTD PPA KabKota'!$C$5:$C$513,FALSE))</f>
        <v>#N/A</v>
      </c>
      <c r="BP55" s="218" t="str">
        <f t="array" ref="BP55">INDEX('UPTD PPA KabKota'!Y$5:Y$513,MATCH($D55,'UPTD PPA KabKota'!$C$5:$C$513,FALSE))</f>
        <v>#N/A</v>
      </c>
      <c r="BQ55" s="218" t="str">
        <f t="array" ref="BQ55">INDEX('UPTD PPA KabKota'!Z$5:Z$513,MATCH($D55,'UPTD PPA KabKota'!$C$5:$C$513,FALSE))</f>
        <v>#N/A</v>
      </c>
      <c r="BR55" s="218" t="str">
        <f t="array" ref="BR55">INDEX('UPTD PPA KabKota'!AA$5:AA$513,MATCH($D55,'UPTD PPA KabKota'!$C$5:$C$513,FALSE))</f>
        <v>#N/A</v>
      </c>
      <c r="BS55" s="218" t="str">
        <f t="array" ref="BS55">INDEX('UPTD PPA KabKota'!AB$5:AB$513,MATCH($D55,'UPTD PPA KabKota'!$C$5:$C$513,FALSE))</f>
        <v>#N/A</v>
      </c>
      <c r="BT55" s="218" t="str">
        <f t="array" ref="BT55">INDEX('UPTD PPA KabKota'!AC$5:AC$513,MATCH($D55,'UPTD PPA KabKota'!$C$5:$C$513,FALSE))</f>
        <v>#N/A</v>
      </c>
      <c r="BU55" s="218" t="str">
        <f t="array" ref="BU55">INDEX('UPTD PPA KabKota'!AD$5:AD$513,MATCH($D55,'UPTD PPA KabKota'!$C$5:$C$513,FALSE))</f>
        <v>#N/A</v>
      </c>
      <c r="BV55" s="218" t="str">
        <f t="array" ref="BV55">INDEX('UPTD PPA KabKota'!AE$5:AE$513,MATCH($D55,'UPTD PPA KabKota'!$C$5:$C$513,FALSE))</f>
        <v>#N/A</v>
      </c>
      <c r="BW55" s="218" t="str">
        <f t="array" ref="BW55">INDEX('UPTD PPA KabKota'!AF$5:AF$513,MATCH($D55,'UPTD PPA KabKota'!$C$5:$C$513,FALSE))</f>
        <v>#N/A</v>
      </c>
      <c r="BX55" s="218" t="str">
        <f t="array" ref="BX55">INDEX('UPTD PPA KabKota'!AG$5:AG$513,MATCH($D55,'UPTD PPA KabKota'!$C$5:$C$513,FALSE))</f>
        <v>#N/A</v>
      </c>
      <c r="BY55" s="218" t="str">
        <f t="array" ref="BY55">INDEX('UPTD PPA KabKota'!AH$5:AH$513,MATCH($D55,'UPTD PPA KabKota'!$C$5:$C$513,FALSE))</f>
        <v>#N/A</v>
      </c>
      <c r="BZ55" s="218" t="str">
        <f t="array" ref="BZ55">INDEX('UPTD PPA KabKota'!AI$5:AI$513,MATCH($D55,'UPTD PPA KabKota'!$C$5:$C$513,FALSE))</f>
        <v>#N/A</v>
      </c>
      <c r="CA55" s="218" t="str">
        <f t="array" ref="CA55">INDEX('UPTD PPA KabKota'!AJ$5:AJ$513,MATCH($D55,'UPTD PPA KabKota'!$C$5:$C$513,FALSE))</f>
        <v>#N/A</v>
      </c>
      <c r="CB55" s="218" t="str">
        <f t="array" ref="CB55">INDEX('UPTD PPA KabKota'!AK$5:AK$513,MATCH($D55,'UPTD PPA KabKota'!$C$5:$C$513,FALSE))</f>
        <v>#N/A</v>
      </c>
      <c r="CC55" s="218" t="str">
        <f t="array" ref="CC55">INDEX('UPTD PPA KabKota'!AL$5:AL$513,MATCH($D55,'UPTD PPA KabKota'!$C$5:$C$513,FALSE))</f>
        <v>#N/A</v>
      </c>
      <c r="CD55" s="218" t="str">
        <f t="array" ref="CD55">INDEX('UPTD PPA KabKota'!AM$5:AM$513,MATCH($D55,'UPTD PPA KabKota'!$C$5:$C$513,FALSE))</f>
        <v>#N/A</v>
      </c>
      <c r="CE55" s="218" t="str">
        <f t="array" ref="CE55">INDEX('UPTD PPA KabKota'!AN$5:AN$513,MATCH($D55,'UPTD PPA KabKota'!$C$5:$C$513,FALSE))</f>
        <v>#N/A</v>
      </c>
      <c r="CF55" s="218" t="str">
        <f t="array" ref="CF55">INDEX('UPTD PPA KabKota'!AO$5:AO$513,MATCH($D55,'UPTD PPA KabKota'!$C$5:$C$513,FALSE))</f>
        <v>#N/A</v>
      </c>
      <c r="CG55" s="218" t="str">
        <f t="array" ref="CG55">INDEX('UPTD PPA KabKota'!AP$5:AP$513,MATCH($D55,'UPTD PPA KabKota'!$C$5:$C$513,FALSE))</f>
        <v>#N/A</v>
      </c>
      <c r="CH55" s="218" t="str">
        <f t="array" ref="CH55">INDEX('UPTD PPA KabKota'!AQ$5:AQ$513,MATCH($D55,'UPTD PPA KabKota'!$C$5:$C$513,FALSE))</f>
        <v>#N/A</v>
      </c>
      <c r="CI55" s="218" t="str">
        <f t="array" ref="CI55">INDEX('UPTD PPA KabKota'!AR$5:AR$513,MATCH($D55,'UPTD PPA KabKota'!$C$5:$C$513,FALSE))</f>
        <v>#N/A</v>
      </c>
      <c r="CJ55" s="218" t="str">
        <f t="array" ref="CJ55">INDEX('UPTD PPA KabKota'!AS$5:AS$513,MATCH($D55,'UPTD PPA KabKota'!$C$5:$C$513,FALSE))</f>
        <v>#N/A</v>
      </c>
      <c r="CK55" s="218" t="str">
        <f t="array" ref="CK55">INDEX('UPTD PPA KabKota'!AT$5:AT$513,MATCH($D55,'UPTD PPA KabKota'!$C$5:$C$513,FALSE))</f>
        <v>#N/A</v>
      </c>
      <c r="CL55" s="218" t="str">
        <f t="array" ref="CL55">INDEX('UPTD PPA KabKota'!AU$5:AU$513,MATCH($D55,'UPTD PPA KabKota'!$C$5:$C$513,FALSE))</f>
        <v>#N/A</v>
      </c>
      <c r="CM55" s="218" t="str">
        <f t="array" ref="CM55">INDEX('UPTD PPA KabKota'!AV$5:AV$513,MATCH($D55,'UPTD PPA KabKota'!$C$5:$C$513,FALSE))</f>
        <v>#N/A</v>
      </c>
      <c r="CN55" s="218" t="str">
        <f t="array" ref="CN55">INDEX('UPTD PPA KabKota'!AW$5:AW$513,MATCH($D55,'UPTD PPA KabKota'!$C$5:$C$513,FALSE))</f>
        <v>#N/A</v>
      </c>
      <c r="CO55" s="218" t="str">
        <f t="array" ref="CO55">INDEX('UPTD PPA KabKota'!AX$5:AX$513,MATCH($D55,'UPTD PPA KabKota'!$C$5:$C$513,FALSE))</f>
        <v>#N/A</v>
      </c>
      <c r="CP55" s="218" t="str">
        <f t="array" ref="CP55">INDEX('UPTD PPA KabKota'!AY$5:AY$513,MATCH($D55,'UPTD PPA KabKota'!$C$5:$C$513,FALSE))</f>
        <v>#N/A</v>
      </c>
      <c r="CQ55" s="209" t="str">
        <f>IFERROR(__xludf.DUMMYFUNCTION("IF(ISBLANK($K55),"""",IF(REGEXMATCH($K55,""Peraturan""),""Ada"",IF(REGEXMATCH($K55,""Rekomendasi""),""Tidak Ada"", $K55)))
"),"#N/A")</f>
        <v>#N/A</v>
      </c>
      <c r="CR55" s="209" t="str">
        <f t="array" ref="CR55">index('UPTD PPA KabKota'!$BI$5:$BI$513,match($D55,'UPTD PPA KabKota'!$C$5:$C$513,false))</f>
        <v>#N/A</v>
      </c>
      <c r="CS55" s="314" t="str">
        <f t="shared" ref="CS55:CS60" si="8">IFS(CQ55="Ada","Ada",CR55="Ada","Ada",CR55="Tidak Ada","Tidak Ada")</f>
        <v>#N/A</v>
      </c>
    </row>
    <row r="56">
      <c r="A56" s="310">
        <v>54.0</v>
      </c>
      <c r="B56" s="310">
        <v>29.0</v>
      </c>
      <c r="C56" s="311" t="s">
        <v>4723</v>
      </c>
      <c r="D56" s="312" t="s">
        <v>801</v>
      </c>
      <c r="E56" s="315">
        <v>45748.0</v>
      </c>
      <c r="F56" s="218" t="str">
        <f t="array" ref="F56">INDEX('Ortala-KabKota'!F$2:F$415,MATCH($D56,'Ortala-KabKota'!$E$2:$E$415,FALSE))</f>
        <v>Irwan/ 082304342788</v>
      </c>
      <c r="G56" s="218" t="str">
        <f t="array" ref="G56">INDEX('Ortala-KabKota'!G$2:G$415,MATCH($D56,'Ortala-KabKota'!$E$2:$E$415,FALSE))</f>
        <v>JL. AHMAD BILAL KOTA TEBING TINGGI</v>
      </c>
      <c r="H56" s="218" t="str">
        <f t="array" ref="H56">INDEX('Ortala-KabKota'!H$2:H$415,MATCH($D56,'Ortala-KabKota'!$E$2:$E$415,FALSE))</f>
        <v/>
      </c>
      <c r="I56" s="218" t="str">
        <f t="array" ref="I56">INDEX('Ortala-KabKota'!I$2:I$415,MATCH($D56,'Ortala-KabKota'!$E$2:$E$415,FALSE))</f>
        <v>112 Ext.2</v>
      </c>
      <c r="J56" s="218" t="str">
        <f t="array" ref="J56">INDEX('Ortala-KabKota'!J$2:J$415,MATCH($D56,'Ortala-KabKota'!$E$2:$E$415,FALSE))</f>
        <v>UPTD PPA</v>
      </c>
      <c r="K56" s="218" t="str">
        <f t="array" ref="K56">INDEX('Ortala-KabKota'!K$2:K$415,MATCH($D56,'Ortala-KabKota'!$E$2:$E$415,FALSE))</f>
        <v>Peraturan Walikota Tebing Tinggi Nomor 74 Tahun 2021 tentang Perubahan atas Peraturan Walikota Tebing Tinggi Nomor 44 Tahun 2021</v>
      </c>
      <c r="L56" s="218">
        <f t="array" ref="L56">INDEX('Ortala-KabKota'!L$2:L$415,MATCH($D56,'Ortala-KabKota'!$E$2:$E$415,FALSE))</f>
        <v>2021</v>
      </c>
      <c r="M56" s="218" t="str">
        <f t="array" ref="M56">INDEX('Ortala-KabKota'!M$2:M$415,MATCH($D56,'Ortala-KabKota'!$E$2:$E$415,FALSE))</f>
        <v>A</v>
      </c>
      <c r="N56" s="218" t="str">
        <f t="array" ref="N56">INDEX('Ortala-KabKota'!N$2:N$415,MATCH($D56,'Ortala-KabKota'!$E$2:$E$415,FALSE))</f>
        <v/>
      </c>
      <c r="O56" s="218" t="str">
        <f t="array" ref="O56">INDEX('Ortala-KabKota'!O$2:O$415,MATCH($D56,'Ortala-KabKota'!$E$2:$E$415,FALSE))</f>
        <v/>
      </c>
      <c r="P56" s="218" t="str">
        <f t="array" ref="P56">INDEX('Ortala-KabKota'!P$2:P$415,MATCH($D56,'Ortala-KabKota'!$E$2:$E$415,FALSE))</f>
        <v/>
      </c>
      <c r="Q56" s="218" t="str">
        <f t="array" ref="Q56">INDEX('Ortala-KabKota'!Q$2:Q$415,MATCH($D56,'Ortala-KabKota'!$E$2:$E$415,FALSE))</f>
        <v>MANDIRI</v>
      </c>
      <c r="R56" s="218" t="str">
        <f t="array" ref="R56">INDEX('Ortala-KabKota'!R$2:R$415,MATCH($D56,'Ortala-KabKota'!$E$2:$E$415,FALSE))</f>
        <v>KAMAR DI KANTOR</v>
      </c>
      <c r="S56" s="218" t="str">
        <f t="array" ref="S56">INDEX('Ortala-KabKota'!S$2:S$415,MATCH($D56,'Ortala-KabKota'!$E$2:$E$415,FALSE))</f>
        <v>status kepemilikan bangunan rumah perlindungan milik Pemerintah Kota Tebing Tinggi</v>
      </c>
      <c r="T56" s="218">
        <f t="array" ref="T56">INDEX('Ortala-KabKota'!T$2:T$415,MATCH($D56,'Ortala-KabKota'!$E$2:$E$415,FALSE))</f>
        <v>0</v>
      </c>
      <c r="U56" s="218">
        <f t="array" ref="U56">INDEX('Ortala-KabKota'!U$2:U$415,MATCH($D56,'Ortala-KabKota'!$E$2:$E$415,FALSE))</f>
        <v>0</v>
      </c>
      <c r="V56" s="218">
        <f t="array" ref="V56">INDEX('Ortala-KabKota'!V$2:V$415,MATCH($D56,'Ortala-KabKota'!$E$2:$E$415,FALSE))</f>
        <v>0</v>
      </c>
      <c r="W56" s="218">
        <f t="array" ref="W56">INDEX('Ortala-KabKota'!W$2:W$415,MATCH($D56,'Ortala-KabKota'!$E$2:$E$415,FALSE))</f>
        <v>0</v>
      </c>
      <c r="X56" s="218">
        <f t="array" ref="X56">INDEX('Ortala-KabKota'!X$2:X$415,MATCH($D56,'Ortala-KabKota'!$E$2:$E$415,FALSE))</f>
        <v>0</v>
      </c>
      <c r="Y56" s="218">
        <f t="array" ref="Y56">INDEX('Ortala-KabKota'!Y$2:Y$415,MATCH($D56,'Ortala-KabKota'!$E$2:$E$415,FALSE))</f>
        <v>0</v>
      </c>
      <c r="Z56" s="218">
        <f t="array" ref="Z56">INDEX('Ortala-KabKota'!Z$2:Z$415,MATCH($D56,'Ortala-KabKota'!$E$2:$E$415,FALSE))</f>
        <v>0</v>
      </c>
      <c r="AA56" s="218">
        <f t="array" ref="AA56">INDEX('Ortala-KabKota'!AA$2:AA$415,MATCH($D56,'Ortala-KabKota'!$E$2:$E$415,FALSE))</f>
        <v>0</v>
      </c>
      <c r="AB56" s="218">
        <f t="array" ref="AB56">INDEX('Ortala-KabKota'!AB$2:AB$415,MATCH($D56,'Ortala-KabKota'!$E$2:$E$415,FALSE))</f>
        <v>0</v>
      </c>
      <c r="AC56" s="218">
        <f t="array" ref="AC56">INDEX('Ortala-KabKota'!AC$2:AC$415,MATCH($D56,'Ortala-KabKota'!$E$2:$E$415,FALSE))</f>
        <v>0</v>
      </c>
      <c r="AD56" s="218">
        <f t="array" ref="AD56">INDEX('Ortala-KabKota'!AD$2:AD$415,MATCH($D56,'Ortala-KabKota'!$E$2:$E$415,FALSE))</f>
        <v>0</v>
      </c>
      <c r="AE56" s="218">
        <f t="array" ref="AE56">INDEX('Ortala-KabKota'!AE$2:AE$415,MATCH($D56,'Ortala-KabKota'!$E$2:$E$415,FALSE))</f>
        <v>1</v>
      </c>
      <c r="AF56" s="218">
        <f t="array" ref="AF56">INDEX('Ortala-KabKota'!AF$2:AF$415,MATCH($D56,'Ortala-KabKota'!$E$2:$E$415,FALSE))</f>
        <v>1</v>
      </c>
      <c r="AG56" s="218">
        <f t="array" ref="AG56">INDEX('Ortala-KabKota'!AG$2:AG$415,MATCH($D56,'Ortala-KabKota'!$E$2:$E$415,FALSE))</f>
        <v>1</v>
      </c>
      <c r="AH56" s="218">
        <f t="array" ref="AH56">INDEX('Ortala-KabKota'!AH$2:AH$415,MATCH($D56,'Ortala-KabKota'!$E$2:$E$415,FALSE))</f>
        <v>1</v>
      </c>
      <c r="AI56" s="218" t="str">
        <f t="array" ref="AI56">INDEX('Ortala-KabKota'!AI$2:AI$415,MATCH($D56,'Ortala-KabKota'!$E$2:$E$415,FALSE))</f>
        <v>korban yang dipandang perlu dan atas persetujuan korban maka akan diberikan layanan perlindungan sementara di rumah aman. Adapun layanan penampungan sementara diperuntukkan untuk korban yang dianggap mendapatkan ancaman bila tetap tinggal di lingkungan tempat tinggalnya semula</v>
      </c>
      <c r="AJ56" s="218">
        <f t="array" ref="AJ56">INDEX('Ortala-KabKota'!AJ$2:AJ$415,MATCH($D56,'Ortala-KabKota'!$E$2:$E$415,FALSE))</f>
        <v>1</v>
      </c>
      <c r="AK56" s="218">
        <f t="array" ref="AK56">INDEX('Ortala-KabKota'!AK$2:AK$415,MATCH($D56,'Ortala-KabKota'!$E$2:$E$415,FALSE))</f>
        <v>1</v>
      </c>
      <c r="AL56" s="218">
        <f t="array" ref="AL56">INDEX('Ortala-KabKota'!AL$2:AL$415,MATCH($D56,'Ortala-KabKota'!$E$2:$E$415,FALSE))</f>
        <v>3</v>
      </c>
      <c r="AM56" s="218" t="str">
        <f t="array" ref="AM56">INDEX('Ortala-KabKota'!AM$2:AM$415,MATCH($D56,'Ortala-KabKota'!$E$2:$E$415,FALSE))</f>
        <v>Kekerasan seksual </v>
      </c>
      <c r="AN56" s="218" t="str">
        <f t="array" ref="AN56">INDEX('Ortala-KabKota'!AN$2:AN$415,MATCH($D56,'Ortala-KabKota'!$E$2:$E$415,FALSE))</f>
        <v/>
      </c>
      <c r="AO56" s="218" t="str">
        <f t="array" ref="AO56">INDEX('Ortala-KabKota'!AO$2:AO$415,MATCH($D56,'Ortala-KabKota'!$E$2:$E$415,FALSE))</f>
        <v/>
      </c>
      <c r="AP56" s="218" t="str">
        <f t="array" ref="AP56">INDEX('Ortala-KabKota'!AP$2:AP$415,MATCH($D56,'Ortala-KabKota'!$E$2:$E$415,FALSE))</f>
        <v/>
      </c>
      <c r="AQ56" s="218" t="str">
        <f t="array" ref="AQ56">INDEX('Ortala-KabKota'!AQ$2:AQ$415,MATCH($D56,'Ortala-KabKota'!$E$2:$E$415,FALSE))</f>
        <v/>
      </c>
      <c r="AR56" s="218" t="str">
        <f t="array" ref="AR56">INDEX('Ortala-KabKota'!AR$2:AR$415,MATCH($D56,'Ortala-KabKota'!$E$2:$E$415,FALSE))</f>
        <v/>
      </c>
      <c r="AS56" s="218" t="str">
        <f t="array" ref="AS56">INDEX('Ortala-KabKota'!AS$2:AS$415,MATCH($D56,'Ortala-KabKota'!$E$2:$E$415,FALSE))</f>
        <v/>
      </c>
      <c r="AT56" s="218" t="str">
        <f t="array" ref="AT56">INDEX('Ortala-KabKota'!AT$2:AT$415,MATCH($D56,'Ortala-KabKota'!$E$2:$E$415,FALSE))</f>
        <v/>
      </c>
      <c r="AU56" s="218" t="str">
        <f t="array" ref="AU56">INDEX('UPTD PPA KabKota'!D$5:D$513,MATCH($D56,'UPTD PPA KabKota'!$C$5:$C$513,FALSE))</f>
        <v>Irwan Agus Timur Ginting, SKM</v>
      </c>
      <c r="AV56" s="218" t="str">
        <f t="array" ref="AV56">INDEX('UPTD PPA KabKota'!E$5:E$513,MATCH($D56,'UPTD PPA KabKota'!$C$5:$C$513,FALSE))</f>
        <v>Jl. Ahmad Bilal Kelurahan Rambung, Kecamatan Tebing Tinggi Kota, Kota Tebing Tinggi</v>
      </c>
      <c r="AW56" s="218" t="str">
        <f t="array" ref="AW56">INDEX('UPTD PPA KabKota'!F$5:F$513,MATCH($D56,'UPTD PPA KabKota'!$C$5:$C$513,FALSE))</f>
        <v>-</v>
      </c>
      <c r="AX56" s="218" t="str">
        <f t="array" ref="AX56">INDEX('UPTD PPA KabKota'!G$5:G$513,MATCH($D56,'UPTD PPA KabKota'!$C$5:$C$513,FALSE))</f>
        <v>082274110544</v>
      </c>
      <c r="AY56" s="218" t="str">
        <f t="array" ref="AY56">INDEX('UPTD PPA KabKota'!H$5:H$513,MATCH($D56,'UPTD PPA KabKota'!$C$5:$C$513,FALSE))</f>
        <v>UPTD PPA</v>
      </c>
      <c r="AZ56" s="218" t="str">
        <f t="array" ref="AZ56">INDEX('UPTD PPA KabKota'!I$5:I$513,MATCH($D56,'UPTD PPA KabKota'!$C$5:$C$513,FALSE))</f>
        <v>Peraturan Walikota Tebing Tinggi No. 74 Tahun 2021</v>
      </c>
      <c r="BA56" s="218">
        <f t="array" ref="BA56">INDEX('UPTD PPA KabKota'!J$5:J$513,MATCH($D56,'UPTD PPA KabKota'!$C$5:$C$513,FALSE))</f>
        <v>2021</v>
      </c>
      <c r="BB56" s="218" t="str">
        <f t="array" ref="BB56">INDEX('UPTD PPA KabKota'!K$5:K$513,MATCH($D56,'UPTD PPA KabKota'!$C$5:$C$513,FALSE))</f>
        <v>A</v>
      </c>
      <c r="BC56" s="218" t="str">
        <f t="array" ref="BC56">INDEX('UPTD PPA KabKota'!L$5:L$513,MATCH($D56,'UPTD PPA KabKota'!$C$5:$C$513,FALSE))</f>
        <v>082304342788</v>
      </c>
      <c r="BD56" s="316" t="str">
        <f t="array" ref="BD56">INDEX('UPTD PPA KabKota'!M$5:M$513,MATCH($D56,'UPTD PPA KabKota'!$C$5:$C$513,FALSE))</f>
        <v>irwanat_ginting@yahoo.com</v>
      </c>
      <c r="BE56" s="218" t="str">
        <f t="array" ref="BE56">INDEX('UPTD PPA KabKota'!N$5:N$513,MATCH($D56,'UPTD PPA KabKota'!$C$5:$C$513,FALSE))</f>
        <v>1. Kepala UPT
2. Kasubag TU
3. Kelompok Jabatan Fungsional</v>
      </c>
      <c r="BF56" s="218" t="str">
        <f t="array" ref="BF56">INDEX('UPTD PPA KabKota'!O$5:O$513,MATCH($D56,'UPTD PPA KabKota'!$C$5:$C$513,FALSE))</f>
        <v>MANDIRI</v>
      </c>
      <c r="BG56" s="218" t="str">
        <f t="array" ref="BG56">INDEX('UPTD PPA KabKota'!P$5:P$513,MATCH($D56,'UPTD PPA KabKota'!$C$5:$C$513,FALSE))</f>
        <v>ASET PEMDA</v>
      </c>
      <c r="BH56" s="218" t="str">
        <f t="array" ref="BH56">INDEX('UPTD PPA KabKota'!Q$5:Q$513,MATCH($D56,'UPTD PPA KabKota'!$C$5:$C$513,FALSE))</f>
        <v>milik pemerintah</v>
      </c>
      <c r="BI56" s="218" t="str">
        <f t="array" ref="BI56">INDEX('UPTD PPA KabKota'!R$5:R$513,MATCH($D56,'UPTD PPA KabKota'!$C$5:$C$513,FALSE))</f>
        <v>Ada</v>
      </c>
      <c r="BJ56" s="218" t="str">
        <f t="array" ref="BJ56">INDEX('UPTD PPA KabKota'!S$5:S$513,MATCH($D56,'UPTD PPA KabKota'!$C$5:$C$513,FALSE))</f>
        <v>Tidak Ada</v>
      </c>
      <c r="BK56" s="218" t="str">
        <f t="array" ref="BK56">INDEX('UPTD PPA KabKota'!T$5:T$513,MATCH($D56,'UPTD PPA KabKota'!$C$5:$C$513,FALSE))</f>
        <v>Ada</v>
      </c>
      <c r="BL56" s="218" t="str">
        <f t="array" ref="BL56">INDEX('UPTD PPA KabKota'!U$5:U$513,MATCH($D56,'UPTD PPA KabKota'!$C$5:$C$513,FALSE))</f>
        <v>Ada</v>
      </c>
      <c r="BM56" s="218" t="str">
        <f t="array" ref="BM56">INDEX('UPTD PPA KabKota'!V$5:V$513,MATCH($D56,'UPTD PPA KabKota'!$C$5:$C$513,FALSE))</f>
        <v>Ada</v>
      </c>
      <c r="BN56" s="218" t="str">
        <f t="array" ref="BN56">INDEX('UPTD PPA KabKota'!W$5:W$513,MATCH($D56,'UPTD PPA KabKota'!$C$5:$C$513,FALSE))</f>
        <v>Tidak Ada</v>
      </c>
      <c r="BO56" s="218" t="str">
        <f t="array" ref="BO56">INDEX('UPTD PPA KabKota'!X$5:X$513,MATCH($D56,'UPTD PPA KabKota'!$C$5:$C$513,FALSE))</f>
        <v>Ada</v>
      </c>
      <c r="BP56" s="218" t="str">
        <f t="array" ref="BP56">INDEX('UPTD PPA KabKota'!Y$5:Y$513,MATCH($D56,'UPTD PPA KabKota'!$C$5:$C$513,FALSE))</f>
        <v>Tidak Ada</v>
      </c>
      <c r="BQ56" s="218" t="str">
        <f t="array" ref="BQ56">INDEX('UPTD PPA KabKota'!Z$5:Z$513,MATCH($D56,'UPTD PPA KabKota'!$C$5:$C$513,FALSE))</f>
        <v>Tidak Ada</v>
      </c>
      <c r="BR56" s="218" t="str">
        <f t="array" ref="BR56">INDEX('UPTD PPA KabKota'!AA$5:AA$513,MATCH($D56,'UPTD PPA KabKota'!$C$5:$C$513,FALSE))</f>
        <v>Tidak Ada</v>
      </c>
      <c r="BS56" s="218" t="str">
        <f t="array" ref="BS56">INDEX('UPTD PPA KabKota'!AB$5:AB$513,MATCH($D56,'UPTD PPA KabKota'!$C$5:$C$513,FALSE))</f>
        <v>Tidak Ada</v>
      </c>
      <c r="BT56" s="218" t="str">
        <f t="array" ref="BT56">INDEX('UPTD PPA KabKota'!AC$5:AC$513,MATCH($D56,'UPTD PPA KabKota'!$C$5:$C$513,FALSE))</f>
        <v>Sudah</v>
      </c>
      <c r="BU56" s="218" t="str">
        <f t="array" ref="BU56">INDEX('UPTD PPA KabKota'!AD$5:AD$513,MATCH($D56,'UPTD PPA KabKota'!$C$5:$C$513,FALSE))</f>
        <v>Sudah</v>
      </c>
      <c r="BV56" s="218" t="str">
        <f t="array" ref="BV56">INDEX('UPTD PPA KabKota'!AE$5:AE$513,MATCH($D56,'UPTD PPA KabKota'!$C$5:$C$513,FALSE))</f>
        <v>Sudah</v>
      </c>
      <c r="BW56" s="218" t="str">
        <f t="array" ref="BW56">INDEX('UPTD PPA KabKota'!AF$5:AF$513,MATCH($D56,'UPTD PPA KabKota'!$C$5:$C$513,FALSE))</f>
        <v>Sudah</v>
      </c>
      <c r="BX56" s="218" t="str">
        <f t="array" ref="BX56">INDEX('UPTD PPA KabKota'!AG$5:AG$513,MATCH($D56,'UPTD PPA KabKota'!$C$5:$C$513,FALSE))</f>
        <v>Belum</v>
      </c>
      <c r="BY56" s="218" t="str">
        <f t="array" ref="BY56">INDEX('UPTD PPA KabKota'!AH$5:AH$513,MATCH($D56,'UPTD PPA KabKota'!$C$5:$C$513,FALSE))</f>
        <v>Sudah</v>
      </c>
      <c r="BZ56" s="218" t="str">
        <f t="array" ref="BZ56">INDEX('UPTD PPA KabKota'!AI$5:AI$513,MATCH($D56,'UPTD PPA KabKota'!$C$5:$C$513,FALSE))</f>
        <v>Belum</v>
      </c>
      <c r="CA56" s="218" t="str">
        <f t="array" ref="CA56">INDEX('UPTD PPA KabKota'!AJ$5:AJ$513,MATCH($D56,'UPTD PPA KabKota'!$C$5:$C$513,FALSE))</f>
        <v>Sudah</v>
      </c>
      <c r="CB56" s="218" t="str">
        <f t="array" ref="CB56">INDEX('UPTD PPA KabKota'!AK$5:AK$513,MATCH($D56,'UPTD PPA KabKota'!$C$5:$C$513,FALSE))</f>
        <v>Belum</v>
      </c>
      <c r="CC56" s="218" t="str">
        <f t="array" ref="CC56">INDEX('UPTD PPA KabKota'!AL$5:AL$513,MATCH($D56,'UPTD PPA KabKota'!$C$5:$C$513,FALSE))</f>
        <v>Sudah</v>
      </c>
      <c r="CD56" s="218" t="str">
        <f t="array" ref="CD56">INDEX('UPTD PPA KabKota'!AM$5:AM$513,MATCH($D56,'UPTD PPA KabKota'!$C$5:$C$513,FALSE))</f>
        <v>Sudah</v>
      </c>
      <c r="CE56" s="218" t="str">
        <f t="array" ref="CE56">INDEX('UPTD PPA KabKota'!AN$5:AN$513,MATCH($D56,'UPTD PPA KabKota'!$C$5:$C$513,FALSE))</f>
        <v>pengaduan dari masyarakat, penjangkuan korban, pengelolaan Kasus, Jika korban memerlukan pengamanan maka akan diberikan penampungan sementara di rumah aman</v>
      </c>
      <c r="CF56" s="218" t="str">
        <f t="array" ref="CF56">INDEX('UPTD PPA KabKota'!AO$5:AO$513,MATCH($D56,'UPTD PPA KabKota'!$C$5:$C$513,FALSE))</f>
        <v>38 (2024)</v>
      </c>
      <c r="CG56" s="218" t="str">
        <f t="array" ref="CG56">INDEX('UPTD PPA KabKota'!AP$5:AP$513,MATCH($D56,'UPTD PPA KabKota'!$C$5:$C$513,FALSE))</f>
        <v>Kekerasan Terhadap Anak</v>
      </c>
      <c r="CH56" s="218" t="str">
        <f t="array" ref="CH56">INDEX('UPTD PPA KabKota'!AQ$5:AQ$513,MATCH($D56,'UPTD PPA KabKota'!$C$5:$C$513,FALSE))</f>
        <v/>
      </c>
      <c r="CI56" s="218" t="str">
        <f t="array" ref="CI56">INDEX('UPTD PPA KabKota'!AR$5:AR$513,MATCH($D56,'UPTD PPA KabKota'!$C$5:$C$513,FALSE))</f>
        <v/>
      </c>
      <c r="CJ56" s="218" t="str">
        <f t="array" ref="CJ56">INDEX('UPTD PPA KabKota'!AS$5:AS$513,MATCH($D56,'UPTD PPA KabKota'!$C$5:$C$513,FALSE))</f>
        <v/>
      </c>
      <c r="CK56" s="218" t="str">
        <f t="array" ref="CK56">INDEX('UPTD PPA KabKota'!AT$5:AT$513,MATCH($D56,'UPTD PPA KabKota'!$C$5:$C$513,FALSE))</f>
        <v/>
      </c>
      <c r="CL56" s="218" t="str">
        <f t="array" ref="CL56">INDEX('UPTD PPA KabKota'!AU$5:AU$513,MATCH($D56,'UPTD PPA KabKota'!$C$5:$C$513,FALSE))</f>
        <v/>
      </c>
      <c r="CM56" s="218" t="str">
        <f t="array" ref="CM56">INDEX('UPTD PPA KabKota'!AV$5:AV$513,MATCH($D56,'UPTD PPA KabKota'!$C$5:$C$513,FALSE))</f>
        <v>v</v>
      </c>
      <c r="CN56" s="218" t="str">
        <f t="array" ref="CN56">INDEX('UPTD PPA KabKota'!AW$5:AW$513,MATCH($D56,'UPTD PPA KabKota'!$C$5:$C$513,FALSE))</f>
        <v/>
      </c>
      <c r="CO56" s="218" t="str">
        <f t="array" ref="CO56">INDEX('UPTD PPA KabKota'!AX$5:AX$513,MATCH($D56,'UPTD PPA KabKota'!$C$5:$C$513,FALSE))</f>
        <v/>
      </c>
      <c r="CP56" s="218" t="str">
        <f t="array" ref="CP56">INDEX('UPTD PPA KabKota'!AY$5:AY$513,MATCH($D56,'UPTD PPA KabKota'!$C$5:$C$513,FALSE))</f>
        <v/>
      </c>
      <c r="CQ56" s="209" t="str">
        <f>IFERROR(__xludf.DUMMYFUNCTION("IF(ISBLANK($K56),"""",IF(REGEXMATCH($K56,""Peraturan""),""Ada"",IF(REGEXMATCH($K56,""Rekomendasi""),""Tidak Ada"", $K56)))
"),"Ada")</f>
        <v>Ada</v>
      </c>
      <c r="CR56" s="209" t="str">
        <f t="array" ref="CR56">index('UPTD PPA KabKota'!$BI$5:$BI$513,match($D56,'UPTD PPA KabKota'!$C$5:$C$513,false))</f>
        <v>Ada</v>
      </c>
      <c r="CS56" s="314" t="str">
        <f t="shared" si="8"/>
        <v>Ada</v>
      </c>
    </row>
    <row r="57">
      <c r="A57" s="310">
        <v>55.0</v>
      </c>
      <c r="B57" s="310">
        <v>30.0</v>
      </c>
      <c r="C57" s="311" t="s">
        <v>4723</v>
      </c>
      <c r="D57" s="312" t="s">
        <v>821</v>
      </c>
      <c r="E57" s="315">
        <v>45748.0</v>
      </c>
      <c r="F57" s="218" t="str">
        <f t="array" ref="F57">INDEX('Ortala-KabKota'!F$2:F$415,MATCH($D57,'Ortala-KabKota'!$E$2:$E$415,FALSE))</f>
        <v>Anas Siregar/ 081374135544</v>
      </c>
      <c r="G57" s="218" t="str">
        <f t="array" ref="G57">INDEX('Ortala-KabKota'!G$2:G$415,MATCH($D57,'Ortala-KabKota'!$E$2:$E$415,FALSE))</f>
        <v>Jl. A.H Nasution Nomor 112 Medan</v>
      </c>
      <c r="H57" s="218" t="str">
        <f t="array" ref="H57">INDEX('Ortala-KabKota'!H$2:H$415,MATCH($D57,'Ortala-KabKota'!$E$2:$E$415,FALSE))</f>
        <v>081265145140</v>
      </c>
      <c r="I57" s="218" t="str">
        <f t="array" ref="I57">INDEX('Ortala-KabKota'!I$2:I$415,MATCH($D57,'Ortala-KabKota'!$E$2:$E$415,FALSE))</f>
        <v>081265145140</v>
      </c>
      <c r="J57" s="218" t="str">
        <f t="array" ref="J57">INDEX('Ortala-KabKota'!J$2:J$415,MATCH($D57,'Ortala-KabKota'!$E$2:$E$415,FALSE))</f>
        <v>UPTD PPA</v>
      </c>
      <c r="K57" s="218" t="str">
        <f t="array" ref="K57">INDEX('Ortala-KabKota'!K$2:K$415,MATCH($D57,'Ortala-KabKota'!$E$2:$E$415,FALSE))</f>
        <v>Peraturan Walikota Medan Nomor 35 Tahun 2021 tentang Pembentukan UPTD Perlindungan Perempuan dan Anak</v>
      </c>
      <c r="L57" s="218">
        <f t="array" ref="L57">INDEX('Ortala-KabKota'!L$2:L$415,MATCH($D57,'Ortala-KabKota'!$E$2:$E$415,FALSE))</f>
        <v>2021</v>
      </c>
      <c r="M57" s="218" t="str">
        <f t="array" ref="M57">INDEX('Ortala-KabKota'!M$2:M$415,MATCH($D57,'Ortala-KabKota'!$E$2:$E$415,FALSE))</f>
        <v>A</v>
      </c>
      <c r="N57" s="218" t="str">
        <f t="array" ref="N57">INDEX('Ortala-KabKota'!N$2:N$415,MATCH($D57,'Ortala-KabKota'!$E$2:$E$415,FALSE))</f>
        <v/>
      </c>
      <c r="O57" s="218" t="str">
        <f t="array" ref="O57">INDEX('Ortala-KabKota'!O$2:O$415,MATCH($D57,'Ortala-KabKota'!$E$2:$E$415,FALSE))</f>
        <v>uptppamedan@gmail.com</v>
      </c>
      <c r="P57" s="218" t="str">
        <f t="array" ref="P57">INDEX('Ortala-KabKota'!P$2:P$415,MATCH($D57,'Ortala-KabKota'!$E$2:$E$415,FALSE))</f>
        <v/>
      </c>
      <c r="Q57" s="218" t="str">
        <f t="array" ref="Q57">INDEX('Ortala-KabKota'!Q$2:Q$415,MATCH($D57,'Ortala-KabKota'!$E$2:$E$415,FALSE))</f>
        <v>BERGABUNG DENGAN KANTOR DINAS</v>
      </c>
      <c r="R57" s="218" t="str">
        <f t="array" ref="R57">INDEX('Ortala-KabKota'!R$2:R$415,MATCH($D57,'Ortala-KabKota'!$E$2:$E$415,FALSE))</f>
        <v>TIDAK PUNYA</v>
      </c>
      <c r="S57" s="218" t="str">
        <f t="array" ref="S57">INDEX('Ortala-KabKota'!S$2:S$415,MATCH($D57,'Ortala-KabKota'!$E$2:$E$415,FALSE))</f>
        <v>Tidak ada</v>
      </c>
      <c r="T57" s="218">
        <f t="array" ref="T57">INDEX('Ortala-KabKota'!T$2:T$415,MATCH($D57,'Ortala-KabKota'!$E$2:$E$415,FALSE))</f>
        <v>0</v>
      </c>
      <c r="U57" s="218">
        <f t="array" ref="U57">INDEX('Ortala-KabKota'!U$2:U$415,MATCH($D57,'Ortala-KabKota'!$E$2:$E$415,FALSE))</f>
        <v>0</v>
      </c>
      <c r="V57" s="218">
        <f t="array" ref="V57">INDEX('Ortala-KabKota'!V$2:V$415,MATCH($D57,'Ortala-KabKota'!$E$2:$E$415,FALSE))</f>
        <v>0</v>
      </c>
      <c r="W57" s="218">
        <f t="array" ref="W57">INDEX('Ortala-KabKota'!W$2:W$415,MATCH($D57,'Ortala-KabKota'!$E$2:$E$415,FALSE))</f>
        <v>0</v>
      </c>
      <c r="X57" s="218">
        <f t="array" ref="X57">INDEX('Ortala-KabKota'!X$2:X$415,MATCH($D57,'Ortala-KabKota'!$E$2:$E$415,FALSE))</f>
        <v>0</v>
      </c>
      <c r="Y57" s="218">
        <f t="array" ref="Y57">INDEX('Ortala-KabKota'!Y$2:Y$415,MATCH($D57,'Ortala-KabKota'!$E$2:$E$415,FALSE))</f>
        <v>0</v>
      </c>
      <c r="Z57" s="218">
        <f t="array" ref="Z57">INDEX('Ortala-KabKota'!Z$2:Z$415,MATCH($D57,'Ortala-KabKota'!$E$2:$E$415,FALSE))</f>
        <v>1</v>
      </c>
      <c r="AA57" s="218">
        <f t="array" ref="AA57">INDEX('Ortala-KabKota'!AA$2:AA$415,MATCH($D57,'Ortala-KabKota'!$E$2:$E$415,FALSE))</f>
        <v>0</v>
      </c>
      <c r="AB57" s="218">
        <f t="array" ref="AB57">INDEX('Ortala-KabKota'!AB$2:AB$415,MATCH($D57,'Ortala-KabKota'!$E$2:$E$415,FALSE))</f>
        <v>0</v>
      </c>
      <c r="AC57" s="218">
        <f t="array" ref="AC57">INDEX('Ortala-KabKota'!AC$2:AC$415,MATCH($D57,'Ortala-KabKota'!$E$2:$E$415,FALSE))</f>
        <v>0</v>
      </c>
      <c r="AD57" s="218">
        <f t="array" ref="AD57">INDEX('Ortala-KabKota'!AD$2:AD$415,MATCH($D57,'Ortala-KabKota'!$E$2:$E$415,FALSE))</f>
        <v>0</v>
      </c>
      <c r="AE57" s="218">
        <f t="array" ref="AE57">INDEX('Ortala-KabKota'!AE$2:AE$415,MATCH($D57,'Ortala-KabKota'!$E$2:$E$415,FALSE))</f>
        <v>1</v>
      </c>
      <c r="AF57" s="218">
        <f t="array" ref="AF57">INDEX('Ortala-KabKota'!AF$2:AF$415,MATCH($D57,'Ortala-KabKota'!$E$2:$E$415,FALSE))</f>
        <v>1</v>
      </c>
      <c r="AG57" s="218">
        <f t="array" ref="AG57">INDEX('Ortala-KabKota'!AG$2:AG$415,MATCH($D57,'Ortala-KabKota'!$E$2:$E$415,FALSE))</f>
        <v>1</v>
      </c>
      <c r="AH57" s="218">
        <f t="array" ref="AH57">INDEX('Ortala-KabKota'!AH$2:AH$415,MATCH($D57,'Ortala-KabKota'!$E$2:$E$415,FALSE))</f>
        <v>0</v>
      </c>
      <c r="AI57" s="218" t="str">
        <f t="array" ref="AI57">INDEX('Ortala-KabKota'!AI$2:AI$415,MATCH($D57,'Ortala-KabKota'!$E$2:$E$415,FALSE))</f>
        <v>Tidak ada</v>
      </c>
      <c r="AJ57" s="218">
        <f t="array" ref="AJ57">INDEX('Ortala-KabKota'!AJ$2:AJ$415,MATCH($D57,'Ortala-KabKota'!$E$2:$E$415,FALSE))</f>
        <v>1</v>
      </c>
      <c r="AK57" s="218">
        <f t="array" ref="AK57">INDEX('Ortala-KabKota'!AK$2:AK$415,MATCH($D57,'Ortala-KabKota'!$E$2:$E$415,FALSE))</f>
        <v>1</v>
      </c>
      <c r="AL57" s="218">
        <f t="array" ref="AL57">INDEX('Ortala-KabKota'!AL$2:AL$415,MATCH($D57,'Ortala-KabKota'!$E$2:$E$415,FALSE))</f>
        <v>95</v>
      </c>
      <c r="AM57" s="218" t="str">
        <f t="array" ref="AM57">INDEX('Ortala-KabKota'!AM$2:AM$415,MATCH($D57,'Ortala-KabKota'!$E$2:$E$415,FALSE))</f>
        <v>Kekerasan terhadap anak</v>
      </c>
      <c r="AN57" s="218" t="str">
        <f t="array" ref="AN57">INDEX('Ortala-KabKota'!AN$2:AN$415,MATCH($D57,'Ortala-KabKota'!$E$2:$E$415,FALSE))</f>
        <v/>
      </c>
      <c r="AO57" s="218" t="str">
        <f t="array" ref="AO57">INDEX('Ortala-KabKota'!AO$2:AO$415,MATCH($D57,'Ortala-KabKota'!$E$2:$E$415,FALSE))</f>
        <v/>
      </c>
      <c r="AP57" s="218" t="str">
        <f t="array" ref="AP57">INDEX('Ortala-KabKota'!AP$2:AP$415,MATCH($D57,'Ortala-KabKota'!$E$2:$E$415,FALSE))</f>
        <v/>
      </c>
      <c r="AQ57" s="218" t="str">
        <f t="array" ref="AQ57">INDEX('Ortala-KabKota'!AQ$2:AQ$415,MATCH($D57,'Ortala-KabKota'!$E$2:$E$415,FALSE))</f>
        <v/>
      </c>
      <c r="AR57" s="218" t="str">
        <f t="array" ref="AR57">INDEX('Ortala-KabKota'!AR$2:AR$415,MATCH($D57,'Ortala-KabKota'!$E$2:$E$415,FALSE))</f>
        <v/>
      </c>
      <c r="AS57" s="218">
        <f t="array" ref="AS57">INDEX('Ortala-KabKota'!AS$2:AS$415,MATCH($D57,'Ortala-KabKota'!$E$2:$E$415,FALSE))</f>
        <v>1</v>
      </c>
      <c r="AT57" s="218" t="str">
        <f t="array" ref="AT57">INDEX('Ortala-KabKota'!AT$2:AT$415,MATCH($D57,'Ortala-KabKota'!$E$2:$E$415,FALSE))</f>
        <v/>
      </c>
      <c r="AU57" s="218" t="str">
        <f t="array" ref="AU57">INDEX('UPTD PPA KabKota'!D$5:D$513,MATCH($D57,'UPTD PPA KabKota'!$C$5:$C$513,FALSE))</f>
        <v>Anas Ansor Siregar, SE</v>
      </c>
      <c r="AV57" s="218" t="str">
        <f t="array" ref="AV57">INDEX('UPTD PPA KabKota'!E$5:E$513,MATCH($D57,'UPTD PPA KabKota'!$C$5:$C$513,FALSE))</f>
        <v>Jl. AH. Nasution No. 17 Kelurahan Pangkaan Masyhur, Kecamatan Medan Johor, Kota Medan</v>
      </c>
      <c r="AW57" s="218" t="str">
        <f t="array" ref="AW57">INDEX('UPTD PPA KabKota'!F$5:F$513,MATCH($D57,'UPTD PPA KabKota'!$C$5:$C$513,FALSE))</f>
        <v/>
      </c>
      <c r="AX57" s="218" t="str">
        <f t="array" ref="AX57">INDEX('UPTD PPA KabKota'!G$5:G$513,MATCH($D57,'UPTD PPA KabKota'!$C$5:$C$513,FALSE))</f>
        <v>081265145140</v>
      </c>
      <c r="AY57" s="218" t="str">
        <f t="array" ref="AY57">INDEX('UPTD PPA KabKota'!H$5:H$513,MATCH($D57,'UPTD PPA KabKota'!$C$5:$C$513,FALSE))</f>
        <v>UPT PPA</v>
      </c>
      <c r="AZ57" s="218" t="str">
        <f t="array" ref="AZ57">INDEX('UPTD PPA KabKota'!I$5:I$513,MATCH($D57,'UPTD PPA KabKota'!$C$5:$C$513,FALSE))</f>
        <v>Peraturan Walikota Medan No. 35 Tahun 2021</v>
      </c>
      <c r="BA57" s="218">
        <f t="array" ref="BA57">INDEX('UPTD PPA KabKota'!J$5:J$513,MATCH($D57,'UPTD PPA KabKota'!$C$5:$C$513,FALSE))</f>
        <v>2021</v>
      </c>
      <c r="BB57" s="218" t="str">
        <f t="array" ref="BB57">INDEX('UPTD PPA KabKota'!K$5:K$513,MATCH($D57,'UPTD PPA KabKota'!$C$5:$C$513,FALSE))</f>
        <v>A</v>
      </c>
      <c r="BC57" s="218" t="str">
        <f t="array" ref="BC57">INDEX('UPTD PPA KabKota'!L$5:L$513,MATCH($D57,'UPTD PPA KabKota'!$C$5:$C$513,FALSE))</f>
        <v>081374135544</v>
      </c>
      <c r="BD57" s="316" t="str">
        <f t="array" ref="BD57">INDEX('UPTD PPA KabKota'!M$5:M$513,MATCH($D57,'UPTD PPA KabKota'!$C$5:$C$513,FALSE))</f>
        <v>anas.regar212@gmail.com</v>
      </c>
      <c r="BE57" s="218" t="str">
        <f t="array" ref="BE57">INDEX('UPTD PPA KabKota'!N$5:N$513,MATCH($D57,'UPTD PPA KabKota'!$C$5:$C$513,FALSE))</f>
        <v>1. Kepala UPT
2. Kasubag TU
3. Kelompok Jabatan Fungsional</v>
      </c>
      <c r="BF57" s="218" t="str">
        <f t="array" ref="BF57">INDEX('UPTD PPA KabKota'!O$5:O$513,MATCH($D57,'UPTD PPA KabKota'!$C$5:$C$513,FALSE))</f>
        <v>MANDIRI</v>
      </c>
      <c r="BG57" s="218" t="str">
        <f t="array" ref="BG57">INDEX('UPTD PPA KabKota'!P$5:P$513,MATCH($D57,'UPTD PPA KabKota'!$C$5:$C$513,FALSE))</f>
        <v>SEWA/KONTRAK</v>
      </c>
      <c r="BH57" s="218" t="str">
        <f t="array" ref="BH57">INDEX('UPTD PPA KabKota'!Q$5:Q$513,MATCH($D57,'UPTD PPA KabKota'!$C$5:$C$513,FALSE))</f>
        <v/>
      </c>
      <c r="BI57" s="218" t="str">
        <f t="array" ref="BI57">INDEX('UPTD PPA KabKota'!R$5:R$513,MATCH($D57,'UPTD PPA KabKota'!$C$5:$C$513,FALSE))</f>
        <v>Ada</v>
      </c>
      <c r="BJ57" s="218" t="str">
        <f t="array" ref="BJ57">INDEX('UPTD PPA KabKota'!S$5:S$513,MATCH($D57,'UPTD PPA KabKota'!$C$5:$C$513,FALSE))</f>
        <v>Tidak Ada</v>
      </c>
      <c r="BK57" s="218" t="str">
        <f t="array" ref="BK57">INDEX('UPTD PPA KabKota'!T$5:T$513,MATCH($D57,'UPTD PPA KabKota'!$C$5:$C$513,FALSE))</f>
        <v>Tidak Ada</v>
      </c>
      <c r="BL57" s="218" t="str">
        <f t="array" ref="BL57">INDEX('UPTD PPA KabKota'!U$5:U$513,MATCH($D57,'UPTD PPA KabKota'!$C$5:$C$513,FALSE))</f>
        <v>Ada</v>
      </c>
      <c r="BM57" s="218" t="str">
        <f t="array" ref="BM57">INDEX('UPTD PPA KabKota'!V$5:V$513,MATCH($D57,'UPTD PPA KabKota'!$C$5:$C$513,FALSE))</f>
        <v>Tidak Ada</v>
      </c>
      <c r="BN57" s="218" t="str">
        <f t="array" ref="BN57">INDEX('UPTD PPA KabKota'!W$5:W$513,MATCH($D57,'UPTD PPA KabKota'!$C$5:$C$513,FALSE))</f>
        <v>Tidak Ada</v>
      </c>
      <c r="BO57" s="218" t="str">
        <f t="array" ref="BO57">INDEX('UPTD PPA KabKota'!X$5:X$513,MATCH($D57,'UPTD PPA KabKota'!$C$5:$C$513,FALSE))</f>
        <v>Ada</v>
      </c>
      <c r="BP57" s="218" t="str">
        <f t="array" ref="BP57">INDEX('UPTD PPA KabKota'!Y$5:Y$513,MATCH($D57,'UPTD PPA KabKota'!$C$5:$C$513,FALSE))</f>
        <v>Tidak Ada</v>
      </c>
      <c r="BQ57" s="218" t="str">
        <f t="array" ref="BQ57">INDEX('UPTD PPA KabKota'!Z$5:Z$513,MATCH($D57,'UPTD PPA KabKota'!$C$5:$C$513,FALSE))</f>
        <v>Ada</v>
      </c>
      <c r="BR57" s="218" t="str">
        <f t="array" ref="BR57">INDEX('UPTD PPA KabKota'!AA$5:AA$513,MATCH($D57,'UPTD PPA KabKota'!$C$5:$C$513,FALSE))</f>
        <v>Tidak Ada</v>
      </c>
      <c r="BS57" s="218" t="str">
        <f t="array" ref="BS57">INDEX('UPTD PPA KabKota'!AB$5:AB$513,MATCH($D57,'UPTD PPA KabKota'!$C$5:$C$513,FALSE))</f>
        <v>Tidak Ada</v>
      </c>
      <c r="BT57" s="218" t="str">
        <f t="array" ref="BT57">INDEX('UPTD PPA KabKota'!AC$5:AC$513,MATCH($D57,'UPTD PPA KabKota'!$C$5:$C$513,FALSE))</f>
        <v>Sudah</v>
      </c>
      <c r="BU57" s="218" t="str">
        <f t="array" ref="BU57">INDEX('UPTD PPA KabKota'!AD$5:AD$513,MATCH($D57,'UPTD PPA KabKota'!$C$5:$C$513,FALSE))</f>
        <v>Sudah</v>
      </c>
      <c r="BV57" s="218" t="str">
        <f t="array" ref="BV57">INDEX('UPTD PPA KabKota'!AE$5:AE$513,MATCH($D57,'UPTD PPA KabKota'!$C$5:$C$513,FALSE))</f>
        <v>Sudah</v>
      </c>
      <c r="BW57" s="218" t="str">
        <f t="array" ref="BW57">INDEX('UPTD PPA KabKota'!AF$5:AF$513,MATCH($D57,'UPTD PPA KabKota'!$C$5:$C$513,FALSE))</f>
        <v>Sudah</v>
      </c>
      <c r="BX57" s="218" t="str">
        <f t="array" ref="BX57">INDEX('UPTD PPA KabKota'!AG$5:AG$513,MATCH($D57,'UPTD PPA KabKota'!$C$5:$C$513,FALSE))</f>
        <v>Belum</v>
      </c>
      <c r="BY57" s="218" t="str">
        <f t="array" ref="BY57">INDEX('UPTD PPA KabKota'!AH$5:AH$513,MATCH($D57,'UPTD PPA KabKota'!$C$5:$C$513,FALSE))</f>
        <v>Sudah</v>
      </c>
      <c r="BZ57" s="218" t="str">
        <f t="array" ref="BZ57">INDEX('UPTD PPA KabKota'!AI$5:AI$513,MATCH($D57,'UPTD PPA KabKota'!$C$5:$C$513,FALSE))</f>
        <v>Belum</v>
      </c>
      <c r="CA57" s="218" t="str">
        <f t="array" ref="CA57">INDEX('UPTD PPA KabKota'!AJ$5:AJ$513,MATCH($D57,'UPTD PPA KabKota'!$C$5:$C$513,FALSE))</f>
        <v>Sudah</v>
      </c>
      <c r="CB57" s="218" t="str">
        <f t="array" ref="CB57">INDEX('UPTD PPA KabKota'!AK$5:AK$513,MATCH($D57,'UPTD PPA KabKota'!$C$5:$C$513,FALSE))</f>
        <v>Belum</v>
      </c>
      <c r="CC57" s="218" t="str">
        <f t="array" ref="CC57">INDEX('UPTD PPA KabKota'!AL$5:AL$513,MATCH($D57,'UPTD PPA KabKota'!$C$5:$C$513,FALSE))</f>
        <v>Sudah</v>
      </c>
      <c r="CD57" s="218" t="str">
        <f t="array" ref="CD57">INDEX('UPTD PPA KabKota'!AM$5:AM$513,MATCH($D57,'UPTD PPA KabKota'!$C$5:$C$513,FALSE))</f>
        <v>Sudah</v>
      </c>
      <c r="CE57" s="218" t="str">
        <f t="array" ref="CE57">INDEX('UPTD PPA KabKota'!AN$5:AN$513,MATCH($D57,'UPTD PPA KabKota'!$C$5:$C$513,FALSE))</f>
        <v>pengaduan dari masyarakat, penjangkuan korban, pengelolaan Kasus, Jika korban memerlukan pengamanan maka akan diberikan penampungan sementara di rumah aman</v>
      </c>
      <c r="CF57" s="218" t="str">
        <f t="array" ref="CF57">INDEX('UPTD PPA KabKota'!AO$5:AO$513,MATCH($D57,'UPTD PPA KabKota'!$C$5:$C$513,FALSE))</f>
        <v>166 (2024)</v>
      </c>
      <c r="CG57" s="218" t="str">
        <f t="array" ref="CG57">INDEX('UPTD PPA KabKota'!AP$5:AP$513,MATCH($D57,'UPTD PPA KabKota'!$C$5:$C$513,FALSE))</f>
        <v>Kekerasan Terhadap Anak</v>
      </c>
      <c r="CH57" s="218" t="str">
        <f t="array" ref="CH57">INDEX('UPTD PPA KabKota'!AQ$5:AQ$513,MATCH($D57,'UPTD PPA KabKota'!$C$5:$C$513,FALSE))</f>
        <v/>
      </c>
      <c r="CI57" s="218" t="str">
        <f t="array" ref="CI57">INDEX('UPTD PPA KabKota'!AR$5:AR$513,MATCH($D57,'UPTD PPA KabKota'!$C$5:$C$513,FALSE))</f>
        <v/>
      </c>
      <c r="CJ57" s="218" t="str">
        <f t="array" ref="CJ57">INDEX('UPTD PPA KabKota'!AS$5:AS$513,MATCH($D57,'UPTD PPA KabKota'!$C$5:$C$513,FALSE))</f>
        <v/>
      </c>
      <c r="CK57" s="218" t="str">
        <f t="array" ref="CK57">INDEX('UPTD PPA KabKota'!AT$5:AT$513,MATCH($D57,'UPTD PPA KabKota'!$C$5:$C$513,FALSE))</f>
        <v/>
      </c>
      <c r="CL57" s="218" t="str">
        <f t="array" ref="CL57">INDEX('UPTD PPA KabKota'!AU$5:AU$513,MATCH($D57,'UPTD PPA KabKota'!$C$5:$C$513,FALSE))</f>
        <v/>
      </c>
      <c r="CM57" s="218" t="str">
        <f t="array" ref="CM57">INDEX('UPTD PPA KabKota'!AV$5:AV$513,MATCH($D57,'UPTD PPA KabKota'!$C$5:$C$513,FALSE))</f>
        <v>v</v>
      </c>
      <c r="CN57" s="218" t="str">
        <f t="array" ref="CN57">INDEX('UPTD PPA KabKota'!AW$5:AW$513,MATCH($D57,'UPTD PPA KabKota'!$C$5:$C$513,FALSE))</f>
        <v/>
      </c>
      <c r="CO57" s="218" t="str">
        <f t="array" ref="CO57">INDEX('UPTD PPA KabKota'!AX$5:AX$513,MATCH($D57,'UPTD PPA KabKota'!$C$5:$C$513,FALSE))</f>
        <v/>
      </c>
      <c r="CP57" s="218" t="str">
        <f t="array" ref="CP57">INDEX('UPTD PPA KabKota'!AY$5:AY$513,MATCH($D57,'UPTD PPA KabKota'!$C$5:$C$513,FALSE))</f>
        <v/>
      </c>
      <c r="CQ57" s="209" t="str">
        <f>IFERROR(__xludf.DUMMYFUNCTION("IF(ISBLANK($K57),"""",IF(REGEXMATCH($K57,""Peraturan""),""Ada"",IF(REGEXMATCH($K57,""Rekomendasi""),""Tidak Ada"", $K57)))
"),"Ada")</f>
        <v>Ada</v>
      </c>
      <c r="CR57" s="209" t="str">
        <f t="array" ref="CR57">index('UPTD PPA KabKota'!$BI$5:$BI$513,match($D57,'UPTD PPA KabKota'!$C$5:$C$513,false))</f>
        <v>Ada</v>
      </c>
      <c r="CS57" s="314" t="str">
        <f t="shared" si="8"/>
        <v>Ada</v>
      </c>
    </row>
    <row r="58">
      <c r="A58" s="310">
        <v>56.0</v>
      </c>
      <c r="B58" s="310">
        <v>31.0</v>
      </c>
      <c r="C58" s="311" t="s">
        <v>4723</v>
      </c>
      <c r="D58" s="312" t="s">
        <v>777</v>
      </c>
      <c r="E58" s="315">
        <v>45748.0</v>
      </c>
      <c r="F58" s="218" t="str">
        <f t="array" ref="F58">INDEX('Ortala-KabKota'!F$2:F$415,MATCH($D58,'Ortala-KabKota'!$E$2:$E$415,FALSE))</f>
        <v>Liza - 085296420200</v>
      </c>
      <c r="G58" s="218" t="str">
        <f t="array" ref="G58">INDEX('Ortala-KabKota'!G$2:G$415,MATCH($D58,'Ortala-KabKota'!$E$2:$E$415,FALSE))</f>
        <v>Jalan. Jend.Sudirman No 6 Kota Binjai</v>
      </c>
      <c r="H58" s="218" t="str">
        <f t="array" ref="H58">INDEX('Ortala-KabKota'!H$2:H$415,MATCH($D58,'Ortala-KabKota'!$E$2:$E$415,FALSE))</f>
        <v>061- 80044471</v>
      </c>
      <c r="I58" s="218" t="str">
        <f t="array" ref="I58">INDEX('Ortala-KabKota'!I$2:I$415,MATCH($D58,'Ortala-KabKota'!$E$2:$E$415,FALSE))</f>
        <v>082160546361</v>
      </c>
      <c r="J58" s="218" t="str">
        <f t="array" ref="J58">INDEX('Ortala-KabKota'!J$2:J$415,MATCH($D58,'Ortala-KabKota'!$E$2:$E$415,FALSE))</f>
        <v>UPTD PPA</v>
      </c>
      <c r="K58" s="218" t="str">
        <f t="array" ref="K58">INDEX('Ortala-KabKota'!K$2:K$415,MATCH($D58,'Ortala-KabKota'!$E$2:$E$415,FALSE))</f>
        <v>Peraturan Walikota Binjai Nomor 30 Tahun 2020</v>
      </c>
      <c r="L58" s="218">
        <f t="array" ref="L58">INDEX('Ortala-KabKota'!L$2:L$415,MATCH($D58,'Ortala-KabKota'!$E$2:$E$415,FALSE))</f>
        <v>2020</v>
      </c>
      <c r="M58" s="218" t="str">
        <f t="array" ref="M58">INDEX('Ortala-KabKota'!M$2:M$415,MATCH($D58,'Ortala-KabKota'!$E$2:$E$415,FALSE))</f>
        <v>B</v>
      </c>
      <c r="N58" s="218" t="str">
        <f t="array" ref="N58">INDEX('Ortala-KabKota'!N$2:N$415,MATCH($D58,'Ortala-KabKota'!$E$2:$E$415,FALSE))</f>
        <v/>
      </c>
      <c r="O58" s="218" t="str">
        <f t="array" ref="O58">INDEX('Ortala-KabKota'!O$2:O$415,MATCH($D58,'Ortala-KabKota'!$E$2:$E$415,FALSE))</f>
        <v>dinasp3am@gmail.com</v>
      </c>
      <c r="P58" s="218" t="str">
        <f t="array" ref="P58">INDEX('Ortala-KabKota'!P$2:P$415,MATCH($D58,'Ortala-KabKota'!$E$2:$E$415,FALSE))</f>
        <v/>
      </c>
      <c r="Q58" s="218" t="str">
        <f t="array" ref="Q58">INDEX('Ortala-KabKota'!Q$2:Q$415,MATCH($D58,'Ortala-KabKota'!$E$2:$E$415,FALSE))</f>
        <v>BERGABUNG DENGAN KANTOR DINAS</v>
      </c>
      <c r="R58" s="218" t="str">
        <f t="array" ref="R58">INDEX('Ortala-KabKota'!R$2:R$415,MATCH($D58,'Ortala-KabKota'!$E$2:$E$415,FALSE))</f>
        <v>TIDAK PUNYA</v>
      </c>
      <c r="S58" s="218" t="str">
        <f t="array" ref="S58">INDEX('Ortala-KabKota'!S$2:S$415,MATCH($D58,'Ortala-KabKota'!$E$2:$E$415,FALSE))</f>
        <v>Masih dalam proses</v>
      </c>
      <c r="T58" s="218">
        <f t="array" ref="T58">INDEX('Ortala-KabKota'!T$2:T$415,MATCH($D58,'Ortala-KabKota'!$E$2:$E$415,FALSE))</f>
        <v>0</v>
      </c>
      <c r="U58" s="218">
        <f t="array" ref="U58">INDEX('Ortala-KabKota'!U$2:U$415,MATCH($D58,'Ortala-KabKota'!$E$2:$E$415,FALSE))</f>
        <v>0</v>
      </c>
      <c r="V58" s="218">
        <f t="array" ref="V58">INDEX('Ortala-KabKota'!V$2:V$415,MATCH($D58,'Ortala-KabKota'!$E$2:$E$415,FALSE))</f>
        <v>0</v>
      </c>
      <c r="W58" s="218">
        <f t="array" ref="W58">INDEX('Ortala-KabKota'!W$2:W$415,MATCH($D58,'Ortala-KabKota'!$E$2:$E$415,FALSE))</f>
        <v>0</v>
      </c>
      <c r="X58" s="218">
        <f t="array" ref="X58">INDEX('Ortala-KabKota'!X$2:X$415,MATCH($D58,'Ortala-KabKota'!$E$2:$E$415,FALSE))</f>
        <v>0</v>
      </c>
      <c r="Y58" s="218">
        <f t="array" ref="Y58">INDEX('Ortala-KabKota'!Y$2:Y$415,MATCH($D58,'Ortala-KabKota'!$E$2:$E$415,FALSE))</f>
        <v>0</v>
      </c>
      <c r="Z58" s="218">
        <f t="array" ref="Z58">INDEX('Ortala-KabKota'!Z$2:Z$415,MATCH($D58,'Ortala-KabKota'!$E$2:$E$415,FALSE))</f>
        <v>0</v>
      </c>
      <c r="AA58" s="218">
        <f t="array" ref="AA58">INDEX('Ortala-KabKota'!AA$2:AA$415,MATCH($D58,'Ortala-KabKota'!$E$2:$E$415,FALSE))</f>
        <v>0</v>
      </c>
      <c r="AB58" s="218">
        <f t="array" ref="AB58">INDEX('Ortala-KabKota'!AB$2:AB$415,MATCH($D58,'Ortala-KabKota'!$E$2:$E$415,FALSE))</f>
        <v>0</v>
      </c>
      <c r="AC58" s="218">
        <f t="array" ref="AC58">INDEX('Ortala-KabKota'!AC$2:AC$415,MATCH($D58,'Ortala-KabKota'!$E$2:$E$415,FALSE))</f>
        <v>0</v>
      </c>
      <c r="AD58" s="218">
        <f t="array" ref="AD58">INDEX('Ortala-KabKota'!AD$2:AD$415,MATCH($D58,'Ortala-KabKota'!$E$2:$E$415,FALSE))</f>
        <v>0</v>
      </c>
      <c r="AE58" s="218">
        <f t="array" ref="AE58">INDEX('Ortala-KabKota'!AE$2:AE$415,MATCH($D58,'Ortala-KabKota'!$E$2:$E$415,FALSE))</f>
        <v>1</v>
      </c>
      <c r="AF58" s="218">
        <f t="array" ref="AF58">INDEX('Ortala-KabKota'!AF$2:AF$415,MATCH($D58,'Ortala-KabKota'!$E$2:$E$415,FALSE))</f>
        <v>1</v>
      </c>
      <c r="AG58" s="218">
        <f t="array" ref="AG58">INDEX('Ortala-KabKota'!AG$2:AG$415,MATCH($D58,'Ortala-KabKota'!$E$2:$E$415,FALSE))</f>
        <v>1</v>
      </c>
      <c r="AH58" s="218">
        <f t="array" ref="AH58">INDEX('Ortala-KabKota'!AH$2:AH$415,MATCH($D58,'Ortala-KabKota'!$E$2:$E$415,FALSE))</f>
        <v>0</v>
      </c>
      <c r="AI58" s="218" t="str">
        <f t="array" ref="AI58">INDEX('Ortala-KabKota'!AI$2:AI$415,MATCH($D58,'Ortala-KabKota'!$E$2:$E$415,FALSE))</f>
        <v>Masih dalam proses</v>
      </c>
      <c r="AJ58" s="218">
        <f t="array" ref="AJ58">INDEX('Ortala-KabKota'!AJ$2:AJ$415,MATCH($D58,'Ortala-KabKota'!$E$2:$E$415,FALSE))</f>
        <v>1</v>
      </c>
      <c r="AK58" s="218">
        <f t="array" ref="AK58">INDEX('Ortala-KabKota'!AK$2:AK$415,MATCH($D58,'Ortala-KabKota'!$E$2:$E$415,FALSE))</f>
        <v>1</v>
      </c>
      <c r="AL58" s="218">
        <f t="array" ref="AL58">INDEX('Ortala-KabKota'!AL$2:AL$415,MATCH($D58,'Ortala-KabKota'!$E$2:$E$415,FALSE))</f>
        <v>25</v>
      </c>
      <c r="AM58" s="218" t="str">
        <f t="array" ref="AM58">INDEX('Ortala-KabKota'!AM$2:AM$415,MATCH($D58,'Ortala-KabKota'!$E$2:$E$415,FALSE))</f>
        <v>Penelantaran Anak</v>
      </c>
      <c r="AN58" s="218" t="str">
        <f t="array" ref="AN58">INDEX('Ortala-KabKota'!AN$2:AN$415,MATCH($D58,'Ortala-KabKota'!$E$2:$E$415,FALSE))</f>
        <v/>
      </c>
      <c r="AO58" s="218" t="str">
        <f t="array" ref="AO58">INDEX('Ortala-KabKota'!AO$2:AO$415,MATCH($D58,'Ortala-KabKota'!$E$2:$E$415,FALSE))</f>
        <v/>
      </c>
      <c r="AP58" s="218" t="str">
        <f t="array" ref="AP58">INDEX('Ortala-KabKota'!AP$2:AP$415,MATCH($D58,'Ortala-KabKota'!$E$2:$E$415,FALSE))</f>
        <v/>
      </c>
      <c r="AQ58" s="218" t="str">
        <f t="array" ref="AQ58">INDEX('Ortala-KabKota'!AQ$2:AQ$415,MATCH($D58,'Ortala-KabKota'!$E$2:$E$415,FALSE))</f>
        <v/>
      </c>
      <c r="AR58" s="218">
        <f t="array" ref="AR58">INDEX('Ortala-KabKota'!AR$2:AR$415,MATCH($D58,'Ortala-KabKota'!$E$2:$E$415,FALSE))</f>
        <v>1</v>
      </c>
      <c r="AS58" s="218" t="str">
        <f t="array" ref="AS58">INDEX('Ortala-KabKota'!AS$2:AS$415,MATCH($D58,'Ortala-KabKota'!$E$2:$E$415,FALSE))</f>
        <v/>
      </c>
      <c r="AT58" s="218" t="str">
        <f t="array" ref="AT58">INDEX('Ortala-KabKota'!AT$2:AT$415,MATCH($D58,'Ortala-KabKota'!$E$2:$E$415,FALSE))</f>
        <v/>
      </c>
      <c r="AU58" s="218" t="str">
        <f t="array" ref="AU58">INDEX('UPTD PPA KabKota'!D$5:D$513,MATCH($D58,'UPTD PPA KabKota'!$C$5:$C$513,FALSE))</f>
        <v>Atika Meiruliza, S.Psi</v>
      </c>
      <c r="AV58" s="218" t="str">
        <f t="array" ref="AV58">INDEX('UPTD PPA KabKota'!E$5:E$513,MATCH($D58,'UPTD PPA KabKota'!$C$5:$C$513,FALSE))</f>
        <v>Jalan Sudirman 6, Kota Binjai, Sumatera Utara</v>
      </c>
      <c r="AW58" s="218" t="str">
        <f t="array" ref="AW58">INDEX('UPTD PPA KabKota'!F$5:F$513,MATCH($D58,'UPTD PPA KabKota'!$C$5:$C$513,FALSE))</f>
        <v/>
      </c>
      <c r="AX58" s="218" t="str">
        <f t="array" ref="AX58">INDEX('UPTD PPA KabKota'!G$5:G$513,MATCH($D58,'UPTD PPA KabKota'!$C$5:$C$513,FALSE))</f>
        <v>082160546361</v>
      </c>
      <c r="AY58" s="218" t="str">
        <f t="array" ref="AY58">INDEX('UPTD PPA KabKota'!H$5:H$513,MATCH($D58,'UPTD PPA KabKota'!$C$5:$C$513,FALSE))</f>
        <v>UPTD PPA</v>
      </c>
      <c r="AZ58" s="218" t="str">
        <f t="array" ref="AZ58">INDEX('UPTD PPA KabKota'!I$5:I$513,MATCH($D58,'UPTD PPA KabKota'!$C$5:$C$513,FALSE))</f>
        <v>Peraturan Walikota Nomor 30 Tahun 2020</v>
      </c>
      <c r="BA58" s="218">
        <f t="array" ref="BA58">INDEX('UPTD PPA KabKota'!J$5:J$513,MATCH($D58,'UPTD PPA KabKota'!$C$5:$C$513,FALSE))</f>
        <v>2020</v>
      </c>
      <c r="BB58" s="218" t="str">
        <f t="array" ref="BB58">INDEX('UPTD PPA KabKota'!K$5:K$513,MATCH($D58,'UPTD PPA KabKota'!$C$5:$C$513,FALSE))</f>
        <v>B</v>
      </c>
      <c r="BC58" s="218" t="str">
        <f t="array" ref="BC58">INDEX('UPTD PPA KabKota'!L$5:L$513,MATCH($D58,'UPTD PPA KabKota'!$C$5:$C$513,FALSE))</f>
        <v>Atika Meiruliza</v>
      </c>
      <c r="BD58" s="316" t="str">
        <f t="array" ref="BD58">INDEX('UPTD PPA KabKota'!M$5:M$513,MATCH($D58,'UPTD PPA KabKota'!$C$5:$C$513,FALSE))</f>
        <v>uptdppabinjai@gmail.com</v>
      </c>
      <c r="BE58" s="218" t="str">
        <f t="array" ref="BE58">INDEX('UPTD PPA KabKota'!N$5:N$513,MATCH($D58,'UPTD PPA KabKota'!$C$5:$C$513,FALSE))</f>
        <v>Kepala UPTD</v>
      </c>
      <c r="BF58" s="218" t="str">
        <f t="array" ref="BF58">INDEX('UPTD PPA KabKota'!O$5:O$513,MATCH($D58,'UPTD PPA KabKota'!$C$5:$C$513,FALSE))</f>
        <v>MANDIRI</v>
      </c>
      <c r="BG58" s="218" t="str">
        <f t="array" ref="BG58">INDEX('UPTD PPA KabKota'!P$5:P$513,MATCH($D58,'UPTD PPA KabKota'!$C$5:$C$513,FALSE))</f>
        <v>TIDAK PUNYA</v>
      </c>
      <c r="BH58" s="218" t="str">
        <f t="array" ref="BH58">INDEX('UPTD PPA KabKota'!Q$5:Q$513,MATCH($D58,'UPTD PPA KabKota'!$C$5:$C$513,FALSE))</f>
        <v>Kolom (15): Terpisah, tapi masih satu komplek dengan Dinas-nya</v>
      </c>
      <c r="BI58" s="218" t="str">
        <f t="array" ref="BI58">INDEX('UPTD PPA KabKota'!R$5:R$513,MATCH($D58,'UPTD PPA KabKota'!$C$5:$C$513,FALSE))</f>
        <v>Ada</v>
      </c>
      <c r="BJ58" s="218" t="str">
        <f t="array" ref="BJ58">INDEX('UPTD PPA KabKota'!S$5:S$513,MATCH($D58,'UPTD PPA KabKota'!$C$5:$C$513,FALSE))</f>
        <v>Tidak Ada</v>
      </c>
      <c r="BK58" s="218" t="str">
        <f t="array" ref="BK58">INDEX('UPTD PPA KabKota'!T$5:T$513,MATCH($D58,'UPTD PPA KabKota'!$C$5:$C$513,FALSE))</f>
        <v>Ada</v>
      </c>
      <c r="BL58" s="218" t="str">
        <f t="array" ref="BL58">INDEX('UPTD PPA KabKota'!U$5:U$513,MATCH($D58,'UPTD PPA KabKota'!$C$5:$C$513,FALSE))</f>
        <v>Ada</v>
      </c>
      <c r="BM58" s="218" t="str">
        <f t="array" ref="BM58">INDEX('UPTD PPA KabKota'!V$5:V$513,MATCH($D58,'UPTD PPA KabKota'!$C$5:$C$513,FALSE))</f>
        <v>Tidak Ada</v>
      </c>
      <c r="BN58" s="218" t="str">
        <f t="array" ref="BN58">INDEX('UPTD PPA KabKota'!W$5:W$513,MATCH($D58,'UPTD PPA KabKota'!$C$5:$C$513,FALSE))</f>
        <v>Tidak Ada</v>
      </c>
      <c r="BO58" s="218" t="str">
        <f t="array" ref="BO58">INDEX('UPTD PPA KabKota'!X$5:X$513,MATCH($D58,'UPTD PPA KabKota'!$C$5:$C$513,FALSE))</f>
        <v>Tidak Ada</v>
      </c>
      <c r="BP58" s="218" t="str">
        <f t="array" ref="BP58">INDEX('UPTD PPA KabKota'!Y$5:Y$513,MATCH($D58,'UPTD PPA KabKota'!$C$5:$C$513,FALSE))</f>
        <v>Ada</v>
      </c>
      <c r="BQ58" s="218" t="str">
        <f t="array" ref="BQ58">INDEX('UPTD PPA KabKota'!Z$5:Z$513,MATCH($D58,'UPTD PPA KabKota'!$C$5:$C$513,FALSE))</f>
        <v>Tidak Ada</v>
      </c>
      <c r="BR58" s="218" t="str">
        <f t="array" ref="BR58">INDEX('UPTD PPA KabKota'!AA$5:AA$513,MATCH($D58,'UPTD PPA KabKota'!$C$5:$C$513,FALSE))</f>
        <v>Tidak Ada</v>
      </c>
      <c r="BS58" s="218" t="str">
        <f t="array" ref="BS58">INDEX('UPTD PPA KabKota'!AB$5:AB$513,MATCH($D58,'UPTD PPA KabKota'!$C$5:$C$513,FALSE))</f>
        <v>Tidak Ada</v>
      </c>
      <c r="BT58" s="218" t="str">
        <f t="array" ref="BT58">INDEX('UPTD PPA KabKota'!AC$5:AC$513,MATCH($D58,'UPTD PPA KabKota'!$C$5:$C$513,FALSE))</f>
        <v>Sudah</v>
      </c>
      <c r="BU58" s="218" t="str">
        <f t="array" ref="BU58">INDEX('UPTD PPA KabKota'!AD$5:AD$513,MATCH($D58,'UPTD PPA KabKota'!$C$5:$C$513,FALSE))</f>
        <v>Sudah</v>
      </c>
      <c r="BV58" s="218" t="str">
        <f t="array" ref="BV58">INDEX('UPTD PPA KabKota'!AE$5:AE$513,MATCH($D58,'UPTD PPA KabKota'!$C$5:$C$513,FALSE))</f>
        <v>Sudah</v>
      </c>
      <c r="BW58" s="218" t="str">
        <f t="array" ref="BW58">INDEX('UPTD PPA KabKota'!AF$5:AF$513,MATCH($D58,'UPTD PPA KabKota'!$C$5:$C$513,FALSE))</f>
        <v>Sudah</v>
      </c>
      <c r="BX58" s="218" t="str">
        <f t="array" ref="BX58">INDEX('UPTD PPA KabKota'!AG$5:AG$513,MATCH($D58,'UPTD PPA KabKota'!$C$5:$C$513,FALSE))</f>
        <v>Sudah</v>
      </c>
      <c r="BY58" s="218" t="str">
        <f t="array" ref="BY58">INDEX('UPTD PPA KabKota'!AH$5:AH$513,MATCH($D58,'UPTD PPA KabKota'!$C$5:$C$513,FALSE))</f>
        <v>Sudah</v>
      </c>
      <c r="BZ58" s="218" t="str">
        <f t="array" ref="BZ58">INDEX('UPTD PPA KabKota'!AI$5:AI$513,MATCH($D58,'UPTD PPA KabKota'!$C$5:$C$513,FALSE))</f>
        <v>Belum</v>
      </c>
      <c r="CA58" s="218" t="str">
        <f t="array" ref="CA58">INDEX('UPTD PPA KabKota'!AJ$5:AJ$513,MATCH($D58,'UPTD PPA KabKota'!$C$5:$C$513,FALSE))</f>
        <v>Sudah</v>
      </c>
      <c r="CB58" s="218" t="str">
        <f t="array" ref="CB58">INDEX('UPTD PPA KabKota'!AK$5:AK$513,MATCH($D58,'UPTD PPA KabKota'!$C$5:$C$513,FALSE))</f>
        <v>Belum</v>
      </c>
      <c r="CC58" s="218" t="str">
        <f t="array" ref="CC58">INDEX('UPTD PPA KabKota'!AL$5:AL$513,MATCH($D58,'UPTD PPA KabKota'!$C$5:$C$513,FALSE))</f>
        <v>Sudah</v>
      </c>
      <c r="CD58" s="218" t="str">
        <f t="array" ref="CD58">INDEX('UPTD PPA KabKota'!AM$5:AM$513,MATCH($D58,'UPTD PPA KabKota'!$C$5:$C$513,FALSE))</f>
        <v>Sudah</v>
      </c>
      <c r="CE58" s="218" t="str">
        <f t="array" ref="CE58">INDEX('UPTD PPA KabKota'!AN$5:AN$513,MATCH($D58,'UPTD PPA KabKota'!$C$5:$C$513,FALSE))</f>
        <v>Kolom (26) dianggarkan dari APBD</v>
      </c>
      <c r="CF58" s="218" t="str">
        <f t="array" ref="CF58">INDEX('UPTD PPA KabKota'!AO$5:AO$513,MATCH($D58,'UPTD PPA KabKota'!$C$5:$C$513,FALSE))</f>
        <v/>
      </c>
      <c r="CG58" s="218" t="str">
        <f t="array" ref="CG58">INDEX('UPTD PPA KabKota'!AP$5:AP$513,MATCH($D58,'UPTD PPA KabKota'!$C$5:$C$513,FALSE))</f>
        <v>kekerasan seksual</v>
      </c>
      <c r="CH58" s="218" t="str">
        <f t="array" ref="CH58">INDEX('UPTD PPA KabKota'!AQ$5:AQ$513,MATCH($D58,'UPTD PPA KabKota'!$C$5:$C$513,FALSE))</f>
        <v/>
      </c>
      <c r="CI58" s="218" t="str">
        <f t="array" ref="CI58">INDEX('UPTD PPA KabKota'!AR$5:AR$513,MATCH($D58,'UPTD PPA KabKota'!$C$5:$C$513,FALSE))</f>
        <v/>
      </c>
      <c r="CJ58" s="218" t="str">
        <f t="array" ref="CJ58">INDEX('UPTD PPA KabKota'!AS$5:AS$513,MATCH($D58,'UPTD PPA KabKota'!$C$5:$C$513,FALSE))</f>
        <v/>
      </c>
      <c r="CK58" s="218" t="str">
        <f t="array" ref="CK58">INDEX('UPTD PPA KabKota'!AT$5:AT$513,MATCH($D58,'UPTD PPA KabKota'!$C$5:$C$513,FALSE))</f>
        <v/>
      </c>
      <c r="CL58" s="218" t="str">
        <f t="array" ref="CL58">INDEX('UPTD PPA KabKota'!AU$5:AU$513,MATCH($D58,'UPTD PPA KabKota'!$C$5:$C$513,FALSE))</f>
        <v>v</v>
      </c>
      <c r="CM58" s="218" t="str">
        <f t="array" ref="CM58">INDEX('UPTD PPA KabKota'!AV$5:AV$513,MATCH($D58,'UPTD PPA KabKota'!$C$5:$C$513,FALSE))</f>
        <v/>
      </c>
      <c r="CN58" s="218" t="str">
        <f t="array" ref="CN58">INDEX('UPTD PPA KabKota'!AW$5:AW$513,MATCH($D58,'UPTD PPA KabKota'!$C$5:$C$513,FALSE))</f>
        <v/>
      </c>
      <c r="CO58" s="218" t="str">
        <f t="array" ref="CO58">INDEX('UPTD PPA KabKota'!AX$5:AX$513,MATCH($D58,'UPTD PPA KabKota'!$C$5:$C$513,FALSE))</f>
        <v/>
      </c>
      <c r="CP58" s="218" t="str">
        <f t="array" ref="CP58">INDEX('UPTD PPA KabKota'!AY$5:AY$513,MATCH($D58,'UPTD PPA KabKota'!$C$5:$C$513,FALSE))</f>
        <v/>
      </c>
      <c r="CQ58" s="209" t="str">
        <f>IFERROR(__xludf.DUMMYFUNCTION("IF(ISBLANK($K58),"""",IF(REGEXMATCH($K58,""Peraturan""),""Ada"",IF(REGEXMATCH($K58,""Rekomendasi""),""Tidak Ada"", $K58)))
"),"Ada")</f>
        <v>Ada</v>
      </c>
      <c r="CR58" s="209" t="str">
        <f t="array" ref="CR58">index('UPTD PPA KabKota'!$BI$5:$BI$513,match($D58,'UPTD PPA KabKota'!$C$5:$C$513,false))</f>
        <v>Ada</v>
      </c>
      <c r="CS58" s="314" t="str">
        <f t="shared" si="8"/>
        <v>Ada</v>
      </c>
    </row>
    <row r="59">
      <c r="A59" s="310">
        <v>57.0</v>
      </c>
      <c r="B59" s="310">
        <v>32.0</v>
      </c>
      <c r="C59" s="311" t="s">
        <v>4723</v>
      </c>
      <c r="D59" s="312" t="s">
        <v>927</v>
      </c>
      <c r="E59" s="315">
        <v>45748.0</v>
      </c>
      <c r="F59" s="218" t="str">
        <f t="array" ref="F59">INDEX('Ortala-KabKota'!F$2:F$415,MATCH($D59,'Ortala-KabKota'!$E$2:$E$415,FALSE))</f>
        <v>Wini/ 081370690087</v>
      </c>
      <c r="G59" s="218" t="str">
        <f t="array" ref="G59">INDEX('Ortala-KabKota'!G$2:G$415,MATCH($D59,'Ortala-KabKota'!$E$2:$E$415,FALSE))</f>
        <v/>
      </c>
      <c r="H59" s="218" t="str">
        <f t="array" ref="H59">INDEX('Ortala-KabKota'!H$2:H$415,MATCH($D59,'Ortala-KabKota'!$E$2:$E$415,FALSE))</f>
        <v/>
      </c>
      <c r="I59" s="218" t="str">
        <f t="array" ref="I59">INDEX('Ortala-KabKota'!I$2:I$415,MATCH($D59,'Ortala-KabKota'!$E$2:$E$415,FALSE))</f>
        <v/>
      </c>
      <c r="J59" s="218" t="str">
        <f t="array" ref="J59">INDEX('Ortala-KabKota'!J$2:J$415,MATCH($D59,'Ortala-KabKota'!$E$2:$E$415,FALSE))</f>
        <v/>
      </c>
      <c r="K59" s="218" t="str">
        <f t="array" ref="K59">INDEX('Ortala-KabKota'!K$2:K$415,MATCH($D59,'Ortala-KabKota'!$E$2:$E$415,FALSE))</f>
        <v>Peraturan Walikota Padang Sidempuan Nomor 10 Tahun 2023</v>
      </c>
      <c r="L59" s="218">
        <f t="array" ref="L59">INDEX('Ortala-KabKota'!L$2:L$415,MATCH($D59,'Ortala-KabKota'!$E$2:$E$415,FALSE))</f>
        <v>2023</v>
      </c>
      <c r="M59" s="218" t="str">
        <f t="array" ref="M59">INDEX('Ortala-KabKota'!M$2:M$415,MATCH($D59,'Ortala-KabKota'!$E$2:$E$415,FALSE))</f>
        <v>A</v>
      </c>
      <c r="N59" s="218" t="str">
        <f t="array" ref="N59">INDEX('Ortala-KabKota'!N$2:N$415,MATCH($D59,'Ortala-KabKota'!$E$2:$E$415,FALSE))</f>
        <v/>
      </c>
      <c r="O59" s="218" t="str">
        <f t="array" ref="O59">INDEX('Ortala-KabKota'!O$2:O$415,MATCH($D59,'Ortala-KabKota'!$E$2:$E$415,FALSE))</f>
        <v/>
      </c>
      <c r="P59" s="218" t="str">
        <f t="array" ref="P59">INDEX('Ortala-KabKota'!P$2:P$415,MATCH($D59,'Ortala-KabKota'!$E$2:$E$415,FALSE))</f>
        <v/>
      </c>
      <c r="Q59" s="218" t="str">
        <f t="array" ref="Q59">INDEX('Ortala-KabKota'!Q$2:Q$415,MATCH($D59,'Ortala-KabKota'!$E$2:$E$415,FALSE))</f>
        <v/>
      </c>
      <c r="R59" s="218" t="str">
        <f t="array" ref="R59">INDEX('Ortala-KabKota'!R$2:R$415,MATCH($D59,'Ortala-KabKota'!$E$2:$E$415,FALSE))</f>
        <v/>
      </c>
      <c r="S59" s="218" t="str">
        <f t="array" ref="S59">INDEX('Ortala-KabKota'!S$2:S$415,MATCH($D59,'Ortala-KabKota'!$E$2:$E$415,FALSE))</f>
        <v/>
      </c>
      <c r="T59" s="218" t="str">
        <f t="array" ref="T59">INDEX('Ortala-KabKota'!T$2:T$415,MATCH($D59,'Ortala-KabKota'!$E$2:$E$415,FALSE))</f>
        <v/>
      </c>
      <c r="U59" s="218" t="str">
        <f t="array" ref="U59">INDEX('Ortala-KabKota'!U$2:U$415,MATCH($D59,'Ortala-KabKota'!$E$2:$E$415,FALSE))</f>
        <v/>
      </c>
      <c r="V59" s="218" t="str">
        <f t="array" ref="V59">INDEX('Ortala-KabKota'!V$2:V$415,MATCH($D59,'Ortala-KabKota'!$E$2:$E$415,FALSE))</f>
        <v/>
      </c>
      <c r="W59" s="218" t="str">
        <f t="array" ref="W59">INDEX('Ortala-KabKota'!W$2:W$415,MATCH($D59,'Ortala-KabKota'!$E$2:$E$415,FALSE))</f>
        <v/>
      </c>
      <c r="X59" s="218" t="str">
        <f t="array" ref="X59">INDEX('Ortala-KabKota'!X$2:X$415,MATCH($D59,'Ortala-KabKota'!$E$2:$E$415,FALSE))</f>
        <v/>
      </c>
      <c r="Y59" s="218" t="str">
        <f t="array" ref="Y59">INDEX('Ortala-KabKota'!Y$2:Y$415,MATCH($D59,'Ortala-KabKota'!$E$2:$E$415,FALSE))</f>
        <v/>
      </c>
      <c r="Z59" s="218" t="str">
        <f t="array" ref="Z59">INDEX('Ortala-KabKota'!Z$2:Z$415,MATCH($D59,'Ortala-KabKota'!$E$2:$E$415,FALSE))</f>
        <v/>
      </c>
      <c r="AA59" s="218" t="str">
        <f t="array" ref="AA59">INDEX('Ortala-KabKota'!AA$2:AA$415,MATCH($D59,'Ortala-KabKota'!$E$2:$E$415,FALSE))</f>
        <v/>
      </c>
      <c r="AB59" s="218" t="str">
        <f t="array" ref="AB59">INDEX('Ortala-KabKota'!AB$2:AB$415,MATCH($D59,'Ortala-KabKota'!$E$2:$E$415,FALSE))</f>
        <v/>
      </c>
      <c r="AC59" s="218" t="str">
        <f t="array" ref="AC59">INDEX('Ortala-KabKota'!AC$2:AC$415,MATCH($D59,'Ortala-KabKota'!$E$2:$E$415,FALSE))</f>
        <v/>
      </c>
      <c r="AD59" s="218" t="str">
        <f t="array" ref="AD59">INDEX('Ortala-KabKota'!AD$2:AD$415,MATCH($D59,'Ortala-KabKota'!$E$2:$E$415,FALSE))</f>
        <v/>
      </c>
      <c r="AE59" s="218" t="str">
        <f t="array" ref="AE59">INDEX('Ortala-KabKota'!AE$2:AE$415,MATCH($D59,'Ortala-KabKota'!$E$2:$E$415,FALSE))</f>
        <v/>
      </c>
      <c r="AF59" s="218" t="str">
        <f t="array" ref="AF59">INDEX('Ortala-KabKota'!AF$2:AF$415,MATCH($D59,'Ortala-KabKota'!$E$2:$E$415,FALSE))</f>
        <v/>
      </c>
      <c r="AG59" s="218" t="str">
        <f t="array" ref="AG59">INDEX('Ortala-KabKota'!AG$2:AG$415,MATCH($D59,'Ortala-KabKota'!$E$2:$E$415,FALSE))</f>
        <v/>
      </c>
      <c r="AH59" s="218" t="str">
        <f t="array" ref="AH59">INDEX('Ortala-KabKota'!AH$2:AH$415,MATCH($D59,'Ortala-KabKota'!$E$2:$E$415,FALSE))</f>
        <v/>
      </c>
      <c r="AI59" s="218" t="str">
        <f t="array" ref="AI59">INDEX('Ortala-KabKota'!AI$2:AI$415,MATCH($D59,'Ortala-KabKota'!$E$2:$E$415,FALSE))</f>
        <v/>
      </c>
      <c r="AJ59" s="218" t="str">
        <f t="array" ref="AJ59">INDEX('Ortala-KabKota'!AJ$2:AJ$415,MATCH($D59,'Ortala-KabKota'!$E$2:$E$415,FALSE))</f>
        <v/>
      </c>
      <c r="AK59" s="218" t="str">
        <f t="array" ref="AK59">INDEX('Ortala-KabKota'!AK$2:AK$415,MATCH($D59,'Ortala-KabKota'!$E$2:$E$415,FALSE))</f>
        <v/>
      </c>
      <c r="AL59" s="218" t="str">
        <f t="array" ref="AL59">INDEX('Ortala-KabKota'!AL$2:AL$415,MATCH($D59,'Ortala-KabKota'!$E$2:$E$415,FALSE))</f>
        <v/>
      </c>
      <c r="AM59" s="218" t="str">
        <f t="array" ref="AM59">INDEX('Ortala-KabKota'!AM$2:AM$415,MATCH($D59,'Ortala-KabKota'!$E$2:$E$415,FALSE))</f>
        <v/>
      </c>
      <c r="AN59" s="218" t="str">
        <f t="array" ref="AN59">INDEX('Ortala-KabKota'!AN$2:AN$415,MATCH($D59,'Ortala-KabKota'!$E$2:$E$415,FALSE))</f>
        <v/>
      </c>
      <c r="AO59" s="218" t="str">
        <f t="array" ref="AO59">INDEX('Ortala-KabKota'!AO$2:AO$415,MATCH($D59,'Ortala-KabKota'!$E$2:$E$415,FALSE))</f>
        <v/>
      </c>
      <c r="AP59" s="218" t="str">
        <f t="array" ref="AP59">INDEX('Ortala-KabKota'!AP$2:AP$415,MATCH($D59,'Ortala-KabKota'!$E$2:$E$415,FALSE))</f>
        <v/>
      </c>
      <c r="AQ59" s="218" t="str">
        <f t="array" ref="AQ59">INDEX('Ortala-KabKota'!AQ$2:AQ$415,MATCH($D59,'Ortala-KabKota'!$E$2:$E$415,FALSE))</f>
        <v/>
      </c>
      <c r="AR59" s="218" t="str">
        <f t="array" ref="AR59">INDEX('Ortala-KabKota'!AR$2:AR$415,MATCH($D59,'Ortala-KabKota'!$E$2:$E$415,FALSE))</f>
        <v/>
      </c>
      <c r="AS59" s="218" t="str">
        <f t="array" ref="AS59">INDEX('Ortala-KabKota'!AS$2:AS$415,MATCH($D59,'Ortala-KabKota'!$E$2:$E$415,FALSE))</f>
        <v/>
      </c>
      <c r="AT59" s="218" t="str">
        <f t="array" ref="AT59">INDEX('Ortala-KabKota'!AT$2:AT$415,MATCH($D59,'Ortala-KabKota'!$E$2:$E$415,FALSE))</f>
        <v/>
      </c>
      <c r="AU59" s="218" t="str">
        <f t="array" ref="AU59">INDEX('UPTD PPA KabKota'!D$5:D$513,MATCH($D59,'UPTD PPA KabKota'!$C$5:$C$513,FALSE))</f>
        <v>Winny Mora Hasibuan,SH</v>
      </c>
      <c r="AV59" s="218" t="str">
        <f t="array" ref="AV59">INDEX('UPTD PPA KabKota'!E$5:E$513,MATCH($D59,'UPTD PPA KabKota'!$C$5:$C$513,FALSE))</f>
        <v>Jl. Willem Iskandar Kelurahan Sadabuan Kecamatan Padangsidimpuan Utara</v>
      </c>
      <c r="AW59" s="218" t="str">
        <f t="array" ref="AW59">INDEX('UPTD PPA KabKota'!F$5:F$513,MATCH($D59,'UPTD PPA KabKota'!$C$5:$C$513,FALSE))</f>
        <v/>
      </c>
      <c r="AX59" s="218" t="str">
        <f t="array" ref="AX59">INDEX('UPTD PPA KabKota'!G$5:G$513,MATCH($D59,'UPTD PPA KabKota'!$C$5:$C$513,FALSE))</f>
        <v/>
      </c>
      <c r="AY59" s="218" t="str">
        <f t="array" ref="AY59">INDEX('UPTD PPA KabKota'!H$5:H$513,MATCH($D59,'UPTD PPA KabKota'!$C$5:$C$513,FALSE))</f>
        <v>UPT PPA</v>
      </c>
      <c r="AZ59" s="218" t="str">
        <f t="array" ref="AZ59">INDEX('UPTD PPA KabKota'!I$5:I$513,MATCH($D59,'UPTD PPA KabKota'!$C$5:$C$513,FALSE))</f>
        <v>Peraturan Walikota Nomor 10 Tahun 2023</v>
      </c>
      <c r="BA59" s="218">
        <f t="array" ref="BA59">INDEX('UPTD PPA KabKota'!J$5:J$513,MATCH($D59,'UPTD PPA KabKota'!$C$5:$C$513,FALSE))</f>
        <v>2023</v>
      </c>
      <c r="BB59" s="218" t="str">
        <f t="array" ref="BB59">INDEX('UPTD PPA KabKota'!K$5:K$513,MATCH($D59,'UPTD PPA KabKota'!$C$5:$C$513,FALSE))</f>
        <v>A</v>
      </c>
      <c r="BC59" s="218" t="str">
        <f t="array" ref="BC59">INDEX('UPTD PPA KabKota'!L$5:L$513,MATCH($D59,'UPTD PPA KabKota'!$C$5:$C$513,FALSE))</f>
        <v>081370690087</v>
      </c>
      <c r="BD59" s="316" t="str">
        <f t="array" ref="BD59">INDEX('UPTD PPA KabKota'!M$5:M$513,MATCH($D59,'UPTD PPA KabKota'!$C$5:$C$513,FALSE))</f>
        <v>winnymora111@gmail.com</v>
      </c>
      <c r="BE59" s="218" t="str">
        <f t="array" ref="BE59">INDEX('UPTD PPA KabKota'!N$5:N$513,MATCH($D59,'UPTD PPA KabKota'!$C$5:$C$513,FALSE))</f>
        <v>1. Kepala UPT
2. Kasubag TU
3. Kelompok Jabatan Fungsional</v>
      </c>
      <c r="BF59" s="218" t="str">
        <f t="array" ref="BF59">INDEX('UPTD PPA KabKota'!O$5:O$513,MATCH($D59,'UPTD PPA KabKota'!$C$5:$C$513,FALSE))</f>
        <v>MANDIRI</v>
      </c>
      <c r="BG59" s="218" t="str">
        <f t="array" ref="BG59">INDEX('UPTD PPA KabKota'!P$5:P$513,MATCH($D59,'UPTD PPA KabKota'!$C$5:$C$513,FALSE))</f>
        <v>SEWA/KONTRAK</v>
      </c>
      <c r="BH59" s="218" t="str">
        <f t="array" ref="BH59">INDEX('UPTD PPA KabKota'!Q$5:Q$513,MATCH($D59,'UPTD PPA KabKota'!$C$5:$C$513,FALSE))</f>
        <v>Rumah Perlindungan Masih Dikontrak</v>
      </c>
      <c r="BI59" s="218" t="str">
        <f t="array" ref="BI59">INDEX('UPTD PPA KabKota'!R$5:R$513,MATCH($D59,'UPTD PPA KabKota'!$C$5:$C$513,FALSE))</f>
        <v>Ada</v>
      </c>
      <c r="BJ59" s="218" t="str">
        <f t="array" ref="BJ59">INDEX('UPTD PPA KabKota'!S$5:S$513,MATCH($D59,'UPTD PPA KabKota'!$C$5:$C$513,FALSE))</f>
        <v>Ada</v>
      </c>
      <c r="BK59" s="218" t="str">
        <f t="array" ref="BK59">INDEX('UPTD PPA KabKota'!T$5:T$513,MATCH($D59,'UPTD PPA KabKota'!$C$5:$C$513,FALSE))</f>
        <v>Tidak Ada</v>
      </c>
      <c r="BL59" s="218" t="str">
        <f t="array" ref="BL59">INDEX('UPTD PPA KabKota'!U$5:U$513,MATCH($D59,'UPTD PPA KabKota'!$C$5:$C$513,FALSE))</f>
        <v>Ada</v>
      </c>
      <c r="BM59" s="218" t="str">
        <f t="array" ref="BM59">INDEX('UPTD PPA KabKota'!V$5:V$513,MATCH($D59,'UPTD PPA KabKota'!$C$5:$C$513,FALSE))</f>
        <v>Ada</v>
      </c>
      <c r="BN59" s="218" t="str">
        <f t="array" ref="BN59">INDEX('UPTD PPA KabKota'!W$5:W$513,MATCH($D59,'UPTD PPA KabKota'!$C$5:$C$513,FALSE))</f>
        <v>Tidak Ada</v>
      </c>
      <c r="BO59" s="218" t="str">
        <f t="array" ref="BO59">INDEX('UPTD PPA KabKota'!X$5:X$513,MATCH($D59,'UPTD PPA KabKota'!$C$5:$C$513,FALSE))</f>
        <v>Ada</v>
      </c>
      <c r="BP59" s="218" t="str">
        <f t="array" ref="BP59">INDEX('UPTD PPA KabKota'!Y$5:Y$513,MATCH($D59,'UPTD PPA KabKota'!$C$5:$C$513,FALSE))</f>
        <v>Ada</v>
      </c>
      <c r="BQ59" s="218" t="str">
        <f t="array" ref="BQ59">INDEX('UPTD PPA KabKota'!Z$5:Z$513,MATCH($D59,'UPTD PPA KabKota'!$C$5:$C$513,FALSE))</f>
        <v>Ada</v>
      </c>
      <c r="BR59" s="218" t="str">
        <f t="array" ref="BR59">INDEX('UPTD PPA KabKota'!AA$5:AA$513,MATCH($D59,'UPTD PPA KabKota'!$C$5:$C$513,FALSE))</f>
        <v>Tidak Ada</v>
      </c>
      <c r="BS59" s="218" t="str">
        <f t="array" ref="BS59">INDEX('UPTD PPA KabKota'!AB$5:AB$513,MATCH($D59,'UPTD PPA KabKota'!$C$5:$C$513,FALSE))</f>
        <v>Tidak Ada</v>
      </c>
      <c r="BT59" s="218" t="str">
        <f t="array" ref="BT59">INDEX('UPTD PPA KabKota'!AC$5:AC$513,MATCH($D59,'UPTD PPA KabKota'!$C$5:$C$513,FALSE))</f>
        <v>Sudah</v>
      </c>
      <c r="BU59" s="218" t="str">
        <f t="array" ref="BU59">INDEX('UPTD PPA KabKota'!AD$5:AD$513,MATCH($D59,'UPTD PPA KabKota'!$C$5:$C$513,FALSE))</f>
        <v>Sudah</v>
      </c>
      <c r="BV59" s="218" t="str">
        <f t="array" ref="BV59">INDEX('UPTD PPA KabKota'!AE$5:AE$513,MATCH($D59,'UPTD PPA KabKota'!$C$5:$C$513,FALSE))</f>
        <v>Sudah</v>
      </c>
      <c r="BW59" s="218" t="str">
        <f t="array" ref="BW59">INDEX('UPTD PPA KabKota'!AF$5:AF$513,MATCH($D59,'UPTD PPA KabKota'!$C$5:$C$513,FALSE))</f>
        <v>Sudah</v>
      </c>
      <c r="BX59" s="218" t="str">
        <f t="array" ref="BX59">INDEX('UPTD PPA KabKota'!AG$5:AG$513,MATCH($D59,'UPTD PPA KabKota'!$C$5:$C$513,FALSE))</f>
        <v>Belum</v>
      </c>
      <c r="BY59" s="218" t="str">
        <f t="array" ref="BY59">INDEX('UPTD PPA KabKota'!AH$5:AH$513,MATCH($D59,'UPTD PPA KabKota'!$C$5:$C$513,FALSE))</f>
        <v>Sudah</v>
      </c>
      <c r="BZ59" s="218" t="str">
        <f t="array" ref="BZ59">INDEX('UPTD PPA KabKota'!AI$5:AI$513,MATCH($D59,'UPTD PPA KabKota'!$C$5:$C$513,FALSE))</f>
        <v>Belum</v>
      </c>
      <c r="CA59" s="218" t="str">
        <f t="array" ref="CA59">INDEX('UPTD PPA KabKota'!AJ$5:AJ$513,MATCH($D59,'UPTD PPA KabKota'!$C$5:$C$513,FALSE))</f>
        <v>Sudah</v>
      </c>
      <c r="CB59" s="218" t="str">
        <f t="array" ref="CB59">INDEX('UPTD PPA KabKota'!AK$5:AK$513,MATCH($D59,'UPTD PPA KabKota'!$C$5:$C$513,FALSE))</f>
        <v>Belum</v>
      </c>
      <c r="CC59" s="218" t="str">
        <f t="array" ref="CC59">INDEX('UPTD PPA KabKota'!AL$5:AL$513,MATCH($D59,'UPTD PPA KabKota'!$C$5:$C$513,FALSE))</f>
        <v>Sudah</v>
      </c>
      <c r="CD59" s="218" t="str">
        <f t="array" ref="CD59">INDEX('UPTD PPA KabKota'!AM$5:AM$513,MATCH($D59,'UPTD PPA KabKota'!$C$5:$C$513,FALSE))</f>
        <v>Sudah</v>
      </c>
      <c r="CE59" s="218" t="str">
        <f t="array" ref="CE59">INDEX('UPTD PPA KabKota'!AN$5:AN$513,MATCH($D59,'UPTD PPA KabKota'!$C$5:$C$513,FALSE))</f>
        <v>pengaduan dari masyarakat, penjangkuan korban, pengelolaan Kasus, Jika korban memerlukan pengamanan maka akan diberikan penampungan sementara di rumah aman</v>
      </c>
      <c r="CF59" s="218" t="str">
        <f t="array" ref="CF59">INDEX('UPTD PPA KabKota'!AO$5:AO$513,MATCH($D59,'UPTD PPA KabKota'!$C$5:$C$513,FALSE))</f>
        <v>40 (2024)</v>
      </c>
      <c r="CG59" s="218" t="str">
        <f t="array" ref="CG59">INDEX('UPTD PPA KabKota'!AP$5:AP$513,MATCH($D59,'UPTD PPA KabKota'!$C$5:$C$513,FALSE))</f>
        <v>Kekerasan Terhadap Anak</v>
      </c>
      <c r="CH59" s="218" t="str">
        <f t="array" ref="CH59">INDEX('UPTD PPA KabKota'!AQ$5:AQ$513,MATCH($D59,'UPTD PPA KabKota'!$C$5:$C$513,FALSE))</f>
        <v/>
      </c>
      <c r="CI59" s="218" t="str">
        <f t="array" ref="CI59">INDEX('UPTD PPA KabKota'!AR$5:AR$513,MATCH($D59,'UPTD PPA KabKota'!$C$5:$C$513,FALSE))</f>
        <v/>
      </c>
      <c r="CJ59" s="218" t="str">
        <f t="array" ref="CJ59">INDEX('UPTD PPA KabKota'!AS$5:AS$513,MATCH($D59,'UPTD PPA KabKota'!$C$5:$C$513,FALSE))</f>
        <v/>
      </c>
      <c r="CK59" s="218" t="str">
        <f t="array" ref="CK59">INDEX('UPTD PPA KabKota'!AT$5:AT$513,MATCH($D59,'UPTD PPA KabKota'!$C$5:$C$513,FALSE))</f>
        <v/>
      </c>
      <c r="CL59" s="218" t="str">
        <f t="array" ref="CL59">INDEX('UPTD PPA KabKota'!AU$5:AU$513,MATCH($D59,'UPTD PPA KabKota'!$C$5:$C$513,FALSE))</f>
        <v/>
      </c>
      <c r="CM59" s="218" t="str">
        <f t="array" ref="CM59">INDEX('UPTD PPA KabKota'!AV$5:AV$513,MATCH($D59,'UPTD PPA KabKota'!$C$5:$C$513,FALSE))</f>
        <v/>
      </c>
      <c r="CN59" s="218" t="str">
        <f t="array" ref="CN59">INDEX('UPTD PPA KabKota'!AW$5:AW$513,MATCH($D59,'UPTD PPA KabKota'!$C$5:$C$513,FALSE))</f>
        <v/>
      </c>
      <c r="CO59" s="218" t="str">
        <f t="array" ref="CO59">INDEX('UPTD PPA KabKota'!AX$5:AX$513,MATCH($D59,'UPTD PPA KabKota'!$C$5:$C$513,FALSE))</f>
        <v>v</v>
      </c>
      <c r="CP59" s="218" t="str">
        <f t="array" ref="CP59">INDEX('UPTD PPA KabKota'!AY$5:AY$513,MATCH($D59,'UPTD PPA KabKota'!$C$5:$C$513,FALSE))</f>
        <v/>
      </c>
      <c r="CQ59" s="209" t="str">
        <f>IFERROR(__xludf.DUMMYFUNCTION("IF(ISBLANK($K59),"""",IF(REGEXMATCH($K59,""Peraturan""),""Ada"",IF(REGEXMATCH($K59,""Rekomendasi""),""Tidak Ada"", $K59)))
"),"Ada")</f>
        <v>Ada</v>
      </c>
      <c r="CR59" s="209" t="str">
        <f t="array" ref="CR59">index('UPTD PPA KabKota'!$BI$5:$BI$513,match($D59,'UPTD PPA KabKota'!$C$5:$C$513,false))</f>
        <v>Ada</v>
      </c>
      <c r="CS59" s="314" t="str">
        <f t="shared" si="8"/>
        <v>Ada</v>
      </c>
    </row>
    <row r="60">
      <c r="A60" s="310">
        <v>58.0</v>
      </c>
      <c r="B60" s="310">
        <v>33.0</v>
      </c>
      <c r="C60" s="311" t="s">
        <v>4723</v>
      </c>
      <c r="D60" s="312" t="s">
        <v>831</v>
      </c>
      <c r="E60" s="315">
        <v>45748.0</v>
      </c>
      <c r="F60" s="218" t="str">
        <f t="array" ref="F60">INDEX('Ortala-KabKota'!F$2:F$415,MATCH($D60,'Ortala-KabKota'!$E$2:$E$415,FALSE))</f>
        <v>Yunus</v>
      </c>
      <c r="G60" s="218" t="str">
        <f t="array" ref="G60">INDEX('Ortala-KabKota'!G$2:G$415,MATCH($D60,'Ortala-KabKota'!$E$2:$E$415,FALSE))</f>
        <v/>
      </c>
      <c r="H60" s="218" t="str">
        <f t="array" ref="H60">INDEX('Ortala-KabKota'!H$2:H$415,MATCH($D60,'Ortala-KabKota'!$E$2:$E$415,FALSE))</f>
        <v/>
      </c>
      <c r="I60" s="218" t="str">
        <f t="array" ref="I60">INDEX('Ortala-KabKota'!I$2:I$415,MATCH($D60,'Ortala-KabKota'!$E$2:$E$415,FALSE))</f>
        <v/>
      </c>
      <c r="J60" s="218" t="str">
        <f t="array" ref="J60">INDEX('Ortala-KabKota'!J$2:J$415,MATCH($D60,'Ortala-KabKota'!$E$2:$E$415,FALSE))</f>
        <v>UPTD PPA</v>
      </c>
      <c r="K60" s="218" t="str">
        <f t="array" ref="K60">INDEX('Ortala-KabKota'!K$2:K$415,MATCH($D60,'Ortala-KabKota'!$E$2:$E$415,FALSE))</f>
        <v>Peraturan Walikota Gunung Sitoli Nomor 48 Tahun 2020</v>
      </c>
      <c r="L60" s="218">
        <f t="array" ref="L60">INDEX('Ortala-KabKota'!L$2:L$415,MATCH($D60,'Ortala-KabKota'!$E$2:$E$415,FALSE))</f>
        <v>2020</v>
      </c>
      <c r="M60" s="218" t="str">
        <f t="array" ref="M60">INDEX('Ortala-KabKota'!M$2:M$415,MATCH($D60,'Ortala-KabKota'!$E$2:$E$415,FALSE))</f>
        <v>B</v>
      </c>
      <c r="N60" s="218" t="str">
        <f t="array" ref="N60">INDEX('Ortala-KabKota'!N$2:N$415,MATCH($D60,'Ortala-KabKota'!$E$2:$E$415,FALSE))</f>
        <v>Yunus Hia 085275884002</v>
      </c>
      <c r="O60" s="218" t="str">
        <f t="array" ref="O60">INDEX('Ortala-KabKota'!O$2:O$415,MATCH($D60,'Ortala-KabKota'!$E$2:$E$415,FALSE))</f>
        <v/>
      </c>
      <c r="P60" s="218" t="str">
        <f t="array" ref="P60">INDEX('Ortala-KabKota'!P$2:P$415,MATCH($D60,'Ortala-KabKota'!$E$2:$E$415,FALSE))</f>
        <v/>
      </c>
      <c r="Q60" s="218" t="str">
        <f t="array" ref="Q60">INDEX('Ortala-KabKota'!Q$2:Q$415,MATCH($D60,'Ortala-KabKota'!$E$2:$E$415,FALSE))</f>
        <v/>
      </c>
      <c r="R60" s="218" t="str">
        <f t="array" ref="R60">INDEX('Ortala-KabKota'!R$2:R$415,MATCH($D60,'Ortala-KabKota'!$E$2:$E$415,FALSE))</f>
        <v>MILIK SENDIRI</v>
      </c>
      <c r="S60" s="218" t="str">
        <f t="array" ref="S60">INDEX('Ortala-KabKota'!S$2:S$415,MATCH($D60,'Ortala-KabKota'!$E$2:$E$415,FALSE))</f>
        <v/>
      </c>
      <c r="T60" s="218" t="str">
        <f t="array" ref="T60">INDEX('Ortala-KabKota'!T$2:T$415,MATCH($D60,'Ortala-KabKota'!$E$2:$E$415,FALSE))</f>
        <v/>
      </c>
      <c r="U60" s="218" t="str">
        <f t="array" ref="U60">INDEX('Ortala-KabKota'!U$2:U$415,MATCH($D60,'Ortala-KabKota'!$E$2:$E$415,FALSE))</f>
        <v/>
      </c>
      <c r="V60" s="218" t="str">
        <f t="array" ref="V60">INDEX('Ortala-KabKota'!V$2:V$415,MATCH($D60,'Ortala-KabKota'!$E$2:$E$415,FALSE))</f>
        <v/>
      </c>
      <c r="W60" s="218" t="str">
        <f t="array" ref="W60">INDEX('Ortala-KabKota'!W$2:W$415,MATCH($D60,'Ortala-KabKota'!$E$2:$E$415,FALSE))</f>
        <v/>
      </c>
      <c r="X60" s="218" t="str">
        <f t="array" ref="X60">INDEX('Ortala-KabKota'!X$2:X$415,MATCH($D60,'Ortala-KabKota'!$E$2:$E$415,FALSE))</f>
        <v/>
      </c>
      <c r="Y60" s="218" t="str">
        <f t="array" ref="Y60">INDEX('Ortala-KabKota'!Y$2:Y$415,MATCH($D60,'Ortala-KabKota'!$E$2:$E$415,FALSE))</f>
        <v/>
      </c>
      <c r="Z60" s="218" t="str">
        <f t="array" ref="Z60">INDEX('Ortala-KabKota'!Z$2:Z$415,MATCH($D60,'Ortala-KabKota'!$E$2:$E$415,FALSE))</f>
        <v/>
      </c>
      <c r="AA60" s="218" t="str">
        <f t="array" ref="AA60">INDEX('Ortala-KabKota'!AA$2:AA$415,MATCH($D60,'Ortala-KabKota'!$E$2:$E$415,FALSE))</f>
        <v/>
      </c>
      <c r="AB60" s="218" t="str">
        <f t="array" ref="AB60">INDEX('Ortala-KabKota'!AB$2:AB$415,MATCH($D60,'Ortala-KabKota'!$E$2:$E$415,FALSE))</f>
        <v/>
      </c>
      <c r="AC60" s="218" t="str">
        <f t="array" ref="AC60">INDEX('Ortala-KabKota'!AC$2:AC$415,MATCH($D60,'Ortala-KabKota'!$E$2:$E$415,FALSE))</f>
        <v/>
      </c>
      <c r="AD60" s="218" t="str">
        <f t="array" ref="AD60">INDEX('Ortala-KabKota'!AD$2:AD$415,MATCH($D60,'Ortala-KabKota'!$E$2:$E$415,FALSE))</f>
        <v/>
      </c>
      <c r="AE60" s="218" t="str">
        <f t="array" ref="AE60">INDEX('Ortala-KabKota'!AE$2:AE$415,MATCH($D60,'Ortala-KabKota'!$E$2:$E$415,FALSE))</f>
        <v/>
      </c>
      <c r="AF60" s="218" t="str">
        <f t="array" ref="AF60">INDEX('Ortala-KabKota'!AF$2:AF$415,MATCH($D60,'Ortala-KabKota'!$E$2:$E$415,FALSE))</f>
        <v/>
      </c>
      <c r="AG60" s="218" t="str">
        <f t="array" ref="AG60">INDEX('Ortala-KabKota'!AG$2:AG$415,MATCH($D60,'Ortala-KabKota'!$E$2:$E$415,FALSE))</f>
        <v/>
      </c>
      <c r="AH60" s="218" t="str">
        <f t="array" ref="AH60">INDEX('Ortala-KabKota'!AH$2:AH$415,MATCH($D60,'Ortala-KabKota'!$E$2:$E$415,FALSE))</f>
        <v/>
      </c>
      <c r="AI60" s="218" t="str">
        <f t="array" ref="AI60">INDEX('Ortala-KabKota'!AI$2:AI$415,MATCH($D60,'Ortala-KabKota'!$E$2:$E$415,FALSE))</f>
        <v/>
      </c>
      <c r="AJ60" s="218" t="str">
        <f t="array" ref="AJ60">INDEX('Ortala-KabKota'!AJ$2:AJ$415,MATCH($D60,'Ortala-KabKota'!$E$2:$E$415,FALSE))</f>
        <v/>
      </c>
      <c r="AK60" s="218" t="str">
        <f t="array" ref="AK60">INDEX('Ortala-KabKota'!AK$2:AK$415,MATCH($D60,'Ortala-KabKota'!$E$2:$E$415,FALSE))</f>
        <v/>
      </c>
      <c r="AL60" s="218" t="str">
        <f t="array" ref="AL60">INDEX('Ortala-KabKota'!AL$2:AL$415,MATCH($D60,'Ortala-KabKota'!$E$2:$E$415,FALSE))</f>
        <v/>
      </c>
      <c r="AM60" s="218" t="str">
        <f t="array" ref="AM60">INDEX('Ortala-KabKota'!AM$2:AM$415,MATCH($D60,'Ortala-KabKota'!$E$2:$E$415,FALSE))</f>
        <v/>
      </c>
      <c r="AN60" s="218" t="str">
        <f t="array" ref="AN60">INDEX('Ortala-KabKota'!AN$2:AN$415,MATCH($D60,'Ortala-KabKota'!$E$2:$E$415,FALSE))</f>
        <v/>
      </c>
      <c r="AO60" s="218" t="str">
        <f t="array" ref="AO60">INDEX('Ortala-KabKota'!AO$2:AO$415,MATCH($D60,'Ortala-KabKota'!$E$2:$E$415,FALSE))</f>
        <v/>
      </c>
      <c r="AP60" s="218" t="str">
        <f t="array" ref="AP60">INDEX('Ortala-KabKota'!AP$2:AP$415,MATCH($D60,'Ortala-KabKota'!$E$2:$E$415,FALSE))</f>
        <v/>
      </c>
      <c r="AQ60" s="218" t="str">
        <f t="array" ref="AQ60">INDEX('Ortala-KabKota'!AQ$2:AQ$415,MATCH($D60,'Ortala-KabKota'!$E$2:$E$415,FALSE))</f>
        <v/>
      </c>
      <c r="AR60" s="218">
        <f t="array" ref="AR60">INDEX('Ortala-KabKota'!AR$2:AR$415,MATCH($D60,'Ortala-KabKota'!$E$2:$E$415,FALSE))</f>
        <v>1</v>
      </c>
      <c r="AS60" s="218" t="str">
        <f t="array" ref="AS60">INDEX('Ortala-KabKota'!AS$2:AS$415,MATCH($D60,'Ortala-KabKota'!$E$2:$E$415,FALSE))</f>
        <v/>
      </c>
      <c r="AT60" s="218" t="str">
        <f t="array" ref="AT60">INDEX('Ortala-KabKota'!AT$2:AT$415,MATCH($D60,'Ortala-KabKota'!$E$2:$E$415,FALSE))</f>
        <v/>
      </c>
      <c r="AU60" s="218" t="str">
        <f t="array" ref="AU60">INDEX('UPTD PPA KabKota'!D$5:D$513,MATCH($D60,'UPTD PPA KabKota'!$C$5:$C$513,FALSE))</f>
        <v>Yulianus Hia, S.Sos.,C.Med</v>
      </c>
      <c r="AV60" s="218" t="str">
        <f t="array" ref="AV60">INDEX('UPTD PPA KabKota'!E$5:E$513,MATCH($D60,'UPTD PPA KabKota'!$C$5:$C$513,FALSE))</f>
        <v>Jalan Ampera No. 15 Gunungsitoli, Kode Pos 22814</v>
      </c>
      <c r="AW60" s="218" t="str">
        <f t="array" ref="AW60">INDEX('UPTD PPA KabKota'!F$5:F$513,MATCH($D60,'UPTD PPA KabKota'!$C$5:$C$513,FALSE))</f>
        <v>Tidak ada</v>
      </c>
      <c r="AX60" s="218" t="str">
        <f t="array" ref="AX60">INDEX('UPTD PPA KabKota'!G$5:G$513,MATCH($D60,'UPTD PPA KabKota'!$C$5:$C$513,FALSE))</f>
        <v>082276070809</v>
      </c>
      <c r="AY60" s="218" t="str">
        <f t="array" ref="AY60">INDEX('UPTD PPA KabKota'!H$5:H$513,MATCH($D60,'UPTD PPA KabKota'!$C$5:$C$513,FALSE))</f>
        <v>UPTD PPA Kota Gunungsitoli</v>
      </c>
      <c r="AZ60" s="218" t="str">
        <f t="array" ref="AZ60">INDEX('UPTD PPA KabKota'!I$5:I$513,MATCH($D60,'UPTD PPA KabKota'!$C$5:$C$513,FALSE))</f>
        <v>Peraturan Walikota Gunungsitoli Nomor 48 Tahun 2020</v>
      </c>
      <c r="BA60" s="218">
        <f t="array" ref="BA60">INDEX('UPTD PPA KabKota'!J$5:J$513,MATCH($D60,'UPTD PPA KabKota'!$C$5:$C$513,FALSE))</f>
        <v>2020</v>
      </c>
      <c r="BB60" s="218" t="str">
        <f t="array" ref="BB60">INDEX('UPTD PPA KabKota'!K$5:K$513,MATCH($D60,'UPTD PPA KabKota'!$C$5:$C$513,FALSE))</f>
        <v>A</v>
      </c>
      <c r="BC60" s="218" t="str">
        <f t="array" ref="BC60">INDEX('UPTD PPA KabKota'!L$5:L$513,MATCH($D60,'UPTD PPA KabKota'!$C$5:$C$513,FALSE))</f>
        <v>085275884002</v>
      </c>
      <c r="BD60" s="316" t="str">
        <f t="array" ref="BD60">INDEX('UPTD PPA KabKota'!M$5:M$513,MATCH($D60,'UPTD PPA KabKota'!$C$5:$C$513,FALSE))</f>
        <v>uptd.ppa.gunungsitoli@gmail.com</v>
      </c>
      <c r="BE60" s="218" t="str">
        <f t="array" ref="BE60">INDEX('UPTD PPA KabKota'!N$5:N$513,MATCH($D60,'UPTD PPA KabKota'!$C$5:$C$513,FALSE))</f>
        <v>1. Kepala UPTD
2. Kasubag TU
3. Kelompok Jabatan Fungsional</v>
      </c>
      <c r="BF60" s="218" t="str">
        <f t="array" ref="BF60">INDEX('UPTD PPA KabKota'!O$5:O$513,MATCH($D60,'UPTD PPA KabKota'!$C$5:$C$513,FALSE))</f>
        <v>BERGABUNG DENGAN KANTOR DINAS</v>
      </c>
      <c r="BG60" s="218" t="str">
        <f t="array" ref="BG60">INDEX('UPTD PPA KabKota'!P$5:P$513,MATCH($D60,'UPTD PPA KabKota'!$C$5:$C$513,FALSE))</f>
        <v>SEWA/KONTRAK</v>
      </c>
      <c r="BH60" s="218" t="str">
        <f t="array" ref="BH60">INDEX('UPTD PPA KabKota'!Q$5:Q$513,MATCH($D60,'UPTD PPA KabKota'!$C$5:$C$513,FALSE))</f>
        <v>Pemerintah Daerah</v>
      </c>
      <c r="BI60" s="218" t="str">
        <f t="array" ref="BI60">INDEX('UPTD PPA KabKota'!R$5:R$513,MATCH($D60,'UPTD PPA KabKota'!$C$5:$C$513,FALSE))</f>
        <v>Ada</v>
      </c>
      <c r="BJ60" s="218" t="str">
        <f t="array" ref="BJ60">INDEX('UPTD PPA KabKota'!S$5:S$513,MATCH($D60,'UPTD PPA KabKota'!$C$5:$C$513,FALSE))</f>
        <v>Ada</v>
      </c>
      <c r="BK60" s="218" t="str">
        <f t="array" ref="BK60">INDEX('UPTD PPA KabKota'!T$5:T$513,MATCH($D60,'UPTD PPA KabKota'!$C$5:$C$513,FALSE))</f>
        <v>Tidak Ada</v>
      </c>
      <c r="BL60" s="218" t="str">
        <f t="array" ref="BL60">INDEX('UPTD PPA KabKota'!U$5:U$513,MATCH($D60,'UPTD PPA KabKota'!$C$5:$C$513,FALSE))</f>
        <v>Tidak Ada</v>
      </c>
      <c r="BM60" s="218" t="str">
        <f t="array" ref="BM60">INDEX('UPTD PPA KabKota'!V$5:V$513,MATCH($D60,'UPTD PPA KabKota'!$C$5:$C$513,FALSE))</f>
        <v>Tidak Ada</v>
      </c>
      <c r="BN60" s="218" t="str">
        <f t="array" ref="BN60">INDEX('UPTD PPA KabKota'!W$5:W$513,MATCH($D60,'UPTD PPA KabKota'!$C$5:$C$513,FALSE))</f>
        <v>Tidak Ada</v>
      </c>
      <c r="BO60" s="218" t="str">
        <f t="array" ref="BO60">INDEX('UPTD PPA KabKota'!X$5:X$513,MATCH($D60,'UPTD PPA KabKota'!$C$5:$C$513,FALSE))</f>
        <v>Ada</v>
      </c>
      <c r="BP60" s="218" t="str">
        <f t="array" ref="BP60">INDEX('UPTD PPA KabKota'!Y$5:Y$513,MATCH($D60,'UPTD PPA KabKota'!$C$5:$C$513,FALSE))</f>
        <v>Tidak Ada</v>
      </c>
      <c r="BQ60" s="218" t="str">
        <f t="array" ref="BQ60">INDEX('UPTD PPA KabKota'!Z$5:Z$513,MATCH($D60,'UPTD PPA KabKota'!$C$5:$C$513,FALSE))</f>
        <v>Ada</v>
      </c>
      <c r="BR60" s="218" t="str">
        <f t="array" ref="BR60">INDEX('UPTD PPA KabKota'!AA$5:AA$513,MATCH($D60,'UPTD PPA KabKota'!$C$5:$C$513,FALSE))</f>
        <v>Tidak Ada</v>
      </c>
      <c r="BS60" s="218" t="str">
        <f t="array" ref="BS60">INDEX('UPTD PPA KabKota'!AB$5:AB$513,MATCH($D60,'UPTD PPA KabKota'!$C$5:$C$513,FALSE))</f>
        <v>Ada</v>
      </c>
      <c r="BT60" s="218" t="str">
        <f t="array" ref="BT60">INDEX('UPTD PPA KabKota'!AC$5:AC$513,MATCH($D60,'UPTD PPA KabKota'!$C$5:$C$513,FALSE))</f>
        <v>Sudah</v>
      </c>
      <c r="BU60" s="218" t="str">
        <f t="array" ref="BU60">INDEX('UPTD PPA KabKota'!AD$5:AD$513,MATCH($D60,'UPTD PPA KabKota'!$C$5:$C$513,FALSE))</f>
        <v>Sudah</v>
      </c>
      <c r="BV60" s="218" t="str">
        <f t="array" ref="BV60">INDEX('UPTD PPA KabKota'!AE$5:AE$513,MATCH($D60,'UPTD PPA KabKota'!$C$5:$C$513,FALSE))</f>
        <v>Sudah</v>
      </c>
      <c r="BW60" s="218" t="str">
        <f t="array" ref="BW60">INDEX('UPTD PPA KabKota'!AF$5:AF$513,MATCH($D60,'UPTD PPA KabKota'!$C$5:$C$513,FALSE))</f>
        <v>Sudah</v>
      </c>
      <c r="BX60" s="218" t="str">
        <f t="array" ref="BX60">INDEX('UPTD PPA KabKota'!AG$5:AG$513,MATCH($D60,'UPTD PPA KabKota'!$C$5:$C$513,FALSE))</f>
        <v>Sudah</v>
      </c>
      <c r="BY60" s="218" t="str">
        <f t="array" ref="BY60">INDEX('UPTD PPA KabKota'!AH$5:AH$513,MATCH($D60,'UPTD PPA KabKota'!$C$5:$C$513,FALSE))</f>
        <v>Sudah</v>
      </c>
      <c r="BZ60" s="218" t="str">
        <f t="array" ref="BZ60">INDEX('UPTD PPA KabKota'!AI$5:AI$513,MATCH($D60,'UPTD PPA KabKota'!$C$5:$C$513,FALSE))</f>
        <v>Sudah</v>
      </c>
      <c r="CA60" s="218" t="str">
        <f t="array" ref="CA60">INDEX('UPTD PPA KabKota'!AJ$5:AJ$513,MATCH($D60,'UPTD PPA KabKota'!$C$5:$C$513,FALSE))</f>
        <v>Sudah</v>
      </c>
      <c r="CB60" s="218" t="str">
        <f t="array" ref="CB60">INDEX('UPTD PPA KabKota'!AK$5:AK$513,MATCH($D60,'UPTD PPA KabKota'!$C$5:$C$513,FALSE))</f>
        <v>Sudah</v>
      </c>
      <c r="CC60" s="218" t="str">
        <f t="array" ref="CC60">INDEX('UPTD PPA KabKota'!AL$5:AL$513,MATCH($D60,'UPTD PPA KabKota'!$C$5:$C$513,FALSE))</f>
        <v>Sudah</v>
      </c>
      <c r="CD60" s="218" t="str">
        <f t="array" ref="CD60">INDEX('UPTD PPA KabKota'!AM$5:AM$513,MATCH($D60,'UPTD PPA KabKota'!$C$5:$C$513,FALSE))</f>
        <v>Sudah</v>
      </c>
      <c r="CE60" s="218" t="str">
        <f t="array" ref="CE60">INDEX('UPTD PPA KabKota'!AN$5:AN$513,MATCH($D60,'UPTD PPA KabKota'!$C$5:$C$513,FALSE))</f>
        <v>Berhubung sarana dan prasarana serta SDM masih belum memadai di UPTD PPA namun telah bekerjasama dengan instasi vertikal / lembaga penyedia layanan lainnya sehingga korban bisa dilayani sesuai kebutuhan penerima manfaat</v>
      </c>
      <c r="CF60" s="218" t="str">
        <f t="array" ref="CF60">INDEX('UPTD PPA KabKota'!AO$5:AO$513,MATCH($D60,'UPTD PPA KabKota'!$C$5:$C$513,FALSE))</f>
        <v>49 (2024)</v>
      </c>
      <c r="CG60" s="218" t="str">
        <f t="array" ref="CG60">INDEX('UPTD PPA KabKota'!AP$5:AP$513,MATCH($D60,'UPTD PPA KabKota'!$C$5:$C$513,FALSE))</f>
        <v>KTP dan KTA</v>
      </c>
      <c r="CH60" s="218" t="str">
        <f t="array" ref="CH60">INDEX('UPTD PPA KabKota'!AQ$5:AQ$513,MATCH($D60,'UPTD PPA KabKota'!$C$5:$C$513,FALSE))</f>
        <v/>
      </c>
      <c r="CI60" s="218" t="str">
        <f t="array" ref="CI60">INDEX('UPTD PPA KabKota'!AR$5:AR$513,MATCH($D60,'UPTD PPA KabKota'!$C$5:$C$513,FALSE))</f>
        <v/>
      </c>
      <c r="CJ60" s="218" t="str">
        <f t="array" ref="CJ60">INDEX('UPTD PPA KabKota'!AS$5:AS$513,MATCH($D60,'UPTD PPA KabKota'!$C$5:$C$513,FALSE))</f>
        <v/>
      </c>
      <c r="CK60" s="218" t="str">
        <f t="array" ref="CK60">INDEX('UPTD PPA KabKota'!AT$5:AT$513,MATCH($D60,'UPTD PPA KabKota'!$C$5:$C$513,FALSE))</f>
        <v/>
      </c>
      <c r="CL60" s="218" t="str">
        <f t="array" ref="CL60">INDEX('UPTD PPA KabKota'!AU$5:AU$513,MATCH($D60,'UPTD PPA KabKota'!$C$5:$C$513,FALSE))</f>
        <v>v</v>
      </c>
      <c r="CM60" s="218" t="str">
        <f t="array" ref="CM60">INDEX('UPTD PPA KabKota'!AV$5:AV$513,MATCH($D60,'UPTD PPA KabKota'!$C$5:$C$513,FALSE))</f>
        <v/>
      </c>
      <c r="CN60" s="218" t="str">
        <f t="array" ref="CN60">INDEX('UPTD PPA KabKota'!AW$5:AW$513,MATCH($D60,'UPTD PPA KabKota'!$C$5:$C$513,FALSE))</f>
        <v/>
      </c>
      <c r="CO60" s="218" t="str">
        <f t="array" ref="CO60">INDEX('UPTD PPA KabKota'!AX$5:AX$513,MATCH($D60,'UPTD PPA KabKota'!$C$5:$C$513,FALSE))</f>
        <v/>
      </c>
      <c r="CP60" s="218" t="str">
        <f t="array" ref="CP60">INDEX('UPTD PPA KabKota'!AY$5:AY$513,MATCH($D60,'UPTD PPA KabKota'!$C$5:$C$513,FALSE))</f>
        <v/>
      </c>
      <c r="CQ60" s="209" t="str">
        <f>IFERROR(__xludf.DUMMYFUNCTION("IF(ISBLANK($K60),"""",IF(REGEXMATCH($K60,""Peraturan""),""Ada"",IF(REGEXMATCH($K60,""Rekomendasi""),""Tidak Ada"", $K60)))
"),"Ada")</f>
        <v>Ada</v>
      </c>
      <c r="CR60" s="209" t="str">
        <f t="array" ref="CR60">index('UPTD PPA KabKota'!$BI$5:$BI$513,match($D60,'UPTD PPA KabKota'!$C$5:$C$513,false))</f>
        <v>Ada</v>
      </c>
      <c r="CS60" s="314" t="str">
        <f t="shared" si="8"/>
        <v>Ada</v>
      </c>
    </row>
    <row r="61">
      <c r="A61" s="300">
        <v>59.0</v>
      </c>
      <c r="B61" s="300"/>
      <c r="C61" s="301" t="s">
        <v>4725</v>
      </c>
      <c r="D61" s="317" t="s">
        <v>4725</v>
      </c>
      <c r="E61" s="302">
        <v>45689.0</v>
      </c>
      <c r="F61" s="303" t="str">
        <f t="array" ref="F61">INDEX('Ortala-Provinsi'!C$2:C$39,MATCH($D61,'Ortala-Provinsi'!$B$2:$B$39,FALSE))</f>
        <v>Par yono/ 08116681817</v>
      </c>
      <c r="G61" s="303" t="str">
        <f t="array" ref="G61">INDEX('Ortala-Provinsi'!D$2:D$39,MATCH($D61,'Ortala-Provinsi'!$B$2:$B$39,FALSE))</f>
        <v>Jalan Batang Antokan No. 2 Padang</v>
      </c>
      <c r="H61" s="303" t="str">
        <f t="array" ref="H61">INDEX('Ortala-Provinsi'!E$2:E$39,MATCH($D61,'Ortala-Provinsi'!$B$2:$B$39,FALSE))</f>
        <v>0751-447723</v>
      </c>
      <c r="I61" s="303" t="str">
        <f t="array" ref="I61">INDEX('Ortala-Provinsi'!F$2:F$39,MATCH($D61,'Ortala-Provinsi'!$B$2:$B$39,FALSE))</f>
        <v>08116612343</v>
      </c>
      <c r="J61" s="303" t="str">
        <f t="array" ref="J61">INDEX('Ortala-Provinsi'!G$2:G$39,MATCH($D61,'Ortala-Provinsi'!$B$2:$B$39,FALSE))</f>
        <v>UPTD PPA</v>
      </c>
      <c r="K61" s="303" t="str">
        <f t="array" ref="K61">INDEX('Ortala-Provinsi'!H$2:H$39,MATCH($D61,'Ortala-Provinsi'!$B$2:$B$39,FALSE))</f>
        <v>Peraturan Gubernur Sumatera Barat Nomor 90 Tahun 2020 tentang Pembentukan Organisasi Dan Tata Kerja Unit Pelaksana Teknis Daerah Dinas Pemberdayaan Perempuan Dan Perlindungan Anak, Pengendalian Penduduk Dan Keluarga Berencana Provinsi Sumatera Barat yang merubah/mencabut Peraturan Gubernur Sumatera Barat Nomor 99 Tahun 2017 tentang Pembentukan UPTD PPA</v>
      </c>
      <c r="L61" s="303">
        <f t="array" ref="L61">INDEX('Ortala-Provinsi'!I$2:I$39,MATCH($D61,'Ortala-Provinsi'!$B$2:$B$39,FALSE))</f>
        <v>2017</v>
      </c>
      <c r="M61" s="303" t="str">
        <f t="array" ref="M61">INDEX('Ortala-Provinsi'!J$2:J$39,MATCH($D61,'Ortala-Provinsi'!$B$2:$B$39,FALSE))</f>
        <v>A</v>
      </c>
      <c r="N61" s="303" t="str">
        <f t="array" ref="N61">INDEX('Ortala-Provinsi'!K$2:K$39,MATCH($D61,'Ortala-Provinsi'!$B$2:$B$39,FALSE))</f>
        <v/>
      </c>
      <c r="O61" s="320" t="str">
        <f t="array" ref="O61">INDEX('Ortala-Provinsi'!L$2:L$39,MATCH($D61,'Ortala-Provinsi'!$B$2:$B$39,FALSE))</f>
        <v>uptdppa.sumbar@gmail.com</v>
      </c>
      <c r="P61" s="303" t="str">
        <f t="array" ref="P61">INDEX('Ortala-Provinsi'!M$2:M$39,MATCH($D61,'Ortala-Provinsi'!$B$2:$B$39,FALSE))</f>
        <v>Kasi 1 : Pengaduan
Kasi 2 : Tindak Lanjut
Kasubag TU</v>
      </c>
      <c r="Q61" s="303" t="str">
        <f t="array" ref="Q61">INDEX('Ortala-Provinsi'!N$2:N$39,MATCH($D61,'Ortala-Provinsi'!$B$2:$B$39,FALSE))</f>
        <v>MANDIRI</v>
      </c>
      <c r="R61" s="303" t="str">
        <f t="array" ref="R61">INDEX('Ortala-Provinsi'!O$2:O$39,MATCH($D61,'Ortala-Provinsi'!$B$2:$B$39,FALSE))</f>
        <v>TIDAK PUNYA</v>
      </c>
      <c r="S61" s="303" t="str">
        <f t="array" ref="S61">INDEX('Ortala-Provinsi'!P$2:P$39,MATCH($D61,'Ortala-Provinsi'!$B$2:$B$39,FALSE))</f>
        <v/>
      </c>
      <c r="T61" s="303" t="str">
        <f t="array" ref="T61">INDEX('Ortala-Provinsi'!Q$2:Q$39,MATCH($D61,'Ortala-Provinsi'!$B$2:$B$39,FALSE))</f>
        <v/>
      </c>
      <c r="U61" s="303" t="str">
        <f t="array" ref="U61">INDEX('Ortala-Provinsi'!R$2:R$39,MATCH($D61,'Ortala-Provinsi'!$B$2:$B$39,FALSE))</f>
        <v/>
      </c>
      <c r="V61" s="303" t="str">
        <f t="array" ref="V61">INDEX('Ortala-Provinsi'!S$2:S$39,MATCH($D61,'Ortala-Provinsi'!$B$2:$B$39,FALSE))</f>
        <v>Tidak ada</v>
      </c>
      <c r="W61" s="303">
        <f t="array" ref="W61">INDEX('Ortala-Provinsi'!T$2:T$39,MATCH($D61,'Ortala-Provinsi'!$B$2:$B$39,FALSE))</f>
        <v>1</v>
      </c>
      <c r="X61" s="303">
        <f t="array" ref="X61">INDEX('Ortala-Provinsi'!U$2:U$39,MATCH($D61,'Ortala-Provinsi'!$B$2:$B$39,FALSE))</f>
        <v>1</v>
      </c>
      <c r="Y61" s="303">
        <f t="array" ref="Y61">INDEX('Ortala-Provinsi'!V$2:V$39,MATCH($D61,'Ortala-Provinsi'!$B$2:$B$39,FALSE))</f>
        <v>1</v>
      </c>
      <c r="Z61" s="303">
        <f t="array" ref="Z61">INDEX('Ortala-Provinsi'!W$2:W$39,MATCH($D61,'Ortala-Provinsi'!$B$2:$B$39,FALSE))</f>
        <v>0</v>
      </c>
      <c r="AA61" s="303">
        <f t="array" ref="AA61">INDEX('Ortala-Provinsi'!X$2:X$39,MATCH($D61,'Ortala-Provinsi'!$B$2:$B$39,FALSE))</f>
        <v>0</v>
      </c>
      <c r="AB61" s="303">
        <f t="array" ref="AB61">INDEX('Ortala-Provinsi'!Y$2:Y$39,MATCH($D61,'Ortala-Provinsi'!$B$2:$B$39,FALSE))</f>
        <v>0</v>
      </c>
      <c r="AC61" s="303">
        <f t="array" ref="AC61">INDEX('Ortala-Provinsi'!Z$2:Z$39,MATCH($D61,'Ortala-Provinsi'!$B$2:$B$39,FALSE))</f>
        <v>1</v>
      </c>
      <c r="AD61" s="303">
        <f t="array" ref="AD61">INDEX('Ortala-Provinsi'!AA$2:AA$39,MATCH($D61,'Ortala-Provinsi'!$B$2:$B$39,FALSE))</f>
        <v>0</v>
      </c>
      <c r="AE61" s="303">
        <f t="array" ref="AE61">INDEX('Ortala-Provinsi'!AB$2:AB$39,MATCH($D61,'Ortala-Provinsi'!$B$2:$B$39,FALSE))</f>
        <v>0</v>
      </c>
      <c r="AF61" s="303">
        <f t="array" ref="AF61">INDEX('Ortala-Provinsi'!AC$2:AC$39,MATCH($D61,'Ortala-Provinsi'!$B$2:$B$39,FALSE))</f>
        <v>0</v>
      </c>
      <c r="AG61" s="303">
        <f t="array" ref="AG61">INDEX('Ortala-Provinsi'!AD$2:AD$39,MATCH($D61,'Ortala-Provinsi'!$B$2:$B$39,FALSE))</f>
        <v>0</v>
      </c>
      <c r="AH61" s="303">
        <f t="array" ref="AH61">INDEX('Ortala-Provinsi'!AE$2:AE$39,MATCH($D61,'Ortala-Provinsi'!$B$2:$B$39,FALSE))</f>
        <v>1</v>
      </c>
      <c r="AI61" s="303">
        <f t="array" ref="AI61">INDEX('Ortala-Provinsi'!AF$2:AF$39,MATCH($D61,'Ortala-Provinsi'!$B$2:$B$39,FALSE))</f>
        <v>1</v>
      </c>
      <c r="AJ61" s="303">
        <f t="array" ref="AJ61">INDEX('Ortala-Provinsi'!AG$2:AG$39,MATCH($D61,'Ortala-Provinsi'!$B$2:$B$39,FALSE))</f>
        <v>1</v>
      </c>
      <c r="AK61" s="303">
        <f t="array" ref="AK61">INDEX('Ortala-Provinsi'!AH$2:AH$39,MATCH($D61,'Ortala-Provinsi'!$B$2:$B$39,FALSE))</f>
        <v>1</v>
      </c>
      <c r="AL61" s="303" t="str">
        <f t="array" ref="AL61">INDEX('Ortala-Provinsi'!AI$2:AI$39,MATCH($D61,'Ortala-Provinsi'!$B$2:$B$39,FALSE))</f>
        <v>layanan penampungan sementara diberikan melalui koordinasi dan kerjasama dengan LSM yang memiliki rumah perlindungan. hal ini dikarenakan UPTD PPA Provinsi Sumatera Barat belum memiliki Rumah Perlindungan sendiri.</v>
      </c>
      <c r="AM61" s="303">
        <f t="array" ref="AM61">INDEX('Ortala-Provinsi'!AJ$2:AJ$39,MATCH($D61,'Ortala-Provinsi'!$B$2:$B$39,FALSE))</f>
        <v>1</v>
      </c>
      <c r="AN61" s="303">
        <f t="array" ref="AN61">INDEX('Ortala-Provinsi'!AK$2:AK$39,MATCH($D61,'Ortala-Provinsi'!$B$2:$B$39,FALSE))</f>
        <v>1</v>
      </c>
      <c r="AO61" s="303">
        <f t="array" ref="AO61">INDEX('Ortala-Provinsi'!AL$2:AL$39,MATCH($D61,'Ortala-Provinsi'!$B$2:$B$39,FALSE))</f>
        <v>93</v>
      </c>
      <c r="AP61" s="303" t="str">
        <f t="array" ref="AP61">INDEX('Ortala-Provinsi'!AM$2:AM$39,MATCH($D61,'Ortala-Provinsi'!$B$2:$B$39,FALSE))</f>
        <v>Kekerasan Seksual</v>
      </c>
      <c r="AQ61" s="303" t="str">
        <f t="array" ref="AQ61">INDEX('Ortala-Provinsi'!AN$2:AN$39,MATCH($D61,'Ortala-Provinsi'!$B$2:$B$39,FALSE))</f>
        <v/>
      </c>
      <c r="AR61" s="303" t="str">
        <f t="array" ref="AR61">INDEX('Ortala-Provinsi'!AO$2:AO$39,MATCH($D61,'Ortala-Provinsi'!$B$2:$B$39,FALSE))</f>
        <v/>
      </c>
      <c r="AS61" s="303" t="str">
        <f t="array" ref="AS61">INDEX('Ortala-Provinsi'!AP$2:AP$39,MATCH($D61,'Ortala-Provinsi'!$B$2:$B$39,FALSE))</f>
        <v/>
      </c>
      <c r="AT61" s="303" t="str">
        <f t="array" ref="AT61">INDEX('Ortala-Provinsi'!AQ$2:AQ$39,MATCH($D61,'Ortala-Provinsi'!$B$2:$B$39,FALSE))</f>
        <v/>
      </c>
      <c r="AU61" s="304" t="str">
        <f t="shared" ref="AU61:CP61" si="9">INDEX(#REF!,MATCH($D61,#REF!,FALSE))</f>
        <v>#REF!</v>
      </c>
      <c r="AV61" s="304" t="str">
        <f t="shared" si="9"/>
        <v>#REF!</v>
      </c>
      <c r="AW61" s="304" t="str">
        <f t="shared" si="9"/>
        <v>#REF!</v>
      </c>
      <c r="AX61" s="304" t="str">
        <f t="shared" si="9"/>
        <v>#REF!</v>
      </c>
      <c r="AY61" s="304" t="str">
        <f t="shared" si="9"/>
        <v>#REF!</v>
      </c>
      <c r="AZ61" s="304" t="str">
        <f t="shared" si="9"/>
        <v>#REF!</v>
      </c>
      <c r="BA61" s="305" t="str">
        <f t="shared" si="9"/>
        <v>#REF!</v>
      </c>
      <c r="BB61" s="304" t="str">
        <f t="shared" si="9"/>
        <v>#REF!</v>
      </c>
      <c r="BC61" s="304" t="str">
        <f t="shared" si="9"/>
        <v>#REF!</v>
      </c>
      <c r="BD61" s="304" t="str">
        <f t="shared" si="9"/>
        <v>#REF!</v>
      </c>
      <c r="BE61" s="304" t="str">
        <f t="shared" si="9"/>
        <v>#REF!</v>
      </c>
      <c r="BF61" s="304" t="str">
        <f t="shared" si="9"/>
        <v>#REF!</v>
      </c>
      <c r="BG61" s="304" t="str">
        <f t="shared" si="9"/>
        <v>#REF!</v>
      </c>
      <c r="BH61" s="304" t="str">
        <f t="shared" si="9"/>
        <v>#REF!</v>
      </c>
      <c r="BI61" s="304" t="str">
        <f t="shared" si="9"/>
        <v>#REF!</v>
      </c>
      <c r="BJ61" s="304" t="str">
        <f t="shared" si="9"/>
        <v>#REF!</v>
      </c>
      <c r="BK61" s="304" t="str">
        <f t="shared" si="9"/>
        <v>#REF!</v>
      </c>
      <c r="BL61" s="304" t="str">
        <f t="shared" si="9"/>
        <v>#REF!</v>
      </c>
      <c r="BM61" s="304" t="str">
        <f t="shared" si="9"/>
        <v>#REF!</v>
      </c>
      <c r="BN61" s="304" t="str">
        <f t="shared" si="9"/>
        <v>#REF!</v>
      </c>
      <c r="BO61" s="304" t="str">
        <f t="shared" si="9"/>
        <v>#REF!</v>
      </c>
      <c r="BP61" s="304" t="str">
        <f t="shared" si="9"/>
        <v>#REF!</v>
      </c>
      <c r="BQ61" s="304" t="str">
        <f t="shared" si="9"/>
        <v>#REF!</v>
      </c>
      <c r="BR61" s="304" t="str">
        <f t="shared" si="9"/>
        <v>#REF!</v>
      </c>
      <c r="BS61" s="304" t="str">
        <f t="shared" si="9"/>
        <v>#REF!</v>
      </c>
      <c r="BT61" s="304" t="str">
        <f t="shared" si="9"/>
        <v>#REF!</v>
      </c>
      <c r="BU61" s="304" t="str">
        <f t="shared" si="9"/>
        <v>#REF!</v>
      </c>
      <c r="BV61" s="304" t="str">
        <f t="shared" si="9"/>
        <v>#REF!</v>
      </c>
      <c r="BW61" s="304" t="str">
        <f t="shared" si="9"/>
        <v>#REF!</v>
      </c>
      <c r="BX61" s="304" t="str">
        <f t="shared" si="9"/>
        <v>#REF!</v>
      </c>
      <c r="BY61" s="304" t="str">
        <f t="shared" si="9"/>
        <v>#REF!</v>
      </c>
      <c r="BZ61" s="304" t="str">
        <f t="shared" si="9"/>
        <v>#REF!</v>
      </c>
      <c r="CA61" s="304" t="str">
        <f t="shared" si="9"/>
        <v>#REF!</v>
      </c>
      <c r="CB61" s="304" t="str">
        <f t="shared" si="9"/>
        <v>#REF!</v>
      </c>
      <c r="CC61" s="304" t="str">
        <f t="shared" si="9"/>
        <v>#REF!</v>
      </c>
      <c r="CD61" s="304" t="str">
        <f t="shared" si="9"/>
        <v>#REF!</v>
      </c>
      <c r="CE61" s="304" t="str">
        <f t="shared" si="9"/>
        <v>#REF!</v>
      </c>
      <c r="CF61" s="305" t="str">
        <f t="shared" si="9"/>
        <v>#REF!</v>
      </c>
      <c r="CG61" s="304" t="str">
        <f t="shared" si="9"/>
        <v>#REF!</v>
      </c>
      <c r="CH61" s="306" t="str">
        <f t="shared" si="9"/>
        <v>#REF!</v>
      </c>
      <c r="CI61" s="306" t="str">
        <f t="shared" si="9"/>
        <v>#REF!</v>
      </c>
      <c r="CJ61" s="306" t="str">
        <f t="shared" si="9"/>
        <v>#REF!</v>
      </c>
      <c r="CK61" s="304" t="str">
        <f t="shared" si="9"/>
        <v>#REF!</v>
      </c>
      <c r="CL61" s="306" t="str">
        <f t="shared" si="9"/>
        <v>#REF!</v>
      </c>
      <c r="CM61" s="306" t="str">
        <f t="shared" si="9"/>
        <v>#REF!</v>
      </c>
      <c r="CN61" s="306" t="str">
        <f t="shared" si="9"/>
        <v>#REF!</v>
      </c>
      <c r="CO61" s="306" t="str">
        <f t="shared" si="9"/>
        <v>#REF!</v>
      </c>
      <c r="CP61" s="306" t="str">
        <f t="shared" si="9"/>
        <v>#REF!</v>
      </c>
      <c r="CQ61" s="307" t="str">
        <f>IFERROR(__xludf.DUMMYFUNCTION("IF(ISBLANK($K61),"""",IF(REGEXMATCH($K61,""Peraturan""),""Ada"",IF(REGEXMATCH($K61,""Rekomendasi""),""Tidak Ada"", $K61)))
"),"Ada")</f>
        <v>Ada</v>
      </c>
      <c r="CR61" s="308" t="str">
        <f t="array" ref="CR61">INDEX(#REF!,MATCH($D61,#REF!,FALSE))</f>
        <v>#REF!</v>
      </c>
      <c r="CS61" s="309"/>
    </row>
    <row r="62">
      <c r="A62" s="310">
        <v>60.0</v>
      </c>
      <c r="B62" s="310">
        <v>1.0</v>
      </c>
      <c r="C62" s="311" t="s">
        <v>4725</v>
      </c>
      <c r="D62" s="312" t="s">
        <v>1030</v>
      </c>
      <c r="E62" s="315">
        <v>45748.0</v>
      </c>
      <c r="F62" s="218" t="str">
        <f t="array" ref="F62">INDEX('Ortala-KabKota'!F$2:F$415,MATCH($D62,'Ortala-KabKota'!$E$2:$E$415,FALSE))</f>
        <v>Desmawenti
/082170352646</v>
      </c>
      <c r="G62" s="218" t="str">
        <f t="array" ref="G62">INDEX('Ortala-KabKota'!G$2:G$415,MATCH($D62,'Ortala-KabKota'!$E$2:$E$415,FALSE))</f>
        <v>Jl. Raya Tuapejat KM.4
Sipora Utara</v>
      </c>
      <c r="H62" s="218" t="str">
        <f t="array" ref="H62">INDEX('Ortala-KabKota'!H$2:H$415,MATCH($D62,'Ortala-KabKota'!$E$2:$E$415,FALSE))</f>
        <v/>
      </c>
      <c r="I62" s="218" t="str">
        <f t="array" ref="I62">INDEX('Ortala-KabKota'!I$2:I$415,MATCH($D62,'Ortala-KabKota'!$E$2:$E$415,FALSE))</f>
        <v>08116633433</v>
      </c>
      <c r="J62" s="218" t="str">
        <f t="array" ref="J62">INDEX('Ortala-KabKota'!J$2:J$415,MATCH($D62,'Ortala-KabKota'!$E$2:$E$415,FALSE))</f>
        <v>UPTD PPA</v>
      </c>
      <c r="K62" s="218" t="str">
        <f t="array" ref="K62">INDEX('Ortala-KabKota'!K$2:K$415,MATCH($D62,'Ortala-KabKota'!$E$2:$E$415,FALSE))</f>
        <v>Peraturan Bupati Kepulauan Mentawai Nomor 5 Tahun 2022</v>
      </c>
      <c r="L62" s="218">
        <f t="array" ref="L62">INDEX('Ortala-KabKota'!L$2:L$415,MATCH($D62,'Ortala-KabKota'!$E$2:$E$415,FALSE))</f>
        <v>2022</v>
      </c>
      <c r="M62" s="218" t="str">
        <f t="array" ref="M62">INDEX('Ortala-KabKota'!M$2:M$415,MATCH($D62,'Ortala-KabKota'!$E$2:$E$415,FALSE))</f>
        <v>A</v>
      </c>
      <c r="N62" s="218" t="str">
        <f t="array" ref="N62">INDEX('Ortala-KabKota'!N$2:N$415,MATCH($D62,'Ortala-KabKota'!$E$2:$E$415,FALSE))</f>
        <v/>
      </c>
      <c r="O62" s="218" t="str">
        <f t="array" ref="O62">INDEX('Ortala-KabKota'!O$2:O$415,MATCH($D62,'Ortala-KabKota'!$E$2:$E$415,FALSE))</f>
        <v>uptdppamentawai@gmail.com</v>
      </c>
      <c r="P62" s="218" t="str">
        <f t="array" ref="P62">INDEX('Ortala-KabKota'!P$2:P$415,MATCH($D62,'Ortala-KabKota'!$E$2:$E$415,FALSE))</f>
        <v/>
      </c>
      <c r="Q62" s="218" t="str">
        <f t="array" ref="Q62">INDEX('Ortala-KabKota'!Q$2:Q$415,MATCH($D62,'Ortala-KabKota'!$E$2:$E$415,FALSE))</f>
        <v/>
      </c>
      <c r="R62" s="218" t="str">
        <f t="array" ref="R62">INDEX('Ortala-KabKota'!R$2:R$415,MATCH($D62,'Ortala-KabKota'!$E$2:$E$415,FALSE))</f>
        <v>MILIK SENDIRI</v>
      </c>
      <c r="S62" s="218" t="str">
        <f t="array" ref="S62">INDEX('Ortala-KabKota'!S$2:S$415,MATCH($D62,'Ortala-KabKota'!$E$2:$E$415,FALSE))</f>
        <v/>
      </c>
      <c r="T62" s="218" t="str">
        <f t="array" ref="T62">INDEX('Ortala-KabKota'!T$2:T$415,MATCH($D62,'Ortala-KabKota'!$E$2:$E$415,FALSE))</f>
        <v/>
      </c>
      <c r="U62" s="218" t="str">
        <f t="array" ref="U62">INDEX('Ortala-KabKota'!U$2:U$415,MATCH($D62,'Ortala-KabKota'!$E$2:$E$415,FALSE))</f>
        <v/>
      </c>
      <c r="V62" s="218" t="str">
        <f t="array" ref="V62">INDEX('Ortala-KabKota'!V$2:V$415,MATCH($D62,'Ortala-KabKota'!$E$2:$E$415,FALSE))</f>
        <v/>
      </c>
      <c r="W62" s="218" t="str">
        <f t="array" ref="W62">INDEX('Ortala-KabKota'!W$2:W$415,MATCH($D62,'Ortala-KabKota'!$E$2:$E$415,FALSE))</f>
        <v/>
      </c>
      <c r="X62" s="218" t="str">
        <f t="array" ref="X62">INDEX('Ortala-KabKota'!X$2:X$415,MATCH($D62,'Ortala-KabKota'!$E$2:$E$415,FALSE))</f>
        <v/>
      </c>
      <c r="Y62" s="218" t="str">
        <f t="array" ref="Y62">INDEX('Ortala-KabKota'!Y$2:Y$415,MATCH($D62,'Ortala-KabKota'!$E$2:$E$415,FALSE))</f>
        <v/>
      </c>
      <c r="Z62" s="218" t="str">
        <f t="array" ref="Z62">INDEX('Ortala-KabKota'!Z$2:Z$415,MATCH($D62,'Ortala-KabKota'!$E$2:$E$415,FALSE))</f>
        <v/>
      </c>
      <c r="AA62" s="218" t="str">
        <f t="array" ref="AA62">INDEX('Ortala-KabKota'!AA$2:AA$415,MATCH($D62,'Ortala-KabKota'!$E$2:$E$415,FALSE))</f>
        <v/>
      </c>
      <c r="AB62" s="218" t="str">
        <f t="array" ref="AB62">INDEX('Ortala-KabKota'!AB$2:AB$415,MATCH($D62,'Ortala-KabKota'!$E$2:$E$415,FALSE))</f>
        <v/>
      </c>
      <c r="AC62" s="218" t="str">
        <f t="array" ref="AC62">INDEX('Ortala-KabKota'!AC$2:AC$415,MATCH($D62,'Ortala-KabKota'!$E$2:$E$415,FALSE))</f>
        <v/>
      </c>
      <c r="AD62" s="218" t="str">
        <f t="array" ref="AD62">INDEX('Ortala-KabKota'!AD$2:AD$415,MATCH($D62,'Ortala-KabKota'!$E$2:$E$415,FALSE))</f>
        <v/>
      </c>
      <c r="AE62" s="218" t="str">
        <f t="array" ref="AE62">INDEX('Ortala-KabKota'!AE$2:AE$415,MATCH($D62,'Ortala-KabKota'!$E$2:$E$415,FALSE))</f>
        <v/>
      </c>
      <c r="AF62" s="218" t="str">
        <f t="array" ref="AF62">INDEX('Ortala-KabKota'!AF$2:AF$415,MATCH($D62,'Ortala-KabKota'!$E$2:$E$415,FALSE))</f>
        <v/>
      </c>
      <c r="AG62" s="218" t="str">
        <f t="array" ref="AG62">INDEX('Ortala-KabKota'!AG$2:AG$415,MATCH($D62,'Ortala-KabKota'!$E$2:$E$415,FALSE))</f>
        <v/>
      </c>
      <c r="AH62" s="218" t="str">
        <f t="array" ref="AH62">INDEX('Ortala-KabKota'!AH$2:AH$415,MATCH($D62,'Ortala-KabKota'!$E$2:$E$415,FALSE))</f>
        <v/>
      </c>
      <c r="AI62" s="218" t="str">
        <f t="array" ref="AI62">INDEX('Ortala-KabKota'!AI$2:AI$415,MATCH($D62,'Ortala-KabKota'!$E$2:$E$415,FALSE))</f>
        <v/>
      </c>
      <c r="AJ62" s="218" t="str">
        <f t="array" ref="AJ62">INDEX('Ortala-KabKota'!AJ$2:AJ$415,MATCH($D62,'Ortala-KabKota'!$E$2:$E$415,FALSE))</f>
        <v/>
      </c>
      <c r="AK62" s="218" t="str">
        <f t="array" ref="AK62">INDEX('Ortala-KabKota'!AK$2:AK$415,MATCH($D62,'Ortala-KabKota'!$E$2:$E$415,FALSE))</f>
        <v/>
      </c>
      <c r="AL62" s="218" t="str">
        <f t="array" ref="AL62">INDEX('Ortala-KabKota'!AL$2:AL$415,MATCH($D62,'Ortala-KabKota'!$E$2:$E$415,FALSE))</f>
        <v/>
      </c>
      <c r="AM62" s="218" t="str">
        <f t="array" ref="AM62">INDEX('Ortala-KabKota'!AM$2:AM$415,MATCH($D62,'Ortala-KabKota'!$E$2:$E$415,FALSE))</f>
        <v/>
      </c>
      <c r="AN62" s="218" t="str">
        <f t="array" ref="AN62">INDEX('Ortala-KabKota'!AN$2:AN$415,MATCH($D62,'Ortala-KabKota'!$E$2:$E$415,FALSE))</f>
        <v/>
      </c>
      <c r="AO62" s="218" t="str">
        <f t="array" ref="AO62">INDEX('Ortala-KabKota'!AO$2:AO$415,MATCH($D62,'Ortala-KabKota'!$E$2:$E$415,FALSE))</f>
        <v/>
      </c>
      <c r="AP62" s="218" t="str">
        <f t="array" ref="AP62">INDEX('Ortala-KabKota'!AP$2:AP$415,MATCH($D62,'Ortala-KabKota'!$E$2:$E$415,FALSE))</f>
        <v/>
      </c>
      <c r="AQ62" s="218" t="str">
        <f t="array" ref="AQ62">INDEX('Ortala-KabKota'!AQ$2:AQ$415,MATCH($D62,'Ortala-KabKota'!$E$2:$E$415,FALSE))</f>
        <v/>
      </c>
      <c r="AR62" s="218" t="str">
        <f t="array" ref="AR62">INDEX('Ortala-KabKota'!AR$2:AR$415,MATCH($D62,'Ortala-KabKota'!$E$2:$E$415,FALSE))</f>
        <v/>
      </c>
      <c r="AS62" s="218" t="str">
        <f t="array" ref="AS62">INDEX('Ortala-KabKota'!AS$2:AS$415,MATCH($D62,'Ortala-KabKota'!$E$2:$E$415,FALSE))</f>
        <v/>
      </c>
      <c r="AT62" s="218" t="str">
        <f t="array" ref="AT62">INDEX('Ortala-KabKota'!AT$2:AT$415,MATCH($D62,'Ortala-KabKota'!$E$2:$E$415,FALSE))</f>
        <v/>
      </c>
      <c r="AU62" s="218" t="str">
        <f t="array" ref="AU62">INDEX('UPTD PPA KabKota'!D$5:D$513,MATCH($D62,'UPTD PPA KabKota'!$C$5:$C$513,FALSE))</f>
        <v>Desmawenti</v>
      </c>
      <c r="AV62" s="218" t="str">
        <f t="array" ref="AV62">INDEX('UPTD PPA KabKota'!E$5:E$513,MATCH($D62,'UPTD PPA KabKota'!$C$5:$C$513,FALSE))</f>
        <v>Jalan Raya Tuapejat KM. 04</v>
      </c>
      <c r="AW62" s="218">
        <f t="array" ref="AW62">INDEX('UPTD PPA KabKota'!F$5:F$513,MATCH($D62,'UPTD PPA KabKota'!$C$5:$C$513,FALSE))</f>
        <v>0</v>
      </c>
      <c r="AX62" s="218">
        <f t="array" ref="AX62">INDEX('UPTD PPA KabKota'!G$5:G$513,MATCH($D62,'UPTD PPA KabKota'!$C$5:$C$513,FALSE))</f>
        <v>0</v>
      </c>
      <c r="AY62" s="218" t="str">
        <f t="array" ref="AY62">INDEX('UPTD PPA KabKota'!H$5:H$513,MATCH($D62,'UPTD PPA KabKota'!$C$5:$C$513,FALSE))</f>
        <v>UPTD PPA</v>
      </c>
      <c r="AZ62" s="218" t="str">
        <f t="array" ref="AZ62">INDEX('UPTD PPA KabKota'!I$5:I$513,MATCH($D62,'UPTD PPA KabKota'!$C$5:$C$513,FALSE))</f>
        <v>Peraturan Bupati Nomor 5 Tahun 2022</v>
      </c>
      <c r="BA62" s="218">
        <f t="array" ref="BA62">INDEX('UPTD PPA KabKota'!J$5:J$513,MATCH($D62,'UPTD PPA KabKota'!$C$5:$C$513,FALSE))</f>
        <v>2022</v>
      </c>
      <c r="BB62" s="218" t="str">
        <f t="array" ref="BB62">INDEX('UPTD PPA KabKota'!K$5:K$513,MATCH($D62,'UPTD PPA KabKota'!$C$5:$C$513,FALSE))</f>
        <v>Belum Ada</v>
      </c>
      <c r="BC62" s="218" t="str">
        <f t="array" ref="BC62">INDEX('UPTD PPA KabKota'!L$5:L$513,MATCH($D62,'UPTD PPA KabKota'!$C$5:$C$513,FALSE))</f>
        <v>Desmawenti / 082170352646</v>
      </c>
      <c r="BD62" s="218" t="str">
        <f t="array" ref="BD62">INDEX('UPTD PPA KabKota'!M$5:M$513,MATCH($D62,'UPTD PPA KabKota'!$C$5:$C$513,FALSE))</f>
        <v>desmawenti7@gmail.com</v>
      </c>
      <c r="BE62" s="218" t="str">
        <f t="array" ref="BE62">INDEX('UPTD PPA KabKota'!N$5:N$513,MATCH($D62,'UPTD PPA KabKota'!$C$5:$C$513,FALSE))</f>
        <v>Kepala UPTD, Kasubag TU, Pengadministrasi Umum, Penata Layanan Operasional</v>
      </c>
      <c r="BF62" s="218" t="str">
        <f t="array" ref="BF62">INDEX('UPTD PPA KabKota'!O$5:O$513,MATCH($D62,'UPTD PPA KabKota'!$C$5:$C$513,FALSE))</f>
        <v>BERGABUNG DENGAN KANTOR DINAS</v>
      </c>
      <c r="BG62" s="218" t="str">
        <f t="array" ref="BG62">INDEX('UPTD PPA KabKota'!P$5:P$513,MATCH($D62,'UPTD PPA KabKota'!$C$5:$C$513,FALSE))</f>
        <v>TIDAK PUNYA</v>
      </c>
      <c r="BH62" s="218" t="str">
        <f t="array" ref="BH62">INDEX('UPTD PPA KabKota'!Q$5:Q$513,MATCH($D62,'UPTD PPA KabKota'!$C$5:$C$513,FALSE))</f>
        <v>-</v>
      </c>
      <c r="BI62" s="218" t="str">
        <f t="array" ref="BI62">INDEX('UPTD PPA KabKota'!R$5:R$513,MATCH($D62,'UPTD PPA KabKota'!$C$5:$C$513,FALSE))</f>
        <v>Ada</v>
      </c>
      <c r="BJ62" s="218" t="str">
        <f t="array" ref="BJ62">INDEX('UPTD PPA KabKota'!S$5:S$513,MATCH($D62,'UPTD PPA KabKota'!$C$5:$C$513,FALSE))</f>
        <v>Tidak Ada</v>
      </c>
      <c r="BK62" s="218" t="str">
        <f t="array" ref="BK62">INDEX('UPTD PPA KabKota'!T$5:T$513,MATCH($D62,'UPTD PPA KabKota'!$C$5:$C$513,FALSE))</f>
        <v>Ada</v>
      </c>
      <c r="BL62" s="218" t="str">
        <f t="array" ref="BL62">INDEX('UPTD PPA KabKota'!U$5:U$513,MATCH($D62,'UPTD PPA KabKota'!$C$5:$C$513,FALSE))</f>
        <v>Tidak Ada</v>
      </c>
      <c r="BM62" s="218" t="str">
        <f t="array" ref="BM62">INDEX('UPTD PPA KabKota'!V$5:V$513,MATCH($D62,'UPTD PPA KabKota'!$C$5:$C$513,FALSE))</f>
        <v>Ada</v>
      </c>
      <c r="BN62" s="218" t="str">
        <f t="array" ref="BN62">INDEX('UPTD PPA KabKota'!W$5:W$513,MATCH($D62,'UPTD PPA KabKota'!$C$5:$C$513,FALSE))</f>
        <v>Tidak Ada</v>
      </c>
      <c r="BO62" s="218" t="str">
        <f t="array" ref="BO62">INDEX('UPTD PPA KabKota'!X$5:X$513,MATCH($D62,'UPTD PPA KabKota'!$C$5:$C$513,FALSE))</f>
        <v>Tidak Ada</v>
      </c>
      <c r="BP62" s="218" t="str">
        <f t="array" ref="BP62">INDEX('UPTD PPA KabKota'!Y$5:Y$513,MATCH($D62,'UPTD PPA KabKota'!$C$5:$C$513,FALSE))</f>
        <v>Tidak Ada</v>
      </c>
      <c r="BQ62" s="218" t="str">
        <f t="array" ref="BQ62">INDEX('UPTD PPA KabKota'!Z$5:Z$513,MATCH($D62,'UPTD PPA KabKota'!$C$5:$C$513,FALSE))</f>
        <v>Tidak Ada</v>
      </c>
      <c r="BR62" s="218" t="str">
        <f t="array" ref="BR62">INDEX('UPTD PPA KabKota'!AA$5:AA$513,MATCH($D62,'UPTD PPA KabKota'!$C$5:$C$513,FALSE))</f>
        <v>Tidak Ada</v>
      </c>
      <c r="BS62" s="218" t="str">
        <f t="array" ref="BS62">INDEX('UPTD PPA KabKota'!AB$5:AB$513,MATCH($D62,'UPTD PPA KabKota'!$C$5:$C$513,FALSE))</f>
        <v>Tidak Ada</v>
      </c>
      <c r="BT62" s="218" t="str">
        <f t="array" ref="BT62">INDEX('UPTD PPA KabKota'!AC$5:AC$513,MATCH($D62,'UPTD PPA KabKota'!$C$5:$C$513,FALSE))</f>
        <v>Sudah</v>
      </c>
      <c r="BU62" s="218" t="str">
        <f t="array" ref="BU62">INDEX('UPTD PPA KabKota'!AD$5:AD$513,MATCH($D62,'UPTD PPA KabKota'!$C$5:$C$513,FALSE))</f>
        <v>Sudah</v>
      </c>
      <c r="BV62" s="218" t="str">
        <f t="array" ref="BV62">INDEX('UPTD PPA KabKota'!AE$5:AE$513,MATCH($D62,'UPTD PPA KabKota'!$C$5:$C$513,FALSE))</f>
        <v>Sudah</v>
      </c>
      <c r="BW62" s="218" t="str">
        <f t="array" ref="BW62">INDEX('UPTD PPA KabKota'!AF$5:AF$513,MATCH($D62,'UPTD PPA KabKota'!$C$5:$C$513,FALSE))</f>
        <v>Sudah</v>
      </c>
      <c r="BX62" s="218" t="str">
        <f t="array" ref="BX62">INDEX('UPTD PPA KabKota'!AG$5:AG$513,MATCH($D62,'UPTD PPA KabKota'!$C$5:$C$513,FALSE))</f>
        <v>Sudah</v>
      </c>
      <c r="BY62" s="218" t="str">
        <f t="array" ref="BY62">INDEX('UPTD PPA KabKota'!AH$5:AH$513,MATCH($D62,'UPTD PPA KabKota'!$C$5:$C$513,FALSE))</f>
        <v>Sudah</v>
      </c>
      <c r="BZ62" s="218" t="str">
        <f t="array" ref="BZ62">INDEX('UPTD PPA KabKota'!AI$5:AI$513,MATCH($D62,'UPTD PPA KabKota'!$C$5:$C$513,FALSE))</f>
        <v>Sudah</v>
      </c>
      <c r="CA62" s="218" t="str">
        <f t="array" ref="CA62">INDEX('UPTD PPA KabKota'!AJ$5:AJ$513,MATCH($D62,'UPTD PPA KabKota'!$C$5:$C$513,FALSE))</f>
        <v>Sudah</v>
      </c>
      <c r="CB62" s="218" t="str">
        <f t="array" ref="CB62">INDEX('UPTD PPA KabKota'!AK$5:AK$513,MATCH($D62,'UPTD PPA KabKota'!$C$5:$C$513,FALSE))</f>
        <v>Belum</v>
      </c>
      <c r="CC62" s="218" t="str">
        <f t="array" ref="CC62">INDEX('UPTD PPA KabKota'!AL$5:AL$513,MATCH($D62,'UPTD PPA KabKota'!$C$5:$C$513,FALSE))</f>
        <v>Sudah</v>
      </c>
      <c r="CD62" s="218" t="str">
        <f t="array" ref="CD62">INDEX('UPTD PPA KabKota'!AM$5:AM$513,MATCH($D62,'UPTD PPA KabKota'!$C$5:$C$513,FALSE))</f>
        <v>Sudah</v>
      </c>
      <c r="CE62" s="218" t="str">
        <f t="array" ref="CE62">INDEX('UPTD PPA KabKota'!AN$5:AN$513,MATCH($D62,'UPTD PPA KabKota'!$C$5:$C$513,FALSE))</f>
        <v/>
      </c>
      <c r="CF62" s="218">
        <f t="array" ref="CF62">INDEX('UPTD PPA KabKota'!AO$5:AO$513,MATCH($D62,'UPTD PPA KabKota'!$C$5:$C$513,FALSE))</f>
        <v>8</v>
      </c>
      <c r="CG62" s="218" t="str">
        <f t="array" ref="CG62">INDEX('UPTD PPA KabKota'!AP$5:AP$513,MATCH($D62,'UPTD PPA KabKota'!$C$5:$C$513,FALSE))</f>
        <v>Kekereasan Seksual Terhadap Anak</v>
      </c>
      <c r="CH62" s="218" t="str">
        <f t="array" ref="CH62">INDEX('UPTD PPA KabKota'!AQ$5:AQ$513,MATCH($D62,'UPTD PPA KabKota'!$C$5:$C$513,FALSE))</f>
        <v/>
      </c>
      <c r="CI62" s="218" t="str">
        <f t="array" ref="CI62">INDEX('UPTD PPA KabKota'!AR$5:AR$513,MATCH($D62,'UPTD PPA KabKota'!$C$5:$C$513,FALSE))</f>
        <v/>
      </c>
      <c r="CJ62" s="218" t="str">
        <f t="array" ref="CJ62">INDEX('UPTD PPA KabKota'!AS$5:AS$513,MATCH($D62,'UPTD PPA KabKota'!$C$5:$C$513,FALSE))</f>
        <v/>
      </c>
      <c r="CK62" s="218" t="str">
        <f t="array" ref="CK62">INDEX('UPTD PPA KabKota'!AT$5:AT$513,MATCH($D62,'UPTD PPA KabKota'!$C$5:$C$513,FALSE))</f>
        <v/>
      </c>
      <c r="CL62" s="218" t="str">
        <f t="array" ref="CL62">INDEX('UPTD PPA KabKota'!AU$5:AU$513,MATCH($D62,'UPTD PPA KabKota'!$C$5:$C$513,FALSE))</f>
        <v/>
      </c>
      <c r="CM62" s="218" t="str">
        <f t="array" ref="CM62">INDEX('UPTD PPA KabKota'!AV$5:AV$513,MATCH($D62,'UPTD PPA KabKota'!$C$5:$C$513,FALSE))</f>
        <v/>
      </c>
      <c r="CN62" s="218" t="str">
        <f t="array" ref="CN62">INDEX('UPTD PPA KabKota'!AW$5:AW$513,MATCH($D62,'UPTD PPA KabKota'!$C$5:$C$513,FALSE))</f>
        <v>v</v>
      </c>
      <c r="CO62" s="218" t="str">
        <f t="array" ref="CO62">INDEX('UPTD PPA KabKota'!AX$5:AX$513,MATCH($D62,'UPTD PPA KabKota'!$C$5:$C$513,FALSE))</f>
        <v/>
      </c>
      <c r="CP62" s="218" t="str">
        <f t="array" ref="CP62">INDEX('UPTD PPA KabKota'!AY$5:AY$513,MATCH($D62,'UPTD PPA KabKota'!$C$5:$C$513,FALSE))</f>
        <v/>
      </c>
      <c r="CQ62" s="209" t="str">
        <f>IFERROR(__xludf.DUMMYFUNCTION("IF(ISBLANK($K62),"""",IF(REGEXMATCH($K62,""Peraturan""),""Ada"",IF(REGEXMATCH($K62,""Rekomendasi""),""Tidak Ada"", $K62)))
"),"Ada")</f>
        <v>Ada</v>
      </c>
      <c r="CR62" s="209" t="str">
        <f t="array" ref="CR62">index('UPTD PPA KabKota'!$BI$5:$BI$513,match($D62,'UPTD PPA KabKota'!$C$5:$C$513,false))</f>
        <v>Ada</v>
      </c>
      <c r="CS62" s="314" t="str">
        <f t="shared" ref="CS62:CS79" si="10">IFS(CQ62="Ada","Ada",CR62="Ada","Ada",CR62="Tidak Ada","Tidak Ada")</f>
        <v>Ada</v>
      </c>
    </row>
    <row r="63">
      <c r="A63" s="310">
        <v>61.0</v>
      </c>
      <c r="B63" s="310">
        <v>2.0</v>
      </c>
      <c r="C63" s="311" t="s">
        <v>4725</v>
      </c>
      <c r="D63" s="312" t="s">
        <v>1134</v>
      </c>
      <c r="E63" s="315">
        <v>45689.0</v>
      </c>
      <c r="F63" s="218" t="str">
        <f t="array" ref="F63">INDEX('Ortala-KabKota'!F$2:F$415,MATCH($D63,'Ortala-KabKota'!$E$2:$E$415,FALSE))</f>
        <v/>
      </c>
      <c r="G63" s="218" t="str">
        <f t="array" ref="G63">INDEX('Ortala-KabKota'!G$2:G$415,MATCH($D63,'Ortala-KabKota'!$E$2:$E$415,FALSE))</f>
        <v/>
      </c>
      <c r="H63" s="218" t="str">
        <f t="array" ref="H63">INDEX('Ortala-KabKota'!H$2:H$415,MATCH($D63,'Ortala-KabKota'!$E$2:$E$415,FALSE))</f>
        <v/>
      </c>
      <c r="I63" s="218" t="str">
        <f t="array" ref="I63">INDEX('Ortala-KabKota'!I$2:I$415,MATCH($D63,'Ortala-KabKota'!$E$2:$E$415,FALSE))</f>
        <v/>
      </c>
      <c r="J63" s="218" t="str">
        <f t="array" ref="J63">INDEX('Ortala-KabKota'!J$2:J$415,MATCH($D63,'Ortala-KabKota'!$E$2:$E$415,FALSE))</f>
        <v/>
      </c>
      <c r="K63" s="218" t="str">
        <f t="array" ref="K63">INDEX('Ortala-KabKota'!K$2:K$415,MATCH($D63,'Ortala-KabKota'!$E$2:$E$415,FALSE))</f>
        <v>Peraturan Bupati Pesisir Selatan Nomor 22 Tahun 2023</v>
      </c>
      <c r="L63" s="218">
        <f t="array" ref="L63">INDEX('Ortala-KabKota'!L$2:L$415,MATCH($D63,'Ortala-KabKota'!$E$2:$E$415,FALSE))</f>
        <v>2023</v>
      </c>
      <c r="M63" s="218" t="str">
        <f t="array" ref="M63">INDEX('Ortala-KabKota'!M$2:M$415,MATCH($D63,'Ortala-KabKota'!$E$2:$E$415,FALSE))</f>
        <v/>
      </c>
      <c r="N63" s="218" t="str">
        <f t="array" ref="N63">INDEX('Ortala-KabKota'!N$2:N$415,MATCH($D63,'Ortala-KabKota'!$E$2:$E$415,FALSE))</f>
        <v/>
      </c>
      <c r="O63" s="218" t="str">
        <f t="array" ref="O63">INDEX('Ortala-KabKota'!O$2:O$415,MATCH($D63,'Ortala-KabKota'!$E$2:$E$415,FALSE))</f>
        <v/>
      </c>
      <c r="P63" s="218" t="str">
        <f t="array" ref="P63">INDEX('Ortala-KabKota'!P$2:P$415,MATCH($D63,'Ortala-KabKota'!$E$2:$E$415,FALSE))</f>
        <v/>
      </c>
      <c r="Q63" s="218" t="str">
        <f t="array" ref="Q63">INDEX('Ortala-KabKota'!Q$2:Q$415,MATCH($D63,'Ortala-KabKota'!$E$2:$E$415,FALSE))</f>
        <v/>
      </c>
      <c r="R63" s="218" t="str">
        <f t="array" ref="R63">INDEX('Ortala-KabKota'!R$2:R$415,MATCH($D63,'Ortala-KabKota'!$E$2:$E$415,FALSE))</f>
        <v/>
      </c>
      <c r="S63" s="218" t="str">
        <f t="array" ref="S63">INDEX('Ortala-KabKota'!S$2:S$415,MATCH($D63,'Ortala-KabKota'!$E$2:$E$415,FALSE))</f>
        <v/>
      </c>
      <c r="T63" s="218" t="str">
        <f t="array" ref="T63">INDEX('Ortala-KabKota'!T$2:T$415,MATCH($D63,'Ortala-KabKota'!$E$2:$E$415,FALSE))</f>
        <v/>
      </c>
      <c r="U63" s="218" t="str">
        <f t="array" ref="U63">INDEX('Ortala-KabKota'!U$2:U$415,MATCH($D63,'Ortala-KabKota'!$E$2:$E$415,FALSE))</f>
        <v/>
      </c>
      <c r="V63" s="218" t="str">
        <f t="array" ref="V63">INDEX('Ortala-KabKota'!V$2:V$415,MATCH($D63,'Ortala-KabKota'!$E$2:$E$415,FALSE))</f>
        <v/>
      </c>
      <c r="W63" s="218" t="str">
        <f t="array" ref="W63">INDEX('Ortala-KabKota'!W$2:W$415,MATCH($D63,'Ortala-KabKota'!$E$2:$E$415,FALSE))</f>
        <v/>
      </c>
      <c r="X63" s="218" t="str">
        <f t="array" ref="X63">INDEX('Ortala-KabKota'!X$2:X$415,MATCH($D63,'Ortala-KabKota'!$E$2:$E$415,FALSE))</f>
        <v/>
      </c>
      <c r="Y63" s="218" t="str">
        <f t="array" ref="Y63">INDEX('Ortala-KabKota'!Y$2:Y$415,MATCH($D63,'Ortala-KabKota'!$E$2:$E$415,FALSE))</f>
        <v/>
      </c>
      <c r="Z63" s="218" t="str">
        <f t="array" ref="Z63">INDEX('Ortala-KabKota'!Z$2:Z$415,MATCH($D63,'Ortala-KabKota'!$E$2:$E$415,FALSE))</f>
        <v/>
      </c>
      <c r="AA63" s="218" t="str">
        <f t="array" ref="AA63">INDEX('Ortala-KabKota'!AA$2:AA$415,MATCH($D63,'Ortala-KabKota'!$E$2:$E$415,FALSE))</f>
        <v/>
      </c>
      <c r="AB63" s="218" t="str">
        <f t="array" ref="AB63">INDEX('Ortala-KabKota'!AB$2:AB$415,MATCH($D63,'Ortala-KabKota'!$E$2:$E$415,FALSE))</f>
        <v/>
      </c>
      <c r="AC63" s="218" t="str">
        <f t="array" ref="AC63">INDEX('Ortala-KabKota'!AC$2:AC$415,MATCH($D63,'Ortala-KabKota'!$E$2:$E$415,FALSE))</f>
        <v/>
      </c>
      <c r="AD63" s="218" t="str">
        <f t="array" ref="AD63">INDEX('Ortala-KabKota'!AD$2:AD$415,MATCH($D63,'Ortala-KabKota'!$E$2:$E$415,FALSE))</f>
        <v/>
      </c>
      <c r="AE63" s="218" t="str">
        <f t="array" ref="AE63">INDEX('Ortala-KabKota'!AE$2:AE$415,MATCH($D63,'Ortala-KabKota'!$E$2:$E$415,FALSE))</f>
        <v/>
      </c>
      <c r="AF63" s="218" t="str">
        <f t="array" ref="AF63">INDEX('Ortala-KabKota'!AF$2:AF$415,MATCH($D63,'Ortala-KabKota'!$E$2:$E$415,FALSE))</f>
        <v/>
      </c>
      <c r="AG63" s="218" t="str">
        <f t="array" ref="AG63">INDEX('Ortala-KabKota'!AG$2:AG$415,MATCH($D63,'Ortala-KabKota'!$E$2:$E$415,FALSE))</f>
        <v/>
      </c>
      <c r="AH63" s="218" t="str">
        <f t="array" ref="AH63">INDEX('Ortala-KabKota'!AH$2:AH$415,MATCH($D63,'Ortala-KabKota'!$E$2:$E$415,FALSE))</f>
        <v/>
      </c>
      <c r="AI63" s="218" t="str">
        <f t="array" ref="AI63">INDEX('Ortala-KabKota'!AI$2:AI$415,MATCH($D63,'Ortala-KabKota'!$E$2:$E$415,FALSE))</f>
        <v/>
      </c>
      <c r="AJ63" s="218" t="str">
        <f t="array" ref="AJ63">INDEX('Ortala-KabKota'!AJ$2:AJ$415,MATCH($D63,'Ortala-KabKota'!$E$2:$E$415,FALSE))</f>
        <v/>
      </c>
      <c r="AK63" s="218" t="str">
        <f t="array" ref="AK63">INDEX('Ortala-KabKota'!AK$2:AK$415,MATCH($D63,'Ortala-KabKota'!$E$2:$E$415,FALSE))</f>
        <v/>
      </c>
      <c r="AL63" s="218" t="str">
        <f t="array" ref="AL63">INDEX('Ortala-KabKota'!AL$2:AL$415,MATCH($D63,'Ortala-KabKota'!$E$2:$E$415,FALSE))</f>
        <v/>
      </c>
      <c r="AM63" s="218" t="str">
        <f t="array" ref="AM63">INDEX('Ortala-KabKota'!AM$2:AM$415,MATCH($D63,'Ortala-KabKota'!$E$2:$E$415,FALSE))</f>
        <v/>
      </c>
      <c r="AN63" s="218" t="str">
        <f t="array" ref="AN63">INDEX('Ortala-KabKota'!AN$2:AN$415,MATCH($D63,'Ortala-KabKota'!$E$2:$E$415,FALSE))</f>
        <v/>
      </c>
      <c r="AO63" s="218" t="str">
        <f t="array" ref="AO63">INDEX('Ortala-KabKota'!AO$2:AO$415,MATCH($D63,'Ortala-KabKota'!$E$2:$E$415,FALSE))</f>
        <v/>
      </c>
      <c r="AP63" s="218" t="str">
        <f t="array" ref="AP63">INDEX('Ortala-KabKota'!AP$2:AP$415,MATCH($D63,'Ortala-KabKota'!$E$2:$E$415,FALSE))</f>
        <v/>
      </c>
      <c r="AQ63" s="218" t="str">
        <f t="array" ref="AQ63">INDEX('Ortala-KabKota'!AQ$2:AQ$415,MATCH($D63,'Ortala-KabKota'!$E$2:$E$415,FALSE))</f>
        <v/>
      </c>
      <c r="AR63" s="218" t="str">
        <f t="array" ref="AR63">INDEX('Ortala-KabKota'!AR$2:AR$415,MATCH($D63,'Ortala-KabKota'!$E$2:$E$415,FALSE))</f>
        <v/>
      </c>
      <c r="AS63" s="218" t="str">
        <f t="array" ref="AS63">INDEX('Ortala-KabKota'!AS$2:AS$415,MATCH($D63,'Ortala-KabKota'!$E$2:$E$415,FALSE))</f>
        <v/>
      </c>
      <c r="AT63" s="218" t="str">
        <f t="array" ref="AT63">INDEX('Ortala-KabKota'!AT$2:AT$415,MATCH($D63,'Ortala-KabKota'!$E$2:$E$415,FALSE))</f>
        <v/>
      </c>
      <c r="AU63" s="218" t="str">
        <f t="array" ref="AU63">INDEX('UPTD PPA KabKota'!D$5:D$513,MATCH($D63,'UPTD PPA KabKota'!$C$5:$C$513,FALSE))</f>
        <v>ADRIANI,S.ST</v>
      </c>
      <c r="AV63" s="218" t="str">
        <f t="array" ref="AV63">INDEX('UPTD PPA KabKota'!E$5:E$513,MATCH($D63,'UPTD PPA KabKota'!$C$5:$C$513,FALSE))</f>
        <v>Jln.Pemuda no 1 Painan Kecamatan IV Jurai Kabupaten Pesisir Selatan</v>
      </c>
      <c r="AW63" s="218">
        <f t="array" ref="AW63">INDEX('UPTD PPA KabKota'!F$5:F$513,MATCH($D63,'UPTD PPA KabKota'!$C$5:$C$513,FALSE))</f>
        <v>81374601378</v>
      </c>
      <c r="AX63" s="218" t="str">
        <f t="array" ref="AX63">INDEX('UPTD PPA KabKota'!G$5:G$513,MATCH($D63,'UPTD PPA KabKota'!$C$5:$C$513,FALSE))</f>
        <v>uptdppakabpesisirselatan@gmail.com</v>
      </c>
      <c r="AY63" s="218" t="str">
        <f t="array" ref="AY63">INDEX('UPTD PPA KabKota'!H$5:H$513,MATCH($D63,'UPTD PPA KabKota'!$C$5:$C$513,FALSE))</f>
        <v>UPTD PPA</v>
      </c>
      <c r="AZ63" s="218" t="str">
        <f t="array" ref="AZ63">INDEX('UPTD PPA KabKota'!I$5:I$513,MATCH($D63,'UPTD PPA KabKota'!$C$5:$C$513,FALSE))</f>
        <v>Peraturan Bupati Pesisir Selatan  Nomor 22 Tahun 2023</v>
      </c>
      <c r="BA63" s="218">
        <f t="array" ref="BA63">INDEX('UPTD PPA KabKota'!J$5:J$513,MATCH($D63,'UPTD PPA KabKota'!$C$5:$C$513,FALSE))</f>
        <v>2023</v>
      </c>
      <c r="BB63" s="218" t="str">
        <f t="array" ref="BB63">INDEX('UPTD PPA KabKota'!K$5:K$513,MATCH($D63,'UPTD PPA KabKota'!$C$5:$C$513,FALSE))</f>
        <v>B</v>
      </c>
      <c r="BC63" s="218" t="str">
        <f t="array" ref="BC63">INDEX('UPTD PPA KabKota'!L$5:L$513,MATCH($D63,'UPTD PPA KabKota'!$C$5:$C$513,FALSE))</f>
        <v>Ridha Amalia Madya/081374663624</v>
      </c>
      <c r="BD63" s="218" t="str">
        <f t="array" ref="BD63">INDEX('UPTD PPA KabKota'!M$5:M$513,MATCH($D63,'UPTD PPA KabKota'!$C$5:$C$513,FALSE))</f>
        <v>ridhaamaliamadya@gmail.com</v>
      </c>
      <c r="BE63" s="218" t="str">
        <f t="array" ref="BE63">INDEX('UPTD PPA KabKota'!N$5:N$513,MATCH($D63,'UPTD PPA KabKota'!$C$5:$C$513,FALSE))</f>
        <v>Kepala UPTD, Kasubag TU, dan Konselor</v>
      </c>
      <c r="BF63" s="218" t="str">
        <f t="array" ref="BF63">INDEX('UPTD PPA KabKota'!O$5:O$513,MATCH($D63,'UPTD PPA KabKota'!$C$5:$C$513,FALSE))</f>
        <v>Pinjam Gedung Selain Dinas PPPA</v>
      </c>
      <c r="BG63" s="218" t="str">
        <f t="array" ref="BG63">INDEX('UPTD PPA KabKota'!P$5:P$513,MATCH($D63,'UPTD PPA KabKota'!$C$5:$C$513,FALSE))</f>
        <v>Sewa/Kontrak</v>
      </c>
      <c r="BH63" s="218" t="str">
        <f t="array" ref="BH63">INDEX('UPTD PPA KabKota'!Q$5:Q$513,MATCH($D63,'UPTD PPA KabKota'!$C$5:$C$513,FALSE))</f>
        <v>Masih memakai  gedung LKAM</v>
      </c>
      <c r="BI63" s="218" t="str">
        <f t="array" ref="BI63">INDEX('UPTD PPA KabKota'!R$5:R$513,MATCH($D63,'UPTD PPA KabKota'!$C$5:$C$513,FALSE))</f>
        <v>Ada</v>
      </c>
      <c r="BJ63" s="218" t="str">
        <f t="array" ref="BJ63">INDEX('UPTD PPA KabKota'!S$5:S$513,MATCH($D63,'UPTD PPA KabKota'!$C$5:$C$513,FALSE))</f>
        <v>Ada</v>
      </c>
      <c r="BK63" s="218" t="str">
        <f t="array" ref="BK63">INDEX('UPTD PPA KabKota'!T$5:T$513,MATCH($D63,'UPTD PPA KabKota'!$C$5:$C$513,FALSE))</f>
        <v>Ada</v>
      </c>
      <c r="BL63" s="218" t="str">
        <f t="array" ref="BL63">INDEX('UPTD PPA KabKota'!U$5:U$513,MATCH($D63,'UPTD PPA KabKota'!$C$5:$C$513,FALSE))</f>
        <v>Tidak Ada</v>
      </c>
      <c r="BM63" s="218" t="str">
        <f t="array" ref="BM63">INDEX('UPTD PPA KabKota'!V$5:V$513,MATCH($D63,'UPTD PPA KabKota'!$C$5:$C$513,FALSE))</f>
        <v>Ada</v>
      </c>
      <c r="BN63" s="218" t="str">
        <f t="array" ref="BN63">INDEX('UPTD PPA KabKota'!W$5:W$513,MATCH($D63,'UPTD PPA KabKota'!$C$5:$C$513,FALSE))</f>
        <v>Tidak Ada</v>
      </c>
      <c r="BO63" s="218" t="str">
        <f t="array" ref="BO63">INDEX('UPTD PPA KabKota'!X$5:X$513,MATCH($D63,'UPTD PPA KabKota'!$C$5:$C$513,FALSE))</f>
        <v>Tidak Ada</v>
      </c>
      <c r="BP63" s="218" t="str">
        <f t="array" ref="BP63">INDEX('UPTD PPA KabKota'!Y$5:Y$513,MATCH($D63,'UPTD PPA KabKota'!$C$5:$C$513,FALSE))</f>
        <v>Tidak Ada</v>
      </c>
      <c r="BQ63" s="218" t="str">
        <f t="array" ref="BQ63">INDEX('UPTD PPA KabKota'!Z$5:Z$513,MATCH($D63,'UPTD PPA KabKota'!$C$5:$C$513,FALSE))</f>
        <v>Tidak Ada</v>
      </c>
      <c r="BR63" s="218" t="str">
        <f t="array" ref="BR63">INDEX('UPTD PPA KabKota'!AA$5:AA$513,MATCH($D63,'UPTD PPA KabKota'!$C$5:$C$513,FALSE))</f>
        <v>Tidak Ada</v>
      </c>
      <c r="BS63" s="218" t="str">
        <f t="array" ref="BS63">INDEX('UPTD PPA KabKota'!AB$5:AB$513,MATCH($D63,'UPTD PPA KabKota'!$C$5:$C$513,FALSE))</f>
        <v>Tidak Ada</v>
      </c>
      <c r="BT63" s="218" t="str">
        <f t="array" ref="BT63">INDEX('UPTD PPA KabKota'!AC$5:AC$513,MATCH($D63,'UPTD PPA KabKota'!$C$5:$C$513,FALSE))</f>
        <v>Sudah</v>
      </c>
      <c r="BU63" s="218" t="str">
        <f t="array" ref="BU63">INDEX('UPTD PPA KabKota'!AD$5:AD$513,MATCH($D63,'UPTD PPA KabKota'!$C$5:$C$513,FALSE))</f>
        <v>Sudah</v>
      </c>
      <c r="BV63" s="218" t="str">
        <f t="array" ref="BV63">INDEX('UPTD PPA KabKota'!AE$5:AE$513,MATCH($D63,'UPTD PPA KabKota'!$C$5:$C$513,FALSE))</f>
        <v>Sudah</v>
      </c>
      <c r="BW63" s="218" t="str">
        <f t="array" ref="BW63">INDEX('UPTD PPA KabKota'!AF$5:AF$513,MATCH($D63,'UPTD PPA KabKota'!$C$5:$C$513,FALSE))</f>
        <v>Sudah</v>
      </c>
      <c r="BX63" s="218" t="str">
        <f t="array" ref="BX63">INDEX('UPTD PPA KabKota'!AG$5:AG$513,MATCH($D63,'UPTD PPA KabKota'!$C$5:$C$513,FALSE))</f>
        <v>Sudah</v>
      </c>
      <c r="BY63" s="218" t="str">
        <f t="array" ref="BY63">INDEX('UPTD PPA KabKota'!AH$5:AH$513,MATCH($D63,'UPTD PPA KabKota'!$C$5:$C$513,FALSE))</f>
        <v>Sudah</v>
      </c>
      <c r="BZ63" s="218" t="str">
        <f t="array" ref="BZ63">INDEX('UPTD PPA KabKota'!AI$5:AI$513,MATCH($D63,'UPTD PPA KabKota'!$C$5:$C$513,FALSE))</f>
        <v>Sudah</v>
      </c>
      <c r="CA63" s="218" t="str">
        <f t="array" ref="CA63">INDEX('UPTD PPA KabKota'!AJ$5:AJ$513,MATCH($D63,'UPTD PPA KabKota'!$C$5:$C$513,FALSE))</f>
        <v>Sudah</v>
      </c>
      <c r="CB63" s="218" t="str">
        <f t="array" ref="CB63">INDEX('UPTD PPA KabKota'!AK$5:AK$513,MATCH($D63,'UPTD PPA KabKota'!$C$5:$C$513,FALSE))</f>
        <v>Sudah</v>
      </c>
      <c r="CC63" s="218" t="str">
        <f t="array" ref="CC63">INDEX('UPTD PPA KabKota'!AL$5:AL$513,MATCH($D63,'UPTD PPA KabKota'!$C$5:$C$513,FALSE))</f>
        <v>Sudah</v>
      </c>
      <c r="CD63" s="218" t="str">
        <f t="array" ref="CD63">INDEX('UPTD PPA KabKota'!AM$5:AM$513,MATCH($D63,'UPTD PPA KabKota'!$C$5:$C$513,FALSE))</f>
        <v>Sudah</v>
      </c>
      <c r="CE63" s="218" t="str">
        <f t="array" ref="CE63">INDEX('UPTD PPA KabKota'!AN$5:AN$513,MATCH($D63,'UPTD PPA KabKota'!$C$5:$C$513,FALSE))</f>
        <v>tidak ada</v>
      </c>
      <c r="CF63" s="218" t="str">
        <f t="array" ref="CF63">INDEX('UPTD PPA KabKota'!AO$5:AO$513,MATCH($D63,'UPTD PPA KabKota'!$C$5:$C$513,FALSE))</f>
        <v>72 kasus</v>
      </c>
      <c r="CG63" s="218" t="str">
        <f t="array" ref="CG63">INDEX('UPTD PPA KabKota'!AP$5:AP$513,MATCH($D63,'UPTD PPA KabKota'!$C$5:$C$513,FALSE))</f>
        <v>Kekerasan Seksual</v>
      </c>
      <c r="CH63" s="218" t="str">
        <f t="array" ref="CH63">INDEX('UPTD PPA KabKota'!AQ$5:AQ$513,MATCH($D63,'UPTD PPA KabKota'!$C$5:$C$513,FALSE))</f>
        <v/>
      </c>
      <c r="CI63" s="218" t="str">
        <f t="array" ref="CI63">INDEX('UPTD PPA KabKota'!AR$5:AR$513,MATCH($D63,'UPTD PPA KabKota'!$C$5:$C$513,FALSE))</f>
        <v/>
      </c>
      <c r="CJ63" s="218" t="str">
        <f t="array" ref="CJ63">INDEX('UPTD PPA KabKota'!AS$5:AS$513,MATCH($D63,'UPTD PPA KabKota'!$C$5:$C$513,FALSE))</f>
        <v/>
      </c>
      <c r="CK63" s="218" t="str">
        <f t="array" ref="CK63">INDEX('UPTD PPA KabKota'!AT$5:AT$513,MATCH($D63,'UPTD PPA KabKota'!$C$5:$C$513,FALSE))</f>
        <v/>
      </c>
      <c r="CL63" s="218" t="str">
        <f t="array" ref="CL63">INDEX('UPTD PPA KabKota'!AU$5:AU$513,MATCH($D63,'UPTD PPA KabKota'!$C$5:$C$513,FALSE))</f>
        <v/>
      </c>
      <c r="CM63" s="218" t="str">
        <f t="array" ref="CM63">INDEX('UPTD PPA KabKota'!AV$5:AV$513,MATCH($D63,'UPTD PPA KabKota'!$C$5:$C$513,FALSE))</f>
        <v/>
      </c>
      <c r="CN63" s="218" t="str">
        <f t="array" ref="CN63">INDEX('UPTD PPA KabKota'!AW$5:AW$513,MATCH($D63,'UPTD PPA KabKota'!$C$5:$C$513,FALSE))</f>
        <v/>
      </c>
      <c r="CO63" s="218" t="str">
        <f t="array" ref="CO63">INDEX('UPTD PPA KabKota'!AX$5:AX$513,MATCH($D63,'UPTD PPA KabKota'!$C$5:$C$513,FALSE))</f>
        <v>v</v>
      </c>
      <c r="CP63" s="218" t="str">
        <f t="array" ref="CP63">INDEX('UPTD PPA KabKota'!AY$5:AY$513,MATCH($D63,'UPTD PPA KabKota'!$C$5:$C$513,FALSE))</f>
        <v/>
      </c>
      <c r="CQ63" s="209" t="str">
        <f>IFERROR(__xludf.DUMMYFUNCTION("IF(ISBLANK($K63),"""",IF(REGEXMATCH($K63,""Peraturan""),""Ada"",IF(REGEXMATCH($K63,""Rekomendasi""),""Tidak Ada"", $K63)))
"),"Ada")</f>
        <v>Ada</v>
      </c>
      <c r="CR63" s="209" t="str">
        <f t="array" ref="CR63">index('UPTD PPA KabKota'!$BI$5:$BI$513,match($D63,'UPTD PPA KabKota'!$C$5:$C$513,false))</f>
        <v>Ada</v>
      </c>
      <c r="CS63" s="314" t="str">
        <f t="shared" si="10"/>
        <v>Ada</v>
      </c>
    </row>
    <row r="64">
      <c r="A64" s="310">
        <v>62.0</v>
      </c>
      <c r="B64" s="310">
        <v>3.0</v>
      </c>
      <c r="C64" s="311" t="s">
        <v>4725</v>
      </c>
      <c r="D64" s="312" t="s">
        <v>1128</v>
      </c>
      <c r="E64" s="315">
        <v>45689.0</v>
      </c>
      <c r="F64" s="218" t="str">
        <f t="array" ref="F64">INDEX('Ortala-KabKota'!F$2:F$415,MATCH($D64,'Ortala-KabKota'!$E$2:$E$415,FALSE))</f>
        <v>Hendra/ 08126703428</v>
      </c>
      <c r="G64" s="218" t="str">
        <f t="array" ref="G64">INDEX('Ortala-KabKota'!G$2:G$415,MATCH($D64,'Ortala-KabKota'!$E$2:$E$415,FALSE))</f>
        <v>Jalan Solok Padang KM 5, Nagari Koto Baru, Kec Kubung, Kab. Solok, Provinsi Sumatera Barat</v>
      </c>
      <c r="H64" s="218" t="str">
        <f t="array" ref="H64">INDEX('Ortala-KabKota'!H$2:H$415,MATCH($D64,'Ortala-KabKota'!$E$2:$E$415,FALSE))</f>
        <v>Ka UPTD/ 08126703428
Ka TU UPTD/ 081374292976</v>
      </c>
      <c r="I64" s="218" t="str">
        <f t="array" ref="I64">INDEX('Ortala-KabKota'!I$2:I$415,MATCH($D64,'Ortala-KabKota'!$E$2:$E$415,FALSE))</f>
        <v>Ka UPTD/ 08126703428
Ka TU UPTD/ 081374292976</v>
      </c>
      <c r="J64" s="218" t="str">
        <f t="array" ref="J64">INDEX('Ortala-KabKota'!J$2:J$415,MATCH($D64,'Ortala-KabKota'!$E$2:$E$415,FALSE))</f>
        <v>UPTD PPA</v>
      </c>
      <c r="K64" s="218" t="str">
        <f t="array" ref="K64">INDEX('Ortala-KabKota'!K$2:K$415,MATCH($D64,'Ortala-KabKota'!$E$2:$E$415,FALSE))</f>
        <v>Peraturan Bupati Solok Nomor 9 Tahun 2023</v>
      </c>
      <c r="L64" s="218">
        <f t="array" ref="L64">INDEX('Ortala-KabKota'!L$2:L$415,MATCH($D64,'Ortala-KabKota'!$E$2:$E$415,FALSE))</f>
        <v>2023</v>
      </c>
      <c r="M64" s="218" t="str">
        <f t="array" ref="M64">INDEX('Ortala-KabKota'!M$2:M$415,MATCH($D64,'Ortala-KabKota'!$E$2:$E$415,FALSE))</f>
        <v>A</v>
      </c>
      <c r="N64" s="218" t="str">
        <f t="array" ref="N64">INDEX('Ortala-KabKota'!N$2:N$415,MATCH($D64,'Ortala-KabKota'!$E$2:$E$415,FALSE))</f>
        <v>Ka UPTD/ 08126703428
Ka TU UPTD/ 081374292976</v>
      </c>
      <c r="O64" s="218" t="str">
        <f t="array" ref="O64">INDEX('Ortala-KabKota'!O$2:O$415,MATCH($D64,'Ortala-KabKota'!$E$2:$E$415,FALSE))</f>
        <v>hendra_yuldasrin@yahoo.com</v>
      </c>
      <c r="P64" s="218" t="str">
        <f t="array" ref="P64">INDEX('Ortala-KabKota'!P$2:P$415,MATCH($D64,'Ortala-KabKota'!$E$2:$E$415,FALSE))</f>
        <v/>
      </c>
      <c r="Q64" s="218" t="str">
        <f t="array" ref="Q64">INDEX('Ortala-KabKota'!Q$2:Q$415,MATCH($D64,'Ortala-KabKota'!$E$2:$E$415,FALSE))</f>
        <v/>
      </c>
      <c r="R64" s="218" t="str">
        <f t="array" ref="R64">INDEX('Ortala-KabKota'!R$2:R$415,MATCH($D64,'Ortala-KabKota'!$E$2:$E$415,FALSE))</f>
        <v/>
      </c>
      <c r="S64" s="218" t="str">
        <f t="array" ref="S64">INDEX('Ortala-KabKota'!S$2:S$415,MATCH($D64,'Ortala-KabKota'!$E$2:$E$415,FALSE))</f>
        <v/>
      </c>
      <c r="T64" s="218" t="str">
        <f t="array" ref="T64">INDEX('Ortala-KabKota'!T$2:T$415,MATCH($D64,'Ortala-KabKota'!$E$2:$E$415,FALSE))</f>
        <v/>
      </c>
      <c r="U64" s="218" t="str">
        <f t="array" ref="U64">INDEX('Ortala-KabKota'!U$2:U$415,MATCH($D64,'Ortala-KabKota'!$E$2:$E$415,FALSE))</f>
        <v/>
      </c>
      <c r="V64" s="218" t="str">
        <f t="array" ref="V64">INDEX('Ortala-KabKota'!V$2:V$415,MATCH($D64,'Ortala-KabKota'!$E$2:$E$415,FALSE))</f>
        <v/>
      </c>
      <c r="W64" s="218" t="str">
        <f t="array" ref="W64">INDEX('Ortala-KabKota'!W$2:W$415,MATCH($D64,'Ortala-KabKota'!$E$2:$E$415,FALSE))</f>
        <v/>
      </c>
      <c r="X64" s="218" t="str">
        <f t="array" ref="X64">INDEX('Ortala-KabKota'!X$2:X$415,MATCH($D64,'Ortala-KabKota'!$E$2:$E$415,FALSE))</f>
        <v/>
      </c>
      <c r="Y64" s="218" t="str">
        <f t="array" ref="Y64">INDEX('Ortala-KabKota'!Y$2:Y$415,MATCH($D64,'Ortala-KabKota'!$E$2:$E$415,FALSE))</f>
        <v/>
      </c>
      <c r="Z64" s="218" t="str">
        <f t="array" ref="Z64">INDEX('Ortala-KabKota'!Z$2:Z$415,MATCH($D64,'Ortala-KabKota'!$E$2:$E$415,FALSE))</f>
        <v/>
      </c>
      <c r="AA64" s="218" t="str">
        <f t="array" ref="AA64">INDEX('Ortala-KabKota'!AA$2:AA$415,MATCH($D64,'Ortala-KabKota'!$E$2:$E$415,FALSE))</f>
        <v/>
      </c>
      <c r="AB64" s="218" t="str">
        <f t="array" ref="AB64">INDEX('Ortala-KabKota'!AB$2:AB$415,MATCH($D64,'Ortala-KabKota'!$E$2:$E$415,FALSE))</f>
        <v/>
      </c>
      <c r="AC64" s="218" t="str">
        <f t="array" ref="AC64">INDEX('Ortala-KabKota'!AC$2:AC$415,MATCH($D64,'Ortala-KabKota'!$E$2:$E$415,FALSE))</f>
        <v/>
      </c>
      <c r="AD64" s="218" t="str">
        <f t="array" ref="AD64">INDEX('Ortala-KabKota'!AD$2:AD$415,MATCH($D64,'Ortala-KabKota'!$E$2:$E$415,FALSE))</f>
        <v/>
      </c>
      <c r="AE64" s="218" t="str">
        <f t="array" ref="AE64">INDEX('Ortala-KabKota'!AE$2:AE$415,MATCH($D64,'Ortala-KabKota'!$E$2:$E$415,FALSE))</f>
        <v/>
      </c>
      <c r="AF64" s="218" t="str">
        <f t="array" ref="AF64">INDEX('Ortala-KabKota'!AF$2:AF$415,MATCH($D64,'Ortala-KabKota'!$E$2:$E$415,FALSE))</f>
        <v/>
      </c>
      <c r="AG64" s="218" t="str">
        <f t="array" ref="AG64">INDEX('Ortala-KabKota'!AG$2:AG$415,MATCH($D64,'Ortala-KabKota'!$E$2:$E$415,FALSE))</f>
        <v/>
      </c>
      <c r="AH64" s="218" t="str">
        <f t="array" ref="AH64">INDEX('Ortala-KabKota'!AH$2:AH$415,MATCH($D64,'Ortala-KabKota'!$E$2:$E$415,FALSE))</f>
        <v/>
      </c>
      <c r="AI64" s="218" t="str">
        <f t="array" ref="AI64">INDEX('Ortala-KabKota'!AI$2:AI$415,MATCH($D64,'Ortala-KabKota'!$E$2:$E$415,FALSE))</f>
        <v/>
      </c>
      <c r="AJ64" s="218" t="str">
        <f t="array" ref="AJ64">INDEX('Ortala-KabKota'!AJ$2:AJ$415,MATCH($D64,'Ortala-KabKota'!$E$2:$E$415,FALSE))</f>
        <v/>
      </c>
      <c r="AK64" s="218" t="str">
        <f t="array" ref="AK64">INDEX('Ortala-KabKota'!AK$2:AK$415,MATCH($D64,'Ortala-KabKota'!$E$2:$E$415,FALSE))</f>
        <v/>
      </c>
      <c r="AL64" s="218" t="str">
        <f t="array" ref="AL64">INDEX('Ortala-KabKota'!AL$2:AL$415,MATCH($D64,'Ortala-KabKota'!$E$2:$E$415,FALSE))</f>
        <v/>
      </c>
      <c r="AM64" s="218" t="str">
        <f t="array" ref="AM64">INDEX('Ortala-KabKota'!AM$2:AM$415,MATCH($D64,'Ortala-KabKota'!$E$2:$E$415,FALSE))</f>
        <v/>
      </c>
      <c r="AN64" s="218" t="str">
        <f t="array" ref="AN64">INDEX('Ortala-KabKota'!AN$2:AN$415,MATCH($D64,'Ortala-KabKota'!$E$2:$E$415,FALSE))</f>
        <v/>
      </c>
      <c r="AO64" s="218" t="str">
        <f t="array" ref="AO64">INDEX('Ortala-KabKota'!AO$2:AO$415,MATCH($D64,'Ortala-KabKota'!$E$2:$E$415,FALSE))</f>
        <v/>
      </c>
      <c r="AP64" s="218" t="str">
        <f t="array" ref="AP64">INDEX('Ortala-KabKota'!AP$2:AP$415,MATCH($D64,'Ortala-KabKota'!$E$2:$E$415,FALSE))</f>
        <v/>
      </c>
      <c r="AQ64" s="218" t="str">
        <f t="array" ref="AQ64">INDEX('Ortala-KabKota'!AQ$2:AQ$415,MATCH($D64,'Ortala-KabKota'!$E$2:$E$415,FALSE))</f>
        <v/>
      </c>
      <c r="AR64" s="218" t="str">
        <f t="array" ref="AR64">INDEX('Ortala-KabKota'!AR$2:AR$415,MATCH($D64,'Ortala-KabKota'!$E$2:$E$415,FALSE))</f>
        <v/>
      </c>
      <c r="AS64" s="218" t="str">
        <f t="array" ref="AS64">INDEX('Ortala-KabKota'!AS$2:AS$415,MATCH($D64,'Ortala-KabKota'!$E$2:$E$415,FALSE))</f>
        <v/>
      </c>
      <c r="AT64" s="218" t="str">
        <f t="array" ref="AT64">INDEX('Ortala-KabKota'!AT$2:AT$415,MATCH($D64,'Ortala-KabKota'!$E$2:$E$415,FALSE))</f>
        <v/>
      </c>
      <c r="AU64" s="218" t="str">
        <f t="array" ref="AU64">INDEX('UPTD PPA KabKota'!D$5:D$513,MATCH($D64,'UPTD PPA KabKota'!$C$5:$C$513,FALSE))</f>
        <v>Hendra/ 08126703428</v>
      </c>
      <c r="AV64" s="218" t="str">
        <f t="array" ref="AV64">INDEX('UPTD PPA KabKota'!E$5:E$513,MATCH($D64,'UPTD PPA KabKota'!$C$5:$C$513,FALSE))</f>
        <v>Jalan Solok Padang KM 5, Nagari Koto Baru, Kec Kubung, Kab. Solok, Provinsi Sumatera Barat</v>
      </c>
      <c r="AW64" s="218" t="str">
        <f t="array" ref="AW64">INDEX('UPTD PPA KabKota'!F$5:F$513,MATCH($D64,'UPTD PPA KabKota'!$C$5:$C$513,FALSE))</f>
        <v>Ka UPTD/ 08126703428
Ka TU UPTD/ 081374292976</v>
      </c>
      <c r="AX64" s="218" t="str">
        <f t="array" ref="AX64">INDEX('UPTD PPA KabKota'!G$5:G$513,MATCH($D64,'UPTD PPA KabKota'!$C$5:$C$513,FALSE))</f>
        <v>Ka UPTD/ 08126703428
Ka TU UPTD/ 081374292976</v>
      </c>
      <c r="AY64" s="218" t="str">
        <f t="array" ref="AY64">INDEX('UPTD PPA KabKota'!H$5:H$513,MATCH($D64,'UPTD PPA KabKota'!$C$5:$C$513,FALSE))</f>
        <v>UPTD PPA</v>
      </c>
      <c r="AZ64" s="218" t="str">
        <f t="array" ref="AZ64">INDEX('UPTD PPA KabKota'!I$5:I$513,MATCH($D64,'UPTD PPA KabKota'!$C$5:$C$513,FALSE))</f>
        <v>Peraturan Bupati Solok Nomor 9 Tahun 2023</v>
      </c>
      <c r="BA64" s="218">
        <f t="array" ref="BA64">INDEX('UPTD PPA KabKota'!J$5:J$513,MATCH($D64,'UPTD PPA KabKota'!$C$5:$C$513,FALSE))</f>
        <v>2023</v>
      </c>
      <c r="BB64" s="218" t="str">
        <f t="array" ref="BB64">INDEX('UPTD PPA KabKota'!K$5:K$513,MATCH($D64,'UPTD PPA KabKota'!$C$5:$C$513,FALSE))</f>
        <v>A</v>
      </c>
      <c r="BC64" s="218" t="str">
        <f t="array" ref="BC64">INDEX('UPTD PPA KabKota'!L$5:L$513,MATCH($D64,'UPTD PPA KabKota'!$C$5:$C$513,FALSE))</f>
        <v>Ka UPTD/ 08126703428
Ka TU UPTD/ 081374292976</v>
      </c>
      <c r="BD64" s="218" t="str">
        <f t="array" ref="BD64">INDEX('UPTD PPA KabKota'!M$5:M$513,MATCH($D64,'UPTD PPA KabKota'!$C$5:$C$513,FALSE))</f>
        <v>hendra_yuldasrin@yahoo.com</v>
      </c>
      <c r="BE64" s="218" t="str">
        <f t="array" ref="BE64">INDEX('UPTD PPA KabKota'!N$5:N$513,MATCH($D64,'UPTD PPA KabKota'!$C$5:$C$513,FALSE))</f>
        <v/>
      </c>
      <c r="BF64" s="218" t="str">
        <f t="array" ref="BF64">INDEX('UPTD PPA KabKota'!O$5:O$513,MATCH($D64,'UPTD PPA KabKota'!$C$5:$C$513,FALSE))</f>
        <v/>
      </c>
      <c r="BG64" s="218" t="str">
        <f t="array" ref="BG64">INDEX('UPTD PPA KabKota'!P$5:P$513,MATCH($D64,'UPTD PPA KabKota'!$C$5:$C$513,FALSE))</f>
        <v/>
      </c>
      <c r="BH64" s="218" t="str">
        <f t="array" ref="BH64">INDEX('UPTD PPA KabKota'!Q$5:Q$513,MATCH($D64,'UPTD PPA KabKota'!$C$5:$C$513,FALSE))</f>
        <v/>
      </c>
      <c r="BI64" s="218" t="str">
        <f t="array" ref="BI64">INDEX('UPTD PPA KabKota'!R$5:R$513,MATCH($D64,'UPTD PPA KabKota'!$C$5:$C$513,FALSE))</f>
        <v/>
      </c>
      <c r="BJ64" s="218" t="str">
        <f t="array" ref="BJ64">INDEX('UPTD PPA KabKota'!S$5:S$513,MATCH($D64,'UPTD PPA KabKota'!$C$5:$C$513,FALSE))</f>
        <v/>
      </c>
      <c r="BK64" s="218" t="str">
        <f t="array" ref="BK64">INDEX('UPTD PPA KabKota'!T$5:T$513,MATCH($D64,'UPTD PPA KabKota'!$C$5:$C$513,FALSE))</f>
        <v/>
      </c>
      <c r="BL64" s="218" t="str">
        <f t="array" ref="BL64">INDEX('UPTD PPA KabKota'!U$5:U$513,MATCH($D64,'UPTD PPA KabKota'!$C$5:$C$513,FALSE))</f>
        <v/>
      </c>
      <c r="BM64" s="218" t="str">
        <f t="array" ref="BM64">INDEX('UPTD PPA KabKota'!V$5:V$513,MATCH($D64,'UPTD PPA KabKota'!$C$5:$C$513,FALSE))</f>
        <v/>
      </c>
      <c r="BN64" s="218" t="str">
        <f t="array" ref="BN64">INDEX('UPTD PPA KabKota'!W$5:W$513,MATCH($D64,'UPTD PPA KabKota'!$C$5:$C$513,FALSE))</f>
        <v/>
      </c>
      <c r="BO64" s="218" t="str">
        <f t="array" ref="BO64">INDEX('UPTD PPA KabKota'!X$5:X$513,MATCH($D64,'UPTD PPA KabKota'!$C$5:$C$513,FALSE))</f>
        <v/>
      </c>
      <c r="BP64" s="218" t="str">
        <f t="array" ref="BP64">INDEX('UPTD PPA KabKota'!Y$5:Y$513,MATCH($D64,'UPTD PPA KabKota'!$C$5:$C$513,FALSE))</f>
        <v/>
      </c>
      <c r="BQ64" s="218" t="str">
        <f t="array" ref="BQ64">INDEX('UPTD PPA KabKota'!Z$5:Z$513,MATCH($D64,'UPTD PPA KabKota'!$C$5:$C$513,FALSE))</f>
        <v/>
      </c>
      <c r="BR64" s="218" t="str">
        <f t="array" ref="BR64">INDEX('UPTD PPA KabKota'!AA$5:AA$513,MATCH($D64,'UPTD PPA KabKota'!$C$5:$C$513,FALSE))</f>
        <v/>
      </c>
      <c r="BS64" s="218" t="str">
        <f t="array" ref="BS64">INDEX('UPTD PPA KabKota'!AB$5:AB$513,MATCH($D64,'UPTD PPA KabKota'!$C$5:$C$513,FALSE))</f>
        <v/>
      </c>
      <c r="BT64" s="218" t="str">
        <f t="array" ref="BT64">INDEX('UPTD PPA KabKota'!AC$5:AC$513,MATCH($D64,'UPTD PPA KabKota'!$C$5:$C$513,FALSE))</f>
        <v/>
      </c>
      <c r="BU64" s="218" t="str">
        <f t="array" ref="BU64">INDEX('UPTD PPA KabKota'!AD$5:AD$513,MATCH($D64,'UPTD PPA KabKota'!$C$5:$C$513,FALSE))</f>
        <v/>
      </c>
      <c r="BV64" s="218" t="str">
        <f t="array" ref="BV64">INDEX('UPTD PPA KabKota'!AE$5:AE$513,MATCH($D64,'UPTD PPA KabKota'!$C$5:$C$513,FALSE))</f>
        <v/>
      </c>
      <c r="BW64" s="218" t="str">
        <f t="array" ref="BW64">INDEX('UPTD PPA KabKota'!AF$5:AF$513,MATCH($D64,'UPTD PPA KabKota'!$C$5:$C$513,FALSE))</f>
        <v/>
      </c>
      <c r="BX64" s="218" t="str">
        <f t="array" ref="BX64">INDEX('UPTD PPA KabKota'!AG$5:AG$513,MATCH($D64,'UPTD PPA KabKota'!$C$5:$C$513,FALSE))</f>
        <v/>
      </c>
      <c r="BY64" s="218" t="str">
        <f t="array" ref="BY64">INDEX('UPTD PPA KabKota'!AH$5:AH$513,MATCH($D64,'UPTD PPA KabKota'!$C$5:$C$513,FALSE))</f>
        <v/>
      </c>
      <c r="BZ64" s="218" t="str">
        <f t="array" ref="BZ64">INDEX('UPTD PPA KabKota'!AI$5:AI$513,MATCH($D64,'UPTD PPA KabKota'!$C$5:$C$513,FALSE))</f>
        <v/>
      </c>
      <c r="CA64" s="218" t="str">
        <f t="array" ref="CA64">INDEX('UPTD PPA KabKota'!AJ$5:AJ$513,MATCH($D64,'UPTD PPA KabKota'!$C$5:$C$513,FALSE))</f>
        <v/>
      </c>
      <c r="CB64" s="218" t="str">
        <f t="array" ref="CB64">INDEX('UPTD PPA KabKota'!AK$5:AK$513,MATCH($D64,'UPTD PPA KabKota'!$C$5:$C$513,FALSE))</f>
        <v/>
      </c>
      <c r="CC64" s="218" t="str">
        <f t="array" ref="CC64">INDEX('UPTD PPA KabKota'!AL$5:AL$513,MATCH($D64,'UPTD PPA KabKota'!$C$5:$C$513,FALSE))</f>
        <v/>
      </c>
      <c r="CD64" s="218" t="str">
        <f t="array" ref="CD64">INDEX('UPTD PPA KabKota'!AM$5:AM$513,MATCH($D64,'UPTD PPA KabKota'!$C$5:$C$513,FALSE))</f>
        <v/>
      </c>
      <c r="CE64" s="218" t="str">
        <f t="array" ref="CE64">INDEX('UPTD PPA KabKota'!AN$5:AN$513,MATCH($D64,'UPTD PPA KabKota'!$C$5:$C$513,FALSE))</f>
        <v/>
      </c>
      <c r="CF64" s="218" t="str">
        <f t="array" ref="CF64">INDEX('UPTD PPA KabKota'!AO$5:AO$513,MATCH($D64,'UPTD PPA KabKota'!$C$5:$C$513,FALSE))</f>
        <v/>
      </c>
      <c r="CG64" s="218" t="str">
        <f t="array" ref="CG64">INDEX('UPTD PPA KabKota'!AP$5:AP$513,MATCH($D64,'UPTD PPA KabKota'!$C$5:$C$513,FALSE))</f>
        <v/>
      </c>
      <c r="CH64" s="218" t="str">
        <f t="array" ref="CH64">INDEX('UPTD PPA KabKota'!AQ$5:AQ$513,MATCH($D64,'UPTD PPA KabKota'!$C$5:$C$513,FALSE))</f>
        <v/>
      </c>
      <c r="CI64" s="218" t="str">
        <f t="array" ref="CI64">INDEX('UPTD PPA KabKota'!AR$5:AR$513,MATCH($D64,'UPTD PPA KabKota'!$C$5:$C$513,FALSE))</f>
        <v/>
      </c>
      <c r="CJ64" s="218" t="str">
        <f t="array" ref="CJ64">INDEX('UPTD PPA KabKota'!AS$5:AS$513,MATCH($D64,'UPTD PPA KabKota'!$C$5:$C$513,FALSE))</f>
        <v/>
      </c>
      <c r="CK64" s="218" t="str">
        <f t="array" ref="CK64">INDEX('UPTD PPA KabKota'!AT$5:AT$513,MATCH($D64,'UPTD PPA KabKota'!$C$5:$C$513,FALSE))</f>
        <v/>
      </c>
      <c r="CL64" s="218" t="str">
        <f t="array" ref="CL64">INDEX('UPTD PPA KabKota'!AU$5:AU$513,MATCH($D64,'UPTD PPA KabKota'!$C$5:$C$513,FALSE))</f>
        <v/>
      </c>
      <c r="CM64" s="218" t="str">
        <f t="array" ref="CM64">INDEX('UPTD PPA KabKota'!AV$5:AV$513,MATCH($D64,'UPTD PPA KabKota'!$C$5:$C$513,FALSE))</f>
        <v/>
      </c>
      <c r="CN64" s="218" t="str">
        <f t="array" ref="CN64">INDEX('UPTD PPA KabKota'!AW$5:AW$513,MATCH($D64,'UPTD PPA KabKota'!$C$5:$C$513,FALSE))</f>
        <v/>
      </c>
      <c r="CO64" s="218" t="str">
        <f t="array" ref="CO64">INDEX('UPTD PPA KabKota'!AX$5:AX$513,MATCH($D64,'UPTD PPA KabKota'!$C$5:$C$513,FALSE))</f>
        <v/>
      </c>
      <c r="CP64" s="218" t="str">
        <f t="array" ref="CP64">INDEX('UPTD PPA KabKota'!AY$5:AY$513,MATCH($D64,'UPTD PPA KabKota'!$C$5:$C$513,FALSE))</f>
        <v/>
      </c>
      <c r="CQ64" s="209" t="str">
        <f>IFERROR(__xludf.DUMMYFUNCTION("IF(ISBLANK($K64),"""",IF(REGEXMATCH($K64,""Peraturan""),""Ada"",IF(REGEXMATCH($K64,""Rekomendasi""),""Tidak Ada"", $K64)))
"),"Ada")</f>
        <v>Ada</v>
      </c>
      <c r="CR64" s="209" t="str">
        <f t="array" ref="CR64">index('UPTD PPA KabKota'!$BI$5:$BI$513,match($D64,'UPTD PPA KabKota'!$C$5:$C$513,false))</f>
        <v>Ada</v>
      </c>
      <c r="CS64" s="314" t="str">
        <f t="shared" si="10"/>
        <v>Ada</v>
      </c>
    </row>
    <row r="65">
      <c r="A65" s="310">
        <v>63.0</v>
      </c>
      <c r="B65" s="310">
        <v>4.0</v>
      </c>
      <c r="C65" s="311" t="s">
        <v>4725</v>
      </c>
      <c r="D65" s="312" t="s">
        <v>1111</v>
      </c>
      <c r="E65" s="321">
        <v>45748.0</v>
      </c>
      <c r="F65" s="218" t="str">
        <f t="array" ref="F65">INDEX('Ortala-KabKota'!F$2:F$415,MATCH($D65,'Ortala-KabKota'!$E$2:$E$415,FALSE))</f>
        <v>Hadissyam Kudus/ 08116611007</v>
      </c>
      <c r="G65" s="218" t="str">
        <f t="array" ref="G65">INDEX('Ortala-KabKota'!G$2:G$415,MATCH($D65,'Ortala-KabKota'!$E$2:$E$415,FALSE))</f>
        <v>Jalan Prof M. Yamin Nomor 38 Muaro Sijunjung</v>
      </c>
      <c r="H65" s="218" t="str">
        <f t="array" ref="H65">INDEX('Ortala-KabKota'!H$2:H$415,MATCH($D65,'Ortala-KabKota'!$E$2:$E$415,FALSE))</f>
        <v>-</v>
      </c>
      <c r="I65" s="218" t="str">
        <f t="array" ref="I65">INDEX('Ortala-KabKota'!I$2:I$415,MATCH($D65,'Ortala-KabKota'!$E$2:$E$415,FALSE))</f>
        <v>081212232338</v>
      </c>
      <c r="J65" s="218" t="str">
        <f t="array" ref="J65">INDEX('Ortala-KabKota'!J$2:J$415,MATCH($D65,'Ortala-KabKota'!$E$2:$E$415,FALSE))</f>
        <v>UPTD PPA</v>
      </c>
      <c r="K65" s="218" t="str">
        <f t="array" ref="K65">INDEX('Ortala-KabKota'!K$2:K$415,MATCH($D65,'Ortala-KabKota'!$E$2:$E$415,FALSE))</f>
        <v>Peraturan Bupati Sijunjung Nomor 56 Tahun 2020</v>
      </c>
      <c r="L65" s="218">
        <f t="array" ref="L65">INDEX('Ortala-KabKota'!L$2:L$415,MATCH($D65,'Ortala-KabKota'!$E$2:$E$415,FALSE))</f>
        <v>2020</v>
      </c>
      <c r="M65" s="218" t="str">
        <f t="array" ref="M65">INDEX('Ortala-KabKota'!M$2:M$415,MATCH($D65,'Ortala-KabKota'!$E$2:$E$415,FALSE))</f>
        <v>A</v>
      </c>
      <c r="N65" s="218" t="str">
        <f t="array" ref="N65">INDEX('Ortala-KabKota'!N$2:N$415,MATCH($D65,'Ortala-KabKota'!$E$2:$E$415,FALSE))</f>
        <v>Vanesa/ 082169295105</v>
      </c>
      <c r="O65" s="218" t="str">
        <f t="array" ref="O65">INDEX('Ortala-KabKota'!O$2:O$415,MATCH($D65,'Ortala-KabKota'!$E$2:$E$415,FALSE))</f>
        <v>uptdppasijunjung@gmail.com</v>
      </c>
      <c r="P65" s="218" t="str">
        <f t="array" ref="P65">INDEX('Ortala-KabKota'!P$2:P$415,MATCH($D65,'Ortala-KabKota'!$E$2:$E$415,FALSE))</f>
        <v/>
      </c>
      <c r="Q65" s="218" t="str">
        <f t="array" ref="Q65">INDEX('Ortala-KabKota'!Q$2:Q$415,MATCH($D65,'Ortala-KabKota'!$E$2:$E$415,FALSE))</f>
        <v>MANDIRI</v>
      </c>
      <c r="R65" s="218" t="str">
        <f t="array" ref="R65">INDEX('Ortala-KabKota'!R$2:R$415,MATCH($D65,'Ortala-KabKota'!$E$2:$E$415,FALSE))</f>
        <v>MILIK SENDIRI</v>
      </c>
      <c r="S65" s="218" t="str">
        <f t="array" ref="S65">INDEX('Ortala-KabKota'!S$2:S$415,MATCH($D65,'Ortala-KabKota'!$E$2:$E$415,FALSE))</f>
        <v>Milik Pemerintah Daerah</v>
      </c>
      <c r="T65" s="218">
        <f t="array" ref="T65">INDEX('Ortala-KabKota'!T$2:T$415,MATCH($D65,'Ortala-KabKota'!$E$2:$E$415,FALSE))</f>
        <v>1</v>
      </c>
      <c r="U65" s="218">
        <f t="array" ref="U65">INDEX('Ortala-KabKota'!U$2:U$415,MATCH($D65,'Ortala-KabKota'!$E$2:$E$415,FALSE))</f>
        <v>0</v>
      </c>
      <c r="V65" s="218">
        <f t="array" ref="V65">INDEX('Ortala-KabKota'!V$2:V$415,MATCH($D65,'Ortala-KabKota'!$E$2:$E$415,FALSE))</f>
        <v>1</v>
      </c>
      <c r="W65" s="218">
        <f t="array" ref="W65">INDEX('Ortala-KabKota'!W$2:W$415,MATCH($D65,'Ortala-KabKota'!$E$2:$E$415,FALSE))</f>
        <v>0</v>
      </c>
      <c r="X65" s="218">
        <f t="array" ref="X65">INDEX('Ortala-KabKota'!X$2:X$415,MATCH($D65,'Ortala-KabKota'!$E$2:$E$415,FALSE))</f>
        <v>0</v>
      </c>
      <c r="Y65" s="218">
        <f t="array" ref="Y65">INDEX('Ortala-KabKota'!Y$2:Y$415,MATCH($D65,'Ortala-KabKota'!$E$2:$E$415,FALSE))</f>
        <v>0</v>
      </c>
      <c r="Z65" s="218">
        <f t="array" ref="Z65">INDEX('Ortala-KabKota'!Z$2:Z$415,MATCH($D65,'Ortala-KabKota'!$E$2:$E$415,FALSE))</f>
        <v>0</v>
      </c>
      <c r="AA65" s="218">
        <f t="array" ref="AA65">INDEX('Ortala-KabKota'!AA$2:AA$415,MATCH($D65,'Ortala-KabKota'!$E$2:$E$415,FALSE))</f>
        <v>1</v>
      </c>
      <c r="AB65" s="218">
        <f t="array" ref="AB65">INDEX('Ortala-KabKota'!AB$2:AB$415,MATCH($D65,'Ortala-KabKota'!$E$2:$E$415,FALSE))</f>
        <v>1</v>
      </c>
      <c r="AC65" s="218">
        <f t="array" ref="AC65">INDEX('Ortala-KabKota'!AC$2:AC$415,MATCH($D65,'Ortala-KabKota'!$E$2:$E$415,FALSE))</f>
        <v>0</v>
      </c>
      <c r="AD65" s="218" t="str">
        <f t="array" ref="AD65">INDEX('Ortala-KabKota'!AD$2:AD$415,MATCH($D65,'Ortala-KabKota'!$E$2:$E$415,FALSE))</f>
        <v/>
      </c>
      <c r="AE65" s="218">
        <f t="array" ref="AE65">INDEX('Ortala-KabKota'!AE$2:AE$415,MATCH($D65,'Ortala-KabKota'!$E$2:$E$415,FALSE))</f>
        <v>1</v>
      </c>
      <c r="AF65" s="218">
        <f t="array" ref="AF65">INDEX('Ortala-KabKota'!AF$2:AF$415,MATCH($D65,'Ortala-KabKota'!$E$2:$E$415,FALSE))</f>
        <v>1</v>
      </c>
      <c r="AG65" s="218">
        <f t="array" ref="AG65">INDEX('Ortala-KabKota'!AG$2:AG$415,MATCH($D65,'Ortala-KabKota'!$E$2:$E$415,FALSE))</f>
        <v>1</v>
      </c>
      <c r="AH65" s="218">
        <f t="array" ref="AH65">INDEX('Ortala-KabKota'!AH$2:AH$415,MATCH($D65,'Ortala-KabKota'!$E$2:$E$415,FALSE))</f>
        <v>1</v>
      </c>
      <c r="AI65" s="218" t="str">
        <f t="array" ref="AI65">INDEX('Ortala-KabKota'!AI$2:AI$415,MATCH($D65,'Ortala-KabKota'!$E$2:$E$415,FALSE))</f>
        <v>1. Petugas layanan melakukan penampungan sementara berdasarkan hasil asesmen sesuai kebutuhan korban/pelapor
2. Penampungan sementara dilakukan di shelter UPTD PPA
3. Selama proses penampungan sementara dilakukan kegiatan-kegiatan yang dapat mendukung pemulihan kondisi korban</v>
      </c>
      <c r="AJ65" s="218">
        <f t="array" ref="AJ65">INDEX('Ortala-KabKota'!AJ$2:AJ$415,MATCH($D65,'Ortala-KabKota'!$E$2:$E$415,FALSE))</f>
        <v>1</v>
      </c>
      <c r="AK65" s="218">
        <f t="array" ref="AK65">INDEX('Ortala-KabKota'!AK$2:AK$415,MATCH($D65,'Ortala-KabKota'!$E$2:$E$415,FALSE))</f>
        <v>1</v>
      </c>
      <c r="AL65" s="218">
        <f t="array" ref="AL65">INDEX('Ortala-KabKota'!AL$2:AL$415,MATCH($D65,'Ortala-KabKota'!$E$2:$E$415,FALSE))</f>
        <v>58</v>
      </c>
      <c r="AM65" s="218" t="str">
        <f t="array" ref="AM65">INDEX('Ortala-KabKota'!AM$2:AM$415,MATCH($D65,'Ortala-KabKota'!$E$2:$E$415,FALSE))</f>
        <v>Kekerasan Seksual</v>
      </c>
      <c r="AN65" s="218" t="str">
        <f t="array" ref="AN65">INDEX('Ortala-KabKota'!AN$2:AN$415,MATCH($D65,'Ortala-KabKota'!$E$2:$E$415,FALSE))</f>
        <v/>
      </c>
      <c r="AO65" s="218" t="str">
        <f t="array" ref="AO65">INDEX('Ortala-KabKota'!AO$2:AO$415,MATCH($D65,'Ortala-KabKota'!$E$2:$E$415,FALSE))</f>
        <v/>
      </c>
      <c r="AP65" s="218" t="str">
        <f t="array" ref="AP65">INDEX('Ortala-KabKota'!AP$2:AP$415,MATCH($D65,'Ortala-KabKota'!$E$2:$E$415,FALSE))</f>
        <v/>
      </c>
      <c r="AQ65" s="218" t="str">
        <f t="array" ref="AQ65">INDEX('Ortala-KabKota'!AQ$2:AQ$415,MATCH($D65,'Ortala-KabKota'!$E$2:$E$415,FALSE))</f>
        <v/>
      </c>
      <c r="AR65" s="218">
        <f t="array" ref="AR65">INDEX('Ortala-KabKota'!AR$2:AR$415,MATCH($D65,'Ortala-KabKota'!$E$2:$E$415,FALSE))</f>
        <v>1</v>
      </c>
      <c r="AS65" s="218" t="str">
        <f t="array" ref="AS65">INDEX('Ortala-KabKota'!AS$2:AS$415,MATCH($D65,'Ortala-KabKota'!$E$2:$E$415,FALSE))</f>
        <v/>
      </c>
      <c r="AT65" s="218" t="str">
        <f t="array" ref="AT65">INDEX('Ortala-KabKota'!AT$2:AT$415,MATCH($D65,'Ortala-KabKota'!$E$2:$E$415,FALSE))</f>
        <v/>
      </c>
      <c r="AU65" s="218" t="str">
        <f t="array" ref="AU65">INDEX('UPTD PPA KabKota'!D$5:D$513,MATCH($D65,'UPTD PPA KabKota'!$C$5:$C$513,FALSE))</f>
        <v>HADISSYAM KUDUS, SH</v>
      </c>
      <c r="AV65" s="218" t="str">
        <f t="array" ref="AV65">INDEX('UPTD PPA KabKota'!E$5:E$513,MATCH($D65,'UPTD PPA KabKota'!$C$5:$C$513,FALSE))</f>
        <v>Jln.Prov.M.Yamin Nomor 38 Muaro Sijunjung</v>
      </c>
      <c r="AW65" s="218">
        <f t="array" ref="AW65">INDEX('UPTD PPA KabKota'!F$5:F$513,MATCH($D65,'UPTD PPA KabKota'!$C$5:$C$513,FALSE))</f>
        <v>8116611007</v>
      </c>
      <c r="AX65" s="218" t="str">
        <f t="array" ref="AX65">INDEX('UPTD PPA KabKota'!G$5:G$513,MATCH($D65,'UPTD PPA KabKota'!$C$5:$C$513,FALSE))</f>
        <v>KTU UPTD/ 0853759894388</v>
      </c>
      <c r="AY65" s="218" t="str">
        <f t="array" ref="AY65">INDEX('UPTD PPA KabKota'!H$5:H$513,MATCH($D65,'UPTD PPA KabKota'!$C$5:$C$513,FALSE))</f>
        <v>UPTD PPA</v>
      </c>
      <c r="AZ65" s="218" t="str">
        <f t="array" ref="AZ65">INDEX('UPTD PPA KabKota'!I$5:I$513,MATCH($D65,'UPTD PPA KabKota'!$C$5:$C$513,FALSE))</f>
        <v>Peraturan Bupati Nomor 56 Tahun 2020</v>
      </c>
      <c r="BA65" s="218">
        <f t="array" ref="BA65">INDEX('UPTD PPA KabKota'!J$5:J$513,MATCH($D65,'UPTD PPA KabKota'!$C$5:$C$513,FALSE))</f>
        <v>2020</v>
      </c>
      <c r="BB65" s="218" t="str">
        <f t="array" ref="BB65">INDEX('UPTD PPA KabKota'!K$5:K$513,MATCH($D65,'UPTD PPA KabKota'!$C$5:$C$513,FALSE))</f>
        <v>A</v>
      </c>
      <c r="BC65" s="218" t="str">
        <f t="array" ref="BC65">INDEX('UPTD PPA KabKota'!L$5:L$513,MATCH($D65,'UPTD PPA KabKota'!$C$5:$C$513,FALSE))</f>
        <v>Irma Mailany,S.Pd, Kons/ 082288975707</v>
      </c>
      <c r="BD65" s="316" t="str">
        <f t="array" ref="BD65">INDEX('UPTD PPA KabKota'!M$5:M$513,MATCH($D65,'UPTD PPA KabKota'!$C$5:$C$513,FALSE))</f>
        <v>uptdppasijunjung@gmail.com</v>
      </c>
      <c r="BE65" s="218" t="str">
        <f t="array" ref="BE65">INDEX('UPTD PPA KabKota'!N$5:N$513,MATCH($D65,'UPTD PPA KabKota'!$C$5:$C$513,FALSE))</f>
        <v>1. Kepala UPTD
2. Kasubag TU
3. Kelompok Jabatan Fungsional</v>
      </c>
      <c r="BF65" s="218" t="str">
        <f t="array" ref="BF65">INDEX('UPTD PPA KabKota'!O$5:O$513,MATCH($D65,'UPTD PPA KabKota'!$C$5:$C$513,FALSE))</f>
        <v>MANDIRI</v>
      </c>
      <c r="BG65" s="218" t="str">
        <f t="array" ref="BG65">INDEX('UPTD PPA KabKota'!P$5:P$513,MATCH($D65,'UPTD PPA KabKota'!$C$5:$C$513,FALSE))</f>
        <v>MILIK SENDIRI</v>
      </c>
      <c r="BH65" s="218" t="str">
        <f t="array" ref="BH65">INDEX('UPTD PPA KabKota'!Q$5:Q$513,MATCH($D65,'UPTD PPA KabKota'!$C$5:$C$513,FALSE))</f>
        <v>Pemerintah Daerah</v>
      </c>
      <c r="BI65" s="218" t="str">
        <f t="array" ref="BI65">INDEX('UPTD PPA KabKota'!R$5:R$513,MATCH($D65,'UPTD PPA KabKota'!$C$5:$C$513,FALSE))</f>
        <v>Ada</v>
      </c>
      <c r="BJ65" s="218" t="str">
        <f t="array" ref="BJ65">INDEX('UPTD PPA KabKota'!S$5:S$513,MATCH($D65,'UPTD PPA KabKota'!$C$5:$C$513,FALSE))</f>
        <v>Ada</v>
      </c>
      <c r="BK65" s="218" t="str">
        <f t="array" ref="BK65">INDEX('UPTD PPA KabKota'!T$5:T$513,MATCH($D65,'UPTD PPA KabKota'!$C$5:$C$513,FALSE))</f>
        <v>Tidak Ada</v>
      </c>
      <c r="BL65" s="218" t="str">
        <f t="array" ref="BL65">INDEX('UPTD PPA KabKota'!U$5:U$513,MATCH($D65,'UPTD PPA KabKota'!$C$5:$C$513,FALSE))</f>
        <v>Tidak Ada</v>
      </c>
      <c r="BM65" s="218" t="str">
        <f t="array" ref="BM65">INDEX('UPTD PPA KabKota'!V$5:V$513,MATCH($D65,'UPTD PPA KabKota'!$C$5:$C$513,FALSE))</f>
        <v>Tidak Ada</v>
      </c>
      <c r="BN65" s="218" t="str">
        <f t="array" ref="BN65">INDEX('UPTD PPA KabKota'!W$5:W$513,MATCH($D65,'UPTD PPA KabKota'!$C$5:$C$513,FALSE))</f>
        <v>Tidak Ada</v>
      </c>
      <c r="BO65" s="218" t="str">
        <f t="array" ref="BO65">INDEX('UPTD PPA KabKota'!X$5:X$513,MATCH($D65,'UPTD PPA KabKota'!$C$5:$C$513,FALSE))</f>
        <v>Ada</v>
      </c>
      <c r="BP65" s="218" t="str">
        <f t="array" ref="BP65">INDEX('UPTD PPA KabKota'!Y$5:Y$513,MATCH($D65,'UPTD PPA KabKota'!$C$5:$C$513,FALSE))</f>
        <v>Tidak Ada</v>
      </c>
      <c r="BQ65" s="218" t="str">
        <f t="array" ref="BQ65">INDEX('UPTD PPA KabKota'!Z$5:Z$513,MATCH($D65,'UPTD PPA KabKota'!$C$5:$C$513,FALSE))</f>
        <v>Tidak Ada</v>
      </c>
      <c r="BR65" s="218" t="str">
        <f t="array" ref="BR65">INDEX('UPTD PPA KabKota'!AA$5:AA$513,MATCH($D65,'UPTD PPA KabKota'!$C$5:$C$513,FALSE))</f>
        <v>Tidak Ada</v>
      </c>
      <c r="BS65" s="218" t="str">
        <f t="array" ref="BS65">INDEX('UPTD PPA KabKota'!AB$5:AB$513,MATCH($D65,'UPTD PPA KabKota'!$C$5:$C$513,FALSE))</f>
        <v>Tidak Ada</v>
      </c>
      <c r="BT65" s="218" t="str">
        <f t="array" ref="BT65">INDEX('UPTD PPA KabKota'!AC$5:AC$513,MATCH($D65,'UPTD PPA KabKota'!$C$5:$C$513,FALSE))</f>
        <v>Sudah</v>
      </c>
      <c r="BU65" s="218" t="str">
        <f t="array" ref="BU65">INDEX('UPTD PPA KabKota'!AD$5:AD$513,MATCH($D65,'UPTD PPA KabKota'!$C$5:$C$513,FALSE))</f>
        <v>Sudah</v>
      </c>
      <c r="BV65" s="218" t="str">
        <f t="array" ref="BV65">INDEX('UPTD PPA KabKota'!AE$5:AE$513,MATCH($D65,'UPTD PPA KabKota'!$C$5:$C$513,FALSE))</f>
        <v>Sudah</v>
      </c>
      <c r="BW65" s="218" t="str">
        <f t="array" ref="BW65">INDEX('UPTD PPA KabKota'!AF$5:AF$513,MATCH($D65,'UPTD PPA KabKota'!$C$5:$C$513,FALSE))</f>
        <v>Sudah</v>
      </c>
      <c r="BX65" s="218" t="str">
        <f t="array" ref="BX65">INDEX('UPTD PPA KabKota'!AG$5:AG$513,MATCH($D65,'UPTD PPA KabKota'!$C$5:$C$513,FALSE))</f>
        <v>Belum</v>
      </c>
      <c r="BY65" s="218" t="str">
        <f t="array" ref="BY65">INDEX('UPTD PPA KabKota'!AH$5:AH$513,MATCH($D65,'UPTD PPA KabKota'!$C$5:$C$513,FALSE))</f>
        <v>Sudah</v>
      </c>
      <c r="BZ65" s="218" t="str">
        <f t="array" ref="BZ65">INDEX('UPTD PPA KabKota'!AI$5:AI$513,MATCH($D65,'UPTD PPA KabKota'!$C$5:$C$513,FALSE))</f>
        <v>Sudah</v>
      </c>
      <c r="CA65" s="218" t="str">
        <f t="array" ref="CA65">INDEX('UPTD PPA KabKota'!AJ$5:AJ$513,MATCH($D65,'UPTD PPA KabKota'!$C$5:$C$513,FALSE))</f>
        <v>Sudah</v>
      </c>
      <c r="CB65" s="218" t="str">
        <f t="array" ref="CB65">INDEX('UPTD PPA KabKota'!AK$5:AK$513,MATCH($D65,'UPTD PPA KabKota'!$C$5:$C$513,FALSE))</f>
        <v>Sudah</v>
      </c>
      <c r="CC65" s="218" t="str">
        <f t="array" ref="CC65">INDEX('UPTD PPA KabKota'!AL$5:AL$513,MATCH($D65,'UPTD PPA KabKota'!$C$5:$C$513,FALSE))</f>
        <v>Sudah</v>
      </c>
      <c r="CD65" s="218" t="str">
        <f t="array" ref="CD65">INDEX('UPTD PPA KabKota'!AM$5:AM$513,MATCH($D65,'UPTD PPA KabKota'!$C$5:$C$513,FALSE))</f>
        <v>Sudah</v>
      </c>
      <c r="CE65" s="218" t="str">
        <f t="array" ref="CE65">INDEX('UPTD PPA KabKota'!AN$5:AN$513,MATCH($D65,'UPTD PPA KabKota'!$C$5:$C$513,FALSE))</f>
        <v>pengaduan dari masyarakat, penjangkuan korban, pengelolaan Kasus, Jika korban memerlukan pengamanan maka akan diberikan penampungan sementara di rumah aman</v>
      </c>
      <c r="CF65" s="218" t="str">
        <f t="array" ref="CF65">INDEX('UPTD PPA KabKota'!AO$5:AO$513,MATCH($D65,'UPTD PPA KabKota'!$C$5:$C$513,FALSE))</f>
        <v>53 (2024)</v>
      </c>
      <c r="CG65" s="218" t="str">
        <f t="array" ref="CG65">INDEX('UPTD PPA KabKota'!AP$5:AP$513,MATCH($D65,'UPTD PPA KabKota'!$C$5:$C$513,FALSE))</f>
        <v>Kekerasan SeksualTerhadap Anak</v>
      </c>
      <c r="CH65" s="218" t="str">
        <f t="array" ref="CH65">INDEX('UPTD PPA KabKota'!AQ$5:AQ$513,MATCH($D65,'UPTD PPA KabKota'!$C$5:$C$513,FALSE))</f>
        <v/>
      </c>
      <c r="CI65" s="218" t="str">
        <f t="array" ref="CI65">INDEX('UPTD PPA KabKota'!AR$5:AR$513,MATCH($D65,'UPTD PPA KabKota'!$C$5:$C$513,FALSE))</f>
        <v/>
      </c>
      <c r="CJ65" s="218" t="str">
        <f t="array" ref="CJ65">INDEX('UPTD PPA KabKota'!AS$5:AS$513,MATCH($D65,'UPTD PPA KabKota'!$C$5:$C$513,FALSE))</f>
        <v/>
      </c>
      <c r="CK65" s="218" t="str">
        <f t="array" ref="CK65">INDEX('UPTD PPA KabKota'!AT$5:AT$513,MATCH($D65,'UPTD PPA KabKota'!$C$5:$C$513,FALSE))</f>
        <v/>
      </c>
      <c r="CL65" s="218" t="str">
        <f t="array" ref="CL65">INDEX('UPTD PPA KabKota'!AU$5:AU$513,MATCH($D65,'UPTD PPA KabKota'!$C$5:$C$513,FALSE))</f>
        <v>v</v>
      </c>
      <c r="CM65" s="218" t="str">
        <f t="array" ref="CM65">INDEX('UPTD PPA KabKota'!AV$5:AV$513,MATCH($D65,'UPTD PPA KabKota'!$C$5:$C$513,FALSE))</f>
        <v/>
      </c>
      <c r="CN65" s="218" t="str">
        <f t="array" ref="CN65">INDEX('UPTD PPA KabKota'!AW$5:AW$513,MATCH($D65,'UPTD PPA KabKota'!$C$5:$C$513,FALSE))</f>
        <v/>
      </c>
      <c r="CO65" s="218" t="str">
        <f t="array" ref="CO65">INDEX('UPTD PPA KabKota'!AX$5:AX$513,MATCH($D65,'UPTD PPA KabKota'!$C$5:$C$513,FALSE))</f>
        <v/>
      </c>
      <c r="CP65" s="218" t="str">
        <f t="array" ref="CP65">INDEX('UPTD PPA KabKota'!AY$5:AY$513,MATCH($D65,'UPTD PPA KabKota'!$C$5:$C$513,FALSE))</f>
        <v/>
      </c>
      <c r="CQ65" s="209" t="str">
        <f>IFERROR(__xludf.DUMMYFUNCTION("IF(ISBLANK($K65),"""",IF(REGEXMATCH($K65,""Peraturan""),""Ada"",IF(REGEXMATCH($K65,""Rekomendasi""),""Tidak Ada"", $K65)))
"),"Ada")</f>
        <v>Ada</v>
      </c>
      <c r="CR65" s="209" t="str">
        <f t="array" ref="CR65">index('UPTD PPA KabKota'!$BI$5:$BI$513,match($D65,'UPTD PPA KabKota'!$C$5:$C$513,false))</f>
        <v>Ada</v>
      </c>
      <c r="CS65" s="314" t="str">
        <f t="shared" si="10"/>
        <v>Ada</v>
      </c>
    </row>
    <row r="66">
      <c r="A66" s="310">
        <v>64.0</v>
      </c>
      <c r="B66" s="310">
        <v>5.0</v>
      </c>
      <c r="C66" s="311" t="s">
        <v>4725</v>
      </c>
      <c r="D66" s="312" t="s">
        <v>1053</v>
      </c>
      <c r="E66" s="321">
        <v>45748.0</v>
      </c>
      <c r="F66" s="218" t="str">
        <f t="array" ref="F66">INDEX('Ortala-KabKota'!F$2:F$415,MATCH($D66,'Ortala-KabKota'!$E$2:$E$415,FALSE))</f>
        <v>Erliyenti/ 081374085705</v>
      </c>
      <c r="G66" s="218" t="str">
        <f t="array" ref="G66">INDEX('Ortala-KabKota'!G$2:G$415,MATCH($D66,'Ortala-KabKota'!$E$2:$E$415,FALSE))</f>
        <v/>
      </c>
      <c r="H66" s="218" t="str">
        <f t="array" ref="H66">INDEX('Ortala-KabKota'!H$2:H$415,MATCH($D66,'Ortala-KabKota'!$E$2:$E$415,FALSE))</f>
        <v/>
      </c>
      <c r="I66" s="218" t="str">
        <f t="array" ref="I66">INDEX('Ortala-KabKota'!I$2:I$415,MATCH($D66,'Ortala-KabKota'!$E$2:$E$415,FALSE))</f>
        <v/>
      </c>
      <c r="J66" s="218" t="str">
        <f t="array" ref="J66">INDEX('Ortala-KabKota'!J$2:J$415,MATCH($D66,'Ortala-KabKota'!$E$2:$E$415,FALSE))</f>
        <v>UPTD PPA</v>
      </c>
      <c r="K66" s="218" t="str">
        <f t="array" ref="K66">INDEX('Ortala-KabKota'!K$2:K$415,MATCH($D66,'Ortala-KabKota'!$E$2:$E$415,FALSE))</f>
        <v>Peraturan Bupati Tanah Datar Nomor 57 Tahun 2022</v>
      </c>
      <c r="L66" s="218">
        <f t="array" ref="L66">INDEX('Ortala-KabKota'!L$2:L$415,MATCH($D66,'Ortala-KabKota'!$E$2:$E$415,FALSE))</f>
        <v>2022</v>
      </c>
      <c r="M66" s="218" t="str">
        <f t="array" ref="M66">INDEX('Ortala-KabKota'!M$2:M$415,MATCH($D66,'Ortala-KabKota'!$E$2:$E$415,FALSE))</f>
        <v>A</v>
      </c>
      <c r="N66" s="218" t="str">
        <f t="array" ref="N66">INDEX('Ortala-KabKota'!N$2:N$415,MATCH($D66,'Ortala-KabKota'!$E$2:$E$415,FALSE))</f>
        <v/>
      </c>
      <c r="O66" s="218" t="str">
        <f t="array" ref="O66">INDEX('Ortala-KabKota'!O$2:O$415,MATCH($D66,'Ortala-KabKota'!$E$2:$E$415,FALSE))</f>
        <v/>
      </c>
      <c r="P66" s="218" t="str">
        <f t="array" ref="P66">INDEX('Ortala-KabKota'!P$2:P$415,MATCH($D66,'Ortala-KabKota'!$E$2:$E$415,FALSE))</f>
        <v/>
      </c>
      <c r="Q66" s="218" t="str">
        <f t="array" ref="Q66">INDEX('Ortala-KabKota'!Q$2:Q$415,MATCH($D66,'Ortala-KabKota'!$E$2:$E$415,FALSE))</f>
        <v/>
      </c>
      <c r="R66" s="218" t="str">
        <f t="array" ref="R66">INDEX('Ortala-KabKota'!R$2:R$415,MATCH($D66,'Ortala-KabKota'!$E$2:$E$415,FALSE))</f>
        <v/>
      </c>
      <c r="S66" s="218" t="str">
        <f t="array" ref="S66">INDEX('Ortala-KabKota'!S$2:S$415,MATCH($D66,'Ortala-KabKota'!$E$2:$E$415,FALSE))</f>
        <v/>
      </c>
      <c r="T66" s="218" t="str">
        <f t="array" ref="T66">INDEX('Ortala-KabKota'!T$2:T$415,MATCH($D66,'Ortala-KabKota'!$E$2:$E$415,FALSE))</f>
        <v/>
      </c>
      <c r="U66" s="218" t="str">
        <f t="array" ref="U66">INDEX('Ortala-KabKota'!U$2:U$415,MATCH($D66,'Ortala-KabKota'!$E$2:$E$415,FALSE))</f>
        <v/>
      </c>
      <c r="V66" s="218" t="str">
        <f t="array" ref="V66">INDEX('Ortala-KabKota'!V$2:V$415,MATCH($D66,'Ortala-KabKota'!$E$2:$E$415,FALSE))</f>
        <v/>
      </c>
      <c r="W66" s="218" t="str">
        <f t="array" ref="W66">INDEX('Ortala-KabKota'!W$2:W$415,MATCH($D66,'Ortala-KabKota'!$E$2:$E$415,FALSE))</f>
        <v/>
      </c>
      <c r="X66" s="218" t="str">
        <f t="array" ref="X66">INDEX('Ortala-KabKota'!X$2:X$415,MATCH($D66,'Ortala-KabKota'!$E$2:$E$415,FALSE))</f>
        <v/>
      </c>
      <c r="Y66" s="218" t="str">
        <f t="array" ref="Y66">INDEX('Ortala-KabKota'!Y$2:Y$415,MATCH($D66,'Ortala-KabKota'!$E$2:$E$415,FALSE))</f>
        <v/>
      </c>
      <c r="Z66" s="218" t="str">
        <f t="array" ref="Z66">INDEX('Ortala-KabKota'!Z$2:Z$415,MATCH($D66,'Ortala-KabKota'!$E$2:$E$415,FALSE))</f>
        <v/>
      </c>
      <c r="AA66" s="218" t="str">
        <f t="array" ref="AA66">INDEX('Ortala-KabKota'!AA$2:AA$415,MATCH($D66,'Ortala-KabKota'!$E$2:$E$415,FALSE))</f>
        <v/>
      </c>
      <c r="AB66" s="218" t="str">
        <f t="array" ref="AB66">INDEX('Ortala-KabKota'!AB$2:AB$415,MATCH($D66,'Ortala-KabKota'!$E$2:$E$415,FALSE))</f>
        <v/>
      </c>
      <c r="AC66" s="218" t="str">
        <f t="array" ref="AC66">INDEX('Ortala-KabKota'!AC$2:AC$415,MATCH($D66,'Ortala-KabKota'!$E$2:$E$415,FALSE))</f>
        <v/>
      </c>
      <c r="AD66" s="218" t="str">
        <f t="array" ref="AD66">INDEX('Ortala-KabKota'!AD$2:AD$415,MATCH($D66,'Ortala-KabKota'!$E$2:$E$415,FALSE))</f>
        <v/>
      </c>
      <c r="AE66" s="218" t="str">
        <f t="array" ref="AE66">INDEX('Ortala-KabKota'!AE$2:AE$415,MATCH($D66,'Ortala-KabKota'!$E$2:$E$415,FALSE))</f>
        <v/>
      </c>
      <c r="AF66" s="218" t="str">
        <f t="array" ref="AF66">INDEX('Ortala-KabKota'!AF$2:AF$415,MATCH($D66,'Ortala-KabKota'!$E$2:$E$415,FALSE))</f>
        <v/>
      </c>
      <c r="AG66" s="218" t="str">
        <f t="array" ref="AG66">INDEX('Ortala-KabKota'!AG$2:AG$415,MATCH($D66,'Ortala-KabKota'!$E$2:$E$415,FALSE))</f>
        <v/>
      </c>
      <c r="AH66" s="218" t="str">
        <f t="array" ref="AH66">INDEX('Ortala-KabKota'!AH$2:AH$415,MATCH($D66,'Ortala-KabKota'!$E$2:$E$415,FALSE))</f>
        <v/>
      </c>
      <c r="AI66" s="218" t="str">
        <f t="array" ref="AI66">INDEX('Ortala-KabKota'!AI$2:AI$415,MATCH($D66,'Ortala-KabKota'!$E$2:$E$415,FALSE))</f>
        <v/>
      </c>
      <c r="AJ66" s="218" t="str">
        <f t="array" ref="AJ66">INDEX('Ortala-KabKota'!AJ$2:AJ$415,MATCH($D66,'Ortala-KabKota'!$E$2:$E$415,FALSE))</f>
        <v/>
      </c>
      <c r="AK66" s="218" t="str">
        <f t="array" ref="AK66">INDEX('Ortala-KabKota'!AK$2:AK$415,MATCH($D66,'Ortala-KabKota'!$E$2:$E$415,FALSE))</f>
        <v/>
      </c>
      <c r="AL66" s="218" t="str">
        <f t="array" ref="AL66">INDEX('Ortala-KabKota'!AL$2:AL$415,MATCH($D66,'Ortala-KabKota'!$E$2:$E$415,FALSE))</f>
        <v/>
      </c>
      <c r="AM66" s="218" t="str">
        <f t="array" ref="AM66">INDEX('Ortala-KabKota'!AM$2:AM$415,MATCH($D66,'Ortala-KabKota'!$E$2:$E$415,FALSE))</f>
        <v/>
      </c>
      <c r="AN66" s="218" t="str">
        <f t="array" ref="AN66">INDEX('Ortala-KabKota'!AN$2:AN$415,MATCH($D66,'Ortala-KabKota'!$E$2:$E$415,FALSE))</f>
        <v/>
      </c>
      <c r="AO66" s="218" t="str">
        <f t="array" ref="AO66">INDEX('Ortala-KabKota'!AO$2:AO$415,MATCH($D66,'Ortala-KabKota'!$E$2:$E$415,FALSE))</f>
        <v/>
      </c>
      <c r="AP66" s="218" t="str">
        <f t="array" ref="AP66">INDEX('Ortala-KabKota'!AP$2:AP$415,MATCH($D66,'Ortala-KabKota'!$E$2:$E$415,FALSE))</f>
        <v/>
      </c>
      <c r="AQ66" s="218" t="str">
        <f t="array" ref="AQ66">INDEX('Ortala-KabKota'!AQ$2:AQ$415,MATCH($D66,'Ortala-KabKota'!$E$2:$E$415,FALSE))</f>
        <v/>
      </c>
      <c r="AR66" s="218" t="str">
        <f t="array" ref="AR66">INDEX('Ortala-KabKota'!AR$2:AR$415,MATCH($D66,'Ortala-KabKota'!$E$2:$E$415,FALSE))</f>
        <v/>
      </c>
      <c r="AS66" s="218" t="str">
        <f t="array" ref="AS66">INDEX('Ortala-KabKota'!AS$2:AS$415,MATCH($D66,'Ortala-KabKota'!$E$2:$E$415,FALSE))</f>
        <v/>
      </c>
      <c r="AT66" s="218" t="str">
        <f t="array" ref="AT66">INDEX('Ortala-KabKota'!AT$2:AT$415,MATCH($D66,'Ortala-KabKota'!$E$2:$E$415,FALSE))</f>
        <v/>
      </c>
      <c r="AU66" s="218" t="str">
        <f t="array" ref="AU66">INDEX('UPTD PPA KabKota'!D$5:D$513,MATCH($D66,'UPTD PPA KabKota'!$C$5:$C$513,FALSE))</f>
        <v>Erli Yenti, SKM, M.Kes/ 081374085705</v>
      </c>
      <c r="AV66" s="218" t="str">
        <f t="array" ref="AV66">INDEX('UPTD PPA KabKota'!E$5:E$513,MATCH($D66,'UPTD PPA KabKota'!$C$5:$C$513,FALSE))</f>
        <v>Jln. MT. Haryono Nomor 1, Batusangkar, Kab. Tanah Datar, Provinsi Sumatera Barat</v>
      </c>
      <c r="AW66" s="218" t="str">
        <f t="array" ref="AW66">INDEX('UPTD PPA KabKota'!F$5:F$513,MATCH($D66,'UPTD PPA KabKota'!$C$5:$C$513,FALSE))</f>
        <v>081267409765</v>
      </c>
      <c r="AX66" s="218" t="str">
        <f t="array" ref="AX66">INDEX('UPTD PPA KabKota'!G$5:G$513,MATCH($D66,'UPTD PPA KabKota'!$C$5:$C$513,FALSE))</f>
        <v>081267409765</v>
      </c>
      <c r="AY66" s="218" t="str">
        <f t="array" ref="AY66">INDEX('UPTD PPA KabKota'!H$5:H$513,MATCH($D66,'UPTD PPA KabKota'!$C$5:$C$513,FALSE))</f>
        <v>UPTD PPA</v>
      </c>
      <c r="AZ66" s="218" t="str">
        <f t="array" ref="AZ66">INDEX('UPTD PPA KabKota'!I$5:I$513,MATCH($D66,'UPTD PPA KabKota'!$C$5:$C$513,FALSE))</f>
        <v>Peraturan Bupati Tanah Datar Nomor 57 Tahun 2022</v>
      </c>
      <c r="BA66" s="218">
        <f t="array" ref="BA66">INDEX('UPTD PPA KabKota'!J$5:J$513,MATCH($D66,'UPTD PPA KabKota'!$C$5:$C$513,FALSE))</f>
        <v>2022</v>
      </c>
      <c r="BB66" s="218" t="str">
        <f t="array" ref="BB66">INDEX('UPTD PPA KabKota'!K$5:K$513,MATCH($D66,'UPTD PPA KabKota'!$C$5:$C$513,FALSE))</f>
        <v>A</v>
      </c>
      <c r="BC66" s="218" t="str">
        <f t="array" ref="BC66">INDEX('UPTD PPA KabKota'!L$5:L$513,MATCH($D66,'UPTD PPA KabKota'!$C$5:$C$513,FALSE))</f>
        <v>Ka. UPTD / 081374085705</v>
      </c>
      <c r="BD66" s="316" t="str">
        <f t="array" ref="BD66">INDEX('UPTD PPA KabKota'!M$5:M$513,MATCH($D66,'UPTD PPA KabKota'!$C$5:$C$513,FALSE))</f>
        <v>erli.yenti@yahoo.co.id</v>
      </c>
      <c r="BE66" s="218" t="str">
        <f t="array" ref="BE66">INDEX('UPTD PPA KabKota'!N$5:N$513,MATCH($D66,'UPTD PPA KabKota'!$C$5:$C$513,FALSE))</f>
        <v>1. Kepala UPTD PPA
2. Ka. TU UPTD PPA
3. Pengadministrasi Umum</v>
      </c>
      <c r="BF66" s="218" t="str">
        <f t="array" ref="BF66">INDEX('UPTD PPA KabKota'!O$5:O$513,MATCH($D66,'UPTD PPA KabKota'!$C$5:$C$513,FALSE))</f>
        <v>ADA MILIK PEMDA</v>
      </c>
      <c r="BG66" s="218" t="str">
        <f t="array" ref="BG66">INDEX('UPTD PPA KabKota'!P$5:P$513,MATCH($D66,'UPTD PPA KabKota'!$C$5:$C$513,FALSE))</f>
        <v>TIDAK PUNYA</v>
      </c>
      <c r="BH66" s="218" t="str">
        <f t="array" ref="BH66">INDEX('UPTD PPA KabKota'!Q$5:Q$513,MATCH($D66,'UPTD PPA KabKota'!$C$5:$C$513,FALSE))</f>
        <v>Pemerintah Daerah
Kolom (15): pakai gedung Dinas lama yg tidak terpakai</v>
      </c>
      <c r="BI66" s="218" t="str">
        <f t="array" ref="BI66">INDEX('UPTD PPA KabKota'!R$5:R$513,MATCH($D66,'UPTD PPA KabKota'!$C$5:$C$513,FALSE))</f>
        <v>Ada</v>
      </c>
      <c r="BJ66" s="218" t="str">
        <f t="array" ref="BJ66">INDEX('UPTD PPA KabKota'!S$5:S$513,MATCH($D66,'UPTD PPA KabKota'!$C$5:$C$513,FALSE))</f>
        <v>ADA</v>
      </c>
      <c r="BK66" s="218" t="str">
        <f t="array" ref="BK66">INDEX('UPTD PPA KabKota'!T$5:T$513,MATCH($D66,'UPTD PPA KabKota'!$C$5:$C$513,FALSE))</f>
        <v>ADA</v>
      </c>
      <c r="BL66" s="218" t="str">
        <f t="array" ref="BL66">INDEX('UPTD PPA KabKota'!U$5:U$513,MATCH($D66,'UPTD PPA KabKota'!$C$5:$C$513,FALSE))</f>
        <v>TIDAK ADA</v>
      </c>
      <c r="BM66" s="218" t="str">
        <f t="array" ref="BM66">INDEX('UPTD PPA KabKota'!V$5:V$513,MATCH($D66,'UPTD PPA KabKota'!$C$5:$C$513,FALSE))</f>
        <v>Ada</v>
      </c>
      <c r="BN66" s="218" t="str">
        <f t="array" ref="BN66">INDEX('UPTD PPA KabKota'!W$5:W$513,MATCH($D66,'UPTD PPA KabKota'!$C$5:$C$513,FALSE))</f>
        <v>TIDAK ADA</v>
      </c>
      <c r="BO66" s="218" t="str">
        <f t="array" ref="BO66">INDEX('UPTD PPA KabKota'!X$5:X$513,MATCH($D66,'UPTD PPA KabKota'!$C$5:$C$513,FALSE))</f>
        <v>ADA</v>
      </c>
      <c r="BP66" s="218" t="str">
        <f t="array" ref="BP66">INDEX('UPTD PPA KabKota'!Y$5:Y$513,MATCH($D66,'UPTD PPA KabKota'!$C$5:$C$513,FALSE))</f>
        <v>TIDAK ADA</v>
      </c>
      <c r="BQ66" s="218" t="str">
        <f t="array" ref="BQ66">INDEX('UPTD PPA KabKota'!Z$5:Z$513,MATCH($D66,'UPTD PPA KabKota'!$C$5:$C$513,FALSE))</f>
        <v>TIDAK ADA</v>
      </c>
      <c r="BR66" s="218" t="str">
        <f t="array" ref="BR66">INDEX('UPTD PPA KabKota'!AA$5:AA$513,MATCH($D66,'UPTD PPA KabKota'!$C$5:$C$513,FALSE))</f>
        <v>TIDAK ADA</v>
      </c>
      <c r="BS66" s="218" t="str">
        <f t="array" ref="BS66">INDEX('UPTD PPA KabKota'!AB$5:AB$513,MATCH($D66,'UPTD PPA KabKota'!$C$5:$C$513,FALSE))</f>
        <v>TIDAK ADA</v>
      </c>
      <c r="BT66" s="218" t="str">
        <f t="array" ref="BT66">INDEX('UPTD PPA KabKota'!AC$5:AC$513,MATCH($D66,'UPTD PPA KabKota'!$C$5:$C$513,FALSE))</f>
        <v>Sudah</v>
      </c>
      <c r="BU66" s="218" t="str">
        <f t="array" ref="BU66">INDEX('UPTD PPA KabKota'!AD$5:AD$513,MATCH($D66,'UPTD PPA KabKota'!$C$5:$C$513,FALSE))</f>
        <v>Sudah</v>
      </c>
      <c r="BV66" s="218" t="str">
        <f t="array" ref="BV66">INDEX('UPTD PPA KabKota'!AE$5:AE$513,MATCH($D66,'UPTD PPA KabKota'!$C$5:$C$513,FALSE))</f>
        <v>Sudah</v>
      </c>
      <c r="BW66" s="218" t="str">
        <f t="array" ref="BW66">INDEX('UPTD PPA KabKota'!AF$5:AF$513,MATCH($D66,'UPTD PPA KabKota'!$C$5:$C$513,FALSE))</f>
        <v>Sudah</v>
      </c>
      <c r="BX66" s="218" t="str">
        <f t="array" ref="BX66">INDEX('UPTD PPA KabKota'!AG$5:AG$513,MATCH($D66,'UPTD PPA KabKota'!$C$5:$C$513,FALSE))</f>
        <v>Sudah</v>
      </c>
      <c r="BY66" s="218" t="str">
        <f t="array" ref="BY66">INDEX('UPTD PPA KabKota'!AH$5:AH$513,MATCH($D66,'UPTD PPA KabKota'!$C$5:$C$513,FALSE))</f>
        <v>Belum</v>
      </c>
      <c r="BZ66" s="218" t="str">
        <f t="array" ref="BZ66">INDEX('UPTD PPA KabKota'!AI$5:AI$513,MATCH($D66,'UPTD PPA KabKota'!$C$5:$C$513,FALSE))</f>
        <v>Belum</v>
      </c>
      <c r="CA66" s="218" t="str">
        <f t="array" ref="CA66">INDEX('UPTD PPA KabKota'!AJ$5:AJ$513,MATCH($D66,'UPTD PPA KabKota'!$C$5:$C$513,FALSE))</f>
        <v>Sudah</v>
      </c>
      <c r="CB66" s="218" t="str">
        <f t="array" ref="CB66">INDEX('UPTD PPA KabKota'!AK$5:AK$513,MATCH($D66,'UPTD PPA KabKota'!$C$5:$C$513,FALSE))</f>
        <v>Sudah</v>
      </c>
      <c r="CC66" s="218" t="str">
        <f t="array" ref="CC66">INDEX('UPTD PPA KabKota'!AL$5:AL$513,MATCH($D66,'UPTD PPA KabKota'!$C$5:$C$513,FALSE))</f>
        <v>Sudah</v>
      </c>
      <c r="CD66" s="218" t="str">
        <f t="array" ref="CD66">INDEX('UPTD PPA KabKota'!AM$5:AM$513,MATCH($D66,'UPTD PPA KabKota'!$C$5:$C$513,FALSE))</f>
        <v>Sudah</v>
      </c>
      <c r="CE66" s="218" t="str">
        <f t="array" ref="CE66">INDEX('UPTD PPA KabKota'!AN$5:AN$513,MATCH($D66,'UPTD PPA KabKota'!$C$5:$C$513,FALSE))</f>
        <v>Ketersediaan Peksos: SAKTI PEKSOS KEMENSOS
Kolom (29): YA, dari masyarakat,PATBM, pemerintah nagari,Polres</v>
      </c>
      <c r="CF66" s="218" t="str">
        <f t="array" ref="CF66">INDEX('UPTD PPA KabKota'!AO$5:AO$513,MATCH($D66,'UPTD PPA KabKota'!$C$5:$C$513,FALSE))</f>
        <v>79 (2024)</v>
      </c>
      <c r="CG66" s="218" t="str">
        <f t="array" ref="CG66">INDEX('UPTD PPA KabKota'!AP$5:AP$513,MATCH($D66,'UPTD PPA KabKota'!$C$5:$C$513,FALSE))</f>
        <v>Kekeasan Seksual</v>
      </c>
      <c r="CH66" s="218" t="str">
        <f t="array" ref="CH66">INDEX('UPTD PPA KabKota'!AQ$5:AQ$513,MATCH($D66,'UPTD PPA KabKota'!$C$5:$C$513,FALSE))</f>
        <v/>
      </c>
      <c r="CI66" s="218" t="str">
        <f t="array" ref="CI66">INDEX('UPTD PPA KabKota'!AR$5:AR$513,MATCH($D66,'UPTD PPA KabKota'!$C$5:$C$513,FALSE))</f>
        <v/>
      </c>
      <c r="CJ66" s="218" t="str">
        <f t="array" ref="CJ66">INDEX('UPTD PPA KabKota'!AS$5:AS$513,MATCH($D66,'UPTD PPA KabKota'!$C$5:$C$513,FALSE))</f>
        <v/>
      </c>
      <c r="CK66" s="218" t="str">
        <f t="array" ref="CK66">INDEX('UPTD PPA KabKota'!AT$5:AT$513,MATCH($D66,'UPTD PPA KabKota'!$C$5:$C$513,FALSE))</f>
        <v/>
      </c>
      <c r="CL66" s="218" t="str">
        <f t="array" ref="CL66">INDEX('UPTD PPA KabKota'!AU$5:AU$513,MATCH($D66,'UPTD PPA KabKota'!$C$5:$C$513,FALSE))</f>
        <v/>
      </c>
      <c r="CM66" s="218" t="str">
        <f t="array" ref="CM66">INDEX('UPTD PPA KabKota'!AV$5:AV$513,MATCH($D66,'UPTD PPA KabKota'!$C$5:$C$513,FALSE))</f>
        <v/>
      </c>
      <c r="CN66" s="218" t="str">
        <f t="array" ref="CN66">INDEX('UPTD PPA KabKota'!AW$5:AW$513,MATCH($D66,'UPTD PPA KabKota'!$C$5:$C$513,FALSE))</f>
        <v>v</v>
      </c>
      <c r="CO66" s="218" t="str">
        <f t="array" ref="CO66">INDEX('UPTD PPA KabKota'!AX$5:AX$513,MATCH($D66,'UPTD PPA KabKota'!$C$5:$C$513,FALSE))</f>
        <v/>
      </c>
      <c r="CP66" s="218" t="str">
        <f t="array" ref="CP66">INDEX('UPTD PPA KabKota'!AY$5:AY$513,MATCH($D66,'UPTD PPA KabKota'!$C$5:$C$513,FALSE))</f>
        <v/>
      </c>
      <c r="CQ66" s="209" t="str">
        <f>IFERROR(__xludf.DUMMYFUNCTION("IF(ISBLANK($K66),"""",IF(REGEXMATCH($K66,""Peraturan""),""Ada"",IF(REGEXMATCH($K66,""Rekomendasi""),""Tidak Ada"", $K66)))
"),"Ada")</f>
        <v>Ada</v>
      </c>
      <c r="CR66" s="209" t="str">
        <f t="array" ref="CR66">index('UPTD PPA KabKota'!$BI$5:$BI$513,match($D66,'UPTD PPA KabKota'!$C$5:$C$513,false))</f>
        <v>Ada</v>
      </c>
      <c r="CS66" s="314" t="str">
        <f t="shared" si="10"/>
        <v>Ada</v>
      </c>
    </row>
    <row r="67">
      <c r="A67" s="310">
        <v>65.0</v>
      </c>
      <c r="B67" s="310">
        <v>6.0</v>
      </c>
      <c r="C67" s="311" t="s">
        <v>4725</v>
      </c>
      <c r="D67" s="312" t="s">
        <v>1154</v>
      </c>
      <c r="E67" s="322"/>
      <c r="F67" s="218" t="str">
        <f t="array" ref="F67">INDEX('Ortala-KabKota'!F$2:F$415,MATCH($D67,'Ortala-KabKota'!$E$2:$E$415,FALSE))</f>
        <v>#N/A</v>
      </c>
      <c r="G67" s="218" t="str">
        <f t="array" ref="G67">INDEX('Ortala-KabKota'!G$2:G$415,MATCH($D67,'Ortala-KabKota'!$E$2:$E$415,FALSE))</f>
        <v>#N/A</v>
      </c>
      <c r="H67" s="218" t="str">
        <f t="array" ref="H67">INDEX('Ortala-KabKota'!H$2:H$415,MATCH($D67,'Ortala-KabKota'!$E$2:$E$415,FALSE))</f>
        <v>#N/A</v>
      </c>
      <c r="I67" s="218" t="str">
        <f t="array" ref="I67">INDEX('Ortala-KabKota'!I$2:I$415,MATCH($D67,'Ortala-KabKota'!$E$2:$E$415,FALSE))</f>
        <v>#N/A</v>
      </c>
      <c r="J67" s="218" t="str">
        <f t="array" ref="J67">INDEX('Ortala-KabKota'!J$2:J$415,MATCH($D67,'Ortala-KabKota'!$E$2:$E$415,FALSE))</f>
        <v>#N/A</v>
      </c>
      <c r="K67" s="218" t="str">
        <f t="array" ref="K67">INDEX('Ortala-KabKota'!K$2:K$415,MATCH($D67,'Ortala-KabKota'!$E$2:$E$415,FALSE))</f>
        <v>#N/A</v>
      </c>
      <c r="L67" s="218" t="str">
        <f t="array" ref="L67">INDEX('Ortala-KabKota'!L$2:L$415,MATCH($D67,'Ortala-KabKota'!$E$2:$E$415,FALSE))</f>
        <v>#N/A</v>
      </c>
      <c r="M67" s="218" t="str">
        <f t="array" ref="M67">INDEX('Ortala-KabKota'!M$2:M$415,MATCH($D67,'Ortala-KabKota'!$E$2:$E$415,FALSE))</f>
        <v>#N/A</v>
      </c>
      <c r="N67" s="218" t="str">
        <f t="array" ref="N67">INDEX('Ortala-KabKota'!N$2:N$415,MATCH($D67,'Ortala-KabKota'!$E$2:$E$415,FALSE))</f>
        <v>#N/A</v>
      </c>
      <c r="O67" s="218" t="str">
        <f t="array" ref="O67">INDEX('Ortala-KabKota'!O$2:O$415,MATCH($D67,'Ortala-KabKota'!$E$2:$E$415,FALSE))</f>
        <v>#N/A</v>
      </c>
      <c r="P67" s="218" t="str">
        <f t="array" ref="P67">INDEX('Ortala-KabKota'!P$2:P$415,MATCH($D67,'Ortala-KabKota'!$E$2:$E$415,FALSE))</f>
        <v>#N/A</v>
      </c>
      <c r="Q67" s="218" t="str">
        <f t="array" ref="Q67">INDEX('Ortala-KabKota'!Q$2:Q$415,MATCH($D67,'Ortala-KabKota'!$E$2:$E$415,FALSE))</f>
        <v>#N/A</v>
      </c>
      <c r="R67" s="218" t="str">
        <f t="array" ref="R67">INDEX('Ortala-KabKota'!R$2:R$415,MATCH($D67,'Ortala-KabKota'!$E$2:$E$415,FALSE))</f>
        <v>#N/A</v>
      </c>
      <c r="S67" s="218" t="str">
        <f t="array" ref="S67">INDEX('Ortala-KabKota'!S$2:S$415,MATCH($D67,'Ortala-KabKota'!$E$2:$E$415,FALSE))</f>
        <v>#N/A</v>
      </c>
      <c r="T67" s="218" t="str">
        <f t="array" ref="T67">INDEX('Ortala-KabKota'!T$2:T$415,MATCH($D67,'Ortala-KabKota'!$E$2:$E$415,FALSE))</f>
        <v>#N/A</v>
      </c>
      <c r="U67" s="218" t="str">
        <f t="array" ref="U67">INDEX('Ortala-KabKota'!U$2:U$415,MATCH($D67,'Ortala-KabKota'!$E$2:$E$415,FALSE))</f>
        <v>#N/A</v>
      </c>
      <c r="V67" s="218" t="str">
        <f t="array" ref="V67">INDEX('Ortala-KabKota'!V$2:V$415,MATCH($D67,'Ortala-KabKota'!$E$2:$E$415,FALSE))</f>
        <v>#N/A</v>
      </c>
      <c r="W67" s="218" t="str">
        <f t="array" ref="W67">INDEX('Ortala-KabKota'!W$2:W$415,MATCH($D67,'Ortala-KabKota'!$E$2:$E$415,FALSE))</f>
        <v>#N/A</v>
      </c>
      <c r="X67" s="218" t="str">
        <f t="array" ref="X67">INDEX('Ortala-KabKota'!X$2:X$415,MATCH($D67,'Ortala-KabKota'!$E$2:$E$415,FALSE))</f>
        <v>#N/A</v>
      </c>
      <c r="Y67" s="218" t="str">
        <f t="array" ref="Y67">INDEX('Ortala-KabKota'!Y$2:Y$415,MATCH($D67,'Ortala-KabKota'!$E$2:$E$415,FALSE))</f>
        <v>#N/A</v>
      </c>
      <c r="Z67" s="218" t="str">
        <f t="array" ref="Z67">INDEX('Ortala-KabKota'!Z$2:Z$415,MATCH($D67,'Ortala-KabKota'!$E$2:$E$415,FALSE))</f>
        <v>#N/A</v>
      </c>
      <c r="AA67" s="218" t="str">
        <f t="array" ref="AA67">INDEX('Ortala-KabKota'!AA$2:AA$415,MATCH($D67,'Ortala-KabKota'!$E$2:$E$415,FALSE))</f>
        <v>#N/A</v>
      </c>
      <c r="AB67" s="218" t="str">
        <f t="array" ref="AB67">INDEX('Ortala-KabKota'!AB$2:AB$415,MATCH($D67,'Ortala-KabKota'!$E$2:$E$415,FALSE))</f>
        <v>#N/A</v>
      </c>
      <c r="AC67" s="218" t="str">
        <f t="array" ref="AC67">INDEX('Ortala-KabKota'!AC$2:AC$415,MATCH($D67,'Ortala-KabKota'!$E$2:$E$415,FALSE))</f>
        <v>#N/A</v>
      </c>
      <c r="AD67" s="218" t="str">
        <f t="array" ref="AD67">INDEX('Ortala-KabKota'!AD$2:AD$415,MATCH($D67,'Ortala-KabKota'!$E$2:$E$415,FALSE))</f>
        <v>#N/A</v>
      </c>
      <c r="AE67" s="218" t="str">
        <f t="array" ref="AE67">INDEX('Ortala-KabKota'!AE$2:AE$415,MATCH($D67,'Ortala-KabKota'!$E$2:$E$415,FALSE))</f>
        <v>#N/A</v>
      </c>
      <c r="AF67" s="218" t="str">
        <f t="array" ref="AF67">INDEX('Ortala-KabKota'!AF$2:AF$415,MATCH($D67,'Ortala-KabKota'!$E$2:$E$415,FALSE))</f>
        <v>#N/A</v>
      </c>
      <c r="AG67" s="218" t="str">
        <f t="array" ref="AG67">INDEX('Ortala-KabKota'!AG$2:AG$415,MATCH($D67,'Ortala-KabKota'!$E$2:$E$415,FALSE))</f>
        <v>#N/A</v>
      </c>
      <c r="AH67" s="218" t="str">
        <f t="array" ref="AH67">INDEX('Ortala-KabKota'!AH$2:AH$415,MATCH($D67,'Ortala-KabKota'!$E$2:$E$415,FALSE))</f>
        <v>#N/A</v>
      </c>
      <c r="AI67" s="218" t="str">
        <f t="array" ref="AI67">INDEX('Ortala-KabKota'!AI$2:AI$415,MATCH($D67,'Ortala-KabKota'!$E$2:$E$415,FALSE))</f>
        <v>#N/A</v>
      </c>
      <c r="AJ67" s="218" t="str">
        <f t="array" ref="AJ67">INDEX('Ortala-KabKota'!AJ$2:AJ$415,MATCH($D67,'Ortala-KabKota'!$E$2:$E$415,FALSE))</f>
        <v>#N/A</v>
      </c>
      <c r="AK67" s="218" t="str">
        <f t="array" ref="AK67">INDEX('Ortala-KabKota'!AK$2:AK$415,MATCH($D67,'Ortala-KabKota'!$E$2:$E$415,FALSE))</f>
        <v>#N/A</v>
      </c>
      <c r="AL67" s="218" t="str">
        <f t="array" ref="AL67">INDEX('Ortala-KabKota'!AL$2:AL$415,MATCH($D67,'Ortala-KabKota'!$E$2:$E$415,FALSE))</f>
        <v>#N/A</v>
      </c>
      <c r="AM67" s="218" t="str">
        <f t="array" ref="AM67">INDEX('Ortala-KabKota'!AM$2:AM$415,MATCH($D67,'Ortala-KabKota'!$E$2:$E$415,FALSE))</f>
        <v>#N/A</v>
      </c>
      <c r="AN67" s="218" t="str">
        <f t="array" ref="AN67">INDEX('Ortala-KabKota'!AN$2:AN$415,MATCH($D67,'Ortala-KabKota'!$E$2:$E$415,FALSE))</f>
        <v>#N/A</v>
      </c>
      <c r="AO67" s="218" t="str">
        <f t="array" ref="AO67">INDEX('Ortala-KabKota'!AO$2:AO$415,MATCH($D67,'Ortala-KabKota'!$E$2:$E$415,FALSE))</f>
        <v>#N/A</v>
      </c>
      <c r="AP67" s="218" t="str">
        <f t="array" ref="AP67">INDEX('Ortala-KabKota'!AP$2:AP$415,MATCH($D67,'Ortala-KabKota'!$E$2:$E$415,FALSE))</f>
        <v>#N/A</v>
      </c>
      <c r="AQ67" s="218" t="str">
        <f t="array" ref="AQ67">INDEX('Ortala-KabKota'!AQ$2:AQ$415,MATCH($D67,'Ortala-KabKota'!$E$2:$E$415,FALSE))</f>
        <v>#N/A</v>
      </c>
      <c r="AR67" s="218" t="str">
        <f t="array" ref="AR67">INDEX('Ortala-KabKota'!AR$2:AR$415,MATCH($D67,'Ortala-KabKota'!$E$2:$E$415,FALSE))</f>
        <v>#N/A</v>
      </c>
      <c r="AS67" s="218" t="str">
        <f t="array" ref="AS67">INDEX('Ortala-KabKota'!AS$2:AS$415,MATCH($D67,'Ortala-KabKota'!$E$2:$E$415,FALSE))</f>
        <v>#N/A</v>
      </c>
      <c r="AT67" s="218" t="str">
        <f t="array" ref="AT67">INDEX('Ortala-KabKota'!AT$2:AT$415,MATCH($D67,'Ortala-KabKota'!$E$2:$E$415,FALSE))</f>
        <v>#N/A</v>
      </c>
      <c r="AU67" s="218" t="str">
        <f t="array" ref="AU67">INDEX('UPTD PPA KabKota'!D$5:D$513,MATCH($D67,'UPTD PPA KabKota'!$C$5:$C$513,FALSE))</f>
        <v/>
      </c>
      <c r="AV67" s="218" t="str">
        <f t="array" ref="AV67">INDEX('UPTD PPA KabKota'!E$5:E$513,MATCH($D67,'UPTD PPA KabKota'!$C$5:$C$513,FALSE))</f>
        <v/>
      </c>
      <c r="AW67" s="218" t="str">
        <f t="array" ref="AW67">INDEX('UPTD PPA KabKota'!F$5:F$513,MATCH($D67,'UPTD PPA KabKota'!$C$5:$C$513,FALSE))</f>
        <v/>
      </c>
      <c r="AX67" s="218" t="str">
        <f t="array" ref="AX67">INDEX('UPTD PPA KabKota'!G$5:G$513,MATCH($D67,'UPTD PPA KabKota'!$C$5:$C$513,FALSE))</f>
        <v/>
      </c>
      <c r="AY67" s="218" t="str">
        <f t="array" ref="AY67">INDEX('UPTD PPA KabKota'!H$5:H$513,MATCH($D67,'UPTD PPA KabKota'!$C$5:$C$513,FALSE))</f>
        <v/>
      </c>
      <c r="AZ67" s="218" t="str">
        <f t="array" ref="AZ67">INDEX('UPTD PPA KabKota'!I$5:I$513,MATCH($D67,'UPTD PPA KabKota'!$C$5:$C$513,FALSE))</f>
        <v>Peraturan Bupati Padang Pariaman Nomor: 25 Tahun 2024 Tentang Pembentukan Unit Pelaksana Teknis Daerah Perlindungan Perempuan dan Anak</v>
      </c>
      <c r="BA67" s="218">
        <f t="array" ref="BA67">INDEX('UPTD PPA KabKota'!J$5:J$513,MATCH($D67,'UPTD PPA KabKota'!$C$5:$C$513,FALSE))</f>
        <v>2024</v>
      </c>
      <c r="BB67" s="218" t="str">
        <f t="array" ref="BB67">INDEX('UPTD PPA KabKota'!K$5:K$513,MATCH($D67,'UPTD PPA KabKota'!$C$5:$C$513,FALSE))</f>
        <v/>
      </c>
      <c r="BC67" s="218" t="str">
        <f t="array" ref="BC67">INDEX('UPTD PPA KabKota'!L$5:L$513,MATCH($D67,'UPTD PPA KabKota'!$C$5:$C$513,FALSE))</f>
        <v/>
      </c>
      <c r="BD67" s="218" t="str">
        <f t="array" ref="BD67">INDEX('UPTD PPA KabKota'!M$5:M$513,MATCH($D67,'UPTD PPA KabKota'!$C$5:$C$513,FALSE))</f>
        <v/>
      </c>
      <c r="BE67" s="218" t="str">
        <f t="array" ref="BE67">INDEX('UPTD PPA KabKota'!N$5:N$513,MATCH($D67,'UPTD PPA KabKota'!$C$5:$C$513,FALSE))</f>
        <v/>
      </c>
      <c r="BF67" s="218" t="str">
        <f t="array" ref="BF67">INDEX('UPTD PPA KabKota'!O$5:O$513,MATCH($D67,'UPTD PPA KabKota'!$C$5:$C$513,FALSE))</f>
        <v/>
      </c>
      <c r="BG67" s="218" t="str">
        <f t="array" ref="BG67">INDEX('UPTD PPA KabKota'!P$5:P$513,MATCH($D67,'UPTD PPA KabKota'!$C$5:$C$513,FALSE))</f>
        <v/>
      </c>
      <c r="BH67" s="218" t="str">
        <f t="array" ref="BH67">INDEX('UPTD PPA KabKota'!Q$5:Q$513,MATCH($D67,'UPTD PPA KabKota'!$C$5:$C$513,FALSE))</f>
        <v/>
      </c>
      <c r="BI67" s="218" t="str">
        <f t="array" ref="BI67">INDEX('UPTD PPA KabKota'!R$5:R$513,MATCH($D67,'UPTD PPA KabKota'!$C$5:$C$513,FALSE))</f>
        <v/>
      </c>
      <c r="BJ67" s="218" t="str">
        <f t="array" ref="BJ67">INDEX('UPTD PPA KabKota'!S$5:S$513,MATCH($D67,'UPTD PPA KabKota'!$C$5:$C$513,FALSE))</f>
        <v/>
      </c>
      <c r="BK67" s="218" t="str">
        <f t="array" ref="BK67">INDEX('UPTD PPA KabKota'!T$5:T$513,MATCH($D67,'UPTD PPA KabKota'!$C$5:$C$513,FALSE))</f>
        <v/>
      </c>
      <c r="BL67" s="218" t="str">
        <f t="array" ref="BL67">INDEX('UPTD PPA KabKota'!U$5:U$513,MATCH($D67,'UPTD PPA KabKota'!$C$5:$C$513,FALSE))</f>
        <v/>
      </c>
      <c r="BM67" s="218" t="str">
        <f t="array" ref="BM67">INDEX('UPTD PPA KabKota'!V$5:V$513,MATCH($D67,'UPTD PPA KabKota'!$C$5:$C$513,FALSE))</f>
        <v/>
      </c>
      <c r="BN67" s="218" t="str">
        <f t="array" ref="BN67">INDEX('UPTD PPA KabKota'!W$5:W$513,MATCH($D67,'UPTD PPA KabKota'!$C$5:$C$513,FALSE))</f>
        <v/>
      </c>
      <c r="BO67" s="218" t="str">
        <f t="array" ref="BO67">INDEX('UPTD PPA KabKota'!X$5:X$513,MATCH($D67,'UPTD PPA KabKota'!$C$5:$C$513,FALSE))</f>
        <v/>
      </c>
      <c r="BP67" s="218" t="str">
        <f t="array" ref="BP67">INDEX('UPTD PPA KabKota'!Y$5:Y$513,MATCH($D67,'UPTD PPA KabKota'!$C$5:$C$513,FALSE))</f>
        <v/>
      </c>
      <c r="BQ67" s="218" t="str">
        <f t="array" ref="BQ67">INDEX('UPTD PPA KabKota'!Z$5:Z$513,MATCH($D67,'UPTD PPA KabKota'!$C$5:$C$513,FALSE))</f>
        <v/>
      </c>
      <c r="BR67" s="218" t="str">
        <f t="array" ref="BR67">INDEX('UPTD PPA KabKota'!AA$5:AA$513,MATCH($D67,'UPTD PPA KabKota'!$C$5:$C$513,FALSE))</f>
        <v/>
      </c>
      <c r="BS67" s="218" t="str">
        <f t="array" ref="BS67">INDEX('UPTD PPA KabKota'!AB$5:AB$513,MATCH($D67,'UPTD PPA KabKota'!$C$5:$C$513,FALSE))</f>
        <v/>
      </c>
      <c r="BT67" s="218" t="str">
        <f t="array" ref="BT67">INDEX('UPTD PPA KabKota'!AC$5:AC$513,MATCH($D67,'UPTD PPA KabKota'!$C$5:$C$513,FALSE))</f>
        <v/>
      </c>
      <c r="BU67" s="218" t="str">
        <f t="array" ref="BU67">INDEX('UPTD PPA KabKota'!AD$5:AD$513,MATCH($D67,'UPTD PPA KabKota'!$C$5:$C$513,FALSE))</f>
        <v/>
      </c>
      <c r="BV67" s="218" t="str">
        <f t="array" ref="BV67">INDEX('UPTD PPA KabKota'!AE$5:AE$513,MATCH($D67,'UPTD PPA KabKota'!$C$5:$C$513,FALSE))</f>
        <v/>
      </c>
      <c r="BW67" s="218" t="str">
        <f t="array" ref="BW67">INDEX('UPTD PPA KabKota'!AF$5:AF$513,MATCH($D67,'UPTD PPA KabKota'!$C$5:$C$513,FALSE))</f>
        <v/>
      </c>
      <c r="BX67" s="218" t="str">
        <f t="array" ref="BX67">INDEX('UPTD PPA KabKota'!AG$5:AG$513,MATCH($D67,'UPTD PPA KabKota'!$C$5:$C$513,FALSE))</f>
        <v/>
      </c>
      <c r="BY67" s="218" t="str">
        <f t="array" ref="BY67">INDEX('UPTD PPA KabKota'!AH$5:AH$513,MATCH($D67,'UPTD PPA KabKota'!$C$5:$C$513,FALSE))</f>
        <v/>
      </c>
      <c r="BZ67" s="218" t="str">
        <f t="array" ref="BZ67">INDEX('UPTD PPA KabKota'!AI$5:AI$513,MATCH($D67,'UPTD PPA KabKota'!$C$5:$C$513,FALSE))</f>
        <v/>
      </c>
      <c r="CA67" s="218" t="str">
        <f t="array" ref="CA67">INDEX('UPTD PPA KabKota'!AJ$5:AJ$513,MATCH($D67,'UPTD PPA KabKota'!$C$5:$C$513,FALSE))</f>
        <v/>
      </c>
      <c r="CB67" s="218" t="str">
        <f t="array" ref="CB67">INDEX('UPTD PPA KabKota'!AK$5:AK$513,MATCH($D67,'UPTD PPA KabKota'!$C$5:$C$513,FALSE))</f>
        <v/>
      </c>
      <c r="CC67" s="218" t="str">
        <f t="array" ref="CC67">INDEX('UPTD PPA KabKota'!AL$5:AL$513,MATCH($D67,'UPTD PPA KabKota'!$C$5:$C$513,FALSE))</f>
        <v/>
      </c>
      <c r="CD67" s="218" t="str">
        <f t="array" ref="CD67">INDEX('UPTD PPA KabKota'!AM$5:AM$513,MATCH($D67,'UPTD PPA KabKota'!$C$5:$C$513,FALSE))</f>
        <v/>
      </c>
      <c r="CE67" s="218" t="str">
        <f t="array" ref="CE67">INDEX('UPTD PPA KabKota'!AN$5:AN$513,MATCH($D67,'UPTD PPA KabKota'!$C$5:$C$513,FALSE))</f>
        <v/>
      </c>
      <c r="CF67" s="218" t="str">
        <f t="array" ref="CF67">INDEX('UPTD PPA KabKota'!AO$5:AO$513,MATCH($D67,'UPTD PPA KabKota'!$C$5:$C$513,FALSE))</f>
        <v/>
      </c>
      <c r="CG67" s="218" t="str">
        <f t="array" ref="CG67">INDEX('UPTD PPA KabKota'!AP$5:AP$513,MATCH($D67,'UPTD PPA KabKota'!$C$5:$C$513,FALSE))</f>
        <v/>
      </c>
      <c r="CH67" s="218" t="str">
        <f t="array" ref="CH67">INDEX('UPTD PPA KabKota'!AQ$5:AQ$513,MATCH($D67,'UPTD PPA KabKota'!$C$5:$C$513,FALSE))</f>
        <v/>
      </c>
      <c r="CI67" s="218" t="str">
        <f t="array" ref="CI67">INDEX('UPTD PPA KabKota'!AR$5:AR$513,MATCH($D67,'UPTD PPA KabKota'!$C$5:$C$513,FALSE))</f>
        <v/>
      </c>
      <c r="CJ67" s="218" t="str">
        <f t="array" ref="CJ67">INDEX('UPTD PPA KabKota'!AS$5:AS$513,MATCH($D67,'UPTD PPA KabKota'!$C$5:$C$513,FALSE))</f>
        <v/>
      </c>
      <c r="CK67" s="218" t="str">
        <f t="array" ref="CK67">INDEX('UPTD PPA KabKota'!AT$5:AT$513,MATCH($D67,'UPTD PPA KabKota'!$C$5:$C$513,FALSE))</f>
        <v/>
      </c>
      <c r="CL67" s="218" t="str">
        <f t="array" ref="CL67">INDEX('UPTD PPA KabKota'!AU$5:AU$513,MATCH($D67,'UPTD PPA KabKota'!$C$5:$C$513,FALSE))</f>
        <v/>
      </c>
      <c r="CM67" s="218" t="str">
        <f t="array" ref="CM67">INDEX('UPTD PPA KabKota'!AV$5:AV$513,MATCH($D67,'UPTD PPA KabKota'!$C$5:$C$513,FALSE))</f>
        <v/>
      </c>
      <c r="CN67" s="218" t="str">
        <f t="array" ref="CN67">INDEX('UPTD PPA KabKota'!AW$5:AW$513,MATCH($D67,'UPTD PPA KabKota'!$C$5:$C$513,FALSE))</f>
        <v/>
      </c>
      <c r="CO67" s="218" t="str">
        <f t="array" ref="CO67">INDEX('UPTD PPA KabKota'!AX$5:AX$513,MATCH($D67,'UPTD PPA KabKota'!$C$5:$C$513,FALSE))</f>
        <v/>
      </c>
      <c r="CP67" s="218" t="str">
        <f t="array" ref="CP67">INDEX('UPTD PPA KabKota'!AY$5:AY$513,MATCH($D67,'UPTD PPA KabKota'!$C$5:$C$513,FALSE))</f>
        <v/>
      </c>
      <c r="CQ67" s="209" t="str">
        <f>IFERROR(__xludf.DUMMYFUNCTION("IF(ISBLANK($K67),"""",IF(REGEXMATCH($K67,""Peraturan""),""Ada"",IF(REGEXMATCH($K67,""Rekomendasi""),""Tidak Ada"", $K67)))
"),"#N/A")</f>
        <v>#N/A</v>
      </c>
      <c r="CR67" s="209" t="str">
        <f t="array" ref="CR67">index('UPTD PPA KabKota'!$BI$5:$BI$513,match($D67,'UPTD PPA KabKota'!$C$5:$C$513,false))</f>
        <v>Ada</v>
      </c>
      <c r="CS67" s="314" t="str">
        <f t="shared" si="10"/>
        <v>#N/A</v>
      </c>
    </row>
    <row r="68">
      <c r="A68" s="310">
        <v>66.0</v>
      </c>
      <c r="B68" s="310">
        <v>7.0</v>
      </c>
      <c r="C68" s="311" t="s">
        <v>4725</v>
      </c>
      <c r="D68" s="312" t="s">
        <v>1041</v>
      </c>
      <c r="E68" s="321">
        <v>45748.0</v>
      </c>
      <c r="F68" s="218" t="str">
        <f t="array" ref="F68">INDEX('Ortala-KabKota'!F$2:F$415,MATCH($D68,'Ortala-KabKota'!$E$2:$E$415,FALSE))</f>
        <v>Welly Desanti/ 085274149394</v>
      </c>
      <c r="G68" s="218" t="str">
        <f t="array" ref="G68">INDEX('Ortala-KabKota'!G$2:G$415,MATCH($D68,'Ortala-KabKota'!$E$2:$E$415,FALSE))</f>
        <v>Jln Jambak Komplek GOR Rang Agam Padang Baru Lubuk Basung Kec Lubuk Basung Kab Agam</v>
      </c>
      <c r="H68" s="218" t="str">
        <f t="array" ref="H68">INDEX('Ortala-KabKota'!H$2:H$415,MATCH($D68,'Ortala-KabKota'!$E$2:$E$415,FALSE))</f>
        <v>ka UPTD/085274149394 Ka TU UPTD/ 085264612268</v>
      </c>
      <c r="I68" s="218" t="str">
        <f t="array" ref="I68">INDEX('Ortala-KabKota'!I$2:I$415,MATCH($D68,'Ortala-KabKota'!$E$2:$E$415,FALSE))</f>
        <v>081261002623</v>
      </c>
      <c r="J68" s="218" t="str">
        <f t="array" ref="J68">INDEX('Ortala-KabKota'!J$2:J$415,MATCH($D68,'Ortala-KabKota'!$E$2:$E$415,FALSE))</f>
        <v>UPTD PPA</v>
      </c>
      <c r="K68" s="218" t="str">
        <f t="array" ref="K68">INDEX('Ortala-KabKota'!K$2:K$415,MATCH($D68,'Ortala-KabKota'!$E$2:$E$415,FALSE))</f>
        <v>Peraturan Bupati Agam Nomor 2 Tahun 2023</v>
      </c>
      <c r="L68" s="218">
        <f t="array" ref="L68">INDEX('Ortala-KabKota'!L$2:L$415,MATCH($D68,'Ortala-KabKota'!$E$2:$E$415,FALSE))</f>
        <v>2023</v>
      </c>
      <c r="M68" s="218" t="str">
        <f t="array" ref="M68">INDEX('Ortala-KabKota'!M$2:M$415,MATCH($D68,'Ortala-KabKota'!$E$2:$E$415,FALSE))</f>
        <v>A</v>
      </c>
      <c r="N68" s="218" t="str">
        <f t="array" ref="N68">INDEX('Ortala-KabKota'!N$2:N$415,MATCH($D68,'Ortala-KabKota'!$E$2:$E$415,FALSE))</f>
        <v>Welly Desanti/ 085274149394</v>
      </c>
      <c r="O68" s="218" t="str">
        <f t="array" ref="O68">INDEX('Ortala-KabKota'!O$2:O$415,MATCH($D68,'Ortala-KabKota'!$E$2:$E$415,FALSE))</f>
        <v>uptdppaagam@gmail.com</v>
      </c>
      <c r="P68" s="218" t="str">
        <f t="array" ref="P68">INDEX('Ortala-KabKota'!P$2:P$415,MATCH($D68,'Ortala-KabKota'!$E$2:$E$415,FALSE))</f>
        <v>Ka UPTD PPA,Ka TU PPA,Mediator atau Konselor 2 org</v>
      </c>
      <c r="Q68" s="218" t="str">
        <f t="array" ref="Q68">INDEX('Ortala-KabKota'!Q$2:Q$415,MATCH($D68,'Ortala-KabKota'!$E$2:$E$415,FALSE))</f>
        <v>BERGABUNG DENGAN KANTOR DINAS</v>
      </c>
      <c r="R68" s="218" t="str">
        <f t="array" ref="R68">INDEX('Ortala-KabKota'!R$2:R$415,MATCH($D68,'Ortala-KabKota'!$E$2:$E$415,FALSE))</f>
        <v>TIDAK PUNYA</v>
      </c>
      <c r="S68" s="218" t="str">
        <f t="array" ref="S68">INDEX('Ortala-KabKota'!S$2:S$415,MATCH($D68,'Ortala-KabKota'!$E$2:$E$415,FALSE))</f>
        <v>JIKA ADA KASUS MENYEWA RUMAH MASYARAKAT</v>
      </c>
      <c r="T68" s="218">
        <f t="array" ref="T68">INDEX('Ortala-KabKota'!T$2:T$415,MATCH($D68,'Ortala-KabKota'!$E$2:$E$415,FALSE))</f>
        <v>0</v>
      </c>
      <c r="U68" s="218">
        <f t="array" ref="U68">INDEX('Ortala-KabKota'!U$2:U$415,MATCH($D68,'Ortala-KabKota'!$E$2:$E$415,FALSE))</f>
        <v>0</v>
      </c>
      <c r="V68" s="218">
        <f t="array" ref="V68">INDEX('Ortala-KabKota'!V$2:V$415,MATCH($D68,'Ortala-KabKota'!$E$2:$E$415,FALSE))</f>
        <v>0</v>
      </c>
      <c r="W68" s="218">
        <f t="array" ref="W68">INDEX('Ortala-KabKota'!W$2:W$415,MATCH($D68,'Ortala-KabKota'!$E$2:$E$415,FALSE))</f>
        <v>0</v>
      </c>
      <c r="X68" s="218">
        <f t="array" ref="X68">INDEX('Ortala-KabKota'!X$2:X$415,MATCH($D68,'Ortala-KabKota'!$E$2:$E$415,FALSE))</f>
        <v>0</v>
      </c>
      <c r="Y68" s="218">
        <f t="array" ref="Y68">INDEX('Ortala-KabKota'!Y$2:Y$415,MATCH($D68,'Ortala-KabKota'!$E$2:$E$415,FALSE))</f>
        <v>0</v>
      </c>
      <c r="Z68" s="218">
        <f t="array" ref="Z68">INDEX('Ortala-KabKota'!Z$2:Z$415,MATCH($D68,'Ortala-KabKota'!$E$2:$E$415,FALSE))</f>
        <v>0</v>
      </c>
      <c r="AA68" s="218">
        <f t="array" ref="AA68">INDEX('Ortala-KabKota'!AA$2:AA$415,MATCH($D68,'Ortala-KabKota'!$E$2:$E$415,FALSE))</f>
        <v>0</v>
      </c>
      <c r="AB68" s="218">
        <f t="array" ref="AB68">INDEX('Ortala-KabKota'!AB$2:AB$415,MATCH($D68,'Ortala-KabKota'!$E$2:$E$415,FALSE))</f>
        <v>0</v>
      </c>
      <c r="AC68" s="218">
        <f t="array" ref="AC68">INDEX('Ortala-KabKota'!AC$2:AC$415,MATCH($D68,'Ortala-KabKota'!$E$2:$E$415,FALSE))</f>
        <v>0</v>
      </c>
      <c r="AD68" s="218">
        <f t="array" ref="AD68">INDEX('Ortala-KabKota'!AD$2:AD$415,MATCH($D68,'Ortala-KabKota'!$E$2:$E$415,FALSE))</f>
        <v>0</v>
      </c>
      <c r="AE68" s="218">
        <f t="array" ref="AE68">INDEX('Ortala-KabKota'!AE$2:AE$415,MATCH($D68,'Ortala-KabKota'!$E$2:$E$415,FALSE))</f>
        <v>0</v>
      </c>
      <c r="AF68" s="218">
        <f t="array" ref="AF68">INDEX('Ortala-KabKota'!AF$2:AF$415,MATCH($D68,'Ortala-KabKota'!$E$2:$E$415,FALSE))</f>
        <v>0</v>
      </c>
      <c r="AG68" s="218">
        <f t="array" ref="AG68">INDEX('Ortala-KabKota'!AG$2:AG$415,MATCH($D68,'Ortala-KabKota'!$E$2:$E$415,FALSE))</f>
        <v>0</v>
      </c>
      <c r="AH68" s="218">
        <f t="array" ref="AH68">INDEX('Ortala-KabKota'!AH$2:AH$415,MATCH($D68,'Ortala-KabKota'!$E$2:$E$415,FALSE))</f>
        <v>0</v>
      </c>
      <c r="AI68" s="218" t="str">
        <f t="array" ref="AI68">INDEX('Ortala-KabKota'!AI$2:AI$415,MATCH($D68,'Ortala-KabKota'!$E$2:$E$415,FALSE))</f>
        <v/>
      </c>
      <c r="AJ68" s="218">
        <f t="array" ref="AJ68">INDEX('Ortala-KabKota'!AJ$2:AJ$415,MATCH($D68,'Ortala-KabKota'!$E$2:$E$415,FALSE))</f>
        <v>0</v>
      </c>
      <c r="AK68" s="218">
        <f t="array" ref="AK68">INDEX('Ortala-KabKota'!AK$2:AK$415,MATCH($D68,'Ortala-KabKota'!$E$2:$E$415,FALSE))</f>
        <v>0</v>
      </c>
      <c r="AL68" s="218" t="str">
        <f t="array" ref="AL68">INDEX('Ortala-KabKota'!AL$2:AL$415,MATCH($D68,'Ortala-KabKota'!$E$2:$E$415,FALSE))</f>
        <v/>
      </c>
      <c r="AM68" s="218" t="str">
        <f t="array" ref="AM68">INDEX('Ortala-KabKota'!AM$2:AM$415,MATCH($D68,'Ortala-KabKota'!$E$2:$E$415,FALSE))</f>
        <v/>
      </c>
      <c r="AN68" s="218" t="str">
        <f t="array" ref="AN68">INDEX('Ortala-KabKota'!AN$2:AN$415,MATCH($D68,'Ortala-KabKota'!$E$2:$E$415,FALSE))</f>
        <v/>
      </c>
      <c r="AO68" s="218" t="str">
        <f t="array" ref="AO68">INDEX('Ortala-KabKota'!AO$2:AO$415,MATCH($D68,'Ortala-KabKota'!$E$2:$E$415,FALSE))</f>
        <v/>
      </c>
      <c r="AP68" s="218" t="str">
        <f t="array" ref="AP68">INDEX('Ortala-KabKota'!AP$2:AP$415,MATCH($D68,'Ortala-KabKota'!$E$2:$E$415,FALSE))</f>
        <v/>
      </c>
      <c r="AQ68" s="218" t="str">
        <f t="array" ref="AQ68">INDEX('Ortala-KabKota'!AQ$2:AQ$415,MATCH($D68,'Ortala-KabKota'!$E$2:$E$415,FALSE))</f>
        <v/>
      </c>
      <c r="AR68" s="218" t="str">
        <f t="array" ref="AR68">INDEX('Ortala-KabKota'!AR$2:AR$415,MATCH($D68,'Ortala-KabKota'!$E$2:$E$415,FALSE))</f>
        <v/>
      </c>
      <c r="AS68" s="218" t="str">
        <f t="array" ref="AS68">INDEX('Ortala-KabKota'!AS$2:AS$415,MATCH($D68,'Ortala-KabKota'!$E$2:$E$415,FALSE))</f>
        <v/>
      </c>
      <c r="AT68" s="218" t="str">
        <f t="array" ref="AT68">INDEX('Ortala-KabKota'!AT$2:AT$415,MATCH($D68,'Ortala-KabKota'!$E$2:$E$415,FALSE))</f>
        <v/>
      </c>
      <c r="AU68" s="218" t="str">
        <f t="array" ref="AU68">INDEX('UPTD PPA KabKota'!D$5:D$513,MATCH($D68,'UPTD PPA KabKota'!$C$5:$C$513,FALSE))</f>
        <v>Welly Desanti/085274149394</v>
      </c>
      <c r="AV68" s="218" t="str">
        <f t="array" ref="AV68">INDEX('UPTD PPA KabKota'!E$5:E$513,MATCH($D68,'UPTD PPA KabKota'!$C$5:$C$513,FALSE))</f>
        <v>Jalan Jambak Komplek GOR Rang Agam, Padang Baru, Lubuk Basung, Kecamatan Lubuk Basung, Kabupaten Agam</v>
      </c>
      <c r="AW68" s="218" t="str">
        <f t="array" ref="AW68">INDEX('UPTD PPA KabKota'!F$5:F$513,MATCH($D68,'UPTD PPA KabKota'!$C$5:$C$513,FALSE))</f>
        <v>Kepala UPTD/085274149394
Ka TU UPTD/085264612268</v>
      </c>
      <c r="AX68" s="218" t="str">
        <f t="array" ref="AX68">INDEX('UPTD PPA KabKota'!G$5:G$513,MATCH($D68,'UPTD PPA KabKota'!$C$5:$C$513,FALSE))</f>
        <v>081261002623</v>
      </c>
      <c r="AY68" s="218" t="str">
        <f t="array" ref="AY68">INDEX('UPTD PPA KabKota'!H$5:H$513,MATCH($D68,'UPTD PPA KabKota'!$C$5:$C$513,FALSE))</f>
        <v>UPTD PPA</v>
      </c>
      <c r="AZ68" s="218" t="str">
        <f t="array" ref="AZ68">INDEX('UPTD PPA KabKota'!I$5:I$513,MATCH($D68,'UPTD PPA KabKota'!$C$5:$C$513,FALSE))</f>
        <v>Peraturan Bupati Agam Nomor 2 Tahun 2023</v>
      </c>
      <c r="BA68" s="218">
        <f t="array" ref="BA68">INDEX('UPTD PPA KabKota'!J$5:J$513,MATCH($D68,'UPTD PPA KabKota'!$C$5:$C$513,FALSE))</f>
        <v>2023</v>
      </c>
      <c r="BB68" s="218" t="str">
        <f t="array" ref="BB68">INDEX('UPTD PPA KabKota'!K$5:K$513,MATCH($D68,'UPTD PPA KabKota'!$C$5:$C$513,FALSE))</f>
        <v>A</v>
      </c>
      <c r="BC68" s="218" t="str">
        <f t="array" ref="BC68">INDEX('UPTD PPA KabKota'!L$5:L$513,MATCH($D68,'UPTD PPA KabKota'!$C$5:$C$513,FALSE))</f>
        <v>Welly Desanti/ 085274149394</v>
      </c>
      <c r="BD68" s="218" t="str">
        <f t="array" ref="BD68">INDEX('UPTD PPA KabKota'!M$5:M$513,MATCH($D68,'UPTD PPA KabKota'!$C$5:$C$513,FALSE))</f>
        <v>uptdppaagam@gmail.com</v>
      </c>
      <c r="BE68" s="218" t="str">
        <f t="array" ref="BE68">INDEX('UPTD PPA KabKota'!N$5:N$513,MATCH($D68,'UPTD PPA KabKota'!$C$5:$C$513,FALSE))</f>
        <v>1. Kepala UPTD PPA
2. Kepala TU PPA
3. Mediator atau Konselor (2 orang)
4. Tenaga Administrasi (1 orang)</v>
      </c>
      <c r="BF68" s="218" t="str">
        <f t="array" ref="BF68">INDEX('UPTD PPA KabKota'!O$5:O$513,MATCH($D68,'UPTD PPA KabKota'!$C$5:$C$513,FALSE))</f>
        <v>BERGABUNG DENGAN KANTOR DINAS</v>
      </c>
      <c r="BG68" s="218" t="str">
        <f t="array" ref="BG68">INDEX('UPTD PPA KabKota'!P$5:P$513,MATCH($D68,'UPTD PPA KabKota'!$C$5:$C$513,FALSE))</f>
        <v>SEWA/KONTRAK</v>
      </c>
      <c r="BH68" s="218" t="str">
        <f t="array" ref="BH68">INDEX('UPTD PPA KabKota'!Q$5:Q$513,MATCH($D68,'UPTD PPA KabKota'!$C$5:$C$513,FALSE))</f>
        <v>Jika ada kasus, menyewa rumah masyarakat</v>
      </c>
      <c r="BI68" s="218" t="str">
        <f t="array" ref="BI68">INDEX('UPTD PPA KabKota'!R$5:R$513,MATCH($D68,'UPTD PPA KabKota'!$C$5:$C$513,FALSE))</f>
        <v>Tidak Ada</v>
      </c>
      <c r="BJ68" s="218" t="str">
        <f t="array" ref="BJ68">INDEX('UPTD PPA KabKota'!S$5:S$513,MATCH($D68,'UPTD PPA KabKota'!$C$5:$C$513,FALSE))</f>
        <v>Ada</v>
      </c>
      <c r="BK68" s="218" t="str">
        <f t="array" ref="BK68">INDEX('UPTD PPA KabKota'!T$5:T$513,MATCH($D68,'UPTD PPA KabKota'!$C$5:$C$513,FALSE))</f>
        <v>Ada</v>
      </c>
      <c r="BL68" s="218" t="str">
        <f t="array" ref="BL68">INDEX('UPTD PPA KabKota'!U$5:U$513,MATCH($D68,'UPTD PPA KabKota'!$C$5:$C$513,FALSE))</f>
        <v>Tidak Ada</v>
      </c>
      <c r="BM68" s="218" t="str">
        <f t="array" ref="BM68">INDEX('UPTD PPA KabKota'!V$5:V$513,MATCH($D68,'UPTD PPA KabKota'!$C$5:$C$513,FALSE))</f>
        <v>Ada</v>
      </c>
      <c r="BN68" s="218" t="str">
        <f t="array" ref="BN68">INDEX('UPTD PPA KabKota'!W$5:W$513,MATCH($D68,'UPTD PPA KabKota'!$C$5:$C$513,FALSE))</f>
        <v>Ada</v>
      </c>
      <c r="BO68" s="218" t="str">
        <f t="array" ref="BO68">INDEX('UPTD PPA KabKota'!X$5:X$513,MATCH($D68,'UPTD PPA KabKota'!$C$5:$C$513,FALSE))</f>
        <v>Ada</v>
      </c>
      <c r="BP68" s="218" t="str">
        <f t="array" ref="BP68">INDEX('UPTD PPA KabKota'!Y$5:Y$513,MATCH($D68,'UPTD PPA KabKota'!$C$5:$C$513,FALSE))</f>
        <v>Tidak Ada</v>
      </c>
      <c r="BQ68" s="218" t="str">
        <f t="array" ref="BQ68">INDEX('UPTD PPA KabKota'!Z$5:Z$513,MATCH($D68,'UPTD PPA KabKota'!$C$5:$C$513,FALSE))</f>
        <v>Ada</v>
      </c>
      <c r="BR68" s="218" t="str">
        <f t="array" ref="BR68">INDEX('UPTD PPA KabKota'!AA$5:AA$513,MATCH($D68,'UPTD PPA KabKota'!$C$5:$C$513,FALSE))</f>
        <v>Ada</v>
      </c>
      <c r="BS68" s="218" t="str">
        <f t="array" ref="BS68">INDEX('UPTD PPA KabKota'!AB$5:AB$513,MATCH($D68,'UPTD PPA KabKota'!$C$5:$C$513,FALSE))</f>
        <v>Ada</v>
      </c>
      <c r="BT68" s="218" t="str">
        <f t="array" ref="BT68">INDEX('UPTD PPA KabKota'!AC$5:AC$513,MATCH($D68,'UPTD PPA KabKota'!$C$5:$C$513,FALSE))</f>
        <v>Sudah</v>
      </c>
      <c r="BU68" s="218" t="str">
        <f t="array" ref="BU68">INDEX('UPTD PPA KabKota'!AD$5:AD$513,MATCH($D68,'UPTD PPA KabKota'!$C$5:$C$513,FALSE))</f>
        <v>Sudah</v>
      </c>
      <c r="BV68" s="218" t="str">
        <f t="array" ref="BV68">INDEX('UPTD PPA KabKota'!AE$5:AE$513,MATCH($D68,'UPTD PPA KabKota'!$C$5:$C$513,FALSE))</f>
        <v>Sudah</v>
      </c>
      <c r="BW68" s="218" t="str">
        <f t="array" ref="BW68">INDEX('UPTD PPA KabKota'!AF$5:AF$513,MATCH($D68,'UPTD PPA KabKota'!$C$5:$C$513,FALSE))</f>
        <v>Sudah</v>
      </c>
      <c r="BX68" s="218" t="str">
        <f t="array" ref="BX68">INDEX('UPTD PPA KabKota'!AG$5:AG$513,MATCH($D68,'UPTD PPA KabKota'!$C$5:$C$513,FALSE))</f>
        <v>Sudah</v>
      </c>
      <c r="BY68" s="218" t="str">
        <f t="array" ref="BY68">INDEX('UPTD PPA KabKota'!AH$5:AH$513,MATCH($D68,'UPTD PPA KabKota'!$C$5:$C$513,FALSE))</f>
        <v>Sudah</v>
      </c>
      <c r="BZ68" s="218" t="str">
        <f t="array" ref="BZ68">INDEX('UPTD PPA KabKota'!AI$5:AI$513,MATCH($D68,'UPTD PPA KabKota'!$C$5:$C$513,FALSE))</f>
        <v>Sudah</v>
      </c>
      <c r="CA68" s="218" t="str">
        <f t="array" ref="CA68">INDEX('UPTD PPA KabKota'!AJ$5:AJ$513,MATCH($D68,'UPTD PPA KabKota'!$C$5:$C$513,FALSE))</f>
        <v>Sudah</v>
      </c>
      <c r="CB68" s="218" t="str">
        <f t="array" ref="CB68">INDEX('UPTD PPA KabKota'!AK$5:AK$513,MATCH($D68,'UPTD PPA KabKota'!$C$5:$C$513,FALSE))</f>
        <v>Belum</v>
      </c>
      <c r="CC68" s="218" t="str">
        <f t="array" ref="CC68">INDEX('UPTD PPA KabKota'!AL$5:AL$513,MATCH($D68,'UPTD PPA KabKota'!$C$5:$C$513,FALSE))</f>
        <v>Sudah</v>
      </c>
      <c r="CD68" s="218" t="str">
        <f t="array" ref="CD68">INDEX('UPTD PPA KabKota'!AM$5:AM$513,MATCH($D68,'UPTD PPA KabKota'!$C$5:$C$513,FALSE))</f>
        <v>Belum</v>
      </c>
      <c r="CE68" s="218" t="str">
        <f t="array" ref="CE68">INDEX('UPTD PPA KabKota'!AN$5:AN$513,MATCH($D68,'UPTD PPA KabKota'!$C$5:$C$513,FALSE))</f>
        <v>Pengaduan dari masyarakat, penjangkuan korban, pengelolaan Kasus, Jika korban memerlukan pengamanan maka akan diberikan penampungan sementara di rumah aman</v>
      </c>
      <c r="CF68" s="218" t="str">
        <f t="array" ref="CF68">INDEX('UPTD PPA KabKota'!AO$5:AO$513,MATCH($D68,'UPTD PPA KabKota'!$C$5:$C$513,FALSE))</f>
        <v>77 (2021)</v>
      </c>
      <c r="CG68" s="218" t="str">
        <f t="array" ref="CG68">INDEX('UPTD PPA KabKota'!AP$5:AP$513,MATCH($D68,'UPTD PPA KabKota'!$C$5:$C$513,FALSE))</f>
        <v>Kekerasan Terhadap Anak</v>
      </c>
      <c r="CH68" s="218" t="str">
        <f t="array" ref="CH68">INDEX('UPTD PPA KabKota'!AQ$5:AQ$513,MATCH($D68,'UPTD PPA KabKota'!$C$5:$C$513,FALSE))</f>
        <v/>
      </c>
      <c r="CI68" s="218" t="str">
        <f t="array" ref="CI68">INDEX('UPTD PPA KabKota'!AR$5:AR$513,MATCH($D68,'UPTD PPA KabKota'!$C$5:$C$513,FALSE))</f>
        <v/>
      </c>
      <c r="CJ68" s="218" t="str">
        <f t="array" ref="CJ68">INDEX('UPTD PPA KabKota'!AS$5:AS$513,MATCH($D68,'UPTD PPA KabKota'!$C$5:$C$513,FALSE))</f>
        <v/>
      </c>
      <c r="CK68" s="218" t="str">
        <f t="array" ref="CK68">INDEX('UPTD PPA KabKota'!AT$5:AT$513,MATCH($D68,'UPTD PPA KabKota'!$C$5:$C$513,FALSE))</f>
        <v/>
      </c>
      <c r="CL68" s="218" t="str">
        <f t="array" ref="CL68">INDEX('UPTD PPA KabKota'!AU$5:AU$513,MATCH($D68,'UPTD PPA KabKota'!$C$5:$C$513,FALSE))</f>
        <v/>
      </c>
      <c r="CM68" s="218" t="str">
        <f t="array" ref="CM68">INDEX('UPTD PPA KabKota'!AV$5:AV$513,MATCH($D68,'UPTD PPA KabKota'!$C$5:$C$513,FALSE))</f>
        <v/>
      </c>
      <c r="CN68" s="218" t="str">
        <f t="array" ref="CN68">INDEX('UPTD PPA KabKota'!AW$5:AW$513,MATCH($D68,'UPTD PPA KabKota'!$C$5:$C$513,FALSE))</f>
        <v/>
      </c>
      <c r="CO68" s="218" t="str">
        <f t="array" ref="CO68">INDEX('UPTD PPA KabKota'!AX$5:AX$513,MATCH($D68,'UPTD PPA KabKota'!$C$5:$C$513,FALSE))</f>
        <v>v</v>
      </c>
      <c r="CP68" s="218" t="str">
        <f t="array" ref="CP68">INDEX('UPTD PPA KabKota'!AY$5:AY$513,MATCH($D68,'UPTD PPA KabKota'!$C$5:$C$513,FALSE))</f>
        <v/>
      </c>
      <c r="CQ68" s="209" t="str">
        <f>IFERROR(__xludf.DUMMYFUNCTION("IF(ISBLANK($K68),"""",IF(REGEXMATCH($K68,""Peraturan""),""Ada"",IF(REGEXMATCH($K68,""Rekomendasi""),""Tidak Ada"", $K68)))
"),"Ada")</f>
        <v>Ada</v>
      </c>
      <c r="CR68" s="209" t="str">
        <f t="array" ref="CR68">index('UPTD PPA KabKota'!$BI$5:$BI$513,match($D68,'UPTD PPA KabKota'!$C$5:$C$513,false))</f>
        <v>Ada</v>
      </c>
      <c r="CS68" s="314" t="str">
        <f t="shared" si="10"/>
        <v>Ada</v>
      </c>
    </row>
    <row r="69">
      <c r="A69" s="310">
        <v>67.0</v>
      </c>
      <c r="B69" s="310">
        <v>8.0</v>
      </c>
      <c r="C69" s="311" t="s">
        <v>4725</v>
      </c>
      <c r="D69" s="312" t="s">
        <v>1018</v>
      </c>
      <c r="E69" s="321">
        <v>45748.0</v>
      </c>
      <c r="F69" s="218" t="str">
        <f t="array" ref="F69">INDEX('Ortala-KabKota'!F$2:F$415,MATCH($D69,'Ortala-KabKota'!$E$2:$E$415,FALSE))</f>
        <v>Susi Nofianti/ 081372088782</v>
      </c>
      <c r="G69" s="218" t="str">
        <f t="array" ref="G69">INDEX('Ortala-KabKota'!G$2:G$415,MATCH($D69,'Ortala-KabKota'!$E$2:$E$415,FALSE))</f>
        <v>Nagari 8 Tarantang Kecamatan Harau</v>
      </c>
      <c r="H69" s="218" t="str">
        <f t="array" ref="H69">INDEX('Ortala-KabKota'!H$2:H$415,MATCH($D69,'Ortala-KabKota'!$E$2:$E$415,FALSE))</f>
        <v/>
      </c>
      <c r="I69" s="218" t="str">
        <f t="array" ref="I69">INDEX('Ortala-KabKota'!I$2:I$415,MATCH($D69,'Ortala-KabKota'!$E$2:$E$415,FALSE))</f>
        <v>08126665351</v>
      </c>
      <c r="J69" s="218" t="str">
        <f t="array" ref="J69">INDEX('Ortala-KabKota'!J$2:J$415,MATCH($D69,'Ortala-KabKota'!$E$2:$E$415,FALSE))</f>
        <v>UPTD PPA</v>
      </c>
      <c r="K69" s="218" t="str">
        <f t="array" ref="K69">INDEX('Ortala-KabKota'!K$2:K$415,MATCH($D69,'Ortala-KabKota'!$E$2:$E$415,FALSE))</f>
        <v>Peraturan Bupati Lima Puluh Kota Nomor 15 Tahun 2021</v>
      </c>
      <c r="L69" s="218">
        <f t="array" ref="L69">INDEX('Ortala-KabKota'!L$2:L$415,MATCH($D69,'Ortala-KabKota'!$E$2:$E$415,FALSE))</f>
        <v>2021</v>
      </c>
      <c r="M69" s="218" t="str">
        <f t="array" ref="M69">INDEX('Ortala-KabKota'!M$2:M$415,MATCH($D69,'Ortala-KabKota'!$E$2:$E$415,FALSE))</f>
        <v>B</v>
      </c>
      <c r="N69" s="218" t="str">
        <f t="array" ref="N69">INDEX('Ortala-KabKota'!N$2:N$415,MATCH($D69,'Ortala-KabKota'!$E$2:$E$415,FALSE))</f>
        <v>Yulia Masna/ 08116619782
Aslidar/08126665341</v>
      </c>
      <c r="O69" s="218" t="str">
        <f t="array" ref="O69">INDEX('Ortala-KabKota'!O$2:O$415,MATCH($D69,'Ortala-KabKota'!$E$2:$E$415,FALSE))</f>
        <v/>
      </c>
      <c r="P69" s="218" t="str">
        <f t="array" ref="P69">INDEX('Ortala-KabKota'!P$2:P$415,MATCH($D69,'Ortala-KabKota'!$E$2:$E$415,FALSE))</f>
        <v/>
      </c>
      <c r="Q69" s="218" t="str">
        <f t="array" ref="Q69">INDEX('Ortala-KabKota'!Q$2:Q$415,MATCH($D69,'Ortala-KabKota'!$E$2:$E$415,FALSE))</f>
        <v>MANDIRI</v>
      </c>
      <c r="R69" s="218" t="str">
        <f t="array" ref="R69">INDEX('Ortala-KabKota'!R$2:R$415,MATCH($D69,'Ortala-KabKota'!$E$2:$E$415,FALSE))</f>
        <v>TIDAK PUNYA</v>
      </c>
      <c r="S69" s="218" t="str">
        <f t="array" ref="S69">INDEX('Ortala-KabKota'!S$2:S$415,MATCH($D69,'Ortala-KabKota'!$E$2:$E$415,FALSE))</f>
        <v/>
      </c>
      <c r="T69" s="218">
        <f t="array" ref="T69">INDEX('Ortala-KabKota'!T$2:T$415,MATCH($D69,'Ortala-KabKota'!$E$2:$E$415,FALSE))</f>
        <v>0</v>
      </c>
      <c r="U69" s="218">
        <f t="array" ref="U69">INDEX('Ortala-KabKota'!U$2:U$415,MATCH($D69,'Ortala-KabKota'!$E$2:$E$415,FALSE))</f>
        <v>0</v>
      </c>
      <c r="V69" s="218">
        <f t="array" ref="V69">INDEX('Ortala-KabKota'!V$2:V$415,MATCH($D69,'Ortala-KabKota'!$E$2:$E$415,FALSE))</f>
        <v>0</v>
      </c>
      <c r="W69" s="218">
        <f t="array" ref="W69">INDEX('Ortala-KabKota'!W$2:W$415,MATCH($D69,'Ortala-KabKota'!$E$2:$E$415,FALSE))</f>
        <v>0</v>
      </c>
      <c r="X69" s="218">
        <f t="array" ref="X69">INDEX('Ortala-KabKota'!X$2:X$415,MATCH($D69,'Ortala-KabKota'!$E$2:$E$415,FALSE))</f>
        <v>0</v>
      </c>
      <c r="Y69" s="218">
        <f t="array" ref="Y69">INDEX('Ortala-KabKota'!Y$2:Y$415,MATCH($D69,'Ortala-KabKota'!$E$2:$E$415,FALSE))</f>
        <v>0</v>
      </c>
      <c r="Z69" s="218">
        <f t="array" ref="Z69">INDEX('Ortala-KabKota'!Z$2:Z$415,MATCH($D69,'Ortala-KabKota'!$E$2:$E$415,FALSE))</f>
        <v>0</v>
      </c>
      <c r="AA69" s="218">
        <f t="array" ref="AA69">INDEX('Ortala-KabKota'!AA$2:AA$415,MATCH($D69,'Ortala-KabKota'!$E$2:$E$415,FALSE))</f>
        <v>0</v>
      </c>
      <c r="AB69" s="218">
        <f t="array" ref="AB69">INDEX('Ortala-KabKota'!AB$2:AB$415,MATCH($D69,'Ortala-KabKota'!$E$2:$E$415,FALSE))</f>
        <v>0</v>
      </c>
      <c r="AC69" s="218">
        <f t="array" ref="AC69">INDEX('Ortala-KabKota'!AC$2:AC$415,MATCH($D69,'Ortala-KabKota'!$E$2:$E$415,FALSE))</f>
        <v>0</v>
      </c>
      <c r="AD69" s="218">
        <f t="array" ref="AD69">INDEX('Ortala-KabKota'!AD$2:AD$415,MATCH($D69,'Ortala-KabKota'!$E$2:$E$415,FALSE))</f>
        <v>0</v>
      </c>
      <c r="AE69" s="218">
        <f t="array" ref="AE69">INDEX('Ortala-KabKota'!AE$2:AE$415,MATCH($D69,'Ortala-KabKota'!$E$2:$E$415,FALSE))</f>
        <v>0</v>
      </c>
      <c r="AF69" s="218">
        <f t="array" ref="AF69">INDEX('Ortala-KabKota'!AF$2:AF$415,MATCH($D69,'Ortala-KabKota'!$E$2:$E$415,FALSE))</f>
        <v>0</v>
      </c>
      <c r="AG69" s="218">
        <f t="array" ref="AG69">INDEX('Ortala-KabKota'!AG$2:AG$415,MATCH($D69,'Ortala-KabKota'!$E$2:$E$415,FALSE))</f>
        <v>0</v>
      </c>
      <c r="AH69" s="218">
        <f t="array" ref="AH69">INDEX('Ortala-KabKota'!AH$2:AH$415,MATCH($D69,'Ortala-KabKota'!$E$2:$E$415,FALSE))</f>
        <v>0</v>
      </c>
      <c r="AI69" s="218" t="str">
        <f t="array" ref="AI69">INDEX('Ortala-KabKota'!AI$2:AI$415,MATCH($D69,'Ortala-KabKota'!$E$2:$E$415,FALSE))</f>
        <v/>
      </c>
      <c r="AJ69" s="218">
        <f t="array" ref="AJ69">INDEX('Ortala-KabKota'!AJ$2:AJ$415,MATCH($D69,'Ortala-KabKota'!$E$2:$E$415,FALSE))</f>
        <v>0</v>
      </c>
      <c r="AK69" s="218">
        <f t="array" ref="AK69">INDEX('Ortala-KabKota'!AK$2:AK$415,MATCH($D69,'Ortala-KabKota'!$E$2:$E$415,FALSE))</f>
        <v>0</v>
      </c>
      <c r="AL69" s="218">
        <f t="array" ref="AL69">INDEX('Ortala-KabKota'!AL$2:AL$415,MATCH($D69,'Ortala-KabKota'!$E$2:$E$415,FALSE))</f>
        <v>82</v>
      </c>
      <c r="AM69" s="218" t="str">
        <f t="array" ref="AM69">INDEX('Ortala-KabKota'!AM$2:AM$415,MATCH($D69,'Ortala-KabKota'!$E$2:$E$415,FALSE))</f>
        <v>Kekerasan seksual</v>
      </c>
      <c r="AN69" s="218" t="str">
        <f t="array" ref="AN69">INDEX('Ortala-KabKota'!AN$2:AN$415,MATCH($D69,'Ortala-KabKota'!$E$2:$E$415,FALSE))</f>
        <v/>
      </c>
      <c r="AO69" s="218" t="str">
        <f t="array" ref="AO69">INDEX('Ortala-KabKota'!AO$2:AO$415,MATCH($D69,'Ortala-KabKota'!$E$2:$E$415,FALSE))</f>
        <v/>
      </c>
      <c r="AP69" s="218" t="str">
        <f t="array" ref="AP69">INDEX('Ortala-KabKota'!AP$2:AP$415,MATCH($D69,'Ortala-KabKota'!$E$2:$E$415,FALSE))</f>
        <v/>
      </c>
      <c r="AQ69" s="218" t="str">
        <f t="array" ref="AQ69">INDEX('Ortala-KabKota'!AQ$2:AQ$415,MATCH($D69,'Ortala-KabKota'!$E$2:$E$415,FALSE))</f>
        <v/>
      </c>
      <c r="AR69" s="218" t="str">
        <f t="array" ref="AR69">INDEX('Ortala-KabKota'!AR$2:AR$415,MATCH($D69,'Ortala-KabKota'!$E$2:$E$415,FALSE))</f>
        <v/>
      </c>
      <c r="AS69" s="218">
        <f t="array" ref="AS69">INDEX('Ortala-KabKota'!AS$2:AS$415,MATCH($D69,'Ortala-KabKota'!$E$2:$E$415,FALSE))</f>
        <v>1</v>
      </c>
      <c r="AT69" s="218" t="str">
        <f t="array" ref="AT69">INDEX('Ortala-KabKota'!AT$2:AT$415,MATCH($D69,'Ortala-KabKota'!$E$2:$E$415,FALSE))</f>
        <v/>
      </c>
      <c r="AU69" s="218" t="str">
        <f t="array" ref="AU69">INDEX('UPTD PPA KabKota'!D$5:D$513,MATCH($D69,'UPTD PPA KabKota'!$C$5:$C$513,FALSE))</f>
        <v>Susi Nofianti/081372088782</v>
      </c>
      <c r="AV69" s="218" t="str">
        <f t="array" ref="AV69">INDEX('UPTD PPA KabKota'!E$5:E$513,MATCH($D69,'UPTD PPA KabKota'!$C$5:$C$513,FALSE))</f>
        <v>Nagari Tarantang Kecamatan Harau</v>
      </c>
      <c r="AW69" s="218" t="str">
        <f t="array" ref="AW69">INDEX('UPTD PPA KabKota'!F$5:F$513,MATCH($D69,'UPTD PPA KabKota'!$C$5:$C$513,FALSE))</f>
        <v>081372088782</v>
      </c>
      <c r="AX69" s="218" t="str">
        <f t="array" ref="AX69">INDEX('UPTD PPA KabKota'!G$5:G$513,MATCH($D69,'UPTD PPA KabKota'!$C$5:$C$513,FALSE))</f>
        <v>081372088782
082383451704</v>
      </c>
      <c r="AY69" s="218" t="str">
        <f t="array" ref="AY69">INDEX('UPTD PPA KabKota'!H$5:H$513,MATCH($D69,'UPTD PPA KabKota'!$C$5:$C$513,FALSE))</f>
        <v>UPTD PPA</v>
      </c>
      <c r="AZ69" s="218" t="str">
        <f t="array" ref="AZ69">INDEX('UPTD PPA KabKota'!I$5:I$513,MATCH($D69,'UPTD PPA KabKota'!$C$5:$C$513,FALSE))</f>
        <v>Peraturan Bupati Lima Puluh Kota Nomor 34 tahun 2022</v>
      </c>
      <c r="BA69" s="218">
        <f t="array" ref="BA69">INDEX('UPTD PPA KabKota'!J$5:J$513,MATCH($D69,'UPTD PPA KabKota'!$C$5:$C$513,FALSE))</f>
        <v>2022</v>
      </c>
      <c r="BB69" s="218" t="str">
        <f t="array" ref="BB69">INDEX('UPTD PPA KabKota'!K$5:K$513,MATCH($D69,'UPTD PPA KabKota'!$C$5:$C$513,FALSE))</f>
        <v>A</v>
      </c>
      <c r="BC69" s="218" t="str">
        <f t="array" ref="BC69">INDEX('UPTD PPA KabKota'!L$5:L$513,MATCH($D69,'UPTD PPA KabKota'!$C$5:$C$513,FALSE))</f>
        <v>Susi Nofianti, SKM/ 081372088782 
 Feri Antoni, SKM/082383451704</v>
      </c>
      <c r="BD69" s="316" t="str">
        <f t="array" ref="BD69">INDEX('UPTD PPA KabKota'!M$5:M$513,MATCH($D69,'UPTD PPA KabKota'!$C$5:$C$513,FALSE))</f>
        <v>uptdppa@limapuluhkota.go.id</v>
      </c>
      <c r="BE69" s="218" t="str">
        <f t="array" ref="BE69">INDEX('UPTD PPA KabKota'!N$5:N$513,MATCH($D69,'UPTD PPA KabKota'!$C$5:$C$513,FALSE))</f>
        <v>1. Kepala UPTD PPA
2. Kepala Sub Bagian Tata Usaha
3. Kelompok Jabatan Fungsional
4. Pengadministrasian Umum
5. Pengemudi
6. Penjaga keamanan
7. Mediator
8. Penjaga Asrama
9. Konselor (Psikologis/Hukum)</v>
      </c>
      <c r="BF69" s="218" t="str">
        <f t="array" ref="BF69">INDEX('UPTD PPA KabKota'!O$5:O$513,MATCH($D69,'UPTD PPA KabKota'!$C$5:$C$513,FALSE))</f>
        <v>MANDIRI</v>
      </c>
      <c r="BG69" s="218" t="str">
        <f t="array" ref="BG69">INDEX('UPTD PPA KabKota'!P$5:P$513,MATCH($D69,'UPTD PPA KabKota'!$C$5:$C$513,FALSE))</f>
        <v>TIDAK PUNYA</v>
      </c>
      <c r="BH69" s="218" t="str">
        <f t="array" ref="BH69">INDEX('UPTD PPA KabKota'!Q$5:Q$513,MATCH($D69,'UPTD PPA KabKota'!$C$5:$C$513,FALSE))</f>
        <v>Saat ini dalam proses renovasi gedung/Kantor UPTD PPA dari DAK Fisik Tahun 2025</v>
      </c>
      <c r="BI69" s="218" t="str">
        <f t="array" ref="BI69">INDEX('UPTD PPA KabKota'!R$5:R$513,MATCH($D69,'UPTD PPA KabKota'!$C$5:$C$513,FALSE))</f>
        <v>Ada</v>
      </c>
      <c r="BJ69" s="218" t="str">
        <f t="array" ref="BJ69">INDEX('UPTD PPA KabKota'!S$5:S$513,MATCH($D69,'UPTD PPA KabKota'!$C$5:$C$513,FALSE))</f>
        <v>Ada</v>
      </c>
      <c r="BK69" s="218" t="str">
        <f t="array" ref="BK69">INDEX('UPTD PPA KabKota'!T$5:T$513,MATCH($D69,'UPTD PPA KabKota'!$C$5:$C$513,FALSE))</f>
        <v>Tidak Ada</v>
      </c>
      <c r="BL69" s="218" t="str">
        <f t="array" ref="BL69">INDEX('UPTD PPA KabKota'!U$5:U$513,MATCH($D69,'UPTD PPA KabKota'!$C$5:$C$513,FALSE))</f>
        <v>Tidak Ada</v>
      </c>
      <c r="BM69" s="218" t="str">
        <f t="array" ref="BM69">INDEX('UPTD PPA KabKota'!V$5:V$513,MATCH($D69,'UPTD PPA KabKota'!$C$5:$C$513,FALSE))</f>
        <v>Ada</v>
      </c>
      <c r="BN69" s="218" t="str">
        <f t="array" ref="BN69">INDEX('UPTD PPA KabKota'!W$5:W$513,MATCH($D69,'UPTD PPA KabKota'!$C$5:$C$513,FALSE))</f>
        <v>Ada</v>
      </c>
      <c r="BO69" s="218" t="str">
        <f t="array" ref="BO69">INDEX('UPTD PPA KabKota'!X$5:X$513,MATCH($D69,'UPTD PPA KabKota'!$C$5:$C$513,FALSE))</f>
        <v>Tidak Ada</v>
      </c>
      <c r="BP69" s="218" t="str">
        <f t="array" ref="BP69">INDEX('UPTD PPA KabKota'!Y$5:Y$513,MATCH($D69,'UPTD PPA KabKota'!$C$5:$C$513,FALSE))</f>
        <v>Tidak Ada</v>
      </c>
      <c r="BQ69" s="218" t="str">
        <f t="array" ref="BQ69">INDEX('UPTD PPA KabKota'!Z$5:Z$513,MATCH($D69,'UPTD PPA KabKota'!$C$5:$C$513,FALSE))</f>
        <v>Tidak Ada</v>
      </c>
      <c r="BR69" s="218" t="str">
        <f t="array" ref="BR69">INDEX('UPTD PPA KabKota'!AA$5:AA$513,MATCH($D69,'UPTD PPA KabKota'!$C$5:$C$513,FALSE))</f>
        <v>Tidak Ada</v>
      </c>
      <c r="BS69" s="218" t="str">
        <f t="array" ref="BS69">INDEX('UPTD PPA KabKota'!AB$5:AB$513,MATCH($D69,'UPTD PPA KabKota'!$C$5:$C$513,FALSE))</f>
        <v>Tidak Ada</v>
      </c>
      <c r="BT69" s="218" t="str">
        <f t="array" ref="BT69">INDEX('UPTD PPA KabKota'!AC$5:AC$513,MATCH($D69,'UPTD PPA KabKota'!$C$5:$C$513,FALSE))</f>
        <v>Sudah</v>
      </c>
      <c r="BU69" s="218" t="str">
        <f t="array" ref="BU69">INDEX('UPTD PPA KabKota'!AD$5:AD$513,MATCH($D69,'UPTD PPA KabKota'!$C$5:$C$513,FALSE))</f>
        <v>Sudah</v>
      </c>
      <c r="BV69" s="218" t="str">
        <f t="array" ref="BV69">INDEX('UPTD PPA KabKota'!AE$5:AE$513,MATCH($D69,'UPTD PPA KabKota'!$C$5:$C$513,FALSE))</f>
        <v>Sudah</v>
      </c>
      <c r="BW69" s="218" t="str">
        <f t="array" ref="BW69">INDEX('UPTD PPA KabKota'!AF$5:AF$513,MATCH($D69,'UPTD PPA KabKota'!$C$5:$C$513,FALSE))</f>
        <v>Sudah</v>
      </c>
      <c r="BX69" s="218" t="str">
        <f t="array" ref="BX69">INDEX('UPTD PPA KabKota'!AG$5:AG$513,MATCH($D69,'UPTD PPA KabKota'!$C$5:$C$513,FALSE))</f>
        <v>Sudah</v>
      </c>
      <c r="BY69" s="218" t="str">
        <f t="array" ref="BY69">INDEX('UPTD PPA KabKota'!AH$5:AH$513,MATCH($D69,'UPTD PPA KabKota'!$C$5:$C$513,FALSE))</f>
        <v>Sudah</v>
      </c>
      <c r="BZ69" s="218" t="str">
        <f t="array" ref="BZ69">INDEX('UPTD PPA KabKota'!AI$5:AI$513,MATCH($D69,'UPTD PPA KabKota'!$C$5:$C$513,FALSE))</f>
        <v>Belum</v>
      </c>
      <c r="CA69" s="218" t="str">
        <f t="array" ref="CA69">INDEX('UPTD PPA KabKota'!AJ$5:AJ$513,MATCH($D69,'UPTD PPA KabKota'!$C$5:$C$513,FALSE))</f>
        <v>Sudah</v>
      </c>
      <c r="CB69" s="218" t="str">
        <f t="array" ref="CB69">INDEX('UPTD PPA KabKota'!AK$5:AK$513,MATCH($D69,'UPTD PPA KabKota'!$C$5:$C$513,FALSE))</f>
        <v>Sudah</v>
      </c>
      <c r="CC69" s="218" t="str">
        <f t="array" ref="CC69">INDEX('UPTD PPA KabKota'!AL$5:AL$513,MATCH($D69,'UPTD PPA KabKota'!$C$5:$C$513,FALSE))</f>
        <v>Sudah</v>
      </c>
      <c r="CD69" s="218" t="str">
        <f t="array" ref="CD69">INDEX('UPTD PPA KabKota'!AM$5:AM$513,MATCH($D69,'UPTD PPA KabKota'!$C$5:$C$513,FALSE))</f>
        <v>Sudah</v>
      </c>
      <c r="CE69" s="218" t="str">
        <f t="array" ref="CE69">INDEX('UPTD PPA KabKota'!AN$5:AN$513,MATCH($D69,'UPTD PPA KabKota'!$C$5:$C$513,FALSE))</f>
        <v>Tenaga pekerja sosial dan analis hukum bedasarkan pengangkatan CPNS tahun 2025</v>
      </c>
      <c r="CF69" s="218" t="str">
        <f t="array" ref="CF69">INDEX('UPTD PPA KabKota'!AO$5:AO$513,MATCH($D69,'UPTD PPA KabKota'!$C$5:$C$513,FALSE))</f>
        <v>45 (2024)</v>
      </c>
      <c r="CG69" s="218" t="str">
        <f t="array" ref="CG69">INDEX('UPTD PPA KabKota'!AP$5:AP$513,MATCH($D69,'UPTD PPA KabKota'!$C$5:$C$513,FALSE))</f>
        <v>Kekerasan Seksual</v>
      </c>
      <c r="CH69" s="218" t="str">
        <f t="array" ref="CH69">INDEX('UPTD PPA KabKota'!AQ$5:AQ$513,MATCH($D69,'UPTD PPA KabKota'!$C$5:$C$513,FALSE))</f>
        <v/>
      </c>
      <c r="CI69" s="218" t="str">
        <f t="array" ref="CI69">INDEX('UPTD PPA KabKota'!AR$5:AR$513,MATCH($D69,'UPTD PPA KabKota'!$C$5:$C$513,FALSE))</f>
        <v/>
      </c>
      <c r="CJ69" s="218" t="str">
        <f t="array" ref="CJ69">INDEX('UPTD PPA KabKota'!AS$5:AS$513,MATCH($D69,'UPTD PPA KabKota'!$C$5:$C$513,FALSE))</f>
        <v/>
      </c>
      <c r="CK69" s="218" t="str">
        <f t="array" ref="CK69">INDEX('UPTD PPA KabKota'!AT$5:AT$513,MATCH($D69,'UPTD PPA KabKota'!$C$5:$C$513,FALSE))</f>
        <v/>
      </c>
      <c r="CL69" s="218" t="str">
        <f t="array" ref="CL69">INDEX('UPTD PPA KabKota'!AU$5:AU$513,MATCH($D69,'UPTD PPA KabKota'!$C$5:$C$513,FALSE))</f>
        <v/>
      </c>
      <c r="CM69" s="218" t="str">
        <f t="array" ref="CM69">INDEX('UPTD PPA KabKota'!AV$5:AV$513,MATCH($D69,'UPTD PPA KabKota'!$C$5:$C$513,FALSE))</f>
        <v/>
      </c>
      <c r="CN69" s="218" t="str">
        <f t="array" ref="CN69">INDEX('UPTD PPA KabKota'!AW$5:AW$513,MATCH($D69,'UPTD PPA KabKota'!$C$5:$C$513,FALSE))</f>
        <v>v</v>
      </c>
      <c r="CO69" s="218" t="str">
        <f t="array" ref="CO69">INDEX('UPTD PPA KabKota'!AX$5:AX$513,MATCH($D69,'UPTD PPA KabKota'!$C$5:$C$513,FALSE))</f>
        <v/>
      </c>
      <c r="CP69" s="218" t="str">
        <f t="array" ref="CP69">INDEX('UPTD PPA KabKota'!AY$5:AY$513,MATCH($D69,'UPTD PPA KabKota'!$C$5:$C$513,FALSE))</f>
        <v/>
      </c>
      <c r="CQ69" s="209" t="str">
        <f>IFERROR(__xludf.DUMMYFUNCTION("IF(ISBLANK($K69),"""",IF(REGEXMATCH($K69,""Peraturan""),""Ada"",IF(REGEXMATCH($K69,""Rekomendasi""),""Tidak Ada"", $K69)))
"),"Ada")</f>
        <v>Ada</v>
      </c>
      <c r="CR69" s="209" t="str">
        <f t="array" ref="CR69">index('UPTD PPA KabKota'!$BI$5:$BI$513,match($D69,'UPTD PPA KabKota'!$C$5:$C$513,false))</f>
        <v>Ada</v>
      </c>
      <c r="CS69" s="314" t="str">
        <f t="shared" si="10"/>
        <v>Ada</v>
      </c>
    </row>
    <row r="70">
      <c r="A70" s="310">
        <v>68.0</v>
      </c>
      <c r="B70" s="310">
        <v>9.0</v>
      </c>
      <c r="C70" s="311" t="s">
        <v>4725</v>
      </c>
      <c r="D70" s="312" t="s">
        <v>1122</v>
      </c>
      <c r="E70" s="313"/>
      <c r="F70" s="218" t="str">
        <f t="array" ref="F70">INDEX('Ortala-KabKota'!F$2:F$415,MATCH($D70,'Ortala-KabKota'!$E$2:$E$415,FALSE))</f>
        <v>#N/A</v>
      </c>
      <c r="G70" s="218" t="str">
        <f t="array" ref="G70">INDEX('Ortala-KabKota'!G$2:G$415,MATCH($D70,'Ortala-KabKota'!$E$2:$E$415,FALSE))</f>
        <v>#N/A</v>
      </c>
      <c r="H70" s="218" t="str">
        <f t="array" ref="H70">INDEX('Ortala-KabKota'!H$2:H$415,MATCH($D70,'Ortala-KabKota'!$E$2:$E$415,FALSE))</f>
        <v>#N/A</v>
      </c>
      <c r="I70" s="218" t="str">
        <f t="array" ref="I70">INDEX('Ortala-KabKota'!I$2:I$415,MATCH($D70,'Ortala-KabKota'!$E$2:$E$415,FALSE))</f>
        <v>#N/A</v>
      </c>
      <c r="J70" s="218" t="str">
        <f t="array" ref="J70">INDEX('Ortala-KabKota'!J$2:J$415,MATCH($D70,'Ortala-KabKota'!$E$2:$E$415,FALSE))</f>
        <v>#N/A</v>
      </c>
      <c r="K70" s="218" t="str">
        <f t="array" ref="K70">INDEX('Ortala-KabKota'!K$2:K$415,MATCH($D70,'Ortala-KabKota'!$E$2:$E$415,FALSE))</f>
        <v>#N/A</v>
      </c>
      <c r="L70" s="218" t="str">
        <f t="array" ref="L70">INDEX('Ortala-KabKota'!L$2:L$415,MATCH($D70,'Ortala-KabKota'!$E$2:$E$415,FALSE))</f>
        <v>#N/A</v>
      </c>
      <c r="M70" s="218" t="str">
        <f t="array" ref="M70">INDEX('Ortala-KabKota'!M$2:M$415,MATCH($D70,'Ortala-KabKota'!$E$2:$E$415,FALSE))</f>
        <v>#N/A</v>
      </c>
      <c r="N70" s="218" t="str">
        <f t="array" ref="N70">INDEX('Ortala-KabKota'!N$2:N$415,MATCH($D70,'Ortala-KabKota'!$E$2:$E$415,FALSE))</f>
        <v>#N/A</v>
      </c>
      <c r="O70" s="218" t="str">
        <f t="array" ref="O70">INDEX('Ortala-KabKota'!O$2:O$415,MATCH($D70,'Ortala-KabKota'!$E$2:$E$415,FALSE))</f>
        <v>#N/A</v>
      </c>
      <c r="P70" s="218" t="str">
        <f t="array" ref="P70">INDEX('Ortala-KabKota'!P$2:P$415,MATCH($D70,'Ortala-KabKota'!$E$2:$E$415,FALSE))</f>
        <v>#N/A</v>
      </c>
      <c r="Q70" s="218" t="str">
        <f t="array" ref="Q70">INDEX('Ortala-KabKota'!Q$2:Q$415,MATCH($D70,'Ortala-KabKota'!$E$2:$E$415,FALSE))</f>
        <v>#N/A</v>
      </c>
      <c r="R70" s="218" t="str">
        <f t="array" ref="R70">INDEX('Ortala-KabKota'!R$2:R$415,MATCH($D70,'Ortala-KabKota'!$E$2:$E$415,FALSE))</f>
        <v>#N/A</v>
      </c>
      <c r="S70" s="218" t="str">
        <f t="array" ref="S70">INDEX('Ortala-KabKota'!S$2:S$415,MATCH($D70,'Ortala-KabKota'!$E$2:$E$415,FALSE))</f>
        <v>#N/A</v>
      </c>
      <c r="T70" s="218" t="str">
        <f t="array" ref="T70">INDEX('Ortala-KabKota'!T$2:T$415,MATCH($D70,'Ortala-KabKota'!$E$2:$E$415,FALSE))</f>
        <v>#N/A</v>
      </c>
      <c r="U70" s="218" t="str">
        <f t="array" ref="U70">INDEX('Ortala-KabKota'!U$2:U$415,MATCH($D70,'Ortala-KabKota'!$E$2:$E$415,FALSE))</f>
        <v>#N/A</v>
      </c>
      <c r="V70" s="218" t="str">
        <f t="array" ref="V70">INDEX('Ortala-KabKota'!V$2:V$415,MATCH($D70,'Ortala-KabKota'!$E$2:$E$415,FALSE))</f>
        <v>#N/A</v>
      </c>
      <c r="W70" s="218" t="str">
        <f t="array" ref="W70">INDEX('Ortala-KabKota'!W$2:W$415,MATCH($D70,'Ortala-KabKota'!$E$2:$E$415,FALSE))</f>
        <v>#N/A</v>
      </c>
      <c r="X70" s="218" t="str">
        <f t="array" ref="X70">INDEX('Ortala-KabKota'!X$2:X$415,MATCH($D70,'Ortala-KabKota'!$E$2:$E$415,FALSE))</f>
        <v>#N/A</v>
      </c>
      <c r="Y70" s="218" t="str">
        <f t="array" ref="Y70">INDEX('Ortala-KabKota'!Y$2:Y$415,MATCH($D70,'Ortala-KabKota'!$E$2:$E$415,FALSE))</f>
        <v>#N/A</v>
      </c>
      <c r="Z70" s="218" t="str">
        <f t="array" ref="Z70">INDEX('Ortala-KabKota'!Z$2:Z$415,MATCH($D70,'Ortala-KabKota'!$E$2:$E$415,FALSE))</f>
        <v>#N/A</v>
      </c>
      <c r="AA70" s="218" t="str">
        <f t="array" ref="AA70">INDEX('Ortala-KabKota'!AA$2:AA$415,MATCH($D70,'Ortala-KabKota'!$E$2:$E$415,FALSE))</f>
        <v>#N/A</v>
      </c>
      <c r="AB70" s="218" t="str">
        <f t="array" ref="AB70">INDEX('Ortala-KabKota'!AB$2:AB$415,MATCH($D70,'Ortala-KabKota'!$E$2:$E$415,FALSE))</f>
        <v>#N/A</v>
      </c>
      <c r="AC70" s="218" t="str">
        <f t="array" ref="AC70">INDEX('Ortala-KabKota'!AC$2:AC$415,MATCH($D70,'Ortala-KabKota'!$E$2:$E$415,FALSE))</f>
        <v>#N/A</v>
      </c>
      <c r="AD70" s="218" t="str">
        <f t="array" ref="AD70">INDEX('Ortala-KabKota'!AD$2:AD$415,MATCH($D70,'Ortala-KabKota'!$E$2:$E$415,FALSE))</f>
        <v>#N/A</v>
      </c>
      <c r="AE70" s="218" t="str">
        <f t="array" ref="AE70">INDEX('Ortala-KabKota'!AE$2:AE$415,MATCH($D70,'Ortala-KabKota'!$E$2:$E$415,FALSE))</f>
        <v>#N/A</v>
      </c>
      <c r="AF70" s="218" t="str">
        <f t="array" ref="AF70">INDEX('Ortala-KabKota'!AF$2:AF$415,MATCH($D70,'Ortala-KabKota'!$E$2:$E$415,FALSE))</f>
        <v>#N/A</v>
      </c>
      <c r="AG70" s="218" t="str">
        <f t="array" ref="AG70">INDEX('Ortala-KabKota'!AG$2:AG$415,MATCH($D70,'Ortala-KabKota'!$E$2:$E$415,FALSE))</f>
        <v>#N/A</v>
      </c>
      <c r="AH70" s="218" t="str">
        <f t="array" ref="AH70">INDEX('Ortala-KabKota'!AH$2:AH$415,MATCH($D70,'Ortala-KabKota'!$E$2:$E$415,FALSE))</f>
        <v>#N/A</v>
      </c>
      <c r="AI70" s="218" t="str">
        <f t="array" ref="AI70">INDEX('Ortala-KabKota'!AI$2:AI$415,MATCH($D70,'Ortala-KabKota'!$E$2:$E$415,FALSE))</f>
        <v>#N/A</v>
      </c>
      <c r="AJ70" s="218" t="str">
        <f t="array" ref="AJ70">INDEX('Ortala-KabKota'!AJ$2:AJ$415,MATCH($D70,'Ortala-KabKota'!$E$2:$E$415,FALSE))</f>
        <v>#N/A</v>
      </c>
      <c r="AK70" s="218" t="str">
        <f t="array" ref="AK70">INDEX('Ortala-KabKota'!AK$2:AK$415,MATCH($D70,'Ortala-KabKota'!$E$2:$E$415,FALSE))</f>
        <v>#N/A</v>
      </c>
      <c r="AL70" s="218" t="str">
        <f t="array" ref="AL70">INDEX('Ortala-KabKota'!AL$2:AL$415,MATCH($D70,'Ortala-KabKota'!$E$2:$E$415,FALSE))</f>
        <v>#N/A</v>
      </c>
      <c r="AM70" s="218" t="str">
        <f t="array" ref="AM70">INDEX('Ortala-KabKota'!AM$2:AM$415,MATCH($D70,'Ortala-KabKota'!$E$2:$E$415,FALSE))</f>
        <v>#N/A</v>
      </c>
      <c r="AN70" s="218" t="str">
        <f t="array" ref="AN70">INDEX('Ortala-KabKota'!AN$2:AN$415,MATCH($D70,'Ortala-KabKota'!$E$2:$E$415,FALSE))</f>
        <v>#N/A</v>
      </c>
      <c r="AO70" s="218" t="str">
        <f t="array" ref="AO70">INDEX('Ortala-KabKota'!AO$2:AO$415,MATCH($D70,'Ortala-KabKota'!$E$2:$E$415,FALSE))</f>
        <v>#N/A</v>
      </c>
      <c r="AP70" s="218" t="str">
        <f t="array" ref="AP70">INDEX('Ortala-KabKota'!AP$2:AP$415,MATCH($D70,'Ortala-KabKota'!$E$2:$E$415,FALSE))</f>
        <v>#N/A</v>
      </c>
      <c r="AQ70" s="218" t="str">
        <f t="array" ref="AQ70">INDEX('Ortala-KabKota'!AQ$2:AQ$415,MATCH($D70,'Ortala-KabKota'!$E$2:$E$415,FALSE))</f>
        <v>#N/A</v>
      </c>
      <c r="AR70" s="218" t="str">
        <f t="array" ref="AR70">INDEX('Ortala-KabKota'!AR$2:AR$415,MATCH($D70,'Ortala-KabKota'!$E$2:$E$415,FALSE))</f>
        <v>#N/A</v>
      </c>
      <c r="AS70" s="218" t="str">
        <f t="array" ref="AS70">INDEX('Ortala-KabKota'!AS$2:AS$415,MATCH($D70,'Ortala-KabKota'!$E$2:$E$415,FALSE))</f>
        <v>#N/A</v>
      </c>
      <c r="AT70" s="218" t="str">
        <f t="array" ref="AT70">INDEX('Ortala-KabKota'!AT$2:AT$415,MATCH($D70,'Ortala-KabKota'!$E$2:$E$415,FALSE))</f>
        <v>#N/A</v>
      </c>
      <c r="AU70" s="218" t="str">
        <f t="array" ref="AU70">INDEX('UPTD PPA KabKota'!D$5:D$513,MATCH($D70,'UPTD PPA KabKota'!$C$5:$C$513,FALSE))</f>
        <v>-</v>
      </c>
      <c r="AV70" s="218" t="str">
        <f t="array" ref="AV70">INDEX('UPTD PPA KabKota'!E$5:E$513,MATCH($D70,'UPTD PPA KabKota'!$C$5:$C$513,FALSE))</f>
        <v>-</v>
      </c>
      <c r="AW70" s="218" t="str">
        <f t="array" ref="AW70">INDEX('UPTD PPA KabKota'!F$5:F$513,MATCH($D70,'UPTD PPA KabKota'!$C$5:$C$513,FALSE))</f>
        <v>-</v>
      </c>
      <c r="AX70" s="218" t="str">
        <f t="array" ref="AX70">INDEX('UPTD PPA KabKota'!G$5:G$513,MATCH($D70,'UPTD PPA KabKota'!$C$5:$C$513,FALSE))</f>
        <v>-</v>
      </c>
      <c r="AY70" s="218" t="str">
        <f t="array" ref="AY70">INDEX('UPTD PPA KabKota'!H$5:H$513,MATCH($D70,'UPTD PPA KabKota'!$C$5:$C$513,FALSE))</f>
        <v>-</v>
      </c>
      <c r="AZ70" s="218" t="str">
        <f t="array" ref="AZ70">INDEX('UPTD PPA KabKota'!I$5:I$513,MATCH($D70,'UPTD PPA KabKota'!$C$5:$C$513,FALSE))</f>
        <v>Peraturan Bupati Pasaman Nomor 14 Tahun 2024</v>
      </c>
      <c r="BA70" s="218">
        <f t="array" ref="BA70">INDEX('UPTD PPA KabKota'!J$5:J$513,MATCH($D70,'UPTD PPA KabKota'!$C$5:$C$513,FALSE))</f>
        <v>2024</v>
      </c>
      <c r="BB70" s="218" t="str">
        <f t="array" ref="BB70">INDEX('UPTD PPA KabKota'!K$5:K$513,MATCH($D70,'UPTD PPA KabKota'!$C$5:$C$513,FALSE))</f>
        <v>A</v>
      </c>
      <c r="BC70" s="218" t="str">
        <f t="array" ref="BC70">INDEX('UPTD PPA KabKota'!L$5:L$513,MATCH($D70,'UPTD PPA KabKota'!$C$5:$C$513,FALSE))</f>
        <v>FURKAN SKM. M.Kes / 081363730799</v>
      </c>
      <c r="BD70" s="218" t="str">
        <f t="array" ref="BD70">INDEX('UPTD PPA KabKota'!M$5:M$513,MATCH($D70,'UPTD PPA KabKota'!$C$5:$C$513,FALSE))</f>
        <v>-</v>
      </c>
      <c r="BE70" s="218" t="str">
        <f t="array" ref="BE70">INDEX('UPTD PPA KabKota'!N$5:N$513,MATCH($D70,'UPTD PPA KabKota'!$C$5:$C$513,FALSE))</f>
        <v>Kepala UPTD, Kelompok Jabatan Fungsional, Subbagian Tata Usaha</v>
      </c>
      <c r="BF70" s="218" t="str">
        <f t="array" ref="BF70">INDEX('UPTD PPA KabKota'!O$5:O$513,MATCH($D70,'UPTD PPA KabKota'!$C$5:$C$513,FALSE))</f>
        <v>Bergabung dengan Kantor Dinas</v>
      </c>
      <c r="BG70" s="218" t="str">
        <f t="array" ref="BG70">INDEX('UPTD PPA KabKota'!P$5:P$513,MATCH($D70,'UPTD PPA KabKota'!$C$5:$C$513,FALSE))</f>
        <v>Tidak Punya</v>
      </c>
      <c r="BH70" s="218" t="str">
        <f t="array" ref="BH70">INDEX('UPTD PPA KabKota'!Q$5:Q$513,MATCH($D70,'UPTD PPA KabKota'!$C$5:$C$513,FALSE))</f>
        <v/>
      </c>
      <c r="BI70" s="218" t="str">
        <f t="array" ref="BI70">INDEX('UPTD PPA KabKota'!R$5:R$513,MATCH($D70,'UPTD PPA KabKota'!$C$5:$C$513,FALSE))</f>
        <v>Ada</v>
      </c>
      <c r="BJ70" s="218" t="str">
        <f t="array" ref="BJ70">INDEX('UPTD PPA KabKota'!S$5:S$513,MATCH($D70,'UPTD PPA KabKota'!$C$5:$C$513,FALSE))</f>
        <v>Ada</v>
      </c>
      <c r="BK70" s="218" t="str">
        <f t="array" ref="BK70">INDEX('UPTD PPA KabKota'!T$5:T$513,MATCH($D70,'UPTD PPA KabKota'!$C$5:$C$513,FALSE))</f>
        <v>Ada</v>
      </c>
      <c r="BL70" s="218" t="str">
        <f t="array" ref="BL70">INDEX('UPTD PPA KabKota'!U$5:U$513,MATCH($D70,'UPTD PPA KabKota'!$C$5:$C$513,FALSE))</f>
        <v>Ada</v>
      </c>
      <c r="BM70" s="218" t="str">
        <f t="array" ref="BM70">INDEX('UPTD PPA KabKota'!V$5:V$513,MATCH($D70,'UPTD PPA KabKota'!$C$5:$C$513,FALSE))</f>
        <v>Ada</v>
      </c>
      <c r="BN70" s="218" t="str">
        <f t="array" ref="BN70">INDEX('UPTD PPA KabKota'!W$5:W$513,MATCH($D70,'UPTD PPA KabKota'!$C$5:$C$513,FALSE))</f>
        <v>Ada</v>
      </c>
      <c r="BO70" s="218" t="str">
        <f t="array" ref="BO70">INDEX('UPTD PPA KabKota'!X$5:X$513,MATCH($D70,'UPTD PPA KabKota'!$C$5:$C$513,FALSE))</f>
        <v>Tidak Ada</v>
      </c>
      <c r="BP70" s="218" t="str">
        <f t="array" ref="BP70">INDEX('UPTD PPA KabKota'!Y$5:Y$513,MATCH($D70,'UPTD PPA KabKota'!$C$5:$C$513,FALSE))</f>
        <v>Ada</v>
      </c>
      <c r="BQ70" s="218" t="str">
        <f t="array" ref="BQ70">INDEX('UPTD PPA KabKota'!Z$5:Z$513,MATCH($D70,'UPTD PPA KabKota'!$C$5:$C$513,FALSE))</f>
        <v>Ada</v>
      </c>
      <c r="BR70" s="218" t="str">
        <f t="array" ref="BR70">INDEX('UPTD PPA KabKota'!AA$5:AA$513,MATCH($D70,'UPTD PPA KabKota'!$C$5:$C$513,FALSE))</f>
        <v>Tidak Ada</v>
      </c>
      <c r="BS70" s="218" t="str">
        <f t="array" ref="BS70">INDEX('UPTD PPA KabKota'!AB$5:AB$513,MATCH($D70,'UPTD PPA KabKota'!$C$5:$C$513,FALSE))</f>
        <v>Ada</v>
      </c>
      <c r="BT70" s="218" t="str">
        <f t="array" ref="BT70">INDEX('UPTD PPA KabKota'!AC$5:AC$513,MATCH($D70,'UPTD PPA KabKota'!$C$5:$C$513,FALSE))</f>
        <v>Sudah</v>
      </c>
      <c r="BU70" s="218" t="str">
        <f t="array" ref="BU70">INDEX('UPTD PPA KabKota'!AD$5:AD$513,MATCH($D70,'UPTD PPA KabKota'!$C$5:$C$513,FALSE))</f>
        <v>Sudah</v>
      </c>
      <c r="BV70" s="218" t="str">
        <f t="array" ref="BV70">INDEX('UPTD PPA KabKota'!AE$5:AE$513,MATCH($D70,'UPTD PPA KabKota'!$C$5:$C$513,FALSE))</f>
        <v>Sudah</v>
      </c>
      <c r="BW70" s="218" t="str">
        <f t="array" ref="BW70">INDEX('UPTD PPA KabKota'!AF$5:AF$513,MATCH($D70,'UPTD PPA KabKota'!$C$5:$C$513,FALSE))</f>
        <v>Sudah</v>
      </c>
      <c r="BX70" s="218" t="str">
        <f t="array" ref="BX70">INDEX('UPTD PPA KabKota'!AG$5:AG$513,MATCH($D70,'UPTD PPA KabKota'!$C$5:$C$513,FALSE))</f>
        <v>Sudah</v>
      </c>
      <c r="BY70" s="218" t="str">
        <f t="array" ref="BY70">INDEX('UPTD PPA KabKota'!AH$5:AH$513,MATCH($D70,'UPTD PPA KabKota'!$C$5:$C$513,FALSE))</f>
        <v>Sudah</v>
      </c>
      <c r="BZ70" s="218" t="str">
        <f t="array" ref="BZ70">INDEX('UPTD PPA KabKota'!AI$5:AI$513,MATCH($D70,'UPTD PPA KabKota'!$C$5:$C$513,FALSE))</f>
        <v>Belum</v>
      </c>
      <c r="CA70" s="218" t="str">
        <f t="array" ref="CA70">INDEX('UPTD PPA KabKota'!AJ$5:AJ$513,MATCH($D70,'UPTD PPA KabKota'!$C$5:$C$513,FALSE))</f>
        <v>Belum</v>
      </c>
      <c r="CB70" s="218" t="str">
        <f t="array" ref="CB70">INDEX('UPTD PPA KabKota'!AK$5:AK$513,MATCH($D70,'UPTD PPA KabKota'!$C$5:$C$513,FALSE))</f>
        <v>Sudah</v>
      </c>
      <c r="CC70" s="218" t="str">
        <f t="array" ref="CC70">INDEX('UPTD PPA KabKota'!AL$5:AL$513,MATCH($D70,'UPTD PPA KabKota'!$C$5:$C$513,FALSE))</f>
        <v>Sudah</v>
      </c>
      <c r="CD70" s="218" t="str">
        <f t="array" ref="CD70">INDEX('UPTD PPA KabKota'!AM$5:AM$513,MATCH($D70,'UPTD PPA KabKota'!$C$5:$C$513,FALSE))</f>
        <v>Sudah</v>
      </c>
      <c r="CE70" s="218" t="str">
        <f t="array" ref="CE70">INDEX('UPTD PPA KabKota'!AN$5:AN$513,MATCH($D70,'UPTD PPA KabKota'!$C$5:$C$513,FALSE))</f>
        <v/>
      </c>
      <c r="CF70" s="218">
        <f t="array" ref="CF70">INDEX('UPTD PPA KabKota'!AO$5:AO$513,MATCH($D70,'UPTD PPA KabKota'!$C$5:$C$513,FALSE))</f>
        <v>61</v>
      </c>
      <c r="CG70" s="218" t="str">
        <f t="array" ref="CG70">INDEX('UPTD PPA KabKota'!AP$5:AP$513,MATCH($D70,'UPTD PPA KabKota'!$C$5:$C$513,FALSE))</f>
        <v>Kekerasan Seksual</v>
      </c>
      <c r="CH70" s="218" t="str">
        <f t="array" ref="CH70">INDEX('UPTD PPA KabKota'!AQ$5:AQ$513,MATCH($D70,'UPTD PPA KabKota'!$C$5:$C$513,FALSE))</f>
        <v/>
      </c>
      <c r="CI70" s="218" t="str">
        <f t="array" ref="CI70">INDEX('UPTD PPA KabKota'!AR$5:AR$513,MATCH($D70,'UPTD PPA KabKota'!$C$5:$C$513,FALSE))</f>
        <v/>
      </c>
      <c r="CJ70" s="218" t="str">
        <f t="array" ref="CJ70">INDEX('UPTD PPA KabKota'!AS$5:AS$513,MATCH($D70,'UPTD PPA KabKota'!$C$5:$C$513,FALSE))</f>
        <v/>
      </c>
      <c r="CK70" s="218" t="str">
        <f t="array" ref="CK70">INDEX('UPTD PPA KabKota'!AT$5:AT$513,MATCH($D70,'UPTD PPA KabKota'!$C$5:$C$513,FALSE))</f>
        <v/>
      </c>
      <c r="CL70" s="218" t="str">
        <f t="array" ref="CL70">INDEX('UPTD PPA KabKota'!AU$5:AU$513,MATCH($D70,'UPTD PPA KabKota'!$C$5:$C$513,FALSE))</f>
        <v/>
      </c>
      <c r="CM70" s="218" t="str">
        <f t="array" ref="CM70">INDEX('UPTD PPA KabKota'!AV$5:AV$513,MATCH($D70,'UPTD PPA KabKota'!$C$5:$C$513,FALSE))</f>
        <v/>
      </c>
      <c r="CN70" s="218" t="str">
        <f t="array" ref="CN70">INDEX('UPTD PPA KabKota'!AW$5:AW$513,MATCH($D70,'UPTD PPA KabKota'!$C$5:$C$513,FALSE))</f>
        <v/>
      </c>
      <c r="CO70" s="218" t="str">
        <f t="array" ref="CO70">INDEX('UPTD PPA KabKota'!AX$5:AX$513,MATCH($D70,'UPTD PPA KabKota'!$C$5:$C$513,FALSE))</f>
        <v/>
      </c>
      <c r="CP70" s="218">
        <f t="array" ref="CP70">INDEX('UPTD PPA KabKota'!AY$5:AY$513,MATCH($D70,'UPTD PPA KabKota'!$C$5:$C$513,FALSE))</f>
        <v>2024</v>
      </c>
      <c r="CQ70" s="209" t="str">
        <f>IFERROR(__xludf.DUMMYFUNCTION("IF(ISBLANK($K70),"""",IF(REGEXMATCH($K70,""Peraturan""),""Ada"",IF(REGEXMATCH($K70,""Rekomendasi""),""Tidak Ada"", $K70)))
"),"#N/A")</f>
        <v>#N/A</v>
      </c>
      <c r="CR70" s="209" t="str">
        <f t="array" ref="CR70">index('UPTD PPA KabKota'!$BI$5:$BI$513,match($D70,'UPTD PPA KabKota'!$C$5:$C$513,false))</f>
        <v>Ada</v>
      </c>
      <c r="CS70" s="314" t="str">
        <f t="shared" si="10"/>
        <v>#N/A</v>
      </c>
    </row>
    <row r="71">
      <c r="A71" s="310">
        <v>69.0</v>
      </c>
      <c r="B71" s="310">
        <v>10.0</v>
      </c>
      <c r="C71" s="311" t="s">
        <v>4725</v>
      </c>
      <c r="D71" s="312" t="s">
        <v>1156</v>
      </c>
      <c r="E71" s="313"/>
      <c r="F71" s="218" t="str">
        <f t="array" ref="F71">INDEX('Ortala-KabKota'!F$2:F$415,MATCH($D71,'Ortala-KabKota'!$E$2:$E$415,FALSE))</f>
        <v>#N/A</v>
      </c>
      <c r="G71" s="218" t="str">
        <f t="array" ref="G71">INDEX('Ortala-KabKota'!G$2:G$415,MATCH($D71,'Ortala-KabKota'!$E$2:$E$415,FALSE))</f>
        <v>#N/A</v>
      </c>
      <c r="H71" s="218" t="str">
        <f t="array" ref="H71">INDEX('Ortala-KabKota'!H$2:H$415,MATCH($D71,'Ortala-KabKota'!$E$2:$E$415,FALSE))</f>
        <v>#N/A</v>
      </c>
      <c r="I71" s="218" t="str">
        <f t="array" ref="I71">INDEX('Ortala-KabKota'!I$2:I$415,MATCH($D71,'Ortala-KabKota'!$E$2:$E$415,FALSE))</f>
        <v>#N/A</v>
      </c>
      <c r="J71" s="218" t="str">
        <f t="array" ref="J71">INDEX('Ortala-KabKota'!J$2:J$415,MATCH($D71,'Ortala-KabKota'!$E$2:$E$415,FALSE))</f>
        <v>#N/A</v>
      </c>
      <c r="K71" s="218" t="str">
        <f t="array" ref="K71">INDEX('Ortala-KabKota'!K$2:K$415,MATCH($D71,'Ortala-KabKota'!$E$2:$E$415,FALSE))</f>
        <v>#N/A</v>
      </c>
      <c r="L71" s="218" t="str">
        <f t="array" ref="L71">INDEX('Ortala-KabKota'!L$2:L$415,MATCH($D71,'Ortala-KabKota'!$E$2:$E$415,FALSE))</f>
        <v>#N/A</v>
      </c>
      <c r="M71" s="218" t="str">
        <f t="array" ref="M71">INDEX('Ortala-KabKota'!M$2:M$415,MATCH($D71,'Ortala-KabKota'!$E$2:$E$415,FALSE))</f>
        <v>#N/A</v>
      </c>
      <c r="N71" s="218" t="str">
        <f t="array" ref="N71">INDEX('Ortala-KabKota'!N$2:N$415,MATCH($D71,'Ortala-KabKota'!$E$2:$E$415,FALSE))</f>
        <v>#N/A</v>
      </c>
      <c r="O71" s="218" t="str">
        <f t="array" ref="O71">INDEX('Ortala-KabKota'!O$2:O$415,MATCH($D71,'Ortala-KabKota'!$E$2:$E$415,FALSE))</f>
        <v>#N/A</v>
      </c>
      <c r="P71" s="218" t="str">
        <f t="array" ref="P71">INDEX('Ortala-KabKota'!P$2:P$415,MATCH($D71,'Ortala-KabKota'!$E$2:$E$415,FALSE))</f>
        <v>#N/A</v>
      </c>
      <c r="Q71" s="218" t="str">
        <f t="array" ref="Q71">INDEX('Ortala-KabKota'!Q$2:Q$415,MATCH($D71,'Ortala-KabKota'!$E$2:$E$415,FALSE))</f>
        <v>#N/A</v>
      </c>
      <c r="R71" s="218" t="str">
        <f t="array" ref="R71">INDEX('Ortala-KabKota'!R$2:R$415,MATCH($D71,'Ortala-KabKota'!$E$2:$E$415,FALSE))</f>
        <v>#N/A</v>
      </c>
      <c r="S71" s="218" t="str">
        <f t="array" ref="S71">INDEX('Ortala-KabKota'!S$2:S$415,MATCH($D71,'Ortala-KabKota'!$E$2:$E$415,FALSE))</f>
        <v>#N/A</v>
      </c>
      <c r="T71" s="218" t="str">
        <f t="array" ref="T71">INDEX('Ortala-KabKota'!T$2:T$415,MATCH($D71,'Ortala-KabKota'!$E$2:$E$415,FALSE))</f>
        <v>#N/A</v>
      </c>
      <c r="U71" s="218" t="str">
        <f t="array" ref="U71">INDEX('Ortala-KabKota'!U$2:U$415,MATCH($D71,'Ortala-KabKota'!$E$2:$E$415,FALSE))</f>
        <v>#N/A</v>
      </c>
      <c r="V71" s="218" t="str">
        <f t="array" ref="V71">INDEX('Ortala-KabKota'!V$2:V$415,MATCH($D71,'Ortala-KabKota'!$E$2:$E$415,FALSE))</f>
        <v>#N/A</v>
      </c>
      <c r="W71" s="218" t="str">
        <f t="array" ref="W71">INDEX('Ortala-KabKota'!W$2:W$415,MATCH($D71,'Ortala-KabKota'!$E$2:$E$415,FALSE))</f>
        <v>#N/A</v>
      </c>
      <c r="X71" s="218" t="str">
        <f t="array" ref="X71">INDEX('Ortala-KabKota'!X$2:X$415,MATCH($D71,'Ortala-KabKota'!$E$2:$E$415,FALSE))</f>
        <v>#N/A</v>
      </c>
      <c r="Y71" s="218" t="str">
        <f t="array" ref="Y71">INDEX('Ortala-KabKota'!Y$2:Y$415,MATCH($D71,'Ortala-KabKota'!$E$2:$E$415,FALSE))</f>
        <v>#N/A</v>
      </c>
      <c r="Z71" s="218" t="str">
        <f t="array" ref="Z71">INDEX('Ortala-KabKota'!Z$2:Z$415,MATCH($D71,'Ortala-KabKota'!$E$2:$E$415,FALSE))</f>
        <v>#N/A</v>
      </c>
      <c r="AA71" s="218" t="str">
        <f t="array" ref="AA71">INDEX('Ortala-KabKota'!AA$2:AA$415,MATCH($D71,'Ortala-KabKota'!$E$2:$E$415,FALSE))</f>
        <v>#N/A</v>
      </c>
      <c r="AB71" s="218" t="str">
        <f t="array" ref="AB71">INDEX('Ortala-KabKota'!AB$2:AB$415,MATCH($D71,'Ortala-KabKota'!$E$2:$E$415,FALSE))</f>
        <v>#N/A</v>
      </c>
      <c r="AC71" s="218" t="str">
        <f t="array" ref="AC71">INDEX('Ortala-KabKota'!AC$2:AC$415,MATCH($D71,'Ortala-KabKota'!$E$2:$E$415,FALSE))</f>
        <v>#N/A</v>
      </c>
      <c r="AD71" s="218" t="str">
        <f t="array" ref="AD71">INDEX('Ortala-KabKota'!AD$2:AD$415,MATCH($D71,'Ortala-KabKota'!$E$2:$E$415,FALSE))</f>
        <v>#N/A</v>
      </c>
      <c r="AE71" s="218" t="str">
        <f t="array" ref="AE71">INDEX('Ortala-KabKota'!AE$2:AE$415,MATCH($D71,'Ortala-KabKota'!$E$2:$E$415,FALSE))</f>
        <v>#N/A</v>
      </c>
      <c r="AF71" s="218" t="str">
        <f t="array" ref="AF71">INDEX('Ortala-KabKota'!AF$2:AF$415,MATCH($D71,'Ortala-KabKota'!$E$2:$E$415,FALSE))</f>
        <v>#N/A</v>
      </c>
      <c r="AG71" s="218" t="str">
        <f t="array" ref="AG71">INDEX('Ortala-KabKota'!AG$2:AG$415,MATCH($D71,'Ortala-KabKota'!$E$2:$E$415,FALSE))</f>
        <v>#N/A</v>
      </c>
      <c r="AH71" s="218" t="str">
        <f t="array" ref="AH71">INDEX('Ortala-KabKota'!AH$2:AH$415,MATCH($D71,'Ortala-KabKota'!$E$2:$E$415,FALSE))</f>
        <v>#N/A</v>
      </c>
      <c r="AI71" s="218" t="str">
        <f t="array" ref="AI71">INDEX('Ortala-KabKota'!AI$2:AI$415,MATCH($D71,'Ortala-KabKota'!$E$2:$E$415,FALSE))</f>
        <v>#N/A</v>
      </c>
      <c r="AJ71" s="218" t="str">
        <f t="array" ref="AJ71">INDEX('Ortala-KabKota'!AJ$2:AJ$415,MATCH($D71,'Ortala-KabKota'!$E$2:$E$415,FALSE))</f>
        <v>#N/A</v>
      </c>
      <c r="AK71" s="218" t="str">
        <f t="array" ref="AK71">INDEX('Ortala-KabKota'!AK$2:AK$415,MATCH($D71,'Ortala-KabKota'!$E$2:$E$415,FALSE))</f>
        <v>#N/A</v>
      </c>
      <c r="AL71" s="218" t="str">
        <f t="array" ref="AL71">INDEX('Ortala-KabKota'!AL$2:AL$415,MATCH($D71,'Ortala-KabKota'!$E$2:$E$415,FALSE))</f>
        <v>#N/A</v>
      </c>
      <c r="AM71" s="218" t="str">
        <f t="array" ref="AM71">INDEX('Ortala-KabKota'!AM$2:AM$415,MATCH($D71,'Ortala-KabKota'!$E$2:$E$415,FALSE))</f>
        <v>#N/A</v>
      </c>
      <c r="AN71" s="218" t="str">
        <f t="array" ref="AN71">INDEX('Ortala-KabKota'!AN$2:AN$415,MATCH($D71,'Ortala-KabKota'!$E$2:$E$415,FALSE))</f>
        <v>#N/A</v>
      </c>
      <c r="AO71" s="218" t="str">
        <f t="array" ref="AO71">INDEX('Ortala-KabKota'!AO$2:AO$415,MATCH($D71,'Ortala-KabKota'!$E$2:$E$415,FALSE))</f>
        <v>#N/A</v>
      </c>
      <c r="AP71" s="218" t="str">
        <f t="array" ref="AP71">INDEX('Ortala-KabKota'!AP$2:AP$415,MATCH($D71,'Ortala-KabKota'!$E$2:$E$415,FALSE))</f>
        <v>#N/A</v>
      </c>
      <c r="AQ71" s="218" t="str">
        <f t="array" ref="AQ71">INDEX('Ortala-KabKota'!AQ$2:AQ$415,MATCH($D71,'Ortala-KabKota'!$E$2:$E$415,FALSE))</f>
        <v>#N/A</v>
      </c>
      <c r="AR71" s="218" t="str">
        <f t="array" ref="AR71">INDEX('Ortala-KabKota'!AR$2:AR$415,MATCH($D71,'Ortala-KabKota'!$E$2:$E$415,FALSE))</f>
        <v>#N/A</v>
      </c>
      <c r="AS71" s="218" t="str">
        <f t="array" ref="AS71">INDEX('Ortala-KabKota'!AS$2:AS$415,MATCH($D71,'Ortala-KabKota'!$E$2:$E$415,FALSE))</f>
        <v>#N/A</v>
      </c>
      <c r="AT71" s="218" t="str">
        <f t="array" ref="AT71">INDEX('Ortala-KabKota'!AT$2:AT$415,MATCH($D71,'Ortala-KabKota'!$E$2:$E$415,FALSE))</f>
        <v>#N/A</v>
      </c>
      <c r="AU71" s="218" t="str">
        <f t="array" ref="AU71">INDEX('UPTD PPA KabKota'!D$5:D$513,MATCH($D71,'UPTD PPA KabKota'!$C$5:$C$513,FALSE))</f>
        <v/>
      </c>
      <c r="AV71" s="218" t="str">
        <f t="array" ref="AV71">INDEX('UPTD PPA KabKota'!E$5:E$513,MATCH($D71,'UPTD PPA KabKota'!$C$5:$C$513,FALSE))</f>
        <v/>
      </c>
      <c r="AW71" s="218" t="str">
        <f t="array" ref="AW71">INDEX('UPTD PPA KabKota'!F$5:F$513,MATCH($D71,'UPTD PPA KabKota'!$C$5:$C$513,FALSE))</f>
        <v/>
      </c>
      <c r="AX71" s="218" t="str">
        <f t="array" ref="AX71">INDEX('UPTD PPA KabKota'!G$5:G$513,MATCH($D71,'UPTD PPA KabKota'!$C$5:$C$513,FALSE))</f>
        <v/>
      </c>
      <c r="AY71" s="218" t="str">
        <f t="array" ref="AY71">INDEX('UPTD PPA KabKota'!H$5:H$513,MATCH($D71,'UPTD PPA KabKota'!$C$5:$C$513,FALSE))</f>
        <v/>
      </c>
      <c r="AZ71" s="218" t="str">
        <f t="array" ref="AZ71">INDEX('UPTD PPA KabKota'!I$5:I$513,MATCH($D71,'UPTD PPA KabKota'!$C$5:$C$513,FALSE))</f>
        <v/>
      </c>
      <c r="BA71" s="218" t="str">
        <f t="array" ref="BA71">INDEX('UPTD PPA KabKota'!J$5:J$513,MATCH($D71,'UPTD PPA KabKota'!$C$5:$C$513,FALSE))</f>
        <v/>
      </c>
      <c r="BB71" s="218" t="str">
        <f t="array" ref="BB71">INDEX('UPTD PPA KabKota'!K$5:K$513,MATCH($D71,'UPTD PPA KabKota'!$C$5:$C$513,FALSE))</f>
        <v/>
      </c>
      <c r="BC71" s="218" t="str">
        <f t="array" ref="BC71">INDEX('UPTD PPA KabKota'!L$5:L$513,MATCH($D71,'UPTD PPA KabKota'!$C$5:$C$513,FALSE))</f>
        <v/>
      </c>
      <c r="BD71" s="218" t="str">
        <f t="array" ref="BD71">INDEX('UPTD PPA KabKota'!M$5:M$513,MATCH($D71,'UPTD PPA KabKota'!$C$5:$C$513,FALSE))</f>
        <v/>
      </c>
      <c r="BE71" s="218" t="str">
        <f t="array" ref="BE71">INDEX('UPTD PPA KabKota'!N$5:N$513,MATCH($D71,'UPTD PPA KabKota'!$C$5:$C$513,FALSE))</f>
        <v/>
      </c>
      <c r="BF71" s="218" t="str">
        <f t="array" ref="BF71">INDEX('UPTD PPA KabKota'!O$5:O$513,MATCH($D71,'UPTD PPA KabKota'!$C$5:$C$513,FALSE))</f>
        <v/>
      </c>
      <c r="BG71" s="218" t="str">
        <f t="array" ref="BG71">INDEX('UPTD PPA KabKota'!P$5:P$513,MATCH($D71,'UPTD PPA KabKota'!$C$5:$C$513,FALSE))</f>
        <v/>
      </c>
      <c r="BH71" s="218" t="str">
        <f t="array" ref="BH71">INDEX('UPTD PPA KabKota'!Q$5:Q$513,MATCH($D71,'UPTD PPA KabKota'!$C$5:$C$513,FALSE))</f>
        <v/>
      </c>
      <c r="BI71" s="218" t="str">
        <f t="array" ref="BI71">INDEX('UPTD PPA KabKota'!R$5:R$513,MATCH($D71,'UPTD PPA KabKota'!$C$5:$C$513,FALSE))</f>
        <v/>
      </c>
      <c r="BJ71" s="218" t="str">
        <f t="array" ref="BJ71">INDEX('UPTD PPA KabKota'!S$5:S$513,MATCH($D71,'UPTD PPA KabKota'!$C$5:$C$513,FALSE))</f>
        <v/>
      </c>
      <c r="BK71" s="218" t="str">
        <f t="array" ref="BK71">INDEX('UPTD PPA KabKota'!T$5:T$513,MATCH($D71,'UPTD PPA KabKota'!$C$5:$C$513,FALSE))</f>
        <v/>
      </c>
      <c r="BL71" s="218" t="str">
        <f t="array" ref="BL71">INDEX('UPTD PPA KabKota'!U$5:U$513,MATCH($D71,'UPTD PPA KabKota'!$C$5:$C$513,FALSE))</f>
        <v/>
      </c>
      <c r="BM71" s="218" t="str">
        <f t="array" ref="BM71">INDEX('UPTD PPA KabKota'!V$5:V$513,MATCH($D71,'UPTD PPA KabKota'!$C$5:$C$513,FALSE))</f>
        <v/>
      </c>
      <c r="BN71" s="218" t="str">
        <f t="array" ref="BN71">INDEX('UPTD PPA KabKota'!W$5:W$513,MATCH($D71,'UPTD PPA KabKota'!$C$5:$C$513,FALSE))</f>
        <v/>
      </c>
      <c r="BO71" s="218" t="str">
        <f t="array" ref="BO71">INDEX('UPTD PPA KabKota'!X$5:X$513,MATCH($D71,'UPTD PPA KabKota'!$C$5:$C$513,FALSE))</f>
        <v/>
      </c>
      <c r="BP71" s="218" t="str">
        <f t="array" ref="BP71">INDEX('UPTD PPA KabKota'!Y$5:Y$513,MATCH($D71,'UPTD PPA KabKota'!$C$5:$C$513,FALSE))</f>
        <v/>
      </c>
      <c r="BQ71" s="218" t="str">
        <f t="array" ref="BQ71">INDEX('UPTD PPA KabKota'!Z$5:Z$513,MATCH($D71,'UPTD PPA KabKota'!$C$5:$C$513,FALSE))</f>
        <v/>
      </c>
      <c r="BR71" s="218" t="str">
        <f t="array" ref="BR71">INDEX('UPTD PPA KabKota'!AA$5:AA$513,MATCH($D71,'UPTD PPA KabKota'!$C$5:$C$513,FALSE))</f>
        <v/>
      </c>
      <c r="BS71" s="218" t="str">
        <f t="array" ref="BS71">INDEX('UPTD PPA KabKota'!AB$5:AB$513,MATCH($D71,'UPTD PPA KabKota'!$C$5:$C$513,FALSE))</f>
        <v/>
      </c>
      <c r="BT71" s="218" t="str">
        <f t="array" ref="BT71">INDEX('UPTD PPA KabKota'!AC$5:AC$513,MATCH($D71,'UPTD PPA KabKota'!$C$5:$C$513,FALSE))</f>
        <v/>
      </c>
      <c r="BU71" s="218" t="str">
        <f t="array" ref="BU71">INDEX('UPTD PPA KabKota'!AD$5:AD$513,MATCH($D71,'UPTD PPA KabKota'!$C$5:$C$513,FALSE))</f>
        <v/>
      </c>
      <c r="BV71" s="218" t="str">
        <f t="array" ref="BV71">INDEX('UPTD PPA KabKota'!AE$5:AE$513,MATCH($D71,'UPTD PPA KabKota'!$C$5:$C$513,FALSE))</f>
        <v/>
      </c>
      <c r="BW71" s="218" t="str">
        <f t="array" ref="BW71">INDEX('UPTD PPA KabKota'!AF$5:AF$513,MATCH($D71,'UPTD PPA KabKota'!$C$5:$C$513,FALSE))</f>
        <v/>
      </c>
      <c r="BX71" s="218" t="str">
        <f t="array" ref="BX71">INDEX('UPTD PPA KabKota'!AG$5:AG$513,MATCH($D71,'UPTD PPA KabKota'!$C$5:$C$513,FALSE))</f>
        <v/>
      </c>
      <c r="BY71" s="218" t="str">
        <f t="array" ref="BY71">INDEX('UPTD PPA KabKota'!AH$5:AH$513,MATCH($D71,'UPTD PPA KabKota'!$C$5:$C$513,FALSE))</f>
        <v/>
      </c>
      <c r="BZ71" s="218" t="str">
        <f t="array" ref="BZ71">INDEX('UPTD PPA KabKota'!AI$5:AI$513,MATCH($D71,'UPTD PPA KabKota'!$C$5:$C$513,FALSE))</f>
        <v/>
      </c>
      <c r="CA71" s="218" t="str">
        <f t="array" ref="CA71">INDEX('UPTD PPA KabKota'!AJ$5:AJ$513,MATCH($D71,'UPTD PPA KabKota'!$C$5:$C$513,FALSE))</f>
        <v/>
      </c>
      <c r="CB71" s="218" t="str">
        <f t="array" ref="CB71">INDEX('UPTD PPA KabKota'!AK$5:AK$513,MATCH($D71,'UPTD PPA KabKota'!$C$5:$C$513,FALSE))</f>
        <v/>
      </c>
      <c r="CC71" s="218" t="str">
        <f t="array" ref="CC71">INDEX('UPTD PPA KabKota'!AL$5:AL$513,MATCH($D71,'UPTD PPA KabKota'!$C$5:$C$513,FALSE))</f>
        <v/>
      </c>
      <c r="CD71" s="218" t="str">
        <f t="array" ref="CD71">INDEX('UPTD PPA KabKota'!AM$5:AM$513,MATCH($D71,'UPTD PPA KabKota'!$C$5:$C$513,FALSE))</f>
        <v/>
      </c>
      <c r="CE71" s="218" t="str">
        <f t="array" ref="CE71">INDEX('UPTD PPA KabKota'!AN$5:AN$513,MATCH($D71,'UPTD PPA KabKota'!$C$5:$C$513,FALSE))</f>
        <v/>
      </c>
      <c r="CF71" s="218" t="str">
        <f t="array" ref="CF71">INDEX('UPTD PPA KabKota'!AO$5:AO$513,MATCH($D71,'UPTD PPA KabKota'!$C$5:$C$513,FALSE))</f>
        <v/>
      </c>
      <c r="CG71" s="218" t="str">
        <f t="array" ref="CG71">INDEX('UPTD PPA KabKota'!AP$5:AP$513,MATCH($D71,'UPTD PPA KabKota'!$C$5:$C$513,FALSE))</f>
        <v/>
      </c>
      <c r="CH71" s="218" t="str">
        <f t="array" ref="CH71">INDEX('UPTD PPA KabKota'!AQ$5:AQ$513,MATCH($D71,'UPTD PPA KabKota'!$C$5:$C$513,FALSE))</f>
        <v/>
      </c>
      <c r="CI71" s="218" t="str">
        <f t="array" ref="CI71">INDEX('UPTD PPA KabKota'!AR$5:AR$513,MATCH($D71,'UPTD PPA KabKota'!$C$5:$C$513,FALSE))</f>
        <v/>
      </c>
      <c r="CJ71" s="218" t="str">
        <f t="array" ref="CJ71">INDEX('UPTD PPA KabKota'!AS$5:AS$513,MATCH($D71,'UPTD PPA KabKota'!$C$5:$C$513,FALSE))</f>
        <v/>
      </c>
      <c r="CK71" s="218" t="str">
        <f t="array" ref="CK71">INDEX('UPTD PPA KabKota'!AT$5:AT$513,MATCH($D71,'UPTD PPA KabKota'!$C$5:$C$513,FALSE))</f>
        <v/>
      </c>
      <c r="CL71" s="218" t="str">
        <f t="array" ref="CL71">INDEX('UPTD PPA KabKota'!AU$5:AU$513,MATCH($D71,'UPTD PPA KabKota'!$C$5:$C$513,FALSE))</f>
        <v/>
      </c>
      <c r="CM71" s="218" t="str">
        <f t="array" ref="CM71">INDEX('UPTD PPA KabKota'!AV$5:AV$513,MATCH($D71,'UPTD PPA KabKota'!$C$5:$C$513,FALSE))</f>
        <v/>
      </c>
      <c r="CN71" s="218" t="str">
        <f t="array" ref="CN71">INDEX('UPTD PPA KabKota'!AW$5:AW$513,MATCH($D71,'UPTD PPA KabKota'!$C$5:$C$513,FALSE))</f>
        <v/>
      </c>
      <c r="CO71" s="218" t="str">
        <f t="array" ref="CO71">INDEX('UPTD PPA KabKota'!AX$5:AX$513,MATCH($D71,'UPTD PPA KabKota'!$C$5:$C$513,FALSE))</f>
        <v/>
      </c>
      <c r="CP71" s="218" t="str">
        <f t="array" ref="CP71">INDEX('UPTD PPA KabKota'!AY$5:AY$513,MATCH($D71,'UPTD PPA KabKota'!$C$5:$C$513,FALSE))</f>
        <v/>
      </c>
      <c r="CQ71" s="209" t="str">
        <f>IFERROR(__xludf.DUMMYFUNCTION("IF(ISBLANK($K71),"""",IF(REGEXMATCH($K71,""Peraturan""),""Ada"",IF(REGEXMATCH($K71,""Rekomendasi""),""Tidak Ada"", $K71)))
"),"#N/A")</f>
        <v>#N/A</v>
      </c>
      <c r="CR71" s="209" t="str">
        <f t="array" ref="CR71">index('UPTD PPA KabKota'!$BI$5:$BI$513,match($D71,'UPTD PPA KabKota'!$C$5:$C$513,false))</f>
        <v>Tidak Ada</v>
      </c>
      <c r="CS71" s="314" t="str">
        <f t="shared" si="10"/>
        <v>#N/A</v>
      </c>
    </row>
    <row r="72">
      <c r="A72" s="310">
        <v>70.0</v>
      </c>
      <c r="B72" s="310">
        <v>11.0</v>
      </c>
      <c r="C72" s="311" t="s">
        <v>4725</v>
      </c>
      <c r="D72" s="312" t="s">
        <v>1090</v>
      </c>
      <c r="E72" s="321">
        <v>45748.0</v>
      </c>
      <c r="F72" s="218" t="str">
        <f t="array" ref="F72">INDEX('Ortala-KabKota'!F$2:F$415,MATCH($D72,'Ortala-KabKota'!$E$2:$E$415,FALSE))</f>
        <v>Efrizon / 081374799172</v>
      </c>
      <c r="G72" s="218" t="str">
        <f t="array" ref="G72">INDEX('Ortala-KabKota'!G$2:G$415,MATCH($D72,'Ortala-KabKota'!$E$2:$E$415,FALSE))</f>
        <v>Jl.Lama Sungai Dareh Jr.Sungai sangkir Nagari Sungai Dareh Kec.Pulau Punjung Kab.Dharmasraya</v>
      </c>
      <c r="H72" s="218" t="str">
        <f t="array" ref="H72">INDEX('Ortala-KabKota'!H$2:H$415,MATCH($D72,'Ortala-KabKota'!$E$2:$E$415,FALSE))</f>
        <v>081277499489</v>
      </c>
      <c r="I72" s="316" t="str">
        <f t="array" ref="I72">INDEX('Ortala-KabKota'!I$2:I$415,MATCH($D72,'Ortala-KabKota'!$E$2:$E$415,FALSE))</f>
        <v>bit.ly/salingsappa</v>
      </c>
      <c r="J72" s="218" t="str">
        <f t="array" ref="J72">INDEX('Ortala-KabKota'!J$2:J$415,MATCH($D72,'Ortala-KabKota'!$E$2:$E$415,FALSE))</f>
        <v>UPTD PPA</v>
      </c>
      <c r="K72" s="218" t="str">
        <f t="array" ref="K72">INDEX('Ortala-KabKota'!K$2:K$415,MATCH($D72,'Ortala-KabKota'!$E$2:$E$415,FALSE))</f>
        <v>Peraturan Bupati Nomor 31 Tahun 2021</v>
      </c>
      <c r="L72" s="218">
        <f t="array" ref="L72">INDEX('Ortala-KabKota'!L$2:L$415,MATCH($D72,'Ortala-KabKota'!$E$2:$E$415,FALSE))</f>
        <v>2021</v>
      </c>
      <c r="M72" s="218" t="str">
        <f t="array" ref="M72">INDEX('Ortala-KabKota'!M$2:M$415,MATCH($D72,'Ortala-KabKota'!$E$2:$E$415,FALSE))</f>
        <v>A</v>
      </c>
      <c r="N72" s="218" t="str">
        <f t="array" ref="N72">INDEX('Ortala-KabKota'!N$2:N$415,MATCH($D72,'Ortala-KabKota'!$E$2:$E$415,FALSE))</f>
        <v>Welni/ 085263301365</v>
      </c>
      <c r="O72" s="218" t="str">
        <f t="array" ref="O72">INDEX('Ortala-KabKota'!O$2:O$415,MATCH($D72,'Ortala-KabKota'!$E$2:$E$415,FALSE))</f>
        <v>ppadharmasraya@gmail.com</v>
      </c>
      <c r="P72" s="218" t="str">
        <f t="array" ref="P72">INDEX('Ortala-KabKota'!P$2:P$415,MATCH($D72,'Ortala-KabKota'!$E$2:$E$415,FALSE))</f>
        <v/>
      </c>
      <c r="Q72" s="218" t="str">
        <f t="array" ref="Q72">INDEX('Ortala-KabKota'!Q$2:Q$415,MATCH($D72,'Ortala-KabKota'!$E$2:$E$415,FALSE))</f>
        <v>MANDIRI</v>
      </c>
      <c r="R72" s="218" t="str">
        <f t="array" ref="R72">INDEX('Ortala-KabKota'!R$2:R$415,MATCH($D72,'Ortala-KabKota'!$E$2:$E$415,FALSE))</f>
        <v>SEWA/KONTRAK</v>
      </c>
      <c r="S72" s="218" t="str">
        <f t="array" ref="S72">INDEX('Ortala-KabKota'!S$2:S$415,MATCH($D72,'Ortala-KabKota'!$E$2:$E$415,FALSE))</f>
        <v>Sewa</v>
      </c>
      <c r="T72" s="218">
        <f t="array" ref="T72">INDEX('Ortala-KabKota'!T$2:T$415,MATCH($D72,'Ortala-KabKota'!$E$2:$E$415,FALSE))</f>
        <v>0</v>
      </c>
      <c r="U72" s="218">
        <f t="array" ref="U72">INDEX('Ortala-KabKota'!U$2:U$415,MATCH($D72,'Ortala-KabKota'!$E$2:$E$415,FALSE))</f>
        <v>0</v>
      </c>
      <c r="V72" s="218">
        <f t="array" ref="V72">INDEX('Ortala-KabKota'!V$2:V$415,MATCH($D72,'Ortala-KabKota'!$E$2:$E$415,FALSE))</f>
        <v>0</v>
      </c>
      <c r="W72" s="218">
        <f t="array" ref="W72">INDEX('Ortala-KabKota'!W$2:W$415,MATCH($D72,'Ortala-KabKota'!$E$2:$E$415,FALSE))</f>
        <v>1</v>
      </c>
      <c r="X72" s="218">
        <f t="array" ref="X72">INDEX('Ortala-KabKota'!X$2:X$415,MATCH($D72,'Ortala-KabKota'!$E$2:$E$415,FALSE))</f>
        <v>0</v>
      </c>
      <c r="Y72" s="218">
        <f t="array" ref="Y72">INDEX('Ortala-KabKota'!Y$2:Y$415,MATCH($D72,'Ortala-KabKota'!$E$2:$E$415,FALSE))</f>
        <v>0</v>
      </c>
      <c r="Z72" s="218">
        <f t="array" ref="Z72">INDEX('Ortala-KabKota'!Z$2:Z$415,MATCH($D72,'Ortala-KabKota'!$E$2:$E$415,FALSE))</f>
        <v>0</v>
      </c>
      <c r="AA72" s="218">
        <f t="array" ref="AA72">INDEX('Ortala-KabKota'!AA$2:AA$415,MATCH($D72,'Ortala-KabKota'!$E$2:$E$415,FALSE))</f>
        <v>0</v>
      </c>
      <c r="AB72" s="218">
        <f t="array" ref="AB72">INDEX('Ortala-KabKota'!AB$2:AB$415,MATCH($D72,'Ortala-KabKota'!$E$2:$E$415,FALSE))</f>
        <v>1</v>
      </c>
      <c r="AC72" s="218">
        <f t="array" ref="AC72">INDEX('Ortala-KabKota'!AC$2:AC$415,MATCH($D72,'Ortala-KabKota'!$E$2:$E$415,FALSE))</f>
        <v>0</v>
      </c>
      <c r="AD72" s="218">
        <f t="array" ref="AD72">INDEX('Ortala-KabKota'!AD$2:AD$415,MATCH($D72,'Ortala-KabKota'!$E$2:$E$415,FALSE))</f>
        <v>0</v>
      </c>
      <c r="AE72" s="218">
        <f t="array" ref="AE72">INDEX('Ortala-KabKota'!AE$2:AE$415,MATCH($D72,'Ortala-KabKota'!$E$2:$E$415,FALSE))</f>
        <v>1</v>
      </c>
      <c r="AF72" s="218">
        <f t="array" ref="AF72">INDEX('Ortala-KabKota'!AF$2:AF$415,MATCH($D72,'Ortala-KabKota'!$E$2:$E$415,FALSE))</f>
        <v>1</v>
      </c>
      <c r="AG72" s="218">
        <f t="array" ref="AG72">INDEX('Ortala-KabKota'!AG$2:AG$415,MATCH($D72,'Ortala-KabKota'!$E$2:$E$415,FALSE))</f>
        <v>1</v>
      </c>
      <c r="AH72" s="218">
        <f t="array" ref="AH72">INDEX('Ortala-KabKota'!AH$2:AH$415,MATCH($D72,'Ortala-KabKota'!$E$2:$E$415,FALSE))</f>
        <v>1</v>
      </c>
      <c r="AI72" s="218" t="str">
        <f t="array" ref="AI72">INDEX('Ortala-KabKota'!AI$2:AI$415,MATCH($D72,'Ortala-KabKota'!$E$2:$E$415,FALSE))</f>
        <v>pelapor mengajukan permohonan perlindungan ke UPTD PPA, petugas layanan PPA melakukan identifikasi serta need assesment terkait kebutuhan perlindungan untuk pelapor dan dilaporkann ke kepala UPTD PPA apakah pelapor mendapatkan izin untuk penampungan sementara atau tidak sesuai dengan identifikasi/need assesment yang telah dilakukan</v>
      </c>
      <c r="AJ72" s="218">
        <f t="array" ref="AJ72">INDEX('Ortala-KabKota'!AJ$2:AJ$415,MATCH($D72,'Ortala-KabKota'!$E$2:$E$415,FALSE))</f>
        <v>1</v>
      </c>
      <c r="AK72" s="218">
        <f t="array" ref="AK72">INDEX('Ortala-KabKota'!AK$2:AK$415,MATCH($D72,'Ortala-KabKota'!$E$2:$E$415,FALSE))</f>
        <v>1</v>
      </c>
      <c r="AL72" s="218">
        <f t="array" ref="AL72">INDEX('Ortala-KabKota'!AL$2:AL$415,MATCH($D72,'Ortala-KabKota'!$E$2:$E$415,FALSE))</f>
        <v>9</v>
      </c>
      <c r="AM72" s="218" t="str">
        <f t="array" ref="AM72">INDEX('Ortala-KabKota'!AM$2:AM$415,MATCH($D72,'Ortala-KabKota'!$E$2:$E$415,FALSE))</f>
        <v>Pencabulan  </v>
      </c>
      <c r="AN72" s="218" t="str">
        <f t="array" ref="AN72">INDEX('Ortala-KabKota'!AN$2:AN$415,MATCH($D72,'Ortala-KabKota'!$E$2:$E$415,FALSE))</f>
        <v/>
      </c>
      <c r="AO72" s="218" t="str">
        <f t="array" ref="AO72">INDEX('Ortala-KabKota'!AO$2:AO$415,MATCH($D72,'Ortala-KabKota'!$E$2:$E$415,FALSE))</f>
        <v/>
      </c>
      <c r="AP72" s="218" t="str">
        <f t="array" ref="AP72">INDEX('Ortala-KabKota'!AP$2:AP$415,MATCH($D72,'Ortala-KabKota'!$E$2:$E$415,FALSE))</f>
        <v/>
      </c>
      <c r="AQ72" s="218" t="str">
        <f t="array" ref="AQ72">INDEX('Ortala-KabKota'!AQ$2:AQ$415,MATCH($D72,'Ortala-KabKota'!$E$2:$E$415,FALSE))</f>
        <v/>
      </c>
      <c r="AR72" s="218" t="str">
        <f t="array" ref="AR72">INDEX('Ortala-KabKota'!AR$2:AR$415,MATCH($D72,'Ortala-KabKota'!$E$2:$E$415,FALSE))</f>
        <v/>
      </c>
      <c r="AS72" s="218" t="str">
        <f t="array" ref="AS72">INDEX('Ortala-KabKota'!AS$2:AS$415,MATCH($D72,'Ortala-KabKota'!$E$2:$E$415,FALSE))</f>
        <v/>
      </c>
      <c r="AT72" s="218">
        <f t="array" ref="AT72">INDEX('Ortala-KabKota'!AT$2:AT$415,MATCH($D72,'Ortala-KabKota'!$E$2:$E$415,FALSE))</f>
        <v>1</v>
      </c>
      <c r="AU72" s="218" t="str">
        <f t="array" ref="AU72">INDEX('UPTD PPA KabKota'!D$5:D$513,MATCH($D72,'UPTD PPA KabKota'!$C$5:$C$513,FALSE))</f>
        <v>Efrizon, SKM, MM</v>
      </c>
      <c r="AV72" s="218" t="str">
        <f t="array" ref="AV72">INDEX('UPTD PPA KabKota'!E$5:E$513,MATCH($D72,'UPTD PPA KabKota'!$C$5:$C$513,FALSE))</f>
        <v>Jl. Labuah Luruih, Km. 2. Jorong Labuah Luruih, Kenagarian Sungai Kambut, Kecamatan Pulau Punjung</v>
      </c>
      <c r="AW72" s="218" t="str">
        <f t="array" ref="AW72">INDEX('UPTD PPA KabKota'!F$5:F$513,MATCH($D72,'UPTD PPA KabKota'!$C$5:$C$513,FALSE))</f>
        <v/>
      </c>
      <c r="AX72" s="218" t="str">
        <f t="array" ref="AX72">INDEX('UPTD PPA KabKota'!G$5:G$513,MATCH($D72,'UPTD PPA KabKota'!$C$5:$C$513,FALSE))</f>
        <v>081374799172</v>
      </c>
      <c r="AY72" s="218" t="str">
        <f t="array" ref="AY72">INDEX('UPTD PPA KabKota'!H$5:H$513,MATCH($D72,'UPTD PPA KabKota'!$C$5:$C$513,FALSE))</f>
        <v>UPTD PPA</v>
      </c>
      <c r="AZ72" s="218" t="str">
        <f t="array" ref="AZ72">INDEX('UPTD PPA KabKota'!I$5:I$513,MATCH($D72,'UPTD PPA KabKota'!$C$5:$C$513,FALSE))</f>
        <v>Peraturan Bupati Dharmasraya Nomor 31 Tahun 2021</v>
      </c>
      <c r="BA72" s="218">
        <f t="array" ref="BA72">INDEX('UPTD PPA KabKota'!J$5:J$513,MATCH($D72,'UPTD PPA KabKota'!$C$5:$C$513,FALSE))</f>
        <v>2021</v>
      </c>
      <c r="BB72" s="218" t="str">
        <f t="array" ref="BB72">INDEX('UPTD PPA KabKota'!K$5:K$513,MATCH($D72,'UPTD PPA KabKota'!$C$5:$C$513,FALSE))</f>
        <v>A</v>
      </c>
      <c r="BC72" s="218" t="str">
        <f t="array" ref="BC72">INDEX('UPTD PPA KabKota'!L$5:L$513,MATCH($D72,'UPTD PPA KabKota'!$C$5:$C$513,FALSE))</f>
        <v>081374799172</v>
      </c>
      <c r="BD72" s="316" t="str">
        <f t="array" ref="BD72">INDEX('UPTD PPA KabKota'!M$5:M$513,MATCH($D72,'UPTD PPA KabKota'!$C$5:$C$513,FALSE))</f>
        <v>ppadharmasraya@gmail.com</v>
      </c>
      <c r="BE72" s="218" t="str">
        <f t="array" ref="BE72">INDEX('UPTD PPA KabKota'!N$5:N$513,MATCH($D72,'UPTD PPA KabKota'!$C$5:$C$513,FALSE))</f>
        <v>1. Kepala UPTD
2. Kasubag TU
3. Tenaga Harian Lepas (THL)</v>
      </c>
      <c r="BF72" s="218" t="str">
        <f t="array" ref="BF72">INDEX('UPTD PPA KabKota'!O$5:O$513,MATCH($D72,'UPTD PPA KabKota'!$C$5:$C$513,FALSE))</f>
        <v>MANDIRI</v>
      </c>
      <c r="BG72" s="218" t="str">
        <f t="array" ref="BG72">INDEX('UPTD PPA KabKota'!P$5:P$513,MATCH($D72,'UPTD PPA KabKota'!$C$5:$C$513,FALSE))</f>
        <v>SEWA/KONTRAK</v>
      </c>
      <c r="BH72" s="218" t="str">
        <f t="array" ref="BH72">INDEX('UPTD PPA KabKota'!Q$5:Q$513,MATCH($D72,'UPTD PPA KabKota'!$C$5:$C$513,FALSE))</f>
        <v>Milik Orang Lain</v>
      </c>
      <c r="BI72" s="218" t="str">
        <f t="array" ref="BI72">INDEX('UPTD PPA KabKota'!R$5:R$513,MATCH($D72,'UPTD PPA KabKota'!$C$5:$C$513,FALSE))</f>
        <v>Ada</v>
      </c>
      <c r="BJ72" s="218" t="str">
        <f t="array" ref="BJ72">INDEX('UPTD PPA KabKota'!S$5:S$513,MATCH($D72,'UPTD PPA KabKota'!$C$5:$C$513,FALSE))</f>
        <v>Ada</v>
      </c>
      <c r="BK72" s="218" t="str">
        <f t="array" ref="BK72">INDEX('UPTD PPA KabKota'!T$5:T$513,MATCH($D72,'UPTD PPA KabKota'!$C$5:$C$513,FALSE))</f>
        <v>Ada</v>
      </c>
      <c r="BL72" s="218" t="str">
        <f t="array" ref="BL72">INDEX('UPTD PPA KabKota'!U$5:U$513,MATCH($D72,'UPTD PPA KabKota'!$C$5:$C$513,FALSE))</f>
        <v>Ada</v>
      </c>
      <c r="BM72" s="218" t="str">
        <f t="array" ref="BM72">INDEX('UPTD PPA KabKota'!V$5:V$513,MATCH($D72,'UPTD PPA KabKota'!$C$5:$C$513,FALSE))</f>
        <v>Ada</v>
      </c>
      <c r="BN72" s="218" t="str">
        <f t="array" ref="BN72">INDEX('UPTD PPA KabKota'!W$5:W$513,MATCH($D72,'UPTD PPA KabKota'!$C$5:$C$513,FALSE))</f>
        <v>Tidak Ada</v>
      </c>
      <c r="BO72" s="218" t="str">
        <f t="array" ref="BO72">INDEX('UPTD PPA KabKota'!X$5:X$513,MATCH($D72,'UPTD PPA KabKota'!$C$5:$C$513,FALSE))</f>
        <v>Ada</v>
      </c>
      <c r="BP72" s="218" t="str">
        <f t="array" ref="BP72">INDEX('UPTD PPA KabKota'!Y$5:Y$513,MATCH($D72,'UPTD PPA KabKota'!$C$5:$C$513,FALSE))</f>
        <v>Tidak Ada</v>
      </c>
      <c r="BQ72" s="218" t="str">
        <f t="array" ref="BQ72">INDEX('UPTD PPA KabKota'!Z$5:Z$513,MATCH($D72,'UPTD PPA KabKota'!$C$5:$C$513,FALSE))</f>
        <v>Tidak Ada</v>
      </c>
      <c r="BR72" s="218" t="str">
        <f t="array" ref="BR72">INDEX('UPTD PPA KabKota'!AA$5:AA$513,MATCH($D72,'UPTD PPA KabKota'!$C$5:$C$513,FALSE))</f>
        <v>Tidak Ada</v>
      </c>
      <c r="BS72" s="218" t="str">
        <f t="array" ref="BS72">INDEX('UPTD PPA KabKota'!AB$5:AB$513,MATCH($D72,'UPTD PPA KabKota'!$C$5:$C$513,FALSE))</f>
        <v>Tidak Ada</v>
      </c>
      <c r="BT72" s="218" t="str">
        <f t="array" ref="BT72">INDEX('UPTD PPA KabKota'!AC$5:AC$513,MATCH($D72,'UPTD PPA KabKota'!$C$5:$C$513,FALSE))</f>
        <v>Sudah</v>
      </c>
      <c r="BU72" s="218" t="str">
        <f t="array" ref="BU72">INDEX('UPTD PPA KabKota'!AD$5:AD$513,MATCH($D72,'UPTD PPA KabKota'!$C$5:$C$513,FALSE))</f>
        <v>Sudah</v>
      </c>
      <c r="BV72" s="218" t="str">
        <f t="array" ref="BV72">INDEX('UPTD PPA KabKota'!AE$5:AE$513,MATCH($D72,'UPTD PPA KabKota'!$C$5:$C$513,FALSE))</f>
        <v>Sudah</v>
      </c>
      <c r="BW72" s="218" t="str">
        <f t="array" ref="BW72">INDEX('UPTD PPA KabKota'!AF$5:AF$513,MATCH($D72,'UPTD PPA KabKota'!$C$5:$C$513,FALSE))</f>
        <v>Sudah</v>
      </c>
      <c r="BX72" s="218" t="str">
        <f t="array" ref="BX72">INDEX('UPTD PPA KabKota'!AG$5:AG$513,MATCH($D72,'UPTD PPA KabKota'!$C$5:$C$513,FALSE))</f>
        <v>Sudah</v>
      </c>
      <c r="BY72" s="218" t="str">
        <f t="array" ref="BY72">INDEX('UPTD PPA KabKota'!AH$5:AH$513,MATCH($D72,'UPTD PPA KabKota'!$C$5:$C$513,FALSE))</f>
        <v>Sudah</v>
      </c>
      <c r="BZ72" s="218" t="str">
        <f t="array" ref="BZ72">INDEX('UPTD PPA KabKota'!AI$5:AI$513,MATCH($D72,'UPTD PPA KabKota'!$C$5:$C$513,FALSE))</f>
        <v>Belum</v>
      </c>
      <c r="CA72" s="218" t="str">
        <f t="array" ref="CA72">INDEX('UPTD PPA KabKota'!AJ$5:AJ$513,MATCH($D72,'UPTD PPA KabKota'!$C$5:$C$513,FALSE))</f>
        <v>Sudah</v>
      </c>
      <c r="CB72" s="218" t="str">
        <f t="array" ref="CB72">INDEX('UPTD PPA KabKota'!AK$5:AK$513,MATCH($D72,'UPTD PPA KabKota'!$C$5:$C$513,FALSE))</f>
        <v>Belum</v>
      </c>
      <c r="CC72" s="218" t="str">
        <f t="array" ref="CC72">INDEX('UPTD PPA KabKota'!AL$5:AL$513,MATCH($D72,'UPTD PPA KabKota'!$C$5:$C$513,FALSE))</f>
        <v>Sudah</v>
      </c>
      <c r="CD72" s="218" t="str">
        <f t="array" ref="CD72">INDEX('UPTD PPA KabKota'!AM$5:AM$513,MATCH($D72,'UPTD PPA KabKota'!$C$5:$C$513,FALSE))</f>
        <v>Sudah</v>
      </c>
      <c r="CE72" s="218" t="str">
        <f t="array" ref="CE72">INDEX('UPTD PPA KabKota'!AN$5:AN$513,MATCH($D72,'UPTD PPA KabKota'!$C$5:$C$513,FALSE))</f>
        <v>-</v>
      </c>
      <c r="CF72" s="218" t="str">
        <f t="array" ref="CF72">INDEX('UPTD PPA KabKota'!AO$5:AO$513,MATCH($D72,'UPTD PPA KabKota'!$C$5:$C$513,FALSE))</f>
        <v>23 (2021)</v>
      </c>
      <c r="CG72" s="218" t="str">
        <f t="array" ref="CG72">INDEX('UPTD PPA KabKota'!AP$5:AP$513,MATCH($D72,'UPTD PPA KabKota'!$C$5:$C$513,FALSE))</f>
        <v>Kekerasan Seksual</v>
      </c>
      <c r="CH72" s="218" t="str">
        <f t="array" ref="CH72">INDEX('UPTD PPA KabKota'!AQ$5:AQ$513,MATCH($D72,'UPTD PPA KabKota'!$C$5:$C$513,FALSE))</f>
        <v/>
      </c>
      <c r="CI72" s="218" t="str">
        <f t="array" ref="CI72">INDEX('UPTD PPA KabKota'!AR$5:AR$513,MATCH($D72,'UPTD PPA KabKota'!$C$5:$C$513,FALSE))</f>
        <v/>
      </c>
      <c r="CJ72" s="218" t="str">
        <f t="array" ref="CJ72">INDEX('UPTD PPA KabKota'!AS$5:AS$513,MATCH($D72,'UPTD PPA KabKota'!$C$5:$C$513,FALSE))</f>
        <v/>
      </c>
      <c r="CK72" s="218" t="str">
        <f t="array" ref="CK72">INDEX('UPTD PPA KabKota'!AT$5:AT$513,MATCH($D72,'UPTD PPA KabKota'!$C$5:$C$513,FALSE))</f>
        <v/>
      </c>
      <c r="CL72" s="218" t="str">
        <f t="array" ref="CL72">INDEX('UPTD PPA KabKota'!AU$5:AU$513,MATCH($D72,'UPTD PPA KabKota'!$C$5:$C$513,FALSE))</f>
        <v/>
      </c>
      <c r="CM72" s="218" t="str">
        <f t="array" ref="CM72">INDEX('UPTD PPA KabKota'!AV$5:AV$513,MATCH($D72,'UPTD PPA KabKota'!$C$5:$C$513,FALSE))</f>
        <v/>
      </c>
      <c r="CN72" s="218" t="str">
        <f t="array" ref="CN72">INDEX('UPTD PPA KabKota'!AW$5:AW$513,MATCH($D72,'UPTD PPA KabKota'!$C$5:$C$513,FALSE))</f>
        <v>v</v>
      </c>
      <c r="CO72" s="218" t="str">
        <f t="array" ref="CO72">INDEX('UPTD PPA KabKota'!AX$5:AX$513,MATCH($D72,'UPTD PPA KabKota'!$C$5:$C$513,FALSE))</f>
        <v/>
      </c>
      <c r="CP72" s="218" t="str">
        <f t="array" ref="CP72">INDEX('UPTD PPA KabKota'!AY$5:AY$513,MATCH($D72,'UPTD PPA KabKota'!$C$5:$C$513,FALSE))</f>
        <v/>
      </c>
      <c r="CQ72" s="209" t="str">
        <f>IFERROR(__xludf.DUMMYFUNCTION("IF(ISBLANK($K72),"""",IF(REGEXMATCH($K72,""Peraturan""),""Ada"",IF(REGEXMATCH($K72,""Rekomendasi""),""Tidak Ada"", $K72)))
"),"Ada")</f>
        <v>Ada</v>
      </c>
      <c r="CR72" s="209" t="str">
        <f t="array" ref="CR72">index('UPTD PPA KabKota'!$BI$5:$BI$513,match($D72,'UPTD PPA KabKota'!$C$5:$C$513,false))</f>
        <v>Ada</v>
      </c>
      <c r="CS72" s="314" t="str">
        <f t="shared" si="10"/>
        <v>Ada</v>
      </c>
    </row>
    <row r="73">
      <c r="A73" s="310">
        <v>71.0</v>
      </c>
      <c r="B73" s="310">
        <v>12.0</v>
      </c>
      <c r="C73" s="311" t="s">
        <v>4725</v>
      </c>
      <c r="D73" s="312" t="s">
        <v>1068</v>
      </c>
      <c r="E73" s="321">
        <v>45748.0</v>
      </c>
      <c r="F73" s="218" t="str">
        <f t="array" ref="F73">INDEX('Ortala-KabKota'!F$2:F$415,MATCH($D73,'Ortala-KabKota'!$E$2:$E$415,FALSE))</f>
        <v>Helfi Yerita/ 081374857004</v>
      </c>
      <c r="G73" s="218" t="str">
        <f t="array" ref="G73">INDEX('Ortala-KabKota'!G$2:G$415,MATCH($D73,'Ortala-KabKota'!$E$2:$E$415,FALSE))</f>
        <v/>
      </c>
      <c r="H73" s="218" t="str">
        <f t="array" ref="H73">INDEX('Ortala-KabKota'!H$2:H$415,MATCH($D73,'Ortala-KabKota'!$E$2:$E$415,FALSE))</f>
        <v/>
      </c>
      <c r="I73" s="218" t="str">
        <f t="array" ref="I73">INDEX('Ortala-KabKota'!I$2:I$415,MATCH($D73,'Ortala-KabKota'!$E$2:$E$415,FALSE))</f>
        <v/>
      </c>
      <c r="J73" s="218" t="str">
        <f t="array" ref="J73">INDEX('Ortala-KabKota'!J$2:J$415,MATCH($D73,'Ortala-KabKota'!$E$2:$E$415,FALSE))</f>
        <v/>
      </c>
      <c r="K73" s="218" t="str">
        <f t="array" ref="K73">INDEX('Ortala-KabKota'!K$2:K$415,MATCH($D73,'Ortala-KabKota'!$E$2:$E$415,FALSE))</f>
        <v>Peraturan Bupati Pasaman Barat Nomor 40 Tahun 2022</v>
      </c>
      <c r="L73" s="218">
        <f t="array" ref="L73">INDEX('Ortala-KabKota'!L$2:L$415,MATCH($D73,'Ortala-KabKota'!$E$2:$E$415,FALSE))</f>
        <v>2022</v>
      </c>
      <c r="M73" s="218" t="str">
        <f t="array" ref="M73">INDEX('Ortala-KabKota'!M$2:M$415,MATCH($D73,'Ortala-KabKota'!$E$2:$E$415,FALSE))</f>
        <v/>
      </c>
      <c r="N73" s="218" t="str">
        <f t="array" ref="N73">INDEX('Ortala-KabKota'!N$2:N$415,MATCH($D73,'Ortala-KabKota'!$E$2:$E$415,FALSE))</f>
        <v/>
      </c>
      <c r="O73" s="218" t="str">
        <f t="array" ref="O73">INDEX('Ortala-KabKota'!O$2:O$415,MATCH($D73,'Ortala-KabKota'!$E$2:$E$415,FALSE))</f>
        <v/>
      </c>
      <c r="P73" s="218" t="str">
        <f t="array" ref="P73">INDEX('Ortala-KabKota'!P$2:P$415,MATCH($D73,'Ortala-KabKota'!$E$2:$E$415,FALSE))</f>
        <v/>
      </c>
      <c r="Q73" s="218" t="str">
        <f t="array" ref="Q73">INDEX('Ortala-KabKota'!Q$2:Q$415,MATCH($D73,'Ortala-KabKota'!$E$2:$E$415,FALSE))</f>
        <v/>
      </c>
      <c r="R73" s="218" t="str">
        <f t="array" ref="R73">INDEX('Ortala-KabKota'!R$2:R$415,MATCH($D73,'Ortala-KabKota'!$E$2:$E$415,FALSE))</f>
        <v/>
      </c>
      <c r="S73" s="218" t="str">
        <f t="array" ref="S73">INDEX('Ortala-KabKota'!S$2:S$415,MATCH($D73,'Ortala-KabKota'!$E$2:$E$415,FALSE))</f>
        <v/>
      </c>
      <c r="T73" s="218" t="str">
        <f t="array" ref="T73">INDEX('Ortala-KabKota'!T$2:T$415,MATCH($D73,'Ortala-KabKota'!$E$2:$E$415,FALSE))</f>
        <v/>
      </c>
      <c r="U73" s="218" t="str">
        <f t="array" ref="U73">INDEX('Ortala-KabKota'!U$2:U$415,MATCH($D73,'Ortala-KabKota'!$E$2:$E$415,FALSE))</f>
        <v/>
      </c>
      <c r="V73" s="218" t="str">
        <f t="array" ref="V73">INDEX('Ortala-KabKota'!V$2:V$415,MATCH($D73,'Ortala-KabKota'!$E$2:$E$415,FALSE))</f>
        <v/>
      </c>
      <c r="W73" s="218" t="str">
        <f t="array" ref="W73">INDEX('Ortala-KabKota'!W$2:W$415,MATCH($D73,'Ortala-KabKota'!$E$2:$E$415,FALSE))</f>
        <v/>
      </c>
      <c r="X73" s="218" t="str">
        <f t="array" ref="X73">INDEX('Ortala-KabKota'!X$2:X$415,MATCH($D73,'Ortala-KabKota'!$E$2:$E$415,FALSE))</f>
        <v/>
      </c>
      <c r="Y73" s="218" t="str">
        <f t="array" ref="Y73">INDEX('Ortala-KabKota'!Y$2:Y$415,MATCH($D73,'Ortala-KabKota'!$E$2:$E$415,FALSE))</f>
        <v/>
      </c>
      <c r="Z73" s="218" t="str">
        <f t="array" ref="Z73">INDEX('Ortala-KabKota'!Z$2:Z$415,MATCH($D73,'Ortala-KabKota'!$E$2:$E$415,FALSE))</f>
        <v/>
      </c>
      <c r="AA73" s="218" t="str">
        <f t="array" ref="AA73">INDEX('Ortala-KabKota'!AA$2:AA$415,MATCH($D73,'Ortala-KabKota'!$E$2:$E$415,FALSE))</f>
        <v/>
      </c>
      <c r="AB73" s="218" t="str">
        <f t="array" ref="AB73">INDEX('Ortala-KabKota'!AB$2:AB$415,MATCH($D73,'Ortala-KabKota'!$E$2:$E$415,FALSE))</f>
        <v/>
      </c>
      <c r="AC73" s="218" t="str">
        <f t="array" ref="AC73">INDEX('Ortala-KabKota'!AC$2:AC$415,MATCH($D73,'Ortala-KabKota'!$E$2:$E$415,FALSE))</f>
        <v/>
      </c>
      <c r="AD73" s="218" t="str">
        <f t="array" ref="AD73">INDEX('Ortala-KabKota'!AD$2:AD$415,MATCH($D73,'Ortala-KabKota'!$E$2:$E$415,FALSE))</f>
        <v/>
      </c>
      <c r="AE73" s="218" t="str">
        <f t="array" ref="AE73">INDEX('Ortala-KabKota'!AE$2:AE$415,MATCH($D73,'Ortala-KabKota'!$E$2:$E$415,FALSE))</f>
        <v/>
      </c>
      <c r="AF73" s="218" t="str">
        <f t="array" ref="AF73">INDEX('Ortala-KabKota'!AF$2:AF$415,MATCH($D73,'Ortala-KabKota'!$E$2:$E$415,FALSE))</f>
        <v/>
      </c>
      <c r="AG73" s="218" t="str">
        <f t="array" ref="AG73">INDEX('Ortala-KabKota'!AG$2:AG$415,MATCH($D73,'Ortala-KabKota'!$E$2:$E$415,FALSE))</f>
        <v/>
      </c>
      <c r="AH73" s="218" t="str">
        <f t="array" ref="AH73">INDEX('Ortala-KabKota'!AH$2:AH$415,MATCH($D73,'Ortala-KabKota'!$E$2:$E$415,FALSE))</f>
        <v/>
      </c>
      <c r="AI73" s="218" t="str">
        <f t="array" ref="AI73">INDEX('Ortala-KabKota'!AI$2:AI$415,MATCH($D73,'Ortala-KabKota'!$E$2:$E$415,FALSE))</f>
        <v/>
      </c>
      <c r="AJ73" s="218" t="str">
        <f t="array" ref="AJ73">INDEX('Ortala-KabKota'!AJ$2:AJ$415,MATCH($D73,'Ortala-KabKota'!$E$2:$E$415,FALSE))</f>
        <v/>
      </c>
      <c r="AK73" s="218" t="str">
        <f t="array" ref="AK73">INDEX('Ortala-KabKota'!AK$2:AK$415,MATCH($D73,'Ortala-KabKota'!$E$2:$E$415,FALSE))</f>
        <v/>
      </c>
      <c r="AL73" s="218" t="str">
        <f t="array" ref="AL73">INDEX('Ortala-KabKota'!AL$2:AL$415,MATCH($D73,'Ortala-KabKota'!$E$2:$E$415,FALSE))</f>
        <v/>
      </c>
      <c r="AM73" s="218" t="str">
        <f t="array" ref="AM73">INDEX('Ortala-KabKota'!AM$2:AM$415,MATCH($D73,'Ortala-KabKota'!$E$2:$E$415,FALSE))</f>
        <v/>
      </c>
      <c r="AN73" s="218" t="str">
        <f t="array" ref="AN73">INDEX('Ortala-KabKota'!AN$2:AN$415,MATCH($D73,'Ortala-KabKota'!$E$2:$E$415,FALSE))</f>
        <v/>
      </c>
      <c r="AO73" s="218" t="str">
        <f t="array" ref="AO73">INDEX('Ortala-KabKota'!AO$2:AO$415,MATCH($D73,'Ortala-KabKota'!$E$2:$E$415,FALSE))</f>
        <v/>
      </c>
      <c r="AP73" s="218" t="str">
        <f t="array" ref="AP73">INDEX('Ortala-KabKota'!AP$2:AP$415,MATCH($D73,'Ortala-KabKota'!$E$2:$E$415,FALSE))</f>
        <v/>
      </c>
      <c r="AQ73" s="218" t="str">
        <f t="array" ref="AQ73">INDEX('Ortala-KabKota'!AQ$2:AQ$415,MATCH($D73,'Ortala-KabKota'!$E$2:$E$415,FALSE))</f>
        <v/>
      </c>
      <c r="AR73" s="218" t="str">
        <f t="array" ref="AR73">INDEX('Ortala-KabKota'!AR$2:AR$415,MATCH($D73,'Ortala-KabKota'!$E$2:$E$415,FALSE))</f>
        <v/>
      </c>
      <c r="AS73" s="218" t="str">
        <f t="array" ref="AS73">INDEX('Ortala-KabKota'!AS$2:AS$415,MATCH($D73,'Ortala-KabKota'!$E$2:$E$415,FALSE))</f>
        <v/>
      </c>
      <c r="AT73" s="218" t="str">
        <f t="array" ref="AT73">INDEX('Ortala-KabKota'!AT$2:AT$415,MATCH($D73,'Ortala-KabKota'!$E$2:$E$415,FALSE))</f>
        <v/>
      </c>
      <c r="AU73" s="218" t="str">
        <f t="array" ref="AU73">INDEX('UPTD PPA KabKota'!D$5:D$513,MATCH($D73,'UPTD PPA KabKota'!$C$5:$C$513,FALSE))</f>
        <v>Helfi Yerita, SKM,MM</v>
      </c>
      <c r="AV73" s="218" t="str">
        <f t="array" ref="AV73">INDEX('UPTD PPA KabKota'!E$5:E$513,MATCH($D73,'UPTD PPA KabKota'!$C$5:$C$513,FALSE))</f>
        <v>Jln. M. Natsir, Simpang Empat</v>
      </c>
      <c r="AW73" s="218" t="str">
        <f t="array" ref="AW73">INDEX('UPTD PPA KabKota'!F$5:F$513,MATCH($D73,'UPTD PPA KabKota'!$C$5:$C$513,FALSE))</f>
        <v>081374857004</v>
      </c>
      <c r="AX73" s="218" t="str">
        <f t="array" ref="AX73">INDEX('UPTD PPA KabKota'!G$5:G$513,MATCH($D73,'UPTD PPA KabKota'!$C$5:$C$513,FALSE))</f>
        <v>081266612717</v>
      </c>
      <c r="AY73" s="218" t="str">
        <f t="array" ref="AY73">INDEX('UPTD PPA KabKota'!H$5:H$513,MATCH($D73,'UPTD PPA KabKota'!$C$5:$C$513,FALSE))</f>
        <v>UPTD PPA</v>
      </c>
      <c r="AZ73" s="218" t="str">
        <f t="array" ref="AZ73">INDEX('UPTD PPA KabKota'!I$5:I$513,MATCH($D73,'UPTD PPA KabKota'!$C$5:$C$513,FALSE))</f>
        <v>Peraturan Bupati Pasaman Barat Nomor Tahun 2022 Tanggal 07 Juli 2022</v>
      </c>
      <c r="BA73" s="218">
        <f t="array" ref="BA73">INDEX('UPTD PPA KabKota'!J$5:J$513,MATCH($D73,'UPTD PPA KabKota'!$C$5:$C$513,FALSE))</f>
        <v>2023</v>
      </c>
      <c r="BB73" s="218" t="str">
        <f t="array" ref="BB73">INDEX('UPTD PPA KabKota'!K$5:K$513,MATCH($D73,'UPTD PPA KabKota'!$C$5:$C$513,FALSE))</f>
        <v>A</v>
      </c>
      <c r="BC73" s="218" t="str">
        <f t="array" ref="BC73">INDEX('UPTD PPA KabKota'!L$5:L$513,MATCH($D73,'UPTD PPA KabKota'!$C$5:$C$513,FALSE))</f>
        <v>081374857004</v>
      </c>
      <c r="BD73" s="316" t="str">
        <f t="array" ref="BD73">INDEX('UPTD PPA KabKota'!M$5:M$513,MATCH($D73,'UPTD PPA KabKota'!$C$5:$C$513,FALSE))</f>
        <v>helfiyerita.naura@gmail.com</v>
      </c>
      <c r="BE73" s="218" t="str">
        <f t="array" ref="BE73">INDEX('UPTD PPA KabKota'!N$5:N$513,MATCH($D73,'UPTD PPA KabKota'!$C$5:$C$513,FALSE))</f>
        <v>1. Kepala UPTD
2. Kasubag TU
3. Kelompok Jabatan Fungsional</v>
      </c>
      <c r="BF73" s="218" t="str">
        <f t="array" ref="BF73">INDEX('UPTD PPA KabKota'!O$5:O$513,MATCH($D73,'UPTD PPA KabKota'!$C$5:$C$513,FALSE))</f>
        <v>BELUM PUNYA</v>
      </c>
      <c r="BG73" s="218" t="str">
        <f t="array" ref="BG73">INDEX('UPTD PPA KabKota'!P$5:P$513,MATCH($D73,'UPTD PPA KabKota'!$C$5:$C$513,FALSE))</f>
        <v>SEWA/KONTRAK</v>
      </c>
      <c r="BH73" s="218" t="str">
        <f t="array" ref="BH73">INDEX('UPTD PPA KabKota'!Q$5:Q$513,MATCH($D73,'UPTD PPA KabKota'!$C$5:$C$513,FALSE))</f>
        <v>Pemerintah Daerah
Kolom (15): BELUM PUNYA GEDUNG SENDIRI / ALIH FUNGSI SEMENTARA GEDUNG P2TP2A</v>
      </c>
      <c r="BI73" s="218" t="str">
        <f t="array" ref="BI73">INDEX('UPTD PPA KabKota'!R$5:R$513,MATCH($D73,'UPTD PPA KabKota'!$C$5:$C$513,FALSE))</f>
        <v>Ada</v>
      </c>
      <c r="BJ73" s="218" t="str">
        <f t="array" ref="BJ73">INDEX('UPTD PPA KabKota'!S$5:S$513,MATCH($D73,'UPTD PPA KabKota'!$C$5:$C$513,FALSE))</f>
        <v>Ada</v>
      </c>
      <c r="BK73" s="218" t="str">
        <f t="array" ref="BK73">INDEX('UPTD PPA KabKota'!T$5:T$513,MATCH($D73,'UPTD PPA KabKota'!$C$5:$C$513,FALSE))</f>
        <v>Ada</v>
      </c>
      <c r="BL73" s="218" t="str">
        <f t="array" ref="BL73">INDEX('UPTD PPA KabKota'!U$5:U$513,MATCH($D73,'UPTD PPA KabKota'!$C$5:$C$513,FALSE))</f>
        <v>Ada</v>
      </c>
      <c r="BM73" s="218" t="str">
        <f t="array" ref="BM73">INDEX('UPTD PPA KabKota'!V$5:V$513,MATCH($D73,'UPTD PPA KabKota'!$C$5:$C$513,FALSE))</f>
        <v>Ada</v>
      </c>
      <c r="BN73" s="218" t="str">
        <f t="array" ref="BN73">INDEX('UPTD PPA KabKota'!W$5:W$513,MATCH($D73,'UPTD PPA KabKota'!$C$5:$C$513,FALSE))</f>
        <v>Tidak Ada</v>
      </c>
      <c r="BO73" s="218" t="str">
        <f t="array" ref="BO73">INDEX('UPTD PPA KabKota'!X$5:X$513,MATCH($D73,'UPTD PPA KabKota'!$C$5:$C$513,FALSE))</f>
        <v>Tidak Ada</v>
      </c>
      <c r="BP73" s="218" t="str">
        <f t="array" ref="BP73">INDEX('UPTD PPA KabKota'!Y$5:Y$513,MATCH($D73,'UPTD PPA KabKota'!$C$5:$C$513,FALSE))</f>
        <v>Tidak Ada</v>
      </c>
      <c r="BQ73" s="218" t="str">
        <f t="array" ref="BQ73">INDEX('UPTD PPA KabKota'!Z$5:Z$513,MATCH($D73,'UPTD PPA KabKota'!$C$5:$C$513,FALSE))</f>
        <v>Ada</v>
      </c>
      <c r="BR73" s="218" t="str">
        <f t="array" ref="BR73">INDEX('UPTD PPA KabKota'!AA$5:AA$513,MATCH($D73,'UPTD PPA KabKota'!$C$5:$C$513,FALSE))</f>
        <v>Tidak Ada</v>
      </c>
      <c r="BS73" s="218" t="str">
        <f t="array" ref="BS73">INDEX('UPTD PPA KabKota'!AB$5:AB$513,MATCH($D73,'UPTD PPA KabKota'!$C$5:$C$513,FALSE))</f>
        <v>Tidak Ada</v>
      </c>
      <c r="BT73" s="218" t="str">
        <f t="array" ref="BT73">INDEX('UPTD PPA KabKota'!AC$5:AC$513,MATCH($D73,'UPTD PPA KabKota'!$C$5:$C$513,FALSE))</f>
        <v>Sudah</v>
      </c>
      <c r="BU73" s="218" t="str">
        <f t="array" ref="BU73">INDEX('UPTD PPA KabKota'!AD$5:AD$513,MATCH($D73,'UPTD PPA KabKota'!$C$5:$C$513,FALSE))</f>
        <v>Sudah</v>
      </c>
      <c r="BV73" s="218" t="str">
        <f t="array" ref="BV73">INDEX('UPTD PPA KabKota'!AE$5:AE$513,MATCH($D73,'UPTD PPA KabKota'!$C$5:$C$513,FALSE))</f>
        <v>Sudah</v>
      </c>
      <c r="BW73" s="218" t="str">
        <f t="array" ref="BW73">INDEX('UPTD PPA KabKota'!AF$5:AF$513,MATCH($D73,'UPTD PPA KabKota'!$C$5:$C$513,FALSE))</f>
        <v>Sudah</v>
      </c>
      <c r="BX73" s="218" t="str">
        <f t="array" ref="BX73">INDEX('UPTD PPA KabKota'!AG$5:AG$513,MATCH($D73,'UPTD PPA KabKota'!$C$5:$C$513,FALSE))</f>
        <v>Sudah</v>
      </c>
      <c r="BY73" s="218" t="str">
        <f t="array" ref="BY73">INDEX('UPTD PPA KabKota'!AH$5:AH$513,MATCH($D73,'UPTD PPA KabKota'!$C$5:$C$513,FALSE))</f>
        <v>Belum</v>
      </c>
      <c r="BZ73" s="218" t="str">
        <f t="array" ref="BZ73">INDEX('UPTD PPA KabKota'!AI$5:AI$513,MATCH($D73,'UPTD PPA KabKota'!$C$5:$C$513,FALSE))</f>
        <v>Sudah</v>
      </c>
      <c r="CA73" s="218" t="str">
        <f t="array" ref="CA73">INDEX('UPTD PPA KabKota'!AJ$5:AJ$513,MATCH($D73,'UPTD PPA KabKota'!$C$5:$C$513,FALSE))</f>
        <v>Sudah</v>
      </c>
      <c r="CB73" s="218" t="str">
        <f t="array" ref="CB73">INDEX('UPTD PPA KabKota'!AK$5:AK$513,MATCH($D73,'UPTD PPA KabKota'!$C$5:$C$513,FALSE))</f>
        <v>Sudah</v>
      </c>
      <c r="CC73" s="218" t="str">
        <f t="array" ref="CC73">INDEX('UPTD PPA KabKota'!AL$5:AL$513,MATCH($D73,'UPTD PPA KabKota'!$C$5:$C$513,FALSE))</f>
        <v>Sudah</v>
      </c>
      <c r="CD73" s="218" t="str">
        <f t="array" ref="CD73">INDEX('UPTD PPA KabKota'!AM$5:AM$513,MATCH($D73,'UPTD PPA KabKota'!$C$5:$C$513,FALSE))</f>
        <v>Sudah</v>
      </c>
      <c r="CE73" s="218" t="str">
        <f t="array" ref="CE73">INDEX('UPTD PPA KabKota'!AN$5:AN$513,MATCH($D73,'UPTD PPA KabKota'!$C$5:$C$513,FALSE))</f>
        <v>pengaduan dari masyarakat, penjangkuan korban, pengelolaan Kasus, Jika korban memerlukan pengamanan maka akan diberikan penampungan sementara di rumah aman</v>
      </c>
      <c r="CF73" s="218" t="str">
        <f t="array" ref="CF73">INDEX('UPTD PPA KabKota'!AO$5:AO$513,MATCH($D73,'UPTD PPA KabKota'!$C$5:$C$513,FALSE))</f>
        <v>88 (2024)</v>
      </c>
      <c r="CG73" s="218" t="str">
        <f t="array" ref="CG73">INDEX('UPTD PPA KabKota'!AP$5:AP$513,MATCH($D73,'UPTD PPA KabKota'!$C$5:$C$513,FALSE))</f>
        <v>Kekerasan Terhadap Anak</v>
      </c>
      <c r="CH73" s="218" t="str">
        <f t="array" ref="CH73">INDEX('UPTD PPA KabKota'!AQ$5:AQ$513,MATCH($D73,'UPTD PPA KabKota'!$C$5:$C$513,FALSE))</f>
        <v/>
      </c>
      <c r="CI73" s="218" t="str">
        <f t="array" ref="CI73">INDEX('UPTD PPA KabKota'!AR$5:AR$513,MATCH($D73,'UPTD PPA KabKota'!$C$5:$C$513,FALSE))</f>
        <v/>
      </c>
      <c r="CJ73" s="218" t="str">
        <f t="array" ref="CJ73">INDEX('UPTD PPA KabKota'!AS$5:AS$513,MATCH($D73,'UPTD PPA KabKota'!$C$5:$C$513,FALSE))</f>
        <v/>
      </c>
      <c r="CK73" s="218" t="str">
        <f t="array" ref="CK73">INDEX('UPTD PPA KabKota'!AT$5:AT$513,MATCH($D73,'UPTD PPA KabKota'!$C$5:$C$513,FALSE))</f>
        <v/>
      </c>
      <c r="CL73" s="218" t="str">
        <f t="array" ref="CL73">INDEX('UPTD PPA KabKota'!AU$5:AU$513,MATCH($D73,'UPTD PPA KabKota'!$C$5:$C$513,FALSE))</f>
        <v/>
      </c>
      <c r="CM73" s="218" t="str">
        <f t="array" ref="CM73">INDEX('UPTD PPA KabKota'!AV$5:AV$513,MATCH($D73,'UPTD PPA KabKota'!$C$5:$C$513,FALSE))</f>
        <v/>
      </c>
      <c r="CN73" s="218" t="str">
        <f t="array" ref="CN73">INDEX('UPTD PPA KabKota'!AW$5:AW$513,MATCH($D73,'UPTD PPA KabKota'!$C$5:$C$513,FALSE))</f>
        <v/>
      </c>
      <c r="CO73" s="218" t="str">
        <f t="array" ref="CO73">INDEX('UPTD PPA KabKota'!AX$5:AX$513,MATCH($D73,'UPTD PPA KabKota'!$C$5:$C$513,FALSE))</f>
        <v>v</v>
      </c>
      <c r="CP73" s="218" t="str">
        <f t="array" ref="CP73">INDEX('UPTD PPA KabKota'!AY$5:AY$513,MATCH($D73,'UPTD PPA KabKota'!$C$5:$C$513,FALSE))</f>
        <v/>
      </c>
      <c r="CQ73" s="209" t="str">
        <f>IFERROR(__xludf.DUMMYFUNCTION("IF(ISBLANK($K73),"""",IF(REGEXMATCH($K73,""Peraturan""),""Ada"",IF(REGEXMATCH($K73,""Rekomendasi""),""Tidak Ada"", $K73)))
"),"Ada")</f>
        <v>Ada</v>
      </c>
      <c r="CR73" s="209" t="str">
        <f t="array" ref="CR73">index('UPTD PPA KabKota'!$BI$5:$BI$513,match($D73,'UPTD PPA KabKota'!$C$5:$C$513,false))</f>
        <v>Ada</v>
      </c>
      <c r="CS73" s="314" t="str">
        <f t="shared" si="10"/>
        <v>Ada</v>
      </c>
    </row>
    <row r="74">
      <c r="A74" s="310">
        <v>72.0</v>
      </c>
      <c r="B74" s="310">
        <v>13.0</v>
      </c>
      <c r="C74" s="311" t="s">
        <v>4725</v>
      </c>
      <c r="D74" s="312" t="s">
        <v>1157</v>
      </c>
      <c r="E74" s="313"/>
      <c r="F74" s="218" t="str">
        <f t="array" ref="F74">INDEX('Ortala-KabKota'!F$2:F$415,MATCH($D74,'Ortala-KabKota'!$E$2:$E$415,FALSE))</f>
        <v>#N/A</v>
      </c>
      <c r="G74" s="218" t="str">
        <f t="array" ref="G74">INDEX('Ortala-KabKota'!G$2:G$415,MATCH($D74,'Ortala-KabKota'!$E$2:$E$415,FALSE))</f>
        <v>#N/A</v>
      </c>
      <c r="H74" s="218" t="str">
        <f t="array" ref="H74">INDEX('Ortala-KabKota'!H$2:H$415,MATCH($D74,'Ortala-KabKota'!$E$2:$E$415,FALSE))</f>
        <v>#N/A</v>
      </c>
      <c r="I74" s="218" t="str">
        <f t="array" ref="I74">INDEX('Ortala-KabKota'!I$2:I$415,MATCH($D74,'Ortala-KabKota'!$E$2:$E$415,FALSE))</f>
        <v>#N/A</v>
      </c>
      <c r="J74" s="218" t="str">
        <f t="array" ref="J74">INDEX('Ortala-KabKota'!J$2:J$415,MATCH($D74,'Ortala-KabKota'!$E$2:$E$415,FALSE))</f>
        <v>#N/A</v>
      </c>
      <c r="K74" s="218" t="str">
        <f t="array" ref="K74">INDEX('Ortala-KabKota'!K$2:K$415,MATCH($D74,'Ortala-KabKota'!$E$2:$E$415,FALSE))</f>
        <v>#N/A</v>
      </c>
      <c r="L74" s="218" t="str">
        <f t="array" ref="L74">INDEX('Ortala-KabKota'!L$2:L$415,MATCH($D74,'Ortala-KabKota'!$E$2:$E$415,FALSE))</f>
        <v>#N/A</v>
      </c>
      <c r="M74" s="218" t="str">
        <f t="array" ref="M74">INDEX('Ortala-KabKota'!M$2:M$415,MATCH($D74,'Ortala-KabKota'!$E$2:$E$415,FALSE))</f>
        <v>#N/A</v>
      </c>
      <c r="N74" s="218" t="str">
        <f t="array" ref="N74">INDEX('Ortala-KabKota'!N$2:N$415,MATCH($D74,'Ortala-KabKota'!$E$2:$E$415,FALSE))</f>
        <v>#N/A</v>
      </c>
      <c r="O74" s="218" t="str">
        <f t="array" ref="O74">INDEX('Ortala-KabKota'!O$2:O$415,MATCH($D74,'Ortala-KabKota'!$E$2:$E$415,FALSE))</f>
        <v>#N/A</v>
      </c>
      <c r="P74" s="218" t="str">
        <f t="array" ref="P74">INDEX('Ortala-KabKota'!P$2:P$415,MATCH($D74,'Ortala-KabKota'!$E$2:$E$415,FALSE))</f>
        <v>#N/A</v>
      </c>
      <c r="Q74" s="218" t="str">
        <f t="array" ref="Q74">INDEX('Ortala-KabKota'!Q$2:Q$415,MATCH($D74,'Ortala-KabKota'!$E$2:$E$415,FALSE))</f>
        <v>#N/A</v>
      </c>
      <c r="R74" s="218" t="str">
        <f t="array" ref="R74">INDEX('Ortala-KabKota'!R$2:R$415,MATCH($D74,'Ortala-KabKota'!$E$2:$E$415,FALSE))</f>
        <v>#N/A</v>
      </c>
      <c r="S74" s="218" t="str">
        <f t="array" ref="S74">INDEX('Ortala-KabKota'!S$2:S$415,MATCH($D74,'Ortala-KabKota'!$E$2:$E$415,FALSE))</f>
        <v>#N/A</v>
      </c>
      <c r="T74" s="218" t="str">
        <f t="array" ref="T74">INDEX('Ortala-KabKota'!T$2:T$415,MATCH($D74,'Ortala-KabKota'!$E$2:$E$415,FALSE))</f>
        <v>#N/A</v>
      </c>
      <c r="U74" s="218" t="str">
        <f t="array" ref="U74">INDEX('Ortala-KabKota'!U$2:U$415,MATCH($D74,'Ortala-KabKota'!$E$2:$E$415,FALSE))</f>
        <v>#N/A</v>
      </c>
      <c r="V74" s="218" t="str">
        <f t="array" ref="V74">INDEX('Ortala-KabKota'!V$2:V$415,MATCH($D74,'Ortala-KabKota'!$E$2:$E$415,FALSE))</f>
        <v>#N/A</v>
      </c>
      <c r="W74" s="218" t="str">
        <f t="array" ref="W74">INDEX('Ortala-KabKota'!W$2:W$415,MATCH($D74,'Ortala-KabKota'!$E$2:$E$415,FALSE))</f>
        <v>#N/A</v>
      </c>
      <c r="X74" s="218" t="str">
        <f t="array" ref="X74">INDEX('Ortala-KabKota'!X$2:X$415,MATCH($D74,'Ortala-KabKota'!$E$2:$E$415,FALSE))</f>
        <v>#N/A</v>
      </c>
      <c r="Y74" s="218" t="str">
        <f t="array" ref="Y74">INDEX('Ortala-KabKota'!Y$2:Y$415,MATCH($D74,'Ortala-KabKota'!$E$2:$E$415,FALSE))</f>
        <v>#N/A</v>
      </c>
      <c r="Z74" s="218" t="str">
        <f t="array" ref="Z74">INDEX('Ortala-KabKota'!Z$2:Z$415,MATCH($D74,'Ortala-KabKota'!$E$2:$E$415,FALSE))</f>
        <v>#N/A</v>
      </c>
      <c r="AA74" s="218" t="str">
        <f t="array" ref="AA74">INDEX('Ortala-KabKota'!AA$2:AA$415,MATCH($D74,'Ortala-KabKota'!$E$2:$E$415,FALSE))</f>
        <v>#N/A</v>
      </c>
      <c r="AB74" s="218" t="str">
        <f t="array" ref="AB74">INDEX('Ortala-KabKota'!AB$2:AB$415,MATCH($D74,'Ortala-KabKota'!$E$2:$E$415,FALSE))</f>
        <v>#N/A</v>
      </c>
      <c r="AC74" s="218" t="str">
        <f t="array" ref="AC74">INDEX('Ortala-KabKota'!AC$2:AC$415,MATCH($D74,'Ortala-KabKota'!$E$2:$E$415,FALSE))</f>
        <v>#N/A</v>
      </c>
      <c r="AD74" s="218" t="str">
        <f t="array" ref="AD74">INDEX('Ortala-KabKota'!AD$2:AD$415,MATCH($D74,'Ortala-KabKota'!$E$2:$E$415,FALSE))</f>
        <v>#N/A</v>
      </c>
      <c r="AE74" s="218" t="str">
        <f t="array" ref="AE74">INDEX('Ortala-KabKota'!AE$2:AE$415,MATCH($D74,'Ortala-KabKota'!$E$2:$E$415,FALSE))</f>
        <v>#N/A</v>
      </c>
      <c r="AF74" s="218" t="str">
        <f t="array" ref="AF74">INDEX('Ortala-KabKota'!AF$2:AF$415,MATCH($D74,'Ortala-KabKota'!$E$2:$E$415,FALSE))</f>
        <v>#N/A</v>
      </c>
      <c r="AG74" s="218" t="str">
        <f t="array" ref="AG74">INDEX('Ortala-KabKota'!AG$2:AG$415,MATCH($D74,'Ortala-KabKota'!$E$2:$E$415,FALSE))</f>
        <v>#N/A</v>
      </c>
      <c r="AH74" s="218" t="str">
        <f t="array" ref="AH74">INDEX('Ortala-KabKota'!AH$2:AH$415,MATCH($D74,'Ortala-KabKota'!$E$2:$E$415,FALSE))</f>
        <v>#N/A</v>
      </c>
      <c r="AI74" s="218" t="str">
        <f t="array" ref="AI74">INDEX('Ortala-KabKota'!AI$2:AI$415,MATCH($D74,'Ortala-KabKota'!$E$2:$E$415,FALSE))</f>
        <v>#N/A</v>
      </c>
      <c r="AJ74" s="218" t="str">
        <f t="array" ref="AJ74">INDEX('Ortala-KabKota'!AJ$2:AJ$415,MATCH($D74,'Ortala-KabKota'!$E$2:$E$415,FALSE))</f>
        <v>#N/A</v>
      </c>
      <c r="AK74" s="218" t="str">
        <f t="array" ref="AK74">INDEX('Ortala-KabKota'!AK$2:AK$415,MATCH($D74,'Ortala-KabKota'!$E$2:$E$415,FALSE))</f>
        <v>#N/A</v>
      </c>
      <c r="AL74" s="218" t="str">
        <f t="array" ref="AL74">INDEX('Ortala-KabKota'!AL$2:AL$415,MATCH($D74,'Ortala-KabKota'!$E$2:$E$415,FALSE))</f>
        <v>#N/A</v>
      </c>
      <c r="AM74" s="218" t="str">
        <f t="array" ref="AM74">INDEX('Ortala-KabKota'!AM$2:AM$415,MATCH($D74,'Ortala-KabKota'!$E$2:$E$415,FALSE))</f>
        <v>#N/A</v>
      </c>
      <c r="AN74" s="218" t="str">
        <f t="array" ref="AN74">INDEX('Ortala-KabKota'!AN$2:AN$415,MATCH($D74,'Ortala-KabKota'!$E$2:$E$415,FALSE))</f>
        <v>#N/A</v>
      </c>
      <c r="AO74" s="218" t="str">
        <f t="array" ref="AO74">INDEX('Ortala-KabKota'!AO$2:AO$415,MATCH($D74,'Ortala-KabKota'!$E$2:$E$415,FALSE))</f>
        <v>#N/A</v>
      </c>
      <c r="AP74" s="218" t="str">
        <f t="array" ref="AP74">INDEX('Ortala-KabKota'!AP$2:AP$415,MATCH($D74,'Ortala-KabKota'!$E$2:$E$415,FALSE))</f>
        <v>#N/A</v>
      </c>
      <c r="AQ74" s="218" t="str">
        <f t="array" ref="AQ74">INDEX('Ortala-KabKota'!AQ$2:AQ$415,MATCH($D74,'Ortala-KabKota'!$E$2:$E$415,FALSE))</f>
        <v>#N/A</v>
      </c>
      <c r="AR74" s="218" t="str">
        <f t="array" ref="AR74">INDEX('Ortala-KabKota'!AR$2:AR$415,MATCH($D74,'Ortala-KabKota'!$E$2:$E$415,FALSE))</f>
        <v>#N/A</v>
      </c>
      <c r="AS74" s="218" t="str">
        <f t="array" ref="AS74">INDEX('Ortala-KabKota'!AS$2:AS$415,MATCH($D74,'Ortala-KabKota'!$E$2:$E$415,FALSE))</f>
        <v>#N/A</v>
      </c>
      <c r="AT74" s="218" t="str">
        <f t="array" ref="AT74">INDEX('Ortala-KabKota'!AT$2:AT$415,MATCH($D74,'Ortala-KabKota'!$E$2:$E$415,FALSE))</f>
        <v>#N/A</v>
      </c>
      <c r="AU74" s="218" t="str">
        <f t="array" ref="AU74">INDEX('UPTD PPA KabKota'!D$5:D$513,MATCH($D74,'UPTD PPA KabKota'!$C$5:$C$513,FALSE))</f>
        <v/>
      </c>
      <c r="AV74" s="218" t="str">
        <f t="array" ref="AV74">INDEX('UPTD PPA KabKota'!E$5:E$513,MATCH($D74,'UPTD PPA KabKota'!$C$5:$C$513,FALSE))</f>
        <v/>
      </c>
      <c r="AW74" s="218" t="str">
        <f t="array" ref="AW74">INDEX('UPTD PPA KabKota'!F$5:F$513,MATCH($D74,'UPTD PPA KabKota'!$C$5:$C$513,FALSE))</f>
        <v/>
      </c>
      <c r="AX74" s="218" t="str">
        <f t="array" ref="AX74">INDEX('UPTD PPA KabKota'!G$5:G$513,MATCH($D74,'UPTD PPA KabKota'!$C$5:$C$513,FALSE))</f>
        <v/>
      </c>
      <c r="AY74" s="218" t="str">
        <f t="array" ref="AY74">INDEX('UPTD PPA KabKota'!H$5:H$513,MATCH($D74,'UPTD PPA KabKota'!$C$5:$C$513,FALSE))</f>
        <v/>
      </c>
      <c r="AZ74" s="218" t="str">
        <f t="array" ref="AZ74">INDEX('UPTD PPA KabKota'!I$5:I$513,MATCH($D74,'UPTD PPA KabKota'!$C$5:$C$513,FALSE))</f>
        <v/>
      </c>
      <c r="BA74" s="218" t="str">
        <f t="array" ref="BA74">INDEX('UPTD PPA KabKota'!J$5:J$513,MATCH($D74,'UPTD PPA KabKota'!$C$5:$C$513,FALSE))</f>
        <v/>
      </c>
      <c r="BB74" s="218" t="str">
        <f t="array" ref="BB74">INDEX('UPTD PPA KabKota'!K$5:K$513,MATCH($D74,'UPTD PPA KabKota'!$C$5:$C$513,FALSE))</f>
        <v/>
      </c>
      <c r="BC74" s="218" t="str">
        <f t="array" ref="BC74">INDEX('UPTD PPA KabKota'!L$5:L$513,MATCH($D74,'UPTD PPA KabKota'!$C$5:$C$513,FALSE))</f>
        <v/>
      </c>
      <c r="BD74" s="218" t="str">
        <f t="array" ref="BD74">INDEX('UPTD PPA KabKota'!M$5:M$513,MATCH($D74,'UPTD PPA KabKota'!$C$5:$C$513,FALSE))</f>
        <v/>
      </c>
      <c r="BE74" s="218" t="str">
        <f t="array" ref="BE74">INDEX('UPTD PPA KabKota'!N$5:N$513,MATCH($D74,'UPTD PPA KabKota'!$C$5:$C$513,FALSE))</f>
        <v/>
      </c>
      <c r="BF74" s="218" t="str">
        <f t="array" ref="BF74">INDEX('UPTD PPA KabKota'!O$5:O$513,MATCH($D74,'UPTD PPA KabKota'!$C$5:$C$513,FALSE))</f>
        <v/>
      </c>
      <c r="BG74" s="218" t="str">
        <f t="array" ref="BG74">INDEX('UPTD PPA KabKota'!P$5:P$513,MATCH($D74,'UPTD PPA KabKota'!$C$5:$C$513,FALSE))</f>
        <v/>
      </c>
      <c r="BH74" s="218" t="str">
        <f t="array" ref="BH74">INDEX('UPTD PPA KabKota'!Q$5:Q$513,MATCH($D74,'UPTD PPA KabKota'!$C$5:$C$513,FALSE))</f>
        <v/>
      </c>
      <c r="BI74" s="218" t="str">
        <f t="array" ref="BI74">INDEX('UPTD PPA KabKota'!R$5:R$513,MATCH($D74,'UPTD PPA KabKota'!$C$5:$C$513,FALSE))</f>
        <v/>
      </c>
      <c r="BJ74" s="218" t="str">
        <f t="array" ref="BJ74">INDEX('UPTD PPA KabKota'!S$5:S$513,MATCH($D74,'UPTD PPA KabKota'!$C$5:$C$513,FALSE))</f>
        <v/>
      </c>
      <c r="BK74" s="218" t="str">
        <f t="array" ref="BK74">INDEX('UPTD PPA KabKota'!T$5:T$513,MATCH($D74,'UPTD PPA KabKota'!$C$5:$C$513,FALSE))</f>
        <v/>
      </c>
      <c r="BL74" s="218" t="str">
        <f t="array" ref="BL74">INDEX('UPTD PPA KabKota'!U$5:U$513,MATCH($D74,'UPTD PPA KabKota'!$C$5:$C$513,FALSE))</f>
        <v/>
      </c>
      <c r="BM74" s="218" t="str">
        <f t="array" ref="BM74">INDEX('UPTD PPA KabKota'!V$5:V$513,MATCH($D74,'UPTD PPA KabKota'!$C$5:$C$513,FALSE))</f>
        <v/>
      </c>
      <c r="BN74" s="218" t="str">
        <f t="array" ref="BN74">INDEX('UPTD PPA KabKota'!W$5:W$513,MATCH($D74,'UPTD PPA KabKota'!$C$5:$C$513,FALSE))</f>
        <v/>
      </c>
      <c r="BO74" s="218" t="str">
        <f t="array" ref="BO74">INDEX('UPTD PPA KabKota'!X$5:X$513,MATCH($D74,'UPTD PPA KabKota'!$C$5:$C$513,FALSE))</f>
        <v/>
      </c>
      <c r="BP74" s="218" t="str">
        <f t="array" ref="BP74">INDEX('UPTD PPA KabKota'!Y$5:Y$513,MATCH($D74,'UPTD PPA KabKota'!$C$5:$C$513,FALSE))</f>
        <v/>
      </c>
      <c r="BQ74" s="218" t="str">
        <f t="array" ref="BQ74">INDEX('UPTD PPA KabKota'!Z$5:Z$513,MATCH($D74,'UPTD PPA KabKota'!$C$5:$C$513,FALSE))</f>
        <v/>
      </c>
      <c r="BR74" s="218" t="str">
        <f t="array" ref="BR74">INDEX('UPTD PPA KabKota'!AA$5:AA$513,MATCH($D74,'UPTD PPA KabKota'!$C$5:$C$513,FALSE))</f>
        <v/>
      </c>
      <c r="BS74" s="218" t="str">
        <f t="array" ref="BS74">INDEX('UPTD PPA KabKota'!AB$5:AB$513,MATCH($D74,'UPTD PPA KabKota'!$C$5:$C$513,FALSE))</f>
        <v/>
      </c>
      <c r="BT74" s="218" t="str">
        <f t="array" ref="BT74">INDEX('UPTD PPA KabKota'!AC$5:AC$513,MATCH($D74,'UPTD PPA KabKota'!$C$5:$C$513,FALSE))</f>
        <v/>
      </c>
      <c r="BU74" s="218" t="str">
        <f t="array" ref="BU74">INDEX('UPTD PPA KabKota'!AD$5:AD$513,MATCH($D74,'UPTD PPA KabKota'!$C$5:$C$513,FALSE))</f>
        <v/>
      </c>
      <c r="BV74" s="218" t="str">
        <f t="array" ref="BV74">INDEX('UPTD PPA KabKota'!AE$5:AE$513,MATCH($D74,'UPTD PPA KabKota'!$C$5:$C$513,FALSE))</f>
        <v/>
      </c>
      <c r="BW74" s="218" t="str">
        <f t="array" ref="BW74">INDEX('UPTD PPA KabKota'!AF$5:AF$513,MATCH($D74,'UPTD PPA KabKota'!$C$5:$C$513,FALSE))</f>
        <v/>
      </c>
      <c r="BX74" s="218" t="str">
        <f t="array" ref="BX74">INDEX('UPTD PPA KabKota'!AG$5:AG$513,MATCH($D74,'UPTD PPA KabKota'!$C$5:$C$513,FALSE))</f>
        <v/>
      </c>
      <c r="BY74" s="218" t="str">
        <f t="array" ref="BY74">INDEX('UPTD PPA KabKota'!AH$5:AH$513,MATCH($D74,'UPTD PPA KabKota'!$C$5:$C$513,FALSE))</f>
        <v/>
      </c>
      <c r="BZ74" s="218" t="str">
        <f t="array" ref="BZ74">INDEX('UPTD PPA KabKota'!AI$5:AI$513,MATCH($D74,'UPTD PPA KabKota'!$C$5:$C$513,FALSE))</f>
        <v/>
      </c>
      <c r="CA74" s="218" t="str">
        <f t="array" ref="CA74">INDEX('UPTD PPA KabKota'!AJ$5:AJ$513,MATCH($D74,'UPTD PPA KabKota'!$C$5:$C$513,FALSE))</f>
        <v/>
      </c>
      <c r="CB74" s="218" t="str">
        <f t="array" ref="CB74">INDEX('UPTD PPA KabKota'!AK$5:AK$513,MATCH($D74,'UPTD PPA KabKota'!$C$5:$C$513,FALSE))</f>
        <v/>
      </c>
      <c r="CC74" s="218" t="str">
        <f t="array" ref="CC74">INDEX('UPTD PPA KabKota'!AL$5:AL$513,MATCH($D74,'UPTD PPA KabKota'!$C$5:$C$513,FALSE))</f>
        <v/>
      </c>
      <c r="CD74" s="218" t="str">
        <f t="array" ref="CD74">INDEX('UPTD PPA KabKota'!AM$5:AM$513,MATCH($D74,'UPTD PPA KabKota'!$C$5:$C$513,FALSE))</f>
        <v/>
      </c>
      <c r="CE74" s="218" t="str">
        <f t="array" ref="CE74">INDEX('UPTD PPA KabKota'!AN$5:AN$513,MATCH($D74,'UPTD PPA KabKota'!$C$5:$C$513,FALSE))</f>
        <v/>
      </c>
      <c r="CF74" s="218" t="str">
        <f t="array" ref="CF74">INDEX('UPTD PPA KabKota'!AO$5:AO$513,MATCH($D74,'UPTD PPA KabKota'!$C$5:$C$513,FALSE))</f>
        <v/>
      </c>
      <c r="CG74" s="218" t="str">
        <f t="array" ref="CG74">INDEX('UPTD PPA KabKota'!AP$5:AP$513,MATCH($D74,'UPTD PPA KabKota'!$C$5:$C$513,FALSE))</f>
        <v/>
      </c>
      <c r="CH74" s="218" t="str">
        <f t="array" ref="CH74">INDEX('UPTD PPA KabKota'!AQ$5:AQ$513,MATCH($D74,'UPTD PPA KabKota'!$C$5:$C$513,FALSE))</f>
        <v/>
      </c>
      <c r="CI74" s="218" t="str">
        <f t="array" ref="CI74">INDEX('UPTD PPA KabKota'!AR$5:AR$513,MATCH($D74,'UPTD PPA KabKota'!$C$5:$C$513,FALSE))</f>
        <v/>
      </c>
      <c r="CJ74" s="218" t="str">
        <f t="array" ref="CJ74">INDEX('UPTD PPA KabKota'!AS$5:AS$513,MATCH($D74,'UPTD PPA KabKota'!$C$5:$C$513,FALSE))</f>
        <v/>
      </c>
      <c r="CK74" s="218" t="str">
        <f t="array" ref="CK74">INDEX('UPTD PPA KabKota'!AT$5:AT$513,MATCH($D74,'UPTD PPA KabKota'!$C$5:$C$513,FALSE))</f>
        <v/>
      </c>
      <c r="CL74" s="218" t="str">
        <f t="array" ref="CL74">INDEX('UPTD PPA KabKota'!AU$5:AU$513,MATCH($D74,'UPTD PPA KabKota'!$C$5:$C$513,FALSE))</f>
        <v/>
      </c>
      <c r="CM74" s="218" t="str">
        <f t="array" ref="CM74">INDEX('UPTD PPA KabKota'!AV$5:AV$513,MATCH($D74,'UPTD PPA KabKota'!$C$5:$C$513,FALSE))</f>
        <v/>
      </c>
      <c r="CN74" s="218" t="str">
        <f t="array" ref="CN74">INDEX('UPTD PPA KabKota'!AW$5:AW$513,MATCH($D74,'UPTD PPA KabKota'!$C$5:$C$513,FALSE))</f>
        <v/>
      </c>
      <c r="CO74" s="218" t="str">
        <f t="array" ref="CO74">INDEX('UPTD PPA KabKota'!AX$5:AX$513,MATCH($D74,'UPTD PPA KabKota'!$C$5:$C$513,FALSE))</f>
        <v/>
      </c>
      <c r="CP74" s="218" t="str">
        <f t="array" ref="CP74">INDEX('UPTD PPA KabKota'!AY$5:AY$513,MATCH($D74,'UPTD PPA KabKota'!$C$5:$C$513,FALSE))</f>
        <v/>
      </c>
      <c r="CQ74" s="209" t="str">
        <f>IFERROR(__xludf.DUMMYFUNCTION("IF(ISBLANK($K74),"""",IF(REGEXMATCH($K74,""Peraturan""),""Ada"",IF(REGEXMATCH($K74,""Rekomendasi""),""Tidak Ada"", $K74)))
"),"#N/A")</f>
        <v>#N/A</v>
      </c>
      <c r="CR74" s="209" t="str">
        <f t="array" ref="CR74">index('UPTD PPA KabKota'!$BI$5:$BI$513,match($D74,'UPTD PPA KabKota'!$C$5:$C$513,false))</f>
        <v>Tidak Ada</v>
      </c>
      <c r="CS74" s="314" t="str">
        <f t="shared" si="10"/>
        <v>#N/A</v>
      </c>
    </row>
    <row r="75">
      <c r="A75" s="310">
        <v>73.0</v>
      </c>
      <c r="B75" s="310">
        <v>14.0</v>
      </c>
      <c r="C75" s="311" t="s">
        <v>4725</v>
      </c>
      <c r="D75" s="312" t="s">
        <v>1120</v>
      </c>
      <c r="E75" s="313"/>
      <c r="F75" s="218" t="str">
        <f t="array" ref="F75">INDEX('Ortala-KabKota'!F$2:F$415,MATCH($D75,'Ortala-KabKota'!$E$2:$E$415,FALSE))</f>
        <v>#N/A</v>
      </c>
      <c r="G75" s="218" t="str">
        <f t="array" ref="G75">INDEX('Ortala-KabKota'!G$2:G$415,MATCH($D75,'Ortala-KabKota'!$E$2:$E$415,FALSE))</f>
        <v>#N/A</v>
      </c>
      <c r="H75" s="218" t="str">
        <f t="array" ref="H75">INDEX('Ortala-KabKota'!H$2:H$415,MATCH($D75,'Ortala-KabKota'!$E$2:$E$415,FALSE))</f>
        <v>#N/A</v>
      </c>
      <c r="I75" s="218" t="str">
        <f t="array" ref="I75">INDEX('Ortala-KabKota'!I$2:I$415,MATCH($D75,'Ortala-KabKota'!$E$2:$E$415,FALSE))</f>
        <v>#N/A</v>
      </c>
      <c r="J75" s="218" t="str">
        <f t="array" ref="J75">INDEX('Ortala-KabKota'!J$2:J$415,MATCH($D75,'Ortala-KabKota'!$E$2:$E$415,FALSE))</f>
        <v>#N/A</v>
      </c>
      <c r="K75" s="218" t="str">
        <f t="array" ref="K75">INDEX('Ortala-KabKota'!K$2:K$415,MATCH($D75,'Ortala-KabKota'!$E$2:$E$415,FALSE))</f>
        <v>#N/A</v>
      </c>
      <c r="L75" s="218" t="str">
        <f t="array" ref="L75">INDEX('Ortala-KabKota'!L$2:L$415,MATCH($D75,'Ortala-KabKota'!$E$2:$E$415,FALSE))</f>
        <v>#N/A</v>
      </c>
      <c r="M75" s="218" t="str">
        <f t="array" ref="M75">INDEX('Ortala-KabKota'!M$2:M$415,MATCH($D75,'Ortala-KabKota'!$E$2:$E$415,FALSE))</f>
        <v>#N/A</v>
      </c>
      <c r="N75" s="218" t="str">
        <f t="array" ref="N75">INDEX('Ortala-KabKota'!N$2:N$415,MATCH($D75,'Ortala-KabKota'!$E$2:$E$415,FALSE))</f>
        <v>#N/A</v>
      </c>
      <c r="O75" s="218" t="str">
        <f t="array" ref="O75">INDEX('Ortala-KabKota'!O$2:O$415,MATCH($D75,'Ortala-KabKota'!$E$2:$E$415,FALSE))</f>
        <v>#N/A</v>
      </c>
      <c r="P75" s="218" t="str">
        <f t="array" ref="P75">INDEX('Ortala-KabKota'!P$2:P$415,MATCH($D75,'Ortala-KabKota'!$E$2:$E$415,FALSE))</f>
        <v>#N/A</v>
      </c>
      <c r="Q75" s="218" t="str">
        <f t="array" ref="Q75">INDEX('Ortala-KabKota'!Q$2:Q$415,MATCH($D75,'Ortala-KabKota'!$E$2:$E$415,FALSE))</f>
        <v>#N/A</v>
      </c>
      <c r="R75" s="218" t="str">
        <f t="array" ref="R75">INDEX('Ortala-KabKota'!R$2:R$415,MATCH($D75,'Ortala-KabKota'!$E$2:$E$415,FALSE))</f>
        <v>#N/A</v>
      </c>
      <c r="S75" s="218" t="str">
        <f t="array" ref="S75">INDEX('Ortala-KabKota'!S$2:S$415,MATCH($D75,'Ortala-KabKota'!$E$2:$E$415,FALSE))</f>
        <v>#N/A</v>
      </c>
      <c r="T75" s="218" t="str">
        <f t="array" ref="T75">INDEX('Ortala-KabKota'!T$2:T$415,MATCH($D75,'Ortala-KabKota'!$E$2:$E$415,FALSE))</f>
        <v>#N/A</v>
      </c>
      <c r="U75" s="218" t="str">
        <f t="array" ref="U75">INDEX('Ortala-KabKota'!U$2:U$415,MATCH($D75,'Ortala-KabKota'!$E$2:$E$415,FALSE))</f>
        <v>#N/A</v>
      </c>
      <c r="V75" s="218" t="str">
        <f t="array" ref="V75">INDEX('Ortala-KabKota'!V$2:V$415,MATCH($D75,'Ortala-KabKota'!$E$2:$E$415,FALSE))</f>
        <v>#N/A</v>
      </c>
      <c r="W75" s="218" t="str">
        <f t="array" ref="W75">INDEX('Ortala-KabKota'!W$2:W$415,MATCH($D75,'Ortala-KabKota'!$E$2:$E$415,FALSE))</f>
        <v>#N/A</v>
      </c>
      <c r="X75" s="218" t="str">
        <f t="array" ref="X75">INDEX('Ortala-KabKota'!X$2:X$415,MATCH($D75,'Ortala-KabKota'!$E$2:$E$415,FALSE))</f>
        <v>#N/A</v>
      </c>
      <c r="Y75" s="218" t="str">
        <f t="array" ref="Y75">INDEX('Ortala-KabKota'!Y$2:Y$415,MATCH($D75,'Ortala-KabKota'!$E$2:$E$415,FALSE))</f>
        <v>#N/A</v>
      </c>
      <c r="Z75" s="218" t="str">
        <f t="array" ref="Z75">INDEX('Ortala-KabKota'!Z$2:Z$415,MATCH($D75,'Ortala-KabKota'!$E$2:$E$415,FALSE))</f>
        <v>#N/A</v>
      </c>
      <c r="AA75" s="218" t="str">
        <f t="array" ref="AA75">INDEX('Ortala-KabKota'!AA$2:AA$415,MATCH($D75,'Ortala-KabKota'!$E$2:$E$415,FALSE))</f>
        <v>#N/A</v>
      </c>
      <c r="AB75" s="218" t="str">
        <f t="array" ref="AB75">INDEX('Ortala-KabKota'!AB$2:AB$415,MATCH($D75,'Ortala-KabKota'!$E$2:$E$415,FALSE))</f>
        <v>#N/A</v>
      </c>
      <c r="AC75" s="218" t="str">
        <f t="array" ref="AC75">INDEX('Ortala-KabKota'!AC$2:AC$415,MATCH($D75,'Ortala-KabKota'!$E$2:$E$415,FALSE))</f>
        <v>#N/A</v>
      </c>
      <c r="AD75" s="218" t="str">
        <f t="array" ref="AD75">INDEX('Ortala-KabKota'!AD$2:AD$415,MATCH($D75,'Ortala-KabKota'!$E$2:$E$415,FALSE))</f>
        <v>#N/A</v>
      </c>
      <c r="AE75" s="218" t="str">
        <f t="array" ref="AE75">INDEX('Ortala-KabKota'!AE$2:AE$415,MATCH($D75,'Ortala-KabKota'!$E$2:$E$415,FALSE))</f>
        <v>#N/A</v>
      </c>
      <c r="AF75" s="218" t="str">
        <f t="array" ref="AF75">INDEX('Ortala-KabKota'!AF$2:AF$415,MATCH($D75,'Ortala-KabKota'!$E$2:$E$415,FALSE))</f>
        <v>#N/A</v>
      </c>
      <c r="AG75" s="218" t="str">
        <f t="array" ref="AG75">INDEX('Ortala-KabKota'!AG$2:AG$415,MATCH($D75,'Ortala-KabKota'!$E$2:$E$415,FALSE))</f>
        <v>#N/A</v>
      </c>
      <c r="AH75" s="218" t="str">
        <f t="array" ref="AH75">INDEX('Ortala-KabKota'!AH$2:AH$415,MATCH($D75,'Ortala-KabKota'!$E$2:$E$415,FALSE))</f>
        <v>#N/A</v>
      </c>
      <c r="AI75" s="218" t="str">
        <f t="array" ref="AI75">INDEX('Ortala-KabKota'!AI$2:AI$415,MATCH($D75,'Ortala-KabKota'!$E$2:$E$415,FALSE))</f>
        <v>#N/A</v>
      </c>
      <c r="AJ75" s="218" t="str">
        <f t="array" ref="AJ75">INDEX('Ortala-KabKota'!AJ$2:AJ$415,MATCH($D75,'Ortala-KabKota'!$E$2:$E$415,FALSE))</f>
        <v>#N/A</v>
      </c>
      <c r="AK75" s="218" t="str">
        <f t="array" ref="AK75">INDEX('Ortala-KabKota'!AK$2:AK$415,MATCH($D75,'Ortala-KabKota'!$E$2:$E$415,FALSE))</f>
        <v>#N/A</v>
      </c>
      <c r="AL75" s="218" t="str">
        <f t="array" ref="AL75">INDEX('Ortala-KabKota'!AL$2:AL$415,MATCH($D75,'Ortala-KabKota'!$E$2:$E$415,FALSE))</f>
        <v>#N/A</v>
      </c>
      <c r="AM75" s="218" t="str">
        <f t="array" ref="AM75">INDEX('Ortala-KabKota'!AM$2:AM$415,MATCH($D75,'Ortala-KabKota'!$E$2:$E$415,FALSE))</f>
        <v>#N/A</v>
      </c>
      <c r="AN75" s="218" t="str">
        <f t="array" ref="AN75">INDEX('Ortala-KabKota'!AN$2:AN$415,MATCH($D75,'Ortala-KabKota'!$E$2:$E$415,FALSE))</f>
        <v>#N/A</v>
      </c>
      <c r="AO75" s="218" t="str">
        <f t="array" ref="AO75">INDEX('Ortala-KabKota'!AO$2:AO$415,MATCH($D75,'Ortala-KabKota'!$E$2:$E$415,FALSE))</f>
        <v>#N/A</v>
      </c>
      <c r="AP75" s="218" t="str">
        <f t="array" ref="AP75">INDEX('Ortala-KabKota'!AP$2:AP$415,MATCH($D75,'Ortala-KabKota'!$E$2:$E$415,FALSE))</f>
        <v>#N/A</v>
      </c>
      <c r="AQ75" s="218" t="str">
        <f t="array" ref="AQ75">INDEX('Ortala-KabKota'!AQ$2:AQ$415,MATCH($D75,'Ortala-KabKota'!$E$2:$E$415,FALSE))</f>
        <v>#N/A</v>
      </c>
      <c r="AR75" s="218" t="str">
        <f t="array" ref="AR75">INDEX('Ortala-KabKota'!AR$2:AR$415,MATCH($D75,'Ortala-KabKota'!$E$2:$E$415,FALSE))</f>
        <v>#N/A</v>
      </c>
      <c r="AS75" s="218" t="str">
        <f t="array" ref="AS75">INDEX('Ortala-KabKota'!AS$2:AS$415,MATCH($D75,'Ortala-KabKota'!$E$2:$E$415,FALSE))</f>
        <v>#N/A</v>
      </c>
      <c r="AT75" s="218" t="str">
        <f t="array" ref="AT75">INDEX('Ortala-KabKota'!AT$2:AT$415,MATCH($D75,'Ortala-KabKota'!$E$2:$E$415,FALSE))</f>
        <v>#N/A</v>
      </c>
      <c r="AU75" s="218" t="str">
        <f t="array" ref="AU75">INDEX('UPTD PPA KabKota'!D$5:D$513,MATCH($D75,'UPTD PPA KabKota'!$C$5:$C$513,FALSE))</f>
        <v/>
      </c>
      <c r="AV75" s="218" t="str">
        <f t="array" ref="AV75">INDEX('UPTD PPA KabKota'!E$5:E$513,MATCH($D75,'UPTD PPA KabKota'!$C$5:$C$513,FALSE))</f>
        <v/>
      </c>
      <c r="AW75" s="218" t="str">
        <f t="array" ref="AW75">INDEX('UPTD PPA KabKota'!F$5:F$513,MATCH($D75,'UPTD PPA KabKota'!$C$5:$C$513,FALSE))</f>
        <v/>
      </c>
      <c r="AX75" s="218" t="str">
        <f t="array" ref="AX75">INDEX('UPTD PPA KabKota'!G$5:G$513,MATCH($D75,'UPTD PPA KabKota'!$C$5:$C$513,FALSE))</f>
        <v/>
      </c>
      <c r="AY75" s="218" t="str">
        <f t="array" ref="AY75">INDEX('UPTD PPA KabKota'!H$5:H$513,MATCH($D75,'UPTD PPA KabKota'!$C$5:$C$513,FALSE))</f>
        <v/>
      </c>
      <c r="AZ75" s="218" t="str">
        <f t="array" ref="AZ75">INDEX('UPTD PPA KabKota'!I$5:I$513,MATCH($D75,'UPTD PPA KabKota'!$C$5:$C$513,FALSE))</f>
        <v>Peraturan Walikota Solok Nomor 17 Tahun 2024</v>
      </c>
      <c r="BA75" s="218">
        <f t="array" ref="BA75">INDEX('UPTD PPA KabKota'!J$5:J$513,MATCH($D75,'UPTD PPA KabKota'!$C$5:$C$513,FALSE))</f>
        <v>2024</v>
      </c>
      <c r="BB75" s="218" t="str">
        <f t="array" ref="BB75">INDEX('UPTD PPA KabKota'!K$5:K$513,MATCH($D75,'UPTD PPA KabKota'!$C$5:$C$513,FALSE))</f>
        <v>Perkada tidak dapat diakses</v>
      </c>
      <c r="BC75" s="218" t="str">
        <f t="array" ref="BC75">INDEX('UPTD PPA KabKota'!L$5:L$513,MATCH($D75,'UPTD PPA KabKota'!$C$5:$C$513,FALSE))</f>
        <v/>
      </c>
      <c r="BD75" s="218" t="str">
        <f t="array" ref="BD75">INDEX('UPTD PPA KabKota'!M$5:M$513,MATCH($D75,'UPTD PPA KabKota'!$C$5:$C$513,FALSE))</f>
        <v/>
      </c>
      <c r="BE75" s="218" t="str">
        <f t="array" ref="BE75">INDEX('UPTD PPA KabKota'!N$5:N$513,MATCH($D75,'UPTD PPA KabKota'!$C$5:$C$513,FALSE))</f>
        <v/>
      </c>
      <c r="BF75" s="218" t="str">
        <f t="array" ref="BF75">INDEX('UPTD PPA KabKota'!O$5:O$513,MATCH($D75,'UPTD PPA KabKota'!$C$5:$C$513,FALSE))</f>
        <v/>
      </c>
      <c r="BG75" s="218" t="str">
        <f t="array" ref="BG75">INDEX('UPTD PPA KabKota'!P$5:P$513,MATCH($D75,'UPTD PPA KabKota'!$C$5:$C$513,FALSE))</f>
        <v/>
      </c>
      <c r="BH75" s="218" t="str">
        <f t="array" ref="BH75">INDEX('UPTD PPA KabKota'!Q$5:Q$513,MATCH($D75,'UPTD PPA KabKota'!$C$5:$C$513,FALSE))</f>
        <v/>
      </c>
      <c r="BI75" s="218" t="str">
        <f t="array" ref="BI75">INDEX('UPTD PPA KabKota'!R$5:R$513,MATCH($D75,'UPTD PPA KabKota'!$C$5:$C$513,FALSE))</f>
        <v/>
      </c>
      <c r="BJ75" s="218" t="str">
        <f t="array" ref="BJ75">INDEX('UPTD PPA KabKota'!S$5:S$513,MATCH($D75,'UPTD PPA KabKota'!$C$5:$C$513,FALSE))</f>
        <v/>
      </c>
      <c r="BK75" s="218" t="str">
        <f t="array" ref="BK75">INDEX('UPTD PPA KabKota'!T$5:T$513,MATCH($D75,'UPTD PPA KabKota'!$C$5:$C$513,FALSE))</f>
        <v/>
      </c>
      <c r="BL75" s="218" t="str">
        <f t="array" ref="BL75">INDEX('UPTD PPA KabKota'!U$5:U$513,MATCH($D75,'UPTD PPA KabKota'!$C$5:$C$513,FALSE))</f>
        <v/>
      </c>
      <c r="BM75" s="218" t="str">
        <f t="array" ref="BM75">INDEX('UPTD PPA KabKota'!V$5:V$513,MATCH($D75,'UPTD PPA KabKota'!$C$5:$C$513,FALSE))</f>
        <v/>
      </c>
      <c r="BN75" s="218" t="str">
        <f t="array" ref="BN75">INDEX('UPTD PPA KabKota'!W$5:W$513,MATCH($D75,'UPTD PPA KabKota'!$C$5:$C$513,FALSE))</f>
        <v/>
      </c>
      <c r="BO75" s="218" t="str">
        <f t="array" ref="BO75">INDEX('UPTD PPA KabKota'!X$5:X$513,MATCH($D75,'UPTD PPA KabKota'!$C$5:$C$513,FALSE))</f>
        <v/>
      </c>
      <c r="BP75" s="218" t="str">
        <f t="array" ref="BP75">INDEX('UPTD PPA KabKota'!Y$5:Y$513,MATCH($D75,'UPTD PPA KabKota'!$C$5:$C$513,FALSE))</f>
        <v/>
      </c>
      <c r="BQ75" s="218" t="str">
        <f t="array" ref="BQ75">INDEX('UPTD PPA KabKota'!Z$5:Z$513,MATCH($D75,'UPTD PPA KabKota'!$C$5:$C$513,FALSE))</f>
        <v/>
      </c>
      <c r="BR75" s="218" t="str">
        <f t="array" ref="BR75">INDEX('UPTD PPA KabKota'!AA$5:AA$513,MATCH($D75,'UPTD PPA KabKota'!$C$5:$C$513,FALSE))</f>
        <v/>
      </c>
      <c r="BS75" s="218" t="str">
        <f t="array" ref="BS75">INDEX('UPTD PPA KabKota'!AB$5:AB$513,MATCH($D75,'UPTD PPA KabKota'!$C$5:$C$513,FALSE))</f>
        <v/>
      </c>
      <c r="BT75" s="218" t="str">
        <f t="array" ref="BT75">INDEX('UPTD PPA KabKota'!AC$5:AC$513,MATCH($D75,'UPTD PPA KabKota'!$C$5:$C$513,FALSE))</f>
        <v/>
      </c>
      <c r="BU75" s="218" t="str">
        <f t="array" ref="BU75">INDEX('UPTD PPA KabKota'!AD$5:AD$513,MATCH($D75,'UPTD PPA KabKota'!$C$5:$C$513,FALSE))</f>
        <v/>
      </c>
      <c r="BV75" s="218" t="str">
        <f t="array" ref="BV75">INDEX('UPTD PPA KabKota'!AE$5:AE$513,MATCH($D75,'UPTD PPA KabKota'!$C$5:$C$513,FALSE))</f>
        <v/>
      </c>
      <c r="BW75" s="218" t="str">
        <f t="array" ref="BW75">INDEX('UPTD PPA KabKota'!AF$5:AF$513,MATCH($D75,'UPTD PPA KabKota'!$C$5:$C$513,FALSE))</f>
        <v/>
      </c>
      <c r="BX75" s="218" t="str">
        <f t="array" ref="BX75">INDEX('UPTD PPA KabKota'!AG$5:AG$513,MATCH($D75,'UPTD PPA KabKota'!$C$5:$C$513,FALSE))</f>
        <v/>
      </c>
      <c r="BY75" s="218" t="str">
        <f t="array" ref="BY75">INDEX('UPTD PPA KabKota'!AH$5:AH$513,MATCH($D75,'UPTD PPA KabKota'!$C$5:$C$513,FALSE))</f>
        <v/>
      </c>
      <c r="BZ75" s="218" t="str">
        <f t="array" ref="BZ75">INDEX('UPTD PPA KabKota'!AI$5:AI$513,MATCH($D75,'UPTD PPA KabKota'!$C$5:$C$513,FALSE))</f>
        <v/>
      </c>
      <c r="CA75" s="218" t="str">
        <f t="array" ref="CA75">INDEX('UPTD PPA KabKota'!AJ$5:AJ$513,MATCH($D75,'UPTD PPA KabKota'!$C$5:$C$513,FALSE))</f>
        <v/>
      </c>
      <c r="CB75" s="218" t="str">
        <f t="array" ref="CB75">INDEX('UPTD PPA KabKota'!AK$5:AK$513,MATCH($D75,'UPTD PPA KabKota'!$C$5:$C$513,FALSE))</f>
        <v/>
      </c>
      <c r="CC75" s="218" t="str">
        <f t="array" ref="CC75">INDEX('UPTD PPA KabKota'!AL$5:AL$513,MATCH($D75,'UPTD PPA KabKota'!$C$5:$C$513,FALSE))</f>
        <v/>
      </c>
      <c r="CD75" s="218" t="str">
        <f t="array" ref="CD75">INDEX('UPTD PPA KabKota'!AM$5:AM$513,MATCH($D75,'UPTD PPA KabKota'!$C$5:$C$513,FALSE))</f>
        <v/>
      </c>
      <c r="CE75" s="218" t="str">
        <f t="array" ref="CE75">INDEX('UPTD PPA KabKota'!AN$5:AN$513,MATCH($D75,'UPTD PPA KabKota'!$C$5:$C$513,FALSE))</f>
        <v/>
      </c>
      <c r="CF75" s="218" t="str">
        <f t="array" ref="CF75">INDEX('UPTD PPA KabKota'!AO$5:AO$513,MATCH($D75,'UPTD PPA KabKota'!$C$5:$C$513,FALSE))</f>
        <v/>
      </c>
      <c r="CG75" s="218" t="str">
        <f t="array" ref="CG75">INDEX('UPTD PPA KabKota'!AP$5:AP$513,MATCH($D75,'UPTD PPA KabKota'!$C$5:$C$513,FALSE))</f>
        <v/>
      </c>
      <c r="CH75" s="218" t="str">
        <f t="array" ref="CH75">INDEX('UPTD PPA KabKota'!AQ$5:AQ$513,MATCH($D75,'UPTD PPA KabKota'!$C$5:$C$513,FALSE))</f>
        <v/>
      </c>
      <c r="CI75" s="218" t="str">
        <f t="array" ref="CI75">INDEX('UPTD PPA KabKota'!AR$5:AR$513,MATCH($D75,'UPTD PPA KabKota'!$C$5:$C$513,FALSE))</f>
        <v/>
      </c>
      <c r="CJ75" s="218" t="str">
        <f t="array" ref="CJ75">INDEX('UPTD PPA KabKota'!AS$5:AS$513,MATCH($D75,'UPTD PPA KabKota'!$C$5:$C$513,FALSE))</f>
        <v/>
      </c>
      <c r="CK75" s="218" t="str">
        <f t="array" ref="CK75">INDEX('UPTD PPA KabKota'!AT$5:AT$513,MATCH($D75,'UPTD PPA KabKota'!$C$5:$C$513,FALSE))</f>
        <v/>
      </c>
      <c r="CL75" s="218" t="str">
        <f t="array" ref="CL75">INDEX('UPTD PPA KabKota'!AU$5:AU$513,MATCH($D75,'UPTD PPA KabKota'!$C$5:$C$513,FALSE))</f>
        <v/>
      </c>
      <c r="CM75" s="218" t="str">
        <f t="array" ref="CM75">INDEX('UPTD PPA KabKota'!AV$5:AV$513,MATCH($D75,'UPTD PPA KabKota'!$C$5:$C$513,FALSE))</f>
        <v/>
      </c>
      <c r="CN75" s="218" t="str">
        <f t="array" ref="CN75">INDEX('UPTD PPA KabKota'!AW$5:AW$513,MATCH($D75,'UPTD PPA KabKota'!$C$5:$C$513,FALSE))</f>
        <v/>
      </c>
      <c r="CO75" s="218" t="str">
        <f t="array" ref="CO75">INDEX('UPTD PPA KabKota'!AX$5:AX$513,MATCH($D75,'UPTD PPA KabKota'!$C$5:$C$513,FALSE))</f>
        <v/>
      </c>
      <c r="CP75" s="218" t="str">
        <f t="array" ref="CP75">INDEX('UPTD PPA KabKota'!AY$5:AY$513,MATCH($D75,'UPTD PPA KabKota'!$C$5:$C$513,FALSE))</f>
        <v/>
      </c>
      <c r="CQ75" s="209" t="str">
        <f>IFERROR(__xludf.DUMMYFUNCTION("IF(ISBLANK($K75),"""",IF(REGEXMATCH($K75,""Peraturan""),""Ada"",IF(REGEXMATCH($K75,""Rekomendasi""),""Tidak Ada"", $K75)))
"),"#N/A")</f>
        <v>#N/A</v>
      </c>
      <c r="CR75" s="209" t="str">
        <f t="array" ref="CR75">index('UPTD PPA KabKota'!$BI$5:$BI$513,match($D75,'UPTD PPA KabKota'!$C$5:$C$513,false))</f>
        <v>Ada</v>
      </c>
      <c r="CS75" s="314" t="str">
        <f t="shared" si="10"/>
        <v>#N/A</v>
      </c>
    </row>
    <row r="76">
      <c r="A76" s="310">
        <v>74.0</v>
      </c>
      <c r="B76" s="310">
        <v>15.0</v>
      </c>
      <c r="C76" s="311" t="s">
        <v>4725</v>
      </c>
      <c r="D76" s="312" t="s">
        <v>4726</v>
      </c>
      <c r="E76" s="315">
        <v>45689.0</v>
      </c>
      <c r="F76" s="218" t="str">
        <f t="array" ref="F76">INDEX('Ortala-KabKota'!F$2:F$415,MATCH($D76,'Ortala-KabKota'!$E$2:$E$415,FALSE))</f>
        <v>Mulya Cahyana/ 081261026024</v>
      </c>
      <c r="G76" s="218" t="str">
        <f t="array" ref="G76">INDEX('Ortala-KabKota'!G$2:G$415,MATCH($D76,'Ortala-KabKota'!$E$2:$E$415,FALSE))</f>
        <v/>
      </c>
      <c r="H76" s="218" t="str">
        <f t="array" ref="H76">INDEX('Ortala-KabKota'!H$2:H$415,MATCH($D76,'Ortala-KabKota'!$E$2:$E$415,FALSE))</f>
        <v/>
      </c>
      <c r="I76" s="218" t="str">
        <f t="array" ref="I76">INDEX('Ortala-KabKota'!I$2:I$415,MATCH($D76,'Ortala-KabKota'!$E$2:$E$415,FALSE))</f>
        <v/>
      </c>
      <c r="J76" s="218" t="str">
        <f t="array" ref="J76">INDEX('Ortala-KabKota'!J$2:J$415,MATCH($D76,'Ortala-KabKota'!$E$2:$E$415,FALSE))</f>
        <v/>
      </c>
      <c r="K76" s="218" t="str">
        <f t="array" ref="K76">INDEX('Ortala-KabKota'!K$2:K$415,MATCH($D76,'Ortala-KabKota'!$E$2:$E$415,FALSE))</f>
        <v>Peraturan Walikota Sawahlunto Nomor 38 Tahun 2022</v>
      </c>
      <c r="L76" s="218">
        <f t="array" ref="L76">INDEX('Ortala-KabKota'!L$2:L$415,MATCH($D76,'Ortala-KabKota'!$E$2:$E$415,FALSE))</f>
        <v>2022</v>
      </c>
      <c r="M76" s="218" t="str">
        <f t="array" ref="M76">INDEX('Ortala-KabKota'!M$2:M$415,MATCH($D76,'Ortala-KabKota'!$E$2:$E$415,FALSE))</f>
        <v/>
      </c>
      <c r="N76" s="218" t="str">
        <f t="array" ref="N76">INDEX('Ortala-KabKota'!N$2:N$415,MATCH($D76,'Ortala-KabKota'!$E$2:$E$415,FALSE))</f>
        <v/>
      </c>
      <c r="O76" s="218" t="str">
        <f t="array" ref="O76">INDEX('Ortala-KabKota'!O$2:O$415,MATCH($D76,'Ortala-KabKota'!$E$2:$E$415,FALSE))</f>
        <v/>
      </c>
      <c r="P76" s="218" t="str">
        <f t="array" ref="P76">INDEX('Ortala-KabKota'!P$2:P$415,MATCH($D76,'Ortala-KabKota'!$E$2:$E$415,FALSE))</f>
        <v/>
      </c>
      <c r="Q76" s="218" t="str">
        <f t="array" ref="Q76">INDEX('Ortala-KabKota'!Q$2:Q$415,MATCH($D76,'Ortala-KabKota'!$E$2:$E$415,FALSE))</f>
        <v/>
      </c>
      <c r="R76" s="218" t="str">
        <f t="array" ref="R76">INDEX('Ortala-KabKota'!R$2:R$415,MATCH($D76,'Ortala-KabKota'!$E$2:$E$415,FALSE))</f>
        <v/>
      </c>
      <c r="S76" s="218" t="str">
        <f t="array" ref="S76">INDEX('Ortala-KabKota'!S$2:S$415,MATCH($D76,'Ortala-KabKota'!$E$2:$E$415,FALSE))</f>
        <v/>
      </c>
      <c r="T76" s="218" t="str">
        <f t="array" ref="T76">INDEX('Ortala-KabKota'!T$2:T$415,MATCH($D76,'Ortala-KabKota'!$E$2:$E$415,FALSE))</f>
        <v/>
      </c>
      <c r="U76" s="218" t="str">
        <f t="array" ref="U76">INDEX('Ortala-KabKota'!U$2:U$415,MATCH($D76,'Ortala-KabKota'!$E$2:$E$415,FALSE))</f>
        <v/>
      </c>
      <c r="V76" s="218" t="str">
        <f t="array" ref="V76">INDEX('Ortala-KabKota'!V$2:V$415,MATCH($D76,'Ortala-KabKota'!$E$2:$E$415,FALSE))</f>
        <v/>
      </c>
      <c r="W76" s="218" t="str">
        <f t="array" ref="W76">INDEX('Ortala-KabKota'!W$2:W$415,MATCH($D76,'Ortala-KabKota'!$E$2:$E$415,FALSE))</f>
        <v/>
      </c>
      <c r="X76" s="218" t="str">
        <f t="array" ref="X76">INDEX('Ortala-KabKota'!X$2:X$415,MATCH($D76,'Ortala-KabKota'!$E$2:$E$415,FALSE))</f>
        <v/>
      </c>
      <c r="Y76" s="218" t="str">
        <f t="array" ref="Y76">INDEX('Ortala-KabKota'!Y$2:Y$415,MATCH($D76,'Ortala-KabKota'!$E$2:$E$415,FALSE))</f>
        <v/>
      </c>
      <c r="Z76" s="218" t="str">
        <f t="array" ref="Z76">INDEX('Ortala-KabKota'!Z$2:Z$415,MATCH($D76,'Ortala-KabKota'!$E$2:$E$415,FALSE))</f>
        <v/>
      </c>
      <c r="AA76" s="218" t="str">
        <f t="array" ref="AA76">INDEX('Ortala-KabKota'!AA$2:AA$415,MATCH($D76,'Ortala-KabKota'!$E$2:$E$415,FALSE))</f>
        <v/>
      </c>
      <c r="AB76" s="218" t="str">
        <f t="array" ref="AB76">INDEX('Ortala-KabKota'!AB$2:AB$415,MATCH($D76,'Ortala-KabKota'!$E$2:$E$415,FALSE))</f>
        <v/>
      </c>
      <c r="AC76" s="218" t="str">
        <f t="array" ref="AC76">INDEX('Ortala-KabKota'!AC$2:AC$415,MATCH($D76,'Ortala-KabKota'!$E$2:$E$415,FALSE))</f>
        <v/>
      </c>
      <c r="AD76" s="218" t="str">
        <f t="array" ref="AD76">INDEX('Ortala-KabKota'!AD$2:AD$415,MATCH($D76,'Ortala-KabKota'!$E$2:$E$415,FALSE))</f>
        <v/>
      </c>
      <c r="AE76" s="218" t="str">
        <f t="array" ref="AE76">INDEX('Ortala-KabKota'!AE$2:AE$415,MATCH($D76,'Ortala-KabKota'!$E$2:$E$415,FALSE))</f>
        <v/>
      </c>
      <c r="AF76" s="218" t="str">
        <f t="array" ref="AF76">INDEX('Ortala-KabKota'!AF$2:AF$415,MATCH($D76,'Ortala-KabKota'!$E$2:$E$415,FALSE))</f>
        <v/>
      </c>
      <c r="AG76" s="218" t="str">
        <f t="array" ref="AG76">INDEX('Ortala-KabKota'!AG$2:AG$415,MATCH($D76,'Ortala-KabKota'!$E$2:$E$415,FALSE))</f>
        <v/>
      </c>
      <c r="AH76" s="218" t="str">
        <f t="array" ref="AH76">INDEX('Ortala-KabKota'!AH$2:AH$415,MATCH($D76,'Ortala-KabKota'!$E$2:$E$415,FALSE))</f>
        <v/>
      </c>
      <c r="AI76" s="218" t="str">
        <f t="array" ref="AI76">INDEX('Ortala-KabKota'!AI$2:AI$415,MATCH($D76,'Ortala-KabKota'!$E$2:$E$415,FALSE))</f>
        <v/>
      </c>
      <c r="AJ76" s="218" t="str">
        <f t="array" ref="AJ76">INDEX('Ortala-KabKota'!AJ$2:AJ$415,MATCH($D76,'Ortala-KabKota'!$E$2:$E$415,FALSE))</f>
        <v/>
      </c>
      <c r="AK76" s="218" t="str">
        <f t="array" ref="AK76">INDEX('Ortala-KabKota'!AK$2:AK$415,MATCH($D76,'Ortala-KabKota'!$E$2:$E$415,FALSE))</f>
        <v/>
      </c>
      <c r="AL76" s="218" t="str">
        <f t="array" ref="AL76">INDEX('Ortala-KabKota'!AL$2:AL$415,MATCH($D76,'Ortala-KabKota'!$E$2:$E$415,FALSE))</f>
        <v/>
      </c>
      <c r="AM76" s="218" t="str">
        <f t="array" ref="AM76">INDEX('Ortala-KabKota'!AM$2:AM$415,MATCH($D76,'Ortala-KabKota'!$E$2:$E$415,FALSE))</f>
        <v/>
      </c>
      <c r="AN76" s="218" t="str">
        <f t="array" ref="AN76">INDEX('Ortala-KabKota'!AN$2:AN$415,MATCH($D76,'Ortala-KabKota'!$E$2:$E$415,FALSE))</f>
        <v/>
      </c>
      <c r="AO76" s="218" t="str">
        <f t="array" ref="AO76">INDEX('Ortala-KabKota'!AO$2:AO$415,MATCH($D76,'Ortala-KabKota'!$E$2:$E$415,FALSE))</f>
        <v/>
      </c>
      <c r="AP76" s="218" t="str">
        <f t="array" ref="AP76">INDEX('Ortala-KabKota'!AP$2:AP$415,MATCH($D76,'Ortala-KabKota'!$E$2:$E$415,FALSE))</f>
        <v/>
      </c>
      <c r="AQ76" s="218" t="str">
        <f t="array" ref="AQ76">INDEX('Ortala-KabKota'!AQ$2:AQ$415,MATCH($D76,'Ortala-KabKota'!$E$2:$E$415,FALSE))</f>
        <v/>
      </c>
      <c r="AR76" s="218" t="str">
        <f t="array" ref="AR76">INDEX('Ortala-KabKota'!AR$2:AR$415,MATCH($D76,'Ortala-KabKota'!$E$2:$E$415,FALSE))</f>
        <v/>
      </c>
      <c r="AS76" s="218" t="str">
        <f t="array" ref="AS76">INDEX('Ortala-KabKota'!AS$2:AS$415,MATCH($D76,'Ortala-KabKota'!$E$2:$E$415,FALSE))</f>
        <v/>
      </c>
      <c r="AT76" s="218" t="str">
        <f t="array" ref="AT76">INDEX('Ortala-KabKota'!AT$2:AT$415,MATCH($D76,'Ortala-KabKota'!$E$2:$E$415,FALSE))</f>
        <v/>
      </c>
      <c r="AU76" s="218" t="str">
        <f t="array" ref="AU76">INDEX('UPTD PPA KabKota'!D$5:D$513,MATCH($D76,'UPTD PPA KabKota'!$C$5:$C$513,FALSE))</f>
        <v>#N/A</v>
      </c>
      <c r="AV76" s="218" t="str">
        <f t="array" ref="AV76">INDEX('UPTD PPA KabKota'!E$5:E$513,MATCH($D76,'UPTD PPA KabKota'!$C$5:$C$513,FALSE))</f>
        <v>#N/A</v>
      </c>
      <c r="AW76" s="218" t="str">
        <f t="array" ref="AW76">INDEX('UPTD PPA KabKota'!F$5:F$513,MATCH($D76,'UPTD PPA KabKota'!$C$5:$C$513,FALSE))</f>
        <v>#N/A</v>
      </c>
      <c r="AX76" s="218" t="str">
        <f t="array" ref="AX76">INDEX('UPTD PPA KabKota'!G$5:G$513,MATCH($D76,'UPTD PPA KabKota'!$C$5:$C$513,FALSE))</f>
        <v>#N/A</v>
      </c>
      <c r="AY76" s="218" t="str">
        <f t="array" ref="AY76">INDEX('UPTD PPA KabKota'!H$5:H$513,MATCH($D76,'UPTD PPA KabKota'!$C$5:$C$513,FALSE))</f>
        <v>#N/A</v>
      </c>
      <c r="AZ76" s="218" t="str">
        <f t="array" ref="AZ76">INDEX('UPTD PPA KabKota'!I$5:I$513,MATCH($D76,'UPTD PPA KabKota'!$C$5:$C$513,FALSE))</f>
        <v>#N/A</v>
      </c>
      <c r="BA76" s="218" t="str">
        <f t="array" ref="BA76">INDEX('UPTD PPA KabKota'!J$5:J$513,MATCH($D76,'UPTD PPA KabKota'!$C$5:$C$513,FALSE))</f>
        <v>#N/A</v>
      </c>
      <c r="BB76" s="218" t="str">
        <f t="array" ref="BB76">INDEX('UPTD PPA KabKota'!K$5:K$513,MATCH($D76,'UPTD PPA KabKota'!$C$5:$C$513,FALSE))</f>
        <v>#N/A</v>
      </c>
      <c r="BC76" s="218" t="str">
        <f t="array" ref="BC76">INDEX('UPTD PPA KabKota'!L$5:L$513,MATCH($D76,'UPTD PPA KabKota'!$C$5:$C$513,FALSE))</f>
        <v>#N/A</v>
      </c>
      <c r="BD76" s="218" t="str">
        <f t="array" ref="BD76">INDEX('UPTD PPA KabKota'!M$5:M$513,MATCH($D76,'UPTD PPA KabKota'!$C$5:$C$513,FALSE))</f>
        <v>#N/A</v>
      </c>
      <c r="BE76" s="218" t="str">
        <f t="array" ref="BE76">INDEX('UPTD PPA KabKota'!N$5:N$513,MATCH($D76,'UPTD PPA KabKota'!$C$5:$C$513,FALSE))</f>
        <v>#N/A</v>
      </c>
      <c r="BF76" s="218" t="str">
        <f t="array" ref="BF76">INDEX('UPTD PPA KabKota'!O$5:O$513,MATCH($D76,'UPTD PPA KabKota'!$C$5:$C$513,FALSE))</f>
        <v>#N/A</v>
      </c>
      <c r="BG76" s="218" t="str">
        <f t="array" ref="BG76">INDEX('UPTD PPA KabKota'!P$5:P$513,MATCH($D76,'UPTD PPA KabKota'!$C$5:$C$513,FALSE))</f>
        <v>#N/A</v>
      </c>
      <c r="BH76" s="218" t="str">
        <f t="array" ref="BH76">INDEX('UPTD PPA KabKota'!Q$5:Q$513,MATCH($D76,'UPTD PPA KabKota'!$C$5:$C$513,FALSE))</f>
        <v>#N/A</v>
      </c>
      <c r="BI76" s="218" t="str">
        <f t="array" ref="BI76">INDEX('UPTD PPA KabKota'!R$5:R$513,MATCH($D76,'UPTD PPA KabKota'!$C$5:$C$513,FALSE))</f>
        <v>#N/A</v>
      </c>
      <c r="BJ76" s="218" t="str">
        <f t="array" ref="BJ76">INDEX('UPTD PPA KabKota'!S$5:S$513,MATCH($D76,'UPTD PPA KabKota'!$C$5:$C$513,FALSE))</f>
        <v>#N/A</v>
      </c>
      <c r="BK76" s="218" t="str">
        <f t="array" ref="BK76">INDEX('UPTD PPA KabKota'!T$5:T$513,MATCH($D76,'UPTD PPA KabKota'!$C$5:$C$513,FALSE))</f>
        <v>#N/A</v>
      </c>
      <c r="BL76" s="218" t="str">
        <f t="array" ref="BL76">INDEX('UPTD PPA KabKota'!U$5:U$513,MATCH($D76,'UPTD PPA KabKota'!$C$5:$C$513,FALSE))</f>
        <v>#N/A</v>
      </c>
      <c r="BM76" s="218" t="str">
        <f t="array" ref="BM76">INDEX('UPTD PPA KabKota'!V$5:V$513,MATCH($D76,'UPTD PPA KabKota'!$C$5:$C$513,FALSE))</f>
        <v>#N/A</v>
      </c>
      <c r="BN76" s="218" t="str">
        <f t="array" ref="BN76">INDEX('UPTD PPA KabKota'!W$5:W$513,MATCH($D76,'UPTD PPA KabKota'!$C$5:$C$513,FALSE))</f>
        <v>#N/A</v>
      </c>
      <c r="BO76" s="218" t="str">
        <f t="array" ref="BO76">INDEX('UPTD PPA KabKota'!X$5:X$513,MATCH($D76,'UPTD PPA KabKota'!$C$5:$C$513,FALSE))</f>
        <v>#N/A</v>
      </c>
      <c r="BP76" s="218" t="str">
        <f t="array" ref="BP76">INDEX('UPTD PPA KabKota'!Y$5:Y$513,MATCH($D76,'UPTD PPA KabKota'!$C$5:$C$513,FALSE))</f>
        <v>#N/A</v>
      </c>
      <c r="BQ76" s="218" t="str">
        <f t="array" ref="BQ76">INDEX('UPTD PPA KabKota'!Z$5:Z$513,MATCH($D76,'UPTD PPA KabKota'!$C$5:$C$513,FALSE))</f>
        <v>#N/A</v>
      </c>
      <c r="BR76" s="218" t="str">
        <f t="array" ref="BR76">INDEX('UPTD PPA KabKota'!AA$5:AA$513,MATCH($D76,'UPTD PPA KabKota'!$C$5:$C$513,FALSE))</f>
        <v>#N/A</v>
      </c>
      <c r="BS76" s="218" t="str">
        <f t="array" ref="BS76">INDEX('UPTD PPA KabKota'!AB$5:AB$513,MATCH($D76,'UPTD PPA KabKota'!$C$5:$C$513,FALSE))</f>
        <v>#N/A</v>
      </c>
      <c r="BT76" s="218" t="str">
        <f t="array" ref="BT76">INDEX('UPTD PPA KabKota'!AC$5:AC$513,MATCH($D76,'UPTD PPA KabKota'!$C$5:$C$513,FALSE))</f>
        <v>#N/A</v>
      </c>
      <c r="BU76" s="218" t="str">
        <f t="array" ref="BU76">INDEX('UPTD PPA KabKota'!AD$5:AD$513,MATCH($D76,'UPTD PPA KabKota'!$C$5:$C$513,FALSE))</f>
        <v>#N/A</v>
      </c>
      <c r="BV76" s="218" t="str">
        <f t="array" ref="BV76">INDEX('UPTD PPA KabKota'!AE$5:AE$513,MATCH($D76,'UPTD PPA KabKota'!$C$5:$C$513,FALSE))</f>
        <v>#N/A</v>
      </c>
      <c r="BW76" s="218" t="str">
        <f t="array" ref="BW76">INDEX('UPTD PPA KabKota'!AF$5:AF$513,MATCH($D76,'UPTD PPA KabKota'!$C$5:$C$513,FALSE))</f>
        <v>#N/A</v>
      </c>
      <c r="BX76" s="218" t="str">
        <f t="array" ref="BX76">INDEX('UPTD PPA KabKota'!AG$5:AG$513,MATCH($D76,'UPTD PPA KabKota'!$C$5:$C$513,FALSE))</f>
        <v>#N/A</v>
      </c>
      <c r="BY76" s="218" t="str">
        <f t="array" ref="BY76">INDEX('UPTD PPA KabKota'!AH$5:AH$513,MATCH($D76,'UPTD PPA KabKota'!$C$5:$C$513,FALSE))</f>
        <v>#N/A</v>
      </c>
      <c r="BZ76" s="218" t="str">
        <f t="array" ref="BZ76">INDEX('UPTD PPA KabKota'!AI$5:AI$513,MATCH($D76,'UPTD PPA KabKota'!$C$5:$C$513,FALSE))</f>
        <v>#N/A</v>
      </c>
      <c r="CA76" s="218" t="str">
        <f t="array" ref="CA76">INDEX('UPTD PPA KabKota'!AJ$5:AJ$513,MATCH($D76,'UPTD PPA KabKota'!$C$5:$C$513,FALSE))</f>
        <v>#N/A</v>
      </c>
      <c r="CB76" s="218" t="str">
        <f t="array" ref="CB76">INDEX('UPTD PPA KabKota'!AK$5:AK$513,MATCH($D76,'UPTD PPA KabKota'!$C$5:$C$513,FALSE))</f>
        <v>#N/A</v>
      </c>
      <c r="CC76" s="218" t="str">
        <f t="array" ref="CC76">INDEX('UPTD PPA KabKota'!AL$5:AL$513,MATCH($D76,'UPTD PPA KabKota'!$C$5:$C$513,FALSE))</f>
        <v>#N/A</v>
      </c>
      <c r="CD76" s="218" t="str">
        <f t="array" ref="CD76">INDEX('UPTD PPA KabKota'!AM$5:AM$513,MATCH($D76,'UPTD PPA KabKota'!$C$5:$C$513,FALSE))</f>
        <v>#N/A</v>
      </c>
      <c r="CE76" s="218" t="str">
        <f t="array" ref="CE76">INDEX('UPTD PPA KabKota'!AN$5:AN$513,MATCH($D76,'UPTD PPA KabKota'!$C$5:$C$513,FALSE))</f>
        <v>#N/A</v>
      </c>
      <c r="CF76" s="218" t="str">
        <f t="array" ref="CF76">INDEX('UPTD PPA KabKota'!AO$5:AO$513,MATCH($D76,'UPTD PPA KabKota'!$C$5:$C$513,FALSE))</f>
        <v>#N/A</v>
      </c>
      <c r="CG76" s="218" t="str">
        <f t="array" ref="CG76">INDEX('UPTD PPA KabKota'!AP$5:AP$513,MATCH($D76,'UPTD PPA KabKota'!$C$5:$C$513,FALSE))</f>
        <v>#N/A</v>
      </c>
      <c r="CH76" s="218" t="str">
        <f t="array" ref="CH76">INDEX('UPTD PPA KabKota'!AQ$5:AQ$513,MATCH($D76,'UPTD PPA KabKota'!$C$5:$C$513,FALSE))</f>
        <v>#N/A</v>
      </c>
      <c r="CI76" s="218" t="str">
        <f t="array" ref="CI76">INDEX('UPTD PPA KabKota'!AR$5:AR$513,MATCH($D76,'UPTD PPA KabKota'!$C$5:$C$513,FALSE))</f>
        <v>#N/A</v>
      </c>
      <c r="CJ76" s="218" t="str">
        <f t="array" ref="CJ76">INDEX('UPTD PPA KabKota'!AS$5:AS$513,MATCH($D76,'UPTD PPA KabKota'!$C$5:$C$513,FALSE))</f>
        <v>#N/A</v>
      </c>
      <c r="CK76" s="218" t="str">
        <f t="array" ref="CK76">INDEX('UPTD PPA KabKota'!AT$5:AT$513,MATCH($D76,'UPTD PPA KabKota'!$C$5:$C$513,FALSE))</f>
        <v>#N/A</v>
      </c>
      <c r="CL76" s="218" t="str">
        <f t="array" ref="CL76">INDEX('UPTD PPA KabKota'!AU$5:AU$513,MATCH($D76,'UPTD PPA KabKota'!$C$5:$C$513,FALSE))</f>
        <v>#N/A</v>
      </c>
      <c r="CM76" s="218" t="str">
        <f t="array" ref="CM76">INDEX('UPTD PPA KabKota'!AV$5:AV$513,MATCH($D76,'UPTD PPA KabKota'!$C$5:$C$513,FALSE))</f>
        <v>#N/A</v>
      </c>
      <c r="CN76" s="218" t="str">
        <f t="array" ref="CN76">INDEX('UPTD PPA KabKota'!AW$5:AW$513,MATCH($D76,'UPTD PPA KabKota'!$C$5:$C$513,FALSE))</f>
        <v>#N/A</v>
      </c>
      <c r="CO76" s="218" t="str">
        <f t="array" ref="CO76">INDEX('UPTD PPA KabKota'!AX$5:AX$513,MATCH($D76,'UPTD PPA KabKota'!$C$5:$C$513,FALSE))</f>
        <v>#N/A</v>
      </c>
      <c r="CP76" s="218" t="str">
        <f t="array" ref="CP76">INDEX('UPTD PPA KabKota'!AY$5:AY$513,MATCH($D76,'UPTD PPA KabKota'!$C$5:$C$513,FALSE))</f>
        <v>#N/A</v>
      </c>
      <c r="CQ76" s="209" t="str">
        <f>IFERROR(__xludf.DUMMYFUNCTION("IF(ISBLANK($K76),"""",IF(REGEXMATCH($K76,""Peraturan""),""Ada"",IF(REGEXMATCH($K76,""Rekomendasi""),""Tidak Ada"", $K76)))
"),"Ada")</f>
        <v>Ada</v>
      </c>
      <c r="CR76" s="209" t="str">
        <f t="array" ref="CR76">index('UPTD PPA KabKota'!$BI$5:$BI$513,match($D76,'UPTD PPA KabKota'!$C$5:$C$513,false))</f>
        <v>#N/A</v>
      </c>
      <c r="CS76" s="314" t="str">
        <f t="shared" si="10"/>
        <v>Ada</v>
      </c>
    </row>
    <row r="77">
      <c r="A77" s="310">
        <v>75.0</v>
      </c>
      <c r="B77" s="310">
        <v>16.0</v>
      </c>
      <c r="C77" s="311" t="s">
        <v>4725</v>
      </c>
      <c r="D77" s="312" t="s">
        <v>1160</v>
      </c>
      <c r="E77" s="313"/>
      <c r="F77" s="218" t="str">
        <f t="array" ref="F77">INDEX('Ortala-KabKota'!F$2:F$415,MATCH($D77,'Ortala-KabKota'!$E$2:$E$415,FALSE))</f>
        <v>#N/A</v>
      </c>
      <c r="G77" s="218" t="str">
        <f t="array" ref="G77">INDEX('Ortala-KabKota'!G$2:G$415,MATCH($D77,'Ortala-KabKota'!$E$2:$E$415,FALSE))</f>
        <v>#N/A</v>
      </c>
      <c r="H77" s="218" t="str">
        <f t="array" ref="H77">INDEX('Ortala-KabKota'!H$2:H$415,MATCH($D77,'Ortala-KabKota'!$E$2:$E$415,FALSE))</f>
        <v>#N/A</v>
      </c>
      <c r="I77" s="218" t="str">
        <f t="array" ref="I77">INDEX('Ortala-KabKota'!I$2:I$415,MATCH($D77,'Ortala-KabKota'!$E$2:$E$415,FALSE))</f>
        <v>#N/A</v>
      </c>
      <c r="J77" s="218" t="str">
        <f t="array" ref="J77">INDEX('Ortala-KabKota'!J$2:J$415,MATCH($D77,'Ortala-KabKota'!$E$2:$E$415,FALSE))</f>
        <v>#N/A</v>
      </c>
      <c r="K77" s="218" t="str">
        <f t="array" ref="K77">INDEX('Ortala-KabKota'!K$2:K$415,MATCH($D77,'Ortala-KabKota'!$E$2:$E$415,FALSE))</f>
        <v>#N/A</v>
      </c>
      <c r="L77" s="218" t="str">
        <f t="array" ref="L77">INDEX('Ortala-KabKota'!L$2:L$415,MATCH($D77,'Ortala-KabKota'!$E$2:$E$415,FALSE))</f>
        <v>#N/A</v>
      </c>
      <c r="M77" s="218" t="str">
        <f t="array" ref="M77">INDEX('Ortala-KabKota'!M$2:M$415,MATCH($D77,'Ortala-KabKota'!$E$2:$E$415,FALSE))</f>
        <v>#N/A</v>
      </c>
      <c r="N77" s="218" t="str">
        <f t="array" ref="N77">INDEX('Ortala-KabKota'!N$2:N$415,MATCH($D77,'Ortala-KabKota'!$E$2:$E$415,FALSE))</f>
        <v>#N/A</v>
      </c>
      <c r="O77" s="218" t="str">
        <f t="array" ref="O77">INDEX('Ortala-KabKota'!O$2:O$415,MATCH($D77,'Ortala-KabKota'!$E$2:$E$415,FALSE))</f>
        <v>#N/A</v>
      </c>
      <c r="P77" s="218" t="str">
        <f t="array" ref="P77">INDEX('Ortala-KabKota'!P$2:P$415,MATCH($D77,'Ortala-KabKota'!$E$2:$E$415,FALSE))</f>
        <v>#N/A</v>
      </c>
      <c r="Q77" s="218" t="str">
        <f t="array" ref="Q77">INDEX('Ortala-KabKota'!Q$2:Q$415,MATCH($D77,'Ortala-KabKota'!$E$2:$E$415,FALSE))</f>
        <v>#N/A</v>
      </c>
      <c r="R77" s="218" t="str">
        <f t="array" ref="R77">INDEX('Ortala-KabKota'!R$2:R$415,MATCH($D77,'Ortala-KabKota'!$E$2:$E$415,FALSE))</f>
        <v>#N/A</v>
      </c>
      <c r="S77" s="218" t="str">
        <f t="array" ref="S77">INDEX('Ortala-KabKota'!S$2:S$415,MATCH($D77,'Ortala-KabKota'!$E$2:$E$415,FALSE))</f>
        <v>#N/A</v>
      </c>
      <c r="T77" s="218" t="str">
        <f t="array" ref="T77">INDEX('Ortala-KabKota'!T$2:T$415,MATCH($D77,'Ortala-KabKota'!$E$2:$E$415,FALSE))</f>
        <v>#N/A</v>
      </c>
      <c r="U77" s="218" t="str">
        <f t="array" ref="U77">INDEX('Ortala-KabKota'!U$2:U$415,MATCH($D77,'Ortala-KabKota'!$E$2:$E$415,FALSE))</f>
        <v>#N/A</v>
      </c>
      <c r="V77" s="218" t="str">
        <f t="array" ref="V77">INDEX('Ortala-KabKota'!V$2:V$415,MATCH($D77,'Ortala-KabKota'!$E$2:$E$415,FALSE))</f>
        <v>#N/A</v>
      </c>
      <c r="W77" s="218" t="str">
        <f t="array" ref="W77">INDEX('Ortala-KabKota'!W$2:W$415,MATCH($D77,'Ortala-KabKota'!$E$2:$E$415,FALSE))</f>
        <v>#N/A</v>
      </c>
      <c r="X77" s="218" t="str">
        <f t="array" ref="X77">INDEX('Ortala-KabKota'!X$2:X$415,MATCH($D77,'Ortala-KabKota'!$E$2:$E$415,FALSE))</f>
        <v>#N/A</v>
      </c>
      <c r="Y77" s="218" t="str">
        <f t="array" ref="Y77">INDEX('Ortala-KabKota'!Y$2:Y$415,MATCH($D77,'Ortala-KabKota'!$E$2:$E$415,FALSE))</f>
        <v>#N/A</v>
      </c>
      <c r="Z77" s="218" t="str">
        <f t="array" ref="Z77">INDEX('Ortala-KabKota'!Z$2:Z$415,MATCH($D77,'Ortala-KabKota'!$E$2:$E$415,FALSE))</f>
        <v>#N/A</v>
      </c>
      <c r="AA77" s="218" t="str">
        <f t="array" ref="AA77">INDEX('Ortala-KabKota'!AA$2:AA$415,MATCH($D77,'Ortala-KabKota'!$E$2:$E$415,FALSE))</f>
        <v>#N/A</v>
      </c>
      <c r="AB77" s="218" t="str">
        <f t="array" ref="AB77">INDEX('Ortala-KabKota'!AB$2:AB$415,MATCH($D77,'Ortala-KabKota'!$E$2:$E$415,FALSE))</f>
        <v>#N/A</v>
      </c>
      <c r="AC77" s="218" t="str">
        <f t="array" ref="AC77">INDEX('Ortala-KabKota'!AC$2:AC$415,MATCH($D77,'Ortala-KabKota'!$E$2:$E$415,FALSE))</f>
        <v>#N/A</v>
      </c>
      <c r="AD77" s="218" t="str">
        <f t="array" ref="AD77">INDEX('Ortala-KabKota'!AD$2:AD$415,MATCH($D77,'Ortala-KabKota'!$E$2:$E$415,FALSE))</f>
        <v>#N/A</v>
      </c>
      <c r="AE77" s="218" t="str">
        <f t="array" ref="AE77">INDEX('Ortala-KabKota'!AE$2:AE$415,MATCH($D77,'Ortala-KabKota'!$E$2:$E$415,FALSE))</f>
        <v>#N/A</v>
      </c>
      <c r="AF77" s="218" t="str">
        <f t="array" ref="AF77">INDEX('Ortala-KabKota'!AF$2:AF$415,MATCH($D77,'Ortala-KabKota'!$E$2:$E$415,FALSE))</f>
        <v>#N/A</v>
      </c>
      <c r="AG77" s="218" t="str">
        <f t="array" ref="AG77">INDEX('Ortala-KabKota'!AG$2:AG$415,MATCH($D77,'Ortala-KabKota'!$E$2:$E$415,FALSE))</f>
        <v>#N/A</v>
      </c>
      <c r="AH77" s="218" t="str">
        <f t="array" ref="AH77">INDEX('Ortala-KabKota'!AH$2:AH$415,MATCH($D77,'Ortala-KabKota'!$E$2:$E$415,FALSE))</f>
        <v>#N/A</v>
      </c>
      <c r="AI77" s="218" t="str">
        <f t="array" ref="AI77">INDEX('Ortala-KabKota'!AI$2:AI$415,MATCH($D77,'Ortala-KabKota'!$E$2:$E$415,FALSE))</f>
        <v>#N/A</v>
      </c>
      <c r="AJ77" s="218" t="str">
        <f t="array" ref="AJ77">INDEX('Ortala-KabKota'!AJ$2:AJ$415,MATCH($D77,'Ortala-KabKota'!$E$2:$E$415,FALSE))</f>
        <v>#N/A</v>
      </c>
      <c r="AK77" s="218" t="str">
        <f t="array" ref="AK77">INDEX('Ortala-KabKota'!AK$2:AK$415,MATCH($D77,'Ortala-KabKota'!$E$2:$E$415,FALSE))</f>
        <v>#N/A</v>
      </c>
      <c r="AL77" s="218" t="str">
        <f t="array" ref="AL77">INDEX('Ortala-KabKota'!AL$2:AL$415,MATCH($D77,'Ortala-KabKota'!$E$2:$E$415,FALSE))</f>
        <v>#N/A</v>
      </c>
      <c r="AM77" s="218" t="str">
        <f t="array" ref="AM77">INDEX('Ortala-KabKota'!AM$2:AM$415,MATCH($D77,'Ortala-KabKota'!$E$2:$E$415,FALSE))</f>
        <v>#N/A</v>
      </c>
      <c r="AN77" s="218" t="str">
        <f t="array" ref="AN77">INDEX('Ortala-KabKota'!AN$2:AN$415,MATCH($D77,'Ortala-KabKota'!$E$2:$E$415,FALSE))</f>
        <v>#N/A</v>
      </c>
      <c r="AO77" s="218" t="str">
        <f t="array" ref="AO77">INDEX('Ortala-KabKota'!AO$2:AO$415,MATCH($D77,'Ortala-KabKota'!$E$2:$E$415,FALSE))</f>
        <v>#N/A</v>
      </c>
      <c r="AP77" s="218" t="str">
        <f t="array" ref="AP77">INDEX('Ortala-KabKota'!AP$2:AP$415,MATCH($D77,'Ortala-KabKota'!$E$2:$E$415,FALSE))</f>
        <v>#N/A</v>
      </c>
      <c r="AQ77" s="218" t="str">
        <f t="array" ref="AQ77">INDEX('Ortala-KabKota'!AQ$2:AQ$415,MATCH($D77,'Ortala-KabKota'!$E$2:$E$415,FALSE))</f>
        <v>#N/A</v>
      </c>
      <c r="AR77" s="218" t="str">
        <f t="array" ref="AR77">INDEX('Ortala-KabKota'!AR$2:AR$415,MATCH($D77,'Ortala-KabKota'!$E$2:$E$415,FALSE))</f>
        <v>#N/A</v>
      </c>
      <c r="AS77" s="218" t="str">
        <f t="array" ref="AS77">INDEX('Ortala-KabKota'!AS$2:AS$415,MATCH($D77,'Ortala-KabKota'!$E$2:$E$415,FALSE))</f>
        <v>#N/A</v>
      </c>
      <c r="AT77" s="218" t="str">
        <f t="array" ref="AT77">INDEX('Ortala-KabKota'!AT$2:AT$415,MATCH($D77,'Ortala-KabKota'!$E$2:$E$415,FALSE))</f>
        <v>#N/A</v>
      </c>
      <c r="AU77" s="218" t="str">
        <f t="array" ref="AU77">INDEX('UPTD PPA KabKota'!D$5:D$513,MATCH($D77,'UPTD PPA KabKota'!$C$5:$C$513,FALSE))</f>
        <v>Winda amrita dessy, S.Tr.Keb</v>
      </c>
      <c r="AV77" s="218" t="str">
        <f t="array" ref="AV77">INDEX('UPTD PPA KabKota'!E$5:E$513,MATCH($D77,'UPTD PPA KabKota'!$C$5:$C$513,FALSE))</f>
        <v>Jl. Abdullah ahmad pasar usang. Padang panjang</v>
      </c>
      <c r="AW77" s="218">
        <f t="array" ref="AW77">INDEX('UPTD PPA KabKota'!F$5:F$513,MATCH($D77,'UPTD PPA KabKota'!$C$5:$C$513,FALSE))</f>
        <v>85167486871</v>
      </c>
      <c r="AX77" s="218">
        <f t="array" ref="AX77">INDEX('UPTD PPA KabKota'!G$5:G$513,MATCH($D77,'UPTD PPA KabKota'!$C$5:$C$513,FALSE))</f>
        <v>85167486871</v>
      </c>
      <c r="AY77" s="218" t="str">
        <f t="array" ref="AY77">INDEX('UPTD PPA KabKota'!H$5:H$513,MATCH($D77,'UPTD PPA KabKota'!$C$5:$C$513,FALSE))</f>
        <v>UPTD PPA KOTA PADANG PANJANG</v>
      </c>
      <c r="AZ77" s="218" t="str">
        <f t="array" ref="AZ77">INDEX('UPTD PPA KabKota'!I$5:I$513,MATCH($D77,'UPTD PPA KabKota'!$C$5:$C$513,FALSE))</f>
        <v>Peraturan Walikota padang panjang nomor 19 tahun 2024 tentang pembentukan unit pelaksana teknis daerah perlindungan perempuan dan anak</v>
      </c>
      <c r="BA77" s="218">
        <f t="array" ref="BA77">INDEX('UPTD PPA KabKota'!J$5:J$513,MATCH($D77,'UPTD PPA KabKota'!$C$5:$C$513,FALSE))</f>
        <v>2024</v>
      </c>
      <c r="BB77" s="218" t="str">
        <f t="array" ref="BB77">INDEX('UPTD PPA KabKota'!K$5:K$513,MATCH($D77,'UPTD PPA KabKota'!$C$5:$C$513,FALSE))</f>
        <v>A</v>
      </c>
      <c r="BC77" s="218" t="str">
        <f t="array" ref="BC77">INDEX('UPTD PPA KabKota'!L$5:L$513,MATCH($D77,'UPTD PPA KabKota'!$C$5:$C$513,FALSE))</f>
        <v>Winda amrita dessy, S.Tr.Keb</v>
      </c>
      <c r="BD77" s="218" t="str">
        <f t="array" ref="BD77">INDEX('UPTD PPA KabKota'!M$5:M$513,MATCH($D77,'UPTD PPA KabKota'!$C$5:$C$513,FALSE))</f>
        <v>windaamritadessy12@gmail.com</v>
      </c>
      <c r="BE77" s="218" t="str">
        <f t="array" ref="BE77">INDEX('UPTD PPA KabKota'!N$5:N$513,MATCH($D77,'UPTD PPA KabKota'!$C$5:$C$513,FALSE))</f>
        <v>Kepala uptd, kasubag TU, dan jabatan fungsional</v>
      </c>
      <c r="BF77" s="218" t="str">
        <f t="array" ref="BF77">INDEX('UPTD PPA KabKota'!O$5:O$513,MATCH($D77,'UPTD PPA KabKota'!$C$5:$C$513,FALSE))</f>
        <v>Pinjam Gedung Selain Dinas PPPA</v>
      </c>
      <c r="BG77" s="218" t="str">
        <f t="array" ref="BG77">INDEX('UPTD PPA KabKota'!P$5:P$513,MATCH($D77,'UPTD PPA KabKota'!$C$5:$C$513,FALSE))</f>
        <v>Sewa/Kontrak</v>
      </c>
      <c r="BH77" s="218" t="str">
        <f t="array" ref="BH77">INDEX('UPTD PPA KabKota'!Q$5:Q$513,MATCH($D77,'UPTD PPA KabKota'!$C$5:$C$513,FALSE))</f>
        <v>Gedung uptd masih meminjam gedung dari sosial yaitu rumah healing</v>
      </c>
      <c r="BI77" s="218" t="str">
        <f t="array" ref="BI77">INDEX('UPTD PPA KabKota'!R$5:R$513,MATCH($D77,'UPTD PPA KabKota'!$C$5:$C$513,FALSE))</f>
        <v>Ada</v>
      </c>
      <c r="BJ77" s="218" t="str">
        <f t="array" ref="BJ77">INDEX('UPTD PPA KabKota'!S$5:S$513,MATCH($D77,'UPTD PPA KabKota'!$C$5:$C$513,FALSE))</f>
        <v>Tidak Ada</v>
      </c>
      <c r="BK77" s="218" t="str">
        <f t="array" ref="BK77">INDEX('UPTD PPA KabKota'!T$5:T$513,MATCH($D77,'UPTD PPA KabKota'!$C$5:$C$513,FALSE))</f>
        <v>Ada</v>
      </c>
      <c r="BL77" s="218" t="str">
        <f t="array" ref="BL77">INDEX('UPTD PPA KabKota'!U$5:U$513,MATCH($D77,'UPTD PPA KabKota'!$C$5:$C$513,FALSE))</f>
        <v>Ada</v>
      </c>
      <c r="BM77" s="218" t="str">
        <f t="array" ref="BM77">INDEX('UPTD PPA KabKota'!V$5:V$513,MATCH($D77,'UPTD PPA KabKota'!$C$5:$C$513,FALSE))</f>
        <v>Ada</v>
      </c>
      <c r="BN77" s="218" t="str">
        <f t="array" ref="BN77">INDEX('UPTD PPA KabKota'!W$5:W$513,MATCH($D77,'UPTD PPA KabKota'!$C$5:$C$513,FALSE))</f>
        <v>Tidak Ada</v>
      </c>
      <c r="BO77" s="218" t="str">
        <f t="array" ref="BO77">INDEX('UPTD PPA KabKota'!X$5:X$513,MATCH($D77,'UPTD PPA KabKota'!$C$5:$C$513,FALSE))</f>
        <v>Ada</v>
      </c>
      <c r="BP77" s="218" t="str">
        <f t="array" ref="BP77">INDEX('UPTD PPA KabKota'!Y$5:Y$513,MATCH($D77,'UPTD PPA KabKota'!$C$5:$C$513,FALSE))</f>
        <v>Ada</v>
      </c>
      <c r="BQ77" s="218" t="str">
        <f t="array" ref="BQ77">INDEX('UPTD PPA KabKota'!Z$5:Z$513,MATCH($D77,'UPTD PPA KabKota'!$C$5:$C$513,FALSE))</f>
        <v>Ada</v>
      </c>
      <c r="BR77" s="218" t="str">
        <f t="array" ref="BR77">INDEX('UPTD PPA KabKota'!AA$5:AA$513,MATCH($D77,'UPTD PPA KabKota'!$C$5:$C$513,FALSE))</f>
        <v>Tidak Ada</v>
      </c>
      <c r="BS77" s="218" t="str">
        <f t="array" ref="BS77">INDEX('UPTD PPA KabKota'!AB$5:AB$513,MATCH($D77,'UPTD PPA KabKota'!$C$5:$C$513,FALSE))</f>
        <v>Ada</v>
      </c>
      <c r="BT77" s="218" t="str">
        <f t="array" ref="BT77">INDEX('UPTD PPA KabKota'!AC$5:AC$513,MATCH($D77,'UPTD PPA KabKota'!$C$5:$C$513,FALSE))</f>
        <v>Sudah</v>
      </c>
      <c r="BU77" s="218" t="str">
        <f t="array" ref="BU77">INDEX('UPTD PPA KabKota'!AD$5:AD$513,MATCH($D77,'UPTD PPA KabKota'!$C$5:$C$513,FALSE))</f>
        <v>Sudah</v>
      </c>
      <c r="BV77" s="218" t="str">
        <f t="array" ref="BV77">INDEX('UPTD PPA KabKota'!AE$5:AE$513,MATCH($D77,'UPTD PPA KabKota'!$C$5:$C$513,FALSE))</f>
        <v>Sudah</v>
      </c>
      <c r="BW77" s="218" t="str">
        <f t="array" ref="BW77">INDEX('UPTD PPA KabKota'!AF$5:AF$513,MATCH($D77,'UPTD PPA KabKota'!$C$5:$C$513,FALSE))</f>
        <v>Sudah</v>
      </c>
      <c r="BX77" s="218" t="str">
        <f t="array" ref="BX77">INDEX('UPTD PPA KabKota'!AG$5:AG$513,MATCH($D77,'UPTD PPA KabKota'!$C$5:$C$513,FALSE))</f>
        <v>Sudah</v>
      </c>
      <c r="BY77" s="218" t="str">
        <f t="array" ref="BY77">INDEX('UPTD PPA KabKota'!AH$5:AH$513,MATCH($D77,'UPTD PPA KabKota'!$C$5:$C$513,FALSE))</f>
        <v>Belum</v>
      </c>
      <c r="BZ77" s="218" t="str">
        <f t="array" ref="BZ77">INDEX('UPTD PPA KabKota'!AI$5:AI$513,MATCH($D77,'UPTD PPA KabKota'!$C$5:$C$513,FALSE))</f>
        <v>Sudah</v>
      </c>
      <c r="CA77" s="218" t="str">
        <f t="array" ref="CA77">INDEX('UPTD PPA KabKota'!AJ$5:AJ$513,MATCH($D77,'UPTD PPA KabKota'!$C$5:$C$513,FALSE))</f>
        <v>Sudah</v>
      </c>
      <c r="CB77" s="218" t="str">
        <f t="array" ref="CB77">INDEX('UPTD PPA KabKota'!AK$5:AK$513,MATCH($D77,'UPTD PPA KabKota'!$C$5:$C$513,FALSE))</f>
        <v>Belum</v>
      </c>
      <c r="CC77" s="218" t="str">
        <f t="array" ref="CC77">INDEX('UPTD PPA KabKota'!AL$5:AL$513,MATCH($D77,'UPTD PPA KabKota'!$C$5:$C$513,FALSE))</f>
        <v>Sudah</v>
      </c>
      <c r="CD77" s="218" t="str">
        <f t="array" ref="CD77">INDEX('UPTD PPA KabKota'!AM$5:AM$513,MATCH($D77,'UPTD PPA KabKota'!$C$5:$C$513,FALSE))</f>
        <v>Sudah</v>
      </c>
      <c r="CE77" s="218" t="str">
        <f t="array" ref="CE77">INDEX('UPTD PPA KabKota'!AN$5:AN$513,MATCH($D77,'UPTD PPA KabKota'!$C$5:$C$513,FALSE))</f>
        <v/>
      </c>
      <c r="CF77" s="218">
        <f t="array" ref="CF77">INDEX('UPTD PPA KabKota'!AO$5:AO$513,MATCH($D77,'UPTD PPA KabKota'!$C$5:$C$513,FALSE))</f>
        <v>50</v>
      </c>
      <c r="CG77" s="218" t="str">
        <f t="array" ref="CG77">INDEX('UPTD PPA KabKota'!AP$5:AP$513,MATCH($D77,'UPTD PPA KabKota'!$C$5:$C$513,FALSE))</f>
        <v>Kekerasan seksual</v>
      </c>
      <c r="CH77" s="218" t="str">
        <f t="array" ref="CH77">INDEX('UPTD PPA KabKota'!AQ$5:AQ$513,MATCH($D77,'UPTD PPA KabKota'!$C$5:$C$513,FALSE))</f>
        <v/>
      </c>
      <c r="CI77" s="218" t="str">
        <f t="array" ref="CI77">INDEX('UPTD PPA KabKota'!AR$5:AR$513,MATCH($D77,'UPTD PPA KabKota'!$C$5:$C$513,FALSE))</f>
        <v/>
      </c>
      <c r="CJ77" s="218" t="str">
        <f t="array" ref="CJ77">INDEX('UPTD PPA KabKota'!AS$5:AS$513,MATCH($D77,'UPTD PPA KabKota'!$C$5:$C$513,FALSE))</f>
        <v/>
      </c>
      <c r="CK77" s="218" t="str">
        <f t="array" ref="CK77">INDEX('UPTD PPA KabKota'!AT$5:AT$513,MATCH($D77,'UPTD PPA KabKota'!$C$5:$C$513,FALSE))</f>
        <v/>
      </c>
      <c r="CL77" s="218" t="str">
        <f t="array" ref="CL77">INDEX('UPTD PPA KabKota'!AU$5:AU$513,MATCH($D77,'UPTD PPA KabKota'!$C$5:$C$513,FALSE))</f>
        <v/>
      </c>
      <c r="CM77" s="218" t="str">
        <f t="array" ref="CM77">INDEX('UPTD PPA KabKota'!AV$5:AV$513,MATCH($D77,'UPTD PPA KabKota'!$C$5:$C$513,FALSE))</f>
        <v/>
      </c>
      <c r="CN77" s="218" t="str">
        <f t="array" ref="CN77">INDEX('UPTD PPA KabKota'!AW$5:AW$513,MATCH($D77,'UPTD PPA KabKota'!$C$5:$C$513,FALSE))</f>
        <v/>
      </c>
      <c r="CO77" s="218" t="str">
        <f t="array" ref="CO77">INDEX('UPTD PPA KabKota'!AX$5:AX$513,MATCH($D77,'UPTD PPA KabKota'!$C$5:$C$513,FALSE))</f>
        <v/>
      </c>
      <c r="CP77" s="218" t="str">
        <f t="array" ref="CP77">INDEX('UPTD PPA KabKota'!AY$5:AY$513,MATCH($D77,'UPTD PPA KabKota'!$C$5:$C$513,FALSE))</f>
        <v>v</v>
      </c>
      <c r="CQ77" s="209" t="str">
        <f>IFERROR(__xludf.DUMMYFUNCTION("IF(ISBLANK($K77),"""",IF(REGEXMATCH($K77,""Peraturan""),""Ada"",IF(REGEXMATCH($K77,""Rekomendasi""),""Tidak Ada"", $K77)))
"),"#N/A")</f>
        <v>#N/A</v>
      </c>
      <c r="CR77" s="209" t="str">
        <f t="array" ref="CR77">index('UPTD PPA KabKota'!$BI$5:$BI$513,match($D77,'UPTD PPA KabKota'!$C$5:$C$513,false))</f>
        <v>Ada</v>
      </c>
      <c r="CS77" s="314" t="str">
        <f t="shared" si="10"/>
        <v>#N/A</v>
      </c>
    </row>
    <row r="78">
      <c r="A78" s="310">
        <v>76.0</v>
      </c>
      <c r="B78" s="310">
        <v>17.0</v>
      </c>
      <c r="C78" s="311" t="s">
        <v>4725</v>
      </c>
      <c r="D78" s="312" t="s">
        <v>4727</v>
      </c>
      <c r="E78" s="315"/>
      <c r="F78" s="218" t="str">
        <f t="array" ref="F78">INDEX('Ortala-KabKota'!F$2:F$415,MATCH($D78,'Ortala-KabKota'!$E$2:$E$415,FALSE))</f>
        <v>#N/A</v>
      </c>
      <c r="G78" s="218" t="str">
        <f t="array" ref="G78">INDEX('Ortala-KabKota'!G$2:G$415,MATCH($D78,'Ortala-KabKota'!$E$2:$E$415,FALSE))</f>
        <v>#N/A</v>
      </c>
      <c r="H78" s="218" t="str">
        <f t="array" ref="H78">INDEX('Ortala-KabKota'!H$2:H$415,MATCH($D78,'Ortala-KabKota'!$E$2:$E$415,FALSE))</f>
        <v>#N/A</v>
      </c>
      <c r="I78" s="218" t="str">
        <f t="array" ref="I78">INDEX('Ortala-KabKota'!I$2:I$415,MATCH($D78,'Ortala-KabKota'!$E$2:$E$415,FALSE))</f>
        <v>#N/A</v>
      </c>
      <c r="J78" s="218" t="str">
        <f t="array" ref="J78">INDEX('Ortala-KabKota'!J$2:J$415,MATCH($D78,'Ortala-KabKota'!$E$2:$E$415,FALSE))</f>
        <v>#N/A</v>
      </c>
      <c r="K78" s="218" t="str">
        <f t="array" ref="K78">INDEX('Ortala-KabKota'!K$2:K$415,MATCH($D78,'Ortala-KabKota'!$E$2:$E$415,FALSE))</f>
        <v>#N/A</v>
      </c>
      <c r="L78" s="218" t="str">
        <f t="array" ref="L78">INDEX('Ortala-KabKota'!L$2:L$415,MATCH($D78,'Ortala-KabKota'!$E$2:$E$415,FALSE))</f>
        <v>#N/A</v>
      </c>
      <c r="M78" s="218" t="str">
        <f t="array" ref="M78">INDEX('Ortala-KabKota'!M$2:M$415,MATCH($D78,'Ortala-KabKota'!$E$2:$E$415,FALSE))</f>
        <v>#N/A</v>
      </c>
      <c r="N78" s="218" t="str">
        <f t="array" ref="N78">INDEX('Ortala-KabKota'!N$2:N$415,MATCH($D78,'Ortala-KabKota'!$E$2:$E$415,FALSE))</f>
        <v>#N/A</v>
      </c>
      <c r="O78" s="218" t="str">
        <f t="array" ref="O78">INDEX('Ortala-KabKota'!O$2:O$415,MATCH($D78,'Ortala-KabKota'!$E$2:$E$415,FALSE))</f>
        <v>#N/A</v>
      </c>
      <c r="P78" s="218" t="str">
        <f t="array" ref="P78">INDEX('Ortala-KabKota'!P$2:P$415,MATCH($D78,'Ortala-KabKota'!$E$2:$E$415,FALSE))</f>
        <v>#N/A</v>
      </c>
      <c r="Q78" s="218" t="str">
        <f t="array" ref="Q78">INDEX('Ortala-KabKota'!Q$2:Q$415,MATCH($D78,'Ortala-KabKota'!$E$2:$E$415,FALSE))</f>
        <v>#N/A</v>
      </c>
      <c r="R78" s="218" t="str">
        <f t="array" ref="R78">INDEX('Ortala-KabKota'!R$2:R$415,MATCH($D78,'Ortala-KabKota'!$E$2:$E$415,FALSE))</f>
        <v>#N/A</v>
      </c>
      <c r="S78" s="218" t="str">
        <f t="array" ref="S78">INDEX('Ortala-KabKota'!S$2:S$415,MATCH($D78,'Ortala-KabKota'!$E$2:$E$415,FALSE))</f>
        <v>#N/A</v>
      </c>
      <c r="T78" s="218" t="str">
        <f t="array" ref="T78">INDEX('Ortala-KabKota'!T$2:T$415,MATCH($D78,'Ortala-KabKota'!$E$2:$E$415,FALSE))</f>
        <v>#N/A</v>
      </c>
      <c r="U78" s="218" t="str">
        <f t="array" ref="U78">INDEX('Ortala-KabKota'!U$2:U$415,MATCH($D78,'Ortala-KabKota'!$E$2:$E$415,FALSE))</f>
        <v>#N/A</v>
      </c>
      <c r="V78" s="218" t="str">
        <f t="array" ref="V78">INDEX('Ortala-KabKota'!V$2:V$415,MATCH($D78,'Ortala-KabKota'!$E$2:$E$415,FALSE))</f>
        <v>#N/A</v>
      </c>
      <c r="W78" s="218" t="str">
        <f t="array" ref="W78">INDEX('Ortala-KabKota'!W$2:W$415,MATCH($D78,'Ortala-KabKota'!$E$2:$E$415,FALSE))</f>
        <v>#N/A</v>
      </c>
      <c r="X78" s="218" t="str">
        <f t="array" ref="X78">INDEX('Ortala-KabKota'!X$2:X$415,MATCH($D78,'Ortala-KabKota'!$E$2:$E$415,FALSE))</f>
        <v>#N/A</v>
      </c>
      <c r="Y78" s="218" t="str">
        <f t="array" ref="Y78">INDEX('Ortala-KabKota'!Y$2:Y$415,MATCH($D78,'Ortala-KabKota'!$E$2:$E$415,FALSE))</f>
        <v>#N/A</v>
      </c>
      <c r="Z78" s="218" t="str">
        <f t="array" ref="Z78">INDEX('Ortala-KabKota'!Z$2:Z$415,MATCH($D78,'Ortala-KabKota'!$E$2:$E$415,FALSE))</f>
        <v>#N/A</v>
      </c>
      <c r="AA78" s="218" t="str">
        <f t="array" ref="AA78">INDEX('Ortala-KabKota'!AA$2:AA$415,MATCH($D78,'Ortala-KabKota'!$E$2:$E$415,FALSE))</f>
        <v>#N/A</v>
      </c>
      <c r="AB78" s="218" t="str">
        <f t="array" ref="AB78">INDEX('Ortala-KabKota'!AB$2:AB$415,MATCH($D78,'Ortala-KabKota'!$E$2:$E$415,FALSE))</f>
        <v>#N/A</v>
      </c>
      <c r="AC78" s="218" t="str">
        <f t="array" ref="AC78">INDEX('Ortala-KabKota'!AC$2:AC$415,MATCH($D78,'Ortala-KabKota'!$E$2:$E$415,FALSE))</f>
        <v>#N/A</v>
      </c>
      <c r="AD78" s="218" t="str">
        <f t="array" ref="AD78">INDEX('Ortala-KabKota'!AD$2:AD$415,MATCH($D78,'Ortala-KabKota'!$E$2:$E$415,FALSE))</f>
        <v>#N/A</v>
      </c>
      <c r="AE78" s="218" t="str">
        <f t="array" ref="AE78">INDEX('Ortala-KabKota'!AE$2:AE$415,MATCH($D78,'Ortala-KabKota'!$E$2:$E$415,FALSE))</f>
        <v>#N/A</v>
      </c>
      <c r="AF78" s="218" t="str">
        <f t="array" ref="AF78">INDEX('Ortala-KabKota'!AF$2:AF$415,MATCH($D78,'Ortala-KabKota'!$E$2:$E$415,FALSE))</f>
        <v>#N/A</v>
      </c>
      <c r="AG78" s="218" t="str">
        <f t="array" ref="AG78">INDEX('Ortala-KabKota'!AG$2:AG$415,MATCH($D78,'Ortala-KabKota'!$E$2:$E$415,FALSE))</f>
        <v>#N/A</v>
      </c>
      <c r="AH78" s="218" t="str">
        <f t="array" ref="AH78">INDEX('Ortala-KabKota'!AH$2:AH$415,MATCH($D78,'Ortala-KabKota'!$E$2:$E$415,FALSE))</f>
        <v>#N/A</v>
      </c>
      <c r="AI78" s="218" t="str">
        <f t="array" ref="AI78">INDEX('Ortala-KabKota'!AI$2:AI$415,MATCH($D78,'Ortala-KabKota'!$E$2:$E$415,FALSE))</f>
        <v>#N/A</v>
      </c>
      <c r="AJ78" s="218" t="str">
        <f t="array" ref="AJ78">INDEX('Ortala-KabKota'!AJ$2:AJ$415,MATCH($D78,'Ortala-KabKota'!$E$2:$E$415,FALSE))</f>
        <v>#N/A</v>
      </c>
      <c r="AK78" s="218" t="str">
        <f t="array" ref="AK78">INDEX('Ortala-KabKota'!AK$2:AK$415,MATCH($D78,'Ortala-KabKota'!$E$2:$E$415,FALSE))</f>
        <v>#N/A</v>
      </c>
      <c r="AL78" s="218" t="str">
        <f t="array" ref="AL78">INDEX('Ortala-KabKota'!AL$2:AL$415,MATCH($D78,'Ortala-KabKota'!$E$2:$E$415,FALSE))</f>
        <v>#N/A</v>
      </c>
      <c r="AM78" s="218" t="str">
        <f t="array" ref="AM78">INDEX('Ortala-KabKota'!AM$2:AM$415,MATCH($D78,'Ortala-KabKota'!$E$2:$E$415,FALSE))</f>
        <v>#N/A</v>
      </c>
      <c r="AN78" s="218" t="str">
        <f t="array" ref="AN78">INDEX('Ortala-KabKota'!AN$2:AN$415,MATCH($D78,'Ortala-KabKota'!$E$2:$E$415,FALSE))</f>
        <v>#N/A</v>
      </c>
      <c r="AO78" s="218" t="str">
        <f t="array" ref="AO78">INDEX('Ortala-KabKota'!AO$2:AO$415,MATCH($D78,'Ortala-KabKota'!$E$2:$E$415,FALSE))</f>
        <v>#N/A</v>
      </c>
      <c r="AP78" s="218" t="str">
        <f t="array" ref="AP78">INDEX('Ortala-KabKota'!AP$2:AP$415,MATCH($D78,'Ortala-KabKota'!$E$2:$E$415,FALSE))</f>
        <v>#N/A</v>
      </c>
      <c r="AQ78" s="218" t="str">
        <f t="array" ref="AQ78">INDEX('Ortala-KabKota'!AQ$2:AQ$415,MATCH($D78,'Ortala-KabKota'!$E$2:$E$415,FALSE))</f>
        <v>#N/A</v>
      </c>
      <c r="AR78" s="218" t="str">
        <f t="array" ref="AR78">INDEX('Ortala-KabKota'!AR$2:AR$415,MATCH($D78,'Ortala-KabKota'!$E$2:$E$415,FALSE))</f>
        <v>#N/A</v>
      </c>
      <c r="AS78" s="218" t="str">
        <f t="array" ref="AS78">INDEX('Ortala-KabKota'!AS$2:AS$415,MATCH($D78,'Ortala-KabKota'!$E$2:$E$415,FALSE))</f>
        <v>#N/A</v>
      </c>
      <c r="AT78" s="218" t="str">
        <f t="array" ref="AT78">INDEX('Ortala-KabKota'!AT$2:AT$415,MATCH($D78,'Ortala-KabKota'!$E$2:$E$415,FALSE))</f>
        <v>#N/A</v>
      </c>
      <c r="AU78" s="218" t="str">
        <f t="array" ref="AU78">INDEX('UPTD PPA KabKota'!D$5:D$513,MATCH($D78,'UPTD PPA KabKota'!$C$5:$C$513,FALSE))</f>
        <v>#N/A</v>
      </c>
      <c r="AV78" s="218" t="str">
        <f t="array" ref="AV78">INDEX('UPTD PPA KabKota'!E$5:E$513,MATCH($D78,'UPTD PPA KabKota'!$C$5:$C$513,FALSE))</f>
        <v>#N/A</v>
      </c>
      <c r="AW78" s="218" t="str">
        <f t="array" ref="AW78">INDEX('UPTD PPA KabKota'!F$5:F$513,MATCH($D78,'UPTD PPA KabKota'!$C$5:$C$513,FALSE))</f>
        <v>#N/A</v>
      </c>
      <c r="AX78" s="218" t="str">
        <f t="array" ref="AX78">INDEX('UPTD PPA KabKota'!G$5:G$513,MATCH($D78,'UPTD PPA KabKota'!$C$5:$C$513,FALSE))</f>
        <v>#N/A</v>
      </c>
      <c r="AY78" s="218" t="str">
        <f t="array" ref="AY78">INDEX('UPTD PPA KabKota'!H$5:H$513,MATCH($D78,'UPTD PPA KabKota'!$C$5:$C$513,FALSE))</f>
        <v>#N/A</v>
      </c>
      <c r="AZ78" s="218" t="str">
        <f t="array" ref="AZ78">INDEX('UPTD PPA KabKota'!I$5:I$513,MATCH($D78,'UPTD PPA KabKota'!$C$5:$C$513,FALSE))</f>
        <v>#N/A</v>
      </c>
      <c r="BA78" s="218" t="str">
        <f t="array" ref="BA78">INDEX('UPTD PPA KabKota'!J$5:J$513,MATCH($D78,'UPTD PPA KabKota'!$C$5:$C$513,FALSE))</f>
        <v>#N/A</v>
      </c>
      <c r="BB78" s="218" t="str">
        <f t="array" ref="BB78">INDEX('UPTD PPA KabKota'!K$5:K$513,MATCH($D78,'UPTD PPA KabKota'!$C$5:$C$513,FALSE))</f>
        <v>#N/A</v>
      </c>
      <c r="BC78" s="218" t="str">
        <f t="array" ref="BC78">INDEX('UPTD PPA KabKota'!L$5:L$513,MATCH($D78,'UPTD PPA KabKota'!$C$5:$C$513,FALSE))</f>
        <v>#N/A</v>
      </c>
      <c r="BD78" s="218" t="str">
        <f t="array" ref="BD78">INDEX('UPTD PPA KabKota'!M$5:M$513,MATCH($D78,'UPTD PPA KabKota'!$C$5:$C$513,FALSE))</f>
        <v>#N/A</v>
      </c>
      <c r="BE78" s="218" t="str">
        <f t="array" ref="BE78">INDEX('UPTD PPA KabKota'!N$5:N$513,MATCH($D78,'UPTD PPA KabKota'!$C$5:$C$513,FALSE))</f>
        <v>#N/A</v>
      </c>
      <c r="BF78" s="218" t="str">
        <f t="array" ref="BF78">INDEX('UPTD PPA KabKota'!O$5:O$513,MATCH($D78,'UPTD PPA KabKota'!$C$5:$C$513,FALSE))</f>
        <v>#N/A</v>
      </c>
      <c r="BG78" s="218" t="str">
        <f t="array" ref="BG78">INDEX('UPTD PPA KabKota'!P$5:P$513,MATCH($D78,'UPTD PPA KabKota'!$C$5:$C$513,FALSE))</f>
        <v>#N/A</v>
      </c>
      <c r="BH78" s="218" t="str">
        <f t="array" ref="BH78">INDEX('UPTD PPA KabKota'!Q$5:Q$513,MATCH($D78,'UPTD PPA KabKota'!$C$5:$C$513,FALSE))</f>
        <v>#N/A</v>
      </c>
      <c r="BI78" s="218" t="str">
        <f t="array" ref="BI78">INDEX('UPTD PPA KabKota'!R$5:R$513,MATCH($D78,'UPTD PPA KabKota'!$C$5:$C$513,FALSE))</f>
        <v>#N/A</v>
      </c>
      <c r="BJ78" s="218" t="str">
        <f t="array" ref="BJ78">INDEX('UPTD PPA KabKota'!S$5:S$513,MATCH($D78,'UPTD PPA KabKota'!$C$5:$C$513,FALSE))</f>
        <v>#N/A</v>
      </c>
      <c r="BK78" s="218" t="str">
        <f t="array" ref="BK78">INDEX('UPTD PPA KabKota'!T$5:T$513,MATCH($D78,'UPTD PPA KabKota'!$C$5:$C$513,FALSE))</f>
        <v>#N/A</v>
      </c>
      <c r="BL78" s="218" t="str">
        <f t="array" ref="BL78">INDEX('UPTD PPA KabKota'!U$5:U$513,MATCH($D78,'UPTD PPA KabKota'!$C$5:$C$513,FALSE))</f>
        <v>#N/A</v>
      </c>
      <c r="BM78" s="218" t="str">
        <f t="array" ref="BM78">INDEX('UPTD PPA KabKota'!V$5:V$513,MATCH($D78,'UPTD PPA KabKota'!$C$5:$C$513,FALSE))</f>
        <v>#N/A</v>
      </c>
      <c r="BN78" s="218" t="str">
        <f t="array" ref="BN78">INDEX('UPTD PPA KabKota'!W$5:W$513,MATCH($D78,'UPTD PPA KabKota'!$C$5:$C$513,FALSE))</f>
        <v>#N/A</v>
      </c>
      <c r="BO78" s="218" t="str">
        <f t="array" ref="BO78">INDEX('UPTD PPA KabKota'!X$5:X$513,MATCH($D78,'UPTD PPA KabKota'!$C$5:$C$513,FALSE))</f>
        <v>#N/A</v>
      </c>
      <c r="BP78" s="218" t="str">
        <f t="array" ref="BP78">INDEX('UPTD PPA KabKota'!Y$5:Y$513,MATCH($D78,'UPTD PPA KabKota'!$C$5:$C$513,FALSE))</f>
        <v>#N/A</v>
      </c>
      <c r="BQ78" s="218" t="str">
        <f t="array" ref="BQ78">INDEX('UPTD PPA KabKota'!Z$5:Z$513,MATCH($D78,'UPTD PPA KabKota'!$C$5:$C$513,FALSE))</f>
        <v>#N/A</v>
      </c>
      <c r="BR78" s="218" t="str">
        <f t="array" ref="BR78">INDEX('UPTD PPA KabKota'!AA$5:AA$513,MATCH($D78,'UPTD PPA KabKota'!$C$5:$C$513,FALSE))</f>
        <v>#N/A</v>
      </c>
      <c r="BS78" s="218" t="str">
        <f t="array" ref="BS78">INDEX('UPTD PPA KabKota'!AB$5:AB$513,MATCH($D78,'UPTD PPA KabKota'!$C$5:$C$513,FALSE))</f>
        <v>#N/A</v>
      </c>
      <c r="BT78" s="218" t="str">
        <f t="array" ref="BT78">INDEX('UPTD PPA KabKota'!AC$5:AC$513,MATCH($D78,'UPTD PPA KabKota'!$C$5:$C$513,FALSE))</f>
        <v>#N/A</v>
      </c>
      <c r="BU78" s="218" t="str">
        <f t="array" ref="BU78">INDEX('UPTD PPA KabKota'!AD$5:AD$513,MATCH($D78,'UPTD PPA KabKota'!$C$5:$C$513,FALSE))</f>
        <v>#N/A</v>
      </c>
      <c r="BV78" s="218" t="str">
        <f t="array" ref="BV78">INDEX('UPTD PPA KabKota'!AE$5:AE$513,MATCH($D78,'UPTD PPA KabKota'!$C$5:$C$513,FALSE))</f>
        <v>#N/A</v>
      </c>
      <c r="BW78" s="218" t="str">
        <f t="array" ref="BW78">INDEX('UPTD PPA KabKota'!AF$5:AF$513,MATCH($D78,'UPTD PPA KabKota'!$C$5:$C$513,FALSE))</f>
        <v>#N/A</v>
      </c>
      <c r="BX78" s="218" t="str">
        <f t="array" ref="BX78">INDEX('UPTD PPA KabKota'!AG$5:AG$513,MATCH($D78,'UPTD PPA KabKota'!$C$5:$C$513,FALSE))</f>
        <v>#N/A</v>
      </c>
      <c r="BY78" s="218" t="str">
        <f t="array" ref="BY78">INDEX('UPTD PPA KabKota'!AH$5:AH$513,MATCH($D78,'UPTD PPA KabKota'!$C$5:$C$513,FALSE))</f>
        <v>#N/A</v>
      </c>
      <c r="BZ78" s="218" t="str">
        <f t="array" ref="BZ78">INDEX('UPTD PPA KabKota'!AI$5:AI$513,MATCH($D78,'UPTD PPA KabKota'!$C$5:$C$513,FALSE))</f>
        <v>#N/A</v>
      </c>
      <c r="CA78" s="218" t="str">
        <f t="array" ref="CA78">INDEX('UPTD PPA KabKota'!AJ$5:AJ$513,MATCH($D78,'UPTD PPA KabKota'!$C$5:$C$513,FALSE))</f>
        <v>#N/A</v>
      </c>
      <c r="CB78" s="218" t="str">
        <f t="array" ref="CB78">INDEX('UPTD PPA KabKota'!AK$5:AK$513,MATCH($D78,'UPTD PPA KabKota'!$C$5:$C$513,FALSE))</f>
        <v>#N/A</v>
      </c>
      <c r="CC78" s="218" t="str">
        <f t="array" ref="CC78">INDEX('UPTD PPA KabKota'!AL$5:AL$513,MATCH($D78,'UPTD PPA KabKota'!$C$5:$C$513,FALSE))</f>
        <v>#N/A</v>
      </c>
      <c r="CD78" s="218" t="str">
        <f t="array" ref="CD78">INDEX('UPTD PPA KabKota'!AM$5:AM$513,MATCH($D78,'UPTD PPA KabKota'!$C$5:$C$513,FALSE))</f>
        <v>#N/A</v>
      </c>
      <c r="CE78" s="218" t="str">
        <f t="array" ref="CE78">INDEX('UPTD PPA KabKota'!AN$5:AN$513,MATCH($D78,'UPTD PPA KabKota'!$C$5:$C$513,FALSE))</f>
        <v>#N/A</v>
      </c>
      <c r="CF78" s="218" t="str">
        <f t="array" ref="CF78">INDEX('UPTD PPA KabKota'!AO$5:AO$513,MATCH($D78,'UPTD PPA KabKota'!$C$5:$C$513,FALSE))</f>
        <v>#N/A</v>
      </c>
      <c r="CG78" s="218" t="str">
        <f t="array" ref="CG78">INDEX('UPTD PPA KabKota'!AP$5:AP$513,MATCH($D78,'UPTD PPA KabKota'!$C$5:$C$513,FALSE))</f>
        <v>#N/A</v>
      </c>
      <c r="CH78" s="218" t="str">
        <f t="array" ref="CH78">INDEX('UPTD PPA KabKota'!AQ$5:AQ$513,MATCH($D78,'UPTD PPA KabKota'!$C$5:$C$513,FALSE))</f>
        <v>#N/A</v>
      </c>
      <c r="CI78" s="218" t="str">
        <f t="array" ref="CI78">INDEX('UPTD PPA KabKota'!AR$5:AR$513,MATCH($D78,'UPTD PPA KabKota'!$C$5:$C$513,FALSE))</f>
        <v>#N/A</v>
      </c>
      <c r="CJ78" s="218" t="str">
        <f t="array" ref="CJ78">INDEX('UPTD PPA KabKota'!AS$5:AS$513,MATCH($D78,'UPTD PPA KabKota'!$C$5:$C$513,FALSE))</f>
        <v>#N/A</v>
      </c>
      <c r="CK78" s="218" t="str">
        <f t="array" ref="CK78">INDEX('UPTD PPA KabKota'!AT$5:AT$513,MATCH($D78,'UPTD PPA KabKota'!$C$5:$C$513,FALSE))</f>
        <v>#N/A</v>
      </c>
      <c r="CL78" s="218" t="str">
        <f t="array" ref="CL78">INDEX('UPTD PPA KabKota'!AU$5:AU$513,MATCH($D78,'UPTD PPA KabKota'!$C$5:$C$513,FALSE))</f>
        <v>#N/A</v>
      </c>
      <c r="CM78" s="218" t="str">
        <f t="array" ref="CM78">INDEX('UPTD PPA KabKota'!AV$5:AV$513,MATCH($D78,'UPTD PPA KabKota'!$C$5:$C$513,FALSE))</f>
        <v>#N/A</v>
      </c>
      <c r="CN78" s="218" t="str">
        <f t="array" ref="CN78">INDEX('UPTD PPA KabKota'!AW$5:AW$513,MATCH($D78,'UPTD PPA KabKota'!$C$5:$C$513,FALSE))</f>
        <v>#N/A</v>
      </c>
      <c r="CO78" s="218" t="str">
        <f t="array" ref="CO78">INDEX('UPTD PPA KabKota'!AX$5:AX$513,MATCH($D78,'UPTD PPA KabKota'!$C$5:$C$513,FALSE))</f>
        <v>#N/A</v>
      </c>
      <c r="CP78" s="218" t="str">
        <f t="array" ref="CP78">INDEX('UPTD PPA KabKota'!AY$5:AY$513,MATCH($D78,'UPTD PPA KabKota'!$C$5:$C$513,FALSE))</f>
        <v>#N/A</v>
      </c>
      <c r="CQ78" s="209" t="str">
        <f>IFERROR(__xludf.DUMMYFUNCTION("IF(ISBLANK($K78),"""",IF(REGEXMATCH($K78,""Peraturan""),""Ada"",IF(REGEXMATCH($K78,""Rekomendasi""),""Tidak Ada"", $K78)))
"),"#N/A")</f>
        <v>#N/A</v>
      </c>
      <c r="CR78" s="209" t="str">
        <f t="array" ref="CR78">index('UPTD PPA KabKota'!$BI$5:$BI$513,match($D78,'UPTD PPA KabKota'!$C$5:$C$513,false))</f>
        <v>#N/A</v>
      </c>
      <c r="CS78" s="314" t="str">
        <f t="shared" si="10"/>
        <v>#N/A</v>
      </c>
    </row>
    <row r="79">
      <c r="A79" s="310">
        <v>77.0</v>
      </c>
      <c r="B79" s="310">
        <v>18.0</v>
      </c>
      <c r="C79" s="311" t="s">
        <v>4725</v>
      </c>
      <c r="D79" s="312" t="s">
        <v>1099</v>
      </c>
      <c r="E79" s="313"/>
      <c r="F79" s="218" t="str">
        <f t="array" ref="F79">INDEX('Ortala-KabKota'!F$2:F$415,MATCH($D79,'Ortala-KabKota'!$E$2:$E$415,FALSE))</f>
        <v>#N/A</v>
      </c>
      <c r="G79" s="218" t="str">
        <f t="array" ref="G79">INDEX('Ortala-KabKota'!G$2:G$415,MATCH($D79,'Ortala-KabKota'!$E$2:$E$415,FALSE))</f>
        <v>#N/A</v>
      </c>
      <c r="H79" s="218" t="str">
        <f t="array" ref="H79">INDEX('Ortala-KabKota'!H$2:H$415,MATCH($D79,'Ortala-KabKota'!$E$2:$E$415,FALSE))</f>
        <v>#N/A</v>
      </c>
      <c r="I79" s="218" t="str">
        <f t="array" ref="I79">INDEX('Ortala-KabKota'!I$2:I$415,MATCH($D79,'Ortala-KabKota'!$E$2:$E$415,FALSE))</f>
        <v>#N/A</v>
      </c>
      <c r="J79" s="218" t="str">
        <f t="array" ref="J79">INDEX('Ortala-KabKota'!J$2:J$415,MATCH($D79,'Ortala-KabKota'!$E$2:$E$415,FALSE))</f>
        <v>#N/A</v>
      </c>
      <c r="K79" s="218" t="str">
        <f t="array" ref="K79">INDEX('Ortala-KabKota'!K$2:K$415,MATCH($D79,'Ortala-KabKota'!$E$2:$E$415,FALSE))</f>
        <v>#N/A</v>
      </c>
      <c r="L79" s="218" t="str">
        <f t="array" ref="L79">INDEX('Ortala-KabKota'!L$2:L$415,MATCH($D79,'Ortala-KabKota'!$E$2:$E$415,FALSE))</f>
        <v>#N/A</v>
      </c>
      <c r="M79" s="218" t="str">
        <f t="array" ref="M79">INDEX('Ortala-KabKota'!M$2:M$415,MATCH($D79,'Ortala-KabKota'!$E$2:$E$415,FALSE))</f>
        <v>#N/A</v>
      </c>
      <c r="N79" s="218" t="str">
        <f t="array" ref="N79">INDEX('Ortala-KabKota'!N$2:N$415,MATCH($D79,'Ortala-KabKota'!$E$2:$E$415,FALSE))</f>
        <v>#N/A</v>
      </c>
      <c r="O79" s="218" t="str">
        <f t="array" ref="O79">INDEX('Ortala-KabKota'!O$2:O$415,MATCH($D79,'Ortala-KabKota'!$E$2:$E$415,FALSE))</f>
        <v>#N/A</v>
      </c>
      <c r="P79" s="218" t="str">
        <f t="array" ref="P79">INDEX('Ortala-KabKota'!P$2:P$415,MATCH($D79,'Ortala-KabKota'!$E$2:$E$415,FALSE))</f>
        <v>#N/A</v>
      </c>
      <c r="Q79" s="218" t="str">
        <f t="array" ref="Q79">INDEX('Ortala-KabKota'!Q$2:Q$415,MATCH($D79,'Ortala-KabKota'!$E$2:$E$415,FALSE))</f>
        <v>#N/A</v>
      </c>
      <c r="R79" s="218" t="str">
        <f t="array" ref="R79">INDEX('Ortala-KabKota'!R$2:R$415,MATCH($D79,'Ortala-KabKota'!$E$2:$E$415,FALSE))</f>
        <v>#N/A</v>
      </c>
      <c r="S79" s="218" t="str">
        <f t="array" ref="S79">INDEX('Ortala-KabKota'!S$2:S$415,MATCH($D79,'Ortala-KabKota'!$E$2:$E$415,FALSE))</f>
        <v>#N/A</v>
      </c>
      <c r="T79" s="218" t="str">
        <f t="array" ref="T79">INDEX('Ortala-KabKota'!T$2:T$415,MATCH($D79,'Ortala-KabKota'!$E$2:$E$415,FALSE))</f>
        <v>#N/A</v>
      </c>
      <c r="U79" s="218" t="str">
        <f t="array" ref="U79">INDEX('Ortala-KabKota'!U$2:U$415,MATCH($D79,'Ortala-KabKota'!$E$2:$E$415,FALSE))</f>
        <v>#N/A</v>
      </c>
      <c r="V79" s="218" t="str">
        <f t="array" ref="V79">INDEX('Ortala-KabKota'!V$2:V$415,MATCH($D79,'Ortala-KabKota'!$E$2:$E$415,FALSE))</f>
        <v>#N/A</v>
      </c>
      <c r="W79" s="218" t="str">
        <f t="array" ref="W79">INDEX('Ortala-KabKota'!W$2:W$415,MATCH($D79,'Ortala-KabKota'!$E$2:$E$415,FALSE))</f>
        <v>#N/A</v>
      </c>
      <c r="X79" s="218" t="str">
        <f t="array" ref="X79">INDEX('Ortala-KabKota'!X$2:X$415,MATCH($D79,'Ortala-KabKota'!$E$2:$E$415,FALSE))</f>
        <v>#N/A</v>
      </c>
      <c r="Y79" s="218" t="str">
        <f t="array" ref="Y79">INDEX('Ortala-KabKota'!Y$2:Y$415,MATCH($D79,'Ortala-KabKota'!$E$2:$E$415,FALSE))</f>
        <v>#N/A</v>
      </c>
      <c r="Z79" s="218" t="str">
        <f t="array" ref="Z79">INDEX('Ortala-KabKota'!Z$2:Z$415,MATCH($D79,'Ortala-KabKota'!$E$2:$E$415,FALSE))</f>
        <v>#N/A</v>
      </c>
      <c r="AA79" s="218" t="str">
        <f t="array" ref="AA79">INDEX('Ortala-KabKota'!AA$2:AA$415,MATCH($D79,'Ortala-KabKota'!$E$2:$E$415,FALSE))</f>
        <v>#N/A</v>
      </c>
      <c r="AB79" s="218" t="str">
        <f t="array" ref="AB79">INDEX('Ortala-KabKota'!AB$2:AB$415,MATCH($D79,'Ortala-KabKota'!$E$2:$E$415,FALSE))</f>
        <v>#N/A</v>
      </c>
      <c r="AC79" s="218" t="str">
        <f t="array" ref="AC79">INDEX('Ortala-KabKota'!AC$2:AC$415,MATCH($D79,'Ortala-KabKota'!$E$2:$E$415,FALSE))</f>
        <v>#N/A</v>
      </c>
      <c r="AD79" s="218" t="str">
        <f t="array" ref="AD79">INDEX('Ortala-KabKota'!AD$2:AD$415,MATCH($D79,'Ortala-KabKota'!$E$2:$E$415,FALSE))</f>
        <v>#N/A</v>
      </c>
      <c r="AE79" s="218" t="str">
        <f t="array" ref="AE79">INDEX('Ortala-KabKota'!AE$2:AE$415,MATCH($D79,'Ortala-KabKota'!$E$2:$E$415,FALSE))</f>
        <v>#N/A</v>
      </c>
      <c r="AF79" s="218" t="str">
        <f t="array" ref="AF79">INDEX('Ortala-KabKota'!AF$2:AF$415,MATCH($D79,'Ortala-KabKota'!$E$2:$E$415,FALSE))</f>
        <v>#N/A</v>
      </c>
      <c r="AG79" s="218" t="str">
        <f t="array" ref="AG79">INDEX('Ortala-KabKota'!AG$2:AG$415,MATCH($D79,'Ortala-KabKota'!$E$2:$E$415,FALSE))</f>
        <v>#N/A</v>
      </c>
      <c r="AH79" s="218" t="str">
        <f t="array" ref="AH79">INDEX('Ortala-KabKota'!AH$2:AH$415,MATCH($D79,'Ortala-KabKota'!$E$2:$E$415,FALSE))</f>
        <v>#N/A</v>
      </c>
      <c r="AI79" s="218" t="str">
        <f t="array" ref="AI79">INDEX('Ortala-KabKota'!AI$2:AI$415,MATCH($D79,'Ortala-KabKota'!$E$2:$E$415,FALSE))</f>
        <v>#N/A</v>
      </c>
      <c r="AJ79" s="218" t="str">
        <f t="array" ref="AJ79">INDEX('Ortala-KabKota'!AJ$2:AJ$415,MATCH($D79,'Ortala-KabKota'!$E$2:$E$415,FALSE))</f>
        <v>#N/A</v>
      </c>
      <c r="AK79" s="218" t="str">
        <f t="array" ref="AK79">INDEX('Ortala-KabKota'!AK$2:AK$415,MATCH($D79,'Ortala-KabKota'!$E$2:$E$415,FALSE))</f>
        <v>#N/A</v>
      </c>
      <c r="AL79" s="218" t="str">
        <f t="array" ref="AL79">INDEX('Ortala-KabKota'!AL$2:AL$415,MATCH($D79,'Ortala-KabKota'!$E$2:$E$415,FALSE))</f>
        <v>#N/A</v>
      </c>
      <c r="AM79" s="218" t="str">
        <f t="array" ref="AM79">INDEX('Ortala-KabKota'!AM$2:AM$415,MATCH($D79,'Ortala-KabKota'!$E$2:$E$415,FALSE))</f>
        <v>#N/A</v>
      </c>
      <c r="AN79" s="218" t="str">
        <f t="array" ref="AN79">INDEX('Ortala-KabKota'!AN$2:AN$415,MATCH($D79,'Ortala-KabKota'!$E$2:$E$415,FALSE))</f>
        <v>#N/A</v>
      </c>
      <c r="AO79" s="218" t="str">
        <f t="array" ref="AO79">INDEX('Ortala-KabKota'!AO$2:AO$415,MATCH($D79,'Ortala-KabKota'!$E$2:$E$415,FALSE))</f>
        <v>#N/A</v>
      </c>
      <c r="AP79" s="218" t="str">
        <f t="array" ref="AP79">INDEX('Ortala-KabKota'!AP$2:AP$415,MATCH($D79,'Ortala-KabKota'!$E$2:$E$415,FALSE))</f>
        <v>#N/A</v>
      </c>
      <c r="AQ79" s="218" t="str">
        <f t="array" ref="AQ79">INDEX('Ortala-KabKota'!AQ$2:AQ$415,MATCH($D79,'Ortala-KabKota'!$E$2:$E$415,FALSE))</f>
        <v>#N/A</v>
      </c>
      <c r="AR79" s="218" t="str">
        <f t="array" ref="AR79">INDEX('Ortala-KabKota'!AR$2:AR$415,MATCH($D79,'Ortala-KabKota'!$E$2:$E$415,FALSE))</f>
        <v>#N/A</v>
      </c>
      <c r="AS79" s="218" t="str">
        <f t="array" ref="AS79">INDEX('Ortala-KabKota'!AS$2:AS$415,MATCH($D79,'Ortala-KabKota'!$E$2:$E$415,FALSE))</f>
        <v>#N/A</v>
      </c>
      <c r="AT79" s="218" t="str">
        <f t="array" ref="AT79">INDEX('Ortala-KabKota'!AT$2:AT$415,MATCH($D79,'Ortala-KabKota'!$E$2:$E$415,FALSE))</f>
        <v>#N/A</v>
      </c>
      <c r="AU79" s="218" t="str">
        <f t="array" ref="AU79">INDEX('UPTD PPA KabKota'!D$5:D$513,MATCH($D79,'UPTD PPA KabKota'!$C$5:$C$513,FALSE))</f>
        <v>Yenny Mardawati</v>
      </c>
      <c r="AV79" s="218" t="str">
        <f t="array" ref="AV79">INDEX('UPTD PPA KabKota'!E$5:E$513,MATCH($D79,'UPTD PPA KabKota'!$C$5:$C$513,FALSE))</f>
        <v>Jln. Balai Polam no. 2  Kelurahan sei. Pinago kecamatan Payakumbuh Barat Kota Payakumbuh</v>
      </c>
      <c r="AW79" s="218" t="str">
        <f t="array" ref="AW79">INDEX('UPTD PPA KabKota'!F$5:F$513,MATCH($D79,'UPTD PPA KabKota'!$C$5:$C$513,FALSE))</f>
        <v>0752 92790</v>
      </c>
      <c r="AX79" s="218" t="str">
        <f t="array" ref="AX79">INDEX('UPTD PPA KabKota'!G$5:G$513,MATCH($D79,'UPTD PPA KabKota'!$C$5:$C$513,FALSE))</f>
        <v>WA 081374315415</v>
      </c>
      <c r="AY79" s="218" t="str">
        <f t="array" ref="AY79">INDEX('UPTD PPA KabKota'!H$5:H$513,MATCH($D79,'UPTD PPA KabKota'!$C$5:$C$513,FALSE))</f>
        <v>UPTD PPA</v>
      </c>
      <c r="AZ79" s="218" t="str">
        <f t="array" ref="AZ79">INDEX('UPTD PPA KabKota'!I$5:I$513,MATCH($D79,'UPTD PPA KabKota'!$C$5:$C$513,FALSE))</f>
        <v>Peraturan Walikota Payakumbuh Nomor 18 Tahun 2014</v>
      </c>
      <c r="BA79" s="218">
        <f t="array" ref="BA79">INDEX('UPTD PPA KabKota'!J$5:J$513,MATCH($D79,'UPTD PPA KabKota'!$C$5:$C$513,FALSE))</f>
        <v>2014</v>
      </c>
      <c r="BB79" s="218" t="str">
        <f t="array" ref="BB79">INDEX('UPTD PPA KabKota'!K$5:K$513,MATCH($D79,'UPTD PPA KabKota'!$C$5:$C$513,FALSE))</f>
        <v>A</v>
      </c>
      <c r="BC79" s="218" t="str">
        <f t="array" ref="BC79">INDEX('UPTD PPA KabKota'!L$5:L$513,MATCH($D79,'UPTD PPA KabKota'!$C$5:$C$513,FALSE))</f>
        <v>Yenny Mardawati</v>
      </c>
      <c r="BD79" s="218" t="str">
        <f t="array" ref="BD79">INDEX('UPTD PPA KabKota'!M$5:M$513,MATCH($D79,'UPTD PPA KabKota'!$C$5:$C$513,FALSE))</f>
        <v>yennymardawati69@gmail.com</v>
      </c>
      <c r="BE79" s="218" t="str">
        <f t="array" ref="BE79">INDEX('UPTD PPA KabKota'!N$5:N$513,MATCH($D79,'UPTD PPA KabKota'!$C$5:$C$513,FALSE))</f>
        <v>Kepala UPTD, Kasubag TU</v>
      </c>
      <c r="BF79" s="218" t="str">
        <f t="array" ref="BF79">INDEX('UPTD PPA KabKota'!O$5:O$513,MATCH($D79,'UPTD PPA KabKota'!$C$5:$C$513,FALSE))</f>
        <v>Bergabung dengan Kantor Dinas</v>
      </c>
      <c r="BG79" s="218" t="str">
        <f t="array" ref="BG79">INDEX('UPTD PPA KabKota'!P$5:P$513,MATCH($D79,'UPTD PPA KabKota'!$C$5:$C$513,FALSE))</f>
        <v>Tidak Punya</v>
      </c>
      <c r="BH79" s="218" t="str">
        <f t="array" ref="BH79">INDEX('UPTD PPA KabKota'!Q$5:Q$513,MATCH($D79,'UPTD PPA KabKota'!$C$5:$C$513,FALSE))</f>
        <v>Sedang mencari gedung sendiri</v>
      </c>
      <c r="BI79" s="218" t="str">
        <f t="array" ref="BI79">INDEX('UPTD PPA KabKota'!R$5:R$513,MATCH($D79,'UPTD PPA KabKota'!$C$5:$C$513,FALSE))</f>
        <v>Ada</v>
      </c>
      <c r="BJ79" s="218" t="str">
        <f t="array" ref="BJ79">INDEX('UPTD PPA KabKota'!S$5:S$513,MATCH($D79,'UPTD PPA KabKota'!$C$5:$C$513,FALSE))</f>
        <v>Tidak Ada</v>
      </c>
      <c r="BK79" s="218" t="str">
        <f t="array" ref="BK79">INDEX('UPTD PPA KabKota'!T$5:T$513,MATCH($D79,'UPTD PPA KabKota'!$C$5:$C$513,FALSE))</f>
        <v>Tidak Ada</v>
      </c>
      <c r="BL79" s="218" t="str">
        <f t="array" ref="BL79">INDEX('UPTD PPA KabKota'!U$5:U$513,MATCH($D79,'UPTD PPA KabKota'!$C$5:$C$513,FALSE))</f>
        <v>Tidak Ada</v>
      </c>
      <c r="BM79" s="218" t="str">
        <f t="array" ref="BM79">INDEX('UPTD PPA KabKota'!V$5:V$513,MATCH($D79,'UPTD PPA KabKota'!$C$5:$C$513,FALSE))</f>
        <v>Tidak Ada</v>
      </c>
      <c r="BN79" s="218" t="str">
        <f t="array" ref="BN79">INDEX('UPTD PPA KabKota'!W$5:W$513,MATCH($D79,'UPTD PPA KabKota'!$C$5:$C$513,FALSE))</f>
        <v>Ada</v>
      </c>
      <c r="BO79" s="218" t="str">
        <f t="array" ref="BO79">INDEX('UPTD PPA KabKota'!X$5:X$513,MATCH($D79,'UPTD PPA KabKota'!$C$5:$C$513,FALSE))</f>
        <v>Tidak Ada</v>
      </c>
      <c r="BP79" s="218" t="str">
        <f t="array" ref="BP79">INDEX('UPTD PPA KabKota'!Y$5:Y$513,MATCH($D79,'UPTD PPA KabKota'!$C$5:$C$513,FALSE))</f>
        <v>Tidak Ada</v>
      </c>
      <c r="BQ79" s="218" t="str">
        <f t="array" ref="BQ79">INDEX('UPTD PPA KabKota'!Z$5:Z$513,MATCH($D79,'UPTD PPA KabKota'!$C$5:$C$513,FALSE))</f>
        <v>Tidak Ada</v>
      </c>
      <c r="BR79" s="218" t="str">
        <f t="array" ref="BR79">INDEX('UPTD PPA KabKota'!AA$5:AA$513,MATCH($D79,'UPTD PPA KabKota'!$C$5:$C$513,FALSE))</f>
        <v>Tidak Ada</v>
      </c>
      <c r="BS79" s="218" t="str">
        <f t="array" ref="BS79">INDEX('UPTD PPA KabKota'!AB$5:AB$513,MATCH($D79,'UPTD PPA KabKota'!$C$5:$C$513,FALSE))</f>
        <v>Tidak Ada</v>
      </c>
      <c r="BT79" s="218" t="str">
        <f t="array" ref="BT79">INDEX('UPTD PPA KabKota'!AC$5:AC$513,MATCH($D79,'UPTD PPA KabKota'!$C$5:$C$513,FALSE))</f>
        <v>Sudah</v>
      </c>
      <c r="BU79" s="218" t="str">
        <f t="array" ref="BU79">INDEX('UPTD PPA KabKota'!AD$5:AD$513,MATCH($D79,'UPTD PPA KabKota'!$C$5:$C$513,FALSE))</f>
        <v>Sudah</v>
      </c>
      <c r="BV79" s="218" t="str">
        <f t="array" ref="BV79">INDEX('UPTD PPA KabKota'!AE$5:AE$513,MATCH($D79,'UPTD PPA KabKota'!$C$5:$C$513,FALSE))</f>
        <v>Sudah</v>
      </c>
      <c r="BW79" s="218" t="str">
        <f t="array" ref="BW79">INDEX('UPTD PPA KabKota'!AF$5:AF$513,MATCH($D79,'UPTD PPA KabKota'!$C$5:$C$513,FALSE))</f>
        <v>Sudah</v>
      </c>
      <c r="BX79" s="218" t="str">
        <f t="array" ref="BX79">INDEX('UPTD PPA KabKota'!AG$5:AG$513,MATCH($D79,'UPTD PPA KabKota'!$C$5:$C$513,FALSE))</f>
        <v>Sudah</v>
      </c>
      <c r="BY79" s="218" t="str">
        <f t="array" ref="BY79">INDEX('UPTD PPA KabKota'!AH$5:AH$513,MATCH($D79,'UPTD PPA KabKota'!$C$5:$C$513,FALSE))</f>
        <v>Sudah</v>
      </c>
      <c r="BZ79" s="218" t="str">
        <f t="array" ref="BZ79">INDEX('UPTD PPA KabKota'!AI$5:AI$513,MATCH($D79,'UPTD PPA KabKota'!$C$5:$C$513,FALSE))</f>
        <v>Belum</v>
      </c>
      <c r="CA79" s="218" t="str">
        <f t="array" ref="CA79">INDEX('UPTD PPA KabKota'!AJ$5:AJ$513,MATCH($D79,'UPTD PPA KabKota'!$C$5:$C$513,FALSE))</f>
        <v>Belum</v>
      </c>
      <c r="CB79" s="218" t="str">
        <f t="array" ref="CB79">INDEX('UPTD PPA KabKota'!AK$5:AK$513,MATCH($D79,'UPTD PPA KabKota'!$C$5:$C$513,FALSE))</f>
        <v>Belum</v>
      </c>
      <c r="CC79" s="218" t="str">
        <f t="array" ref="CC79">INDEX('UPTD PPA KabKota'!AL$5:AL$513,MATCH($D79,'UPTD PPA KabKota'!$C$5:$C$513,FALSE))</f>
        <v>Sudah</v>
      </c>
      <c r="CD79" s="218" t="str">
        <f t="array" ref="CD79">INDEX('UPTD PPA KabKota'!AM$5:AM$513,MATCH($D79,'UPTD PPA KabKota'!$C$5:$C$513,FALSE))</f>
        <v>Belum</v>
      </c>
      <c r="CE79" s="218" t="str">
        <f t="array" ref="CE79">INDEX('UPTD PPA KabKota'!AN$5:AN$513,MATCH($D79,'UPTD PPA KabKota'!$C$5:$C$513,FALSE))</f>
        <v>Belum ada kasus korban disabilitas</v>
      </c>
      <c r="CF79" s="218">
        <f t="array" ref="CF79">INDEX('UPTD PPA KabKota'!AO$5:AO$513,MATCH($D79,'UPTD PPA KabKota'!$C$5:$C$513,FALSE))</f>
        <v>26</v>
      </c>
      <c r="CG79" s="218" t="str">
        <f t="array" ref="CG79">INDEX('UPTD PPA KabKota'!AP$5:AP$513,MATCH($D79,'UPTD PPA KabKota'!$C$5:$C$513,FALSE))</f>
        <v>Kasus anak</v>
      </c>
      <c r="CH79" s="218" t="str">
        <f t="array" ref="CH79">INDEX('UPTD PPA KabKota'!AQ$5:AQ$513,MATCH($D79,'UPTD PPA KabKota'!$C$5:$C$513,FALSE))</f>
        <v/>
      </c>
      <c r="CI79" s="218" t="str">
        <f t="array" ref="CI79">INDEX('UPTD PPA KabKota'!AR$5:AR$513,MATCH($D79,'UPTD PPA KabKota'!$C$5:$C$513,FALSE))</f>
        <v/>
      </c>
      <c r="CJ79" s="218" t="str">
        <f t="array" ref="CJ79">INDEX('UPTD PPA KabKota'!AS$5:AS$513,MATCH($D79,'UPTD PPA KabKota'!$C$5:$C$513,FALSE))</f>
        <v/>
      </c>
      <c r="CK79" s="218" t="str">
        <f t="array" ref="CK79">INDEX('UPTD PPA KabKota'!AT$5:AT$513,MATCH($D79,'UPTD PPA KabKota'!$C$5:$C$513,FALSE))</f>
        <v/>
      </c>
      <c r="CL79" s="218" t="str">
        <f t="array" ref="CL79">INDEX('UPTD PPA KabKota'!AU$5:AU$513,MATCH($D79,'UPTD PPA KabKota'!$C$5:$C$513,FALSE))</f>
        <v/>
      </c>
      <c r="CM79" s="218" t="str">
        <f t="array" ref="CM79">INDEX('UPTD PPA KabKota'!AV$5:AV$513,MATCH($D79,'UPTD PPA KabKota'!$C$5:$C$513,FALSE))</f>
        <v/>
      </c>
      <c r="CN79" s="218" t="str">
        <f t="array" ref="CN79">INDEX('UPTD PPA KabKota'!AW$5:AW$513,MATCH($D79,'UPTD PPA KabKota'!$C$5:$C$513,FALSE))</f>
        <v/>
      </c>
      <c r="CO79" s="218" t="str">
        <f t="array" ref="CO79">INDEX('UPTD PPA KabKota'!AX$5:AX$513,MATCH($D79,'UPTD PPA KabKota'!$C$5:$C$513,FALSE))</f>
        <v/>
      </c>
      <c r="CP79" s="218" t="str">
        <f t="array" ref="CP79">INDEX('UPTD PPA KabKota'!AY$5:AY$513,MATCH($D79,'UPTD PPA KabKota'!$C$5:$C$513,FALSE))</f>
        <v>v</v>
      </c>
      <c r="CQ79" s="209" t="str">
        <f>IFERROR(__xludf.DUMMYFUNCTION("IF(ISBLANK($K79),"""",IF(REGEXMATCH($K79,""Peraturan""),""Ada"",IF(REGEXMATCH($K79,""Rekomendasi""),""Tidak Ada"", $K79)))
"),"#N/A")</f>
        <v>#N/A</v>
      </c>
      <c r="CR79" s="209" t="str">
        <f t="array" ref="CR79">index('UPTD PPA KabKota'!$BI$5:$BI$513,match($D79,'UPTD PPA KabKota'!$C$5:$C$513,false))</f>
        <v>Ada</v>
      </c>
      <c r="CS79" s="314" t="str">
        <f t="shared" si="10"/>
        <v>#N/A</v>
      </c>
    </row>
    <row r="80">
      <c r="A80" s="310">
        <v>78.0</v>
      </c>
      <c r="B80" s="310">
        <v>19.0</v>
      </c>
      <c r="C80" s="311" t="s">
        <v>4725</v>
      </c>
      <c r="D80" s="312" t="s">
        <v>1146</v>
      </c>
      <c r="E80" s="315">
        <v>45689.0</v>
      </c>
      <c r="F80" s="218" t="str">
        <f t="array" ref="F80">INDEX('Ortala-KabKota'!F$2:F$415,MATCH($D80,'Ortala-KabKota'!$E$2:$E$415,FALSE))</f>
        <v/>
      </c>
      <c r="G80" s="218" t="str">
        <f t="array" ref="G80">INDEX('Ortala-KabKota'!G$2:G$415,MATCH($D80,'Ortala-KabKota'!$E$2:$E$415,FALSE))</f>
        <v/>
      </c>
      <c r="H80" s="218" t="str">
        <f t="array" ref="H80">INDEX('Ortala-KabKota'!H$2:H$415,MATCH($D80,'Ortala-KabKota'!$E$2:$E$415,FALSE))</f>
        <v/>
      </c>
      <c r="I80" s="218" t="str">
        <f t="array" ref="I80">INDEX('Ortala-KabKota'!I$2:I$415,MATCH($D80,'Ortala-KabKota'!$E$2:$E$415,FALSE))</f>
        <v/>
      </c>
      <c r="J80" s="218" t="str">
        <f t="array" ref="J80">INDEX('Ortala-KabKota'!J$2:J$415,MATCH($D80,'Ortala-KabKota'!$E$2:$E$415,FALSE))</f>
        <v/>
      </c>
      <c r="K80" s="218" t="str">
        <f t="array" ref="K80">INDEX('Ortala-KabKota'!K$2:K$415,MATCH($D80,'Ortala-KabKota'!$E$2:$E$415,FALSE))</f>
        <v>Surat Rekomendasi Nomor 065/969/org-2022 tanggal 18 November 2022</v>
      </c>
      <c r="L80" s="218">
        <f t="array" ref="L80">INDEX('Ortala-KabKota'!L$2:L$415,MATCH($D80,'Ortala-KabKota'!$E$2:$E$415,FALSE))</f>
        <v>2024</v>
      </c>
      <c r="M80" s="218" t="str">
        <f t="array" ref="M80">INDEX('Ortala-KabKota'!M$2:M$415,MATCH($D80,'Ortala-KabKota'!$E$2:$E$415,FALSE))</f>
        <v/>
      </c>
      <c r="N80" s="218" t="str">
        <f t="array" ref="N80">INDEX('Ortala-KabKota'!N$2:N$415,MATCH($D80,'Ortala-KabKota'!$E$2:$E$415,FALSE))</f>
        <v/>
      </c>
      <c r="O80" s="218" t="str">
        <f t="array" ref="O80">INDEX('Ortala-KabKota'!O$2:O$415,MATCH($D80,'Ortala-KabKota'!$E$2:$E$415,FALSE))</f>
        <v/>
      </c>
      <c r="P80" s="218" t="str">
        <f t="array" ref="P80">INDEX('Ortala-KabKota'!P$2:P$415,MATCH($D80,'Ortala-KabKota'!$E$2:$E$415,FALSE))</f>
        <v/>
      </c>
      <c r="Q80" s="218" t="str">
        <f t="array" ref="Q80">INDEX('Ortala-KabKota'!Q$2:Q$415,MATCH($D80,'Ortala-KabKota'!$E$2:$E$415,FALSE))</f>
        <v/>
      </c>
      <c r="R80" s="218" t="str">
        <f t="array" ref="R80">INDEX('Ortala-KabKota'!R$2:R$415,MATCH($D80,'Ortala-KabKota'!$E$2:$E$415,FALSE))</f>
        <v/>
      </c>
      <c r="S80" s="218" t="str">
        <f t="array" ref="S80">INDEX('Ortala-KabKota'!S$2:S$415,MATCH($D80,'Ortala-KabKota'!$E$2:$E$415,FALSE))</f>
        <v/>
      </c>
      <c r="T80" s="218" t="str">
        <f t="array" ref="T80">INDEX('Ortala-KabKota'!T$2:T$415,MATCH($D80,'Ortala-KabKota'!$E$2:$E$415,FALSE))</f>
        <v/>
      </c>
      <c r="U80" s="218" t="str">
        <f t="array" ref="U80">INDEX('Ortala-KabKota'!U$2:U$415,MATCH($D80,'Ortala-KabKota'!$E$2:$E$415,FALSE))</f>
        <v/>
      </c>
      <c r="V80" s="218" t="str">
        <f t="array" ref="V80">INDEX('Ortala-KabKota'!V$2:V$415,MATCH($D80,'Ortala-KabKota'!$E$2:$E$415,FALSE))</f>
        <v/>
      </c>
      <c r="W80" s="218" t="str">
        <f t="array" ref="W80">INDEX('Ortala-KabKota'!W$2:W$415,MATCH($D80,'Ortala-KabKota'!$E$2:$E$415,FALSE))</f>
        <v/>
      </c>
      <c r="X80" s="218" t="str">
        <f t="array" ref="X80">INDEX('Ortala-KabKota'!X$2:X$415,MATCH($D80,'Ortala-KabKota'!$E$2:$E$415,FALSE))</f>
        <v/>
      </c>
      <c r="Y80" s="218" t="str">
        <f t="array" ref="Y80">INDEX('Ortala-KabKota'!Y$2:Y$415,MATCH($D80,'Ortala-KabKota'!$E$2:$E$415,FALSE))</f>
        <v/>
      </c>
      <c r="Z80" s="218" t="str">
        <f t="array" ref="Z80">INDEX('Ortala-KabKota'!Z$2:Z$415,MATCH($D80,'Ortala-KabKota'!$E$2:$E$415,FALSE))</f>
        <v/>
      </c>
      <c r="AA80" s="218" t="str">
        <f t="array" ref="AA80">INDEX('Ortala-KabKota'!AA$2:AA$415,MATCH($D80,'Ortala-KabKota'!$E$2:$E$415,FALSE))</f>
        <v/>
      </c>
      <c r="AB80" s="218" t="str">
        <f t="array" ref="AB80">INDEX('Ortala-KabKota'!AB$2:AB$415,MATCH($D80,'Ortala-KabKota'!$E$2:$E$415,FALSE))</f>
        <v/>
      </c>
      <c r="AC80" s="218" t="str">
        <f t="array" ref="AC80">INDEX('Ortala-KabKota'!AC$2:AC$415,MATCH($D80,'Ortala-KabKota'!$E$2:$E$415,FALSE))</f>
        <v/>
      </c>
      <c r="AD80" s="218" t="str">
        <f t="array" ref="AD80">INDEX('Ortala-KabKota'!AD$2:AD$415,MATCH($D80,'Ortala-KabKota'!$E$2:$E$415,FALSE))</f>
        <v/>
      </c>
      <c r="AE80" s="218" t="str">
        <f t="array" ref="AE80">INDEX('Ortala-KabKota'!AE$2:AE$415,MATCH($D80,'Ortala-KabKota'!$E$2:$E$415,FALSE))</f>
        <v/>
      </c>
      <c r="AF80" s="218" t="str">
        <f t="array" ref="AF80">INDEX('Ortala-KabKota'!AF$2:AF$415,MATCH($D80,'Ortala-KabKota'!$E$2:$E$415,FALSE))</f>
        <v/>
      </c>
      <c r="AG80" s="218" t="str">
        <f t="array" ref="AG80">INDEX('Ortala-KabKota'!AG$2:AG$415,MATCH($D80,'Ortala-KabKota'!$E$2:$E$415,FALSE))</f>
        <v/>
      </c>
      <c r="AH80" s="218" t="str">
        <f t="array" ref="AH80">INDEX('Ortala-KabKota'!AH$2:AH$415,MATCH($D80,'Ortala-KabKota'!$E$2:$E$415,FALSE))</f>
        <v/>
      </c>
      <c r="AI80" s="218" t="str">
        <f t="array" ref="AI80">INDEX('Ortala-KabKota'!AI$2:AI$415,MATCH($D80,'Ortala-KabKota'!$E$2:$E$415,FALSE))</f>
        <v/>
      </c>
      <c r="AJ80" s="218" t="str">
        <f t="array" ref="AJ80">INDEX('Ortala-KabKota'!AJ$2:AJ$415,MATCH($D80,'Ortala-KabKota'!$E$2:$E$415,FALSE))</f>
        <v/>
      </c>
      <c r="AK80" s="218" t="str">
        <f t="array" ref="AK80">INDEX('Ortala-KabKota'!AK$2:AK$415,MATCH($D80,'Ortala-KabKota'!$E$2:$E$415,FALSE))</f>
        <v/>
      </c>
      <c r="AL80" s="218" t="str">
        <f t="array" ref="AL80">INDEX('Ortala-KabKota'!AL$2:AL$415,MATCH($D80,'Ortala-KabKota'!$E$2:$E$415,FALSE))</f>
        <v/>
      </c>
      <c r="AM80" s="218" t="str">
        <f t="array" ref="AM80">INDEX('Ortala-KabKota'!AM$2:AM$415,MATCH($D80,'Ortala-KabKota'!$E$2:$E$415,FALSE))</f>
        <v/>
      </c>
      <c r="AN80" s="218" t="str">
        <f t="array" ref="AN80">INDEX('Ortala-KabKota'!AN$2:AN$415,MATCH($D80,'Ortala-KabKota'!$E$2:$E$415,FALSE))</f>
        <v/>
      </c>
      <c r="AO80" s="218" t="str">
        <f t="array" ref="AO80">INDEX('Ortala-KabKota'!AO$2:AO$415,MATCH($D80,'Ortala-KabKota'!$E$2:$E$415,FALSE))</f>
        <v/>
      </c>
      <c r="AP80" s="218" t="str">
        <f t="array" ref="AP80">INDEX('Ortala-KabKota'!AP$2:AP$415,MATCH($D80,'Ortala-KabKota'!$E$2:$E$415,FALSE))</f>
        <v/>
      </c>
      <c r="AQ80" s="218" t="str">
        <f t="array" ref="AQ80">INDEX('Ortala-KabKota'!AQ$2:AQ$415,MATCH($D80,'Ortala-KabKota'!$E$2:$E$415,FALSE))</f>
        <v/>
      </c>
      <c r="AR80" s="218" t="str">
        <f t="array" ref="AR80">INDEX('Ortala-KabKota'!AR$2:AR$415,MATCH($D80,'Ortala-KabKota'!$E$2:$E$415,FALSE))</f>
        <v/>
      </c>
      <c r="AS80" s="218" t="str">
        <f t="array" ref="AS80">INDEX('Ortala-KabKota'!AS$2:AS$415,MATCH($D80,'Ortala-KabKota'!$E$2:$E$415,FALSE))</f>
        <v/>
      </c>
      <c r="AT80" s="218" t="str">
        <f t="array" ref="AT80">INDEX('Ortala-KabKota'!AT$2:AT$415,MATCH($D80,'Ortala-KabKota'!$E$2:$E$415,FALSE))</f>
        <v/>
      </c>
      <c r="AU80" s="218" t="str">
        <f t="array" ref="AU80">INDEX('UPTD PPA KabKota'!D$5:D$513,MATCH($D80,'UPTD PPA KabKota'!$C$5:$C$513,FALSE))</f>
        <v>-</v>
      </c>
      <c r="AV80" s="218" t="str">
        <f t="array" ref="AV80">INDEX('UPTD PPA KabKota'!E$5:E$513,MATCH($D80,'UPTD PPA KabKota'!$C$5:$C$513,FALSE))</f>
        <v>Jl. Siti Manggopoh Naras Hilir Pariaman Utara</v>
      </c>
      <c r="AW80" s="218">
        <f t="array" ref="AW80">INDEX('UPTD PPA KabKota'!F$5:F$513,MATCH($D80,'UPTD PPA KabKota'!$C$5:$C$513,FALSE))</f>
        <v>82178299952</v>
      </c>
      <c r="AX80" s="218">
        <f t="array" ref="AX80">INDEX('UPTD PPA KabKota'!G$5:G$513,MATCH($D80,'UPTD PPA KabKota'!$C$5:$C$513,FALSE))</f>
        <v>82178299952</v>
      </c>
      <c r="AY80" s="218" t="str">
        <f t="array" ref="AY80">INDEX('UPTD PPA KabKota'!H$5:H$513,MATCH($D80,'UPTD PPA KabKota'!$C$5:$C$513,FALSE))</f>
        <v>UPTD PPA</v>
      </c>
      <c r="AZ80" s="218" t="str">
        <f t="array" ref="AZ80">INDEX('UPTD PPA KabKota'!I$5:I$513,MATCH($D80,'UPTD PPA KabKota'!$C$5:$C$513,FALSE))</f>
        <v>Peraturan Walikota Pariaman Nomor 7 Tahun 2024</v>
      </c>
      <c r="BA80" s="218">
        <f t="array" ref="BA80">INDEX('UPTD PPA KabKota'!J$5:J$513,MATCH($D80,'UPTD PPA KabKota'!$C$5:$C$513,FALSE))</f>
        <v>2024</v>
      </c>
      <c r="BB80" s="218" t="str">
        <f t="array" ref="BB80">INDEX('UPTD PPA KabKota'!K$5:K$513,MATCH($D80,'UPTD PPA KabKota'!$C$5:$C$513,FALSE))</f>
        <v>B</v>
      </c>
      <c r="BC80" s="218">
        <f t="array" ref="BC80">INDEX('UPTD PPA KabKota'!L$5:L$513,MATCH($D80,'UPTD PPA KabKota'!$C$5:$C$513,FALSE))</f>
        <v>81270890009</v>
      </c>
      <c r="BD80" s="218" t="str">
        <f t="array" ref="BD80">INDEX('UPTD PPA KabKota'!M$5:M$513,MATCH($D80,'UPTD PPA KabKota'!$C$5:$C$513,FALSE))</f>
        <v>sirdayenniwork@gmail.com</v>
      </c>
      <c r="BE80" s="218" t="str">
        <f t="array" ref="BE80">INDEX('UPTD PPA KabKota'!N$5:N$513,MATCH($D80,'UPTD PPA KabKota'!$C$5:$C$513,FALSE))</f>
        <v>Kepala UPTD dan Kelompok Jabatan Fungsional</v>
      </c>
      <c r="BF80" s="218" t="str">
        <f t="array" ref="BF80">INDEX('UPTD PPA KabKota'!O$5:O$513,MATCH($D80,'UPTD PPA KabKota'!$C$5:$C$513,FALSE))</f>
        <v>Bergabung dengan Kantor Dinas</v>
      </c>
      <c r="BG80" s="218" t="str">
        <f t="array" ref="BG80">INDEX('UPTD PPA KabKota'!P$5:P$513,MATCH($D80,'UPTD PPA KabKota'!$C$5:$C$513,FALSE))</f>
        <v>Sewa/Kontrak</v>
      </c>
      <c r="BH80" s="218" t="str">
        <f t="array" ref="BH80">INDEX('UPTD PPA KabKota'!Q$5:Q$513,MATCH($D80,'UPTD PPA KabKota'!$C$5:$C$513,FALSE))</f>
        <v/>
      </c>
      <c r="BI80" s="218" t="str">
        <f t="array" ref="BI80">INDEX('UPTD PPA KabKota'!R$5:R$513,MATCH($D80,'UPTD PPA KabKota'!$C$5:$C$513,FALSE))</f>
        <v>Ada</v>
      </c>
      <c r="BJ80" s="218" t="str">
        <f t="array" ref="BJ80">INDEX('UPTD PPA KabKota'!S$5:S$513,MATCH($D80,'UPTD PPA KabKota'!$C$5:$C$513,FALSE))</f>
        <v>Tidak Ada</v>
      </c>
      <c r="BK80" s="218" t="str">
        <f t="array" ref="BK80">INDEX('UPTD PPA KabKota'!T$5:T$513,MATCH($D80,'UPTD PPA KabKota'!$C$5:$C$513,FALSE))</f>
        <v>Tidak Ada</v>
      </c>
      <c r="BL80" s="218" t="str">
        <f t="array" ref="BL80">INDEX('UPTD PPA KabKota'!U$5:U$513,MATCH($D80,'UPTD PPA KabKota'!$C$5:$C$513,FALSE))</f>
        <v>Ada</v>
      </c>
      <c r="BM80" s="218" t="str">
        <f t="array" ref="BM80">INDEX('UPTD PPA KabKota'!V$5:V$513,MATCH($D80,'UPTD PPA KabKota'!$C$5:$C$513,FALSE))</f>
        <v>Ada</v>
      </c>
      <c r="BN80" s="218" t="str">
        <f t="array" ref="BN80">INDEX('UPTD PPA KabKota'!W$5:W$513,MATCH($D80,'UPTD PPA KabKota'!$C$5:$C$513,FALSE))</f>
        <v>Tidak Ada</v>
      </c>
      <c r="BO80" s="218" t="str">
        <f t="array" ref="BO80">INDEX('UPTD PPA KabKota'!X$5:X$513,MATCH($D80,'UPTD PPA KabKota'!$C$5:$C$513,FALSE))</f>
        <v>Tidak Ada</v>
      </c>
      <c r="BP80" s="218" t="str">
        <f t="array" ref="BP80">INDEX('UPTD PPA KabKota'!Y$5:Y$513,MATCH($D80,'UPTD PPA KabKota'!$C$5:$C$513,FALSE))</f>
        <v>Tidak Ada</v>
      </c>
      <c r="BQ80" s="218" t="str">
        <f t="array" ref="BQ80">INDEX('UPTD PPA KabKota'!Z$5:Z$513,MATCH($D80,'UPTD PPA KabKota'!$C$5:$C$513,FALSE))</f>
        <v>Ada</v>
      </c>
      <c r="BR80" s="218" t="str">
        <f t="array" ref="BR80">INDEX('UPTD PPA KabKota'!AA$5:AA$513,MATCH($D80,'UPTD PPA KabKota'!$C$5:$C$513,FALSE))</f>
        <v>Tidak Ada</v>
      </c>
      <c r="BS80" s="218" t="str">
        <f t="array" ref="BS80">INDEX('UPTD PPA KabKota'!AB$5:AB$513,MATCH($D80,'UPTD PPA KabKota'!$C$5:$C$513,FALSE))</f>
        <v>Tidak Ada</v>
      </c>
      <c r="BT80" s="218" t="str">
        <f t="array" ref="BT80">INDEX('UPTD PPA KabKota'!AC$5:AC$513,MATCH($D80,'UPTD PPA KabKota'!$C$5:$C$513,FALSE))</f>
        <v>Sudah</v>
      </c>
      <c r="BU80" s="218" t="str">
        <f t="array" ref="BU80">INDEX('UPTD PPA KabKota'!AD$5:AD$513,MATCH($D80,'UPTD PPA KabKota'!$C$5:$C$513,FALSE))</f>
        <v>Sudah</v>
      </c>
      <c r="BV80" s="218" t="str">
        <f t="array" ref="BV80">INDEX('UPTD PPA KabKota'!AE$5:AE$513,MATCH($D80,'UPTD PPA KabKota'!$C$5:$C$513,FALSE))</f>
        <v>Sudah</v>
      </c>
      <c r="BW80" s="218" t="str">
        <f t="array" ref="BW80">INDEX('UPTD PPA KabKota'!AF$5:AF$513,MATCH($D80,'UPTD PPA KabKota'!$C$5:$C$513,FALSE))</f>
        <v>Sudah</v>
      </c>
      <c r="BX80" s="218" t="str">
        <f t="array" ref="BX80">INDEX('UPTD PPA KabKota'!AG$5:AG$513,MATCH($D80,'UPTD PPA KabKota'!$C$5:$C$513,FALSE))</f>
        <v>Sudah</v>
      </c>
      <c r="BY80" s="218" t="str">
        <f t="array" ref="BY80">INDEX('UPTD PPA KabKota'!AH$5:AH$513,MATCH($D80,'UPTD PPA KabKota'!$C$5:$C$513,FALSE))</f>
        <v>Sudah</v>
      </c>
      <c r="BZ80" s="218" t="str">
        <f t="array" ref="BZ80">INDEX('UPTD PPA KabKota'!AI$5:AI$513,MATCH($D80,'UPTD PPA KabKota'!$C$5:$C$513,FALSE))</f>
        <v>Belum</v>
      </c>
      <c r="CA80" s="218" t="str">
        <f t="array" ref="CA80">INDEX('UPTD PPA KabKota'!AJ$5:AJ$513,MATCH($D80,'UPTD PPA KabKota'!$C$5:$C$513,FALSE))</f>
        <v>Sudah</v>
      </c>
      <c r="CB80" s="218" t="str">
        <f t="array" ref="CB80">INDEX('UPTD PPA KabKota'!AK$5:AK$513,MATCH($D80,'UPTD PPA KabKota'!$C$5:$C$513,FALSE))</f>
        <v>Sudah</v>
      </c>
      <c r="CC80" s="218" t="str">
        <f t="array" ref="CC80">INDEX('UPTD PPA KabKota'!AL$5:AL$513,MATCH($D80,'UPTD PPA KabKota'!$C$5:$C$513,FALSE))</f>
        <v>Sudah</v>
      </c>
      <c r="CD80" s="218" t="str">
        <f t="array" ref="CD80">INDEX('UPTD PPA KabKota'!AM$5:AM$513,MATCH($D80,'UPTD PPA KabKota'!$C$5:$C$513,FALSE))</f>
        <v>Sudah</v>
      </c>
      <c r="CE80" s="218" t="str">
        <f t="array" ref="CE80">INDEX('UPTD PPA KabKota'!AN$5:AN$513,MATCH($D80,'UPTD PPA KabKota'!$C$5:$C$513,FALSE))</f>
        <v/>
      </c>
      <c r="CF80" s="218" t="str">
        <f t="array" ref="CF80">INDEX('UPTD PPA KabKota'!AO$5:AO$513,MATCH($D80,'UPTD PPA KabKota'!$C$5:$C$513,FALSE))</f>
        <v>55 kasus</v>
      </c>
      <c r="CG80" s="218" t="str">
        <f t="array" ref="CG80">INDEX('UPTD PPA KabKota'!AP$5:AP$513,MATCH($D80,'UPTD PPA KabKota'!$C$5:$C$513,FALSE))</f>
        <v>Kekerasan Seksual</v>
      </c>
      <c r="CH80" s="218" t="str">
        <f t="array" ref="CH80">INDEX('UPTD PPA KabKota'!AQ$5:AQ$513,MATCH($D80,'UPTD PPA KabKota'!$C$5:$C$513,FALSE))</f>
        <v/>
      </c>
      <c r="CI80" s="218" t="str">
        <f t="array" ref="CI80">INDEX('UPTD PPA KabKota'!AR$5:AR$513,MATCH($D80,'UPTD PPA KabKota'!$C$5:$C$513,FALSE))</f>
        <v/>
      </c>
      <c r="CJ80" s="218" t="str">
        <f t="array" ref="CJ80">INDEX('UPTD PPA KabKota'!AS$5:AS$513,MATCH($D80,'UPTD PPA KabKota'!$C$5:$C$513,FALSE))</f>
        <v/>
      </c>
      <c r="CK80" s="218" t="str">
        <f t="array" ref="CK80">INDEX('UPTD PPA KabKota'!AT$5:AT$513,MATCH($D80,'UPTD PPA KabKota'!$C$5:$C$513,FALSE))</f>
        <v/>
      </c>
      <c r="CL80" s="218" t="str">
        <f t="array" ref="CL80">INDEX('UPTD PPA KabKota'!AU$5:AU$513,MATCH($D80,'UPTD PPA KabKota'!$C$5:$C$513,FALSE))</f>
        <v/>
      </c>
      <c r="CM80" s="218" t="str">
        <f t="array" ref="CM80">INDEX('UPTD PPA KabKota'!AV$5:AV$513,MATCH($D80,'UPTD PPA KabKota'!$C$5:$C$513,FALSE))</f>
        <v/>
      </c>
      <c r="CN80" s="218" t="str">
        <f t="array" ref="CN80">INDEX('UPTD PPA KabKota'!AW$5:AW$513,MATCH($D80,'UPTD PPA KabKota'!$C$5:$C$513,FALSE))</f>
        <v/>
      </c>
      <c r="CO80" s="218" t="str">
        <f t="array" ref="CO80">INDEX('UPTD PPA KabKota'!AX$5:AX$513,MATCH($D80,'UPTD PPA KabKota'!$C$5:$C$513,FALSE))</f>
        <v/>
      </c>
      <c r="CP80" s="218" t="str">
        <f t="array" ref="CP80">INDEX('UPTD PPA KabKota'!AY$5:AY$513,MATCH($D80,'UPTD PPA KabKota'!$C$5:$C$513,FALSE))</f>
        <v>v</v>
      </c>
      <c r="CQ80" s="209" t="str">
        <f>IFERROR(__xludf.DUMMYFUNCTION("IF(ISBLANK($K80),"""",IF(REGEXMATCH($K80,""Peraturan""),""Ada"",IF(REGEXMATCH($K80,""Rekomendasi""),""Tidak Ada"", $K80)))
"),"Tidak Ada")</f>
        <v>Tidak Ada</v>
      </c>
      <c r="CR80" s="209" t="str">
        <f t="array" ref="CR80">index('UPTD PPA KabKota'!$BI$5:$BI$513,match($D80,'UPTD PPA KabKota'!$C$5:$C$513,false))</f>
        <v>Ada</v>
      </c>
      <c r="CS80" s="319" t="s">
        <v>21</v>
      </c>
    </row>
    <row r="81">
      <c r="A81" s="300">
        <v>79.0</v>
      </c>
      <c r="B81" s="300"/>
      <c r="C81" s="301" t="s">
        <v>4728</v>
      </c>
      <c r="D81" s="317" t="s">
        <v>4728</v>
      </c>
      <c r="E81" s="302">
        <v>45748.0</v>
      </c>
      <c r="F81" s="303" t="str">
        <f t="array" ref="F81">INDEX('Ortala-Provinsi'!C$2:C$39,MATCH($D81,'Ortala-Provinsi'!$B$2:$B$39,FALSE))</f>
        <v>Dewi/ 082288674350</v>
      </c>
      <c r="G81" s="303" t="str">
        <f t="array" ref="G81">INDEX('Ortala-Provinsi'!D$2:D$39,MATCH($D81,'Ortala-Provinsi'!$B$2:$B$39,FALSE))</f>
        <v>Jl. Diponegoro No. 36A (Komplek Gedung Dharmawanita Provinsi Riau) Pekanbaru</v>
      </c>
      <c r="H81" s="303" t="str">
        <f t="array" ref="H81">INDEX('Ortala-Provinsi'!E$2:E$39,MATCH($D81,'Ortala-Provinsi'!$B$2:$B$39,FALSE))</f>
        <v>0811707098</v>
      </c>
      <c r="I81" s="303" t="str">
        <f t="array" ref="I81">INDEX('Ortala-Provinsi'!F$2:F$39,MATCH($D81,'Ortala-Provinsi'!$B$2:$B$39,FALSE))</f>
        <v>0811707098</v>
      </c>
      <c r="J81" s="303" t="str">
        <f t="array" ref="J81">INDEX('Ortala-Provinsi'!G$2:G$39,MATCH($D81,'Ortala-Provinsi'!$B$2:$B$39,FALSE))</f>
        <v>UPT P2TP2A</v>
      </c>
      <c r="K81" s="303" t="str">
        <f t="array" ref="K81">INDEX('Ortala-Provinsi'!H$2:H$39,MATCH($D81,'Ortala-Provinsi'!$B$2:$B$39,FALSE))</f>
        <v>Peraturan Gubernur Provinsi Riau No 16 Tahun 2019</v>
      </c>
      <c r="L81" s="303">
        <f t="array" ref="L81">INDEX('Ortala-Provinsi'!I$2:I$39,MATCH($D81,'Ortala-Provinsi'!$B$2:$B$39,FALSE))</f>
        <v>2019</v>
      </c>
      <c r="M81" s="303" t="str">
        <f t="array" ref="M81">INDEX('Ortala-Provinsi'!J$2:J$39,MATCH($D81,'Ortala-Provinsi'!$B$2:$B$39,FALSE))</f>
        <v>A</v>
      </c>
      <c r="N81" s="303" t="str">
        <f t="array" ref="N81">INDEX('Ortala-Provinsi'!K$2:K$39,MATCH($D81,'Ortala-Provinsi'!$B$2:$B$39,FALSE))</f>
        <v/>
      </c>
      <c r="O81" s="320" t="str">
        <f t="array" ref="O81">INDEX('Ortala-Provinsi'!L$2:L$39,MATCH($D81,'Ortala-Provinsi'!$B$2:$B$39,FALSE))</f>
        <v>upt.p2tp2a@riau.go.id</v>
      </c>
      <c r="P81" s="303" t="str">
        <f t="array" ref="P81">INDEX('Ortala-Provinsi'!M$2:M$39,MATCH($D81,'Ortala-Provinsi'!$B$2:$B$39,FALSE))</f>
        <v>Kasi 1 :Pelayanan dan Pengaduan, Kasi 2 : Penanganan dan Pemulihan
Kasubag TU</v>
      </c>
      <c r="Q81" s="303" t="str">
        <f t="array" ref="Q81">INDEX('Ortala-Provinsi'!N$2:N$39,MATCH($D81,'Ortala-Provinsi'!$B$2:$B$39,FALSE))</f>
        <v>BERGABUNG DENGAN KANTOR DINAS</v>
      </c>
      <c r="R81" s="303" t="str">
        <f t="array" ref="R81">INDEX('Ortala-Provinsi'!O$2:O$39,MATCH($D81,'Ortala-Provinsi'!$B$2:$B$39,FALSE))</f>
        <v>TIDAK PUNYA</v>
      </c>
      <c r="S81" s="303" t="str">
        <f t="array" ref="S81">INDEX('Ortala-Provinsi'!P$2:P$39,MATCH($D81,'Ortala-Provinsi'!$B$2:$B$39,FALSE))</f>
        <v/>
      </c>
      <c r="T81" s="303" t="str">
        <f t="array" ref="T81">INDEX('Ortala-Provinsi'!Q$2:Q$39,MATCH($D81,'Ortala-Provinsi'!$B$2:$B$39,FALSE))</f>
        <v/>
      </c>
      <c r="U81" s="303" t="str">
        <f t="array" ref="U81">INDEX('Ortala-Provinsi'!R$2:R$39,MATCH($D81,'Ortala-Provinsi'!$B$2:$B$39,FALSE))</f>
        <v/>
      </c>
      <c r="V81" s="303" t="str">
        <f t="array" ref="V81">INDEX('Ortala-Provinsi'!S$2:S$39,MATCH($D81,'Ortala-Provinsi'!$B$2:$B$39,FALSE))</f>
        <v>Tidak ada</v>
      </c>
      <c r="W81" s="303">
        <f t="array" ref="W81">INDEX('Ortala-Provinsi'!T$2:T$39,MATCH($D81,'Ortala-Provinsi'!$B$2:$B$39,FALSE))</f>
        <v>1</v>
      </c>
      <c r="X81" s="303">
        <f t="array" ref="X81">INDEX('Ortala-Provinsi'!U$2:U$39,MATCH($D81,'Ortala-Provinsi'!$B$2:$B$39,FALSE))</f>
        <v>1</v>
      </c>
      <c r="Y81" s="303">
        <f t="array" ref="Y81">INDEX('Ortala-Provinsi'!V$2:V$39,MATCH($D81,'Ortala-Provinsi'!$B$2:$B$39,FALSE))</f>
        <v>1</v>
      </c>
      <c r="Z81" s="303">
        <f t="array" ref="Z81">INDEX('Ortala-Provinsi'!W$2:W$39,MATCH($D81,'Ortala-Provinsi'!$B$2:$B$39,FALSE))</f>
        <v>0</v>
      </c>
      <c r="AA81" s="303">
        <f t="array" ref="AA81">INDEX('Ortala-Provinsi'!X$2:X$39,MATCH($D81,'Ortala-Provinsi'!$B$2:$B$39,FALSE))</f>
        <v>0</v>
      </c>
      <c r="AB81" s="303">
        <f t="array" ref="AB81">INDEX('Ortala-Provinsi'!Y$2:Y$39,MATCH($D81,'Ortala-Provinsi'!$B$2:$B$39,FALSE))</f>
        <v>0</v>
      </c>
      <c r="AC81" s="303">
        <f t="array" ref="AC81">INDEX('Ortala-Provinsi'!Z$2:Z$39,MATCH($D81,'Ortala-Provinsi'!$B$2:$B$39,FALSE))</f>
        <v>1</v>
      </c>
      <c r="AD81" s="303">
        <f t="array" ref="AD81">INDEX('Ortala-Provinsi'!AA$2:AA$39,MATCH($D81,'Ortala-Provinsi'!$B$2:$B$39,FALSE))</f>
        <v>0</v>
      </c>
      <c r="AE81" s="303">
        <f t="array" ref="AE81">INDEX('Ortala-Provinsi'!AB$2:AB$39,MATCH($D81,'Ortala-Provinsi'!$B$2:$B$39,FALSE))</f>
        <v>1</v>
      </c>
      <c r="AF81" s="303">
        <f t="array" ref="AF81">INDEX('Ortala-Provinsi'!AC$2:AC$39,MATCH($D81,'Ortala-Provinsi'!$B$2:$B$39,FALSE))</f>
        <v>0</v>
      </c>
      <c r="AG81" s="303">
        <f t="array" ref="AG81">INDEX('Ortala-Provinsi'!AD$2:AD$39,MATCH($D81,'Ortala-Provinsi'!$B$2:$B$39,FALSE))</f>
        <v>0</v>
      </c>
      <c r="AH81" s="303">
        <f t="array" ref="AH81">INDEX('Ortala-Provinsi'!AE$2:AE$39,MATCH($D81,'Ortala-Provinsi'!$B$2:$B$39,FALSE))</f>
        <v>1</v>
      </c>
      <c r="AI81" s="303">
        <f t="array" ref="AI81">INDEX('Ortala-Provinsi'!AF$2:AF$39,MATCH($D81,'Ortala-Provinsi'!$B$2:$B$39,FALSE))</f>
        <v>1</v>
      </c>
      <c r="AJ81" s="303">
        <f t="array" ref="AJ81">INDEX('Ortala-Provinsi'!AG$2:AG$39,MATCH($D81,'Ortala-Provinsi'!$B$2:$B$39,FALSE))</f>
        <v>1</v>
      </c>
      <c r="AK81" s="303">
        <f t="array" ref="AK81">INDEX('Ortala-Provinsi'!AH$2:AH$39,MATCH($D81,'Ortala-Provinsi'!$B$2:$B$39,FALSE))</f>
        <v>1</v>
      </c>
      <c r="AL81" s="303" t="str">
        <f t="array" ref="AL81">INDEX('Ortala-Provinsi'!AI$2:AI$39,MATCH($D81,'Ortala-Provinsi'!$B$2:$B$39,FALSE))</f>
        <v>Untuk saat ini UPT.PPA Provinsi Riau belum memiliki tempat penampungan sementara, namun kami tetap melakukan layanan penampungan sementara dengan berkoordinasi ke Dinas Sosial sehingga layanan penampungan sementara bisa diberikan.
Adapun alur yang biasa dilakukan adalah:
Setelah dilakukan assessment, petugas layanan mempertimbangkan agar korban ditempatkan dirumah perlindungan, melapor kepada atasan, Kepala UPT merekomendasikan persetujuan untuk ditempatkan dirumah perlindungan dan dilakukan koordinasi ke dinas sosial provinsi Riau</v>
      </c>
      <c r="AM81" s="303">
        <f t="array" ref="AM81">INDEX('Ortala-Provinsi'!AJ$2:AJ$39,MATCH($D81,'Ortala-Provinsi'!$B$2:$B$39,FALSE))</f>
        <v>1</v>
      </c>
      <c r="AN81" s="303">
        <f t="array" ref="AN81">INDEX('Ortala-Provinsi'!AK$2:AK$39,MATCH($D81,'Ortala-Provinsi'!$B$2:$B$39,FALSE))</f>
        <v>1</v>
      </c>
      <c r="AO81" s="303">
        <f t="array" ref="AO81">INDEX('Ortala-Provinsi'!AL$2:AL$39,MATCH($D81,'Ortala-Provinsi'!$B$2:$B$39,FALSE))</f>
        <v>113</v>
      </c>
      <c r="AP81" s="303" t="str">
        <f t="array" ref="AP81">INDEX('Ortala-Provinsi'!AM$2:AM$39,MATCH($D81,'Ortala-Provinsi'!$B$2:$B$39,FALSE))</f>
        <v>Kekerasan Seksual</v>
      </c>
      <c r="AQ81" s="303" t="str">
        <f t="array" ref="AQ81">INDEX('Ortala-Provinsi'!AN$2:AN$39,MATCH($D81,'Ortala-Provinsi'!$B$2:$B$39,FALSE))</f>
        <v/>
      </c>
      <c r="AR81" s="303" t="str">
        <f t="array" ref="AR81">INDEX('Ortala-Provinsi'!AO$2:AO$39,MATCH($D81,'Ortala-Provinsi'!$B$2:$B$39,FALSE))</f>
        <v/>
      </c>
      <c r="AS81" s="303" t="str">
        <f t="array" ref="AS81">INDEX('Ortala-Provinsi'!AP$2:AP$39,MATCH($D81,'Ortala-Provinsi'!$B$2:$B$39,FALSE))</f>
        <v/>
      </c>
      <c r="AT81" s="303" t="str">
        <f t="array" ref="AT81">INDEX('Ortala-Provinsi'!AQ$2:AQ$39,MATCH($D81,'Ortala-Provinsi'!$B$2:$B$39,FALSE))</f>
        <v/>
      </c>
      <c r="AU81" s="304" t="str">
        <f t="shared" ref="AU81:CP81" si="11">INDEX(#REF!,MATCH($D81,#REF!,FALSE))</f>
        <v>#REF!</v>
      </c>
      <c r="AV81" s="304" t="str">
        <f t="shared" si="11"/>
        <v>#REF!</v>
      </c>
      <c r="AW81" s="304" t="str">
        <f t="shared" si="11"/>
        <v>#REF!</v>
      </c>
      <c r="AX81" s="304" t="str">
        <f t="shared" si="11"/>
        <v>#REF!</v>
      </c>
      <c r="AY81" s="304" t="str">
        <f t="shared" si="11"/>
        <v>#REF!</v>
      </c>
      <c r="AZ81" s="304" t="str">
        <f t="shared" si="11"/>
        <v>#REF!</v>
      </c>
      <c r="BA81" s="305" t="str">
        <f t="shared" si="11"/>
        <v>#REF!</v>
      </c>
      <c r="BB81" s="304" t="str">
        <f t="shared" si="11"/>
        <v>#REF!</v>
      </c>
      <c r="BC81" s="304" t="str">
        <f t="shared" si="11"/>
        <v>#REF!</v>
      </c>
      <c r="BD81" s="304" t="str">
        <f t="shared" si="11"/>
        <v>#REF!</v>
      </c>
      <c r="BE81" s="304" t="str">
        <f t="shared" si="11"/>
        <v>#REF!</v>
      </c>
      <c r="BF81" s="304" t="str">
        <f t="shared" si="11"/>
        <v>#REF!</v>
      </c>
      <c r="BG81" s="304" t="str">
        <f t="shared" si="11"/>
        <v>#REF!</v>
      </c>
      <c r="BH81" s="304" t="str">
        <f t="shared" si="11"/>
        <v>#REF!</v>
      </c>
      <c r="BI81" s="304" t="str">
        <f t="shared" si="11"/>
        <v>#REF!</v>
      </c>
      <c r="BJ81" s="304" t="str">
        <f t="shared" si="11"/>
        <v>#REF!</v>
      </c>
      <c r="BK81" s="304" t="str">
        <f t="shared" si="11"/>
        <v>#REF!</v>
      </c>
      <c r="BL81" s="304" t="str">
        <f t="shared" si="11"/>
        <v>#REF!</v>
      </c>
      <c r="BM81" s="304" t="str">
        <f t="shared" si="11"/>
        <v>#REF!</v>
      </c>
      <c r="BN81" s="304" t="str">
        <f t="shared" si="11"/>
        <v>#REF!</v>
      </c>
      <c r="BO81" s="304" t="str">
        <f t="shared" si="11"/>
        <v>#REF!</v>
      </c>
      <c r="BP81" s="304" t="str">
        <f t="shared" si="11"/>
        <v>#REF!</v>
      </c>
      <c r="BQ81" s="304" t="str">
        <f t="shared" si="11"/>
        <v>#REF!</v>
      </c>
      <c r="BR81" s="304" t="str">
        <f t="shared" si="11"/>
        <v>#REF!</v>
      </c>
      <c r="BS81" s="304" t="str">
        <f t="shared" si="11"/>
        <v>#REF!</v>
      </c>
      <c r="BT81" s="304" t="str">
        <f t="shared" si="11"/>
        <v>#REF!</v>
      </c>
      <c r="BU81" s="304" t="str">
        <f t="shared" si="11"/>
        <v>#REF!</v>
      </c>
      <c r="BV81" s="304" t="str">
        <f t="shared" si="11"/>
        <v>#REF!</v>
      </c>
      <c r="BW81" s="304" t="str">
        <f t="shared" si="11"/>
        <v>#REF!</v>
      </c>
      <c r="BX81" s="304" t="str">
        <f t="shared" si="11"/>
        <v>#REF!</v>
      </c>
      <c r="BY81" s="304" t="str">
        <f t="shared" si="11"/>
        <v>#REF!</v>
      </c>
      <c r="BZ81" s="304" t="str">
        <f t="shared" si="11"/>
        <v>#REF!</v>
      </c>
      <c r="CA81" s="304" t="str">
        <f t="shared" si="11"/>
        <v>#REF!</v>
      </c>
      <c r="CB81" s="304" t="str">
        <f t="shared" si="11"/>
        <v>#REF!</v>
      </c>
      <c r="CC81" s="304" t="str">
        <f t="shared" si="11"/>
        <v>#REF!</v>
      </c>
      <c r="CD81" s="304" t="str">
        <f t="shared" si="11"/>
        <v>#REF!</v>
      </c>
      <c r="CE81" s="304" t="str">
        <f t="shared" si="11"/>
        <v>#REF!</v>
      </c>
      <c r="CF81" s="305" t="str">
        <f t="shared" si="11"/>
        <v>#REF!</v>
      </c>
      <c r="CG81" s="304" t="str">
        <f t="shared" si="11"/>
        <v>#REF!</v>
      </c>
      <c r="CH81" s="306" t="str">
        <f t="shared" si="11"/>
        <v>#REF!</v>
      </c>
      <c r="CI81" s="323" t="str">
        <f t="shared" si="11"/>
        <v>#REF!</v>
      </c>
      <c r="CJ81" s="306" t="str">
        <f t="shared" si="11"/>
        <v>#REF!</v>
      </c>
      <c r="CK81" s="324" t="str">
        <f t="shared" si="11"/>
        <v>#REF!</v>
      </c>
      <c r="CL81" s="306" t="str">
        <f t="shared" si="11"/>
        <v>#REF!</v>
      </c>
      <c r="CM81" s="306" t="str">
        <f t="shared" si="11"/>
        <v>#REF!</v>
      </c>
      <c r="CN81" s="306" t="str">
        <f t="shared" si="11"/>
        <v>#REF!</v>
      </c>
      <c r="CO81" s="306" t="str">
        <f t="shared" si="11"/>
        <v>#REF!</v>
      </c>
      <c r="CP81" s="306" t="str">
        <f t="shared" si="11"/>
        <v>#REF!</v>
      </c>
      <c r="CQ81" s="307" t="str">
        <f>IFERROR(__xludf.DUMMYFUNCTION("IF(ISBLANK($K81),"""",IF(REGEXMATCH($K81,""Peraturan""),""Ada"",IF(REGEXMATCH($K81,""Rekomendasi""),""Tidak Ada"", $K81)))
"),"Ada")</f>
        <v>Ada</v>
      </c>
      <c r="CR81" s="308" t="str">
        <f t="array" ref="CR81">INDEX(#REF!,MATCH($D81,#REF!,FALSE))</f>
        <v>#REF!</v>
      </c>
      <c r="CS81" s="309"/>
    </row>
    <row r="82">
      <c r="A82" s="310">
        <v>80.0</v>
      </c>
      <c r="B82" s="310">
        <v>1.0</v>
      </c>
      <c r="C82" s="311" t="s">
        <v>4728</v>
      </c>
      <c r="D82" s="312" t="s">
        <v>1170</v>
      </c>
      <c r="E82" s="315">
        <v>45748.0</v>
      </c>
      <c r="F82" s="218" t="str">
        <f t="array" ref="F82">INDEX('Ortala-KabKota'!F$2:F$415,MATCH($D82,'Ortala-KabKota'!$E$2:$E$415,FALSE))</f>
        <v>Bonita/ 08127650041</v>
      </c>
      <c r="G82" s="218" t="str">
        <f t="array" ref="G82">INDEX('Ortala-KabKota'!G$2:G$415,MATCH($D82,'Ortala-KabKota'!$E$2:$E$415,FALSE))</f>
        <v>komplek perkantoran pemerintahan daerah</v>
      </c>
      <c r="H82" s="218" t="str">
        <f t="array" ref="H82">INDEX('Ortala-KabKota'!H$2:H$415,MATCH($D82,'Ortala-KabKota'!$E$2:$E$415,FALSE))</f>
        <v>08126863102</v>
      </c>
      <c r="I82" s="218" t="str">
        <f t="array" ref="I82">INDEX('Ortala-KabKota'!I$2:I$415,MATCH($D82,'Ortala-KabKota'!$E$2:$E$415,FALSE))</f>
        <v>08126863102</v>
      </c>
      <c r="J82" s="218" t="str">
        <f t="array" ref="J82">INDEX('Ortala-KabKota'!J$2:J$415,MATCH($D82,'Ortala-KabKota'!$E$2:$E$415,FALSE))</f>
        <v>UPTD PPA</v>
      </c>
      <c r="K82" s="218" t="str">
        <f t="array" ref="K82">INDEX('Ortala-KabKota'!K$2:K$415,MATCH($D82,'Ortala-KabKota'!$E$2:$E$415,FALSE))</f>
        <v>Peraturan Bupati Kuantan Singingi Nomor 11 Tahun 2019</v>
      </c>
      <c r="L82" s="218">
        <f t="array" ref="L82">INDEX('Ortala-KabKota'!L$2:L$415,MATCH($D82,'Ortala-KabKota'!$E$2:$E$415,FALSE))</f>
        <v>2019</v>
      </c>
      <c r="M82" s="218" t="str">
        <f t="array" ref="M82">INDEX('Ortala-KabKota'!M$2:M$415,MATCH($D82,'Ortala-KabKota'!$E$2:$E$415,FALSE))</f>
        <v>B</v>
      </c>
      <c r="N82" s="218" t="str">
        <f t="array" ref="N82">INDEX('Ortala-KabKota'!N$2:N$415,MATCH($D82,'Ortala-KabKota'!$E$2:$E$415,FALSE))</f>
        <v>Neni Fitri/ 081378463441 (Ka TU UPTD PPA)</v>
      </c>
      <c r="O82" s="218" t="str">
        <f t="array" ref="O82">INDEX('Ortala-KabKota'!O$2:O$415,MATCH($D82,'Ortala-KabKota'!$E$2:$E$415,FALSE))</f>
        <v/>
      </c>
      <c r="P82" s="218" t="str">
        <f t="array" ref="P82">INDEX('Ortala-KabKota'!P$2:P$415,MATCH($D82,'Ortala-KabKota'!$E$2:$E$415,FALSE))</f>
        <v/>
      </c>
      <c r="Q82" s="218" t="str">
        <f t="array" ref="Q82">INDEX('Ortala-KabKota'!Q$2:Q$415,MATCH($D82,'Ortala-KabKota'!$E$2:$E$415,FALSE))</f>
        <v>BERGABUNG DENGAN KANTOR DINAS</v>
      </c>
      <c r="R82" s="218" t="str">
        <f t="array" ref="R82">INDEX('Ortala-KabKota'!R$2:R$415,MATCH($D82,'Ortala-KabKota'!$E$2:$E$415,FALSE))</f>
        <v>TIDAK PUNYA</v>
      </c>
      <c r="S82" s="218" t="str">
        <f t="array" ref="S82">INDEX('Ortala-KabKota'!S$2:S$415,MATCH($D82,'Ortala-KabKota'!$E$2:$E$415,FALSE))</f>
        <v>Tidak ada</v>
      </c>
      <c r="T82" s="218">
        <f t="array" ref="T82">INDEX('Ortala-KabKota'!T$2:T$415,MATCH($D82,'Ortala-KabKota'!$E$2:$E$415,FALSE))</f>
        <v>0</v>
      </c>
      <c r="U82" s="218">
        <f t="array" ref="U82">INDEX('Ortala-KabKota'!U$2:U$415,MATCH($D82,'Ortala-KabKota'!$E$2:$E$415,FALSE))</f>
        <v>0</v>
      </c>
      <c r="V82" s="218">
        <f t="array" ref="V82">INDEX('Ortala-KabKota'!V$2:V$415,MATCH($D82,'Ortala-KabKota'!$E$2:$E$415,FALSE))</f>
        <v>0</v>
      </c>
      <c r="W82" s="218">
        <f t="array" ref="W82">INDEX('Ortala-KabKota'!W$2:W$415,MATCH($D82,'Ortala-KabKota'!$E$2:$E$415,FALSE))</f>
        <v>0</v>
      </c>
      <c r="X82" s="218">
        <f t="array" ref="X82">INDEX('Ortala-KabKota'!X$2:X$415,MATCH($D82,'Ortala-KabKota'!$E$2:$E$415,FALSE))</f>
        <v>0</v>
      </c>
      <c r="Y82" s="218">
        <f t="array" ref="Y82">INDEX('Ortala-KabKota'!Y$2:Y$415,MATCH($D82,'Ortala-KabKota'!$E$2:$E$415,FALSE))</f>
        <v>0</v>
      </c>
      <c r="Z82" s="218">
        <f t="array" ref="Z82">INDEX('Ortala-KabKota'!Z$2:Z$415,MATCH($D82,'Ortala-KabKota'!$E$2:$E$415,FALSE))</f>
        <v>0</v>
      </c>
      <c r="AA82" s="218">
        <f t="array" ref="AA82">INDEX('Ortala-KabKota'!AA$2:AA$415,MATCH($D82,'Ortala-KabKota'!$E$2:$E$415,FALSE))</f>
        <v>0</v>
      </c>
      <c r="AB82" s="218">
        <f t="array" ref="AB82">INDEX('Ortala-KabKota'!AB$2:AB$415,MATCH($D82,'Ortala-KabKota'!$E$2:$E$415,FALSE))</f>
        <v>0</v>
      </c>
      <c r="AC82" s="218">
        <f t="array" ref="AC82">INDEX('Ortala-KabKota'!AC$2:AC$415,MATCH($D82,'Ortala-KabKota'!$E$2:$E$415,FALSE))</f>
        <v>0</v>
      </c>
      <c r="AD82" s="218">
        <f t="array" ref="AD82">INDEX('Ortala-KabKota'!AD$2:AD$415,MATCH($D82,'Ortala-KabKota'!$E$2:$E$415,FALSE))</f>
        <v>0</v>
      </c>
      <c r="AE82" s="218">
        <f t="array" ref="AE82">INDEX('Ortala-KabKota'!AE$2:AE$415,MATCH($D82,'Ortala-KabKota'!$E$2:$E$415,FALSE))</f>
        <v>1</v>
      </c>
      <c r="AF82" s="218">
        <f t="array" ref="AF82">INDEX('Ortala-KabKota'!AF$2:AF$415,MATCH($D82,'Ortala-KabKota'!$E$2:$E$415,FALSE))</f>
        <v>1</v>
      </c>
      <c r="AG82" s="218">
        <f t="array" ref="AG82">INDEX('Ortala-KabKota'!AG$2:AG$415,MATCH($D82,'Ortala-KabKota'!$E$2:$E$415,FALSE))</f>
        <v>1</v>
      </c>
      <c r="AH82" s="218">
        <f t="array" ref="AH82">INDEX('Ortala-KabKota'!AH$2:AH$415,MATCH($D82,'Ortala-KabKota'!$E$2:$E$415,FALSE))</f>
        <v>1</v>
      </c>
      <c r="AI82" s="218" t="str">
        <f t="array" ref="AI82">INDEX('Ortala-KabKota'!AI$2:AI$415,MATCH($D82,'Ortala-KabKota'!$E$2:$E$415,FALSE))</f>
        <v>di rumah singgah yang masih dikontrak oleh dinas sosial</v>
      </c>
      <c r="AJ82" s="218">
        <f t="array" ref="AJ82">INDEX('Ortala-KabKota'!AJ$2:AJ$415,MATCH($D82,'Ortala-KabKota'!$E$2:$E$415,FALSE))</f>
        <v>1</v>
      </c>
      <c r="AK82" s="218">
        <f t="array" ref="AK82">INDEX('Ortala-KabKota'!AK$2:AK$415,MATCH($D82,'Ortala-KabKota'!$E$2:$E$415,FALSE))</f>
        <v>1</v>
      </c>
      <c r="AL82" s="218">
        <f t="array" ref="AL82">INDEX('Ortala-KabKota'!AL$2:AL$415,MATCH($D82,'Ortala-KabKota'!$E$2:$E$415,FALSE))</f>
        <v>16</v>
      </c>
      <c r="AM82" s="218" t="str">
        <f t="array" ref="AM82">INDEX('Ortala-KabKota'!AM$2:AM$415,MATCH($D82,'Ortala-KabKota'!$E$2:$E$415,FALSE))</f>
        <v>Pelecehan seksual</v>
      </c>
      <c r="AN82" s="218" t="str">
        <f t="array" ref="AN82">INDEX('Ortala-KabKota'!AN$2:AN$415,MATCH($D82,'Ortala-KabKota'!$E$2:$E$415,FALSE))</f>
        <v/>
      </c>
      <c r="AO82" s="218" t="str">
        <f t="array" ref="AO82">INDEX('Ortala-KabKota'!AO$2:AO$415,MATCH($D82,'Ortala-KabKota'!$E$2:$E$415,FALSE))</f>
        <v/>
      </c>
      <c r="AP82" s="218" t="str">
        <f t="array" ref="AP82">INDEX('Ortala-KabKota'!AP$2:AP$415,MATCH($D82,'Ortala-KabKota'!$E$2:$E$415,FALSE))</f>
        <v/>
      </c>
      <c r="AQ82" s="218">
        <f t="array" ref="AQ82">INDEX('Ortala-KabKota'!AQ$2:AQ$415,MATCH($D82,'Ortala-KabKota'!$E$2:$E$415,FALSE))</f>
        <v>1</v>
      </c>
      <c r="AR82" s="218" t="str">
        <f t="array" ref="AR82">INDEX('Ortala-KabKota'!AR$2:AR$415,MATCH($D82,'Ortala-KabKota'!$E$2:$E$415,FALSE))</f>
        <v/>
      </c>
      <c r="AS82" s="218" t="str">
        <f t="array" ref="AS82">INDEX('Ortala-KabKota'!AS$2:AS$415,MATCH($D82,'Ortala-KabKota'!$E$2:$E$415,FALSE))</f>
        <v/>
      </c>
      <c r="AT82" s="218" t="str">
        <f t="array" ref="AT82">INDEX('Ortala-KabKota'!AT$2:AT$415,MATCH($D82,'Ortala-KabKota'!$E$2:$E$415,FALSE))</f>
        <v/>
      </c>
      <c r="AU82" s="218" t="str">
        <f t="array" ref="AU82">INDEX('UPTD PPA KabKota'!D$5:D$513,MATCH($D82,'UPTD PPA KabKota'!$C$5:$C$513,FALSE))</f>
        <v>Bonita Aryeti, S.Tr, Sos</v>
      </c>
      <c r="AV82" s="218" t="str">
        <f t="array" ref="AV82">INDEX('UPTD PPA KabKota'!E$5:E$513,MATCH($D82,'UPTD PPA KabKota'!$C$5:$C$513,FALSE))</f>
        <v>Sungai Jering, Kec. Kuantan Tengah, Kabupaten Kuantan Singingi, Riau</v>
      </c>
      <c r="AW82" s="218">
        <f t="array" ref="AW82">INDEX('UPTD PPA KabKota'!F$5:F$513,MATCH($D82,'UPTD PPA KabKota'!$C$5:$C$513,FALSE))</f>
        <v>8127650041</v>
      </c>
      <c r="AX82" s="218">
        <f t="array" ref="AX82">INDEX('UPTD PPA KabKota'!G$5:G$513,MATCH($D82,'UPTD PPA KabKota'!$C$5:$C$513,FALSE))</f>
        <v>8127650041</v>
      </c>
      <c r="AY82" s="218" t="str">
        <f t="array" ref="AY82">INDEX('UPTD PPA KabKota'!H$5:H$513,MATCH($D82,'UPTD PPA KabKota'!$C$5:$C$513,FALSE))</f>
        <v>UPTD PPD</v>
      </c>
      <c r="AZ82" s="218" t="str">
        <f t="array" ref="AZ82">INDEX('UPTD PPA KabKota'!I$5:I$513,MATCH($D82,'UPTD PPA KabKota'!$C$5:$C$513,FALSE))</f>
        <v>Peraturan Bupati Kuantan Singingi Nomor 11 Tahun 2019</v>
      </c>
      <c r="BA82" s="218">
        <f t="array" ref="BA82">INDEX('UPTD PPA KabKota'!J$5:J$513,MATCH($D82,'UPTD PPA KabKota'!$C$5:$C$513,FALSE))</f>
        <v>2019</v>
      </c>
      <c r="BB82" s="218" t="str">
        <f t="array" ref="BB82">INDEX('UPTD PPA KabKota'!K$5:K$513,MATCH($D82,'UPTD PPA KabKota'!$C$5:$C$513,FALSE))</f>
        <v>B</v>
      </c>
      <c r="BC82" s="218">
        <f t="array" ref="BC82">INDEX('UPTD PPA KabKota'!L$5:L$513,MATCH($D82,'UPTD PPA KabKota'!$C$5:$C$513,FALSE))</f>
        <v>8127650041</v>
      </c>
      <c r="BD82" s="218" t="str">
        <f t="array" ref="BD82">INDEX('UPTD PPA KabKota'!M$5:M$513,MATCH($D82,'UPTD PPA KabKota'!$C$5:$C$513,FALSE))</f>
        <v>-</v>
      </c>
      <c r="BE82" s="218" t="str">
        <f t="array" ref="BE82">INDEX('UPTD PPA KabKota'!N$5:N$513,MATCH($D82,'UPTD PPA KabKota'!$C$5:$C$513,FALSE))</f>
        <v>Kepala UPTD PPA</v>
      </c>
      <c r="BF82" s="218" t="str">
        <f t="array" ref="BF82">INDEX('UPTD PPA KabKota'!O$5:O$513,MATCH($D82,'UPTD PPA KabKota'!$C$5:$C$513,FALSE))</f>
        <v>Bergabung dengan Kantor Dinas</v>
      </c>
      <c r="BG82" s="218" t="str">
        <f t="array" ref="BG82">INDEX('UPTD PPA KabKota'!P$5:P$513,MATCH($D82,'UPTD PPA KabKota'!$C$5:$C$513,FALSE))</f>
        <v>Tidak Punya</v>
      </c>
      <c r="BH82" s="218" t="str">
        <f t="array" ref="BH82">INDEX('UPTD PPA KabKota'!Q$5:Q$513,MATCH($D82,'UPTD PPA KabKota'!$C$5:$C$513,FALSE))</f>
        <v>Tidak ada</v>
      </c>
      <c r="BI82" s="218" t="str">
        <f t="array" ref="BI82">INDEX('UPTD PPA KabKota'!R$5:R$513,MATCH($D82,'UPTD PPA KabKota'!$C$5:$C$513,FALSE))</f>
        <v>Tidak Ada</v>
      </c>
      <c r="BJ82" s="218" t="str">
        <f t="array" ref="BJ82">INDEX('UPTD PPA KabKota'!S$5:S$513,MATCH($D82,'UPTD PPA KabKota'!$C$5:$C$513,FALSE))</f>
        <v>Tidak Ada</v>
      </c>
      <c r="BK82" s="218" t="str">
        <f t="array" ref="BK82">INDEX('UPTD PPA KabKota'!T$5:T$513,MATCH($D82,'UPTD PPA KabKota'!$C$5:$C$513,FALSE))</f>
        <v>Tidak Ada</v>
      </c>
      <c r="BL82" s="218" t="str">
        <f t="array" ref="BL82">INDEX('UPTD PPA KabKota'!U$5:U$513,MATCH($D82,'UPTD PPA KabKota'!$C$5:$C$513,FALSE))</f>
        <v>Tidak Ada</v>
      </c>
      <c r="BM82" s="218" t="str">
        <f t="array" ref="BM82">INDEX('UPTD PPA KabKota'!V$5:V$513,MATCH($D82,'UPTD PPA KabKota'!$C$5:$C$513,FALSE))</f>
        <v>Tidak Ada</v>
      </c>
      <c r="BN82" s="218" t="str">
        <f t="array" ref="BN82">INDEX('UPTD PPA KabKota'!W$5:W$513,MATCH($D82,'UPTD PPA KabKota'!$C$5:$C$513,FALSE))</f>
        <v>Tidak Ada</v>
      </c>
      <c r="BO82" s="218" t="str">
        <f t="array" ref="BO82">INDEX('UPTD PPA KabKota'!X$5:X$513,MATCH($D82,'UPTD PPA KabKota'!$C$5:$C$513,FALSE))</f>
        <v>Tidak Ada</v>
      </c>
      <c r="BP82" s="218" t="str">
        <f t="array" ref="BP82">INDEX('UPTD PPA KabKota'!Y$5:Y$513,MATCH($D82,'UPTD PPA KabKota'!$C$5:$C$513,FALSE))</f>
        <v>Tidak Ada</v>
      </c>
      <c r="BQ82" s="218" t="str">
        <f t="array" ref="BQ82">INDEX('UPTD PPA KabKota'!Z$5:Z$513,MATCH($D82,'UPTD PPA KabKota'!$C$5:$C$513,FALSE))</f>
        <v>Tidak Ada</v>
      </c>
      <c r="BR82" s="218" t="str">
        <f t="array" ref="BR82">INDEX('UPTD PPA KabKota'!AA$5:AA$513,MATCH($D82,'UPTD PPA KabKota'!$C$5:$C$513,FALSE))</f>
        <v>Tidak Ada</v>
      </c>
      <c r="BS82" s="218" t="str">
        <f t="array" ref="BS82">INDEX('UPTD PPA KabKota'!AB$5:AB$513,MATCH($D82,'UPTD PPA KabKota'!$C$5:$C$513,FALSE))</f>
        <v>Tidak Ada</v>
      </c>
      <c r="BT82" s="218" t="str">
        <f t="array" ref="BT82">INDEX('UPTD PPA KabKota'!AC$5:AC$513,MATCH($D82,'UPTD PPA KabKota'!$C$5:$C$513,FALSE))</f>
        <v>Sudah</v>
      </c>
      <c r="BU82" s="218" t="str">
        <f t="array" ref="BU82">INDEX('UPTD PPA KabKota'!AD$5:AD$513,MATCH($D82,'UPTD PPA KabKota'!$C$5:$C$513,FALSE))</f>
        <v>Sudah</v>
      </c>
      <c r="BV82" s="218" t="str">
        <f t="array" ref="BV82">INDEX('UPTD PPA KabKota'!AE$5:AE$513,MATCH($D82,'UPTD PPA KabKota'!$C$5:$C$513,FALSE))</f>
        <v>Sudah</v>
      </c>
      <c r="BW82" s="218" t="str">
        <f t="array" ref="BW82">INDEX('UPTD PPA KabKota'!AF$5:AF$513,MATCH($D82,'UPTD PPA KabKota'!$C$5:$C$513,FALSE))</f>
        <v>Sudah</v>
      </c>
      <c r="BX82" s="218" t="str">
        <f t="array" ref="BX82">INDEX('UPTD PPA KabKota'!AG$5:AG$513,MATCH($D82,'UPTD PPA KabKota'!$C$5:$C$513,FALSE))</f>
        <v>Sudah</v>
      </c>
      <c r="BY82" s="218" t="str">
        <f t="array" ref="BY82">INDEX('UPTD PPA KabKota'!AH$5:AH$513,MATCH($D82,'UPTD PPA KabKota'!$C$5:$C$513,FALSE))</f>
        <v>Sudah</v>
      </c>
      <c r="BZ82" s="218" t="str">
        <f t="array" ref="BZ82">INDEX('UPTD PPA KabKota'!AI$5:AI$513,MATCH($D82,'UPTD PPA KabKota'!$C$5:$C$513,FALSE))</f>
        <v>Belum</v>
      </c>
      <c r="CA82" s="218" t="str">
        <f t="array" ref="CA82">INDEX('UPTD PPA KabKota'!AJ$5:AJ$513,MATCH($D82,'UPTD PPA KabKota'!$C$5:$C$513,FALSE))</f>
        <v>Belum</v>
      </c>
      <c r="CB82" s="218" t="str">
        <f t="array" ref="CB82">INDEX('UPTD PPA KabKota'!AK$5:AK$513,MATCH($D82,'UPTD PPA KabKota'!$C$5:$C$513,FALSE))</f>
        <v>Belum</v>
      </c>
      <c r="CC82" s="218" t="str">
        <f t="array" ref="CC82">INDEX('UPTD PPA KabKota'!AL$5:AL$513,MATCH($D82,'UPTD PPA KabKota'!$C$5:$C$513,FALSE))</f>
        <v>Sudah</v>
      </c>
      <c r="CD82" s="218" t="str">
        <f t="array" ref="CD82">INDEX('UPTD PPA KabKota'!AM$5:AM$513,MATCH($D82,'UPTD PPA KabKota'!$C$5:$C$513,FALSE))</f>
        <v>Sudah</v>
      </c>
      <c r="CE82" s="218" t="str">
        <f t="array" ref="CE82">INDEX('UPTD PPA KabKota'!AN$5:AN$513,MATCH($D82,'UPTD PPA KabKota'!$C$5:$C$513,FALSE))</f>
        <v>-</v>
      </c>
      <c r="CF82" s="218">
        <f t="array" ref="CF82">INDEX('UPTD PPA KabKota'!AO$5:AO$513,MATCH($D82,'UPTD PPA KabKota'!$C$5:$C$513,FALSE))</f>
        <v>60</v>
      </c>
      <c r="CG82" s="218" t="str">
        <f t="array" ref="CG82">INDEX('UPTD PPA KabKota'!AP$5:AP$513,MATCH($D82,'UPTD PPA KabKota'!$C$5:$C$513,FALSE))</f>
        <v>Kekerasan Seksual</v>
      </c>
      <c r="CH82" s="218" t="str">
        <f t="array" ref="CH82">INDEX('UPTD PPA KabKota'!AQ$5:AQ$513,MATCH($D82,'UPTD PPA KabKota'!$C$5:$C$513,FALSE))</f>
        <v/>
      </c>
      <c r="CI82" s="218" t="str">
        <f t="array" ref="CI82">INDEX('UPTD PPA KabKota'!AR$5:AR$513,MATCH($D82,'UPTD PPA KabKota'!$C$5:$C$513,FALSE))</f>
        <v/>
      </c>
      <c r="CJ82" s="218" t="str">
        <f t="array" ref="CJ82">INDEX('UPTD PPA KabKota'!AS$5:AS$513,MATCH($D82,'UPTD PPA KabKota'!$C$5:$C$513,FALSE))</f>
        <v/>
      </c>
      <c r="CK82" s="218" t="str">
        <f t="array" ref="CK82">INDEX('UPTD PPA KabKota'!AT$5:AT$513,MATCH($D82,'UPTD PPA KabKota'!$C$5:$C$513,FALSE))</f>
        <v>v</v>
      </c>
      <c r="CL82" s="218" t="str">
        <f t="array" ref="CL82">INDEX('UPTD PPA KabKota'!AU$5:AU$513,MATCH($D82,'UPTD PPA KabKota'!$C$5:$C$513,FALSE))</f>
        <v/>
      </c>
      <c r="CM82" s="218" t="str">
        <f t="array" ref="CM82">INDEX('UPTD PPA KabKota'!AV$5:AV$513,MATCH($D82,'UPTD PPA KabKota'!$C$5:$C$513,FALSE))</f>
        <v/>
      </c>
      <c r="CN82" s="218" t="str">
        <f t="array" ref="CN82">INDEX('UPTD PPA KabKota'!AW$5:AW$513,MATCH($D82,'UPTD PPA KabKota'!$C$5:$C$513,FALSE))</f>
        <v/>
      </c>
      <c r="CO82" s="218" t="str">
        <f t="array" ref="CO82">INDEX('UPTD PPA KabKota'!AX$5:AX$513,MATCH($D82,'UPTD PPA KabKota'!$C$5:$C$513,FALSE))</f>
        <v/>
      </c>
      <c r="CP82" s="218" t="str">
        <f t="array" ref="CP82">INDEX('UPTD PPA KabKota'!AY$5:AY$513,MATCH($D82,'UPTD PPA KabKota'!$C$5:$C$513,FALSE))</f>
        <v/>
      </c>
      <c r="CQ82" s="209" t="str">
        <f>IFERROR(__xludf.DUMMYFUNCTION("IF(ISBLANK($K82),"""",IF(REGEXMATCH($K82,""Peraturan""),""Ada"",IF(REGEXMATCH($K82,""Rekomendasi""),""Tidak Ada"", $K82)))
"),"Ada")</f>
        <v>Ada</v>
      </c>
      <c r="CR82" s="209" t="str">
        <f t="array" ref="CR82">index('UPTD PPA KabKota'!$BI$5:$BI$513,match($D82,'UPTD PPA KabKota'!$C$5:$C$513,false))</f>
        <v>Ada</v>
      </c>
      <c r="CS82" s="314" t="str">
        <f t="shared" ref="CS82:CS90" si="12">IFS(CQ82="Ada","Ada",CR82="Ada","Ada",CR82="Tidak Ada","Tidak Ada")</f>
        <v>Ada</v>
      </c>
    </row>
    <row r="83">
      <c r="A83" s="310">
        <v>81.0</v>
      </c>
      <c r="B83" s="310">
        <v>2.0</v>
      </c>
      <c r="C83" s="311" t="s">
        <v>4728</v>
      </c>
      <c r="D83" s="312" t="s">
        <v>1222</v>
      </c>
      <c r="E83" s="315">
        <v>45748.0</v>
      </c>
      <c r="F83" s="218" t="str">
        <f t="array" ref="F83">INDEX('Ortala-KabKota'!F$2:F$415,MATCH($D83,'Ortala-KabKota'!$E$2:$E$415,FALSE))</f>
        <v>Hendra/ 081275934186</v>
      </c>
      <c r="G83" s="218" t="str">
        <f t="array" ref="G83">INDEX('Ortala-KabKota'!G$2:G$415,MATCH($D83,'Ortala-KabKota'!$E$2:$E$415,FALSE))</f>
        <v>Jl. Lintas Timur Km.5 No.32 Pematang Reba - Rengat</v>
      </c>
      <c r="H83" s="218" t="str">
        <f t="array" ref="H83">INDEX('Ortala-KabKota'!H$2:H$415,MATCH($D83,'Ortala-KabKota'!$E$2:$E$415,FALSE))</f>
        <v>-</v>
      </c>
      <c r="I83" s="218" t="str">
        <f t="array" ref="I83">INDEX('Ortala-KabKota'!I$2:I$415,MATCH($D83,'Ortala-KabKota'!$E$2:$E$415,FALSE))</f>
        <v>082384485820</v>
      </c>
      <c r="J83" s="218" t="str">
        <f t="array" ref="J83">INDEX('Ortala-KabKota'!J$2:J$415,MATCH($D83,'Ortala-KabKota'!$E$2:$E$415,FALSE))</f>
        <v>UPTD PPA</v>
      </c>
      <c r="K83" s="218" t="str">
        <f t="array" ref="K83">INDEX('Ortala-KabKota'!K$2:K$415,MATCH($D83,'Ortala-KabKota'!$E$2:$E$415,FALSE))</f>
        <v>Peraturan Bupati Indragiri Hulu Nomor 79 Tahun 2020 tentang Pembentukan UPTD PPA Kab. Indragiri Hulu</v>
      </c>
      <c r="L83" s="218">
        <f t="array" ref="L83">INDEX('Ortala-KabKota'!L$2:L$415,MATCH($D83,'Ortala-KabKota'!$E$2:$E$415,FALSE))</f>
        <v>2020</v>
      </c>
      <c r="M83" s="218" t="str">
        <f t="array" ref="M83">INDEX('Ortala-KabKota'!M$2:M$415,MATCH($D83,'Ortala-KabKota'!$E$2:$E$415,FALSE))</f>
        <v>A</v>
      </c>
      <c r="N83" s="218" t="str">
        <f t="array" ref="N83">INDEX('Ortala-KabKota'!N$2:N$415,MATCH($D83,'Ortala-KabKota'!$E$2:$E$415,FALSE))</f>
        <v>Emi/ 085265869878 (Ka TU)</v>
      </c>
      <c r="O83" s="218" t="str">
        <f t="array" ref="O83">INDEX('Ortala-KabKota'!O$2:O$415,MATCH($D83,'Ortala-KabKota'!$E$2:$E$415,FALSE))</f>
        <v>uptdppakabinhu@gmail.com</v>
      </c>
      <c r="P83" s="218" t="str">
        <f t="array" ref="P83">INDEX('Ortala-KabKota'!P$2:P$415,MATCH($D83,'Ortala-KabKota'!$E$2:$E$415,FALSE))</f>
        <v>Kepala UPTD PPA, Kasubag TU, Kelompok JF </v>
      </c>
      <c r="Q83" s="218" t="str">
        <f t="array" ref="Q83">INDEX('Ortala-KabKota'!Q$2:Q$415,MATCH($D83,'Ortala-KabKota'!$E$2:$E$415,FALSE))</f>
        <v>BERGABUNG DENGAN KANTOR DINAS</v>
      </c>
      <c r="R83" s="218" t="str">
        <f t="array" ref="R83">INDEX('Ortala-KabKota'!R$2:R$415,MATCH($D83,'Ortala-KabKota'!$E$2:$E$415,FALSE))</f>
        <v>SEWA/KONTRAK</v>
      </c>
      <c r="S83" s="218" t="str">
        <f t="array" ref="S83">INDEX('Ortala-KabKota'!S$2:S$415,MATCH($D83,'Ortala-KabKota'!$E$2:$E$415,FALSE))</f>
        <v>Kontrak per tahun</v>
      </c>
      <c r="T83" s="218">
        <f t="array" ref="T83">INDEX('Ortala-KabKota'!T$2:T$415,MATCH($D83,'Ortala-KabKota'!$E$2:$E$415,FALSE))</f>
        <v>0</v>
      </c>
      <c r="U83" s="218">
        <f t="array" ref="U83">INDEX('Ortala-KabKota'!U$2:U$415,MATCH($D83,'Ortala-KabKota'!$E$2:$E$415,FALSE))</f>
        <v>0</v>
      </c>
      <c r="V83" s="218">
        <f t="array" ref="V83">INDEX('Ortala-KabKota'!V$2:V$415,MATCH($D83,'Ortala-KabKota'!$E$2:$E$415,FALSE))</f>
        <v>0</v>
      </c>
      <c r="W83" s="218">
        <f t="array" ref="W83">INDEX('Ortala-KabKota'!W$2:W$415,MATCH($D83,'Ortala-KabKota'!$E$2:$E$415,FALSE))</f>
        <v>0</v>
      </c>
      <c r="X83" s="218">
        <f t="array" ref="X83">INDEX('Ortala-KabKota'!X$2:X$415,MATCH($D83,'Ortala-KabKota'!$E$2:$E$415,FALSE))</f>
        <v>0</v>
      </c>
      <c r="Y83" s="218">
        <f t="array" ref="Y83">INDEX('Ortala-KabKota'!Y$2:Y$415,MATCH($D83,'Ortala-KabKota'!$E$2:$E$415,FALSE))</f>
        <v>0</v>
      </c>
      <c r="Z83" s="218">
        <f t="array" ref="Z83">INDEX('Ortala-KabKota'!Z$2:Z$415,MATCH($D83,'Ortala-KabKota'!$E$2:$E$415,FALSE))</f>
        <v>0</v>
      </c>
      <c r="AA83" s="218">
        <f t="array" ref="AA83">INDEX('Ortala-KabKota'!AA$2:AA$415,MATCH($D83,'Ortala-KabKota'!$E$2:$E$415,FALSE))</f>
        <v>1</v>
      </c>
      <c r="AB83" s="218">
        <f t="array" ref="AB83">INDEX('Ortala-KabKota'!AB$2:AB$415,MATCH($D83,'Ortala-KabKota'!$E$2:$E$415,FALSE))</f>
        <v>1</v>
      </c>
      <c r="AC83" s="218">
        <f t="array" ref="AC83">INDEX('Ortala-KabKota'!AC$2:AC$415,MATCH($D83,'Ortala-KabKota'!$E$2:$E$415,FALSE))</f>
        <v>0</v>
      </c>
      <c r="AD83" s="218">
        <f t="array" ref="AD83">INDEX('Ortala-KabKota'!AD$2:AD$415,MATCH($D83,'Ortala-KabKota'!$E$2:$E$415,FALSE))</f>
        <v>0</v>
      </c>
      <c r="AE83" s="218">
        <f t="array" ref="AE83">INDEX('Ortala-KabKota'!AE$2:AE$415,MATCH($D83,'Ortala-KabKota'!$E$2:$E$415,FALSE))</f>
        <v>1</v>
      </c>
      <c r="AF83" s="218">
        <f t="array" ref="AF83">INDEX('Ortala-KabKota'!AF$2:AF$415,MATCH($D83,'Ortala-KabKota'!$E$2:$E$415,FALSE))</f>
        <v>1</v>
      </c>
      <c r="AG83" s="218">
        <f t="array" ref="AG83">INDEX('Ortala-KabKota'!AG$2:AG$415,MATCH($D83,'Ortala-KabKota'!$E$2:$E$415,FALSE))</f>
        <v>1</v>
      </c>
      <c r="AH83" s="218">
        <f t="array" ref="AH83">INDEX('Ortala-KabKota'!AH$2:AH$415,MATCH($D83,'Ortala-KabKota'!$E$2:$E$415,FALSE))</f>
        <v>1</v>
      </c>
      <c r="AI83" s="218" t="str">
        <f t="array" ref="AI83">INDEX('Ortala-KabKota'!AI$2:AI$415,MATCH($D83,'Ortala-KabKota'!$E$2:$E$415,FALSE))</f>
        <v/>
      </c>
      <c r="AJ83" s="218">
        <f t="array" ref="AJ83">INDEX('Ortala-KabKota'!AJ$2:AJ$415,MATCH($D83,'Ortala-KabKota'!$E$2:$E$415,FALSE))</f>
        <v>1</v>
      </c>
      <c r="AK83" s="218">
        <f t="array" ref="AK83">INDEX('Ortala-KabKota'!AK$2:AK$415,MATCH($D83,'Ortala-KabKota'!$E$2:$E$415,FALSE))</f>
        <v>1</v>
      </c>
      <c r="AL83" s="218">
        <f t="array" ref="AL83">INDEX('Ortala-KabKota'!AL$2:AL$415,MATCH($D83,'Ortala-KabKota'!$E$2:$E$415,FALSE))</f>
        <v>51</v>
      </c>
      <c r="AM83" s="218" t="str">
        <f t="array" ref="AM83">INDEX('Ortala-KabKota'!AM$2:AM$415,MATCH($D83,'Ortala-KabKota'!$E$2:$E$415,FALSE))</f>
        <v>Kekerasan Seksual pada Anak</v>
      </c>
      <c r="AN83" s="218" t="str">
        <f t="array" ref="AN83">INDEX('Ortala-KabKota'!AN$2:AN$415,MATCH($D83,'Ortala-KabKota'!$E$2:$E$415,FALSE))</f>
        <v/>
      </c>
      <c r="AO83" s="218" t="str">
        <f t="array" ref="AO83">INDEX('Ortala-KabKota'!AO$2:AO$415,MATCH($D83,'Ortala-KabKota'!$E$2:$E$415,FALSE))</f>
        <v/>
      </c>
      <c r="AP83" s="218" t="str">
        <f t="array" ref="AP83">INDEX('Ortala-KabKota'!AP$2:AP$415,MATCH($D83,'Ortala-KabKota'!$E$2:$E$415,FALSE))</f>
        <v/>
      </c>
      <c r="AQ83" s="218">
        <f t="array" ref="AQ83">INDEX('Ortala-KabKota'!AQ$2:AQ$415,MATCH($D83,'Ortala-KabKota'!$E$2:$E$415,FALSE))</f>
        <v>1</v>
      </c>
      <c r="AR83" s="218" t="str">
        <f t="array" ref="AR83">INDEX('Ortala-KabKota'!AR$2:AR$415,MATCH($D83,'Ortala-KabKota'!$E$2:$E$415,FALSE))</f>
        <v/>
      </c>
      <c r="AS83" s="218" t="str">
        <f t="array" ref="AS83">INDEX('Ortala-KabKota'!AS$2:AS$415,MATCH($D83,'Ortala-KabKota'!$E$2:$E$415,FALSE))</f>
        <v/>
      </c>
      <c r="AT83" s="218" t="str">
        <f t="array" ref="AT83">INDEX('Ortala-KabKota'!AT$2:AT$415,MATCH($D83,'Ortala-KabKota'!$E$2:$E$415,FALSE))</f>
        <v/>
      </c>
      <c r="AU83" s="218" t="str">
        <f t="array" ref="AU83">INDEX('UPTD PPA KabKota'!D$5:D$513,MATCH($D83,'UPTD PPA KabKota'!$C$5:$C$513,FALSE))</f>
        <v>Hendra Adi Putra, SKM</v>
      </c>
      <c r="AV83" s="218" t="str">
        <f t="array" ref="AV83">INDEX('UPTD PPA KabKota'!E$5:E$513,MATCH($D83,'UPTD PPA KabKota'!$C$5:$C$513,FALSE))</f>
        <v>Jl. Lintas Timur Km. 5 Nomor 32 Kelurahan Pematang Reba Kecamatan Regat Barat Kabupaten Indragiri Hulu Provinsi Riau</v>
      </c>
      <c r="AW83" s="218">
        <f t="array" ref="AW83">INDEX('UPTD PPA KabKota'!F$5:F$513,MATCH($D83,'UPTD PPA KabKota'!$C$5:$C$513,FALSE))</f>
        <v>769341147</v>
      </c>
      <c r="AX83" s="218">
        <f t="array" ref="AX83">INDEX('UPTD PPA KabKota'!G$5:G$513,MATCH($D83,'UPTD PPA KabKota'!$C$5:$C$513,FALSE))</f>
        <v>81392733829</v>
      </c>
      <c r="AY83" s="218" t="str">
        <f t="array" ref="AY83">INDEX('UPTD PPA KabKota'!H$5:H$513,MATCH($D83,'UPTD PPA KabKota'!$C$5:$C$513,FALSE))</f>
        <v>UPTD PPA</v>
      </c>
      <c r="AZ83" s="218" t="str">
        <f t="array" ref="AZ83">INDEX('UPTD PPA KabKota'!I$5:I$513,MATCH($D83,'UPTD PPA KabKota'!$C$5:$C$513,FALSE))</f>
        <v>Peraturan Bupati Indragiri Hulu Nomor 98 Tahun 2019</v>
      </c>
      <c r="BA83" s="218">
        <f t="array" ref="BA83">INDEX('UPTD PPA KabKota'!J$5:J$513,MATCH($D83,'UPTD PPA KabKota'!$C$5:$C$513,FALSE))</f>
        <v>2019</v>
      </c>
      <c r="BB83" s="218" t="str">
        <f t="array" ref="BB83">INDEX('UPTD PPA KabKota'!K$5:K$513,MATCH($D83,'UPTD PPA KabKota'!$C$5:$C$513,FALSE))</f>
        <v>A</v>
      </c>
      <c r="BC83" s="218" t="str">
        <f t="array" ref="BC83">INDEX('UPTD PPA KabKota'!L$5:L$513,MATCH($D83,'UPTD PPA KabKota'!$C$5:$C$513,FALSE))</f>
        <v>Emi Yunita, SKM/ 085265869878</v>
      </c>
      <c r="BD83" s="218" t="str">
        <f t="array" ref="BD83">INDEX('UPTD PPA KabKota'!M$5:M$513,MATCH($D83,'UPTD PPA KabKota'!$C$5:$C$513,FALSE))</f>
        <v>bidang.php.pka@gmail.com</v>
      </c>
      <c r="BE83" s="218" t="str">
        <f t="array" ref="BE83">INDEX('UPTD PPA KabKota'!N$5:N$513,MATCH($D83,'UPTD PPA KabKota'!$C$5:$C$513,FALSE))</f>
        <v>Kepala UPTD, Kepala Sub Bagian Tata Usaha dan Kelompok Jabatan Fungsional</v>
      </c>
      <c r="BF83" s="218" t="str">
        <f t="array" ref="BF83">INDEX('UPTD PPA KabKota'!O$5:O$513,MATCH($D83,'UPTD PPA KabKota'!$C$5:$C$513,FALSE))</f>
        <v>Bergabung dengan Kantor Dinas</v>
      </c>
      <c r="BG83" s="218" t="str">
        <f t="array" ref="BG83">INDEX('UPTD PPA KabKota'!P$5:P$513,MATCH($D83,'UPTD PPA KabKota'!$C$5:$C$513,FALSE))</f>
        <v>Sewa/Kontrak</v>
      </c>
      <c r="BH83" s="218" t="str">
        <f t="array" ref="BH83">INDEX('UPTD PPA KabKota'!Q$5:Q$513,MATCH($D83,'UPTD PPA KabKota'!$C$5:$C$513,FALSE))</f>
        <v/>
      </c>
      <c r="BI83" s="218" t="str">
        <f t="array" ref="BI83">INDEX('UPTD PPA KabKota'!R$5:R$513,MATCH($D83,'UPTD PPA KabKota'!$C$5:$C$513,FALSE))</f>
        <v>Ada</v>
      </c>
      <c r="BJ83" s="218" t="str">
        <f t="array" ref="BJ83">INDEX('UPTD PPA KabKota'!S$5:S$513,MATCH($D83,'UPTD PPA KabKota'!$C$5:$C$513,FALSE))</f>
        <v>Ada</v>
      </c>
      <c r="BK83" s="218" t="str">
        <f t="array" ref="BK83">INDEX('UPTD PPA KabKota'!T$5:T$513,MATCH($D83,'UPTD PPA KabKota'!$C$5:$C$513,FALSE))</f>
        <v>Ada</v>
      </c>
      <c r="BL83" s="218" t="str">
        <f t="array" ref="BL83">INDEX('UPTD PPA KabKota'!U$5:U$513,MATCH($D83,'UPTD PPA KabKota'!$C$5:$C$513,FALSE))</f>
        <v>Ada</v>
      </c>
      <c r="BM83" s="218" t="str">
        <f t="array" ref="BM83">INDEX('UPTD PPA KabKota'!V$5:V$513,MATCH($D83,'UPTD PPA KabKota'!$C$5:$C$513,FALSE))</f>
        <v>Tidak Ada</v>
      </c>
      <c r="BN83" s="218" t="str">
        <f t="array" ref="BN83">INDEX('UPTD PPA KabKota'!W$5:W$513,MATCH($D83,'UPTD PPA KabKota'!$C$5:$C$513,FALSE))</f>
        <v>Ada</v>
      </c>
      <c r="BO83" s="218" t="str">
        <f t="array" ref="BO83">INDEX('UPTD PPA KabKota'!X$5:X$513,MATCH($D83,'UPTD PPA KabKota'!$C$5:$C$513,FALSE))</f>
        <v>Ada</v>
      </c>
      <c r="BP83" s="218" t="str">
        <f t="array" ref="BP83">INDEX('UPTD PPA KabKota'!Y$5:Y$513,MATCH($D83,'UPTD PPA KabKota'!$C$5:$C$513,FALSE))</f>
        <v>Ada</v>
      </c>
      <c r="BQ83" s="218" t="str">
        <f t="array" ref="BQ83">INDEX('UPTD PPA KabKota'!Z$5:Z$513,MATCH($D83,'UPTD PPA KabKota'!$C$5:$C$513,FALSE))</f>
        <v>Tidak Ada</v>
      </c>
      <c r="BR83" s="218" t="str">
        <f t="array" ref="BR83">INDEX('UPTD PPA KabKota'!AA$5:AA$513,MATCH($D83,'UPTD PPA KabKota'!$C$5:$C$513,FALSE))</f>
        <v>Tidak Ada</v>
      </c>
      <c r="BS83" s="218" t="str">
        <f t="array" ref="BS83">INDEX('UPTD PPA KabKota'!AB$5:AB$513,MATCH($D83,'UPTD PPA KabKota'!$C$5:$C$513,FALSE))</f>
        <v>Tidak Ada</v>
      </c>
      <c r="BT83" s="218" t="str">
        <f t="array" ref="BT83">INDEX('UPTD PPA KabKota'!AC$5:AC$513,MATCH($D83,'UPTD PPA KabKota'!$C$5:$C$513,FALSE))</f>
        <v>Sudah</v>
      </c>
      <c r="BU83" s="218" t="str">
        <f t="array" ref="BU83">INDEX('UPTD PPA KabKota'!AD$5:AD$513,MATCH($D83,'UPTD PPA KabKota'!$C$5:$C$513,FALSE))</f>
        <v>Sudah</v>
      </c>
      <c r="BV83" s="218" t="str">
        <f t="array" ref="BV83">INDEX('UPTD PPA KabKota'!AE$5:AE$513,MATCH($D83,'UPTD PPA KabKota'!$C$5:$C$513,FALSE))</f>
        <v>Sudah</v>
      </c>
      <c r="BW83" s="218" t="str">
        <f t="array" ref="BW83">INDEX('UPTD PPA KabKota'!AF$5:AF$513,MATCH($D83,'UPTD PPA KabKota'!$C$5:$C$513,FALSE))</f>
        <v>Sudah</v>
      </c>
      <c r="BX83" s="218" t="str">
        <f t="array" ref="BX83">INDEX('UPTD PPA KabKota'!AG$5:AG$513,MATCH($D83,'UPTD PPA KabKota'!$C$5:$C$513,FALSE))</f>
        <v>Sudah</v>
      </c>
      <c r="BY83" s="218" t="str">
        <f t="array" ref="BY83">INDEX('UPTD PPA KabKota'!AH$5:AH$513,MATCH($D83,'UPTD PPA KabKota'!$C$5:$C$513,FALSE))</f>
        <v>Sudah</v>
      </c>
      <c r="BZ83" s="218" t="str">
        <f t="array" ref="BZ83">INDEX('UPTD PPA KabKota'!AI$5:AI$513,MATCH($D83,'UPTD PPA KabKota'!$C$5:$C$513,FALSE))</f>
        <v>Belum</v>
      </c>
      <c r="CA83" s="218" t="str">
        <f t="array" ref="CA83">INDEX('UPTD PPA KabKota'!AJ$5:AJ$513,MATCH($D83,'UPTD PPA KabKota'!$C$5:$C$513,FALSE))</f>
        <v>Sudah</v>
      </c>
      <c r="CB83" s="218" t="str">
        <f t="array" ref="CB83">INDEX('UPTD PPA KabKota'!AK$5:AK$513,MATCH($D83,'UPTD PPA KabKota'!$C$5:$C$513,FALSE))</f>
        <v>Sudah</v>
      </c>
      <c r="CC83" s="218" t="str">
        <f t="array" ref="CC83">INDEX('UPTD PPA KabKota'!AL$5:AL$513,MATCH($D83,'UPTD PPA KabKota'!$C$5:$C$513,FALSE))</f>
        <v>Sudah</v>
      </c>
      <c r="CD83" s="218" t="str">
        <f t="array" ref="CD83">INDEX('UPTD PPA KabKota'!AM$5:AM$513,MATCH($D83,'UPTD PPA KabKota'!$C$5:$C$513,FALSE))</f>
        <v>Sudah</v>
      </c>
      <c r="CE83" s="218" t="str">
        <f t="array" ref="CE83">INDEX('UPTD PPA KabKota'!AN$5:AN$513,MATCH($D83,'UPTD PPA KabKota'!$C$5:$C$513,FALSE))</f>
        <v/>
      </c>
      <c r="CF83" s="218">
        <f t="array" ref="CF83">INDEX('UPTD PPA KabKota'!AO$5:AO$513,MATCH($D83,'UPTD PPA KabKota'!$C$5:$C$513,FALSE))</f>
        <v>74</v>
      </c>
      <c r="CG83" s="218" t="str">
        <f t="array" ref="CG83">INDEX('UPTD PPA KabKota'!AP$5:AP$513,MATCH($D83,'UPTD PPA KabKota'!$C$5:$C$513,FALSE))</f>
        <v>persetubuhan</v>
      </c>
      <c r="CH83" s="218" t="str">
        <f t="array" ref="CH83">INDEX('UPTD PPA KabKota'!AQ$5:AQ$513,MATCH($D83,'UPTD PPA KabKota'!$C$5:$C$513,FALSE))</f>
        <v/>
      </c>
      <c r="CI83" s="218" t="str">
        <f t="array" ref="CI83">INDEX('UPTD PPA KabKota'!AR$5:AR$513,MATCH($D83,'UPTD PPA KabKota'!$C$5:$C$513,FALSE))</f>
        <v/>
      </c>
      <c r="CJ83" s="218" t="str">
        <f t="array" ref="CJ83">INDEX('UPTD PPA KabKota'!AS$5:AS$513,MATCH($D83,'UPTD PPA KabKota'!$C$5:$C$513,FALSE))</f>
        <v/>
      </c>
      <c r="CK83" s="218" t="str">
        <f t="array" ref="CK83">INDEX('UPTD PPA KabKota'!AT$5:AT$513,MATCH($D83,'UPTD PPA KabKota'!$C$5:$C$513,FALSE))</f>
        <v>v</v>
      </c>
      <c r="CL83" s="218" t="str">
        <f t="array" ref="CL83">INDEX('UPTD PPA KabKota'!AU$5:AU$513,MATCH($D83,'UPTD PPA KabKota'!$C$5:$C$513,FALSE))</f>
        <v/>
      </c>
      <c r="CM83" s="218" t="str">
        <f t="array" ref="CM83">INDEX('UPTD PPA KabKota'!AV$5:AV$513,MATCH($D83,'UPTD PPA KabKota'!$C$5:$C$513,FALSE))</f>
        <v/>
      </c>
      <c r="CN83" s="218" t="str">
        <f t="array" ref="CN83">INDEX('UPTD PPA KabKota'!AW$5:AW$513,MATCH($D83,'UPTD PPA KabKota'!$C$5:$C$513,FALSE))</f>
        <v/>
      </c>
      <c r="CO83" s="218" t="str">
        <f t="array" ref="CO83">INDEX('UPTD PPA KabKota'!AX$5:AX$513,MATCH($D83,'UPTD PPA KabKota'!$C$5:$C$513,FALSE))</f>
        <v/>
      </c>
      <c r="CP83" s="218" t="str">
        <f t="array" ref="CP83">INDEX('UPTD PPA KabKota'!AY$5:AY$513,MATCH($D83,'UPTD PPA KabKota'!$C$5:$C$513,FALSE))</f>
        <v/>
      </c>
      <c r="CQ83" s="209" t="str">
        <f>IFERROR(__xludf.DUMMYFUNCTION("IF(ISBLANK($K83),"""",IF(REGEXMATCH($K83,""Peraturan""),""Ada"",IF(REGEXMATCH($K83,""Rekomendasi""),""Tidak Ada"", $K83)))
"),"Ada")</f>
        <v>Ada</v>
      </c>
      <c r="CR83" s="209" t="str">
        <f t="array" ref="CR83">index('UPTD PPA KabKota'!$BI$5:$BI$513,match($D83,'UPTD PPA KabKota'!$C$5:$C$513,false))</f>
        <v>Ada</v>
      </c>
      <c r="CS83" s="314" t="str">
        <f t="shared" si="12"/>
        <v>Ada</v>
      </c>
    </row>
    <row r="84">
      <c r="A84" s="310">
        <v>82.0</v>
      </c>
      <c r="B84" s="310">
        <v>3.0</v>
      </c>
      <c r="C84" s="311" t="s">
        <v>4728</v>
      </c>
      <c r="D84" s="312" t="s">
        <v>1214</v>
      </c>
      <c r="E84" s="315">
        <v>45689.0</v>
      </c>
      <c r="F84" s="218" t="str">
        <f t="array" ref="F84">INDEX('Ortala-KabKota'!F$2:F$415,MATCH($D84,'Ortala-KabKota'!$E$2:$E$415,FALSE))</f>
        <v>Erida Hasnah/ 081276701967</v>
      </c>
      <c r="G84" s="218" t="str">
        <f t="array" ref="G84">INDEX('Ortala-KabKota'!G$2:G$415,MATCH($D84,'Ortala-KabKota'!$E$2:$E$415,FALSE))</f>
        <v>Jl. Pendidikan - Tembilahan</v>
      </c>
      <c r="H84" s="218" t="str">
        <f t="array" ref="H84">INDEX('Ortala-KabKota'!H$2:H$415,MATCH($D84,'Ortala-KabKota'!$E$2:$E$415,FALSE))</f>
        <v>-</v>
      </c>
      <c r="I84" s="218" t="str">
        <f t="array" ref="I84">INDEX('Ortala-KabKota'!I$2:I$415,MATCH($D84,'Ortala-KabKota'!$E$2:$E$415,FALSE))</f>
        <v>-</v>
      </c>
      <c r="J84" s="218" t="str">
        <f t="array" ref="J84">INDEX('Ortala-KabKota'!J$2:J$415,MATCH($D84,'Ortala-KabKota'!$E$2:$E$415,FALSE))</f>
        <v>UPTD PPA</v>
      </c>
      <c r="K84" s="218" t="str">
        <f t="array" ref="K84">INDEX('Ortala-KabKota'!K$2:K$415,MATCH($D84,'Ortala-KabKota'!$E$2:$E$415,FALSE))</f>
        <v>Peraturan Bupati Indragiri Hilir Nomor 80 Tahun 2019 </v>
      </c>
      <c r="L84" s="218">
        <f t="array" ref="L84">INDEX('Ortala-KabKota'!L$2:L$415,MATCH($D84,'Ortala-KabKota'!$E$2:$E$415,FALSE))</f>
        <v>2019</v>
      </c>
      <c r="M84" s="218" t="str">
        <f t="array" ref="M84">INDEX('Ortala-KabKota'!M$2:M$415,MATCH($D84,'Ortala-KabKota'!$E$2:$E$415,FALSE))</f>
        <v>A</v>
      </c>
      <c r="N84" s="218" t="str">
        <f t="array" ref="N84">INDEX('Ortala-KabKota'!N$2:N$415,MATCH($D84,'Ortala-KabKota'!$E$2:$E$415,FALSE))</f>
        <v>Erni Yusnita/ 085265427334</v>
      </c>
      <c r="O84" s="218" t="str">
        <f t="array" ref="O84">INDEX('Ortala-KabKota'!O$2:O$415,MATCH($D84,'Ortala-KabKota'!$E$2:$E$415,FALSE))</f>
        <v/>
      </c>
      <c r="P84" s="218" t="str">
        <f t="array" ref="P84">INDEX('Ortala-KabKota'!P$2:P$415,MATCH($D84,'Ortala-KabKota'!$E$2:$E$415,FALSE))</f>
        <v>Kepala UPTD PPA, Kasubag TU, Kelompok JF </v>
      </c>
      <c r="Q84" s="218" t="str">
        <f t="array" ref="Q84">INDEX('Ortala-KabKota'!Q$2:Q$415,MATCH($D84,'Ortala-KabKota'!$E$2:$E$415,FALSE))</f>
        <v>MANDIRI</v>
      </c>
      <c r="R84" s="218" t="str">
        <f t="array" ref="R84">INDEX('Ortala-KabKota'!R$2:R$415,MATCH($D84,'Ortala-KabKota'!$E$2:$E$415,FALSE))</f>
        <v>TIDAK PUNYA</v>
      </c>
      <c r="S84" s="218" t="str">
        <f t="array" ref="S84">INDEX('Ortala-KabKota'!S$2:S$415,MATCH($D84,'Ortala-KabKota'!$E$2:$E$415,FALSE))</f>
        <v/>
      </c>
      <c r="T84" s="218">
        <f t="array" ref="T84">INDEX('Ortala-KabKota'!T$2:T$415,MATCH($D84,'Ortala-KabKota'!$E$2:$E$415,FALSE))</f>
        <v>0</v>
      </c>
      <c r="U84" s="218">
        <f t="array" ref="U84">INDEX('Ortala-KabKota'!U$2:U$415,MATCH($D84,'Ortala-KabKota'!$E$2:$E$415,FALSE))</f>
        <v>0</v>
      </c>
      <c r="V84" s="218">
        <f t="array" ref="V84">INDEX('Ortala-KabKota'!V$2:V$415,MATCH($D84,'Ortala-KabKota'!$E$2:$E$415,FALSE))</f>
        <v>1</v>
      </c>
      <c r="W84" s="218">
        <f t="array" ref="W84">INDEX('Ortala-KabKota'!W$2:W$415,MATCH($D84,'Ortala-KabKota'!$E$2:$E$415,FALSE))</f>
        <v>0</v>
      </c>
      <c r="X84" s="218">
        <f t="array" ref="X84">INDEX('Ortala-KabKota'!X$2:X$415,MATCH($D84,'Ortala-KabKota'!$E$2:$E$415,FALSE))</f>
        <v>0</v>
      </c>
      <c r="Y84" s="218">
        <f t="array" ref="Y84">INDEX('Ortala-KabKota'!Y$2:Y$415,MATCH($D84,'Ortala-KabKota'!$E$2:$E$415,FALSE))</f>
        <v>0</v>
      </c>
      <c r="Z84" s="218">
        <f t="array" ref="Z84">INDEX('Ortala-KabKota'!Z$2:Z$415,MATCH($D84,'Ortala-KabKota'!$E$2:$E$415,FALSE))</f>
        <v>0</v>
      </c>
      <c r="AA84" s="218">
        <f t="array" ref="AA84">INDEX('Ortala-KabKota'!AA$2:AA$415,MATCH($D84,'Ortala-KabKota'!$E$2:$E$415,FALSE))</f>
        <v>0</v>
      </c>
      <c r="AB84" s="218">
        <f t="array" ref="AB84">INDEX('Ortala-KabKota'!AB$2:AB$415,MATCH($D84,'Ortala-KabKota'!$E$2:$E$415,FALSE))</f>
        <v>0</v>
      </c>
      <c r="AC84" s="218">
        <f t="array" ref="AC84">INDEX('Ortala-KabKota'!AC$2:AC$415,MATCH($D84,'Ortala-KabKota'!$E$2:$E$415,FALSE))</f>
        <v>0</v>
      </c>
      <c r="AD84" s="218">
        <f t="array" ref="AD84">INDEX('Ortala-KabKota'!AD$2:AD$415,MATCH($D84,'Ortala-KabKota'!$E$2:$E$415,FALSE))</f>
        <v>0</v>
      </c>
      <c r="AE84" s="218">
        <f t="array" ref="AE84">INDEX('Ortala-KabKota'!AE$2:AE$415,MATCH($D84,'Ortala-KabKota'!$E$2:$E$415,FALSE))</f>
        <v>1</v>
      </c>
      <c r="AF84" s="218">
        <f t="array" ref="AF84">INDEX('Ortala-KabKota'!AF$2:AF$415,MATCH($D84,'Ortala-KabKota'!$E$2:$E$415,FALSE))</f>
        <v>1</v>
      </c>
      <c r="AG84" s="218">
        <f t="array" ref="AG84">INDEX('Ortala-KabKota'!AG$2:AG$415,MATCH($D84,'Ortala-KabKota'!$E$2:$E$415,FALSE))</f>
        <v>1</v>
      </c>
      <c r="AH84" s="218">
        <f t="array" ref="AH84">INDEX('Ortala-KabKota'!AH$2:AH$415,MATCH($D84,'Ortala-KabKota'!$E$2:$E$415,FALSE))</f>
        <v>0</v>
      </c>
      <c r="AI84" s="218" t="str">
        <f t="array" ref="AI84">INDEX('Ortala-KabKota'!AI$2:AI$415,MATCH($D84,'Ortala-KabKota'!$E$2:$E$415,FALSE))</f>
        <v/>
      </c>
      <c r="AJ84" s="218">
        <f t="array" ref="AJ84">INDEX('Ortala-KabKota'!AJ$2:AJ$415,MATCH($D84,'Ortala-KabKota'!$E$2:$E$415,FALSE))</f>
        <v>1</v>
      </c>
      <c r="AK84" s="218">
        <f t="array" ref="AK84">INDEX('Ortala-KabKota'!AK$2:AK$415,MATCH($D84,'Ortala-KabKota'!$E$2:$E$415,FALSE))</f>
        <v>1</v>
      </c>
      <c r="AL84" s="218">
        <f t="array" ref="AL84">INDEX('Ortala-KabKota'!AL$2:AL$415,MATCH($D84,'Ortala-KabKota'!$E$2:$E$415,FALSE))</f>
        <v>44</v>
      </c>
      <c r="AM84" s="218" t="str">
        <f t="array" ref="AM84">INDEX('Ortala-KabKota'!AM$2:AM$415,MATCH($D84,'Ortala-KabKota'!$E$2:$E$415,FALSE))</f>
        <v>Kasus pelecehan seksual</v>
      </c>
      <c r="AN84" s="218" t="str">
        <f t="array" ref="AN84">INDEX('Ortala-KabKota'!AN$2:AN$415,MATCH($D84,'Ortala-KabKota'!$E$2:$E$415,FALSE))</f>
        <v/>
      </c>
      <c r="AO84" s="218" t="str">
        <f t="array" ref="AO84">INDEX('Ortala-KabKota'!AO$2:AO$415,MATCH($D84,'Ortala-KabKota'!$E$2:$E$415,FALSE))</f>
        <v/>
      </c>
      <c r="AP84" s="218" t="str">
        <f t="array" ref="AP84">INDEX('Ortala-KabKota'!AP$2:AP$415,MATCH($D84,'Ortala-KabKota'!$E$2:$E$415,FALSE))</f>
        <v/>
      </c>
      <c r="AQ84" s="218">
        <f t="array" ref="AQ84">INDEX('Ortala-KabKota'!AQ$2:AQ$415,MATCH($D84,'Ortala-KabKota'!$E$2:$E$415,FALSE))</f>
        <v>1</v>
      </c>
      <c r="AR84" s="218" t="str">
        <f t="array" ref="AR84">INDEX('Ortala-KabKota'!AR$2:AR$415,MATCH($D84,'Ortala-KabKota'!$E$2:$E$415,FALSE))</f>
        <v/>
      </c>
      <c r="AS84" s="218" t="str">
        <f t="array" ref="AS84">INDEX('Ortala-KabKota'!AS$2:AS$415,MATCH($D84,'Ortala-KabKota'!$E$2:$E$415,FALSE))</f>
        <v/>
      </c>
      <c r="AT84" s="218" t="str">
        <f t="array" ref="AT84">INDEX('Ortala-KabKota'!AT$2:AT$415,MATCH($D84,'Ortala-KabKota'!$E$2:$E$415,FALSE))</f>
        <v/>
      </c>
      <c r="AU84" s="218" t="str">
        <f t="array" ref="AU84">INDEX('UPTD PPA KabKota'!D$5:D$513,MATCH($D84,'UPTD PPA KabKota'!$C$5:$C$513,FALSE))</f>
        <v>Suzi Arianis, SKM</v>
      </c>
      <c r="AV84" s="218" t="str">
        <f t="array" ref="AV84">INDEX('UPTD PPA KabKota'!E$5:E$513,MATCH($D84,'UPTD PPA KabKota'!$C$5:$C$513,FALSE))</f>
        <v>jl. pendidikan tembilahan</v>
      </c>
      <c r="AW84" s="218">
        <f t="array" ref="AW84">INDEX('UPTD PPA KabKota'!F$5:F$513,MATCH($D84,'UPTD PPA KabKota'!$C$5:$C$513,FALSE))</f>
        <v>82296306917</v>
      </c>
      <c r="AX84" s="218" t="str">
        <f t="array" ref="AX84">INDEX('UPTD PPA KabKota'!G$5:G$513,MATCH($D84,'UPTD PPA KabKota'!$C$5:$C$513,FALSE))</f>
        <v>tidak ada</v>
      </c>
      <c r="AY84" s="218" t="str">
        <f t="array" ref="AY84">INDEX('UPTD PPA KabKota'!H$5:H$513,MATCH($D84,'UPTD PPA KabKota'!$C$5:$C$513,FALSE))</f>
        <v>UPTD PPA</v>
      </c>
      <c r="AZ84" s="218" t="str">
        <f t="array" ref="AZ84">INDEX('UPTD PPA KabKota'!I$5:I$513,MATCH($D84,'UPTD PPA KabKota'!$C$5:$C$513,FALSE))</f>
        <v>Peraturan Bupati indragiri hilir nomor 80 tahun 2019 tentang perubahan atas peraturan bupati indragiri hilir nomor 56 tahyn 2017 tentang pembentukan, kedudukan, susunan organisasi, tugas dan fungsi, serta tata kerja unit pelaksana teknis daerah pada perangkat daerah di lingkungan pemerintah kabupaten indragiri hilir</v>
      </c>
      <c r="BA84" s="218">
        <f t="array" ref="BA84">INDEX('UPTD PPA KabKota'!J$5:J$513,MATCH($D84,'UPTD PPA KabKota'!$C$5:$C$513,FALSE))</f>
        <v>2019</v>
      </c>
      <c r="BB84" s="218" t="str">
        <f t="array" ref="BB84">INDEX('UPTD PPA KabKota'!K$5:K$513,MATCH($D84,'UPTD PPA KabKota'!$C$5:$C$513,FALSE))</f>
        <v>A</v>
      </c>
      <c r="BC84" s="218">
        <f t="array" ref="BC84">INDEX('UPTD PPA KabKota'!L$5:L$513,MATCH($D84,'UPTD PPA KabKota'!$C$5:$C$513,FALSE))</f>
        <v>82296306917</v>
      </c>
      <c r="BD84" s="218" t="str">
        <f t="array" ref="BD84">INDEX('UPTD PPA KabKota'!M$5:M$513,MATCH($D84,'UPTD PPA KabKota'!$C$5:$C$513,FALSE))</f>
        <v>retnoaswati39@gmail.com</v>
      </c>
      <c r="BE84" s="218" t="str">
        <f t="array" ref="BE84">INDEX('UPTD PPA KabKota'!N$5:N$513,MATCH($D84,'UPTD PPA KabKota'!$C$5:$C$513,FALSE))</f>
        <v>kepala UPTD, kasubag TU dan kelompok jabatan fungsional</v>
      </c>
      <c r="BF84" s="218" t="str">
        <f t="array" ref="BF84">INDEX('UPTD PPA KabKota'!O$5:O$513,MATCH($D84,'UPTD PPA KabKota'!$C$5:$C$513,FALSE))</f>
        <v>Mandiri</v>
      </c>
      <c r="BG84" s="218" t="str">
        <f t="array" ref="BG84">INDEX('UPTD PPA KabKota'!P$5:P$513,MATCH($D84,'UPTD PPA KabKota'!$C$5:$C$513,FALSE))</f>
        <v>Sewa/Kontrak</v>
      </c>
      <c r="BH84" s="218" t="str">
        <f t="array" ref="BH84">INDEX('UPTD PPA KabKota'!Q$5:Q$513,MATCH($D84,'UPTD PPA KabKota'!$C$5:$C$513,FALSE))</f>
        <v>tidak ada</v>
      </c>
      <c r="BI84" s="218" t="str">
        <f t="array" ref="BI84">INDEX('UPTD PPA KabKota'!R$5:R$513,MATCH($D84,'UPTD PPA KabKota'!$C$5:$C$513,FALSE))</f>
        <v>Ada</v>
      </c>
      <c r="BJ84" s="218" t="str">
        <f t="array" ref="BJ84">INDEX('UPTD PPA KabKota'!S$5:S$513,MATCH($D84,'UPTD PPA KabKota'!$C$5:$C$513,FALSE))</f>
        <v>Ada</v>
      </c>
      <c r="BK84" s="218" t="str">
        <f t="array" ref="BK84">INDEX('UPTD PPA KabKota'!T$5:T$513,MATCH($D84,'UPTD PPA KabKota'!$C$5:$C$513,FALSE))</f>
        <v>Ada</v>
      </c>
      <c r="BL84" s="218" t="str">
        <f t="array" ref="BL84">INDEX('UPTD PPA KabKota'!U$5:U$513,MATCH($D84,'UPTD PPA KabKota'!$C$5:$C$513,FALSE))</f>
        <v>Ada</v>
      </c>
      <c r="BM84" s="218" t="str">
        <f t="array" ref="BM84">INDEX('UPTD PPA KabKota'!V$5:V$513,MATCH($D84,'UPTD PPA KabKota'!$C$5:$C$513,FALSE))</f>
        <v>Ada</v>
      </c>
      <c r="BN84" s="218" t="str">
        <f t="array" ref="BN84">INDEX('UPTD PPA KabKota'!W$5:W$513,MATCH($D84,'UPTD PPA KabKota'!$C$5:$C$513,FALSE))</f>
        <v>Ada</v>
      </c>
      <c r="BO84" s="218" t="str">
        <f t="array" ref="BO84">INDEX('UPTD PPA KabKota'!X$5:X$513,MATCH($D84,'UPTD PPA KabKota'!$C$5:$C$513,FALSE))</f>
        <v>Tidak Ada</v>
      </c>
      <c r="BP84" s="218" t="str">
        <f t="array" ref="BP84">INDEX('UPTD PPA KabKota'!Y$5:Y$513,MATCH($D84,'UPTD PPA KabKota'!$C$5:$C$513,FALSE))</f>
        <v>Tidak Ada</v>
      </c>
      <c r="BQ84" s="218" t="str">
        <f t="array" ref="BQ84">INDEX('UPTD PPA KabKota'!Z$5:Z$513,MATCH($D84,'UPTD PPA KabKota'!$C$5:$C$513,FALSE))</f>
        <v>Tidak Ada</v>
      </c>
      <c r="BR84" s="218" t="str">
        <f t="array" ref="BR84">INDEX('UPTD PPA KabKota'!AA$5:AA$513,MATCH($D84,'UPTD PPA KabKota'!$C$5:$C$513,FALSE))</f>
        <v>Tidak Ada</v>
      </c>
      <c r="BS84" s="218" t="str">
        <f t="array" ref="BS84">INDEX('UPTD PPA KabKota'!AB$5:AB$513,MATCH($D84,'UPTD PPA KabKota'!$C$5:$C$513,FALSE))</f>
        <v>Ada</v>
      </c>
      <c r="BT84" s="218" t="str">
        <f t="array" ref="BT84">INDEX('UPTD PPA KabKota'!AC$5:AC$513,MATCH($D84,'UPTD PPA KabKota'!$C$5:$C$513,FALSE))</f>
        <v>Sudah</v>
      </c>
      <c r="BU84" s="218" t="str">
        <f t="array" ref="BU84">INDEX('UPTD PPA KabKota'!AD$5:AD$513,MATCH($D84,'UPTD PPA KabKota'!$C$5:$C$513,FALSE))</f>
        <v>Sudah</v>
      </c>
      <c r="BV84" s="218" t="str">
        <f t="array" ref="BV84">INDEX('UPTD PPA KabKota'!AE$5:AE$513,MATCH($D84,'UPTD PPA KabKota'!$C$5:$C$513,FALSE))</f>
        <v>Sudah</v>
      </c>
      <c r="BW84" s="218" t="str">
        <f t="array" ref="BW84">INDEX('UPTD PPA KabKota'!AF$5:AF$513,MATCH($D84,'UPTD PPA KabKota'!$C$5:$C$513,FALSE))</f>
        <v>Sudah</v>
      </c>
      <c r="BX84" s="218" t="str">
        <f t="array" ref="BX84">INDEX('UPTD PPA KabKota'!AG$5:AG$513,MATCH($D84,'UPTD PPA KabKota'!$C$5:$C$513,FALSE))</f>
        <v>Belum</v>
      </c>
      <c r="BY84" s="218" t="str">
        <f t="array" ref="BY84">INDEX('UPTD PPA KabKota'!AH$5:AH$513,MATCH($D84,'UPTD PPA KabKota'!$C$5:$C$513,FALSE))</f>
        <v>Sudah</v>
      </c>
      <c r="BZ84" s="218" t="str">
        <f t="array" ref="BZ84">INDEX('UPTD PPA KabKota'!AI$5:AI$513,MATCH($D84,'UPTD PPA KabKota'!$C$5:$C$513,FALSE))</f>
        <v>Sudah</v>
      </c>
      <c r="CA84" s="218" t="str">
        <f t="array" ref="CA84">INDEX('UPTD PPA KabKota'!AJ$5:AJ$513,MATCH($D84,'UPTD PPA KabKota'!$C$5:$C$513,FALSE))</f>
        <v>Sudah</v>
      </c>
      <c r="CB84" s="218" t="str">
        <f t="array" ref="CB84">INDEX('UPTD PPA KabKota'!AK$5:AK$513,MATCH($D84,'UPTD PPA KabKota'!$C$5:$C$513,FALSE))</f>
        <v>Sudah</v>
      </c>
      <c r="CC84" s="218" t="str">
        <f t="array" ref="CC84">INDEX('UPTD PPA KabKota'!AL$5:AL$513,MATCH($D84,'UPTD PPA KabKota'!$C$5:$C$513,FALSE))</f>
        <v>Sudah</v>
      </c>
      <c r="CD84" s="218" t="str">
        <f t="array" ref="CD84">INDEX('UPTD PPA KabKota'!AM$5:AM$513,MATCH($D84,'UPTD PPA KabKota'!$C$5:$C$513,FALSE))</f>
        <v>Sudah</v>
      </c>
      <c r="CE84" s="218" t="str">
        <f t="array" ref="CE84">INDEX('UPTD PPA KabKota'!AN$5:AN$513,MATCH($D84,'UPTD PPA KabKota'!$C$5:$C$513,FALSE))</f>
        <v>tidak ada</v>
      </c>
      <c r="CF84" s="218" t="str">
        <f t="array" ref="CF84">INDEX('UPTD PPA KabKota'!AO$5:AO$513,MATCH($D84,'UPTD PPA KabKota'!$C$5:$C$513,FALSE))</f>
        <v>64 kasus</v>
      </c>
      <c r="CG84" s="218" t="str">
        <f t="array" ref="CG84">INDEX('UPTD PPA KabKota'!AP$5:AP$513,MATCH($D84,'UPTD PPA KabKota'!$C$5:$C$513,FALSE))</f>
        <v>Kekerasan Seksual</v>
      </c>
      <c r="CH84" s="218" t="str">
        <f t="array" ref="CH84">INDEX('UPTD PPA KabKota'!AQ$5:AQ$513,MATCH($D84,'UPTD PPA KabKota'!$C$5:$C$513,FALSE))</f>
        <v/>
      </c>
      <c r="CI84" s="218" t="str">
        <f t="array" ref="CI84">INDEX('UPTD PPA KabKota'!AR$5:AR$513,MATCH($D84,'UPTD PPA KabKota'!$C$5:$C$513,FALSE))</f>
        <v/>
      </c>
      <c r="CJ84" s="218" t="str">
        <f t="array" ref="CJ84">INDEX('UPTD PPA KabKota'!AS$5:AS$513,MATCH($D84,'UPTD PPA KabKota'!$C$5:$C$513,FALSE))</f>
        <v/>
      </c>
      <c r="CK84" s="218" t="str">
        <f t="array" ref="CK84">INDEX('UPTD PPA KabKota'!AT$5:AT$513,MATCH($D84,'UPTD PPA KabKota'!$C$5:$C$513,FALSE))</f>
        <v>v</v>
      </c>
      <c r="CL84" s="218" t="str">
        <f t="array" ref="CL84">INDEX('UPTD PPA KabKota'!AU$5:AU$513,MATCH($D84,'UPTD PPA KabKota'!$C$5:$C$513,FALSE))</f>
        <v/>
      </c>
      <c r="CM84" s="218" t="str">
        <f t="array" ref="CM84">INDEX('UPTD PPA KabKota'!AV$5:AV$513,MATCH($D84,'UPTD PPA KabKota'!$C$5:$C$513,FALSE))</f>
        <v/>
      </c>
      <c r="CN84" s="218" t="str">
        <f t="array" ref="CN84">INDEX('UPTD PPA KabKota'!AW$5:AW$513,MATCH($D84,'UPTD PPA KabKota'!$C$5:$C$513,FALSE))</f>
        <v/>
      </c>
      <c r="CO84" s="218" t="str">
        <f t="array" ref="CO84">INDEX('UPTD PPA KabKota'!AX$5:AX$513,MATCH($D84,'UPTD PPA KabKota'!$C$5:$C$513,FALSE))</f>
        <v/>
      </c>
      <c r="CP84" s="218" t="str">
        <f t="array" ref="CP84">INDEX('UPTD PPA KabKota'!AY$5:AY$513,MATCH($D84,'UPTD PPA KabKota'!$C$5:$C$513,FALSE))</f>
        <v/>
      </c>
      <c r="CQ84" s="209" t="str">
        <f>IFERROR(__xludf.DUMMYFUNCTION("IF(ISBLANK($K84),"""",IF(REGEXMATCH($K84,""Peraturan""),""Ada"",IF(REGEXMATCH($K84,""Rekomendasi""),""Tidak Ada"", $K84)))
"),"Ada")</f>
        <v>Ada</v>
      </c>
      <c r="CR84" s="209" t="str">
        <f t="array" ref="CR84">index('UPTD PPA KabKota'!$BI$5:$BI$513,match($D84,'UPTD PPA KabKota'!$C$5:$C$513,false))</f>
        <v>Ada</v>
      </c>
      <c r="CS84" s="314" t="str">
        <f t="shared" si="12"/>
        <v>Ada</v>
      </c>
    </row>
    <row r="85">
      <c r="A85" s="310">
        <v>83.0</v>
      </c>
      <c r="B85" s="310">
        <v>4.0</v>
      </c>
      <c r="C85" s="311" t="s">
        <v>4728</v>
      </c>
      <c r="D85" s="312" t="s">
        <v>1259</v>
      </c>
      <c r="E85" s="315">
        <v>45689.0</v>
      </c>
      <c r="F85" s="218" t="str">
        <f t="array" ref="F85">INDEX('Ortala-KabKota'!F$2:F$415,MATCH($D85,'Ortala-KabKota'!$E$2:$E$415,FALSE))</f>
        <v>Elva/ 081268796034</v>
      </c>
      <c r="G85" s="218" t="str">
        <f t="array" ref="G85">INDEX('Ortala-KabKota'!G$2:G$415,MATCH($D85,'Ortala-KabKota'!$E$2:$E$415,FALSE))</f>
        <v>Jl. Swapraja No 1 Komplek Perkantoran Bhakti Praja</v>
      </c>
      <c r="H85" s="218" t="str">
        <f t="array" ref="H85">INDEX('Ortala-KabKota'!H$2:H$415,MATCH($D85,'Ortala-KabKota'!$E$2:$E$415,FALSE))</f>
        <v>-</v>
      </c>
      <c r="I85" s="218" t="str">
        <f t="array" ref="I85">INDEX('Ortala-KabKota'!I$2:I$415,MATCH($D85,'Ortala-KabKota'!$E$2:$E$415,FALSE))</f>
        <v>085355343638</v>
      </c>
      <c r="J85" s="218" t="str">
        <f t="array" ref="J85">INDEX('Ortala-KabKota'!J$2:J$415,MATCH($D85,'Ortala-KabKota'!$E$2:$E$415,FALSE))</f>
        <v>UPTD PPA</v>
      </c>
      <c r="K85" s="218" t="str">
        <f t="array" ref="K85">INDEX('Ortala-KabKota'!K$2:K$415,MATCH($D85,'Ortala-KabKota'!$E$2:$E$415,FALSE))</f>
        <v>Peraturan Bupati Pelalawan Nomor 10 Tahun 2019 tentang Kedudukan, Susunan Organisasi, Tugas &amp; Fungsi serta Tata Kerja UPTD PPA Tipe A pada DP3AP2KB Kabupaten Pelalawan</v>
      </c>
      <c r="L85" s="218">
        <f t="array" ref="L85">INDEX('Ortala-KabKota'!L$2:L$415,MATCH($D85,'Ortala-KabKota'!$E$2:$E$415,FALSE))</f>
        <v>2019</v>
      </c>
      <c r="M85" s="218" t="str">
        <f t="array" ref="M85">INDEX('Ortala-KabKota'!M$2:M$415,MATCH($D85,'Ortala-KabKota'!$E$2:$E$415,FALSE))</f>
        <v>A</v>
      </c>
      <c r="N85" s="218" t="str">
        <f t="array" ref="N85">INDEX('Ortala-KabKota'!N$2:N$415,MATCH($D85,'Ortala-KabKota'!$E$2:$E$415,FALSE))</f>
        <v/>
      </c>
      <c r="O85" s="218" t="str">
        <f t="array" ref="O85">INDEX('Ortala-KabKota'!O$2:O$415,MATCH($D85,'Ortala-KabKota'!$E$2:$E$415,FALSE))</f>
        <v/>
      </c>
      <c r="P85" s="218" t="str">
        <f t="array" ref="P85">INDEX('Ortala-KabKota'!P$2:P$415,MATCH($D85,'Ortala-KabKota'!$E$2:$E$415,FALSE))</f>
        <v/>
      </c>
      <c r="Q85" s="218" t="str">
        <f t="array" ref="Q85">INDEX('Ortala-KabKota'!Q$2:Q$415,MATCH($D85,'Ortala-KabKota'!$E$2:$E$415,FALSE))</f>
        <v/>
      </c>
      <c r="R85" s="218" t="str">
        <f t="array" ref="R85">INDEX('Ortala-KabKota'!R$2:R$415,MATCH($D85,'Ortala-KabKota'!$E$2:$E$415,FALSE))</f>
        <v>MILIK SENDIRI</v>
      </c>
      <c r="S85" s="218" t="str">
        <f t="array" ref="S85">INDEX('Ortala-KabKota'!S$2:S$415,MATCH($D85,'Ortala-KabKota'!$E$2:$E$415,FALSE))</f>
        <v/>
      </c>
      <c r="T85" s="218">
        <f t="array" ref="T85">INDEX('Ortala-KabKota'!T$2:T$415,MATCH($D85,'Ortala-KabKota'!$E$2:$E$415,FALSE))</f>
        <v>0</v>
      </c>
      <c r="U85" s="218" t="str">
        <f t="array" ref="U85">INDEX('Ortala-KabKota'!U$2:U$415,MATCH($D85,'Ortala-KabKota'!$E$2:$E$415,FALSE))</f>
        <v/>
      </c>
      <c r="V85" s="218" t="str">
        <f t="array" ref="V85">INDEX('Ortala-KabKota'!V$2:V$415,MATCH($D85,'Ortala-KabKota'!$E$2:$E$415,FALSE))</f>
        <v/>
      </c>
      <c r="W85" s="218" t="str">
        <f t="array" ref="W85">INDEX('Ortala-KabKota'!W$2:W$415,MATCH($D85,'Ortala-KabKota'!$E$2:$E$415,FALSE))</f>
        <v/>
      </c>
      <c r="X85" s="218" t="str">
        <f t="array" ref="X85">INDEX('Ortala-KabKota'!X$2:X$415,MATCH($D85,'Ortala-KabKota'!$E$2:$E$415,FALSE))</f>
        <v/>
      </c>
      <c r="Y85" s="218" t="str">
        <f t="array" ref="Y85">INDEX('Ortala-KabKota'!Y$2:Y$415,MATCH($D85,'Ortala-KabKota'!$E$2:$E$415,FALSE))</f>
        <v/>
      </c>
      <c r="Z85" s="218" t="str">
        <f t="array" ref="Z85">INDEX('Ortala-KabKota'!Z$2:Z$415,MATCH($D85,'Ortala-KabKota'!$E$2:$E$415,FALSE))</f>
        <v/>
      </c>
      <c r="AA85" s="218" t="str">
        <f t="array" ref="AA85">INDEX('Ortala-KabKota'!AA$2:AA$415,MATCH($D85,'Ortala-KabKota'!$E$2:$E$415,FALSE))</f>
        <v/>
      </c>
      <c r="AB85" s="218" t="str">
        <f t="array" ref="AB85">INDEX('Ortala-KabKota'!AB$2:AB$415,MATCH($D85,'Ortala-KabKota'!$E$2:$E$415,FALSE))</f>
        <v/>
      </c>
      <c r="AC85" s="218" t="str">
        <f t="array" ref="AC85">INDEX('Ortala-KabKota'!AC$2:AC$415,MATCH($D85,'Ortala-KabKota'!$E$2:$E$415,FALSE))</f>
        <v/>
      </c>
      <c r="AD85" s="218" t="str">
        <f t="array" ref="AD85">INDEX('Ortala-KabKota'!AD$2:AD$415,MATCH($D85,'Ortala-KabKota'!$E$2:$E$415,FALSE))</f>
        <v/>
      </c>
      <c r="AE85" s="218" t="str">
        <f t="array" ref="AE85">INDEX('Ortala-KabKota'!AE$2:AE$415,MATCH($D85,'Ortala-KabKota'!$E$2:$E$415,FALSE))</f>
        <v/>
      </c>
      <c r="AF85" s="218" t="str">
        <f t="array" ref="AF85">INDEX('Ortala-KabKota'!AF$2:AF$415,MATCH($D85,'Ortala-KabKota'!$E$2:$E$415,FALSE))</f>
        <v/>
      </c>
      <c r="AG85" s="218" t="str">
        <f t="array" ref="AG85">INDEX('Ortala-KabKota'!AG$2:AG$415,MATCH($D85,'Ortala-KabKota'!$E$2:$E$415,FALSE))</f>
        <v/>
      </c>
      <c r="AH85" s="218" t="str">
        <f t="array" ref="AH85">INDEX('Ortala-KabKota'!AH$2:AH$415,MATCH($D85,'Ortala-KabKota'!$E$2:$E$415,FALSE))</f>
        <v/>
      </c>
      <c r="AI85" s="218" t="str">
        <f t="array" ref="AI85">INDEX('Ortala-KabKota'!AI$2:AI$415,MATCH($D85,'Ortala-KabKota'!$E$2:$E$415,FALSE))</f>
        <v/>
      </c>
      <c r="AJ85" s="218" t="str">
        <f t="array" ref="AJ85">INDEX('Ortala-KabKota'!AJ$2:AJ$415,MATCH($D85,'Ortala-KabKota'!$E$2:$E$415,FALSE))</f>
        <v/>
      </c>
      <c r="AK85" s="218" t="str">
        <f t="array" ref="AK85">INDEX('Ortala-KabKota'!AK$2:AK$415,MATCH($D85,'Ortala-KabKota'!$E$2:$E$415,FALSE))</f>
        <v/>
      </c>
      <c r="AL85" s="218" t="str">
        <f t="array" ref="AL85">INDEX('Ortala-KabKota'!AL$2:AL$415,MATCH($D85,'Ortala-KabKota'!$E$2:$E$415,FALSE))</f>
        <v/>
      </c>
      <c r="AM85" s="218" t="str">
        <f t="array" ref="AM85">INDEX('Ortala-KabKota'!AM$2:AM$415,MATCH($D85,'Ortala-KabKota'!$E$2:$E$415,FALSE))</f>
        <v/>
      </c>
      <c r="AN85" s="218" t="str">
        <f t="array" ref="AN85">INDEX('Ortala-KabKota'!AN$2:AN$415,MATCH($D85,'Ortala-KabKota'!$E$2:$E$415,FALSE))</f>
        <v/>
      </c>
      <c r="AO85" s="218" t="str">
        <f t="array" ref="AO85">INDEX('Ortala-KabKota'!AO$2:AO$415,MATCH($D85,'Ortala-KabKota'!$E$2:$E$415,FALSE))</f>
        <v/>
      </c>
      <c r="AP85" s="218" t="str">
        <f t="array" ref="AP85">INDEX('Ortala-KabKota'!AP$2:AP$415,MATCH($D85,'Ortala-KabKota'!$E$2:$E$415,FALSE))</f>
        <v/>
      </c>
      <c r="AQ85" s="218">
        <f t="array" ref="AQ85">INDEX('Ortala-KabKota'!AQ$2:AQ$415,MATCH($D85,'Ortala-KabKota'!$E$2:$E$415,FALSE))</f>
        <v>1</v>
      </c>
      <c r="AR85" s="218" t="str">
        <f t="array" ref="AR85">INDEX('Ortala-KabKota'!AR$2:AR$415,MATCH($D85,'Ortala-KabKota'!$E$2:$E$415,FALSE))</f>
        <v/>
      </c>
      <c r="AS85" s="218" t="str">
        <f t="array" ref="AS85">INDEX('Ortala-KabKota'!AS$2:AS$415,MATCH($D85,'Ortala-KabKota'!$E$2:$E$415,FALSE))</f>
        <v/>
      </c>
      <c r="AT85" s="218" t="str">
        <f t="array" ref="AT85">INDEX('Ortala-KabKota'!AT$2:AT$415,MATCH($D85,'Ortala-KabKota'!$E$2:$E$415,FALSE))</f>
        <v/>
      </c>
      <c r="AU85" s="218" t="str">
        <f t="array" ref="AU85">INDEX('UPTD PPA KabKota'!D$5:D$513,MATCH($D85,'UPTD PPA KabKota'!$C$5:$C$513,FALSE))</f>
        <v>ELVA HAFSAH, S.Hut., M.Si</v>
      </c>
      <c r="AV85" s="218" t="str">
        <f t="array" ref="AV85">INDEX('UPTD PPA KabKota'!E$5:E$513,MATCH($D85,'UPTD PPA KabKota'!$C$5:$C$513,FALSE))</f>
        <v>Jl. Swapraja No 1 Komplek Perkantoran Bhakti Praja</v>
      </c>
      <c r="AW85" s="218">
        <f t="array" ref="AW85">INDEX('UPTD PPA KabKota'!F$5:F$513,MATCH($D85,'UPTD PPA KabKota'!$C$5:$C$513,FALSE))</f>
        <v>82129432884</v>
      </c>
      <c r="AX85" s="218">
        <f t="array" ref="AX85">INDEX('UPTD PPA KabKota'!G$5:G$513,MATCH($D85,'UPTD PPA KabKota'!$C$5:$C$513,FALSE))</f>
        <v>82129432884</v>
      </c>
      <c r="AY85" s="218" t="str">
        <f t="array" ref="AY85">INDEX('UPTD PPA KabKota'!H$5:H$513,MATCH($D85,'UPTD PPA KabKota'!$C$5:$C$513,FALSE))</f>
        <v>UPTD PPA</v>
      </c>
      <c r="AZ85" s="218" t="str">
        <f t="array" ref="AZ85">INDEX('UPTD PPA KabKota'!I$5:I$513,MATCH($D85,'UPTD PPA KabKota'!$C$5:$C$513,FALSE))</f>
        <v>Peraturan Bupati Pelalawan Nomor 10 Tahun 2019 tentang Kedudukan, Susunan Organisasi, Tugas &amp; Fungsi serta Tata Kerja UPTD PPA Tipe A pada DP3AP2KB Kabupaten Pelalawan</v>
      </c>
      <c r="BA85" s="218">
        <f t="array" ref="BA85">INDEX('UPTD PPA KabKota'!J$5:J$513,MATCH($D85,'UPTD PPA KabKota'!$C$5:$C$513,FALSE))</f>
        <v>2019</v>
      </c>
      <c r="BB85" s="218" t="str">
        <f t="array" ref="BB85">INDEX('UPTD PPA KabKota'!K$5:K$513,MATCH($D85,'UPTD PPA KabKota'!$C$5:$C$513,FALSE))</f>
        <v>A</v>
      </c>
      <c r="BC85" s="218" t="str">
        <f t="array" ref="BC85">INDEX('UPTD PPA KabKota'!L$5:L$513,MATCH($D85,'UPTD PPA KabKota'!$C$5:$C$513,FALSE))</f>
        <v>ELVA HAFSAH, S.Hut., M.Si /081268796034</v>
      </c>
      <c r="BD85" s="218" t="str">
        <f t="array" ref="BD85">INDEX('UPTD PPA KabKota'!M$5:M$513,MATCH($D85,'UPTD PPA KabKota'!$C$5:$C$513,FALSE))</f>
        <v>uptdppapelalawann@gmail.com</v>
      </c>
      <c r="BE85" s="218" t="str">
        <f t="array" ref="BE85">INDEX('UPTD PPA KabKota'!N$5:N$513,MATCH($D85,'UPTD PPA KabKota'!$C$5:$C$513,FALSE))</f>
        <v>Kepala UPTD PPA, Kepala TU UPTD PPA dan Staf Administrasi Umum</v>
      </c>
      <c r="BF85" s="218" t="str">
        <f t="array" ref="BF85">INDEX('UPTD PPA KabKota'!O$5:O$513,MATCH($D85,'UPTD PPA KabKota'!$C$5:$C$513,FALSE))</f>
        <v>Bergabung dengan Kantor Dinas</v>
      </c>
      <c r="BG85" s="218" t="str">
        <f t="array" ref="BG85">INDEX('UPTD PPA KabKota'!P$5:P$513,MATCH($D85,'UPTD PPA KabKota'!$C$5:$C$513,FALSE))</f>
        <v>Tidak Punya</v>
      </c>
      <c r="BH85" s="218" t="str">
        <f t="array" ref="BH85">INDEX('UPTD PPA KabKota'!Q$5:Q$513,MATCH($D85,'UPTD PPA KabKota'!$C$5:$C$513,FALSE))</f>
        <v/>
      </c>
      <c r="BI85" s="218" t="str">
        <f t="array" ref="BI85">INDEX('UPTD PPA KabKota'!R$5:R$513,MATCH($D85,'UPTD PPA KabKota'!$C$5:$C$513,FALSE))</f>
        <v>Ada</v>
      </c>
      <c r="BJ85" s="218" t="str">
        <f t="array" ref="BJ85">INDEX('UPTD PPA KabKota'!S$5:S$513,MATCH($D85,'UPTD PPA KabKota'!$C$5:$C$513,FALSE))</f>
        <v>Tidak Ada</v>
      </c>
      <c r="BK85" s="218" t="str">
        <f t="array" ref="BK85">INDEX('UPTD PPA KabKota'!T$5:T$513,MATCH($D85,'UPTD PPA KabKota'!$C$5:$C$513,FALSE))</f>
        <v>Ada</v>
      </c>
      <c r="BL85" s="218" t="str">
        <f t="array" ref="BL85">INDEX('UPTD PPA KabKota'!U$5:U$513,MATCH($D85,'UPTD PPA KabKota'!$C$5:$C$513,FALSE))</f>
        <v>Tidak Ada</v>
      </c>
      <c r="BM85" s="218" t="str">
        <f t="array" ref="BM85">INDEX('UPTD PPA KabKota'!V$5:V$513,MATCH($D85,'UPTD PPA KabKota'!$C$5:$C$513,FALSE))</f>
        <v>Tidak Ada</v>
      </c>
      <c r="BN85" s="218" t="str">
        <f t="array" ref="BN85">INDEX('UPTD PPA KabKota'!W$5:W$513,MATCH($D85,'UPTD PPA KabKota'!$C$5:$C$513,FALSE))</f>
        <v>Tidak Ada</v>
      </c>
      <c r="BO85" s="218" t="str">
        <f t="array" ref="BO85">INDEX('UPTD PPA KabKota'!X$5:X$513,MATCH($D85,'UPTD PPA KabKota'!$C$5:$C$513,FALSE))</f>
        <v>Ada</v>
      </c>
      <c r="BP85" s="218" t="str">
        <f t="array" ref="BP85">INDEX('UPTD PPA KabKota'!Y$5:Y$513,MATCH($D85,'UPTD PPA KabKota'!$C$5:$C$513,FALSE))</f>
        <v>Tidak Ada</v>
      </c>
      <c r="BQ85" s="218" t="str">
        <f t="array" ref="BQ85">INDEX('UPTD PPA KabKota'!Z$5:Z$513,MATCH($D85,'UPTD PPA KabKota'!$C$5:$C$513,FALSE))</f>
        <v>Tidak Ada</v>
      </c>
      <c r="BR85" s="218" t="str">
        <f t="array" ref="BR85">INDEX('UPTD PPA KabKota'!AA$5:AA$513,MATCH($D85,'UPTD PPA KabKota'!$C$5:$C$513,FALSE))</f>
        <v>Tidak Ada</v>
      </c>
      <c r="BS85" s="218" t="str">
        <f t="array" ref="BS85">INDEX('UPTD PPA KabKota'!AB$5:AB$513,MATCH($D85,'UPTD PPA KabKota'!$C$5:$C$513,FALSE))</f>
        <v>Tidak Ada</v>
      </c>
      <c r="BT85" s="218" t="str">
        <f t="array" ref="BT85">INDEX('UPTD PPA KabKota'!AC$5:AC$513,MATCH($D85,'UPTD PPA KabKota'!$C$5:$C$513,FALSE))</f>
        <v>Sudah</v>
      </c>
      <c r="BU85" s="218" t="str">
        <f t="array" ref="BU85">INDEX('UPTD PPA KabKota'!AD$5:AD$513,MATCH($D85,'UPTD PPA KabKota'!$C$5:$C$513,FALSE))</f>
        <v>Sudah</v>
      </c>
      <c r="BV85" s="218" t="str">
        <f t="array" ref="BV85">INDEX('UPTD PPA KabKota'!AE$5:AE$513,MATCH($D85,'UPTD PPA KabKota'!$C$5:$C$513,FALSE))</f>
        <v>Sudah</v>
      </c>
      <c r="BW85" s="218" t="str">
        <f t="array" ref="BW85">INDEX('UPTD PPA KabKota'!AF$5:AF$513,MATCH($D85,'UPTD PPA KabKota'!$C$5:$C$513,FALSE))</f>
        <v>Sudah</v>
      </c>
      <c r="BX85" s="218" t="str">
        <f t="array" ref="BX85">INDEX('UPTD PPA KabKota'!AG$5:AG$513,MATCH($D85,'UPTD PPA KabKota'!$C$5:$C$513,FALSE))</f>
        <v>Sudah</v>
      </c>
      <c r="BY85" s="218" t="str">
        <f t="array" ref="BY85">INDEX('UPTD PPA KabKota'!AH$5:AH$513,MATCH($D85,'UPTD PPA KabKota'!$C$5:$C$513,FALSE))</f>
        <v>Sudah</v>
      </c>
      <c r="BZ85" s="218" t="str">
        <f t="array" ref="BZ85">INDEX('UPTD PPA KabKota'!AI$5:AI$513,MATCH($D85,'UPTD PPA KabKota'!$C$5:$C$513,FALSE))</f>
        <v>Belum</v>
      </c>
      <c r="CA85" s="218" t="str">
        <f t="array" ref="CA85">INDEX('UPTD PPA KabKota'!AJ$5:AJ$513,MATCH($D85,'UPTD PPA KabKota'!$C$5:$C$513,FALSE))</f>
        <v>Sudah</v>
      </c>
      <c r="CB85" s="218" t="str">
        <f t="array" ref="CB85">INDEX('UPTD PPA KabKota'!AK$5:AK$513,MATCH($D85,'UPTD PPA KabKota'!$C$5:$C$513,FALSE))</f>
        <v>Belum</v>
      </c>
      <c r="CC85" s="218" t="str">
        <f t="array" ref="CC85">INDEX('UPTD PPA KabKota'!AL$5:AL$513,MATCH($D85,'UPTD PPA KabKota'!$C$5:$C$513,FALSE))</f>
        <v>Sudah</v>
      </c>
      <c r="CD85" s="218" t="str">
        <f t="array" ref="CD85">INDEX('UPTD PPA KabKota'!AM$5:AM$513,MATCH($D85,'UPTD PPA KabKota'!$C$5:$C$513,FALSE))</f>
        <v>Sudah</v>
      </c>
      <c r="CE85" s="218" t="str">
        <f t="array" ref="CE85">INDEX('UPTD PPA KabKota'!AN$5:AN$513,MATCH($D85,'UPTD PPA KabKota'!$C$5:$C$513,FALSE))</f>
        <v/>
      </c>
      <c r="CF85" s="218">
        <f t="array" ref="CF85">INDEX('UPTD PPA KabKota'!AO$5:AO$513,MATCH($D85,'UPTD PPA KabKota'!$C$5:$C$513,FALSE))</f>
        <v>120</v>
      </c>
      <c r="CG85" s="218" t="str">
        <f t="array" ref="CG85">INDEX('UPTD PPA KabKota'!AP$5:AP$513,MATCH($D85,'UPTD PPA KabKota'!$C$5:$C$513,FALSE))</f>
        <v>Kekerasan Seksual</v>
      </c>
      <c r="CH85" s="218" t="str">
        <f t="array" ref="CH85">INDEX('UPTD PPA KabKota'!AQ$5:AQ$513,MATCH($D85,'UPTD PPA KabKota'!$C$5:$C$513,FALSE))</f>
        <v/>
      </c>
      <c r="CI85" s="218" t="str">
        <f t="array" ref="CI85">INDEX('UPTD PPA KabKota'!AR$5:AR$513,MATCH($D85,'UPTD PPA KabKota'!$C$5:$C$513,FALSE))</f>
        <v/>
      </c>
      <c r="CJ85" s="218" t="str">
        <f t="array" ref="CJ85">INDEX('UPTD PPA KabKota'!AS$5:AS$513,MATCH($D85,'UPTD PPA KabKota'!$C$5:$C$513,FALSE))</f>
        <v/>
      </c>
      <c r="CK85" s="218" t="str">
        <f t="array" ref="CK85">INDEX('UPTD PPA KabKota'!AT$5:AT$513,MATCH($D85,'UPTD PPA KabKota'!$C$5:$C$513,FALSE))</f>
        <v>v</v>
      </c>
      <c r="CL85" s="218" t="str">
        <f t="array" ref="CL85">INDEX('UPTD PPA KabKota'!AU$5:AU$513,MATCH($D85,'UPTD PPA KabKota'!$C$5:$C$513,FALSE))</f>
        <v/>
      </c>
      <c r="CM85" s="218" t="str">
        <f t="array" ref="CM85">INDEX('UPTD PPA KabKota'!AV$5:AV$513,MATCH($D85,'UPTD PPA KabKota'!$C$5:$C$513,FALSE))</f>
        <v/>
      </c>
      <c r="CN85" s="218" t="str">
        <f t="array" ref="CN85">INDEX('UPTD PPA KabKota'!AW$5:AW$513,MATCH($D85,'UPTD PPA KabKota'!$C$5:$C$513,FALSE))</f>
        <v/>
      </c>
      <c r="CO85" s="218" t="str">
        <f t="array" ref="CO85">INDEX('UPTD PPA KabKota'!AX$5:AX$513,MATCH($D85,'UPTD PPA KabKota'!$C$5:$C$513,FALSE))</f>
        <v/>
      </c>
      <c r="CP85" s="218" t="str">
        <f t="array" ref="CP85">INDEX('UPTD PPA KabKota'!AY$5:AY$513,MATCH($D85,'UPTD PPA KabKota'!$C$5:$C$513,FALSE))</f>
        <v/>
      </c>
      <c r="CQ85" s="209" t="str">
        <f>IFERROR(__xludf.DUMMYFUNCTION("IF(ISBLANK($K85),"""",IF(REGEXMATCH($K85,""Peraturan""),""Ada"",IF(REGEXMATCH($K85,""Rekomendasi""),""Tidak Ada"", $K85)))
"),"Ada")</f>
        <v>Ada</v>
      </c>
      <c r="CR85" s="209" t="str">
        <f t="array" ref="CR85">index('UPTD PPA KabKota'!$BI$5:$BI$513,match($D85,'UPTD PPA KabKota'!$C$5:$C$513,false))</f>
        <v>Ada</v>
      </c>
      <c r="CS85" s="314" t="str">
        <f t="shared" si="12"/>
        <v>Ada</v>
      </c>
    </row>
    <row r="86">
      <c r="A86" s="310">
        <v>84.0</v>
      </c>
      <c r="B86" s="310">
        <v>5.0</v>
      </c>
      <c r="C86" s="311" t="s">
        <v>4728</v>
      </c>
      <c r="D86" s="312" t="s">
        <v>1176</v>
      </c>
      <c r="E86" s="315">
        <v>45689.0</v>
      </c>
      <c r="F86" s="218" t="str">
        <f t="array" ref="F86">INDEX('Ortala-KabKota'!F$2:F$415,MATCH($D86,'Ortala-KabKota'!$E$2:$E$415,FALSE))</f>
        <v>Pupuy/ 085248304299</v>
      </c>
      <c r="G86" s="218" t="str">
        <f t="array" ref="G86">INDEX('Ortala-KabKota'!G$2:G$415,MATCH($D86,'Ortala-KabKota'!$E$2:$E$415,FALSE))</f>
        <v>Komplek Perumahan Dinas Sungai Betung Nomor 21 RT 004 RW 002, Kelurahan Kampung Rempak</v>
      </c>
      <c r="H86" s="218" t="str">
        <f t="array" ref="H86">INDEX('Ortala-KabKota'!H$2:H$415,MATCH($D86,'Ortala-KabKota'!$E$2:$E$415,FALSE))</f>
        <v>-</v>
      </c>
      <c r="I86" s="218" t="str">
        <f t="array" ref="I86">INDEX('Ortala-KabKota'!I$2:I$415,MATCH($D86,'Ortala-KabKota'!$E$2:$E$415,FALSE))</f>
        <v>085278030807</v>
      </c>
      <c r="J86" s="218" t="str">
        <f t="array" ref="J86">INDEX('Ortala-KabKota'!J$2:J$415,MATCH($D86,'Ortala-KabKota'!$E$2:$E$415,FALSE))</f>
        <v>UPTD PPA</v>
      </c>
      <c r="K86" s="218" t="str">
        <f t="array" ref="K86">INDEX('Ortala-KabKota'!K$2:K$415,MATCH($D86,'Ortala-KabKota'!$E$2:$E$415,FALSE))</f>
        <v>Peraturan Bupati Siak Nomor 89 Tahun 2019</v>
      </c>
      <c r="L86" s="218">
        <f t="array" ref="L86">INDEX('Ortala-KabKota'!L$2:L$415,MATCH($D86,'Ortala-KabKota'!$E$2:$E$415,FALSE))</f>
        <v>2019</v>
      </c>
      <c r="M86" s="218" t="str">
        <f t="array" ref="M86">INDEX('Ortala-KabKota'!M$2:M$415,MATCH($D86,'Ortala-KabKota'!$E$2:$E$415,FALSE))</f>
        <v>A</v>
      </c>
      <c r="N86" s="218" t="str">
        <f t="array" ref="N86">INDEX('Ortala-KabKota'!N$2:N$415,MATCH($D86,'Ortala-KabKota'!$E$2:$E$415,FALSE))</f>
        <v>Yusrizal/ 085278030807</v>
      </c>
      <c r="O86" s="218" t="str">
        <f t="array" ref="O86">INDEX('Ortala-KabKota'!O$2:O$415,MATCH($D86,'Ortala-KabKota'!$E$2:$E$415,FALSE))</f>
        <v>uptdppa.kabupatensiak@gmail.com</v>
      </c>
      <c r="P86" s="218" t="str">
        <f t="array" ref="P86">INDEX('Ortala-KabKota'!P$2:P$415,MATCH($D86,'Ortala-KabKota'!$E$2:$E$415,FALSE))</f>
        <v>Kepala UPTD PPA, Kasubag TU, Kelompok JF </v>
      </c>
      <c r="Q86" s="218" t="str">
        <f t="array" ref="Q86">INDEX('Ortala-KabKota'!Q$2:Q$415,MATCH($D86,'Ortala-KabKota'!$E$2:$E$415,FALSE))</f>
        <v>MANDIRI</v>
      </c>
      <c r="R86" s="218" t="str">
        <f t="array" ref="R86">INDEX('Ortala-KabKota'!R$2:R$415,MATCH($D86,'Ortala-KabKota'!$E$2:$E$415,FALSE))</f>
        <v>TIDAK PUNYA</v>
      </c>
      <c r="S86" s="218" t="str">
        <f t="array" ref="S86">INDEX('Ortala-KabKota'!S$2:S$415,MATCH($D86,'Ortala-KabKota'!$E$2:$E$415,FALSE))</f>
        <v/>
      </c>
      <c r="T86" s="218">
        <f t="array" ref="T86">INDEX('Ortala-KabKota'!T$2:T$415,MATCH($D86,'Ortala-KabKota'!$E$2:$E$415,FALSE))</f>
        <v>0</v>
      </c>
      <c r="U86" s="218">
        <f t="array" ref="U86">INDEX('Ortala-KabKota'!U$2:U$415,MATCH($D86,'Ortala-KabKota'!$E$2:$E$415,FALSE))</f>
        <v>0</v>
      </c>
      <c r="V86" s="218">
        <f t="array" ref="V86">INDEX('Ortala-KabKota'!V$2:V$415,MATCH($D86,'Ortala-KabKota'!$E$2:$E$415,FALSE))</f>
        <v>0</v>
      </c>
      <c r="W86" s="218">
        <f t="array" ref="W86">INDEX('Ortala-KabKota'!W$2:W$415,MATCH($D86,'Ortala-KabKota'!$E$2:$E$415,FALSE))</f>
        <v>1</v>
      </c>
      <c r="X86" s="218">
        <f t="array" ref="X86">INDEX('Ortala-KabKota'!X$2:X$415,MATCH($D86,'Ortala-KabKota'!$E$2:$E$415,FALSE))</f>
        <v>0</v>
      </c>
      <c r="Y86" s="218">
        <f t="array" ref="Y86">INDEX('Ortala-KabKota'!Y$2:Y$415,MATCH($D86,'Ortala-KabKota'!$E$2:$E$415,FALSE))</f>
        <v>0</v>
      </c>
      <c r="Z86" s="218">
        <f t="array" ref="Z86">INDEX('Ortala-KabKota'!Z$2:Z$415,MATCH($D86,'Ortala-KabKota'!$E$2:$E$415,FALSE))</f>
        <v>1</v>
      </c>
      <c r="AA86" s="218">
        <f t="array" ref="AA86">INDEX('Ortala-KabKota'!AA$2:AA$415,MATCH($D86,'Ortala-KabKota'!$E$2:$E$415,FALSE))</f>
        <v>1</v>
      </c>
      <c r="AB86" s="218">
        <f t="array" ref="AB86">INDEX('Ortala-KabKota'!AB$2:AB$415,MATCH($D86,'Ortala-KabKota'!$E$2:$E$415,FALSE))</f>
        <v>0</v>
      </c>
      <c r="AC86" s="218">
        <f t="array" ref="AC86">INDEX('Ortala-KabKota'!AC$2:AC$415,MATCH($D86,'Ortala-KabKota'!$E$2:$E$415,FALSE))</f>
        <v>0</v>
      </c>
      <c r="AD86" s="218">
        <f t="array" ref="AD86">INDEX('Ortala-KabKota'!AD$2:AD$415,MATCH($D86,'Ortala-KabKota'!$E$2:$E$415,FALSE))</f>
        <v>0</v>
      </c>
      <c r="AE86" s="218">
        <f t="array" ref="AE86">INDEX('Ortala-KabKota'!AE$2:AE$415,MATCH($D86,'Ortala-KabKota'!$E$2:$E$415,FALSE))</f>
        <v>1</v>
      </c>
      <c r="AF86" s="218">
        <f t="array" ref="AF86">INDEX('Ortala-KabKota'!AF$2:AF$415,MATCH($D86,'Ortala-KabKota'!$E$2:$E$415,FALSE))</f>
        <v>1</v>
      </c>
      <c r="AG86" s="218">
        <f t="array" ref="AG86">INDEX('Ortala-KabKota'!AG$2:AG$415,MATCH($D86,'Ortala-KabKota'!$E$2:$E$415,FALSE))</f>
        <v>1</v>
      </c>
      <c r="AH86" s="218">
        <f t="array" ref="AH86">INDEX('Ortala-KabKota'!AH$2:AH$415,MATCH($D86,'Ortala-KabKota'!$E$2:$E$415,FALSE))</f>
        <v>0</v>
      </c>
      <c r="AI86" s="218" t="str">
        <f t="array" ref="AI86">INDEX('Ortala-KabKota'!AI$2:AI$415,MATCH($D86,'Ortala-KabKota'!$E$2:$E$415,FALSE))</f>
        <v/>
      </c>
      <c r="AJ86" s="218">
        <f t="array" ref="AJ86">INDEX('Ortala-KabKota'!AJ$2:AJ$415,MATCH($D86,'Ortala-KabKota'!$E$2:$E$415,FALSE))</f>
        <v>1</v>
      </c>
      <c r="AK86" s="218">
        <f t="array" ref="AK86">INDEX('Ortala-KabKota'!AK$2:AK$415,MATCH($D86,'Ortala-KabKota'!$E$2:$E$415,FALSE))</f>
        <v>1</v>
      </c>
      <c r="AL86" s="218">
        <f t="array" ref="AL86">INDEX('Ortala-KabKota'!AL$2:AL$415,MATCH($D86,'Ortala-KabKota'!$E$2:$E$415,FALSE))</f>
        <v>107</v>
      </c>
      <c r="AM86" s="218" t="str">
        <f t="array" ref="AM86">INDEX('Ortala-KabKota'!AM$2:AM$415,MATCH($D86,'Ortala-KabKota'!$E$2:$E$415,FALSE))</f>
        <v>Kekerasan Seksual</v>
      </c>
      <c r="AN86" s="218" t="str">
        <f t="array" ref="AN86">INDEX('Ortala-KabKota'!AN$2:AN$415,MATCH($D86,'Ortala-KabKota'!$E$2:$E$415,FALSE))</f>
        <v/>
      </c>
      <c r="AO86" s="218" t="str">
        <f t="array" ref="AO86">INDEX('Ortala-KabKota'!AO$2:AO$415,MATCH($D86,'Ortala-KabKota'!$E$2:$E$415,FALSE))</f>
        <v/>
      </c>
      <c r="AP86" s="218" t="str">
        <f t="array" ref="AP86">INDEX('Ortala-KabKota'!AP$2:AP$415,MATCH($D86,'Ortala-KabKota'!$E$2:$E$415,FALSE))</f>
        <v/>
      </c>
      <c r="AQ86" s="218">
        <f t="array" ref="AQ86">INDEX('Ortala-KabKota'!AQ$2:AQ$415,MATCH($D86,'Ortala-KabKota'!$E$2:$E$415,FALSE))</f>
        <v>1</v>
      </c>
      <c r="AR86" s="218" t="str">
        <f t="array" ref="AR86">INDEX('Ortala-KabKota'!AR$2:AR$415,MATCH($D86,'Ortala-KabKota'!$E$2:$E$415,FALSE))</f>
        <v/>
      </c>
      <c r="AS86" s="218" t="str">
        <f t="array" ref="AS86">INDEX('Ortala-KabKota'!AS$2:AS$415,MATCH($D86,'Ortala-KabKota'!$E$2:$E$415,FALSE))</f>
        <v/>
      </c>
      <c r="AT86" s="218" t="str">
        <f t="array" ref="AT86">INDEX('Ortala-KabKota'!AT$2:AT$415,MATCH($D86,'Ortala-KabKota'!$E$2:$E$415,FALSE))</f>
        <v/>
      </c>
      <c r="AU86" s="218" t="str">
        <f t="array" ref="AU86">INDEX('UPTD PPA KabKota'!D$5:D$513,MATCH($D86,'UPTD PPA KabKota'!$C$5:$C$513,FALSE))</f>
        <v>REVI YANTI HASIBUAN S.H</v>
      </c>
      <c r="AV86" s="218" t="str">
        <f t="array" ref="AV86">INDEX('UPTD PPA KabKota'!E$5:E$513,MATCH($D86,'UPTD PPA KabKota'!$C$5:$C$513,FALSE))</f>
        <v>Komplek Perumahan Sungai Betung. No 21, RT 004/RW 002 Kel.Kampung Rempak Kec.Siak Kab.siak Prov.Riau</v>
      </c>
      <c r="AW86" s="218" t="str">
        <f t="array" ref="AW86">INDEX('UPTD PPA KabKota'!F$5:F$513,MATCH($D86,'UPTD PPA KabKota'!$C$5:$C$513,FALSE))</f>
        <v>0852-7803-0807</v>
      </c>
      <c r="AX86" s="218" t="str">
        <f t="array" ref="AX86">INDEX('UPTD PPA KabKota'!G$5:G$513,MATCH($D86,'UPTD PPA KabKota'!$C$5:$C$513,FALSE))</f>
        <v>0811-7672-224</v>
      </c>
      <c r="AY86" s="218" t="str">
        <f t="array" ref="AY86">INDEX('UPTD PPA KabKota'!H$5:H$513,MATCH($D86,'UPTD PPA KabKota'!$C$5:$C$513,FALSE))</f>
        <v>UPT PPA KAB SIAK</v>
      </c>
      <c r="AZ86" s="218" t="str">
        <f t="array" ref="AZ86">INDEX('UPTD PPA KabKota'!I$5:I$513,MATCH($D86,'UPTD PPA KabKota'!$C$5:$C$513,FALSE))</f>
        <v>Peraturan Bupati Siak Nomor 89 Tahun 2019</v>
      </c>
      <c r="BA86" s="218">
        <f t="array" ref="BA86">INDEX('UPTD PPA KabKota'!J$5:J$513,MATCH($D86,'UPTD PPA KabKota'!$C$5:$C$513,FALSE))</f>
        <v>2019</v>
      </c>
      <c r="BB86" s="218" t="str">
        <f t="array" ref="BB86">INDEX('UPTD PPA KabKota'!K$5:K$513,MATCH($D86,'UPTD PPA KabKota'!$C$5:$C$513,FALSE))</f>
        <v>Perkada tidak dapat diakses</v>
      </c>
      <c r="BC86" s="218" t="str">
        <f t="array" ref="BC86">INDEX('UPTD PPA KabKota'!L$5:L$513,MATCH($D86,'UPTD PPA KabKota'!$C$5:$C$513,FALSE))</f>
        <v>0811-7672-224</v>
      </c>
      <c r="BD86" s="218" t="str">
        <f t="array" ref="BD86">INDEX('UPTD PPA KabKota'!M$5:M$513,MATCH($D86,'UPTD PPA KabKota'!$C$5:$C$513,FALSE))</f>
        <v>datauptppakabsiak22@gmail.com</v>
      </c>
      <c r="BE86" s="218" t="str">
        <f t="array" ref="BE86">INDEX('UPTD PPA KabKota'!N$5:N$513,MATCH($D86,'UPTD PPA KabKota'!$C$5:$C$513,FALSE))</f>
        <v>Kepala UPTD, Kasubag TU, Mediator, Pendamping Hukum, Psikolog, Staff</v>
      </c>
      <c r="BF86" s="218" t="str">
        <f t="array" ref="BF86">INDEX('UPTD PPA KabKota'!O$5:O$513,MATCH($D86,'UPTD PPA KabKota'!$C$5:$C$513,FALSE))</f>
        <v>Belum Punya</v>
      </c>
      <c r="BG86" s="218" t="str">
        <f t="array" ref="BG86">INDEX('UPTD PPA KabKota'!P$5:P$513,MATCH($D86,'UPTD PPA KabKota'!$C$5:$C$513,FALSE))</f>
        <v>Ada Melalui Kerja Sama</v>
      </c>
      <c r="BH86" s="218" t="str">
        <f t="array" ref="BH86">INDEX('UPTD PPA KabKota'!Q$5:Q$513,MATCH($D86,'UPTD PPA KabKota'!$C$5:$C$513,FALSE))</f>
        <v/>
      </c>
      <c r="BI86" s="218" t="str">
        <f t="array" ref="BI86">INDEX('UPTD PPA KabKota'!R$5:R$513,MATCH($D86,'UPTD PPA KabKota'!$C$5:$C$513,FALSE))</f>
        <v>Ada</v>
      </c>
      <c r="BJ86" s="218" t="str">
        <f t="array" ref="BJ86">INDEX('UPTD PPA KabKota'!S$5:S$513,MATCH($D86,'UPTD PPA KabKota'!$C$5:$C$513,FALSE))</f>
        <v>Tidak Ada</v>
      </c>
      <c r="BK86" s="218" t="str">
        <f t="array" ref="BK86">INDEX('UPTD PPA KabKota'!T$5:T$513,MATCH($D86,'UPTD PPA KabKota'!$C$5:$C$513,FALSE))</f>
        <v>Ada</v>
      </c>
      <c r="BL86" s="218" t="str">
        <f t="array" ref="BL86">INDEX('UPTD PPA KabKota'!U$5:U$513,MATCH($D86,'UPTD PPA KabKota'!$C$5:$C$513,FALSE))</f>
        <v>Ada</v>
      </c>
      <c r="BM86" s="218" t="str">
        <f t="array" ref="BM86">INDEX('UPTD PPA KabKota'!V$5:V$513,MATCH($D86,'UPTD PPA KabKota'!$C$5:$C$513,FALSE))</f>
        <v>Ada</v>
      </c>
      <c r="BN86" s="218" t="str">
        <f t="array" ref="BN86">INDEX('UPTD PPA KabKota'!W$5:W$513,MATCH($D86,'UPTD PPA KabKota'!$C$5:$C$513,FALSE))</f>
        <v>Ada</v>
      </c>
      <c r="BO86" s="218" t="str">
        <f t="array" ref="BO86">INDEX('UPTD PPA KabKota'!X$5:X$513,MATCH($D86,'UPTD PPA KabKota'!$C$5:$C$513,FALSE))</f>
        <v>Ada</v>
      </c>
      <c r="BP86" s="218" t="str">
        <f t="array" ref="BP86">INDEX('UPTD PPA KabKota'!Y$5:Y$513,MATCH($D86,'UPTD PPA KabKota'!$C$5:$C$513,FALSE))</f>
        <v>Ada</v>
      </c>
      <c r="BQ86" s="218" t="str">
        <f t="array" ref="BQ86">INDEX('UPTD PPA KabKota'!Z$5:Z$513,MATCH($D86,'UPTD PPA KabKota'!$C$5:$C$513,FALSE))</f>
        <v>Ada</v>
      </c>
      <c r="BR86" s="218" t="str">
        <f t="array" ref="BR86">INDEX('UPTD PPA KabKota'!AA$5:AA$513,MATCH($D86,'UPTD PPA KabKota'!$C$5:$C$513,FALSE))</f>
        <v>Ada</v>
      </c>
      <c r="BS86" s="218" t="str">
        <f t="array" ref="BS86">INDEX('UPTD PPA KabKota'!AB$5:AB$513,MATCH($D86,'UPTD PPA KabKota'!$C$5:$C$513,FALSE))</f>
        <v>Ada</v>
      </c>
      <c r="BT86" s="218" t="str">
        <f t="array" ref="BT86">INDEX('UPTD PPA KabKota'!AC$5:AC$513,MATCH($D86,'UPTD PPA KabKota'!$C$5:$C$513,FALSE))</f>
        <v>Sudah</v>
      </c>
      <c r="BU86" s="218" t="str">
        <f t="array" ref="BU86">INDEX('UPTD PPA KabKota'!AD$5:AD$513,MATCH($D86,'UPTD PPA KabKota'!$C$5:$C$513,FALSE))</f>
        <v>Sudah</v>
      </c>
      <c r="BV86" s="218" t="str">
        <f t="array" ref="BV86">INDEX('UPTD PPA KabKota'!AE$5:AE$513,MATCH($D86,'UPTD PPA KabKota'!$C$5:$C$513,FALSE))</f>
        <v>Belum</v>
      </c>
      <c r="BW86" s="218" t="str">
        <f t="array" ref="BW86">INDEX('UPTD PPA KabKota'!AF$5:AF$513,MATCH($D86,'UPTD PPA KabKota'!$C$5:$C$513,FALSE))</f>
        <v>Sudah</v>
      </c>
      <c r="BX86" s="218" t="str">
        <f t="array" ref="BX86">INDEX('UPTD PPA KabKota'!AG$5:AG$513,MATCH($D86,'UPTD PPA KabKota'!$C$5:$C$513,FALSE))</f>
        <v>Sudah</v>
      </c>
      <c r="BY86" s="218" t="str">
        <f t="array" ref="BY86">INDEX('UPTD PPA KabKota'!AH$5:AH$513,MATCH($D86,'UPTD PPA KabKota'!$C$5:$C$513,FALSE))</f>
        <v>Sudah</v>
      </c>
      <c r="BZ86" s="218" t="str">
        <f t="array" ref="BZ86">INDEX('UPTD PPA KabKota'!AI$5:AI$513,MATCH($D86,'UPTD PPA KabKota'!$C$5:$C$513,FALSE))</f>
        <v>Sudah</v>
      </c>
      <c r="CA86" s="218" t="str">
        <f t="array" ref="CA86">INDEX('UPTD PPA KabKota'!AJ$5:AJ$513,MATCH($D86,'UPTD PPA KabKota'!$C$5:$C$513,FALSE))</f>
        <v>Sudah</v>
      </c>
      <c r="CB86" s="218" t="str">
        <f t="array" ref="CB86">INDEX('UPTD PPA KabKota'!AK$5:AK$513,MATCH($D86,'UPTD PPA KabKota'!$C$5:$C$513,FALSE))</f>
        <v>Sudah</v>
      </c>
      <c r="CC86" s="218" t="str">
        <f t="array" ref="CC86">INDEX('UPTD PPA KabKota'!AL$5:AL$513,MATCH($D86,'UPTD PPA KabKota'!$C$5:$C$513,FALSE))</f>
        <v>Sudah</v>
      </c>
      <c r="CD86" s="218" t="str">
        <f t="array" ref="CD86">INDEX('UPTD PPA KabKota'!AM$5:AM$513,MATCH($D86,'UPTD PPA KabKota'!$C$5:$C$513,FALSE))</f>
        <v>Sudah</v>
      </c>
      <c r="CE86" s="218" t="str">
        <f t="array" ref="CE86">INDEX('UPTD PPA KabKota'!AN$5:AN$513,MATCH($D86,'UPTD PPA KabKota'!$C$5:$C$513,FALSE))</f>
        <v/>
      </c>
      <c r="CF86" s="218" t="str">
        <f t="array" ref="CF86">INDEX('UPTD PPA KabKota'!AO$5:AO$513,MATCH($D86,'UPTD PPA KabKota'!$C$5:$C$513,FALSE))</f>
        <v>121 kasus</v>
      </c>
      <c r="CG86" s="218" t="str">
        <f t="array" ref="CG86">INDEX('UPTD PPA KabKota'!AP$5:AP$513,MATCH($D86,'UPTD PPA KabKota'!$C$5:$C$513,FALSE))</f>
        <v>PERSETUBUHAN dan PENCURIAN</v>
      </c>
      <c r="CH86" s="218" t="str">
        <f t="array" ref="CH86">INDEX('UPTD PPA KabKota'!AQ$5:AQ$513,MATCH($D86,'UPTD PPA KabKota'!$C$5:$C$513,FALSE))</f>
        <v/>
      </c>
      <c r="CI86" s="218" t="str">
        <f t="array" ref="CI86">INDEX('UPTD PPA KabKota'!AR$5:AR$513,MATCH($D86,'UPTD PPA KabKota'!$C$5:$C$513,FALSE))</f>
        <v/>
      </c>
      <c r="CJ86" s="218" t="str">
        <f t="array" ref="CJ86">INDEX('UPTD PPA KabKota'!AS$5:AS$513,MATCH($D86,'UPTD PPA KabKota'!$C$5:$C$513,FALSE))</f>
        <v/>
      </c>
      <c r="CK86" s="218" t="str">
        <f t="array" ref="CK86">INDEX('UPTD PPA KabKota'!AT$5:AT$513,MATCH($D86,'UPTD PPA KabKota'!$C$5:$C$513,FALSE))</f>
        <v/>
      </c>
      <c r="CL86" s="218" t="str">
        <f t="array" ref="CL86">INDEX('UPTD PPA KabKota'!AU$5:AU$513,MATCH($D86,'UPTD PPA KabKota'!$C$5:$C$513,FALSE))</f>
        <v>v</v>
      </c>
      <c r="CM86" s="218" t="str">
        <f t="array" ref="CM86">INDEX('UPTD PPA KabKota'!AV$5:AV$513,MATCH($D86,'UPTD PPA KabKota'!$C$5:$C$513,FALSE))</f>
        <v/>
      </c>
      <c r="CN86" s="218" t="str">
        <f t="array" ref="CN86">INDEX('UPTD PPA KabKota'!AW$5:AW$513,MATCH($D86,'UPTD PPA KabKota'!$C$5:$C$513,FALSE))</f>
        <v/>
      </c>
      <c r="CO86" s="218" t="str">
        <f t="array" ref="CO86">INDEX('UPTD PPA KabKota'!AX$5:AX$513,MATCH($D86,'UPTD PPA KabKota'!$C$5:$C$513,FALSE))</f>
        <v/>
      </c>
      <c r="CP86" s="218" t="str">
        <f t="array" ref="CP86">INDEX('UPTD PPA KabKota'!AY$5:AY$513,MATCH($D86,'UPTD PPA KabKota'!$C$5:$C$513,FALSE))</f>
        <v/>
      </c>
      <c r="CQ86" s="209" t="str">
        <f>IFERROR(__xludf.DUMMYFUNCTION("IF(ISBLANK($K86),"""",IF(REGEXMATCH($K86,""Peraturan""),""Ada"",IF(REGEXMATCH($K86,""Rekomendasi""),""Tidak Ada"", $K86)))
"),"Ada")</f>
        <v>Ada</v>
      </c>
      <c r="CR86" s="209" t="str">
        <f t="array" ref="CR86">index('UPTD PPA KabKota'!$BI$5:$BI$513,match($D86,'UPTD PPA KabKota'!$C$5:$C$513,false))</f>
        <v>Ada</v>
      </c>
      <c r="CS86" s="314" t="str">
        <f t="shared" si="12"/>
        <v>Ada</v>
      </c>
    </row>
    <row r="87">
      <c r="A87" s="310">
        <v>85.0</v>
      </c>
      <c r="B87" s="310">
        <v>6.0</v>
      </c>
      <c r="C87" s="311" t="s">
        <v>4728</v>
      </c>
      <c r="D87" s="312" t="s">
        <v>1232</v>
      </c>
      <c r="E87" s="315">
        <v>45748.0</v>
      </c>
      <c r="F87" s="218" t="str">
        <f t="array" ref="F87">INDEX('Ortala-KabKota'!F$2:F$415,MATCH($D87,'Ortala-KabKota'!$E$2:$E$415,FALSE))</f>
        <v>Lindawati/ 082283933908</v>
      </c>
      <c r="G87" s="218" t="str">
        <f t="array" ref="G87">INDEX('Ortala-KabKota'!G$2:G$415,MATCH($D87,'Ortala-KabKota'!$E$2:$E$415,FALSE))</f>
        <v>Jl.Tuanku Tambusai</v>
      </c>
      <c r="H87" s="218" t="str">
        <f t="array" ref="H87">INDEX('Ortala-KabKota'!H$2:H$415,MATCH($D87,'Ortala-KabKota'!$E$2:$E$415,FALSE))</f>
        <v>-</v>
      </c>
      <c r="I87" s="218" t="str">
        <f t="array" ref="I87">INDEX('Ortala-KabKota'!I$2:I$415,MATCH($D87,'Ortala-KabKota'!$E$2:$E$415,FALSE))</f>
        <v>085274966368</v>
      </c>
      <c r="J87" s="218" t="str">
        <f t="array" ref="J87">INDEX('Ortala-KabKota'!J$2:J$415,MATCH($D87,'Ortala-KabKota'!$E$2:$E$415,FALSE))</f>
        <v>UPTD PPA</v>
      </c>
      <c r="K87" s="218" t="str">
        <f t="array" ref="K87">INDEX('Ortala-KabKota'!K$2:K$415,MATCH($D87,'Ortala-KabKota'!$E$2:$E$415,FALSE))</f>
        <v>Peraturan Bupati Kampar Nomor 79 Tahun 2020</v>
      </c>
      <c r="L87" s="218">
        <f t="array" ref="L87">INDEX('Ortala-KabKota'!L$2:L$415,MATCH($D87,'Ortala-KabKota'!$E$2:$E$415,FALSE))</f>
        <v>2020</v>
      </c>
      <c r="M87" s="218" t="str">
        <f t="array" ref="M87">INDEX('Ortala-KabKota'!M$2:M$415,MATCH($D87,'Ortala-KabKota'!$E$2:$E$415,FALSE))</f>
        <v>A</v>
      </c>
      <c r="N87" s="218" t="str">
        <f t="array" ref="N87">INDEX('Ortala-KabKota'!N$2:N$415,MATCH($D87,'Ortala-KabKota'!$E$2:$E$415,FALSE))</f>
        <v/>
      </c>
      <c r="O87" s="218" t="str">
        <f t="array" ref="O87">INDEX('Ortala-KabKota'!O$2:O$415,MATCH($D87,'Ortala-KabKota'!$E$2:$E$415,FALSE))</f>
        <v>uptdppakampar02@gmail.com</v>
      </c>
      <c r="P87" s="218" t="str">
        <f t="array" ref="P87">INDEX('Ortala-KabKota'!P$2:P$415,MATCH($D87,'Ortala-KabKota'!$E$2:$E$415,FALSE))</f>
        <v>Kepala UPTD PPA, Subbagian Tata Usaha, Jabatan Pelaksana, Kelompok Jabatan Fungsional</v>
      </c>
      <c r="Q87" s="218" t="str">
        <f t="array" ref="Q87">INDEX('Ortala-KabKota'!Q$2:Q$415,MATCH($D87,'Ortala-KabKota'!$E$2:$E$415,FALSE))</f>
        <v>MANDIRI</v>
      </c>
      <c r="R87" s="218" t="str">
        <f t="array" ref="R87">INDEX('Ortala-KabKota'!R$2:R$415,MATCH($D87,'Ortala-KabKota'!$E$2:$E$415,FALSE))</f>
        <v>TIDAK PUNYA</v>
      </c>
      <c r="S87" s="218" t="str">
        <f t="array" ref="S87">INDEX('Ortala-KabKota'!S$2:S$415,MATCH($D87,'Ortala-KabKota'!$E$2:$E$415,FALSE))</f>
        <v/>
      </c>
      <c r="T87" s="218">
        <f t="array" ref="T87">INDEX('Ortala-KabKota'!T$2:T$415,MATCH($D87,'Ortala-KabKota'!$E$2:$E$415,FALSE))</f>
        <v>0</v>
      </c>
      <c r="U87" s="218">
        <f t="array" ref="U87">INDEX('Ortala-KabKota'!U$2:U$415,MATCH($D87,'Ortala-KabKota'!$E$2:$E$415,FALSE))</f>
        <v>1</v>
      </c>
      <c r="V87" s="218">
        <f t="array" ref="V87">INDEX('Ortala-KabKota'!V$2:V$415,MATCH($D87,'Ortala-KabKota'!$E$2:$E$415,FALSE))</f>
        <v>1</v>
      </c>
      <c r="W87" s="218">
        <f t="array" ref="W87">INDEX('Ortala-KabKota'!W$2:W$415,MATCH($D87,'Ortala-KabKota'!$E$2:$E$415,FALSE))</f>
        <v>1</v>
      </c>
      <c r="X87" s="218">
        <f t="array" ref="X87">INDEX('Ortala-KabKota'!X$2:X$415,MATCH($D87,'Ortala-KabKota'!$E$2:$E$415,FALSE))</f>
        <v>0</v>
      </c>
      <c r="Y87" s="218">
        <f t="array" ref="Y87">INDEX('Ortala-KabKota'!Y$2:Y$415,MATCH($D87,'Ortala-KabKota'!$E$2:$E$415,FALSE))</f>
        <v>1</v>
      </c>
      <c r="Z87" s="218">
        <f t="array" ref="Z87">INDEX('Ortala-KabKota'!Z$2:Z$415,MATCH($D87,'Ortala-KabKota'!$E$2:$E$415,FALSE))</f>
        <v>0</v>
      </c>
      <c r="AA87" s="218">
        <f t="array" ref="AA87">INDEX('Ortala-KabKota'!AA$2:AA$415,MATCH($D87,'Ortala-KabKota'!$E$2:$E$415,FALSE))</f>
        <v>1</v>
      </c>
      <c r="AB87" s="218">
        <f t="array" ref="AB87">INDEX('Ortala-KabKota'!AB$2:AB$415,MATCH($D87,'Ortala-KabKota'!$E$2:$E$415,FALSE))</f>
        <v>1</v>
      </c>
      <c r="AC87" s="218">
        <f t="array" ref="AC87">INDEX('Ortala-KabKota'!AC$2:AC$415,MATCH($D87,'Ortala-KabKota'!$E$2:$E$415,FALSE))</f>
        <v>0</v>
      </c>
      <c r="AD87" s="218">
        <f t="array" ref="AD87">INDEX('Ortala-KabKota'!AD$2:AD$415,MATCH($D87,'Ortala-KabKota'!$E$2:$E$415,FALSE))</f>
        <v>0</v>
      </c>
      <c r="AE87" s="218">
        <f t="array" ref="AE87">INDEX('Ortala-KabKota'!AE$2:AE$415,MATCH($D87,'Ortala-KabKota'!$E$2:$E$415,FALSE))</f>
        <v>1</v>
      </c>
      <c r="AF87" s="218">
        <f t="array" ref="AF87">INDEX('Ortala-KabKota'!AF$2:AF$415,MATCH($D87,'Ortala-KabKota'!$E$2:$E$415,FALSE))</f>
        <v>1</v>
      </c>
      <c r="AG87" s="218">
        <f t="array" ref="AG87">INDEX('Ortala-KabKota'!AG$2:AG$415,MATCH($D87,'Ortala-KabKota'!$E$2:$E$415,FALSE))</f>
        <v>1</v>
      </c>
      <c r="AH87" s="218">
        <f t="array" ref="AH87">INDEX('Ortala-KabKota'!AH$2:AH$415,MATCH($D87,'Ortala-KabKota'!$E$2:$E$415,FALSE))</f>
        <v>1</v>
      </c>
      <c r="AI87" s="218" t="str">
        <f t="array" ref="AI87">INDEX('Ortala-KabKota'!AI$2:AI$415,MATCH($D87,'Ortala-KabKota'!$E$2:$E$415,FALSE))</f>
        <v>UPTD PPA menerima korban yg diserahkan oleh polres kampar dan mengamankan korban di UPTD PPA</v>
      </c>
      <c r="AJ87" s="218">
        <f t="array" ref="AJ87">INDEX('Ortala-KabKota'!AJ$2:AJ$415,MATCH($D87,'Ortala-KabKota'!$E$2:$E$415,FALSE))</f>
        <v>1</v>
      </c>
      <c r="AK87" s="218">
        <f t="array" ref="AK87">INDEX('Ortala-KabKota'!AK$2:AK$415,MATCH($D87,'Ortala-KabKota'!$E$2:$E$415,FALSE))</f>
        <v>1</v>
      </c>
      <c r="AL87" s="218">
        <f t="array" ref="AL87">INDEX('Ortala-KabKota'!AL$2:AL$415,MATCH($D87,'Ortala-KabKota'!$E$2:$E$415,FALSE))</f>
        <v>112</v>
      </c>
      <c r="AM87" s="218" t="str">
        <f t="array" ref="AM87">INDEX('Ortala-KabKota'!AM$2:AM$415,MATCH($D87,'Ortala-KabKota'!$E$2:$E$415,FALSE))</f>
        <v>Kasus Pencabulan</v>
      </c>
      <c r="AN87" s="218" t="str">
        <f t="array" ref="AN87">INDEX('Ortala-KabKota'!AN$2:AN$415,MATCH($D87,'Ortala-KabKota'!$E$2:$E$415,FALSE))</f>
        <v/>
      </c>
      <c r="AO87" s="218" t="str">
        <f t="array" ref="AO87">INDEX('Ortala-KabKota'!AO$2:AO$415,MATCH($D87,'Ortala-KabKota'!$E$2:$E$415,FALSE))</f>
        <v/>
      </c>
      <c r="AP87" s="218" t="str">
        <f t="array" ref="AP87">INDEX('Ortala-KabKota'!AP$2:AP$415,MATCH($D87,'Ortala-KabKota'!$E$2:$E$415,FALSE))</f>
        <v/>
      </c>
      <c r="AQ87" s="218" t="str">
        <f t="array" ref="AQ87">INDEX('Ortala-KabKota'!AQ$2:AQ$415,MATCH($D87,'Ortala-KabKota'!$E$2:$E$415,FALSE))</f>
        <v/>
      </c>
      <c r="AR87" s="218">
        <f t="array" ref="AR87">INDEX('Ortala-KabKota'!AR$2:AR$415,MATCH($D87,'Ortala-KabKota'!$E$2:$E$415,FALSE))</f>
        <v>1</v>
      </c>
      <c r="AS87" s="218" t="str">
        <f t="array" ref="AS87">INDEX('Ortala-KabKota'!AS$2:AS$415,MATCH($D87,'Ortala-KabKota'!$E$2:$E$415,FALSE))</f>
        <v/>
      </c>
      <c r="AT87" s="218" t="str">
        <f t="array" ref="AT87">INDEX('Ortala-KabKota'!AT$2:AT$415,MATCH($D87,'Ortala-KabKota'!$E$2:$E$415,FALSE))</f>
        <v/>
      </c>
      <c r="AU87" s="218" t="str">
        <f t="array" ref="AU87">INDEX('UPTD PPA KabKota'!D$5:D$513,MATCH($D87,'UPTD PPA KabKota'!$C$5:$C$513,FALSE))</f>
        <v>Linda wati</v>
      </c>
      <c r="AV87" s="218" t="str">
        <f t="array" ref="AV87">INDEX('UPTD PPA KabKota'!E$5:E$513,MATCH($D87,'UPTD PPA KabKota'!$C$5:$C$513,FALSE))</f>
        <v>Jln.tuanku tambusai</v>
      </c>
      <c r="AW87" s="218">
        <f t="array" ref="AW87">INDEX('UPTD PPA KabKota'!F$5:F$513,MATCH($D87,'UPTD PPA KabKota'!$C$5:$C$513,FALSE))</f>
        <v>81312521122</v>
      </c>
      <c r="AX87" s="218">
        <f t="array" ref="AX87">INDEX('UPTD PPA KabKota'!G$5:G$513,MATCH($D87,'UPTD PPA KabKota'!$C$5:$C$513,FALSE))</f>
        <v>81312521122</v>
      </c>
      <c r="AY87" s="218" t="str">
        <f t="array" ref="AY87">INDEX('UPTD PPA KabKota'!H$5:H$513,MATCH($D87,'UPTD PPA KabKota'!$C$5:$C$513,FALSE))</f>
        <v>UPTD PPA</v>
      </c>
      <c r="AZ87" s="218" t="str">
        <f t="array" ref="AZ87">INDEX('UPTD PPA KabKota'!I$5:I$513,MATCH($D87,'UPTD PPA KabKota'!$C$5:$C$513,FALSE))</f>
        <v>Peraturan Bupati no 79 tahun 2020</v>
      </c>
      <c r="BA87" s="218">
        <f t="array" ref="BA87">INDEX('UPTD PPA KabKota'!J$5:J$513,MATCH($D87,'UPTD PPA KabKota'!$C$5:$C$513,FALSE))</f>
        <v>2020</v>
      </c>
      <c r="BB87" s="218" t="str">
        <f t="array" ref="BB87">INDEX('UPTD PPA KabKota'!K$5:K$513,MATCH($D87,'UPTD PPA KabKota'!$C$5:$C$513,FALSE))</f>
        <v>A</v>
      </c>
      <c r="BC87" s="218">
        <f t="array" ref="BC87">INDEX('UPTD PPA KabKota'!L$5:L$513,MATCH($D87,'UPTD PPA KabKota'!$C$5:$C$513,FALSE))</f>
        <v>82283933908</v>
      </c>
      <c r="BD87" s="218" t="str">
        <f t="array" ref="BD87">INDEX('UPTD PPA KabKota'!M$5:M$513,MATCH($D87,'UPTD PPA KabKota'!$C$5:$C$513,FALSE))</f>
        <v>lindawatibkn89@gmail.com</v>
      </c>
      <c r="BE87" s="218" t="str">
        <f t="array" ref="BE87">INDEX('UPTD PPA KabKota'!N$5:N$513,MATCH($D87,'UPTD PPA KabKota'!$C$5:$C$513,FALSE))</f>
        <v>Kepala UPTD PPA, Kasubag TU,team tenaga ahli, staf UPTD PPA</v>
      </c>
      <c r="BF87" s="218" t="str">
        <f t="array" ref="BF87">INDEX('UPTD PPA KabKota'!O$5:O$513,MATCH($D87,'UPTD PPA KabKota'!$C$5:$C$513,FALSE))</f>
        <v>Mandiri</v>
      </c>
      <c r="BG87" s="218" t="str">
        <f t="array" ref="BG87">INDEX('UPTD PPA KabKota'!P$5:P$513,MATCH($D87,'UPTD PPA KabKota'!$C$5:$C$513,FALSE))</f>
        <v>Milik Sendiri</v>
      </c>
      <c r="BH87" s="218" t="str">
        <f t="array" ref="BH87">INDEX('UPTD PPA KabKota'!Q$5:Q$513,MATCH($D87,'UPTD PPA KabKota'!$C$5:$C$513,FALSE))</f>
        <v/>
      </c>
      <c r="BI87" s="218" t="str">
        <f t="array" ref="BI87">INDEX('UPTD PPA KabKota'!R$5:R$513,MATCH($D87,'UPTD PPA KabKota'!$C$5:$C$513,FALSE))</f>
        <v>Ada</v>
      </c>
      <c r="BJ87" s="218" t="str">
        <f t="array" ref="BJ87">INDEX('UPTD PPA KabKota'!S$5:S$513,MATCH($D87,'UPTD PPA KabKota'!$C$5:$C$513,FALSE))</f>
        <v>Ada</v>
      </c>
      <c r="BK87" s="218" t="str">
        <f t="array" ref="BK87">INDEX('UPTD PPA KabKota'!T$5:T$513,MATCH($D87,'UPTD PPA KabKota'!$C$5:$C$513,FALSE))</f>
        <v>Ada</v>
      </c>
      <c r="BL87" s="218" t="str">
        <f t="array" ref="BL87">INDEX('UPTD PPA KabKota'!U$5:U$513,MATCH($D87,'UPTD PPA KabKota'!$C$5:$C$513,FALSE))</f>
        <v>Ada</v>
      </c>
      <c r="BM87" s="218" t="str">
        <f t="array" ref="BM87">INDEX('UPTD PPA KabKota'!V$5:V$513,MATCH($D87,'UPTD PPA KabKota'!$C$5:$C$513,FALSE))</f>
        <v>Tidak Ada</v>
      </c>
      <c r="BN87" s="218" t="str">
        <f t="array" ref="BN87">INDEX('UPTD PPA KabKota'!W$5:W$513,MATCH($D87,'UPTD PPA KabKota'!$C$5:$C$513,FALSE))</f>
        <v>Ada</v>
      </c>
      <c r="BO87" s="218" t="str">
        <f t="array" ref="BO87">INDEX('UPTD PPA KabKota'!X$5:X$513,MATCH($D87,'UPTD PPA KabKota'!$C$5:$C$513,FALSE))</f>
        <v>Ada</v>
      </c>
      <c r="BP87" s="218" t="str">
        <f t="array" ref="BP87">INDEX('UPTD PPA KabKota'!Y$5:Y$513,MATCH($D87,'UPTD PPA KabKota'!$C$5:$C$513,FALSE))</f>
        <v>Ada</v>
      </c>
      <c r="BQ87" s="218" t="str">
        <f t="array" ref="BQ87">INDEX('UPTD PPA KabKota'!Z$5:Z$513,MATCH($D87,'UPTD PPA KabKota'!$C$5:$C$513,FALSE))</f>
        <v>Ada</v>
      </c>
      <c r="BR87" s="218" t="str">
        <f t="array" ref="BR87">INDEX('UPTD PPA KabKota'!AA$5:AA$513,MATCH($D87,'UPTD PPA KabKota'!$C$5:$C$513,FALSE))</f>
        <v>Tidak Ada</v>
      </c>
      <c r="BS87" s="218" t="str">
        <f t="array" ref="BS87">INDEX('UPTD PPA KabKota'!AB$5:AB$513,MATCH($D87,'UPTD PPA KabKota'!$C$5:$C$513,FALSE))</f>
        <v>Tidak Ada</v>
      </c>
      <c r="BT87" s="218" t="str">
        <f t="array" ref="BT87">INDEX('UPTD PPA KabKota'!AC$5:AC$513,MATCH($D87,'UPTD PPA KabKota'!$C$5:$C$513,FALSE))</f>
        <v>Sudah</v>
      </c>
      <c r="BU87" s="218" t="str">
        <f t="array" ref="BU87">INDEX('UPTD PPA KabKota'!AD$5:AD$513,MATCH($D87,'UPTD PPA KabKota'!$C$5:$C$513,FALSE))</f>
        <v>Sudah</v>
      </c>
      <c r="BV87" s="218" t="str">
        <f t="array" ref="BV87">INDEX('UPTD PPA KabKota'!AE$5:AE$513,MATCH($D87,'UPTD PPA KabKota'!$C$5:$C$513,FALSE))</f>
        <v>Sudah</v>
      </c>
      <c r="BW87" s="218" t="str">
        <f t="array" ref="BW87">INDEX('UPTD PPA KabKota'!AF$5:AF$513,MATCH($D87,'UPTD PPA KabKota'!$C$5:$C$513,FALSE))</f>
        <v>Sudah</v>
      </c>
      <c r="BX87" s="218" t="str">
        <f t="array" ref="BX87">INDEX('UPTD PPA KabKota'!AG$5:AG$513,MATCH($D87,'UPTD PPA KabKota'!$C$5:$C$513,FALSE))</f>
        <v>Sudah</v>
      </c>
      <c r="BY87" s="218" t="str">
        <f t="array" ref="BY87">INDEX('UPTD PPA KabKota'!AH$5:AH$513,MATCH($D87,'UPTD PPA KabKota'!$C$5:$C$513,FALSE))</f>
        <v>Sudah</v>
      </c>
      <c r="BZ87" s="218" t="str">
        <f t="array" ref="BZ87">INDEX('UPTD PPA KabKota'!AI$5:AI$513,MATCH($D87,'UPTD PPA KabKota'!$C$5:$C$513,FALSE))</f>
        <v>Sudah</v>
      </c>
      <c r="CA87" s="218" t="str">
        <f t="array" ref="CA87">INDEX('UPTD PPA KabKota'!AJ$5:AJ$513,MATCH($D87,'UPTD PPA KabKota'!$C$5:$C$513,FALSE))</f>
        <v>Sudah</v>
      </c>
      <c r="CB87" s="218" t="str">
        <f t="array" ref="CB87">INDEX('UPTD PPA KabKota'!AK$5:AK$513,MATCH($D87,'UPTD PPA KabKota'!$C$5:$C$513,FALSE))</f>
        <v>Sudah</v>
      </c>
      <c r="CC87" s="218" t="str">
        <f t="array" ref="CC87">INDEX('UPTD PPA KabKota'!AL$5:AL$513,MATCH($D87,'UPTD PPA KabKota'!$C$5:$C$513,FALSE))</f>
        <v>Sudah</v>
      </c>
      <c r="CD87" s="218" t="str">
        <f t="array" ref="CD87">INDEX('UPTD PPA KabKota'!AM$5:AM$513,MATCH($D87,'UPTD PPA KabKota'!$C$5:$C$513,FALSE))</f>
        <v>Sudah</v>
      </c>
      <c r="CE87" s="218" t="str">
        <f t="array" ref="CE87">INDEX('UPTD PPA KabKota'!AN$5:AN$513,MATCH($D87,'UPTD PPA KabKota'!$C$5:$C$513,FALSE))</f>
        <v/>
      </c>
      <c r="CF87" s="218">
        <f t="array" ref="CF87">INDEX('UPTD PPA KabKota'!AO$5:AO$513,MATCH($D87,'UPTD PPA KabKota'!$C$5:$C$513,FALSE))</f>
        <v>177</v>
      </c>
      <c r="CG87" s="218" t="str">
        <f t="array" ref="CG87">INDEX('UPTD PPA KabKota'!AP$5:AP$513,MATCH($D87,'UPTD PPA KabKota'!$C$5:$C$513,FALSE))</f>
        <v>Kekerasan seksual</v>
      </c>
      <c r="CH87" s="218" t="str">
        <f t="array" ref="CH87">INDEX('UPTD PPA KabKota'!AQ$5:AQ$513,MATCH($D87,'UPTD PPA KabKota'!$C$5:$C$513,FALSE))</f>
        <v/>
      </c>
      <c r="CI87" s="218" t="str">
        <f t="array" ref="CI87">INDEX('UPTD PPA KabKota'!AR$5:AR$513,MATCH($D87,'UPTD PPA KabKota'!$C$5:$C$513,FALSE))</f>
        <v/>
      </c>
      <c r="CJ87" s="218" t="str">
        <f t="array" ref="CJ87">INDEX('UPTD PPA KabKota'!AS$5:AS$513,MATCH($D87,'UPTD PPA KabKota'!$C$5:$C$513,FALSE))</f>
        <v/>
      </c>
      <c r="CK87" s="218" t="str">
        <f t="array" ref="CK87">INDEX('UPTD PPA KabKota'!AT$5:AT$513,MATCH($D87,'UPTD PPA KabKota'!$C$5:$C$513,FALSE))</f>
        <v/>
      </c>
      <c r="CL87" s="218" t="str">
        <f t="array" ref="CL87">INDEX('UPTD PPA KabKota'!AU$5:AU$513,MATCH($D87,'UPTD PPA KabKota'!$C$5:$C$513,FALSE))</f>
        <v>v</v>
      </c>
      <c r="CM87" s="218" t="str">
        <f t="array" ref="CM87">INDEX('UPTD PPA KabKota'!AV$5:AV$513,MATCH($D87,'UPTD PPA KabKota'!$C$5:$C$513,FALSE))</f>
        <v/>
      </c>
      <c r="CN87" s="218" t="str">
        <f t="array" ref="CN87">INDEX('UPTD PPA KabKota'!AW$5:AW$513,MATCH($D87,'UPTD PPA KabKota'!$C$5:$C$513,FALSE))</f>
        <v/>
      </c>
      <c r="CO87" s="218" t="str">
        <f t="array" ref="CO87">INDEX('UPTD PPA KabKota'!AX$5:AX$513,MATCH($D87,'UPTD PPA KabKota'!$C$5:$C$513,FALSE))</f>
        <v/>
      </c>
      <c r="CP87" s="218" t="str">
        <f t="array" ref="CP87">INDEX('UPTD PPA KabKota'!AY$5:AY$513,MATCH($D87,'UPTD PPA KabKota'!$C$5:$C$513,FALSE))</f>
        <v/>
      </c>
      <c r="CQ87" s="209" t="str">
        <f>IFERROR(__xludf.DUMMYFUNCTION("IF(ISBLANK($K87),"""",IF(REGEXMATCH($K87,""Peraturan""),""Ada"",IF(REGEXMATCH($K87,""Rekomendasi""),""Tidak Ada"", $K87)))
"),"Ada")</f>
        <v>Ada</v>
      </c>
      <c r="CR87" s="209" t="str">
        <f t="array" ref="CR87">index('UPTD PPA KabKota'!$BI$5:$BI$513,match($D87,'UPTD PPA KabKota'!$C$5:$C$513,false))</f>
        <v>Ada</v>
      </c>
      <c r="CS87" s="314" t="str">
        <f t="shared" si="12"/>
        <v>Ada</v>
      </c>
    </row>
    <row r="88">
      <c r="A88" s="310">
        <v>86.0</v>
      </c>
      <c r="B88" s="310">
        <v>7.0</v>
      </c>
      <c r="C88" s="311" t="s">
        <v>4728</v>
      </c>
      <c r="D88" s="312" t="s">
        <v>1295</v>
      </c>
      <c r="E88" s="315">
        <v>45689.0</v>
      </c>
      <c r="F88" s="218" t="str">
        <f t="array" ref="F88">INDEX('Ortala-KabKota'!F$2:F$415,MATCH($D88,'Ortala-KabKota'!$E$2:$E$415,FALSE))</f>
        <v>Desi Defiani/ 081268902754</v>
      </c>
      <c r="G88" s="218" t="str">
        <f t="array" ref="G88">INDEX('Ortala-KabKota'!G$2:G$415,MATCH($D88,'Ortala-KabKota'!$E$2:$E$415,FALSE))</f>
        <v>JLN. KOMPLEK PERUMAHAN PEMDA BLOK. C 16 PASIR PENGARAIAN, KAB. ROKAN HULU</v>
      </c>
      <c r="H88" s="218" t="str">
        <f t="array" ref="H88">INDEX('Ortala-KabKota'!H$2:H$415,MATCH($D88,'Ortala-KabKota'!$E$2:$E$415,FALSE))</f>
        <v>(0762) 91727</v>
      </c>
      <c r="I88" s="218" t="str">
        <f t="array" ref="I88">INDEX('Ortala-KabKota'!I$2:I$415,MATCH($D88,'Ortala-KabKota'!$E$2:$E$415,FALSE))</f>
        <v>-</v>
      </c>
      <c r="J88" s="218" t="str">
        <f t="array" ref="J88">INDEX('Ortala-KabKota'!J$2:J$415,MATCH($D88,'Ortala-KabKota'!$E$2:$E$415,FALSE))</f>
        <v>UPTD PPA</v>
      </c>
      <c r="K88" s="218" t="str">
        <f t="array" ref="K88">INDEX('Ortala-KabKota'!K$2:K$415,MATCH($D88,'Ortala-KabKota'!$E$2:$E$415,FALSE))</f>
        <v>Peraturan Bupati rokan hulu nomor 2 Tahun 2020 tentang pembentukan susunan organisasi, tugas, fungsi dan tata kerja UPTD PPA Kab. Rokan Hulu</v>
      </c>
      <c r="L88" s="218">
        <f t="array" ref="L88">INDEX('Ortala-KabKota'!L$2:L$415,MATCH($D88,'Ortala-KabKota'!$E$2:$E$415,FALSE))</f>
        <v>2020</v>
      </c>
      <c r="M88" s="218" t="str">
        <f t="array" ref="M88">INDEX('Ortala-KabKota'!M$2:M$415,MATCH($D88,'Ortala-KabKota'!$E$2:$E$415,FALSE))</f>
        <v>A</v>
      </c>
      <c r="N88" s="218" t="str">
        <f t="array" ref="N88">INDEX('Ortala-KabKota'!N$2:N$415,MATCH($D88,'Ortala-KabKota'!$E$2:$E$415,FALSE))</f>
        <v/>
      </c>
      <c r="O88" s="218" t="str">
        <f t="array" ref="O88">INDEX('Ortala-KabKota'!O$2:O$415,MATCH($D88,'Ortala-KabKota'!$E$2:$E$415,FALSE))</f>
        <v>uptdpparohul@gmail.com</v>
      </c>
      <c r="P88" s="218" t="str">
        <f t="array" ref="P88">INDEX('Ortala-KabKota'!P$2:P$415,MATCH($D88,'Ortala-KabKota'!$E$2:$E$415,FALSE))</f>
        <v>Kepala UPTD PPA, Kasubag TU, Kelompok JF </v>
      </c>
      <c r="Q88" s="218" t="str">
        <f t="array" ref="Q88">INDEX('Ortala-KabKota'!Q$2:Q$415,MATCH($D88,'Ortala-KabKota'!$E$2:$E$415,FALSE))</f>
        <v>BERGABUNG DENGAN KANTOR DINAS</v>
      </c>
      <c r="R88" s="218" t="str">
        <f t="array" ref="R88">INDEX('Ortala-KabKota'!R$2:R$415,MATCH($D88,'Ortala-KabKota'!$E$2:$E$415,FALSE))</f>
        <v>TIDAK PUNYA</v>
      </c>
      <c r="S88" s="218" t="str">
        <f t="array" ref="S88">INDEX('Ortala-KabKota'!S$2:S$415,MATCH($D88,'Ortala-KabKota'!$E$2:$E$415,FALSE))</f>
        <v/>
      </c>
      <c r="T88" s="218">
        <f t="array" ref="T88">INDEX('Ortala-KabKota'!T$2:T$415,MATCH($D88,'Ortala-KabKota'!$E$2:$E$415,FALSE))</f>
        <v>0</v>
      </c>
      <c r="U88" s="218">
        <f t="array" ref="U88">INDEX('Ortala-KabKota'!U$2:U$415,MATCH($D88,'Ortala-KabKota'!$E$2:$E$415,FALSE))</f>
        <v>0</v>
      </c>
      <c r="V88" s="218">
        <f t="array" ref="V88">INDEX('Ortala-KabKota'!V$2:V$415,MATCH($D88,'Ortala-KabKota'!$E$2:$E$415,FALSE))</f>
        <v>0</v>
      </c>
      <c r="W88" s="218">
        <f t="array" ref="W88">INDEX('Ortala-KabKota'!W$2:W$415,MATCH($D88,'Ortala-KabKota'!$E$2:$E$415,FALSE))</f>
        <v>0</v>
      </c>
      <c r="X88" s="218">
        <f t="array" ref="X88">INDEX('Ortala-KabKota'!X$2:X$415,MATCH($D88,'Ortala-KabKota'!$E$2:$E$415,FALSE))</f>
        <v>0</v>
      </c>
      <c r="Y88" s="218">
        <f t="array" ref="Y88">INDEX('Ortala-KabKota'!Y$2:Y$415,MATCH($D88,'Ortala-KabKota'!$E$2:$E$415,FALSE))</f>
        <v>0</v>
      </c>
      <c r="Z88" s="218">
        <f t="array" ref="Z88">INDEX('Ortala-KabKota'!Z$2:Z$415,MATCH($D88,'Ortala-KabKota'!$E$2:$E$415,FALSE))</f>
        <v>0</v>
      </c>
      <c r="AA88" s="218">
        <f t="array" ref="AA88">INDEX('Ortala-KabKota'!AA$2:AA$415,MATCH($D88,'Ortala-KabKota'!$E$2:$E$415,FALSE))</f>
        <v>0</v>
      </c>
      <c r="AB88" s="218">
        <f t="array" ref="AB88">INDEX('Ortala-KabKota'!AB$2:AB$415,MATCH($D88,'Ortala-KabKota'!$E$2:$E$415,FALSE))</f>
        <v>0</v>
      </c>
      <c r="AC88" s="218">
        <f t="array" ref="AC88">INDEX('Ortala-KabKota'!AC$2:AC$415,MATCH($D88,'Ortala-KabKota'!$E$2:$E$415,FALSE))</f>
        <v>0</v>
      </c>
      <c r="AD88" s="218">
        <f t="array" ref="AD88">INDEX('Ortala-KabKota'!AD$2:AD$415,MATCH($D88,'Ortala-KabKota'!$E$2:$E$415,FALSE))</f>
        <v>0</v>
      </c>
      <c r="AE88" s="218">
        <f t="array" ref="AE88">INDEX('Ortala-KabKota'!AE$2:AE$415,MATCH($D88,'Ortala-KabKota'!$E$2:$E$415,FALSE))</f>
        <v>1</v>
      </c>
      <c r="AF88" s="218">
        <f t="array" ref="AF88">INDEX('Ortala-KabKota'!AF$2:AF$415,MATCH($D88,'Ortala-KabKota'!$E$2:$E$415,FALSE))</f>
        <v>1</v>
      </c>
      <c r="AG88" s="218">
        <f t="array" ref="AG88">INDEX('Ortala-KabKota'!AG$2:AG$415,MATCH($D88,'Ortala-KabKota'!$E$2:$E$415,FALSE))</f>
        <v>1</v>
      </c>
      <c r="AH88" s="218">
        <f t="array" ref="AH88">INDEX('Ortala-KabKota'!AH$2:AH$415,MATCH($D88,'Ortala-KabKota'!$E$2:$E$415,FALSE))</f>
        <v>0</v>
      </c>
      <c r="AI88" s="218" t="str">
        <f t="array" ref="AI88">INDEX('Ortala-KabKota'!AI$2:AI$415,MATCH($D88,'Ortala-KabKota'!$E$2:$E$415,FALSE))</f>
        <v>Belum Ada, Karena Belum Adanya Rumah Aman Bagi Para Korban</v>
      </c>
      <c r="AJ88" s="218" t="str">
        <f t="array" ref="AJ88">INDEX('Ortala-KabKota'!AJ$2:AJ$415,MATCH($D88,'Ortala-KabKota'!$E$2:$E$415,FALSE))</f>
        <v/>
      </c>
      <c r="AK88" s="218">
        <f t="array" ref="AK88">INDEX('Ortala-KabKota'!AK$2:AK$415,MATCH($D88,'Ortala-KabKota'!$E$2:$E$415,FALSE))</f>
        <v>1</v>
      </c>
      <c r="AL88" s="218">
        <f t="array" ref="AL88">INDEX('Ortala-KabKota'!AL$2:AL$415,MATCH($D88,'Ortala-KabKota'!$E$2:$E$415,FALSE))</f>
        <v>29</v>
      </c>
      <c r="AM88" s="218" t="str">
        <f t="array" ref="AM88">INDEX('Ortala-KabKota'!AM$2:AM$415,MATCH($D88,'Ortala-KabKota'!$E$2:$E$415,FALSE))</f>
        <v>Pencabulan</v>
      </c>
      <c r="AN88" s="218" t="str">
        <f t="array" ref="AN88">INDEX('Ortala-KabKota'!AN$2:AN$415,MATCH($D88,'Ortala-KabKota'!$E$2:$E$415,FALSE))</f>
        <v/>
      </c>
      <c r="AO88" s="218" t="str">
        <f t="array" ref="AO88">INDEX('Ortala-KabKota'!AO$2:AO$415,MATCH($D88,'Ortala-KabKota'!$E$2:$E$415,FALSE))</f>
        <v/>
      </c>
      <c r="AP88" s="218" t="str">
        <f t="array" ref="AP88">INDEX('Ortala-KabKota'!AP$2:AP$415,MATCH($D88,'Ortala-KabKota'!$E$2:$E$415,FALSE))</f>
        <v/>
      </c>
      <c r="AQ88" s="218" t="str">
        <f t="array" ref="AQ88">INDEX('Ortala-KabKota'!AQ$2:AQ$415,MATCH($D88,'Ortala-KabKota'!$E$2:$E$415,FALSE))</f>
        <v/>
      </c>
      <c r="AR88" s="218">
        <f t="array" ref="AR88">INDEX('Ortala-KabKota'!AR$2:AR$415,MATCH($D88,'Ortala-KabKota'!$E$2:$E$415,FALSE))</f>
        <v>1</v>
      </c>
      <c r="AS88" s="218" t="str">
        <f t="array" ref="AS88">INDEX('Ortala-KabKota'!AS$2:AS$415,MATCH($D88,'Ortala-KabKota'!$E$2:$E$415,FALSE))</f>
        <v/>
      </c>
      <c r="AT88" s="218" t="str">
        <f t="array" ref="AT88">INDEX('Ortala-KabKota'!AT$2:AT$415,MATCH($D88,'Ortala-KabKota'!$E$2:$E$415,FALSE))</f>
        <v/>
      </c>
      <c r="AU88" s="218" t="str">
        <f t="array" ref="AU88">INDEX('UPTD PPA KabKota'!D$5:D$513,MATCH($D88,'UPTD PPA KabKota'!$C$5:$C$513,FALSE))</f>
        <v>DESI DEFIANI,SE</v>
      </c>
      <c r="AV88" s="218" t="str">
        <f t="array" ref="AV88">INDEX('UPTD PPA KabKota'!E$5:E$513,MATCH($D88,'UPTD PPA KabKota'!$C$5:$C$513,FALSE))</f>
        <v>Jalan Keadilan Komplek Perkantoran Pemda KM.04 Pasir Pengaraian</v>
      </c>
      <c r="AW88" s="218">
        <f t="array" ref="AW88">INDEX('UPTD PPA KabKota'!F$5:F$513,MATCH($D88,'UPTD PPA KabKota'!$C$5:$C$513,FALSE))</f>
        <v>81268902754</v>
      </c>
      <c r="AX88" s="218">
        <f t="array" ref="AX88">INDEX('UPTD PPA KabKota'!G$5:G$513,MATCH($D88,'UPTD PPA KabKota'!$C$5:$C$513,FALSE))</f>
        <v>82172990463</v>
      </c>
      <c r="AY88" s="218" t="str">
        <f t="array" ref="AY88">INDEX('UPTD PPA KabKota'!H$5:H$513,MATCH($D88,'UPTD PPA KabKota'!$C$5:$C$513,FALSE))</f>
        <v>UPTD PPA</v>
      </c>
      <c r="AZ88" s="218" t="str">
        <f t="array" ref="AZ88">INDEX('UPTD PPA KabKota'!I$5:I$513,MATCH($D88,'UPTD PPA KabKota'!$C$5:$C$513,FALSE))</f>
        <v>PERATURAN BUPATI ROKAN HULU NOMOR 2 TAHUN 2020 TENTANG PEMBENTUKAN, SUSUNAN ORGANISASI, TUGAS, FUNGSI DAN TATA KERJA UNIT PELAKSANA TEKNIS DAERAH PERLINDUNGAN PEREMPUAN DAN ANAK KABUPATEN ROKAN HULU</v>
      </c>
      <c r="BA88" s="218">
        <f t="array" ref="BA88">INDEX('UPTD PPA KabKota'!J$5:J$513,MATCH($D88,'UPTD PPA KabKota'!$C$5:$C$513,FALSE))</f>
        <v>2022</v>
      </c>
      <c r="BB88" s="218" t="str">
        <f t="array" ref="BB88">INDEX('UPTD PPA KabKota'!K$5:K$513,MATCH($D88,'UPTD PPA KabKota'!$C$5:$C$513,FALSE))</f>
        <v>B</v>
      </c>
      <c r="BC88" s="218">
        <f t="array" ref="BC88">INDEX('UPTD PPA KabKota'!L$5:L$513,MATCH($D88,'UPTD PPA KabKota'!$C$5:$C$513,FALSE))</f>
        <v>82172990463</v>
      </c>
      <c r="BD88" s="218" t="str">
        <f t="array" ref="BD88">INDEX('UPTD PPA KabKota'!M$5:M$513,MATCH($D88,'UPTD PPA KabKota'!$C$5:$C$513,FALSE))</f>
        <v>uptdpparokanhulu@gmail.com</v>
      </c>
      <c r="BE88" s="218" t="str">
        <f t="array" ref="BE88">INDEX('UPTD PPA KabKota'!N$5:N$513,MATCH($D88,'UPTD PPA KabKota'!$C$5:$C$513,FALSE))</f>
        <v>Kepala UPTD, Kelompok Jabatan Fungsional, Staff, Operator</v>
      </c>
      <c r="BF88" s="218" t="str">
        <f t="array" ref="BF88">INDEX('UPTD PPA KabKota'!O$5:O$513,MATCH($D88,'UPTD PPA KabKota'!$C$5:$C$513,FALSE))</f>
        <v>Bergabung dengan Kantor Dinas</v>
      </c>
      <c r="BG88" s="218" t="str">
        <f t="array" ref="BG88">INDEX('UPTD PPA KabKota'!P$5:P$513,MATCH($D88,'UPTD PPA KabKota'!$C$5:$C$513,FALSE))</f>
        <v>Sewa/Kontrak</v>
      </c>
      <c r="BH88" s="218" t="str">
        <f t="array" ref="BH88">INDEX('UPTD PPA KabKota'!Q$5:Q$513,MATCH($D88,'UPTD PPA KabKota'!$C$5:$C$513,FALSE))</f>
        <v/>
      </c>
      <c r="BI88" s="218" t="str">
        <f t="array" ref="BI88">INDEX('UPTD PPA KabKota'!R$5:R$513,MATCH($D88,'UPTD PPA KabKota'!$C$5:$C$513,FALSE))</f>
        <v>Ada</v>
      </c>
      <c r="BJ88" s="218" t="str">
        <f t="array" ref="BJ88">INDEX('UPTD PPA KabKota'!S$5:S$513,MATCH($D88,'UPTD PPA KabKota'!$C$5:$C$513,FALSE))</f>
        <v>Ada</v>
      </c>
      <c r="BK88" s="218" t="str">
        <f t="array" ref="BK88">INDEX('UPTD PPA KabKota'!T$5:T$513,MATCH($D88,'UPTD PPA KabKota'!$C$5:$C$513,FALSE))</f>
        <v>Ada</v>
      </c>
      <c r="BL88" s="218" t="str">
        <f t="array" ref="BL88">INDEX('UPTD PPA KabKota'!U$5:U$513,MATCH($D88,'UPTD PPA KabKota'!$C$5:$C$513,FALSE))</f>
        <v>Ada</v>
      </c>
      <c r="BM88" s="218" t="str">
        <f t="array" ref="BM88">INDEX('UPTD PPA KabKota'!V$5:V$513,MATCH($D88,'UPTD PPA KabKota'!$C$5:$C$513,FALSE))</f>
        <v>Ada</v>
      </c>
      <c r="BN88" s="218" t="str">
        <f t="array" ref="BN88">INDEX('UPTD PPA KabKota'!W$5:W$513,MATCH($D88,'UPTD PPA KabKota'!$C$5:$C$513,FALSE))</f>
        <v>Ada</v>
      </c>
      <c r="BO88" s="218" t="str">
        <f t="array" ref="BO88">INDEX('UPTD PPA KabKota'!X$5:X$513,MATCH($D88,'UPTD PPA KabKota'!$C$5:$C$513,FALSE))</f>
        <v>Ada</v>
      </c>
      <c r="BP88" s="218" t="str">
        <f t="array" ref="BP88">INDEX('UPTD PPA KabKota'!Y$5:Y$513,MATCH($D88,'UPTD PPA KabKota'!$C$5:$C$513,FALSE))</f>
        <v>Tidak Ada</v>
      </c>
      <c r="BQ88" s="218" t="str">
        <f t="array" ref="BQ88">INDEX('UPTD PPA KabKota'!Z$5:Z$513,MATCH($D88,'UPTD PPA KabKota'!$C$5:$C$513,FALSE))</f>
        <v>Ada</v>
      </c>
      <c r="BR88" s="218" t="str">
        <f t="array" ref="BR88">INDEX('UPTD PPA KabKota'!AA$5:AA$513,MATCH($D88,'UPTD PPA KabKota'!$C$5:$C$513,FALSE))</f>
        <v>Tidak Ada</v>
      </c>
      <c r="BS88" s="218" t="str">
        <f t="array" ref="BS88">INDEX('UPTD PPA KabKota'!AB$5:AB$513,MATCH($D88,'UPTD PPA KabKota'!$C$5:$C$513,FALSE))</f>
        <v>Tidak Ada</v>
      </c>
      <c r="BT88" s="218" t="str">
        <f t="array" ref="BT88">INDEX('UPTD PPA KabKota'!AC$5:AC$513,MATCH($D88,'UPTD PPA KabKota'!$C$5:$C$513,FALSE))</f>
        <v>Sudah</v>
      </c>
      <c r="BU88" s="218" t="str">
        <f t="array" ref="BU88">INDEX('UPTD PPA KabKota'!AD$5:AD$513,MATCH($D88,'UPTD PPA KabKota'!$C$5:$C$513,FALSE))</f>
        <v>Sudah</v>
      </c>
      <c r="BV88" s="218" t="str">
        <f t="array" ref="BV88">INDEX('UPTD PPA KabKota'!AE$5:AE$513,MATCH($D88,'UPTD PPA KabKota'!$C$5:$C$513,FALSE))</f>
        <v>Sudah</v>
      </c>
      <c r="BW88" s="218" t="str">
        <f t="array" ref="BW88">INDEX('UPTD PPA KabKota'!AF$5:AF$513,MATCH($D88,'UPTD PPA KabKota'!$C$5:$C$513,FALSE))</f>
        <v>Sudah</v>
      </c>
      <c r="BX88" s="218" t="str">
        <f t="array" ref="BX88">INDEX('UPTD PPA KabKota'!AG$5:AG$513,MATCH($D88,'UPTD PPA KabKota'!$C$5:$C$513,FALSE))</f>
        <v>Sudah</v>
      </c>
      <c r="BY88" s="218" t="str">
        <f t="array" ref="BY88">INDEX('UPTD PPA KabKota'!AH$5:AH$513,MATCH($D88,'UPTD PPA KabKota'!$C$5:$C$513,FALSE))</f>
        <v>Sudah</v>
      </c>
      <c r="BZ88" s="218" t="str">
        <f t="array" ref="BZ88">INDEX('UPTD PPA KabKota'!AI$5:AI$513,MATCH($D88,'UPTD PPA KabKota'!$C$5:$C$513,FALSE))</f>
        <v>Sudah</v>
      </c>
      <c r="CA88" s="218" t="str">
        <f t="array" ref="CA88">INDEX('UPTD PPA KabKota'!AJ$5:AJ$513,MATCH($D88,'UPTD PPA KabKota'!$C$5:$C$513,FALSE))</f>
        <v>Sudah</v>
      </c>
      <c r="CB88" s="218" t="str">
        <f t="array" ref="CB88">INDEX('UPTD PPA KabKota'!AK$5:AK$513,MATCH($D88,'UPTD PPA KabKota'!$C$5:$C$513,FALSE))</f>
        <v>Sudah</v>
      </c>
      <c r="CC88" s="218" t="str">
        <f t="array" ref="CC88">INDEX('UPTD PPA KabKota'!AL$5:AL$513,MATCH($D88,'UPTD PPA KabKota'!$C$5:$C$513,FALSE))</f>
        <v>Sudah</v>
      </c>
      <c r="CD88" s="218" t="str">
        <f t="array" ref="CD88">INDEX('UPTD PPA KabKota'!AM$5:AM$513,MATCH($D88,'UPTD PPA KabKota'!$C$5:$C$513,FALSE))</f>
        <v>Sudah</v>
      </c>
      <c r="CE88" s="218" t="str">
        <f t="array" ref="CE88">INDEX('UPTD PPA KabKota'!AN$5:AN$513,MATCH($D88,'UPTD PPA KabKota'!$C$5:$C$513,FALSE))</f>
        <v/>
      </c>
      <c r="CF88" s="218">
        <f t="array" ref="CF88">INDEX('UPTD PPA KabKota'!AO$5:AO$513,MATCH($D88,'UPTD PPA KabKota'!$C$5:$C$513,FALSE))</f>
        <v>81</v>
      </c>
      <c r="CG88" s="218" t="str">
        <f t="array" ref="CG88">INDEX('UPTD PPA KabKota'!AP$5:AP$513,MATCH($D88,'UPTD PPA KabKota'!$C$5:$C$513,FALSE))</f>
        <v>Kekerasan Seksual</v>
      </c>
      <c r="CH88" s="218" t="str">
        <f t="array" ref="CH88">INDEX('UPTD PPA KabKota'!AQ$5:AQ$513,MATCH($D88,'UPTD PPA KabKota'!$C$5:$C$513,FALSE))</f>
        <v/>
      </c>
      <c r="CI88" s="218" t="str">
        <f t="array" ref="CI88">INDEX('UPTD PPA KabKota'!AR$5:AR$513,MATCH($D88,'UPTD PPA KabKota'!$C$5:$C$513,FALSE))</f>
        <v/>
      </c>
      <c r="CJ88" s="218" t="str">
        <f t="array" ref="CJ88">INDEX('UPTD PPA KabKota'!AS$5:AS$513,MATCH($D88,'UPTD PPA KabKota'!$C$5:$C$513,FALSE))</f>
        <v/>
      </c>
      <c r="CK88" s="218" t="str">
        <f t="array" ref="CK88">INDEX('UPTD PPA KabKota'!AT$5:AT$513,MATCH($D88,'UPTD PPA KabKota'!$C$5:$C$513,FALSE))</f>
        <v/>
      </c>
      <c r="CL88" s="218" t="str">
        <f t="array" ref="CL88">INDEX('UPTD PPA KabKota'!AU$5:AU$513,MATCH($D88,'UPTD PPA KabKota'!$C$5:$C$513,FALSE))</f>
        <v/>
      </c>
      <c r="CM88" s="218" t="str">
        <f t="array" ref="CM88">INDEX('UPTD PPA KabKota'!AV$5:AV$513,MATCH($D88,'UPTD PPA KabKota'!$C$5:$C$513,FALSE))</f>
        <v/>
      </c>
      <c r="CN88" s="218" t="str">
        <f t="array" ref="CN88">INDEX('UPTD PPA KabKota'!AW$5:AW$513,MATCH($D88,'UPTD PPA KabKota'!$C$5:$C$513,FALSE))</f>
        <v>v</v>
      </c>
      <c r="CO88" s="218" t="str">
        <f t="array" ref="CO88">INDEX('UPTD PPA KabKota'!AX$5:AX$513,MATCH($D88,'UPTD PPA KabKota'!$C$5:$C$513,FALSE))</f>
        <v/>
      </c>
      <c r="CP88" s="218" t="str">
        <f t="array" ref="CP88">INDEX('UPTD PPA KabKota'!AY$5:AY$513,MATCH($D88,'UPTD PPA KabKota'!$C$5:$C$513,FALSE))</f>
        <v/>
      </c>
      <c r="CQ88" s="209" t="str">
        <f>IFERROR(__xludf.DUMMYFUNCTION("IF(ISBLANK($K88),"""",IF(REGEXMATCH($K88,""Peraturan""),""Ada"",IF(REGEXMATCH($K88,""Rekomendasi""),""Tidak Ada"", $K88)))
"),"Ada")</f>
        <v>Ada</v>
      </c>
      <c r="CR88" s="209" t="str">
        <f t="array" ref="CR88">index('UPTD PPA KabKota'!$BI$5:$BI$513,match($D88,'UPTD PPA KabKota'!$C$5:$C$513,false))</f>
        <v>Ada</v>
      </c>
      <c r="CS88" s="314" t="str">
        <f t="shared" si="12"/>
        <v>Ada</v>
      </c>
    </row>
    <row r="89">
      <c r="A89" s="310">
        <v>87.0</v>
      </c>
      <c r="B89" s="325">
        <v>8.0</v>
      </c>
      <c r="C89" s="326" t="s">
        <v>4728</v>
      </c>
      <c r="D89" s="327" t="s">
        <v>1268</v>
      </c>
      <c r="E89" s="328">
        <v>45748.0</v>
      </c>
      <c r="F89" s="218" t="str">
        <f t="array" ref="F89">INDEX('Ortala-KabKota'!F$2:F$415,MATCH($D89,'Ortala-KabKota'!$E$2:$E$415,FALSE))</f>
        <v>Wati/ 081365923974 (Kecamatan Mandau, Pinggir, Tulang Mandau dan Bathin Solapan)</v>
      </c>
      <c r="G89" s="218" t="str">
        <f t="array" ref="G89">INDEX('Ortala-KabKota'!G$2:G$415,MATCH($D89,'Ortala-KabKota'!$E$2:$E$415,FALSE))</f>
        <v>Jl. Hangtuah Duri, Kec. Mandau, Depan gedung LAMR </v>
      </c>
      <c r="H89" s="218" t="str">
        <f t="array" ref="H89">INDEX('Ortala-KabKota'!H$2:H$415,MATCH($D89,'Ortala-KabKota'!$E$2:$E$415,FALSE))</f>
        <v>-</v>
      </c>
      <c r="I89" s="218" t="str">
        <f t="array" ref="I89">INDEX('Ortala-KabKota'!I$2:I$415,MATCH($D89,'Ortala-KabKota'!$E$2:$E$415,FALSE))</f>
        <v>-</v>
      </c>
      <c r="J89" s="218" t="str">
        <f t="array" ref="J89">INDEX('Ortala-KabKota'!J$2:J$415,MATCH($D89,'Ortala-KabKota'!$E$2:$E$415,FALSE))</f>
        <v>UPTD PPA</v>
      </c>
      <c r="K89" s="218" t="str">
        <f t="array" ref="K89">INDEX('Ortala-KabKota'!K$2:K$415,MATCH($D89,'Ortala-KabKota'!$E$2:$E$415,FALSE))</f>
        <v>Peraturan Bupati Bengkalis Nomor 94 Tahun 2020</v>
      </c>
      <c r="L89" s="218">
        <f t="array" ref="L89">INDEX('Ortala-KabKota'!L$2:L$415,MATCH($D89,'Ortala-KabKota'!$E$2:$E$415,FALSE))</f>
        <v>2020</v>
      </c>
      <c r="M89" s="218" t="str">
        <f t="array" ref="M89">INDEX('Ortala-KabKota'!M$2:M$415,MATCH($D89,'Ortala-KabKota'!$E$2:$E$415,FALSE))</f>
        <v>A</v>
      </c>
      <c r="N89" s="218" t="str">
        <f t="array" ref="N89">INDEX('Ortala-KabKota'!N$2:N$415,MATCH($D89,'Ortala-KabKota'!$E$2:$E$415,FALSE))</f>
        <v>Eva Susanti/ 081371780337</v>
      </c>
      <c r="O89" s="218" t="str">
        <f t="array" ref="O89">INDEX('Ortala-KabKota'!O$2:O$415,MATCH($D89,'Ortala-KabKota'!$E$2:$E$415,FALSE))</f>
        <v/>
      </c>
      <c r="P89" s="218" t="str">
        <f t="array" ref="P89">INDEX('Ortala-KabKota'!P$2:P$415,MATCH($D89,'Ortala-KabKota'!$E$2:$E$415,FALSE))</f>
        <v>Kepala UPTD, Kasubag TU, Tim Mediator, Penjaga Malam, Petugas Kebersihan</v>
      </c>
      <c r="Q89" s="218" t="str">
        <f t="array" ref="Q89">INDEX('Ortala-KabKota'!Q$2:Q$415,MATCH($D89,'Ortala-KabKota'!$E$2:$E$415,FALSE))</f>
        <v/>
      </c>
      <c r="R89" s="218" t="str">
        <f t="array" ref="R89">INDEX('Ortala-KabKota'!R$2:R$415,MATCH($D89,'Ortala-KabKota'!$E$2:$E$415,FALSE))</f>
        <v>MILIK SENDIRI</v>
      </c>
      <c r="S89" s="218" t="str">
        <f t="array" ref="S89">INDEX('Ortala-KabKota'!S$2:S$415,MATCH($D89,'Ortala-KabKota'!$E$2:$E$415,FALSE))</f>
        <v/>
      </c>
      <c r="T89" s="218" t="str">
        <f t="array" ref="T89">INDEX('Ortala-KabKota'!T$2:T$415,MATCH($D89,'Ortala-KabKota'!$E$2:$E$415,FALSE))</f>
        <v/>
      </c>
      <c r="U89" s="218" t="str">
        <f t="array" ref="U89">INDEX('Ortala-KabKota'!U$2:U$415,MATCH($D89,'Ortala-KabKota'!$E$2:$E$415,FALSE))</f>
        <v/>
      </c>
      <c r="V89" s="218" t="str">
        <f t="array" ref="V89">INDEX('Ortala-KabKota'!V$2:V$415,MATCH($D89,'Ortala-KabKota'!$E$2:$E$415,FALSE))</f>
        <v/>
      </c>
      <c r="W89" s="218" t="str">
        <f t="array" ref="W89">INDEX('Ortala-KabKota'!W$2:W$415,MATCH($D89,'Ortala-KabKota'!$E$2:$E$415,FALSE))</f>
        <v/>
      </c>
      <c r="X89" s="218" t="str">
        <f t="array" ref="X89">INDEX('Ortala-KabKota'!X$2:X$415,MATCH($D89,'Ortala-KabKota'!$E$2:$E$415,FALSE))</f>
        <v/>
      </c>
      <c r="Y89" s="218" t="str">
        <f t="array" ref="Y89">INDEX('Ortala-KabKota'!Y$2:Y$415,MATCH($D89,'Ortala-KabKota'!$E$2:$E$415,FALSE))</f>
        <v/>
      </c>
      <c r="Z89" s="218" t="str">
        <f t="array" ref="Z89">INDEX('Ortala-KabKota'!Z$2:Z$415,MATCH($D89,'Ortala-KabKota'!$E$2:$E$415,FALSE))</f>
        <v/>
      </c>
      <c r="AA89" s="218" t="str">
        <f t="array" ref="AA89">INDEX('Ortala-KabKota'!AA$2:AA$415,MATCH($D89,'Ortala-KabKota'!$E$2:$E$415,FALSE))</f>
        <v/>
      </c>
      <c r="AB89" s="218" t="str">
        <f t="array" ref="AB89">INDEX('Ortala-KabKota'!AB$2:AB$415,MATCH($D89,'Ortala-KabKota'!$E$2:$E$415,FALSE))</f>
        <v/>
      </c>
      <c r="AC89" s="218" t="str">
        <f t="array" ref="AC89">INDEX('Ortala-KabKota'!AC$2:AC$415,MATCH($D89,'Ortala-KabKota'!$E$2:$E$415,FALSE))</f>
        <v/>
      </c>
      <c r="AD89" s="218" t="str">
        <f t="array" ref="AD89">INDEX('Ortala-KabKota'!AD$2:AD$415,MATCH($D89,'Ortala-KabKota'!$E$2:$E$415,FALSE))</f>
        <v/>
      </c>
      <c r="AE89" s="218" t="str">
        <f t="array" ref="AE89">INDEX('Ortala-KabKota'!AE$2:AE$415,MATCH($D89,'Ortala-KabKota'!$E$2:$E$415,FALSE))</f>
        <v/>
      </c>
      <c r="AF89" s="218" t="str">
        <f t="array" ref="AF89">INDEX('Ortala-KabKota'!AF$2:AF$415,MATCH($D89,'Ortala-KabKota'!$E$2:$E$415,FALSE))</f>
        <v/>
      </c>
      <c r="AG89" s="218" t="str">
        <f t="array" ref="AG89">INDEX('Ortala-KabKota'!AG$2:AG$415,MATCH($D89,'Ortala-KabKota'!$E$2:$E$415,FALSE))</f>
        <v/>
      </c>
      <c r="AH89" s="218" t="str">
        <f t="array" ref="AH89">INDEX('Ortala-KabKota'!AH$2:AH$415,MATCH($D89,'Ortala-KabKota'!$E$2:$E$415,FALSE))</f>
        <v/>
      </c>
      <c r="AI89" s="218" t="str">
        <f t="array" ref="AI89">INDEX('Ortala-KabKota'!AI$2:AI$415,MATCH($D89,'Ortala-KabKota'!$E$2:$E$415,FALSE))</f>
        <v/>
      </c>
      <c r="AJ89" s="218" t="str">
        <f t="array" ref="AJ89">INDEX('Ortala-KabKota'!AJ$2:AJ$415,MATCH($D89,'Ortala-KabKota'!$E$2:$E$415,FALSE))</f>
        <v/>
      </c>
      <c r="AK89" s="218" t="str">
        <f t="array" ref="AK89">INDEX('Ortala-KabKota'!AK$2:AK$415,MATCH($D89,'Ortala-KabKota'!$E$2:$E$415,FALSE))</f>
        <v/>
      </c>
      <c r="AL89" s="218" t="str">
        <f t="array" ref="AL89">INDEX('Ortala-KabKota'!AL$2:AL$415,MATCH($D89,'Ortala-KabKota'!$E$2:$E$415,FALSE))</f>
        <v/>
      </c>
      <c r="AM89" s="218" t="str">
        <f t="array" ref="AM89">INDEX('Ortala-KabKota'!AM$2:AM$415,MATCH($D89,'Ortala-KabKota'!$E$2:$E$415,FALSE))</f>
        <v/>
      </c>
      <c r="AN89" s="218" t="str">
        <f t="array" ref="AN89">INDEX('Ortala-KabKota'!AN$2:AN$415,MATCH($D89,'Ortala-KabKota'!$E$2:$E$415,FALSE))</f>
        <v/>
      </c>
      <c r="AO89" s="218">
        <f t="array" ref="AO89">INDEX('Ortala-KabKota'!AO$2:AO$415,MATCH($D89,'Ortala-KabKota'!$E$2:$E$415,FALSE))</f>
        <v>1</v>
      </c>
      <c r="AP89" s="218" t="str">
        <f t="array" ref="AP89">INDEX('Ortala-KabKota'!AP$2:AP$415,MATCH($D89,'Ortala-KabKota'!$E$2:$E$415,FALSE))</f>
        <v/>
      </c>
      <c r="AQ89" s="218" t="str">
        <f t="array" ref="AQ89">INDEX('Ortala-KabKota'!AQ$2:AQ$415,MATCH($D89,'Ortala-KabKota'!$E$2:$E$415,FALSE))</f>
        <v/>
      </c>
      <c r="AR89" s="218" t="str">
        <f t="array" ref="AR89">INDEX('Ortala-KabKota'!AR$2:AR$415,MATCH($D89,'Ortala-KabKota'!$E$2:$E$415,FALSE))</f>
        <v/>
      </c>
      <c r="AS89" s="218" t="str">
        <f t="array" ref="AS89">INDEX('Ortala-KabKota'!AS$2:AS$415,MATCH($D89,'Ortala-KabKota'!$E$2:$E$415,FALSE))</f>
        <v/>
      </c>
      <c r="AT89" s="218" t="str">
        <f t="array" ref="AT89">INDEX('Ortala-KabKota'!AT$2:AT$415,MATCH($D89,'Ortala-KabKota'!$E$2:$E$415,FALSE))</f>
        <v/>
      </c>
      <c r="AU89" s="229" t="s">
        <v>4729</v>
      </c>
      <c r="AV89" s="312" t="s">
        <v>4730</v>
      </c>
      <c r="AW89" s="329"/>
      <c r="AX89" s="329"/>
      <c r="AY89" s="310" t="s">
        <v>4731</v>
      </c>
      <c r="AZ89" s="229" t="s">
        <v>4488</v>
      </c>
      <c r="BA89" s="310">
        <v>2020.0</v>
      </c>
      <c r="BB89" s="310" t="s">
        <v>223</v>
      </c>
      <c r="BC89" s="310" t="s">
        <v>4729</v>
      </c>
      <c r="BD89" s="330"/>
      <c r="BE89" s="229" t="s">
        <v>1283</v>
      </c>
      <c r="BF89" s="310" t="s">
        <v>253</v>
      </c>
      <c r="BG89" s="310" t="s">
        <v>647</v>
      </c>
      <c r="BH89" s="329"/>
      <c r="BI89" s="310" t="s">
        <v>9</v>
      </c>
      <c r="BJ89" s="97" t="s">
        <v>9</v>
      </c>
      <c r="BK89" s="97" t="s">
        <v>9</v>
      </c>
      <c r="BL89" s="97" t="s">
        <v>9</v>
      </c>
      <c r="BM89" s="97" t="s">
        <v>21</v>
      </c>
      <c r="BN89" s="97" t="s">
        <v>21</v>
      </c>
      <c r="BO89" s="97" t="s">
        <v>21</v>
      </c>
      <c r="BP89" s="97" t="s">
        <v>21</v>
      </c>
      <c r="BQ89" s="97" t="s">
        <v>21</v>
      </c>
      <c r="BR89" s="97" t="s">
        <v>21</v>
      </c>
      <c r="BS89" s="97" t="s">
        <v>21</v>
      </c>
      <c r="BT89" s="97" t="s">
        <v>228</v>
      </c>
      <c r="BU89" s="97" t="s">
        <v>228</v>
      </c>
      <c r="BV89" s="97" t="s">
        <v>228</v>
      </c>
      <c r="BW89" s="97" t="s">
        <v>228</v>
      </c>
      <c r="BX89" s="97" t="s">
        <v>228</v>
      </c>
      <c r="BY89" s="97" t="s">
        <v>228</v>
      </c>
      <c r="BZ89" s="97" t="s">
        <v>228</v>
      </c>
      <c r="CA89" s="97" t="s">
        <v>228</v>
      </c>
      <c r="CB89" s="97" t="s">
        <v>228</v>
      </c>
      <c r="CC89" s="97" t="s">
        <v>228</v>
      </c>
      <c r="CD89" s="97" t="s">
        <v>228</v>
      </c>
      <c r="CE89" s="203"/>
      <c r="CF89" s="310" t="s">
        <v>4732</v>
      </c>
      <c r="CG89" s="203" t="s">
        <v>411</v>
      </c>
      <c r="CH89" s="329"/>
      <c r="CI89" s="329"/>
      <c r="CJ89" s="329"/>
      <c r="CK89" s="329"/>
      <c r="CL89" s="325" t="s">
        <v>231</v>
      </c>
      <c r="CM89" s="329"/>
      <c r="CN89" s="329"/>
      <c r="CO89" s="329"/>
      <c r="CP89" s="329"/>
      <c r="CQ89" s="209" t="str">
        <f>IFERROR(__xludf.DUMMYFUNCTION("IF(ISBLANK($K89),"""",IF(REGEXMATCH($K89,""Peraturan""),""Ada"",IF(REGEXMATCH($K89,""Rekomendasi""),""Tidak Ada"", $K89)))
"),"Ada")</f>
        <v>Ada</v>
      </c>
      <c r="CR89" s="209" t="str">
        <f t="array" ref="CR89">index('UPTD PPA KabKota'!$BI$5:$BI$513,match($D89,'UPTD PPA KabKota'!$C$5:$C$513,false))</f>
        <v>Ada</v>
      </c>
      <c r="CS89" s="314" t="str">
        <f t="shared" si="12"/>
        <v>Ada</v>
      </c>
    </row>
    <row r="90">
      <c r="A90" s="310"/>
      <c r="B90" s="127"/>
      <c r="C90" s="127"/>
      <c r="D90" s="127"/>
      <c r="E90" s="127"/>
      <c r="F90" s="218"/>
      <c r="G90" s="218"/>
      <c r="H90" s="218"/>
      <c r="I90" s="218"/>
      <c r="J90" s="218"/>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218"/>
      <c r="AH90" s="218"/>
      <c r="AI90" s="218"/>
      <c r="AJ90" s="218"/>
      <c r="AK90" s="218"/>
      <c r="AL90" s="218"/>
      <c r="AM90" s="218"/>
      <c r="AN90" s="218"/>
      <c r="AO90" s="218"/>
      <c r="AP90" s="218"/>
      <c r="AQ90" s="218"/>
      <c r="AR90" s="218"/>
      <c r="AS90" s="218"/>
      <c r="AT90" s="218"/>
      <c r="AU90" s="229" t="s">
        <v>1279</v>
      </c>
      <c r="AV90" s="312" t="s">
        <v>1280</v>
      </c>
      <c r="AW90" s="329"/>
      <c r="AX90" s="329"/>
      <c r="AY90" s="310" t="s">
        <v>1281</v>
      </c>
      <c r="AZ90" s="229" t="s">
        <v>4488</v>
      </c>
      <c r="BA90" s="310">
        <v>2020.0</v>
      </c>
      <c r="BB90" s="310" t="s">
        <v>223</v>
      </c>
      <c r="BC90" s="310" t="s">
        <v>1279</v>
      </c>
      <c r="BD90" s="103" t="s">
        <v>4733</v>
      </c>
      <c r="BE90" s="229" t="s">
        <v>1283</v>
      </c>
      <c r="BF90" s="310" t="s">
        <v>253</v>
      </c>
      <c r="BG90" s="97" t="s">
        <v>1284</v>
      </c>
      <c r="BH90" s="329"/>
      <c r="BI90" s="310" t="s">
        <v>9</v>
      </c>
      <c r="BJ90" s="97" t="s">
        <v>9</v>
      </c>
      <c r="BK90" s="97" t="s">
        <v>9</v>
      </c>
      <c r="BL90" s="97" t="s">
        <v>9</v>
      </c>
      <c r="BM90" s="97" t="s">
        <v>21</v>
      </c>
      <c r="BN90" s="97" t="s">
        <v>21</v>
      </c>
      <c r="BO90" s="97" t="s">
        <v>9</v>
      </c>
      <c r="BP90" s="97" t="s">
        <v>21</v>
      </c>
      <c r="BQ90" s="97" t="s">
        <v>21</v>
      </c>
      <c r="BR90" s="97" t="s">
        <v>21</v>
      </c>
      <c r="BS90" s="97" t="s">
        <v>21</v>
      </c>
      <c r="BT90" s="97" t="s">
        <v>228</v>
      </c>
      <c r="BU90" s="97" t="s">
        <v>228</v>
      </c>
      <c r="BV90" s="97" t="s">
        <v>228</v>
      </c>
      <c r="BW90" s="97" t="s">
        <v>228</v>
      </c>
      <c r="BX90" s="97" t="s">
        <v>228</v>
      </c>
      <c r="BY90" s="97" t="s">
        <v>228</v>
      </c>
      <c r="BZ90" s="97" t="s">
        <v>228</v>
      </c>
      <c r="CA90" s="97" t="s">
        <v>228</v>
      </c>
      <c r="CB90" s="97" t="s">
        <v>228</v>
      </c>
      <c r="CC90" s="97" t="s">
        <v>228</v>
      </c>
      <c r="CD90" s="97" t="s">
        <v>228</v>
      </c>
      <c r="CE90" s="203"/>
      <c r="CF90" s="310" t="s">
        <v>1118</v>
      </c>
      <c r="CG90" s="203" t="s">
        <v>411</v>
      </c>
      <c r="CH90" s="329"/>
      <c r="CI90" s="329"/>
      <c r="CJ90" s="329"/>
      <c r="CK90" s="329"/>
      <c r="CL90" s="127"/>
      <c r="CM90" s="329"/>
      <c r="CN90" s="329"/>
      <c r="CO90" s="329"/>
      <c r="CP90" s="329"/>
      <c r="CQ90" s="123" t="s">
        <v>9</v>
      </c>
      <c r="CR90" s="123" t="s">
        <v>9</v>
      </c>
      <c r="CS90" s="314" t="str">
        <f t="shared" si="12"/>
        <v>Ada</v>
      </c>
    </row>
    <row r="91">
      <c r="A91" s="310"/>
      <c r="B91" s="14"/>
      <c r="C91" s="14"/>
      <c r="D91" s="14"/>
      <c r="E91" s="14"/>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18"/>
      <c r="AH91" s="218"/>
      <c r="AI91" s="218"/>
      <c r="AJ91" s="218"/>
      <c r="AK91" s="218"/>
      <c r="AL91" s="218"/>
      <c r="AM91" s="218"/>
      <c r="AN91" s="218"/>
      <c r="AO91" s="218"/>
      <c r="AP91" s="218"/>
      <c r="AQ91" s="218"/>
      <c r="AR91" s="218"/>
      <c r="AS91" s="218"/>
      <c r="AT91" s="218"/>
      <c r="AU91" s="96" t="s">
        <v>1285</v>
      </c>
      <c r="AV91" s="312" t="s">
        <v>4734</v>
      </c>
      <c r="AW91" s="331"/>
      <c r="AX91" s="331"/>
      <c r="AY91" s="310" t="s">
        <v>4735</v>
      </c>
      <c r="AZ91" s="229" t="s">
        <v>4488</v>
      </c>
      <c r="BA91" s="310">
        <v>2020.0</v>
      </c>
      <c r="BB91" s="97" t="s">
        <v>387</v>
      </c>
      <c r="BC91" s="310" t="s">
        <v>4736</v>
      </c>
      <c r="BD91" s="330"/>
      <c r="BE91" s="229" t="s">
        <v>4737</v>
      </c>
      <c r="BF91" s="97" t="s">
        <v>4738</v>
      </c>
      <c r="BG91" s="310" t="s">
        <v>647</v>
      </c>
      <c r="BH91" s="312" t="s">
        <v>4739</v>
      </c>
      <c r="BI91" s="310" t="s">
        <v>9</v>
      </c>
      <c r="BJ91" s="97" t="s">
        <v>9</v>
      </c>
      <c r="BK91" s="97" t="s">
        <v>9</v>
      </c>
      <c r="BL91" s="97" t="s">
        <v>9</v>
      </c>
      <c r="BM91" s="97" t="s">
        <v>21</v>
      </c>
      <c r="BN91" s="97" t="s">
        <v>21</v>
      </c>
      <c r="BO91" s="97" t="s">
        <v>21</v>
      </c>
      <c r="BP91" s="97" t="s">
        <v>21</v>
      </c>
      <c r="BQ91" s="97" t="s">
        <v>21</v>
      </c>
      <c r="BR91" s="97" t="s">
        <v>21</v>
      </c>
      <c r="BS91" s="97" t="s">
        <v>21</v>
      </c>
      <c r="BT91" s="97" t="s">
        <v>228</v>
      </c>
      <c r="BU91" s="97" t="s">
        <v>228</v>
      </c>
      <c r="BV91" s="97" t="s">
        <v>228</v>
      </c>
      <c r="BW91" s="97" t="s">
        <v>228</v>
      </c>
      <c r="BX91" s="97" t="s">
        <v>228</v>
      </c>
      <c r="BY91" s="97" t="s">
        <v>228</v>
      </c>
      <c r="BZ91" s="97" t="s">
        <v>228</v>
      </c>
      <c r="CA91" s="97" t="s">
        <v>228</v>
      </c>
      <c r="CB91" s="97" t="s">
        <v>228</v>
      </c>
      <c r="CC91" s="97" t="s">
        <v>228</v>
      </c>
      <c r="CD91" s="97" t="s">
        <v>228</v>
      </c>
      <c r="CE91" s="203"/>
      <c r="CF91" s="97" t="s">
        <v>4740</v>
      </c>
      <c r="CG91" s="203" t="s">
        <v>411</v>
      </c>
      <c r="CH91" s="332"/>
      <c r="CI91" s="333"/>
      <c r="CJ91" s="332"/>
      <c r="CK91" s="332"/>
      <c r="CL91" s="14"/>
      <c r="CM91" s="332"/>
      <c r="CN91" s="332"/>
      <c r="CO91" s="333"/>
      <c r="CP91" s="332"/>
      <c r="CQ91" s="14"/>
      <c r="CR91" s="14"/>
    </row>
    <row r="92">
      <c r="A92" s="310">
        <v>88.0</v>
      </c>
      <c r="B92" s="310">
        <v>9.0</v>
      </c>
      <c r="C92" s="311" t="s">
        <v>4728</v>
      </c>
      <c r="D92" s="312" t="s">
        <v>1240</v>
      </c>
      <c r="E92" s="315">
        <v>45748.0</v>
      </c>
      <c r="F92" s="218" t="str">
        <f t="array" ref="F92">INDEX('Ortala-KabKota'!F$2:F$415,MATCH($D92,'Ortala-KabKota'!$E$2:$E$415,FALSE))</f>
        <v>Selamat/ 081374752228</v>
      </c>
      <c r="G92" s="218" t="str">
        <f t="array" ref="G92">INDEX('Ortala-KabKota'!G$2:G$415,MATCH($D92,'Ortala-KabKota'!$E$2:$E$415,FALSE))</f>
        <v>Jalan Kecamatan Batu 6 Bagansiapiapi</v>
      </c>
      <c r="H92" s="218" t="str">
        <f t="array" ref="H92">INDEX('Ortala-KabKota'!H$2:H$415,MATCH($D92,'Ortala-KabKota'!$E$2:$E$415,FALSE))</f>
        <v>-</v>
      </c>
      <c r="I92" s="218">
        <f t="array" ref="I92">INDEX('Ortala-KabKota'!I$2:I$415,MATCH($D92,'Ortala-KabKota'!$E$2:$E$415,FALSE))</f>
        <v>81374752228</v>
      </c>
      <c r="J92" s="218" t="str">
        <f t="array" ref="J92">INDEX('Ortala-KabKota'!J$2:J$415,MATCH($D92,'Ortala-KabKota'!$E$2:$E$415,FALSE))</f>
        <v>UPTD PPA</v>
      </c>
      <c r="K92" s="218" t="str">
        <f t="array" ref="K92">INDEX('Ortala-KabKota'!K$2:K$415,MATCH($D92,'Ortala-KabKota'!$E$2:$E$415,FALSE))</f>
        <v>Peraturan Bupati Rokan Hilir Nomor 112 tahun 2021 tentang UPTD PPA pada Dinas Pengendalian Penduduk Keluarga Berencana PPPA Kabupaten Rokan Hilir</v>
      </c>
      <c r="L92" s="218">
        <f t="array" ref="L92">INDEX('Ortala-KabKota'!L$2:L$415,MATCH($D92,'Ortala-KabKota'!$E$2:$E$415,FALSE))</f>
        <v>2021</v>
      </c>
      <c r="M92" s="218" t="str">
        <f t="array" ref="M92">INDEX('Ortala-KabKota'!M$2:M$415,MATCH($D92,'Ortala-KabKota'!$E$2:$E$415,FALSE))</f>
        <v>A</v>
      </c>
      <c r="N92" s="218" t="str">
        <f t="array" ref="N92">INDEX('Ortala-KabKota'!N$2:N$415,MATCH($D92,'Ortala-KabKota'!$E$2:$E$415,FALSE))</f>
        <v>Selamat/081374752228</v>
      </c>
      <c r="O92" s="218" t="str">
        <f t="array" ref="O92">INDEX('Ortala-KabKota'!O$2:O$415,MATCH($D92,'Ortala-KabKota'!$E$2:$E$415,FALSE))</f>
        <v>rohiluptppa@gmail.com</v>
      </c>
      <c r="P92" s="218" t="str">
        <f t="array" ref="P92">INDEX('Ortala-KabKota'!P$2:P$415,MATCH($D92,'Ortala-KabKota'!$E$2:$E$415,FALSE))</f>
        <v>Kepala UPTD PPA, Kasubag TU, Kelompok JF</v>
      </c>
      <c r="Q92" s="218" t="str">
        <f t="array" ref="Q92">INDEX('Ortala-KabKota'!Q$2:Q$415,MATCH($D92,'Ortala-KabKota'!$E$2:$E$415,FALSE))</f>
        <v>BERGABUNG DENGAN KANTOR DINAS</v>
      </c>
      <c r="R92" s="218" t="str">
        <f t="array" ref="R92">INDEX('Ortala-KabKota'!R$2:R$415,MATCH($D92,'Ortala-KabKota'!$E$2:$E$415,FALSE))</f>
        <v>PINJAM PAKAI</v>
      </c>
      <c r="S92" s="218" t="str">
        <f t="array" ref="S92">INDEX('Ortala-KabKota'!S$2:S$415,MATCH($D92,'Ortala-KabKota'!$E$2:$E$415,FALSE))</f>
        <v>milik PEMDA Kab. Rokan Hilir</v>
      </c>
      <c r="T92" s="218">
        <f t="array" ref="T92">INDEX('Ortala-KabKota'!T$2:T$415,MATCH($D92,'Ortala-KabKota'!$E$2:$E$415,FALSE))</f>
        <v>0</v>
      </c>
      <c r="U92" s="218">
        <f t="array" ref="U92">INDEX('Ortala-KabKota'!U$2:U$415,MATCH($D92,'Ortala-KabKota'!$E$2:$E$415,FALSE))</f>
        <v>0</v>
      </c>
      <c r="V92" s="218">
        <f t="array" ref="V92">INDEX('Ortala-KabKota'!V$2:V$415,MATCH($D92,'Ortala-KabKota'!$E$2:$E$415,FALSE))</f>
        <v>0</v>
      </c>
      <c r="W92" s="218">
        <f t="array" ref="W92">INDEX('Ortala-KabKota'!W$2:W$415,MATCH($D92,'Ortala-KabKota'!$E$2:$E$415,FALSE))</f>
        <v>0</v>
      </c>
      <c r="X92" s="218">
        <f t="array" ref="X92">INDEX('Ortala-KabKota'!X$2:X$415,MATCH($D92,'Ortala-KabKota'!$E$2:$E$415,FALSE))</f>
        <v>0</v>
      </c>
      <c r="Y92" s="218">
        <f t="array" ref="Y92">INDEX('Ortala-KabKota'!Y$2:Y$415,MATCH($D92,'Ortala-KabKota'!$E$2:$E$415,FALSE))</f>
        <v>0</v>
      </c>
      <c r="Z92" s="218">
        <f t="array" ref="Z92">INDEX('Ortala-KabKota'!Z$2:Z$415,MATCH($D92,'Ortala-KabKota'!$E$2:$E$415,FALSE))</f>
        <v>1</v>
      </c>
      <c r="AA92" s="218">
        <f t="array" ref="AA92">INDEX('Ortala-KabKota'!AA$2:AA$415,MATCH($D92,'Ortala-KabKota'!$E$2:$E$415,FALSE))</f>
        <v>0</v>
      </c>
      <c r="AB92" s="218">
        <f t="array" ref="AB92">INDEX('Ortala-KabKota'!AB$2:AB$415,MATCH($D92,'Ortala-KabKota'!$E$2:$E$415,FALSE))</f>
        <v>2</v>
      </c>
      <c r="AC92" s="218">
        <f t="array" ref="AC92">INDEX('Ortala-KabKota'!AC$2:AC$415,MATCH($D92,'Ortala-KabKota'!$E$2:$E$415,FALSE))</f>
        <v>0</v>
      </c>
      <c r="AD92" s="218">
        <f t="array" ref="AD92">INDEX('Ortala-KabKota'!AD$2:AD$415,MATCH($D92,'Ortala-KabKota'!$E$2:$E$415,FALSE))</f>
        <v>0</v>
      </c>
      <c r="AE92" s="218">
        <f t="array" ref="AE92">INDEX('Ortala-KabKota'!AE$2:AE$415,MATCH($D92,'Ortala-KabKota'!$E$2:$E$415,FALSE))</f>
        <v>1</v>
      </c>
      <c r="AF92" s="218">
        <f t="array" ref="AF92">INDEX('Ortala-KabKota'!AF$2:AF$415,MATCH($D92,'Ortala-KabKota'!$E$2:$E$415,FALSE))</f>
        <v>1</v>
      </c>
      <c r="AG92" s="218">
        <f t="array" ref="AG92">INDEX('Ortala-KabKota'!AG$2:AG$415,MATCH($D92,'Ortala-KabKota'!$E$2:$E$415,FALSE))</f>
        <v>1</v>
      </c>
      <c r="AH92" s="218">
        <f t="array" ref="AH92">INDEX('Ortala-KabKota'!AH$2:AH$415,MATCH($D92,'Ortala-KabKota'!$E$2:$E$415,FALSE))</f>
        <v>1</v>
      </c>
      <c r="AI92" s="218" t="str">
        <f t="array" ref="AI92">INDEX('Ortala-KabKota'!AI$2:AI$415,MATCH($D92,'Ortala-KabKota'!$E$2:$E$415,FALSE))</f>
        <v/>
      </c>
      <c r="AJ92" s="218">
        <f t="array" ref="AJ92">INDEX('Ortala-KabKota'!AJ$2:AJ$415,MATCH($D92,'Ortala-KabKota'!$E$2:$E$415,FALSE))</f>
        <v>1</v>
      </c>
      <c r="AK92" s="218">
        <f t="array" ref="AK92">INDEX('Ortala-KabKota'!AK$2:AK$415,MATCH($D92,'Ortala-KabKota'!$E$2:$E$415,FALSE))</f>
        <v>1</v>
      </c>
      <c r="AL92" s="218">
        <f t="array" ref="AL92">INDEX('Ortala-KabKota'!AL$2:AL$415,MATCH($D92,'Ortala-KabKota'!$E$2:$E$415,FALSE))</f>
        <v>0</v>
      </c>
      <c r="AM92" s="218" t="str">
        <f t="array" ref="AM92">INDEX('Ortala-KabKota'!AM$2:AM$415,MATCH($D92,'Ortala-KabKota'!$E$2:$E$415,FALSE))</f>
        <v>Kekerasan Seksual pada Anak</v>
      </c>
      <c r="AN92" s="218" t="str">
        <f t="array" ref="AN92">INDEX('Ortala-KabKota'!AN$2:AN$415,MATCH($D92,'Ortala-KabKota'!$E$2:$E$415,FALSE))</f>
        <v/>
      </c>
      <c r="AO92" s="218" t="str">
        <f t="array" ref="AO92">INDEX('Ortala-KabKota'!AO$2:AO$415,MATCH($D92,'Ortala-KabKota'!$E$2:$E$415,FALSE))</f>
        <v/>
      </c>
      <c r="AP92" s="218" t="str">
        <f t="array" ref="AP92">INDEX('Ortala-KabKota'!AP$2:AP$415,MATCH($D92,'Ortala-KabKota'!$E$2:$E$415,FALSE))</f>
        <v/>
      </c>
      <c r="AQ92" s="218" t="str">
        <f t="array" ref="AQ92">INDEX('Ortala-KabKota'!AQ$2:AQ$415,MATCH($D92,'Ortala-KabKota'!$E$2:$E$415,FALSE))</f>
        <v/>
      </c>
      <c r="AR92" s="218" t="str">
        <f t="array" ref="AR92">INDEX('Ortala-KabKota'!AR$2:AR$415,MATCH($D92,'Ortala-KabKota'!$E$2:$E$415,FALSE))</f>
        <v/>
      </c>
      <c r="AS92" s="218" t="str">
        <f t="array" ref="AS92">INDEX('Ortala-KabKota'!AS$2:AS$415,MATCH($D92,'Ortala-KabKota'!$E$2:$E$415,FALSE))</f>
        <v/>
      </c>
      <c r="AT92" s="218">
        <f t="array" ref="AT92">INDEX('Ortala-KabKota'!AT$2:AT$415,MATCH($D92,'Ortala-KabKota'!$E$2:$E$415,FALSE))</f>
        <v>1</v>
      </c>
      <c r="AU92" s="218" t="str">
        <f t="array" ref="AU92">INDEX('UPTD PPA KabKota'!D$5:D$513,MATCH($D92,'UPTD PPA KabKota'!$C$5:$C$513,FALSE))</f>
        <v>SELAMAT, S.IP</v>
      </c>
      <c r="AV92" s="218" t="str">
        <f t="array" ref="AV92">INDEX('UPTD PPA KabKota'!E$5:E$513,MATCH($D92,'UPTD PPA KabKota'!$C$5:$C$513,FALSE))</f>
        <v>Jl.Kecamatan, Batu 6, Bagan Punak, Kec Bangko, Kabupaten Rokan Hilir, Riau, 28193</v>
      </c>
      <c r="AW92" s="218" t="str">
        <f t="array" ref="AW92">INDEX('UPTD PPA KabKota'!F$5:F$513,MATCH($D92,'UPTD PPA KabKota'!$C$5:$C$513,FALSE))</f>
        <v>-</v>
      </c>
      <c r="AX92" s="218">
        <f t="array" ref="AX92">INDEX('UPTD PPA KabKota'!G$5:G$513,MATCH($D92,'UPTD PPA KabKota'!$C$5:$C$513,FALSE))</f>
        <v>85183003632</v>
      </c>
      <c r="AY92" s="218" t="str">
        <f t="array" ref="AY92">INDEX('UPTD PPA KabKota'!H$5:H$513,MATCH($D92,'UPTD PPA KabKota'!$C$5:$C$513,FALSE))</f>
        <v>UPTD PPA</v>
      </c>
      <c r="AZ92" s="218" t="str">
        <f t="array" ref="AZ92">INDEX('UPTD PPA KabKota'!I$5:I$513,MATCH($D92,'UPTD PPA KabKota'!$C$5:$C$513,FALSE))</f>
        <v>Peraturan Bupati Rokan Hilir No 112 Tahun 2021</v>
      </c>
      <c r="BA92" s="218">
        <f t="array" ref="BA92">INDEX('UPTD PPA KabKota'!J$5:J$513,MATCH($D92,'UPTD PPA KabKota'!$C$5:$C$513,FALSE))</f>
        <v>2021</v>
      </c>
      <c r="BB92" s="218" t="str">
        <f t="array" ref="BB92">INDEX('UPTD PPA KabKota'!K$5:K$513,MATCH($D92,'UPTD PPA KabKota'!$C$5:$C$513,FALSE))</f>
        <v>A</v>
      </c>
      <c r="BC92" s="218" t="str">
        <f t="array" ref="BC92">INDEX('UPTD PPA KabKota'!L$5:L$513,MATCH($D92,'UPTD PPA KabKota'!$C$5:$C$513,FALSE))</f>
        <v>Hotline UPTD PPA : 085183003632</v>
      </c>
      <c r="BD92" s="218" t="str">
        <f t="array" ref="BD92">INDEX('UPTD PPA KabKota'!M$5:M$513,MATCH($D92,'UPTD PPA KabKota'!$C$5:$C$513,FALSE))</f>
        <v>ro</v>
      </c>
      <c r="BE92" s="218" t="str">
        <f t="array" ref="BE92">INDEX('UPTD PPA KabKota'!N$5:N$513,MATCH($D92,'UPTD PPA KabKota'!$C$5:$C$513,FALSE))</f>
        <v>Kepala UPTD, KASUBAG TU, PENELAAH TEKNIS KEBIJAKAN, PENATA KELOLA PEMBERDAYAAN PEREMPUAN DAN PERLINDUNGAN ANAK, PENATA KELOLA LAYANAN OPERASIONAL, OPERATOR LAYANAN OPERASIONAL</v>
      </c>
      <c r="BF92" s="218" t="str">
        <f t="array" ref="BF92">INDEX('UPTD PPA KabKota'!O$5:O$513,MATCH($D92,'UPTD PPA KabKota'!$C$5:$C$513,FALSE))</f>
        <v>Bergabung dengan Kantor Dinas</v>
      </c>
      <c r="BG92" s="218" t="str">
        <f t="array" ref="BG92">INDEX('UPTD PPA KabKota'!P$5:P$513,MATCH($D92,'UPTD PPA KabKota'!$C$5:$C$513,FALSE))</f>
        <v>Aset Pemda Dikelola Dinas PPPA</v>
      </c>
      <c r="BH92" s="218" t="str">
        <f t="array" ref="BH92">INDEX('UPTD PPA KabKota'!Q$5:Q$513,MATCH($D92,'UPTD PPA KabKota'!$C$5:$C$513,FALSE))</f>
        <v>-</v>
      </c>
      <c r="BI92" s="218" t="str">
        <f t="array" ref="BI92">INDEX('UPTD PPA KabKota'!R$5:R$513,MATCH($D92,'UPTD PPA KabKota'!$C$5:$C$513,FALSE))</f>
        <v>Ada</v>
      </c>
      <c r="BJ92" s="218" t="str">
        <f t="array" ref="BJ92">INDEX('UPTD PPA KabKota'!S$5:S$513,MATCH($D92,'UPTD PPA KabKota'!$C$5:$C$513,FALSE))</f>
        <v>Ada</v>
      </c>
      <c r="BK92" s="218" t="str">
        <f t="array" ref="BK92">INDEX('UPTD PPA KabKota'!T$5:T$513,MATCH($D92,'UPTD PPA KabKota'!$C$5:$C$513,FALSE))</f>
        <v>Tidak Ada</v>
      </c>
      <c r="BL92" s="218" t="str">
        <f t="array" ref="BL92">INDEX('UPTD PPA KabKota'!U$5:U$513,MATCH($D92,'UPTD PPA KabKota'!$C$5:$C$513,FALSE))</f>
        <v>Ada</v>
      </c>
      <c r="BM92" s="218" t="str">
        <f t="array" ref="BM92">INDEX('UPTD PPA KabKota'!V$5:V$513,MATCH($D92,'UPTD PPA KabKota'!$C$5:$C$513,FALSE))</f>
        <v>Tidak Ada</v>
      </c>
      <c r="BN92" s="218" t="str">
        <f t="array" ref="BN92">INDEX('UPTD PPA KabKota'!W$5:W$513,MATCH($D92,'UPTD PPA KabKota'!$C$5:$C$513,FALSE))</f>
        <v>Tidak Ada</v>
      </c>
      <c r="BO92" s="218" t="str">
        <f t="array" ref="BO92">INDEX('UPTD PPA KabKota'!X$5:X$513,MATCH($D92,'UPTD PPA KabKota'!$C$5:$C$513,FALSE))</f>
        <v>Ada</v>
      </c>
      <c r="BP92" s="218" t="str">
        <f t="array" ref="BP92">INDEX('UPTD PPA KabKota'!Y$5:Y$513,MATCH($D92,'UPTD PPA KabKota'!$C$5:$C$513,FALSE))</f>
        <v>Tidak Ada</v>
      </c>
      <c r="BQ92" s="218" t="str">
        <f t="array" ref="BQ92">INDEX('UPTD PPA KabKota'!Z$5:Z$513,MATCH($D92,'UPTD PPA KabKota'!$C$5:$C$513,FALSE))</f>
        <v>Ada</v>
      </c>
      <c r="BR92" s="218" t="str">
        <f t="array" ref="BR92">INDEX('UPTD PPA KabKota'!AA$5:AA$513,MATCH($D92,'UPTD PPA KabKota'!$C$5:$C$513,FALSE))</f>
        <v>Tidak Ada</v>
      </c>
      <c r="BS92" s="218" t="str">
        <f t="array" ref="BS92">INDEX('UPTD PPA KabKota'!AB$5:AB$513,MATCH($D92,'UPTD PPA KabKota'!$C$5:$C$513,FALSE))</f>
        <v>Tidak Ada</v>
      </c>
      <c r="BT92" s="218" t="str">
        <f t="array" ref="BT92">INDEX('UPTD PPA KabKota'!AC$5:AC$513,MATCH($D92,'UPTD PPA KabKota'!$C$5:$C$513,FALSE))</f>
        <v>Sudah</v>
      </c>
      <c r="BU92" s="218" t="str">
        <f t="array" ref="BU92">INDEX('UPTD PPA KabKota'!AD$5:AD$513,MATCH($D92,'UPTD PPA KabKota'!$C$5:$C$513,FALSE))</f>
        <v>Sudah</v>
      </c>
      <c r="BV92" s="218" t="str">
        <f t="array" ref="BV92">INDEX('UPTD PPA KabKota'!AE$5:AE$513,MATCH($D92,'UPTD PPA KabKota'!$C$5:$C$513,FALSE))</f>
        <v>Belum</v>
      </c>
      <c r="BW92" s="218" t="str">
        <f t="array" ref="BW92">INDEX('UPTD PPA KabKota'!AF$5:AF$513,MATCH($D92,'UPTD PPA KabKota'!$C$5:$C$513,FALSE))</f>
        <v>Sudah</v>
      </c>
      <c r="BX92" s="218" t="str">
        <f t="array" ref="BX92">INDEX('UPTD PPA KabKota'!AG$5:AG$513,MATCH($D92,'UPTD PPA KabKota'!$C$5:$C$513,FALSE))</f>
        <v>Belum</v>
      </c>
      <c r="BY92" s="218" t="str">
        <f t="array" ref="BY92">INDEX('UPTD PPA KabKota'!AH$5:AH$513,MATCH($D92,'UPTD PPA KabKota'!$C$5:$C$513,FALSE))</f>
        <v>Sudah</v>
      </c>
      <c r="BZ92" s="218" t="str">
        <f t="array" ref="BZ92">INDEX('UPTD PPA KabKota'!AI$5:AI$513,MATCH($D92,'UPTD PPA KabKota'!$C$5:$C$513,FALSE))</f>
        <v>Belum</v>
      </c>
      <c r="CA92" s="218" t="str">
        <f t="array" ref="CA92">INDEX('UPTD PPA KabKota'!AJ$5:AJ$513,MATCH($D92,'UPTD PPA KabKota'!$C$5:$C$513,FALSE))</f>
        <v>Sudah</v>
      </c>
      <c r="CB92" s="218" t="str">
        <f t="array" ref="CB92">INDEX('UPTD PPA KabKota'!AK$5:AK$513,MATCH($D92,'UPTD PPA KabKota'!$C$5:$C$513,FALSE))</f>
        <v>Sudah</v>
      </c>
      <c r="CC92" s="218" t="str">
        <f t="array" ref="CC92">INDEX('UPTD PPA KabKota'!AL$5:AL$513,MATCH($D92,'UPTD PPA KabKota'!$C$5:$C$513,FALSE))</f>
        <v>Sudah</v>
      </c>
      <c r="CD92" s="218" t="str">
        <f t="array" ref="CD92">INDEX('UPTD PPA KabKota'!AM$5:AM$513,MATCH($D92,'UPTD PPA KabKota'!$C$5:$C$513,FALSE))</f>
        <v>Belum</v>
      </c>
      <c r="CE92" s="218" t="str">
        <f t="array" ref="CE92">INDEX('UPTD PPA KabKota'!AN$5:AN$513,MATCH($D92,'UPTD PPA KabKota'!$C$5:$C$513,FALSE))</f>
        <v>KAMI MOU DENGAN LBH NAMUN TIDAK JALAN KARENA DI RKA KEPALA UNIT TIDAK MENANGGARKAN BIAYA OPERASIONAL LBH, SEHINGGA UPTD HANYA SEBATAS PENDAMPINGAN DI TAHAP PENYIDIKAN NAMUN DI SAAT TAHAP JATUH VONIS KAMI  JARANG MENGEVALUASI KE APH, MOHON KEMEN PPPA MENEKAN KEPALA UNIT UNTUK MEMPERHATIKAN MASALAH INI</v>
      </c>
      <c r="CF92" s="218">
        <f t="array" ref="CF92">INDEX('UPTD PPA KabKota'!AO$5:AO$513,MATCH($D92,'UPTD PPA KabKota'!$C$5:$C$513,FALSE))</f>
        <v>84</v>
      </c>
      <c r="CG92" s="218" t="str">
        <f t="array" ref="CG92">INDEX('UPTD PPA KabKota'!AP$5:AP$513,MATCH($D92,'UPTD PPA KabKota'!$C$5:$C$513,FALSE))</f>
        <v>KEKERASAN SEKSUAL</v>
      </c>
      <c r="CH92" s="218" t="str">
        <f t="array" ref="CH92">INDEX('UPTD PPA KabKota'!AQ$5:AQ$513,MATCH($D92,'UPTD PPA KabKota'!$C$5:$C$513,FALSE))</f>
        <v/>
      </c>
      <c r="CI92" s="218" t="str">
        <f t="array" ref="CI92">INDEX('UPTD PPA KabKota'!AR$5:AR$513,MATCH($D92,'UPTD PPA KabKota'!$C$5:$C$513,FALSE))</f>
        <v/>
      </c>
      <c r="CJ92" s="218" t="str">
        <f t="array" ref="CJ92">INDEX('UPTD PPA KabKota'!AS$5:AS$513,MATCH($D92,'UPTD PPA KabKota'!$C$5:$C$513,FALSE))</f>
        <v/>
      </c>
      <c r="CK92" s="218" t="str">
        <f t="array" ref="CK92">INDEX('UPTD PPA KabKota'!AT$5:AT$513,MATCH($D92,'UPTD PPA KabKota'!$C$5:$C$513,FALSE))</f>
        <v/>
      </c>
      <c r="CL92" s="218" t="str">
        <f t="array" ref="CL92">INDEX('UPTD PPA KabKota'!AU$5:AU$513,MATCH($D92,'UPTD PPA KabKota'!$C$5:$C$513,FALSE))</f>
        <v/>
      </c>
      <c r="CM92" s="218" t="str">
        <f t="array" ref="CM92">INDEX('UPTD PPA KabKota'!AV$5:AV$513,MATCH($D92,'UPTD PPA KabKota'!$C$5:$C$513,FALSE))</f>
        <v>v</v>
      </c>
      <c r="CN92" s="218" t="str">
        <f t="array" ref="CN92">INDEX('UPTD PPA KabKota'!AW$5:AW$513,MATCH($D92,'UPTD PPA KabKota'!$C$5:$C$513,FALSE))</f>
        <v/>
      </c>
      <c r="CO92" s="218" t="str">
        <f t="array" ref="CO92">INDEX('UPTD PPA KabKota'!AX$5:AX$513,MATCH($D92,'UPTD PPA KabKota'!$C$5:$C$513,FALSE))</f>
        <v/>
      </c>
      <c r="CP92" s="218" t="str">
        <f t="array" ref="CP92">INDEX('UPTD PPA KabKota'!AY$5:AY$513,MATCH($D92,'UPTD PPA KabKota'!$C$5:$C$513,FALSE))</f>
        <v/>
      </c>
      <c r="CQ92" s="209" t="str">
        <f>IFERROR(__xludf.DUMMYFUNCTION("IF(ISBLANK($K92),"""",IF(REGEXMATCH($K92,""Peraturan""),""Ada"",IF(REGEXMATCH($K92,""Rekomendasi""),""Tidak Ada"", $K92)))
"),"Ada")</f>
        <v>Ada</v>
      </c>
      <c r="CR92" s="209" t="str">
        <f t="array" ref="CR92">index('UPTD PPA KabKota'!$BI$5:$BI$513,match($D92,'UPTD PPA KabKota'!$C$5:$C$513,false))</f>
        <v>Ada</v>
      </c>
      <c r="CS92" s="314" t="str">
        <f t="shared" ref="CS92:CS95" si="13">IFS(CQ92="Ada","Ada",CR92="Ada","Ada",CR92="Tidak Ada","Tidak Ada")</f>
        <v>Ada</v>
      </c>
    </row>
    <row r="93">
      <c r="A93" s="310">
        <v>89.0</v>
      </c>
      <c r="B93" s="325">
        <v>10.0</v>
      </c>
      <c r="C93" s="311" t="s">
        <v>4728</v>
      </c>
      <c r="D93" s="312" t="s">
        <v>1250</v>
      </c>
      <c r="E93" s="315">
        <v>45748.0</v>
      </c>
      <c r="F93" s="218" t="str">
        <f t="array" ref="F93">INDEX('Ortala-KabKota'!F$2:F$415,MATCH($D93,'Ortala-KabKota'!$E$2:$E$415,FALSE))</f>
        <v>Kamisah/ 081365564307</v>
      </c>
      <c r="G93" s="218" t="str">
        <f t="array" ref="G93">INDEX('Ortala-KabKota'!G$2:G$415,MATCH($D93,'Ortala-KabKota'!$E$2:$E$415,FALSE))</f>
        <v>JL. TERPADU UJUNG, SELATPANJANG</v>
      </c>
      <c r="H93" s="218" t="str">
        <f t="array" ref="H93">INDEX('Ortala-KabKota'!H$2:H$415,MATCH($D93,'Ortala-KabKota'!$E$2:$E$415,FALSE))</f>
        <v>085270565699</v>
      </c>
      <c r="I93" s="218" t="str">
        <f t="array" ref="I93">INDEX('Ortala-KabKota'!I$2:I$415,MATCH($D93,'Ortala-KabKota'!$E$2:$E$415,FALSE))</f>
        <v>085270565699</v>
      </c>
      <c r="J93" s="218" t="str">
        <f t="array" ref="J93">INDEX('Ortala-KabKota'!J$2:J$415,MATCH($D93,'Ortala-KabKota'!$E$2:$E$415,FALSE))</f>
        <v>UPTD PPA</v>
      </c>
      <c r="K93" s="218" t="str">
        <f t="array" ref="K93">INDEX('Ortala-KabKota'!K$2:K$415,MATCH($D93,'Ortala-KabKota'!$E$2:$E$415,FALSE))</f>
        <v>Peraturan Bupati Kepulauan Meranti Nomor 27 Tahun 2019</v>
      </c>
      <c r="L93" s="218">
        <f t="array" ref="L93">INDEX('Ortala-KabKota'!L$2:L$415,MATCH($D93,'Ortala-KabKota'!$E$2:$E$415,FALSE))</f>
        <v>2019</v>
      </c>
      <c r="M93" s="218" t="str">
        <f t="array" ref="M93">INDEX('Ortala-KabKota'!M$2:M$415,MATCH($D93,'Ortala-KabKota'!$E$2:$E$415,FALSE))</f>
        <v>A</v>
      </c>
      <c r="N93" s="218" t="str">
        <f t="array" ref="N93">INDEX('Ortala-KabKota'!N$2:N$415,MATCH($D93,'Ortala-KabKota'!$E$2:$E$415,FALSE))</f>
        <v>085270565699</v>
      </c>
      <c r="O93" s="218" t="str">
        <f t="array" ref="O93">INDEX('Ortala-KabKota'!O$2:O$415,MATCH($D93,'Ortala-KabKota'!$E$2:$E$415,FALSE))</f>
        <v>uptdppakepmeranti@gmail.com</v>
      </c>
      <c r="P93" s="218" t="str">
        <f t="array" ref="P93">INDEX('Ortala-KabKota'!P$2:P$415,MATCH($D93,'Ortala-KabKota'!$E$2:$E$415,FALSE))</f>
        <v>Kepala UPTD PPA, Kasubag TU, Kelompok JF dan Pelaksana</v>
      </c>
      <c r="Q93" s="218" t="str">
        <f t="array" ref="Q93">INDEX('Ortala-KabKota'!Q$2:Q$415,MATCH($D93,'Ortala-KabKota'!$E$2:$E$415,FALSE))</f>
        <v>BERGABUNG DENGAN KANTOR DINAS</v>
      </c>
      <c r="R93" s="218" t="str">
        <f t="array" ref="R93">INDEX('Ortala-KabKota'!R$2:R$415,MATCH($D93,'Ortala-KabKota'!$E$2:$E$415,FALSE))</f>
        <v>TIDAK PUNYA</v>
      </c>
      <c r="S93" s="218" t="str">
        <f t="array" ref="S93">INDEX('Ortala-KabKota'!S$2:S$415,MATCH($D93,'Ortala-KabKota'!$E$2:$E$415,FALSE))</f>
        <v/>
      </c>
      <c r="T93" s="218">
        <f t="array" ref="T93">INDEX('Ortala-KabKota'!T$2:T$415,MATCH($D93,'Ortala-KabKota'!$E$2:$E$415,FALSE))</f>
        <v>0</v>
      </c>
      <c r="U93" s="218">
        <f t="array" ref="U93">INDEX('Ortala-KabKota'!U$2:U$415,MATCH($D93,'Ortala-KabKota'!$E$2:$E$415,FALSE))</f>
        <v>0</v>
      </c>
      <c r="V93" s="218">
        <f t="array" ref="V93">INDEX('Ortala-KabKota'!V$2:V$415,MATCH($D93,'Ortala-KabKota'!$E$2:$E$415,FALSE))</f>
        <v>0</v>
      </c>
      <c r="W93" s="218">
        <f t="array" ref="W93">INDEX('Ortala-KabKota'!W$2:W$415,MATCH($D93,'Ortala-KabKota'!$E$2:$E$415,FALSE))</f>
        <v>0</v>
      </c>
      <c r="X93" s="218">
        <f t="array" ref="X93">INDEX('Ortala-KabKota'!X$2:X$415,MATCH($D93,'Ortala-KabKota'!$E$2:$E$415,FALSE))</f>
        <v>0</v>
      </c>
      <c r="Y93" s="218">
        <f t="array" ref="Y93">INDEX('Ortala-KabKota'!Y$2:Y$415,MATCH($D93,'Ortala-KabKota'!$E$2:$E$415,FALSE))</f>
        <v>0</v>
      </c>
      <c r="Z93" s="218">
        <f t="array" ref="Z93">INDEX('Ortala-KabKota'!Z$2:Z$415,MATCH($D93,'Ortala-KabKota'!$E$2:$E$415,FALSE))</f>
        <v>0</v>
      </c>
      <c r="AA93" s="218">
        <f t="array" ref="AA93">INDEX('Ortala-KabKota'!AA$2:AA$415,MATCH($D93,'Ortala-KabKota'!$E$2:$E$415,FALSE))</f>
        <v>0</v>
      </c>
      <c r="AB93" s="218">
        <f t="array" ref="AB93">INDEX('Ortala-KabKota'!AB$2:AB$415,MATCH($D93,'Ortala-KabKota'!$E$2:$E$415,FALSE))</f>
        <v>0</v>
      </c>
      <c r="AC93" s="218">
        <f t="array" ref="AC93">INDEX('Ortala-KabKota'!AC$2:AC$415,MATCH($D93,'Ortala-KabKota'!$E$2:$E$415,FALSE))</f>
        <v>0</v>
      </c>
      <c r="AD93" s="218">
        <f t="array" ref="AD93">INDEX('Ortala-KabKota'!AD$2:AD$415,MATCH($D93,'Ortala-KabKota'!$E$2:$E$415,FALSE))</f>
        <v>0</v>
      </c>
      <c r="AE93" s="218">
        <f t="array" ref="AE93">INDEX('Ortala-KabKota'!AE$2:AE$415,MATCH($D93,'Ortala-KabKota'!$E$2:$E$415,FALSE))</f>
        <v>1</v>
      </c>
      <c r="AF93" s="218">
        <f t="array" ref="AF93">INDEX('Ortala-KabKota'!AF$2:AF$415,MATCH($D93,'Ortala-KabKota'!$E$2:$E$415,FALSE))</f>
        <v>1</v>
      </c>
      <c r="AG93" s="218">
        <f t="array" ref="AG93">INDEX('Ortala-KabKota'!AG$2:AG$415,MATCH($D93,'Ortala-KabKota'!$E$2:$E$415,FALSE))</f>
        <v>1</v>
      </c>
      <c r="AH93" s="218">
        <f t="array" ref="AH93">INDEX('Ortala-KabKota'!AH$2:AH$415,MATCH($D93,'Ortala-KabKota'!$E$2:$E$415,FALSE))</f>
        <v>1</v>
      </c>
      <c r="AI93" s="218" t="str">
        <f t="array" ref="AI93">INDEX('Ortala-KabKota'!AI$2:AI$415,MATCH($D93,'Ortala-KabKota'!$E$2:$E$415,FALSE))</f>
        <v>Berdasarkan hasil asesmen, jika korban memerlukan layanan penampungan sementara, maka korban akan diarahkan ke tempat penampungan sementara. Untuk di Kabupaten Kepulauan Meranti, tempat penampungan sementara bisa berupa sewa kamar hotel ataupun sewa rumah. (Hal ini dilakukan karena Kepulauan Meranti belum memiliki rumah aman ataupun rumah penampungan sementara).</v>
      </c>
      <c r="AJ93" s="218">
        <f t="array" ref="AJ93">INDEX('Ortala-KabKota'!AJ$2:AJ$415,MATCH($D93,'Ortala-KabKota'!$E$2:$E$415,FALSE))</f>
        <v>1</v>
      </c>
      <c r="AK93" s="218">
        <f t="array" ref="AK93">INDEX('Ortala-KabKota'!AK$2:AK$415,MATCH($D93,'Ortala-KabKota'!$E$2:$E$415,FALSE))</f>
        <v>1</v>
      </c>
      <c r="AL93" s="218">
        <f t="array" ref="AL93">INDEX('Ortala-KabKota'!AL$2:AL$415,MATCH($D93,'Ortala-KabKota'!$E$2:$E$415,FALSE))</f>
        <v>51</v>
      </c>
      <c r="AM93" s="218" t="str">
        <f t="array" ref="AM93">INDEX('Ortala-KabKota'!AM$2:AM$415,MATCH($D93,'Ortala-KabKota'!$E$2:$E$415,FALSE))</f>
        <v>Kekerasan Seksual</v>
      </c>
      <c r="AN93" s="218" t="str">
        <f t="array" ref="AN93">INDEX('Ortala-KabKota'!AN$2:AN$415,MATCH($D93,'Ortala-KabKota'!$E$2:$E$415,FALSE))</f>
        <v/>
      </c>
      <c r="AO93" s="218" t="str">
        <f t="array" ref="AO93">INDEX('Ortala-KabKota'!AO$2:AO$415,MATCH($D93,'Ortala-KabKota'!$E$2:$E$415,FALSE))</f>
        <v/>
      </c>
      <c r="AP93" s="218" t="str">
        <f t="array" ref="AP93">INDEX('Ortala-KabKota'!AP$2:AP$415,MATCH($D93,'Ortala-KabKota'!$E$2:$E$415,FALSE))</f>
        <v/>
      </c>
      <c r="AQ93" s="218">
        <f t="array" ref="AQ93">INDEX('Ortala-KabKota'!AQ$2:AQ$415,MATCH($D93,'Ortala-KabKota'!$E$2:$E$415,FALSE))</f>
        <v>1</v>
      </c>
      <c r="AR93" s="218" t="str">
        <f t="array" ref="AR93">INDEX('Ortala-KabKota'!AR$2:AR$415,MATCH($D93,'Ortala-KabKota'!$E$2:$E$415,FALSE))</f>
        <v/>
      </c>
      <c r="AS93" s="218" t="str">
        <f t="array" ref="AS93">INDEX('Ortala-KabKota'!AS$2:AS$415,MATCH($D93,'Ortala-KabKota'!$E$2:$E$415,FALSE))</f>
        <v/>
      </c>
      <c r="AT93" s="218" t="str">
        <f t="array" ref="AT93">INDEX('Ortala-KabKota'!AT$2:AT$415,MATCH($D93,'Ortala-KabKota'!$E$2:$E$415,FALSE))</f>
        <v/>
      </c>
      <c r="AU93" s="218" t="str">
        <f t="array" ref="AU93">INDEX('UPTD PPA KabKota'!D$5:D$513,MATCH($D93,'UPTD PPA KabKota'!$C$5:$C$513,FALSE))</f>
        <v>Martini, SE</v>
      </c>
      <c r="AV93" s="218" t="str">
        <f t="array" ref="AV93">INDEX('UPTD PPA KabKota'!E$5:E$513,MATCH($D93,'UPTD PPA KabKota'!$C$5:$C$513,FALSE))</f>
        <v>Jalan Terpadu Ujung, Selatpanjang</v>
      </c>
      <c r="AW93" s="218" t="str">
        <f t="array" ref="AW93">INDEX('UPTD PPA KabKota'!F$5:F$513,MATCH($D93,'UPTD PPA KabKota'!$C$5:$C$513,FALSE))</f>
        <v>081266516425</v>
      </c>
      <c r="AX93" s="218" t="str">
        <f t="array" ref="AX93">INDEX('UPTD PPA KabKota'!G$5:G$513,MATCH($D93,'UPTD PPA KabKota'!$C$5:$C$513,FALSE))</f>
        <v>081266516425</v>
      </c>
      <c r="AY93" s="218" t="str">
        <f t="array" ref="AY93">INDEX('UPTD PPA KabKota'!H$5:H$513,MATCH($D93,'UPTD PPA KabKota'!$C$5:$C$513,FALSE))</f>
        <v>UPTD PPA</v>
      </c>
      <c r="AZ93" s="218" t="str">
        <f t="array" ref="AZ93">INDEX('UPTD PPA KabKota'!I$5:I$513,MATCH($D93,'UPTD PPA KabKota'!$C$5:$C$513,FALSE))</f>
        <v>Peraturan Bupati Kepulauan Meranti Nomor 27 Tahun 2019</v>
      </c>
      <c r="BA93" s="218">
        <f t="array" ref="BA93">INDEX('UPTD PPA KabKota'!J$5:J$513,MATCH($D93,'UPTD PPA KabKota'!$C$5:$C$513,FALSE))</f>
        <v>2019</v>
      </c>
      <c r="BB93" s="218" t="str">
        <f t="array" ref="BB93">INDEX('UPTD PPA KabKota'!K$5:K$513,MATCH($D93,'UPTD PPA KabKota'!$C$5:$C$513,FALSE))</f>
        <v>A</v>
      </c>
      <c r="BC93" s="218" t="str">
        <f t="array" ref="BC93">INDEX('UPTD PPA KabKota'!L$5:L$513,MATCH($D93,'UPTD PPA KabKota'!$C$5:$C$513,FALSE))</f>
        <v>081266516425</v>
      </c>
      <c r="BD93" s="316" t="str">
        <f t="array" ref="BD93">INDEX('UPTD PPA KabKota'!M$5:M$513,MATCH($D93,'UPTD PPA KabKota'!$C$5:$C$513,FALSE))</f>
        <v>uptdppakepmeranti@gmail.com</v>
      </c>
      <c r="BE93" s="218" t="str">
        <f t="array" ref="BE93">INDEX('UPTD PPA KabKota'!N$5:N$513,MATCH($D93,'UPTD PPA KabKota'!$C$5:$C$513,FALSE))</f>
        <v>1. Kepala UPTD PPA
2. Kasubag TU
3. Kelompok JF
4. Pelaksana</v>
      </c>
      <c r="BF93" s="218" t="str">
        <f t="array" ref="BF93">INDEX('UPTD PPA KabKota'!O$5:O$513,MATCH($D93,'UPTD PPA KabKota'!$C$5:$C$513,FALSE))</f>
        <v>BERGABUNG DENGAN KANTOR DINAS</v>
      </c>
      <c r="BG93" s="218" t="str">
        <f t="array" ref="BG93">INDEX('UPTD PPA KabKota'!P$5:P$513,MATCH($D93,'UPTD PPA KabKota'!$C$5:$C$513,FALSE))</f>
        <v>TIDAK PUNYA</v>
      </c>
      <c r="BH93" s="218" t="str">
        <f t="array" ref="BH93">INDEX('UPTD PPA KabKota'!Q$5:Q$513,MATCH($D93,'UPTD PPA KabKota'!$C$5:$C$513,FALSE))</f>
        <v>-</v>
      </c>
      <c r="BI93" s="218" t="str">
        <f t="array" ref="BI93">INDEX('UPTD PPA KabKota'!R$5:R$513,MATCH($D93,'UPTD PPA KabKota'!$C$5:$C$513,FALSE))</f>
        <v>Ada</v>
      </c>
      <c r="BJ93" s="218" t="str">
        <f t="array" ref="BJ93">INDEX('UPTD PPA KabKota'!S$5:S$513,MATCH($D93,'UPTD PPA KabKota'!$C$5:$C$513,FALSE))</f>
        <v>Ada</v>
      </c>
      <c r="BK93" s="218" t="str">
        <f t="array" ref="BK93">INDEX('UPTD PPA KabKota'!T$5:T$513,MATCH($D93,'UPTD PPA KabKota'!$C$5:$C$513,FALSE))</f>
        <v>Ada</v>
      </c>
      <c r="BL93" s="218" t="str">
        <f t="array" ref="BL93">INDEX('UPTD PPA KabKota'!U$5:U$513,MATCH($D93,'UPTD PPA KabKota'!$C$5:$C$513,FALSE))</f>
        <v>Tidak Ada</v>
      </c>
      <c r="BM93" s="218" t="str">
        <f t="array" ref="BM93">INDEX('UPTD PPA KabKota'!V$5:V$513,MATCH($D93,'UPTD PPA KabKota'!$C$5:$C$513,FALSE))</f>
        <v>Tidak Ada</v>
      </c>
      <c r="BN93" s="218" t="str">
        <f t="array" ref="BN93">INDEX('UPTD PPA KabKota'!W$5:W$513,MATCH($D93,'UPTD PPA KabKota'!$C$5:$C$513,FALSE))</f>
        <v>Tidak Ada</v>
      </c>
      <c r="BO93" s="218" t="str">
        <f t="array" ref="BO93">INDEX('UPTD PPA KabKota'!X$5:X$513,MATCH($D93,'UPTD PPA KabKota'!$C$5:$C$513,FALSE))</f>
        <v>Tidak Ada</v>
      </c>
      <c r="BP93" s="218" t="str">
        <f t="array" ref="BP93">INDEX('UPTD PPA KabKota'!Y$5:Y$513,MATCH($D93,'UPTD PPA KabKota'!$C$5:$C$513,FALSE))</f>
        <v>Tidak Ada</v>
      </c>
      <c r="BQ93" s="218" t="str">
        <f t="array" ref="BQ93">INDEX('UPTD PPA KabKota'!Z$5:Z$513,MATCH($D93,'UPTD PPA KabKota'!$C$5:$C$513,FALSE))</f>
        <v>Tidak Ada</v>
      </c>
      <c r="BR93" s="218" t="str">
        <f t="array" ref="BR93">INDEX('UPTD PPA KabKota'!AA$5:AA$513,MATCH($D93,'UPTD PPA KabKota'!$C$5:$C$513,FALSE))</f>
        <v>Tidak Ada</v>
      </c>
      <c r="BS93" s="218" t="str">
        <f t="array" ref="BS93">INDEX('UPTD PPA KabKota'!AB$5:AB$513,MATCH($D93,'UPTD PPA KabKota'!$C$5:$C$513,FALSE))</f>
        <v>Ada</v>
      </c>
      <c r="BT93" s="218" t="str">
        <f t="array" ref="BT93">INDEX('UPTD PPA KabKota'!AC$5:AC$513,MATCH($D93,'UPTD PPA KabKota'!$C$5:$C$513,FALSE))</f>
        <v>Sudah</v>
      </c>
      <c r="BU93" s="218" t="str">
        <f t="array" ref="BU93">INDEX('UPTD PPA KabKota'!AD$5:AD$513,MATCH($D93,'UPTD PPA KabKota'!$C$5:$C$513,FALSE))</f>
        <v>Sudah</v>
      </c>
      <c r="BV93" s="218" t="str">
        <f t="array" ref="BV93">INDEX('UPTD PPA KabKota'!AE$5:AE$513,MATCH($D93,'UPTD PPA KabKota'!$C$5:$C$513,FALSE))</f>
        <v>sudah</v>
      </c>
      <c r="BW93" s="218" t="str">
        <f t="array" ref="BW93">INDEX('UPTD PPA KabKota'!AF$5:AF$513,MATCH($D93,'UPTD PPA KabKota'!$C$5:$C$513,FALSE))</f>
        <v>sudah</v>
      </c>
      <c r="BX93" s="218" t="str">
        <f t="array" ref="BX93">INDEX('UPTD PPA KabKota'!AG$5:AG$513,MATCH($D93,'UPTD PPA KabKota'!$C$5:$C$513,FALSE))</f>
        <v>sudah</v>
      </c>
      <c r="BY93" s="218" t="str">
        <f t="array" ref="BY93">INDEX('UPTD PPA KabKota'!AH$5:AH$513,MATCH($D93,'UPTD PPA KabKota'!$C$5:$C$513,FALSE))</f>
        <v>Sudah</v>
      </c>
      <c r="BZ93" s="218" t="str">
        <f t="array" ref="BZ93">INDEX('UPTD PPA KabKota'!AI$5:AI$513,MATCH($D93,'UPTD PPA KabKota'!$C$5:$C$513,FALSE))</f>
        <v>Sudah</v>
      </c>
      <c r="CA93" s="218" t="str">
        <f t="array" ref="CA93">INDEX('UPTD PPA KabKota'!AJ$5:AJ$513,MATCH($D93,'UPTD PPA KabKota'!$C$5:$C$513,FALSE))</f>
        <v>Sudah</v>
      </c>
      <c r="CB93" s="218" t="str">
        <f t="array" ref="CB93">INDEX('UPTD PPA KabKota'!AK$5:AK$513,MATCH($D93,'UPTD PPA KabKota'!$C$5:$C$513,FALSE))</f>
        <v>Sudah</v>
      </c>
      <c r="CC93" s="218" t="str">
        <f t="array" ref="CC93">INDEX('UPTD PPA KabKota'!AL$5:AL$513,MATCH($D93,'UPTD PPA KabKota'!$C$5:$C$513,FALSE))</f>
        <v>Sudah</v>
      </c>
      <c r="CD93" s="218" t="str">
        <f t="array" ref="CD93">INDEX('UPTD PPA KabKota'!AM$5:AM$513,MATCH($D93,'UPTD PPA KabKota'!$C$5:$C$513,FALSE))</f>
        <v>Sudah</v>
      </c>
      <c r="CE93" s="218" t="str">
        <f t="array" ref="CE93">INDEX('UPTD PPA KabKota'!AN$5:AN$513,MATCH($D93,'UPTD PPA KabKota'!$C$5:$C$513,FALSE))</f>
        <v>Berdasarkan hasil asesmen, jika korban memerlukan layanan penampungan sementara, maka korban akan diarahkan ke tempat penampungan sementara. Untuk di Kabupaten Kepulauan Meranti, tempat penampungan sementara bisa berupa sewa kamar hotel ataupun sewa rumah. (Hal ini dilakukan karena Kepulauan Meranti belum memiliki rumah aman ataupun rumah penampungan sementara).</v>
      </c>
      <c r="CF93" s="218" t="str">
        <f t="array" ref="CF93">INDEX('UPTD PPA KabKota'!AO$5:AO$513,MATCH($D93,'UPTD PPA KabKota'!$C$5:$C$513,FALSE))</f>
        <v>51 (2021)</v>
      </c>
      <c r="CG93" s="218" t="str">
        <f t="array" ref="CG93">INDEX('UPTD PPA KabKota'!AP$5:AP$513,MATCH($D93,'UPTD PPA KabKota'!$C$5:$C$513,FALSE))</f>
        <v>Kekerasan Terhadap Anak</v>
      </c>
      <c r="CH93" s="218" t="str">
        <f t="array" ref="CH93">INDEX('UPTD PPA KabKota'!AQ$5:AQ$513,MATCH($D93,'UPTD PPA KabKota'!$C$5:$C$513,FALSE))</f>
        <v/>
      </c>
      <c r="CI93" s="218" t="str">
        <f t="array" ref="CI93">INDEX('UPTD PPA KabKota'!AR$5:AR$513,MATCH($D93,'UPTD PPA KabKota'!$C$5:$C$513,FALSE))</f>
        <v/>
      </c>
      <c r="CJ93" s="218" t="str">
        <f t="array" ref="CJ93">INDEX('UPTD PPA KabKota'!AS$5:AS$513,MATCH($D93,'UPTD PPA KabKota'!$C$5:$C$513,FALSE))</f>
        <v/>
      </c>
      <c r="CK93" s="218" t="str">
        <f t="array" ref="CK93">INDEX('UPTD PPA KabKota'!AT$5:AT$513,MATCH($D93,'UPTD PPA KabKota'!$C$5:$C$513,FALSE))</f>
        <v>v</v>
      </c>
      <c r="CL93" s="218" t="str">
        <f t="array" ref="CL93">INDEX('UPTD PPA KabKota'!AU$5:AU$513,MATCH($D93,'UPTD PPA KabKota'!$C$5:$C$513,FALSE))</f>
        <v/>
      </c>
      <c r="CM93" s="218" t="str">
        <f t="array" ref="CM93">INDEX('UPTD PPA KabKota'!AV$5:AV$513,MATCH($D93,'UPTD PPA KabKota'!$C$5:$C$513,FALSE))</f>
        <v/>
      </c>
      <c r="CN93" s="218" t="str">
        <f t="array" ref="CN93">INDEX('UPTD PPA KabKota'!AW$5:AW$513,MATCH($D93,'UPTD PPA KabKota'!$C$5:$C$513,FALSE))</f>
        <v/>
      </c>
      <c r="CO93" s="218" t="str">
        <f t="array" ref="CO93">INDEX('UPTD PPA KabKota'!AX$5:AX$513,MATCH($D93,'UPTD PPA KabKota'!$C$5:$C$513,FALSE))</f>
        <v/>
      </c>
      <c r="CP93" s="218" t="str">
        <f t="array" ref="CP93">INDEX('UPTD PPA KabKota'!AY$5:AY$513,MATCH($D93,'UPTD PPA KabKota'!$C$5:$C$513,FALSE))</f>
        <v/>
      </c>
      <c r="CQ93" s="209" t="str">
        <f>IFERROR(__xludf.DUMMYFUNCTION("IF(ISBLANK($K93),"""",IF(REGEXMATCH($K93,""Peraturan""),""Ada"",IF(REGEXMATCH($K93,""Rekomendasi""),""Tidak Ada"", $K93)))
"),"Ada")</f>
        <v>Ada</v>
      </c>
      <c r="CR93" s="209" t="str">
        <f t="array" ref="CR93">index('UPTD PPA KabKota'!$BI$5:$BI$513,match($D93,'UPTD PPA KabKota'!$C$5:$C$513,false))</f>
        <v>Ada</v>
      </c>
      <c r="CS93" s="314" t="str">
        <f t="shared" si="13"/>
        <v>Ada</v>
      </c>
    </row>
    <row r="94">
      <c r="A94" s="310">
        <v>90.0</v>
      </c>
      <c r="B94" s="310">
        <v>11.0</v>
      </c>
      <c r="C94" s="311" t="s">
        <v>4728</v>
      </c>
      <c r="D94" s="312" t="s">
        <v>1203</v>
      </c>
      <c r="E94" s="315">
        <v>45748.0</v>
      </c>
      <c r="F94" s="218" t="str">
        <f t="array" ref="F94">INDEX('Ortala-KabKota'!F$2:F$415,MATCH($D94,'Ortala-KabKota'!$E$2:$E$415,FALSE))</f>
        <v>Ria/ 081364284537</v>
      </c>
      <c r="G94" s="218" t="str">
        <f t="array" ref="G94">INDEX('Ortala-KabKota'!G$2:G$415,MATCH($D94,'Ortala-KabKota'!$E$2:$E$415,FALSE))</f>
        <v>Jl. Dagang No.78 Pekanbaru 28122</v>
      </c>
      <c r="H94" s="218" t="str">
        <f t="array" ref="H94">INDEX('Ortala-KabKota'!H$2:H$415,MATCH($D94,'Ortala-KabKota'!$E$2:$E$415,FALSE))</f>
        <v>-</v>
      </c>
      <c r="I94" s="218" t="str">
        <f t="array" ref="I94">INDEX('Ortala-KabKota'!I$2:I$415,MATCH($D94,'Ortala-KabKota'!$E$2:$E$415,FALSE))</f>
        <v>081277993737</v>
      </c>
      <c r="J94" s="218" t="str">
        <f t="array" ref="J94">INDEX('Ortala-KabKota'!J$2:J$415,MATCH($D94,'Ortala-KabKota'!$E$2:$E$415,FALSE))</f>
        <v>UPT PPA</v>
      </c>
      <c r="K94" s="218" t="str">
        <f t="array" ref="K94">INDEX('Ortala-KabKota'!K$2:K$415,MATCH($D94,'Ortala-KabKota'!$E$2:$E$415,FALSE))</f>
        <v>Peraturan Walikota Pekanbaru No.142 tahun 2019 tentang pembentukan, kedudukan,susunan organisasi,tugas dan fungsi serta tata kerja UPT PPA pada Dinas PPPA Kota Pekanbaru</v>
      </c>
      <c r="L94" s="218">
        <f t="array" ref="L94">INDEX('Ortala-KabKota'!L$2:L$415,MATCH($D94,'Ortala-KabKota'!$E$2:$E$415,FALSE))</f>
        <v>2019</v>
      </c>
      <c r="M94" s="218" t="str">
        <f t="array" ref="M94">INDEX('Ortala-KabKota'!M$2:M$415,MATCH($D94,'Ortala-KabKota'!$E$2:$E$415,FALSE))</f>
        <v>A</v>
      </c>
      <c r="N94" s="218" t="str">
        <f t="array" ref="N94">INDEX('Ortala-KabKota'!N$2:N$415,MATCH($D94,'Ortala-KabKota'!$E$2:$E$415,FALSE))</f>
        <v>Rusita/ 085265560888 (Ka. TU UPTD PPA)</v>
      </c>
      <c r="O94" s="218" t="str">
        <f t="array" ref="O94">INDEX('Ortala-KabKota'!O$2:O$415,MATCH($D94,'Ortala-KabKota'!$E$2:$E$415,FALSE))</f>
        <v>uptppakotapekanbaru@gmail.com</v>
      </c>
      <c r="P94" s="218" t="str">
        <f t="array" ref="P94">INDEX('Ortala-KabKota'!P$2:P$415,MATCH($D94,'Ortala-KabKota'!$E$2:$E$415,FALSE))</f>
        <v>1 ka UPT,1 Kasubag, 2 Kasubag Asesmen, 3 Konselor, 2 Psikolog, 1 Staf admin</v>
      </c>
      <c r="Q94" s="218" t="str">
        <f t="array" ref="Q94">INDEX('Ortala-KabKota'!Q$2:Q$415,MATCH($D94,'Ortala-KabKota'!$E$2:$E$415,FALSE))</f>
        <v>MANDIRI</v>
      </c>
      <c r="R94" s="218" t="str">
        <f t="array" ref="R94">INDEX('Ortala-KabKota'!R$2:R$415,MATCH($D94,'Ortala-KabKota'!$E$2:$E$415,FALSE))</f>
        <v>TIDAK PUNYA</v>
      </c>
      <c r="S94" s="218" t="str">
        <f t="array" ref="S94">INDEX('Ortala-KabKota'!S$2:S$415,MATCH($D94,'Ortala-KabKota'!$E$2:$E$415,FALSE))</f>
        <v/>
      </c>
      <c r="T94" s="218">
        <f t="array" ref="T94">INDEX('Ortala-KabKota'!T$2:T$415,MATCH($D94,'Ortala-KabKota'!$E$2:$E$415,FALSE))</f>
        <v>0</v>
      </c>
      <c r="U94" s="218">
        <f t="array" ref="U94">INDEX('Ortala-KabKota'!U$2:U$415,MATCH($D94,'Ortala-KabKota'!$E$2:$E$415,FALSE))</f>
        <v>1</v>
      </c>
      <c r="V94" s="218">
        <f t="array" ref="V94">INDEX('Ortala-KabKota'!V$2:V$415,MATCH($D94,'Ortala-KabKota'!$E$2:$E$415,FALSE))</f>
        <v>1</v>
      </c>
      <c r="W94" s="218">
        <f t="array" ref="W94">INDEX('Ortala-KabKota'!W$2:W$415,MATCH($D94,'Ortala-KabKota'!$E$2:$E$415,FALSE))</f>
        <v>1</v>
      </c>
      <c r="X94" s="218">
        <f t="array" ref="X94">INDEX('Ortala-KabKota'!X$2:X$415,MATCH($D94,'Ortala-KabKota'!$E$2:$E$415,FALSE))</f>
        <v>0</v>
      </c>
      <c r="Y94" s="218">
        <f t="array" ref="Y94">INDEX('Ortala-KabKota'!Y$2:Y$415,MATCH($D94,'Ortala-KabKota'!$E$2:$E$415,FALSE))</f>
        <v>0</v>
      </c>
      <c r="Z94" s="218">
        <f t="array" ref="Z94">INDEX('Ortala-KabKota'!Z$2:Z$415,MATCH($D94,'Ortala-KabKota'!$E$2:$E$415,FALSE))</f>
        <v>0</v>
      </c>
      <c r="AA94" s="218">
        <f t="array" ref="AA94">INDEX('Ortala-KabKota'!AA$2:AA$415,MATCH($D94,'Ortala-KabKota'!$E$2:$E$415,FALSE))</f>
        <v>1</v>
      </c>
      <c r="AB94" s="218">
        <f t="array" ref="AB94">INDEX('Ortala-KabKota'!AB$2:AB$415,MATCH($D94,'Ortala-KabKota'!$E$2:$E$415,FALSE))</f>
        <v>1</v>
      </c>
      <c r="AC94" s="218">
        <f t="array" ref="AC94">INDEX('Ortala-KabKota'!AC$2:AC$415,MATCH($D94,'Ortala-KabKota'!$E$2:$E$415,FALSE))</f>
        <v>0</v>
      </c>
      <c r="AD94" s="218" t="str">
        <f t="array" ref="AD94">INDEX('Ortala-KabKota'!AD$2:AD$415,MATCH($D94,'Ortala-KabKota'!$E$2:$E$415,FALSE))</f>
        <v>Konselor dengan SPK dan Psikolog Klinis dengan SPK</v>
      </c>
      <c r="AE94" s="218">
        <f t="array" ref="AE94">INDEX('Ortala-KabKota'!AE$2:AE$415,MATCH($D94,'Ortala-KabKota'!$E$2:$E$415,FALSE))</f>
        <v>1</v>
      </c>
      <c r="AF94" s="218">
        <f t="array" ref="AF94">INDEX('Ortala-KabKota'!AF$2:AF$415,MATCH($D94,'Ortala-KabKota'!$E$2:$E$415,FALSE))</f>
        <v>1</v>
      </c>
      <c r="AG94" s="218">
        <f t="array" ref="AG94">INDEX('Ortala-KabKota'!AG$2:AG$415,MATCH($D94,'Ortala-KabKota'!$E$2:$E$415,FALSE))</f>
        <v>1</v>
      </c>
      <c r="AH94" s="218">
        <f t="array" ref="AH94">INDEX('Ortala-KabKota'!AH$2:AH$415,MATCH($D94,'Ortala-KabKota'!$E$2:$E$415,FALSE))</f>
        <v>1</v>
      </c>
      <c r="AI94" s="218" t="str">
        <f t="array" ref="AI94">INDEX('Ortala-KabKota'!AI$2:AI$415,MATCH($D94,'Ortala-KabKota'!$E$2:$E$415,FALSE))</f>
        <v>Pelapor datang ke UPT PPA, melalui Hotline atau blog e-cikpuan  - Petugas Assesmen menerima pelaporan - melakukan assesmen diteksi kebutuhan pelapor - jika hasil assesmen terbukti pelapor mengalami kekerasan dan butuh segera pelayanan - petugas melaporkan ke Ka. UPT - Ka. UPT menindak lanjuti hasil assesmen - Ka. UPT berkoordinasi dengan Kepala Dinas untuk menginapkan korban ke rumah aman - menunjuk pendamping/penanggungjawab kasus untuk pendampingan di rumah aman -Semua petugas UPT PPA mempersiapkan kebutuhan korban di rumah aman - melakukan pendampingan dan konseling</v>
      </c>
      <c r="AJ94" s="218">
        <f t="array" ref="AJ94">INDEX('Ortala-KabKota'!AJ$2:AJ$415,MATCH($D94,'Ortala-KabKota'!$E$2:$E$415,FALSE))</f>
        <v>1</v>
      </c>
      <c r="AK94" s="218">
        <f t="array" ref="AK94">INDEX('Ortala-KabKota'!AK$2:AK$415,MATCH($D94,'Ortala-KabKota'!$E$2:$E$415,FALSE))</f>
        <v>1</v>
      </c>
      <c r="AL94" s="218">
        <f t="array" ref="AL94">INDEX('Ortala-KabKota'!AL$2:AL$415,MATCH($D94,'Ortala-KabKota'!$E$2:$E$415,FALSE))</f>
        <v>193</v>
      </c>
      <c r="AM94" s="218" t="str">
        <f t="array" ref="AM94">INDEX('Ortala-KabKota'!AM$2:AM$415,MATCH($D94,'Ortala-KabKota'!$E$2:$E$415,FALSE))</f>
        <v>Kekerasan Seksual</v>
      </c>
      <c r="AN94" s="218" t="str">
        <f t="array" ref="AN94">INDEX('Ortala-KabKota'!AN$2:AN$415,MATCH($D94,'Ortala-KabKota'!$E$2:$E$415,FALSE))</f>
        <v/>
      </c>
      <c r="AO94" s="218" t="str">
        <f t="array" ref="AO94">INDEX('Ortala-KabKota'!AO$2:AO$415,MATCH($D94,'Ortala-KabKota'!$E$2:$E$415,FALSE))</f>
        <v/>
      </c>
      <c r="AP94" s="218" t="str">
        <f t="array" ref="AP94">INDEX('Ortala-KabKota'!AP$2:AP$415,MATCH($D94,'Ortala-KabKota'!$E$2:$E$415,FALSE))</f>
        <v/>
      </c>
      <c r="AQ94" s="218">
        <f t="array" ref="AQ94">INDEX('Ortala-KabKota'!AQ$2:AQ$415,MATCH($D94,'Ortala-KabKota'!$E$2:$E$415,FALSE))</f>
        <v>1</v>
      </c>
      <c r="AR94" s="218" t="str">
        <f t="array" ref="AR94">INDEX('Ortala-KabKota'!AR$2:AR$415,MATCH($D94,'Ortala-KabKota'!$E$2:$E$415,FALSE))</f>
        <v/>
      </c>
      <c r="AS94" s="218" t="str">
        <f t="array" ref="AS94">INDEX('Ortala-KabKota'!AS$2:AS$415,MATCH($D94,'Ortala-KabKota'!$E$2:$E$415,FALSE))</f>
        <v/>
      </c>
      <c r="AT94" s="218" t="str">
        <f t="array" ref="AT94">INDEX('Ortala-KabKota'!AT$2:AT$415,MATCH($D94,'Ortala-KabKota'!$E$2:$E$415,FALSE))</f>
        <v/>
      </c>
      <c r="AU94" s="218" t="str">
        <f t="array" ref="AU94">INDEX('UPTD PPA KabKota'!D$5:D$513,MATCH($D94,'UPTD PPA KabKota'!$C$5:$C$513,FALSE))</f>
        <v>-</v>
      </c>
      <c r="AV94" s="218" t="str">
        <f t="array" ref="AV94">INDEX('UPTD PPA KabKota'!E$5:E$513,MATCH($D94,'UPTD PPA KabKota'!$C$5:$C$513,FALSE))</f>
        <v>Jalan Durian No. 74</v>
      </c>
      <c r="AW94" s="218">
        <f t="array" ref="AW94">INDEX('UPTD PPA KabKota'!F$5:F$513,MATCH($D94,'UPTD PPA KabKota'!$C$5:$C$513,FALSE))</f>
        <v>81277993737</v>
      </c>
      <c r="AX94" s="218">
        <f t="array" ref="AX94">INDEX('UPTD PPA KabKota'!G$5:G$513,MATCH($D94,'UPTD PPA KabKota'!$C$5:$C$513,FALSE))</f>
        <v>81277993737</v>
      </c>
      <c r="AY94" s="218" t="str">
        <f t="array" ref="AY94">INDEX('UPTD PPA KabKota'!H$5:H$513,MATCH($D94,'UPTD PPA KabKota'!$C$5:$C$513,FALSE))</f>
        <v>UPT PPA</v>
      </c>
      <c r="AZ94" s="218" t="str">
        <f t="array" ref="AZ94">INDEX('UPTD PPA KabKota'!I$5:I$513,MATCH($D94,'UPTD PPA KabKota'!$C$5:$C$513,FALSE))</f>
        <v>Peraturan Walikota Pekanbaru No.142 tahun 2019 tentang pembentukan, kedudukan,susunan organisasi,tugas dan fungsi serta tata kerja UPT PPA pada Dinas PPPA Kota Pekanbaru</v>
      </c>
      <c r="BA94" s="218">
        <f t="array" ref="BA94">INDEX('UPTD PPA KabKota'!J$5:J$513,MATCH($D94,'UPTD PPA KabKota'!$C$5:$C$513,FALSE))</f>
        <v>2019</v>
      </c>
      <c r="BB94" s="218" t="str">
        <f t="array" ref="BB94">INDEX('UPTD PPA KabKota'!K$5:K$513,MATCH($D94,'UPTD PPA KabKota'!$C$5:$C$513,FALSE))</f>
        <v>A</v>
      </c>
      <c r="BC94" s="218" t="str">
        <f t="array" ref="BC94">INDEX('UPTD PPA KabKota'!L$5:L$513,MATCH($D94,'UPTD PPA KabKota'!$C$5:$C$513,FALSE))</f>
        <v>Rusita / 085265560888</v>
      </c>
      <c r="BD94" s="218" t="str">
        <f t="array" ref="BD94">INDEX('UPTD PPA KabKota'!M$5:M$513,MATCH($D94,'UPTD PPA KabKota'!$C$5:$C$513,FALSE))</f>
        <v>uptppakotapekanbaru@gmail.com</v>
      </c>
      <c r="BE94" s="218" t="str">
        <f t="array" ref="BE94">INDEX('UPTD PPA KabKota'!N$5:N$513,MATCH($D94,'UPTD PPA KabKota'!$C$5:$C$513,FALSE))</f>
        <v>Kasubag TU, Tenaga Honorer (Psikolog Klinis, Konselor Hukum, Konselor Psikologi dan Tenaga Assessment)</v>
      </c>
      <c r="BF94" s="218" t="str">
        <f t="array" ref="BF94">INDEX('UPTD PPA KabKota'!O$5:O$513,MATCH($D94,'UPTD PPA KabKota'!$C$5:$C$513,FALSE))</f>
        <v>Mandiri</v>
      </c>
      <c r="BG94" s="218" t="str">
        <f t="array" ref="BG94">INDEX('UPTD PPA KabKota'!P$5:P$513,MATCH($D94,'UPTD PPA KabKota'!$C$5:$C$513,FALSE))</f>
        <v>Sewa/Kontrak</v>
      </c>
      <c r="BH94" s="218" t="str">
        <f t="array" ref="BH94">INDEX('UPTD PPA KabKota'!Q$5:Q$513,MATCH($D94,'UPTD PPA KabKota'!$C$5:$C$513,FALSE))</f>
        <v>Kantor saat ini bangunan milik pemerintah. Kantor kami sekarang  merupakan kantor lama Dekranasda.</v>
      </c>
      <c r="BI94" s="218" t="str">
        <f t="array" ref="BI94">INDEX('UPTD PPA KabKota'!R$5:R$513,MATCH($D94,'UPTD PPA KabKota'!$C$5:$C$513,FALSE))</f>
        <v>Ada</v>
      </c>
      <c r="BJ94" s="218" t="str">
        <f t="array" ref="BJ94">INDEX('UPTD PPA KabKota'!S$5:S$513,MATCH($D94,'UPTD PPA KabKota'!$C$5:$C$513,FALSE))</f>
        <v>Ada</v>
      </c>
      <c r="BK94" s="218" t="str">
        <f t="array" ref="BK94">INDEX('UPTD PPA KabKota'!T$5:T$513,MATCH($D94,'UPTD PPA KabKota'!$C$5:$C$513,FALSE))</f>
        <v>Ada</v>
      </c>
      <c r="BL94" s="218" t="str">
        <f t="array" ref="BL94">INDEX('UPTD PPA KabKota'!U$5:U$513,MATCH($D94,'UPTD PPA KabKota'!$C$5:$C$513,FALSE))</f>
        <v>Ada</v>
      </c>
      <c r="BM94" s="218" t="str">
        <f t="array" ref="BM94">INDEX('UPTD PPA KabKota'!V$5:V$513,MATCH($D94,'UPTD PPA KabKota'!$C$5:$C$513,FALSE))</f>
        <v>Tidak Ada</v>
      </c>
      <c r="BN94" s="218" t="str">
        <f t="array" ref="BN94">INDEX('UPTD PPA KabKota'!W$5:W$513,MATCH($D94,'UPTD PPA KabKota'!$C$5:$C$513,FALSE))</f>
        <v>Tidak Ada</v>
      </c>
      <c r="BO94" s="218" t="str">
        <f t="array" ref="BO94">INDEX('UPTD PPA KabKota'!X$5:X$513,MATCH($D94,'UPTD PPA KabKota'!$C$5:$C$513,FALSE))</f>
        <v>Tidak Ada</v>
      </c>
      <c r="BP94" s="218" t="str">
        <f t="array" ref="BP94">INDEX('UPTD PPA KabKota'!Y$5:Y$513,MATCH($D94,'UPTD PPA KabKota'!$C$5:$C$513,FALSE))</f>
        <v>Ada</v>
      </c>
      <c r="BQ94" s="218" t="str">
        <f t="array" ref="BQ94">INDEX('UPTD PPA KabKota'!Z$5:Z$513,MATCH($D94,'UPTD PPA KabKota'!$C$5:$C$513,FALSE))</f>
        <v>Ada</v>
      </c>
      <c r="BR94" s="218" t="str">
        <f t="array" ref="BR94">INDEX('UPTD PPA KabKota'!AA$5:AA$513,MATCH($D94,'UPTD PPA KabKota'!$C$5:$C$513,FALSE))</f>
        <v>Tidak Ada</v>
      </c>
      <c r="BS94" s="218" t="str">
        <f t="array" ref="BS94">INDEX('UPTD PPA KabKota'!AB$5:AB$513,MATCH($D94,'UPTD PPA KabKota'!$C$5:$C$513,FALSE))</f>
        <v>Tidak Ada</v>
      </c>
      <c r="BT94" s="218" t="str">
        <f t="array" ref="BT94">INDEX('UPTD PPA KabKota'!AC$5:AC$513,MATCH($D94,'UPTD PPA KabKota'!$C$5:$C$513,FALSE))</f>
        <v>Sudah</v>
      </c>
      <c r="BU94" s="218" t="str">
        <f t="array" ref="BU94">INDEX('UPTD PPA KabKota'!AD$5:AD$513,MATCH($D94,'UPTD PPA KabKota'!$C$5:$C$513,FALSE))</f>
        <v>Sudah</v>
      </c>
      <c r="BV94" s="218" t="str">
        <f t="array" ref="BV94">INDEX('UPTD PPA KabKota'!AE$5:AE$513,MATCH($D94,'UPTD PPA KabKota'!$C$5:$C$513,FALSE))</f>
        <v>Sudah</v>
      </c>
      <c r="BW94" s="218" t="str">
        <f t="array" ref="BW94">INDEX('UPTD PPA KabKota'!AF$5:AF$513,MATCH($D94,'UPTD PPA KabKota'!$C$5:$C$513,FALSE))</f>
        <v>Sudah</v>
      </c>
      <c r="BX94" s="218" t="str">
        <f t="array" ref="BX94">INDEX('UPTD PPA KabKota'!AG$5:AG$513,MATCH($D94,'UPTD PPA KabKota'!$C$5:$C$513,FALSE))</f>
        <v>Sudah</v>
      </c>
      <c r="BY94" s="218" t="str">
        <f t="array" ref="BY94">INDEX('UPTD PPA KabKota'!AH$5:AH$513,MATCH($D94,'UPTD PPA KabKota'!$C$5:$C$513,FALSE))</f>
        <v>Sudah</v>
      </c>
      <c r="BZ94" s="218" t="str">
        <f t="array" ref="BZ94">INDEX('UPTD PPA KabKota'!AI$5:AI$513,MATCH($D94,'UPTD PPA KabKota'!$C$5:$C$513,FALSE))</f>
        <v>Sudah</v>
      </c>
      <c r="CA94" s="218" t="str">
        <f t="array" ref="CA94">INDEX('UPTD PPA KabKota'!AJ$5:AJ$513,MATCH($D94,'UPTD PPA KabKota'!$C$5:$C$513,FALSE))</f>
        <v>Sudah</v>
      </c>
      <c r="CB94" s="218" t="str">
        <f t="array" ref="CB94">INDEX('UPTD PPA KabKota'!AK$5:AK$513,MATCH($D94,'UPTD PPA KabKota'!$C$5:$C$513,FALSE))</f>
        <v>Sudah</v>
      </c>
      <c r="CC94" s="218" t="str">
        <f t="array" ref="CC94">INDEX('UPTD PPA KabKota'!AL$5:AL$513,MATCH($D94,'UPTD PPA KabKota'!$C$5:$C$513,FALSE))</f>
        <v>Sudah</v>
      </c>
      <c r="CD94" s="218" t="str">
        <f t="array" ref="CD94">INDEX('UPTD PPA KabKota'!AM$5:AM$513,MATCH($D94,'UPTD PPA KabKota'!$C$5:$C$513,FALSE))</f>
        <v>Sudah</v>
      </c>
      <c r="CE94" s="218" t="str">
        <f t="array" ref="CE94">INDEX('UPTD PPA KabKota'!AN$5:AN$513,MATCH($D94,'UPTD PPA KabKota'!$C$5:$C$513,FALSE))</f>
        <v>Kami UPT PPA Kota Pekanbaru sudah berupaya secara optimal dan cekatan dalam mengimplementasikan 11 layanan ini</v>
      </c>
      <c r="CF94" s="218">
        <f t="array" ref="CF94">INDEX('UPTD PPA KabKota'!AO$5:AO$513,MATCH($D94,'UPTD PPA KabKota'!$C$5:$C$513,FALSE))</f>
        <v>200</v>
      </c>
      <c r="CG94" s="218" t="str">
        <f t="array" ref="CG94">INDEX('UPTD PPA KabKota'!AP$5:AP$513,MATCH($D94,'UPTD PPA KabKota'!$C$5:$C$513,FALSE))</f>
        <v>Anak Berhadapan Hukum</v>
      </c>
      <c r="CH94" s="218" t="str">
        <f t="array" ref="CH94">INDEX('UPTD PPA KabKota'!AQ$5:AQ$513,MATCH($D94,'UPTD PPA KabKota'!$C$5:$C$513,FALSE))</f>
        <v/>
      </c>
      <c r="CI94" s="218" t="str">
        <f t="array" ref="CI94">INDEX('UPTD PPA KabKota'!AR$5:AR$513,MATCH($D94,'UPTD PPA KabKota'!$C$5:$C$513,FALSE))</f>
        <v/>
      </c>
      <c r="CJ94" s="218" t="str">
        <f t="array" ref="CJ94">INDEX('UPTD PPA KabKota'!AS$5:AS$513,MATCH($D94,'UPTD PPA KabKota'!$C$5:$C$513,FALSE))</f>
        <v/>
      </c>
      <c r="CK94" s="218" t="str">
        <f t="array" ref="CK94">INDEX('UPTD PPA KabKota'!AT$5:AT$513,MATCH($D94,'UPTD PPA KabKota'!$C$5:$C$513,FALSE))</f>
        <v>v</v>
      </c>
      <c r="CL94" s="218" t="str">
        <f t="array" ref="CL94">INDEX('UPTD PPA KabKota'!AU$5:AU$513,MATCH($D94,'UPTD PPA KabKota'!$C$5:$C$513,FALSE))</f>
        <v/>
      </c>
      <c r="CM94" s="218" t="str">
        <f t="array" ref="CM94">INDEX('UPTD PPA KabKota'!AV$5:AV$513,MATCH($D94,'UPTD PPA KabKota'!$C$5:$C$513,FALSE))</f>
        <v/>
      </c>
      <c r="CN94" s="218" t="str">
        <f t="array" ref="CN94">INDEX('UPTD PPA KabKota'!AW$5:AW$513,MATCH($D94,'UPTD PPA KabKota'!$C$5:$C$513,FALSE))</f>
        <v/>
      </c>
      <c r="CO94" s="218" t="str">
        <f t="array" ref="CO94">INDEX('UPTD PPA KabKota'!AX$5:AX$513,MATCH($D94,'UPTD PPA KabKota'!$C$5:$C$513,FALSE))</f>
        <v/>
      </c>
      <c r="CP94" s="218" t="str">
        <f t="array" ref="CP94">INDEX('UPTD PPA KabKota'!AY$5:AY$513,MATCH($D94,'UPTD PPA KabKota'!$C$5:$C$513,FALSE))</f>
        <v/>
      </c>
      <c r="CQ94" s="209" t="str">
        <f>IFERROR(__xludf.DUMMYFUNCTION("IF(ISBLANK($K94),"""",IF(REGEXMATCH($K94,""Peraturan""),""Ada"",IF(REGEXMATCH($K94,""Rekomendasi""),""Tidak Ada"", $K94)))
"),"Ada")</f>
        <v>Ada</v>
      </c>
      <c r="CR94" s="209" t="str">
        <f t="array" ref="CR94">index('UPTD PPA KabKota'!$BI$5:$BI$513,match($D94,'UPTD PPA KabKota'!$C$5:$C$513,false))</f>
        <v>Ada</v>
      </c>
      <c r="CS94" s="314" t="str">
        <f t="shared" si="13"/>
        <v>Ada</v>
      </c>
    </row>
    <row r="95">
      <c r="A95" s="310">
        <v>91.0</v>
      </c>
      <c r="B95" s="325">
        <v>12.0</v>
      </c>
      <c r="C95" s="311" t="s">
        <v>4728</v>
      </c>
      <c r="D95" s="312" t="s">
        <v>1189</v>
      </c>
      <c r="E95" s="315">
        <v>45689.0</v>
      </c>
      <c r="F95" s="218" t="str">
        <f t="array" ref="F95">INDEX('Ortala-KabKota'!F$2:F$415,MATCH($D95,'Ortala-KabKota'!$E$2:$E$415,FALSE))</f>
        <v>Fajaria Rusmeity/ 085271639399</v>
      </c>
      <c r="G95" s="218" t="str">
        <f t="array" ref="G95">INDEX('Ortala-KabKota'!G$2:G$415,MATCH($D95,'Ortala-KabKota'!$E$2:$E$415,FALSE))</f>
        <v>Jl. Kesuma Jayamukti, Dumai </v>
      </c>
      <c r="H95" s="218" t="str">
        <f t="array" ref="H95">INDEX('Ortala-KabKota'!H$2:H$415,MATCH($D95,'Ortala-KabKota'!$E$2:$E$415,FALSE))</f>
        <v>082174460123</v>
      </c>
      <c r="I95" s="218" t="str">
        <f t="array" ref="I95">INDEX('Ortala-KabKota'!I$2:I$415,MATCH($D95,'Ortala-KabKota'!$E$2:$E$415,FALSE))</f>
        <v>082174460123</v>
      </c>
      <c r="J95" s="218" t="str">
        <f t="array" ref="J95">INDEX('Ortala-KabKota'!J$2:J$415,MATCH($D95,'Ortala-KabKota'!$E$2:$E$415,FALSE))</f>
        <v>UPTD PPA</v>
      </c>
      <c r="K95" s="218" t="str">
        <f t="array" ref="K95">INDEX('Ortala-KabKota'!K$2:K$415,MATCH($D95,'Ortala-KabKota'!$E$2:$E$415,FALSE))</f>
        <v>Peraturan Walikota Dumai Nomor 36 Tahun 2018 tentang Kedudukan, Susunan Organisasi, Tugas dan Fungsi serta Tata Unit Kerja UPTD PPA Kelas A pada Dinas PPPA Kota Dumai </v>
      </c>
      <c r="L95" s="218">
        <f t="array" ref="L95">INDEX('Ortala-KabKota'!L$2:L$415,MATCH($D95,'Ortala-KabKota'!$E$2:$E$415,FALSE))</f>
        <v>2018</v>
      </c>
      <c r="M95" s="218" t="str">
        <f t="array" ref="M95">INDEX('Ortala-KabKota'!M$2:M$415,MATCH($D95,'Ortala-KabKota'!$E$2:$E$415,FALSE))</f>
        <v>A</v>
      </c>
      <c r="N95" s="218" t="str">
        <f t="array" ref="N95">INDEX('Ortala-KabKota'!N$2:N$415,MATCH($D95,'Ortala-KabKota'!$E$2:$E$415,FALSE))</f>
        <v>Resti/ 081378821360</v>
      </c>
      <c r="O95" s="316" t="str">
        <f t="array" ref="O95">INDEX('Ortala-KabKota'!O$2:O$415,MATCH($D95,'Ortala-KabKota'!$E$2:$E$415,FALSE))</f>
        <v>uptdppakotadumai@gmail.com</v>
      </c>
      <c r="P95" s="218" t="str">
        <f t="array" ref="P95">INDEX('Ortala-KabKota'!P$2:P$415,MATCH($D95,'Ortala-KabKota'!$E$2:$E$415,FALSE))</f>
        <v>-</v>
      </c>
      <c r="Q95" s="218" t="str">
        <f t="array" ref="Q95">INDEX('Ortala-KabKota'!Q$2:Q$415,MATCH($D95,'Ortala-KabKota'!$E$2:$E$415,FALSE))</f>
        <v>MANDIRI</v>
      </c>
      <c r="R95" s="218" t="str">
        <f t="array" ref="R95">INDEX('Ortala-KabKota'!R$2:R$415,MATCH($D95,'Ortala-KabKota'!$E$2:$E$415,FALSE))</f>
        <v>MILIK SENDIRI</v>
      </c>
      <c r="S95" s="218" t="str">
        <f t="array" ref="S95">INDEX('Ortala-KabKota'!S$2:S$415,MATCH($D95,'Ortala-KabKota'!$E$2:$E$415,FALSE))</f>
        <v>Pemda</v>
      </c>
      <c r="T95" s="218">
        <f t="array" ref="T95">INDEX('Ortala-KabKota'!T$2:T$415,MATCH($D95,'Ortala-KabKota'!$E$2:$E$415,FALSE))</f>
        <v>0</v>
      </c>
      <c r="U95" s="218">
        <f t="array" ref="U95">INDEX('Ortala-KabKota'!U$2:U$415,MATCH($D95,'Ortala-KabKota'!$E$2:$E$415,FALSE))</f>
        <v>1</v>
      </c>
      <c r="V95" s="218">
        <f t="array" ref="V95">INDEX('Ortala-KabKota'!V$2:V$415,MATCH($D95,'Ortala-KabKota'!$E$2:$E$415,FALSE))</f>
        <v>0</v>
      </c>
      <c r="W95" s="218">
        <f t="array" ref="W95">INDEX('Ortala-KabKota'!W$2:W$415,MATCH($D95,'Ortala-KabKota'!$E$2:$E$415,FALSE))</f>
        <v>0</v>
      </c>
      <c r="X95" s="218">
        <f t="array" ref="X95">INDEX('Ortala-KabKota'!X$2:X$415,MATCH($D95,'Ortala-KabKota'!$E$2:$E$415,FALSE))</f>
        <v>0</v>
      </c>
      <c r="Y95" s="218">
        <f t="array" ref="Y95">INDEX('Ortala-KabKota'!Y$2:Y$415,MATCH($D95,'Ortala-KabKota'!$E$2:$E$415,FALSE))</f>
        <v>0</v>
      </c>
      <c r="Z95" s="218">
        <f t="array" ref="Z95">INDEX('Ortala-KabKota'!Z$2:Z$415,MATCH($D95,'Ortala-KabKota'!$E$2:$E$415,FALSE))</f>
        <v>1</v>
      </c>
      <c r="AA95" s="218">
        <f t="array" ref="AA95">INDEX('Ortala-KabKota'!AA$2:AA$415,MATCH($D95,'Ortala-KabKota'!$E$2:$E$415,FALSE))</f>
        <v>0</v>
      </c>
      <c r="AB95" s="218">
        <f t="array" ref="AB95">INDEX('Ortala-KabKota'!AB$2:AB$415,MATCH($D95,'Ortala-KabKota'!$E$2:$E$415,FALSE))</f>
        <v>1</v>
      </c>
      <c r="AC95" s="218">
        <f t="array" ref="AC95">INDEX('Ortala-KabKota'!AC$2:AC$415,MATCH($D95,'Ortala-KabKota'!$E$2:$E$415,FALSE))</f>
        <v>0</v>
      </c>
      <c r="AD95" s="218">
        <f t="array" ref="AD95">INDEX('Ortala-KabKota'!AD$2:AD$415,MATCH($D95,'Ortala-KabKota'!$E$2:$E$415,FALSE))</f>
        <v>0</v>
      </c>
      <c r="AE95" s="218">
        <f t="array" ref="AE95">INDEX('Ortala-KabKota'!AE$2:AE$415,MATCH($D95,'Ortala-KabKota'!$E$2:$E$415,FALSE))</f>
        <v>1</v>
      </c>
      <c r="AF95" s="218">
        <f t="array" ref="AF95">INDEX('Ortala-KabKota'!AF$2:AF$415,MATCH($D95,'Ortala-KabKota'!$E$2:$E$415,FALSE))</f>
        <v>1</v>
      </c>
      <c r="AG95" s="218">
        <f t="array" ref="AG95">INDEX('Ortala-KabKota'!AG$2:AG$415,MATCH($D95,'Ortala-KabKota'!$E$2:$E$415,FALSE))</f>
        <v>1</v>
      </c>
      <c r="AH95" s="218">
        <f t="array" ref="AH95">INDEX('Ortala-KabKota'!AH$2:AH$415,MATCH($D95,'Ortala-KabKota'!$E$2:$E$415,FALSE))</f>
        <v>1</v>
      </c>
      <c r="AI95" s="218" t="str">
        <f t="array" ref="AI95">INDEX('Ortala-KabKota'!AI$2:AI$415,MATCH($D95,'Ortala-KabKota'!$E$2:$E$415,FALSE))</f>
        <v>Menerima Pengaduan masyarakat, dan berkordinasi dg OPD terkait</v>
      </c>
      <c r="AJ95" s="218">
        <f t="array" ref="AJ95">INDEX('Ortala-KabKota'!AJ$2:AJ$415,MATCH($D95,'Ortala-KabKota'!$E$2:$E$415,FALSE))</f>
        <v>1</v>
      </c>
      <c r="AK95" s="218">
        <f t="array" ref="AK95">INDEX('Ortala-KabKota'!AK$2:AK$415,MATCH($D95,'Ortala-KabKota'!$E$2:$E$415,FALSE))</f>
        <v>1</v>
      </c>
      <c r="AL95" s="218">
        <f t="array" ref="AL95">INDEX('Ortala-KabKota'!AL$2:AL$415,MATCH($D95,'Ortala-KabKota'!$E$2:$E$415,FALSE))</f>
        <v>122</v>
      </c>
      <c r="AM95" s="218" t="str">
        <f t="array" ref="AM95">INDEX('Ortala-KabKota'!AM$2:AM$415,MATCH($D95,'Ortala-KabKota'!$E$2:$E$415,FALSE))</f>
        <v>KDRT</v>
      </c>
      <c r="AN95" s="218" t="str">
        <f t="array" ref="AN95">INDEX('Ortala-KabKota'!AN$2:AN$415,MATCH($D95,'Ortala-KabKota'!$E$2:$E$415,FALSE))</f>
        <v/>
      </c>
      <c r="AO95" s="218" t="str">
        <f t="array" ref="AO95">INDEX('Ortala-KabKota'!AO$2:AO$415,MATCH($D95,'Ortala-KabKota'!$E$2:$E$415,FALSE))</f>
        <v/>
      </c>
      <c r="AP95" s="218">
        <f t="array" ref="AP95">INDEX('Ortala-KabKota'!AP$2:AP$415,MATCH($D95,'Ortala-KabKota'!$E$2:$E$415,FALSE))</f>
        <v>1</v>
      </c>
      <c r="AQ95" s="218" t="str">
        <f t="array" ref="AQ95">INDEX('Ortala-KabKota'!AQ$2:AQ$415,MATCH($D95,'Ortala-KabKota'!$E$2:$E$415,FALSE))</f>
        <v/>
      </c>
      <c r="AR95" s="218" t="str">
        <f t="array" ref="AR95">INDEX('Ortala-KabKota'!AR$2:AR$415,MATCH($D95,'Ortala-KabKota'!$E$2:$E$415,FALSE))</f>
        <v/>
      </c>
      <c r="AS95" s="218" t="str">
        <f t="array" ref="AS95">INDEX('Ortala-KabKota'!AS$2:AS$415,MATCH($D95,'Ortala-KabKota'!$E$2:$E$415,FALSE))</f>
        <v/>
      </c>
      <c r="AT95" s="218" t="str">
        <f t="array" ref="AT95">INDEX('Ortala-KabKota'!AT$2:AT$415,MATCH($D95,'Ortala-KabKota'!$E$2:$E$415,FALSE))</f>
        <v/>
      </c>
      <c r="AU95" s="218" t="str">
        <f t="array" ref="AU95">INDEX('UPTD PPA KabKota'!D$5:D$513,MATCH($D95,'UPTD PPA KabKota'!$C$5:$C$513,FALSE))</f>
        <v>Fajaria Rusmeity, SKM</v>
      </c>
      <c r="AV95" s="218" t="str">
        <f t="array" ref="AV95">INDEX('UPTD PPA KabKota'!E$5:E$513,MATCH($D95,'UPTD PPA KabKota'!$C$5:$C$513,FALSE))</f>
        <v>Jl. Kesuma Kel. Jayamukti Kec. Dumai Timur Kota Dumai</v>
      </c>
      <c r="AW95" s="218">
        <f t="array" ref="AW95">INDEX('UPTD PPA KabKota'!F$5:F$513,MATCH($D95,'UPTD PPA KabKota'!$C$5:$C$513,FALSE))</f>
        <v>82174460123</v>
      </c>
      <c r="AX95" s="218">
        <f t="array" ref="AX95">INDEX('UPTD PPA KabKota'!G$5:G$513,MATCH($D95,'UPTD PPA KabKota'!$C$5:$C$513,FALSE))</f>
        <v>82174460123</v>
      </c>
      <c r="AY95" s="218" t="str">
        <f t="array" ref="AY95">INDEX('UPTD PPA KabKota'!H$5:H$513,MATCH($D95,'UPTD PPA KabKota'!$C$5:$C$513,FALSE))</f>
        <v>UPTD PPA Kota Dumaj</v>
      </c>
      <c r="AZ95" s="218" t="str">
        <f t="array" ref="AZ95">INDEX('UPTD PPA KabKota'!I$5:I$513,MATCH($D95,'UPTD PPA KabKota'!$C$5:$C$513,FALSE))</f>
        <v>Peraturan Walikota Dumai No 36 Tahun 2018 tanggal 20 Juli 2018</v>
      </c>
      <c r="BA95" s="218">
        <f t="array" ref="BA95">INDEX('UPTD PPA KabKota'!J$5:J$513,MATCH($D95,'UPTD PPA KabKota'!$C$5:$C$513,FALSE))</f>
        <v>2018</v>
      </c>
      <c r="BB95" s="218" t="str">
        <f t="array" ref="BB95">INDEX('UPTD PPA KabKota'!K$5:K$513,MATCH($D95,'UPTD PPA KabKota'!$C$5:$C$513,FALSE))</f>
        <v>A</v>
      </c>
      <c r="BC95" s="218" t="str">
        <f t="array" ref="BC95">INDEX('UPTD PPA KabKota'!L$5:L$513,MATCH($D95,'UPTD PPA KabKota'!$C$5:$C$513,FALSE))</f>
        <v>Hasmar Harahap / 082174460123</v>
      </c>
      <c r="BD95" s="218" t="str">
        <f t="array" ref="BD95">INDEX('UPTD PPA KabKota'!M$5:M$513,MATCH($D95,'UPTD PPA KabKota'!$C$5:$C$513,FALSE))</f>
        <v>uotppakotadumai@gmail.com</v>
      </c>
      <c r="BE95" s="218" t="str">
        <f t="array" ref="BE95">INDEX('UPTD PPA KabKota'!N$5:N$513,MATCH($D95,'UPTD PPA KabKota'!$C$5:$C$513,FALSE))</f>
        <v>Kepala UPTD, Kasubag TU, pengawas perlindungan perempuan dan anak</v>
      </c>
      <c r="BF95" s="218" t="str">
        <f t="array" ref="BF95">INDEX('UPTD PPA KabKota'!O$5:O$513,MATCH($D95,'UPTD PPA KabKota'!$C$5:$C$513,FALSE))</f>
        <v>Pinjam Gedung Selain Dinas PPPA</v>
      </c>
      <c r="BG95" s="218" t="str">
        <f t="array" ref="BG95">INDEX('UPTD PPA KabKota'!P$5:P$513,MATCH($D95,'UPTD PPA KabKota'!$C$5:$C$513,FALSE))</f>
        <v>Sewa/Kontrak</v>
      </c>
      <c r="BH95" s="218" t="str">
        <f t="array" ref="BH95">INDEX('UPTD PPA KabKota'!Q$5:Q$513,MATCH($D95,'UPTD PPA KabKota'!$C$5:$C$513,FALSE))</f>
        <v>Belum punya gedung kantor UPT sendiri masih pinjam pakai dr gedung ex.puskesmas, info terbaru gedung ini akan di jadikan lahan parkir karena dekat dengan pasar.
Rumah perlindungan/ruman aman masih sewa/kontrak ada gedung ex. Puskesmas juga yg tidak terpakai tapi kondisi rusak, perlu anggaran untuk rehab gedung UPT dan gedung rumah aman, mohon kembali di anggarkan kepada ibu Menteri dan jajaranya untuk biaya rehab gedung, terima kasih sebelumnya.</v>
      </c>
      <c r="BI95" s="218" t="str">
        <f t="array" ref="BI95">INDEX('UPTD PPA KabKota'!R$5:R$513,MATCH($D95,'UPTD PPA KabKota'!$C$5:$C$513,FALSE))</f>
        <v>Ada</v>
      </c>
      <c r="BJ95" s="218" t="str">
        <f t="array" ref="BJ95">INDEX('UPTD PPA KabKota'!S$5:S$513,MATCH($D95,'UPTD PPA KabKota'!$C$5:$C$513,FALSE))</f>
        <v>Ada</v>
      </c>
      <c r="BK95" s="218" t="str">
        <f t="array" ref="BK95">INDEX('UPTD PPA KabKota'!T$5:T$513,MATCH($D95,'UPTD PPA KabKota'!$C$5:$C$513,FALSE))</f>
        <v>Ada</v>
      </c>
      <c r="BL95" s="218" t="str">
        <f t="array" ref="BL95">INDEX('UPTD PPA KabKota'!U$5:U$513,MATCH($D95,'UPTD PPA KabKota'!$C$5:$C$513,FALSE))</f>
        <v>Tidak Ada</v>
      </c>
      <c r="BM95" s="218" t="str">
        <f t="array" ref="BM95">INDEX('UPTD PPA KabKota'!V$5:V$513,MATCH($D95,'UPTD PPA KabKota'!$C$5:$C$513,FALSE))</f>
        <v>Tidak Ada</v>
      </c>
      <c r="BN95" s="218" t="str">
        <f t="array" ref="BN95">INDEX('UPTD PPA KabKota'!W$5:W$513,MATCH($D95,'UPTD PPA KabKota'!$C$5:$C$513,FALSE))</f>
        <v>Tidak Ada</v>
      </c>
      <c r="BO95" s="218" t="str">
        <f t="array" ref="BO95">INDEX('UPTD PPA KabKota'!X$5:X$513,MATCH($D95,'UPTD PPA KabKota'!$C$5:$C$513,FALSE))</f>
        <v>Ada</v>
      </c>
      <c r="BP95" s="218" t="str">
        <f t="array" ref="BP95">INDEX('UPTD PPA KabKota'!Y$5:Y$513,MATCH($D95,'UPTD PPA KabKota'!$C$5:$C$513,FALSE))</f>
        <v>Tidak Ada</v>
      </c>
      <c r="BQ95" s="218" t="str">
        <f t="array" ref="BQ95">INDEX('UPTD PPA KabKota'!Z$5:Z$513,MATCH($D95,'UPTD PPA KabKota'!$C$5:$C$513,FALSE))</f>
        <v>Ada</v>
      </c>
      <c r="BR95" s="218" t="str">
        <f t="array" ref="BR95">INDEX('UPTD PPA KabKota'!AA$5:AA$513,MATCH($D95,'UPTD PPA KabKota'!$C$5:$C$513,FALSE))</f>
        <v>Tidak Ada</v>
      </c>
      <c r="BS95" s="218" t="str">
        <f t="array" ref="BS95">INDEX('UPTD PPA KabKota'!AB$5:AB$513,MATCH($D95,'UPTD PPA KabKota'!$C$5:$C$513,FALSE))</f>
        <v>Tidak Ada</v>
      </c>
      <c r="BT95" s="218" t="str">
        <f t="array" ref="BT95">INDEX('UPTD PPA KabKota'!AC$5:AC$513,MATCH($D95,'UPTD PPA KabKota'!$C$5:$C$513,FALSE))</f>
        <v>Sudah</v>
      </c>
      <c r="BU95" s="218" t="str">
        <f t="array" ref="BU95">INDEX('UPTD PPA KabKota'!AD$5:AD$513,MATCH($D95,'UPTD PPA KabKota'!$C$5:$C$513,FALSE))</f>
        <v>Sudah</v>
      </c>
      <c r="BV95" s="218" t="str">
        <f t="array" ref="BV95">INDEX('UPTD PPA KabKota'!AE$5:AE$513,MATCH($D95,'UPTD PPA KabKota'!$C$5:$C$513,FALSE))</f>
        <v>Sudah</v>
      </c>
      <c r="BW95" s="218" t="str">
        <f t="array" ref="BW95">INDEX('UPTD PPA KabKota'!AF$5:AF$513,MATCH($D95,'UPTD PPA KabKota'!$C$5:$C$513,FALSE))</f>
        <v>Sudah</v>
      </c>
      <c r="BX95" s="218" t="str">
        <f t="array" ref="BX95">INDEX('UPTD PPA KabKota'!AG$5:AG$513,MATCH($D95,'UPTD PPA KabKota'!$C$5:$C$513,FALSE))</f>
        <v>Sudah</v>
      </c>
      <c r="BY95" s="218" t="str">
        <f t="array" ref="BY95">INDEX('UPTD PPA KabKota'!AH$5:AH$513,MATCH($D95,'UPTD PPA KabKota'!$C$5:$C$513,FALSE))</f>
        <v>Sudah</v>
      </c>
      <c r="BZ95" s="218" t="str">
        <f t="array" ref="BZ95">INDEX('UPTD PPA KabKota'!AI$5:AI$513,MATCH($D95,'UPTD PPA KabKota'!$C$5:$C$513,FALSE))</f>
        <v>Sudah</v>
      </c>
      <c r="CA95" s="218" t="str">
        <f t="array" ref="CA95">INDEX('UPTD PPA KabKota'!AJ$5:AJ$513,MATCH($D95,'UPTD PPA KabKota'!$C$5:$C$513,FALSE))</f>
        <v>Sudah</v>
      </c>
      <c r="CB95" s="218" t="str">
        <f t="array" ref="CB95">INDEX('UPTD PPA KabKota'!AK$5:AK$513,MATCH($D95,'UPTD PPA KabKota'!$C$5:$C$513,FALSE))</f>
        <v>Sudah</v>
      </c>
      <c r="CC95" s="218" t="str">
        <f t="array" ref="CC95">INDEX('UPTD PPA KabKota'!AL$5:AL$513,MATCH($D95,'UPTD PPA KabKota'!$C$5:$C$513,FALSE))</f>
        <v>Sudah</v>
      </c>
      <c r="CD95" s="218" t="str">
        <f t="array" ref="CD95">INDEX('UPTD PPA KabKota'!AM$5:AM$513,MATCH($D95,'UPTD PPA KabKota'!$C$5:$C$513,FALSE))</f>
        <v>Sudah</v>
      </c>
      <c r="CE95" s="218" t="str">
        <f t="array" ref="CE95">INDEX('UPTD PPA KabKota'!AN$5:AN$513,MATCH($D95,'UPTD PPA KabKota'!$C$5:$C$513,FALSE))</f>
        <v>Pemenuhan hak korban TPPKS terkait implementasi 11 layanan sudah dilaksanakan dengan baik</v>
      </c>
      <c r="CF95" s="218" t="str">
        <f t="array" ref="CF95">INDEX('UPTD PPA KabKota'!AO$5:AO$513,MATCH($D95,'UPTD PPA KabKota'!$C$5:$C$513,FALSE))</f>
        <v>137 kasus</v>
      </c>
      <c r="CG95" s="218" t="str">
        <f t="array" ref="CG95">INDEX('UPTD PPA KabKota'!AP$5:AP$513,MATCH($D95,'UPTD PPA KabKota'!$C$5:$C$513,FALSE))</f>
        <v>Kekerasan seksual pada anak 43 kasus tahun 2024</v>
      </c>
      <c r="CH95" s="218" t="str">
        <f t="array" ref="CH95">INDEX('UPTD PPA KabKota'!AQ$5:AQ$513,MATCH($D95,'UPTD PPA KabKota'!$C$5:$C$513,FALSE))</f>
        <v/>
      </c>
      <c r="CI95" s="218" t="str">
        <f t="array" ref="CI95">INDEX('UPTD PPA KabKota'!AR$5:AR$513,MATCH($D95,'UPTD PPA KabKota'!$C$5:$C$513,FALSE))</f>
        <v/>
      </c>
      <c r="CJ95" s="218" t="str">
        <f t="array" ref="CJ95">INDEX('UPTD PPA KabKota'!AS$5:AS$513,MATCH($D95,'UPTD PPA KabKota'!$C$5:$C$513,FALSE))</f>
        <v>v</v>
      </c>
      <c r="CK95" s="218" t="str">
        <f t="array" ref="CK95">INDEX('UPTD PPA KabKota'!AT$5:AT$513,MATCH($D95,'UPTD PPA KabKota'!$C$5:$C$513,FALSE))</f>
        <v/>
      </c>
      <c r="CL95" s="218" t="str">
        <f t="array" ref="CL95">INDEX('UPTD PPA KabKota'!AU$5:AU$513,MATCH($D95,'UPTD PPA KabKota'!$C$5:$C$513,FALSE))</f>
        <v/>
      </c>
      <c r="CM95" s="218" t="str">
        <f t="array" ref="CM95">INDEX('UPTD PPA KabKota'!AV$5:AV$513,MATCH($D95,'UPTD PPA KabKota'!$C$5:$C$513,FALSE))</f>
        <v/>
      </c>
      <c r="CN95" s="218" t="str">
        <f t="array" ref="CN95">INDEX('UPTD PPA KabKota'!AW$5:AW$513,MATCH($D95,'UPTD PPA KabKota'!$C$5:$C$513,FALSE))</f>
        <v/>
      </c>
      <c r="CO95" s="218" t="str">
        <f t="array" ref="CO95">INDEX('UPTD PPA KabKota'!AX$5:AX$513,MATCH($D95,'UPTD PPA KabKota'!$C$5:$C$513,FALSE))</f>
        <v/>
      </c>
      <c r="CP95" s="218" t="str">
        <f t="array" ref="CP95">INDEX('UPTD PPA KabKota'!AY$5:AY$513,MATCH($D95,'UPTD PPA KabKota'!$C$5:$C$513,FALSE))</f>
        <v/>
      </c>
      <c r="CQ95" s="209" t="str">
        <f>IFERROR(__xludf.DUMMYFUNCTION("IF(ISBLANK($K95),"""",IF(REGEXMATCH($K95,""Peraturan""),""Ada"",IF(REGEXMATCH($K95,""Rekomendasi""),""Tidak Ada"", $K95)))
"),"Ada")</f>
        <v>Ada</v>
      </c>
      <c r="CR95" s="209" t="str">
        <f t="array" ref="CR95">index('UPTD PPA KabKota'!$BI$5:$BI$513,match($D95,'UPTD PPA KabKota'!$C$5:$C$513,false))</f>
        <v>Ada</v>
      </c>
      <c r="CS95" s="314" t="str">
        <f t="shared" si="13"/>
        <v>Ada</v>
      </c>
    </row>
    <row r="96">
      <c r="A96" s="300">
        <v>92.0</v>
      </c>
      <c r="B96" s="300"/>
      <c r="C96" s="301" t="s">
        <v>4741</v>
      </c>
      <c r="D96" s="317" t="s">
        <v>4741</v>
      </c>
      <c r="E96" s="302">
        <v>45748.0</v>
      </c>
      <c r="F96" s="303" t="str">
        <f t="array" ref="F96">INDEX('Ortala-Provinsi'!C$2:C$39,MATCH($D96,'Ortala-Provinsi'!$B$2:$B$39,FALSE))</f>
        <v>Asi Noprini/ 081271506723</v>
      </c>
      <c r="G96" s="303" t="str">
        <f t="array" ref="G96">INDEX('Ortala-Provinsi'!D$2:D$39,MATCH($D96,'Ortala-Provinsi'!$B$2:$B$39,FALSE))</f>
        <v>Jl. Jenderal A. Yani No 09, Telanaipura, Jambi</v>
      </c>
      <c r="H96" s="303" t="str">
        <f t="array" ref="H96">INDEX('Ortala-Provinsi'!E$2:E$39,MATCH($D96,'Ortala-Provinsi'!$B$2:$B$39,FALSE))</f>
        <v>-</v>
      </c>
      <c r="I96" s="303" t="str">
        <f t="array" ref="I96">INDEX('Ortala-Provinsi'!F$2:F$39,MATCH($D96,'Ortala-Provinsi'!$B$2:$B$39,FALSE))</f>
        <v>08117455411</v>
      </c>
      <c r="J96" s="303" t="str">
        <f t="array" ref="J96">INDEX('Ortala-Provinsi'!G$2:G$39,MATCH($D96,'Ortala-Provinsi'!$B$2:$B$39,FALSE))</f>
        <v>UPTD PPA</v>
      </c>
      <c r="K96" s="303" t="str">
        <f t="array" ref="K96">INDEX('Ortala-Provinsi'!H$2:H$39,MATCH($D96,'Ortala-Provinsi'!$B$2:$B$39,FALSE))</f>
        <v>Peraturan Gubernur Provinsi Jambi Nomor 61 Tahun 2018</v>
      </c>
      <c r="L96" s="303">
        <f t="array" ref="L96">INDEX('Ortala-Provinsi'!I$2:I$39,MATCH($D96,'Ortala-Provinsi'!$B$2:$B$39,FALSE))</f>
        <v>2018</v>
      </c>
      <c r="M96" s="303" t="str">
        <f t="array" ref="M96">INDEX('Ortala-Provinsi'!J$2:J$39,MATCH($D96,'Ortala-Provinsi'!$B$2:$B$39,FALSE))</f>
        <v>A</v>
      </c>
      <c r="N96" s="303" t="str">
        <f t="array" ref="N96">INDEX('Ortala-Provinsi'!K$2:K$39,MATCH($D96,'Ortala-Provinsi'!$B$2:$B$39,FALSE))</f>
        <v>Nurhidayarti/ 08127305496</v>
      </c>
      <c r="O96" s="320" t="str">
        <f t="array" ref="O96">INDEX('Ortala-Provinsi'!L$2:L$39,MATCH($D96,'Ortala-Provinsi'!$B$2:$B$39,FALSE))</f>
        <v>uptdppa.provjambi@gmail.com</v>
      </c>
      <c r="P96" s="303" t="str">
        <f t="array" ref="P96">INDEX('Ortala-Provinsi'!M$2:M$39,MATCH($D96,'Ortala-Provinsi'!$B$2:$B$39,FALSE))</f>
        <v>Kepala UPTD PPA, Kasubag TU, Kasi Pengaduan dan Kasi Tindak Lanjut</v>
      </c>
      <c r="Q96" s="303" t="str">
        <f t="array" ref="Q96">INDEX('Ortala-Provinsi'!N$2:N$39,MATCH($D96,'Ortala-Provinsi'!$B$2:$B$39,FALSE))</f>
        <v>BERGABUNG DENGAN KANTOR DINAS</v>
      </c>
      <c r="R96" s="303" t="str">
        <f t="array" ref="R96">INDEX('Ortala-Provinsi'!O$2:O$39,MATCH($D96,'Ortala-Provinsi'!$B$2:$B$39,FALSE))</f>
        <v>PINJAM PAKAI</v>
      </c>
      <c r="S96" s="303">
        <f t="array" ref="S96">INDEX('Ortala-Provinsi'!P$2:P$39,MATCH($D96,'Ortala-Provinsi'!$B$2:$B$39,FALSE))</f>
        <v>1</v>
      </c>
      <c r="T96" s="303" t="str">
        <f t="array" ref="T96">INDEX('Ortala-Provinsi'!Q$2:Q$39,MATCH($D96,'Ortala-Provinsi'!$B$2:$B$39,FALSE))</f>
        <v/>
      </c>
      <c r="U96" s="303" t="str">
        <f t="array" ref="U96">INDEX('Ortala-Provinsi'!R$2:R$39,MATCH($D96,'Ortala-Provinsi'!$B$2:$B$39,FALSE))</f>
        <v/>
      </c>
      <c r="V96" s="303" t="str">
        <f t="array" ref="V96">INDEX('Ortala-Provinsi'!S$2:S$39,MATCH($D96,'Ortala-Provinsi'!$B$2:$B$39,FALSE))</f>
        <v>status rumah itu rumah dinas  yang dipinjam pakaikan oleh pemerintah provinsi  melalui Biro aset yang kegunaannya untuk rumah perlindungan bagi korban kekerasan terhadap perempuan di provinsi jambi</v>
      </c>
      <c r="W96" s="303">
        <f t="array" ref="W96">INDEX('Ortala-Provinsi'!T$2:T$39,MATCH($D96,'Ortala-Provinsi'!$B$2:$B$39,FALSE))</f>
        <v>1</v>
      </c>
      <c r="X96" s="303">
        <f t="array" ref="X96">INDEX('Ortala-Provinsi'!U$2:U$39,MATCH($D96,'Ortala-Provinsi'!$B$2:$B$39,FALSE))</f>
        <v>1</v>
      </c>
      <c r="Y96" s="303">
        <f t="array" ref="Y96">INDEX('Ortala-Provinsi'!V$2:V$39,MATCH($D96,'Ortala-Provinsi'!$B$2:$B$39,FALSE))</f>
        <v>1</v>
      </c>
      <c r="Z96" s="303">
        <f t="array" ref="Z96">INDEX('Ortala-Provinsi'!W$2:W$39,MATCH($D96,'Ortala-Provinsi'!$B$2:$B$39,FALSE))</f>
        <v>0</v>
      </c>
      <c r="AA96" s="303">
        <f t="array" ref="AA96">INDEX('Ortala-Provinsi'!X$2:X$39,MATCH($D96,'Ortala-Provinsi'!$B$2:$B$39,FALSE))</f>
        <v>0</v>
      </c>
      <c r="AB96" s="303">
        <f t="array" ref="AB96">INDEX('Ortala-Provinsi'!Y$2:Y$39,MATCH($D96,'Ortala-Provinsi'!$B$2:$B$39,FALSE))</f>
        <v>0</v>
      </c>
      <c r="AC96" s="303">
        <f t="array" ref="AC96">INDEX('Ortala-Provinsi'!Z$2:Z$39,MATCH($D96,'Ortala-Provinsi'!$B$2:$B$39,FALSE))</f>
        <v>0</v>
      </c>
      <c r="AD96" s="303">
        <f t="array" ref="AD96">INDEX('Ortala-Provinsi'!AA$2:AA$39,MATCH($D96,'Ortala-Provinsi'!$B$2:$B$39,FALSE))</f>
        <v>1</v>
      </c>
      <c r="AE96" s="303">
        <f t="array" ref="AE96">INDEX('Ortala-Provinsi'!AB$2:AB$39,MATCH($D96,'Ortala-Provinsi'!$B$2:$B$39,FALSE))</f>
        <v>1</v>
      </c>
      <c r="AF96" s="303">
        <f t="array" ref="AF96">INDEX('Ortala-Provinsi'!AC$2:AC$39,MATCH($D96,'Ortala-Provinsi'!$B$2:$B$39,FALSE))</f>
        <v>0</v>
      </c>
      <c r="AG96" s="303">
        <f t="array" ref="AG96">INDEX('Ortala-Provinsi'!AD$2:AD$39,MATCH($D96,'Ortala-Provinsi'!$B$2:$B$39,FALSE))</f>
        <v>0</v>
      </c>
      <c r="AH96" s="303">
        <f t="array" ref="AH96">INDEX('Ortala-Provinsi'!AE$2:AE$39,MATCH($D96,'Ortala-Provinsi'!$B$2:$B$39,FALSE))</f>
        <v>1</v>
      </c>
      <c r="AI96" s="303">
        <f t="array" ref="AI96">INDEX('Ortala-Provinsi'!AF$2:AF$39,MATCH($D96,'Ortala-Provinsi'!$B$2:$B$39,FALSE))</f>
        <v>1</v>
      </c>
      <c r="AJ96" s="303">
        <f t="array" ref="AJ96">INDEX('Ortala-Provinsi'!AG$2:AG$39,MATCH($D96,'Ortala-Provinsi'!$B$2:$B$39,FALSE))</f>
        <v>1</v>
      </c>
      <c r="AK96" s="303">
        <f t="array" ref="AK96">INDEX('Ortala-Provinsi'!AH$2:AH$39,MATCH($D96,'Ortala-Provinsi'!$B$2:$B$39,FALSE))</f>
        <v>1</v>
      </c>
      <c r="AL96" s="303" t="str">
        <f t="array" ref="AL96">INDEX('Ortala-Provinsi'!AI$2:AI$39,MATCH($D96,'Ortala-Provinsi'!$B$2:$B$39,FALSE))</f>
        <v>Rumah Perlindungan</v>
      </c>
      <c r="AM96" s="303">
        <f t="array" ref="AM96">INDEX('Ortala-Provinsi'!AJ$2:AJ$39,MATCH($D96,'Ortala-Provinsi'!$B$2:$B$39,FALSE))</f>
        <v>1</v>
      </c>
      <c r="AN96" s="303">
        <f t="array" ref="AN96">INDEX('Ortala-Provinsi'!AK$2:AK$39,MATCH($D96,'Ortala-Provinsi'!$B$2:$B$39,FALSE))</f>
        <v>1</v>
      </c>
      <c r="AO96" s="303">
        <f t="array" ref="AO96">INDEX('Ortala-Provinsi'!AL$2:AL$39,MATCH($D96,'Ortala-Provinsi'!$B$2:$B$39,FALSE))</f>
        <v>134</v>
      </c>
      <c r="AP96" s="303" t="str">
        <f t="array" ref="AP96">INDEX('Ortala-Provinsi'!AM$2:AM$39,MATCH($D96,'Ortala-Provinsi'!$B$2:$B$39,FALSE))</f>
        <v>Psikis</v>
      </c>
      <c r="AQ96" s="303" t="str">
        <f t="array" ref="AQ96">INDEX('Ortala-Provinsi'!AN$2:AN$39,MATCH($D96,'Ortala-Provinsi'!$B$2:$B$39,FALSE))</f>
        <v/>
      </c>
      <c r="AR96" s="303" t="str">
        <f t="array" ref="AR96">INDEX('Ortala-Provinsi'!AO$2:AO$39,MATCH($D96,'Ortala-Provinsi'!$B$2:$B$39,FALSE))</f>
        <v/>
      </c>
      <c r="AS96" s="303" t="str">
        <f t="array" ref="AS96">INDEX('Ortala-Provinsi'!AP$2:AP$39,MATCH($D96,'Ortala-Provinsi'!$B$2:$B$39,FALSE))</f>
        <v/>
      </c>
      <c r="AT96" s="303" t="str">
        <f t="array" ref="AT96">INDEX('Ortala-Provinsi'!AQ$2:AQ$39,MATCH($D96,'Ortala-Provinsi'!$B$2:$B$39,FALSE))</f>
        <v/>
      </c>
      <c r="AU96" s="304" t="str">
        <f t="shared" ref="AU96:CP96" si="14">INDEX(#REF!,MATCH($D96,#REF!,FALSE))</f>
        <v>#REF!</v>
      </c>
      <c r="AV96" s="304" t="str">
        <f t="shared" si="14"/>
        <v>#REF!</v>
      </c>
      <c r="AW96" s="304" t="str">
        <f t="shared" si="14"/>
        <v>#REF!</v>
      </c>
      <c r="AX96" s="304" t="str">
        <f t="shared" si="14"/>
        <v>#REF!</v>
      </c>
      <c r="AY96" s="304" t="str">
        <f t="shared" si="14"/>
        <v>#REF!</v>
      </c>
      <c r="AZ96" s="304" t="str">
        <f t="shared" si="14"/>
        <v>#REF!</v>
      </c>
      <c r="BA96" s="305" t="str">
        <f t="shared" si="14"/>
        <v>#REF!</v>
      </c>
      <c r="BB96" s="304" t="str">
        <f t="shared" si="14"/>
        <v>#REF!</v>
      </c>
      <c r="BC96" s="304" t="str">
        <f t="shared" si="14"/>
        <v>#REF!</v>
      </c>
      <c r="BD96" s="304" t="str">
        <f t="shared" si="14"/>
        <v>#REF!</v>
      </c>
      <c r="BE96" s="304" t="str">
        <f t="shared" si="14"/>
        <v>#REF!</v>
      </c>
      <c r="BF96" s="304" t="str">
        <f t="shared" si="14"/>
        <v>#REF!</v>
      </c>
      <c r="BG96" s="304" t="str">
        <f t="shared" si="14"/>
        <v>#REF!</v>
      </c>
      <c r="BH96" s="304" t="str">
        <f t="shared" si="14"/>
        <v>#REF!</v>
      </c>
      <c r="BI96" s="304" t="str">
        <f t="shared" si="14"/>
        <v>#REF!</v>
      </c>
      <c r="BJ96" s="304" t="str">
        <f t="shared" si="14"/>
        <v>#REF!</v>
      </c>
      <c r="BK96" s="304" t="str">
        <f t="shared" si="14"/>
        <v>#REF!</v>
      </c>
      <c r="BL96" s="304" t="str">
        <f t="shared" si="14"/>
        <v>#REF!</v>
      </c>
      <c r="BM96" s="304" t="str">
        <f t="shared" si="14"/>
        <v>#REF!</v>
      </c>
      <c r="BN96" s="304" t="str">
        <f t="shared" si="14"/>
        <v>#REF!</v>
      </c>
      <c r="BO96" s="304" t="str">
        <f t="shared" si="14"/>
        <v>#REF!</v>
      </c>
      <c r="BP96" s="304" t="str">
        <f t="shared" si="14"/>
        <v>#REF!</v>
      </c>
      <c r="BQ96" s="304" t="str">
        <f t="shared" si="14"/>
        <v>#REF!</v>
      </c>
      <c r="BR96" s="304" t="str">
        <f t="shared" si="14"/>
        <v>#REF!</v>
      </c>
      <c r="BS96" s="304" t="str">
        <f t="shared" si="14"/>
        <v>#REF!</v>
      </c>
      <c r="BT96" s="304" t="str">
        <f t="shared" si="14"/>
        <v>#REF!</v>
      </c>
      <c r="BU96" s="304" t="str">
        <f t="shared" si="14"/>
        <v>#REF!</v>
      </c>
      <c r="BV96" s="304" t="str">
        <f t="shared" si="14"/>
        <v>#REF!</v>
      </c>
      <c r="BW96" s="304" t="str">
        <f t="shared" si="14"/>
        <v>#REF!</v>
      </c>
      <c r="BX96" s="304" t="str">
        <f t="shared" si="14"/>
        <v>#REF!</v>
      </c>
      <c r="BY96" s="304" t="str">
        <f t="shared" si="14"/>
        <v>#REF!</v>
      </c>
      <c r="BZ96" s="304" t="str">
        <f t="shared" si="14"/>
        <v>#REF!</v>
      </c>
      <c r="CA96" s="304" t="str">
        <f t="shared" si="14"/>
        <v>#REF!</v>
      </c>
      <c r="CB96" s="304" t="str">
        <f t="shared" si="14"/>
        <v>#REF!</v>
      </c>
      <c r="CC96" s="304" t="str">
        <f t="shared" si="14"/>
        <v>#REF!</v>
      </c>
      <c r="CD96" s="304" t="str">
        <f t="shared" si="14"/>
        <v>#REF!</v>
      </c>
      <c r="CE96" s="304" t="str">
        <f t="shared" si="14"/>
        <v>#REF!</v>
      </c>
      <c r="CF96" s="305" t="str">
        <f t="shared" si="14"/>
        <v>#REF!</v>
      </c>
      <c r="CG96" s="304" t="str">
        <f t="shared" si="14"/>
        <v>#REF!</v>
      </c>
      <c r="CH96" s="306" t="str">
        <f t="shared" si="14"/>
        <v>#REF!</v>
      </c>
      <c r="CI96" s="306" t="str">
        <f t="shared" si="14"/>
        <v>#REF!</v>
      </c>
      <c r="CJ96" s="306" t="str">
        <f t="shared" si="14"/>
        <v>#REF!</v>
      </c>
      <c r="CK96" s="304" t="str">
        <f t="shared" si="14"/>
        <v>#REF!</v>
      </c>
      <c r="CL96" s="306" t="str">
        <f t="shared" si="14"/>
        <v>#REF!</v>
      </c>
      <c r="CM96" s="306" t="str">
        <f t="shared" si="14"/>
        <v>#REF!</v>
      </c>
      <c r="CN96" s="306" t="str">
        <f t="shared" si="14"/>
        <v>#REF!</v>
      </c>
      <c r="CO96" s="306" t="str">
        <f t="shared" si="14"/>
        <v>#REF!</v>
      </c>
      <c r="CP96" s="306" t="str">
        <f t="shared" si="14"/>
        <v>#REF!</v>
      </c>
      <c r="CQ96" s="307" t="str">
        <f>IFERROR(__xludf.DUMMYFUNCTION("IF(ISBLANK($K96),"""",IF(REGEXMATCH($K96,""Peraturan""),""Ada"",IF(REGEXMATCH($K96,""Rekomendasi""),""Tidak Ada"", $K96)))
"),"Ada")</f>
        <v>Ada</v>
      </c>
      <c r="CR96" s="308" t="str">
        <f t="array" ref="CR96">INDEX(#REF!,MATCH($D96,#REF!,FALSE))</f>
        <v>#REF!</v>
      </c>
      <c r="CS96" s="309"/>
    </row>
    <row r="97">
      <c r="A97" s="310">
        <v>93.0</v>
      </c>
      <c r="B97" s="310">
        <v>1.0</v>
      </c>
      <c r="C97" s="311" t="s">
        <v>4741</v>
      </c>
      <c r="D97" s="312" t="s">
        <v>1426</v>
      </c>
      <c r="E97" s="313"/>
      <c r="F97" s="218" t="str">
        <f t="array" ref="F97">INDEX('Ortala-KabKota'!F$2:F$415,MATCH($D97,'Ortala-KabKota'!$E$2:$E$415,FALSE))</f>
        <v>#N/A</v>
      </c>
      <c r="G97" s="218" t="str">
        <f t="array" ref="G97">INDEX('Ortala-KabKota'!G$2:G$415,MATCH($D97,'Ortala-KabKota'!$E$2:$E$415,FALSE))</f>
        <v>#N/A</v>
      </c>
      <c r="H97" s="218" t="str">
        <f t="array" ref="H97">INDEX('Ortala-KabKota'!H$2:H$415,MATCH($D97,'Ortala-KabKota'!$E$2:$E$415,FALSE))</f>
        <v>#N/A</v>
      </c>
      <c r="I97" s="218" t="str">
        <f t="array" ref="I97">INDEX('Ortala-KabKota'!I$2:I$415,MATCH($D97,'Ortala-KabKota'!$E$2:$E$415,FALSE))</f>
        <v>#N/A</v>
      </c>
      <c r="J97" s="218" t="str">
        <f t="array" ref="J97">INDEX('Ortala-KabKota'!J$2:J$415,MATCH($D97,'Ortala-KabKota'!$E$2:$E$415,FALSE))</f>
        <v>#N/A</v>
      </c>
      <c r="K97" s="218" t="str">
        <f t="array" ref="K97">INDEX('Ortala-KabKota'!K$2:K$415,MATCH($D97,'Ortala-KabKota'!$E$2:$E$415,FALSE))</f>
        <v>#N/A</v>
      </c>
      <c r="L97" s="218" t="str">
        <f t="array" ref="L97">INDEX('Ortala-KabKota'!L$2:L$415,MATCH($D97,'Ortala-KabKota'!$E$2:$E$415,FALSE))</f>
        <v>#N/A</v>
      </c>
      <c r="M97" s="218" t="str">
        <f t="array" ref="M97">INDEX('Ortala-KabKota'!M$2:M$415,MATCH($D97,'Ortala-KabKota'!$E$2:$E$415,FALSE))</f>
        <v>#N/A</v>
      </c>
      <c r="N97" s="218" t="str">
        <f t="array" ref="N97">INDEX('Ortala-KabKota'!N$2:N$415,MATCH($D97,'Ortala-KabKota'!$E$2:$E$415,FALSE))</f>
        <v>#N/A</v>
      </c>
      <c r="O97" s="218" t="str">
        <f t="array" ref="O97">INDEX('Ortala-KabKota'!O$2:O$415,MATCH($D97,'Ortala-KabKota'!$E$2:$E$415,FALSE))</f>
        <v>#N/A</v>
      </c>
      <c r="P97" s="218" t="str">
        <f t="array" ref="P97">INDEX('Ortala-KabKota'!P$2:P$415,MATCH($D97,'Ortala-KabKota'!$E$2:$E$415,FALSE))</f>
        <v>#N/A</v>
      </c>
      <c r="Q97" s="218" t="str">
        <f t="array" ref="Q97">INDEX('Ortala-KabKota'!Q$2:Q$415,MATCH($D97,'Ortala-KabKota'!$E$2:$E$415,FALSE))</f>
        <v>#N/A</v>
      </c>
      <c r="R97" s="218" t="str">
        <f t="array" ref="R97">INDEX('Ortala-KabKota'!R$2:R$415,MATCH($D97,'Ortala-KabKota'!$E$2:$E$415,FALSE))</f>
        <v>#N/A</v>
      </c>
      <c r="S97" s="218" t="str">
        <f t="array" ref="S97">INDEX('Ortala-KabKota'!S$2:S$415,MATCH($D97,'Ortala-KabKota'!$E$2:$E$415,FALSE))</f>
        <v>#N/A</v>
      </c>
      <c r="T97" s="218" t="str">
        <f t="array" ref="T97">INDEX('Ortala-KabKota'!T$2:T$415,MATCH($D97,'Ortala-KabKota'!$E$2:$E$415,FALSE))</f>
        <v>#N/A</v>
      </c>
      <c r="U97" s="218" t="str">
        <f t="array" ref="U97">INDEX('Ortala-KabKota'!U$2:U$415,MATCH($D97,'Ortala-KabKota'!$E$2:$E$415,FALSE))</f>
        <v>#N/A</v>
      </c>
      <c r="V97" s="218" t="str">
        <f t="array" ref="V97">INDEX('Ortala-KabKota'!V$2:V$415,MATCH($D97,'Ortala-KabKota'!$E$2:$E$415,FALSE))</f>
        <v>#N/A</v>
      </c>
      <c r="W97" s="218" t="str">
        <f t="array" ref="W97">INDEX('Ortala-KabKota'!W$2:W$415,MATCH($D97,'Ortala-KabKota'!$E$2:$E$415,FALSE))</f>
        <v>#N/A</v>
      </c>
      <c r="X97" s="218" t="str">
        <f t="array" ref="X97">INDEX('Ortala-KabKota'!X$2:X$415,MATCH($D97,'Ortala-KabKota'!$E$2:$E$415,FALSE))</f>
        <v>#N/A</v>
      </c>
      <c r="Y97" s="218" t="str">
        <f t="array" ref="Y97">INDEX('Ortala-KabKota'!Y$2:Y$415,MATCH($D97,'Ortala-KabKota'!$E$2:$E$415,FALSE))</f>
        <v>#N/A</v>
      </c>
      <c r="Z97" s="218" t="str">
        <f t="array" ref="Z97">INDEX('Ortala-KabKota'!Z$2:Z$415,MATCH($D97,'Ortala-KabKota'!$E$2:$E$415,FALSE))</f>
        <v>#N/A</v>
      </c>
      <c r="AA97" s="218" t="str">
        <f t="array" ref="AA97">INDEX('Ortala-KabKota'!AA$2:AA$415,MATCH($D97,'Ortala-KabKota'!$E$2:$E$415,FALSE))</f>
        <v>#N/A</v>
      </c>
      <c r="AB97" s="218" t="str">
        <f t="array" ref="AB97">INDEX('Ortala-KabKota'!AB$2:AB$415,MATCH($D97,'Ortala-KabKota'!$E$2:$E$415,FALSE))</f>
        <v>#N/A</v>
      </c>
      <c r="AC97" s="218" t="str">
        <f t="array" ref="AC97">INDEX('Ortala-KabKota'!AC$2:AC$415,MATCH($D97,'Ortala-KabKota'!$E$2:$E$415,FALSE))</f>
        <v>#N/A</v>
      </c>
      <c r="AD97" s="218" t="str">
        <f t="array" ref="AD97">INDEX('Ortala-KabKota'!AD$2:AD$415,MATCH($D97,'Ortala-KabKota'!$E$2:$E$415,FALSE))</f>
        <v>#N/A</v>
      </c>
      <c r="AE97" s="218" t="str">
        <f t="array" ref="AE97">INDEX('Ortala-KabKota'!AE$2:AE$415,MATCH($D97,'Ortala-KabKota'!$E$2:$E$415,FALSE))</f>
        <v>#N/A</v>
      </c>
      <c r="AF97" s="218" t="str">
        <f t="array" ref="AF97">INDEX('Ortala-KabKota'!AF$2:AF$415,MATCH($D97,'Ortala-KabKota'!$E$2:$E$415,FALSE))</f>
        <v>#N/A</v>
      </c>
      <c r="AG97" s="218" t="str">
        <f t="array" ref="AG97">INDEX('Ortala-KabKota'!AG$2:AG$415,MATCH($D97,'Ortala-KabKota'!$E$2:$E$415,FALSE))</f>
        <v>#N/A</v>
      </c>
      <c r="AH97" s="218" t="str">
        <f t="array" ref="AH97">INDEX('Ortala-KabKota'!AH$2:AH$415,MATCH($D97,'Ortala-KabKota'!$E$2:$E$415,FALSE))</f>
        <v>#N/A</v>
      </c>
      <c r="AI97" s="218" t="str">
        <f t="array" ref="AI97">INDEX('Ortala-KabKota'!AI$2:AI$415,MATCH($D97,'Ortala-KabKota'!$E$2:$E$415,FALSE))</f>
        <v>#N/A</v>
      </c>
      <c r="AJ97" s="218" t="str">
        <f t="array" ref="AJ97">INDEX('Ortala-KabKota'!AJ$2:AJ$415,MATCH($D97,'Ortala-KabKota'!$E$2:$E$415,FALSE))</f>
        <v>#N/A</v>
      </c>
      <c r="AK97" s="218" t="str">
        <f t="array" ref="AK97">INDEX('Ortala-KabKota'!AK$2:AK$415,MATCH($D97,'Ortala-KabKota'!$E$2:$E$415,FALSE))</f>
        <v>#N/A</v>
      </c>
      <c r="AL97" s="218" t="str">
        <f t="array" ref="AL97">INDEX('Ortala-KabKota'!AL$2:AL$415,MATCH($D97,'Ortala-KabKota'!$E$2:$E$415,FALSE))</f>
        <v>#N/A</v>
      </c>
      <c r="AM97" s="218" t="str">
        <f t="array" ref="AM97">INDEX('Ortala-KabKota'!AM$2:AM$415,MATCH($D97,'Ortala-KabKota'!$E$2:$E$415,FALSE))</f>
        <v>#N/A</v>
      </c>
      <c r="AN97" s="218" t="str">
        <f t="array" ref="AN97">INDEX('Ortala-KabKota'!AN$2:AN$415,MATCH($D97,'Ortala-KabKota'!$E$2:$E$415,FALSE))</f>
        <v>#N/A</v>
      </c>
      <c r="AO97" s="218" t="str">
        <f t="array" ref="AO97">INDEX('Ortala-KabKota'!AO$2:AO$415,MATCH($D97,'Ortala-KabKota'!$E$2:$E$415,FALSE))</f>
        <v>#N/A</v>
      </c>
      <c r="AP97" s="218" t="str">
        <f t="array" ref="AP97">INDEX('Ortala-KabKota'!AP$2:AP$415,MATCH($D97,'Ortala-KabKota'!$E$2:$E$415,FALSE))</f>
        <v>#N/A</v>
      </c>
      <c r="AQ97" s="218" t="str">
        <f t="array" ref="AQ97">INDEX('Ortala-KabKota'!AQ$2:AQ$415,MATCH($D97,'Ortala-KabKota'!$E$2:$E$415,FALSE))</f>
        <v>#N/A</v>
      </c>
      <c r="AR97" s="218" t="str">
        <f t="array" ref="AR97">INDEX('Ortala-KabKota'!AR$2:AR$415,MATCH($D97,'Ortala-KabKota'!$E$2:$E$415,FALSE))</f>
        <v>#N/A</v>
      </c>
      <c r="AS97" s="218" t="str">
        <f t="array" ref="AS97">INDEX('Ortala-KabKota'!AS$2:AS$415,MATCH($D97,'Ortala-KabKota'!$E$2:$E$415,FALSE))</f>
        <v>#N/A</v>
      </c>
      <c r="AT97" s="218" t="str">
        <f t="array" ref="AT97">INDEX('Ortala-KabKota'!AT$2:AT$415,MATCH($D97,'Ortala-KabKota'!$E$2:$E$415,FALSE))</f>
        <v>#N/A</v>
      </c>
      <c r="AU97" s="218" t="str">
        <f t="array" ref="AU97">INDEX('UPTD PPA KabKota'!D$5:D$513,MATCH($D97,'UPTD PPA KabKota'!$C$5:$C$513,FALSE))</f>
        <v/>
      </c>
      <c r="AV97" s="218" t="str">
        <f t="array" ref="AV97">INDEX('UPTD PPA KabKota'!E$5:E$513,MATCH($D97,'UPTD PPA KabKota'!$C$5:$C$513,FALSE))</f>
        <v/>
      </c>
      <c r="AW97" s="218" t="str">
        <f t="array" ref="AW97">INDEX('UPTD PPA KabKota'!F$5:F$513,MATCH($D97,'UPTD PPA KabKota'!$C$5:$C$513,FALSE))</f>
        <v/>
      </c>
      <c r="AX97" s="218" t="str">
        <f t="array" ref="AX97">INDEX('UPTD PPA KabKota'!G$5:G$513,MATCH($D97,'UPTD PPA KabKota'!$C$5:$C$513,FALSE))</f>
        <v/>
      </c>
      <c r="AY97" s="218" t="str">
        <f t="array" ref="AY97">INDEX('UPTD PPA KabKota'!H$5:H$513,MATCH($D97,'UPTD PPA KabKota'!$C$5:$C$513,FALSE))</f>
        <v/>
      </c>
      <c r="AZ97" s="218" t="str">
        <f t="array" ref="AZ97">INDEX('UPTD PPA KabKota'!I$5:I$513,MATCH($D97,'UPTD PPA KabKota'!$C$5:$C$513,FALSE))</f>
        <v/>
      </c>
      <c r="BA97" s="218" t="str">
        <f t="array" ref="BA97">INDEX('UPTD PPA KabKota'!J$5:J$513,MATCH($D97,'UPTD PPA KabKota'!$C$5:$C$513,FALSE))</f>
        <v/>
      </c>
      <c r="BB97" s="218" t="str">
        <f t="array" ref="BB97">INDEX('UPTD PPA KabKota'!K$5:K$513,MATCH($D97,'UPTD PPA KabKota'!$C$5:$C$513,FALSE))</f>
        <v/>
      </c>
      <c r="BC97" s="218" t="str">
        <f t="array" ref="BC97">INDEX('UPTD PPA KabKota'!L$5:L$513,MATCH($D97,'UPTD PPA KabKota'!$C$5:$C$513,FALSE))</f>
        <v/>
      </c>
      <c r="BD97" s="218" t="str">
        <f t="array" ref="BD97">INDEX('UPTD PPA KabKota'!M$5:M$513,MATCH($D97,'UPTD PPA KabKota'!$C$5:$C$513,FALSE))</f>
        <v/>
      </c>
      <c r="BE97" s="218" t="str">
        <f t="array" ref="BE97">INDEX('UPTD PPA KabKota'!N$5:N$513,MATCH($D97,'UPTD PPA KabKota'!$C$5:$C$513,FALSE))</f>
        <v/>
      </c>
      <c r="BF97" s="218" t="str">
        <f t="array" ref="BF97">INDEX('UPTD PPA KabKota'!O$5:O$513,MATCH($D97,'UPTD PPA KabKota'!$C$5:$C$513,FALSE))</f>
        <v/>
      </c>
      <c r="BG97" s="218" t="str">
        <f t="array" ref="BG97">INDEX('UPTD PPA KabKota'!P$5:P$513,MATCH($D97,'UPTD PPA KabKota'!$C$5:$C$513,FALSE))</f>
        <v/>
      </c>
      <c r="BH97" s="218" t="str">
        <f t="array" ref="BH97">INDEX('UPTD PPA KabKota'!Q$5:Q$513,MATCH($D97,'UPTD PPA KabKota'!$C$5:$C$513,FALSE))</f>
        <v/>
      </c>
      <c r="BI97" s="218" t="str">
        <f t="array" ref="BI97">INDEX('UPTD PPA KabKota'!R$5:R$513,MATCH($D97,'UPTD PPA KabKota'!$C$5:$C$513,FALSE))</f>
        <v/>
      </c>
      <c r="BJ97" s="218" t="str">
        <f t="array" ref="BJ97">INDEX('UPTD PPA KabKota'!S$5:S$513,MATCH($D97,'UPTD PPA KabKota'!$C$5:$C$513,FALSE))</f>
        <v/>
      </c>
      <c r="BK97" s="218" t="str">
        <f t="array" ref="BK97">INDEX('UPTD PPA KabKota'!T$5:T$513,MATCH($D97,'UPTD PPA KabKota'!$C$5:$C$513,FALSE))</f>
        <v/>
      </c>
      <c r="BL97" s="218" t="str">
        <f t="array" ref="BL97">INDEX('UPTD PPA KabKota'!U$5:U$513,MATCH($D97,'UPTD PPA KabKota'!$C$5:$C$513,FALSE))</f>
        <v/>
      </c>
      <c r="BM97" s="218" t="str">
        <f t="array" ref="BM97">INDEX('UPTD PPA KabKota'!V$5:V$513,MATCH($D97,'UPTD PPA KabKota'!$C$5:$C$513,FALSE))</f>
        <v/>
      </c>
      <c r="BN97" s="218" t="str">
        <f t="array" ref="BN97">INDEX('UPTD PPA KabKota'!W$5:W$513,MATCH($D97,'UPTD PPA KabKota'!$C$5:$C$513,FALSE))</f>
        <v/>
      </c>
      <c r="BO97" s="218" t="str">
        <f t="array" ref="BO97">INDEX('UPTD PPA KabKota'!X$5:X$513,MATCH($D97,'UPTD PPA KabKota'!$C$5:$C$513,FALSE))</f>
        <v/>
      </c>
      <c r="BP97" s="218" t="str">
        <f t="array" ref="BP97">INDEX('UPTD PPA KabKota'!Y$5:Y$513,MATCH($D97,'UPTD PPA KabKota'!$C$5:$C$513,FALSE))</f>
        <v/>
      </c>
      <c r="BQ97" s="218" t="str">
        <f t="array" ref="BQ97">INDEX('UPTD PPA KabKota'!Z$5:Z$513,MATCH($D97,'UPTD PPA KabKota'!$C$5:$C$513,FALSE))</f>
        <v/>
      </c>
      <c r="BR97" s="218" t="str">
        <f t="array" ref="BR97">INDEX('UPTD PPA KabKota'!AA$5:AA$513,MATCH($D97,'UPTD PPA KabKota'!$C$5:$C$513,FALSE))</f>
        <v/>
      </c>
      <c r="BS97" s="218" t="str">
        <f t="array" ref="BS97">INDEX('UPTD PPA KabKota'!AB$5:AB$513,MATCH($D97,'UPTD PPA KabKota'!$C$5:$C$513,FALSE))</f>
        <v/>
      </c>
      <c r="BT97" s="218" t="str">
        <f t="array" ref="BT97">INDEX('UPTD PPA KabKota'!AC$5:AC$513,MATCH($D97,'UPTD PPA KabKota'!$C$5:$C$513,FALSE))</f>
        <v/>
      </c>
      <c r="BU97" s="218" t="str">
        <f t="array" ref="BU97">INDEX('UPTD PPA KabKota'!AD$5:AD$513,MATCH($D97,'UPTD PPA KabKota'!$C$5:$C$513,FALSE))</f>
        <v/>
      </c>
      <c r="BV97" s="218" t="str">
        <f t="array" ref="BV97">INDEX('UPTD PPA KabKota'!AE$5:AE$513,MATCH($D97,'UPTD PPA KabKota'!$C$5:$C$513,FALSE))</f>
        <v/>
      </c>
      <c r="BW97" s="218" t="str">
        <f t="array" ref="BW97">INDEX('UPTD PPA KabKota'!AF$5:AF$513,MATCH($D97,'UPTD PPA KabKota'!$C$5:$C$513,FALSE))</f>
        <v/>
      </c>
      <c r="BX97" s="218" t="str">
        <f t="array" ref="BX97">INDEX('UPTD PPA KabKota'!AG$5:AG$513,MATCH($D97,'UPTD PPA KabKota'!$C$5:$C$513,FALSE))</f>
        <v/>
      </c>
      <c r="BY97" s="218" t="str">
        <f t="array" ref="BY97">INDEX('UPTD PPA KabKota'!AH$5:AH$513,MATCH($D97,'UPTD PPA KabKota'!$C$5:$C$513,FALSE))</f>
        <v/>
      </c>
      <c r="BZ97" s="218" t="str">
        <f t="array" ref="BZ97">INDEX('UPTD PPA KabKota'!AI$5:AI$513,MATCH($D97,'UPTD PPA KabKota'!$C$5:$C$513,FALSE))</f>
        <v/>
      </c>
      <c r="CA97" s="218" t="str">
        <f t="array" ref="CA97">INDEX('UPTD PPA KabKota'!AJ$5:AJ$513,MATCH($D97,'UPTD PPA KabKota'!$C$5:$C$513,FALSE))</f>
        <v/>
      </c>
      <c r="CB97" s="218" t="str">
        <f t="array" ref="CB97">INDEX('UPTD PPA KabKota'!AK$5:AK$513,MATCH($D97,'UPTD PPA KabKota'!$C$5:$C$513,FALSE))</f>
        <v/>
      </c>
      <c r="CC97" s="218" t="str">
        <f t="array" ref="CC97">INDEX('UPTD PPA KabKota'!AL$5:AL$513,MATCH($D97,'UPTD PPA KabKota'!$C$5:$C$513,FALSE))</f>
        <v/>
      </c>
      <c r="CD97" s="218" t="str">
        <f t="array" ref="CD97">INDEX('UPTD PPA KabKota'!AM$5:AM$513,MATCH($D97,'UPTD PPA KabKota'!$C$5:$C$513,FALSE))</f>
        <v/>
      </c>
      <c r="CE97" s="218" t="str">
        <f t="array" ref="CE97">INDEX('UPTD PPA KabKota'!AN$5:AN$513,MATCH($D97,'UPTD PPA KabKota'!$C$5:$C$513,FALSE))</f>
        <v/>
      </c>
      <c r="CF97" s="218" t="str">
        <f t="array" ref="CF97">INDEX('UPTD PPA KabKota'!AO$5:AO$513,MATCH($D97,'UPTD PPA KabKota'!$C$5:$C$513,FALSE))</f>
        <v/>
      </c>
      <c r="CG97" s="218" t="str">
        <f t="array" ref="CG97">INDEX('UPTD PPA KabKota'!AP$5:AP$513,MATCH($D97,'UPTD PPA KabKota'!$C$5:$C$513,FALSE))</f>
        <v/>
      </c>
      <c r="CH97" s="218" t="str">
        <f t="array" ref="CH97">INDEX('UPTD PPA KabKota'!AQ$5:AQ$513,MATCH($D97,'UPTD PPA KabKota'!$C$5:$C$513,FALSE))</f>
        <v/>
      </c>
      <c r="CI97" s="218" t="str">
        <f t="array" ref="CI97">INDEX('UPTD PPA KabKota'!AR$5:AR$513,MATCH($D97,'UPTD PPA KabKota'!$C$5:$C$513,FALSE))</f>
        <v/>
      </c>
      <c r="CJ97" s="218" t="str">
        <f t="array" ref="CJ97">INDEX('UPTD PPA KabKota'!AS$5:AS$513,MATCH($D97,'UPTD PPA KabKota'!$C$5:$C$513,FALSE))</f>
        <v/>
      </c>
      <c r="CK97" s="218" t="str">
        <f t="array" ref="CK97">INDEX('UPTD PPA KabKota'!AT$5:AT$513,MATCH($D97,'UPTD PPA KabKota'!$C$5:$C$513,FALSE))</f>
        <v/>
      </c>
      <c r="CL97" s="218" t="str">
        <f t="array" ref="CL97">INDEX('UPTD PPA KabKota'!AU$5:AU$513,MATCH($D97,'UPTD PPA KabKota'!$C$5:$C$513,FALSE))</f>
        <v/>
      </c>
      <c r="CM97" s="218" t="str">
        <f t="array" ref="CM97">INDEX('UPTD PPA KabKota'!AV$5:AV$513,MATCH($D97,'UPTD PPA KabKota'!$C$5:$C$513,FALSE))</f>
        <v/>
      </c>
      <c r="CN97" s="218" t="str">
        <f t="array" ref="CN97">INDEX('UPTD PPA KabKota'!AW$5:AW$513,MATCH($D97,'UPTD PPA KabKota'!$C$5:$C$513,FALSE))</f>
        <v/>
      </c>
      <c r="CO97" s="218" t="str">
        <f t="array" ref="CO97">INDEX('UPTD PPA KabKota'!AX$5:AX$513,MATCH($D97,'UPTD PPA KabKota'!$C$5:$C$513,FALSE))</f>
        <v/>
      </c>
      <c r="CP97" s="218" t="str">
        <f t="array" ref="CP97">INDEX('UPTD PPA KabKota'!AY$5:AY$513,MATCH($D97,'UPTD PPA KabKota'!$C$5:$C$513,FALSE))</f>
        <v/>
      </c>
      <c r="CQ97" s="209" t="str">
        <f>IFERROR(__xludf.DUMMYFUNCTION("IF(ISBLANK($K97),"""",IF(REGEXMATCH($K97,""Peraturan""),""Ada"",IF(REGEXMATCH($K97,""Rekomendasi""),""Tidak Ada"", $K97)))
"),"#N/A")</f>
        <v>#N/A</v>
      </c>
      <c r="CR97" s="209" t="str">
        <f t="array" ref="CR97">index('UPTD PPA KabKota'!$BI$5:$BI$513,match($D97,'UPTD PPA KabKota'!$C$5:$C$513,false))</f>
        <v>Tidak Ada</v>
      </c>
      <c r="CS97" s="314" t="str">
        <f t="shared" ref="CS97:CS107" si="15">IFS(CQ97="Ada","Ada",CR97="Ada","Ada",CR97="Tidak Ada","Tidak Ada")</f>
        <v>#N/A</v>
      </c>
    </row>
    <row r="98">
      <c r="A98" s="310">
        <v>94.0</v>
      </c>
      <c r="B98" s="310">
        <v>2.0</v>
      </c>
      <c r="C98" s="311" t="s">
        <v>4741</v>
      </c>
      <c r="D98" s="312" t="s">
        <v>1400</v>
      </c>
      <c r="E98" s="315">
        <v>45748.0</v>
      </c>
      <c r="F98" s="218" t="str">
        <f t="array" ref="F98">INDEX('Ortala-KabKota'!F$2:F$415,MATCH($D98,'Ortala-KabKota'!$E$2:$E$415,FALSE))</f>
        <v>Zulmaheti/ 085211525230</v>
      </c>
      <c r="G98" s="218" t="str">
        <f t="array" ref="G98">INDEX('Ortala-KabKota'!G$2:G$415,MATCH($D98,'Ortala-KabKota'!$E$2:$E$415,FALSE))</f>
        <v>Jl.Pemuda Km 2 Bangko</v>
      </c>
      <c r="H98" s="218" t="str">
        <f t="array" ref="H98">INDEX('Ortala-KabKota'!H$2:H$415,MATCH($D98,'Ortala-KabKota'!$E$2:$E$415,FALSE))</f>
        <v/>
      </c>
      <c r="I98" s="218">
        <f t="array" ref="I98">INDEX('Ortala-KabKota'!I$2:I$415,MATCH($D98,'Ortala-KabKota'!$E$2:$E$415,FALSE))</f>
        <v>85211525230</v>
      </c>
      <c r="J98" s="218" t="str">
        <f t="array" ref="J98">INDEX('Ortala-KabKota'!J$2:J$415,MATCH($D98,'Ortala-KabKota'!$E$2:$E$415,FALSE))</f>
        <v>UPTD PPA</v>
      </c>
      <c r="K98" s="218" t="str">
        <f t="array" ref="K98">INDEX('Ortala-KabKota'!K$2:K$415,MATCH($D98,'Ortala-KabKota'!$E$2:$E$415,FALSE))</f>
        <v>Peraturan Bupati Merangin Nomor 1 Tahun 2023</v>
      </c>
      <c r="L98" s="218">
        <f t="array" ref="L98">INDEX('Ortala-KabKota'!L$2:L$415,MATCH($D98,'Ortala-KabKota'!$E$2:$E$415,FALSE))</f>
        <v>2023</v>
      </c>
      <c r="M98" s="218" t="str">
        <f t="array" ref="M98">INDEX('Ortala-KabKota'!M$2:M$415,MATCH($D98,'Ortala-KabKota'!$E$2:$E$415,FALSE))</f>
        <v>A</v>
      </c>
      <c r="N98" s="218" t="str">
        <f t="array" ref="N98">INDEX('Ortala-KabKota'!N$2:N$415,MATCH($D98,'Ortala-KabKota'!$E$2:$E$415,FALSE))</f>
        <v>085211525230-ZULMAHETI</v>
      </c>
      <c r="O98" s="218" t="str">
        <f t="array" ref="O98">INDEX('Ortala-KabKota'!O$2:O$415,MATCH($D98,'Ortala-KabKota'!$E$2:$E$415,FALSE))</f>
        <v/>
      </c>
      <c r="P98" s="218" t="str">
        <f t="array" ref="P98">INDEX('Ortala-KabKota'!P$2:P$415,MATCH($D98,'Ortala-KabKota'!$E$2:$E$415,FALSE))</f>
        <v>Kepala UPTD PPA, Kasubbag TU, Kelompok Jabatan Fungsional, Konselor, Komediator dan pelaksana</v>
      </c>
      <c r="Q98" s="218" t="str">
        <f t="array" ref="Q98">INDEX('Ortala-KabKota'!Q$2:Q$415,MATCH($D98,'Ortala-KabKota'!$E$2:$E$415,FALSE))</f>
        <v/>
      </c>
      <c r="R98" s="218" t="str">
        <f t="array" ref="R98">INDEX('Ortala-KabKota'!R$2:R$415,MATCH($D98,'Ortala-KabKota'!$E$2:$E$415,FALSE))</f>
        <v/>
      </c>
      <c r="S98" s="218" t="str">
        <f t="array" ref="S98">INDEX('Ortala-KabKota'!S$2:S$415,MATCH($D98,'Ortala-KabKota'!$E$2:$E$415,FALSE))</f>
        <v/>
      </c>
      <c r="T98" s="218" t="str">
        <f t="array" ref="T98">INDEX('Ortala-KabKota'!T$2:T$415,MATCH($D98,'Ortala-KabKota'!$E$2:$E$415,FALSE))</f>
        <v/>
      </c>
      <c r="U98" s="218" t="str">
        <f t="array" ref="U98">INDEX('Ortala-KabKota'!U$2:U$415,MATCH($D98,'Ortala-KabKota'!$E$2:$E$415,FALSE))</f>
        <v/>
      </c>
      <c r="V98" s="218" t="str">
        <f t="array" ref="V98">INDEX('Ortala-KabKota'!V$2:V$415,MATCH($D98,'Ortala-KabKota'!$E$2:$E$415,FALSE))</f>
        <v/>
      </c>
      <c r="W98" s="218" t="str">
        <f t="array" ref="W98">INDEX('Ortala-KabKota'!W$2:W$415,MATCH($D98,'Ortala-KabKota'!$E$2:$E$415,FALSE))</f>
        <v/>
      </c>
      <c r="X98" s="218" t="str">
        <f t="array" ref="X98">INDEX('Ortala-KabKota'!X$2:X$415,MATCH($D98,'Ortala-KabKota'!$E$2:$E$415,FALSE))</f>
        <v/>
      </c>
      <c r="Y98" s="218" t="str">
        <f t="array" ref="Y98">INDEX('Ortala-KabKota'!Y$2:Y$415,MATCH($D98,'Ortala-KabKota'!$E$2:$E$415,FALSE))</f>
        <v/>
      </c>
      <c r="Z98" s="218" t="str">
        <f t="array" ref="Z98">INDEX('Ortala-KabKota'!Z$2:Z$415,MATCH($D98,'Ortala-KabKota'!$E$2:$E$415,FALSE))</f>
        <v/>
      </c>
      <c r="AA98" s="218" t="str">
        <f t="array" ref="AA98">INDEX('Ortala-KabKota'!AA$2:AA$415,MATCH($D98,'Ortala-KabKota'!$E$2:$E$415,FALSE))</f>
        <v/>
      </c>
      <c r="AB98" s="218" t="str">
        <f t="array" ref="AB98">INDEX('Ortala-KabKota'!AB$2:AB$415,MATCH($D98,'Ortala-KabKota'!$E$2:$E$415,FALSE))</f>
        <v/>
      </c>
      <c r="AC98" s="218" t="str">
        <f t="array" ref="AC98">INDEX('Ortala-KabKota'!AC$2:AC$415,MATCH($D98,'Ortala-KabKota'!$E$2:$E$415,FALSE))</f>
        <v/>
      </c>
      <c r="AD98" s="218" t="str">
        <f t="array" ref="AD98">INDEX('Ortala-KabKota'!AD$2:AD$415,MATCH($D98,'Ortala-KabKota'!$E$2:$E$415,FALSE))</f>
        <v/>
      </c>
      <c r="AE98" s="218" t="str">
        <f t="array" ref="AE98">INDEX('Ortala-KabKota'!AE$2:AE$415,MATCH($D98,'Ortala-KabKota'!$E$2:$E$415,FALSE))</f>
        <v/>
      </c>
      <c r="AF98" s="218" t="str">
        <f t="array" ref="AF98">INDEX('Ortala-KabKota'!AF$2:AF$415,MATCH($D98,'Ortala-KabKota'!$E$2:$E$415,FALSE))</f>
        <v/>
      </c>
      <c r="AG98" s="218" t="str">
        <f t="array" ref="AG98">INDEX('Ortala-KabKota'!AG$2:AG$415,MATCH($D98,'Ortala-KabKota'!$E$2:$E$415,FALSE))</f>
        <v/>
      </c>
      <c r="AH98" s="218" t="str">
        <f t="array" ref="AH98">INDEX('Ortala-KabKota'!AH$2:AH$415,MATCH($D98,'Ortala-KabKota'!$E$2:$E$415,FALSE))</f>
        <v/>
      </c>
      <c r="AI98" s="218" t="str">
        <f t="array" ref="AI98">INDEX('Ortala-KabKota'!AI$2:AI$415,MATCH($D98,'Ortala-KabKota'!$E$2:$E$415,FALSE))</f>
        <v/>
      </c>
      <c r="AJ98" s="218" t="str">
        <f t="array" ref="AJ98">INDEX('Ortala-KabKota'!AJ$2:AJ$415,MATCH($D98,'Ortala-KabKota'!$E$2:$E$415,FALSE))</f>
        <v/>
      </c>
      <c r="AK98" s="218" t="str">
        <f t="array" ref="AK98">INDEX('Ortala-KabKota'!AK$2:AK$415,MATCH($D98,'Ortala-KabKota'!$E$2:$E$415,FALSE))</f>
        <v/>
      </c>
      <c r="AL98" s="218" t="str">
        <f t="array" ref="AL98">INDEX('Ortala-KabKota'!AL$2:AL$415,MATCH($D98,'Ortala-KabKota'!$E$2:$E$415,FALSE))</f>
        <v/>
      </c>
      <c r="AM98" s="218" t="str">
        <f t="array" ref="AM98">INDEX('Ortala-KabKota'!AM$2:AM$415,MATCH($D98,'Ortala-KabKota'!$E$2:$E$415,FALSE))</f>
        <v/>
      </c>
      <c r="AN98" s="218" t="str">
        <f t="array" ref="AN98">INDEX('Ortala-KabKota'!AN$2:AN$415,MATCH($D98,'Ortala-KabKota'!$E$2:$E$415,FALSE))</f>
        <v/>
      </c>
      <c r="AO98" s="218" t="str">
        <f t="array" ref="AO98">INDEX('Ortala-KabKota'!AO$2:AO$415,MATCH($D98,'Ortala-KabKota'!$E$2:$E$415,FALSE))</f>
        <v/>
      </c>
      <c r="AP98" s="218" t="str">
        <f t="array" ref="AP98">INDEX('Ortala-KabKota'!AP$2:AP$415,MATCH($D98,'Ortala-KabKota'!$E$2:$E$415,FALSE))</f>
        <v/>
      </c>
      <c r="AQ98" s="218" t="str">
        <f t="array" ref="AQ98">INDEX('Ortala-KabKota'!AQ$2:AQ$415,MATCH($D98,'Ortala-KabKota'!$E$2:$E$415,FALSE))</f>
        <v/>
      </c>
      <c r="AR98" s="218" t="str">
        <f t="array" ref="AR98">INDEX('Ortala-KabKota'!AR$2:AR$415,MATCH($D98,'Ortala-KabKota'!$E$2:$E$415,FALSE))</f>
        <v/>
      </c>
      <c r="AS98" s="218" t="str">
        <f t="array" ref="AS98">INDEX('Ortala-KabKota'!AS$2:AS$415,MATCH($D98,'Ortala-KabKota'!$E$2:$E$415,FALSE))</f>
        <v/>
      </c>
      <c r="AT98" s="218" t="str">
        <f t="array" ref="AT98">INDEX('Ortala-KabKota'!AT$2:AT$415,MATCH($D98,'Ortala-KabKota'!$E$2:$E$415,FALSE))</f>
        <v/>
      </c>
      <c r="AU98" s="218" t="str">
        <f t="array" ref="AU98">INDEX('UPTD PPA KabKota'!D$5:D$513,MATCH($D98,'UPTD PPA KabKota'!$C$5:$C$513,FALSE))</f>
        <v>Zulmaheti,SPd.MM</v>
      </c>
      <c r="AV98" s="218" t="str">
        <f t="array" ref="AV98">INDEX('UPTD PPA KabKota'!E$5:E$513,MATCH($D98,'UPTD PPA KabKota'!$C$5:$C$513,FALSE))</f>
        <v>Jl.pemuda Ibrd kecamatan bangko</v>
      </c>
      <c r="AW98" s="218">
        <f t="array" ref="AW98">INDEX('UPTD PPA KabKota'!F$5:F$513,MATCH($D98,'UPTD PPA KabKota'!$C$5:$C$513,FALSE))</f>
        <v>85211525230</v>
      </c>
      <c r="AX98" s="218" t="str">
        <f t="array" ref="AX98">INDEX('UPTD PPA KabKota'!G$5:G$513,MATCH($D98,'UPTD PPA KabKota'!$C$5:$C$513,FALSE))</f>
        <v>Zulmaheti 085211525230 /Hermaneli 085274203106</v>
      </c>
      <c r="AY98" s="218" t="str">
        <f t="array" ref="AY98">INDEX('UPTD PPA KabKota'!H$5:H$513,MATCH($D98,'UPTD PPA KabKota'!$C$5:$C$513,FALSE))</f>
        <v>UPTD PPA</v>
      </c>
      <c r="AZ98" s="218" t="str">
        <f t="array" ref="AZ98">INDEX('UPTD PPA KabKota'!I$5:I$513,MATCH($D98,'UPTD PPA KabKota'!$C$5:$C$513,FALSE))</f>
        <v>Peraturan Bupati Nomor 1 tahun 2023</v>
      </c>
      <c r="BA98" s="218">
        <f t="array" ref="BA98">INDEX('UPTD PPA KabKota'!J$5:J$513,MATCH($D98,'UPTD PPA KabKota'!$C$5:$C$513,FALSE))</f>
        <v>2023</v>
      </c>
      <c r="BB98" s="218" t="str">
        <f t="array" ref="BB98">INDEX('UPTD PPA KabKota'!K$5:K$513,MATCH($D98,'UPTD PPA KabKota'!$C$5:$C$513,FALSE))</f>
        <v>A</v>
      </c>
      <c r="BC98" s="218" t="str">
        <f t="array" ref="BC98">INDEX('UPTD PPA KabKota'!L$5:L$513,MATCH($D98,'UPTD PPA KabKota'!$C$5:$C$513,FALSE))</f>
        <v>Mely 085266825830 /Rovi 085368156831</v>
      </c>
      <c r="BD98" s="218" t="str">
        <f t="array" ref="BD98">INDEX('UPTD PPA KabKota'!M$5:M$513,MATCH($D98,'UPTD PPA KabKota'!$C$5:$C$513,FALSE))</f>
        <v>Gmailuptdppakab.merangin</v>
      </c>
      <c r="BE98" s="218" t="str">
        <f t="array" ref="BE98">INDEX('UPTD PPA KabKota'!N$5:N$513,MATCH($D98,'UPTD PPA KabKota'!$C$5:$C$513,FALSE))</f>
        <v>Kepala UPTD PPA, Kasubag TU,(Jabatan fungsional ,Pelaksana, Tenaga ahli psykolog, konselor/ tenaga ahli pendamping hukum, analis hukum masih dalam proses pengajuan umum dan kepegawaian Dinas sosial pemberdayaan perempuan dan perlindungan anak ke organisasi Pemerintah daerah kabupatenmerangin)</v>
      </c>
      <c r="BF98" s="218" t="str">
        <f t="array" ref="BF98">INDEX('UPTD PPA KabKota'!O$5:O$513,MATCH($D98,'UPTD PPA KabKota'!$C$5:$C$513,FALSE))</f>
        <v>Belum Punya</v>
      </c>
      <c r="BG98" s="218" t="str">
        <f t="array" ref="BG98">INDEX('UPTD PPA KabKota'!P$5:P$513,MATCH($D98,'UPTD PPA KabKota'!$C$5:$C$513,FALSE))</f>
        <v>Tidak Punya</v>
      </c>
      <c r="BH98" s="218" t="str">
        <f t="array" ref="BH98">INDEX('UPTD PPA KabKota'!Q$5:Q$513,MATCH($D98,'UPTD PPA KabKota'!$C$5:$C$513,FALSE))</f>
        <v>Gedung uptd PPA dan rumah perlindungan masih minjam belum punya.</v>
      </c>
      <c r="BI98" s="218" t="str">
        <f t="array" ref="BI98">INDEX('UPTD PPA KabKota'!R$5:R$513,MATCH($D98,'UPTD PPA KabKota'!$C$5:$C$513,FALSE))</f>
        <v>Ada</v>
      </c>
      <c r="BJ98" s="218" t="str">
        <f t="array" ref="BJ98">INDEX('UPTD PPA KabKota'!S$5:S$513,MATCH($D98,'UPTD PPA KabKota'!$C$5:$C$513,FALSE))</f>
        <v>Ada</v>
      </c>
      <c r="BK98" s="218" t="str">
        <f t="array" ref="BK98">INDEX('UPTD PPA KabKota'!T$5:T$513,MATCH($D98,'UPTD PPA KabKota'!$C$5:$C$513,FALSE))</f>
        <v>Ada</v>
      </c>
      <c r="BL98" s="218" t="str">
        <f t="array" ref="BL98">INDEX('UPTD PPA KabKota'!U$5:U$513,MATCH($D98,'UPTD PPA KabKota'!$C$5:$C$513,FALSE))</f>
        <v>Tidak Ada</v>
      </c>
      <c r="BM98" s="218" t="str">
        <f t="array" ref="BM98">INDEX('UPTD PPA KabKota'!V$5:V$513,MATCH($D98,'UPTD PPA KabKota'!$C$5:$C$513,FALSE))</f>
        <v>Ada</v>
      </c>
      <c r="BN98" s="218" t="str">
        <f t="array" ref="BN98">INDEX('UPTD PPA KabKota'!W$5:W$513,MATCH($D98,'UPTD PPA KabKota'!$C$5:$C$513,FALSE))</f>
        <v>Ada</v>
      </c>
      <c r="BO98" s="218" t="str">
        <f t="array" ref="BO98">INDEX('UPTD PPA KabKota'!X$5:X$513,MATCH($D98,'UPTD PPA KabKota'!$C$5:$C$513,FALSE))</f>
        <v>Ada</v>
      </c>
      <c r="BP98" s="218" t="str">
        <f t="array" ref="BP98">INDEX('UPTD PPA KabKota'!Y$5:Y$513,MATCH($D98,'UPTD PPA KabKota'!$C$5:$C$513,FALSE))</f>
        <v>Ada</v>
      </c>
      <c r="BQ98" s="218" t="str">
        <f t="array" ref="BQ98">INDEX('UPTD PPA KabKota'!Z$5:Z$513,MATCH($D98,'UPTD PPA KabKota'!$C$5:$C$513,FALSE))</f>
        <v>Ada</v>
      </c>
      <c r="BR98" s="218" t="str">
        <f t="array" ref="BR98">INDEX('UPTD PPA KabKota'!AA$5:AA$513,MATCH($D98,'UPTD PPA KabKota'!$C$5:$C$513,FALSE))</f>
        <v>Tidak Ada</v>
      </c>
      <c r="BS98" s="218" t="str">
        <f t="array" ref="BS98">INDEX('UPTD PPA KabKota'!AB$5:AB$513,MATCH($D98,'UPTD PPA KabKota'!$C$5:$C$513,FALSE))</f>
        <v>Tidak Ada</v>
      </c>
      <c r="BT98" s="218" t="str">
        <f t="array" ref="BT98">INDEX('UPTD PPA KabKota'!AC$5:AC$513,MATCH($D98,'UPTD PPA KabKota'!$C$5:$C$513,FALSE))</f>
        <v>Sudah</v>
      </c>
      <c r="BU98" s="218" t="str">
        <f t="array" ref="BU98">INDEX('UPTD PPA KabKota'!AD$5:AD$513,MATCH($D98,'UPTD PPA KabKota'!$C$5:$C$513,FALSE))</f>
        <v>Sudah</v>
      </c>
      <c r="BV98" s="218" t="str">
        <f t="array" ref="BV98">INDEX('UPTD PPA KabKota'!AE$5:AE$513,MATCH($D98,'UPTD PPA KabKota'!$C$5:$C$513,FALSE))</f>
        <v>Sudah</v>
      </c>
      <c r="BW98" s="218" t="str">
        <f t="array" ref="BW98">INDEX('UPTD PPA KabKota'!AF$5:AF$513,MATCH($D98,'UPTD PPA KabKota'!$C$5:$C$513,FALSE))</f>
        <v>Sudah</v>
      </c>
      <c r="BX98" s="218" t="str">
        <f t="array" ref="BX98">INDEX('UPTD PPA KabKota'!AG$5:AG$513,MATCH($D98,'UPTD PPA KabKota'!$C$5:$C$513,FALSE))</f>
        <v>Sudah</v>
      </c>
      <c r="BY98" s="218" t="str">
        <f t="array" ref="BY98">INDEX('UPTD PPA KabKota'!AH$5:AH$513,MATCH($D98,'UPTD PPA KabKota'!$C$5:$C$513,FALSE))</f>
        <v>Sudah</v>
      </c>
      <c r="BZ98" s="218" t="str">
        <f t="array" ref="BZ98">INDEX('UPTD PPA KabKota'!AI$5:AI$513,MATCH($D98,'UPTD PPA KabKota'!$C$5:$C$513,FALSE))</f>
        <v>Sudah</v>
      </c>
      <c r="CA98" s="218" t="str">
        <f t="array" ref="CA98">INDEX('UPTD PPA KabKota'!AJ$5:AJ$513,MATCH($D98,'UPTD PPA KabKota'!$C$5:$C$513,FALSE))</f>
        <v>Belum</v>
      </c>
      <c r="CB98" s="218" t="str">
        <f t="array" ref="CB98">INDEX('UPTD PPA KabKota'!AK$5:AK$513,MATCH($D98,'UPTD PPA KabKota'!$C$5:$C$513,FALSE))</f>
        <v>Sudah</v>
      </c>
      <c r="CC98" s="218" t="str">
        <f t="array" ref="CC98">INDEX('UPTD PPA KabKota'!AL$5:AL$513,MATCH($D98,'UPTD PPA KabKota'!$C$5:$C$513,FALSE))</f>
        <v>Sudah</v>
      </c>
      <c r="CD98" s="218" t="str">
        <f t="array" ref="CD98">INDEX('UPTD PPA KabKota'!AM$5:AM$513,MATCH($D98,'UPTD PPA KabKota'!$C$5:$C$513,FALSE))</f>
        <v>Sudah</v>
      </c>
      <c r="CE98" s="218" t="str">
        <f t="array" ref="CE98">INDEX('UPTD PPA KabKota'!AN$5:AN$513,MATCH($D98,'UPTD PPA KabKota'!$C$5:$C$513,FALSE))</f>
        <v>dlm penjangkauan korban, jarak yg sangat jauh 24 kecamatan lokasi jalan rusak terkendala tidak punya kendaraan motor perlindungan dan mobil perlindungan sebagai kendaraan operasional. Utk penampungan kebutuhan sementara tempatnya belum ada dan msih minim biaya juga terkendala dengan tempatnya sarana prasarana tempat penampungan belum memiliki tenaga ahli psykolog klinis, dan tenaga pelaksana.</v>
      </c>
      <c r="CF98" s="218" t="str">
        <f t="array" ref="CF98">INDEX('UPTD PPA KabKota'!AO$5:AO$513,MATCH($D98,'UPTD PPA KabKota'!$C$5:$C$513,FALSE))</f>
        <v>Jumlah 50 kasus yang sudah di tangani</v>
      </c>
      <c r="CG98" s="218" t="str">
        <f t="array" ref="CG98">INDEX('UPTD PPA KabKota'!AP$5:AP$513,MATCH($D98,'UPTD PPA KabKota'!$C$5:$C$513,FALSE))</f>
        <v>Kasus pelecehan seksual dan pencabulan</v>
      </c>
      <c r="CH98" s="218" t="str">
        <f t="array" ref="CH98">INDEX('UPTD PPA KabKota'!AQ$5:AQ$513,MATCH($D98,'UPTD PPA KabKota'!$C$5:$C$513,FALSE))</f>
        <v/>
      </c>
      <c r="CI98" s="218" t="str">
        <f t="array" ref="CI98">INDEX('UPTD PPA KabKota'!AR$5:AR$513,MATCH($D98,'UPTD PPA KabKota'!$C$5:$C$513,FALSE))</f>
        <v/>
      </c>
      <c r="CJ98" s="218" t="str">
        <f t="array" ref="CJ98">INDEX('UPTD PPA KabKota'!AS$5:AS$513,MATCH($D98,'UPTD PPA KabKota'!$C$5:$C$513,FALSE))</f>
        <v/>
      </c>
      <c r="CK98" s="218" t="str">
        <f t="array" ref="CK98">INDEX('UPTD PPA KabKota'!AT$5:AT$513,MATCH($D98,'UPTD PPA KabKota'!$C$5:$C$513,FALSE))</f>
        <v/>
      </c>
      <c r="CL98" s="218" t="str">
        <f t="array" ref="CL98">INDEX('UPTD PPA KabKota'!AU$5:AU$513,MATCH($D98,'UPTD PPA KabKota'!$C$5:$C$513,FALSE))</f>
        <v/>
      </c>
      <c r="CM98" s="218" t="str">
        <f t="array" ref="CM98">INDEX('UPTD PPA KabKota'!AV$5:AV$513,MATCH($D98,'UPTD PPA KabKota'!$C$5:$C$513,FALSE))</f>
        <v/>
      </c>
      <c r="CN98" s="218" t="str">
        <f t="array" ref="CN98">INDEX('UPTD PPA KabKota'!AW$5:AW$513,MATCH($D98,'UPTD PPA KabKota'!$C$5:$C$513,FALSE))</f>
        <v/>
      </c>
      <c r="CO98" s="218" t="str">
        <f t="array" ref="CO98">INDEX('UPTD PPA KabKota'!AX$5:AX$513,MATCH($D98,'UPTD PPA KabKota'!$C$5:$C$513,FALSE))</f>
        <v>v</v>
      </c>
      <c r="CP98" s="218" t="str">
        <f t="array" ref="CP98">INDEX('UPTD PPA KabKota'!AY$5:AY$513,MATCH($D98,'UPTD PPA KabKota'!$C$5:$C$513,FALSE))</f>
        <v/>
      </c>
      <c r="CQ98" s="209" t="str">
        <f>IFERROR(__xludf.DUMMYFUNCTION("IF(ISBLANK($K98),"""",IF(REGEXMATCH($K98,""Peraturan""),""Ada"",IF(REGEXMATCH($K98,""Rekomendasi""),""Tidak Ada"", $K98)))
"),"Ada")</f>
        <v>Ada</v>
      </c>
      <c r="CR98" s="209" t="str">
        <f t="array" ref="CR98">index('UPTD PPA KabKota'!$BI$5:$BI$513,match($D98,'UPTD PPA KabKota'!$C$5:$C$513,false))</f>
        <v>Ada</v>
      </c>
      <c r="CS98" s="314" t="str">
        <f t="shared" si="15"/>
        <v>Ada</v>
      </c>
    </row>
    <row r="99">
      <c r="A99" s="310">
        <v>95.0</v>
      </c>
      <c r="B99" s="310">
        <v>3.0</v>
      </c>
      <c r="C99" s="311" t="s">
        <v>4741</v>
      </c>
      <c r="D99" s="312" t="s">
        <v>1388</v>
      </c>
      <c r="E99" s="313"/>
      <c r="F99" s="218" t="str">
        <f t="array" ref="F99">INDEX('Ortala-KabKota'!F$2:F$415,MATCH($D99,'Ortala-KabKota'!$E$2:$E$415,FALSE))</f>
        <v>#N/A</v>
      </c>
      <c r="G99" s="218" t="str">
        <f t="array" ref="G99">INDEX('Ortala-KabKota'!G$2:G$415,MATCH($D99,'Ortala-KabKota'!$E$2:$E$415,FALSE))</f>
        <v>#N/A</v>
      </c>
      <c r="H99" s="218" t="str">
        <f t="array" ref="H99">INDEX('Ortala-KabKota'!H$2:H$415,MATCH($D99,'Ortala-KabKota'!$E$2:$E$415,FALSE))</f>
        <v>#N/A</v>
      </c>
      <c r="I99" s="218" t="str">
        <f t="array" ref="I99">INDEX('Ortala-KabKota'!I$2:I$415,MATCH($D99,'Ortala-KabKota'!$E$2:$E$415,FALSE))</f>
        <v>#N/A</v>
      </c>
      <c r="J99" s="218" t="str">
        <f t="array" ref="J99">INDEX('Ortala-KabKota'!J$2:J$415,MATCH($D99,'Ortala-KabKota'!$E$2:$E$415,FALSE))</f>
        <v>#N/A</v>
      </c>
      <c r="K99" s="218" t="str">
        <f t="array" ref="K99">INDEX('Ortala-KabKota'!K$2:K$415,MATCH($D99,'Ortala-KabKota'!$E$2:$E$415,FALSE))</f>
        <v>#N/A</v>
      </c>
      <c r="L99" s="218" t="str">
        <f t="array" ref="L99">INDEX('Ortala-KabKota'!L$2:L$415,MATCH($D99,'Ortala-KabKota'!$E$2:$E$415,FALSE))</f>
        <v>#N/A</v>
      </c>
      <c r="M99" s="218" t="str">
        <f t="array" ref="M99">INDEX('Ortala-KabKota'!M$2:M$415,MATCH($D99,'Ortala-KabKota'!$E$2:$E$415,FALSE))</f>
        <v>#N/A</v>
      </c>
      <c r="N99" s="218" t="str">
        <f t="array" ref="N99">INDEX('Ortala-KabKota'!N$2:N$415,MATCH($D99,'Ortala-KabKota'!$E$2:$E$415,FALSE))</f>
        <v>#N/A</v>
      </c>
      <c r="O99" s="218" t="str">
        <f t="array" ref="O99">INDEX('Ortala-KabKota'!O$2:O$415,MATCH($D99,'Ortala-KabKota'!$E$2:$E$415,FALSE))</f>
        <v>#N/A</v>
      </c>
      <c r="P99" s="218" t="str">
        <f t="array" ref="P99">INDEX('Ortala-KabKota'!P$2:P$415,MATCH($D99,'Ortala-KabKota'!$E$2:$E$415,FALSE))</f>
        <v>#N/A</v>
      </c>
      <c r="Q99" s="218" t="str">
        <f t="array" ref="Q99">INDEX('Ortala-KabKota'!Q$2:Q$415,MATCH($D99,'Ortala-KabKota'!$E$2:$E$415,FALSE))</f>
        <v>#N/A</v>
      </c>
      <c r="R99" s="218" t="str">
        <f t="array" ref="R99">INDEX('Ortala-KabKota'!R$2:R$415,MATCH($D99,'Ortala-KabKota'!$E$2:$E$415,FALSE))</f>
        <v>#N/A</v>
      </c>
      <c r="S99" s="218" t="str">
        <f t="array" ref="S99">INDEX('Ortala-KabKota'!S$2:S$415,MATCH($D99,'Ortala-KabKota'!$E$2:$E$415,FALSE))</f>
        <v>#N/A</v>
      </c>
      <c r="T99" s="218" t="str">
        <f t="array" ref="T99">INDEX('Ortala-KabKota'!T$2:T$415,MATCH($D99,'Ortala-KabKota'!$E$2:$E$415,FALSE))</f>
        <v>#N/A</v>
      </c>
      <c r="U99" s="218" t="str">
        <f t="array" ref="U99">INDEX('Ortala-KabKota'!U$2:U$415,MATCH($D99,'Ortala-KabKota'!$E$2:$E$415,FALSE))</f>
        <v>#N/A</v>
      </c>
      <c r="V99" s="218" t="str">
        <f t="array" ref="V99">INDEX('Ortala-KabKota'!V$2:V$415,MATCH($D99,'Ortala-KabKota'!$E$2:$E$415,FALSE))</f>
        <v>#N/A</v>
      </c>
      <c r="W99" s="218" t="str">
        <f t="array" ref="W99">INDEX('Ortala-KabKota'!W$2:W$415,MATCH($D99,'Ortala-KabKota'!$E$2:$E$415,FALSE))</f>
        <v>#N/A</v>
      </c>
      <c r="X99" s="218" t="str">
        <f t="array" ref="X99">INDEX('Ortala-KabKota'!X$2:X$415,MATCH($D99,'Ortala-KabKota'!$E$2:$E$415,FALSE))</f>
        <v>#N/A</v>
      </c>
      <c r="Y99" s="218" t="str">
        <f t="array" ref="Y99">INDEX('Ortala-KabKota'!Y$2:Y$415,MATCH($D99,'Ortala-KabKota'!$E$2:$E$415,FALSE))</f>
        <v>#N/A</v>
      </c>
      <c r="Z99" s="218" t="str">
        <f t="array" ref="Z99">INDEX('Ortala-KabKota'!Z$2:Z$415,MATCH($D99,'Ortala-KabKota'!$E$2:$E$415,FALSE))</f>
        <v>#N/A</v>
      </c>
      <c r="AA99" s="218" t="str">
        <f t="array" ref="AA99">INDEX('Ortala-KabKota'!AA$2:AA$415,MATCH($D99,'Ortala-KabKota'!$E$2:$E$415,FALSE))</f>
        <v>#N/A</v>
      </c>
      <c r="AB99" s="218" t="str">
        <f t="array" ref="AB99">INDEX('Ortala-KabKota'!AB$2:AB$415,MATCH($D99,'Ortala-KabKota'!$E$2:$E$415,FALSE))</f>
        <v>#N/A</v>
      </c>
      <c r="AC99" s="218" t="str">
        <f t="array" ref="AC99">INDEX('Ortala-KabKota'!AC$2:AC$415,MATCH($D99,'Ortala-KabKota'!$E$2:$E$415,FALSE))</f>
        <v>#N/A</v>
      </c>
      <c r="AD99" s="218" t="str">
        <f t="array" ref="AD99">INDEX('Ortala-KabKota'!AD$2:AD$415,MATCH($D99,'Ortala-KabKota'!$E$2:$E$415,FALSE))</f>
        <v>#N/A</v>
      </c>
      <c r="AE99" s="218" t="str">
        <f t="array" ref="AE99">INDEX('Ortala-KabKota'!AE$2:AE$415,MATCH($D99,'Ortala-KabKota'!$E$2:$E$415,FALSE))</f>
        <v>#N/A</v>
      </c>
      <c r="AF99" s="218" t="str">
        <f t="array" ref="AF99">INDEX('Ortala-KabKota'!AF$2:AF$415,MATCH($D99,'Ortala-KabKota'!$E$2:$E$415,FALSE))</f>
        <v>#N/A</v>
      </c>
      <c r="AG99" s="218" t="str">
        <f t="array" ref="AG99">INDEX('Ortala-KabKota'!AG$2:AG$415,MATCH($D99,'Ortala-KabKota'!$E$2:$E$415,FALSE))</f>
        <v>#N/A</v>
      </c>
      <c r="AH99" s="218" t="str">
        <f t="array" ref="AH99">INDEX('Ortala-KabKota'!AH$2:AH$415,MATCH($D99,'Ortala-KabKota'!$E$2:$E$415,FALSE))</f>
        <v>#N/A</v>
      </c>
      <c r="AI99" s="218" t="str">
        <f t="array" ref="AI99">INDEX('Ortala-KabKota'!AI$2:AI$415,MATCH($D99,'Ortala-KabKota'!$E$2:$E$415,FALSE))</f>
        <v>#N/A</v>
      </c>
      <c r="AJ99" s="218" t="str">
        <f t="array" ref="AJ99">INDEX('Ortala-KabKota'!AJ$2:AJ$415,MATCH($D99,'Ortala-KabKota'!$E$2:$E$415,FALSE))</f>
        <v>#N/A</v>
      </c>
      <c r="AK99" s="218" t="str">
        <f t="array" ref="AK99">INDEX('Ortala-KabKota'!AK$2:AK$415,MATCH($D99,'Ortala-KabKota'!$E$2:$E$415,FALSE))</f>
        <v>#N/A</v>
      </c>
      <c r="AL99" s="218" t="str">
        <f t="array" ref="AL99">INDEX('Ortala-KabKota'!AL$2:AL$415,MATCH($D99,'Ortala-KabKota'!$E$2:$E$415,FALSE))</f>
        <v>#N/A</v>
      </c>
      <c r="AM99" s="218" t="str">
        <f t="array" ref="AM99">INDEX('Ortala-KabKota'!AM$2:AM$415,MATCH($D99,'Ortala-KabKota'!$E$2:$E$415,FALSE))</f>
        <v>#N/A</v>
      </c>
      <c r="AN99" s="218" t="str">
        <f t="array" ref="AN99">INDEX('Ortala-KabKota'!AN$2:AN$415,MATCH($D99,'Ortala-KabKota'!$E$2:$E$415,FALSE))</f>
        <v>#N/A</v>
      </c>
      <c r="AO99" s="218" t="str">
        <f t="array" ref="AO99">INDEX('Ortala-KabKota'!AO$2:AO$415,MATCH($D99,'Ortala-KabKota'!$E$2:$E$415,FALSE))</f>
        <v>#N/A</v>
      </c>
      <c r="AP99" s="218" t="str">
        <f t="array" ref="AP99">INDEX('Ortala-KabKota'!AP$2:AP$415,MATCH($D99,'Ortala-KabKota'!$E$2:$E$415,FALSE))</f>
        <v>#N/A</v>
      </c>
      <c r="AQ99" s="218" t="str">
        <f t="array" ref="AQ99">INDEX('Ortala-KabKota'!AQ$2:AQ$415,MATCH($D99,'Ortala-KabKota'!$E$2:$E$415,FALSE))</f>
        <v>#N/A</v>
      </c>
      <c r="AR99" s="218" t="str">
        <f t="array" ref="AR99">INDEX('Ortala-KabKota'!AR$2:AR$415,MATCH($D99,'Ortala-KabKota'!$E$2:$E$415,FALSE))</f>
        <v>#N/A</v>
      </c>
      <c r="AS99" s="218" t="str">
        <f t="array" ref="AS99">INDEX('Ortala-KabKota'!AS$2:AS$415,MATCH($D99,'Ortala-KabKota'!$E$2:$E$415,FALSE))</f>
        <v>#N/A</v>
      </c>
      <c r="AT99" s="218" t="str">
        <f t="array" ref="AT99">INDEX('Ortala-KabKota'!AT$2:AT$415,MATCH($D99,'Ortala-KabKota'!$E$2:$E$415,FALSE))</f>
        <v>#N/A</v>
      </c>
      <c r="AU99" s="218" t="str">
        <f t="array" ref="AU99">INDEX('UPTD PPA KabKota'!D$5:D$513,MATCH($D99,'UPTD PPA KabKota'!$C$5:$C$513,FALSE))</f>
        <v>Plt. Merdeka Sari, S.Psi</v>
      </c>
      <c r="AV99" s="218" t="str">
        <f t="array" ref="AV99">INDEX('UPTD PPA KabKota'!E$5:E$513,MATCH($D99,'UPTD PPA KabKota'!$C$5:$C$513,FALSE))</f>
        <v>Komplek Perkantoran Gunung Kembang</v>
      </c>
      <c r="AW99" s="218" t="str">
        <f t="array" ref="AW99">INDEX('UPTD PPA KabKota'!F$5:F$513,MATCH($D99,'UPTD PPA KabKota'!$C$5:$C$513,FALSE))</f>
        <v>-</v>
      </c>
      <c r="AX99" s="218" t="str">
        <f t="array" ref="AX99">INDEX('UPTD PPA KabKota'!G$5:G$513,MATCH($D99,'UPTD PPA KabKota'!$C$5:$C$513,FALSE))</f>
        <v>0838-00-129-112
</v>
      </c>
      <c r="AY99" s="218" t="str">
        <f t="array" ref="AY99">INDEX('UPTD PPA KabKota'!H$5:H$513,MATCH($D99,'UPTD PPA KabKota'!$C$5:$C$513,FALSE))</f>
        <v>UPTD PPA</v>
      </c>
      <c r="AZ99" s="218" t="str">
        <f t="array" ref="AZ99">INDEX('UPTD PPA KabKota'!I$5:I$513,MATCH($D99,'UPTD PPA KabKota'!$C$5:$C$513,FALSE))</f>
        <v>Peraturan Bupati No. 46 tahun 2024</v>
      </c>
      <c r="BA99" s="218">
        <f t="array" ref="BA99">INDEX('UPTD PPA KabKota'!J$5:J$513,MATCH($D99,'UPTD PPA KabKota'!$C$5:$C$513,FALSE))</f>
        <v>2024</v>
      </c>
      <c r="BB99" s="218" t="str">
        <f t="array" ref="BB99">INDEX('UPTD PPA KabKota'!K$5:K$513,MATCH($D99,'UPTD PPA KabKota'!$C$5:$C$513,FALSE))</f>
        <v>A</v>
      </c>
      <c r="BC99" s="218" t="str">
        <f t="array" ref="BC99">INDEX('UPTD PPA KabKota'!L$5:L$513,MATCH($D99,'UPTD PPA KabKota'!$C$5:$C$513,FALSE))</f>
        <v>-</v>
      </c>
      <c r="BD99" s="218" t="str">
        <f t="array" ref="BD99">INDEX('UPTD PPA KabKota'!M$5:M$513,MATCH($D99,'UPTD PPA KabKota'!$C$5:$C$513,FALSE))</f>
        <v>uptdppa.sarolangun@gmail.com</v>
      </c>
      <c r="BE99" s="218" t="str">
        <f t="array" ref="BE99">INDEX('UPTD PPA KabKota'!N$5:N$513,MATCH($D99,'UPTD PPA KabKota'!$C$5:$C$513,FALSE))</f>
        <v>Kepala UPTD, Kasubbag TU dan Kelompok Jafung</v>
      </c>
      <c r="BF99" s="218" t="str">
        <f t="array" ref="BF99">INDEX('UPTD PPA KabKota'!O$5:O$513,MATCH($D99,'UPTD PPA KabKota'!$C$5:$C$513,FALSE))</f>
        <v>Bergabung dengan Kantor Dinas</v>
      </c>
      <c r="BG99" s="218" t="str">
        <f t="array" ref="BG99">INDEX('UPTD PPA KabKota'!P$5:P$513,MATCH($D99,'UPTD PPA KabKota'!$C$5:$C$513,FALSE))</f>
        <v>Milik Sendiri</v>
      </c>
      <c r="BH99" s="218" t="str">
        <f t="array" ref="BH99">INDEX('UPTD PPA KabKota'!Q$5:Q$513,MATCH($D99,'UPTD PPA KabKota'!$C$5:$C$513,FALSE))</f>
        <v>Belum tersedianya gedung UPTD PPA</v>
      </c>
      <c r="BI99" s="218" t="str">
        <f t="array" ref="BI99">INDEX('UPTD PPA KabKota'!R$5:R$513,MATCH($D99,'UPTD PPA KabKota'!$C$5:$C$513,FALSE))</f>
        <v>Ada</v>
      </c>
      <c r="BJ99" s="218" t="str">
        <f t="array" ref="BJ99">INDEX('UPTD PPA KabKota'!S$5:S$513,MATCH($D99,'UPTD PPA KabKota'!$C$5:$C$513,FALSE))</f>
        <v>Tidak Ada</v>
      </c>
      <c r="BK99" s="218" t="str">
        <f t="array" ref="BK99">INDEX('UPTD PPA KabKota'!T$5:T$513,MATCH($D99,'UPTD PPA KabKota'!$C$5:$C$513,FALSE))</f>
        <v>Ada</v>
      </c>
      <c r="BL99" s="218" t="str">
        <f t="array" ref="BL99">INDEX('UPTD PPA KabKota'!U$5:U$513,MATCH($D99,'UPTD PPA KabKota'!$C$5:$C$513,FALSE))</f>
        <v>Ada</v>
      </c>
      <c r="BM99" s="218" t="str">
        <f t="array" ref="BM99">INDEX('UPTD PPA KabKota'!V$5:V$513,MATCH($D99,'UPTD PPA KabKota'!$C$5:$C$513,FALSE))</f>
        <v>Ada</v>
      </c>
      <c r="BN99" s="218" t="str">
        <f t="array" ref="BN99">INDEX('UPTD PPA KabKota'!W$5:W$513,MATCH($D99,'UPTD PPA KabKota'!$C$5:$C$513,FALSE))</f>
        <v>Tidak Ada</v>
      </c>
      <c r="BO99" s="218" t="str">
        <f t="array" ref="BO99">INDEX('UPTD PPA KabKota'!X$5:X$513,MATCH($D99,'UPTD PPA KabKota'!$C$5:$C$513,FALSE))</f>
        <v>Tidak Ada</v>
      </c>
      <c r="BP99" s="218" t="str">
        <f t="array" ref="BP99">INDEX('UPTD PPA KabKota'!Y$5:Y$513,MATCH($D99,'UPTD PPA KabKota'!$C$5:$C$513,FALSE))</f>
        <v>Tidak Ada</v>
      </c>
      <c r="BQ99" s="218" t="str">
        <f t="array" ref="BQ99">INDEX('UPTD PPA KabKota'!Z$5:Z$513,MATCH($D99,'UPTD PPA KabKota'!$C$5:$C$513,FALSE))</f>
        <v>Ada</v>
      </c>
      <c r="BR99" s="218" t="str">
        <f t="array" ref="BR99">INDEX('UPTD PPA KabKota'!AA$5:AA$513,MATCH($D99,'UPTD PPA KabKota'!$C$5:$C$513,FALSE))</f>
        <v>Ada</v>
      </c>
      <c r="BS99" s="218" t="str">
        <f t="array" ref="BS99">INDEX('UPTD PPA KabKota'!AB$5:AB$513,MATCH($D99,'UPTD PPA KabKota'!$C$5:$C$513,FALSE))</f>
        <v>Ada</v>
      </c>
      <c r="BT99" s="218" t="str">
        <f t="array" ref="BT99">INDEX('UPTD PPA KabKota'!AC$5:AC$513,MATCH($D99,'UPTD PPA KabKota'!$C$5:$C$513,FALSE))</f>
        <v>Sudah</v>
      </c>
      <c r="BU99" s="218" t="str">
        <f t="array" ref="BU99">INDEX('UPTD PPA KabKota'!AD$5:AD$513,MATCH($D99,'UPTD PPA KabKota'!$C$5:$C$513,FALSE))</f>
        <v>Sudah</v>
      </c>
      <c r="BV99" s="218" t="str">
        <f t="array" ref="BV99">INDEX('UPTD PPA KabKota'!AE$5:AE$513,MATCH($D99,'UPTD PPA KabKota'!$C$5:$C$513,FALSE))</f>
        <v>Sudah</v>
      </c>
      <c r="BW99" s="218" t="str">
        <f t="array" ref="BW99">INDEX('UPTD PPA KabKota'!AF$5:AF$513,MATCH($D99,'UPTD PPA KabKota'!$C$5:$C$513,FALSE))</f>
        <v>Sudah</v>
      </c>
      <c r="BX99" s="218" t="str">
        <f t="array" ref="BX99">INDEX('UPTD PPA KabKota'!AG$5:AG$513,MATCH($D99,'UPTD PPA KabKota'!$C$5:$C$513,FALSE))</f>
        <v>Sudah</v>
      </c>
      <c r="BY99" s="218" t="str">
        <f t="array" ref="BY99">INDEX('UPTD PPA KabKota'!AH$5:AH$513,MATCH($D99,'UPTD PPA KabKota'!$C$5:$C$513,FALSE))</f>
        <v>Sudah</v>
      </c>
      <c r="BZ99" s="218" t="str">
        <f t="array" ref="BZ99">INDEX('UPTD PPA KabKota'!AI$5:AI$513,MATCH($D99,'UPTD PPA KabKota'!$C$5:$C$513,FALSE))</f>
        <v>Sudah</v>
      </c>
      <c r="CA99" s="218" t="str">
        <f t="array" ref="CA99">INDEX('UPTD PPA KabKota'!AJ$5:AJ$513,MATCH($D99,'UPTD PPA KabKota'!$C$5:$C$513,FALSE))</f>
        <v>Sudah</v>
      </c>
      <c r="CB99" s="218" t="str">
        <f t="array" ref="CB99">INDEX('UPTD PPA KabKota'!AK$5:AK$513,MATCH($D99,'UPTD PPA KabKota'!$C$5:$C$513,FALSE))</f>
        <v>Sudah</v>
      </c>
      <c r="CC99" s="218" t="str">
        <f t="array" ref="CC99">INDEX('UPTD PPA KabKota'!AL$5:AL$513,MATCH($D99,'UPTD PPA KabKota'!$C$5:$C$513,FALSE))</f>
        <v>Sudah</v>
      </c>
      <c r="CD99" s="218" t="str">
        <f t="array" ref="CD99">INDEX('UPTD PPA KabKota'!AM$5:AM$513,MATCH($D99,'UPTD PPA KabKota'!$C$5:$C$513,FALSE))</f>
        <v>Sudah</v>
      </c>
      <c r="CE99" s="218" t="str">
        <f t="array" ref="CE99">INDEX('UPTD PPA KabKota'!AN$5:AN$513,MATCH($D99,'UPTD PPA KabKota'!$C$5:$C$513,FALSE))</f>
        <v>Semua yalanan terhadap korban Alhamdulillah terlaksana dgn baik.</v>
      </c>
      <c r="CF99" s="218">
        <f t="array" ref="CF99">INDEX('UPTD PPA KabKota'!AO$5:AO$513,MATCH($D99,'UPTD PPA KabKota'!$C$5:$C$513,FALSE))</f>
        <v>83</v>
      </c>
      <c r="CG99" s="218" t="str">
        <f t="array" ref="CG99">INDEX('UPTD PPA KabKota'!AP$5:AP$513,MATCH($D99,'UPTD PPA KabKota'!$C$5:$C$513,FALSE))</f>
        <v>Kekerasan seksual terhadap anak n KDRT</v>
      </c>
      <c r="CH99" s="218" t="str">
        <f t="array" ref="CH99">INDEX('UPTD PPA KabKota'!AQ$5:AQ$513,MATCH($D99,'UPTD PPA KabKota'!$C$5:$C$513,FALSE))</f>
        <v/>
      </c>
      <c r="CI99" s="218" t="str">
        <f t="array" ref="CI99">INDEX('UPTD PPA KabKota'!AR$5:AR$513,MATCH($D99,'UPTD PPA KabKota'!$C$5:$C$513,FALSE))</f>
        <v/>
      </c>
      <c r="CJ99" s="218" t="str">
        <f t="array" ref="CJ99">INDEX('UPTD PPA KabKota'!AS$5:AS$513,MATCH($D99,'UPTD PPA KabKota'!$C$5:$C$513,FALSE))</f>
        <v/>
      </c>
      <c r="CK99" s="218" t="str">
        <f t="array" ref="CK99">INDEX('UPTD PPA KabKota'!AT$5:AT$513,MATCH($D99,'UPTD PPA KabKota'!$C$5:$C$513,FALSE))</f>
        <v/>
      </c>
      <c r="CL99" s="218" t="str">
        <f t="array" ref="CL99">INDEX('UPTD PPA KabKota'!AU$5:AU$513,MATCH($D99,'UPTD PPA KabKota'!$C$5:$C$513,FALSE))</f>
        <v/>
      </c>
      <c r="CM99" s="218" t="str">
        <f t="array" ref="CM99">INDEX('UPTD PPA KabKota'!AV$5:AV$513,MATCH($D99,'UPTD PPA KabKota'!$C$5:$C$513,FALSE))</f>
        <v/>
      </c>
      <c r="CN99" s="218" t="str">
        <f t="array" ref="CN99">INDEX('UPTD PPA KabKota'!AW$5:AW$513,MATCH($D99,'UPTD PPA KabKota'!$C$5:$C$513,FALSE))</f>
        <v/>
      </c>
      <c r="CO99" s="218" t="str">
        <f t="array" ref="CO99">INDEX('UPTD PPA KabKota'!AX$5:AX$513,MATCH($D99,'UPTD PPA KabKota'!$C$5:$C$513,FALSE))</f>
        <v/>
      </c>
      <c r="CP99" s="218" t="str">
        <f t="array" ref="CP99">INDEX('UPTD PPA KabKota'!AY$5:AY$513,MATCH($D99,'UPTD PPA KabKota'!$C$5:$C$513,FALSE))</f>
        <v>v</v>
      </c>
      <c r="CQ99" s="209" t="str">
        <f>IFERROR(__xludf.DUMMYFUNCTION("IF(ISBLANK($K99),"""",IF(REGEXMATCH($K99,""Peraturan""),""Ada"",IF(REGEXMATCH($K99,""Rekomendasi""),""Tidak Ada"", $K99)))
"),"#N/A")</f>
        <v>#N/A</v>
      </c>
      <c r="CR99" s="209" t="str">
        <f t="array" ref="CR99">index('UPTD PPA KabKota'!$BI$5:$BI$513,match($D99,'UPTD PPA KabKota'!$C$5:$C$513,false))</f>
        <v>Ada</v>
      </c>
      <c r="CS99" s="314" t="str">
        <f t="shared" si="15"/>
        <v>#N/A</v>
      </c>
    </row>
    <row r="100">
      <c r="A100" s="310">
        <v>96.0</v>
      </c>
      <c r="B100" s="310">
        <v>4.0</v>
      </c>
      <c r="C100" s="311" t="s">
        <v>4741</v>
      </c>
      <c r="D100" s="312" t="s">
        <v>4742</v>
      </c>
      <c r="E100" s="315">
        <v>45689.0</v>
      </c>
      <c r="F100" s="218" t="str">
        <f t="array" ref="F100">INDEX('Ortala-KabKota'!F$2:F$415,MATCH($D100,'Ortala-KabKota'!$E$2:$E$415,FALSE))</f>
        <v>Neneng Eva Anggraini/ 082378543280</v>
      </c>
      <c r="G100" s="218" t="str">
        <f t="array" ref="G100">INDEX('Ortala-KabKota'!G$2:G$415,MATCH($D100,'Ortala-KabKota'!$E$2:$E$415,FALSE))</f>
        <v>Jl. Sri Soedewi Mascjhun Sofwan, SH Rengas Condong Muara Bulian</v>
      </c>
      <c r="H100" s="218" t="str">
        <f t="array" ref="H100">INDEX('Ortala-KabKota'!H$2:H$415,MATCH($D100,'Ortala-KabKota'!$E$2:$E$415,FALSE))</f>
        <v>(0743)23456</v>
      </c>
      <c r="I100" s="218" t="str">
        <f t="array" ref="I100">INDEX('Ortala-KabKota'!I$2:I$415,MATCH($D100,'Ortala-KabKota'!$E$2:$E$415,FALSE))</f>
        <v>(0743)23456</v>
      </c>
      <c r="J100" s="218" t="str">
        <f t="array" ref="J100">INDEX('Ortala-KabKota'!J$2:J$415,MATCH($D100,'Ortala-KabKota'!$E$2:$E$415,FALSE))</f>
        <v>UPTD PPA</v>
      </c>
      <c r="K100" s="218" t="str">
        <f t="array" ref="K100">INDEX('Ortala-KabKota'!K$2:K$415,MATCH($D100,'Ortala-KabKota'!$E$2:$E$415,FALSE))</f>
        <v>Peraturan Bupati Batang Hari No. 92 Tahun 2020 tentang Pembentukan, Susunan Organisasi, Tugas dan Fungsi serta Tata Kerja Unit Pelaksana Teknis Daerah Perlindungan Perempuan dan Anak pada Dinas Pengendalian Penduduk Keluarga Berencana Pemberdayaan Perempuan dan Perlindungan Anak Kabupaten Batang Hari</v>
      </c>
      <c r="L100" s="218">
        <f t="array" ref="L100">INDEX('Ortala-KabKota'!L$2:L$415,MATCH($D100,'Ortala-KabKota'!$E$2:$E$415,FALSE))</f>
        <v>2020</v>
      </c>
      <c r="M100" s="218" t="str">
        <f t="array" ref="M100">INDEX('Ortala-KabKota'!M$2:M$415,MATCH($D100,'Ortala-KabKota'!$E$2:$E$415,FALSE))</f>
        <v>A</v>
      </c>
      <c r="N100" s="218" t="str">
        <f t="array" ref="N100">INDEX('Ortala-KabKota'!N$2:N$415,MATCH($D100,'Ortala-KabKota'!$E$2:$E$415,FALSE))</f>
        <v>Najmy Ulyanti/ 081271699638</v>
      </c>
      <c r="O100" s="218" t="str">
        <f t="array" ref="O100">INDEX('Ortala-KabKota'!O$2:O$415,MATCH($D100,'Ortala-KabKota'!$E$2:$E$415,FALSE))</f>
        <v>emmy041269@gmail.com
</v>
      </c>
      <c r="P100" s="218" t="str">
        <f t="array" ref="P100">INDEX('Ortala-KabKota'!P$2:P$415,MATCH($D100,'Ortala-KabKota'!$E$2:$E$415,FALSE))</f>
        <v>Kepala UPTD PPA, Kepala Sub Bagian Tata Usaha, Kelompok Jabatan Fungsional, Pengadministrasian Umum, Pengemudi, Penjaga keamanan, mediator, Penjaga Rumah Aman, Konselor (Psikologis/Hukum)</v>
      </c>
      <c r="Q100" s="218" t="str">
        <f t="array" ref="Q100">INDEX('Ortala-KabKota'!Q$2:Q$415,MATCH($D100,'Ortala-KabKota'!$E$2:$E$415,FALSE))</f>
        <v/>
      </c>
      <c r="R100" s="218" t="str">
        <f t="array" ref="R100">INDEX('Ortala-KabKota'!R$2:R$415,MATCH($D100,'Ortala-KabKota'!$E$2:$E$415,FALSE))</f>
        <v>MILIK SENDIRI</v>
      </c>
      <c r="S100" s="218" t="str">
        <f t="array" ref="S100">INDEX('Ortala-KabKota'!S$2:S$415,MATCH($D100,'Ortala-KabKota'!$E$2:$E$415,FALSE))</f>
        <v/>
      </c>
      <c r="T100" s="218">
        <f t="array" ref="T100">INDEX('Ortala-KabKota'!T$2:T$415,MATCH($D100,'Ortala-KabKota'!$E$2:$E$415,FALSE))</f>
        <v>0</v>
      </c>
      <c r="U100" s="218" t="str">
        <f t="array" ref="U100">INDEX('Ortala-KabKota'!U$2:U$415,MATCH($D100,'Ortala-KabKota'!$E$2:$E$415,FALSE))</f>
        <v/>
      </c>
      <c r="V100" s="218" t="str">
        <f t="array" ref="V100">INDEX('Ortala-KabKota'!V$2:V$415,MATCH($D100,'Ortala-KabKota'!$E$2:$E$415,FALSE))</f>
        <v/>
      </c>
      <c r="W100" s="218" t="str">
        <f t="array" ref="W100">INDEX('Ortala-KabKota'!W$2:W$415,MATCH($D100,'Ortala-KabKota'!$E$2:$E$415,FALSE))</f>
        <v/>
      </c>
      <c r="X100" s="218" t="str">
        <f t="array" ref="X100">INDEX('Ortala-KabKota'!X$2:X$415,MATCH($D100,'Ortala-KabKota'!$E$2:$E$415,FALSE))</f>
        <v/>
      </c>
      <c r="Y100" s="218" t="str">
        <f t="array" ref="Y100">INDEX('Ortala-KabKota'!Y$2:Y$415,MATCH($D100,'Ortala-KabKota'!$E$2:$E$415,FALSE))</f>
        <v/>
      </c>
      <c r="Z100" s="218" t="str">
        <f t="array" ref="Z100">INDEX('Ortala-KabKota'!Z$2:Z$415,MATCH($D100,'Ortala-KabKota'!$E$2:$E$415,FALSE))</f>
        <v/>
      </c>
      <c r="AA100" s="218" t="str">
        <f t="array" ref="AA100">INDEX('Ortala-KabKota'!AA$2:AA$415,MATCH($D100,'Ortala-KabKota'!$E$2:$E$415,FALSE))</f>
        <v/>
      </c>
      <c r="AB100" s="218" t="str">
        <f t="array" ref="AB100">INDEX('Ortala-KabKota'!AB$2:AB$415,MATCH($D100,'Ortala-KabKota'!$E$2:$E$415,FALSE))</f>
        <v/>
      </c>
      <c r="AC100" s="218" t="str">
        <f t="array" ref="AC100">INDEX('Ortala-KabKota'!AC$2:AC$415,MATCH($D100,'Ortala-KabKota'!$E$2:$E$415,FALSE))</f>
        <v/>
      </c>
      <c r="AD100" s="218" t="str">
        <f t="array" ref="AD100">INDEX('Ortala-KabKota'!AD$2:AD$415,MATCH($D100,'Ortala-KabKota'!$E$2:$E$415,FALSE))</f>
        <v/>
      </c>
      <c r="AE100" s="218" t="str">
        <f t="array" ref="AE100">INDEX('Ortala-KabKota'!AE$2:AE$415,MATCH($D100,'Ortala-KabKota'!$E$2:$E$415,FALSE))</f>
        <v/>
      </c>
      <c r="AF100" s="218" t="str">
        <f t="array" ref="AF100">INDEX('Ortala-KabKota'!AF$2:AF$415,MATCH($D100,'Ortala-KabKota'!$E$2:$E$415,FALSE))</f>
        <v/>
      </c>
      <c r="AG100" s="218" t="str">
        <f t="array" ref="AG100">INDEX('Ortala-KabKota'!AG$2:AG$415,MATCH($D100,'Ortala-KabKota'!$E$2:$E$415,FALSE))</f>
        <v/>
      </c>
      <c r="AH100" s="218" t="str">
        <f t="array" ref="AH100">INDEX('Ortala-KabKota'!AH$2:AH$415,MATCH($D100,'Ortala-KabKota'!$E$2:$E$415,FALSE))</f>
        <v/>
      </c>
      <c r="AI100" s="218" t="str">
        <f t="array" ref="AI100">INDEX('Ortala-KabKota'!AI$2:AI$415,MATCH($D100,'Ortala-KabKota'!$E$2:$E$415,FALSE))</f>
        <v/>
      </c>
      <c r="AJ100" s="218" t="str">
        <f t="array" ref="AJ100">INDEX('Ortala-KabKota'!AJ$2:AJ$415,MATCH($D100,'Ortala-KabKota'!$E$2:$E$415,FALSE))</f>
        <v/>
      </c>
      <c r="AK100" s="218" t="str">
        <f t="array" ref="AK100">INDEX('Ortala-KabKota'!AK$2:AK$415,MATCH($D100,'Ortala-KabKota'!$E$2:$E$415,FALSE))</f>
        <v/>
      </c>
      <c r="AL100" s="218" t="str">
        <f t="array" ref="AL100">INDEX('Ortala-KabKota'!AL$2:AL$415,MATCH($D100,'Ortala-KabKota'!$E$2:$E$415,FALSE))</f>
        <v/>
      </c>
      <c r="AM100" s="218" t="str">
        <f t="array" ref="AM100">INDEX('Ortala-KabKota'!AM$2:AM$415,MATCH($D100,'Ortala-KabKota'!$E$2:$E$415,FALSE))</f>
        <v/>
      </c>
      <c r="AN100" s="218" t="str">
        <f t="array" ref="AN100">INDEX('Ortala-KabKota'!AN$2:AN$415,MATCH($D100,'Ortala-KabKota'!$E$2:$E$415,FALSE))</f>
        <v/>
      </c>
      <c r="AO100" s="218" t="str">
        <f t="array" ref="AO100">INDEX('Ortala-KabKota'!AO$2:AO$415,MATCH($D100,'Ortala-KabKota'!$E$2:$E$415,FALSE))</f>
        <v/>
      </c>
      <c r="AP100" s="218" t="str">
        <f t="array" ref="AP100">INDEX('Ortala-KabKota'!AP$2:AP$415,MATCH($D100,'Ortala-KabKota'!$E$2:$E$415,FALSE))</f>
        <v/>
      </c>
      <c r="AQ100" s="218" t="str">
        <f t="array" ref="AQ100">INDEX('Ortala-KabKota'!AQ$2:AQ$415,MATCH($D100,'Ortala-KabKota'!$E$2:$E$415,FALSE))</f>
        <v/>
      </c>
      <c r="AR100" s="218">
        <f t="array" ref="AR100">INDEX('Ortala-KabKota'!AR$2:AR$415,MATCH($D100,'Ortala-KabKota'!$E$2:$E$415,FALSE))</f>
        <v>1</v>
      </c>
      <c r="AS100" s="218" t="str">
        <f t="array" ref="AS100">INDEX('Ortala-KabKota'!AS$2:AS$415,MATCH($D100,'Ortala-KabKota'!$E$2:$E$415,FALSE))</f>
        <v/>
      </c>
      <c r="AT100" s="218" t="str">
        <f t="array" ref="AT100">INDEX('Ortala-KabKota'!AT$2:AT$415,MATCH($D100,'Ortala-KabKota'!$E$2:$E$415,FALSE))</f>
        <v/>
      </c>
      <c r="AU100" s="218" t="str">
        <f t="array" ref="AU100">INDEX('UPTD PPA KabKota'!D$5:D$513,MATCH($D100,'UPTD PPA KabKota'!$C$5:$C$513,FALSE))</f>
        <v>#N/A</v>
      </c>
      <c r="AV100" s="218" t="str">
        <f t="array" ref="AV100">INDEX('UPTD PPA KabKota'!E$5:E$513,MATCH($D100,'UPTD PPA KabKota'!$C$5:$C$513,FALSE))</f>
        <v>#N/A</v>
      </c>
      <c r="AW100" s="218" t="str">
        <f t="array" ref="AW100">INDEX('UPTD PPA KabKota'!F$5:F$513,MATCH($D100,'UPTD PPA KabKota'!$C$5:$C$513,FALSE))</f>
        <v>#N/A</v>
      </c>
      <c r="AX100" s="218" t="str">
        <f t="array" ref="AX100">INDEX('UPTD PPA KabKota'!G$5:G$513,MATCH($D100,'UPTD PPA KabKota'!$C$5:$C$513,FALSE))</f>
        <v>#N/A</v>
      </c>
      <c r="AY100" s="218" t="str">
        <f t="array" ref="AY100">INDEX('UPTD PPA KabKota'!H$5:H$513,MATCH($D100,'UPTD PPA KabKota'!$C$5:$C$513,FALSE))</f>
        <v>#N/A</v>
      </c>
      <c r="AZ100" s="218" t="str">
        <f t="array" ref="AZ100">INDEX('UPTD PPA KabKota'!I$5:I$513,MATCH($D100,'UPTD PPA KabKota'!$C$5:$C$513,FALSE))</f>
        <v>#N/A</v>
      </c>
      <c r="BA100" s="218" t="str">
        <f t="array" ref="BA100">INDEX('UPTD PPA KabKota'!J$5:J$513,MATCH($D100,'UPTD PPA KabKota'!$C$5:$C$513,FALSE))</f>
        <v>#N/A</v>
      </c>
      <c r="BB100" s="218" t="str">
        <f t="array" ref="BB100">INDEX('UPTD PPA KabKota'!K$5:K$513,MATCH($D100,'UPTD PPA KabKota'!$C$5:$C$513,FALSE))</f>
        <v>#N/A</v>
      </c>
      <c r="BC100" s="218" t="str">
        <f t="array" ref="BC100">INDEX('UPTD PPA KabKota'!L$5:L$513,MATCH($D100,'UPTD PPA KabKota'!$C$5:$C$513,FALSE))</f>
        <v>#N/A</v>
      </c>
      <c r="BD100" s="218" t="str">
        <f t="array" ref="BD100">INDEX('UPTD PPA KabKota'!M$5:M$513,MATCH($D100,'UPTD PPA KabKota'!$C$5:$C$513,FALSE))</f>
        <v>#N/A</v>
      </c>
      <c r="BE100" s="218" t="str">
        <f t="array" ref="BE100">INDEX('UPTD PPA KabKota'!N$5:N$513,MATCH($D100,'UPTD PPA KabKota'!$C$5:$C$513,FALSE))</f>
        <v>#N/A</v>
      </c>
      <c r="BF100" s="218" t="str">
        <f t="array" ref="BF100">INDEX('UPTD PPA KabKota'!O$5:O$513,MATCH($D100,'UPTD PPA KabKota'!$C$5:$C$513,FALSE))</f>
        <v>#N/A</v>
      </c>
      <c r="BG100" s="218" t="str">
        <f t="array" ref="BG100">INDEX('UPTD PPA KabKota'!P$5:P$513,MATCH($D100,'UPTD PPA KabKota'!$C$5:$C$513,FALSE))</f>
        <v>#N/A</v>
      </c>
      <c r="BH100" s="218" t="str">
        <f t="array" ref="BH100">INDEX('UPTD PPA KabKota'!Q$5:Q$513,MATCH($D100,'UPTD PPA KabKota'!$C$5:$C$513,FALSE))</f>
        <v>#N/A</v>
      </c>
      <c r="BI100" s="218" t="str">
        <f t="array" ref="BI100">INDEX('UPTD PPA KabKota'!R$5:R$513,MATCH($D100,'UPTD PPA KabKota'!$C$5:$C$513,FALSE))</f>
        <v>#N/A</v>
      </c>
      <c r="BJ100" s="218" t="str">
        <f t="array" ref="BJ100">INDEX('UPTD PPA KabKota'!S$5:S$513,MATCH($D100,'UPTD PPA KabKota'!$C$5:$C$513,FALSE))</f>
        <v>#N/A</v>
      </c>
      <c r="BK100" s="218" t="str">
        <f t="array" ref="BK100">INDEX('UPTD PPA KabKota'!T$5:T$513,MATCH($D100,'UPTD PPA KabKota'!$C$5:$C$513,FALSE))</f>
        <v>#N/A</v>
      </c>
      <c r="BL100" s="218" t="str">
        <f t="array" ref="BL100">INDEX('UPTD PPA KabKota'!U$5:U$513,MATCH($D100,'UPTD PPA KabKota'!$C$5:$C$513,FALSE))</f>
        <v>#N/A</v>
      </c>
      <c r="BM100" s="218" t="str">
        <f t="array" ref="BM100">INDEX('UPTD PPA KabKota'!V$5:V$513,MATCH($D100,'UPTD PPA KabKota'!$C$5:$C$513,FALSE))</f>
        <v>#N/A</v>
      </c>
      <c r="BN100" s="218" t="str">
        <f t="array" ref="BN100">INDEX('UPTD PPA KabKota'!W$5:W$513,MATCH($D100,'UPTD PPA KabKota'!$C$5:$C$513,FALSE))</f>
        <v>#N/A</v>
      </c>
      <c r="BO100" s="218" t="str">
        <f t="array" ref="BO100">INDEX('UPTD PPA KabKota'!X$5:X$513,MATCH($D100,'UPTD PPA KabKota'!$C$5:$C$513,FALSE))</f>
        <v>#N/A</v>
      </c>
      <c r="BP100" s="218" t="str">
        <f t="array" ref="BP100">INDEX('UPTD PPA KabKota'!Y$5:Y$513,MATCH($D100,'UPTD PPA KabKota'!$C$5:$C$513,FALSE))</f>
        <v>#N/A</v>
      </c>
      <c r="BQ100" s="218" t="str">
        <f t="array" ref="BQ100">INDEX('UPTD PPA KabKota'!Z$5:Z$513,MATCH($D100,'UPTD PPA KabKota'!$C$5:$C$513,FALSE))</f>
        <v>#N/A</v>
      </c>
      <c r="BR100" s="218" t="str">
        <f t="array" ref="BR100">INDEX('UPTD PPA KabKota'!AA$5:AA$513,MATCH($D100,'UPTD PPA KabKota'!$C$5:$C$513,FALSE))</f>
        <v>#N/A</v>
      </c>
      <c r="BS100" s="218" t="str">
        <f t="array" ref="BS100">INDEX('UPTD PPA KabKota'!AB$5:AB$513,MATCH($D100,'UPTD PPA KabKota'!$C$5:$C$513,FALSE))</f>
        <v>#N/A</v>
      </c>
      <c r="BT100" s="218" t="str">
        <f t="array" ref="BT100">INDEX('UPTD PPA KabKota'!AC$5:AC$513,MATCH($D100,'UPTD PPA KabKota'!$C$5:$C$513,FALSE))</f>
        <v>#N/A</v>
      </c>
      <c r="BU100" s="218" t="str">
        <f t="array" ref="BU100">INDEX('UPTD PPA KabKota'!AD$5:AD$513,MATCH($D100,'UPTD PPA KabKota'!$C$5:$C$513,FALSE))</f>
        <v>#N/A</v>
      </c>
      <c r="BV100" s="218" t="str">
        <f t="array" ref="BV100">INDEX('UPTD PPA KabKota'!AE$5:AE$513,MATCH($D100,'UPTD PPA KabKota'!$C$5:$C$513,FALSE))</f>
        <v>#N/A</v>
      </c>
      <c r="BW100" s="218" t="str">
        <f t="array" ref="BW100">INDEX('UPTD PPA KabKota'!AF$5:AF$513,MATCH($D100,'UPTD PPA KabKota'!$C$5:$C$513,FALSE))</f>
        <v>#N/A</v>
      </c>
      <c r="BX100" s="218" t="str">
        <f t="array" ref="BX100">INDEX('UPTD PPA KabKota'!AG$5:AG$513,MATCH($D100,'UPTD PPA KabKota'!$C$5:$C$513,FALSE))</f>
        <v>#N/A</v>
      </c>
      <c r="BY100" s="218" t="str">
        <f t="array" ref="BY100">INDEX('UPTD PPA KabKota'!AH$5:AH$513,MATCH($D100,'UPTD PPA KabKota'!$C$5:$C$513,FALSE))</f>
        <v>#N/A</v>
      </c>
      <c r="BZ100" s="218" t="str">
        <f t="array" ref="BZ100">INDEX('UPTD PPA KabKota'!AI$5:AI$513,MATCH($D100,'UPTD PPA KabKota'!$C$5:$C$513,FALSE))</f>
        <v>#N/A</v>
      </c>
      <c r="CA100" s="218" t="str">
        <f t="array" ref="CA100">INDEX('UPTD PPA KabKota'!AJ$5:AJ$513,MATCH($D100,'UPTD PPA KabKota'!$C$5:$C$513,FALSE))</f>
        <v>#N/A</v>
      </c>
      <c r="CB100" s="218" t="str">
        <f t="array" ref="CB100">INDEX('UPTD PPA KabKota'!AK$5:AK$513,MATCH($D100,'UPTD PPA KabKota'!$C$5:$C$513,FALSE))</f>
        <v>#N/A</v>
      </c>
      <c r="CC100" s="218" t="str">
        <f t="array" ref="CC100">INDEX('UPTD PPA KabKota'!AL$5:AL$513,MATCH($D100,'UPTD PPA KabKota'!$C$5:$C$513,FALSE))</f>
        <v>#N/A</v>
      </c>
      <c r="CD100" s="218" t="str">
        <f t="array" ref="CD100">INDEX('UPTD PPA KabKota'!AM$5:AM$513,MATCH($D100,'UPTD PPA KabKota'!$C$5:$C$513,FALSE))</f>
        <v>#N/A</v>
      </c>
      <c r="CE100" s="218" t="str">
        <f t="array" ref="CE100">INDEX('UPTD PPA KabKota'!AN$5:AN$513,MATCH($D100,'UPTD PPA KabKota'!$C$5:$C$513,FALSE))</f>
        <v>#N/A</v>
      </c>
      <c r="CF100" s="218" t="str">
        <f t="array" ref="CF100">INDEX('UPTD PPA KabKota'!AO$5:AO$513,MATCH($D100,'UPTD PPA KabKota'!$C$5:$C$513,FALSE))</f>
        <v>#N/A</v>
      </c>
      <c r="CG100" s="218" t="str">
        <f t="array" ref="CG100">INDEX('UPTD PPA KabKota'!AP$5:AP$513,MATCH($D100,'UPTD PPA KabKota'!$C$5:$C$513,FALSE))</f>
        <v>#N/A</v>
      </c>
      <c r="CH100" s="218" t="str">
        <f t="array" ref="CH100">INDEX('UPTD PPA KabKota'!AQ$5:AQ$513,MATCH($D100,'UPTD PPA KabKota'!$C$5:$C$513,FALSE))</f>
        <v>#N/A</v>
      </c>
      <c r="CI100" s="218" t="str">
        <f t="array" ref="CI100">INDEX('UPTD PPA KabKota'!AR$5:AR$513,MATCH($D100,'UPTD PPA KabKota'!$C$5:$C$513,FALSE))</f>
        <v>#N/A</v>
      </c>
      <c r="CJ100" s="218" t="str">
        <f t="array" ref="CJ100">INDEX('UPTD PPA KabKota'!AS$5:AS$513,MATCH($D100,'UPTD PPA KabKota'!$C$5:$C$513,FALSE))</f>
        <v>#N/A</v>
      </c>
      <c r="CK100" s="218" t="str">
        <f t="array" ref="CK100">INDEX('UPTD PPA KabKota'!AT$5:AT$513,MATCH($D100,'UPTD PPA KabKota'!$C$5:$C$513,FALSE))</f>
        <v>#N/A</v>
      </c>
      <c r="CL100" s="218" t="str">
        <f t="array" ref="CL100">INDEX('UPTD PPA KabKota'!AU$5:AU$513,MATCH($D100,'UPTD PPA KabKota'!$C$5:$C$513,FALSE))</f>
        <v>#N/A</v>
      </c>
      <c r="CM100" s="218" t="str">
        <f t="array" ref="CM100">INDEX('UPTD PPA KabKota'!AV$5:AV$513,MATCH($D100,'UPTD PPA KabKota'!$C$5:$C$513,FALSE))</f>
        <v>#N/A</v>
      </c>
      <c r="CN100" s="218" t="str">
        <f t="array" ref="CN100">INDEX('UPTD PPA KabKota'!AW$5:AW$513,MATCH($D100,'UPTD PPA KabKota'!$C$5:$C$513,FALSE))</f>
        <v>#N/A</v>
      </c>
      <c r="CO100" s="218" t="str">
        <f t="array" ref="CO100">INDEX('UPTD PPA KabKota'!AX$5:AX$513,MATCH($D100,'UPTD PPA KabKota'!$C$5:$C$513,FALSE))</f>
        <v>#N/A</v>
      </c>
      <c r="CP100" s="218" t="str">
        <f t="array" ref="CP100">INDEX('UPTD PPA KabKota'!AY$5:AY$513,MATCH($D100,'UPTD PPA KabKota'!$C$5:$C$513,FALSE))</f>
        <v>#N/A</v>
      </c>
      <c r="CQ100" s="209" t="str">
        <f>IFERROR(__xludf.DUMMYFUNCTION("IF(ISBLANK($K100),"""",IF(REGEXMATCH($K100,""Peraturan""),""Ada"",IF(REGEXMATCH($K100,""Rekomendasi""),""Tidak Ada"", $K100)))
"),"Ada")</f>
        <v>Ada</v>
      </c>
      <c r="CR100" s="209" t="str">
        <f t="array" ref="CR100">index('UPTD PPA KabKota'!$BI$5:$BI$513,match($D100,'UPTD PPA KabKota'!$C$5:$C$513,false))</f>
        <v>#N/A</v>
      </c>
      <c r="CS100" s="314" t="str">
        <f t="shared" si="15"/>
        <v>Ada</v>
      </c>
    </row>
    <row r="101">
      <c r="A101" s="310">
        <v>97.0</v>
      </c>
      <c r="B101" s="310">
        <v>5.0</v>
      </c>
      <c r="C101" s="311" t="s">
        <v>4741</v>
      </c>
      <c r="D101" s="312" t="s">
        <v>1427</v>
      </c>
      <c r="E101" s="313"/>
      <c r="F101" s="218" t="str">
        <f t="array" ref="F101">INDEX('Ortala-KabKota'!F$2:F$415,MATCH($D101,'Ortala-KabKota'!$E$2:$E$415,FALSE))</f>
        <v>#N/A</v>
      </c>
      <c r="G101" s="218" t="str">
        <f t="array" ref="G101">INDEX('Ortala-KabKota'!G$2:G$415,MATCH($D101,'Ortala-KabKota'!$E$2:$E$415,FALSE))</f>
        <v>#N/A</v>
      </c>
      <c r="H101" s="218" t="str">
        <f t="array" ref="H101">INDEX('Ortala-KabKota'!H$2:H$415,MATCH($D101,'Ortala-KabKota'!$E$2:$E$415,FALSE))</f>
        <v>#N/A</v>
      </c>
      <c r="I101" s="218" t="str">
        <f t="array" ref="I101">INDEX('Ortala-KabKota'!I$2:I$415,MATCH($D101,'Ortala-KabKota'!$E$2:$E$415,FALSE))</f>
        <v>#N/A</v>
      </c>
      <c r="J101" s="218" t="str">
        <f t="array" ref="J101">INDEX('Ortala-KabKota'!J$2:J$415,MATCH($D101,'Ortala-KabKota'!$E$2:$E$415,FALSE))</f>
        <v>#N/A</v>
      </c>
      <c r="K101" s="218" t="str">
        <f t="array" ref="K101">INDEX('Ortala-KabKota'!K$2:K$415,MATCH($D101,'Ortala-KabKota'!$E$2:$E$415,FALSE))</f>
        <v>#N/A</v>
      </c>
      <c r="L101" s="218" t="str">
        <f t="array" ref="L101">INDEX('Ortala-KabKota'!L$2:L$415,MATCH($D101,'Ortala-KabKota'!$E$2:$E$415,FALSE))</f>
        <v>#N/A</v>
      </c>
      <c r="M101" s="218" t="str">
        <f t="array" ref="M101">INDEX('Ortala-KabKota'!M$2:M$415,MATCH($D101,'Ortala-KabKota'!$E$2:$E$415,FALSE))</f>
        <v>#N/A</v>
      </c>
      <c r="N101" s="218" t="str">
        <f t="array" ref="N101">INDEX('Ortala-KabKota'!N$2:N$415,MATCH($D101,'Ortala-KabKota'!$E$2:$E$415,FALSE))</f>
        <v>#N/A</v>
      </c>
      <c r="O101" s="218" t="str">
        <f t="array" ref="O101">INDEX('Ortala-KabKota'!O$2:O$415,MATCH($D101,'Ortala-KabKota'!$E$2:$E$415,FALSE))</f>
        <v>#N/A</v>
      </c>
      <c r="P101" s="218" t="str">
        <f t="array" ref="P101">INDEX('Ortala-KabKota'!P$2:P$415,MATCH($D101,'Ortala-KabKota'!$E$2:$E$415,FALSE))</f>
        <v>#N/A</v>
      </c>
      <c r="Q101" s="218" t="str">
        <f t="array" ref="Q101">INDEX('Ortala-KabKota'!Q$2:Q$415,MATCH($D101,'Ortala-KabKota'!$E$2:$E$415,FALSE))</f>
        <v>#N/A</v>
      </c>
      <c r="R101" s="218" t="str">
        <f t="array" ref="R101">INDEX('Ortala-KabKota'!R$2:R$415,MATCH($D101,'Ortala-KabKota'!$E$2:$E$415,FALSE))</f>
        <v>#N/A</v>
      </c>
      <c r="S101" s="218" t="str">
        <f t="array" ref="S101">INDEX('Ortala-KabKota'!S$2:S$415,MATCH($D101,'Ortala-KabKota'!$E$2:$E$415,FALSE))</f>
        <v>#N/A</v>
      </c>
      <c r="T101" s="218" t="str">
        <f t="array" ref="T101">INDEX('Ortala-KabKota'!T$2:T$415,MATCH($D101,'Ortala-KabKota'!$E$2:$E$415,FALSE))</f>
        <v>#N/A</v>
      </c>
      <c r="U101" s="218" t="str">
        <f t="array" ref="U101">INDEX('Ortala-KabKota'!U$2:U$415,MATCH($D101,'Ortala-KabKota'!$E$2:$E$415,FALSE))</f>
        <v>#N/A</v>
      </c>
      <c r="V101" s="218" t="str">
        <f t="array" ref="V101">INDEX('Ortala-KabKota'!V$2:V$415,MATCH($D101,'Ortala-KabKota'!$E$2:$E$415,FALSE))</f>
        <v>#N/A</v>
      </c>
      <c r="W101" s="218" t="str">
        <f t="array" ref="W101">INDEX('Ortala-KabKota'!W$2:W$415,MATCH($D101,'Ortala-KabKota'!$E$2:$E$415,FALSE))</f>
        <v>#N/A</v>
      </c>
      <c r="X101" s="218" t="str">
        <f t="array" ref="X101">INDEX('Ortala-KabKota'!X$2:X$415,MATCH($D101,'Ortala-KabKota'!$E$2:$E$415,FALSE))</f>
        <v>#N/A</v>
      </c>
      <c r="Y101" s="218" t="str">
        <f t="array" ref="Y101">INDEX('Ortala-KabKota'!Y$2:Y$415,MATCH($D101,'Ortala-KabKota'!$E$2:$E$415,FALSE))</f>
        <v>#N/A</v>
      </c>
      <c r="Z101" s="218" t="str">
        <f t="array" ref="Z101">INDEX('Ortala-KabKota'!Z$2:Z$415,MATCH($D101,'Ortala-KabKota'!$E$2:$E$415,FALSE))</f>
        <v>#N/A</v>
      </c>
      <c r="AA101" s="218" t="str">
        <f t="array" ref="AA101">INDEX('Ortala-KabKota'!AA$2:AA$415,MATCH($D101,'Ortala-KabKota'!$E$2:$E$415,FALSE))</f>
        <v>#N/A</v>
      </c>
      <c r="AB101" s="218" t="str">
        <f t="array" ref="AB101">INDEX('Ortala-KabKota'!AB$2:AB$415,MATCH($D101,'Ortala-KabKota'!$E$2:$E$415,FALSE))</f>
        <v>#N/A</v>
      </c>
      <c r="AC101" s="218" t="str">
        <f t="array" ref="AC101">INDEX('Ortala-KabKota'!AC$2:AC$415,MATCH($D101,'Ortala-KabKota'!$E$2:$E$415,FALSE))</f>
        <v>#N/A</v>
      </c>
      <c r="AD101" s="218" t="str">
        <f t="array" ref="AD101">INDEX('Ortala-KabKota'!AD$2:AD$415,MATCH($D101,'Ortala-KabKota'!$E$2:$E$415,FALSE))</f>
        <v>#N/A</v>
      </c>
      <c r="AE101" s="218" t="str">
        <f t="array" ref="AE101">INDEX('Ortala-KabKota'!AE$2:AE$415,MATCH($D101,'Ortala-KabKota'!$E$2:$E$415,FALSE))</f>
        <v>#N/A</v>
      </c>
      <c r="AF101" s="218" t="str">
        <f t="array" ref="AF101">INDEX('Ortala-KabKota'!AF$2:AF$415,MATCH($D101,'Ortala-KabKota'!$E$2:$E$415,FALSE))</f>
        <v>#N/A</v>
      </c>
      <c r="AG101" s="218" t="str">
        <f t="array" ref="AG101">INDEX('Ortala-KabKota'!AG$2:AG$415,MATCH($D101,'Ortala-KabKota'!$E$2:$E$415,FALSE))</f>
        <v>#N/A</v>
      </c>
      <c r="AH101" s="218" t="str">
        <f t="array" ref="AH101">INDEX('Ortala-KabKota'!AH$2:AH$415,MATCH($D101,'Ortala-KabKota'!$E$2:$E$415,FALSE))</f>
        <v>#N/A</v>
      </c>
      <c r="AI101" s="218" t="str">
        <f t="array" ref="AI101">INDEX('Ortala-KabKota'!AI$2:AI$415,MATCH($D101,'Ortala-KabKota'!$E$2:$E$415,FALSE))</f>
        <v>#N/A</v>
      </c>
      <c r="AJ101" s="218" t="str">
        <f t="array" ref="AJ101">INDEX('Ortala-KabKota'!AJ$2:AJ$415,MATCH($D101,'Ortala-KabKota'!$E$2:$E$415,FALSE))</f>
        <v>#N/A</v>
      </c>
      <c r="AK101" s="218" t="str">
        <f t="array" ref="AK101">INDEX('Ortala-KabKota'!AK$2:AK$415,MATCH($D101,'Ortala-KabKota'!$E$2:$E$415,FALSE))</f>
        <v>#N/A</v>
      </c>
      <c r="AL101" s="218" t="str">
        <f t="array" ref="AL101">INDEX('Ortala-KabKota'!AL$2:AL$415,MATCH($D101,'Ortala-KabKota'!$E$2:$E$415,FALSE))</f>
        <v>#N/A</v>
      </c>
      <c r="AM101" s="218" t="str">
        <f t="array" ref="AM101">INDEX('Ortala-KabKota'!AM$2:AM$415,MATCH($D101,'Ortala-KabKota'!$E$2:$E$415,FALSE))</f>
        <v>#N/A</v>
      </c>
      <c r="AN101" s="218" t="str">
        <f t="array" ref="AN101">INDEX('Ortala-KabKota'!AN$2:AN$415,MATCH($D101,'Ortala-KabKota'!$E$2:$E$415,FALSE))</f>
        <v>#N/A</v>
      </c>
      <c r="AO101" s="218" t="str">
        <f t="array" ref="AO101">INDEX('Ortala-KabKota'!AO$2:AO$415,MATCH($D101,'Ortala-KabKota'!$E$2:$E$415,FALSE))</f>
        <v>#N/A</v>
      </c>
      <c r="AP101" s="218" t="str">
        <f t="array" ref="AP101">INDEX('Ortala-KabKota'!AP$2:AP$415,MATCH($D101,'Ortala-KabKota'!$E$2:$E$415,FALSE))</f>
        <v>#N/A</v>
      </c>
      <c r="AQ101" s="218" t="str">
        <f t="array" ref="AQ101">INDEX('Ortala-KabKota'!AQ$2:AQ$415,MATCH($D101,'Ortala-KabKota'!$E$2:$E$415,FALSE))</f>
        <v>#N/A</v>
      </c>
      <c r="AR101" s="218" t="str">
        <f t="array" ref="AR101">INDEX('Ortala-KabKota'!AR$2:AR$415,MATCH($D101,'Ortala-KabKota'!$E$2:$E$415,FALSE))</f>
        <v>#N/A</v>
      </c>
      <c r="AS101" s="218" t="str">
        <f t="array" ref="AS101">INDEX('Ortala-KabKota'!AS$2:AS$415,MATCH($D101,'Ortala-KabKota'!$E$2:$E$415,FALSE))</f>
        <v>#N/A</v>
      </c>
      <c r="AT101" s="218" t="str">
        <f t="array" ref="AT101">INDEX('Ortala-KabKota'!AT$2:AT$415,MATCH($D101,'Ortala-KabKota'!$E$2:$E$415,FALSE))</f>
        <v>#N/A</v>
      </c>
      <c r="AU101" s="218" t="str">
        <f t="array" ref="AU101">INDEX('UPTD PPA KabKota'!D$5:D$513,MATCH($D101,'UPTD PPA KabKota'!$C$5:$C$513,FALSE))</f>
        <v>Plh. Junaidi</v>
      </c>
      <c r="AV101" s="218" t="str">
        <f t="array" ref="AV101">INDEX('UPTD PPA KabKota'!E$5:E$513,MATCH($D101,'UPTD PPA KabKota'!$C$5:$C$513,FALSE))</f>
        <v>Pusat Perkantoran Komplek Bukit Cinto Kenang kel. sengeti kec. sekernan</v>
      </c>
      <c r="AW101" s="218">
        <f t="array" ref="AW101">INDEX('UPTD PPA KabKota'!F$5:F$513,MATCH($D101,'UPTD PPA KabKota'!$C$5:$C$513,FALSE))</f>
        <v>81366204843</v>
      </c>
      <c r="AX101" s="218">
        <f t="array" ref="AX101">INDEX('UPTD PPA KabKota'!G$5:G$513,MATCH($D101,'UPTD PPA KabKota'!$C$5:$C$513,FALSE))</f>
        <v>81366204843</v>
      </c>
      <c r="AY101" s="218" t="str">
        <f t="array" ref="AY101">INDEX('UPTD PPA KabKota'!H$5:H$513,MATCH($D101,'UPTD PPA KabKota'!$C$5:$C$513,FALSE))</f>
        <v>UPTD PPA</v>
      </c>
      <c r="AZ101" s="218" t="str">
        <f t="array" ref="AZ101">INDEX('UPTD PPA KabKota'!I$5:I$513,MATCH($D101,'UPTD PPA KabKota'!$C$5:$C$513,FALSE))</f>
        <v>Peraturan Bupati Nomor 23 Tahun 2025</v>
      </c>
      <c r="BA101" s="218">
        <f t="array" ref="BA101">INDEX('UPTD PPA KabKota'!J$5:J$513,MATCH($D101,'UPTD PPA KabKota'!$C$5:$C$513,FALSE))</f>
        <v>2025</v>
      </c>
      <c r="BB101" s="218" t="str">
        <f t="array" ref="BB101">INDEX('UPTD PPA KabKota'!K$5:K$513,MATCH($D101,'UPTD PPA KabKota'!$C$5:$C$513,FALSE))</f>
        <v>A</v>
      </c>
      <c r="BC101" s="218" t="str">
        <f t="array" ref="BC101">INDEX('UPTD PPA KabKota'!L$5:L$513,MATCH($D101,'UPTD PPA KabKota'!$C$5:$C$513,FALSE))</f>
        <v>JUNAIDI, SE / 081366204843</v>
      </c>
      <c r="BD101" s="218" t="str">
        <f t="array" ref="BD101">INDEX('UPTD PPA KabKota'!M$5:M$513,MATCH($D101,'UPTD PPA KabKota'!$C$5:$C$513,FALSE))</f>
        <v>junaidise04@gmail.com</v>
      </c>
      <c r="BE101" s="218" t="str">
        <f t="array" ref="BE101">INDEX('UPTD PPA KabKota'!N$5:N$513,MATCH($D101,'UPTD PPA KabKota'!$C$5:$C$513,FALSE))</f>
        <v>Kepala UPTD, Kasubag TU dan Kelompok Jabatan Fungsional</v>
      </c>
      <c r="BF101" s="218" t="str">
        <f t="array" ref="BF101">INDEX('UPTD PPA KabKota'!O$5:O$513,MATCH($D101,'UPTD PPA KabKota'!$C$5:$C$513,FALSE))</f>
        <v>Belum Punya</v>
      </c>
      <c r="BG101" s="218" t="str">
        <f t="array" ref="BG101">INDEX('UPTD PPA KabKota'!P$5:P$513,MATCH($D101,'UPTD PPA KabKota'!$C$5:$C$513,FALSE))</f>
        <v>Tidak Punya</v>
      </c>
      <c r="BH101" s="218" t="str">
        <f t="array" ref="BH101">INDEX('UPTD PPA KabKota'!Q$5:Q$513,MATCH($D101,'UPTD PPA KabKota'!$C$5:$C$513,FALSE))</f>
        <v>mohon bantuan pembangunan gedung</v>
      </c>
      <c r="BI101" s="218" t="str">
        <f t="array" ref="BI101">INDEX('UPTD PPA KabKota'!R$5:R$513,MATCH($D101,'UPTD PPA KabKota'!$C$5:$C$513,FALSE))</f>
        <v>Tidak Ada</v>
      </c>
      <c r="BJ101" s="218" t="str">
        <f t="array" ref="BJ101">INDEX('UPTD PPA KabKota'!S$5:S$513,MATCH($D101,'UPTD PPA KabKota'!$C$5:$C$513,FALSE))</f>
        <v>Tidak Ada</v>
      </c>
      <c r="BK101" s="218" t="str">
        <f t="array" ref="BK101">INDEX('UPTD PPA KabKota'!T$5:T$513,MATCH($D101,'UPTD PPA KabKota'!$C$5:$C$513,FALSE))</f>
        <v>Tidak Ada</v>
      </c>
      <c r="BL101" s="218" t="str">
        <f t="array" ref="BL101">INDEX('UPTD PPA KabKota'!U$5:U$513,MATCH($D101,'UPTD PPA KabKota'!$C$5:$C$513,FALSE))</f>
        <v>Tidak Ada</v>
      </c>
      <c r="BM101" s="218" t="str">
        <f t="array" ref="BM101">INDEX('UPTD PPA KabKota'!V$5:V$513,MATCH($D101,'UPTD PPA KabKota'!$C$5:$C$513,FALSE))</f>
        <v>Tidak Ada</v>
      </c>
      <c r="BN101" s="218" t="str">
        <f t="array" ref="BN101">INDEX('UPTD PPA KabKota'!W$5:W$513,MATCH($D101,'UPTD PPA KabKota'!$C$5:$C$513,FALSE))</f>
        <v>Tidak Ada</v>
      </c>
      <c r="BO101" s="218" t="str">
        <f t="array" ref="BO101">INDEX('UPTD PPA KabKota'!X$5:X$513,MATCH($D101,'UPTD PPA KabKota'!$C$5:$C$513,FALSE))</f>
        <v>Tidak Ada</v>
      </c>
      <c r="BP101" s="218" t="str">
        <f t="array" ref="BP101">INDEX('UPTD PPA KabKota'!Y$5:Y$513,MATCH($D101,'UPTD PPA KabKota'!$C$5:$C$513,FALSE))</f>
        <v>Tidak Ada</v>
      </c>
      <c r="BQ101" s="218" t="str">
        <f t="array" ref="BQ101">INDEX('UPTD PPA KabKota'!Z$5:Z$513,MATCH($D101,'UPTD PPA KabKota'!$C$5:$C$513,FALSE))</f>
        <v>Tidak Ada</v>
      </c>
      <c r="BR101" s="218" t="str">
        <f t="array" ref="BR101">INDEX('UPTD PPA KabKota'!AA$5:AA$513,MATCH($D101,'UPTD PPA KabKota'!$C$5:$C$513,FALSE))</f>
        <v>Tidak Ada</v>
      </c>
      <c r="BS101" s="218" t="str">
        <f t="array" ref="BS101">INDEX('UPTD PPA KabKota'!AB$5:AB$513,MATCH($D101,'UPTD PPA KabKota'!$C$5:$C$513,FALSE))</f>
        <v>Tidak Ada</v>
      </c>
      <c r="BT101" s="218" t="str">
        <f t="array" ref="BT101">INDEX('UPTD PPA KabKota'!AC$5:AC$513,MATCH($D101,'UPTD PPA KabKota'!$C$5:$C$513,FALSE))</f>
        <v>Sudah</v>
      </c>
      <c r="BU101" s="218" t="str">
        <f t="array" ref="BU101">INDEX('UPTD PPA KabKota'!AD$5:AD$513,MATCH($D101,'UPTD PPA KabKota'!$C$5:$C$513,FALSE))</f>
        <v>Sudah</v>
      </c>
      <c r="BV101" s="218" t="str">
        <f t="array" ref="BV101">INDEX('UPTD PPA KabKota'!AE$5:AE$513,MATCH($D101,'UPTD PPA KabKota'!$C$5:$C$513,FALSE))</f>
        <v>Sudah</v>
      </c>
      <c r="BW101" s="218" t="str">
        <f t="array" ref="BW101">INDEX('UPTD PPA KabKota'!AF$5:AF$513,MATCH($D101,'UPTD PPA KabKota'!$C$5:$C$513,FALSE))</f>
        <v>Sudah</v>
      </c>
      <c r="BX101" s="218" t="str">
        <f t="array" ref="BX101">INDEX('UPTD PPA KabKota'!AG$5:AG$513,MATCH($D101,'UPTD PPA KabKota'!$C$5:$C$513,FALSE))</f>
        <v>Sudah</v>
      </c>
      <c r="BY101" s="218" t="str">
        <f t="array" ref="BY101">INDEX('UPTD PPA KabKota'!AH$5:AH$513,MATCH($D101,'UPTD PPA KabKota'!$C$5:$C$513,FALSE))</f>
        <v>Sudah</v>
      </c>
      <c r="BZ101" s="218" t="str">
        <f t="array" ref="BZ101">INDEX('UPTD PPA KabKota'!AI$5:AI$513,MATCH($D101,'UPTD PPA KabKota'!$C$5:$C$513,FALSE))</f>
        <v>Belum</v>
      </c>
      <c r="CA101" s="218" t="str">
        <f t="array" ref="CA101">INDEX('UPTD PPA KabKota'!AJ$5:AJ$513,MATCH($D101,'UPTD PPA KabKota'!$C$5:$C$513,FALSE))</f>
        <v>Sudah</v>
      </c>
      <c r="CB101" s="218" t="str">
        <f t="array" ref="CB101">INDEX('UPTD PPA KabKota'!AK$5:AK$513,MATCH($D101,'UPTD PPA KabKota'!$C$5:$C$513,FALSE))</f>
        <v>Sudah</v>
      </c>
      <c r="CC101" s="218" t="str">
        <f t="array" ref="CC101">INDEX('UPTD PPA KabKota'!AL$5:AL$513,MATCH($D101,'UPTD PPA KabKota'!$C$5:$C$513,FALSE))</f>
        <v>Sudah</v>
      </c>
      <c r="CD101" s="218" t="str">
        <f t="array" ref="CD101">INDEX('UPTD PPA KabKota'!AM$5:AM$513,MATCH($D101,'UPTD PPA KabKota'!$C$5:$C$513,FALSE))</f>
        <v>Sudah</v>
      </c>
      <c r="CE101" s="218" t="str">
        <f t="array" ref="CE101">INDEX('UPTD PPA KabKota'!AN$5:AN$513,MATCH($D101,'UPTD PPA KabKota'!$C$5:$C$513,FALSE))</f>
        <v>Pelaksaaan tersebut sebelum terbentuknya YPTD</v>
      </c>
      <c r="CF101" s="218">
        <f t="array" ref="CF101">INDEX('UPTD PPA KabKota'!AO$5:AO$513,MATCH($D101,'UPTD PPA KabKota'!$C$5:$C$513,FALSE))</f>
        <v>41</v>
      </c>
      <c r="CG101" s="218" t="str">
        <f t="array" ref="CG101">INDEX('UPTD PPA KabKota'!AP$5:AP$513,MATCH($D101,'UPTD PPA KabKota'!$C$5:$C$513,FALSE))</f>
        <v>Kekerasan terhadap anak seksual</v>
      </c>
      <c r="CH101" s="218" t="str">
        <f t="array" ref="CH101">INDEX('UPTD PPA KabKota'!AQ$5:AQ$513,MATCH($D101,'UPTD PPA KabKota'!$C$5:$C$513,FALSE))</f>
        <v/>
      </c>
      <c r="CI101" s="218" t="str">
        <f t="array" ref="CI101">INDEX('UPTD PPA KabKota'!AR$5:AR$513,MATCH($D101,'UPTD PPA KabKota'!$C$5:$C$513,FALSE))</f>
        <v/>
      </c>
      <c r="CJ101" s="218" t="str">
        <f t="array" ref="CJ101">INDEX('UPTD PPA KabKota'!AS$5:AS$513,MATCH($D101,'UPTD PPA KabKota'!$C$5:$C$513,FALSE))</f>
        <v/>
      </c>
      <c r="CK101" s="218" t="str">
        <f t="array" ref="CK101">INDEX('UPTD PPA KabKota'!AT$5:AT$513,MATCH($D101,'UPTD PPA KabKota'!$C$5:$C$513,FALSE))</f>
        <v/>
      </c>
      <c r="CL101" s="218" t="str">
        <f t="array" ref="CL101">INDEX('UPTD PPA KabKota'!AU$5:AU$513,MATCH($D101,'UPTD PPA KabKota'!$C$5:$C$513,FALSE))</f>
        <v/>
      </c>
      <c r="CM101" s="218" t="str">
        <f t="array" ref="CM101">INDEX('UPTD PPA KabKota'!AV$5:AV$513,MATCH($D101,'UPTD PPA KabKota'!$C$5:$C$513,FALSE))</f>
        <v/>
      </c>
      <c r="CN101" s="218" t="str">
        <f t="array" ref="CN101">INDEX('UPTD PPA KabKota'!AW$5:AW$513,MATCH($D101,'UPTD PPA KabKota'!$C$5:$C$513,FALSE))</f>
        <v/>
      </c>
      <c r="CO101" s="218" t="str">
        <f t="array" ref="CO101">INDEX('UPTD PPA KabKota'!AX$5:AX$513,MATCH($D101,'UPTD PPA KabKota'!$C$5:$C$513,FALSE))</f>
        <v/>
      </c>
      <c r="CP101" s="218" t="str">
        <f t="array" ref="CP101">INDEX('UPTD PPA KabKota'!AY$5:AY$513,MATCH($D101,'UPTD PPA KabKota'!$C$5:$C$513,FALSE))</f>
        <v/>
      </c>
      <c r="CQ101" s="209" t="str">
        <f>IFERROR(__xludf.DUMMYFUNCTION("IF(ISBLANK($K101),"""",IF(REGEXMATCH($K101,""Peraturan""),""Ada"",IF(REGEXMATCH($K101,""Rekomendasi""),""Tidak Ada"", $K101)))
"),"#N/A")</f>
        <v>#N/A</v>
      </c>
      <c r="CR101" s="209" t="str">
        <f t="array" ref="CR101">index('UPTD PPA KabKota'!$BI$5:$BI$513,match($D101,'UPTD PPA KabKota'!$C$5:$C$513,false))</f>
        <v>Ada</v>
      </c>
      <c r="CS101" s="314" t="str">
        <f t="shared" si="15"/>
        <v>#N/A</v>
      </c>
    </row>
    <row r="102">
      <c r="A102" s="310">
        <v>98.0</v>
      </c>
      <c r="B102" s="310">
        <v>6.0</v>
      </c>
      <c r="C102" s="311" t="s">
        <v>4741</v>
      </c>
      <c r="D102" s="312" t="s">
        <v>1379</v>
      </c>
      <c r="E102" s="313"/>
      <c r="F102" s="218" t="str">
        <f t="array" ref="F102">INDEX('Ortala-KabKota'!F$2:F$415,MATCH($D102,'Ortala-KabKota'!$E$2:$E$415,FALSE))</f>
        <v>#N/A</v>
      </c>
      <c r="G102" s="218" t="str">
        <f t="array" ref="G102">INDEX('Ortala-KabKota'!G$2:G$415,MATCH($D102,'Ortala-KabKota'!$E$2:$E$415,FALSE))</f>
        <v>#N/A</v>
      </c>
      <c r="H102" s="218" t="str">
        <f t="array" ref="H102">INDEX('Ortala-KabKota'!H$2:H$415,MATCH($D102,'Ortala-KabKota'!$E$2:$E$415,FALSE))</f>
        <v>#N/A</v>
      </c>
      <c r="I102" s="218" t="str">
        <f t="array" ref="I102">INDEX('Ortala-KabKota'!I$2:I$415,MATCH($D102,'Ortala-KabKota'!$E$2:$E$415,FALSE))</f>
        <v>#N/A</v>
      </c>
      <c r="J102" s="218" t="str">
        <f t="array" ref="J102">INDEX('Ortala-KabKota'!J$2:J$415,MATCH($D102,'Ortala-KabKota'!$E$2:$E$415,FALSE))</f>
        <v>#N/A</v>
      </c>
      <c r="K102" s="218" t="str">
        <f t="array" ref="K102">INDEX('Ortala-KabKota'!K$2:K$415,MATCH($D102,'Ortala-KabKota'!$E$2:$E$415,FALSE))</f>
        <v>#N/A</v>
      </c>
      <c r="L102" s="218" t="str">
        <f t="array" ref="L102">INDEX('Ortala-KabKota'!L$2:L$415,MATCH($D102,'Ortala-KabKota'!$E$2:$E$415,FALSE))</f>
        <v>#N/A</v>
      </c>
      <c r="M102" s="218" t="str">
        <f t="array" ref="M102">INDEX('Ortala-KabKota'!M$2:M$415,MATCH($D102,'Ortala-KabKota'!$E$2:$E$415,FALSE))</f>
        <v>#N/A</v>
      </c>
      <c r="N102" s="218" t="str">
        <f t="array" ref="N102">INDEX('Ortala-KabKota'!N$2:N$415,MATCH($D102,'Ortala-KabKota'!$E$2:$E$415,FALSE))</f>
        <v>#N/A</v>
      </c>
      <c r="O102" s="218" t="str">
        <f t="array" ref="O102">INDEX('Ortala-KabKota'!O$2:O$415,MATCH($D102,'Ortala-KabKota'!$E$2:$E$415,FALSE))</f>
        <v>#N/A</v>
      </c>
      <c r="P102" s="218" t="str">
        <f t="array" ref="P102">INDEX('Ortala-KabKota'!P$2:P$415,MATCH($D102,'Ortala-KabKota'!$E$2:$E$415,FALSE))</f>
        <v>#N/A</v>
      </c>
      <c r="Q102" s="218" t="str">
        <f t="array" ref="Q102">INDEX('Ortala-KabKota'!Q$2:Q$415,MATCH($D102,'Ortala-KabKota'!$E$2:$E$415,FALSE))</f>
        <v>#N/A</v>
      </c>
      <c r="R102" s="218" t="str">
        <f t="array" ref="R102">INDEX('Ortala-KabKota'!R$2:R$415,MATCH($D102,'Ortala-KabKota'!$E$2:$E$415,FALSE))</f>
        <v>#N/A</v>
      </c>
      <c r="S102" s="218" t="str">
        <f t="array" ref="S102">INDEX('Ortala-KabKota'!S$2:S$415,MATCH($D102,'Ortala-KabKota'!$E$2:$E$415,FALSE))</f>
        <v>#N/A</v>
      </c>
      <c r="T102" s="218" t="str">
        <f t="array" ref="T102">INDEX('Ortala-KabKota'!T$2:T$415,MATCH($D102,'Ortala-KabKota'!$E$2:$E$415,FALSE))</f>
        <v>#N/A</v>
      </c>
      <c r="U102" s="218" t="str">
        <f t="array" ref="U102">INDEX('Ortala-KabKota'!U$2:U$415,MATCH($D102,'Ortala-KabKota'!$E$2:$E$415,FALSE))</f>
        <v>#N/A</v>
      </c>
      <c r="V102" s="218" t="str">
        <f t="array" ref="V102">INDEX('Ortala-KabKota'!V$2:V$415,MATCH($D102,'Ortala-KabKota'!$E$2:$E$415,FALSE))</f>
        <v>#N/A</v>
      </c>
      <c r="W102" s="218" t="str">
        <f t="array" ref="W102">INDEX('Ortala-KabKota'!W$2:W$415,MATCH($D102,'Ortala-KabKota'!$E$2:$E$415,FALSE))</f>
        <v>#N/A</v>
      </c>
      <c r="X102" s="218" t="str">
        <f t="array" ref="X102">INDEX('Ortala-KabKota'!X$2:X$415,MATCH($D102,'Ortala-KabKota'!$E$2:$E$415,FALSE))</f>
        <v>#N/A</v>
      </c>
      <c r="Y102" s="218" t="str">
        <f t="array" ref="Y102">INDEX('Ortala-KabKota'!Y$2:Y$415,MATCH($D102,'Ortala-KabKota'!$E$2:$E$415,FALSE))</f>
        <v>#N/A</v>
      </c>
      <c r="Z102" s="218" t="str">
        <f t="array" ref="Z102">INDEX('Ortala-KabKota'!Z$2:Z$415,MATCH($D102,'Ortala-KabKota'!$E$2:$E$415,FALSE))</f>
        <v>#N/A</v>
      </c>
      <c r="AA102" s="218" t="str">
        <f t="array" ref="AA102">INDEX('Ortala-KabKota'!AA$2:AA$415,MATCH($D102,'Ortala-KabKota'!$E$2:$E$415,FALSE))</f>
        <v>#N/A</v>
      </c>
      <c r="AB102" s="218" t="str">
        <f t="array" ref="AB102">INDEX('Ortala-KabKota'!AB$2:AB$415,MATCH($D102,'Ortala-KabKota'!$E$2:$E$415,FALSE))</f>
        <v>#N/A</v>
      </c>
      <c r="AC102" s="218" t="str">
        <f t="array" ref="AC102">INDEX('Ortala-KabKota'!AC$2:AC$415,MATCH($D102,'Ortala-KabKota'!$E$2:$E$415,FALSE))</f>
        <v>#N/A</v>
      </c>
      <c r="AD102" s="218" t="str">
        <f t="array" ref="AD102">INDEX('Ortala-KabKota'!AD$2:AD$415,MATCH($D102,'Ortala-KabKota'!$E$2:$E$415,FALSE))</f>
        <v>#N/A</v>
      </c>
      <c r="AE102" s="218" t="str">
        <f t="array" ref="AE102">INDEX('Ortala-KabKota'!AE$2:AE$415,MATCH($D102,'Ortala-KabKota'!$E$2:$E$415,FALSE))</f>
        <v>#N/A</v>
      </c>
      <c r="AF102" s="218" t="str">
        <f t="array" ref="AF102">INDEX('Ortala-KabKota'!AF$2:AF$415,MATCH($D102,'Ortala-KabKota'!$E$2:$E$415,FALSE))</f>
        <v>#N/A</v>
      </c>
      <c r="AG102" s="218" t="str">
        <f t="array" ref="AG102">INDEX('Ortala-KabKota'!AG$2:AG$415,MATCH($D102,'Ortala-KabKota'!$E$2:$E$415,FALSE))</f>
        <v>#N/A</v>
      </c>
      <c r="AH102" s="218" t="str">
        <f t="array" ref="AH102">INDEX('Ortala-KabKota'!AH$2:AH$415,MATCH($D102,'Ortala-KabKota'!$E$2:$E$415,FALSE))</f>
        <v>#N/A</v>
      </c>
      <c r="AI102" s="218" t="str">
        <f t="array" ref="AI102">INDEX('Ortala-KabKota'!AI$2:AI$415,MATCH($D102,'Ortala-KabKota'!$E$2:$E$415,FALSE))</f>
        <v>#N/A</v>
      </c>
      <c r="AJ102" s="218" t="str">
        <f t="array" ref="AJ102">INDEX('Ortala-KabKota'!AJ$2:AJ$415,MATCH($D102,'Ortala-KabKota'!$E$2:$E$415,FALSE))</f>
        <v>#N/A</v>
      </c>
      <c r="AK102" s="218" t="str">
        <f t="array" ref="AK102">INDEX('Ortala-KabKota'!AK$2:AK$415,MATCH($D102,'Ortala-KabKota'!$E$2:$E$415,FALSE))</f>
        <v>#N/A</v>
      </c>
      <c r="AL102" s="218" t="str">
        <f t="array" ref="AL102">INDEX('Ortala-KabKota'!AL$2:AL$415,MATCH($D102,'Ortala-KabKota'!$E$2:$E$415,FALSE))</f>
        <v>#N/A</v>
      </c>
      <c r="AM102" s="218" t="str">
        <f t="array" ref="AM102">INDEX('Ortala-KabKota'!AM$2:AM$415,MATCH($D102,'Ortala-KabKota'!$E$2:$E$415,FALSE))</f>
        <v>#N/A</v>
      </c>
      <c r="AN102" s="218" t="str">
        <f t="array" ref="AN102">INDEX('Ortala-KabKota'!AN$2:AN$415,MATCH($D102,'Ortala-KabKota'!$E$2:$E$415,FALSE))</f>
        <v>#N/A</v>
      </c>
      <c r="AO102" s="218" t="str">
        <f t="array" ref="AO102">INDEX('Ortala-KabKota'!AO$2:AO$415,MATCH($D102,'Ortala-KabKota'!$E$2:$E$415,FALSE))</f>
        <v>#N/A</v>
      </c>
      <c r="AP102" s="218" t="str">
        <f t="array" ref="AP102">INDEX('Ortala-KabKota'!AP$2:AP$415,MATCH($D102,'Ortala-KabKota'!$E$2:$E$415,FALSE))</f>
        <v>#N/A</v>
      </c>
      <c r="AQ102" s="218" t="str">
        <f t="array" ref="AQ102">INDEX('Ortala-KabKota'!AQ$2:AQ$415,MATCH($D102,'Ortala-KabKota'!$E$2:$E$415,FALSE))</f>
        <v>#N/A</v>
      </c>
      <c r="AR102" s="218" t="str">
        <f t="array" ref="AR102">INDEX('Ortala-KabKota'!AR$2:AR$415,MATCH($D102,'Ortala-KabKota'!$E$2:$E$415,FALSE))</f>
        <v>#N/A</v>
      </c>
      <c r="AS102" s="218" t="str">
        <f t="array" ref="AS102">INDEX('Ortala-KabKota'!AS$2:AS$415,MATCH($D102,'Ortala-KabKota'!$E$2:$E$415,FALSE))</f>
        <v>#N/A</v>
      </c>
      <c r="AT102" s="218" t="str">
        <f t="array" ref="AT102">INDEX('Ortala-KabKota'!AT$2:AT$415,MATCH($D102,'Ortala-KabKota'!$E$2:$E$415,FALSE))</f>
        <v>#N/A</v>
      </c>
      <c r="AU102" s="218" t="str">
        <f t="array" ref="AU102">INDEX('UPTD PPA KabKota'!D$5:D$513,MATCH($D102,'UPTD PPA KabKota'!$C$5:$C$513,FALSE))</f>
        <v>Venty Amelia, S.Psi. (Plt)</v>
      </c>
      <c r="AV102" s="218" t="str">
        <f t="array" ref="AV102">INDEX('UPTD PPA KabKota'!E$5:E$513,MATCH($D102,'UPTD PPA KabKota'!$C$5:$C$513,FALSE))</f>
        <v>Jln. Ki Hajar Dewantara kompleks Perkantoran Bukit Menderang Kel. Rano Kec. Muara Sabak Barat Kabupaten Tanjung Jabung Timur</v>
      </c>
      <c r="AW102" s="218" t="str">
        <f t="array" ref="AW102">INDEX('UPTD PPA KabKota'!F$5:F$513,MATCH($D102,'UPTD PPA KabKota'!$C$5:$C$513,FALSE))</f>
        <v>-</v>
      </c>
      <c r="AX102" s="218">
        <f t="array" ref="AX102">INDEX('UPTD PPA KabKota'!G$5:G$513,MATCH($D102,'UPTD PPA KabKota'!$C$5:$C$513,FALSE))</f>
        <v>8117444332</v>
      </c>
      <c r="AY102" s="218" t="str">
        <f t="array" ref="AY102">INDEX('UPTD PPA KabKota'!H$5:H$513,MATCH($D102,'UPTD PPA KabKota'!$C$5:$C$513,FALSE))</f>
        <v>UPTD PPA</v>
      </c>
      <c r="AZ102" s="218" t="str">
        <f t="array" ref="AZ102">INDEX('UPTD PPA KabKota'!I$5:I$513,MATCH($D102,'UPTD PPA KabKota'!$C$5:$C$513,FALSE))</f>
        <v>Peraturan Bupati Tanjung Jabung Timur No 19 Tahun 2024</v>
      </c>
      <c r="BA102" s="218">
        <f t="array" ref="BA102">INDEX('UPTD PPA KabKota'!J$5:J$513,MATCH($D102,'UPTD PPA KabKota'!$C$5:$C$513,FALSE))</f>
        <v>2024</v>
      </c>
      <c r="BB102" s="218" t="str">
        <f t="array" ref="BB102">INDEX('UPTD PPA KabKota'!K$5:K$513,MATCH($D102,'UPTD PPA KabKota'!$C$5:$C$513,FALSE))</f>
        <v>Tidak ada informasi di Perkada</v>
      </c>
      <c r="BC102" s="218" t="str">
        <f t="array" ref="BC102">INDEX('UPTD PPA KabKota'!L$5:L$513,MATCH($D102,'UPTD PPA KabKota'!$C$5:$C$513,FALSE))</f>
        <v>Venty Amelia / 082121219174</v>
      </c>
      <c r="BD102" s="218" t="str">
        <f t="array" ref="BD102">INDEX('UPTD PPA KabKota'!M$5:M$513,MATCH($D102,'UPTD PPA KabKota'!$C$5:$C$513,FALSE))</f>
        <v>uptdppatanjabbarat@gmail.com</v>
      </c>
      <c r="BE102" s="218" t="str">
        <f t="array" ref="BE102">INDEX('UPTD PPA KabKota'!N$5:N$513,MATCH($D102,'UPTD PPA KabKota'!$C$5:$C$513,FALSE))</f>
        <v>1. Kepala UPTD
2. Kasubag TU
3. Kelompok Jabatan Fungsioanal
4. Pelaksana </v>
      </c>
      <c r="BF102" s="218" t="str">
        <f t="array" ref="BF102">INDEX('UPTD PPA KabKota'!O$5:O$513,MATCH($D102,'UPTD PPA KabKota'!$C$5:$C$513,FALSE))</f>
        <v>Bergabung dengan Kantor Dinas</v>
      </c>
      <c r="BG102" s="218" t="str">
        <f t="array" ref="BG102">INDEX('UPTD PPA KabKota'!P$5:P$513,MATCH($D102,'UPTD PPA KabKota'!$C$5:$C$513,FALSE))</f>
        <v>Tidak Punya</v>
      </c>
      <c r="BH102" s="218" t="str">
        <f t="array" ref="BH102">INDEX('UPTD PPA KabKota'!Q$5:Q$513,MATCH($D102,'UPTD PPA KabKota'!$C$5:$C$513,FALSE))</f>
        <v>-</v>
      </c>
      <c r="BI102" s="218" t="str">
        <f t="array" ref="BI102">INDEX('UPTD PPA KabKota'!R$5:R$513,MATCH($D102,'UPTD PPA KabKota'!$C$5:$C$513,FALSE))</f>
        <v>Ada</v>
      </c>
      <c r="BJ102" s="218" t="str">
        <f t="array" ref="BJ102">INDEX('UPTD PPA KabKota'!S$5:S$513,MATCH($D102,'UPTD PPA KabKota'!$C$5:$C$513,FALSE))</f>
        <v>Tidak Ada</v>
      </c>
      <c r="BK102" s="218" t="str">
        <f t="array" ref="BK102">INDEX('UPTD PPA KabKota'!T$5:T$513,MATCH($D102,'UPTD PPA KabKota'!$C$5:$C$513,FALSE))</f>
        <v>Tidak Ada</v>
      </c>
      <c r="BL102" s="218" t="str">
        <f t="array" ref="BL102">INDEX('UPTD PPA KabKota'!U$5:U$513,MATCH($D102,'UPTD PPA KabKota'!$C$5:$C$513,FALSE))</f>
        <v>Tidak Ada</v>
      </c>
      <c r="BM102" s="218" t="str">
        <f t="array" ref="BM102">INDEX('UPTD PPA KabKota'!V$5:V$513,MATCH($D102,'UPTD PPA KabKota'!$C$5:$C$513,FALSE))</f>
        <v>Tidak Ada</v>
      </c>
      <c r="BN102" s="218" t="str">
        <f t="array" ref="BN102">INDEX('UPTD PPA KabKota'!W$5:W$513,MATCH($D102,'UPTD PPA KabKota'!$C$5:$C$513,FALSE))</f>
        <v>Tidak Ada</v>
      </c>
      <c r="BO102" s="218" t="str">
        <f t="array" ref="BO102">INDEX('UPTD PPA KabKota'!X$5:X$513,MATCH($D102,'UPTD PPA KabKota'!$C$5:$C$513,FALSE))</f>
        <v>Ada</v>
      </c>
      <c r="BP102" s="218" t="str">
        <f t="array" ref="BP102">INDEX('UPTD PPA KabKota'!Y$5:Y$513,MATCH($D102,'UPTD PPA KabKota'!$C$5:$C$513,FALSE))</f>
        <v>Ada</v>
      </c>
      <c r="BQ102" s="218" t="str">
        <f t="array" ref="BQ102">INDEX('UPTD PPA KabKota'!Z$5:Z$513,MATCH($D102,'UPTD PPA KabKota'!$C$5:$C$513,FALSE))</f>
        <v>Ada</v>
      </c>
      <c r="BR102" s="218" t="str">
        <f t="array" ref="BR102">INDEX('UPTD PPA KabKota'!AA$5:AA$513,MATCH($D102,'UPTD PPA KabKota'!$C$5:$C$513,FALSE))</f>
        <v>Tidak Ada</v>
      </c>
      <c r="BS102" s="218" t="str">
        <f t="array" ref="BS102">INDEX('UPTD PPA KabKota'!AB$5:AB$513,MATCH($D102,'UPTD PPA KabKota'!$C$5:$C$513,FALSE))</f>
        <v>Tidak Ada</v>
      </c>
      <c r="BT102" s="218" t="str">
        <f t="array" ref="BT102">INDEX('UPTD PPA KabKota'!AC$5:AC$513,MATCH($D102,'UPTD PPA KabKota'!$C$5:$C$513,FALSE))</f>
        <v>Sudah</v>
      </c>
      <c r="BU102" s="218" t="str">
        <f t="array" ref="BU102">INDEX('UPTD PPA KabKota'!AD$5:AD$513,MATCH($D102,'UPTD PPA KabKota'!$C$5:$C$513,FALSE))</f>
        <v>Sudah</v>
      </c>
      <c r="BV102" s="218" t="str">
        <f t="array" ref="BV102">INDEX('UPTD PPA KabKota'!AE$5:AE$513,MATCH($D102,'UPTD PPA KabKota'!$C$5:$C$513,FALSE))</f>
        <v>Belum</v>
      </c>
      <c r="BW102" s="218" t="str">
        <f t="array" ref="BW102">INDEX('UPTD PPA KabKota'!AF$5:AF$513,MATCH($D102,'UPTD PPA KabKota'!$C$5:$C$513,FALSE))</f>
        <v>Sudah</v>
      </c>
      <c r="BX102" s="218" t="str">
        <f t="array" ref="BX102">INDEX('UPTD PPA KabKota'!AG$5:AG$513,MATCH($D102,'UPTD PPA KabKota'!$C$5:$C$513,FALSE))</f>
        <v>Sudah</v>
      </c>
      <c r="BY102" s="218" t="str">
        <f t="array" ref="BY102">INDEX('UPTD PPA KabKota'!AH$5:AH$513,MATCH($D102,'UPTD PPA KabKota'!$C$5:$C$513,FALSE))</f>
        <v>Sudah</v>
      </c>
      <c r="BZ102" s="218" t="str">
        <f t="array" ref="BZ102">INDEX('UPTD PPA KabKota'!AI$5:AI$513,MATCH($D102,'UPTD PPA KabKota'!$C$5:$C$513,FALSE))</f>
        <v>Belum</v>
      </c>
      <c r="CA102" s="218" t="str">
        <f t="array" ref="CA102">INDEX('UPTD PPA KabKota'!AJ$5:AJ$513,MATCH($D102,'UPTD PPA KabKota'!$C$5:$C$513,FALSE))</f>
        <v>Belum</v>
      </c>
      <c r="CB102" s="218" t="str">
        <f t="array" ref="CB102">INDEX('UPTD PPA KabKota'!AK$5:AK$513,MATCH($D102,'UPTD PPA KabKota'!$C$5:$C$513,FALSE))</f>
        <v>Belum</v>
      </c>
      <c r="CC102" s="218" t="str">
        <f t="array" ref="CC102">INDEX('UPTD PPA KabKota'!AL$5:AL$513,MATCH($D102,'UPTD PPA KabKota'!$C$5:$C$513,FALSE))</f>
        <v>Sudah</v>
      </c>
      <c r="CD102" s="218" t="str">
        <f t="array" ref="CD102">INDEX('UPTD PPA KabKota'!AM$5:AM$513,MATCH($D102,'UPTD PPA KabKota'!$C$5:$C$513,FALSE))</f>
        <v>Sudah</v>
      </c>
      <c r="CE102" s="218" t="str">
        <f t="array" ref="CE102">INDEX('UPTD PPA KabKota'!AN$5:AN$513,MATCH($D102,'UPTD PPA KabKota'!$C$5:$C$513,FALSE))</f>
        <v/>
      </c>
      <c r="CF102" s="218" t="str">
        <f t="array" ref="CF102">INDEX('UPTD PPA KabKota'!AO$5:AO$513,MATCH($D102,'UPTD PPA KabKota'!$C$5:$C$513,FALSE))</f>
        <v>22 kasus</v>
      </c>
      <c r="CG102" s="218" t="str">
        <f t="array" ref="CG102">INDEX('UPTD PPA KabKota'!AP$5:AP$513,MATCH($D102,'UPTD PPA KabKota'!$C$5:$C$513,FALSE))</f>
        <v>kekerasan seksual</v>
      </c>
      <c r="CH102" s="218" t="str">
        <f t="array" ref="CH102">INDEX('UPTD PPA KabKota'!AQ$5:AQ$513,MATCH($D102,'UPTD PPA KabKota'!$C$5:$C$513,FALSE))</f>
        <v/>
      </c>
      <c r="CI102" s="218" t="str">
        <f t="array" ref="CI102">INDEX('UPTD PPA KabKota'!AR$5:AR$513,MATCH($D102,'UPTD PPA KabKota'!$C$5:$C$513,FALSE))</f>
        <v/>
      </c>
      <c r="CJ102" s="218" t="str">
        <f t="array" ref="CJ102">INDEX('UPTD PPA KabKota'!AS$5:AS$513,MATCH($D102,'UPTD PPA KabKota'!$C$5:$C$513,FALSE))</f>
        <v/>
      </c>
      <c r="CK102" s="218" t="str">
        <f t="array" ref="CK102">INDEX('UPTD PPA KabKota'!AT$5:AT$513,MATCH($D102,'UPTD PPA KabKota'!$C$5:$C$513,FALSE))</f>
        <v/>
      </c>
      <c r="CL102" s="218" t="str">
        <f t="array" ref="CL102">INDEX('UPTD PPA KabKota'!AU$5:AU$513,MATCH($D102,'UPTD PPA KabKota'!$C$5:$C$513,FALSE))</f>
        <v/>
      </c>
      <c r="CM102" s="218" t="str">
        <f t="array" ref="CM102">INDEX('UPTD PPA KabKota'!AV$5:AV$513,MATCH($D102,'UPTD PPA KabKota'!$C$5:$C$513,FALSE))</f>
        <v/>
      </c>
      <c r="CN102" s="218" t="str">
        <f t="array" ref="CN102">INDEX('UPTD PPA KabKota'!AW$5:AW$513,MATCH($D102,'UPTD PPA KabKota'!$C$5:$C$513,FALSE))</f>
        <v/>
      </c>
      <c r="CO102" s="218" t="str">
        <f t="array" ref="CO102">INDEX('UPTD PPA KabKota'!AX$5:AX$513,MATCH($D102,'UPTD PPA KabKota'!$C$5:$C$513,FALSE))</f>
        <v/>
      </c>
      <c r="CP102" s="218" t="str">
        <f t="array" ref="CP102">INDEX('UPTD PPA KabKota'!AY$5:AY$513,MATCH($D102,'UPTD PPA KabKota'!$C$5:$C$513,FALSE))</f>
        <v>v</v>
      </c>
      <c r="CQ102" s="209" t="str">
        <f>IFERROR(__xludf.DUMMYFUNCTION("IF(ISBLANK($K102),"""",IF(REGEXMATCH($K102,""Peraturan""),""Ada"",IF(REGEXMATCH($K102,""Rekomendasi""),""Tidak Ada"", $K102)))
"),"#N/A")</f>
        <v>#N/A</v>
      </c>
      <c r="CR102" s="209" t="str">
        <f t="array" ref="CR102">index('UPTD PPA KabKota'!$BI$5:$BI$513,match($D102,'UPTD PPA KabKota'!$C$5:$C$513,false))</f>
        <v>Ada</v>
      </c>
      <c r="CS102" s="314" t="str">
        <f t="shared" si="15"/>
        <v>#N/A</v>
      </c>
    </row>
    <row r="103">
      <c r="A103" s="310">
        <v>99.0</v>
      </c>
      <c r="B103" s="310">
        <v>7.0</v>
      </c>
      <c r="C103" s="311" t="s">
        <v>4741</v>
      </c>
      <c r="D103" s="312" t="s">
        <v>1370</v>
      </c>
      <c r="E103" s="315">
        <v>45748.0</v>
      </c>
      <c r="F103" s="218" t="str">
        <f t="array" ref="F103">INDEX('Ortala-KabKota'!F$2:F$415,MATCH($D103,'Ortala-KabKota'!$E$2:$E$415,FALSE))</f>
        <v>Hardiyanti/ 081366521578 (Plt)</v>
      </c>
      <c r="G103" s="218" t="str">
        <f t="array" ref="G103">INDEX('Ortala-KabKota'!G$2:G$415,MATCH($D103,'Ortala-KabKota'!$E$2:$E$415,FALSE))</f>
        <v>Jl. Gatot Subroto No. 06 Kel. Tungkal II Kec. Tungkal Ilir</v>
      </c>
      <c r="H103" s="218" t="str">
        <f t="array" ref="H103">INDEX('Ortala-KabKota'!H$2:H$415,MATCH($D103,'Ortala-KabKota'!$E$2:$E$415,FALSE))</f>
        <v/>
      </c>
      <c r="I103" s="218" t="str">
        <f t="array" ref="I103">INDEX('Ortala-KabKota'!I$2:I$415,MATCH($D103,'Ortala-KabKota'!$E$2:$E$415,FALSE))</f>
        <v>085274342797</v>
      </c>
      <c r="J103" s="218" t="str">
        <f t="array" ref="J103">INDEX('Ortala-KabKota'!J$2:J$415,MATCH($D103,'Ortala-KabKota'!$E$2:$E$415,FALSE))</f>
        <v>UPTD PPA</v>
      </c>
      <c r="K103" s="218" t="str">
        <f t="array" ref="K103">INDEX('Ortala-KabKota'!K$2:K$415,MATCH($D103,'Ortala-KabKota'!$E$2:$E$415,FALSE))</f>
        <v>Peraturan Bupati Tanjung Jabung Barat Nomor 37 Tahun 2022</v>
      </c>
      <c r="L103" s="218">
        <f t="array" ref="L103">INDEX('Ortala-KabKota'!L$2:L$415,MATCH($D103,'Ortala-KabKota'!$E$2:$E$415,FALSE))</f>
        <v>2022</v>
      </c>
      <c r="M103" s="218" t="str">
        <f t="array" ref="M103">INDEX('Ortala-KabKota'!M$2:M$415,MATCH($D103,'Ortala-KabKota'!$E$2:$E$415,FALSE))</f>
        <v>A</v>
      </c>
      <c r="N103" s="218" t="str">
        <f t="array" ref="N103">INDEX('Ortala-KabKota'!N$2:N$415,MATCH($D103,'Ortala-KabKota'!$E$2:$E$415,FALSE))</f>
        <v>Hardiyanti/ 081366521578</v>
      </c>
      <c r="O103" s="218" t="str">
        <f t="array" ref="O103">INDEX('Ortala-KabKota'!O$2:O$415,MATCH($D103,'Ortala-KabKota'!$E$2:$E$415,FALSE))</f>
        <v>uptdppatanjabbarat@gmail.com
</v>
      </c>
      <c r="P103" s="218" t="str">
        <f t="array" ref="P103">INDEX('Ortala-KabKota'!P$2:P$415,MATCH($D103,'Ortala-KabKota'!$E$2:$E$415,FALSE))</f>
        <v>Kepala UPTD PPA, Kasubbag TU, Kelompok Jabatan Fungsional, Konselor, Komediator dan pelaksana</v>
      </c>
      <c r="Q103" s="218" t="str">
        <f t="array" ref="Q103">INDEX('Ortala-KabKota'!Q$2:Q$415,MATCH($D103,'Ortala-KabKota'!$E$2:$E$415,FALSE))</f>
        <v>MANDIRI</v>
      </c>
      <c r="R103" s="218" t="str">
        <f t="array" ref="R103">INDEX('Ortala-KabKota'!R$2:R$415,MATCH($D103,'Ortala-KabKota'!$E$2:$E$415,FALSE))</f>
        <v>MILIK SENDIRI</v>
      </c>
      <c r="S103" s="218" t="str">
        <f t="array" ref="S103">INDEX('Ortala-KabKota'!S$2:S$415,MATCH($D103,'Ortala-KabKota'!$E$2:$E$415,FALSE))</f>
        <v/>
      </c>
      <c r="T103" s="218">
        <f t="array" ref="T103">INDEX('Ortala-KabKota'!T$2:T$415,MATCH($D103,'Ortala-KabKota'!$E$2:$E$415,FALSE))</f>
        <v>0</v>
      </c>
      <c r="U103" s="218" t="str">
        <f t="array" ref="U103">INDEX('Ortala-KabKota'!U$2:U$415,MATCH($D103,'Ortala-KabKota'!$E$2:$E$415,FALSE))</f>
        <v/>
      </c>
      <c r="V103" s="218" t="str">
        <f t="array" ref="V103">INDEX('Ortala-KabKota'!V$2:V$415,MATCH($D103,'Ortala-KabKota'!$E$2:$E$415,FALSE))</f>
        <v/>
      </c>
      <c r="W103" s="218">
        <f t="array" ref="W103">INDEX('Ortala-KabKota'!W$2:W$415,MATCH($D103,'Ortala-KabKota'!$E$2:$E$415,FALSE))</f>
        <v>1</v>
      </c>
      <c r="X103" s="218" t="str">
        <f t="array" ref="X103">INDEX('Ortala-KabKota'!X$2:X$415,MATCH($D103,'Ortala-KabKota'!$E$2:$E$415,FALSE))</f>
        <v/>
      </c>
      <c r="Y103" s="218" t="str">
        <f t="array" ref="Y103">INDEX('Ortala-KabKota'!Y$2:Y$415,MATCH($D103,'Ortala-KabKota'!$E$2:$E$415,FALSE))</f>
        <v/>
      </c>
      <c r="Z103" s="218" t="str">
        <f t="array" ref="Z103">INDEX('Ortala-KabKota'!Z$2:Z$415,MATCH($D103,'Ortala-KabKota'!$E$2:$E$415,FALSE))</f>
        <v/>
      </c>
      <c r="AA103" s="218">
        <f t="array" ref="AA103">INDEX('Ortala-KabKota'!AA$2:AA$415,MATCH($D103,'Ortala-KabKota'!$E$2:$E$415,FALSE))</f>
        <v>1</v>
      </c>
      <c r="AB103" s="218" t="str">
        <f t="array" ref="AB103">INDEX('Ortala-KabKota'!AB$2:AB$415,MATCH($D103,'Ortala-KabKota'!$E$2:$E$415,FALSE))</f>
        <v/>
      </c>
      <c r="AC103" s="218" t="str">
        <f t="array" ref="AC103">INDEX('Ortala-KabKota'!AC$2:AC$415,MATCH($D103,'Ortala-KabKota'!$E$2:$E$415,FALSE))</f>
        <v/>
      </c>
      <c r="AD103" s="218" t="str">
        <f t="array" ref="AD103">INDEX('Ortala-KabKota'!AD$2:AD$415,MATCH($D103,'Ortala-KabKota'!$E$2:$E$415,FALSE))</f>
        <v/>
      </c>
      <c r="AE103" s="218">
        <f t="array" ref="AE103">INDEX('Ortala-KabKota'!AE$2:AE$415,MATCH($D103,'Ortala-KabKota'!$E$2:$E$415,FALSE))</f>
        <v>1</v>
      </c>
      <c r="AF103" s="218">
        <f t="array" ref="AF103">INDEX('Ortala-KabKota'!AF$2:AF$415,MATCH($D103,'Ortala-KabKota'!$E$2:$E$415,FALSE))</f>
        <v>1</v>
      </c>
      <c r="AG103" s="218">
        <f t="array" ref="AG103">INDEX('Ortala-KabKota'!AG$2:AG$415,MATCH($D103,'Ortala-KabKota'!$E$2:$E$415,FALSE))</f>
        <v>1</v>
      </c>
      <c r="AH103" s="218" t="str">
        <f t="array" ref="AH103">INDEX('Ortala-KabKota'!AH$2:AH$415,MATCH($D103,'Ortala-KabKota'!$E$2:$E$415,FALSE))</f>
        <v/>
      </c>
      <c r="AI103" s="218" t="str">
        <f t="array" ref="AI103">INDEX('Ortala-KabKota'!AI$2:AI$415,MATCH($D103,'Ortala-KabKota'!$E$2:$E$415,FALSE))</f>
        <v/>
      </c>
      <c r="AJ103" s="218">
        <f t="array" ref="AJ103">INDEX('Ortala-KabKota'!AJ$2:AJ$415,MATCH($D103,'Ortala-KabKota'!$E$2:$E$415,FALSE))</f>
        <v>1</v>
      </c>
      <c r="AK103" s="218">
        <f t="array" ref="AK103">INDEX('Ortala-KabKota'!AK$2:AK$415,MATCH($D103,'Ortala-KabKota'!$E$2:$E$415,FALSE))</f>
        <v>1</v>
      </c>
      <c r="AL103" s="218">
        <f t="array" ref="AL103">INDEX('Ortala-KabKota'!AL$2:AL$415,MATCH($D103,'Ortala-KabKota'!$E$2:$E$415,FALSE))</f>
        <v>30</v>
      </c>
      <c r="AM103" s="218" t="str">
        <f t="array" ref="AM103">INDEX('Ortala-KabKota'!AM$2:AM$415,MATCH($D103,'Ortala-KabKota'!$E$2:$E$415,FALSE))</f>
        <v>Kekerasan Seksual</v>
      </c>
      <c r="AN103" s="218" t="str">
        <f t="array" ref="AN103">INDEX('Ortala-KabKota'!AN$2:AN$415,MATCH($D103,'Ortala-KabKota'!$E$2:$E$415,FALSE))</f>
        <v/>
      </c>
      <c r="AO103" s="218" t="str">
        <f t="array" ref="AO103">INDEX('Ortala-KabKota'!AO$2:AO$415,MATCH($D103,'Ortala-KabKota'!$E$2:$E$415,FALSE))</f>
        <v/>
      </c>
      <c r="AP103" s="218" t="str">
        <f t="array" ref="AP103">INDEX('Ortala-KabKota'!AP$2:AP$415,MATCH($D103,'Ortala-KabKota'!$E$2:$E$415,FALSE))</f>
        <v/>
      </c>
      <c r="AQ103" s="218" t="str">
        <f t="array" ref="AQ103">INDEX('Ortala-KabKota'!AQ$2:AQ$415,MATCH($D103,'Ortala-KabKota'!$E$2:$E$415,FALSE))</f>
        <v/>
      </c>
      <c r="AR103" s="218" t="str">
        <f t="array" ref="AR103">INDEX('Ortala-KabKota'!AR$2:AR$415,MATCH($D103,'Ortala-KabKota'!$E$2:$E$415,FALSE))</f>
        <v/>
      </c>
      <c r="AS103" s="218" t="str">
        <f t="array" ref="AS103">INDEX('Ortala-KabKota'!AS$2:AS$415,MATCH($D103,'Ortala-KabKota'!$E$2:$E$415,FALSE))</f>
        <v/>
      </c>
      <c r="AT103" s="218">
        <f t="array" ref="AT103">INDEX('Ortala-KabKota'!AT$2:AT$415,MATCH($D103,'Ortala-KabKota'!$E$2:$E$415,FALSE))</f>
        <v>1</v>
      </c>
      <c r="AU103" s="218" t="str">
        <f t="array" ref="AU103">INDEX('UPTD PPA KabKota'!D$5:D$513,MATCH($D103,'UPTD PPA KabKota'!$C$5:$C$513,FALSE))</f>
        <v>Hardiyanti/ 081366521578 (Plt)</v>
      </c>
      <c r="AV103" s="218" t="str">
        <f t="array" ref="AV103">INDEX('UPTD PPA KabKota'!E$5:E$513,MATCH($D103,'UPTD PPA KabKota'!$C$5:$C$513,FALSE))</f>
        <v>Jl.Gatot Subroto (Manunggal I) Perumnas No. 06, Kelurahan Tungkal II, Kecamatan Tungkal Ilir</v>
      </c>
      <c r="AW103" s="218" t="str">
        <f t="array" ref="AW103">INDEX('UPTD PPA KabKota'!F$5:F$513,MATCH($D103,'UPTD PPA KabKota'!$C$5:$C$513,FALSE))</f>
        <v>085274342797</v>
      </c>
      <c r="AX103" s="218" t="str">
        <f t="array" ref="AX103">INDEX('UPTD PPA KabKota'!G$5:G$513,MATCH($D103,'UPTD PPA KabKota'!$C$5:$C$513,FALSE))</f>
        <v>085274342797</v>
      </c>
      <c r="AY103" s="218" t="str">
        <f t="array" ref="AY103">INDEX('UPTD PPA KabKota'!H$5:H$513,MATCH($D103,'UPTD PPA KabKota'!$C$5:$C$513,FALSE))</f>
        <v>UPTD PPA</v>
      </c>
      <c r="AZ103" s="218" t="str">
        <f t="array" ref="AZ103">INDEX('UPTD PPA KabKota'!I$5:I$513,MATCH($D103,'UPTD PPA KabKota'!$C$5:$C$513,FALSE))</f>
        <v>Peraturan Bupati Nomor 37 Tahun 2022</v>
      </c>
      <c r="BA103" s="218">
        <f t="array" ref="BA103">INDEX('UPTD PPA KabKota'!J$5:J$513,MATCH($D103,'UPTD PPA KabKota'!$C$5:$C$513,FALSE))</f>
        <v>2022</v>
      </c>
      <c r="BB103" s="218" t="str">
        <f t="array" ref="BB103">INDEX('UPTD PPA KabKota'!K$5:K$513,MATCH($D103,'UPTD PPA KabKota'!$C$5:$C$513,FALSE))</f>
        <v>A</v>
      </c>
      <c r="BC103" s="218" t="str">
        <f t="array" ref="BC103">INDEX('UPTD PPA KabKota'!L$5:L$513,MATCH($D103,'UPTD PPA KabKota'!$C$5:$C$513,FALSE))</f>
        <v>Hardiyanti/081366521578</v>
      </c>
      <c r="BD103" s="218" t="str">
        <f t="array" ref="BD103">INDEX('UPTD PPA KabKota'!M$5:M$513,MATCH($D103,'UPTD PPA KabKota'!$C$5:$C$513,FALSE))</f>
        <v>uptdppatanjabbarat@gmail.com</v>
      </c>
      <c r="BE103" s="218" t="str">
        <f t="array" ref="BE103">INDEX('UPTD PPA KabKota'!N$5:N$513,MATCH($D103,'UPTD PPA KabKota'!$C$5:$C$513,FALSE))</f>
        <v>1. Kepala UPTD
2. Kasubag TU
3. Kelompok Jabatan Fungsional</v>
      </c>
      <c r="BF103" s="218" t="str">
        <f t="array" ref="BF103">INDEX('UPTD PPA KabKota'!O$5:O$513,MATCH($D103,'UPTD PPA KabKota'!$C$5:$C$513,FALSE))</f>
        <v>MANDIRI</v>
      </c>
      <c r="BG103" s="218" t="str">
        <f t="array" ref="BG103">INDEX('UPTD PPA KabKota'!P$5:P$513,MATCH($D103,'UPTD PPA KabKota'!$C$5:$C$513,FALSE))</f>
        <v>SEWA/KONTRAK</v>
      </c>
      <c r="BH103" s="218" t="str">
        <f t="array" ref="BH103">INDEX('UPTD PPA KabKota'!Q$5:Q$513,MATCH($D103,'UPTD PPA KabKota'!$C$5:$C$513,FALSE))</f>
        <v>Pemerintah Daerah</v>
      </c>
      <c r="BI103" s="218" t="str">
        <f t="array" ref="BI103">INDEX('UPTD PPA KabKota'!R$5:R$513,MATCH($D103,'UPTD PPA KabKota'!$C$5:$C$513,FALSE))</f>
        <v>Tidak Ada</v>
      </c>
      <c r="BJ103" s="218" t="str">
        <f t="array" ref="BJ103">INDEX('UPTD PPA KabKota'!S$5:S$513,MATCH($D103,'UPTD PPA KabKota'!$C$5:$C$513,FALSE))</f>
        <v>Ada</v>
      </c>
      <c r="BK103" s="218" t="str">
        <f t="array" ref="BK103">INDEX('UPTD PPA KabKota'!T$5:T$513,MATCH($D103,'UPTD PPA KabKota'!$C$5:$C$513,FALSE))</f>
        <v>Ada</v>
      </c>
      <c r="BL103" s="218" t="str">
        <f t="array" ref="BL103">INDEX('UPTD PPA KabKota'!U$5:U$513,MATCH($D103,'UPTD PPA KabKota'!$C$5:$C$513,FALSE))</f>
        <v>Ada</v>
      </c>
      <c r="BM103" s="218" t="str">
        <f t="array" ref="BM103">INDEX('UPTD PPA KabKota'!V$5:V$513,MATCH($D103,'UPTD PPA KabKota'!$C$5:$C$513,FALSE))</f>
        <v>Tidak Ada</v>
      </c>
      <c r="BN103" s="218" t="str">
        <f t="array" ref="BN103">INDEX('UPTD PPA KabKota'!W$5:W$513,MATCH($D103,'UPTD PPA KabKota'!$C$5:$C$513,FALSE))</f>
        <v>Ada</v>
      </c>
      <c r="BO103" s="218" t="str">
        <f t="array" ref="BO103">INDEX('UPTD PPA KabKota'!X$5:X$513,MATCH($D103,'UPTD PPA KabKota'!$C$5:$C$513,FALSE))</f>
        <v>Ada</v>
      </c>
      <c r="BP103" s="218" t="str">
        <f t="array" ref="BP103">INDEX('UPTD PPA KabKota'!Y$5:Y$513,MATCH($D103,'UPTD PPA KabKota'!$C$5:$C$513,FALSE))</f>
        <v>Ada</v>
      </c>
      <c r="BQ103" s="218" t="str">
        <f t="array" ref="BQ103">INDEX('UPTD PPA KabKota'!Z$5:Z$513,MATCH($D103,'UPTD PPA KabKota'!$C$5:$C$513,FALSE))</f>
        <v>Tidak Ada</v>
      </c>
      <c r="BR103" s="218" t="str">
        <f t="array" ref="BR103">INDEX('UPTD PPA KabKota'!AA$5:AA$513,MATCH($D103,'UPTD PPA KabKota'!$C$5:$C$513,FALSE))</f>
        <v>Tidak Ada</v>
      </c>
      <c r="BS103" s="218" t="str">
        <f t="array" ref="BS103">INDEX('UPTD PPA KabKota'!AB$5:AB$513,MATCH($D103,'UPTD PPA KabKota'!$C$5:$C$513,FALSE))</f>
        <v>Tidak Ada</v>
      </c>
      <c r="BT103" s="218" t="str">
        <f t="array" ref="BT103">INDEX('UPTD PPA KabKota'!AC$5:AC$513,MATCH($D103,'UPTD PPA KabKota'!$C$5:$C$513,FALSE))</f>
        <v>Sudah</v>
      </c>
      <c r="BU103" s="218" t="str">
        <f t="array" ref="BU103">INDEX('UPTD PPA KabKota'!AD$5:AD$513,MATCH($D103,'UPTD PPA KabKota'!$C$5:$C$513,FALSE))</f>
        <v>Sudah</v>
      </c>
      <c r="BV103" s="218" t="str">
        <f t="array" ref="BV103">INDEX('UPTD PPA KabKota'!AE$5:AE$513,MATCH($D103,'UPTD PPA KabKota'!$C$5:$C$513,FALSE))</f>
        <v>Sudah</v>
      </c>
      <c r="BW103" s="218" t="str">
        <f t="array" ref="BW103">INDEX('UPTD PPA KabKota'!AF$5:AF$513,MATCH($D103,'UPTD PPA KabKota'!$C$5:$C$513,FALSE))</f>
        <v>Sudah</v>
      </c>
      <c r="BX103" s="218" t="str">
        <f t="array" ref="BX103">INDEX('UPTD PPA KabKota'!AG$5:AG$513,MATCH($D103,'UPTD PPA KabKota'!$C$5:$C$513,FALSE))</f>
        <v>Sudah</v>
      </c>
      <c r="BY103" s="218" t="str">
        <f t="array" ref="BY103">INDEX('UPTD PPA KabKota'!AH$5:AH$513,MATCH($D103,'UPTD PPA KabKota'!$C$5:$C$513,FALSE))</f>
        <v>Sudah</v>
      </c>
      <c r="BZ103" s="218" t="str">
        <f t="array" ref="BZ103">INDEX('UPTD PPA KabKota'!AI$5:AI$513,MATCH($D103,'UPTD PPA KabKota'!$C$5:$C$513,FALSE))</f>
        <v>Belum</v>
      </c>
      <c r="CA103" s="218" t="str">
        <f t="array" ref="CA103">INDEX('UPTD PPA KabKota'!AJ$5:AJ$513,MATCH($D103,'UPTD PPA KabKota'!$C$5:$C$513,FALSE))</f>
        <v>Sudah</v>
      </c>
      <c r="CB103" s="218" t="str">
        <f t="array" ref="CB103">INDEX('UPTD PPA KabKota'!AK$5:AK$513,MATCH($D103,'UPTD PPA KabKota'!$C$5:$C$513,FALSE))</f>
        <v>Sudah</v>
      </c>
      <c r="CC103" s="218" t="str">
        <f t="array" ref="CC103">INDEX('UPTD PPA KabKota'!AL$5:AL$513,MATCH($D103,'UPTD PPA KabKota'!$C$5:$C$513,FALSE))</f>
        <v>Sudah</v>
      </c>
      <c r="CD103" s="218" t="str">
        <f t="array" ref="CD103">INDEX('UPTD PPA KabKota'!AM$5:AM$513,MATCH($D103,'UPTD PPA KabKota'!$C$5:$C$513,FALSE))</f>
        <v>Belum</v>
      </c>
      <c r="CE103" s="218" t="str">
        <f t="array" ref="CE103">INDEX('UPTD PPA KabKota'!AN$5:AN$513,MATCH($D103,'UPTD PPA KabKota'!$C$5:$C$513,FALSE))</f>
        <v>Untuk tenaga analis dan konselor hukum dilakukan oleh pengacara UPT PPA yang bekerja paruh waktu dan kita hubungi kalau ada kasus saja sementara untuk tenaga mediator (Kepala UPT PPA, Psikolog Klinis dan staf telah mengikuti Pelatihan mediator dan telah memiliki sertifikat)</v>
      </c>
      <c r="CF103" s="218" t="str">
        <f t="array" ref="CF103">INDEX('UPTD PPA KabKota'!AO$5:AO$513,MATCH($D103,'UPTD PPA KabKota'!$C$5:$C$513,FALSE))</f>
        <v>30 (2021)</v>
      </c>
      <c r="CG103" s="218" t="str">
        <f t="array" ref="CG103">INDEX('UPTD PPA KabKota'!AP$5:AP$513,MATCH($D103,'UPTD PPA KabKota'!$C$5:$C$513,FALSE))</f>
        <v>Kekerasan seksual terhadap anak</v>
      </c>
      <c r="CH103" s="218" t="str">
        <f t="array" ref="CH103">INDEX('UPTD PPA KabKota'!AQ$5:AQ$513,MATCH($D103,'UPTD PPA KabKota'!$C$5:$C$513,FALSE))</f>
        <v/>
      </c>
      <c r="CI103" s="218" t="str">
        <f t="array" ref="CI103">INDEX('UPTD PPA KabKota'!AR$5:AR$513,MATCH($D103,'UPTD PPA KabKota'!$C$5:$C$513,FALSE))</f>
        <v/>
      </c>
      <c r="CJ103" s="218" t="str">
        <f t="array" ref="CJ103">INDEX('UPTD PPA KabKota'!AS$5:AS$513,MATCH($D103,'UPTD PPA KabKota'!$C$5:$C$513,FALSE))</f>
        <v/>
      </c>
      <c r="CK103" s="218" t="str">
        <f t="array" ref="CK103">INDEX('UPTD PPA KabKota'!AT$5:AT$513,MATCH($D103,'UPTD PPA KabKota'!$C$5:$C$513,FALSE))</f>
        <v/>
      </c>
      <c r="CL103" s="218" t="str">
        <f t="array" ref="CL103">INDEX('UPTD PPA KabKota'!AU$5:AU$513,MATCH($D103,'UPTD PPA KabKota'!$C$5:$C$513,FALSE))</f>
        <v/>
      </c>
      <c r="CM103" s="218" t="str">
        <f t="array" ref="CM103">INDEX('UPTD PPA KabKota'!AV$5:AV$513,MATCH($D103,'UPTD PPA KabKota'!$C$5:$C$513,FALSE))</f>
        <v/>
      </c>
      <c r="CN103" s="218" t="str">
        <f t="array" ref="CN103">INDEX('UPTD PPA KabKota'!AW$5:AW$513,MATCH($D103,'UPTD PPA KabKota'!$C$5:$C$513,FALSE))</f>
        <v>v</v>
      </c>
      <c r="CO103" s="218" t="str">
        <f t="array" ref="CO103">INDEX('UPTD PPA KabKota'!AX$5:AX$513,MATCH($D103,'UPTD PPA KabKota'!$C$5:$C$513,FALSE))</f>
        <v/>
      </c>
      <c r="CP103" s="218" t="str">
        <f t="array" ref="CP103">INDEX('UPTD PPA KabKota'!AY$5:AY$513,MATCH($D103,'UPTD PPA KabKota'!$C$5:$C$513,FALSE))</f>
        <v/>
      </c>
      <c r="CQ103" s="209" t="str">
        <f>IFERROR(__xludf.DUMMYFUNCTION("IF(ISBLANK($K103),"""",IF(REGEXMATCH($K103,""Peraturan""),""Ada"",IF(REGEXMATCH($K103,""Rekomendasi""),""Tidak Ada"", $K103)))
"),"Ada")</f>
        <v>Ada</v>
      </c>
      <c r="CR103" s="209" t="str">
        <f t="array" ref="CR103">index('UPTD PPA KabKota'!$BI$5:$BI$513,match($D103,'UPTD PPA KabKota'!$C$5:$C$513,false))</f>
        <v>Ada</v>
      </c>
      <c r="CS103" s="314" t="str">
        <f t="shared" si="15"/>
        <v>Ada</v>
      </c>
    </row>
    <row r="104">
      <c r="A104" s="310">
        <v>100.0</v>
      </c>
      <c r="B104" s="310">
        <v>8.0</v>
      </c>
      <c r="C104" s="311" t="s">
        <v>4741</v>
      </c>
      <c r="D104" s="312" t="s">
        <v>1416</v>
      </c>
      <c r="E104" s="315">
        <v>45689.0</v>
      </c>
      <c r="F104" s="218" t="str">
        <f t="array" ref="F104">INDEX('Ortala-KabKota'!F$2:F$415,MATCH($D104,'Ortala-KabKota'!$E$2:$E$415,FALSE))</f>
        <v/>
      </c>
      <c r="G104" s="218" t="str">
        <f t="array" ref="G104">INDEX('Ortala-KabKota'!G$2:G$415,MATCH($D104,'Ortala-KabKota'!$E$2:$E$415,FALSE))</f>
        <v/>
      </c>
      <c r="H104" s="218" t="str">
        <f t="array" ref="H104">INDEX('Ortala-KabKota'!H$2:H$415,MATCH($D104,'Ortala-KabKota'!$E$2:$E$415,FALSE))</f>
        <v/>
      </c>
      <c r="I104" s="218" t="str">
        <f t="array" ref="I104">INDEX('Ortala-KabKota'!I$2:I$415,MATCH($D104,'Ortala-KabKota'!$E$2:$E$415,FALSE))</f>
        <v> 0812-2093-3987</v>
      </c>
      <c r="J104" s="218" t="str">
        <f t="array" ref="J104">INDEX('Ortala-KabKota'!J$2:J$415,MATCH($D104,'Ortala-KabKota'!$E$2:$E$415,FALSE))</f>
        <v>UPTD PPA</v>
      </c>
      <c r="K104" s="218" t="str">
        <f t="array" ref="K104">INDEX('Ortala-KabKota'!K$2:K$415,MATCH($D104,'Ortala-KabKota'!$E$2:$E$415,FALSE))</f>
        <v>Peraturan Bupati Tebo Nomor 73 Tahun 2023</v>
      </c>
      <c r="L104" s="218">
        <f t="array" ref="L104">INDEX('Ortala-KabKota'!L$2:L$415,MATCH($D104,'Ortala-KabKota'!$E$2:$E$415,FALSE))</f>
        <v>2023</v>
      </c>
      <c r="M104" s="218" t="str">
        <f t="array" ref="M104">INDEX('Ortala-KabKota'!M$2:M$415,MATCH($D104,'Ortala-KabKota'!$E$2:$E$415,FALSE))</f>
        <v/>
      </c>
      <c r="N104" s="218" t="str">
        <f t="array" ref="N104">INDEX('Ortala-KabKota'!N$2:N$415,MATCH($D104,'Ortala-KabKota'!$E$2:$E$415,FALSE))</f>
        <v> 0812-2093-3987/Rachmat</v>
      </c>
      <c r="O104" s="218" t="str">
        <f t="array" ref="O104">INDEX('Ortala-KabKota'!O$2:O$415,MATCH($D104,'Ortala-KabKota'!$E$2:$E$415,FALSE))</f>
        <v/>
      </c>
      <c r="P104" s="218" t="str">
        <f t="array" ref="P104">INDEX('Ortala-KabKota'!P$2:P$415,MATCH($D104,'Ortala-KabKota'!$E$2:$E$415,FALSE))</f>
        <v>Kepala UPTD PPA, Kasubbag TU, Kelompok Jabatan Fungsional</v>
      </c>
      <c r="Q104" s="218" t="str">
        <f t="array" ref="Q104">INDEX('Ortala-KabKota'!Q$2:Q$415,MATCH($D104,'Ortala-KabKota'!$E$2:$E$415,FALSE))</f>
        <v/>
      </c>
      <c r="R104" s="218" t="str">
        <f t="array" ref="R104">INDEX('Ortala-KabKota'!R$2:R$415,MATCH($D104,'Ortala-KabKota'!$E$2:$E$415,FALSE))</f>
        <v/>
      </c>
      <c r="S104" s="218" t="str">
        <f t="array" ref="S104">INDEX('Ortala-KabKota'!S$2:S$415,MATCH($D104,'Ortala-KabKota'!$E$2:$E$415,FALSE))</f>
        <v/>
      </c>
      <c r="T104" s="218" t="str">
        <f t="array" ref="T104">INDEX('Ortala-KabKota'!T$2:T$415,MATCH($D104,'Ortala-KabKota'!$E$2:$E$415,FALSE))</f>
        <v/>
      </c>
      <c r="U104" s="218" t="str">
        <f t="array" ref="U104">INDEX('Ortala-KabKota'!U$2:U$415,MATCH($D104,'Ortala-KabKota'!$E$2:$E$415,FALSE))</f>
        <v/>
      </c>
      <c r="V104" s="218" t="str">
        <f t="array" ref="V104">INDEX('Ortala-KabKota'!V$2:V$415,MATCH($D104,'Ortala-KabKota'!$E$2:$E$415,FALSE))</f>
        <v/>
      </c>
      <c r="W104" s="218" t="str">
        <f t="array" ref="W104">INDEX('Ortala-KabKota'!W$2:W$415,MATCH($D104,'Ortala-KabKota'!$E$2:$E$415,FALSE))</f>
        <v/>
      </c>
      <c r="X104" s="218" t="str">
        <f t="array" ref="X104">INDEX('Ortala-KabKota'!X$2:X$415,MATCH($D104,'Ortala-KabKota'!$E$2:$E$415,FALSE))</f>
        <v/>
      </c>
      <c r="Y104" s="218" t="str">
        <f t="array" ref="Y104">INDEX('Ortala-KabKota'!Y$2:Y$415,MATCH($D104,'Ortala-KabKota'!$E$2:$E$415,FALSE))</f>
        <v/>
      </c>
      <c r="Z104" s="218" t="str">
        <f t="array" ref="Z104">INDEX('Ortala-KabKota'!Z$2:Z$415,MATCH($D104,'Ortala-KabKota'!$E$2:$E$415,FALSE))</f>
        <v/>
      </c>
      <c r="AA104" s="218" t="str">
        <f t="array" ref="AA104">INDEX('Ortala-KabKota'!AA$2:AA$415,MATCH($D104,'Ortala-KabKota'!$E$2:$E$415,FALSE))</f>
        <v/>
      </c>
      <c r="AB104" s="218" t="str">
        <f t="array" ref="AB104">INDEX('Ortala-KabKota'!AB$2:AB$415,MATCH($D104,'Ortala-KabKota'!$E$2:$E$415,FALSE))</f>
        <v/>
      </c>
      <c r="AC104" s="218" t="str">
        <f t="array" ref="AC104">INDEX('Ortala-KabKota'!AC$2:AC$415,MATCH($D104,'Ortala-KabKota'!$E$2:$E$415,FALSE))</f>
        <v/>
      </c>
      <c r="AD104" s="218" t="str">
        <f t="array" ref="AD104">INDEX('Ortala-KabKota'!AD$2:AD$415,MATCH($D104,'Ortala-KabKota'!$E$2:$E$415,FALSE))</f>
        <v/>
      </c>
      <c r="AE104" s="218" t="str">
        <f t="array" ref="AE104">INDEX('Ortala-KabKota'!AE$2:AE$415,MATCH($D104,'Ortala-KabKota'!$E$2:$E$415,FALSE))</f>
        <v/>
      </c>
      <c r="AF104" s="218" t="str">
        <f t="array" ref="AF104">INDEX('Ortala-KabKota'!AF$2:AF$415,MATCH($D104,'Ortala-KabKota'!$E$2:$E$415,FALSE))</f>
        <v/>
      </c>
      <c r="AG104" s="218" t="str">
        <f t="array" ref="AG104">INDEX('Ortala-KabKota'!AG$2:AG$415,MATCH($D104,'Ortala-KabKota'!$E$2:$E$415,FALSE))</f>
        <v/>
      </c>
      <c r="AH104" s="218" t="str">
        <f t="array" ref="AH104">INDEX('Ortala-KabKota'!AH$2:AH$415,MATCH($D104,'Ortala-KabKota'!$E$2:$E$415,FALSE))</f>
        <v/>
      </c>
      <c r="AI104" s="218" t="str">
        <f t="array" ref="AI104">INDEX('Ortala-KabKota'!AI$2:AI$415,MATCH($D104,'Ortala-KabKota'!$E$2:$E$415,FALSE))</f>
        <v/>
      </c>
      <c r="AJ104" s="218" t="str">
        <f t="array" ref="AJ104">INDEX('Ortala-KabKota'!AJ$2:AJ$415,MATCH($D104,'Ortala-KabKota'!$E$2:$E$415,FALSE))</f>
        <v/>
      </c>
      <c r="AK104" s="218" t="str">
        <f t="array" ref="AK104">INDEX('Ortala-KabKota'!AK$2:AK$415,MATCH($D104,'Ortala-KabKota'!$E$2:$E$415,FALSE))</f>
        <v/>
      </c>
      <c r="AL104" s="218" t="str">
        <f t="array" ref="AL104">INDEX('Ortala-KabKota'!AL$2:AL$415,MATCH($D104,'Ortala-KabKota'!$E$2:$E$415,FALSE))</f>
        <v/>
      </c>
      <c r="AM104" s="218" t="str">
        <f t="array" ref="AM104">INDEX('Ortala-KabKota'!AM$2:AM$415,MATCH($D104,'Ortala-KabKota'!$E$2:$E$415,FALSE))</f>
        <v/>
      </c>
      <c r="AN104" s="218" t="str">
        <f t="array" ref="AN104">INDEX('Ortala-KabKota'!AN$2:AN$415,MATCH($D104,'Ortala-KabKota'!$E$2:$E$415,FALSE))</f>
        <v/>
      </c>
      <c r="AO104" s="218" t="str">
        <f t="array" ref="AO104">INDEX('Ortala-KabKota'!AO$2:AO$415,MATCH($D104,'Ortala-KabKota'!$E$2:$E$415,FALSE))</f>
        <v/>
      </c>
      <c r="AP104" s="218" t="str">
        <f t="array" ref="AP104">INDEX('Ortala-KabKota'!AP$2:AP$415,MATCH($D104,'Ortala-KabKota'!$E$2:$E$415,FALSE))</f>
        <v/>
      </c>
      <c r="AQ104" s="218" t="str">
        <f t="array" ref="AQ104">INDEX('Ortala-KabKota'!AQ$2:AQ$415,MATCH($D104,'Ortala-KabKota'!$E$2:$E$415,FALSE))</f>
        <v/>
      </c>
      <c r="AR104" s="218" t="str">
        <f t="array" ref="AR104">INDEX('Ortala-KabKota'!AR$2:AR$415,MATCH($D104,'Ortala-KabKota'!$E$2:$E$415,FALSE))</f>
        <v/>
      </c>
      <c r="AS104" s="218" t="str">
        <f t="array" ref="AS104">INDEX('Ortala-KabKota'!AS$2:AS$415,MATCH($D104,'Ortala-KabKota'!$E$2:$E$415,FALSE))</f>
        <v/>
      </c>
      <c r="AT104" s="218" t="str">
        <f t="array" ref="AT104">INDEX('Ortala-KabKota'!AT$2:AT$415,MATCH($D104,'Ortala-KabKota'!$E$2:$E$415,FALSE))</f>
        <v/>
      </c>
      <c r="AU104" s="218" t="str">
        <f t="array" ref="AU104">INDEX('UPTD PPA KabKota'!D$5:D$513,MATCH($D104,'UPTD PPA KabKota'!$C$5:$C$513,FALSE))</f>
        <v>Merita,S.ST.MM</v>
      </c>
      <c r="AV104" s="218" t="str">
        <f t="array" ref="AV104">INDEX('UPTD PPA KabKota'!E$5:E$513,MATCH($D104,'UPTD PPA KabKota'!$C$5:$C$513,FALSE))</f>
        <v>Jalan Lintas Tebo-Bungo KM12 Komplek Perkantoran "Seentak Galah Serengkuh Dayung" Muara Tebo</v>
      </c>
      <c r="AW104" s="218">
        <f t="array" ref="AW104">INDEX('UPTD PPA KabKota'!F$5:F$513,MATCH($D104,'UPTD PPA KabKota'!$C$5:$C$513,FALSE))</f>
        <v>85377338722</v>
      </c>
      <c r="AX104" s="218">
        <f t="array" ref="AX104">INDEX('UPTD PPA KabKota'!G$5:G$513,MATCH($D104,'UPTD PPA KabKota'!$C$5:$C$513,FALSE))</f>
        <v>85377338722</v>
      </c>
      <c r="AY104" s="218" t="str">
        <f t="array" ref="AY104">INDEX('UPTD PPA KabKota'!H$5:H$513,MATCH($D104,'UPTD PPA KabKota'!$C$5:$C$513,FALSE))</f>
        <v>UPTD PPA</v>
      </c>
      <c r="AZ104" s="218" t="str">
        <f t="array" ref="AZ104">INDEX('UPTD PPA KabKota'!I$5:I$513,MATCH($D104,'UPTD PPA KabKota'!$C$5:$C$513,FALSE))</f>
        <v>Peraturan Bupati Tebo Nomor 73 Tahun 2023</v>
      </c>
      <c r="BA104" s="218">
        <f t="array" ref="BA104">INDEX('UPTD PPA KabKota'!J$5:J$513,MATCH($D104,'UPTD PPA KabKota'!$C$5:$C$513,FALSE))</f>
        <v>2023</v>
      </c>
      <c r="BB104" s="218" t="str">
        <f t="array" ref="BB104">INDEX('UPTD PPA KabKota'!K$5:K$513,MATCH($D104,'UPTD PPA KabKota'!$C$5:$C$513,FALSE))</f>
        <v>Belum Ada</v>
      </c>
      <c r="BC104" s="218" t="str">
        <f t="array" ref="BC104">INDEX('UPTD PPA KabKota'!L$5:L$513,MATCH($D104,'UPTD PPA KabKota'!$C$5:$C$513,FALSE))</f>
        <v>Putra Satria Sampurna/08117450700</v>
      </c>
      <c r="BD104" s="218" t="str">
        <f t="array" ref="BD104">INDEX('UPTD PPA KabKota'!M$5:M$513,MATCH($D104,'UPTD PPA KabKota'!$C$5:$C$513,FALSE))</f>
        <v>uptdppatebo@gmail.com</v>
      </c>
      <c r="BE104" s="218" t="str">
        <f t="array" ref="BE104">INDEX('UPTD PPA KabKota'!N$5:N$513,MATCH($D104,'UPTD PPA KabKota'!$C$5:$C$513,FALSE))</f>
        <v>Kepala UPTD</v>
      </c>
      <c r="BF104" s="218" t="str">
        <f t="array" ref="BF104">INDEX('UPTD PPA KabKota'!O$5:O$513,MATCH($D104,'UPTD PPA KabKota'!$C$5:$C$513,FALSE))</f>
        <v>Bergabung dengan Kantor Dinas</v>
      </c>
      <c r="BG104" s="218" t="str">
        <f t="array" ref="BG104">INDEX('UPTD PPA KabKota'!P$5:P$513,MATCH($D104,'UPTD PPA KabKota'!$C$5:$C$513,FALSE))</f>
        <v>Tidak Punya</v>
      </c>
      <c r="BH104" s="218" t="str">
        <f t="array" ref="BH104">INDEX('UPTD PPA KabKota'!Q$5:Q$513,MATCH($D104,'UPTD PPA KabKota'!$C$5:$C$513,FALSE))</f>
        <v/>
      </c>
      <c r="BI104" s="218" t="str">
        <f t="array" ref="BI104">INDEX('UPTD PPA KabKota'!R$5:R$513,MATCH($D104,'UPTD PPA KabKota'!$C$5:$C$513,FALSE))</f>
        <v>Tidak Ada</v>
      </c>
      <c r="BJ104" s="218" t="str">
        <f t="array" ref="BJ104">INDEX('UPTD PPA KabKota'!S$5:S$513,MATCH($D104,'UPTD PPA KabKota'!$C$5:$C$513,FALSE))</f>
        <v>Tidak Ada</v>
      </c>
      <c r="BK104" s="218" t="str">
        <f t="array" ref="BK104">INDEX('UPTD PPA KabKota'!T$5:T$513,MATCH($D104,'UPTD PPA KabKota'!$C$5:$C$513,FALSE))</f>
        <v>Tidak Ada</v>
      </c>
      <c r="BL104" s="218" t="str">
        <f t="array" ref="BL104">INDEX('UPTD PPA KabKota'!U$5:U$513,MATCH($D104,'UPTD PPA KabKota'!$C$5:$C$513,FALSE))</f>
        <v>Tidak Ada</v>
      </c>
      <c r="BM104" s="218" t="str">
        <f t="array" ref="BM104">INDEX('UPTD PPA KabKota'!V$5:V$513,MATCH($D104,'UPTD PPA KabKota'!$C$5:$C$513,FALSE))</f>
        <v>Ada</v>
      </c>
      <c r="BN104" s="218" t="str">
        <f t="array" ref="BN104">INDEX('UPTD PPA KabKota'!W$5:W$513,MATCH($D104,'UPTD PPA KabKota'!$C$5:$C$513,FALSE))</f>
        <v>Ada</v>
      </c>
      <c r="BO104" s="218" t="str">
        <f t="array" ref="BO104">INDEX('UPTD PPA KabKota'!X$5:X$513,MATCH($D104,'UPTD PPA KabKota'!$C$5:$C$513,FALSE))</f>
        <v>Tidak Ada</v>
      </c>
      <c r="BP104" s="218" t="str">
        <f t="array" ref="BP104">INDEX('UPTD PPA KabKota'!Y$5:Y$513,MATCH($D104,'UPTD PPA KabKota'!$C$5:$C$513,FALSE))</f>
        <v>Ada</v>
      </c>
      <c r="BQ104" s="218" t="str">
        <f t="array" ref="BQ104">INDEX('UPTD PPA KabKota'!Z$5:Z$513,MATCH($D104,'UPTD PPA KabKota'!$C$5:$C$513,FALSE))</f>
        <v>Ada</v>
      </c>
      <c r="BR104" s="218" t="str">
        <f t="array" ref="BR104">INDEX('UPTD PPA KabKota'!AA$5:AA$513,MATCH($D104,'UPTD PPA KabKota'!$C$5:$C$513,FALSE))</f>
        <v>Tidak Ada</v>
      </c>
      <c r="BS104" s="218" t="str">
        <f t="array" ref="BS104">INDEX('UPTD PPA KabKota'!AB$5:AB$513,MATCH($D104,'UPTD PPA KabKota'!$C$5:$C$513,FALSE))</f>
        <v>Tidak Ada</v>
      </c>
      <c r="BT104" s="218" t="str">
        <f t="array" ref="BT104">INDEX('UPTD PPA KabKota'!AC$5:AC$513,MATCH($D104,'UPTD PPA KabKota'!$C$5:$C$513,FALSE))</f>
        <v>Sudah</v>
      </c>
      <c r="BU104" s="218" t="str">
        <f t="array" ref="BU104">INDEX('UPTD PPA KabKota'!AD$5:AD$513,MATCH($D104,'UPTD PPA KabKota'!$C$5:$C$513,FALSE))</f>
        <v>Sudah</v>
      </c>
      <c r="BV104" s="218" t="str">
        <f t="array" ref="BV104">INDEX('UPTD PPA KabKota'!AE$5:AE$513,MATCH($D104,'UPTD PPA KabKota'!$C$5:$C$513,FALSE))</f>
        <v>Sudah</v>
      </c>
      <c r="BW104" s="218" t="str">
        <f t="array" ref="BW104">INDEX('UPTD PPA KabKota'!AF$5:AF$513,MATCH($D104,'UPTD PPA KabKota'!$C$5:$C$513,FALSE))</f>
        <v>Sudah</v>
      </c>
      <c r="BX104" s="218" t="str">
        <f t="array" ref="BX104">INDEX('UPTD PPA KabKota'!AG$5:AG$513,MATCH($D104,'UPTD PPA KabKota'!$C$5:$C$513,FALSE))</f>
        <v>Sudah</v>
      </c>
      <c r="BY104" s="218" t="str">
        <f t="array" ref="BY104">INDEX('UPTD PPA KabKota'!AH$5:AH$513,MATCH($D104,'UPTD PPA KabKota'!$C$5:$C$513,FALSE))</f>
        <v>Sudah</v>
      </c>
      <c r="BZ104" s="218" t="str">
        <f t="array" ref="BZ104">INDEX('UPTD PPA KabKota'!AI$5:AI$513,MATCH($D104,'UPTD PPA KabKota'!$C$5:$C$513,FALSE))</f>
        <v>Belum</v>
      </c>
      <c r="CA104" s="218" t="str">
        <f t="array" ref="CA104">INDEX('UPTD PPA KabKota'!AJ$5:AJ$513,MATCH($D104,'UPTD PPA KabKota'!$C$5:$C$513,FALSE))</f>
        <v>Sudah</v>
      </c>
      <c r="CB104" s="218" t="str">
        <f t="array" ref="CB104">INDEX('UPTD PPA KabKota'!AK$5:AK$513,MATCH($D104,'UPTD PPA KabKota'!$C$5:$C$513,FALSE))</f>
        <v>Belum</v>
      </c>
      <c r="CC104" s="218" t="str">
        <f t="array" ref="CC104">INDEX('UPTD PPA KabKota'!AL$5:AL$513,MATCH($D104,'UPTD PPA KabKota'!$C$5:$C$513,FALSE))</f>
        <v>Sudah</v>
      </c>
      <c r="CD104" s="218" t="str">
        <f t="array" ref="CD104">INDEX('UPTD PPA KabKota'!AM$5:AM$513,MATCH($D104,'UPTD PPA KabKota'!$C$5:$C$513,FALSE))</f>
        <v>Sudah</v>
      </c>
      <c r="CE104" s="218" t="str">
        <f t="array" ref="CE104">INDEX('UPTD PPA KabKota'!AN$5:AN$513,MATCH($D104,'UPTD PPA KabKota'!$C$5:$C$513,FALSE))</f>
        <v/>
      </c>
      <c r="CF104" s="218">
        <f t="array" ref="CF104">INDEX('UPTD PPA KabKota'!AO$5:AO$513,MATCH($D104,'UPTD PPA KabKota'!$C$5:$C$513,FALSE))</f>
        <v>47</v>
      </c>
      <c r="CG104" s="218" t="str">
        <f t="array" ref="CG104">INDEX('UPTD PPA KabKota'!AP$5:AP$513,MATCH($D104,'UPTD PPA KabKota'!$C$5:$C$513,FALSE))</f>
        <v>kekerasan seksual</v>
      </c>
      <c r="CH104" s="218" t="str">
        <f t="array" ref="CH104">INDEX('UPTD PPA KabKota'!AQ$5:AQ$513,MATCH($D104,'UPTD PPA KabKota'!$C$5:$C$513,FALSE))</f>
        <v/>
      </c>
      <c r="CI104" s="218" t="str">
        <f t="array" ref="CI104">INDEX('UPTD PPA KabKota'!AR$5:AR$513,MATCH($D104,'UPTD PPA KabKota'!$C$5:$C$513,FALSE))</f>
        <v/>
      </c>
      <c r="CJ104" s="218" t="str">
        <f t="array" ref="CJ104">INDEX('UPTD PPA KabKota'!AS$5:AS$513,MATCH($D104,'UPTD PPA KabKota'!$C$5:$C$513,FALSE))</f>
        <v/>
      </c>
      <c r="CK104" s="218" t="str">
        <f t="array" ref="CK104">INDEX('UPTD PPA KabKota'!AT$5:AT$513,MATCH($D104,'UPTD PPA KabKota'!$C$5:$C$513,FALSE))</f>
        <v/>
      </c>
      <c r="CL104" s="218" t="str">
        <f t="array" ref="CL104">INDEX('UPTD PPA KabKota'!AU$5:AU$513,MATCH($D104,'UPTD PPA KabKota'!$C$5:$C$513,FALSE))</f>
        <v/>
      </c>
      <c r="CM104" s="218" t="str">
        <f t="array" ref="CM104">INDEX('UPTD PPA KabKota'!AV$5:AV$513,MATCH($D104,'UPTD PPA KabKota'!$C$5:$C$513,FALSE))</f>
        <v/>
      </c>
      <c r="CN104" s="218" t="str">
        <f t="array" ref="CN104">INDEX('UPTD PPA KabKota'!AW$5:AW$513,MATCH($D104,'UPTD PPA KabKota'!$C$5:$C$513,FALSE))</f>
        <v/>
      </c>
      <c r="CO104" s="218" t="str">
        <f t="array" ref="CO104">INDEX('UPTD PPA KabKota'!AX$5:AX$513,MATCH($D104,'UPTD PPA KabKota'!$C$5:$C$513,FALSE))</f>
        <v>v</v>
      </c>
      <c r="CP104" s="218" t="str">
        <f t="array" ref="CP104">INDEX('UPTD PPA KabKota'!AY$5:AY$513,MATCH($D104,'UPTD PPA KabKota'!$C$5:$C$513,FALSE))</f>
        <v/>
      </c>
      <c r="CQ104" s="209" t="str">
        <f>IFERROR(__xludf.DUMMYFUNCTION("IF(ISBLANK($K104),"""",IF(REGEXMATCH($K104,""Peraturan""),""Ada"",IF(REGEXMATCH($K104,""Rekomendasi""),""Tidak Ada"", $K104)))
"),"Ada")</f>
        <v>Ada</v>
      </c>
      <c r="CR104" s="209" t="str">
        <f t="array" ref="CR104">index('UPTD PPA KabKota'!$BI$5:$BI$513,match($D104,'UPTD PPA KabKota'!$C$5:$C$513,false))</f>
        <v>Ada</v>
      </c>
      <c r="CS104" s="314" t="str">
        <f t="shared" si="15"/>
        <v>Ada</v>
      </c>
    </row>
    <row r="105">
      <c r="A105" s="310">
        <v>101.0</v>
      </c>
      <c r="B105" s="310">
        <v>9.0</v>
      </c>
      <c r="C105" s="311" t="s">
        <v>4741</v>
      </c>
      <c r="D105" s="312" t="s">
        <v>4743</v>
      </c>
      <c r="E105" s="315"/>
      <c r="F105" s="218" t="str">
        <f t="array" ref="F105">INDEX('Ortala-KabKota'!F$2:F$415,MATCH($D105,'Ortala-KabKota'!$E$2:$E$415,FALSE))</f>
        <v>#N/A</v>
      </c>
      <c r="G105" s="218" t="str">
        <f t="array" ref="G105">INDEX('Ortala-KabKota'!G$2:G$415,MATCH($D105,'Ortala-KabKota'!$E$2:$E$415,FALSE))</f>
        <v>#N/A</v>
      </c>
      <c r="H105" s="218" t="str">
        <f t="array" ref="H105">INDEX('Ortala-KabKota'!H$2:H$415,MATCH($D105,'Ortala-KabKota'!$E$2:$E$415,FALSE))</f>
        <v>#N/A</v>
      </c>
      <c r="I105" s="218" t="str">
        <f t="array" ref="I105">INDEX('Ortala-KabKota'!I$2:I$415,MATCH($D105,'Ortala-KabKota'!$E$2:$E$415,FALSE))</f>
        <v>#N/A</v>
      </c>
      <c r="J105" s="218" t="str">
        <f t="array" ref="J105">INDEX('Ortala-KabKota'!J$2:J$415,MATCH($D105,'Ortala-KabKota'!$E$2:$E$415,FALSE))</f>
        <v>#N/A</v>
      </c>
      <c r="K105" s="218" t="str">
        <f t="array" ref="K105">INDEX('Ortala-KabKota'!K$2:K$415,MATCH($D105,'Ortala-KabKota'!$E$2:$E$415,FALSE))</f>
        <v>#N/A</v>
      </c>
      <c r="L105" s="218" t="str">
        <f t="array" ref="L105">INDEX('Ortala-KabKota'!L$2:L$415,MATCH($D105,'Ortala-KabKota'!$E$2:$E$415,FALSE))</f>
        <v>#N/A</v>
      </c>
      <c r="M105" s="218" t="str">
        <f t="array" ref="M105">INDEX('Ortala-KabKota'!M$2:M$415,MATCH($D105,'Ortala-KabKota'!$E$2:$E$415,FALSE))</f>
        <v>#N/A</v>
      </c>
      <c r="N105" s="218" t="str">
        <f t="array" ref="N105">INDEX('Ortala-KabKota'!N$2:N$415,MATCH($D105,'Ortala-KabKota'!$E$2:$E$415,FALSE))</f>
        <v>#N/A</v>
      </c>
      <c r="O105" s="218" t="str">
        <f t="array" ref="O105">INDEX('Ortala-KabKota'!O$2:O$415,MATCH($D105,'Ortala-KabKota'!$E$2:$E$415,FALSE))</f>
        <v>#N/A</v>
      </c>
      <c r="P105" s="218" t="str">
        <f t="array" ref="P105">INDEX('Ortala-KabKota'!P$2:P$415,MATCH($D105,'Ortala-KabKota'!$E$2:$E$415,FALSE))</f>
        <v>#N/A</v>
      </c>
      <c r="Q105" s="218" t="str">
        <f t="array" ref="Q105">INDEX('Ortala-KabKota'!Q$2:Q$415,MATCH($D105,'Ortala-KabKota'!$E$2:$E$415,FALSE))</f>
        <v>#N/A</v>
      </c>
      <c r="R105" s="218" t="str">
        <f t="array" ref="R105">INDEX('Ortala-KabKota'!R$2:R$415,MATCH($D105,'Ortala-KabKota'!$E$2:$E$415,FALSE))</f>
        <v>#N/A</v>
      </c>
      <c r="S105" s="218" t="str">
        <f t="array" ref="S105">INDEX('Ortala-KabKota'!S$2:S$415,MATCH($D105,'Ortala-KabKota'!$E$2:$E$415,FALSE))</f>
        <v>#N/A</v>
      </c>
      <c r="T105" s="218" t="str">
        <f t="array" ref="T105">INDEX('Ortala-KabKota'!T$2:T$415,MATCH($D105,'Ortala-KabKota'!$E$2:$E$415,FALSE))</f>
        <v>#N/A</v>
      </c>
      <c r="U105" s="218" t="str">
        <f t="array" ref="U105">INDEX('Ortala-KabKota'!U$2:U$415,MATCH($D105,'Ortala-KabKota'!$E$2:$E$415,FALSE))</f>
        <v>#N/A</v>
      </c>
      <c r="V105" s="218" t="str">
        <f t="array" ref="V105">INDEX('Ortala-KabKota'!V$2:V$415,MATCH($D105,'Ortala-KabKota'!$E$2:$E$415,FALSE))</f>
        <v>#N/A</v>
      </c>
      <c r="W105" s="218" t="str">
        <f t="array" ref="W105">INDEX('Ortala-KabKota'!W$2:W$415,MATCH($D105,'Ortala-KabKota'!$E$2:$E$415,FALSE))</f>
        <v>#N/A</v>
      </c>
      <c r="X105" s="218" t="str">
        <f t="array" ref="X105">INDEX('Ortala-KabKota'!X$2:X$415,MATCH($D105,'Ortala-KabKota'!$E$2:$E$415,FALSE))</f>
        <v>#N/A</v>
      </c>
      <c r="Y105" s="218" t="str">
        <f t="array" ref="Y105">INDEX('Ortala-KabKota'!Y$2:Y$415,MATCH($D105,'Ortala-KabKota'!$E$2:$E$415,FALSE))</f>
        <v>#N/A</v>
      </c>
      <c r="Z105" s="218" t="str">
        <f t="array" ref="Z105">INDEX('Ortala-KabKota'!Z$2:Z$415,MATCH($D105,'Ortala-KabKota'!$E$2:$E$415,FALSE))</f>
        <v>#N/A</v>
      </c>
      <c r="AA105" s="218" t="str">
        <f t="array" ref="AA105">INDEX('Ortala-KabKota'!AA$2:AA$415,MATCH($D105,'Ortala-KabKota'!$E$2:$E$415,FALSE))</f>
        <v>#N/A</v>
      </c>
      <c r="AB105" s="218" t="str">
        <f t="array" ref="AB105">INDEX('Ortala-KabKota'!AB$2:AB$415,MATCH($D105,'Ortala-KabKota'!$E$2:$E$415,FALSE))</f>
        <v>#N/A</v>
      </c>
      <c r="AC105" s="218" t="str">
        <f t="array" ref="AC105">INDEX('Ortala-KabKota'!AC$2:AC$415,MATCH($D105,'Ortala-KabKota'!$E$2:$E$415,FALSE))</f>
        <v>#N/A</v>
      </c>
      <c r="AD105" s="218" t="str">
        <f t="array" ref="AD105">INDEX('Ortala-KabKota'!AD$2:AD$415,MATCH($D105,'Ortala-KabKota'!$E$2:$E$415,FALSE))</f>
        <v>#N/A</v>
      </c>
      <c r="AE105" s="218" t="str">
        <f t="array" ref="AE105">INDEX('Ortala-KabKota'!AE$2:AE$415,MATCH($D105,'Ortala-KabKota'!$E$2:$E$415,FALSE))</f>
        <v>#N/A</v>
      </c>
      <c r="AF105" s="218" t="str">
        <f t="array" ref="AF105">INDEX('Ortala-KabKota'!AF$2:AF$415,MATCH($D105,'Ortala-KabKota'!$E$2:$E$415,FALSE))</f>
        <v>#N/A</v>
      </c>
      <c r="AG105" s="218" t="str">
        <f t="array" ref="AG105">INDEX('Ortala-KabKota'!AG$2:AG$415,MATCH($D105,'Ortala-KabKota'!$E$2:$E$415,FALSE))</f>
        <v>#N/A</v>
      </c>
      <c r="AH105" s="218" t="str">
        <f t="array" ref="AH105">INDEX('Ortala-KabKota'!AH$2:AH$415,MATCH($D105,'Ortala-KabKota'!$E$2:$E$415,FALSE))</f>
        <v>#N/A</v>
      </c>
      <c r="AI105" s="218" t="str">
        <f t="array" ref="AI105">INDEX('Ortala-KabKota'!AI$2:AI$415,MATCH($D105,'Ortala-KabKota'!$E$2:$E$415,FALSE))</f>
        <v>#N/A</v>
      </c>
      <c r="AJ105" s="218" t="str">
        <f t="array" ref="AJ105">INDEX('Ortala-KabKota'!AJ$2:AJ$415,MATCH($D105,'Ortala-KabKota'!$E$2:$E$415,FALSE))</f>
        <v>#N/A</v>
      </c>
      <c r="AK105" s="218" t="str">
        <f t="array" ref="AK105">INDEX('Ortala-KabKota'!AK$2:AK$415,MATCH($D105,'Ortala-KabKota'!$E$2:$E$415,FALSE))</f>
        <v>#N/A</v>
      </c>
      <c r="AL105" s="218" t="str">
        <f t="array" ref="AL105">INDEX('Ortala-KabKota'!AL$2:AL$415,MATCH($D105,'Ortala-KabKota'!$E$2:$E$415,FALSE))</f>
        <v>#N/A</v>
      </c>
      <c r="AM105" s="218" t="str">
        <f t="array" ref="AM105">INDEX('Ortala-KabKota'!AM$2:AM$415,MATCH($D105,'Ortala-KabKota'!$E$2:$E$415,FALSE))</f>
        <v>#N/A</v>
      </c>
      <c r="AN105" s="218" t="str">
        <f t="array" ref="AN105">INDEX('Ortala-KabKota'!AN$2:AN$415,MATCH($D105,'Ortala-KabKota'!$E$2:$E$415,FALSE))</f>
        <v>#N/A</v>
      </c>
      <c r="AO105" s="218" t="str">
        <f t="array" ref="AO105">INDEX('Ortala-KabKota'!AO$2:AO$415,MATCH($D105,'Ortala-KabKota'!$E$2:$E$415,FALSE))</f>
        <v>#N/A</v>
      </c>
      <c r="AP105" s="218" t="str">
        <f t="array" ref="AP105">INDEX('Ortala-KabKota'!AP$2:AP$415,MATCH($D105,'Ortala-KabKota'!$E$2:$E$415,FALSE))</f>
        <v>#N/A</v>
      </c>
      <c r="AQ105" s="218" t="str">
        <f t="array" ref="AQ105">INDEX('Ortala-KabKota'!AQ$2:AQ$415,MATCH($D105,'Ortala-KabKota'!$E$2:$E$415,FALSE))</f>
        <v>#N/A</v>
      </c>
      <c r="AR105" s="218" t="str">
        <f t="array" ref="AR105">INDEX('Ortala-KabKota'!AR$2:AR$415,MATCH($D105,'Ortala-KabKota'!$E$2:$E$415,FALSE))</f>
        <v>#N/A</v>
      </c>
      <c r="AS105" s="218" t="str">
        <f t="array" ref="AS105">INDEX('Ortala-KabKota'!AS$2:AS$415,MATCH($D105,'Ortala-KabKota'!$E$2:$E$415,FALSE))</f>
        <v>#N/A</v>
      </c>
      <c r="AT105" s="218" t="str">
        <f t="array" ref="AT105">INDEX('Ortala-KabKota'!AT$2:AT$415,MATCH($D105,'Ortala-KabKota'!$E$2:$E$415,FALSE))</f>
        <v>#N/A</v>
      </c>
      <c r="AU105" s="218" t="str">
        <f t="array" ref="AU105">INDEX('UPTD PPA KabKota'!D$5:D$513,MATCH($D105,'UPTD PPA KabKota'!$C$5:$C$513,FALSE))</f>
        <v>#N/A</v>
      </c>
      <c r="AV105" s="218" t="str">
        <f t="array" ref="AV105">INDEX('UPTD PPA KabKota'!E$5:E$513,MATCH($D105,'UPTD PPA KabKota'!$C$5:$C$513,FALSE))</f>
        <v>#N/A</v>
      </c>
      <c r="AW105" s="218" t="str">
        <f t="array" ref="AW105">INDEX('UPTD PPA KabKota'!F$5:F$513,MATCH($D105,'UPTD PPA KabKota'!$C$5:$C$513,FALSE))</f>
        <v>#N/A</v>
      </c>
      <c r="AX105" s="218" t="str">
        <f t="array" ref="AX105">INDEX('UPTD PPA KabKota'!G$5:G$513,MATCH($D105,'UPTD PPA KabKota'!$C$5:$C$513,FALSE))</f>
        <v>#N/A</v>
      </c>
      <c r="AY105" s="218" t="str">
        <f t="array" ref="AY105">INDEX('UPTD PPA KabKota'!H$5:H$513,MATCH($D105,'UPTD PPA KabKota'!$C$5:$C$513,FALSE))</f>
        <v>#N/A</v>
      </c>
      <c r="AZ105" s="218" t="str">
        <f t="array" ref="AZ105">INDEX('UPTD PPA KabKota'!I$5:I$513,MATCH($D105,'UPTD PPA KabKota'!$C$5:$C$513,FALSE))</f>
        <v>#N/A</v>
      </c>
      <c r="BA105" s="218" t="str">
        <f t="array" ref="BA105">INDEX('UPTD PPA KabKota'!J$5:J$513,MATCH($D105,'UPTD PPA KabKota'!$C$5:$C$513,FALSE))</f>
        <v>#N/A</v>
      </c>
      <c r="BB105" s="218" t="str">
        <f t="array" ref="BB105">INDEX('UPTD PPA KabKota'!K$5:K$513,MATCH($D105,'UPTD PPA KabKota'!$C$5:$C$513,FALSE))</f>
        <v>#N/A</v>
      </c>
      <c r="BC105" s="218" t="str">
        <f t="array" ref="BC105">INDEX('UPTD PPA KabKota'!L$5:L$513,MATCH($D105,'UPTD PPA KabKota'!$C$5:$C$513,FALSE))</f>
        <v>#N/A</v>
      </c>
      <c r="BD105" s="218" t="str">
        <f t="array" ref="BD105">INDEX('UPTD PPA KabKota'!M$5:M$513,MATCH($D105,'UPTD PPA KabKota'!$C$5:$C$513,FALSE))</f>
        <v>#N/A</v>
      </c>
      <c r="BE105" s="218" t="str">
        <f t="array" ref="BE105">INDEX('UPTD PPA KabKota'!N$5:N$513,MATCH($D105,'UPTD PPA KabKota'!$C$5:$C$513,FALSE))</f>
        <v>#N/A</v>
      </c>
      <c r="BF105" s="218" t="str">
        <f t="array" ref="BF105">INDEX('UPTD PPA KabKota'!O$5:O$513,MATCH($D105,'UPTD PPA KabKota'!$C$5:$C$513,FALSE))</f>
        <v>#N/A</v>
      </c>
      <c r="BG105" s="218" t="str">
        <f t="array" ref="BG105">INDEX('UPTD PPA KabKota'!P$5:P$513,MATCH($D105,'UPTD PPA KabKota'!$C$5:$C$513,FALSE))</f>
        <v>#N/A</v>
      </c>
      <c r="BH105" s="218" t="str">
        <f t="array" ref="BH105">INDEX('UPTD PPA KabKota'!Q$5:Q$513,MATCH($D105,'UPTD PPA KabKota'!$C$5:$C$513,FALSE))</f>
        <v>#N/A</v>
      </c>
      <c r="BI105" s="218" t="str">
        <f t="array" ref="BI105">INDEX('UPTD PPA KabKota'!R$5:R$513,MATCH($D105,'UPTD PPA KabKota'!$C$5:$C$513,FALSE))</f>
        <v>#N/A</v>
      </c>
      <c r="BJ105" s="218" t="str">
        <f t="array" ref="BJ105">INDEX('UPTD PPA KabKota'!S$5:S$513,MATCH($D105,'UPTD PPA KabKota'!$C$5:$C$513,FALSE))</f>
        <v>#N/A</v>
      </c>
      <c r="BK105" s="218" t="str">
        <f t="array" ref="BK105">INDEX('UPTD PPA KabKota'!T$5:T$513,MATCH($D105,'UPTD PPA KabKota'!$C$5:$C$513,FALSE))</f>
        <v>#N/A</v>
      </c>
      <c r="BL105" s="218" t="str">
        <f t="array" ref="BL105">INDEX('UPTD PPA KabKota'!U$5:U$513,MATCH($D105,'UPTD PPA KabKota'!$C$5:$C$513,FALSE))</f>
        <v>#N/A</v>
      </c>
      <c r="BM105" s="218" t="str">
        <f t="array" ref="BM105">INDEX('UPTD PPA KabKota'!V$5:V$513,MATCH($D105,'UPTD PPA KabKota'!$C$5:$C$513,FALSE))</f>
        <v>#N/A</v>
      </c>
      <c r="BN105" s="218" t="str">
        <f t="array" ref="BN105">INDEX('UPTD PPA KabKota'!W$5:W$513,MATCH($D105,'UPTD PPA KabKota'!$C$5:$C$513,FALSE))</f>
        <v>#N/A</v>
      </c>
      <c r="BO105" s="218" t="str">
        <f t="array" ref="BO105">INDEX('UPTD PPA KabKota'!X$5:X$513,MATCH($D105,'UPTD PPA KabKota'!$C$5:$C$513,FALSE))</f>
        <v>#N/A</v>
      </c>
      <c r="BP105" s="218" t="str">
        <f t="array" ref="BP105">INDEX('UPTD PPA KabKota'!Y$5:Y$513,MATCH($D105,'UPTD PPA KabKota'!$C$5:$C$513,FALSE))</f>
        <v>#N/A</v>
      </c>
      <c r="BQ105" s="218" t="str">
        <f t="array" ref="BQ105">INDEX('UPTD PPA KabKota'!Z$5:Z$513,MATCH($D105,'UPTD PPA KabKota'!$C$5:$C$513,FALSE))</f>
        <v>#N/A</v>
      </c>
      <c r="BR105" s="218" t="str">
        <f t="array" ref="BR105">INDEX('UPTD PPA KabKota'!AA$5:AA$513,MATCH($D105,'UPTD PPA KabKota'!$C$5:$C$513,FALSE))</f>
        <v>#N/A</v>
      </c>
      <c r="BS105" s="218" t="str">
        <f t="array" ref="BS105">INDEX('UPTD PPA KabKota'!AB$5:AB$513,MATCH($D105,'UPTD PPA KabKota'!$C$5:$C$513,FALSE))</f>
        <v>#N/A</v>
      </c>
      <c r="BT105" s="218" t="str">
        <f t="array" ref="BT105">INDEX('UPTD PPA KabKota'!AC$5:AC$513,MATCH($D105,'UPTD PPA KabKota'!$C$5:$C$513,FALSE))</f>
        <v>#N/A</v>
      </c>
      <c r="BU105" s="218" t="str">
        <f t="array" ref="BU105">INDEX('UPTD PPA KabKota'!AD$5:AD$513,MATCH($D105,'UPTD PPA KabKota'!$C$5:$C$513,FALSE))</f>
        <v>#N/A</v>
      </c>
      <c r="BV105" s="218" t="str">
        <f t="array" ref="BV105">INDEX('UPTD PPA KabKota'!AE$5:AE$513,MATCH($D105,'UPTD PPA KabKota'!$C$5:$C$513,FALSE))</f>
        <v>#N/A</v>
      </c>
      <c r="BW105" s="218" t="str">
        <f t="array" ref="BW105">INDEX('UPTD PPA KabKota'!AF$5:AF$513,MATCH($D105,'UPTD PPA KabKota'!$C$5:$C$513,FALSE))</f>
        <v>#N/A</v>
      </c>
      <c r="BX105" s="218" t="str">
        <f t="array" ref="BX105">INDEX('UPTD PPA KabKota'!AG$5:AG$513,MATCH($D105,'UPTD PPA KabKota'!$C$5:$C$513,FALSE))</f>
        <v>#N/A</v>
      </c>
      <c r="BY105" s="218" t="str">
        <f t="array" ref="BY105">INDEX('UPTD PPA KabKota'!AH$5:AH$513,MATCH($D105,'UPTD PPA KabKota'!$C$5:$C$513,FALSE))</f>
        <v>#N/A</v>
      </c>
      <c r="BZ105" s="218" t="str">
        <f t="array" ref="BZ105">INDEX('UPTD PPA KabKota'!AI$5:AI$513,MATCH($D105,'UPTD PPA KabKota'!$C$5:$C$513,FALSE))</f>
        <v>#N/A</v>
      </c>
      <c r="CA105" s="218" t="str">
        <f t="array" ref="CA105">INDEX('UPTD PPA KabKota'!AJ$5:AJ$513,MATCH($D105,'UPTD PPA KabKota'!$C$5:$C$513,FALSE))</f>
        <v>#N/A</v>
      </c>
      <c r="CB105" s="218" t="str">
        <f t="array" ref="CB105">INDEX('UPTD PPA KabKota'!AK$5:AK$513,MATCH($D105,'UPTD PPA KabKota'!$C$5:$C$513,FALSE))</f>
        <v>#N/A</v>
      </c>
      <c r="CC105" s="218" t="str">
        <f t="array" ref="CC105">INDEX('UPTD PPA KabKota'!AL$5:AL$513,MATCH($D105,'UPTD PPA KabKota'!$C$5:$C$513,FALSE))</f>
        <v>#N/A</v>
      </c>
      <c r="CD105" s="218" t="str">
        <f t="array" ref="CD105">INDEX('UPTD PPA KabKota'!AM$5:AM$513,MATCH($D105,'UPTD PPA KabKota'!$C$5:$C$513,FALSE))</f>
        <v>#N/A</v>
      </c>
      <c r="CE105" s="218" t="str">
        <f t="array" ref="CE105">INDEX('UPTD PPA KabKota'!AN$5:AN$513,MATCH($D105,'UPTD PPA KabKota'!$C$5:$C$513,FALSE))</f>
        <v>#N/A</v>
      </c>
      <c r="CF105" s="218" t="str">
        <f t="array" ref="CF105">INDEX('UPTD PPA KabKota'!AO$5:AO$513,MATCH($D105,'UPTD PPA KabKota'!$C$5:$C$513,FALSE))</f>
        <v>#N/A</v>
      </c>
      <c r="CG105" s="218" t="str">
        <f t="array" ref="CG105">INDEX('UPTD PPA KabKota'!AP$5:AP$513,MATCH($D105,'UPTD PPA KabKota'!$C$5:$C$513,FALSE))</f>
        <v>#N/A</v>
      </c>
      <c r="CH105" s="218" t="str">
        <f t="array" ref="CH105">INDEX('UPTD PPA KabKota'!AQ$5:AQ$513,MATCH($D105,'UPTD PPA KabKota'!$C$5:$C$513,FALSE))</f>
        <v>#N/A</v>
      </c>
      <c r="CI105" s="218" t="str">
        <f t="array" ref="CI105">INDEX('UPTD PPA KabKota'!AR$5:AR$513,MATCH($D105,'UPTD PPA KabKota'!$C$5:$C$513,FALSE))</f>
        <v>#N/A</v>
      </c>
      <c r="CJ105" s="218" t="str">
        <f t="array" ref="CJ105">INDEX('UPTD PPA KabKota'!AS$5:AS$513,MATCH($D105,'UPTD PPA KabKota'!$C$5:$C$513,FALSE))</f>
        <v>#N/A</v>
      </c>
      <c r="CK105" s="218" t="str">
        <f t="array" ref="CK105">INDEX('UPTD PPA KabKota'!AT$5:AT$513,MATCH($D105,'UPTD PPA KabKota'!$C$5:$C$513,FALSE))</f>
        <v>#N/A</v>
      </c>
      <c r="CL105" s="218" t="str">
        <f t="array" ref="CL105">INDEX('UPTD PPA KabKota'!AU$5:AU$513,MATCH($D105,'UPTD PPA KabKota'!$C$5:$C$513,FALSE))</f>
        <v>#N/A</v>
      </c>
      <c r="CM105" s="218" t="str">
        <f t="array" ref="CM105">INDEX('UPTD PPA KabKota'!AV$5:AV$513,MATCH($D105,'UPTD PPA KabKota'!$C$5:$C$513,FALSE))</f>
        <v>#N/A</v>
      </c>
      <c r="CN105" s="218" t="str">
        <f t="array" ref="CN105">INDEX('UPTD PPA KabKota'!AW$5:AW$513,MATCH($D105,'UPTD PPA KabKota'!$C$5:$C$513,FALSE))</f>
        <v>#N/A</v>
      </c>
      <c r="CO105" s="218" t="str">
        <f t="array" ref="CO105">INDEX('UPTD PPA KabKota'!AX$5:AX$513,MATCH($D105,'UPTD PPA KabKota'!$C$5:$C$513,FALSE))</f>
        <v>#N/A</v>
      </c>
      <c r="CP105" s="218" t="str">
        <f t="array" ref="CP105">INDEX('UPTD PPA KabKota'!AY$5:AY$513,MATCH($D105,'UPTD PPA KabKota'!$C$5:$C$513,FALSE))</f>
        <v>#N/A</v>
      </c>
      <c r="CQ105" s="209" t="str">
        <f>IFERROR(__xludf.DUMMYFUNCTION("IF(ISBLANK($K105),"""",IF(REGEXMATCH($K105,""Peraturan""),""Ada"",IF(REGEXMATCH($K105,""Rekomendasi""),""Tidak Ada"", $K105)))
"),"#N/A")</f>
        <v>#N/A</v>
      </c>
      <c r="CR105" s="209" t="str">
        <f t="array" ref="CR105">index('UPTD PPA KabKota'!$BI$5:$BI$513,match($D105,'UPTD PPA KabKota'!$C$5:$C$513,false))</f>
        <v>#N/A</v>
      </c>
      <c r="CS105" s="314" t="str">
        <f t="shared" si="15"/>
        <v>#N/A</v>
      </c>
    </row>
    <row r="106">
      <c r="A106" s="310">
        <v>102.0</v>
      </c>
      <c r="B106" s="310">
        <v>10.0</v>
      </c>
      <c r="C106" s="311" t="s">
        <v>4741</v>
      </c>
      <c r="D106" s="312" t="s">
        <v>1359</v>
      </c>
      <c r="E106" s="315">
        <v>45748.0</v>
      </c>
      <c r="F106" s="218" t="str">
        <f t="array" ref="F106">INDEX('Ortala-KabKota'!F$2:F$415,MATCH($D106,'Ortala-KabKota'!$E$2:$E$415,FALSE))</f>
        <v>ROSA ROSILAWATI, SE, ME., Sy/ 082268230408</v>
      </c>
      <c r="G106" s="218" t="str">
        <f t="array" ref="G106">INDEX('Ortala-KabKota'!G$2:G$415,MATCH($D106,'Ortala-KabKota'!$E$2:$E$415,FALSE))</f>
        <v>Jl. Samarinda No. 1 Kelurahan Paal V Kecamatan Kota Baru Kota Jambi</v>
      </c>
      <c r="H106" s="218" t="str">
        <f t="array" ref="H106">INDEX('Ortala-KabKota'!H$2:H$415,MATCH($D106,'Ortala-KabKota'!$E$2:$E$415,FALSE))</f>
        <v>-</v>
      </c>
      <c r="I106" s="218" t="str">
        <f t="array" ref="I106">INDEX('Ortala-KabKota'!I$2:I$415,MATCH($D106,'Ortala-KabKota'!$E$2:$E$415,FALSE))</f>
        <v>081386870227</v>
      </c>
      <c r="J106" s="218" t="str">
        <f t="array" ref="J106">INDEX('Ortala-KabKota'!J$2:J$415,MATCH($D106,'Ortala-KabKota'!$E$2:$E$415,FALSE))</f>
        <v>UPTD PPA</v>
      </c>
      <c r="K106" s="218" t="str">
        <f t="array" ref="K106">INDEX('Ortala-KabKota'!K$2:K$415,MATCH($D106,'Ortala-KabKota'!$E$2:$E$415,FALSE))</f>
        <v>Peraturan Walikota Jambi no. 09 tahun 2019 tentang Pembentukan, Kedudukan, Susunan Organisasi, Rincian Tugas dan Tata Kerja Unit Pelaksana Teknis Dinas Perlindungan Perempuan dan Anak pada Dinas Pemberdayaan Masyarakat, Perempuan dan Perlindungan Anak Kota Jambi</v>
      </c>
      <c r="L106" s="218">
        <f t="array" ref="L106">INDEX('Ortala-KabKota'!L$2:L$415,MATCH($D106,'Ortala-KabKota'!$E$2:$E$415,FALSE))</f>
        <v>2019</v>
      </c>
      <c r="M106" s="218" t="str">
        <f t="array" ref="M106">INDEX('Ortala-KabKota'!M$2:M$415,MATCH($D106,'Ortala-KabKota'!$E$2:$E$415,FALSE))</f>
        <v>A</v>
      </c>
      <c r="N106" s="218" t="str">
        <f t="array" ref="N106">INDEX('Ortala-KabKota'!N$2:N$415,MATCH($D106,'Ortala-KabKota'!$E$2:$E$415,FALSE))</f>
        <v>Yuliawati N  / 0812-7372-9431</v>
      </c>
      <c r="O106" s="218" t="str">
        <f t="array" ref="O106">INDEX('Ortala-KabKota'!O$2:O$415,MATCH($D106,'Ortala-KabKota'!$E$2:$E$415,FALSE))</f>
        <v>uptdppa.provjambi@gmail.com</v>
      </c>
      <c r="P106" s="218" t="str">
        <f t="array" ref="P106">INDEX('Ortala-KabKota'!P$2:P$415,MATCH($D106,'Ortala-KabKota'!$E$2:$E$415,FALSE))</f>
        <v> Kepala UPTD PPA,   Kepala Sub Bagian Tata Usaha,         Kelompok Jabatan Fungsional, Pengadministrasian Umum,  Pengemudi, Penjaga keamanan,  mediator, Penjaga Rumah Aman,  Konselor (Psikologis/Hukum)</v>
      </c>
      <c r="Q106" s="218" t="str">
        <f t="array" ref="Q106">INDEX('Ortala-KabKota'!Q$2:Q$415,MATCH($D106,'Ortala-KabKota'!$E$2:$E$415,FALSE))</f>
        <v>BERGABUNG DENGAN KANTOR DINAS</v>
      </c>
      <c r="R106" s="218" t="str">
        <f t="array" ref="R106">INDEX('Ortala-KabKota'!R$2:R$415,MATCH($D106,'Ortala-KabKota'!$E$2:$E$415,FALSE))</f>
        <v>SEWA/KONTRAK</v>
      </c>
      <c r="S106" s="218" t="str">
        <f t="array" ref="S106">INDEX('Ortala-KabKota'!S$2:S$415,MATCH($D106,'Ortala-KabKota'!$E$2:$E$415,FALSE))</f>
        <v>Kontrak per tahun</v>
      </c>
      <c r="T106" s="218">
        <f t="array" ref="T106">INDEX('Ortala-KabKota'!T$2:T$415,MATCH($D106,'Ortala-KabKota'!$E$2:$E$415,FALSE))</f>
        <v>0</v>
      </c>
      <c r="U106" s="218">
        <f t="array" ref="U106">INDEX('Ortala-KabKota'!U$2:U$415,MATCH($D106,'Ortala-KabKota'!$E$2:$E$415,FALSE))</f>
        <v>1</v>
      </c>
      <c r="V106" s="218">
        <f t="array" ref="V106">INDEX('Ortala-KabKota'!V$2:V$415,MATCH($D106,'Ortala-KabKota'!$E$2:$E$415,FALSE))</f>
        <v>1</v>
      </c>
      <c r="W106" s="218">
        <f t="array" ref="W106">INDEX('Ortala-KabKota'!W$2:W$415,MATCH($D106,'Ortala-KabKota'!$E$2:$E$415,FALSE))</f>
        <v>0</v>
      </c>
      <c r="X106" s="218">
        <f t="array" ref="X106">INDEX('Ortala-KabKota'!X$2:X$415,MATCH($D106,'Ortala-KabKota'!$E$2:$E$415,FALSE))</f>
        <v>0</v>
      </c>
      <c r="Y106" s="218">
        <f t="array" ref="Y106">INDEX('Ortala-KabKota'!Y$2:Y$415,MATCH($D106,'Ortala-KabKota'!$E$2:$E$415,FALSE))</f>
        <v>0</v>
      </c>
      <c r="Z106" s="218">
        <f t="array" ref="Z106">INDEX('Ortala-KabKota'!Z$2:Z$415,MATCH($D106,'Ortala-KabKota'!$E$2:$E$415,FALSE))</f>
        <v>1</v>
      </c>
      <c r="AA106" s="218">
        <f t="array" ref="AA106">INDEX('Ortala-KabKota'!AA$2:AA$415,MATCH($D106,'Ortala-KabKota'!$E$2:$E$415,FALSE))</f>
        <v>0</v>
      </c>
      <c r="AB106" s="218">
        <f t="array" ref="AB106">INDEX('Ortala-KabKota'!AB$2:AB$415,MATCH($D106,'Ortala-KabKota'!$E$2:$E$415,FALSE))</f>
        <v>0</v>
      </c>
      <c r="AC106" s="218">
        <f t="array" ref="AC106">INDEX('Ortala-KabKota'!AC$2:AC$415,MATCH($D106,'Ortala-KabKota'!$E$2:$E$415,FALSE))</f>
        <v>0</v>
      </c>
      <c r="AD106" s="218">
        <f t="array" ref="AD106">INDEX('Ortala-KabKota'!AD$2:AD$415,MATCH($D106,'Ortala-KabKota'!$E$2:$E$415,FALSE))</f>
        <v>0</v>
      </c>
      <c r="AE106" s="218">
        <f t="array" ref="AE106">INDEX('Ortala-KabKota'!AE$2:AE$415,MATCH($D106,'Ortala-KabKota'!$E$2:$E$415,FALSE))</f>
        <v>1</v>
      </c>
      <c r="AF106" s="218">
        <f t="array" ref="AF106">INDEX('Ortala-KabKota'!AF$2:AF$415,MATCH($D106,'Ortala-KabKota'!$E$2:$E$415,FALSE))</f>
        <v>1</v>
      </c>
      <c r="AG106" s="218">
        <f t="array" ref="AG106">INDEX('Ortala-KabKota'!AG$2:AG$415,MATCH($D106,'Ortala-KabKota'!$E$2:$E$415,FALSE))</f>
        <v>1</v>
      </c>
      <c r="AH106" s="218">
        <f t="array" ref="AH106">INDEX('Ortala-KabKota'!AH$2:AH$415,MATCH($D106,'Ortala-KabKota'!$E$2:$E$415,FALSE))</f>
        <v>1</v>
      </c>
      <c r="AI106" s="218" t="str">
        <f t="array" ref="AI106">INDEX('Ortala-KabKota'!AI$2:AI$415,MATCH($D106,'Ortala-KabKota'!$E$2:$E$415,FALSE))</f>
        <v/>
      </c>
      <c r="AJ106" s="218">
        <f t="array" ref="AJ106">INDEX('Ortala-KabKota'!AJ$2:AJ$415,MATCH($D106,'Ortala-KabKota'!$E$2:$E$415,FALSE))</f>
        <v>1</v>
      </c>
      <c r="AK106" s="218">
        <f t="array" ref="AK106">INDEX('Ortala-KabKota'!AK$2:AK$415,MATCH($D106,'Ortala-KabKota'!$E$2:$E$415,FALSE))</f>
        <v>1</v>
      </c>
      <c r="AL106" s="218">
        <f t="array" ref="AL106">INDEX('Ortala-KabKota'!AL$2:AL$415,MATCH($D106,'Ortala-KabKota'!$E$2:$E$415,FALSE))</f>
        <v>123</v>
      </c>
      <c r="AM106" s="218" t="str">
        <f t="array" ref="AM106">INDEX('Ortala-KabKota'!AM$2:AM$415,MATCH($D106,'Ortala-KabKota'!$E$2:$E$415,FALSE))</f>
        <v>Anak</v>
      </c>
      <c r="AN106" s="218" t="str">
        <f t="array" ref="AN106">INDEX('Ortala-KabKota'!AN$2:AN$415,MATCH($D106,'Ortala-KabKota'!$E$2:$E$415,FALSE))</f>
        <v/>
      </c>
      <c r="AO106" s="218" t="str">
        <f t="array" ref="AO106">INDEX('Ortala-KabKota'!AO$2:AO$415,MATCH($D106,'Ortala-KabKota'!$E$2:$E$415,FALSE))</f>
        <v/>
      </c>
      <c r="AP106" s="218" t="str">
        <f t="array" ref="AP106">INDEX('Ortala-KabKota'!AP$2:AP$415,MATCH($D106,'Ortala-KabKota'!$E$2:$E$415,FALSE))</f>
        <v/>
      </c>
      <c r="AQ106" s="218">
        <f t="array" ref="AQ106">INDEX('Ortala-KabKota'!AQ$2:AQ$415,MATCH($D106,'Ortala-KabKota'!$E$2:$E$415,FALSE))</f>
        <v>1</v>
      </c>
      <c r="AR106" s="218" t="str">
        <f t="array" ref="AR106">INDEX('Ortala-KabKota'!AR$2:AR$415,MATCH($D106,'Ortala-KabKota'!$E$2:$E$415,FALSE))</f>
        <v/>
      </c>
      <c r="AS106" s="218" t="str">
        <f t="array" ref="AS106">INDEX('Ortala-KabKota'!AS$2:AS$415,MATCH($D106,'Ortala-KabKota'!$E$2:$E$415,FALSE))</f>
        <v/>
      </c>
      <c r="AT106" s="218" t="str">
        <f t="array" ref="AT106">INDEX('Ortala-KabKota'!AT$2:AT$415,MATCH($D106,'Ortala-KabKota'!$E$2:$E$415,FALSE))</f>
        <v/>
      </c>
      <c r="AU106" s="218" t="str">
        <f t="array" ref="AU106">INDEX('UPTD PPA KabKota'!D$5:D$513,MATCH($D106,'UPTD PPA KabKota'!$C$5:$C$513,FALSE))</f>
        <v>Rosa Rosilawati, SE, ME., Sy/ 082268230408</v>
      </c>
      <c r="AV106" s="218" t="str">
        <f t="array" ref="AV106">INDEX('UPTD PPA KabKota'!E$5:E$513,MATCH($D106,'UPTD PPA KabKota'!$C$5:$C$513,FALSE))</f>
        <v>Jl. Samarinda No. 01 RT. 18 Kel. Paal Lima Kec. Kota Baru Kota Jambi</v>
      </c>
      <c r="AW106" s="218" t="str">
        <f t="array" ref="AW106">INDEX('UPTD PPA KabKota'!F$5:F$513,MATCH($D106,'UPTD PPA KabKota'!$C$5:$C$513,FALSE))</f>
        <v>081386870227</v>
      </c>
      <c r="AX106" s="218" t="str">
        <f t="array" ref="AX106">INDEX('UPTD PPA KabKota'!G$5:G$513,MATCH($D106,'UPTD PPA KabKota'!$C$5:$C$513,FALSE))</f>
        <v>081386870227</v>
      </c>
      <c r="AY106" s="218" t="str">
        <f t="array" ref="AY106">INDEX('UPTD PPA KabKota'!H$5:H$513,MATCH($D106,'UPTD PPA KabKota'!$C$5:$C$513,FALSE))</f>
        <v>UPTD PPA</v>
      </c>
      <c r="AZ106" s="218" t="str">
        <f t="array" ref="AZ106">INDEX('UPTD PPA KabKota'!I$5:I$513,MATCH($D106,'UPTD PPA KabKota'!$C$5:$C$513,FALSE))</f>
        <v>Peraturan Walikota Jambi Nomor 09 Tahun 2019</v>
      </c>
      <c r="BA106" s="218">
        <f t="array" ref="BA106">INDEX('UPTD PPA KabKota'!J$5:J$513,MATCH($D106,'UPTD PPA KabKota'!$C$5:$C$513,FALSE))</f>
        <v>2019</v>
      </c>
      <c r="BB106" s="218" t="str">
        <f t="array" ref="BB106">INDEX('UPTD PPA KabKota'!K$5:K$513,MATCH($D106,'UPTD PPA KabKota'!$C$5:$C$513,FALSE))</f>
        <v>A</v>
      </c>
      <c r="BC106" s="218" t="str">
        <f t="array" ref="BC106">INDEX('UPTD PPA KabKota'!L$5:L$513,MATCH($D106,'UPTD PPA KabKota'!$C$5:$C$513,FALSE))</f>
        <v>Imam Setiyo Yudianggono/0895622181407</v>
      </c>
      <c r="BD106" s="316" t="str">
        <f t="array" ref="BD106">INDEX('UPTD PPA KabKota'!M$5:M$513,MATCH($D106,'UPTD PPA KabKota'!$C$5:$C$513,FALSE))</f>
        <v>uptdppakoja@gmail.com</v>
      </c>
      <c r="BE106" s="218" t="str">
        <f t="array" ref="BE106">INDEX('UPTD PPA KabKota'!N$5:N$513,MATCH($D106,'UPTD PPA KabKota'!$C$5:$C$513,FALSE))</f>
        <v>1. Kepala UPTD PPA
2. Subbagian Tata Usaha
3. Analis Hukum
4. Psikolog
5. Advokat/Pengacara
6. Konselor</v>
      </c>
      <c r="BF106" s="218" t="str">
        <f t="array" ref="BF106">INDEX('UPTD PPA KabKota'!O$5:O$513,MATCH($D106,'UPTD PPA KabKota'!$C$5:$C$513,FALSE))</f>
        <v>BERGABUNG DENGAN KANTOR DINAS</v>
      </c>
      <c r="BG106" s="218" t="str">
        <f t="array" ref="BG106">INDEX('UPTD PPA KabKota'!P$5:P$513,MATCH($D106,'UPTD PPA KabKota'!$C$5:$C$513,FALSE))</f>
        <v>SEWA/KONTRAK</v>
      </c>
      <c r="BH106" s="218" t="str">
        <f t="array" ref="BH106">INDEX('UPTD PPA KabKota'!Q$5:Q$513,MATCH($D106,'UPTD PPA KabKota'!$C$5:$C$513,FALSE))</f>
        <v>Kontrak Per Tahun</v>
      </c>
      <c r="BI106" s="218" t="str">
        <f t="array" ref="BI106">INDEX('UPTD PPA KabKota'!R$5:R$513,MATCH($D106,'UPTD PPA KabKota'!$C$5:$C$513,FALSE))</f>
        <v>Tidak Ada</v>
      </c>
      <c r="BJ106" s="218" t="str">
        <f t="array" ref="BJ106">INDEX('UPTD PPA KabKota'!S$5:S$513,MATCH($D106,'UPTD PPA KabKota'!$C$5:$C$513,FALSE))</f>
        <v>Ada</v>
      </c>
      <c r="BK106" s="218" t="str">
        <f t="array" ref="BK106">INDEX('UPTD PPA KabKota'!T$5:T$513,MATCH($D106,'UPTD PPA KabKota'!$C$5:$C$513,FALSE))</f>
        <v>Ada</v>
      </c>
      <c r="BL106" s="218" t="str">
        <f t="array" ref="BL106">INDEX('UPTD PPA KabKota'!U$5:U$513,MATCH($D106,'UPTD PPA KabKota'!$C$5:$C$513,FALSE))</f>
        <v>Ada</v>
      </c>
      <c r="BM106" s="218" t="str">
        <f t="array" ref="BM106">INDEX('UPTD PPA KabKota'!V$5:V$513,MATCH($D106,'UPTD PPA KabKota'!$C$5:$C$513,FALSE))</f>
        <v>Tidak Ada</v>
      </c>
      <c r="BN106" s="218" t="str">
        <f t="array" ref="BN106">INDEX('UPTD PPA KabKota'!W$5:W$513,MATCH($D106,'UPTD PPA KabKota'!$C$5:$C$513,FALSE))</f>
        <v>Ada</v>
      </c>
      <c r="BO106" s="218" t="str">
        <f t="array" ref="BO106">INDEX('UPTD PPA KabKota'!X$5:X$513,MATCH($D106,'UPTD PPA KabKota'!$C$5:$C$513,FALSE))</f>
        <v>Ada</v>
      </c>
      <c r="BP106" s="218" t="str">
        <f t="array" ref="BP106">INDEX('UPTD PPA KabKota'!Y$5:Y$513,MATCH($D106,'UPTD PPA KabKota'!$C$5:$C$513,FALSE))</f>
        <v>Ada</v>
      </c>
      <c r="BQ106" s="218" t="str">
        <f t="array" ref="BQ106">INDEX('UPTD PPA KabKota'!Z$5:Z$513,MATCH($D106,'UPTD PPA KabKota'!$C$5:$C$513,FALSE))</f>
        <v>Ada</v>
      </c>
      <c r="BR106" s="218" t="str">
        <f t="array" ref="BR106">INDEX('UPTD PPA KabKota'!AA$5:AA$513,MATCH($D106,'UPTD PPA KabKota'!$C$5:$C$513,FALSE))</f>
        <v>Ada</v>
      </c>
      <c r="BS106" s="218" t="str">
        <f t="array" ref="BS106">INDEX('UPTD PPA KabKota'!AB$5:AB$513,MATCH($D106,'UPTD PPA KabKota'!$C$5:$C$513,FALSE))</f>
        <v>Ada</v>
      </c>
      <c r="BT106" s="218" t="str">
        <f t="array" ref="BT106">INDEX('UPTD PPA KabKota'!AC$5:AC$513,MATCH($D106,'UPTD PPA KabKota'!$C$5:$C$513,FALSE))</f>
        <v>Sudah</v>
      </c>
      <c r="BU106" s="218" t="str">
        <f t="array" ref="BU106">INDEX('UPTD PPA KabKota'!AD$5:AD$513,MATCH($D106,'UPTD PPA KabKota'!$C$5:$C$513,FALSE))</f>
        <v>Sudah</v>
      </c>
      <c r="BV106" s="218" t="str">
        <f t="array" ref="BV106">INDEX('UPTD PPA KabKota'!AE$5:AE$513,MATCH($D106,'UPTD PPA KabKota'!$C$5:$C$513,FALSE))</f>
        <v>Sudah</v>
      </c>
      <c r="BW106" s="218" t="str">
        <f t="array" ref="BW106">INDEX('UPTD PPA KabKota'!AF$5:AF$513,MATCH($D106,'UPTD PPA KabKota'!$C$5:$C$513,FALSE))</f>
        <v>Sudah</v>
      </c>
      <c r="BX106" s="218" t="str">
        <f t="array" ref="BX106">INDEX('UPTD PPA KabKota'!AG$5:AG$513,MATCH($D106,'UPTD PPA KabKota'!$C$5:$C$513,FALSE))</f>
        <v>Sudah</v>
      </c>
      <c r="BY106" s="218" t="str">
        <f t="array" ref="BY106">INDEX('UPTD PPA KabKota'!AH$5:AH$513,MATCH($D106,'UPTD PPA KabKota'!$C$5:$C$513,FALSE))</f>
        <v>Sudah</v>
      </c>
      <c r="BZ106" s="218" t="str">
        <f t="array" ref="BZ106">INDEX('UPTD PPA KabKota'!AI$5:AI$513,MATCH($D106,'UPTD PPA KabKota'!$C$5:$C$513,FALSE))</f>
        <v>Sudah</v>
      </c>
      <c r="CA106" s="218" t="str">
        <f t="array" ref="CA106">INDEX('UPTD PPA KabKota'!AJ$5:AJ$513,MATCH($D106,'UPTD PPA KabKota'!$C$5:$C$513,FALSE))</f>
        <v>Sudah</v>
      </c>
      <c r="CB106" s="218" t="str">
        <f t="array" ref="CB106">INDEX('UPTD PPA KabKota'!AK$5:AK$513,MATCH($D106,'UPTD PPA KabKota'!$C$5:$C$513,FALSE))</f>
        <v>Sudah</v>
      </c>
      <c r="CC106" s="218" t="str">
        <f t="array" ref="CC106">INDEX('UPTD PPA KabKota'!AL$5:AL$513,MATCH($D106,'UPTD PPA KabKota'!$C$5:$C$513,FALSE))</f>
        <v>Sudah</v>
      </c>
      <c r="CD106" s="218" t="str">
        <f t="array" ref="CD106">INDEX('UPTD PPA KabKota'!AM$5:AM$513,MATCH($D106,'UPTD PPA KabKota'!$C$5:$C$513,FALSE))</f>
        <v>Sudah</v>
      </c>
      <c r="CE106" s="218" t="str">
        <f t="array" ref="CE106">INDEX('UPTD PPA KabKota'!AN$5:AN$513,MATCH($D106,'UPTD PPA KabKota'!$C$5:$C$513,FALSE))</f>
        <v>pengaduan dari masyarakat, penjangkuan korban, pengelolaan Kasus, Jika korban memerlukan perlindungan maka akan diberikan penampungan sementara di rumah aman</v>
      </c>
      <c r="CF106" s="218" t="str">
        <f t="array" ref="CF106">INDEX('UPTD PPA KabKota'!AO$5:AO$513,MATCH($D106,'UPTD PPA KabKota'!$C$5:$C$513,FALSE))</f>
        <v>123 (2021)</v>
      </c>
      <c r="CG106" s="218" t="str">
        <f t="array" ref="CG106">INDEX('UPTD PPA KabKota'!AP$5:AP$513,MATCH($D106,'UPTD PPA KabKota'!$C$5:$C$513,FALSE))</f>
        <v>Kekerasan Terhadap Anak</v>
      </c>
      <c r="CH106" s="218" t="str">
        <f t="array" ref="CH106">INDEX('UPTD PPA KabKota'!AQ$5:AQ$513,MATCH($D106,'UPTD PPA KabKota'!$C$5:$C$513,FALSE))</f>
        <v/>
      </c>
      <c r="CI106" s="218" t="str">
        <f t="array" ref="CI106">INDEX('UPTD PPA KabKota'!AR$5:AR$513,MATCH($D106,'UPTD PPA KabKota'!$C$5:$C$513,FALSE))</f>
        <v/>
      </c>
      <c r="CJ106" s="218" t="str">
        <f t="array" ref="CJ106">INDEX('UPTD PPA KabKota'!AS$5:AS$513,MATCH($D106,'UPTD PPA KabKota'!$C$5:$C$513,FALSE))</f>
        <v/>
      </c>
      <c r="CK106" s="218" t="str">
        <f t="array" ref="CK106">INDEX('UPTD PPA KabKota'!AT$5:AT$513,MATCH($D106,'UPTD PPA KabKota'!$C$5:$C$513,FALSE))</f>
        <v>v</v>
      </c>
      <c r="CL106" s="218" t="str">
        <f t="array" ref="CL106">INDEX('UPTD PPA KabKota'!AU$5:AU$513,MATCH($D106,'UPTD PPA KabKota'!$C$5:$C$513,FALSE))</f>
        <v/>
      </c>
      <c r="CM106" s="218" t="str">
        <f t="array" ref="CM106">INDEX('UPTD PPA KabKota'!AV$5:AV$513,MATCH($D106,'UPTD PPA KabKota'!$C$5:$C$513,FALSE))</f>
        <v/>
      </c>
      <c r="CN106" s="218" t="str">
        <f t="array" ref="CN106">INDEX('UPTD PPA KabKota'!AW$5:AW$513,MATCH($D106,'UPTD PPA KabKota'!$C$5:$C$513,FALSE))</f>
        <v/>
      </c>
      <c r="CO106" s="218" t="str">
        <f t="array" ref="CO106">INDEX('UPTD PPA KabKota'!AX$5:AX$513,MATCH($D106,'UPTD PPA KabKota'!$C$5:$C$513,FALSE))</f>
        <v/>
      </c>
      <c r="CP106" s="218" t="str">
        <f t="array" ref="CP106">INDEX('UPTD PPA KabKota'!AY$5:AY$513,MATCH($D106,'UPTD PPA KabKota'!$C$5:$C$513,FALSE))</f>
        <v/>
      </c>
      <c r="CQ106" s="209" t="str">
        <f>IFERROR(__xludf.DUMMYFUNCTION("IF(ISBLANK($K106),"""",IF(REGEXMATCH($K106,""Peraturan""),""Ada"",IF(REGEXMATCH($K106,""Rekomendasi""),""Tidak Ada"", $K106)))
"),"Ada")</f>
        <v>Ada</v>
      </c>
      <c r="CR106" s="209" t="str">
        <f t="array" ref="CR106">index('UPTD PPA KabKota'!$BI$5:$BI$513,match($D106,'UPTD PPA KabKota'!$C$5:$C$513,false))</f>
        <v>Ada</v>
      </c>
      <c r="CS106" s="314" t="str">
        <f t="shared" si="15"/>
        <v>Ada</v>
      </c>
    </row>
    <row r="107">
      <c r="A107" s="310">
        <v>103.0</v>
      </c>
      <c r="B107" s="310">
        <v>11.0</v>
      </c>
      <c r="C107" s="311" t="s">
        <v>4741</v>
      </c>
      <c r="D107" s="312" t="s">
        <v>1424</v>
      </c>
      <c r="E107" s="315">
        <v>45689.0</v>
      </c>
      <c r="F107" s="218" t="str">
        <f t="array" ref="F107">INDEX('Ortala-KabKota'!F$2:F$415,MATCH($D107,'Ortala-KabKota'!$E$2:$E$415,FALSE))</f>
        <v/>
      </c>
      <c r="G107" s="218" t="str">
        <f t="array" ref="G107">INDEX('Ortala-KabKota'!G$2:G$415,MATCH($D107,'Ortala-KabKota'!$E$2:$E$415,FALSE))</f>
        <v/>
      </c>
      <c r="H107" s="218" t="str">
        <f t="array" ref="H107">INDEX('Ortala-KabKota'!H$2:H$415,MATCH($D107,'Ortala-KabKota'!$E$2:$E$415,FALSE))</f>
        <v/>
      </c>
      <c r="I107" s="218" t="str">
        <f t="array" ref="I107">INDEX('Ortala-KabKota'!I$2:I$415,MATCH($D107,'Ortala-KabKota'!$E$2:$E$415,FALSE))</f>
        <v/>
      </c>
      <c r="J107" s="218" t="str">
        <f t="array" ref="J107">INDEX('Ortala-KabKota'!J$2:J$415,MATCH($D107,'Ortala-KabKota'!$E$2:$E$415,FALSE))</f>
        <v/>
      </c>
      <c r="K107" s="218" t="str">
        <f t="array" ref="K107">INDEX('Ortala-KabKota'!K$2:K$415,MATCH($D107,'Ortala-KabKota'!$E$2:$E$415,FALSE))</f>
        <v>Peraturan Walikota Sungai Penuh Nomor 54 Tahun 2022</v>
      </c>
      <c r="L107" s="218">
        <f t="array" ref="L107">INDEX('Ortala-KabKota'!L$2:L$415,MATCH($D107,'Ortala-KabKota'!$E$2:$E$415,FALSE))</f>
        <v>2022</v>
      </c>
      <c r="M107" s="218" t="str">
        <f t="array" ref="M107">INDEX('Ortala-KabKota'!M$2:M$415,MATCH($D107,'Ortala-KabKota'!$E$2:$E$415,FALSE))</f>
        <v/>
      </c>
      <c r="N107" s="218" t="str">
        <f t="array" ref="N107">INDEX('Ortala-KabKota'!N$2:N$415,MATCH($D107,'Ortala-KabKota'!$E$2:$E$415,FALSE))</f>
        <v>Alpiantri/ 081367729768</v>
      </c>
      <c r="O107" s="218" t="str">
        <f t="array" ref="O107">INDEX('Ortala-KabKota'!O$2:O$415,MATCH($D107,'Ortala-KabKota'!$E$2:$E$415,FALSE))</f>
        <v/>
      </c>
      <c r="P107" s="218" t="str">
        <f t="array" ref="P107">INDEX('Ortala-KabKota'!P$2:P$415,MATCH($D107,'Ortala-KabKota'!$E$2:$E$415,FALSE))</f>
        <v/>
      </c>
      <c r="Q107" s="218" t="str">
        <f t="array" ref="Q107">INDEX('Ortala-KabKota'!Q$2:Q$415,MATCH($D107,'Ortala-KabKota'!$E$2:$E$415,FALSE))</f>
        <v/>
      </c>
      <c r="R107" s="218" t="str">
        <f t="array" ref="R107">INDEX('Ortala-KabKota'!R$2:R$415,MATCH($D107,'Ortala-KabKota'!$E$2:$E$415,FALSE))</f>
        <v/>
      </c>
      <c r="S107" s="218" t="str">
        <f t="array" ref="S107">INDEX('Ortala-KabKota'!S$2:S$415,MATCH($D107,'Ortala-KabKota'!$E$2:$E$415,FALSE))</f>
        <v/>
      </c>
      <c r="T107" s="218" t="str">
        <f t="array" ref="T107">INDEX('Ortala-KabKota'!T$2:T$415,MATCH($D107,'Ortala-KabKota'!$E$2:$E$415,FALSE))</f>
        <v/>
      </c>
      <c r="U107" s="218" t="str">
        <f t="array" ref="U107">INDEX('Ortala-KabKota'!U$2:U$415,MATCH($D107,'Ortala-KabKota'!$E$2:$E$415,FALSE))</f>
        <v/>
      </c>
      <c r="V107" s="218" t="str">
        <f t="array" ref="V107">INDEX('Ortala-KabKota'!V$2:V$415,MATCH($D107,'Ortala-KabKota'!$E$2:$E$415,FALSE))</f>
        <v/>
      </c>
      <c r="W107" s="218" t="str">
        <f t="array" ref="W107">INDEX('Ortala-KabKota'!W$2:W$415,MATCH($D107,'Ortala-KabKota'!$E$2:$E$415,FALSE))</f>
        <v/>
      </c>
      <c r="X107" s="218" t="str">
        <f t="array" ref="X107">INDEX('Ortala-KabKota'!X$2:X$415,MATCH($D107,'Ortala-KabKota'!$E$2:$E$415,FALSE))</f>
        <v/>
      </c>
      <c r="Y107" s="218" t="str">
        <f t="array" ref="Y107">INDEX('Ortala-KabKota'!Y$2:Y$415,MATCH($D107,'Ortala-KabKota'!$E$2:$E$415,FALSE))</f>
        <v/>
      </c>
      <c r="Z107" s="218" t="str">
        <f t="array" ref="Z107">INDEX('Ortala-KabKota'!Z$2:Z$415,MATCH($D107,'Ortala-KabKota'!$E$2:$E$415,FALSE))</f>
        <v/>
      </c>
      <c r="AA107" s="218" t="str">
        <f t="array" ref="AA107">INDEX('Ortala-KabKota'!AA$2:AA$415,MATCH($D107,'Ortala-KabKota'!$E$2:$E$415,FALSE))</f>
        <v/>
      </c>
      <c r="AB107" s="218" t="str">
        <f t="array" ref="AB107">INDEX('Ortala-KabKota'!AB$2:AB$415,MATCH($D107,'Ortala-KabKota'!$E$2:$E$415,FALSE))</f>
        <v/>
      </c>
      <c r="AC107" s="218" t="str">
        <f t="array" ref="AC107">INDEX('Ortala-KabKota'!AC$2:AC$415,MATCH($D107,'Ortala-KabKota'!$E$2:$E$415,FALSE))</f>
        <v/>
      </c>
      <c r="AD107" s="218" t="str">
        <f t="array" ref="AD107">INDEX('Ortala-KabKota'!AD$2:AD$415,MATCH($D107,'Ortala-KabKota'!$E$2:$E$415,FALSE))</f>
        <v/>
      </c>
      <c r="AE107" s="218" t="str">
        <f t="array" ref="AE107">INDEX('Ortala-KabKota'!AE$2:AE$415,MATCH($D107,'Ortala-KabKota'!$E$2:$E$415,FALSE))</f>
        <v/>
      </c>
      <c r="AF107" s="218" t="str">
        <f t="array" ref="AF107">INDEX('Ortala-KabKota'!AF$2:AF$415,MATCH($D107,'Ortala-KabKota'!$E$2:$E$415,FALSE))</f>
        <v/>
      </c>
      <c r="AG107" s="218" t="str">
        <f t="array" ref="AG107">INDEX('Ortala-KabKota'!AG$2:AG$415,MATCH($D107,'Ortala-KabKota'!$E$2:$E$415,FALSE))</f>
        <v/>
      </c>
      <c r="AH107" s="218" t="str">
        <f t="array" ref="AH107">INDEX('Ortala-KabKota'!AH$2:AH$415,MATCH($D107,'Ortala-KabKota'!$E$2:$E$415,FALSE))</f>
        <v/>
      </c>
      <c r="AI107" s="218" t="str">
        <f t="array" ref="AI107">INDEX('Ortala-KabKota'!AI$2:AI$415,MATCH($D107,'Ortala-KabKota'!$E$2:$E$415,FALSE))</f>
        <v/>
      </c>
      <c r="AJ107" s="218" t="str">
        <f t="array" ref="AJ107">INDEX('Ortala-KabKota'!AJ$2:AJ$415,MATCH($D107,'Ortala-KabKota'!$E$2:$E$415,FALSE))</f>
        <v/>
      </c>
      <c r="AK107" s="218" t="str">
        <f t="array" ref="AK107">INDEX('Ortala-KabKota'!AK$2:AK$415,MATCH($D107,'Ortala-KabKota'!$E$2:$E$415,FALSE))</f>
        <v/>
      </c>
      <c r="AL107" s="218" t="str">
        <f t="array" ref="AL107">INDEX('Ortala-KabKota'!AL$2:AL$415,MATCH($D107,'Ortala-KabKota'!$E$2:$E$415,FALSE))</f>
        <v/>
      </c>
      <c r="AM107" s="218" t="str">
        <f t="array" ref="AM107">INDEX('Ortala-KabKota'!AM$2:AM$415,MATCH($D107,'Ortala-KabKota'!$E$2:$E$415,FALSE))</f>
        <v/>
      </c>
      <c r="AN107" s="218" t="str">
        <f t="array" ref="AN107">INDEX('Ortala-KabKota'!AN$2:AN$415,MATCH($D107,'Ortala-KabKota'!$E$2:$E$415,FALSE))</f>
        <v/>
      </c>
      <c r="AO107" s="218" t="str">
        <f t="array" ref="AO107">INDEX('Ortala-KabKota'!AO$2:AO$415,MATCH($D107,'Ortala-KabKota'!$E$2:$E$415,FALSE))</f>
        <v/>
      </c>
      <c r="AP107" s="218" t="str">
        <f t="array" ref="AP107">INDEX('Ortala-KabKota'!AP$2:AP$415,MATCH($D107,'Ortala-KabKota'!$E$2:$E$415,FALSE))</f>
        <v/>
      </c>
      <c r="AQ107" s="218" t="str">
        <f t="array" ref="AQ107">INDEX('Ortala-KabKota'!AQ$2:AQ$415,MATCH($D107,'Ortala-KabKota'!$E$2:$E$415,FALSE))</f>
        <v/>
      </c>
      <c r="AR107" s="218" t="str">
        <f t="array" ref="AR107">INDEX('Ortala-KabKota'!AR$2:AR$415,MATCH($D107,'Ortala-KabKota'!$E$2:$E$415,FALSE))</f>
        <v/>
      </c>
      <c r="AS107" s="218" t="str">
        <f t="array" ref="AS107">INDEX('Ortala-KabKota'!AS$2:AS$415,MATCH($D107,'Ortala-KabKota'!$E$2:$E$415,FALSE))</f>
        <v/>
      </c>
      <c r="AT107" s="218" t="str">
        <f t="array" ref="AT107">INDEX('Ortala-KabKota'!AT$2:AT$415,MATCH($D107,'Ortala-KabKota'!$E$2:$E$415,FALSE))</f>
        <v/>
      </c>
      <c r="AU107" s="218" t="str">
        <f t="array" ref="AU107">INDEX('UPTD PPA KabKota'!D$5:D$513,MATCH($D107,'UPTD PPA KabKota'!$C$5:$C$513,FALSE))</f>
        <v/>
      </c>
      <c r="AV107" s="218" t="str">
        <f t="array" ref="AV107">INDEX('UPTD PPA KabKota'!E$5:E$513,MATCH($D107,'UPTD PPA KabKota'!$C$5:$C$513,FALSE))</f>
        <v/>
      </c>
      <c r="AW107" s="218" t="str">
        <f t="array" ref="AW107">INDEX('UPTD PPA KabKota'!F$5:F$513,MATCH($D107,'UPTD PPA KabKota'!$C$5:$C$513,FALSE))</f>
        <v/>
      </c>
      <c r="AX107" s="218" t="str">
        <f t="array" ref="AX107">INDEX('UPTD PPA KabKota'!G$5:G$513,MATCH($D107,'UPTD PPA KabKota'!$C$5:$C$513,FALSE))</f>
        <v/>
      </c>
      <c r="AY107" s="218" t="str">
        <f t="array" ref="AY107">INDEX('UPTD PPA KabKota'!H$5:H$513,MATCH($D107,'UPTD PPA KabKota'!$C$5:$C$513,FALSE))</f>
        <v/>
      </c>
      <c r="AZ107" s="218" t="str">
        <f t="array" ref="AZ107">INDEX('UPTD PPA KabKota'!I$5:I$513,MATCH($D107,'UPTD PPA KabKota'!$C$5:$C$513,FALSE))</f>
        <v>Peraturan Walikota Sungai Penuh Nomor 54 Tahun 2022</v>
      </c>
      <c r="BA107" s="218">
        <f t="array" ref="BA107">INDEX('UPTD PPA KabKota'!J$5:J$513,MATCH($D107,'UPTD PPA KabKota'!$C$5:$C$513,FALSE))</f>
        <v>2022</v>
      </c>
      <c r="BB107" s="218" t="str">
        <f t="array" ref="BB107">INDEX('UPTD PPA KabKota'!K$5:K$513,MATCH($D107,'UPTD PPA KabKota'!$C$5:$C$513,FALSE))</f>
        <v>A</v>
      </c>
      <c r="BC107" s="218" t="str">
        <f t="array" ref="BC107">INDEX('UPTD PPA KabKota'!L$5:L$513,MATCH($D107,'UPTD PPA KabKota'!$C$5:$C$513,FALSE))</f>
        <v/>
      </c>
      <c r="BD107" s="218" t="str">
        <f t="array" ref="BD107">INDEX('UPTD PPA KabKota'!M$5:M$513,MATCH($D107,'UPTD PPA KabKota'!$C$5:$C$513,FALSE))</f>
        <v/>
      </c>
      <c r="BE107" s="218" t="str">
        <f t="array" ref="BE107">INDEX('UPTD PPA KabKota'!N$5:N$513,MATCH($D107,'UPTD PPA KabKota'!$C$5:$C$513,FALSE))</f>
        <v/>
      </c>
      <c r="BF107" s="218" t="str">
        <f t="array" ref="BF107">INDEX('UPTD PPA KabKota'!O$5:O$513,MATCH($D107,'UPTD PPA KabKota'!$C$5:$C$513,FALSE))</f>
        <v/>
      </c>
      <c r="BG107" s="218" t="str">
        <f t="array" ref="BG107">INDEX('UPTD PPA KabKota'!P$5:P$513,MATCH($D107,'UPTD PPA KabKota'!$C$5:$C$513,FALSE))</f>
        <v/>
      </c>
      <c r="BH107" s="218" t="str">
        <f t="array" ref="BH107">INDEX('UPTD PPA KabKota'!Q$5:Q$513,MATCH($D107,'UPTD PPA KabKota'!$C$5:$C$513,FALSE))</f>
        <v/>
      </c>
      <c r="BI107" s="218" t="str">
        <f t="array" ref="BI107">INDEX('UPTD PPA KabKota'!R$5:R$513,MATCH($D107,'UPTD PPA KabKota'!$C$5:$C$513,FALSE))</f>
        <v/>
      </c>
      <c r="BJ107" s="218" t="str">
        <f t="array" ref="BJ107">INDEX('UPTD PPA KabKota'!S$5:S$513,MATCH($D107,'UPTD PPA KabKota'!$C$5:$C$513,FALSE))</f>
        <v/>
      </c>
      <c r="BK107" s="218" t="str">
        <f t="array" ref="BK107">INDEX('UPTD PPA KabKota'!T$5:T$513,MATCH($D107,'UPTD PPA KabKota'!$C$5:$C$513,FALSE))</f>
        <v/>
      </c>
      <c r="BL107" s="218" t="str">
        <f t="array" ref="BL107">INDEX('UPTD PPA KabKota'!U$5:U$513,MATCH($D107,'UPTD PPA KabKota'!$C$5:$C$513,FALSE))</f>
        <v/>
      </c>
      <c r="BM107" s="218" t="str">
        <f t="array" ref="BM107">INDEX('UPTD PPA KabKota'!V$5:V$513,MATCH($D107,'UPTD PPA KabKota'!$C$5:$C$513,FALSE))</f>
        <v/>
      </c>
      <c r="BN107" s="218" t="str">
        <f t="array" ref="BN107">INDEX('UPTD PPA KabKota'!W$5:W$513,MATCH($D107,'UPTD PPA KabKota'!$C$5:$C$513,FALSE))</f>
        <v/>
      </c>
      <c r="BO107" s="218" t="str">
        <f t="array" ref="BO107">INDEX('UPTD PPA KabKota'!X$5:X$513,MATCH($D107,'UPTD PPA KabKota'!$C$5:$C$513,FALSE))</f>
        <v/>
      </c>
      <c r="BP107" s="218" t="str">
        <f t="array" ref="BP107">INDEX('UPTD PPA KabKota'!Y$5:Y$513,MATCH($D107,'UPTD PPA KabKota'!$C$5:$C$513,FALSE))</f>
        <v/>
      </c>
      <c r="BQ107" s="218" t="str">
        <f t="array" ref="BQ107">INDEX('UPTD PPA KabKota'!Z$5:Z$513,MATCH($D107,'UPTD PPA KabKota'!$C$5:$C$513,FALSE))</f>
        <v/>
      </c>
      <c r="BR107" s="218" t="str">
        <f t="array" ref="BR107">INDEX('UPTD PPA KabKota'!AA$5:AA$513,MATCH($D107,'UPTD PPA KabKota'!$C$5:$C$513,FALSE))</f>
        <v/>
      </c>
      <c r="BS107" s="218" t="str">
        <f t="array" ref="BS107">INDEX('UPTD PPA KabKota'!AB$5:AB$513,MATCH($D107,'UPTD PPA KabKota'!$C$5:$C$513,FALSE))</f>
        <v/>
      </c>
      <c r="BT107" s="218" t="str">
        <f t="array" ref="BT107">INDEX('UPTD PPA KabKota'!AC$5:AC$513,MATCH($D107,'UPTD PPA KabKota'!$C$5:$C$513,FALSE))</f>
        <v/>
      </c>
      <c r="BU107" s="218" t="str">
        <f t="array" ref="BU107">INDEX('UPTD PPA KabKota'!AD$5:AD$513,MATCH($D107,'UPTD PPA KabKota'!$C$5:$C$513,FALSE))</f>
        <v/>
      </c>
      <c r="BV107" s="218" t="str">
        <f t="array" ref="BV107">INDEX('UPTD PPA KabKota'!AE$5:AE$513,MATCH($D107,'UPTD PPA KabKota'!$C$5:$C$513,FALSE))</f>
        <v/>
      </c>
      <c r="BW107" s="218" t="str">
        <f t="array" ref="BW107">INDEX('UPTD PPA KabKota'!AF$5:AF$513,MATCH($D107,'UPTD PPA KabKota'!$C$5:$C$513,FALSE))</f>
        <v/>
      </c>
      <c r="BX107" s="218" t="str">
        <f t="array" ref="BX107">INDEX('UPTD PPA KabKota'!AG$5:AG$513,MATCH($D107,'UPTD PPA KabKota'!$C$5:$C$513,FALSE))</f>
        <v/>
      </c>
      <c r="BY107" s="218" t="str">
        <f t="array" ref="BY107">INDEX('UPTD PPA KabKota'!AH$5:AH$513,MATCH($D107,'UPTD PPA KabKota'!$C$5:$C$513,FALSE))</f>
        <v/>
      </c>
      <c r="BZ107" s="218" t="str">
        <f t="array" ref="BZ107">INDEX('UPTD PPA KabKota'!AI$5:AI$513,MATCH($D107,'UPTD PPA KabKota'!$C$5:$C$513,FALSE))</f>
        <v/>
      </c>
      <c r="CA107" s="218" t="str">
        <f t="array" ref="CA107">INDEX('UPTD PPA KabKota'!AJ$5:AJ$513,MATCH($D107,'UPTD PPA KabKota'!$C$5:$C$513,FALSE))</f>
        <v/>
      </c>
      <c r="CB107" s="218" t="str">
        <f t="array" ref="CB107">INDEX('UPTD PPA KabKota'!AK$5:AK$513,MATCH($D107,'UPTD PPA KabKota'!$C$5:$C$513,FALSE))</f>
        <v/>
      </c>
      <c r="CC107" s="218" t="str">
        <f t="array" ref="CC107">INDEX('UPTD PPA KabKota'!AL$5:AL$513,MATCH($D107,'UPTD PPA KabKota'!$C$5:$C$513,FALSE))</f>
        <v/>
      </c>
      <c r="CD107" s="218" t="str">
        <f t="array" ref="CD107">INDEX('UPTD PPA KabKota'!AM$5:AM$513,MATCH($D107,'UPTD PPA KabKota'!$C$5:$C$513,FALSE))</f>
        <v/>
      </c>
      <c r="CE107" s="218" t="str">
        <f t="array" ref="CE107">INDEX('UPTD PPA KabKota'!AN$5:AN$513,MATCH($D107,'UPTD PPA KabKota'!$C$5:$C$513,FALSE))</f>
        <v/>
      </c>
      <c r="CF107" s="218" t="str">
        <f t="array" ref="CF107">INDEX('UPTD PPA KabKota'!AO$5:AO$513,MATCH($D107,'UPTD PPA KabKota'!$C$5:$C$513,FALSE))</f>
        <v/>
      </c>
      <c r="CG107" s="218" t="str">
        <f t="array" ref="CG107">INDEX('UPTD PPA KabKota'!AP$5:AP$513,MATCH($D107,'UPTD PPA KabKota'!$C$5:$C$513,FALSE))</f>
        <v/>
      </c>
      <c r="CH107" s="218" t="str">
        <f t="array" ref="CH107">INDEX('UPTD PPA KabKota'!AQ$5:AQ$513,MATCH($D107,'UPTD PPA KabKota'!$C$5:$C$513,FALSE))</f>
        <v/>
      </c>
      <c r="CI107" s="218" t="str">
        <f t="array" ref="CI107">INDEX('UPTD PPA KabKota'!AR$5:AR$513,MATCH($D107,'UPTD PPA KabKota'!$C$5:$C$513,FALSE))</f>
        <v/>
      </c>
      <c r="CJ107" s="218" t="str">
        <f t="array" ref="CJ107">INDEX('UPTD PPA KabKota'!AS$5:AS$513,MATCH($D107,'UPTD PPA KabKota'!$C$5:$C$513,FALSE))</f>
        <v/>
      </c>
      <c r="CK107" s="218" t="str">
        <f t="array" ref="CK107">INDEX('UPTD PPA KabKota'!AT$5:AT$513,MATCH($D107,'UPTD PPA KabKota'!$C$5:$C$513,FALSE))</f>
        <v/>
      </c>
      <c r="CL107" s="218" t="str">
        <f t="array" ref="CL107">INDEX('UPTD PPA KabKota'!AU$5:AU$513,MATCH($D107,'UPTD PPA KabKota'!$C$5:$C$513,FALSE))</f>
        <v/>
      </c>
      <c r="CM107" s="218" t="str">
        <f t="array" ref="CM107">INDEX('UPTD PPA KabKota'!AV$5:AV$513,MATCH($D107,'UPTD PPA KabKota'!$C$5:$C$513,FALSE))</f>
        <v/>
      </c>
      <c r="CN107" s="218" t="str">
        <f t="array" ref="CN107">INDEX('UPTD PPA KabKota'!AW$5:AW$513,MATCH($D107,'UPTD PPA KabKota'!$C$5:$C$513,FALSE))</f>
        <v/>
      </c>
      <c r="CO107" s="218" t="str">
        <f t="array" ref="CO107">INDEX('UPTD PPA KabKota'!AX$5:AX$513,MATCH($D107,'UPTD PPA KabKota'!$C$5:$C$513,FALSE))</f>
        <v/>
      </c>
      <c r="CP107" s="218" t="str">
        <f t="array" ref="CP107">INDEX('UPTD PPA KabKota'!AY$5:AY$513,MATCH($D107,'UPTD PPA KabKota'!$C$5:$C$513,FALSE))</f>
        <v/>
      </c>
      <c r="CQ107" s="209" t="str">
        <f>IFERROR(__xludf.DUMMYFUNCTION("IF(ISBLANK($K107),"""",IF(REGEXMATCH($K107,""Peraturan""),""Ada"",IF(REGEXMATCH($K107,""Rekomendasi""),""Tidak Ada"", $K107)))
"),"Ada")</f>
        <v>Ada</v>
      </c>
      <c r="CR107" s="209" t="str">
        <f t="array" ref="CR107">index('UPTD PPA KabKota'!$BI$5:$BI$513,match($D107,'UPTD PPA KabKota'!$C$5:$C$513,false))</f>
        <v>Ada</v>
      </c>
      <c r="CS107" s="314" t="str">
        <f t="shared" si="15"/>
        <v>Ada</v>
      </c>
    </row>
    <row r="108">
      <c r="A108" s="300">
        <v>104.0</v>
      </c>
      <c r="B108" s="300"/>
      <c r="C108" s="301" t="s">
        <v>4744</v>
      </c>
      <c r="D108" s="317" t="s">
        <v>4744</v>
      </c>
      <c r="E108" s="302">
        <v>45748.0</v>
      </c>
      <c r="F108" s="303" t="str">
        <f t="array" ref="F108">INDEX('Ortala-Provinsi'!C$2:C$39,MATCH($D108,'Ortala-Provinsi'!$B$2:$B$39,FALSE))</f>
        <v>Alkala Zamora/ 082280411844</v>
      </c>
      <c r="G108" s="303" t="str">
        <f t="array" ref="G108">INDEX('Ortala-Provinsi'!D$2:D$39,MATCH($D108,'Ortala-Provinsi'!$B$2:$B$39,FALSE))</f>
        <v>Jl. Ade Irma Nasution No. 1524, Kel. Sei Pangeran, Kec. Ilir Timur 1 Palembang</v>
      </c>
      <c r="H108" s="303" t="str">
        <f t="array" ref="H108">INDEX('Ortala-Provinsi'!E$2:E$39,MATCH($D108,'Ortala-Provinsi'!$B$2:$B$39,FALSE))</f>
        <v/>
      </c>
      <c r="I108" s="303" t="str">
        <f t="array" ref="I108">INDEX('Ortala-Provinsi'!F$2:F$39,MATCH($D108,'Ortala-Provinsi'!$B$2:$B$39,FALSE))</f>
        <v>082177111299</v>
      </c>
      <c r="J108" s="303" t="str">
        <f t="array" ref="J108">INDEX('Ortala-Provinsi'!G$2:G$39,MATCH($D108,'Ortala-Provinsi'!$B$2:$B$39,FALSE))</f>
        <v>UPTD PPA</v>
      </c>
      <c r="K108" s="303" t="str">
        <f t="array" ref="K108">INDEX('Ortala-Provinsi'!H$2:H$39,MATCH($D108,'Ortala-Provinsi'!$B$2:$B$39,FALSE))</f>
        <v>Peraturan Gubernur Sumatera Selatan No 54 Tahun 2020 </v>
      </c>
      <c r="L108" s="303">
        <f t="array" ref="L108">INDEX('Ortala-Provinsi'!I$2:I$39,MATCH($D108,'Ortala-Provinsi'!$B$2:$B$39,FALSE))</f>
        <v>2020</v>
      </c>
      <c r="M108" s="303" t="str">
        <f t="array" ref="M108">INDEX('Ortala-Provinsi'!J$2:J$39,MATCH($D108,'Ortala-Provinsi'!$B$2:$B$39,FALSE))</f>
        <v>A</v>
      </c>
      <c r="N108" s="303" t="str">
        <f t="array" ref="N108">INDEX('Ortala-Provinsi'!K$2:K$39,MATCH($D108,'Ortala-Provinsi'!$B$2:$B$39,FALSE))</f>
        <v>Amirudin/ 085366606151
Tutwuri Handayani/ 081541108261</v>
      </c>
      <c r="O108" s="303" t="str">
        <f t="array" ref="O108">INDEX('Ortala-Provinsi'!L$2:L$39,MATCH($D108,'Ortala-Provinsi'!$B$2:$B$39,FALSE))</f>
        <v>uptdppasumsel@gmail.com</v>
      </c>
      <c r="P108" s="303" t="str">
        <f t="array" ref="P108">INDEX('Ortala-Provinsi'!M$2:M$39,MATCH($D108,'Ortala-Provinsi'!$B$2:$B$39,FALSE))</f>
        <v>Kepala UPTD PPA, Kasubag TU, Kasi Pengaduan dan Kasi Tindak Lanjut</v>
      </c>
      <c r="Q108" s="303" t="str">
        <f t="array" ref="Q108">INDEX('Ortala-Provinsi'!N$2:N$39,MATCH($D108,'Ortala-Provinsi'!$B$2:$B$39,FALSE))</f>
        <v>BERGABUNG DENGAN KANTOR DINAS</v>
      </c>
      <c r="R108" s="303" t="str">
        <f t="array" ref="R108">INDEX('Ortala-Provinsi'!O$2:O$39,MATCH($D108,'Ortala-Provinsi'!$B$2:$B$39,FALSE))</f>
        <v>TIDAK PUNYA</v>
      </c>
      <c r="S108" s="303" t="str">
        <f t="array" ref="S108">INDEX('Ortala-Provinsi'!P$2:P$39,MATCH($D108,'Ortala-Provinsi'!$B$2:$B$39,FALSE))</f>
        <v/>
      </c>
      <c r="T108" s="303" t="str">
        <f t="array" ref="T108">INDEX('Ortala-Provinsi'!Q$2:Q$39,MATCH($D108,'Ortala-Provinsi'!$B$2:$B$39,FALSE))</f>
        <v/>
      </c>
      <c r="U108" s="303" t="str">
        <f t="array" ref="U108">INDEX('Ortala-Provinsi'!R$2:R$39,MATCH($D108,'Ortala-Provinsi'!$B$2:$B$39,FALSE))</f>
        <v/>
      </c>
      <c r="V108" s="303" t="str">
        <f t="array" ref="V108">INDEX('Ortala-Provinsi'!S$2:S$39,MATCH($D108,'Ortala-Provinsi'!$B$2:$B$39,FALSE))</f>
        <v>Ada, namun belum bisa digunakan karna perlu rehab berat</v>
      </c>
      <c r="W108" s="303">
        <f t="array" ref="W108">INDEX('Ortala-Provinsi'!T$2:T$39,MATCH($D108,'Ortala-Provinsi'!$B$2:$B$39,FALSE))</f>
        <v>1</v>
      </c>
      <c r="X108" s="303">
        <f t="array" ref="X108">INDEX('Ortala-Provinsi'!U$2:U$39,MATCH($D108,'Ortala-Provinsi'!$B$2:$B$39,FALSE))</f>
        <v>1</v>
      </c>
      <c r="Y108" s="303">
        <f t="array" ref="Y108">INDEX('Ortala-Provinsi'!V$2:V$39,MATCH($D108,'Ortala-Provinsi'!$B$2:$B$39,FALSE))</f>
        <v>1</v>
      </c>
      <c r="Z108" s="303">
        <f t="array" ref="Z108">INDEX('Ortala-Provinsi'!W$2:W$39,MATCH($D108,'Ortala-Provinsi'!$B$2:$B$39,FALSE))</f>
        <v>0</v>
      </c>
      <c r="AA108" s="303">
        <f t="array" ref="AA108">INDEX('Ortala-Provinsi'!X$2:X$39,MATCH($D108,'Ortala-Provinsi'!$B$2:$B$39,FALSE))</f>
        <v>0</v>
      </c>
      <c r="AB108" s="303">
        <f t="array" ref="AB108">INDEX('Ortala-Provinsi'!Y$2:Y$39,MATCH($D108,'Ortala-Provinsi'!$B$2:$B$39,FALSE))</f>
        <v>0</v>
      </c>
      <c r="AC108" s="303">
        <f t="array" ref="AC108">INDEX('Ortala-Provinsi'!Z$2:Z$39,MATCH($D108,'Ortala-Provinsi'!$B$2:$B$39,FALSE))</f>
        <v>1</v>
      </c>
      <c r="AD108" s="303">
        <f t="array" ref="AD108">INDEX('Ortala-Provinsi'!AA$2:AA$39,MATCH($D108,'Ortala-Provinsi'!$B$2:$B$39,FALSE))</f>
        <v>1</v>
      </c>
      <c r="AE108" s="303">
        <f t="array" ref="AE108">INDEX('Ortala-Provinsi'!AB$2:AB$39,MATCH($D108,'Ortala-Provinsi'!$B$2:$B$39,FALSE))</f>
        <v>1</v>
      </c>
      <c r="AF108" s="303">
        <f t="array" ref="AF108">INDEX('Ortala-Provinsi'!AC$2:AC$39,MATCH($D108,'Ortala-Provinsi'!$B$2:$B$39,FALSE))</f>
        <v>0</v>
      </c>
      <c r="AG108" s="303">
        <f t="array" ref="AG108">INDEX('Ortala-Provinsi'!AD$2:AD$39,MATCH($D108,'Ortala-Provinsi'!$B$2:$B$39,FALSE))</f>
        <v>0</v>
      </c>
      <c r="AH108" s="303">
        <f t="array" ref="AH108">INDEX('Ortala-Provinsi'!AE$2:AE$39,MATCH($D108,'Ortala-Provinsi'!$B$2:$B$39,FALSE))</f>
        <v>1</v>
      </c>
      <c r="AI108" s="303">
        <f t="array" ref="AI108">INDEX('Ortala-Provinsi'!AF$2:AF$39,MATCH($D108,'Ortala-Provinsi'!$B$2:$B$39,FALSE))</f>
        <v>1</v>
      </c>
      <c r="AJ108" s="303">
        <f t="array" ref="AJ108">INDEX('Ortala-Provinsi'!AG$2:AG$39,MATCH($D108,'Ortala-Provinsi'!$B$2:$B$39,FALSE))</f>
        <v>1</v>
      </c>
      <c r="AK108" s="303">
        <f t="array" ref="AK108">INDEX('Ortala-Provinsi'!AH$2:AH$39,MATCH($D108,'Ortala-Provinsi'!$B$2:$B$39,FALSE))</f>
        <v>1</v>
      </c>
      <c r="AL108" s="303" t="str">
        <f t="array" ref="AL108">INDEX('Ortala-Provinsi'!AI$2:AI$39,MATCH($D108,'Ortala-Provinsi'!$B$2:$B$39,FALSE))</f>
        <v>Ada, namun blm bisa digunakan karna perlu rehab berat, ( untuk layanan rumah aman sekarang masih bekerjasama dengan Sentra Budi Perkasa dari Kemensos Dinsos Prov. Sumsel)</v>
      </c>
      <c r="AM108" s="303">
        <f t="array" ref="AM108">INDEX('Ortala-Provinsi'!AJ$2:AJ$39,MATCH($D108,'Ortala-Provinsi'!$B$2:$B$39,FALSE))</f>
        <v>1</v>
      </c>
      <c r="AN108" s="303">
        <f t="array" ref="AN108">INDEX('Ortala-Provinsi'!AK$2:AK$39,MATCH($D108,'Ortala-Provinsi'!$B$2:$B$39,FALSE))</f>
        <v>1</v>
      </c>
      <c r="AO108" s="303">
        <f t="array" ref="AO108">INDEX('Ortala-Provinsi'!AL$2:AL$39,MATCH($D108,'Ortala-Provinsi'!$B$2:$B$39,FALSE))</f>
        <v>72</v>
      </c>
      <c r="AP108" s="303" t="str">
        <f t="array" ref="AP108">INDEX('Ortala-Provinsi'!AM$2:AM$39,MATCH($D108,'Ortala-Provinsi'!$B$2:$B$39,FALSE))</f>
        <v>Kekerasan Terhadap Anak</v>
      </c>
      <c r="AQ108" s="303" t="str">
        <f t="array" ref="AQ108">INDEX('Ortala-Provinsi'!AN$2:AN$39,MATCH($D108,'Ortala-Provinsi'!$B$2:$B$39,FALSE))</f>
        <v/>
      </c>
      <c r="AR108" s="303" t="str">
        <f t="array" ref="AR108">INDEX('Ortala-Provinsi'!AO$2:AO$39,MATCH($D108,'Ortala-Provinsi'!$B$2:$B$39,FALSE))</f>
        <v/>
      </c>
      <c r="AS108" s="303" t="str">
        <f t="array" ref="AS108">INDEX('Ortala-Provinsi'!AP$2:AP$39,MATCH($D108,'Ortala-Provinsi'!$B$2:$B$39,FALSE))</f>
        <v/>
      </c>
      <c r="AT108" s="303" t="str">
        <f t="array" ref="AT108">INDEX('Ortala-Provinsi'!AQ$2:AQ$39,MATCH($D108,'Ortala-Provinsi'!$B$2:$B$39,FALSE))</f>
        <v/>
      </c>
      <c r="AU108" s="304" t="str">
        <f t="shared" ref="AU108:CP108" si="16">INDEX(#REF!,MATCH($D108,#REF!,FALSE))</f>
        <v>#REF!</v>
      </c>
      <c r="AV108" s="304" t="str">
        <f t="shared" si="16"/>
        <v>#REF!</v>
      </c>
      <c r="AW108" s="304" t="str">
        <f t="shared" si="16"/>
        <v>#REF!</v>
      </c>
      <c r="AX108" s="304" t="str">
        <f t="shared" si="16"/>
        <v>#REF!</v>
      </c>
      <c r="AY108" s="304" t="str">
        <f t="shared" si="16"/>
        <v>#REF!</v>
      </c>
      <c r="AZ108" s="304" t="str">
        <f t="shared" si="16"/>
        <v>#REF!</v>
      </c>
      <c r="BA108" s="305" t="str">
        <f t="shared" si="16"/>
        <v>#REF!</v>
      </c>
      <c r="BB108" s="304" t="str">
        <f t="shared" si="16"/>
        <v>#REF!</v>
      </c>
      <c r="BC108" s="304" t="str">
        <f t="shared" si="16"/>
        <v>#REF!</v>
      </c>
      <c r="BD108" s="304" t="str">
        <f t="shared" si="16"/>
        <v>#REF!</v>
      </c>
      <c r="BE108" s="304" t="str">
        <f t="shared" si="16"/>
        <v>#REF!</v>
      </c>
      <c r="BF108" s="304" t="str">
        <f t="shared" si="16"/>
        <v>#REF!</v>
      </c>
      <c r="BG108" s="304" t="str">
        <f t="shared" si="16"/>
        <v>#REF!</v>
      </c>
      <c r="BH108" s="304" t="str">
        <f t="shared" si="16"/>
        <v>#REF!</v>
      </c>
      <c r="BI108" s="304" t="str">
        <f t="shared" si="16"/>
        <v>#REF!</v>
      </c>
      <c r="BJ108" s="304" t="str">
        <f t="shared" si="16"/>
        <v>#REF!</v>
      </c>
      <c r="BK108" s="304" t="str">
        <f t="shared" si="16"/>
        <v>#REF!</v>
      </c>
      <c r="BL108" s="304" t="str">
        <f t="shared" si="16"/>
        <v>#REF!</v>
      </c>
      <c r="BM108" s="304" t="str">
        <f t="shared" si="16"/>
        <v>#REF!</v>
      </c>
      <c r="BN108" s="304" t="str">
        <f t="shared" si="16"/>
        <v>#REF!</v>
      </c>
      <c r="BO108" s="304" t="str">
        <f t="shared" si="16"/>
        <v>#REF!</v>
      </c>
      <c r="BP108" s="304" t="str">
        <f t="shared" si="16"/>
        <v>#REF!</v>
      </c>
      <c r="BQ108" s="304" t="str">
        <f t="shared" si="16"/>
        <v>#REF!</v>
      </c>
      <c r="BR108" s="304" t="str">
        <f t="shared" si="16"/>
        <v>#REF!</v>
      </c>
      <c r="BS108" s="304" t="str">
        <f t="shared" si="16"/>
        <v>#REF!</v>
      </c>
      <c r="BT108" s="304" t="str">
        <f t="shared" si="16"/>
        <v>#REF!</v>
      </c>
      <c r="BU108" s="304" t="str">
        <f t="shared" si="16"/>
        <v>#REF!</v>
      </c>
      <c r="BV108" s="304" t="str">
        <f t="shared" si="16"/>
        <v>#REF!</v>
      </c>
      <c r="BW108" s="304" t="str">
        <f t="shared" si="16"/>
        <v>#REF!</v>
      </c>
      <c r="BX108" s="304" t="str">
        <f t="shared" si="16"/>
        <v>#REF!</v>
      </c>
      <c r="BY108" s="304" t="str">
        <f t="shared" si="16"/>
        <v>#REF!</v>
      </c>
      <c r="BZ108" s="304" t="str">
        <f t="shared" si="16"/>
        <v>#REF!</v>
      </c>
      <c r="CA108" s="304" t="str">
        <f t="shared" si="16"/>
        <v>#REF!</v>
      </c>
      <c r="CB108" s="304" t="str">
        <f t="shared" si="16"/>
        <v>#REF!</v>
      </c>
      <c r="CC108" s="304" t="str">
        <f t="shared" si="16"/>
        <v>#REF!</v>
      </c>
      <c r="CD108" s="304" t="str">
        <f t="shared" si="16"/>
        <v>#REF!</v>
      </c>
      <c r="CE108" s="304" t="str">
        <f t="shared" si="16"/>
        <v>#REF!</v>
      </c>
      <c r="CF108" s="305" t="str">
        <f t="shared" si="16"/>
        <v>#REF!</v>
      </c>
      <c r="CG108" s="304" t="str">
        <f t="shared" si="16"/>
        <v>#REF!</v>
      </c>
      <c r="CH108" s="306" t="str">
        <f t="shared" si="16"/>
        <v>#REF!</v>
      </c>
      <c r="CI108" s="306" t="str">
        <f t="shared" si="16"/>
        <v>#REF!</v>
      </c>
      <c r="CJ108" s="306" t="str">
        <f t="shared" si="16"/>
        <v>#REF!</v>
      </c>
      <c r="CK108" s="304" t="str">
        <f t="shared" si="16"/>
        <v>#REF!</v>
      </c>
      <c r="CL108" s="306" t="str">
        <f t="shared" si="16"/>
        <v>#REF!</v>
      </c>
      <c r="CM108" s="306" t="str">
        <f t="shared" si="16"/>
        <v>#REF!</v>
      </c>
      <c r="CN108" s="306" t="str">
        <f t="shared" si="16"/>
        <v>#REF!</v>
      </c>
      <c r="CO108" s="306" t="str">
        <f t="shared" si="16"/>
        <v>#REF!</v>
      </c>
      <c r="CP108" s="306" t="str">
        <f t="shared" si="16"/>
        <v>#REF!</v>
      </c>
      <c r="CQ108" s="307" t="str">
        <f>IFERROR(__xludf.DUMMYFUNCTION("IF(ISBLANK($K108),"""",IF(REGEXMATCH($K108,""Peraturan""),""Ada"",IF(REGEXMATCH($K108,""Rekomendasi""),""Tidak Ada"", $K108)))
"),"Ada")</f>
        <v>Ada</v>
      </c>
      <c r="CR108" s="308" t="str">
        <f t="array" ref="CR108">INDEX(#REF!,MATCH($D108,#REF!,FALSE))</f>
        <v>#REF!</v>
      </c>
      <c r="CS108" s="309"/>
    </row>
    <row r="109">
      <c r="A109" s="334">
        <v>105.0</v>
      </c>
      <c r="B109" s="334">
        <v>1.0</v>
      </c>
      <c r="C109" s="311" t="s">
        <v>4744</v>
      </c>
      <c r="D109" s="312" t="s">
        <v>1493</v>
      </c>
      <c r="E109" s="315">
        <v>45748.0</v>
      </c>
      <c r="F109" s="218" t="str">
        <f t="array" ref="F109">INDEX('Ortala-KabKota'!F$2:F$415,MATCH($D109,'Ortala-KabKota'!$E$2:$E$415,FALSE))</f>
        <v>Merry Herlina, SE.,MM/ 081271122200</v>
      </c>
      <c r="G109" s="218" t="str">
        <f t="array" ref="G109">INDEX('Ortala-KabKota'!G$2:G$415,MATCH($D109,'Ortala-KabKota'!$E$2:$E$415,FALSE))</f>
        <v>Jl. Jend. A. Yani KM 6, Kemelak Bindung Langit, Baturaj</v>
      </c>
      <c r="H109" s="218" t="str">
        <f t="array" ref="H109">INDEX('Ortala-KabKota'!H$2:H$415,MATCH($D109,'Ortala-KabKota'!$E$2:$E$415,FALSE))</f>
        <v>081271122200</v>
      </c>
      <c r="I109" s="218" t="str">
        <f t="array" ref="I109">INDEX('Ortala-KabKota'!I$2:I$415,MATCH($D109,'Ortala-KabKota'!$E$2:$E$415,FALSE))</f>
        <v>081271122200</v>
      </c>
      <c r="J109" s="218" t="str">
        <f t="array" ref="J109">INDEX('Ortala-KabKota'!J$2:J$415,MATCH($D109,'Ortala-KabKota'!$E$2:$E$415,FALSE))</f>
        <v>UPTDA PPA</v>
      </c>
      <c r="K109" s="218" t="str">
        <f t="array" ref="K109">INDEX('Ortala-KabKota'!K$2:K$415,MATCH($D109,'Ortala-KabKota'!$E$2:$E$415,FALSE))</f>
        <v>Peraturan Bupati Ogan Komering Ulu Nomor 12 Tahun 2021</v>
      </c>
      <c r="L109" s="218">
        <f t="array" ref="L109">INDEX('Ortala-KabKota'!L$2:L$415,MATCH($D109,'Ortala-KabKota'!$E$2:$E$415,FALSE))</f>
        <v>2021</v>
      </c>
      <c r="M109" s="218" t="str">
        <f t="array" ref="M109">INDEX('Ortala-KabKota'!M$2:M$415,MATCH($D109,'Ortala-KabKota'!$E$2:$E$415,FALSE))</f>
        <v>A</v>
      </c>
      <c r="N109" s="218" t="str">
        <f t="array" ref="N109">INDEX('Ortala-KabKota'!N$2:N$415,MATCH($D109,'Ortala-KabKota'!$E$2:$E$415,FALSE))</f>
        <v>Rahma Liyanti, SE.,MM/ 081367312492</v>
      </c>
      <c r="O109" s="218" t="str">
        <f t="array" ref="O109">INDEX('Ortala-KabKota'!O$2:O$415,MATCH($D109,'Ortala-KabKota'!$E$2:$E$415,FALSE))</f>
        <v>merryherlina1977@gmail.com</v>
      </c>
      <c r="P109" s="218" t="str">
        <f t="array" ref="P109">INDEX('Ortala-KabKota'!P$2:P$415,MATCH($D109,'Ortala-KabKota'!$E$2:$E$415,FALSE))</f>
        <v>Kepala UPTD PPA, Kasubbag TU UPTD PPA</v>
      </c>
      <c r="Q109" s="218" t="str">
        <f t="array" ref="Q109">INDEX('Ortala-KabKota'!Q$2:Q$415,MATCH($D109,'Ortala-KabKota'!$E$2:$E$415,FALSE))</f>
        <v/>
      </c>
      <c r="R109" s="218" t="str">
        <f t="array" ref="R109">INDEX('Ortala-KabKota'!R$2:R$415,MATCH($D109,'Ortala-KabKota'!$E$2:$E$415,FALSE))</f>
        <v>MILIK SENDIRI</v>
      </c>
      <c r="S109" s="218" t="str">
        <f t="array" ref="S109">INDEX('Ortala-KabKota'!S$2:S$415,MATCH($D109,'Ortala-KabKota'!$E$2:$E$415,FALSE))</f>
        <v/>
      </c>
      <c r="T109" s="218">
        <f t="array" ref="T109">INDEX('Ortala-KabKota'!T$2:T$415,MATCH($D109,'Ortala-KabKota'!$E$2:$E$415,FALSE))</f>
        <v>0</v>
      </c>
      <c r="U109" s="218" t="str">
        <f t="array" ref="U109">INDEX('Ortala-KabKota'!U$2:U$415,MATCH($D109,'Ortala-KabKota'!$E$2:$E$415,FALSE))</f>
        <v/>
      </c>
      <c r="V109" s="218" t="str">
        <f t="array" ref="V109">INDEX('Ortala-KabKota'!V$2:V$415,MATCH($D109,'Ortala-KabKota'!$E$2:$E$415,FALSE))</f>
        <v/>
      </c>
      <c r="W109" s="218" t="str">
        <f t="array" ref="W109">INDEX('Ortala-KabKota'!W$2:W$415,MATCH($D109,'Ortala-KabKota'!$E$2:$E$415,FALSE))</f>
        <v/>
      </c>
      <c r="X109" s="218" t="str">
        <f t="array" ref="X109">INDEX('Ortala-KabKota'!X$2:X$415,MATCH($D109,'Ortala-KabKota'!$E$2:$E$415,FALSE))</f>
        <v/>
      </c>
      <c r="Y109" s="218" t="str">
        <f t="array" ref="Y109">INDEX('Ortala-KabKota'!Y$2:Y$415,MATCH($D109,'Ortala-KabKota'!$E$2:$E$415,FALSE))</f>
        <v/>
      </c>
      <c r="Z109" s="218" t="str">
        <f t="array" ref="Z109">INDEX('Ortala-KabKota'!Z$2:Z$415,MATCH($D109,'Ortala-KabKota'!$E$2:$E$415,FALSE))</f>
        <v/>
      </c>
      <c r="AA109" s="218" t="str">
        <f t="array" ref="AA109">INDEX('Ortala-KabKota'!AA$2:AA$415,MATCH($D109,'Ortala-KabKota'!$E$2:$E$415,FALSE))</f>
        <v/>
      </c>
      <c r="AB109" s="218" t="str">
        <f t="array" ref="AB109">INDEX('Ortala-KabKota'!AB$2:AB$415,MATCH($D109,'Ortala-KabKota'!$E$2:$E$415,FALSE))</f>
        <v/>
      </c>
      <c r="AC109" s="218" t="str">
        <f t="array" ref="AC109">INDEX('Ortala-KabKota'!AC$2:AC$415,MATCH($D109,'Ortala-KabKota'!$E$2:$E$415,FALSE))</f>
        <v/>
      </c>
      <c r="AD109" s="218" t="str">
        <f t="array" ref="AD109">INDEX('Ortala-KabKota'!AD$2:AD$415,MATCH($D109,'Ortala-KabKota'!$E$2:$E$415,FALSE))</f>
        <v/>
      </c>
      <c r="AE109" s="218" t="str">
        <f t="array" ref="AE109">INDEX('Ortala-KabKota'!AE$2:AE$415,MATCH($D109,'Ortala-KabKota'!$E$2:$E$415,FALSE))</f>
        <v/>
      </c>
      <c r="AF109" s="218" t="str">
        <f t="array" ref="AF109">INDEX('Ortala-KabKota'!AF$2:AF$415,MATCH($D109,'Ortala-KabKota'!$E$2:$E$415,FALSE))</f>
        <v/>
      </c>
      <c r="AG109" s="218" t="str">
        <f t="array" ref="AG109">INDEX('Ortala-KabKota'!AG$2:AG$415,MATCH($D109,'Ortala-KabKota'!$E$2:$E$415,FALSE))</f>
        <v/>
      </c>
      <c r="AH109" s="218" t="str">
        <f t="array" ref="AH109">INDEX('Ortala-KabKota'!AH$2:AH$415,MATCH($D109,'Ortala-KabKota'!$E$2:$E$415,FALSE))</f>
        <v/>
      </c>
      <c r="AI109" s="218" t="str">
        <f t="array" ref="AI109">INDEX('Ortala-KabKota'!AI$2:AI$415,MATCH($D109,'Ortala-KabKota'!$E$2:$E$415,FALSE))</f>
        <v/>
      </c>
      <c r="AJ109" s="218" t="str">
        <f t="array" ref="AJ109">INDEX('Ortala-KabKota'!AJ$2:AJ$415,MATCH($D109,'Ortala-KabKota'!$E$2:$E$415,FALSE))</f>
        <v/>
      </c>
      <c r="AK109" s="218" t="str">
        <f t="array" ref="AK109">INDEX('Ortala-KabKota'!AK$2:AK$415,MATCH($D109,'Ortala-KabKota'!$E$2:$E$415,FALSE))</f>
        <v/>
      </c>
      <c r="AL109" s="218" t="str">
        <f t="array" ref="AL109">INDEX('Ortala-KabKota'!AL$2:AL$415,MATCH($D109,'Ortala-KabKota'!$E$2:$E$415,FALSE))</f>
        <v/>
      </c>
      <c r="AM109" s="218" t="str">
        <f t="array" ref="AM109">INDEX('Ortala-KabKota'!AM$2:AM$415,MATCH($D109,'Ortala-KabKota'!$E$2:$E$415,FALSE))</f>
        <v/>
      </c>
      <c r="AN109" s="218" t="str">
        <f t="array" ref="AN109">INDEX('Ortala-KabKota'!AN$2:AN$415,MATCH($D109,'Ortala-KabKota'!$E$2:$E$415,FALSE))</f>
        <v/>
      </c>
      <c r="AO109" s="218" t="str">
        <f t="array" ref="AO109">INDEX('Ortala-KabKota'!AO$2:AO$415,MATCH($D109,'Ortala-KabKota'!$E$2:$E$415,FALSE))</f>
        <v/>
      </c>
      <c r="AP109" s="218" t="str">
        <f t="array" ref="AP109">INDEX('Ortala-KabKota'!AP$2:AP$415,MATCH($D109,'Ortala-KabKota'!$E$2:$E$415,FALSE))</f>
        <v/>
      </c>
      <c r="AQ109" s="218" t="str">
        <f t="array" ref="AQ109">INDEX('Ortala-KabKota'!AQ$2:AQ$415,MATCH($D109,'Ortala-KabKota'!$E$2:$E$415,FALSE))</f>
        <v/>
      </c>
      <c r="AR109" s="218" t="str">
        <f t="array" ref="AR109">INDEX('Ortala-KabKota'!AR$2:AR$415,MATCH($D109,'Ortala-KabKota'!$E$2:$E$415,FALSE))</f>
        <v/>
      </c>
      <c r="AS109" s="218">
        <f t="array" ref="AS109">INDEX('Ortala-KabKota'!AS$2:AS$415,MATCH($D109,'Ortala-KabKota'!$E$2:$E$415,FALSE))</f>
        <v>1</v>
      </c>
      <c r="AT109" s="218" t="str">
        <f t="array" ref="AT109">INDEX('Ortala-KabKota'!AT$2:AT$415,MATCH($D109,'Ortala-KabKota'!$E$2:$E$415,FALSE))</f>
        <v/>
      </c>
      <c r="AU109" s="218" t="str">
        <f t="array" ref="AU109">INDEX('UPTD PPA KabKota'!D$5:D$513,MATCH($D109,'UPTD PPA KabKota'!$C$5:$C$513,FALSE))</f>
        <v>Rahma Lianti, SE.,MM/81367312492</v>
      </c>
      <c r="AV109" s="218" t="str">
        <f t="array" ref="AV109">INDEX('UPTD PPA KabKota'!E$5:E$513,MATCH($D109,'UPTD PPA KabKota'!$C$5:$C$513,FALSE))</f>
        <v>Jl. Jend. A. Yani KM 6, Kemelak Bindung Langit, Baturaja</v>
      </c>
      <c r="AW109" s="218" t="str">
        <f t="array" ref="AW109">INDEX('UPTD PPA KabKota'!F$5:F$513,MATCH($D109,'UPTD PPA KabKota'!$C$5:$C$513,FALSE))</f>
        <v>081367312492</v>
      </c>
      <c r="AX109" s="218" t="str">
        <f t="array" ref="AX109">INDEX('UPTD PPA KabKota'!G$5:G$513,MATCH($D109,'UPTD PPA KabKota'!$C$5:$C$513,FALSE))</f>
        <v>081367312492</v>
      </c>
      <c r="AY109" s="218" t="str">
        <f t="array" ref="AY109">INDEX('UPTD PPA KabKota'!H$5:H$513,MATCH($D109,'UPTD PPA KabKota'!$C$5:$C$513,FALSE))</f>
        <v>UPTD PPA</v>
      </c>
      <c r="AZ109" s="218" t="str">
        <f t="array" ref="AZ109">INDEX('UPTD PPA KabKota'!I$5:I$513,MATCH($D109,'UPTD PPA KabKota'!$C$5:$C$513,FALSE))</f>
        <v>Peraturan Bupati Ogan Komering Ulu Nomor 12 Tahun 2021</v>
      </c>
      <c r="BA109" s="218">
        <f t="array" ref="BA109">INDEX('UPTD PPA KabKota'!J$5:J$513,MATCH($D109,'UPTD PPA KabKota'!$C$5:$C$513,FALSE))</f>
        <v>2021</v>
      </c>
      <c r="BB109" s="218" t="str">
        <f t="array" ref="BB109">INDEX('UPTD PPA KabKota'!K$5:K$513,MATCH($D109,'UPTD PPA KabKota'!$C$5:$C$513,FALSE))</f>
        <v>A</v>
      </c>
      <c r="BC109" s="218" t="str">
        <f t="array" ref="BC109">INDEX('UPTD PPA KabKota'!L$5:L$513,MATCH($D109,'UPTD PPA KabKota'!$C$5:$C$513,FALSE))</f>
        <v>Rahma Liyanti, SE.,MM/ 081367312492</v>
      </c>
      <c r="BD109" s="218" t="str">
        <f t="array" ref="BD109">INDEX('UPTD PPA KabKota'!M$5:M$513,MATCH($D109,'UPTD PPA KabKota'!$C$5:$C$513,FALSE))</f>
        <v>rahmaliyanti14@gmail.com</v>
      </c>
      <c r="BE109" s="218" t="str">
        <f t="array" ref="BE109">INDEX('UPTD PPA KabKota'!N$5:N$513,MATCH($D109,'UPTD PPA KabKota'!$C$5:$C$513,FALSE))</f>
        <v>1. Kepala UPTD PPA (Kosong)
2. Kasubbag TU UPTD PPA</v>
      </c>
      <c r="BF109" s="218" t="str">
        <f t="array" ref="BF109">INDEX('UPTD PPA KabKota'!O$5:O$513,MATCH($D109,'UPTD PPA KabKota'!$C$5:$C$513,FALSE))</f>
        <v>BERGABUNG DENGAN KANTOR DINAS</v>
      </c>
      <c r="BG109" s="218" t="str">
        <f t="array" ref="BG109">INDEX('UPTD PPA KabKota'!P$5:P$513,MATCH($D109,'UPTD PPA KabKota'!$C$5:$C$513,FALSE))</f>
        <v>MILIK SENDIRI</v>
      </c>
      <c r="BH109" s="218" t="str">
        <f t="array" ref="BH109">INDEX('UPTD PPA KabKota'!Q$5:Q$513,MATCH($D109,'UPTD PPA KabKota'!$C$5:$C$513,FALSE))</f>
        <v/>
      </c>
      <c r="BI109" s="218" t="str">
        <f t="array" ref="BI109">INDEX('UPTD PPA KabKota'!R$5:R$513,MATCH($D109,'UPTD PPA KabKota'!$C$5:$C$513,FALSE))</f>
        <v>Ada</v>
      </c>
      <c r="BJ109" s="218" t="str">
        <f t="array" ref="BJ109">INDEX('UPTD PPA KabKota'!S$5:S$513,MATCH($D109,'UPTD PPA KabKota'!$C$5:$C$513,FALSE))</f>
        <v>Tidak Ada</v>
      </c>
      <c r="BK109" s="218" t="str">
        <f t="array" ref="BK109">INDEX('UPTD PPA KabKota'!T$5:T$513,MATCH($D109,'UPTD PPA KabKota'!$C$5:$C$513,FALSE))</f>
        <v>Tidak Ada</v>
      </c>
      <c r="BL109" s="218" t="str">
        <f t="array" ref="BL109">INDEX('UPTD PPA KabKota'!U$5:U$513,MATCH($D109,'UPTD PPA KabKota'!$C$5:$C$513,FALSE))</f>
        <v>tidak ada</v>
      </c>
      <c r="BM109" s="218" t="str">
        <f t="array" ref="BM109">INDEX('UPTD PPA KabKota'!V$5:V$513,MATCH($D109,'UPTD PPA KabKota'!$C$5:$C$513,FALSE))</f>
        <v>tidak ada</v>
      </c>
      <c r="BN109" s="218" t="str">
        <f t="array" ref="BN109">INDEX('UPTD PPA KabKota'!W$5:W$513,MATCH($D109,'UPTD PPA KabKota'!$C$5:$C$513,FALSE))</f>
        <v>tidak ada</v>
      </c>
      <c r="BO109" s="218" t="str">
        <f t="array" ref="BO109">INDEX('UPTD PPA KabKota'!X$5:X$513,MATCH($D109,'UPTD PPA KabKota'!$C$5:$C$513,FALSE))</f>
        <v>tidak ada</v>
      </c>
      <c r="BP109" s="218" t="str">
        <f t="array" ref="BP109">INDEX('UPTD PPA KabKota'!Y$5:Y$513,MATCH($D109,'UPTD PPA KabKota'!$C$5:$C$513,FALSE))</f>
        <v>tidak ada</v>
      </c>
      <c r="BQ109" s="218" t="str">
        <f t="array" ref="BQ109">INDEX('UPTD PPA KabKota'!Z$5:Z$513,MATCH($D109,'UPTD PPA KabKota'!$C$5:$C$513,FALSE))</f>
        <v>tidak ada</v>
      </c>
      <c r="BR109" s="218" t="str">
        <f t="array" ref="BR109">INDEX('UPTD PPA KabKota'!AA$5:AA$513,MATCH($D109,'UPTD PPA KabKota'!$C$5:$C$513,FALSE))</f>
        <v>Tidak Ada</v>
      </c>
      <c r="BS109" s="218" t="str">
        <f t="array" ref="BS109">INDEX('UPTD PPA KabKota'!AB$5:AB$513,MATCH($D109,'UPTD PPA KabKota'!$C$5:$C$513,FALSE))</f>
        <v>Tidak Ada</v>
      </c>
      <c r="BT109" s="218" t="str">
        <f t="array" ref="BT109">INDEX('UPTD PPA KabKota'!AC$5:AC$513,MATCH($D109,'UPTD PPA KabKota'!$C$5:$C$513,FALSE))</f>
        <v>Sudah</v>
      </c>
      <c r="BU109" s="218" t="str">
        <f t="array" ref="BU109">INDEX('UPTD PPA KabKota'!AD$5:AD$513,MATCH($D109,'UPTD PPA KabKota'!$C$5:$C$513,FALSE))</f>
        <v>Sudah</v>
      </c>
      <c r="BV109" s="218" t="str">
        <f t="array" ref="BV109">INDEX('UPTD PPA KabKota'!AE$5:AE$513,MATCH($D109,'UPTD PPA KabKota'!$C$5:$C$513,FALSE))</f>
        <v>Sudah</v>
      </c>
      <c r="BW109" s="218" t="str">
        <f t="array" ref="BW109">INDEX('UPTD PPA KabKota'!AF$5:AF$513,MATCH($D109,'UPTD PPA KabKota'!$C$5:$C$513,FALSE))</f>
        <v>Sudah</v>
      </c>
      <c r="BX109" s="218" t="str">
        <f t="array" ref="BX109">INDEX('UPTD PPA KabKota'!AG$5:AG$513,MATCH($D109,'UPTD PPA KabKota'!$C$5:$C$513,FALSE))</f>
        <v>Sudah</v>
      </c>
      <c r="BY109" s="218" t="str">
        <f t="array" ref="BY109">INDEX('UPTD PPA KabKota'!AH$5:AH$513,MATCH($D109,'UPTD PPA KabKota'!$C$5:$C$513,FALSE))</f>
        <v>Sudah</v>
      </c>
      <c r="BZ109" s="218" t="str">
        <f t="array" ref="BZ109">INDEX('UPTD PPA KabKota'!AI$5:AI$513,MATCH($D109,'UPTD PPA KabKota'!$C$5:$C$513,FALSE))</f>
        <v/>
      </c>
      <c r="CA109" s="218" t="str">
        <f t="array" ref="CA109">INDEX('UPTD PPA KabKota'!AJ$5:AJ$513,MATCH($D109,'UPTD PPA KabKota'!$C$5:$C$513,FALSE))</f>
        <v>Sudah</v>
      </c>
      <c r="CB109" s="218" t="str">
        <f t="array" ref="CB109">INDEX('UPTD PPA KabKota'!AK$5:AK$513,MATCH($D109,'UPTD PPA KabKota'!$C$5:$C$513,FALSE))</f>
        <v/>
      </c>
      <c r="CC109" s="218" t="str">
        <f t="array" ref="CC109">INDEX('UPTD PPA KabKota'!AL$5:AL$513,MATCH($D109,'UPTD PPA KabKota'!$C$5:$C$513,FALSE))</f>
        <v>Sudah</v>
      </c>
      <c r="CD109" s="218" t="str">
        <f t="array" ref="CD109">INDEX('UPTD PPA KabKota'!AM$5:AM$513,MATCH($D109,'UPTD PPA KabKota'!$C$5:$C$513,FALSE))</f>
        <v>Sudah</v>
      </c>
      <c r="CE109" s="218" t="str">
        <f t="array" ref="CE109">INDEX('UPTD PPA KabKota'!AN$5:AN$513,MATCH($D109,'UPTD PPA KabKota'!$C$5:$C$513,FALSE))</f>
        <v/>
      </c>
      <c r="CF109" s="218" t="str">
        <f t="array" ref="CF109">INDEX('UPTD PPA KabKota'!AO$5:AO$513,MATCH($D109,'UPTD PPA KabKota'!$C$5:$C$513,FALSE))</f>
        <v>33 (2021)</v>
      </c>
      <c r="CG109" s="218" t="str">
        <f t="array" ref="CG109">INDEX('UPTD PPA KabKota'!AP$5:AP$513,MATCH($D109,'UPTD PPA KabKota'!$C$5:$C$513,FALSE))</f>
        <v>kekerasan seksual</v>
      </c>
      <c r="CH109" s="218" t="str">
        <f t="array" ref="CH109">INDEX('UPTD PPA KabKota'!AQ$5:AQ$513,MATCH($D109,'UPTD PPA KabKota'!$C$5:$C$513,FALSE))</f>
        <v/>
      </c>
      <c r="CI109" s="218" t="str">
        <f t="array" ref="CI109">INDEX('UPTD PPA KabKota'!AR$5:AR$513,MATCH($D109,'UPTD PPA KabKota'!$C$5:$C$513,FALSE))</f>
        <v/>
      </c>
      <c r="CJ109" s="218" t="str">
        <f t="array" ref="CJ109">INDEX('UPTD PPA KabKota'!AS$5:AS$513,MATCH($D109,'UPTD PPA KabKota'!$C$5:$C$513,FALSE))</f>
        <v/>
      </c>
      <c r="CK109" s="218" t="str">
        <f t="array" ref="CK109">INDEX('UPTD PPA KabKota'!AT$5:AT$513,MATCH($D109,'UPTD PPA KabKota'!$C$5:$C$513,FALSE))</f>
        <v/>
      </c>
      <c r="CL109" s="218" t="str">
        <f t="array" ref="CL109">INDEX('UPTD PPA KabKota'!AU$5:AU$513,MATCH($D109,'UPTD PPA KabKota'!$C$5:$C$513,FALSE))</f>
        <v/>
      </c>
      <c r="CM109" s="218" t="str">
        <f t="array" ref="CM109">INDEX('UPTD PPA KabKota'!AV$5:AV$513,MATCH($D109,'UPTD PPA KabKota'!$C$5:$C$513,FALSE))</f>
        <v>v</v>
      </c>
      <c r="CN109" s="218" t="str">
        <f t="array" ref="CN109">INDEX('UPTD PPA KabKota'!AW$5:AW$513,MATCH($D109,'UPTD PPA KabKota'!$C$5:$C$513,FALSE))</f>
        <v/>
      </c>
      <c r="CO109" s="218" t="str">
        <f t="array" ref="CO109">INDEX('UPTD PPA KabKota'!AX$5:AX$513,MATCH($D109,'UPTD PPA KabKota'!$C$5:$C$513,FALSE))</f>
        <v/>
      </c>
      <c r="CP109" s="218" t="str">
        <f t="array" ref="CP109">INDEX('UPTD PPA KabKota'!AY$5:AY$513,MATCH($D109,'UPTD PPA KabKota'!$C$5:$C$513,FALSE))</f>
        <v/>
      </c>
      <c r="CQ109" s="209" t="str">
        <f>IFERROR(__xludf.DUMMYFUNCTION("IF(ISBLANK($K109),"""",IF(REGEXMATCH($K109,""Peraturan""),""Ada"",IF(REGEXMATCH($K109,""Rekomendasi""),""Tidak Ada"", $K109)))
"),"Ada")</f>
        <v>Ada</v>
      </c>
      <c r="CR109" s="209" t="str">
        <f t="array" ref="CR109">index('UPTD PPA KabKota'!$BI$5:$BI$513,match($D109,'UPTD PPA KabKota'!$C$5:$C$513,false))</f>
        <v>Ada</v>
      </c>
      <c r="CS109" s="314" t="str">
        <f t="shared" ref="CS109:CS125" si="17">IFS(CQ109="Ada","Ada",CR109="Ada","Ada",CR109="Tidak Ada","Tidak Ada")</f>
        <v>Ada</v>
      </c>
    </row>
    <row r="110">
      <c r="A110" s="334">
        <v>106.0</v>
      </c>
      <c r="B110" s="334">
        <v>2.0</v>
      </c>
      <c r="C110" s="311" t="s">
        <v>4744</v>
      </c>
      <c r="D110" s="312" t="s">
        <v>1458</v>
      </c>
      <c r="E110" s="315">
        <v>45748.0</v>
      </c>
      <c r="F110" s="218" t="str">
        <f t="array" ref="F110">INDEX('Ortala-KabKota'!F$2:F$415,MATCH($D110,'Ortala-KabKota'!$E$2:$E$415,FALSE))</f>
        <v>Nurminah/ 082177431621</v>
      </c>
      <c r="G110" s="218" t="str">
        <f t="array" ref="G110">INDEX('Ortala-KabKota'!G$2:G$415,MATCH($D110,'Ortala-KabKota'!$E$2:$E$415,FALSE))</f>
        <v>Jl.Kol.H.M.Yusuf Halim LK.V Kel.Jua-Jua Kec.Kota Kayuagung Kab.OKI</v>
      </c>
      <c r="H110" s="218" t="str">
        <f t="array" ref="H110">INDEX('Ortala-KabKota'!H$2:H$415,MATCH($D110,'Ortala-KabKota'!$E$2:$E$415,FALSE))</f>
        <v>081367066552</v>
      </c>
      <c r="I110" s="218" t="str">
        <f t="array" ref="I110">INDEX('Ortala-KabKota'!I$2:I$415,MATCH($D110,'Ortala-KabKota'!$E$2:$E$415,FALSE))</f>
        <v>081367066552</v>
      </c>
      <c r="J110" s="218" t="str">
        <f t="array" ref="J110">INDEX('Ortala-KabKota'!J$2:J$415,MATCH($D110,'Ortala-KabKota'!$E$2:$E$415,FALSE))</f>
        <v>UPTD PPA</v>
      </c>
      <c r="K110" s="218" t="str">
        <f t="array" ref="K110">INDEX('Ortala-KabKota'!K$2:K$415,MATCH($D110,'Ortala-KabKota'!$E$2:$E$415,FALSE))</f>
        <v>Peraturan Bupati Ogan Komering Ilir No.24 Tahun 2019 tentang pembentukan, Uraian Tugas dan Fungsi  UPTD PPA  di Kab. Ogan Komering Ilir</v>
      </c>
      <c r="L110" s="218">
        <f t="array" ref="L110">INDEX('Ortala-KabKota'!L$2:L$415,MATCH($D110,'Ortala-KabKota'!$E$2:$E$415,FALSE))</f>
        <v>2019</v>
      </c>
      <c r="M110" s="218" t="str">
        <f t="array" ref="M110">INDEX('Ortala-KabKota'!M$2:M$415,MATCH($D110,'Ortala-KabKota'!$E$2:$E$415,FALSE))</f>
        <v>B</v>
      </c>
      <c r="N110" s="218" t="str">
        <f t="array" ref="N110">INDEX('Ortala-KabKota'!N$2:N$415,MATCH($D110,'Ortala-KabKota'!$E$2:$E$415,FALSE))</f>
        <v/>
      </c>
      <c r="O110" s="218" t="str">
        <f t="array" ref="O110">INDEX('Ortala-KabKota'!O$2:O$415,MATCH($D110,'Ortala-KabKota'!$E$2:$E$415,FALSE))</f>
        <v>uptdpppakaboki@gmail.com</v>
      </c>
      <c r="P110" s="218" t="str">
        <f t="array" ref="P110">INDEX('Ortala-KabKota'!P$2:P$415,MATCH($D110,'Ortala-KabKota'!$E$2:$E$415,FALSE))</f>
        <v>Kepala UPTD PPA, Kepala Sub Bagian Tata Usaha, Pengadministrasi Umum, Pengemudi, Penjaga Keamanan, Penjaga Asrama, Psikologi, Kuasa Hukum dan kepolisian</v>
      </c>
      <c r="Q110" s="218" t="str">
        <f t="array" ref="Q110">INDEX('Ortala-KabKota'!Q$2:Q$415,MATCH($D110,'Ortala-KabKota'!$E$2:$E$415,FALSE))</f>
        <v>MANDIRI</v>
      </c>
      <c r="R110" s="218" t="str">
        <f t="array" ref="R110">INDEX('Ortala-KabKota'!R$2:R$415,MATCH($D110,'Ortala-KabKota'!$E$2:$E$415,FALSE))</f>
        <v>MILIK SENDIRI</v>
      </c>
      <c r="S110" s="218" t="str">
        <f t="array" ref="S110">INDEX('Ortala-KabKota'!S$2:S$415,MATCH($D110,'Ortala-KabKota'!$E$2:$E$415,FALSE))</f>
        <v>Saat ini penampungan sementara berupa rumah singgah sesuai peraturan menteri pemberdayaan perempuan dan perlindungan anak nomor 4 tahun 2018 dan d tuangkan diperaturan bupati nomor 24 tahun 2019 ( penampungan sementara bagi korban selama 3x24 jam)
kantor uptd dan rumah perlindungan satu lokasi beda gedung</v>
      </c>
      <c r="T110" s="218">
        <f t="array" ref="T110">INDEX('Ortala-KabKota'!T$2:T$415,MATCH($D110,'Ortala-KabKota'!$E$2:$E$415,FALSE))</f>
        <v>0</v>
      </c>
      <c r="U110" s="218">
        <f t="array" ref="U110">INDEX('Ortala-KabKota'!U$2:U$415,MATCH($D110,'Ortala-KabKota'!$E$2:$E$415,FALSE))</f>
        <v>1</v>
      </c>
      <c r="V110" s="218">
        <f t="array" ref="V110">INDEX('Ortala-KabKota'!V$2:V$415,MATCH($D110,'Ortala-KabKota'!$E$2:$E$415,FALSE))</f>
        <v>1</v>
      </c>
      <c r="W110" s="218">
        <f t="array" ref="W110">INDEX('Ortala-KabKota'!W$2:W$415,MATCH($D110,'Ortala-KabKota'!$E$2:$E$415,FALSE))</f>
        <v>0</v>
      </c>
      <c r="X110" s="218">
        <f t="array" ref="X110">INDEX('Ortala-KabKota'!X$2:X$415,MATCH($D110,'Ortala-KabKota'!$E$2:$E$415,FALSE))</f>
        <v>0</v>
      </c>
      <c r="Y110" s="218">
        <f t="array" ref="Y110">INDEX('Ortala-KabKota'!Y$2:Y$415,MATCH($D110,'Ortala-KabKota'!$E$2:$E$415,FALSE))</f>
        <v>0</v>
      </c>
      <c r="Z110" s="218">
        <f t="array" ref="Z110">INDEX('Ortala-KabKota'!Z$2:Z$415,MATCH($D110,'Ortala-KabKota'!$E$2:$E$415,FALSE))</f>
        <v>0</v>
      </c>
      <c r="AA110" s="218">
        <f t="array" ref="AA110">INDEX('Ortala-KabKota'!AA$2:AA$415,MATCH($D110,'Ortala-KabKota'!$E$2:$E$415,FALSE))</f>
        <v>1</v>
      </c>
      <c r="AB110" s="218">
        <f t="array" ref="AB110">INDEX('Ortala-KabKota'!AB$2:AB$415,MATCH($D110,'Ortala-KabKota'!$E$2:$E$415,FALSE))</f>
        <v>1</v>
      </c>
      <c r="AC110" s="218">
        <f t="array" ref="AC110">INDEX('Ortala-KabKota'!AC$2:AC$415,MATCH($D110,'Ortala-KabKota'!$E$2:$E$415,FALSE))</f>
        <v>0</v>
      </c>
      <c r="AD110" s="218">
        <f t="array" ref="AD110">INDEX('Ortala-KabKota'!AD$2:AD$415,MATCH($D110,'Ortala-KabKota'!$E$2:$E$415,FALSE))</f>
        <v>0</v>
      </c>
      <c r="AE110" s="218">
        <f t="array" ref="AE110">INDEX('Ortala-KabKota'!AE$2:AE$415,MATCH($D110,'Ortala-KabKota'!$E$2:$E$415,FALSE))</f>
        <v>1</v>
      </c>
      <c r="AF110" s="218">
        <f t="array" ref="AF110">INDEX('Ortala-KabKota'!AF$2:AF$415,MATCH($D110,'Ortala-KabKota'!$E$2:$E$415,FALSE))</f>
        <v>1</v>
      </c>
      <c r="AG110" s="218">
        <f t="array" ref="AG110">INDEX('Ortala-KabKota'!AG$2:AG$415,MATCH($D110,'Ortala-KabKota'!$E$2:$E$415,FALSE))</f>
        <v>1</v>
      </c>
      <c r="AH110" s="218">
        <f t="array" ref="AH110">INDEX('Ortala-KabKota'!AH$2:AH$415,MATCH($D110,'Ortala-KabKota'!$E$2:$E$415,FALSE))</f>
        <v>1</v>
      </c>
      <c r="AI110" s="218" t="str">
        <f t="array" ref="AI110">INDEX('Ortala-KabKota'!AI$2:AI$415,MATCH($D110,'Ortala-KabKota'!$E$2:$E$415,FALSE))</f>
        <v>Petugas pelayanan penampungan sementara menerima korban untuk ditempatkan d rumah singgah -peraturan kementrian pemberdayaan perempuan nomor 4 tahun 2018 penampungan sementara dirumah singgah selama 3x24 jam -buat laporan pelaksanaan layanan kepada Kepala UPTD PPA -memberikan laporan kepada Kepala dinas Pemberdayaan Perempuan dan perlindungan anak </v>
      </c>
      <c r="AJ110" s="218">
        <f t="array" ref="AJ110">INDEX('Ortala-KabKota'!AJ$2:AJ$415,MATCH($D110,'Ortala-KabKota'!$E$2:$E$415,FALSE))</f>
        <v>1</v>
      </c>
      <c r="AK110" s="218">
        <f t="array" ref="AK110">INDEX('Ortala-KabKota'!AK$2:AK$415,MATCH($D110,'Ortala-KabKota'!$E$2:$E$415,FALSE))</f>
        <v>1</v>
      </c>
      <c r="AL110" s="218">
        <f t="array" ref="AL110">INDEX('Ortala-KabKota'!AL$2:AL$415,MATCH($D110,'Ortala-KabKota'!$E$2:$E$415,FALSE))</f>
        <v>19</v>
      </c>
      <c r="AM110" s="218" t="str">
        <f t="array" ref="AM110">INDEX('Ortala-KabKota'!AM$2:AM$415,MATCH($D110,'Ortala-KabKota'!$E$2:$E$415,FALSE))</f>
        <v>Kekerasan seksual dan kekerasan dalam rumah tangga </v>
      </c>
      <c r="AN110" s="218" t="str">
        <f t="array" ref="AN110">INDEX('Ortala-KabKota'!AN$2:AN$415,MATCH($D110,'Ortala-KabKota'!$E$2:$E$415,FALSE))</f>
        <v/>
      </c>
      <c r="AO110" s="218" t="str">
        <f t="array" ref="AO110">INDEX('Ortala-KabKota'!AO$2:AO$415,MATCH($D110,'Ortala-KabKota'!$E$2:$E$415,FALSE))</f>
        <v/>
      </c>
      <c r="AP110" s="218" t="str">
        <f t="array" ref="AP110">INDEX('Ortala-KabKota'!AP$2:AP$415,MATCH($D110,'Ortala-KabKota'!$E$2:$E$415,FALSE))</f>
        <v/>
      </c>
      <c r="AQ110" s="218">
        <f t="array" ref="AQ110">INDEX('Ortala-KabKota'!AQ$2:AQ$415,MATCH($D110,'Ortala-KabKota'!$E$2:$E$415,FALSE))</f>
        <v>1</v>
      </c>
      <c r="AR110" s="218" t="str">
        <f t="array" ref="AR110">INDEX('Ortala-KabKota'!AR$2:AR$415,MATCH($D110,'Ortala-KabKota'!$E$2:$E$415,FALSE))</f>
        <v/>
      </c>
      <c r="AS110" s="218" t="str">
        <f t="array" ref="AS110">INDEX('Ortala-KabKota'!AS$2:AS$415,MATCH($D110,'Ortala-KabKota'!$E$2:$E$415,FALSE))</f>
        <v/>
      </c>
      <c r="AT110" s="218" t="str">
        <f t="array" ref="AT110">INDEX('Ortala-KabKota'!AT$2:AT$415,MATCH($D110,'Ortala-KabKota'!$E$2:$E$415,FALSE))</f>
        <v/>
      </c>
      <c r="AU110" s="218" t="str">
        <f t="array" ref="AU110">INDEX('UPTD PPA KabKota'!D$5:D$513,MATCH($D110,'UPTD PPA KabKota'!$C$5:$C$513,FALSE))</f>
        <v>Nurminah, S. ST., M. Kes/ 082282040604</v>
      </c>
      <c r="AV110" s="218" t="str">
        <f t="array" ref="AV110">INDEX('UPTD PPA KabKota'!E$5:E$513,MATCH($D110,'UPTD PPA KabKota'!$C$5:$C$513,FALSE))</f>
        <v>Jl.Kol.H.M.Yusuf Halim LK.V Kel. Jua-Jua Kec. Kota Kayuagung, Kabupaten OKI</v>
      </c>
      <c r="AW110" s="218" t="str">
        <f t="array" ref="AW110">INDEX('UPTD PPA KabKota'!F$5:F$513,MATCH($D110,'UPTD PPA KabKota'!$C$5:$C$513,FALSE))</f>
        <v>082279631774</v>
      </c>
      <c r="AX110" s="218" t="str">
        <f t="array" ref="AX110">INDEX('UPTD PPA KabKota'!G$5:G$513,MATCH($D110,'UPTD PPA KabKota'!$C$5:$C$513,FALSE))</f>
        <v>082279631774</v>
      </c>
      <c r="AY110" s="218" t="str">
        <f t="array" ref="AY110">INDEX('UPTD PPA KabKota'!H$5:H$513,MATCH($D110,'UPTD PPA KabKota'!$C$5:$C$513,FALSE))</f>
        <v>UPTD PPA</v>
      </c>
      <c r="AZ110" s="218" t="str">
        <f t="array" ref="AZ110">INDEX('UPTD PPA KabKota'!I$5:I$513,MATCH($D110,'UPTD PPA KabKota'!$C$5:$C$513,FALSE))</f>
        <v>Peraturan Bupati Ogan Komering Ilir No. 24 Tahun 2019 tentang Pembentukan, Uraian Tugas dan Fungsi UPTD PPA di Kab. Ogan Komering Ilir</v>
      </c>
      <c r="BA110" s="218">
        <f t="array" ref="BA110">INDEX('UPTD PPA KabKota'!J$5:J$513,MATCH($D110,'UPTD PPA KabKota'!$C$5:$C$513,FALSE))</f>
        <v>2019</v>
      </c>
      <c r="BB110" s="218" t="str">
        <f t="array" ref="BB110">INDEX('UPTD PPA KabKota'!K$5:K$513,MATCH($D110,'UPTD PPA KabKota'!$C$5:$C$513,FALSE))</f>
        <v>A</v>
      </c>
      <c r="BC110" s="218" t="str">
        <f t="array" ref="BC110">INDEX('UPTD PPA KabKota'!L$5:L$513,MATCH($D110,'UPTD PPA KabKota'!$C$5:$C$513,FALSE))</f>
        <v>Nurminah/ 082279631774</v>
      </c>
      <c r="BD110" s="218" t="str">
        <f t="array" ref="BD110">INDEX('UPTD PPA KabKota'!M$5:M$513,MATCH($D110,'UPTD PPA KabKota'!$C$5:$C$513,FALSE))</f>
        <v>uptdppa9@gmail.com</v>
      </c>
      <c r="BE110" s="218" t="str">
        <f t="array" ref="BE110">INDEX('UPTD PPA KabKota'!N$5:N$513,MATCH($D110,'UPTD PPA KabKota'!$C$5:$C$513,FALSE))</f>
        <v>1. Kepala UPTD PPA
2. Kepala Sub Bagian Tata Usaha
3. Kelompok JF dan Pelaksana</v>
      </c>
      <c r="BF110" s="218" t="str">
        <f t="array" ref="BF110">INDEX('UPTD PPA KabKota'!O$5:O$513,MATCH($D110,'UPTD PPA KabKota'!$C$5:$C$513,FALSE))</f>
        <v>MANDIRI</v>
      </c>
      <c r="BG110" s="218" t="str">
        <f t="array" ref="BG110">INDEX('UPTD PPA KabKota'!P$5:P$513,MATCH($D110,'UPTD PPA KabKota'!$C$5:$C$513,FALSE))</f>
        <v>MILIK SENDIRI</v>
      </c>
      <c r="BH110" s="218" t="str">
        <f t="array" ref="BH110">INDEX('UPTD PPA KabKota'!Q$5:Q$513,MATCH($D110,'UPTD PPA KabKota'!$C$5:$C$513,FALSE))</f>
        <v>Saat ini penampungan sementara berupa rumah singgah sesuai peraturan menteri pemberdayaan perempuan dan perlindungan anak nomor 4 tahun 2018 dan dituangkan di peraturan bupati nomor 24 tahun 2019 ( penampungan sementara bagi korban selama 3x24 jam)
 kantor uptd dan rumah perlindungan satu lokasi beda gedung</v>
      </c>
      <c r="BI110" s="218" t="str">
        <f t="array" ref="BI110">INDEX('UPTD PPA KabKota'!R$5:R$513,MATCH($D110,'UPTD PPA KabKota'!$C$5:$C$513,FALSE))</f>
        <v>Ada</v>
      </c>
      <c r="BJ110" s="218" t="str">
        <f t="array" ref="BJ110">INDEX('UPTD PPA KabKota'!S$5:S$513,MATCH($D110,'UPTD PPA KabKota'!$C$5:$C$513,FALSE))</f>
        <v>Tidak Ada</v>
      </c>
      <c r="BK110" s="218" t="str">
        <f t="array" ref="BK110">INDEX('UPTD PPA KabKota'!T$5:T$513,MATCH($D110,'UPTD PPA KabKota'!$C$5:$C$513,FALSE))</f>
        <v>Ada</v>
      </c>
      <c r="BL110" s="218" t="str">
        <f t="array" ref="BL110">INDEX('UPTD PPA KabKota'!U$5:U$513,MATCH($D110,'UPTD PPA KabKota'!$C$5:$C$513,FALSE))</f>
        <v>Ada</v>
      </c>
      <c r="BM110" s="218" t="str">
        <f t="array" ref="BM110">INDEX('UPTD PPA KabKota'!V$5:V$513,MATCH($D110,'UPTD PPA KabKota'!$C$5:$C$513,FALSE))</f>
        <v>Ada</v>
      </c>
      <c r="BN110" s="218" t="str">
        <f t="array" ref="BN110">INDEX('UPTD PPA KabKota'!W$5:W$513,MATCH($D110,'UPTD PPA KabKota'!$C$5:$C$513,FALSE))</f>
        <v>Ada</v>
      </c>
      <c r="BO110" s="218" t="str">
        <f t="array" ref="BO110">INDEX('UPTD PPA KabKota'!X$5:X$513,MATCH($D110,'UPTD PPA KabKota'!$C$5:$C$513,FALSE))</f>
        <v>Ada</v>
      </c>
      <c r="BP110" s="218" t="str">
        <f t="array" ref="BP110">INDEX('UPTD PPA KabKota'!Y$5:Y$513,MATCH($D110,'UPTD PPA KabKota'!$C$5:$C$513,FALSE))</f>
        <v>Ada</v>
      </c>
      <c r="BQ110" s="218" t="str">
        <f t="array" ref="BQ110">INDEX('UPTD PPA KabKota'!Z$5:Z$513,MATCH($D110,'UPTD PPA KabKota'!$C$5:$C$513,FALSE))</f>
        <v>Ada</v>
      </c>
      <c r="BR110" s="218" t="str">
        <f t="array" ref="BR110">INDEX('UPTD PPA KabKota'!AA$5:AA$513,MATCH($D110,'UPTD PPA KabKota'!$C$5:$C$513,FALSE))</f>
        <v>Tidak Ada</v>
      </c>
      <c r="BS110" s="218" t="str">
        <f t="array" ref="BS110">INDEX('UPTD PPA KabKota'!AB$5:AB$513,MATCH($D110,'UPTD PPA KabKota'!$C$5:$C$513,FALSE))</f>
        <v>Tidak Ada</v>
      </c>
      <c r="BT110" s="218" t="str">
        <f t="array" ref="BT110">INDEX('UPTD PPA KabKota'!AC$5:AC$513,MATCH($D110,'UPTD PPA KabKota'!$C$5:$C$513,FALSE))</f>
        <v>Sudah</v>
      </c>
      <c r="BU110" s="218" t="str">
        <f t="array" ref="BU110">INDEX('UPTD PPA KabKota'!AD$5:AD$513,MATCH($D110,'UPTD PPA KabKota'!$C$5:$C$513,FALSE))</f>
        <v>Sudah</v>
      </c>
      <c r="BV110" s="218" t="str">
        <f t="array" ref="BV110">INDEX('UPTD PPA KabKota'!AE$5:AE$513,MATCH($D110,'UPTD PPA KabKota'!$C$5:$C$513,FALSE))</f>
        <v>Sudah</v>
      </c>
      <c r="BW110" s="218" t="str">
        <f t="array" ref="BW110">INDEX('UPTD PPA KabKota'!AF$5:AF$513,MATCH($D110,'UPTD PPA KabKota'!$C$5:$C$513,FALSE))</f>
        <v>Sudah</v>
      </c>
      <c r="BX110" s="218" t="str">
        <f t="array" ref="BX110">INDEX('UPTD PPA KabKota'!AG$5:AG$513,MATCH($D110,'UPTD PPA KabKota'!$C$5:$C$513,FALSE))</f>
        <v>Sudah</v>
      </c>
      <c r="BY110" s="218" t="str">
        <f t="array" ref="BY110">INDEX('UPTD PPA KabKota'!AH$5:AH$513,MATCH($D110,'UPTD PPA KabKota'!$C$5:$C$513,FALSE))</f>
        <v>Sudah</v>
      </c>
      <c r="BZ110" s="218" t="str">
        <f t="array" ref="BZ110">INDEX('UPTD PPA KabKota'!AI$5:AI$513,MATCH($D110,'UPTD PPA KabKota'!$C$5:$C$513,FALSE))</f>
        <v/>
      </c>
      <c r="CA110" s="218" t="str">
        <f t="array" ref="CA110">INDEX('UPTD PPA KabKota'!AJ$5:AJ$513,MATCH($D110,'UPTD PPA KabKota'!$C$5:$C$513,FALSE))</f>
        <v>Sudah</v>
      </c>
      <c r="CB110" s="218" t="str">
        <f t="array" ref="CB110">INDEX('UPTD PPA KabKota'!AK$5:AK$513,MATCH($D110,'UPTD PPA KabKota'!$C$5:$C$513,FALSE))</f>
        <v>Sudah</v>
      </c>
      <c r="CC110" s="218" t="str">
        <f t="array" ref="CC110">INDEX('UPTD PPA KabKota'!AL$5:AL$513,MATCH($D110,'UPTD PPA KabKota'!$C$5:$C$513,FALSE))</f>
        <v>Sudah</v>
      </c>
      <c r="CD110" s="218" t="str">
        <f t="array" ref="CD110">INDEX('UPTD PPA KabKota'!AM$5:AM$513,MATCH($D110,'UPTD PPA KabKota'!$C$5:$C$513,FALSE))</f>
        <v>Sudah</v>
      </c>
      <c r="CE110" s="218" t="str">
        <f t="array" ref="CE110">INDEX('UPTD PPA KabKota'!AN$5:AN$513,MATCH($D110,'UPTD PPA KabKota'!$C$5:$C$513,FALSE))</f>
        <v/>
      </c>
      <c r="CF110" s="218" t="str">
        <f t="array" ref="CF110">INDEX('UPTD PPA KabKota'!AO$5:AO$513,MATCH($D110,'UPTD PPA KabKota'!$C$5:$C$513,FALSE))</f>
        <v>40 (2021)</v>
      </c>
      <c r="CG110" s="218" t="str">
        <f t="array" ref="CG110">INDEX('UPTD PPA KabKota'!AP$5:AP$513,MATCH($D110,'UPTD PPA KabKota'!$C$5:$C$513,FALSE))</f>
        <v>kekerasan seksual</v>
      </c>
      <c r="CH110" s="218" t="str">
        <f t="array" ref="CH110">INDEX('UPTD PPA KabKota'!AQ$5:AQ$513,MATCH($D110,'UPTD PPA KabKota'!$C$5:$C$513,FALSE))</f>
        <v/>
      </c>
      <c r="CI110" s="218" t="str">
        <f t="array" ref="CI110">INDEX('UPTD PPA KabKota'!AR$5:AR$513,MATCH($D110,'UPTD PPA KabKota'!$C$5:$C$513,FALSE))</f>
        <v/>
      </c>
      <c r="CJ110" s="218" t="str">
        <f t="array" ref="CJ110">INDEX('UPTD PPA KabKota'!AS$5:AS$513,MATCH($D110,'UPTD PPA KabKota'!$C$5:$C$513,FALSE))</f>
        <v/>
      </c>
      <c r="CK110" s="218" t="str">
        <f t="array" ref="CK110">INDEX('UPTD PPA KabKota'!AT$5:AT$513,MATCH($D110,'UPTD PPA KabKota'!$C$5:$C$513,FALSE))</f>
        <v>v</v>
      </c>
      <c r="CL110" s="218" t="str">
        <f t="array" ref="CL110">INDEX('UPTD PPA KabKota'!AU$5:AU$513,MATCH($D110,'UPTD PPA KabKota'!$C$5:$C$513,FALSE))</f>
        <v/>
      </c>
      <c r="CM110" s="218" t="str">
        <f t="array" ref="CM110">INDEX('UPTD PPA KabKota'!AV$5:AV$513,MATCH($D110,'UPTD PPA KabKota'!$C$5:$C$513,FALSE))</f>
        <v/>
      </c>
      <c r="CN110" s="218" t="str">
        <f t="array" ref="CN110">INDEX('UPTD PPA KabKota'!AW$5:AW$513,MATCH($D110,'UPTD PPA KabKota'!$C$5:$C$513,FALSE))</f>
        <v/>
      </c>
      <c r="CO110" s="218" t="str">
        <f t="array" ref="CO110">INDEX('UPTD PPA KabKota'!AX$5:AX$513,MATCH($D110,'UPTD PPA KabKota'!$C$5:$C$513,FALSE))</f>
        <v/>
      </c>
      <c r="CP110" s="218" t="str">
        <f t="array" ref="CP110">INDEX('UPTD PPA KabKota'!AY$5:AY$513,MATCH($D110,'UPTD PPA KabKota'!$C$5:$C$513,FALSE))</f>
        <v/>
      </c>
      <c r="CQ110" s="209" t="str">
        <f>IFERROR(__xludf.DUMMYFUNCTION("IF(ISBLANK($K110),"""",IF(REGEXMATCH($K110,""Peraturan""),""Ada"",IF(REGEXMATCH($K110,""Rekomendasi""),""Tidak Ada"", $K110)))
"),"Ada")</f>
        <v>Ada</v>
      </c>
      <c r="CR110" s="209" t="str">
        <f t="array" ref="CR110">index('UPTD PPA KabKota'!$BI$5:$BI$513,match($D110,'UPTD PPA KabKota'!$C$5:$C$513,false))</f>
        <v>Ada</v>
      </c>
      <c r="CS110" s="314" t="str">
        <f t="shared" si="17"/>
        <v>Ada</v>
      </c>
    </row>
    <row r="111">
      <c r="A111" s="334">
        <v>107.0</v>
      </c>
      <c r="B111" s="334">
        <v>3.0</v>
      </c>
      <c r="C111" s="311" t="s">
        <v>4744</v>
      </c>
      <c r="D111" s="312" t="s">
        <v>1513</v>
      </c>
      <c r="E111" s="315">
        <v>45748.0</v>
      </c>
      <c r="F111" s="218" t="str">
        <f t="array" ref="F111">INDEX('Ortala-KabKota'!F$2:F$415,MATCH($D111,'Ortala-KabKota'!$E$2:$E$415,FALSE))</f>
        <v>Arsika Saibana, SKM, MM/081377601113</v>
      </c>
      <c r="G111" s="218" t="str">
        <f t="array" ref="G111">INDEX('Ortala-KabKota'!G$2:G$415,MATCH($D111,'Ortala-KabKota'!$E$2:$E$415,FALSE))</f>
        <v>Jln. Sultan Mahmud Badaruddin II Muara Enim</v>
      </c>
      <c r="H111" s="218" t="str">
        <f t="array" ref="H111">INDEX('Ortala-KabKota'!H$2:H$415,MATCH($D111,'Ortala-KabKota'!$E$2:$E$415,FALSE))</f>
        <v>081377601113</v>
      </c>
      <c r="I111" s="218" t="str">
        <f t="array" ref="I111">INDEX('Ortala-KabKota'!I$2:I$415,MATCH($D111,'Ortala-KabKota'!$E$2:$E$415,FALSE))</f>
        <v/>
      </c>
      <c r="J111" s="218" t="str">
        <f t="array" ref="J111">INDEX('Ortala-KabKota'!J$2:J$415,MATCH($D111,'Ortala-KabKota'!$E$2:$E$415,FALSE))</f>
        <v>UPTD PPA</v>
      </c>
      <c r="K111" s="218" t="str">
        <f t="array" ref="K111">INDEX('Ortala-KabKota'!K$2:K$415,MATCH($D111,'Ortala-KabKota'!$E$2:$E$415,FALSE))</f>
        <v>Peraturan Bupati Muara Enim Nomor 20 Tahun 2021</v>
      </c>
      <c r="L111" s="218">
        <f t="array" ref="L111">INDEX('Ortala-KabKota'!L$2:L$415,MATCH($D111,'Ortala-KabKota'!$E$2:$E$415,FALSE))</f>
        <v>2021</v>
      </c>
      <c r="M111" s="218" t="str">
        <f t="array" ref="M111">INDEX('Ortala-KabKota'!M$2:M$415,MATCH($D111,'Ortala-KabKota'!$E$2:$E$415,FALSE))</f>
        <v>B</v>
      </c>
      <c r="N111" s="218" t="str">
        <f t="array" ref="N111">INDEX('Ortala-KabKota'!N$2:N$415,MATCH($D111,'Ortala-KabKota'!$E$2:$E$415,FALSE))</f>
        <v>Vivi/ 082179010869</v>
      </c>
      <c r="O111" s="218" t="str">
        <f t="array" ref="O111">INDEX('Ortala-KabKota'!O$2:O$415,MATCH($D111,'Ortala-KabKota'!$E$2:$E$415,FALSE))</f>
        <v>uptdppa2025@gmail.com</v>
      </c>
      <c r="P111" s="218" t="str">
        <f t="array" ref="P111">INDEX('Ortala-KabKota'!P$2:P$415,MATCH($D111,'Ortala-KabKota'!$E$2:$E$415,FALSE))</f>
        <v>Kepala UPTD PPA, Kasubag TU UPTD PPA, Pelaksana dan Kelompok JF</v>
      </c>
      <c r="Q111" s="218" t="str">
        <f t="array" ref="Q111">INDEX('Ortala-KabKota'!Q$2:Q$415,MATCH($D111,'Ortala-KabKota'!$E$2:$E$415,FALSE))</f>
        <v>MANDIRI</v>
      </c>
      <c r="R111" s="218" t="str">
        <f t="array" ref="R111">INDEX('Ortala-KabKota'!R$2:R$415,MATCH($D111,'Ortala-KabKota'!$E$2:$E$415,FALSE))</f>
        <v>SEWA/KONTRAK</v>
      </c>
      <c r="S111" s="218" t="str">
        <f t="array" ref="S111">INDEX('Ortala-KabKota'!S$2:S$415,MATCH($D111,'Ortala-KabKota'!$E$2:$E$415,FALSE))</f>
        <v/>
      </c>
      <c r="T111" s="218">
        <f t="array" ref="T111">INDEX('Ortala-KabKota'!T$2:T$415,MATCH($D111,'Ortala-KabKota'!$E$2:$E$415,FALSE))</f>
        <v>0</v>
      </c>
      <c r="U111" s="218">
        <f t="array" ref="U111">INDEX('Ortala-KabKota'!U$2:U$415,MATCH($D111,'Ortala-KabKota'!$E$2:$E$415,FALSE))</f>
        <v>1</v>
      </c>
      <c r="V111" s="218">
        <f t="array" ref="V111">INDEX('Ortala-KabKota'!V$2:V$415,MATCH($D111,'Ortala-KabKota'!$E$2:$E$415,FALSE))</f>
        <v>0</v>
      </c>
      <c r="W111" s="218">
        <f t="array" ref="W111">INDEX('Ortala-KabKota'!W$2:W$415,MATCH($D111,'Ortala-KabKota'!$E$2:$E$415,FALSE))</f>
        <v>0</v>
      </c>
      <c r="X111" s="218">
        <f t="array" ref="X111">INDEX('Ortala-KabKota'!X$2:X$415,MATCH($D111,'Ortala-KabKota'!$E$2:$E$415,FALSE))</f>
        <v>0</v>
      </c>
      <c r="Y111" s="218">
        <f t="array" ref="Y111">INDEX('Ortala-KabKota'!Y$2:Y$415,MATCH($D111,'Ortala-KabKota'!$E$2:$E$415,FALSE))</f>
        <v>0</v>
      </c>
      <c r="Z111" s="218">
        <f t="array" ref="Z111">INDEX('Ortala-KabKota'!Z$2:Z$415,MATCH($D111,'Ortala-KabKota'!$E$2:$E$415,FALSE))</f>
        <v>0</v>
      </c>
      <c r="AA111" s="218">
        <f t="array" ref="AA111">INDEX('Ortala-KabKota'!AA$2:AA$415,MATCH($D111,'Ortala-KabKota'!$E$2:$E$415,FALSE))</f>
        <v>1</v>
      </c>
      <c r="AB111" s="218">
        <f t="array" ref="AB111">INDEX('Ortala-KabKota'!AB$2:AB$415,MATCH($D111,'Ortala-KabKota'!$E$2:$E$415,FALSE))</f>
        <v>1</v>
      </c>
      <c r="AC111" s="218">
        <f t="array" ref="AC111">INDEX('Ortala-KabKota'!AC$2:AC$415,MATCH($D111,'Ortala-KabKota'!$E$2:$E$415,FALSE))</f>
        <v>0</v>
      </c>
      <c r="AD111" s="218">
        <f t="array" ref="AD111">INDEX('Ortala-KabKota'!AD$2:AD$415,MATCH($D111,'Ortala-KabKota'!$E$2:$E$415,FALSE))</f>
        <v>0</v>
      </c>
      <c r="AE111" s="218">
        <f t="array" ref="AE111">INDEX('Ortala-KabKota'!AE$2:AE$415,MATCH($D111,'Ortala-KabKota'!$E$2:$E$415,FALSE))</f>
        <v>1</v>
      </c>
      <c r="AF111" s="218">
        <f t="array" ref="AF111">INDEX('Ortala-KabKota'!AF$2:AF$415,MATCH($D111,'Ortala-KabKota'!$E$2:$E$415,FALSE))</f>
        <v>1</v>
      </c>
      <c r="AG111" s="218">
        <f t="array" ref="AG111">INDEX('Ortala-KabKota'!AG$2:AG$415,MATCH($D111,'Ortala-KabKota'!$E$2:$E$415,FALSE))</f>
        <v>1</v>
      </c>
      <c r="AH111" s="218">
        <f t="array" ref="AH111">INDEX('Ortala-KabKota'!AH$2:AH$415,MATCH($D111,'Ortala-KabKota'!$E$2:$E$415,FALSE))</f>
        <v>0</v>
      </c>
      <c r="AI111" s="218" t="str">
        <f t="array" ref="AI111">INDEX('Ortala-KabKota'!AI$2:AI$415,MATCH($D111,'Ortala-KabKota'!$E$2:$E$415,FALSE))</f>
        <v>tidak ada </v>
      </c>
      <c r="AJ111" s="218">
        <f t="array" ref="AJ111">INDEX('Ortala-KabKota'!AJ$2:AJ$415,MATCH($D111,'Ortala-KabKota'!$E$2:$E$415,FALSE))</f>
        <v>1</v>
      </c>
      <c r="AK111" s="218">
        <f t="array" ref="AK111">INDEX('Ortala-KabKota'!AK$2:AK$415,MATCH($D111,'Ortala-KabKota'!$E$2:$E$415,FALSE))</f>
        <v>1</v>
      </c>
      <c r="AL111" s="218">
        <f t="array" ref="AL111">INDEX('Ortala-KabKota'!AL$2:AL$415,MATCH($D111,'Ortala-KabKota'!$E$2:$E$415,FALSE))</f>
        <v>126</v>
      </c>
      <c r="AM111" s="218" t="str">
        <f t="array" ref="AM111">INDEX('Ortala-KabKota'!AM$2:AM$415,MATCH($D111,'Ortala-KabKota'!$E$2:$E$415,FALSE))</f>
        <v>Pelecehan seksual</v>
      </c>
      <c r="AN111" s="218" t="str">
        <f t="array" ref="AN111">INDEX('Ortala-KabKota'!AN$2:AN$415,MATCH($D111,'Ortala-KabKota'!$E$2:$E$415,FALSE))</f>
        <v/>
      </c>
      <c r="AO111" s="218" t="str">
        <f t="array" ref="AO111">INDEX('Ortala-KabKota'!AO$2:AO$415,MATCH($D111,'Ortala-KabKota'!$E$2:$E$415,FALSE))</f>
        <v/>
      </c>
      <c r="AP111" s="218" t="str">
        <f t="array" ref="AP111">INDEX('Ortala-KabKota'!AP$2:AP$415,MATCH($D111,'Ortala-KabKota'!$E$2:$E$415,FALSE))</f>
        <v/>
      </c>
      <c r="AQ111" s="218" t="str">
        <f t="array" ref="AQ111">INDEX('Ortala-KabKota'!AQ$2:AQ$415,MATCH($D111,'Ortala-KabKota'!$E$2:$E$415,FALSE))</f>
        <v/>
      </c>
      <c r="AR111" s="218" t="str">
        <f t="array" ref="AR111">INDEX('Ortala-KabKota'!AR$2:AR$415,MATCH($D111,'Ortala-KabKota'!$E$2:$E$415,FALSE))</f>
        <v/>
      </c>
      <c r="AS111" s="218" t="str">
        <f t="array" ref="AS111">INDEX('Ortala-KabKota'!AS$2:AS$415,MATCH($D111,'Ortala-KabKota'!$E$2:$E$415,FALSE))</f>
        <v/>
      </c>
      <c r="AT111" s="218">
        <f t="array" ref="AT111">INDEX('Ortala-KabKota'!AT$2:AT$415,MATCH($D111,'Ortala-KabKota'!$E$2:$E$415,FALSE))</f>
        <v>1</v>
      </c>
      <c r="AU111" s="218" t="str">
        <f t="array" ref="AU111">INDEX('UPTD PPA KabKota'!D$5:D$513,MATCH($D111,'UPTD PPA KabKota'!$C$5:$C$513,FALSE))</f>
        <v>Arsika Saibana, SKM, MM/081377601113</v>
      </c>
      <c r="AV111" s="218" t="str">
        <f t="array" ref="AV111">INDEX('UPTD PPA KabKota'!E$5:E$513,MATCH($D111,'UPTD PPA KabKota'!$C$5:$C$513,FALSE))</f>
        <v>Jln. Sultan Mahmud Badaruddin II Muara Enim</v>
      </c>
      <c r="AW111" s="218" t="str">
        <f t="array" ref="AW111">INDEX('UPTD PPA KabKota'!F$5:F$513,MATCH($D111,'UPTD PPA KabKota'!$C$5:$C$513,FALSE))</f>
        <v>081377601113</v>
      </c>
      <c r="AX111" s="218" t="str">
        <f t="array" ref="AX111">INDEX('UPTD PPA KabKota'!G$5:G$513,MATCH($D111,'UPTD PPA KabKota'!$C$5:$C$513,FALSE))</f>
        <v/>
      </c>
      <c r="AY111" s="218" t="str">
        <f t="array" ref="AY111">INDEX('UPTD PPA KabKota'!H$5:H$513,MATCH($D111,'UPTD PPA KabKota'!$C$5:$C$513,FALSE))</f>
        <v>UPTD PPA</v>
      </c>
      <c r="AZ111" s="218" t="str">
        <f t="array" ref="AZ111">INDEX('UPTD PPA KabKota'!I$5:I$513,MATCH($D111,'UPTD PPA KabKota'!$C$5:$C$513,FALSE))</f>
        <v>Peraturan Bupati Muara Enim Nomor 20 Tahun 2021</v>
      </c>
      <c r="BA111" s="218">
        <f t="array" ref="BA111">INDEX('UPTD PPA KabKota'!J$5:J$513,MATCH($D111,'UPTD PPA KabKota'!$C$5:$C$513,FALSE))</f>
        <v>2021</v>
      </c>
      <c r="BB111" s="218" t="str">
        <f t="array" ref="BB111">INDEX('UPTD PPA KabKota'!K$5:K$513,MATCH($D111,'UPTD PPA KabKota'!$C$5:$C$513,FALSE))</f>
        <v>A</v>
      </c>
      <c r="BC111" s="218" t="str">
        <f t="array" ref="BC111">INDEX('UPTD PPA KabKota'!L$5:L$513,MATCH($D111,'UPTD PPA KabKota'!$C$5:$C$513,FALSE))</f>
        <v>085384586118/Nizarman, S.Sos (Kasubag TU UPT PPA)</v>
      </c>
      <c r="BD111" s="316" t="str">
        <f t="array" ref="BD111">INDEX('UPTD PPA KabKota'!M$5:M$513,MATCH($D111,'UPTD PPA KabKota'!$C$5:$C$513,FALSE))</f>
        <v>uptdppa2025@gmail.com</v>
      </c>
      <c r="BE111" s="218" t="str">
        <f t="array" ref="BE111">INDEX('UPTD PPA KabKota'!N$5:N$513,MATCH($D111,'UPTD PPA KabKota'!$C$5:$C$513,FALSE))</f>
        <v>1. Kepala UPTD
2. Kasubag TU
3. Kelompok Jabatan Fungsional
4. Pelaksana</v>
      </c>
      <c r="BF111" s="218" t="str">
        <f t="array" ref="BF111">INDEX('UPTD PPA KabKota'!O$5:O$513,MATCH($D111,'UPTD PPA KabKota'!$C$5:$C$513,FALSE))</f>
        <v>MANDIRI</v>
      </c>
      <c r="BG111" s="218" t="str">
        <f t="array" ref="BG111">INDEX('UPTD PPA KabKota'!P$5:P$513,MATCH($D111,'UPTD PPA KabKota'!$C$5:$C$513,FALSE))</f>
        <v>SEWA/KONTRAK</v>
      </c>
      <c r="BH111" s="218" t="str">
        <f t="array" ref="BH111">INDEX('UPTD PPA KabKota'!Q$5:Q$513,MATCH($D111,'UPTD PPA KabKota'!$C$5:$C$513,FALSE))</f>
        <v>Pemerintah Daerah</v>
      </c>
      <c r="BI111" s="218" t="str">
        <f t="array" ref="BI111">INDEX('UPTD PPA KabKota'!R$5:R$513,MATCH($D111,'UPTD PPA KabKota'!$C$5:$C$513,FALSE))</f>
        <v>Tidak Ada</v>
      </c>
      <c r="BJ111" s="218" t="str">
        <f t="array" ref="BJ111">INDEX('UPTD PPA KabKota'!S$5:S$513,MATCH($D111,'UPTD PPA KabKota'!$C$5:$C$513,FALSE))</f>
        <v>Ada</v>
      </c>
      <c r="BK111" s="218" t="str">
        <f t="array" ref="BK111">INDEX('UPTD PPA KabKota'!T$5:T$513,MATCH($D111,'UPTD PPA KabKota'!$C$5:$C$513,FALSE))</f>
        <v>Tidak Ada</v>
      </c>
      <c r="BL111" s="218" t="str">
        <f t="array" ref="BL111">INDEX('UPTD PPA KabKota'!U$5:U$513,MATCH($D111,'UPTD PPA KabKota'!$C$5:$C$513,FALSE))</f>
        <v>Ada</v>
      </c>
      <c r="BM111" s="218" t="str">
        <f t="array" ref="BM111">INDEX('UPTD PPA KabKota'!V$5:V$513,MATCH($D111,'UPTD PPA KabKota'!$C$5:$C$513,FALSE))</f>
        <v>Tidak Ada</v>
      </c>
      <c r="BN111" s="218" t="str">
        <f t="array" ref="BN111">INDEX('UPTD PPA KabKota'!W$5:W$513,MATCH($D111,'UPTD PPA KabKota'!$C$5:$C$513,FALSE))</f>
        <v>Tidak Ada</v>
      </c>
      <c r="BO111" s="218" t="str">
        <f t="array" ref="BO111">INDEX('UPTD PPA KabKota'!X$5:X$513,MATCH($D111,'UPTD PPA KabKota'!$C$5:$C$513,FALSE))</f>
        <v>Tidak Ada</v>
      </c>
      <c r="BP111" s="218" t="str">
        <f t="array" ref="BP111">INDEX('UPTD PPA KabKota'!Y$5:Y$513,MATCH($D111,'UPTD PPA KabKota'!$C$5:$C$513,FALSE))</f>
        <v>Ada</v>
      </c>
      <c r="BQ111" s="218" t="str">
        <f t="array" ref="BQ111">INDEX('UPTD PPA KabKota'!Z$5:Z$513,MATCH($D111,'UPTD PPA KabKota'!$C$5:$C$513,FALSE))</f>
        <v>Tidak Ada</v>
      </c>
      <c r="BR111" s="218" t="str">
        <f t="array" ref="BR111">INDEX('UPTD PPA KabKota'!AA$5:AA$513,MATCH($D111,'UPTD PPA KabKota'!$C$5:$C$513,FALSE))</f>
        <v>Tidak Ada</v>
      </c>
      <c r="BS111" s="218" t="str">
        <f t="array" ref="BS111">INDEX('UPTD PPA KabKota'!AB$5:AB$513,MATCH($D111,'UPTD PPA KabKota'!$C$5:$C$513,FALSE))</f>
        <v>Tidak Ada</v>
      </c>
      <c r="BT111" s="218" t="str">
        <f t="array" ref="BT111">INDEX('UPTD PPA KabKota'!AC$5:AC$513,MATCH($D111,'UPTD PPA KabKota'!$C$5:$C$513,FALSE))</f>
        <v>Sudah</v>
      </c>
      <c r="BU111" s="218" t="str">
        <f t="array" ref="BU111">INDEX('UPTD PPA KabKota'!AD$5:AD$513,MATCH($D111,'UPTD PPA KabKota'!$C$5:$C$513,FALSE))</f>
        <v>Sudah</v>
      </c>
      <c r="BV111" s="218" t="str">
        <f t="array" ref="BV111">INDEX('UPTD PPA KabKota'!AE$5:AE$513,MATCH($D111,'UPTD PPA KabKota'!$C$5:$C$513,FALSE))</f>
        <v>Sudah</v>
      </c>
      <c r="BW111" s="218" t="str">
        <f t="array" ref="BW111">INDEX('UPTD PPA KabKota'!AF$5:AF$513,MATCH($D111,'UPTD PPA KabKota'!$C$5:$C$513,FALSE))</f>
        <v>Sudah</v>
      </c>
      <c r="BX111" s="218" t="str">
        <f t="array" ref="BX111">INDEX('UPTD PPA KabKota'!AG$5:AG$513,MATCH($D111,'UPTD PPA KabKota'!$C$5:$C$513,FALSE))</f>
        <v>Sudah</v>
      </c>
      <c r="BY111" s="218" t="str">
        <f t="array" ref="BY111">INDEX('UPTD PPA KabKota'!AH$5:AH$513,MATCH($D111,'UPTD PPA KabKota'!$C$5:$C$513,FALSE))</f>
        <v>Sudah</v>
      </c>
      <c r="BZ111" s="218" t="str">
        <f t="array" ref="BZ111">INDEX('UPTD PPA KabKota'!AI$5:AI$513,MATCH($D111,'UPTD PPA KabKota'!$C$5:$C$513,FALSE))</f>
        <v>Sudah</v>
      </c>
      <c r="CA111" s="218" t="str">
        <f t="array" ref="CA111">INDEX('UPTD PPA KabKota'!AJ$5:AJ$513,MATCH($D111,'UPTD PPA KabKota'!$C$5:$C$513,FALSE))</f>
        <v>Sudah</v>
      </c>
      <c r="CB111" s="218" t="str">
        <f t="array" ref="CB111">INDEX('UPTD PPA KabKota'!AK$5:AK$513,MATCH($D111,'UPTD PPA KabKota'!$C$5:$C$513,FALSE))</f>
        <v>Belum</v>
      </c>
      <c r="CC111" s="218" t="str">
        <f t="array" ref="CC111">INDEX('UPTD PPA KabKota'!AL$5:AL$513,MATCH($D111,'UPTD PPA KabKota'!$C$5:$C$513,FALSE))</f>
        <v>Sudah</v>
      </c>
      <c r="CD111" s="218" t="str">
        <f t="array" ref="CD111">INDEX('UPTD PPA KabKota'!AM$5:AM$513,MATCH($D111,'UPTD PPA KabKota'!$C$5:$C$513,FALSE))</f>
        <v>Sudah</v>
      </c>
      <c r="CE111" s="218" t="str">
        <f t="array" ref="CE111">INDEX('UPTD PPA KabKota'!AN$5:AN$513,MATCH($D111,'UPTD PPA KabKota'!$C$5:$C$513,FALSE))</f>
        <v>pengaduan dari masyarakat, penjangkuan korban, pengelolaan Kasus, Jika korban memerlukan pengamanan maka akan diberikan penampungan sementara di rumah aman</v>
      </c>
      <c r="CF111" s="218" t="str">
        <f t="array" ref="CF111">INDEX('UPTD PPA KabKota'!AO$5:AO$513,MATCH($D111,'UPTD PPA KabKota'!$C$5:$C$513,FALSE))</f>
        <v>61 (2021)</v>
      </c>
      <c r="CG111" s="218" t="str">
        <f t="array" ref="CG111">INDEX('UPTD PPA KabKota'!AP$5:AP$513,MATCH($D111,'UPTD PPA KabKota'!$C$5:$C$513,FALSE))</f>
        <v>Kekerasan Terhadap Anak</v>
      </c>
      <c r="CH111" s="218" t="str">
        <f t="array" ref="CH111">INDEX('UPTD PPA KabKota'!AQ$5:AQ$513,MATCH($D111,'UPTD PPA KabKota'!$C$5:$C$513,FALSE))</f>
        <v/>
      </c>
      <c r="CI111" s="218" t="str">
        <f t="array" ref="CI111">INDEX('UPTD PPA KabKota'!AR$5:AR$513,MATCH($D111,'UPTD PPA KabKota'!$C$5:$C$513,FALSE))</f>
        <v/>
      </c>
      <c r="CJ111" s="218" t="str">
        <f t="array" ref="CJ111">INDEX('UPTD PPA KabKota'!AS$5:AS$513,MATCH($D111,'UPTD PPA KabKota'!$C$5:$C$513,FALSE))</f>
        <v/>
      </c>
      <c r="CK111" s="218" t="str">
        <f t="array" ref="CK111">INDEX('UPTD PPA KabKota'!AT$5:AT$513,MATCH($D111,'UPTD PPA KabKota'!$C$5:$C$513,FALSE))</f>
        <v/>
      </c>
      <c r="CL111" s="218" t="str">
        <f t="array" ref="CL111">INDEX('UPTD PPA KabKota'!AU$5:AU$513,MATCH($D111,'UPTD PPA KabKota'!$C$5:$C$513,FALSE))</f>
        <v/>
      </c>
      <c r="CM111" s="218" t="str">
        <f t="array" ref="CM111">INDEX('UPTD PPA KabKota'!AV$5:AV$513,MATCH($D111,'UPTD PPA KabKota'!$C$5:$C$513,FALSE))</f>
        <v>v</v>
      </c>
      <c r="CN111" s="218" t="str">
        <f t="array" ref="CN111">INDEX('UPTD PPA KabKota'!AW$5:AW$513,MATCH($D111,'UPTD PPA KabKota'!$C$5:$C$513,FALSE))</f>
        <v/>
      </c>
      <c r="CO111" s="218" t="str">
        <f t="array" ref="CO111">INDEX('UPTD PPA KabKota'!AX$5:AX$513,MATCH($D111,'UPTD PPA KabKota'!$C$5:$C$513,FALSE))</f>
        <v/>
      </c>
      <c r="CP111" s="218" t="str">
        <f t="array" ref="CP111">INDEX('UPTD PPA KabKota'!AY$5:AY$513,MATCH($D111,'UPTD PPA KabKota'!$C$5:$C$513,FALSE))</f>
        <v/>
      </c>
      <c r="CQ111" s="209" t="str">
        <f>IFERROR(__xludf.DUMMYFUNCTION("IF(ISBLANK($K111),"""",IF(REGEXMATCH($K111,""Peraturan""),""Ada"",IF(REGEXMATCH($K111,""Rekomendasi""),""Tidak Ada"", $K111)))
"),"Ada")</f>
        <v>Ada</v>
      </c>
      <c r="CR111" s="209" t="str">
        <f t="array" ref="CR111">index('UPTD PPA KabKota'!$BI$5:$BI$513,match($D111,'UPTD PPA KabKota'!$C$5:$C$513,false))</f>
        <v>Ada</v>
      </c>
      <c r="CS111" s="314" t="str">
        <f t="shared" si="17"/>
        <v>Ada</v>
      </c>
    </row>
    <row r="112">
      <c r="A112" s="334">
        <v>108.0</v>
      </c>
      <c r="B112" s="334">
        <v>4.0</v>
      </c>
      <c r="C112" s="311" t="s">
        <v>4744</v>
      </c>
      <c r="D112" s="312" t="s">
        <v>1482</v>
      </c>
      <c r="E112" s="315">
        <v>45748.0</v>
      </c>
      <c r="F112" s="218" t="str">
        <f t="array" ref="F112">INDEX('Ortala-KabKota'!F$2:F$415,MATCH($D112,'Ortala-KabKota'!$E$2:$E$415,FALSE))</f>
        <v>Lensy/ 081278119074</v>
      </c>
      <c r="G112" s="218" t="str">
        <f t="array" ref="G112">INDEX('Ortala-KabKota'!G$2:G$415,MATCH($D112,'Ortala-KabKota'!$E$2:$E$415,FALSE))</f>
        <v>Jl. Kol. Barlian Komplek Pemda, Kel. Bandar Jaya, Lahat</v>
      </c>
      <c r="H112" s="218" t="str">
        <f t="array" ref="H112">INDEX('Ortala-KabKota'!H$2:H$415,MATCH($D112,'Ortala-KabKota'!$E$2:$E$415,FALSE))</f>
        <v>081532683828</v>
      </c>
      <c r="I112" s="218" t="str">
        <f t="array" ref="I112">INDEX('Ortala-KabKota'!I$2:I$415,MATCH($D112,'Ortala-KabKota'!$E$2:$E$415,FALSE))</f>
        <v/>
      </c>
      <c r="J112" s="218" t="str">
        <f t="array" ref="J112">INDEX('Ortala-KabKota'!J$2:J$415,MATCH($D112,'Ortala-KabKota'!$E$2:$E$415,FALSE))</f>
        <v>UPTD PPA</v>
      </c>
      <c r="K112" s="218" t="str">
        <f t="array" ref="K112">INDEX('Ortala-KabKota'!K$2:K$415,MATCH($D112,'Ortala-KabKota'!$E$2:$E$415,FALSE))</f>
        <v>Peraturan Bupati Lahat Nomor 47 Tahun 2020 tentang Pembentukan UPTD PPA</v>
      </c>
      <c r="L112" s="218">
        <f t="array" ref="L112">INDEX('Ortala-KabKota'!L$2:L$415,MATCH($D112,'Ortala-KabKota'!$E$2:$E$415,FALSE))</f>
        <v>2020</v>
      </c>
      <c r="M112" s="218" t="str">
        <f t="array" ref="M112">INDEX('Ortala-KabKota'!M$2:M$415,MATCH($D112,'Ortala-KabKota'!$E$2:$E$415,FALSE))</f>
        <v>A</v>
      </c>
      <c r="N112" s="218" t="str">
        <f t="array" ref="N112">INDEX('Ortala-KabKota'!N$2:N$415,MATCH($D112,'Ortala-KabKota'!$E$2:$E$415,FALSE))</f>
        <v>Agus sm Ade /81532683828</v>
      </c>
      <c r="O112" s="218" t="str">
        <f t="array" ref="O112">INDEX('Ortala-KabKota'!O$2:O$415,MATCH($D112,'Ortala-KabKota'!$E$2:$E$415,FALSE))</f>
        <v/>
      </c>
      <c r="P112" s="218" t="str">
        <f t="array" ref="P112">INDEX('Ortala-KabKota'!P$2:P$415,MATCH($D112,'Ortala-KabKota'!$E$2:$E$415,FALSE))</f>
        <v>Kepala UPTD, Kasubag TU, Kelompok JF dan Pelaksana</v>
      </c>
      <c r="Q112" s="218" t="str">
        <f t="array" ref="Q112">INDEX('Ortala-KabKota'!Q$2:Q$415,MATCH($D112,'Ortala-KabKota'!$E$2:$E$415,FALSE))</f>
        <v/>
      </c>
      <c r="R112" s="218" t="str">
        <f t="array" ref="R112">INDEX('Ortala-KabKota'!R$2:R$415,MATCH($D112,'Ortala-KabKota'!$E$2:$E$415,FALSE))</f>
        <v>MILIK SENDIRI</v>
      </c>
      <c r="S112" s="218" t="str">
        <f t="array" ref="S112">INDEX('Ortala-KabKota'!S$2:S$415,MATCH($D112,'Ortala-KabKota'!$E$2:$E$415,FALSE))</f>
        <v/>
      </c>
      <c r="T112" s="218">
        <f t="array" ref="T112">INDEX('Ortala-KabKota'!T$2:T$415,MATCH($D112,'Ortala-KabKota'!$E$2:$E$415,FALSE))</f>
        <v>0</v>
      </c>
      <c r="U112" s="218" t="str">
        <f t="array" ref="U112">INDEX('Ortala-KabKota'!U$2:U$415,MATCH($D112,'Ortala-KabKota'!$E$2:$E$415,FALSE))</f>
        <v/>
      </c>
      <c r="V112" s="218" t="str">
        <f t="array" ref="V112">INDEX('Ortala-KabKota'!V$2:V$415,MATCH($D112,'Ortala-KabKota'!$E$2:$E$415,FALSE))</f>
        <v/>
      </c>
      <c r="W112" s="218" t="str">
        <f t="array" ref="W112">INDEX('Ortala-KabKota'!W$2:W$415,MATCH($D112,'Ortala-KabKota'!$E$2:$E$415,FALSE))</f>
        <v/>
      </c>
      <c r="X112" s="218" t="str">
        <f t="array" ref="X112">INDEX('Ortala-KabKota'!X$2:X$415,MATCH($D112,'Ortala-KabKota'!$E$2:$E$415,FALSE))</f>
        <v/>
      </c>
      <c r="Y112" s="218" t="str">
        <f t="array" ref="Y112">INDEX('Ortala-KabKota'!Y$2:Y$415,MATCH($D112,'Ortala-KabKota'!$E$2:$E$415,FALSE))</f>
        <v/>
      </c>
      <c r="Z112" s="218" t="str">
        <f t="array" ref="Z112">INDEX('Ortala-KabKota'!Z$2:Z$415,MATCH($D112,'Ortala-KabKota'!$E$2:$E$415,FALSE))</f>
        <v/>
      </c>
      <c r="AA112" s="218" t="str">
        <f t="array" ref="AA112">INDEX('Ortala-KabKota'!AA$2:AA$415,MATCH($D112,'Ortala-KabKota'!$E$2:$E$415,FALSE))</f>
        <v/>
      </c>
      <c r="AB112" s="218" t="str">
        <f t="array" ref="AB112">INDEX('Ortala-KabKota'!AB$2:AB$415,MATCH($D112,'Ortala-KabKota'!$E$2:$E$415,FALSE))</f>
        <v/>
      </c>
      <c r="AC112" s="218" t="str">
        <f t="array" ref="AC112">INDEX('Ortala-KabKota'!AC$2:AC$415,MATCH($D112,'Ortala-KabKota'!$E$2:$E$415,FALSE))</f>
        <v/>
      </c>
      <c r="AD112" s="218" t="str">
        <f t="array" ref="AD112">INDEX('Ortala-KabKota'!AD$2:AD$415,MATCH($D112,'Ortala-KabKota'!$E$2:$E$415,FALSE))</f>
        <v/>
      </c>
      <c r="AE112" s="218" t="str">
        <f t="array" ref="AE112">INDEX('Ortala-KabKota'!AE$2:AE$415,MATCH($D112,'Ortala-KabKota'!$E$2:$E$415,FALSE))</f>
        <v/>
      </c>
      <c r="AF112" s="218" t="str">
        <f t="array" ref="AF112">INDEX('Ortala-KabKota'!AF$2:AF$415,MATCH($D112,'Ortala-KabKota'!$E$2:$E$415,FALSE))</f>
        <v/>
      </c>
      <c r="AG112" s="218" t="str">
        <f t="array" ref="AG112">INDEX('Ortala-KabKota'!AG$2:AG$415,MATCH($D112,'Ortala-KabKota'!$E$2:$E$415,FALSE))</f>
        <v/>
      </c>
      <c r="AH112" s="218" t="str">
        <f t="array" ref="AH112">INDEX('Ortala-KabKota'!AH$2:AH$415,MATCH($D112,'Ortala-KabKota'!$E$2:$E$415,FALSE))</f>
        <v/>
      </c>
      <c r="AI112" s="218" t="str">
        <f t="array" ref="AI112">INDEX('Ortala-KabKota'!AI$2:AI$415,MATCH($D112,'Ortala-KabKota'!$E$2:$E$415,FALSE))</f>
        <v/>
      </c>
      <c r="AJ112" s="218" t="str">
        <f t="array" ref="AJ112">INDEX('Ortala-KabKota'!AJ$2:AJ$415,MATCH($D112,'Ortala-KabKota'!$E$2:$E$415,FALSE))</f>
        <v/>
      </c>
      <c r="AK112" s="218" t="str">
        <f t="array" ref="AK112">INDEX('Ortala-KabKota'!AK$2:AK$415,MATCH($D112,'Ortala-KabKota'!$E$2:$E$415,FALSE))</f>
        <v/>
      </c>
      <c r="AL112" s="218" t="str">
        <f t="array" ref="AL112">INDEX('Ortala-KabKota'!AL$2:AL$415,MATCH($D112,'Ortala-KabKota'!$E$2:$E$415,FALSE))</f>
        <v/>
      </c>
      <c r="AM112" s="218" t="str">
        <f t="array" ref="AM112">INDEX('Ortala-KabKota'!AM$2:AM$415,MATCH($D112,'Ortala-KabKota'!$E$2:$E$415,FALSE))</f>
        <v/>
      </c>
      <c r="AN112" s="218" t="str">
        <f t="array" ref="AN112">INDEX('Ortala-KabKota'!AN$2:AN$415,MATCH($D112,'Ortala-KabKota'!$E$2:$E$415,FALSE))</f>
        <v/>
      </c>
      <c r="AO112" s="218" t="str">
        <f t="array" ref="AO112">INDEX('Ortala-KabKota'!AO$2:AO$415,MATCH($D112,'Ortala-KabKota'!$E$2:$E$415,FALSE))</f>
        <v/>
      </c>
      <c r="AP112" s="218" t="str">
        <f t="array" ref="AP112">INDEX('Ortala-KabKota'!AP$2:AP$415,MATCH($D112,'Ortala-KabKota'!$E$2:$E$415,FALSE))</f>
        <v/>
      </c>
      <c r="AQ112" s="218" t="str">
        <f t="array" ref="AQ112">INDEX('Ortala-KabKota'!AQ$2:AQ$415,MATCH($D112,'Ortala-KabKota'!$E$2:$E$415,FALSE))</f>
        <v/>
      </c>
      <c r="AR112" s="218">
        <f t="array" ref="AR112">INDEX('Ortala-KabKota'!AR$2:AR$415,MATCH($D112,'Ortala-KabKota'!$E$2:$E$415,FALSE))</f>
        <v>1</v>
      </c>
      <c r="AS112" s="218" t="str">
        <f t="array" ref="AS112">INDEX('Ortala-KabKota'!AS$2:AS$415,MATCH($D112,'Ortala-KabKota'!$E$2:$E$415,FALSE))</f>
        <v/>
      </c>
      <c r="AT112" s="218" t="str">
        <f t="array" ref="AT112">INDEX('Ortala-KabKota'!AT$2:AT$415,MATCH($D112,'Ortala-KabKota'!$E$2:$E$415,FALSE))</f>
        <v/>
      </c>
      <c r="AU112" s="218" t="str">
        <f t="array" ref="AU112">INDEX('UPTD PPA KabKota'!D$5:D$513,MATCH($D112,'UPTD PPA KabKota'!$C$5:$C$513,FALSE))</f>
        <v>Vollensy, SE</v>
      </c>
      <c r="AV112" s="218" t="str">
        <f t="array" ref="AV112">INDEX('UPTD PPA KabKota'!E$5:E$513,MATCH($D112,'UPTD PPA KabKota'!$C$5:$C$513,FALSE))</f>
        <v>Jl. Kolonel Barlian Bandar Jaya Lahat
( Komplek Pemda )</v>
      </c>
      <c r="AW112" s="218">
        <f t="array" ref="AW112">INDEX('UPTD PPA KabKota'!F$5:F$513,MATCH($D112,'UPTD PPA KabKota'!$C$5:$C$513,FALSE))</f>
        <v>81532683828</v>
      </c>
      <c r="AX112" s="218">
        <f t="array" ref="AX112">INDEX('UPTD PPA KabKota'!G$5:G$513,MATCH($D112,'UPTD PPA KabKota'!$C$5:$C$513,FALSE))</f>
        <v>81532683828</v>
      </c>
      <c r="AY112" s="218" t="str">
        <f t="array" ref="AY112">INDEX('UPTD PPA KabKota'!H$5:H$513,MATCH($D112,'UPTD PPA KabKota'!$C$5:$C$513,FALSE))</f>
        <v>UPTD PPA</v>
      </c>
      <c r="AZ112" s="218" t="str">
        <f t="array" ref="AZ112">INDEX('UPTD PPA KabKota'!I$5:I$513,MATCH($D112,'UPTD PPA KabKota'!$C$5:$C$513,FALSE))</f>
        <v>Peraturan Bupati Lahat Nomor 47 Tahun 2020 tentang Pembentukan UPTD PPA</v>
      </c>
      <c r="BA112" s="218">
        <f t="array" ref="BA112">INDEX('UPTD PPA KabKota'!J$5:J$513,MATCH($D112,'UPTD PPA KabKota'!$C$5:$C$513,FALSE))</f>
        <v>2020</v>
      </c>
      <c r="BB112" s="218" t="str">
        <f t="array" ref="BB112">INDEX('UPTD PPA KabKota'!K$5:K$513,MATCH($D112,'UPTD PPA KabKota'!$C$5:$C$513,FALSE))</f>
        <v>A</v>
      </c>
      <c r="BC112" s="218" t="str">
        <f t="array" ref="BC112">INDEX('UPTD PPA KabKota'!L$5:L$513,MATCH($D112,'UPTD PPA KabKota'!$C$5:$C$513,FALSE))</f>
        <v>Agustin Heri wahyudi, ST dan Ade Pringgadini P (081532683828)</v>
      </c>
      <c r="BD112" s="218" t="str">
        <f t="array" ref="BD112">INDEX('UPTD PPA KabKota'!M$5:M$513,MATCH($D112,'UPTD PPA KabKota'!$C$5:$C$513,FALSE))</f>
        <v>dppa.uptppa@gmail.com</v>
      </c>
      <c r="BE112" s="218" t="str">
        <f t="array" ref="BE112">INDEX('UPTD PPA KabKota'!N$5:N$513,MATCH($D112,'UPTD PPA KabKota'!$C$5:$C$513,FALSE))</f>
        <v>kepala UPTD PPA 
Kasubag TU
kelompok JF dan Pelaksana</v>
      </c>
      <c r="BF112" s="218" t="str">
        <f t="array" ref="BF112">INDEX('UPTD PPA KabKota'!O$5:O$513,MATCH($D112,'UPTD PPA KabKota'!$C$5:$C$513,FALSE))</f>
        <v>Mandiri</v>
      </c>
      <c r="BG112" s="218" t="str">
        <f t="array" ref="BG112">INDEX('UPTD PPA KabKota'!P$5:P$513,MATCH($D112,'UPTD PPA KabKota'!$C$5:$C$513,FALSE))</f>
        <v>Sewa/Kontrak</v>
      </c>
      <c r="BH112" s="218" t="str">
        <f t="array" ref="BH112">INDEX('UPTD PPA KabKota'!Q$5:Q$513,MATCH($D112,'UPTD PPA KabKota'!$C$5:$C$513,FALSE))</f>
        <v/>
      </c>
      <c r="BI112" s="218" t="str">
        <f t="array" ref="BI112">INDEX('UPTD PPA KabKota'!R$5:R$513,MATCH($D112,'UPTD PPA KabKota'!$C$5:$C$513,FALSE))</f>
        <v>Ada</v>
      </c>
      <c r="BJ112" s="218" t="str">
        <f t="array" ref="BJ112">INDEX('UPTD PPA KabKota'!S$5:S$513,MATCH($D112,'UPTD PPA KabKota'!$C$5:$C$513,FALSE))</f>
        <v>Ada</v>
      </c>
      <c r="BK112" s="218" t="str">
        <f t="array" ref="BK112">INDEX('UPTD PPA KabKota'!T$5:T$513,MATCH($D112,'UPTD PPA KabKota'!$C$5:$C$513,FALSE))</f>
        <v>Ada</v>
      </c>
      <c r="BL112" s="218" t="str">
        <f t="array" ref="BL112">INDEX('UPTD PPA KabKota'!U$5:U$513,MATCH($D112,'UPTD PPA KabKota'!$C$5:$C$513,FALSE))</f>
        <v>Ada</v>
      </c>
      <c r="BM112" s="218" t="str">
        <f t="array" ref="BM112">INDEX('UPTD PPA KabKota'!V$5:V$513,MATCH($D112,'UPTD PPA KabKota'!$C$5:$C$513,FALSE))</f>
        <v>Ada</v>
      </c>
      <c r="BN112" s="218" t="str">
        <f t="array" ref="BN112">INDEX('UPTD PPA KabKota'!W$5:W$513,MATCH($D112,'UPTD PPA KabKota'!$C$5:$C$513,FALSE))</f>
        <v>Tidak Ada</v>
      </c>
      <c r="BO112" s="218" t="str">
        <f t="array" ref="BO112">INDEX('UPTD PPA KabKota'!X$5:X$513,MATCH($D112,'UPTD PPA KabKota'!$C$5:$C$513,FALSE))</f>
        <v>Ada</v>
      </c>
      <c r="BP112" s="218" t="str">
        <f t="array" ref="BP112">INDEX('UPTD PPA KabKota'!Y$5:Y$513,MATCH($D112,'UPTD PPA KabKota'!$C$5:$C$513,FALSE))</f>
        <v>Ada</v>
      </c>
      <c r="BQ112" s="218" t="str">
        <f t="array" ref="BQ112">INDEX('UPTD PPA KabKota'!Z$5:Z$513,MATCH($D112,'UPTD PPA KabKota'!$C$5:$C$513,FALSE))</f>
        <v>Ada</v>
      </c>
      <c r="BR112" s="218" t="str">
        <f t="array" ref="BR112">INDEX('UPTD PPA KabKota'!AA$5:AA$513,MATCH($D112,'UPTD PPA KabKota'!$C$5:$C$513,FALSE))</f>
        <v>Tidak Ada</v>
      </c>
      <c r="BS112" s="218" t="str">
        <f t="array" ref="BS112">INDEX('UPTD PPA KabKota'!AB$5:AB$513,MATCH($D112,'UPTD PPA KabKota'!$C$5:$C$513,FALSE))</f>
        <v>Tidak Ada</v>
      </c>
      <c r="BT112" s="218" t="str">
        <f t="array" ref="BT112">INDEX('UPTD PPA KabKota'!AC$5:AC$513,MATCH($D112,'UPTD PPA KabKota'!$C$5:$C$513,FALSE))</f>
        <v>Sudah</v>
      </c>
      <c r="BU112" s="218" t="str">
        <f t="array" ref="BU112">INDEX('UPTD PPA KabKota'!AD$5:AD$513,MATCH($D112,'UPTD PPA KabKota'!$C$5:$C$513,FALSE))</f>
        <v>Sudah</v>
      </c>
      <c r="BV112" s="218" t="str">
        <f t="array" ref="BV112">INDEX('UPTD PPA KabKota'!AE$5:AE$513,MATCH($D112,'UPTD PPA KabKota'!$C$5:$C$513,FALSE))</f>
        <v>Sudah</v>
      </c>
      <c r="BW112" s="218" t="str">
        <f t="array" ref="BW112">INDEX('UPTD PPA KabKota'!AF$5:AF$513,MATCH($D112,'UPTD PPA KabKota'!$C$5:$C$513,FALSE))</f>
        <v>Sudah</v>
      </c>
      <c r="BX112" s="218" t="str">
        <f t="array" ref="BX112">INDEX('UPTD PPA KabKota'!AG$5:AG$513,MATCH($D112,'UPTD PPA KabKota'!$C$5:$C$513,FALSE))</f>
        <v>Sudah</v>
      </c>
      <c r="BY112" s="218" t="str">
        <f t="array" ref="BY112">INDEX('UPTD PPA KabKota'!AH$5:AH$513,MATCH($D112,'UPTD PPA KabKota'!$C$5:$C$513,FALSE))</f>
        <v>Sudah</v>
      </c>
      <c r="BZ112" s="218" t="str">
        <f t="array" ref="BZ112">INDEX('UPTD PPA KabKota'!AI$5:AI$513,MATCH($D112,'UPTD PPA KabKota'!$C$5:$C$513,FALSE))</f>
        <v>Sudah</v>
      </c>
      <c r="CA112" s="218" t="str">
        <f t="array" ref="CA112">INDEX('UPTD PPA KabKota'!AJ$5:AJ$513,MATCH($D112,'UPTD PPA KabKota'!$C$5:$C$513,FALSE))</f>
        <v>Sudah</v>
      </c>
      <c r="CB112" s="218" t="str">
        <f t="array" ref="CB112">INDEX('UPTD PPA KabKota'!AK$5:AK$513,MATCH($D112,'UPTD PPA KabKota'!$C$5:$C$513,FALSE))</f>
        <v>Sudah</v>
      </c>
      <c r="CC112" s="218" t="str">
        <f t="array" ref="CC112">INDEX('UPTD PPA KabKota'!AL$5:AL$513,MATCH($D112,'UPTD PPA KabKota'!$C$5:$C$513,FALSE))</f>
        <v>Sudah</v>
      </c>
      <c r="CD112" s="218" t="str">
        <f t="array" ref="CD112">INDEX('UPTD PPA KabKota'!AM$5:AM$513,MATCH($D112,'UPTD PPA KabKota'!$C$5:$C$513,FALSE))</f>
        <v>Sudah</v>
      </c>
      <c r="CE112" s="218" t="str">
        <f t="array" ref="CE112">INDEX('UPTD PPA KabKota'!AN$5:AN$513,MATCH($D112,'UPTD PPA KabKota'!$C$5:$C$513,FALSE))</f>
        <v/>
      </c>
      <c r="CF112" s="218" t="str">
        <f t="array" ref="CF112">INDEX('UPTD PPA KabKota'!AO$5:AO$513,MATCH($D112,'UPTD PPA KabKota'!$C$5:$C$513,FALSE))</f>
        <v>57 kasus</v>
      </c>
      <c r="CG112" s="218" t="str">
        <f t="array" ref="CG112">INDEX('UPTD PPA KabKota'!AP$5:AP$513,MATCH($D112,'UPTD PPA KabKota'!$C$5:$C$513,FALSE))</f>
        <v>Kekerasan seksual  anak dibawah umur</v>
      </c>
      <c r="CH112" s="218" t="str">
        <f t="array" ref="CH112">INDEX('UPTD PPA KabKota'!AQ$5:AQ$513,MATCH($D112,'UPTD PPA KabKota'!$C$5:$C$513,FALSE))</f>
        <v/>
      </c>
      <c r="CI112" s="218" t="str">
        <f t="array" ref="CI112">INDEX('UPTD PPA KabKota'!AR$5:AR$513,MATCH($D112,'UPTD PPA KabKota'!$C$5:$C$513,FALSE))</f>
        <v/>
      </c>
      <c r="CJ112" s="218" t="str">
        <f t="array" ref="CJ112">INDEX('UPTD PPA KabKota'!AS$5:AS$513,MATCH($D112,'UPTD PPA KabKota'!$C$5:$C$513,FALSE))</f>
        <v/>
      </c>
      <c r="CK112" s="218" t="str">
        <f t="array" ref="CK112">INDEX('UPTD PPA KabKota'!AT$5:AT$513,MATCH($D112,'UPTD PPA KabKota'!$C$5:$C$513,FALSE))</f>
        <v/>
      </c>
      <c r="CL112" s="218" t="str">
        <f t="array" ref="CL112">INDEX('UPTD PPA KabKota'!AU$5:AU$513,MATCH($D112,'UPTD PPA KabKota'!$C$5:$C$513,FALSE))</f>
        <v>v</v>
      </c>
      <c r="CM112" s="218" t="str">
        <f t="array" ref="CM112">INDEX('UPTD PPA KabKota'!AV$5:AV$513,MATCH($D112,'UPTD PPA KabKota'!$C$5:$C$513,FALSE))</f>
        <v/>
      </c>
      <c r="CN112" s="218" t="str">
        <f t="array" ref="CN112">INDEX('UPTD PPA KabKota'!AW$5:AW$513,MATCH($D112,'UPTD PPA KabKota'!$C$5:$C$513,FALSE))</f>
        <v/>
      </c>
      <c r="CO112" s="218" t="str">
        <f t="array" ref="CO112">INDEX('UPTD PPA KabKota'!AX$5:AX$513,MATCH($D112,'UPTD PPA KabKota'!$C$5:$C$513,FALSE))</f>
        <v/>
      </c>
      <c r="CP112" s="218" t="str">
        <f t="array" ref="CP112">INDEX('UPTD PPA KabKota'!AY$5:AY$513,MATCH($D112,'UPTD PPA KabKota'!$C$5:$C$513,FALSE))</f>
        <v/>
      </c>
      <c r="CQ112" s="209" t="str">
        <f>IFERROR(__xludf.DUMMYFUNCTION("IF(ISBLANK($K112),"""",IF(REGEXMATCH($K112,""Peraturan""),""Ada"",IF(REGEXMATCH($K112,""Rekomendasi""),""Tidak Ada"", $K112)))
"),"Ada")</f>
        <v>Ada</v>
      </c>
      <c r="CR112" s="209" t="str">
        <f t="array" ref="CR112">index('UPTD PPA KabKota'!$BI$5:$BI$513,match($D112,'UPTD PPA KabKota'!$C$5:$C$513,false))</f>
        <v>Ada</v>
      </c>
      <c r="CS112" s="314" t="str">
        <f t="shared" si="17"/>
        <v>Ada</v>
      </c>
    </row>
    <row r="113">
      <c r="A113" s="334">
        <v>109.0</v>
      </c>
      <c r="B113" s="334">
        <v>5.0</v>
      </c>
      <c r="C113" s="311" t="s">
        <v>4744</v>
      </c>
      <c r="D113" s="312" t="s">
        <v>1468</v>
      </c>
      <c r="E113" s="315">
        <v>45748.0</v>
      </c>
      <c r="F113" s="218" t="str">
        <f t="array" ref="F113">INDEX('Ortala-KabKota'!F$2:F$415,MATCH($D113,'Ortala-KabKota'!$E$2:$E$415,FALSE))</f>
        <v>Muhammad Setiawan/ 081586242679</v>
      </c>
      <c r="G113" s="218" t="str">
        <f t="array" ref="G113">INDEX('Ortala-KabKota'!G$2:G$415,MATCH($D113,'Ortala-KabKota'!$E$2:$E$415,FALSE))</f>
        <v>Jl.Pangeran Muh.Amin komplek Perkantoran  Pemkab Musirawas Muara Beliti Sumsel</v>
      </c>
      <c r="H113" s="218">
        <f t="array" ref="H113">INDEX('Ortala-KabKota'!H$2:H$415,MATCH($D113,'Ortala-KabKota'!$E$2:$E$415,FALSE))</f>
        <v>81586242679</v>
      </c>
      <c r="I113" s="218">
        <f t="array" ref="I113">INDEX('Ortala-KabKota'!I$2:I$415,MATCH($D113,'Ortala-KabKota'!$E$2:$E$415,FALSE))</f>
        <v>81586242679</v>
      </c>
      <c r="J113" s="218" t="str">
        <f t="array" ref="J113">INDEX('Ortala-KabKota'!J$2:J$415,MATCH($D113,'Ortala-KabKota'!$E$2:$E$415,FALSE))</f>
        <v>UPT PPA</v>
      </c>
      <c r="K113" s="218" t="str">
        <f t="array" ref="K113">INDEX('Ortala-KabKota'!K$2:K$415,MATCH($D113,'Ortala-KabKota'!$E$2:$E$415,FALSE))</f>
        <v>Peraturan Bupati Musi Rawas No.48 Tahun 2019 tentang pembentukan UPT PPA  di Kab. Musi Rawas</v>
      </c>
      <c r="L113" s="218">
        <f t="array" ref="L113">INDEX('Ortala-KabKota'!L$2:L$415,MATCH($D113,'Ortala-KabKota'!$E$2:$E$415,FALSE))</f>
        <v>2019</v>
      </c>
      <c r="M113" s="218" t="str">
        <f t="array" ref="M113">INDEX('Ortala-KabKota'!M$2:M$415,MATCH($D113,'Ortala-KabKota'!$E$2:$E$415,FALSE))</f>
        <v>A</v>
      </c>
      <c r="N113" s="218" t="str">
        <f t="array" ref="N113">INDEX('Ortala-KabKota'!N$2:N$415,MATCH($D113,'Ortala-KabKota'!$E$2:$E$415,FALSE))</f>
        <v>Eva/ 082181700117</v>
      </c>
      <c r="O113" s="218" t="str">
        <f t="array" ref="O113">INDEX('Ortala-KabKota'!O$2:O$415,MATCH($D113,'Ortala-KabKota'!$E$2:$E$415,FALSE))</f>
        <v>UPTPpakabmura@gmail.com</v>
      </c>
      <c r="P113" s="218" t="str">
        <f t="array" ref="P113">INDEX('Ortala-KabKota'!P$2:P$415,MATCH($D113,'Ortala-KabKota'!$E$2:$E$415,FALSE))</f>
        <v>Kepala UPTD, Kasubag TU, Pengadministasi Umum, Tim Mediator, Pengemudi, Penjaga Kebersihan</v>
      </c>
      <c r="Q113" s="218" t="str">
        <f t="array" ref="Q113">INDEX('Ortala-KabKota'!Q$2:Q$415,MATCH($D113,'Ortala-KabKota'!$E$2:$E$415,FALSE))</f>
        <v>MANDIRI</v>
      </c>
      <c r="R113" s="218" t="str">
        <f t="array" ref="R113">INDEX('Ortala-KabKota'!R$2:R$415,MATCH($D113,'Ortala-KabKota'!$E$2:$E$415,FALSE))</f>
        <v>KAMAR DI KANTOR</v>
      </c>
      <c r="S113" s="218" t="str">
        <f t="array" ref="S113">INDEX('Ortala-KabKota'!S$2:S$415,MATCH($D113,'Ortala-KabKota'!$E$2:$E$415,FALSE))</f>
        <v>Untuk sementara ini tersedia kamar yang bergabung dengan kantor upt.ppa</v>
      </c>
      <c r="T113" s="218">
        <f t="array" ref="T113">INDEX('Ortala-KabKota'!T$2:T$415,MATCH($D113,'Ortala-KabKota'!$E$2:$E$415,FALSE))</f>
        <v>0</v>
      </c>
      <c r="U113" s="218">
        <f t="array" ref="U113">INDEX('Ortala-KabKota'!U$2:U$415,MATCH($D113,'Ortala-KabKota'!$E$2:$E$415,FALSE))</f>
        <v>1</v>
      </c>
      <c r="V113" s="218">
        <f t="array" ref="V113">INDEX('Ortala-KabKota'!V$2:V$415,MATCH($D113,'Ortala-KabKota'!$E$2:$E$415,FALSE))</f>
        <v>1</v>
      </c>
      <c r="W113" s="218">
        <f t="array" ref="W113">INDEX('Ortala-KabKota'!W$2:W$415,MATCH($D113,'Ortala-KabKota'!$E$2:$E$415,FALSE))</f>
        <v>0</v>
      </c>
      <c r="X113" s="218">
        <f t="array" ref="X113">INDEX('Ortala-KabKota'!X$2:X$415,MATCH($D113,'Ortala-KabKota'!$E$2:$E$415,FALSE))</f>
        <v>0</v>
      </c>
      <c r="Y113" s="218">
        <f t="array" ref="Y113">INDEX('Ortala-KabKota'!Y$2:Y$415,MATCH($D113,'Ortala-KabKota'!$E$2:$E$415,FALSE))</f>
        <v>0</v>
      </c>
      <c r="Z113" s="218">
        <f t="array" ref="Z113">INDEX('Ortala-KabKota'!Z$2:Z$415,MATCH($D113,'Ortala-KabKota'!$E$2:$E$415,FALSE))</f>
        <v>0</v>
      </c>
      <c r="AA113" s="218">
        <f t="array" ref="AA113">INDEX('Ortala-KabKota'!AA$2:AA$415,MATCH($D113,'Ortala-KabKota'!$E$2:$E$415,FALSE))</f>
        <v>1</v>
      </c>
      <c r="AB113" s="218">
        <f t="array" ref="AB113">INDEX('Ortala-KabKota'!AB$2:AB$415,MATCH($D113,'Ortala-KabKota'!$E$2:$E$415,FALSE))</f>
        <v>1</v>
      </c>
      <c r="AC113" s="218">
        <f t="array" ref="AC113">INDEX('Ortala-KabKota'!AC$2:AC$415,MATCH($D113,'Ortala-KabKota'!$E$2:$E$415,FALSE))</f>
        <v>0</v>
      </c>
      <c r="AD113" s="218">
        <f t="array" ref="AD113">INDEX('Ortala-KabKota'!AD$2:AD$415,MATCH($D113,'Ortala-KabKota'!$E$2:$E$415,FALSE))</f>
        <v>0</v>
      </c>
      <c r="AE113" s="218">
        <f t="array" ref="AE113">INDEX('Ortala-KabKota'!AE$2:AE$415,MATCH($D113,'Ortala-KabKota'!$E$2:$E$415,FALSE))</f>
        <v>1</v>
      </c>
      <c r="AF113" s="218">
        <f t="array" ref="AF113">INDEX('Ortala-KabKota'!AF$2:AF$415,MATCH($D113,'Ortala-KabKota'!$E$2:$E$415,FALSE))</f>
        <v>1</v>
      </c>
      <c r="AG113" s="218">
        <f t="array" ref="AG113">INDEX('Ortala-KabKota'!AG$2:AG$415,MATCH($D113,'Ortala-KabKota'!$E$2:$E$415,FALSE))</f>
        <v>1</v>
      </c>
      <c r="AH113" s="218">
        <f t="array" ref="AH113">INDEX('Ortala-KabKota'!AH$2:AH$415,MATCH($D113,'Ortala-KabKota'!$E$2:$E$415,FALSE))</f>
        <v>1</v>
      </c>
      <c r="AI113" s="218" t="str">
        <f t="array" ref="AI113">INDEX('Ortala-KabKota'!AI$2:AI$415,MATCH($D113,'Ortala-KabKota'!$E$2:$E$415,FALSE))</f>
        <v>Pihak upt untuk sementara ini menyediakan ruangan atau kamar untuk klien yg bergabung dgn kntr upt.ppa.</v>
      </c>
      <c r="AJ113" s="218">
        <f t="array" ref="AJ113">INDEX('Ortala-KabKota'!AJ$2:AJ$415,MATCH($D113,'Ortala-KabKota'!$E$2:$E$415,FALSE))</f>
        <v>1</v>
      </c>
      <c r="AK113" s="218">
        <f t="array" ref="AK113">INDEX('Ortala-KabKota'!AK$2:AK$415,MATCH($D113,'Ortala-KabKota'!$E$2:$E$415,FALSE))</f>
        <v>1</v>
      </c>
      <c r="AL113" s="218">
        <f t="array" ref="AL113">INDEX('Ortala-KabKota'!AL$2:AL$415,MATCH($D113,'Ortala-KabKota'!$E$2:$E$415,FALSE))</f>
        <v>35</v>
      </c>
      <c r="AM113" s="218" t="str">
        <f t="array" ref="AM113">INDEX('Ortala-KabKota'!AM$2:AM$415,MATCH($D113,'Ortala-KabKota'!$E$2:$E$415,FALSE))</f>
        <v>Kekerasan seksual</v>
      </c>
      <c r="AN113" s="218" t="str">
        <f t="array" ref="AN113">INDEX('Ortala-KabKota'!AN$2:AN$415,MATCH($D113,'Ortala-KabKota'!$E$2:$E$415,FALSE))</f>
        <v/>
      </c>
      <c r="AO113" s="218" t="str">
        <f t="array" ref="AO113">INDEX('Ortala-KabKota'!AO$2:AO$415,MATCH($D113,'Ortala-KabKota'!$E$2:$E$415,FALSE))</f>
        <v/>
      </c>
      <c r="AP113" s="218" t="str">
        <f t="array" ref="AP113">INDEX('Ortala-KabKota'!AP$2:AP$415,MATCH($D113,'Ortala-KabKota'!$E$2:$E$415,FALSE))</f>
        <v/>
      </c>
      <c r="AQ113" s="218">
        <f t="array" ref="AQ113">INDEX('Ortala-KabKota'!AQ$2:AQ$415,MATCH($D113,'Ortala-KabKota'!$E$2:$E$415,FALSE))</f>
        <v>1</v>
      </c>
      <c r="AR113" s="218" t="str">
        <f t="array" ref="AR113">INDEX('Ortala-KabKota'!AR$2:AR$415,MATCH($D113,'Ortala-KabKota'!$E$2:$E$415,FALSE))</f>
        <v/>
      </c>
      <c r="AS113" s="218" t="str">
        <f t="array" ref="AS113">INDEX('Ortala-KabKota'!AS$2:AS$415,MATCH($D113,'Ortala-KabKota'!$E$2:$E$415,FALSE))</f>
        <v/>
      </c>
      <c r="AT113" s="218" t="str">
        <f t="array" ref="AT113">INDEX('Ortala-KabKota'!AT$2:AT$415,MATCH($D113,'Ortala-KabKota'!$E$2:$E$415,FALSE))</f>
        <v/>
      </c>
      <c r="AU113" s="218" t="str">
        <f t="array" ref="AU113">INDEX('UPTD PPA KabKota'!D$5:D$513,MATCH($D113,'UPTD PPA KabKota'!$C$5:$C$513,FALSE))</f>
        <v>Joni Candra, S.Sos</v>
      </c>
      <c r="AV113" s="218" t="str">
        <f t="array" ref="AV113">INDEX('UPTD PPA KabKota'!E$5:E$513,MATCH($D113,'UPTD PPA KabKota'!$C$5:$C$513,FALSE))</f>
        <v>Jl. Pangeran Muh. Amin Komplek perkantoran Muara Beliti</v>
      </c>
      <c r="AW113" s="218">
        <f t="array" ref="AW113">INDEX('UPTD PPA KabKota'!F$5:F$513,MATCH($D113,'UPTD PPA KabKota'!$C$5:$C$513,FALSE))</f>
        <v>82186964948</v>
      </c>
      <c r="AX113" s="218">
        <f t="array" ref="AX113">INDEX('UPTD PPA KabKota'!G$5:G$513,MATCH($D113,'UPTD PPA KabKota'!$C$5:$C$513,FALSE))</f>
        <v>82186964948</v>
      </c>
      <c r="AY113" s="218" t="str">
        <f t="array" ref="AY113">INDEX('UPTD PPA KabKota'!H$5:H$513,MATCH($D113,'UPTD PPA KabKota'!$C$5:$C$513,FALSE))</f>
        <v>UPT PPA Kabupaten Musi Rawas</v>
      </c>
      <c r="AZ113" s="218" t="str">
        <f t="array" ref="AZ113">INDEX('UPTD PPA KabKota'!I$5:I$513,MATCH($D113,'UPTD PPA KabKota'!$C$5:$C$513,FALSE))</f>
        <v>Peraturan Bupati Musi Rawas Nomor 48 Tahun 2019</v>
      </c>
      <c r="BA113" s="218">
        <f t="array" ref="BA113">INDEX('UPTD PPA KabKota'!J$5:J$513,MATCH($D113,'UPTD PPA KabKota'!$C$5:$C$513,FALSE))</f>
        <v>2019</v>
      </c>
      <c r="BB113" s="218" t="str">
        <f t="array" ref="BB113">INDEX('UPTD PPA KabKota'!K$5:K$513,MATCH($D113,'UPTD PPA KabKota'!$C$5:$C$513,FALSE))</f>
        <v>A</v>
      </c>
      <c r="BC113" s="218" t="str">
        <f t="array" ref="BC113">INDEX('UPTD PPA KabKota'!L$5:L$513,MATCH($D113,'UPTD PPA KabKota'!$C$5:$C$513,FALSE))</f>
        <v>Joni Candra/ 082186964948 Eva Lovita/082181700117</v>
      </c>
      <c r="BD113" s="218" t="str">
        <f t="array" ref="BD113">INDEX('UPTD PPA KabKota'!M$5:M$513,MATCH($D113,'UPTD PPA KabKota'!$C$5:$C$513,FALSE))</f>
        <v>uptppabeliti@gmail.com</v>
      </c>
      <c r="BE113" s="218" t="str">
        <f t="array" ref="BE113">INDEX('UPTD PPA KabKota'!N$5:N$513,MATCH($D113,'UPTD PPA KabKota'!$C$5:$C$513,FALSE))</f>
        <v>Kepala UPT PPA, Kasubag TU UPT PPA, Pelaksana, Kelompok Jabatan Fungsional</v>
      </c>
      <c r="BF113" s="218" t="str">
        <f t="array" ref="BF113">INDEX('UPTD PPA KabKota'!O$5:O$513,MATCH($D113,'UPTD PPA KabKota'!$C$5:$C$513,FALSE))</f>
        <v>Mandiri</v>
      </c>
      <c r="BG113" s="218" t="str">
        <f t="array" ref="BG113">INDEX('UPTD PPA KabKota'!P$5:P$513,MATCH($D113,'UPTD PPA KabKota'!$C$5:$C$513,FALSE))</f>
        <v>Kamar/Ruangan di Kantor</v>
      </c>
      <c r="BH113" s="218" t="str">
        <f t="array" ref="BH113">INDEX('UPTD PPA KabKota'!Q$5:Q$513,MATCH($D113,'UPTD PPA KabKota'!$C$5:$C$513,FALSE))</f>
        <v>gedung UPT PPA terpisah dan berada di belakang Dinas Pemberdayaan Perempuan dan Anak</v>
      </c>
      <c r="BI113" s="218" t="str">
        <f t="array" ref="BI113">INDEX('UPTD PPA KabKota'!R$5:R$513,MATCH($D113,'UPTD PPA KabKota'!$C$5:$C$513,FALSE))</f>
        <v>Ada</v>
      </c>
      <c r="BJ113" s="218" t="str">
        <f t="array" ref="BJ113">INDEX('UPTD PPA KabKota'!S$5:S$513,MATCH($D113,'UPTD PPA KabKota'!$C$5:$C$513,FALSE))</f>
        <v>Ada</v>
      </c>
      <c r="BK113" s="218" t="str">
        <f t="array" ref="BK113">INDEX('UPTD PPA KabKota'!T$5:T$513,MATCH($D113,'UPTD PPA KabKota'!$C$5:$C$513,FALSE))</f>
        <v>Ada</v>
      </c>
      <c r="BL113" s="218" t="str">
        <f t="array" ref="BL113">INDEX('UPTD PPA KabKota'!U$5:U$513,MATCH($D113,'UPTD PPA KabKota'!$C$5:$C$513,FALSE))</f>
        <v>Tidak Ada</v>
      </c>
      <c r="BM113" s="218" t="str">
        <f t="array" ref="BM113">INDEX('UPTD PPA KabKota'!V$5:V$513,MATCH($D113,'UPTD PPA KabKota'!$C$5:$C$513,FALSE))</f>
        <v>Tidak Ada</v>
      </c>
      <c r="BN113" s="218" t="str">
        <f t="array" ref="BN113">INDEX('UPTD PPA KabKota'!W$5:W$513,MATCH($D113,'UPTD PPA KabKota'!$C$5:$C$513,FALSE))</f>
        <v>Tidak Ada</v>
      </c>
      <c r="BO113" s="218" t="str">
        <f t="array" ref="BO113">INDEX('UPTD PPA KabKota'!X$5:X$513,MATCH($D113,'UPTD PPA KabKota'!$C$5:$C$513,FALSE))</f>
        <v>Tidak Ada</v>
      </c>
      <c r="BP113" s="218" t="str">
        <f t="array" ref="BP113">INDEX('UPTD PPA KabKota'!Y$5:Y$513,MATCH($D113,'UPTD PPA KabKota'!$C$5:$C$513,FALSE))</f>
        <v>Tidak Ada</v>
      </c>
      <c r="BQ113" s="218" t="str">
        <f t="array" ref="BQ113">INDEX('UPTD PPA KabKota'!Z$5:Z$513,MATCH($D113,'UPTD PPA KabKota'!$C$5:$C$513,FALSE))</f>
        <v>Ada</v>
      </c>
      <c r="BR113" s="218" t="str">
        <f t="array" ref="BR113">INDEX('UPTD PPA KabKota'!AA$5:AA$513,MATCH($D113,'UPTD PPA KabKota'!$C$5:$C$513,FALSE))</f>
        <v>Tidak Ada</v>
      </c>
      <c r="BS113" s="218" t="str">
        <f t="array" ref="BS113">INDEX('UPTD PPA KabKota'!AB$5:AB$513,MATCH($D113,'UPTD PPA KabKota'!$C$5:$C$513,FALSE))</f>
        <v>Tidak Ada</v>
      </c>
      <c r="BT113" s="218" t="str">
        <f t="array" ref="BT113">INDEX('UPTD PPA KabKota'!AC$5:AC$513,MATCH($D113,'UPTD PPA KabKota'!$C$5:$C$513,FALSE))</f>
        <v>Sudah</v>
      </c>
      <c r="BU113" s="218" t="str">
        <f t="array" ref="BU113">INDEX('UPTD PPA KabKota'!AD$5:AD$513,MATCH($D113,'UPTD PPA KabKota'!$C$5:$C$513,FALSE))</f>
        <v>Sudah</v>
      </c>
      <c r="BV113" s="218" t="str">
        <f t="array" ref="BV113">INDEX('UPTD PPA KabKota'!AE$5:AE$513,MATCH($D113,'UPTD PPA KabKota'!$C$5:$C$513,FALSE))</f>
        <v>Sudah</v>
      </c>
      <c r="BW113" s="218" t="str">
        <f t="array" ref="BW113">INDEX('UPTD PPA KabKota'!AF$5:AF$513,MATCH($D113,'UPTD PPA KabKota'!$C$5:$C$513,FALSE))</f>
        <v>Sudah</v>
      </c>
      <c r="BX113" s="218" t="str">
        <f t="array" ref="BX113">INDEX('UPTD PPA KabKota'!AG$5:AG$513,MATCH($D113,'UPTD PPA KabKota'!$C$5:$C$513,FALSE))</f>
        <v>Sudah</v>
      </c>
      <c r="BY113" s="218" t="str">
        <f t="array" ref="BY113">INDEX('UPTD PPA KabKota'!AH$5:AH$513,MATCH($D113,'UPTD PPA KabKota'!$C$5:$C$513,FALSE))</f>
        <v>Belum</v>
      </c>
      <c r="BZ113" s="218" t="str">
        <f t="array" ref="BZ113">INDEX('UPTD PPA KabKota'!AI$5:AI$513,MATCH($D113,'UPTD PPA KabKota'!$C$5:$C$513,FALSE))</f>
        <v>Belum</v>
      </c>
      <c r="CA113" s="218" t="str">
        <f t="array" ref="CA113">INDEX('UPTD PPA KabKota'!AJ$5:AJ$513,MATCH($D113,'UPTD PPA KabKota'!$C$5:$C$513,FALSE))</f>
        <v>Sudah</v>
      </c>
      <c r="CB113" s="218" t="str">
        <f t="array" ref="CB113">INDEX('UPTD PPA KabKota'!AK$5:AK$513,MATCH($D113,'UPTD PPA KabKota'!$C$5:$C$513,FALSE))</f>
        <v>Belum</v>
      </c>
      <c r="CC113" s="218" t="str">
        <f t="array" ref="CC113">INDEX('UPTD PPA KabKota'!AL$5:AL$513,MATCH($D113,'UPTD PPA KabKota'!$C$5:$C$513,FALSE))</f>
        <v>Sudah</v>
      </c>
      <c r="CD113" s="218" t="str">
        <f t="array" ref="CD113">INDEX('UPTD PPA KabKota'!AM$5:AM$513,MATCH($D113,'UPTD PPA KabKota'!$C$5:$C$513,FALSE))</f>
        <v>Sudah</v>
      </c>
      <c r="CE113" s="218" t="str">
        <f t="array" ref="CE113">INDEX('UPTD PPA KabKota'!AN$5:AN$513,MATCH($D113,'UPTD PPA KabKota'!$C$5:$C$513,FALSE))</f>
        <v>dalam pemberian layanan psikososial dan layanan kesehatan, UPT PPA bekerjasa sama dengan lembaga-lembaga terkait dalam penanganan kasus</v>
      </c>
      <c r="CF113" s="218" t="str">
        <f t="array" ref="CF113">INDEX('UPTD PPA KabKota'!AO$5:AO$513,MATCH($D113,'UPTD PPA KabKota'!$C$5:$C$513,FALSE))</f>
        <v>31 kasus</v>
      </c>
      <c r="CG113" s="218" t="str">
        <f t="array" ref="CG113">INDEX('UPTD PPA KabKota'!AP$5:AP$513,MATCH($D113,'UPTD PPA KabKota'!$C$5:$C$513,FALSE))</f>
        <v>kasus kekerasan seksual</v>
      </c>
      <c r="CH113" s="218" t="str">
        <f t="array" ref="CH113">INDEX('UPTD PPA KabKota'!AQ$5:AQ$513,MATCH($D113,'UPTD PPA KabKota'!$C$5:$C$513,FALSE))</f>
        <v/>
      </c>
      <c r="CI113" s="218" t="str">
        <f t="array" ref="CI113">INDEX('UPTD PPA KabKota'!AR$5:AR$513,MATCH($D113,'UPTD PPA KabKota'!$C$5:$C$513,FALSE))</f>
        <v/>
      </c>
      <c r="CJ113" s="218" t="str">
        <f t="array" ref="CJ113">INDEX('UPTD PPA KabKota'!AS$5:AS$513,MATCH($D113,'UPTD PPA KabKota'!$C$5:$C$513,FALSE))</f>
        <v/>
      </c>
      <c r="CK113" s="218" t="str">
        <f t="array" ref="CK113">INDEX('UPTD PPA KabKota'!AT$5:AT$513,MATCH($D113,'UPTD PPA KabKota'!$C$5:$C$513,FALSE))</f>
        <v>v</v>
      </c>
      <c r="CL113" s="218" t="str">
        <f t="array" ref="CL113">INDEX('UPTD PPA KabKota'!AU$5:AU$513,MATCH($D113,'UPTD PPA KabKota'!$C$5:$C$513,FALSE))</f>
        <v/>
      </c>
      <c r="CM113" s="218" t="str">
        <f t="array" ref="CM113">INDEX('UPTD PPA KabKota'!AV$5:AV$513,MATCH($D113,'UPTD PPA KabKota'!$C$5:$C$513,FALSE))</f>
        <v/>
      </c>
      <c r="CN113" s="218" t="str">
        <f t="array" ref="CN113">INDEX('UPTD PPA KabKota'!AW$5:AW$513,MATCH($D113,'UPTD PPA KabKota'!$C$5:$C$513,FALSE))</f>
        <v/>
      </c>
      <c r="CO113" s="218" t="str">
        <f t="array" ref="CO113">INDEX('UPTD PPA KabKota'!AX$5:AX$513,MATCH($D113,'UPTD PPA KabKota'!$C$5:$C$513,FALSE))</f>
        <v/>
      </c>
      <c r="CP113" s="218" t="str">
        <f t="array" ref="CP113">INDEX('UPTD PPA KabKota'!AY$5:AY$513,MATCH($D113,'UPTD PPA KabKota'!$C$5:$C$513,FALSE))</f>
        <v/>
      </c>
      <c r="CQ113" s="209" t="str">
        <f>IFERROR(__xludf.DUMMYFUNCTION("IF(ISBLANK($K113),"""",IF(REGEXMATCH($K113,""Peraturan""),""Ada"",IF(REGEXMATCH($K113,""Rekomendasi""),""Tidak Ada"", $K113)))
"),"Ada")</f>
        <v>Ada</v>
      </c>
      <c r="CR113" s="209" t="str">
        <f t="array" ref="CR113">index('UPTD PPA KabKota'!$BI$5:$BI$513,match($D113,'UPTD PPA KabKota'!$C$5:$C$513,false))</f>
        <v>Ada</v>
      </c>
      <c r="CS113" s="314" t="str">
        <f t="shared" si="17"/>
        <v>Ada</v>
      </c>
    </row>
    <row r="114">
      <c r="A114" s="334">
        <v>110.0</v>
      </c>
      <c r="B114" s="334">
        <v>6.0</v>
      </c>
      <c r="C114" s="311" t="s">
        <v>4744</v>
      </c>
      <c r="D114" s="312" t="s">
        <v>1587</v>
      </c>
      <c r="E114" s="315">
        <v>45748.0</v>
      </c>
      <c r="F114" s="218" t="str">
        <f t="array" ref="F114">INDEX('Ortala-KabKota'!F$2:F$415,MATCH($D114,'Ortala-KabKota'!$E$2:$E$415,FALSE))</f>
        <v/>
      </c>
      <c r="G114" s="218" t="str">
        <f t="array" ref="G114">INDEX('Ortala-KabKota'!G$2:G$415,MATCH($D114,'Ortala-KabKota'!$E$2:$E$415,FALSE))</f>
        <v/>
      </c>
      <c r="H114" s="218" t="str">
        <f t="array" ref="H114">INDEX('Ortala-KabKota'!H$2:H$415,MATCH($D114,'Ortala-KabKota'!$E$2:$E$415,FALSE))</f>
        <v/>
      </c>
      <c r="I114" s="218" t="str">
        <f t="array" ref="I114">INDEX('Ortala-KabKota'!I$2:I$415,MATCH($D114,'Ortala-KabKota'!$E$2:$E$415,FALSE))</f>
        <v/>
      </c>
      <c r="J114" s="218" t="str">
        <f t="array" ref="J114">INDEX('Ortala-KabKota'!J$2:J$415,MATCH($D114,'Ortala-KabKota'!$E$2:$E$415,FALSE))</f>
        <v/>
      </c>
      <c r="K114" s="218" t="str">
        <f t="array" ref="K114">INDEX('Ortala-KabKota'!K$2:K$415,MATCH($D114,'Ortala-KabKota'!$E$2:$E$415,FALSE))</f>
        <v>Peraturan Bupati Musi Banyuasin Nomor 13 Tahun 2024</v>
      </c>
      <c r="L114" s="218">
        <f t="array" ref="L114">INDEX('Ortala-KabKota'!L$2:L$415,MATCH($D114,'Ortala-KabKota'!$E$2:$E$415,FALSE))</f>
        <v>2024</v>
      </c>
      <c r="M114" s="218" t="str">
        <f t="array" ref="M114">INDEX('Ortala-KabKota'!M$2:M$415,MATCH($D114,'Ortala-KabKota'!$E$2:$E$415,FALSE))</f>
        <v/>
      </c>
      <c r="N114" s="218" t="str">
        <f t="array" ref="N114">INDEX('Ortala-KabKota'!N$2:N$415,MATCH($D114,'Ortala-KabKota'!$E$2:$E$415,FALSE))</f>
        <v>Desi Atika / 081271639959</v>
      </c>
      <c r="O114" s="218" t="str">
        <f t="array" ref="O114">INDEX('Ortala-KabKota'!O$2:O$415,MATCH($D114,'Ortala-KabKota'!$E$2:$E$415,FALSE))</f>
        <v/>
      </c>
      <c r="P114" s="218" t="str">
        <f t="array" ref="P114">INDEX('Ortala-KabKota'!P$2:P$415,MATCH($D114,'Ortala-KabKota'!$E$2:$E$415,FALSE))</f>
        <v/>
      </c>
      <c r="Q114" s="218" t="str">
        <f t="array" ref="Q114">INDEX('Ortala-KabKota'!Q$2:Q$415,MATCH($D114,'Ortala-KabKota'!$E$2:$E$415,FALSE))</f>
        <v/>
      </c>
      <c r="R114" s="218" t="str">
        <f t="array" ref="R114">INDEX('Ortala-KabKota'!R$2:R$415,MATCH($D114,'Ortala-KabKota'!$E$2:$E$415,FALSE))</f>
        <v/>
      </c>
      <c r="S114" s="218" t="str">
        <f t="array" ref="S114">INDEX('Ortala-KabKota'!S$2:S$415,MATCH($D114,'Ortala-KabKota'!$E$2:$E$415,FALSE))</f>
        <v/>
      </c>
      <c r="T114" s="218" t="str">
        <f t="array" ref="T114">INDEX('Ortala-KabKota'!T$2:T$415,MATCH($D114,'Ortala-KabKota'!$E$2:$E$415,FALSE))</f>
        <v/>
      </c>
      <c r="U114" s="218" t="str">
        <f t="array" ref="U114">INDEX('Ortala-KabKota'!U$2:U$415,MATCH($D114,'Ortala-KabKota'!$E$2:$E$415,FALSE))</f>
        <v/>
      </c>
      <c r="V114" s="218" t="str">
        <f t="array" ref="V114">INDEX('Ortala-KabKota'!V$2:V$415,MATCH($D114,'Ortala-KabKota'!$E$2:$E$415,FALSE))</f>
        <v/>
      </c>
      <c r="W114" s="218" t="str">
        <f t="array" ref="W114">INDEX('Ortala-KabKota'!W$2:W$415,MATCH($D114,'Ortala-KabKota'!$E$2:$E$415,FALSE))</f>
        <v/>
      </c>
      <c r="X114" s="218" t="str">
        <f t="array" ref="X114">INDEX('Ortala-KabKota'!X$2:X$415,MATCH($D114,'Ortala-KabKota'!$E$2:$E$415,FALSE))</f>
        <v/>
      </c>
      <c r="Y114" s="218" t="str">
        <f t="array" ref="Y114">INDEX('Ortala-KabKota'!Y$2:Y$415,MATCH($D114,'Ortala-KabKota'!$E$2:$E$415,FALSE))</f>
        <v/>
      </c>
      <c r="Z114" s="218" t="str">
        <f t="array" ref="Z114">INDEX('Ortala-KabKota'!Z$2:Z$415,MATCH($D114,'Ortala-KabKota'!$E$2:$E$415,FALSE))</f>
        <v/>
      </c>
      <c r="AA114" s="218" t="str">
        <f t="array" ref="AA114">INDEX('Ortala-KabKota'!AA$2:AA$415,MATCH($D114,'Ortala-KabKota'!$E$2:$E$415,FALSE))</f>
        <v/>
      </c>
      <c r="AB114" s="218" t="str">
        <f t="array" ref="AB114">INDEX('Ortala-KabKota'!AB$2:AB$415,MATCH($D114,'Ortala-KabKota'!$E$2:$E$415,FALSE))</f>
        <v/>
      </c>
      <c r="AC114" s="218" t="str">
        <f t="array" ref="AC114">INDEX('Ortala-KabKota'!AC$2:AC$415,MATCH($D114,'Ortala-KabKota'!$E$2:$E$415,FALSE))</f>
        <v/>
      </c>
      <c r="AD114" s="218" t="str">
        <f t="array" ref="AD114">INDEX('Ortala-KabKota'!AD$2:AD$415,MATCH($D114,'Ortala-KabKota'!$E$2:$E$415,FALSE))</f>
        <v/>
      </c>
      <c r="AE114" s="218" t="str">
        <f t="array" ref="AE114">INDEX('Ortala-KabKota'!AE$2:AE$415,MATCH($D114,'Ortala-KabKota'!$E$2:$E$415,FALSE))</f>
        <v/>
      </c>
      <c r="AF114" s="218" t="str">
        <f t="array" ref="AF114">INDEX('Ortala-KabKota'!AF$2:AF$415,MATCH($D114,'Ortala-KabKota'!$E$2:$E$415,FALSE))</f>
        <v/>
      </c>
      <c r="AG114" s="218" t="str">
        <f t="array" ref="AG114">INDEX('Ortala-KabKota'!AG$2:AG$415,MATCH($D114,'Ortala-KabKota'!$E$2:$E$415,FALSE))</f>
        <v/>
      </c>
      <c r="AH114" s="218" t="str">
        <f t="array" ref="AH114">INDEX('Ortala-KabKota'!AH$2:AH$415,MATCH($D114,'Ortala-KabKota'!$E$2:$E$415,FALSE))</f>
        <v/>
      </c>
      <c r="AI114" s="218" t="str">
        <f t="array" ref="AI114">INDEX('Ortala-KabKota'!AI$2:AI$415,MATCH($D114,'Ortala-KabKota'!$E$2:$E$415,FALSE))</f>
        <v/>
      </c>
      <c r="AJ114" s="218" t="str">
        <f t="array" ref="AJ114">INDEX('Ortala-KabKota'!AJ$2:AJ$415,MATCH($D114,'Ortala-KabKota'!$E$2:$E$415,FALSE))</f>
        <v/>
      </c>
      <c r="AK114" s="218" t="str">
        <f t="array" ref="AK114">INDEX('Ortala-KabKota'!AK$2:AK$415,MATCH($D114,'Ortala-KabKota'!$E$2:$E$415,FALSE))</f>
        <v/>
      </c>
      <c r="AL114" s="218" t="str">
        <f t="array" ref="AL114">INDEX('Ortala-KabKota'!AL$2:AL$415,MATCH($D114,'Ortala-KabKota'!$E$2:$E$415,FALSE))</f>
        <v/>
      </c>
      <c r="AM114" s="218" t="str">
        <f t="array" ref="AM114">INDEX('Ortala-KabKota'!AM$2:AM$415,MATCH($D114,'Ortala-KabKota'!$E$2:$E$415,FALSE))</f>
        <v/>
      </c>
      <c r="AN114" s="218" t="str">
        <f t="array" ref="AN114">INDEX('Ortala-KabKota'!AN$2:AN$415,MATCH($D114,'Ortala-KabKota'!$E$2:$E$415,FALSE))</f>
        <v/>
      </c>
      <c r="AO114" s="218" t="str">
        <f t="array" ref="AO114">INDEX('Ortala-KabKota'!AO$2:AO$415,MATCH($D114,'Ortala-KabKota'!$E$2:$E$415,FALSE))</f>
        <v/>
      </c>
      <c r="AP114" s="218" t="str">
        <f t="array" ref="AP114">INDEX('Ortala-KabKota'!AP$2:AP$415,MATCH($D114,'Ortala-KabKota'!$E$2:$E$415,FALSE))</f>
        <v/>
      </c>
      <c r="AQ114" s="218" t="str">
        <f t="array" ref="AQ114">INDEX('Ortala-KabKota'!AQ$2:AQ$415,MATCH($D114,'Ortala-KabKota'!$E$2:$E$415,FALSE))</f>
        <v/>
      </c>
      <c r="AR114" s="218" t="str">
        <f t="array" ref="AR114">INDEX('Ortala-KabKota'!AR$2:AR$415,MATCH($D114,'Ortala-KabKota'!$E$2:$E$415,FALSE))</f>
        <v/>
      </c>
      <c r="AS114" s="218" t="str">
        <f t="array" ref="AS114">INDEX('Ortala-KabKota'!AS$2:AS$415,MATCH($D114,'Ortala-KabKota'!$E$2:$E$415,FALSE))</f>
        <v/>
      </c>
      <c r="AT114" s="218" t="str">
        <f t="array" ref="AT114">INDEX('Ortala-KabKota'!AT$2:AT$415,MATCH($D114,'Ortala-KabKota'!$E$2:$E$415,FALSE))</f>
        <v/>
      </c>
      <c r="AU114" s="218" t="str">
        <f t="array" ref="AU114">INDEX('UPTD PPA KabKota'!D$5:D$513,MATCH($D114,'UPTD PPA KabKota'!$C$5:$C$513,FALSE))</f>
        <v>Irfan, ST</v>
      </c>
      <c r="AV114" s="218" t="str">
        <f t="array" ref="AV114">INDEX('UPTD PPA KabKota'!E$5:E$513,MATCH($D114,'UPTD PPA KabKota'!$C$5:$C$513,FALSE))</f>
        <v>Jalan Kolonel Wahid Udin, Serasan Jaya, Sekayu, Sumatera Selatan 30711 Telepon (0714) 324 1036, Pos-el Dp3a.muba@gmail.com</v>
      </c>
      <c r="AW114" s="218" t="str">
        <f t="array" ref="AW114">INDEX('UPTD PPA KabKota'!F$5:F$513,MATCH($D114,'UPTD PPA KabKota'!$C$5:$C$513,FALSE))</f>
        <v>Tidak Ada</v>
      </c>
      <c r="AX114" s="218" t="str">
        <f t="array" ref="AX114">INDEX('UPTD PPA KabKota'!G$5:G$513,MATCH($D114,'UPTD PPA KabKota'!$C$5:$C$513,FALSE))</f>
        <v>08127885924</v>
      </c>
      <c r="AY114" s="218" t="str">
        <f t="array" ref="AY114">INDEX('UPTD PPA KabKota'!H$5:H$513,MATCH($D114,'UPTD PPA KabKota'!$C$5:$C$513,FALSE))</f>
        <v>UPTD PPA</v>
      </c>
      <c r="AZ114" s="218" t="str">
        <f t="array" ref="AZ114">INDEX('UPTD PPA KabKota'!I$5:I$513,MATCH($D114,'UPTD PPA KabKota'!$C$5:$C$513,FALSE))</f>
        <v>Peraturan Bupati Musi Banyuain Nomor 13 Tahun 2024</v>
      </c>
      <c r="BA114" s="218">
        <f t="array" ref="BA114">INDEX('UPTD PPA KabKota'!J$5:J$513,MATCH($D114,'UPTD PPA KabKota'!$C$5:$C$513,FALSE))</f>
        <v>2024</v>
      </c>
      <c r="BB114" s="218" t="str">
        <f t="array" ref="BB114">INDEX('UPTD PPA KabKota'!K$5:K$513,MATCH($D114,'UPTD PPA KabKota'!$C$5:$C$513,FALSE))</f>
        <v>A</v>
      </c>
      <c r="BC114" s="316" t="str">
        <f t="array" ref="BC114">INDEX('UPTD PPA KabKota'!L$5:L$513,MATCH($D114,'UPTD PPA KabKota'!$C$5:$C$513,FALSE))</f>
        <v>Masnun Laili Rambe, S.Pd.,M.SI / 085208965014</v>
      </c>
      <c r="BD114" s="218" t="str">
        <f t="array" ref="BD114">INDEX('UPTD PPA KabKota'!M$5:M$513,MATCH($D114,'UPTD PPA KabKota'!$C$5:$C$513,FALSE))</f>
        <v>masnurambe.dp3a@gmail.com</v>
      </c>
      <c r="BE114" s="218" t="str">
        <f t="array" ref="BE114">INDEX('UPTD PPA KabKota'!N$5:N$513,MATCH($D114,'UPTD PPA KabKota'!$C$5:$C$513,FALSE))</f>
        <v>1. Kepala UPTD PPA
2. Kasubbag TU UPTD PPA
3. Pelaksana
4. Kelompok JF</v>
      </c>
      <c r="BF114" s="218" t="str">
        <f t="array" ref="BF114">INDEX('UPTD PPA KabKota'!O$5:O$513,MATCH($D114,'UPTD PPA KabKota'!$C$5:$C$513,FALSE))</f>
        <v>BERGABUNG DENGAN KANTOR DINAS</v>
      </c>
      <c r="BG114" s="218" t="str">
        <f t="array" ref="BG114">INDEX('UPTD PPA KabKota'!P$5:P$513,MATCH($D114,'UPTD PPA KabKota'!$C$5:$C$513,FALSE))</f>
        <v>TIDAK PUNYA</v>
      </c>
      <c r="BH114" s="218" t="str">
        <f t="array" ref="BH114">INDEX('UPTD PPA KabKota'!Q$5:Q$513,MATCH($D114,'UPTD PPA KabKota'!$C$5:$C$513,FALSE))</f>
        <v/>
      </c>
      <c r="BI114" s="218" t="str">
        <f t="array" ref="BI114">INDEX('UPTD PPA KabKota'!R$5:R$513,MATCH($D114,'UPTD PPA KabKota'!$C$5:$C$513,FALSE))</f>
        <v>Ada</v>
      </c>
      <c r="BJ114" s="218" t="str">
        <f t="array" ref="BJ114">INDEX('UPTD PPA KabKota'!S$5:S$513,MATCH($D114,'UPTD PPA KabKota'!$C$5:$C$513,FALSE))</f>
        <v>ADA</v>
      </c>
      <c r="BK114" s="218" t="str">
        <f t="array" ref="BK114">INDEX('UPTD PPA KabKota'!T$5:T$513,MATCH($D114,'UPTD PPA KabKota'!$C$5:$C$513,FALSE))</f>
        <v>ADA</v>
      </c>
      <c r="BL114" s="218" t="str">
        <f t="array" ref="BL114">INDEX('UPTD PPA KabKota'!U$5:U$513,MATCH($D114,'UPTD PPA KabKota'!$C$5:$C$513,FALSE))</f>
        <v>ADA</v>
      </c>
      <c r="BM114" s="218" t="str">
        <f t="array" ref="BM114">INDEX('UPTD PPA KabKota'!V$5:V$513,MATCH($D114,'UPTD PPA KabKota'!$C$5:$C$513,FALSE))</f>
        <v/>
      </c>
      <c r="BN114" s="218" t="str">
        <f t="array" ref="BN114">INDEX('UPTD PPA KabKota'!W$5:W$513,MATCH($D114,'UPTD PPA KabKota'!$C$5:$C$513,FALSE))</f>
        <v>Ada</v>
      </c>
      <c r="BO114" s="218" t="str">
        <f t="array" ref="BO114">INDEX('UPTD PPA KabKota'!X$5:X$513,MATCH($D114,'UPTD PPA KabKota'!$C$5:$C$513,FALSE))</f>
        <v/>
      </c>
      <c r="BP114" s="218" t="str">
        <f t="array" ref="BP114">INDEX('UPTD PPA KabKota'!Y$5:Y$513,MATCH($D114,'UPTD PPA KabKota'!$C$5:$C$513,FALSE))</f>
        <v>Ada</v>
      </c>
      <c r="BQ114" s="218" t="str">
        <f t="array" ref="BQ114">INDEX('UPTD PPA KabKota'!Z$5:Z$513,MATCH($D114,'UPTD PPA KabKota'!$C$5:$C$513,FALSE))</f>
        <v>Ada</v>
      </c>
      <c r="BR114" s="218" t="str">
        <f t="array" ref="BR114">INDEX('UPTD PPA KabKota'!AA$5:AA$513,MATCH($D114,'UPTD PPA KabKota'!$C$5:$C$513,FALSE))</f>
        <v/>
      </c>
      <c r="BS114" s="218" t="str">
        <f t="array" ref="BS114">INDEX('UPTD PPA KabKota'!AB$5:AB$513,MATCH($D114,'UPTD PPA KabKota'!$C$5:$C$513,FALSE))</f>
        <v/>
      </c>
      <c r="BT114" s="218" t="str">
        <f t="array" ref="BT114">INDEX('UPTD PPA KabKota'!AC$5:AC$513,MATCH($D114,'UPTD PPA KabKota'!$C$5:$C$513,FALSE))</f>
        <v>Sudah</v>
      </c>
      <c r="BU114" s="218" t="str">
        <f t="array" ref="BU114">INDEX('UPTD PPA KabKota'!AD$5:AD$513,MATCH($D114,'UPTD PPA KabKota'!$C$5:$C$513,FALSE))</f>
        <v>Sudah</v>
      </c>
      <c r="BV114" s="218" t="str">
        <f t="array" ref="BV114">INDEX('UPTD PPA KabKota'!AE$5:AE$513,MATCH($D114,'UPTD PPA KabKota'!$C$5:$C$513,FALSE))</f>
        <v>Sudah</v>
      </c>
      <c r="BW114" s="218" t="str">
        <f t="array" ref="BW114">INDEX('UPTD PPA KabKota'!AF$5:AF$513,MATCH($D114,'UPTD PPA KabKota'!$C$5:$C$513,FALSE))</f>
        <v>Sudah</v>
      </c>
      <c r="BX114" s="218" t="str">
        <f t="array" ref="BX114">INDEX('UPTD PPA KabKota'!AG$5:AG$513,MATCH($D114,'UPTD PPA KabKota'!$C$5:$C$513,FALSE))</f>
        <v>Sudah</v>
      </c>
      <c r="BY114" s="218" t="str">
        <f t="array" ref="BY114">INDEX('UPTD PPA KabKota'!AH$5:AH$513,MATCH($D114,'UPTD PPA KabKota'!$C$5:$C$513,FALSE))</f>
        <v>Sudah</v>
      </c>
      <c r="BZ114" s="218" t="str">
        <f t="array" ref="BZ114">INDEX('UPTD PPA KabKota'!AI$5:AI$513,MATCH($D114,'UPTD PPA KabKota'!$C$5:$C$513,FALSE))</f>
        <v/>
      </c>
      <c r="CA114" s="218" t="str">
        <f t="array" ref="CA114">INDEX('UPTD PPA KabKota'!AJ$5:AJ$513,MATCH($D114,'UPTD PPA KabKota'!$C$5:$C$513,FALSE))</f>
        <v>Sudah</v>
      </c>
      <c r="CB114" s="218" t="str">
        <f t="array" ref="CB114">INDEX('UPTD PPA KabKota'!AK$5:AK$513,MATCH($D114,'UPTD PPA KabKota'!$C$5:$C$513,FALSE))</f>
        <v>Sudah</v>
      </c>
      <c r="CC114" s="218" t="str">
        <f t="array" ref="CC114">INDEX('UPTD PPA KabKota'!AL$5:AL$513,MATCH($D114,'UPTD PPA KabKota'!$C$5:$C$513,FALSE))</f>
        <v>Sudah</v>
      </c>
      <c r="CD114" s="218" t="str">
        <f t="array" ref="CD114">INDEX('UPTD PPA KabKota'!AM$5:AM$513,MATCH($D114,'UPTD PPA KabKota'!$C$5:$C$513,FALSE))</f>
        <v>Sudah</v>
      </c>
      <c r="CE114" s="218" t="str">
        <f t="array" ref="CE114">INDEX('UPTD PPA KabKota'!AN$5:AN$513,MATCH($D114,'UPTD PPA KabKota'!$C$5:$C$513,FALSE))</f>
        <v>Analis Hukum dan Konselor Hukum: ada melalui MoU</v>
      </c>
      <c r="CF114" s="218" t="str">
        <f t="array" ref="CF114">INDEX('UPTD PPA KabKota'!AO$5:AO$513,MATCH($D114,'UPTD PPA KabKota'!$C$5:$C$513,FALSE))</f>
        <v>108 KASUS</v>
      </c>
      <c r="CG114" s="218" t="str">
        <f t="array" ref="CG114">INDEX('UPTD PPA KabKota'!AP$5:AP$513,MATCH($D114,'UPTD PPA KabKota'!$C$5:$C$513,FALSE))</f>
        <v>PELECEHAN SEKSUAL DAN KDRT</v>
      </c>
      <c r="CH114" s="218" t="str">
        <f t="array" ref="CH114">INDEX('UPTD PPA KabKota'!AQ$5:AQ$513,MATCH($D114,'UPTD PPA KabKota'!$C$5:$C$513,FALSE))</f>
        <v/>
      </c>
      <c r="CI114" s="218" t="str">
        <f t="array" ref="CI114">INDEX('UPTD PPA KabKota'!AR$5:AR$513,MATCH($D114,'UPTD PPA KabKota'!$C$5:$C$513,FALSE))</f>
        <v/>
      </c>
      <c r="CJ114" s="218" t="str">
        <f t="array" ref="CJ114">INDEX('UPTD PPA KabKota'!AS$5:AS$513,MATCH($D114,'UPTD PPA KabKota'!$C$5:$C$513,FALSE))</f>
        <v/>
      </c>
      <c r="CK114" s="218" t="str">
        <f t="array" ref="CK114">INDEX('UPTD PPA KabKota'!AT$5:AT$513,MATCH($D114,'UPTD PPA KabKota'!$C$5:$C$513,FALSE))</f>
        <v/>
      </c>
      <c r="CL114" s="218" t="str">
        <f t="array" ref="CL114">INDEX('UPTD PPA KabKota'!AU$5:AU$513,MATCH($D114,'UPTD PPA KabKota'!$C$5:$C$513,FALSE))</f>
        <v/>
      </c>
      <c r="CM114" s="218" t="str">
        <f t="array" ref="CM114">INDEX('UPTD PPA KabKota'!AV$5:AV$513,MATCH($D114,'UPTD PPA KabKota'!$C$5:$C$513,FALSE))</f>
        <v/>
      </c>
      <c r="CN114" s="218" t="str">
        <f t="array" ref="CN114">INDEX('UPTD PPA KabKota'!AW$5:AW$513,MATCH($D114,'UPTD PPA KabKota'!$C$5:$C$513,FALSE))</f>
        <v/>
      </c>
      <c r="CO114" s="218" t="str">
        <f t="array" ref="CO114">INDEX('UPTD PPA KabKota'!AX$5:AX$513,MATCH($D114,'UPTD PPA KabKota'!$C$5:$C$513,FALSE))</f>
        <v/>
      </c>
      <c r="CP114" s="218" t="str">
        <f t="array" ref="CP114">INDEX('UPTD PPA KabKota'!AY$5:AY$513,MATCH($D114,'UPTD PPA KabKota'!$C$5:$C$513,FALSE))</f>
        <v>v</v>
      </c>
      <c r="CQ114" s="209" t="str">
        <f>IFERROR(__xludf.DUMMYFUNCTION("IF(ISBLANK($K114),"""",IF(REGEXMATCH($K114,""Peraturan""),""Ada"",IF(REGEXMATCH($K114,""Rekomendasi""),""Tidak Ada"", $K114)))
"),"Ada")</f>
        <v>Ada</v>
      </c>
      <c r="CR114" s="209" t="str">
        <f t="array" ref="CR114">index('UPTD PPA KabKota'!$BI$5:$BI$513,match($D114,'UPTD PPA KabKota'!$C$5:$C$513,false))</f>
        <v>Ada</v>
      </c>
      <c r="CS114" s="314" t="str">
        <f t="shared" si="17"/>
        <v>Ada</v>
      </c>
    </row>
    <row r="115">
      <c r="A115" s="334">
        <v>111.0</v>
      </c>
      <c r="B115" s="334">
        <v>7.0</v>
      </c>
      <c r="C115" s="311" t="s">
        <v>4744</v>
      </c>
      <c r="D115" s="312" t="s">
        <v>1529</v>
      </c>
      <c r="E115" s="315">
        <v>45748.0</v>
      </c>
      <c r="F115" s="218" t="str">
        <f t="array" ref="F115">INDEX('Ortala-KabKota'!F$2:F$415,MATCH($D115,'Ortala-KabKota'!$E$2:$E$415,FALSE))</f>
        <v>Aisyah/ 081271056269</v>
      </c>
      <c r="G115" s="218" t="str">
        <f t="array" ref="G115">INDEX('Ortala-KabKota'!G$2:G$415,MATCH($D115,'Ortala-KabKota'!$E$2:$E$415,FALSE))</f>
        <v>Komplek Perkantoran Pemerintah Kab. Banyuasin Jln. KH. Choirul Chobir No. 18 Pangkalan Balai</v>
      </c>
      <c r="H115" s="218" t="str">
        <f t="array" ref="H115">INDEX('Ortala-KabKota'!H$2:H$415,MATCH($D115,'Ortala-KabKota'!$E$2:$E$415,FALSE))</f>
        <v/>
      </c>
      <c r="I115" s="218" t="str">
        <f t="array" ref="I115">INDEX('Ortala-KabKota'!I$2:I$415,MATCH($D115,'Ortala-KabKota'!$E$2:$E$415,FALSE))</f>
        <v/>
      </c>
      <c r="J115" s="218" t="str">
        <f t="array" ref="J115">INDEX('Ortala-KabKota'!J$2:J$415,MATCH($D115,'Ortala-KabKota'!$E$2:$E$415,FALSE))</f>
        <v>UPTD PPA</v>
      </c>
      <c r="K115" s="218" t="str">
        <f t="array" ref="K115">INDEX('Ortala-KabKota'!K$2:K$415,MATCH($D115,'Ortala-KabKota'!$E$2:$E$415,FALSE))</f>
        <v>Peraturan Bupati Banyuasin Nomor 157 Tahun 2021</v>
      </c>
      <c r="L115" s="218">
        <f t="array" ref="L115">INDEX('Ortala-KabKota'!L$2:L$415,MATCH($D115,'Ortala-KabKota'!$E$2:$E$415,FALSE))</f>
        <v>2021</v>
      </c>
      <c r="M115" s="218" t="str">
        <f t="array" ref="M115">INDEX('Ortala-KabKota'!M$2:M$415,MATCH($D115,'Ortala-KabKota'!$E$2:$E$415,FALSE))</f>
        <v>A</v>
      </c>
      <c r="N115" s="218" t="str">
        <f t="array" ref="N115">INDEX('Ortala-KabKota'!N$2:N$415,MATCH($D115,'Ortala-KabKota'!$E$2:$E$415,FALSE))</f>
        <v>Yosi/ 085368048259</v>
      </c>
      <c r="O115" s="218" t="str">
        <f t="array" ref="O115">INDEX('Ortala-KabKota'!O$2:O$415,MATCH($D115,'Ortala-KabKota'!$E$2:$E$415,FALSE))</f>
        <v/>
      </c>
      <c r="P115" s="218" t="str">
        <f t="array" ref="P115">INDEX('Ortala-KabKota'!P$2:P$415,MATCH($D115,'Ortala-KabKota'!$E$2:$E$415,FALSE))</f>
        <v>Kepala UPTD PPA, Kasubag TU UPTD PPA, Pelaksana dan Kelompok JF</v>
      </c>
      <c r="Q115" s="218" t="str">
        <f t="array" ref="Q115">INDEX('Ortala-KabKota'!Q$2:Q$415,MATCH($D115,'Ortala-KabKota'!$E$2:$E$415,FALSE))</f>
        <v>BERGABUNG DENGAN KANTOR DINAS</v>
      </c>
      <c r="R115" s="218" t="str">
        <f t="array" ref="R115">INDEX('Ortala-KabKota'!R$2:R$415,MATCH($D115,'Ortala-KabKota'!$E$2:$E$415,FALSE))</f>
        <v>TIDAK PUNYA</v>
      </c>
      <c r="S115" s="218" t="str">
        <f t="array" ref="S115">INDEX('Ortala-KabKota'!S$2:S$415,MATCH($D115,'Ortala-KabKota'!$E$2:$E$415,FALSE))</f>
        <v>Tidak Punya</v>
      </c>
      <c r="T115" s="218">
        <f t="array" ref="T115">INDEX('Ortala-KabKota'!T$2:T$415,MATCH($D115,'Ortala-KabKota'!$E$2:$E$415,FALSE))</f>
        <v>0</v>
      </c>
      <c r="U115" s="218">
        <f t="array" ref="U115">INDEX('Ortala-KabKota'!U$2:U$415,MATCH($D115,'Ortala-KabKota'!$E$2:$E$415,FALSE))</f>
        <v>0</v>
      </c>
      <c r="V115" s="218">
        <f t="array" ref="V115">INDEX('Ortala-KabKota'!V$2:V$415,MATCH($D115,'Ortala-KabKota'!$E$2:$E$415,FALSE))</f>
        <v>0</v>
      </c>
      <c r="W115" s="218">
        <f t="array" ref="W115">INDEX('Ortala-KabKota'!W$2:W$415,MATCH($D115,'Ortala-KabKota'!$E$2:$E$415,FALSE))</f>
        <v>0</v>
      </c>
      <c r="X115" s="218">
        <f t="array" ref="X115">INDEX('Ortala-KabKota'!X$2:X$415,MATCH($D115,'Ortala-KabKota'!$E$2:$E$415,FALSE))</f>
        <v>1</v>
      </c>
      <c r="Y115" s="218">
        <f t="array" ref="Y115">INDEX('Ortala-KabKota'!Y$2:Y$415,MATCH($D115,'Ortala-KabKota'!$E$2:$E$415,FALSE))</f>
        <v>0</v>
      </c>
      <c r="Z115" s="218">
        <f t="array" ref="Z115">INDEX('Ortala-KabKota'!Z$2:Z$415,MATCH($D115,'Ortala-KabKota'!$E$2:$E$415,FALSE))</f>
        <v>0</v>
      </c>
      <c r="AA115" s="218">
        <f t="array" ref="AA115">INDEX('Ortala-KabKota'!AA$2:AA$415,MATCH($D115,'Ortala-KabKota'!$E$2:$E$415,FALSE))</f>
        <v>0</v>
      </c>
      <c r="AB115" s="218">
        <f t="array" ref="AB115">INDEX('Ortala-KabKota'!AB$2:AB$415,MATCH($D115,'Ortala-KabKota'!$E$2:$E$415,FALSE))</f>
        <v>0</v>
      </c>
      <c r="AC115" s="218">
        <f t="array" ref="AC115">INDEX('Ortala-KabKota'!AC$2:AC$415,MATCH($D115,'Ortala-KabKota'!$E$2:$E$415,FALSE))</f>
        <v>0</v>
      </c>
      <c r="AD115" s="218">
        <f t="array" ref="AD115">INDEX('Ortala-KabKota'!AD$2:AD$415,MATCH($D115,'Ortala-KabKota'!$E$2:$E$415,FALSE))</f>
        <v>0</v>
      </c>
      <c r="AE115" s="218">
        <f t="array" ref="AE115">INDEX('Ortala-KabKota'!AE$2:AE$415,MATCH($D115,'Ortala-KabKota'!$E$2:$E$415,FALSE))</f>
        <v>1</v>
      </c>
      <c r="AF115" s="218">
        <f t="array" ref="AF115">INDEX('Ortala-KabKota'!AF$2:AF$415,MATCH($D115,'Ortala-KabKota'!$E$2:$E$415,FALSE))</f>
        <v>1</v>
      </c>
      <c r="AG115" s="218">
        <f t="array" ref="AG115">INDEX('Ortala-KabKota'!AG$2:AG$415,MATCH($D115,'Ortala-KabKota'!$E$2:$E$415,FALSE))</f>
        <v>1</v>
      </c>
      <c r="AH115" s="218">
        <f t="array" ref="AH115">INDEX('Ortala-KabKota'!AH$2:AH$415,MATCH($D115,'Ortala-KabKota'!$E$2:$E$415,FALSE))</f>
        <v>1</v>
      </c>
      <c r="AI115" s="218" t="str">
        <f t="array" ref="AI115">INDEX('Ortala-KabKota'!AI$2:AI$415,MATCH($D115,'Ortala-KabKota'!$E$2:$E$415,FALSE))</f>
        <v>Belum ada tempat penampungan di UPTD, tapi kami menampung korban pada rumah dinas kepala dinas PPPA bila saat dibutuhkan </v>
      </c>
      <c r="AJ115" s="218">
        <f t="array" ref="AJ115">INDEX('Ortala-KabKota'!AJ$2:AJ$415,MATCH($D115,'Ortala-KabKota'!$E$2:$E$415,FALSE))</f>
        <v>1</v>
      </c>
      <c r="AK115" s="218">
        <f t="array" ref="AK115">INDEX('Ortala-KabKota'!AK$2:AK$415,MATCH($D115,'Ortala-KabKota'!$E$2:$E$415,FALSE))</f>
        <v>1</v>
      </c>
      <c r="AL115" s="218">
        <f t="array" ref="AL115">INDEX('Ortala-KabKota'!AL$2:AL$415,MATCH($D115,'Ortala-KabKota'!$E$2:$E$415,FALSE))</f>
        <v>49</v>
      </c>
      <c r="AM115" s="218" t="str">
        <f t="array" ref="AM115">INDEX('Ortala-KabKota'!AM$2:AM$415,MATCH($D115,'Ortala-KabKota'!$E$2:$E$415,FALSE))</f>
        <v>Kekerasan seksual anak</v>
      </c>
      <c r="AN115" s="218" t="str">
        <f t="array" ref="AN115">INDEX('Ortala-KabKota'!AN$2:AN$415,MATCH($D115,'Ortala-KabKota'!$E$2:$E$415,FALSE))</f>
        <v/>
      </c>
      <c r="AO115" s="218" t="str">
        <f t="array" ref="AO115">INDEX('Ortala-KabKota'!AO$2:AO$415,MATCH($D115,'Ortala-KabKota'!$E$2:$E$415,FALSE))</f>
        <v/>
      </c>
      <c r="AP115" s="218" t="str">
        <f t="array" ref="AP115">INDEX('Ortala-KabKota'!AP$2:AP$415,MATCH($D115,'Ortala-KabKota'!$E$2:$E$415,FALSE))</f>
        <v/>
      </c>
      <c r="AQ115" s="218" t="str">
        <f t="array" ref="AQ115">INDEX('Ortala-KabKota'!AQ$2:AQ$415,MATCH($D115,'Ortala-KabKota'!$E$2:$E$415,FALSE))</f>
        <v/>
      </c>
      <c r="AR115" s="218" t="str">
        <f t="array" ref="AR115">INDEX('Ortala-KabKota'!AR$2:AR$415,MATCH($D115,'Ortala-KabKota'!$E$2:$E$415,FALSE))</f>
        <v/>
      </c>
      <c r="AS115" s="218" t="str">
        <f t="array" ref="AS115">INDEX('Ortala-KabKota'!AS$2:AS$415,MATCH($D115,'Ortala-KabKota'!$E$2:$E$415,FALSE))</f>
        <v/>
      </c>
      <c r="AT115" s="218" t="str">
        <f t="array" ref="AT115">INDEX('Ortala-KabKota'!AT$2:AT$415,MATCH($D115,'Ortala-KabKota'!$E$2:$E$415,FALSE))</f>
        <v/>
      </c>
      <c r="AU115" s="218" t="str">
        <f t="array" ref="AU115">INDEX('UPTD PPA KabKota'!D$5:D$513,MATCH($D115,'UPTD PPA KabKota'!$C$5:$C$513,FALSE))</f>
        <v>Aisyah SST, M.Kes</v>
      </c>
      <c r="AV115" s="218" t="str">
        <f t="array" ref="AV115">INDEX('UPTD PPA KabKota'!E$5:E$513,MATCH($D115,'UPTD PPA KabKota'!$C$5:$C$513,FALSE))</f>
        <v>Komplek Perkantoran Pemerintah Kab. Banyuasin Jln. KH. Choirul Chobir No. 18 Pangkalan Balai</v>
      </c>
      <c r="AW115" s="218">
        <f t="array" ref="AW115">INDEX('UPTD PPA KabKota'!F$5:F$513,MATCH($D115,'UPTD PPA KabKota'!$C$5:$C$513,FALSE))</f>
        <v>82282479769</v>
      </c>
      <c r="AX115" s="218">
        <f t="array" ref="AX115">INDEX('UPTD PPA KabKota'!G$5:G$513,MATCH($D115,'UPTD PPA KabKota'!$C$5:$C$513,FALSE))</f>
        <v>82282479769</v>
      </c>
      <c r="AY115" s="218" t="str">
        <f t="array" ref="AY115">INDEX('UPTD PPA KabKota'!H$5:H$513,MATCH($D115,'UPTD PPA KabKota'!$C$5:$C$513,FALSE))</f>
        <v>UPTD PPA</v>
      </c>
      <c r="AZ115" s="218" t="str">
        <f t="array" ref="AZ115">INDEX('UPTD PPA KabKota'!I$5:I$513,MATCH($D115,'UPTD PPA KabKota'!$C$5:$C$513,FALSE))</f>
        <v>Peraturan Bupati Banyuasin Nomor 157 Tahun 2021</v>
      </c>
      <c r="BA115" s="218">
        <f t="array" ref="BA115">INDEX('UPTD PPA KabKota'!J$5:J$513,MATCH($D115,'UPTD PPA KabKota'!$C$5:$C$513,FALSE))</f>
        <v>2021</v>
      </c>
      <c r="BB115" s="218" t="str">
        <f t="array" ref="BB115">INDEX('UPTD PPA KabKota'!K$5:K$513,MATCH($D115,'UPTD PPA KabKota'!$C$5:$C$513,FALSE))</f>
        <v>A</v>
      </c>
      <c r="BC115" s="218" t="str">
        <f t="array" ref="BC115">INDEX('UPTD PPA KabKota'!L$5:L$513,MATCH($D115,'UPTD PPA KabKota'!$C$5:$C$513,FALSE))</f>
        <v>Yosi/ 085368048259</v>
      </c>
      <c r="BD115" s="218" t="str">
        <f t="array" ref="BD115">INDEX('UPTD PPA KabKota'!M$5:M$513,MATCH($D115,'UPTD PPA KabKota'!$C$5:$C$513,FALSE))</f>
        <v>uptdppakabbanyuasin@gmail.com</v>
      </c>
      <c r="BE115" s="218" t="str">
        <f t="array" ref="BE115">INDEX('UPTD PPA KabKota'!N$5:N$513,MATCH($D115,'UPTD PPA KabKota'!$C$5:$C$513,FALSE))</f>
        <v> 
Kepala UPTD PPA, Kasubag TU UPTD PPA, Pelaksana dan Kelompok JF</v>
      </c>
      <c r="BF115" s="218" t="str">
        <f t="array" ref="BF115">INDEX('UPTD PPA KabKota'!O$5:O$513,MATCH($D115,'UPTD PPA KabKota'!$C$5:$C$513,FALSE))</f>
        <v>Bergabung dengan Kantor Dinas</v>
      </c>
      <c r="BG115" s="218" t="str">
        <f t="array" ref="BG115">INDEX('UPTD PPA KabKota'!P$5:P$513,MATCH($D115,'UPTD PPA KabKota'!$C$5:$C$513,FALSE))</f>
        <v>Tidak Punya</v>
      </c>
      <c r="BH115" s="218" t="str">
        <f t="array" ref="BH115">INDEX('UPTD PPA KabKota'!Q$5:Q$513,MATCH($D115,'UPTD PPA KabKota'!$C$5:$C$513,FALSE))</f>
        <v>Tidak Punya</v>
      </c>
      <c r="BI115" s="218" t="str">
        <f t="array" ref="BI115">INDEX('UPTD PPA KabKota'!R$5:R$513,MATCH($D115,'UPTD PPA KabKota'!$C$5:$C$513,FALSE))</f>
        <v>Ada</v>
      </c>
      <c r="BJ115" s="218" t="str">
        <f t="array" ref="BJ115">INDEX('UPTD PPA KabKota'!S$5:S$513,MATCH($D115,'UPTD PPA KabKota'!$C$5:$C$513,FALSE))</f>
        <v>Ada</v>
      </c>
      <c r="BK115" s="218" t="str">
        <f t="array" ref="BK115">INDEX('UPTD PPA KabKota'!T$5:T$513,MATCH($D115,'UPTD PPA KabKota'!$C$5:$C$513,FALSE))</f>
        <v>Ada</v>
      </c>
      <c r="BL115" s="218" t="str">
        <f t="array" ref="BL115">INDEX('UPTD PPA KabKota'!U$5:U$513,MATCH($D115,'UPTD PPA KabKota'!$C$5:$C$513,FALSE))</f>
        <v>Tidak Ada</v>
      </c>
      <c r="BM115" s="218" t="str">
        <f t="array" ref="BM115">INDEX('UPTD PPA KabKota'!V$5:V$513,MATCH($D115,'UPTD PPA KabKota'!$C$5:$C$513,FALSE))</f>
        <v>Tidak Ada</v>
      </c>
      <c r="BN115" s="218" t="str">
        <f t="array" ref="BN115">INDEX('UPTD PPA KabKota'!W$5:W$513,MATCH($D115,'UPTD PPA KabKota'!$C$5:$C$513,FALSE))</f>
        <v>Tidak Ada</v>
      </c>
      <c r="BO115" s="218" t="str">
        <f t="array" ref="BO115">INDEX('UPTD PPA KabKota'!X$5:X$513,MATCH($D115,'UPTD PPA KabKota'!$C$5:$C$513,FALSE))</f>
        <v>Ada</v>
      </c>
      <c r="BP115" s="218" t="str">
        <f t="array" ref="BP115">INDEX('UPTD PPA KabKota'!Y$5:Y$513,MATCH($D115,'UPTD PPA KabKota'!$C$5:$C$513,FALSE))</f>
        <v>Tidak Ada</v>
      </c>
      <c r="BQ115" s="218" t="str">
        <f t="array" ref="BQ115">INDEX('UPTD PPA KabKota'!Z$5:Z$513,MATCH($D115,'UPTD PPA KabKota'!$C$5:$C$513,FALSE))</f>
        <v>Tidak Ada</v>
      </c>
      <c r="BR115" s="218" t="str">
        <f t="array" ref="BR115">INDEX('UPTD PPA KabKota'!AA$5:AA$513,MATCH($D115,'UPTD PPA KabKota'!$C$5:$C$513,FALSE))</f>
        <v>Tidak Ada</v>
      </c>
      <c r="BS115" s="218" t="str">
        <f t="array" ref="BS115">INDEX('UPTD PPA KabKota'!AB$5:AB$513,MATCH($D115,'UPTD PPA KabKota'!$C$5:$C$513,FALSE))</f>
        <v>Ada</v>
      </c>
      <c r="BT115" s="218" t="str">
        <f t="array" ref="BT115">INDEX('UPTD PPA KabKota'!AC$5:AC$513,MATCH($D115,'UPTD PPA KabKota'!$C$5:$C$513,FALSE))</f>
        <v>Sudah</v>
      </c>
      <c r="BU115" s="218" t="str">
        <f t="array" ref="BU115">INDEX('UPTD PPA KabKota'!AD$5:AD$513,MATCH($D115,'UPTD PPA KabKota'!$C$5:$C$513,FALSE))</f>
        <v>Sudah</v>
      </c>
      <c r="BV115" s="218" t="str">
        <f t="array" ref="BV115">INDEX('UPTD PPA KabKota'!AE$5:AE$513,MATCH($D115,'UPTD PPA KabKota'!$C$5:$C$513,FALSE))</f>
        <v>Belum</v>
      </c>
      <c r="BW115" s="218" t="str">
        <f t="array" ref="BW115">INDEX('UPTD PPA KabKota'!AF$5:AF$513,MATCH($D115,'UPTD PPA KabKota'!$C$5:$C$513,FALSE))</f>
        <v>Sudah</v>
      </c>
      <c r="BX115" s="218" t="str">
        <f t="array" ref="BX115">INDEX('UPTD PPA KabKota'!AG$5:AG$513,MATCH($D115,'UPTD PPA KabKota'!$C$5:$C$513,FALSE))</f>
        <v>Belum</v>
      </c>
      <c r="BY115" s="218" t="str">
        <f t="array" ref="BY115">INDEX('UPTD PPA KabKota'!AH$5:AH$513,MATCH($D115,'UPTD PPA KabKota'!$C$5:$C$513,FALSE))</f>
        <v>Belum</v>
      </c>
      <c r="BZ115" s="218" t="str">
        <f t="array" ref="BZ115">INDEX('UPTD PPA KabKota'!AI$5:AI$513,MATCH($D115,'UPTD PPA KabKota'!$C$5:$C$513,FALSE))</f>
        <v>Belum</v>
      </c>
      <c r="CA115" s="218" t="str">
        <f t="array" ref="CA115">INDEX('UPTD PPA KabKota'!AJ$5:AJ$513,MATCH($D115,'UPTD PPA KabKota'!$C$5:$C$513,FALSE))</f>
        <v>Sudah</v>
      </c>
      <c r="CB115" s="218" t="str">
        <f t="array" ref="CB115">INDEX('UPTD PPA KabKota'!AK$5:AK$513,MATCH($D115,'UPTD PPA KabKota'!$C$5:$C$513,FALSE))</f>
        <v>Belum</v>
      </c>
      <c r="CC115" s="218" t="str">
        <f t="array" ref="CC115">INDEX('UPTD PPA KabKota'!AL$5:AL$513,MATCH($D115,'UPTD PPA KabKota'!$C$5:$C$513,FALSE))</f>
        <v>Sudah</v>
      </c>
      <c r="CD115" s="218" t="str">
        <f t="array" ref="CD115">INDEX('UPTD PPA KabKota'!AM$5:AM$513,MATCH($D115,'UPTD PPA KabKota'!$C$5:$C$513,FALSE))</f>
        <v>Sudah</v>
      </c>
      <c r="CE115" s="218" t="str">
        <f t="array" ref="CE115">INDEX('UPTD PPA KabKota'!AN$5:AN$513,MATCH($D115,'UPTD PPA KabKota'!$C$5:$C$513,FALSE))</f>
        <v/>
      </c>
      <c r="CF115" s="218" t="str">
        <f t="array" ref="CF115">INDEX('UPTD PPA KabKota'!AO$5:AO$513,MATCH($D115,'UPTD PPA KabKota'!$C$5:$C$513,FALSE))</f>
        <v>40 korban</v>
      </c>
      <c r="CG115" s="218" t="str">
        <f t="array" ref="CG115">INDEX('UPTD PPA KabKota'!AP$5:AP$513,MATCH($D115,'UPTD PPA KabKota'!$C$5:$C$513,FALSE))</f>
        <v>Perseubuhan Anak</v>
      </c>
      <c r="CH115" s="218" t="str">
        <f t="array" ref="CH115">INDEX('UPTD PPA KabKota'!AQ$5:AQ$513,MATCH($D115,'UPTD PPA KabKota'!$C$5:$C$513,FALSE))</f>
        <v/>
      </c>
      <c r="CI115" s="218" t="str">
        <f t="array" ref="CI115">INDEX('UPTD PPA KabKota'!AR$5:AR$513,MATCH($D115,'UPTD PPA KabKota'!$C$5:$C$513,FALSE))</f>
        <v/>
      </c>
      <c r="CJ115" s="218" t="str">
        <f t="array" ref="CJ115">INDEX('UPTD PPA KabKota'!AS$5:AS$513,MATCH($D115,'UPTD PPA KabKota'!$C$5:$C$513,FALSE))</f>
        <v/>
      </c>
      <c r="CK115" s="218" t="str">
        <f t="array" ref="CK115">INDEX('UPTD PPA KabKota'!AT$5:AT$513,MATCH($D115,'UPTD PPA KabKota'!$C$5:$C$513,FALSE))</f>
        <v/>
      </c>
      <c r="CL115" s="218" t="str">
        <f t="array" ref="CL115">INDEX('UPTD PPA KabKota'!AU$5:AU$513,MATCH($D115,'UPTD PPA KabKota'!$C$5:$C$513,FALSE))</f>
        <v/>
      </c>
      <c r="CM115" s="218" t="str">
        <f t="array" ref="CM115">INDEX('UPTD PPA KabKota'!AV$5:AV$513,MATCH($D115,'UPTD PPA KabKota'!$C$5:$C$513,FALSE))</f>
        <v>v</v>
      </c>
      <c r="CN115" s="218" t="str">
        <f t="array" ref="CN115">INDEX('UPTD PPA KabKota'!AW$5:AW$513,MATCH($D115,'UPTD PPA KabKota'!$C$5:$C$513,FALSE))</f>
        <v/>
      </c>
      <c r="CO115" s="218" t="str">
        <f t="array" ref="CO115">INDEX('UPTD PPA KabKota'!AX$5:AX$513,MATCH($D115,'UPTD PPA KabKota'!$C$5:$C$513,FALSE))</f>
        <v/>
      </c>
      <c r="CP115" s="218" t="str">
        <f t="array" ref="CP115">INDEX('UPTD PPA KabKota'!AY$5:AY$513,MATCH($D115,'UPTD PPA KabKota'!$C$5:$C$513,FALSE))</f>
        <v/>
      </c>
      <c r="CQ115" s="209" t="str">
        <f>IFERROR(__xludf.DUMMYFUNCTION("IF(ISBLANK($K115),"""",IF(REGEXMATCH($K115,""Peraturan""),""Ada"",IF(REGEXMATCH($K115,""Rekomendasi""),""Tidak Ada"", $K115)))
"),"Ada")</f>
        <v>Ada</v>
      </c>
      <c r="CR115" s="209" t="str">
        <f t="array" ref="CR115">index('UPTD PPA KabKota'!$BI$5:$BI$513,match($D115,'UPTD PPA KabKota'!$C$5:$C$513,false))</f>
        <v>Ada</v>
      </c>
      <c r="CS115" s="314" t="str">
        <f t="shared" si="17"/>
        <v>Ada</v>
      </c>
    </row>
    <row r="116">
      <c r="A116" s="334">
        <v>112.0</v>
      </c>
      <c r="B116" s="334">
        <v>8.0</v>
      </c>
      <c r="C116" s="311" t="s">
        <v>4744</v>
      </c>
      <c r="D116" s="312" t="s">
        <v>1562</v>
      </c>
      <c r="E116" s="315">
        <v>45748.0</v>
      </c>
      <c r="F116" s="218" t="str">
        <f t="array" ref="F116">INDEX('Ortala-KabKota'!F$2:F$415,MATCH($D116,'Ortala-KabKota'!$E$2:$E$415,FALSE))</f>
        <v>Ahmad Candra Alim/ 082280605767</v>
      </c>
      <c r="G116" s="218" t="str">
        <f t="array" ref="G116">INDEX('Ortala-KabKota'!G$2:G$415,MATCH($D116,'Ortala-KabKota'!$E$2:$E$415,FALSE))</f>
        <v>Jl. Wedana Pangkoe Komplek Perkantoran Kecamatan Muaradua Kel. Bumi Agung Kec. Muaradua</v>
      </c>
      <c r="H116" s="218" t="str">
        <f t="array" ref="H116">INDEX('Ortala-KabKota'!H$2:H$415,MATCH($D116,'Ortala-KabKota'!$E$2:$E$415,FALSE))</f>
        <v/>
      </c>
      <c r="I116" s="218" t="str">
        <f t="array" ref="I116">INDEX('Ortala-KabKota'!I$2:I$415,MATCH($D116,'Ortala-KabKota'!$E$2:$E$415,FALSE))</f>
        <v/>
      </c>
      <c r="J116" s="218" t="str">
        <f t="array" ref="J116">INDEX('Ortala-KabKota'!J$2:J$415,MATCH($D116,'Ortala-KabKota'!$E$2:$E$415,FALSE))</f>
        <v>UPTD PPA</v>
      </c>
      <c r="K116" s="218" t="str">
        <f t="array" ref="K116">INDEX('Ortala-KabKota'!K$2:K$415,MATCH($D116,'Ortala-KabKota'!$E$2:$E$415,FALSE))</f>
        <v>Peraturan Bupati Ogan Komering Ulu Selatan Nomor 19 Tahun 2023</v>
      </c>
      <c r="L116" s="218">
        <f t="array" ref="L116">INDEX('Ortala-KabKota'!L$2:L$415,MATCH($D116,'Ortala-KabKota'!$E$2:$E$415,FALSE))</f>
        <v>2023</v>
      </c>
      <c r="M116" s="218" t="str">
        <f t="array" ref="M116">INDEX('Ortala-KabKota'!M$2:M$415,MATCH($D116,'Ortala-KabKota'!$E$2:$E$415,FALSE))</f>
        <v>A</v>
      </c>
      <c r="N116" s="218" t="str">
        <f t="array" ref="N116">INDEX('Ortala-KabKota'!N$2:N$415,MATCH($D116,'Ortala-KabKota'!$E$2:$E$415,FALSE))</f>
        <v>Nova Susanti/ 0811789721</v>
      </c>
      <c r="O116" s="218" t="str">
        <f t="array" ref="O116">INDEX('Ortala-KabKota'!O$2:O$415,MATCH($D116,'Ortala-KabKota'!$E$2:$E$415,FALSE))</f>
        <v>uptdppaokus@gmail.com</v>
      </c>
      <c r="P116" s="218" t="str">
        <f t="array" ref="P116">INDEX('Ortala-KabKota'!P$2:P$415,MATCH($D116,'Ortala-KabKota'!$E$2:$E$415,FALSE))</f>
        <v>Kepala UPTD PPA,   Kepala Sub Bagian Tata Usaha,         Kelompok Jabatan Fungsional, Pengadministrasian Umum,  Pengemudi, Penjaga keamanan,  mediator, Penjaga Rumah Aman,  Konselor (Psikologis/Hukum)</v>
      </c>
      <c r="Q116" s="218" t="str">
        <f t="array" ref="Q116">INDEX('Ortala-KabKota'!Q$2:Q$415,MATCH($D116,'Ortala-KabKota'!$E$2:$E$415,FALSE))</f>
        <v/>
      </c>
      <c r="R116" s="218" t="str">
        <f t="array" ref="R116">INDEX('Ortala-KabKota'!R$2:R$415,MATCH($D116,'Ortala-KabKota'!$E$2:$E$415,FALSE))</f>
        <v/>
      </c>
      <c r="S116" s="218" t="str">
        <f t="array" ref="S116">INDEX('Ortala-KabKota'!S$2:S$415,MATCH($D116,'Ortala-KabKota'!$E$2:$E$415,FALSE))</f>
        <v/>
      </c>
      <c r="T116" s="218" t="str">
        <f t="array" ref="T116">INDEX('Ortala-KabKota'!T$2:T$415,MATCH($D116,'Ortala-KabKota'!$E$2:$E$415,FALSE))</f>
        <v/>
      </c>
      <c r="U116" s="218" t="str">
        <f t="array" ref="U116">INDEX('Ortala-KabKota'!U$2:U$415,MATCH($D116,'Ortala-KabKota'!$E$2:$E$415,FALSE))</f>
        <v/>
      </c>
      <c r="V116" s="218" t="str">
        <f t="array" ref="V116">INDEX('Ortala-KabKota'!V$2:V$415,MATCH($D116,'Ortala-KabKota'!$E$2:$E$415,FALSE))</f>
        <v/>
      </c>
      <c r="W116" s="218" t="str">
        <f t="array" ref="W116">INDEX('Ortala-KabKota'!W$2:W$415,MATCH($D116,'Ortala-KabKota'!$E$2:$E$415,FALSE))</f>
        <v/>
      </c>
      <c r="X116" s="218" t="str">
        <f t="array" ref="X116">INDEX('Ortala-KabKota'!X$2:X$415,MATCH($D116,'Ortala-KabKota'!$E$2:$E$415,FALSE))</f>
        <v/>
      </c>
      <c r="Y116" s="218" t="str">
        <f t="array" ref="Y116">INDEX('Ortala-KabKota'!Y$2:Y$415,MATCH($D116,'Ortala-KabKota'!$E$2:$E$415,FALSE))</f>
        <v/>
      </c>
      <c r="Z116" s="218" t="str">
        <f t="array" ref="Z116">INDEX('Ortala-KabKota'!Z$2:Z$415,MATCH($D116,'Ortala-KabKota'!$E$2:$E$415,FALSE))</f>
        <v/>
      </c>
      <c r="AA116" s="218" t="str">
        <f t="array" ref="AA116">INDEX('Ortala-KabKota'!AA$2:AA$415,MATCH($D116,'Ortala-KabKota'!$E$2:$E$415,FALSE))</f>
        <v/>
      </c>
      <c r="AB116" s="218" t="str">
        <f t="array" ref="AB116">INDEX('Ortala-KabKota'!AB$2:AB$415,MATCH($D116,'Ortala-KabKota'!$E$2:$E$415,FALSE))</f>
        <v/>
      </c>
      <c r="AC116" s="218" t="str">
        <f t="array" ref="AC116">INDEX('Ortala-KabKota'!AC$2:AC$415,MATCH($D116,'Ortala-KabKota'!$E$2:$E$415,FALSE))</f>
        <v/>
      </c>
      <c r="AD116" s="218" t="str">
        <f t="array" ref="AD116">INDEX('Ortala-KabKota'!AD$2:AD$415,MATCH($D116,'Ortala-KabKota'!$E$2:$E$415,FALSE))</f>
        <v/>
      </c>
      <c r="AE116" s="218" t="str">
        <f t="array" ref="AE116">INDEX('Ortala-KabKota'!AE$2:AE$415,MATCH($D116,'Ortala-KabKota'!$E$2:$E$415,FALSE))</f>
        <v/>
      </c>
      <c r="AF116" s="218" t="str">
        <f t="array" ref="AF116">INDEX('Ortala-KabKota'!AF$2:AF$415,MATCH($D116,'Ortala-KabKota'!$E$2:$E$415,FALSE))</f>
        <v/>
      </c>
      <c r="AG116" s="218" t="str">
        <f t="array" ref="AG116">INDEX('Ortala-KabKota'!AG$2:AG$415,MATCH($D116,'Ortala-KabKota'!$E$2:$E$415,FALSE))</f>
        <v/>
      </c>
      <c r="AH116" s="218" t="str">
        <f t="array" ref="AH116">INDEX('Ortala-KabKota'!AH$2:AH$415,MATCH($D116,'Ortala-KabKota'!$E$2:$E$415,FALSE))</f>
        <v/>
      </c>
      <c r="AI116" s="218" t="str">
        <f t="array" ref="AI116">INDEX('Ortala-KabKota'!AI$2:AI$415,MATCH($D116,'Ortala-KabKota'!$E$2:$E$415,FALSE))</f>
        <v/>
      </c>
      <c r="AJ116" s="218" t="str">
        <f t="array" ref="AJ116">INDEX('Ortala-KabKota'!AJ$2:AJ$415,MATCH($D116,'Ortala-KabKota'!$E$2:$E$415,FALSE))</f>
        <v/>
      </c>
      <c r="AK116" s="218" t="str">
        <f t="array" ref="AK116">INDEX('Ortala-KabKota'!AK$2:AK$415,MATCH($D116,'Ortala-KabKota'!$E$2:$E$415,FALSE))</f>
        <v/>
      </c>
      <c r="AL116" s="218" t="str">
        <f t="array" ref="AL116">INDEX('Ortala-KabKota'!AL$2:AL$415,MATCH($D116,'Ortala-KabKota'!$E$2:$E$415,FALSE))</f>
        <v/>
      </c>
      <c r="AM116" s="218" t="str">
        <f t="array" ref="AM116">INDEX('Ortala-KabKota'!AM$2:AM$415,MATCH($D116,'Ortala-KabKota'!$E$2:$E$415,FALSE))</f>
        <v/>
      </c>
      <c r="AN116" s="218" t="str">
        <f t="array" ref="AN116">INDEX('Ortala-KabKota'!AN$2:AN$415,MATCH($D116,'Ortala-KabKota'!$E$2:$E$415,FALSE))</f>
        <v/>
      </c>
      <c r="AO116" s="218" t="str">
        <f t="array" ref="AO116">INDEX('Ortala-KabKota'!AO$2:AO$415,MATCH($D116,'Ortala-KabKota'!$E$2:$E$415,FALSE))</f>
        <v/>
      </c>
      <c r="AP116" s="218" t="str">
        <f t="array" ref="AP116">INDEX('Ortala-KabKota'!AP$2:AP$415,MATCH($D116,'Ortala-KabKota'!$E$2:$E$415,FALSE))</f>
        <v/>
      </c>
      <c r="AQ116" s="218" t="str">
        <f t="array" ref="AQ116">INDEX('Ortala-KabKota'!AQ$2:AQ$415,MATCH($D116,'Ortala-KabKota'!$E$2:$E$415,FALSE))</f>
        <v/>
      </c>
      <c r="AR116" s="218" t="str">
        <f t="array" ref="AR116">INDEX('Ortala-KabKota'!AR$2:AR$415,MATCH($D116,'Ortala-KabKota'!$E$2:$E$415,FALSE))</f>
        <v/>
      </c>
      <c r="AS116" s="218" t="str">
        <f t="array" ref="AS116">INDEX('Ortala-KabKota'!AS$2:AS$415,MATCH($D116,'Ortala-KabKota'!$E$2:$E$415,FALSE))</f>
        <v/>
      </c>
      <c r="AT116" s="218" t="str">
        <f t="array" ref="AT116">INDEX('Ortala-KabKota'!AT$2:AT$415,MATCH($D116,'Ortala-KabKota'!$E$2:$E$415,FALSE))</f>
        <v/>
      </c>
      <c r="AU116" s="218" t="str">
        <f t="array" ref="AU116">INDEX('UPTD PPA KabKota'!D$5:D$513,MATCH($D116,'UPTD PPA KabKota'!$C$5:$C$513,FALSE))</f>
        <v>Ahmad Candra Alim/ 082280605767</v>
      </c>
      <c r="AV116" s="218" t="str">
        <f t="array" ref="AV116">INDEX('UPTD PPA KabKota'!E$5:E$513,MATCH($D116,'UPTD PPA KabKota'!$C$5:$C$513,FALSE))</f>
        <v>Jl. Wedana Pangkoe Komplek Perkantoran Kecamatan Muaradua Kel. Bumi Agung Kec. Muaradua</v>
      </c>
      <c r="AW116" s="218" t="str">
        <f t="array" ref="AW116">INDEX('UPTD PPA KabKota'!F$5:F$513,MATCH($D116,'UPTD PPA KabKota'!$C$5:$C$513,FALSE))</f>
        <v/>
      </c>
      <c r="AX116" s="218" t="str">
        <f t="array" ref="AX116">INDEX('UPTD PPA KabKota'!G$5:G$513,MATCH($D116,'UPTD PPA KabKota'!$C$5:$C$513,FALSE))</f>
        <v>08117821129</v>
      </c>
      <c r="AY116" s="218" t="str">
        <f t="array" ref="AY116">INDEX('UPTD PPA KabKota'!H$5:H$513,MATCH($D116,'UPTD PPA KabKota'!$C$5:$C$513,FALSE))</f>
        <v>UPTD PPA</v>
      </c>
      <c r="AZ116" s="218" t="str">
        <f t="array" ref="AZ116">INDEX('UPTD PPA KabKota'!I$5:I$513,MATCH($D116,'UPTD PPA KabKota'!$C$5:$C$513,FALSE))</f>
        <v>Peraturan Bupati Ogan Komering Ulu Selatan Nomor 19 Tahun 2023</v>
      </c>
      <c r="BA116" s="218">
        <f t="array" ref="BA116">INDEX('UPTD PPA KabKota'!J$5:J$513,MATCH($D116,'UPTD PPA KabKota'!$C$5:$C$513,FALSE))</f>
        <v>2023</v>
      </c>
      <c r="BB116" s="218" t="str">
        <f t="array" ref="BB116">INDEX('UPTD PPA KabKota'!K$5:K$513,MATCH($D116,'UPTD PPA KabKota'!$C$5:$C$513,FALSE))</f>
        <v>A</v>
      </c>
      <c r="BC116" s="218" t="str">
        <f t="array" ref="BC116">INDEX('UPTD PPA KabKota'!L$5:L$513,MATCH($D116,'UPTD PPA KabKota'!$C$5:$C$513,FALSE))</f>
        <v>Nova Susanti, SKM., MM / 0811789721</v>
      </c>
      <c r="BD116" s="218" t="str">
        <f t="array" ref="BD116">INDEX('UPTD PPA KabKota'!M$5:M$513,MATCH($D116,'UPTD PPA KabKota'!$C$5:$C$513,FALSE))</f>
        <v>uptdppaokus@gmail.com</v>
      </c>
      <c r="BE116" s="218" t="str">
        <f t="array" ref="BE116">INDEX('UPTD PPA KabKota'!N$5:N$513,MATCH($D116,'UPTD PPA KabKota'!$C$5:$C$513,FALSE))</f>
        <v>1. Kepala UPTD PPA
2. Kepala Sub Bagian Tata Usaha
3. Kelompok Jabatan Fungsional
4. Pengadministrasian Umum
5. Pengemudi
6. Penjaga keamanan
7. Mediator
8. Penjaga Rumah Aman
9. Konselor (Psikologis/Hukum)</v>
      </c>
      <c r="BF116" s="218" t="str">
        <f t="array" ref="BF116">INDEX('UPTD PPA KabKota'!O$5:O$513,MATCH($D116,'UPTD PPA KabKota'!$C$5:$C$513,FALSE))</f>
        <v>MANDIRI</v>
      </c>
      <c r="BG116" s="218" t="str">
        <f t="array" ref="BG116">INDEX('UPTD PPA KabKota'!P$5:P$513,MATCH($D116,'UPTD PPA KabKota'!$C$5:$C$513,FALSE))</f>
        <v>SEWA/KONTRAK</v>
      </c>
      <c r="BH116" s="218" t="str">
        <f t="array" ref="BH116">INDEX('UPTD PPA KabKota'!Q$5:Q$513,MATCH($D116,'UPTD PPA KabKota'!$C$5:$C$513,FALSE))</f>
        <v/>
      </c>
      <c r="BI116" s="218" t="str">
        <f t="array" ref="BI116">INDEX('UPTD PPA KabKota'!R$5:R$513,MATCH($D116,'UPTD PPA KabKota'!$C$5:$C$513,FALSE))</f>
        <v>Tidak Ada</v>
      </c>
      <c r="BJ116" s="218" t="str">
        <f t="array" ref="BJ116">INDEX('UPTD PPA KabKota'!S$5:S$513,MATCH($D116,'UPTD PPA KabKota'!$C$5:$C$513,FALSE))</f>
        <v>Tidak Ada</v>
      </c>
      <c r="BK116" s="218" t="str">
        <f t="array" ref="BK116">INDEX('UPTD PPA KabKota'!T$5:T$513,MATCH($D116,'UPTD PPA KabKota'!$C$5:$C$513,FALSE))</f>
        <v>Tidak Ada</v>
      </c>
      <c r="BL116" s="218" t="str">
        <f t="array" ref="BL116">INDEX('UPTD PPA KabKota'!U$5:U$513,MATCH($D116,'UPTD PPA KabKota'!$C$5:$C$513,FALSE))</f>
        <v>Ada</v>
      </c>
      <c r="BM116" s="218" t="str">
        <f t="array" ref="BM116">INDEX('UPTD PPA KabKota'!V$5:V$513,MATCH($D116,'UPTD PPA KabKota'!$C$5:$C$513,FALSE))</f>
        <v/>
      </c>
      <c r="BN116" s="218" t="str">
        <f t="array" ref="BN116">INDEX('UPTD PPA KabKota'!W$5:W$513,MATCH($D116,'UPTD PPA KabKota'!$C$5:$C$513,FALSE))</f>
        <v/>
      </c>
      <c r="BO116" s="218" t="str">
        <f t="array" ref="BO116">INDEX('UPTD PPA KabKota'!X$5:X$513,MATCH($D116,'UPTD PPA KabKota'!$C$5:$C$513,FALSE))</f>
        <v/>
      </c>
      <c r="BP116" s="218" t="str">
        <f t="array" ref="BP116">INDEX('UPTD PPA KabKota'!Y$5:Y$513,MATCH($D116,'UPTD PPA KabKota'!$C$5:$C$513,FALSE))</f>
        <v>Ada</v>
      </c>
      <c r="BQ116" s="218" t="str">
        <f t="array" ref="BQ116">INDEX('UPTD PPA KabKota'!Z$5:Z$513,MATCH($D116,'UPTD PPA KabKota'!$C$5:$C$513,FALSE))</f>
        <v>Ada</v>
      </c>
      <c r="BR116" s="218" t="str">
        <f t="array" ref="BR116">INDEX('UPTD PPA KabKota'!AA$5:AA$513,MATCH($D116,'UPTD PPA KabKota'!$C$5:$C$513,FALSE))</f>
        <v/>
      </c>
      <c r="BS116" s="218" t="str">
        <f t="array" ref="BS116">INDEX('UPTD PPA KabKota'!AB$5:AB$513,MATCH($D116,'UPTD PPA KabKota'!$C$5:$C$513,FALSE))</f>
        <v/>
      </c>
      <c r="BT116" s="218" t="str">
        <f t="array" ref="BT116">INDEX('UPTD PPA KabKota'!AC$5:AC$513,MATCH($D116,'UPTD PPA KabKota'!$C$5:$C$513,FALSE))</f>
        <v>Sudah</v>
      </c>
      <c r="BU116" s="218" t="str">
        <f t="array" ref="BU116">INDEX('UPTD PPA KabKota'!AD$5:AD$513,MATCH($D116,'UPTD PPA KabKota'!$C$5:$C$513,FALSE))</f>
        <v>Sudah</v>
      </c>
      <c r="BV116" s="218" t="str">
        <f t="array" ref="BV116">INDEX('UPTD PPA KabKota'!AE$5:AE$513,MATCH($D116,'UPTD PPA KabKota'!$C$5:$C$513,FALSE))</f>
        <v>Sudah</v>
      </c>
      <c r="BW116" s="218" t="str">
        <f t="array" ref="BW116">INDEX('UPTD PPA KabKota'!AF$5:AF$513,MATCH($D116,'UPTD PPA KabKota'!$C$5:$C$513,FALSE))</f>
        <v>Sudah</v>
      </c>
      <c r="BX116" s="218" t="str">
        <f t="array" ref="BX116">INDEX('UPTD PPA KabKota'!AG$5:AG$513,MATCH($D116,'UPTD PPA KabKota'!$C$5:$C$513,FALSE))</f>
        <v>Sudah</v>
      </c>
      <c r="BY116" s="218" t="str">
        <f t="array" ref="BY116">INDEX('UPTD PPA KabKota'!AH$5:AH$513,MATCH($D116,'UPTD PPA KabKota'!$C$5:$C$513,FALSE))</f>
        <v>Sudah</v>
      </c>
      <c r="BZ116" s="218" t="str">
        <f t="array" ref="BZ116">INDEX('UPTD PPA KabKota'!AI$5:AI$513,MATCH($D116,'UPTD PPA KabKota'!$C$5:$C$513,FALSE))</f>
        <v/>
      </c>
      <c r="CA116" s="218" t="str">
        <f t="array" ref="CA116">INDEX('UPTD PPA KabKota'!AJ$5:AJ$513,MATCH($D116,'UPTD PPA KabKota'!$C$5:$C$513,FALSE))</f>
        <v>Sudah</v>
      </c>
      <c r="CB116" s="218" t="str">
        <f t="array" ref="CB116">INDEX('UPTD PPA KabKota'!AK$5:AK$513,MATCH($D116,'UPTD PPA KabKota'!$C$5:$C$513,FALSE))</f>
        <v/>
      </c>
      <c r="CC116" s="218" t="str">
        <f t="array" ref="CC116">INDEX('UPTD PPA KabKota'!AL$5:AL$513,MATCH($D116,'UPTD PPA KabKota'!$C$5:$C$513,FALSE))</f>
        <v>Sudah</v>
      </c>
      <c r="CD116" s="218" t="str">
        <f t="array" ref="CD116">INDEX('UPTD PPA KabKota'!AM$5:AM$513,MATCH($D116,'UPTD PPA KabKota'!$C$5:$C$513,FALSE))</f>
        <v>Sudah</v>
      </c>
      <c r="CE116" s="218" t="str">
        <f t="array" ref="CE116">INDEX('UPTD PPA KabKota'!AN$5:AN$513,MATCH($D116,'UPTD PPA KabKota'!$C$5:$C$513,FALSE))</f>
        <v>Kolom (15): Mandiri/Pinjam Pakai
Psikolog Klinis: ada melalui MoU</v>
      </c>
      <c r="CF116" s="218" t="str">
        <f t="array" ref="CF116">INDEX('UPTD PPA KabKota'!AO$5:AO$513,MATCH($D116,'UPTD PPA KabKota'!$C$5:$C$513,FALSE))</f>
        <v>26 KASUS</v>
      </c>
      <c r="CG116" s="218" t="str">
        <f t="array" ref="CG116">INDEX('UPTD PPA KabKota'!AP$5:AP$513,MATCH($D116,'UPTD PPA KabKota'!$C$5:$C$513,FALSE))</f>
        <v>PELECEHAN SEKSUAL</v>
      </c>
      <c r="CH116" s="218" t="str">
        <f t="array" ref="CH116">INDEX('UPTD PPA KabKota'!AQ$5:AQ$513,MATCH($D116,'UPTD PPA KabKota'!$C$5:$C$513,FALSE))</f>
        <v/>
      </c>
      <c r="CI116" s="218" t="str">
        <f t="array" ref="CI116">INDEX('UPTD PPA KabKota'!AR$5:AR$513,MATCH($D116,'UPTD PPA KabKota'!$C$5:$C$513,FALSE))</f>
        <v/>
      </c>
      <c r="CJ116" s="218" t="str">
        <f t="array" ref="CJ116">INDEX('UPTD PPA KabKota'!AS$5:AS$513,MATCH($D116,'UPTD PPA KabKota'!$C$5:$C$513,FALSE))</f>
        <v/>
      </c>
      <c r="CK116" s="218" t="str">
        <f t="array" ref="CK116">INDEX('UPTD PPA KabKota'!AT$5:AT$513,MATCH($D116,'UPTD PPA KabKota'!$C$5:$C$513,FALSE))</f>
        <v/>
      </c>
      <c r="CL116" s="218" t="str">
        <f t="array" ref="CL116">INDEX('UPTD PPA KabKota'!AU$5:AU$513,MATCH($D116,'UPTD PPA KabKota'!$C$5:$C$513,FALSE))</f>
        <v/>
      </c>
      <c r="CM116" s="218" t="str">
        <f t="array" ref="CM116">INDEX('UPTD PPA KabKota'!AV$5:AV$513,MATCH($D116,'UPTD PPA KabKota'!$C$5:$C$513,FALSE))</f>
        <v/>
      </c>
      <c r="CN116" s="218" t="str">
        <f t="array" ref="CN116">INDEX('UPTD PPA KabKota'!AW$5:AW$513,MATCH($D116,'UPTD PPA KabKota'!$C$5:$C$513,FALSE))</f>
        <v/>
      </c>
      <c r="CO116" s="218" t="str">
        <f t="array" ref="CO116">INDEX('UPTD PPA KabKota'!AX$5:AX$513,MATCH($D116,'UPTD PPA KabKota'!$C$5:$C$513,FALSE))</f>
        <v>v</v>
      </c>
      <c r="CP116" s="218" t="str">
        <f t="array" ref="CP116">INDEX('UPTD PPA KabKota'!AY$5:AY$513,MATCH($D116,'UPTD PPA KabKota'!$C$5:$C$513,FALSE))</f>
        <v/>
      </c>
      <c r="CQ116" s="209" t="str">
        <f>IFERROR(__xludf.DUMMYFUNCTION("IF(ISBLANK($K116),"""",IF(REGEXMATCH($K116,""Peraturan""),""Ada"",IF(REGEXMATCH($K116,""Rekomendasi""),""Tidak Ada"", $K116)))
"),"Ada")</f>
        <v>Ada</v>
      </c>
      <c r="CR116" s="209" t="str">
        <f t="array" ref="CR116">index('UPTD PPA KabKota'!$BI$5:$BI$513,match($D116,'UPTD PPA KabKota'!$C$5:$C$513,false))</f>
        <v>Ada</v>
      </c>
      <c r="CS116" s="314" t="str">
        <f t="shared" si="17"/>
        <v>Ada</v>
      </c>
    </row>
    <row r="117">
      <c r="A117" s="334">
        <v>113.0</v>
      </c>
      <c r="B117" s="334">
        <v>9.0</v>
      </c>
      <c r="C117" s="311" t="s">
        <v>4744</v>
      </c>
      <c r="D117" s="312" t="s">
        <v>1580</v>
      </c>
      <c r="E117" s="315">
        <v>45748.0</v>
      </c>
      <c r="F117" s="218" t="str">
        <f t="array" ref="F117">INDEX('Ortala-KabKota'!F$2:F$415,MATCH($D117,'Ortala-KabKota'!$E$2:$E$415,FALSE))</f>
        <v/>
      </c>
      <c r="G117" s="218" t="str">
        <f t="array" ref="G117">INDEX('Ortala-KabKota'!G$2:G$415,MATCH($D117,'Ortala-KabKota'!$E$2:$E$415,FALSE))</f>
        <v>Jl. Lintas Sumatera KM. 7 Kotabaru Selatan Kecamatan Martapura Kab. OKU Timur</v>
      </c>
      <c r="H117" s="218" t="str">
        <f t="array" ref="H117">INDEX('Ortala-KabKota'!H$2:H$415,MATCH($D117,'Ortala-KabKota'!$E$2:$E$415,FALSE))</f>
        <v/>
      </c>
      <c r="I117" s="218" t="str">
        <f t="array" ref="I117">INDEX('Ortala-KabKota'!I$2:I$415,MATCH($D117,'Ortala-KabKota'!$E$2:$E$415,FALSE))</f>
        <v>081364950699</v>
      </c>
      <c r="J117" s="218" t="str">
        <f t="array" ref="J117">INDEX('Ortala-KabKota'!J$2:J$415,MATCH($D117,'Ortala-KabKota'!$E$2:$E$415,FALSE))</f>
        <v>UPTD PPA</v>
      </c>
      <c r="K117" s="218" t="str">
        <f t="array" ref="K117">INDEX('Ortala-KabKota'!K$2:K$415,MATCH($D117,'Ortala-KabKota'!$E$2:$E$415,FALSE))</f>
        <v>Peraturan Bupati Ogan Komering Ulu Timur Nomor 37 Tahun 2023</v>
      </c>
      <c r="L117" s="218">
        <f t="array" ref="L117">INDEX('Ortala-KabKota'!L$2:L$415,MATCH($D117,'Ortala-KabKota'!$E$2:$E$415,FALSE))</f>
        <v>2023</v>
      </c>
      <c r="M117" s="218" t="str">
        <f t="array" ref="M117">INDEX('Ortala-KabKota'!M$2:M$415,MATCH($D117,'Ortala-KabKota'!$E$2:$E$415,FALSE))</f>
        <v>A</v>
      </c>
      <c r="N117" s="218" t="str">
        <f t="array" ref="N117">INDEX('Ortala-KabKota'!N$2:N$415,MATCH($D117,'Ortala-KabKota'!$E$2:$E$415,FALSE))</f>
        <v>Lisa Gustina/ 085267002325</v>
      </c>
      <c r="O117" s="218" t="str">
        <f t="array" ref="O117">INDEX('Ortala-KabKota'!O$2:O$415,MATCH($D117,'Ortala-KabKota'!$E$2:$E$415,FALSE))</f>
        <v>disppaokutimur@gmail.com</v>
      </c>
      <c r="P117" s="218" t="str">
        <f t="array" ref="P117">INDEX('Ortala-KabKota'!P$2:P$415,MATCH($D117,'Ortala-KabKota'!$E$2:$E$415,FALSE))</f>
        <v>Kepala UPTD, Kasubag TU, Kelompok JF dan Pelaksana</v>
      </c>
      <c r="Q117" s="218" t="str">
        <f t="array" ref="Q117">INDEX('Ortala-KabKota'!Q$2:Q$415,MATCH($D117,'Ortala-KabKota'!$E$2:$E$415,FALSE))</f>
        <v/>
      </c>
      <c r="R117" s="218" t="str">
        <f t="array" ref="R117">INDEX('Ortala-KabKota'!R$2:R$415,MATCH($D117,'Ortala-KabKota'!$E$2:$E$415,FALSE))</f>
        <v/>
      </c>
      <c r="S117" s="218" t="str">
        <f t="array" ref="S117">INDEX('Ortala-KabKota'!S$2:S$415,MATCH($D117,'Ortala-KabKota'!$E$2:$E$415,FALSE))</f>
        <v/>
      </c>
      <c r="T117" s="218" t="str">
        <f t="array" ref="T117">INDEX('Ortala-KabKota'!T$2:T$415,MATCH($D117,'Ortala-KabKota'!$E$2:$E$415,FALSE))</f>
        <v/>
      </c>
      <c r="U117" s="218" t="str">
        <f t="array" ref="U117">INDEX('Ortala-KabKota'!U$2:U$415,MATCH($D117,'Ortala-KabKota'!$E$2:$E$415,FALSE))</f>
        <v/>
      </c>
      <c r="V117" s="218" t="str">
        <f t="array" ref="V117">INDEX('Ortala-KabKota'!V$2:V$415,MATCH($D117,'Ortala-KabKota'!$E$2:$E$415,FALSE))</f>
        <v/>
      </c>
      <c r="W117" s="218" t="str">
        <f t="array" ref="W117">INDEX('Ortala-KabKota'!W$2:W$415,MATCH($D117,'Ortala-KabKota'!$E$2:$E$415,FALSE))</f>
        <v/>
      </c>
      <c r="X117" s="218" t="str">
        <f t="array" ref="X117">INDEX('Ortala-KabKota'!X$2:X$415,MATCH($D117,'Ortala-KabKota'!$E$2:$E$415,FALSE))</f>
        <v/>
      </c>
      <c r="Y117" s="218" t="str">
        <f t="array" ref="Y117">INDEX('Ortala-KabKota'!Y$2:Y$415,MATCH($D117,'Ortala-KabKota'!$E$2:$E$415,FALSE))</f>
        <v/>
      </c>
      <c r="Z117" s="218" t="str">
        <f t="array" ref="Z117">INDEX('Ortala-KabKota'!Z$2:Z$415,MATCH($D117,'Ortala-KabKota'!$E$2:$E$415,FALSE))</f>
        <v/>
      </c>
      <c r="AA117" s="218" t="str">
        <f t="array" ref="AA117">INDEX('Ortala-KabKota'!AA$2:AA$415,MATCH($D117,'Ortala-KabKota'!$E$2:$E$415,FALSE))</f>
        <v/>
      </c>
      <c r="AB117" s="218" t="str">
        <f t="array" ref="AB117">INDEX('Ortala-KabKota'!AB$2:AB$415,MATCH($D117,'Ortala-KabKota'!$E$2:$E$415,FALSE))</f>
        <v/>
      </c>
      <c r="AC117" s="218" t="str">
        <f t="array" ref="AC117">INDEX('Ortala-KabKota'!AC$2:AC$415,MATCH($D117,'Ortala-KabKota'!$E$2:$E$415,FALSE))</f>
        <v/>
      </c>
      <c r="AD117" s="218" t="str">
        <f t="array" ref="AD117">INDEX('Ortala-KabKota'!AD$2:AD$415,MATCH($D117,'Ortala-KabKota'!$E$2:$E$415,FALSE))</f>
        <v/>
      </c>
      <c r="AE117" s="218" t="str">
        <f t="array" ref="AE117">INDEX('Ortala-KabKota'!AE$2:AE$415,MATCH($D117,'Ortala-KabKota'!$E$2:$E$415,FALSE))</f>
        <v/>
      </c>
      <c r="AF117" s="218" t="str">
        <f t="array" ref="AF117">INDEX('Ortala-KabKota'!AF$2:AF$415,MATCH($D117,'Ortala-KabKota'!$E$2:$E$415,FALSE))</f>
        <v/>
      </c>
      <c r="AG117" s="218" t="str">
        <f t="array" ref="AG117">INDEX('Ortala-KabKota'!AG$2:AG$415,MATCH($D117,'Ortala-KabKota'!$E$2:$E$415,FALSE))</f>
        <v/>
      </c>
      <c r="AH117" s="218" t="str">
        <f t="array" ref="AH117">INDEX('Ortala-KabKota'!AH$2:AH$415,MATCH($D117,'Ortala-KabKota'!$E$2:$E$415,FALSE))</f>
        <v/>
      </c>
      <c r="AI117" s="218" t="str">
        <f t="array" ref="AI117">INDEX('Ortala-KabKota'!AI$2:AI$415,MATCH($D117,'Ortala-KabKota'!$E$2:$E$415,FALSE))</f>
        <v/>
      </c>
      <c r="AJ117" s="218" t="str">
        <f t="array" ref="AJ117">INDEX('Ortala-KabKota'!AJ$2:AJ$415,MATCH($D117,'Ortala-KabKota'!$E$2:$E$415,FALSE))</f>
        <v/>
      </c>
      <c r="AK117" s="218" t="str">
        <f t="array" ref="AK117">INDEX('Ortala-KabKota'!AK$2:AK$415,MATCH($D117,'Ortala-KabKota'!$E$2:$E$415,FALSE))</f>
        <v/>
      </c>
      <c r="AL117" s="218" t="str">
        <f t="array" ref="AL117">INDEX('Ortala-KabKota'!AL$2:AL$415,MATCH($D117,'Ortala-KabKota'!$E$2:$E$415,FALSE))</f>
        <v/>
      </c>
      <c r="AM117" s="218" t="str">
        <f t="array" ref="AM117">INDEX('Ortala-KabKota'!AM$2:AM$415,MATCH($D117,'Ortala-KabKota'!$E$2:$E$415,FALSE))</f>
        <v/>
      </c>
      <c r="AN117" s="218" t="str">
        <f t="array" ref="AN117">INDEX('Ortala-KabKota'!AN$2:AN$415,MATCH($D117,'Ortala-KabKota'!$E$2:$E$415,FALSE))</f>
        <v/>
      </c>
      <c r="AO117" s="218" t="str">
        <f t="array" ref="AO117">INDEX('Ortala-KabKota'!AO$2:AO$415,MATCH($D117,'Ortala-KabKota'!$E$2:$E$415,FALSE))</f>
        <v/>
      </c>
      <c r="AP117" s="218" t="str">
        <f t="array" ref="AP117">INDEX('Ortala-KabKota'!AP$2:AP$415,MATCH($D117,'Ortala-KabKota'!$E$2:$E$415,FALSE))</f>
        <v/>
      </c>
      <c r="AQ117" s="218" t="str">
        <f t="array" ref="AQ117">INDEX('Ortala-KabKota'!AQ$2:AQ$415,MATCH($D117,'Ortala-KabKota'!$E$2:$E$415,FALSE))</f>
        <v/>
      </c>
      <c r="AR117" s="218" t="str">
        <f t="array" ref="AR117">INDEX('Ortala-KabKota'!AR$2:AR$415,MATCH($D117,'Ortala-KabKota'!$E$2:$E$415,FALSE))</f>
        <v/>
      </c>
      <c r="AS117" s="218" t="str">
        <f t="array" ref="AS117">INDEX('Ortala-KabKota'!AS$2:AS$415,MATCH($D117,'Ortala-KabKota'!$E$2:$E$415,FALSE))</f>
        <v/>
      </c>
      <c r="AT117" s="218" t="str">
        <f t="array" ref="AT117">INDEX('Ortala-KabKota'!AT$2:AT$415,MATCH($D117,'Ortala-KabKota'!$E$2:$E$415,FALSE))</f>
        <v/>
      </c>
      <c r="AU117" s="218" t="str">
        <f t="array" ref="AU117">INDEX('UPTD PPA KabKota'!D$5:D$513,MATCH($D117,'UPTD PPA KabKota'!$C$5:$C$513,FALSE))</f>
        <v>Leni Sari, AM.Keb</v>
      </c>
      <c r="AV117" s="218" t="str">
        <f t="array" ref="AV117">INDEX('UPTD PPA KabKota'!E$5:E$513,MATCH($D117,'UPTD PPA KabKota'!$C$5:$C$513,FALSE))</f>
        <v>Jl. Lintas Sumatera KM. 7 Kotabaru Selatan Kecamatan Martapura Kab. OKU Timur</v>
      </c>
      <c r="AW117" s="218" t="str">
        <f t="array" ref="AW117">INDEX('UPTD PPA KabKota'!F$5:F$513,MATCH($D117,'UPTD PPA KabKota'!$C$5:$C$513,FALSE))</f>
        <v>081364950699</v>
      </c>
      <c r="AX117" s="218" t="str">
        <f t="array" ref="AX117">INDEX('UPTD PPA KabKota'!G$5:G$513,MATCH($D117,'UPTD PPA KabKota'!$C$5:$C$513,FALSE))</f>
        <v>081364950699</v>
      </c>
      <c r="AY117" s="218" t="str">
        <f t="array" ref="AY117">INDEX('UPTD PPA KabKota'!H$5:H$513,MATCH($D117,'UPTD PPA KabKota'!$C$5:$C$513,FALSE))</f>
        <v>UPTD PPA</v>
      </c>
      <c r="AZ117" s="218" t="str">
        <f t="array" ref="AZ117">INDEX('UPTD PPA KabKota'!I$5:I$513,MATCH($D117,'UPTD PPA KabKota'!$C$5:$C$513,FALSE))</f>
        <v>Peraturan Bupati Ogan Komering Ulu Timur Nomor 37 Tahun 2023</v>
      </c>
      <c r="BA117" s="218">
        <f t="array" ref="BA117">INDEX('UPTD PPA KabKota'!J$5:J$513,MATCH($D117,'UPTD PPA KabKota'!$C$5:$C$513,FALSE))</f>
        <v>2023</v>
      </c>
      <c r="BB117" s="218" t="str">
        <f t="array" ref="BB117">INDEX('UPTD PPA KabKota'!K$5:K$513,MATCH($D117,'UPTD PPA KabKota'!$C$5:$C$513,FALSE))</f>
        <v>A</v>
      </c>
      <c r="BC117" s="218" t="str">
        <f t="array" ref="BC117">INDEX('UPTD PPA KabKota'!L$5:L$513,MATCH($D117,'UPTD PPA KabKota'!$C$5:$C$513,FALSE))</f>
        <v/>
      </c>
      <c r="BD117" s="218" t="str">
        <f t="array" ref="BD117">INDEX('UPTD PPA KabKota'!M$5:M$513,MATCH($D117,'UPTD PPA KabKota'!$C$5:$C$513,FALSE))</f>
        <v>disppaokutimur@gmail.com</v>
      </c>
      <c r="BE117" s="218" t="str">
        <f t="array" ref="BE117">INDEX('UPTD PPA KabKota'!N$5:N$513,MATCH($D117,'UPTD PPA KabKota'!$C$5:$C$513,FALSE))</f>
        <v>1. Kepala UPTD
2. Kasubag TU
3. Kelompok JF
4. Pelaksana</v>
      </c>
      <c r="BF117" s="218" t="str">
        <f t="array" ref="BF117">INDEX('UPTD PPA KabKota'!O$5:O$513,MATCH($D117,'UPTD PPA KabKota'!$C$5:$C$513,FALSE))</f>
        <v>MANDIRI</v>
      </c>
      <c r="BG117" s="218" t="str">
        <f t="array" ref="BG117">INDEX('UPTD PPA KabKota'!P$5:P$513,MATCH($D117,'UPTD PPA KabKota'!$C$5:$C$513,FALSE))</f>
        <v>SEWA/KONTRAK</v>
      </c>
      <c r="BH117" s="218" t="str">
        <f t="array" ref="BH117">INDEX('UPTD PPA KabKota'!Q$5:Q$513,MATCH($D117,'UPTD PPA KabKota'!$C$5:$C$513,FALSE))</f>
        <v/>
      </c>
      <c r="BI117" s="218" t="str">
        <f t="array" ref="BI117">INDEX('UPTD PPA KabKota'!R$5:R$513,MATCH($D117,'UPTD PPA KabKota'!$C$5:$C$513,FALSE))</f>
        <v>Tidak Ada</v>
      </c>
      <c r="BJ117" s="218" t="str">
        <f t="array" ref="BJ117">INDEX('UPTD PPA KabKota'!S$5:S$513,MATCH($D117,'UPTD PPA KabKota'!$C$5:$C$513,FALSE))</f>
        <v>Tidak Ada</v>
      </c>
      <c r="BK117" s="218" t="str">
        <f t="array" ref="BK117">INDEX('UPTD PPA KabKota'!T$5:T$513,MATCH($D117,'UPTD PPA KabKota'!$C$5:$C$513,FALSE))</f>
        <v>Tidak Ada</v>
      </c>
      <c r="BL117" s="218" t="str">
        <f t="array" ref="BL117">INDEX('UPTD PPA KabKota'!U$5:U$513,MATCH($D117,'UPTD PPA KabKota'!$C$5:$C$513,FALSE))</f>
        <v/>
      </c>
      <c r="BM117" s="218" t="str">
        <f t="array" ref="BM117">INDEX('UPTD PPA KabKota'!V$5:V$513,MATCH($D117,'UPTD PPA KabKota'!$C$5:$C$513,FALSE))</f>
        <v/>
      </c>
      <c r="BN117" s="218" t="str">
        <f t="array" ref="BN117">INDEX('UPTD PPA KabKota'!W$5:W$513,MATCH($D117,'UPTD PPA KabKota'!$C$5:$C$513,FALSE))</f>
        <v/>
      </c>
      <c r="BO117" s="218" t="str">
        <f t="array" ref="BO117">INDEX('UPTD PPA KabKota'!X$5:X$513,MATCH($D117,'UPTD PPA KabKota'!$C$5:$C$513,FALSE))</f>
        <v/>
      </c>
      <c r="BP117" s="218" t="str">
        <f t="array" ref="BP117">INDEX('UPTD PPA KabKota'!Y$5:Y$513,MATCH($D117,'UPTD PPA KabKota'!$C$5:$C$513,FALSE))</f>
        <v/>
      </c>
      <c r="BQ117" s="218" t="str">
        <f t="array" ref="BQ117">INDEX('UPTD PPA KabKota'!Z$5:Z$513,MATCH($D117,'UPTD PPA KabKota'!$C$5:$C$513,FALSE))</f>
        <v/>
      </c>
      <c r="BR117" s="218" t="str">
        <f t="array" ref="BR117">INDEX('UPTD PPA KabKota'!AA$5:AA$513,MATCH($D117,'UPTD PPA KabKota'!$C$5:$C$513,FALSE))</f>
        <v/>
      </c>
      <c r="BS117" s="218" t="str">
        <f t="array" ref="BS117">INDEX('UPTD PPA KabKota'!AB$5:AB$513,MATCH($D117,'UPTD PPA KabKota'!$C$5:$C$513,FALSE))</f>
        <v/>
      </c>
      <c r="BT117" s="218" t="str">
        <f t="array" ref="BT117">INDEX('UPTD PPA KabKota'!AC$5:AC$513,MATCH($D117,'UPTD PPA KabKota'!$C$5:$C$513,FALSE))</f>
        <v/>
      </c>
      <c r="BU117" s="218" t="str">
        <f t="array" ref="BU117">INDEX('UPTD PPA KabKota'!AD$5:AD$513,MATCH($D117,'UPTD PPA KabKota'!$C$5:$C$513,FALSE))</f>
        <v/>
      </c>
      <c r="BV117" s="218" t="str">
        <f t="array" ref="BV117">INDEX('UPTD PPA KabKota'!AE$5:AE$513,MATCH($D117,'UPTD PPA KabKota'!$C$5:$C$513,FALSE))</f>
        <v/>
      </c>
      <c r="BW117" s="218" t="str">
        <f t="array" ref="BW117">INDEX('UPTD PPA KabKota'!AF$5:AF$513,MATCH($D117,'UPTD PPA KabKota'!$C$5:$C$513,FALSE))</f>
        <v/>
      </c>
      <c r="BX117" s="218" t="str">
        <f t="array" ref="BX117">INDEX('UPTD PPA KabKota'!AG$5:AG$513,MATCH($D117,'UPTD PPA KabKota'!$C$5:$C$513,FALSE))</f>
        <v/>
      </c>
      <c r="BY117" s="218" t="str">
        <f t="array" ref="BY117">INDEX('UPTD PPA KabKota'!AH$5:AH$513,MATCH($D117,'UPTD PPA KabKota'!$C$5:$C$513,FALSE))</f>
        <v/>
      </c>
      <c r="BZ117" s="218" t="str">
        <f t="array" ref="BZ117">INDEX('UPTD PPA KabKota'!AI$5:AI$513,MATCH($D117,'UPTD PPA KabKota'!$C$5:$C$513,FALSE))</f>
        <v/>
      </c>
      <c r="CA117" s="218" t="str">
        <f t="array" ref="CA117">INDEX('UPTD PPA KabKota'!AJ$5:AJ$513,MATCH($D117,'UPTD PPA KabKota'!$C$5:$C$513,FALSE))</f>
        <v/>
      </c>
      <c r="CB117" s="218" t="str">
        <f t="array" ref="CB117">INDEX('UPTD PPA KabKota'!AK$5:AK$513,MATCH($D117,'UPTD PPA KabKota'!$C$5:$C$513,FALSE))</f>
        <v/>
      </c>
      <c r="CC117" s="218" t="str">
        <f t="array" ref="CC117">INDEX('UPTD PPA KabKota'!AL$5:AL$513,MATCH($D117,'UPTD PPA KabKota'!$C$5:$C$513,FALSE))</f>
        <v/>
      </c>
      <c r="CD117" s="218" t="str">
        <f t="array" ref="CD117">INDEX('UPTD PPA KabKota'!AM$5:AM$513,MATCH($D117,'UPTD PPA KabKota'!$C$5:$C$513,FALSE))</f>
        <v/>
      </c>
      <c r="CE117" s="218" t="str">
        <f t="array" ref="CE117">INDEX('UPTD PPA KabKota'!AN$5:AN$513,MATCH($D117,'UPTD PPA KabKota'!$C$5:$C$513,FALSE))</f>
        <v/>
      </c>
      <c r="CF117" s="218" t="str">
        <f t="array" ref="CF117">INDEX('UPTD PPA KabKota'!AO$5:AO$513,MATCH($D117,'UPTD PPA KabKota'!$C$5:$C$513,FALSE))</f>
        <v/>
      </c>
      <c r="CG117" s="218" t="str">
        <f t="array" ref="CG117">INDEX('UPTD PPA KabKota'!AP$5:AP$513,MATCH($D117,'UPTD PPA KabKota'!$C$5:$C$513,FALSE))</f>
        <v/>
      </c>
      <c r="CH117" s="218" t="str">
        <f t="array" ref="CH117">INDEX('UPTD PPA KabKota'!AQ$5:AQ$513,MATCH($D117,'UPTD PPA KabKota'!$C$5:$C$513,FALSE))</f>
        <v/>
      </c>
      <c r="CI117" s="218" t="str">
        <f t="array" ref="CI117">INDEX('UPTD PPA KabKota'!AR$5:AR$513,MATCH($D117,'UPTD PPA KabKota'!$C$5:$C$513,FALSE))</f>
        <v/>
      </c>
      <c r="CJ117" s="218" t="str">
        <f t="array" ref="CJ117">INDEX('UPTD PPA KabKota'!AS$5:AS$513,MATCH($D117,'UPTD PPA KabKota'!$C$5:$C$513,FALSE))</f>
        <v/>
      </c>
      <c r="CK117" s="218" t="str">
        <f t="array" ref="CK117">INDEX('UPTD PPA KabKota'!AT$5:AT$513,MATCH($D117,'UPTD PPA KabKota'!$C$5:$C$513,FALSE))</f>
        <v/>
      </c>
      <c r="CL117" s="218" t="str">
        <f t="array" ref="CL117">INDEX('UPTD PPA KabKota'!AU$5:AU$513,MATCH($D117,'UPTD PPA KabKota'!$C$5:$C$513,FALSE))</f>
        <v/>
      </c>
      <c r="CM117" s="218" t="str">
        <f t="array" ref="CM117">INDEX('UPTD PPA KabKota'!AV$5:AV$513,MATCH($D117,'UPTD PPA KabKota'!$C$5:$C$513,FALSE))</f>
        <v/>
      </c>
      <c r="CN117" s="218" t="str">
        <f t="array" ref="CN117">INDEX('UPTD PPA KabKota'!AW$5:AW$513,MATCH($D117,'UPTD PPA KabKota'!$C$5:$C$513,FALSE))</f>
        <v/>
      </c>
      <c r="CO117" s="218" t="str">
        <f t="array" ref="CO117">INDEX('UPTD PPA KabKota'!AX$5:AX$513,MATCH($D117,'UPTD PPA KabKota'!$C$5:$C$513,FALSE))</f>
        <v/>
      </c>
      <c r="CP117" s="218" t="str">
        <f t="array" ref="CP117">INDEX('UPTD PPA KabKota'!AY$5:AY$513,MATCH($D117,'UPTD PPA KabKota'!$C$5:$C$513,FALSE))</f>
        <v/>
      </c>
      <c r="CQ117" s="209" t="str">
        <f>IFERROR(__xludf.DUMMYFUNCTION("IF(ISBLANK($K117),"""",IF(REGEXMATCH($K117,""Peraturan""),""Ada"",IF(REGEXMATCH($K117,""Rekomendasi""),""Tidak Ada"", $K117)))
"),"Ada")</f>
        <v>Ada</v>
      </c>
      <c r="CR117" s="209" t="str">
        <f t="array" ref="CR117">index('UPTD PPA KabKota'!$BI$5:$BI$513,match($D117,'UPTD PPA KabKota'!$C$5:$C$513,false))</f>
        <v>Ada</v>
      </c>
      <c r="CS117" s="314" t="str">
        <f t="shared" si="17"/>
        <v>Ada</v>
      </c>
    </row>
    <row r="118">
      <c r="A118" s="334">
        <v>114.0</v>
      </c>
      <c r="B118" s="334">
        <v>10.0</v>
      </c>
      <c r="C118" s="311" t="s">
        <v>4744</v>
      </c>
      <c r="D118" s="312" t="s">
        <v>1538</v>
      </c>
      <c r="E118" s="315">
        <v>45748.0</v>
      </c>
      <c r="F118" s="218" t="str">
        <f t="array" ref="F118">INDEX('Ortala-KabKota'!F$2:F$415,MATCH($D118,'Ortala-KabKota'!$E$2:$E$415,FALSE))</f>
        <v>Plh.Wahdawati, S.ST., M.A.P/ 081368939597</v>
      </c>
      <c r="G118" s="218" t="str">
        <f t="array" ref="G118">INDEX('Ortala-KabKota'!G$2:G$415,MATCH($D118,'Ortala-KabKota'!$E$2:$E$415,FALSE))</f>
        <v>Jln Raya Lintas Timur KM 35 Indralaya </v>
      </c>
      <c r="H118" s="218" t="str">
        <f t="array" ref="H118">INDEX('Ortala-KabKota'!H$2:H$415,MATCH($D118,'Ortala-KabKota'!$E$2:$E$415,FALSE))</f>
        <v>0711 581 099</v>
      </c>
      <c r="I118" s="218" t="str">
        <f t="array" ref="I118">INDEX('Ortala-KabKota'!I$2:I$415,MATCH($D118,'Ortala-KabKota'!$E$2:$E$415,FALSE))</f>
        <v>0811 7499129</v>
      </c>
      <c r="J118" s="218" t="str">
        <f t="array" ref="J118">INDEX('Ortala-KabKota'!J$2:J$415,MATCH($D118,'Ortala-KabKota'!$E$2:$E$415,FALSE))</f>
        <v>UPTD PPA</v>
      </c>
      <c r="K118" s="218" t="str">
        <f t="array" ref="K118">INDEX('Ortala-KabKota'!K$2:K$415,MATCH($D118,'Ortala-KabKota'!$E$2:$E$415,FALSE))</f>
        <v>Peraturan Bupati Ogan Ilir Nomor 105 Tahun 2021</v>
      </c>
      <c r="L118" s="218">
        <f t="array" ref="L118">INDEX('Ortala-KabKota'!L$2:L$415,MATCH($D118,'Ortala-KabKota'!$E$2:$E$415,FALSE))</f>
        <v>2021</v>
      </c>
      <c r="M118" s="218" t="str">
        <f t="array" ref="M118">INDEX('Ortala-KabKota'!M$2:M$415,MATCH($D118,'Ortala-KabKota'!$E$2:$E$415,FALSE))</f>
        <v>A</v>
      </c>
      <c r="N118" s="218" t="str">
        <f t="array" ref="N118">INDEX('Ortala-KabKota'!N$2:N$415,MATCH($D118,'Ortala-KabKota'!$E$2:$E$415,FALSE))</f>
        <v>M. Ridwan / 08117444111 - 085709690093</v>
      </c>
      <c r="O118" s="218" t="str">
        <f t="array" ref="O118">INDEX('Ortala-KabKota'!O$2:O$415,MATCH($D118,'Ortala-KabKota'!$E$2:$E$415,FALSE))</f>
        <v>layanan129@gmail.com</v>
      </c>
      <c r="P118" s="218" t="str">
        <f t="array" ref="P118">INDEX('Ortala-KabKota'!P$2:P$415,MATCH($D118,'Ortala-KabKota'!$E$2:$E$415,FALSE))</f>
        <v>Kepala UPTD PPA, Kasubbag TU UPTD PPA, Pelaksana dan Kelompok JF</v>
      </c>
      <c r="Q118" s="218" t="str">
        <f t="array" ref="Q118">INDEX('Ortala-KabKota'!Q$2:Q$415,MATCH($D118,'Ortala-KabKota'!$E$2:$E$415,FALSE))</f>
        <v>BERGABUNG DENGAN KANTOR DINAS</v>
      </c>
      <c r="R118" s="218" t="str">
        <f t="array" ref="R118">INDEX('Ortala-KabKota'!R$2:R$415,MATCH($D118,'Ortala-KabKota'!$E$2:$E$415,FALSE))</f>
        <v>TIDAK PUNYA</v>
      </c>
      <c r="S118" s="218" t="str">
        <f t="array" ref="S118">INDEX('Ortala-KabKota'!S$2:S$415,MATCH($D118,'Ortala-KabKota'!$E$2:$E$415,FALSE))</f>
        <v/>
      </c>
      <c r="T118" s="218">
        <f t="array" ref="T118">INDEX('Ortala-KabKota'!T$2:T$415,MATCH($D118,'Ortala-KabKota'!$E$2:$E$415,FALSE))</f>
        <v>0</v>
      </c>
      <c r="U118" s="218">
        <f t="array" ref="U118">INDEX('Ortala-KabKota'!U$2:U$415,MATCH($D118,'Ortala-KabKota'!$E$2:$E$415,FALSE))</f>
        <v>1</v>
      </c>
      <c r="V118" s="218">
        <f t="array" ref="V118">INDEX('Ortala-KabKota'!V$2:V$415,MATCH($D118,'Ortala-KabKota'!$E$2:$E$415,FALSE))</f>
        <v>0</v>
      </c>
      <c r="W118" s="218">
        <f t="array" ref="W118">INDEX('Ortala-KabKota'!W$2:W$415,MATCH($D118,'Ortala-KabKota'!$E$2:$E$415,FALSE))</f>
        <v>0</v>
      </c>
      <c r="X118" s="218">
        <f t="array" ref="X118">INDEX('Ortala-KabKota'!X$2:X$415,MATCH($D118,'Ortala-KabKota'!$E$2:$E$415,FALSE))</f>
        <v>0</v>
      </c>
      <c r="Y118" s="218">
        <f t="array" ref="Y118">INDEX('Ortala-KabKota'!Y$2:Y$415,MATCH($D118,'Ortala-KabKota'!$E$2:$E$415,FALSE))</f>
        <v>0</v>
      </c>
      <c r="Z118" s="218">
        <f t="array" ref="Z118">INDEX('Ortala-KabKota'!Z$2:Z$415,MATCH($D118,'Ortala-KabKota'!$E$2:$E$415,FALSE))</f>
        <v>0</v>
      </c>
      <c r="AA118" s="218">
        <f t="array" ref="AA118">INDEX('Ortala-KabKota'!AA$2:AA$415,MATCH($D118,'Ortala-KabKota'!$E$2:$E$415,FALSE))</f>
        <v>0</v>
      </c>
      <c r="AB118" s="218">
        <f t="array" ref="AB118">INDEX('Ortala-KabKota'!AB$2:AB$415,MATCH($D118,'Ortala-KabKota'!$E$2:$E$415,FALSE))</f>
        <v>0</v>
      </c>
      <c r="AC118" s="218">
        <f t="array" ref="AC118">INDEX('Ortala-KabKota'!AC$2:AC$415,MATCH($D118,'Ortala-KabKota'!$E$2:$E$415,FALSE))</f>
        <v>0</v>
      </c>
      <c r="AD118" s="218">
        <f t="array" ref="AD118">INDEX('Ortala-KabKota'!AD$2:AD$415,MATCH($D118,'Ortala-KabKota'!$E$2:$E$415,FALSE))</f>
        <v>0</v>
      </c>
      <c r="AE118" s="218">
        <f t="array" ref="AE118">INDEX('Ortala-KabKota'!AE$2:AE$415,MATCH($D118,'Ortala-KabKota'!$E$2:$E$415,FALSE))</f>
        <v>1</v>
      </c>
      <c r="AF118" s="218">
        <f t="array" ref="AF118">INDEX('Ortala-KabKota'!AF$2:AF$415,MATCH($D118,'Ortala-KabKota'!$E$2:$E$415,FALSE))</f>
        <v>1</v>
      </c>
      <c r="AG118" s="218">
        <f t="array" ref="AG118">INDEX('Ortala-KabKota'!AG$2:AG$415,MATCH($D118,'Ortala-KabKota'!$E$2:$E$415,FALSE))</f>
        <v>0</v>
      </c>
      <c r="AH118" s="218">
        <f t="array" ref="AH118">INDEX('Ortala-KabKota'!AH$2:AH$415,MATCH($D118,'Ortala-KabKota'!$E$2:$E$415,FALSE))</f>
        <v>0</v>
      </c>
      <c r="AI118" s="218" t="str">
        <f t="array" ref="AI118">INDEX('Ortala-KabKota'!AI$2:AI$415,MATCH($D118,'Ortala-KabKota'!$E$2:$E$415,FALSE))</f>
        <v/>
      </c>
      <c r="AJ118" s="218">
        <f t="array" ref="AJ118">INDEX('Ortala-KabKota'!AJ$2:AJ$415,MATCH($D118,'Ortala-KabKota'!$E$2:$E$415,FALSE))</f>
        <v>0</v>
      </c>
      <c r="AK118" s="218">
        <f t="array" ref="AK118">INDEX('Ortala-KabKota'!AK$2:AK$415,MATCH($D118,'Ortala-KabKota'!$E$2:$E$415,FALSE))</f>
        <v>0</v>
      </c>
      <c r="AL118" s="218">
        <f t="array" ref="AL118">INDEX('Ortala-KabKota'!AL$2:AL$415,MATCH($D118,'Ortala-KabKota'!$E$2:$E$415,FALSE))</f>
        <v>0</v>
      </c>
      <c r="AM118" s="218" t="str">
        <f t="array" ref="AM118">INDEX('Ortala-KabKota'!AM$2:AM$415,MATCH($D118,'Ortala-KabKota'!$E$2:$E$415,FALSE))</f>
        <v>Sebelumnya pelayanan di lakukan oleh Unit P2TP2A, kekersan yg terbanyak adalah kekerasan seksual</v>
      </c>
      <c r="AN118" s="218" t="str">
        <f t="array" ref="AN118">INDEX('Ortala-KabKota'!AN$2:AN$415,MATCH($D118,'Ortala-KabKota'!$E$2:$E$415,FALSE))</f>
        <v/>
      </c>
      <c r="AO118" s="218" t="str">
        <f t="array" ref="AO118">INDEX('Ortala-KabKota'!AO$2:AO$415,MATCH($D118,'Ortala-KabKota'!$E$2:$E$415,FALSE))</f>
        <v/>
      </c>
      <c r="AP118" s="218" t="str">
        <f t="array" ref="AP118">INDEX('Ortala-KabKota'!AP$2:AP$415,MATCH($D118,'Ortala-KabKota'!$E$2:$E$415,FALSE))</f>
        <v/>
      </c>
      <c r="AQ118" s="218" t="str">
        <f t="array" ref="AQ118">INDEX('Ortala-KabKota'!AQ$2:AQ$415,MATCH($D118,'Ortala-KabKota'!$E$2:$E$415,FALSE))</f>
        <v/>
      </c>
      <c r="AR118" s="218" t="str">
        <f t="array" ref="AR118">INDEX('Ortala-KabKota'!AR$2:AR$415,MATCH($D118,'Ortala-KabKota'!$E$2:$E$415,FALSE))</f>
        <v/>
      </c>
      <c r="AS118" s="218" t="str">
        <f t="array" ref="AS118">INDEX('Ortala-KabKota'!AS$2:AS$415,MATCH($D118,'Ortala-KabKota'!$E$2:$E$415,FALSE))</f>
        <v/>
      </c>
      <c r="AT118" s="218" t="str">
        <f t="array" ref="AT118">INDEX('Ortala-KabKota'!AT$2:AT$415,MATCH($D118,'Ortala-KabKota'!$E$2:$E$415,FALSE))</f>
        <v/>
      </c>
      <c r="AU118" s="218" t="str">
        <f t="array" ref="AU118">INDEX('UPTD PPA KabKota'!D$5:D$513,MATCH($D118,'UPTD PPA KabKota'!$C$5:$C$513,FALSE))</f>
        <v>Plh. Muhammad Ridwan, S. Kep., M.H., C. Med.</v>
      </c>
      <c r="AV118" s="218" t="str">
        <f t="array" ref="AV118">INDEX('UPTD PPA KabKota'!E$5:E$513,MATCH($D118,'UPTD PPA KabKota'!$C$5:$C$513,FALSE))</f>
        <v>Jln. Raya Lintas Timur Indralaya KM. 35 Indralaya Kabupaten Ogan Ilir 30862</v>
      </c>
      <c r="AW118" s="218" t="str">
        <f t="array" ref="AW118">INDEX('UPTD PPA KabKota'!F$5:F$513,MATCH($D118,'UPTD PPA KabKota'!$C$5:$C$513,FALSE))</f>
        <v>Hp. 0811 7499 129</v>
      </c>
      <c r="AX118" s="218" t="str">
        <f t="array" ref="AX118">INDEX('UPTD PPA KabKota'!G$5:G$513,MATCH($D118,'UPTD PPA KabKota'!$C$5:$C$513,FALSE))</f>
        <v>0811 7499 129</v>
      </c>
      <c r="AY118" s="218" t="str">
        <f t="array" ref="AY118">INDEX('UPTD PPA KabKota'!H$5:H$513,MATCH($D118,'UPTD PPA KabKota'!$C$5:$C$513,FALSE))</f>
        <v>UPTD PPA</v>
      </c>
      <c r="AZ118" s="218" t="str">
        <f t="array" ref="AZ118">INDEX('UPTD PPA KabKota'!I$5:I$513,MATCH($D118,'UPTD PPA KabKota'!$C$5:$C$513,FALSE))</f>
        <v>Peraturan Bupati Ogan Ilir Nomor 105 Tahun 2021</v>
      </c>
      <c r="BA118" s="218">
        <f t="array" ref="BA118">INDEX('UPTD PPA KabKota'!J$5:J$513,MATCH($D118,'UPTD PPA KabKota'!$C$5:$C$513,FALSE))</f>
        <v>2021</v>
      </c>
      <c r="BB118" s="218" t="str">
        <f t="array" ref="BB118">INDEX('UPTD PPA KabKota'!K$5:K$513,MATCH($D118,'UPTD PPA KabKota'!$C$5:$C$513,FALSE))</f>
        <v>B</v>
      </c>
      <c r="BC118" s="218" t="str">
        <f t="array" ref="BC118">INDEX('UPTD PPA KabKota'!L$5:L$513,MATCH($D118,'UPTD PPA KabKota'!$C$5:$C$513,FALSE))</f>
        <v>Muhammad Ridwan, S. Kep., M.H., C. Med. / 08535729006/08117444111</v>
      </c>
      <c r="BD118" s="218" t="str">
        <f t="array" ref="BD118">INDEX('UPTD PPA KabKota'!M$5:M$513,MATCH($D118,'UPTD PPA KabKota'!$C$5:$C$513,FALSE))</f>
        <v>mridwan1871@gmail.com</v>
      </c>
      <c r="BE118" s="218" t="str">
        <f t="array" ref="BE118">INDEX('UPTD PPA KabKota'!N$5:N$513,MATCH($D118,'UPTD PPA KabKota'!$C$5:$C$513,FALSE))</f>
        <v>Kepala UPTD, Kasubag TU dan Kelompok Jabatan Fungsional</v>
      </c>
      <c r="BF118" s="218" t="str">
        <f t="array" ref="BF118">INDEX('UPTD PPA KabKota'!O$5:O$513,MATCH($D118,'UPTD PPA KabKota'!$C$5:$C$513,FALSE))</f>
        <v>Bergabung dengan Kantor Dinas</v>
      </c>
      <c r="BG118" s="218" t="str">
        <f t="array" ref="BG118">INDEX('UPTD PPA KabKota'!P$5:P$513,MATCH($D118,'UPTD PPA KabKota'!$C$5:$C$513,FALSE))</f>
        <v>Tidak Punya</v>
      </c>
      <c r="BH118" s="218" t="str">
        <f t="array" ref="BH118">INDEX('UPTD PPA KabKota'!Q$5:Q$513,MATCH($D118,'UPTD PPA KabKota'!$C$5:$C$513,FALSE))</f>
        <v>Belum Ada Mobil Perlindungan dan Motor Perlindungan</v>
      </c>
      <c r="BI118" s="218" t="str">
        <f t="array" ref="BI118">INDEX('UPTD PPA KabKota'!R$5:R$513,MATCH($D118,'UPTD PPA KabKota'!$C$5:$C$513,FALSE))</f>
        <v>Ada</v>
      </c>
      <c r="BJ118" s="218" t="str">
        <f t="array" ref="BJ118">INDEX('UPTD PPA KabKota'!S$5:S$513,MATCH($D118,'UPTD PPA KabKota'!$C$5:$C$513,FALSE))</f>
        <v>Tidak Ada</v>
      </c>
      <c r="BK118" s="218" t="str">
        <f t="array" ref="BK118">INDEX('UPTD PPA KabKota'!T$5:T$513,MATCH($D118,'UPTD PPA KabKota'!$C$5:$C$513,FALSE))</f>
        <v>Tidak Ada</v>
      </c>
      <c r="BL118" s="218" t="str">
        <f t="array" ref="BL118">INDEX('UPTD PPA KabKota'!U$5:U$513,MATCH($D118,'UPTD PPA KabKota'!$C$5:$C$513,FALSE))</f>
        <v>Tidak Ada</v>
      </c>
      <c r="BM118" s="218" t="str">
        <f t="array" ref="BM118">INDEX('UPTD PPA KabKota'!V$5:V$513,MATCH($D118,'UPTD PPA KabKota'!$C$5:$C$513,FALSE))</f>
        <v>Tidak Ada</v>
      </c>
      <c r="BN118" s="218" t="str">
        <f t="array" ref="BN118">INDEX('UPTD PPA KabKota'!W$5:W$513,MATCH($D118,'UPTD PPA KabKota'!$C$5:$C$513,FALSE))</f>
        <v>Tidak Ada</v>
      </c>
      <c r="BO118" s="218" t="str">
        <f t="array" ref="BO118">INDEX('UPTD PPA KabKota'!X$5:X$513,MATCH($D118,'UPTD PPA KabKota'!$C$5:$C$513,FALSE))</f>
        <v>Ada</v>
      </c>
      <c r="BP118" s="218" t="str">
        <f t="array" ref="BP118">INDEX('UPTD PPA KabKota'!Y$5:Y$513,MATCH($D118,'UPTD PPA KabKota'!$C$5:$C$513,FALSE))</f>
        <v>Tidak Ada</v>
      </c>
      <c r="BQ118" s="218" t="str">
        <f t="array" ref="BQ118">INDEX('UPTD PPA KabKota'!Z$5:Z$513,MATCH($D118,'UPTD PPA KabKota'!$C$5:$C$513,FALSE))</f>
        <v>Ada</v>
      </c>
      <c r="BR118" s="218" t="str">
        <f t="array" ref="BR118">INDEX('UPTD PPA KabKota'!AA$5:AA$513,MATCH($D118,'UPTD PPA KabKota'!$C$5:$C$513,FALSE))</f>
        <v>Tidak Ada</v>
      </c>
      <c r="BS118" s="218" t="str">
        <f t="array" ref="BS118">INDEX('UPTD PPA KabKota'!AB$5:AB$513,MATCH($D118,'UPTD PPA KabKota'!$C$5:$C$513,FALSE))</f>
        <v>Tidak Ada</v>
      </c>
      <c r="BT118" s="218" t="str">
        <f t="array" ref="BT118">INDEX('UPTD PPA KabKota'!AC$5:AC$513,MATCH($D118,'UPTD PPA KabKota'!$C$5:$C$513,FALSE))</f>
        <v>Sudah</v>
      </c>
      <c r="BU118" s="218" t="str">
        <f t="array" ref="BU118">INDEX('UPTD PPA KabKota'!AD$5:AD$513,MATCH($D118,'UPTD PPA KabKota'!$C$5:$C$513,FALSE))</f>
        <v>Sudah</v>
      </c>
      <c r="BV118" s="218" t="str">
        <f t="array" ref="BV118">INDEX('UPTD PPA KabKota'!AE$5:AE$513,MATCH($D118,'UPTD PPA KabKota'!$C$5:$C$513,FALSE))</f>
        <v>Sudah</v>
      </c>
      <c r="BW118" s="218" t="str">
        <f t="array" ref="BW118">INDEX('UPTD PPA KabKota'!AF$5:AF$513,MATCH($D118,'UPTD PPA KabKota'!$C$5:$C$513,FALSE))</f>
        <v>Sudah</v>
      </c>
      <c r="BX118" s="218" t="str">
        <f t="array" ref="BX118">INDEX('UPTD PPA KabKota'!AG$5:AG$513,MATCH($D118,'UPTD PPA KabKota'!$C$5:$C$513,FALSE))</f>
        <v>Belum</v>
      </c>
      <c r="BY118" s="218" t="str">
        <f t="array" ref="BY118">INDEX('UPTD PPA KabKota'!AH$5:AH$513,MATCH($D118,'UPTD PPA KabKota'!$C$5:$C$513,FALSE))</f>
        <v>Sudah</v>
      </c>
      <c r="BZ118" s="218" t="str">
        <f t="array" ref="BZ118">INDEX('UPTD PPA KabKota'!AI$5:AI$513,MATCH($D118,'UPTD PPA KabKota'!$C$5:$C$513,FALSE))</f>
        <v>Belum</v>
      </c>
      <c r="CA118" s="218" t="str">
        <f t="array" ref="CA118">INDEX('UPTD PPA KabKota'!AJ$5:AJ$513,MATCH($D118,'UPTD PPA KabKota'!$C$5:$C$513,FALSE))</f>
        <v>Sudah</v>
      </c>
      <c r="CB118" s="218" t="str">
        <f t="array" ref="CB118">INDEX('UPTD PPA KabKota'!AK$5:AK$513,MATCH($D118,'UPTD PPA KabKota'!$C$5:$C$513,FALSE))</f>
        <v>Belum</v>
      </c>
      <c r="CC118" s="218" t="str">
        <f t="array" ref="CC118">INDEX('UPTD PPA KabKota'!AL$5:AL$513,MATCH($D118,'UPTD PPA KabKota'!$C$5:$C$513,FALSE))</f>
        <v>Sudah</v>
      </c>
      <c r="CD118" s="218" t="str">
        <f t="array" ref="CD118">INDEX('UPTD PPA KabKota'!AM$5:AM$513,MATCH($D118,'UPTD PPA KabKota'!$C$5:$C$513,FALSE))</f>
        <v>Sudah</v>
      </c>
      <c r="CE118" s="218" t="str">
        <f t="array" ref="CE118">INDEX('UPTD PPA KabKota'!AN$5:AN$513,MATCH($D118,'UPTD PPA KabKota'!$C$5:$C$513,FALSE))</f>
        <v>Layanan Sosial berkoordinasi dengan Dinas Sosial Kabupaten, layanan Kondultasi Psikologis berkoordinasi dengan UPTD PPA Provinsi Sumatera Selatan, Layanan Darurat Kabupaten ke 112 dan Hotline UPTD PPA di 0811 7499 129, layanan penampungan sementara dianggarkan biaya penginapan</v>
      </c>
      <c r="CF118" s="218" t="str">
        <f t="array" ref="CF118">INDEX('UPTD PPA KabKota'!AO$5:AO$513,MATCH($D118,'UPTD PPA KabKota'!$C$5:$C$513,FALSE))</f>
        <v>80 Kasus</v>
      </c>
      <c r="CG118" s="218" t="str">
        <f t="array" ref="CG118">INDEX('UPTD PPA KabKota'!AP$5:AP$513,MATCH($D118,'UPTD PPA KabKota'!$C$5:$C$513,FALSE))</f>
        <v>Kekerasan terhadap anak</v>
      </c>
      <c r="CH118" s="218" t="str">
        <f t="array" ref="CH118">INDEX('UPTD PPA KabKota'!AQ$5:AQ$513,MATCH($D118,'UPTD PPA KabKota'!$C$5:$C$513,FALSE))</f>
        <v/>
      </c>
      <c r="CI118" s="218" t="str">
        <f t="array" ref="CI118">INDEX('UPTD PPA KabKota'!AR$5:AR$513,MATCH($D118,'UPTD PPA KabKota'!$C$5:$C$513,FALSE))</f>
        <v/>
      </c>
      <c r="CJ118" s="218" t="str">
        <f t="array" ref="CJ118">INDEX('UPTD PPA KabKota'!AS$5:AS$513,MATCH($D118,'UPTD PPA KabKota'!$C$5:$C$513,FALSE))</f>
        <v/>
      </c>
      <c r="CK118" s="218" t="str">
        <f t="array" ref="CK118">INDEX('UPTD PPA KabKota'!AT$5:AT$513,MATCH($D118,'UPTD PPA KabKota'!$C$5:$C$513,FALSE))</f>
        <v/>
      </c>
      <c r="CL118" s="218" t="str">
        <f t="array" ref="CL118">INDEX('UPTD PPA KabKota'!AU$5:AU$513,MATCH($D118,'UPTD PPA KabKota'!$C$5:$C$513,FALSE))</f>
        <v/>
      </c>
      <c r="CM118" s="218" t="str">
        <f t="array" ref="CM118">INDEX('UPTD PPA KabKota'!AV$5:AV$513,MATCH($D118,'UPTD PPA KabKota'!$C$5:$C$513,FALSE))</f>
        <v>v</v>
      </c>
      <c r="CN118" s="218" t="str">
        <f t="array" ref="CN118">INDEX('UPTD PPA KabKota'!AW$5:AW$513,MATCH($D118,'UPTD PPA KabKota'!$C$5:$C$513,FALSE))</f>
        <v/>
      </c>
      <c r="CO118" s="218" t="str">
        <f t="array" ref="CO118">INDEX('UPTD PPA KabKota'!AX$5:AX$513,MATCH($D118,'UPTD PPA KabKota'!$C$5:$C$513,FALSE))</f>
        <v/>
      </c>
      <c r="CP118" s="218" t="str">
        <f t="array" ref="CP118">INDEX('UPTD PPA KabKota'!AY$5:AY$513,MATCH($D118,'UPTD PPA KabKota'!$C$5:$C$513,FALSE))</f>
        <v/>
      </c>
      <c r="CQ118" s="209" t="str">
        <f>IFERROR(__xludf.DUMMYFUNCTION("IF(ISBLANK($K118),"""",IF(REGEXMATCH($K118,""Peraturan""),""Ada"",IF(REGEXMATCH($K118,""Rekomendasi""),""Tidak Ada"", $K118)))
"),"Ada")</f>
        <v>Ada</v>
      </c>
      <c r="CR118" s="209" t="str">
        <f t="array" ref="CR118">index('UPTD PPA KabKota'!$BI$5:$BI$513,match($D118,'UPTD PPA KabKota'!$C$5:$C$513,false))</f>
        <v>Ada</v>
      </c>
      <c r="CS118" s="314" t="str">
        <f t="shared" si="17"/>
        <v>Ada</v>
      </c>
    </row>
    <row r="119">
      <c r="A119" s="334">
        <v>115.0</v>
      </c>
      <c r="B119" s="334">
        <v>11.0</v>
      </c>
      <c r="C119" s="311" t="s">
        <v>4744</v>
      </c>
      <c r="D119" s="312" t="s">
        <v>1573</v>
      </c>
      <c r="E119" s="315">
        <v>45748.0</v>
      </c>
      <c r="F119" s="218" t="str">
        <f t="array" ref="F119">INDEX('Ortala-KabKota'!F$2:F$415,MATCH($D119,'Ortala-KabKota'!$E$2:$E$415,FALSE))</f>
        <v>Rahmawati, M.Psi.,Psikolog</v>
      </c>
      <c r="G119" s="218" t="str">
        <f t="array" ref="G119">INDEX('Ortala-KabKota'!G$2:G$415,MATCH($D119,'Ortala-KabKota'!$E$2:$E$415,FALSE))</f>
        <v>Jl. H.Noerdin Pandji KM 1,5</v>
      </c>
      <c r="H119" s="218" t="str">
        <f t="array" ref="H119">INDEX('Ortala-KabKota'!H$2:H$415,MATCH($D119,'Ortala-KabKota'!$E$2:$E$415,FALSE))</f>
        <v>tidak ada</v>
      </c>
      <c r="I119" s="218">
        <f t="array" ref="I119">INDEX('Ortala-KabKota'!I$2:I$415,MATCH($D119,'Ortala-KabKota'!$E$2:$E$415,FALSE))</f>
        <v>82280095003</v>
      </c>
      <c r="J119" s="218" t="str">
        <f t="array" ref="J119">INDEX('Ortala-KabKota'!J$2:J$415,MATCH($D119,'Ortala-KabKota'!$E$2:$E$415,FALSE))</f>
        <v>UPTD PPA</v>
      </c>
      <c r="K119" s="218" t="str">
        <f t="array" ref="K119">INDEX('Ortala-KabKota'!K$2:K$415,MATCH($D119,'Ortala-KabKota'!$E$2:$E$415,FALSE))</f>
        <v>Peraturan Bupati Empat Lawang Nomor 64 Tahun 2022</v>
      </c>
      <c r="L119" s="218">
        <f t="array" ref="L119">INDEX('Ortala-KabKota'!L$2:L$415,MATCH($D119,'Ortala-KabKota'!$E$2:$E$415,FALSE))</f>
        <v>2022</v>
      </c>
      <c r="M119" s="218" t="str">
        <f t="array" ref="M119">INDEX('Ortala-KabKota'!M$2:M$415,MATCH($D119,'Ortala-KabKota'!$E$2:$E$415,FALSE))</f>
        <v>A</v>
      </c>
      <c r="N119" s="218" t="str">
        <f t="array" ref="N119">INDEX('Ortala-KabKota'!N$2:N$415,MATCH($D119,'Ortala-KabKota'!$E$2:$E$415,FALSE))</f>
        <v>Rahma/ 081328659750</v>
      </c>
      <c r="O119" s="218" t="str">
        <f t="array" ref="O119">INDEX('Ortala-KabKota'!O$2:O$415,MATCH($D119,'Ortala-KabKota'!$E$2:$E$415,FALSE))</f>
        <v>uptdppaempatlawang@gmailcom</v>
      </c>
      <c r="P119" s="218" t="str">
        <f t="array" ref="P119">INDEX('Ortala-KabKota'!P$2:P$415,MATCH($D119,'Ortala-KabKota'!$E$2:$E$415,FALSE))</f>
        <v>Kepala UPTD PPA, Kasubag TU UPTD PPA, Pelaksana dan Kelompok JF</v>
      </c>
      <c r="Q119" s="218" t="str">
        <f t="array" ref="Q119">INDEX('Ortala-KabKota'!Q$2:Q$415,MATCH($D119,'Ortala-KabKota'!$E$2:$E$415,FALSE))</f>
        <v>BERGABUNG DENGAN KANTOR DINAS</v>
      </c>
      <c r="R119" s="218" t="str">
        <f t="array" ref="R119">INDEX('Ortala-KabKota'!R$2:R$415,MATCH($D119,'Ortala-KabKota'!$E$2:$E$415,FALSE))</f>
        <v>TIDAK PUNYA</v>
      </c>
      <c r="S119" s="218" t="str">
        <f t="array" ref="S119">INDEX('Ortala-KabKota'!S$2:S$415,MATCH($D119,'Ortala-KabKota'!$E$2:$E$415,FALSE))</f>
        <v>tidak punya</v>
      </c>
      <c r="T119" s="218" t="str">
        <f t="array" ref="T119">INDEX('Ortala-KabKota'!T$2:T$415,MATCH($D119,'Ortala-KabKota'!$E$2:$E$415,FALSE))</f>
        <v>DALAM PROSES</v>
      </c>
      <c r="U119" s="218" t="str">
        <f t="array" ref="U119">INDEX('Ortala-KabKota'!U$2:U$415,MATCH($D119,'Ortala-KabKota'!$E$2:$E$415,FALSE))</f>
        <v>1 ORANG</v>
      </c>
      <c r="V119" s="218">
        <f t="array" ref="V119">INDEX('Ortala-KabKota'!V$2:V$415,MATCH($D119,'Ortala-KabKota'!$E$2:$E$415,FALSE))</f>
        <v>0</v>
      </c>
      <c r="W119" s="218" t="str">
        <f t="array" ref="W119">INDEX('Ortala-KabKota'!W$2:W$415,MATCH($D119,'Ortala-KabKota'!$E$2:$E$415,FALSE))</f>
        <v>Ka.UPTD adalah Psikolog Klinis sehingga untuk pendampingan Tenaga ahli psikolog langsung dilakukan oleh ka UPTD namun untuk penggunaan DAK non Fiisik 2024, honor tidak diperbolehkan untuk dinas dan UPTD sehungga untuk keperluan tersebut kemungkinan menggunakkan tenaga psikolog luar kabupaten dan itu justru mempersulit dan kurang fleksibel (untuk kasus2 yang sifatnya urgent )</v>
      </c>
      <c r="X119" s="218">
        <f t="array" ref="X119">INDEX('Ortala-KabKota'!X$2:X$415,MATCH($D119,'Ortala-KabKota'!$E$2:$E$415,FALSE))</f>
        <v>0</v>
      </c>
      <c r="Y119" s="218">
        <f t="array" ref="Y119">INDEX('Ortala-KabKota'!Y$2:Y$415,MATCH($D119,'Ortala-KabKota'!$E$2:$E$415,FALSE))</f>
        <v>0</v>
      </c>
      <c r="Z119" s="218">
        <f t="array" ref="Z119">INDEX('Ortala-KabKota'!Z$2:Z$415,MATCH($D119,'Ortala-KabKota'!$E$2:$E$415,FALSE))</f>
        <v>0</v>
      </c>
      <c r="AA119" s="218">
        <f t="array" ref="AA119">INDEX('Ortala-KabKota'!AA$2:AA$415,MATCH($D119,'Ortala-KabKota'!$E$2:$E$415,FALSE))</f>
        <v>0</v>
      </c>
      <c r="AB119" s="218">
        <f t="array" ref="AB119">INDEX('Ortala-KabKota'!AB$2:AB$415,MATCH($D119,'Ortala-KabKota'!$E$2:$E$415,FALSE))</f>
        <v>0</v>
      </c>
      <c r="AC119" s="218">
        <f t="array" ref="AC119">INDEX('Ortala-KabKota'!AC$2:AC$415,MATCH($D119,'Ortala-KabKota'!$E$2:$E$415,FALSE))</f>
        <v>0</v>
      </c>
      <c r="AD119" s="218">
        <f t="array" ref="AD119">INDEX('Ortala-KabKota'!AD$2:AD$415,MATCH($D119,'Ortala-KabKota'!$E$2:$E$415,FALSE))</f>
        <v>0</v>
      </c>
      <c r="AE119" s="218" t="str">
        <f t="array" ref="AE119">INDEX('Ortala-KabKota'!AE$2:AE$415,MATCH($D119,'Ortala-KabKota'!$E$2:$E$415,FALSE))</f>
        <v>1 (call center)</v>
      </c>
      <c r="AF119" s="218">
        <f t="array" ref="AF119">INDEX('Ortala-KabKota'!AF$2:AF$415,MATCH($D119,'Ortala-KabKota'!$E$2:$E$415,FALSE))</f>
        <v>1</v>
      </c>
      <c r="AG119" s="218">
        <f t="array" ref="AG119">INDEX('Ortala-KabKota'!AG$2:AG$415,MATCH($D119,'Ortala-KabKota'!$E$2:$E$415,FALSE))</f>
        <v>1</v>
      </c>
      <c r="AH119" s="218">
        <f t="array" ref="AH119">INDEX('Ortala-KabKota'!AH$2:AH$415,MATCH($D119,'Ortala-KabKota'!$E$2:$E$415,FALSE))</f>
        <v>9</v>
      </c>
      <c r="AI119" s="218" t="str">
        <f t="array" ref="AI119">INDEX('Ortala-KabKota'!AI$2:AI$415,MATCH($D119,'Ortala-KabKota'!$E$2:$E$415,FALSE))</f>
        <v>Belum ada tempat penampungan di UPTD. UPTD sendiri masih bergabung dengan dinas sehingga di tahun 2024 kami menggunakan DAK non Fisik untuk biaya penginapan di Hotel setempat. Ditahun2 sebelumnya, korban tidak kami tampung.</v>
      </c>
      <c r="AJ119" s="218">
        <f t="array" ref="AJ119">INDEX('Ortala-KabKota'!AJ$2:AJ$415,MATCH($D119,'Ortala-KabKota'!$E$2:$E$415,FALSE))</f>
        <v>1</v>
      </c>
      <c r="AK119" s="218">
        <f t="array" ref="AK119">INDEX('Ortala-KabKota'!AK$2:AK$415,MATCH($D119,'Ortala-KabKota'!$E$2:$E$415,FALSE))</f>
        <v>1</v>
      </c>
      <c r="AL119" s="218">
        <f t="array" ref="AL119">INDEX('Ortala-KabKota'!AL$2:AL$415,MATCH($D119,'Ortala-KabKota'!$E$2:$E$415,FALSE))</f>
        <v>39</v>
      </c>
      <c r="AM119" s="218" t="str">
        <f t="array" ref="AM119">INDEX('Ortala-KabKota'!AM$2:AM$415,MATCH($D119,'Ortala-KabKota'!$E$2:$E$415,FALSE))</f>
        <v>kekerasan Sex</v>
      </c>
      <c r="AN119" s="218" t="str">
        <f t="array" ref="AN119">INDEX('Ortala-KabKota'!AN$2:AN$415,MATCH($D119,'Ortala-KabKota'!$E$2:$E$415,FALSE))</f>
        <v/>
      </c>
      <c r="AO119" s="218" t="str">
        <f t="array" ref="AO119">INDEX('Ortala-KabKota'!AO$2:AO$415,MATCH($D119,'Ortala-KabKota'!$E$2:$E$415,FALSE))</f>
        <v/>
      </c>
      <c r="AP119" s="218" t="str">
        <f t="array" ref="AP119">INDEX('Ortala-KabKota'!AP$2:AP$415,MATCH($D119,'Ortala-KabKota'!$E$2:$E$415,FALSE))</f>
        <v/>
      </c>
      <c r="AQ119" s="218" t="str">
        <f t="array" ref="AQ119">INDEX('Ortala-KabKota'!AQ$2:AQ$415,MATCH($D119,'Ortala-KabKota'!$E$2:$E$415,FALSE))</f>
        <v/>
      </c>
      <c r="AR119" s="218" t="str">
        <f t="array" ref="AR119">INDEX('Ortala-KabKota'!AR$2:AR$415,MATCH($D119,'Ortala-KabKota'!$E$2:$E$415,FALSE))</f>
        <v/>
      </c>
      <c r="AS119" s="218" t="str">
        <f t="array" ref="AS119">INDEX('Ortala-KabKota'!AS$2:AS$415,MATCH($D119,'Ortala-KabKota'!$E$2:$E$415,FALSE))</f>
        <v/>
      </c>
      <c r="AT119" s="218">
        <f t="array" ref="AT119">INDEX('Ortala-KabKota'!AT$2:AT$415,MATCH($D119,'Ortala-KabKota'!$E$2:$E$415,FALSE))</f>
        <v>1</v>
      </c>
      <c r="AU119" s="218" t="str">
        <f t="array" ref="AU119">INDEX('UPTD PPA KabKota'!D$5:D$513,MATCH($D119,'UPTD PPA KabKota'!$C$5:$C$513,FALSE))</f>
        <v>Rahmawati, M.Psi.,Psikolog</v>
      </c>
      <c r="AV119" s="218" t="str">
        <f t="array" ref="AV119">INDEX('UPTD PPA KabKota'!E$5:E$513,MATCH($D119,'UPTD PPA KabKota'!$C$5:$C$513,FALSE))</f>
        <v>Jl. H.Noerdin Pandji KM 1,5</v>
      </c>
      <c r="AW119" s="218" t="str">
        <f t="array" ref="AW119">INDEX('UPTD PPA KabKota'!F$5:F$513,MATCH($D119,'UPTD PPA KabKota'!$C$5:$C$513,FALSE))</f>
        <v>Tidak Ada</v>
      </c>
      <c r="AX119" s="218" t="str">
        <f t="array" ref="AX119">INDEX('UPTD PPA KabKota'!G$5:G$513,MATCH($D119,'UPTD PPA KabKota'!$C$5:$C$513,FALSE))</f>
        <v>082280095003</v>
      </c>
      <c r="AY119" s="218" t="str">
        <f t="array" ref="AY119">INDEX('UPTD PPA KabKota'!H$5:H$513,MATCH($D119,'UPTD PPA KabKota'!$C$5:$C$513,FALSE))</f>
        <v>UPTD PPA</v>
      </c>
      <c r="AZ119" s="218" t="str">
        <f t="array" ref="AZ119">INDEX('UPTD PPA KabKota'!I$5:I$513,MATCH($D119,'UPTD PPA KabKota'!$C$5:$C$513,FALSE))</f>
        <v>Peraturan Bupati Empat Lawang Nomor 64 Tahun 2022</v>
      </c>
      <c r="BA119" s="218">
        <f t="array" ref="BA119">INDEX('UPTD PPA KabKota'!J$5:J$513,MATCH($D119,'UPTD PPA KabKota'!$C$5:$C$513,FALSE))</f>
        <v>2022</v>
      </c>
      <c r="BB119" s="218" t="str">
        <f t="array" ref="BB119">INDEX('UPTD PPA KabKota'!K$5:K$513,MATCH($D119,'UPTD PPA KabKota'!$C$5:$C$513,FALSE))</f>
        <v>A</v>
      </c>
      <c r="BC119" s="218" t="str">
        <f t="array" ref="BC119">INDEX('UPTD PPA KabKota'!L$5:L$513,MATCH($D119,'UPTD PPA KabKota'!$C$5:$C$513,FALSE))</f>
        <v/>
      </c>
      <c r="BD119" s="218" t="str">
        <f t="array" ref="BD119">INDEX('UPTD PPA KabKota'!M$5:M$513,MATCH($D119,'UPTD PPA KabKota'!$C$5:$C$513,FALSE))</f>
        <v>uptdppaempatlawang@gmailcom</v>
      </c>
      <c r="BE119" s="218" t="str">
        <f t="array" ref="BE119">INDEX('UPTD PPA KabKota'!N$5:N$513,MATCH($D119,'UPTD PPA KabKota'!$C$5:$C$513,FALSE))</f>
        <v>1. Kepala UPTD PPA
2. Kasubag TU UPTD PPA
3. Pelaksana
4. Kelompok JF</v>
      </c>
      <c r="BF119" s="218" t="str">
        <f t="array" ref="BF119">INDEX('UPTD PPA KabKota'!O$5:O$513,MATCH($D119,'UPTD PPA KabKota'!$C$5:$C$513,FALSE))</f>
        <v>BERGABUNG DENGAN KANTOR DINAS</v>
      </c>
      <c r="BG119" s="218" t="str">
        <f t="array" ref="BG119">INDEX('UPTD PPA KabKota'!P$5:P$513,MATCH($D119,'UPTD PPA KabKota'!$C$5:$C$513,FALSE))</f>
        <v>TIDAK PUNYA</v>
      </c>
      <c r="BH119" s="218" t="str">
        <f t="array" ref="BH119">INDEX('UPTD PPA KabKota'!Q$5:Q$513,MATCH($D119,'UPTD PPA KabKota'!$C$5:$C$513,FALSE))</f>
        <v/>
      </c>
      <c r="BI119" s="218" t="str">
        <f t="array" ref="BI119">INDEX('UPTD PPA KabKota'!R$5:R$513,MATCH($D119,'UPTD PPA KabKota'!$C$5:$C$513,FALSE))</f>
        <v>Tidak Ada</v>
      </c>
      <c r="BJ119" s="218" t="str">
        <f t="array" ref="BJ119">INDEX('UPTD PPA KabKota'!S$5:S$513,MATCH($D119,'UPTD PPA KabKota'!$C$5:$C$513,FALSE))</f>
        <v>Tidak Ada</v>
      </c>
      <c r="BK119" s="218" t="str">
        <f t="array" ref="BK119">INDEX('UPTD PPA KabKota'!T$5:T$513,MATCH($D119,'UPTD PPA KabKota'!$C$5:$C$513,FALSE))</f>
        <v>Tidak Ada</v>
      </c>
      <c r="BL119" s="218" t="str">
        <f t="array" ref="BL119">INDEX('UPTD PPA KabKota'!U$5:U$513,MATCH($D119,'UPTD PPA KabKota'!$C$5:$C$513,FALSE))</f>
        <v/>
      </c>
      <c r="BM119" s="218" t="str">
        <f t="array" ref="BM119">INDEX('UPTD PPA KabKota'!V$5:V$513,MATCH($D119,'UPTD PPA KabKota'!$C$5:$C$513,FALSE))</f>
        <v/>
      </c>
      <c r="BN119" s="218" t="str">
        <f t="array" ref="BN119">INDEX('UPTD PPA KabKota'!W$5:W$513,MATCH($D119,'UPTD PPA KabKota'!$C$5:$C$513,FALSE))</f>
        <v/>
      </c>
      <c r="BO119" s="218" t="str">
        <f t="array" ref="BO119">INDEX('UPTD PPA KabKota'!X$5:X$513,MATCH($D119,'UPTD PPA KabKota'!$C$5:$C$513,FALSE))</f>
        <v/>
      </c>
      <c r="BP119" s="218" t="str">
        <f t="array" ref="BP119">INDEX('UPTD PPA KabKota'!Y$5:Y$513,MATCH($D119,'UPTD PPA KabKota'!$C$5:$C$513,FALSE))</f>
        <v/>
      </c>
      <c r="BQ119" s="218" t="str">
        <f t="array" ref="BQ119">INDEX('UPTD PPA KabKota'!Z$5:Z$513,MATCH($D119,'UPTD PPA KabKota'!$C$5:$C$513,FALSE))</f>
        <v/>
      </c>
      <c r="BR119" s="218" t="str">
        <f t="array" ref="BR119">INDEX('UPTD PPA KabKota'!AA$5:AA$513,MATCH($D119,'UPTD PPA KabKota'!$C$5:$C$513,FALSE))</f>
        <v/>
      </c>
      <c r="BS119" s="218" t="str">
        <f t="array" ref="BS119">INDEX('UPTD PPA KabKota'!AB$5:AB$513,MATCH($D119,'UPTD PPA KabKota'!$C$5:$C$513,FALSE))</f>
        <v/>
      </c>
      <c r="BT119" s="218" t="str">
        <f t="array" ref="BT119">INDEX('UPTD PPA KabKota'!AC$5:AC$513,MATCH($D119,'UPTD PPA KabKota'!$C$5:$C$513,FALSE))</f>
        <v/>
      </c>
      <c r="BU119" s="218" t="str">
        <f t="array" ref="BU119">INDEX('UPTD PPA KabKota'!AD$5:AD$513,MATCH($D119,'UPTD PPA KabKota'!$C$5:$C$513,FALSE))</f>
        <v/>
      </c>
      <c r="BV119" s="218" t="str">
        <f t="array" ref="BV119">INDEX('UPTD PPA KabKota'!AE$5:AE$513,MATCH($D119,'UPTD PPA KabKota'!$C$5:$C$513,FALSE))</f>
        <v/>
      </c>
      <c r="BW119" s="218" t="str">
        <f t="array" ref="BW119">INDEX('UPTD PPA KabKota'!AF$5:AF$513,MATCH($D119,'UPTD PPA KabKota'!$C$5:$C$513,FALSE))</f>
        <v/>
      </c>
      <c r="BX119" s="218" t="str">
        <f t="array" ref="BX119">INDEX('UPTD PPA KabKota'!AG$5:AG$513,MATCH($D119,'UPTD PPA KabKota'!$C$5:$C$513,FALSE))</f>
        <v/>
      </c>
      <c r="BY119" s="218" t="str">
        <f t="array" ref="BY119">INDEX('UPTD PPA KabKota'!AH$5:AH$513,MATCH($D119,'UPTD PPA KabKota'!$C$5:$C$513,FALSE))</f>
        <v/>
      </c>
      <c r="BZ119" s="218" t="str">
        <f t="array" ref="BZ119">INDEX('UPTD PPA KabKota'!AI$5:AI$513,MATCH($D119,'UPTD PPA KabKota'!$C$5:$C$513,FALSE))</f>
        <v/>
      </c>
      <c r="CA119" s="218" t="str">
        <f t="array" ref="CA119">INDEX('UPTD PPA KabKota'!AJ$5:AJ$513,MATCH($D119,'UPTD PPA KabKota'!$C$5:$C$513,FALSE))</f>
        <v/>
      </c>
      <c r="CB119" s="218" t="str">
        <f t="array" ref="CB119">INDEX('UPTD PPA KabKota'!AK$5:AK$513,MATCH($D119,'UPTD PPA KabKota'!$C$5:$C$513,FALSE))</f>
        <v/>
      </c>
      <c r="CC119" s="218" t="str">
        <f t="array" ref="CC119">INDEX('UPTD PPA KabKota'!AL$5:AL$513,MATCH($D119,'UPTD PPA KabKota'!$C$5:$C$513,FALSE))</f>
        <v/>
      </c>
      <c r="CD119" s="218" t="str">
        <f t="array" ref="CD119">INDEX('UPTD PPA KabKota'!AM$5:AM$513,MATCH($D119,'UPTD PPA KabKota'!$C$5:$C$513,FALSE))</f>
        <v/>
      </c>
      <c r="CE119" s="218" t="str">
        <f t="array" ref="CE119">INDEX('UPTD PPA KabKota'!AN$5:AN$513,MATCH($D119,'UPTD PPA KabKota'!$C$5:$C$513,FALSE))</f>
        <v/>
      </c>
      <c r="CF119" s="218" t="str">
        <f t="array" ref="CF119">INDEX('UPTD PPA KabKota'!AO$5:AO$513,MATCH($D119,'UPTD PPA KabKota'!$C$5:$C$513,FALSE))</f>
        <v/>
      </c>
      <c r="CG119" s="218" t="str">
        <f t="array" ref="CG119">INDEX('UPTD PPA KabKota'!AP$5:AP$513,MATCH($D119,'UPTD PPA KabKota'!$C$5:$C$513,FALSE))</f>
        <v/>
      </c>
      <c r="CH119" s="218" t="str">
        <f t="array" ref="CH119">INDEX('UPTD PPA KabKota'!AQ$5:AQ$513,MATCH($D119,'UPTD PPA KabKota'!$C$5:$C$513,FALSE))</f>
        <v/>
      </c>
      <c r="CI119" s="218" t="str">
        <f t="array" ref="CI119">INDEX('UPTD PPA KabKota'!AR$5:AR$513,MATCH($D119,'UPTD PPA KabKota'!$C$5:$C$513,FALSE))</f>
        <v/>
      </c>
      <c r="CJ119" s="218" t="str">
        <f t="array" ref="CJ119">INDEX('UPTD PPA KabKota'!AS$5:AS$513,MATCH($D119,'UPTD PPA KabKota'!$C$5:$C$513,FALSE))</f>
        <v/>
      </c>
      <c r="CK119" s="218" t="str">
        <f t="array" ref="CK119">INDEX('UPTD PPA KabKota'!AT$5:AT$513,MATCH($D119,'UPTD PPA KabKota'!$C$5:$C$513,FALSE))</f>
        <v/>
      </c>
      <c r="CL119" s="218" t="str">
        <f t="array" ref="CL119">INDEX('UPTD PPA KabKota'!AU$5:AU$513,MATCH($D119,'UPTD PPA KabKota'!$C$5:$C$513,FALSE))</f>
        <v/>
      </c>
      <c r="CM119" s="218" t="str">
        <f t="array" ref="CM119">INDEX('UPTD PPA KabKota'!AV$5:AV$513,MATCH($D119,'UPTD PPA KabKota'!$C$5:$C$513,FALSE))</f>
        <v/>
      </c>
      <c r="CN119" s="218" t="str">
        <f t="array" ref="CN119">INDEX('UPTD PPA KabKota'!AW$5:AW$513,MATCH($D119,'UPTD PPA KabKota'!$C$5:$C$513,FALSE))</f>
        <v/>
      </c>
      <c r="CO119" s="218" t="str">
        <f t="array" ref="CO119">INDEX('UPTD PPA KabKota'!AX$5:AX$513,MATCH($D119,'UPTD PPA KabKota'!$C$5:$C$513,FALSE))</f>
        <v/>
      </c>
      <c r="CP119" s="218" t="str">
        <f t="array" ref="CP119">INDEX('UPTD PPA KabKota'!AY$5:AY$513,MATCH($D119,'UPTD PPA KabKota'!$C$5:$C$513,FALSE))</f>
        <v/>
      </c>
      <c r="CQ119" s="209" t="str">
        <f>IFERROR(__xludf.DUMMYFUNCTION("IF(ISBLANK($K119),"""",IF(REGEXMATCH($K119,""Peraturan""),""Ada"",IF(REGEXMATCH($K119,""Rekomendasi""),""Tidak Ada"", $K119)))
"),"Ada")</f>
        <v>Ada</v>
      </c>
      <c r="CR119" s="209" t="str">
        <f t="array" ref="CR119">index('UPTD PPA KabKota'!$BI$5:$BI$513,match($D119,'UPTD PPA KabKota'!$C$5:$C$513,false))</f>
        <v>Ada</v>
      </c>
      <c r="CS119" s="314" t="str">
        <f t="shared" si="17"/>
        <v>Ada</v>
      </c>
    </row>
    <row r="120">
      <c r="A120" s="334">
        <v>116.0</v>
      </c>
      <c r="B120" s="334">
        <v>12.0</v>
      </c>
      <c r="C120" s="311" t="s">
        <v>4744</v>
      </c>
      <c r="D120" s="312" t="s">
        <v>1521</v>
      </c>
      <c r="E120" s="315">
        <v>45748.0</v>
      </c>
      <c r="F120" s="218" t="str">
        <f t="array" ref="F120">INDEX('Ortala-KabKota'!F$2:F$415,MATCH($D120,'Ortala-KabKota'!$E$2:$E$415,FALSE))</f>
        <v>Kasmiyati/ 082211392543</v>
      </c>
      <c r="G120" s="218" t="str">
        <f t="array" ref="G120">INDEX('Ortala-KabKota'!G$2:G$415,MATCH($D120,'Ortala-KabKota'!$E$2:$E$415,FALSE))</f>
        <v>Jl.Merdeka Kelurahan Handayani Mulya Kecamatan Talang Ubi Kab. PALI</v>
      </c>
      <c r="H120" s="218" t="str">
        <f t="array" ref="H120">INDEX('Ortala-KabKota'!H$2:H$415,MATCH($D120,'Ortala-KabKota'!$E$2:$E$415,FALSE))</f>
        <v>082211392543</v>
      </c>
      <c r="I120" s="218" t="str">
        <f t="array" ref="I120">INDEX('Ortala-KabKota'!I$2:I$415,MATCH($D120,'Ortala-KabKota'!$E$2:$E$415,FALSE))</f>
        <v>082211392543</v>
      </c>
      <c r="J120" s="218" t="str">
        <f t="array" ref="J120">INDEX('Ortala-KabKota'!J$2:J$415,MATCH($D120,'Ortala-KabKota'!$E$2:$E$415,FALSE))</f>
        <v>UPTD PPA</v>
      </c>
      <c r="K120" s="218" t="str">
        <f t="array" ref="K120">INDEX('Ortala-KabKota'!K$2:K$415,MATCH($D120,'Ortala-KabKota'!$E$2:$E$415,FALSE))</f>
        <v>Peraturan Bupati Penukal Abab Lematang Ilir Nomor 55 Tahun 2021</v>
      </c>
      <c r="L120" s="218">
        <f t="array" ref="L120">INDEX('Ortala-KabKota'!L$2:L$415,MATCH($D120,'Ortala-KabKota'!$E$2:$E$415,FALSE))</f>
        <v>2021</v>
      </c>
      <c r="M120" s="218" t="str">
        <f t="array" ref="M120">INDEX('Ortala-KabKota'!M$2:M$415,MATCH($D120,'Ortala-KabKota'!$E$2:$E$415,FALSE))</f>
        <v>B</v>
      </c>
      <c r="N120" s="218" t="str">
        <f t="array" ref="N120">INDEX('Ortala-KabKota'!N$2:N$415,MATCH($D120,'Ortala-KabKota'!$E$2:$E$415,FALSE))</f>
        <v>Kasmiyati/ 082211392543</v>
      </c>
      <c r="O120" s="218" t="str">
        <f t="array" ref="O120">INDEX('Ortala-KabKota'!O$2:O$415,MATCH($D120,'Ortala-KabKota'!$E$2:$E$415,FALSE))</f>
        <v>uptdpppakabpali@gmail.com</v>
      </c>
      <c r="P120" s="218" t="str">
        <f t="array" ref="P120">INDEX('Ortala-KabKota'!P$2:P$415,MATCH($D120,'Ortala-KabKota'!$E$2:$E$415,FALSE))</f>
        <v>Kepala UPTD, Kasubag TU, Pengadministasi Umum, Tim Mediator, Pengemudi, Penjaga Kebersihan</v>
      </c>
      <c r="Q120" s="218" t="str">
        <f t="array" ref="Q120">INDEX('Ortala-KabKota'!Q$2:Q$415,MATCH($D120,'Ortala-KabKota'!$E$2:$E$415,FALSE))</f>
        <v>BERGABUNG DENGAN KANTOR DINAS</v>
      </c>
      <c r="R120" s="218" t="str">
        <f t="array" ref="R120">INDEX('Ortala-KabKota'!R$2:R$415,MATCH($D120,'Ortala-KabKota'!$E$2:$E$415,FALSE))</f>
        <v>MILIK SENDIRI</v>
      </c>
      <c r="S120" s="218" t="str">
        <f t="array" ref="S120">INDEX('Ortala-KabKota'!S$2:S$415,MATCH($D120,'Ortala-KabKota'!$E$2:$E$415,FALSE))</f>
        <v>Milik pemda</v>
      </c>
      <c r="T120" s="218">
        <f t="array" ref="T120">INDEX('Ortala-KabKota'!T$2:T$415,MATCH($D120,'Ortala-KabKota'!$E$2:$E$415,FALSE))</f>
        <v>0</v>
      </c>
      <c r="U120" s="218">
        <f t="array" ref="U120">INDEX('Ortala-KabKota'!U$2:U$415,MATCH($D120,'Ortala-KabKota'!$E$2:$E$415,FALSE))</f>
        <v>0</v>
      </c>
      <c r="V120" s="218">
        <f t="array" ref="V120">INDEX('Ortala-KabKota'!V$2:V$415,MATCH($D120,'Ortala-KabKota'!$E$2:$E$415,FALSE))</f>
        <v>1</v>
      </c>
      <c r="W120" s="218">
        <f t="array" ref="W120">INDEX('Ortala-KabKota'!W$2:W$415,MATCH($D120,'Ortala-KabKota'!$E$2:$E$415,FALSE))</f>
        <v>0</v>
      </c>
      <c r="X120" s="218">
        <f t="array" ref="X120">INDEX('Ortala-KabKota'!X$2:X$415,MATCH($D120,'Ortala-KabKota'!$E$2:$E$415,FALSE))</f>
        <v>0</v>
      </c>
      <c r="Y120" s="218">
        <f t="array" ref="Y120">INDEX('Ortala-KabKota'!Y$2:Y$415,MATCH($D120,'Ortala-KabKota'!$E$2:$E$415,FALSE))</f>
        <v>0</v>
      </c>
      <c r="Z120" s="218">
        <f t="array" ref="Z120">INDEX('Ortala-KabKota'!Z$2:Z$415,MATCH($D120,'Ortala-KabKota'!$E$2:$E$415,FALSE))</f>
        <v>0</v>
      </c>
      <c r="AA120" s="218">
        <f t="array" ref="AA120">INDEX('Ortala-KabKota'!AA$2:AA$415,MATCH($D120,'Ortala-KabKota'!$E$2:$E$415,FALSE))</f>
        <v>1</v>
      </c>
      <c r="AB120" s="218">
        <f t="array" ref="AB120">INDEX('Ortala-KabKota'!AB$2:AB$415,MATCH($D120,'Ortala-KabKota'!$E$2:$E$415,FALSE))</f>
        <v>1</v>
      </c>
      <c r="AC120" s="218">
        <f t="array" ref="AC120">INDEX('Ortala-KabKota'!AC$2:AC$415,MATCH($D120,'Ortala-KabKota'!$E$2:$E$415,FALSE))</f>
        <v>0</v>
      </c>
      <c r="AD120" s="218">
        <f t="array" ref="AD120">INDEX('Ortala-KabKota'!AD$2:AD$415,MATCH($D120,'Ortala-KabKota'!$E$2:$E$415,FALSE))</f>
        <v>0</v>
      </c>
      <c r="AE120" s="218">
        <f t="array" ref="AE120">INDEX('Ortala-KabKota'!AE$2:AE$415,MATCH($D120,'Ortala-KabKota'!$E$2:$E$415,FALSE))</f>
        <v>1</v>
      </c>
      <c r="AF120" s="218">
        <f t="array" ref="AF120">INDEX('Ortala-KabKota'!AF$2:AF$415,MATCH($D120,'Ortala-KabKota'!$E$2:$E$415,FALSE))</f>
        <v>1</v>
      </c>
      <c r="AG120" s="218">
        <f t="array" ref="AG120">INDEX('Ortala-KabKota'!AG$2:AG$415,MATCH($D120,'Ortala-KabKota'!$E$2:$E$415,FALSE))</f>
        <v>1</v>
      </c>
      <c r="AH120" s="218">
        <f t="array" ref="AH120">INDEX('Ortala-KabKota'!AH$2:AH$415,MATCH($D120,'Ortala-KabKota'!$E$2:$E$415,FALSE))</f>
        <v>1</v>
      </c>
      <c r="AI120" s="218" t="str">
        <f t="array" ref="AI120">INDEX('Ortala-KabKota'!AI$2:AI$415,MATCH($D120,'Ortala-KabKota'!$E$2:$E$415,FALSE))</f>
        <v>menjelaskan hasil   analisa kasus dan layanan dalam penampungan sementara- persetujuan penerima manfaat - pendamping berkomunikasi dgn petugas layanan penampungan sementara- proses pemebrian layanan di penampungan - input data dalam simfoni</v>
      </c>
      <c r="AJ120" s="218">
        <f t="array" ref="AJ120">INDEX('Ortala-KabKota'!AJ$2:AJ$415,MATCH($D120,'Ortala-KabKota'!$E$2:$E$415,FALSE))</f>
        <v>1</v>
      </c>
      <c r="AK120" s="218">
        <f t="array" ref="AK120">INDEX('Ortala-KabKota'!AK$2:AK$415,MATCH($D120,'Ortala-KabKota'!$E$2:$E$415,FALSE))</f>
        <v>1</v>
      </c>
      <c r="AL120" s="218">
        <f t="array" ref="AL120">INDEX('Ortala-KabKota'!AL$2:AL$415,MATCH($D120,'Ortala-KabKota'!$E$2:$E$415,FALSE))</f>
        <v>7</v>
      </c>
      <c r="AM120" s="218" t="str">
        <f t="array" ref="AM120">INDEX('Ortala-KabKota'!AM$2:AM$415,MATCH($D120,'Ortala-KabKota'!$E$2:$E$415,FALSE))</f>
        <v>Kekerasan seksual  </v>
      </c>
      <c r="AN120" s="218" t="str">
        <f t="array" ref="AN120">INDEX('Ortala-KabKota'!AN$2:AN$415,MATCH($D120,'Ortala-KabKota'!$E$2:$E$415,FALSE))</f>
        <v/>
      </c>
      <c r="AO120" s="218" t="str">
        <f t="array" ref="AO120">INDEX('Ortala-KabKota'!AO$2:AO$415,MATCH($D120,'Ortala-KabKota'!$E$2:$E$415,FALSE))</f>
        <v/>
      </c>
      <c r="AP120" s="218" t="str">
        <f t="array" ref="AP120">INDEX('Ortala-KabKota'!AP$2:AP$415,MATCH($D120,'Ortala-KabKota'!$E$2:$E$415,FALSE))</f>
        <v/>
      </c>
      <c r="AQ120" s="218" t="str">
        <f t="array" ref="AQ120">INDEX('Ortala-KabKota'!AQ$2:AQ$415,MATCH($D120,'Ortala-KabKota'!$E$2:$E$415,FALSE))</f>
        <v/>
      </c>
      <c r="AR120" s="218" t="str">
        <f t="array" ref="AR120">INDEX('Ortala-KabKota'!AR$2:AR$415,MATCH($D120,'Ortala-KabKota'!$E$2:$E$415,FALSE))</f>
        <v/>
      </c>
      <c r="AS120" s="218" t="str">
        <f t="array" ref="AS120">INDEX('Ortala-KabKota'!AS$2:AS$415,MATCH($D120,'Ortala-KabKota'!$E$2:$E$415,FALSE))</f>
        <v/>
      </c>
      <c r="AT120" s="218" t="str">
        <f t="array" ref="AT120">INDEX('Ortala-KabKota'!AT$2:AT$415,MATCH($D120,'Ortala-KabKota'!$E$2:$E$415,FALSE))</f>
        <v/>
      </c>
      <c r="AU120" s="218" t="str">
        <f t="array" ref="AU120">INDEX('UPTD PPA KabKota'!D$5:D$513,MATCH($D120,'UPTD PPA KabKota'!$C$5:$C$513,FALSE))</f>
        <v>Kasmiyati/ 082211392543</v>
      </c>
      <c r="AV120" s="218" t="str">
        <f t="array" ref="AV120">INDEX('UPTD PPA KabKota'!E$5:E$513,MATCH($D120,'UPTD PPA KabKota'!$C$5:$C$513,FALSE))</f>
        <v>Jl. Merdeka Kelurahan Handayani Mulya Kecamatan Talang Ubi, Kab. PALI</v>
      </c>
      <c r="AW120" s="218" t="str">
        <f t="array" ref="AW120">INDEX('UPTD PPA KabKota'!F$5:F$513,MATCH($D120,'UPTD PPA KabKota'!$C$5:$C$513,FALSE))</f>
        <v>082211392543</v>
      </c>
      <c r="AX120" s="218" t="str">
        <f t="array" ref="AX120">INDEX('UPTD PPA KabKota'!G$5:G$513,MATCH($D120,'UPTD PPA KabKota'!$C$5:$C$513,FALSE))</f>
        <v>082211392543</v>
      </c>
      <c r="AY120" s="218" t="str">
        <f t="array" ref="AY120">INDEX('UPTD PPA KabKota'!H$5:H$513,MATCH($D120,'UPTD PPA KabKota'!$C$5:$C$513,FALSE))</f>
        <v>UPTD PPA</v>
      </c>
      <c r="AZ120" s="218" t="str">
        <f t="array" ref="AZ120">INDEX('UPTD PPA KabKota'!I$5:I$513,MATCH($D120,'UPTD PPA KabKota'!$C$5:$C$513,FALSE))</f>
        <v>Peraturan Bupati Penukal Abab Lematang Ilir Nomor 55 Tahun 2021</v>
      </c>
      <c r="BA120" s="218">
        <f t="array" ref="BA120">INDEX('UPTD PPA KabKota'!J$5:J$513,MATCH($D120,'UPTD PPA KabKota'!$C$5:$C$513,FALSE))</f>
        <v>2021</v>
      </c>
      <c r="BB120" s="218" t="str">
        <f t="array" ref="BB120">INDEX('UPTD PPA KabKota'!K$5:K$513,MATCH($D120,'UPTD PPA KabKota'!$C$5:$C$513,FALSE))</f>
        <v>B</v>
      </c>
      <c r="BC120" s="218" t="str">
        <f t="array" ref="BC120">INDEX('UPTD PPA KabKota'!L$5:L$513,MATCH($D120,'UPTD PPA KabKota'!$C$5:$C$513,FALSE))</f>
        <v>Kasmiyati/ 082211392543</v>
      </c>
      <c r="BD120" s="218" t="str">
        <f t="array" ref="BD120">INDEX('UPTD PPA KabKota'!M$5:M$513,MATCH($D120,'UPTD PPA KabKota'!$C$5:$C$513,FALSE))</f>
        <v>uptdpppakabpali@gmail.com</v>
      </c>
      <c r="BE120" s="218" t="str">
        <f t="array" ref="BE120">INDEX('UPTD PPA KabKota'!N$5:N$513,MATCH($D120,'UPTD PPA KabKota'!$C$5:$C$513,FALSE))</f>
        <v>1. Kepala UPTD
2. Kasubag TU
3. Pengadministrasi Umum
4. Tim Mediator
5. Pengemudi
5. Penjaga Kebersihan</v>
      </c>
      <c r="BF120" s="218" t="str">
        <f t="array" ref="BF120">INDEX('UPTD PPA KabKota'!O$5:O$513,MATCH($D120,'UPTD PPA KabKota'!$C$5:$C$513,FALSE))</f>
        <v>BERGABUNG DENGAN KANTOR DINAS</v>
      </c>
      <c r="BG120" s="218" t="str">
        <f t="array" ref="BG120">INDEX('UPTD PPA KabKota'!P$5:P$513,MATCH($D120,'UPTD PPA KabKota'!$C$5:$C$513,FALSE))</f>
        <v>MILIK SENDIRI</v>
      </c>
      <c r="BH120" s="218" t="str">
        <f t="array" ref="BH120">INDEX('UPTD PPA KabKota'!Q$5:Q$513,MATCH($D120,'UPTD PPA KabKota'!$C$5:$C$513,FALSE))</f>
        <v>Milik pemda</v>
      </c>
      <c r="BI120" s="218" t="str">
        <f t="array" ref="BI120">INDEX('UPTD PPA KabKota'!R$5:R$513,MATCH($D120,'UPTD PPA KabKota'!$C$5:$C$513,FALSE))</f>
        <v>Tidak Ada</v>
      </c>
      <c r="BJ120" s="218" t="str">
        <f t="array" ref="BJ120">INDEX('UPTD PPA KabKota'!S$5:S$513,MATCH($D120,'UPTD PPA KabKota'!$C$5:$C$513,FALSE))</f>
        <v>Tidak Ada</v>
      </c>
      <c r="BK120" s="218" t="str">
        <f t="array" ref="BK120">INDEX('UPTD PPA KabKota'!T$5:T$513,MATCH($D120,'UPTD PPA KabKota'!$C$5:$C$513,FALSE))</f>
        <v>Tidak Ada</v>
      </c>
      <c r="BL120" s="218" t="str">
        <f t="array" ref="BL120">INDEX('UPTD PPA KabKota'!U$5:U$513,MATCH($D120,'UPTD PPA KabKota'!$C$5:$C$513,FALSE))</f>
        <v/>
      </c>
      <c r="BM120" s="218" t="str">
        <f t="array" ref="BM120">INDEX('UPTD PPA KabKota'!V$5:V$513,MATCH($D120,'UPTD PPA KabKota'!$C$5:$C$513,FALSE))</f>
        <v/>
      </c>
      <c r="BN120" s="218" t="str">
        <f t="array" ref="BN120">INDEX('UPTD PPA KabKota'!W$5:W$513,MATCH($D120,'UPTD PPA KabKota'!$C$5:$C$513,FALSE))</f>
        <v/>
      </c>
      <c r="BO120" s="218" t="str">
        <f t="array" ref="BO120">INDEX('UPTD PPA KabKota'!X$5:X$513,MATCH($D120,'UPTD PPA KabKota'!$C$5:$C$513,FALSE))</f>
        <v/>
      </c>
      <c r="BP120" s="218" t="str">
        <f t="array" ref="BP120">INDEX('UPTD PPA KabKota'!Y$5:Y$513,MATCH($D120,'UPTD PPA KabKota'!$C$5:$C$513,FALSE))</f>
        <v/>
      </c>
      <c r="BQ120" s="218" t="str">
        <f t="array" ref="BQ120">INDEX('UPTD PPA KabKota'!Z$5:Z$513,MATCH($D120,'UPTD PPA KabKota'!$C$5:$C$513,FALSE))</f>
        <v/>
      </c>
      <c r="BR120" s="218" t="str">
        <f t="array" ref="BR120">INDEX('UPTD PPA KabKota'!AA$5:AA$513,MATCH($D120,'UPTD PPA KabKota'!$C$5:$C$513,FALSE))</f>
        <v/>
      </c>
      <c r="BS120" s="218" t="str">
        <f t="array" ref="BS120">INDEX('UPTD PPA KabKota'!AB$5:AB$513,MATCH($D120,'UPTD PPA KabKota'!$C$5:$C$513,FALSE))</f>
        <v/>
      </c>
      <c r="BT120" s="218" t="str">
        <f t="array" ref="BT120">INDEX('UPTD PPA KabKota'!AC$5:AC$513,MATCH($D120,'UPTD PPA KabKota'!$C$5:$C$513,FALSE))</f>
        <v/>
      </c>
      <c r="BU120" s="218" t="str">
        <f t="array" ref="BU120">INDEX('UPTD PPA KabKota'!AD$5:AD$513,MATCH($D120,'UPTD PPA KabKota'!$C$5:$C$513,FALSE))</f>
        <v/>
      </c>
      <c r="BV120" s="218" t="str">
        <f t="array" ref="BV120">INDEX('UPTD PPA KabKota'!AE$5:AE$513,MATCH($D120,'UPTD PPA KabKota'!$C$5:$C$513,FALSE))</f>
        <v/>
      </c>
      <c r="BW120" s="218" t="str">
        <f t="array" ref="BW120">INDEX('UPTD PPA KabKota'!AF$5:AF$513,MATCH($D120,'UPTD PPA KabKota'!$C$5:$C$513,FALSE))</f>
        <v/>
      </c>
      <c r="BX120" s="218" t="str">
        <f t="array" ref="BX120">INDEX('UPTD PPA KabKota'!AG$5:AG$513,MATCH($D120,'UPTD PPA KabKota'!$C$5:$C$513,FALSE))</f>
        <v/>
      </c>
      <c r="BY120" s="218" t="str">
        <f t="array" ref="BY120">INDEX('UPTD PPA KabKota'!AH$5:AH$513,MATCH($D120,'UPTD PPA KabKota'!$C$5:$C$513,FALSE))</f>
        <v/>
      </c>
      <c r="BZ120" s="218" t="str">
        <f t="array" ref="BZ120">INDEX('UPTD PPA KabKota'!AI$5:AI$513,MATCH($D120,'UPTD PPA KabKota'!$C$5:$C$513,FALSE))</f>
        <v/>
      </c>
      <c r="CA120" s="218" t="str">
        <f t="array" ref="CA120">INDEX('UPTD PPA KabKota'!AJ$5:AJ$513,MATCH($D120,'UPTD PPA KabKota'!$C$5:$C$513,FALSE))</f>
        <v/>
      </c>
      <c r="CB120" s="218" t="str">
        <f t="array" ref="CB120">INDEX('UPTD PPA KabKota'!AK$5:AK$513,MATCH($D120,'UPTD PPA KabKota'!$C$5:$C$513,FALSE))</f>
        <v/>
      </c>
      <c r="CC120" s="218" t="str">
        <f t="array" ref="CC120">INDEX('UPTD PPA KabKota'!AL$5:AL$513,MATCH($D120,'UPTD PPA KabKota'!$C$5:$C$513,FALSE))</f>
        <v/>
      </c>
      <c r="CD120" s="218" t="str">
        <f t="array" ref="CD120">INDEX('UPTD PPA KabKota'!AM$5:AM$513,MATCH($D120,'UPTD PPA KabKota'!$C$5:$C$513,FALSE))</f>
        <v/>
      </c>
      <c r="CE120" s="218" t="str">
        <f t="array" ref="CE120">INDEX('UPTD PPA KabKota'!AN$5:AN$513,MATCH($D120,'UPTD PPA KabKota'!$C$5:$C$513,FALSE))</f>
        <v/>
      </c>
      <c r="CF120" s="218" t="str">
        <f t="array" ref="CF120">INDEX('UPTD PPA KabKota'!AO$5:AO$513,MATCH($D120,'UPTD PPA KabKota'!$C$5:$C$513,FALSE))</f>
        <v/>
      </c>
      <c r="CG120" s="218" t="str">
        <f t="array" ref="CG120">INDEX('UPTD PPA KabKota'!AP$5:AP$513,MATCH($D120,'UPTD PPA KabKota'!$C$5:$C$513,FALSE))</f>
        <v/>
      </c>
      <c r="CH120" s="218" t="str">
        <f t="array" ref="CH120">INDEX('UPTD PPA KabKota'!AQ$5:AQ$513,MATCH($D120,'UPTD PPA KabKota'!$C$5:$C$513,FALSE))</f>
        <v/>
      </c>
      <c r="CI120" s="218" t="str">
        <f t="array" ref="CI120">INDEX('UPTD PPA KabKota'!AR$5:AR$513,MATCH($D120,'UPTD PPA KabKota'!$C$5:$C$513,FALSE))</f>
        <v/>
      </c>
      <c r="CJ120" s="218" t="str">
        <f t="array" ref="CJ120">INDEX('UPTD PPA KabKota'!AS$5:AS$513,MATCH($D120,'UPTD PPA KabKota'!$C$5:$C$513,FALSE))</f>
        <v/>
      </c>
      <c r="CK120" s="218" t="str">
        <f t="array" ref="CK120">INDEX('UPTD PPA KabKota'!AT$5:AT$513,MATCH($D120,'UPTD PPA KabKota'!$C$5:$C$513,FALSE))</f>
        <v/>
      </c>
      <c r="CL120" s="218" t="str">
        <f t="array" ref="CL120">INDEX('UPTD PPA KabKota'!AU$5:AU$513,MATCH($D120,'UPTD PPA KabKota'!$C$5:$C$513,FALSE))</f>
        <v/>
      </c>
      <c r="CM120" s="218" t="str">
        <f t="array" ref="CM120">INDEX('UPTD PPA KabKota'!AV$5:AV$513,MATCH($D120,'UPTD PPA KabKota'!$C$5:$C$513,FALSE))</f>
        <v/>
      </c>
      <c r="CN120" s="218" t="str">
        <f t="array" ref="CN120">INDEX('UPTD PPA KabKota'!AW$5:AW$513,MATCH($D120,'UPTD PPA KabKota'!$C$5:$C$513,FALSE))</f>
        <v/>
      </c>
      <c r="CO120" s="218" t="str">
        <f t="array" ref="CO120">INDEX('UPTD PPA KabKota'!AX$5:AX$513,MATCH($D120,'UPTD PPA KabKota'!$C$5:$C$513,FALSE))</f>
        <v/>
      </c>
      <c r="CP120" s="218" t="str">
        <f t="array" ref="CP120">INDEX('UPTD PPA KabKota'!AY$5:AY$513,MATCH($D120,'UPTD PPA KabKota'!$C$5:$C$513,FALSE))</f>
        <v/>
      </c>
      <c r="CQ120" s="209" t="str">
        <f>IFERROR(__xludf.DUMMYFUNCTION("IF(ISBLANK($K120),"""",IF(REGEXMATCH($K120,""Peraturan""),""Ada"",IF(REGEXMATCH($K120,""Rekomendasi""),""Tidak Ada"", $K120)))
"),"Ada")</f>
        <v>Ada</v>
      </c>
      <c r="CR120" s="209" t="str">
        <f t="array" ref="CR120">index('UPTD PPA KabKota'!$BI$5:$BI$513,match($D120,'UPTD PPA KabKota'!$C$5:$C$513,false))</f>
        <v>Ada</v>
      </c>
      <c r="CS120" s="314" t="str">
        <f t="shared" si="17"/>
        <v>Ada</v>
      </c>
    </row>
    <row r="121">
      <c r="A121" s="334">
        <v>117.0</v>
      </c>
      <c r="B121" s="334">
        <v>13.0</v>
      </c>
      <c r="C121" s="311" t="s">
        <v>4744</v>
      </c>
      <c r="D121" s="312" t="s">
        <v>1598</v>
      </c>
      <c r="E121" s="315"/>
      <c r="F121" s="218" t="str">
        <f t="array" ref="F121">INDEX('Ortala-KabKota'!F$2:F$415,MATCH($D121,'Ortala-KabKota'!$E$2:$E$415,FALSE))</f>
        <v>#N/A</v>
      </c>
      <c r="G121" s="218" t="str">
        <f t="array" ref="G121">INDEX('Ortala-KabKota'!G$2:G$415,MATCH($D121,'Ortala-KabKota'!$E$2:$E$415,FALSE))</f>
        <v>#N/A</v>
      </c>
      <c r="H121" s="218" t="str">
        <f t="array" ref="H121">INDEX('Ortala-KabKota'!H$2:H$415,MATCH($D121,'Ortala-KabKota'!$E$2:$E$415,FALSE))</f>
        <v>#N/A</v>
      </c>
      <c r="I121" s="218" t="str">
        <f t="array" ref="I121">INDEX('Ortala-KabKota'!I$2:I$415,MATCH($D121,'Ortala-KabKota'!$E$2:$E$415,FALSE))</f>
        <v>#N/A</v>
      </c>
      <c r="J121" s="218" t="str">
        <f t="array" ref="J121">INDEX('Ortala-KabKota'!J$2:J$415,MATCH($D121,'Ortala-KabKota'!$E$2:$E$415,FALSE))</f>
        <v>#N/A</v>
      </c>
      <c r="K121" s="218" t="str">
        <f t="array" ref="K121">INDEX('Ortala-KabKota'!K$2:K$415,MATCH($D121,'Ortala-KabKota'!$E$2:$E$415,FALSE))</f>
        <v>#N/A</v>
      </c>
      <c r="L121" s="218" t="str">
        <f t="array" ref="L121">INDEX('Ortala-KabKota'!L$2:L$415,MATCH($D121,'Ortala-KabKota'!$E$2:$E$415,FALSE))</f>
        <v>#N/A</v>
      </c>
      <c r="M121" s="218" t="str">
        <f t="array" ref="M121">INDEX('Ortala-KabKota'!M$2:M$415,MATCH($D121,'Ortala-KabKota'!$E$2:$E$415,FALSE))</f>
        <v>#N/A</v>
      </c>
      <c r="N121" s="218" t="str">
        <f t="array" ref="N121">INDEX('Ortala-KabKota'!N$2:N$415,MATCH($D121,'Ortala-KabKota'!$E$2:$E$415,FALSE))</f>
        <v>#N/A</v>
      </c>
      <c r="O121" s="218" t="str">
        <f t="array" ref="O121">INDEX('Ortala-KabKota'!O$2:O$415,MATCH($D121,'Ortala-KabKota'!$E$2:$E$415,FALSE))</f>
        <v>#N/A</v>
      </c>
      <c r="P121" s="218" t="str">
        <f t="array" ref="P121">INDEX('Ortala-KabKota'!P$2:P$415,MATCH($D121,'Ortala-KabKota'!$E$2:$E$415,FALSE))</f>
        <v>#N/A</v>
      </c>
      <c r="Q121" s="218" t="str">
        <f t="array" ref="Q121">INDEX('Ortala-KabKota'!Q$2:Q$415,MATCH($D121,'Ortala-KabKota'!$E$2:$E$415,FALSE))</f>
        <v>#N/A</v>
      </c>
      <c r="R121" s="218" t="str">
        <f t="array" ref="R121">INDEX('Ortala-KabKota'!R$2:R$415,MATCH($D121,'Ortala-KabKota'!$E$2:$E$415,FALSE))</f>
        <v>#N/A</v>
      </c>
      <c r="S121" s="218" t="str">
        <f t="array" ref="S121">INDEX('Ortala-KabKota'!S$2:S$415,MATCH($D121,'Ortala-KabKota'!$E$2:$E$415,FALSE))</f>
        <v>#N/A</v>
      </c>
      <c r="T121" s="218" t="str">
        <f t="array" ref="T121">INDEX('Ortala-KabKota'!T$2:T$415,MATCH($D121,'Ortala-KabKota'!$E$2:$E$415,FALSE))</f>
        <v>#N/A</v>
      </c>
      <c r="U121" s="218" t="str">
        <f t="array" ref="U121">INDEX('Ortala-KabKota'!U$2:U$415,MATCH($D121,'Ortala-KabKota'!$E$2:$E$415,FALSE))</f>
        <v>#N/A</v>
      </c>
      <c r="V121" s="218" t="str">
        <f t="array" ref="V121">INDEX('Ortala-KabKota'!V$2:V$415,MATCH($D121,'Ortala-KabKota'!$E$2:$E$415,FALSE))</f>
        <v>#N/A</v>
      </c>
      <c r="W121" s="218" t="str">
        <f t="array" ref="W121">INDEX('Ortala-KabKota'!W$2:W$415,MATCH($D121,'Ortala-KabKota'!$E$2:$E$415,FALSE))</f>
        <v>#N/A</v>
      </c>
      <c r="X121" s="218" t="str">
        <f t="array" ref="X121">INDEX('Ortala-KabKota'!X$2:X$415,MATCH($D121,'Ortala-KabKota'!$E$2:$E$415,FALSE))</f>
        <v>#N/A</v>
      </c>
      <c r="Y121" s="218" t="str">
        <f t="array" ref="Y121">INDEX('Ortala-KabKota'!Y$2:Y$415,MATCH($D121,'Ortala-KabKota'!$E$2:$E$415,FALSE))</f>
        <v>#N/A</v>
      </c>
      <c r="Z121" s="218" t="str">
        <f t="array" ref="Z121">INDEX('Ortala-KabKota'!Z$2:Z$415,MATCH($D121,'Ortala-KabKota'!$E$2:$E$415,FALSE))</f>
        <v>#N/A</v>
      </c>
      <c r="AA121" s="218" t="str">
        <f t="array" ref="AA121">INDEX('Ortala-KabKota'!AA$2:AA$415,MATCH($D121,'Ortala-KabKota'!$E$2:$E$415,FALSE))</f>
        <v>#N/A</v>
      </c>
      <c r="AB121" s="218" t="str">
        <f t="array" ref="AB121">INDEX('Ortala-KabKota'!AB$2:AB$415,MATCH($D121,'Ortala-KabKota'!$E$2:$E$415,FALSE))</f>
        <v>#N/A</v>
      </c>
      <c r="AC121" s="218" t="str">
        <f t="array" ref="AC121">INDEX('Ortala-KabKota'!AC$2:AC$415,MATCH($D121,'Ortala-KabKota'!$E$2:$E$415,FALSE))</f>
        <v>#N/A</v>
      </c>
      <c r="AD121" s="218" t="str">
        <f t="array" ref="AD121">INDEX('Ortala-KabKota'!AD$2:AD$415,MATCH($D121,'Ortala-KabKota'!$E$2:$E$415,FALSE))</f>
        <v>#N/A</v>
      </c>
      <c r="AE121" s="218" t="str">
        <f t="array" ref="AE121">INDEX('Ortala-KabKota'!AE$2:AE$415,MATCH($D121,'Ortala-KabKota'!$E$2:$E$415,FALSE))</f>
        <v>#N/A</v>
      </c>
      <c r="AF121" s="218" t="str">
        <f t="array" ref="AF121">INDEX('Ortala-KabKota'!AF$2:AF$415,MATCH($D121,'Ortala-KabKota'!$E$2:$E$415,FALSE))</f>
        <v>#N/A</v>
      </c>
      <c r="AG121" s="218" t="str">
        <f t="array" ref="AG121">INDEX('Ortala-KabKota'!AG$2:AG$415,MATCH($D121,'Ortala-KabKota'!$E$2:$E$415,FALSE))</f>
        <v>#N/A</v>
      </c>
      <c r="AH121" s="218" t="str">
        <f t="array" ref="AH121">INDEX('Ortala-KabKota'!AH$2:AH$415,MATCH($D121,'Ortala-KabKota'!$E$2:$E$415,FALSE))</f>
        <v>#N/A</v>
      </c>
      <c r="AI121" s="218" t="str">
        <f t="array" ref="AI121">INDEX('Ortala-KabKota'!AI$2:AI$415,MATCH($D121,'Ortala-KabKota'!$E$2:$E$415,FALSE))</f>
        <v>#N/A</v>
      </c>
      <c r="AJ121" s="218" t="str">
        <f t="array" ref="AJ121">INDEX('Ortala-KabKota'!AJ$2:AJ$415,MATCH($D121,'Ortala-KabKota'!$E$2:$E$415,FALSE))</f>
        <v>#N/A</v>
      </c>
      <c r="AK121" s="218" t="str">
        <f t="array" ref="AK121">INDEX('Ortala-KabKota'!AK$2:AK$415,MATCH($D121,'Ortala-KabKota'!$E$2:$E$415,FALSE))</f>
        <v>#N/A</v>
      </c>
      <c r="AL121" s="218" t="str">
        <f t="array" ref="AL121">INDEX('Ortala-KabKota'!AL$2:AL$415,MATCH($D121,'Ortala-KabKota'!$E$2:$E$415,FALSE))</f>
        <v>#N/A</v>
      </c>
      <c r="AM121" s="218" t="str">
        <f t="array" ref="AM121">INDEX('Ortala-KabKota'!AM$2:AM$415,MATCH($D121,'Ortala-KabKota'!$E$2:$E$415,FALSE))</f>
        <v>#N/A</v>
      </c>
      <c r="AN121" s="218" t="str">
        <f t="array" ref="AN121">INDEX('Ortala-KabKota'!AN$2:AN$415,MATCH($D121,'Ortala-KabKota'!$E$2:$E$415,FALSE))</f>
        <v>#N/A</v>
      </c>
      <c r="AO121" s="218" t="str">
        <f t="array" ref="AO121">INDEX('Ortala-KabKota'!AO$2:AO$415,MATCH($D121,'Ortala-KabKota'!$E$2:$E$415,FALSE))</f>
        <v>#N/A</v>
      </c>
      <c r="AP121" s="218" t="str">
        <f t="array" ref="AP121">INDEX('Ortala-KabKota'!AP$2:AP$415,MATCH($D121,'Ortala-KabKota'!$E$2:$E$415,FALSE))</f>
        <v>#N/A</v>
      </c>
      <c r="AQ121" s="218" t="str">
        <f t="array" ref="AQ121">INDEX('Ortala-KabKota'!AQ$2:AQ$415,MATCH($D121,'Ortala-KabKota'!$E$2:$E$415,FALSE))</f>
        <v>#N/A</v>
      </c>
      <c r="AR121" s="218" t="str">
        <f t="array" ref="AR121">INDEX('Ortala-KabKota'!AR$2:AR$415,MATCH($D121,'Ortala-KabKota'!$E$2:$E$415,FALSE))</f>
        <v>#N/A</v>
      </c>
      <c r="AS121" s="218" t="str">
        <f t="array" ref="AS121">INDEX('Ortala-KabKota'!AS$2:AS$415,MATCH($D121,'Ortala-KabKota'!$E$2:$E$415,FALSE))</f>
        <v>#N/A</v>
      </c>
      <c r="AT121" s="218" t="str">
        <f t="array" ref="AT121">INDEX('Ortala-KabKota'!AT$2:AT$415,MATCH($D121,'Ortala-KabKota'!$E$2:$E$415,FALSE))</f>
        <v>#N/A</v>
      </c>
      <c r="AU121" s="218" t="str">
        <f t="array" ref="AU121">INDEX('UPTD PPA KabKota'!D$5:D$513,MATCH($D121,'UPTD PPA KabKota'!$C$5:$C$513,FALSE))</f>
        <v/>
      </c>
      <c r="AV121" s="218" t="str">
        <f t="array" ref="AV121">INDEX('UPTD PPA KabKota'!E$5:E$513,MATCH($D121,'UPTD PPA KabKota'!$C$5:$C$513,FALSE))</f>
        <v/>
      </c>
      <c r="AW121" s="218" t="str">
        <f t="array" ref="AW121">INDEX('UPTD PPA KabKota'!F$5:F$513,MATCH($D121,'UPTD PPA KabKota'!$C$5:$C$513,FALSE))</f>
        <v/>
      </c>
      <c r="AX121" s="218" t="str">
        <f t="array" ref="AX121">INDEX('UPTD PPA KabKota'!G$5:G$513,MATCH($D121,'UPTD PPA KabKota'!$C$5:$C$513,FALSE))</f>
        <v/>
      </c>
      <c r="AY121" s="218" t="str">
        <f t="array" ref="AY121">INDEX('UPTD PPA KabKota'!H$5:H$513,MATCH($D121,'UPTD PPA KabKota'!$C$5:$C$513,FALSE))</f>
        <v/>
      </c>
      <c r="AZ121" s="218" t="str">
        <f t="array" ref="AZ121">INDEX('UPTD PPA KabKota'!I$5:I$513,MATCH($D121,'UPTD PPA KabKota'!$C$5:$C$513,FALSE))</f>
        <v/>
      </c>
      <c r="BA121" s="218" t="str">
        <f t="array" ref="BA121">INDEX('UPTD PPA KabKota'!J$5:J$513,MATCH($D121,'UPTD PPA KabKota'!$C$5:$C$513,FALSE))</f>
        <v/>
      </c>
      <c r="BB121" s="218" t="str">
        <f t="array" ref="BB121">INDEX('UPTD PPA KabKota'!K$5:K$513,MATCH($D121,'UPTD PPA KabKota'!$C$5:$C$513,FALSE))</f>
        <v/>
      </c>
      <c r="BC121" s="218" t="str">
        <f t="array" ref="BC121">INDEX('UPTD PPA KabKota'!L$5:L$513,MATCH($D121,'UPTD PPA KabKota'!$C$5:$C$513,FALSE))</f>
        <v/>
      </c>
      <c r="BD121" s="218" t="str">
        <f t="array" ref="BD121">INDEX('UPTD PPA KabKota'!M$5:M$513,MATCH($D121,'UPTD PPA KabKota'!$C$5:$C$513,FALSE))</f>
        <v/>
      </c>
      <c r="BE121" s="218" t="str">
        <f t="array" ref="BE121">INDEX('UPTD PPA KabKota'!N$5:N$513,MATCH($D121,'UPTD PPA KabKota'!$C$5:$C$513,FALSE))</f>
        <v/>
      </c>
      <c r="BF121" s="218" t="str">
        <f t="array" ref="BF121">INDEX('UPTD PPA KabKota'!O$5:O$513,MATCH($D121,'UPTD PPA KabKota'!$C$5:$C$513,FALSE))</f>
        <v/>
      </c>
      <c r="BG121" s="218" t="str">
        <f t="array" ref="BG121">INDEX('UPTD PPA KabKota'!P$5:P$513,MATCH($D121,'UPTD PPA KabKota'!$C$5:$C$513,FALSE))</f>
        <v/>
      </c>
      <c r="BH121" s="218" t="str">
        <f t="array" ref="BH121">INDEX('UPTD PPA KabKota'!Q$5:Q$513,MATCH($D121,'UPTD PPA KabKota'!$C$5:$C$513,FALSE))</f>
        <v/>
      </c>
      <c r="BI121" s="218" t="str">
        <f t="array" ref="BI121">INDEX('UPTD PPA KabKota'!R$5:R$513,MATCH($D121,'UPTD PPA KabKota'!$C$5:$C$513,FALSE))</f>
        <v/>
      </c>
      <c r="BJ121" s="218" t="str">
        <f t="array" ref="BJ121">INDEX('UPTD PPA KabKota'!S$5:S$513,MATCH($D121,'UPTD PPA KabKota'!$C$5:$C$513,FALSE))</f>
        <v/>
      </c>
      <c r="BK121" s="218" t="str">
        <f t="array" ref="BK121">INDEX('UPTD PPA KabKota'!T$5:T$513,MATCH($D121,'UPTD PPA KabKota'!$C$5:$C$513,FALSE))</f>
        <v/>
      </c>
      <c r="BL121" s="218" t="str">
        <f t="array" ref="BL121">INDEX('UPTD PPA KabKota'!U$5:U$513,MATCH($D121,'UPTD PPA KabKota'!$C$5:$C$513,FALSE))</f>
        <v/>
      </c>
      <c r="BM121" s="218" t="str">
        <f t="array" ref="BM121">INDEX('UPTD PPA KabKota'!V$5:V$513,MATCH($D121,'UPTD PPA KabKota'!$C$5:$C$513,FALSE))</f>
        <v/>
      </c>
      <c r="BN121" s="218" t="str">
        <f t="array" ref="BN121">INDEX('UPTD PPA KabKota'!W$5:W$513,MATCH($D121,'UPTD PPA KabKota'!$C$5:$C$513,FALSE))</f>
        <v/>
      </c>
      <c r="BO121" s="218" t="str">
        <f t="array" ref="BO121">INDEX('UPTD PPA KabKota'!X$5:X$513,MATCH($D121,'UPTD PPA KabKota'!$C$5:$C$513,FALSE))</f>
        <v/>
      </c>
      <c r="BP121" s="218" t="str">
        <f t="array" ref="BP121">INDEX('UPTD PPA KabKota'!Y$5:Y$513,MATCH($D121,'UPTD PPA KabKota'!$C$5:$C$513,FALSE))</f>
        <v/>
      </c>
      <c r="BQ121" s="218" t="str">
        <f t="array" ref="BQ121">INDEX('UPTD PPA KabKota'!Z$5:Z$513,MATCH($D121,'UPTD PPA KabKota'!$C$5:$C$513,FALSE))</f>
        <v/>
      </c>
      <c r="BR121" s="218" t="str">
        <f t="array" ref="BR121">INDEX('UPTD PPA KabKota'!AA$5:AA$513,MATCH($D121,'UPTD PPA KabKota'!$C$5:$C$513,FALSE))</f>
        <v/>
      </c>
      <c r="BS121" s="218" t="str">
        <f t="array" ref="BS121">INDEX('UPTD PPA KabKota'!AB$5:AB$513,MATCH($D121,'UPTD PPA KabKota'!$C$5:$C$513,FALSE))</f>
        <v/>
      </c>
      <c r="BT121" s="218" t="str">
        <f t="array" ref="BT121">INDEX('UPTD PPA KabKota'!AC$5:AC$513,MATCH($D121,'UPTD PPA KabKota'!$C$5:$C$513,FALSE))</f>
        <v/>
      </c>
      <c r="BU121" s="218" t="str">
        <f t="array" ref="BU121">INDEX('UPTD PPA KabKota'!AD$5:AD$513,MATCH($D121,'UPTD PPA KabKota'!$C$5:$C$513,FALSE))</f>
        <v/>
      </c>
      <c r="BV121" s="218" t="str">
        <f t="array" ref="BV121">INDEX('UPTD PPA KabKota'!AE$5:AE$513,MATCH($D121,'UPTD PPA KabKota'!$C$5:$C$513,FALSE))</f>
        <v/>
      </c>
      <c r="BW121" s="218" t="str">
        <f t="array" ref="BW121">INDEX('UPTD PPA KabKota'!AF$5:AF$513,MATCH($D121,'UPTD PPA KabKota'!$C$5:$C$513,FALSE))</f>
        <v/>
      </c>
      <c r="BX121" s="218" t="str">
        <f t="array" ref="BX121">INDEX('UPTD PPA KabKota'!AG$5:AG$513,MATCH($D121,'UPTD PPA KabKota'!$C$5:$C$513,FALSE))</f>
        <v/>
      </c>
      <c r="BY121" s="218" t="str">
        <f t="array" ref="BY121">INDEX('UPTD PPA KabKota'!AH$5:AH$513,MATCH($D121,'UPTD PPA KabKota'!$C$5:$C$513,FALSE))</f>
        <v/>
      </c>
      <c r="BZ121" s="218" t="str">
        <f t="array" ref="BZ121">INDEX('UPTD PPA KabKota'!AI$5:AI$513,MATCH($D121,'UPTD PPA KabKota'!$C$5:$C$513,FALSE))</f>
        <v/>
      </c>
      <c r="CA121" s="218" t="str">
        <f t="array" ref="CA121">INDEX('UPTD PPA KabKota'!AJ$5:AJ$513,MATCH($D121,'UPTD PPA KabKota'!$C$5:$C$513,FALSE))</f>
        <v/>
      </c>
      <c r="CB121" s="218" t="str">
        <f t="array" ref="CB121">INDEX('UPTD PPA KabKota'!AK$5:AK$513,MATCH($D121,'UPTD PPA KabKota'!$C$5:$C$513,FALSE))</f>
        <v/>
      </c>
      <c r="CC121" s="218" t="str">
        <f t="array" ref="CC121">INDEX('UPTD PPA KabKota'!AL$5:AL$513,MATCH($D121,'UPTD PPA KabKota'!$C$5:$C$513,FALSE))</f>
        <v/>
      </c>
      <c r="CD121" s="218" t="str">
        <f t="array" ref="CD121">INDEX('UPTD PPA KabKota'!AM$5:AM$513,MATCH($D121,'UPTD PPA KabKota'!$C$5:$C$513,FALSE))</f>
        <v/>
      </c>
      <c r="CE121" s="218" t="str">
        <f t="array" ref="CE121">INDEX('UPTD PPA KabKota'!AN$5:AN$513,MATCH($D121,'UPTD PPA KabKota'!$C$5:$C$513,FALSE))</f>
        <v/>
      </c>
      <c r="CF121" s="218" t="str">
        <f t="array" ref="CF121">INDEX('UPTD PPA KabKota'!AO$5:AO$513,MATCH($D121,'UPTD PPA KabKota'!$C$5:$C$513,FALSE))</f>
        <v/>
      </c>
      <c r="CG121" s="218" t="str">
        <f t="array" ref="CG121">INDEX('UPTD PPA KabKota'!AP$5:AP$513,MATCH($D121,'UPTD PPA KabKota'!$C$5:$C$513,FALSE))</f>
        <v/>
      </c>
      <c r="CH121" s="218" t="str">
        <f t="array" ref="CH121">INDEX('UPTD PPA KabKota'!AQ$5:AQ$513,MATCH($D121,'UPTD PPA KabKota'!$C$5:$C$513,FALSE))</f>
        <v/>
      </c>
      <c r="CI121" s="218" t="str">
        <f t="array" ref="CI121">INDEX('UPTD PPA KabKota'!AR$5:AR$513,MATCH($D121,'UPTD PPA KabKota'!$C$5:$C$513,FALSE))</f>
        <v/>
      </c>
      <c r="CJ121" s="218" t="str">
        <f t="array" ref="CJ121">INDEX('UPTD PPA KabKota'!AS$5:AS$513,MATCH($D121,'UPTD PPA KabKota'!$C$5:$C$513,FALSE))</f>
        <v/>
      </c>
      <c r="CK121" s="218" t="str">
        <f t="array" ref="CK121">INDEX('UPTD PPA KabKota'!AT$5:AT$513,MATCH($D121,'UPTD PPA KabKota'!$C$5:$C$513,FALSE))</f>
        <v/>
      </c>
      <c r="CL121" s="218" t="str">
        <f t="array" ref="CL121">INDEX('UPTD PPA KabKota'!AU$5:AU$513,MATCH($D121,'UPTD PPA KabKota'!$C$5:$C$513,FALSE))</f>
        <v/>
      </c>
      <c r="CM121" s="218" t="str">
        <f t="array" ref="CM121">INDEX('UPTD PPA KabKota'!AV$5:AV$513,MATCH($D121,'UPTD PPA KabKota'!$C$5:$C$513,FALSE))</f>
        <v/>
      </c>
      <c r="CN121" s="218" t="str">
        <f t="array" ref="CN121">INDEX('UPTD PPA KabKota'!AW$5:AW$513,MATCH($D121,'UPTD PPA KabKota'!$C$5:$C$513,FALSE))</f>
        <v/>
      </c>
      <c r="CO121" s="218" t="str">
        <f t="array" ref="CO121">INDEX('UPTD PPA KabKota'!AX$5:AX$513,MATCH($D121,'UPTD PPA KabKota'!$C$5:$C$513,FALSE))</f>
        <v/>
      </c>
      <c r="CP121" s="218" t="str">
        <f t="array" ref="CP121">INDEX('UPTD PPA KabKota'!AY$5:AY$513,MATCH($D121,'UPTD PPA KabKota'!$C$5:$C$513,FALSE))</f>
        <v/>
      </c>
      <c r="CQ121" s="209" t="str">
        <f>IFERROR(__xludf.DUMMYFUNCTION("IF(ISBLANK($K121),"""",IF(REGEXMATCH($K121,""Peraturan""),""Ada"",IF(REGEXMATCH($K121,""Rekomendasi""),""Tidak Ada"", $K121)))
"),"#N/A")</f>
        <v>#N/A</v>
      </c>
      <c r="CR121" s="209" t="str">
        <f t="array" ref="CR121">index('UPTD PPA KabKota'!$BI$5:$BI$513,match($D121,'UPTD PPA KabKota'!$C$5:$C$513,false))</f>
        <v>Tidak Ada</v>
      </c>
      <c r="CS121" s="314" t="str">
        <f t="shared" si="17"/>
        <v>#N/A</v>
      </c>
    </row>
    <row r="122">
      <c r="A122" s="334">
        <v>118.0</v>
      </c>
      <c r="B122" s="334">
        <v>14.0</v>
      </c>
      <c r="C122" s="311" t="s">
        <v>4744</v>
      </c>
      <c r="D122" s="312" t="s">
        <v>1440</v>
      </c>
      <c r="E122" s="315">
        <v>45748.0</v>
      </c>
      <c r="F122" s="218" t="str">
        <f t="array" ref="F122">INDEX('Ortala-KabKota'!F$2:F$415,MATCH($D122,'Ortala-KabKota'!$E$2:$E$415,FALSE))</f>
        <v>Rendri/ 082246774799</v>
      </c>
      <c r="G122" s="218" t="str">
        <f t="array" ref="G122">INDEX('Ortala-KabKota'!G$2:G$415,MATCH($D122,'Ortala-KabKota'!$E$2:$E$415,FALSE))</f>
        <v>Jl. Bakti 1 Puncak Sekuning RT.05 RW.02 Kel. LorokPakjo Kec. Ilir Barat1</v>
      </c>
      <c r="H122" s="218" t="str">
        <f t="array" ref="H122">INDEX('Ortala-KabKota'!H$2:H$415,MATCH($D122,'Ortala-KabKota'!$E$2:$E$415,FALSE))</f>
        <v>0711 445985</v>
      </c>
      <c r="I122" s="218">
        <f t="array" ref="I122">INDEX('Ortala-KabKota'!I$2:I$415,MATCH($D122,'Ortala-KabKota'!$E$2:$E$415,FALSE))</f>
        <v>112</v>
      </c>
      <c r="J122" s="218" t="str">
        <f t="array" ref="J122">INDEX('Ortala-KabKota'!J$2:J$415,MATCH($D122,'Ortala-KabKota'!$E$2:$E$415,FALSE))</f>
        <v>UPTD PPA</v>
      </c>
      <c r="K122" s="218" t="str">
        <f t="array" ref="K122">INDEX('Ortala-KabKota'!K$2:K$415,MATCH($D122,'Ortala-KabKota'!$E$2:$E$415,FALSE))</f>
        <v>Peraturan Walikota Kota Palembang Nomor 63 Tahun 2017</v>
      </c>
      <c r="L122" s="218">
        <f t="array" ref="L122">INDEX('Ortala-KabKota'!L$2:L$415,MATCH($D122,'Ortala-KabKota'!$E$2:$E$415,FALSE))</f>
        <v>2017</v>
      </c>
      <c r="M122" s="218" t="str">
        <f t="array" ref="M122">INDEX('Ortala-KabKota'!M$2:M$415,MATCH($D122,'Ortala-KabKota'!$E$2:$E$415,FALSE))</f>
        <v>A</v>
      </c>
      <c r="N122" s="218" t="str">
        <f t="array" ref="N122">INDEX('Ortala-KabKota'!N$2:N$415,MATCH($D122,'Ortala-KabKota'!$E$2:$E$415,FALSE))</f>
        <v/>
      </c>
      <c r="O122" s="218" t="str">
        <f t="array" ref="O122">INDEX('Ortala-KabKota'!O$2:O$415,MATCH($D122,'Ortala-KabKota'!$E$2:$E$415,FALSE))</f>
        <v/>
      </c>
      <c r="P122" s="218" t="str">
        <f t="array" ref="P122">INDEX('Ortala-KabKota'!P$2:P$415,MATCH($D122,'Ortala-KabKota'!$E$2:$E$415,FALSE))</f>
        <v/>
      </c>
      <c r="Q122" s="218" t="str">
        <f t="array" ref="Q122">INDEX('Ortala-KabKota'!Q$2:Q$415,MATCH($D122,'Ortala-KabKota'!$E$2:$E$415,FALSE))</f>
        <v/>
      </c>
      <c r="R122" s="218" t="str">
        <f t="array" ref="R122">INDEX('Ortala-KabKota'!R$2:R$415,MATCH($D122,'Ortala-KabKota'!$E$2:$E$415,FALSE))</f>
        <v>MILIK SENDIRI</v>
      </c>
      <c r="S122" s="218" t="str">
        <f t="array" ref="S122">INDEX('Ortala-KabKota'!S$2:S$415,MATCH($D122,'Ortala-KabKota'!$E$2:$E$415,FALSE))</f>
        <v/>
      </c>
      <c r="T122" s="218">
        <f t="array" ref="T122">INDEX('Ortala-KabKota'!T$2:T$415,MATCH($D122,'Ortala-KabKota'!$E$2:$E$415,FALSE))</f>
        <v>0</v>
      </c>
      <c r="U122" s="218" t="str">
        <f t="array" ref="U122">INDEX('Ortala-KabKota'!U$2:U$415,MATCH($D122,'Ortala-KabKota'!$E$2:$E$415,FALSE))</f>
        <v/>
      </c>
      <c r="V122" s="218" t="str">
        <f t="array" ref="V122">INDEX('Ortala-KabKota'!V$2:V$415,MATCH($D122,'Ortala-KabKota'!$E$2:$E$415,FALSE))</f>
        <v/>
      </c>
      <c r="W122" s="218" t="str">
        <f t="array" ref="W122">INDEX('Ortala-KabKota'!W$2:W$415,MATCH($D122,'Ortala-KabKota'!$E$2:$E$415,FALSE))</f>
        <v/>
      </c>
      <c r="X122" s="218" t="str">
        <f t="array" ref="X122">INDEX('Ortala-KabKota'!X$2:X$415,MATCH($D122,'Ortala-KabKota'!$E$2:$E$415,FALSE))</f>
        <v/>
      </c>
      <c r="Y122" s="218" t="str">
        <f t="array" ref="Y122">INDEX('Ortala-KabKota'!Y$2:Y$415,MATCH($D122,'Ortala-KabKota'!$E$2:$E$415,FALSE))</f>
        <v/>
      </c>
      <c r="Z122" s="218" t="str">
        <f t="array" ref="Z122">INDEX('Ortala-KabKota'!Z$2:Z$415,MATCH($D122,'Ortala-KabKota'!$E$2:$E$415,FALSE))</f>
        <v/>
      </c>
      <c r="AA122" s="218" t="str">
        <f t="array" ref="AA122">INDEX('Ortala-KabKota'!AA$2:AA$415,MATCH($D122,'Ortala-KabKota'!$E$2:$E$415,FALSE))</f>
        <v/>
      </c>
      <c r="AB122" s="218" t="str">
        <f t="array" ref="AB122">INDEX('Ortala-KabKota'!AB$2:AB$415,MATCH($D122,'Ortala-KabKota'!$E$2:$E$415,FALSE))</f>
        <v/>
      </c>
      <c r="AC122" s="218" t="str">
        <f t="array" ref="AC122">INDEX('Ortala-KabKota'!AC$2:AC$415,MATCH($D122,'Ortala-KabKota'!$E$2:$E$415,FALSE))</f>
        <v/>
      </c>
      <c r="AD122" s="218" t="str">
        <f t="array" ref="AD122">INDEX('Ortala-KabKota'!AD$2:AD$415,MATCH($D122,'Ortala-KabKota'!$E$2:$E$415,FALSE))</f>
        <v/>
      </c>
      <c r="AE122" s="218" t="str">
        <f t="array" ref="AE122">INDEX('Ortala-KabKota'!AE$2:AE$415,MATCH($D122,'Ortala-KabKota'!$E$2:$E$415,FALSE))</f>
        <v/>
      </c>
      <c r="AF122" s="218" t="str">
        <f t="array" ref="AF122">INDEX('Ortala-KabKota'!AF$2:AF$415,MATCH($D122,'Ortala-KabKota'!$E$2:$E$415,FALSE))</f>
        <v/>
      </c>
      <c r="AG122" s="218" t="str">
        <f t="array" ref="AG122">INDEX('Ortala-KabKota'!AG$2:AG$415,MATCH($D122,'Ortala-KabKota'!$E$2:$E$415,FALSE))</f>
        <v/>
      </c>
      <c r="AH122" s="218" t="str">
        <f t="array" ref="AH122">INDEX('Ortala-KabKota'!AH$2:AH$415,MATCH($D122,'Ortala-KabKota'!$E$2:$E$415,FALSE))</f>
        <v/>
      </c>
      <c r="AI122" s="218" t="str">
        <f t="array" ref="AI122">INDEX('Ortala-KabKota'!AI$2:AI$415,MATCH($D122,'Ortala-KabKota'!$E$2:$E$415,FALSE))</f>
        <v/>
      </c>
      <c r="AJ122" s="218" t="str">
        <f t="array" ref="AJ122">INDEX('Ortala-KabKota'!AJ$2:AJ$415,MATCH($D122,'Ortala-KabKota'!$E$2:$E$415,FALSE))</f>
        <v/>
      </c>
      <c r="AK122" s="218" t="str">
        <f t="array" ref="AK122">INDEX('Ortala-KabKota'!AK$2:AK$415,MATCH($D122,'Ortala-KabKota'!$E$2:$E$415,FALSE))</f>
        <v/>
      </c>
      <c r="AL122" s="218" t="str">
        <f t="array" ref="AL122">INDEX('Ortala-KabKota'!AL$2:AL$415,MATCH($D122,'Ortala-KabKota'!$E$2:$E$415,FALSE))</f>
        <v/>
      </c>
      <c r="AM122" s="218" t="str">
        <f t="array" ref="AM122">INDEX('Ortala-KabKota'!AM$2:AM$415,MATCH($D122,'Ortala-KabKota'!$E$2:$E$415,FALSE))</f>
        <v/>
      </c>
      <c r="AN122" s="218" t="str">
        <f t="array" ref="AN122">INDEX('Ortala-KabKota'!AN$2:AN$415,MATCH($D122,'Ortala-KabKota'!$E$2:$E$415,FALSE))</f>
        <v/>
      </c>
      <c r="AO122" s="218">
        <f t="array" ref="AO122">INDEX('Ortala-KabKota'!AO$2:AO$415,MATCH($D122,'Ortala-KabKota'!$E$2:$E$415,FALSE))</f>
        <v>1</v>
      </c>
      <c r="AP122" s="218" t="str">
        <f t="array" ref="AP122">INDEX('Ortala-KabKota'!AP$2:AP$415,MATCH($D122,'Ortala-KabKota'!$E$2:$E$415,FALSE))</f>
        <v/>
      </c>
      <c r="AQ122" s="218" t="str">
        <f t="array" ref="AQ122">INDEX('Ortala-KabKota'!AQ$2:AQ$415,MATCH($D122,'Ortala-KabKota'!$E$2:$E$415,FALSE))</f>
        <v/>
      </c>
      <c r="AR122" s="218" t="str">
        <f t="array" ref="AR122">INDEX('Ortala-KabKota'!AR$2:AR$415,MATCH($D122,'Ortala-KabKota'!$E$2:$E$415,FALSE))</f>
        <v/>
      </c>
      <c r="AS122" s="218" t="str">
        <f t="array" ref="AS122">INDEX('Ortala-KabKota'!AS$2:AS$415,MATCH($D122,'Ortala-KabKota'!$E$2:$E$415,FALSE))</f>
        <v/>
      </c>
      <c r="AT122" s="218" t="str">
        <f t="array" ref="AT122">INDEX('Ortala-KabKota'!AT$2:AT$415,MATCH($D122,'Ortala-KabKota'!$E$2:$E$415,FALSE))</f>
        <v/>
      </c>
      <c r="AU122" s="218" t="str">
        <f t="array" ref="AU122">INDEX('UPTD PPA KabKota'!D$5:D$513,MATCH($D122,'UPTD PPA KabKota'!$C$5:$C$513,FALSE))</f>
        <v>Muhammad Bayu Asruliansyah, S.Kom., M.Si</v>
      </c>
      <c r="AV122" s="218" t="str">
        <f t="array" ref="AV122">INDEX('UPTD PPA KabKota'!E$5:E$513,MATCH($D122,'UPTD PPA KabKota'!$C$5:$C$513,FALSE))</f>
        <v>Jalan Bakti 1 Nomor 332 Puncak Sekuning Kelurahan Lorok Pakjo Kecamatan Ilir Barat I Kota Palembang</v>
      </c>
      <c r="AW122" s="218">
        <f t="array" ref="AW122">INDEX('UPTD PPA KabKota'!F$5:F$513,MATCH($D122,'UPTD PPA KabKota'!$C$5:$C$513,FALSE))</f>
        <v>82179858798</v>
      </c>
      <c r="AX122" s="218">
        <f t="array" ref="AX122">INDEX('UPTD PPA KabKota'!G$5:G$513,MATCH($D122,'UPTD PPA KabKota'!$C$5:$C$513,FALSE))</f>
        <v>82179858798</v>
      </c>
      <c r="AY122" s="218" t="str">
        <f t="array" ref="AY122">INDEX('UPTD PPA KabKota'!H$5:H$513,MATCH($D122,'UPTD PPA KabKota'!$C$5:$C$513,FALSE))</f>
        <v>UPTD PPA</v>
      </c>
      <c r="AZ122" s="218" t="str">
        <f t="array" ref="AZ122">INDEX('UPTD PPA KabKota'!I$5:I$513,MATCH($D122,'UPTD PPA KabKota'!$C$5:$C$513,FALSE))</f>
        <v>Peraturan Walikota Nomor 63 Tahun 2017</v>
      </c>
      <c r="BA122" s="218">
        <f t="array" ref="BA122">INDEX('UPTD PPA KabKota'!J$5:J$513,MATCH($D122,'UPTD PPA KabKota'!$C$5:$C$513,FALSE))</f>
        <v>2017</v>
      </c>
      <c r="BB122" s="218" t="str">
        <f t="array" ref="BB122">INDEX('UPTD PPA KabKota'!K$5:K$513,MATCH($D122,'UPTD PPA KabKota'!$C$5:$C$513,FALSE))</f>
        <v>A</v>
      </c>
      <c r="BC122" s="218">
        <f t="array" ref="BC122">INDEX('UPTD PPA KabKota'!L$5:L$513,MATCH($D122,'UPTD PPA KabKota'!$C$5:$C$513,FALSE))</f>
        <v>8117888585</v>
      </c>
      <c r="BD122" s="218" t="str">
        <f t="array" ref="BD122">INDEX('UPTD PPA KabKota'!M$5:M$513,MATCH($D122,'UPTD PPA KabKota'!$C$5:$C$513,FALSE))</f>
        <v>bayuasrul86@gmail.com</v>
      </c>
      <c r="BE122" s="218" t="str">
        <f t="array" ref="BE122">INDEX('UPTD PPA KabKota'!N$5:N$513,MATCH($D122,'UPTD PPA KabKota'!$C$5:$C$513,FALSE))</f>
        <v>Kepala UPTD, Kasubag TU dan Kelompok Jabatan Fungsional</v>
      </c>
      <c r="BF122" s="218" t="str">
        <f t="array" ref="BF122">INDEX('UPTD PPA KabKota'!O$5:O$513,MATCH($D122,'UPTD PPA KabKota'!$C$5:$C$513,FALSE))</f>
        <v>Mandiri</v>
      </c>
      <c r="BG122" s="218" t="str">
        <f t="array" ref="BG122">INDEX('UPTD PPA KabKota'!P$5:P$513,MATCH($D122,'UPTD PPA KabKota'!$C$5:$C$513,FALSE))</f>
        <v>Tidak Punya</v>
      </c>
      <c r="BH122" s="218" t="str">
        <f t="array" ref="BH122">INDEX('UPTD PPA KabKota'!Q$5:Q$513,MATCH($D122,'UPTD PPA KabKota'!$C$5:$C$513,FALSE))</f>
        <v/>
      </c>
      <c r="BI122" s="218" t="str">
        <f t="array" ref="BI122">INDEX('UPTD PPA KabKota'!R$5:R$513,MATCH($D122,'UPTD PPA KabKota'!$C$5:$C$513,FALSE))</f>
        <v>Ada</v>
      </c>
      <c r="BJ122" s="218" t="str">
        <f t="array" ref="BJ122">INDEX('UPTD PPA KabKota'!S$5:S$513,MATCH($D122,'UPTD PPA KabKota'!$C$5:$C$513,FALSE))</f>
        <v>Ada</v>
      </c>
      <c r="BK122" s="218" t="str">
        <f t="array" ref="BK122">INDEX('UPTD PPA KabKota'!T$5:T$513,MATCH($D122,'UPTD PPA KabKota'!$C$5:$C$513,FALSE))</f>
        <v>Ada</v>
      </c>
      <c r="BL122" s="218" t="str">
        <f t="array" ref="BL122">INDEX('UPTD PPA KabKota'!U$5:U$513,MATCH($D122,'UPTD PPA KabKota'!$C$5:$C$513,FALSE))</f>
        <v>Tidak Ada</v>
      </c>
      <c r="BM122" s="218" t="str">
        <f t="array" ref="BM122">INDEX('UPTD PPA KabKota'!V$5:V$513,MATCH($D122,'UPTD PPA KabKota'!$C$5:$C$513,FALSE))</f>
        <v>Tidak Ada</v>
      </c>
      <c r="BN122" s="218" t="str">
        <f t="array" ref="BN122">INDEX('UPTD PPA KabKota'!W$5:W$513,MATCH($D122,'UPTD PPA KabKota'!$C$5:$C$513,FALSE))</f>
        <v>Tidak Ada</v>
      </c>
      <c r="BO122" s="218" t="str">
        <f t="array" ref="BO122">INDEX('UPTD PPA KabKota'!X$5:X$513,MATCH($D122,'UPTD PPA KabKota'!$C$5:$C$513,FALSE))</f>
        <v>Tidak Ada</v>
      </c>
      <c r="BP122" s="218" t="str">
        <f t="array" ref="BP122">INDEX('UPTD PPA KabKota'!Y$5:Y$513,MATCH($D122,'UPTD PPA KabKota'!$C$5:$C$513,FALSE))</f>
        <v>Tidak Ada</v>
      </c>
      <c r="BQ122" s="218" t="str">
        <f t="array" ref="BQ122">INDEX('UPTD PPA KabKota'!Z$5:Z$513,MATCH($D122,'UPTD PPA KabKota'!$C$5:$C$513,FALSE))</f>
        <v>Tidak Ada</v>
      </c>
      <c r="BR122" s="218" t="str">
        <f t="array" ref="BR122">INDEX('UPTD PPA KabKota'!AA$5:AA$513,MATCH($D122,'UPTD PPA KabKota'!$C$5:$C$513,FALSE))</f>
        <v>Tidak Ada</v>
      </c>
      <c r="BS122" s="218" t="str">
        <f t="array" ref="BS122">INDEX('UPTD PPA KabKota'!AB$5:AB$513,MATCH($D122,'UPTD PPA KabKota'!$C$5:$C$513,FALSE))</f>
        <v>Tidak Ada</v>
      </c>
      <c r="BT122" s="218" t="str">
        <f t="array" ref="BT122">INDEX('UPTD PPA KabKota'!AC$5:AC$513,MATCH($D122,'UPTD PPA KabKota'!$C$5:$C$513,FALSE))</f>
        <v>Sudah</v>
      </c>
      <c r="BU122" s="218" t="str">
        <f t="array" ref="BU122">INDEX('UPTD PPA KabKota'!AD$5:AD$513,MATCH($D122,'UPTD PPA KabKota'!$C$5:$C$513,FALSE))</f>
        <v>Sudah</v>
      </c>
      <c r="BV122" s="218" t="str">
        <f t="array" ref="BV122">INDEX('UPTD PPA KabKota'!AE$5:AE$513,MATCH($D122,'UPTD PPA KabKota'!$C$5:$C$513,FALSE))</f>
        <v>Belum</v>
      </c>
      <c r="BW122" s="218" t="str">
        <f t="array" ref="BW122">INDEX('UPTD PPA KabKota'!AF$5:AF$513,MATCH($D122,'UPTD PPA KabKota'!$C$5:$C$513,FALSE))</f>
        <v>Belum</v>
      </c>
      <c r="BX122" s="218" t="str">
        <f t="array" ref="BX122">INDEX('UPTD PPA KabKota'!AG$5:AG$513,MATCH($D122,'UPTD PPA KabKota'!$C$5:$C$513,FALSE))</f>
        <v>Belum</v>
      </c>
      <c r="BY122" s="218" t="str">
        <f t="array" ref="BY122">INDEX('UPTD PPA KabKota'!AH$5:AH$513,MATCH($D122,'UPTD PPA KabKota'!$C$5:$C$513,FALSE))</f>
        <v>Belum</v>
      </c>
      <c r="BZ122" s="218" t="str">
        <f t="array" ref="BZ122">INDEX('UPTD PPA KabKota'!AI$5:AI$513,MATCH($D122,'UPTD PPA KabKota'!$C$5:$C$513,FALSE))</f>
        <v>Belum</v>
      </c>
      <c r="CA122" s="218" t="str">
        <f t="array" ref="CA122">INDEX('UPTD PPA KabKota'!AJ$5:AJ$513,MATCH($D122,'UPTD PPA KabKota'!$C$5:$C$513,FALSE))</f>
        <v>Belum</v>
      </c>
      <c r="CB122" s="218" t="str">
        <f t="array" ref="CB122">INDEX('UPTD PPA KabKota'!AK$5:AK$513,MATCH($D122,'UPTD PPA KabKota'!$C$5:$C$513,FALSE))</f>
        <v>Belum</v>
      </c>
      <c r="CC122" s="218" t="str">
        <f t="array" ref="CC122">INDEX('UPTD PPA KabKota'!AL$5:AL$513,MATCH($D122,'UPTD PPA KabKota'!$C$5:$C$513,FALSE))</f>
        <v>Sudah</v>
      </c>
      <c r="CD122" s="218" t="str">
        <f t="array" ref="CD122">INDEX('UPTD PPA KabKota'!AM$5:AM$513,MATCH($D122,'UPTD PPA KabKota'!$C$5:$C$513,FALSE))</f>
        <v>Sudah</v>
      </c>
      <c r="CE122" s="218" t="str">
        <f t="array" ref="CE122">INDEX('UPTD PPA KabKota'!AN$5:AN$513,MATCH($D122,'UPTD PPA KabKota'!$C$5:$C$513,FALSE))</f>
        <v/>
      </c>
      <c r="CF122" s="218" t="str">
        <f t="array" ref="CF122">INDEX('UPTD PPA KabKota'!AO$5:AO$513,MATCH($D122,'UPTD PPA KabKota'!$C$5:$C$513,FALSE))</f>
        <v>27 kasus</v>
      </c>
      <c r="CG122" s="218" t="str">
        <f t="array" ref="CG122">INDEX('UPTD PPA KabKota'!AP$5:AP$513,MATCH($D122,'UPTD PPA KabKota'!$C$5:$C$513,FALSE))</f>
        <v>KDRT</v>
      </c>
      <c r="CH122" s="218" t="str">
        <f t="array" ref="CH122">INDEX('UPTD PPA KabKota'!AQ$5:AQ$513,MATCH($D122,'UPTD PPA KabKota'!$C$5:$C$513,FALSE))</f>
        <v/>
      </c>
      <c r="CI122" s="218" t="str">
        <f t="array" ref="CI122">INDEX('UPTD PPA KabKota'!AR$5:AR$513,MATCH($D122,'UPTD PPA KabKota'!$C$5:$C$513,FALSE))</f>
        <v>V</v>
      </c>
      <c r="CJ122" s="218" t="str">
        <f t="array" ref="CJ122">INDEX('UPTD PPA KabKota'!AS$5:AS$513,MATCH($D122,'UPTD PPA KabKota'!$C$5:$C$513,FALSE))</f>
        <v/>
      </c>
      <c r="CK122" s="218" t="str">
        <f t="array" ref="CK122">INDEX('UPTD PPA KabKota'!AT$5:AT$513,MATCH($D122,'UPTD PPA KabKota'!$C$5:$C$513,FALSE))</f>
        <v/>
      </c>
      <c r="CL122" s="218" t="str">
        <f t="array" ref="CL122">INDEX('UPTD PPA KabKota'!AU$5:AU$513,MATCH($D122,'UPTD PPA KabKota'!$C$5:$C$513,FALSE))</f>
        <v/>
      </c>
      <c r="CM122" s="218" t="str">
        <f t="array" ref="CM122">INDEX('UPTD PPA KabKota'!AV$5:AV$513,MATCH($D122,'UPTD PPA KabKota'!$C$5:$C$513,FALSE))</f>
        <v/>
      </c>
      <c r="CN122" s="218" t="str">
        <f t="array" ref="CN122">INDEX('UPTD PPA KabKota'!AW$5:AW$513,MATCH($D122,'UPTD PPA KabKota'!$C$5:$C$513,FALSE))</f>
        <v/>
      </c>
      <c r="CO122" s="218" t="str">
        <f t="array" ref="CO122">INDEX('UPTD PPA KabKota'!AX$5:AX$513,MATCH($D122,'UPTD PPA KabKota'!$C$5:$C$513,FALSE))</f>
        <v/>
      </c>
      <c r="CP122" s="218" t="str">
        <f t="array" ref="CP122">INDEX('UPTD PPA KabKota'!AY$5:AY$513,MATCH($D122,'UPTD PPA KabKota'!$C$5:$C$513,FALSE))</f>
        <v/>
      </c>
      <c r="CQ122" s="209" t="str">
        <f>IFERROR(__xludf.DUMMYFUNCTION("IF(ISBLANK($K122),"""",IF(REGEXMATCH($K122,""Peraturan""),""Ada"",IF(REGEXMATCH($K122,""Rekomendasi""),""Tidak Ada"", $K122)))
"),"Ada")</f>
        <v>Ada</v>
      </c>
      <c r="CR122" s="209" t="str">
        <f t="array" ref="CR122">index('UPTD PPA KabKota'!$BI$5:$BI$513,match($D122,'UPTD PPA KabKota'!$C$5:$C$513,false))</f>
        <v>Ada</v>
      </c>
      <c r="CS122" s="314" t="str">
        <f t="shared" si="17"/>
        <v>Ada</v>
      </c>
    </row>
    <row r="123">
      <c r="A123" s="334">
        <v>119.0</v>
      </c>
      <c r="B123" s="334">
        <v>15.0</v>
      </c>
      <c r="C123" s="311" t="s">
        <v>4744</v>
      </c>
      <c r="D123" s="312" t="s">
        <v>1551</v>
      </c>
      <c r="E123" s="315">
        <v>45748.0</v>
      </c>
      <c r="F123" s="218" t="str">
        <f t="array" ref="F123">INDEX('Ortala-KabKota'!F$2:F$415,MATCH($D123,'Ortala-KabKota'!$E$2:$E$415,FALSE))</f>
        <v>Ernalia/ 081271113406</v>
      </c>
      <c r="G123" s="218" t="str">
        <f t="array" ref="G123">INDEX('Ortala-KabKota'!G$2:G$415,MATCH($D123,'Ortala-KabKota'!$E$2:$E$415,FALSE))</f>
        <v>Jl. Lingkar Tmur Komplek Islamic Center (RUSUNAWA) Kota Prabumulih</v>
      </c>
      <c r="H123" s="218" t="str">
        <f t="array" ref="H123">INDEX('Ortala-KabKota'!H$2:H$415,MATCH($D123,'Ortala-KabKota'!$E$2:$E$415,FALSE))</f>
        <v/>
      </c>
      <c r="I123" s="218" t="str">
        <f t="array" ref="I123">INDEX('Ortala-KabKota'!I$2:I$415,MATCH($D123,'Ortala-KabKota'!$E$2:$E$415,FALSE))</f>
        <v>081271156113</v>
      </c>
      <c r="J123" s="218" t="str">
        <f t="array" ref="J123">INDEX('Ortala-KabKota'!J$2:J$415,MATCH($D123,'Ortala-KabKota'!$E$2:$E$415,FALSE))</f>
        <v>UPTD PPA</v>
      </c>
      <c r="K123" s="218" t="str">
        <f t="array" ref="K123">INDEX('Ortala-KabKota'!K$2:K$415,MATCH($D123,'Ortala-KabKota'!$E$2:$E$415,FALSE))</f>
        <v>Peraturan Walikota Prabumulih Nomor 7 Tahun 2022</v>
      </c>
      <c r="L123" s="218">
        <f t="array" ref="L123">INDEX('Ortala-KabKota'!L$2:L$415,MATCH($D123,'Ortala-KabKota'!$E$2:$E$415,FALSE))</f>
        <v>2022</v>
      </c>
      <c r="M123" s="218" t="str">
        <f t="array" ref="M123">INDEX('Ortala-KabKota'!M$2:M$415,MATCH($D123,'Ortala-KabKota'!$E$2:$E$415,FALSE))</f>
        <v>A</v>
      </c>
      <c r="N123" s="218" t="str">
        <f t="array" ref="N123">INDEX('Ortala-KabKota'!N$2:N$415,MATCH($D123,'Ortala-KabKota'!$E$2:$E$415,FALSE))</f>
        <v>RINA NOVA SARI,SE/ 085768737118</v>
      </c>
      <c r="O123" s="218" t="str">
        <f t="array" ref="O123">INDEX('Ortala-KabKota'!O$2:O$415,MATCH($D123,'Ortala-KabKota'!$E$2:$E$415,FALSE))</f>
        <v/>
      </c>
      <c r="P123" s="218" t="str">
        <f t="array" ref="P123">INDEX('Ortala-KabKota'!P$2:P$415,MATCH($D123,'Ortala-KabKota'!$E$2:$E$415,FALSE))</f>
        <v>Kepala UPTD PPA, Kasubag TU UPTD PPA, Pelaksana dan Kelompok JF</v>
      </c>
      <c r="Q123" s="218" t="str">
        <f t="array" ref="Q123">INDEX('Ortala-KabKota'!Q$2:Q$415,MATCH($D123,'Ortala-KabKota'!$E$2:$E$415,FALSE))</f>
        <v/>
      </c>
      <c r="R123" s="218" t="str">
        <f t="array" ref="R123">INDEX('Ortala-KabKota'!R$2:R$415,MATCH($D123,'Ortala-KabKota'!$E$2:$E$415,FALSE))</f>
        <v/>
      </c>
      <c r="S123" s="218" t="str">
        <f t="array" ref="S123">INDEX('Ortala-KabKota'!S$2:S$415,MATCH($D123,'Ortala-KabKota'!$E$2:$E$415,FALSE))</f>
        <v/>
      </c>
      <c r="T123" s="218" t="str">
        <f t="array" ref="T123">INDEX('Ortala-KabKota'!T$2:T$415,MATCH($D123,'Ortala-KabKota'!$E$2:$E$415,FALSE))</f>
        <v/>
      </c>
      <c r="U123" s="218" t="str">
        <f t="array" ref="U123">INDEX('Ortala-KabKota'!U$2:U$415,MATCH($D123,'Ortala-KabKota'!$E$2:$E$415,FALSE))</f>
        <v/>
      </c>
      <c r="V123" s="218" t="str">
        <f t="array" ref="V123">INDEX('Ortala-KabKota'!V$2:V$415,MATCH($D123,'Ortala-KabKota'!$E$2:$E$415,FALSE))</f>
        <v/>
      </c>
      <c r="W123" s="218" t="str">
        <f t="array" ref="W123">INDEX('Ortala-KabKota'!W$2:W$415,MATCH($D123,'Ortala-KabKota'!$E$2:$E$415,FALSE))</f>
        <v/>
      </c>
      <c r="X123" s="218" t="str">
        <f t="array" ref="X123">INDEX('Ortala-KabKota'!X$2:X$415,MATCH($D123,'Ortala-KabKota'!$E$2:$E$415,FALSE))</f>
        <v/>
      </c>
      <c r="Y123" s="218" t="str">
        <f t="array" ref="Y123">INDEX('Ortala-KabKota'!Y$2:Y$415,MATCH($D123,'Ortala-KabKota'!$E$2:$E$415,FALSE))</f>
        <v/>
      </c>
      <c r="Z123" s="218" t="str">
        <f t="array" ref="Z123">INDEX('Ortala-KabKota'!Z$2:Z$415,MATCH($D123,'Ortala-KabKota'!$E$2:$E$415,FALSE))</f>
        <v/>
      </c>
      <c r="AA123" s="218" t="str">
        <f t="array" ref="AA123">INDEX('Ortala-KabKota'!AA$2:AA$415,MATCH($D123,'Ortala-KabKota'!$E$2:$E$415,FALSE))</f>
        <v/>
      </c>
      <c r="AB123" s="218" t="str">
        <f t="array" ref="AB123">INDEX('Ortala-KabKota'!AB$2:AB$415,MATCH($D123,'Ortala-KabKota'!$E$2:$E$415,FALSE))</f>
        <v/>
      </c>
      <c r="AC123" s="218" t="str">
        <f t="array" ref="AC123">INDEX('Ortala-KabKota'!AC$2:AC$415,MATCH($D123,'Ortala-KabKota'!$E$2:$E$415,FALSE))</f>
        <v/>
      </c>
      <c r="AD123" s="218" t="str">
        <f t="array" ref="AD123">INDEX('Ortala-KabKota'!AD$2:AD$415,MATCH($D123,'Ortala-KabKota'!$E$2:$E$415,FALSE))</f>
        <v/>
      </c>
      <c r="AE123" s="218" t="str">
        <f t="array" ref="AE123">INDEX('Ortala-KabKota'!AE$2:AE$415,MATCH($D123,'Ortala-KabKota'!$E$2:$E$415,FALSE))</f>
        <v/>
      </c>
      <c r="AF123" s="218" t="str">
        <f t="array" ref="AF123">INDEX('Ortala-KabKota'!AF$2:AF$415,MATCH($D123,'Ortala-KabKota'!$E$2:$E$415,FALSE))</f>
        <v/>
      </c>
      <c r="AG123" s="218" t="str">
        <f t="array" ref="AG123">INDEX('Ortala-KabKota'!AG$2:AG$415,MATCH($D123,'Ortala-KabKota'!$E$2:$E$415,FALSE))</f>
        <v/>
      </c>
      <c r="AH123" s="218" t="str">
        <f t="array" ref="AH123">INDEX('Ortala-KabKota'!AH$2:AH$415,MATCH($D123,'Ortala-KabKota'!$E$2:$E$415,FALSE))</f>
        <v/>
      </c>
      <c r="AI123" s="218" t="str">
        <f t="array" ref="AI123">INDEX('Ortala-KabKota'!AI$2:AI$415,MATCH($D123,'Ortala-KabKota'!$E$2:$E$415,FALSE))</f>
        <v/>
      </c>
      <c r="AJ123" s="218" t="str">
        <f t="array" ref="AJ123">INDEX('Ortala-KabKota'!AJ$2:AJ$415,MATCH($D123,'Ortala-KabKota'!$E$2:$E$415,FALSE))</f>
        <v/>
      </c>
      <c r="AK123" s="218" t="str">
        <f t="array" ref="AK123">INDEX('Ortala-KabKota'!AK$2:AK$415,MATCH($D123,'Ortala-KabKota'!$E$2:$E$415,FALSE))</f>
        <v/>
      </c>
      <c r="AL123" s="218" t="str">
        <f t="array" ref="AL123">INDEX('Ortala-KabKota'!AL$2:AL$415,MATCH($D123,'Ortala-KabKota'!$E$2:$E$415,FALSE))</f>
        <v/>
      </c>
      <c r="AM123" s="218" t="str">
        <f t="array" ref="AM123">INDEX('Ortala-KabKota'!AM$2:AM$415,MATCH($D123,'Ortala-KabKota'!$E$2:$E$415,FALSE))</f>
        <v/>
      </c>
      <c r="AN123" s="218" t="str">
        <f t="array" ref="AN123">INDEX('Ortala-KabKota'!AN$2:AN$415,MATCH($D123,'Ortala-KabKota'!$E$2:$E$415,FALSE))</f>
        <v/>
      </c>
      <c r="AO123" s="218" t="str">
        <f t="array" ref="AO123">INDEX('Ortala-KabKota'!AO$2:AO$415,MATCH($D123,'Ortala-KabKota'!$E$2:$E$415,FALSE))</f>
        <v/>
      </c>
      <c r="AP123" s="218" t="str">
        <f t="array" ref="AP123">INDEX('Ortala-KabKota'!AP$2:AP$415,MATCH($D123,'Ortala-KabKota'!$E$2:$E$415,FALSE))</f>
        <v/>
      </c>
      <c r="AQ123" s="218" t="str">
        <f t="array" ref="AQ123">INDEX('Ortala-KabKota'!AQ$2:AQ$415,MATCH($D123,'Ortala-KabKota'!$E$2:$E$415,FALSE))</f>
        <v/>
      </c>
      <c r="AR123" s="218" t="str">
        <f t="array" ref="AR123">INDEX('Ortala-KabKota'!AR$2:AR$415,MATCH($D123,'Ortala-KabKota'!$E$2:$E$415,FALSE))</f>
        <v/>
      </c>
      <c r="AS123" s="218" t="str">
        <f t="array" ref="AS123">INDEX('Ortala-KabKota'!AS$2:AS$415,MATCH($D123,'Ortala-KabKota'!$E$2:$E$415,FALSE))</f>
        <v/>
      </c>
      <c r="AT123" s="218" t="str">
        <f t="array" ref="AT123">INDEX('Ortala-KabKota'!AT$2:AT$415,MATCH($D123,'Ortala-KabKota'!$E$2:$E$415,FALSE))</f>
        <v/>
      </c>
      <c r="AU123" s="218" t="str">
        <f t="array" ref="AU123">INDEX('UPTD PPA KabKota'!D$5:D$513,MATCH($D123,'UPTD PPA KabKota'!$C$5:$C$513,FALSE))</f>
        <v>Plt Kepala UPTD PPA Kota Prabumulih</v>
      </c>
      <c r="AV123" s="218" t="str">
        <f t="array" ref="AV123">INDEX('UPTD PPA KabKota'!E$5:E$513,MATCH($D123,'UPTD PPA KabKota'!$C$5:$C$513,FALSE))</f>
        <v>Jl.Lingkar Timur Komplek Islamic Center (Rusunawa) Kec. Prabumulih Timur</v>
      </c>
      <c r="AW123" s="218">
        <f t="array" ref="AW123">INDEX('UPTD PPA KabKota'!F$5:F$513,MATCH($D123,'UPTD PPA KabKota'!$C$5:$C$513,FALSE))</f>
        <v>81271113406</v>
      </c>
      <c r="AX123" s="218">
        <f t="array" ref="AX123">INDEX('UPTD PPA KabKota'!G$5:G$513,MATCH($D123,'UPTD PPA KabKota'!$C$5:$C$513,FALSE))</f>
        <v>81271113406</v>
      </c>
      <c r="AY123" s="218" t="str">
        <f t="array" ref="AY123">INDEX('UPTD PPA KabKota'!H$5:H$513,MATCH($D123,'UPTD PPA KabKota'!$C$5:$C$513,FALSE))</f>
        <v>UPTD PPA Kota Prabumulih</v>
      </c>
      <c r="AZ123" s="218" t="str">
        <f t="array" ref="AZ123">INDEX('UPTD PPA KabKota'!I$5:I$513,MATCH($D123,'UPTD PPA KabKota'!$C$5:$C$513,FALSE))</f>
        <v>Peraturan Walikota Prabumulih Nomor 7 Tahun 2022 tentang Unit Pelaksanaan Teknis Daerah Perlindungan Perempuan dan Anak pada Dinas Pengendalian Penduduk Keluarga Berencana Pemberdayaan Perempuan dan Perlindungan Anak Kota Prabumulih</v>
      </c>
      <c r="BA123" s="218">
        <f t="array" ref="BA123">INDEX('UPTD PPA KabKota'!J$5:J$513,MATCH($D123,'UPTD PPA KabKota'!$C$5:$C$513,FALSE))</f>
        <v>2022</v>
      </c>
      <c r="BB123" s="218" t="str">
        <f t="array" ref="BB123">INDEX('UPTD PPA KabKota'!K$5:K$513,MATCH($D123,'UPTD PPA KabKota'!$C$5:$C$513,FALSE))</f>
        <v>A</v>
      </c>
      <c r="BC123" s="218" t="str">
        <f t="array" ref="BC123">INDEX('UPTD PPA KabKota'!L$5:L$513,MATCH($D123,'UPTD PPA KabKota'!$C$5:$C$513,FALSE))</f>
        <v>ERNALIA, SE</v>
      </c>
      <c r="BD123" s="218" t="str">
        <f t="array" ref="BD123">INDEX('UPTD PPA KabKota'!M$5:M$513,MATCH($D123,'UPTD PPA KabKota'!$C$5:$C$513,FALSE))</f>
        <v>ernalia000@gmail.com</v>
      </c>
      <c r="BE123" s="218" t="str">
        <f t="array" ref="BE123">INDEX('UPTD PPA KabKota'!N$5:N$513,MATCH($D123,'UPTD PPA KabKota'!$C$5:$C$513,FALSE))</f>
        <v>-</v>
      </c>
      <c r="BF123" s="218" t="str">
        <f t="array" ref="BF123">INDEX('UPTD PPA KabKota'!O$5:O$513,MATCH($D123,'UPTD PPA KabKota'!$C$5:$C$513,FALSE))</f>
        <v>Bergabung dengan Kantor Dinas</v>
      </c>
      <c r="BG123" s="218" t="str">
        <f t="array" ref="BG123">INDEX('UPTD PPA KabKota'!P$5:P$513,MATCH($D123,'UPTD PPA KabKota'!$C$5:$C$513,FALSE))</f>
        <v>Tidak Punya</v>
      </c>
      <c r="BH123" s="218" t="str">
        <f t="array" ref="BH123">INDEX('UPTD PPA KabKota'!Q$5:Q$513,MATCH($D123,'UPTD PPA KabKota'!$C$5:$C$513,FALSE))</f>
        <v>-</v>
      </c>
      <c r="BI123" s="218" t="str">
        <f t="array" ref="BI123">INDEX('UPTD PPA KabKota'!R$5:R$513,MATCH($D123,'UPTD PPA KabKota'!$C$5:$C$513,FALSE))</f>
        <v>Ada</v>
      </c>
      <c r="BJ123" s="218" t="str">
        <f t="array" ref="BJ123">INDEX('UPTD PPA KabKota'!S$5:S$513,MATCH($D123,'UPTD PPA KabKota'!$C$5:$C$513,FALSE))</f>
        <v>Ada</v>
      </c>
      <c r="BK123" s="218" t="str">
        <f t="array" ref="BK123">INDEX('UPTD PPA KabKota'!T$5:T$513,MATCH($D123,'UPTD PPA KabKota'!$C$5:$C$513,FALSE))</f>
        <v>Tidak Ada</v>
      </c>
      <c r="BL123" s="218" t="str">
        <f t="array" ref="BL123">INDEX('UPTD PPA KabKota'!U$5:U$513,MATCH($D123,'UPTD PPA KabKota'!$C$5:$C$513,FALSE))</f>
        <v>Tidak Ada</v>
      </c>
      <c r="BM123" s="218" t="str">
        <f t="array" ref="BM123">INDEX('UPTD PPA KabKota'!V$5:V$513,MATCH($D123,'UPTD PPA KabKota'!$C$5:$C$513,FALSE))</f>
        <v>Tidak Ada</v>
      </c>
      <c r="BN123" s="218" t="str">
        <f t="array" ref="BN123">INDEX('UPTD PPA KabKota'!W$5:W$513,MATCH($D123,'UPTD PPA KabKota'!$C$5:$C$513,FALSE))</f>
        <v>Ada</v>
      </c>
      <c r="BO123" s="218" t="str">
        <f t="array" ref="BO123">INDEX('UPTD PPA KabKota'!X$5:X$513,MATCH($D123,'UPTD PPA KabKota'!$C$5:$C$513,FALSE))</f>
        <v>Ada</v>
      </c>
      <c r="BP123" s="218" t="str">
        <f t="array" ref="BP123">INDEX('UPTD PPA KabKota'!Y$5:Y$513,MATCH($D123,'UPTD PPA KabKota'!$C$5:$C$513,FALSE))</f>
        <v>Tidak Ada</v>
      </c>
      <c r="BQ123" s="218" t="str">
        <f t="array" ref="BQ123">INDEX('UPTD PPA KabKota'!Z$5:Z$513,MATCH($D123,'UPTD PPA KabKota'!$C$5:$C$513,FALSE))</f>
        <v>Tidak Ada</v>
      </c>
      <c r="BR123" s="218" t="str">
        <f t="array" ref="BR123">INDEX('UPTD PPA KabKota'!AA$5:AA$513,MATCH($D123,'UPTD PPA KabKota'!$C$5:$C$513,FALSE))</f>
        <v>Tidak Ada</v>
      </c>
      <c r="BS123" s="218" t="str">
        <f t="array" ref="BS123">INDEX('UPTD PPA KabKota'!AB$5:AB$513,MATCH($D123,'UPTD PPA KabKota'!$C$5:$C$513,FALSE))</f>
        <v>Tidak Ada</v>
      </c>
      <c r="BT123" s="218" t="str">
        <f t="array" ref="BT123">INDEX('UPTD PPA KabKota'!AC$5:AC$513,MATCH($D123,'UPTD PPA KabKota'!$C$5:$C$513,FALSE))</f>
        <v>Sudah</v>
      </c>
      <c r="BU123" s="218" t="str">
        <f t="array" ref="BU123">INDEX('UPTD PPA KabKota'!AD$5:AD$513,MATCH($D123,'UPTD PPA KabKota'!$C$5:$C$513,FALSE))</f>
        <v>Sudah</v>
      </c>
      <c r="BV123" s="218" t="str">
        <f t="array" ref="BV123">INDEX('UPTD PPA KabKota'!AE$5:AE$513,MATCH($D123,'UPTD PPA KabKota'!$C$5:$C$513,FALSE))</f>
        <v>Sudah</v>
      </c>
      <c r="BW123" s="218" t="str">
        <f t="array" ref="BW123">INDEX('UPTD PPA KabKota'!AF$5:AF$513,MATCH($D123,'UPTD PPA KabKota'!$C$5:$C$513,FALSE))</f>
        <v>Sudah</v>
      </c>
      <c r="BX123" s="218" t="str">
        <f t="array" ref="BX123">INDEX('UPTD PPA KabKota'!AG$5:AG$513,MATCH($D123,'UPTD PPA KabKota'!$C$5:$C$513,FALSE))</f>
        <v>Sudah</v>
      </c>
      <c r="BY123" s="218" t="str">
        <f t="array" ref="BY123">INDEX('UPTD PPA KabKota'!AH$5:AH$513,MATCH($D123,'UPTD PPA KabKota'!$C$5:$C$513,FALSE))</f>
        <v>Sudah</v>
      </c>
      <c r="BZ123" s="218" t="str">
        <f t="array" ref="BZ123">INDEX('UPTD PPA KabKota'!AI$5:AI$513,MATCH($D123,'UPTD PPA KabKota'!$C$5:$C$513,FALSE))</f>
        <v>Belum</v>
      </c>
      <c r="CA123" s="218" t="str">
        <f t="array" ref="CA123">INDEX('UPTD PPA KabKota'!AJ$5:AJ$513,MATCH($D123,'UPTD PPA KabKota'!$C$5:$C$513,FALSE))</f>
        <v>Belum</v>
      </c>
      <c r="CB123" s="218" t="str">
        <f t="array" ref="CB123">INDEX('UPTD PPA KabKota'!AK$5:AK$513,MATCH($D123,'UPTD PPA KabKota'!$C$5:$C$513,FALSE))</f>
        <v>Belum</v>
      </c>
      <c r="CC123" s="218" t="str">
        <f t="array" ref="CC123">INDEX('UPTD PPA KabKota'!AL$5:AL$513,MATCH($D123,'UPTD PPA KabKota'!$C$5:$C$513,FALSE))</f>
        <v>Sudah</v>
      </c>
      <c r="CD123" s="218" t="str">
        <f t="array" ref="CD123">INDEX('UPTD PPA KabKota'!AM$5:AM$513,MATCH($D123,'UPTD PPA KabKota'!$C$5:$C$513,FALSE))</f>
        <v>Sudah</v>
      </c>
      <c r="CE123" s="218" t="str">
        <f t="array" ref="CE123">INDEX('UPTD PPA KabKota'!AN$5:AN$513,MATCH($D123,'UPTD PPA KabKota'!$C$5:$C$513,FALSE))</f>
        <v>-</v>
      </c>
      <c r="CF123" s="218" t="str">
        <f t="array" ref="CF123">INDEX('UPTD PPA KabKota'!AO$5:AO$513,MATCH($D123,'UPTD PPA KabKota'!$C$5:$C$513,FALSE))</f>
        <v>13 Kasus</v>
      </c>
      <c r="CG123" s="218" t="str">
        <f t="array" ref="CG123">INDEX('UPTD PPA KabKota'!AP$5:AP$513,MATCH($D123,'UPTD PPA KabKota'!$C$5:$C$513,FALSE))</f>
        <v>Pelecehan Seksual</v>
      </c>
      <c r="CH123" s="218" t="str">
        <f t="array" ref="CH123">INDEX('UPTD PPA KabKota'!AQ$5:AQ$513,MATCH($D123,'UPTD PPA KabKota'!$C$5:$C$513,FALSE))</f>
        <v/>
      </c>
      <c r="CI123" s="218" t="str">
        <f t="array" ref="CI123">INDEX('UPTD PPA KabKota'!AR$5:AR$513,MATCH($D123,'UPTD PPA KabKota'!$C$5:$C$513,FALSE))</f>
        <v/>
      </c>
      <c r="CJ123" s="218" t="str">
        <f t="array" ref="CJ123">INDEX('UPTD PPA KabKota'!AS$5:AS$513,MATCH($D123,'UPTD PPA KabKota'!$C$5:$C$513,FALSE))</f>
        <v/>
      </c>
      <c r="CK123" s="218" t="str">
        <f t="array" ref="CK123">INDEX('UPTD PPA KabKota'!AT$5:AT$513,MATCH($D123,'UPTD PPA KabKota'!$C$5:$C$513,FALSE))</f>
        <v/>
      </c>
      <c r="CL123" s="218" t="str">
        <f t="array" ref="CL123">INDEX('UPTD PPA KabKota'!AU$5:AU$513,MATCH($D123,'UPTD PPA KabKota'!$C$5:$C$513,FALSE))</f>
        <v/>
      </c>
      <c r="CM123" s="218" t="str">
        <f t="array" ref="CM123">INDEX('UPTD PPA KabKota'!AV$5:AV$513,MATCH($D123,'UPTD PPA KabKota'!$C$5:$C$513,FALSE))</f>
        <v/>
      </c>
      <c r="CN123" s="218" t="str">
        <f t="array" ref="CN123">INDEX('UPTD PPA KabKota'!AW$5:AW$513,MATCH($D123,'UPTD PPA KabKota'!$C$5:$C$513,FALSE))</f>
        <v>v</v>
      </c>
      <c r="CO123" s="218" t="str">
        <f t="array" ref="CO123">INDEX('UPTD PPA KabKota'!AX$5:AX$513,MATCH($D123,'UPTD PPA KabKota'!$C$5:$C$513,FALSE))</f>
        <v/>
      </c>
      <c r="CP123" s="218" t="str">
        <f t="array" ref="CP123">INDEX('UPTD PPA KabKota'!AY$5:AY$513,MATCH($D123,'UPTD PPA KabKota'!$C$5:$C$513,FALSE))</f>
        <v/>
      </c>
      <c r="CQ123" s="209" t="str">
        <f>IFERROR(__xludf.DUMMYFUNCTION("IF(ISBLANK($K123),"""",IF(REGEXMATCH($K123,""Peraturan""),""Ada"",IF(REGEXMATCH($K123,""Rekomendasi""),""Tidak Ada"", $K123)))
"),"Ada")</f>
        <v>Ada</v>
      </c>
      <c r="CR123" s="209" t="str">
        <f t="array" ref="CR123">index('UPTD PPA KabKota'!$BI$5:$BI$513,match($D123,'UPTD PPA KabKota'!$C$5:$C$513,false))</f>
        <v>Ada</v>
      </c>
      <c r="CS123" s="314" t="str">
        <f t="shared" si="17"/>
        <v>Ada</v>
      </c>
    </row>
    <row r="124">
      <c r="A124" s="334">
        <v>120.0</v>
      </c>
      <c r="B124" s="334">
        <v>16.0</v>
      </c>
      <c r="C124" s="311" t="s">
        <v>4744</v>
      </c>
      <c r="D124" s="312" t="s">
        <v>1502</v>
      </c>
      <c r="E124" s="315">
        <v>45748.0</v>
      </c>
      <c r="F124" s="218" t="str">
        <f t="array" ref="F124">INDEX('Ortala-KabKota'!F$2:F$415,MATCH($D124,'Ortala-KabKota'!$E$2:$E$415,FALSE))</f>
        <v>Didi Efindri/ 082307021313</v>
      </c>
      <c r="G124" s="218" t="str">
        <f t="array" ref="G124">INDEX('Ortala-KabKota'!G$2:G$415,MATCH($D124,'Ortala-KabKota'!$E$2:$E$415,FALSE))</f>
        <v>Jl. Mayjen S. Parman, Rumah Sakit Lama, Kec. Pagar Alam Utara, Kota Pagar Alam</v>
      </c>
      <c r="H124" s="218" t="str">
        <f t="array" ref="H124">INDEX('Ortala-KabKota'!H$2:H$415,MATCH($D124,'Ortala-KabKota'!$E$2:$E$415,FALSE))</f>
        <v/>
      </c>
      <c r="I124" s="218" t="str">
        <f t="array" ref="I124">INDEX('Ortala-KabKota'!I$2:I$415,MATCH($D124,'Ortala-KabKota'!$E$2:$E$415,FALSE))</f>
        <v>082280167363</v>
      </c>
      <c r="J124" s="218" t="str">
        <f t="array" ref="J124">INDEX('Ortala-KabKota'!J$2:J$415,MATCH($D124,'Ortala-KabKota'!$E$2:$E$415,FALSE))</f>
        <v>UPTD PPA</v>
      </c>
      <c r="K124" s="218" t="str">
        <f t="array" ref="K124">INDEX('Ortala-KabKota'!K$2:K$415,MATCH($D124,'Ortala-KabKota'!$E$2:$E$415,FALSE))</f>
        <v>Peraturan Walikota Pagar Alam Nomor 46 Tahun 2020</v>
      </c>
      <c r="L124" s="218">
        <f t="array" ref="L124">INDEX('Ortala-KabKota'!L$2:L$415,MATCH($D124,'Ortala-KabKota'!$E$2:$E$415,FALSE))</f>
        <v>2020</v>
      </c>
      <c r="M124" s="218" t="str">
        <f t="array" ref="M124">INDEX('Ortala-KabKota'!M$2:M$415,MATCH($D124,'Ortala-KabKota'!$E$2:$E$415,FALSE))</f>
        <v>A</v>
      </c>
      <c r="N124" s="218" t="str">
        <f t="array" ref="N124">INDEX('Ortala-KabKota'!N$2:N$415,MATCH($D124,'Ortala-KabKota'!$E$2:$E$415,FALSE))</f>
        <v>Antika Rahamyanti/ 081373347761, </v>
      </c>
      <c r="O124" s="218" t="str">
        <f t="array" ref="O124">INDEX('Ortala-KabKota'!O$2:O$415,MATCH($D124,'Ortala-KabKota'!$E$2:$E$415,FALSE))</f>
        <v>uptdppapagaralam@gmail.com</v>
      </c>
      <c r="P124" s="218" t="str">
        <f t="array" ref="P124">INDEX('Ortala-KabKota'!P$2:P$415,MATCH($D124,'Ortala-KabKota'!$E$2:$E$415,FALSE))</f>
        <v>Kepala UPTD PPA, Kasubag TU UPTD PPA, Pelaksana dan Kelompok JF</v>
      </c>
      <c r="Q124" s="218" t="str">
        <f t="array" ref="Q124">INDEX('Ortala-KabKota'!Q$2:Q$415,MATCH($D124,'Ortala-KabKota'!$E$2:$E$415,FALSE))</f>
        <v/>
      </c>
      <c r="R124" s="218" t="str">
        <f t="array" ref="R124">INDEX('Ortala-KabKota'!R$2:R$415,MATCH($D124,'Ortala-KabKota'!$E$2:$E$415,FALSE))</f>
        <v>MILIK SENDIRI</v>
      </c>
      <c r="S124" s="218" t="str">
        <f t="array" ref="S124">INDEX('Ortala-KabKota'!S$2:S$415,MATCH($D124,'Ortala-KabKota'!$E$2:$E$415,FALSE))</f>
        <v/>
      </c>
      <c r="T124" s="218">
        <f t="array" ref="T124">INDEX('Ortala-KabKota'!T$2:T$415,MATCH($D124,'Ortala-KabKota'!$E$2:$E$415,FALSE))</f>
        <v>0</v>
      </c>
      <c r="U124" s="218" t="str">
        <f t="array" ref="U124">INDEX('Ortala-KabKota'!U$2:U$415,MATCH($D124,'Ortala-KabKota'!$E$2:$E$415,FALSE))</f>
        <v/>
      </c>
      <c r="V124" s="218" t="str">
        <f t="array" ref="V124">INDEX('Ortala-KabKota'!V$2:V$415,MATCH($D124,'Ortala-KabKota'!$E$2:$E$415,FALSE))</f>
        <v/>
      </c>
      <c r="W124" s="218" t="str">
        <f t="array" ref="W124">INDEX('Ortala-KabKota'!W$2:W$415,MATCH($D124,'Ortala-KabKota'!$E$2:$E$415,FALSE))</f>
        <v/>
      </c>
      <c r="X124" s="218" t="str">
        <f t="array" ref="X124">INDEX('Ortala-KabKota'!X$2:X$415,MATCH($D124,'Ortala-KabKota'!$E$2:$E$415,FALSE))</f>
        <v/>
      </c>
      <c r="Y124" s="218" t="str">
        <f t="array" ref="Y124">INDEX('Ortala-KabKota'!Y$2:Y$415,MATCH($D124,'Ortala-KabKota'!$E$2:$E$415,FALSE))</f>
        <v/>
      </c>
      <c r="Z124" s="218" t="str">
        <f t="array" ref="Z124">INDEX('Ortala-KabKota'!Z$2:Z$415,MATCH($D124,'Ortala-KabKota'!$E$2:$E$415,FALSE))</f>
        <v/>
      </c>
      <c r="AA124" s="218" t="str">
        <f t="array" ref="AA124">INDEX('Ortala-KabKota'!AA$2:AA$415,MATCH($D124,'Ortala-KabKota'!$E$2:$E$415,FALSE))</f>
        <v/>
      </c>
      <c r="AB124" s="218" t="str">
        <f t="array" ref="AB124">INDEX('Ortala-KabKota'!AB$2:AB$415,MATCH($D124,'Ortala-KabKota'!$E$2:$E$415,FALSE))</f>
        <v/>
      </c>
      <c r="AC124" s="218" t="str">
        <f t="array" ref="AC124">INDEX('Ortala-KabKota'!AC$2:AC$415,MATCH($D124,'Ortala-KabKota'!$E$2:$E$415,FALSE))</f>
        <v/>
      </c>
      <c r="AD124" s="218" t="str">
        <f t="array" ref="AD124">INDEX('Ortala-KabKota'!AD$2:AD$415,MATCH($D124,'Ortala-KabKota'!$E$2:$E$415,FALSE))</f>
        <v/>
      </c>
      <c r="AE124" s="218" t="str">
        <f t="array" ref="AE124">INDEX('Ortala-KabKota'!AE$2:AE$415,MATCH($D124,'Ortala-KabKota'!$E$2:$E$415,FALSE))</f>
        <v/>
      </c>
      <c r="AF124" s="218" t="str">
        <f t="array" ref="AF124">INDEX('Ortala-KabKota'!AF$2:AF$415,MATCH($D124,'Ortala-KabKota'!$E$2:$E$415,FALSE))</f>
        <v/>
      </c>
      <c r="AG124" s="218" t="str">
        <f t="array" ref="AG124">INDEX('Ortala-KabKota'!AG$2:AG$415,MATCH($D124,'Ortala-KabKota'!$E$2:$E$415,FALSE))</f>
        <v/>
      </c>
      <c r="AH124" s="218" t="str">
        <f t="array" ref="AH124">INDEX('Ortala-KabKota'!AH$2:AH$415,MATCH($D124,'Ortala-KabKota'!$E$2:$E$415,FALSE))</f>
        <v/>
      </c>
      <c r="AI124" s="218" t="str">
        <f t="array" ref="AI124">INDEX('Ortala-KabKota'!AI$2:AI$415,MATCH($D124,'Ortala-KabKota'!$E$2:$E$415,FALSE))</f>
        <v/>
      </c>
      <c r="AJ124" s="218" t="str">
        <f t="array" ref="AJ124">INDEX('Ortala-KabKota'!AJ$2:AJ$415,MATCH($D124,'Ortala-KabKota'!$E$2:$E$415,FALSE))</f>
        <v/>
      </c>
      <c r="AK124" s="218" t="str">
        <f t="array" ref="AK124">INDEX('Ortala-KabKota'!AK$2:AK$415,MATCH($D124,'Ortala-KabKota'!$E$2:$E$415,FALSE))</f>
        <v/>
      </c>
      <c r="AL124" s="218" t="str">
        <f t="array" ref="AL124">INDEX('Ortala-KabKota'!AL$2:AL$415,MATCH($D124,'Ortala-KabKota'!$E$2:$E$415,FALSE))</f>
        <v/>
      </c>
      <c r="AM124" s="218" t="str">
        <f t="array" ref="AM124">INDEX('Ortala-KabKota'!AM$2:AM$415,MATCH($D124,'Ortala-KabKota'!$E$2:$E$415,FALSE))</f>
        <v/>
      </c>
      <c r="AN124" s="218" t="str">
        <f t="array" ref="AN124">INDEX('Ortala-KabKota'!AN$2:AN$415,MATCH($D124,'Ortala-KabKota'!$E$2:$E$415,FALSE))</f>
        <v/>
      </c>
      <c r="AO124" s="218" t="str">
        <f t="array" ref="AO124">INDEX('Ortala-KabKota'!AO$2:AO$415,MATCH($D124,'Ortala-KabKota'!$E$2:$E$415,FALSE))</f>
        <v/>
      </c>
      <c r="AP124" s="218" t="str">
        <f t="array" ref="AP124">INDEX('Ortala-KabKota'!AP$2:AP$415,MATCH($D124,'Ortala-KabKota'!$E$2:$E$415,FALSE))</f>
        <v/>
      </c>
      <c r="AQ124" s="218" t="str">
        <f t="array" ref="AQ124">INDEX('Ortala-KabKota'!AQ$2:AQ$415,MATCH($D124,'Ortala-KabKota'!$E$2:$E$415,FALSE))</f>
        <v/>
      </c>
      <c r="AR124" s="218">
        <f t="array" ref="AR124">INDEX('Ortala-KabKota'!AR$2:AR$415,MATCH($D124,'Ortala-KabKota'!$E$2:$E$415,FALSE))</f>
        <v>1</v>
      </c>
      <c r="AS124" s="218" t="str">
        <f t="array" ref="AS124">INDEX('Ortala-KabKota'!AS$2:AS$415,MATCH($D124,'Ortala-KabKota'!$E$2:$E$415,FALSE))</f>
        <v/>
      </c>
      <c r="AT124" s="218" t="str">
        <f t="array" ref="AT124">INDEX('Ortala-KabKota'!AT$2:AT$415,MATCH($D124,'Ortala-KabKota'!$E$2:$E$415,FALSE))</f>
        <v/>
      </c>
      <c r="AU124" s="218" t="str">
        <f t="array" ref="AU124">INDEX('UPTD PPA KabKota'!D$5:D$513,MATCH($D124,'UPTD PPA KabKota'!$C$5:$C$513,FALSE))</f>
        <v>Didi Efindri, SKM</v>
      </c>
      <c r="AV124" s="218" t="str">
        <f t="array" ref="AV124">INDEX('UPTD PPA KabKota'!E$5:E$513,MATCH($D124,'UPTD PPA KabKota'!$C$5:$C$513,FALSE))</f>
        <v>Jl. Mayjen S. Parman Eks. Rumah Sakit Lama, Kel. Beringin Jaya Kec. Pagar Alam Utara Kota Pagar Alam</v>
      </c>
      <c r="AW124" s="218">
        <f t="array" ref="AW124">INDEX('UPTD PPA KabKota'!F$5:F$513,MATCH($D124,'UPTD PPA KabKota'!$C$5:$C$513,FALSE))</f>
        <v>0</v>
      </c>
      <c r="AX124" s="218">
        <f t="array" ref="AX124">INDEX('UPTD PPA KabKota'!G$5:G$513,MATCH($D124,'UPTD PPA KabKota'!$C$5:$C$513,FALSE))</f>
        <v>82280167363</v>
      </c>
      <c r="AY124" s="218" t="str">
        <f t="array" ref="AY124">INDEX('UPTD PPA KabKota'!H$5:H$513,MATCH($D124,'UPTD PPA KabKota'!$C$5:$C$513,FALSE))</f>
        <v>UPTD PPA</v>
      </c>
      <c r="AZ124" s="218" t="str">
        <f t="array" ref="AZ124">INDEX('UPTD PPA KabKota'!I$5:I$513,MATCH($D124,'UPTD PPA KabKota'!$C$5:$C$513,FALSE))</f>
        <v>Peraturan Walikota Pagar Alam No 46 tahun 2020</v>
      </c>
      <c r="BA124" s="218">
        <f t="array" ref="BA124">INDEX('UPTD PPA KabKota'!J$5:J$513,MATCH($D124,'UPTD PPA KabKota'!$C$5:$C$513,FALSE))</f>
        <v>2020</v>
      </c>
      <c r="BB124" s="218" t="str">
        <f t="array" ref="BB124">INDEX('UPTD PPA KabKota'!K$5:K$513,MATCH($D124,'UPTD PPA KabKota'!$C$5:$C$513,FALSE))</f>
        <v>A</v>
      </c>
      <c r="BC124" s="218" t="str">
        <f t="array" ref="BC124">INDEX('UPTD PPA KabKota'!L$5:L$513,MATCH($D124,'UPTD PPA KabKota'!$C$5:$C$513,FALSE))</f>
        <v>Antika/081373347761</v>
      </c>
      <c r="BD124" s="218" t="str">
        <f t="array" ref="BD124">INDEX('UPTD PPA KabKota'!M$5:M$513,MATCH($D124,'UPTD PPA KabKota'!$C$5:$C$513,FALSE))</f>
        <v>uptdppapagaralam@gmail.com</v>
      </c>
      <c r="BE124" s="218" t="str">
        <f t="array" ref="BE124">INDEX('UPTD PPA KabKota'!N$5:N$513,MATCH($D124,'UPTD PPA KabKota'!$C$5:$C$513,FALSE))</f>
        <v>Kepala UPTD, Kasubag TU, Pengadmistrasi Umum,</v>
      </c>
      <c r="BF124" s="218" t="str">
        <f t="array" ref="BF124">INDEX('UPTD PPA KabKota'!O$5:O$513,MATCH($D124,'UPTD PPA KabKota'!$C$5:$C$513,FALSE))</f>
        <v>Pinjam Gedung Selain Dinas PPPA</v>
      </c>
      <c r="BG124" s="218" t="str">
        <f t="array" ref="BG124">INDEX('UPTD PPA KabKota'!P$5:P$513,MATCH($D124,'UPTD PPA KabKota'!$C$5:$C$513,FALSE))</f>
        <v>Sewa/Kontrak</v>
      </c>
      <c r="BH124" s="218" t="str">
        <f t="array" ref="BH124">INDEX('UPTD PPA KabKota'!Q$5:Q$513,MATCH($D124,'UPTD PPA KabKota'!$C$5:$C$513,FALSE))</f>
        <v>Gedung kantor UPTD PPA pinjam pakai dengan dinas kesehatan, kantor yang dipakai eks. Rumah Sakit Lama</v>
      </c>
      <c r="BI124" s="218" t="str">
        <f t="array" ref="BI124">INDEX('UPTD PPA KabKota'!R$5:R$513,MATCH($D124,'UPTD PPA KabKota'!$C$5:$C$513,FALSE))</f>
        <v>Ada</v>
      </c>
      <c r="BJ124" s="218" t="str">
        <f t="array" ref="BJ124">INDEX('UPTD PPA KabKota'!S$5:S$513,MATCH($D124,'UPTD PPA KabKota'!$C$5:$C$513,FALSE))</f>
        <v>Ada</v>
      </c>
      <c r="BK124" s="218" t="str">
        <f t="array" ref="BK124">INDEX('UPTD PPA KabKota'!T$5:T$513,MATCH($D124,'UPTD PPA KabKota'!$C$5:$C$513,FALSE))</f>
        <v>Ada</v>
      </c>
      <c r="BL124" s="218" t="str">
        <f t="array" ref="BL124">INDEX('UPTD PPA KabKota'!U$5:U$513,MATCH($D124,'UPTD PPA KabKota'!$C$5:$C$513,FALSE))</f>
        <v>Tidak Ada</v>
      </c>
      <c r="BM124" s="218" t="str">
        <f t="array" ref="BM124">INDEX('UPTD PPA KabKota'!V$5:V$513,MATCH($D124,'UPTD PPA KabKota'!$C$5:$C$513,FALSE))</f>
        <v>Tidak Ada</v>
      </c>
      <c r="BN124" s="218" t="str">
        <f t="array" ref="BN124">INDEX('UPTD PPA KabKota'!W$5:W$513,MATCH($D124,'UPTD PPA KabKota'!$C$5:$C$513,FALSE))</f>
        <v>Tidak Ada</v>
      </c>
      <c r="BO124" s="218" t="str">
        <f t="array" ref="BO124">INDEX('UPTD PPA KabKota'!X$5:X$513,MATCH($D124,'UPTD PPA KabKota'!$C$5:$C$513,FALSE))</f>
        <v>Ada</v>
      </c>
      <c r="BP124" s="218" t="str">
        <f t="array" ref="BP124">INDEX('UPTD PPA KabKota'!Y$5:Y$513,MATCH($D124,'UPTD PPA KabKota'!$C$5:$C$513,FALSE))</f>
        <v>Tidak Ada</v>
      </c>
      <c r="BQ124" s="218" t="str">
        <f t="array" ref="BQ124">INDEX('UPTD PPA KabKota'!Z$5:Z$513,MATCH($D124,'UPTD PPA KabKota'!$C$5:$C$513,FALSE))</f>
        <v>Tidak Ada</v>
      </c>
      <c r="BR124" s="218" t="str">
        <f t="array" ref="BR124">INDEX('UPTD PPA KabKota'!AA$5:AA$513,MATCH($D124,'UPTD PPA KabKota'!$C$5:$C$513,FALSE))</f>
        <v>Tidak Ada</v>
      </c>
      <c r="BS124" s="218" t="str">
        <f t="array" ref="BS124">INDEX('UPTD PPA KabKota'!AB$5:AB$513,MATCH($D124,'UPTD PPA KabKota'!$C$5:$C$513,FALSE))</f>
        <v>Tidak Ada</v>
      </c>
      <c r="BT124" s="218" t="str">
        <f t="array" ref="BT124">INDEX('UPTD PPA KabKota'!AC$5:AC$513,MATCH($D124,'UPTD PPA KabKota'!$C$5:$C$513,FALSE))</f>
        <v>Sudah</v>
      </c>
      <c r="BU124" s="218" t="str">
        <f t="array" ref="BU124">INDEX('UPTD PPA KabKota'!AD$5:AD$513,MATCH($D124,'UPTD PPA KabKota'!$C$5:$C$513,FALSE))</f>
        <v>Sudah</v>
      </c>
      <c r="BV124" s="218" t="str">
        <f t="array" ref="BV124">INDEX('UPTD PPA KabKota'!AE$5:AE$513,MATCH($D124,'UPTD PPA KabKota'!$C$5:$C$513,FALSE))</f>
        <v>Sudah</v>
      </c>
      <c r="BW124" s="218" t="str">
        <f t="array" ref="BW124">INDEX('UPTD PPA KabKota'!AF$5:AF$513,MATCH($D124,'UPTD PPA KabKota'!$C$5:$C$513,FALSE))</f>
        <v>Sudah</v>
      </c>
      <c r="BX124" s="218" t="str">
        <f t="array" ref="BX124">INDEX('UPTD PPA KabKota'!AG$5:AG$513,MATCH($D124,'UPTD PPA KabKota'!$C$5:$C$513,FALSE))</f>
        <v>Sudah</v>
      </c>
      <c r="BY124" s="218" t="str">
        <f t="array" ref="BY124">INDEX('UPTD PPA KabKota'!AH$5:AH$513,MATCH($D124,'UPTD PPA KabKota'!$C$5:$C$513,FALSE))</f>
        <v>Sudah</v>
      </c>
      <c r="BZ124" s="218" t="str">
        <f t="array" ref="BZ124">INDEX('UPTD PPA KabKota'!AI$5:AI$513,MATCH($D124,'UPTD PPA KabKota'!$C$5:$C$513,FALSE))</f>
        <v>Belum</v>
      </c>
      <c r="CA124" s="218" t="str">
        <f t="array" ref="CA124">INDEX('UPTD PPA KabKota'!AJ$5:AJ$513,MATCH($D124,'UPTD PPA KabKota'!$C$5:$C$513,FALSE))</f>
        <v>Sudah</v>
      </c>
      <c r="CB124" s="218" t="str">
        <f t="array" ref="CB124">INDEX('UPTD PPA KabKota'!AK$5:AK$513,MATCH($D124,'UPTD PPA KabKota'!$C$5:$C$513,FALSE))</f>
        <v>Belum</v>
      </c>
      <c r="CC124" s="218" t="str">
        <f t="array" ref="CC124">INDEX('UPTD PPA KabKota'!AL$5:AL$513,MATCH($D124,'UPTD PPA KabKota'!$C$5:$C$513,FALSE))</f>
        <v>Sudah</v>
      </c>
      <c r="CD124" s="218" t="str">
        <f t="array" ref="CD124">INDEX('UPTD PPA KabKota'!AM$5:AM$513,MATCH($D124,'UPTD PPA KabKota'!$C$5:$C$513,FALSE))</f>
        <v>Sudah</v>
      </c>
      <c r="CE124" s="218" t="str">
        <f t="array" ref="CE124">INDEX('UPTD PPA KabKota'!AN$5:AN$513,MATCH($D124,'UPTD PPA KabKota'!$C$5:$C$513,FALSE))</f>
        <v/>
      </c>
      <c r="CF124" s="218" t="str">
        <f t="array" ref="CF124">INDEX('UPTD PPA KabKota'!AO$5:AO$513,MATCH($D124,'UPTD PPA KabKota'!$C$5:$C$513,FALSE))</f>
        <v>32 kasus</v>
      </c>
      <c r="CG124" s="218" t="str">
        <f t="array" ref="CG124">INDEX('UPTD PPA KabKota'!AP$5:AP$513,MATCH($D124,'UPTD PPA KabKota'!$C$5:$C$513,FALSE))</f>
        <v>kekerasan seksual</v>
      </c>
      <c r="CH124" s="218" t="str">
        <f t="array" ref="CH124">INDEX('UPTD PPA KabKota'!AQ$5:AQ$513,MATCH($D124,'UPTD PPA KabKota'!$C$5:$C$513,FALSE))</f>
        <v/>
      </c>
      <c r="CI124" s="218" t="str">
        <f t="array" ref="CI124">INDEX('UPTD PPA KabKota'!AR$5:AR$513,MATCH($D124,'UPTD PPA KabKota'!$C$5:$C$513,FALSE))</f>
        <v/>
      </c>
      <c r="CJ124" s="218" t="str">
        <f t="array" ref="CJ124">INDEX('UPTD PPA KabKota'!AS$5:AS$513,MATCH($D124,'UPTD PPA KabKota'!$C$5:$C$513,FALSE))</f>
        <v/>
      </c>
      <c r="CK124" s="218" t="str">
        <f t="array" ref="CK124">INDEX('UPTD PPA KabKota'!AT$5:AT$513,MATCH($D124,'UPTD PPA KabKota'!$C$5:$C$513,FALSE))</f>
        <v/>
      </c>
      <c r="CL124" s="218" t="str">
        <f t="array" ref="CL124">INDEX('UPTD PPA KabKota'!AU$5:AU$513,MATCH($D124,'UPTD PPA KabKota'!$C$5:$C$513,FALSE))</f>
        <v>V</v>
      </c>
      <c r="CM124" s="218" t="str">
        <f t="array" ref="CM124">INDEX('UPTD PPA KabKota'!AV$5:AV$513,MATCH($D124,'UPTD PPA KabKota'!$C$5:$C$513,FALSE))</f>
        <v/>
      </c>
      <c r="CN124" s="218" t="str">
        <f t="array" ref="CN124">INDEX('UPTD PPA KabKota'!AW$5:AW$513,MATCH($D124,'UPTD PPA KabKota'!$C$5:$C$513,FALSE))</f>
        <v/>
      </c>
      <c r="CO124" s="218" t="str">
        <f t="array" ref="CO124">INDEX('UPTD PPA KabKota'!AX$5:AX$513,MATCH($D124,'UPTD PPA KabKota'!$C$5:$C$513,FALSE))</f>
        <v/>
      </c>
      <c r="CP124" s="218" t="str">
        <f t="array" ref="CP124">INDEX('UPTD PPA KabKota'!AY$5:AY$513,MATCH($D124,'UPTD PPA KabKota'!$C$5:$C$513,FALSE))</f>
        <v/>
      </c>
      <c r="CQ124" s="209" t="str">
        <f>IFERROR(__xludf.DUMMYFUNCTION("IF(ISBLANK($K124),"""",IF(REGEXMATCH($K124,""Peraturan""),""Ada"",IF(REGEXMATCH($K124,""Rekomendasi""),""Tidak Ada"", $K124)))
"),"Ada")</f>
        <v>Ada</v>
      </c>
      <c r="CR124" s="209" t="str">
        <f t="array" ref="CR124">index('UPTD PPA KabKota'!$BI$5:$BI$513,match($D124,'UPTD PPA KabKota'!$C$5:$C$513,false))</f>
        <v>Ada</v>
      </c>
      <c r="CS124" s="314" t="str">
        <f t="shared" si="17"/>
        <v>Ada</v>
      </c>
    </row>
    <row r="125">
      <c r="A125" s="334">
        <v>121.0</v>
      </c>
      <c r="B125" s="334">
        <v>17.0</v>
      </c>
      <c r="C125" s="311" t="s">
        <v>4744</v>
      </c>
      <c r="D125" s="312" t="s">
        <v>1448</v>
      </c>
      <c r="E125" s="315">
        <v>45748.0</v>
      </c>
      <c r="F125" s="218" t="str">
        <f t="array" ref="F125">INDEX('Ortala-KabKota'!F$2:F$415,MATCH($D125,'Ortala-KabKota'!$E$2:$E$415,FALSE))</f>
        <v>Siti Barokah/ 082175699588</v>
      </c>
      <c r="G125" s="218" t="str">
        <f t="array" ref="G125">INDEX('Ortala-KabKota'!G$2:G$415,MATCH($D125,'Ortala-KabKota'!$E$2:$E$415,FALSE))</f>
        <v>Jl. Garuda Kelurahan Kayuara No. 30 Lubuklinggau</v>
      </c>
      <c r="H125" s="218" t="str">
        <f t="array" ref="H125">INDEX('Ortala-KabKota'!H$2:H$415,MATCH($D125,'Ortala-KabKota'!$E$2:$E$415,FALSE))</f>
        <v>0733325437</v>
      </c>
      <c r="I125" s="218" t="str">
        <f t="array" ref="I125">INDEX('Ortala-KabKota'!I$2:I$415,MATCH($D125,'Ortala-KabKota'!$E$2:$E$415,FALSE))</f>
        <v>-</v>
      </c>
      <c r="J125" s="218" t="str">
        <f t="array" ref="J125">INDEX('Ortala-KabKota'!J$2:J$415,MATCH($D125,'Ortala-KabKota'!$E$2:$E$415,FALSE))</f>
        <v>UPT PPA</v>
      </c>
      <c r="K125" s="218" t="str">
        <f t="array" ref="K125">INDEX('Ortala-KabKota'!K$2:K$415,MATCH($D125,'Ortala-KabKota'!$E$2:$E$415,FALSE))</f>
        <v>Peraturan Walikota Lubuk Linggau Nomor 50 Tahun 2017</v>
      </c>
      <c r="L125" s="218">
        <f t="array" ref="L125">INDEX('Ortala-KabKota'!L$2:L$415,MATCH($D125,'Ortala-KabKota'!$E$2:$E$415,FALSE))</f>
        <v>2017</v>
      </c>
      <c r="M125" s="218" t="str">
        <f t="array" ref="M125">INDEX('Ortala-KabKota'!M$2:M$415,MATCH($D125,'Ortala-KabKota'!$E$2:$E$415,FALSE))</f>
        <v>A</v>
      </c>
      <c r="N125" s="218" t="str">
        <f t="array" ref="N125">INDEX('Ortala-KabKota'!N$2:N$415,MATCH($D125,'Ortala-KabKota'!$E$2:$E$415,FALSE))</f>
        <v/>
      </c>
      <c r="O125" s="316" t="str">
        <f t="array" ref="O125">INDEX('Ortala-KabKota'!O$2:O$415,MATCH($D125,'Ortala-KabKota'!$E$2:$E$415,FALSE))</f>
        <v>uptppalubuklinggau@gmail.com</v>
      </c>
      <c r="P125" s="218" t="str">
        <f t="array" ref="P125">INDEX('Ortala-KabKota'!P$2:P$415,MATCH($D125,'Ortala-KabKota'!$E$2:$E$415,FALSE))</f>
        <v>Kepala UPT PPA, kasubag TU</v>
      </c>
      <c r="Q125" s="218" t="str">
        <f t="array" ref="Q125">INDEX('Ortala-KabKota'!Q$2:Q$415,MATCH($D125,'Ortala-KabKota'!$E$2:$E$415,FALSE))</f>
        <v/>
      </c>
      <c r="R125" s="218" t="str">
        <f t="array" ref="R125">INDEX('Ortala-KabKota'!R$2:R$415,MATCH($D125,'Ortala-KabKota'!$E$2:$E$415,FALSE))</f>
        <v>MILIK SENDIRI</v>
      </c>
      <c r="S125" s="218" t="str">
        <f t="array" ref="S125">INDEX('Ortala-KabKota'!S$2:S$415,MATCH($D125,'Ortala-KabKota'!$E$2:$E$415,FALSE))</f>
        <v/>
      </c>
      <c r="T125" s="218">
        <f t="array" ref="T125">INDEX('Ortala-KabKota'!T$2:T$415,MATCH($D125,'Ortala-KabKota'!$E$2:$E$415,FALSE))</f>
        <v>0</v>
      </c>
      <c r="U125" s="218" t="str">
        <f t="array" ref="U125">INDEX('Ortala-KabKota'!U$2:U$415,MATCH($D125,'Ortala-KabKota'!$E$2:$E$415,FALSE))</f>
        <v/>
      </c>
      <c r="V125" s="218" t="str">
        <f t="array" ref="V125">INDEX('Ortala-KabKota'!V$2:V$415,MATCH($D125,'Ortala-KabKota'!$E$2:$E$415,FALSE))</f>
        <v/>
      </c>
      <c r="W125" s="218" t="str">
        <f t="array" ref="W125">INDEX('Ortala-KabKota'!W$2:W$415,MATCH($D125,'Ortala-KabKota'!$E$2:$E$415,FALSE))</f>
        <v/>
      </c>
      <c r="X125" s="218" t="str">
        <f t="array" ref="X125">INDEX('Ortala-KabKota'!X$2:X$415,MATCH($D125,'Ortala-KabKota'!$E$2:$E$415,FALSE))</f>
        <v/>
      </c>
      <c r="Y125" s="218" t="str">
        <f t="array" ref="Y125">INDEX('Ortala-KabKota'!Y$2:Y$415,MATCH($D125,'Ortala-KabKota'!$E$2:$E$415,FALSE))</f>
        <v/>
      </c>
      <c r="Z125" s="218" t="str">
        <f t="array" ref="Z125">INDEX('Ortala-KabKota'!Z$2:Z$415,MATCH($D125,'Ortala-KabKota'!$E$2:$E$415,FALSE))</f>
        <v/>
      </c>
      <c r="AA125" s="218" t="str">
        <f t="array" ref="AA125">INDEX('Ortala-KabKota'!AA$2:AA$415,MATCH($D125,'Ortala-KabKota'!$E$2:$E$415,FALSE))</f>
        <v/>
      </c>
      <c r="AB125" s="218" t="str">
        <f t="array" ref="AB125">INDEX('Ortala-KabKota'!AB$2:AB$415,MATCH($D125,'Ortala-KabKota'!$E$2:$E$415,FALSE))</f>
        <v/>
      </c>
      <c r="AC125" s="218" t="str">
        <f t="array" ref="AC125">INDEX('Ortala-KabKota'!AC$2:AC$415,MATCH($D125,'Ortala-KabKota'!$E$2:$E$415,FALSE))</f>
        <v/>
      </c>
      <c r="AD125" s="218" t="str">
        <f t="array" ref="AD125">INDEX('Ortala-KabKota'!AD$2:AD$415,MATCH($D125,'Ortala-KabKota'!$E$2:$E$415,FALSE))</f>
        <v/>
      </c>
      <c r="AE125" s="218" t="str">
        <f t="array" ref="AE125">INDEX('Ortala-KabKota'!AE$2:AE$415,MATCH($D125,'Ortala-KabKota'!$E$2:$E$415,FALSE))</f>
        <v/>
      </c>
      <c r="AF125" s="218" t="str">
        <f t="array" ref="AF125">INDEX('Ortala-KabKota'!AF$2:AF$415,MATCH($D125,'Ortala-KabKota'!$E$2:$E$415,FALSE))</f>
        <v/>
      </c>
      <c r="AG125" s="218" t="str">
        <f t="array" ref="AG125">INDEX('Ortala-KabKota'!AG$2:AG$415,MATCH($D125,'Ortala-KabKota'!$E$2:$E$415,FALSE))</f>
        <v/>
      </c>
      <c r="AH125" s="218" t="str">
        <f t="array" ref="AH125">INDEX('Ortala-KabKota'!AH$2:AH$415,MATCH($D125,'Ortala-KabKota'!$E$2:$E$415,FALSE))</f>
        <v/>
      </c>
      <c r="AI125" s="218" t="str">
        <f t="array" ref="AI125">INDEX('Ortala-KabKota'!AI$2:AI$415,MATCH($D125,'Ortala-KabKota'!$E$2:$E$415,FALSE))</f>
        <v/>
      </c>
      <c r="AJ125" s="218" t="str">
        <f t="array" ref="AJ125">INDEX('Ortala-KabKota'!AJ$2:AJ$415,MATCH($D125,'Ortala-KabKota'!$E$2:$E$415,FALSE))</f>
        <v/>
      </c>
      <c r="AK125" s="218" t="str">
        <f t="array" ref="AK125">INDEX('Ortala-KabKota'!AK$2:AK$415,MATCH($D125,'Ortala-KabKota'!$E$2:$E$415,FALSE))</f>
        <v/>
      </c>
      <c r="AL125" s="218" t="str">
        <f t="array" ref="AL125">INDEX('Ortala-KabKota'!AL$2:AL$415,MATCH($D125,'Ortala-KabKota'!$E$2:$E$415,FALSE))</f>
        <v/>
      </c>
      <c r="AM125" s="218" t="str">
        <f t="array" ref="AM125">INDEX('Ortala-KabKota'!AM$2:AM$415,MATCH($D125,'Ortala-KabKota'!$E$2:$E$415,FALSE))</f>
        <v/>
      </c>
      <c r="AN125" s="218" t="str">
        <f t="array" ref="AN125">INDEX('Ortala-KabKota'!AN$2:AN$415,MATCH($D125,'Ortala-KabKota'!$E$2:$E$415,FALSE))</f>
        <v/>
      </c>
      <c r="AO125" s="218">
        <f t="array" ref="AO125">INDEX('Ortala-KabKota'!AO$2:AO$415,MATCH($D125,'Ortala-KabKota'!$E$2:$E$415,FALSE))</f>
        <v>1</v>
      </c>
      <c r="AP125" s="218" t="str">
        <f t="array" ref="AP125">INDEX('Ortala-KabKota'!AP$2:AP$415,MATCH($D125,'Ortala-KabKota'!$E$2:$E$415,FALSE))</f>
        <v/>
      </c>
      <c r="AQ125" s="218" t="str">
        <f t="array" ref="AQ125">INDEX('Ortala-KabKota'!AQ$2:AQ$415,MATCH($D125,'Ortala-KabKota'!$E$2:$E$415,FALSE))</f>
        <v/>
      </c>
      <c r="AR125" s="218" t="str">
        <f t="array" ref="AR125">INDEX('Ortala-KabKota'!AR$2:AR$415,MATCH($D125,'Ortala-KabKota'!$E$2:$E$415,FALSE))</f>
        <v/>
      </c>
      <c r="AS125" s="218" t="str">
        <f t="array" ref="AS125">INDEX('Ortala-KabKota'!AS$2:AS$415,MATCH($D125,'Ortala-KabKota'!$E$2:$E$415,FALSE))</f>
        <v/>
      </c>
      <c r="AT125" s="218" t="str">
        <f t="array" ref="AT125">INDEX('Ortala-KabKota'!AT$2:AT$415,MATCH($D125,'Ortala-KabKota'!$E$2:$E$415,FALSE))</f>
        <v/>
      </c>
      <c r="AU125" s="218" t="str">
        <f t="array" ref="AU125">INDEX('UPTD PPA KabKota'!D$5:D$513,MATCH($D125,'UPTD PPA KabKota'!$C$5:$C$513,FALSE))</f>
        <v>Siti Barokah/082175699588</v>
      </c>
      <c r="AV125" s="218" t="str">
        <f t="array" ref="AV125">INDEX('UPTD PPA KabKota'!E$5:E$513,MATCH($D125,'UPTD PPA KabKota'!$C$5:$C$513,FALSE))</f>
        <v>Jl. Garuda Kelurahan Kayuara No. 30, Lubuklinggau</v>
      </c>
      <c r="AW125" s="218" t="str">
        <f t="array" ref="AW125">INDEX('UPTD PPA KabKota'!F$5:F$513,MATCH($D125,'UPTD PPA KabKota'!$C$5:$C$513,FALSE))</f>
        <v>0733325437</v>
      </c>
      <c r="AX125" s="218" t="str">
        <f t="array" ref="AX125">INDEX('UPTD PPA KabKota'!G$5:G$513,MATCH($D125,'UPTD PPA KabKota'!$C$5:$C$513,FALSE))</f>
        <v>081373323620</v>
      </c>
      <c r="AY125" s="218" t="str">
        <f t="array" ref="AY125">INDEX('UPTD PPA KabKota'!H$5:H$513,MATCH($D125,'UPTD PPA KabKota'!$C$5:$C$513,FALSE))</f>
        <v>UPT PPA</v>
      </c>
      <c r="AZ125" s="218" t="str">
        <f t="array" ref="AZ125">INDEX('UPTD PPA KabKota'!I$5:I$513,MATCH($D125,'UPTD PPA KabKota'!$C$5:$C$513,FALSE))</f>
        <v>Peraturan Walikota Lubuklinggau Nomor 50 Tahun 2017</v>
      </c>
      <c r="BA125" s="218">
        <f t="array" ref="BA125">INDEX('UPTD PPA KabKota'!J$5:J$513,MATCH($D125,'UPTD PPA KabKota'!$C$5:$C$513,FALSE))</f>
        <v>2017</v>
      </c>
      <c r="BB125" s="218" t="str">
        <f t="array" ref="BB125">INDEX('UPTD PPA KabKota'!K$5:K$513,MATCH($D125,'UPTD PPA KabKota'!$C$5:$C$513,FALSE))</f>
        <v>A</v>
      </c>
      <c r="BC125" s="218" t="str">
        <f t="array" ref="BC125">INDEX('UPTD PPA KabKota'!L$5:L$513,MATCH($D125,'UPTD PPA KabKota'!$C$5:$C$513,FALSE))</f>
        <v>Evi/ 0813 73323620</v>
      </c>
      <c r="BD125" s="316" t="str">
        <f t="array" ref="BD125">INDEX('UPTD PPA KabKota'!M$5:M$513,MATCH($D125,'UPTD PPA KabKota'!$C$5:$C$513,FALSE))</f>
        <v>upt ppd lubuklinggau@gmail.com</v>
      </c>
      <c r="BE125" s="218" t="str">
        <f t="array" ref="BE125">INDEX('UPTD PPA KabKota'!N$5:N$513,MATCH($D125,'UPTD PPA KabKota'!$C$5:$C$513,FALSE))</f>
        <v>1. Kepala UPT PPA
2. Kasubag TU</v>
      </c>
      <c r="BF125" s="218" t="str">
        <f t="array" ref="BF125">INDEX('UPTD PPA KabKota'!O$5:O$513,MATCH($D125,'UPTD PPA KabKota'!$C$5:$C$513,FALSE))</f>
        <v>BERGABUNG DENGAN KANTOR DINAS</v>
      </c>
      <c r="BG125" s="218" t="str">
        <f t="array" ref="BG125">INDEX('UPTD PPA KabKota'!P$5:P$513,MATCH($D125,'UPTD PPA KabKota'!$C$5:$C$513,FALSE))</f>
        <v>TIDAK PUNYA</v>
      </c>
      <c r="BH125" s="218" t="str">
        <f t="array" ref="BH125">INDEX('UPTD PPA KabKota'!Q$5:Q$513,MATCH($D125,'UPTD PPA KabKota'!$C$5:$C$513,FALSE))</f>
        <v>Saat ini penampungan untuk korban masih di hotel</v>
      </c>
      <c r="BI125" s="218" t="str">
        <f t="array" ref="BI125">INDEX('UPTD PPA KabKota'!R$5:R$513,MATCH($D125,'UPTD PPA KabKota'!$C$5:$C$513,FALSE))</f>
        <v>Tidak Ada</v>
      </c>
      <c r="BJ125" s="218" t="str">
        <f t="array" ref="BJ125">INDEX('UPTD PPA KabKota'!S$5:S$513,MATCH($D125,'UPTD PPA KabKota'!$C$5:$C$513,FALSE))</f>
        <v>Tidak Ada</v>
      </c>
      <c r="BK125" s="218" t="str">
        <f t="array" ref="BK125">INDEX('UPTD PPA KabKota'!T$5:T$513,MATCH($D125,'UPTD PPA KabKota'!$C$5:$C$513,FALSE))</f>
        <v>Tidak Ada</v>
      </c>
      <c r="BL125" s="218" t="str">
        <f t="array" ref="BL125">INDEX('UPTD PPA KabKota'!U$5:U$513,MATCH($D125,'UPTD PPA KabKota'!$C$5:$C$513,FALSE))</f>
        <v>Ada</v>
      </c>
      <c r="BM125" s="218" t="str">
        <f t="array" ref="BM125">INDEX('UPTD PPA KabKota'!V$5:V$513,MATCH($D125,'UPTD PPA KabKota'!$C$5:$C$513,FALSE))</f>
        <v>Ada</v>
      </c>
      <c r="BN125" s="218" t="str">
        <f t="array" ref="BN125">INDEX('UPTD PPA KabKota'!W$5:W$513,MATCH($D125,'UPTD PPA KabKota'!$C$5:$C$513,FALSE))</f>
        <v/>
      </c>
      <c r="BO125" s="218" t="str">
        <f t="array" ref="BO125">INDEX('UPTD PPA KabKota'!X$5:X$513,MATCH($D125,'UPTD PPA KabKota'!$C$5:$C$513,FALSE))</f>
        <v/>
      </c>
      <c r="BP125" s="218" t="str">
        <f t="array" ref="BP125">INDEX('UPTD PPA KabKota'!Y$5:Y$513,MATCH($D125,'UPTD PPA KabKota'!$C$5:$C$513,FALSE))</f>
        <v/>
      </c>
      <c r="BQ125" s="218" t="str">
        <f t="array" ref="BQ125">INDEX('UPTD PPA KabKota'!Z$5:Z$513,MATCH($D125,'UPTD PPA KabKota'!$C$5:$C$513,FALSE))</f>
        <v/>
      </c>
      <c r="BR125" s="218" t="str">
        <f t="array" ref="BR125">INDEX('UPTD PPA KabKota'!AA$5:AA$513,MATCH($D125,'UPTD PPA KabKota'!$C$5:$C$513,FALSE))</f>
        <v/>
      </c>
      <c r="BS125" s="218" t="str">
        <f t="array" ref="BS125">INDEX('UPTD PPA KabKota'!AB$5:AB$513,MATCH($D125,'UPTD PPA KabKota'!$C$5:$C$513,FALSE))</f>
        <v/>
      </c>
      <c r="BT125" s="218" t="str">
        <f t="array" ref="BT125">INDEX('UPTD PPA KabKota'!AC$5:AC$513,MATCH($D125,'UPTD PPA KabKota'!$C$5:$C$513,FALSE))</f>
        <v>Sudah</v>
      </c>
      <c r="BU125" s="218" t="str">
        <f t="array" ref="BU125">INDEX('UPTD PPA KabKota'!AD$5:AD$513,MATCH($D125,'UPTD PPA KabKota'!$C$5:$C$513,FALSE))</f>
        <v>Sudah</v>
      </c>
      <c r="BV125" s="218" t="str">
        <f t="array" ref="BV125">INDEX('UPTD PPA KabKota'!AE$5:AE$513,MATCH($D125,'UPTD PPA KabKota'!$C$5:$C$513,FALSE))</f>
        <v>Sudah</v>
      </c>
      <c r="BW125" s="218" t="str">
        <f t="array" ref="BW125">INDEX('UPTD PPA KabKota'!AF$5:AF$513,MATCH($D125,'UPTD PPA KabKota'!$C$5:$C$513,FALSE))</f>
        <v>Sudah</v>
      </c>
      <c r="BX125" s="218" t="str">
        <f t="array" ref="BX125">INDEX('UPTD PPA KabKota'!AG$5:AG$513,MATCH($D125,'UPTD PPA KabKota'!$C$5:$C$513,FALSE))</f>
        <v/>
      </c>
      <c r="BY125" s="218" t="str">
        <f t="array" ref="BY125">INDEX('UPTD PPA KabKota'!AH$5:AH$513,MATCH($D125,'UPTD PPA KabKota'!$C$5:$C$513,FALSE))</f>
        <v>Sudah</v>
      </c>
      <c r="BZ125" s="218" t="str">
        <f t="array" ref="BZ125">INDEX('UPTD PPA KabKota'!AI$5:AI$513,MATCH($D125,'UPTD PPA KabKota'!$C$5:$C$513,FALSE))</f>
        <v/>
      </c>
      <c r="CA125" s="218" t="str">
        <f t="array" ref="CA125">INDEX('UPTD PPA KabKota'!AJ$5:AJ$513,MATCH($D125,'UPTD PPA KabKota'!$C$5:$C$513,FALSE))</f>
        <v/>
      </c>
      <c r="CB125" s="218" t="str">
        <f t="array" ref="CB125">INDEX('UPTD PPA KabKota'!AK$5:AK$513,MATCH($D125,'UPTD PPA KabKota'!$C$5:$C$513,FALSE))</f>
        <v>SUDAH</v>
      </c>
      <c r="CC125" s="218" t="str">
        <f t="array" ref="CC125">INDEX('UPTD PPA KabKota'!AL$5:AL$513,MATCH($D125,'UPTD PPA KabKota'!$C$5:$C$513,FALSE))</f>
        <v/>
      </c>
      <c r="CD125" s="218" t="str">
        <f t="array" ref="CD125">INDEX('UPTD PPA KabKota'!AM$5:AM$513,MATCH($D125,'UPTD PPA KabKota'!$C$5:$C$513,FALSE))</f>
        <v>Sudah</v>
      </c>
      <c r="CE125" s="218" t="str">
        <f t="array" ref="CE125">INDEX('UPTD PPA KabKota'!AN$5:AN$513,MATCH($D125,'UPTD PPA KabKota'!$C$5:$C$513,FALSE))</f>
        <v/>
      </c>
      <c r="CF125" s="218" t="str">
        <f t="array" ref="CF125">INDEX('UPTD PPA KabKota'!AO$5:AO$513,MATCH($D125,'UPTD PPA KabKota'!$C$5:$C$513,FALSE))</f>
        <v/>
      </c>
      <c r="CG125" s="218" t="str">
        <f t="array" ref="CG125">INDEX('UPTD PPA KabKota'!AP$5:AP$513,MATCH($D125,'UPTD PPA KabKota'!$C$5:$C$513,FALSE))</f>
        <v/>
      </c>
      <c r="CH125" s="218" t="str">
        <f t="array" ref="CH125">INDEX('UPTD PPA KabKota'!AQ$5:AQ$513,MATCH($D125,'UPTD PPA KabKota'!$C$5:$C$513,FALSE))</f>
        <v/>
      </c>
      <c r="CI125" s="218" t="str">
        <f t="array" ref="CI125">INDEX('UPTD PPA KabKota'!AR$5:AR$513,MATCH($D125,'UPTD PPA KabKota'!$C$5:$C$513,FALSE))</f>
        <v/>
      </c>
      <c r="CJ125" s="218" t="str">
        <f t="array" ref="CJ125">INDEX('UPTD PPA KabKota'!AS$5:AS$513,MATCH($D125,'UPTD PPA KabKota'!$C$5:$C$513,FALSE))</f>
        <v/>
      </c>
      <c r="CK125" s="218" t="str">
        <f t="array" ref="CK125">INDEX('UPTD PPA KabKota'!AT$5:AT$513,MATCH($D125,'UPTD PPA KabKota'!$C$5:$C$513,FALSE))</f>
        <v/>
      </c>
      <c r="CL125" s="218" t="str">
        <f t="array" ref="CL125">INDEX('UPTD PPA KabKota'!AU$5:AU$513,MATCH($D125,'UPTD PPA KabKota'!$C$5:$C$513,FALSE))</f>
        <v/>
      </c>
      <c r="CM125" s="218" t="str">
        <f t="array" ref="CM125">INDEX('UPTD PPA KabKota'!AV$5:AV$513,MATCH($D125,'UPTD PPA KabKota'!$C$5:$C$513,FALSE))</f>
        <v/>
      </c>
      <c r="CN125" s="218" t="str">
        <f t="array" ref="CN125">INDEX('UPTD PPA KabKota'!AW$5:AW$513,MATCH($D125,'UPTD PPA KabKota'!$C$5:$C$513,FALSE))</f>
        <v/>
      </c>
      <c r="CO125" s="218" t="str">
        <f t="array" ref="CO125">INDEX('UPTD PPA KabKota'!AX$5:AX$513,MATCH($D125,'UPTD PPA KabKota'!$C$5:$C$513,FALSE))</f>
        <v/>
      </c>
      <c r="CP125" s="218" t="str">
        <f t="array" ref="CP125">INDEX('UPTD PPA KabKota'!AY$5:AY$513,MATCH($D125,'UPTD PPA KabKota'!$C$5:$C$513,FALSE))</f>
        <v/>
      </c>
      <c r="CQ125" s="209" t="str">
        <f>IFERROR(__xludf.DUMMYFUNCTION("IF(ISBLANK($K125),"""",IF(REGEXMATCH($K125,""Peraturan""),""Ada"",IF(REGEXMATCH($K125,""Rekomendasi""),""Tidak Ada"", $K125)))
"),"Ada")</f>
        <v>Ada</v>
      </c>
      <c r="CR125" s="209" t="str">
        <f t="array" ref="CR125">index('UPTD PPA KabKota'!$BI$5:$BI$513,match($D125,'UPTD PPA KabKota'!$C$5:$C$513,false))</f>
        <v>Ada</v>
      </c>
      <c r="CS125" s="314" t="str">
        <f t="shared" si="17"/>
        <v>Ada</v>
      </c>
    </row>
    <row r="126">
      <c r="A126" s="300">
        <v>122.0</v>
      </c>
      <c r="B126" s="300"/>
      <c r="C126" s="301" t="s">
        <v>4745</v>
      </c>
      <c r="D126" s="317" t="s">
        <v>4745</v>
      </c>
      <c r="E126" s="302">
        <v>45778.0</v>
      </c>
      <c r="F126" s="303" t="str">
        <f t="array" ref="F126">INDEX('Ortala-Provinsi'!C$2:C$39,MATCH($D126,'Ortala-Provinsi'!$B$2:$B$39,FALSE))</f>
        <v>Ekmaharti/ 085839986880</v>
      </c>
      <c r="G126" s="303" t="str">
        <f t="array" ref="G126">INDEX('Ortala-Provinsi'!D$2:D$39,MATCH($D126,'Ortala-Provinsi'!$B$2:$B$39,FALSE))</f>
        <v>Jl. Pembangunan Nomor 13 Kota Bengkulu</v>
      </c>
      <c r="H126" s="303">
        <f t="array" ref="H126">INDEX('Ortala-Provinsi'!E$2:E$39,MATCH($D126,'Ortala-Provinsi'!$B$2:$B$39,FALSE))</f>
        <v>0</v>
      </c>
      <c r="I126" s="303">
        <f t="array" ref="I126">INDEX('Ortala-Provinsi'!F$2:F$39,MATCH($D126,'Ortala-Provinsi'!$B$2:$B$39,FALSE))</f>
        <v>0</v>
      </c>
      <c r="J126" s="303" t="str">
        <f t="array" ref="J126">INDEX('Ortala-Provinsi'!G$2:G$39,MATCH($D126,'Ortala-Provinsi'!$B$2:$B$39,FALSE))</f>
        <v>UPTD PPA</v>
      </c>
      <c r="K126" s="303" t="str">
        <f t="array" ref="K126">INDEX('Ortala-Provinsi'!H$2:H$39,MATCH($D126,'Ortala-Provinsi'!$B$2:$B$39,FALSE))</f>
        <v>Peraturan Gubernur Bengkulu Nomor 47 Tahun 2016 tentang Kedudukan, Susunan Organisasi, Tugas dan Fungsi, Serta Tata Kerja DPPPA, Pengendalian Penduduk dan KB Prov Bengkulu</v>
      </c>
      <c r="L126" s="303">
        <f t="array" ref="L126">INDEX('Ortala-Provinsi'!I$2:I$39,MATCH($D126,'Ortala-Provinsi'!$B$2:$B$39,FALSE))</f>
        <v>2016</v>
      </c>
      <c r="M126" s="303" t="str">
        <f t="array" ref="M126">INDEX('Ortala-Provinsi'!J$2:J$39,MATCH($D126,'Ortala-Provinsi'!$B$2:$B$39,FALSE))</f>
        <v>A</v>
      </c>
      <c r="N126" s="303" t="str">
        <f t="array" ref="N126">INDEX('Ortala-Provinsi'!K$2:K$39,MATCH($D126,'Ortala-Provinsi'!$B$2:$B$39,FALSE))</f>
        <v/>
      </c>
      <c r="O126" s="320" t="str">
        <f t="array" ref="O126">INDEX('Ortala-Provinsi'!L$2:L$39,MATCH($D126,'Ortala-Provinsi'!$B$2:$B$39,FALSE))</f>
        <v>ns.risma29@gmail.com</v>
      </c>
      <c r="P126" s="303" t="str">
        <f t="array" ref="P126">INDEX('Ortala-Provinsi'!M$2:M$39,MATCH($D126,'Ortala-Provinsi'!$B$2:$B$39,FALSE))</f>
        <v>Kasi 1 : Pelayanan, Kasi 2 : Penjangkauan dan Pendampingan Kasus</v>
      </c>
      <c r="Q126" s="303" t="str">
        <f t="array" ref="Q126">INDEX('Ortala-Provinsi'!N$2:N$39,MATCH($D126,'Ortala-Provinsi'!$B$2:$B$39,FALSE))</f>
        <v>BERGABUNG DENGAN KANTOR DINAS</v>
      </c>
      <c r="R126" s="303" t="str">
        <f t="array" ref="R126">INDEX('Ortala-Provinsi'!O$2:O$39,MATCH($D126,'Ortala-Provinsi'!$B$2:$B$39,FALSE))</f>
        <v>TIDAK PUNYA</v>
      </c>
      <c r="S126" s="303" t="str">
        <f t="array" ref="S126">INDEX('Ortala-Provinsi'!P$2:P$39,MATCH($D126,'Ortala-Provinsi'!$B$2:$B$39,FALSE))</f>
        <v/>
      </c>
      <c r="T126" s="303" t="str">
        <f t="array" ref="T126">INDEX('Ortala-Provinsi'!Q$2:Q$39,MATCH($D126,'Ortala-Provinsi'!$B$2:$B$39,FALSE))</f>
        <v/>
      </c>
      <c r="U126" s="303" t="str">
        <f t="array" ref="U126">INDEX('Ortala-Provinsi'!R$2:R$39,MATCH($D126,'Ortala-Provinsi'!$B$2:$B$39,FALSE))</f>
        <v/>
      </c>
      <c r="V126" s="303" t="str">
        <f t="array" ref="V126">INDEX('Ortala-Provinsi'!S$2:S$39,MATCH($D126,'Ortala-Provinsi'!$B$2:$B$39,FALSE))</f>
        <v/>
      </c>
      <c r="W126" s="303">
        <f t="array" ref="W126">INDEX('Ortala-Provinsi'!T$2:T$39,MATCH($D126,'Ortala-Provinsi'!$B$2:$B$39,FALSE))</f>
        <v>1</v>
      </c>
      <c r="X126" s="303">
        <f t="array" ref="X126">INDEX('Ortala-Provinsi'!U$2:U$39,MATCH($D126,'Ortala-Provinsi'!$B$2:$B$39,FALSE))</f>
        <v>1</v>
      </c>
      <c r="Y126" s="303">
        <f t="array" ref="Y126">INDEX('Ortala-Provinsi'!V$2:V$39,MATCH($D126,'Ortala-Provinsi'!$B$2:$B$39,FALSE))</f>
        <v>1</v>
      </c>
      <c r="Z126" s="303">
        <f t="array" ref="Z126">INDEX('Ortala-Provinsi'!W$2:W$39,MATCH($D126,'Ortala-Provinsi'!$B$2:$B$39,FALSE))</f>
        <v>0</v>
      </c>
      <c r="AA126" s="303">
        <f t="array" ref="AA126">INDEX('Ortala-Provinsi'!X$2:X$39,MATCH($D126,'Ortala-Provinsi'!$B$2:$B$39,FALSE))</f>
        <v>0</v>
      </c>
      <c r="AB126" s="303">
        <f t="array" ref="AB126">INDEX('Ortala-Provinsi'!Y$2:Y$39,MATCH($D126,'Ortala-Provinsi'!$B$2:$B$39,FALSE))</f>
        <v>1</v>
      </c>
      <c r="AC126" s="303">
        <f t="array" ref="AC126">INDEX('Ortala-Provinsi'!Z$2:Z$39,MATCH($D126,'Ortala-Provinsi'!$B$2:$B$39,FALSE))</f>
        <v>0</v>
      </c>
      <c r="AD126" s="303">
        <f t="array" ref="AD126">INDEX('Ortala-Provinsi'!AA$2:AA$39,MATCH($D126,'Ortala-Provinsi'!$B$2:$B$39,FALSE))</f>
        <v>1</v>
      </c>
      <c r="AE126" s="303">
        <f t="array" ref="AE126">INDEX('Ortala-Provinsi'!AB$2:AB$39,MATCH($D126,'Ortala-Provinsi'!$B$2:$B$39,FALSE))</f>
        <v>1</v>
      </c>
      <c r="AF126" s="303">
        <f t="array" ref="AF126">INDEX('Ortala-Provinsi'!AC$2:AC$39,MATCH($D126,'Ortala-Provinsi'!$B$2:$B$39,FALSE))</f>
        <v>0</v>
      </c>
      <c r="AG126" s="303">
        <f t="array" ref="AG126">INDEX('Ortala-Provinsi'!AD$2:AD$39,MATCH($D126,'Ortala-Provinsi'!$B$2:$B$39,FALSE))</f>
        <v>0</v>
      </c>
      <c r="AH126" s="303">
        <f t="array" ref="AH126">INDEX('Ortala-Provinsi'!AE$2:AE$39,MATCH($D126,'Ortala-Provinsi'!$B$2:$B$39,FALSE))</f>
        <v>1</v>
      </c>
      <c r="AI126" s="303">
        <f t="array" ref="AI126">INDEX('Ortala-Provinsi'!AF$2:AF$39,MATCH($D126,'Ortala-Provinsi'!$B$2:$B$39,FALSE))</f>
        <v>1</v>
      </c>
      <c r="AJ126" s="303">
        <f t="array" ref="AJ126">INDEX('Ortala-Provinsi'!AG$2:AG$39,MATCH($D126,'Ortala-Provinsi'!$B$2:$B$39,FALSE))</f>
        <v>1</v>
      </c>
      <c r="AK126" s="303">
        <f t="array" ref="AK126">INDEX('Ortala-Provinsi'!AH$2:AH$39,MATCH($D126,'Ortala-Provinsi'!$B$2:$B$39,FALSE))</f>
        <v>1</v>
      </c>
      <c r="AL126" s="303" t="str">
        <f t="array" ref="AL126">INDEX('Ortala-Provinsi'!AI$2:AI$39,MATCH($D126,'Ortala-Provinsi'!$B$2:$B$39,FALSE))</f>
        <v>penampungan sementara dilakukan dengan cara menyewakan hotel dengan dukungan DAK</v>
      </c>
      <c r="AM126" s="303">
        <f t="array" ref="AM126">INDEX('Ortala-Provinsi'!AJ$2:AJ$39,MATCH($D126,'Ortala-Provinsi'!$B$2:$B$39,FALSE))</f>
        <v>1</v>
      </c>
      <c r="AN126" s="303">
        <f t="array" ref="AN126">INDEX('Ortala-Provinsi'!AK$2:AK$39,MATCH($D126,'Ortala-Provinsi'!$B$2:$B$39,FALSE))</f>
        <v>1</v>
      </c>
      <c r="AO126" s="303">
        <f t="array" ref="AO126">INDEX('Ortala-Provinsi'!AL$2:AL$39,MATCH($D126,'Ortala-Provinsi'!$B$2:$B$39,FALSE))</f>
        <v>26</v>
      </c>
      <c r="AP126" s="303" t="str">
        <f t="array" ref="AP126">INDEX('Ortala-Provinsi'!AM$2:AM$39,MATCH($D126,'Ortala-Provinsi'!$B$2:$B$39,FALSE))</f>
        <v>Kekerasan Seksual</v>
      </c>
      <c r="AQ126" s="303" t="str">
        <f t="array" ref="AQ126">INDEX('Ortala-Provinsi'!AN$2:AN$39,MATCH($D126,'Ortala-Provinsi'!$B$2:$B$39,FALSE))</f>
        <v/>
      </c>
      <c r="AR126" s="303" t="str">
        <f t="array" ref="AR126">INDEX('Ortala-Provinsi'!AO$2:AO$39,MATCH($D126,'Ortala-Provinsi'!$B$2:$B$39,FALSE))</f>
        <v/>
      </c>
      <c r="AS126" s="303" t="str">
        <f t="array" ref="AS126">INDEX('Ortala-Provinsi'!AP$2:AP$39,MATCH($D126,'Ortala-Provinsi'!$B$2:$B$39,FALSE))</f>
        <v/>
      </c>
      <c r="AT126" s="303" t="str">
        <f t="array" ref="AT126">INDEX('Ortala-Provinsi'!AQ$2:AQ$39,MATCH($D126,'Ortala-Provinsi'!$B$2:$B$39,FALSE))</f>
        <v/>
      </c>
      <c r="AU126" s="304" t="str">
        <f t="shared" ref="AU126:CP126" si="18">INDEX(#REF!,MATCH($D126,#REF!,FALSE))</f>
        <v>#REF!</v>
      </c>
      <c r="AV126" s="304" t="str">
        <f t="shared" si="18"/>
        <v>#REF!</v>
      </c>
      <c r="AW126" s="304" t="str">
        <f t="shared" si="18"/>
        <v>#REF!</v>
      </c>
      <c r="AX126" s="304" t="str">
        <f t="shared" si="18"/>
        <v>#REF!</v>
      </c>
      <c r="AY126" s="304" t="str">
        <f t="shared" si="18"/>
        <v>#REF!</v>
      </c>
      <c r="AZ126" s="304" t="str">
        <f t="shared" si="18"/>
        <v>#REF!</v>
      </c>
      <c r="BA126" s="305" t="str">
        <f t="shared" si="18"/>
        <v>#REF!</v>
      </c>
      <c r="BB126" s="304" t="str">
        <f t="shared" si="18"/>
        <v>#REF!</v>
      </c>
      <c r="BC126" s="304" t="str">
        <f t="shared" si="18"/>
        <v>#REF!</v>
      </c>
      <c r="BD126" s="304" t="str">
        <f t="shared" si="18"/>
        <v>#REF!</v>
      </c>
      <c r="BE126" s="304" t="str">
        <f t="shared" si="18"/>
        <v>#REF!</v>
      </c>
      <c r="BF126" s="304" t="str">
        <f t="shared" si="18"/>
        <v>#REF!</v>
      </c>
      <c r="BG126" s="304" t="str">
        <f t="shared" si="18"/>
        <v>#REF!</v>
      </c>
      <c r="BH126" s="304" t="str">
        <f t="shared" si="18"/>
        <v>#REF!</v>
      </c>
      <c r="BI126" s="304" t="str">
        <f t="shared" si="18"/>
        <v>#REF!</v>
      </c>
      <c r="BJ126" s="304" t="str">
        <f t="shared" si="18"/>
        <v>#REF!</v>
      </c>
      <c r="BK126" s="304" t="str">
        <f t="shared" si="18"/>
        <v>#REF!</v>
      </c>
      <c r="BL126" s="304" t="str">
        <f t="shared" si="18"/>
        <v>#REF!</v>
      </c>
      <c r="BM126" s="304" t="str">
        <f t="shared" si="18"/>
        <v>#REF!</v>
      </c>
      <c r="BN126" s="304" t="str">
        <f t="shared" si="18"/>
        <v>#REF!</v>
      </c>
      <c r="BO126" s="304" t="str">
        <f t="shared" si="18"/>
        <v>#REF!</v>
      </c>
      <c r="BP126" s="304" t="str">
        <f t="shared" si="18"/>
        <v>#REF!</v>
      </c>
      <c r="BQ126" s="304" t="str">
        <f t="shared" si="18"/>
        <v>#REF!</v>
      </c>
      <c r="BR126" s="304" t="str">
        <f t="shared" si="18"/>
        <v>#REF!</v>
      </c>
      <c r="BS126" s="304" t="str">
        <f t="shared" si="18"/>
        <v>#REF!</v>
      </c>
      <c r="BT126" s="304" t="str">
        <f t="shared" si="18"/>
        <v>#REF!</v>
      </c>
      <c r="BU126" s="304" t="str">
        <f t="shared" si="18"/>
        <v>#REF!</v>
      </c>
      <c r="BV126" s="304" t="str">
        <f t="shared" si="18"/>
        <v>#REF!</v>
      </c>
      <c r="BW126" s="304" t="str">
        <f t="shared" si="18"/>
        <v>#REF!</v>
      </c>
      <c r="BX126" s="304" t="str">
        <f t="shared" si="18"/>
        <v>#REF!</v>
      </c>
      <c r="BY126" s="304" t="str">
        <f t="shared" si="18"/>
        <v>#REF!</v>
      </c>
      <c r="BZ126" s="304" t="str">
        <f t="shared" si="18"/>
        <v>#REF!</v>
      </c>
      <c r="CA126" s="304" t="str">
        <f t="shared" si="18"/>
        <v>#REF!</v>
      </c>
      <c r="CB126" s="304" t="str">
        <f t="shared" si="18"/>
        <v>#REF!</v>
      </c>
      <c r="CC126" s="304" t="str">
        <f t="shared" si="18"/>
        <v>#REF!</v>
      </c>
      <c r="CD126" s="304" t="str">
        <f t="shared" si="18"/>
        <v>#REF!</v>
      </c>
      <c r="CE126" s="304" t="str">
        <f t="shared" si="18"/>
        <v>#REF!</v>
      </c>
      <c r="CF126" s="305" t="str">
        <f t="shared" si="18"/>
        <v>#REF!</v>
      </c>
      <c r="CG126" s="304" t="str">
        <f t="shared" si="18"/>
        <v>#REF!</v>
      </c>
      <c r="CH126" s="306" t="str">
        <f t="shared" si="18"/>
        <v>#REF!</v>
      </c>
      <c r="CI126" s="306" t="str">
        <f t="shared" si="18"/>
        <v>#REF!</v>
      </c>
      <c r="CJ126" s="306" t="str">
        <f t="shared" si="18"/>
        <v>#REF!</v>
      </c>
      <c r="CK126" s="304" t="str">
        <f t="shared" si="18"/>
        <v>#REF!</v>
      </c>
      <c r="CL126" s="306" t="str">
        <f t="shared" si="18"/>
        <v>#REF!</v>
      </c>
      <c r="CM126" s="306" t="str">
        <f t="shared" si="18"/>
        <v>#REF!</v>
      </c>
      <c r="CN126" s="306" t="str">
        <f t="shared" si="18"/>
        <v>#REF!</v>
      </c>
      <c r="CO126" s="306" t="str">
        <f t="shared" si="18"/>
        <v>#REF!</v>
      </c>
      <c r="CP126" s="306" t="str">
        <f t="shared" si="18"/>
        <v>#REF!</v>
      </c>
      <c r="CQ126" s="307" t="str">
        <f>IFERROR(__xludf.DUMMYFUNCTION("IF(ISBLANK($K126),"""",IF(REGEXMATCH($K126,""Peraturan""),""Ada"",IF(REGEXMATCH($K126,""Rekomendasi""),""Tidak Ada"", $K126)))
"),"Ada")</f>
        <v>Ada</v>
      </c>
      <c r="CR126" s="308" t="str">
        <f t="array" ref="CR126">INDEX(#REF!,MATCH($D126,#REF!,FALSE))</f>
        <v>#REF!</v>
      </c>
      <c r="CS126" s="309"/>
    </row>
    <row r="127">
      <c r="A127" s="334">
        <v>123.0</v>
      </c>
      <c r="B127" s="334">
        <v>1.0</v>
      </c>
      <c r="C127" s="311" t="s">
        <v>4745</v>
      </c>
      <c r="D127" s="312" t="s">
        <v>1849</v>
      </c>
      <c r="E127" s="315">
        <v>45778.0</v>
      </c>
      <c r="F127" s="218" t="str">
        <f t="array" ref="F127">INDEX('Ortala-KabKota'!F$2:F$415,MATCH($D127,'Ortala-KabKota'!$E$2:$E$415,FALSE))</f>
        <v>Heri/ 085382848279</v>
      </c>
      <c r="G127" s="218" t="str">
        <f t="array" ref="G127">INDEX('Ortala-KabKota'!G$2:G$415,MATCH($D127,'Ortala-KabKota'!$E$2:$E$415,FALSE))</f>
        <v/>
      </c>
      <c r="H127" s="218" t="str">
        <f t="array" ref="H127">INDEX('Ortala-KabKota'!H$2:H$415,MATCH($D127,'Ortala-KabKota'!$E$2:$E$415,FALSE))</f>
        <v/>
      </c>
      <c r="I127" s="218" t="str">
        <f t="array" ref="I127">INDEX('Ortala-KabKota'!I$2:I$415,MATCH($D127,'Ortala-KabKota'!$E$2:$E$415,FALSE))</f>
        <v/>
      </c>
      <c r="J127" s="218" t="str">
        <f t="array" ref="J127">INDEX('Ortala-KabKota'!J$2:J$415,MATCH($D127,'Ortala-KabKota'!$E$2:$E$415,FALSE))</f>
        <v>UPTD PPA</v>
      </c>
      <c r="K127" s="218" t="str">
        <f t="array" ref="K127">INDEX('Ortala-KabKota'!K$2:K$415,MATCH($D127,'Ortala-KabKota'!$E$2:$E$415,FALSE))</f>
        <v>Peraturan Bupati Bengkulu Selatan Nomor 57 Tahun 2023 ttg Pembentukan UPTDPPA</v>
      </c>
      <c r="L127" s="218">
        <f t="array" ref="L127">INDEX('Ortala-KabKota'!L$2:L$415,MATCH($D127,'Ortala-KabKota'!$E$2:$E$415,FALSE))</f>
        <v>2023</v>
      </c>
      <c r="M127" s="218" t="str">
        <f t="array" ref="M127">INDEX('Ortala-KabKota'!M$2:M$415,MATCH($D127,'Ortala-KabKota'!$E$2:$E$415,FALSE))</f>
        <v/>
      </c>
      <c r="N127" s="218" t="str">
        <f t="array" ref="N127">INDEX('Ortala-KabKota'!N$2:N$415,MATCH($D127,'Ortala-KabKota'!$E$2:$E$415,FALSE))</f>
        <v>Heri/ 085382848279</v>
      </c>
      <c r="O127" s="218" t="str">
        <f t="array" ref="O127">INDEX('Ortala-KabKota'!O$2:O$415,MATCH($D127,'Ortala-KabKota'!$E$2:$E$415,FALSE))</f>
        <v/>
      </c>
      <c r="P127" s="218" t="str">
        <f t="array" ref="P127">INDEX('Ortala-KabKota'!P$2:P$415,MATCH($D127,'Ortala-KabKota'!$E$2:$E$415,FALSE))</f>
        <v>Kepala UPTD PPA, Kepala Sub Bagian Tata Usaha, Kelompok Jabatan Fungsional, dan Pelaksana</v>
      </c>
      <c r="Q127" s="218" t="str">
        <f t="array" ref="Q127">INDEX('Ortala-KabKota'!Q$2:Q$415,MATCH($D127,'Ortala-KabKota'!$E$2:$E$415,FALSE))</f>
        <v/>
      </c>
      <c r="R127" s="218" t="str">
        <f t="array" ref="R127">INDEX('Ortala-KabKota'!R$2:R$415,MATCH($D127,'Ortala-KabKota'!$E$2:$E$415,FALSE))</f>
        <v/>
      </c>
      <c r="S127" s="218" t="str">
        <f t="array" ref="S127">INDEX('Ortala-KabKota'!S$2:S$415,MATCH($D127,'Ortala-KabKota'!$E$2:$E$415,FALSE))</f>
        <v/>
      </c>
      <c r="T127" s="218" t="str">
        <f t="array" ref="T127">INDEX('Ortala-KabKota'!T$2:T$415,MATCH($D127,'Ortala-KabKota'!$E$2:$E$415,FALSE))</f>
        <v/>
      </c>
      <c r="U127" s="218" t="str">
        <f t="array" ref="U127">INDEX('Ortala-KabKota'!U$2:U$415,MATCH($D127,'Ortala-KabKota'!$E$2:$E$415,FALSE))</f>
        <v/>
      </c>
      <c r="V127" s="218" t="str">
        <f t="array" ref="V127">INDEX('Ortala-KabKota'!V$2:V$415,MATCH($D127,'Ortala-KabKota'!$E$2:$E$415,FALSE))</f>
        <v/>
      </c>
      <c r="W127" s="218" t="str">
        <f t="array" ref="W127">INDEX('Ortala-KabKota'!W$2:W$415,MATCH($D127,'Ortala-KabKota'!$E$2:$E$415,FALSE))</f>
        <v/>
      </c>
      <c r="X127" s="218" t="str">
        <f t="array" ref="X127">INDEX('Ortala-KabKota'!X$2:X$415,MATCH($D127,'Ortala-KabKota'!$E$2:$E$415,FALSE))</f>
        <v/>
      </c>
      <c r="Y127" s="218" t="str">
        <f t="array" ref="Y127">INDEX('Ortala-KabKota'!Y$2:Y$415,MATCH($D127,'Ortala-KabKota'!$E$2:$E$415,FALSE))</f>
        <v/>
      </c>
      <c r="Z127" s="218" t="str">
        <f t="array" ref="Z127">INDEX('Ortala-KabKota'!Z$2:Z$415,MATCH($D127,'Ortala-KabKota'!$E$2:$E$415,FALSE))</f>
        <v/>
      </c>
      <c r="AA127" s="218" t="str">
        <f t="array" ref="AA127">INDEX('Ortala-KabKota'!AA$2:AA$415,MATCH($D127,'Ortala-KabKota'!$E$2:$E$415,FALSE))</f>
        <v/>
      </c>
      <c r="AB127" s="218" t="str">
        <f t="array" ref="AB127">INDEX('Ortala-KabKota'!AB$2:AB$415,MATCH($D127,'Ortala-KabKota'!$E$2:$E$415,FALSE))</f>
        <v/>
      </c>
      <c r="AC127" s="218" t="str">
        <f t="array" ref="AC127">INDEX('Ortala-KabKota'!AC$2:AC$415,MATCH($D127,'Ortala-KabKota'!$E$2:$E$415,FALSE))</f>
        <v/>
      </c>
      <c r="AD127" s="218" t="str">
        <f t="array" ref="AD127">INDEX('Ortala-KabKota'!AD$2:AD$415,MATCH($D127,'Ortala-KabKota'!$E$2:$E$415,FALSE))</f>
        <v/>
      </c>
      <c r="AE127" s="218" t="str">
        <f t="array" ref="AE127">INDEX('Ortala-KabKota'!AE$2:AE$415,MATCH($D127,'Ortala-KabKota'!$E$2:$E$415,FALSE))</f>
        <v/>
      </c>
      <c r="AF127" s="218" t="str">
        <f t="array" ref="AF127">INDEX('Ortala-KabKota'!AF$2:AF$415,MATCH($D127,'Ortala-KabKota'!$E$2:$E$415,FALSE))</f>
        <v/>
      </c>
      <c r="AG127" s="218" t="str">
        <f t="array" ref="AG127">INDEX('Ortala-KabKota'!AG$2:AG$415,MATCH($D127,'Ortala-KabKota'!$E$2:$E$415,FALSE))</f>
        <v/>
      </c>
      <c r="AH127" s="218" t="str">
        <f t="array" ref="AH127">INDEX('Ortala-KabKota'!AH$2:AH$415,MATCH($D127,'Ortala-KabKota'!$E$2:$E$415,FALSE))</f>
        <v/>
      </c>
      <c r="AI127" s="218" t="str">
        <f t="array" ref="AI127">INDEX('Ortala-KabKota'!AI$2:AI$415,MATCH($D127,'Ortala-KabKota'!$E$2:$E$415,FALSE))</f>
        <v/>
      </c>
      <c r="AJ127" s="218" t="str">
        <f t="array" ref="AJ127">INDEX('Ortala-KabKota'!AJ$2:AJ$415,MATCH($D127,'Ortala-KabKota'!$E$2:$E$415,FALSE))</f>
        <v/>
      </c>
      <c r="AK127" s="218" t="str">
        <f t="array" ref="AK127">INDEX('Ortala-KabKota'!AK$2:AK$415,MATCH($D127,'Ortala-KabKota'!$E$2:$E$415,FALSE))</f>
        <v/>
      </c>
      <c r="AL127" s="218" t="str">
        <f t="array" ref="AL127">INDEX('Ortala-KabKota'!AL$2:AL$415,MATCH($D127,'Ortala-KabKota'!$E$2:$E$415,FALSE))</f>
        <v/>
      </c>
      <c r="AM127" s="218" t="str">
        <f t="array" ref="AM127">INDEX('Ortala-KabKota'!AM$2:AM$415,MATCH($D127,'Ortala-KabKota'!$E$2:$E$415,FALSE))</f>
        <v/>
      </c>
      <c r="AN127" s="218" t="str">
        <f t="array" ref="AN127">INDEX('Ortala-KabKota'!AN$2:AN$415,MATCH($D127,'Ortala-KabKota'!$E$2:$E$415,FALSE))</f>
        <v/>
      </c>
      <c r="AO127" s="218" t="str">
        <f t="array" ref="AO127">INDEX('Ortala-KabKota'!AO$2:AO$415,MATCH($D127,'Ortala-KabKota'!$E$2:$E$415,FALSE))</f>
        <v/>
      </c>
      <c r="AP127" s="218" t="str">
        <f t="array" ref="AP127">INDEX('Ortala-KabKota'!AP$2:AP$415,MATCH($D127,'Ortala-KabKota'!$E$2:$E$415,FALSE))</f>
        <v/>
      </c>
      <c r="AQ127" s="218" t="str">
        <f t="array" ref="AQ127">INDEX('Ortala-KabKota'!AQ$2:AQ$415,MATCH($D127,'Ortala-KabKota'!$E$2:$E$415,FALSE))</f>
        <v/>
      </c>
      <c r="AR127" s="218" t="str">
        <f t="array" ref="AR127">INDEX('Ortala-KabKota'!AR$2:AR$415,MATCH($D127,'Ortala-KabKota'!$E$2:$E$415,FALSE))</f>
        <v/>
      </c>
      <c r="AS127" s="218" t="str">
        <f t="array" ref="AS127">INDEX('Ortala-KabKota'!AS$2:AS$415,MATCH($D127,'Ortala-KabKota'!$E$2:$E$415,FALSE))</f>
        <v/>
      </c>
      <c r="AT127" s="218" t="str">
        <f t="array" ref="AT127">INDEX('Ortala-KabKota'!AT$2:AT$415,MATCH($D127,'Ortala-KabKota'!$E$2:$E$415,FALSE))</f>
        <v/>
      </c>
      <c r="AU127" s="218" t="str">
        <f t="array" ref="AU127">INDEX('UPTD PPA KabKota'!D$5:D$513,MATCH($D127,'UPTD PPA KabKota'!$C$5:$C$513,FALSE))</f>
        <v>Vepen ika suja yani,SE</v>
      </c>
      <c r="AV127" s="218" t="str">
        <f t="array" ref="AV127">INDEX('UPTD PPA KabKota'!E$5:E$513,MATCH($D127,'UPTD PPA KabKota'!$C$5:$C$513,FALSE))</f>
        <v>Jalan Letnan Tukiran No 151 kab Bengkulu Selatan Provinsi Bengkulu</v>
      </c>
      <c r="AW127" s="218">
        <f t="array" ref="AW127">INDEX('UPTD PPA KabKota'!F$5:F$513,MATCH($D127,'UPTD PPA KabKota'!$C$5:$C$513,FALSE))</f>
        <v>85211554014</v>
      </c>
      <c r="AX127" s="218">
        <f t="array" ref="AX127">INDEX('UPTD PPA KabKota'!G$5:G$513,MATCH($D127,'UPTD PPA KabKota'!$C$5:$C$513,FALSE))</f>
        <v>85211554014</v>
      </c>
      <c r="AY127" s="218" t="str">
        <f t="array" ref="AY127">INDEX('UPTD PPA KabKota'!H$5:H$513,MATCH($D127,'UPTD PPA KabKota'!$C$5:$C$513,FALSE))</f>
        <v>UPTD PPA</v>
      </c>
      <c r="AZ127" s="218" t="str">
        <f t="array" ref="AZ127">INDEX('UPTD PPA KabKota'!I$5:I$513,MATCH($D127,'UPTD PPA KabKota'!$C$5:$C$513,FALSE))</f>
        <v>Peraturan Bupati Bengkulu Selatan Nomor 460.591 tahun 2022 Tentang Tim Teknis Pembentukan Unit Pelaksana Teknis Daerah Perlindungan Perempuan dan Anak Pada Dinas Pengendalian Penduduk,Keluarga Berencana,Pemberdayaan Perempuan dan Perlindungan Anak Kabupaten Bengkulu Selatan.</v>
      </c>
      <c r="BA127" s="218">
        <f t="array" ref="BA127">INDEX('UPTD PPA KabKota'!J$5:J$513,MATCH($D127,'UPTD PPA KabKota'!$C$5:$C$513,FALSE))</f>
        <v>2022</v>
      </c>
      <c r="BB127" s="218" t="str">
        <f t="array" ref="BB127">INDEX('UPTD PPA KabKota'!K$5:K$513,MATCH($D127,'UPTD PPA KabKota'!$C$5:$C$513,FALSE))</f>
        <v>A</v>
      </c>
      <c r="BC127" s="218">
        <f t="array" ref="BC127">INDEX('UPTD PPA KabKota'!L$5:L$513,MATCH($D127,'UPTD PPA KabKota'!$C$5:$C$513,FALSE))</f>
        <v>85211554014</v>
      </c>
      <c r="BD127" s="218" t="str">
        <f t="array" ref="BD127">INDEX('UPTD PPA KabKota'!M$5:M$513,MATCH($D127,'UPTD PPA KabKota'!$C$5:$C$513,FALSE))</f>
        <v>uptdppabengkuluselatan@gmail.com</v>
      </c>
      <c r="BE127" s="218" t="str">
        <f t="array" ref="BE127">INDEX('UPTD PPA KabKota'!N$5:N$513,MATCH($D127,'UPTD PPA KabKota'!$C$5:$C$513,FALSE))</f>
        <v>Kepala Dinas DPPKBP3A, Kepala UPTD, Kasubbag Tata Usaha, Kelompok Japung, Administrasi Umum, Pengemudi, Penjaga Keamanan, Konselor Psykologis/Hukum, Penjaga Asrama, Mediator.</v>
      </c>
      <c r="BF127" s="218" t="str">
        <f t="array" ref="BF127">INDEX('UPTD PPA KabKota'!O$5:O$513,MATCH($D127,'UPTD PPA KabKota'!$C$5:$C$513,FALSE))</f>
        <v>Gabung ( milik OPD )</v>
      </c>
      <c r="BG127" s="218" t="str">
        <f t="array" ref="BG127">INDEX('UPTD PPA KabKota'!P$5:P$513,MATCH($D127,'UPTD PPA KabKota'!$C$5:$C$513,FALSE))</f>
        <v>Gabung ( milik OPD )</v>
      </c>
      <c r="BH127" s="218" t="str">
        <f t="array" ref="BH127">INDEX('UPTD PPA KabKota'!Q$5:Q$513,MATCH($D127,'UPTD PPA KabKota'!$C$5:$C$513,FALSE))</f>
        <v>Pemerintah Daerah</v>
      </c>
      <c r="BI127" s="218" t="str">
        <f t="array" ref="BI127">INDEX('UPTD PPA KabKota'!R$5:R$513,MATCH($D127,'UPTD PPA KabKota'!$C$5:$C$513,FALSE))</f>
        <v>TIdak Ada</v>
      </c>
      <c r="BJ127" s="218" t="str">
        <f t="array" ref="BJ127">INDEX('UPTD PPA KabKota'!S$5:S$513,MATCH($D127,'UPTD PPA KabKota'!$C$5:$C$513,FALSE))</f>
        <v>Tidak Ada</v>
      </c>
      <c r="BK127" s="218" t="str">
        <f t="array" ref="BK127">INDEX('UPTD PPA KabKota'!T$5:T$513,MATCH($D127,'UPTD PPA KabKota'!$C$5:$C$513,FALSE))</f>
        <v>Tidak Ada</v>
      </c>
      <c r="BL127" s="218" t="str">
        <f t="array" ref="BL127">INDEX('UPTD PPA KabKota'!U$5:U$513,MATCH($D127,'UPTD PPA KabKota'!$C$5:$C$513,FALSE))</f>
        <v>Tidak Ada</v>
      </c>
      <c r="BM127" s="218" t="str">
        <f t="array" ref="BM127">INDEX('UPTD PPA KabKota'!V$5:V$513,MATCH($D127,'UPTD PPA KabKota'!$C$5:$C$513,FALSE))</f>
        <v>Tidak Ada</v>
      </c>
      <c r="BN127" s="218" t="str">
        <f t="array" ref="BN127">INDEX('UPTD PPA KabKota'!W$5:W$513,MATCH($D127,'UPTD PPA KabKota'!$C$5:$C$513,FALSE))</f>
        <v>Tidak Ada</v>
      </c>
      <c r="BO127" s="218" t="str">
        <f t="array" ref="BO127">INDEX('UPTD PPA KabKota'!X$5:X$513,MATCH($D127,'UPTD PPA KabKota'!$C$5:$C$513,FALSE))</f>
        <v>Tidak Ada</v>
      </c>
      <c r="BP127" s="218" t="str">
        <f t="array" ref="BP127">INDEX('UPTD PPA KabKota'!Y$5:Y$513,MATCH($D127,'UPTD PPA KabKota'!$C$5:$C$513,FALSE))</f>
        <v>Tidak Ada</v>
      </c>
      <c r="BQ127" s="218" t="str">
        <f t="array" ref="BQ127">INDEX('UPTD PPA KabKota'!Z$5:Z$513,MATCH($D127,'UPTD PPA KabKota'!$C$5:$C$513,FALSE))</f>
        <v>Tidak Ada</v>
      </c>
      <c r="BR127" s="218" t="str">
        <f t="array" ref="BR127">INDEX('UPTD PPA KabKota'!AA$5:AA$513,MATCH($D127,'UPTD PPA KabKota'!$C$5:$C$513,FALSE))</f>
        <v>Tidak Ada</v>
      </c>
      <c r="BS127" s="218" t="str">
        <f t="array" ref="BS127">INDEX('UPTD PPA KabKota'!AB$5:AB$513,MATCH($D127,'UPTD PPA KabKota'!$C$5:$C$513,FALSE))</f>
        <v>Tidak Ada</v>
      </c>
      <c r="BT127" s="218" t="str">
        <f t="array" ref="BT127">INDEX('UPTD PPA KabKota'!AC$5:AC$513,MATCH($D127,'UPTD PPA KabKota'!$C$5:$C$513,FALSE))</f>
        <v>Sudah</v>
      </c>
      <c r="BU127" s="218" t="str">
        <f t="array" ref="BU127">INDEX('UPTD PPA KabKota'!AD$5:AD$513,MATCH($D127,'UPTD PPA KabKota'!$C$5:$C$513,FALSE))</f>
        <v>Sudah</v>
      </c>
      <c r="BV127" s="218" t="str">
        <f t="array" ref="BV127">INDEX('UPTD PPA KabKota'!AE$5:AE$513,MATCH($D127,'UPTD PPA KabKota'!$C$5:$C$513,FALSE))</f>
        <v>Sudah</v>
      </c>
      <c r="BW127" s="218" t="str">
        <f t="array" ref="BW127">INDEX('UPTD PPA KabKota'!AF$5:AF$513,MATCH($D127,'UPTD PPA KabKota'!$C$5:$C$513,FALSE))</f>
        <v>Sudah</v>
      </c>
      <c r="BX127" s="218" t="str">
        <f t="array" ref="BX127">INDEX('UPTD PPA KabKota'!AG$5:AG$513,MATCH($D127,'UPTD PPA KabKota'!$C$5:$C$513,FALSE))</f>
        <v>Belum</v>
      </c>
      <c r="BY127" s="218" t="str">
        <f t="array" ref="BY127">INDEX('UPTD PPA KabKota'!AH$5:AH$513,MATCH($D127,'UPTD PPA KabKota'!$C$5:$C$513,FALSE))</f>
        <v>Belum</v>
      </c>
      <c r="BZ127" s="218" t="str">
        <f t="array" ref="BZ127">INDEX('UPTD PPA KabKota'!AI$5:AI$513,MATCH($D127,'UPTD PPA KabKota'!$C$5:$C$513,FALSE))</f>
        <v>Belum</v>
      </c>
      <c r="CA127" s="218" t="str">
        <f t="array" ref="CA127">INDEX('UPTD PPA KabKota'!AJ$5:AJ$513,MATCH($D127,'UPTD PPA KabKota'!$C$5:$C$513,FALSE))</f>
        <v>Belum</v>
      </c>
      <c r="CB127" s="218" t="str">
        <f t="array" ref="CB127">INDEX('UPTD PPA KabKota'!AK$5:AK$513,MATCH($D127,'UPTD PPA KabKota'!$C$5:$C$513,FALSE))</f>
        <v>Belum</v>
      </c>
      <c r="CC127" s="218" t="str">
        <f t="array" ref="CC127">INDEX('UPTD PPA KabKota'!AL$5:AL$513,MATCH($D127,'UPTD PPA KabKota'!$C$5:$C$513,FALSE))</f>
        <v>Sudah</v>
      </c>
      <c r="CD127" s="218" t="str">
        <f t="array" ref="CD127">INDEX('UPTD PPA KabKota'!AM$5:AM$513,MATCH($D127,'UPTD PPA KabKota'!$C$5:$C$513,FALSE))</f>
        <v>Sudah</v>
      </c>
      <c r="CE127" s="218" t="str">
        <f t="array" ref="CE127">INDEX('UPTD PPA KabKota'!AN$5:AN$513,MATCH($D127,'UPTD PPA KabKota'!$C$5:$C$513,FALSE))</f>
        <v>pengaduan dari masyarakat, penjangkuan korban, pengelolaan Kasus, Jika korban memerlukan pengamanan maka akan diberikan penampungan sementara di rumah aman serta Rujukan ke psikology jika diperlukan</v>
      </c>
      <c r="CF127" s="218">
        <f t="array" ref="CF127">INDEX('UPTD PPA KabKota'!AO$5:AO$513,MATCH($D127,'UPTD PPA KabKota'!$C$5:$C$513,FALSE))</f>
        <v>26</v>
      </c>
      <c r="CG127" s="218" t="str">
        <f t="array" ref="CG127">INDEX('UPTD PPA KabKota'!AP$5:AP$513,MATCH($D127,'UPTD PPA KabKota'!$C$5:$C$513,FALSE))</f>
        <v>Kekerasan Terhadap Anak</v>
      </c>
      <c r="CH127" s="218" t="str">
        <f t="array" ref="CH127">INDEX('UPTD PPA KabKota'!AQ$5:AQ$513,MATCH($D127,'UPTD PPA KabKota'!$C$5:$C$513,FALSE))</f>
        <v/>
      </c>
      <c r="CI127" s="218" t="str">
        <f t="array" ref="CI127">INDEX('UPTD PPA KabKota'!AR$5:AR$513,MATCH($D127,'UPTD PPA KabKota'!$C$5:$C$513,FALSE))</f>
        <v/>
      </c>
      <c r="CJ127" s="218" t="str">
        <f t="array" ref="CJ127">INDEX('UPTD PPA KabKota'!AS$5:AS$513,MATCH($D127,'UPTD PPA KabKota'!$C$5:$C$513,FALSE))</f>
        <v/>
      </c>
      <c r="CK127" s="218" t="str">
        <f t="array" ref="CK127">INDEX('UPTD PPA KabKota'!AT$5:AT$513,MATCH($D127,'UPTD PPA KabKota'!$C$5:$C$513,FALSE))</f>
        <v/>
      </c>
      <c r="CL127" s="218" t="str">
        <f t="array" ref="CL127">INDEX('UPTD PPA KabKota'!AU$5:AU$513,MATCH($D127,'UPTD PPA KabKota'!$C$5:$C$513,FALSE))</f>
        <v/>
      </c>
      <c r="CM127" s="218" t="str">
        <f t="array" ref="CM127">INDEX('UPTD PPA KabKota'!AV$5:AV$513,MATCH($D127,'UPTD PPA KabKota'!$C$5:$C$513,FALSE))</f>
        <v/>
      </c>
      <c r="CN127" s="218" t="str">
        <f t="array" ref="CN127">INDEX('UPTD PPA KabKota'!AW$5:AW$513,MATCH($D127,'UPTD PPA KabKota'!$C$5:$C$513,FALSE))</f>
        <v>v</v>
      </c>
      <c r="CO127" s="218" t="str">
        <f t="array" ref="CO127">INDEX('UPTD PPA KabKota'!AX$5:AX$513,MATCH($D127,'UPTD PPA KabKota'!$C$5:$C$513,FALSE))</f>
        <v/>
      </c>
      <c r="CP127" s="218" t="str">
        <f t="array" ref="CP127">INDEX('UPTD PPA KabKota'!AY$5:AY$513,MATCH($D127,'UPTD PPA KabKota'!$C$5:$C$513,FALSE))</f>
        <v/>
      </c>
      <c r="CQ127" s="209" t="str">
        <f>IFERROR(__xludf.DUMMYFUNCTION("IF(ISBLANK($K127),"""",IF(REGEXMATCH($K127,""Peraturan""),""Ada"",IF(REGEXMATCH($K127,""Rekomendasi""),""Tidak Ada"", $K127)))
"),"Ada")</f>
        <v>Ada</v>
      </c>
      <c r="CR127" s="209" t="str">
        <f t="array" ref="CR127">index('UPTD PPA KabKota'!$BI$5:$BI$513,match($D127,'UPTD PPA KabKota'!$C$5:$C$513,false))</f>
        <v>Ada</v>
      </c>
      <c r="CS127" s="314" t="str">
        <f t="shared" ref="CS127:CS132" si="19">IFS(CQ127="Ada","Ada",CR127="Ada","Ada",CR127="Tidak Ada","Tidak Ada")</f>
        <v>Ada</v>
      </c>
    </row>
    <row r="128">
      <c r="A128" s="334">
        <v>124.0</v>
      </c>
      <c r="B128" s="334">
        <v>2.0</v>
      </c>
      <c r="C128" s="311" t="s">
        <v>4745</v>
      </c>
      <c r="D128" s="312" t="s">
        <v>1892</v>
      </c>
      <c r="E128" s="315">
        <v>45778.0</v>
      </c>
      <c r="F128" s="218" t="str">
        <f t="array" ref="F128">INDEX('Ortala-KabKota'!F$2:F$415,MATCH($D128,'Ortala-KabKota'!$E$2:$E$415,FALSE))</f>
        <v/>
      </c>
      <c r="G128" s="218" t="str">
        <f t="array" ref="G128">INDEX('Ortala-KabKota'!G$2:G$415,MATCH($D128,'Ortala-KabKota'!$E$2:$E$415,FALSE))</f>
        <v/>
      </c>
      <c r="H128" s="218" t="str">
        <f t="array" ref="H128">INDEX('Ortala-KabKota'!H$2:H$415,MATCH($D128,'Ortala-KabKota'!$E$2:$E$415,FALSE))</f>
        <v/>
      </c>
      <c r="I128" s="218" t="str">
        <f t="array" ref="I128">INDEX('Ortala-KabKota'!I$2:I$415,MATCH($D128,'Ortala-KabKota'!$E$2:$E$415,FALSE))</f>
        <v/>
      </c>
      <c r="J128" s="218" t="str">
        <f t="array" ref="J128">INDEX('Ortala-KabKota'!J$2:J$415,MATCH($D128,'Ortala-KabKota'!$E$2:$E$415,FALSE))</f>
        <v>UPTD PPA</v>
      </c>
      <c r="K128" s="218" t="str">
        <f t="array" ref="K128">INDEX('Ortala-KabKota'!K$2:K$415,MATCH($D128,'Ortala-KabKota'!$E$2:$E$415,FALSE))</f>
        <v>Peraturan Bupati Rejang Lebong Nomor 13 Tahun 2024 ttg Pembentukan UPTD PPA</v>
      </c>
      <c r="L128" s="218">
        <f t="array" ref="L128">INDEX('Ortala-KabKota'!L$2:L$415,MATCH($D128,'Ortala-KabKota'!$E$2:$E$415,FALSE))</f>
        <v>2024</v>
      </c>
      <c r="M128" s="218" t="str">
        <f t="array" ref="M128">INDEX('Ortala-KabKota'!M$2:M$415,MATCH($D128,'Ortala-KabKota'!$E$2:$E$415,FALSE))</f>
        <v>A</v>
      </c>
      <c r="N128" s="218" t="str">
        <f t="array" ref="N128">INDEX('Ortala-KabKota'!N$2:N$415,MATCH($D128,'Ortala-KabKota'!$E$2:$E$415,FALSE))</f>
        <v/>
      </c>
      <c r="O128" s="218" t="str">
        <f t="array" ref="O128">INDEX('Ortala-KabKota'!O$2:O$415,MATCH($D128,'Ortala-KabKota'!$E$2:$E$415,FALSE))</f>
        <v/>
      </c>
      <c r="P128" s="218" t="str">
        <f t="array" ref="P128">INDEX('Ortala-KabKota'!P$2:P$415,MATCH($D128,'Ortala-KabKota'!$E$2:$E$415,FALSE))</f>
        <v/>
      </c>
      <c r="Q128" s="218" t="str">
        <f t="array" ref="Q128">INDEX('Ortala-KabKota'!Q$2:Q$415,MATCH($D128,'Ortala-KabKota'!$E$2:$E$415,FALSE))</f>
        <v/>
      </c>
      <c r="R128" s="218" t="str">
        <f t="array" ref="R128">INDEX('Ortala-KabKota'!R$2:R$415,MATCH($D128,'Ortala-KabKota'!$E$2:$E$415,FALSE))</f>
        <v/>
      </c>
      <c r="S128" s="218" t="str">
        <f t="array" ref="S128">INDEX('Ortala-KabKota'!S$2:S$415,MATCH($D128,'Ortala-KabKota'!$E$2:$E$415,FALSE))</f>
        <v/>
      </c>
      <c r="T128" s="218" t="str">
        <f t="array" ref="T128">INDEX('Ortala-KabKota'!T$2:T$415,MATCH($D128,'Ortala-KabKota'!$E$2:$E$415,FALSE))</f>
        <v/>
      </c>
      <c r="U128" s="218" t="str">
        <f t="array" ref="U128">INDEX('Ortala-KabKota'!U$2:U$415,MATCH($D128,'Ortala-KabKota'!$E$2:$E$415,FALSE))</f>
        <v/>
      </c>
      <c r="V128" s="218" t="str">
        <f t="array" ref="V128">INDEX('Ortala-KabKota'!V$2:V$415,MATCH($D128,'Ortala-KabKota'!$E$2:$E$415,FALSE))</f>
        <v/>
      </c>
      <c r="W128" s="218" t="str">
        <f t="array" ref="W128">INDEX('Ortala-KabKota'!W$2:W$415,MATCH($D128,'Ortala-KabKota'!$E$2:$E$415,FALSE))</f>
        <v/>
      </c>
      <c r="X128" s="218" t="str">
        <f t="array" ref="X128">INDEX('Ortala-KabKota'!X$2:X$415,MATCH($D128,'Ortala-KabKota'!$E$2:$E$415,FALSE))</f>
        <v/>
      </c>
      <c r="Y128" s="218" t="str">
        <f t="array" ref="Y128">INDEX('Ortala-KabKota'!Y$2:Y$415,MATCH($D128,'Ortala-KabKota'!$E$2:$E$415,FALSE))</f>
        <v/>
      </c>
      <c r="Z128" s="218" t="str">
        <f t="array" ref="Z128">INDEX('Ortala-KabKota'!Z$2:Z$415,MATCH($D128,'Ortala-KabKota'!$E$2:$E$415,FALSE))</f>
        <v/>
      </c>
      <c r="AA128" s="218" t="str">
        <f t="array" ref="AA128">INDEX('Ortala-KabKota'!AA$2:AA$415,MATCH($D128,'Ortala-KabKota'!$E$2:$E$415,FALSE))</f>
        <v/>
      </c>
      <c r="AB128" s="218" t="str">
        <f t="array" ref="AB128">INDEX('Ortala-KabKota'!AB$2:AB$415,MATCH($D128,'Ortala-KabKota'!$E$2:$E$415,FALSE))</f>
        <v/>
      </c>
      <c r="AC128" s="218" t="str">
        <f t="array" ref="AC128">INDEX('Ortala-KabKota'!AC$2:AC$415,MATCH($D128,'Ortala-KabKota'!$E$2:$E$415,FALSE))</f>
        <v/>
      </c>
      <c r="AD128" s="218" t="str">
        <f t="array" ref="AD128">INDEX('Ortala-KabKota'!AD$2:AD$415,MATCH($D128,'Ortala-KabKota'!$E$2:$E$415,FALSE))</f>
        <v/>
      </c>
      <c r="AE128" s="218" t="str">
        <f t="array" ref="AE128">INDEX('Ortala-KabKota'!AE$2:AE$415,MATCH($D128,'Ortala-KabKota'!$E$2:$E$415,FALSE))</f>
        <v/>
      </c>
      <c r="AF128" s="218" t="str">
        <f t="array" ref="AF128">INDEX('Ortala-KabKota'!AF$2:AF$415,MATCH($D128,'Ortala-KabKota'!$E$2:$E$415,FALSE))</f>
        <v/>
      </c>
      <c r="AG128" s="218" t="str">
        <f t="array" ref="AG128">INDEX('Ortala-KabKota'!AG$2:AG$415,MATCH($D128,'Ortala-KabKota'!$E$2:$E$415,FALSE))</f>
        <v/>
      </c>
      <c r="AH128" s="218" t="str">
        <f t="array" ref="AH128">INDEX('Ortala-KabKota'!AH$2:AH$415,MATCH($D128,'Ortala-KabKota'!$E$2:$E$415,FALSE))</f>
        <v/>
      </c>
      <c r="AI128" s="218" t="str">
        <f t="array" ref="AI128">INDEX('Ortala-KabKota'!AI$2:AI$415,MATCH($D128,'Ortala-KabKota'!$E$2:$E$415,FALSE))</f>
        <v/>
      </c>
      <c r="AJ128" s="218" t="str">
        <f t="array" ref="AJ128">INDEX('Ortala-KabKota'!AJ$2:AJ$415,MATCH($D128,'Ortala-KabKota'!$E$2:$E$415,FALSE))</f>
        <v/>
      </c>
      <c r="AK128" s="218" t="str">
        <f t="array" ref="AK128">INDEX('Ortala-KabKota'!AK$2:AK$415,MATCH($D128,'Ortala-KabKota'!$E$2:$E$415,FALSE))</f>
        <v/>
      </c>
      <c r="AL128" s="218" t="str">
        <f t="array" ref="AL128">INDEX('Ortala-KabKota'!AL$2:AL$415,MATCH($D128,'Ortala-KabKota'!$E$2:$E$415,FALSE))</f>
        <v/>
      </c>
      <c r="AM128" s="218" t="str">
        <f t="array" ref="AM128">INDEX('Ortala-KabKota'!AM$2:AM$415,MATCH($D128,'Ortala-KabKota'!$E$2:$E$415,FALSE))</f>
        <v/>
      </c>
      <c r="AN128" s="218" t="str">
        <f t="array" ref="AN128">INDEX('Ortala-KabKota'!AN$2:AN$415,MATCH($D128,'Ortala-KabKota'!$E$2:$E$415,FALSE))</f>
        <v/>
      </c>
      <c r="AO128" s="218" t="str">
        <f t="array" ref="AO128">INDEX('Ortala-KabKota'!AO$2:AO$415,MATCH($D128,'Ortala-KabKota'!$E$2:$E$415,FALSE))</f>
        <v/>
      </c>
      <c r="AP128" s="218" t="str">
        <f t="array" ref="AP128">INDEX('Ortala-KabKota'!AP$2:AP$415,MATCH($D128,'Ortala-KabKota'!$E$2:$E$415,FALSE))</f>
        <v/>
      </c>
      <c r="AQ128" s="218" t="str">
        <f t="array" ref="AQ128">INDEX('Ortala-KabKota'!AQ$2:AQ$415,MATCH($D128,'Ortala-KabKota'!$E$2:$E$415,FALSE))</f>
        <v/>
      </c>
      <c r="AR128" s="218" t="str">
        <f t="array" ref="AR128">INDEX('Ortala-KabKota'!AR$2:AR$415,MATCH($D128,'Ortala-KabKota'!$E$2:$E$415,FALSE))</f>
        <v/>
      </c>
      <c r="AS128" s="218" t="str">
        <f t="array" ref="AS128">INDEX('Ortala-KabKota'!AS$2:AS$415,MATCH($D128,'Ortala-KabKota'!$E$2:$E$415,FALSE))</f>
        <v/>
      </c>
      <c r="AT128" s="218" t="str">
        <f t="array" ref="AT128">INDEX('Ortala-KabKota'!AT$2:AT$415,MATCH($D128,'Ortala-KabKota'!$E$2:$E$415,FALSE))</f>
        <v/>
      </c>
      <c r="AU128" s="218" t="str">
        <f t="array" ref="AU128">INDEX('UPTD PPA KabKota'!D$5:D$513,MATCH($D128,'UPTD PPA KabKota'!$C$5:$C$513,FALSE))</f>
        <v>Plt. Kepala UPTD PPA (bd. Titin Verayensi,Str.Keb, SKM, MKM)</v>
      </c>
      <c r="AV128" s="218" t="str">
        <f t="array" ref="AV128">INDEX('UPTD PPA KabKota'!E$5:E$513,MATCH($D128,'UPTD PPA KabKota'!$C$5:$C$513,FALSE))</f>
        <v>Kantor Dp3appkb Kab.Rejang Lebong, Jl. S. Sukowati , No. 26</v>
      </c>
      <c r="AW128" s="218">
        <f t="array" ref="AW128">INDEX('UPTD PPA KabKota'!F$5:F$513,MATCH($D128,'UPTD PPA KabKota'!$C$5:$C$513,FALSE))</f>
        <v>85123247016</v>
      </c>
      <c r="AX128" s="218">
        <f t="array" ref="AX128">INDEX('UPTD PPA KabKota'!G$5:G$513,MATCH($D128,'UPTD PPA KabKota'!$C$5:$C$513,FALSE))</f>
        <v>85123247016</v>
      </c>
      <c r="AY128" s="218" t="str">
        <f t="array" ref="AY128">INDEX('UPTD PPA KabKota'!H$5:H$513,MATCH($D128,'UPTD PPA KabKota'!$C$5:$C$513,FALSE))</f>
        <v>UPTD PPA Kabpaten Rejang Lebong</v>
      </c>
      <c r="AZ128" s="218" t="str">
        <f t="array" ref="AZ128">INDEX('UPTD PPA KabKota'!I$5:I$513,MATCH($D128,'UPTD PPA KabKota'!$C$5:$C$513,FALSE))</f>
        <v>Peraturan Bupati No.13 Tahun 2024</v>
      </c>
      <c r="BA128" s="218">
        <f t="array" ref="BA128">INDEX('UPTD PPA KabKota'!J$5:J$513,MATCH($D128,'UPTD PPA KabKota'!$C$5:$C$513,FALSE))</f>
        <v>2024</v>
      </c>
      <c r="BB128" s="218" t="str">
        <f t="array" ref="BB128">INDEX('UPTD PPA KabKota'!K$5:K$513,MATCH($D128,'UPTD PPA KabKota'!$C$5:$C$513,FALSE))</f>
        <v>B</v>
      </c>
      <c r="BC128" s="218">
        <f t="array" ref="BC128">INDEX('UPTD PPA KabKota'!L$5:L$513,MATCH($D128,'UPTD PPA KabKota'!$C$5:$C$513,FALSE))</f>
        <v>85123247016</v>
      </c>
      <c r="BD128" s="218" t="str">
        <f t="array" ref="BD128">INDEX('UPTD PPA KabKota'!M$5:M$513,MATCH($D128,'UPTD PPA KabKota'!$C$5:$C$513,FALSE))</f>
        <v>uptdpparl@gmail.com</v>
      </c>
      <c r="BE128" s="218" t="str">
        <f t="array" ref="BE128">INDEX('UPTD PPA KabKota'!N$5:N$513,MATCH($D128,'UPTD PPA KabKota'!$C$5:$C$513,FALSE))</f>
        <v>Kepala UPTD, Kasubag TU dan Kelompok jabatan fungsional, Psikolog Klinis, Konselor Kesehatan, Konselor Hukum, Mediator, Pekerja Sosial, Pengadministrasian Umum, Penjaga Keamanan, Pengemudi, Penjaga Asrama</v>
      </c>
      <c r="BF128" s="218" t="str">
        <f t="array" ref="BF128">INDEX('UPTD PPA KabKota'!O$5:O$513,MATCH($D128,'UPTD PPA KabKota'!$C$5:$C$513,FALSE))</f>
        <v>BERGABUNG DENGAN KANTOR DINAS P3APPKB REJANG LEBONG</v>
      </c>
      <c r="BG128" s="218" t="str">
        <f t="array" ref="BG128">INDEX('UPTD PPA KabKota'!P$5:P$513,MATCH($D128,'UPTD PPA KabKota'!$C$5:$C$513,FALSE))</f>
        <v>MILIK SWASTA</v>
      </c>
      <c r="BH128" s="218" t="str">
        <f t="array" ref="BH128">INDEX('UPTD PPA KabKota'!Q$5:Q$513,MATCH($D128,'UPTD PPA KabKota'!$C$5:$C$513,FALSE))</f>
        <v>BELUM ADANYA RUMAH PERLINDUNGAN/ RUMAH AMAN MILIK PEMERINTAH REJANG LEBONG</v>
      </c>
      <c r="BI128" s="218" t="str">
        <f t="array" ref="BI128">INDEX('UPTD PPA KabKota'!R$5:R$513,MATCH($D128,'UPTD PPA KabKota'!$C$5:$C$513,FALSE))</f>
        <v>Ada</v>
      </c>
      <c r="BJ128" s="218" t="str">
        <f t="array" ref="BJ128">INDEX('UPTD PPA KabKota'!S$5:S$513,MATCH($D128,'UPTD PPA KabKota'!$C$5:$C$513,FALSE))</f>
        <v>Ada</v>
      </c>
      <c r="BK128" s="218" t="str">
        <f t="array" ref="BK128">INDEX('UPTD PPA KabKota'!T$5:T$513,MATCH($D128,'UPTD PPA KabKota'!$C$5:$C$513,FALSE))</f>
        <v>ADA</v>
      </c>
      <c r="BL128" s="218" t="str">
        <f t="array" ref="BL128">INDEX('UPTD PPA KabKota'!U$5:U$513,MATCH($D128,'UPTD PPA KabKota'!$C$5:$C$513,FALSE))</f>
        <v>ADA</v>
      </c>
      <c r="BM128" s="218" t="str">
        <f t="array" ref="BM128">INDEX('UPTD PPA KabKota'!V$5:V$513,MATCH($D128,'UPTD PPA KabKota'!$C$5:$C$513,FALSE))</f>
        <v>Ada</v>
      </c>
      <c r="BN128" s="218" t="str">
        <f t="array" ref="BN128">INDEX('UPTD PPA KabKota'!W$5:W$513,MATCH($D128,'UPTD PPA KabKota'!$C$5:$C$513,FALSE))</f>
        <v>Ada</v>
      </c>
      <c r="BO128" s="218" t="str">
        <f t="array" ref="BO128">INDEX('UPTD PPA KabKota'!X$5:X$513,MATCH($D128,'UPTD PPA KabKota'!$C$5:$C$513,FALSE))</f>
        <v>Ada</v>
      </c>
      <c r="BP128" s="218" t="str">
        <f t="array" ref="BP128">INDEX('UPTD PPA KabKota'!Y$5:Y$513,MATCH($D128,'UPTD PPA KabKota'!$C$5:$C$513,FALSE))</f>
        <v>ADA</v>
      </c>
      <c r="BQ128" s="218" t="str">
        <f t="array" ref="BQ128">INDEX('UPTD PPA KabKota'!Z$5:Z$513,MATCH($D128,'UPTD PPA KabKota'!$C$5:$C$513,FALSE))</f>
        <v>ADA</v>
      </c>
      <c r="BR128" s="218" t="str">
        <f t="array" ref="BR128">INDEX('UPTD PPA KabKota'!AA$5:AA$513,MATCH($D128,'UPTD PPA KabKota'!$C$5:$C$513,FALSE))</f>
        <v>TIDAK ADA</v>
      </c>
      <c r="BS128" s="218" t="str">
        <f t="array" ref="BS128">INDEX('UPTD PPA KabKota'!AB$5:AB$513,MATCH($D128,'UPTD PPA KabKota'!$C$5:$C$513,FALSE))</f>
        <v>Ada</v>
      </c>
      <c r="BT128" s="218" t="str">
        <f t="array" ref="BT128">INDEX('UPTD PPA KabKota'!AC$5:AC$513,MATCH($D128,'UPTD PPA KabKota'!$C$5:$C$513,FALSE))</f>
        <v>Sudah</v>
      </c>
      <c r="BU128" s="218" t="str">
        <f t="array" ref="BU128">INDEX('UPTD PPA KabKota'!AD$5:AD$513,MATCH($D128,'UPTD PPA KabKota'!$C$5:$C$513,FALSE))</f>
        <v>Sudah</v>
      </c>
      <c r="BV128" s="218" t="str">
        <f t="array" ref="BV128">INDEX('UPTD PPA KabKota'!AE$5:AE$513,MATCH($D128,'UPTD PPA KabKota'!$C$5:$C$513,FALSE))</f>
        <v>SUDAH</v>
      </c>
      <c r="BW128" s="218" t="str">
        <f t="array" ref="BW128">INDEX('UPTD PPA KabKota'!AF$5:AF$513,MATCH($D128,'UPTD PPA KabKota'!$C$5:$C$513,FALSE))</f>
        <v>SUDAH</v>
      </c>
      <c r="BX128" s="218" t="str">
        <f t="array" ref="BX128">INDEX('UPTD PPA KabKota'!AG$5:AG$513,MATCH($D128,'UPTD PPA KabKota'!$C$5:$C$513,FALSE))</f>
        <v>SUDAH</v>
      </c>
      <c r="BY128" s="218" t="str">
        <f t="array" ref="BY128">INDEX('UPTD PPA KabKota'!AH$5:AH$513,MATCH($D128,'UPTD PPA KabKota'!$C$5:$C$513,FALSE))</f>
        <v>Sudah</v>
      </c>
      <c r="BZ128" s="218" t="str">
        <f t="array" ref="BZ128">INDEX('UPTD PPA KabKota'!AI$5:AI$513,MATCH($D128,'UPTD PPA KabKota'!$C$5:$C$513,FALSE))</f>
        <v>Sudah</v>
      </c>
      <c r="CA128" s="218" t="str">
        <f t="array" ref="CA128">INDEX('UPTD PPA KabKota'!AJ$5:AJ$513,MATCH($D128,'UPTD PPA KabKota'!$C$5:$C$513,FALSE))</f>
        <v>Sudah</v>
      </c>
      <c r="CB128" s="218" t="str">
        <f t="array" ref="CB128">INDEX('UPTD PPA KabKota'!AK$5:AK$513,MATCH($D128,'UPTD PPA KabKota'!$C$5:$C$513,FALSE))</f>
        <v>SUDAH</v>
      </c>
      <c r="CC128" s="218" t="str">
        <f t="array" ref="CC128">INDEX('UPTD PPA KabKota'!AL$5:AL$513,MATCH($D128,'UPTD PPA KabKota'!$C$5:$C$513,FALSE))</f>
        <v>SUDAH</v>
      </c>
      <c r="CD128" s="218" t="str">
        <f t="array" ref="CD128">INDEX('UPTD PPA KabKota'!AM$5:AM$513,MATCH($D128,'UPTD PPA KabKota'!$C$5:$C$513,FALSE))</f>
        <v>Belum</v>
      </c>
      <c r="CE128" s="218" t="str">
        <f t="array" ref="CE128">INDEX('UPTD PPA KabKota'!AN$5:AN$513,MATCH($D128,'UPTD PPA KabKota'!$C$5:$C$513,FALSE))</f>
        <v>pengaduan dari masyarakat, penjangkuan korban, pengelolaan Kasus, Jika korban memerlukan pengamanan maka akan diberikan penampungan sementara di rumah aman yang sudah menjalin MOU dengan UPTD PPA Kab. Rejang Lebong</v>
      </c>
      <c r="CF128" s="218">
        <f t="array" ref="CF128">INDEX('UPTD PPA KabKota'!AO$5:AO$513,MATCH($D128,'UPTD PPA KabKota'!$C$5:$C$513,FALSE))</f>
        <v>70</v>
      </c>
      <c r="CG128" s="218" t="str">
        <f t="array" ref="CG128">INDEX('UPTD PPA KabKota'!AP$5:AP$513,MATCH($D128,'UPTD PPA KabKota'!$C$5:$C$513,FALSE))</f>
        <v>Kekerasan Terhadap Anak</v>
      </c>
      <c r="CH128" s="218" t="str">
        <f t="array" ref="CH128">INDEX('UPTD PPA KabKota'!AQ$5:AQ$513,MATCH($D128,'UPTD PPA KabKota'!$C$5:$C$513,FALSE))</f>
        <v/>
      </c>
      <c r="CI128" s="218" t="str">
        <f t="array" ref="CI128">INDEX('UPTD PPA KabKota'!AR$5:AR$513,MATCH($D128,'UPTD PPA KabKota'!$C$5:$C$513,FALSE))</f>
        <v/>
      </c>
      <c r="CJ128" s="218" t="str">
        <f t="array" ref="CJ128">INDEX('UPTD PPA KabKota'!AS$5:AS$513,MATCH($D128,'UPTD PPA KabKota'!$C$5:$C$513,FALSE))</f>
        <v/>
      </c>
      <c r="CK128" s="218" t="str">
        <f t="array" ref="CK128">INDEX('UPTD PPA KabKota'!AT$5:AT$513,MATCH($D128,'UPTD PPA KabKota'!$C$5:$C$513,FALSE))</f>
        <v/>
      </c>
      <c r="CL128" s="218" t="str">
        <f t="array" ref="CL128">INDEX('UPTD PPA KabKota'!AU$5:AU$513,MATCH($D128,'UPTD PPA KabKota'!$C$5:$C$513,FALSE))</f>
        <v/>
      </c>
      <c r="CM128" s="218" t="str">
        <f t="array" ref="CM128">INDEX('UPTD PPA KabKota'!AV$5:AV$513,MATCH($D128,'UPTD PPA KabKota'!$C$5:$C$513,FALSE))</f>
        <v/>
      </c>
      <c r="CN128" s="218" t="str">
        <f t="array" ref="CN128">INDEX('UPTD PPA KabKota'!AW$5:AW$513,MATCH($D128,'UPTD PPA KabKota'!$C$5:$C$513,FALSE))</f>
        <v/>
      </c>
      <c r="CO128" s="218" t="str">
        <f t="array" ref="CO128">INDEX('UPTD PPA KabKota'!AX$5:AX$513,MATCH($D128,'UPTD PPA KabKota'!$C$5:$C$513,FALSE))</f>
        <v/>
      </c>
      <c r="CP128" s="218" t="str">
        <f t="array" ref="CP128">INDEX('UPTD PPA KabKota'!AY$5:AY$513,MATCH($D128,'UPTD PPA KabKota'!$C$5:$C$513,FALSE))</f>
        <v>Perbup no.13 Tahun 2024</v>
      </c>
      <c r="CQ128" s="209" t="str">
        <f>IFERROR(__xludf.DUMMYFUNCTION("IF(ISBLANK($K128),"""",IF(REGEXMATCH($K128,""Peraturan""),""Ada"",IF(REGEXMATCH($K128,""Rekomendasi""),""Tidak Ada"", $K128)))
"),"Ada")</f>
        <v>Ada</v>
      </c>
      <c r="CR128" s="209" t="str">
        <f t="array" ref="CR128">index('UPTD PPA KabKota'!$BI$5:$BI$513,match($D128,'UPTD PPA KabKota'!$C$5:$C$513,false))</f>
        <v>Ada</v>
      </c>
      <c r="CS128" s="314" t="str">
        <f t="shared" si="19"/>
        <v>Ada</v>
      </c>
    </row>
    <row r="129">
      <c r="A129" s="334">
        <v>125.0</v>
      </c>
      <c r="B129" s="334">
        <v>3.0</v>
      </c>
      <c r="C129" s="311" t="s">
        <v>4745</v>
      </c>
      <c r="D129" s="312" t="s">
        <v>1840</v>
      </c>
      <c r="E129" s="315">
        <v>45778.0</v>
      </c>
      <c r="F129" s="218" t="str">
        <f t="array" ref="F129">INDEX('Ortala-KabKota'!F$2:F$415,MATCH($D129,'Ortala-KabKota'!$E$2:$E$415,FALSE))</f>
        <v>Mimid Sarmidin/ 081377876220</v>
      </c>
      <c r="G129" s="218" t="str">
        <f t="array" ref="G129">INDEX('Ortala-KabKota'!G$2:G$415,MATCH($D129,'Ortala-KabKota'!$E$2:$E$415,FALSE))</f>
        <v/>
      </c>
      <c r="H129" s="218" t="str">
        <f t="array" ref="H129">INDEX('Ortala-KabKota'!H$2:H$415,MATCH($D129,'Ortala-KabKota'!$E$2:$E$415,FALSE))</f>
        <v/>
      </c>
      <c r="I129" s="218" t="str">
        <f t="array" ref="I129">INDEX('Ortala-KabKota'!I$2:I$415,MATCH($D129,'Ortala-KabKota'!$E$2:$E$415,FALSE))</f>
        <v/>
      </c>
      <c r="J129" s="218" t="str">
        <f t="array" ref="J129">INDEX('Ortala-KabKota'!J$2:J$415,MATCH($D129,'Ortala-KabKota'!$E$2:$E$415,FALSE))</f>
        <v>UPTD PPA</v>
      </c>
      <c r="K129" s="218" t="str">
        <f t="array" ref="K129">INDEX('Ortala-KabKota'!K$2:K$415,MATCH($D129,'Ortala-KabKota'!$E$2:$E$415,FALSE))</f>
        <v>Peraturan Bupati Bengkulu Utara Nomor 30 Tahun 2022</v>
      </c>
      <c r="L129" s="218">
        <f t="array" ref="L129">INDEX('Ortala-KabKota'!L$2:L$415,MATCH($D129,'Ortala-KabKota'!$E$2:$E$415,FALSE))</f>
        <v>2022</v>
      </c>
      <c r="M129" s="218" t="str">
        <f t="array" ref="M129">INDEX('Ortala-KabKota'!M$2:M$415,MATCH($D129,'Ortala-KabKota'!$E$2:$E$415,FALSE))</f>
        <v>A</v>
      </c>
      <c r="N129" s="218" t="str">
        <f t="array" ref="N129">INDEX('Ortala-KabKota'!N$2:N$415,MATCH($D129,'Ortala-KabKota'!$E$2:$E$415,FALSE))</f>
        <v>Mimid Sarmidin/ 081377876220</v>
      </c>
      <c r="O129" s="218" t="str">
        <f t="array" ref="O129">INDEX('Ortala-KabKota'!O$2:O$415,MATCH($D129,'Ortala-KabKota'!$E$2:$E$415,FALSE))</f>
        <v>uptdppabu@gmail.com</v>
      </c>
      <c r="P129" s="218" t="str">
        <f t="array" ref="P129">INDEX('Ortala-KabKota'!P$2:P$415,MATCH($D129,'Ortala-KabKota'!$E$2:$E$415,FALSE))</f>
        <v>Kepala UPTD PPA, Kepala Sub Bagian Tata Usaha, Kelompok Jabatan Fungsional, dan Pelaksana</v>
      </c>
      <c r="Q129" s="218" t="str">
        <f t="array" ref="Q129">INDEX('Ortala-KabKota'!Q$2:Q$415,MATCH($D129,'Ortala-KabKota'!$E$2:$E$415,FALSE))</f>
        <v/>
      </c>
      <c r="R129" s="218" t="str">
        <f t="array" ref="R129">INDEX('Ortala-KabKota'!R$2:R$415,MATCH($D129,'Ortala-KabKota'!$E$2:$E$415,FALSE))</f>
        <v/>
      </c>
      <c r="S129" s="218" t="str">
        <f t="array" ref="S129">INDEX('Ortala-KabKota'!S$2:S$415,MATCH($D129,'Ortala-KabKota'!$E$2:$E$415,FALSE))</f>
        <v/>
      </c>
      <c r="T129" s="218" t="str">
        <f t="array" ref="T129">INDEX('Ortala-KabKota'!T$2:T$415,MATCH($D129,'Ortala-KabKota'!$E$2:$E$415,FALSE))</f>
        <v/>
      </c>
      <c r="U129" s="218" t="str">
        <f t="array" ref="U129">INDEX('Ortala-KabKota'!U$2:U$415,MATCH($D129,'Ortala-KabKota'!$E$2:$E$415,FALSE))</f>
        <v/>
      </c>
      <c r="V129" s="218" t="str">
        <f t="array" ref="V129">INDEX('Ortala-KabKota'!V$2:V$415,MATCH($D129,'Ortala-KabKota'!$E$2:$E$415,FALSE))</f>
        <v/>
      </c>
      <c r="W129" s="218" t="str">
        <f t="array" ref="W129">INDEX('Ortala-KabKota'!W$2:W$415,MATCH($D129,'Ortala-KabKota'!$E$2:$E$415,FALSE))</f>
        <v/>
      </c>
      <c r="X129" s="218" t="str">
        <f t="array" ref="X129">INDEX('Ortala-KabKota'!X$2:X$415,MATCH($D129,'Ortala-KabKota'!$E$2:$E$415,FALSE))</f>
        <v/>
      </c>
      <c r="Y129" s="218" t="str">
        <f t="array" ref="Y129">INDEX('Ortala-KabKota'!Y$2:Y$415,MATCH($D129,'Ortala-KabKota'!$E$2:$E$415,FALSE))</f>
        <v/>
      </c>
      <c r="Z129" s="218" t="str">
        <f t="array" ref="Z129">INDEX('Ortala-KabKota'!Z$2:Z$415,MATCH($D129,'Ortala-KabKota'!$E$2:$E$415,FALSE))</f>
        <v/>
      </c>
      <c r="AA129" s="218" t="str">
        <f t="array" ref="AA129">INDEX('Ortala-KabKota'!AA$2:AA$415,MATCH($D129,'Ortala-KabKota'!$E$2:$E$415,FALSE))</f>
        <v/>
      </c>
      <c r="AB129" s="218" t="str">
        <f t="array" ref="AB129">INDEX('Ortala-KabKota'!AB$2:AB$415,MATCH($D129,'Ortala-KabKota'!$E$2:$E$415,FALSE))</f>
        <v/>
      </c>
      <c r="AC129" s="218" t="str">
        <f t="array" ref="AC129">INDEX('Ortala-KabKota'!AC$2:AC$415,MATCH($D129,'Ortala-KabKota'!$E$2:$E$415,FALSE))</f>
        <v/>
      </c>
      <c r="AD129" s="218" t="str">
        <f t="array" ref="AD129">INDEX('Ortala-KabKota'!AD$2:AD$415,MATCH($D129,'Ortala-KabKota'!$E$2:$E$415,FALSE))</f>
        <v/>
      </c>
      <c r="AE129" s="218" t="str">
        <f t="array" ref="AE129">INDEX('Ortala-KabKota'!AE$2:AE$415,MATCH($D129,'Ortala-KabKota'!$E$2:$E$415,FALSE))</f>
        <v/>
      </c>
      <c r="AF129" s="218" t="str">
        <f t="array" ref="AF129">INDEX('Ortala-KabKota'!AF$2:AF$415,MATCH($D129,'Ortala-KabKota'!$E$2:$E$415,FALSE))</f>
        <v/>
      </c>
      <c r="AG129" s="218" t="str">
        <f t="array" ref="AG129">INDEX('Ortala-KabKota'!AG$2:AG$415,MATCH($D129,'Ortala-KabKota'!$E$2:$E$415,FALSE))</f>
        <v/>
      </c>
      <c r="AH129" s="218" t="str">
        <f t="array" ref="AH129">INDEX('Ortala-KabKota'!AH$2:AH$415,MATCH($D129,'Ortala-KabKota'!$E$2:$E$415,FALSE))</f>
        <v/>
      </c>
      <c r="AI129" s="218" t="str">
        <f t="array" ref="AI129">INDEX('Ortala-KabKota'!AI$2:AI$415,MATCH($D129,'Ortala-KabKota'!$E$2:$E$415,FALSE))</f>
        <v/>
      </c>
      <c r="AJ129" s="218" t="str">
        <f t="array" ref="AJ129">INDEX('Ortala-KabKota'!AJ$2:AJ$415,MATCH($D129,'Ortala-KabKota'!$E$2:$E$415,FALSE))</f>
        <v/>
      </c>
      <c r="AK129" s="218" t="str">
        <f t="array" ref="AK129">INDEX('Ortala-KabKota'!AK$2:AK$415,MATCH($D129,'Ortala-KabKota'!$E$2:$E$415,FALSE))</f>
        <v/>
      </c>
      <c r="AL129" s="218" t="str">
        <f t="array" ref="AL129">INDEX('Ortala-KabKota'!AL$2:AL$415,MATCH($D129,'Ortala-KabKota'!$E$2:$E$415,FALSE))</f>
        <v/>
      </c>
      <c r="AM129" s="218" t="str">
        <f t="array" ref="AM129">INDEX('Ortala-KabKota'!AM$2:AM$415,MATCH($D129,'Ortala-KabKota'!$E$2:$E$415,FALSE))</f>
        <v/>
      </c>
      <c r="AN129" s="218" t="str">
        <f t="array" ref="AN129">INDEX('Ortala-KabKota'!AN$2:AN$415,MATCH($D129,'Ortala-KabKota'!$E$2:$E$415,FALSE))</f>
        <v/>
      </c>
      <c r="AO129" s="218" t="str">
        <f t="array" ref="AO129">INDEX('Ortala-KabKota'!AO$2:AO$415,MATCH($D129,'Ortala-KabKota'!$E$2:$E$415,FALSE))</f>
        <v/>
      </c>
      <c r="AP129" s="218" t="str">
        <f t="array" ref="AP129">INDEX('Ortala-KabKota'!AP$2:AP$415,MATCH($D129,'Ortala-KabKota'!$E$2:$E$415,FALSE))</f>
        <v/>
      </c>
      <c r="AQ129" s="218" t="str">
        <f t="array" ref="AQ129">INDEX('Ortala-KabKota'!AQ$2:AQ$415,MATCH($D129,'Ortala-KabKota'!$E$2:$E$415,FALSE))</f>
        <v/>
      </c>
      <c r="AR129" s="218" t="str">
        <f t="array" ref="AR129">INDEX('Ortala-KabKota'!AR$2:AR$415,MATCH($D129,'Ortala-KabKota'!$E$2:$E$415,FALSE))</f>
        <v/>
      </c>
      <c r="AS129" s="218" t="str">
        <f t="array" ref="AS129">INDEX('Ortala-KabKota'!AS$2:AS$415,MATCH($D129,'Ortala-KabKota'!$E$2:$E$415,FALSE))</f>
        <v/>
      </c>
      <c r="AT129" s="218" t="str">
        <f t="array" ref="AT129">INDEX('Ortala-KabKota'!AT$2:AT$415,MATCH($D129,'Ortala-KabKota'!$E$2:$E$415,FALSE))</f>
        <v/>
      </c>
      <c r="AU129" s="218" t="str">
        <f t="array" ref="AU129">INDEX('UPTD PPA KabKota'!D$5:D$513,MATCH($D129,'UPTD PPA KabKota'!$C$5:$C$513,FALSE))</f>
        <v>Mimid Sarmidin, S.Pd</v>
      </c>
      <c r="AV129" s="218" t="str">
        <f t="array" ref="AV129">INDEX('UPTD PPA KabKota'!E$5:E$513,MATCH($D129,'UPTD PPA KabKota'!$C$5:$C$513,FALSE))</f>
        <v>Kota Argamakmur Kabupaten Bengkulu Utara</v>
      </c>
      <c r="AW129" s="218">
        <f t="array" ref="AW129">INDEX('UPTD PPA KabKota'!F$5:F$513,MATCH($D129,'UPTD PPA KabKota'!$C$5:$C$513,FALSE))</f>
        <v>81377876220</v>
      </c>
      <c r="AX129" s="218" t="str">
        <f t="array" ref="AX129">INDEX('UPTD PPA KabKota'!G$5:G$513,MATCH($D129,'UPTD PPA KabKota'!$C$5:$C$513,FALSE))</f>
        <v>-</v>
      </c>
      <c r="AY129" s="218" t="str">
        <f t="array" ref="AY129">INDEX('UPTD PPA KabKota'!H$5:H$513,MATCH($D129,'UPTD PPA KabKota'!$C$5:$C$513,FALSE))</f>
        <v>UPTD PPA</v>
      </c>
      <c r="AZ129" s="218" t="str">
        <f t="array" ref="AZ129">INDEX('UPTD PPA KabKota'!I$5:I$513,MATCH($D129,'UPTD PPA KabKota'!$C$5:$C$513,FALSE))</f>
        <v>Peraturan Bupati Bengkulu Utara nomor 30 tahun 2022</v>
      </c>
      <c r="BA129" s="218">
        <f t="array" ref="BA129">INDEX('UPTD PPA KabKota'!J$5:J$513,MATCH($D129,'UPTD PPA KabKota'!$C$5:$C$513,FALSE))</f>
        <v>2022</v>
      </c>
      <c r="BB129" s="218" t="str">
        <f t="array" ref="BB129">INDEX('UPTD PPA KabKota'!K$5:K$513,MATCH($D129,'UPTD PPA KabKota'!$C$5:$C$513,FALSE))</f>
        <v>A</v>
      </c>
      <c r="BC129" s="218">
        <f t="array" ref="BC129">INDEX('UPTD PPA KabKota'!L$5:L$513,MATCH($D129,'UPTD PPA KabKota'!$C$5:$C$513,FALSE))</f>
        <v>81377876220</v>
      </c>
      <c r="BD129" s="218" t="str">
        <f t="array" ref="BD129">INDEX('UPTD PPA KabKota'!M$5:M$513,MATCH($D129,'UPTD PPA KabKota'!$C$5:$C$513,FALSE))</f>
        <v>uptdppa.bu@gmail.com</v>
      </c>
      <c r="BE129" s="218" t="str">
        <f t="array" ref="BE129">INDEX('UPTD PPA KabKota'!N$5:N$513,MATCH($D129,'UPTD PPA KabKota'!$C$5:$C$513,FALSE))</f>
        <v>Kepala Dinas PPPA, Kepala UPTD PPA, Kasubbag TU</v>
      </c>
      <c r="BF129" s="218" t="str">
        <f t="array" ref="BF129">INDEX('UPTD PPA KabKota'!O$5:O$513,MATCH($D129,'UPTD PPA KabKota'!$C$5:$C$513,FALSE))</f>
        <v>Mandiri</v>
      </c>
      <c r="BG129" s="218" t="str">
        <f t="array" ref="BG129">INDEX('UPTD PPA KabKota'!P$5:P$513,MATCH($D129,'UPTD PPA KabKota'!$C$5:$C$513,FALSE))</f>
        <v>Sewa/Kontrak</v>
      </c>
      <c r="BH129" s="218" t="str">
        <f t="array" ref="BH129">INDEX('UPTD PPA KabKota'!Q$5:Q$513,MATCH($D129,'UPTD PPA KabKota'!$C$5:$C$513,FALSE))</f>
        <v>-</v>
      </c>
      <c r="BI129" s="218" t="str">
        <f t="array" ref="BI129">INDEX('UPTD PPA KabKota'!R$5:R$513,MATCH($D129,'UPTD PPA KabKota'!$C$5:$C$513,FALSE))</f>
        <v>Ada</v>
      </c>
      <c r="BJ129" s="218" t="str">
        <f t="array" ref="BJ129">INDEX('UPTD PPA KabKota'!S$5:S$513,MATCH($D129,'UPTD PPA KabKota'!$C$5:$C$513,FALSE))</f>
        <v>Ada</v>
      </c>
      <c r="BK129" s="218" t="str">
        <f t="array" ref="BK129">INDEX('UPTD PPA KabKota'!T$5:T$513,MATCH($D129,'UPTD PPA KabKota'!$C$5:$C$513,FALSE))</f>
        <v>Ada</v>
      </c>
      <c r="BL129" s="218" t="str">
        <f t="array" ref="BL129">INDEX('UPTD PPA KabKota'!U$5:U$513,MATCH($D129,'UPTD PPA KabKota'!$C$5:$C$513,FALSE))</f>
        <v>Ada</v>
      </c>
      <c r="BM129" s="218" t="str">
        <f t="array" ref="BM129">INDEX('UPTD PPA KabKota'!V$5:V$513,MATCH($D129,'UPTD PPA KabKota'!$C$5:$C$513,FALSE))</f>
        <v>Tidak Ada</v>
      </c>
      <c r="BN129" s="218" t="str">
        <f t="array" ref="BN129">INDEX('UPTD PPA KabKota'!W$5:W$513,MATCH($D129,'UPTD PPA KabKota'!$C$5:$C$513,FALSE))</f>
        <v>Ada</v>
      </c>
      <c r="BO129" s="218" t="str">
        <f t="array" ref="BO129">INDEX('UPTD PPA KabKota'!X$5:X$513,MATCH($D129,'UPTD PPA KabKota'!$C$5:$C$513,FALSE))</f>
        <v>Tidak Ada</v>
      </c>
      <c r="BP129" s="218" t="str">
        <f t="array" ref="BP129">INDEX('UPTD PPA KabKota'!Y$5:Y$513,MATCH($D129,'UPTD PPA KabKota'!$C$5:$C$513,FALSE))</f>
        <v>Tidak Ada</v>
      </c>
      <c r="BQ129" s="218" t="str">
        <f t="array" ref="BQ129">INDEX('UPTD PPA KabKota'!Z$5:Z$513,MATCH($D129,'UPTD PPA KabKota'!$C$5:$C$513,FALSE))</f>
        <v>Ada</v>
      </c>
      <c r="BR129" s="218" t="str">
        <f t="array" ref="BR129">INDEX('UPTD PPA KabKota'!AA$5:AA$513,MATCH($D129,'UPTD PPA KabKota'!$C$5:$C$513,FALSE))</f>
        <v>Tidak Ada</v>
      </c>
      <c r="BS129" s="218" t="str">
        <f t="array" ref="BS129">INDEX('UPTD PPA KabKota'!AB$5:AB$513,MATCH($D129,'UPTD PPA KabKota'!$C$5:$C$513,FALSE))</f>
        <v>Tidak Ada</v>
      </c>
      <c r="BT129" s="218" t="str">
        <f t="array" ref="BT129">INDEX('UPTD PPA KabKota'!AC$5:AC$513,MATCH($D129,'UPTD PPA KabKota'!$C$5:$C$513,FALSE))</f>
        <v>Sudah</v>
      </c>
      <c r="BU129" s="218" t="str">
        <f t="array" ref="BU129">INDEX('UPTD PPA KabKota'!AD$5:AD$513,MATCH($D129,'UPTD PPA KabKota'!$C$5:$C$513,FALSE))</f>
        <v>Sudah</v>
      </c>
      <c r="BV129" s="218" t="str">
        <f t="array" ref="BV129">INDEX('UPTD PPA KabKota'!AE$5:AE$513,MATCH($D129,'UPTD PPA KabKota'!$C$5:$C$513,FALSE))</f>
        <v>Sudah</v>
      </c>
      <c r="BW129" s="218" t="str">
        <f t="array" ref="BW129">INDEX('UPTD PPA KabKota'!AF$5:AF$513,MATCH($D129,'UPTD PPA KabKota'!$C$5:$C$513,FALSE))</f>
        <v>Sudah</v>
      </c>
      <c r="BX129" s="218" t="str">
        <f t="array" ref="BX129">INDEX('UPTD PPA KabKota'!AG$5:AG$513,MATCH($D129,'UPTD PPA KabKota'!$C$5:$C$513,FALSE))</f>
        <v>Belum</v>
      </c>
      <c r="BY129" s="218" t="str">
        <f t="array" ref="BY129">INDEX('UPTD PPA KabKota'!AH$5:AH$513,MATCH($D129,'UPTD PPA KabKota'!$C$5:$C$513,FALSE))</f>
        <v>Sudah</v>
      </c>
      <c r="BZ129" s="218" t="str">
        <f t="array" ref="BZ129">INDEX('UPTD PPA KabKota'!AI$5:AI$513,MATCH($D129,'UPTD PPA KabKota'!$C$5:$C$513,FALSE))</f>
        <v>Belum</v>
      </c>
      <c r="CA129" s="218" t="str">
        <f t="array" ref="CA129">INDEX('UPTD PPA KabKota'!AJ$5:AJ$513,MATCH($D129,'UPTD PPA KabKota'!$C$5:$C$513,FALSE))</f>
        <v>Sudah</v>
      </c>
      <c r="CB129" s="218" t="str">
        <f t="array" ref="CB129">INDEX('UPTD PPA KabKota'!AK$5:AK$513,MATCH($D129,'UPTD PPA KabKota'!$C$5:$C$513,FALSE))</f>
        <v>Sudah</v>
      </c>
      <c r="CC129" s="218" t="str">
        <f t="array" ref="CC129">INDEX('UPTD PPA KabKota'!AL$5:AL$513,MATCH($D129,'UPTD PPA KabKota'!$C$5:$C$513,FALSE))</f>
        <v>Sudah</v>
      </c>
      <c r="CD129" s="218" t="str">
        <f t="array" ref="CD129">INDEX('UPTD PPA KabKota'!AM$5:AM$513,MATCH($D129,'UPTD PPA KabKota'!$C$5:$C$513,FALSE))</f>
        <v>Sudah</v>
      </c>
      <c r="CE129" s="218" t="str">
        <f t="array" ref="CE129">INDEX('UPTD PPA KabKota'!AN$5:AN$513,MATCH($D129,'UPTD PPA KabKota'!$C$5:$C$513,FALSE))</f>
        <v>-</v>
      </c>
      <c r="CF129" s="218" t="str">
        <f t="array" ref="CF129">INDEX('UPTD PPA KabKota'!AO$5:AO$513,MATCH($D129,'UPTD PPA KabKota'!$C$5:$C$513,FALSE))</f>
        <v>25 kasus 52 korban</v>
      </c>
      <c r="CG129" s="218" t="str">
        <f t="array" ref="CG129">INDEX('UPTD PPA KabKota'!AP$5:AP$513,MATCH($D129,'UPTD PPA KabKota'!$C$5:$C$513,FALSE))</f>
        <v>Persetubuhan/Pencabulan</v>
      </c>
      <c r="CH129" s="218" t="str">
        <f t="array" ref="CH129">INDEX('UPTD PPA KabKota'!AQ$5:AQ$513,MATCH($D129,'UPTD PPA KabKota'!$C$5:$C$513,FALSE))</f>
        <v/>
      </c>
      <c r="CI129" s="218" t="str">
        <f t="array" ref="CI129">INDEX('UPTD PPA KabKota'!AR$5:AR$513,MATCH($D129,'UPTD PPA KabKota'!$C$5:$C$513,FALSE))</f>
        <v/>
      </c>
      <c r="CJ129" s="218" t="str">
        <f t="array" ref="CJ129">INDEX('UPTD PPA KabKota'!AS$5:AS$513,MATCH($D129,'UPTD PPA KabKota'!$C$5:$C$513,FALSE))</f>
        <v/>
      </c>
      <c r="CK129" s="218" t="str">
        <f t="array" ref="CK129">INDEX('UPTD PPA KabKota'!AT$5:AT$513,MATCH($D129,'UPTD PPA KabKota'!$C$5:$C$513,FALSE))</f>
        <v/>
      </c>
      <c r="CL129" s="218" t="str">
        <f t="array" ref="CL129">INDEX('UPTD PPA KabKota'!AU$5:AU$513,MATCH($D129,'UPTD PPA KabKota'!$C$5:$C$513,FALSE))</f>
        <v/>
      </c>
      <c r="CM129" s="218" t="str">
        <f t="array" ref="CM129">INDEX('UPTD PPA KabKota'!AV$5:AV$513,MATCH($D129,'UPTD PPA KabKota'!$C$5:$C$513,FALSE))</f>
        <v/>
      </c>
      <c r="CN129" s="218" t="str">
        <f t="array" ref="CN129">INDEX('UPTD PPA KabKota'!AW$5:AW$513,MATCH($D129,'UPTD PPA KabKota'!$C$5:$C$513,FALSE))</f>
        <v>v</v>
      </c>
      <c r="CO129" s="218" t="str">
        <f t="array" ref="CO129">INDEX('UPTD PPA KabKota'!AX$5:AX$513,MATCH($D129,'UPTD PPA KabKota'!$C$5:$C$513,FALSE))</f>
        <v/>
      </c>
      <c r="CP129" s="218" t="str">
        <f t="array" ref="CP129">INDEX('UPTD PPA KabKota'!AY$5:AY$513,MATCH($D129,'UPTD PPA KabKota'!$C$5:$C$513,FALSE))</f>
        <v/>
      </c>
      <c r="CQ129" s="209" t="str">
        <f>IFERROR(__xludf.DUMMYFUNCTION("IF(ISBLANK($K129),"""",IF(REGEXMATCH($K129,""Peraturan""),""Ada"",IF(REGEXMATCH($K129,""Rekomendasi""),""Tidak Ada"", $K129)))
"),"Ada")</f>
        <v>Ada</v>
      </c>
      <c r="CR129" s="209" t="str">
        <f t="array" ref="CR129">index('UPTD PPA KabKota'!$BI$5:$BI$513,match($D129,'UPTD PPA KabKota'!$C$5:$C$513,false))</f>
        <v>Ada</v>
      </c>
      <c r="CS129" s="314" t="str">
        <f t="shared" si="19"/>
        <v>Ada</v>
      </c>
    </row>
    <row r="130">
      <c r="A130" s="334">
        <v>126.0</v>
      </c>
      <c r="B130" s="334">
        <v>4.0</v>
      </c>
      <c r="C130" s="311" t="s">
        <v>4745</v>
      </c>
      <c r="D130" s="312" t="s">
        <v>1805</v>
      </c>
      <c r="E130" s="315">
        <v>45778.0</v>
      </c>
      <c r="F130" s="218" t="str">
        <f t="array" ref="F130">INDEX('Ortala-KabKota'!F$2:F$415,MATCH($D130,'Ortala-KabKota'!$E$2:$E$415,FALSE))</f>
        <v>ERFAN DENY SETIAWAN/ 085268076502</v>
      </c>
      <c r="G130" s="218" t="str">
        <f t="array" ref="G130">INDEX('Ortala-KabKota'!G$2:G$415,MATCH($D130,'Ortala-KabKota'!$E$2:$E$415,FALSE))</f>
        <v>Jl. W.R. Soepratman Padang Kempas, Bintuhan</v>
      </c>
      <c r="H130" s="218" t="str">
        <f t="array" ref="H130">INDEX('Ortala-KabKota'!H$2:H$415,MATCH($D130,'Ortala-KabKota'!$E$2:$E$415,FALSE))</f>
        <v>0852-6807-6502</v>
      </c>
      <c r="I130" s="218" t="str">
        <f t="array" ref="I130">INDEX('Ortala-KabKota'!I$2:I$415,MATCH($D130,'Ortala-KabKota'!$E$2:$E$415,FALSE))</f>
        <v>0852-6807-6502</v>
      </c>
      <c r="J130" s="218" t="str">
        <f t="array" ref="J130">INDEX('Ortala-KabKota'!J$2:J$415,MATCH($D130,'Ortala-KabKota'!$E$2:$E$415,FALSE))</f>
        <v>UPTD PPA</v>
      </c>
      <c r="K130" s="218" t="str">
        <f t="array" ref="K130">INDEX('Ortala-KabKota'!K$2:K$415,MATCH($D130,'Ortala-KabKota'!$E$2:$E$415,FALSE))</f>
        <v>Peraturan Bupati Kaur Nomor: 101 Tahun 2023 Tentang Pembentukan, Kedudukan, Susunan Organisasi, Tugas, dan Fungsi Serta Tata Kerja Unit Pelaksana Teknis Daerah Perlindungan Perempuan dan Anak pada Dinas Pengendalaian Penduduk, Keluarga Berencana, Pemberdayaan Perempuan dan Perlindungan Anak Kab, Kaur</v>
      </c>
      <c r="L130" s="218">
        <f t="array" ref="L130">INDEX('Ortala-KabKota'!L$2:L$415,MATCH($D130,'Ortala-KabKota'!$E$2:$E$415,FALSE))</f>
        <v>2023</v>
      </c>
      <c r="M130" s="218" t="str">
        <f t="array" ref="M130">INDEX('Ortala-KabKota'!M$2:M$415,MATCH($D130,'Ortala-KabKota'!$E$2:$E$415,FALSE))</f>
        <v>A</v>
      </c>
      <c r="N130" s="218" t="str">
        <f t="array" ref="N130">INDEX('Ortala-KabKota'!N$2:N$415,MATCH($D130,'Ortala-KabKota'!$E$2:$E$415,FALSE))</f>
        <v>Call centre / 0852-6807-6502.  Evi Yuliana Rosita, SKM / 0853-7975-2129</v>
      </c>
      <c r="O130" s="218" t="str">
        <f t="array" ref="O130">INDEX('Ortala-KabKota'!O$2:O$415,MATCH($D130,'Ortala-KabKota'!$E$2:$E$415,FALSE))</f>
        <v>uptdppakabkaur@gmail.com</v>
      </c>
      <c r="P130" s="218" t="str">
        <f t="array" ref="P130">INDEX('Ortala-KabKota'!P$2:P$415,MATCH($D130,'Ortala-KabKota'!$E$2:$E$415,FALSE))</f>
        <v>Kepala UPTD PPA, Kepala Sub Bagian Tata Usaha, Kelompok Jabatan Fungsional, Pengadministrasian Umum, Pengemudi, Penjaga keamanan, mediator, Penjaga Rumah Aman, Konselor (Psikologis/Hukum)</v>
      </c>
      <c r="Q130" s="218" t="str">
        <f t="array" ref="Q130">INDEX('Ortala-KabKota'!Q$2:Q$415,MATCH($D130,'Ortala-KabKota'!$E$2:$E$415,FALSE))</f>
        <v>BERGABUNG DENGAN KANTOR DINAS</v>
      </c>
      <c r="R130" s="218" t="str">
        <f t="array" ref="R130">INDEX('Ortala-KabKota'!R$2:R$415,MATCH($D130,'Ortala-KabKota'!$E$2:$E$415,FALSE))</f>
        <v>TIDAK PUNYA</v>
      </c>
      <c r="S130" s="218" t="str">
        <f t="array" ref="S130">INDEX('Ortala-KabKota'!S$2:S$415,MATCH($D130,'Ortala-KabKota'!$E$2:$E$415,FALSE))</f>
        <v/>
      </c>
      <c r="T130" s="218" t="str">
        <f t="array" ref="T130">INDEX('Ortala-KabKota'!T$2:T$415,MATCH($D130,'Ortala-KabKota'!$E$2:$E$415,FALSE))</f>
        <v/>
      </c>
      <c r="U130" s="218">
        <f t="array" ref="U130">INDEX('Ortala-KabKota'!U$2:U$415,MATCH($D130,'Ortala-KabKota'!$E$2:$E$415,FALSE))</f>
        <v>0</v>
      </c>
      <c r="V130" s="218">
        <f t="array" ref="V130">INDEX('Ortala-KabKota'!V$2:V$415,MATCH($D130,'Ortala-KabKota'!$E$2:$E$415,FALSE))</f>
        <v>0</v>
      </c>
      <c r="W130" s="218">
        <f t="array" ref="W130">INDEX('Ortala-KabKota'!W$2:W$415,MATCH($D130,'Ortala-KabKota'!$E$2:$E$415,FALSE))</f>
        <v>0</v>
      </c>
      <c r="X130" s="218">
        <f t="array" ref="X130">INDEX('Ortala-KabKota'!X$2:X$415,MATCH($D130,'Ortala-KabKota'!$E$2:$E$415,FALSE))</f>
        <v>0</v>
      </c>
      <c r="Y130" s="218">
        <f t="array" ref="Y130">INDEX('Ortala-KabKota'!Y$2:Y$415,MATCH($D130,'Ortala-KabKota'!$E$2:$E$415,FALSE))</f>
        <v>0</v>
      </c>
      <c r="Z130" s="218">
        <f t="array" ref="Z130">INDEX('Ortala-KabKota'!Z$2:Z$415,MATCH($D130,'Ortala-KabKota'!$E$2:$E$415,FALSE))</f>
        <v>0</v>
      </c>
      <c r="AA130" s="218">
        <f t="array" ref="AA130">INDEX('Ortala-KabKota'!AA$2:AA$415,MATCH($D130,'Ortala-KabKota'!$E$2:$E$415,FALSE))</f>
        <v>0</v>
      </c>
      <c r="AB130" s="218">
        <f t="array" ref="AB130">INDEX('Ortala-KabKota'!AB$2:AB$415,MATCH($D130,'Ortala-KabKota'!$E$2:$E$415,FALSE))</f>
        <v>0</v>
      </c>
      <c r="AC130" s="218">
        <f t="array" ref="AC130">INDEX('Ortala-KabKota'!AC$2:AC$415,MATCH($D130,'Ortala-KabKota'!$E$2:$E$415,FALSE))</f>
        <v>0</v>
      </c>
      <c r="AD130" s="218">
        <f t="array" ref="AD130">INDEX('Ortala-KabKota'!AD$2:AD$415,MATCH($D130,'Ortala-KabKota'!$E$2:$E$415,FALSE))</f>
        <v>0</v>
      </c>
      <c r="AE130" s="218">
        <f t="array" ref="AE130">INDEX('Ortala-KabKota'!AE$2:AE$415,MATCH($D130,'Ortala-KabKota'!$E$2:$E$415,FALSE))</f>
        <v>0</v>
      </c>
      <c r="AF130" s="218">
        <f t="array" ref="AF130">INDEX('Ortala-KabKota'!AF$2:AF$415,MATCH($D130,'Ortala-KabKota'!$E$2:$E$415,FALSE))</f>
        <v>0</v>
      </c>
      <c r="AG130" s="218">
        <f t="array" ref="AG130">INDEX('Ortala-KabKota'!AG$2:AG$415,MATCH($D130,'Ortala-KabKota'!$E$2:$E$415,FALSE))</f>
        <v>0</v>
      </c>
      <c r="AH130" s="218">
        <f t="array" ref="AH130">INDEX('Ortala-KabKota'!AH$2:AH$415,MATCH($D130,'Ortala-KabKota'!$E$2:$E$415,FALSE))</f>
        <v>0</v>
      </c>
      <c r="AI130" s="218" t="str">
        <f t="array" ref="AI130">INDEX('Ortala-KabKota'!AI$2:AI$415,MATCH($D130,'Ortala-KabKota'!$E$2:$E$415,FALSE))</f>
        <v/>
      </c>
      <c r="AJ130" s="218">
        <f t="array" ref="AJ130">INDEX('Ortala-KabKota'!AJ$2:AJ$415,MATCH($D130,'Ortala-KabKota'!$E$2:$E$415,FALSE))</f>
        <v>0</v>
      </c>
      <c r="AK130" s="218" t="str">
        <f t="array" ref="AK130">INDEX('Ortala-KabKota'!AK$2:AK$415,MATCH($D130,'Ortala-KabKota'!$E$2:$E$415,FALSE))</f>
        <v/>
      </c>
      <c r="AL130" s="218" t="str">
        <f t="array" ref="AL130">INDEX('Ortala-KabKota'!AL$2:AL$415,MATCH($D130,'Ortala-KabKota'!$E$2:$E$415,FALSE))</f>
        <v/>
      </c>
      <c r="AM130" s="218" t="str">
        <f t="array" ref="AM130">INDEX('Ortala-KabKota'!AM$2:AM$415,MATCH($D130,'Ortala-KabKota'!$E$2:$E$415,FALSE))</f>
        <v>29 Pelecehan Seksual</v>
      </c>
      <c r="AN130" s="218" t="str">
        <f t="array" ref="AN130">INDEX('Ortala-KabKota'!AN$2:AN$415,MATCH($D130,'Ortala-KabKota'!$E$2:$E$415,FALSE))</f>
        <v/>
      </c>
      <c r="AO130" s="218" t="str">
        <f t="array" ref="AO130">INDEX('Ortala-KabKota'!AO$2:AO$415,MATCH($D130,'Ortala-KabKota'!$E$2:$E$415,FALSE))</f>
        <v/>
      </c>
      <c r="AP130" s="218" t="str">
        <f t="array" ref="AP130">INDEX('Ortala-KabKota'!AP$2:AP$415,MATCH($D130,'Ortala-KabKota'!$E$2:$E$415,FALSE))</f>
        <v/>
      </c>
      <c r="AQ130" s="218" t="str">
        <f t="array" ref="AQ130">INDEX('Ortala-KabKota'!AQ$2:AQ$415,MATCH($D130,'Ortala-KabKota'!$E$2:$E$415,FALSE))</f>
        <v/>
      </c>
      <c r="AR130" s="218" t="str">
        <f t="array" ref="AR130">INDEX('Ortala-KabKota'!AR$2:AR$415,MATCH($D130,'Ortala-KabKota'!$E$2:$E$415,FALSE))</f>
        <v/>
      </c>
      <c r="AS130" s="218" t="str">
        <f t="array" ref="AS130">INDEX('Ortala-KabKota'!AS$2:AS$415,MATCH($D130,'Ortala-KabKota'!$E$2:$E$415,FALSE))</f>
        <v/>
      </c>
      <c r="AT130" s="218" t="str">
        <f t="array" ref="AT130">INDEX('Ortala-KabKota'!AT$2:AT$415,MATCH($D130,'Ortala-KabKota'!$E$2:$E$415,FALSE))</f>
        <v/>
      </c>
      <c r="AU130" s="218" t="str">
        <f t="array" ref="AU130">INDEX('UPTD PPA KabKota'!D$5:D$513,MATCH($D130,'UPTD PPA KabKota'!$C$5:$C$513,FALSE))</f>
        <v>Erfan Deni Setiawan/ 085268076502</v>
      </c>
      <c r="AV130" s="218" t="str">
        <f t="array" ref="AV130">INDEX('UPTD PPA KabKota'!E$5:E$513,MATCH($D130,'UPTD PPA KabKota'!$C$5:$C$513,FALSE))</f>
        <v>Jl. WR Supratman, Perkantoran Padang Kempas</v>
      </c>
      <c r="AW130" s="218" t="str">
        <f t="array" ref="AW130">INDEX('UPTD PPA KabKota'!F$5:F$513,MATCH($D130,'UPTD PPA KabKota'!$C$5:$C$513,FALSE))</f>
        <v>0852-6807-6502</v>
      </c>
      <c r="AX130" s="218" t="str">
        <f t="array" ref="AX130">INDEX('UPTD PPA KabKota'!G$5:G$513,MATCH($D130,'UPTD PPA KabKota'!$C$5:$C$513,FALSE))</f>
        <v>0852-6807-6502</v>
      </c>
      <c r="AY130" s="218" t="str">
        <f t="array" ref="AY130">INDEX('UPTD PPA KabKota'!H$5:H$513,MATCH($D130,'UPTD PPA KabKota'!$C$5:$C$513,FALSE))</f>
        <v>UPTD PPA</v>
      </c>
      <c r="AZ130" s="218" t="str">
        <f t="array" ref="AZ130">INDEX('UPTD PPA KabKota'!I$5:I$513,MATCH($D130,'UPTD PPA KabKota'!$C$5:$C$513,FALSE))</f>
        <v>Peraturan Bupati Kaur Nomor: 101 Tahun 2023 Tentang Pembentukan, Kedudukan, Susunan Organisasi, Tugas, dan Fungsi Serta Tata Kerja Unit Pelaksana Teknis Daerah Perlindungan Perempuan dan Anak pada Dinas Pengendalaian Penduduk, Keluarga Berencana, Pemberdayaan Perempuan dan Perlindungan Anak Kabupaten Kaur</v>
      </c>
      <c r="BA130" s="218">
        <f t="array" ref="BA130">INDEX('UPTD PPA KabKota'!J$5:J$513,MATCH($D130,'UPTD PPA KabKota'!$C$5:$C$513,FALSE))</f>
        <v>2023</v>
      </c>
      <c r="BB130" s="218" t="str">
        <f t="array" ref="BB130">INDEX('UPTD PPA KabKota'!K$5:K$513,MATCH($D130,'UPTD PPA KabKota'!$C$5:$C$513,FALSE))</f>
        <v>A</v>
      </c>
      <c r="BC130" s="218" t="str">
        <f t="array" ref="BC130">INDEX('UPTD PPA KabKota'!L$5:L$513,MATCH($D130,'UPTD PPA KabKota'!$C$5:$C$513,FALSE))</f>
        <v>Call Center / 0852-6807-6502. Evi Yuliana Rosita, SKM / 0853-7975-2129</v>
      </c>
      <c r="BD130" s="218" t="str">
        <f t="array" ref="BD130">INDEX('UPTD PPA KabKota'!M$5:M$513,MATCH($D130,'UPTD PPA KabKota'!$C$5:$C$513,FALSE))</f>
        <v>uptdppakabkaur@gmail.com</v>
      </c>
      <c r="BE130" s="218" t="str">
        <f t="array" ref="BE130">INDEX('UPTD PPA KabKota'!N$5:N$513,MATCH($D130,'UPTD PPA KabKota'!$C$5:$C$513,FALSE))</f>
        <v>1. Kepala UPTD PPA
2. Kepala Sub Bagian Tata Usaha
3. Kelompok Jabatan Fungsional
4. Pengadministrasian Umum
5. Pengemudi
6. Penjaga Keamanan
7. Mediator
8. Penjaga Rumah Aman
9. Konselor (Psikologis/Hukum)</v>
      </c>
      <c r="BF130" s="218" t="str">
        <f t="array" ref="BF130">INDEX('UPTD PPA KabKota'!O$5:O$513,MATCH($D130,'UPTD PPA KabKota'!$C$5:$C$513,FALSE))</f>
        <v>BERGABUNG DENGAN KANTOR DINAS</v>
      </c>
      <c r="BG130" s="218" t="str">
        <f t="array" ref="BG130">INDEX('UPTD PPA KabKota'!P$5:P$513,MATCH($D130,'UPTD PPA KabKota'!$C$5:$C$513,FALSE))</f>
        <v>SEWA/KONTRAK</v>
      </c>
      <c r="BH130" s="218" t="str">
        <f t="array" ref="BH130">INDEX('UPTD PPA KabKota'!Q$5:Q$513,MATCH($D130,'UPTD PPA KabKota'!$C$5:$C$513,FALSE))</f>
        <v>Menggunakan DAK NF 2025 untuk Sewa Hotel</v>
      </c>
      <c r="BI130" s="218" t="str">
        <f t="array" ref="BI130">INDEX('UPTD PPA KabKota'!R$5:R$513,MATCH($D130,'UPTD PPA KabKota'!$C$5:$C$513,FALSE))</f>
        <v>Tidak Ada</v>
      </c>
      <c r="BJ130" s="218" t="str">
        <f t="array" ref="BJ130">INDEX('UPTD PPA KabKota'!S$5:S$513,MATCH($D130,'UPTD PPA KabKota'!$C$5:$C$513,FALSE))</f>
        <v>Ada</v>
      </c>
      <c r="BK130" s="218" t="str">
        <f t="array" ref="BK130">INDEX('UPTD PPA KabKota'!T$5:T$513,MATCH($D130,'UPTD PPA KabKota'!$C$5:$C$513,FALSE))</f>
        <v>Tidak Ada</v>
      </c>
      <c r="BL130" s="218" t="str">
        <f t="array" ref="BL130">INDEX('UPTD PPA KabKota'!U$5:U$513,MATCH($D130,'UPTD PPA KabKota'!$C$5:$C$513,FALSE))</f>
        <v>Tidak Ada</v>
      </c>
      <c r="BM130" s="218" t="str">
        <f t="array" ref="BM130">INDEX('UPTD PPA KabKota'!V$5:V$513,MATCH($D130,'UPTD PPA KabKota'!$C$5:$C$513,FALSE))</f>
        <v>Tidak Ada</v>
      </c>
      <c r="BN130" s="218" t="str">
        <f t="array" ref="BN130">INDEX('UPTD PPA KabKota'!W$5:W$513,MATCH($D130,'UPTD PPA KabKota'!$C$5:$C$513,FALSE))</f>
        <v>Tidak Ada</v>
      </c>
      <c r="BO130" s="218" t="str">
        <f t="array" ref="BO130">INDEX('UPTD PPA KabKota'!X$5:X$513,MATCH($D130,'UPTD PPA KabKota'!$C$5:$C$513,FALSE))</f>
        <v>Tidak Ada</v>
      </c>
      <c r="BP130" s="218" t="str">
        <f t="array" ref="BP130">INDEX('UPTD PPA KabKota'!Y$5:Y$513,MATCH($D130,'UPTD PPA KabKota'!$C$5:$C$513,FALSE))</f>
        <v>Tidak Ada</v>
      </c>
      <c r="BQ130" s="218" t="str">
        <f t="array" ref="BQ130">INDEX('UPTD PPA KabKota'!Z$5:Z$513,MATCH($D130,'UPTD PPA KabKota'!$C$5:$C$513,FALSE))</f>
        <v>Tidak Ada</v>
      </c>
      <c r="BR130" s="218" t="str">
        <f t="array" ref="BR130">INDEX('UPTD PPA KabKota'!AA$5:AA$513,MATCH($D130,'UPTD PPA KabKota'!$C$5:$C$513,FALSE))</f>
        <v>Tidak Ada</v>
      </c>
      <c r="BS130" s="218" t="str">
        <f t="array" ref="BS130">INDEX('UPTD PPA KabKota'!AB$5:AB$513,MATCH($D130,'UPTD PPA KabKota'!$C$5:$C$513,FALSE))</f>
        <v>Tidak Ada</v>
      </c>
      <c r="BT130" s="218" t="str">
        <f t="array" ref="BT130">INDEX('UPTD PPA KabKota'!AC$5:AC$513,MATCH($D130,'UPTD PPA KabKota'!$C$5:$C$513,FALSE))</f>
        <v>Sudah</v>
      </c>
      <c r="BU130" s="218" t="str">
        <f t="array" ref="BU130">INDEX('UPTD PPA KabKota'!AD$5:AD$513,MATCH($D130,'UPTD PPA KabKota'!$C$5:$C$513,FALSE))</f>
        <v>Sudah</v>
      </c>
      <c r="BV130" s="218" t="str">
        <f t="array" ref="BV130">INDEX('UPTD PPA KabKota'!AE$5:AE$513,MATCH($D130,'UPTD PPA KabKota'!$C$5:$C$513,FALSE))</f>
        <v>Belum</v>
      </c>
      <c r="BW130" s="218" t="str">
        <f t="array" ref="BW130">INDEX('UPTD PPA KabKota'!AF$5:AF$513,MATCH($D130,'UPTD PPA KabKota'!$C$5:$C$513,FALSE))</f>
        <v>Sudah</v>
      </c>
      <c r="BX130" s="218" t="str">
        <f t="array" ref="BX130">INDEX('UPTD PPA KabKota'!AG$5:AG$513,MATCH($D130,'UPTD PPA KabKota'!$C$5:$C$513,FALSE))</f>
        <v>Belum</v>
      </c>
      <c r="BY130" s="218" t="str">
        <f t="array" ref="BY130">INDEX('UPTD PPA KabKota'!AH$5:AH$513,MATCH($D130,'UPTD PPA KabKota'!$C$5:$C$513,FALSE))</f>
        <v>Belum</v>
      </c>
      <c r="BZ130" s="218" t="str">
        <f t="array" ref="BZ130">INDEX('UPTD PPA KabKota'!AI$5:AI$513,MATCH($D130,'UPTD PPA KabKota'!$C$5:$C$513,FALSE))</f>
        <v>Belum</v>
      </c>
      <c r="CA130" s="218" t="str">
        <f t="array" ref="CA130">INDEX('UPTD PPA KabKota'!AJ$5:AJ$513,MATCH($D130,'UPTD PPA KabKota'!$C$5:$C$513,FALSE))</f>
        <v>Sudah</v>
      </c>
      <c r="CB130" s="218" t="str">
        <f t="array" ref="CB130">INDEX('UPTD PPA KabKota'!AK$5:AK$513,MATCH($D130,'UPTD PPA KabKota'!$C$5:$C$513,FALSE))</f>
        <v>Belum</v>
      </c>
      <c r="CC130" s="218" t="str">
        <f t="array" ref="CC130">INDEX('UPTD PPA KabKota'!AL$5:AL$513,MATCH($D130,'UPTD PPA KabKota'!$C$5:$C$513,FALSE))</f>
        <v>Belum</v>
      </c>
      <c r="CD130" s="218" t="str">
        <f t="array" ref="CD130">INDEX('UPTD PPA KabKota'!AM$5:AM$513,MATCH($D130,'UPTD PPA KabKota'!$C$5:$C$513,FALSE))</f>
        <v>Belum</v>
      </c>
      <c r="CE130" s="218" t="str">
        <f t="array" ref="CE130">INDEX('UPTD PPA KabKota'!AN$5:AN$513,MATCH($D130,'UPTD PPA KabKota'!$C$5:$C$513,FALSE))</f>
        <v>pengaduan dari masyarakat, penjangkuan korban, pengelolaan Kasus, Jika korban memerlukan pengamanan maka akan diberikan penampungan sementara di rumah aman</v>
      </c>
      <c r="CF130" s="218" t="str">
        <f t="array" ref="CF130">INDEX('UPTD PPA KabKota'!AO$5:AO$513,MATCH($D130,'UPTD PPA KabKota'!$C$5:$C$513,FALSE))</f>
        <v>29 (2021)</v>
      </c>
      <c r="CG130" s="218" t="str">
        <f t="array" ref="CG130">INDEX('UPTD PPA KabKota'!AP$5:AP$513,MATCH($D130,'UPTD PPA KabKota'!$C$5:$C$513,FALSE))</f>
        <v>Pelecehan Seksual</v>
      </c>
      <c r="CH130" s="218" t="str">
        <f t="array" ref="CH130">INDEX('UPTD PPA KabKota'!AQ$5:AQ$513,MATCH($D130,'UPTD PPA KabKota'!$C$5:$C$513,FALSE))</f>
        <v/>
      </c>
      <c r="CI130" s="218" t="str">
        <f t="array" ref="CI130">INDEX('UPTD PPA KabKota'!AR$5:AR$513,MATCH($D130,'UPTD PPA KabKota'!$C$5:$C$513,FALSE))</f>
        <v/>
      </c>
      <c r="CJ130" s="218" t="str">
        <f t="array" ref="CJ130">INDEX('UPTD PPA KabKota'!AS$5:AS$513,MATCH($D130,'UPTD PPA KabKota'!$C$5:$C$513,FALSE))</f>
        <v/>
      </c>
      <c r="CK130" s="218" t="str">
        <f t="array" ref="CK130">INDEX('UPTD PPA KabKota'!AT$5:AT$513,MATCH($D130,'UPTD PPA KabKota'!$C$5:$C$513,FALSE))</f>
        <v/>
      </c>
      <c r="CL130" s="218" t="str">
        <f t="array" ref="CL130">INDEX('UPTD PPA KabKota'!AU$5:AU$513,MATCH($D130,'UPTD PPA KabKota'!$C$5:$C$513,FALSE))</f>
        <v/>
      </c>
      <c r="CM130" s="218" t="str">
        <f t="array" ref="CM130">INDEX('UPTD PPA KabKota'!AV$5:AV$513,MATCH($D130,'UPTD PPA KabKota'!$C$5:$C$513,FALSE))</f>
        <v/>
      </c>
      <c r="CN130" s="218" t="str">
        <f t="array" ref="CN130">INDEX('UPTD PPA KabKota'!AW$5:AW$513,MATCH($D130,'UPTD PPA KabKota'!$C$5:$C$513,FALSE))</f>
        <v/>
      </c>
      <c r="CO130" s="218" t="str">
        <f t="array" ref="CO130">INDEX('UPTD PPA KabKota'!AX$5:AX$513,MATCH($D130,'UPTD PPA KabKota'!$C$5:$C$513,FALSE))</f>
        <v>v</v>
      </c>
      <c r="CP130" s="218" t="str">
        <f t="array" ref="CP130">INDEX('UPTD PPA KabKota'!AY$5:AY$513,MATCH($D130,'UPTD PPA KabKota'!$C$5:$C$513,FALSE))</f>
        <v/>
      </c>
      <c r="CQ130" s="209" t="str">
        <f>IFERROR(__xludf.DUMMYFUNCTION("IF(ISBLANK($K130),"""",IF(REGEXMATCH($K130,""Peraturan""),""Ada"",IF(REGEXMATCH($K130,""Rekomendasi""),""Tidak Ada"", $K130)))
"),"Ada")</f>
        <v>Ada</v>
      </c>
      <c r="CR130" s="209" t="str">
        <f t="array" ref="CR130">index('UPTD PPA KabKota'!$BI$5:$BI$513,match($D130,'UPTD PPA KabKota'!$C$5:$C$513,false))</f>
        <v>Ada</v>
      </c>
      <c r="CS130" s="314" t="str">
        <f t="shared" si="19"/>
        <v>Ada</v>
      </c>
    </row>
    <row r="131">
      <c r="A131" s="334">
        <v>127.0</v>
      </c>
      <c r="B131" s="334">
        <v>5.0</v>
      </c>
      <c r="C131" s="311" t="s">
        <v>4745</v>
      </c>
      <c r="D131" s="312" t="s">
        <v>1876</v>
      </c>
      <c r="E131" s="315">
        <v>45778.0</v>
      </c>
      <c r="F131" s="218" t="str">
        <f t="array" ref="F131">INDEX('Ortala-KabKota'!F$2:F$415,MATCH($D131,'Ortala-KabKota'!$E$2:$E$415,FALSE))</f>
        <v>Meslunawati/ 085374278664</v>
      </c>
      <c r="G131" s="218" t="str">
        <f t="array" ref="G131">INDEX('Ortala-KabKota'!G$2:G$415,MATCH($D131,'Ortala-KabKota'!$E$2:$E$415,FALSE))</f>
        <v>Jln.RA.Kartini Pematang Aur</v>
      </c>
      <c r="H131" s="218" t="str">
        <f t="array" ref="H131">INDEX('Ortala-KabKota'!H$2:H$415,MATCH($D131,'Ortala-KabKota'!$E$2:$E$415,FALSE))</f>
        <v>-</v>
      </c>
      <c r="I131" s="218" t="str">
        <f t="array" ref="I131">INDEX('Ortala-KabKota'!I$2:I$415,MATCH($D131,'Ortala-KabKota'!$E$2:$E$415,FALSE))</f>
        <v>085382984555</v>
      </c>
      <c r="J131" s="218" t="str">
        <f t="array" ref="J131">INDEX('Ortala-KabKota'!J$2:J$415,MATCH($D131,'Ortala-KabKota'!$E$2:$E$415,FALSE))</f>
        <v>UPTD PPA</v>
      </c>
      <c r="K131" s="218" t="str">
        <f t="array" ref="K131">INDEX('Ortala-KabKota'!K$2:K$415,MATCH($D131,'Ortala-KabKota'!$E$2:$E$415,FALSE))</f>
        <v>Peraturan Bupati Seluma Nomor 33 Tahun 2020</v>
      </c>
      <c r="L131" s="218">
        <f t="array" ref="L131">INDEX('Ortala-KabKota'!L$2:L$415,MATCH($D131,'Ortala-KabKota'!$E$2:$E$415,FALSE))</f>
        <v>2020</v>
      </c>
      <c r="M131" s="218" t="str">
        <f t="array" ref="M131">INDEX('Ortala-KabKota'!M$2:M$415,MATCH($D131,'Ortala-KabKota'!$E$2:$E$415,FALSE))</f>
        <v>A</v>
      </c>
      <c r="N131" s="218" t="str">
        <f t="array" ref="N131">INDEX('Ortala-KabKota'!N$2:N$415,MATCH($D131,'Ortala-KabKota'!$E$2:$E$415,FALSE))</f>
        <v>Meliatian/ 085380054183</v>
      </c>
      <c r="O131" s="218" t="str">
        <f t="array" ref="O131">INDEX('Ortala-KabKota'!O$2:O$415,MATCH($D131,'Ortala-KabKota'!$E$2:$E$415,FALSE))</f>
        <v>bidanganak173@gmail.com</v>
      </c>
      <c r="P131" s="218" t="str">
        <f t="array" ref="P131">INDEX('Ortala-KabKota'!P$2:P$415,MATCH($D131,'Ortala-KabKota'!$E$2:$E$415,FALSE))</f>
        <v/>
      </c>
      <c r="Q131" s="218" t="str">
        <f t="array" ref="Q131">INDEX('Ortala-KabKota'!Q$2:Q$415,MATCH($D131,'Ortala-KabKota'!$E$2:$E$415,FALSE))</f>
        <v>MANDIRI</v>
      </c>
      <c r="R131" s="218" t="str">
        <f t="array" ref="R131">INDEX('Ortala-KabKota'!R$2:R$415,MATCH($D131,'Ortala-KabKota'!$E$2:$E$415,FALSE))</f>
        <v>MILIK SENDIRI</v>
      </c>
      <c r="S131" s="218" t="str">
        <f t="array" ref="S131">INDEX('Ortala-KabKota'!S$2:S$415,MATCH($D131,'Ortala-KabKota'!$E$2:$E$415,FALSE))</f>
        <v>Milik pemerintah daerah</v>
      </c>
      <c r="T131" s="218">
        <f t="array" ref="T131">INDEX('Ortala-KabKota'!T$2:T$415,MATCH($D131,'Ortala-KabKota'!$E$2:$E$415,FALSE))</f>
        <v>0</v>
      </c>
      <c r="U131" s="218">
        <f t="array" ref="U131">INDEX('Ortala-KabKota'!U$2:U$415,MATCH($D131,'Ortala-KabKota'!$E$2:$E$415,FALSE))</f>
        <v>0</v>
      </c>
      <c r="V131" s="218">
        <f t="array" ref="V131">INDEX('Ortala-KabKota'!V$2:V$415,MATCH($D131,'Ortala-KabKota'!$E$2:$E$415,FALSE))</f>
        <v>0</v>
      </c>
      <c r="W131" s="218">
        <f t="array" ref="W131">INDEX('Ortala-KabKota'!W$2:W$415,MATCH($D131,'Ortala-KabKota'!$E$2:$E$415,FALSE))</f>
        <v>0</v>
      </c>
      <c r="X131" s="218">
        <f t="array" ref="X131">INDEX('Ortala-KabKota'!X$2:X$415,MATCH($D131,'Ortala-KabKota'!$E$2:$E$415,FALSE))</f>
        <v>0</v>
      </c>
      <c r="Y131" s="218">
        <f t="array" ref="Y131">INDEX('Ortala-KabKota'!Y$2:Y$415,MATCH($D131,'Ortala-KabKota'!$E$2:$E$415,FALSE))</f>
        <v>0</v>
      </c>
      <c r="Z131" s="218">
        <f t="array" ref="Z131">INDEX('Ortala-KabKota'!Z$2:Z$415,MATCH($D131,'Ortala-KabKota'!$E$2:$E$415,FALSE))</f>
        <v>0</v>
      </c>
      <c r="AA131" s="218">
        <f t="array" ref="AA131">INDEX('Ortala-KabKota'!AA$2:AA$415,MATCH($D131,'Ortala-KabKota'!$E$2:$E$415,FALSE))</f>
        <v>0</v>
      </c>
      <c r="AB131" s="218">
        <f t="array" ref="AB131">INDEX('Ortala-KabKota'!AB$2:AB$415,MATCH($D131,'Ortala-KabKota'!$E$2:$E$415,FALSE))</f>
        <v>1</v>
      </c>
      <c r="AC131" s="218">
        <f t="array" ref="AC131">INDEX('Ortala-KabKota'!AC$2:AC$415,MATCH($D131,'Ortala-KabKota'!$E$2:$E$415,FALSE))</f>
        <v>0</v>
      </c>
      <c r="AD131" s="218" t="str">
        <f t="array" ref="AD131">INDEX('Ortala-KabKota'!AD$2:AD$415,MATCH($D131,'Ortala-KabKota'!$E$2:$E$415,FALSE))</f>
        <v/>
      </c>
      <c r="AE131" s="218">
        <f t="array" ref="AE131">INDEX('Ortala-KabKota'!AE$2:AE$415,MATCH($D131,'Ortala-KabKota'!$E$2:$E$415,FALSE))</f>
        <v>1</v>
      </c>
      <c r="AF131" s="218">
        <f t="array" ref="AF131">INDEX('Ortala-KabKota'!AF$2:AF$415,MATCH($D131,'Ortala-KabKota'!$E$2:$E$415,FALSE))</f>
        <v>1</v>
      </c>
      <c r="AG131" s="218">
        <f t="array" ref="AG131">INDEX('Ortala-KabKota'!AG$2:AG$415,MATCH($D131,'Ortala-KabKota'!$E$2:$E$415,FALSE))</f>
        <v>1</v>
      </c>
      <c r="AH131" s="218">
        <f t="array" ref="AH131">INDEX('Ortala-KabKota'!AH$2:AH$415,MATCH($D131,'Ortala-KabKota'!$E$2:$E$415,FALSE))</f>
        <v>1</v>
      </c>
      <c r="AI131" s="218" t="str">
        <f t="array" ref="AI131">INDEX('Ortala-KabKota'!AI$2:AI$415,MATCH($D131,'Ortala-KabKota'!$E$2:$E$415,FALSE))</f>
        <v>Korban dan pendamping pada saat penyelesaian dan sidang di shelter</v>
      </c>
      <c r="AJ131" s="218">
        <f t="array" ref="AJ131">INDEX('Ortala-KabKota'!AJ$2:AJ$415,MATCH($D131,'Ortala-KabKota'!$E$2:$E$415,FALSE))</f>
        <v>1</v>
      </c>
      <c r="AK131" s="218">
        <f t="array" ref="AK131">INDEX('Ortala-KabKota'!AK$2:AK$415,MATCH($D131,'Ortala-KabKota'!$E$2:$E$415,FALSE))</f>
        <v>1</v>
      </c>
      <c r="AL131" s="218">
        <f t="array" ref="AL131">INDEX('Ortala-KabKota'!AL$2:AL$415,MATCH($D131,'Ortala-KabKota'!$E$2:$E$415,FALSE))</f>
        <v>75</v>
      </c>
      <c r="AM131" s="218" t="str">
        <f t="array" ref="AM131">INDEX('Ortala-KabKota'!AM$2:AM$415,MATCH($D131,'Ortala-KabKota'!$E$2:$E$415,FALSE))</f>
        <v>Kekerasan seksual dan KDRT</v>
      </c>
      <c r="AN131" s="218" t="str">
        <f t="array" ref="AN131">INDEX('Ortala-KabKota'!AN$2:AN$415,MATCH($D131,'Ortala-KabKota'!$E$2:$E$415,FALSE))</f>
        <v/>
      </c>
      <c r="AO131" s="218" t="str">
        <f t="array" ref="AO131">INDEX('Ortala-KabKota'!AO$2:AO$415,MATCH($D131,'Ortala-KabKota'!$E$2:$E$415,FALSE))</f>
        <v/>
      </c>
      <c r="AP131" s="218" t="str">
        <f t="array" ref="AP131">INDEX('Ortala-KabKota'!AP$2:AP$415,MATCH($D131,'Ortala-KabKota'!$E$2:$E$415,FALSE))</f>
        <v/>
      </c>
      <c r="AQ131" s="218" t="str">
        <f t="array" ref="AQ131">INDEX('Ortala-KabKota'!AQ$2:AQ$415,MATCH($D131,'Ortala-KabKota'!$E$2:$E$415,FALSE))</f>
        <v/>
      </c>
      <c r="AR131" s="218">
        <f t="array" ref="AR131">INDEX('Ortala-KabKota'!AR$2:AR$415,MATCH($D131,'Ortala-KabKota'!$E$2:$E$415,FALSE))</f>
        <v>1</v>
      </c>
      <c r="AS131" s="218" t="str">
        <f t="array" ref="AS131">INDEX('Ortala-KabKota'!AS$2:AS$415,MATCH($D131,'Ortala-KabKota'!$E$2:$E$415,FALSE))</f>
        <v/>
      </c>
      <c r="AT131" s="218" t="str">
        <f t="array" ref="AT131">INDEX('Ortala-KabKota'!AT$2:AT$415,MATCH($D131,'Ortala-KabKota'!$E$2:$E$415,FALSE))</f>
        <v/>
      </c>
      <c r="AU131" s="218" t="str">
        <f t="array" ref="AU131">INDEX('UPTD PPA KabKota'!D$5:D$513,MATCH($D131,'UPTD PPA KabKota'!$C$5:$C$513,FALSE))</f>
        <v>Rudi Agus Setiawan</v>
      </c>
      <c r="AV131" s="218" t="str">
        <f t="array" ref="AV131">INDEX('UPTD PPA KabKota'!E$5:E$513,MATCH($D131,'UPTD PPA KabKota'!$C$5:$C$513,FALSE))</f>
        <v>Jl. RA Kartini Pematang Aur Tais</v>
      </c>
      <c r="AW131" s="218">
        <f t="array" ref="AW131">INDEX('UPTD PPA KabKota'!F$5:F$513,MATCH($D131,'UPTD PPA KabKota'!$C$5:$C$513,FALSE))</f>
        <v>81274662402</v>
      </c>
      <c r="AX131" s="218">
        <f t="array" ref="AX131">INDEX('UPTD PPA KabKota'!G$5:G$513,MATCH($D131,'UPTD PPA KabKota'!$C$5:$C$513,FALSE))</f>
        <v>81274662402</v>
      </c>
      <c r="AY131" s="218" t="str">
        <f t="array" ref="AY131">INDEX('UPTD PPA KabKota'!H$5:H$513,MATCH($D131,'UPTD PPA KabKota'!$C$5:$C$513,FALSE))</f>
        <v>UPTD PPA</v>
      </c>
      <c r="AZ131" s="218" t="str">
        <f t="array" ref="AZ131">INDEX('UPTD PPA KabKota'!I$5:I$513,MATCH($D131,'UPTD PPA KabKota'!$C$5:$C$513,FALSE))</f>
        <v>Peraturan Bupati Seluma Nomor 33 Tahun 2020</v>
      </c>
      <c r="BA131" s="218">
        <f t="array" ref="BA131">INDEX('UPTD PPA KabKota'!J$5:J$513,MATCH($D131,'UPTD PPA KabKota'!$C$5:$C$513,FALSE))</f>
        <v>2020</v>
      </c>
      <c r="BB131" s="218" t="str">
        <f t="array" ref="BB131">INDEX('UPTD PPA KabKota'!K$5:K$513,MATCH($D131,'UPTD PPA KabKota'!$C$5:$C$513,FALSE))</f>
        <v>B</v>
      </c>
      <c r="BC131" s="218" t="str">
        <f t="array" ref="BC131">INDEX('UPTD PPA KabKota'!L$5:L$513,MATCH($D131,'UPTD PPA KabKota'!$C$5:$C$513,FALSE))</f>
        <v>Rudi Agus Setiawan/ 081274662402</v>
      </c>
      <c r="BD131" s="218" t="str">
        <f t="array" ref="BD131">INDEX('UPTD PPA KabKota'!M$5:M$513,MATCH($D131,'UPTD PPA KabKota'!$C$5:$C$513,FALSE))</f>
        <v>bidanganak173@gmail.com</v>
      </c>
      <c r="BE131" s="218" t="str">
        <f t="array" ref="BE131">INDEX('UPTD PPA KabKota'!N$5:N$513,MATCH($D131,'UPTD PPA KabKota'!$C$5:$C$513,FALSE))</f>
        <v>Kepala UPTD, Kasubag TU dan kelompok Jabatan Fungsional</v>
      </c>
      <c r="BF131" s="218" t="str">
        <f t="array" ref="BF131">INDEX('UPTD PPA KabKota'!O$5:O$513,MATCH($D131,'UPTD PPA KabKota'!$C$5:$C$513,FALSE))</f>
        <v>Mandiri</v>
      </c>
      <c r="BG131" s="218" t="str">
        <f t="array" ref="BG131">INDEX('UPTD PPA KabKota'!P$5:P$513,MATCH($D131,'UPTD PPA KabKota'!$C$5:$C$513,FALSE))</f>
        <v>Sewa/Kontrak</v>
      </c>
      <c r="BH131" s="218" t="str">
        <f t="array" ref="BH131">INDEX('UPTD PPA KabKota'!Q$5:Q$513,MATCH($D131,'UPTD PPA KabKota'!$C$5:$C$513,FALSE))</f>
        <v>Untuk tahun 2025 Belum berani sewa karena DAK belum salur</v>
      </c>
      <c r="BI131" s="218" t="str">
        <f t="array" ref="BI131">INDEX('UPTD PPA KabKota'!R$5:R$513,MATCH($D131,'UPTD PPA KabKota'!$C$5:$C$513,FALSE))</f>
        <v>Ada</v>
      </c>
      <c r="BJ131" s="218" t="str">
        <f t="array" ref="BJ131">INDEX('UPTD PPA KabKota'!S$5:S$513,MATCH($D131,'UPTD PPA KabKota'!$C$5:$C$513,FALSE))</f>
        <v>Tidak Ada</v>
      </c>
      <c r="BK131" s="218" t="str">
        <f t="array" ref="BK131">INDEX('UPTD PPA KabKota'!T$5:T$513,MATCH($D131,'UPTD PPA KabKota'!$C$5:$C$513,FALSE))</f>
        <v>Ada</v>
      </c>
      <c r="BL131" s="218" t="str">
        <f t="array" ref="BL131">INDEX('UPTD PPA KabKota'!U$5:U$513,MATCH($D131,'UPTD PPA KabKota'!$C$5:$C$513,FALSE))</f>
        <v>Ada</v>
      </c>
      <c r="BM131" s="218" t="str">
        <f t="array" ref="BM131">INDEX('UPTD PPA KabKota'!V$5:V$513,MATCH($D131,'UPTD PPA KabKota'!$C$5:$C$513,FALSE))</f>
        <v>Ada</v>
      </c>
      <c r="BN131" s="218" t="str">
        <f t="array" ref="BN131">INDEX('UPTD PPA KabKota'!W$5:W$513,MATCH($D131,'UPTD PPA KabKota'!$C$5:$C$513,FALSE))</f>
        <v>Ada</v>
      </c>
      <c r="BO131" s="218" t="str">
        <f t="array" ref="BO131">INDEX('UPTD PPA KabKota'!X$5:X$513,MATCH($D131,'UPTD PPA KabKota'!$C$5:$C$513,FALSE))</f>
        <v>Ada</v>
      </c>
      <c r="BP131" s="218" t="str">
        <f t="array" ref="BP131">INDEX('UPTD PPA KabKota'!Y$5:Y$513,MATCH($D131,'UPTD PPA KabKota'!$C$5:$C$513,FALSE))</f>
        <v>Ada</v>
      </c>
      <c r="BQ131" s="218" t="str">
        <f t="array" ref="BQ131">INDEX('UPTD PPA KabKota'!Z$5:Z$513,MATCH($D131,'UPTD PPA KabKota'!$C$5:$C$513,FALSE))</f>
        <v>Ada</v>
      </c>
      <c r="BR131" s="218" t="str">
        <f t="array" ref="BR131">INDEX('UPTD PPA KabKota'!AA$5:AA$513,MATCH($D131,'UPTD PPA KabKota'!$C$5:$C$513,FALSE))</f>
        <v>Tidak Ada</v>
      </c>
      <c r="BS131" s="218" t="str">
        <f t="array" ref="BS131">INDEX('UPTD PPA KabKota'!AB$5:AB$513,MATCH($D131,'UPTD PPA KabKota'!$C$5:$C$513,FALSE))</f>
        <v>Tidak Ada</v>
      </c>
      <c r="BT131" s="218" t="str">
        <f t="array" ref="BT131">INDEX('UPTD PPA KabKota'!AC$5:AC$513,MATCH($D131,'UPTD PPA KabKota'!$C$5:$C$513,FALSE))</f>
        <v>Sudah</v>
      </c>
      <c r="BU131" s="218" t="str">
        <f t="array" ref="BU131">INDEX('UPTD PPA KabKota'!AD$5:AD$513,MATCH($D131,'UPTD PPA KabKota'!$C$5:$C$513,FALSE))</f>
        <v>Sudah</v>
      </c>
      <c r="BV131" s="218" t="str">
        <f t="array" ref="BV131">INDEX('UPTD PPA KabKota'!AE$5:AE$513,MATCH($D131,'UPTD PPA KabKota'!$C$5:$C$513,FALSE))</f>
        <v>Sudah</v>
      </c>
      <c r="BW131" s="218" t="str">
        <f t="array" ref="BW131">INDEX('UPTD PPA KabKota'!AF$5:AF$513,MATCH($D131,'UPTD PPA KabKota'!$C$5:$C$513,FALSE))</f>
        <v>Sudah</v>
      </c>
      <c r="BX131" s="218" t="str">
        <f t="array" ref="BX131">INDEX('UPTD PPA KabKota'!AG$5:AG$513,MATCH($D131,'UPTD PPA KabKota'!$C$5:$C$513,FALSE))</f>
        <v>Belum</v>
      </c>
      <c r="BY131" s="218" t="str">
        <f t="array" ref="BY131">INDEX('UPTD PPA KabKota'!AH$5:AH$513,MATCH($D131,'UPTD PPA KabKota'!$C$5:$C$513,FALSE))</f>
        <v>Sudah</v>
      </c>
      <c r="BZ131" s="218" t="str">
        <f t="array" ref="BZ131">INDEX('UPTD PPA KabKota'!AI$5:AI$513,MATCH($D131,'UPTD PPA KabKota'!$C$5:$C$513,FALSE))</f>
        <v>Belum</v>
      </c>
      <c r="CA131" s="218" t="str">
        <f t="array" ref="CA131">INDEX('UPTD PPA KabKota'!AJ$5:AJ$513,MATCH($D131,'UPTD PPA KabKota'!$C$5:$C$513,FALSE))</f>
        <v>Belum</v>
      </c>
      <c r="CB131" s="218" t="str">
        <f t="array" ref="CB131">INDEX('UPTD PPA KabKota'!AK$5:AK$513,MATCH($D131,'UPTD PPA KabKota'!$C$5:$C$513,FALSE))</f>
        <v>Sudah</v>
      </c>
      <c r="CC131" s="218" t="str">
        <f t="array" ref="CC131">INDEX('UPTD PPA KabKota'!AL$5:AL$513,MATCH($D131,'UPTD PPA KabKota'!$C$5:$C$513,FALSE))</f>
        <v>Sudah</v>
      </c>
      <c r="CD131" s="218" t="str">
        <f t="array" ref="CD131">INDEX('UPTD PPA KabKota'!AM$5:AM$513,MATCH($D131,'UPTD PPA KabKota'!$C$5:$C$513,FALSE))</f>
        <v>Sudah</v>
      </c>
      <c r="CE131" s="218" t="str">
        <f t="array" ref="CE131">INDEX('UPTD PPA KabKota'!AN$5:AN$513,MATCH($D131,'UPTD PPA KabKota'!$C$5:$C$513,FALSE))</f>
        <v>Pelayanan psikolog dan pendampingan hukum menggandeng pihak luar karena tidak tersedia di Dinas (dibayar dengan dana DAK), untuk pekerja sosial bekerjasama dengan dinas sosial</v>
      </c>
      <c r="CF131" s="218" t="str">
        <f t="array" ref="CF131">INDEX('UPTD PPA KabKota'!AO$5:AO$513,MATCH($D131,'UPTD PPA KabKota'!$C$5:$C$513,FALSE))</f>
        <v>41 jenis kasus</v>
      </c>
      <c r="CG131" s="218" t="str">
        <f t="array" ref="CG131">INDEX('UPTD PPA KabKota'!AP$5:AP$513,MATCH($D131,'UPTD PPA KabKota'!$C$5:$C$513,FALSE))</f>
        <v>Pelecehan seksual dan KDRT</v>
      </c>
      <c r="CH131" s="218" t="str">
        <f t="array" ref="CH131">INDEX('UPTD PPA KabKota'!AQ$5:AQ$513,MATCH($D131,'UPTD PPA KabKota'!$C$5:$C$513,FALSE))</f>
        <v/>
      </c>
      <c r="CI131" s="218" t="str">
        <f t="array" ref="CI131">INDEX('UPTD PPA KabKota'!AR$5:AR$513,MATCH($D131,'UPTD PPA KabKota'!$C$5:$C$513,FALSE))</f>
        <v/>
      </c>
      <c r="CJ131" s="218" t="str">
        <f t="array" ref="CJ131">INDEX('UPTD PPA KabKota'!AS$5:AS$513,MATCH($D131,'UPTD PPA KabKota'!$C$5:$C$513,FALSE))</f>
        <v/>
      </c>
      <c r="CK131" s="218" t="str">
        <f t="array" ref="CK131">INDEX('UPTD PPA KabKota'!AT$5:AT$513,MATCH($D131,'UPTD PPA KabKota'!$C$5:$C$513,FALSE))</f>
        <v/>
      </c>
      <c r="CL131" s="218" t="str">
        <f t="array" ref="CL131">INDEX('UPTD PPA KabKota'!AU$5:AU$513,MATCH($D131,'UPTD PPA KabKota'!$C$5:$C$513,FALSE))</f>
        <v>v</v>
      </c>
      <c r="CM131" s="218" t="str">
        <f t="array" ref="CM131">INDEX('UPTD PPA KabKota'!AV$5:AV$513,MATCH($D131,'UPTD PPA KabKota'!$C$5:$C$513,FALSE))</f>
        <v/>
      </c>
      <c r="CN131" s="218" t="str">
        <f t="array" ref="CN131">INDEX('UPTD PPA KabKota'!AW$5:AW$513,MATCH($D131,'UPTD PPA KabKota'!$C$5:$C$513,FALSE))</f>
        <v/>
      </c>
      <c r="CO131" s="218" t="str">
        <f t="array" ref="CO131">INDEX('UPTD PPA KabKota'!AX$5:AX$513,MATCH($D131,'UPTD PPA KabKota'!$C$5:$C$513,FALSE))</f>
        <v/>
      </c>
      <c r="CP131" s="218" t="str">
        <f t="array" ref="CP131">INDEX('UPTD PPA KabKota'!AY$5:AY$513,MATCH($D131,'UPTD PPA KabKota'!$C$5:$C$513,FALSE))</f>
        <v/>
      </c>
      <c r="CQ131" s="209" t="str">
        <f>IFERROR(__xludf.DUMMYFUNCTION("IF(ISBLANK($K131),"""",IF(REGEXMATCH($K131,""Peraturan""),""Ada"",IF(REGEXMATCH($K131,""Rekomendasi""),""Tidak Ada"", $K131)))
"),"Ada")</f>
        <v>Ada</v>
      </c>
      <c r="CR131" s="209" t="str">
        <f t="array" ref="CR131">index('UPTD PPA KabKota'!$BI$5:$BI$513,match($D131,'UPTD PPA KabKota'!$C$5:$C$513,false))</f>
        <v>Ada</v>
      </c>
      <c r="CS131" s="314" t="str">
        <f t="shared" si="19"/>
        <v>Ada</v>
      </c>
    </row>
    <row r="132">
      <c r="A132" s="334">
        <v>128.0</v>
      </c>
      <c r="B132" s="334">
        <v>6.0</v>
      </c>
      <c r="C132" s="311" t="s">
        <v>4745</v>
      </c>
      <c r="D132" s="312" t="s">
        <v>1825</v>
      </c>
      <c r="E132" s="315">
        <v>45778.0</v>
      </c>
      <c r="F132" s="218" t="str">
        <f t="array" ref="F132">INDEX('Ortala-KabKota'!F$2:F$415,MATCH($D132,'Ortala-KabKota'!$E$2:$E$415,FALSE))</f>
        <v>Afia Lola Andany
081292266449</v>
      </c>
      <c r="G132" s="218" t="str">
        <f t="array" ref="G132">INDEX('Ortala-KabKota'!G$2:G$415,MATCH($D132,'Ortala-KabKota'!$E$2:$E$415,FALSE))</f>
        <v/>
      </c>
      <c r="H132" s="218" t="str">
        <f t="array" ref="H132">INDEX('Ortala-KabKota'!H$2:H$415,MATCH($D132,'Ortala-KabKota'!$E$2:$E$415,FALSE))</f>
        <v/>
      </c>
      <c r="I132" s="218" t="str">
        <f t="array" ref="I132">INDEX('Ortala-KabKota'!I$2:I$415,MATCH($D132,'Ortala-KabKota'!$E$2:$E$415,FALSE))</f>
        <v/>
      </c>
      <c r="J132" s="218" t="str">
        <f t="array" ref="J132">INDEX('Ortala-KabKota'!J$2:J$415,MATCH($D132,'Ortala-KabKota'!$E$2:$E$415,FALSE))</f>
        <v>UPTD PPA</v>
      </c>
      <c r="K132" s="218" t="str">
        <f t="array" ref="K132">INDEX('Ortala-KabKota'!K$2:K$415,MATCH($D132,'Ortala-KabKota'!$E$2:$E$415,FALSE))</f>
        <v>Peraturan Bupati Muko-Muko Nomor 38 Tahun 2023 Tentang Pembentukan UPTD PPA Kab. Mokumoku</v>
      </c>
      <c r="L132" s="218">
        <f t="array" ref="L132">INDEX('Ortala-KabKota'!L$2:L$415,MATCH($D132,'Ortala-KabKota'!$E$2:$E$415,FALSE))</f>
        <v>2023</v>
      </c>
      <c r="M132" s="218" t="str">
        <f t="array" ref="M132">INDEX('Ortala-KabKota'!M$2:M$415,MATCH($D132,'Ortala-KabKota'!$E$2:$E$415,FALSE))</f>
        <v>A</v>
      </c>
      <c r="N132" s="218" t="str">
        <f t="array" ref="N132">INDEX('Ortala-KabKota'!N$2:N$415,MATCH($D132,'Ortala-KabKota'!$E$2:$E$415,FALSE))</f>
        <v/>
      </c>
      <c r="O132" s="218" t="str">
        <f t="array" ref="O132">INDEX('Ortala-KabKota'!O$2:O$415,MATCH($D132,'Ortala-KabKota'!$E$2:$E$415,FALSE))</f>
        <v/>
      </c>
      <c r="P132" s="218" t="str">
        <f t="array" ref="P132">INDEX('Ortala-KabKota'!P$2:P$415,MATCH($D132,'Ortala-KabKota'!$E$2:$E$415,FALSE))</f>
        <v/>
      </c>
      <c r="Q132" s="218" t="str">
        <f t="array" ref="Q132">INDEX('Ortala-KabKota'!Q$2:Q$415,MATCH($D132,'Ortala-KabKota'!$E$2:$E$415,FALSE))</f>
        <v/>
      </c>
      <c r="R132" s="218" t="str">
        <f t="array" ref="R132">INDEX('Ortala-KabKota'!R$2:R$415,MATCH($D132,'Ortala-KabKota'!$E$2:$E$415,FALSE))</f>
        <v/>
      </c>
      <c r="S132" s="218" t="str">
        <f t="array" ref="S132">INDEX('Ortala-KabKota'!S$2:S$415,MATCH($D132,'Ortala-KabKota'!$E$2:$E$415,FALSE))</f>
        <v/>
      </c>
      <c r="T132" s="218" t="str">
        <f t="array" ref="T132">INDEX('Ortala-KabKota'!T$2:T$415,MATCH($D132,'Ortala-KabKota'!$E$2:$E$415,FALSE))</f>
        <v/>
      </c>
      <c r="U132" s="218" t="str">
        <f t="array" ref="U132">INDEX('Ortala-KabKota'!U$2:U$415,MATCH($D132,'Ortala-KabKota'!$E$2:$E$415,FALSE))</f>
        <v/>
      </c>
      <c r="V132" s="218" t="str">
        <f t="array" ref="V132">INDEX('Ortala-KabKota'!V$2:V$415,MATCH($D132,'Ortala-KabKota'!$E$2:$E$415,FALSE))</f>
        <v/>
      </c>
      <c r="W132" s="218" t="str">
        <f t="array" ref="W132">INDEX('Ortala-KabKota'!W$2:W$415,MATCH($D132,'Ortala-KabKota'!$E$2:$E$415,FALSE))</f>
        <v/>
      </c>
      <c r="X132" s="218" t="str">
        <f t="array" ref="X132">INDEX('Ortala-KabKota'!X$2:X$415,MATCH($D132,'Ortala-KabKota'!$E$2:$E$415,FALSE))</f>
        <v/>
      </c>
      <c r="Y132" s="218" t="str">
        <f t="array" ref="Y132">INDEX('Ortala-KabKota'!Y$2:Y$415,MATCH($D132,'Ortala-KabKota'!$E$2:$E$415,FALSE))</f>
        <v/>
      </c>
      <c r="Z132" s="218" t="str">
        <f t="array" ref="Z132">INDEX('Ortala-KabKota'!Z$2:Z$415,MATCH($D132,'Ortala-KabKota'!$E$2:$E$415,FALSE))</f>
        <v/>
      </c>
      <c r="AA132" s="218" t="str">
        <f t="array" ref="AA132">INDEX('Ortala-KabKota'!AA$2:AA$415,MATCH($D132,'Ortala-KabKota'!$E$2:$E$415,FALSE))</f>
        <v/>
      </c>
      <c r="AB132" s="218" t="str">
        <f t="array" ref="AB132">INDEX('Ortala-KabKota'!AB$2:AB$415,MATCH($D132,'Ortala-KabKota'!$E$2:$E$415,FALSE))</f>
        <v/>
      </c>
      <c r="AC132" s="218" t="str">
        <f t="array" ref="AC132">INDEX('Ortala-KabKota'!AC$2:AC$415,MATCH($D132,'Ortala-KabKota'!$E$2:$E$415,FALSE))</f>
        <v/>
      </c>
      <c r="AD132" s="218" t="str">
        <f t="array" ref="AD132">INDEX('Ortala-KabKota'!AD$2:AD$415,MATCH($D132,'Ortala-KabKota'!$E$2:$E$415,FALSE))</f>
        <v/>
      </c>
      <c r="AE132" s="218" t="str">
        <f t="array" ref="AE132">INDEX('Ortala-KabKota'!AE$2:AE$415,MATCH($D132,'Ortala-KabKota'!$E$2:$E$415,FALSE))</f>
        <v/>
      </c>
      <c r="AF132" s="218" t="str">
        <f t="array" ref="AF132">INDEX('Ortala-KabKota'!AF$2:AF$415,MATCH($D132,'Ortala-KabKota'!$E$2:$E$415,FALSE))</f>
        <v/>
      </c>
      <c r="AG132" s="218" t="str">
        <f t="array" ref="AG132">INDEX('Ortala-KabKota'!AG$2:AG$415,MATCH($D132,'Ortala-KabKota'!$E$2:$E$415,FALSE))</f>
        <v/>
      </c>
      <c r="AH132" s="218" t="str">
        <f t="array" ref="AH132">INDEX('Ortala-KabKota'!AH$2:AH$415,MATCH($D132,'Ortala-KabKota'!$E$2:$E$415,FALSE))</f>
        <v/>
      </c>
      <c r="AI132" s="218" t="str">
        <f t="array" ref="AI132">INDEX('Ortala-KabKota'!AI$2:AI$415,MATCH($D132,'Ortala-KabKota'!$E$2:$E$415,FALSE))</f>
        <v/>
      </c>
      <c r="AJ132" s="218" t="str">
        <f t="array" ref="AJ132">INDEX('Ortala-KabKota'!AJ$2:AJ$415,MATCH($D132,'Ortala-KabKota'!$E$2:$E$415,FALSE))</f>
        <v/>
      </c>
      <c r="AK132" s="218" t="str">
        <f t="array" ref="AK132">INDEX('Ortala-KabKota'!AK$2:AK$415,MATCH($D132,'Ortala-KabKota'!$E$2:$E$415,FALSE))</f>
        <v/>
      </c>
      <c r="AL132" s="218" t="str">
        <f t="array" ref="AL132">INDEX('Ortala-KabKota'!AL$2:AL$415,MATCH($D132,'Ortala-KabKota'!$E$2:$E$415,FALSE))</f>
        <v/>
      </c>
      <c r="AM132" s="218" t="str">
        <f t="array" ref="AM132">INDEX('Ortala-KabKota'!AM$2:AM$415,MATCH($D132,'Ortala-KabKota'!$E$2:$E$415,FALSE))</f>
        <v/>
      </c>
      <c r="AN132" s="218" t="str">
        <f t="array" ref="AN132">INDEX('Ortala-KabKota'!AN$2:AN$415,MATCH($D132,'Ortala-KabKota'!$E$2:$E$415,FALSE))</f>
        <v/>
      </c>
      <c r="AO132" s="218" t="str">
        <f t="array" ref="AO132">INDEX('Ortala-KabKota'!AO$2:AO$415,MATCH($D132,'Ortala-KabKota'!$E$2:$E$415,FALSE))</f>
        <v/>
      </c>
      <c r="AP132" s="218" t="str">
        <f t="array" ref="AP132">INDEX('Ortala-KabKota'!AP$2:AP$415,MATCH($D132,'Ortala-KabKota'!$E$2:$E$415,FALSE))</f>
        <v/>
      </c>
      <c r="AQ132" s="218" t="str">
        <f t="array" ref="AQ132">INDEX('Ortala-KabKota'!AQ$2:AQ$415,MATCH($D132,'Ortala-KabKota'!$E$2:$E$415,FALSE))</f>
        <v/>
      </c>
      <c r="AR132" s="218" t="str">
        <f t="array" ref="AR132">INDEX('Ortala-KabKota'!AR$2:AR$415,MATCH($D132,'Ortala-KabKota'!$E$2:$E$415,FALSE))</f>
        <v/>
      </c>
      <c r="AS132" s="218" t="str">
        <f t="array" ref="AS132">INDEX('Ortala-KabKota'!AS$2:AS$415,MATCH($D132,'Ortala-KabKota'!$E$2:$E$415,FALSE))</f>
        <v/>
      </c>
      <c r="AT132" s="218" t="str">
        <f t="array" ref="AT132">INDEX('Ortala-KabKota'!AT$2:AT$415,MATCH($D132,'Ortala-KabKota'!$E$2:$E$415,FALSE))</f>
        <v/>
      </c>
      <c r="AU132" s="218" t="str">
        <f t="array" ref="AU132">INDEX('UPTD PPA KabKota'!D$5:D$513,MATCH($D132,'UPTD PPA KabKota'!$C$5:$C$513,FALSE))</f>
        <v>AFIA LOLA ANDANY S.STP</v>
      </c>
      <c r="AV132" s="218" t="str">
        <f t="array" ref="AV132">INDEX('UPTD PPA KabKota'!E$5:E$513,MATCH($D132,'UPTD PPA KabKota'!$C$5:$C$513,FALSE))</f>
        <v>Jalan Imam Bonjol Komplek Perkantoran Pemda Kelurahan Bandaratu</v>
      </c>
      <c r="AW132" s="218">
        <f t="array" ref="AW132">INDEX('UPTD PPA KabKota'!F$5:F$513,MATCH($D132,'UPTD PPA KabKota'!$C$5:$C$513,FALSE))</f>
        <v>85142351402</v>
      </c>
      <c r="AX132" s="218">
        <f t="array" ref="AX132">INDEX('UPTD PPA KabKota'!G$5:G$513,MATCH($D132,'UPTD PPA KabKota'!$C$5:$C$513,FALSE))</f>
        <v>85142351403</v>
      </c>
      <c r="AY132" s="218" t="str">
        <f t="array" ref="AY132">INDEX('UPTD PPA KabKota'!H$5:H$513,MATCH($D132,'UPTD PPA KabKota'!$C$5:$C$513,FALSE))</f>
        <v>UPTD PPA</v>
      </c>
      <c r="AZ132" s="218" t="str">
        <f t="array" ref="AZ132">INDEX('UPTD PPA KabKota'!I$5:I$513,MATCH($D132,'UPTD PPA KabKota'!$C$5:$C$513,FALSE))</f>
        <v>Peraturan Bupati Nomor 38 Tahun 2023 tentang Pembentukan Unit Pelaksana Tekhnis Daerah Kabupaten Mukomuko</v>
      </c>
      <c r="BA132" s="218">
        <f t="array" ref="BA132">INDEX('UPTD PPA KabKota'!J$5:J$513,MATCH($D132,'UPTD PPA KabKota'!$C$5:$C$513,FALSE))</f>
        <v>2023</v>
      </c>
      <c r="BB132" s="218" t="str">
        <f t="array" ref="BB132">INDEX('UPTD PPA KabKota'!K$5:K$513,MATCH($D132,'UPTD PPA KabKota'!$C$5:$C$513,FALSE))</f>
        <v>A</v>
      </c>
      <c r="BC132" s="218">
        <f t="array" ref="BC132">INDEX('UPTD PPA KabKota'!L$5:L$513,MATCH($D132,'UPTD PPA KabKota'!$C$5:$C$513,FALSE))</f>
        <v>81292266449</v>
      </c>
      <c r="BD132" s="218" t="str">
        <f t="array" ref="BD132">INDEX('UPTD PPA KabKota'!M$5:M$513,MATCH($D132,'UPTD PPA KabKota'!$C$5:$C$513,FALSE))</f>
        <v/>
      </c>
      <c r="BE132" s="218" t="str">
        <f t="array" ref="BE132">INDEX('UPTD PPA KabKota'!N$5:N$513,MATCH($D132,'UPTD PPA KabKota'!$C$5:$C$513,FALSE))</f>
        <v>Kepala UPTD, Kasubag TU, Kelompok jabatan fungsional, dan Penjaga Asrama, Konselor , Mediator</v>
      </c>
      <c r="BF132" s="218" t="str">
        <f t="array" ref="BF132">INDEX('UPTD PPA KabKota'!O$5:O$513,MATCH($D132,'UPTD PPA KabKota'!$C$5:$C$513,FALSE))</f>
        <v>MANDIRI</v>
      </c>
      <c r="BG132" s="218" t="str">
        <f t="array" ref="BG132">INDEX('UPTD PPA KabKota'!P$5:P$513,MATCH($D132,'UPTD PPA KabKota'!$C$5:$C$513,FALSE))</f>
        <v>TIDAK PUNYA</v>
      </c>
      <c r="BH132" s="218" t="str">
        <f t="array" ref="BH132">INDEX('UPTD PPA KabKota'!Q$5:Q$513,MATCH($D132,'UPTD PPA KabKota'!$C$5:$C$513,FALSE))</f>
        <v>Pemerintah Daerah</v>
      </c>
      <c r="BI132" s="218" t="str">
        <f t="array" ref="BI132">INDEX('UPTD PPA KabKota'!R$5:R$513,MATCH($D132,'UPTD PPA KabKota'!$C$5:$C$513,FALSE))</f>
        <v>Tidak Ada</v>
      </c>
      <c r="BJ132" s="218" t="str">
        <f t="array" ref="BJ132">INDEX('UPTD PPA KabKota'!S$5:S$513,MATCH($D132,'UPTD PPA KabKota'!$C$5:$C$513,FALSE))</f>
        <v>Ada</v>
      </c>
      <c r="BK132" s="218" t="str">
        <f t="array" ref="BK132">INDEX('UPTD PPA KabKota'!T$5:T$513,MATCH($D132,'UPTD PPA KabKota'!$C$5:$C$513,FALSE))</f>
        <v>Ada</v>
      </c>
      <c r="BL132" s="218" t="str">
        <f t="array" ref="BL132">INDEX('UPTD PPA KabKota'!U$5:U$513,MATCH($D132,'UPTD PPA KabKota'!$C$5:$C$513,FALSE))</f>
        <v>Ada</v>
      </c>
      <c r="BM132" s="218" t="str">
        <f t="array" ref="BM132">INDEX('UPTD PPA KabKota'!V$5:V$513,MATCH($D132,'UPTD PPA KabKota'!$C$5:$C$513,FALSE))</f>
        <v>Ada</v>
      </c>
      <c r="BN132" s="218" t="str">
        <f t="array" ref="BN132">INDEX('UPTD PPA KabKota'!W$5:W$513,MATCH($D132,'UPTD PPA KabKota'!$C$5:$C$513,FALSE))</f>
        <v>Tidak Ada</v>
      </c>
      <c r="BO132" s="218" t="str">
        <f t="array" ref="BO132">INDEX('UPTD PPA KabKota'!X$5:X$513,MATCH($D132,'UPTD PPA KabKota'!$C$5:$C$513,FALSE))</f>
        <v>Tidak Ada</v>
      </c>
      <c r="BP132" s="218" t="str">
        <f t="array" ref="BP132">INDEX('UPTD PPA KabKota'!Y$5:Y$513,MATCH($D132,'UPTD PPA KabKota'!$C$5:$C$513,FALSE))</f>
        <v>Tidak Ada</v>
      </c>
      <c r="BQ132" s="218" t="str">
        <f t="array" ref="BQ132">INDEX('UPTD PPA KabKota'!Z$5:Z$513,MATCH($D132,'UPTD PPA KabKota'!$C$5:$C$513,FALSE))</f>
        <v>Ada</v>
      </c>
      <c r="BR132" s="218" t="str">
        <f t="array" ref="BR132">INDEX('UPTD PPA KabKota'!AA$5:AA$513,MATCH($D132,'UPTD PPA KabKota'!$C$5:$C$513,FALSE))</f>
        <v>Tidak Ada</v>
      </c>
      <c r="BS132" s="218" t="str">
        <f t="array" ref="BS132">INDEX('UPTD PPA KabKota'!AB$5:AB$513,MATCH($D132,'UPTD PPA KabKota'!$C$5:$C$513,FALSE))</f>
        <v>Tidak Ada</v>
      </c>
      <c r="BT132" s="218" t="str">
        <f t="array" ref="BT132">INDEX('UPTD PPA KabKota'!AC$5:AC$513,MATCH($D132,'UPTD PPA KabKota'!$C$5:$C$513,FALSE))</f>
        <v>Sudah</v>
      </c>
      <c r="BU132" s="218" t="str">
        <f t="array" ref="BU132">INDEX('UPTD PPA KabKota'!AD$5:AD$513,MATCH($D132,'UPTD PPA KabKota'!$C$5:$C$513,FALSE))</f>
        <v>Sudah</v>
      </c>
      <c r="BV132" s="218" t="str">
        <f t="array" ref="BV132">INDEX('UPTD PPA KabKota'!AE$5:AE$513,MATCH($D132,'UPTD PPA KabKota'!$C$5:$C$513,FALSE))</f>
        <v>Sudah</v>
      </c>
      <c r="BW132" s="218" t="str">
        <f t="array" ref="BW132">INDEX('UPTD PPA KabKota'!AF$5:AF$513,MATCH($D132,'UPTD PPA KabKota'!$C$5:$C$513,FALSE))</f>
        <v>Sudah</v>
      </c>
      <c r="BX132" s="218" t="str">
        <f t="array" ref="BX132">INDEX('UPTD PPA KabKota'!AG$5:AG$513,MATCH($D132,'UPTD PPA KabKota'!$C$5:$C$513,FALSE))</f>
        <v>Sudah</v>
      </c>
      <c r="BY132" s="218" t="str">
        <f t="array" ref="BY132">INDEX('UPTD PPA KabKota'!AH$5:AH$513,MATCH($D132,'UPTD PPA KabKota'!$C$5:$C$513,FALSE))</f>
        <v>Sudah</v>
      </c>
      <c r="BZ132" s="218" t="str">
        <f t="array" ref="BZ132">INDEX('UPTD PPA KabKota'!AI$5:AI$513,MATCH($D132,'UPTD PPA KabKota'!$C$5:$C$513,FALSE))</f>
        <v>Belum</v>
      </c>
      <c r="CA132" s="218" t="str">
        <f t="array" ref="CA132">INDEX('UPTD PPA KabKota'!AJ$5:AJ$513,MATCH($D132,'UPTD PPA KabKota'!$C$5:$C$513,FALSE))</f>
        <v>Belum</v>
      </c>
      <c r="CB132" s="218" t="str">
        <f t="array" ref="CB132">INDEX('UPTD PPA KabKota'!AK$5:AK$513,MATCH($D132,'UPTD PPA KabKota'!$C$5:$C$513,FALSE))</f>
        <v>Sudah</v>
      </c>
      <c r="CC132" s="218" t="str">
        <f t="array" ref="CC132">INDEX('UPTD PPA KabKota'!AL$5:AL$513,MATCH($D132,'UPTD PPA KabKota'!$C$5:$C$513,FALSE))</f>
        <v>Sudah</v>
      </c>
      <c r="CD132" s="218" t="str">
        <f t="array" ref="CD132">INDEX('UPTD PPA KabKota'!AM$5:AM$513,MATCH($D132,'UPTD PPA KabKota'!$C$5:$C$513,FALSE))</f>
        <v>Sudah</v>
      </c>
      <c r="CE132" s="218" t="str">
        <f t="array" ref="CE132">INDEX('UPTD PPA KabKota'!AN$5:AN$513,MATCH($D132,'UPTD PPA KabKota'!$C$5:$C$513,FALSE))</f>
        <v>pengaduan dari masyarakat, penjangkuan korban, pengelolaan Kasus, serta Rujukan ke psikology jika diperlukan</v>
      </c>
      <c r="CF132" s="218">
        <f t="array" ref="CF132">INDEX('UPTD PPA KabKota'!AO$5:AO$513,MATCH($D132,'UPTD PPA KabKota'!$C$5:$C$513,FALSE))</f>
        <v>20</v>
      </c>
      <c r="CG132" s="218" t="str">
        <f t="array" ref="CG132">INDEX('UPTD PPA KabKota'!AP$5:AP$513,MATCH($D132,'UPTD PPA KabKota'!$C$5:$C$513,FALSE))</f>
        <v>Kekerasan Terhadap Anak</v>
      </c>
      <c r="CH132" s="218" t="str">
        <f t="array" ref="CH132">INDEX('UPTD PPA KabKota'!AQ$5:AQ$513,MATCH($D132,'UPTD PPA KabKota'!$C$5:$C$513,FALSE))</f>
        <v/>
      </c>
      <c r="CI132" s="218" t="str">
        <f t="array" ref="CI132">INDEX('UPTD PPA KabKota'!AR$5:AR$513,MATCH($D132,'UPTD PPA KabKota'!$C$5:$C$513,FALSE))</f>
        <v/>
      </c>
      <c r="CJ132" s="218" t="str">
        <f t="array" ref="CJ132">INDEX('UPTD PPA KabKota'!AS$5:AS$513,MATCH($D132,'UPTD PPA KabKota'!$C$5:$C$513,FALSE))</f>
        <v/>
      </c>
      <c r="CK132" s="218" t="str">
        <f t="array" ref="CK132">INDEX('UPTD PPA KabKota'!AT$5:AT$513,MATCH($D132,'UPTD PPA KabKota'!$C$5:$C$513,FALSE))</f>
        <v/>
      </c>
      <c r="CL132" s="218" t="str">
        <f t="array" ref="CL132">INDEX('UPTD PPA KabKota'!AU$5:AU$513,MATCH($D132,'UPTD PPA KabKota'!$C$5:$C$513,FALSE))</f>
        <v/>
      </c>
      <c r="CM132" s="218" t="str">
        <f t="array" ref="CM132">INDEX('UPTD PPA KabKota'!AV$5:AV$513,MATCH($D132,'UPTD PPA KabKota'!$C$5:$C$513,FALSE))</f>
        <v/>
      </c>
      <c r="CN132" s="218" t="str">
        <f t="array" ref="CN132">INDEX('UPTD PPA KabKota'!AW$5:AW$513,MATCH($D132,'UPTD PPA KabKota'!$C$5:$C$513,FALSE))</f>
        <v/>
      </c>
      <c r="CO132" s="218" t="str">
        <f t="array" ref="CO132">INDEX('UPTD PPA KabKota'!AX$5:AX$513,MATCH($D132,'UPTD PPA KabKota'!$C$5:$C$513,FALSE))</f>
        <v>v</v>
      </c>
      <c r="CP132" s="218" t="str">
        <f t="array" ref="CP132">INDEX('UPTD PPA KabKota'!AY$5:AY$513,MATCH($D132,'UPTD PPA KabKota'!$C$5:$C$513,FALSE))</f>
        <v/>
      </c>
      <c r="CQ132" s="209" t="str">
        <f>IFERROR(__xludf.DUMMYFUNCTION("IF(ISBLANK($K132),"""",IF(REGEXMATCH($K132,""Peraturan""),""Ada"",IF(REGEXMATCH($K132,""Rekomendasi""),""Tidak Ada"", $K132)))
"),"Ada")</f>
        <v>Ada</v>
      </c>
      <c r="CR132" s="209" t="str">
        <f t="array" ref="CR132">index('UPTD PPA KabKota'!$BI$5:$BI$513,match($D132,'UPTD PPA KabKota'!$C$5:$C$513,false))</f>
        <v>Ada</v>
      </c>
      <c r="CS132" s="314" t="str">
        <f t="shared" si="19"/>
        <v>Ada</v>
      </c>
    </row>
    <row r="133">
      <c r="A133" s="334">
        <v>129.0</v>
      </c>
      <c r="B133" s="334">
        <v>7.0</v>
      </c>
      <c r="C133" s="311" t="s">
        <v>4745</v>
      </c>
      <c r="D133" s="312" t="s">
        <v>1889</v>
      </c>
      <c r="E133" s="315">
        <v>45778.0</v>
      </c>
      <c r="F133" s="218" t="str">
        <f t="array" ref="F133">INDEX('Ortala-KabKota'!F$2:F$415,MATCH($D133,'Ortala-KabKota'!$E$2:$E$415,FALSE))</f>
        <v>#N/A</v>
      </c>
      <c r="G133" s="218" t="str">
        <f t="array" ref="G133">INDEX('Ortala-KabKota'!G$2:G$415,MATCH($D133,'Ortala-KabKota'!$E$2:$E$415,FALSE))</f>
        <v>#N/A</v>
      </c>
      <c r="H133" s="218" t="str">
        <f t="array" ref="H133">INDEX('Ortala-KabKota'!H$2:H$415,MATCH($D133,'Ortala-KabKota'!$E$2:$E$415,FALSE))</f>
        <v>#N/A</v>
      </c>
      <c r="I133" s="218" t="str">
        <f t="array" ref="I133">INDEX('Ortala-KabKota'!I$2:I$415,MATCH($D133,'Ortala-KabKota'!$E$2:$E$415,FALSE))</f>
        <v>#N/A</v>
      </c>
      <c r="J133" s="218" t="str">
        <f t="array" ref="J133">INDEX('Ortala-KabKota'!J$2:J$415,MATCH($D133,'Ortala-KabKota'!$E$2:$E$415,FALSE))</f>
        <v>#N/A</v>
      </c>
      <c r="K133" s="218" t="str">
        <f t="array" ref="K133">INDEX('Ortala-KabKota'!K$2:K$415,MATCH($D133,'Ortala-KabKota'!$E$2:$E$415,FALSE))</f>
        <v>#N/A</v>
      </c>
      <c r="L133" s="218" t="str">
        <f t="array" ref="L133">INDEX('Ortala-KabKota'!L$2:L$415,MATCH($D133,'Ortala-KabKota'!$E$2:$E$415,FALSE))</f>
        <v>#N/A</v>
      </c>
      <c r="M133" s="218" t="str">
        <f t="array" ref="M133">INDEX('Ortala-KabKota'!M$2:M$415,MATCH($D133,'Ortala-KabKota'!$E$2:$E$415,FALSE))</f>
        <v>#N/A</v>
      </c>
      <c r="N133" s="218" t="str">
        <f t="array" ref="N133">INDEX('Ortala-KabKota'!N$2:N$415,MATCH($D133,'Ortala-KabKota'!$E$2:$E$415,FALSE))</f>
        <v>#N/A</v>
      </c>
      <c r="O133" s="218" t="str">
        <f t="array" ref="O133">INDEX('Ortala-KabKota'!O$2:O$415,MATCH($D133,'Ortala-KabKota'!$E$2:$E$415,FALSE))</f>
        <v>#N/A</v>
      </c>
      <c r="P133" s="218" t="str">
        <f t="array" ref="P133">INDEX('Ortala-KabKota'!P$2:P$415,MATCH($D133,'Ortala-KabKota'!$E$2:$E$415,FALSE))</f>
        <v>#N/A</v>
      </c>
      <c r="Q133" s="218" t="str">
        <f t="array" ref="Q133">INDEX('Ortala-KabKota'!Q$2:Q$415,MATCH($D133,'Ortala-KabKota'!$E$2:$E$415,FALSE))</f>
        <v>#N/A</v>
      </c>
      <c r="R133" s="218" t="str">
        <f t="array" ref="R133">INDEX('Ortala-KabKota'!R$2:R$415,MATCH($D133,'Ortala-KabKota'!$E$2:$E$415,FALSE))</f>
        <v>#N/A</v>
      </c>
      <c r="S133" s="218" t="str">
        <f t="array" ref="S133">INDEX('Ortala-KabKota'!S$2:S$415,MATCH($D133,'Ortala-KabKota'!$E$2:$E$415,FALSE))</f>
        <v>#N/A</v>
      </c>
      <c r="T133" s="218" t="str">
        <f t="array" ref="T133">INDEX('Ortala-KabKota'!T$2:T$415,MATCH($D133,'Ortala-KabKota'!$E$2:$E$415,FALSE))</f>
        <v>#N/A</v>
      </c>
      <c r="U133" s="218" t="str">
        <f t="array" ref="U133">INDEX('Ortala-KabKota'!U$2:U$415,MATCH($D133,'Ortala-KabKota'!$E$2:$E$415,FALSE))</f>
        <v>#N/A</v>
      </c>
      <c r="V133" s="218" t="str">
        <f t="array" ref="V133">INDEX('Ortala-KabKota'!V$2:V$415,MATCH($D133,'Ortala-KabKota'!$E$2:$E$415,FALSE))</f>
        <v>#N/A</v>
      </c>
      <c r="W133" s="218" t="str">
        <f t="array" ref="W133">INDEX('Ortala-KabKota'!W$2:W$415,MATCH($D133,'Ortala-KabKota'!$E$2:$E$415,FALSE))</f>
        <v>#N/A</v>
      </c>
      <c r="X133" s="218" t="str">
        <f t="array" ref="X133">INDEX('Ortala-KabKota'!X$2:X$415,MATCH($D133,'Ortala-KabKota'!$E$2:$E$415,FALSE))</f>
        <v>#N/A</v>
      </c>
      <c r="Y133" s="218" t="str">
        <f t="array" ref="Y133">INDEX('Ortala-KabKota'!Y$2:Y$415,MATCH($D133,'Ortala-KabKota'!$E$2:$E$415,FALSE))</f>
        <v>#N/A</v>
      </c>
      <c r="Z133" s="218" t="str">
        <f t="array" ref="Z133">INDEX('Ortala-KabKota'!Z$2:Z$415,MATCH($D133,'Ortala-KabKota'!$E$2:$E$415,FALSE))</f>
        <v>#N/A</v>
      </c>
      <c r="AA133" s="218" t="str">
        <f t="array" ref="AA133">INDEX('Ortala-KabKota'!AA$2:AA$415,MATCH($D133,'Ortala-KabKota'!$E$2:$E$415,FALSE))</f>
        <v>#N/A</v>
      </c>
      <c r="AB133" s="218" t="str">
        <f t="array" ref="AB133">INDEX('Ortala-KabKota'!AB$2:AB$415,MATCH($D133,'Ortala-KabKota'!$E$2:$E$415,FALSE))</f>
        <v>#N/A</v>
      </c>
      <c r="AC133" s="218" t="str">
        <f t="array" ref="AC133">INDEX('Ortala-KabKota'!AC$2:AC$415,MATCH($D133,'Ortala-KabKota'!$E$2:$E$415,FALSE))</f>
        <v>#N/A</v>
      </c>
      <c r="AD133" s="218" t="str">
        <f t="array" ref="AD133">INDEX('Ortala-KabKota'!AD$2:AD$415,MATCH($D133,'Ortala-KabKota'!$E$2:$E$415,FALSE))</f>
        <v>#N/A</v>
      </c>
      <c r="AE133" s="218" t="str">
        <f t="array" ref="AE133">INDEX('Ortala-KabKota'!AE$2:AE$415,MATCH($D133,'Ortala-KabKota'!$E$2:$E$415,FALSE))</f>
        <v>#N/A</v>
      </c>
      <c r="AF133" s="218" t="str">
        <f t="array" ref="AF133">INDEX('Ortala-KabKota'!AF$2:AF$415,MATCH($D133,'Ortala-KabKota'!$E$2:$E$415,FALSE))</f>
        <v>#N/A</v>
      </c>
      <c r="AG133" s="218" t="str">
        <f t="array" ref="AG133">INDEX('Ortala-KabKota'!AG$2:AG$415,MATCH($D133,'Ortala-KabKota'!$E$2:$E$415,FALSE))</f>
        <v>#N/A</v>
      </c>
      <c r="AH133" s="218" t="str">
        <f t="array" ref="AH133">INDEX('Ortala-KabKota'!AH$2:AH$415,MATCH($D133,'Ortala-KabKota'!$E$2:$E$415,FALSE))</f>
        <v>#N/A</v>
      </c>
      <c r="AI133" s="218" t="str">
        <f t="array" ref="AI133">INDEX('Ortala-KabKota'!AI$2:AI$415,MATCH($D133,'Ortala-KabKota'!$E$2:$E$415,FALSE))</f>
        <v>#N/A</v>
      </c>
      <c r="AJ133" s="218" t="str">
        <f t="array" ref="AJ133">INDEX('Ortala-KabKota'!AJ$2:AJ$415,MATCH($D133,'Ortala-KabKota'!$E$2:$E$415,FALSE))</f>
        <v>#N/A</v>
      </c>
      <c r="AK133" s="218" t="str">
        <f t="array" ref="AK133">INDEX('Ortala-KabKota'!AK$2:AK$415,MATCH($D133,'Ortala-KabKota'!$E$2:$E$415,FALSE))</f>
        <v>#N/A</v>
      </c>
      <c r="AL133" s="218" t="str">
        <f t="array" ref="AL133">INDEX('Ortala-KabKota'!AL$2:AL$415,MATCH($D133,'Ortala-KabKota'!$E$2:$E$415,FALSE))</f>
        <v>#N/A</v>
      </c>
      <c r="AM133" s="218" t="str">
        <f t="array" ref="AM133">INDEX('Ortala-KabKota'!AM$2:AM$415,MATCH($D133,'Ortala-KabKota'!$E$2:$E$415,FALSE))</f>
        <v>#N/A</v>
      </c>
      <c r="AN133" s="218" t="str">
        <f t="array" ref="AN133">INDEX('Ortala-KabKota'!AN$2:AN$415,MATCH($D133,'Ortala-KabKota'!$E$2:$E$415,FALSE))</f>
        <v>#N/A</v>
      </c>
      <c r="AO133" s="218" t="str">
        <f t="array" ref="AO133">INDEX('Ortala-KabKota'!AO$2:AO$415,MATCH($D133,'Ortala-KabKota'!$E$2:$E$415,FALSE))</f>
        <v>#N/A</v>
      </c>
      <c r="AP133" s="218" t="str">
        <f t="array" ref="AP133">INDEX('Ortala-KabKota'!AP$2:AP$415,MATCH($D133,'Ortala-KabKota'!$E$2:$E$415,FALSE))</f>
        <v>#N/A</v>
      </c>
      <c r="AQ133" s="218" t="str">
        <f t="array" ref="AQ133">INDEX('Ortala-KabKota'!AQ$2:AQ$415,MATCH($D133,'Ortala-KabKota'!$E$2:$E$415,FALSE))</f>
        <v>#N/A</v>
      </c>
      <c r="AR133" s="218" t="str">
        <f t="array" ref="AR133">INDEX('Ortala-KabKota'!AR$2:AR$415,MATCH($D133,'Ortala-KabKota'!$E$2:$E$415,FALSE))</f>
        <v>#N/A</v>
      </c>
      <c r="AS133" s="218" t="str">
        <f t="array" ref="AS133">INDEX('Ortala-KabKota'!AS$2:AS$415,MATCH($D133,'Ortala-KabKota'!$E$2:$E$415,FALSE))</f>
        <v>#N/A</v>
      </c>
      <c r="AT133" s="218" t="str">
        <f t="array" ref="AT133">INDEX('Ortala-KabKota'!AT$2:AT$415,MATCH($D133,'Ortala-KabKota'!$E$2:$E$415,FALSE))</f>
        <v>#N/A</v>
      </c>
      <c r="AU133" s="218" t="str">
        <f t="array" ref="AU133">INDEX('UPTD PPA KabKota'!D$5:D$513,MATCH($D133,'UPTD PPA KabKota'!$C$5:$C$513,FALSE))</f>
        <v>-</v>
      </c>
      <c r="AV133" s="218" t="str">
        <f t="array" ref="AV133">INDEX('UPTD PPA KabKota'!E$5:E$513,MATCH($D133,'UPTD PPA KabKota'!$C$5:$C$513,FALSE))</f>
        <v>Komplek Perkantoran Jalan Jalur Dua Tubei, Tabeak Blau II, Kec. Tubei Kabupaten Lebong.</v>
      </c>
      <c r="AW133" s="218" t="str">
        <f t="array" ref="AW133">INDEX('UPTD PPA KabKota'!F$5:F$513,MATCH($D133,'UPTD PPA KabKota'!$C$5:$C$513,FALSE))</f>
        <v>-</v>
      </c>
      <c r="AX133" s="218" t="str">
        <f t="array" ref="AX133">INDEX('UPTD PPA KabKota'!G$5:G$513,MATCH($D133,'UPTD PPA KabKota'!$C$5:$C$513,FALSE))</f>
        <v>-</v>
      </c>
      <c r="AY133" s="218" t="str">
        <f t="array" ref="AY133">INDEX('UPTD PPA KabKota'!H$5:H$513,MATCH($D133,'UPTD PPA KabKota'!$C$5:$C$513,FALSE))</f>
        <v/>
      </c>
      <c r="AZ133" s="218" t="str">
        <f t="array" ref="AZ133">INDEX('UPTD PPA KabKota'!I$5:I$513,MATCH($D133,'UPTD PPA KabKota'!$C$5:$C$513,FALSE))</f>
        <v/>
      </c>
      <c r="BA133" s="218" t="str">
        <f t="array" ref="BA133">INDEX('UPTD PPA KabKota'!J$5:J$513,MATCH($D133,'UPTD PPA KabKota'!$C$5:$C$513,FALSE))</f>
        <v/>
      </c>
      <c r="BB133" s="218" t="str">
        <f t="array" ref="BB133">INDEX('UPTD PPA KabKota'!K$5:K$513,MATCH($D133,'UPTD PPA KabKota'!$C$5:$C$513,FALSE))</f>
        <v/>
      </c>
      <c r="BC133" s="218">
        <f t="array" ref="BC133">INDEX('UPTD PPA KabKota'!L$5:L$513,MATCH($D133,'UPTD PPA KabKota'!$C$5:$C$513,FALSE))</f>
        <v>81284339265</v>
      </c>
      <c r="BD133" s="218" t="str">
        <f t="array" ref="BD133">INDEX('UPTD PPA KabKota'!M$5:M$513,MATCH($D133,'UPTD PPA KabKota'!$C$5:$C$513,FALSE))</f>
        <v>-</v>
      </c>
      <c r="BE133" s="218" t="str">
        <f t="array" ref="BE133">INDEX('UPTD PPA KabKota'!N$5:N$513,MATCH($D133,'UPTD PPA KabKota'!$C$5:$C$513,FALSE))</f>
        <v>Kepala UPTD, STAF</v>
      </c>
      <c r="BF133" s="218" t="str">
        <f t="array" ref="BF133">INDEX('UPTD PPA KabKota'!O$5:O$513,MATCH($D133,'UPTD PPA KabKota'!$C$5:$C$513,FALSE))</f>
        <v>MANDIRI</v>
      </c>
      <c r="BG133" s="218" t="str">
        <f t="array" ref="BG133">INDEX('UPTD PPA KabKota'!P$5:P$513,MATCH($D133,'UPTD PPA KabKota'!$C$5:$C$513,FALSE))</f>
        <v>Tidak Punya</v>
      </c>
      <c r="BH133" s="218" t="str">
        <f t="array" ref="BH133">INDEX('UPTD PPA KabKota'!Q$5:Q$513,MATCH($D133,'UPTD PPA KabKota'!$C$5:$C$513,FALSE))</f>
        <v>Pemerintah Daerah</v>
      </c>
      <c r="BI133" s="218" t="str">
        <f t="array" ref="BI133">INDEX('UPTD PPA KabKota'!R$5:R$513,MATCH($D133,'UPTD PPA KabKota'!$C$5:$C$513,FALSE))</f>
        <v>Tidak Ada</v>
      </c>
      <c r="BJ133" s="218" t="str">
        <f t="array" ref="BJ133">INDEX('UPTD PPA KabKota'!S$5:S$513,MATCH($D133,'UPTD PPA KabKota'!$C$5:$C$513,FALSE))</f>
        <v>Tidak Ada</v>
      </c>
      <c r="BK133" s="218" t="str">
        <f t="array" ref="BK133">INDEX('UPTD PPA KabKota'!T$5:T$513,MATCH($D133,'UPTD PPA KabKota'!$C$5:$C$513,FALSE))</f>
        <v>Tidak Ada</v>
      </c>
      <c r="BL133" s="218" t="str">
        <f t="array" ref="BL133">INDEX('UPTD PPA KabKota'!U$5:U$513,MATCH($D133,'UPTD PPA KabKota'!$C$5:$C$513,FALSE))</f>
        <v>Tidak Ada</v>
      </c>
      <c r="BM133" s="218" t="str">
        <f t="array" ref="BM133">INDEX('UPTD PPA KabKota'!V$5:V$513,MATCH($D133,'UPTD PPA KabKota'!$C$5:$C$513,FALSE))</f>
        <v>Tidak Ada</v>
      </c>
      <c r="BN133" s="218" t="str">
        <f t="array" ref="BN133">INDEX('UPTD PPA KabKota'!W$5:W$513,MATCH($D133,'UPTD PPA KabKota'!$C$5:$C$513,FALSE))</f>
        <v>Tidak Ada</v>
      </c>
      <c r="BO133" s="218" t="str">
        <f t="array" ref="BO133">INDEX('UPTD PPA KabKota'!X$5:X$513,MATCH($D133,'UPTD PPA KabKota'!$C$5:$C$513,FALSE))</f>
        <v>Tidak Ada</v>
      </c>
      <c r="BP133" s="218" t="str">
        <f t="array" ref="BP133">INDEX('UPTD PPA KabKota'!Y$5:Y$513,MATCH($D133,'UPTD PPA KabKota'!$C$5:$C$513,FALSE))</f>
        <v>Tidak Ada</v>
      </c>
      <c r="BQ133" s="218" t="str">
        <f t="array" ref="BQ133">INDEX('UPTD PPA KabKota'!Z$5:Z$513,MATCH($D133,'UPTD PPA KabKota'!$C$5:$C$513,FALSE))</f>
        <v>Tidak Ada</v>
      </c>
      <c r="BR133" s="218" t="str">
        <f t="array" ref="BR133">INDEX('UPTD PPA KabKota'!AA$5:AA$513,MATCH($D133,'UPTD PPA KabKota'!$C$5:$C$513,FALSE))</f>
        <v>Tidak Ada</v>
      </c>
      <c r="BS133" s="218" t="str">
        <f t="array" ref="BS133">INDEX('UPTD PPA KabKota'!AB$5:AB$513,MATCH($D133,'UPTD PPA KabKota'!$C$5:$C$513,FALSE))</f>
        <v>Tidak Ada</v>
      </c>
      <c r="BT133" s="218" t="str">
        <f t="array" ref="BT133">INDEX('UPTD PPA KabKota'!AC$5:AC$513,MATCH($D133,'UPTD PPA KabKota'!$C$5:$C$513,FALSE))</f>
        <v>Sudah</v>
      </c>
      <c r="BU133" s="218" t="str">
        <f t="array" ref="BU133">INDEX('UPTD PPA KabKota'!AD$5:AD$513,MATCH($D133,'UPTD PPA KabKota'!$C$5:$C$513,FALSE))</f>
        <v>Sudah</v>
      </c>
      <c r="BV133" s="218" t="str">
        <f t="array" ref="BV133">INDEX('UPTD PPA KabKota'!AE$5:AE$513,MATCH($D133,'UPTD PPA KabKota'!$C$5:$C$513,FALSE))</f>
        <v>Sudah</v>
      </c>
      <c r="BW133" s="218" t="str">
        <f t="array" ref="BW133">INDEX('UPTD PPA KabKota'!AF$5:AF$513,MATCH($D133,'UPTD PPA KabKota'!$C$5:$C$513,FALSE))</f>
        <v>Sudah</v>
      </c>
      <c r="BX133" s="218" t="str">
        <f t="array" ref="BX133">INDEX('UPTD PPA KabKota'!AG$5:AG$513,MATCH($D133,'UPTD PPA KabKota'!$C$5:$C$513,FALSE))</f>
        <v>Belum</v>
      </c>
      <c r="BY133" s="218" t="str">
        <f t="array" ref="BY133">INDEX('UPTD PPA KabKota'!AH$5:AH$513,MATCH($D133,'UPTD PPA KabKota'!$C$5:$C$513,FALSE))</f>
        <v>Sudah</v>
      </c>
      <c r="BZ133" s="218" t="str">
        <f t="array" ref="BZ133">INDEX('UPTD PPA KabKota'!AI$5:AI$513,MATCH($D133,'UPTD PPA KabKota'!$C$5:$C$513,FALSE))</f>
        <v>Belum</v>
      </c>
      <c r="CA133" s="218" t="str">
        <f t="array" ref="CA133">INDEX('UPTD PPA KabKota'!AJ$5:AJ$513,MATCH($D133,'UPTD PPA KabKota'!$C$5:$C$513,FALSE))</f>
        <v>Belum</v>
      </c>
      <c r="CB133" s="218" t="str">
        <f t="array" ref="CB133">INDEX('UPTD PPA KabKota'!AK$5:AK$513,MATCH($D133,'UPTD PPA KabKota'!$C$5:$C$513,FALSE))</f>
        <v>Belum</v>
      </c>
      <c r="CC133" s="218" t="str">
        <f t="array" ref="CC133">INDEX('UPTD PPA KabKota'!AL$5:AL$513,MATCH($D133,'UPTD PPA KabKota'!$C$5:$C$513,FALSE))</f>
        <v>Sudah</v>
      </c>
      <c r="CD133" s="218" t="str">
        <f t="array" ref="CD133">INDEX('UPTD PPA KabKota'!AM$5:AM$513,MATCH($D133,'UPTD PPA KabKota'!$C$5:$C$513,FALSE))</f>
        <v>Sudah</v>
      </c>
      <c r="CE133" s="218" t="str">
        <f t="array" ref="CE133">INDEX('UPTD PPA KabKota'!AN$5:AN$513,MATCH($D133,'UPTD PPA KabKota'!$C$5:$C$513,FALSE))</f>
        <v>pengaduan dari masyarakat, penjangkuan korban, pengelolaan Kasus,serta Rujukan ke psikologi jika diperlukan</v>
      </c>
      <c r="CF133" s="218">
        <f t="array" ref="CF133">INDEX('UPTD PPA KabKota'!AO$5:AO$513,MATCH($D133,'UPTD PPA KabKota'!$C$5:$C$513,FALSE))</f>
        <v>9</v>
      </c>
      <c r="CG133" s="218" t="str">
        <f t="array" ref="CG133">INDEX('UPTD PPA KabKota'!AP$5:AP$513,MATCH($D133,'UPTD PPA KabKota'!$C$5:$C$513,FALSE))</f>
        <v>Kekerasan Terhadap Anak</v>
      </c>
      <c r="CH133" s="218" t="str">
        <f t="array" ref="CH133">INDEX('UPTD PPA KabKota'!AQ$5:AQ$513,MATCH($D133,'UPTD PPA KabKota'!$C$5:$C$513,FALSE))</f>
        <v/>
      </c>
      <c r="CI133" s="218" t="str">
        <f t="array" ref="CI133">INDEX('UPTD PPA KabKota'!AR$5:AR$513,MATCH($D133,'UPTD PPA KabKota'!$C$5:$C$513,FALSE))</f>
        <v/>
      </c>
      <c r="CJ133" s="218" t="str">
        <f t="array" ref="CJ133">INDEX('UPTD PPA KabKota'!AS$5:AS$513,MATCH($D133,'UPTD PPA KabKota'!$C$5:$C$513,FALSE))</f>
        <v/>
      </c>
      <c r="CK133" s="218" t="str">
        <f t="array" ref="CK133">INDEX('UPTD PPA KabKota'!AT$5:AT$513,MATCH($D133,'UPTD PPA KabKota'!$C$5:$C$513,FALSE))</f>
        <v/>
      </c>
      <c r="CL133" s="218" t="str">
        <f t="array" ref="CL133">INDEX('UPTD PPA KabKota'!AU$5:AU$513,MATCH($D133,'UPTD PPA KabKota'!$C$5:$C$513,FALSE))</f>
        <v/>
      </c>
      <c r="CM133" s="218" t="str">
        <f t="array" ref="CM133">INDEX('UPTD PPA KabKota'!AV$5:AV$513,MATCH($D133,'UPTD PPA KabKota'!$C$5:$C$513,FALSE))</f>
        <v/>
      </c>
      <c r="CN133" s="218" t="str">
        <f t="array" ref="CN133">INDEX('UPTD PPA KabKota'!AW$5:AW$513,MATCH($D133,'UPTD PPA KabKota'!$C$5:$C$513,FALSE))</f>
        <v/>
      </c>
      <c r="CO133" s="218" t="str">
        <f t="array" ref="CO133">INDEX('UPTD PPA KabKota'!AX$5:AX$513,MATCH($D133,'UPTD PPA KabKota'!$C$5:$C$513,FALSE))</f>
        <v/>
      </c>
      <c r="CP133" s="218" t="str">
        <f t="array" ref="CP133">INDEX('UPTD PPA KabKota'!AY$5:AY$513,MATCH($D133,'UPTD PPA KabKota'!$C$5:$C$513,FALSE))</f>
        <v/>
      </c>
      <c r="CQ133" s="209" t="str">
        <f>IFERROR(__xludf.DUMMYFUNCTION("IF(ISBLANK($K133),"""",IF(REGEXMATCH($K133,""Peraturan""),""Ada"",IF(REGEXMATCH($K133,""Rekomendasi""),""Tidak Ada"", $K133)))
"),"#N/A")</f>
        <v>#N/A</v>
      </c>
      <c r="CR133" s="209" t="str">
        <f t="array" ref="CR133">index('UPTD PPA KabKota'!$BI$5:$BI$513,match($D133,'UPTD PPA KabKota'!$C$5:$C$513,false))</f>
        <v>Tidak Ada</v>
      </c>
      <c r="CS133" s="319" t="s">
        <v>21</v>
      </c>
    </row>
    <row r="134">
      <c r="A134" s="334">
        <v>130.0</v>
      </c>
      <c r="B134" s="334">
        <v>8.0</v>
      </c>
      <c r="C134" s="311" t="s">
        <v>4745</v>
      </c>
      <c r="D134" s="312" t="s">
        <v>1815</v>
      </c>
      <c r="E134" s="315">
        <v>45778.0</v>
      </c>
      <c r="F134" s="218" t="str">
        <f t="array" ref="F134">INDEX('Ortala-KabKota'!F$2:F$415,MATCH($D134,'Ortala-KabKota'!$E$2:$E$415,FALSE))</f>
        <v>#N/A</v>
      </c>
      <c r="G134" s="218" t="str">
        <f t="array" ref="G134">INDEX('Ortala-KabKota'!G$2:G$415,MATCH($D134,'Ortala-KabKota'!$E$2:$E$415,FALSE))</f>
        <v>#N/A</v>
      </c>
      <c r="H134" s="218" t="str">
        <f t="array" ref="H134">INDEX('Ortala-KabKota'!H$2:H$415,MATCH($D134,'Ortala-KabKota'!$E$2:$E$415,FALSE))</f>
        <v>#N/A</v>
      </c>
      <c r="I134" s="218" t="str">
        <f t="array" ref="I134">INDEX('Ortala-KabKota'!I$2:I$415,MATCH($D134,'Ortala-KabKota'!$E$2:$E$415,FALSE))</f>
        <v>#N/A</v>
      </c>
      <c r="J134" s="218" t="str">
        <f t="array" ref="J134">INDEX('Ortala-KabKota'!J$2:J$415,MATCH($D134,'Ortala-KabKota'!$E$2:$E$415,FALSE))</f>
        <v>#N/A</v>
      </c>
      <c r="K134" s="218" t="str">
        <f t="array" ref="K134">INDEX('Ortala-KabKota'!K$2:K$415,MATCH($D134,'Ortala-KabKota'!$E$2:$E$415,FALSE))</f>
        <v>#N/A</v>
      </c>
      <c r="L134" s="218" t="str">
        <f t="array" ref="L134">INDEX('Ortala-KabKota'!L$2:L$415,MATCH($D134,'Ortala-KabKota'!$E$2:$E$415,FALSE))</f>
        <v>#N/A</v>
      </c>
      <c r="M134" s="218" t="str">
        <f t="array" ref="M134">INDEX('Ortala-KabKota'!M$2:M$415,MATCH($D134,'Ortala-KabKota'!$E$2:$E$415,FALSE))</f>
        <v>#N/A</v>
      </c>
      <c r="N134" s="218" t="str">
        <f t="array" ref="N134">INDEX('Ortala-KabKota'!N$2:N$415,MATCH($D134,'Ortala-KabKota'!$E$2:$E$415,FALSE))</f>
        <v>#N/A</v>
      </c>
      <c r="O134" s="218" t="str">
        <f t="array" ref="O134">INDEX('Ortala-KabKota'!O$2:O$415,MATCH($D134,'Ortala-KabKota'!$E$2:$E$415,FALSE))</f>
        <v>#N/A</v>
      </c>
      <c r="P134" s="218" t="str">
        <f t="array" ref="P134">INDEX('Ortala-KabKota'!P$2:P$415,MATCH($D134,'Ortala-KabKota'!$E$2:$E$415,FALSE))</f>
        <v>#N/A</v>
      </c>
      <c r="Q134" s="218" t="str">
        <f t="array" ref="Q134">INDEX('Ortala-KabKota'!Q$2:Q$415,MATCH($D134,'Ortala-KabKota'!$E$2:$E$415,FALSE))</f>
        <v>#N/A</v>
      </c>
      <c r="R134" s="218" t="str">
        <f t="array" ref="R134">INDEX('Ortala-KabKota'!R$2:R$415,MATCH($D134,'Ortala-KabKota'!$E$2:$E$415,FALSE))</f>
        <v>#N/A</v>
      </c>
      <c r="S134" s="218" t="str">
        <f t="array" ref="S134">INDEX('Ortala-KabKota'!S$2:S$415,MATCH($D134,'Ortala-KabKota'!$E$2:$E$415,FALSE))</f>
        <v>#N/A</v>
      </c>
      <c r="T134" s="218" t="str">
        <f t="array" ref="T134">INDEX('Ortala-KabKota'!T$2:T$415,MATCH($D134,'Ortala-KabKota'!$E$2:$E$415,FALSE))</f>
        <v>#N/A</v>
      </c>
      <c r="U134" s="218" t="str">
        <f t="array" ref="U134">INDEX('Ortala-KabKota'!U$2:U$415,MATCH($D134,'Ortala-KabKota'!$E$2:$E$415,FALSE))</f>
        <v>#N/A</v>
      </c>
      <c r="V134" s="218" t="str">
        <f t="array" ref="V134">INDEX('Ortala-KabKota'!V$2:V$415,MATCH($D134,'Ortala-KabKota'!$E$2:$E$415,FALSE))</f>
        <v>#N/A</v>
      </c>
      <c r="W134" s="218" t="str">
        <f t="array" ref="W134">INDEX('Ortala-KabKota'!W$2:W$415,MATCH($D134,'Ortala-KabKota'!$E$2:$E$415,FALSE))</f>
        <v>#N/A</v>
      </c>
      <c r="X134" s="218" t="str">
        <f t="array" ref="X134">INDEX('Ortala-KabKota'!X$2:X$415,MATCH($D134,'Ortala-KabKota'!$E$2:$E$415,FALSE))</f>
        <v>#N/A</v>
      </c>
      <c r="Y134" s="218" t="str">
        <f t="array" ref="Y134">INDEX('Ortala-KabKota'!Y$2:Y$415,MATCH($D134,'Ortala-KabKota'!$E$2:$E$415,FALSE))</f>
        <v>#N/A</v>
      </c>
      <c r="Z134" s="218" t="str">
        <f t="array" ref="Z134">INDEX('Ortala-KabKota'!Z$2:Z$415,MATCH($D134,'Ortala-KabKota'!$E$2:$E$415,FALSE))</f>
        <v>#N/A</v>
      </c>
      <c r="AA134" s="218" t="str">
        <f t="array" ref="AA134">INDEX('Ortala-KabKota'!AA$2:AA$415,MATCH($D134,'Ortala-KabKota'!$E$2:$E$415,FALSE))</f>
        <v>#N/A</v>
      </c>
      <c r="AB134" s="218" t="str">
        <f t="array" ref="AB134">INDEX('Ortala-KabKota'!AB$2:AB$415,MATCH($D134,'Ortala-KabKota'!$E$2:$E$415,FALSE))</f>
        <v>#N/A</v>
      </c>
      <c r="AC134" s="218" t="str">
        <f t="array" ref="AC134">INDEX('Ortala-KabKota'!AC$2:AC$415,MATCH($D134,'Ortala-KabKota'!$E$2:$E$415,FALSE))</f>
        <v>#N/A</v>
      </c>
      <c r="AD134" s="218" t="str">
        <f t="array" ref="AD134">INDEX('Ortala-KabKota'!AD$2:AD$415,MATCH($D134,'Ortala-KabKota'!$E$2:$E$415,FALSE))</f>
        <v>#N/A</v>
      </c>
      <c r="AE134" s="218" t="str">
        <f t="array" ref="AE134">INDEX('Ortala-KabKota'!AE$2:AE$415,MATCH($D134,'Ortala-KabKota'!$E$2:$E$415,FALSE))</f>
        <v>#N/A</v>
      </c>
      <c r="AF134" s="218" t="str">
        <f t="array" ref="AF134">INDEX('Ortala-KabKota'!AF$2:AF$415,MATCH($D134,'Ortala-KabKota'!$E$2:$E$415,FALSE))</f>
        <v>#N/A</v>
      </c>
      <c r="AG134" s="218" t="str">
        <f t="array" ref="AG134">INDEX('Ortala-KabKota'!AG$2:AG$415,MATCH($D134,'Ortala-KabKota'!$E$2:$E$415,FALSE))</f>
        <v>#N/A</v>
      </c>
      <c r="AH134" s="218" t="str">
        <f t="array" ref="AH134">INDEX('Ortala-KabKota'!AH$2:AH$415,MATCH($D134,'Ortala-KabKota'!$E$2:$E$415,FALSE))</f>
        <v>#N/A</v>
      </c>
      <c r="AI134" s="218" t="str">
        <f t="array" ref="AI134">INDEX('Ortala-KabKota'!AI$2:AI$415,MATCH($D134,'Ortala-KabKota'!$E$2:$E$415,FALSE))</f>
        <v>#N/A</v>
      </c>
      <c r="AJ134" s="218" t="str">
        <f t="array" ref="AJ134">INDEX('Ortala-KabKota'!AJ$2:AJ$415,MATCH($D134,'Ortala-KabKota'!$E$2:$E$415,FALSE))</f>
        <v>#N/A</v>
      </c>
      <c r="AK134" s="218" t="str">
        <f t="array" ref="AK134">INDEX('Ortala-KabKota'!AK$2:AK$415,MATCH($D134,'Ortala-KabKota'!$E$2:$E$415,FALSE))</f>
        <v>#N/A</v>
      </c>
      <c r="AL134" s="218" t="str">
        <f t="array" ref="AL134">INDEX('Ortala-KabKota'!AL$2:AL$415,MATCH($D134,'Ortala-KabKota'!$E$2:$E$415,FALSE))</f>
        <v>#N/A</v>
      </c>
      <c r="AM134" s="218" t="str">
        <f t="array" ref="AM134">INDEX('Ortala-KabKota'!AM$2:AM$415,MATCH($D134,'Ortala-KabKota'!$E$2:$E$415,FALSE))</f>
        <v>#N/A</v>
      </c>
      <c r="AN134" s="218" t="str">
        <f t="array" ref="AN134">INDEX('Ortala-KabKota'!AN$2:AN$415,MATCH($D134,'Ortala-KabKota'!$E$2:$E$415,FALSE))</f>
        <v>#N/A</v>
      </c>
      <c r="AO134" s="218" t="str">
        <f t="array" ref="AO134">INDEX('Ortala-KabKota'!AO$2:AO$415,MATCH($D134,'Ortala-KabKota'!$E$2:$E$415,FALSE))</f>
        <v>#N/A</v>
      </c>
      <c r="AP134" s="218" t="str">
        <f t="array" ref="AP134">INDEX('Ortala-KabKota'!AP$2:AP$415,MATCH($D134,'Ortala-KabKota'!$E$2:$E$415,FALSE))</f>
        <v>#N/A</v>
      </c>
      <c r="AQ134" s="218" t="str">
        <f t="array" ref="AQ134">INDEX('Ortala-KabKota'!AQ$2:AQ$415,MATCH($D134,'Ortala-KabKota'!$E$2:$E$415,FALSE))</f>
        <v>#N/A</v>
      </c>
      <c r="AR134" s="218" t="str">
        <f t="array" ref="AR134">INDEX('Ortala-KabKota'!AR$2:AR$415,MATCH($D134,'Ortala-KabKota'!$E$2:$E$415,FALSE))</f>
        <v>#N/A</v>
      </c>
      <c r="AS134" s="218" t="str">
        <f t="array" ref="AS134">INDEX('Ortala-KabKota'!AS$2:AS$415,MATCH($D134,'Ortala-KabKota'!$E$2:$E$415,FALSE))</f>
        <v>#N/A</v>
      </c>
      <c r="AT134" s="218" t="str">
        <f t="array" ref="AT134">INDEX('Ortala-KabKota'!AT$2:AT$415,MATCH($D134,'Ortala-KabKota'!$E$2:$E$415,FALSE))</f>
        <v>#N/A</v>
      </c>
      <c r="AU134" s="218" t="str">
        <f t="array" ref="AU134">INDEX('UPTD PPA KabKota'!D$5:D$513,MATCH($D134,'UPTD PPA KabKota'!$C$5:$C$513,FALSE))</f>
        <v>Sofiyan Lufti, S.IP</v>
      </c>
      <c r="AV134" s="218" t="str">
        <f t="array" ref="AV134">INDEX('UPTD PPA KabKota'!E$5:E$513,MATCH($D134,'UPTD PPA KabKota'!$C$5:$C$513,FALSE))</f>
        <v>Jl Aipda Muan  Kompleks Perkantoran Kelobak Kepahiang</v>
      </c>
      <c r="AW134" s="218" t="str">
        <f t="array" ref="AW134">INDEX('UPTD PPA KabKota'!F$5:F$513,MATCH($D134,'UPTD PPA KabKota'!$C$5:$C$513,FALSE))</f>
        <v>-</v>
      </c>
      <c r="AX134" s="218">
        <f t="array" ref="AX134">INDEX('UPTD PPA KabKota'!G$5:G$513,MATCH($D134,'UPTD PPA KabKota'!$C$5:$C$513,FALSE))</f>
        <v>82160736853</v>
      </c>
      <c r="AY134" s="218" t="str">
        <f t="array" ref="AY134">INDEX('UPTD PPA KabKota'!H$5:H$513,MATCH($D134,'UPTD PPA KabKota'!$C$5:$C$513,FALSE))</f>
        <v>UPTD PPA</v>
      </c>
      <c r="AZ134" s="218" t="str">
        <f t="array" ref="AZ134">INDEX('UPTD PPA KabKota'!I$5:I$513,MATCH($D134,'UPTD PPA KabKota'!$C$5:$C$513,FALSE))</f>
        <v>Peraturan Bupati Kepahiang No 01 Tahun 2024</v>
      </c>
      <c r="BA134" s="218">
        <f t="array" ref="BA134">INDEX('UPTD PPA KabKota'!J$5:J$513,MATCH($D134,'UPTD PPA KabKota'!$C$5:$C$513,FALSE))</f>
        <v>2024</v>
      </c>
      <c r="BB134" s="218" t="str">
        <f t="array" ref="BB134">INDEX('UPTD PPA KabKota'!K$5:K$513,MATCH($D134,'UPTD PPA KabKota'!$C$5:$C$513,FALSE))</f>
        <v>A</v>
      </c>
      <c r="BC134" s="218" t="str">
        <f t="array" ref="BC134">INDEX('UPTD PPA KabKota'!L$5:L$513,MATCH($D134,'UPTD PPA KabKota'!$C$5:$C$513,FALSE))</f>
        <v>Sofiyan Lutfi / 081375019580</v>
      </c>
      <c r="BD134" s="218" t="str">
        <f t="array" ref="BD134">INDEX('UPTD PPA KabKota'!M$5:M$513,MATCH($D134,'UPTD PPA KabKota'!$C$5:$C$513,FALSE))</f>
        <v>uptdppakepahiang@gmail.com</v>
      </c>
      <c r="BE134" s="218" t="str">
        <f t="array" ref="BE134">INDEX('UPTD PPA KabKota'!N$5:N$513,MATCH($D134,'UPTD PPA KabKota'!$C$5:$C$513,FALSE))</f>
        <v>Kepala UPTD, Subbag TU, Pelaksana dan Kelompok Jabatan Fungsional</v>
      </c>
      <c r="BF134" s="218" t="str">
        <f t="array" ref="BF134">INDEX('UPTD PPA KabKota'!O$5:O$513,MATCH($D134,'UPTD PPA KabKota'!$C$5:$C$513,FALSE))</f>
        <v>Mandiri</v>
      </c>
      <c r="BG134" s="218" t="str">
        <f t="array" ref="BG134">INDEX('UPTD PPA KabKota'!P$5:P$513,MATCH($D134,'UPTD PPA KabKota'!$C$5:$C$513,FALSE))</f>
        <v>Tidak Punya</v>
      </c>
      <c r="BH134" s="218" t="str">
        <f t="array" ref="BH134">INDEX('UPTD PPA KabKota'!Q$5:Q$513,MATCH($D134,'UPTD PPA KabKota'!$C$5:$C$513,FALSE))</f>
        <v>Korban yang membutuhkan layanan Rumah Perlindungan Sementara masih menggunakan jasa hotel.</v>
      </c>
      <c r="BI134" s="218" t="str">
        <f t="array" ref="BI134">INDEX('UPTD PPA KabKota'!R$5:R$513,MATCH($D134,'UPTD PPA KabKota'!$C$5:$C$513,FALSE))</f>
        <v>Ada</v>
      </c>
      <c r="BJ134" s="218" t="str">
        <f t="array" ref="BJ134">INDEX('UPTD PPA KabKota'!S$5:S$513,MATCH($D134,'UPTD PPA KabKota'!$C$5:$C$513,FALSE))</f>
        <v>Ada</v>
      </c>
      <c r="BK134" s="218" t="str">
        <f t="array" ref="BK134">INDEX('UPTD PPA KabKota'!T$5:T$513,MATCH($D134,'UPTD PPA KabKota'!$C$5:$C$513,FALSE))</f>
        <v>Tidak Ada</v>
      </c>
      <c r="BL134" s="218" t="str">
        <f t="array" ref="BL134">INDEX('UPTD PPA KabKota'!U$5:U$513,MATCH($D134,'UPTD PPA KabKota'!$C$5:$C$513,FALSE))</f>
        <v>Tidak Ada</v>
      </c>
      <c r="BM134" s="218" t="str">
        <f t="array" ref="BM134">INDEX('UPTD PPA KabKota'!V$5:V$513,MATCH($D134,'UPTD PPA KabKota'!$C$5:$C$513,FALSE))</f>
        <v>Tidak Ada</v>
      </c>
      <c r="BN134" s="218" t="str">
        <f t="array" ref="BN134">INDEX('UPTD PPA KabKota'!W$5:W$513,MATCH($D134,'UPTD PPA KabKota'!$C$5:$C$513,FALSE))</f>
        <v>Tidak Ada</v>
      </c>
      <c r="BO134" s="218" t="str">
        <f t="array" ref="BO134">INDEX('UPTD PPA KabKota'!X$5:X$513,MATCH($D134,'UPTD PPA KabKota'!$C$5:$C$513,FALSE))</f>
        <v>Tidak Ada</v>
      </c>
      <c r="BP134" s="218" t="str">
        <f t="array" ref="BP134">INDEX('UPTD PPA KabKota'!Y$5:Y$513,MATCH($D134,'UPTD PPA KabKota'!$C$5:$C$513,FALSE))</f>
        <v>Tidak Ada</v>
      </c>
      <c r="BQ134" s="218" t="str">
        <f t="array" ref="BQ134">INDEX('UPTD PPA KabKota'!Z$5:Z$513,MATCH($D134,'UPTD PPA KabKota'!$C$5:$C$513,FALSE))</f>
        <v>Ada</v>
      </c>
      <c r="BR134" s="218" t="str">
        <f t="array" ref="BR134">INDEX('UPTD PPA KabKota'!AA$5:AA$513,MATCH($D134,'UPTD PPA KabKota'!$C$5:$C$513,FALSE))</f>
        <v>Tidak Ada</v>
      </c>
      <c r="BS134" s="218" t="str">
        <f t="array" ref="BS134">INDEX('UPTD PPA KabKota'!AB$5:AB$513,MATCH($D134,'UPTD PPA KabKota'!$C$5:$C$513,FALSE))</f>
        <v>Tidak Ada</v>
      </c>
      <c r="BT134" s="218" t="str">
        <f t="array" ref="BT134">INDEX('UPTD PPA KabKota'!AC$5:AC$513,MATCH($D134,'UPTD PPA KabKota'!$C$5:$C$513,FALSE))</f>
        <v>Sudah</v>
      </c>
      <c r="BU134" s="218" t="str">
        <f t="array" ref="BU134">INDEX('UPTD PPA KabKota'!AD$5:AD$513,MATCH($D134,'UPTD PPA KabKota'!$C$5:$C$513,FALSE))</f>
        <v>Sudah</v>
      </c>
      <c r="BV134" s="218" t="str">
        <f t="array" ref="BV134">INDEX('UPTD PPA KabKota'!AE$5:AE$513,MATCH($D134,'UPTD PPA KabKota'!$C$5:$C$513,FALSE))</f>
        <v>Sudah</v>
      </c>
      <c r="BW134" s="218" t="str">
        <f t="array" ref="BW134">INDEX('UPTD PPA KabKota'!AF$5:AF$513,MATCH($D134,'UPTD PPA KabKota'!$C$5:$C$513,FALSE))</f>
        <v>Sudah</v>
      </c>
      <c r="BX134" s="218" t="str">
        <f t="array" ref="BX134">INDEX('UPTD PPA KabKota'!AG$5:AG$513,MATCH($D134,'UPTD PPA KabKota'!$C$5:$C$513,FALSE))</f>
        <v>Sudah</v>
      </c>
      <c r="BY134" s="218" t="str">
        <f t="array" ref="BY134">INDEX('UPTD PPA KabKota'!AH$5:AH$513,MATCH($D134,'UPTD PPA KabKota'!$C$5:$C$513,FALSE))</f>
        <v>Belum</v>
      </c>
      <c r="BZ134" s="218" t="str">
        <f t="array" ref="BZ134">INDEX('UPTD PPA KabKota'!AI$5:AI$513,MATCH($D134,'UPTD PPA KabKota'!$C$5:$C$513,FALSE))</f>
        <v>Belum</v>
      </c>
      <c r="CA134" s="218" t="str">
        <f t="array" ref="CA134">INDEX('UPTD PPA KabKota'!AJ$5:AJ$513,MATCH($D134,'UPTD PPA KabKota'!$C$5:$C$513,FALSE))</f>
        <v>Sudah</v>
      </c>
      <c r="CB134" s="218" t="str">
        <f t="array" ref="CB134">INDEX('UPTD PPA KabKota'!AK$5:AK$513,MATCH($D134,'UPTD PPA KabKota'!$C$5:$C$513,FALSE))</f>
        <v>Belum</v>
      </c>
      <c r="CC134" s="218" t="str">
        <f t="array" ref="CC134">INDEX('UPTD PPA KabKota'!AL$5:AL$513,MATCH($D134,'UPTD PPA KabKota'!$C$5:$C$513,FALSE))</f>
        <v>Sudah</v>
      </c>
      <c r="CD134" s="218" t="str">
        <f t="array" ref="CD134">INDEX('UPTD PPA KabKota'!AM$5:AM$513,MATCH($D134,'UPTD PPA KabKota'!$C$5:$C$513,FALSE))</f>
        <v>Sudah</v>
      </c>
      <c r="CE134" s="218" t="str">
        <f t="array" ref="CE134">INDEX('UPTD PPA KabKota'!AN$5:AN$513,MATCH($D134,'UPTD PPA KabKota'!$C$5:$C$513,FALSE))</f>
        <v>UPTD belum begitu maksimal dalam proses pendampingan hukum, hal ini salah satunya disebabkan oleh terbatasnya jumlah SDM yang tersedia, di satu sisi UPTD juga diharapkan untuk melakukan penjangkauan korban.</v>
      </c>
      <c r="CF134" s="218">
        <f t="array" ref="CF134">INDEX('UPTD PPA KabKota'!AO$5:AO$513,MATCH($D134,'UPTD PPA KabKota'!$C$5:$C$513,FALSE))</f>
        <v>33</v>
      </c>
      <c r="CG134" s="218" t="str">
        <f t="array" ref="CG134">INDEX('UPTD PPA KabKota'!AP$5:AP$513,MATCH($D134,'UPTD PPA KabKota'!$C$5:$C$513,FALSE))</f>
        <v>Kekerasan Seksual</v>
      </c>
      <c r="CH134" s="218" t="str">
        <f t="array" ref="CH134">INDEX('UPTD PPA KabKota'!AQ$5:AQ$513,MATCH($D134,'UPTD PPA KabKota'!$C$5:$C$513,FALSE))</f>
        <v/>
      </c>
      <c r="CI134" s="218" t="str">
        <f t="array" ref="CI134">INDEX('UPTD PPA KabKota'!AR$5:AR$513,MATCH($D134,'UPTD PPA KabKota'!$C$5:$C$513,FALSE))</f>
        <v/>
      </c>
      <c r="CJ134" s="218" t="str">
        <f t="array" ref="CJ134">INDEX('UPTD PPA KabKota'!AS$5:AS$513,MATCH($D134,'UPTD PPA KabKota'!$C$5:$C$513,FALSE))</f>
        <v/>
      </c>
      <c r="CK134" s="218" t="str">
        <f t="array" ref="CK134">INDEX('UPTD PPA KabKota'!AT$5:AT$513,MATCH($D134,'UPTD PPA KabKota'!$C$5:$C$513,FALSE))</f>
        <v/>
      </c>
      <c r="CL134" s="218" t="str">
        <f t="array" ref="CL134">INDEX('UPTD PPA KabKota'!AU$5:AU$513,MATCH($D134,'UPTD PPA KabKota'!$C$5:$C$513,FALSE))</f>
        <v/>
      </c>
      <c r="CM134" s="218" t="str">
        <f t="array" ref="CM134">INDEX('UPTD PPA KabKota'!AV$5:AV$513,MATCH($D134,'UPTD PPA KabKota'!$C$5:$C$513,FALSE))</f>
        <v/>
      </c>
      <c r="CN134" s="218" t="str">
        <f t="array" ref="CN134">INDEX('UPTD PPA KabKota'!AW$5:AW$513,MATCH($D134,'UPTD PPA KabKota'!$C$5:$C$513,FALSE))</f>
        <v/>
      </c>
      <c r="CO134" s="218" t="str">
        <f t="array" ref="CO134">INDEX('UPTD PPA KabKota'!AX$5:AX$513,MATCH($D134,'UPTD PPA KabKota'!$C$5:$C$513,FALSE))</f>
        <v/>
      </c>
      <c r="CP134" s="218" t="str">
        <f t="array" ref="CP134">INDEX('UPTD PPA KabKota'!AY$5:AY$513,MATCH($D134,'UPTD PPA KabKota'!$C$5:$C$513,FALSE))</f>
        <v>v</v>
      </c>
      <c r="CQ134" s="209" t="str">
        <f>IFERROR(__xludf.DUMMYFUNCTION("IF(ISBLANK($K134),"""",IF(REGEXMATCH($K134,""Peraturan""),""Ada"",IF(REGEXMATCH($K134,""Rekomendasi""),""Tidak Ada"", $K134)))
"),"#N/A")</f>
        <v>#N/A</v>
      </c>
      <c r="CR134" s="209" t="str">
        <f t="array" ref="CR134">index('UPTD PPA KabKota'!$BI$5:$BI$513,match($D134,'UPTD PPA KabKota'!$C$5:$C$513,false))</f>
        <v>Ada</v>
      </c>
      <c r="CS134" s="319" t="s">
        <v>9</v>
      </c>
    </row>
    <row r="135">
      <c r="A135" s="334">
        <v>131.0</v>
      </c>
      <c r="B135" s="334">
        <v>9.0</v>
      </c>
      <c r="C135" s="311" t="s">
        <v>4745</v>
      </c>
      <c r="D135" s="312" t="s">
        <v>1860</v>
      </c>
      <c r="E135" s="315">
        <v>45778.0</v>
      </c>
      <c r="F135" s="218" t="str">
        <f t="array" ref="F135">INDEX('Ortala-KabKota'!F$2:F$415,MATCH($D135,'Ortala-KabKota'!$E$2:$E$415,FALSE))</f>
        <v>Duma/ 085368288642</v>
      </c>
      <c r="G135" s="218" t="str">
        <f t="array" ref="G135">INDEX('Ortala-KabKota'!G$2:G$415,MATCH($D135,'Ortala-KabKota'!$E$2:$E$415,FALSE))</f>
        <v>Kompleks Perkantoran Renah Semanek, Karang Tinggi, Bengkulu Tengah</v>
      </c>
      <c r="H135" s="218" t="str">
        <f t="array" ref="H135">INDEX('Ortala-KabKota'!H$2:H$415,MATCH($D135,'Ortala-KabKota'!$E$2:$E$415,FALSE))</f>
        <v/>
      </c>
      <c r="I135" s="218" t="str">
        <f t="array" ref="I135">INDEX('Ortala-KabKota'!I$2:I$415,MATCH($D135,'Ortala-KabKota'!$E$2:$E$415,FALSE))</f>
        <v>0852 6728 3408
0822 3156 4214</v>
      </c>
      <c r="J135" s="218" t="str">
        <f t="array" ref="J135">INDEX('Ortala-KabKota'!J$2:J$415,MATCH($D135,'Ortala-KabKota'!$E$2:$E$415,FALSE))</f>
        <v>UPTD PPA</v>
      </c>
      <c r="K135" s="218" t="str">
        <f t="array" ref="K135">INDEX('Ortala-KabKota'!K$2:K$415,MATCH($D135,'Ortala-KabKota'!$E$2:$E$415,FALSE))</f>
        <v>Peraturan Bupati Bengkulu Tengah Nomor 36 Tahun 2021</v>
      </c>
      <c r="L135" s="218">
        <f t="array" ref="L135">INDEX('Ortala-KabKota'!L$2:L$415,MATCH($D135,'Ortala-KabKota'!$E$2:$E$415,FALSE))</f>
        <v>2021</v>
      </c>
      <c r="M135" s="218" t="str">
        <f t="array" ref="M135">INDEX('Ortala-KabKota'!M$2:M$415,MATCH($D135,'Ortala-KabKota'!$E$2:$E$415,FALSE))</f>
        <v>A</v>
      </c>
      <c r="N135" s="218" t="str">
        <f t="array" ref="N135">INDEX('Ortala-KabKota'!N$2:N$415,MATCH($D135,'Ortala-KabKota'!$E$2:$E$415,FALSE))</f>
        <v>Wijaya/ 082298553989
Emilda/ 085267283408</v>
      </c>
      <c r="O135" s="218" t="str">
        <f t="array" ref="O135">INDEX('Ortala-KabKota'!O$2:O$415,MATCH($D135,'Ortala-KabKota'!$E$2:$E$415,FALSE))</f>
        <v>uptdppabenteng3621@gmail.com</v>
      </c>
      <c r="P135" s="218" t="str">
        <f t="array" ref="P135">INDEX('Ortala-KabKota'!P$2:P$415,MATCH($D135,'Ortala-KabKota'!$E$2:$E$415,FALSE))</f>
        <v/>
      </c>
      <c r="Q135" s="218" t="str">
        <f t="array" ref="Q135">INDEX('Ortala-KabKota'!Q$2:Q$415,MATCH($D135,'Ortala-KabKota'!$E$2:$E$415,FALSE))</f>
        <v/>
      </c>
      <c r="R135" s="218" t="str">
        <f t="array" ref="R135">INDEX('Ortala-KabKota'!R$2:R$415,MATCH($D135,'Ortala-KabKota'!$E$2:$E$415,FALSE))</f>
        <v>MILIK SENDIRI</v>
      </c>
      <c r="S135" s="218" t="str">
        <f t="array" ref="S135">INDEX('Ortala-KabKota'!S$2:S$415,MATCH($D135,'Ortala-KabKota'!$E$2:$E$415,FALSE))</f>
        <v/>
      </c>
      <c r="T135" s="218" t="str">
        <f t="array" ref="T135">INDEX('Ortala-KabKota'!T$2:T$415,MATCH($D135,'Ortala-KabKota'!$E$2:$E$415,FALSE))</f>
        <v/>
      </c>
      <c r="U135" s="218" t="str">
        <f t="array" ref="U135">INDEX('Ortala-KabKota'!U$2:U$415,MATCH($D135,'Ortala-KabKota'!$E$2:$E$415,FALSE))</f>
        <v/>
      </c>
      <c r="V135" s="218" t="str">
        <f t="array" ref="V135">INDEX('Ortala-KabKota'!V$2:V$415,MATCH($D135,'Ortala-KabKota'!$E$2:$E$415,FALSE))</f>
        <v/>
      </c>
      <c r="W135" s="218" t="str">
        <f t="array" ref="W135">INDEX('Ortala-KabKota'!W$2:W$415,MATCH($D135,'Ortala-KabKota'!$E$2:$E$415,FALSE))</f>
        <v/>
      </c>
      <c r="X135" s="218" t="str">
        <f t="array" ref="X135">INDEX('Ortala-KabKota'!X$2:X$415,MATCH($D135,'Ortala-KabKota'!$E$2:$E$415,FALSE))</f>
        <v/>
      </c>
      <c r="Y135" s="218" t="str">
        <f t="array" ref="Y135">INDEX('Ortala-KabKota'!Y$2:Y$415,MATCH($D135,'Ortala-KabKota'!$E$2:$E$415,FALSE))</f>
        <v/>
      </c>
      <c r="Z135" s="218" t="str">
        <f t="array" ref="Z135">INDEX('Ortala-KabKota'!Z$2:Z$415,MATCH($D135,'Ortala-KabKota'!$E$2:$E$415,FALSE))</f>
        <v/>
      </c>
      <c r="AA135" s="218" t="str">
        <f t="array" ref="AA135">INDEX('Ortala-KabKota'!AA$2:AA$415,MATCH($D135,'Ortala-KabKota'!$E$2:$E$415,FALSE))</f>
        <v/>
      </c>
      <c r="AB135" s="218" t="str">
        <f t="array" ref="AB135">INDEX('Ortala-KabKota'!AB$2:AB$415,MATCH($D135,'Ortala-KabKota'!$E$2:$E$415,FALSE))</f>
        <v/>
      </c>
      <c r="AC135" s="218" t="str">
        <f t="array" ref="AC135">INDEX('Ortala-KabKota'!AC$2:AC$415,MATCH($D135,'Ortala-KabKota'!$E$2:$E$415,FALSE))</f>
        <v/>
      </c>
      <c r="AD135" s="218" t="str">
        <f t="array" ref="AD135">INDEX('Ortala-KabKota'!AD$2:AD$415,MATCH($D135,'Ortala-KabKota'!$E$2:$E$415,FALSE))</f>
        <v/>
      </c>
      <c r="AE135" s="218" t="str">
        <f t="array" ref="AE135">INDEX('Ortala-KabKota'!AE$2:AE$415,MATCH($D135,'Ortala-KabKota'!$E$2:$E$415,FALSE))</f>
        <v/>
      </c>
      <c r="AF135" s="218" t="str">
        <f t="array" ref="AF135">INDEX('Ortala-KabKota'!AF$2:AF$415,MATCH($D135,'Ortala-KabKota'!$E$2:$E$415,FALSE))</f>
        <v/>
      </c>
      <c r="AG135" s="218" t="str">
        <f t="array" ref="AG135">INDEX('Ortala-KabKota'!AG$2:AG$415,MATCH($D135,'Ortala-KabKota'!$E$2:$E$415,FALSE))</f>
        <v/>
      </c>
      <c r="AH135" s="218" t="str">
        <f t="array" ref="AH135">INDEX('Ortala-KabKota'!AH$2:AH$415,MATCH($D135,'Ortala-KabKota'!$E$2:$E$415,FALSE))</f>
        <v/>
      </c>
      <c r="AI135" s="218" t="str">
        <f t="array" ref="AI135">INDEX('Ortala-KabKota'!AI$2:AI$415,MATCH($D135,'Ortala-KabKota'!$E$2:$E$415,FALSE))</f>
        <v/>
      </c>
      <c r="AJ135" s="218" t="str">
        <f t="array" ref="AJ135">INDEX('Ortala-KabKota'!AJ$2:AJ$415,MATCH($D135,'Ortala-KabKota'!$E$2:$E$415,FALSE))</f>
        <v/>
      </c>
      <c r="AK135" s="218" t="str">
        <f t="array" ref="AK135">INDEX('Ortala-KabKota'!AK$2:AK$415,MATCH($D135,'Ortala-KabKota'!$E$2:$E$415,FALSE))</f>
        <v/>
      </c>
      <c r="AL135" s="218" t="str">
        <f t="array" ref="AL135">INDEX('Ortala-KabKota'!AL$2:AL$415,MATCH($D135,'Ortala-KabKota'!$E$2:$E$415,FALSE))</f>
        <v/>
      </c>
      <c r="AM135" s="218" t="str">
        <f t="array" ref="AM135">INDEX('Ortala-KabKota'!AM$2:AM$415,MATCH($D135,'Ortala-KabKota'!$E$2:$E$415,FALSE))</f>
        <v/>
      </c>
      <c r="AN135" s="218" t="str">
        <f t="array" ref="AN135">INDEX('Ortala-KabKota'!AN$2:AN$415,MATCH($D135,'Ortala-KabKota'!$E$2:$E$415,FALSE))</f>
        <v/>
      </c>
      <c r="AO135" s="218" t="str">
        <f t="array" ref="AO135">INDEX('Ortala-KabKota'!AO$2:AO$415,MATCH($D135,'Ortala-KabKota'!$E$2:$E$415,FALSE))</f>
        <v/>
      </c>
      <c r="AP135" s="218" t="str">
        <f t="array" ref="AP135">INDEX('Ortala-KabKota'!AP$2:AP$415,MATCH($D135,'Ortala-KabKota'!$E$2:$E$415,FALSE))</f>
        <v/>
      </c>
      <c r="AQ135" s="218" t="str">
        <f t="array" ref="AQ135">INDEX('Ortala-KabKota'!AQ$2:AQ$415,MATCH($D135,'Ortala-KabKota'!$E$2:$E$415,FALSE))</f>
        <v/>
      </c>
      <c r="AR135" s="218" t="str">
        <f t="array" ref="AR135">INDEX('Ortala-KabKota'!AR$2:AR$415,MATCH($D135,'Ortala-KabKota'!$E$2:$E$415,FALSE))</f>
        <v/>
      </c>
      <c r="AS135" s="218" t="str">
        <f t="array" ref="AS135">INDEX('Ortala-KabKota'!AS$2:AS$415,MATCH($D135,'Ortala-KabKota'!$E$2:$E$415,FALSE))</f>
        <v/>
      </c>
      <c r="AT135" s="218" t="str">
        <f t="array" ref="AT135">INDEX('Ortala-KabKota'!AT$2:AT$415,MATCH($D135,'Ortala-KabKota'!$E$2:$E$415,FALSE))</f>
        <v/>
      </c>
      <c r="AU135" s="218" t="str">
        <f t="array" ref="AU135">INDEX('UPTD PPA KabKota'!D$5:D$513,MATCH($D135,'UPTD PPA KabKota'!$C$5:$C$513,FALSE))</f>
        <v>KURNIADI.SKM</v>
      </c>
      <c r="AV135" s="218" t="str">
        <f t="array" ref="AV135">INDEX('UPTD PPA KabKota'!E$5:E$513,MATCH($D135,'UPTD PPA KabKota'!$C$5:$C$513,FALSE))</f>
        <v>Desa Bajak I Kecamatan Taba Penanjung Kabupate Bengkulu Tengah  Kode Pos 38386</v>
      </c>
      <c r="AW135" s="218" t="str">
        <f t="array" ref="AW135">INDEX('UPTD PPA KabKota'!F$5:F$513,MATCH($D135,'UPTD PPA KabKota'!$C$5:$C$513,FALSE))</f>
        <v>089603292943 AN. kurniadi.SKM./082306336999 an susi.yuniarti</v>
      </c>
      <c r="AX135" s="218" t="str">
        <f t="array" ref="AX135">INDEX('UPTD PPA KabKota'!G$5:G$513,MATCH($D135,'UPTD PPA KabKota'!$C$5:$C$513,FALSE))</f>
        <v>082289720628 / MARDIANA ,Satgas PPPA</v>
      </c>
      <c r="AY135" s="218" t="str">
        <f t="array" ref="AY135">INDEX('UPTD PPA KabKota'!H$5:H$513,MATCH($D135,'UPTD PPA KabKota'!$C$5:$C$513,FALSE))</f>
        <v>UPTD PPPA</v>
      </c>
      <c r="AZ135" s="218" t="str">
        <f t="array" ref="AZ135">INDEX('UPTD PPA KabKota'!I$5:I$513,MATCH($D135,'UPTD PPA KabKota'!$C$5:$C$513,FALSE))</f>
        <v>Peraturan Bupati Bengkulu Tengah Nomor 36 Tahun 2021</v>
      </c>
      <c r="BA135" s="218">
        <f t="array" ref="BA135">INDEX('UPTD PPA KabKota'!J$5:J$513,MATCH($D135,'UPTD PPA KabKota'!$C$5:$C$513,FALSE))</f>
        <v>2021</v>
      </c>
      <c r="BB135" s="218" t="str">
        <f t="array" ref="BB135">INDEX('UPTD PPA KabKota'!K$5:K$513,MATCH($D135,'UPTD PPA KabKota'!$C$5:$C$513,FALSE))</f>
        <v>A</v>
      </c>
      <c r="BC135" s="218" t="str">
        <f t="array" ref="BC135">INDEX('UPTD PPA KabKota'!L$5:L$513,MATCH($D135,'UPTD PPA KabKota'!$C$5:$C$513,FALSE))</f>
        <v>SUSI YUNIARTI./082306336999</v>
      </c>
      <c r="BD135" s="218" t="str">
        <f t="array" ref="BD135">INDEX('UPTD PPA KabKota'!M$5:M$513,MATCH($D135,'UPTD PPA KabKota'!$C$5:$C$513,FALSE))</f>
        <v>uptdppabt@gmail.com</v>
      </c>
      <c r="BE135" s="218" t="str">
        <f t="array" ref="BE135">INDEX('UPTD PPA KabKota'!N$5:N$513,MATCH($D135,'UPTD PPA KabKota'!$C$5:$C$513,FALSE))</f>
        <v>KEPALA DINAS
KEPALA UPTD
SUB BAGIAN TATA USAHA, KELOMPOK JABATAN FUNGSIONAL DAN PELAKSANA
SATGAS PPPA</v>
      </c>
      <c r="BF135" s="218" t="str">
        <f t="array" ref="BF135">INDEX('UPTD PPA KabKota'!O$5:O$513,MATCH($D135,'UPTD PPA KabKota'!$C$5:$C$513,FALSE))</f>
        <v>Mandiri</v>
      </c>
      <c r="BG135" s="218" t="str">
        <f t="array" ref="BG135">INDEX('UPTD PPA KabKota'!P$5:P$513,MATCH($D135,'UPTD PPA KabKota'!$C$5:$C$513,FALSE))</f>
        <v>Milik Sendiri</v>
      </c>
      <c r="BH135" s="218" t="str">
        <f t="array" ref="BH135">INDEX('UPTD PPA KabKota'!Q$5:Q$513,MATCH($D135,'UPTD PPA KabKota'!$C$5:$C$513,FALSE))</f>
        <v>REHAB GEDUNG</v>
      </c>
      <c r="BI135" s="218" t="str">
        <f t="array" ref="BI135">INDEX('UPTD PPA KabKota'!R$5:R$513,MATCH($D135,'UPTD PPA KabKota'!$C$5:$C$513,FALSE))</f>
        <v>Ada</v>
      </c>
      <c r="BJ135" s="218" t="str">
        <f t="array" ref="BJ135">INDEX('UPTD PPA KabKota'!S$5:S$513,MATCH($D135,'UPTD PPA KabKota'!$C$5:$C$513,FALSE))</f>
        <v>Ada</v>
      </c>
      <c r="BK135" s="218" t="str">
        <f t="array" ref="BK135">INDEX('UPTD PPA KabKota'!T$5:T$513,MATCH($D135,'UPTD PPA KabKota'!$C$5:$C$513,FALSE))</f>
        <v>Ada</v>
      </c>
      <c r="BL135" s="218" t="str">
        <f t="array" ref="BL135">INDEX('UPTD PPA KabKota'!U$5:U$513,MATCH($D135,'UPTD PPA KabKota'!$C$5:$C$513,FALSE))</f>
        <v>Ada</v>
      </c>
      <c r="BM135" s="218" t="str">
        <f t="array" ref="BM135">INDEX('UPTD PPA KabKota'!V$5:V$513,MATCH($D135,'UPTD PPA KabKota'!$C$5:$C$513,FALSE))</f>
        <v>Ada</v>
      </c>
      <c r="BN135" s="218" t="str">
        <f t="array" ref="BN135">INDEX('UPTD PPA KabKota'!W$5:W$513,MATCH($D135,'UPTD PPA KabKota'!$C$5:$C$513,FALSE))</f>
        <v>Tidak Ada</v>
      </c>
      <c r="BO135" s="218" t="str">
        <f t="array" ref="BO135">INDEX('UPTD PPA KabKota'!X$5:X$513,MATCH($D135,'UPTD PPA KabKota'!$C$5:$C$513,FALSE))</f>
        <v>Ada</v>
      </c>
      <c r="BP135" s="218" t="str">
        <f t="array" ref="BP135">INDEX('UPTD PPA KabKota'!Y$5:Y$513,MATCH($D135,'UPTD PPA KabKota'!$C$5:$C$513,FALSE))</f>
        <v>Ada</v>
      </c>
      <c r="BQ135" s="218" t="str">
        <f t="array" ref="BQ135">INDEX('UPTD PPA KabKota'!Z$5:Z$513,MATCH($D135,'UPTD PPA KabKota'!$C$5:$C$513,FALSE))</f>
        <v>Ada</v>
      </c>
      <c r="BR135" s="218" t="str">
        <f t="array" ref="BR135">INDEX('UPTD PPA KabKota'!AA$5:AA$513,MATCH($D135,'UPTD PPA KabKota'!$C$5:$C$513,FALSE))</f>
        <v>Tidak Ada</v>
      </c>
      <c r="BS135" s="218" t="str">
        <f t="array" ref="BS135">INDEX('UPTD PPA KabKota'!AB$5:AB$513,MATCH($D135,'UPTD PPA KabKota'!$C$5:$C$513,FALSE))</f>
        <v>Tidak Ada</v>
      </c>
      <c r="BT135" s="218" t="str">
        <f t="array" ref="BT135">INDEX('UPTD PPA KabKota'!AC$5:AC$513,MATCH($D135,'UPTD PPA KabKota'!$C$5:$C$513,FALSE))</f>
        <v>Sudah</v>
      </c>
      <c r="BU135" s="218" t="str">
        <f t="array" ref="BU135">INDEX('UPTD PPA KabKota'!AD$5:AD$513,MATCH($D135,'UPTD PPA KabKota'!$C$5:$C$513,FALSE))</f>
        <v>Sudah</v>
      </c>
      <c r="BV135" s="218" t="str">
        <f t="array" ref="BV135">INDEX('UPTD PPA KabKota'!AE$5:AE$513,MATCH($D135,'UPTD PPA KabKota'!$C$5:$C$513,FALSE))</f>
        <v>Sudah</v>
      </c>
      <c r="BW135" s="218" t="str">
        <f t="array" ref="BW135">INDEX('UPTD PPA KabKota'!AF$5:AF$513,MATCH($D135,'UPTD PPA KabKota'!$C$5:$C$513,FALSE))</f>
        <v>Sudah</v>
      </c>
      <c r="BX135" s="218" t="str">
        <f t="array" ref="BX135">INDEX('UPTD PPA KabKota'!AG$5:AG$513,MATCH($D135,'UPTD PPA KabKota'!$C$5:$C$513,FALSE))</f>
        <v>Sudah</v>
      </c>
      <c r="BY135" s="218" t="str">
        <f t="array" ref="BY135">INDEX('UPTD PPA KabKota'!AH$5:AH$513,MATCH($D135,'UPTD PPA KabKota'!$C$5:$C$513,FALSE))</f>
        <v>Sudah</v>
      </c>
      <c r="BZ135" s="218" t="str">
        <f t="array" ref="BZ135">INDEX('UPTD PPA KabKota'!AI$5:AI$513,MATCH($D135,'UPTD PPA KabKota'!$C$5:$C$513,FALSE))</f>
        <v>Belum</v>
      </c>
      <c r="CA135" s="218" t="str">
        <f t="array" ref="CA135">INDEX('UPTD PPA KabKota'!AJ$5:AJ$513,MATCH($D135,'UPTD PPA KabKota'!$C$5:$C$513,FALSE))</f>
        <v>Sudah</v>
      </c>
      <c r="CB135" s="218" t="str">
        <f t="array" ref="CB135">INDEX('UPTD PPA KabKota'!AK$5:AK$513,MATCH($D135,'UPTD PPA KabKota'!$C$5:$C$513,FALSE))</f>
        <v>Sudah</v>
      </c>
      <c r="CC135" s="218" t="str">
        <f t="array" ref="CC135">INDEX('UPTD PPA KabKota'!AL$5:AL$513,MATCH($D135,'UPTD PPA KabKota'!$C$5:$C$513,FALSE))</f>
        <v>Sudah</v>
      </c>
      <c r="CD135" s="218" t="str">
        <f t="array" ref="CD135">INDEX('UPTD PPA KabKota'!AM$5:AM$513,MATCH($D135,'UPTD PPA KabKota'!$C$5:$C$513,FALSE))</f>
        <v>Sudah</v>
      </c>
      <c r="CE135" s="218" t="str">
        <f t="array" ref="CE135">INDEX('UPTD PPA KabKota'!AN$5:AN$513,MATCH($D135,'UPTD PPA KabKota'!$C$5:$C$513,FALSE))</f>
        <v>Pengaduan Masyarakat,  Informasi dari Pihak Kepolisian, infomasi dari Desa dan Satgas PPPA.
Pendampingan Korban Kekerasan terhadap anak dan perempuan
penjangkauan Korban di Desa 
Pengelolaan Data  Kasus kekerasan pada Perempuan dan Anak 
Jika Korban Memerlukan Pengamanan maka akan di berikan Tempat Perlindungan sementara di Rumah Aman serta rujukan ke Tenaga Ahli apabila diperlukan
Pendampingan Visum Ke Rumah Sakit 
Mediasi Di Desa</v>
      </c>
      <c r="CF135" s="218" t="str">
        <f t="array" ref="CF135">INDEX('UPTD PPA KabKota'!AO$5:AO$513,MATCH($D135,'UPTD PPA KabKota'!$C$5:$C$513,FALSE))</f>
        <v>30 kasus</v>
      </c>
      <c r="CG135" s="218" t="str">
        <f t="array" ref="CG135">INDEX('UPTD PPA KabKota'!AP$5:AP$513,MATCH($D135,'UPTD PPA KabKota'!$C$5:$C$513,FALSE))</f>
        <v>Kekerasan Terhadap Anak dan Pererrmpuan</v>
      </c>
      <c r="CH135" s="218" t="str">
        <f t="array" ref="CH135">INDEX('UPTD PPA KabKota'!AQ$5:AQ$513,MATCH($D135,'UPTD PPA KabKota'!$C$5:$C$513,FALSE))</f>
        <v/>
      </c>
      <c r="CI135" s="218" t="str">
        <f t="array" ref="CI135">INDEX('UPTD PPA KabKota'!AR$5:AR$513,MATCH($D135,'UPTD PPA KabKota'!$C$5:$C$513,FALSE))</f>
        <v/>
      </c>
      <c r="CJ135" s="218" t="str">
        <f t="array" ref="CJ135">INDEX('UPTD PPA KabKota'!AS$5:AS$513,MATCH($D135,'UPTD PPA KabKota'!$C$5:$C$513,FALSE))</f>
        <v/>
      </c>
      <c r="CK135" s="218" t="str">
        <f t="array" ref="CK135">INDEX('UPTD PPA KabKota'!AT$5:AT$513,MATCH($D135,'UPTD PPA KabKota'!$C$5:$C$513,FALSE))</f>
        <v/>
      </c>
      <c r="CL135" s="218" t="str">
        <f t="array" ref="CL135">INDEX('UPTD PPA KabKota'!AU$5:AU$513,MATCH($D135,'UPTD PPA KabKota'!$C$5:$C$513,FALSE))</f>
        <v/>
      </c>
      <c r="CM135" s="218" t="str">
        <f t="array" ref="CM135">INDEX('UPTD PPA KabKota'!AV$5:AV$513,MATCH($D135,'UPTD PPA KabKota'!$C$5:$C$513,FALSE))</f>
        <v>v</v>
      </c>
      <c r="CN135" s="218" t="str">
        <f t="array" ref="CN135">INDEX('UPTD PPA KabKota'!AW$5:AW$513,MATCH($D135,'UPTD PPA KabKota'!$C$5:$C$513,FALSE))</f>
        <v/>
      </c>
      <c r="CO135" s="218" t="str">
        <f t="array" ref="CO135">INDEX('UPTD PPA KabKota'!AX$5:AX$513,MATCH($D135,'UPTD PPA KabKota'!$C$5:$C$513,FALSE))</f>
        <v/>
      </c>
      <c r="CP135" s="218" t="str">
        <f t="array" ref="CP135">INDEX('UPTD PPA KabKota'!AY$5:AY$513,MATCH($D135,'UPTD PPA KabKota'!$C$5:$C$513,FALSE))</f>
        <v/>
      </c>
      <c r="CQ135" s="209" t="str">
        <f>IFERROR(__xludf.DUMMYFUNCTION("IF(ISBLANK($K135),"""",IF(REGEXMATCH($K135,""Peraturan""),""Ada"",IF(REGEXMATCH($K135,""Rekomendasi""),""Tidak Ada"", $K135)))
"),"Ada")</f>
        <v>Ada</v>
      </c>
      <c r="CR135" s="209" t="str">
        <f t="array" ref="CR135">index('UPTD PPA KabKota'!$BI$5:$BI$513,match($D135,'UPTD PPA KabKota'!$C$5:$C$513,false))</f>
        <v>Ada</v>
      </c>
      <c r="CS135" s="314" t="str">
        <f t="shared" ref="CS135:CS136" si="20">IFS(CQ135="Ada","Ada",CR135="Ada","Ada",CR135="Tidak Ada","Tidak Ada")</f>
        <v>Ada</v>
      </c>
    </row>
    <row r="136">
      <c r="A136" s="334">
        <v>132.0</v>
      </c>
      <c r="B136" s="334">
        <v>10.0</v>
      </c>
      <c r="C136" s="311" t="s">
        <v>4745</v>
      </c>
      <c r="D136" s="312" t="s">
        <v>1832</v>
      </c>
      <c r="E136" s="315">
        <v>45778.0</v>
      </c>
      <c r="F136" s="218" t="str">
        <f t="array" ref="F136">INDEX('Ortala-KabKota'!F$2:F$415,MATCH($D136,'Ortala-KabKota'!$E$2:$E$415,FALSE))</f>
        <v>Emma/ 085369085551</v>
      </c>
      <c r="G136" s="218" t="str">
        <f t="array" ref="G136">INDEX('Ortala-KabKota'!G$2:G$415,MATCH($D136,'Ortala-KabKota'!$E$2:$E$415,FALSE))</f>
        <v>Jalan Musium No.06 Kota Bengkulu-38226</v>
      </c>
      <c r="H136" s="218" t="str">
        <f t="array" ref="H136">INDEX('Ortala-KabKota'!H$2:H$415,MATCH($D136,'Ortala-KabKota'!$E$2:$E$415,FALSE))</f>
        <v>-</v>
      </c>
      <c r="I136" s="218" t="str">
        <f t="array" ref="I136">INDEX('Ortala-KabKota'!I$2:I$415,MATCH($D136,'Ortala-KabKota'!$E$2:$E$415,FALSE))</f>
        <v>085369085551</v>
      </c>
      <c r="J136" s="218" t="str">
        <f t="array" ref="J136">INDEX('Ortala-KabKota'!J$2:J$415,MATCH($D136,'Ortala-KabKota'!$E$2:$E$415,FALSE))</f>
        <v>UPTD PPA</v>
      </c>
      <c r="K136" s="218" t="str">
        <f t="array" ref="K136">INDEX('Ortala-KabKota'!K$2:K$415,MATCH($D136,'Ortala-KabKota'!$E$2:$E$415,FALSE))</f>
        <v>Peraturan Walikota Kota Bengkulu Nomor 23 Tahun 2018</v>
      </c>
      <c r="L136" s="218">
        <f t="array" ref="L136">INDEX('Ortala-KabKota'!L$2:L$415,MATCH($D136,'Ortala-KabKota'!$E$2:$E$415,FALSE))</f>
        <v>2018</v>
      </c>
      <c r="M136" s="218" t="str">
        <f t="array" ref="M136">INDEX('Ortala-KabKota'!M$2:M$415,MATCH($D136,'Ortala-KabKota'!$E$2:$E$415,FALSE))</f>
        <v>B</v>
      </c>
      <c r="N136" s="218" t="str">
        <f t="array" ref="N136">INDEX('Ortala-KabKota'!N$2:N$415,MATCH($D136,'Ortala-KabKota'!$E$2:$E$415,FALSE))</f>
        <v/>
      </c>
      <c r="O136" s="218" t="str">
        <f t="array" ref="O136">INDEX('Ortala-KabKota'!O$2:O$415,MATCH($D136,'Ortala-KabKota'!$E$2:$E$415,FALSE))</f>
        <v>Uptdppakotabengkulu@gmail.com</v>
      </c>
      <c r="P136" s="218" t="str">
        <f t="array" ref="P136">INDEX('Ortala-KabKota'!P$2:P$415,MATCH($D136,'Ortala-KabKota'!$E$2:$E$415,FALSE))</f>
        <v/>
      </c>
      <c r="Q136" s="218" t="str">
        <f t="array" ref="Q136">INDEX('Ortala-KabKota'!Q$2:Q$415,MATCH($D136,'Ortala-KabKota'!$E$2:$E$415,FALSE))</f>
        <v>MANDIRI</v>
      </c>
      <c r="R136" s="218" t="str">
        <f t="array" ref="R136">INDEX('Ortala-KabKota'!R$2:R$415,MATCH($D136,'Ortala-KabKota'!$E$2:$E$415,FALSE))</f>
        <v>TIDAK PUNYA</v>
      </c>
      <c r="S136" s="218" t="str">
        <f t="array" ref="S136">INDEX('Ortala-KabKota'!S$2:S$415,MATCH($D136,'Ortala-KabKota'!$E$2:$E$415,FALSE))</f>
        <v>Tidak Ada</v>
      </c>
      <c r="T136" s="218">
        <f t="array" ref="T136">INDEX('Ortala-KabKota'!T$2:T$415,MATCH($D136,'Ortala-KabKota'!$E$2:$E$415,FALSE))</f>
        <v>1</v>
      </c>
      <c r="U136" s="218">
        <f t="array" ref="U136">INDEX('Ortala-KabKota'!U$2:U$415,MATCH($D136,'Ortala-KabKota'!$E$2:$E$415,FALSE))</f>
        <v>0</v>
      </c>
      <c r="V136" s="218">
        <f t="array" ref="V136">INDEX('Ortala-KabKota'!V$2:V$415,MATCH($D136,'Ortala-KabKota'!$E$2:$E$415,FALSE))</f>
        <v>0</v>
      </c>
      <c r="W136" s="218">
        <f t="array" ref="W136">INDEX('Ortala-KabKota'!W$2:W$415,MATCH($D136,'Ortala-KabKota'!$E$2:$E$415,FALSE))</f>
        <v>0</v>
      </c>
      <c r="X136" s="218">
        <f t="array" ref="X136">INDEX('Ortala-KabKota'!X$2:X$415,MATCH($D136,'Ortala-KabKota'!$E$2:$E$415,FALSE))</f>
        <v>0</v>
      </c>
      <c r="Y136" s="218">
        <f t="array" ref="Y136">INDEX('Ortala-KabKota'!Y$2:Y$415,MATCH($D136,'Ortala-KabKota'!$E$2:$E$415,FALSE))</f>
        <v>0</v>
      </c>
      <c r="Z136" s="218">
        <f t="array" ref="Z136">INDEX('Ortala-KabKota'!Z$2:Z$415,MATCH($D136,'Ortala-KabKota'!$E$2:$E$415,FALSE))</f>
        <v>1</v>
      </c>
      <c r="AA136" s="218">
        <f t="array" ref="AA136">INDEX('Ortala-KabKota'!AA$2:AA$415,MATCH($D136,'Ortala-KabKota'!$E$2:$E$415,FALSE))</f>
        <v>0</v>
      </c>
      <c r="AB136" s="218">
        <f t="array" ref="AB136">INDEX('Ortala-KabKota'!AB$2:AB$415,MATCH($D136,'Ortala-KabKota'!$E$2:$E$415,FALSE))</f>
        <v>0</v>
      </c>
      <c r="AC136" s="218">
        <f t="array" ref="AC136">INDEX('Ortala-KabKota'!AC$2:AC$415,MATCH($D136,'Ortala-KabKota'!$E$2:$E$415,FALSE))</f>
        <v>0</v>
      </c>
      <c r="AD136" s="218" t="str">
        <f t="array" ref="AD136">INDEX('Ortala-KabKota'!AD$2:AD$415,MATCH($D136,'Ortala-KabKota'!$E$2:$E$415,FALSE))</f>
        <v/>
      </c>
      <c r="AE136" s="218">
        <f t="array" ref="AE136">INDEX('Ortala-KabKota'!AE$2:AE$415,MATCH($D136,'Ortala-KabKota'!$E$2:$E$415,FALSE))</f>
        <v>1</v>
      </c>
      <c r="AF136" s="218">
        <f t="array" ref="AF136">INDEX('Ortala-KabKota'!AF$2:AF$415,MATCH($D136,'Ortala-KabKota'!$E$2:$E$415,FALSE))</f>
        <v>1</v>
      </c>
      <c r="AG136" s="218">
        <f t="array" ref="AG136">INDEX('Ortala-KabKota'!AG$2:AG$415,MATCH($D136,'Ortala-KabKota'!$E$2:$E$415,FALSE))</f>
        <v>1</v>
      </c>
      <c r="AH136" s="218">
        <f t="array" ref="AH136">INDEX('Ortala-KabKota'!AH$2:AH$415,MATCH($D136,'Ortala-KabKota'!$E$2:$E$415,FALSE))</f>
        <v>0</v>
      </c>
      <c r="AI136" s="218" t="str">
        <f t="array" ref="AI136">INDEX('Ortala-KabKota'!AI$2:AI$415,MATCH($D136,'Ortala-KabKota'!$E$2:$E$415,FALSE))</f>
        <v>Tidak Ada</v>
      </c>
      <c r="AJ136" s="218">
        <f t="array" ref="AJ136">INDEX('Ortala-KabKota'!AJ$2:AJ$415,MATCH($D136,'Ortala-KabKota'!$E$2:$E$415,FALSE))</f>
        <v>1</v>
      </c>
      <c r="AK136" s="218">
        <f t="array" ref="AK136">INDEX('Ortala-KabKota'!AK$2:AK$415,MATCH($D136,'Ortala-KabKota'!$E$2:$E$415,FALSE))</f>
        <v>1</v>
      </c>
      <c r="AL136" s="218">
        <f t="array" ref="AL136">INDEX('Ortala-KabKota'!AL$2:AL$415,MATCH($D136,'Ortala-KabKota'!$E$2:$E$415,FALSE))</f>
        <v>49</v>
      </c>
      <c r="AM136" s="218" t="str">
        <f t="array" ref="AM136">INDEX('Ortala-KabKota'!AM$2:AM$415,MATCH($D136,'Ortala-KabKota'!$E$2:$E$415,FALSE))</f>
        <v>Kekerasan seksual terhadap anak</v>
      </c>
      <c r="AN136" s="218" t="str">
        <f t="array" ref="AN136">INDEX('Ortala-KabKota'!AN$2:AN$415,MATCH($D136,'Ortala-KabKota'!$E$2:$E$415,FALSE))</f>
        <v/>
      </c>
      <c r="AO136" s="218" t="str">
        <f t="array" ref="AO136">INDEX('Ortala-KabKota'!AO$2:AO$415,MATCH($D136,'Ortala-KabKota'!$E$2:$E$415,FALSE))</f>
        <v/>
      </c>
      <c r="AP136" s="218">
        <f t="array" ref="AP136">INDEX('Ortala-KabKota'!AP$2:AP$415,MATCH($D136,'Ortala-KabKota'!$E$2:$E$415,FALSE))</f>
        <v>1</v>
      </c>
      <c r="AQ136" s="218" t="str">
        <f t="array" ref="AQ136">INDEX('Ortala-KabKota'!AQ$2:AQ$415,MATCH($D136,'Ortala-KabKota'!$E$2:$E$415,FALSE))</f>
        <v/>
      </c>
      <c r="AR136" s="218" t="str">
        <f t="array" ref="AR136">INDEX('Ortala-KabKota'!AR$2:AR$415,MATCH($D136,'Ortala-KabKota'!$E$2:$E$415,FALSE))</f>
        <v/>
      </c>
      <c r="AS136" s="218" t="str">
        <f t="array" ref="AS136">INDEX('Ortala-KabKota'!AS$2:AS$415,MATCH($D136,'Ortala-KabKota'!$E$2:$E$415,FALSE))</f>
        <v/>
      </c>
      <c r="AT136" s="218" t="str">
        <f t="array" ref="AT136">INDEX('Ortala-KabKota'!AT$2:AT$415,MATCH($D136,'Ortala-KabKota'!$E$2:$E$415,FALSE))</f>
        <v/>
      </c>
      <c r="AU136" s="218" t="str">
        <f t="array" ref="AU136">INDEX('UPTD PPA KabKota'!D$5:D$513,MATCH($D136,'UPTD PPA KabKota'!$C$5:$C$513,FALSE))</f>
        <v>Lihanudin,S.Sos (PLH)</v>
      </c>
      <c r="AV136" s="218" t="str">
        <f t="array" ref="AV136">INDEX('UPTD PPA KabKota'!E$5:E$513,MATCH($D136,'UPTD PPA KabKota'!$C$5:$C$513,FALSE))</f>
        <v>Jl. Musium No.06, Jembatan Kecil, Kec. Singaran Pati  Kota Bengkulu</v>
      </c>
      <c r="AW136" s="218">
        <f t="array" ref="AW136">INDEX('UPTD PPA KabKota'!F$5:F$513,MATCH($D136,'UPTD PPA KabKota'!$C$5:$C$513,FALSE))</f>
        <v>85273669934</v>
      </c>
      <c r="AX136" s="218">
        <f t="array" ref="AX136">INDEX('UPTD PPA KabKota'!G$5:G$513,MATCH($D136,'UPTD PPA KabKota'!$C$5:$C$513,FALSE))</f>
        <v>85273669934</v>
      </c>
      <c r="AY136" s="218" t="str">
        <f t="array" ref="AY136">INDEX('UPTD PPA KabKota'!H$5:H$513,MATCH($D136,'UPTD PPA KabKota'!$C$5:$C$513,FALSE))</f>
        <v>UPTD PPA</v>
      </c>
      <c r="AZ136" s="218" t="str">
        <f t="array" ref="AZ136">INDEX('UPTD PPA KabKota'!I$5:I$513,MATCH($D136,'UPTD PPA KabKota'!$C$5:$C$513,FALSE))</f>
        <v>Peraturan Walikota Bengkulu Nomor 23 Tahun 2018 Tentang Pembentukan Unit Pelaksana Teknis Daerah Perlindungan Perempuan dan Anak Pada Dinas Pemberdayaan Perempuan, Perlindungan Anak, Pengendalian Penduduk dan Keluarga Berencana Kota Bengkulu</v>
      </c>
      <c r="BA136" s="218">
        <f t="array" ref="BA136">INDEX('UPTD PPA KabKota'!J$5:J$513,MATCH($D136,'UPTD PPA KabKota'!$C$5:$C$513,FALSE))</f>
        <v>2018</v>
      </c>
      <c r="BB136" s="218" t="str">
        <f t="array" ref="BB136">INDEX('UPTD PPA KabKota'!K$5:K$513,MATCH($D136,'UPTD PPA KabKota'!$C$5:$C$513,FALSE))</f>
        <v>A</v>
      </c>
      <c r="BC136" s="218">
        <f t="array" ref="BC136">INDEX('UPTD PPA KabKota'!L$5:L$513,MATCH($D136,'UPTD PPA KabKota'!$C$5:$C$513,FALSE))</f>
        <v>82160736853</v>
      </c>
      <c r="BD136" s="218" t="str">
        <f t="array" ref="BD136">INDEX('UPTD PPA KabKota'!M$5:M$513,MATCH($D136,'UPTD PPA KabKota'!$C$5:$C$513,FALSE))</f>
        <v>uptdppakotabengkulu@gmail.com</v>
      </c>
      <c r="BE136" s="218" t="str">
        <f t="array" ref="BE136">INDEX('UPTD PPA KabKota'!N$5:N$513,MATCH($D136,'UPTD PPA KabKota'!$C$5:$C$513,FALSE))</f>
        <v>Kepala UPTD, STAF</v>
      </c>
      <c r="BF136" s="218" t="str">
        <f t="array" ref="BF136">INDEX('UPTD PPA KabKota'!O$5:O$513,MATCH($D136,'UPTD PPA KabKota'!$C$5:$C$513,FALSE))</f>
        <v>MANDIRI</v>
      </c>
      <c r="BG136" s="218" t="str">
        <f t="array" ref="BG136">INDEX('UPTD PPA KabKota'!P$5:P$513,MATCH($D136,'UPTD PPA KabKota'!$C$5:$C$513,FALSE))</f>
        <v>TIDAK PUNYA</v>
      </c>
      <c r="BH136" s="218" t="str">
        <f t="array" ref="BH136">INDEX('UPTD PPA KabKota'!Q$5:Q$513,MATCH($D136,'UPTD PPA KabKota'!$C$5:$C$513,FALSE))</f>
        <v>Pemerintah Daerah</v>
      </c>
      <c r="BI136" s="218" t="str">
        <f t="array" ref="BI136">INDEX('UPTD PPA KabKota'!R$5:R$513,MATCH($D136,'UPTD PPA KabKota'!$C$5:$C$513,FALSE))</f>
        <v>Tidak Ada</v>
      </c>
      <c r="BJ136" s="218" t="str">
        <f t="array" ref="BJ136">INDEX('UPTD PPA KabKota'!S$5:S$513,MATCH($D136,'UPTD PPA KabKota'!$C$5:$C$513,FALSE))</f>
        <v>Ada</v>
      </c>
      <c r="BK136" s="218" t="str">
        <f t="array" ref="BK136">INDEX('UPTD PPA KabKota'!T$5:T$513,MATCH($D136,'UPTD PPA KabKota'!$C$5:$C$513,FALSE))</f>
        <v>Ada</v>
      </c>
      <c r="BL136" s="218" t="str">
        <f t="array" ref="BL136">INDEX('UPTD PPA KabKota'!U$5:U$513,MATCH($D136,'UPTD PPA KabKota'!$C$5:$C$513,FALSE))</f>
        <v>Ada</v>
      </c>
      <c r="BM136" s="218" t="str">
        <f t="array" ref="BM136">INDEX('UPTD PPA KabKota'!V$5:V$513,MATCH($D136,'UPTD PPA KabKota'!$C$5:$C$513,FALSE))</f>
        <v>Tidak Ada</v>
      </c>
      <c r="BN136" s="218" t="str">
        <f t="array" ref="BN136">INDEX('UPTD PPA KabKota'!W$5:W$513,MATCH($D136,'UPTD PPA KabKota'!$C$5:$C$513,FALSE))</f>
        <v>Tidak Ada</v>
      </c>
      <c r="BO136" s="218" t="str">
        <f t="array" ref="BO136">INDEX('UPTD PPA KabKota'!X$5:X$513,MATCH($D136,'UPTD PPA KabKota'!$C$5:$C$513,FALSE))</f>
        <v>Tidak Ada</v>
      </c>
      <c r="BP136" s="218" t="str">
        <f t="array" ref="BP136">INDEX('UPTD PPA KabKota'!Y$5:Y$513,MATCH($D136,'UPTD PPA KabKota'!$C$5:$C$513,FALSE))</f>
        <v>Tidak Ada</v>
      </c>
      <c r="BQ136" s="218" t="str">
        <f t="array" ref="BQ136">INDEX('UPTD PPA KabKota'!Z$5:Z$513,MATCH($D136,'UPTD PPA KabKota'!$C$5:$C$513,FALSE))</f>
        <v>Ada</v>
      </c>
      <c r="BR136" s="218" t="str">
        <f t="array" ref="BR136">INDEX('UPTD PPA KabKota'!AA$5:AA$513,MATCH($D136,'UPTD PPA KabKota'!$C$5:$C$513,FALSE))</f>
        <v>Tidak Ada</v>
      </c>
      <c r="BS136" s="218" t="str">
        <f t="array" ref="BS136">INDEX('UPTD PPA KabKota'!AB$5:AB$513,MATCH($D136,'UPTD PPA KabKota'!$C$5:$C$513,FALSE))</f>
        <v>Tidak Ada</v>
      </c>
      <c r="BT136" s="218" t="str">
        <f t="array" ref="BT136">INDEX('UPTD PPA KabKota'!AC$5:AC$513,MATCH($D136,'UPTD PPA KabKota'!$C$5:$C$513,FALSE))</f>
        <v>Sudah</v>
      </c>
      <c r="BU136" s="218" t="str">
        <f t="array" ref="BU136">INDEX('UPTD PPA KabKota'!AD$5:AD$513,MATCH($D136,'UPTD PPA KabKota'!$C$5:$C$513,FALSE))</f>
        <v>Sudah</v>
      </c>
      <c r="BV136" s="218" t="str">
        <f t="array" ref="BV136">INDEX('UPTD PPA KabKota'!AE$5:AE$513,MATCH($D136,'UPTD PPA KabKota'!$C$5:$C$513,FALSE))</f>
        <v>Sudah</v>
      </c>
      <c r="BW136" s="218" t="str">
        <f t="array" ref="BW136">INDEX('UPTD PPA KabKota'!AF$5:AF$513,MATCH($D136,'UPTD PPA KabKota'!$C$5:$C$513,FALSE))</f>
        <v>Sudah</v>
      </c>
      <c r="BX136" s="218" t="str">
        <f t="array" ref="BX136">INDEX('UPTD PPA KabKota'!AG$5:AG$513,MATCH($D136,'UPTD PPA KabKota'!$C$5:$C$513,FALSE))</f>
        <v>Sudah</v>
      </c>
      <c r="BY136" s="218" t="str">
        <f t="array" ref="BY136">INDEX('UPTD PPA KabKota'!AH$5:AH$513,MATCH($D136,'UPTD PPA KabKota'!$C$5:$C$513,FALSE))</f>
        <v>Sudah</v>
      </c>
      <c r="BZ136" s="218" t="str">
        <f t="array" ref="BZ136">INDEX('UPTD PPA KabKota'!AI$5:AI$513,MATCH($D136,'UPTD PPA KabKota'!$C$5:$C$513,FALSE))</f>
        <v>Belum</v>
      </c>
      <c r="CA136" s="218" t="str">
        <f t="array" ref="CA136">INDEX('UPTD PPA KabKota'!AJ$5:AJ$513,MATCH($D136,'UPTD PPA KabKota'!$C$5:$C$513,FALSE))</f>
        <v>Sudah</v>
      </c>
      <c r="CB136" s="218" t="str">
        <f t="array" ref="CB136">INDEX('UPTD PPA KabKota'!AK$5:AK$513,MATCH($D136,'UPTD PPA KabKota'!$C$5:$C$513,FALSE))</f>
        <v>Sudah</v>
      </c>
      <c r="CC136" s="218" t="str">
        <f t="array" ref="CC136">INDEX('UPTD PPA KabKota'!AL$5:AL$513,MATCH($D136,'UPTD PPA KabKota'!$C$5:$C$513,FALSE))</f>
        <v>Sudah</v>
      </c>
      <c r="CD136" s="218" t="str">
        <f t="array" ref="CD136">INDEX('UPTD PPA KabKota'!AM$5:AM$513,MATCH($D136,'UPTD PPA KabKota'!$C$5:$C$513,FALSE))</f>
        <v>Sudah</v>
      </c>
      <c r="CE136" s="218" t="str">
        <f t="array" ref="CE136">INDEX('UPTD PPA KabKota'!AN$5:AN$513,MATCH($D136,'UPTD PPA KabKota'!$C$5:$C$513,FALSE))</f>
        <v>pengaduan dari masyarakat, penjangkuan korban, pengelolaan Kasus,serta Rujukan ke psikologi jika diperlukan</v>
      </c>
      <c r="CF136" s="218">
        <f t="array" ref="CF136">INDEX('UPTD PPA KabKota'!AO$5:AO$513,MATCH($D136,'UPTD PPA KabKota'!$C$5:$C$513,FALSE))</f>
        <v>11</v>
      </c>
      <c r="CG136" s="218" t="str">
        <f t="array" ref="CG136">INDEX('UPTD PPA KabKota'!AP$5:AP$513,MATCH($D136,'UPTD PPA KabKota'!$C$5:$C$513,FALSE))</f>
        <v>Kekerasan Terhadap Anak Dan KDRT</v>
      </c>
      <c r="CH136" s="218" t="str">
        <f t="array" ref="CH136">INDEX('UPTD PPA KabKota'!AQ$5:AQ$513,MATCH($D136,'UPTD PPA KabKota'!$C$5:$C$513,FALSE))</f>
        <v/>
      </c>
      <c r="CI136" s="218" t="str">
        <f t="array" ref="CI136">INDEX('UPTD PPA KabKota'!AR$5:AR$513,MATCH($D136,'UPTD PPA KabKota'!$C$5:$C$513,FALSE))</f>
        <v/>
      </c>
      <c r="CJ136" s="218" t="str">
        <f t="array" ref="CJ136">INDEX('UPTD PPA KabKota'!AS$5:AS$513,MATCH($D136,'UPTD PPA KabKota'!$C$5:$C$513,FALSE))</f>
        <v>v</v>
      </c>
      <c r="CK136" s="218" t="str">
        <f t="array" ref="CK136">INDEX('UPTD PPA KabKota'!AT$5:AT$513,MATCH($D136,'UPTD PPA KabKota'!$C$5:$C$513,FALSE))</f>
        <v/>
      </c>
      <c r="CL136" s="218" t="str">
        <f t="array" ref="CL136">INDEX('UPTD PPA KabKota'!AU$5:AU$513,MATCH($D136,'UPTD PPA KabKota'!$C$5:$C$513,FALSE))</f>
        <v/>
      </c>
      <c r="CM136" s="218" t="str">
        <f t="array" ref="CM136">INDEX('UPTD PPA KabKota'!AV$5:AV$513,MATCH($D136,'UPTD PPA KabKota'!$C$5:$C$513,FALSE))</f>
        <v/>
      </c>
      <c r="CN136" s="218" t="str">
        <f t="array" ref="CN136">INDEX('UPTD PPA KabKota'!AW$5:AW$513,MATCH($D136,'UPTD PPA KabKota'!$C$5:$C$513,FALSE))</f>
        <v/>
      </c>
      <c r="CO136" s="218" t="str">
        <f t="array" ref="CO136">INDEX('UPTD PPA KabKota'!AX$5:AX$513,MATCH($D136,'UPTD PPA KabKota'!$C$5:$C$513,FALSE))</f>
        <v/>
      </c>
      <c r="CP136" s="218" t="str">
        <f t="array" ref="CP136">INDEX('UPTD PPA KabKota'!AY$5:AY$513,MATCH($D136,'UPTD PPA KabKota'!$C$5:$C$513,FALSE))</f>
        <v/>
      </c>
      <c r="CQ136" s="209" t="str">
        <f>IFERROR(__xludf.DUMMYFUNCTION("IF(ISBLANK($K136),"""",IF(REGEXMATCH($K136,""Peraturan""),""Ada"",IF(REGEXMATCH($K136,""Rekomendasi""),""Tidak Ada"", $K136)))
"),"Ada")</f>
        <v>Ada</v>
      </c>
      <c r="CR136" s="209" t="str">
        <f t="array" ref="CR136">index('UPTD PPA KabKota'!$BI$5:$BI$513,match($D136,'UPTD PPA KabKota'!$C$5:$C$513,false))</f>
        <v>Ada</v>
      </c>
      <c r="CS136" s="314" t="str">
        <f t="shared" si="20"/>
        <v>Ada</v>
      </c>
    </row>
    <row r="137">
      <c r="A137" s="300">
        <v>133.0</v>
      </c>
      <c r="B137" s="300"/>
      <c r="C137" s="301" t="s">
        <v>4746</v>
      </c>
      <c r="D137" s="317" t="s">
        <v>4746</v>
      </c>
      <c r="E137" s="302">
        <v>45748.0</v>
      </c>
      <c r="F137" s="303" t="str">
        <f t="array" ref="F137">INDEX('Ortala-Provinsi'!C$2:C$39,MATCH($D137,'Ortala-Provinsi'!$B$2:$B$39,FALSE))</f>
        <v>Amsir/ 081274581141</v>
      </c>
      <c r="G137" s="303" t="str">
        <f t="array" ref="G137">INDEX('Ortala-Provinsi'!D$2:D$39,MATCH($D137,'Ortala-Provinsi'!$B$2:$B$39,FALSE))</f>
        <v>Jl. Puri Bersakih Blok EE 5 Taman Puri Way Halim, Bandar Lampung</v>
      </c>
      <c r="H137" s="303" t="str">
        <f t="array" ref="H137">INDEX('Ortala-Provinsi'!E$2:E$39,MATCH($D137,'Ortala-Provinsi'!$B$2:$B$39,FALSE))</f>
        <v>0721 709600</v>
      </c>
      <c r="I137" s="303">
        <f t="array" ref="I137">INDEX('Ortala-Provinsi'!F$2:F$39,MATCH($D137,'Ortala-Provinsi'!$B$2:$B$39,FALSE))</f>
        <v>8117911120</v>
      </c>
      <c r="J137" s="303" t="str">
        <f t="array" ref="J137">INDEX('Ortala-Provinsi'!G$2:G$39,MATCH($D137,'Ortala-Provinsi'!$B$2:$B$39,FALSE))</f>
        <v>UPTD PPA</v>
      </c>
      <c r="K137" s="303" t="str">
        <f t="array" ref="K137">INDEX('Ortala-Provinsi'!H$2:H$39,MATCH($D137,'Ortala-Provinsi'!$B$2:$B$39,FALSE))</f>
        <v>Peraturan Gubernur Lampung Nomor 10 Tahun 2020 tentang Pembentukan Organisasi dan Tata Kerja Unit Pelaksana Teknis Dinas (UPTD) pada Dinas Daerah Provinsi Lampung</v>
      </c>
      <c r="L137" s="303">
        <f t="array" ref="L137">INDEX('Ortala-Provinsi'!I$2:I$39,MATCH($D137,'Ortala-Provinsi'!$B$2:$B$39,FALSE))</f>
        <v>2020</v>
      </c>
      <c r="M137" s="303" t="str">
        <f t="array" ref="M137">INDEX('Ortala-Provinsi'!J$2:J$39,MATCH($D137,'Ortala-Provinsi'!$B$2:$B$39,FALSE))</f>
        <v>A</v>
      </c>
      <c r="N137" s="303" t="str">
        <f t="array" ref="N137">INDEX('Ortala-Provinsi'!K$2:K$39,MATCH($D137,'Ortala-Provinsi'!$B$2:$B$39,FALSE))</f>
        <v>Ahmad/  085382066609 (Kasi Pengaduan)
Julia Siti/ 081320501982 (Kasi Tindak Lanjut)</v>
      </c>
      <c r="O137" s="320" t="str">
        <f t="array" ref="O137">INDEX('Ortala-Provinsi'!L$2:L$39,MATCH($D137,'Ortala-Provinsi'!$B$2:$B$39,FALSE))</f>
        <v>indomanlampung@gmail.com</v>
      </c>
      <c r="P137" s="303" t="str">
        <f t="array" ref="P137">INDEX('Ortala-Provinsi'!M$2:M$39,MATCH($D137,'Ortala-Provinsi'!$B$2:$B$39,FALSE))</f>
        <v>Kasi 1 : Pengaduan, Kasi 2: Tindak lanjut </v>
      </c>
      <c r="Q137" s="303" t="str">
        <f t="array" ref="Q137">INDEX('Ortala-Provinsi'!N$2:N$39,MATCH($D137,'Ortala-Provinsi'!$B$2:$B$39,FALSE))</f>
        <v>MANDIRI</v>
      </c>
      <c r="R137" s="303" t="str">
        <f t="array" ref="R137">INDEX('Ortala-Provinsi'!O$2:O$39,MATCH($D137,'Ortala-Provinsi'!$B$2:$B$39,FALSE))</f>
        <v>SEWA/KONTRAK</v>
      </c>
      <c r="S137" s="303" t="str">
        <f t="array" ref="S137">INDEX('Ortala-Provinsi'!P$2:P$39,MATCH($D137,'Ortala-Provinsi'!$B$2:$B$39,FALSE))</f>
        <v/>
      </c>
      <c r="T137" s="303">
        <f t="array" ref="T137">INDEX('Ortala-Provinsi'!Q$2:Q$39,MATCH($D137,'Ortala-Provinsi'!$B$2:$B$39,FALSE))</f>
        <v>1</v>
      </c>
      <c r="U137" s="303" t="str">
        <f t="array" ref="U137">INDEX('Ortala-Provinsi'!R$2:R$39,MATCH($D137,'Ortala-Provinsi'!$B$2:$B$39,FALSE))</f>
        <v/>
      </c>
      <c r="V137" s="303" t="str">
        <f t="array" ref="V137">INDEX('Ortala-Provinsi'!S$2:S$39,MATCH($D137,'Ortala-Provinsi'!$B$2:$B$39,FALSE))</f>
        <v>Sewa Tahunan</v>
      </c>
      <c r="W137" s="303">
        <f t="array" ref="W137">INDEX('Ortala-Provinsi'!T$2:T$39,MATCH($D137,'Ortala-Provinsi'!$B$2:$B$39,FALSE))</f>
        <v>1</v>
      </c>
      <c r="X137" s="303">
        <f t="array" ref="X137">INDEX('Ortala-Provinsi'!U$2:U$39,MATCH($D137,'Ortala-Provinsi'!$B$2:$B$39,FALSE))</f>
        <v>1</v>
      </c>
      <c r="Y137" s="303">
        <f t="array" ref="Y137">INDEX('Ortala-Provinsi'!V$2:V$39,MATCH($D137,'Ortala-Provinsi'!$B$2:$B$39,FALSE))</f>
        <v>1</v>
      </c>
      <c r="Z137" s="303">
        <f t="array" ref="Z137">INDEX('Ortala-Provinsi'!W$2:W$39,MATCH($D137,'Ortala-Provinsi'!$B$2:$B$39,FALSE))</f>
        <v>1</v>
      </c>
      <c r="AA137" s="303">
        <f t="array" ref="AA137">INDEX('Ortala-Provinsi'!X$2:X$39,MATCH($D137,'Ortala-Provinsi'!$B$2:$B$39,FALSE))</f>
        <v>0</v>
      </c>
      <c r="AB137" s="303">
        <f t="array" ref="AB137">INDEX('Ortala-Provinsi'!Y$2:Y$39,MATCH($D137,'Ortala-Provinsi'!$B$2:$B$39,FALSE))</f>
        <v>0</v>
      </c>
      <c r="AC137" s="303">
        <f t="array" ref="AC137">INDEX('Ortala-Provinsi'!Z$2:Z$39,MATCH($D137,'Ortala-Provinsi'!$B$2:$B$39,FALSE))</f>
        <v>1</v>
      </c>
      <c r="AD137" s="303">
        <f t="array" ref="AD137">INDEX('Ortala-Provinsi'!AA$2:AA$39,MATCH($D137,'Ortala-Provinsi'!$B$2:$B$39,FALSE))</f>
        <v>1</v>
      </c>
      <c r="AE137" s="303">
        <f t="array" ref="AE137">INDEX('Ortala-Provinsi'!AB$2:AB$39,MATCH($D137,'Ortala-Provinsi'!$B$2:$B$39,FALSE))</f>
        <v>1</v>
      </c>
      <c r="AF137" s="303">
        <f t="array" ref="AF137">INDEX('Ortala-Provinsi'!AC$2:AC$39,MATCH($D137,'Ortala-Provinsi'!$B$2:$B$39,FALSE))</f>
        <v>0</v>
      </c>
      <c r="AG137" s="303">
        <f t="array" ref="AG137">INDEX('Ortala-Provinsi'!AD$2:AD$39,MATCH($D137,'Ortala-Provinsi'!$B$2:$B$39,FALSE))</f>
        <v>0</v>
      </c>
      <c r="AH137" s="303">
        <f t="array" ref="AH137">INDEX('Ortala-Provinsi'!AE$2:AE$39,MATCH($D137,'Ortala-Provinsi'!$B$2:$B$39,FALSE))</f>
        <v>1</v>
      </c>
      <c r="AI137" s="303">
        <f t="array" ref="AI137">INDEX('Ortala-Provinsi'!AF$2:AF$39,MATCH($D137,'Ortala-Provinsi'!$B$2:$B$39,FALSE))</f>
        <v>1</v>
      </c>
      <c r="AJ137" s="303">
        <f t="array" ref="AJ137">INDEX('Ortala-Provinsi'!AG$2:AG$39,MATCH($D137,'Ortala-Provinsi'!$B$2:$B$39,FALSE))</f>
        <v>1</v>
      </c>
      <c r="AK137" s="303">
        <f t="array" ref="AK137">INDEX('Ortala-Provinsi'!AH$2:AH$39,MATCH($D137,'Ortala-Provinsi'!$B$2:$B$39,FALSE))</f>
        <v>1</v>
      </c>
      <c r="AL137" s="303" t="str">
        <f t="array" ref="AL137">INDEX('Ortala-Provinsi'!AI$2:AI$39,MATCH($D137,'Ortala-Provinsi'!$B$2:$B$39,FALSE))</f>
        <v>1. Penjelasan hasil assesmen risiko dan bahaya, urgensi, dan bentuk-bentuk layanan dalam Pendampingan sementara. --&gt; 2. Persetujuan Penerima manfaat. --&gt; 3. Pendampingan PPA  berkomunikasi dengan Petugas Penampungan Sementara. --&gt;
4. Proses Pemberian berbagai Layanan di Penampungan sementara . --&gt; 5. Input data ke Simfoni PPA.
</v>
      </c>
      <c r="AM137" s="303">
        <f t="array" ref="AM137">INDEX('Ortala-Provinsi'!AJ$2:AJ$39,MATCH($D137,'Ortala-Provinsi'!$B$2:$B$39,FALSE))</f>
        <v>1</v>
      </c>
      <c r="AN137" s="303">
        <f t="array" ref="AN137">INDEX('Ortala-Provinsi'!AK$2:AK$39,MATCH($D137,'Ortala-Provinsi'!$B$2:$B$39,FALSE))</f>
        <v>1</v>
      </c>
      <c r="AO137" s="303">
        <f t="array" ref="AO137">INDEX('Ortala-Provinsi'!AL$2:AL$39,MATCH($D137,'Ortala-Provinsi'!$B$2:$B$39,FALSE))</f>
        <v>134</v>
      </c>
      <c r="AP137" s="303" t="str">
        <f t="array" ref="AP137">INDEX('Ortala-Provinsi'!AM$2:AM$39,MATCH($D137,'Ortala-Provinsi'!$B$2:$B$39,FALSE))</f>
        <v>Kekerasan Seksual terhadap Anak</v>
      </c>
      <c r="AQ137" s="303" t="str">
        <f t="array" ref="AQ137">INDEX('Ortala-Provinsi'!AN$2:AN$39,MATCH($D137,'Ortala-Provinsi'!$B$2:$B$39,FALSE))</f>
        <v/>
      </c>
      <c r="AR137" s="303" t="str">
        <f t="array" ref="AR137">INDEX('Ortala-Provinsi'!AO$2:AO$39,MATCH($D137,'Ortala-Provinsi'!$B$2:$B$39,FALSE))</f>
        <v/>
      </c>
      <c r="AS137" s="303" t="str">
        <f t="array" ref="AS137">INDEX('Ortala-Provinsi'!AP$2:AP$39,MATCH($D137,'Ortala-Provinsi'!$B$2:$B$39,FALSE))</f>
        <v/>
      </c>
      <c r="AT137" s="303" t="str">
        <f t="array" ref="AT137">INDEX('Ortala-Provinsi'!AQ$2:AQ$39,MATCH($D137,'Ortala-Provinsi'!$B$2:$B$39,FALSE))</f>
        <v/>
      </c>
      <c r="AU137" s="304" t="str">
        <f t="shared" ref="AU137:CP137" si="21">INDEX(#REF!,MATCH($D137,#REF!,FALSE))</f>
        <v>#REF!</v>
      </c>
      <c r="AV137" s="304" t="str">
        <f t="shared" si="21"/>
        <v>#REF!</v>
      </c>
      <c r="AW137" s="304" t="str">
        <f t="shared" si="21"/>
        <v>#REF!</v>
      </c>
      <c r="AX137" s="304" t="str">
        <f t="shared" si="21"/>
        <v>#REF!</v>
      </c>
      <c r="AY137" s="304" t="str">
        <f t="shared" si="21"/>
        <v>#REF!</v>
      </c>
      <c r="AZ137" s="304" t="str">
        <f t="shared" si="21"/>
        <v>#REF!</v>
      </c>
      <c r="BA137" s="305" t="str">
        <f t="shared" si="21"/>
        <v>#REF!</v>
      </c>
      <c r="BB137" s="304" t="str">
        <f t="shared" si="21"/>
        <v>#REF!</v>
      </c>
      <c r="BC137" s="304" t="str">
        <f t="shared" si="21"/>
        <v>#REF!</v>
      </c>
      <c r="BD137" s="304" t="str">
        <f t="shared" si="21"/>
        <v>#REF!</v>
      </c>
      <c r="BE137" s="304" t="str">
        <f t="shared" si="21"/>
        <v>#REF!</v>
      </c>
      <c r="BF137" s="304" t="str">
        <f t="shared" si="21"/>
        <v>#REF!</v>
      </c>
      <c r="BG137" s="304" t="str">
        <f t="shared" si="21"/>
        <v>#REF!</v>
      </c>
      <c r="BH137" s="304" t="str">
        <f t="shared" si="21"/>
        <v>#REF!</v>
      </c>
      <c r="BI137" s="304" t="str">
        <f t="shared" si="21"/>
        <v>#REF!</v>
      </c>
      <c r="BJ137" s="304" t="str">
        <f t="shared" si="21"/>
        <v>#REF!</v>
      </c>
      <c r="BK137" s="304" t="str">
        <f t="shared" si="21"/>
        <v>#REF!</v>
      </c>
      <c r="BL137" s="304" t="str">
        <f t="shared" si="21"/>
        <v>#REF!</v>
      </c>
      <c r="BM137" s="304" t="str">
        <f t="shared" si="21"/>
        <v>#REF!</v>
      </c>
      <c r="BN137" s="304" t="str">
        <f t="shared" si="21"/>
        <v>#REF!</v>
      </c>
      <c r="BO137" s="304" t="str">
        <f t="shared" si="21"/>
        <v>#REF!</v>
      </c>
      <c r="BP137" s="304" t="str">
        <f t="shared" si="21"/>
        <v>#REF!</v>
      </c>
      <c r="BQ137" s="304" t="str">
        <f t="shared" si="21"/>
        <v>#REF!</v>
      </c>
      <c r="BR137" s="304" t="str">
        <f t="shared" si="21"/>
        <v>#REF!</v>
      </c>
      <c r="BS137" s="304" t="str">
        <f t="shared" si="21"/>
        <v>#REF!</v>
      </c>
      <c r="BT137" s="304" t="str">
        <f t="shared" si="21"/>
        <v>#REF!</v>
      </c>
      <c r="BU137" s="304" t="str">
        <f t="shared" si="21"/>
        <v>#REF!</v>
      </c>
      <c r="BV137" s="304" t="str">
        <f t="shared" si="21"/>
        <v>#REF!</v>
      </c>
      <c r="BW137" s="304" t="str">
        <f t="shared" si="21"/>
        <v>#REF!</v>
      </c>
      <c r="BX137" s="304" t="str">
        <f t="shared" si="21"/>
        <v>#REF!</v>
      </c>
      <c r="BY137" s="304" t="str">
        <f t="shared" si="21"/>
        <v>#REF!</v>
      </c>
      <c r="BZ137" s="304" t="str">
        <f t="shared" si="21"/>
        <v>#REF!</v>
      </c>
      <c r="CA137" s="304" t="str">
        <f t="shared" si="21"/>
        <v>#REF!</v>
      </c>
      <c r="CB137" s="304" t="str">
        <f t="shared" si="21"/>
        <v>#REF!</v>
      </c>
      <c r="CC137" s="304" t="str">
        <f t="shared" si="21"/>
        <v>#REF!</v>
      </c>
      <c r="CD137" s="304" t="str">
        <f t="shared" si="21"/>
        <v>#REF!</v>
      </c>
      <c r="CE137" s="304" t="str">
        <f t="shared" si="21"/>
        <v>#REF!</v>
      </c>
      <c r="CF137" s="305" t="str">
        <f t="shared" si="21"/>
        <v>#REF!</v>
      </c>
      <c r="CG137" s="304" t="str">
        <f t="shared" si="21"/>
        <v>#REF!</v>
      </c>
      <c r="CH137" s="306" t="str">
        <f t="shared" si="21"/>
        <v>#REF!</v>
      </c>
      <c r="CI137" s="306" t="str">
        <f t="shared" si="21"/>
        <v>#REF!</v>
      </c>
      <c r="CJ137" s="306" t="str">
        <f t="shared" si="21"/>
        <v>#REF!</v>
      </c>
      <c r="CK137" s="304" t="str">
        <f t="shared" si="21"/>
        <v>#REF!</v>
      </c>
      <c r="CL137" s="306" t="str">
        <f t="shared" si="21"/>
        <v>#REF!</v>
      </c>
      <c r="CM137" s="306" t="str">
        <f t="shared" si="21"/>
        <v>#REF!</v>
      </c>
      <c r="CN137" s="306" t="str">
        <f t="shared" si="21"/>
        <v>#REF!</v>
      </c>
      <c r="CO137" s="306" t="str">
        <f t="shared" si="21"/>
        <v>#REF!</v>
      </c>
      <c r="CP137" s="306" t="str">
        <f t="shared" si="21"/>
        <v>#REF!</v>
      </c>
      <c r="CQ137" s="307" t="str">
        <f>IFERROR(__xludf.DUMMYFUNCTION("IF(ISBLANK($K137),"""",IF(REGEXMATCH($K137,""Peraturan""),""Ada"",IF(REGEXMATCH($K137,""Rekomendasi""),""Tidak Ada"", $K137)))
"),"Ada")</f>
        <v>Ada</v>
      </c>
      <c r="CR137" s="308" t="str">
        <f t="array" ref="CR137">INDEX(#REF!,MATCH($D137,#REF!,FALSE))</f>
        <v>#REF!</v>
      </c>
      <c r="CS137" s="309"/>
    </row>
    <row r="138">
      <c r="A138" s="334">
        <v>134.0</v>
      </c>
      <c r="B138" s="334">
        <v>1.0</v>
      </c>
      <c r="C138" s="311" t="s">
        <v>4746</v>
      </c>
      <c r="D138" s="312" t="s">
        <v>1716</v>
      </c>
      <c r="E138" s="315">
        <v>45748.0</v>
      </c>
      <c r="F138" s="218" t="str">
        <f t="array" ref="F138">INDEX('Ortala-KabKota'!F$2:F$415,MATCH($D138,'Ortala-KabKota'!$E$2:$E$415,FALSE))</f>
        <v>MAINI,S.IP/ 085768403196</v>
      </c>
      <c r="G138" s="218" t="str">
        <f t="array" ref="G138">INDEX('Ortala-KabKota'!G$2:G$415,MATCH($D138,'Ortala-KabKota'!$E$2:$E$415,FALSE))</f>
        <v>Jl.Raden intan Way Mengaku</v>
      </c>
      <c r="H138" s="218" t="str">
        <f t="array" ref="H138">INDEX('Ortala-KabKota'!H$2:H$415,MATCH($D138,'Ortala-KabKota'!$E$2:$E$415,FALSE))</f>
        <v/>
      </c>
      <c r="I138" s="218" t="str">
        <f t="array" ref="I138">INDEX('Ortala-KabKota'!I$2:I$415,MATCH($D138,'Ortala-KabKota'!$E$2:$E$415,FALSE))</f>
        <v/>
      </c>
      <c r="J138" s="218" t="str">
        <f t="array" ref="J138">INDEX('Ortala-KabKota'!J$2:J$415,MATCH($D138,'Ortala-KabKota'!$E$2:$E$415,FALSE))</f>
        <v>UPTD PPA</v>
      </c>
      <c r="K138" s="218" t="str">
        <f t="array" ref="K138">INDEX('Ortala-KabKota'!K$2:K$415,MATCH($D138,'Ortala-KabKota'!$E$2:$E$415,FALSE))</f>
        <v>Peraturan Bupati Lampung Barat Nomor 27 Tahun 2020</v>
      </c>
      <c r="L138" s="218">
        <f t="array" ref="L138">INDEX('Ortala-KabKota'!L$2:L$415,MATCH($D138,'Ortala-KabKota'!$E$2:$E$415,FALSE))</f>
        <v>2020</v>
      </c>
      <c r="M138" s="218" t="str">
        <f t="array" ref="M138">INDEX('Ortala-KabKota'!M$2:M$415,MATCH($D138,'Ortala-KabKota'!$E$2:$E$415,FALSE))</f>
        <v>B</v>
      </c>
      <c r="N138" s="218" t="str">
        <f t="array" ref="N138">INDEX('Ortala-KabKota'!N$2:N$415,MATCH($D138,'Ortala-KabKota'!$E$2:$E$415,FALSE))</f>
        <v/>
      </c>
      <c r="O138" s="218" t="str">
        <f t="array" ref="O138">INDEX('Ortala-KabKota'!O$2:O$415,MATCH($D138,'Ortala-KabKota'!$E$2:$E$415,FALSE))</f>
        <v>uptd94@gmail.com</v>
      </c>
      <c r="P138" s="218" t="str">
        <f t="array" ref="P138">INDEX('Ortala-KabKota'!P$2:P$415,MATCH($D138,'Ortala-KabKota'!$E$2:$E$415,FALSE))</f>
        <v/>
      </c>
      <c r="Q138" s="218" t="str">
        <f t="array" ref="Q138">INDEX('Ortala-KabKota'!Q$2:Q$415,MATCH($D138,'Ortala-KabKota'!$E$2:$E$415,FALSE))</f>
        <v>MANDIRI</v>
      </c>
      <c r="R138" s="218" t="str">
        <f t="array" ref="R138">INDEX('Ortala-KabKota'!R$2:R$415,MATCH($D138,'Ortala-KabKota'!$E$2:$E$415,FALSE))</f>
        <v>SEWA/KONTRAK</v>
      </c>
      <c r="S138" s="218" t="str">
        <f t="array" ref="S138">INDEX('Ortala-KabKota'!S$2:S$415,MATCH($D138,'Ortala-KabKota'!$E$2:$E$415,FALSE))</f>
        <v>Sewa</v>
      </c>
      <c r="T138" s="218">
        <f t="array" ref="T138">INDEX('Ortala-KabKota'!T$2:T$415,MATCH($D138,'Ortala-KabKota'!$E$2:$E$415,FALSE))</f>
        <v>0</v>
      </c>
      <c r="U138" s="218">
        <f t="array" ref="U138">INDEX('Ortala-KabKota'!U$2:U$415,MATCH($D138,'Ortala-KabKota'!$E$2:$E$415,FALSE))</f>
        <v>0</v>
      </c>
      <c r="V138" s="218">
        <f t="array" ref="V138">INDEX('Ortala-KabKota'!V$2:V$415,MATCH($D138,'Ortala-KabKota'!$E$2:$E$415,FALSE))</f>
        <v>0</v>
      </c>
      <c r="W138" s="218">
        <f t="array" ref="W138">INDEX('Ortala-KabKota'!W$2:W$415,MATCH($D138,'Ortala-KabKota'!$E$2:$E$415,FALSE))</f>
        <v>0</v>
      </c>
      <c r="X138" s="218">
        <f t="array" ref="X138">INDEX('Ortala-KabKota'!X$2:X$415,MATCH($D138,'Ortala-KabKota'!$E$2:$E$415,FALSE))</f>
        <v>0</v>
      </c>
      <c r="Y138" s="218">
        <f t="array" ref="Y138">INDEX('Ortala-KabKota'!Y$2:Y$415,MATCH($D138,'Ortala-KabKota'!$E$2:$E$415,FALSE))</f>
        <v>0</v>
      </c>
      <c r="Z138" s="218">
        <f t="array" ref="Z138">INDEX('Ortala-KabKota'!Z$2:Z$415,MATCH($D138,'Ortala-KabKota'!$E$2:$E$415,FALSE))</f>
        <v>0</v>
      </c>
      <c r="AA138" s="218">
        <f t="array" ref="AA138">INDEX('Ortala-KabKota'!AA$2:AA$415,MATCH($D138,'Ortala-KabKota'!$E$2:$E$415,FALSE))</f>
        <v>0</v>
      </c>
      <c r="AB138" s="218">
        <f t="array" ref="AB138">INDEX('Ortala-KabKota'!AB$2:AB$415,MATCH($D138,'Ortala-KabKota'!$E$2:$E$415,FALSE))</f>
        <v>0</v>
      </c>
      <c r="AC138" s="218">
        <f t="array" ref="AC138">INDEX('Ortala-KabKota'!AC$2:AC$415,MATCH($D138,'Ortala-KabKota'!$E$2:$E$415,FALSE))</f>
        <v>0</v>
      </c>
      <c r="AD138" s="218">
        <f t="array" ref="AD138">INDEX('Ortala-KabKota'!AD$2:AD$415,MATCH($D138,'Ortala-KabKota'!$E$2:$E$415,FALSE))</f>
        <v>0</v>
      </c>
      <c r="AE138" s="218">
        <f t="array" ref="AE138">INDEX('Ortala-KabKota'!AE$2:AE$415,MATCH($D138,'Ortala-KabKota'!$E$2:$E$415,FALSE))</f>
        <v>1</v>
      </c>
      <c r="AF138" s="218">
        <f t="array" ref="AF138">INDEX('Ortala-KabKota'!AF$2:AF$415,MATCH($D138,'Ortala-KabKota'!$E$2:$E$415,FALSE))</f>
        <v>1</v>
      </c>
      <c r="AG138" s="218">
        <f t="array" ref="AG138">INDEX('Ortala-KabKota'!AG$2:AG$415,MATCH($D138,'Ortala-KabKota'!$E$2:$E$415,FALSE))</f>
        <v>0</v>
      </c>
      <c r="AH138" s="218">
        <f t="array" ref="AH138">INDEX('Ortala-KabKota'!AH$2:AH$415,MATCH($D138,'Ortala-KabKota'!$E$2:$E$415,FALSE))</f>
        <v>1</v>
      </c>
      <c r="AI138" s="218" t="str">
        <f t="array" ref="AI138">INDEX('Ortala-KabKota'!AI$2:AI$415,MATCH($D138,'Ortala-KabKota'!$E$2:$E$415,FALSE))</f>
        <v>Rumah Aman</v>
      </c>
      <c r="AJ138" s="218">
        <f t="array" ref="AJ138">INDEX('Ortala-KabKota'!AJ$2:AJ$415,MATCH($D138,'Ortala-KabKota'!$E$2:$E$415,FALSE))</f>
        <v>0</v>
      </c>
      <c r="AK138" s="218">
        <f t="array" ref="AK138">INDEX('Ortala-KabKota'!AK$2:AK$415,MATCH($D138,'Ortala-KabKota'!$E$2:$E$415,FALSE))</f>
        <v>1</v>
      </c>
      <c r="AL138" s="218">
        <f t="array" ref="AL138">INDEX('Ortala-KabKota'!AL$2:AL$415,MATCH($D138,'Ortala-KabKota'!$E$2:$E$415,FALSE))</f>
        <v>10</v>
      </c>
      <c r="AM138" s="218" t="str">
        <f t="array" ref="AM138">INDEX('Ortala-KabKota'!AM$2:AM$415,MATCH($D138,'Ortala-KabKota'!$E$2:$E$415,FALSE))</f>
        <v>Pelecehan seksual dan pencurian</v>
      </c>
      <c r="AN138" s="218" t="str">
        <f t="array" ref="AN138">INDEX('Ortala-KabKota'!AN$2:AN$415,MATCH($D138,'Ortala-KabKota'!$E$2:$E$415,FALSE))</f>
        <v/>
      </c>
      <c r="AO138" s="218" t="str">
        <f t="array" ref="AO138">INDEX('Ortala-KabKota'!AO$2:AO$415,MATCH($D138,'Ortala-KabKota'!$E$2:$E$415,FALSE))</f>
        <v/>
      </c>
      <c r="AP138" s="218" t="str">
        <f t="array" ref="AP138">INDEX('Ortala-KabKota'!AP$2:AP$415,MATCH($D138,'Ortala-KabKota'!$E$2:$E$415,FALSE))</f>
        <v/>
      </c>
      <c r="AQ138" s="218" t="str">
        <f t="array" ref="AQ138">INDEX('Ortala-KabKota'!AQ$2:AQ$415,MATCH($D138,'Ortala-KabKota'!$E$2:$E$415,FALSE))</f>
        <v/>
      </c>
      <c r="AR138" s="218">
        <f t="array" ref="AR138">INDEX('Ortala-KabKota'!AR$2:AR$415,MATCH($D138,'Ortala-KabKota'!$E$2:$E$415,FALSE))</f>
        <v>1</v>
      </c>
      <c r="AS138" s="218" t="str">
        <f t="array" ref="AS138">INDEX('Ortala-KabKota'!AS$2:AS$415,MATCH($D138,'Ortala-KabKota'!$E$2:$E$415,FALSE))</f>
        <v/>
      </c>
      <c r="AT138" s="218" t="str">
        <f t="array" ref="AT138">INDEX('Ortala-KabKota'!AT$2:AT$415,MATCH($D138,'Ortala-KabKota'!$E$2:$E$415,FALSE))</f>
        <v/>
      </c>
      <c r="AU138" s="218" t="str">
        <f t="array" ref="AU138">INDEX('UPTD PPA KabKota'!D$5:D$513,MATCH($D138,'UPTD PPA KabKota'!$C$5:$C$513,FALSE))</f>
        <v>MAINI, S.IP</v>
      </c>
      <c r="AV138" s="218" t="str">
        <f t="array" ref="AV138">INDEX('UPTD PPA KabKota'!E$5:E$513,MATCH($D138,'UPTD PPA KabKota'!$C$5:$C$513,FALSE))</f>
        <v>Jl Teratai No.04 Way Mengaku liwa 34811</v>
      </c>
      <c r="AW138" s="218" t="str">
        <f t="array" ref="AW138">INDEX('UPTD PPA KabKota'!F$5:F$513,MATCH($D138,'UPTD PPA KabKota'!$C$5:$C$513,FALSE))</f>
        <v>0728-21472</v>
      </c>
      <c r="AX138" s="218" t="str">
        <f t="array" ref="AX138">INDEX('UPTD PPA KabKota'!G$5:G$513,MATCH($D138,'UPTD PPA KabKota'!$C$5:$C$513,FALSE))</f>
        <v>0851-2943-7722</v>
      </c>
      <c r="AY138" s="218" t="str">
        <f t="array" ref="AY138">INDEX('UPTD PPA KabKota'!H$5:H$513,MATCH($D138,'UPTD PPA KabKota'!$C$5:$C$513,FALSE))</f>
        <v>UPTD PPA</v>
      </c>
      <c r="AZ138" s="218" t="str">
        <f t="array" ref="AZ138">INDEX('UPTD PPA KabKota'!I$5:I$513,MATCH($D138,'UPTD PPA KabKota'!$C$5:$C$513,FALSE))</f>
        <v>Peraturan Bupati Nomor 27 Tahun 2020</v>
      </c>
      <c r="BA138" s="218">
        <f t="array" ref="BA138">INDEX('UPTD PPA KabKota'!J$5:J$513,MATCH($D138,'UPTD PPA KabKota'!$C$5:$C$513,FALSE))</f>
        <v>2020</v>
      </c>
      <c r="BB138" s="218" t="str">
        <f t="array" ref="BB138">INDEX('UPTD PPA KabKota'!K$5:K$513,MATCH($D138,'UPTD PPA KabKota'!$C$5:$C$513,FALSE))</f>
        <v>B</v>
      </c>
      <c r="BC138" s="218" t="str">
        <f t="array" ref="BC138">INDEX('UPTD PPA KabKota'!L$5:L$513,MATCH($D138,'UPTD PPA KabKota'!$C$5:$C$513,FALSE))</f>
        <v>0851-2943-7722</v>
      </c>
      <c r="BD138" s="218" t="str">
        <f t="array" ref="BD138">INDEX('UPTD PPA KabKota'!M$5:M$513,MATCH($D138,'UPTD PPA KabKota'!$C$5:$C$513,FALSE))</f>
        <v>uptdppa1@gmail.com</v>
      </c>
      <c r="BE138" s="218" t="str">
        <f t="array" ref="BE138">INDEX('UPTD PPA KabKota'!N$5:N$513,MATCH($D138,'UPTD PPA KabKota'!$C$5:$C$513,FALSE))</f>
        <v>Kepala UPTD, Kasubbag TU, Staf</v>
      </c>
      <c r="BF138" s="218" t="str">
        <f t="array" ref="BF138">INDEX('UPTD PPA KabKota'!O$5:O$513,MATCH($D138,'UPTD PPA KabKota'!$C$5:$C$513,FALSE))</f>
        <v>Sewa</v>
      </c>
      <c r="BG138" s="218" t="str">
        <f t="array" ref="BG138">INDEX('UPTD PPA KabKota'!P$5:P$513,MATCH($D138,'UPTD PPA KabKota'!$C$5:$C$513,FALSE))</f>
        <v>Sewa/Kontrak</v>
      </c>
      <c r="BH138" s="218" t="str">
        <f t="array" ref="BH138">INDEX('UPTD PPA KabKota'!Q$5:Q$513,MATCH($D138,'UPTD PPA KabKota'!$C$5:$C$513,FALSE))</f>
        <v/>
      </c>
      <c r="BI138" s="218" t="str">
        <f t="array" ref="BI138">INDEX('UPTD PPA KabKota'!R$5:R$513,MATCH($D138,'UPTD PPA KabKota'!$C$5:$C$513,FALSE))</f>
        <v>Tidak Ada</v>
      </c>
      <c r="BJ138" s="218" t="str">
        <f t="array" ref="BJ138">INDEX('UPTD PPA KabKota'!S$5:S$513,MATCH($D138,'UPTD PPA KabKota'!$C$5:$C$513,FALSE))</f>
        <v>Tidak Ada</v>
      </c>
      <c r="BK138" s="218" t="str">
        <f t="array" ref="BK138">INDEX('UPTD PPA KabKota'!T$5:T$513,MATCH($D138,'UPTD PPA KabKota'!$C$5:$C$513,FALSE))</f>
        <v>Tidak Ada</v>
      </c>
      <c r="BL138" s="218" t="str">
        <f t="array" ref="BL138">INDEX('UPTD PPA KabKota'!U$5:U$513,MATCH($D138,'UPTD PPA KabKota'!$C$5:$C$513,FALSE))</f>
        <v>Tidak Ada</v>
      </c>
      <c r="BM138" s="218" t="str">
        <f t="array" ref="BM138">INDEX('UPTD PPA KabKota'!V$5:V$513,MATCH($D138,'UPTD PPA KabKota'!$C$5:$C$513,FALSE))</f>
        <v>Tidak Ada</v>
      </c>
      <c r="BN138" s="218" t="str">
        <f t="array" ref="BN138">INDEX('UPTD PPA KabKota'!W$5:W$513,MATCH($D138,'UPTD PPA KabKota'!$C$5:$C$513,FALSE))</f>
        <v>Ada</v>
      </c>
      <c r="BO138" s="218" t="str">
        <f t="array" ref="BO138">INDEX('UPTD PPA KabKota'!X$5:X$513,MATCH($D138,'UPTD PPA KabKota'!$C$5:$C$513,FALSE))</f>
        <v>Tidak Ada</v>
      </c>
      <c r="BP138" s="218" t="str">
        <f t="array" ref="BP138">INDEX('UPTD PPA KabKota'!Y$5:Y$513,MATCH($D138,'UPTD PPA KabKota'!$C$5:$C$513,FALSE))</f>
        <v>Tidak Ada</v>
      </c>
      <c r="BQ138" s="218" t="str">
        <f t="array" ref="BQ138">INDEX('UPTD PPA KabKota'!Z$5:Z$513,MATCH($D138,'UPTD PPA KabKota'!$C$5:$C$513,FALSE))</f>
        <v>Tidak Ada</v>
      </c>
      <c r="BR138" s="218" t="str">
        <f t="array" ref="BR138">INDEX('UPTD PPA KabKota'!AA$5:AA$513,MATCH($D138,'UPTD PPA KabKota'!$C$5:$C$513,FALSE))</f>
        <v>Tidak Ada</v>
      </c>
      <c r="BS138" s="218" t="str">
        <f t="array" ref="BS138">INDEX('UPTD PPA KabKota'!AB$5:AB$513,MATCH($D138,'UPTD PPA KabKota'!$C$5:$C$513,FALSE))</f>
        <v>Tidak Ada</v>
      </c>
      <c r="BT138" s="218" t="str">
        <f t="array" ref="BT138">INDEX('UPTD PPA KabKota'!AC$5:AC$513,MATCH($D138,'UPTD PPA KabKota'!$C$5:$C$513,FALSE))</f>
        <v>Sudah</v>
      </c>
      <c r="BU138" s="218" t="str">
        <f t="array" ref="BU138">INDEX('UPTD PPA KabKota'!AD$5:AD$513,MATCH($D138,'UPTD PPA KabKota'!$C$5:$C$513,FALSE))</f>
        <v>Sudah</v>
      </c>
      <c r="BV138" s="218" t="str">
        <f t="array" ref="BV138">INDEX('UPTD PPA KabKota'!AE$5:AE$513,MATCH($D138,'UPTD PPA KabKota'!$C$5:$C$513,FALSE))</f>
        <v>Belum</v>
      </c>
      <c r="BW138" s="218" t="str">
        <f t="array" ref="BW138">INDEX('UPTD PPA KabKota'!AF$5:AF$513,MATCH($D138,'UPTD PPA KabKota'!$C$5:$C$513,FALSE))</f>
        <v>Sudah</v>
      </c>
      <c r="BX138" s="218" t="str">
        <f t="array" ref="BX138">INDEX('UPTD PPA KabKota'!AG$5:AG$513,MATCH($D138,'UPTD PPA KabKota'!$C$5:$C$513,FALSE))</f>
        <v>Belum</v>
      </c>
      <c r="BY138" s="218" t="str">
        <f t="array" ref="BY138">INDEX('UPTD PPA KabKota'!AH$5:AH$513,MATCH($D138,'UPTD PPA KabKota'!$C$5:$C$513,FALSE))</f>
        <v>Sudah</v>
      </c>
      <c r="BZ138" s="218" t="str">
        <f t="array" ref="BZ138">INDEX('UPTD PPA KabKota'!AI$5:AI$513,MATCH($D138,'UPTD PPA KabKota'!$C$5:$C$513,FALSE))</f>
        <v>Belum</v>
      </c>
      <c r="CA138" s="218" t="str">
        <f t="array" ref="CA138">INDEX('UPTD PPA KabKota'!AJ$5:AJ$513,MATCH($D138,'UPTD PPA KabKota'!$C$5:$C$513,FALSE))</f>
        <v>Belum</v>
      </c>
      <c r="CB138" s="218" t="str">
        <f t="array" ref="CB138">INDEX('UPTD PPA KabKota'!AK$5:AK$513,MATCH($D138,'UPTD PPA KabKota'!$C$5:$C$513,FALSE))</f>
        <v>Belum</v>
      </c>
      <c r="CC138" s="218" t="str">
        <f t="array" ref="CC138">INDEX('UPTD PPA KabKota'!AL$5:AL$513,MATCH($D138,'UPTD PPA KabKota'!$C$5:$C$513,FALSE))</f>
        <v>Sudah</v>
      </c>
      <c r="CD138" s="218" t="str">
        <f t="array" ref="CD138">INDEX('UPTD PPA KabKota'!AM$5:AM$513,MATCH($D138,'UPTD PPA KabKota'!$C$5:$C$513,FALSE))</f>
        <v>Sudah</v>
      </c>
      <c r="CE138" s="218" t="str">
        <f t="array" ref="CE138">INDEX('UPTD PPA KabKota'!AN$5:AN$513,MATCH($D138,'UPTD PPA KabKota'!$C$5:$C$513,FALSE))</f>
        <v/>
      </c>
      <c r="CF138" s="218">
        <f t="array" ref="CF138">INDEX('UPTD PPA KabKota'!AO$5:AO$513,MATCH($D138,'UPTD PPA KabKota'!$C$5:$C$513,FALSE))</f>
        <v>19</v>
      </c>
      <c r="CG138" s="218" t="str">
        <f t="array" ref="CG138">INDEX('UPTD PPA KabKota'!AP$5:AP$513,MATCH($D138,'UPTD PPA KabKota'!$C$5:$C$513,FALSE))</f>
        <v>kekerasan seksual</v>
      </c>
      <c r="CH138" s="218" t="str">
        <f t="array" ref="CH138">INDEX('UPTD PPA KabKota'!AQ$5:AQ$513,MATCH($D138,'UPTD PPA KabKota'!$C$5:$C$513,FALSE))</f>
        <v/>
      </c>
      <c r="CI138" s="218" t="str">
        <f t="array" ref="CI138">INDEX('UPTD PPA KabKota'!AR$5:AR$513,MATCH($D138,'UPTD PPA KabKota'!$C$5:$C$513,FALSE))</f>
        <v/>
      </c>
      <c r="CJ138" s="218" t="str">
        <f t="array" ref="CJ138">INDEX('UPTD PPA KabKota'!AS$5:AS$513,MATCH($D138,'UPTD PPA KabKota'!$C$5:$C$513,FALSE))</f>
        <v/>
      </c>
      <c r="CK138" s="218" t="str">
        <f t="array" ref="CK138">INDEX('UPTD PPA KabKota'!AT$5:AT$513,MATCH($D138,'UPTD PPA KabKota'!$C$5:$C$513,FALSE))</f>
        <v/>
      </c>
      <c r="CL138" s="218" t="str">
        <f t="array" ref="CL138">INDEX('UPTD PPA KabKota'!AU$5:AU$513,MATCH($D138,'UPTD PPA KabKota'!$C$5:$C$513,FALSE))</f>
        <v>v</v>
      </c>
      <c r="CM138" s="218" t="str">
        <f t="array" ref="CM138">INDEX('UPTD PPA KabKota'!AV$5:AV$513,MATCH($D138,'UPTD PPA KabKota'!$C$5:$C$513,FALSE))</f>
        <v/>
      </c>
      <c r="CN138" s="218" t="str">
        <f t="array" ref="CN138">INDEX('UPTD PPA KabKota'!AW$5:AW$513,MATCH($D138,'UPTD PPA KabKota'!$C$5:$C$513,FALSE))</f>
        <v/>
      </c>
      <c r="CO138" s="218" t="str">
        <f t="array" ref="CO138">INDEX('UPTD PPA KabKota'!AX$5:AX$513,MATCH($D138,'UPTD PPA KabKota'!$C$5:$C$513,FALSE))</f>
        <v/>
      </c>
      <c r="CP138" s="218" t="str">
        <f t="array" ref="CP138">INDEX('UPTD PPA KabKota'!AY$5:AY$513,MATCH($D138,'UPTD PPA KabKota'!$C$5:$C$513,FALSE))</f>
        <v/>
      </c>
      <c r="CQ138" s="209" t="str">
        <f>IFERROR(__xludf.DUMMYFUNCTION("IF(ISBLANK($K138),"""",IF(REGEXMATCH($K138,""Peraturan""),""Ada"",IF(REGEXMATCH($K138,""Rekomendasi""),""Tidak Ada"", $K138)))
"),"Ada")</f>
        <v>Ada</v>
      </c>
      <c r="CR138" s="209" t="str">
        <f t="array" ref="CR138">index('UPTD PPA KabKota'!$BI$5:$BI$513,match($D138,'UPTD PPA KabKota'!$C$5:$C$513,false))</f>
        <v>Ada</v>
      </c>
      <c r="CS138" s="314" t="str">
        <f t="shared" ref="CS138:CS152" si="22">IFS(CQ138="Ada","Ada",CR138="Ada","Ada",CR138="Tidak Ada","Tidak Ada")</f>
        <v>Ada</v>
      </c>
    </row>
    <row r="139">
      <c r="A139" s="334">
        <v>135.0</v>
      </c>
      <c r="B139" s="334">
        <v>2.0</v>
      </c>
      <c r="C139" s="311" t="s">
        <v>4746</v>
      </c>
      <c r="D139" s="312" t="s">
        <v>1754</v>
      </c>
      <c r="E139" s="315">
        <v>45689.0</v>
      </c>
      <c r="F139" s="218" t="str">
        <f t="array" ref="F139">INDEX('Ortala-KabKota'!F$2:F$415,MATCH($D139,'Ortala-KabKota'!$E$2:$E$415,FALSE))</f>
        <v>Selfiana/ 081379555431</v>
      </c>
      <c r="G139" s="218" t="str">
        <f t="array" ref="G139">INDEX('Ortala-KabKota'!G$2:G$415,MATCH($D139,'Ortala-KabKota'!$E$2:$E$415,FALSE))</f>
        <v>Jl mangku negara kampung baru, Kec. Kotaagung Timur, Kab Tanggamus lampung</v>
      </c>
      <c r="H139" s="218" t="str">
        <f t="array" ref="H139">INDEX('Ortala-KabKota'!H$2:H$415,MATCH($D139,'Ortala-KabKota'!$E$2:$E$415,FALSE))</f>
        <v/>
      </c>
      <c r="I139" s="218" t="str">
        <f t="array" ref="I139">INDEX('Ortala-KabKota'!I$2:I$415,MATCH($D139,'Ortala-KabKota'!$E$2:$E$415,FALSE))</f>
        <v>082372766769</v>
      </c>
      <c r="J139" s="218" t="str">
        <f t="array" ref="J139">INDEX('Ortala-KabKota'!J$2:J$415,MATCH($D139,'Ortala-KabKota'!$E$2:$E$415,FALSE))</f>
        <v>UPTD PPA</v>
      </c>
      <c r="K139" s="218" t="str">
        <f t="array" ref="K139">INDEX('Ortala-KabKota'!K$2:K$415,MATCH($D139,'Ortala-KabKota'!$E$2:$E$415,FALSE))</f>
        <v>Peraturan Bupati Tanggamus Nomor 18 Tahun 2020</v>
      </c>
      <c r="L139" s="218">
        <f t="array" ref="L139">INDEX('Ortala-KabKota'!L$2:L$415,MATCH($D139,'Ortala-KabKota'!$E$2:$E$415,FALSE))</f>
        <v>2020</v>
      </c>
      <c r="M139" s="218" t="str">
        <f t="array" ref="M139">INDEX('Ortala-KabKota'!M$2:M$415,MATCH($D139,'Ortala-KabKota'!$E$2:$E$415,FALSE))</f>
        <v>A</v>
      </c>
      <c r="N139" s="218" t="str">
        <f t="array" ref="N139">INDEX('Ortala-KabKota'!N$2:N$415,MATCH($D139,'Ortala-KabKota'!$E$2:$E$415,FALSE))</f>
        <v>082281309947</v>
      </c>
      <c r="O139" s="218" t="str">
        <f t="array" ref="O139">INDEX('Ortala-KabKota'!O$2:O$415,MATCH($D139,'Ortala-KabKota'!$E$2:$E$415,FALSE))</f>
        <v/>
      </c>
      <c r="P139" s="218" t="str">
        <f t="array" ref="P139">INDEX('Ortala-KabKota'!P$2:P$415,MATCH($D139,'Ortala-KabKota'!$E$2:$E$415,FALSE))</f>
        <v>Kepala UPTD, Kasubag TU, Kelompok JF dan Pelaksana</v>
      </c>
      <c r="Q139" s="218" t="str">
        <f t="array" ref="Q139">INDEX('Ortala-KabKota'!Q$2:Q$415,MATCH($D139,'Ortala-KabKota'!$E$2:$E$415,FALSE))</f>
        <v>MANDIRI</v>
      </c>
      <c r="R139" s="218" t="str">
        <f t="array" ref="R139">INDEX('Ortala-KabKota'!R$2:R$415,MATCH($D139,'Ortala-KabKota'!$E$2:$E$415,FALSE))</f>
        <v>SEWA/KONTRAK</v>
      </c>
      <c r="S139" s="218" t="str">
        <f t="array" ref="S139">INDEX('Ortala-KabKota'!S$2:S$415,MATCH($D139,'Ortala-KabKota'!$E$2:$E$415,FALSE))</f>
        <v>Sewa</v>
      </c>
      <c r="T139" s="218">
        <f t="array" ref="T139">INDEX('Ortala-KabKota'!T$2:T$415,MATCH($D139,'Ortala-KabKota'!$E$2:$E$415,FALSE))</f>
        <v>0</v>
      </c>
      <c r="U139" s="218">
        <f t="array" ref="U139">INDEX('Ortala-KabKota'!U$2:U$415,MATCH($D139,'Ortala-KabKota'!$E$2:$E$415,FALSE))</f>
        <v>1</v>
      </c>
      <c r="V139" s="218">
        <f t="array" ref="V139">INDEX('Ortala-KabKota'!V$2:V$415,MATCH($D139,'Ortala-KabKota'!$E$2:$E$415,FALSE))</f>
        <v>1</v>
      </c>
      <c r="W139" s="218">
        <f t="array" ref="W139">INDEX('Ortala-KabKota'!W$2:W$415,MATCH($D139,'Ortala-KabKota'!$E$2:$E$415,FALSE))</f>
        <v>0</v>
      </c>
      <c r="X139" s="218">
        <f t="array" ref="X139">INDEX('Ortala-KabKota'!X$2:X$415,MATCH($D139,'Ortala-KabKota'!$E$2:$E$415,FALSE))</f>
        <v>1</v>
      </c>
      <c r="Y139" s="218">
        <f t="array" ref="Y139">INDEX('Ortala-KabKota'!Y$2:Y$415,MATCH($D139,'Ortala-KabKota'!$E$2:$E$415,FALSE))</f>
        <v>0</v>
      </c>
      <c r="Z139" s="218">
        <f t="array" ref="Z139">INDEX('Ortala-KabKota'!Z$2:Z$415,MATCH($D139,'Ortala-KabKota'!$E$2:$E$415,FALSE))</f>
        <v>1</v>
      </c>
      <c r="AA139" s="218">
        <f t="array" ref="AA139">INDEX('Ortala-KabKota'!AA$2:AA$415,MATCH($D139,'Ortala-KabKota'!$E$2:$E$415,FALSE))</f>
        <v>0</v>
      </c>
      <c r="AB139" s="218">
        <f t="array" ref="AB139">INDEX('Ortala-KabKota'!AB$2:AB$415,MATCH($D139,'Ortala-KabKota'!$E$2:$E$415,FALSE))</f>
        <v>0</v>
      </c>
      <c r="AC139" s="218">
        <f t="array" ref="AC139">INDEX('Ortala-KabKota'!AC$2:AC$415,MATCH($D139,'Ortala-KabKota'!$E$2:$E$415,FALSE))</f>
        <v>0</v>
      </c>
      <c r="AD139" s="218">
        <f t="array" ref="AD139">INDEX('Ortala-KabKota'!AD$2:AD$415,MATCH($D139,'Ortala-KabKota'!$E$2:$E$415,FALSE))</f>
        <v>0</v>
      </c>
      <c r="AE139" s="218">
        <f t="array" ref="AE139">INDEX('Ortala-KabKota'!AE$2:AE$415,MATCH($D139,'Ortala-KabKota'!$E$2:$E$415,FALSE))</f>
        <v>1</v>
      </c>
      <c r="AF139" s="218">
        <f t="array" ref="AF139">INDEX('Ortala-KabKota'!AF$2:AF$415,MATCH($D139,'Ortala-KabKota'!$E$2:$E$415,FALSE))</f>
        <v>1</v>
      </c>
      <c r="AG139" s="218">
        <f t="array" ref="AG139">INDEX('Ortala-KabKota'!AG$2:AG$415,MATCH($D139,'Ortala-KabKota'!$E$2:$E$415,FALSE))</f>
        <v>1</v>
      </c>
      <c r="AH139" s="218">
        <f t="array" ref="AH139">INDEX('Ortala-KabKota'!AH$2:AH$415,MATCH($D139,'Ortala-KabKota'!$E$2:$E$415,FALSE))</f>
        <v>1</v>
      </c>
      <c r="AI139" s="218" t="str">
        <f t="array" ref="AI139">INDEX('Ortala-KabKota'!AI$2:AI$415,MATCH($D139,'Ortala-KabKota'!$E$2:$E$415,FALSE))</f>
        <v>Bila korban terancam dan tidak nyaman korban akan kita ambil dan kita tempatkan di rumah aman</v>
      </c>
      <c r="AJ139" s="218">
        <f t="array" ref="AJ139">INDEX('Ortala-KabKota'!AJ$2:AJ$415,MATCH($D139,'Ortala-KabKota'!$E$2:$E$415,FALSE))</f>
        <v>1</v>
      </c>
      <c r="AK139" s="218">
        <f t="array" ref="AK139">INDEX('Ortala-KabKota'!AK$2:AK$415,MATCH($D139,'Ortala-KabKota'!$E$2:$E$415,FALSE))</f>
        <v>1</v>
      </c>
      <c r="AL139" s="218">
        <f t="array" ref="AL139">INDEX('Ortala-KabKota'!AL$2:AL$415,MATCH($D139,'Ortala-KabKota'!$E$2:$E$415,FALSE))</f>
        <v>35</v>
      </c>
      <c r="AM139" s="218" t="str">
        <f t="array" ref="AM139">INDEX('Ortala-KabKota'!AM$2:AM$415,MATCH($D139,'Ortala-KabKota'!$E$2:$E$415,FALSE))</f>
        <v>Pencabulant</v>
      </c>
      <c r="AN139" s="218" t="str">
        <f t="array" ref="AN139">INDEX('Ortala-KabKota'!AN$2:AN$415,MATCH($D139,'Ortala-KabKota'!$E$2:$E$415,FALSE))</f>
        <v/>
      </c>
      <c r="AO139" s="218" t="str">
        <f t="array" ref="AO139">INDEX('Ortala-KabKota'!AO$2:AO$415,MATCH($D139,'Ortala-KabKota'!$E$2:$E$415,FALSE))</f>
        <v/>
      </c>
      <c r="AP139" s="218" t="str">
        <f t="array" ref="AP139">INDEX('Ortala-KabKota'!AP$2:AP$415,MATCH($D139,'Ortala-KabKota'!$E$2:$E$415,FALSE))</f>
        <v/>
      </c>
      <c r="AQ139" s="218" t="str">
        <f t="array" ref="AQ139">INDEX('Ortala-KabKota'!AQ$2:AQ$415,MATCH($D139,'Ortala-KabKota'!$E$2:$E$415,FALSE))</f>
        <v/>
      </c>
      <c r="AR139" s="218">
        <f t="array" ref="AR139">INDEX('Ortala-KabKota'!AR$2:AR$415,MATCH($D139,'Ortala-KabKota'!$E$2:$E$415,FALSE))</f>
        <v>1</v>
      </c>
      <c r="AS139" s="218" t="str">
        <f t="array" ref="AS139">INDEX('Ortala-KabKota'!AS$2:AS$415,MATCH($D139,'Ortala-KabKota'!$E$2:$E$415,FALSE))</f>
        <v/>
      </c>
      <c r="AT139" s="218" t="str">
        <f t="array" ref="AT139">INDEX('Ortala-KabKota'!AT$2:AT$415,MATCH($D139,'Ortala-KabKota'!$E$2:$E$415,FALSE))</f>
        <v/>
      </c>
      <c r="AU139" s="218" t="str">
        <f t="array" ref="AU139">INDEX('UPTD PPA KabKota'!D$5:D$513,MATCH($D139,'UPTD PPA KabKota'!$C$5:$C$513,FALSE))</f>
        <v>Bdn. SUSTINA,SS.S.T</v>
      </c>
      <c r="AV139" s="218" t="str">
        <f t="array" ref="AV139">INDEX('UPTD PPA KabKota'!E$5:E$513,MATCH($D139,'UPTD PPA KabKota'!$C$5:$C$513,FALSE))</f>
        <v>Komplek Perkantoran Pemda Tanggamus Jln. Mangku Negara Kampung Baru Kotaagung Timur</v>
      </c>
      <c r="AW139" s="218">
        <f t="array" ref="AW139">INDEX('UPTD PPA KabKota'!F$5:F$513,MATCH($D139,'UPTD PPA KabKota'!$C$5:$C$513,FALSE))</f>
        <v>82279517957</v>
      </c>
      <c r="AX139" s="218" t="str">
        <f t="array" ref="AX139">INDEX('UPTD PPA KabKota'!G$5:G$513,MATCH($D139,'UPTD PPA KabKota'!$C$5:$C$513,FALSE))</f>
        <v>belum ada</v>
      </c>
      <c r="AY139" s="218" t="str">
        <f t="array" ref="AY139">INDEX('UPTD PPA KabKota'!H$5:H$513,MATCH($D139,'UPTD PPA KabKota'!$C$5:$C$513,FALSE))</f>
        <v>UPTD PP</v>
      </c>
      <c r="AZ139" s="218" t="str">
        <f t="array" ref="AZ139">INDEX('UPTD PPA KabKota'!I$5:I$513,MATCH($D139,'UPTD PPA KabKota'!$C$5:$C$513,FALSE))</f>
        <v>Peraturan Bupati Tanggamus Nomor 18 Tahun 2020</v>
      </c>
      <c r="BA139" s="218">
        <f t="array" ref="BA139">INDEX('UPTD PPA KabKota'!J$5:J$513,MATCH($D139,'UPTD PPA KabKota'!$C$5:$C$513,FALSE))</f>
        <v>2020</v>
      </c>
      <c r="BB139" s="218" t="str">
        <f t="array" ref="BB139">INDEX('UPTD PPA KabKota'!K$5:K$513,MATCH($D139,'UPTD PPA KabKota'!$C$5:$C$513,FALSE))</f>
        <v>B</v>
      </c>
      <c r="BC139" s="218">
        <f t="array" ref="BC139">INDEX('UPTD PPA KabKota'!L$5:L$513,MATCH($D139,'UPTD PPA KabKota'!$C$5:$C$513,FALSE))</f>
        <v>82184765889</v>
      </c>
      <c r="BD139" s="218" t="str">
        <f t="array" ref="BD139">INDEX('UPTD PPA KabKota'!M$5:M$513,MATCH($D139,'UPTD PPA KabKota'!$C$5:$C$513,FALSE))</f>
        <v>belum ada</v>
      </c>
      <c r="BE139" s="218" t="str">
        <f t="array" ref="BE139">INDEX('UPTD PPA KabKota'!N$5:N$513,MATCH($D139,'UPTD PPA KabKota'!$C$5:$C$513,FALSE))</f>
        <v>Kepala UPT, Kasubag TU, Tenaga Pendamping, Tenaga Administrasi dan Petugas Layanan Oprasional</v>
      </c>
      <c r="BF139" s="218" t="str">
        <f t="array" ref="BF139">INDEX('UPTD PPA KabKota'!O$5:O$513,MATCH($D139,'UPTD PPA KabKota'!$C$5:$C$513,FALSE))</f>
        <v>Sewa/Kontrak</v>
      </c>
      <c r="BG139" s="218" t="str">
        <f t="array" ref="BG139">INDEX('UPTD PPA KabKota'!P$5:P$513,MATCH($D139,'UPTD PPA KabKota'!$C$5:$C$513,FALSE))</f>
        <v>Sewa/Kontrak</v>
      </c>
      <c r="BH139" s="218" t="str">
        <f t="array" ref="BH139">INDEX('UPTD PPA KabKota'!Q$5:Q$513,MATCH($D139,'UPTD PPA KabKota'!$C$5:$C$513,FALSE))</f>
        <v>Sudah Pernah mengajukan Nota Dinas kepada Dinas PUPR Untuk dibagunkan gedung UPTD pada Tahun 2024</v>
      </c>
      <c r="BI139" s="218" t="str">
        <f t="array" ref="BI139">INDEX('UPTD PPA KabKota'!R$5:R$513,MATCH($D139,'UPTD PPA KabKota'!$C$5:$C$513,FALSE))</f>
        <v>Tidak Ada</v>
      </c>
      <c r="BJ139" s="218" t="str">
        <f t="array" ref="BJ139">INDEX('UPTD PPA KabKota'!S$5:S$513,MATCH($D139,'UPTD PPA KabKota'!$C$5:$C$513,FALSE))</f>
        <v>Tidak Ada</v>
      </c>
      <c r="BK139" s="218" t="str">
        <f t="array" ref="BK139">INDEX('UPTD PPA KabKota'!T$5:T$513,MATCH($D139,'UPTD PPA KabKota'!$C$5:$C$513,FALSE))</f>
        <v>Ada</v>
      </c>
      <c r="BL139" s="218" t="str">
        <f t="array" ref="BL139">INDEX('UPTD PPA KabKota'!U$5:U$513,MATCH($D139,'UPTD PPA KabKota'!$C$5:$C$513,FALSE))</f>
        <v>Ada</v>
      </c>
      <c r="BM139" s="218" t="str">
        <f t="array" ref="BM139">INDEX('UPTD PPA KabKota'!V$5:V$513,MATCH($D139,'UPTD PPA KabKota'!$C$5:$C$513,FALSE))</f>
        <v>Ada</v>
      </c>
      <c r="BN139" s="218" t="str">
        <f t="array" ref="BN139">INDEX('UPTD PPA KabKota'!W$5:W$513,MATCH($D139,'UPTD PPA KabKota'!$C$5:$C$513,FALSE))</f>
        <v>Tidak Ada</v>
      </c>
      <c r="BO139" s="218" t="str">
        <f t="array" ref="BO139">INDEX('UPTD PPA KabKota'!X$5:X$513,MATCH($D139,'UPTD PPA KabKota'!$C$5:$C$513,FALSE))</f>
        <v>Ada</v>
      </c>
      <c r="BP139" s="218" t="str">
        <f t="array" ref="BP139">INDEX('UPTD PPA KabKota'!Y$5:Y$513,MATCH($D139,'UPTD PPA KabKota'!$C$5:$C$513,FALSE))</f>
        <v>Tidak Ada</v>
      </c>
      <c r="BQ139" s="218" t="str">
        <f t="array" ref="BQ139">INDEX('UPTD PPA KabKota'!Z$5:Z$513,MATCH($D139,'UPTD PPA KabKota'!$C$5:$C$513,FALSE))</f>
        <v>Ada</v>
      </c>
      <c r="BR139" s="218" t="str">
        <f t="array" ref="BR139">INDEX('UPTD PPA KabKota'!AA$5:AA$513,MATCH($D139,'UPTD PPA KabKota'!$C$5:$C$513,FALSE))</f>
        <v>Tidak Ada</v>
      </c>
      <c r="BS139" s="218" t="str">
        <f t="array" ref="BS139">INDEX('UPTD PPA KabKota'!AB$5:AB$513,MATCH($D139,'UPTD PPA KabKota'!$C$5:$C$513,FALSE))</f>
        <v>Tidak Ada</v>
      </c>
      <c r="BT139" s="218" t="str">
        <f t="array" ref="BT139">INDEX('UPTD PPA KabKota'!AC$5:AC$513,MATCH($D139,'UPTD PPA KabKota'!$C$5:$C$513,FALSE))</f>
        <v>Sudah</v>
      </c>
      <c r="BU139" s="218" t="str">
        <f t="array" ref="BU139">INDEX('UPTD PPA KabKota'!AD$5:AD$513,MATCH($D139,'UPTD PPA KabKota'!$C$5:$C$513,FALSE))</f>
        <v>Sudah</v>
      </c>
      <c r="BV139" s="218" t="str">
        <f t="array" ref="BV139">INDEX('UPTD PPA KabKota'!AE$5:AE$513,MATCH($D139,'UPTD PPA KabKota'!$C$5:$C$513,FALSE))</f>
        <v>Sudah</v>
      </c>
      <c r="BW139" s="218" t="str">
        <f t="array" ref="BW139">INDEX('UPTD PPA KabKota'!AF$5:AF$513,MATCH($D139,'UPTD PPA KabKota'!$C$5:$C$513,FALSE))</f>
        <v>Sudah</v>
      </c>
      <c r="BX139" s="218" t="str">
        <f t="array" ref="BX139">INDEX('UPTD PPA KabKota'!AG$5:AG$513,MATCH($D139,'UPTD PPA KabKota'!$C$5:$C$513,FALSE))</f>
        <v>Sudah</v>
      </c>
      <c r="BY139" s="218" t="str">
        <f t="array" ref="BY139">INDEX('UPTD PPA KabKota'!AH$5:AH$513,MATCH($D139,'UPTD PPA KabKota'!$C$5:$C$513,FALSE))</f>
        <v>Belum</v>
      </c>
      <c r="BZ139" s="218" t="str">
        <f t="array" ref="BZ139">INDEX('UPTD PPA KabKota'!AI$5:AI$513,MATCH($D139,'UPTD PPA KabKota'!$C$5:$C$513,FALSE))</f>
        <v>Belum</v>
      </c>
      <c r="CA139" s="218" t="str">
        <f t="array" ref="CA139">INDEX('UPTD PPA KabKota'!AJ$5:AJ$513,MATCH($D139,'UPTD PPA KabKota'!$C$5:$C$513,FALSE))</f>
        <v>Sudah</v>
      </c>
      <c r="CB139" s="218" t="str">
        <f t="array" ref="CB139">INDEX('UPTD PPA KabKota'!AK$5:AK$513,MATCH($D139,'UPTD PPA KabKota'!$C$5:$C$513,FALSE))</f>
        <v>Belum</v>
      </c>
      <c r="CC139" s="218" t="str">
        <f t="array" ref="CC139">INDEX('UPTD PPA KabKota'!AL$5:AL$513,MATCH($D139,'UPTD PPA KabKota'!$C$5:$C$513,FALSE))</f>
        <v>Sudah</v>
      </c>
      <c r="CD139" s="218" t="str">
        <f t="array" ref="CD139">INDEX('UPTD PPA KabKota'!AM$5:AM$513,MATCH($D139,'UPTD PPA KabKota'!$C$5:$C$513,FALSE))</f>
        <v>Sudah</v>
      </c>
      <c r="CE139" s="218" t="str">
        <f t="array" ref="CE139">INDEX('UPTD PPA KabKota'!AN$5:AN$513,MATCH($D139,'UPTD PPA KabKota'!$C$5:$C$513,FALSE))</f>
        <v>tidak ada</v>
      </c>
      <c r="CF139" s="218">
        <f t="array" ref="CF139">INDEX('UPTD PPA KabKota'!AO$5:AO$513,MATCH($D139,'UPTD PPA KabKota'!$C$5:$C$513,FALSE))</f>
        <v>28</v>
      </c>
      <c r="CG139" s="218" t="str">
        <f t="array" ref="CG139">INDEX('UPTD PPA KabKota'!AP$5:AP$513,MATCH($D139,'UPTD PPA KabKota'!$C$5:$C$513,FALSE))</f>
        <v>Kekerasan Sexsual terhadap Anak</v>
      </c>
      <c r="CH139" s="218" t="str">
        <f t="array" ref="CH139">INDEX('UPTD PPA KabKota'!AQ$5:AQ$513,MATCH($D139,'UPTD PPA KabKota'!$C$5:$C$513,FALSE))</f>
        <v/>
      </c>
      <c r="CI139" s="218" t="str">
        <f t="array" ref="CI139">INDEX('UPTD PPA KabKota'!AR$5:AR$513,MATCH($D139,'UPTD PPA KabKota'!$C$5:$C$513,FALSE))</f>
        <v/>
      </c>
      <c r="CJ139" s="218" t="str">
        <f t="array" ref="CJ139">INDEX('UPTD PPA KabKota'!AS$5:AS$513,MATCH($D139,'UPTD PPA KabKota'!$C$5:$C$513,FALSE))</f>
        <v/>
      </c>
      <c r="CK139" s="218" t="str">
        <f t="array" ref="CK139">INDEX('UPTD PPA KabKota'!AT$5:AT$513,MATCH($D139,'UPTD PPA KabKota'!$C$5:$C$513,FALSE))</f>
        <v/>
      </c>
      <c r="CL139" s="218" t="str">
        <f t="array" ref="CL139">INDEX('UPTD PPA KabKota'!AU$5:AU$513,MATCH($D139,'UPTD PPA KabKota'!$C$5:$C$513,FALSE))</f>
        <v>v</v>
      </c>
      <c r="CM139" s="218" t="str">
        <f t="array" ref="CM139">INDEX('UPTD PPA KabKota'!AV$5:AV$513,MATCH($D139,'UPTD PPA KabKota'!$C$5:$C$513,FALSE))</f>
        <v/>
      </c>
      <c r="CN139" s="218" t="str">
        <f t="array" ref="CN139">INDEX('UPTD PPA KabKota'!AW$5:AW$513,MATCH($D139,'UPTD PPA KabKota'!$C$5:$C$513,FALSE))</f>
        <v/>
      </c>
      <c r="CO139" s="218" t="str">
        <f t="array" ref="CO139">INDEX('UPTD PPA KabKota'!AX$5:AX$513,MATCH($D139,'UPTD PPA KabKota'!$C$5:$C$513,FALSE))</f>
        <v/>
      </c>
      <c r="CP139" s="218" t="str">
        <f t="array" ref="CP139">INDEX('UPTD PPA KabKota'!AY$5:AY$513,MATCH($D139,'UPTD PPA KabKota'!$C$5:$C$513,FALSE))</f>
        <v/>
      </c>
      <c r="CQ139" s="209" t="str">
        <f>IFERROR(__xludf.DUMMYFUNCTION("IF(ISBLANK($K139),"""",IF(REGEXMATCH($K139,""Peraturan""),""Ada"",IF(REGEXMATCH($K139,""Rekomendasi""),""Tidak Ada"", $K139)))
"),"Ada")</f>
        <v>Ada</v>
      </c>
      <c r="CR139" s="209" t="str">
        <f t="array" ref="CR139">index('UPTD PPA KabKota'!$BI$5:$BI$513,match($D139,'UPTD PPA KabKota'!$C$5:$C$513,false))</f>
        <v>Ada</v>
      </c>
      <c r="CS139" s="314" t="str">
        <f t="shared" si="22"/>
        <v>Ada</v>
      </c>
    </row>
    <row r="140">
      <c r="A140" s="334">
        <v>136.0</v>
      </c>
      <c r="B140" s="334">
        <v>3.0</v>
      </c>
      <c r="C140" s="311" t="s">
        <v>4746</v>
      </c>
      <c r="D140" s="312" t="s">
        <v>1698</v>
      </c>
      <c r="E140" s="315">
        <v>45689.0</v>
      </c>
      <c r="F140" s="218" t="str">
        <f t="array" ref="F140">INDEX('Ortala-KabKota'!F$2:F$415,MATCH($D140,'Ortala-KabKota'!$E$2:$E$415,FALSE))</f>
        <v>Fitriah/ 081273072831</v>
      </c>
      <c r="G140" s="218" t="str">
        <f t="array" ref="G140">INDEX('Ortala-KabKota'!G$2:G$415,MATCH($D140,'Ortala-KabKota'!$E$2:$E$415,FALSE))</f>
        <v>Jl. Mustafa Kemal No 31 Kalianda, Lampung Selatan</v>
      </c>
      <c r="H140" s="218" t="str">
        <f t="array" ref="H140">INDEX('Ortala-KabKota'!H$2:H$415,MATCH($D140,'Ortala-KabKota'!$E$2:$E$415,FALSE))</f>
        <v/>
      </c>
      <c r="I140" s="218" t="str">
        <f t="array" ref="I140">INDEX('Ortala-KabKota'!I$2:I$415,MATCH($D140,'Ortala-KabKota'!$E$2:$E$415,FALSE))</f>
        <v>08117211999</v>
      </c>
      <c r="J140" s="218" t="str">
        <f t="array" ref="J140">INDEX('Ortala-KabKota'!J$2:J$415,MATCH($D140,'Ortala-KabKota'!$E$2:$E$415,FALSE))</f>
        <v>UPTD PPA</v>
      </c>
      <c r="K140" s="218" t="str">
        <f t="array" ref="K140">INDEX('Ortala-KabKota'!K$2:K$415,MATCH($D140,'Ortala-KabKota'!$E$2:$E$415,FALSE))</f>
        <v>Peraturan Bupati Lampung Selatan Nomor 61 Tahun 2017</v>
      </c>
      <c r="L140" s="218">
        <f t="array" ref="L140">INDEX('Ortala-KabKota'!L$2:L$415,MATCH($D140,'Ortala-KabKota'!$E$2:$E$415,FALSE))</f>
        <v>2017</v>
      </c>
      <c r="M140" s="218" t="str">
        <f t="array" ref="M140">INDEX('Ortala-KabKota'!M$2:M$415,MATCH($D140,'Ortala-KabKota'!$E$2:$E$415,FALSE))</f>
        <v>A</v>
      </c>
      <c r="N140" s="218" t="str">
        <f t="array" ref="N140">INDEX('Ortala-KabKota'!N$2:N$415,MATCH($D140,'Ortala-KabKota'!$E$2:$E$415,FALSE))</f>
        <v>Fitri/ 081273072831</v>
      </c>
      <c r="O140" s="316" t="str">
        <f t="array" ref="O140">INDEX('Ortala-KabKota'!O$2:O$415,MATCH($D140,'Ortala-KabKota'!$E$2:$E$415,FALSE))</f>
        <v>uptppalamsel@gmail.com</v>
      </c>
      <c r="P140" s="218" t="str">
        <f t="array" ref="P140">INDEX('Ortala-KabKota'!P$2:P$415,MATCH($D140,'Ortala-KabKota'!$E$2:$E$415,FALSE))</f>
        <v>Kepala UPTD, Kasubag TU, Kelompok JF</v>
      </c>
      <c r="Q140" s="218" t="str">
        <f t="array" ref="Q140">INDEX('Ortala-KabKota'!Q$2:Q$415,MATCH($D140,'Ortala-KabKota'!$E$2:$E$415,FALSE))</f>
        <v>BERGABUNG DENGAN KANTOR DINAS</v>
      </c>
      <c r="R140" s="218" t="str">
        <f t="array" ref="R140">INDEX('Ortala-KabKota'!R$2:R$415,MATCH($D140,'Ortala-KabKota'!$E$2:$E$415,FALSE))</f>
        <v>SEWA/KONTRAK</v>
      </c>
      <c r="S140" s="218" t="str">
        <f t="array" ref="S140">INDEX('Ortala-KabKota'!S$2:S$415,MATCH($D140,'Ortala-KabKota'!$E$2:$E$415,FALSE))</f>
        <v>Sewa</v>
      </c>
      <c r="T140" s="218">
        <f t="array" ref="T140">INDEX('Ortala-KabKota'!T$2:T$415,MATCH($D140,'Ortala-KabKota'!$E$2:$E$415,FALSE))</f>
        <v>0</v>
      </c>
      <c r="U140" s="218">
        <f t="array" ref="U140">INDEX('Ortala-KabKota'!U$2:U$415,MATCH($D140,'Ortala-KabKota'!$E$2:$E$415,FALSE))</f>
        <v>0</v>
      </c>
      <c r="V140" s="218">
        <f t="array" ref="V140">INDEX('Ortala-KabKota'!V$2:V$415,MATCH($D140,'Ortala-KabKota'!$E$2:$E$415,FALSE))</f>
        <v>1</v>
      </c>
      <c r="W140" s="218">
        <f t="array" ref="W140">INDEX('Ortala-KabKota'!W$2:W$415,MATCH($D140,'Ortala-KabKota'!$E$2:$E$415,FALSE))</f>
        <v>0</v>
      </c>
      <c r="X140" s="218">
        <f t="array" ref="X140">INDEX('Ortala-KabKota'!X$2:X$415,MATCH($D140,'Ortala-KabKota'!$E$2:$E$415,FALSE))</f>
        <v>1</v>
      </c>
      <c r="Y140" s="218">
        <f t="array" ref="Y140">INDEX('Ortala-KabKota'!Y$2:Y$415,MATCH($D140,'Ortala-KabKota'!$E$2:$E$415,FALSE))</f>
        <v>0</v>
      </c>
      <c r="Z140" s="218">
        <f t="array" ref="Z140">INDEX('Ortala-KabKota'!Z$2:Z$415,MATCH($D140,'Ortala-KabKota'!$E$2:$E$415,FALSE))</f>
        <v>0</v>
      </c>
      <c r="AA140" s="218">
        <f t="array" ref="AA140">INDEX('Ortala-KabKota'!AA$2:AA$415,MATCH($D140,'Ortala-KabKota'!$E$2:$E$415,FALSE))</f>
        <v>1</v>
      </c>
      <c r="AB140" s="218">
        <f t="array" ref="AB140">INDEX('Ortala-KabKota'!AB$2:AB$415,MATCH($D140,'Ortala-KabKota'!$E$2:$E$415,FALSE))</f>
        <v>1</v>
      </c>
      <c r="AC140" s="218">
        <f t="array" ref="AC140">INDEX('Ortala-KabKota'!AC$2:AC$415,MATCH($D140,'Ortala-KabKota'!$E$2:$E$415,FALSE))</f>
        <v>0</v>
      </c>
      <c r="AD140" s="218">
        <f t="array" ref="AD140">INDEX('Ortala-KabKota'!AD$2:AD$415,MATCH($D140,'Ortala-KabKota'!$E$2:$E$415,FALSE))</f>
        <v>0</v>
      </c>
      <c r="AE140" s="218">
        <f t="array" ref="AE140">INDEX('Ortala-KabKota'!AE$2:AE$415,MATCH($D140,'Ortala-KabKota'!$E$2:$E$415,FALSE))</f>
        <v>1</v>
      </c>
      <c r="AF140" s="218">
        <f t="array" ref="AF140">INDEX('Ortala-KabKota'!AF$2:AF$415,MATCH($D140,'Ortala-KabKota'!$E$2:$E$415,FALSE))</f>
        <v>1</v>
      </c>
      <c r="AG140" s="218">
        <f t="array" ref="AG140">INDEX('Ortala-KabKota'!AG$2:AG$415,MATCH($D140,'Ortala-KabKota'!$E$2:$E$415,FALSE))</f>
        <v>1</v>
      </c>
      <c r="AH140" s="218">
        <f t="array" ref="AH140">INDEX('Ortala-KabKota'!AH$2:AH$415,MATCH($D140,'Ortala-KabKota'!$E$2:$E$415,FALSE))</f>
        <v>1</v>
      </c>
      <c r="AI140" s="218" t="str">
        <f t="array" ref="AI140">INDEX('Ortala-KabKota'!AI$2:AI$415,MATCH($D140,'Ortala-KabKota'!$E$2:$E$415,FALSE))</f>
        <v>Baru dianggarkan tahun 2022</v>
      </c>
      <c r="AJ140" s="218">
        <f t="array" ref="AJ140">INDEX('Ortala-KabKota'!AJ$2:AJ$415,MATCH($D140,'Ortala-KabKota'!$E$2:$E$415,FALSE))</f>
        <v>1</v>
      </c>
      <c r="AK140" s="218">
        <f t="array" ref="AK140">INDEX('Ortala-KabKota'!AK$2:AK$415,MATCH($D140,'Ortala-KabKota'!$E$2:$E$415,FALSE))</f>
        <v>1</v>
      </c>
      <c r="AL140" s="218">
        <f t="array" ref="AL140">INDEX('Ortala-KabKota'!AL$2:AL$415,MATCH($D140,'Ortala-KabKota'!$E$2:$E$415,FALSE))</f>
        <v>69</v>
      </c>
      <c r="AM140" s="218" t="str">
        <f t="array" ref="AM140">INDEX('Ortala-KabKota'!AM$2:AM$415,MATCH($D140,'Ortala-KabKota'!$E$2:$E$415,FALSE))</f>
        <v>Kekerasan Seksual</v>
      </c>
      <c r="AN140" s="218" t="str">
        <f t="array" ref="AN140">INDEX('Ortala-KabKota'!AN$2:AN$415,MATCH($D140,'Ortala-KabKota'!$E$2:$E$415,FALSE))</f>
        <v/>
      </c>
      <c r="AO140" s="218">
        <f t="array" ref="AO140">INDEX('Ortala-KabKota'!AO$2:AO$415,MATCH($D140,'Ortala-KabKota'!$E$2:$E$415,FALSE))</f>
        <v>1</v>
      </c>
      <c r="AP140" s="218" t="str">
        <f t="array" ref="AP140">INDEX('Ortala-KabKota'!AP$2:AP$415,MATCH($D140,'Ortala-KabKota'!$E$2:$E$415,FALSE))</f>
        <v/>
      </c>
      <c r="AQ140" s="218" t="str">
        <f t="array" ref="AQ140">INDEX('Ortala-KabKota'!AQ$2:AQ$415,MATCH($D140,'Ortala-KabKota'!$E$2:$E$415,FALSE))</f>
        <v/>
      </c>
      <c r="AR140" s="218" t="str">
        <f t="array" ref="AR140">INDEX('Ortala-KabKota'!AR$2:AR$415,MATCH($D140,'Ortala-KabKota'!$E$2:$E$415,FALSE))</f>
        <v/>
      </c>
      <c r="AS140" s="218" t="str">
        <f t="array" ref="AS140">INDEX('Ortala-KabKota'!AS$2:AS$415,MATCH($D140,'Ortala-KabKota'!$E$2:$E$415,FALSE))</f>
        <v/>
      </c>
      <c r="AT140" s="218" t="str">
        <f t="array" ref="AT140">INDEX('Ortala-KabKota'!AT$2:AT$415,MATCH($D140,'Ortala-KabKota'!$E$2:$E$415,FALSE))</f>
        <v/>
      </c>
      <c r="AU140" s="218" t="str">
        <f t="array" ref="AU140">INDEX('UPTD PPA KabKota'!D$5:D$513,MATCH($D140,'UPTD PPA KabKota'!$C$5:$C$513,FALSE))</f>
        <v>ACAM SUYANA, SH</v>
      </c>
      <c r="AV140" s="218" t="str">
        <f t="array" ref="AV140">INDEX('UPTD PPA KabKota'!E$5:E$513,MATCH($D140,'UPTD PPA KabKota'!$C$5:$C$513,FALSE))</f>
        <v>Jl.Mustafa Kemal No.31Kalianda Lampung Selatan</v>
      </c>
      <c r="AW140" s="218" t="str">
        <f t="array" ref="AW140">INDEX('UPTD PPA KabKota'!F$5:F$513,MATCH($D140,'UPTD PPA KabKota'!$C$5:$C$513,FALSE))</f>
        <v>(0727) 321567</v>
      </c>
      <c r="AX140" s="218">
        <f t="array" ref="AX140">INDEX('UPTD PPA KabKota'!G$5:G$513,MATCH($D140,'UPTD PPA KabKota'!$C$5:$C$513,FALSE))</f>
        <v>8117211999</v>
      </c>
      <c r="AY140" s="218" t="str">
        <f t="array" ref="AY140">INDEX('UPTD PPA KabKota'!H$5:H$513,MATCH($D140,'UPTD PPA KabKota'!$C$5:$C$513,FALSE))</f>
        <v>UPTD PPA</v>
      </c>
      <c r="AZ140" s="218" t="str">
        <f t="array" ref="AZ140">INDEX('UPTD PPA KabKota'!I$5:I$513,MATCH($D140,'UPTD PPA KabKota'!$C$5:$C$513,FALSE))</f>
        <v>Peraturan Bupati NOMOR 61 TAHUN 2017</v>
      </c>
      <c r="BA140" s="218">
        <f t="array" ref="BA140">INDEX('UPTD PPA KabKota'!J$5:J$513,MATCH($D140,'UPTD PPA KabKota'!$C$5:$C$513,FALSE))</f>
        <v>2017</v>
      </c>
      <c r="BB140" s="218" t="str">
        <f t="array" ref="BB140">INDEX('UPTD PPA KabKota'!K$5:K$513,MATCH($D140,'UPTD PPA KabKota'!$C$5:$C$513,FALSE))</f>
        <v>A</v>
      </c>
      <c r="BC140" s="218">
        <f t="array" ref="BC140">INDEX('UPTD PPA KabKota'!L$5:L$513,MATCH($D140,'UPTD PPA KabKota'!$C$5:$C$513,FALSE))</f>
        <v>81384652296</v>
      </c>
      <c r="BD140" s="218" t="str">
        <f t="array" ref="BD140">INDEX('UPTD PPA KabKota'!M$5:M$513,MATCH($D140,'UPTD PPA KabKota'!$C$5:$C$513,FALSE))</f>
        <v>uptppalamsel@gmail.com</v>
      </c>
      <c r="BE140" s="218" t="str">
        <f t="array" ref="BE140">INDEX('UPTD PPA KabKota'!N$5:N$513,MATCH($D140,'UPTD PPA KabKota'!$C$5:$C$513,FALSE))</f>
        <v>Kepala UPTD, Kasubag TU dan Kelompok Jabatan Fungsional</v>
      </c>
      <c r="BF140" s="218" t="str">
        <f t="array" ref="BF140">INDEX('UPTD PPA KabKota'!O$5:O$513,MATCH($D140,'UPTD PPA KabKota'!$C$5:$C$513,FALSE))</f>
        <v>Mandiri</v>
      </c>
      <c r="BG140" s="218" t="str">
        <f t="array" ref="BG140">INDEX('UPTD PPA KabKota'!P$5:P$513,MATCH($D140,'UPTD PPA KabKota'!$C$5:$C$513,FALSE))</f>
        <v>Sewa/Kontrak</v>
      </c>
      <c r="BH140" s="218" t="str">
        <f t="array" ref="BH140">INDEX('UPTD PPA KabKota'!Q$5:Q$513,MATCH($D140,'UPTD PPA KabKota'!$C$5:$C$513,FALSE))</f>
        <v>Gedung UPTD sudah Milik Sendiri mulai ditempati awal bulan januari tahun 2024</v>
      </c>
      <c r="BI140" s="218" t="str">
        <f t="array" ref="BI140">INDEX('UPTD PPA KabKota'!R$5:R$513,MATCH($D140,'UPTD PPA KabKota'!$C$5:$C$513,FALSE))</f>
        <v>Ada</v>
      </c>
      <c r="BJ140" s="218" t="str">
        <f t="array" ref="BJ140">INDEX('UPTD PPA KabKota'!S$5:S$513,MATCH($D140,'UPTD PPA KabKota'!$C$5:$C$513,FALSE))</f>
        <v>Tidak Ada</v>
      </c>
      <c r="BK140" s="218" t="str">
        <f t="array" ref="BK140">INDEX('UPTD PPA KabKota'!T$5:T$513,MATCH($D140,'UPTD PPA KabKota'!$C$5:$C$513,FALSE))</f>
        <v>Ada</v>
      </c>
      <c r="BL140" s="218" t="str">
        <f t="array" ref="BL140">INDEX('UPTD PPA KabKota'!U$5:U$513,MATCH($D140,'UPTD PPA KabKota'!$C$5:$C$513,FALSE))</f>
        <v>Ada</v>
      </c>
      <c r="BM140" s="218" t="str">
        <f t="array" ref="BM140">INDEX('UPTD PPA KabKota'!V$5:V$513,MATCH($D140,'UPTD PPA KabKota'!$C$5:$C$513,FALSE))</f>
        <v>Ada</v>
      </c>
      <c r="BN140" s="218" t="str">
        <f t="array" ref="BN140">INDEX('UPTD PPA KabKota'!W$5:W$513,MATCH($D140,'UPTD PPA KabKota'!$C$5:$C$513,FALSE))</f>
        <v>Tidak Ada</v>
      </c>
      <c r="BO140" s="218" t="str">
        <f t="array" ref="BO140">INDEX('UPTD PPA KabKota'!X$5:X$513,MATCH($D140,'UPTD PPA KabKota'!$C$5:$C$513,FALSE))</f>
        <v>Tidak Ada</v>
      </c>
      <c r="BP140" s="218" t="str">
        <f t="array" ref="BP140">INDEX('UPTD PPA KabKota'!Y$5:Y$513,MATCH($D140,'UPTD PPA KabKota'!$C$5:$C$513,FALSE))</f>
        <v>Ada</v>
      </c>
      <c r="BQ140" s="218" t="str">
        <f t="array" ref="BQ140">INDEX('UPTD PPA KabKota'!Z$5:Z$513,MATCH($D140,'UPTD PPA KabKota'!$C$5:$C$513,FALSE))</f>
        <v>Ada</v>
      </c>
      <c r="BR140" s="218" t="str">
        <f t="array" ref="BR140">INDEX('UPTD PPA KabKota'!AA$5:AA$513,MATCH($D140,'UPTD PPA KabKota'!$C$5:$C$513,FALSE))</f>
        <v>Tidak Ada</v>
      </c>
      <c r="BS140" s="218" t="str">
        <f t="array" ref="BS140">INDEX('UPTD PPA KabKota'!AB$5:AB$513,MATCH($D140,'UPTD PPA KabKota'!$C$5:$C$513,FALSE))</f>
        <v>Tidak Ada</v>
      </c>
      <c r="BT140" s="218" t="str">
        <f t="array" ref="BT140">INDEX('UPTD PPA KabKota'!AC$5:AC$513,MATCH($D140,'UPTD PPA KabKota'!$C$5:$C$513,FALSE))</f>
        <v>Sudah</v>
      </c>
      <c r="BU140" s="218" t="str">
        <f t="array" ref="BU140">INDEX('UPTD PPA KabKota'!AD$5:AD$513,MATCH($D140,'UPTD PPA KabKota'!$C$5:$C$513,FALSE))</f>
        <v>Sudah</v>
      </c>
      <c r="BV140" s="218" t="str">
        <f t="array" ref="BV140">INDEX('UPTD PPA KabKota'!AE$5:AE$513,MATCH($D140,'UPTD PPA KabKota'!$C$5:$C$513,FALSE))</f>
        <v>Sudah</v>
      </c>
      <c r="BW140" s="218" t="str">
        <f t="array" ref="BW140">INDEX('UPTD PPA KabKota'!AF$5:AF$513,MATCH($D140,'UPTD PPA KabKota'!$C$5:$C$513,FALSE))</f>
        <v>Sudah</v>
      </c>
      <c r="BX140" s="218" t="str">
        <f t="array" ref="BX140">INDEX('UPTD PPA KabKota'!AG$5:AG$513,MATCH($D140,'UPTD PPA KabKota'!$C$5:$C$513,FALSE))</f>
        <v>Sudah</v>
      </c>
      <c r="BY140" s="218" t="str">
        <f t="array" ref="BY140">INDEX('UPTD PPA KabKota'!AH$5:AH$513,MATCH($D140,'UPTD PPA KabKota'!$C$5:$C$513,FALSE))</f>
        <v>Sudah</v>
      </c>
      <c r="BZ140" s="218" t="str">
        <f t="array" ref="BZ140">INDEX('UPTD PPA KabKota'!AI$5:AI$513,MATCH($D140,'UPTD PPA KabKota'!$C$5:$C$513,FALSE))</f>
        <v>Sudah</v>
      </c>
      <c r="CA140" s="218" t="str">
        <f t="array" ref="CA140">INDEX('UPTD PPA KabKota'!AJ$5:AJ$513,MATCH($D140,'UPTD PPA KabKota'!$C$5:$C$513,FALSE))</f>
        <v>Sudah</v>
      </c>
      <c r="CB140" s="218" t="str">
        <f t="array" ref="CB140">INDEX('UPTD PPA KabKota'!AK$5:AK$513,MATCH($D140,'UPTD PPA KabKota'!$C$5:$C$513,FALSE))</f>
        <v>Sudah</v>
      </c>
      <c r="CC140" s="218" t="str">
        <f t="array" ref="CC140">INDEX('UPTD PPA KabKota'!AL$5:AL$513,MATCH($D140,'UPTD PPA KabKota'!$C$5:$C$513,FALSE))</f>
        <v>Sudah</v>
      </c>
      <c r="CD140" s="218" t="str">
        <f t="array" ref="CD140">INDEX('UPTD PPA KabKota'!AM$5:AM$513,MATCH($D140,'UPTD PPA KabKota'!$C$5:$C$513,FALSE))</f>
        <v>Sudah</v>
      </c>
      <c r="CE140" s="218" t="str">
        <f t="array" ref="CE140">INDEX('UPTD PPA KabKota'!AN$5:AN$513,MATCH($D140,'UPTD PPA KabKota'!$C$5:$C$513,FALSE))</f>
        <v>sudah dilaksanakan</v>
      </c>
      <c r="CF140" s="218">
        <f t="array" ref="CF140">INDEX('UPTD PPA KabKota'!AO$5:AO$513,MATCH($D140,'UPTD PPA KabKota'!$C$5:$C$513,FALSE))</f>
        <v>74</v>
      </c>
      <c r="CG140" s="218" t="str">
        <f t="array" ref="CG140">INDEX('UPTD PPA KabKota'!AP$5:AP$513,MATCH($D140,'UPTD PPA KabKota'!$C$5:$C$513,FALSE))</f>
        <v>Kekerasan seksual</v>
      </c>
      <c r="CH140" s="218" t="str">
        <f t="array" ref="CH140">INDEX('UPTD PPA KabKota'!AQ$5:AQ$513,MATCH($D140,'UPTD PPA KabKota'!$C$5:$C$513,FALSE))</f>
        <v/>
      </c>
      <c r="CI140" s="218" t="str">
        <f t="array" ref="CI140">INDEX('UPTD PPA KabKota'!AR$5:AR$513,MATCH($D140,'UPTD PPA KabKota'!$C$5:$C$513,FALSE))</f>
        <v>v</v>
      </c>
      <c r="CJ140" s="218" t="str">
        <f t="array" ref="CJ140">INDEX('UPTD PPA KabKota'!AS$5:AS$513,MATCH($D140,'UPTD PPA KabKota'!$C$5:$C$513,FALSE))</f>
        <v/>
      </c>
      <c r="CK140" s="218" t="str">
        <f t="array" ref="CK140">INDEX('UPTD PPA KabKota'!AT$5:AT$513,MATCH($D140,'UPTD PPA KabKota'!$C$5:$C$513,FALSE))</f>
        <v/>
      </c>
      <c r="CL140" s="218" t="str">
        <f t="array" ref="CL140">INDEX('UPTD PPA KabKota'!AU$5:AU$513,MATCH($D140,'UPTD PPA KabKota'!$C$5:$C$513,FALSE))</f>
        <v/>
      </c>
      <c r="CM140" s="218" t="str">
        <f t="array" ref="CM140">INDEX('UPTD PPA KabKota'!AV$5:AV$513,MATCH($D140,'UPTD PPA KabKota'!$C$5:$C$513,FALSE))</f>
        <v/>
      </c>
      <c r="CN140" s="218" t="str">
        <f t="array" ref="CN140">INDEX('UPTD PPA KabKota'!AW$5:AW$513,MATCH($D140,'UPTD PPA KabKota'!$C$5:$C$513,FALSE))</f>
        <v/>
      </c>
      <c r="CO140" s="218" t="str">
        <f t="array" ref="CO140">INDEX('UPTD PPA KabKota'!AX$5:AX$513,MATCH($D140,'UPTD PPA KabKota'!$C$5:$C$513,FALSE))</f>
        <v/>
      </c>
      <c r="CP140" s="218" t="str">
        <f t="array" ref="CP140">INDEX('UPTD PPA KabKota'!AY$5:AY$513,MATCH($D140,'UPTD PPA KabKota'!$C$5:$C$513,FALSE))</f>
        <v/>
      </c>
      <c r="CQ140" s="209" t="str">
        <f>IFERROR(__xludf.DUMMYFUNCTION("IF(ISBLANK($K140),"""",IF(REGEXMATCH($K140,""Peraturan""),""Ada"",IF(REGEXMATCH($K140,""Rekomendasi""),""Tidak Ada"", $K140)))
"),"Ada")</f>
        <v>Ada</v>
      </c>
      <c r="CR140" s="209" t="str">
        <f t="array" ref="CR140">index('UPTD PPA KabKota'!$BI$5:$BI$513,match($D140,'UPTD PPA KabKota'!$C$5:$C$513,false))</f>
        <v>Ada</v>
      </c>
      <c r="CS140" s="314" t="str">
        <f t="shared" si="22"/>
        <v>Ada</v>
      </c>
    </row>
    <row r="141">
      <c r="A141" s="334">
        <v>137.0</v>
      </c>
      <c r="B141" s="334">
        <v>4.0</v>
      </c>
      <c r="C141" s="311" t="s">
        <v>4746</v>
      </c>
      <c r="D141" s="312" t="s">
        <v>1708</v>
      </c>
      <c r="E141" s="315">
        <v>45689.0</v>
      </c>
      <c r="F141" s="218" t="str">
        <f t="array" ref="F141">INDEX('Ortala-KabKota'!F$2:F$415,MATCH($D141,'Ortala-KabKota'!$E$2:$E$415,FALSE))</f>
        <v>Rusdi/ 085267748513</v>
      </c>
      <c r="G141" s="218" t="str">
        <f t="array" ref="G141">INDEX('Ortala-KabKota'!G$2:G$415,MATCH($D141,'Ortala-KabKota'!$E$2:$E$415,FALSE))</f>
        <v/>
      </c>
      <c r="H141" s="218" t="str">
        <f t="array" ref="H141">INDEX('Ortala-KabKota'!H$2:H$415,MATCH($D141,'Ortala-KabKota'!$E$2:$E$415,FALSE))</f>
        <v/>
      </c>
      <c r="I141" s="218" t="str">
        <f t="array" ref="I141">INDEX('Ortala-KabKota'!I$2:I$415,MATCH($D141,'Ortala-KabKota'!$E$2:$E$415,FALSE))</f>
        <v/>
      </c>
      <c r="J141" s="218" t="str">
        <f t="array" ref="J141">INDEX('Ortala-KabKota'!J$2:J$415,MATCH($D141,'Ortala-KabKota'!$E$2:$E$415,FALSE))</f>
        <v>UPTD PPA</v>
      </c>
      <c r="K141" s="218" t="str">
        <f t="array" ref="K141">INDEX('Ortala-KabKota'!K$2:K$415,MATCH($D141,'Ortala-KabKota'!$E$2:$E$415,FALSE))</f>
        <v>Peraturan Bupati Lampung Timur Nomor 12 Tahun 2020 </v>
      </c>
      <c r="L141" s="218">
        <f t="array" ref="L141">INDEX('Ortala-KabKota'!L$2:L$415,MATCH($D141,'Ortala-KabKota'!$E$2:$E$415,FALSE))</f>
        <v>2020</v>
      </c>
      <c r="M141" s="218" t="str">
        <f t="array" ref="M141">INDEX('Ortala-KabKota'!M$2:M$415,MATCH($D141,'Ortala-KabKota'!$E$2:$E$415,FALSE))</f>
        <v>B</v>
      </c>
      <c r="N141" s="218" t="str">
        <f t="array" ref="N141">INDEX('Ortala-KabKota'!N$2:N$415,MATCH($D141,'Ortala-KabKota'!$E$2:$E$415,FALSE))</f>
        <v/>
      </c>
      <c r="O141" s="218" t="str">
        <f t="array" ref="O141">INDEX('Ortala-KabKota'!O$2:O$415,MATCH($D141,'Ortala-KabKota'!$E$2:$E$415,FALSE))</f>
        <v/>
      </c>
      <c r="P141" s="218" t="str">
        <f t="array" ref="P141">INDEX('Ortala-KabKota'!P$2:P$415,MATCH($D141,'Ortala-KabKota'!$E$2:$E$415,FALSE))</f>
        <v>Kepala UPTD, Kelompok JF dan Pelaksana</v>
      </c>
      <c r="Q141" s="218" t="str">
        <f t="array" ref="Q141">INDEX('Ortala-KabKota'!Q$2:Q$415,MATCH($D141,'Ortala-KabKota'!$E$2:$E$415,FALSE))</f>
        <v/>
      </c>
      <c r="R141" s="218" t="str">
        <f t="array" ref="R141">INDEX('Ortala-KabKota'!R$2:R$415,MATCH($D141,'Ortala-KabKota'!$E$2:$E$415,FALSE))</f>
        <v>MILIK SENDIRI</v>
      </c>
      <c r="S141" s="218" t="str">
        <f t="array" ref="S141">INDEX('Ortala-KabKota'!S$2:S$415,MATCH($D141,'Ortala-KabKota'!$E$2:$E$415,FALSE))</f>
        <v/>
      </c>
      <c r="T141" s="218">
        <f t="array" ref="T141">INDEX('Ortala-KabKota'!T$2:T$415,MATCH($D141,'Ortala-KabKota'!$E$2:$E$415,FALSE))</f>
        <v>0</v>
      </c>
      <c r="U141" s="218" t="str">
        <f t="array" ref="U141">INDEX('Ortala-KabKota'!U$2:U$415,MATCH($D141,'Ortala-KabKota'!$E$2:$E$415,FALSE))</f>
        <v/>
      </c>
      <c r="V141" s="218" t="str">
        <f t="array" ref="V141">INDEX('Ortala-KabKota'!V$2:V$415,MATCH($D141,'Ortala-KabKota'!$E$2:$E$415,FALSE))</f>
        <v/>
      </c>
      <c r="W141" s="218" t="str">
        <f t="array" ref="W141">INDEX('Ortala-KabKota'!W$2:W$415,MATCH($D141,'Ortala-KabKota'!$E$2:$E$415,FALSE))</f>
        <v/>
      </c>
      <c r="X141" s="218" t="str">
        <f t="array" ref="X141">INDEX('Ortala-KabKota'!X$2:X$415,MATCH($D141,'Ortala-KabKota'!$E$2:$E$415,FALSE))</f>
        <v/>
      </c>
      <c r="Y141" s="218" t="str">
        <f t="array" ref="Y141">INDEX('Ortala-KabKota'!Y$2:Y$415,MATCH($D141,'Ortala-KabKota'!$E$2:$E$415,FALSE))</f>
        <v/>
      </c>
      <c r="Z141" s="218" t="str">
        <f t="array" ref="Z141">INDEX('Ortala-KabKota'!Z$2:Z$415,MATCH($D141,'Ortala-KabKota'!$E$2:$E$415,FALSE))</f>
        <v/>
      </c>
      <c r="AA141" s="218" t="str">
        <f t="array" ref="AA141">INDEX('Ortala-KabKota'!AA$2:AA$415,MATCH($D141,'Ortala-KabKota'!$E$2:$E$415,FALSE))</f>
        <v/>
      </c>
      <c r="AB141" s="218" t="str">
        <f t="array" ref="AB141">INDEX('Ortala-KabKota'!AB$2:AB$415,MATCH($D141,'Ortala-KabKota'!$E$2:$E$415,FALSE))</f>
        <v/>
      </c>
      <c r="AC141" s="218" t="str">
        <f t="array" ref="AC141">INDEX('Ortala-KabKota'!AC$2:AC$415,MATCH($D141,'Ortala-KabKota'!$E$2:$E$415,FALSE))</f>
        <v/>
      </c>
      <c r="AD141" s="218" t="str">
        <f t="array" ref="AD141">INDEX('Ortala-KabKota'!AD$2:AD$415,MATCH($D141,'Ortala-KabKota'!$E$2:$E$415,FALSE))</f>
        <v/>
      </c>
      <c r="AE141" s="218" t="str">
        <f t="array" ref="AE141">INDEX('Ortala-KabKota'!AE$2:AE$415,MATCH($D141,'Ortala-KabKota'!$E$2:$E$415,FALSE))</f>
        <v/>
      </c>
      <c r="AF141" s="218" t="str">
        <f t="array" ref="AF141">INDEX('Ortala-KabKota'!AF$2:AF$415,MATCH($D141,'Ortala-KabKota'!$E$2:$E$415,FALSE))</f>
        <v/>
      </c>
      <c r="AG141" s="218" t="str">
        <f t="array" ref="AG141">INDEX('Ortala-KabKota'!AG$2:AG$415,MATCH($D141,'Ortala-KabKota'!$E$2:$E$415,FALSE))</f>
        <v/>
      </c>
      <c r="AH141" s="218" t="str">
        <f t="array" ref="AH141">INDEX('Ortala-KabKota'!AH$2:AH$415,MATCH($D141,'Ortala-KabKota'!$E$2:$E$415,FALSE))</f>
        <v/>
      </c>
      <c r="AI141" s="218" t="str">
        <f t="array" ref="AI141">INDEX('Ortala-KabKota'!AI$2:AI$415,MATCH($D141,'Ortala-KabKota'!$E$2:$E$415,FALSE))</f>
        <v/>
      </c>
      <c r="AJ141" s="218" t="str">
        <f t="array" ref="AJ141">INDEX('Ortala-KabKota'!AJ$2:AJ$415,MATCH($D141,'Ortala-KabKota'!$E$2:$E$415,FALSE))</f>
        <v/>
      </c>
      <c r="AK141" s="218" t="str">
        <f t="array" ref="AK141">INDEX('Ortala-KabKota'!AK$2:AK$415,MATCH($D141,'Ortala-KabKota'!$E$2:$E$415,FALSE))</f>
        <v/>
      </c>
      <c r="AL141" s="218" t="str">
        <f t="array" ref="AL141">INDEX('Ortala-KabKota'!AL$2:AL$415,MATCH($D141,'Ortala-KabKota'!$E$2:$E$415,FALSE))</f>
        <v/>
      </c>
      <c r="AM141" s="218" t="str">
        <f t="array" ref="AM141">INDEX('Ortala-KabKota'!AM$2:AM$415,MATCH($D141,'Ortala-KabKota'!$E$2:$E$415,FALSE))</f>
        <v/>
      </c>
      <c r="AN141" s="218" t="str">
        <f t="array" ref="AN141">INDEX('Ortala-KabKota'!AN$2:AN$415,MATCH($D141,'Ortala-KabKota'!$E$2:$E$415,FALSE))</f>
        <v/>
      </c>
      <c r="AO141" s="218" t="str">
        <f t="array" ref="AO141">INDEX('Ortala-KabKota'!AO$2:AO$415,MATCH($D141,'Ortala-KabKota'!$E$2:$E$415,FALSE))</f>
        <v/>
      </c>
      <c r="AP141" s="218" t="str">
        <f t="array" ref="AP141">INDEX('Ortala-KabKota'!AP$2:AP$415,MATCH($D141,'Ortala-KabKota'!$E$2:$E$415,FALSE))</f>
        <v/>
      </c>
      <c r="AQ141" s="218" t="str">
        <f t="array" ref="AQ141">INDEX('Ortala-KabKota'!AQ$2:AQ$415,MATCH($D141,'Ortala-KabKota'!$E$2:$E$415,FALSE))</f>
        <v/>
      </c>
      <c r="AR141" s="218">
        <f t="array" ref="AR141">INDEX('Ortala-KabKota'!AR$2:AR$415,MATCH($D141,'Ortala-KabKota'!$E$2:$E$415,FALSE))</f>
        <v>1</v>
      </c>
      <c r="AS141" s="218" t="str">
        <f t="array" ref="AS141">INDEX('Ortala-KabKota'!AS$2:AS$415,MATCH($D141,'Ortala-KabKota'!$E$2:$E$415,FALSE))</f>
        <v/>
      </c>
      <c r="AT141" s="218" t="str">
        <f t="array" ref="AT141">INDEX('Ortala-KabKota'!AT$2:AT$415,MATCH($D141,'Ortala-KabKota'!$E$2:$E$415,FALSE))</f>
        <v/>
      </c>
      <c r="AU141" s="218" t="str">
        <f t="array" ref="AU141">INDEX('UPTD PPA KabKota'!D$5:D$513,MATCH($D141,'UPTD PPA KabKota'!$C$5:$C$513,FALSE))</f>
        <v>RUSDI</v>
      </c>
      <c r="AV141" s="218" t="str">
        <f t="array" ref="AV141">INDEX('UPTD PPA KabKota'!E$5:E$513,MATCH($D141,'UPTD PPA KabKota'!$C$5:$C$513,FALSE))</f>
        <v>Sukada Lampung Timur</v>
      </c>
      <c r="AW141" s="218">
        <f t="array" ref="AW141">INDEX('UPTD PPA KabKota'!F$5:F$513,MATCH($D141,'UPTD PPA KabKota'!$C$5:$C$513,FALSE))</f>
        <v>85789607225</v>
      </c>
      <c r="AX141" s="218">
        <f t="array" ref="AX141">INDEX('UPTD PPA KabKota'!G$5:G$513,MATCH($D141,'UPTD PPA KabKota'!$C$5:$C$513,FALSE))</f>
        <v>85789607225</v>
      </c>
      <c r="AY141" s="218" t="str">
        <f t="array" ref="AY141">INDEX('UPTD PPA KabKota'!H$5:H$513,MATCH($D141,'UPTD PPA KabKota'!$C$5:$C$513,FALSE))</f>
        <v>UPTD PPA</v>
      </c>
      <c r="AZ141" s="218" t="str">
        <f t="array" ref="AZ141">INDEX('UPTD PPA KabKota'!I$5:I$513,MATCH($D141,'UPTD PPA KabKota'!$C$5:$C$513,FALSE))</f>
        <v>Peraturan Bupati no 82 Tahun 2021</v>
      </c>
      <c r="BA141" s="218">
        <f t="array" ref="BA141">INDEX('UPTD PPA KabKota'!J$5:J$513,MATCH($D141,'UPTD PPA KabKota'!$C$5:$C$513,FALSE))</f>
        <v>2021</v>
      </c>
      <c r="BB141" s="218" t="str">
        <f t="array" ref="BB141">INDEX('UPTD PPA KabKota'!K$5:K$513,MATCH($D141,'UPTD PPA KabKota'!$C$5:$C$513,FALSE))</f>
        <v>B</v>
      </c>
      <c r="BC141" s="218" t="str">
        <f t="array" ref="BC141">INDEX('UPTD PPA KabKota'!L$5:L$513,MATCH($D141,'UPTD PPA KabKota'!$C$5:$C$513,FALSE))</f>
        <v>Rusdi /085267748513</v>
      </c>
      <c r="BD141" s="218" t="str">
        <f t="array" ref="BD141">INDEX('UPTD PPA KabKota'!M$5:M$513,MATCH($D141,'UPTD PPA KabKota'!$C$5:$C$513,FALSE))</f>
        <v>rusdi.wongkito@gmail.com</v>
      </c>
      <c r="BE141" s="218" t="str">
        <f t="array" ref="BE141">INDEX('UPTD PPA KabKota'!N$5:N$513,MATCH($D141,'UPTD PPA KabKota'!$C$5:$C$513,FALSE))</f>
        <v>Kepala UPTD dan jabatan fungsional</v>
      </c>
      <c r="BF141" s="218" t="str">
        <f t="array" ref="BF141">INDEX('UPTD PPA KabKota'!O$5:O$513,MATCH($D141,'UPTD PPA KabKota'!$C$5:$C$513,FALSE))</f>
        <v>Belum Punya</v>
      </c>
      <c r="BG141" s="218" t="str">
        <f t="array" ref="BG141">INDEX('UPTD PPA KabKota'!P$5:P$513,MATCH($D141,'UPTD PPA KabKota'!$C$5:$C$513,FALSE))</f>
        <v>Sewa/Kontrak</v>
      </c>
      <c r="BH141" s="218" t="str">
        <f t="array" ref="BH141">INDEX('UPTD PPA KabKota'!Q$5:Q$513,MATCH($D141,'UPTD PPA KabKota'!$C$5:$C$513,FALSE))</f>
        <v>UPTD masih bergabung dengan gedung dinas</v>
      </c>
      <c r="BI141" s="218" t="str">
        <f t="array" ref="BI141">INDEX('UPTD PPA KabKota'!R$5:R$513,MATCH($D141,'UPTD PPA KabKota'!$C$5:$C$513,FALSE))</f>
        <v>Ada</v>
      </c>
      <c r="BJ141" s="218" t="str">
        <f t="array" ref="BJ141">INDEX('UPTD PPA KabKota'!S$5:S$513,MATCH($D141,'UPTD PPA KabKota'!$C$5:$C$513,FALSE))</f>
        <v>Tidak Ada</v>
      </c>
      <c r="BK141" s="218" t="str">
        <f t="array" ref="BK141">INDEX('UPTD PPA KabKota'!T$5:T$513,MATCH($D141,'UPTD PPA KabKota'!$C$5:$C$513,FALSE))</f>
        <v>Ada</v>
      </c>
      <c r="BL141" s="218" t="str">
        <f t="array" ref="BL141">INDEX('UPTD PPA KabKota'!U$5:U$513,MATCH($D141,'UPTD PPA KabKota'!$C$5:$C$513,FALSE))</f>
        <v>Tidak Ada</v>
      </c>
      <c r="BM141" s="218" t="str">
        <f t="array" ref="BM141">INDEX('UPTD PPA KabKota'!V$5:V$513,MATCH($D141,'UPTD PPA KabKota'!$C$5:$C$513,FALSE))</f>
        <v>Ada</v>
      </c>
      <c r="BN141" s="218" t="str">
        <f t="array" ref="BN141">INDEX('UPTD PPA KabKota'!W$5:W$513,MATCH($D141,'UPTD PPA KabKota'!$C$5:$C$513,FALSE))</f>
        <v>Tidak Ada</v>
      </c>
      <c r="BO141" s="218" t="str">
        <f t="array" ref="BO141">INDEX('UPTD PPA KabKota'!X$5:X$513,MATCH($D141,'UPTD PPA KabKota'!$C$5:$C$513,FALSE))</f>
        <v>Tidak Ada</v>
      </c>
      <c r="BP141" s="218" t="str">
        <f t="array" ref="BP141">INDEX('UPTD PPA KabKota'!Y$5:Y$513,MATCH($D141,'UPTD PPA KabKota'!$C$5:$C$513,FALSE))</f>
        <v>Tidak Ada</v>
      </c>
      <c r="BQ141" s="218" t="str">
        <f t="array" ref="BQ141">INDEX('UPTD PPA KabKota'!Z$5:Z$513,MATCH($D141,'UPTD PPA KabKota'!$C$5:$C$513,FALSE))</f>
        <v>Ada</v>
      </c>
      <c r="BR141" s="218" t="str">
        <f t="array" ref="BR141">INDEX('UPTD PPA KabKota'!AA$5:AA$513,MATCH($D141,'UPTD PPA KabKota'!$C$5:$C$513,FALSE))</f>
        <v>Ada</v>
      </c>
      <c r="BS141" s="218" t="str">
        <f t="array" ref="BS141">INDEX('UPTD PPA KabKota'!AB$5:AB$513,MATCH($D141,'UPTD PPA KabKota'!$C$5:$C$513,FALSE))</f>
        <v>Ada</v>
      </c>
      <c r="BT141" s="218" t="str">
        <f t="array" ref="BT141">INDEX('UPTD PPA KabKota'!AC$5:AC$513,MATCH($D141,'UPTD PPA KabKota'!$C$5:$C$513,FALSE))</f>
        <v>Sudah</v>
      </c>
      <c r="BU141" s="218" t="str">
        <f t="array" ref="BU141">INDEX('UPTD PPA KabKota'!AD$5:AD$513,MATCH($D141,'UPTD PPA KabKota'!$C$5:$C$513,FALSE))</f>
        <v>Sudah</v>
      </c>
      <c r="BV141" s="218" t="str">
        <f t="array" ref="BV141">INDEX('UPTD PPA KabKota'!AE$5:AE$513,MATCH($D141,'UPTD PPA KabKota'!$C$5:$C$513,FALSE))</f>
        <v>Sudah</v>
      </c>
      <c r="BW141" s="218" t="str">
        <f t="array" ref="BW141">INDEX('UPTD PPA KabKota'!AF$5:AF$513,MATCH($D141,'UPTD PPA KabKota'!$C$5:$C$513,FALSE))</f>
        <v>Sudah</v>
      </c>
      <c r="BX141" s="218" t="str">
        <f t="array" ref="BX141">INDEX('UPTD PPA KabKota'!AG$5:AG$513,MATCH($D141,'UPTD PPA KabKota'!$C$5:$C$513,FALSE))</f>
        <v>Belum</v>
      </c>
      <c r="BY141" s="218" t="str">
        <f t="array" ref="BY141">INDEX('UPTD PPA KabKota'!AH$5:AH$513,MATCH($D141,'UPTD PPA KabKota'!$C$5:$C$513,FALSE))</f>
        <v>Belum</v>
      </c>
      <c r="BZ141" s="218" t="str">
        <f t="array" ref="BZ141">INDEX('UPTD PPA KabKota'!AI$5:AI$513,MATCH($D141,'UPTD PPA KabKota'!$C$5:$C$513,FALSE))</f>
        <v>Belum</v>
      </c>
      <c r="CA141" s="218" t="str">
        <f t="array" ref="CA141">INDEX('UPTD PPA KabKota'!AJ$5:AJ$513,MATCH($D141,'UPTD PPA KabKota'!$C$5:$C$513,FALSE))</f>
        <v>Sudah</v>
      </c>
      <c r="CB141" s="218" t="str">
        <f t="array" ref="CB141">INDEX('UPTD PPA KabKota'!AK$5:AK$513,MATCH($D141,'UPTD PPA KabKota'!$C$5:$C$513,FALSE))</f>
        <v>Belum</v>
      </c>
      <c r="CC141" s="218" t="str">
        <f t="array" ref="CC141">INDEX('UPTD PPA KabKota'!AL$5:AL$513,MATCH($D141,'UPTD PPA KabKota'!$C$5:$C$513,FALSE))</f>
        <v>Sudah</v>
      </c>
      <c r="CD141" s="218" t="str">
        <f t="array" ref="CD141">INDEX('UPTD PPA KabKota'!AM$5:AM$513,MATCH($D141,'UPTD PPA KabKota'!$C$5:$C$513,FALSE))</f>
        <v>Sudah</v>
      </c>
      <c r="CE141" s="218" t="str">
        <f t="array" ref="CE141">INDEX('UPTD PPA KabKota'!AN$5:AN$513,MATCH($D141,'UPTD PPA KabKota'!$C$5:$C$513,FALSE))</f>
        <v/>
      </c>
      <c r="CF141" s="218">
        <f t="array" ref="CF141">INDEX('UPTD PPA KabKota'!AO$5:AO$513,MATCH($D141,'UPTD PPA KabKota'!$C$5:$C$513,FALSE))</f>
        <v>94</v>
      </c>
      <c r="CG141" s="218" t="str">
        <f t="array" ref="CG141">INDEX('UPTD PPA KabKota'!AP$5:AP$513,MATCH($D141,'UPTD PPA KabKota'!$C$5:$C$513,FALSE))</f>
        <v>Pelecehan seksual</v>
      </c>
      <c r="CH141" s="218" t="str">
        <f t="array" ref="CH141">INDEX('UPTD PPA KabKota'!AQ$5:AQ$513,MATCH($D141,'UPTD PPA KabKota'!$C$5:$C$513,FALSE))</f>
        <v/>
      </c>
      <c r="CI141" s="218" t="str">
        <f t="array" ref="CI141">INDEX('UPTD PPA KabKota'!AR$5:AR$513,MATCH($D141,'UPTD PPA KabKota'!$C$5:$C$513,FALSE))</f>
        <v/>
      </c>
      <c r="CJ141" s="218" t="str">
        <f t="array" ref="CJ141">INDEX('UPTD PPA KabKota'!AS$5:AS$513,MATCH($D141,'UPTD PPA KabKota'!$C$5:$C$513,FALSE))</f>
        <v/>
      </c>
      <c r="CK141" s="218" t="str">
        <f t="array" ref="CK141">INDEX('UPTD PPA KabKota'!AT$5:AT$513,MATCH($D141,'UPTD PPA KabKota'!$C$5:$C$513,FALSE))</f>
        <v/>
      </c>
      <c r="CL141" s="218" t="str">
        <f t="array" ref="CL141">INDEX('UPTD PPA KabKota'!AU$5:AU$513,MATCH($D141,'UPTD PPA KabKota'!$C$5:$C$513,FALSE))</f>
        <v/>
      </c>
      <c r="CM141" s="218" t="str">
        <f t="array" ref="CM141">INDEX('UPTD PPA KabKota'!AV$5:AV$513,MATCH($D141,'UPTD PPA KabKota'!$C$5:$C$513,FALSE))</f>
        <v>v</v>
      </c>
      <c r="CN141" s="218" t="str">
        <f t="array" ref="CN141">INDEX('UPTD PPA KabKota'!AW$5:AW$513,MATCH($D141,'UPTD PPA KabKota'!$C$5:$C$513,FALSE))</f>
        <v/>
      </c>
      <c r="CO141" s="218" t="str">
        <f t="array" ref="CO141">INDEX('UPTD PPA KabKota'!AX$5:AX$513,MATCH($D141,'UPTD PPA KabKota'!$C$5:$C$513,FALSE))</f>
        <v/>
      </c>
      <c r="CP141" s="218" t="str">
        <f t="array" ref="CP141">INDEX('UPTD PPA KabKota'!AY$5:AY$513,MATCH($D141,'UPTD PPA KabKota'!$C$5:$C$513,FALSE))</f>
        <v/>
      </c>
      <c r="CQ141" s="209" t="str">
        <f>IFERROR(__xludf.DUMMYFUNCTION("IF(ISBLANK($K141),"""",IF(REGEXMATCH($K141,""Peraturan""),""Ada"",IF(REGEXMATCH($K141,""Rekomendasi""),""Tidak Ada"", $K141)))
"),"Ada")</f>
        <v>Ada</v>
      </c>
      <c r="CR141" s="209" t="str">
        <f t="array" ref="CR141">index('UPTD PPA KabKota'!$BI$5:$BI$513,match($D141,'UPTD PPA KabKota'!$C$5:$C$513,false))</f>
        <v>Ada</v>
      </c>
      <c r="CS141" s="314" t="str">
        <f t="shared" si="22"/>
        <v>Ada</v>
      </c>
    </row>
    <row r="142">
      <c r="A142" s="334">
        <v>138.0</v>
      </c>
      <c r="B142" s="334">
        <v>5.0</v>
      </c>
      <c r="C142" s="311" t="s">
        <v>4746</v>
      </c>
      <c r="D142" s="312" t="s">
        <v>1678</v>
      </c>
      <c r="E142" s="315">
        <v>45748.0</v>
      </c>
      <c r="F142" s="218" t="str">
        <f t="array" ref="F142">INDEX('Ortala-KabKota'!F$2:F$415,MATCH($D142,'Ortala-KabKota'!$E$2:$E$415,FALSE))</f>
        <v>Yusrizal/ 081276176733</v>
      </c>
      <c r="G142" s="218" t="str">
        <f t="array" ref="G142">INDEX('Ortala-KabKota'!G$2:G$415,MATCH($D142,'Ortala-KabKota'!$E$2:$E$415,FALSE))</f>
        <v>Komplek Perkantoran Dinas Kabupaten Jln. Hi. Muchtar Gunung Sugih</v>
      </c>
      <c r="H142" s="218" t="str">
        <f t="array" ref="H142">INDEX('Ortala-KabKota'!H$2:H$415,MATCH($D142,'Ortala-KabKota'!$E$2:$E$415,FALSE))</f>
        <v/>
      </c>
      <c r="I142" s="218" t="str">
        <f t="array" ref="I142">INDEX('Ortala-KabKota'!I$2:I$415,MATCH($D142,'Ortala-KabKota'!$E$2:$E$415,FALSE))</f>
        <v/>
      </c>
      <c r="J142" s="218" t="str">
        <f t="array" ref="J142">INDEX('Ortala-KabKota'!J$2:J$415,MATCH($D142,'Ortala-KabKota'!$E$2:$E$415,FALSE))</f>
        <v>UPTD PPA</v>
      </c>
      <c r="K142" s="218" t="str">
        <f t="array" ref="K142">INDEX('Ortala-KabKota'!K$2:K$415,MATCH($D142,'Ortala-KabKota'!$E$2:$E$415,FALSE))</f>
        <v>Peraturan Bupati Lampung Tengah Nomor 29 Tahun 2020</v>
      </c>
      <c r="L142" s="218">
        <f t="array" ref="L142">INDEX('Ortala-KabKota'!L$2:L$415,MATCH($D142,'Ortala-KabKota'!$E$2:$E$415,FALSE))</f>
        <v>2020</v>
      </c>
      <c r="M142" s="218" t="str">
        <f t="array" ref="M142">INDEX('Ortala-KabKota'!M$2:M$415,MATCH($D142,'Ortala-KabKota'!$E$2:$E$415,FALSE))</f>
        <v>A</v>
      </c>
      <c r="N142" s="218" t="str">
        <f t="array" ref="N142">INDEX('Ortala-KabKota'!N$2:N$415,MATCH($D142,'Ortala-KabKota'!$E$2:$E$415,FALSE))</f>
        <v>Ronal/ 085924952254</v>
      </c>
      <c r="O142" s="218" t="str">
        <f t="array" ref="O142">INDEX('Ortala-KabKota'!O$2:O$415,MATCH($D142,'Ortala-KabKota'!$E$2:$E$415,FALSE))</f>
        <v>uptdppakablamteng@gmail.com</v>
      </c>
      <c r="P142" s="218" t="str">
        <f t="array" ref="P142">INDEX('Ortala-KabKota'!P$2:P$415,MATCH($D142,'Ortala-KabKota'!$E$2:$E$415,FALSE))</f>
        <v>Kepala UPTD, Kasubag TU, Kelompok JF dan Pelaksana</v>
      </c>
      <c r="Q142" s="218" t="str">
        <f t="array" ref="Q142">INDEX('Ortala-KabKota'!Q$2:Q$415,MATCH($D142,'Ortala-KabKota'!$E$2:$E$415,FALSE))</f>
        <v>MANDIRI</v>
      </c>
      <c r="R142" s="218" t="str">
        <f t="array" ref="R142">INDEX('Ortala-KabKota'!R$2:R$415,MATCH($D142,'Ortala-KabKota'!$E$2:$E$415,FALSE))</f>
        <v>SEWA/KONTRAK</v>
      </c>
      <c r="S142" s="218" t="str">
        <f t="array" ref="S142">INDEX('Ortala-KabKota'!S$2:S$415,MATCH($D142,'Ortala-KabKota'!$E$2:$E$415,FALSE))</f>
        <v>Dalam kondisi menyewa rumas masyarakat</v>
      </c>
      <c r="T142" s="218">
        <f t="array" ref="T142">INDEX('Ortala-KabKota'!T$2:T$415,MATCH($D142,'Ortala-KabKota'!$E$2:$E$415,FALSE))</f>
        <v>0</v>
      </c>
      <c r="U142" s="218">
        <f t="array" ref="U142">INDEX('Ortala-KabKota'!U$2:U$415,MATCH($D142,'Ortala-KabKota'!$E$2:$E$415,FALSE))</f>
        <v>0</v>
      </c>
      <c r="V142" s="218">
        <f t="array" ref="V142">INDEX('Ortala-KabKota'!V$2:V$415,MATCH($D142,'Ortala-KabKota'!$E$2:$E$415,FALSE))</f>
        <v>1</v>
      </c>
      <c r="W142" s="218">
        <f t="array" ref="W142">INDEX('Ortala-KabKota'!W$2:W$415,MATCH($D142,'Ortala-KabKota'!$E$2:$E$415,FALSE))</f>
        <v>0</v>
      </c>
      <c r="X142" s="218">
        <f t="array" ref="X142">INDEX('Ortala-KabKota'!X$2:X$415,MATCH($D142,'Ortala-KabKota'!$E$2:$E$415,FALSE))</f>
        <v>0</v>
      </c>
      <c r="Y142" s="218">
        <f t="array" ref="Y142">INDEX('Ortala-KabKota'!Y$2:Y$415,MATCH($D142,'Ortala-KabKota'!$E$2:$E$415,FALSE))</f>
        <v>0</v>
      </c>
      <c r="Z142" s="218">
        <f t="array" ref="Z142">INDEX('Ortala-KabKota'!Z$2:Z$415,MATCH($D142,'Ortala-KabKota'!$E$2:$E$415,FALSE))</f>
        <v>0</v>
      </c>
      <c r="AA142" s="218">
        <f t="array" ref="AA142">INDEX('Ortala-KabKota'!AA$2:AA$415,MATCH($D142,'Ortala-KabKota'!$E$2:$E$415,FALSE))</f>
        <v>0</v>
      </c>
      <c r="AB142" s="218">
        <f t="array" ref="AB142">INDEX('Ortala-KabKota'!AB$2:AB$415,MATCH($D142,'Ortala-KabKota'!$E$2:$E$415,FALSE))</f>
        <v>0</v>
      </c>
      <c r="AC142" s="218">
        <f t="array" ref="AC142">INDEX('Ortala-KabKota'!AC$2:AC$415,MATCH($D142,'Ortala-KabKota'!$E$2:$E$415,FALSE))</f>
        <v>0</v>
      </c>
      <c r="AD142" s="218">
        <f t="array" ref="AD142">INDEX('Ortala-KabKota'!AD$2:AD$415,MATCH($D142,'Ortala-KabKota'!$E$2:$E$415,FALSE))</f>
        <v>0</v>
      </c>
      <c r="AE142" s="218">
        <f t="array" ref="AE142">INDEX('Ortala-KabKota'!AE$2:AE$415,MATCH($D142,'Ortala-KabKota'!$E$2:$E$415,FALSE))</f>
        <v>1</v>
      </c>
      <c r="AF142" s="218">
        <f t="array" ref="AF142">INDEX('Ortala-KabKota'!AF$2:AF$415,MATCH($D142,'Ortala-KabKota'!$E$2:$E$415,FALSE))</f>
        <v>1</v>
      </c>
      <c r="AG142" s="218">
        <f t="array" ref="AG142">INDEX('Ortala-KabKota'!AG$2:AG$415,MATCH($D142,'Ortala-KabKota'!$E$2:$E$415,FALSE))</f>
        <v>1</v>
      </c>
      <c r="AH142" s="218">
        <f t="array" ref="AH142">INDEX('Ortala-KabKota'!AH$2:AH$415,MATCH($D142,'Ortala-KabKota'!$E$2:$E$415,FALSE))</f>
        <v>0</v>
      </c>
      <c r="AI142" s="218" t="str">
        <f t="array" ref="AI142">INDEX('Ortala-KabKota'!AI$2:AI$415,MATCH($D142,'Ortala-KabKota'!$E$2:$E$415,FALSE))</f>
        <v/>
      </c>
      <c r="AJ142" s="218">
        <f t="array" ref="AJ142">INDEX('Ortala-KabKota'!AJ$2:AJ$415,MATCH($D142,'Ortala-KabKota'!$E$2:$E$415,FALSE))</f>
        <v>1</v>
      </c>
      <c r="AK142" s="218">
        <f t="array" ref="AK142">INDEX('Ortala-KabKota'!AK$2:AK$415,MATCH($D142,'Ortala-KabKota'!$E$2:$E$415,FALSE))</f>
        <v>1</v>
      </c>
      <c r="AL142" s="218">
        <f t="array" ref="AL142">INDEX('Ortala-KabKota'!AL$2:AL$415,MATCH($D142,'Ortala-KabKota'!$E$2:$E$415,FALSE))</f>
        <v>155</v>
      </c>
      <c r="AM142" s="218" t="str">
        <f t="array" ref="AM142">INDEX('Ortala-KabKota'!AM$2:AM$415,MATCH($D142,'Ortala-KabKota'!$E$2:$E$415,FALSE))</f>
        <v>Kekerasan Seksual</v>
      </c>
      <c r="AN142" s="218" t="str">
        <f t="array" ref="AN142">INDEX('Ortala-KabKota'!AN$2:AN$415,MATCH($D142,'Ortala-KabKota'!$E$2:$E$415,FALSE))</f>
        <v/>
      </c>
      <c r="AO142" s="218" t="str">
        <f t="array" ref="AO142">INDEX('Ortala-KabKota'!AO$2:AO$415,MATCH($D142,'Ortala-KabKota'!$E$2:$E$415,FALSE))</f>
        <v/>
      </c>
      <c r="AP142" s="218" t="str">
        <f t="array" ref="AP142">INDEX('Ortala-KabKota'!AP$2:AP$415,MATCH($D142,'Ortala-KabKota'!$E$2:$E$415,FALSE))</f>
        <v/>
      </c>
      <c r="AQ142" s="218" t="str">
        <f t="array" ref="AQ142">INDEX('Ortala-KabKota'!AQ$2:AQ$415,MATCH($D142,'Ortala-KabKota'!$E$2:$E$415,FALSE))</f>
        <v/>
      </c>
      <c r="AR142" s="218">
        <f t="array" ref="AR142">INDEX('Ortala-KabKota'!AR$2:AR$415,MATCH($D142,'Ortala-KabKota'!$E$2:$E$415,FALSE))</f>
        <v>1</v>
      </c>
      <c r="AS142" s="218" t="str">
        <f t="array" ref="AS142">INDEX('Ortala-KabKota'!AS$2:AS$415,MATCH($D142,'Ortala-KabKota'!$E$2:$E$415,FALSE))</f>
        <v/>
      </c>
      <c r="AT142" s="218" t="str">
        <f t="array" ref="AT142">INDEX('Ortala-KabKota'!AT$2:AT$415,MATCH($D142,'Ortala-KabKota'!$E$2:$E$415,FALSE))</f>
        <v/>
      </c>
      <c r="AU142" s="218" t="str">
        <f t="array" ref="AU142">INDEX('UPTD PPA KabKota'!D$5:D$513,MATCH($D142,'UPTD PPA KabKota'!$C$5:$C$513,FALSE))</f>
        <v>Yusrizal/081276176733</v>
      </c>
      <c r="AV142" s="218" t="str">
        <f t="array" ref="AV142">INDEX('UPTD PPA KabKota'!E$5:E$513,MATCH($D142,'UPTD PPA KabKota'!$C$5:$C$513,FALSE))</f>
        <v>Jln. Hi. Muchtar Gunung Sugih (Komplek Perkantoran Dinas Pemerintah Kabupaten Lampung Tengah)</v>
      </c>
      <c r="AW142" s="218" t="str">
        <f t="array" ref="AW142">INDEX('UPTD PPA KabKota'!F$5:F$513,MATCH($D142,'UPTD PPA KabKota'!$C$5:$C$513,FALSE))</f>
        <v>081379737282</v>
      </c>
      <c r="AX142" s="218" t="str">
        <f t="array" ref="AX142">INDEX('UPTD PPA KabKota'!G$5:G$513,MATCH($D142,'UPTD PPA KabKota'!$C$5:$C$513,FALSE))</f>
        <v>081379737282</v>
      </c>
      <c r="AY142" s="218" t="str">
        <f t="array" ref="AY142">INDEX('UPTD PPA KabKota'!H$5:H$513,MATCH($D142,'UPTD PPA KabKota'!$C$5:$C$513,FALSE))</f>
        <v>UPTD PPA</v>
      </c>
      <c r="AZ142" s="218" t="str">
        <f t="array" ref="AZ142">INDEX('UPTD PPA KabKota'!I$5:I$513,MATCH($D142,'UPTD PPA KabKota'!$C$5:$C$513,FALSE))</f>
        <v>Peraturan Bupati Lampung Tengah Nomor 29 Tahun 2020</v>
      </c>
      <c r="BA142" s="218">
        <f t="array" ref="BA142">INDEX('UPTD PPA KabKota'!J$5:J$513,MATCH($D142,'UPTD PPA KabKota'!$C$5:$C$513,FALSE))</f>
        <v>2020</v>
      </c>
      <c r="BB142" s="218" t="str">
        <f t="array" ref="BB142">INDEX('UPTD PPA KabKota'!K$5:K$513,MATCH($D142,'UPTD PPA KabKota'!$C$5:$C$513,FALSE))</f>
        <v>A</v>
      </c>
      <c r="BC142" s="218" t="str">
        <f t="array" ref="BC142">INDEX('UPTD PPA KabKota'!L$5:L$513,MATCH($D142,'UPTD PPA KabKota'!$C$5:$C$513,FALSE))</f>
        <v>Ronal / 085924952254</v>
      </c>
      <c r="BD142" s="218" t="str">
        <f t="array" ref="BD142">INDEX('UPTD PPA KabKota'!M$5:M$513,MATCH($D142,'UPTD PPA KabKota'!$C$5:$C$513,FALSE))</f>
        <v>uptdppakablamteng@gmail.com</v>
      </c>
      <c r="BE142" s="218" t="str">
        <f t="array" ref="BE142">INDEX('UPTD PPA KabKota'!N$5:N$513,MATCH($D142,'UPTD PPA KabKota'!$C$5:$C$513,FALSE))</f>
        <v>1. Kepala UPTD
2. Kasubag TU
3. Tenaga Aministrasi
4. Pelaksana
5. Kelompok Jabatan Fungsional</v>
      </c>
      <c r="BF142" s="218" t="str">
        <f t="array" ref="BF142">INDEX('UPTD PPA KabKota'!O$5:O$513,MATCH($D142,'UPTD PPA KabKota'!$C$5:$C$513,FALSE))</f>
        <v>MANDIRI</v>
      </c>
      <c r="BG142" s="218" t="str">
        <f t="array" ref="BG142">INDEX('UPTD PPA KabKota'!P$5:P$513,MATCH($D142,'UPTD PPA KabKota'!$C$5:$C$513,FALSE))</f>
        <v>SEWA/KONTRAK</v>
      </c>
      <c r="BH142" s="218" t="str">
        <f t="array" ref="BH142">INDEX('UPTD PPA KabKota'!Q$5:Q$513,MATCH($D142,'UPTD PPA KabKota'!$C$5:$C$513,FALSE))</f>
        <v>Rumah Masyarakat</v>
      </c>
      <c r="BI142" s="218" t="str">
        <f t="array" ref="BI142">INDEX('UPTD PPA KabKota'!R$5:R$513,MATCH($D142,'UPTD PPA KabKota'!$C$5:$C$513,FALSE))</f>
        <v>Tidak Ada</v>
      </c>
      <c r="BJ142" s="218" t="str">
        <f t="array" ref="BJ142">INDEX('UPTD PPA KabKota'!S$5:S$513,MATCH($D142,'UPTD PPA KabKota'!$C$5:$C$513,FALSE))</f>
        <v>Ada</v>
      </c>
      <c r="BK142" s="218" t="str">
        <f t="array" ref="BK142">INDEX('UPTD PPA KabKota'!T$5:T$513,MATCH($D142,'UPTD PPA KabKota'!$C$5:$C$513,FALSE))</f>
        <v>Tidak Ada</v>
      </c>
      <c r="BL142" s="218" t="str">
        <f t="array" ref="BL142">INDEX('UPTD PPA KabKota'!U$5:U$513,MATCH($D142,'UPTD PPA KabKota'!$C$5:$C$513,FALSE))</f>
        <v>Ada</v>
      </c>
      <c r="BM142" s="218" t="str">
        <f t="array" ref="BM142">INDEX('UPTD PPA KabKota'!V$5:V$513,MATCH($D142,'UPTD PPA KabKota'!$C$5:$C$513,FALSE))</f>
        <v>Tidak Ada</v>
      </c>
      <c r="BN142" s="218" t="str">
        <f t="array" ref="BN142">INDEX('UPTD PPA KabKota'!W$5:W$513,MATCH($D142,'UPTD PPA KabKota'!$C$5:$C$513,FALSE))</f>
        <v>Tidak Ada</v>
      </c>
      <c r="BO142" s="218" t="str">
        <f t="array" ref="BO142">INDEX('UPTD PPA KabKota'!X$5:X$513,MATCH($D142,'UPTD PPA KabKota'!$C$5:$C$513,FALSE))</f>
        <v>Tidak Ada</v>
      </c>
      <c r="BP142" s="218" t="str">
        <f t="array" ref="BP142">INDEX('UPTD PPA KabKota'!Y$5:Y$513,MATCH($D142,'UPTD PPA KabKota'!$C$5:$C$513,FALSE))</f>
        <v>Tidak Ada</v>
      </c>
      <c r="BQ142" s="218" t="str">
        <f t="array" ref="BQ142">INDEX('UPTD PPA KabKota'!Z$5:Z$513,MATCH($D142,'UPTD PPA KabKota'!$C$5:$C$513,FALSE))</f>
        <v>Tidak Ada</v>
      </c>
      <c r="BR142" s="218" t="str">
        <f t="array" ref="BR142">INDEX('UPTD PPA KabKota'!AA$5:AA$513,MATCH($D142,'UPTD PPA KabKota'!$C$5:$C$513,FALSE))</f>
        <v>Tidak Ada</v>
      </c>
      <c r="BS142" s="218" t="str">
        <f t="array" ref="BS142">INDEX('UPTD PPA KabKota'!AB$5:AB$513,MATCH($D142,'UPTD PPA KabKota'!$C$5:$C$513,FALSE))</f>
        <v>Tidak Ada</v>
      </c>
      <c r="BT142" s="218" t="str">
        <f t="array" ref="BT142">INDEX('UPTD PPA KabKota'!AC$5:AC$513,MATCH($D142,'UPTD PPA KabKota'!$C$5:$C$513,FALSE))</f>
        <v>Sudah</v>
      </c>
      <c r="BU142" s="218" t="str">
        <f t="array" ref="BU142">INDEX('UPTD PPA KabKota'!AD$5:AD$513,MATCH($D142,'UPTD PPA KabKota'!$C$5:$C$513,FALSE))</f>
        <v>Sudah</v>
      </c>
      <c r="BV142" s="218" t="str">
        <f t="array" ref="BV142">INDEX('UPTD PPA KabKota'!AE$5:AE$513,MATCH($D142,'UPTD PPA KabKota'!$C$5:$C$513,FALSE))</f>
        <v>Sudah</v>
      </c>
      <c r="BW142" s="218" t="str">
        <f t="array" ref="BW142">INDEX('UPTD PPA KabKota'!AF$5:AF$513,MATCH($D142,'UPTD PPA KabKota'!$C$5:$C$513,FALSE))</f>
        <v>Sudah</v>
      </c>
      <c r="BX142" s="218" t="str">
        <f t="array" ref="BX142">INDEX('UPTD PPA KabKota'!AG$5:AG$513,MATCH($D142,'UPTD PPA KabKota'!$C$5:$C$513,FALSE))</f>
        <v>Sudah</v>
      </c>
      <c r="BY142" s="218" t="str">
        <f t="array" ref="BY142">INDEX('UPTD PPA KabKota'!AH$5:AH$513,MATCH($D142,'UPTD PPA KabKota'!$C$5:$C$513,FALSE))</f>
        <v>Sudah</v>
      </c>
      <c r="BZ142" s="218" t="str">
        <f t="array" ref="BZ142">INDEX('UPTD PPA KabKota'!AI$5:AI$513,MATCH($D142,'UPTD PPA KabKota'!$C$5:$C$513,FALSE))</f>
        <v>Belum</v>
      </c>
      <c r="CA142" s="218" t="str">
        <f t="array" ref="CA142">INDEX('UPTD PPA KabKota'!AJ$5:AJ$513,MATCH($D142,'UPTD PPA KabKota'!$C$5:$C$513,FALSE))</f>
        <v>Sudah</v>
      </c>
      <c r="CB142" s="218" t="str">
        <f t="array" ref="CB142">INDEX('UPTD PPA KabKota'!AK$5:AK$513,MATCH($D142,'UPTD PPA KabKota'!$C$5:$C$513,FALSE))</f>
        <v>Belum</v>
      </c>
      <c r="CC142" s="218" t="str">
        <f t="array" ref="CC142">INDEX('UPTD PPA KabKota'!AL$5:AL$513,MATCH($D142,'UPTD PPA KabKota'!$C$5:$C$513,FALSE))</f>
        <v>Sudah</v>
      </c>
      <c r="CD142" s="218" t="str">
        <f t="array" ref="CD142">INDEX('UPTD PPA KabKota'!AM$5:AM$513,MATCH($D142,'UPTD PPA KabKota'!$C$5:$C$513,FALSE))</f>
        <v>Sudah</v>
      </c>
      <c r="CE142" s="218" t="str">
        <f t="array" ref="CE142">INDEX('UPTD PPA KabKota'!AN$5:AN$513,MATCH($D142,'UPTD PPA KabKota'!$C$5:$C$513,FALSE))</f>
        <v>pengaduan dari masyarakat, penjangkuan korban, pengelolaan Kasus, Jika korban memerlukan pengamanan maka akan diberikan penampungan sementara di rumah aman</v>
      </c>
      <c r="CF142" s="218" t="str">
        <f t="array" ref="CF142">INDEX('UPTD PPA KabKota'!AO$5:AO$513,MATCH($D142,'UPTD PPA KabKota'!$C$5:$C$513,FALSE))</f>
        <v>77 (2024)</v>
      </c>
      <c r="CG142" s="218" t="str">
        <f t="array" ref="CG142">INDEX('UPTD PPA KabKota'!AP$5:AP$513,MATCH($D142,'UPTD PPA KabKota'!$C$5:$C$513,FALSE))</f>
        <v>Kekerasan Terhadap Anak</v>
      </c>
      <c r="CH142" s="218" t="str">
        <f t="array" ref="CH142">INDEX('UPTD PPA KabKota'!AQ$5:AQ$513,MATCH($D142,'UPTD PPA KabKota'!$C$5:$C$513,FALSE))</f>
        <v/>
      </c>
      <c r="CI142" s="218" t="str">
        <f t="array" ref="CI142">INDEX('UPTD PPA KabKota'!AR$5:AR$513,MATCH($D142,'UPTD PPA KabKota'!$C$5:$C$513,FALSE))</f>
        <v/>
      </c>
      <c r="CJ142" s="218" t="str">
        <f t="array" ref="CJ142">INDEX('UPTD PPA KabKota'!AS$5:AS$513,MATCH($D142,'UPTD PPA KabKota'!$C$5:$C$513,FALSE))</f>
        <v/>
      </c>
      <c r="CK142" s="218" t="str">
        <f t="array" ref="CK142">INDEX('UPTD PPA KabKota'!AT$5:AT$513,MATCH($D142,'UPTD PPA KabKota'!$C$5:$C$513,FALSE))</f>
        <v/>
      </c>
      <c r="CL142" s="218" t="str">
        <f t="array" ref="CL142">INDEX('UPTD PPA KabKota'!AU$5:AU$513,MATCH($D142,'UPTD PPA KabKota'!$C$5:$C$513,FALSE))</f>
        <v>v</v>
      </c>
      <c r="CM142" s="218" t="str">
        <f t="array" ref="CM142">INDEX('UPTD PPA KabKota'!AV$5:AV$513,MATCH($D142,'UPTD PPA KabKota'!$C$5:$C$513,FALSE))</f>
        <v/>
      </c>
      <c r="CN142" s="218" t="str">
        <f t="array" ref="CN142">INDEX('UPTD PPA KabKota'!AW$5:AW$513,MATCH($D142,'UPTD PPA KabKota'!$C$5:$C$513,FALSE))</f>
        <v/>
      </c>
      <c r="CO142" s="218" t="str">
        <f t="array" ref="CO142">INDEX('UPTD PPA KabKota'!AX$5:AX$513,MATCH($D142,'UPTD PPA KabKota'!$C$5:$C$513,FALSE))</f>
        <v/>
      </c>
      <c r="CP142" s="218" t="str">
        <f t="array" ref="CP142">INDEX('UPTD PPA KabKota'!AY$5:AY$513,MATCH($D142,'UPTD PPA KabKota'!$C$5:$C$513,FALSE))</f>
        <v/>
      </c>
      <c r="CQ142" s="209" t="str">
        <f>IFERROR(__xludf.DUMMYFUNCTION("IF(ISBLANK($K142),"""",IF(REGEXMATCH($K142,""Peraturan""),""Ada"",IF(REGEXMATCH($K142,""Rekomendasi""),""Tidak Ada"", $K142)))
"),"Ada")</f>
        <v>Ada</v>
      </c>
      <c r="CR142" s="209" t="str">
        <f t="array" ref="CR142">index('UPTD PPA KabKota'!$BI$5:$BI$513,match($D142,'UPTD PPA KabKota'!$C$5:$C$513,false))</f>
        <v>Ada</v>
      </c>
      <c r="CS142" s="314" t="str">
        <f t="shared" si="22"/>
        <v>Ada</v>
      </c>
    </row>
    <row r="143">
      <c r="A143" s="334">
        <v>139.0</v>
      </c>
      <c r="B143" s="334">
        <v>6.0</v>
      </c>
      <c r="C143" s="311" t="s">
        <v>4746</v>
      </c>
      <c r="D143" s="312" t="s">
        <v>1688</v>
      </c>
      <c r="E143" s="315">
        <v>45748.0</v>
      </c>
      <c r="F143" s="218" t="str">
        <f t="array" ref="F143">INDEX('Ortala-KabKota'!F$2:F$415,MATCH($D143,'Ortala-KabKota'!$E$2:$E$415,FALSE))</f>
        <v>Nurhayati/ 089528627201</v>
      </c>
      <c r="G143" s="218" t="str">
        <f t="array" ref="G143">INDEX('Ortala-KabKota'!G$2:G$415,MATCH($D143,'Ortala-KabKota'!$E$2:$E$415,FALSE))</f>
        <v>JL. Alamsyah RPN kelapa 7, kotabumi selatan</v>
      </c>
      <c r="H143" s="218" t="str">
        <f t="array" ref="H143">INDEX('Ortala-KabKota'!H$2:H$415,MATCH($D143,'Ortala-KabKota'!$E$2:$E$415,FALSE))</f>
        <v>089528627201</v>
      </c>
      <c r="I143" s="218" t="str">
        <f t="array" ref="I143">INDEX('Ortala-KabKota'!I$2:I$415,MATCH($D143,'Ortala-KabKota'!$E$2:$E$415,FALSE))</f>
        <v>089528627201</v>
      </c>
      <c r="J143" s="218" t="str">
        <f t="array" ref="J143">INDEX('Ortala-KabKota'!J$2:J$415,MATCH($D143,'Ortala-KabKota'!$E$2:$E$415,FALSE))</f>
        <v>UPTD PPA</v>
      </c>
      <c r="K143" s="218" t="str">
        <f t="array" ref="K143">INDEX('Ortala-KabKota'!K$2:K$415,MATCH($D143,'Ortala-KabKota'!$E$2:$E$415,FALSE))</f>
        <v>Peraturan Bupati Lampung Utara Nomor 24 Tahun 2020 </v>
      </c>
      <c r="L143" s="218">
        <f t="array" ref="L143">INDEX('Ortala-KabKota'!L$2:L$415,MATCH($D143,'Ortala-KabKota'!$E$2:$E$415,FALSE))</f>
        <v>2020</v>
      </c>
      <c r="M143" s="218" t="str">
        <f t="array" ref="M143">INDEX('Ortala-KabKota'!M$2:M$415,MATCH($D143,'Ortala-KabKota'!$E$2:$E$415,FALSE))</f>
        <v>B</v>
      </c>
      <c r="N143" s="218" t="str">
        <f t="array" ref="N143">INDEX('Ortala-KabKota'!N$2:N$415,MATCH($D143,'Ortala-KabKota'!$E$2:$E$415,FALSE))</f>
        <v/>
      </c>
      <c r="O143" s="218" t="str">
        <f t="array" ref="O143">INDEX('Ortala-KabKota'!O$2:O$415,MATCH($D143,'Ortala-KabKota'!$E$2:$E$415,FALSE))</f>
        <v>dinaspppalampura@gmail.com</v>
      </c>
      <c r="P143" s="218" t="str">
        <f t="array" ref="P143">INDEX('Ortala-KabKota'!P$2:P$415,MATCH($D143,'Ortala-KabKota'!$E$2:$E$415,FALSE))</f>
        <v>Kepala UPTD, Kelompok JF dan Pelaksana</v>
      </c>
      <c r="Q143" s="218" t="str">
        <f t="array" ref="Q143">INDEX('Ortala-KabKota'!Q$2:Q$415,MATCH($D143,'Ortala-KabKota'!$E$2:$E$415,FALSE))</f>
        <v>MANDIRI</v>
      </c>
      <c r="R143" s="218" t="str">
        <f t="array" ref="R143">INDEX('Ortala-KabKota'!R$2:R$415,MATCH($D143,'Ortala-KabKota'!$E$2:$E$415,FALSE))</f>
        <v>TIDAK PUNYA</v>
      </c>
      <c r="S143" s="218" t="str">
        <f t="array" ref="S143">INDEX('Ortala-KabKota'!S$2:S$415,MATCH($D143,'Ortala-KabKota'!$E$2:$E$415,FALSE))</f>
        <v/>
      </c>
      <c r="T143" s="218">
        <f t="array" ref="T143">INDEX('Ortala-KabKota'!T$2:T$415,MATCH($D143,'Ortala-KabKota'!$E$2:$E$415,FALSE))</f>
        <v>0</v>
      </c>
      <c r="U143" s="218">
        <f t="array" ref="U143">INDEX('Ortala-KabKota'!U$2:U$415,MATCH($D143,'Ortala-KabKota'!$E$2:$E$415,FALSE))</f>
        <v>0</v>
      </c>
      <c r="V143" s="218">
        <f t="array" ref="V143">INDEX('Ortala-KabKota'!V$2:V$415,MATCH($D143,'Ortala-KabKota'!$E$2:$E$415,FALSE))</f>
        <v>1</v>
      </c>
      <c r="W143" s="218">
        <f t="array" ref="W143">INDEX('Ortala-KabKota'!W$2:W$415,MATCH($D143,'Ortala-KabKota'!$E$2:$E$415,FALSE))</f>
        <v>0</v>
      </c>
      <c r="X143" s="218">
        <f t="array" ref="X143">INDEX('Ortala-KabKota'!X$2:X$415,MATCH($D143,'Ortala-KabKota'!$E$2:$E$415,FALSE))</f>
        <v>0</v>
      </c>
      <c r="Y143" s="218">
        <f t="array" ref="Y143">INDEX('Ortala-KabKota'!Y$2:Y$415,MATCH($D143,'Ortala-KabKota'!$E$2:$E$415,FALSE))</f>
        <v>0</v>
      </c>
      <c r="Z143" s="218">
        <f t="array" ref="Z143">INDEX('Ortala-KabKota'!Z$2:Z$415,MATCH($D143,'Ortala-KabKota'!$E$2:$E$415,FALSE))</f>
        <v>0</v>
      </c>
      <c r="AA143" s="218">
        <f t="array" ref="AA143">INDEX('Ortala-KabKota'!AA$2:AA$415,MATCH($D143,'Ortala-KabKota'!$E$2:$E$415,FALSE))</f>
        <v>1</v>
      </c>
      <c r="AB143" s="218">
        <f t="array" ref="AB143">INDEX('Ortala-KabKota'!AB$2:AB$415,MATCH($D143,'Ortala-KabKota'!$E$2:$E$415,FALSE))</f>
        <v>1</v>
      </c>
      <c r="AC143" s="218">
        <f t="array" ref="AC143">INDEX('Ortala-KabKota'!AC$2:AC$415,MATCH($D143,'Ortala-KabKota'!$E$2:$E$415,FALSE))</f>
        <v>0</v>
      </c>
      <c r="AD143" s="218">
        <f t="array" ref="AD143">INDEX('Ortala-KabKota'!AD$2:AD$415,MATCH($D143,'Ortala-KabKota'!$E$2:$E$415,FALSE))</f>
        <v>0</v>
      </c>
      <c r="AE143" s="218">
        <f t="array" ref="AE143">INDEX('Ortala-KabKota'!AE$2:AE$415,MATCH($D143,'Ortala-KabKota'!$E$2:$E$415,FALSE))</f>
        <v>1</v>
      </c>
      <c r="AF143" s="218">
        <f t="array" ref="AF143">INDEX('Ortala-KabKota'!AF$2:AF$415,MATCH($D143,'Ortala-KabKota'!$E$2:$E$415,FALSE))</f>
        <v>1</v>
      </c>
      <c r="AG143" s="218">
        <f t="array" ref="AG143">INDEX('Ortala-KabKota'!AG$2:AG$415,MATCH($D143,'Ortala-KabKota'!$E$2:$E$415,FALSE))</f>
        <v>1</v>
      </c>
      <c r="AH143" s="218">
        <f t="array" ref="AH143">INDEX('Ortala-KabKota'!AH$2:AH$415,MATCH($D143,'Ortala-KabKota'!$E$2:$E$415,FALSE))</f>
        <v>0</v>
      </c>
      <c r="AI143" s="218" t="str">
        <f t="array" ref="AI143">INDEX('Ortala-KabKota'!AI$2:AI$415,MATCH($D143,'Ortala-KabKota'!$E$2:$E$415,FALSE))</f>
        <v/>
      </c>
      <c r="AJ143" s="218">
        <f t="array" ref="AJ143">INDEX('Ortala-KabKota'!AJ$2:AJ$415,MATCH($D143,'Ortala-KabKota'!$E$2:$E$415,FALSE))</f>
        <v>1</v>
      </c>
      <c r="AK143" s="218">
        <f t="array" ref="AK143">INDEX('Ortala-KabKota'!AK$2:AK$415,MATCH($D143,'Ortala-KabKota'!$E$2:$E$415,FALSE))</f>
        <v>1</v>
      </c>
      <c r="AL143" s="218">
        <f t="array" ref="AL143">INDEX('Ortala-KabKota'!AL$2:AL$415,MATCH($D143,'Ortala-KabKota'!$E$2:$E$415,FALSE))</f>
        <v>27</v>
      </c>
      <c r="AM143" s="218" t="str">
        <f t="array" ref="AM143">INDEX('Ortala-KabKota'!AM$2:AM$415,MATCH($D143,'Ortala-KabKota'!$E$2:$E$415,FALSE))</f>
        <v>Pelecehan seksual</v>
      </c>
      <c r="AN143" s="218" t="str">
        <f t="array" ref="AN143">INDEX('Ortala-KabKota'!AN$2:AN$415,MATCH($D143,'Ortala-KabKota'!$E$2:$E$415,FALSE))</f>
        <v/>
      </c>
      <c r="AO143" s="218" t="str">
        <f t="array" ref="AO143">INDEX('Ortala-KabKota'!AO$2:AO$415,MATCH($D143,'Ortala-KabKota'!$E$2:$E$415,FALSE))</f>
        <v/>
      </c>
      <c r="AP143" s="218" t="str">
        <f t="array" ref="AP143">INDEX('Ortala-KabKota'!AP$2:AP$415,MATCH($D143,'Ortala-KabKota'!$E$2:$E$415,FALSE))</f>
        <v/>
      </c>
      <c r="AQ143" s="218" t="str">
        <f t="array" ref="AQ143">INDEX('Ortala-KabKota'!AQ$2:AQ$415,MATCH($D143,'Ortala-KabKota'!$E$2:$E$415,FALSE))</f>
        <v/>
      </c>
      <c r="AR143" s="218">
        <f t="array" ref="AR143">INDEX('Ortala-KabKota'!AR$2:AR$415,MATCH($D143,'Ortala-KabKota'!$E$2:$E$415,FALSE))</f>
        <v>1</v>
      </c>
      <c r="AS143" s="218" t="str">
        <f t="array" ref="AS143">INDEX('Ortala-KabKota'!AS$2:AS$415,MATCH($D143,'Ortala-KabKota'!$E$2:$E$415,FALSE))</f>
        <v/>
      </c>
      <c r="AT143" s="218" t="str">
        <f t="array" ref="AT143">INDEX('Ortala-KabKota'!AT$2:AT$415,MATCH($D143,'Ortala-KabKota'!$E$2:$E$415,FALSE))</f>
        <v/>
      </c>
      <c r="AU143" s="218" t="str">
        <f t="array" ref="AU143">INDEX('UPTD PPA KabKota'!D$5:D$513,MATCH($D143,'UPTD PPA KabKota'!$C$5:$C$513,FALSE))</f>
        <v>Yuyun indriastuti, SE</v>
      </c>
      <c r="AV143" s="218" t="str">
        <f t="array" ref="AV143">INDEX('UPTD PPA KabKota'!E$5:E$513,MATCH($D143,'UPTD PPA KabKota'!$C$5:$C$513,FALSE))</f>
        <v>Jl. RPN alamsyan kelapa tujuh kotabumi selatan (ex makam pahlawan)</v>
      </c>
      <c r="AW143" s="218" t="str">
        <f t="array" ref="AW143">INDEX('UPTD PPA KabKota'!F$5:F$513,MATCH($D143,'UPTD PPA KabKota'!$C$5:$C$513,FALSE))</f>
        <v>0821 78427297</v>
      </c>
      <c r="AX143" s="218" t="str">
        <f t="array" ref="AX143">INDEX('UPTD PPA KabKota'!G$5:G$513,MATCH($D143,'UPTD PPA KabKota'!$C$5:$C$513,FALSE))</f>
        <v>0852 69699486</v>
      </c>
      <c r="AY143" s="218" t="str">
        <f t="array" ref="AY143">INDEX('UPTD PPA KabKota'!H$5:H$513,MATCH($D143,'UPTD PPA KabKota'!$C$5:$C$513,FALSE))</f>
        <v>UPTD PPA</v>
      </c>
      <c r="AZ143" s="218" t="str">
        <f t="array" ref="AZ143">INDEX('UPTD PPA KabKota'!I$5:I$513,MATCH($D143,'UPTD PPA KabKota'!$C$5:$C$513,FALSE))</f>
        <v>Peraturan Bupati nomor 24 tahun 2020</v>
      </c>
      <c r="BA143" s="218">
        <f t="array" ref="BA143">INDEX('UPTD PPA KabKota'!J$5:J$513,MATCH($D143,'UPTD PPA KabKota'!$C$5:$C$513,FALSE))</f>
        <v>2020</v>
      </c>
      <c r="BB143" s="218" t="str">
        <f t="array" ref="BB143">INDEX('UPTD PPA KabKota'!K$5:K$513,MATCH($D143,'UPTD PPA KabKota'!$C$5:$C$513,FALSE))</f>
        <v>B</v>
      </c>
      <c r="BC143" s="218" t="str">
        <f t="array" ref="BC143">INDEX('UPTD PPA KabKota'!L$5:L$513,MATCH($D143,'UPTD PPA KabKota'!$C$5:$C$513,FALSE))</f>
        <v>Yuyun indriastuti, SE</v>
      </c>
      <c r="BD143" s="218" t="str">
        <f t="array" ref="BD143">INDEX('UPTD PPA KabKota'!M$5:M$513,MATCH($D143,'UPTD PPA KabKota'!$C$5:$C$513,FALSE))</f>
        <v>ppaoptd@gmail.com</v>
      </c>
      <c r="BE143" s="218" t="str">
        <f t="array" ref="BE143">INDEX('UPTD PPA KabKota'!N$5:N$513,MATCH($D143,'UPTD PPA KabKota'!$C$5:$C$513,FALSE))</f>
        <v>Kepala UPTD - staff</v>
      </c>
      <c r="BF143" s="218" t="str">
        <f t="array" ref="BF143">INDEX('UPTD PPA KabKota'!O$5:O$513,MATCH($D143,'UPTD PPA KabKota'!$C$5:$C$513,FALSE))</f>
        <v>Pinjam Gedung Selain Dinas PPPA</v>
      </c>
      <c r="BG143" s="218" t="str">
        <f t="array" ref="BG143">INDEX('UPTD PPA KabKota'!P$5:P$513,MATCH($D143,'UPTD PPA KabKota'!$C$5:$C$513,FALSE))</f>
        <v>Sewa/Kontrak</v>
      </c>
      <c r="BH143" s="218" t="str">
        <f t="array" ref="BH143">INDEX('UPTD PPA KabKota'!Q$5:Q$513,MATCH($D143,'UPTD PPA KabKota'!$C$5:$C$513,FALSE))</f>
        <v/>
      </c>
      <c r="BI143" s="218" t="str">
        <f t="array" ref="BI143">INDEX('UPTD PPA KabKota'!R$5:R$513,MATCH($D143,'UPTD PPA KabKota'!$C$5:$C$513,FALSE))</f>
        <v>Ada</v>
      </c>
      <c r="BJ143" s="218" t="str">
        <f t="array" ref="BJ143">INDEX('UPTD PPA KabKota'!S$5:S$513,MATCH($D143,'UPTD PPA KabKota'!$C$5:$C$513,FALSE))</f>
        <v>Ada</v>
      </c>
      <c r="BK143" s="218" t="str">
        <f t="array" ref="BK143">INDEX('UPTD PPA KabKota'!T$5:T$513,MATCH($D143,'UPTD PPA KabKota'!$C$5:$C$513,FALSE))</f>
        <v>Ada</v>
      </c>
      <c r="BL143" s="218" t="str">
        <f t="array" ref="BL143">INDEX('UPTD PPA KabKota'!U$5:U$513,MATCH($D143,'UPTD PPA KabKota'!$C$5:$C$513,FALSE))</f>
        <v>Tidak Ada</v>
      </c>
      <c r="BM143" s="218" t="str">
        <f t="array" ref="BM143">INDEX('UPTD PPA KabKota'!V$5:V$513,MATCH($D143,'UPTD PPA KabKota'!$C$5:$C$513,FALSE))</f>
        <v>Ada</v>
      </c>
      <c r="BN143" s="218" t="str">
        <f t="array" ref="BN143">INDEX('UPTD PPA KabKota'!W$5:W$513,MATCH($D143,'UPTD PPA KabKota'!$C$5:$C$513,FALSE))</f>
        <v>Ada</v>
      </c>
      <c r="BO143" s="218" t="str">
        <f t="array" ref="BO143">INDEX('UPTD PPA KabKota'!X$5:X$513,MATCH($D143,'UPTD PPA KabKota'!$C$5:$C$513,FALSE))</f>
        <v>Tidak Ada</v>
      </c>
      <c r="BP143" s="218" t="str">
        <f t="array" ref="BP143">INDEX('UPTD PPA KabKota'!Y$5:Y$513,MATCH($D143,'UPTD PPA KabKota'!$C$5:$C$513,FALSE))</f>
        <v>Ada</v>
      </c>
      <c r="BQ143" s="218" t="str">
        <f t="array" ref="BQ143">INDEX('UPTD PPA KabKota'!Z$5:Z$513,MATCH($D143,'UPTD PPA KabKota'!$C$5:$C$513,FALSE))</f>
        <v>Tidak Ada</v>
      </c>
      <c r="BR143" s="218" t="str">
        <f t="array" ref="BR143">INDEX('UPTD PPA KabKota'!AA$5:AA$513,MATCH($D143,'UPTD PPA KabKota'!$C$5:$C$513,FALSE))</f>
        <v>Tidak Ada</v>
      </c>
      <c r="BS143" s="218" t="str">
        <f t="array" ref="BS143">INDEX('UPTD PPA KabKota'!AB$5:AB$513,MATCH($D143,'UPTD PPA KabKota'!$C$5:$C$513,FALSE))</f>
        <v>Tidak Ada</v>
      </c>
      <c r="BT143" s="218" t="str">
        <f t="array" ref="BT143">INDEX('UPTD PPA KabKota'!AC$5:AC$513,MATCH($D143,'UPTD PPA KabKota'!$C$5:$C$513,FALSE))</f>
        <v>Sudah</v>
      </c>
      <c r="BU143" s="218" t="str">
        <f t="array" ref="BU143">INDEX('UPTD PPA KabKota'!AD$5:AD$513,MATCH($D143,'UPTD PPA KabKota'!$C$5:$C$513,FALSE))</f>
        <v>Sudah</v>
      </c>
      <c r="BV143" s="218" t="str">
        <f t="array" ref="BV143">INDEX('UPTD PPA KabKota'!AE$5:AE$513,MATCH($D143,'UPTD PPA KabKota'!$C$5:$C$513,FALSE))</f>
        <v>Sudah</v>
      </c>
      <c r="BW143" s="218" t="str">
        <f t="array" ref="BW143">INDEX('UPTD PPA KabKota'!AF$5:AF$513,MATCH($D143,'UPTD PPA KabKota'!$C$5:$C$513,FALSE))</f>
        <v>Sudah</v>
      </c>
      <c r="BX143" s="218" t="str">
        <f t="array" ref="BX143">INDEX('UPTD PPA KabKota'!AG$5:AG$513,MATCH($D143,'UPTD PPA KabKota'!$C$5:$C$513,FALSE))</f>
        <v>Sudah</v>
      </c>
      <c r="BY143" s="218" t="str">
        <f t="array" ref="BY143">INDEX('UPTD PPA KabKota'!AH$5:AH$513,MATCH($D143,'UPTD PPA KabKota'!$C$5:$C$513,FALSE))</f>
        <v>Sudah</v>
      </c>
      <c r="BZ143" s="218" t="str">
        <f t="array" ref="BZ143">INDEX('UPTD PPA KabKota'!AI$5:AI$513,MATCH($D143,'UPTD PPA KabKota'!$C$5:$C$513,FALSE))</f>
        <v>Belum</v>
      </c>
      <c r="CA143" s="218" t="str">
        <f t="array" ref="CA143">INDEX('UPTD PPA KabKota'!AJ$5:AJ$513,MATCH($D143,'UPTD PPA KabKota'!$C$5:$C$513,FALSE))</f>
        <v>Sudah</v>
      </c>
      <c r="CB143" s="218" t="str">
        <f t="array" ref="CB143">INDEX('UPTD PPA KabKota'!AK$5:AK$513,MATCH($D143,'UPTD PPA KabKota'!$C$5:$C$513,FALSE))</f>
        <v>Belum</v>
      </c>
      <c r="CC143" s="218" t="str">
        <f t="array" ref="CC143">INDEX('UPTD PPA KabKota'!AL$5:AL$513,MATCH($D143,'UPTD PPA KabKota'!$C$5:$C$513,FALSE))</f>
        <v>Sudah</v>
      </c>
      <c r="CD143" s="218" t="str">
        <f t="array" ref="CD143">INDEX('UPTD PPA KabKota'!AM$5:AM$513,MATCH($D143,'UPTD PPA KabKota'!$C$5:$C$513,FALSE))</f>
        <v>Sudah</v>
      </c>
      <c r="CE143" s="218" t="str">
        <f t="array" ref="CE143">INDEX('UPTD PPA KabKota'!AN$5:AN$513,MATCH($D143,'UPTD PPA KabKota'!$C$5:$C$513,FALSE))</f>
        <v/>
      </c>
      <c r="CF143" s="218" t="str">
        <f t="array" ref="CF143">INDEX('UPTD PPA KabKota'!AO$5:AO$513,MATCH($D143,'UPTD PPA KabKota'!$C$5:$C$513,FALSE))</f>
        <v>47 kasus</v>
      </c>
      <c r="CG143" s="218" t="str">
        <f t="array" ref="CG143">INDEX('UPTD PPA KabKota'!AP$5:AP$513,MATCH($D143,'UPTD PPA KabKota'!$C$5:$C$513,FALSE))</f>
        <v>Kekerasan seksual</v>
      </c>
      <c r="CH143" s="218" t="str">
        <f t="array" ref="CH143">INDEX('UPTD PPA KabKota'!AQ$5:AQ$513,MATCH($D143,'UPTD PPA KabKota'!$C$5:$C$513,FALSE))</f>
        <v/>
      </c>
      <c r="CI143" s="218" t="str">
        <f t="array" ref="CI143">INDEX('UPTD PPA KabKota'!AR$5:AR$513,MATCH($D143,'UPTD PPA KabKota'!$C$5:$C$513,FALSE))</f>
        <v/>
      </c>
      <c r="CJ143" s="218" t="str">
        <f t="array" ref="CJ143">INDEX('UPTD PPA KabKota'!AS$5:AS$513,MATCH($D143,'UPTD PPA KabKota'!$C$5:$C$513,FALSE))</f>
        <v/>
      </c>
      <c r="CK143" s="218" t="str">
        <f t="array" ref="CK143">INDEX('UPTD PPA KabKota'!AT$5:AT$513,MATCH($D143,'UPTD PPA KabKota'!$C$5:$C$513,FALSE))</f>
        <v/>
      </c>
      <c r="CL143" s="218" t="str">
        <f t="array" ref="CL143">INDEX('UPTD PPA KabKota'!AU$5:AU$513,MATCH($D143,'UPTD PPA KabKota'!$C$5:$C$513,FALSE))</f>
        <v>v</v>
      </c>
      <c r="CM143" s="218" t="str">
        <f t="array" ref="CM143">INDEX('UPTD PPA KabKota'!AV$5:AV$513,MATCH($D143,'UPTD PPA KabKota'!$C$5:$C$513,FALSE))</f>
        <v/>
      </c>
      <c r="CN143" s="218" t="str">
        <f t="array" ref="CN143">INDEX('UPTD PPA KabKota'!AW$5:AW$513,MATCH($D143,'UPTD PPA KabKota'!$C$5:$C$513,FALSE))</f>
        <v/>
      </c>
      <c r="CO143" s="218" t="str">
        <f t="array" ref="CO143">INDEX('UPTD PPA KabKota'!AX$5:AX$513,MATCH($D143,'UPTD PPA KabKota'!$C$5:$C$513,FALSE))</f>
        <v/>
      </c>
      <c r="CP143" s="218" t="str">
        <f t="array" ref="CP143">INDEX('UPTD PPA KabKota'!AY$5:AY$513,MATCH($D143,'UPTD PPA KabKota'!$C$5:$C$513,FALSE))</f>
        <v/>
      </c>
      <c r="CQ143" s="209" t="str">
        <f>IFERROR(__xludf.DUMMYFUNCTION("IF(ISBLANK($K143),"""",IF(REGEXMATCH($K143,""Peraturan""),""Ada"",IF(REGEXMATCH($K143,""Rekomendasi""),""Tidak Ada"", $K143)))
"),"Ada")</f>
        <v>Ada</v>
      </c>
      <c r="CR143" s="209" t="str">
        <f t="array" ref="CR143">index('UPTD PPA KabKota'!$BI$5:$BI$513,match($D143,'UPTD PPA KabKota'!$C$5:$C$513,false))</f>
        <v>Ada</v>
      </c>
      <c r="CS143" s="314" t="str">
        <f t="shared" si="22"/>
        <v>Ada</v>
      </c>
    </row>
    <row r="144">
      <c r="A144" s="334">
        <v>140.0</v>
      </c>
      <c r="B144" s="334">
        <v>7.0</v>
      </c>
      <c r="C144" s="311" t="s">
        <v>4746</v>
      </c>
      <c r="D144" s="312" t="s">
        <v>1735</v>
      </c>
      <c r="E144" s="315">
        <v>45689.0</v>
      </c>
      <c r="F144" s="218" t="str">
        <f t="array" ref="F144">INDEX('Ortala-KabKota'!F$2:F$415,MATCH($D144,'Ortala-KabKota'!$E$2:$E$415,FALSE))</f>
        <v/>
      </c>
      <c r="G144" s="218" t="str">
        <f t="array" ref="G144">INDEX('Ortala-KabKota'!G$2:G$415,MATCH($D144,'Ortala-KabKota'!$E$2:$E$415,FALSE))</f>
        <v>Komplek Perkantoran Pemda Way Kanan Km. 02 Blambangan Umpu Kab. Way kanan</v>
      </c>
      <c r="H144" s="218" t="str">
        <f t="array" ref="H144">INDEX('Ortala-KabKota'!H$2:H$415,MATCH($D144,'Ortala-KabKota'!$E$2:$E$415,FALSE))</f>
        <v/>
      </c>
      <c r="I144" s="218" t="str">
        <f t="array" ref="I144">INDEX('Ortala-KabKota'!I$2:I$415,MATCH($D144,'Ortala-KabKota'!$E$2:$E$415,FALSE))</f>
        <v>082377675008</v>
      </c>
      <c r="J144" s="218" t="str">
        <f t="array" ref="J144">INDEX('Ortala-KabKota'!J$2:J$415,MATCH($D144,'Ortala-KabKota'!$E$2:$E$415,FALSE))</f>
        <v>UPTD PPA</v>
      </c>
      <c r="K144" s="218" t="str">
        <f t="array" ref="K144">INDEX('Ortala-KabKota'!K$2:K$415,MATCH($D144,'Ortala-KabKota'!$E$2:$E$415,FALSE))</f>
        <v>Peraturan Bupati Way Kanan Nomor 14 Tahun 2020</v>
      </c>
      <c r="L144" s="218">
        <f t="array" ref="L144">INDEX('Ortala-KabKota'!L$2:L$415,MATCH($D144,'Ortala-KabKota'!$E$2:$E$415,FALSE))</f>
        <v>2020</v>
      </c>
      <c r="M144" s="218" t="str">
        <f t="array" ref="M144">INDEX('Ortala-KabKota'!M$2:M$415,MATCH($D144,'Ortala-KabKota'!$E$2:$E$415,FALSE))</f>
        <v>A</v>
      </c>
      <c r="N144" s="218" t="str">
        <f t="array" ref="N144">INDEX('Ortala-KabKota'!N$2:N$415,MATCH($D144,'Ortala-KabKota'!$E$2:$E$415,FALSE))</f>
        <v>Ardiansyah/ 08127976880</v>
      </c>
      <c r="O144" s="218" t="str">
        <f t="array" ref="O144">INDEX('Ortala-KabKota'!O$2:O$415,MATCH($D144,'Ortala-KabKota'!$E$2:$E$415,FALSE))</f>
        <v>uptdppakabwaykanan@gmail.com</v>
      </c>
      <c r="P144" s="218" t="str">
        <f t="array" ref="P144">INDEX('Ortala-KabKota'!P$2:P$415,MATCH($D144,'Ortala-KabKota'!$E$2:$E$415,FALSE))</f>
        <v>Kepala UPTD, Kasubag TU, Kelompok JF dan Pelaksana</v>
      </c>
      <c r="Q144" s="218" t="str">
        <f t="array" ref="Q144">INDEX('Ortala-KabKota'!Q$2:Q$415,MATCH($D144,'Ortala-KabKota'!$E$2:$E$415,FALSE))</f>
        <v>BERGABUNG DENGAN KANTOR DINAS</v>
      </c>
      <c r="R144" s="218" t="str">
        <f t="array" ref="R144">INDEX('Ortala-KabKota'!R$2:R$415,MATCH($D144,'Ortala-KabKota'!$E$2:$E$415,FALSE))</f>
        <v>SEWA/KONTRAK</v>
      </c>
      <c r="S144" s="218" t="str">
        <f t="array" ref="S144">INDEX('Ortala-KabKota'!S$2:S$415,MATCH($D144,'Ortala-KabKota'!$E$2:$E$415,FALSE))</f>
        <v>sistem sewa sudah dianggarkan di tahun 2022</v>
      </c>
      <c r="T144" s="218">
        <f t="array" ref="T144">INDEX('Ortala-KabKota'!T$2:T$415,MATCH($D144,'Ortala-KabKota'!$E$2:$E$415,FALSE))</f>
        <v>0</v>
      </c>
      <c r="U144" s="218">
        <f t="array" ref="U144">INDEX('Ortala-KabKota'!U$2:U$415,MATCH($D144,'Ortala-KabKota'!$E$2:$E$415,FALSE))</f>
        <v>0</v>
      </c>
      <c r="V144" s="218">
        <f t="array" ref="V144">INDEX('Ortala-KabKota'!V$2:V$415,MATCH($D144,'Ortala-KabKota'!$E$2:$E$415,FALSE))</f>
        <v>0</v>
      </c>
      <c r="W144" s="218">
        <f t="array" ref="W144">INDEX('Ortala-KabKota'!W$2:W$415,MATCH($D144,'Ortala-KabKota'!$E$2:$E$415,FALSE))</f>
        <v>0</v>
      </c>
      <c r="X144" s="218">
        <f t="array" ref="X144">INDEX('Ortala-KabKota'!X$2:X$415,MATCH($D144,'Ortala-KabKota'!$E$2:$E$415,FALSE))</f>
        <v>0</v>
      </c>
      <c r="Y144" s="218">
        <f t="array" ref="Y144">INDEX('Ortala-KabKota'!Y$2:Y$415,MATCH($D144,'Ortala-KabKota'!$E$2:$E$415,FALSE))</f>
        <v>0</v>
      </c>
      <c r="Z144" s="218">
        <f t="array" ref="Z144">INDEX('Ortala-KabKota'!Z$2:Z$415,MATCH($D144,'Ortala-KabKota'!$E$2:$E$415,FALSE))</f>
        <v>0</v>
      </c>
      <c r="AA144" s="218">
        <f t="array" ref="AA144">INDEX('Ortala-KabKota'!AA$2:AA$415,MATCH($D144,'Ortala-KabKota'!$E$2:$E$415,FALSE))</f>
        <v>0</v>
      </c>
      <c r="AB144" s="218">
        <f t="array" ref="AB144">INDEX('Ortala-KabKota'!AB$2:AB$415,MATCH($D144,'Ortala-KabKota'!$E$2:$E$415,FALSE))</f>
        <v>0</v>
      </c>
      <c r="AC144" s="218">
        <f t="array" ref="AC144">INDEX('Ortala-KabKota'!AC$2:AC$415,MATCH($D144,'Ortala-KabKota'!$E$2:$E$415,FALSE))</f>
        <v>0</v>
      </c>
      <c r="AD144" s="218">
        <f t="array" ref="AD144">INDEX('Ortala-KabKota'!AD$2:AD$415,MATCH($D144,'Ortala-KabKota'!$E$2:$E$415,FALSE))</f>
        <v>0</v>
      </c>
      <c r="AE144" s="218">
        <f t="array" ref="AE144">INDEX('Ortala-KabKota'!AE$2:AE$415,MATCH($D144,'Ortala-KabKota'!$E$2:$E$415,FALSE))</f>
        <v>1</v>
      </c>
      <c r="AF144" s="218">
        <f t="array" ref="AF144">INDEX('Ortala-KabKota'!AF$2:AF$415,MATCH($D144,'Ortala-KabKota'!$E$2:$E$415,FALSE))</f>
        <v>1</v>
      </c>
      <c r="AG144" s="218">
        <f t="array" ref="AG144">INDEX('Ortala-KabKota'!AG$2:AG$415,MATCH($D144,'Ortala-KabKota'!$E$2:$E$415,FALSE))</f>
        <v>1</v>
      </c>
      <c r="AH144" s="218">
        <f t="array" ref="AH144">INDEX('Ortala-KabKota'!AH$2:AH$415,MATCH($D144,'Ortala-KabKota'!$E$2:$E$415,FALSE))</f>
        <v>0</v>
      </c>
      <c r="AI144" s="218" t="str">
        <f t="array" ref="AI144">INDEX('Ortala-KabKota'!AI$2:AI$415,MATCH($D144,'Ortala-KabKota'!$E$2:$E$415,FALSE))</f>
        <v/>
      </c>
      <c r="AJ144" s="218">
        <f t="array" ref="AJ144">INDEX('Ortala-KabKota'!AJ$2:AJ$415,MATCH($D144,'Ortala-KabKota'!$E$2:$E$415,FALSE))</f>
        <v>1</v>
      </c>
      <c r="AK144" s="218">
        <f t="array" ref="AK144">INDEX('Ortala-KabKota'!AK$2:AK$415,MATCH($D144,'Ortala-KabKota'!$E$2:$E$415,FALSE))</f>
        <v>1</v>
      </c>
      <c r="AL144" s="218">
        <f t="array" ref="AL144">INDEX('Ortala-KabKota'!AL$2:AL$415,MATCH($D144,'Ortala-KabKota'!$E$2:$E$415,FALSE))</f>
        <v>24</v>
      </c>
      <c r="AM144" s="218" t="str">
        <f t="array" ref="AM144">INDEX('Ortala-KabKota'!AM$2:AM$415,MATCH($D144,'Ortala-KabKota'!$E$2:$E$415,FALSE))</f>
        <v>Kekerasan seksual</v>
      </c>
      <c r="AN144" s="218" t="str">
        <f t="array" ref="AN144">INDEX('Ortala-KabKota'!AN$2:AN$415,MATCH($D144,'Ortala-KabKota'!$E$2:$E$415,FALSE))</f>
        <v/>
      </c>
      <c r="AO144" s="218" t="str">
        <f t="array" ref="AO144">INDEX('Ortala-KabKota'!AO$2:AO$415,MATCH($D144,'Ortala-KabKota'!$E$2:$E$415,FALSE))</f>
        <v/>
      </c>
      <c r="AP144" s="218" t="str">
        <f t="array" ref="AP144">INDEX('Ortala-KabKota'!AP$2:AP$415,MATCH($D144,'Ortala-KabKota'!$E$2:$E$415,FALSE))</f>
        <v/>
      </c>
      <c r="AQ144" s="218" t="str">
        <f t="array" ref="AQ144">INDEX('Ortala-KabKota'!AQ$2:AQ$415,MATCH($D144,'Ortala-KabKota'!$E$2:$E$415,FALSE))</f>
        <v/>
      </c>
      <c r="AR144" s="218">
        <f t="array" ref="AR144">INDEX('Ortala-KabKota'!AR$2:AR$415,MATCH($D144,'Ortala-KabKota'!$E$2:$E$415,FALSE))</f>
        <v>1</v>
      </c>
      <c r="AS144" s="218" t="str">
        <f t="array" ref="AS144">INDEX('Ortala-KabKota'!AS$2:AS$415,MATCH($D144,'Ortala-KabKota'!$E$2:$E$415,FALSE))</f>
        <v/>
      </c>
      <c r="AT144" s="218" t="str">
        <f t="array" ref="AT144">INDEX('Ortala-KabKota'!AT$2:AT$415,MATCH($D144,'Ortala-KabKota'!$E$2:$E$415,FALSE))</f>
        <v/>
      </c>
      <c r="AU144" s="218" t="str">
        <f t="array" ref="AU144">INDEX('UPTD PPA KabKota'!D$5:D$513,MATCH($D144,'UPTD PPA KabKota'!$C$5:$C$513,FALSE))</f>
        <v>ARDIANSYAH, Amd.KL</v>
      </c>
      <c r="AV144" s="218" t="str">
        <f t="array" ref="AV144">INDEX('UPTD PPA KabKota'!E$5:E$513,MATCH($D144,'UPTD PPA KabKota'!$C$5:$C$513,FALSE))</f>
        <v>Jl. Radin Jambat Kelurahan Blambangan Umpu, Kec. Blambangan Umpu, Kab. Way Kanan</v>
      </c>
      <c r="AW144" s="218">
        <f t="array" ref="AW144">INDEX('UPTD PPA KabKota'!F$5:F$513,MATCH($D144,'UPTD PPA KabKota'!$C$5:$C$513,FALSE))</f>
        <v>82377675008</v>
      </c>
      <c r="AX144" s="218">
        <f t="array" ref="AX144">INDEX('UPTD PPA KabKota'!G$5:G$513,MATCH($D144,'UPTD PPA KabKota'!$C$5:$C$513,FALSE))</f>
        <v>82377675008</v>
      </c>
      <c r="AY144" s="218" t="str">
        <f t="array" ref="AY144">INDEX('UPTD PPA KabKota'!H$5:H$513,MATCH($D144,'UPTD PPA KabKota'!$C$5:$C$513,FALSE))</f>
        <v>UPTD PPA</v>
      </c>
      <c r="AZ144" s="218" t="str">
        <f t="array" ref="AZ144">INDEX('UPTD PPA KabKota'!I$5:I$513,MATCH($D144,'UPTD PPA KabKota'!$C$5:$C$513,FALSE))</f>
        <v>Peraturan Bupati Way Kanan Nomor 14 Tahun 2020</v>
      </c>
      <c r="BA144" s="218">
        <f t="array" ref="BA144">INDEX('UPTD PPA KabKota'!J$5:J$513,MATCH($D144,'UPTD PPA KabKota'!$C$5:$C$513,FALSE))</f>
        <v>2020</v>
      </c>
      <c r="BB144" s="218" t="str">
        <f t="array" ref="BB144">INDEX('UPTD PPA KabKota'!K$5:K$513,MATCH($D144,'UPTD PPA KabKota'!$C$5:$C$513,FALSE))</f>
        <v>A</v>
      </c>
      <c r="BC144" s="218" t="str">
        <f t="array" ref="BC144">INDEX('UPTD PPA KabKota'!L$5:L$513,MATCH($D144,'UPTD PPA KabKota'!$C$5:$C$513,FALSE))</f>
        <v>Ardiansyah / 08127976880</v>
      </c>
      <c r="BD144" s="218" t="str">
        <f t="array" ref="BD144">INDEX('UPTD PPA KabKota'!M$5:M$513,MATCH($D144,'UPTD PPA KabKota'!$C$5:$C$513,FALSE))</f>
        <v>uptppawk@gmail.com</v>
      </c>
      <c r="BE144" s="218" t="str">
        <f t="array" ref="BE144">INDEX('UPTD PPA KabKota'!N$5:N$513,MATCH($D144,'UPTD PPA KabKota'!$C$5:$C$513,FALSE))</f>
        <v>Kepala UPTD, Kasubbag TU, Pelaksana</v>
      </c>
      <c r="BF144" s="218" t="str">
        <f t="array" ref="BF144">INDEX('UPTD PPA KabKota'!O$5:O$513,MATCH($D144,'UPTD PPA KabKota'!$C$5:$C$513,FALSE))</f>
        <v>Mandiri</v>
      </c>
      <c r="BG144" s="218" t="str">
        <f t="array" ref="BG144">INDEX('UPTD PPA KabKota'!P$5:P$513,MATCH($D144,'UPTD PPA KabKota'!$C$5:$C$513,FALSE))</f>
        <v>Sewa/Kontrak</v>
      </c>
      <c r="BH144" s="218" t="str">
        <f t="array" ref="BH144">INDEX('UPTD PPA KabKota'!Q$5:Q$513,MATCH($D144,'UPTD PPA KabKota'!$C$5:$C$513,FALSE))</f>
        <v/>
      </c>
      <c r="BI144" s="218" t="str">
        <f t="array" ref="BI144">INDEX('UPTD PPA KabKota'!R$5:R$513,MATCH($D144,'UPTD PPA KabKota'!$C$5:$C$513,FALSE))</f>
        <v>Ada</v>
      </c>
      <c r="BJ144" s="218" t="str">
        <f t="array" ref="BJ144">INDEX('UPTD PPA KabKota'!S$5:S$513,MATCH($D144,'UPTD PPA KabKota'!$C$5:$C$513,FALSE))</f>
        <v>Tidak Ada</v>
      </c>
      <c r="BK144" s="218" t="str">
        <f t="array" ref="BK144">INDEX('UPTD PPA KabKota'!T$5:T$513,MATCH($D144,'UPTD PPA KabKota'!$C$5:$C$513,FALSE))</f>
        <v>Tidak Ada</v>
      </c>
      <c r="BL144" s="218" t="str">
        <f t="array" ref="BL144">INDEX('UPTD PPA KabKota'!U$5:U$513,MATCH($D144,'UPTD PPA KabKota'!$C$5:$C$513,FALSE))</f>
        <v>Tidak Ada</v>
      </c>
      <c r="BM144" s="218" t="str">
        <f t="array" ref="BM144">INDEX('UPTD PPA KabKota'!V$5:V$513,MATCH($D144,'UPTD PPA KabKota'!$C$5:$C$513,FALSE))</f>
        <v>Tidak Ada</v>
      </c>
      <c r="BN144" s="218" t="str">
        <f t="array" ref="BN144">INDEX('UPTD PPA KabKota'!W$5:W$513,MATCH($D144,'UPTD PPA KabKota'!$C$5:$C$513,FALSE))</f>
        <v>Tidak Ada</v>
      </c>
      <c r="BO144" s="218" t="str">
        <f t="array" ref="BO144">INDEX('UPTD PPA KabKota'!X$5:X$513,MATCH($D144,'UPTD PPA KabKota'!$C$5:$C$513,FALSE))</f>
        <v>Ada</v>
      </c>
      <c r="BP144" s="218" t="str">
        <f t="array" ref="BP144">INDEX('UPTD PPA KabKota'!Y$5:Y$513,MATCH($D144,'UPTD PPA KabKota'!$C$5:$C$513,FALSE))</f>
        <v>Tidak Ada</v>
      </c>
      <c r="BQ144" s="218" t="str">
        <f t="array" ref="BQ144">INDEX('UPTD PPA KabKota'!Z$5:Z$513,MATCH($D144,'UPTD PPA KabKota'!$C$5:$C$513,FALSE))</f>
        <v>Tidak Ada</v>
      </c>
      <c r="BR144" s="218" t="str">
        <f t="array" ref="BR144">INDEX('UPTD PPA KabKota'!AA$5:AA$513,MATCH($D144,'UPTD PPA KabKota'!$C$5:$C$513,FALSE))</f>
        <v>Tidak Ada</v>
      </c>
      <c r="BS144" s="218" t="str">
        <f t="array" ref="BS144">INDEX('UPTD PPA KabKota'!AB$5:AB$513,MATCH($D144,'UPTD PPA KabKota'!$C$5:$C$513,FALSE))</f>
        <v>Tidak Ada</v>
      </c>
      <c r="BT144" s="218" t="str">
        <f t="array" ref="BT144">INDEX('UPTD PPA KabKota'!AC$5:AC$513,MATCH($D144,'UPTD PPA KabKota'!$C$5:$C$513,FALSE))</f>
        <v>Sudah</v>
      </c>
      <c r="BU144" s="218" t="str">
        <f t="array" ref="BU144">INDEX('UPTD PPA KabKota'!AD$5:AD$513,MATCH($D144,'UPTD PPA KabKota'!$C$5:$C$513,FALSE))</f>
        <v>Sudah</v>
      </c>
      <c r="BV144" s="218" t="str">
        <f t="array" ref="BV144">INDEX('UPTD PPA KabKota'!AE$5:AE$513,MATCH($D144,'UPTD PPA KabKota'!$C$5:$C$513,FALSE))</f>
        <v>Sudah</v>
      </c>
      <c r="BW144" s="218" t="str">
        <f t="array" ref="BW144">INDEX('UPTD PPA KabKota'!AF$5:AF$513,MATCH($D144,'UPTD PPA KabKota'!$C$5:$C$513,FALSE))</f>
        <v>Sudah</v>
      </c>
      <c r="BX144" s="218" t="str">
        <f t="array" ref="BX144">INDEX('UPTD PPA KabKota'!AG$5:AG$513,MATCH($D144,'UPTD PPA KabKota'!$C$5:$C$513,FALSE))</f>
        <v>Sudah</v>
      </c>
      <c r="BY144" s="218" t="str">
        <f t="array" ref="BY144">INDEX('UPTD PPA KabKota'!AH$5:AH$513,MATCH($D144,'UPTD PPA KabKota'!$C$5:$C$513,FALSE))</f>
        <v>Belum</v>
      </c>
      <c r="BZ144" s="218" t="str">
        <f t="array" ref="BZ144">INDEX('UPTD PPA KabKota'!AI$5:AI$513,MATCH($D144,'UPTD PPA KabKota'!$C$5:$C$513,FALSE))</f>
        <v>Belum</v>
      </c>
      <c r="CA144" s="218" t="str">
        <f t="array" ref="CA144">INDEX('UPTD PPA KabKota'!AJ$5:AJ$513,MATCH($D144,'UPTD PPA KabKota'!$C$5:$C$513,FALSE))</f>
        <v>Sudah</v>
      </c>
      <c r="CB144" s="218" t="str">
        <f t="array" ref="CB144">INDEX('UPTD PPA KabKota'!AK$5:AK$513,MATCH($D144,'UPTD PPA KabKota'!$C$5:$C$513,FALSE))</f>
        <v>Belum</v>
      </c>
      <c r="CC144" s="218" t="str">
        <f t="array" ref="CC144">INDEX('UPTD PPA KabKota'!AL$5:AL$513,MATCH($D144,'UPTD PPA KabKota'!$C$5:$C$513,FALSE))</f>
        <v>Sudah</v>
      </c>
      <c r="CD144" s="218" t="str">
        <f t="array" ref="CD144">INDEX('UPTD PPA KabKota'!AM$5:AM$513,MATCH($D144,'UPTD PPA KabKota'!$C$5:$C$513,FALSE))</f>
        <v>Sudah</v>
      </c>
      <c r="CE144" s="218" t="str">
        <f t="array" ref="CE144">INDEX('UPTD PPA KabKota'!AN$5:AN$513,MATCH($D144,'UPTD PPA KabKota'!$C$5:$C$513,FALSE))</f>
        <v/>
      </c>
      <c r="CF144" s="218">
        <f t="array" ref="CF144">INDEX('UPTD PPA KabKota'!AO$5:AO$513,MATCH($D144,'UPTD PPA KabKota'!$C$5:$C$513,FALSE))</f>
        <v>32</v>
      </c>
      <c r="CG144" s="218" t="str">
        <f t="array" ref="CG144">INDEX('UPTD PPA KabKota'!AP$5:AP$513,MATCH($D144,'UPTD PPA KabKota'!$C$5:$C$513,FALSE))</f>
        <v>Kekerasan Seksual Terhadap Anak Dibawah Umur</v>
      </c>
      <c r="CH144" s="218" t="str">
        <f t="array" ref="CH144">INDEX('UPTD PPA KabKota'!AQ$5:AQ$513,MATCH($D144,'UPTD PPA KabKota'!$C$5:$C$513,FALSE))</f>
        <v/>
      </c>
      <c r="CI144" s="218" t="str">
        <f t="array" ref="CI144">INDEX('UPTD PPA KabKota'!AR$5:AR$513,MATCH($D144,'UPTD PPA KabKota'!$C$5:$C$513,FALSE))</f>
        <v/>
      </c>
      <c r="CJ144" s="218" t="str">
        <f t="array" ref="CJ144">INDEX('UPTD PPA KabKota'!AS$5:AS$513,MATCH($D144,'UPTD PPA KabKota'!$C$5:$C$513,FALSE))</f>
        <v/>
      </c>
      <c r="CK144" s="218" t="str">
        <f t="array" ref="CK144">INDEX('UPTD PPA KabKota'!AT$5:AT$513,MATCH($D144,'UPTD PPA KabKota'!$C$5:$C$513,FALSE))</f>
        <v/>
      </c>
      <c r="CL144" s="218" t="str">
        <f t="array" ref="CL144">INDEX('UPTD PPA KabKota'!AU$5:AU$513,MATCH($D144,'UPTD PPA KabKota'!$C$5:$C$513,FALSE))</f>
        <v>v</v>
      </c>
      <c r="CM144" s="218" t="str">
        <f t="array" ref="CM144">INDEX('UPTD PPA KabKota'!AV$5:AV$513,MATCH($D144,'UPTD PPA KabKota'!$C$5:$C$513,FALSE))</f>
        <v/>
      </c>
      <c r="CN144" s="218" t="str">
        <f t="array" ref="CN144">INDEX('UPTD PPA KabKota'!AW$5:AW$513,MATCH($D144,'UPTD PPA KabKota'!$C$5:$C$513,FALSE))</f>
        <v/>
      </c>
      <c r="CO144" s="218" t="str">
        <f t="array" ref="CO144">INDEX('UPTD PPA KabKota'!AX$5:AX$513,MATCH($D144,'UPTD PPA KabKota'!$C$5:$C$513,FALSE))</f>
        <v/>
      </c>
      <c r="CP144" s="218" t="str">
        <f t="array" ref="CP144">INDEX('UPTD PPA KabKota'!AY$5:AY$513,MATCH($D144,'UPTD PPA KabKota'!$C$5:$C$513,FALSE))</f>
        <v/>
      </c>
      <c r="CQ144" s="209" t="str">
        <f>IFERROR(__xludf.DUMMYFUNCTION("IF(ISBLANK($K144),"""",IF(REGEXMATCH($K144,""Peraturan""),""Ada"",IF(REGEXMATCH($K144,""Rekomendasi""),""Tidak Ada"", $K144)))
"),"Ada")</f>
        <v>Ada</v>
      </c>
      <c r="CR144" s="209" t="str">
        <f t="array" ref="CR144">index('UPTD PPA KabKota'!$BI$5:$BI$513,match($D144,'UPTD PPA KabKota'!$C$5:$C$513,false))</f>
        <v>Ada</v>
      </c>
      <c r="CS144" s="314" t="str">
        <f t="shared" si="22"/>
        <v>Ada</v>
      </c>
    </row>
    <row r="145">
      <c r="A145" s="334">
        <v>141.0</v>
      </c>
      <c r="B145" s="334">
        <v>8.0</v>
      </c>
      <c r="C145" s="311" t="s">
        <v>4746</v>
      </c>
      <c r="D145" s="312" t="s">
        <v>1771</v>
      </c>
      <c r="E145" s="315">
        <v>45748.0</v>
      </c>
      <c r="F145" s="218" t="str">
        <f t="array" ref="F145">INDEX('Ortala-KabKota'!F$2:F$415,MATCH($D145,'Ortala-KabKota'!$E$2:$E$415,FALSE))</f>
        <v>Arson/ 082380397883</v>
      </c>
      <c r="G145" s="218" t="str">
        <f t="array" ref="G145">INDEX('Ortala-KabKota'!G$2:G$415,MATCH($D145,'Ortala-KabKota'!$E$2:$E$415,FALSE))</f>
        <v>Jl. Lintas Timur 120, Kec. Menggala, Kab Tulang Bawang</v>
      </c>
      <c r="H145" s="218" t="str">
        <f t="array" ref="H145">INDEX('Ortala-KabKota'!H$2:H$415,MATCH($D145,'Ortala-KabKota'!$E$2:$E$415,FALSE))</f>
        <v/>
      </c>
      <c r="I145" s="218" t="str">
        <f t="array" ref="I145">INDEX('Ortala-KabKota'!I$2:I$415,MATCH($D145,'Ortala-KabKota'!$E$2:$E$415,FALSE))</f>
        <v/>
      </c>
      <c r="J145" s="218" t="str">
        <f t="array" ref="J145">INDEX('Ortala-KabKota'!J$2:J$415,MATCH($D145,'Ortala-KabKota'!$E$2:$E$415,FALSE))</f>
        <v>UPTD PPA</v>
      </c>
      <c r="K145" s="218" t="str">
        <f t="array" ref="K145">INDEX('Ortala-KabKota'!K$2:K$415,MATCH($D145,'Ortala-KabKota'!$E$2:$E$415,FALSE))</f>
        <v>Peraturan Bupati Tulang Bawang Nomor 34 Tahun 2020</v>
      </c>
      <c r="L145" s="218">
        <f t="array" ref="L145">INDEX('Ortala-KabKota'!L$2:L$415,MATCH($D145,'Ortala-KabKota'!$E$2:$E$415,FALSE))</f>
        <v>2020</v>
      </c>
      <c r="M145" s="218" t="str">
        <f t="array" ref="M145">INDEX('Ortala-KabKota'!M$2:M$415,MATCH($D145,'Ortala-KabKota'!$E$2:$E$415,FALSE))</f>
        <v>A</v>
      </c>
      <c r="N145" s="218" t="str">
        <f t="array" ref="N145">INDEX('Ortala-KabKota'!N$2:N$415,MATCH($D145,'Ortala-KabKota'!$E$2:$E$415,FALSE))</f>
        <v/>
      </c>
      <c r="O145" s="218" t="str">
        <f t="array" ref="O145">INDEX('Ortala-KabKota'!O$2:O$415,MATCH($D145,'Ortala-KabKota'!$E$2:$E$415,FALSE))</f>
        <v/>
      </c>
      <c r="P145" s="218" t="str">
        <f t="array" ref="P145">INDEX('Ortala-KabKota'!P$2:P$415,MATCH($D145,'Ortala-KabKota'!$E$2:$E$415,FALSE))</f>
        <v>Kepala UPTD, Kasubag TU, Kelompok JF dan Pelaksana</v>
      </c>
      <c r="Q145" s="218" t="str">
        <f t="array" ref="Q145">INDEX('Ortala-KabKota'!Q$2:Q$415,MATCH($D145,'Ortala-KabKota'!$E$2:$E$415,FALSE))</f>
        <v/>
      </c>
      <c r="R145" s="218" t="str">
        <f t="array" ref="R145">INDEX('Ortala-KabKota'!R$2:R$415,MATCH($D145,'Ortala-KabKota'!$E$2:$E$415,FALSE))</f>
        <v>MILIK SENDIRI</v>
      </c>
      <c r="S145" s="218" t="str">
        <f t="array" ref="S145">INDEX('Ortala-KabKota'!S$2:S$415,MATCH($D145,'Ortala-KabKota'!$E$2:$E$415,FALSE))</f>
        <v/>
      </c>
      <c r="T145" s="218" t="str">
        <f t="array" ref="T145">INDEX('Ortala-KabKota'!T$2:T$415,MATCH($D145,'Ortala-KabKota'!$E$2:$E$415,FALSE))</f>
        <v/>
      </c>
      <c r="U145" s="218" t="str">
        <f t="array" ref="U145">INDEX('Ortala-KabKota'!U$2:U$415,MATCH($D145,'Ortala-KabKota'!$E$2:$E$415,FALSE))</f>
        <v/>
      </c>
      <c r="V145" s="218" t="str">
        <f t="array" ref="V145">INDEX('Ortala-KabKota'!V$2:V$415,MATCH($D145,'Ortala-KabKota'!$E$2:$E$415,FALSE))</f>
        <v/>
      </c>
      <c r="W145" s="218" t="str">
        <f t="array" ref="W145">INDEX('Ortala-KabKota'!W$2:W$415,MATCH($D145,'Ortala-KabKota'!$E$2:$E$415,FALSE))</f>
        <v/>
      </c>
      <c r="X145" s="218" t="str">
        <f t="array" ref="X145">INDEX('Ortala-KabKota'!X$2:X$415,MATCH($D145,'Ortala-KabKota'!$E$2:$E$415,FALSE))</f>
        <v/>
      </c>
      <c r="Y145" s="218" t="str">
        <f t="array" ref="Y145">INDEX('Ortala-KabKota'!Y$2:Y$415,MATCH($D145,'Ortala-KabKota'!$E$2:$E$415,FALSE))</f>
        <v/>
      </c>
      <c r="Z145" s="218" t="str">
        <f t="array" ref="Z145">INDEX('Ortala-KabKota'!Z$2:Z$415,MATCH($D145,'Ortala-KabKota'!$E$2:$E$415,FALSE))</f>
        <v/>
      </c>
      <c r="AA145" s="218" t="str">
        <f t="array" ref="AA145">INDEX('Ortala-KabKota'!AA$2:AA$415,MATCH($D145,'Ortala-KabKota'!$E$2:$E$415,FALSE))</f>
        <v/>
      </c>
      <c r="AB145" s="218" t="str">
        <f t="array" ref="AB145">INDEX('Ortala-KabKota'!AB$2:AB$415,MATCH($D145,'Ortala-KabKota'!$E$2:$E$415,FALSE))</f>
        <v/>
      </c>
      <c r="AC145" s="218" t="str">
        <f t="array" ref="AC145">INDEX('Ortala-KabKota'!AC$2:AC$415,MATCH($D145,'Ortala-KabKota'!$E$2:$E$415,FALSE))</f>
        <v/>
      </c>
      <c r="AD145" s="218" t="str">
        <f t="array" ref="AD145">INDEX('Ortala-KabKota'!AD$2:AD$415,MATCH($D145,'Ortala-KabKota'!$E$2:$E$415,FALSE))</f>
        <v/>
      </c>
      <c r="AE145" s="218" t="str">
        <f t="array" ref="AE145">INDEX('Ortala-KabKota'!AE$2:AE$415,MATCH($D145,'Ortala-KabKota'!$E$2:$E$415,FALSE))</f>
        <v/>
      </c>
      <c r="AF145" s="218" t="str">
        <f t="array" ref="AF145">INDEX('Ortala-KabKota'!AF$2:AF$415,MATCH($D145,'Ortala-KabKota'!$E$2:$E$415,FALSE))</f>
        <v/>
      </c>
      <c r="AG145" s="218" t="str">
        <f t="array" ref="AG145">INDEX('Ortala-KabKota'!AG$2:AG$415,MATCH($D145,'Ortala-KabKota'!$E$2:$E$415,FALSE))</f>
        <v/>
      </c>
      <c r="AH145" s="218" t="str">
        <f t="array" ref="AH145">INDEX('Ortala-KabKota'!AH$2:AH$415,MATCH($D145,'Ortala-KabKota'!$E$2:$E$415,FALSE))</f>
        <v/>
      </c>
      <c r="AI145" s="218" t="str">
        <f t="array" ref="AI145">INDEX('Ortala-KabKota'!AI$2:AI$415,MATCH($D145,'Ortala-KabKota'!$E$2:$E$415,FALSE))</f>
        <v/>
      </c>
      <c r="AJ145" s="218" t="str">
        <f t="array" ref="AJ145">INDEX('Ortala-KabKota'!AJ$2:AJ$415,MATCH($D145,'Ortala-KabKota'!$E$2:$E$415,FALSE))</f>
        <v/>
      </c>
      <c r="AK145" s="218" t="str">
        <f t="array" ref="AK145">INDEX('Ortala-KabKota'!AK$2:AK$415,MATCH($D145,'Ortala-KabKota'!$E$2:$E$415,FALSE))</f>
        <v/>
      </c>
      <c r="AL145" s="218" t="str">
        <f t="array" ref="AL145">INDEX('Ortala-KabKota'!AL$2:AL$415,MATCH($D145,'Ortala-KabKota'!$E$2:$E$415,FALSE))</f>
        <v/>
      </c>
      <c r="AM145" s="218" t="str">
        <f t="array" ref="AM145">INDEX('Ortala-KabKota'!AM$2:AM$415,MATCH($D145,'Ortala-KabKota'!$E$2:$E$415,FALSE))</f>
        <v/>
      </c>
      <c r="AN145" s="218" t="str">
        <f t="array" ref="AN145">INDEX('Ortala-KabKota'!AN$2:AN$415,MATCH($D145,'Ortala-KabKota'!$E$2:$E$415,FALSE))</f>
        <v/>
      </c>
      <c r="AO145" s="218" t="str">
        <f t="array" ref="AO145">INDEX('Ortala-KabKota'!AO$2:AO$415,MATCH($D145,'Ortala-KabKota'!$E$2:$E$415,FALSE))</f>
        <v/>
      </c>
      <c r="AP145" s="218" t="str">
        <f t="array" ref="AP145">INDEX('Ortala-KabKota'!AP$2:AP$415,MATCH($D145,'Ortala-KabKota'!$E$2:$E$415,FALSE))</f>
        <v/>
      </c>
      <c r="AQ145" s="218" t="str">
        <f t="array" ref="AQ145">INDEX('Ortala-KabKota'!AQ$2:AQ$415,MATCH($D145,'Ortala-KabKota'!$E$2:$E$415,FALSE))</f>
        <v/>
      </c>
      <c r="AR145" s="218">
        <f t="array" ref="AR145">INDEX('Ortala-KabKota'!AR$2:AR$415,MATCH($D145,'Ortala-KabKota'!$E$2:$E$415,FALSE))</f>
        <v>1</v>
      </c>
      <c r="AS145" s="218" t="str">
        <f t="array" ref="AS145">INDEX('Ortala-KabKota'!AS$2:AS$415,MATCH($D145,'Ortala-KabKota'!$E$2:$E$415,FALSE))</f>
        <v/>
      </c>
      <c r="AT145" s="218" t="str">
        <f t="array" ref="AT145">INDEX('Ortala-KabKota'!AT$2:AT$415,MATCH($D145,'Ortala-KabKota'!$E$2:$E$415,FALSE))</f>
        <v/>
      </c>
      <c r="AU145" s="218" t="str">
        <f t="array" ref="AU145">INDEX('UPTD PPA KabKota'!D$5:D$513,MATCH($D145,'UPTD PPA KabKota'!$C$5:$C$513,FALSE))</f>
        <v>Stanis Laus Suryanto, S.T. / 081369477353</v>
      </c>
      <c r="AV145" s="218" t="str">
        <f t="array" ref="AV145">INDEX('UPTD PPA KabKota'!E$5:E$513,MATCH($D145,'UPTD PPA KabKota'!$C$5:$C$513,FALSE))</f>
        <v>Jalan Lintas Timur Sumatera KM 112 Kampung Tiuh Tohou Kecamatan Menggala Kabupaten Tulang Bawang</v>
      </c>
      <c r="AW145" s="218" t="str">
        <f t="array" ref="AW145">INDEX('UPTD PPA KabKota'!F$5:F$513,MATCH($D145,'UPTD PPA KabKota'!$C$5:$C$513,FALSE))</f>
        <v/>
      </c>
      <c r="AX145" s="218" t="str">
        <f t="array" ref="AX145">INDEX('UPTD PPA KabKota'!G$5:G$513,MATCH($D145,'UPTD PPA KabKota'!$C$5:$C$513,FALSE))</f>
        <v>0816321996031</v>
      </c>
      <c r="AY145" s="218" t="str">
        <f t="array" ref="AY145">INDEX('UPTD PPA KabKota'!H$5:H$513,MATCH($D145,'UPTD PPA KabKota'!$C$5:$C$513,FALSE))</f>
        <v>UPTD PPA</v>
      </c>
      <c r="AZ145" s="218" t="str">
        <f t="array" ref="AZ145">INDEX('UPTD PPA KabKota'!I$5:I$513,MATCH($D145,'UPTD PPA KabKota'!$C$5:$C$513,FALSE))</f>
        <v>Peraturan Bupati Tulang Bawang Nomor 34 Tahun 2020</v>
      </c>
      <c r="BA145" s="218">
        <f t="array" ref="BA145">INDEX('UPTD PPA KabKota'!J$5:J$513,MATCH($D145,'UPTD PPA KabKota'!$C$5:$C$513,FALSE))</f>
        <v>2020</v>
      </c>
      <c r="BB145" s="218" t="str">
        <f t="array" ref="BB145">INDEX('UPTD PPA KabKota'!K$5:K$513,MATCH($D145,'UPTD PPA KabKota'!$C$5:$C$513,FALSE))</f>
        <v>A</v>
      </c>
      <c r="BC145" s="218" t="str">
        <f t="array" ref="BC145">INDEX('UPTD PPA KabKota'!L$5:L$513,MATCH($D145,'UPTD PPA KabKota'!$C$5:$C$513,FALSE))</f>
        <v/>
      </c>
      <c r="BD145" s="218" t="str">
        <f t="array" ref="BD145">INDEX('UPTD PPA KabKota'!M$5:M$513,MATCH($D145,'UPTD PPA KabKota'!$C$5:$C$513,FALSE))</f>
        <v/>
      </c>
      <c r="BE145" s="218" t="str">
        <f t="array" ref="BE145">INDEX('UPTD PPA KabKota'!N$5:N$513,MATCH($D145,'UPTD PPA KabKota'!$C$5:$C$513,FALSE))</f>
        <v>1. Kepala UPTD
2. Kasubag TU</v>
      </c>
      <c r="BF145" s="218" t="str">
        <f t="array" ref="BF145">INDEX('UPTD PPA KabKota'!O$5:O$513,MATCH($D145,'UPTD PPA KabKota'!$C$5:$C$513,FALSE))</f>
        <v>BERGABUNG DENGAN KANTOR DINAS</v>
      </c>
      <c r="BG145" s="218" t="str">
        <f t="array" ref="BG145">INDEX('UPTD PPA KabKota'!P$5:P$513,MATCH($D145,'UPTD PPA KabKota'!$C$5:$C$513,FALSE))</f>
        <v>SEWA/KONTRAK</v>
      </c>
      <c r="BH145" s="218" t="str">
        <f t="array" ref="BH145">INDEX('UPTD PPA KabKota'!Q$5:Q$513,MATCH($D145,'UPTD PPA KabKota'!$C$5:$C$513,FALSE))</f>
        <v/>
      </c>
      <c r="BI145" s="218" t="str">
        <f t="array" ref="BI145">INDEX('UPTD PPA KabKota'!R$5:R$513,MATCH($D145,'UPTD PPA KabKota'!$C$5:$C$513,FALSE))</f>
        <v>Tidak Ada</v>
      </c>
      <c r="BJ145" s="218" t="str">
        <f t="array" ref="BJ145">INDEX('UPTD PPA KabKota'!S$5:S$513,MATCH($D145,'UPTD PPA KabKota'!$C$5:$C$513,FALSE))</f>
        <v>Ada</v>
      </c>
      <c r="BK145" s="218" t="str">
        <f t="array" ref="BK145">INDEX('UPTD PPA KabKota'!T$5:T$513,MATCH($D145,'UPTD PPA KabKota'!$C$5:$C$513,FALSE))</f>
        <v>Ada</v>
      </c>
      <c r="BL145" s="218" t="str">
        <f t="array" ref="BL145">INDEX('UPTD PPA KabKota'!U$5:U$513,MATCH($D145,'UPTD PPA KabKota'!$C$5:$C$513,FALSE))</f>
        <v>Ada</v>
      </c>
      <c r="BM145" s="218" t="str">
        <f t="array" ref="BM145">INDEX('UPTD PPA KabKota'!V$5:V$513,MATCH($D145,'UPTD PPA KabKota'!$C$5:$C$513,FALSE))</f>
        <v>Tidak Ada</v>
      </c>
      <c r="BN145" s="218" t="str">
        <f t="array" ref="BN145">INDEX('UPTD PPA KabKota'!W$5:W$513,MATCH($D145,'UPTD PPA KabKota'!$C$5:$C$513,FALSE))</f>
        <v>Tidak Ada</v>
      </c>
      <c r="BO145" s="218" t="str">
        <f t="array" ref="BO145">INDEX('UPTD PPA KabKota'!X$5:X$513,MATCH($D145,'UPTD PPA KabKota'!$C$5:$C$513,FALSE))</f>
        <v>Ada</v>
      </c>
      <c r="BP145" s="218" t="str">
        <f t="array" ref="BP145">INDEX('UPTD PPA KabKota'!Y$5:Y$513,MATCH($D145,'UPTD PPA KabKota'!$C$5:$C$513,FALSE))</f>
        <v>Tidak Ada</v>
      </c>
      <c r="BQ145" s="218" t="str">
        <f t="array" ref="BQ145">INDEX('UPTD PPA KabKota'!Z$5:Z$513,MATCH($D145,'UPTD PPA KabKota'!$C$5:$C$513,FALSE))</f>
        <v>Tidak Ada</v>
      </c>
      <c r="BR145" s="218" t="str">
        <f t="array" ref="BR145">INDEX('UPTD PPA KabKota'!AA$5:AA$513,MATCH($D145,'UPTD PPA KabKota'!$C$5:$C$513,FALSE))</f>
        <v>Tidak Ada</v>
      </c>
      <c r="BS145" s="218" t="str">
        <f t="array" ref="BS145">INDEX('UPTD PPA KabKota'!AB$5:AB$513,MATCH($D145,'UPTD PPA KabKota'!$C$5:$C$513,FALSE))</f>
        <v>Tidak Ada</v>
      </c>
      <c r="BT145" s="218" t="str">
        <f t="array" ref="BT145">INDEX('UPTD PPA KabKota'!AC$5:AC$513,MATCH($D145,'UPTD PPA KabKota'!$C$5:$C$513,FALSE))</f>
        <v>Sudah</v>
      </c>
      <c r="BU145" s="218" t="str">
        <f t="array" ref="BU145">INDEX('UPTD PPA KabKota'!AD$5:AD$513,MATCH($D145,'UPTD PPA KabKota'!$C$5:$C$513,FALSE))</f>
        <v>Sudah</v>
      </c>
      <c r="BV145" s="218" t="str">
        <f t="array" ref="BV145">INDEX('UPTD PPA KabKota'!AE$5:AE$513,MATCH($D145,'UPTD PPA KabKota'!$C$5:$C$513,FALSE))</f>
        <v>Sudah</v>
      </c>
      <c r="BW145" s="218" t="str">
        <f t="array" ref="BW145">INDEX('UPTD PPA KabKota'!AF$5:AF$513,MATCH($D145,'UPTD PPA KabKota'!$C$5:$C$513,FALSE))</f>
        <v>Sudah</v>
      </c>
      <c r="BX145" s="218" t="str">
        <f t="array" ref="BX145">INDEX('UPTD PPA KabKota'!AG$5:AG$513,MATCH($D145,'UPTD PPA KabKota'!$C$5:$C$513,FALSE))</f>
        <v>Belum</v>
      </c>
      <c r="BY145" s="218" t="str">
        <f t="array" ref="BY145">INDEX('UPTD PPA KabKota'!AH$5:AH$513,MATCH($D145,'UPTD PPA KabKota'!$C$5:$C$513,FALSE))</f>
        <v>Sudah</v>
      </c>
      <c r="BZ145" s="218" t="str">
        <f t="array" ref="BZ145">INDEX('UPTD PPA KabKota'!AI$5:AI$513,MATCH($D145,'UPTD PPA KabKota'!$C$5:$C$513,FALSE))</f>
        <v>Sudah</v>
      </c>
      <c r="CA145" s="218" t="str">
        <f t="array" ref="CA145">INDEX('UPTD PPA KabKota'!AJ$5:AJ$513,MATCH($D145,'UPTD PPA KabKota'!$C$5:$C$513,FALSE))</f>
        <v>Sudah</v>
      </c>
      <c r="CB145" s="218" t="str">
        <f t="array" ref="CB145">INDEX('UPTD PPA KabKota'!AK$5:AK$513,MATCH($D145,'UPTD PPA KabKota'!$C$5:$C$513,FALSE))</f>
        <v>Belum</v>
      </c>
      <c r="CC145" s="218" t="str">
        <f t="array" ref="CC145">INDEX('UPTD PPA KabKota'!AL$5:AL$513,MATCH($D145,'UPTD PPA KabKota'!$C$5:$C$513,FALSE))</f>
        <v>Sudah</v>
      </c>
      <c r="CD145" s="218" t="str">
        <f t="array" ref="CD145">INDEX('UPTD PPA KabKota'!AM$5:AM$513,MATCH($D145,'UPTD PPA KabKota'!$C$5:$C$513,FALSE))</f>
        <v>Sudah</v>
      </c>
      <c r="CE145" s="218" t="str">
        <f t="array" ref="CE145">INDEX('UPTD PPA KabKota'!AN$5:AN$513,MATCH($D145,'UPTD PPA KabKota'!$C$5:$C$513,FALSE))</f>
        <v>pengaduan dari masyarakat, penjangkuan korban, pengelolaan Kasus, Jika korban memerlukan pengamanan maka akan diberikan penampungan sementara di rumah aman</v>
      </c>
      <c r="CF145" s="218" t="str">
        <f t="array" ref="CF145">INDEX('UPTD PPA KabKota'!AO$5:AO$513,MATCH($D145,'UPTD PPA KabKota'!$C$5:$C$513,FALSE))</f>
        <v>35 (2021)</v>
      </c>
      <c r="CG145" s="218" t="str">
        <f t="array" ref="CG145">INDEX('UPTD PPA KabKota'!AP$5:AP$513,MATCH($D145,'UPTD PPA KabKota'!$C$5:$C$513,FALSE))</f>
        <v>Kekerasan Terhadap Anak</v>
      </c>
      <c r="CH145" s="218" t="str">
        <f t="array" ref="CH145">INDEX('UPTD PPA KabKota'!AQ$5:AQ$513,MATCH($D145,'UPTD PPA KabKota'!$C$5:$C$513,FALSE))</f>
        <v/>
      </c>
      <c r="CI145" s="218" t="str">
        <f t="array" ref="CI145">INDEX('UPTD PPA KabKota'!AR$5:AR$513,MATCH($D145,'UPTD PPA KabKota'!$C$5:$C$513,FALSE))</f>
        <v/>
      </c>
      <c r="CJ145" s="218" t="str">
        <f t="array" ref="CJ145">INDEX('UPTD PPA KabKota'!AS$5:AS$513,MATCH($D145,'UPTD PPA KabKota'!$C$5:$C$513,FALSE))</f>
        <v/>
      </c>
      <c r="CK145" s="218" t="str">
        <f t="array" ref="CK145">INDEX('UPTD PPA KabKota'!AT$5:AT$513,MATCH($D145,'UPTD PPA KabKota'!$C$5:$C$513,FALSE))</f>
        <v/>
      </c>
      <c r="CL145" s="218" t="str">
        <f t="array" ref="CL145">INDEX('UPTD PPA KabKota'!AU$5:AU$513,MATCH($D145,'UPTD PPA KabKota'!$C$5:$C$513,FALSE))</f>
        <v>v</v>
      </c>
      <c r="CM145" s="218" t="str">
        <f t="array" ref="CM145">INDEX('UPTD PPA KabKota'!AV$5:AV$513,MATCH($D145,'UPTD PPA KabKota'!$C$5:$C$513,FALSE))</f>
        <v/>
      </c>
      <c r="CN145" s="218" t="str">
        <f t="array" ref="CN145">INDEX('UPTD PPA KabKota'!AW$5:AW$513,MATCH($D145,'UPTD PPA KabKota'!$C$5:$C$513,FALSE))</f>
        <v/>
      </c>
      <c r="CO145" s="218" t="str">
        <f t="array" ref="CO145">INDEX('UPTD PPA KabKota'!AX$5:AX$513,MATCH($D145,'UPTD PPA KabKota'!$C$5:$C$513,FALSE))</f>
        <v/>
      </c>
      <c r="CP145" s="218" t="str">
        <f t="array" ref="CP145">INDEX('UPTD PPA KabKota'!AY$5:AY$513,MATCH($D145,'UPTD PPA KabKota'!$C$5:$C$513,FALSE))</f>
        <v/>
      </c>
      <c r="CQ145" s="209" t="str">
        <f>IFERROR(__xludf.DUMMYFUNCTION("IF(ISBLANK($K145),"""",IF(REGEXMATCH($K145,""Peraturan""),""Ada"",IF(REGEXMATCH($K145,""Rekomendasi""),""Tidak Ada"", $K145)))
"),"Ada")</f>
        <v>Ada</v>
      </c>
      <c r="CR145" s="209" t="str">
        <f t="array" ref="CR145">index('UPTD PPA KabKota'!$BI$5:$BI$513,match($D145,'UPTD PPA KabKota'!$C$5:$C$513,false))</f>
        <v>Ada</v>
      </c>
      <c r="CS145" s="314" t="str">
        <f t="shared" si="22"/>
        <v>Ada</v>
      </c>
    </row>
    <row r="146">
      <c r="A146" s="334">
        <v>142.0</v>
      </c>
      <c r="B146" s="334">
        <v>9.0</v>
      </c>
      <c r="C146" s="311" t="s">
        <v>4746</v>
      </c>
      <c r="D146" s="312" t="s">
        <v>1727</v>
      </c>
      <c r="E146" s="315">
        <v>45748.0</v>
      </c>
      <c r="F146" s="218" t="str">
        <f t="array" ref="F146">INDEX('Ortala-KabKota'!F$2:F$415,MATCH($D146,'Ortala-KabKota'!$E$2:$E$415,FALSE))</f>
        <v>Ngatijan/ 081271395873</v>
      </c>
      <c r="G146" s="218" t="str">
        <f t="array" ref="G146">INDEX('Ortala-KabKota'!G$2:G$415,MATCH($D146,'Ortala-KabKota'!$E$2:$E$415,FALSE))</f>
        <v>Jl. Jend. A. Yani, Desa Kebagusan. Kec. Gedong Tataan</v>
      </c>
      <c r="H146" s="218" t="str">
        <f t="array" ref="H146">INDEX('Ortala-KabKota'!H$2:H$415,MATCH($D146,'Ortala-KabKota'!$E$2:$E$415,FALSE))</f>
        <v/>
      </c>
      <c r="I146" s="218" t="str">
        <f t="array" ref="I146">INDEX('Ortala-KabKota'!I$2:I$415,MATCH($D146,'Ortala-KabKota'!$E$2:$E$415,FALSE))</f>
        <v>081313137307</v>
      </c>
      <c r="J146" s="218" t="str">
        <f t="array" ref="J146">INDEX('Ortala-KabKota'!J$2:J$415,MATCH($D146,'Ortala-KabKota'!$E$2:$E$415,FALSE))</f>
        <v>UPTD PPA</v>
      </c>
      <c r="K146" s="218" t="str">
        <f t="array" ref="K146">INDEX('Ortala-KabKota'!K$2:K$415,MATCH($D146,'Ortala-KabKota'!$E$2:$E$415,FALSE))</f>
        <v>Peraturan Bupati Pesawaran  Nomor 12 Tahun 2020 </v>
      </c>
      <c r="L146" s="218">
        <f t="array" ref="L146">INDEX('Ortala-KabKota'!L$2:L$415,MATCH($D146,'Ortala-KabKota'!$E$2:$E$415,FALSE))</f>
        <v>2020</v>
      </c>
      <c r="M146" s="218" t="str">
        <f t="array" ref="M146">INDEX('Ortala-KabKota'!M$2:M$415,MATCH($D146,'Ortala-KabKota'!$E$2:$E$415,FALSE))</f>
        <v>B</v>
      </c>
      <c r="N146" s="218" t="str">
        <f t="array" ref="N146">INDEX('Ortala-KabKota'!N$2:N$415,MATCH($D146,'Ortala-KabKota'!$E$2:$E$415,FALSE))</f>
        <v>081271395873</v>
      </c>
      <c r="O146" s="218" t="str">
        <f t="array" ref="O146">INDEX('Ortala-KabKota'!O$2:O$415,MATCH($D146,'Ortala-KabKota'!$E$2:$E$415,FALSE))</f>
        <v/>
      </c>
      <c r="P146" s="218" t="str">
        <f t="array" ref="P146">INDEX('Ortala-KabKota'!P$2:P$415,MATCH($D146,'Ortala-KabKota'!$E$2:$E$415,FALSE))</f>
        <v>Kepala UPTD, Kasubag TU, Kelompok JF dan Pelaksana</v>
      </c>
      <c r="Q146" s="218" t="str">
        <f t="array" ref="Q146">INDEX('Ortala-KabKota'!Q$2:Q$415,MATCH($D146,'Ortala-KabKota'!$E$2:$E$415,FALSE))</f>
        <v>MANDIRI</v>
      </c>
      <c r="R146" s="218" t="str">
        <f t="array" ref="R146">INDEX('Ortala-KabKota'!R$2:R$415,MATCH($D146,'Ortala-KabKota'!$E$2:$E$415,FALSE))</f>
        <v>TIDAK PUNYA</v>
      </c>
      <c r="S146" s="218" t="str">
        <f t="array" ref="S146">INDEX('Ortala-KabKota'!S$2:S$415,MATCH($D146,'Ortala-KabKota'!$E$2:$E$415,FALSE))</f>
        <v/>
      </c>
      <c r="T146" s="218">
        <f t="array" ref="T146">INDEX('Ortala-KabKota'!T$2:T$415,MATCH($D146,'Ortala-KabKota'!$E$2:$E$415,FALSE))</f>
        <v>0</v>
      </c>
      <c r="U146" s="218">
        <f t="array" ref="U146">INDEX('Ortala-KabKota'!U$2:U$415,MATCH($D146,'Ortala-KabKota'!$E$2:$E$415,FALSE))</f>
        <v>0</v>
      </c>
      <c r="V146" s="218">
        <f t="array" ref="V146">INDEX('Ortala-KabKota'!V$2:V$415,MATCH($D146,'Ortala-KabKota'!$E$2:$E$415,FALSE))</f>
        <v>0</v>
      </c>
      <c r="W146" s="218">
        <f t="array" ref="W146">INDEX('Ortala-KabKota'!W$2:W$415,MATCH($D146,'Ortala-KabKota'!$E$2:$E$415,FALSE))</f>
        <v>0</v>
      </c>
      <c r="X146" s="218">
        <f t="array" ref="X146">INDEX('Ortala-KabKota'!X$2:X$415,MATCH($D146,'Ortala-KabKota'!$E$2:$E$415,FALSE))</f>
        <v>0</v>
      </c>
      <c r="Y146" s="218">
        <f t="array" ref="Y146">INDEX('Ortala-KabKota'!Y$2:Y$415,MATCH($D146,'Ortala-KabKota'!$E$2:$E$415,FALSE))</f>
        <v>0</v>
      </c>
      <c r="Z146" s="218">
        <f t="array" ref="Z146">INDEX('Ortala-KabKota'!Z$2:Z$415,MATCH($D146,'Ortala-KabKota'!$E$2:$E$415,FALSE))</f>
        <v>0</v>
      </c>
      <c r="AA146" s="218">
        <f t="array" ref="AA146">INDEX('Ortala-KabKota'!AA$2:AA$415,MATCH($D146,'Ortala-KabKota'!$E$2:$E$415,FALSE))</f>
        <v>0</v>
      </c>
      <c r="AB146" s="218">
        <f t="array" ref="AB146">INDEX('Ortala-KabKota'!AB$2:AB$415,MATCH($D146,'Ortala-KabKota'!$E$2:$E$415,FALSE))</f>
        <v>0</v>
      </c>
      <c r="AC146" s="218">
        <f t="array" ref="AC146">INDEX('Ortala-KabKota'!AC$2:AC$415,MATCH($D146,'Ortala-KabKota'!$E$2:$E$415,FALSE))</f>
        <v>0</v>
      </c>
      <c r="AD146" s="218">
        <f t="array" ref="AD146">INDEX('Ortala-KabKota'!AD$2:AD$415,MATCH($D146,'Ortala-KabKota'!$E$2:$E$415,FALSE))</f>
        <v>0</v>
      </c>
      <c r="AE146" s="218">
        <f t="array" ref="AE146">INDEX('Ortala-KabKota'!AE$2:AE$415,MATCH($D146,'Ortala-KabKota'!$E$2:$E$415,FALSE))</f>
        <v>1</v>
      </c>
      <c r="AF146" s="218">
        <f t="array" ref="AF146">INDEX('Ortala-KabKota'!AF$2:AF$415,MATCH($D146,'Ortala-KabKota'!$E$2:$E$415,FALSE))</f>
        <v>1</v>
      </c>
      <c r="AG146" s="218">
        <f t="array" ref="AG146">INDEX('Ortala-KabKota'!AG$2:AG$415,MATCH($D146,'Ortala-KabKota'!$E$2:$E$415,FALSE))</f>
        <v>1</v>
      </c>
      <c r="AH146" s="218">
        <f t="array" ref="AH146">INDEX('Ortala-KabKota'!AH$2:AH$415,MATCH($D146,'Ortala-KabKota'!$E$2:$E$415,FALSE))</f>
        <v>0</v>
      </c>
      <c r="AI146" s="218" t="str">
        <f t="array" ref="AI146">INDEX('Ortala-KabKota'!AI$2:AI$415,MATCH($D146,'Ortala-KabKota'!$E$2:$E$415,FALSE))</f>
        <v/>
      </c>
      <c r="AJ146" s="218">
        <f t="array" ref="AJ146">INDEX('Ortala-KabKota'!AJ$2:AJ$415,MATCH($D146,'Ortala-KabKota'!$E$2:$E$415,FALSE))</f>
        <v>0</v>
      </c>
      <c r="AK146" s="218">
        <f t="array" ref="AK146">INDEX('Ortala-KabKota'!AK$2:AK$415,MATCH($D146,'Ortala-KabKota'!$E$2:$E$415,FALSE))</f>
        <v>1</v>
      </c>
      <c r="AL146" s="218">
        <f t="array" ref="AL146">INDEX('Ortala-KabKota'!AL$2:AL$415,MATCH($D146,'Ortala-KabKota'!$E$2:$E$415,FALSE))</f>
        <v>39</v>
      </c>
      <c r="AM146" s="218" t="str">
        <f t="array" ref="AM146">INDEX('Ortala-KabKota'!AM$2:AM$415,MATCH($D146,'Ortala-KabKota'!$E$2:$E$415,FALSE))</f>
        <v>Pelecehan seksual</v>
      </c>
      <c r="AN146" s="218" t="str">
        <f t="array" ref="AN146">INDEX('Ortala-KabKota'!AN$2:AN$415,MATCH($D146,'Ortala-KabKota'!$E$2:$E$415,FALSE))</f>
        <v/>
      </c>
      <c r="AO146" s="218" t="str">
        <f t="array" ref="AO146">INDEX('Ortala-KabKota'!AO$2:AO$415,MATCH($D146,'Ortala-KabKota'!$E$2:$E$415,FALSE))</f>
        <v/>
      </c>
      <c r="AP146" s="218" t="str">
        <f t="array" ref="AP146">INDEX('Ortala-KabKota'!AP$2:AP$415,MATCH($D146,'Ortala-KabKota'!$E$2:$E$415,FALSE))</f>
        <v/>
      </c>
      <c r="AQ146" s="218" t="str">
        <f t="array" ref="AQ146">INDEX('Ortala-KabKota'!AQ$2:AQ$415,MATCH($D146,'Ortala-KabKota'!$E$2:$E$415,FALSE))</f>
        <v/>
      </c>
      <c r="AR146" s="218">
        <f t="array" ref="AR146">INDEX('Ortala-KabKota'!AR$2:AR$415,MATCH($D146,'Ortala-KabKota'!$E$2:$E$415,FALSE))</f>
        <v>1</v>
      </c>
      <c r="AS146" s="218" t="str">
        <f t="array" ref="AS146">INDEX('Ortala-KabKota'!AS$2:AS$415,MATCH($D146,'Ortala-KabKota'!$E$2:$E$415,FALSE))</f>
        <v/>
      </c>
      <c r="AT146" s="218" t="str">
        <f t="array" ref="AT146">INDEX('Ortala-KabKota'!AT$2:AT$415,MATCH($D146,'Ortala-KabKota'!$E$2:$E$415,FALSE))</f>
        <v/>
      </c>
      <c r="AU146" s="218" t="str">
        <f t="array" ref="AU146">INDEX('UPTD PPA KabKota'!D$5:D$513,MATCH($D146,'UPTD PPA KabKota'!$C$5:$C$513,FALSE))</f>
        <v>Plt. Ns. Nofriyansyah, S.Kep</v>
      </c>
      <c r="AV146" s="218" t="str">
        <f t="array" ref="AV146">INDEX('UPTD PPA KabKota'!E$5:E$513,MATCH($D146,'UPTD PPA KabKota'!$C$5:$C$513,FALSE))</f>
        <v>Dusun Sukaraja 7 Desa Sukaraja Kecamatan Gedong Tataan</v>
      </c>
      <c r="AW146" s="218" t="str">
        <f t="array" ref="AW146">INDEX('UPTD PPA KabKota'!F$5:F$513,MATCH($D146,'UPTD PPA KabKota'!$C$5:$C$513,FALSE))</f>
        <v>085382792327</v>
      </c>
      <c r="AX146" s="218" t="str">
        <f t="array" ref="AX146">INDEX('UPTD PPA KabKota'!G$5:G$513,MATCH($D146,'UPTD PPA KabKota'!$C$5:$C$513,FALSE))</f>
        <v>085382792327</v>
      </c>
      <c r="AY146" s="218" t="str">
        <f t="array" ref="AY146">INDEX('UPTD PPA KabKota'!H$5:H$513,MATCH($D146,'UPTD PPA KabKota'!$C$5:$C$513,FALSE))</f>
        <v>UPTD PPA</v>
      </c>
      <c r="AZ146" s="218" t="str">
        <f t="array" ref="AZ146">INDEX('UPTD PPA KabKota'!I$5:I$513,MATCH($D146,'UPTD PPA KabKota'!$C$5:$C$513,FALSE))</f>
        <v>Peraturan Bupati Pesawaran Nomor 12 Tahun 2020 Tentang Pembentukan, Uraian Tugas dan Fungsi Unit Pelaksana Teknis Daerah Perlindungan Perempuan dan Anak</v>
      </c>
      <c r="BA146" s="218">
        <f t="array" ref="BA146">INDEX('UPTD PPA KabKota'!J$5:J$513,MATCH($D146,'UPTD PPA KabKota'!$C$5:$C$513,FALSE))</f>
        <v>2020</v>
      </c>
      <c r="BB146" s="218" t="str">
        <f t="array" ref="BB146">INDEX('UPTD PPA KabKota'!K$5:K$513,MATCH($D146,'UPTD PPA KabKota'!$C$5:$C$513,FALSE))</f>
        <v>A</v>
      </c>
      <c r="BC146" s="218" t="str">
        <f t="array" ref="BC146">INDEX('UPTD PPA KabKota'!L$5:L$513,MATCH($D146,'UPTD PPA KabKota'!$C$5:$C$513,FALSE))</f>
        <v>085382792327</v>
      </c>
      <c r="BD146" s="316" t="str">
        <f t="array" ref="BD146">INDEX('UPTD PPA KabKota'!M$5:M$513,MATCH($D146,'UPTD PPA KabKota'!$C$5:$C$513,FALSE))</f>
        <v>uptdppapesawaran24@gmail.com</v>
      </c>
      <c r="BE146" s="218" t="str">
        <f t="array" ref="BE146">INDEX('UPTD PPA KabKota'!N$5:N$513,MATCH($D146,'UPTD PPA KabKota'!$C$5:$C$513,FALSE))</f>
        <v>1. Kepala UPTD
2. Kasubag TU
3. Kelompok Jabatan Fungsional</v>
      </c>
      <c r="BF146" s="218" t="str">
        <f t="array" ref="BF146">INDEX('UPTD PPA KabKota'!O$5:O$513,MATCH($D146,'UPTD PPA KabKota'!$C$5:$C$513,FALSE))</f>
        <v>MANDIRI</v>
      </c>
      <c r="BG146" s="218" t="str">
        <f t="array" ref="BG146">INDEX('UPTD PPA KabKota'!P$5:P$513,MATCH($D146,'UPTD PPA KabKota'!$C$5:$C$513,FALSE))</f>
        <v>SEWA/KONTRAK</v>
      </c>
      <c r="BH146" s="218" t="str">
        <f t="array" ref="BH146">INDEX('UPTD PPA KabKota'!Q$5:Q$513,MATCH($D146,'UPTD PPA KabKota'!$C$5:$C$513,FALSE))</f>
        <v>Pemerintah Daerah</v>
      </c>
      <c r="BI146" s="218" t="str">
        <f t="array" ref="BI146">INDEX('UPTD PPA KabKota'!R$5:R$513,MATCH($D146,'UPTD PPA KabKota'!$C$5:$C$513,FALSE))</f>
        <v>Tidak Ada</v>
      </c>
      <c r="BJ146" s="218" t="str">
        <f t="array" ref="BJ146">INDEX('UPTD PPA KabKota'!S$5:S$513,MATCH($D146,'UPTD PPA KabKota'!$C$5:$C$513,FALSE))</f>
        <v>Ada</v>
      </c>
      <c r="BK146" s="218" t="str">
        <f t="array" ref="BK146">INDEX('UPTD PPA KabKota'!T$5:T$513,MATCH($D146,'UPTD PPA KabKota'!$C$5:$C$513,FALSE))</f>
        <v>Tidak Ada</v>
      </c>
      <c r="BL146" s="218" t="str">
        <f t="array" ref="BL146">INDEX('UPTD PPA KabKota'!U$5:U$513,MATCH($D146,'UPTD PPA KabKota'!$C$5:$C$513,FALSE))</f>
        <v>Tidak Ada</v>
      </c>
      <c r="BM146" s="218" t="str">
        <f t="array" ref="BM146">INDEX('UPTD PPA KabKota'!V$5:V$513,MATCH($D146,'UPTD PPA KabKota'!$C$5:$C$513,FALSE))</f>
        <v>Tidak Ada</v>
      </c>
      <c r="BN146" s="218" t="str">
        <f t="array" ref="BN146">INDEX('UPTD PPA KabKota'!W$5:W$513,MATCH($D146,'UPTD PPA KabKota'!$C$5:$C$513,FALSE))</f>
        <v>Tidak Ada</v>
      </c>
      <c r="BO146" s="218" t="str">
        <f t="array" ref="BO146">INDEX('UPTD PPA KabKota'!X$5:X$513,MATCH($D146,'UPTD PPA KabKota'!$C$5:$C$513,FALSE))</f>
        <v>Tidak Ada</v>
      </c>
      <c r="BP146" s="218" t="str">
        <f t="array" ref="BP146">INDEX('UPTD PPA KabKota'!Y$5:Y$513,MATCH($D146,'UPTD PPA KabKota'!$C$5:$C$513,FALSE))</f>
        <v>Tidak Ada</v>
      </c>
      <c r="BQ146" s="218" t="str">
        <f t="array" ref="BQ146">INDEX('UPTD PPA KabKota'!Z$5:Z$513,MATCH($D146,'UPTD PPA KabKota'!$C$5:$C$513,FALSE))</f>
        <v>Tidak Ada</v>
      </c>
      <c r="BR146" s="218" t="str">
        <f t="array" ref="BR146">INDEX('UPTD PPA KabKota'!AA$5:AA$513,MATCH($D146,'UPTD PPA KabKota'!$C$5:$C$513,FALSE))</f>
        <v>Tidak Ada</v>
      </c>
      <c r="BS146" s="218" t="str">
        <f t="array" ref="BS146">INDEX('UPTD PPA KabKota'!AB$5:AB$513,MATCH($D146,'UPTD PPA KabKota'!$C$5:$C$513,FALSE))</f>
        <v>Tidak Ada</v>
      </c>
      <c r="BT146" s="218" t="str">
        <f t="array" ref="BT146">INDEX('UPTD PPA KabKota'!AC$5:AC$513,MATCH($D146,'UPTD PPA KabKota'!$C$5:$C$513,FALSE))</f>
        <v>Sudah</v>
      </c>
      <c r="BU146" s="218" t="str">
        <f t="array" ref="BU146">INDEX('UPTD PPA KabKota'!AD$5:AD$513,MATCH($D146,'UPTD PPA KabKota'!$C$5:$C$513,FALSE))</f>
        <v>Sudah</v>
      </c>
      <c r="BV146" s="218" t="str">
        <f t="array" ref="BV146">INDEX('UPTD PPA KabKota'!AE$5:AE$513,MATCH($D146,'UPTD PPA KabKota'!$C$5:$C$513,FALSE))</f>
        <v>Sudah</v>
      </c>
      <c r="BW146" s="218" t="str">
        <f t="array" ref="BW146">INDEX('UPTD PPA KabKota'!AF$5:AF$513,MATCH($D146,'UPTD PPA KabKota'!$C$5:$C$513,FALSE))</f>
        <v>Sudah</v>
      </c>
      <c r="BX146" s="218" t="str">
        <f t="array" ref="BX146">INDEX('UPTD PPA KabKota'!AG$5:AG$513,MATCH($D146,'UPTD PPA KabKota'!$C$5:$C$513,FALSE))</f>
        <v>Sudah</v>
      </c>
      <c r="BY146" s="218" t="str">
        <f t="array" ref="BY146">INDEX('UPTD PPA KabKota'!AH$5:AH$513,MATCH($D146,'UPTD PPA KabKota'!$C$5:$C$513,FALSE))</f>
        <v>Sudah</v>
      </c>
      <c r="BZ146" s="218" t="str">
        <f t="array" ref="BZ146">INDEX('UPTD PPA KabKota'!AI$5:AI$513,MATCH($D146,'UPTD PPA KabKota'!$C$5:$C$513,FALSE))</f>
        <v>Sudah</v>
      </c>
      <c r="CA146" s="218" t="str">
        <f t="array" ref="CA146">INDEX('UPTD PPA KabKota'!AJ$5:AJ$513,MATCH($D146,'UPTD PPA KabKota'!$C$5:$C$513,FALSE))</f>
        <v>Sudah</v>
      </c>
      <c r="CB146" s="218" t="str">
        <f t="array" ref="CB146">INDEX('UPTD PPA KabKota'!AK$5:AK$513,MATCH($D146,'UPTD PPA KabKota'!$C$5:$C$513,FALSE))</f>
        <v>Sudah</v>
      </c>
      <c r="CC146" s="218" t="str">
        <f t="array" ref="CC146">INDEX('UPTD PPA KabKota'!AL$5:AL$513,MATCH($D146,'UPTD PPA KabKota'!$C$5:$C$513,FALSE))</f>
        <v>Sudah</v>
      </c>
      <c r="CD146" s="218" t="str">
        <f t="array" ref="CD146">INDEX('UPTD PPA KabKota'!AM$5:AM$513,MATCH($D146,'UPTD PPA KabKota'!$C$5:$C$513,FALSE))</f>
        <v>Sudah</v>
      </c>
      <c r="CE146" s="218" t="str">
        <f t="array" ref="CE146">INDEX('UPTD PPA KabKota'!AN$5:AN$513,MATCH($D146,'UPTD PPA KabKota'!$C$5:$C$513,FALSE))</f>
        <v>Ketersediaan Tenaga Ahli Psikolog Klinis, Konselor Psikologi, dan Konselor Hukum menggunakan Perjanjian Kerjasama/MoU Antara Pihak Pertama Dinas P3AP2KB Kabupaten Pesawaran dengan Pihak Kedua/ Para Tenaga Ahli Pendampingan Korban KtP/A</v>
      </c>
      <c r="CF146" s="218" t="str">
        <f t="array" ref="CF146">INDEX('UPTD PPA KabKota'!AO$5:AO$513,MATCH($D146,'UPTD PPA KabKota'!$C$5:$C$513,FALSE))</f>
        <v>26 (2021)</v>
      </c>
      <c r="CG146" s="218" t="str">
        <f t="array" ref="CG146">INDEX('UPTD PPA KabKota'!AP$5:AP$513,MATCH($D146,'UPTD PPA KabKota'!$C$5:$C$513,FALSE))</f>
        <v>Kekerasan Terhadap Anak</v>
      </c>
      <c r="CH146" s="218" t="str">
        <f t="array" ref="CH146">INDEX('UPTD PPA KabKota'!AQ$5:AQ$513,MATCH($D146,'UPTD PPA KabKota'!$C$5:$C$513,FALSE))</f>
        <v/>
      </c>
      <c r="CI146" s="218" t="str">
        <f t="array" ref="CI146">INDEX('UPTD PPA KabKota'!AR$5:AR$513,MATCH($D146,'UPTD PPA KabKota'!$C$5:$C$513,FALSE))</f>
        <v/>
      </c>
      <c r="CJ146" s="218" t="str">
        <f t="array" ref="CJ146">INDEX('UPTD PPA KabKota'!AS$5:AS$513,MATCH($D146,'UPTD PPA KabKota'!$C$5:$C$513,FALSE))</f>
        <v/>
      </c>
      <c r="CK146" s="218" t="str">
        <f t="array" ref="CK146">INDEX('UPTD PPA KabKota'!AT$5:AT$513,MATCH($D146,'UPTD PPA KabKota'!$C$5:$C$513,FALSE))</f>
        <v/>
      </c>
      <c r="CL146" s="218" t="str">
        <f t="array" ref="CL146">INDEX('UPTD PPA KabKota'!AU$5:AU$513,MATCH($D146,'UPTD PPA KabKota'!$C$5:$C$513,FALSE))</f>
        <v>v</v>
      </c>
      <c r="CM146" s="218" t="str">
        <f t="array" ref="CM146">INDEX('UPTD PPA KabKota'!AV$5:AV$513,MATCH($D146,'UPTD PPA KabKota'!$C$5:$C$513,FALSE))</f>
        <v/>
      </c>
      <c r="CN146" s="218" t="str">
        <f t="array" ref="CN146">INDEX('UPTD PPA KabKota'!AW$5:AW$513,MATCH($D146,'UPTD PPA KabKota'!$C$5:$C$513,FALSE))</f>
        <v/>
      </c>
      <c r="CO146" s="218" t="str">
        <f t="array" ref="CO146">INDEX('UPTD PPA KabKota'!AX$5:AX$513,MATCH($D146,'UPTD PPA KabKota'!$C$5:$C$513,FALSE))</f>
        <v/>
      </c>
      <c r="CP146" s="218" t="str">
        <f t="array" ref="CP146">INDEX('UPTD PPA KabKota'!AY$5:AY$513,MATCH($D146,'UPTD PPA KabKota'!$C$5:$C$513,FALSE))</f>
        <v/>
      </c>
      <c r="CQ146" s="209" t="str">
        <f>IFERROR(__xludf.DUMMYFUNCTION("IF(ISBLANK($K146),"""",IF(REGEXMATCH($K146,""Peraturan""),""Ada"",IF(REGEXMATCH($K146,""Rekomendasi""),""Tidak Ada"", $K146)))
"),"Ada")</f>
        <v>Ada</v>
      </c>
      <c r="CR146" s="209" t="str">
        <f t="array" ref="CR146">index('UPTD PPA KabKota'!$BI$5:$BI$513,match($D146,'UPTD PPA KabKota'!$C$5:$C$513,false))</f>
        <v>Ada</v>
      </c>
      <c r="CS146" s="314" t="str">
        <f t="shared" si="22"/>
        <v>Ada</v>
      </c>
    </row>
    <row r="147">
      <c r="A147" s="334">
        <v>143.0</v>
      </c>
      <c r="B147" s="334">
        <v>10.0</v>
      </c>
      <c r="C147" s="311" t="s">
        <v>4746</v>
      </c>
      <c r="D147" s="312" t="s">
        <v>1777</v>
      </c>
      <c r="E147" s="315">
        <v>45689.0</v>
      </c>
      <c r="F147" s="218" t="str">
        <f t="array" ref="F147">INDEX('Ortala-KabKota'!F$2:F$415,MATCH($D147,'Ortala-KabKota'!$E$2:$E$415,FALSE))</f>
        <v>Asri Dwijanti/ 085279795502</v>
      </c>
      <c r="G147" s="218" t="str">
        <f t="array" ref="G147">INDEX('Ortala-KabKota'!G$2:G$415,MATCH($D147,'Ortala-KabKota'!$E$2:$E$415,FALSE))</f>
        <v>JALAN KENANGA 1 PRINGSEWU TIMUR KABUPATEN PRINGSEWU LAMPUNG</v>
      </c>
      <c r="H147" s="218" t="str">
        <f t="array" ref="H147">INDEX('Ortala-KabKota'!H$2:H$415,MATCH($D147,'Ortala-KabKota'!$E$2:$E$415,FALSE))</f>
        <v>082180385581</v>
      </c>
      <c r="I147" s="218" t="str">
        <f t="array" ref="I147">INDEX('Ortala-KabKota'!I$2:I$415,MATCH($D147,'Ortala-KabKota'!$E$2:$E$415,FALSE))</f>
        <v/>
      </c>
      <c r="J147" s="218" t="str">
        <f t="array" ref="J147">INDEX('Ortala-KabKota'!J$2:J$415,MATCH($D147,'Ortala-KabKota'!$E$2:$E$415,FALSE))</f>
        <v>UPTD P3A (Pemberdayaan Perempuan, Perlindungan Anak, Pengendalian Penduduk dan KB)</v>
      </c>
      <c r="K147" s="218" t="str">
        <f t="array" ref="K147">INDEX('Ortala-KabKota'!K$2:K$415,MATCH($D147,'Ortala-KabKota'!$E$2:$E$415,FALSE))</f>
        <v>Peraturan Bupati Pringsewu Nomor 70 Tahun 2019 </v>
      </c>
      <c r="L147" s="218">
        <f t="array" ref="L147">INDEX('Ortala-KabKota'!L$2:L$415,MATCH($D147,'Ortala-KabKota'!$E$2:$E$415,FALSE))</f>
        <v>2020</v>
      </c>
      <c r="M147" s="218" t="str">
        <f t="array" ref="M147">INDEX('Ortala-KabKota'!M$2:M$415,MATCH($D147,'Ortala-KabKota'!$E$2:$E$415,FALSE))</f>
        <v>B</v>
      </c>
      <c r="N147" s="218" t="str">
        <f t="array" ref="N147">INDEX('Ortala-KabKota'!N$2:N$415,MATCH($D147,'Ortala-KabKota'!$E$2:$E$415,FALSE))</f>
        <v>082180385581</v>
      </c>
      <c r="O147" s="218" t="str">
        <f t="array" ref="O147">INDEX('Ortala-KabKota'!O$2:O$415,MATCH($D147,'Ortala-KabKota'!$E$2:$E$415,FALSE))</f>
        <v>uptppakapringsewu@gmail.com</v>
      </c>
      <c r="P147" s="218" t="str">
        <f t="array" ref="P147">INDEX('Ortala-KabKota'!P$2:P$415,MATCH($D147,'Ortala-KabKota'!$E$2:$E$415,FALSE))</f>
        <v>KAUPT dan Kasubag TU</v>
      </c>
      <c r="Q147" s="218" t="str">
        <f t="array" ref="Q147">INDEX('Ortala-KabKota'!Q$2:Q$415,MATCH($D147,'Ortala-KabKota'!$E$2:$E$415,FALSE))</f>
        <v>MANDIRI</v>
      </c>
      <c r="R147" s="218" t="str">
        <f t="array" ref="R147">INDEX('Ortala-KabKota'!R$2:R$415,MATCH($D147,'Ortala-KabKota'!$E$2:$E$415,FALSE))</f>
        <v>SEWA/KONTRAK</v>
      </c>
      <c r="S147" s="218" t="str">
        <f t="array" ref="S147">INDEX('Ortala-KabKota'!S$2:S$415,MATCH($D147,'Ortala-KabKota'!$E$2:$E$415,FALSE))</f>
        <v/>
      </c>
      <c r="T147" s="218">
        <f t="array" ref="T147">INDEX('Ortala-KabKota'!T$2:T$415,MATCH($D147,'Ortala-KabKota'!$E$2:$E$415,FALSE))</f>
        <v>1</v>
      </c>
      <c r="U147" s="218">
        <f t="array" ref="U147">INDEX('Ortala-KabKota'!U$2:U$415,MATCH($D147,'Ortala-KabKota'!$E$2:$E$415,FALSE))</f>
        <v>0</v>
      </c>
      <c r="V147" s="218">
        <f t="array" ref="V147">INDEX('Ortala-KabKota'!V$2:V$415,MATCH($D147,'Ortala-KabKota'!$E$2:$E$415,FALSE))</f>
        <v>1</v>
      </c>
      <c r="W147" s="218">
        <f t="array" ref="W147">INDEX('Ortala-KabKota'!W$2:W$415,MATCH($D147,'Ortala-KabKota'!$E$2:$E$415,FALSE))</f>
        <v>1</v>
      </c>
      <c r="X147" s="218">
        <f t="array" ref="X147">INDEX('Ortala-KabKota'!X$2:X$415,MATCH($D147,'Ortala-KabKota'!$E$2:$E$415,FALSE))</f>
        <v>0</v>
      </c>
      <c r="Y147" s="218">
        <f t="array" ref="Y147">INDEX('Ortala-KabKota'!Y$2:Y$415,MATCH($D147,'Ortala-KabKota'!$E$2:$E$415,FALSE))</f>
        <v>0</v>
      </c>
      <c r="Z147" s="218">
        <f t="array" ref="Z147">INDEX('Ortala-KabKota'!Z$2:Z$415,MATCH($D147,'Ortala-KabKota'!$E$2:$E$415,FALSE))</f>
        <v>1</v>
      </c>
      <c r="AA147" s="218">
        <f t="array" ref="AA147">INDEX('Ortala-KabKota'!AA$2:AA$415,MATCH($D147,'Ortala-KabKota'!$E$2:$E$415,FALSE))</f>
        <v>0</v>
      </c>
      <c r="AB147" s="218">
        <f t="array" ref="AB147">INDEX('Ortala-KabKota'!AB$2:AB$415,MATCH($D147,'Ortala-KabKota'!$E$2:$E$415,FALSE))</f>
        <v>1</v>
      </c>
      <c r="AC147" s="218">
        <f t="array" ref="AC147">INDEX('Ortala-KabKota'!AC$2:AC$415,MATCH($D147,'Ortala-KabKota'!$E$2:$E$415,FALSE))</f>
        <v>0</v>
      </c>
      <c r="AD147" s="218">
        <f t="array" ref="AD147">INDEX('Ortala-KabKota'!AD$2:AD$415,MATCH($D147,'Ortala-KabKota'!$E$2:$E$415,FALSE))</f>
        <v>0</v>
      </c>
      <c r="AE147" s="218">
        <f t="array" ref="AE147">INDEX('Ortala-KabKota'!AE$2:AE$415,MATCH($D147,'Ortala-KabKota'!$E$2:$E$415,FALSE))</f>
        <v>1</v>
      </c>
      <c r="AF147" s="218">
        <f t="array" ref="AF147">INDEX('Ortala-KabKota'!AF$2:AF$415,MATCH($D147,'Ortala-KabKota'!$E$2:$E$415,FALSE))</f>
        <v>1</v>
      </c>
      <c r="AG147" s="218">
        <f t="array" ref="AG147">INDEX('Ortala-KabKota'!AG$2:AG$415,MATCH($D147,'Ortala-KabKota'!$E$2:$E$415,FALSE))</f>
        <v>1</v>
      </c>
      <c r="AH147" s="218">
        <f t="array" ref="AH147">INDEX('Ortala-KabKota'!AH$2:AH$415,MATCH($D147,'Ortala-KabKota'!$E$2:$E$415,FALSE))</f>
        <v>1</v>
      </c>
      <c r="AI147" s="218" t="str">
        <f t="array" ref="AI147">INDEX('Ortala-KabKota'!AI$2:AI$415,MATCH($D147,'Ortala-KabKota'!$E$2:$E$415,FALSE))</f>
        <v/>
      </c>
      <c r="AJ147" s="218">
        <f t="array" ref="AJ147">INDEX('Ortala-KabKota'!AJ$2:AJ$415,MATCH($D147,'Ortala-KabKota'!$E$2:$E$415,FALSE))</f>
        <v>1</v>
      </c>
      <c r="AK147" s="218">
        <f t="array" ref="AK147">INDEX('Ortala-KabKota'!AK$2:AK$415,MATCH($D147,'Ortala-KabKota'!$E$2:$E$415,FALSE))</f>
        <v>1</v>
      </c>
      <c r="AL147" s="218">
        <f t="array" ref="AL147">INDEX('Ortala-KabKota'!AL$2:AL$415,MATCH($D147,'Ortala-KabKota'!$E$2:$E$415,FALSE))</f>
        <v>17</v>
      </c>
      <c r="AM147" s="218" t="str">
        <f t="array" ref="AM147">INDEX('Ortala-KabKota'!AM$2:AM$415,MATCH($D147,'Ortala-KabKota'!$E$2:$E$415,FALSE))</f>
        <v>Pelecehan seksual</v>
      </c>
      <c r="AN147" s="218" t="str">
        <f t="array" ref="AN147">INDEX('Ortala-KabKota'!AN$2:AN$415,MATCH($D147,'Ortala-KabKota'!$E$2:$E$415,FALSE))</f>
        <v/>
      </c>
      <c r="AO147" s="218" t="str">
        <f t="array" ref="AO147">INDEX('Ortala-KabKota'!AO$2:AO$415,MATCH($D147,'Ortala-KabKota'!$E$2:$E$415,FALSE))</f>
        <v/>
      </c>
      <c r="AP147" s="218" t="str">
        <f t="array" ref="AP147">INDEX('Ortala-KabKota'!AP$2:AP$415,MATCH($D147,'Ortala-KabKota'!$E$2:$E$415,FALSE))</f>
        <v/>
      </c>
      <c r="AQ147" s="218">
        <f t="array" ref="AQ147">INDEX('Ortala-KabKota'!AQ$2:AQ$415,MATCH($D147,'Ortala-KabKota'!$E$2:$E$415,FALSE))</f>
        <v>1</v>
      </c>
      <c r="AR147" s="218" t="str">
        <f t="array" ref="AR147">INDEX('Ortala-KabKota'!AR$2:AR$415,MATCH($D147,'Ortala-KabKota'!$E$2:$E$415,FALSE))</f>
        <v/>
      </c>
      <c r="AS147" s="218" t="str">
        <f t="array" ref="AS147">INDEX('Ortala-KabKota'!AS$2:AS$415,MATCH($D147,'Ortala-KabKota'!$E$2:$E$415,FALSE))</f>
        <v/>
      </c>
      <c r="AT147" s="218" t="str">
        <f t="array" ref="AT147">INDEX('Ortala-KabKota'!AT$2:AT$415,MATCH($D147,'Ortala-KabKota'!$E$2:$E$415,FALSE))</f>
        <v/>
      </c>
      <c r="AU147" s="218" t="str">
        <f t="array" ref="AU147">INDEX('UPTD PPA KabKota'!D$5:D$513,MATCH($D147,'UPTD PPA KabKota'!$C$5:$C$513,FALSE))</f>
        <v>ASRI DWIJAYANTI</v>
      </c>
      <c r="AV147" s="218" t="str">
        <f t="array" ref="AV147">INDEX('UPTD PPA KabKota'!E$5:E$513,MATCH($D147,'UPTD PPA KabKota'!$C$5:$C$513,FALSE))</f>
        <v>JL. KENANGA 1 PRINGSEWU UTARA KECAMATAN PRINGSEWU KABUPATEN PRINGSEWU</v>
      </c>
      <c r="AW147" s="218" t="str">
        <f t="array" ref="AW147">INDEX('UPTD PPA KabKota'!F$5:F$513,MATCH($D147,'UPTD PPA KabKota'!$C$5:$C$513,FALSE))</f>
        <v>#ERROR!</v>
      </c>
      <c r="AX147" s="218" t="str">
        <f t="array" ref="AX147">INDEX('UPTD PPA KabKota'!G$5:G$513,MATCH($D147,'UPTD PPA KabKota'!$C$5:$C$513,FALSE))</f>
        <v>#ERROR!</v>
      </c>
      <c r="AY147" s="218" t="str">
        <f t="array" ref="AY147">INDEX('UPTD PPA KabKota'!H$5:H$513,MATCH($D147,'UPTD PPA KabKota'!$C$5:$C$513,FALSE))</f>
        <v>UPTD PPA</v>
      </c>
      <c r="AZ147" s="218" t="str">
        <f t="array" ref="AZ147">INDEX('UPTD PPA KabKota'!I$5:I$513,MATCH($D147,'UPTD PPA KabKota'!$C$5:$C$513,FALSE))</f>
        <v>PERATURAN BUPATI PRINGSEWU NOMOR 70 TAHUN 2019</v>
      </c>
      <c r="BA147" s="218">
        <f t="array" ref="BA147">INDEX('UPTD PPA KabKota'!J$5:J$513,MATCH($D147,'UPTD PPA KabKota'!$C$5:$C$513,FALSE))</f>
        <v>2019</v>
      </c>
      <c r="BB147" s="218" t="str">
        <f t="array" ref="BB147">INDEX('UPTD PPA KabKota'!K$5:K$513,MATCH($D147,'UPTD PPA KabKota'!$C$5:$C$513,FALSE))</f>
        <v>B</v>
      </c>
      <c r="BC147" s="218" t="str">
        <f t="array" ref="BC147">INDEX('UPTD PPA KabKota'!L$5:L$513,MATCH($D147,'UPTD PPA KabKota'!$C$5:$C$513,FALSE))</f>
        <v>0821-8038-5581</v>
      </c>
      <c r="BD147" s="218" t="str">
        <f t="array" ref="BD147">INDEX('UPTD PPA KabKota'!M$5:M$513,MATCH($D147,'UPTD PPA KabKota'!$C$5:$C$513,FALSE))</f>
        <v>melaapriani1987@gmail.com</v>
      </c>
      <c r="BE147" s="218" t="str">
        <f t="array" ref="BE147">INDEX('UPTD PPA KabKota'!N$5:N$513,MATCH($D147,'UPTD PPA KabKota'!$C$5:$C$513,FALSE))</f>
        <v>KEPALA UPTD, KASUBAG TU</v>
      </c>
      <c r="BF147" s="218" t="str">
        <f t="array" ref="BF147">INDEX('UPTD PPA KabKota'!O$5:O$513,MATCH($D147,'UPTD PPA KabKota'!$C$5:$C$513,FALSE))</f>
        <v>SEWA</v>
      </c>
      <c r="BG147" s="218" t="str">
        <f t="array" ref="BG147">INDEX('UPTD PPA KabKota'!P$5:P$513,MATCH($D147,'UPTD PPA KabKota'!$C$5:$C$513,FALSE))</f>
        <v>Sewa/Kontrak</v>
      </c>
      <c r="BH147" s="218" t="str">
        <f t="array" ref="BH147">INDEX('UPTD PPA KabKota'!Q$5:Q$513,MATCH($D147,'UPTD PPA KabKota'!$C$5:$C$513,FALSE))</f>
        <v/>
      </c>
      <c r="BI147" s="218" t="str">
        <f t="array" ref="BI147">INDEX('UPTD PPA KabKota'!R$5:R$513,MATCH($D147,'UPTD PPA KabKota'!$C$5:$C$513,FALSE))</f>
        <v>Ada</v>
      </c>
      <c r="BJ147" s="218" t="str">
        <f t="array" ref="BJ147">INDEX('UPTD PPA KabKota'!S$5:S$513,MATCH($D147,'UPTD PPA KabKota'!$C$5:$C$513,FALSE))</f>
        <v>Tidak Ada</v>
      </c>
      <c r="BK147" s="218" t="str">
        <f t="array" ref="BK147">INDEX('UPTD PPA KabKota'!T$5:T$513,MATCH($D147,'UPTD PPA KabKota'!$C$5:$C$513,FALSE))</f>
        <v>Ada</v>
      </c>
      <c r="BL147" s="218" t="str">
        <f t="array" ref="BL147">INDEX('UPTD PPA KabKota'!U$5:U$513,MATCH($D147,'UPTD PPA KabKota'!$C$5:$C$513,FALSE))</f>
        <v>Ada</v>
      </c>
      <c r="BM147" s="218" t="str">
        <f t="array" ref="BM147">INDEX('UPTD PPA KabKota'!V$5:V$513,MATCH($D147,'UPTD PPA KabKota'!$C$5:$C$513,FALSE))</f>
        <v>Tidak Ada</v>
      </c>
      <c r="BN147" s="218" t="str">
        <f t="array" ref="BN147">INDEX('UPTD PPA KabKota'!W$5:W$513,MATCH($D147,'UPTD PPA KabKota'!$C$5:$C$513,FALSE))</f>
        <v>Tidak Ada</v>
      </c>
      <c r="BO147" s="218" t="str">
        <f t="array" ref="BO147">INDEX('UPTD PPA KabKota'!X$5:X$513,MATCH($D147,'UPTD PPA KabKota'!$C$5:$C$513,FALSE))</f>
        <v>Ada</v>
      </c>
      <c r="BP147" s="218" t="str">
        <f t="array" ref="BP147">INDEX('UPTD PPA KabKota'!Y$5:Y$513,MATCH($D147,'UPTD PPA KabKota'!$C$5:$C$513,FALSE))</f>
        <v>Tidak Ada</v>
      </c>
      <c r="BQ147" s="218" t="str">
        <f t="array" ref="BQ147">INDEX('UPTD PPA KabKota'!Z$5:Z$513,MATCH($D147,'UPTD PPA KabKota'!$C$5:$C$513,FALSE))</f>
        <v>Ada</v>
      </c>
      <c r="BR147" s="218" t="str">
        <f t="array" ref="BR147">INDEX('UPTD PPA KabKota'!AA$5:AA$513,MATCH($D147,'UPTD PPA KabKota'!$C$5:$C$513,FALSE))</f>
        <v>Tidak Ada</v>
      </c>
      <c r="BS147" s="218" t="str">
        <f t="array" ref="BS147">INDEX('UPTD PPA KabKota'!AB$5:AB$513,MATCH($D147,'UPTD PPA KabKota'!$C$5:$C$513,FALSE))</f>
        <v>Tidak Ada</v>
      </c>
      <c r="BT147" s="218" t="str">
        <f t="array" ref="BT147">INDEX('UPTD PPA KabKota'!AC$5:AC$513,MATCH($D147,'UPTD PPA KabKota'!$C$5:$C$513,FALSE))</f>
        <v>Sudah</v>
      </c>
      <c r="BU147" s="218" t="str">
        <f t="array" ref="BU147">INDEX('UPTD PPA KabKota'!AD$5:AD$513,MATCH($D147,'UPTD PPA KabKota'!$C$5:$C$513,FALSE))</f>
        <v>Sudah</v>
      </c>
      <c r="BV147" s="218" t="str">
        <f t="array" ref="BV147">INDEX('UPTD PPA KabKota'!AE$5:AE$513,MATCH($D147,'UPTD PPA KabKota'!$C$5:$C$513,FALSE))</f>
        <v>Sudah</v>
      </c>
      <c r="BW147" s="218" t="str">
        <f t="array" ref="BW147">INDEX('UPTD PPA KabKota'!AF$5:AF$513,MATCH($D147,'UPTD PPA KabKota'!$C$5:$C$513,FALSE))</f>
        <v>Sudah</v>
      </c>
      <c r="BX147" s="218" t="str">
        <f t="array" ref="BX147">INDEX('UPTD PPA KabKota'!AG$5:AG$513,MATCH($D147,'UPTD PPA KabKota'!$C$5:$C$513,FALSE))</f>
        <v>Sudah</v>
      </c>
      <c r="BY147" s="218" t="str">
        <f t="array" ref="BY147">INDEX('UPTD PPA KabKota'!AH$5:AH$513,MATCH($D147,'UPTD PPA KabKota'!$C$5:$C$513,FALSE))</f>
        <v>Belum</v>
      </c>
      <c r="BZ147" s="218" t="str">
        <f t="array" ref="BZ147">INDEX('UPTD PPA KabKota'!AI$5:AI$513,MATCH($D147,'UPTD PPA KabKota'!$C$5:$C$513,FALSE))</f>
        <v>Sudah</v>
      </c>
      <c r="CA147" s="218" t="str">
        <f t="array" ref="CA147">INDEX('UPTD PPA KabKota'!AJ$5:AJ$513,MATCH($D147,'UPTD PPA KabKota'!$C$5:$C$513,FALSE))</f>
        <v>Sudah</v>
      </c>
      <c r="CB147" s="218" t="str">
        <f t="array" ref="CB147">INDEX('UPTD PPA KabKota'!AK$5:AK$513,MATCH($D147,'UPTD PPA KabKota'!$C$5:$C$513,FALSE))</f>
        <v>Belum</v>
      </c>
      <c r="CC147" s="218" t="str">
        <f t="array" ref="CC147">INDEX('UPTD PPA KabKota'!AL$5:AL$513,MATCH($D147,'UPTD PPA KabKota'!$C$5:$C$513,FALSE))</f>
        <v>Sudah</v>
      </c>
      <c r="CD147" s="218" t="str">
        <f t="array" ref="CD147">INDEX('UPTD PPA KabKota'!AM$5:AM$513,MATCH($D147,'UPTD PPA KabKota'!$C$5:$C$513,FALSE))</f>
        <v>Sudah</v>
      </c>
      <c r="CE147" s="218" t="str">
        <f t="array" ref="CE147">INDEX('UPTD PPA KabKota'!AN$5:AN$513,MATCH($D147,'UPTD PPA KabKota'!$C$5:$C$513,FALSE))</f>
        <v/>
      </c>
      <c r="CF147" s="218">
        <f t="array" ref="CF147">INDEX('UPTD PPA KabKota'!AO$5:AO$513,MATCH($D147,'UPTD PPA KabKota'!$C$5:$C$513,FALSE))</f>
        <v>14</v>
      </c>
      <c r="CG147" s="218" t="str">
        <f t="array" ref="CG147">INDEX('UPTD PPA KabKota'!AP$5:AP$513,MATCH($D147,'UPTD PPA KabKota'!$C$5:$C$513,FALSE))</f>
        <v>KEKERASAN SEKSUAL</v>
      </c>
      <c r="CH147" s="218" t="str">
        <f t="array" ref="CH147">INDEX('UPTD PPA KabKota'!AQ$5:AQ$513,MATCH($D147,'UPTD PPA KabKota'!$C$5:$C$513,FALSE))</f>
        <v/>
      </c>
      <c r="CI147" s="218" t="str">
        <f t="array" ref="CI147">INDEX('UPTD PPA KabKota'!AR$5:AR$513,MATCH($D147,'UPTD PPA KabKota'!$C$5:$C$513,FALSE))</f>
        <v/>
      </c>
      <c r="CJ147" s="218" t="str">
        <f t="array" ref="CJ147">INDEX('UPTD PPA KabKota'!AS$5:AS$513,MATCH($D147,'UPTD PPA KabKota'!$C$5:$C$513,FALSE))</f>
        <v/>
      </c>
      <c r="CK147" s="218" t="str">
        <f t="array" ref="CK147">INDEX('UPTD PPA KabKota'!AT$5:AT$513,MATCH($D147,'UPTD PPA KabKota'!$C$5:$C$513,FALSE))</f>
        <v>v</v>
      </c>
      <c r="CL147" s="218" t="str">
        <f t="array" ref="CL147">INDEX('UPTD PPA KabKota'!AU$5:AU$513,MATCH($D147,'UPTD PPA KabKota'!$C$5:$C$513,FALSE))</f>
        <v/>
      </c>
      <c r="CM147" s="218" t="str">
        <f t="array" ref="CM147">INDEX('UPTD PPA KabKota'!AV$5:AV$513,MATCH($D147,'UPTD PPA KabKota'!$C$5:$C$513,FALSE))</f>
        <v/>
      </c>
      <c r="CN147" s="218" t="str">
        <f t="array" ref="CN147">INDEX('UPTD PPA KabKota'!AW$5:AW$513,MATCH($D147,'UPTD PPA KabKota'!$C$5:$C$513,FALSE))</f>
        <v/>
      </c>
      <c r="CO147" s="218" t="str">
        <f t="array" ref="CO147">INDEX('UPTD PPA KabKota'!AX$5:AX$513,MATCH($D147,'UPTD PPA KabKota'!$C$5:$C$513,FALSE))</f>
        <v/>
      </c>
      <c r="CP147" s="218" t="str">
        <f t="array" ref="CP147">INDEX('UPTD PPA KabKota'!AY$5:AY$513,MATCH($D147,'UPTD PPA KabKota'!$C$5:$C$513,FALSE))</f>
        <v/>
      </c>
      <c r="CQ147" s="209" t="str">
        <f>IFERROR(__xludf.DUMMYFUNCTION("IF(ISBLANK($K147),"""",IF(REGEXMATCH($K147,""Peraturan""),""Ada"",IF(REGEXMATCH($K147,""Rekomendasi""),""Tidak Ada"", $K147)))
"),"Ada")</f>
        <v>Ada</v>
      </c>
      <c r="CR147" s="209" t="str">
        <f t="array" ref="CR147">index('UPTD PPA KabKota'!$BI$5:$BI$513,match($D147,'UPTD PPA KabKota'!$C$5:$C$513,false))</f>
        <v>Ada</v>
      </c>
      <c r="CS147" s="314" t="str">
        <f t="shared" si="22"/>
        <v>Ada</v>
      </c>
    </row>
    <row r="148">
      <c r="A148" s="334">
        <v>144.0</v>
      </c>
      <c r="B148" s="334">
        <v>11.0</v>
      </c>
      <c r="C148" s="311" t="s">
        <v>4746</v>
      </c>
      <c r="D148" s="312" t="s">
        <v>1787</v>
      </c>
      <c r="E148" s="315">
        <v>45689.0</v>
      </c>
      <c r="F148" s="218" t="str">
        <f t="array" ref="F148">INDEX('Ortala-KabKota'!F$2:F$415,MATCH($D148,'Ortala-KabKota'!$E$2:$E$415,FALSE))</f>
        <v>Yuni Cahyani/ 082175272950</v>
      </c>
      <c r="G148" s="218" t="str">
        <f t="array" ref="G148">INDEX('Ortala-KabKota'!G$2:G$415,MATCH($D148,'Ortala-KabKota'!$E$2:$E$415,FALSE))</f>
        <v>Jl. ZA Pagar Alam, Komplek Perkantoran Pemda Desa Wiralaga Mulya Kec. Mesuji Kab. Mesuji</v>
      </c>
      <c r="H148" s="218" t="str">
        <f t="array" ref="H148">INDEX('Ortala-KabKota'!H$2:H$415,MATCH($D148,'Ortala-KabKota'!$E$2:$E$415,FALSE))</f>
        <v/>
      </c>
      <c r="I148" s="218" t="str">
        <f t="array" ref="I148">INDEX('Ortala-KabKota'!I$2:I$415,MATCH($D148,'Ortala-KabKota'!$E$2:$E$415,FALSE))</f>
        <v/>
      </c>
      <c r="J148" s="218" t="str">
        <f t="array" ref="J148">INDEX('Ortala-KabKota'!J$2:J$415,MATCH($D148,'Ortala-KabKota'!$E$2:$E$415,FALSE))</f>
        <v>UPTD PPA</v>
      </c>
      <c r="K148" s="218" t="str">
        <f t="array" ref="K148">INDEX('Ortala-KabKota'!K$2:K$415,MATCH($D148,'Ortala-KabKota'!$E$2:$E$415,FALSE))</f>
        <v>Peraturan Bupati Mesuji Nomor 25 Tahun 2020</v>
      </c>
      <c r="L148" s="218">
        <f t="array" ref="L148">INDEX('Ortala-KabKota'!L$2:L$415,MATCH($D148,'Ortala-KabKota'!$E$2:$E$415,FALSE))</f>
        <v>2020</v>
      </c>
      <c r="M148" s="218" t="str">
        <f t="array" ref="M148">INDEX('Ortala-KabKota'!M$2:M$415,MATCH($D148,'Ortala-KabKota'!$E$2:$E$415,FALSE))</f>
        <v>A</v>
      </c>
      <c r="N148" s="218" t="str">
        <f t="array" ref="N148">INDEX('Ortala-KabKota'!N$2:N$415,MATCH($D148,'Ortala-KabKota'!$E$2:$E$415,FALSE))</f>
        <v/>
      </c>
      <c r="O148" s="218" t="str">
        <f t="array" ref="O148">INDEX('Ortala-KabKota'!O$2:O$415,MATCH($D148,'Ortala-KabKota'!$E$2:$E$415,FALSE))</f>
        <v>dinasp3amesuji@gmail.com</v>
      </c>
      <c r="P148" s="218" t="str">
        <f t="array" ref="P148">INDEX('Ortala-KabKota'!P$2:P$415,MATCH($D148,'Ortala-KabKota'!$E$2:$E$415,FALSE))</f>
        <v>Kepala UPTD, Kasubag TU, Kelompok JF dan Pelaksana</v>
      </c>
      <c r="Q148" s="218" t="str">
        <f t="array" ref="Q148">INDEX('Ortala-KabKota'!Q$2:Q$415,MATCH($D148,'Ortala-KabKota'!$E$2:$E$415,FALSE))</f>
        <v>BERGABUNG DENGAN KANTOR DINAS</v>
      </c>
      <c r="R148" s="218" t="str">
        <f t="array" ref="R148">INDEX('Ortala-KabKota'!R$2:R$415,MATCH($D148,'Ortala-KabKota'!$E$2:$E$415,FALSE))</f>
        <v>SEWA/KONTRAK</v>
      </c>
      <c r="S148" s="218" t="str">
        <f t="array" ref="S148">INDEX('Ortala-KabKota'!S$2:S$415,MATCH($D148,'Ortala-KabKota'!$E$2:$E$415,FALSE))</f>
        <v>masih sewa belum punya sendiri</v>
      </c>
      <c r="T148" s="218">
        <f t="array" ref="T148">INDEX('Ortala-KabKota'!T$2:T$415,MATCH($D148,'Ortala-KabKota'!$E$2:$E$415,FALSE))</f>
        <v>0</v>
      </c>
      <c r="U148" s="218">
        <f t="array" ref="U148">INDEX('Ortala-KabKota'!U$2:U$415,MATCH($D148,'Ortala-KabKota'!$E$2:$E$415,FALSE))</f>
        <v>0</v>
      </c>
      <c r="V148" s="218">
        <f t="array" ref="V148">INDEX('Ortala-KabKota'!V$2:V$415,MATCH($D148,'Ortala-KabKota'!$E$2:$E$415,FALSE))</f>
        <v>0</v>
      </c>
      <c r="W148" s="218">
        <f t="array" ref="W148">INDEX('Ortala-KabKota'!W$2:W$415,MATCH($D148,'Ortala-KabKota'!$E$2:$E$415,FALSE))</f>
        <v>0</v>
      </c>
      <c r="X148" s="218">
        <f t="array" ref="X148">INDEX('Ortala-KabKota'!X$2:X$415,MATCH($D148,'Ortala-KabKota'!$E$2:$E$415,FALSE))</f>
        <v>0</v>
      </c>
      <c r="Y148" s="218">
        <f t="array" ref="Y148">INDEX('Ortala-KabKota'!Y$2:Y$415,MATCH($D148,'Ortala-KabKota'!$E$2:$E$415,FALSE))</f>
        <v>0</v>
      </c>
      <c r="Z148" s="218">
        <f t="array" ref="Z148">INDEX('Ortala-KabKota'!Z$2:Z$415,MATCH($D148,'Ortala-KabKota'!$E$2:$E$415,FALSE))</f>
        <v>0</v>
      </c>
      <c r="AA148" s="218">
        <f t="array" ref="AA148">INDEX('Ortala-KabKota'!AA$2:AA$415,MATCH($D148,'Ortala-KabKota'!$E$2:$E$415,FALSE))</f>
        <v>0</v>
      </c>
      <c r="AB148" s="218">
        <f t="array" ref="AB148">INDEX('Ortala-KabKota'!AB$2:AB$415,MATCH($D148,'Ortala-KabKota'!$E$2:$E$415,FALSE))</f>
        <v>0</v>
      </c>
      <c r="AC148" s="218">
        <f t="array" ref="AC148">INDEX('Ortala-KabKota'!AC$2:AC$415,MATCH($D148,'Ortala-KabKota'!$E$2:$E$415,FALSE))</f>
        <v>0</v>
      </c>
      <c r="AD148" s="218">
        <f t="array" ref="AD148">INDEX('Ortala-KabKota'!AD$2:AD$415,MATCH($D148,'Ortala-KabKota'!$E$2:$E$415,FALSE))</f>
        <v>0</v>
      </c>
      <c r="AE148" s="218">
        <f t="array" ref="AE148">INDEX('Ortala-KabKota'!AE$2:AE$415,MATCH($D148,'Ortala-KabKota'!$E$2:$E$415,FALSE))</f>
        <v>1</v>
      </c>
      <c r="AF148" s="218">
        <f t="array" ref="AF148">INDEX('Ortala-KabKota'!AF$2:AF$415,MATCH($D148,'Ortala-KabKota'!$E$2:$E$415,FALSE))</f>
        <v>1</v>
      </c>
      <c r="AG148" s="218">
        <f t="array" ref="AG148">INDEX('Ortala-KabKota'!AG$2:AG$415,MATCH($D148,'Ortala-KabKota'!$E$2:$E$415,FALSE))</f>
        <v>1</v>
      </c>
      <c r="AH148" s="218">
        <f t="array" ref="AH148">INDEX('Ortala-KabKota'!AH$2:AH$415,MATCH($D148,'Ortala-KabKota'!$E$2:$E$415,FALSE))</f>
        <v>1</v>
      </c>
      <c r="AI148" s="218" t="str">
        <f t="array" ref="AI148">INDEX('Ortala-KabKota'!AI$2:AI$415,MATCH($D148,'Ortala-KabKota'!$E$2:$E$415,FALSE))</f>
        <v>korban yang merasa terancam dan tidak nyaman di lingkungan/ keluarga akan atas kasus yang dialami korban, korban kami bawah atau diamankan atau ditampung di rumah aman untuk sementara sampai korban tenang dan lingkungan bisa menerima dan mendukung korban</v>
      </c>
      <c r="AJ148" s="218">
        <f t="array" ref="AJ148">INDEX('Ortala-KabKota'!AJ$2:AJ$415,MATCH($D148,'Ortala-KabKota'!$E$2:$E$415,FALSE))</f>
        <v>0</v>
      </c>
      <c r="AK148" s="218">
        <f t="array" ref="AK148">INDEX('Ortala-KabKota'!AK$2:AK$415,MATCH($D148,'Ortala-KabKota'!$E$2:$E$415,FALSE))</f>
        <v>1</v>
      </c>
      <c r="AL148" s="218">
        <f t="array" ref="AL148">INDEX('Ortala-KabKota'!AL$2:AL$415,MATCH($D148,'Ortala-KabKota'!$E$2:$E$415,FALSE))</f>
        <v>13</v>
      </c>
      <c r="AM148" s="218" t="str">
        <f t="array" ref="AM148">INDEX('Ortala-KabKota'!AM$2:AM$415,MATCH($D148,'Ortala-KabKota'!$E$2:$E$415,FALSE))</f>
        <v>Pelecehan seksual</v>
      </c>
      <c r="AN148" s="218" t="str">
        <f t="array" ref="AN148">INDEX('Ortala-KabKota'!AN$2:AN$415,MATCH($D148,'Ortala-KabKota'!$E$2:$E$415,FALSE))</f>
        <v/>
      </c>
      <c r="AO148" s="218" t="str">
        <f t="array" ref="AO148">INDEX('Ortala-KabKota'!AO$2:AO$415,MATCH($D148,'Ortala-KabKota'!$E$2:$E$415,FALSE))</f>
        <v/>
      </c>
      <c r="AP148" s="218" t="str">
        <f t="array" ref="AP148">INDEX('Ortala-KabKota'!AP$2:AP$415,MATCH($D148,'Ortala-KabKota'!$E$2:$E$415,FALSE))</f>
        <v/>
      </c>
      <c r="AQ148" s="218" t="str">
        <f t="array" ref="AQ148">INDEX('Ortala-KabKota'!AQ$2:AQ$415,MATCH($D148,'Ortala-KabKota'!$E$2:$E$415,FALSE))</f>
        <v/>
      </c>
      <c r="AR148" s="218">
        <f t="array" ref="AR148">INDEX('Ortala-KabKota'!AR$2:AR$415,MATCH($D148,'Ortala-KabKota'!$E$2:$E$415,FALSE))</f>
        <v>1</v>
      </c>
      <c r="AS148" s="218" t="str">
        <f t="array" ref="AS148">INDEX('Ortala-KabKota'!AS$2:AS$415,MATCH($D148,'Ortala-KabKota'!$E$2:$E$415,FALSE))</f>
        <v/>
      </c>
      <c r="AT148" s="218" t="str">
        <f t="array" ref="AT148">INDEX('Ortala-KabKota'!AT$2:AT$415,MATCH($D148,'Ortala-KabKota'!$E$2:$E$415,FALSE))</f>
        <v/>
      </c>
      <c r="AU148" s="218" t="str">
        <f t="array" ref="AU148">INDEX('UPTD PPA KabKota'!D$5:D$513,MATCH($D148,'UPTD PPA KabKota'!$C$5:$C$513,FALSE))</f>
        <v>YUNI CAHYANI,S.Pd., ME</v>
      </c>
      <c r="AV148" s="218" t="str">
        <f t="array" ref="AV148">INDEX('UPTD PPA KabKota'!E$5:E$513,MATCH($D148,'UPTD PPA KabKota'!$C$5:$C$513,FALSE))</f>
        <v>Kompleks Perkantoran Pemda Desa Wiralaga Mulya  Kec. Mesuji Kab. Mesuji Kode Pos 34699</v>
      </c>
      <c r="AW148" s="218">
        <f t="array" ref="AW148">INDEX('UPTD PPA KabKota'!F$5:F$513,MATCH($D148,'UPTD PPA KabKota'!$C$5:$C$513,FALSE))</f>
        <v>81271857372</v>
      </c>
      <c r="AX148" s="218">
        <f t="array" ref="AX148">INDEX('UPTD PPA KabKota'!G$5:G$513,MATCH($D148,'UPTD PPA KabKota'!$C$5:$C$513,FALSE))</f>
        <v>81271857372</v>
      </c>
      <c r="AY148" s="218" t="str">
        <f t="array" ref="AY148">INDEX('UPTD PPA KabKota'!H$5:H$513,MATCH($D148,'UPTD PPA KabKota'!$C$5:$C$513,FALSE))</f>
        <v>UPTD PPA</v>
      </c>
      <c r="AZ148" s="218" t="str">
        <f t="array" ref="AZ148">INDEX('UPTD PPA KabKota'!I$5:I$513,MATCH($D148,'UPTD PPA KabKota'!$C$5:$C$513,FALSE))</f>
        <v>Peraturan Bupati Mesuji NOMOR 30 TAHUN 2020 TENTANG PERUBAHAN KEDUA ATAS PERATURAN BUPATI MESUJI NOMOR 49 TAHUN 2018 TENTANG PEMBENTUKAN, ORGANISASI DAN TATA KERJA UNIT PELAKSANA TEKNIS DAERAH KABUPATEN MESUJI</v>
      </c>
      <c r="BA148" s="218">
        <f t="array" ref="BA148">INDEX('UPTD PPA KabKota'!J$5:J$513,MATCH($D148,'UPTD PPA KabKota'!$C$5:$C$513,FALSE))</f>
        <v>2020</v>
      </c>
      <c r="BB148" s="218" t="str">
        <f t="array" ref="BB148">INDEX('UPTD PPA KabKota'!K$5:K$513,MATCH($D148,'UPTD PPA KabKota'!$C$5:$C$513,FALSE))</f>
        <v>A</v>
      </c>
      <c r="BC148" s="218">
        <f t="array" ref="BC148">INDEX('UPTD PPA KabKota'!L$5:L$513,MATCH($D148,'UPTD PPA KabKota'!$C$5:$C$513,FALSE))</f>
        <v>81271857372</v>
      </c>
      <c r="BD148" s="218" t="str">
        <f t="array" ref="BD148">INDEX('UPTD PPA KabKota'!M$5:M$513,MATCH($D148,'UPTD PPA KabKota'!$C$5:$C$513,FALSE))</f>
        <v>uptdppamesujikab@gmail.com</v>
      </c>
      <c r="BE148" s="218" t="str">
        <f t="array" ref="BE148">INDEX('UPTD PPA KabKota'!N$5:N$513,MATCH($D148,'UPTD PPA KabKota'!$C$5:$C$513,FALSE))</f>
        <v>Kepala UPTD PPA, Kasubag TU</v>
      </c>
      <c r="BF148" s="218" t="str">
        <f t="array" ref="BF148">INDEX('UPTD PPA KabKota'!O$5:O$513,MATCH($D148,'UPTD PPA KabKota'!$C$5:$C$513,FALSE))</f>
        <v>Belum Punya</v>
      </c>
      <c r="BG148" s="218" t="str">
        <f t="array" ref="BG148">INDEX('UPTD PPA KabKota'!P$5:P$513,MATCH($D148,'UPTD PPA KabKota'!$C$5:$C$513,FALSE))</f>
        <v>Tidak Punya</v>
      </c>
      <c r="BH148" s="218" t="str">
        <f t="array" ref="BH148">INDEX('UPTD PPA KabKota'!Q$5:Q$513,MATCH($D148,'UPTD PPA KabKota'!$C$5:$C$513,FALSE))</f>
        <v>Belum Mempunyai sendiri Gedung Kantor UPTD PPA</v>
      </c>
      <c r="BI148" s="218" t="str">
        <f t="array" ref="BI148">INDEX('UPTD PPA KabKota'!R$5:R$513,MATCH($D148,'UPTD PPA KabKota'!$C$5:$C$513,FALSE))</f>
        <v>Ada</v>
      </c>
      <c r="BJ148" s="218" t="str">
        <f t="array" ref="BJ148">INDEX('UPTD PPA KabKota'!S$5:S$513,MATCH($D148,'UPTD PPA KabKota'!$C$5:$C$513,FALSE))</f>
        <v>Ada</v>
      </c>
      <c r="BK148" s="218" t="str">
        <f t="array" ref="BK148">INDEX('UPTD PPA KabKota'!T$5:T$513,MATCH($D148,'UPTD PPA KabKota'!$C$5:$C$513,FALSE))</f>
        <v>Ada</v>
      </c>
      <c r="BL148" s="218" t="str">
        <f t="array" ref="BL148">INDEX('UPTD PPA KabKota'!U$5:U$513,MATCH($D148,'UPTD PPA KabKota'!$C$5:$C$513,FALSE))</f>
        <v>Ada</v>
      </c>
      <c r="BM148" s="218" t="str">
        <f t="array" ref="BM148">INDEX('UPTD PPA KabKota'!V$5:V$513,MATCH($D148,'UPTD PPA KabKota'!$C$5:$C$513,FALSE))</f>
        <v>Tidak Ada</v>
      </c>
      <c r="BN148" s="218" t="str">
        <f t="array" ref="BN148">INDEX('UPTD PPA KabKota'!W$5:W$513,MATCH($D148,'UPTD PPA KabKota'!$C$5:$C$513,FALSE))</f>
        <v>Tidak Ada</v>
      </c>
      <c r="BO148" s="218" t="str">
        <f t="array" ref="BO148">INDEX('UPTD PPA KabKota'!X$5:X$513,MATCH($D148,'UPTD PPA KabKota'!$C$5:$C$513,FALSE))</f>
        <v>Tidak Ada</v>
      </c>
      <c r="BP148" s="218" t="str">
        <f t="array" ref="BP148">INDEX('UPTD PPA KabKota'!Y$5:Y$513,MATCH($D148,'UPTD PPA KabKota'!$C$5:$C$513,FALSE))</f>
        <v>Tidak Ada</v>
      </c>
      <c r="BQ148" s="218" t="str">
        <f t="array" ref="BQ148">INDEX('UPTD PPA KabKota'!Z$5:Z$513,MATCH($D148,'UPTD PPA KabKota'!$C$5:$C$513,FALSE))</f>
        <v>Ada</v>
      </c>
      <c r="BR148" s="218" t="str">
        <f t="array" ref="BR148">INDEX('UPTD PPA KabKota'!AA$5:AA$513,MATCH($D148,'UPTD PPA KabKota'!$C$5:$C$513,FALSE))</f>
        <v>Tidak Ada</v>
      </c>
      <c r="BS148" s="218" t="str">
        <f t="array" ref="BS148">INDEX('UPTD PPA KabKota'!AB$5:AB$513,MATCH($D148,'UPTD PPA KabKota'!$C$5:$C$513,FALSE))</f>
        <v>Tidak Ada</v>
      </c>
      <c r="BT148" s="218" t="str">
        <f t="array" ref="BT148">INDEX('UPTD PPA KabKota'!AC$5:AC$513,MATCH($D148,'UPTD PPA KabKota'!$C$5:$C$513,FALSE))</f>
        <v>Sudah</v>
      </c>
      <c r="BU148" s="218" t="str">
        <f t="array" ref="BU148">INDEX('UPTD PPA KabKota'!AD$5:AD$513,MATCH($D148,'UPTD PPA KabKota'!$C$5:$C$513,FALSE))</f>
        <v>Sudah</v>
      </c>
      <c r="BV148" s="218" t="str">
        <f t="array" ref="BV148">INDEX('UPTD PPA KabKota'!AE$5:AE$513,MATCH($D148,'UPTD PPA KabKota'!$C$5:$C$513,FALSE))</f>
        <v>Sudah</v>
      </c>
      <c r="BW148" s="218" t="str">
        <f t="array" ref="BW148">INDEX('UPTD PPA KabKota'!AF$5:AF$513,MATCH($D148,'UPTD PPA KabKota'!$C$5:$C$513,FALSE))</f>
        <v>Sudah</v>
      </c>
      <c r="BX148" s="218" t="str">
        <f t="array" ref="BX148">INDEX('UPTD PPA KabKota'!AG$5:AG$513,MATCH($D148,'UPTD PPA KabKota'!$C$5:$C$513,FALSE))</f>
        <v>Belum</v>
      </c>
      <c r="BY148" s="218" t="str">
        <f t="array" ref="BY148">INDEX('UPTD PPA KabKota'!AH$5:AH$513,MATCH($D148,'UPTD PPA KabKota'!$C$5:$C$513,FALSE))</f>
        <v>Belum</v>
      </c>
      <c r="BZ148" s="218" t="str">
        <f t="array" ref="BZ148">INDEX('UPTD PPA KabKota'!AI$5:AI$513,MATCH($D148,'UPTD PPA KabKota'!$C$5:$C$513,FALSE))</f>
        <v>Belum</v>
      </c>
      <c r="CA148" s="218" t="str">
        <f t="array" ref="CA148">INDEX('UPTD PPA KabKota'!AJ$5:AJ$513,MATCH($D148,'UPTD PPA KabKota'!$C$5:$C$513,FALSE))</f>
        <v>Belum</v>
      </c>
      <c r="CB148" s="218" t="str">
        <f t="array" ref="CB148">INDEX('UPTD PPA KabKota'!AK$5:AK$513,MATCH($D148,'UPTD PPA KabKota'!$C$5:$C$513,FALSE))</f>
        <v>Belum</v>
      </c>
      <c r="CC148" s="218" t="str">
        <f t="array" ref="CC148">INDEX('UPTD PPA KabKota'!AL$5:AL$513,MATCH($D148,'UPTD PPA KabKota'!$C$5:$C$513,FALSE))</f>
        <v>Sudah</v>
      </c>
      <c r="CD148" s="218" t="str">
        <f t="array" ref="CD148">INDEX('UPTD PPA KabKota'!AM$5:AM$513,MATCH($D148,'UPTD PPA KabKota'!$C$5:$C$513,FALSE))</f>
        <v>Sudah</v>
      </c>
      <c r="CE148" s="218" t="str">
        <f t="array" ref="CE148">INDEX('UPTD PPA KabKota'!AN$5:AN$513,MATCH($D148,'UPTD PPA KabKota'!$C$5:$C$513,FALSE))</f>
        <v>tidak ada</v>
      </c>
      <c r="CF148" s="218" t="str">
        <f t="array" ref="CF148">INDEX('UPTD PPA KabKota'!AO$5:AO$513,MATCH($D148,'UPTD PPA KabKota'!$C$5:$C$513,FALSE))</f>
        <v>15 Kasus</v>
      </c>
      <c r="CG148" s="218" t="str">
        <f t="array" ref="CG148">INDEX('UPTD PPA KabKota'!AP$5:AP$513,MATCH($D148,'UPTD PPA KabKota'!$C$5:$C$513,FALSE))</f>
        <v>Kekerasan Seksual</v>
      </c>
      <c r="CH148" s="218" t="str">
        <f t="array" ref="CH148">INDEX('UPTD PPA KabKota'!AQ$5:AQ$513,MATCH($D148,'UPTD PPA KabKota'!$C$5:$C$513,FALSE))</f>
        <v/>
      </c>
      <c r="CI148" s="218" t="str">
        <f t="array" ref="CI148">INDEX('UPTD PPA KabKota'!AR$5:AR$513,MATCH($D148,'UPTD PPA KabKota'!$C$5:$C$513,FALSE))</f>
        <v/>
      </c>
      <c r="CJ148" s="218" t="str">
        <f t="array" ref="CJ148">INDEX('UPTD PPA KabKota'!AS$5:AS$513,MATCH($D148,'UPTD PPA KabKota'!$C$5:$C$513,FALSE))</f>
        <v/>
      </c>
      <c r="CK148" s="218" t="str">
        <f t="array" ref="CK148">INDEX('UPTD PPA KabKota'!AT$5:AT$513,MATCH($D148,'UPTD PPA KabKota'!$C$5:$C$513,FALSE))</f>
        <v/>
      </c>
      <c r="CL148" s="218" t="str">
        <f t="array" ref="CL148">INDEX('UPTD PPA KabKota'!AU$5:AU$513,MATCH($D148,'UPTD PPA KabKota'!$C$5:$C$513,FALSE))</f>
        <v>v</v>
      </c>
      <c r="CM148" s="218" t="str">
        <f t="array" ref="CM148">INDEX('UPTD PPA KabKota'!AV$5:AV$513,MATCH($D148,'UPTD PPA KabKota'!$C$5:$C$513,FALSE))</f>
        <v/>
      </c>
      <c r="CN148" s="218" t="str">
        <f t="array" ref="CN148">INDEX('UPTD PPA KabKota'!AW$5:AW$513,MATCH($D148,'UPTD PPA KabKota'!$C$5:$C$513,FALSE))</f>
        <v/>
      </c>
      <c r="CO148" s="218" t="str">
        <f t="array" ref="CO148">INDEX('UPTD PPA KabKota'!AX$5:AX$513,MATCH($D148,'UPTD PPA KabKota'!$C$5:$C$513,FALSE))</f>
        <v/>
      </c>
      <c r="CP148" s="218" t="str">
        <f t="array" ref="CP148">INDEX('UPTD PPA KabKota'!AY$5:AY$513,MATCH($D148,'UPTD PPA KabKota'!$C$5:$C$513,FALSE))</f>
        <v/>
      </c>
      <c r="CQ148" s="209" t="str">
        <f>IFERROR(__xludf.DUMMYFUNCTION("IF(ISBLANK($K148),"""",IF(REGEXMATCH($K148,""Peraturan""),""Ada"",IF(REGEXMATCH($K148,""Rekomendasi""),""Tidak Ada"", $K148)))
"),"Ada")</f>
        <v>Ada</v>
      </c>
      <c r="CR148" s="209" t="str">
        <f t="array" ref="CR148">index('UPTD PPA KabKota'!$BI$5:$BI$513,match($D148,'UPTD PPA KabKota'!$C$5:$C$513,false))</f>
        <v>Ada</v>
      </c>
      <c r="CS148" s="314" t="str">
        <f t="shared" si="22"/>
        <v>Ada</v>
      </c>
    </row>
    <row r="149">
      <c r="A149" s="334">
        <v>145.0</v>
      </c>
      <c r="B149" s="334">
        <v>12.0</v>
      </c>
      <c r="C149" s="311" t="s">
        <v>4746</v>
      </c>
      <c r="D149" s="312" t="s">
        <v>1764</v>
      </c>
      <c r="E149" s="315">
        <v>45689.0</v>
      </c>
      <c r="F149" s="218" t="str">
        <f t="array" ref="F149">INDEX('Ortala-KabKota'!F$2:F$415,MATCH($D149,'Ortala-KabKota'!$E$2:$E$415,FALSE))</f>
        <v>Ni Putu/ 0821758460006</v>
      </c>
      <c r="G149" s="218" t="str">
        <f t="array" ref="G149">INDEX('Ortala-KabKota'!G$2:G$415,MATCH($D149,'Ortala-KabKota'!$E$2:$E$415,FALSE))</f>
        <v>Jalan Lintas Mulya Jaya No. 12 Tiyuh Pulung Kencana Kecamatan Tulang Bawang Tengah Kabupaten Tulang Bawang Barat Kode Pos 34593</v>
      </c>
      <c r="H149" s="218" t="str">
        <f t="array" ref="H149">INDEX('Ortala-KabKota'!H$2:H$415,MATCH($D149,'Ortala-KabKota'!$E$2:$E$415,FALSE))</f>
        <v/>
      </c>
      <c r="I149" s="218" t="str">
        <f t="array" ref="I149">INDEX('Ortala-KabKota'!I$2:I$415,MATCH($D149,'Ortala-KabKota'!$E$2:$E$415,FALSE))</f>
        <v>085384275959</v>
      </c>
      <c r="J149" s="218" t="str">
        <f t="array" ref="J149">INDEX('Ortala-KabKota'!J$2:J$415,MATCH($D149,'Ortala-KabKota'!$E$2:$E$415,FALSE))</f>
        <v>UPTD PPA</v>
      </c>
      <c r="K149" s="218" t="str">
        <f t="array" ref="K149">INDEX('Ortala-KabKota'!K$2:K$415,MATCH($D149,'Ortala-KabKota'!$E$2:$E$415,FALSE))</f>
        <v>Peraturan Bupati Tulang Bawang Barat Nomor 29 Tahun 2020</v>
      </c>
      <c r="L149" s="218">
        <f t="array" ref="L149">INDEX('Ortala-KabKota'!L$2:L$415,MATCH($D149,'Ortala-KabKota'!$E$2:$E$415,FALSE))</f>
        <v>2020</v>
      </c>
      <c r="M149" s="218" t="str">
        <f t="array" ref="M149">INDEX('Ortala-KabKota'!M$2:M$415,MATCH($D149,'Ortala-KabKota'!$E$2:$E$415,FALSE))</f>
        <v>B</v>
      </c>
      <c r="N149" s="218" t="str">
        <f t="array" ref="N149">INDEX('Ortala-KabKota'!N$2:N$415,MATCH($D149,'Ortala-KabKota'!$E$2:$E$415,FALSE))</f>
        <v/>
      </c>
      <c r="O149" s="218" t="str">
        <f t="array" ref="O149">INDEX('Ortala-KabKota'!O$2:O$415,MATCH($D149,'Ortala-KabKota'!$E$2:$E$415,FALSE))</f>
        <v/>
      </c>
      <c r="P149" s="218" t="str">
        <f t="array" ref="P149">INDEX('Ortala-KabKota'!P$2:P$415,MATCH($D149,'Ortala-KabKota'!$E$2:$E$415,FALSE))</f>
        <v>Kepala UPTD, Kelompok JF dan Pelaksana</v>
      </c>
      <c r="Q149" s="218" t="str">
        <f t="array" ref="Q149">INDEX('Ortala-KabKota'!Q$2:Q$415,MATCH($D149,'Ortala-KabKota'!$E$2:$E$415,FALSE))</f>
        <v>BERGABUNG DENGAN KANTOR DINAS</v>
      </c>
      <c r="R149" s="218" t="str">
        <f t="array" ref="R149">INDEX('Ortala-KabKota'!R$2:R$415,MATCH($D149,'Ortala-KabKota'!$E$2:$E$415,FALSE))</f>
        <v>SEWA/KONTRAK</v>
      </c>
      <c r="S149" s="218" t="str">
        <f t="array" ref="S149">INDEX('Ortala-KabKota'!S$2:S$415,MATCH($D149,'Ortala-KabKota'!$E$2:$E$415,FALSE))</f>
        <v>Fasilitas Rumah Perlindungan UPTD PPA Kabupaten Tulang Bawang Barat sementara dengan Sistem Sewa Rumah</v>
      </c>
      <c r="T149" s="218">
        <f t="array" ref="T149">INDEX('Ortala-KabKota'!T$2:T$415,MATCH($D149,'Ortala-KabKota'!$E$2:$E$415,FALSE))</f>
        <v>0</v>
      </c>
      <c r="U149" s="218">
        <f t="array" ref="U149">INDEX('Ortala-KabKota'!U$2:U$415,MATCH($D149,'Ortala-KabKota'!$E$2:$E$415,FALSE))</f>
        <v>0</v>
      </c>
      <c r="V149" s="218">
        <f t="array" ref="V149">INDEX('Ortala-KabKota'!V$2:V$415,MATCH($D149,'Ortala-KabKota'!$E$2:$E$415,FALSE))</f>
        <v>1</v>
      </c>
      <c r="W149" s="218">
        <f t="array" ref="W149">INDEX('Ortala-KabKota'!W$2:W$415,MATCH($D149,'Ortala-KabKota'!$E$2:$E$415,FALSE))</f>
        <v>0</v>
      </c>
      <c r="X149" s="218">
        <f t="array" ref="X149">INDEX('Ortala-KabKota'!X$2:X$415,MATCH($D149,'Ortala-KabKota'!$E$2:$E$415,FALSE))</f>
        <v>0</v>
      </c>
      <c r="Y149" s="218">
        <f t="array" ref="Y149">INDEX('Ortala-KabKota'!Y$2:Y$415,MATCH($D149,'Ortala-KabKota'!$E$2:$E$415,FALSE))</f>
        <v>0</v>
      </c>
      <c r="Z149" s="218">
        <f t="array" ref="Z149">INDEX('Ortala-KabKota'!Z$2:Z$415,MATCH($D149,'Ortala-KabKota'!$E$2:$E$415,FALSE))</f>
        <v>0</v>
      </c>
      <c r="AA149" s="218">
        <f t="array" ref="AA149">INDEX('Ortala-KabKota'!AA$2:AA$415,MATCH($D149,'Ortala-KabKota'!$E$2:$E$415,FALSE))</f>
        <v>0</v>
      </c>
      <c r="AB149" s="218">
        <f t="array" ref="AB149">INDEX('Ortala-KabKota'!AB$2:AB$415,MATCH($D149,'Ortala-KabKota'!$E$2:$E$415,FALSE))</f>
        <v>0</v>
      </c>
      <c r="AC149" s="218">
        <f t="array" ref="AC149">INDEX('Ortala-KabKota'!AC$2:AC$415,MATCH($D149,'Ortala-KabKota'!$E$2:$E$415,FALSE))</f>
        <v>0</v>
      </c>
      <c r="AD149" s="218">
        <f t="array" ref="AD149">INDEX('Ortala-KabKota'!AD$2:AD$415,MATCH($D149,'Ortala-KabKota'!$E$2:$E$415,FALSE))</f>
        <v>0</v>
      </c>
      <c r="AE149" s="218">
        <f t="array" ref="AE149">INDEX('Ortala-KabKota'!AE$2:AE$415,MATCH($D149,'Ortala-KabKota'!$E$2:$E$415,FALSE))</f>
        <v>1</v>
      </c>
      <c r="AF149" s="218">
        <f t="array" ref="AF149">INDEX('Ortala-KabKota'!AF$2:AF$415,MATCH($D149,'Ortala-KabKota'!$E$2:$E$415,FALSE))</f>
        <v>1</v>
      </c>
      <c r="AG149" s="218">
        <f t="array" ref="AG149">INDEX('Ortala-KabKota'!AG$2:AG$415,MATCH($D149,'Ortala-KabKota'!$E$2:$E$415,FALSE))</f>
        <v>1</v>
      </c>
      <c r="AH149" s="218">
        <f t="array" ref="AH149">INDEX('Ortala-KabKota'!AH$2:AH$415,MATCH($D149,'Ortala-KabKota'!$E$2:$E$415,FALSE))</f>
        <v>1</v>
      </c>
      <c r="AI149" s="218" t="str">
        <f t="array" ref="AI149">INDEX('Ortala-KabKota'!AI$2:AI$415,MATCH($D149,'Ortala-KabKota'!$E$2:$E$415,FALSE))</f>
        <v>Kepala UPTD berkoordinasi dengan Kepala Dinas PPPA untuk menyiapkan penampungan sementara, meminta persetujuan keluarga korban atau pihak terkait tendakan penampungan sementara, petugas mengantar korban ke penampungan sementara, dan menerima korban untuk di registrasi dan mengantar ke ruangan.</v>
      </c>
      <c r="AJ149" s="218">
        <f t="array" ref="AJ149">INDEX('Ortala-KabKota'!AJ$2:AJ$415,MATCH($D149,'Ortala-KabKota'!$E$2:$E$415,FALSE))</f>
        <v>1</v>
      </c>
      <c r="AK149" s="218">
        <f t="array" ref="AK149">INDEX('Ortala-KabKota'!AK$2:AK$415,MATCH($D149,'Ortala-KabKota'!$E$2:$E$415,FALSE))</f>
        <v>1</v>
      </c>
      <c r="AL149" s="218">
        <f t="array" ref="AL149">INDEX('Ortala-KabKota'!AL$2:AL$415,MATCH($D149,'Ortala-KabKota'!$E$2:$E$415,FALSE))</f>
        <v>48</v>
      </c>
      <c r="AM149" s="218" t="str">
        <f t="array" ref="AM149">INDEX('Ortala-KabKota'!AM$2:AM$415,MATCH($D149,'Ortala-KabKota'!$E$2:$E$415,FALSE))</f>
        <v>Kekerasan Seksual</v>
      </c>
      <c r="AN149" s="218" t="str">
        <f t="array" ref="AN149">INDEX('Ortala-KabKota'!AN$2:AN$415,MATCH($D149,'Ortala-KabKota'!$E$2:$E$415,FALSE))</f>
        <v/>
      </c>
      <c r="AO149" s="218" t="str">
        <f t="array" ref="AO149">INDEX('Ortala-KabKota'!AO$2:AO$415,MATCH($D149,'Ortala-KabKota'!$E$2:$E$415,FALSE))</f>
        <v/>
      </c>
      <c r="AP149" s="218" t="str">
        <f t="array" ref="AP149">INDEX('Ortala-KabKota'!AP$2:AP$415,MATCH($D149,'Ortala-KabKota'!$E$2:$E$415,FALSE))</f>
        <v/>
      </c>
      <c r="AQ149" s="218" t="str">
        <f t="array" ref="AQ149">INDEX('Ortala-KabKota'!AQ$2:AQ$415,MATCH($D149,'Ortala-KabKota'!$E$2:$E$415,FALSE))</f>
        <v/>
      </c>
      <c r="AR149" s="218">
        <f t="array" ref="AR149">INDEX('Ortala-KabKota'!AR$2:AR$415,MATCH($D149,'Ortala-KabKota'!$E$2:$E$415,FALSE))</f>
        <v>1</v>
      </c>
      <c r="AS149" s="218" t="str">
        <f t="array" ref="AS149">INDEX('Ortala-KabKota'!AS$2:AS$415,MATCH($D149,'Ortala-KabKota'!$E$2:$E$415,FALSE))</f>
        <v/>
      </c>
      <c r="AT149" s="218" t="str">
        <f t="array" ref="AT149">INDEX('Ortala-KabKota'!AT$2:AT$415,MATCH($D149,'Ortala-KabKota'!$E$2:$E$415,FALSE))</f>
        <v/>
      </c>
      <c r="AU149" s="218" t="str">
        <f t="array" ref="AU149">INDEX('UPTD PPA KabKota'!D$5:D$513,MATCH($D149,'UPTD PPA KabKota'!$C$5:$C$513,FALSE))</f>
        <v>Ni Putu Fina Elyonasari</v>
      </c>
      <c r="AV149" s="218" t="str">
        <f t="array" ref="AV149">INDEX('UPTD PPA KabKota'!E$5:E$513,MATCH($D149,'UPTD PPA KabKota'!$C$5:$C$513,FALSE))</f>
        <v>Jln. Marga Tegamoan, Tiyuh Panaragan Jaya, Kecamatan Tulang Bawang Tengah, Kabupaten Tulang Bawang Barat, Provinsi Lampung</v>
      </c>
      <c r="AW149" s="218">
        <f t="array" ref="AW149">INDEX('UPTD PPA KabKota'!F$5:F$513,MATCH($D149,'UPTD PPA KabKota'!$C$5:$C$513,FALSE))</f>
        <v>85378618120</v>
      </c>
      <c r="AX149" s="218">
        <f t="array" ref="AX149">INDEX('UPTD PPA KabKota'!G$5:G$513,MATCH($D149,'UPTD PPA KabKota'!$C$5:$C$513,FALSE))</f>
        <v>85378618120</v>
      </c>
      <c r="AY149" s="218" t="str">
        <f t="array" ref="AY149">INDEX('UPTD PPA KabKota'!H$5:H$513,MATCH($D149,'UPTD PPA KabKota'!$C$5:$C$513,FALSE))</f>
        <v>UPTD PPA</v>
      </c>
      <c r="AZ149" s="218" t="str">
        <f t="array" ref="AZ149">INDEX('UPTD PPA KabKota'!I$5:I$513,MATCH($D149,'UPTD PPA KabKota'!$C$5:$C$513,FALSE))</f>
        <v>Peraturan Bupati Nomor 29 Tahun 2020 Tentang Pembentukan Unit Pelaksana Teknis Daerah Perlindungan Perempuan dan Anak Pada Dinas Pemberdayaan Perempuan dan Perlindungan Anak</v>
      </c>
      <c r="BA149" s="218">
        <f t="array" ref="BA149">INDEX('UPTD PPA KabKota'!J$5:J$513,MATCH($D149,'UPTD PPA KabKota'!$C$5:$C$513,FALSE))</f>
        <v>2020</v>
      </c>
      <c r="BB149" s="218" t="str">
        <f t="array" ref="BB149">INDEX('UPTD PPA KabKota'!K$5:K$513,MATCH($D149,'UPTD PPA KabKota'!$C$5:$C$513,FALSE))</f>
        <v>B</v>
      </c>
      <c r="BC149" s="218">
        <f t="array" ref="BC149">INDEX('UPTD PPA KabKota'!L$5:L$513,MATCH($D149,'UPTD PPA KabKota'!$C$5:$C$513,FALSE))</f>
        <v>82175846006</v>
      </c>
      <c r="BD149" s="218" t="str">
        <f t="array" ref="BD149">INDEX('UPTD PPA KabKota'!M$5:M$513,MATCH($D149,'UPTD PPA KabKota'!$C$5:$C$513,FALSE))</f>
        <v>putufina8990@gmail.com</v>
      </c>
      <c r="BE149" s="218" t="str">
        <f t="array" ref="BE149">INDEX('UPTD PPA KabKota'!N$5:N$513,MATCH($D149,'UPTD PPA KabKota'!$C$5:$C$513,FALSE))</f>
        <v>Kepala UPTD PPA</v>
      </c>
      <c r="BF149" s="218" t="str">
        <f t="array" ref="BF149">INDEX('UPTD PPA KabKota'!O$5:O$513,MATCH($D149,'UPTD PPA KabKota'!$C$5:$C$513,FALSE))</f>
        <v>Bergabung dengan Kantor Dinas</v>
      </c>
      <c r="BG149" s="218" t="str">
        <f t="array" ref="BG149">INDEX('UPTD PPA KabKota'!P$5:P$513,MATCH($D149,'UPTD PPA KabKota'!$C$5:$C$513,FALSE))</f>
        <v>Sewa/Kontrak</v>
      </c>
      <c r="BH149" s="218" t="str">
        <f t="array" ref="BH149">INDEX('UPTD PPA KabKota'!Q$5:Q$513,MATCH($D149,'UPTD PPA KabKota'!$C$5:$C$513,FALSE))</f>
        <v>-</v>
      </c>
      <c r="BI149" s="218" t="str">
        <f t="array" ref="BI149">INDEX('UPTD PPA KabKota'!R$5:R$513,MATCH($D149,'UPTD PPA KabKota'!$C$5:$C$513,FALSE))</f>
        <v>Ada</v>
      </c>
      <c r="BJ149" s="218" t="str">
        <f t="array" ref="BJ149">INDEX('UPTD PPA KabKota'!S$5:S$513,MATCH($D149,'UPTD PPA KabKota'!$C$5:$C$513,FALSE))</f>
        <v>Ada</v>
      </c>
      <c r="BK149" s="218" t="str">
        <f t="array" ref="BK149">INDEX('UPTD PPA KabKota'!T$5:T$513,MATCH($D149,'UPTD PPA KabKota'!$C$5:$C$513,FALSE))</f>
        <v>Ada</v>
      </c>
      <c r="BL149" s="218" t="str">
        <f t="array" ref="BL149">INDEX('UPTD PPA KabKota'!U$5:U$513,MATCH($D149,'UPTD PPA KabKota'!$C$5:$C$513,FALSE))</f>
        <v>Ada</v>
      </c>
      <c r="BM149" s="218" t="str">
        <f t="array" ref="BM149">INDEX('UPTD PPA KabKota'!V$5:V$513,MATCH($D149,'UPTD PPA KabKota'!$C$5:$C$513,FALSE))</f>
        <v>Ada</v>
      </c>
      <c r="BN149" s="218" t="str">
        <f t="array" ref="BN149">INDEX('UPTD PPA KabKota'!W$5:W$513,MATCH($D149,'UPTD PPA KabKota'!$C$5:$C$513,FALSE))</f>
        <v>Ada</v>
      </c>
      <c r="BO149" s="218" t="str">
        <f t="array" ref="BO149">INDEX('UPTD PPA KabKota'!X$5:X$513,MATCH($D149,'UPTD PPA KabKota'!$C$5:$C$513,FALSE))</f>
        <v>Ada</v>
      </c>
      <c r="BP149" s="218" t="str">
        <f t="array" ref="BP149">INDEX('UPTD PPA KabKota'!Y$5:Y$513,MATCH($D149,'UPTD PPA KabKota'!$C$5:$C$513,FALSE))</f>
        <v>Tidak Ada</v>
      </c>
      <c r="BQ149" s="218" t="str">
        <f t="array" ref="BQ149">INDEX('UPTD PPA KabKota'!Z$5:Z$513,MATCH($D149,'UPTD PPA KabKota'!$C$5:$C$513,FALSE))</f>
        <v>Ada</v>
      </c>
      <c r="BR149" s="218" t="str">
        <f t="array" ref="BR149">INDEX('UPTD PPA KabKota'!AA$5:AA$513,MATCH($D149,'UPTD PPA KabKota'!$C$5:$C$513,FALSE))</f>
        <v>Tidak Ada</v>
      </c>
      <c r="BS149" s="218" t="str">
        <f t="array" ref="BS149">INDEX('UPTD PPA KabKota'!AB$5:AB$513,MATCH($D149,'UPTD PPA KabKota'!$C$5:$C$513,FALSE))</f>
        <v>Tidak Ada</v>
      </c>
      <c r="BT149" s="218" t="str">
        <f t="array" ref="BT149">INDEX('UPTD PPA KabKota'!AC$5:AC$513,MATCH($D149,'UPTD PPA KabKota'!$C$5:$C$513,FALSE))</f>
        <v>Sudah</v>
      </c>
      <c r="BU149" s="218" t="str">
        <f t="array" ref="BU149">INDEX('UPTD PPA KabKota'!AD$5:AD$513,MATCH($D149,'UPTD PPA KabKota'!$C$5:$C$513,FALSE))</f>
        <v>Sudah</v>
      </c>
      <c r="BV149" s="218" t="str">
        <f t="array" ref="BV149">INDEX('UPTD PPA KabKota'!AE$5:AE$513,MATCH($D149,'UPTD PPA KabKota'!$C$5:$C$513,FALSE))</f>
        <v>Sudah</v>
      </c>
      <c r="BW149" s="218" t="str">
        <f t="array" ref="BW149">INDEX('UPTD PPA KabKota'!AF$5:AF$513,MATCH($D149,'UPTD PPA KabKota'!$C$5:$C$513,FALSE))</f>
        <v>Sudah</v>
      </c>
      <c r="BX149" s="218" t="str">
        <f t="array" ref="BX149">INDEX('UPTD PPA KabKota'!AG$5:AG$513,MATCH($D149,'UPTD PPA KabKota'!$C$5:$C$513,FALSE))</f>
        <v>Sudah</v>
      </c>
      <c r="BY149" s="218" t="str">
        <f t="array" ref="BY149">INDEX('UPTD PPA KabKota'!AH$5:AH$513,MATCH($D149,'UPTD PPA KabKota'!$C$5:$C$513,FALSE))</f>
        <v>Sudah</v>
      </c>
      <c r="BZ149" s="218" t="str">
        <f t="array" ref="BZ149">INDEX('UPTD PPA KabKota'!AI$5:AI$513,MATCH($D149,'UPTD PPA KabKota'!$C$5:$C$513,FALSE))</f>
        <v>Sudah</v>
      </c>
      <c r="CA149" s="218" t="str">
        <f t="array" ref="CA149">INDEX('UPTD PPA KabKota'!AJ$5:AJ$513,MATCH($D149,'UPTD PPA KabKota'!$C$5:$C$513,FALSE))</f>
        <v>Sudah</v>
      </c>
      <c r="CB149" s="218" t="str">
        <f t="array" ref="CB149">INDEX('UPTD PPA KabKota'!AK$5:AK$513,MATCH($D149,'UPTD PPA KabKota'!$C$5:$C$513,FALSE))</f>
        <v>Sudah</v>
      </c>
      <c r="CC149" s="218" t="str">
        <f t="array" ref="CC149">INDEX('UPTD PPA KabKota'!AL$5:AL$513,MATCH($D149,'UPTD PPA KabKota'!$C$5:$C$513,FALSE))</f>
        <v>Sudah</v>
      </c>
      <c r="CD149" s="218" t="str">
        <f t="array" ref="CD149">INDEX('UPTD PPA KabKota'!AM$5:AM$513,MATCH($D149,'UPTD PPA KabKota'!$C$5:$C$513,FALSE))</f>
        <v>Sudah</v>
      </c>
      <c r="CE149" s="218" t="str">
        <f t="array" ref="CE149">INDEX('UPTD PPA KabKota'!AN$5:AN$513,MATCH($D149,'UPTD PPA KabKota'!$C$5:$C$513,FALSE))</f>
        <v>-</v>
      </c>
      <c r="CF149" s="218" t="str">
        <f t="array" ref="CF149">INDEX('UPTD PPA KabKota'!AO$5:AO$513,MATCH($D149,'UPTD PPA KabKota'!$C$5:$C$513,FALSE))</f>
        <v>64 korban</v>
      </c>
      <c r="CG149" s="218" t="str">
        <f t="array" ref="CG149">INDEX('UPTD PPA KabKota'!AP$5:AP$513,MATCH($D149,'UPTD PPA KabKota'!$C$5:$C$513,FALSE))</f>
        <v>Kekerasan seksual</v>
      </c>
      <c r="CH149" s="218" t="str">
        <f t="array" ref="CH149">INDEX('UPTD PPA KabKota'!AQ$5:AQ$513,MATCH($D149,'UPTD PPA KabKota'!$C$5:$C$513,FALSE))</f>
        <v/>
      </c>
      <c r="CI149" s="218" t="str">
        <f t="array" ref="CI149">INDEX('UPTD PPA KabKota'!AR$5:AR$513,MATCH($D149,'UPTD PPA KabKota'!$C$5:$C$513,FALSE))</f>
        <v/>
      </c>
      <c r="CJ149" s="218" t="str">
        <f t="array" ref="CJ149">INDEX('UPTD PPA KabKota'!AS$5:AS$513,MATCH($D149,'UPTD PPA KabKota'!$C$5:$C$513,FALSE))</f>
        <v/>
      </c>
      <c r="CK149" s="218" t="str">
        <f t="array" ref="CK149">INDEX('UPTD PPA KabKota'!AT$5:AT$513,MATCH($D149,'UPTD PPA KabKota'!$C$5:$C$513,FALSE))</f>
        <v/>
      </c>
      <c r="CL149" s="218" t="str">
        <f t="array" ref="CL149">INDEX('UPTD PPA KabKota'!AU$5:AU$513,MATCH($D149,'UPTD PPA KabKota'!$C$5:$C$513,FALSE))</f>
        <v>v</v>
      </c>
      <c r="CM149" s="218" t="str">
        <f t="array" ref="CM149">INDEX('UPTD PPA KabKota'!AV$5:AV$513,MATCH($D149,'UPTD PPA KabKota'!$C$5:$C$513,FALSE))</f>
        <v/>
      </c>
      <c r="CN149" s="218" t="str">
        <f t="array" ref="CN149">INDEX('UPTD PPA KabKota'!AW$5:AW$513,MATCH($D149,'UPTD PPA KabKota'!$C$5:$C$513,FALSE))</f>
        <v/>
      </c>
      <c r="CO149" s="218" t="str">
        <f t="array" ref="CO149">INDEX('UPTD PPA KabKota'!AX$5:AX$513,MATCH($D149,'UPTD PPA KabKota'!$C$5:$C$513,FALSE))</f>
        <v/>
      </c>
      <c r="CP149" s="218" t="str">
        <f t="array" ref="CP149">INDEX('UPTD PPA KabKota'!AY$5:AY$513,MATCH($D149,'UPTD PPA KabKota'!$C$5:$C$513,FALSE))</f>
        <v/>
      </c>
      <c r="CQ149" s="209" t="str">
        <f>IFERROR(__xludf.DUMMYFUNCTION("IF(ISBLANK($K149),"""",IF(REGEXMATCH($K149,""Peraturan""),""Ada"",IF(REGEXMATCH($K149,""Rekomendasi""),""Tidak Ada"", $K149)))
"),"Ada")</f>
        <v>Ada</v>
      </c>
      <c r="CR149" s="209" t="str">
        <f t="array" ref="CR149">index('UPTD PPA KabKota'!$BI$5:$BI$513,match($D149,'UPTD PPA KabKota'!$C$5:$C$513,false))</f>
        <v>Ada</v>
      </c>
      <c r="CS149" s="314" t="str">
        <f t="shared" si="22"/>
        <v>Ada</v>
      </c>
    </row>
    <row r="150">
      <c r="A150" s="334">
        <v>146.0</v>
      </c>
      <c r="B150" s="334">
        <v>13.0</v>
      </c>
      <c r="C150" s="311" t="s">
        <v>4746</v>
      </c>
      <c r="D150" s="312" t="s">
        <v>1745</v>
      </c>
      <c r="E150" s="315">
        <v>45748.0</v>
      </c>
      <c r="F150" s="218" t="str">
        <f t="array" ref="F150">INDEX('Ortala-KabKota'!F$2:F$415,MATCH($D150,'Ortala-KabKota'!$E$2:$E$415,FALSE))</f>
        <v>Setiawan/ 085368543504</v>
      </c>
      <c r="G150" s="218" t="str">
        <f t="array" ref="G150">INDEX('Ortala-KabKota'!G$2:G$415,MATCH($D150,'Ortala-KabKota'!$E$2:$E$415,FALSE))</f>
        <v>Jl.Raden Anom Pekon Rawas kec.Pesisir Tengah</v>
      </c>
      <c r="H150" s="218" t="str">
        <f t="array" ref="H150">INDEX('Ortala-KabKota'!H$2:H$415,MATCH($D150,'Ortala-KabKota'!$E$2:$E$415,FALSE))</f>
        <v/>
      </c>
      <c r="I150" s="218" t="str">
        <f t="array" ref="I150">INDEX('Ortala-KabKota'!I$2:I$415,MATCH($D150,'Ortala-KabKota'!$E$2:$E$415,FALSE))</f>
        <v/>
      </c>
      <c r="J150" s="218" t="str">
        <f t="array" ref="J150">INDEX('Ortala-KabKota'!J$2:J$415,MATCH($D150,'Ortala-KabKota'!$E$2:$E$415,FALSE))</f>
        <v>UPTD PPA</v>
      </c>
      <c r="K150" s="218" t="str">
        <f t="array" ref="K150">INDEX('Ortala-KabKota'!K$2:K$415,MATCH($D150,'Ortala-KabKota'!$E$2:$E$415,FALSE))</f>
        <v>Peraturan Bupati Pesisir Barat  Nomor 4 Tahun 2020 </v>
      </c>
      <c r="L150" s="218">
        <f t="array" ref="L150">INDEX('Ortala-KabKota'!L$2:L$415,MATCH($D150,'Ortala-KabKota'!$E$2:$E$415,FALSE))</f>
        <v>2020</v>
      </c>
      <c r="M150" s="218" t="str">
        <f t="array" ref="M150">INDEX('Ortala-KabKota'!M$2:M$415,MATCH($D150,'Ortala-KabKota'!$E$2:$E$415,FALSE))</f>
        <v>A</v>
      </c>
      <c r="N150" s="218" t="str">
        <f t="array" ref="N150">INDEX('Ortala-KabKota'!N$2:N$415,MATCH($D150,'Ortala-KabKota'!$E$2:$E$415,FALSE))</f>
        <v/>
      </c>
      <c r="O150" s="218" t="str">
        <f t="array" ref="O150">INDEX('Ortala-KabKota'!O$2:O$415,MATCH($D150,'Ortala-KabKota'!$E$2:$E$415,FALSE))</f>
        <v>upt.ppapesisirbarat@gmail.com</v>
      </c>
      <c r="P150" s="218" t="str">
        <f t="array" ref="P150">INDEX('Ortala-KabKota'!P$2:P$415,MATCH($D150,'Ortala-KabKota'!$E$2:$E$415,FALSE))</f>
        <v>Kepala UPTD, Kasubag TU, Kelompok JF dan Pelaksana</v>
      </c>
      <c r="Q150" s="218" t="str">
        <f t="array" ref="Q150">INDEX('Ortala-KabKota'!Q$2:Q$415,MATCH($D150,'Ortala-KabKota'!$E$2:$E$415,FALSE))</f>
        <v>BERGABUNG DENGAN KANTOR DINAS</v>
      </c>
      <c r="R150" s="218" t="str">
        <f t="array" ref="R150">INDEX('Ortala-KabKota'!R$2:R$415,MATCH($D150,'Ortala-KabKota'!$E$2:$E$415,FALSE))</f>
        <v>TIDAK PUNYA</v>
      </c>
      <c r="S150" s="218" t="str">
        <f t="array" ref="S150">INDEX('Ortala-KabKota'!S$2:S$415,MATCH($D150,'Ortala-KabKota'!$E$2:$E$415,FALSE))</f>
        <v/>
      </c>
      <c r="T150" s="218">
        <f t="array" ref="T150">INDEX('Ortala-KabKota'!T$2:T$415,MATCH($D150,'Ortala-KabKota'!$E$2:$E$415,FALSE))</f>
        <v>0</v>
      </c>
      <c r="U150" s="218">
        <f t="array" ref="U150">INDEX('Ortala-KabKota'!U$2:U$415,MATCH($D150,'Ortala-KabKota'!$E$2:$E$415,FALSE))</f>
        <v>0</v>
      </c>
      <c r="V150" s="218">
        <f t="array" ref="V150">INDEX('Ortala-KabKota'!V$2:V$415,MATCH($D150,'Ortala-KabKota'!$E$2:$E$415,FALSE))</f>
        <v>0</v>
      </c>
      <c r="W150" s="218">
        <f t="array" ref="W150">INDEX('Ortala-KabKota'!W$2:W$415,MATCH($D150,'Ortala-KabKota'!$E$2:$E$415,FALSE))</f>
        <v>0</v>
      </c>
      <c r="X150" s="218">
        <f t="array" ref="X150">INDEX('Ortala-KabKota'!X$2:X$415,MATCH($D150,'Ortala-KabKota'!$E$2:$E$415,FALSE))</f>
        <v>0</v>
      </c>
      <c r="Y150" s="218">
        <f t="array" ref="Y150">INDEX('Ortala-KabKota'!Y$2:Y$415,MATCH($D150,'Ortala-KabKota'!$E$2:$E$415,FALSE))</f>
        <v>0</v>
      </c>
      <c r="Z150" s="218">
        <f t="array" ref="Z150">INDEX('Ortala-KabKota'!Z$2:Z$415,MATCH($D150,'Ortala-KabKota'!$E$2:$E$415,FALSE))</f>
        <v>0</v>
      </c>
      <c r="AA150" s="218">
        <f t="array" ref="AA150">INDEX('Ortala-KabKota'!AA$2:AA$415,MATCH($D150,'Ortala-KabKota'!$E$2:$E$415,FALSE))</f>
        <v>0</v>
      </c>
      <c r="AB150" s="218">
        <f t="array" ref="AB150">INDEX('Ortala-KabKota'!AB$2:AB$415,MATCH($D150,'Ortala-KabKota'!$E$2:$E$415,FALSE))</f>
        <v>0</v>
      </c>
      <c r="AC150" s="218">
        <f t="array" ref="AC150">INDEX('Ortala-KabKota'!AC$2:AC$415,MATCH($D150,'Ortala-KabKota'!$E$2:$E$415,FALSE))</f>
        <v>0</v>
      </c>
      <c r="AD150" s="218">
        <f t="array" ref="AD150">INDEX('Ortala-KabKota'!AD$2:AD$415,MATCH($D150,'Ortala-KabKota'!$E$2:$E$415,FALSE))</f>
        <v>0</v>
      </c>
      <c r="AE150" s="218">
        <f t="array" ref="AE150">INDEX('Ortala-KabKota'!AE$2:AE$415,MATCH($D150,'Ortala-KabKota'!$E$2:$E$415,FALSE))</f>
        <v>1</v>
      </c>
      <c r="AF150" s="218">
        <f t="array" ref="AF150">INDEX('Ortala-KabKota'!AF$2:AF$415,MATCH($D150,'Ortala-KabKota'!$E$2:$E$415,FALSE))</f>
        <v>1</v>
      </c>
      <c r="AG150" s="218">
        <f t="array" ref="AG150">INDEX('Ortala-KabKota'!AG$2:AG$415,MATCH($D150,'Ortala-KabKota'!$E$2:$E$415,FALSE))</f>
        <v>1</v>
      </c>
      <c r="AH150" s="218">
        <f t="array" ref="AH150">INDEX('Ortala-KabKota'!AH$2:AH$415,MATCH($D150,'Ortala-KabKota'!$E$2:$E$415,FALSE))</f>
        <v>0</v>
      </c>
      <c r="AI150" s="218" t="str">
        <f t="array" ref="AI150">INDEX('Ortala-KabKota'!AI$2:AI$415,MATCH($D150,'Ortala-KabKota'!$E$2:$E$415,FALSE))</f>
        <v/>
      </c>
      <c r="AJ150" s="218">
        <f t="array" ref="AJ150">INDEX('Ortala-KabKota'!AJ$2:AJ$415,MATCH($D150,'Ortala-KabKota'!$E$2:$E$415,FALSE))</f>
        <v>1</v>
      </c>
      <c r="AK150" s="218">
        <f t="array" ref="AK150">INDEX('Ortala-KabKota'!AK$2:AK$415,MATCH($D150,'Ortala-KabKota'!$E$2:$E$415,FALSE))</f>
        <v>1</v>
      </c>
      <c r="AL150" s="218">
        <f t="array" ref="AL150">INDEX('Ortala-KabKota'!AL$2:AL$415,MATCH($D150,'Ortala-KabKota'!$E$2:$E$415,FALSE))</f>
        <v>15</v>
      </c>
      <c r="AM150" s="218" t="str">
        <f t="array" ref="AM150">INDEX('Ortala-KabKota'!AM$2:AM$415,MATCH($D150,'Ortala-KabKota'!$E$2:$E$415,FALSE))</f>
        <v>Pelecehan Seksual</v>
      </c>
      <c r="AN150" s="218" t="str">
        <f t="array" ref="AN150">INDEX('Ortala-KabKota'!AN$2:AN$415,MATCH($D150,'Ortala-KabKota'!$E$2:$E$415,FALSE))</f>
        <v/>
      </c>
      <c r="AO150" s="218" t="str">
        <f t="array" ref="AO150">INDEX('Ortala-KabKota'!AO$2:AO$415,MATCH($D150,'Ortala-KabKota'!$E$2:$E$415,FALSE))</f>
        <v/>
      </c>
      <c r="AP150" s="218" t="str">
        <f t="array" ref="AP150">INDEX('Ortala-KabKota'!AP$2:AP$415,MATCH($D150,'Ortala-KabKota'!$E$2:$E$415,FALSE))</f>
        <v/>
      </c>
      <c r="AQ150" s="218" t="str">
        <f t="array" ref="AQ150">INDEX('Ortala-KabKota'!AQ$2:AQ$415,MATCH($D150,'Ortala-KabKota'!$E$2:$E$415,FALSE))</f>
        <v/>
      </c>
      <c r="AR150" s="218">
        <f t="array" ref="AR150">INDEX('Ortala-KabKota'!AR$2:AR$415,MATCH($D150,'Ortala-KabKota'!$E$2:$E$415,FALSE))</f>
        <v>1</v>
      </c>
      <c r="AS150" s="218" t="str">
        <f t="array" ref="AS150">INDEX('Ortala-KabKota'!AS$2:AS$415,MATCH($D150,'Ortala-KabKota'!$E$2:$E$415,FALSE))</f>
        <v/>
      </c>
      <c r="AT150" s="218" t="str">
        <f t="array" ref="AT150">INDEX('Ortala-KabKota'!AT$2:AT$415,MATCH($D150,'Ortala-KabKota'!$E$2:$E$415,FALSE))</f>
        <v/>
      </c>
      <c r="AU150" s="218" t="str">
        <f t="array" ref="AU150">INDEX('UPTD PPA KabKota'!D$5:D$513,MATCH($D150,'UPTD PPA KabKota'!$C$5:$C$513,FALSE))</f>
        <v>STYAWAN,S.E.</v>
      </c>
      <c r="AV150" s="218" t="str">
        <f t="array" ref="AV150">INDEX('UPTD PPA KabKota'!E$5:E$513,MATCH($D150,'UPTD PPA KabKota'!$C$5:$C$513,FALSE))</f>
        <v>Gedung B Perkantoran Pemerintah Kabupaten Pesisir Barat Lantai II Jalan Kusuma Nomor 07 Kecamatan Pesisir Tengah Pesisir Barat
</v>
      </c>
      <c r="AW150" s="218">
        <f t="array" ref="AW150">INDEX('UPTD PPA KabKota'!F$5:F$513,MATCH($D150,'UPTD PPA KabKota'!$C$5:$C$513,FALSE))</f>
        <v>85368543504</v>
      </c>
      <c r="AX150" s="218">
        <f t="array" ref="AX150">INDEX('UPTD PPA KabKota'!G$5:G$513,MATCH($D150,'UPTD PPA KabKota'!$C$5:$C$513,FALSE))</f>
        <v>85368543504</v>
      </c>
      <c r="AY150" s="218" t="str">
        <f t="array" ref="AY150">INDEX('UPTD PPA KabKota'!H$5:H$513,MATCH($D150,'UPTD PPA KabKota'!$C$5:$C$513,FALSE))</f>
        <v>UPTD PPA</v>
      </c>
      <c r="AZ150" s="218" t="str">
        <f t="array" ref="AZ150">INDEX('UPTD PPA KabKota'!I$5:I$513,MATCH($D150,'UPTD PPA KabKota'!$C$5:$C$513,FALSE))</f>
        <v>Peraturan Bupati Pesisir Barat Nomor 4 Tahun 2020</v>
      </c>
      <c r="BA150" s="218">
        <f t="array" ref="BA150">INDEX('UPTD PPA KabKota'!J$5:J$513,MATCH($D150,'UPTD PPA KabKota'!$C$5:$C$513,FALSE))</f>
        <v>2020</v>
      </c>
      <c r="BB150" s="218" t="str">
        <f t="array" ref="BB150">INDEX('UPTD PPA KabKota'!K$5:K$513,MATCH($D150,'UPTD PPA KabKota'!$C$5:$C$513,FALSE))</f>
        <v>A</v>
      </c>
      <c r="BC150" s="218">
        <f t="array" ref="BC150">INDEX('UPTD PPA KabKota'!L$5:L$513,MATCH($D150,'UPTD PPA KabKota'!$C$5:$C$513,FALSE))</f>
        <v>85368543504</v>
      </c>
      <c r="BD150" s="218" t="str">
        <f t="array" ref="BD150">INDEX('UPTD PPA KabKota'!M$5:M$513,MATCH($D150,'UPTD PPA KabKota'!$C$5:$C$513,FALSE))</f>
        <v>dp3akb.pesibar@gmail.com</v>
      </c>
      <c r="BE150" s="218" t="str">
        <f t="array" ref="BE150">INDEX('UPTD PPA KabKota'!N$5:N$513,MATCH($D150,'UPTD PPA KabKota'!$C$5:$C$513,FALSE))</f>
        <v>Kepala UPTD, Kasubag TU dan Kelompok Jabatan Fungsional dan Pelaksana</v>
      </c>
      <c r="BF150" s="218" t="str">
        <f t="array" ref="BF150">INDEX('UPTD PPA KabKota'!O$5:O$513,MATCH($D150,'UPTD PPA KabKota'!$C$5:$C$513,FALSE))</f>
        <v>Bergabung dengan Kantor Dinas</v>
      </c>
      <c r="BG150" s="218" t="str">
        <f t="array" ref="BG150">INDEX('UPTD PPA KabKota'!P$5:P$513,MATCH($D150,'UPTD PPA KabKota'!$C$5:$C$513,FALSE))</f>
        <v>Sewa/Kontrak</v>
      </c>
      <c r="BH150" s="218" t="str">
        <f t="array" ref="BH150">INDEX('UPTD PPA KabKota'!Q$5:Q$513,MATCH($D150,'UPTD PPA KabKota'!$C$5:$C$513,FALSE))</f>
        <v>-</v>
      </c>
      <c r="BI150" s="218" t="str">
        <f t="array" ref="BI150">INDEX('UPTD PPA KabKota'!R$5:R$513,MATCH($D150,'UPTD PPA KabKota'!$C$5:$C$513,FALSE))</f>
        <v>Ada</v>
      </c>
      <c r="BJ150" s="218" t="str">
        <f t="array" ref="BJ150">INDEX('UPTD PPA KabKota'!S$5:S$513,MATCH($D150,'UPTD PPA KabKota'!$C$5:$C$513,FALSE))</f>
        <v>Ada</v>
      </c>
      <c r="BK150" s="218" t="str">
        <f t="array" ref="BK150">INDEX('UPTD PPA KabKota'!T$5:T$513,MATCH($D150,'UPTD PPA KabKota'!$C$5:$C$513,FALSE))</f>
        <v>Ada</v>
      </c>
      <c r="BL150" s="218" t="str">
        <f t="array" ref="BL150">INDEX('UPTD PPA KabKota'!U$5:U$513,MATCH($D150,'UPTD PPA KabKota'!$C$5:$C$513,FALSE))</f>
        <v>Tidak Ada</v>
      </c>
      <c r="BM150" s="218" t="str">
        <f t="array" ref="BM150">INDEX('UPTD PPA KabKota'!V$5:V$513,MATCH($D150,'UPTD PPA KabKota'!$C$5:$C$513,FALSE))</f>
        <v>Tidak Ada</v>
      </c>
      <c r="BN150" s="218" t="str">
        <f t="array" ref="BN150">INDEX('UPTD PPA KabKota'!W$5:W$513,MATCH($D150,'UPTD PPA KabKota'!$C$5:$C$513,FALSE))</f>
        <v>Tidak Ada</v>
      </c>
      <c r="BO150" s="218" t="str">
        <f t="array" ref="BO150">INDEX('UPTD PPA KabKota'!X$5:X$513,MATCH($D150,'UPTD PPA KabKota'!$C$5:$C$513,FALSE))</f>
        <v>Tidak Ada</v>
      </c>
      <c r="BP150" s="218" t="str">
        <f t="array" ref="BP150">INDEX('UPTD PPA KabKota'!Y$5:Y$513,MATCH($D150,'UPTD PPA KabKota'!$C$5:$C$513,FALSE))</f>
        <v>Ada</v>
      </c>
      <c r="BQ150" s="218" t="str">
        <f t="array" ref="BQ150">INDEX('UPTD PPA KabKota'!Z$5:Z$513,MATCH($D150,'UPTD PPA KabKota'!$C$5:$C$513,FALSE))</f>
        <v>Ada</v>
      </c>
      <c r="BR150" s="218" t="str">
        <f t="array" ref="BR150">INDEX('UPTD PPA KabKota'!AA$5:AA$513,MATCH($D150,'UPTD PPA KabKota'!$C$5:$C$513,FALSE))</f>
        <v>Tidak Ada</v>
      </c>
      <c r="BS150" s="218" t="str">
        <f t="array" ref="BS150">INDEX('UPTD PPA KabKota'!AB$5:AB$513,MATCH($D150,'UPTD PPA KabKota'!$C$5:$C$513,FALSE))</f>
        <v>Tidak Ada</v>
      </c>
      <c r="BT150" s="218" t="str">
        <f t="array" ref="BT150">INDEX('UPTD PPA KabKota'!AC$5:AC$513,MATCH($D150,'UPTD PPA KabKota'!$C$5:$C$513,FALSE))</f>
        <v>Sudah</v>
      </c>
      <c r="BU150" s="218" t="str">
        <f t="array" ref="BU150">INDEX('UPTD PPA KabKota'!AD$5:AD$513,MATCH($D150,'UPTD PPA KabKota'!$C$5:$C$513,FALSE))</f>
        <v>Sudah</v>
      </c>
      <c r="BV150" s="218" t="str">
        <f t="array" ref="BV150">INDEX('UPTD PPA KabKota'!AE$5:AE$513,MATCH($D150,'UPTD PPA KabKota'!$C$5:$C$513,FALSE))</f>
        <v>Sudah</v>
      </c>
      <c r="BW150" s="218" t="str">
        <f t="array" ref="BW150">INDEX('UPTD PPA KabKota'!AF$5:AF$513,MATCH($D150,'UPTD PPA KabKota'!$C$5:$C$513,FALSE))</f>
        <v>Sudah</v>
      </c>
      <c r="BX150" s="218" t="str">
        <f t="array" ref="BX150">INDEX('UPTD PPA KabKota'!AG$5:AG$513,MATCH($D150,'UPTD PPA KabKota'!$C$5:$C$513,FALSE))</f>
        <v>Belum</v>
      </c>
      <c r="BY150" s="218" t="str">
        <f t="array" ref="BY150">INDEX('UPTD PPA KabKota'!AH$5:AH$513,MATCH($D150,'UPTD PPA KabKota'!$C$5:$C$513,FALSE))</f>
        <v>Sudah</v>
      </c>
      <c r="BZ150" s="218" t="str">
        <f t="array" ref="BZ150">INDEX('UPTD PPA KabKota'!AI$5:AI$513,MATCH($D150,'UPTD PPA KabKota'!$C$5:$C$513,FALSE))</f>
        <v>Belum</v>
      </c>
      <c r="CA150" s="218" t="str">
        <f t="array" ref="CA150">INDEX('UPTD PPA KabKota'!AJ$5:AJ$513,MATCH($D150,'UPTD PPA KabKota'!$C$5:$C$513,FALSE))</f>
        <v>Sudah</v>
      </c>
      <c r="CB150" s="218" t="str">
        <f t="array" ref="CB150">INDEX('UPTD PPA KabKota'!AK$5:AK$513,MATCH($D150,'UPTD PPA KabKota'!$C$5:$C$513,FALSE))</f>
        <v>Sudah</v>
      </c>
      <c r="CC150" s="218" t="str">
        <f t="array" ref="CC150">INDEX('UPTD PPA KabKota'!AL$5:AL$513,MATCH($D150,'UPTD PPA KabKota'!$C$5:$C$513,FALSE))</f>
        <v>Sudah</v>
      </c>
      <c r="CD150" s="218" t="str">
        <f t="array" ref="CD150">INDEX('UPTD PPA KabKota'!AM$5:AM$513,MATCH($D150,'UPTD PPA KabKota'!$C$5:$C$513,FALSE))</f>
        <v>Sudah</v>
      </c>
      <c r="CE150" s="218" t="str">
        <f t="array" ref="CE150">INDEX('UPTD PPA KabKota'!AN$5:AN$513,MATCH($D150,'UPTD PPA KabKota'!$C$5:$C$513,FALSE))</f>
        <v>-</v>
      </c>
      <c r="CF150" s="218">
        <f t="array" ref="CF150">INDEX('UPTD PPA KabKota'!AO$5:AO$513,MATCH($D150,'UPTD PPA KabKota'!$C$5:$C$513,FALSE))</f>
        <v>43</v>
      </c>
      <c r="CG150" s="218" t="str">
        <f t="array" ref="CG150">INDEX('UPTD PPA KabKota'!AP$5:AP$513,MATCH($D150,'UPTD PPA KabKota'!$C$5:$C$513,FALSE))</f>
        <v>KEKERASAN SEKSUAL TERHADAP ANAK DAN ABH</v>
      </c>
      <c r="CH150" s="218" t="str">
        <f t="array" ref="CH150">INDEX('UPTD PPA KabKota'!AQ$5:AQ$513,MATCH($D150,'UPTD PPA KabKota'!$C$5:$C$513,FALSE))</f>
        <v/>
      </c>
      <c r="CI150" s="218" t="str">
        <f t="array" ref="CI150">INDEX('UPTD PPA KabKota'!AR$5:AR$513,MATCH($D150,'UPTD PPA KabKota'!$C$5:$C$513,FALSE))</f>
        <v/>
      </c>
      <c r="CJ150" s="218" t="str">
        <f t="array" ref="CJ150">INDEX('UPTD PPA KabKota'!AS$5:AS$513,MATCH($D150,'UPTD PPA KabKota'!$C$5:$C$513,FALSE))</f>
        <v/>
      </c>
      <c r="CK150" s="218" t="str">
        <f t="array" ref="CK150">INDEX('UPTD PPA KabKota'!AT$5:AT$513,MATCH($D150,'UPTD PPA KabKota'!$C$5:$C$513,FALSE))</f>
        <v/>
      </c>
      <c r="CL150" s="218" t="str">
        <f t="array" ref="CL150">INDEX('UPTD PPA KabKota'!AU$5:AU$513,MATCH($D150,'UPTD PPA KabKota'!$C$5:$C$513,FALSE))</f>
        <v>v</v>
      </c>
      <c r="CM150" s="218" t="str">
        <f t="array" ref="CM150">INDEX('UPTD PPA KabKota'!AV$5:AV$513,MATCH($D150,'UPTD PPA KabKota'!$C$5:$C$513,FALSE))</f>
        <v/>
      </c>
      <c r="CN150" s="218" t="str">
        <f t="array" ref="CN150">INDEX('UPTD PPA KabKota'!AW$5:AW$513,MATCH($D150,'UPTD PPA KabKota'!$C$5:$C$513,FALSE))</f>
        <v/>
      </c>
      <c r="CO150" s="218" t="str">
        <f t="array" ref="CO150">INDEX('UPTD PPA KabKota'!AX$5:AX$513,MATCH($D150,'UPTD PPA KabKota'!$C$5:$C$513,FALSE))</f>
        <v/>
      </c>
      <c r="CP150" s="218" t="str">
        <f t="array" ref="CP150">INDEX('UPTD PPA KabKota'!AY$5:AY$513,MATCH($D150,'UPTD PPA KabKota'!$C$5:$C$513,FALSE))</f>
        <v/>
      </c>
      <c r="CQ150" s="209" t="str">
        <f>IFERROR(__xludf.DUMMYFUNCTION("IF(ISBLANK($K150),"""",IF(REGEXMATCH($K150,""Peraturan""),""Ada"",IF(REGEXMATCH($K150,""Rekomendasi""),""Tidak Ada"", $K150)))
"),"Ada")</f>
        <v>Ada</v>
      </c>
      <c r="CR150" s="209" t="str">
        <f t="array" ref="CR150">index('UPTD PPA KabKota'!$BI$5:$BI$513,match($D150,'UPTD PPA KabKota'!$C$5:$C$513,false))</f>
        <v>Ada</v>
      </c>
      <c r="CS150" s="314" t="str">
        <f t="shared" si="22"/>
        <v>Ada</v>
      </c>
    </row>
    <row r="151">
      <c r="A151" s="334">
        <v>147.0</v>
      </c>
      <c r="B151" s="334">
        <v>14.0</v>
      </c>
      <c r="C151" s="311" t="s">
        <v>4746</v>
      </c>
      <c r="D151" s="312" t="s">
        <v>1669</v>
      </c>
      <c r="E151" s="315">
        <v>45748.0</v>
      </c>
      <c r="F151" s="218" t="str">
        <f t="array" ref="F151">INDEX('Ortala-KabKota'!F$2:F$415,MATCH($D151,'Ortala-KabKota'!$E$2:$E$415,FALSE))</f>
        <v>A. Prisnal/ 082140001833</v>
      </c>
      <c r="G151" s="218" t="str">
        <f t="array" ref="G151">INDEX('Ortala-KabKota'!G$2:G$415,MATCH($D151,'Ortala-KabKota'!$E$2:$E$415,FALSE))</f>
        <v>Jl. Dr. Susilo No 2, Gedung Satu ATap, Lantai 9</v>
      </c>
      <c r="H151" s="218" t="str">
        <f t="array" ref="H151">INDEX('Ortala-KabKota'!H$2:H$415,MATCH($D151,'Ortala-KabKota'!$E$2:$E$415,FALSE))</f>
        <v/>
      </c>
      <c r="I151" s="218" t="str">
        <f t="array" ref="I151">INDEX('Ortala-KabKota'!I$2:I$415,MATCH($D151,'Ortala-KabKota'!$E$2:$E$415,FALSE))</f>
        <v>Telp : 082140001686
WA : 082111110626</v>
      </c>
      <c r="J151" s="218" t="str">
        <f t="array" ref="J151">INDEX('Ortala-KabKota'!J$2:J$415,MATCH($D151,'Ortala-KabKota'!$E$2:$E$415,FALSE))</f>
        <v>UPTD PPA</v>
      </c>
      <c r="K151" s="218" t="str">
        <f t="array" ref="K151">INDEX('Ortala-KabKota'!K$2:K$415,MATCH($D151,'Ortala-KabKota'!$E$2:$E$415,FALSE))</f>
        <v>Peraturan Walikota Bandar Lampung Nomor 6 Tahun 2020</v>
      </c>
      <c r="L151" s="218">
        <f t="array" ref="L151">INDEX('Ortala-KabKota'!L$2:L$415,MATCH($D151,'Ortala-KabKota'!$E$2:$E$415,FALSE))</f>
        <v>2020</v>
      </c>
      <c r="M151" s="218" t="str">
        <f t="array" ref="M151">INDEX('Ortala-KabKota'!M$2:M$415,MATCH($D151,'Ortala-KabKota'!$E$2:$E$415,FALSE))</f>
        <v>A</v>
      </c>
      <c r="N151" s="218" t="str">
        <f t="array" ref="N151">INDEX('Ortala-KabKota'!N$2:N$415,MATCH($D151,'Ortala-KabKota'!$E$2:$E$415,FALSE))</f>
        <v>Telp : 082140001686
WA : 082111110626</v>
      </c>
      <c r="O151" s="218" t="str">
        <f t="array" ref="O151">INDEX('Ortala-KabKota'!O$2:O$415,MATCH($D151,'Ortala-KabKota'!$E$2:$E$415,FALSE))</f>
        <v>uptpppakotabalam01@gmail.com</v>
      </c>
      <c r="P151" s="218" t="str">
        <f t="array" ref="P151">INDEX('Ortala-KabKota'!P$2:P$415,MATCH($D151,'Ortala-KabKota'!$E$2:$E$415,FALSE))</f>
        <v>Kepala UPTD, Kasubag TU, Kelompok JF dan Pelaksana</v>
      </c>
      <c r="Q151" s="218" t="str">
        <f t="array" ref="Q151">INDEX('Ortala-KabKota'!Q$2:Q$415,MATCH($D151,'Ortala-KabKota'!$E$2:$E$415,FALSE))</f>
        <v>BERGABUNG DENGAN KANTOR DINAS</v>
      </c>
      <c r="R151" s="218" t="str">
        <f t="array" ref="R151">INDEX('Ortala-KabKota'!R$2:R$415,MATCH($D151,'Ortala-KabKota'!$E$2:$E$415,FALSE))</f>
        <v>TIDAK PUNYA</v>
      </c>
      <c r="S151" s="218" t="str">
        <f t="array" ref="S151">INDEX('Ortala-KabKota'!S$2:S$415,MATCH($D151,'Ortala-KabKota'!$E$2:$E$415,FALSE))</f>
        <v>UPT PPA Kota Bandar Lampung bekerjasama/membuat MOU dengan lembaga/yayasan swasta</v>
      </c>
      <c r="T151" s="218">
        <f t="array" ref="T151">INDEX('Ortala-KabKota'!T$2:T$415,MATCH($D151,'Ortala-KabKota'!$E$2:$E$415,FALSE))</f>
        <v>0</v>
      </c>
      <c r="U151" s="218">
        <f t="array" ref="U151">INDEX('Ortala-KabKota'!U$2:U$415,MATCH($D151,'Ortala-KabKota'!$E$2:$E$415,FALSE))</f>
        <v>1</v>
      </c>
      <c r="V151" s="218">
        <f t="array" ref="V151">INDEX('Ortala-KabKota'!V$2:V$415,MATCH($D151,'Ortala-KabKota'!$E$2:$E$415,FALSE))</f>
        <v>1</v>
      </c>
      <c r="W151" s="218">
        <f t="array" ref="W151">INDEX('Ortala-KabKota'!W$2:W$415,MATCH($D151,'Ortala-KabKota'!$E$2:$E$415,FALSE))</f>
        <v>1</v>
      </c>
      <c r="X151" s="218">
        <f t="array" ref="X151">INDEX('Ortala-KabKota'!X$2:X$415,MATCH($D151,'Ortala-KabKota'!$E$2:$E$415,FALSE))</f>
        <v>1</v>
      </c>
      <c r="Y151" s="218">
        <f t="array" ref="Y151">INDEX('Ortala-KabKota'!Y$2:Y$415,MATCH($D151,'Ortala-KabKota'!$E$2:$E$415,FALSE))</f>
        <v>1</v>
      </c>
      <c r="Z151" s="218">
        <f t="array" ref="Z151">INDEX('Ortala-KabKota'!Z$2:Z$415,MATCH($D151,'Ortala-KabKota'!$E$2:$E$415,FALSE))</f>
        <v>1</v>
      </c>
      <c r="AA151" s="218">
        <f t="array" ref="AA151">INDEX('Ortala-KabKota'!AA$2:AA$415,MATCH($D151,'Ortala-KabKota'!$E$2:$E$415,FALSE))</f>
        <v>0</v>
      </c>
      <c r="AB151" s="218">
        <f t="array" ref="AB151">INDEX('Ortala-KabKota'!AB$2:AB$415,MATCH($D151,'Ortala-KabKota'!$E$2:$E$415,FALSE))</f>
        <v>0</v>
      </c>
      <c r="AC151" s="218">
        <f t="array" ref="AC151">INDEX('Ortala-KabKota'!AC$2:AC$415,MATCH($D151,'Ortala-KabKota'!$E$2:$E$415,FALSE))</f>
        <v>0</v>
      </c>
      <c r="AD151" s="218">
        <f t="array" ref="AD151">INDEX('Ortala-KabKota'!AD$2:AD$415,MATCH($D151,'Ortala-KabKota'!$E$2:$E$415,FALSE))</f>
        <v>0</v>
      </c>
      <c r="AE151" s="218">
        <f t="array" ref="AE151">INDEX('Ortala-KabKota'!AE$2:AE$415,MATCH($D151,'Ortala-KabKota'!$E$2:$E$415,FALSE))</f>
        <v>1</v>
      </c>
      <c r="AF151" s="218">
        <f t="array" ref="AF151">INDEX('Ortala-KabKota'!AF$2:AF$415,MATCH($D151,'Ortala-KabKota'!$E$2:$E$415,FALSE))</f>
        <v>1</v>
      </c>
      <c r="AG151" s="218">
        <f t="array" ref="AG151">INDEX('Ortala-KabKota'!AG$2:AG$415,MATCH($D151,'Ortala-KabKota'!$E$2:$E$415,FALSE))</f>
        <v>1</v>
      </c>
      <c r="AH151" s="218">
        <f t="array" ref="AH151">INDEX('Ortala-KabKota'!AH$2:AH$415,MATCH($D151,'Ortala-KabKota'!$E$2:$E$415,FALSE))</f>
        <v>1</v>
      </c>
      <c r="AI151" s="218" t="str">
        <f t="array" ref="AI151">INDEX('Ortala-KabKota'!AI$2:AI$415,MATCH($D151,'Ortala-KabKota'!$E$2:$E$415,FALSE))</f>
        <v>Dinas PPPA dan UPT PPA Kota Bandar Lampung bekerjasama dengan lembaga/yayasan swasta</v>
      </c>
      <c r="AJ151" s="218">
        <f t="array" ref="AJ151">INDEX('Ortala-KabKota'!AJ$2:AJ$415,MATCH($D151,'Ortala-KabKota'!$E$2:$E$415,FALSE))</f>
        <v>1</v>
      </c>
      <c r="AK151" s="218">
        <f t="array" ref="AK151">INDEX('Ortala-KabKota'!AK$2:AK$415,MATCH($D151,'Ortala-KabKota'!$E$2:$E$415,FALSE))</f>
        <v>1</v>
      </c>
      <c r="AL151" s="218">
        <f t="array" ref="AL151">INDEX('Ortala-KabKota'!AL$2:AL$415,MATCH($D151,'Ortala-KabKota'!$E$2:$E$415,FALSE))</f>
        <v>200</v>
      </c>
      <c r="AM151" s="218" t="str">
        <f t="array" ref="AM151">INDEX('Ortala-KabKota'!AM$2:AM$415,MATCH($D151,'Ortala-KabKota'!$E$2:$E$415,FALSE))</f>
        <v>Kekerasan terhadap anak </v>
      </c>
      <c r="AN151" s="218" t="str">
        <f t="array" ref="AN151">INDEX('Ortala-KabKota'!AN$2:AN$415,MATCH($D151,'Ortala-KabKota'!$E$2:$E$415,FALSE))</f>
        <v/>
      </c>
      <c r="AO151" s="218" t="str">
        <f t="array" ref="AO151">INDEX('Ortala-KabKota'!AO$2:AO$415,MATCH($D151,'Ortala-KabKota'!$E$2:$E$415,FALSE))</f>
        <v/>
      </c>
      <c r="AP151" s="218" t="str">
        <f t="array" ref="AP151">INDEX('Ortala-KabKota'!AP$2:AP$415,MATCH($D151,'Ortala-KabKota'!$E$2:$E$415,FALSE))</f>
        <v/>
      </c>
      <c r="AQ151" s="218" t="str">
        <f t="array" ref="AQ151">INDEX('Ortala-KabKota'!AQ$2:AQ$415,MATCH($D151,'Ortala-KabKota'!$E$2:$E$415,FALSE))</f>
        <v/>
      </c>
      <c r="AR151" s="218">
        <f t="array" ref="AR151">INDEX('Ortala-KabKota'!AR$2:AR$415,MATCH($D151,'Ortala-KabKota'!$E$2:$E$415,FALSE))</f>
        <v>1</v>
      </c>
      <c r="AS151" s="218" t="str">
        <f t="array" ref="AS151">INDEX('Ortala-KabKota'!AS$2:AS$415,MATCH($D151,'Ortala-KabKota'!$E$2:$E$415,FALSE))</f>
        <v/>
      </c>
      <c r="AT151" s="218" t="str">
        <f t="array" ref="AT151">INDEX('Ortala-KabKota'!AT$2:AT$415,MATCH($D151,'Ortala-KabKota'!$E$2:$E$415,FALSE))</f>
        <v/>
      </c>
      <c r="AU151" s="218" t="str">
        <f t="array" ref="AU151">INDEX('UPTD PPA KabKota'!D$5:D$513,MATCH($D151,'UPTD PPA KabKota'!$C$5:$C$513,FALSE))</f>
        <v>A. Prisnal/082140001833</v>
      </c>
      <c r="AV151" s="218" t="str">
        <f t="array" ref="AV151">INDEX('UPTD PPA KabKota'!E$5:E$513,MATCH($D151,'UPTD PPA KabKota'!$C$5:$C$513,FALSE))</f>
        <v>Jl. Dr. Susilo Nomor 2, Gedung Mall Pelayanan Publik Lantai 3</v>
      </c>
      <c r="AW151" s="218" t="str">
        <f t="array" ref="AW151">INDEX('UPTD PPA KabKota'!F$5:F$513,MATCH($D151,'UPTD PPA KabKota'!$C$5:$C$513,FALSE))</f>
        <v>Tidak ada</v>
      </c>
      <c r="AX151" s="218" t="str">
        <f t="array" ref="AX151">INDEX('UPTD PPA KabKota'!G$5:G$513,MATCH($D151,'UPTD PPA KabKota'!$C$5:$C$513,FALSE))</f>
        <v>Telp : 082140001686
 WA : 082111110626</v>
      </c>
      <c r="AY151" s="218" t="str">
        <f t="array" ref="AY151">INDEX('UPTD PPA KabKota'!H$5:H$513,MATCH($D151,'UPTD PPA KabKota'!$C$5:$C$513,FALSE))</f>
        <v>UPTD PPA</v>
      </c>
      <c r="AZ151" s="218" t="str">
        <f t="array" ref="AZ151">INDEX('UPTD PPA KabKota'!I$5:I$513,MATCH($D151,'UPTD PPA KabKota'!$C$5:$C$513,FALSE))</f>
        <v>Peraturan Walikota Bandar Lampung Nomor 6 Tahun 2020</v>
      </c>
      <c r="BA151" s="218">
        <f t="array" ref="BA151">INDEX('UPTD PPA KabKota'!J$5:J$513,MATCH($D151,'UPTD PPA KabKota'!$C$5:$C$513,FALSE))</f>
        <v>2020</v>
      </c>
      <c r="BB151" s="218" t="str">
        <f t="array" ref="BB151">INDEX('UPTD PPA KabKota'!K$5:K$513,MATCH($D151,'UPTD PPA KabKota'!$C$5:$C$513,FALSE))</f>
        <v>A</v>
      </c>
      <c r="BC151" s="218" t="str">
        <f t="array" ref="BC151">INDEX('UPTD PPA KabKota'!L$5:L$513,MATCH($D151,'UPTD PPA KabKota'!$C$5:$C$513,FALSE))</f>
        <v>Telp : 082140001686
 WA : 082111110626</v>
      </c>
      <c r="BD151" s="316" t="str">
        <f t="array" ref="BD151">INDEX('UPTD PPA KabKota'!M$5:M$513,MATCH($D151,'UPTD PPA KabKota'!$C$5:$C$513,FALSE))</f>
        <v>uptppakotabandarlampung@gmail.com</v>
      </c>
      <c r="BE151" s="218" t="str">
        <f t="array" ref="BE151">INDEX('UPTD PPA KabKota'!N$5:N$513,MATCH($D151,'UPTD PPA KabKota'!$C$5:$C$513,FALSE))</f>
        <v>1. Kepala UPTD
2. Kasubag TU
3. Kelompok JF dan Pelaksana</v>
      </c>
      <c r="BF151" s="218" t="str">
        <f t="array" ref="BF151">INDEX('UPTD PPA KabKota'!O$5:O$513,MATCH($D151,'UPTD PPA KabKota'!$C$5:$C$513,FALSE))</f>
        <v>MANDIRI</v>
      </c>
      <c r="BG151" s="218" t="str">
        <f t="array" ref="BG151">INDEX('UPTD PPA KabKota'!P$5:P$513,MATCH($D151,'UPTD PPA KabKota'!$C$5:$C$513,FALSE))</f>
        <v>ADA MELALUI KERJA SAMA</v>
      </c>
      <c r="BH151" s="218" t="str">
        <f t="array" ref="BH151">INDEX('UPTD PPA KabKota'!Q$5:Q$513,MATCH($D151,'UPTD PPA KabKota'!$C$5:$C$513,FALSE))</f>
        <v>UPT PPA Kota Bandar Lampung bekerjasama/membuat MOU dengan lembaga/yayasan swasta, RPTC (Dinsos Provinsi Lampung)</v>
      </c>
      <c r="BI151" s="218" t="str">
        <f t="array" ref="BI151">INDEX('UPTD PPA KabKota'!R$5:R$513,MATCH($D151,'UPTD PPA KabKota'!$C$5:$C$513,FALSE))</f>
        <v>Tidak Ada</v>
      </c>
      <c r="BJ151" s="218" t="str">
        <f t="array" ref="BJ151">INDEX('UPTD PPA KabKota'!S$5:S$513,MATCH($D151,'UPTD PPA KabKota'!$C$5:$C$513,FALSE))</f>
        <v>Tidak Ada</v>
      </c>
      <c r="BK151" s="218" t="str">
        <f t="array" ref="BK151">INDEX('UPTD PPA KabKota'!T$5:T$513,MATCH($D151,'UPTD PPA KabKota'!$C$5:$C$513,FALSE))</f>
        <v>Ada</v>
      </c>
      <c r="BL151" s="218" t="str">
        <f t="array" ref="BL151">INDEX('UPTD PPA KabKota'!U$5:U$513,MATCH($D151,'UPTD PPA KabKota'!$C$5:$C$513,FALSE))</f>
        <v>Ada</v>
      </c>
      <c r="BM151" s="218" t="str">
        <f t="array" ref="BM151">INDEX('UPTD PPA KabKota'!V$5:V$513,MATCH($D151,'UPTD PPA KabKota'!$C$5:$C$513,FALSE))</f>
        <v>Ada</v>
      </c>
      <c r="BN151" s="218" t="str">
        <f t="array" ref="BN151">INDEX('UPTD PPA KabKota'!W$5:W$513,MATCH($D151,'UPTD PPA KabKota'!$C$5:$C$513,FALSE))</f>
        <v>Ada</v>
      </c>
      <c r="BO151" s="218" t="str">
        <f t="array" ref="BO151">INDEX('UPTD PPA KabKota'!X$5:X$513,MATCH($D151,'UPTD PPA KabKota'!$C$5:$C$513,FALSE))</f>
        <v>Ada</v>
      </c>
      <c r="BP151" s="218" t="str">
        <f t="array" ref="BP151">INDEX('UPTD PPA KabKota'!Y$5:Y$513,MATCH($D151,'UPTD PPA KabKota'!$C$5:$C$513,FALSE))</f>
        <v>Ada</v>
      </c>
      <c r="BQ151" s="218" t="str">
        <f t="array" ref="BQ151">INDEX('UPTD PPA KabKota'!Z$5:Z$513,MATCH($D151,'UPTD PPA KabKota'!$C$5:$C$513,FALSE))</f>
        <v>Ada</v>
      </c>
      <c r="BR151" s="218" t="str">
        <f t="array" ref="BR151">INDEX('UPTD PPA KabKota'!AA$5:AA$513,MATCH($D151,'UPTD PPA KabKota'!$C$5:$C$513,FALSE))</f>
        <v>Tidak Ada</v>
      </c>
      <c r="BS151" s="218" t="str">
        <f t="array" ref="BS151">INDEX('UPTD PPA KabKota'!AB$5:AB$513,MATCH($D151,'UPTD PPA KabKota'!$C$5:$C$513,FALSE))</f>
        <v>Tidak Ada</v>
      </c>
      <c r="BT151" s="218" t="str">
        <f t="array" ref="BT151">INDEX('UPTD PPA KabKota'!AC$5:AC$513,MATCH($D151,'UPTD PPA KabKota'!$C$5:$C$513,FALSE))</f>
        <v>Sudah</v>
      </c>
      <c r="BU151" s="218" t="str">
        <f t="array" ref="BU151">INDEX('UPTD PPA KabKota'!AD$5:AD$513,MATCH($D151,'UPTD PPA KabKota'!$C$5:$C$513,FALSE))</f>
        <v>Sudah</v>
      </c>
      <c r="BV151" s="218" t="str">
        <f t="array" ref="BV151">INDEX('UPTD PPA KabKota'!AE$5:AE$513,MATCH($D151,'UPTD PPA KabKota'!$C$5:$C$513,FALSE))</f>
        <v>Sudah</v>
      </c>
      <c r="BW151" s="218" t="str">
        <f t="array" ref="BW151">INDEX('UPTD PPA KabKota'!AF$5:AF$513,MATCH($D151,'UPTD PPA KabKota'!$C$5:$C$513,FALSE))</f>
        <v>Sudah</v>
      </c>
      <c r="BX151" s="218" t="str">
        <f t="array" ref="BX151">INDEX('UPTD PPA KabKota'!AG$5:AG$513,MATCH($D151,'UPTD PPA KabKota'!$C$5:$C$513,FALSE))</f>
        <v>Sudah</v>
      </c>
      <c r="BY151" s="218" t="str">
        <f t="array" ref="BY151">INDEX('UPTD PPA KabKota'!AH$5:AH$513,MATCH($D151,'UPTD PPA KabKota'!$C$5:$C$513,FALSE))</f>
        <v>Sudah</v>
      </c>
      <c r="BZ151" s="218" t="str">
        <f t="array" ref="BZ151">INDEX('UPTD PPA KabKota'!AI$5:AI$513,MATCH($D151,'UPTD PPA KabKota'!$C$5:$C$513,FALSE))</f>
        <v>Sudah</v>
      </c>
      <c r="CA151" s="218" t="str">
        <f t="array" ref="CA151">INDEX('UPTD PPA KabKota'!AJ$5:AJ$513,MATCH($D151,'UPTD PPA KabKota'!$C$5:$C$513,FALSE))</f>
        <v>Sudah</v>
      </c>
      <c r="CB151" s="218" t="str">
        <f t="array" ref="CB151">INDEX('UPTD PPA KabKota'!AK$5:AK$513,MATCH($D151,'UPTD PPA KabKota'!$C$5:$C$513,FALSE))</f>
        <v>Sudah</v>
      </c>
      <c r="CC151" s="218" t="str">
        <f t="array" ref="CC151">INDEX('UPTD PPA KabKota'!AL$5:AL$513,MATCH($D151,'UPTD PPA KabKota'!$C$5:$C$513,FALSE))</f>
        <v>Sudah</v>
      </c>
      <c r="CD151" s="218" t="str">
        <f t="array" ref="CD151">INDEX('UPTD PPA KabKota'!AM$5:AM$513,MATCH($D151,'UPTD PPA KabKota'!$C$5:$C$513,FALSE))</f>
        <v>Sudah</v>
      </c>
      <c r="CE151" s="218" t="str">
        <f t="array" ref="CE151">INDEX('UPTD PPA KabKota'!AN$5:AN$513,MATCH($D151,'UPTD PPA KabKota'!$C$5:$C$513,FALSE))</f>
        <v/>
      </c>
      <c r="CF151" s="218" t="str">
        <f t="array" ref="CF151">INDEX('UPTD PPA KabKota'!AO$5:AO$513,MATCH($D151,'UPTD PPA KabKota'!$C$5:$C$513,FALSE))</f>
        <v/>
      </c>
      <c r="CG151" s="218" t="str">
        <f t="array" ref="CG151">INDEX('UPTD PPA KabKota'!AP$5:AP$513,MATCH($D151,'UPTD PPA KabKota'!$C$5:$C$513,FALSE))</f>
        <v>Kekerasan Terhadap Anak</v>
      </c>
      <c r="CH151" s="218" t="str">
        <f t="array" ref="CH151">INDEX('UPTD PPA KabKota'!AQ$5:AQ$513,MATCH($D151,'UPTD PPA KabKota'!$C$5:$C$513,FALSE))</f>
        <v/>
      </c>
      <c r="CI151" s="218" t="str">
        <f t="array" ref="CI151">INDEX('UPTD PPA KabKota'!AR$5:AR$513,MATCH($D151,'UPTD PPA KabKota'!$C$5:$C$513,FALSE))</f>
        <v/>
      </c>
      <c r="CJ151" s="218" t="str">
        <f t="array" ref="CJ151">INDEX('UPTD PPA KabKota'!AS$5:AS$513,MATCH($D151,'UPTD PPA KabKota'!$C$5:$C$513,FALSE))</f>
        <v/>
      </c>
      <c r="CK151" s="218" t="str">
        <f t="array" ref="CK151">INDEX('UPTD PPA KabKota'!AT$5:AT$513,MATCH($D151,'UPTD PPA KabKota'!$C$5:$C$513,FALSE))</f>
        <v/>
      </c>
      <c r="CL151" s="218" t="str">
        <f t="array" ref="CL151">INDEX('UPTD PPA KabKota'!AU$5:AU$513,MATCH($D151,'UPTD PPA KabKota'!$C$5:$C$513,FALSE))</f>
        <v/>
      </c>
      <c r="CM151" s="218" t="str">
        <f t="array" ref="CM151">INDEX('UPTD PPA KabKota'!AV$5:AV$513,MATCH($D151,'UPTD PPA KabKota'!$C$5:$C$513,FALSE))</f>
        <v/>
      </c>
      <c r="CN151" s="218" t="str">
        <f t="array" ref="CN151">INDEX('UPTD PPA KabKota'!AW$5:AW$513,MATCH($D151,'UPTD PPA KabKota'!$C$5:$C$513,FALSE))</f>
        <v/>
      </c>
      <c r="CO151" s="218" t="str">
        <f t="array" ref="CO151">INDEX('UPTD PPA KabKota'!AX$5:AX$513,MATCH($D151,'UPTD PPA KabKota'!$C$5:$C$513,FALSE))</f>
        <v/>
      </c>
      <c r="CP151" s="218" t="str">
        <f t="array" ref="CP151">INDEX('UPTD PPA KabKota'!AY$5:AY$513,MATCH($D151,'UPTD PPA KabKota'!$C$5:$C$513,FALSE))</f>
        <v/>
      </c>
      <c r="CQ151" s="209" t="str">
        <f>IFERROR(__xludf.DUMMYFUNCTION("IF(ISBLANK($K151),"""",IF(REGEXMATCH($K151,""Peraturan""),""Ada"",IF(REGEXMATCH($K151,""Rekomendasi""),""Tidak Ada"", $K151)))
"),"Ada")</f>
        <v>Ada</v>
      </c>
      <c r="CR151" s="209" t="str">
        <f t="array" ref="CR151">index('UPTD PPA KabKota'!$BI$5:$BI$513,match($D151,'UPTD PPA KabKota'!$C$5:$C$513,false))</f>
        <v>Ada</v>
      </c>
      <c r="CS151" s="314" t="str">
        <f t="shared" si="22"/>
        <v>Ada</v>
      </c>
    </row>
    <row r="152">
      <c r="A152" s="334">
        <v>148.0</v>
      </c>
      <c r="B152" s="334">
        <v>15.0</v>
      </c>
      <c r="C152" s="311" t="s">
        <v>4746</v>
      </c>
      <c r="D152" s="312" t="s">
        <v>1797</v>
      </c>
      <c r="E152" s="315">
        <v>45689.0</v>
      </c>
      <c r="F152" s="218" t="str">
        <f t="array" ref="F152">INDEX('Ortala-KabKota'!F$2:F$415,MATCH($D152,'Ortala-KabKota'!$E$2:$E$415,FALSE))</f>
        <v>Ara Yuliasari/ 081254974884</v>
      </c>
      <c r="G152" s="218" t="str">
        <f t="array" ref="G152">INDEX('Ortala-KabKota'!G$2:G$415,MATCH($D152,'Ortala-KabKota'!$E$2:$E$415,FALSE))</f>
        <v>Jl. Soekarno Hatta No 17 (16C) Mulyojati, Metro Barat, Kota Metro
</v>
      </c>
      <c r="H152" s="218" t="str">
        <f t="array" ref="H152">INDEX('Ortala-KabKota'!H$2:H$415,MATCH($D152,'Ortala-KabKota'!$E$2:$E$415,FALSE))</f>
        <v>0725 43690</v>
      </c>
      <c r="I152" s="218" t="str">
        <f t="array" ref="I152">INDEX('Ortala-KabKota'!I$2:I$415,MATCH($D152,'Ortala-KabKota'!$E$2:$E$415,FALSE))</f>
        <v>081540999005</v>
      </c>
      <c r="J152" s="218" t="str">
        <f t="array" ref="J152">INDEX('Ortala-KabKota'!J$2:J$415,MATCH($D152,'Ortala-KabKota'!$E$2:$E$415,FALSE))</f>
        <v>UPTD PPA</v>
      </c>
      <c r="K152" s="218" t="str">
        <f t="array" ref="K152">INDEX('Ortala-KabKota'!K$2:K$415,MATCH($D152,'Ortala-KabKota'!$E$2:$E$415,FALSE))</f>
        <v>Peraturan Walikota Metro Nomor 3 Tahun 2018 tentang Pembentukan Organisasi dan Tata Kerja Unit Pelaksana Teknis Daerah pada Pemerintah Kota Metro</v>
      </c>
      <c r="L152" s="218">
        <f t="array" ref="L152">INDEX('Ortala-KabKota'!L$2:L$415,MATCH($D152,'Ortala-KabKota'!$E$2:$E$415,FALSE))</f>
        <v>2018</v>
      </c>
      <c r="M152" s="218" t="str">
        <f t="array" ref="M152">INDEX('Ortala-KabKota'!M$2:M$415,MATCH($D152,'Ortala-KabKota'!$E$2:$E$415,FALSE))</f>
        <v>A</v>
      </c>
      <c r="N152" s="218" t="str">
        <f t="array" ref="N152">INDEX('Ortala-KabKota'!N$2:N$415,MATCH($D152,'Ortala-KabKota'!$E$2:$E$415,FALSE))</f>
        <v>-</v>
      </c>
      <c r="O152" s="218" t="str">
        <f t="array" ref="O152">INDEX('Ortala-KabKota'!O$2:O$415,MATCH($D152,'Ortala-KabKota'!$E$2:$E$415,FALSE))</f>
        <v>uptdppametro@yahoo.com</v>
      </c>
      <c r="P152" s="218" t="str">
        <f t="array" ref="P152">INDEX('Ortala-KabKota'!P$2:P$415,MATCH($D152,'Ortala-KabKota'!$E$2:$E$415,FALSE))</f>
        <v>Kepala UPTD PPA, Kasubag TU, Kelompok JF dan Pelaksana </v>
      </c>
      <c r="Q152" s="218" t="str">
        <f t="array" ref="Q152">INDEX('Ortala-KabKota'!Q$2:Q$415,MATCH($D152,'Ortala-KabKota'!$E$2:$E$415,FALSE))</f>
        <v>BERGABUNG DENGAN KANTOR DINAS</v>
      </c>
      <c r="R152" s="218" t="str">
        <f t="array" ref="R152">INDEX('Ortala-KabKota'!R$2:R$415,MATCH($D152,'Ortala-KabKota'!$E$2:$E$415,FALSE))</f>
        <v>SEWA/KONTRAK</v>
      </c>
      <c r="S152" s="218" t="str">
        <f t="array" ref="S152">INDEX('Ortala-KabKota'!S$2:S$415,MATCH($D152,'Ortala-KabKota'!$E$2:$E$415,FALSE))</f>
        <v>Sewa</v>
      </c>
      <c r="T152" s="218">
        <f t="array" ref="T152">INDEX('Ortala-KabKota'!T$2:T$415,MATCH($D152,'Ortala-KabKota'!$E$2:$E$415,FALSE))</f>
        <v>0</v>
      </c>
      <c r="U152" s="218">
        <f t="array" ref="U152">INDEX('Ortala-KabKota'!U$2:U$415,MATCH($D152,'Ortala-KabKota'!$E$2:$E$415,FALSE))</f>
        <v>0</v>
      </c>
      <c r="V152" s="218">
        <f t="array" ref="V152">INDEX('Ortala-KabKota'!V$2:V$415,MATCH($D152,'Ortala-KabKota'!$E$2:$E$415,FALSE))</f>
        <v>1</v>
      </c>
      <c r="W152" s="218">
        <f t="array" ref="W152">INDEX('Ortala-KabKota'!W$2:W$415,MATCH($D152,'Ortala-KabKota'!$E$2:$E$415,FALSE))</f>
        <v>0</v>
      </c>
      <c r="X152" s="218">
        <f t="array" ref="X152">INDEX('Ortala-KabKota'!X$2:X$415,MATCH($D152,'Ortala-KabKota'!$E$2:$E$415,FALSE))</f>
        <v>0</v>
      </c>
      <c r="Y152" s="218">
        <f t="array" ref="Y152">INDEX('Ortala-KabKota'!Y$2:Y$415,MATCH($D152,'Ortala-KabKota'!$E$2:$E$415,FALSE))</f>
        <v>0</v>
      </c>
      <c r="Z152" s="218">
        <f t="array" ref="Z152">INDEX('Ortala-KabKota'!Z$2:Z$415,MATCH($D152,'Ortala-KabKota'!$E$2:$E$415,FALSE))</f>
        <v>0</v>
      </c>
      <c r="AA152" s="218">
        <f t="array" ref="AA152">INDEX('Ortala-KabKota'!AA$2:AA$415,MATCH($D152,'Ortala-KabKota'!$E$2:$E$415,FALSE))</f>
        <v>0</v>
      </c>
      <c r="AB152" s="218">
        <f t="array" ref="AB152">INDEX('Ortala-KabKota'!AB$2:AB$415,MATCH($D152,'Ortala-KabKota'!$E$2:$E$415,FALSE))</f>
        <v>0</v>
      </c>
      <c r="AC152" s="218">
        <f t="array" ref="AC152">INDEX('Ortala-KabKota'!AC$2:AC$415,MATCH($D152,'Ortala-KabKota'!$E$2:$E$415,FALSE))</f>
        <v>0</v>
      </c>
      <c r="AD152" s="218">
        <f t="array" ref="AD152">INDEX('Ortala-KabKota'!AD$2:AD$415,MATCH($D152,'Ortala-KabKota'!$E$2:$E$415,FALSE))</f>
        <v>0</v>
      </c>
      <c r="AE152" s="218">
        <f t="array" ref="AE152">INDEX('Ortala-KabKota'!AE$2:AE$415,MATCH($D152,'Ortala-KabKota'!$E$2:$E$415,FALSE))</f>
        <v>1</v>
      </c>
      <c r="AF152" s="218">
        <f t="array" ref="AF152">INDEX('Ortala-KabKota'!AF$2:AF$415,MATCH($D152,'Ortala-KabKota'!$E$2:$E$415,FALSE))</f>
        <v>1</v>
      </c>
      <c r="AG152" s="218">
        <f t="array" ref="AG152">INDEX('Ortala-KabKota'!AG$2:AG$415,MATCH($D152,'Ortala-KabKota'!$E$2:$E$415,FALSE))</f>
        <v>1</v>
      </c>
      <c r="AH152" s="218">
        <f t="array" ref="AH152">INDEX('Ortala-KabKota'!AH$2:AH$415,MATCH($D152,'Ortala-KabKota'!$E$2:$E$415,FALSE))</f>
        <v>1</v>
      </c>
      <c r="AI152" s="218" t="str">
        <f t="array" ref="AI152">INDEX('Ortala-KabKota'!AI$2:AI$415,MATCH($D152,'Ortala-KabKota'!$E$2:$E$415,FALSE))</f>
        <v>baru diselenggarakan tahun 2022</v>
      </c>
      <c r="AJ152" s="218">
        <f t="array" ref="AJ152">INDEX('Ortala-KabKota'!AJ$2:AJ$415,MATCH($D152,'Ortala-KabKota'!$E$2:$E$415,FALSE))</f>
        <v>1</v>
      </c>
      <c r="AK152" s="218">
        <f t="array" ref="AK152">INDEX('Ortala-KabKota'!AK$2:AK$415,MATCH($D152,'Ortala-KabKota'!$E$2:$E$415,FALSE))</f>
        <v>1</v>
      </c>
      <c r="AL152" s="218">
        <f t="array" ref="AL152">INDEX('Ortala-KabKota'!AL$2:AL$415,MATCH($D152,'Ortala-KabKota'!$E$2:$E$415,FALSE))</f>
        <v>18</v>
      </c>
      <c r="AM152" s="218" t="str">
        <f t="array" ref="AM152">INDEX('Ortala-KabKota'!AM$2:AM$415,MATCH($D152,'Ortala-KabKota'!$E$2:$E$415,FALSE))</f>
        <v>Kekerasan terhadap anak </v>
      </c>
      <c r="AN152" s="218" t="str">
        <f t="array" ref="AN152">INDEX('Ortala-KabKota'!AN$2:AN$415,MATCH($D152,'Ortala-KabKota'!$E$2:$E$415,FALSE))</f>
        <v/>
      </c>
      <c r="AO152" s="218" t="str">
        <f t="array" ref="AO152">INDEX('Ortala-KabKota'!AO$2:AO$415,MATCH($D152,'Ortala-KabKota'!$E$2:$E$415,FALSE))</f>
        <v/>
      </c>
      <c r="AP152" s="218">
        <f t="array" ref="AP152">INDEX('Ortala-KabKota'!AP$2:AP$415,MATCH($D152,'Ortala-KabKota'!$E$2:$E$415,FALSE))</f>
        <v>1</v>
      </c>
      <c r="AQ152" s="218" t="str">
        <f t="array" ref="AQ152">INDEX('Ortala-KabKota'!AQ$2:AQ$415,MATCH($D152,'Ortala-KabKota'!$E$2:$E$415,FALSE))</f>
        <v/>
      </c>
      <c r="AR152" s="218" t="str">
        <f t="array" ref="AR152">INDEX('Ortala-KabKota'!AR$2:AR$415,MATCH($D152,'Ortala-KabKota'!$E$2:$E$415,FALSE))</f>
        <v/>
      </c>
      <c r="AS152" s="218" t="str">
        <f t="array" ref="AS152">INDEX('Ortala-KabKota'!AS$2:AS$415,MATCH($D152,'Ortala-KabKota'!$E$2:$E$415,FALSE))</f>
        <v/>
      </c>
      <c r="AT152" s="218" t="str">
        <f t="array" ref="AT152">INDEX('Ortala-KabKota'!AT$2:AT$415,MATCH($D152,'Ortala-KabKota'!$E$2:$E$415,FALSE))</f>
        <v/>
      </c>
      <c r="AU152" s="218" t="str">
        <f t="array" ref="AU152">INDEX('UPTD PPA KabKota'!D$5:D$513,MATCH($D152,'UPTD PPA KabKota'!$C$5:$C$513,FALSE))</f>
        <v>ARA YULIASARI RS, S.Tr.Keb.</v>
      </c>
      <c r="AV152" s="218" t="str">
        <f t="array" ref="AV152">INDEX('UPTD PPA KabKota'!E$5:E$513,MATCH($D152,'UPTD PPA KabKota'!$C$5:$C$513,FALSE))</f>
        <v>Jl. Soekarno Hatta No. 17, Mulyojati, Metro Barat, Kota Metro</v>
      </c>
      <c r="AW152" s="218">
        <f t="array" ref="AW152">INDEX('UPTD PPA KabKota'!F$5:F$513,MATCH($D152,'UPTD PPA KabKota'!$C$5:$C$513,FALSE))</f>
        <v>81540999005</v>
      </c>
      <c r="AX152" s="218">
        <f t="array" ref="AX152">INDEX('UPTD PPA KabKota'!G$5:G$513,MATCH($D152,'UPTD PPA KabKota'!$C$5:$C$513,FALSE))</f>
        <v>81540999005</v>
      </c>
      <c r="AY152" s="218" t="str">
        <f t="array" ref="AY152">INDEX('UPTD PPA KabKota'!H$5:H$513,MATCH($D152,'UPTD PPA KabKota'!$C$5:$C$513,FALSE))</f>
        <v>UPTD PPA</v>
      </c>
      <c r="AZ152" s="218" t="str">
        <f t="array" ref="AZ152">INDEX('UPTD PPA KabKota'!I$5:I$513,MATCH($D152,'UPTD PPA KabKota'!$C$5:$C$513,FALSE))</f>
        <v>Peraturan Walikota Metro No. 03 Tahun 2018</v>
      </c>
      <c r="BA152" s="218">
        <f t="array" ref="BA152">INDEX('UPTD PPA KabKota'!J$5:J$513,MATCH($D152,'UPTD PPA KabKota'!$C$5:$C$513,FALSE))</f>
        <v>2018</v>
      </c>
      <c r="BB152" s="218" t="str">
        <f t="array" ref="BB152">INDEX('UPTD PPA KabKota'!K$5:K$513,MATCH($D152,'UPTD PPA KabKota'!$C$5:$C$513,FALSE))</f>
        <v>A</v>
      </c>
      <c r="BC152" s="218" t="str">
        <f t="array" ref="BC152">INDEX('UPTD PPA KabKota'!L$5:L$513,MATCH($D152,'UPTD PPA KabKota'!$C$5:$C$513,FALSE))</f>
        <v>Ara Yuliasari / 081540999005</v>
      </c>
      <c r="BD152" s="218" t="str">
        <f t="array" ref="BD152">INDEX('UPTD PPA KabKota'!M$5:M$513,MATCH($D152,'UPTD PPA KabKota'!$C$5:$C$513,FALSE))</f>
        <v>dinaspppappkbmetro@gmail.com</v>
      </c>
      <c r="BE152" s="218" t="str">
        <f t="array" ref="BE152">INDEX('UPTD PPA KabKota'!N$5:N$513,MATCH($D152,'UPTD PPA KabKota'!$C$5:$C$513,FALSE))</f>
        <v>Kepala UPTD, Kasubag TU, dan Kelompok Jabatan Fungsional</v>
      </c>
      <c r="BF152" s="218" t="str">
        <f t="array" ref="BF152">INDEX('UPTD PPA KabKota'!O$5:O$513,MATCH($D152,'UPTD PPA KabKota'!$C$5:$C$513,FALSE))</f>
        <v>Bergabung dengan Kantor Dinas</v>
      </c>
      <c r="BG152" s="218" t="str">
        <f t="array" ref="BG152">INDEX('UPTD PPA KabKota'!P$5:P$513,MATCH($D152,'UPTD PPA KabKota'!$C$5:$C$513,FALSE))</f>
        <v>Sewa/Kontrak</v>
      </c>
      <c r="BH152" s="218" t="str">
        <f t="array" ref="BH152">INDEX('UPTD PPA KabKota'!Q$5:Q$513,MATCH($D152,'UPTD PPA KabKota'!$C$5:$C$513,FALSE))</f>
        <v/>
      </c>
      <c r="BI152" s="218" t="str">
        <f t="array" ref="BI152">INDEX('UPTD PPA KabKota'!R$5:R$513,MATCH($D152,'UPTD PPA KabKota'!$C$5:$C$513,FALSE))</f>
        <v>Ada</v>
      </c>
      <c r="BJ152" s="218" t="str">
        <f t="array" ref="BJ152">INDEX('UPTD PPA KabKota'!S$5:S$513,MATCH($D152,'UPTD PPA KabKota'!$C$5:$C$513,FALSE))</f>
        <v>Ada</v>
      </c>
      <c r="BK152" s="218" t="str">
        <f t="array" ref="BK152">INDEX('UPTD PPA KabKota'!T$5:T$513,MATCH($D152,'UPTD PPA KabKota'!$C$5:$C$513,FALSE))</f>
        <v>Ada</v>
      </c>
      <c r="BL152" s="218" t="str">
        <f t="array" ref="BL152">INDEX('UPTD PPA KabKota'!U$5:U$513,MATCH($D152,'UPTD PPA KabKota'!$C$5:$C$513,FALSE))</f>
        <v>Ada</v>
      </c>
      <c r="BM152" s="218" t="str">
        <f t="array" ref="BM152">INDEX('UPTD PPA KabKota'!V$5:V$513,MATCH($D152,'UPTD PPA KabKota'!$C$5:$C$513,FALSE))</f>
        <v>Ada</v>
      </c>
      <c r="BN152" s="218" t="str">
        <f t="array" ref="BN152">INDEX('UPTD PPA KabKota'!W$5:W$513,MATCH($D152,'UPTD PPA KabKota'!$C$5:$C$513,FALSE))</f>
        <v>Tidak Ada</v>
      </c>
      <c r="BO152" s="218" t="str">
        <f t="array" ref="BO152">INDEX('UPTD PPA KabKota'!X$5:X$513,MATCH($D152,'UPTD PPA KabKota'!$C$5:$C$513,FALSE))</f>
        <v>Tidak Ada</v>
      </c>
      <c r="BP152" s="218" t="str">
        <f t="array" ref="BP152">INDEX('UPTD PPA KabKota'!Y$5:Y$513,MATCH($D152,'UPTD PPA KabKota'!$C$5:$C$513,FALSE))</f>
        <v>Tidak Ada</v>
      </c>
      <c r="BQ152" s="218" t="str">
        <f t="array" ref="BQ152">INDEX('UPTD PPA KabKota'!Z$5:Z$513,MATCH($D152,'UPTD PPA KabKota'!$C$5:$C$513,FALSE))</f>
        <v>Ada</v>
      </c>
      <c r="BR152" s="218" t="str">
        <f t="array" ref="BR152">INDEX('UPTD PPA KabKota'!AA$5:AA$513,MATCH($D152,'UPTD PPA KabKota'!$C$5:$C$513,FALSE))</f>
        <v>Tidak Ada</v>
      </c>
      <c r="BS152" s="218" t="str">
        <f t="array" ref="BS152">INDEX('UPTD PPA KabKota'!AB$5:AB$513,MATCH($D152,'UPTD PPA KabKota'!$C$5:$C$513,FALSE))</f>
        <v>Tidak Ada</v>
      </c>
      <c r="BT152" s="218" t="str">
        <f t="array" ref="BT152">INDEX('UPTD PPA KabKota'!AC$5:AC$513,MATCH($D152,'UPTD PPA KabKota'!$C$5:$C$513,FALSE))</f>
        <v>Sudah</v>
      </c>
      <c r="BU152" s="218" t="str">
        <f t="array" ref="BU152">INDEX('UPTD PPA KabKota'!AD$5:AD$513,MATCH($D152,'UPTD PPA KabKota'!$C$5:$C$513,FALSE))</f>
        <v>Sudah</v>
      </c>
      <c r="BV152" s="218" t="str">
        <f t="array" ref="BV152">INDEX('UPTD PPA KabKota'!AE$5:AE$513,MATCH($D152,'UPTD PPA KabKota'!$C$5:$C$513,FALSE))</f>
        <v>Sudah</v>
      </c>
      <c r="BW152" s="218" t="str">
        <f t="array" ref="BW152">INDEX('UPTD PPA KabKota'!AF$5:AF$513,MATCH($D152,'UPTD PPA KabKota'!$C$5:$C$513,FALSE))</f>
        <v>Sudah</v>
      </c>
      <c r="BX152" s="218" t="str">
        <f t="array" ref="BX152">INDEX('UPTD PPA KabKota'!AG$5:AG$513,MATCH($D152,'UPTD PPA KabKota'!$C$5:$C$513,FALSE))</f>
        <v>Sudah</v>
      </c>
      <c r="BY152" s="218" t="str">
        <f t="array" ref="BY152">INDEX('UPTD PPA KabKota'!AH$5:AH$513,MATCH($D152,'UPTD PPA KabKota'!$C$5:$C$513,FALSE))</f>
        <v>Sudah</v>
      </c>
      <c r="BZ152" s="218" t="str">
        <f t="array" ref="BZ152">INDEX('UPTD PPA KabKota'!AI$5:AI$513,MATCH($D152,'UPTD PPA KabKota'!$C$5:$C$513,FALSE))</f>
        <v>Belum</v>
      </c>
      <c r="CA152" s="218" t="str">
        <f t="array" ref="CA152">INDEX('UPTD PPA KabKota'!AJ$5:AJ$513,MATCH($D152,'UPTD PPA KabKota'!$C$5:$C$513,FALSE))</f>
        <v>Sudah</v>
      </c>
      <c r="CB152" s="218" t="str">
        <f t="array" ref="CB152">INDEX('UPTD PPA KabKota'!AK$5:AK$513,MATCH($D152,'UPTD PPA KabKota'!$C$5:$C$513,FALSE))</f>
        <v>Belum</v>
      </c>
      <c r="CC152" s="218" t="str">
        <f t="array" ref="CC152">INDEX('UPTD PPA KabKota'!AL$5:AL$513,MATCH($D152,'UPTD PPA KabKota'!$C$5:$C$513,FALSE))</f>
        <v>Belum</v>
      </c>
      <c r="CD152" s="218" t="str">
        <f t="array" ref="CD152">INDEX('UPTD PPA KabKota'!AM$5:AM$513,MATCH($D152,'UPTD PPA KabKota'!$C$5:$C$513,FALSE))</f>
        <v>Sudah</v>
      </c>
      <c r="CE152" s="218" t="str">
        <f t="array" ref="CE152">INDEX('UPTD PPA KabKota'!AN$5:AN$513,MATCH($D152,'UPTD PPA KabKota'!$C$5:$C$513,FALSE))</f>
        <v/>
      </c>
      <c r="CF152" s="218">
        <f t="array" ref="CF152">INDEX('UPTD PPA KabKota'!AO$5:AO$513,MATCH($D152,'UPTD PPA KabKota'!$C$5:$C$513,FALSE))</f>
        <v>40</v>
      </c>
      <c r="CG152" s="218" t="str">
        <f t="array" ref="CG152">INDEX('UPTD PPA KabKota'!AP$5:AP$513,MATCH($D152,'UPTD PPA KabKota'!$C$5:$C$513,FALSE))</f>
        <v>Kekerasan Seksual</v>
      </c>
      <c r="CH152" s="218" t="str">
        <f t="array" ref="CH152">INDEX('UPTD PPA KabKota'!AQ$5:AQ$513,MATCH($D152,'UPTD PPA KabKota'!$C$5:$C$513,FALSE))</f>
        <v/>
      </c>
      <c r="CI152" s="218" t="str">
        <f t="array" ref="CI152">INDEX('UPTD PPA KabKota'!AR$5:AR$513,MATCH($D152,'UPTD PPA KabKota'!$C$5:$C$513,FALSE))</f>
        <v/>
      </c>
      <c r="CJ152" s="218" t="str">
        <f t="array" ref="CJ152">INDEX('UPTD PPA KabKota'!AS$5:AS$513,MATCH($D152,'UPTD PPA KabKota'!$C$5:$C$513,FALSE))</f>
        <v>v</v>
      </c>
      <c r="CK152" s="218" t="str">
        <f t="array" ref="CK152">INDEX('UPTD PPA KabKota'!AT$5:AT$513,MATCH($D152,'UPTD PPA KabKota'!$C$5:$C$513,FALSE))</f>
        <v/>
      </c>
      <c r="CL152" s="218" t="str">
        <f t="array" ref="CL152">INDEX('UPTD PPA KabKota'!AU$5:AU$513,MATCH($D152,'UPTD PPA KabKota'!$C$5:$C$513,FALSE))</f>
        <v/>
      </c>
      <c r="CM152" s="218" t="str">
        <f t="array" ref="CM152">INDEX('UPTD PPA KabKota'!AV$5:AV$513,MATCH($D152,'UPTD PPA KabKota'!$C$5:$C$513,FALSE))</f>
        <v/>
      </c>
      <c r="CN152" s="218" t="str">
        <f t="array" ref="CN152">INDEX('UPTD PPA KabKota'!AW$5:AW$513,MATCH($D152,'UPTD PPA KabKota'!$C$5:$C$513,FALSE))</f>
        <v/>
      </c>
      <c r="CO152" s="218" t="str">
        <f t="array" ref="CO152">INDEX('UPTD PPA KabKota'!AX$5:AX$513,MATCH($D152,'UPTD PPA KabKota'!$C$5:$C$513,FALSE))</f>
        <v/>
      </c>
      <c r="CP152" s="218" t="str">
        <f t="array" ref="CP152">INDEX('UPTD PPA KabKota'!AY$5:AY$513,MATCH($D152,'UPTD PPA KabKota'!$C$5:$C$513,FALSE))</f>
        <v/>
      </c>
      <c r="CQ152" s="209" t="str">
        <f>IFERROR(__xludf.DUMMYFUNCTION("IF(ISBLANK($K152),"""",IF(REGEXMATCH($K152,""Peraturan""),""Ada"",IF(REGEXMATCH($K152,""Rekomendasi""),""Tidak Ada"", $K152)))
"),"Ada")</f>
        <v>Ada</v>
      </c>
      <c r="CR152" s="209" t="str">
        <f t="array" ref="CR152">index('UPTD PPA KabKota'!$BI$5:$BI$513,match($D152,'UPTD PPA KabKota'!$C$5:$C$513,false))</f>
        <v>Ada</v>
      </c>
      <c r="CS152" s="314" t="str">
        <f t="shared" si="22"/>
        <v>Ada</v>
      </c>
    </row>
    <row r="153">
      <c r="A153" s="300">
        <v>149.0</v>
      </c>
      <c r="B153" s="300"/>
      <c r="C153" s="301" t="s">
        <v>4747</v>
      </c>
      <c r="D153" s="317" t="s">
        <v>4747</v>
      </c>
      <c r="E153" s="302">
        <v>45689.0</v>
      </c>
      <c r="F153" s="303" t="str">
        <f t="array" ref="F153">INDEX('Ortala-Provinsi'!C$2:C$39,MATCH($D153,'Ortala-Provinsi'!$B$2:$B$39,FALSE))</f>
        <v>Darnis Rachmiyati/ 08121938655</v>
      </c>
      <c r="G153" s="303" t="str">
        <f t="array" ref="G153">INDEX('Ortala-Provinsi'!D$2:D$39,MATCH($D153,'Ortala-Provinsi'!$B$2:$B$39,FALSE))</f>
        <v>Komplek Perkantoran dan Pemukiman Terpadu Pemprov Kep. Bangka Belitung
 Jl. Pulau Belitung - Kelurahan Air Itam</v>
      </c>
      <c r="H153" s="303" t="str">
        <f t="array" ref="H153">INDEX('Ortala-Provinsi'!E$2:E$39,MATCH($D153,'Ortala-Provinsi'!$B$2:$B$39,FALSE))</f>
        <v>0717 4255117</v>
      </c>
      <c r="I153" s="303" t="str">
        <f t="array" ref="I153">INDEX('Ortala-Provinsi'!F$2:F$39,MATCH($D153,'Ortala-Provinsi'!$B$2:$B$39,FALSE))</f>
        <v>085314145959
 081363341655
 082266838811</v>
      </c>
      <c r="J153" s="303" t="str">
        <f t="array" ref="J153">INDEX('Ortala-Provinsi'!G$2:G$39,MATCH($D153,'Ortala-Provinsi'!$B$2:$B$39,FALSE))</f>
        <v>UPTD PPA</v>
      </c>
      <c r="K153" s="303" t="str">
        <f t="array" ref="K153">INDEX('Ortala-Provinsi'!H$2:H$39,MATCH($D153,'Ortala-Provinsi'!$B$2:$B$39,FALSE))</f>
        <v>Peraturan Gubernur Kepulauan Bangka Belitung Nomor 12 Tahun 2021</v>
      </c>
      <c r="L153" s="303">
        <f t="array" ref="L153">INDEX('Ortala-Provinsi'!I$2:I$39,MATCH($D153,'Ortala-Provinsi'!$B$2:$B$39,FALSE))</f>
        <v>2021</v>
      </c>
      <c r="M153" s="303" t="str">
        <f t="array" ref="M153">INDEX('Ortala-Provinsi'!J$2:J$39,MATCH($D153,'Ortala-Provinsi'!$B$2:$B$39,FALSE))</f>
        <v>A</v>
      </c>
      <c r="N153" s="303" t="str">
        <f t="array" ref="N153">INDEX('Ortala-Provinsi'!K$2:K$39,MATCH($D153,'Ortala-Provinsi'!$B$2:$B$39,FALSE))</f>
        <v>Basirwan / 082112345697 (Kasubag TU)</v>
      </c>
      <c r="O153" s="320" t="str">
        <f t="array" ref="O153">INDEX('Ortala-Provinsi'!L$2:L$39,MATCH($D153,'Ortala-Provinsi'!$B$2:$B$39,FALSE))</f>
        <v>uptdppa.babel@gmail.com</v>
      </c>
      <c r="P153" s="303" t="str">
        <f t="array" ref="P153">INDEX('Ortala-Provinsi'!M$2:M$39,MATCH($D153,'Ortala-Provinsi'!$B$2:$B$39,FALSE))</f>
        <v>Kasi 1 : Seksi Pengaduan, Kerja Sama, dan Informasi, Kasi 2 : Seksi Rujukan dan Tindak Lanjut, dan 3. Kasubbag TU</v>
      </c>
      <c r="Q153" s="303" t="str">
        <f t="array" ref="Q153">INDEX('Ortala-Provinsi'!N$2:N$39,MATCH($D153,'Ortala-Provinsi'!$B$2:$B$39,FALSE))</f>
        <v>BERGABUNG DENGAN KANTOR DINAS</v>
      </c>
      <c r="R153" s="303" t="str">
        <f t="array" ref="R153">INDEX('Ortala-Provinsi'!O$2:O$39,MATCH($D153,'Ortala-Provinsi'!$B$2:$B$39,FALSE))</f>
        <v>SEWA/KONTRAK</v>
      </c>
      <c r="S153" s="303" t="str">
        <f t="array" ref="S153">INDEX('Ortala-Provinsi'!P$2:P$39,MATCH($D153,'Ortala-Provinsi'!$B$2:$B$39,FALSE))</f>
        <v/>
      </c>
      <c r="T153" s="303" t="str">
        <f t="array" ref="T153">INDEX('Ortala-Provinsi'!Q$2:Q$39,MATCH($D153,'Ortala-Provinsi'!$B$2:$B$39,FALSE))</f>
        <v/>
      </c>
      <c r="U153" s="303" t="str">
        <f t="array" ref="U153">INDEX('Ortala-Provinsi'!R$2:R$39,MATCH($D153,'Ortala-Provinsi'!$B$2:$B$39,FALSE))</f>
        <v/>
      </c>
      <c r="V153" s="303" t="str">
        <f t="array" ref="V153">INDEX('Ortala-Provinsi'!S$2:S$39,MATCH($D153,'Ortala-Provinsi'!$B$2:$B$39,FALSE))</f>
        <v/>
      </c>
      <c r="W153" s="303">
        <f t="array" ref="W153">INDEX('Ortala-Provinsi'!T$2:T$39,MATCH($D153,'Ortala-Provinsi'!$B$2:$B$39,FALSE))</f>
        <v>1</v>
      </c>
      <c r="X153" s="303">
        <f t="array" ref="X153">INDEX('Ortala-Provinsi'!U$2:U$39,MATCH($D153,'Ortala-Provinsi'!$B$2:$B$39,FALSE))</f>
        <v>1</v>
      </c>
      <c r="Y153" s="303">
        <f t="array" ref="Y153">INDEX('Ortala-Provinsi'!V$2:V$39,MATCH($D153,'Ortala-Provinsi'!$B$2:$B$39,FALSE))</f>
        <v>1</v>
      </c>
      <c r="Z153" s="303">
        <f t="array" ref="Z153">INDEX('Ortala-Provinsi'!W$2:W$39,MATCH($D153,'Ortala-Provinsi'!$B$2:$B$39,FALSE))</f>
        <v>0</v>
      </c>
      <c r="AA153" s="303">
        <f t="array" ref="AA153">INDEX('Ortala-Provinsi'!X$2:X$39,MATCH($D153,'Ortala-Provinsi'!$B$2:$B$39,FALSE))</f>
        <v>0</v>
      </c>
      <c r="AB153" s="303">
        <f t="array" ref="AB153">INDEX('Ortala-Provinsi'!Y$2:Y$39,MATCH($D153,'Ortala-Provinsi'!$B$2:$B$39,FALSE))</f>
        <v>0</v>
      </c>
      <c r="AC153" s="303">
        <f t="array" ref="AC153">INDEX('Ortala-Provinsi'!Z$2:Z$39,MATCH($D153,'Ortala-Provinsi'!$B$2:$B$39,FALSE))</f>
        <v>1</v>
      </c>
      <c r="AD153" s="303">
        <f t="array" ref="AD153">INDEX('Ortala-Provinsi'!AA$2:AA$39,MATCH($D153,'Ortala-Provinsi'!$B$2:$B$39,FALSE))</f>
        <v>0</v>
      </c>
      <c r="AE153" s="303">
        <f t="array" ref="AE153">INDEX('Ortala-Provinsi'!AB$2:AB$39,MATCH($D153,'Ortala-Provinsi'!$B$2:$B$39,FALSE))</f>
        <v>0</v>
      </c>
      <c r="AF153" s="303">
        <f t="array" ref="AF153">INDEX('Ortala-Provinsi'!AC$2:AC$39,MATCH($D153,'Ortala-Provinsi'!$B$2:$B$39,FALSE))</f>
        <v>0</v>
      </c>
      <c r="AG153" s="303">
        <f t="array" ref="AG153">INDEX('Ortala-Provinsi'!AD$2:AD$39,MATCH($D153,'Ortala-Provinsi'!$B$2:$B$39,FALSE))</f>
        <v>0</v>
      </c>
      <c r="AH153" s="303">
        <f t="array" ref="AH153">INDEX('Ortala-Provinsi'!AE$2:AE$39,MATCH($D153,'Ortala-Provinsi'!$B$2:$B$39,FALSE))</f>
        <v>1</v>
      </c>
      <c r="AI153" s="303">
        <f t="array" ref="AI153">INDEX('Ortala-Provinsi'!AF$2:AF$39,MATCH($D153,'Ortala-Provinsi'!$B$2:$B$39,FALSE))</f>
        <v>1</v>
      </c>
      <c r="AJ153" s="303">
        <f t="array" ref="AJ153">INDEX('Ortala-Provinsi'!AG$2:AG$39,MATCH($D153,'Ortala-Provinsi'!$B$2:$B$39,FALSE))</f>
        <v>1</v>
      </c>
      <c r="AK153" s="303">
        <f t="array" ref="AK153">INDEX('Ortala-Provinsi'!AH$2:AH$39,MATCH($D153,'Ortala-Provinsi'!$B$2:$B$39,FALSE))</f>
        <v>0</v>
      </c>
      <c r="AL153" s="303" t="str">
        <f t="array" ref="AL153">INDEX('Ortala-Provinsi'!AI$2:AI$39,MATCH($D153,'Ortala-Provinsi'!$B$2:$B$39,FALSE))</f>
        <v/>
      </c>
      <c r="AM153" s="303">
        <f t="array" ref="AM153">INDEX('Ortala-Provinsi'!AJ$2:AJ$39,MATCH($D153,'Ortala-Provinsi'!$B$2:$B$39,FALSE))</f>
        <v>1</v>
      </c>
      <c r="AN153" s="303">
        <f t="array" ref="AN153">INDEX('Ortala-Provinsi'!AK$2:AK$39,MATCH($D153,'Ortala-Provinsi'!$B$2:$B$39,FALSE))</f>
        <v>1</v>
      </c>
      <c r="AO153" s="303">
        <f t="array" ref="AO153">INDEX('Ortala-Provinsi'!AL$2:AL$39,MATCH($D153,'Ortala-Provinsi'!$B$2:$B$39,FALSE))</f>
        <v>16</v>
      </c>
      <c r="AP153" s="303" t="str">
        <f t="array" ref="AP153">INDEX('Ortala-Provinsi'!AM$2:AM$39,MATCH($D153,'Ortala-Provinsi'!$B$2:$B$39,FALSE))</f>
        <v>Kekerasan Seksual terhadap Anak</v>
      </c>
      <c r="AQ153" s="303" t="str">
        <f t="array" ref="AQ153">INDEX('Ortala-Provinsi'!AN$2:AN$39,MATCH($D153,'Ortala-Provinsi'!$B$2:$B$39,FALSE))</f>
        <v/>
      </c>
      <c r="AR153" s="303" t="str">
        <f t="array" ref="AR153">INDEX('Ortala-Provinsi'!AO$2:AO$39,MATCH($D153,'Ortala-Provinsi'!$B$2:$B$39,FALSE))</f>
        <v/>
      </c>
      <c r="AS153" s="303" t="str">
        <f t="array" ref="AS153">INDEX('Ortala-Provinsi'!AP$2:AP$39,MATCH($D153,'Ortala-Provinsi'!$B$2:$B$39,FALSE))</f>
        <v/>
      </c>
      <c r="AT153" s="303" t="str">
        <f t="array" ref="AT153">INDEX('Ortala-Provinsi'!AQ$2:AQ$39,MATCH($D153,'Ortala-Provinsi'!$B$2:$B$39,FALSE))</f>
        <v/>
      </c>
      <c r="AU153" s="304" t="str">
        <f t="shared" ref="AU153:CP153" si="23">INDEX(#REF!,MATCH($D153,#REF!,FALSE))</f>
        <v>#REF!</v>
      </c>
      <c r="AV153" s="304" t="str">
        <f t="shared" si="23"/>
        <v>#REF!</v>
      </c>
      <c r="AW153" s="304" t="str">
        <f t="shared" si="23"/>
        <v>#REF!</v>
      </c>
      <c r="AX153" s="304" t="str">
        <f t="shared" si="23"/>
        <v>#REF!</v>
      </c>
      <c r="AY153" s="304" t="str">
        <f t="shared" si="23"/>
        <v>#REF!</v>
      </c>
      <c r="AZ153" s="304" t="str">
        <f t="shared" si="23"/>
        <v>#REF!</v>
      </c>
      <c r="BA153" s="305" t="str">
        <f t="shared" si="23"/>
        <v>#REF!</v>
      </c>
      <c r="BB153" s="304" t="str">
        <f t="shared" si="23"/>
        <v>#REF!</v>
      </c>
      <c r="BC153" s="304" t="str">
        <f t="shared" si="23"/>
        <v>#REF!</v>
      </c>
      <c r="BD153" s="304" t="str">
        <f t="shared" si="23"/>
        <v>#REF!</v>
      </c>
      <c r="BE153" s="304" t="str">
        <f t="shared" si="23"/>
        <v>#REF!</v>
      </c>
      <c r="BF153" s="304" t="str">
        <f t="shared" si="23"/>
        <v>#REF!</v>
      </c>
      <c r="BG153" s="304" t="str">
        <f t="shared" si="23"/>
        <v>#REF!</v>
      </c>
      <c r="BH153" s="304" t="str">
        <f t="shared" si="23"/>
        <v>#REF!</v>
      </c>
      <c r="BI153" s="304" t="str">
        <f t="shared" si="23"/>
        <v>#REF!</v>
      </c>
      <c r="BJ153" s="304" t="str">
        <f t="shared" si="23"/>
        <v>#REF!</v>
      </c>
      <c r="BK153" s="304" t="str">
        <f t="shared" si="23"/>
        <v>#REF!</v>
      </c>
      <c r="BL153" s="304" t="str">
        <f t="shared" si="23"/>
        <v>#REF!</v>
      </c>
      <c r="BM153" s="304" t="str">
        <f t="shared" si="23"/>
        <v>#REF!</v>
      </c>
      <c r="BN153" s="304" t="str">
        <f t="shared" si="23"/>
        <v>#REF!</v>
      </c>
      <c r="BO153" s="304" t="str">
        <f t="shared" si="23"/>
        <v>#REF!</v>
      </c>
      <c r="BP153" s="304" t="str">
        <f t="shared" si="23"/>
        <v>#REF!</v>
      </c>
      <c r="BQ153" s="304" t="str">
        <f t="shared" si="23"/>
        <v>#REF!</v>
      </c>
      <c r="BR153" s="304" t="str">
        <f t="shared" si="23"/>
        <v>#REF!</v>
      </c>
      <c r="BS153" s="304" t="str">
        <f t="shared" si="23"/>
        <v>#REF!</v>
      </c>
      <c r="BT153" s="304" t="str">
        <f t="shared" si="23"/>
        <v>#REF!</v>
      </c>
      <c r="BU153" s="304" t="str">
        <f t="shared" si="23"/>
        <v>#REF!</v>
      </c>
      <c r="BV153" s="304" t="str">
        <f t="shared" si="23"/>
        <v>#REF!</v>
      </c>
      <c r="BW153" s="304" t="str">
        <f t="shared" si="23"/>
        <v>#REF!</v>
      </c>
      <c r="BX153" s="304" t="str">
        <f t="shared" si="23"/>
        <v>#REF!</v>
      </c>
      <c r="BY153" s="304" t="str">
        <f t="shared" si="23"/>
        <v>#REF!</v>
      </c>
      <c r="BZ153" s="304" t="str">
        <f t="shared" si="23"/>
        <v>#REF!</v>
      </c>
      <c r="CA153" s="304" t="str">
        <f t="shared" si="23"/>
        <v>#REF!</v>
      </c>
      <c r="CB153" s="304" t="str">
        <f t="shared" si="23"/>
        <v>#REF!</v>
      </c>
      <c r="CC153" s="304" t="str">
        <f t="shared" si="23"/>
        <v>#REF!</v>
      </c>
      <c r="CD153" s="304" t="str">
        <f t="shared" si="23"/>
        <v>#REF!</v>
      </c>
      <c r="CE153" s="304" t="str">
        <f t="shared" si="23"/>
        <v>#REF!</v>
      </c>
      <c r="CF153" s="305" t="str">
        <f t="shared" si="23"/>
        <v>#REF!</v>
      </c>
      <c r="CG153" s="304" t="str">
        <f t="shared" si="23"/>
        <v>#REF!</v>
      </c>
      <c r="CH153" s="306" t="str">
        <f t="shared" si="23"/>
        <v>#REF!</v>
      </c>
      <c r="CI153" s="306" t="str">
        <f t="shared" si="23"/>
        <v>#REF!</v>
      </c>
      <c r="CJ153" s="306" t="str">
        <f t="shared" si="23"/>
        <v>#REF!</v>
      </c>
      <c r="CK153" s="304" t="str">
        <f t="shared" si="23"/>
        <v>#REF!</v>
      </c>
      <c r="CL153" s="306" t="str">
        <f t="shared" si="23"/>
        <v>#REF!</v>
      </c>
      <c r="CM153" s="306" t="str">
        <f t="shared" si="23"/>
        <v>#REF!</v>
      </c>
      <c r="CN153" s="306" t="str">
        <f t="shared" si="23"/>
        <v>#REF!</v>
      </c>
      <c r="CO153" s="306" t="str">
        <f t="shared" si="23"/>
        <v>#REF!</v>
      </c>
      <c r="CP153" s="306" t="str">
        <f t="shared" si="23"/>
        <v>#REF!</v>
      </c>
      <c r="CQ153" s="307" t="str">
        <f>IFERROR(__xludf.DUMMYFUNCTION("IF(ISBLANK($K153),"""",IF(REGEXMATCH($K153,""Peraturan""),""Ada"",IF(REGEXMATCH($K153,""Rekomendasi""),""Tidak Ada"", $K153)))
"),"Ada")</f>
        <v>Ada</v>
      </c>
      <c r="CR153" s="308" t="str">
        <f t="array" ref="CR153">INDEX(#REF!,MATCH($D153,#REF!,FALSE))</f>
        <v>#REF!</v>
      </c>
      <c r="CS153" s="309"/>
    </row>
    <row r="154">
      <c r="A154" s="334">
        <v>150.0</v>
      </c>
      <c r="B154" s="334">
        <v>1.0</v>
      </c>
      <c r="C154" s="311" t="s">
        <v>4747</v>
      </c>
      <c r="D154" s="312" t="s">
        <v>1629</v>
      </c>
      <c r="E154" s="315">
        <v>45689.0</v>
      </c>
      <c r="F154" s="218" t="str">
        <f t="array" ref="F154">INDEX('Ortala-KabKota'!F$2:F$415,MATCH($D154,'Ortala-KabKota'!$E$2:$E$415,FALSE))</f>
        <v>Sahroni/ 081368032323</v>
      </c>
      <c r="G154" s="218" t="str">
        <f t="array" ref="G154">INDEX('Ortala-KabKota'!G$2:G$415,MATCH($D154,'Ortala-KabKota'!$E$2:$E$415,FALSE))</f>
        <v>Jalan jendral ahmad yani, jalur 2. Sungailiat</v>
      </c>
      <c r="H154" s="218" t="str">
        <f t="array" ref="H154">INDEX('Ortala-KabKota'!H$2:H$415,MATCH($D154,'Ortala-KabKota'!$E$2:$E$415,FALSE))</f>
        <v>071792055</v>
      </c>
      <c r="I154" s="218" t="str">
        <f t="array" ref="I154">INDEX('Ortala-KabKota'!I$2:I$415,MATCH($D154,'Ortala-KabKota'!$E$2:$E$415,FALSE))</f>
        <v>081368032323</v>
      </c>
      <c r="J154" s="218" t="str">
        <f t="array" ref="J154">INDEX('Ortala-KabKota'!J$2:J$415,MATCH($D154,'Ortala-KabKota'!$E$2:$E$415,FALSE))</f>
        <v>UPTD PPA</v>
      </c>
      <c r="K154" s="218" t="str">
        <f t="array" ref="K154">INDEX('Ortala-KabKota'!K$2:K$415,MATCH($D154,'Ortala-KabKota'!$E$2:$E$415,FALSE))</f>
        <v>Peraturan Bupati nomor 83 tahun 2020 tentang pembentukan unit pelaksana teknis daerah di lingkungan pemkab bangka</v>
      </c>
      <c r="L154" s="218">
        <f t="array" ref="L154">INDEX('Ortala-KabKota'!L$2:L$415,MATCH($D154,'Ortala-KabKota'!$E$2:$E$415,FALSE))</f>
        <v>2020</v>
      </c>
      <c r="M154" s="218" t="str">
        <f t="array" ref="M154">INDEX('Ortala-KabKota'!M$2:M$415,MATCH($D154,'Ortala-KabKota'!$E$2:$E$415,FALSE))</f>
        <v>A</v>
      </c>
      <c r="N154" s="218" t="str">
        <f t="array" ref="N154">INDEX('Ortala-KabKota'!N$2:N$415,MATCH($D154,'Ortala-KabKota'!$E$2:$E$415,FALSE))</f>
        <v/>
      </c>
      <c r="O154" s="218" t="str">
        <f t="array" ref="O154">INDEX('Ortala-KabKota'!O$2:O$415,MATCH($D154,'Ortala-KabKota'!$E$2:$E$415,FALSE))</f>
        <v>dp2kbp3abangka@gmail.com</v>
      </c>
      <c r="P154" s="218" t="str">
        <f t="array" ref="P154">INDEX('Ortala-KabKota'!P$2:P$415,MATCH($D154,'Ortala-KabKota'!$E$2:$E$415,FALSE))</f>
        <v/>
      </c>
      <c r="Q154" s="218" t="str">
        <f t="array" ref="Q154">INDEX('Ortala-KabKota'!Q$2:Q$415,MATCH($D154,'Ortala-KabKota'!$E$2:$E$415,FALSE))</f>
        <v>MANDIRI</v>
      </c>
      <c r="R154" s="218" t="str">
        <f t="array" ref="R154">INDEX('Ortala-KabKota'!R$2:R$415,MATCH($D154,'Ortala-KabKota'!$E$2:$E$415,FALSE))</f>
        <v>PINJAM PAKAI</v>
      </c>
      <c r="S154" s="218" t="str">
        <f t="array" ref="S154">INDEX('Ortala-KabKota'!S$2:S$415,MATCH($D154,'Ortala-KabKota'!$E$2:$E$415,FALSE))</f>
        <v>Pinjam pakai aset pemerintah daerah Kabupaten Bangka (salah satu eks rumah dinas)</v>
      </c>
      <c r="T154" s="218">
        <f t="array" ref="T154">INDEX('Ortala-KabKota'!T$2:T$415,MATCH($D154,'Ortala-KabKota'!$E$2:$E$415,FALSE))</f>
        <v>0</v>
      </c>
      <c r="U154" s="218">
        <f t="array" ref="U154">INDEX('Ortala-KabKota'!U$2:U$415,MATCH($D154,'Ortala-KabKota'!$E$2:$E$415,FALSE))</f>
        <v>0</v>
      </c>
      <c r="V154" s="218">
        <f t="array" ref="V154">INDEX('Ortala-KabKota'!V$2:V$415,MATCH($D154,'Ortala-KabKota'!$E$2:$E$415,FALSE))</f>
        <v>1</v>
      </c>
      <c r="W154" s="218">
        <f t="array" ref="W154">INDEX('Ortala-KabKota'!W$2:W$415,MATCH($D154,'Ortala-KabKota'!$E$2:$E$415,FALSE))</f>
        <v>0</v>
      </c>
      <c r="X154" s="218">
        <f t="array" ref="X154">INDEX('Ortala-KabKota'!X$2:X$415,MATCH($D154,'Ortala-KabKota'!$E$2:$E$415,FALSE))</f>
        <v>0</v>
      </c>
      <c r="Y154" s="218">
        <f t="array" ref="Y154">INDEX('Ortala-KabKota'!Y$2:Y$415,MATCH($D154,'Ortala-KabKota'!$E$2:$E$415,FALSE))</f>
        <v>0</v>
      </c>
      <c r="Z154" s="218">
        <f t="array" ref="Z154">INDEX('Ortala-KabKota'!Z$2:Z$415,MATCH($D154,'Ortala-KabKota'!$E$2:$E$415,FALSE))</f>
        <v>1</v>
      </c>
      <c r="AA154" s="218">
        <f t="array" ref="AA154">INDEX('Ortala-KabKota'!AA$2:AA$415,MATCH($D154,'Ortala-KabKota'!$E$2:$E$415,FALSE))</f>
        <v>0</v>
      </c>
      <c r="AB154" s="218">
        <f t="array" ref="AB154">INDEX('Ortala-KabKota'!AB$2:AB$415,MATCH($D154,'Ortala-KabKota'!$E$2:$E$415,FALSE))</f>
        <v>1</v>
      </c>
      <c r="AC154" s="218">
        <f t="array" ref="AC154">INDEX('Ortala-KabKota'!AC$2:AC$415,MATCH($D154,'Ortala-KabKota'!$E$2:$E$415,FALSE))</f>
        <v>0</v>
      </c>
      <c r="AD154" s="218">
        <f t="array" ref="AD154">INDEX('Ortala-KabKota'!AD$2:AD$415,MATCH($D154,'Ortala-KabKota'!$E$2:$E$415,FALSE))</f>
        <v>0</v>
      </c>
      <c r="AE154" s="218">
        <f t="array" ref="AE154">INDEX('Ortala-KabKota'!AE$2:AE$415,MATCH($D154,'Ortala-KabKota'!$E$2:$E$415,FALSE))</f>
        <v>1</v>
      </c>
      <c r="AF154" s="218">
        <f t="array" ref="AF154">INDEX('Ortala-KabKota'!AF$2:AF$415,MATCH($D154,'Ortala-KabKota'!$E$2:$E$415,FALSE))</f>
        <v>1</v>
      </c>
      <c r="AG154" s="218">
        <f t="array" ref="AG154">INDEX('Ortala-KabKota'!AG$2:AG$415,MATCH($D154,'Ortala-KabKota'!$E$2:$E$415,FALSE))</f>
        <v>1</v>
      </c>
      <c r="AH154" s="218">
        <f t="array" ref="AH154">INDEX('Ortala-KabKota'!AH$2:AH$415,MATCH($D154,'Ortala-KabKota'!$E$2:$E$415,FALSE))</f>
        <v>1</v>
      </c>
      <c r="AI154" s="218" t="str">
        <f t="array" ref="AI154">INDEX('Ortala-KabKota'!AI$2:AI$415,MATCH($D154,'Ortala-KabKota'!$E$2:$E$415,FALSE))</f>
        <v>Layanan penampungan sementara diberikan bagi korban yang memerlukan dengan sepengetahuan keluarga dan pihak kepolisian</v>
      </c>
      <c r="AJ154" s="218">
        <f t="array" ref="AJ154">INDEX('Ortala-KabKota'!AJ$2:AJ$415,MATCH($D154,'Ortala-KabKota'!$E$2:$E$415,FALSE))</f>
        <v>1</v>
      </c>
      <c r="AK154" s="218">
        <f t="array" ref="AK154">INDEX('Ortala-KabKota'!AK$2:AK$415,MATCH($D154,'Ortala-KabKota'!$E$2:$E$415,FALSE))</f>
        <v>1</v>
      </c>
      <c r="AL154" s="218">
        <f t="array" ref="AL154">INDEX('Ortala-KabKota'!AL$2:AL$415,MATCH($D154,'Ortala-KabKota'!$E$2:$E$415,FALSE))</f>
        <v>24</v>
      </c>
      <c r="AM154" s="218" t="str">
        <f t="array" ref="AM154">INDEX('Ortala-KabKota'!AM$2:AM$415,MATCH($D154,'Ortala-KabKota'!$E$2:$E$415,FALSE))</f>
        <v>Pencabulan</v>
      </c>
      <c r="AN154" s="218" t="str">
        <f t="array" ref="AN154">INDEX('Ortala-KabKota'!AN$2:AN$415,MATCH($D154,'Ortala-KabKota'!$E$2:$E$415,FALSE))</f>
        <v/>
      </c>
      <c r="AO154" s="218" t="str">
        <f t="array" ref="AO154">INDEX('Ortala-KabKota'!AO$2:AO$415,MATCH($D154,'Ortala-KabKota'!$E$2:$E$415,FALSE))</f>
        <v/>
      </c>
      <c r="AP154" s="218" t="str">
        <f t="array" ref="AP154">INDEX('Ortala-KabKota'!AP$2:AP$415,MATCH($D154,'Ortala-KabKota'!$E$2:$E$415,FALSE))</f>
        <v/>
      </c>
      <c r="AQ154" s="218" t="str">
        <f t="array" ref="AQ154">INDEX('Ortala-KabKota'!AQ$2:AQ$415,MATCH($D154,'Ortala-KabKota'!$E$2:$E$415,FALSE))</f>
        <v/>
      </c>
      <c r="AR154" s="218">
        <f t="array" ref="AR154">INDEX('Ortala-KabKota'!AR$2:AR$415,MATCH($D154,'Ortala-KabKota'!$E$2:$E$415,FALSE))</f>
        <v>1</v>
      </c>
      <c r="AS154" s="218" t="str">
        <f t="array" ref="AS154">INDEX('Ortala-KabKota'!AS$2:AS$415,MATCH($D154,'Ortala-KabKota'!$E$2:$E$415,FALSE))</f>
        <v/>
      </c>
      <c r="AT154" s="218" t="str">
        <f t="array" ref="AT154">INDEX('Ortala-KabKota'!AT$2:AT$415,MATCH($D154,'Ortala-KabKota'!$E$2:$E$415,FALSE))</f>
        <v/>
      </c>
      <c r="AU154" s="218" t="str">
        <f t="array" ref="AU154">INDEX('UPTD PPA KabKota'!D$5:D$513,MATCH($D154,'UPTD PPA KabKota'!$C$5:$C$513,FALSE))</f>
        <v>Syahroni, S. I. Kom</v>
      </c>
      <c r="AV154" s="218" t="str">
        <f t="array" ref="AV154">INDEX('UPTD PPA KabKota'!E$5:E$513,MATCH($D154,'UPTD PPA KabKota'!$C$5:$C$513,FALSE))</f>
        <v>Jalan Jend. A. Yani, Jalur 2 Sungailiat</v>
      </c>
      <c r="AW154" s="218">
        <f t="array" ref="AW154">INDEX('UPTD PPA KabKota'!F$5:F$513,MATCH($D154,'UPTD PPA KabKota'!$C$5:$C$513,FALSE))</f>
        <v>71792055</v>
      </c>
      <c r="AX154" s="218">
        <f t="array" ref="AX154">INDEX('UPTD PPA KabKota'!G$5:G$513,MATCH($D154,'UPTD PPA KabKota'!$C$5:$C$513,FALSE))</f>
        <v>81368032323</v>
      </c>
      <c r="AY154" s="218" t="str">
        <f t="array" ref="AY154">INDEX('UPTD PPA KabKota'!H$5:H$513,MATCH($D154,'UPTD PPA KabKota'!$C$5:$C$513,FALSE))</f>
        <v>UPTD PPA</v>
      </c>
      <c r="AZ154" s="218" t="str">
        <f t="array" ref="AZ154">INDEX('UPTD PPA KabKota'!I$5:I$513,MATCH($D154,'UPTD PPA KabKota'!$C$5:$C$513,FALSE))</f>
        <v>Peraturan Bupati Bangka Nomor 83 Tahun 2020 tentang Pembentukan Unit Pelaksana Teknis Daerah di Lingkungan Pemkab Bangka</v>
      </c>
      <c r="BA154" s="218">
        <f t="array" ref="BA154">INDEX('UPTD PPA KabKota'!J$5:J$513,MATCH($D154,'UPTD PPA KabKota'!$C$5:$C$513,FALSE))</f>
        <v>2020</v>
      </c>
      <c r="BB154" s="218" t="str">
        <f t="array" ref="BB154">INDEX('UPTD PPA KabKota'!K$5:K$513,MATCH($D154,'UPTD PPA KabKota'!$C$5:$C$513,FALSE))</f>
        <v>A</v>
      </c>
      <c r="BC154" s="218" t="str">
        <f t="array" ref="BC154">INDEX('UPTD PPA KabKota'!L$5:L$513,MATCH($D154,'UPTD PPA KabKota'!$C$5:$C$513,FALSE))</f>
        <v>Syahroni, S. I. Kom (Ka. UPTD PPA Bangka)/081368032323</v>
      </c>
      <c r="BD154" s="218" t="str">
        <f t="array" ref="BD154">INDEX('UPTD PPA KabKota'!M$5:M$513,MATCH($D154,'UPTD PPA KabKota'!$C$5:$C$513,FALSE))</f>
        <v>uptdppabangka@gmail.com</v>
      </c>
      <c r="BE154" s="218" t="str">
        <f t="array" ref="BE154">INDEX('UPTD PPA KabKota'!N$5:N$513,MATCH($D154,'UPTD PPA KabKota'!$C$5:$C$513,FALSE))</f>
        <v>Kepala UPTD, Kasubag TU, PPPK</v>
      </c>
      <c r="BF154" s="218" t="str">
        <f t="array" ref="BF154">INDEX('UPTD PPA KabKota'!O$5:O$513,MATCH($D154,'UPTD PPA KabKota'!$C$5:$C$513,FALSE))</f>
        <v>Mandiri</v>
      </c>
      <c r="BG154" s="218" t="str">
        <f t="array" ref="BG154">INDEX('UPTD PPA KabKota'!P$5:P$513,MATCH($D154,'UPTD PPA KabKota'!$C$5:$C$513,FALSE))</f>
        <v>Sewa/Kontrak</v>
      </c>
      <c r="BH154" s="218" t="str">
        <f t="array" ref="BH154">INDEX('UPTD PPA KabKota'!Q$5:Q$513,MATCH($D154,'UPTD PPA KabKota'!$C$5:$C$513,FALSE))</f>
        <v>Sewa/kontrak terpisah dari kantor yang terjamin kerahasiaannya</v>
      </c>
      <c r="BI154" s="218" t="str">
        <f t="array" ref="BI154">INDEX('UPTD PPA KabKota'!R$5:R$513,MATCH($D154,'UPTD PPA KabKota'!$C$5:$C$513,FALSE))</f>
        <v>Ada</v>
      </c>
      <c r="BJ154" s="218" t="str">
        <f t="array" ref="BJ154">INDEX('UPTD PPA KabKota'!S$5:S$513,MATCH($D154,'UPTD PPA KabKota'!$C$5:$C$513,FALSE))</f>
        <v>Tidak Ada</v>
      </c>
      <c r="BK154" s="218" t="str">
        <f t="array" ref="BK154">INDEX('UPTD PPA KabKota'!T$5:T$513,MATCH($D154,'UPTD PPA KabKota'!$C$5:$C$513,FALSE))</f>
        <v>Tidak Ada</v>
      </c>
      <c r="BL154" s="218" t="str">
        <f t="array" ref="BL154">INDEX('UPTD PPA KabKota'!U$5:U$513,MATCH($D154,'UPTD PPA KabKota'!$C$5:$C$513,FALSE))</f>
        <v>Tidak Ada</v>
      </c>
      <c r="BM154" s="218" t="str">
        <f t="array" ref="BM154">INDEX('UPTD PPA KabKota'!V$5:V$513,MATCH($D154,'UPTD PPA KabKota'!$C$5:$C$513,FALSE))</f>
        <v>Tidak Ada</v>
      </c>
      <c r="BN154" s="218" t="str">
        <f t="array" ref="BN154">INDEX('UPTD PPA KabKota'!W$5:W$513,MATCH($D154,'UPTD PPA KabKota'!$C$5:$C$513,FALSE))</f>
        <v>Tidak Ada</v>
      </c>
      <c r="BO154" s="218" t="str">
        <f t="array" ref="BO154">INDEX('UPTD PPA KabKota'!X$5:X$513,MATCH($D154,'UPTD PPA KabKota'!$C$5:$C$513,FALSE))</f>
        <v>Ada</v>
      </c>
      <c r="BP154" s="218" t="str">
        <f t="array" ref="BP154">INDEX('UPTD PPA KabKota'!Y$5:Y$513,MATCH($D154,'UPTD PPA KabKota'!$C$5:$C$513,FALSE))</f>
        <v>Tidak Ada</v>
      </c>
      <c r="BQ154" s="218" t="str">
        <f t="array" ref="BQ154">INDEX('UPTD PPA KabKota'!Z$5:Z$513,MATCH($D154,'UPTD PPA KabKota'!$C$5:$C$513,FALSE))</f>
        <v>Ada</v>
      </c>
      <c r="BR154" s="218" t="str">
        <f t="array" ref="BR154">INDEX('UPTD PPA KabKota'!AA$5:AA$513,MATCH($D154,'UPTD PPA KabKota'!$C$5:$C$513,FALSE))</f>
        <v>Tidak Ada</v>
      </c>
      <c r="BS154" s="218" t="str">
        <f t="array" ref="BS154">INDEX('UPTD PPA KabKota'!AB$5:AB$513,MATCH($D154,'UPTD PPA KabKota'!$C$5:$C$513,FALSE))</f>
        <v>Tidak Ada</v>
      </c>
      <c r="BT154" s="218" t="str">
        <f t="array" ref="BT154">INDEX('UPTD PPA KabKota'!AC$5:AC$513,MATCH($D154,'UPTD PPA KabKota'!$C$5:$C$513,FALSE))</f>
        <v>Sudah</v>
      </c>
      <c r="BU154" s="218" t="str">
        <f t="array" ref="BU154">INDEX('UPTD PPA KabKota'!AD$5:AD$513,MATCH($D154,'UPTD PPA KabKota'!$C$5:$C$513,FALSE))</f>
        <v>Sudah</v>
      </c>
      <c r="BV154" s="218" t="str">
        <f t="array" ref="BV154">INDEX('UPTD PPA KabKota'!AE$5:AE$513,MATCH($D154,'UPTD PPA KabKota'!$C$5:$C$513,FALSE))</f>
        <v>Sudah</v>
      </c>
      <c r="BW154" s="218" t="str">
        <f t="array" ref="BW154">INDEX('UPTD PPA KabKota'!AF$5:AF$513,MATCH($D154,'UPTD PPA KabKota'!$C$5:$C$513,FALSE))</f>
        <v>Sudah</v>
      </c>
      <c r="BX154" s="218" t="str">
        <f t="array" ref="BX154">INDEX('UPTD PPA KabKota'!AG$5:AG$513,MATCH($D154,'UPTD PPA KabKota'!$C$5:$C$513,FALSE))</f>
        <v>Belum</v>
      </c>
      <c r="BY154" s="218" t="str">
        <f t="array" ref="BY154">INDEX('UPTD PPA KabKota'!AH$5:AH$513,MATCH($D154,'UPTD PPA KabKota'!$C$5:$C$513,FALSE))</f>
        <v>Belum</v>
      </c>
      <c r="BZ154" s="218" t="str">
        <f t="array" ref="BZ154">INDEX('UPTD PPA KabKota'!AI$5:AI$513,MATCH($D154,'UPTD PPA KabKota'!$C$5:$C$513,FALSE))</f>
        <v>Belum</v>
      </c>
      <c r="CA154" s="218" t="str">
        <f t="array" ref="CA154">INDEX('UPTD PPA KabKota'!AJ$5:AJ$513,MATCH($D154,'UPTD PPA KabKota'!$C$5:$C$513,FALSE))</f>
        <v>Sudah</v>
      </c>
      <c r="CB154" s="218" t="str">
        <f t="array" ref="CB154">INDEX('UPTD PPA KabKota'!AK$5:AK$513,MATCH($D154,'UPTD PPA KabKota'!$C$5:$C$513,FALSE))</f>
        <v>Belum</v>
      </c>
      <c r="CC154" s="218" t="str">
        <f t="array" ref="CC154">INDEX('UPTD PPA KabKota'!AL$5:AL$513,MATCH($D154,'UPTD PPA KabKota'!$C$5:$C$513,FALSE))</f>
        <v>Sudah</v>
      </c>
      <c r="CD154" s="218" t="str">
        <f t="array" ref="CD154">INDEX('UPTD PPA KabKota'!AM$5:AM$513,MATCH($D154,'UPTD PPA KabKota'!$C$5:$C$513,FALSE))</f>
        <v>Sudah</v>
      </c>
      <c r="CE154" s="218" t="str">
        <f t="array" ref="CE154">INDEX('UPTD PPA KabKota'!AN$5:AN$513,MATCH($D154,'UPTD PPA KabKota'!$C$5:$C$513,FALSE))</f>
        <v>koordinasi kerja sama atas pemenuhan hak korban dengan lembaga lainnya dengan melalui Mou</v>
      </c>
      <c r="CF154" s="218">
        <f t="array" ref="CF154">INDEX('UPTD PPA KabKota'!AO$5:AO$513,MATCH($D154,'UPTD PPA KabKota'!$C$5:$C$513,FALSE))</f>
        <v>38</v>
      </c>
      <c r="CG154" s="218" t="str">
        <f t="array" ref="CG154">INDEX('UPTD PPA KabKota'!AP$5:AP$513,MATCH($D154,'UPTD PPA KabKota'!$C$5:$C$513,FALSE))</f>
        <v>cabul dan persetubuhan</v>
      </c>
      <c r="CH154" s="218" t="str">
        <f t="array" ref="CH154">INDEX('UPTD PPA KabKota'!AQ$5:AQ$513,MATCH($D154,'UPTD PPA KabKota'!$C$5:$C$513,FALSE))</f>
        <v/>
      </c>
      <c r="CI154" s="218" t="str">
        <f t="array" ref="CI154">INDEX('UPTD PPA KabKota'!AR$5:AR$513,MATCH($D154,'UPTD PPA KabKota'!$C$5:$C$513,FALSE))</f>
        <v/>
      </c>
      <c r="CJ154" s="218" t="str">
        <f t="array" ref="CJ154">INDEX('UPTD PPA KabKota'!AS$5:AS$513,MATCH($D154,'UPTD PPA KabKota'!$C$5:$C$513,FALSE))</f>
        <v/>
      </c>
      <c r="CK154" s="218" t="str">
        <f t="array" ref="CK154">INDEX('UPTD PPA KabKota'!AT$5:AT$513,MATCH($D154,'UPTD PPA KabKota'!$C$5:$C$513,FALSE))</f>
        <v/>
      </c>
      <c r="CL154" s="218" t="str">
        <f t="array" ref="CL154">INDEX('UPTD PPA KabKota'!AU$5:AU$513,MATCH($D154,'UPTD PPA KabKota'!$C$5:$C$513,FALSE))</f>
        <v>v</v>
      </c>
      <c r="CM154" s="218" t="str">
        <f t="array" ref="CM154">INDEX('UPTD PPA KabKota'!AV$5:AV$513,MATCH($D154,'UPTD PPA KabKota'!$C$5:$C$513,FALSE))</f>
        <v/>
      </c>
      <c r="CN154" s="218" t="str">
        <f t="array" ref="CN154">INDEX('UPTD PPA KabKota'!AW$5:AW$513,MATCH($D154,'UPTD PPA KabKota'!$C$5:$C$513,FALSE))</f>
        <v/>
      </c>
      <c r="CO154" s="218" t="str">
        <f t="array" ref="CO154">INDEX('UPTD PPA KabKota'!AX$5:AX$513,MATCH($D154,'UPTD PPA KabKota'!$C$5:$C$513,FALSE))</f>
        <v/>
      </c>
      <c r="CP154" s="218" t="str">
        <f t="array" ref="CP154">INDEX('UPTD PPA KabKota'!AY$5:AY$513,MATCH($D154,'UPTD PPA KabKota'!$C$5:$C$513,FALSE))</f>
        <v/>
      </c>
      <c r="CQ154" s="209" t="str">
        <f>IFERROR(__xludf.DUMMYFUNCTION("IF(ISBLANK($K154),"""",IF(REGEXMATCH($K154,""Peraturan""),""Ada"",IF(REGEXMATCH($K154,""Rekomendasi""),""Tidak Ada"", $K154)))
"),"Ada")</f>
        <v>Ada</v>
      </c>
      <c r="CR154" s="209" t="str">
        <f t="array" ref="CR154">index('UPTD PPA KabKota'!$BI$5:$BI$513,match($D154,'UPTD PPA KabKota'!$C$5:$C$513,false))</f>
        <v>Ada</v>
      </c>
      <c r="CS154" s="314" t="str">
        <f t="shared" ref="CS154:CS160" si="24">IFS(CQ154="Ada","Ada",CR154="Ada","Ada",CR154="Tidak Ada","Tidak Ada")</f>
        <v>Ada</v>
      </c>
    </row>
    <row r="155">
      <c r="A155" s="334">
        <v>151.0</v>
      </c>
      <c r="B155" s="334">
        <v>2.0</v>
      </c>
      <c r="C155" s="311" t="s">
        <v>4747</v>
      </c>
      <c r="D155" s="312" t="s">
        <v>1641</v>
      </c>
      <c r="E155" s="315">
        <v>45748.0</v>
      </c>
      <c r="F155" s="218" t="str">
        <f t="array" ref="F155">INDEX('Ortala-KabKota'!F$2:F$415,MATCH($D155,'Ortala-KabKota'!$E$2:$E$415,FALSE))</f>
        <v>Indera/ 081282109688</v>
      </c>
      <c r="G155" s="218" t="str">
        <f t="array" ref="G155">INDEX('Ortala-KabKota'!G$2:G$415,MATCH($D155,'Ortala-KabKota'!$E$2:$E$415,FALSE))</f>
        <v/>
      </c>
      <c r="H155" s="218" t="str">
        <f t="array" ref="H155">INDEX('Ortala-KabKota'!H$2:H$415,MATCH($D155,'Ortala-KabKota'!$E$2:$E$415,FALSE))</f>
        <v/>
      </c>
      <c r="I155" s="218" t="str">
        <f t="array" ref="I155">INDEX('Ortala-KabKota'!I$2:I$415,MATCH($D155,'Ortala-KabKota'!$E$2:$E$415,FALSE))</f>
        <v/>
      </c>
      <c r="J155" s="218" t="str">
        <f t="array" ref="J155">INDEX('Ortala-KabKota'!J$2:J$415,MATCH($D155,'Ortala-KabKota'!$E$2:$E$415,FALSE))</f>
        <v/>
      </c>
      <c r="K155" s="218" t="str">
        <f t="array" ref="K155">INDEX('Ortala-KabKota'!K$2:K$415,MATCH($D155,'Ortala-KabKota'!$E$2:$E$415,FALSE))</f>
        <v>Peraturan Bupati Belitung Nomor 56 Tahun 2022</v>
      </c>
      <c r="L155" s="218">
        <f t="array" ref="L155">INDEX('Ortala-KabKota'!L$2:L$415,MATCH($D155,'Ortala-KabKota'!$E$2:$E$415,FALSE))</f>
        <v>2022</v>
      </c>
      <c r="M155" s="218" t="str">
        <f t="array" ref="M155">INDEX('Ortala-KabKota'!M$2:M$415,MATCH($D155,'Ortala-KabKota'!$E$2:$E$415,FALSE))</f>
        <v>A</v>
      </c>
      <c r="N155" s="218" t="str">
        <f t="array" ref="N155">INDEX('Ortala-KabKota'!N$2:N$415,MATCH($D155,'Ortala-KabKota'!$E$2:$E$415,FALSE))</f>
        <v>Erni/ 08127838438</v>
      </c>
      <c r="O155" s="218" t="str">
        <f t="array" ref="O155">INDEX('Ortala-KabKota'!O$2:O$415,MATCH($D155,'Ortala-KabKota'!$E$2:$E$415,FALSE))</f>
        <v/>
      </c>
      <c r="P155" s="218" t="str">
        <f t="array" ref="P155">INDEX('Ortala-KabKota'!P$2:P$415,MATCH($D155,'Ortala-KabKota'!$E$2:$E$415,FALSE))</f>
        <v/>
      </c>
      <c r="Q155" s="218" t="str">
        <f t="array" ref="Q155">INDEX('Ortala-KabKota'!Q$2:Q$415,MATCH($D155,'Ortala-KabKota'!$E$2:$E$415,FALSE))</f>
        <v/>
      </c>
      <c r="R155" s="218" t="str">
        <f t="array" ref="R155">INDEX('Ortala-KabKota'!R$2:R$415,MATCH($D155,'Ortala-KabKota'!$E$2:$E$415,FALSE))</f>
        <v/>
      </c>
      <c r="S155" s="218" t="str">
        <f t="array" ref="S155">INDEX('Ortala-KabKota'!S$2:S$415,MATCH($D155,'Ortala-KabKota'!$E$2:$E$415,FALSE))</f>
        <v/>
      </c>
      <c r="T155" s="218" t="str">
        <f t="array" ref="T155">INDEX('Ortala-KabKota'!T$2:T$415,MATCH($D155,'Ortala-KabKota'!$E$2:$E$415,FALSE))</f>
        <v/>
      </c>
      <c r="U155" s="218" t="str">
        <f t="array" ref="U155">INDEX('Ortala-KabKota'!U$2:U$415,MATCH($D155,'Ortala-KabKota'!$E$2:$E$415,FALSE))</f>
        <v/>
      </c>
      <c r="V155" s="218" t="str">
        <f t="array" ref="V155">INDEX('Ortala-KabKota'!V$2:V$415,MATCH($D155,'Ortala-KabKota'!$E$2:$E$415,FALSE))</f>
        <v/>
      </c>
      <c r="W155" s="218" t="str">
        <f t="array" ref="W155">INDEX('Ortala-KabKota'!W$2:W$415,MATCH($D155,'Ortala-KabKota'!$E$2:$E$415,FALSE))</f>
        <v/>
      </c>
      <c r="X155" s="218" t="str">
        <f t="array" ref="X155">INDEX('Ortala-KabKota'!X$2:X$415,MATCH($D155,'Ortala-KabKota'!$E$2:$E$415,FALSE))</f>
        <v/>
      </c>
      <c r="Y155" s="218" t="str">
        <f t="array" ref="Y155">INDEX('Ortala-KabKota'!Y$2:Y$415,MATCH($D155,'Ortala-KabKota'!$E$2:$E$415,FALSE))</f>
        <v/>
      </c>
      <c r="Z155" s="218" t="str">
        <f t="array" ref="Z155">INDEX('Ortala-KabKota'!Z$2:Z$415,MATCH($D155,'Ortala-KabKota'!$E$2:$E$415,FALSE))</f>
        <v/>
      </c>
      <c r="AA155" s="218" t="str">
        <f t="array" ref="AA155">INDEX('Ortala-KabKota'!AA$2:AA$415,MATCH($D155,'Ortala-KabKota'!$E$2:$E$415,FALSE))</f>
        <v/>
      </c>
      <c r="AB155" s="218" t="str">
        <f t="array" ref="AB155">INDEX('Ortala-KabKota'!AB$2:AB$415,MATCH($D155,'Ortala-KabKota'!$E$2:$E$415,FALSE))</f>
        <v/>
      </c>
      <c r="AC155" s="218" t="str">
        <f t="array" ref="AC155">INDEX('Ortala-KabKota'!AC$2:AC$415,MATCH($D155,'Ortala-KabKota'!$E$2:$E$415,FALSE))</f>
        <v/>
      </c>
      <c r="AD155" s="218" t="str">
        <f t="array" ref="AD155">INDEX('Ortala-KabKota'!AD$2:AD$415,MATCH($D155,'Ortala-KabKota'!$E$2:$E$415,FALSE))</f>
        <v/>
      </c>
      <c r="AE155" s="218" t="str">
        <f t="array" ref="AE155">INDEX('Ortala-KabKota'!AE$2:AE$415,MATCH($D155,'Ortala-KabKota'!$E$2:$E$415,FALSE))</f>
        <v/>
      </c>
      <c r="AF155" s="218" t="str">
        <f t="array" ref="AF155">INDEX('Ortala-KabKota'!AF$2:AF$415,MATCH($D155,'Ortala-KabKota'!$E$2:$E$415,FALSE))</f>
        <v/>
      </c>
      <c r="AG155" s="218" t="str">
        <f t="array" ref="AG155">INDEX('Ortala-KabKota'!AG$2:AG$415,MATCH($D155,'Ortala-KabKota'!$E$2:$E$415,FALSE))</f>
        <v/>
      </c>
      <c r="AH155" s="218" t="str">
        <f t="array" ref="AH155">INDEX('Ortala-KabKota'!AH$2:AH$415,MATCH($D155,'Ortala-KabKota'!$E$2:$E$415,FALSE))</f>
        <v/>
      </c>
      <c r="AI155" s="218" t="str">
        <f t="array" ref="AI155">INDEX('Ortala-KabKota'!AI$2:AI$415,MATCH($D155,'Ortala-KabKota'!$E$2:$E$415,FALSE))</f>
        <v/>
      </c>
      <c r="AJ155" s="218" t="str">
        <f t="array" ref="AJ155">INDEX('Ortala-KabKota'!AJ$2:AJ$415,MATCH($D155,'Ortala-KabKota'!$E$2:$E$415,FALSE))</f>
        <v/>
      </c>
      <c r="AK155" s="218" t="str">
        <f t="array" ref="AK155">INDEX('Ortala-KabKota'!AK$2:AK$415,MATCH($D155,'Ortala-KabKota'!$E$2:$E$415,FALSE))</f>
        <v/>
      </c>
      <c r="AL155" s="218" t="str">
        <f t="array" ref="AL155">INDEX('Ortala-KabKota'!AL$2:AL$415,MATCH($D155,'Ortala-KabKota'!$E$2:$E$415,FALSE))</f>
        <v/>
      </c>
      <c r="AM155" s="218" t="str">
        <f t="array" ref="AM155">INDEX('Ortala-KabKota'!AM$2:AM$415,MATCH($D155,'Ortala-KabKota'!$E$2:$E$415,FALSE))</f>
        <v/>
      </c>
      <c r="AN155" s="218" t="str">
        <f t="array" ref="AN155">INDEX('Ortala-KabKota'!AN$2:AN$415,MATCH($D155,'Ortala-KabKota'!$E$2:$E$415,FALSE))</f>
        <v/>
      </c>
      <c r="AO155" s="218" t="str">
        <f t="array" ref="AO155">INDEX('Ortala-KabKota'!AO$2:AO$415,MATCH($D155,'Ortala-KabKota'!$E$2:$E$415,FALSE))</f>
        <v/>
      </c>
      <c r="AP155" s="218" t="str">
        <f t="array" ref="AP155">INDEX('Ortala-KabKota'!AP$2:AP$415,MATCH($D155,'Ortala-KabKota'!$E$2:$E$415,FALSE))</f>
        <v/>
      </c>
      <c r="AQ155" s="218" t="str">
        <f t="array" ref="AQ155">INDEX('Ortala-KabKota'!AQ$2:AQ$415,MATCH($D155,'Ortala-KabKota'!$E$2:$E$415,FALSE))</f>
        <v/>
      </c>
      <c r="AR155" s="218" t="str">
        <f t="array" ref="AR155">INDEX('Ortala-KabKota'!AR$2:AR$415,MATCH($D155,'Ortala-KabKota'!$E$2:$E$415,FALSE))</f>
        <v/>
      </c>
      <c r="AS155" s="218" t="str">
        <f t="array" ref="AS155">INDEX('Ortala-KabKota'!AS$2:AS$415,MATCH($D155,'Ortala-KabKota'!$E$2:$E$415,FALSE))</f>
        <v/>
      </c>
      <c r="AT155" s="218" t="str">
        <f t="array" ref="AT155">INDEX('Ortala-KabKota'!AT$2:AT$415,MATCH($D155,'Ortala-KabKota'!$E$2:$E$415,FALSE))</f>
        <v/>
      </c>
      <c r="AU155" s="218" t="str">
        <f t="array" ref="AU155">INDEX('UPTD PPA KabKota'!D$5:D$513,MATCH($D155,'UPTD PPA KabKota'!$C$5:$C$513,FALSE))</f>
        <v>Indera/081282109688</v>
      </c>
      <c r="AV155" s="218" t="str">
        <f t="array" ref="AV155">INDEX('UPTD PPA KabKota'!E$5:E$513,MATCH($D155,'UPTD PPA KabKota'!$C$5:$C$513,FALSE))</f>
        <v>Jl. A. Yani No. 100 Tanjungpandan, Belitung</v>
      </c>
      <c r="AW155" s="218" t="str">
        <f t="array" ref="AW155">INDEX('UPTD PPA KabKota'!F$5:F$513,MATCH($D155,'UPTD PPA KabKota'!$C$5:$C$513,FALSE))</f>
        <v>087899969778</v>
      </c>
      <c r="AX155" s="218" t="str">
        <f t="array" ref="AX155">INDEX('UPTD PPA KabKota'!G$5:G$513,MATCH($D155,'UPTD PPA KabKota'!$C$5:$C$513,FALSE))</f>
        <v>082181911881</v>
      </c>
      <c r="AY155" s="218" t="str">
        <f t="array" ref="AY155">INDEX('UPTD PPA KabKota'!H$5:H$513,MATCH($D155,'UPTD PPA KabKota'!$C$5:$C$513,FALSE))</f>
        <v>UPT PPA</v>
      </c>
      <c r="AZ155" s="218" t="str">
        <f t="array" ref="AZ155">INDEX('UPTD PPA KabKota'!I$5:I$513,MATCH($D155,'UPTD PPA KabKota'!$C$5:$C$513,FALSE))</f>
        <v>Peraturan Bupati Nomor 56 Tahun 2022</v>
      </c>
      <c r="BA155" s="218">
        <f t="array" ref="BA155">INDEX('UPTD PPA KabKota'!J$5:J$513,MATCH($D155,'UPTD PPA KabKota'!$C$5:$C$513,FALSE))</f>
        <v>2022</v>
      </c>
      <c r="BB155" s="218" t="str">
        <f t="array" ref="BB155">INDEX('UPTD PPA KabKota'!K$5:K$513,MATCH($D155,'UPTD PPA KabKota'!$C$5:$C$513,FALSE))</f>
        <v>A</v>
      </c>
      <c r="BC155" s="218" t="str">
        <f t="array" ref="BC155">INDEX('UPTD PPA KabKota'!L$5:L$513,MATCH($D155,'UPTD PPA KabKota'!$C$5:$C$513,FALSE))</f>
        <v>Inderia/087899969778</v>
      </c>
      <c r="BD155" s="316" t="str">
        <f t="array" ref="BD155">INDEX('UPTD PPA KabKota'!M$5:M$513,MATCH($D155,'UPTD PPA KabKota'!$C$5:$C$513,FALSE))</f>
        <v>ppabelitunguptd@gmail.com</v>
      </c>
      <c r="BE155" s="218" t="str">
        <f t="array" ref="BE155">INDEX('UPTD PPA KabKota'!N$5:N$513,MATCH($D155,'UPTD PPA KabKota'!$C$5:$C$513,FALSE))</f>
        <v>1. Kepala UPTD
2. Kasubag TU
3. Kelompok Jabatan Fungsional</v>
      </c>
      <c r="BF155" s="218" t="str">
        <f t="array" ref="BF155">INDEX('UPTD PPA KabKota'!O$5:O$513,MATCH($D155,'UPTD PPA KabKota'!$C$5:$C$513,FALSE))</f>
        <v>BERGABUNG DENGAN KANTOR DINAS</v>
      </c>
      <c r="BG155" s="218" t="str">
        <f t="array" ref="BG155">INDEX('UPTD PPA KabKota'!P$5:P$513,MATCH($D155,'UPTD PPA KabKota'!$C$5:$C$513,FALSE))</f>
        <v>MILIK SENDIRI</v>
      </c>
      <c r="BH155" s="218" t="str">
        <f t="array" ref="BH155">INDEX('UPTD PPA KabKota'!Q$5:Q$513,MATCH($D155,'UPTD PPA KabKota'!$C$5:$C$513,FALSE))</f>
        <v>Pemerintah Daerah</v>
      </c>
      <c r="BI155" s="218" t="str">
        <f t="array" ref="BI155">INDEX('UPTD PPA KabKota'!R$5:R$513,MATCH($D155,'UPTD PPA KabKota'!$C$5:$C$513,FALSE))</f>
        <v>Tidak Ada</v>
      </c>
      <c r="BJ155" s="218" t="str">
        <f t="array" ref="BJ155">INDEX('UPTD PPA KabKota'!S$5:S$513,MATCH($D155,'UPTD PPA KabKota'!$C$5:$C$513,FALSE))</f>
        <v>Ada</v>
      </c>
      <c r="BK155" s="218" t="str">
        <f t="array" ref="BK155">INDEX('UPTD PPA KabKota'!T$5:T$513,MATCH($D155,'UPTD PPA KabKota'!$C$5:$C$513,FALSE))</f>
        <v>Ada</v>
      </c>
      <c r="BL155" s="218" t="str">
        <f t="array" ref="BL155">INDEX('UPTD PPA KabKota'!U$5:U$513,MATCH($D155,'UPTD PPA KabKota'!$C$5:$C$513,FALSE))</f>
        <v>Tidak Ada</v>
      </c>
      <c r="BM155" s="218" t="str">
        <f t="array" ref="BM155">INDEX('UPTD PPA KabKota'!V$5:V$513,MATCH($D155,'UPTD PPA KabKota'!$C$5:$C$513,FALSE))</f>
        <v>Ada</v>
      </c>
      <c r="BN155" s="218" t="str">
        <f t="array" ref="BN155">INDEX('UPTD PPA KabKota'!W$5:W$513,MATCH($D155,'UPTD PPA KabKota'!$C$5:$C$513,FALSE))</f>
        <v>Tidak Ada</v>
      </c>
      <c r="BO155" s="218" t="str">
        <f t="array" ref="BO155">INDEX('UPTD PPA KabKota'!X$5:X$513,MATCH($D155,'UPTD PPA KabKota'!$C$5:$C$513,FALSE))</f>
        <v>Ada</v>
      </c>
      <c r="BP155" s="218" t="str">
        <f t="array" ref="BP155">INDEX('UPTD PPA KabKota'!Y$5:Y$513,MATCH($D155,'UPTD PPA KabKota'!$C$5:$C$513,FALSE))</f>
        <v>Tidak Ada</v>
      </c>
      <c r="BQ155" s="218" t="str">
        <f t="array" ref="BQ155">INDEX('UPTD PPA KabKota'!Z$5:Z$513,MATCH($D155,'UPTD PPA KabKota'!$C$5:$C$513,FALSE))</f>
        <v>Tidak Ada</v>
      </c>
      <c r="BR155" s="218" t="str">
        <f t="array" ref="BR155">INDEX('UPTD PPA KabKota'!AA$5:AA$513,MATCH($D155,'UPTD PPA KabKota'!$C$5:$C$513,FALSE))</f>
        <v>Tidak ada</v>
      </c>
      <c r="BS155" s="218" t="str">
        <f t="array" ref="BS155">INDEX('UPTD PPA KabKota'!AB$5:AB$513,MATCH($D155,'UPTD PPA KabKota'!$C$5:$C$513,FALSE))</f>
        <v>Tidak ada</v>
      </c>
      <c r="BT155" s="218" t="str">
        <f t="array" ref="BT155">INDEX('UPTD PPA KabKota'!AC$5:AC$513,MATCH($D155,'UPTD PPA KabKota'!$C$5:$C$513,FALSE))</f>
        <v>Sudah</v>
      </c>
      <c r="BU155" s="218" t="str">
        <f t="array" ref="BU155">INDEX('UPTD PPA KabKota'!AD$5:AD$513,MATCH($D155,'UPTD PPA KabKota'!$C$5:$C$513,FALSE))</f>
        <v>Sudah</v>
      </c>
      <c r="BV155" s="218" t="str">
        <f t="array" ref="BV155">INDEX('UPTD PPA KabKota'!AE$5:AE$513,MATCH($D155,'UPTD PPA KabKota'!$C$5:$C$513,FALSE))</f>
        <v>sudah</v>
      </c>
      <c r="BW155" s="218" t="str">
        <f t="array" ref="BW155">INDEX('UPTD PPA KabKota'!AF$5:AF$513,MATCH($D155,'UPTD PPA KabKota'!$C$5:$C$513,FALSE))</f>
        <v>Sudah</v>
      </c>
      <c r="BX155" s="218" t="str">
        <f t="array" ref="BX155">INDEX('UPTD PPA KabKota'!AG$5:AG$513,MATCH($D155,'UPTD PPA KabKota'!$C$5:$C$513,FALSE))</f>
        <v>Sudah</v>
      </c>
      <c r="BY155" s="218" t="str">
        <f t="array" ref="BY155">INDEX('UPTD PPA KabKota'!AH$5:AH$513,MATCH($D155,'UPTD PPA KabKota'!$C$5:$C$513,FALSE))</f>
        <v>Sudah</v>
      </c>
      <c r="BZ155" s="218" t="str">
        <f t="array" ref="BZ155">INDEX('UPTD PPA KabKota'!AI$5:AI$513,MATCH($D155,'UPTD PPA KabKota'!$C$5:$C$513,FALSE))</f>
        <v>Belum</v>
      </c>
      <c r="CA155" s="218" t="str">
        <f t="array" ref="CA155">INDEX('UPTD PPA KabKota'!AJ$5:AJ$513,MATCH($D155,'UPTD PPA KabKota'!$C$5:$C$513,FALSE))</f>
        <v>Sudah</v>
      </c>
      <c r="CB155" s="218" t="str">
        <f t="array" ref="CB155">INDEX('UPTD PPA KabKota'!AK$5:AK$513,MATCH($D155,'UPTD PPA KabKota'!$C$5:$C$513,FALSE))</f>
        <v>Belum</v>
      </c>
      <c r="CC155" s="218" t="str">
        <f t="array" ref="CC155">INDEX('UPTD PPA KabKota'!AL$5:AL$513,MATCH($D155,'UPTD PPA KabKota'!$C$5:$C$513,FALSE))</f>
        <v>Belum</v>
      </c>
      <c r="CD155" s="218" t="str">
        <f t="array" ref="CD155">INDEX('UPTD PPA KabKota'!AM$5:AM$513,MATCH($D155,'UPTD PPA KabKota'!$C$5:$C$513,FALSE))</f>
        <v>Belum</v>
      </c>
      <c r="CE155" s="218" t="str">
        <f t="array" ref="CE155">INDEX('UPTD PPA KabKota'!AN$5:AN$513,MATCH($D155,'UPTD PPA KabKota'!$C$5:$C$513,FALSE))</f>
        <v>pengaduan dari masyarakat, penjangkuan korban, pengelolaan Kasus, Jika korban memerlukan pengamanan maka akan diberikan penampungan sementara di rumah aman</v>
      </c>
      <c r="CF155" s="218" t="str">
        <f t="array" ref="CF155">INDEX('UPTD PPA KabKota'!AO$5:AO$513,MATCH($D155,'UPTD PPA KabKota'!$C$5:$C$513,FALSE))</f>
        <v/>
      </c>
      <c r="CG155" s="218" t="str">
        <f t="array" ref="CG155">INDEX('UPTD PPA KabKota'!AP$5:AP$513,MATCH($D155,'UPTD PPA KabKota'!$C$5:$C$513,FALSE))</f>
        <v>Kekerasan Terhadap Anak</v>
      </c>
      <c r="CH155" s="218" t="str">
        <f t="array" ref="CH155">INDEX('UPTD PPA KabKota'!AQ$5:AQ$513,MATCH($D155,'UPTD PPA KabKota'!$C$5:$C$513,FALSE))</f>
        <v/>
      </c>
      <c r="CI155" s="218" t="str">
        <f t="array" ref="CI155">INDEX('UPTD PPA KabKota'!AR$5:AR$513,MATCH($D155,'UPTD PPA KabKota'!$C$5:$C$513,FALSE))</f>
        <v/>
      </c>
      <c r="CJ155" s="218" t="str">
        <f t="array" ref="CJ155">INDEX('UPTD PPA KabKota'!AS$5:AS$513,MATCH($D155,'UPTD PPA KabKota'!$C$5:$C$513,FALSE))</f>
        <v/>
      </c>
      <c r="CK155" s="218" t="str">
        <f t="array" ref="CK155">INDEX('UPTD PPA KabKota'!AT$5:AT$513,MATCH($D155,'UPTD PPA KabKota'!$C$5:$C$513,FALSE))</f>
        <v/>
      </c>
      <c r="CL155" s="218" t="str">
        <f t="array" ref="CL155">INDEX('UPTD PPA KabKota'!AU$5:AU$513,MATCH($D155,'UPTD PPA KabKota'!$C$5:$C$513,FALSE))</f>
        <v/>
      </c>
      <c r="CM155" s="218" t="str">
        <f t="array" ref="CM155">INDEX('UPTD PPA KabKota'!AV$5:AV$513,MATCH($D155,'UPTD PPA KabKota'!$C$5:$C$513,FALSE))</f>
        <v/>
      </c>
      <c r="CN155" s="218" t="str">
        <f t="array" ref="CN155">INDEX('UPTD PPA KabKota'!AW$5:AW$513,MATCH($D155,'UPTD PPA KabKota'!$C$5:$C$513,FALSE))</f>
        <v>v</v>
      </c>
      <c r="CO155" s="218" t="str">
        <f t="array" ref="CO155">INDEX('UPTD PPA KabKota'!AX$5:AX$513,MATCH($D155,'UPTD PPA KabKota'!$C$5:$C$513,FALSE))</f>
        <v/>
      </c>
      <c r="CP155" s="218" t="str">
        <f t="array" ref="CP155">INDEX('UPTD PPA KabKota'!AY$5:AY$513,MATCH($D155,'UPTD PPA KabKota'!$C$5:$C$513,FALSE))</f>
        <v/>
      </c>
      <c r="CQ155" s="209" t="str">
        <f>IFERROR(__xludf.DUMMYFUNCTION("IF(ISBLANK($K155),"""",IF(REGEXMATCH($K155,""Peraturan""),""Ada"",IF(REGEXMATCH($K155,""Rekomendasi""),""Tidak Ada"", $K155)))
"),"Ada")</f>
        <v>Ada</v>
      </c>
      <c r="CR155" s="209" t="str">
        <f t="array" ref="CR155">index('UPTD PPA KabKota'!$BI$5:$BI$513,match($D155,'UPTD PPA KabKota'!$C$5:$C$513,false))</f>
        <v>Ada</v>
      </c>
      <c r="CS155" s="314" t="str">
        <f t="shared" si="24"/>
        <v>Ada</v>
      </c>
    </row>
    <row r="156">
      <c r="A156" s="334">
        <v>152.0</v>
      </c>
      <c r="B156" s="334">
        <v>3.0</v>
      </c>
      <c r="C156" s="311" t="s">
        <v>4747</v>
      </c>
      <c r="D156" s="312" t="s">
        <v>1600</v>
      </c>
      <c r="E156" s="315">
        <v>45748.0</v>
      </c>
      <c r="F156" s="218" t="str">
        <f t="array" ref="F156">INDEX('Ortala-KabKota'!F$2:F$415,MATCH($D156,'Ortala-KabKota'!$E$2:$E$415,FALSE))</f>
        <v>Alta Fatra/ 082279156580</v>
      </c>
      <c r="G156" s="218" t="str">
        <f t="array" ref="G156">INDEX('Ortala-KabKota'!G$2:G$415,MATCH($D156,'Ortala-KabKota'!$E$2:$E$415,FALSE))</f>
        <v>Kompleks Perkantoran Terpadu Pemerintah Kabupaten Bangka Barat, Dayabaru, Pal 4,  MUNTOK 33351</v>
      </c>
      <c r="H156" s="218" t="str">
        <f t="array" ref="H156">INDEX('Ortala-KabKota'!H$2:H$415,MATCH($D156,'Ortala-KabKota'!$E$2:$E$415,FALSE))</f>
        <v/>
      </c>
      <c r="I156" s="218" t="str">
        <f t="array" ref="I156">INDEX('Ortala-KabKota'!I$2:I$415,MATCH($D156,'Ortala-KabKota'!$E$2:$E$415,FALSE))</f>
        <v/>
      </c>
      <c r="J156" s="218" t="str">
        <f t="array" ref="J156">INDEX('Ortala-KabKota'!J$2:J$415,MATCH($D156,'Ortala-KabKota'!$E$2:$E$415,FALSE))</f>
        <v>UPTD PPA</v>
      </c>
      <c r="K156" s="218" t="str">
        <f t="array" ref="K156">INDEX('Ortala-KabKota'!K$2:K$415,MATCH($D156,'Ortala-KabKota'!$E$2:$E$415,FALSE))</f>
        <v>Peraturan Bupati Bangka Barat Nomor 18 Tahun 2022</v>
      </c>
      <c r="L156" s="218">
        <f t="array" ref="L156">INDEX('Ortala-KabKota'!L$2:L$415,MATCH($D156,'Ortala-KabKota'!$E$2:$E$415,FALSE))</f>
        <v>2022</v>
      </c>
      <c r="M156" s="218" t="str">
        <f t="array" ref="M156">INDEX('Ortala-KabKota'!M$2:M$415,MATCH($D156,'Ortala-KabKota'!$E$2:$E$415,FALSE))</f>
        <v>A</v>
      </c>
      <c r="N156" s="218" t="str">
        <f t="array" ref="N156">INDEX('Ortala-KabKota'!N$2:N$415,MATCH($D156,'Ortala-KabKota'!$E$2:$E$415,FALSE))</f>
        <v>Bapak Vika/ 085378001134 (Kasubag TU)</v>
      </c>
      <c r="O156" s="316" t="str">
        <f t="array" ref="O156">INDEX('Ortala-KabKota'!O$2:O$415,MATCH($D156,'Ortala-KabKota'!$E$2:$E$415,FALSE))</f>
        <v>uptdppababar@gmail.com</v>
      </c>
      <c r="P156" s="218" t="str">
        <f t="array" ref="P156">INDEX('Ortala-KabKota'!P$2:P$415,MATCH($D156,'Ortala-KabKota'!$E$2:$E$415,FALSE))</f>
        <v/>
      </c>
      <c r="Q156" s="218" t="str">
        <f t="array" ref="Q156">INDEX('Ortala-KabKota'!Q$2:Q$415,MATCH($D156,'Ortala-KabKota'!$E$2:$E$415,FALSE))</f>
        <v>BERGABUNG DENGAN KANTOR DINAS</v>
      </c>
      <c r="R156" s="218" t="str">
        <f t="array" ref="R156">INDEX('Ortala-KabKota'!R$2:R$415,MATCH($D156,'Ortala-KabKota'!$E$2:$E$415,FALSE))</f>
        <v>TIDAK PUNYA</v>
      </c>
      <c r="S156" s="218" t="str">
        <f t="array" ref="S156">INDEX('Ortala-KabKota'!S$2:S$415,MATCH($D156,'Ortala-KabKota'!$E$2:$E$415,FALSE))</f>
        <v/>
      </c>
      <c r="T156" s="218">
        <f t="array" ref="T156">INDEX('Ortala-KabKota'!T$2:T$415,MATCH($D156,'Ortala-KabKota'!$E$2:$E$415,FALSE))</f>
        <v>0</v>
      </c>
      <c r="U156" s="218">
        <f t="array" ref="U156">INDEX('Ortala-KabKota'!U$2:U$415,MATCH($D156,'Ortala-KabKota'!$E$2:$E$415,FALSE))</f>
        <v>0</v>
      </c>
      <c r="V156" s="218">
        <f t="array" ref="V156">INDEX('Ortala-KabKota'!V$2:V$415,MATCH($D156,'Ortala-KabKota'!$E$2:$E$415,FALSE))</f>
        <v>1</v>
      </c>
      <c r="W156" s="218">
        <f t="array" ref="W156">INDEX('Ortala-KabKota'!W$2:W$415,MATCH($D156,'Ortala-KabKota'!$E$2:$E$415,FALSE))</f>
        <v>0</v>
      </c>
      <c r="X156" s="218">
        <f t="array" ref="X156">INDEX('Ortala-KabKota'!X$2:X$415,MATCH($D156,'Ortala-KabKota'!$E$2:$E$415,FALSE))</f>
        <v>0</v>
      </c>
      <c r="Y156" s="218">
        <f t="array" ref="Y156">INDEX('Ortala-KabKota'!Y$2:Y$415,MATCH($D156,'Ortala-KabKota'!$E$2:$E$415,FALSE))</f>
        <v>0</v>
      </c>
      <c r="Z156" s="218">
        <f t="array" ref="Z156">INDEX('Ortala-KabKota'!Z$2:Z$415,MATCH($D156,'Ortala-KabKota'!$E$2:$E$415,FALSE))</f>
        <v>1</v>
      </c>
      <c r="AA156" s="218">
        <f t="array" ref="AA156">INDEX('Ortala-KabKota'!AA$2:AA$415,MATCH($D156,'Ortala-KabKota'!$E$2:$E$415,FALSE))</f>
        <v>0</v>
      </c>
      <c r="AB156" s="218">
        <f t="array" ref="AB156">INDEX('Ortala-KabKota'!AB$2:AB$415,MATCH($D156,'Ortala-KabKota'!$E$2:$E$415,FALSE))</f>
        <v>1</v>
      </c>
      <c r="AC156" s="218">
        <f t="array" ref="AC156">INDEX('Ortala-KabKota'!AC$2:AC$415,MATCH($D156,'Ortala-KabKota'!$E$2:$E$415,FALSE))</f>
        <v>0</v>
      </c>
      <c r="AD156" s="218">
        <f t="array" ref="AD156">INDEX('Ortala-KabKota'!AD$2:AD$415,MATCH($D156,'Ortala-KabKota'!$E$2:$E$415,FALSE))</f>
        <v>0</v>
      </c>
      <c r="AE156" s="218">
        <f t="array" ref="AE156">INDEX('Ortala-KabKota'!AE$2:AE$415,MATCH($D156,'Ortala-KabKota'!$E$2:$E$415,FALSE))</f>
        <v>1</v>
      </c>
      <c r="AF156" s="218">
        <f t="array" ref="AF156">INDEX('Ortala-KabKota'!AF$2:AF$415,MATCH($D156,'Ortala-KabKota'!$E$2:$E$415,FALSE))</f>
        <v>1</v>
      </c>
      <c r="AG156" s="218">
        <f t="array" ref="AG156">INDEX('Ortala-KabKota'!AG$2:AG$415,MATCH($D156,'Ortala-KabKota'!$E$2:$E$415,FALSE))</f>
        <v>0</v>
      </c>
      <c r="AH156" s="218">
        <f t="array" ref="AH156">INDEX('Ortala-KabKota'!AH$2:AH$415,MATCH($D156,'Ortala-KabKota'!$E$2:$E$415,FALSE))</f>
        <v>0</v>
      </c>
      <c r="AI156" s="218" t="str">
        <f t="array" ref="AI156">INDEX('Ortala-KabKota'!AI$2:AI$415,MATCH($D156,'Ortala-KabKota'!$E$2:$E$415,FALSE))</f>
        <v>TIDAK ADA</v>
      </c>
      <c r="AJ156" s="218">
        <f t="array" ref="AJ156">INDEX('Ortala-KabKota'!AJ$2:AJ$415,MATCH($D156,'Ortala-KabKota'!$E$2:$E$415,FALSE))</f>
        <v>1</v>
      </c>
      <c r="AK156" s="218">
        <f t="array" ref="AK156">INDEX('Ortala-KabKota'!AK$2:AK$415,MATCH($D156,'Ortala-KabKota'!$E$2:$E$415,FALSE))</f>
        <v>1</v>
      </c>
      <c r="AL156" s="218">
        <f t="array" ref="AL156">INDEX('Ortala-KabKota'!AL$2:AL$415,MATCH($D156,'Ortala-KabKota'!$E$2:$E$415,FALSE))</f>
        <v>18</v>
      </c>
      <c r="AM156" s="218" t="str">
        <f t="array" ref="AM156">INDEX('Ortala-KabKota'!AM$2:AM$415,MATCH($D156,'Ortala-KabKota'!$E$2:$E$415,FALSE))</f>
        <v>Kasus seksual anak</v>
      </c>
      <c r="AN156" s="218" t="str">
        <f t="array" ref="AN156">INDEX('Ortala-KabKota'!AN$2:AN$415,MATCH($D156,'Ortala-KabKota'!$E$2:$E$415,FALSE))</f>
        <v/>
      </c>
      <c r="AO156" s="218" t="str">
        <f t="array" ref="AO156">INDEX('Ortala-KabKota'!AO$2:AO$415,MATCH($D156,'Ortala-KabKota'!$E$2:$E$415,FALSE))</f>
        <v/>
      </c>
      <c r="AP156" s="218" t="str">
        <f t="array" ref="AP156">INDEX('Ortala-KabKota'!AP$2:AP$415,MATCH($D156,'Ortala-KabKota'!$E$2:$E$415,FALSE))</f>
        <v/>
      </c>
      <c r="AQ156" s="218" t="str">
        <f t="array" ref="AQ156">INDEX('Ortala-KabKota'!AQ$2:AQ$415,MATCH($D156,'Ortala-KabKota'!$E$2:$E$415,FALSE))</f>
        <v/>
      </c>
      <c r="AR156" s="218">
        <f t="array" ref="AR156">INDEX('Ortala-KabKota'!AR$2:AR$415,MATCH($D156,'Ortala-KabKota'!$E$2:$E$415,FALSE))</f>
        <v>1</v>
      </c>
      <c r="AS156" s="218" t="str">
        <f t="array" ref="AS156">INDEX('Ortala-KabKota'!AS$2:AS$415,MATCH($D156,'Ortala-KabKota'!$E$2:$E$415,FALSE))</f>
        <v/>
      </c>
      <c r="AT156" s="218" t="str">
        <f t="array" ref="AT156">INDEX('Ortala-KabKota'!AT$2:AT$415,MATCH($D156,'Ortala-KabKota'!$E$2:$E$415,FALSE))</f>
        <v/>
      </c>
      <c r="AU156" s="218" t="str">
        <f t="array" ref="AU156">INDEX('UPTD PPA KabKota'!D$5:D$513,MATCH($D156,'UPTD PPA KabKota'!$C$5:$C$513,FALSE))</f>
        <v>Alta Fatra, SKM</v>
      </c>
      <c r="AV156" s="218" t="str">
        <f t="array" ref="AV156">INDEX('UPTD PPA KabKota'!E$5:E$513,MATCH($D156,'UPTD PPA KabKota'!$C$5:$C$513,FALSE))</f>
        <v>Kompleks Perkantoran Terpadu Pemerintah Kabupaten Bangka Barat, Dayabaru, Pal 4,  MUNTOK 33351</v>
      </c>
      <c r="AW156" s="218">
        <f t="array" ref="AW156">INDEX('UPTD PPA KabKota'!F$5:F$513,MATCH($D156,'UPTD PPA KabKota'!$C$5:$C$513,FALSE))</f>
        <v>82280433979</v>
      </c>
      <c r="AX156" s="218">
        <f t="array" ref="AX156">INDEX('UPTD PPA KabKota'!G$5:G$513,MATCH($D156,'UPTD PPA KabKota'!$C$5:$C$513,FALSE))</f>
        <v>7167323077</v>
      </c>
      <c r="AY156" s="218" t="str">
        <f t="array" ref="AY156">INDEX('UPTD PPA KabKota'!H$5:H$513,MATCH($D156,'UPTD PPA KabKota'!$C$5:$C$513,FALSE))</f>
        <v>UPTD PPA</v>
      </c>
      <c r="AZ156" s="218" t="str">
        <f t="array" ref="AZ156">INDEX('UPTD PPA KabKota'!I$5:I$513,MATCH($D156,'UPTD PPA KabKota'!$C$5:$C$513,FALSE))</f>
        <v>Peraturan Bupati Nomor 18 Tahun 2022</v>
      </c>
      <c r="BA156" s="218">
        <f t="array" ref="BA156">INDEX('UPTD PPA KabKota'!J$5:J$513,MATCH($D156,'UPTD PPA KabKota'!$C$5:$C$513,FALSE))</f>
        <v>2022</v>
      </c>
      <c r="BB156" s="218" t="str">
        <f t="array" ref="BB156">INDEX('UPTD PPA KabKota'!K$5:K$513,MATCH($D156,'UPTD PPA KabKota'!$C$5:$C$513,FALSE))</f>
        <v>A</v>
      </c>
      <c r="BC156" s="218">
        <f t="array" ref="BC156">INDEX('UPTD PPA KabKota'!L$5:L$513,MATCH($D156,'UPTD PPA KabKota'!$C$5:$C$513,FALSE))</f>
        <v>81389083780</v>
      </c>
      <c r="BD156" s="218" t="str">
        <f t="array" ref="BD156">INDEX('UPTD PPA KabKota'!M$5:M$513,MATCH($D156,'UPTD PPA KabKota'!$C$5:$C$513,FALSE))</f>
        <v>diyahthurfanissa16@gmail.com</v>
      </c>
      <c r="BE156" s="218" t="str">
        <f t="array" ref="BE156">INDEX('UPTD PPA KabKota'!N$5:N$513,MATCH($D156,'UPTD PPA KabKota'!$C$5:$C$513,FALSE))</f>
        <v>Kepala UPTD, Analis Hukum, Pekerja Sosial dan Staf PHL</v>
      </c>
      <c r="BF156" s="218" t="str">
        <f t="array" ref="BF156">INDEX('UPTD PPA KabKota'!O$5:O$513,MATCH($D156,'UPTD PPA KabKota'!$C$5:$C$513,FALSE))</f>
        <v>Pinjam Gedung Selain Dinas PPPA</v>
      </c>
      <c r="BG156" s="218" t="str">
        <f t="array" ref="BG156">INDEX('UPTD PPA KabKota'!P$5:P$513,MATCH($D156,'UPTD PPA KabKota'!$C$5:$C$513,FALSE))</f>
        <v>Pinjam Pakai</v>
      </c>
      <c r="BH156" s="218" t="str">
        <f t="array" ref="BH156">INDEX('UPTD PPA KabKota'!Q$5:Q$513,MATCH($D156,'UPTD PPA KabKota'!$C$5:$C$513,FALSE))</f>
        <v/>
      </c>
      <c r="BI156" s="218" t="str">
        <f t="array" ref="BI156">INDEX('UPTD PPA KabKota'!R$5:R$513,MATCH($D156,'UPTD PPA KabKota'!$C$5:$C$513,FALSE))</f>
        <v>Ada</v>
      </c>
      <c r="BJ156" s="218" t="str">
        <f t="array" ref="BJ156">INDEX('UPTD PPA KabKota'!S$5:S$513,MATCH($D156,'UPTD PPA KabKota'!$C$5:$C$513,FALSE))</f>
        <v>Ada</v>
      </c>
      <c r="BK156" s="218" t="str">
        <f t="array" ref="BK156">INDEX('UPTD PPA KabKota'!T$5:T$513,MATCH($D156,'UPTD PPA KabKota'!$C$5:$C$513,FALSE))</f>
        <v>Ada</v>
      </c>
      <c r="BL156" s="218" t="str">
        <f t="array" ref="BL156">INDEX('UPTD PPA KabKota'!U$5:U$513,MATCH($D156,'UPTD PPA KabKota'!$C$5:$C$513,FALSE))</f>
        <v>Tidak Ada</v>
      </c>
      <c r="BM156" s="218" t="str">
        <f t="array" ref="BM156">INDEX('UPTD PPA KabKota'!V$5:V$513,MATCH($D156,'UPTD PPA KabKota'!$C$5:$C$513,FALSE))</f>
        <v>Ada</v>
      </c>
      <c r="BN156" s="218" t="str">
        <f t="array" ref="BN156">INDEX('UPTD PPA KabKota'!W$5:W$513,MATCH($D156,'UPTD PPA KabKota'!$C$5:$C$513,FALSE))</f>
        <v>Ada</v>
      </c>
      <c r="BO156" s="218" t="str">
        <f t="array" ref="BO156">INDEX('UPTD PPA KabKota'!X$5:X$513,MATCH($D156,'UPTD PPA KabKota'!$C$5:$C$513,FALSE))</f>
        <v>Ada</v>
      </c>
      <c r="BP156" s="218" t="str">
        <f t="array" ref="BP156">INDEX('UPTD PPA KabKota'!Y$5:Y$513,MATCH($D156,'UPTD PPA KabKota'!$C$5:$C$513,FALSE))</f>
        <v>Tidak Ada</v>
      </c>
      <c r="BQ156" s="218" t="str">
        <f t="array" ref="BQ156">INDEX('UPTD PPA KabKota'!Z$5:Z$513,MATCH($D156,'UPTD PPA KabKota'!$C$5:$C$513,FALSE))</f>
        <v>Ada</v>
      </c>
      <c r="BR156" s="218" t="str">
        <f t="array" ref="BR156">INDEX('UPTD PPA KabKota'!AA$5:AA$513,MATCH($D156,'UPTD PPA KabKota'!$C$5:$C$513,FALSE))</f>
        <v>Tidak Ada</v>
      </c>
      <c r="BS156" s="218" t="str">
        <f t="array" ref="BS156">INDEX('UPTD PPA KabKota'!AB$5:AB$513,MATCH($D156,'UPTD PPA KabKota'!$C$5:$C$513,FALSE))</f>
        <v>Tidak Ada</v>
      </c>
      <c r="BT156" s="218" t="str">
        <f t="array" ref="BT156">INDEX('UPTD PPA KabKota'!AC$5:AC$513,MATCH($D156,'UPTD PPA KabKota'!$C$5:$C$513,FALSE))</f>
        <v>Sudah</v>
      </c>
      <c r="BU156" s="218" t="str">
        <f t="array" ref="BU156">INDEX('UPTD PPA KabKota'!AD$5:AD$513,MATCH($D156,'UPTD PPA KabKota'!$C$5:$C$513,FALSE))</f>
        <v>Sudah</v>
      </c>
      <c r="BV156" s="218" t="str">
        <f t="array" ref="BV156">INDEX('UPTD PPA KabKota'!AE$5:AE$513,MATCH($D156,'UPTD PPA KabKota'!$C$5:$C$513,FALSE))</f>
        <v>Sudah</v>
      </c>
      <c r="BW156" s="218" t="str">
        <f t="array" ref="BW156">INDEX('UPTD PPA KabKota'!AF$5:AF$513,MATCH($D156,'UPTD PPA KabKota'!$C$5:$C$513,FALSE))</f>
        <v>Sudah</v>
      </c>
      <c r="BX156" s="218" t="str">
        <f t="array" ref="BX156">INDEX('UPTD PPA KabKota'!AG$5:AG$513,MATCH($D156,'UPTD PPA KabKota'!$C$5:$C$513,FALSE))</f>
        <v>Sudah</v>
      </c>
      <c r="BY156" s="218" t="str">
        <f t="array" ref="BY156">INDEX('UPTD PPA KabKota'!AH$5:AH$513,MATCH($D156,'UPTD PPA KabKota'!$C$5:$C$513,FALSE))</f>
        <v>Sudah</v>
      </c>
      <c r="BZ156" s="218" t="str">
        <f t="array" ref="BZ156">INDEX('UPTD PPA KabKota'!AI$5:AI$513,MATCH($D156,'UPTD PPA KabKota'!$C$5:$C$513,FALSE))</f>
        <v>Sudah</v>
      </c>
      <c r="CA156" s="218" t="str">
        <f t="array" ref="CA156">INDEX('UPTD PPA KabKota'!AJ$5:AJ$513,MATCH($D156,'UPTD PPA KabKota'!$C$5:$C$513,FALSE))</f>
        <v>Sudah</v>
      </c>
      <c r="CB156" s="218" t="str">
        <f t="array" ref="CB156">INDEX('UPTD PPA KabKota'!AK$5:AK$513,MATCH($D156,'UPTD PPA KabKota'!$C$5:$C$513,FALSE))</f>
        <v>Belum</v>
      </c>
      <c r="CC156" s="218" t="str">
        <f t="array" ref="CC156">INDEX('UPTD PPA KabKota'!AL$5:AL$513,MATCH($D156,'UPTD PPA KabKota'!$C$5:$C$513,FALSE))</f>
        <v>Sudah</v>
      </c>
      <c r="CD156" s="218" t="str">
        <f t="array" ref="CD156">INDEX('UPTD PPA KabKota'!AM$5:AM$513,MATCH($D156,'UPTD PPA KabKota'!$C$5:$C$513,FALSE))</f>
        <v>Sudah</v>
      </c>
      <c r="CE156" s="218" t="str">
        <f t="array" ref="CE156">INDEX('UPTD PPA KabKota'!AN$5:AN$513,MATCH($D156,'UPTD PPA KabKota'!$C$5:$C$513,FALSE))</f>
        <v/>
      </c>
      <c r="CF156" s="218" t="str">
        <f t="array" ref="CF156">INDEX('UPTD PPA KabKota'!AO$5:AO$513,MATCH($D156,'UPTD PPA KabKota'!$C$5:$C$513,FALSE))</f>
        <v>40 kasus</v>
      </c>
      <c r="CG156" s="218" t="str">
        <f t="array" ref="CG156">INDEX('UPTD PPA KabKota'!AP$5:AP$513,MATCH($D156,'UPTD PPA KabKota'!$C$5:$C$513,FALSE))</f>
        <v>Kekerasan Seksual</v>
      </c>
      <c r="CH156" s="218" t="str">
        <f t="array" ref="CH156">INDEX('UPTD PPA KabKota'!AQ$5:AQ$513,MATCH($D156,'UPTD PPA KabKota'!$C$5:$C$513,FALSE))</f>
        <v/>
      </c>
      <c r="CI156" s="218" t="str">
        <f t="array" ref="CI156">INDEX('UPTD PPA KabKota'!AR$5:AR$513,MATCH($D156,'UPTD PPA KabKota'!$C$5:$C$513,FALSE))</f>
        <v/>
      </c>
      <c r="CJ156" s="218" t="str">
        <f t="array" ref="CJ156">INDEX('UPTD PPA KabKota'!AS$5:AS$513,MATCH($D156,'UPTD PPA KabKota'!$C$5:$C$513,FALSE))</f>
        <v/>
      </c>
      <c r="CK156" s="218" t="str">
        <f t="array" ref="CK156">INDEX('UPTD PPA KabKota'!AT$5:AT$513,MATCH($D156,'UPTD PPA KabKota'!$C$5:$C$513,FALSE))</f>
        <v/>
      </c>
      <c r="CL156" s="218" t="str">
        <f t="array" ref="CL156">INDEX('UPTD PPA KabKota'!AU$5:AU$513,MATCH($D156,'UPTD PPA KabKota'!$C$5:$C$513,FALSE))</f>
        <v/>
      </c>
      <c r="CM156" s="218" t="str">
        <f t="array" ref="CM156">INDEX('UPTD PPA KabKota'!AV$5:AV$513,MATCH($D156,'UPTD PPA KabKota'!$C$5:$C$513,FALSE))</f>
        <v/>
      </c>
      <c r="CN156" s="218" t="str">
        <f t="array" ref="CN156">INDEX('UPTD PPA KabKota'!AW$5:AW$513,MATCH($D156,'UPTD PPA KabKota'!$C$5:$C$513,FALSE))</f>
        <v>v</v>
      </c>
      <c r="CO156" s="218" t="str">
        <f t="array" ref="CO156">INDEX('UPTD PPA KabKota'!AX$5:AX$513,MATCH($D156,'UPTD PPA KabKota'!$C$5:$C$513,FALSE))</f>
        <v/>
      </c>
      <c r="CP156" s="218" t="str">
        <f t="array" ref="CP156">INDEX('UPTD PPA KabKota'!AY$5:AY$513,MATCH($D156,'UPTD PPA KabKota'!$C$5:$C$513,FALSE))</f>
        <v/>
      </c>
      <c r="CQ156" s="209" t="str">
        <f>IFERROR(__xludf.DUMMYFUNCTION("IF(ISBLANK($K156),"""",IF(REGEXMATCH($K156,""Peraturan""),""Ada"",IF(REGEXMATCH($K156,""Rekomendasi""),""Tidak Ada"", $K156)))
"),"Ada")</f>
        <v>Ada</v>
      </c>
      <c r="CR156" s="209" t="str">
        <f t="array" ref="CR156">index('UPTD PPA KabKota'!$BI$5:$BI$513,match($D156,'UPTD PPA KabKota'!$C$5:$C$513,false))</f>
        <v>Ada</v>
      </c>
      <c r="CS156" s="314" t="str">
        <f t="shared" si="24"/>
        <v>Ada</v>
      </c>
    </row>
    <row r="157">
      <c r="A157" s="334">
        <v>153.0</v>
      </c>
      <c r="B157" s="334">
        <v>4.0</v>
      </c>
      <c r="C157" s="311" t="s">
        <v>4747</v>
      </c>
      <c r="D157" s="312" t="s">
        <v>1658</v>
      </c>
      <c r="E157" s="315"/>
      <c r="F157" s="218" t="str">
        <f t="array" ref="F157">INDEX('Ortala-KabKota'!F$2:F$415,MATCH($D157,'Ortala-KabKota'!$E$2:$E$415,FALSE))</f>
        <v>#N/A</v>
      </c>
      <c r="G157" s="218" t="str">
        <f t="array" ref="G157">INDEX('Ortala-KabKota'!G$2:G$415,MATCH($D157,'Ortala-KabKota'!$E$2:$E$415,FALSE))</f>
        <v>#N/A</v>
      </c>
      <c r="H157" s="218" t="str">
        <f t="array" ref="H157">INDEX('Ortala-KabKota'!H$2:H$415,MATCH($D157,'Ortala-KabKota'!$E$2:$E$415,FALSE))</f>
        <v>#N/A</v>
      </c>
      <c r="I157" s="218" t="str">
        <f t="array" ref="I157">INDEX('Ortala-KabKota'!I$2:I$415,MATCH($D157,'Ortala-KabKota'!$E$2:$E$415,FALSE))</f>
        <v>#N/A</v>
      </c>
      <c r="J157" s="218" t="str">
        <f t="array" ref="J157">INDEX('Ortala-KabKota'!J$2:J$415,MATCH($D157,'Ortala-KabKota'!$E$2:$E$415,FALSE))</f>
        <v>#N/A</v>
      </c>
      <c r="K157" s="218" t="str">
        <f t="array" ref="K157">INDEX('Ortala-KabKota'!K$2:K$415,MATCH($D157,'Ortala-KabKota'!$E$2:$E$415,FALSE))</f>
        <v>#N/A</v>
      </c>
      <c r="L157" s="218" t="str">
        <f t="array" ref="L157">INDEX('Ortala-KabKota'!L$2:L$415,MATCH($D157,'Ortala-KabKota'!$E$2:$E$415,FALSE))</f>
        <v>#N/A</v>
      </c>
      <c r="M157" s="218" t="str">
        <f t="array" ref="M157">INDEX('Ortala-KabKota'!M$2:M$415,MATCH($D157,'Ortala-KabKota'!$E$2:$E$415,FALSE))</f>
        <v>#N/A</v>
      </c>
      <c r="N157" s="218" t="str">
        <f t="array" ref="N157">INDEX('Ortala-KabKota'!N$2:N$415,MATCH($D157,'Ortala-KabKota'!$E$2:$E$415,FALSE))</f>
        <v>#N/A</v>
      </c>
      <c r="O157" s="218" t="str">
        <f t="array" ref="O157">INDEX('Ortala-KabKota'!O$2:O$415,MATCH($D157,'Ortala-KabKota'!$E$2:$E$415,FALSE))</f>
        <v>#N/A</v>
      </c>
      <c r="P157" s="218" t="str">
        <f t="array" ref="P157">INDEX('Ortala-KabKota'!P$2:P$415,MATCH($D157,'Ortala-KabKota'!$E$2:$E$415,FALSE))</f>
        <v>#N/A</v>
      </c>
      <c r="Q157" s="218" t="str">
        <f t="array" ref="Q157">INDEX('Ortala-KabKota'!Q$2:Q$415,MATCH($D157,'Ortala-KabKota'!$E$2:$E$415,FALSE))</f>
        <v>#N/A</v>
      </c>
      <c r="R157" s="218" t="str">
        <f t="array" ref="R157">INDEX('Ortala-KabKota'!R$2:R$415,MATCH($D157,'Ortala-KabKota'!$E$2:$E$415,FALSE))</f>
        <v>#N/A</v>
      </c>
      <c r="S157" s="218" t="str">
        <f t="array" ref="S157">INDEX('Ortala-KabKota'!S$2:S$415,MATCH($D157,'Ortala-KabKota'!$E$2:$E$415,FALSE))</f>
        <v>#N/A</v>
      </c>
      <c r="T157" s="218" t="str">
        <f t="array" ref="T157">INDEX('Ortala-KabKota'!T$2:T$415,MATCH($D157,'Ortala-KabKota'!$E$2:$E$415,FALSE))</f>
        <v>#N/A</v>
      </c>
      <c r="U157" s="218" t="str">
        <f t="array" ref="U157">INDEX('Ortala-KabKota'!U$2:U$415,MATCH($D157,'Ortala-KabKota'!$E$2:$E$415,FALSE))</f>
        <v>#N/A</v>
      </c>
      <c r="V157" s="218" t="str">
        <f t="array" ref="V157">INDEX('Ortala-KabKota'!V$2:V$415,MATCH($D157,'Ortala-KabKota'!$E$2:$E$415,FALSE))</f>
        <v>#N/A</v>
      </c>
      <c r="W157" s="218" t="str">
        <f t="array" ref="W157">INDEX('Ortala-KabKota'!W$2:W$415,MATCH($D157,'Ortala-KabKota'!$E$2:$E$415,FALSE))</f>
        <v>#N/A</v>
      </c>
      <c r="X157" s="218" t="str">
        <f t="array" ref="X157">INDEX('Ortala-KabKota'!X$2:X$415,MATCH($D157,'Ortala-KabKota'!$E$2:$E$415,FALSE))</f>
        <v>#N/A</v>
      </c>
      <c r="Y157" s="218" t="str">
        <f t="array" ref="Y157">INDEX('Ortala-KabKota'!Y$2:Y$415,MATCH($D157,'Ortala-KabKota'!$E$2:$E$415,FALSE))</f>
        <v>#N/A</v>
      </c>
      <c r="Z157" s="218" t="str">
        <f t="array" ref="Z157">INDEX('Ortala-KabKota'!Z$2:Z$415,MATCH($D157,'Ortala-KabKota'!$E$2:$E$415,FALSE))</f>
        <v>#N/A</v>
      </c>
      <c r="AA157" s="218" t="str">
        <f t="array" ref="AA157">INDEX('Ortala-KabKota'!AA$2:AA$415,MATCH($D157,'Ortala-KabKota'!$E$2:$E$415,FALSE))</f>
        <v>#N/A</v>
      </c>
      <c r="AB157" s="218" t="str">
        <f t="array" ref="AB157">INDEX('Ortala-KabKota'!AB$2:AB$415,MATCH($D157,'Ortala-KabKota'!$E$2:$E$415,FALSE))</f>
        <v>#N/A</v>
      </c>
      <c r="AC157" s="218" t="str">
        <f t="array" ref="AC157">INDEX('Ortala-KabKota'!AC$2:AC$415,MATCH($D157,'Ortala-KabKota'!$E$2:$E$415,FALSE))</f>
        <v>#N/A</v>
      </c>
      <c r="AD157" s="218" t="str">
        <f t="array" ref="AD157">INDEX('Ortala-KabKota'!AD$2:AD$415,MATCH($D157,'Ortala-KabKota'!$E$2:$E$415,FALSE))</f>
        <v>#N/A</v>
      </c>
      <c r="AE157" s="218" t="str">
        <f t="array" ref="AE157">INDEX('Ortala-KabKota'!AE$2:AE$415,MATCH($D157,'Ortala-KabKota'!$E$2:$E$415,FALSE))</f>
        <v>#N/A</v>
      </c>
      <c r="AF157" s="218" t="str">
        <f t="array" ref="AF157">INDEX('Ortala-KabKota'!AF$2:AF$415,MATCH($D157,'Ortala-KabKota'!$E$2:$E$415,FALSE))</f>
        <v>#N/A</v>
      </c>
      <c r="AG157" s="218" t="str">
        <f t="array" ref="AG157">INDEX('Ortala-KabKota'!AG$2:AG$415,MATCH($D157,'Ortala-KabKota'!$E$2:$E$415,FALSE))</f>
        <v>#N/A</v>
      </c>
      <c r="AH157" s="218" t="str">
        <f t="array" ref="AH157">INDEX('Ortala-KabKota'!AH$2:AH$415,MATCH($D157,'Ortala-KabKota'!$E$2:$E$415,FALSE))</f>
        <v>#N/A</v>
      </c>
      <c r="AI157" s="218" t="str">
        <f t="array" ref="AI157">INDEX('Ortala-KabKota'!AI$2:AI$415,MATCH($D157,'Ortala-KabKota'!$E$2:$E$415,FALSE))</f>
        <v>#N/A</v>
      </c>
      <c r="AJ157" s="218" t="str">
        <f t="array" ref="AJ157">INDEX('Ortala-KabKota'!AJ$2:AJ$415,MATCH($D157,'Ortala-KabKota'!$E$2:$E$415,FALSE))</f>
        <v>#N/A</v>
      </c>
      <c r="AK157" s="218" t="str">
        <f t="array" ref="AK157">INDEX('Ortala-KabKota'!AK$2:AK$415,MATCH($D157,'Ortala-KabKota'!$E$2:$E$415,FALSE))</f>
        <v>#N/A</v>
      </c>
      <c r="AL157" s="218" t="str">
        <f t="array" ref="AL157">INDEX('Ortala-KabKota'!AL$2:AL$415,MATCH($D157,'Ortala-KabKota'!$E$2:$E$415,FALSE))</f>
        <v>#N/A</v>
      </c>
      <c r="AM157" s="218" t="str">
        <f t="array" ref="AM157">INDEX('Ortala-KabKota'!AM$2:AM$415,MATCH($D157,'Ortala-KabKota'!$E$2:$E$415,FALSE))</f>
        <v>#N/A</v>
      </c>
      <c r="AN157" s="218" t="str">
        <f t="array" ref="AN157">INDEX('Ortala-KabKota'!AN$2:AN$415,MATCH($D157,'Ortala-KabKota'!$E$2:$E$415,FALSE))</f>
        <v>#N/A</v>
      </c>
      <c r="AO157" s="218" t="str">
        <f t="array" ref="AO157">INDEX('Ortala-KabKota'!AO$2:AO$415,MATCH($D157,'Ortala-KabKota'!$E$2:$E$415,FALSE))</f>
        <v>#N/A</v>
      </c>
      <c r="AP157" s="218" t="str">
        <f t="array" ref="AP157">INDEX('Ortala-KabKota'!AP$2:AP$415,MATCH($D157,'Ortala-KabKota'!$E$2:$E$415,FALSE))</f>
        <v>#N/A</v>
      </c>
      <c r="AQ157" s="218" t="str">
        <f t="array" ref="AQ157">INDEX('Ortala-KabKota'!AQ$2:AQ$415,MATCH($D157,'Ortala-KabKota'!$E$2:$E$415,FALSE))</f>
        <v>#N/A</v>
      </c>
      <c r="AR157" s="218" t="str">
        <f t="array" ref="AR157">INDEX('Ortala-KabKota'!AR$2:AR$415,MATCH($D157,'Ortala-KabKota'!$E$2:$E$415,FALSE))</f>
        <v>#N/A</v>
      </c>
      <c r="AS157" s="218" t="str">
        <f t="array" ref="AS157">INDEX('Ortala-KabKota'!AS$2:AS$415,MATCH($D157,'Ortala-KabKota'!$E$2:$E$415,FALSE))</f>
        <v>#N/A</v>
      </c>
      <c r="AT157" s="218" t="str">
        <f t="array" ref="AT157">INDEX('Ortala-KabKota'!AT$2:AT$415,MATCH($D157,'Ortala-KabKota'!$E$2:$E$415,FALSE))</f>
        <v>#N/A</v>
      </c>
      <c r="AU157" s="218" t="str">
        <f t="array" ref="AU157">INDEX('UPTD PPA KabKota'!D$5:D$513,MATCH($D157,'UPTD PPA KabKota'!$C$5:$C$513,FALSE))</f>
        <v>Evi Kurniati, S.Kom</v>
      </c>
      <c r="AV157" s="218" t="str">
        <f t="array" ref="AV157">INDEX('UPTD PPA KabKota'!E$5:E$513,MATCH($D157,'UPTD PPA KabKota'!$C$5:$C$513,FALSE))</f>
        <v>Jl Titian puspa 4 Pemkab Bangka Tengah Koba</v>
      </c>
      <c r="AW157" s="218">
        <f t="array" ref="AW157">INDEX('UPTD PPA KabKota'!F$5:F$513,MATCH($D157,'UPTD PPA KabKota'!$C$5:$C$513,FALSE))</f>
        <v>7184222009</v>
      </c>
      <c r="AX157" s="218" t="str">
        <f t="array" ref="AX157">INDEX('UPTD PPA KabKota'!G$5:G$513,MATCH($D157,'UPTD PPA KabKota'!$C$5:$C$513,FALSE))</f>
        <v>Sipelindung</v>
      </c>
      <c r="AY157" s="218" t="str">
        <f t="array" ref="AY157">INDEX('UPTD PPA KabKota'!H$5:H$513,MATCH($D157,'UPTD PPA KabKota'!$C$5:$C$513,FALSE))</f>
        <v>UPTD PPA Kabupaten Bangka Tengah</v>
      </c>
      <c r="AZ157" s="218" t="str">
        <f t="array" ref="AZ157">INDEX('UPTD PPA KabKota'!I$5:I$513,MATCH($D157,'UPTD PPA KabKota'!$C$5:$C$513,FALSE))</f>
        <v>Peraturan Bupati Bangka Tengah No 33 tahun 2020</v>
      </c>
      <c r="BA157" s="218">
        <f t="array" ref="BA157">INDEX('UPTD PPA KabKota'!J$5:J$513,MATCH($D157,'UPTD PPA KabKota'!$C$5:$C$513,FALSE))</f>
        <v>2020</v>
      </c>
      <c r="BB157" s="218" t="str">
        <f t="array" ref="BB157">INDEX('UPTD PPA KabKota'!K$5:K$513,MATCH($D157,'UPTD PPA KabKota'!$C$5:$C$513,FALSE))</f>
        <v>A</v>
      </c>
      <c r="BC157" s="218">
        <f t="array" ref="BC157">INDEX('UPTD PPA KabKota'!L$5:L$513,MATCH($D157,'UPTD PPA KabKota'!$C$5:$C$513,FALSE))</f>
        <v>81279727159</v>
      </c>
      <c r="BD157" s="218" t="str">
        <f t="array" ref="BD157">INDEX('UPTD PPA KabKota'!M$5:M$513,MATCH($D157,'UPTD PPA KabKota'!$C$5:$C$513,FALSE))</f>
        <v>Ekurniati883@gmail.com</v>
      </c>
      <c r="BE157" s="218" t="str">
        <f t="array" ref="BE157">INDEX('UPTD PPA KabKota'!N$5:N$513,MATCH($D157,'UPTD PPA KabKota'!$C$5:$C$513,FALSE))</f>
        <v>Kepala UPTD, Kasubbag TU</v>
      </c>
      <c r="BF157" s="218" t="str">
        <f t="array" ref="BF157">INDEX('UPTD PPA KabKota'!O$5:O$513,MATCH($D157,'UPTD PPA KabKota'!$C$5:$C$513,FALSE))</f>
        <v>MANDIRI</v>
      </c>
      <c r="BG157" s="218" t="str">
        <f t="array" ref="BG157">INDEX('UPTD PPA KabKota'!P$5:P$513,MATCH($D157,'UPTD PPA KabKota'!$C$5:$C$513,FALSE))</f>
        <v>PINJAM PAKAI</v>
      </c>
      <c r="BH157" s="218" t="str">
        <f t="array" ref="BH157">INDEX('UPTD PPA KabKota'!Q$5:Q$513,MATCH($D157,'UPTD PPA KabKota'!$C$5:$C$513,FALSE))</f>
        <v/>
      </c>
      <c r="BI157" s="218" t="str">
        <f t="array" ref="BI157">INDEX('UPTD PPA KabKota'!R$5:R$513,MATCH($D157,'UPTD PPA KabKota'!$C$5:$C$513,FALSE))</f>
        <v>Ada</v>
      </c>
      <c r="BJ157" s="218" t="str">
        <f t="array" ref="BJ157">INDEX('UPTD PPA KabKota'!S$5:S$513,MATCH($D157,'UPTD PPA KabKota'!$C$5:$C$513,FALSE))</f>
        <v>Tidak Ada</v>
      </c>
      <c r="BK157" s="218" t="str">
        <f t="array" ref="BK157">INDEX('UPTD PPA KabKota'!T$5:T$513,MATCH($D157,'UPTD PPA KabKota'!$C$5:$C$513,FALSE))</f>
        <v>Ada</v>
      </c>
      <c r="BL157" s="218" t="str">
        <f t="array" ref="BL157">INDEX('UPTD PPA KabKota'!U$5:U$513,MATCH($D157,'UPTD PPA KabKota'!$C$5:$C$513,FALSE))</f>
        <v>Tidak Ada</v>
      </c>
      <c r="BM157" s="218" t="str">
        <f t="array" ref="BM157">INDEX('UPTD PPA KabKota'!V$5:V$513,MATCH($D157,'UPTD PPA KabKota'!$C$5:$C$513,FALSE))</f>
        <v>Tidak Ada</v>
      </c>
      <c r="BN157" s="218" t="str">
        <f t="array" ref="BN157">INDEX('UPTD PPA KabKota'!W$5:W$513,MATCH($D157,'UPTD PPA KabKota'!$C$5:$C$513,FALSE))</f>
        <v>Tidak Ada</v>
      </c>
      <c r="BO157" s="218" t="str">
        <f t="array" ref="BO157">INDEX('UPTD PPA KabKota'!X$5:X$513,MATCH($D157,'UPTD PPA KabKota'!$C$5:$C$513,FALSE))</f>
        <v>Ada</v>
      </c>
      <c r="BP157" s="218" t="str">
        <f t="array" ref="BP157">INDEX('UPTD PPA KabKota'!Y$5:Y$513,MATCH($D157,'UPTD PPA KabKota'!$C$5:$C$513,FALSE))</f>
        <v>Tidak Ada</v>
      </c>
      <c r="BQ157" s="218" t="str">
        <f t="array" ref="BQ157">INDEX('UPTD PPA KabKota'!Z$5:Z$513,MATCH($D157,'UPTD PPA KabKota'!$C$5:$C$513,FALSE))</f>
        <v>Tidak Ada</v>
      </c>
      <c r="BR157" s="218" t="str">
        <f t="array" ref="BR157">INDEX('UPTD PPA KabKota'!AA$5:AA$513,MATCH($D157,'UPTD PPA KabKota'!$C$5:$C$513,FALSE))</f>
        <v>Tidak Ada</v>
      </c>
      <c r="BS157" s="218" t="str">
        <f t="array" ref="BS157">INDEX('UPTD PPA KabKota'!AB$5:AB$513,MATCH($D157,'UPTD PPA KabKota'!$C$5:$C$513,FALSE))</f>
        <v>Tidak Ada</v>
      </c>
      <c r="BT157" s="218" t="str">
        <f t="array" ref="BT157">INDEX('UPTD PPA KabKota'!AC$5:AC$513,MATCH($D157,'UPTD PPA KabKota'!$C$5:$C$513,FALSE))</f>
        <v>Sudah</v>
      </c>
      <c r="BU157" s="218" t="str">
        <f t="array" ref="BU157">INDEX('UPTD PPA KabKota'!AD$5:AD$513,MATCH($D157,'UPTD PPA KabKota'!$C$5:$C$513,FALSE))</f>
        <v>Sudah</v>
      </c>
      <c r="BV157" s="218" t="str">
        <f t="array" ref="BV157">INDEX('UPTD PPA KabKota'!AE$5:AE$513,MATCH($D157,'UPTD PPA KabKota'!$C$5:$C$513,FALSE))</f>
        <v>Sudah</v>
      </c>
      <c r="BW157" s="218" t="str">
        <f t="array" ref="BW157">INDEX('UPTD PPA KabKota'!AF$5:AF$513,MATCH($D157,'UPTD PPA KabKota'!$C$5:$C$513,FALSE))</f>
        <v>Sudah</v>
      </c>
      <c r="BX157" s="218" t="str">
        <f t="array" ref="BX157">INDEX('UPTD PPA KabKota'!AG$5:AG$513,MATCH($D157,'UPTD PPA KabKota'!$C$5:$C$513,FALSE))</f>
        <v>Sudah</v>
      </c>
      <c r="BY157" s="218" t="str">
        <f t="array" ref="BY157">INDEX('UPTD PPA KabKota'!AH$5:AH$513,MATCH($D157,'UPTD PPA KabKota'!$C$5:$C$513,FALSE))</f>
        <v>Sudah</v>
      </c>
      <c r="BZ157" s="218" t="str">
        <f t="array" ref="BZ157">INDEX('UPTD PPA KabKota'!AI$5:AI$513,MATCH($D157,'UPTD PPA KabKota'!$C$5:$C$513,FALSE))</f>
        <v>Sudah</v>
      </c>
      <c r="CA157" s="218" t="str">
        <f t="array" ref="CA157">INDEX('UPTD PPA KabKota'!AJ$5:AJ$513,MATCH($D157,'UPTD PPA KabKota'!$C$5:$C$513,FALSE))</f>
        <v>Sudah</v>
      </c>
      <c r="CB157" s="218" t="str">
        <f t="array" ref="CB157">INDEX('UPTD PPA KabKota'!AK$5:AK$513,MATCH($D157,'UPTD PPA KabKota'!$C$5:$C$513,FALSE))</f>
        <v>Sudah</v>
      </c>
      <c r="CC157" s="218" t="str">
        <f t="array" ref="CC157">INDEX('UPTD PPA KabKota'!AL$5:AL$513,MATCH($D157,'UPTD PPA KabKota'!$C$5:$C$513,FALSE))</f>
        <v>Sudah</v>
      </c>
      <c r="CD157" s="218" t="str">
        <f t="array" ref="CD157">INDEX('UPTD PPA KabKota'!AM$5:AM$513,MATCH($D157,'UPTD PPA KabKota'!$C$5:$C$513,FALSE))</f>
        <v>Sudah</v>
      </c>
      <c r="CE157" s="218" t="str">
        <f t="array" ref="CE157">INDEX('UPTD PPA KabKota'!AN$5:AN$513,MATCH($D157,'UPTD PPA KabKota'!$C$5:$C$513,FALSE))</f>
        <v/>
      </c>
      <c r="CF157" s="218" t="str">
        <f t="array" ref="CF157">INDEX('UPTD PPA KabKota'!AO$5:AO$513,MATCH($D157,'UPTD PPA KabKota'!$C$5:$C$513,FALSE))</f>
        <v>34 kasus</v>
      </c>
      <c r="CG157" s="218" t="str">
        <f t="array" ref="CG157">INDEX('UPTD PPA KabKota'!AP$5:AP$513,MATCH($D157,'UPTD PPA KabKota'!$C$5:$C$513,FALSE))</f>
        <v>Kekerasan seksual</v>
      </c>
      <c r="CH157" s="218" t="str">
        <f t="array" ref="CH157">INDEX('UPTD PPA KabKota'!AQ$5:AQ$513,MATCH($D157,'UPTD PPA KabKota'!$C$5:$C$513,FALSE))</f>
        <v/>
      </c>
      <c r="CI157" s="218" t="str">
        <f t="array" ref="CI157">INDEX('UPTD PPA KabKota'!AR$5:AR$513,MATCH($D157,'UPTD PPA KabKota'!$C$5:$C$513,FALSE))</f>
        <v/>
      </c>
      <c r="CJ157" s="218" t="str">
        <f t="array" ref="CJ157">INDEX('UPTD PPA KabKota'!AS$5:AS$513,MATCH($D157,'UPTD PPA KabKota'!$C$5:$C$513,FALSE))</f>
        <v/>
      </c>
      <c r="CK157" s="218" t="str">
        <f t="array" ref="CK157">INDEX('UPTD PPA KabKota'!AT$5:AT$513,MATCH($D157,'UPTD PPA KabKota'!$C$5:$C$513,FALSE))</f>
        <v/>
      </c>
      <c r="CL157" s="218" t="str">
        <f t="array" ref="CL157">INDEX('UPTD PPA KabKota'!AU$5:AU$513,MATCH($D157,'UPTD PPA KabKota'!$C$5:$C$513,FALSE))</f>
        <v>v</v>
      </c>
      <c r="CM157" s="218" t="str">
        <f t="array" ref="CM157">INDEX('UPTD PPA KabKota'!AV$5:AV$513,MATCH($D157,'UPTD PPA KabKota'!$C$5:$C$513,FALSE))</f>
        <v/>
      </c>
      <c r="CN157" s="218" t="str">
        <f t="array" ref="CN157">INDEX('UPTD PPA KabKota'!AW$5:AW$513,MATCH($D157,'UPTD PPA KabKota'!$C$5:$C$513,FALSE))</f>
        <v/>
      </c>
      <c r="CO157" s="218" t="str">
        <f t="array" ref="CO157">INDEX('UPTD PPA KabKota'!AX$5:AX$513,MATCH($D157,'UPTD PPA KabKota'!$C$5:$C$513,FALSE))</f>
        <v/>
      </c>
      <c r="CP157" s="218" t="str">
        <f t="array" ref="CP157">INDEX('UPTD PPA KabKota'!AY$5:AY$513,MATCH($D157,'UPTD PPA KabKota'!$C$5:$C$513,FALSE))</f>
        <v/>
      </c>
      <c r="CQ157" s="209" t="str">
        <f>IFERROR(__xludf.DUMMYFUNCTION("IF(ISBLANK($K157),"""",IF(REGEXMATCH($K157,""Peraturan""),""Ada"",IF(REGEXMATCH($K157,""Rekomendasi""),""Tidak Ada"", $K157)))
"),"#N/A")</f>
        <v>#N/A</v>
      </c>
      <c r="CR157" s="209" t="str">
        <f t="array" ref="CR157">index('UPTD PPA KabKota'!$BI$5:$BI$513,match($D157,'UPTD PPA KabKota'!$C$5:$C$513,false))</f>
        <v>Ada</v>
      </c>
      <c r="CS157" s="314" t="str">
        <f t="shared" si="24"/>
        <v>#N/A</v>
      </c>
    </row>
    <row r="158">
      <c r="A158" s="334">
        <v>154.0</v>
      </c>
      <c r="B158" s="334">
        <v>5.0</v>
      </c>
      <c r="C158" s="311" t="s">
        <v>4747</v>
      </c>
      <c r="D158" s="312" t="s">
        <v>1649</v>
      </c>
      <c r="E158" s="315">
        <v>45689.0</v>
      </c>
      <c r="F158" s="218" t="str">
        <f t="array" ref="F158">INDEX('Ortala-KabKota'!F$2:F$415,MATCH($D158,'Ortala-KabKota'!$E$2:$E$415,FALSE))</f>
        <v>Dian Novikasari/ 083878543992</v>
      </c>
      <c r="G158" s="218" t="str">
        <f t="array" ref="G158">INDEX('Ortala-KabKota'!G$2:G$415,MATCH($D158,'Ortala-KabKota'!$E$2:$E$415,FALSE))</f>
        <v>Komplek Perkantoran Terpadu Pemerintah Kab. Bangka Selatan</v>
      </c>
      <c r="H158" s="218" t="str">
        <f t="array" ref="H158">INDEX('Ortala-KabKota'!H$2:H$415,MATCH($D158,'Ortala-KabKota'!$E$2:$E$415,FALSE))</f>
        <v>0718 4220094</v>
      </c>
      <c r="I158" s="218" t="str">
        <f t="array" ref="I158">INDEX('Ortala-KabKota'!I$2:I$415,MATCH($D158,'Ortala-KabKota'!$E$2:$E$415,FALSE))</f>
        <v/>
      </c>
      <c r="J158" s="218" t="str">
        <f t="array" ref="J158">INDEX('Ortala-KabKota'!J$2:J$415,MATCH($D158,'Ortala-KabKota'!$E$2:$E$415,FALSE))</f>
        <v>UPTD PPA</v>
      </c>
      <c r="K158" s="218" t="str">
        <f t="array" ref="K158">INDEX('Ortala-KabKota'!K$2:K$415,MATCH($D158,'Ortala-KabKota'!$E$2:$E$415,FALSE))</f>
        <v>Peraturan Bupati Bangka Selatan Nomor 44 Tahun 2020</v>
      </c>
      <c r="L158" s="218">
        <f t="array" ref="L158">INDEX('Ortala-KabKota'!L$2:L$415,MATCH($D158,'Ortala-KabKota'!$E$2:$E$415,FALSE))</f>
        <v>2020</v>
      </c>
      <c r="M158" s="218" t="str">
        <f t="array" ref="M158">INDEX('Ortala-KabKota'!M$2:M$415,MATCH($D158,'Ortala-KabKota'!$E$2:$E$415,FALSE))</f>
        <v>B</v>
      </c>
      <c r="N158" s="218" t="str">
        <f t="array" ref="N158">INDEX('Ortala-KabKota'!N$2:N$415,MATCH($D158,'Ortala-KabKota'!$E$2:$E$415,FALSE))</f>
        <v/>
      </c>
      <c r="O158" s="218" t="str">
        <f t="array" ref="O158">INDEX('Ortala-KabKota'!O$2:O$415,MATCH($D158,'Ortala-KabKota'!$E$2:$E$415,FALSE))</f>
        <v>uptdspppabasel@gmail.com</v>
      </c>
      <c r="P158" s="218" t="str">
        <f t="array" ref="P158">INDEX('Ortala-KabKota'!P$2:P$415,MATCH($D158,'Ortala-KabKota'!$E$2:$E$415,FALSE))</f>
        <v>Kepala UPTD, Pelaksana, Kelompok Jabatan Fungsional</v>
      </c>
      <c r="Q158" s="218" t="str">
        <f t="array" ref="Q158">INDEX('Ortala-KabKota'!Q$2:Q$415,MATCH($D158,'Ortala-KabKota'!$E$2:$E$415,FALSE))</f>
        <v/>
      </c>
      <c r="R158" s="218" t="str">
        <f t="array" ref="R158">INDEX('Ortala-KabKota'!R$2:R$415,MATCH($D158,'Ortala-KabKota'!$E$2:$E$415,FALSE))</f>
        <v>MILIK SENDIRI</v>
      </c>
      <c r="S158" s="218" t="str">
        <f t="array" ref="S158">INDEX('Ortala-KabKota'!S$2:S$415,MATCH($D158,'Ortala-KabKota'!$E$2:$E$415,FALSE))</f>
        <v/>
      </c>
      <c r="T158" s="218">
        <f t="array" ref="T158">INDEX('Ortala-KabKota'!T$2:T$415,MATCH($D158,'Ortala-KabKota'!$E$2:$E$415,FALSE))</f>
        <v>0</v>
      </c>
      <c r="U158" s="218" t="str">
        <f t="array" ref="U158">INDEX('Ortala-KabKota'!U$2:U$415,MATCH($D158,'Ortala-KabKota'!$E$2:$E$415,FALSE))</f>
        <v/>
      </c>
      <c r="V158" s="218" t="str">
        <f t="array" ref="V158">INDEX('Ortala-KabKota'!V$2:V$415,MATCH($D158,'Ortala-KabKota'!$E$2:$E$415,FALSE))</f>
        <v/>
      </c>
      <c r="W158" s="218" t="str">
        <f t="array" ref="W158">INDEX('Ortala-KabKota'!W$2:W$415,MATCH($D158,'Ortala-KabKota'!$E$2:$E$415,FALSE))</f>
        <v/>
      </c>
      <c r="X158" s="218" t="str">
        <f t="array" ref="X158">INDEX('Ortala-KabKota'!X$2:X$415,MATCH($D158,'Ortala-KabKota'!$E$2:$E$415,FALSE))</f>
        <v/>
      </c>
      <c r="Y158" s="218" t="str">
        <f t="array" ref="Y158">INDEX('Ortala-KabKota'!Y$2:Y$415,MATCH($D158,'Ortala-KabKota'!$E$2:$E$415,FALSE))</f>
        <v/>
      </c>
      <c r="Z158" s="218" t="str">
        <f t="array" ref="Z158">INDEX('Ortala-KabKota'!Z$2:Z$415,MATCH($D158,'Ortala-KabKota'!$E$2:$E$415,FALSE))</f>
        <v/>
      </c>
      <c r="AA158" s="218" t="str">
        <f t="array" ref="AA158">INDEX('Ortala-KabKota'!AA$2:AA$415,MATCH($D158,'Ortala-KabKota'!$E$2:$E$415,FALSE))</f>
        <v/>
      </c>
      <c r="AB158" s="218" t="str">
        <f t="array" ref="AB158">INDEX('Ortala-KabKota'!AB$2:AB$415,MATCH($D158,'Ortala-KabKota'!$E$2:$E$415,FALSE))</f>
        <v/>
      </c>
      <c r="AC158" s="218" t="str">
        <f t="array" ref="AC158">INDEX('Ortala-KabKota'!AC$2:AC$415,MATCH($D158,'Ortala-KabKota'!$E$2:$E$415,FALSE))</f>
        <v/>
      </c>
      <c r="AD158" s="218" t="str">
        <f t="array" ref="AD158">INDEX('Ortala-KabKota'!AD$2:AD$415,MATCH($D158,'Ortala-KabKota'!$E$2:$E$415,FALSE))</f>
        <v/>
      </c>
      <c r="AE158" s="218" t="str">
        <f t="array" ref="AE158">INDEX('Ortala-KabKota'!AE$2:AE$415,MATCH($D158,'Ortala-KabKota'!$E$2:$E$415,FALSE))</f>
        <v/>
      </c>
      <c r="AF158" s="218" t="str">
        <f t="array" ref="AF158">INDEX('Ortala-KabKota'!AF$2:AF$415,MATCH($D158,'Ortala-KabKota'!$E$2:$E$415,FALSE))</f>
        <v/>
      </c>
      <c r="AG158" s="218" t="str">
        <f t="array" ref="AG158">INDEX('Ortala-KabKota'!AG$2:AG$415,MATCH($D158,'Ortala-KabKota'!$E$2:$E$415,FALSE))</f>
        <v/>
      </c>
      <c r="AH158" s="218" t="str">
        <f t="array" ref="AH158">INDEX('Ortala-KabKota'!AH$2:AH$415,MATCH($D158,'Ortala-KabKota'!$E$2:$E$415,FALSE))</f>
        <v/>
      </c>
      <c r="AI158" s="218" t="str">
        <f t="array" ref="AI158">INDEX('Ortala-KabKota'!AI$2:AI$415,MATCH($D158,'Ortala-KabKota'!$E$2:$E$415,FALSE))</f>
        <v/>
      </c>
      <c r="AJ158" s="218" t="str">
        <f t="array" ref="AJ158">INDEX('Ortala-KabKota'!AJ$2:AJ$415,MATCH($D158,'Ortala-KabKota'!$E$2:$E$415,FALSE))</f>
        <v/>
      </c>
      <c r="AK158" s="218" t="str">
        <f t="array" ref="AK158">INDEX('Ortala-KabKota'!AK$2:AK$415,MATCH($D158,'Ortala-KabKota'!$E$2:$E$415,FALSE))</f>
        <v/>
      </c>
      <c r="AL158" s="218" t="str">
        <f t="array" ref="AL158">INDEX('Ortala-KabKota'!AL$2:AL$415,MATCH($D158,'Ortala-KabKota'!$E$2:$E$415,FALSE))</f>
        <v/>
      </c>
      <c r="AM158" s="218" t="str">
        <f t="array" ref="AM158">INDEX('Ortala-KabKota'!AM$2:AM$415,MATCH($D158,'Ortala-KabKota'!$E$2:$E$415,FALSE))</f>
        <v/>
      </c>
      <c r="AN158" s="218" t="str">
        <f t="array" ref="AN158">INDEX('Ortala-KabKota'!AN$2:AN$415,MATCH($D158,'Ortala-KabKota'!$E$2:$E$415,FALSE))</f>
        <v/>
      </c>
      <c r="AO158" s="218" t="str">
        <f t="array" ref="AO158">INDEX('Ortala-KabKota'!AO$2:AO$415,MATCH($D158,'Ortala-KabKota'!$E$2:$E$415,FALSE))</f>
        <v/>
      </c>
      <c r="AP158" s="218" t="str">
        <f t="array" ref="AP158">INDEX('Ortala-KabKota'!AP$2:AP$415,MATCH($D158,'Ortala-KabKota'!$E$2:$E$415,FALSE))</f>
        <v/>
      </c>
      <c r="AQ158" s="218" t="str">
        <f t="array" ref="AQ158">INDEX('Ortala-KabKota'!AQ$2:AQ$415,MATCH($D158,'Ortala-KabKota'!$E$2:$E$415,FALSE))</f>
        <v/>
      </c>
      <c r="AR158" s="218">
        <f t="array" ref="AR158">INDEX('Ortala-KabKota'!AR$2:AR$415,MATCH($D158,'Ortala-KabKota'!$E$2:$E$415,FALSE))</f>
        <v>1</v>
      </c>
      <c r="AS158" s="218" t="str">
        <f t="array" ref="AS158">INDEX('Ortala-KabKota'!AS$2:AS$415,MATCH($D158,'Ortala-KabKota'!$E$2:$E$415,FALSE))</f>
        <v/>
      </c>
      <c r="AT158" s="218" t="str">
        <f t="array" ref="AT158">INDEX('Ortala-KabKota'!AT$2:AT$415,MATCH($D158,'Ortala-KabKota'!$E$2:$E$415,FALSE))</f>
        <v/>
      </c>
      <c r="AU158" s="218" t="str">
        <f t="array" ref="AU158">INDEX('UPTD PPA KabKota'!D$5:D$513,MATCH($D158,'UPTD PPA KabKota'!$C$5:$C$513,FALSE))</f>
        <v>GIRI PAMUNGKAS, S.ST., M.Tr.Sos</v>
      </c>
      <c r="AV158" s="218" t="str">
        <f t="array" ref="AV158">INDEX('UPTD PPA KabKota'!E$5:E$513,MATCH($D158,'UPTD PPA KabKota'!$C$5:$C$513,FALSE))</f>
        <v>JL. KOMPLEK PERKANTORAN TERPADU GUNUNG NAMAK TOBOALI-KABUPATEN BANGKA SELATAN</v>
      </c>
      <c r="AW158" s="218">
        <f t="array" ref="AW158">INDEX('UPTD PPA KabKota'!F$5:F$513,MATCH($D158,'UPTD PPA KabKota'!$C$5:$C$513,FALSE))</f>
        <v>7184220094</v>
      </c>
      <c r="AX158" s="218">
        <f t="array" ref="AX158">INDEX('UPTD PPA KabKota'!G$5:G$513,MATCH($D158,'UPTD PPA KabKota'!$C$5:$C$513,FALSE))</f>
        <v>83878543992</v>
      </c>
      <c r="AY158" s="218" t="str">
        <f t="array" ref="AY158">INDEX('UPTD PPA KabKota'!H$5:H$513,MATCH($D158,'UPTD PPA KabKota'!$C$5:$C$513,FALSE))</f>
        <v>UPT PPA</v>
      </c>
      <c r="AZ158" s="218" t="str">
        <f t="array" ref="AZ158">INDEX('UPTD PPA KabKota'!I$5:I$513,MATCH($D158,'UPTD PPA KabKota'!$C$5:$C$513,FALSE))</f>
        <v>Peraturan Bupati Nomor 44 Tahun 2020</v>
      </c>
      <c r="BA158" s="218">
        <f t="array" ref="BA158">INDEX('UPTD PPA KabKota'!J$5:J$513,MATCH($D158,'UPTD PPA KabKota'!$C$5:$C$513,FALSE))</f>
        <v>2020</v>
      </c>
      <c r="BB158" s="218" t="str">
        <f t="array" ref="BB158">INDEX('UPTD PPA KabKota'!K$5:K$513,MATCH($D158,'UPTD PPA KabKota'!$C$5:$C$513,FALSE))</f>
        <v>B</v>
      </c>
      <c r="BC158" s="218" t="str">
        <f t="array" ref="BC158">INDEX('UPTD PPA KabKota'!L$5:L$513,MATCH($D158,'UPTD PPA KabKota'!$C$5:$C$513,FALSE))</f>
        <v>DIAN NOVIKASARI, S.Psi / 083878453993</v>
      </c>
      <c r="BD158" s="218" t="str">
        <f t="array" ref="BD158">INDEX('UPTD PPA KabKota'!M$5:M$513,MATCH($D158,'UPTD PPA KabKota'!$C$5:$C$513,FALSE))</f>
        <v>diannovikasari03@gmail.com</v>
      </c>
      <c r="BE158" s="218" t="str">
        <f t="array" ref="BE158">INDEX('UPTD PPA KabKota'!N$5:N$513,MATCH($D158,'UPTD PPA KabKota'!$C$5:$C$513,FALSE))</f>
        <v>Kepala UPT, Kelompok Jabatan Fungsional, Kasubbag TU, Kasi Penerimaan dan Klarifikasi, Kasi Tindaklanjut Kasus</v>
      </c>
      <c r="BF158" s="218" t="str">
        <f t="array" ref="BF158">INDEX('UPTD PPA KabKota'!O$5:O$513,MATCH($D158,'UPTD PPA KabKota'!$C$5:$C$513,FALSE))</f>
        <v>BERGABUNG DENGAN KANTOR DINAS</v>
      </c>
      <c r="BG158" s="218" t="str">
        <f t="array" ref="BG158">INDEX('UPTD PPA KabKota'!P$5:P$513,MATCH($D158,'UPTD PPA KabKota'!$C$5:$C$513,FALSE))</f>
        <v>TIDAK PUNYA</v>
      </c>
      <c r="BH158" s="218" t="str">
        <f t="array" ref="BH158">INDEX('UPTD PPA KabKota'!Q$5:Q$513,MATCH($D158,'UPTD PPA KabKota'!$C$5:$C$513,FALSE))</f>
        <v/>
      </c>
      <c r="BI158" s="218" t="str">
        <f t="array" ref="BI158">INDEX('UPTD PPA KabKota'!R$5:R$513,MATCH($D158,'UPTD PPA KabKota'!$C$5:$C$513,FALSE))</f>
        <v>Ada</v>
      </c>
      <c r="BJ158" s="218" t="str">
        <f t="array" ref="BJ158">INDEX('UPTD PPA KabKota'!S$5:S$513,MATCH($D158,'UPTD PPA KabKota'!$C$5:$C$513,FALSE))</f>
        <v>Ada</v>
      </c>
      <c r="BK158" s="218" t="str">
        <f t="array" ref="BK158">INDEX('UPTD PPA KabKota'!T$5:T$513,MATCH($D158,'UPTD PPA KabKota'!$C$5:$C$513,FALSE))</f>
        <v>Ada</v>
      </c>
      <c r="BL158" s="218" t="str">
        <f t="array" ref="BL158">INDEX('UPTD PPA KabKota'!U$5:U$513,MATCH($D158,'UPTD PPA KabKota'!$C$5:$C$513,FALSE))</f>
        <v>Tidak Ada</v>
      </c>
      <c r="BM158" s="218" t="str">
        <f t="array" ref="BM158">INDEX('UPTD PPA KabKota'!V$5:V$513,MATCH($D158,'UPTD PPA KabKota'!$C$5:$C$513,FALSE))</f>
        <v>Ada</v>
      </c>
      <c r="BN158" s="218" t="str">
        <f t="array" ref="BN158">INDEX('UPTD PPA KabKota'!W$5:W$513,MATCH($D158,'UPTD PPA KabKota'!$C$5:$C$513,FALSE))</f>
        <v>Tidak Ada</v>
      </c>
      <c r="BO158" s="218" t="str">
        <f t="array" ref="BO158">INDEX('UPTD PPA KabKota'!X$5:X$513,MATCH($D158,'UPTD PPA KabKota'!$C$5:$C$513,FALSE))</f>
        <v>Tidak Ada</v>
      </c>
      <c r="BP158" s="218" t="str">
        <f t="array" ref="BP158">INDEX('UPTD PPA KabKota'!Y$5:Y$513,MATCH($D158,'UPTD PPA KabKota'!$C$5:$C$513,FALSE))</f>
        <v>Tidak Ada</v>
      </c>
      <c r="BQ158" s="218" t="str">
        <f t="array" ref="BQ158">INDEX('UPTD PPA KabKota'!Z$5:Z$513,MATCH($D158,'UPTD PPA KabKota'!$C$5:$C$513,FALSE))</f>
        <v>Tidak Ada</v>
      </c>
      <c r="BR158" s="218" t="str">
        <f t="array" ref="BR158">INDEX('UPTD PPA KabKota'!AA$5:AA$513,MATCH($D158,'UPTD PPA KabKota'!$C$5:$C$513,FALSE))</f>
        <v>Tidak Ada</v>
      </c>
      <c r="BS158" s="218" t="str">
        <f t="array" ref="BS158">INDEX('UPTD PPA KabKota'!AB$5:AB$513,MATCH($D158,'UPTD PPA KabKota'!$C$5:$C$513,FALSE))</f>
        <v>Tidak Ada</v>
      </c>
      <c r="BT158" s="218" t="str">
        <f t="array" ref="BT158">INDEX('UPTD PPA KabKota'!AC$5:AC$513,MATCH($D158,'UPTD PPA KabKota'!$C$5:$C$513,FALSE))</f>
        <v>Sudah</v>
      </c>
      <c r="BU158" s="218" t="str">
        <f t="array" ref="BU158">INDEX('UPTD PPA KabKota'!AD$5:AD$513,MATCH($D158,'UPTD PPA KabKota'!$C$5:$C$513,FALSE))</f>
        <v>Sudah</v>
      </c>
      <c r="BV158" s="218" t="str">
        <f t="array" ref="BV158">INDEX('UPTD PPA KabKota'!AE$5:AE$513,MATCH($D158,'UPTD PPA KabKota'!$C$5:$C$513,FALSE))</f>
        <v>Sudah</v>
      </c>
      <c r="BW158" s="218" t="str">
        <f t="array" ref="BW158">INDEX('UPTD PPA KabKota'!AF$5:AF$513,MATCH($D158,'UPTD PPA KabKota'!$C$5:$C$513,FALSE))</f>
        <v>Sudah</v>
      </c>
      <c r="BX158" s="218" t="str">
        <f t="array" ref="BX158">INDEX('UPTD PPA KabKota'!AG$5:AG$513,MATCH($D158,'UPTD PPA KabKota'!$C$5:$C$513,FALSE))</f>
        <v>Sudah</v>
      </c>
      <c r="BY158" s="218" t="str">
        <f t="array" ref="BY158">INDEX('UPTD PPA KabKota'!AH$5:AH$513,MATCH($D158,'UPTD PPA KabKota'!$C$5:$C$513,FALSE))</f>
        <v>Sudah</v>
      </c>
      <c r="BZ158" s="218" t="str">
        <f t="array" ref="BZ158">INDEX('UPTD PPA KabKota'!AI$5:AI$513,MATCH($D158,'UPTD PPA KabKota'!$C$5:$C$513,FALSE))</f>
        <v>Sudah</v>
      </c>
      <c r="CA158" s="218" t="str">
        <f t="array" ref="CA158">INDEX('UPTD PPA KabKota'!AJ$5:AJ$513,MATCH($D158,'UPTD PPA KabKota'!$C$5:$C$513,FALSE))</f>
        <v>Sudah</v>
      </c>
      <c r="CB158" s="218" t="str">
        <f t="array" ref="CB158">INDEX('UPTD PPA KabKota'!AK$5:AK$513,MATCH($D158,'UPTD PPA KabKota'!$C$5:$C$513,FALSE))</f>
        <v>Sudah</v>
      </c>
      <c r="CC158" s="218" t="str">
        <f t="array" ref="CC158">INDEX('UPTD PPA KabKota'!AL$5:AL$513,MATCH($D158,'UPTD PPA KabKota'!$C$5:$C$513,FALSE))</f>
        <v>Sudah</v>
      </c>
      <c r="CD158" s="218" t="str">
        <f t="array" ref="CD158">INDEX('UPTD PPA KabKota'!AM$5:AM$513,MATCH($D158,'UPTD PPA KabKota'!$C$5:$C$513,FALSE))</f>
        <v>Sudah</v>
      </c>
      <c r="CE158" s="218" t="str">
        <f t="array" ref="CE158">INDEX('UPTD PPA KabKota'!AN$5:AN$513,MATCH($D158,'UPTD PPA KabKota'!$C$5:$C$513,FALSE))</f>
        <v/>
      </c>
      <c r="CF158" s="218" t="str">
        <f t="array" ref="CF158">INDEX('UPTD PPA KabKota'!AO$5:AO$513,MATCH($D158,'UPTD PPA KabKota'!$C$5:$C$513,FALSE))</f>
        <v>47 kasus</v>
      </c>
      <c r="CG158" s="218" t="str">
        <f t="array" ref="CG158">INDEX('UPTD PPA KabKota'!AP$5:AP$513,MATCH($D158,'UPTD PPA KabKota'!$C$5:$C$513,FALSE))</f>
        <v>Kekerasan seksual</v>
      </c>
      <c r="CH158" s="218" t="str">
        <f t="array" ref="CH158">INDEX('UPTD PPA KabKota'!AQ$5:AQ$513,MATCH($D158,'UPTD PPA KabKota'!$C$5:$C$513,FALSE))</f>
        <v/>
      </c>
      <c r="CI158" s="218" t="str">
        <f t="array" ref="CI158">INDEX('UPTD PPA KabKota'!AR$5:AR$513,MATCH($D158,'UPTD PPA KabKota'!$C$5:$C$513,FALSE))</f>
        <v/>
      </c>
      <c r="CJ158" s="218" t="str">
        <f t="array" ref="CJ158">INDEX('UPTD PPA KabKota'!AS$5:AS$513,MATCH($D158,'UPTD PPA KabKota'!$C$5:$C$513,FALSE))</f>
        <v/>
      </c>
      <c r="CK158" s="218" t="str">
        <f t="array" ref="CK158">INDEX('UPTD PPA KabKota'!AT$5:AT$513,MATCH($D158,'UPTD PPA KabKota'!$C$5:$C$513,FALSE))</f>
        <v/>
      </c>
      <c r="CL158" s="218" t="str">
        <f t="array" ref="CL158">INDEX('UPTD PPA KabKota'!AU$5:AU$513,MATCH($D158,'UPTD PPA KabKota'!$C$5:$C$513,FALSE))</f>
        <v>v</v>
      </c>
      <c r="CM158" s="218" t="str">
        <f t="array" ref="CM158">INDEX('UPTD PPA KabKota'!AV$5:AV$513,MATCH($D158,'UPTD PPA KabKota'!$C$5:$C$513,FALSE))</f>
        <v/>
      </c>
      <c r="CN158" s="218" t="str">
        <f t="array" ref="CN158">INDEX('UPTD PPA KabKota'!AW$5:AW$513,MATCH($D158,'UPTD PPA KabKota'!$C$5:$C$513,FALSE))</f>
        <v/>
      </c>
      <c r="CO158" s="218" t="str">
        <f t="array" ref="CO158">INDEX('UPTD PPA KabKota'!AX$5:AX$513,MATCH($D158,'UPTD PPA KabKota'!$C$5:$C$513,FALSE))</f>
        <v/>
      </c>
      <c r="CP158" s="218" t="str">
        <f t="array" ref="CP158">INDEX('UPTD PPA KabKota'!AY$5:AY$513,MATCH($D158,'UPTD PPA KabKota'!$C$5:$C$513,FALSE))</f>
        <v/>
      </c>
      <c r="CQ158" s="209" t="str">
        <f>IFERROR(__xludf.DUMMYFUNCTION("IF(ISBLANK($K158),"""",IF(REGEXMATCH($K158,""Peraturan""),""Ada"",IF(REGEXMATCH($K158,""Rekomendasi""),""Tidak Ada"", $K158)))
"),"Ada")</f>
        <v>Ada</v>
      </c>
      <c r="CR158" s="209" t="str">
        <f t="array" ref="CR158">index('UPTD PPA KabKota'!$BI$5:$BI$513,match($D158,'UPTD PPA KabKota'!$C$5:$C$513,false))</f>
        <v>Ada</v>
      </c>
      <c r="CS158" s="314" t="str">
        <f t="shared" si="24"/>
        <v>Ada</v>
      </c>
    </row>
    <row r="159">
      <c r="A159" s="334">
        <v>155.0</v>
      </c>
      <c r="B159" s="334">
        <v>6.0</v>
      </c>
      <c r="C159" s="311" t="s">
        <v>4747</v>
      </c>
      <c r="D159" s="312" t="s">
        <v>1619</v>
      </c>
      <c r="E159" s="315">
        <v>45748.0</v>
      </c>
      <c r="F159" s="218" t="str">
        <f t="array" ref="F159">INDEX('Ortala-KabKota'!F$2:F$415,MATCH($D159,'Ortala-KabKota'!$E$2:$E$415,FALSE))</f>
        <v>Bambang/ 081949321478</v>
      </c>
      <c r="G159" s="218" t="str">
        <f t="array" ref="G159">INDEX('Ortala-KabKota'!G$2:G$415,MATCH($D159,'Ortala-KabKota'!$E$2:$E$415,FALSE))</f>
        <v>Komplek Perkantoran Terpadu Pemerintahan Daerah Kabupaten Belitung Timur
Jl. Raya Gantung Dusun Menggarawan, Desa Padang, Kecamatan Manggar, Kabupaten Belitung Timur</v>
      </c>
      <c r="H159" s="218" t="str">
        <f t="array" ref="H159">INDEX('Ortala-KabKota'!H$2:H$415,MATCH($D159,'Ortala-KabKota'!$E$2:$E$415,FALSE))</f>
        <v>081929555533</v>
      </c>
      <c r="I159" s="218" t="str">
        <f t="array" ref="I159">INDEX('Ortala-KabKota'!I$2:I$415,MATCH($D159,'Ortala-KabKota'!$E$2:$E$415,FALSE))</f>
        <v>081929555533</v>
      </c>
      <c r="J159" s="218" t="str">
        <f t="array" ref="J159">INDEX('Ortala-KabKota'!J$2:J$415,MATCH($D159,'Ortala-KabKota'!$E$2:$E$415,FALSE))</f>
        <v>UPTD PPA</v>
      </c>
      <c r="K159" s="218" t="str">
        <f t="array" ref="K159">INDEX('Ortala-KabKota'!K$2:K$415,MATCH($D159,'Ortala-KabKota'!$E$2:$E$415,FALSE))</f>
        <v>Peraturan Bupati Belitung Timur Nomor 61 Tahun 2020</v>
      </c>
      <c r="L159" s="218">
        <f t="array" ref="L159">INDEX('Ortala-KabKota'!L$2:L$415,MATCH($D159,'Ortala-KabKota'!$E$2:$E$415,FALSE))</f>
        <v>2020</v>
      </c>
      <c r="M159" s="218" t="str">
        <f t="array" ref="M159">INDEX('Ortala-KabKota'!M$2:M$415,MATCH($D159,'Ortala-KabKota'!$E$2:$E$415,FALSE))</f>
        <v>B</v>
      </c>
      <c r="N159" s="218" t="str">
        <f t="array" ref="N159">INDEX('Ortala-KabKota'!N$2:N$415,MATCH($D159,'Ortala-KabKota'!$E$2:$E$415,FALSE))</f>
        <v>Lisa Meilinda/ 081366764956 / 081929555533</v>
      </c>
      <c r="O159" s="218" t="str">
        <f t="array" ref="O159">INDEX('Ortala-KabKota'!O$2:O$415,MATCH($D159,'Ortala-KabKota'!$E$2:$E$415,FALSE))</f>
        <v>uptdppabeltim@gmail.com</v>
      </c>
      <c r="P159" s="218" t="str">
        <f t="array" ref="P159">INDEX('Ortala-KabKota'!P$2:P$415,MATCH($D159,'Ortala-KabKota'!$E$2:$E$415,FALSE))</f>
        <v>Kepala UPTD, Pelaksana dan Kelompok JF</v>
      </c>
      <c r="Q159" s="218" t="str">
        <f t="array" ref="Q159">INDEX('Ortala-KabKota'!Q$2:Q$415,MATCH($D159,'Ortala-KabKota'!$E$2:$E$415,FALSE))</f>
        <v>BERGABUNG DENGAN KANTOR DINAS</v>
      </c>
      <c r="R159" s="218" t="str">
        <f t="array" ref="R159">INDEX('Ortala-KabKota'!R$2:R$415,MATCH($D159,'Ortala-KabKota'!$E$2:$E$415,FALSE))</f>
        <v>SEWA/KONTRAK</v>
      </c>
      <c r="S159" s="218" t="str">
        <f t="array" ref="S159">INDEX('Ortala-KabKota'!S$2:S$415,MATCH($D159,'Ortala-KabKota'!$E$2:$E$415,FALSE))</f>
        <v/>
      </c>
      <c r="T159" s="218">
        <f t="array" ref="T159">INDEX('Ortala-KabKota'!T$2:T$415,MATCH($D159,'Ortala-KabKota'!$E$2:$E$415,FALSE))</f>
        <v>0</v>
      </c>
      <c r="U159" s="218" t="str">
        <f t="array" ref="U159">INDEX('Ortala-KabKota'!U$2:U$415,MATCH($D159,'Ortala-KabKota'!$E$2:$E$415,FALSE))</f>
        <v/>
      </c>
      <c r="V159" s="218" t="str">
        <f t="array" ref="V159">INDEX('Ortala-KabKota'!V$2:V$415,MATCH($D159,'Ortala-KabKota'!$E$2:$E$415,FALSE))</f>
        <v/>
      </c>
      <c r="W159" s="218" t="str">
        <f t="array" ref="W159">INDEX('Ortala-KabKota'!W$2:W$415,MATCH($D159,'Ortala-KabKota'!$E$2:$E$415,FALSE))</f>
        <v/>
      </c>
      <c r="X159" s="218" t="str">
        <f t="array" ref="X159">INDEX('Ortala-KabKota'!X$2:X$415,MATCH($D159,'Ortala-KabKota'!$E$2:$E$415,FALSE))</f>
        <v/>
      </c>
      <c r="Y159" s="218" t="str">
        <f t="array" ref="Y159">INDEX('Ortala-KabKota'!Y$2:Y$415,MATCH($D159,'Ortala-KabKota'!$E$2:$E$415,FALSE))</f>
        <v/>
      </c>
      <c r="Z159" s="218" t="str">
        <f t="array" ref="Z159">INDEX('Ortala-KabKota'!Z$2:Z$415,MATCH($D159,'Ortala-KabKota'!$E$2:$E$415,FALSE))</f>
        <v/>
      </c>
      <c r="AA159" s="218" t="str">
        <f t="array" ref="AA159">INDEX('Ortala-KabKota'!AA$2:AA$415,MATCH($D159,'Ortala-KabKota'!$E$2:$E$415,FALSE))</f>
        <v/>
      </c>
      <c r="AB159" s="218" t="str">
        <f t="array" ref="AB159">INDEX('Ortala-KabKota'!AB$2:AB$415,MATCH($D159,'Ortala-KabKota'!$E$2:$E$415,FALSE))</f>
        <v/>
      </c>
      <c r="AC159" s="218" t="str">
        <f t="array" ref="AC159">INDEX('Ortala-KabKota'!AC$2:AC$415,MATCH($D159,'Ortala-KabKota'!$E$2:$E$415,FALSE))</f>
        <v/>
      </c>
      <c r="AD159" s="218" t="str">
        <f t="array" ref="AD159">INDEX('Ortala-KabKota'!AD$2:AD$415,MATCH($D159,'Ortala-KabKota'!$E$2:$E$415,FALSE))</f>
        <v/>
      </c>
      <c r="AE159" s="218" t="str">
        <f t="array" ref="AE159">INDEX('Ortala-KabKota'!AE$2:AE$415,MATCH($D159,'Ortala-KabKota'!$E$2:$E$415,FALSE))</f>
        <v/>
      </c>
      <c r="AF159" s="218" t="str">
        <f t="array" ref="AF159">INDEX('Ortala-KabKota'!AF$2:AF$415,MATCH($D159,'Ortala-KabKota'!$E$2:$E$415,FALSE))</f>
        <v/>
      </c>
      <c r="AG159" s="218" t="str">
        <f t="array" ref="AG159">INDEX('Ortala-KabKota'!AG$2:AG$415,MATCH($D159,'Ortala-KabKota'!$E$2:$E$415,FALSE))</f>
        <v/>
      </c>
      <c r="AH159" s="218" t="str">
        <f t="array" ref="AH159">INDEX('Ortala-KabKota'!AH$2:AH$415,MATCH($D159,'Ortala-KabKota'!$E$2:$E$415,FALSE))</f>
        <v/>
      </c>
      <c r="AI159" s="218" t="str">
        <f t="array" ref="AI159">INDEX('Ortala-KabKota'!AI$2:AI$415,MATCH($D159,'Ortala-KabKota'!$E$2:$E$415,FALSE))</f>
        <v/>
      </c>
      <c r="AJ159" s="218" t="str">
        <f t="array" ref="AJ159">INDEX('Ortala-KabKota'!AJ$2:AJ$415,MATCH($D159,'Ortala-KabKota'!$E$2:$E$415,FALSE))</f>
        <v/>
      </c>
      <c r="AK159" s="218" t="str">
        <f t="array" ref="AK159">INDEX('Ortala-KabKota'!AK$2:AK$415,MATCH($D159,'Ortala-KabKota'!$E$2:$E$415,FALSE))</f>
        <v/>
      </c>
      <c r="AL159" s="218" t="str">
        <f t="array" ref="AL159">INDEX('Ortala-KabKota'!AL$2:AL$415,MATCH($D159,'Ortala-KabKota'!$E$2:$E$415,FALSE))</f>
        <v/>
      </c>
      <c r="AM159" s="218" t="str">
        <f t="array" ref="AM159">INDEX('Ortala-KabKota'!AM$2:AM$415,MATCH($D159,'Ortala-KabKota'!$E$2:$E$415,FALSE))</f>
        <v/>
      </c>
      <c r="AN159" s="218" t="str">
        <f t="array" ref="AN159">INDEX('Ortala-KabKota'!AN$2:AN$415,MATCH($D159,'Ortala-KabKota'!$E$2:$E$415,FALSE))</f>
        <v/>
      </c>
      <c r="AO159" s="218" t="str">
        <f t="array" ref="AO159">INDEX('Ortala-KabKota'!AO$2:AO$415,MATCH($D159,'Ortala-KabKota'!$E$2:$E$415,FALSE))</f>
        <v/>
      </c>
      <c r="AP159" s="218" t="str">
        <f t="array" ref="AP159">INDEX('Ortala-KabKota'!AP$2:AP$415,MATCH($D159,'Ortala-KabKota'!$E$2:$E$415,FALSE))</f>
        <v/>
      </c>
      <c r="AQ159" s="218" t="str">
        <f t="array" ref="AQ159">INDEX('Ortala-KabKota'!AQ$2:AQ$415,MATCH($D159,'Ortala-KabKota'!$E$2:$E$415,FALSE))</f>
        <v/>
      </c>
      <c r="AR159" s="218">
        <f t="array" ref="AR159">INDEX('Ortala-KabKota'!AR$2:AR$415,MATCH($D159,'Ortala-KabKota'!$E$2:$E$415,FALSE))</f>
        <v>1</v>
      </c>
      <c r="AS159" s="218" t="str">
        <f t="array" ref="AS159">INDEX('Ortala-KabKota'!AS$2:AS$415,MATCH($D159,'Ortala-KabKota'!$E$2:$E$415,FALSE))</f>
        <v/>
      </c>
      <c r="AT159" s="218" t="str">
        <f t="array" ref="AT159">INDEX('Ortala-KabKota'!AT$2:AT$415,MATCH($D159,'Ortala-KabKota'!$E$2:$E$415,FALSE))</f>
        <v/>
      </c>
      <c r="AU159" s="218" t="str">
        <f t="array" ref="AU159">INDEX('UPTD PPA KabKota'!D$5:D$513,MATCH($D159,'UPTD PPA KabKota'!$C$5:$C$513,FALSE))</f>
        <v>Bambang/081949321478</v>
      </c>
      <c r="AV159" s="218" t="str">
        <f t="array" ref="AV159">INDEX('UPTD PPA KabKota'!E$5:E$513,MATCH($D159,'UPTD PPA KabKota'!$C$5:$C$513,FALSE))</f>
        <v>Komp. Perkantoran Terpadu Manggarawan Jln. Raya Manggar-Gantung Dsn. Menggarawan, Desa Padang, Manggar-Belitung Timur 33511</v>
      </c>
      <c r="AW159" s="218" t="str">
        <f t="array" ref="AW159">INDEX('UPTD PPA KabKota'!F$5:F$513,MATCH($D159,'UPTD PPA KabKota'!$C$5:$C$513,FALSE))</f>
        <v>081991712288</v>
      </c>
      <c r="AX159" s="218" t="str">
        <f t="array" ref="AX159">INDEX('UPTD PPA KabKota'!G$5:G$513,MATCH($D159,'UPTD PPA KabKota'!$C$5:$C$513,FALSE))</f>
        <v>081991712288</v>
      </c>
      <c r="AY159" s="218" t="str">
        <f t="array" ref="AY159">INDEX('UPTD PPA KabKota'!H$5:H$513,MATCH($D159,'UPTD PPA KabKota'!$C$5:$C$513,FALSE))</f>
        <v>UPT PPA</v>
      </c>
      <c r="AZ159" s="218" t="str">
        <f t="array" ref="AZ159">INDEX('UPTD PPA KabKota'!I$5:I$513,MATCH($D159,'UPTD PPA KabKota'!$C$5:$C$513,FALSE))</f>
        <v>Peraturan Bupati Belitung Timur Nomor 61 Tahun 2020</v>
      </c>
      <c r="BA159" s="218">
        <f t="array" ref="BA159">INDEX('UPTD PPA KabKota'!J$5:J$513,MATCH($D159,'UPTD PPA KabKota'!$C$5:$C$513,FALSE))</f>
        <v>2020</v>
      </c>
      <c r="BB159" s="218" t="str">
        <f t="array" ref="BB159">INDEX('UPTD PPA KabKota'!K$5:K$513,MATCH($D159,'UPTD PPA KabKota'!$C$5:$C$513,FALSE))</f>
        <v>B</v>
      </c>
      <c r="BC159" s="218" t="str">
        <f t="array" ref="BC159">INDEX('UPTD PPA KabKota'!L$5:L$513,MATCH($D159,'UPTD PPA KabKota'!$C$5:$C$513,FALSE))</f>
        <v>081949321478</v>
      </c>
      <c r="BD159" s="316" t="str">
        <f t="array" ref="BD159">INDEX('UPTD PPA KabKota'!M$5:M$513,MATCH($D159,'UPTD PPA KabKota'!$C$5:$C$513,FALSE))</f>
        <v>uptppabeltim@gmail.com</v>
      </c>
      <c r="BE159" s="218" t="str">
        <f t="array" ref="BE159">INDEX('UPTD PPA KabKota'!N$5:N$513,MATCH($D159,'UPTD PPA KabKota'!$C$5:$C$513,FALSE))</f>
        <v>1. Kepala UPT
2. Pelaksana
3. Kelompok JF</v>
      </c>
      <c r="BF159" s="218" t="str">
        <f t="array" ref="BF159">INDEX('UPTD PPA KabKota'!O$5:O$513,MATCH($D159,'UPTD PPA KabKota'!$C$5:$C$513,FALSE))</f>
        <v>BERGABUNG DENGAN KANTOR DINAS</v>
      </c>
      <c r="BG159" s="218" t="str">
        <f t="array" ref="BG159">INDEX('UPTD PPA KabKota'!P$5:P$513,MATCH($D159,'UPTD PPA KabKota'!$C$5:$C$513,FALSE))</f>
        <v>GABUNG DINAS PPPA</v>
      </c>
      <c r="BH159" s="218" t="str">
        <f t="array" ref="BH159">INDEX('UPTD PPA KabKota'!Q$5:Q$513,MATCH($D159,'UPTD PPA KabKota'!$C$5:$C$513,FALSE))</f>
        <v>Pemerintah Daerah
Kolom (16): MILIK DINAS SOSIAL, PEMBERDAYAAN PEREMPUAN DAN PERLINDUNGAN ANAK</v>
      </c>
      <c r="BI159" s="218" t="str">
        <f t="array" ref="BI159">INDEX('UPTD PPA KabKota'!R$5:R$513,MATCH($D159,'UPTD PPA KabKota'!$C$5:$C$513,FALSE))</f>
        <v>Ada</v>
      </c>
      <c r="BJ159" s="218" t="str">
        <f t="array" ref="BJ159">INDEX('UPTD PPA KabKota'!S$5:S$513,MATCH($D159,'UPTD PPA KabKota'!$C$5:$C$513,FALSE))</f>
        <v>Tidak Ada</v>
      </c>
      <c r="BK159" s="218" t="str">
        <f t="array" ref="BK159">INDEX('UPTD PPA KabKota'!T$5:T$513,MATCH($D159,'UPTD PPA KabKota'!$C$5:$C$513,FALSE))</f>
        <v>Tidak Ada</v>
      </c>
      <c r="BL159" s="218" t="str">
        <f t="array" ref="BL159">INDEX('UPTD PPA KabKota'!U$5:U$513,MATCH($D159,'UPTD PPA KabKota'!$C$5:$C$513,FALSE))</f>
        <v>Tidak Ada</v>
      </c>
      <c r="BM159" s="218" t="str">
        <f t="array" ref="BM159">INDEX('UPTD PPA KabKota'!V$5:V$513,MATCH($D159,'UPTD PPA KabKota'!$C$5:$C$513,FALSE))</f>
        <v>Tidak Ada</v>
      </c>
      <c r="BN159" s="218" t="str">
        <f t="array" ref="BN159">INDEX('UPTD PPA KabKota'!W$5:W$513,MATCH($D159,'UPTD PPA KabKota'!$C$5:$C$513,FALSE))</f>
        <v>Tidak Ada</v>
      </c>
      <c r="BO159" s="218" t="str">
        <f t="array" ref="BO159">INDEX('UPTD PPA KabKota'!X$5:X$513,MATCH($D159,'UPTD PPA KabKota'!$C$5:$C$513,FALSE))</f>
        <v>Ada</v>
      </c>
      <c r="BP159" s="218" t="str">
        <f t="array" ref="BP159">INDEX('UPTD PPA KabKota'!Y$5:Y$513,MATCH($D159,'UPTD PPA KabKota'!$C$5:$C$513,FALSE))</f>
        <v>Tidak Ada</v>
      </c>
      <c r="BQ159" s="218" t="str">
        <f t="array" ref="BQ159">INDEX('UPTD PPA KabKota'!Z$5:Z$513,MATCH($D159,'UPTD PPA KabKota'!$C$5:$C$513,FALSE))</f>
        <v>Tidak Ada</v>
      </c>
      <c r="BR159" s="218" t="str">
        <f t="array" ref="BR159">INDEX('UPTD PPA KabKota'!AA$5:AA$513,MATCH($D159,'UPTD PPA KabKota'!$C$5:$C$513,FALSE))</f>
        <v>Tidak Ada</v>
      </c>
      <c r="BS159" s="218" t="str">
        <f t="array" ref="BS159">INDEX('UPTD PPA KabKota'!AB$5:AB$513,MATCH($D159,'UPTD PPA KabKota'!$C$5:$C$513,FALSE))</f>
        <v>Tidak Ada</v>
      </c>
      <c r="BT159" s="218" t="str">
        <f t="array" ref="BT159">INDEX('UPTD PPA KabKota'!AC$5:AC$513,MATCH($D159,'UPTD PPA KabKota'!$C$5:$C$513,FALSE))</f>
        <v>Sudah</v>
      </c>
      <c r="BU159" s="218" t="str">
        <f t="array" ref="BU159">INDEX('UPTD PPA KabKota'!AD$5:AD$513,MATCH($D159,'UPTD PPA KabKota'!$C$5:$C$513,FALSE))</f>
        <v>Sudah</v>
      </c>
      <c r="BV159" s="218" t="str">
        <f t="array" ref="BV159">INDEX('UPTD PPA KabKota'!AE$5:AE$513,MATCH($D159,'UPTD PPA KabKota'!$C$5:$C$513,FALSE))</f>
        <v>Sudah</v>
      </c>
      <c r="BW159" s="218" t="str">
        <f t="array" ref="BW159">INDEX('UPTD PPA KabKota'!AF$5:AF$513,MATCH($D159,'UPTD PPA KabKota'!$C$5:$C$513,FALSE))</f>
        <v>Sudah</v>
      </c>
      <c r="BX159" s="218" t="str">
        <f t="array" ref="BX159">INDEX('UPTD PPA KabKota'!AG$5:AG$513,MATCH($D159,'UPTD PPA KabKota'!$C$5:$C$513,FALSE))</f>
        <v>Sudah</v>
      </c>
      <c r="BY159" s="218" t="str">
        <f t="array" ref="BY159">INDEX('UPTD PPA KabKota'!AH$5:AH$513,MATCH($D159,'UPTD PPA KabKota'!$C$5:$C$513,FALSE))</f>
        <v>Sudah</v>
      </c>
      <c r="BZ159" s="218" t="str">
        <f t="array" ref="BZ159">INDEX('UPTD PPA KabKota'!AI$5:AI$513,MATCH($D159,'UPTD PPA KabKota'!$C$5:$C$513,FALSE))</f>
        <v>Belum</v>
      </c>
      <c r="CA159" s="218" t="str">
        <f t="array" ref="CA159">INDEX('UPTD PPA KabKota'!AJ$5:AJ$513,MATCH($D159,'UPTD PPA KabKota'!$C$5:$C$513,FALSE))</f>
        <v>Sudah</v>
      </c>
      <c r="CB159" s="218" t="str">
        <f t="array" ref="CB159">INDEX('UPTD PPA KabKota'!AK$5:AK$513,MATCH($D159,'UPTD PPA KabKota'!$C$5:$C$513,FALSE))</f>
        <v>Belum</v>
      </c>
      <c r="CC159" s="218" t="str">
        <f t="array" ref="CC159">INDEX('UPTD PPA KabKota'!AL$5:AL$513,MATCH($D159,'UPTD PPA KabKota'!$C$5:$C$513,FALSE))</f>
        <v>Sudah</v>
      </c>
      <c r="CD159" s="218" t="str">
        <f t="array" ref="CD159">INDEX('UPTD PPA KabKota'!AM$5:AM$513,MATCH($D159,'UPTD PPA KabKota'!$C$5:$C$513,FALSE))</f>
        <v>Sudah</v>
      </c>
      <c r="CE159" s="218" t="str">
        <f t="array" ref="CE159">INDEX('UPTD PPA KabKota'!AN$5:AN$513,MATCH($D159,'UPTD PPA KabKota'!$C$5:$C$513,FALSE))</f>
        <v>pengaduan dari masyarakat, penjangkuan korban, pengelolaan Kasus, Jika korban memerlukan pengamanan maka akan diberikan penampungan sementara di rumah aman</v>
      </c>
      <c r="CF159" s="218" t="str">
        <f t="array" ref="CF159">INDEX('UPTD PPA KabKota'!AO$5:AO$513,MATCH($D159,'UPTD PPA KabKota'!$C$5:$C$513,FALSE))</f>
        <v>47 (2024)</v>
      </c>
      <c r="CG159" s="218" t="str">
        <f t="array" ref="CG159">INDEX('UPTD PPA KabKota'!AP$5:AP$513,MATCH($D159,'UPTD PPA KabKota'!$C$5:$C$513,FALSE))</f>
        <v>Kekerasan Terhadap Anak</v>
      </c>
      <c r="CH159" s="218" t="str">
        <f t="array" ref="CH159">INDEX('UPTD PPA KabKota'!AQ$5:AQ$513,MATCH($D159,'UPTD PPA KabKota'!$C$5:$C$513,FALSE))</f>
        <v/>
      </c>
      <c r="CI159" s="218" t="str">
        <f t="array" ref="CI159">INDEX('UPTD PPA KabKota'!AR$5:AR$513,MATCH($D159,'UPTD PPA KabKota'!$C$5:$C$513,FALSE))</f>
        <v/>
      </c>
      <c r="CJ159" s="218" t="str">
        <f t="array" ref="CJ159">INDEX('UPTD PPA KabKota'!AS$5:AS$513,MATCH($D159,'UPTD PPA KabKota'!$C$5:$C$513,FALSE))</f>
        <v/>
      </c>
      <c r="CK159" s="218" t="str">
        <f t="array" ref="CK159">INDEX('UPTD PPA KabKota'!AT$5:AT$513,MATCH($D159,'UPTD PPA KabKota'!$C$5:$C$513,FALSE))</f>
        <v/>
      </c>
      <c r="CL159" s="218" t="str">
        <f t="array" ref="CL159">INDEX('UPTD PPA KabKota'!AU$5:AU$513,MATCH($D159,'UPTD PPA KabKota'!$C$5:$C$513,FALSE))</f>
        <v>v</v>
      </c>
      <c r="CM159" s="218" t="str">
        <f t="array" ref="CM159">INDEX('UPTD PPA KabKota'!AV$5:AV$513,MATCH($D159,'UPTD PPA KabKota'!$C$5:$C$513,FALSE))</f>
        <v/>
      </c>
      <c r="CN159" s="218" t="str">
        <f t="array" ref="CN159">INDEX('UPTD PPA KabKota'!AW$5:AW$513,MATCH($D159,'UPTD PPA KabKota'!$C$5:$C$513,FALSE))</f>
        <v/>
      </c>
      <c r="CO159" s="218" t="str">
        <f t="array" ref="CO159">INDEX('UPTD PPA KabKota'!AX$5:AX$513,MATCH($D159,'UPTD PPA KabKota'!$C$5:$C$513,FALSE))</f>
        <v/>
      </c>
      <c r="CP159" s="218" t="str">
        <f t="array" ref="CP159">INDEX('UPTD PPA KabKota'!AY$5:AY$513,MATCH($D159,'UPTD PPA KabKota'!$C$5:$C$513,FALSE))</f>
        <v/>
      </c>
      <c r="CQ159" s="209" t="str">
        <f>IFERROR(__xludf.DUMMYFUNCTION("IF(ISBLANK($K159),"""",IF(REGEXMATCH($K159,""Peraturan""),""Ada"",IF(REGEXMATCH($K159,""Rekomendasi""),""Tidak Ada"", $K159)))
"),"Ada")</f>
        <v>Ada</v>
      </c>
      <c r="CR159" s="209" t="str">
        <f t="array" ref="CR159">index('UPTD PPA KabKota'!$BI$5:$BI$513,match($D159,'UPTD PPA KabKota'!$C$5:$C$513,false))</f>
        <v>Ada</v>
      </c>
      <c r="CS159" s="314" t="str">
        <f t="shared" si="24"/>
        <v>Ada</v>
      </c>
    </row>
    <row r="160">
      <c r="A160" s="334">
        <v>156.0</v>
      </c>
      <c r="B160" s="334">
        <v>7.0</v>
      </c>
      <c r="C160" s="311" t="s">
        <v>4747</v>
      </c>
      <c r="D160" s="312" t="s">
        <v>1610</v>
      </c>
      <c r="E160" s="315">
        <v>45748.0</v>
      </c>
      <c r="F160" s="218" t="str">
        <f t="array" ref="F160">INDEX('Ortala-KabKota'!F$2:F$415,MATCH($D160,'Ortala-KabKota'!$E$2:$E$415,FALSE))</f>
        <v>Sui Tie/ 081271091167</v>
      </c>
      <c r="G160" s="218" t="str">
        <f t="array" ref="G160">INDEX('Ortala-KabKota'!G$2:G$415,MATCH($D160,'Ortala-KabKota'!$E$2:$E$415,FALSE))</f>
        <v>Jl. Rasa Kunda gang Delima Siam VI Kec. Girimaya</v>
      </c>
      <c r="H160" s="218" t="str">
        <f t="array" ref="H160">INDEX('Ortala-KabKota'!H$2:H$415,MATCH($D160,'Ortala-KabKota'!$E$2:$E$415,FALSE))</f>
        <v/>
      </c>
      <c r="I160" s="218" t="str">
        <f t="array" ref="I160">INDEX('Ortala-KabKota'!I$2:I$415,MATCH($D160,'Ortala-KabKota'!$E$2:$E$415,FALSE))</f>
        <v/>
      </c>
      <c r="J160" s="218" t="str">
        <f t="array" ref="J160">INDEX('Ortala-KabKota'!J$2:J$415,MATCH($D160,'Ortala-KabKota'!$E$2:$E$415,FALSE))</f>
        <v>UPTD PPA</v>
      </c>
      <c r="K160" s="218" t="str">
        <f t="array" ref="K160">INDEX('Ortala-KabKota'!K$2:K$415,MATCH($D160,'Ortala-KabKota'!$E$2:$E$415,FALSE))</f>
        <v>Peraturan Walikota Pangkal Pinang Nomor 59 Tahun 2020</v>
      </c>
      <c r="L160" s="218">
        <f t="array" ref="L160">INDEX('Ortala-KabKota'!L$2:L$415,MATCH($D160,'Ortala-KabKota'!$E$2:$E$415,FALSE))</f>
        <v>2020</v>
      </c>
      <c r="M160" s="218" t="str">
        <f t="array" ref="M160">INDEX('Ortala-KabKota'!M$2:M$415,MATCH($D160,'Ortala-KabKota'!$E$2:$E$415,FALSE))</f>
        <v>A</v>
      </c>
      <c r="N160" s="218" t="str">
        <f t="array" ref="N160">INDEX('Ortala-KabKota'!N$2:N$415,MATCH($D160,'Ortala-KabKota'!$E$2:$E$415,FALSE))</f>
        <v/>
      </c>
      <c r="O160" s="218" t="str">
        <f t="array" ref="O160">INDEX('Ortala-KabKota'!O$2:O$415,MATCH($D160,'Ortala-KabKota'!$E$2:$E$415,FALSE))</f>
        <v>uptdppapgk@gmail.com</v>
      </c>
      <c r="P160" s="218" t="str">
        <f t="array" ref="P160">INDEX('Ortala-KabKota'!P$2:P$415,MATCH($D160,'Ortala-KabKota'!$E$2:$E$415,FALSE))</f>
        <v>Kepala UPTD, Kasubag TU, Kelompok Jabatan Fungsional</v>
      </c>
      <c r="Q160" s="218" t="str">
        <f t="array" ref="Q160">INDEX('Ortala-KabKota'!Q$2:Q$415,MATCH($D160,'Ortala-KabKota'!$E$2:$E$415,FALSE))</f>
        <v>BERGABUNG DENGAN KANTOR DINAS</v>
      </c>
      <c r="R160" s="218" t="str">
        <f t="array" ref="R160">INDEX('Ortala-KabKota'!R$2:R$415,MATCH($D160,'Ortala-KabKota'!$E$2:$E$415,FALSE))</f>
        <v>TIDAK PUNYA</v>
      </c>
      <c r="S160" s="218" t="str">
        <f t="array" ref="S160">INDEX('Ortala-KabKota'!S$2:S$415,MATCH($D160,'Ortala-KabKota'!$E$2:$E$415,FALSE))</f>
        <v/>
      </c>
      <c r="T160" s="218">
        <f t="array" ref="T160">INDEX('Ortala-KabKota'!T$2:T$415,MATCH($D160,'Ortala-KabKota'!$E$2:$E$415,FALSE))</f>
        <v>0</v>
      </c>
      <c r="U160" s="218">
        <f t="array" ref="U160">INDEX('Ortala-KabKota'!U$2:U$415,MATCH($D160,'Ortala-KabKota'!$E$2:$E$415,FALSE))</f>
        <v>0</v>
      </c>
      <c r="V160" s="218">
        <f t="array" ref="V160">INDEX('Ortala-KabKota'!V$2:V$415,MATCH($D160,'Ortala-KabKota'!$E$2:$E$415,FALSE))</f>
        <v>1</v>
      </c>
      <c r="W160" s="218">
        <f t="array" ref="W160">INDEX('Ortala-KabKota'!W$2:W$415,MATCH($D160,'Ortala-KabKota'!$E$2:$E$415,FALSE))</f>
        <v>0</v>
      </c>
      <c r="X160" s="218">
        <f t="array" ref="X160">INDEX('Ortala-KabKota'!X$2:X$415,MATCH($D160,'Ortala-KabKota'!$E$2:$E$415,FALSE))</f>
        <v>0</v>
      </c>
      <c r="Y160" s="218">
        <f t="array" ref="Y160">INDEX('Ortala-KabKota'!Y$2:Y$415,MATCH($D160,'Ortala-KabKota'!$E$2:$E$415,FALSE))</f>
        <v>0</v>
      </c>
      <c r="Z160" s="218">
        <f t="array" ref="Z160">INDEX('Ortala-KabKota'!Z$2:Z$415,MATCH($D160,'Ortala-KabKota'!$E$2:$E$415,FALSE))</f>
        <v>0</v>
      </c>
      <c r="AA160" s="218">
        <f t="array" ref="AA160">INDEX('Ortala-KabKota'!AA$2:AA$415,MATCH($D160,'Ortala-KabKota'!$E$2:$E$415,FALSE))</f>
        <v>0</v>
      </c>
      <c r="AB160" s="218">
        <f t="array" ref="AB160">INDEX('Ortala-KabKota'!AB$2:AB$415,MATCH($D160,'Ortala-KabKota'!$E$2:$E$415,FALSE))</f>
        <v>0</v>
      </c>
      <c r="AC160" s="218">
        <f t="array" ref="AC160">INDEX('Ortala-KabKota'!AC$2:AC$415,MATCH($D160,'Ortala-KabKota'!$E$2:$E$415,FALSE))</f>
        <v>0</v>
      </c>
      <c r="AD160" s="218">
        <f t="array" ref="AD160">INDEX('Ortala-KabKota'!AD$2:AD$415,MATCH($D160,'Ortala-KabKota'!$E$2:$E$415,FALSE))</f>
        <v>0</v>
      </c>
      <c r="AE160" s="218">
        <f t="array" ref="AE160">INDEX('Ortala-KabKota'!AE$2:AE$415,MATCH($D160,'Ortala-KabKota'!$E$2:$E$415,FALSE))</f>
        <v>1</v>
      </c>
      <c r="AF160" s="218">
        <f t="array" ref="AF160">INDEX('Ortala-KabKota'!AF$2:AF$415,MATCH($D160,'Ortala-KabKota'!$E$2:$E$415,FALSE))</f>
        <v>1</v>
      </c>
      <c r="AG160" s="218">
        <f t="array" ref="AG160">INDEX('Ortala-KabKota'!AG$2:AG$415,MATCH($D160,'Ortala-KabKota'!$E$2:$E$415,FALSE))</f>
        <v>0</v>
      </c>
      <c r="AH160" s="218">
        <f t="array" ref="AH160">INDEX('Ortala-KabKota'!AH$2:AH$415,MATCH($D160,'Ortala-KabKota'!$E$2:$E$415,FALSE))</f>
        <v>0</v>
      </c>
      <c r="AI160" s="218" t="str">
        <f t="array" ref="AI160">INDEX('Ortala-KabKota'!AI$2:AI$415,MATCH($D160,'Ortala-KabKota'!$E$2:$E$415,FALSE))</f>
        <v>Tidak ada</v>
      </c>
      <c r="AJ160" s="218">
        <f t="array" ref="AJ160">INDEX('Ortala-KabKota'!AJ$2:AJ$415,MATCH($D160,'Ortala-KabKota'!$E$2:$E$415,FALSE))</f>
        <v>1</v>
      </c>
      <c r="AK160" s="218">
        <f t="array" ref="AK160">INDEX('Ortala-KabKota'!AK$2:AK$415,MATCH($D160,'Ortala-KabKota'!$E$2:$E$415,FALSE))</f>
        <v>1</v>
      </c>
      <c r="AL160" s="218">
        <f t="array" ref="AL160">INDEX('Ortala-KabKota'!AL$2:AL$415,MATCH($D160,'Ortala-KabKota'!$E$2:$E$415,FALSE))</f>
        <v>6</v>
      </c>
      <c r="AM160" s="218" t="str">
        <f t="array" ref="AM160">INDEX('Ortala-KabKota'!AM$2:AM$415,MATCH($D160,'Ortala-KabKota'!$E$2:$E$415,FALSE))</f>
        <v>Pelecehan seksual Kekerasan terhadap Perempuan</v>
      </c>
      <c r="AN160" s="218" t="str">
        <f t="array" ref="AN160">INDEX('Ortala-KabKota'!AN$2:AN$415,MATCH($D160,'Ortala-KabKota'!$E$2:$E$415,FALSE))</f>
        <v/>
      </c>
      <c r="AO160" s="218" t="str">
        <f t="array" ref="AO160">INDEX('Ortala-KabKota'!AO$2:AO$415,MATCH($D160,'Ortala-KabKota'!$E$2:$E$415,FALSE))</f>
        <v/>
      </c>
      <c r="AP160" s="218" t="str">
        <f t="array" ref="AP160">INDEX('Ortala-KabKota'!AP$2:AP$415,MATCH($D160,'Ortala-KabKota'!$E$2:$E$415,FALSE))</f>
        <v/>
      </c>
      <c r="AQ160" s="218" t="str">
        <f t="array" ref="AQ160">INDEX('Ortala-KabKota'!AQ$2:AQ$415,MATCH($D160,'Ortala-KabKota'!$E$2:$E$415,FALSE))</f>
        <v/>
      </c>
      <c r="AR160" s="218">
        <f t="array" ref="AR160">INDEX('Ortala-KabKota'!AR$2:AR$415,MATCH($D160,'Ortala-KabKota'!$E$2:$E$415,FALSE))</f>
        <v>1</v>
      </c>
      <c r="AS160" s="218" t="str">
        <f t="array" ref="AS160">INDEX('Ortala-KabKota'!AS$2:AS$415,MATCH($D160,'Ortala-KabKota'!$E$2:$E$415,FALSE))</f>
        <v/>
      </c>
      <c r="AT160" s="218" t="str">
        <f t="array" ref="AT160">INDEX('Ortala-KabKota'!AT$2:AT$415,MATCH($D160,'Ortala-KabKota'!$E$2:$E$415,FALSE))</f>
        <v/>
      </c>
      <c r="AU160" s="218" t="str">
        <f t="array" ref="AU160">INDEX('UPTD PPA KabKota'!D$5:D$513,MATCH($D160,'UPTD PPA KabKota'!$C$5:$C$513,FALSE))</f>
        <v>Meryance, SE</v>
      </c>
      <c r="AV160" s="218" t="str">
        <f t="array" ref="AV160">INDEX('UPTD PPA KabKota'!E$5:E$513,MATCH($D160,'UPTD PPA KabKota'!$C$5:$C$513,FALSE))</f>
        <v>Jalan Rasakunda Gg. Delima Siam VI, Kecamatan Girimaya  
Pos-el : dpppakb@pangkalpinangkota.go.id; Pangkal Pinang  33143
</v>
      </c>
      <c r="AW160" s="218" t="str">
        <f t="array" ref="AW160">INDEX('UPTD PPA KabKota'!F$5:F$513,MATCH($D160,'UPTD PPA KabKota'!$C$5:$C$513,FALSE))</f>
        <v>Tidak ada</v>
      </c>
      <c r="AX160" s="218" t="str">
        <f t="array" ref="AX160">INDEX('UPTD PPA KabKota'!G$5:G$513,MATCH($D160,'UPTD PPA KabKota'!$C$5:$C$513,FALSE))</f>
        <v>dpppakb@pangkalpinangkota.go.id</v>
      </c>
      <c r="AY160" s="218" t="str">
        <f t="array" ref="AY160">INDEX('UPTD PPA KabKota'!H$5:H$513,MATCH($D160,'UPTD PPA KabKota'!$C$5:$C$513,FALSE))</f>
        <v>UPTD PPA</v>
      </c>
      <c r="AZ160" s="218" t="str">
        <f t="array" ref="AZ160">INDEX('UPTD PPA KabKota'!I$5:I$513,MATCH($D160,'UPTD PPA KabKota'!$C$5:$C$513,FALSE))</f>
        <v>Peraturan Walikota Pangkal PInang Nomor 59 Tahun 2020</v>
      </c>
      <c r="BA160" s="218">
        <f t="array" ref="BA160">INDEX('UPTD PPA KabKota'!J$5:J$513,MATCH($D160,'UPTD PPA KabKota'!$C$5:$C$513,FALSE))</f>
        <v>2020</v>
      </c>
      <c r="BB160" s="218" t="str">
        <f t="array" ref="BB160">INDEX('UPTD PPA KabKota'!K$5:K$513,MATCH($D160,'UPTD PPA KabKota'!$C$5:$C$513,FALSE))</f>
        <v>A</v>
      </c>
      <c r="BC160" s="218">
        <f t="array" ref="BC160">INDEX('UPTD PPA KabKota'!L$5:L$513,MATCH($D160,'UPTD PPA KabKota'!$C$5:$C$513,FALSE))</f>
        <v>81278878753</v>
      </c>
      <c r="BD160" s="218" t="str">
        <f t="array" ref="BD160">INDEX('UPTD PPA KabKota'!M$5:M$513,MATCH($D160,'UPTD PPA KabKota'!$C$5:$C$513,FALSE))</f>
        <v>m312y_02@yahoo.com</v>
      </c>
      <c r="BE160" s="218" t="str">
        <f t="array" ref="BE160">INDEX('UPTD PPA KabKota'!N$5:N$513,MATCH($D160,'UPTD PPA KabKota'!$C$5:$C$513,FALSE))</f>
        <v>Kepala UPTD, Kasubag TU dan Kelompok Jabatan Fungsional</v>
      </c>
      <c r="BF160" s="218" t="str">
        <f t="array" ref="BF160">INDEX('UPTD PPA KabKota'!O$5:O$513,MATCH($D160,'UPTD PPA KabKota'!$C$5:$C$513,FALSE))</f>
        <v>Mandiri</v>
      </c>
      <c r="BG160" s="218" t="str">
        <f t="array" ref="BG160">INDEX('UPTD PPA KabKota'!P$5:P$513,MATCH($D160,'UPTD PPA KabKota'!$C$5:$C$513,FALSE))</f>
        <v>Sewa/Kontrak</v>
      </c>
      <c r="BH160" s="218" t="str">
        <f t="array" ref="BH160">INDEX('UPTD PPA KabKota'!Q$5:Q$513,MATCH($D160,'UPTD PPA KabKota'!$C$5:$C$513,FALSE))</f>
        <v>tidak ada</v>
      </c>
      <c r="BI160" s="218" t="str">
        <f t="array" ref="BI160">INDEX('UPTD PPA KabKota'!R$5:R$513,MATCH($D160,'UPTD PPA KabKota'!$C$5:$C$513,FALSE))</f>
        <v>Tidak Ada</v>
      </c>
      <c r="BJ160" s="218" t="str">
        <f t="array" ref="BJ160">INDEX('UPTD PPA KabKota'!S$5:S$513,MATCH($D160,'UPTD PPA KabKota'!$C$5:$C$513,FALSE))</f>
        <v>Tidak Ada</v>
      </c>
      <c r="BK160" s="218" t="str">
        <f t="array" ref="BK160">INDEX('UPTD PPA KabKota'!T$5:T$513,MATCH($D160,'UPTD PPA KabKota'!$C$5:$C$513,FALSE))</f>
        <v>Tidak Ada</v>
      </c>
      <c r="BL160" s="218" t="str">
        <f t="array" ref="BL160">INDEX('UPTD PPA KabKota'!U$5:U$513,MATCH($D160,'UPTD PPA KabKota'!$C$5:$C$513,FALSE))</f>
        <v>Tidak Ada</v>
      </c>
      <c r="BM160" s="218" t="str">
        <f t="array" ref="BM160">INDEX('UPTD PPA KabKota'!V$5:V$513,MATCH($D160,'UPTD PPA KabKota'!$C$5:$C$513,FALSE))</f>
        <v>Tidak Ada</v>
      </c>
      <c r="BN160" s="218" t="str">
        <f t="array" ref="BN160">INDEX('UPTD PPA KabKota'!W$5:W$513,MATCH($D160,'UPTD PPA KabKota'!$C$5:$C$513,FALSE))</f>
        <v>Tidak Ada</v>
      </c>
      <c r="BO160" s="218" t="str">
        <f t="array" ref="BO160">INDEX('UPTD PPA KabKota'!X$5:X$513,MATCH($D160,'UPTD PPA KabKota'!$C$5:$C$513,FALSE))</f>
        <v>Tidak Ada</v>
      </c>
      <c r="BP160" s="218" t="str">
        <f t="array" ref="BP160">INDEX('UPTD PPA KabKota'!Y$5:Y$513,MATCH($D160,'UPTD PPA KabKota'!$C$5:$C$513,FALSE))</f>
        <v>Tidak Ada</v>
      </c>
      <c r="BQ160" s="218" t="str">
        <f t="array" ref="BQ160">INDEX('UPTD PPA KabKota'!Z$5:Z$513,MATCH($D160,'UPTD PPA KabKota'!$C$5:$C$513,FALSE))</f>
        <v>Tidak Ada</v>
      </c>
      <c r="BR160" s="218" t="str">
        <f t="array" ref="BR160">INDEX('UPTD PPA KabKota'!AA$5:AA$513,MATCH($D160,'UPTD PPA KabKota'!$C$5:$C$513,FALSE))</f>
        <v>Tidak Ada</v>
      </c>
      <c r="BS160" s="218" t="str">
        <f t="array" ref="BS160">INDEX('UPTD PPA KabKota'!AB$5:AB$513,MATCH($D160,'UPTD PPA KabKota'!$C$5:$C$513,FALSE))</f>
        <v>Tidak Ada</v>
      </c>
      <c r="BT160" s="218" t="str">
        <f t="array" ref="BT160">INDEX('UPTD PPA KabKota'!AC$5:AC$513,MATCH($D160,'UPTD PPA KabKota'!$C$5:$C$513,FALSE))</f>
        <v>Sudah</v>
      </c>
      <c r="BU160" s="218" t="str">
        <f t="array" ref="BU160">INDEX('UPTD PPA KabKota'!AD$5:AD$513,MATCH($D160,'UPTD PPA KabKota'!$C$5:$C$513,FALSE))</f>
        <v>Sudah</v>
      </c>
      <c r="BV160" s="218" t="str">
        <f t="array" ref="BV160">INDEX('UPTD PPA KabKota'!AE$5:AE$513,MATCH($D160,'UPTD PPA KabKota'!$C$5:$C$513,FALSE))</f>
        <v>Belum</v>
      </c>
      <c r="BW160" s="218" t="str">
        <f t="array" ref="BW160">INDEX('UPTD PPA KabKota'!AF$5:AF$513,MATCH($D160,'UPTD PPA KabKota'!$C$5:$C$513,FALSE))</f>
        <v>Sudah</v>
      </c>
      <c r="BX160" s="218" t="str">
        <f t="array" ref="BX160">INDEX('UPTD PPA KabKota'!AG$5:AG$513,MATCH($D160,'UPTD PPA KabKota'!$C$5:$C$513,FALSE))</f>
        <v>Belum</v>
      </c>
      <c r="BY160" s="218" t="str">
        <f t="array" ref="BY160">INDEX('UPTD PPA KabKota'!AH$5:AH$513,MATCH($D160,'UPTD PPA KabKota'!$C$5:$C$513,FALSE))</f>
        <v>Belum</v>
      </c>
      <c r="BZ160" s="218" t="str">
        <f t="array" ref="BZ160">INDEX('UPTD PPA KabKota'!AI$5:AI$513,MATCH($D160,'UPTD PPA KabKota'!$C$5:$C$513,FALSE))</f>
        <v>Belum</v>
      </c>
      <c r="CA160" s="218" t="str">
        <f t="array" ref="CA160">INDEX('UPTD PPA KabKota'!AJ$5:AJ$513,MATCH($D160,'UPTD PPA KabKota'!$C$5:$C$513,FALSE))</f>
        <v>Sudah</v>
      </c>
      <c r="CB160" s="218" t="str">
        <f t="array" ref="CB160">INDEX('UPTD PPA KabKota'!AK$5:AK$513,MATCH($D160,'UPTD PPA KabKota'!$C$5:$C$513,FALSE))</f>
        <v>Sudah</v>
      </c>
      <c r="CC160" s="218" t="str">
        <f t="array" ref="CC160">INDEX('UPTD PPA KabKota'!AL$5:AL$513,MATCH($D160,'UPTD PPA KabKota'!$C$5:$C$513,FALSE))</f>
        <v>Sudah</v>
      </c>
      <c r="CD160" s="218" t="str">
        <f t="array" ref="CD160">INDEX('UPTD PPA KabKota'!AM$5:AM$513,MATCH($D160,'UPTD PPA KabKota'!$C$5:$C$513,FALSE))</f>
        <v>Sudah</v>
      </c>
      <c r="CE160" s="218" t="str">
        <f t="array" ref="CE160">INDEX('UPTD PPA KabKota'!AN$5:AN$513,MATCH($D160,'UPTD PPA KabKota'!$C$5:$C$513,FALSE))</f>
        <v/>
      </c>
      <c r="CF160" s="218">
        <f t="array" ref="CF160">INDEX('UPTD PPA KabKota'!AO$5:AO$513,MATCH($D160,'UPTD PPA KabKota'!$C$5:$C$513,FALSE))</f>
        <v>114</v>
      </c>
      <c r="CG160" s="218" t="str">
        <f t="array" ref="CG160">INDEX('UPTD PPA KabKota'!AP$5:AP$513,MATCH($D160,'UPTD PPA KabKota'!$C$5:$C$513,FALSE))</f>
        <v>Perempuan</v>
      </c>
      <c r="CH160" s="218" t="str">
        <f t="array" ref="CH160">INDEX('UPTD PPA KabKota'!AQ$5:AQ$513,MATCH($D160,'UPTD PPA KabKota'!$C$5:$C$513,FALSE))</f>
        <v/>
      </c>
      <c r="CI160" s="218" t="str">
        <f t="array" ref="CI160">INDEX('UPTD PPA KabKota'!AR$5:AR$513,MATCH($D160,'UPTD PPA KabKota'!$C$5:$C$513,FALSE))</f>
        <v/>
      </c>
      <c r="CJ160" s="218" t="str">
        <f t="array" ref="CJ160">INDEX('UPTD PPA KabKota'!AS$5:AS$513,MATCH($D160,'UPTD PPA KabKota'!$C$5:$C$513,FALSE))</f>
        <v/>
      </c>
      <c r="CK160" s="218" t="str">
        <f t="array" ref="CK160">INDEX('UPTD PPA KabKota'!AT$5:AT$513,MATCH($D160,'UPTD PPA KabKota'!$C$5:$C$513,FALSE))</f>
        <v/>
      </c>
      <c r="CL160" s="218" t="str">
        <f t="array" ref="CL160">INDEX('UPTD PPA KabKota'!AU$5:AU$513,MATCH($D160,'UPTD PPA KabKota'!$C$5:$C$513,FALSE))</f>
        <v>V</v>
      </c>
      <c r="CM160" s="218" t="str">
        <f t="array" ref="CM160">INDEX('UPTD PPA KabKota'!AV$5:AV$513,MATCH($D160,'UPTD PPA KabKota'!$C$5:$C$513,FALSE))</f>
        <v/>
      </c>
      <c r="CN160" s="218" t="str">
        <f t="array" ref="CN160">INDEX('UPTD PPA KabKota'!AW$5:AW$513,MATCH($D160,'UPTD PPA KabKota'!$C$5:$C$513,FALSE))</f>
        <v/>
      </c>
      <c r="CO160" s="218" t="str">
        <f t="array" ref="CO160">INDEX('UPTD PPA KabKota'!AX$5:AX$513,MATCH($D160,'UPTD PPA KabKota'!$C$5:$C$513,FALSE))</f>
        <v/>
      </c>
      <c r="CP160" s="218" t="str">
        <f t="array" ref="CP160">INDEX('UPTD PPA KabKota'!AY$5:AY$513,MATCH($D160,'UPTD PPA KabKota'!$C$5:$C$513,FALSE))</f>
        <v/>
      </c>
      <c r="CQ160" s="209" t="str">
        <f>IFERROR(__xludf.DUMMYFUNCTION("IF(ISBLANK($K160),"""",IF(REGEXMATCH($K160,""Peraturan""),""Ada"",IF(REGEXMATCH($K160,""Rekomendasi""),""Tidak Ada"", $K160)))
"),"Ada")</f>
        <v>Ada</v>
      </c>
      <c r="CR160" s="209" t="str">
        <f t="array" ref="CR160">index('UPTD PPA KabKota'!$BI$5:$BI$513,match($D160,'UPTD PPA KabKota'!$C$5:$C$513,false))</f>
        <v>Ada</v>
      </c>
      <c r="CS160" s="314" t="str">
        <f t="shared" si="24"/>
        <v>Ada</v>
      </c>
    </row>
    <row r="161">
      <c r="A161" s="300">
        <v>157.0</v>
      </c>
      <c r="B161" s="300"/>
      <c r="C161" s="301" t="s">
        <v>4748</v>
      </c>
      <c r="D161" s="317" t="s">
        <v>4748</v>
      </c>
      <c r="E161" s="302">
        <v>45689.0</v>
      </c>
      <c r="F161" s="303" t="str">
        <f t="array" ref="F161">INDEX('Ortala-Provinsi'!C$2:C$39,MATCH($D161,'Ortala-Provinsi'!$B$2:$B$39,FALSE))</f>
        <v>Herman/ 082283987010</v>
      </c>
      <c r="G161" s="303" t="str">
        <f t="array" ref="G161">INDEX('Ortala-Provinsi'!D$2:D$39,MATCH($D161,'Ortala-Provinsi'!$B$2:$B$39,FALSE))</f>
        <v>Jl. Riau Nomor 1-2, Kota Tanjung Pinang, Prov Kepri</v>
      </c>
      <c r="H161" s="303">
        <f t="array" ref="H161">INDEX('Ortala-Provinsi'!E$2:E$39,MATCH($D161,'Ortala-Provinsi'!$B$2:$B$39,FALSE))</f>
        <v>0</v>
      </c>
      <c r="I161" s="303" t="str">
        <f t="array" ref="I161">INDEX('Ortala-Provinsi'!F$2:F$39,MATCH($D161,'Ortala-Provinsi'!$B$2:$B$39,FALSE))</f>
        <v>08117711881</v>
      </c>
      <c r="J161" s="303" t="str">
        <f t="array" ref="J161">INDEX('Ortala-Provinsi'!G$2:G$39,MATCH($D161,'Ortala-Provinsi'!$B$2:$B$39,FALSE))</f>
        <v>UPT PPA</v>
      </c>
      <c r="K161" s="303" t="str">
        <f t="array" ref="K161">INDEX('Ortala-Provinsi'!H$2:H$39,MATCH($D161,'Ortala-Provinsi'!$B$2:$B$39,FALSE))</f>
        <v>Peraturan Gubernur Provinsi Kepulauan Riau Nomor 81 Tahun 2017  tentang Pembentukan UPTD PPA, merubah/mencabut Peraturan Gubernur Provinsi Kepulauan Riau Nomor 81 Tahun 2017 tentang Pembentukan Unit Pelaksana Teknis Pusat Pelayanan Terpadu Perlindungan Perempuan dan Anak Pada Dinas Pemberdayaan Perempuan, Perlindungan Anak, Pengendalian Penduduk dan Keluarga Berencana Provinsi Kepulauan Riau</v>
      </c>
      <c r="L161" s="303">
        <f t="array" ref="L161">INDEX('Ortala-Provinsi'!I$2:I$39,MATCH($D161,'Ortala-Provinsi'!$B$2:$B$39,FALSE))</f>
        <v>2017</v>
      </c>
      <c r="M161" s="303" t="str">
        <f t="array" ref="M161">INDEX('Ortala-Provinsi'!J$2:J$39,MATCH($D161,'Ortala-Provinsi'!$B$2:$B$39,FALSE))</f>
        <v>A</v>
      </c>
      <c r="N161" s="303" t="str">
        <f t="array" ref="N161">INDEX('Ortala-Provinsi'!K$2:K$39,MATCH($D161,'Ortala-Provinsi'!$B$2:$B$39,FALSE))</f>
        <v>Vonna/ 081991137447</v>
      </c>
      <c r="O161" s="320" t="str">
        <f t="array" ref="O161">INDEX('Ortala-Provinsi'!L$2:L$39,MATCH($D161,'Ortala-Provinsi'!$B$2:$B$39,FALSE))</f>
        <v>uptdp2tp2akepri@yahoo.com</v>
      </c>
      <c r="P161" s="303" t="str">
        <f t="array" ref="P161">INDEX('Ortala-Provinsi'!M$2:M$39,MATCH($D161,'Ortala-Provinsi'!$B$2:$B$39,FALSE))</f>
        <v>Kasi 1 : Penerimaan Pengaduan, penjangkauan dan integrasi, Kasi 2 : Rehabilitasi Pemulangan dan Reintagrasi, dan Kasubag TU</v>
      </c>
      <c r="Q161" s="303" t="str">
        <f t="array" ref="Q161">INDEX('Ortala-Provinsi'!N$2:N$39,MATCH($D161,'Ortala-Provinsi'!$B$2:$B$39,FALSE))</f>
        <v>MANDIRI</v>
      </c>
      <c r="R161" s="303" t="str">
        <f t="array" ref="R161">INDEX('Ortala-Provinsi'!O$2:O$39,MATCH($D161,'Ortala-Provinsi'!$B$2:$B$39,FALSE))</f>
        <v>MILIK SENDIRI</v>
      </c>
      <c r="S161" s="303">
        <f t="array" ref="S161">INDEX('Ortala-Provinsi'!P$2:P$39,MATCH($D161,'Ortala-Provinsi'!$B$2:$B$39,FALSE))</f>
        <v>1</v>
      </c>
      <c r="T161" s="303" t="str">
        <f t="array" ref="T161">INDEX('Ortala-Provinsi'!Q$2:Q$39,MATCH($D161,'Ortala-Provinsi'!$B$2:$B$39,FALSE))</f>
        <v/>
      </c>
      <c r="U161" s="303" t="str">
        <f t="array" ref="U161">INDEX('Ortala-Provinsi'!R$2:R$39,MATCH($D161,'Ortala-Provinsi'!$B$2:$B$39,FALSE))</f>
        <v/>
      </c>
      <c r="V161" s="303" t="str">
        <f t="array" ref="V161">INDEX('Ortala-Provinsi'!S$2:S$39,MATCH($D161,'Ortala-Provinsi'!$B$2:$B$39,FALSE))</f>
        <v>Uptd ppa sudah memiliki rumah perlindungan dengan status hak milik</v>
      </c>
      <c r="W161" s="303">
        <f t="array" ref="W161">INDEX('Ortala-Provinsi'!T$2:T$39,MATCH($D161,'Ortala-Provinsi'!$B$2:$B$39,FALSE))</f>
        <v>1</v>
      </c>
      <c r="X161" s="303">
        <f t="array" ref="X161">INDEX('Ortala-Provinsi'!U$2:U$39,MATCH($D161,'Ortala-Provinsi'!$B$2:$B$39,FALSE))</f>
        <v>1</v>
      </c>
      <c r="Y161" s="303">
        <f t="array" ref="Y161">INDEX('Ortala-Provinsi'!V$2:V$39,MATCH($D161,'Ortala-Provinsi'!$B$2:$B$39,FALSE))</f>
        <v>1</v>
      </c>
      <c r="Z161" s="303">
        <f t="array" ref="Z161">INDEX('Ortala-Provinsi'!W$2:W$39,MATCH($D161,'Ortala-Provinsi'!$B$2:$B$39,FALSE))</f>
        <v>1</v>
      </c>
      <c r="AA161" s="303">
        <f t="array" ref="AA161">INDEX('Ortala-Provinsi'!X$2:X$39,MATCH($D161,'Ortala-Provinsi'!$B$2:$B$39,FALSE))</f>
        <v>0</v>
      </c>
      <c r="AB161" s="303">
        <f t="array" ref="AB161">INDEX('Ortala-Provinsi'!Y$2:Y$39,MATCH($D161,'Ortala-Provinsi'!$B$2:$B$39,FALSE))</f>
        <v>1</v>
      </c>
      <c r="AC161" s="303">
        <f t="array" ref="AC161">INDEX('Ortala-Provinsi'!Z$2:Z$39,MATCH($D161,'Ortala-Provinsi'!$B$2:$B$39,FALSE))</f>
        <v>0</v>
      </c>
      <c r="AD161" s="303">
        <f t="array" ref="AD161">INDEX('Ortala-Provinsi'!AA$2:AA$39,MATCH($D161,'Ortala-Provinsi'!$B$2:$B$39,FALSE))</f>
        <v>0</v>
      </c>
      <c r="AE161" s="303">
        <f t="array" ref="AE161">INDEX('Ortala-Provinsi'!AB$2:AB$39,MATCH($D161,'Ortala-Provinsi'!$B$2:$B$39,FALSE))</f>
        <v>0</v>
      </c>
      <c r="AF161" s="303">
        <f t="array" ref="AF161">INDEX('Ortala-Provinsi'!AC$2:AC$39,MATCH($D161,'Ortala-Provinsi'!$B$2:$B$39,FALSE))</f>
        <v>0</v>
      </c>
      <c r="AG161" s="303">
        <f t="array" ref="AG161">INDEX('Ortala-Provinsi'!AD$2:AD$39,MATCH($D161,'Ortala-Provinsi'!$B$2:$B$39,FALSE))</f>
        <v>0</v>
      </c>
      <c r="AH161" s="303">
        <f t="array" ref="AH161">INDEX('Ortala-Provinsi'!AE$2:AE$39,MATCH($D161,'Ortala-Provinsi'!$B$2:$B$39,FALSE))</f>
        <v>1</v>
      </c>
      <c r="AI161" s="303">
        <f t="array" ref="AI161">INDEX('Ortala-Provinsi'!AF$2:AF$39,MATCH($D161,'Ortala-Provinsi'!$B$2:$B$39,FALSE))</f>
        <v>1</v>
      </c>
      <c r="AJ161" s="303">
        <f t="array" ref="AJ161">INDEX('Ortala-Provinsi'!AG$2:AG$39,MATCH($D161,'Ortala-Provinsi'!$B$2:$B$39,FALSE))</f>
        <v>1</v>
      </c>
      <c r="AK161" s="303">
        <f t="array" ref="AK161">INDEX('Ortala-Provinsi'!AH$2:AH$39,MATCH($D161,'Ortala-Provinsi'!$B$2:$B$39,FALSE))</f>
        <v>1</v>
      </c>
      <c r="AL161" s="303" t="str">
        <f t="array" ref="AL161">INDEX('Ortala-Provinsi'!AI$2:AI$39,MATCH($D161,'Ortala-Provinsi'!$B$2:$B$39,FALSE))</f>
        <v>Petugas ppa memberikan surat pernyataan bersedia tingggal dipenampungan sementara
Korban di berikan segala kebutuhan korban seperti handuk, pakaian dll dan diantara ke kamar
Korban diperiksa jasmaninya, bila sakitbakan diberi layaann medis, jika sakit berlanjut ato parah maka akan dirujuk k puskesmas
Korban menempati penamoungan sementara maksimal 14 hari, jika lewat batas waktu maka  akan diperpanjang hingga korban benar2 pulih meninggalkan penampungan sementara
Bila batas waktu habis maka korban akan diberikan surat meninggalkan rumah penampungan sementara
Kasi rehabilitasi membuat surat berita acara penyerahan korban</v>
      </c>
      <c r="AM161" s="303">
        <f t="array" ref="AM161">INDEX('Ortala-Provinsi'!AJ$2:AJ$39,MATCH($D161,'Ortala-Provinsi'!$B$2:$B$39,FALSE))</f>
        <v>1</v>
      </c>
      <c r="AN161" s="303">
        <f t="array" ref="AN161">INDEX('Ortala-Provinsi'!AK$2:AK$39,MATCH($D161,'Ortala-Provinsi'!$B$2:$B$39,FALSE))</f>
        <v>1</v>
      </c>
      <c r="AO161" s="303">
        <f t="array" ref="AO161">INDEX('Ortala-Provinsi'!AL$2:AL$39,MATCH($D161,'Ortala-Provinsi'!$B$2:$B$39,FALSE))</f>
        <v>219</v>
      </c>
      <c r="AP161" s="303" t="str">
        <f t="array" ref="AP161">INDEX('Ortala-Provinsi'!AM$2:AM$39,MATCH($D161,'Ortala-Provinsi'!$B$2:$B$39,FALSE))</f>
        <v>KDRT &amp; Pelecehan Seksual Anak</v>
      </c>
      <c r="AQ161" s="303" t="str">
        <f t="array" ref="AQ161">INDEX('Ortala-Provinsi'!AN$2:AN$39,MATCH($D161,'Ortala-Provinsi'!$B$2:$B$39,FALSE))</f>
        <v/>
      </c>
      <c r="AR161" s="303" t="str">
        <f t="array" ref="AR161">INDEX('Ortala-Provinsi'!AO$2:AO$39,MATCH($D161,'Ortala-Provinsi'!$B$2:$B$39,FALSE))</f>
        <v/>
      </c>
      <c r="AS161" s="303" t="str">
        <f t="array" ref="AS161">INDEX('Ortala-Provinsi'!AP$2:AP$39,MATCH($D161,'Ortala-Provinsi'!$B$2:$B$39,FALSE))</f>
        <v/>
      </c>
      <c r="AT161" s="303" t="str">
        <f t="array" ref="AT161">INDEX('Ortala-Provinsi'!AQ$2:AQ$39,MATCH($D161,'Ortala-Provinsi'!$B$2:$B$39,FALSE))</f>
        <v/>
      </c>
      <c r="AU161" s="304" t="str">
        <f t="shared" ref="AU161:CP161" si="25">INDEX(#REF!,MATCH($D161,#REF!,FALSE))</f>
        <v>#REF!</v>
      </c>
      <c r="AV161" s="304" t="str">
        <f t="shared" si="25"/>
        <v>#REF!</v>
      </c>
      <c r="AW161" s="304" t="str">
        <f t="shared" si="25"/>
        <v>#REF!</v>
      </c>
      <c r="AX161" s="304" t="str">
        <f t="shared" si="25"/>
        <v>#REF!</v>
      </c>
      <c r="AY161" s="304" t="str">
        <f t="shared" si="25"/>
        <v>#REF!</v>
      </c>
      <c r="AZ161" s="304" t="str">
        <f t="shared" si="25"/>
        <v>#REF!</v>
      </c>
      <c r="BA161" s="305" t="str">
        <f t="shared" si="25"/>
        <v>#REF!</v>
      </c>
      <c r="BB161" s="304" t="str">
        <f t="shared" si="25"/>
        <v>#REF!</v>
      </c>
      <c r="BC161" s="304" t="str">
        <f t="shared" si="25"/>
        <v>#REF!</v>
      </c>
      <c r="BD161" s="304" t="str">
        <f t="shared" si="25"/>
        <v>#REF!</v>
      </c>
      <c r="BE161" s="304" t="str">
        <f t="shared" si="25"/>
        <v>#REF!</v>
      </c>
      <c r="BF161" s="304" t="str">
        <f t="shared" si="25"/>
        <v>#REF!</v>
      </c>
      <c r="BG161" s="304" t="str">
        <f t="shared" si="25"/>
        <v>#REF!</v>
      </c>
      <c r="BH161" s="304" t="str">
        <f t="shared" si="25"/>
        <v>#REF!</v>
      </c>
      <c r="BI161" s="304" t="str">
        <f t="shared" si="25"/>
        <v>#REF!</v>
      </c>
      <c r="BJ161" s="304" t="str">
        <f t="shared" si="25"/>
        <v>#REF!</v>
      </c>
      <c r="BK161" s="304" t="str">
        <f t="shared" si="25"/>
        <v>#REF!</v>
      </c>
      <c r="BL161" s="304" t="str">
        <f t="shared" si="25"/>
        <v>#REF!</v>
      </c>
      <c r="BM161" s="304" t="str">
        <f t="shared" si="25"/>
        <v>#REF!</v>
      </c>
      <c r="BN161" s="304" t="str">
        <f t="shared" si="25"/>
        <v>#REF!</v>
      </c>
      <c r="BO161" s="304" t="str">
        <f t="shared" si="25"/>
        <v>#REF!</v>
      </c>
      <c r="BP161" s="304" t="str">
        <f t="shared" si="25"/>
        <v>#REF!</v>
      </c>
      <c r="BQ161" s="304" t="str">
        <f t="shared" si="25"/>
        <v>#REF!</v>
      </c>
      <c r="BR161" s="304" t="str">
        <f t="shared" si="25"/>
        <v>#REF!</v>
      </c>
      <c r="BS161" s="304" t="str">
        <f t="shared" si="25"/>
        <v>#REF!</v>
      </c>
      <c r="BT161" s="304" t="str">
        <f t="shared" si="25"/>
        <v>#REF!</v>
      </c>
      <c r="BU161" s="304" t="str">
        <f t="shared" si="25"/>
        <v>#REF!</v>
      </c>
      <c r="BV161" s="304" t="str">
        <f t="shared" si="25"/>
        <v>#REF!</v>
      </c>
      <c r="BW161" s="304" t="str">
        <f t="shared" si="25"/>
        <v>#REF!</v>
      </c>
      <c r="BX161" s="304" t="str">
        <f t="shared" si="25"/>
        <v>#REF!</v>
      </c>
      <c r="BY161" s="304" t="str">
        <f t="shared" si="25"/>
        <v>#REF!</v>
      </c>
      <c r="BZ161" s="304" t="str">
        <f t="shared" si="25"/>
        <v>#REF!</v>
      </c>
      <c r="CA161" s="304" t="str">
        <f t="shared" si="25"/>
        <v>#REF!</v>
      </c>
      <c r="CB161" s="304" t="str">
        <f t="shared" si="25"/>
        <v>#REF!</v>
      </c>
      <c r="CC161" s="304" t="str">
        <f t="shared" si="25"/>
        <v>#REF!</v>
      </c>
      <c r="CD161" s="304" t="str">
        <f t="shared" si="25"/>
        <v>#REF!</v>
      </c>
      <c r="CE161" s="304" t="str">
        <f t="shared" si="25"/>
        <v>#REF!</v>
      </c>
      <c r="CF161" s="305" t="str">
        <f t="shared" si="25"/>
        <v>#REF!</v>
      </c>
      <c r="CG161" s="304" t="str">
        <f t="shared" si="25"/>
        <v>#REF!</v>
      </c>
      <c r="CH161" s="306" t="str">
        <f t="shared" si="25"/>
        <v>#REF!</v>
      </c>
      <c r="CI161" s="306" t="str">
        <f t="shared" si="25"/>
        <v>#REF!</v>
      </c>
      <c r="CJ161" s="306" t="str">
        <f t="shared" si="25"/>
        <v>#REF!</v>
      </c>
      <c r="CK161" s="304" t="str">
        <f t="shared" si="25"/>
        <v>#REF!</v>
      </c>
      <c r="CL161" s="306" t="str">
        <f t="shared" si="25"/>
        <v>#REF!</v>
      </c>
      <c r="CM161" s="306" t="str">
        <f t="shared" si="25"/>
        <v>#REF!</v>
      </c>
      <c r="CN161" s="306" t="str">
        <f t="shared" si="25"/>
        <v>#REF!</v>
      </c>
      <c r="CO161" s="306" t="str">
        <f t="shared" si="25"/>
        <v>#REF!</v>
      </c>
      <c r="CP161" s="306" t="str">
        <f t="shared" si="25"/>
        <v>#REF!</v>
      </c>
      <c r="CQ161" s="307" t="str">
        <f>IFERROR(__xludf.DUMMYFUNCTION("IF(ISBLANK($K161),"""",IF(REGEXMATCH($K161,""Peraturan""),""Ada"",IF(REGEXMATCH($K161,""Rekomendasi""),""Tidak Ada"", $K161)))
"),"Ada")</f>
        <v>Ada</v>
      </c>
      <c r="CR161" s="308" t="str">
        <f t="array" ref="CR161">INDEX(#REF!,MATCH($D161,#REF!,FALSE))</f>
        <v>#REF!</v>
      </c>
      <c r="CS161" s="309"/>
    </row>
    <row r="162">
      <c r="A162" s="334">
        <v>158.0</v>
      </c>
      <c r="B162" s="334">
        <v>1.0</v>
      </c>
      <c r="C162" s="311" t="s">
        <v>4748</v>
      </c>
      <c r="D162" s="312" t="s">
        <v>1312</v>
      </c>
      <c r="E162" s="315">
        <v>45748.0</v>
      </c>
      <c r="F162" s="218" t="str">
        <f t="array" ref="F162">INDEX('Ortala-KabKota'!F$2:F$415,MATCH($D162,'Ortala-KabKota'!$E$2:$E$415,FALSE))</f>
        <v>Desy/ 085364351930</v>
      </c>
      <c r="G162" s="218" t="str">
        <f t="array" ref="G162">INDEX('Ortala-KabKota'!G$2:G$415,MATCH($D162,'Ortala-KabKota'!$E$2:$E$415,FALSE))</f>
        <v>Jln. Bhayangkara No. 02
Tanjung Balai Karimun</v>
      </c>
      <c r="H162" s="218" t="str">
        <f t="array" ref="H162">INDEX('Ortala-KabKota'!H$2:H$415,MATCH($D162,'Ortala-KabKota'!$E$2:$E$415,FALSE))</f>
        <v/>
      </c>
      <c r="I162" s="218" t="str">
        <f t="array" ref="I162">INDEX('Ortala-KabKota'!I$2:I$415,MATCH($D162,'Ortala-KabKota'!$E$2:$E$415,FALSE))</f>
        <v>081270356670
</v>
      </c>
      <c r="J162" s="218" t="str">
        <f t="array" ref="J162">INDEX('Ortala-KabKota'!J$2:J$415,MATCH($D162,'Ortala-KabKota'!$E$2:$E$415,FALSE))</f>
        <v>UPTD PPA</v>
      </c>
      <c r="K162" s="218" t="str">
        <f t="array" ref="K162">INDEX('Ortala-KabKota'!K$2:K$415,MATCH($D162,'Ortala-KabKota'!$E$2:$E$415,FALSE))</f>
        <v>Peraturan Bupati No.1 tahun 2022</v>
      </c>
      <c r="L162" s="218">
        <f t="array" ref="L162">INDEX('Ortala-KabKota'!L$2:L$415,MATCH($D162,'Ortala-KabKota'!$E$2:$E$415,FALSE))</f>
        <v>2022</v>
      </c>
      <c r="M162" s="218" t="str">
        <f t="array" ref="M162">INDEX('Ortala-KabKota'!M$2:M$415,MATCH($D162,'Ortala-KabKota'!$E$2:$E$415,FALSE))</f>
        <v>A</v>
      </c>
      <c r="N162" s="218" t="str">
        <f t="array" ref="N162">INDEX('Ortala-KabKota'!N$2:N$415,MATCH($D162,'Ortala-KabKota'!$E$2:$E$415,FALSE))</f>
        <v>Vony/ 081268884611</v>
      </c>
      <c r="O162" s="218" t="str">
        <f t="array" ref="O162">INDEX('Ortala-KabKota'!O$2:O$415,MATCH($D162,'Ortala-KabKota'!$E$2:$E$415,FALSE))</f>
        <v>uptdppakarimun@gmail.com</v>
      </c>
      <c r="P162" s="218" t="str">
        <f t="array" ref="P162">INDEX('Ortala-KabKota'!P$2:P$415,MATCH($D162,'Ortala-KabKota'!$E$2:$E$415,FALSE))</f>
        <v/>
      </c>
      <c r="Q162" s="218" t="str">
        <f t="array" ref="Q162">INDEX('Ortala-KabKota'!Q$2:Q$415,MATCH($D162,'Ortala-KabKota'!$E$2:$E$415,FALSE))</f>
        <v>BERGABUNG DENGAN KANTOR DINAS</v>
      </c>
      <c r="R162" s="218" t="str">
        <f t="array" ref="R162">INDEX('Ortala-KabKota'!R$2:R$415,MATCH($D162,'Ortala-KabKota'!$E$2:$E$415,FALSE))</f>
        <v>TIDAK PUNYA</v>
      </c>
      <c r="S162" s="218" t="str">
        <f t="array" ref="S162">INDEX('Ortala-KabKota'!S$2:S$415,MATCH($D162,'Ortala-KabKota'!$E$2:$E$415,FALSE))</f>
        <v/>
      </c>
      <c r="T162" s="218">
        <f t="array" ref="T162">INDEX('Ortala-KabKota'!T$2:T$415,MATCH($D162,'Ortala-KabKota'!$E$2:$E$415,FALSE))</f>
        <v>0</v>
      </c>
      <c r="U162" s="218">
        <f t="array" ref="U162">INDEX('Ortala-KabKota'!U$2:U$415,MATCH($D162,'Ortala-KabKota'!$E$2:$E$415,FALSE))</f>
        <v>0</v>
      </c>
      <c r="V162" s="218">
        <f t="array" ref="V162">INDEX('Ortala-KabKota'!V$2:V$415,MATCH($D162,'Ortala-KabKota'!$E$2:$E$415,FALSE))</f>
        <v>0</v>
      </c>
      <c r="W162" s="218">
        <f t="array" ref="W162">INDEX('Ortala-KabKota'!W$2:W$415,MATCH($D162,'Ortala-KabKota'!$E$2:$E$415,FALSE))</f>
        <v>0</v>
      </c>
      <c r="X162" s="218">
        <f t="array" ref="X162">INDEX('Ortala-KabKota'!X$2:X$415,MATCH($D162,'Ortala-KabKota'!$E$2:$E$415,FALSE))</f>
        <v>0</v>
      </c>
      <c r="Y162" s="218">
        <f t="array" ref="Y162">INDEX('Ortala-KabKota'!Y$2:Y$415,MATCH($D162,'Ortala-KabKota'!$E$2:$E$415,FALSE))</f>
        <v>0</v>
      </c>
      <c r="Z162" s="218">
        <f t="array" ref="Z162">INDEX('Ortala-KabKota'!Z$2:Z$415,MATCH($D162,'Ortala-KabKota'!$E$2:$E$415,FALSE))</f>
        <v>0</v>
      </c>
      <c r="AA162" s="218">
        <f t="array" ref="AA162">INDEX('Ortala-KabKota'!AA$2:AA$415,MATCH($D162,'Ortala-KabKota'!$E$2:$E$415,FALSE))</f>
        <v>0</v>
      </c>
      <c r="AB162" s="218">
        <f t="array" ref="AB162">INDEX('Ortala-KabKota'!AB$2:AB$415,MATCH($D162,'Ortala-KabKota'!$E$2:$E$415,FALSE))</f>
        <v>0</v>
      </c>
      <c r="AC162" s="218">
        <f t="array" ref="AC162">INDEX('Ortala-KabKota'!AC$2:AC$415,MATCH($D162,'Ortala-KabKota'!$E$2:$E$415,FALSE))</f>
        <v>0</v>
      </c>
      <c r="AD162" s="218">
        <f t="array" ref="AD162">INDEX('Ortala-KabKota'!AD$2:AD$415,MATCH($D162,'Ortala-KabKota'!$E$2:$E$415,FALSE))</f>
        <v>0</v>
      </c>
      <c r="AE162" s="218">
        <f t="array" ref="AE162">INDEX('Ortala-KabKota'!AE$2:AE$415,MATCH($D162,'Ortala-KabKota'!$E$2:$E$415,FALSE))</f>
        <v>0</v>
      </c>
      <c r="AF162" s="218">
        <f t="array" ref="AF162">INDEX('Ortala-KabKota'!AF$2:AF$415,MATCH($D162,'Ortala-KabKota'!$E$2:$E$415,FALSE))</f>
        <v>0</v>
      </c>
      <c r="AG162" s="218">
        <f t="array" ref="AG162">INDEX('Ortala-KabKota'!AG$2:AG$415,MATCH($D162,'Ortala-KabKota'!$E$2:$E$415,FALSE))</f>
        <v>0</v>
      </c>
      <c r="AH162" s="218">
        <f t="array" ref="AH162">INDEX('Ortala-KabKota'!AH$2:AH$415,MATCH($D162,'Ortala-KabKota'!$E$2:$E$415,FALSE))</f>
        <v>0</v>
      </c>
      <c r="AI162" s="218">
        <f t="array" ref="AI162">INDEX('Ortala-KabKota'!AI$2:AI$415,MATCH($D162,'Ortala-KabKota'!$E$2:$E$415,FALSE))</f>
        <v>0</v>
      </c>
      <c r="AJ162" s="218">
        <f t="array" ref="AJ162">INDEX('Ortala-KabKota'!AJ$2:AJ$415,MATCH($D162,'Ortala-KabKota'!$E$2:$E$415,FALSE))</f>
        <v>0</v>
      </c>
      <c r="AK162" s="218">
        <f t="array" ref="AK162">INDEX('Ortala-KabKota'!AK$2:AK$415,MATCH($D162,'Ortala-KabKota'!$E$2:$E$415,FALSE))</f>
        <v>0</v>
      </c>
      <c r="AL162" s="218">
        <f t="array" ref="AL162">INDEX('Ortala-KabKota'!AL$2:AL$415,MATCH($D162,'Ortala-KabKota'!$E$2:$E$415,FALSE))</f>
        <v>0</v>
      </c>
      <c r="AM162" s="218">
        <f t="array" ref="AM162">INDEX('Ortala-KabKota'!AM$2:AM$415,MATCH($D162,'Ortala-KabKota'!$E$2:$E$415,FALSE))</f>
        <v>0</v>
      </c>
      <c r="AN162" s="218" t="str">
        <f t="array" ref="AN162">INDEX('Ortala-KabKota'!AN$2:AN$415,MATCH($D162,'Ortala-KabKota'!$E$2:$E$415,FALSE))</f>
        <v/>
      </c>
      <c r="AO162" s="218" t="str">
        <f t="array" ref="AO162">INDEX('Ortala-KabKota'!AO$2:AO$415,MATCH($D162,'Ortala-KabKota'!$E$2:$E$415,FALSE))</f>
        <v/>
      </c>
      <c r="AP162" s="218" t="str">
        <f t="array" ref="AP162">INDEX('Ortala-KabKota'!AP$2:AP$415,MATCH($D162,'Ortala-KabKota'!$E$2:$E$415,FALSE))</f>
        <v/>
      </c>
      <c r="AQ162" s="218" t="str">
        <f t="array" ref="AQ162">INDEX('Ortala-KabKota'!AQ$2:AQ$415,MATCH($D162,'Ortala-KabKota'!$E$2:$E$415,FALSE))</f>
        <v/>
      </c>
      <c r="AR162" s="218" t="str">
        <f t="array" ref="AR162">INDEX('Ortala-KabKota'!AR$2:AR$415,MATCH($D162,'Ortala-KabKota'!$E$2:$E$415,FALSE))</f>
        <v/>
      </c>
      <c r="AS162" s="218" t="str">
        <f t="array" ref="AS162">INDEX('Ortala-KabKota'!AS$2:AS$415,MATCH($D162,'Ortala-KabKota'!$E$2:$E$415,FALSE))</f>
        <v/>
      </c>
      <c r="AT162" s="218" t="str">
        <f t="array" ref="AT162">INDEX('Ortala-KabKota'!AT$2:AT$415,MATCH($D162,'Ortala-KabKota'!$E$2:$E$415,FALSE))</f>
        <v/>
      </c>
      <c r="AU162" s="218" t="str">
        <f t="array" ref="AU162">INDEX('UPTD PPA KabKota'!D$5:D$513,MATCH($D162,'UPTD PPA KabKota'!$C$5:$C$513,FALSE))</f>
        <v>Desy/085364351930</v>
      </c>
      <c r="AV162" s="218" t="str">
        <f t="array" ref="AV162">INDEX('UPTD PPA KabKota'!E$5:E$513,MATCH($D162,'UPTD PPA KabKota'!$C$5:$C$513,FALSE))</f>
        <v>Jalan Bhayangkara No.2 Tanjung Balai Karimun</v>
      </c>
      <c r="AW162" s="218" t="str">
        <f t="array" ref="AW162">INDEX('UPTD PPA KabKota'!F$5:F$513,MATCH($D162,'UPTD PPA KabKota'!$C$5:$C$513,FALSE))</f>
        <v>-</v>
      </c>
      <c r="AX162" s="218" t="str">
        <f t="array" ref="AX162">INDEX('UPTD PPA KabKota'!G$5:G$513,MATCH($D162,'UPTD PPA KabKota'!$C$5:$C$513,FALSE))</f>
        <v>085364351930</v>
      </c>
      <c r="AY162" s="218" t="str">
        <f t="array" ref="AY162">INDEX('UPTD PPA KabKota'!H$5:H$513,MATCH($D162,'UPTD PPA KabKota'!$C$5:$C$513,FALSE))</f>
        <v>UPTD PPA</v>
      </c>
      <c r="AZ162" s="218" t="str">
        <f t="array" ref="AZ162">INDEX('UPTD PPA KabKota'!I$5:I$513,MATCH($D162,'UPTD PPA KabKota'!$C$5:$C$513,FALSE))</f>
        <v>Peraturan Bupati Nomor 1 Tahun 2022</v>
      </c>
      <c r="BA162" s="218">
        <f t="array" ref="BA162">INDEX('UPTD PPA KabKota'!J$5:J$513,MATCH($D162,'UPTD PPA KabKota'!$C$5:$C$513,FALSE))</f>
        <v>2022</v>
      </c>
      <c r="BB162" s="218" t="str">
        <f t="array" ref="BB162">INDEX('UPTD PPA KabKota'!K$5:K$513,MATCH($D162,'UPTD PPA KabKota'!$C$5:$C$513,FALSE))</f>
        <v>A</v>
      </c>
      <c r="BC162" s="218" t="str">
        <f t="array" ref="BC162">INDEX('UPTD PPA KabKota'!L$5:L$513,MATCH($D162,'UPTD PPA KabKota'!$C$5:$C$513,FALSE))</f>
        <v>Desy/085364351930</v>
      </c>
      <c r="BD162" s="316" t="str">
        <f t="array" ref="BD162">INDEX('UPTD PPA KabKota'!M$5:M$513,MATCH($D162,'UPTD PPA KabKota'!$C$5:$C$513,FALSE))</f>
        <v>uptdppakarimun@gmail.com</v>
      </c>
      <c r="BE162" s="218" t="str">
        <f t="array" ref="BE162">INDEX('UPTD PPA KabKota'!N$5:N$513,MATCH($D162,'UPTD PPA KabKota'!$C$5:$C$513,FALSE))</f>
        <v>1. Kepala UPTD PPA
2. Kasubag TU
3. Staf Administrasi</v>
      </c>
      <c r="BF162" s="218" t="str">
        <f t="array" ref="BF162">INDEX('UPTD PPA KabKota'!O$5:O$513,MATCH($D162,'UPTD PPA KabKota'!$C$5:$C$513,FALSE))</f>
        <v>BERGABUNG DENGAN KANTOR DINAS</v>
      </c>
      <c r="BG162" s="218" t="str">
        <f t="array" ref="BG162">INDEX('UPTD PPA KabKota'!P$5:P$513,MATCH($D162,'UPTD PPA KabKota'!$C$5:$C$513,FALSE))</f>
        <v>SEWA/KONTRAK</v>
      </c>
      <c r="BH162" s="218" t="str">
        <f t="array" ref="BH162">INDEX('UPTD PPA KabKota'!Q$5:Q$513,MATCH($D162,'UPTD PPA KabKota'!$C$5:$C$513,FALSE))</f>
        <v>Bantuan DAK NF PPA Kontrak per tahun</v>
      </c>
      <c r="BI162" s="218" t="str">
        <f t="array" ref="BI162">INDEX('UPTD PPA KabKota'!R$5:R$513,MATCH($D162,'UPTD PPA KabKota'!$C$5:$C$513,FALSE))</f>
        <v>Tidak Ada</v>
      </c>
      <c r="BJ162" s="218" t="str">
        <f t="array" ref="BJ162">INDEX('UPTD PPA KabKota'!S$5:S$513,MATCH($D162,'UPTD PPA KabKota'!$C$5:$C$513,FALSE))</f>
        <v>Ada</v>
      </c>
      <c r="BK162" s="218" t="str">
        <f t="array" ref="BK162">INDEX('UPTD PPA KabKota'!T$5:T$513,MATCH($D162,'UPTD PPA KabKota'!$C$5:$C$513,FALSE))</f>
        <v>Tidak Ada</v>
      </c>
      <c r="BL162" s="218" t="str">
        <f t="array" ref="BL162">INDEX('UPTD PPA KabKota'!U$5:U$513,MATCH($D162,'UPTD PPA KabKota'!$C$5:$C$513,FALSE))</f>
        <v>Tidak Ada</v>
      </c>
      <c r="BM162" s="218" t="str">
        <f t="array" ref="BM162">INDEX('UPTD PPA KabKota'!V$5:V$513,MATCH($D162,'UPTD PPA KabKota'!$C$5:$C$513,FALSE))</f>
        <v>Tidak Ada</v>
      </c>
      <c r="BN162" s="218" t="str">
        <f t="array" ref="BN162">INDEX('UPTD PPA KabKota'!W$5:W$513,MATCH($D162,'UPTD PPA KabKota'!$C$5:$C$513,FALSE))</f>
        <v>Tidak Ada</v>
      </c>
      <c r="BO162" s="218" t="str">
        <f t="array" ref="BO162">INDEX('UPTD PPA KabKota'!X$5:X$513,MATCH($D162,'UPTD PPA KabKota'!$C$5:$C$513,FALSE))</f>
        <v>Ada</v>
      </c>
      <c r="BP162" s="218" t="str">
        <f t="array" ref="BP162">INDEX('UPTD PPA KabKota'!Y$5:Y$513,MATCH($D162,'UPTD PPA KabKota'!$C$5:$C$513,FALSE))</f>
        <v>Tidak Ada</v>
      </c>
      <c r="BQ162" s="218" t="str">
        <f t="array" ref="BQ162">INDEX('UPTD PPA KabKota'!Z$5:Z$513,MATCH($D162,'UPTD PPA KabKota'!$C$5:$C$513,FALSE))</f>
        <v>Ada</v>
      </c>
      <c r="BR162" s="218" t="str">
        <f t="array" ref="BR162">INDEX('UPTD PPA KabKota'!AA$5:AA$513,MATCH($D162,'UPTD PPA KabKota'!$C$5:$C$513,FALSE))</f>
        <v>Tidak Ada</v>
      </c>
      <c r="BS162" s="218" t="str">
        <f t="array" ref="BS162">INDEX('UPTD PPA KabKota'!AB$5:AB$513,MATCH($D162,'UPTD PPA KabKota'!$C$5:$C$513,FALSE))</f>
        <v>Tidak Ada</v>
      </c>
      <c r="BT162" s="218" t="str">
        <f t="array" ref="BT162">INDEX('UPTD PPA KabKota'!AC$5:AC$513,MATCH($D162,'UPTD PPA KabKota'!$C$5:$C$513,FALSE))</f>
        <v>Sudah</v>
      </c>
      <c r="BU162" s="218" t="str">
        <f t="array" ref="BU162">INDEX('UPTD PPA KabKota'!AD$5:AD$513,MATCH($D162,'UPTD PPA KabKota'!$C$5:$C$513,FALSE))</f>
        <v>Sudah</v>
      </c>
      <c r="BV162" s="218" t="str">
        <f t="array" ref="BV162">INDEX('UPTD PPA KabKota'!AE$5:AE$513,MATCH($D162,'UPTD PPA KabKota'!$C$5:$C$513,FALSE))</f>
        <v>Sudah</v>
      </c>
      <c r="BW162" s="218" t="str">
        <f t="array" ref="BW162">INDEX('UPTD PPA KabKota'!AF$5:AF$513,MATCH($D162,'UPTD PPA KabKota'!$C$5:$C$513,FALSE))</f>
        <v>Sudah</v>
      </c>
      <c r="BX162" s="218" t="str">
        <f t="array" ref="BX162">INDEX('UPTD PPA KabKota'!AG$5:AG$513,MATCH($D162,'UPTD PPA KabKota'!$C$5:$C$513,FALSE))</f>
        <v>Sudah</v>
      </c>
      <c r="BY162" s="218" t="str">
        <f t="array" ref="BY162">INDEX('UPTD PPA KabKota'!AH$5:AH$513,MATCH($D162,'UPTD PPA KabKota'!$C$5:$C$513,FALSE))</f>
        <v>Sudah</v>
      </c>
      <c r="BZ162" s="218" t="str">
        <f t="array" ref="BZ162">INDEX('UPTD PPA KabKota'!AI$5:AI$513,MATCH($D162,'UPTD PPA KabKota'!$C$5:$C$513,FALSE))</f>
        <v>Belum</v>
      </c>
      <c r="CA162" s="218" t="str">
        <f t="array" ref="CA162">INDEX('UPTD PPA KabKota'!AJ$5:AJ$513,MATCH($D162,'UPTD PPA KabKota'!$C$5:$C$513,FALSE))</f>
        <v>Sudah</v>
      </c>
      <c r="CB162" s="218" t="str">
        <f t="array" ref="CB162">INDEX('UPTD PPA KabKota'!AK$5:AK$513,MATCH($D162,'UPTD PPA KabKota'!$C$5:$C$513,FALSE))</f>
        <v>Belum</v>
      </c>
      <c r="CC162" s="218" t="str">
        <f t="array" ref="CC162">INDEX('UPTD PPA KabKota'!AL$5:AL$513,MATCH($D162,'UPTD PPA KabKota'!$C$5:$C$513,FALSE))</f>
        <v>Sudah</v>
      </c>
      <c r="CD162" s="218" t="str">
        <f t="array" ref="CD162">INDEX('UPTD PPA KabKota'!AM$5:AM$513,MATCH($D162,'UPTD PPA KabKota'!$C$5:$C$513,FALSE))</f>
        <v>Sudah</v>
      </c>
      <c r="CE162" s="218" t="str">
        <f t="array" ref="CE162">INDEX('UPTD PPA KabKota'!AN$5:AN$513,MATCH($D162,'UPTD PPA KabKota'!$C$5:$C$513,FALSE))</f>
        <v>pengaduan dari masyarakat, penjangkuan korban, pengelolaan Kasus, Jika korban memerlukan pengamanan maka akan diberikan penampungan sementara di rumah aman</v>
      </c>
      <c r="CF162" s="218" t="str">
        <f t="array" ref="CF162">INDEX('UPTD PPA KabKota'!AO$5:AO$513,MATCH($D162,'UPTD PPA KabKota'!$C$5:$C$513,FALSE))</f>
        <v>0 (2021)</v>
      </c>
      <c r="CG162" s="218" t="str">
        <f t="array" ref="CG162">INDEX('UPTD PPA KabKota'!AP$5:AP$513,MATCH($D162,'UPTD PPA KabKota'!$C$5:$C$513,FALSE))</f>
        <v>Kekerasan Terhadap Anak</v>
      </c>
      <c r="CH162" s="218" t="str">
        <f t="array" ref="CH162">INDEX('UPTD PPA KabKota'!AQ$5:AQ$513,MATCH($D162,'UPTD PPA KabKota'!$C$5:$C$513,FALSE))</f>
        <v/>
      </c>
      <c r="CI162" s="218" t="str">
        <f t="array" ref="CI162">INDEX('UPTD PPA KabKota'!AR$5:AR$513,MATCH($D162,'UPTD PPA KabKota'!$C$5:$C$513,FALSE))</f>
        <v/>
      </c>
      <c r="CJ162" s="218" t="str">
        <f t="array" ref="CJ162">INDEX('UPTD PPA KabKota'!AS$5:AS$513,MATCH($D162,'UPTD PPA KabKota'!$C$5:$C$513,FALSE))</f>
        <v/>
      </c>
      <c r="CK162" s="218" t="str">
        <f t="array" ref="CK162">INDEX('UPTD PPA KabKota'!AT$5:AT$513,MATCH($D162,'UPTD PPA KabKota'!$C$5:$C$513,FALSE))</f>
        <v/>
      </c>
      <c r="CL162" s="218" t="str">
        <f t="array" ref="CL162">INDEX('UPTD PPA KabKota'!AU$5:AU$513,MATCH($D162,'UPTD PPA KabKota'!$C$5:$C$513,FALSE))</f>
        <v/>
      </c>
      <c r="CM162" s="218" t="str">
        <f t="array" ref="CM162">INDEX('UPTD PPA KabKota'!AV$5:AV$513,MATCH($D162,'UPTD PPA KabKota'!$C$5:$C$513,FALSE))</f>
        <v/>
      </c>
      <c r="CN162" s="218" t="str">
        <f t="array" ref="CN162">INDEX('UPTD PPA KabKota'!AW$5:AW$513,MATCH($D162,'UPTD PPA KabKota'!$C$5:$C$513,FALSE))</f>
        <v>v</v>
      </c>
      <c r="CO162" s="218" t="str">
        <f t="array" ref="CO162">INDEX('UPTD PPA KabKota'!AX$5:AX$513,MATCH($D162,'UPTD PPA KabKota'!$C$5:$C$513,FALSE))</f>
        <v/>
      </c>
      <c r="CP162" s="218" t="str">
        <f t="array" ref="CP162">INDEX('UPTD PPA KabKota'!AY$5:AY$513,MATCH($D162,'UPTD PPA KabKota'!$C$5:$C$513,FALSE))</f>
        <v/>
      </c>
      <c r="CQ162" s="209" t="str">
        <f>IFERROR(__xludf.DUMMYFUNCTION("IF(ISBLANK($K162),"""",IF(REGEXMATCH($K162,""Peraturan""),""Ada"",IF(REGEXMATCH($K162,""Rekomendasi""),""Tidak Ada"", $K162)))
"),"Ada")</f>
        <v>Ada</v>
      </c>
      <c r="CR162" s="209" t="str">
        <f t="array" ref="CR162">index('UPTD PPA KabKota'!$BI$5:$BI$513,match($D162,'UPTD PPA KabKota'!$C$5:$C$513,false))</f>
        <v>Ada</v>
      </c>
      <c r="CS162" s="314" t="str">
        <f t="shared" ref="CS162:CS168" si="26">IFS(CQ162="Ada","Ada",CR162="Ada","Ada",CR162="Tidak Ada","Tidak Ada")</f>
        <v>Ada</v>
      </c>
    </row>
    <row r="163">
      <c r="A163" s="334">
        <v>159.0</v>
      </c>
      <c r="B163" s="334">
        <v>2.0</v>
      </c>
      <c r="C163" s="311" t="s">
        <v>4748</v>
      </c>
      <c r="D163" s="312" t="s">
        <v>1320</v>
      </c>
      <c r="E163" s="315">
        <v>45689.0</v>
      </c>
      <c r="F163" s="218" t="str">
        <f t="array" ref="F163">INDEX('Ortala-KabKota'!F$2:F$415,MATCH($D163,'Ortala-KabKota'!$E$2:$E$415,FALSE))</f>
        <v/>
      </c>
      <c r="G163" s="218" t="str">
        <f t="array" ref="G163">INDEX('Ortala-KabKota'!G$2:G$415,MATCH($D163,'Ortala-KabKota'!$E$2:$E$415,FALSE))</f>
        <v/>
      </c>
      <c r="H163" s="218" t="str">
        <f t="array" ref="H163">INDEX('Ortala-KabKota'!H$2:H$415,MATCH($D163,'Ortala-KabKota'!$E$2:$E$415,FALSE))</f>
        <v/>
      </c>
      <c r="I163" s="218" t="str">
        <f t="array" ref="I163">INDEX('Ortala-KabKota'!I$2:I$415,MATCH($D163,'Ortala-KabKota'!$E$2:$E$415,FALSE))</f>
        <v/>
      </c>
      <c r="J163" s="218" t="str">
        <f t="array" ref="J163">INDEX('Ortala-KabKota'!J$2:J$415,MATCH($D163,'Ortala-KabKota'!$E$2:$E$415,FALSE))</f>
        <v/>
      </c>
      <c r="K163" s="218" t="str">
        <f t="array" ref="K163">INDEX('Ortala-KabKota'!K$2:K$415,MATCH($D163,'Ortala-KabKota'!$E$2:$E$415,FALSE))</f>
        <v>Peraturan Bupati Bintan Nomor 34 Tahun 2023</v>
      </c>
      <c r="L163" s="218">
        <f t="array" ref="L163">INDEX('Ortala-KabKota'!L$2:L$415,MATCH($D163,'Ortala-KabKota'!$E$2:$E$415,FALSE))</f>
        <v>2023</v>
      </c>
      <c r="M163" s="218" t="str">
        <f t="array" ref="M163">INDEX('Ortala-KabKota'!M$2:M$415,MATCH($D163,'Ortala-KabKota'!$E$2:$E$415,FALSE))</f>
        <v/>
      </c>
      <c r="N163" s="218" t="str">
        <f t="array" ref="N163">INDEX('Ortala-KabKota'!N$2:N$415,MATCH($D163,'Ortala-KabKota'!$E$2:$E$415,FALSE))</f>
        <v>Ury/ 08117700202</v>
      </c>
      <c r="O163" s="218" t="str">
        <f t="array" ref="O163">INDEX('Ortala-KabKota'!O$2:O$415,MATCH($D163,'Ortala-KabKota'!$E$2:$E$415,FALSE))</f>
        <v/>
      </c>
      <c r="P163" s="218" t="str">
        <f t="array" ref="P163">INDEX('Ortala-KabKota'!P$2:P$415,MATCH($D163,'Ortala-KabKota'!$E$2:$E$415,FALSE))</f>
        <v/>
      </c>
      <c r="Q163" s="218" t="str">
        <f t="array" ref="Q163">INDEX('Ortala-KabKota'!Q$2:Q$415,MATCH($D163,'Ortala-KabKota'!$E$2:$E$415,FALSE))</f>
        <v>BERGABUNG DENGAN KANTOR DINAS</v>
      </c>
      <c r="R163" s="218" t="str">
        <f t="array" ref="R163">INDEX('Ortala-KabKota'!R$2:R$415,MATCH($D163,'Ortala-KabKota'!$E$2:$E$415,FALSE))</f>
        <v>TIDAK PUNYA</v>
      </c>
      <c r="S163" s="218" t="str">
        <f t="array" ref="S163">INDEX('Ortala-KabKota'!S$2:S$415,MATCH($D163,'Ortala-KabKota'!$E$2:$E$415,FALSE))</f>
        <v/>
      </c>
      <c r="T163" s="218">
        <f t="array" ref="T163">INDEX('Ortala-KabKota'!T$2:T$415,MATCH($D163,'Ortala-KabKota'!$E$2:$E$415,FALSE))</f>
        <v>0</v>
      </c>
      <c r="U163" s="218">
        <f t="array" ref="U163">INDEX('Ortala-KabKota'!U$2:U$415,MATCH($D163,'Ortala-KabKota'!$E$2:$E$415,FALSE))</f>
        <v>0</v>
      </c>
      <c r="V163" s="218">
        <f t="array" ref="V163">INDEX('Ortala-KabKota'!V$2:V$415,MATCH($D163,'Ortala-KabKota'!$E$2:$E$415,FALSE))</f>
        <v>0</v>
      </c>
      <c r="W163" s="218">
        <f t="array" ref="W163">INDEX('Ortala-KabKota'!W$2:W$415,MATCH($D163,'Ortala-KabKota'!$E$2:$E$415,FALSE))</f>
        <v>0</v>
      </c>
      <c r="X163" s="218">
        <f t="array" ref="X163">INDEX('Ortala-KabKota'!X$2:X$415,MATCH($D163,'Ortala-KabKota'!$E$2:$E$415,FALSE))</f>
        <v>0</v>
      </c>
      <c r="Y163" s="218">
        <f t="array" ref="Y163">INDEX('Ortala-KabKota'!Y$2:Y$415,MATCH($D163,'Ortala-KabKota'!$E$2:$E$415,FALSE))</f>
        <v>0</v>
      </c>
      <c r="Z163" s="218">
        <f t="array" ref="Z163">INDEX('Ortala-KabKota'!Z$2:Z$415,MATCH($D163,'Ortala-KabKota'!$E$2:$E$415,FALSE))</f>
        <v>0</v>
      </c>
      <c r="AA163" s="218">
        <f t="array" ref="AA163">INDEX('Ortala-KabKota'!AA$2:AA$415,MATCH($D163,'Ortala-KabKota'!$E$2:$E$415,FALSE))</f>
        <v>0</v>
      </c>
      <c r="AB163" s="218">
        <f t="array" ref="AB163">INDEX('Ortala-KabKota'!AB$2:AB$415,MATCH($D163,'Ortala-KabKota'!$E$2:$E$415,FALSE))</f>
        <v>0</v>
      </c>
      <c r="AC163" s="218">
        <f t="array" ref="AC163">INDEX('Ortala-KabKota'!AC$2:AC$415,MATCH($D163,'Ortala-KabKota'!$E$2:$E$415,FALSE))</f>
        <v>0</v>
      </c>
      <c r="AD163" s="218">
        <f t="array" ref="AD163">INDEX('Ortala-KabKota'!AD$2:AD$415,MATCH($D163,'Ortala-KabKota'!$E$2:$E$415,FALSE))</f>
        <v>0</v>
      </c>
      <c r="AE163" s="218">
        <f t="array" ref="AE163">INDEX('Ortala-KabKota'!AE$2:AE$415,MATCH($D163,'Ortala-KabKota'!$E$2:$E$415,FALSE))</f>
        <v>1</v>
      </c>
      <c r="AF163" s="218">
        <f t="array" ref="AF163">INDEX('Ortala-KabKota'!AF$2:AF$415,MATCH($D163,'Ortala-KabKota'!$E$2:$E$415,FALSE))</f>
        <v>1</v>
      </c>
      <c r="AG163" s="218">
        <f t="array" ref="AG163">INDEX('Ortala-KabKota'!AG$2:AG$415,MATCH($D163,'Ortala-KabKota'!$E$2:$E$415,FALSE))</f>
        <v>1</v>
      </c>
      <c r="AH163" s="218">
        <f t="array" ref="AH163">INDEX('Ortala-KabKota'!AH$2:AH$415,MATCH($D163,'Ortala-KabKota'!$E$2:$E$415,FALSE))</f>
        <v>0</v>
      </c>
      <c r="AI163" s="218" t="str">
        <f t="array" ref="AI163">INDEX('Ortala-KabKota'!AI$2:AI$415,MATCH($D163,'Ortala-KabKota'!$E$2:$E$415,FALSE))</f>
        <v/>
      </c>
      <c r="AJ163" s="218">
        <f t="array" ref="AJ163">INDEX('Ortala-KabKota'!AJ$2:AJ$415,MATCH($D163,'Ortala-KabKota'!$E$2:$E$415,FALSE))</f>
        <v>1</v>
      </c>
      <c r="AK163" s="218">
        <f t="array" ref="AK163">INDEX('Ortala-KabKota'!AK$2:AK$415,MATCH($D163,'Ortala-KabKota'!$E$2:$E$415,FALSE))</f>
        <v>1</v>
      </c>
      <c r="AL163" s="218">
        <f t="array" ref="AL163">INDEX('Ortala-KabKota'!AL$2:AL$415,MATCH($D163,'Ortala-KabKota'!$E$2:$E$415,FALSE))</f>
        <v>31</v>
      </c>
      <c r="AM163" s="218" t="str">
        <f t="array" ref="AM163">INDEX('Ortala-KabKota'!AM$2:AM$415,MATCH($D163,'Ortala-KabKota'!$E$2:$E$415,FALSE))</f>
        <v>Seksual</v>
      </c>
      <c r="AN163" s="218" t="str">
        <f t="array" ref="AN163">INDEX('Ortala-KabKota'!AN$2:AN$415,MATCH($D163,'Ortala-KabKota'!$E$2:$E$415,FALSE))</f>
        <v/>
      </c>
      <c r="AO163" s="218" t="str">
        <f t="array" ref="AO163">INDEX('Ortala-KabKota'!AO$2:AO$415,MATCH($D163,'Ortala-KabKota'!$E$2:$E$415,FALSE))</f>
        <v/>
      </c>
      <c r="AP163" s="218" t="str">
        <f t="array" ref="AP163">INDEX('Ortala-KabKota'!AP$2:AP$415,MATCH($D163,'Ortala-KabKota'!$E$2:$E$415,FALSE))</f>
        <v/>
      </c>
      <c r="AQ163" s="218" t="str">
        <f t="array" ref="AQ163">INDEX('Ortala-KabKota'!AQ$2:AQ$415,MATCH($D163,'Ortala-KabKota'!$E$2:$E$415,FALSE))</f>
        <v/>
      </c>
      <c r="AR163" s="218" t="str">
        <f t="array" ref="AR163">INDEX('Ortala-KabKota'!AR$2:AR$415,MATCH($D163,'Ortala-KabKota'!$E$2:$E$415,FALSE))</f>
        <v/>
      </c>
      <c r="AS163" s="218" t="str">
        <f t="array" ref="AS163">INDEX('Ortala-KabKota'!AS$2:AS$415,MATCH($D163,'Ortala-KabKota'!$E$2:$E$415,FALSE))</f>
        <v/>
      </c>
      <c r="AT163" s="218" t="str">
        <f t="array" ref="AT163">INDEX('Ortala-KabKota'!AT$2:AT$415,MATCH($D163,'Ortala-KabKota'!$E$2:$E$415,FALSE))</f>
        <v/>
      </c>
      <c r="AU163" s="218" t="str">
        <f t="array" ref="AU163">INDEX('UPTD PPA KabKota'!D$5:D$513,MATCH($D163,'UPTD PPA KabKota'!$C$5:$C$513,FALSE))</f>
        <v>(Belum ada)</v>
      </c>
      <c r="AV163" s="218" t="str">
        <f t="array" ref="AV163">INDEX('UPTD PPA KabKota'!E$5:E$513,MATCH($D163,'UPTD PPA KabKota'!$C$5:$C$513,FALSE))</f>
        <v>Jalan Tata Bumi KM. 20 Ceruk Ijuk, Toapaya</v>
      </c>
      <c r="AW163" s="218" t="str">
        <f t="array" ref="AW163">INDEX('UPTD PPA KabKota'!F$5:F$513,MATCH($D163,'UPTD PPA KabKota'!$C$5:$C$513,FALSE))</f>
        <v>(Belum ada)</v>
      </c>
      <c r="AX163" s="218" t="str">
        <f t="array" ref="AX163">INDEX('UPTD PPA KabKota'!G$5:G$513,MATCH($D163,'UPTD PPA KabKota'!$C$5:$C$513,FALSE))</f>
        <v>(Belum ada)</v>
      </c>
      <c r="AY163" s="218" t="str">
        <f t="array" ref="AY163">INDEX('UPTD PPA KabKota'!H$5:H$513,MATCH($D163,'UPTD PPA KabKota'!$C$5:$C$513,FALSE))</f>
        <v>UPTD PPA</v>
      </c>
      <c r="AZ163" s="218" t="str">
        <f t="array" ref="AZ163">INDEX('UPTD PPA KabKota'!I$5:I$513,MATCH($D163,'UPTD PPA KabKota'!$C$5:$C$513,FALSE))</f>
        <v>Peraturan Bupati Bintan Nomor 34 Tahun 2024 tentang Pembentukan UPTD PPA Kabupaten Bintan</v>
      </c>
      <c r="BA163" s="218">
        <f t="array" ref="BA163">INDEX('UPTD PPA KabKota'!J$5:J$513,MATCH($D163,'UPTD PPA KabKota'!$C$5:$C$513,FALSE))</f>
        <v>2024</v>
      </c>
      <c r="BB163" s="218" t="str">
        <f t="array" ref="BB163">INDEX('UPTD PPA KabKota'!K$5:K$513,MATCH($D163,'UPTD PPA KabKota'!$C$5:$C$513,FALSE))</f>
        <v>B</v>
      </c>
      <c r="BC163" s="218" t="str">
        <f t="array" ref="BC163">INDEX('UPTD PPA KabKota'!L$5:L$513,MATCH($D163,'UPTD PPA KabKota'!$C$5:$C$513,FALSE))</f>
        <v>Titi Sulastri (0813-9249-9710)</v>
      </c>
      <c r="BD163" s="218" t="str">
        <f t="array" ref="BD163">INDEX('UPTD PPA KabKota'!M$5:M$513,MATCH($D163,'UPTD PPA KabKota'!$C$5:$C$513,FALSE))</f>
        <v>uptdppakabupatenbintan@gmail.com</v>
      </c>
      <c r="BE163" s="218" t="str">
        <f t="array" ref="BE163">INDEX('UPTD PPA KabKota'!N$5:N$513,MATCH($D163,'UPTD PPA KabKota'!$C$5:$C$513,FALSE))</f>
        <v>Kepala UPTD, Kasubag TU dan Kelompok Jabatan Fungsional</v>
      </c>
      <c r="BF163" s="218" t="str">
        <f t="array" ref="BF163">INDEX('UPTD PPA KabKota'!O$5:O$513,MATCH($D163,'UPTD PPA KabKota'!$C$5:$C$513,FALSE))</f>
        <v>Mandiri</v>
      </c>
      <c r="BG163" s="218" t="str">
        <f t="array" ref="BG163">INDEX('UPTD PPA KabKota'!P$5:P$513,MATCH($D163,'UPTD PPA KabKota'!$C$5:$C$513,FALSE))</f>
        <v>Tidak Punya</v>
      </c>
      <c r="BH163" s="218" t="str">
        <f t="array" ref="BH163">INDEX('UPTD PPA KabKota'!Q$5:Q$513,MATCH($D163,'UPTD PPA KabKota'!$C$5:$C$513,FALSE))</f>
        <v>(tidak ada)</v>
      </c>
      <c r="BI163" s="218" t="str">
        <f t="array" ref="BI163">INDEX('UPTD PPA KabKota'!R$5:R$513,MATCH($D163,'UPTD PPA KabKota'!$C$5:$C$513,FALSE))</f>
        <v>Ada</v>
      </c>
      <c r="BJ163" s="218" t="str">
        <f t="array" ref="BJ163">INDEX('UPTD PPA KabKota'!S$5:S$513,MATCH($D163,'UPTD PPA KabKota'!$C$5:$C$513,FALSE))</f>
        <v>Ada</v>
      </c>
      <c r="BK163" s="218" t="str">
        <f t="array" ref="BK163">INDEX('UPTD PPA KabKota'!T$5:T$513,MATCH($D163,'UPTD PPA KabKota'!$C$5:$C$513,FALSE))</f>
        <v>Ada</v>
      </c>
      <c r="BL163" s="218" t="str">
        <f t="array" ref="BL163">INDEX('UPTD PPA KabKota'!U$5:U$513,MATCH($D163,'UPTD PPA KabKota'!$C$5:$C$513,FALSE))</f>
        <v>Tidak Ada</v>
      </c>
      <c r="BM163" s="218" t="str">
        <f t="array" ref="BM163">INDEX('UPTD PPA KabKota'!V$5:V$513,MATCH($D163,'UPTD PPA KabKota'!$C$5:$C$513,FALSE))</f>
        <v>Tidak Ada</v>
      </c>
      <c r="BN163" s="218" t="str">
        <f t="array" ref="BN163">INDEX('UPTD PPA KabKota'!W$5:W$513,MATCH($D163,'UPTD PPA KabKota'!$C$5:$C$513,FALSE))</f>
        <v>Tidak Ada</v>
      </c>
      <c r="BO163" s="218" t="str">
        <f t="array" ref="BO163">INDEX('UPTD PPA KabKota'!X$5:X$513,MATCH($D163,'UPTD PPA KabKota'!$C$5:$C$513,FALSE))</f>
        <v>Tidak Ada</v>
      </c>
      <c r="BP163" s="218" t="str">
        <f t="array" ref="BP163">INDEX('UPTD PPA KabKota'!Y$5:Y$513,MATCH($D163,'UPTD PPA KabKota'!$C$5:$C$513,FALSE))</f>
        <v>Tidak Ada</v>
      </c>
      <c r="BQ163" s="218" t="str">
        <f t="array" ref="BQ163">INDEX('UPTD PPA KabKota'!Z$5:Z$513,MATCH($D163,'UPTD PPA KabKota'!$C$5:$C$513,FALSE))</f>
        <v>Tidak Ada</v>
      </c>
      <c r="BR163" s="218" t="str">
        <f t="array" ref="BR163">INDEX('UPTD PPA KabKota'!AA$5:AA$513,MATCH($D163,'UPTD PPA KabKota'!$C$5:$C$513,FALSE))</f>
        <v>Tidak Ada</v>
      </c>
      <c r="BS163" s="218" t="str">
        <f t="array" ref="BS163">INDEX('UPTD PPA KabKota'!AB$5:AB$513,MATCH($D163,'UPTD PPA KabKota'!$C$5:$C$513,FALSE))</f>
        <v>Tidak Ada</v>
      </c>
      <c r="BT163" s="218" t="str">
        <f t="array" ref="BT163">INDEX('UPTD PPA KabKota'!AC$5:AC$513,MATCH($D163,'UPTD PPA KabKota'!$C$5:$C$513,FALSE))</f>
        <v>Sudah</v>
      </c>
      <c r="BU163" s="218" t="str">
        <f t="array" ref="BU163">INDEX('UPTD PPA KabKota'!AD$5:AD$513,MATCH($D163,'UPTD PPA KabKota'!$C$5:$C$513,FALSE))</f>
        <v>Sudah</v>
      </c>
      <c r="BV163" s="218" t="str">
        <f t="array" ref="BV163">INDEX('UPTD PPA KabKota'!AE$5:AE$513,MATCH($D163,'UPTD PPA KabKota'!$C$5:$C$513,FALSE))</f>
        <v>Sudah</v>
      </c>
      <c r="BW163" s="218" t="str">
        <f t="array" ref="BW163">INDEX('UPTD PPA KabKota'!AF$5:AF$513,MATCH($D163,'UPTD PPA KabKota'!$C$5:$C$513,FALSE))</f>
        <v>Sudah</v>
      </c>
      <c r="BX163" s="218" t="str">
        <f t="array" ref="BX163">INDEX('UPTD PPA KabKota'!AG$5:AG$513,MATCH($D163,'UPTD PPA KabKota'!$C$5:$C$513,FALSE))</f>
        <v>Sudah</v>
      </c>
      <c r="BY163" s="218" t="str">
        <f t="array" ref="BY163">INDEX('UPTD PPA KabKota'!AH$5:AH$513,MATCH($D163,'UPTD PPA KabKota'!$C$5:$C$513,FALSE))</f>
        <v>Sudah</v>
      </c>
      <c r="BZ163" s="218" t="str">
        <f t="array" ref="BZ163">INDEX('UPTD PPA KabKota'!AI$5:AI$513,MATCH($D163,'UPTD PPA KabKota'!$C$5:$C$513,FALSE))</f>
        <v>Belum</v>
      </c>
      <c r="CA163" s="218" t="str">
        <f t="array" ref="CA163">INDEX('UPTD PPA KabKota'!AJ$5:AJ$513,MATCH($D163,'UPTD PPA KabKota'!$C$5:$C$513,FALSE))</f>
        <v>Sudah</v>
      </c>
      <c r="CB163" s="218" t="str">
        <f t="array" ref="CB163">INDEX('UPTD PPA KabKota'!AK$5:AK$513,MATCH($D163,'UPTD PPA KabKota'!$C$5:$C$513,FALSE))</f>
        <v>Sudah</v>
      </c>
      <c r="CC163" s="218" t="str">
        <f t="array" ref="CC163">INDEX('UPTD PPA KabKota'!AL$5:AL$513,MATCH($D163,'UPTD PPA KabKota'!$C$5:$C$513,FALSE))</f>
        <v>Sudah</v>
      </c>
      <c r="CD163" s="218" t="str">
        <f t="array" ref="CD163">INDEX('UPTD PPA KabKota'!AM$5:AM$513,MATCH($D163,'UPTD PPA KabKota'!$C$5:$C$513,FALSE))</f>
        <v>Sudah</v>
      </c>
      <c r="CE163" s="218" t="str">
        <f t="array" ref="CE163">INDEX('UPTD PPA KabKota'!AN$5:AN$513,MATCH($D163,'UPTD PPA KabKota'!$C$5:$C$513,FALSE))</f>
        <v/>
      </c>
      <c r="CF163" s="218" t="str">
        <f t="array" ref="CF163">INDEX('UPTD PPA KabKota'!AO$5:AO$513,MATCH($D163,'UPTD PPA KabKota'!$C$5:$C$513,FALSE))</f>
        <v>86 kasus</v>
      </c>
      <c r="CG163" s="218" t="str">
        <f t="array" ref="CG163">INDEX('UPTD PPA KabKota'!AP$5:AP$513,MATCH($D163,'UPTD PPA KabKota'!$C$5:$C$513,FALSE))</f>
        <v>Kekerasan Seksual, KDRT dan Perundungan (Bullying)</v>
      </c>
      <c r="CH163" s="218" t="str">
        <f t="array" ref="CH163">INDEX('UPTD PPA KabKota'!AQ$5:AQ$513,MATCH($D163,'UPTD PPA KabKota'!$C$5:$C$513,FALSE))</f>
        <v/>
      </c>
      <c r="CI163" s="218" t="str">
        <f t="array" ref="CI163">INDEX('UPTD PPA KabKota'!AR$5:AR$513,MATCH($D163,'UPTD PPA KabKota'!$C$5:$C$513,FALSE))</f>
        <v/>
      </c>
      <c r="CJ163" s="218" t="str">
        <f t="array" ref="CJ163">INDEX('UPTD PPA KabKota'!AS$5:AS$513,MATCH($D163,'UPTD PPA KabKota'!$C$5:$C$513,FALSE))</f>
        <v/>
      </c>
      <c r="CK163" s="218" t="str">
        <f t="array" ref="CK163">INDEX('UPTD PPA KabKota'!AT$5:AT$513,MATCH($D163,'UPTD PPA KabKota'!$C$5:$C$513,FALSE))</f>
        <v/>
      </c>
      <c r="CL163" s="218" t="str">
        <f t="array" ref="CL163">INDEX('UPTD PPA KabKota'!AU$5:AU$513,MATCH($D163,'UPTD PPA KabKota'!$C$5:$C$513,FALSE))</f>
        <v/>
      </c>
      <c r="CM163" s="218" t="str">
        <f t="array" ref="CM163">INDEX('UPTD PPA KabKota'!AV$5:AV$513,MATCH($D163,'UPTD PPA KabKota'!$C$5:$C$513,FALSE))</f>
        <v/>
      </c>
      <c r="CN163" s="218" t="str">
        <f t="array" ref="CN163">INDEX('UPTD PPA KabKota'!AW$5:AW$513,MATCH($D163,'UPTD PPA KabKota'!$C$5:$C$513,FALSE))</f>
        <v/>
      </c>
      <c r="CO163" s="218" t="str">
        <f t="array" ref="CO163">INDEX('UPTD PPA KabKota'!AX$5:AX$513,MATCH($D163,'UPTD PPA KabKota'!$C$5:$C$513,FALSE))</f>
        <v>v</v>
      </c>
      <c r="CP163" s="218" t="str">
        <f t="array" ref="CP163">INDEX('UPTD PPA KabKota'!AY$5:AY$513,MATCH($D163,'UPTD PPA KabKota'!$C$5:$C$513,FALSE))</f>
        <v/>
      </c>
      <c r="CQ163" s="209" t="str">
        <f>IFERROR(__xludf.DUMMYFUNCTION("IF(ISBLANK($K163),"""",IF(REGEXMATCH($K163,""Peraturan""),""Ada"",IF(REGEXMATCH($K163,""Rekomendasi""),""Tidak Ada"", $K163)))
"),"Ada")</f>
        <v>Ada</v>
      </c>
      <c r="CR163" s="209" t="str">
        <f t="array" ref="CR163">index('UPTD PPA KabKota'!$BI$5:$BI$513,match($D163,'UPTD PPA KabKota'!$C$5:$C$513,false))</f>
        <v>Ada</v>
      </c>
      <c r="CS163" s="314" t="str">
        <f t="shared" si="26"/>
        <v>Ada</v>
      </c>
    </row>
    <row r="164">
      <c r="A164" s="334">
        <v>160.0</v>
      </c>
      <c r="B164" s="334">
        <v>3.0</v>
      </c>
      <c r="C164" s="311" t="s">
        <v>4748</v>
      </c>
      <c r="D164" s="312" t="s">
        <v>1330</v>
      </c>
      <c r="E164" s="315">
        <v>45748.0</v>
      </c>
      <c r="F164" s="218" t="str">
        <f t="array" ref="F164">INDEX('Ortala-KabKota'!F$2:F$415,MATCH($D164,'Ortala-KabKota'!$E$2:$E$415,FALSE))</f>
        <v>Melda/ 082154828450 </v>
      </c>
      <c r="G164" s="218" t="str">
        <f t="array" ref="G164">INDEX('Ortala-KabKota'!G$2:G$415,MATCH($D164,'Ortala-KabKota'!$E$2:$E$415,FALSE))</f>
        <v>Jl. HR. Soebrantas, Kelurahan Bandarsyah, Kec. Bunguran Timur, Kabupaten Natuna</v>
      </c>
      <c r="H164" s="218" t="str">
        <f t="array" ref="H164">INDEX('Ortala-KabKota'!H$2:H$415,MATCH($D164,'Ortala-KabKota'!$E$2:$E$415,FALSE))</f>
        <v>-</v>
      </c>
      <c r="I164" s="218" t="str">
        <f t="array" ref="I164">INDEX('Ortala-KabKota'!I$2:I$415,MATCH($D164,'Ortala-KabKota'!$E$2:$E$415,FALSE))</f>
        <v>0812-6698-9510</v>
      </c>
      <c r="J164" s="218" t="str">
        <f t="array" ref="J164">INDEX('Ortala-KabKota'!J$2:J$415,MATCH($D164,'Ortala-KabKota'!$E$2:$E$415,FALSE))</f>
        <v>UPTD PPA</v>
      </c>
      <c r="K164" s="218" t="str">
        <f t="array" ref="K164">INDEX('Ortala-KabKota'!K$2:K$415,MATCH($D164,'Ortala-KabKota'!$E$2:$E$415,FALSE))</f>
        <v>Peraturan Bupati Natuna Nomor 11 Tahun 2022</v>
      </c>
      <c r="L164" s="218">
        <f t="array" ref="L164">INDEX('Ortala-KabKota'!L$2:L$415,MATCH($D164,'Ortala-KabKota'!$E$2:$E$415,FALSE))</f>
        <v>2022</v>
      </c>
      <c r="M164" s="218" t="str">
        <f t="array" ref="M164">INDEX('Ortala-KabKota'!M$2:M$415,MATCH($D164,'Ortala-KabKota'!$E$2:$E$415,FALSE))</f>
        <v>A</v>
      </c>
      <c r="N164" s="218" t="str">
        <f t="array" ref="N164">INDEX('Ortala-KabKota'!N$2:N$415,MATCH($D164,'Ortala-KabKota'!$E$2:$E$415,FALSE))</f>
        <v>Wan Rini/ 082143426998</v>
      </c>
      <c r="O164" s="316" t="str">
        <f t="array" ref="O164">INDEX('Ortala-KabKota'!O$2:O$415,MATCH($D164,'Ortala-KabKota'!$E$2:$E$415,FALSE))</f>
        <v>uptdppakabnatuna@gmail.com</v>
      </c>
      <c r="P164" s="218" t="str">
        <f t="array" ref="P164">INDEX('Ortala-KabKota'!P$2:P$415,MATCH($D164,'Ortala-KabKota'!$E$2:$E$415,FALSE))</f>
        <v>Kepala UPTD PPA, Subbagian Tata Usaha, Jabatan Pelaksana, Kelompok Jabatan Fungsional</v>
      </c>
      <c r="Q164" s="218" t="str">
        <f t="array" ref="Q164">INDEX('Ortala-KabKota'!Q$2:Q$415,MATCH($D164,'Ortala-KabKota'!$E$2:$E$415,FALSE))</f>
        <v>MANDIRI</v>
      </c>
      <c r="R164" s="218" t="str">
        <f t="array" ref="R164">INDEX('Ortala-KabKota'!R$2:R$415,MATCH($D164,'Ortala-KabKota'!$E$2:$E$415,FALSE))</f>
        <v>TIDAK PUNYA</v>
      </c>
      <c r="S164" s="218" t="str">
        <f t="array" ref="S164">INDEX('Ortala-KabKota'!S$2:S$415,MATCH($D164,'Ortala-KabKota'!$E$2:$E$415,FALSE))</f>
        <v/>
      </c>
      <c r="T164" s="218">
        <f t="array" ref="T164">INDEX('Ortala-KabKota'!T$2:T$415,MATCH($D164,'Ortala-KabKota'!$E$2:$E$415,FALSE))</f>
        <v>0</v>
      </c>
      <c r="U164" s="218">
        <f t="array" ref="U164">INDEX('Ortala-KabKota'!U$2:U$415,MATCH($D164,'Ortala-KabKota'!$E$2:$E$415,FALSE))</f>
        <v>0</v>
      </c>
      <c r="V164" s="218">
        <f t="array" ref="V164">INDEX('Ortala-KabKota'!V$2:V$415,MATCH($D164,'Ortala-KabKota'!$E$2:$E$415,FALSE))</f>
        <v>1</v>
      </c>
      <c r="W164" s="218">
        <f t="array" ref="W164">INDEX('Ortala-KabKota'!W$2:W$415,MATCH($D164,'Ortala-KabKota'!$E$2:$E$415,FALSE))</f>
        <v>0</v>
      </c>
      <c r="X164" s="218">
        <f t="array" ref="X164">INDEX('Ortala-KabKota'!X$2:X$415,MATCH($D164,'Ortala-KabKota'!$E$2:$E$415,FALSE))</f>
        <v>0</v>
      </c>
      <c r="Y164" s="218">
        <f t="array" ref="Y164">INDEX('Ortala-KabKota'!Y$2:Y$415,MATCH($D164,'Ortala-KabKota'!$E$2:$E$415,FALSE))</f>
        <v>1</v>
      </c>
      <c r="Z164" s="218">
        <f t="array" ref="Z164">INDEX('Ortala-KabKota'!Z$2:Z$415,MATCH($D164,'Ortala-KabKota'!$E$2:$E$415,FALSE))</f>
        <v>1</v>
      </c>
      <c r="AA164" s="218">
        <f t="array" ref="AA164">INDEX('Ortala-KabKota'!AA$2:AA$415,MATCH($D164,'Ortala-KabKota'!$E$2:$E$415,FALSE))</f>
        <v>1</v>
      </c>
      <c r="AB164" s="218">
        <f t="array" ref="AB164">INDEX('Ortala-KabKota'!AB$2:AB$415,MATCH($D164,'Ortala-KabKota'!$E$2:$E$415,FALSE))</f>
        <v>1</v>
      </c>
      <c r="AC164" s="218">
        <f t="array" ref="AC164">INDEX('Ortala-KabKota'!AC$2:AC$415,MATCH($D164,'Ortala-KabKota'!$E$2:$E$415,FALSE))</f>
        <v>0</v>
      </c>
      <c r="AD164" s="218">
        <f t="array" ref="AD164">INDEX('Ortala-KabKota'!AD$2:AD$415,MATCH($D164,'Ortala-KabKota'!$E$2:$E$415,FALSE))</f>
        <v>0</v>
      </c>
      <c r="AE164" s="218">
        <f t="array" ref="AE164">INDEX('Ortala-KabKota'!AE$2:AE$415,MATCH($D164,'Ortala-KabKota'!$E$2:$E$415,FALSE))</f>
        <v>1</v>
      </c>
      <c r="AF164" s="218">
        <f t="array" ref="AF164">INDEX('Ortala-KabKota'!AF$2:AF$415,MATCH($D164,'Ortala-KabKota'!$E$2:$E$415,FALSE))</f>
        <v>1</v>
      </c>
      <c r="AG164" s="218">
        <f t="array" ref="AG164">INDEX('Ortala-KabKota'!AG$2:AG$415,MATCH($D164,'Ortala-KabKota'!$E$2:$E$415,FALSE))</f>
        <v>1</v>
      </c>
      <c r="AH164" s="218">
        <f t="array" ref="AH164">INDEX('Ortala-KabKota'!AH$2:AH$415,MATCH($D164,'Ortala-KabKota'!$E$2:$E$415,FALSE))</f>
        <v>1</v>
      </c>
      <c r="AI164" s="218" t="str">
        <f t="array" ref="AI164">INDEX('Ortala-KabKota'!AI$2:AI$415,MATCH($D164,'Ortala-KabKota'!$E$2:$E$415,FALSE))</f>
        <v>Melaporkan klien yang memerlukan layanan shelter kepada Kepala UPTD PPA
Meminta persetujuaan kepada Kepala DP3AKB
Melakukan assesment dan identifikasi bagi klien yang belum teregister
Menyerahkan klien kepada penjaga shelter
Melaksanakan pemantauan keadaan klien di shelter
Selesai</v>
      </c>
      <c r="AJ164" s="218">
        <f t="array" ref="AJ164">INDEX('Ortala-KabKota'!AJ$2:AJ$415,MATCH($D164,'Ortala-KabKota'!$E$2:$E$415,FALSE))</f>
        <v>1</v>
      </c>
      <c r="AK164" s="218">
        <f t="array" ref="AK164">INDEX('Ortala-KabKota'!AK$2:AK$415,MATCH($D164,'Ortala-KabKota'!$E$2:$E$415,FALSE))</f>
        <v>1</v>
      </c>
      <c r="AL164" s="218">
        <f t="array" ref="AL164">INDEX('Ortala-KabKota'!AL$2:AL$415,MATCH($D164,'Ortala-KabKota'!$E$2:$E$415,FALSE))</f>
        <v>28</v>
      </c>
      <c r="AM164" s="218" t="str">
        <f t="array" ref="AM164">INDEX('Ortala-KabKota'!AM$2:AM$415,MATCH($D164,'Ortala-KabKota'!$E$2:$E$415,FALSE))</f>
        <v>Kekerasan fisik dan psikis</v>
      </c>
      <c r="AN164" s="218" t="str">
        <f t="array" ref="AN164">INDEX('Ortala-KabKota'!AN$2:AN$415,MATCH($D164,'Ortala-KabKota'!$E$2:$E$415,FALSE))</f>
        <v/>
      </c>
      <c r="AO164" s="218" t="str">
        <f t="array" ref="AO164">INDEX('Ortala-KabKota'!AO$2:AO$415,MATCH($D164,'Ortala-KabKota'!$E$2:$E$415,FALSE))</f>
        <v/>
      </c>
      <c r="AP164" s="218" t="str">
        <f t="array" ref="AP164">INDEX('Ortala-KabKota'!AP$2:AP$415,MATCH($D164,'Ortala-KabKota'!$E$2:$E$415,FALSE))</f>
        <v/>
      </c>
      <c r="AQ164" s="218" t="str">
        <f t="array" ref="AQ164">INDEX('Ortala-KabKota'!AQ$2:AQ$415,MATCH($D164,'Ortala-KabKota'!$E$2:$E$415,FALSE))</f>
        <v/>
      </c>
      <c r="AR164" s="218" t="str">
        <f t="array" ref="AR164">INDEX('Ortala-KabKota'!AR$2:AR$415,MATCH($D164,'Ortala-KabKota'!$E$2:$E$415,FALSE))</f>
        <v/>
      </c>
      <c r="AS164" s="218" t="str">
        <f t="array" ref="AS164">INDEX('Ortala-KabKota'!AS$2:AS$415,MATCH($D164,'Ortala-KabKota'!$E$2:$E$415,FALSE))</f>
        <v/>
      </c>
      <c r="AT164" s="218">
        <f t="array" ref="AT164">INDEX('Ortala-KabKota'!AT$2:AT$415,MATCH($D164,'Ortala-KabKota'!$E$2:$E$415,FALSE))</f>
        <v>1</v>
      </c>
      <c r="AU164" s="218" t="str">
        <f t="array" ref="AU164">INDEX('UPTD PPA KabKota'!D$5:D$513,MATCH($D164,'UPTD PPA KabKota'!$C$5:$C$513,FALSE))</f>
        <v>Melda Irawati, SE</v>
      </c>
      <c r="AV164" s="218" t="str">
        <f t="array" ref="AV164">INDEX('UPTD PPA KabKota'!E$5:E$513,MATCH($D164,'UPTD PPA KabKota'!$C$5:$C$513,FALSE))</f>
        <v>Jl. HR.Soebrantas Kelurahan Batu Hitam Kecamatan Bunguran Timur</v>
      </c>
      <c r="AW164" s="218" t="str">
        <f t="array" ref="AW164">INDEX('UPTD PPA KabKota'!F$5:F$513,MATCH($D164,'UPTD PPA KabKota'!$C$5:$C$513,FALSE))</f>
        <v>-</v>
      </c>
      <c r="AX164" s="218" t="str">
        <f t="array" ref="AX164">INDEX('UPTD PPA KabKota'!G$5:G$513,MATCH($D164,'UPTD PPA KabKota'!$C$5:$C$513,FALSE))</f>
        <v>0812-6698-9510</v>
      </c>
      <c r="AY164" s="218" t="str">
        <f t="array" ref="AY164">INDEX('UPTD PPA KabKota'!H$5:H$513,MATCH($D164,'UPTD PPA KabKota'!$C$5:$C$513,FALSE))</f>
        <v>UPTD PPA</v>
      </c>
      <c r="AZ164" s="218" t="str">
        <f t="array" ref="AZ164">INDEX('UPTD PPA KabKota'!I$5:I$513,MATCH($D164,'UPTD PPA KabKota'!$C$5:$C$513,FALSE))</f>
        <v>Peraturan Bupati Natuna no. 11 Tahun 2022 tentang Unit Pelaksana Teknis Daerah Perlindungan Perempuan dan Anak pada Dinas Pemberdayaan Perempuan Perlindungan Anak, Pengebdalian Penduduk dan KB Kabupaten Natuna yang mencabut Peraturan Bupati Natuna No. 45 Tahun 2020  Unit Pelaksana Teknis Daerah Perlindungan Perempuan dan Anak pada Dinas Pemberdayaan Perempuan Perlindungan Anak, Pengendalian Penduduk dan KB Kabupaten Natuna</v>
      </c>
      <c r="BA164" s="218">
        <f t="array" ref="BA164">INDEX('UPTD PPA KabKota'!J$5:J$513,MATCH($D164,'UPTD PPA KabKota'!$C$5:$C$513,FALSE))</f>
        <v>2020</v>
      </c>
      <c r="BB164" s="218" t="str">
        <f t="array" ref="BB164">INDEX('UPTD PPA KabKota'!K$5:K$513,MATCH($D164,'UPTD PPA KabKota'!$C$5:$C$513,FALSE))</f>
        <v>A</v>
      </c>
      <c r="BC164" s="218" t="str">
        <f t="array" ref="BC164">INDEX('UPTD PPA KabKota'!L$5:L$513,MATCH($D164,'UPTD PPA KabKota'!$C$5:$C$513,FALSE))</f>
        <v>Wan Rini Winda Sari / 0821-4342-6998</v>
      </c>
      <c r="BD164" s="218" t="str">
        <f t="array" ref="BD164">INDEX('UPTD PPA KabKota'!M$5:M$513,MATCH($D164,'UPTD PPA KabKota'!$C$5:$C$513,FALSE))</f>
        <v>uptdppakabnatuna@gmail.com</v>
      </c>
      <c r="BE164" s="218" t="str">
        <f t="array" ref="BE164">INDEX('UPTD PPA KabKota'!N$5:N$513,MATCH($D164,'UPTD PPA KabKota'!$C$5:$C$513,FALSE))</f>
        <v>Kepala UPTD, Kasubag Tata Usaha, Jabatan Pelaksana, dan Kelompok jabatan fungsional</v>
      </c>
      <c r="BF164" s="218" t="str">
        <f t="array" ref="BF164">INDEX('UPTD PPA KabKota'!O$5:O$513,MATCH($D164,'UPTD PPA KabKota'!$C$5:$C$513,FALSE))</f>
        <v>Mandiri</v>
      </c>
      <c r="BG164" s="218" t="str">
        <f t="array" ref="BG164">INDEX('UPTD PPA KabKota'!P$5:P$513,MATCH($D164,'UPTD PPA KabKota'!$C$5:$C$513,FALSE))</f>
        <v>Sewa/Kontrak</v>
      </c>
      <c r="BH164" s="218" t="str">
        <f t="array" ref="BH164">INDEX('UPTD PPA KabKota'!Q$5:Q$513,MATCH($D164,'UPTD PPA KabKota'!$C$5:$C$513,FALSE))</f>
        <v>Kontrak pertahun dengan anggaran dari DAK NF PPA</v>
      </c>
      <c r="BI164" s="218" t="str">
        <f t="array" ref="BI164">INDEX('UPTD PPA KabKota'!R$5:R$513,MATCH($D164,'UPTD PPA KabKota'!$C$5:$C$513,FALSE))</f>
        <v>Ada</v>
      </c>
      <c r="BJ164" s="218" t="str">
        <f t="array" ref="BJ164">INDEX('UPTD PPA KabKota'!S$5:S$513,MATCH($D164,'UPTD PPA KabKota'!$C$5:$C$513,FALSE))</f>
        <v>Ada</v>
      </c>
      <c r="BK164" s="218" t="str">
        <f t="array" ref="BK164">INDEX('UPTD PPA KabKota'!T$5:T$513,MATCH($D164,'UPTD PPA KabKota'!$C$5:$C$513,FALSE))</f>
        <v>Ada</v>
      </c>
      <c r="BL164" s="218" t="str">
        <f t="array" ref="BL164">INDEX('UPTD PPA KabKota'!U$5:U$513,MATCH($D164,'UPTD PPA KabKota'!$C$5:$C$513,FALSE))</f>
        <v>Ada</v>
      </c>
      <c r="BM164" s="218" t="str">
        <f t="array" ref="BM164">INDEX('UPTD PPA KabKota'!V$5:V$513,MATCH($D164,'UPTD PPA KabKota'!$C$5:$C$513,FALSE))</f>
        <v>Tidak Ada</v>
      </c>
      <c r="BN164" s="218" t="str">
        <f t="array" ref="BN164">INDEX('UPTD PPA KabKota'!W$5:W$513,MATCH($D164,'UPTD PPA KabKota'!$C$5:$C$513,FALSE))</f>
        <v>Tidak Ada</v>
      </c>
      <c r="BO164" s="218" t="str">
        <f t="array" ref="BO164">INDEX('UPTD PPA KabKota'!X$5:X$513,MATCH($D164,'UPTD PPA KabKota'!$C$5:$C$513,FALSE))</f>
        <v>Ada</v>
      </c>
      <c r="BP164" s="218" t="str">
        <f t="array" ref="BP164">INDEX('UPTD PPA KabKota'!Y$5:Y$513,MATCH($D164,'UPTD PPA KabKota'!$C$5:$C$513,FALSE))</f>
        <v>Ada</v>
      </c>
      <c r="BQ164" s="218" t="str">
        <f t="array" ref="BQ164">INDEX('UPTD PPA KabKota'!Z$5:Z$513,MATCH($D164,'UPTD PPA KabKota'!$C$5:$C$513,FALSE))</f>
        <v>Ada</v>
      </c>
      <c r="BR164" s="218" t="str">
        <f t="array" ref="BR164">INDEX('UPTD PPA KabKota'!AA$5:AA$513,MATCH($D164,'UPTD PPA KabKota'!$C$5:$C$513,FALSE))</f>
        <v>Tidak Ada</v>
      </c>
      <c r="BS164" s="218" t="str">
        <f t="array" ref="BS164">INDEX('UPTD PPA KabKota'!AB$5:AB$513,MATCH($D164,'UPTD PPA KabKota'!$C$5:$C$513,FALSE))</f>
        <v>Tidak Ada</v>
      </c>
      <c r="BT164" s="218" t="str">
        <f t="array" ref="BT164">INDEX('UPTD PPA KabKota'!AC$5:AC$513,MATCH($D164,'UPTD PPA KabKota'!$C$5:$C$513,FALSE))</f>
        <v>Sudah</v>
      </c>
      <c r="BU164" s="218" t="str">
        <f t="array" ref="BU164">INDEX('UPTD PPA KabKota'!AD$5:AD$513,MATCH($D164,'UPTD PPA KabKota'!$C$5:$C$513,FALSE))</f>
        <v>Sudah</v>
      </c>
      <c r="BV164" s="218" t="str">
        <f t="array" ref="BV164">INDEX('UPTD PPA KabKota'!AE$5:AE$513,MATCH($D164,'UPTD PPA KabKota'!$C$5:$C$513,FALSE))</f>
        <v>Sudah</v>
      </c>
      <c r="BW164" s="218" t="str">
        <f t="array" ref="BW164">INDEX('UPTD PPA KabKota'!AF$5:AF$513,MATCH($D164,'UPTD PPA KabKota'!$C$5:$C$513,FALSE))</f>
        <v>Sudah</v>
      </c>
      <c r="BX164" s="218" t="str">
        <f t="array" ref="BX164">INDEX('UPTD PPA KabKota'!AG$5:AG$513,MATCH($D164,'UPTD PPA KabKota'!$C$5:$C$513,FALSE))</f>
        <v>Sudah</v>
      </c>
      <c r="BY164" s="218" t="str">
        <f t="array" ref="BY164">INDEX('UPTD PPA KabKota'!AH$5:AH$513,MATCH($D164,'UPTD PPA KabKota'!$C$5:$C$513,FALSE))</f>
        <v>Sudah</v>
      </c>
      <c r="BZ164" s="218" t="str">
        <f t="array" ref="BZ164">INDEX('UPTD PPA KabKota'!AI$5:AI$513,MATCH($D164,'UPTD PPA KabKota'!$C$5:$C$513,FALSE))</f>
        <v>Sudah</v>
      </c>
      <c r="CA164" s="218" t="str">
        <f t="array" ref="CA164">INDEX('UPTD PPA KabKota'!AJ$5:AJ$513,MATCH($D164,'UPTD PPA KabKota'!$C$5:$C$513,FALSE))</f>
        <v>Sudah</v>
      </c>
      <c r="CB164" s="218" t="str">
        <f t="array" ref="CB164">INDEX('UPTD PPA KabKota'!AK$5:AK$513,MATCH($D164,'UPTD PPA KabKota'!$C$5:$C$513,FALSE))</f>
        <v>Sudah</v>
      </c>
      <c r="CC164" s="218" t="str">
        <f t="array" ref="CC164">INDEX('UPTD PPA KabKota'!AL$5:AL$513,MATCH($D164,'UPTD PPA KabKota'!$C$5:$C$513,FALSE))</f>
        <v>Sudah</v>
      </c>
      <c r="CD164" s="218" t="str">
        <f t="array" ref="CD164">INDEX('UPTD PPA KabKota'!AM$5:AM$513,MATCH($D164,'UPTD PPA KabKota'!$C$5:$C$513,FALSE))</f>
        <v>Sudah</v>
      </c>
      <c r="CE164" s="218" t="str">
        <f t="array" ref="CE164">INDEX('UPTD PPA KabKota'!AN$5:AN$513,MATCH($D164,'UPTD PPA KabKota'!$C$5:$C$513,FALSE))</f>
        <v>UPTD PPA menerima Pengaduan dari masyarakat atau rujukan, penjangkuan korban, pengelolaan Kasus, dan jika korban memerlukan rumah aman maka akan diberikan penampungan sementara di rumah perlindungan dan bekerja sama dengan lembaga lainnya untuk pemenuhan hak korban.</v>
      </c>
      <c r="CF164" s="218" t="str">
        <f t="array" ref="CF164">INDEX('UPTD PPA KabKota'!AO$5:AO$513,MATCH($D164,'UPTD PPA KabKota'!$C$5:$C$513,FALSE))</f>
        <v>66 kasus</v>
      </c>
      <c r="CG164" s="218" t="str">
        <f t="array" ref="CG164">INDEX('UPTD PPA KabKota'!AP$5:AP$513,MATCH($D164,'UPTD PPA KabKota'!$C$5:$C$513,FALSE))</f>
        <v>Kekerasan seksual terhadap anak</v>
      </c>
      <c r="CH164" s="218" t="str">
        <f t="array" ref="CH164">INDEX('UPTD PPA KabKota'!AQ$5:AQ$513,MATCH($D164,'UPTD PPA KabKota'!$C$5:$C$513,FALSE))</f>
        <v/>
      </c>
      <c r="CI164" s="218" t="str">
        <f t="array" ref="CI164">INDEX('UPTD PPA KabKota'!AR$5:AR$513,MATCH($D164,'UPTD PPA KabKota'!$C$5:$C$513,FALSE))</f>
        <v/>
      </c>
      <c r="CJ164" s="218" t="str">
        <f t="array" ref="CJ164">INDEX('UPTD PPA KabKota'!AS$5:AS$513,MATCH($D164,'UPTD PPA KabKota'!$C$5:$C$513,FALSE))</f>
        <v/>
      </c>
      <c r="CK164" s="218" t="str">
        <f t="array" ref="CK164">INDEX('UPTD PPA KabKota'!AT$5:AT$513,MATCH($D164,'UPTD PPA KabKota'!$C$5:$C$513,FALSE))</f>
        <v/>
      </c>
      <c r="CL164" s="218" t="str">
        <f t="array" ref="CL164">INDEX('UPTD PPA KabKota'!AU$5:AU$513,MATCH($D164,'UPTD PPA KabKota'!$C$5:$C$513,FALSE))</f>
        <v>v</v>
      </c>
      <c r="CM164" s="218" t="str">
        <f t="array" ref="CM164">INDEX('UPTD PPA KabKota'!AV$5:AV$513,MATCH($D164,'UPTD PPA KabKota'!$C$5:$C$513,FALSE))</f>
        <v/>
      </c>
      <c r="CN164" s="218" t="str">
        <f t="array" ref="CN164">INDEX('UPTD PPA KabKota'!AW$5:AW$513,MATCH($D164,'UPTD PPA KabKota'!$C$5:$C$513,FALSE))</f>
        <v/>
      </c>
      <c r="CO164" s="218" t="str">
        <f t="array" ref="CO164">INDEX('UPTD PPA KabKota'!AX$5:AX$513,MATCH($D164,'UPTD PPA KabKota'!$C$5:$C$513,FALSE))</f>
        <v/>
      </c>
      <c r="CP164" s="218" t="str">
        <f t="array" ref="CP164">INDEX('UPTD PPA KabKota'!AY$5:AY$513,MATCH($D164,'UPTD PPA KabKota'!$C$5:$C$513,FALSE))</f>
        <v/>
      </c>
      <c r="CQ164" s="209" t="str">
        <f>IFERROR(__xludf.DUMMYFUNCTION("IF(ISBLANK($K164),"""",IF(REGEXMATCH($K164,""Peraturan""),""Ada"",IF(REGEXMATCH($K164,""Rekomendasi""),""Tidak Ada"", $K164)))
"),"Ada")</f>
        <v>Ada</v>
      </c>
      <c r="CR164" s="209" t="str">
        <f t="array" ref="CR164">index('UPTD PPA KabKota'!$BI$5:$BI$513,match($D164,'UPTD PPA KabKota'!$C$5:$C$513,false))</f>
        <v>Ada</v>
      </c>
      <c r="CS164" s="314" t="str">
        <f t="shared" si="26"/>
        <v>Ada</v>
      </c>
    </row>
    <row r="165">
      <c r="A165" s="334">
        <v>161.0</v>
      </c>
      <c r="B165" s="334">
        <v>4.0</v>
      </c>
      <c r="C165" s="311" t="s">
        <v>4748</v>
      </c>
      <c r="D165" s="312" t="s">
        <v>1344</v>
      </c>
      <c r="E165" s="315">
        <v>45689.0</v>
      </c>
      <c r="F165" s="218" t="str">
        <f t="array" ref="F165">INDEX('Ortala-KabKota'!F$2:F$415,MATCH($D165,'Ortala-KabKota'!$E$2:$E$415,FALSE))</f>
        <v/>
      </c>
      <c r="G165" s="218" t="str">
        <f t="array" ref="G165">INDEX('Ortala-KabKota'!G$2:G$415,MATCH($D165,'Ortala-KabKota'!$E$2:$E$415,FALSE))</f>
        <v>JL. AMAN KELANG , SAWAH INDAH DAIK LINGGA</v>
      </c>
      <c r="H165" s="218" t="str">
        <f t="array" ref="H165">INDEX('Ortala-KabKota'!H$2:H$415,MATCH($D165,'Ortala-KabKota'!$E$2:$E$415,FALSE))</f>
        <v>091270136568</v>
      </c>
      <c r="I165" s="218" t="str">
        <f t="array" ref="I165">INDEX('Ortala-KabKota'!I$2:I$415,MATCH($D165,'Ortala-KabKota'!$E$2:$E$415,FALSE))</f>
        <v>081364347854</v>
      </c>
      <c r="J165" s="218" t="str">
        <f t="array" ref="J165">INDEX('Ortala-KabKota'!J$2:J$415,MATCH($D165,'Ortala-KabKota'!$E$2:$E$415,FALSE))</f>
        <v>UPTD PPA</v>
      </c>
      <c r="K165" s="218" t="str">
        <f t="array" ref="K165">INDEX('Ortala-KabKota'!K$2:K$415,MATCH($D165,'Ortala-KabKota'!$E$2:$E$415,FALSE))</f>
        <v>Peraturan Bupati Lingga Nomor 76 Tahun 2022</v>
      </c>
      <c r="L165" s="218">
        <f t="array" ref="L165">INDEX('Ortala-KabKota'!L$2:L$415,MATCH($D165,'Ortala-KabKota'!$E$2:$E$415,FALSE))</f>
        <v>2022</v>
      </c>
      <c r="M165" s="218" t="str">
        <f t="array" ref="M165">INDEX('Ortala-KabKota'!M$2:M$415,MATCH($D165,'Ortala-KabKota'!$E$2:$E$415,FALSE))</f>
        <v>A</v>
      </c>
      <c r="N165" s="218" t="str">
        <f t="array" ref="N165">INDEX('Ortala-KabKota'!N$2:N$415,MATCH($D165,'Ortala-KabKota'!$E$2:$E$415,FALSE))</f>
        <v>Siti/ 081270136568</v>
      </c>
      <c r="O165" s="218" t="str">
        <f t="array" ref="O165">INDEX('Ortala-KabKota'!O$2:O$415,MATCH($D165,'Ortala-KabKota'!$E$2:$E$415,FALSE))</f>
        <v/>
      </c>
      <c r="P165" s="218" t="str">
        <f t="array" ref="P165">INDEX('Ortala-KabKota'!P$2:P$415,MATCH($D165,'Ortala-KabKota'!$E$2:$E$415,FALSE))</f>
        <v/>
      </c>
      <c r="Q165" s="218" t="str">
        <f t="array" ref="Q165">INDEX('Ortala-KabKota'!Q$2:Q$415,MATCH($D165,'Ortala-KabKota'!$E$2:$E$415,FALSE))</f>
        <v>MANDIRI</v>
      </c>
      <c r="R165" s="218" t="str">
        <f t="array" ref="R165">INDEX('Ortala-KabKota'!R$2:R$415,MATCH($D165,'Ortala-KabKota'!$E$2:$E$415,FALSE))</f>
        <v>TIDAK PUNYA</v>
      </c>
      <c r="S165" s="218" t="str">
        <f t="array" ref="S165">INDEX('Ortala-KabKota'!S$2:S$415,MATCH($D165,'Ortala-KabKota'!$E$2:$E$415,FALSE))</f>
        <v>-</v>
      </c>
      <c r="T165" s="218">
        <f t="array" ref="T165">INDEX('Ortala-KabKota'!T$2:T$415,MATCH($D165,'Ortala-KabKota'!$E$2:$E$415,FALSE))</f>
        <v>0</v>
      </c>
      <c r="U165" s="218">
        <f t="array" ref="U165">INDEX('Ortala-KabKota'!U$2:U$415,MATCH($D165,'Ortala-KabKota'!$E$2:$E$415,FALSE))</f>
        <v>0</v>
      </c>
      <c r="V165" s="218">
        <f t="array" ref="V165">INDEX('Ortala-KabKota'!V$2:V$415,MATCH($D165,'Ortala-KabKota'!$E$2:$E$415,FALSE))</f>
        <v>0</v>
      </c>
      <c r="W165" s="218">
        <f t="array" ref="W165">INDEX('Ortala-KabKota'!W$2:W$415,MATCH($D165,'Ortala-KabKota'!$E$2:$E$415,FALSE))</f>
        <v>0</v>
      </c>
      <c r="X165" s="218">
        <f t="array" ref="X165">INDEX('Ortala-KabKota'!X$2:X$415,MATCH($D165,'Ortala-KabKota'!$E$2:$E$415,FALSE))</f>
        <v>0</v>
      </c>
      <c r="Y165" s="218">
        <f t="array" ref="Y165">INDEX('Ortala-KabKota'!Y$2:Y$415,MATCH($D165,'Ortala-KabKota'!$E$2:$E$415,FALSE))</f>
        <v>0</v>
      </c>
      <c r="Z165" s="218">
        <f t="array" ref="Z165">INDEX('Ortala-KabKota'!Z$2:Z$415,MATCH($D165,'Ortala-KabKota'!$E$2:$E$415,FALSE))</f>
        <v>0</v>
      </c>
      <c r="AA165" s="218">
        <f t="array" ref="AA165">INDEX('Ortala-KabKota'!AA$2:AA$415,MATCH($D165,'Ortala-KabKota'!$E$2:$E$415,FALSE))</f>
        <v>0</v>
      </c>
      <c r="AB165" s="218">
        <f t="array" ref="AB165">INDEX('Ortala-KabKota'!AB$2:AB$415,MATCH($D165,'Ortala-KabKota'!$E$2:$E$415,FALSE))</f>
        <v>0</v>
      </c>
      <c r="AC165" s="218">
        <f t="array" ref="AC165">INDEX('Ortala-KabKota'!AC$2:AC$415,MATCH($D165,'Ortala-KabKota'!$E$2:$E$415,FALSE))</f>
        <v>0</v>
      </c>
      <c r="AD165" s="218">
        <f t="array" ref="AD165">INDEX('Ortala-KabKota'!AD$2:AD$415,MATCH($D165,'Ortala-KabKota'!$E$2:$E$415,FALSE))</f>
        <v>0</v>
      </c>
      <c r="AE165" s="218">
        <f t="array" ref="AE165">INDEX('Ortala-KabKota'!AE$2:AE$415,MATCH($D165,'Ortala-KabKota'!$E$2:$E$415,FALSE))</f>
        <v>1</v>
      </c>
      <c r="AF165" s="218">
        <f t="array" ref="AF165">INDEX('Ortala-KabKota'!AF$2:AF$415,MATCH($D165,'Ortala-KabKota'!$E$2:$E$415,FALSE))</f>
        <v>1</v>
      </c>
      <c r="AG165" s="218">
        <f t="array" ref="AG165">INDEX('Ortala-KabKota'!AG$2:AG$415,MATCH($D165,'Ortala-KabKota'!$E$2:$E$415,FALSE))</f>
        <v>0</v>
      </c>
      <c r="AH165" s="218">
        <f t="array" ref="AH165">INDEX('Ortala-KabKota'!AH$2:AH$415,MATCH($D165,'Ortala-KabKota'!$E$2:$E$415,FALSE))</f>
        <v>0</v>
      </c>
      <c r="AI165" s="218" t="str">
        <f t="array" ref="AI165">INDEX('Ortala-KabKota'!AI$2:AI$415,MATCH($D165,'Ortala-KabKota'!$E$2:$E$415,FALSE))</f>
        <v>-</v>
      </c>
      <c r="AJ165" s="218">
        <f t="array" ref="AJ165">INDEX('Ortala-KabKota'!AJ$2:AJ$415,MATCH($D165,'Ortala-KabKota'!$E$2:$E$415,FALSE))</f>
        <v>1</v>
      </c>
      <c r="AK165" s="218">
        <f t="array" ref="AK165">INDEX('Ortala-KabKota'!AK$2:AK$415,MATCH($D165,'Ortala-KabKota'!$E$2:$E$415,FALSE))</f>
        <v>1</v>
      </c>
      <c r="AL165" s="218">
        <f t="array" ref="AL165">INDEX('Ortala-KabKota'!AL$2:AL$415,MATCH($D165,'Ortala-KabKota'!$E$2:$E$415,FALSE))</f>
        <v>36</v>
      </c>
      <c r="AM165" s="218" t="str">
        <f t="array" ref="AM165">INDEX('Ortala-KabKota'!AM$2:AM$415,MATCH($D165,'Ortala-KabKota'!$E$2:$E$415,FALSE))</f>
        <v>Pencabulan</v>
      </c>
      <c r="AN165" s="218" t="str">
        <f t="array" ref="AN165">INDEX('Ortala-KabKota'!AN$2:AN$415,MATCH($D165,'Ortala-KabKota'!$E$2:$E$415,FALSE))</f>
        <v/>
      </c>
      <c r="AO165" s="218" t="str">
        <f t="array" ref="AO165">INDEX('Ortala-KabKota'!AO$2:AO$415,MATCH($D165,'Ortala-KabKota'!$E$2:$E$415,FALSE))</f>
        <v/>
      </c>
      <c r="AP165" s="218" t="str">
        <f t="array" ref="AP165">INDEX('Ortala-KabKota'!AP$2:AP$415,MATCH($D165,'Ortala-KabKota'!$E$2:$E$415,FALSE))</f>
        <v/>
      </c>
      <c r="AQ165" s="218" t="str">
        <f t="array" ref="AQ165">INDEX('Ortala-KabKota'!AQ$2:AQ$415,MATCH($D165,'Ortala-KabKota'!$E$2:$E$415,FALSE))</f>
        <v/>
      </c>
      <c r="AR165" s="218" t="str">
        <f t="array" ref="AR165">INDEX('Ortala-KabKota'!AR$2:AR$415,MATCH($D165,'Ortala-KabKota'!$E$2:$E$415,FALSE))</f>
        <v/>
      </c>
      <c r="AS165" s="218" t="str">
        <f t="array" ref="AS165">INDEX('Ortala-KabKota'!AS$2:AS$415,MATCH($D165,'Ortala-KabKota'!$E$2:$E$415,FALSE))</f>
        <v/>
      </c>
      <c r="AT165" s="218" t="str">
        <f t="array" ref="AT165">INDEX('Ortala-KabKota'!AT$2:AT$415,MATCH($D165,'Ortala-KabKota'!$E$2:$E$415,FALSE))</f>
        <v/>
      </c>
      <c r="AU165" s="218" t="str">
        <f t="array" ref="AU165">INDEX('UPTD PPA KabKota'!D$5:D$513,MATCH($D165,'UPTD PPA KabKota'!$C$5:$C$513,FALSE))</f>
        <v>Siti Nor'aziah, A.Md.Keb</v>
      </c>
      <c r="AV165" s="218" t="str">
        <f t="array" ref="AV165">INDEX('UPTD PPA KabKota'!E$5:E$513,MATCH($D165,'UPTD PPA KabKota'!$C$5:$C$513,FALSE))</f>
        <v>Jalan Engku Aman Kelang Nomor 63 RT.002 RW. 006 Kelurahan Daik</v>
      </c>
      <c r="AW165" s="218">
        <f t="array" ref="AW165">INDEX('UPTD PPA KabKota'!F$5:F$513,MATCH($D165,'UPTD PPA KabKota'!$C$5:$C$513,FALSE))</f>
        <v>81377336046</v>
      </c>
      <c r="AX165" s="218">
        <f t="array" ref="AX165">INDEX('UPTD PPA KabKota'!G$5:G$513,MATCH($D165,'UPTD PPA KabKota'!$C$5:$C$513,FALSE))</f>
        <v>81377336046</v>
      </c>
      <c r="AY165" s="218" t="str">
        <f t="array" ref="AY165">INDEX('UPTD PPA KabKota'!H$5:H$513,MATCH($D165,'UPTD PPA KabKota'!$C$5:$C$513,FALSE))</f>
        <v>UPTD PPA KAbupaten Lingga</v>
      </c>
      <c r="AZ165" s="218" t="str">
        <f t="array" ref="AZ165">INDEX('UPTD PPA KabKota'!I$5:I$513,MATCH($D165,'UPTD PPA KabKota'!$C$5:$C$513,FALSE))</f>
        <v>Peraturan Bupati Nomor 76 tahun 2022</v>
      </c>
      <c r="BA165" s="218">
        <f t="array" ref="BA165">INDEX('UPTD PPA KabKota'!J$5:J$513,MATCH($D165,'UPTD PPA KabKota'!$C$5:$C$513,FALSE))</f>
        <v>2022</v>
      </c>
      <c r="BB165" s="218" t="str">
        <f t="array" ref="BB165">INDEX('UPTD PPA KabKota'!K$5:K$513,MATCH($D165,'UPTD PPA KabKota'!$C$5:$C$513,FALSE))</f>
        <v>A</v>
      </c>
      <c r="BC165" s="218" t="str">
        <f t="array" ref="BC165">INDEX('UPTD PPA KabKota'!L$5:L$513,MATCH($D165,'UPTD PPA KabKota'!$C$5:$C$513,FALSE))</f>
        <v>Didy Septyawan / 081377336046</v>
      </c>
      <c r="BD165" s="218" t="str">
        <f t="array" ref="BD165">INDEX('UPTD PPA KabKota'!M$5:M$513,MATCH($D165,'UPTD PPA KabKota'!$C$5:$C$513,FALSE))</f>
        <v>uptdppakabupatenlingga@gmail.com</v>
      </c>
      <c r="BE165" s="218" t="str">
        <f t="array" ref="BE165">INDEX('UPTD PPA KabKota'!N$5:N$513,MATCH($D165,'UPTD PPA KabKota'!$C$5:$C$513,FALSE))</f>
        <v>Kepala UPTD PPA, Kasubag TU, Kelompok Jabatan Fungsional dan Kelompok Jabatan Pelaksana</v>
      </c>
      <c r="BF165" s="218" t="str">
        <f t="array" ref="BF165">INDEX('UPTD PPA KabKota'!O$5:O$513,MATCH($D165,'UPTD PPA KabKota'!$C$5:$C$513,FALSE))</f>
        <v>Sewa / Kontrak</v>
      </c>
      <c r="BG165" s="218" t="str">
        <f t="array" ref="BG165">INDEX('UPTD PPA KabKota'!P$5:P$513,MATCH($D165,'UPTD PPA KabKota'!$C$5:$C$513,FALSE))</f>
        <v>Sewa/Kontrak</v>
      </c>
      <c r="BH165" s="218" t="str">
        <f t="array" ref="BH165">INDEX('UPTD PPA KabKota'!Q$5:Q$513,MATCH($D165,'UPTD PPA KabKota'!$C$5:$C$513,FALSE))</f>
        <v/>
      </c>
      <c r="BI165" s="218" t="str">
        <f t="array" ref="BI165">INDEX('UPTD PPA KabKota'!R$5:R$513,MATCH($D165,'UPTD PPA KabKota'!$C$5:$C$513,FALSE))</f>
        <v>Ada</v>
      </c>
      <c r="BJ165" s="218" t="str">
        <f t="array" ref="BJ165">INDEX('UPTD PPA KabKota'!S$5:S$513,MATCH($D165,'UPTD PPA KabKota'!$C$5:$C$513,FALSE))</f>
        <v>Ada</v>
      </c>
      <c r="BK165" s="218" t="str">
        <f t="array" ref="BK165">INDEX('UPTD PPA KabKota'!T$5:T$513,MATCH($D165,'UPTD PPA KabKota'!$C$5:$C$513,FALSE))</f>
        <v>Ada</v>
      </c>
      <c r="BL165" s="218" t="str">
        <f t="array" ref="BL165">INDEX('UPTD PPA KabKota'!U$5:U$513,MATCH($D165,'UPTD PPA KabKota'!$C$5:$C$513,FALSE))</f>
        <v>Tidak Ada</v>
      </c>
      <c r="BM165" s="218" t="str">
        <f t="array" ref="BM165">INDEX('UPTD PPA KabKota'!V$5:V$513,MATCH($D165,'UPTD PPA KabKota'!$C$5:$C$513,FALSE))</f>
        <v>Ada</v>
      </c>
      <c r="BN165" s="218" t="str">
        <f t="array" ref="BN165">INDEX('UPTD PPA KabKota'!W$5:W$513,MATCH($D165,'UPTD PPA KabKota'!$C$5:$C$513,FALSE))</f>
        <v>Tidak Ada</v>
      </c>
      <c r="BO165" s="218" t="str">
        <f t="array" ref="BO165">INDEX('UPTD PPA KabKota'!X$5:X$513,MATCH($D165,'UPTD PPA KabKota'!$C$5:$C$513,FALSE))</f>
        <v>Ada</v>
      </c>
      <c r="BP165" s="218" t="str">
        <f t="array" ref="BP165">INDEX('UPTD PPA KabKota'!Y$5:Y$513,MATCH($D165,'UPTD PPA KabKota'!$C$5:$C$513,FALSE))</f>
        <v>Ada</v>
      </c>
      <c r="BQ165" s="218" t="str">
        <f t="array" ref="BQ165">INDEX('UPTD PPA KabKota'!Z$5:Z$513,MATCH($D165,'UPTD PPA KabKota'!$C$5:$C$513,FALSE))</f>
        <v>Ada</v>
      </c>
      <c r="BR165" s="218" t="str">
        <f t="array" ref="BR165">INDEX('UPTD PPA KabKota'!AA$5:AA$513,MATCH($D165,'UPTD PPA KabKota'!$C$5:$C$513,FALSE))</f>
        <v>Tidak Ada</v>
      </c>
      <c r="BS165" s="218" t="str">
        <f t="array" ref="BS165">INDEX('UPTD PPA KabKota'!AB$5:AB$513,MATCH($D165,'UPTD PPA KabKota'!$C$5:$C$513,FALSE))</f>
        <v>Tidak Ada</v>
      </c>
      <c r="BT165" s="218" t="str">
        <f t="array" ref="BT165">INDEX('UPTD PPA KabKota'!AC$5:AC$513,MATCH($D165,'UPTD PPA KabKota'!$C$5:$C$513,FALSE))</f>
        <v>Sudah</v>
      </c>
      <c r="BU165" s="218" t="str">
        <f t="array" ref="BU165">INDEX('UPTD PPA KabKota'!AD$5:AD$513,MATCH($D165,'UPTD PPA KabKota'!$C$5:$C$513,FALSE))</f>
        <v>Sudah</v>
      </c>
      <c r="BV165" s="218" t="str">
        <f t="array" ref="BV165">INDEX('UPTD PPA KabKota'!AE$5:AE$513,MATCH($D165,'UPTD PPA KabKota'!$C$5:$C$513,FALSE))</f>
        <v>Sudah</v>
      </c>
      <c r="BW165" s="218" t="str">
        <f t="array" ref="BW165">INDEX('UPTD PPA KabKota'!AF$5:AF$513,MATCH($D165,'UPTD PPA KabKota'!$C$5:$C$513,FALSE))</f>
        <v>Sudah</v>
      </c>
      <c r="BX165" s="218" t="str">
        <f t="array" ref="BX165">INDEX('UPTD PPA KabKota'!AG$5:AG$513,MATCH($D165,'UPTD PPA KabKota'!$C$5:$C$513,FALSE))</f>
        <v>Sudah</v>
      </c>
      <c r="BY165" s="218" t="str">
        <f t="array" ref="BY165">INDEX('UPTD PPA KabKota'!AH$5:AH$513,MATCH($D165,'UPTD PPA KabKota'!$C$5:$C$513,FALSE))</f>
        <v>Sudah</v>
      </c>
      <c r="BZ165" s="218" t="str">
        <f t="array" ref="BZ165">INDEX('UPTD PPA KabKota'!AI$5:AI$513,MATCH($D165,'UPTD PPA KabKota'!$C$5:$C$513,FALSE))</f>
        <v>Sudah</v>
      </c>
      <c r="CA165" s="218" t="str">
        <f t="array" ref="CA165">INDEX('UPTD PPA KabKota'!AJ$5:AJ$513,MATCH($D165,'UPTD PPA KabKota'!$C$5:$C$513,FALSE))</f>
        <v>Sudah</v>
      </c>
      <c r="CB165" s="218" t="str">
        <f t="array" ref="CB165">INDEX('UPTD PPA KabKota'!AK$5:AK$513,MATCH($D165,'UPTD PPA KabKota'!$C$5:$C$513,FALSE))</f>
        <v>Sudah</v>
      </c>
      <c r="CC165" s="218" t="str">
        <f t="array" ref="CC165">INDEX('UPTD PPA KabKota'!AL$5:AL$513,MATCH($D165,'UPTD PPA KabKota'!$C$5:$C$513,FALSE))</f>
        <v>Sudah</v>
      </c>
      <c r="CD165" s="218" t="str">
        <f t="array" ref="CD165">INDEX('UPTD PPA KabKota'!AM$5:AM$513,MATCH($D165,'UPTD PPA KabKota'!$C$5:$C$513,FALSE))</f>
        <v>Sudah</v>
      </c>
      <c r="CE165" s="218" t="str">
        <f t="array" ref="CE165">INDEX('UPTD PPA KabKota'!AN$5:AN$513,MATCH($D165,'UPTD PPA KabKota'!$C$5:$C$513,FALSE))</f>
        <v>Sudah</v>
      </c>
      <c r="CF165" s="218">
        <f t="array" ref="CF165">INDEX('UPTD PPA KabKota'!AO$5:AO$513,MATCH($D165,'UPTD PPA KabKota'!$C$5:$C$513,FALSE))</f>
        <v>51</v>
      </c>
      <c r="CG165" s="218" t="str">
        <f t="array" ref="CG165">INDEX('UPTD PPA KabKota'!AP$5:AP$513,MATCH($D165,'UPTD PPA KabKota'!$C$5:$C$513,FALSE))</f>
        <v>Kekerasan Seksual</v>
      </c>
      <c r="CH165" s="218" t="str">
        <f t="array" ref="CH165">INDEX('UPTD PPA KabKota'!AQ$5:AQ$513,MATCH($D165,'UPTD PPA KabKota'!$C$5:$C$513,FALSE))</f>
        <v/>
      </c>
      <c r="CI165" s="218" t="str">
        <f t="array" ref="CI165">INDEX('UPTD PPA KabKota'!AR$5:AR$513,MATCH($D165,'UPTD PPA KabKota'!$C$5:$C$513,FALSE))</f>
        <v/>
      </c>
      <c r="CJ165" s="218" t="str">
        <f t="array" ref="CJ165">INDEX('UPTD PPA KabKota'!AS$5:AS$513,MATCH($D165,'UPTD PPA KabKota'!$C$5:$C$513,FALSE))</f>
        <v/>
      </c>
      <c r="CK165" s="218" t="str">
        <f t="array" ref="CK165">INDEX('UPTD PPA KabKota'!AT$5:AT$513,MATCH($D165,'UPTD PPA KabKota'!$C$5:$C$513,FALSE))</f>
        <v/>
      </c>
      <c r="CL165" s="218" t="str">
        <f t="array" ref="CL165">INDEX('UPTD PPA KabKota'!AU$5:AU$513,MATCH($D165,'UPTD PPA KabKota'!$C$5:$C$513,FALSE))</f>
        <v/>
      </c>
      <c r="CM165" s="218" t="str">
        <f t="array" ref="CM165">INDEX('UPTD PPA KabKota'!AV$5:AV$513,MATCH($D165,'UPTD PPA KabKota'!$C$5:$C$513,FALSE))</f>
        <v/>
      </c>
      <c r="CN165" s="218" t="str">
        <f t="array" ref="CN165">INDEX('UPTD PPA KabKota'!AW$5:AW$513,MATCH($D165,'UPTD PPA KabKota'!$C$5:$C$513,FALSE))</f>
        <v>v</v>
      </c>
      <c r="CO165" s="218" t="str">
        <f t="array" ref="CO165">INDEX('UPTD PPA KabKota'!AX$5:AX$513,MATCH($D165,'UPTD PPA KabKota'!$C$5:$C$513,FALSE))</f>
        <v/>
      </c>
      <c r="CP165" s="218" t="str">
        <f t="array" ref="CP165">INDEX('UPTD PPA KabKota'!AY$5:AY$513,MATCH($D165,'UPTD PPA KabKota'!$C$5:$C$513,FALSE))</f>
        <v/>
      </c>
      <c r="CQ165" s="209" t="str">
        <f>IFERROR(__xludf.DUMMYFUNCTION("IF(ISBLANK($K165),"""",IF(REGEXMATCH($K165,""Peraturan""),""Ada"",IF(REGEXMATCH($K165,""Rekomendasi""),""Tidak Ada"", $K165)))
"),"Ada")</f>
        <v>Ada</v>
      </c>
      <c r="CR165" s="209" t="str">
        <f t="array" ref="CR165">index('UPTD PPA KabKota'!$BI$5:$BI$513,match($D165,'UPTD PPA KabKota'!$C$5:$C$513,false))</f>
        <v>Ada</v>
      </c>
      <c r="CS165" s="314" t="str">
        <f t="shared" si="26"/>
        <v>Ada</v>
      </c>
    </row>
    <row r="166">
      <c r="A166" s="334">
        <v>162.0</v>
      </c>
      <c r="B166" s="334">
        <v>5.0</v>
      </c>
      <c r="C166" s="311" t="s">
        <v>4748</v>
      </c>
      <c r="D166" s="312" t="s">
        <v>1357</v>
      </c>
      <c r="E166" s="315"/>
      <c r="F166" s="218" t="str">
        <f t="array" ref="F166">INDEX('Ortala-KabKota'!F$2:F$415,MATCH($D166,'Ortala-KabKota'!$E$2:$E$415,FALSE))</f>
        <v>#N/A</v>
      </c>
      <c r="G166" s="218" t="str">
        <f t="array" ref="G166">INDEX('Ortala-KabKota'!G$2:G$415,MATCH($D166,'Ortala-KabKota'!$E$2:$E$415,FALSE))</f>
        <v>#N/A</v>
      </c>
      <c r="H166" s="218" t="str">
        <f t="array" ref="H166">INDEX('Ortala-KabKota'!H$2:H$415,MATCH($D166,'Ortala-KabKota'!$E$2:$E$415,FALSE))</f>
        <v>#N/A</v>
      </c>
      <c r="I166" s="218" t="str">
        <f t="array" ref="I166">INDEX('Ortala-KabKota'!I$2:I$415,MATCH($D166,'Ortala-KabKota'!$E$2:$E$415,FALSE))</f>
        <v>#N/A</v>
      </c>
      <c r="J166" s="218" t="str">
        <f t="array" ref="J166">INDEX('Ortala-KabKota'!J$2:J$415,MATCH($D166,'Ortala-KabKota'!$E$2:$E$415,FALSE))</f>
        <v>#N/A</v>
      </c>
      <c r="K166" s="218" t="str">
        <f t="array" ref="K166">INDEX('Ortala-KabKota'!K$2:K$415,MATCH($D166,'Ortala-KabKota'!$E$2:$E$415,FALSE))</f>
        <v>#N/A</v>
      </c>
      <c r="L166" s="218" t="str">
        <f t="array" ref="L166">INDEX('Ortala-KabKota'!L$2:L$415,MATCH($D166,'Ortala-KabKota'!$E$2:$E$415,FALSE))</f>
        <v>#N/A</v>
      </c>
      <c r="M166" s="218" t="str">
        <f t="array" ref="M166">INDEX('Ortala-KabKota'!M$2:M$415,MATCH($D166,'Ortala-KabKota'!$E$2:$E$415,FALSE))</f>
        <v>#N/A</v>
      </c>
      <c r="N166" s="218" t="str">
        <f t="array" ref="N166">INDEX('Ortala-KabKota'!N$2:N$415,MATCH($D166,'Ortala-KabKota'!$E$2:$E$415,FALSE))</f>
        <v>#N/A</v>
      </c>
      <c r="O166" s="218" t="str">
        <f t="array" ref="O166">INDEX('Ortala-KabKota'!O$2:O$415,MATCH($D166,'Ortala-KabKota'!$E$2:$E$415,FALSE))</f>
        <v>#N/A</v>
      </c>
      <c r="P166" s="218" t="str">
        <f t="array" ref="P166">INDEX('Ortala-KabKota'!P$2:P$415,MATCH($D166,'Ortala-KabKota'!$E$2:$E$415,FALSE))</f>
        <v>#N/A</v>
      </c>
      <c r="Q166" s="218" t="str">
        <f t="array" ref="Q166">INDEX('Ortala-KabKota'!Q$2:Q$415,MATCH($D166,'Ortala-KabKota'!$E$2:$E$415,FALSE))</f>
        <v>#N/A</v>
      </c>
      <c r="R166" s="218" t="str">
        <f t="array" ref="R166">INDEX('Ortala-KabKota'!R$2:R$415,MATCH($D166,'Ortala-KabKota'!$E$2:$E$415,FALSE))</f>
        <v>#N/A</v>
      </c>
      <c r="S166" s="218" t="str">
        <f t="array" ref="S166">INDEX('Ortala-KabKota'!S$2:S$415,MATCH($D166,'Ortala-KabKota'!$E$2:$E$415,FALSE))</f>
        <v>#N/A</v>
      </c>
      <c r="T166" s="218" t="str">
        <f t="array" ref="T166">INDEX('Ortala-KabKota'!T$2:T$415,MATCH($D166,'Ortala-KabKota'!$E$2:$E$415,FALSE))</f>
        <v>#N/A</v>
      </c>
      <c r="U166" s="218" t="str">
        <f t="array" ref="U166">INDEX('Ortala-KabKota'!U$2:U$415,MATCH($D166,'Ortala-KabKota'!$E$2:$E$415,FALSE))</f>
        <v>#N/A</v>
      </c>
      <c r="V166" s="218" t="str">
        <f t="array" ref="V166">INDEX('Ortala-KabKota'!V$2:V$415,MATCH($D166,'Ortala-KabKota'!$E$2:$E$415,FALSE))</f>
        <v>#N/A</v>
      </c>
      <c r="W166" s="218" t="str">
        <f t="array" ref="W166">INDEX('Ortala-KabKota'!W$2:W$415,MATCH($D166,'Ortala-KabKota'!$E$2:$E$415,FALSE))</f>
        <v>#N/A</v>
      </c>
      <c r="X166" s="218" t="str">
        <f t="array" ref="X166">INDEX('Ortala-KabKota'!X$2:X$415,MATCH($D166,'Ortala-KabKota'!$E$2:$E$415,FALSE))</f>
        <v>#N/A</v>
      </c>
      <c r="Y166" s="218" t="str">
        <f t="array" ref="Y166">INDEX('Ortala-KabKota'!Y$2:Y$415,MATCH($D166,'Ortala-KabKota'!$E$2:$E$415,FALSE))</f>
        <v>#N/A</v>
      </c>
      <c r="Z166" s="218" t="str">
        <f t="array" ref="Z166">INDEX('Ortala-KabKota'!Z$2:Z$415,MATCH($D166,'Ortala-KabKota'!$E$2:$E$415,FALSE))</f>
        <v>#N/A</v>
      </c>
      <c r="AA166" s="218" t="str">
        <f t="array" ref="AA166">INDEX('Ortala-KabKota'!AA$2:AA$415,MATCH($D166,'Ortala-KabKota'!$E$2:$E$415,FALSE))</f>
        <v>#N/A</v>
      </c>
      <c r="AB166" s="218" t="str">
        <f t="array" ref="AB166">INDEX('Ortala-KabKota'!AB$2:AB$415,MATCH($D166,'Ortala-KabKota'!$E$2:$E$415,FALSE))</f>
        <v>#N/A</v>
      </c>
      <c r="AC166" s="218" t="str">
        <f t="array" ref="AC166">INDEX('Ortala-KabKota'!AC$2:AC$415,MATCH($D166,'Ortala-KabKota'!$E$2:$E$415,FALSE))</f>
        <v>#N/A</v>
      </c>
      <c r="AD166" s="218" t="str">
        <f t="array" ref="AD166">INDEX('Ortala-KabKota'!AD$2:AD$415,MATCH($D166,'Ortala-KabKota'!$E$2:$E$415,FALSE))</f>
        <v>#N/A</v>
      </c>
      <c r="AE166" s="218" t="str">
        <f t="array" ref="AE166">INDEX('Ortala-KabKota'!AE$2:AE$415,MATCH($D166,'Ortala-KabKota'!$E$2:$E$415,FALSE))</f>
        <v>#N/A</v>
      </c>
      <c r="AF166" s="218" t="str">
        <f t="array" ref="AF166">INDEX('Ortala-KabKota'!AF$2:AF$415,MATCH($D166,'Ortala-KabKota'!$E$2:$E$415,FALSE))</f>
        <v>#N/A</v>
      </c>
      <c r="AG166" s="218" t="str">
        <f t="array" ref="AG166">INDEX('Ortala-KabKota'!AG$2:AG$415,MATCH($D166,'Ortala-KabKota'!$E$2:$E$415,FALSE))</f>
        <v>#N/A</v>
      </c>
      <c r="AH166" s="218" t="str">
        <f t="array" ref="AH166">INDEX('Ortala-KabKota'!AH$2:AH$415,MATCH($D166,'Ortala-KabKota'!$E$2:$E$415,FALSE))</f>
        <v>#N/A</v>
      </c>
      <c r="AI166" s="218" t="str">
        <f t="array" ref="AI166">INDEX('Ortala-KabKota'!AI$2:AI$415,MATCH($D166,'Ortala-KabKota'!$E$2:$E$415,FALSE))</f>
        <v>#N/A</v>
      </c>
      <c r="AJ166" s="218" t="str">
        <f t="array" ref="AJ166">INDEX('Ortala-KabKota'!AJ$2:AJ$415,MATCH($D166,'Ortala-KabKota'!$E$2:$E$415,FALSE))</f>
        <v>#N/A</v>
      </c>
      <c r="AK166" s="218" t="str">
        <f t="array" ref="AK166">INDEX('Ortala-KabKota'!AK$2:AK$415,MATCH($D166,'Ortala-KabKota'!$E$2:$E$415,FALSE))</f>
        <v>#N/A</v>
      </c>
      <c r="AL166" s="218" t="str">
        <f t="array" ref="AL166">INDEX('Ortala-KabKota'!AL$2:AL$415,MATCH($D166,'Ortala-KabKota'!$E$2:$E$415,FALSE))</f>
        <v>#N/A</v>
      </c>
      <c r="AM166" s="218" t="str">
        <f t="array" ref="AM166">INDEX('Ortala-KabKota'!AM$2:AM$415,MATCH($D166,'Ortala-KabKota'!$E$2:$E$415,FALSE))</f>
        <v>#N/A</v>
      </c>
      <c r="AN166" s="218" t="str">
        <f t="array" ref="AN166">INDEX('Ortala-KabKota'!AN$2:AN$415,MATCH($D166,'Ortala-KabKota'!$E$2:$E$415,FALSE))</f>
        <v>#N/A</v>
      </c>
      <c r="AO166" s="218" t="str">
        <f t="array" ref="AO166">INDEX('Ortala-KabKota'!AO$2:AO$415,MATCH($D166,'Ortala-KabKota'!$E$2:$E$415,FALSE))</f>
        <v>#N/A</v>
      </c>
      <c r="AP166" s="218" t="str">
        <f t="array" ref="AP166">INDEX('Ortala-KabKota'!AP$2:AP$415,MATCH($D166,'Ortala-KabKota'!$E$2:$E$415,FALSE))</f>
        <v>#N/A</v>
      </c>
      <c r="AQ166" s="218" t="str">
        <f t="array" ref="AQ166">INDEX('Ortala-KabKota'!AQ$2:AQ$415,MATCH($D166,'Ortala-KabKota'!$E$2:$E$415,FALSE))</f>
        <v>#N/A</v>
      </c>
      <c r="AR166" s="218" t="str">
        <f t="array" ref="AR166">INDEX('Ortala-KabKota'!AR$2:AR$415,MATCH($D166,'Ortala-KabKota'!$E$2:$E$415,FALSE))</f>
        <v>#N/A</v>
      </c>
      <c r="AS166" s="218" t="str">
        <f t="array" ref="AS166">INDEX('Ortala-KabKota'!AS$2:AS$415,MATCH($D166,'Ortala-KabKota'!$E$2:$E$415,FALSE))</f>
        <v>#N/A</v>
      </c>
      <c r="AT166" s="218" t="str">
        <f t="array" ref="AT166">INDEX('Ortala-KabKota'!AT$2:AT$415,MATCH($D166,'Ortala-KabKota'!$E$2:$E$415,FALSE))</f>
        <v>#N/A</v>
      </c>
      <c r="AU166" s="218" t="str">
        <f t="array" ref="AU166">INDEX('UPTD PPA KabKota'!D$5:D$513,MATCH($D166,'UPTD PPA KabKota'!$C$5:$C$513,FALSE))</f>
        <v/>
      </c>
      <c r="AV166" s="218" t="str">
        <f t="array" ref="AV166">INDEX('UPTD PPA KabKota'!E$5:E$513,MATCH($D166,'UPTD PPA KabKota'!$C$5:$C$513,FALSE))</f>
        <v/>
      </c>
      <c r="AW166" s="218" t="str">
        <f t="array" ref="AW166">INDEX('UPTD PPA KabKota'!F$5:F$513,MATCH($D166,'UPTD PPA KabKota'!$C$5:$C$513,FALSE))</f>
        <v/>
      </c>
      <c r="AX166" s="218" t="str">
        <f t="array" ref="AX166">INDEX('UPTD PPA KabKota'!G$5:G$513,MATCH($D166,'UPTD PPA KabKota'!$C$5:$C$513,FALSE))</f>
        <v/>
      </c>
      <c r="AY166" s="218" t="str">
        <f t="array" ref="AY166">INDEX('UPTD PPA KabKota'!H$5:H$513,MATCH($D166,'UPTD PPA KabKota'!$C$5:$C$513,FALSE))</f>
        <v/>
      </c>
      <c r="AZ166" s="218" t="str">
        <f t="array" ref="AZ166">INDEX('UPTD PPA KabKota'!I$5:I$513,MATCH($D166,'UPTD PPA KabKota'!$C$5:$C$513,FALSE))</f>
        <v>Peraturan Bupati Nomor 13 Tahun 2024</v>
      </c>
      <c r="BA166" s="218">
        <f t="array" ref="BA166">INDEX('UPTD PPA KabKota'!J$5:J$513,MATCH($D166,'UPTD PPA KabKota'!$C$5:$C$513,FALSE))</f>
        <v>2024</v>
      </c>
      <c r="BB166" s="218" t="str">
        <f t="array" ref="BB166">INDEX('UPTD PPA KabKota'!K$5:K$513,MATCH($D166,'UPTD PPA KabKota'!$C$5:$C$513,FALSE))</f>
        <v/>
      </c>
      <c r="BC166" s="218" t="str">
        <f t="array" ref="BC166">INDEX('UPTD PPA KabKota'!L$5:L$513,MATCH($D166,'UPTD PPA KabKota'!$C$5:$C$513,FALSE))</f>
        <v/>
      </c>
      <c r="BD166" s="218" t="str">
        <f t="array" ref="BD166">INDEX('UPTD PPA KabKota'!M$5:M$513,MATCH($D166,'UPTD PPA KabKota'!$C$5:$C$513,FALSE))</f>
        <v/>
      </c>
      <c r="BE166" s="218" t="str">
        <f t="array" ref="BE166">INDEX('UPTD PPA KabKota'!N$5:N$513,MATCH($D166,'UPTD PPA KabKota'!$C$5:$C$513,FALSE))</f>
        <v/>
      </c>
      <c r="BF166" s="218" t="str">
        <f t="array" ref="BF166">INDEX('UPTD PPA KabKota'!O$5:O$513,MATCH($D166,'UPTD PPA KabKota'!$C$5:$C$513,FALSE))</f>
        <v/>
      </c>
      <c r="BG166" s="218" t="str">
        <f t="array" ref="BG166">INDEX('UPTD PPA KabKota'!P$5:P$513,MATCH($D166,'UPTD PPA KabKota'!$C$5:$C$513,FALSE))</f>
        <v/>
      </c>
      <c r="BH166" s="218" t="str">
        <f t="array" ref="BH166">INDEX('UPTD PPA KabKota'!Q$5:Q$513,MATCH($D166,'UPTD PPA KabKota'!$C$5:$C$513,FALSE))</f>
        <v/>
      </c>
      <c r="BI166" s="218" t="str">
        <f t="array" ref="BI166">INDEX('UPTD PPA KabKota'!R$5:R$513,MATCH($D166,'UPTD PPA KabKota'!$C$5:$C$513,FALSE))</f>
        <v/>
      </c>
      <c r="BJ166" s="218" t="str">
        <f t="array" ref="BJ166">INDEX('UPTD PPA KabKota'!S$5:S$513,MATCH($D166,'UPTD PPA KabKota'!$C$5:$C$513,FALSE))</f>
        <v/>
      </c>
      <c r="BK166" s="218" t="str">
        <f t="array" ref="BK166">INDEX('UPTD PPA KabKota'!T$5:T$513,MATCH($D166,'UPTD PPA KabKota'!$C$5:$C$513,FALSE))</f>
        <v/>
      </c>
      <c r="BL166" s="218" t="str">
        <f t="array" ref="BL166">INDEX('UPTD PPA KabKota'!U$5:U$513,MATCH($D166,'UPTD PPA KabKota'!$C$5:$C$513,FALSE))</f>
        <v/>
      </c>
      <c r="BM166" s="218" t="str">
        <f t="array" ref="BM166">INDEX('UPTD PPA KabKota'!V$5:V$513,MATCH($D166,'UPTD PPA KabKota'!$C$5:$C$513,FALSE))</f>
        <v/>
      </c>
      <c r="BN166" s="218" t="str">
        <f t="array" ref="BN166">INDEX('UPTD PPA KabKota'!W$5:W$513,MATCH($D166,'UPTD PPA KabKota'!$C$5:$C$513,FALSE))</f>
        <v/>
      </c>
      <c r="BO166" s="218" t="str">
        <f t="array" ref="BO166">INDEX('UPTD PPA KabKota'!X$5:X$513,MATCH($D166,'UPTD PPA KabKota'!$C$5:$C$513,FALSE))</f>
        <v/>
      </c>
      <c r="BP166" s="218" t="str">
        <f t="array" ref="BP166">INDEX('UPTD PPA KabKota'!Y$5:Y$513,MATCH($D166,'UPTD PPA KabKota'!$C$5:$C$513,FALSE))</f>
        <v/>
      </c>
      <c r="BQ166" s="218" t="str">
        <f t="array" ref="BQ166">INDEX('UPTD PPA KabKota'!Z$5:Z$513,MATCH($D166,'UPTD PPA KabKota'!$C$5:$C$513,FALSE))</f>
        <v/>
      </c>
      <c r="BR166" s="218" t="str">
        <f t="array" ref="BR166">INDEX('UPTD PPA KabKota'!AA$5:AA$513,MATCH($D166,'UPTD PPA KabKota'!$C$5:$C$513,FALSE))</f>
        <v/>
      </c>
      <c r="BS166" s="218" t="str">
        <f t="array" ref="BS166">INDEX('UPTD PPA KabKota'!AB$5:AB$513,MATCH($D166,'UPTD PPA KabKota'!$C$5:$C$513,FALSE))</f>
        <v/>
      </c>
      <c r="BT166" s="218" t="str">
        <f t="array" ref="BT166">INDEX('UPTD PPA KabKota'!AC$5:AC$513,MATCH($D166,'UPTD PPA KabKota'!$C$5:$C$513,FALSE))</f>
        <v/>
      </c>
      <c r="BU166" s="218" t="str">
        <f t="array" ref="BU166">INDEX('UPTD PPA KabKota'!AD$5:AD$513,MATCH($D166,'UPTD PPA KabKota'!$C$5:$C$513,FALSE))</f>
        <v/>
      </c>
      <c r="BV166" s="218" t="str">
        <f t="array" ref="BV166">INDEX('UPTD PPA KabKota'!AE$5:AE$513,MATCH($D166,'UPTD PPA KabKota'!$C$5:$C$513,FALSE))</f>
        <v/>
      </c>
      <c r="BW166" s="218" t="str">
        <f t="array" ref="BW166">INDEX('UPTD PPA KabKota'!AF$5:AF$513,MATCH($D166,'UPTD PPA KabKota'!$C$5:$C$513,FALSE))</f>
        <v/>
      </c>
      <c r="BX166" s="218" t="str">
        <f t="array" ref="BX166">INDEX('UPTD PPA KabKota'!AG$5:AG$513,MATCH($D166,'UPTD PPA KabKota'!$C$5:$C$513,FALSE))</f>
        <v/>
      </c>
      <c r="BY166" s="218" t="str">
        <f t="array" ref="BY166">INDEX('UPTD PPA KabKota'!AH$5:AH$513,MATCH($D166,'UPTD PPA KabKota'!$C$5:$C$513,FALSE))</f>
        <v/>
      </c>
      <c r="BZ166" s="218" t="str">
        <f t="array" ref="BZ166">INDEX('UPTD PPA KabKota'!AI$5:AI$513,MATCH($D166,'UPTD PPA KabKota'!$C$5:$C$513,FALSE))</f>
        <v/>
      </c>
      <c r="CA166" s="218" t="str">
        <f t="array" ref="CA166">INDEX('UPTD PPA KabKota'!AJ$5:AJ$513,MATCH($D166,'UPTD PPA KabKota'!$C$5:$C$513,FALSE))</f>
        <v/>
      </c>
      <c r="CB166" s="218" t="str">
        <f t="array" ref="CB166">INDEX('UPTD PPA KabKota'!AK$5:AK$513,MATCH($D166,'UPTD PPA KabKota'!$C$5:$C$513,FALSE))</f>
        <v/>
      </c>
      <c r="CC166" s="218" t="str">
        <f t="array" ref="CC166">INDEX('UPTD PPA KabKota'!AL$5:AL$513,MATCH($D166,'UPTD PPA KabKota'!$C$5:$C$513,FALSE))</f>
        <v/>
      </c>
      <c r="CD166" s="218" t="str">
        <f t="array" ref="CD166">INDEX('UPTD PPA KabKota'!AM$5:AM$513,MATCH($D166,'UPTD PPA KabKota'!$C$5:$C$513,FALSE))</f>
        <v/>
      </c>
      <c r="CE166" s="218" t="str">
        <f t="array" ref="CE166">INDEX('UPTD PPA KabKota'!AN$5:AN$513,MATCH($D166,'UPTD PPA KabKota'!$C$5:$C$513,FALSE))</f>
        <v/>
      </c>
      <c r="CF166" s="218" t="str">
        <f t="array" ref="CF166">INDEX('UPTD PPA KabKota'!AO$5:AO$513,MATCH($D166,'UPTD PPA KabKota'!$C$5:$C$513,FALSE))</f>
        <v/>
      </c>
      <c r="CG166" s="218" t="str">
        <f t="array" ref="CG166">INDEX('UPTD PPA KabKota'!AP$5:AP$513,MATCH($D166,'UPTD PPA KabKota'!$C$5:$C$513,FALSE))</f>
        <v/>
      </c>
      <c r="CH166" s="218" t="str">
        <f t="array" ref="CH166">INDEX('UPTD PPA KabKota'!AQ$5:AQ$513,MATCH($D166,'UPTD PPA KabKota'!$C$5:$C$513,FALSE))</f>
        <v/>
      </c>
      <c r="CI166" s="218" t="str">
        <f t="array" ref="CI166">INDEX('UPTD PPA KabKota'!AR$5:AR$513,MATCH($D166,'UPTD PPA KabKota'!$C$5:$C$513,FALSE))</f>
        <v/>
      </c>
      <c r="CJ166" s="218" t="str">
        <f t="array" ref="CJ166">INDEX('UPTD PPA KabKota'!AS$5:AS$513,MATCH($D166,'UPTD PPA KabKota'!$C$5:$C$513,FALSE))</f>
        <v/>
      </c>
      <c r="CK166" s="218" t="str">
        <f t="array" ref="CK166">INDEX('UPTD PPA KabKota'!AT$5:AT$513,MATCH($D166,'UPTD PPA KabKota'!$C$5:$C$513,FALSE))</f>
        <v/>
      </c>
      <c r="CL166" s="218" t="str">
        <f t="array" ref="CL166">INDEX('UPTD PPA KabKota'!AU$5:AU$513,MATCH($D166,'UPTD PPA KabKota'!$C$5:$C$513,FALSE))</f>
        <v/>
      </c>
      <c r="CM166" s="218" t="str">
        <f t="array" ref="CM166">INDEX('UPTD PPA KabKota'!AV$5:AV$513,MATCH($D166,'UPTD PPA KabKota'!$C$5:$C$513,FALSE))</f>
        <v/>
      </c>
      <c r="CN166" s="218" t="str">
        <f t="array" ref="CN166">INDEX('UPTD PPA KabKota'!AW$5:AW$513,MATCH($D166,'UPTD PPA KabKota'!$C$5:$C$513,FALSE))</f>
        <v/>
      </c>
      <c r="CO166" s="218" t="str">
        <f t="array" ref="CO166">INDEX('UPTD PPA KabKota'!AX$5:AX$513,MATCH($D166,'UPTD PPA KabKota'!$C$5:$C$513,FALSE))</f>
        <v/>
      </c>
      <c r="CP166" s="218" t="str">
        <f t="array" ref="CP166">INDEX('UPTD PPA KabKota'!AY$5:AY$513,MATCH($D166,'UPTD PPA KabKota'!$C$5:$C$513,FALSE))</f>
        <v/>
      </c>
      <c r="CQ166" s="209" t="str">
        <f>IFERROR(__xludf.DUMMYFUNCTION("IF(ISBLANK($K166),"""",IF(REGEXMATCH($K166,""Peraturan""),""Ada"",IF(REGEXMATCH($K166,""Rekomendasi""),""Tidak Ada"", $K166)))
"),"#N/A")</f>
        <v>#N/A</v>
      </c>
      <c r="CR166" s="209" t="str">
        <f t="array" ref="CR166">index('UPTD PPA KabKota'!$BI$5:$BI$513,match($D166,'UPTD PPA KabKota'!$C$5:$C$513,false))</f>
        <v>Ada</v>
      </c>
      <c r="CS166" s="314" t="str">
        <f t="shared" si="26"/>
        <v>#N/A</v>
      </c>
    </row>
    <row r="167">
      <c r="A167" s="334">
        <v>163.0</v>
      </c>
      <c r="B167" s="334">
        <v>6.0</v>
      </c>
      <c r="C167" s="311" t="s">
        <v>4748</v>
      </c>
      <c r="D167" s="312" t="s">
        <v>1303</v>
      </c>
      <c r="E167" s="315">
        <v>45748.0</v>
      </c>
      <c r="F167" s="218" t="str">
        <f t="array" ref="F167">INDEX('Ortala-KabKota'!F$2:F$415,MATCH($D167,'Ortala-KabKota'!$E$2:$E$415,FALSE))</f>
        <v>Dedy/ 0895603699095</v>
      </c>
      <c r="G167" s="218" t="str">
        <f t="array" ref="G167">INDEX('Ortala-KabKota'!G$2:G$415,MATCH($D167,'Ortala-KabKota'!$E$2:$E$415,FALSE))</f>
        <v>Ir.Sutami No 1 Sei Harapan  - Sekupang</v>
      </c>
      <c r="H167" s="218" t="str">
        <f t="array" ref="H167">INDEX('Ortala-KabKota'!H$2:H$415,MATCH($D167,'Ortala-KabKota'!$E$2:$E$415,FALSE))</f>
        <v/>
      </c>
      <c r="I167" s="218" t="str">
        <f t="array" ref="I167">INDEX('Ortala-KabKota'!I$2:I$415,MATCH($D167,'Ortala-KabKota'!$E$2:$E$415,FALSE))</f>
        <v>112 (Nomor Tunggal Panggilan Darurat)</v>
      </c>
      <c r="J167" s="218" t="str">
        <f t="array" ref="J167">INDEX('Ortala-KabKota'!J$2:J$415,MATCH($D167,'Ortala-KabKota'!$E$2:$E$415,FALSE))</f>
        <v>UPTD PPA</v>
      </c>
      <c r="K167" s="218" t="str">
        <f t="array" ref="K167">INDEX('Ortala-KabKota'!K$2:K$415,MATCH($D167,'Ortala-KabKota'!$E$2:$E$415,FALSE))</f>
        <v>Peraturan Walikota Batam nomor  59 Tahun 2021,berlaku efektif 1 Januari  2022 </v>
      </c>
      <c r="L167" s="218">
        <f t="array" ref="L167">INDEX('Ortala-KabKota'!L$2:L$415,MATCH($D167,'Ortala-KabKota'!$E$2:$E$415,FALSE))</f>
        <v>2021</v>
      </c>
      <c r="M167" s="218" t="str">
        <f t="array" ref="M167">INDEX('Ortala-KabKota'!M$2:M$415,MATCH($D167,'Ortala-KabKota'!$E$2:$E$415,FALSE))</f>
        <v>A</v>
      </c>
      <c r="N167" s="218" t="str">
        <f t="array" ref="N167">INDEX('Ortala-KabKota'!N$2:N$415,MATCH($D167,'Ortala-KabKota'!$E$2:$E$415,FALSE))</f>
        <v>Sari/ 08127052844</v>
      </c>
      <c r="O167" s="218" t="str">
        <f t="array" ref="O167">INDEX('Ortala-KabKota'!O$2:O$415,MATCH($D167,'Ortala-KabKota'!$E$2:$E$415,FALSE))</f>
        <v>uptdppakotabatam@gmail.com</v>
      </c>
      <c r="P167" s="218" t="str">
        <f t="array" ref="P167">INDEX('Ortala-KabKota'!P$2:P$415,MATCH($D167,'Ortala-KabKota'!$E$2:$E$415,FALSE))</f>
        <v>Kepala UPTD PPA, Subbagian Tata Usaha, Jabatan Pelaksana, Kelompok Jabatan Fungsional</v>
      </c>
      <c r="Q167" s="218" t="str">
        <f t="array" ref="Q167">INDEX('Ortala-KabKota'!Q$2:Q$415,MATCH($D167,'Ortala-KabKota'!$E$2:$E$415,FALSE))</f>
        <v>MANDIRI</v>
      </c>
      <c r="R167" s="218" t="str">
        <f t="array" ref="R167">INDEX('Ortala-KabKota'!R$2:R$415,MATCH($D167,'Ortala-KabKota'!$E$2:$E$415,FALSE))</f>
        <v>SEWA/KONTRAK</v>
      </c>
      <c r="S167" s="218" t="str">
        <f t="array" ref="S167">INDEX('Ortala-KabKota'!S$2:S$415,MATCH($D167,'Ortala-KabKota'!$E$2:$E$415,FALSE))</f>
        <v>Bantuan DAK NF PPA 2022</v>
      </c>
      <c r="T167" s="218">
        <f t="array" ref="T167">INDEX('Ortala-KabKota'!T$2:T$415,MATCH($D167,'Ortala-KabKota'!$E$2:$E$415,FALSE))</f>
        <v>1</v>
      </c>
      <c r="U167" s="218">
        <f t="array" ref="U167">INDEX('Ortala-KabKota'!U$2:U$415,MATCH($D167,'Ortala-KabKota'!$E$2:$E$415,FALSE))</f>
        <v>1</v>
      </c>
      <c r="V167" s="218">
        <f t="array" ref="V167">INDEX('Ortala-KabKota'!V$2:V$415,MATCH($D167,'Ortala-KabKota'!$E$2:$E$415,FALSE))</f>
        <v>0</v>
      </c>
      <c r="W167" s="218">
        <f t="array" ref="W167">INDEX('Ortala-KabKota'!W$2:W$415,MATCH($D167,'Ortala-KabKota'!$E$2:$E$415,FALSE))</f>
        <v>0</v>
      </c>
      <c r="X167" s="218">
        <f t="array" ref="X167">INDEX('Ortala-KabKota'!X$2:X$415,MATCH($D167,'Ortala-KabKota'!$E$2:$E$415,FALSE))</f>
        <v>0</v>
      </c>
      <c r="Y167" s="218">
        <f t="array" ref="Y167">INDEX('Ortala-KabKota'!Y$2:Y$415,MATCH($D167,'Ortala-KabKota'!$E$2:$E$415,FALSE))</f>
        <v>0</v>
      </c>
      <c r="Z167" s="218">
        <f t="array" ref="Z167">INDEX('Ortala-KabKota'!Z$2:Z$415,MATCH($D167,'Ortala-KabKota'!$E$2:$E$415,FALSE))</f>
        <v>1</v>
      </c>
      <c r="AA167" s="218">
        <f t="array" ref="AA167">INDEX('Ortala-KabKota'!AA$2:AA$415,MATCH($D167,'Ortala-KabKota'!$E$2:$E$415,FALSE))</f>
        <v>0</v>
      </c>
      <c r="AB167" s="218">
        <f t="array" ref="AB167">INDEX('Ortala-KabKota'!AB$2:AB$415,MATCH($D167,'Ortala-KabKota'!$E$2:$E$415,FALSE))</f>
        <v>1</v>
      </c>
      <c r="AC167" s="218">
        <f t="array" ref="AC167">INDEX('Ortala-KabKota'!AC$2:AC$415,MATCH($D167,'Ortala-KabKota'!$E$2:$E$415,FALSE))</f>
        <v>0</v>
      </c>
      <c r="AD167" s="218">
        <f t="array" ref="AD167">INDEX('Ortala-KabKota'!AD$2:AD$415,MATCH($D167,'Ortala-KabKota'!$E$2:$E$415,FALSE))</f>
        <v>0</v>
      </c>
      <c r="AE167" s="218">
        <f t="array" ref="AE167">INDEX('Ortala-KabKota'!AE$2:AE$415,MATCH($D167,'Ortala-KabKota'!$E$2:$E$415,FALSE))</f>
        <v>1</v>
      </c>
      <c r="AF167" s="218">
        <f t="array" ref="AF167">INDEX('Ortala-KabKota'!AF$2:AF$415,MATCH($D167,'Ortala-KabKota'!$E$2:$E$415,FALSE))</f>
        <v>1</v>
      </c>
      <c r="AG167" s="218">
        <f t="array" ref="AG167">INDEX('Ortala-KabKota'!AG$2:AG$415,MATCH($D167,'Ortala-KabKota'!$E$2:$E$415,FALSE))</f>
        <v>1</v>
      </c>
      <c r="AH167" s="218">
        <f t="array" ref="AH167">INDEX('Ortala-KabKota'!AH$2:AH$415,MATCH($D167,'Ortala-KabKota'!$E$2:$E$415,FALSE))</f>
        <v>1</v>
      </c>
      <c r="AI167" s="218" t="str">
        <f t="array" ref="AI167">INDEX('Ortala-KabKota'!AI$2:AI$415,MATCH($D167,'Ortala-KabKota'!$E$2:$E$415,FALSE))</f>
        <v>Sesuai dengan kubutuhan  korban (hasil Asessment)</v>
      </c>
      <c r="AJ167" s="218">
        <f t="array" ref="AJ167">INDEX('Ortala-KabKota'!AJ$2:AJ$415,MATCH($D167,'Ortala-KabKota'!$E$2:$E$415,FALSE))</f>
        <v>1</v>
      </c>
      <c r="AK167" s="218">
        <f t="array" ref="AK167">INDEX('Ortala-KabKota'!AK$2:AK$415,MATCH($D167,'Ortala-KabKota'!$E$2:$E$415,FALSE))</f>
        <v>1</v>
      </c>
      <c r="AL167" s="218" t="str">
        <f t="array" ref="AL167">INDEX('Ortala-KabKota'!AL$2:AL$415,MATCH($D167,'Ortala-KabKota'!$E$2:$E$415,FALSE))</f>
        <v>-</v>
      </c>
      <c r="AM167" s="218" t="str">
        <f t="array" ref="AM167">INDEX('Ortala-KabKota'!AM$2:AM$415,MATCH($D167,'Ortala-KabKota'!$E$2:$E$415,FALSE))</f>
        <v>-</v>
      </c>
      <c r="AN167" s="218" t="str">
        <f t="array" ref="AN167">INDEX('Ortala-KabKota'!AN$2:AN$415,MATCH($D167,'Ortala-KabKota'!$E$2:$E$415,FALSE))</f>
        <v/>
      </c>
      <c r="AO167" s="218" t="str">
        <f t="array" ref="AO167">INDEX('Ortala-KabKota'!AO$2:AO$415,MATCH($D167,'Ortala-KabKota'!$E$2:$E$415,FALSE))</f>
        <v/>
      </c>
      <c r="AP167" s="218" t="str">
        <f t="array" ref="AP167">INDEX('Ortala-KabKota'!AP$2:AP$415,MATCH($D167,'Ortala-KabKota'!$E$2:$E$415,FALSE))</f>
        <v/>
      </c>
      <c r="AQ167" s="218" t="str">
        <f t="array" ref="AQ167">INDEX('Ortala-KabKota'!AQ$2:AQ$415,MATCH($D167,'Ortala-KabKota'!$E$2:$E$415,FALSE))</f>
        <v/>
      </c>
      <c r="AR167" s="218" t="str">
        <f t="array" ref="AR167">INDEX('Ortala-KabKota'!AR$2:AR$415,MATCH($D167,'Ortala-KabKota'!$E$2:$E$415,FALSE))</f>
        <v/>
      </c>
      <c r="AS167" s="218" t="str">
        <f t="array" ref="AS167">INDEX('Ortala-KabKota'!AS$2:AS$415,MATCH($D167,'Ortala-KabKota'!$E$2:$E$415,FALSE))</f>
        <v/>
      </c>
      <c r="AT167" s="218">
        <f t="array" ref="AT167">INDEX('Ortala-KabKota'!AT$2:AT$415,MATCH($D167,'Ortala-KabKota'!$E$2:$E$415,FALSE))</f>
        <v>1</v>
      </c>
      <c r="AU167" s="218" t="str">
        <f t="array" ref="AU167">INDEX('UPTD PPA KabKota'!D$5:D$513,MATCH($D167,'UPTD PPA KabKota'!$C$5:$C$513,FALSE))</f>
        <v>Dedy Suryadi, A.KS. MH</v>
      </c>
      <c r="AV167" s="218" t="str">
        <f t="array" ref="AV167">INDEX('UPTD PPA KabKota'!E$5:E$513,MATCH($D167,'UPTD PPA KabKota'!$C$5:$C$513,FALSE))</f>
        <v>Jalan Insyinyur Sutami Nomor 1 - Sungai Harapan, Sekupang, Kode Pos: 29428</v>
      </c>
      <c r="AW167" s="218" t="str">
        <f t="array" ref="AW167">INDEX('UPTD PPA KabKota'!F$5:F$513,MATCH($D167,'UPTD PPA KabKota'!$C$5:$C$513,FALSE))</f>
        <v>081364355315</v>
      </c>
      <c r="AX167" s="218" t="str">
        <f t="array" ref="AX167">INDEX('UPTD PPA KabKota'!G$5:G$513,MATCH($D167,'UPTD PPA KabKota'!$C$5:$C$513,FALSE))</f>
        <v>081364355315</v>
      </c>
      <c r="AY167" s="218" t="str">
        <f t="array" ref="AY167">INDEX('UPTD PPA KabKota'!H$5:H$513,MATCH($D167,'UPTD PPA KabKota'!$C$5:$C$513,FALSE))</f>
        <v>UPTD PPA</v>
      </c>
      <c r="AZ167" s="218" t="str">
        <f t="array" ref="AZ167">INDEX('UPTD PPA KabKota'!I$5:I$513,MATCH($D167,'UPTD PPA KabKota'!$C$5:$C$513,FALSE))</f>
        <v>Peraturan Walikota Kota Batam Nomor 59 Tahun 2021 tentang Unit Pelaksana Teknis Daerah Perlindungan perempuan dan Anak Kota Batam</v>
      </c>
      <c r="BA167" s="218">
        <f t="array" ref="BA167">INDEX('UPTD PPA KabKota'!J$5:J$513,MATCH($D167,'UPTD PPA KabKota'!$C$5:$C$513,FALSE))</f>
        <v>2021</v>
      </c>
      <c r="BB167" s="218" t="str">
        <f t="array" ref="BB167">INDEX('UPTD PPA KabKota'!K$5:K$513,MATCH($D167,'UPTD PPA KabKota'!$C$5:$C$513,FALSE))</f>
        <v>A</v>
      </c>
      <c r="BC167" s="218" t="str">
        <f t="array" ref="BC167">INDEX('UPTD PPA KabKota'!L$5:L$513,MATCH($D167,'UPTD PPA KabKota'!$C$5:$C$513,FALSE))</f>
        <v>Dian Mursidawati, S.Sos /081364355315</v>
      </c>
      <c r="BD167" s="316" t="str">
        <f t="array" ref="BD167">INDEX('UPTD PPA KabKota'!M$5:M$513,MATCH($D167,'UPTD PPA KabKota'!$C$5:$C$513,FALSE))</f>
        <v>uptdppabatam@gmail.com</v>
      </c>
      <c r="BE167" s="218" t="str">
        <f t="array" ref="BE167">INDEX('UPTD PPA KabKota'!N$5:N$513,MATCH($D167,'UPTD PPA KabKota'!$C$5:$C$513,FALSE))</f>
        <v>1. Kepala UPTD
2. Kasubag TU
3. Kelompok Jabatan Fungsional</v>
      </c>
      <c r="BF167" s="218" t="str">
        <f t="array" ref="BF167">INDEX('UPTD PPA KabKota'!O$5:O$513,MATCH($D167,'UPTD PPA KabKota'!$C$5:$C$513,FALSE))</f>
        <v>MANDIRI</v>
      </c>
      <c r="BG167" s="218" t="str">
        <f t="array" ref="BG167">INDEX('UPTD PPA KabKota'!P$5:P$513,MATCH($D167,'UPTD PPA KabKota'!$C$5:$C$513,FALSE))</f>
        <v>SEWA/KONTRAK</v>
      </c>
      <c r="BH167" s="218" t="str">
        <f t="array" ref="BH167">INDEX('UPTD PPA KabKota'!Q$5:Q$513,MATCH($D167,'UPTD PPA KabKota'!$C$5:$C$513,FALSE))</f>
        <v>Pemerintah Daerah</v>
      </c>
      <c r="BI167" s="218" t="str">
        <f t="array" ref="BI167">INDEX('UPTD PPA KabKota'!R$5:R$513,MATCH($D167,'UPTD PPA KabKota'!$C$5:$C$513,FALSE))</f>
        <v>Tidak Ada</v>
      </c>
      <c r="BJ167" s="218" t="str">
        <f t="array" ref="BJ167">INDEX('UPTD PPA KabKota'!S$5:S$513,MATCH($D167,'UPTD PPA KabKota'!$C$5:$C$513,FALSE))</f>
        <v>Ada</v>
      </c>
      <c r="BK167" s="218" t="str">
        <f t="array" ref="BK167">INDEX('UPTD PPA KabKota'!T$5:T$513,MATCH($D167,'UPTD PPA KabKota'!$C$5:$C$513,FALSE))</f>
        <v>Ada</v>
      </c>
      <c r="BL167" s="218" t="str">
        <f t="array" ref="BL167">INDEX('UPTD PPA KabKota'!U$5:U$513,MATCH($D167,'UPTD PPA KabKota'!$C$5:$C$513,FALSE))</f>
        <v>Tidak Ada</v>
      </c>
      <c r="BM167" s="218" t="str">
        <f t="array" ref="BM167">INDEX('UPTD PPA KabKota'!V$5:V$513,MATCH($D167,'UPTD PPA KabKota'!$C$5:$C$513,FALSE))</f>
        <v>Ada</v>
      </c>
      <c r="BN167" s="218" t="str">
        <f t="array" ref="BN167">INDEX('UPTD PPA KabKota'!W$5:W$513,MATCH($D167,'UPTD PPA KabKota'!$C$5:$C$513,FALSE))</f>
        <v>Ada</v>
      </c>
      <c r="BO167" s="218" t="str">
        <f t="array" ref="BO167">INDEX('UPTD PPA KabKota'!X$5:X$513,MATCH($D167,'UPTD PPA KabKota'!$C$5:$C$513,FALSE))</f>
        <v>Ada</v>
      </c>
      <c r="BP167" s="218" t="str">
        <f t="array" ref="BP167">INDEX('UPTD PPA KabKota'!Y$5:Y$513,MATCH($D167,'UPTD PPA KabKota'!$C$5:$C$513,FALSE))</f>
        <v>Tidak Ada</v>
      </c>
      <c r="BQ167" s="218" t="str">
        <f t="array" ref="BQ167">INDEX('UPTD PPA KabKota'!Z$5:Z$513,MATCH($D167,'UPTD PPA KabKota'!$C$5:$C$513,FALSE))</f>
        <v>Ada</v>
      </c>
      <c r="BR167" s="218" t="str">
        <f t="array" ref="BR167">INDEX('UPTD PPA KabKota'!AA$5:AA$513,MATCH($D167,'UPTD PPA KabKota'!$C$5:$C$513,FALSE))</f>
        <v>Tidak Ada</v>
      </c>
      <c r="BS167" s="218" t="str">
        <f t="array" ref="BS167">INDEX('UPTD PPA KabKota'!AB$5:AB$513,MATCH($D167,'UPTD PPA KabKota'!$C$5:$C$513,FALSE))</f>
        <v>Tidak Ada</v>
      </c>
      <c r="BT167" s="218" t="str">
        <f t="array" ref="BT167">INDEX('UPTD PPA KabKota'!AC$5:AC$513,MATCH($D167,'UPTD PPA KabKota'!$C$5:$C$513,FALSE))</f>
        <v>Sudah</v>
      </c>
      <c r="BU167" s="218" t="str">
        <f t="array" ref="BU167">INDEX('UPTD PPA KabKota'!AD$5:AD$513,MATCH($D167,'UPTD PPA KabKota'!$C$5:$C$513,FALSE))</f>
        <v>Sudah</v>
      </c>
      <c r="BV167" s="218" t="str">
        <f t="array" ref="BV167">INDEX('UPTD PPA KabKota'!AE$5:AE$513,MATCH($D167,'UPTD PPA KabKota'!$C$5:$C$513,FALSE))</f>
        <v>Sudah</v>
      </c>
      <c r="BW167" s="218" t="str">
        <f t="array" ref="BW167">INDEX('UPTD PPA KabKota'!AF$5:AF$513,MATCH($D167,'UPTD PPA KabKota'!$C$5:$C$513,FALSE))</f>
        <v>Sudah</v>
      </c>
      <c r="BX167" s="218" t="str">
        <f t="array" ref="BX167">INDEX('UPTD PPA KabKota'!AG$5:AG$513,MATCH($D167,'UPTD PPA KabKota'!$C$5:$C$513,FALSE))</f>
        <v>Sudah</v>
      </c>
      <c r="BY167" s="218" t="str">
        <f t="array" ref="BY167">INDEX('UPTD PPA KabKota'!AH$5:AH$513,MATCH($D167,'UPTD PPA KabKota'!$C$5:$C$513,FALSE))</f>
        <v>Sudah</v>
      </c>
      <c r="BZ167" s="218" t="str">
        <f t="array" ref="BZ167">INDEX('UPTD PPA KabKota'!AI$5:AI$513,MATCH($D167,'UPTD PPA KabKota'!$C$5:$C$513,FALSE))</f>
        <v>Sudah</v>
      </c>
      <c r="CA167" s="218" t="str">
        <f t="array" ref="CA167">INDEX('UPTD PPA KabKota'!AJ$5:AJ$513,MATCH($D167,'UPTD PPA KabKota'!$C$5:$C$513,FALSE))</f>
        <v>Sudah</v>
      </c>
      <c r="CB167" s="218" t="str">
        <f t="array" ref="CB167">INDEX('UPTD PPA KabKota'!AK$5:AK$513,MATCH($D167,'UPTD PPA KabKota'!$C$5:$C$513,FALSE))</f>
        <v>Sudah</v>
      </c>
      <c r="CC167" s="218" t="str">
        <f t="array" ref="CC167">INDEX('UPTD PPA KabKota'!AL$5:AL$513,MATCH($D167,'UPTD PPA KabKota'!$C$5:$C$513,FALSE))</f>
        <v>Sudah</v>
      </c>
      <c r="CD167" s="218" t="str">
        <f t="array" ref="CD167">INDEX('UPTD PPA KabKota'!AM$5:AM$513,MATCH($D167,'UPTD PPA KabKota'!$C$5:$C$513,FALSE))</f>
        <v>Sudah</v>
      </c>
      <c r="CE167" s="218" t="str">
        <f t="array" ref="CE167">INDEX('UPTD PPA KabKota'!AN$5:AN$513,MATCH($D167,'UPTD PPA KabKota'!$C$5:$C$513,FALSE))</f>
        <v>Pengaduan dari masyarakat, penjangkuan korban, pengelolaan Kasus, Jika korban memerlukan pengamanan maka akan diberikan penampungan sementara di rumah aman</v>
      </c>
      <c r="CF167" s="218" t="str">
        <f t="array" ref="CF167">INDEX('UPTD PPA KabKota'!AO$5:AO$513,MATCH($D167,'UPTD PPA KabKota'!$C$5:$C$513,FALSE))</f>
        <v>0 (2021)</v>
      </c>
      <c r="CG167" s="218" t="str">
        <f t="array" ref="CG167">INDEX('UPTD PPA KabKota'!AP$5:AP$513,MATCH($D167,'UPTD PPA KabKota'!$C$5:$C$513,FALSE))</f>
        <v>Kekerasan Seksual/KtA/KS</v>
      </c>
      <c r="CH167" s="218" t="str">
        <f t="array" ref="CH167">INDEX('UPTD PPA KabKota'!AQ$5:AQ$513,MATCH($D167,'UPTD PPA KabKota'!$C$5:$C$513,FALSE))</f>
        <v/>
      </c>
      <c r="CI167" s="218" t="str">
        <f t="array" ref="CI167">INDEX('UPTD PPA KabKota'!AR$5:AR$513,MATCH($D167,'UPTD PPA KabKota'!$C$5:$C$513,FALSE))</f>
        <v/>
      </c>
      <c r="CJ167" s="218" t="str">
        <f t="array" ref="CJ167">INDEX('UPTD PPA KabKota'!AS$5:AS$513,MATCH($D167,'UPTD PPA KabKota'!$C$5:$C$513,FALSE))</f>
        <v/>
      </c>
      <c r="CK167" s="218" t="str">
        <f t="array" ref="CK167">INDEX('UPTD PPA KabKota'!AT$5:AT$513,MATCH($D167,'UPTD PPA KabKota'!$C$5:$C$513,FALSE))</f>
        <v/>
      </c>
      <c r="CL167" s="218" t="str">
        <f t="array" ref="CL167">INDEX('UPTD PPA KabKota'!AU$5:AU$513,MATCH($D167,'UPTD PPA KabKota'!$C$5:$C$513,FALSE))</f>
        <v/>
      </c>
      <c r="CM167" s="218" t="str">
        <f t="array" ref="CM167">INDEX('UPTD PPA KabKota'!AV$5:AV$513,MATCH($D167,'UPTD PPA KabKota'!$C$5:$C$513,FALSE))</f>
        <v>v</v>
      </c>
      <c r="CN167" s="218" t="str">
        <f t="array" ref="CN167">INDEX('UPTD PPA KabKota'!AW$5:AW$513,MATCH($D167,'UPTD PPA KabKota'!$C$5:$C$513,FALSE))</f>
        <v/>
      </c>
      <c r="CO167" s="218" t="str">
        <f t="array" ref="CO167">INDEX('UPTD PPA KabKota'!AX$5:AX$513,MATCH($D167,'UPTD PPA KabKota'!$C$5:$C$513,FALSE))</f>
        <v/>
      </c>
      <c r="CP167" s="218" t="str">
        <f t="array" ref="CP167">INDEX('UPTD PPA KabKota'!AY$5:AY$513,MATCH($D167,'UPTD PPA KabKota'!$C$5:$C$513,FALSE))</f>
        <v/>
      </c>
      <c r="CQ167" s="209" t="str">
        <f>IFERROR(__xludf.DUMMYFUNCTION("IF(ISBLANK($K167),"""",IF(REGEXMATCH($K167,""Peraturan""),""Ada"",IF(REGEXMATCH($K167,""Rekomendasi""),""Tidak Ada"", $K167)))
"),"Ada")</f>
        <v>Ada</v>
      </c>
      <c r="CR167" s="209" t="str">
        <f t="array" ref="CR167">index('UPTD PPA KabKota'!$BI$5:$BI$513,match($D167,'UPTD PPA KabKota'!$C$5:$C$513,false))</f>
        <v>Ada</v>
      </c>
      <c r="CS167" s="314" t="str">
        <f t="shared" si="26"/>
        <v>Ada</v>
      </c>
    </row>
    <row r="168">
      <c r="A168" s="334">
        <v>164.0</v>
      </c>
      <c r="B168" s="334">
        <v>7.0</v>
      </c>
      <c r="C168" s="311" t="s">
        <v>4748</v>
      </c>
      <c r="D168" s="312" t="s">
        <v>1355</v>
      </c>
      <c r="E168" s="315">
        <v>45689.0</v>
      </c>
      <c r="F168" s="218" t="str">
        <f t="array" ref="F168">INDEX('Ortala-KabKota'!F$2:F$415,MATCH($D168,'Ortala-KabKota'!$E$2:$E$415,FALSE))</f>
        <v>Zakiah/ 085264906404</v>
      </c>
      <c r="G168" s="218" t="str">
        <f t="array" ref="G168">INDEX('Ortala-KabKota'!G$2:G$415,MATCH($D168,'Ortala-KabKota'!$E$2:$E$415,FALSE))</f>
        <v>Jl. Kota Piring No 1, Tanjung Pinang</v>
      </c>
      <c r="H168" s="218" t="str">
        <f t="array" ref="H168">INDEX('Ortala-KabKota'!H$2:H$415,MATCH($D168,'Ortala-KabKota'!$E$2:$E$415,FALSE))</f>
        <v/>
      </c>
      <c r="I168" s="218" t="str">
        <f t="array" ref="I168">INDEX('Ortala-KabKota'!I$2:I$415,MATCH($D168,'Ortala-KabKota'!$E$2:$E$415,FALSE))</f>
        <v>082286719448</v>
      </c>
      <c r="J168" s="218" t="str">
        <f t="array" ref="J168">INDEX('Ortala-KabKota'!J$2:J$415,MATCH($D168,'Ortala-KabKota'!$E$2:$E$415,FALSE))</f>
        <v>UPTD PPA</v>
      </c>
      <c r="K168" s="218" t="str">
        <f t="array" ref="K168">INDEX('Ortala-KabKota'!K$2:K$415,MATCH($D168,'Ortala-KabKota'!$E$2:$E$415,FALSE))</f>
        <v>Peraturan Walikota Tanjung Pinang Nomor 18 Tahun 2020</v>
      </c>
      <c r="L168" s="218">
        <f t="array" ref="L168">INDEX('Ortala-KabKota'!L$2:L$415,MATCH($D168,'Ortala-KabKota'!$E$2:$E$415,FALSE))</f>
        <v>2020</v>
      </c>
      <c r="M168" s="218" t="str">
        <f t="array" ref="M168">INDEX('Ortala-KabKota'!M$2:M$415,MATCH($D168,'Ortala-KabKota'!$E$2:$E$415,FALSE))</f>
        <v>B</v>
      </c>
      <c r="N168" s="218" t="str">
        <f t="array" ref="N168">INDEX('Ortala-KabKota'!N$2:N$415,MATCH($D168,'Ortala-KabKota'!$E$2:$E$415,FALSE))</f>
        <v/>
      </c>
      <c r="O168" s="218" t="str">
        <f t="array" ref="O168">INDEX('Ortala-KabKota'!O$2:O$415,MATCH($D168,'Ortala-KabKota'!$E$2:$E$415,FALSE))</f>
        <v>uptdppakotatanjungpinang@gmail.com</v>
      </c>
      <c r="P168" s="218" t="str">
        <f t="array" ref="P168">INDEX('Ortala-KabKota'!P$2:P$415,MATCH($D168,'Ortala-KabKota'!$E$2:$E$415,FALSE))</f>
        <v/>
      </c>
      <c r="Q168" s="218" t="str">
        <f t="array" ref="Q168">INDEX('Ortala-KabKota'!Q$2:Q$415,MATCH($D168,'Ortala-KabKota'!$E$2:$E$415,FALSE))</f>
        <v/>
      </c>
      <c r="R168" s="218" t="str">
        <f t="array" ref="R168">INDEX('Ortala-KabKota'!R$2:R$415,MATCH($D168,'Ortala-KabKota'!$E$2:$E$415,FALSE))</f>
        <v>MILIK SENDIRI</v>
      </c>
      <c r="S168" s="218" t="str">
        <f t="array" ref="S168">INDEX('Ortala-KabKota'!S$2:S$415,MATCH($D168,'Ortala-KabKota'!$E$2:$E$415,FALSE))</f>
        <v/>
      </c>
      <c r="T168" s="218">
        <f t="array" ref="T168">INDEX('Ortala-KabKota'!T$2:T$415,MATCH($D168,'Ortala-KabKota'!$E$2:$E$415,FALSE))</f>
        <v>0</v>
      </c>
      <c r="U168" s="218" t="str">
        <f t="array" ref="U168">INDEX('Ortala-KabKota'!U$2:U$415,MATCH($D168,'Ortala-KabKota'!$E$2:$E$415,FALSE))</f>
        <v/>
      </c>
      <c r="V168" s="218" t="str">
        <f t="array" ref="V168">INDEX('Ortala-KabKota'!V$2:V$415,MATCH($D168,'Ortala-KabKota'!$E$2:$E$415,FALSE))</f>
        <v/>
      </c>
      <c r="W168" s="218" t="str">
        <f t="array" ref="W168">INDEX('Ortala-KabKota'!W$2:W$415,MATCH($D168,'Ortala-KabKota'!$E$2:$E$415,FALSE))</f>
        <v/>
      </c>
      <c r="X168" s="218" t="str">
        <f t="array" ref="X168">INDEX('Ortala-KabKota'!X$2:X$415,MATCH($D168,'Ortala-KabKota'!$E$2:$E$415,FALSE))</f>
        <v/>
      </c>
      <c r="Y168" s="218" t="str">
        <f t="array" ref="Y168">INDEX('Ortala-KabKota'!Y$2:Y$415,MATCH($D168,'Ortala-KabKota'!$E$2:$E$415,FALSE))</f>
        <v/>
      </c>
      <c r="Z168" s="218" t="str">
        <f t="array" ref="Z168">INDEX('Ortala-KabKota'!Z$2:Z$415,MATCH($D168,'Ortala-KabKota'!$E$2:$E$415,FALSE))</f>
        <v/>
      </c>
      <c r="AA168" s="218" t="str">
        <f t="array" ref="AA168">INDEX('Ortala-KabKota'!AA$2:AA$415,MATCH($D168,'Ortala-KabKota'!$E$2:$E$415,FALSE))</f>
        <v/>
      </c>
      <c r="AB168" s="218" t="str">
        <f t="array" ref="AB168">INDEX('Ortala-KabKota'!AB$2:AB$415,MATCH($D168,'Ortala-KabKota'!$E$2:$E$415,FALSE))</f>
        <v/>
      </c>
      <c r="AC168" s="218" t="str">
        <f t="array" ref="AC168">INDEX('Ortala-KabKota'!AC$2:AC$415,MATCH($D168,'Ortala-KabKota'!$E$2:$E$415,FALSE))</f>
        <v/>
      </c>
      <c r="AD168" s="218" t="str">
        <f t="array" ref="AD168">INDEX('Ortala-KabKota'!AD$2:AD$415,MATCH($D168,'Ortala-KabKota'!$E$2:$E$415,FALSE))</f>
        <v/>
      </c>
      <c r="AE168" s="218" t="str">
        <f t="array" ref="AE168">INDEX('Ortala-KabKota'!AE$2:AE$415,MATCH($D168,'Ortala-KabKota'!$E$2:$E$415,FALSE))</f>
        <v/>
      </c>
      <c r="AF168" s="218" t="str">
        <f t="array" ref="AF168">INDEX('Ortala-KabKota'!AF$2:AF$415,MATCH($D168,'Ortala-KabKota'!$E$2:$E$415,FALSE))</f>
        <v/>
      </c>
      <c r="AG168" s="218" t="str">
        <f t="array" ref="AG168">INDEX('Ortala-KabKota'!AG$2:AG$415,MATCH($D168,'Ortala-KabKota'!$E$2:$E$415,FALSE))</f>
        <v/>
      </c>
      <c r="AH168" s="218" t="str">
        <f t="array" ref="AH168">INDEX('Ortala-KabKota'!AH$2:AH$415,MATCH($D168,'Ortala-KabKota'!$E$2:$E$415,FALSE))</f>
        <v/>
      </c>
      <c r="AI168" s="218" t="str">
        <f t="array" ref="AI168">INDEX('Ortala-KabKota'!AI$2:AI$415,MATCH($D168,'Ortala-KabKota'!$E$2:$E$415,FALSE))</f>
        <v/>
      </c>
      <c r="AJ168" s="218" t="str">
        <f t="array" ref="AJ168">INDEX('Ortala-KabKota'!AJ$2:AJ$415,MATCH($D168,'Ortala-KabKota'!$E$2:$E$415,FALSE))</f>
        <v/>
      </c>
      <c r="AK168" s="218" t="str">
        <f t="array" ref="AK168">INDEX('Ortala-KabKota'!AK$2:AK$415,MATCH($D168,'Ortala-KabKota'!$E$2:$E$415,FALSE))</f>
        <v/>
      </c>
      <c r="AL168" s="218" t="str">
        <f t="array" ref="AL168">INDEX('Ortala-KabKota'!AL$2:AL$415,MATCH($D168,'Ortala-KabKota'!$E$2:$E$415,FALSE))</f>
        <v/>
      </c>
      <c r="AM168" s="218" t="str">
        <f t="array" ref="AM168">INDEX('Ortala-KabKota'!AM$2:AM$415,MATCH($D168,'Ortala-KabKota'!$E$2:$E$415,FALSE))</f>
        <v/>
      </c>
      <c r="AN168" s="218" t="str">
        <f t="array" ref="AN168">INDEX('Ortala-KabKota'!AN$2:AN$415,MATCH($D168,'Ortala-KabKota'!$E$2:$E$415,FALSE))</f>
        <v/>
      </c>
      <c r="AO168" s="218" t="str">
        <f t="array" ref="AO168">INDEX('Ortala-KabKota'!AO$2:AO$415,MATCH($D168,'Ortala-KabKota'!$E$2:$E$415,FALSE))</f>
        <v/>
      </c>
      <c r="AP168" s="218" t="str">
        <f t="array" ref="AP168">INDEX('Ortala-KabKota'!AP$2:AP$415,MATCH($D168,'Ortala-KabKota'!$E$2:$E$415,FALSE))</f>
        <v/>
      </c>
      <c r="AQ168" s="218" t="str">
        <f t="array" ref="AQ168">INDEX('Ortala-KabKota'!AQ$2:AQ$415,MATCH($D168,'Ortala-KabKota'!$E$2:$E$415,FALSE))</f>
        <v/>
      </c>
      <c r="AR168" s="218">
        <f t="array" ref="AR168">INDEX('Ortala-KabKota'!AR$2:AR$415,MATCH($D168,'Ortala-KabKota'!$E$2:$E$415,FALSE))</f>
        <v>1</v>
      </c>
      <c r="AS168" s="218" t="str">
        <f t="array" ref="AS168">INDEX('Ortala-KabKota'!AS$2:AS$415,MATCH($D168,'Ortala-KabKota'!$E$2:$E$415,FALSE))</f>
        <v/>
      </c>
      <c r="AT168" s="218" t="str">
        <f t="array" ref="AT168">INDEX('Ortala-KabKota'!AT$2:AT$415,MATCH($D168,'Ortala-KabKota'!$E$2:$E$415,FALSE))</f>
        <v/>
      </c>
      <c r="AU168" s="218" t="str">
        <f t="array" ref="AU168">INDEX('UPTD PPA KabKota'!D$5:D$513,MATCH($D168,'UPTD PPA KabKota'!$C$5:$C$513,FALSE))</f>
        <v/>
      </c>
      <c r="AV168" s="218" t="str">
        <f t="array" ref="AV168">INDEX('UPTD PPA KabKota'!E$5:E$513,MATCH($D168,'UPTD PPA KabKota'!$C$5:$C$513,FALSE))</f>
        <v/>
      </c>
      <c r="AW168" s="218" t="str">
        <f t="array" ref="AW168">INDEX('UPTD PPA KabKota'!F$5:F$513,MATCH($D168,'UPTD PPA KabKota'!$C$5:$C$513,FALSE))</f>
        <v/>
      </c>
      <c r="AX168" s="218" t="str">
        <f t="array" ref="AX168">INDEX('UPTD PPA KabKota'!G$5:G$513,MATCH($D168,'UPTD PPA KabKota'!$C$5:$C$513,FALSE))</f>
        <v/>
      </c>
      <c r="AY168" s="218" t="str">
        <f t="array" ref="AY168">INDEX('UPTD PPA KabKota'!H$5:H$513,MATCH($D168,'UPTD PPA KabKota'!$C$5:$C$513,FALSE))</f>
        <v/>
      </c>
      <c r="AZ168" s="218" t="str">
        <f t="array" ref="AZ168">INDEX('UPTD PPA KabKota'!I$5:I$513,MATCH($D168,'UPTD PPA KabKota'!$C$5:$C$513,FALSE))</f>
        <v>Peraturan Walikota Tanjung Pinang Nomor 18 Tahun 2021</v>
      </c>
      <c r="BA168" s="218">
        <f t="array" ref="BA168">INDEX('UPTD PPA KabKota'!J$5:J$513,MATCH($D168,'UPTD PPA KabKota'!$C$5:$C$513,FALSE))</f>
        <v>2021</v>
      </c>
      <c r="BB168" s="218" t="str">
        <f t="array" ref="BB168">INDEX('UPTD PPA KabKota'!K$5:K$513,MATCH($D168,'UPTD PPA KabKota'!$C$5:$C$513,FALSE))</f>
        <v>B</v>
      </c>
      <c r="BC168" s="218" t="str">
        <f t="array" ref="BC168">INDEX('UPTD PPA KabKota'!L$5:L$513,MATCH($D168,'UPTD PPA KabKota'!$C$5:$C$513,FALSE))</f>
        <v/>
      </c>
      <c r="BD168" s="218" t="str">
        <f t="array" ref="BD168">INDEX('UPTD PPA KabKota'!M$5:M$513,MATCH($D168,'UPTD PPA KabKota'!$C$5:$C$513,FALSE))</f>
        <v/>
      </c>
      <c r="BE168" s="218" t="str">
        <f t="array" ref="BE168">INDEX('UPTD PPA KabKota'!N$5:N$513,MATCH($D168,'UPTD PPA KabKota'!$C$5:$C$513,FALSE))</f>
        <v/>
      </c>
      <c r="BF168" s="218" t="str">
        <f t="array" ref="BF168">INDEX('UPTD PPA KabKota'!O$5:O$513,MATCH($D168,'UPTD PPA KabKota'!$C$5:$C$513,FALSE))</f>
        <v/>
      </c>
      <c r="BG168" s="218" t="str">
        <f t="array" ref="BG168">INDEX('UPTD PPA KabKota'!P$5:P$513,MATCH($D168,'UPTD PPA KabKota'!$C$5:$C$513,FALSE))</f>
        <v/>
      </c>
      <c r="BH168" s="218" t="str">
        <f t="array" ref="BH168">INDEX('UPTD PPA KabKota'!Q$5:Q$513,MATCH($D168,'UPTD PPA KabKota'!$C$5:$C$513,FALSE))</f>
        <v/>
      </c>
      <c r="BI168" s="218" t="str">
        <f t="array" ref="BI168">INDEX('UPTD PPA KabKota'!R$5:R$513,MATCH($D168,'UPTD PPA KabKota'!$C$5:$C$513,FALSE))</f>
        <v/>
      </c>
      <c r="BJ168" s="218" t="str">
        <f t="array" ref="BJ168">INDEX('UPTD PPA KabKota'!S$5:S$513,MATCH($D168,'UPTD PPA KabKota'!$C$5:$C$513,FALSE))</f>
        <v/>
      </c>
      <c r="BK168" s="218" t="str">
        <f t="array" ref="BK168">INDEX('UPTD PPA KabKota'!T$5:T$513,MATCH($D168,'UPTD PPA KabKota'!$C$5:$C$513,FALSE))</f>
        <v/>
      </c>
      <c r="BL168" s="218" t="str">
        <f t="array" ref="BL168">INDEX('UPTD PPA KabKota'!U$5:U$513,MATCH($D168,'UPTD PPA KabKota'!$C$5:$C$513,FALSE))</f>
        <v/>
      </c>
      <c r="BM168" s="218" t="str">
        <f t="array" ref="BM168">INDEX('UPTD PPA KabKota'!V$5:V$513,MATCH($D168,'UPTD PPA KabKota'!$C$5:$C$513,FALSE))</f>
        <v/>
      </c>
      <c r="BN168" s="218" t="str">
        <f t="array" ref="BN168">INDEX('UPTD PPA KabKota'!W$5:W$513,MATCH($D168,'UPTD PPA KabKota'!$C$5:$C$513,FALSE))</f>
        <v/>
      </c>
      <c r="BO168" s="218" t="str">
        <f t="array" ref="BO168">INDEX('UPTD PPA KabKota'!X$5:X$513,MATCH($D168,'UPTD PPA KabKota'!$C$5:$C$513,FALSE))</f>
        <v/>
      </c>
      <c r="BP168" s="218" t="str">
        <f t="array" ref="BP168">INDEX('UPTD PPA KabKota'!Y$5:Y$513,MATCH($D168,'UPTD PPA KabKota'!$C$5:$C$513,FALSE))</f>
        <v/>
      </c>
      <c r="BQ168" s="218" t="str">
        <f t="array" ref="BQ168">INDEX('UPTD PPA KabKota'!Z$5:Z$513,MATCH($D168,'UPTD PPA KabKota'!$C$5:$C$513,FALSE))</f>
        <v/>
      </c>
      <c r="BR168" s="218" t="str">
        <f t="array" ref="BR168">INDEX('UPTD PPA KabKota'!AA$5:AA$513,MATCH($D168,'UPTD PPA KabKota'!$C$5:$C$513,FALSE))</f>
        <v/>
      </c>
      <c r="BS168" s="218" t="str">
        <f t="array" ref="BS168">INDEX('UPTD PPA KabKota'!AB$5:AB$513,MATCH($D168,'UPTD PPA KabKota'!$C$5:$C$513,FALSE))</f>
        <v/>
      </c>
      <c r="BT168" s="218" t="str">
        <f t="array" ref="BT168">INDEX('UPTD PPA KabKota'!AC$5:AC$513,MATCH($D168,'UPTD PPA KabKota'!$C$5:$C$513,FALSE))</f>
        <v/>
      </c>
      <c r="BU168" s="218" t="str">
        <f t="array" ref="BU168">INDEX('UPTD PPA KabKota'!AD$5:AD$513,MATCH($D168,'UPTD PPA KabKota'!$C$5:$C$513,FALSE))</f>
        <v/>
      </c>
      <c r="BV168" s="218" t="str">
        <f t="array" ref="BV168">INDEX('UPTD PPA KabKota'!AE$5:AE$513,MATCH($D168,'UPTD PPA KabKota'!$C$5:$C$513,FALSE))</f>
        <v/>
      </c>
      <c r="BW168" s="218" t="str">
        <f t="array" ref="BW168">INDEX('UPTD PPA KabKota'!AF$5:AF$513,MATCH($D168,'UPTD PPA KabKota'!$C$5:$C$513,FALSE))</f>
        <v/>
      </c>
      <c r="BX168" s="218" t="str">
        <f t="array" ref="BX168">INDEX('UPTD PPA KabKota'!AG$5:AG$513,MATCH($D168,'UPTD PPA KabKota'!$C$5:$C$513,FALSE))</f>
        <v/>
      </c>
      <c r="BY168" s="218" t="str">
        <f t="array" ref="BY168">INDEX('UPTD PPA KabKota'!AH$5:AH$513,MATCH($D168,'UPTD PPA KabKota'!$C$5:$C$513,FALSE))</f>
        <v/>
      </c>
      <c r="BZ168" s="218" t="str">
        <f t="array" ref="BZ168">INDEX('UPTD PPA KabKota'!AI$5:AI$513,MATCH($D168,'UPTD PPA KabKota'!$C$5:$C$513,FALSE))</f>
        <v/>
      </c>
      <c r="CA168" s="218" t="str">
        <f t="array" ref="CA168">INDEX('UPTD PPA KabKota'!AJ$5:AJ$513,MATCH($D168,'UPTD PPA KabKota'!$C$5:$C$513,FALSE))</f>
        <v/>
      </c>
      <c r="CB168" s="218" t="str">
        <f t="array" ref="CB168">INDEX('UPTD PPA KabKota'!AK$5:AK$513,MATCH($D168,'UPTD PPA KabKota'!$C$5:$C$513,FALSE))</f>
        <v/>
      </c>
      <c r="CC168" s="218" t="str">
        <f t="array" ref="CC168">INDEX('UPTD PPA KabKota'!AL$5:AL$513,MATCH($D168,'UPTD PPA KabKota'!$C$5:$C$513,FALSE))</f>
        <v/>
      </c>
      <c r="CD168" s="218" t="str">
        <f t="array" ref="CD168">INDEX('UPTD PPA KabKota'!AM$5:AM$513,MATCH($D168,'UPTD PPA KabKota'!$C$5:$C$513,FALSE))</f>
        <v/>
      </c>
      <c r="CE168" s="218" t="str">
        <f t="array" ref="CE168">INDEX('UPTD PPA KabKota'!AN$5:AN$513,MATCH($D168,'UPTD PPA KabKota'!$C$5:$C$513,FALSE))</f>
        <v/>
      </c>
      <c r="CF168" s="218" t="str">
        <f t="array" ref="CF168">INDEX('UPTD PPA KabKota'!AO$5:AO$513,MATCH($D168,'UPTD PPA KabKota'!$C$5:$C$513,FALSE))</f>
        <v/>
      </c>
      <c r="CG168" s="218" t="str">
        <f t="array" ref="CG168">INDEX('UPTD PPA KabKota'!AP$5:AP$513,MATCH($D168,'UPTD PPA KabKota'!$C$5:$C$513,FALSE))</f>
        <v/>
      </c>
      <c r="CH168" s="218" t="str">
        <f t="array" ref="CH168">INDEX('UPTD PPA KabKota'!AQ$5:AQ$513,MATCH($D168,'UPTD PPA KabKota'!$C$5:$C$513,FALSE))</f>
        <v/>
      </c>
      <c r="CI168" s="218" t="str">
        <f t="array" ref="CI168">INDEX('UPTD PPA KabKota'!AR$5:AR$513,MATCH($D168,'UPTD PPA KabKota'!$C$5:$C$513,FALSE))</f>
        <v/>
      </c>
      <c r="CJ168" s="218" t="str">
        <f t="array" ref="CJ168">INDEX('UPTD PPA KabKota'!AS$5:AS$513,MATCH($D168,'UPTD PPA KabKota'!$C$5:$C$513,FALSE))</f>
        <v/>
      </c>
      <c r="CK168" s="218" t="str">
        <f t="array" ref="CK168">INDEX('UPTD PPA KabKota'!AT$5:AT$513,MATCH($D168,'UPTD PPA KabKota'!$C$5:$C$513,FALSE))</f>
        <v/>
      </c>
      <c r="CL168" s="218" t="str">
        <f t="array" ref="CL168">INDEX('UPTD PPA KabKota'!AU$5:AU$513,MATCH($D168,'UPTD PPA KabKota'!$C$5:$C$513,FALSE))</f>
        <v/>
      </c>
      <c r="CM168" s="218" t="str">
        <f t="array" ref="CM168">INDEX('UPTD PPA KabKota'!AV$5:AV$513,MATCH($D168,'UPTD PPA KabKota'!$C$5:$C$513,FALSE))</f>
        <v/>
      </c>
      <c r="CN168" s="218" t="str">
        <f t="array" ref="CN168">INDEX('UPTD PPA KabKota'!AW$5:AW$513,MATCH($D168,'UPTD PPA KabKota'!$C$5:$C$513,FALSE))</f>
        <v/>
      </c>
      <c r="CO168" s="218" t="str">
        <f t="array" ref="CO168">INDEX('UPTD PPA KabKota'!AX$5:AX$513,MATCH($D168,'UPTD PPA KabKota'!$C$5:$C$513,FALSE))</f>
        <v/>
      </c>
      <c r="CP168" s="218" t="str">
        <f t="array" ref="CP168">INDEX('UPTD PPA KabKota'!AY$5:AY$513,MATCH($D168,'UPTD PPA KabKota'!$C$5:$C$513,FALSE))</f>
        <v/>
      </c>
      <c r="CQ168" s="209" t="str">
        <f>IFERROR(__xludf.DUMMYFUNCTION("IF(ISBLANK($K168),"""",IF(REGEXMATCH($K168,""Peraturan""),""Ada"",IF(REGEXMATCH($K168,""Rekomendasi""),""Tidak Ada"", $K168)))
"),"Ada")</f>
        <v>Ada</v>
      </c>
      <c r="CR168" s="209" t="str">
        <f t="array" ref="CR168">index('UPTD PPA KabKota'!$BI$5:$BI$513,match($D168,'UPTD PPA KabKota'!$C$5:$C$513,false))</f>
        <v>Ada</v>
      </c>
      <c r="CS168" s="314" t="str">
        <f t="shared" si="26"/>
        <v>Ada</v>
      </c>
    </row>
    <row r="169">
      <c r="A169" s="300">
        <v>165.0</v>
      </c>
      <c r="B169" s="300"/>
      <c r="C169" s="301" t="s">
        <v>4749</v>
      </c>
      <c r="D169" s="317" t="s">
        <v>4749</v>
      </c>
      <c r="E169" s="318">
        <v>45748.0</v>
      </c>
      <c r="F169" s="303" t="str">
        <f t="array" ref="F169">INDEX('Ortala-Provinsi'!C$2:C$39,MATCH($D169,'Ortala-Provinsi'!$B$2:$B$39,FALSE))</f>
        <v>Tri Palupi Diah/ 081314878287</v>
      </c>
      <c r="G169" s="303" t="str">
        <f t="array" ref="G169">INDEX('Ortala-Provinsi'!D$2:D$39,MATCH($D169,'Ortala-Provinsi'!$B$2:$B$39,FALSE))</f>
        <v>Jl. Raya Bekasi Timur KM.18, Jatinegara Kaum, Pulo Gadung, RT07/RW06, Jatinegara Kaum, Kota Jakarta Timur, DKI Jakarta</v>
      </c>
      <c r="H169" s="303" t="str">
        <f t="array" ref="H169">INDEX('Ortala-Provinsi'!E$2:E$39,MATCH($D169,'Ortala-Provinsi'!$B$2:$B$39,FALSE))</f>
        <v>(021) 47882898</v>
      </c>
      <c r="I169" s="303" t="str">
        <f t="array" ref="I169">INDEX('Ortala-Provinsi'!F$2:F$39,MATCH($D169,'Ortala-Provinsi'!$B$2:$B$39,FALSE))</f>
        <v>081317617622</v>
      </c>
      <c r="J169" s="303" t="str">
        <f t="array" ref="J169">INDEX('Ortala-Provinsi'!G$2:G$39,MATCH($D169,'Ortala-Provinsi'!$B$2:$B$39,FALSE))</f>
        <v>UPT P2TP2A</v>
      </c>
      <c r="K169" s="303" t="str">
        <f t="array" ref="K169">INDEX('Ortala-Provinsi'!H$2:H$39,MATCH($D169,'Ortala-Provinsi'!$B$2:$B$39,FALSE))</f>
        <v>Peraturan Gubernur DKI Jakarta Nomor 397 Tahun 2016 tentang Pembentukan Organisasi dan Tata Kerja Pusat Pelayanan Terpadu Pemberdayaan Perempuan dan Anak</v>
      </c>
      <c r="L169" s="303">
        <f t="array" ref="L169">INDEX('Ortala-Provinsi'!I$2:I$39,MATCH($D169,'Ortala-Provinsi'!$B$2:$B$39,FALSE))</f>
        <v>2016</v>
      </c>
      <c r="M169" s="303" t="str">
        <f t="array" ref="M169">INDEX('Ortala-Provinsi'!J$2:J$39,MATCH($D169,'Ortala-Provinsi'!$B$2:$B$39,FALSE))</f>
        <v>B</v>
      </c>
      <c r="N169" s="303" t="str">
        <f t="array" ref="N169">INDEX('Ortala-Provinsi'!K$2:K$39,MATCH($D169,'Ortala-Provinsi'!$B$2:$B$39,FALSE))</f>
        <v>Cici Djayasinga/ 081315403531 (Kasubag TU)</v>
      </c>
      <c r="O169" s="320" t="str">
        <f t="array" ref="O169">INDEX('Ortala-Provinsi'!L$2:L$39,MATCH($D169,'Ortala-Provinsi'!$B$2:$B$39,FALSE))</f>
        <v>upt.p2tp2adki.2017@gmail.com</v>
      </c>
      <c r="P169" s="303" t="str">
        <f t="array" ref="P169">INDEX('Ortala-Provinsi'!M$2:M$39,MATCH($D169,'Ortala-Provinsi'!$B$2:$B$39,FALSE))</f>
        <v>Kepala UPT, Subag TU, Satuan Pelaksana Pelayanan Pendampingan dan Pencegahan Kekerasan Perempuan dan Anak, dan Sub Kelompok Jabatan Fungsional</v>
      </c>
      <c r="Q169" s="303" t="str">
        <f t="array" ref="Q169">INDEX('Ortala-Provinsi'!N$2:N$39,MATCH($D169,'Ortala-Provinsi'!$B$2:$B$39,FALSE))</f>
        <v>MANDIRI</v>
      </c>
      <c r="R169" s="303" t="str">
        <f t="array" ref="R169">INDEX('Ortala-Provinsi'!O$2:O$39,MATCH($D169,'Ortala-Provinsi'!$B$2:$B$39,FALSE))</f>
        <v>TIDAK PUNYA</v>
      </c>
      <c r="S169" s="303" t="str">
        <f t="array" ref="S169">INDEX('Ortala-Provinsi'!P$2:P$39,MATCH($D169,'Ortala-Provinsi'!$B$2:$B$39,FALSE))</f>
        <v/>
      </c>
      <c r="T169" s="303" t="str">
        <f t="array" ref="T169">INDEX('Ortala-Provinsi'!Q$2:Q$39,MATCH($D169,'Ortala-Provinsi'!$B$2:$B$39,FALSE))</f>
        <v/>
      </c>
      <c r="U169" s="303" t="str">
        <f t="array" ref="U169">INDEX('Ortala-Provinsi'!R$2:R$39,MATCH($D169,'Ortala-Provinsi'!$B$2:$B$39,FALSE))</f>
        <v/>
      </c>
      <c r="V169" s="303" t="str">
        <f t="array" ref="V169">INDEX('Ortala-Provinsi'!S$2:S$39,MATCH($D169,'Ortala-Provinsi'!$B$2:$B$39,FALSE))</f>
        <v/>
      </c>
      <c r="W169" s="303">
        <f t="array" ref="W169">INDEX('Ortala-Provinsi'!T$2:T$39,MATCH($D169,'Ortala-Provinsi'!$B$2:$B$39,FALSE))</f>
        <v>1</v>
      </c>
      <c r="X169" s="303">
        <f t="array" ref="X169">INDEX('Ortala-Provinsi'!U$2:U$39,MATCH($D169,'Ortala-Provinsi'!$B$2:$B$39,FALSE))</f>
        <v>1</v>
      </c>
      <c r="Y169" s="303">
        <f t="array" ref="Y169">INDEX('Ortala-Provinsi'!V$2:V$39,MATCH($D169,'Ortala-Provinsi'!$B$2:$B$39,FALSE))</f>
        <v>1</v>
      </c>
      <c r="Z169" s="303">
        <f t="array" ref="Z169">INDEX('Ortala-Provinsi'!W$2:W$39,MATCH($D169,'Ortala-Provinsi'!$B$2:$B$39,FALSE))</f>
        <v>1</v>
      </c>
      <c r="AA169" s="303">
        <f t="array" ref="AA169">INDEX('Ortala-Provinsi'!X$2:X$39,MATCH($D169,'Ortala-Provinsi'!$B$2:$B$39,FALSE))</f>
        <v>1</v>
      </c>
      <c r="AB169" s="303">
        <f t="array" ref="AB169">INDEX('Ortala-Provinsi'!Y$2:Y$39,MATCH($D169,'Ortala-Provinsi'!$B$2:$B$39,FALSE))</f>
        <v>1</v>
      </c>
      <c r="AC169" s="303">
        <f t="array" ref="AC169">INDEX('Ortala-Provinsi'!Z$2:Z$39,MATCH($D169,'Ortala-Provinsi'!$B$2:$B$39,FALSE))</f>
        <v>1</v>
      </c>
      <c r="AD169" s="303">
        <f t="array" ref="AD169">INDEX('Ortala-Provinsi'!AA$2:AA$39,MATCH($D169,'Ortala-Provinsi'!$B$2:$B$39,FALSE))</f>
        <v>1</v>
      </c>
      <c r="AE169" s="303">
        <f t="array" ref="AE169">INDEX('Ortala-Provinsi'!AB$2:AB$39,MATCH($D169,'Ortala-Provinsi'!$B$2:$B$39,FALSE))</f>
        <v>1</v>
      </c>
      <c r="AF169" s="303">
        <f t="array" ref="AF169">INDEX('Ortala-Provinsi'!AC$2:AC$39,MATCH($D169,'Ortala-Provinsi'!$B$2:$B$39,FALSE))</f>
        <v>0</v>
      </c>
      <c r="AG169" s="303">
        <f t="array" ref="AG169">INDEX('Ortala-Provinsi'!AD$2:AD$39,MATCH($D169,'Ortala-Provinsi'!$B$2:$B$39,FALSE))</f>
        <v>0</v>
      </c>
      <c r="AH169" s="303">
        <f t="array" ref="AH169">INDEX('Ortala-Provinsi'!AE$2:AE$39,MATCH($D169,'Ortala-Provinsi'!$B$2:$B$39,FALSE))</f>
        <v>1</v>
      </c>
      <c r="AI169" s="303">
        <f t="array" ref="AI169">INDEX('Ortala-Provinsi'!AF$2:AF$39,MATCH($D169,'Ortala-Provinsi'!$B$2:$B$39,FALSE))</f>
        <v>1</v>
      </c>
      <c r="AJ169" s="303">
        <f t="array" ref="AJ169">INDEX('Ortala-Provinsi'!AG$2:AG$39,MATCH($D169,'Ortala-Provinsi'!$B$2:$B$39,FALSE))</f>
        <v>1</v>
      </c>
      <c r="AK169" s="303">
        <f t="array" ref="AK169">INDEX('Ortala-Provinsi'!AH$2:AH$39,MATCH($D169,'Ortala-Provinsi'!$B$2:$B$39,FALSE))</f>
        <v>1</v>
      </c>
      <c r="AL169" s="303" t="str">
        <f t="array" ref="AL169">INDEX('Ortala-Provinsi'!AI$2:AI$39,MATCH($D169,'Ortala-Provinsi'!$B$2:$B$39,FALSE))</f>
        <v>dikerjasamakan dengan Dinas Sosial</v>
      </c>
      <c r="AM169" s="303">
        <f t="array" ref="AM169">INDEX('Ortala-Provinsi'!AJ$2:AJ$39,MATCH($D169,'Ortala-Provinsi'!$B$2:$B$39,FALSE))</f>
        <v>1</v>
      </c>
      <c r="AN169" s="303">
        <f t="array" ref="AN169">INDEX('Ortala-Provinsi'!AK$2:AK$39,MATCH($D169,'Ortala-Provinsi'!$B$2:$B$39,FALSE))</f>
        <v>1</v>
      </c>
      <c r="AO169" s="303">
        <f t="array" ref="AO169">INDEX('Ortala-Provinsi'!AL$2:AL$39,MATCH($D169,'Ortala-Provinsi'!$B$2:$B$39,FALSE))</f>
        <v>1313</v>
      </c>
      <c r="AP169" s="303" t="str">
        <f t="array" ref="AP169">INDEX('Ortala-Provinsi'!AM$2:AM$39,MATCH($D169,'Ortala-Provinsi'!$B$2:$B$39,FALSE))</f>
        <v>KDRT</v>
      </c>
      <c r="AQ169" s="303" t="str">
        <f t="array" ref="AQ169">INDEX('Ortala-Provinsi'!AN$2:AN$39,MATCH($D169,'Ortala-Provinsi'!$B$2:$B$39,FALSE))</f>
        <v/>
      </c>
      <c r="AR169" s="303" t="str">
        <f t="array" ref="AR169">INDEX('Ortala-Provinsi'!AO$2:AO$39,MATCH($D169,'Ortala-Provinsi'!$B$2:$B$39,FALSE))</f>
        <v/>
      </c>
      <c r="AS169" s="303" t="str">
        <f t="array" ref="AS169">INDEX('Ortala-Provinsi'!AP$2:AP$39,MATCH($D169,'Ortala-Provinsi'!$B$2:$B$39,FALSE))</f>
        <v/>
      </c>
      <c r="AT169" s="303" t="str">
        <f t="array" ref="AT169">INDEX('Ortala-Provinsi'!AQ$2:AQ$39,MATCH($D169,'Ortala-Provinsi'!$B$2:$B$39,FALSE))</f>
        <v/>
      </c>
      <c r="AU169" s="304" t="str">
        <f t="shared" ref="AU169:CP169" si="27">INDEX(#REF!,MATCH($D169,#REF!,FALSE))</f>
        <v>#REF!</v>
      </c>
      <c r="AV169" s="304" t="str">
        <f t="shared" si="27"/>
        <v>#REF!</v>
      </c>
      <c r="AW169" s="304" t="str">
        <f t="shared" si="27"/>
        <v>#REF!</v>
      </c>
      <c r="AX169" s="304" t="str">
        <f t="shared" si="27"/>
        <v>#REF!</v>
      </c>
      <c r="AY169" s="304" t="str">
        <f t="shared" si="27"/>
        <v>#REF!</v>
      </c>
      <c r="AZ169" s="304" t="str">
        <f t="shared" si="27"/>
        <v>#REF!</v>
      </c>
      <c r="BA169" s="305" t="str">
        <f t="shared" si="27"/>
        <v>#REF!</v>
      </c>
      <c r="BB169" s="304" t="str">
        <f t="shared" si="27"/>
        <v>#REF!</v>
      </c>
      <c r="BC169" s="304" t="str">
        <f t="shared" si="27"/>
        <v>#REF!</v>
      </c>
      <c r="BD169" s="304" t="str">
        <f t="shared" si="27"/>
        <v>#REF!</v>
      </c>
      <c r="BE169" s="304" t="str">
        <f t="shared" si="27"/>
        <v>#REF!</v>
      </c>
      <c r="BF169" s="304" t="str">
        <f t="shared" si="27"/>
        <v>#REF!</v>
      </c>
      <c r="BG169" s="304" t="str">
        <f t="shared" si="27"/>
        <v>#REF!</v>
      </c>
      <c r="BH169" s="304" t="str">
        <f t="shared" si="27"/>
        <v>#REF!</v>
      </c>
      <c r="BI169" s="304" t="str">
        <f t="shared" si="27"/>
        <v>#REF!</v>
      </c>
      <c r="BJ169" s="304" t="str">
        <f t="shared" si="27"/>
        <v>#REF!</v>
      </c>
      <c r="BK169" s="304" t="str">
        <f t="shared" si="27"/>
        <v>#REF!</v>
      </c>
      <c r="BL169" s="304" t="str">
        <f t="shared" si="27"/>
        <v>#REF!</v>
      </c>
      <c r="BM169" s="304" t="str">
        <f t="shared" si="27"/>
        <v>#REF!</v>
      </c>
      <c r="BN169" s="304" t="str">
        <f t="shared" si="27"/>
        <v>#REF!</v>
      </c>
      <c r="BO169" s="304" t="str">
        <f t="shared" si="27"/>
        <v>#REF!</v>
      </c>
      <c r="BP169" s="304" t="str">
        <f t="shared" si="27"/>
        <v>#REF!</v>
      </c>
      <c r="BQ169" s="304" t="str">
        <f t="shared" si="27"/>
        <v>#REF!</v>
      </c>
      <c r="BR169" s="304" t="str">
        <f t="shared" si="27"/>
        <v>#REF!</v>
      </c>
      <c r="BS169" s="304" t="str">
        <f t="shared" si="27"/>
        <v>#REF!</v>
      </c>
      <c r="BT169" s="304" t="str">
        <f t="shared" si="27"/>
        <v>#REF!</v>
      </c>
      <c r="BU169" s="304" t="str">
        <f t="shared" si="27"/>
        <v>#REF!</v>
      </c>
      <c r="BV169" s="304" t="str">
        <f t="shared" si="27"/>
        <v>#REF!</v>
      </c>
      <c r="BW169" s="304" t="str">
        <f t="shared" si="27"/>
        <v>#REF!</v>
      </c>
      <c r="BX169" s="304" t="str">
        <f t="shared" si="27"/>
        <v>#REF!</v>
      </c>
      <c r="BY169" s="304" t="str">
        <f t="shared" si="27"/>
        <v>#REF!</v>
      </c>
      <c r="BZ169" s="304" t="str">
        <f t="shared" si="27"/>
        <v>#REF!</v>
      </c>
      <c r="CA169" s="304" t="str">
        <f t="shared" si="27"/>
        <v>#REF!</v>
      </c>
      <c r="CB169" s="304" t="str">
        <f t="shared" si="27"/>
        <v>#REF!</v>
      </c>
      <c r="CC169" s="304" t="str">
        <f t="shared" si="27"/>
        <v>#REF!</v>
      </c>
      <c r="CD169" s="304" t="str">
        <f t="shared" si="27"/>
        <v>#REF!</v>
      </c>
      <c r="CE169" s="304" t="str">
        <f t="shared" si="27"/>
        <v>#REF!</v>
      </c>
      <c r="CF169" s="305" t="str">
        <f t="shared" si="27"/>
        <v>#REF!</v>
      </c>
      <c r="CG169" s="304" t="str">
        <f t="shared" si="27"/>
        <v>#REF!</v>
      </c>
      <c r="CH169" s="306" t="str">
        <f t="shared" si="27"/>
        <v>#REF!</v>
      </c>
      <c r="CI169" s="306" t="str">
        <f t="shared" si="27"/>
        <v>#REF!</v>
      </c>
      <c r="CJ169" s="306" t="str">
        <f t="shared" si="27"/>
        <v>#REF!</v>
      </c>
      <c r="CK169" s="304" t="str">
        <f t="shared" si="27"/>
        <v>#REF!</v>
      </c>
      <c r="CL169" s="306" t="str">
        <f t="shared" si="27"/>
        <v>#REF!</v>
      </c>
      <c r="CM169" s="306" t="str">
        <f t="shared" si="27"/>
        <v>#REF!</v>
      </c>
      <c r="CN169" s="306" t="str">
        <f t="shared" si="27"/>
        <v>#REF!</v>
      </c>
      <c r="CO169" s="306" t="str">
        <f t="shared" si="27"/>
        <v>#REF!</v>
      </c>
      <c r="CP169" s="306" t="str">
        <f t="shared" si="27"/>
        <v>#REF!</v>
      </c>
      <c r="CQ169" s="307" t="str">
        <f>IFERROR(__xludf.DUMMYFUNCTION("IF(ISBLANK($K169),"""",IF(REGEXMATCH($K169,""Peraturan""),""Ada"",IF(REGEXMATCH($K169,""Rekomendasi""),""Tidak Ada"", $K169)))
"),"Ada")</f>
        <v>Ada</v>
      </c>
      <c r="CR169" s="308" t="str">
        <f t="shared" ref="CR169:CR170" si="29">INDEX(#REF!,MATCH($D169,#REF!,FALSE))</f>
        <v>#REF!</v>
      </c>
      <c r="CS169" s="309"/>
    </row>
    <row r="170">
      <c r="A170" s="300">
        <v>166.0</v>
      </c>
      <c r="B170" s="300"/>
      <c r="C170" s="301" t="s">
        <v>4750</v>
      </c>
      <c r="D170" s="317" t="s">
        <v>4750</v>
      </c>
      <c r="E170" s="302">
        <v>45748.0</v>
      </c>
      <c r="F170" s="303" t="str">
        <f t="array" ref="F170">INDEX('Ortala-Provinsi'!C$2:C$39,MATCH($D170,'Ortala-Provinsi'!$B$2:$B$39,FALSE))</f>
        <v>Utami/ 081221155235</v>
      </c>
      <c r="G170" s="303" t="str">
        <f t="array" ref="G170">INDEX('Ortala-Provinsi'!D$2:D$39,MATCH($D170,'Ortala-Provinsi'!$B$2:$B$39,FALSE))</f>
        <v>Jl. LLRE Martadinata No. 2 Kota Bandung</v>
      </c>
      <c r="H170" s="303" t="str">
        <f t="array" ref="H170">INDEX('Ortala-Provinsi'!E$2:E$39,MATCH($D170,'Ortala-Provinsi'!$B$2:$B$39,FALSE))</f>
        <v>(022) 20508777</v>
      </c>
      <c r="I170" s="303" t="str">
        <f t="array" ref="I170">INDEX('Ortala-Provinsi'!F$2:F$39,MATCH($D170,'Ortala-Provinsi'!$B$2:$B$39,FALSE))</f>
        <v>085222206777</v>
      </c>
      <c r="J170" s="303" t="str">
        <f t="array" ref="J170">INDEX('Ortala-Provinsi'!G$2:G$39,MATCH($D170,'Ortala-Provinsi'!$B$2:$B$39,FALSE))</f>
        <v>UPTD PPA</v>
      </c>
      <c r="K170" s="303" t="str">
        <f t="array" ref="K170">INDEX('Ortala-Provinsi'!H$2:H$39,MATCH($D170,'Ortala-Provinsi'!$B$2:$B$39,FALSE))</f>
        <v>Peraturan Gubernur Jawa Barat Nomor 64 Tahun 2019 tentang Tugas Pokok, Fungsi, Rincian Tugas Unit dan Tata Kerja UPTD di Lingkungan DP3AKB Pemerintah Daerah Provinsi Jawa Barat</v>
      </c>
      <c r="L170" s="303">
        <f t="array" ref="L170">INDEX('Ortala-Provinsi'!I$2:I$39,MATCH($D170,'Ortala-Provinsi'!$B$2:$B$39,FALSE))</f>
        <v>2019</v>
      </c>
      <c r="M170" s="303" t="str">
        <f t="array" ref="M170">INDEX('Ortala-Provinsi'!J$2:J$39,MATCH($D170,'Ortala-Provinsi'!$B$2:$B$39,FALSE))</f>
        <v>A</v>
      </c>
      <c r="N170" s="303" t="str">
        <f t="array" ref="N170">INDEX('Ortala-Provinsi'!K$2:K$39,MATCH($D170,'Ortala-Provinsi'!$B$2:$B$39,FALSE))</f>
        <v>Anjar/08112233414</v>
      </c>
      <c r="O170" s="320" t="str">
        <f t="array" ref="O170">INDEX('Ortala-Provinsi'!L$2:L$39,MATCH($D170,'Ortala-Provinsi'!$B$2:$B$39,FALSE))</f>
        <v>uptdppa.dp3akb.jabar@gmail.com</v>
      </c>
      <c r="P170" s="303" t="str">
        <f t="array" ref="P170">INDEX('Ortala-Provinsi'!M$2:M$39,MATCH($D170,'Ortala-Provinsi'!$B$2:$B$39,FALSE))</f>
        <v>Kepala UPTD, Kasubag TU, Kasi Penerimaan Pengaduan, Kasi Tindak Lanjut</v>
      </c>
      <c r="Q170" s="303" t="str">
        <f t="array" ref="Q170">INDEX('Ortala-Provinsi'!N$2:N$39,MATCH($D170,'Ortala-Provinsi'!$B$2:$B$39,FALSE))</f>
        <v>MANDIRI</v>
      </c>
      <c r="R170" s="303" t="str">
        <f t="array" ref="R170">INDEX('Ortala-Provinsi'!O$2:O$39,MATCH($D170,'Ortala-Provinsi'!$B$2:$B$39,FALSE))</f>
        <v>MILIK SENDIRI</v>
      </c>
      <c r="S170" s="303">
        <f t="array" ref="S170">INDEX('Ortala-Provinsi'!P$2:P$39,MATCH($D170,'Ortala-Provinsi'!$B$2:$B$39,FALSE))</f>
        <v>1</v>
      </c>
      <c r="T170" s="303" t="str">
        <f t="array" ref="T170">INDEX('Ortala-Provinsi'!Q$2:Q$39,MATCH($D170,'Ortala-Provinsi'!$B$2:$B$39,FALSE))</f>
        <v/>
      </c>
      <c r="U170" s="303" t="str">
        <f t="array" ref="U170">INDEX('Ortala-Provinsi'!R$2:R$39,MATCH($D170,'Ortala-Provinsi'!$B$2:$B$39,FALSE))</f>
        <v/>
      </c>
      <c r="V170" s="303" t="str">
        <f t="array" ref="V170">INDEX('Ortala-Provinsi'!S$2:S$39,MATCH($D170,'Ortala-Provinsi'!$B$2:$B$39,FALSE))</f>
        <v>Memberikan rumah perlindungan sementara ketika korban membutuhkan</v>
      </c>
      <c r="W170" s="303">
        <f t="array" ref="W170">INDEX('Ortala-Provinsi'!T$2:T$39,MATCH($D170,'Ortala-Provinsi'!$B$2:$B$39,FALSE))</f>
        <v>1</v>
      </c>
      <c r="X170" s="303">
        <f t="array" ref="X170">INDEX('Ortala-Provinsi'!U$2:U$39,MATCH($D170,'Ortala-Provinsi'!$B$2:$B$39,FALSE))</f>
        <v>1</v>
      </c>
      <c r="Y170" s="303">
        <f t="array" ref="Y170">INDEX('Ortala-Provinsi'!V$2:V$39,MATCH($D170,'Ortala-Provinsi'!$B$2:$B$39,FALSE))</f>
        <v>1</v>
      </c>
      <c r="Z170" s="303">
        <f t="array" ref="Z170">INDEX('Ortala-Provinsi'!W$2:W$39,MATCH($D170,'Ortala-Provinsi'!$B$2:$B$39,FALSE))</f>
        <v>1</v>
      </c>
      <c r="AA170" s="303">
        <f t="array" ref="AA170">INDEX('Ortala-Provinsi'!X$2:X$39,MATCH($D170,'Ortala-Provinsi'!$B$2:$B$39,FALSE))</f>
        <v>0</v>
      </c>
      <c r="AB170" s="303">
        <f t="array" ref="AB170">INDEX('Ortala-Provinsi'!Y$2:Y$39,MATCH($D170,'Ortala-Provinsi'!$B$2:$B$39,FALSE))</f>
        <v>0</v>
      </c>
      <c r="AC170" s="303">
        <f t="array" ref="AC170">INDEX('Ortala-Provinsi'!Z$2:Z$39,MATCH($D170,'Ortala-Provinsi'!$B$2:$B$39,FALSE))</f>
        <v>0</v>
      </c>
      <c r="AD170" s="303">
        <f t="array" ref="AD170">INDEX('Ortala-Provinsi'!AA$2:AA$39,MATCH($D170,'Ortala-Provinsi'!$B$2:$B$39,FALSE))</f>
        <v>0</v>
      </c>
      <c r="AE170" s="303">
        <f t="array" ref="AE170">INDEX('Ortala-Provinsi'!AB$2:AB$39,MATCH($D170,'Ortala-Provinsi'!$B$2:$B$39,FALSE))</f>
        <v>1</v>
      </c>
      <c r="AF170" s="303">
        <f t="array" ref="AF170">INDEX('Ortala-Provinsi'!AC$2:AC$39,MATCH($D170,'Ortala-Provinsi'!$B$2:$B$39,FALSE))</f>
        <v>0</v>
      </c>
      <c r="AG170" s="303">
        <f t="array" ref="AG170">INDEX('Ortala-Provinsi'!AD$2:AD$39,MATCH($D170,'Ortala-Provinsi'!$B$2:$B$39,FALSE))</f>
        <v>0</v>
      </c>
      <c r="AH170" s="303">
        <f t="array" ref="AH170">INDEX('Ortala-Provinsi'!AE$2:AE$39,MATCH($D170,'Ortala-Provinsi'!$B$2:$B$39,FALSE))</f>
        <v>1</v>
      </c>
      <c r="AI170" s="303">
        <f t="array" ref="AI170">INDEX('Ortala-Provinsi'!AF$2:AF$39,MATCH($D170,'Ortala-Provinsi'!$B$2:$B$39,FALSE))</f>
        <v>1</v>
      </c>
      <c r="AJ170" s="303">
        <f t="array" ref="AJ170">INDEX('Ortala-Provinsi'!AG$2:AG$39,MATCH($D170,'Ortala-Provinsi'!$B$2:$B$39,FALSE))</f>
        <v>1</v>
      </c>
      <c r="AK170" s="303">
        <f t="array" ref="AK170">INDEX('Ortala-Provinsi'!AH$2:AH$39,MATCH($D170,'Ortala-Provinsi'!$B$2:$B$39,FALSE))</f>
        <v>1</v>
      </c>
      <c r="AL170" s="303" t="str">
        <f t="array" ref="AL170">INDEX('Ortala-Provinsi'!AI$2:AI$39,MATCH($D170,'Ortala-Provinsi'!$B$2:$B$39,FALSE))</f>
        <v>Memberikan rumah perlindungan sementara ketika korban membutuhkan</v>
      </c>
      <c r="AM170" s="303">
        <f t="array" ref="AM170">INDEX('Ortala-Provinsi'!AJ$2:AJ$39,MATCH($D170,'Ortala-Provinsi'!$B$2:$B$39,FALSE))</f>
        <v>1</v>
      </c>
      <c r="AN170" s="303">
        <f t="array" ref="AN170">INDEX('Ortala-Provinsi'!AK$2:AK$39,MATCH($D170,'Ortala-Provinsi'!$B$2:$B$39,FALSE))</f>
        <v>1</v>
      </c>
      <c r="AO170" s="303">
        <f t="array" ref="AO170">INDEX('Ortala-Provinsi'!AL$2:AL$39,MATCH($D170,'Ortala-Provinsi'!$B$2:$B$39,FALSE))</f>
        <v>526</v>
      </c>
      <c r="AP170" s="303" t="str">
        <f t="array" ref="AP170">INDEX('Ortala-Provinsi'!AM$2:AM$39,MATCH($D170,'Ortala-Provinsi'!$B$2:$B$39,FALSE))</f>
        <v>Kasus kekerasan terhadap perempuan</v>
      </c>
      <c r="AQ170" s="303" t="str">
        <f t="array" ref="AQ170">INDEX('Ortala-Provinsi'!AN$2:AN$39,MATCH($D170,'Ortala-Provinsi'!$B$2:$B$39,FALSE))</f>
        <v/>
      </c>
      <c r="AR170" s="303" t="str">
        <f t="array" ref="AR170">INDEX('Ortala-Provinsi'!AO$2:AO$39,MATCH($D170,'Ortala-Provinsi'!$B$2:$B$39,FALSE))</f>
        <v/>
      </c>
      <c r="AS170" s="303" t="str">
        <f t="array" ref="AS170">INDEX('Ortala-Provinsi'!AP$2:AP$39,MATCH($D170,'Ortala-Provinsi'!$B$2:$B$39,FALSE))</f>
        <v/>
      </c>
      <c r="AT170" s="303" t="str">
        <f t="array" ref="AT170">INDEX('Ortala-Provinsi'!AQ$2:AQ$39,MATCH($D170,'Ortala-Provinsi'!$B$2:$B$39,FALSE))</f>
        <v/>
      </c>
      <c r="AU170" s="304" t="str">
        <f t="shared" ref="AU170:CP170" si="28">INDEX(#REF!,MATCH($D170,#REF!,FALSE))</f>
        <v>#REF!</v>
      </c>
      <c r="AV170" s="304" t="str">
        <f t="shared" si="28"/>
        <v>#REF!</v>
      </c>
      <c r="AW170" s="304" t="str">
        <f t="shared" si="28"/>
        <v>#REF!</v>
      </c>
      <c r="AX170" s="304" t="str">
        <f t="shared" si="28"/>
        <v>#REF!</v>
      </c>
      <c r="AY170" s="304" t="str">
        <f t="shared" si="28"/>
        <v>#REF!</v>
      </c>
      <c r="AZ170" s="304" t="str">
        <f t="shared" si="28"/>
        <v>#REF!</v>
      </c>
      <c r="BA170" s="305" t="str">
        <f t="shared" si="28"/>
        <v>#REF!</v>
      </c>
      <c r="BB170" s="304" t="str">
        <f t="shared" si="28"/>
        <v>#REF!</v>
      </c>
      <c r="BC170" s="304" t="str">
        <f t="shared" si="28"/>
        <v>#REF!</v>
      </c>
      <c r="BD170" s="304" t="str">
        <f t="shared" si="28"/>
        <v>#REF!</v>
      </c>
      <c r="BE170" s="304" t="str">
        <f t="shared" si="28"/>
        <v>#REF!</v>
      </c>
      <c r="BF170" s="304" t="str">
        <f t="shared" si="28"/>
        <v>#REF!</v>
      </c>
      <c r="BG170" s="304" t="str">
        <f t="shared" si="28"/>
        <v>#REF!</v>
      </c>
      <c r="BH170" s="304" t="str">
        <f t="shared" si="28"/>
        <v>#REF!</v>
      </c>
      <c r="BI170" s="304" t="str">
        <f t="shared" si="28"/>
        <v>#REF!</v>
      </c>
      <c r="BJ170" s="304" t="str">
        <f t="shared" si="28"/>
        <v>#REF!</v>
      </c>
      <c r="BK170" s="304" t="str">
        <f t="shared" si="28"/>
        <v>#REF!</v>
      </c>
      <c r="BL170" s="304" t="str">
        <f t="shared" si="28"/>
        <v>#REF!</v>
      </c>
      <c r="BM170" s="304" t="str">
        <f t="shared" si="28"/>
        <v>#REF!</v>
      </c>
      <c r="BN170" s="304" t="str">
        <f t="shared" si="28"/>
        <v>#REF!</v>
      </c>
      <c r="BO170" s="304" t="str">
        <f t="shared" si="28"/>
        <v>#REF!</v>
      </c>
      <c r="BP170" s="304" t="str">
        <f t="shared" si="28"/>
        <v>#REF!</v>
      </c>
      <c r="BQ170" s="304" t="str">
        <f t="shared" si="28"/>
        <v>#REF!</v>
      </c>
      <c r="BR170" s="304" t="str">
        <f t="shared" si="28"/>
        <v>#REF!</v>
      </c>
      <c r="BS170" s="304" t="str">
        <f t="shared" si="28"/>
        <v>#REF!</v>
      </c>
      <c r="BT170" s="304" t="str">
        <f t="shared" si="28"/>
        <v>#REF!</v>
      </c>
      <c r="BU170" s="304" t="str">
        <f t="shared" si="28"/>
        <v>#REF!</v>
      </c>
      <c r="BV170" s="304" t="str">
        <f t="shared" si="28"/>
        <v>#REF!</v>
      </c>
      <c r="BW170" s="304" t="str">
        <f t="shared" si="28"/>
        <v>#REF!</v>
      </c>
      <c r="BX170" s="304" t="str">
        <f t="shared" si="28"/>
        <v>#REF!</v>
      </c>
      <c r="BY170" s="304" t="str">
        <f t="shared" si="28"/>
        <v>#REF!</v>
      </c>
      <c r="BZ170" s="304" t="str">
        <f t="shared" si="28"/>
        <v>#REF!</v>
      </c>
      <c r="CA170" s="304" t="str">
        <f t="shared" si="28"/>
        <v>#REF!</v>
      </c>
      <c r="CB170" s="304" t="str">
        <f t="shared" si="28"/>
        <v>#REF!</v>
      </c>
      <c r="CC170" s="304" t="str">
        <f t="shared" si="28"/>
        <v>#REF!</v>
      </c>
      <c r="CD170" s="304" t="str">
        <f t="shared" si="28"/>
        <v>#REF!</v>
      </c>
      <c r="CE170" s="304" t="str">
        <f t="shared" si="28"/>
        <v>#REF!</v>
      </c>
      <c r="CF170" s="305" t="str">
        <f t="shared" si="28"/>
        <v>#REF!</v>
      </c>
      <c r="CG170" s="304" t="str">
        <f t="shared" si="28"/>
        <v>#REF!</v>
      </c>
      <c r="CH170" s="306" t="str">
        <f t="shared" si="28"/>
        <v>#REF!</v>
      </c>
      <c r="CI170" s="306" t="str">
        <f t="shared" si="28"/>
        <v>#REF!</v>
      </c>
      <c r="CJ170" s="306" t="str">
        <f t="shared" si="28"/>
        <v>#REF!</v>
      </c>
      <c r="CK170" s="304" t="str">
        <f t="shared" si="28"/>
        <v>#REF!</v>
      </c>
      <c r="CL170" s="306" t="str">
        <f t="shared" si="28"/>
        <v>#REF!</v>
      </c>
      <c r="CM170" s="306" t="str">
        <f t="shared" si="28"/>
        <v>#REF!</v>
      </c>
      <c r="CN170" s="306" t="str">
        <f t="shared" si="28"/>
        <v>#REF!</v>
      </c>
      <c r="CO170" s="306" t="str">
        <f t="shared" si="28"/>
        <v>#REF!</v>
      </c>
      <c r="CP170" s="306" t="str">
        <f t="shared" si="28"/>
        <v>#REF!</v>
      </c>
      <c r="CQ170" s="307" t="str">
        <f>IFERROR(__xludf.DUMMYFUNCTION("IF(ISBLANK($K170),"""",IF(REGEXMATCH($K170,""Peraturan""),""Ada"",IF(REGEXMATCH($K170,""Rekomendasi""),""Tidak Ada"", $K170)))
"),"Ada")</f>
        <v>Ada</v>
      </c>
      <c r="CR170" s="308" t="str">
        <f t="shared" si="29"/>
        <v>#REF!</v>
      </c>
      <c r="CS170" s="309"/>
    </row>
    <row r="171">
      <c r="A171" s="334">
        <v>167.0</v>
      </c>
      <c r="B171" s="334">
        <v>1.0</v>
      </c>
      <c r="C171" s="311" t="s">
        <v>4750</v>
      </c>
      <c r="D171" s="312" t="s">
        <v>2139</v>
      </c>
      <c r="E171" s="315">
        <v>45689.0</v>
      </c>
      <c r="F171" s="218" t="str">
        <f t="array" ref="F171">INDEX('Ortala-KabKota'!F$2:F$415,MATCH($D171,'Ortala-KabKota'!$E$2:$E$415,FALSE))</f>
        <v>Muhammad Kartiwa Darizki/ 087870912502</v>
      </c>
      <c r="G171" s="218" t="str">
        <f t="array" ref="G171">INDEX('Ortala-KabKota'!G$2:G$415,MATCH($D171,'Ortala-KabKota'!$E$2:$E$415,FALSE))</f>
        <v>Jl. Alun-alun Jonggol, Bogor</v>
      </c>
      <c r="H171" s="218" t="str">
        <f t="array" ref="H171">INDEX('Ortala-KabKota'!H$2:H$415,MATCH($D171,'Ortala-KabKota'!$E$2:$E$415,FALSE))</f>
        <v/>
      </c>
      <c r="I171" s="218" t="str">
        <f t="array" ref="I171">INDEX('Ortala-KabKota'!I$2:I$415,MATCH($D171,'Ortala-KabKota'!$E$2:$E$415,FALSE))</f>
        <v/>
      </c>
      <c r="J171" s="218" t="str">
        <f t="array" ref="J171">INDEX('Ortala-KabKota'!J$2:J$415,MATCH($D171,'Ortala-KabKota'!$E$2:$E$415,FALSE))</f>
        <v>UPT PPA (Wilayah II)</v>
      </c>
      <c r="K171" s="218" t="str">
        <f t="array" ref="K171">INDEX('Ortala-KabKota'!K$2:K$415,MATCH($D171,'Ortala-KabKota'!$E$2:$E$415,FALSE))</f>
        <v>Peraturan Bupati Bogor Nomor 13 Tahun 2018 tentang Pembentukan, Organisasi dan Tata Kerja Unit Pelaksana Teknis Perlindungan Perempuan dan Anak Kelas A Pada Dinas Pemberdayaan Perempuan dan Perlindungan Anak, Pengendalian Penduduk, dan Keluarga Berencana</v>
      </c>
      <c r="L171" s="218">
        <f t="array" ref="L171">INDEX('Ortala-KabKota'!L$2:L$415,MATCH($D171,'Ortala-KabKota'!$E$2:$E$415,FALSE))</f>
        <v>2018</v>
      </c>
      <c r="M171" s="218" t="str">
        <f t="array" ref="M171">INDEX('Ortala-KabKota'!M$2:M$415,MATCH($D171,'Ortala-KabKota'!$E$2:$E$415,FALSE))</f>
        <v>A</v>
      </c>
      <c r="N171" s="218" t="str">
        <f t="array" ref="N171">INDEX('Ortala-KabKota'!N$2:N$415,MATCH($D171,'Ortala-KabKota'!$E$2:$E$415,FALSE))</f>
        <v>Asep/087874709167</v>
      </c>
      <c r="O171" s="218" t="str">
        <f t="array" ref="O171">INDEX('Ortala-KabKota'!O$2:O$415,MATCH($D171,'Ortala-KabKota'!$E$2:$E$415,FALSE))</f>
        <v/>
      </c>
      <c r="P171" s="218" t="str">
        <f t="array" ref="P171">INDEX('Ortala-KabKota'!P$2:P$415,MATCH($D171,'Ortala-KabKota'!$E$2:$E$415,FALSE))</f>
        <v/>
      </c>
      <c r="Q171" s="218" t="str">
        <f t="array" ref="Q171">INDEX('Ortala-KabKota'!Q$2:Q$415,MATCH($D171,'Ortala-KabKota'!$E$2:$E$415,FALSE))</f>
        <v/>
      </c>
      <c r="R171" s="218" t="str">
        <f t="array" ref="R171">INDEX('Ortala-KabKota'!R$2:R$415,MATCH($D171,'Ortala-KabKota'!$E$2:$E$415,FALSE))</f>
        <v>MILIK SENDIRI</v>
      </c>
      <c r="S171" s="218" t="str">
        <f t="array" ref="S171">INDEX('Ortala-KabKota'!S$2:S$415,MATCH($D171,'Ortala-KabKota'!$E$2:$E$415,FALSE))</f>
        <v/>
      </c>
      <c r="T171" s="218" t="str">
        <f t="array" ref="T171">INDEX('Ortala-KabKota'!T$2:T$415,MATCH($D171,'Ortala-KabKota'!$E$2:$E$415,FALSE))</f>
        <v/>
      </c>
      <c r="U171" s="218" t="str">
        <f t="array" ref="U171">INDEX('Ortala-KabKota'!U$2:U$415,MATCH($D171,'Ortala-KabKota'!$E$2:$E$415,FALSE))</f>
        <v/>
      </c>
      <c r="V171" s="218" t="str">
        <f t="array" ref="V171">INDEX('Ortala-KabKota'!V$2:V$415,MATCH($D171,'Ortala-KabKota'!$E$2:$E$415,FALSE))</f>
        <v/>
      </c>
      <c r="W171" s="218" t="str">
        <f t="array" ref="W171">INDEX('Ortala-KabKota'!W$2:W$415,MATCH($D171,'Ortala-KabKota'!$E$2:$E$415,FALSE))</f>
        <v/>
      </c>
      <c r="X171" s="218" t="str">
        <f t="array" ref="X171">INDEX('Ortala-KabKota'!X$2:X$415,MATCH($D171,'Ortala-KabKota'!$E$2:$E$415,FALSE))</f>
        <v/>
      </c>
      <c r="Y171" s="218" t="str">
        <f t="array" ref="Y171">INDEX('Ortala-KabKota'!Y$2:Y$415,MATCH($D171,'Ortala-KabKota'!$E$2:$E$415,FALSE))</f>
        <v/>
      </c>
      <c r="Z171" s="218" t="str">
        <f t="array" ref="Z171">INDEX('Ortala-KabKota'!Z$2:Z$415,MATCH($D171,'Ortala-KabKota'!$E$2:$E$415,FALSE))</f>
        <v/>
      </c>
      <c r="AA171" s="218" t="str">
        <f t="array" ref="AA171">INDEX('Ortala-KabKota'!AA$2:AA$415,MATCH($D171,'Ortala-KabKota'!$E$2:$E$415,FALSE))</f>
        <v/>
      </c>
      <c r="AB171" s="218" t="str">
        <f t="array" ref="AB171">INDEX('Ortala-KabKota'!AB$2:AB$415,MATCH($D171,'Ortala-KabKota'!$E$2:$E$415,FALSE))</f>
        <v/>
      </c>
      <c r="AC171" s="218" t="str">
        <f t="array" ref="AC171">INDEX('Ortala-KabKota'!AC$2:AC$415,MATCH($D171,'Ortala-KabKota'!$E$2:$E$415,FALSE))</f>
        <v/>
      </c>
      <c r="AD171" s="218" t="str">
        <f t="array" ref="AD171">INDEX('Ortala-KabKota'!AD$2:AD$415,MATCH($D171,'Ortala-KabKota'!$E$2:$E$415,FALSE))</f>
        <v/>
      </c>
      <c r="AE171" s="218" t="str">
        <f t="array" ref="AE171">INDEX('Ortala-KabKota'!AE$2:AE$415,MATCH($D171,'Ortala-KabKota'!$E$2:$E$415,FALSE))</f>
        <v/>
      </c>
      <c r="AF171" s="218" t="str">
        <f t="array" ref="AF171">INDEX('Ortala-KabKota'!AF$2:AF$415,MATCH($D171,'Ortala-KabKota'!$E$2:$E$415,FALSE))</f>
        <v/>
      </c>
      <c r="AG171" s="218" t="str">
        <f t="array" ref="AG171">INDEX('Ortala-KabKota'!AG$2:AG$415,MATCH($D171,'Ortala-KabKota'!$E$2:$E$415,FALSE))</f>
        <v/>
      </c>
      <c r="AH171" s="218" t="str">
        <f t="array" ref="AH171">INDEX('Ortala-KabKota'!AH$2:AH$415,MATCH($D171,'Ortala-KabKota'!$E$2:$E$415,FALSE))</f>
        <v/>
      </c>
      <c r="AI171" s="218" t="str">
        <f t="array" ref="AI171">INDEX('Ortala-KabKota'!AI$2:AI$415,MATCH($D171,'Ortala-KabKota'!$E$2:$E$415,FALSE))</f>
        <v/>
      </c>
      <c r="AJ171" s="218" t="str">
        <f t="array" ref="AJ171">INDEX('Ortala-KabKota'!AJ$2:AJ$415,MATCH($D171,'Ortala-KabKota'!$E$2:$E$415,FALSE))</f>
        <v/>
      </c>
      <c r="AK171" s="218" t="str">
        <f t="array" ref="AK171">INDEX('Ortala-KabKota'!AK$2:AK$415,MATCH($D171,'Ortala-KabKota'!$E$2:$E$415,FALSE))</f>
        <v/>
      </c>
      <c r="AL171" s="218" t="str">
        <f t="array" ref="AL171">INDEX('Ortala-KabKota'!AL$2:AL$415,MATCH($D171,'Ortala-KabKota'!$E$2:$E$415,FALSE))</f>
        <v/>
      </c>
      <c r="AM171" s="218" t="str">
        <f t="array" ref="AM171">INDEX('Ortala-KabKota'!AM$2:AM$415,MATCH($D171,'Ortala-KabKota'!$E$2:$E$415,FALSE))</f>
        <v/>
      </c>
      <c r="AN171" s="218" t="str">
        <f t="array" ref="AN171">INDEX('Ortala-KabKota'!AN$2:AN$415,MATCH($D171,'Ortala-KabKota'!$E$2:$E$415,FALSE))</f>
        <v/>
      </c>
      <c r="AO171" s="218" t="str">
        <f t="array" ref="AO171">INDEX('Ortala-KabKota'!AO$2:AO$415,MATCH($D171,'Ortala-KabKota'!$E$2:$E$415,FALSE))</f>
        <v/>
      </c>
      <c r="AP171" s="218">
        <f t="array" ref="AP171">INDEX('Ortala-KabKota'!AP$2:AP$415,MATCH($D171,'Ortala-KabKota'!$E$2:$E$415,FALSE))</f>
        <v>1</v>
      </c>
      <c r="AQ171" s="218" t="str">
        <f t="array" ref="AQ171">INDEX('Ortala-KabKota'!AQ$2:AQ$415,MATCH($D171,'Ortala-KabKota'!$E$2:$E$415,FALSE))</f>
        <v/>
      </c>
      <c r="AR171" s="218" t="str">
        <f t="array" ref="AR171">INDEX('Ortala-KabKota'!AR$2:AR$415,MATCH($D171,'Ortala-KabKota'!$E$2:$E$415,FALSE))</f>
        <v/>
      </c>
      <c r="AS171" s="218" t="str">
        <f t="array" ref="AS171">INDEX('Ortala-KabKota'!AS$2:AS$415,MATCH($D171,'Ortala-KabKota'!$E$2:$E$415,FALSE))</f>
        <v/>
      </c>
      <c r="AT171" s="218" t="str">
        <f t="array" ref="AT171">INDEX('Ortala-KabKota'!AT$2:AT$415,MATCH($D171,'Ortala-KabKota'!$E$2:$E$415,FALSE))</f>
        <v/>
      </c>
      <c r="AU171" s="218" t="str">
        <f t="array" ref="AU171">INDEX('UPTD PPA KabKota'!D$5:D$513,MATCH($D171,'UPTD PPA KabKota'!$C$5:$C$513,FALSE))</f>
        <v/>
      </c>
      <c r="AV171" s="218" t="str">
        <f t="array" ref="AV171">INDEX('UPTD PPA KabKota'!E$5:E$513,MATCH($D171,'UPTD PPA KabKota'!$C$5:$C$513,FALSE))</f>
        <v/>
      </c>
      <c r="AW171" s="218" t="str">
        <f t="array" ref="AW171">INDEX('UPTD PPA KabKota'!F$5:F$513,MATCH($D171,'UPTD PPA KabKota'!$C$5:$C$513,FALSE))</f>
        <v/>
      </c>
      <c r="AX171" s="218" t="str">
        <f t="array" ref="AX171">INDEX('UPTD PPA KabKota'!G$5:G$513,MATCH($D171,'UPTD PPA KabKota'!$C$5:$C$513,FALSE))</f>
        <v/>
      </c>
      <c r="AY171" s="218" t="str">
        <f t="array" ref="AY171">INDEX('UPTD PPA KabKota'!H$5:H$513,MATCH($D171,'UPTD PPA KabKota'!$C$5:$C$513,FALSE))</f>
        <v/>
      </c>
      <c r="AZ171" s="218" t="str">
        <f t="array" ref="AZ171">INDEX('UPTD PPA KabKota'!I$5:I$513,MATCH($D171,'UPTD PPA KabKota'!$C$5:$C$513,FALSE))</f>
        <v>Peraturan Bupati Bogor Nomor 13 Tahun 2018 tentang Pembentukan, Organisasi dan Tata Kerja Unit Pelaksana Teknis Perlindungan Perempuan dan Anak Kelas A Pada Dinas Pemberdayaan Perempuan dan Perlindungan Anak, Pengendalian Penduduk, dan Keluarga Berencana</v>
      </c>
      <c r="BA171" s="218">
        <f t="array" ref="BA171">INDEX('UPTD PPA KabKota'!J$5:J$513,MATCH($D171,'UPTD PPA KabKota'!$C$5:$C$513,FALSE))</f>
        <v>2018</v>
      </c>
      <c r="BB171" s="218" t="str">
        <f t="array" ref="BB171">INDEX('UPTD PPA KabKota'!K$5:K$513,MATCH($D171,'UPTD PPA KabKota'!$C$5:$C$513,FALSE))</f>
        <v>A</v>
      </c>
      <c r="BC171" s="218" t="str">
        <f t="array" ref="BC171">INDEX('UPTD PPA KabKota'!L$5:L$513,MATCH($D171,'UPTD PPA KabKota'!$C$5:$C$513,FALSE))</f>
        <v/>
      </c>
      <c r="BD171" s="218" t="str">
        <f t="array" ref="BD171">INDEX('UPTD PPA KabKota'!M$5:M$513,MATCH($D171,'UPTD PPA KabKota'!$C$5:$C$513,FALSE))</f>
        <v/>
      </c>
      <c r="BE171" s="218" t="str">
        <f t="array" ref="BE171">INDEX('UPTD PPA KabKota'!N$5:N$513,MATCH($D171,'UPTD PPA KabKota'!$C$5:$C$513,FALSE))</f>
        <v/>
      </c>
      <c r="BF171" s="218" t="str">
        <f t="array" ref="BF171">INDEX('UPTD PPA KabKota'!O$5:O$513,MATCH($D171,'UPTD PPA KabKota'!$C$5:$C$513,FALSE))</f>
        <v/>
      </c>
      <c r="BG171" s="218" t="str">
        <f t="array" ref="BG171">INDEX('UPTD PPA KabKota'!P$5:P$513,MATCH($D171,'UPTD PPA KabKota'!$C$5:$C$513,FALSE))</f>
        <v/>
      </c>
      <c r="BH171" s="218" t="str">
        <f t="array" ref="BH171">INDEX('UPTD PPA KabKota'!Q$5:Q$513,MATCH($D171,'UPTD PPA KabKota'!$C$5:$C$513,FALSE))</f>
        <v/>
      </c>
      <c r="BI171" s="218" t="str">
        <f t="array" ref="BI171">INDEX('UPTD PPA KabKota'!R$5:R$513,MATCH($D171,'UPTD PPA KabKota'!$C$5:$C$513,FALSE))</f>
        <v/>
      </c>
      <c r="BJ171" s="218" t="str">
        <f t="array" ref="BJ171">INDEX('UPTD PPA KabKota'!S$5:S$513,MATCH($D171,'UPTD PPA KabKota'!$C$5:$C$513,FALSE))</f>
        <v/>
      </c>
      <c r="BK171" s="218" t="str">
        <f t="array" ref="BK171">INDEX('UPTD PPA KabKota'!T$5:T$513,MATCH($D171,'UPTD PPA KabKota'!$C$5:$C$513,FALSE))</f>
        <v/>
      </c>
      <c r="BL171" s="218" t="str">
        <f t="array" ref="BL171">INDEX('UPTD PPA KabKota'!U$5:U$513,MATCH($D171,'UPTD PPA KabKota'!$C$5:$C$513,FALSE))</f>
        <v/>
      </c>
      <c r="BM171" s="218" t="str">
        <f t="array" ref="BM171">INDEX('UPTD PPA KabKota'!V$5:V$513,MATCH($D171,'UPTD PPA KabKota'!$C$5:$C$513,FALSE))</f>
        <v/>
      </c>
      <c r="BN171" s="218" t="str">
        <f t="array" ref="BN171">INDEX('UPTD PPA KabKota'!W$5:W$513,MATCH($D171,'UPTD PPA KabKota'!$C$5:$C$513,FALSE))</f>
        <v/>
      </c>
      <c r="BO171" s="218" t="str">
        <f t="array" ref="BO171">INDEX('UPTD PPA KabKota'!X$5:X$513,MATCH($D171,'UPTD PPA KabKota'!$C$5:$C$513,FALSE))</f>
        <v/>
      </c>
      <c r="BP171" s="218" t="str">
        <f t="array" ref="BP171">INDEX('UPTD PPA KabKota'!Y$5:Y$513,MATCH($D171,'UPTD PPA KabKota'!$C$5:$C$513,FALSE))</f>
        <v/>
      </c>
      <c r="BQ171" s="218" t="str">
        <f t="array" ref="BQ171">INDEX('UPTD PPA KabKota'!Z$5:Z$513,MATCH($D171,'UPTD PPA KabKota'!$C$5:$C$513,FALSE))</f>
        <v/>
      </c>
      <c r="BR171" s="218" t="str">
        <f t="array" ref="BR171">INDEX('UPTD PPA KabKota'!AA$5:AA$513,MATCH($D171,'UPTD PPA KabKota'!$C$5:$C$513,FALSE))</f>
        <v/>
      </c>
      <c r="BS171" s="218" t="str">
        <f t="array" ref="BS171">INDEX('UPTD PPA KabKota'!AB$5:AB$513,MATCH($D171,'UPTD PPA KabKota'!$C$5:$C$513,FALSE))</f>
        <v/>
      </c>
      <c r="BT171" s="218" t="str">
        <f t="array" ref="BT171">INDEX('UPTD PPA KabKota'!AC$5:AC$513,MATCH($D171,'UPTD PPA KabKota'!$C$5:$C$513,FALSE))</f>
        <v/>
      </c>
      <c r="BU171" s="218" t="str">
        <f t="array" ref="BU171">INDEX('UPTD PPA KabKota'!AD$5:AD$513,MATCH($D171,'UPTD PPA KabKota'!$C$5:$C$513,FALSE))</f>
        <v/>
      </c>
      <c r="BV171" s="218" t="str">
        <f t="array" ref="BV171">INDEX('UPTD PPA KabKota'!AE$5:AE$513,MATCH($D171,'UPTD PPA KabKota'!$C$5:$C$513,FALSE))</f>
        <v/>
      </c>
      <c r="BW171" s="218" t="str">
        <f t="array" ref="BW171">INDEX('UPTD PPA KabKota'!AF$5:AF$513,MATCH($D171,'UPTD PPA KabKota'!$C$5:$C$513,FALSE))</f>
        <v/>
      </c>
      <c r="BX171" s="218" t="str">
        <f t="array" ref="BX171">INDEX('UPTD PPA KabKota'!AG$5:AG$513,MATCH($D171,'UPTD PPA KabKota'!$C$5:$C$513,FALSE))</f>
        <v/>
      </c>
      <c r="BY171" s="218" t="str">
        <f t="array" ref="BY171">INDEX('UPTD PPA KabKota'!AH$5:AH$513,MATCH($D171,'UPTD PPA KabKota'!$C$5:$C$513,FALSE))</f>
        <v/>
      </c>
      <c r="BZ171" s="218" t="str">
        <f t="array" ref="BZ171">INDEX('UPTD PPA KabKota'!AI$5:AI$513,MATCH($D171,'UPTD PPA KabKota'!$C$5:$C$513,FALSE))</f>
        <v/>
      </c>
      <c r="CA171" s="218" t="str">
        <f t="array" ref="CA171">INDEX('UPTD PPA KabKota'!AJ$5:AJ$513,MATCH($D171,'UPTD PPA KabKota'!$C$5:$C$513,FALSE))</f>
        <v/>
      </c>
      <c r="CB171" s="218" t="str">
        <f t="array" ref="CB171">INDEX('UPTD PPA KabKota'!AK$5:AK$513,MATCH($D171,'UPTD PPA KabKota'!$C$5:$C$513,FALSE))</f>
        <v/>
      </c>
      <c r="CC171" s="218" t="str">
        <f t="array" ref="CC171">INDEX('UPTD PPA KabKota'!AL$5:AL$513,MATCH($D171,'UPTD PPA KabKota'!$C$5:$C$513,FALSE))</f>
        <v/>
      </c>
      <c r="CD171" s="218" t="str">
        <f t="array" ref="CD171">INDEX('UPTD PPA KabKota'!AM$5:AM$513,MATCH($D171,'UPTD PPA KabKota'!$C$5:$C$513,FALSE))</f>
        <v/>
      </c>
      <c r="CE171" s="218" t="str">
        <f t="array" ref="CE171">INDEX('UPTD PPA KabKota'!AN$5:AN$513,MATCH($D171,'UPTD PPA KabKota'!$C$5:$C$513,FALSE))</f>
        <v/>
      </c>
      <c r="CF171" s="218" t="str">
        <f t="array" ref="CF171">INDEX('UPTD PPA KabKota'!AO$5:AO$513,MATCH($D171,'UPTD PPA KabKota'!$C$5:$C$513,FALSE))</f>
        <v/>
      </c>
      <c r="CG171" s="218" t="str">
        <f t="array" ref="CG171">INDEX('UPTD PPA KabKota'!AP$5:AP$513,MATCH($D171,'UPTD PPA KabKota'!$C$5:$C$513,FALSE))</f>
        <v/>
      </c>
      <c r="CH171" s="218" t="str">
        <f t="array" ref="CH171">INDEX('UPTD PPA KabKota'!AQ$5:AQ$513,MATCH($D171,'UPTD PPA KabKota'!$C$5:$C$513,FALSE))</f>
        <v/>
      </c>
      <c r="CI171" s="218" t="str">
        <f t="array" ref="CI171">INDEX('UPTD PPA KabKota'!AR$5:AR$513,MATCH($D171,'UPTD PPA KabKota'!$C$5:$C$513,FALSE))</f>
        <v/>
      </c>
      <c r="CJ171" s="218" t="str">
        <f t="array" ref="CJ171">INDEX('UPTD PPA KabKota'!AS$5:AS$513,MATCH($D171,'UPTD PPA KabKota'!$C$5:$C$513,FALSE))</f>
        <v/>
      </c>
      <c r="CK171" s="218" t="str">
        <f t="array" ref="CK171">INDEX('UPTD PPA KabKota'!AT$5:AT$513,MATCH($D171,'UPTD PPA KabKota'!$C$5:$C$513,FALSE))</f>
        <v/>
      </c>
      <c r="CL171" s="218" t="str">
        <f t="array" ref="CL171">INDEX('UPTD PPA KabKota'!AU$5:AU$513,MATCH($D171,'UPTD PPA KabKota'!$C$5:$C$513,FALSE))</f>
        <v/>
      </c>
      <c r="CM171" s="218" t="str">
        <f t="array" ref="CM171">INDEX('UPTD PPA KabKota'!AV$5:AV$513,MATCH($D171,'UPTD PPA KabKota'!$C$5:$C$513,FALSE))</f>
        <v/>
      </c>
      <c r="CN171" s="218" t="str">
        <f t="array" ref="CN171">INDEX('UPTD PPA KabKota'!AW$5:AW$513,MATCH($D171,'UPTD PPA KabKota'!$C$5:$C$513,FALSE))</f>
        <v/>
      </c>
      <c r="CO171" s="218" t="str">
        <f t="array" ref="CO171">INDEX('UPTD PPA KabKota'!AX$5:AX$513,MATCH($D171,'UPTD PPA KabKota'!$C$5:$C$513,FALSE))</f>
        <v/>
      </c>
      <c r="CP171" s="218" t="str">
        <f t="array" ref="CP171">INDEX('UPTD PPA KabKota'!AY$5:AY$513,MATCH($D171,'UPTD PPA KabKota'!$C$5:$C$513,FALSE))</f>
        <v/>
      </c>
      <c r="CQ171" s="209" t="str">
        <f>IFERROR(__xludf.DUMMYFUNCTION("IF(ISBLANK($K171),"""",IF(REGEXMATCH($K171,""Peraturan""),""Ada"",IF(REGEXMATCH($K171,""Rekomendasi""),""Tidak Ada"", $K171)))
"),"Ada")</f>
        <v>Ada</v>
      </c>
      <c r="CR171" s="209" t="str">
        <f t="array" ref="CR171">index('UPTD PPA KabKota'!$BI$5:$BI$513,match($D171,'UPTD PPA KabKota'!$C$5:$C$513,false))</f>
        <v>Ada</v>
      </c>
      <c r="CS171" s="314" t="str">
        <f t="shared" ref="CS171:CS185" si="30">IFS(CQ171="Ada","Ada",CR171="Ada","Ada",CR171="Tidak Ada","Tidak Ada")</f>
        <v>Ada</v>
      </c>
    </row>
    <row r="172">
      <c r="A172" s="334">
        <v>168.0</v>
      </c>
      <c r="B172" s="335">
        <v>2.0</v>
      </c>
      <c r="C172" s="326" t="s">
        <v>4750</v>
      </c>
      <c r="D172" s="327" t="s">
        <v>2102</v>
      </c>
      <c r="E172" s="328">
        <v>45748.0</v>
      </c>
      <c r="F172" s="218" t="str">
        <f t="array" ref="F172">INDEX('Ortala-KabKota'!F$2:F$415,MATCH($D172,'Ortala-KabKota'!$E$2:$E$415,FALSE))</f>
        <v>Ricky/ 085720790107</v>
      </c>
      <c r="G172" s="218" t="str">
        <f t="array" ref="G172">INDEX('Ortala-KabKota'!G$2:G$415,MATCH($D172,'Ortala-KabKota'!$E$2:$E$415,FALSE))</f>
        <v/>
      </c>
      <c r="H172" s="218" t="str">
        <f t="array" ref="H172">INDEX('Ortala-KabKota'!H$2:H$415,MATCH($D172,'Ortala-KabKota'!$E$2:$E$415,FALSE))</f>
        <v/>
      </c>
      <c r="I172" s="218" t="str">
        <f t="array" ref="I172">INDEX('Ortala-KabKota'!I$2:I$415,MATCH($D172,'Ortala-KabKota'!$E$2:$E$415,FALSE))</f>
        <v/>
      </c>
      <c r="J172" s="218" t="str">
        <f t="array" ref="J172">INDEX('Ortala-KabKota'!J$2:J$415,MATCH($D172,'Ortala-KabKota'!$E$2:$E$415,FALSE))</f>
        <v>UPTD PPA (Wilayah Utara)</v>
      </c>
      <c r="K172" s="218" t="str">
        <f t="array" ref="K172">INDEX('Ortala-KabKota'!K$2:K$415,MATCH($D172,'Ortala-KabKota'!$E$2:$E$415,FALSE))</f>
        <v>Peraturan Bupati Sukambumi Nomor 33 tahun 2022</v>
      </c>
      <c r="L172" s="218">
        <f t="array" ref="L172">INDEX('Ortala-KabKota'!L$2:L$415,MATCH($D172,'Ortala-KabKota'!$E$2:$E$415,FALSE))</f>
        <v>2022</v>
      </c>
      <c r="M172" s="218" t="str">
        <f t="array" ref="M172">INDEX('Ortala-KabKota'!M$2:M$415,MATCH($D172,'Ortala-KabKota'!$E$2:$E$415,FALSE))</f>
        <v>A</v>
      </c>
      <c r="N172" s="218" t="str">
        <f t="array" ref="N172">INDEX('Ortala-KabKota'!N$2:N$415,MATCH($D172,'Ortala-KabKota'!$E$2:$E$415,FALSE))</f>
        <v/>
      </c>
      <c r="O172" s="218" t="str">
        <f t="array" ref="O172">INDEX('Ortala-KabKota'!O$2:O$415,MATCH($D172,'Ortala-KabKota'!$E$2:$E$415,FALSE))</f>
        <v/>
      </c>
      <c r="P172" s="218" t="str">
        <f t="array" ref="P172">INDEX('Ortala-KabKota'!P$2:P$415,MATCH($D172,'Ortala-KabKota'!$E$2:$E$415,FALSE))</f>
        <v/>
      </c>
      <c r="Q172" s="218" t="str">
        <f t="array" ref="Q172">INDEX('Ortala-KabKota'!Q$2:Q$415,MATCH($D172,'Ortala-KabKota'!$E$2:$E$415,FALSE))</f>
        <v/>
      </c>
      <c r="R172" s="218" t="str">
        <f t="array" ref="R172">INDEX('Ortala-KabKota'!R$2:R$415,MATCH($D172,'Ortala-KabKota'!$E$2:$E$415,FALSE))</f>
        <v/>
      </c>
      <c r="S172" s="218" t="str">
        <f t="array" ref="S172">INDEX('Ortala-KabKota'!S$2:S$415,MATCH($D172,'Ortala-KabKota'!$E$2:$E$415,FALSE))</f>
        <v/>
      </c>
      <c r="T172" s="218" t="str">
        <f t="array" ref="T172">INDEX('Ortala-KabKota'!T$2:T$415,MATCH($D172,'Ortala-KabKota'!$E$2:$E$415,FALSE))</f>
        <v/>
      </c>
      <c r="U172" s="218" t="str">
        <f t="array" ref="U172">INDEX('Ortala-KabKota'!U$2:U$415,MATCH($D172,'Ortala-KabKota'!$E$2:$E$415,FALSE))</f>
        <v/>
      </c>
      <c r="V172" s="218" t="str">
        <f t="array" ref="V172">INDEX('Ortala-KabKota'!V$2:V$415,MATCH($D172,'Ortala-KabKota'!$E$2:$E$415,FALSE))</f>
        <v/>
      </c>
      <c r="W172" s="218" t="str">
        <f t="array" ref="W172">INDEX('Ortala-KabKota'!W$2:W$415,MATCH($D172,'Ortala-KabKota'!$E$2:$E$415,FALSE))</f>
        <v/>
      </c>
      <c r="X172" s="218" t="str">
        <f t="array" ref="X172">INDEX('Ortala-KabKota'!X$2:X$415,MATCH($D172,'Ortala-KabKota'!$E$2:$E$415,FALSE))</f>
        <v/>
      </c>
      <c r="Y172" s="218" t="str">
        <f t="array" ref="Y172">INDEX('Ortala-KabKota'!Y$2:Y$415,MATCH($D172,'Ortala-KabKota'!$E$2:$E$415,FALSE))</f>
        <v/>
      </c>
      <c r="Z172" s="218" t="str">
        <f t="array" ref="Z172">INDEX('Ortala-KabKota'!Z$2:Z$415,MATCH($D172,'Ortala-KabKota'!$E$2:$E$415,FALSE))</f>
        <v/>
      </c>
      <c r="AA172" s="218" t="str">
        <f t="array" ref="AA172">INDEX('Ortala-KabKota'!AA$2:AA$415,MATCH($D172,'Ortala-KabKota'!$E$2:$E$415,FALSE))</f>
        <v/>
      </c>
      <c r="AB172" s="218" t="str">
        <f t="array" ref="AB172">INDEX('Ortala-KabKota'!AB$2:AB$415,MATCH($D172,'Ortala-KabKota'!$E$2:$E$415,FALSE))</f>
        <v/>
      </c>
      <c r="AC172" s="218" t="str">
        <f t="array" ref="AC172">INDEX('Ortala-KabKota'!AC$2:AC$415,MATCH($D172,'Ortala-KabKota'!$E$2:$E$415,FALSE))</f>
        <v/>
      </c>
      <c r="AD172" s="218" t="str">
        <f t="array" ref="AD172">INDEX('Ortala-KabKota'!AD$2:AD$415,MATCH($D172,'Ortala-KabKota'!$E$2:$E$415,FALSE))</f>
        <v/>
      </c>
      <c r="AE172" s="218" t="str">
        <f t="array" ref="AE172">INDEX('Ortala-KabKota'!AE$2:AE$415,MATCH($D172,'Ortala-KabKota'!$E$2:$E$415,FALSE))</f>
        <v/>
      </c>
      <c r="AF172" s="218" t="str">
        <f t="array" ref="AF172">INDEX('Ortala-KabKota'!AF$2:AF$415,MATCH($D172,'Ortala-KabKota'!$E$2:$E$415,FALSE))</f>
        <v/>
      </c>
      <c r="AG172" s="218" t="str">
        <f t="array" ref="AG172">INDEX('Ortala-KabKota'!AG$2:AG$415,MATCH($D172,'Ortala-KabKota'!$E$2:$E$415,FALSE))</f>
        <v/>
      </c>
      <c r="AH172" s="218" t="str">
        <f t="array" ref="AH172">INDEX('Ortala-KabKota'!AH$2:AH$415,MATCH($D172,'Ortala-KabKota'!$E$2:$E$415,FALSE))</f>
        <v/>
      </c>
      <c r="AI172" s="218" t="str">
        <f t="array" ref="AI172">INDEX('Ortala-KabKota'!AI$2:AI$415,MATCH($D172,'Ortala-KabKota'!$E$2:$E$415,FALSE))</f>
        <v/>
      </c>
      <c r="AJ172" s="218" t="str">
        <f t="array" ref="AJ172">INDEX('Ortala-KabKota'!AJ$2:AJ$415,MATCH($D172,'Ortala-KabKota'!$E$2:$E$415,FALSE))</f>
        <v/>
      </c>
      <c r="AK172" s="218" t="str">
        <f t="array" ref="AK172">INDEX('Ortala-KabKota'!AK$2:AK$415,MATCH($D172,'Ortala-KabKota'!$E$2:$E$415,FALSE))</f>
        <v/>
      </c>
      <c r="AL172" s="218" t="str">
        <f t="array" ref="AL172">INDEX('Ortala-KabKota'!AL$2:AL$415,MATCH($D172,'Ortala-KabKota'!$E$2:$E$415,FALSE))</f>
        <v/>
      </c>
      <c r="AM172" s="218" t="str">
        <f t="array" ref="AM172">INDEX('Ortala-KabKota'!AM$2:AM$415,MATCH($D172,'Ortala-KabKota'!$E$2:$E$415,FALSE))</f>
        <v/>
      </c>
      <c r="AN172" s="218" t="str">
        <f t="array" ref="AN172">INDEX('Ortala-KabKota'!AN$2:AN$415,MATCH($D172,'Ortala-KabKota'!$E$2:$E$415,FALSE))</f>
        <v/>
      </c>
      <c r="AO172" s="218" t="str">
        <f t="array" ref="AO172">INDEX('Ortala-KabKota'!AO$2:AO$415,MATCH($D172,'Ortala-KabKota'!$E$2:$E$415,FALSE))</f>
        <v/>
      </c>
      <c r="AP172" s="218" t="str">
        <f t="array" ref="AP172">INDEX('Ortala-KabKota'!AP$2:AP$415,MATCH($D172,'Ortala-KabKota'!$E$2:$E$415,FALSE))</f>
        <v/>
      </c>
      <c r="AQ172" s="218" t="str">
        <f t="array" ref="AQ172">INDEX('Ortala-KabKota'!AQ$2:AQ$415,MATCH($D172,'Ortala-KabKota'!$E$2:$E$415,FALSE))</f>
        <v/>
      </c>
      <c r="AR172" s="218" t="str">
        <f t="array" ref="AR172">INDEX('Ortala-KabKota'!AR$2:AR$415,MATCH($D172,'Ortala-KabKota'!$E$2:$E$415,FALSE))</f>
        <v/>
      </c>
      <c r="AS172" s="218" t="str">
        <f t="array" ref="AS172">INDEX('Ortala-KabKota'!AS$2:AS$415,MATCH($D172,'Ortala-KabKota'!$E$2:$E$415,FALSE))</f>
        <v/>
      </c>
      <c r="AT172" s="218" t="str">
        <f t="array" ref="AT172">INDEX('Ortala-KabKota'!AT$2:AT$415,MATCH($D172,'Ortala-KabKota'!$E$2:$E$415,FALSE))</f>
        <v/>
      </c>
      <c r="AU172" s="229" t="s">
        <v>4751</v>
      </c>
      <c r="AV172" s="229" t="s">
        <v>4752</v>
      </c>
      <c r="AW172" s="310" t="s">
        <v>237</v>
      </c>
      <c r="AX172" s="336" t="s">
        <v>4753</v>
      </c>
      <c r="AY172" s="310" t="s">
        <v>2106</v>
      </c>
      <c r="AZ172" s="229" t="s">
        <v>2107</v>
      </c>
      <c r="BA172" s="310">
        <v>2022.0</v>
      </c>
      <c r="BB172" s="310" t="s">
        <v>223</v>
      </c>
      <c r="BC172" s="336" t="s">
        <v>4754</v>
      </c>
      <c r="BD172" s="103" t="s">
        <v>4755</v>
      </c>
      <c r="BE172" s="229" t="s">
        <v>4756</v>
      </c>
      <c r="BF172" s="310" t="s">
        <v>253</v>
      </c>
      <c r="BG172" s="310" t="s">
        <v>369</v>
      </c>
      <c r="BH172" s="312" t="s">
        <v>4757</v>
      </c>
      <c r="BI172" s="310" t="s">
        <v>9</v>
      </c>
      <c r="BJ172" s="310" t="s">
        <v>21</v>
      </c>
      <c r="BK172" s="310" t="s">
        <v>9</v>
      </c>
      <c r="BL172" s="310" t="s">
        <v>9</v>
      </c>
      <c r="BM172" s="310" t="s">
        <v>21</v>
      </c>
      <c r="BN172" s="310" t="s">
        <v>9</v>
      </c>
      <c r="BO172" s="310" t="s">
        <v>9</v>
      </c>
      <c r="BP172" s="310" t="s">
        <v>9</v>
      </c>
      <c r="BQ172" s="310" t="s">
        <v>9</v>
      </c>
      <c r="BR172" s="310" t="s">
        <v>9</v>
      </c>
      <c r="BS172" s="310" t="s">
        <v>21</v>
      </c>
      <c r="BT172" s="310" t="s">
        <v>228</v>
      </c>
      <c r="BU172" s="310" t="s">
        <v>228</v>
      </c>
      <c r="BV172" s="310" t="s">
        <v>228</v>
      </c>
      <c r="BW172" s="310" t="s">
        <v>228</v>
      </c>
      <c r="BX172" s="310" t="s">
        <v>228</v>
      </c>
      <c r="BY172" s="310" t="s">
        <v>228</v>
      </c>
      <c r="BZ172" s="310" t="s">
        <v>228</v>
      </c>
      <c r="CA172" s="310" t="s">
        <v>229</v>
      </c>
      <c r="CB172" s="310" t="s">
        <v>229</v>
      </c>
      <c r="CC172" s="310" t="s">
        <v>228</v>
      </c>
      <c r="CD172" s="310" t="s">
        <v>228</v>
      </c>
      <c r="CE172" s="229" t="s">
        <v>4758</v>
      </c>
      <c r="CF172" s="229" t="s">
        <v>4759</v>
      </c>
      <c r="CG172" s="229" t="s">
        <v>4760</v>
      </c>
      <c r="CH172" s="277"/>
      <c r="CI172" s="337"/>
      <c r="CJ172" s="337"/>
      <c r="CK172" s="337"/>
      <c r="CL172" s="337"/>
      <c r="CM172" s="337"/>
      <c r="CN172" s="337"/>
      <c r="CO172" s="310" t="s">
        <v>231</v>
      </c>
      <c r="CP172" s="337"/>
      <c r="CQ172" s="209" t="str">
        <f>IFERROR(__xludf.DUMMYFUNCTION("IF(ISBLANK($K172),"""",IF(REGEXMATCH($K172,""Peraturan""),""Ada"",IF(REGEXMATCH($K172,""Rekomendasi""),""Tidak Ada"", $K172)))
"),"Ada")</f>
        <v>Ada</v>
      </c>
      <c r="CR172" s="209" t="str">
        <f t="array" ref="CR172">index('UPTD PPA KabKota'!$BI$5:$BI$513,match($D172,'UPTD PPA KabKota'!$C$5:$C$513,false))</f>
        <v>Ada</v>
      </c>
      <c r="CS172" s="314" t="str">
        <f t="shared" si="30"/>
        <v>Ada</v>
      </c>
    </row>
    <row r="173">
      <c r="A173" s="334"/>
      <c r="B173" s="14"/>
      <c r="C173" s="14"/>
      <c r="D173" s="14"/>
      <c r="E173" s="14"/>
      <c r="F173" s="218"/>
      <c r="G173" s="218"/>
      <c r="H173" s="218"/>
      <c r="I173" s="218"/>
      <c r="J173" s="218"/>
      <c r="K173" s="218"/>
      <c r="L173" s="218"/>
      <c r="M173" s="218"/>
      <c r="N173" s="218"/>
      <c r="O173" s="218"/>
      <c r="P173" s="218"/>
      <c r="Q173" s="218"/>
      <c r="R173" s="218"/>
      <c r="S173" s="218"/>
      <c r="T173" s="218"/>
      <c r="U173" s="218"/>
      <c r="V173" s="218"/>
      <c r="W173" s="218"/>
      <c r="X173" s="218"/>
      <c r="Y173" s="218"/>
      <c r="Z173" s="218"/>
      <c r="AA173" s="218"/>
      <c r="AB173" s="218"/>
      <c r="AC173" s="218"/>
      <c r="AD173" s="218"/>
      <c r="AE173" s="218"/>
      <c r="AF173" s="218"/>
      <c r="AG173" s="218"/>
      <c r="AH173" s="218"/>
      <c r="AI173" s="218"/>
      <c r="AJ173" s="218"/>
      <c r="AK173" s="218"/>
      <c r="AL173" s="218"/>
      <c r="AM173" s="218"/>
      <c r="AN173" s="218"/>
      <c r="AO173" s="218"/>
      <c r="AP173" s="218"/>
      <c r="AQ173" s="218"/>
      <c r="AR173" s="218"/>
      <c r="AS173" s="218"/>
      <c r="AT173" s="218"/>
      <c r="AU173" s="229" t="s">
        <v>4761</v>
      </c>
      <c r="AV173" s="312" t="s">
        <v>4762</v>
      </c>
      <c r="AW173" s="310" t="s">
        <v>237</v>
      </c>
      <c r="AX173" s="336" t="s">
        <v>4763</v>
      </c>
      <c r="AY173" s="310" t="s">
        <v>2117</v>
      </c>
      <c r="AZ173" s="229" t="s">
        <v>2107</v>
      </c>
      <c r="BA173" s="310">
        <v>2022.0</v>
      </c>
      <c r="BB173" s="310" t="s">
        <v>223</v>
      </c>
      <c r="BC173" s="336" t="s">
        <v>4764</v>
      </c>
      <c r="BD173" s="103" t="s">
        <v>4765</v>
      </c>
      <c r="BE173" s="229" t="s">
        <v>4756</v>
      </c>
      <c r="BF173" s="310" t="s">
        <v>253</v>
      </c>
      <c r="BG173" s="310" t="s">
        <v>369</v>
      </c>
      <c r="BH173" s="312" t="s">
        <v>4766</v>
      </c>
      <c r="BI173" s="310" t="s">
        <v>9</v>
      </c>
      <c r="BJ173" s="310" t="s">
        <v>21</v>
      </c>
      <c r="BK173" s="310" t="s">
        <v>9</v>
      </c>
      <c r="BL173" s="310" t="s">
        <v>9</v>
      </c>
      <c r="BM173" s="310" t="s">
        <v>21</v>
      </c>
      <c r="BN173" s="310" t="s">
        <v>1034</v>
      </c>
      <c r="BO173" s="310" t="s">
        <v>9</v>
      </c>
      <c r="BP173" s="310" t="s">
        <v>9</v>
      </c>
      <c r="BQ173" s="310" t="s">
        <v>9</v>
      </c>
      <c r="BR173" s="310" t="s">
        <v>9</v>
      </c>
      <c r="BS173" s="310" t="s">
        <v>21</v>
      </c>
      <c r="BT173" s="310" t="s">
        <v>228</v>
      </c>
      <c r="BU173" s="310" t="s">
        <v>228</v>
      </c>
      <c r="BV173" s="310" t="s">
        <v>228</v>
      </c>
      <c r="BW173" s="310" t="s">
        <v>228</v>
      </c>
      <c r="BX173" s="310" t="s">
        <v>228</v>
      </c>
      <c r="BY173" s="310" t="s">
        <v>228</v>
      </c>
      <c r="BZ173" s="310" t="s">
        <v>228</v>
      </c>
      <c r="CA173" s="310" t="s">
        <v>229</v>
      </c>
      <c r="CB173" s="310" t="s">
        <v>229</v>
      </c>
      <c r="CC173" s="310" t="s">
        <v>228</v>
      </c>
      <c r="CD173" s="310" t="s">
        <v>228</v>
      </c>
      <c r="CE173" s="229" t="s">
        <v>4758</v>
      </c>
      <c r="CF173" s="229" t="s">
        <v>4759</v>
      </c>
      <c r="CG173" s="229" t="s">
        <v>4760</v>
      </c>
      <c r="CH173" s="277"/>
      <c r="CI173" s="338"/>
      <c r="CJ173" s="338"/>
      <c r="CK173" s="338"/>
      <c r="CL173" s="338"/>
      <c r="CM173" s="338"/>
      <c r="CN173" s="338"/>
      <c r="CO173" s="310" t="s">
        <v>231</v>
      </c>
      <c r="CP173" s="338"/>
      <c r="CQ173" s="97" t="s">
        <v>9</v>
      </c>
      <c r="CR173" s="97" t="s">
        <v>9</v>
      </c>
      <c r="CS173" s="314" t="str">
        <f t="shared" si="30"/>
        <v>Ada</v>
      </c>
    </row>
    <row r="174">
      <c r="A174" s="334">
        <v>169.0</v>
      </c>
      <c r="B174" s="334">
        <v>3.0</v>
      </c>
      <c r="C174" s="311" t="s">
        <v>4750</v>
      </c>
      <c r="D174" s="312" t="s">
        <v>2141</v>
      </c>
      <c r="E174" s="315">
        <v>45689.0</v>
      </c>
      <c r="F174" s="218" t="str">
        <f t="array" ref="F174">INDEX('Ortala-KabKota'!F$2:F$415,MATCH($D174,'Ortala-KabKota'!$E$2:$E$415,FALSE))</f>
        <v>Rizki/ 087820230242</v>
      </c>
      <c r="G174" s="218" t="str">
        <f t="array" ref="G174">INDEX('Ortala-KabKota'!G$2:G$415,MATCH($D174,'Ortala-KabKota'!$E$2:$E$415,FALSE))</f>
        <v>Jl. Pangeran Hidayatullah Kelurahan Sawah gede Cianjur</v>
      </c>
      <c r="H174" s="218" t="str">
        <f t="array" ref="H174">INDEX('Ortala-KabKota'!H$2:H$415,MATCH($D174,'Ortala-KabKota'!$E$2:$E$415,FALSE))</f>
        <v/>
      </c>
      <c r="I174" s="218" t="str">
        <f t="array" ref="I174">INDEX('Ortala-KabKota'!I$2:I$415,MATCH($D174,'Ortala-KabKota'!$E$2:$E$415,FALSE))</f>
        <v>082133336462</v>
      </c>
      <c r="J174" s="218" t="str">
        <f t="array" ref="J174">INDEX('Ortala-KabKota'!J$2:J$415,MATCH($D174,'Ortala-KabKota'!$E$2:$E$415,FALSE))</f>
        <v>1 UPTD PPA
11 UPTD P5A</v>
      </c>
      <c r="K174" s="218" t="str">
        <f t="array" ref="K174">INDEX('Ortala-KabKota'!K$2:K$415,MATCH($D174,'Ortala-KabKota'!$E$2:$E$415,FALSE))</f>
        <v>Peraturan Bupati Cianjur Nomor 47 Tahun 2021
Peraturan Bupati Cianjur Nomor 34 Tahun 2021 </v>
      </c>
      <c r="L174" s="218">
        <f t="array" ref="L174">INDEX('Ortala-KabKota'!L$2:L$415,MATCH($D174,'Ortala-KabKota'!$E$2:$E$415,FALSE))</f>
        <v>2021</v>
      </c>
      <c r="M174" s="218" t="str">
        <f t="array" ref="M174">INDEX('Ortala-KabKota'!M$2:M$415,MATCH($D174,'Ortala-KabKota'!$E$2:$E$415,FALSE))</f>
        <v>A</v>
      </c>
      <c r="N174" s="218" t="str">
        <f t="array" ref="N174">INDEX('Ortala-KabKota'!N$2:N$415,MATCH($D174,'Ortala-KabKota'!$E$2:$E$415,FALSE))</f>
        <v/>
      </c>
      <c r="O174" s="218" t="str">
        <f t="array" ref="O174">INDEX('Ortala-KabKota'!O$2:O$415,MATCH($D174,'Ortala-KabKota'!$E$2:$E$415,FALSE))</f>
        <v>uptdppacianjur@gmail.com</v>
      </c>
      <c r="P174" s="218" t="str">
        <f t="array" ref="P174">INDEX('Ortala-KabKota'!P$2:P$415,MATCH($D174,'Ortala-KabKota'!$E$2:$E$415,FALSE))</f>
        <v>Kepala UPTD, Kasubag TU, Pelaksana dan Kelompok JF</v>
      </c>
      <c r="Q174" s="218" t="str">
        <f t="array" ref="Q174">INDEX('Ortala-KabKota'!Q$2:Q$415,MATCH($D174,'Ortala-KabKota'!$E$2:$E$415,FALSE))</f>
        <v>BERGABUNG DENGAN KANTOR DINAS</v>
      </c>
      <c r="R174" s="218" t="str">
        <f t="array" ref="R174">INDEX('Ortala-KabKota'!R$2:R$415,MATCH($D174,'Ortala-KabKota'!$E$2:$E$415,FALSE))</f>
        <v>TIDAK PUNYA</v>
      </c>
      <c r="S174" s="218" t="str">
        <f t="array" ref="S174">INDEX('Ortala-KabKota'!S$2:S$415,MATCH($D174,'Ortala-KabKota'!$E$2:$E$415,FALSE))</f>
        <v>Tidak Ada</v>
      </c>
      <c r="T174" s="218">
        <f t="array" ref="T174">INDEX('Ortala-KabKota'!T$2:T$415,MATCH($D174,'Ortala-KabKota'!$E$2:$E$415,FALSE))</f>
        <v>0</v>
      </c>
      <c r="U174" s="218">
        <f t="array" ref="U174">INDEX('Ortala-KabKota'!U$2:U$415,MATCH($D174,'Ortala-KabKota'!$E$2:$E$415,FALSE))</f>
        <v>0</v>
      </c>
      <c r="V174" s="218">
        <f t="array" ref="V174">INDEX('Ortala-KabKota'!V$2:V$415,MATCH($D174,'Ortala-KabKota'!$E$2:$E$415,FALSE))</f>
        <v>0</v>
      </c>
      <c r="W174" s="218">
        <f t="array" ref="W174">INDEX('Ortala-KabKota'!W$2:W$415,MATCH($D174,'Ortala-KabKota'!$E$2:$E$415,FALSE))</f>
        <v>0</v>
      </c>
      <c r="X174" s="218">
        <f t="array" ref="X174">INDEX('Ortala-KabKota'!X$2:X$415,MATCH($D174,'Ortala-KabKota'!$E$2:$E$415,FALSE))</f>
        <v>0</v>
      </c>
      <c r="Y174" s="218">
        <f t="array" ref="Y174">INDEX('Ortala-KabKota'!Y$2:Y$415,MATCH($D174,'Ortala-KabKota'!$E$2:$E$415,FALSE))</f>
        <v>0</v>
      </c>
      <c r="Z174" s="218">
        <f t="array" ref="Z174">INDEX('Ortala-KabKota'!Z$2:Z$415,MATCH($D174,'Ortala-KabKota'!$E$2:$E$415,FALSE))</f>
        <v>0</v>
      </c>
      <c r="AA174" s="218">
        <f t="array" ref="AA174">INDEX('Ortala-KabKota'!AA$2:AA$415,MATCH($D174,'Ortala-KabKota'!$E$2:$E$415,FALSE))</f>
        <v>0</v>
      </c>
      <c r="AB174" s="218">
        <f t="array" ref="AB174">INDEX('Ortala-KabKota'!AB$2:AB$415,MATCH($D174,'Ortala-KabKota'!$E$2:$E$415,FALSE))</f>
        <v>0</v>
      </c>
      <c r="AC174" s="218">
        <f t="array" ref="AC174">INDEX('Ortala-KabKota'!AC$2:AC$415,MATCH($D174,'Ortala-KabKota'!$E$2:$E$415,FALSE))</f>
        <v>0</v>
      </c>
      <c r="AD174" s="218">
        <f t="array" ref="AD174">INDEX('Ortala-KabKota'!AD$2:AD$415,MATCH($D174,'Ortala-KabKota'!$E$2:$E$415,FALSE))</f>
        <v>0</v>
      </c>
      <c r="AE174" s="218">
        <f t="array" ref="AE174">INDEX('Ortala-KabKota'!AE$2:AE$415,MATCH($D174,'Ortala-KabKota'!$E$2:$E$415,FALSE))</f>
        <v>1</v>
      </c>
      <c r="AF174" s="218">
        <f t="array" ref="AF174">INDEX('Ortala-KabKota'!AF$2:AF$415,MATCH($D174,'Ortala-KabKota'!$E$2:$E$415,FALSE))</f>
        <v>1</v>
      </c>
      <c r="AG174" s="218">
        <f t="array" ref="AG174">INDEX('Ortala-KabKota'!AG$2:AG$415,MATCH($D174,'Ortala-KabKota'!$E$2:$E$415,FALSE))</f>
        <v>1</v>
      </c>
      <c r="AH174" s="218">
        <f t="array" ref="AH174">INDEX('Ortala-KabKota'!AH$2:AH$415,MATCH($D174,'Ortala-KabKota'!$E$2:$E$415,FALSE))</f>
        <v>0</v>
      </c>
      <c r="AI174" s="218" t="str">
        <f t="array" ref="AI174">INDEX('Ortala-KabKota'!AI$2:AI$415,MATCH($D174,'Ortala-KabKota'!$E$2:$E$415,FALSE))</f>
        <v>Tidak Ada</v>
      </c>
      <c r="AJ174" s="218">
        <f t="array" ref="AJ174">INDEX('Ortala-KabKota'!AJ$2:AJ$415,MATCH($D174,'Ortala-KabKota'!$E$2:$E$415,FALSE))</f>
        <v>1</v>
      </c>
      <c r="AK174" s="218">
        <f t="array" ref="AK174">INDEX('Ortala-KabKota'!AK$2:AK$415,MATCH($D174,'Ortala-KabKota'!$E$2:$E$415,FALSE))</f>
        <v>1</v>
      </c>
      <c r="AL174" s="218">
        <f t="array" ref="AL174">INDEX('Ortala-KabKota'!AL$2:AL$415,MATCH($D174,'Ortala-KabKota'!$E$2:$E$415,FALSE))</f>
        <v>63</v>
      </c>
      <c r="AM174" s="218" t="str">
        <f t="array" ref="AM174">INDEX('Ortala-KabKota'!AM$2:AM$415,MATCH($D174,'Ortala-KabKota'!$E$2:$E$415,FALSE))</f>
        <v>KTA dan persetubuhan</v>
      </c>
      <c r="AN174" s="218" t="str">
        <f t="array" ref="AN174">INDEX('Ortala-KabKota'!AN$2:AN$415,MATCH($D174,'Ortala-KabKota'!$E$2:$E$415,FALSE))</f>
        <v/>
      </c>
      <c r="AO174" s="218" t="str">
        <f t="array" ref="AO174">INDEX('Ortala-KabKota'!AO$2:AO$415,MATCH($D174,'Ortala-KabKota'!$E$2:$E$415,FALSE))</f>
        <v/>
      </c>
      <c r="AP174" s="218" t="str">
        <f t="array" ref="AP174">INDEX('Ortala-KabKota'!AP$2:AP$415,MATCH($D174,'Ortala-KabKota'!$E$2:$E$415,FALSE))</f>
        <v/>
      </c>
      <c r="AQ174" s="218" t="str">
        <f t="array" ref="AQ174">INDEX('Ortala-KabKota'!AQ$2:AQ$415,MATCH($D174,'Ortala-KabKota'!$E$2:$E$415,FALSE))</f>
        <v/>
      </c>
      <c r="AR174" s="218" t="str">
        <f t="array" ref="AR174">INDEX('Ortala-KabKota'!AR$2:AR$415,MATCH($D174,'Ortala-KabKota'!$E$2:$E$415,FALSE))</f>
        <v/>
      </c>
      <c r="AS174" s="218">
        <f t="array" ref="AS174">INDEX('Ortala-KabKota'!AS$2:AS$415,MATCH($D174,'Ortala-KabKota'!$E$2:$E$415,FALSE))</f>
        <v>1</v>
      </c>
      <c r="AT174" s="218" t="str">
        <f t="array" ref="AT174">INDEX('Ortala-KabKota'!AT$2:AT$415,MATCH($D174,'Ortala-KabKota'!$E$2:$E$415,FALSE))</f>
        <v/>
      </c>
      <c r="AU174" s="218" t="str">
        <f t="array" ref="AU174">INDEX('UPTD PPA KabKota'!D$5:D$513,MATCH($D174,'UPTD PPA KabKota'!$C$5:$C$513,FALSE))</f>
        <v/>
      </c>
      <c r="AV174" s="218" t="str">
        <f t="array" ref="AV174">INDEX('UPTD PPA KabKota'!E$5:E$513,MATCH($D174,'UPTD PPA KabKota'!$C$5:$C$513,FALSE))</f>
        <v/>
      </c>
      <c r="AW174" s="218" t="str">
        <f t="array" ref="AW174">INDEX('UPTD PPA KabKota'!F$5:F$513,MATCH($D174,'UPTD PPA KabKota'!$C$5:$C$513,FALSE))</f>
        <v/>
      </c>
      <c r="AX174" s="218" t="str">
        <f t="array" ref="AX174">INDEX('UPTD PPA KabKota'!G$5:G$513,MATCH($D174,'UPTD PPA KabKota'!$C$5:$C$513,FALSE))</f>
        <v/>
      </c>
      <c r="AY174" s="218" t="str">
        <f t="array" ref="AY174">INDEX('UPTD PPA KabKota'!H$5:H$513,MATCH($D174,'UPTD PPA KabKota'!$C$5:$C$513,FALSE))</f>
        <v/>
      </c>
      <c r="AZ174" s="218" t="str">
        <f t="array" ref="AZ174">INDEX('UPTD PPA KabKota'!I$5:I$513,MATCH($D174,'UPTD PPA KabKota'!$C$5:$C$513,FALSE))</f>
        <v>Peraturan Bupati Cianjur Nomor 47 Tahun 2021; Peraturan Bupati Cianjur Nomor 34 Tahun 2021</v>
      </c>
      <c r="BA174" s="218">
        <f t="array" ref="BA174">INDEX('UPTD PPA KabKota'!J$5:J$513,MATCH($D174,'UPTD PPA KabKota'!$C$5:$C$513,FALSE))</f>
        <v>2021</v>
      </c>
      <c r="BB174" s="218" t="str">
        <f t="array" ref="BB174">INDEX('UPTD PPA KabKota'!K$5:K$513,MATCH($D174,'UPTD PPA KabKota'!$C$5:$C$513,FALSE))</f>
        <v>A</v>
      </c>
      <c r="BC174" s="218" t="str">
        <f t="array" ref="BC174">INDEX('UPTD PPA KabKota'!L$5:L$513,MATCH($D174,'UPTD PPA KabKota'!$C$5:$C$513,FALSE))</f>
        <v/>
      </c>
      <c r="BD174" s="218" t="str">
        <f t="array" ref="BD174">INDEX('UPTD PPA KabKota'!M$5:M$513,MATCH($D174,'UPTD PPA KabKota'!$C$5:$C$513,FALSE))</f>
        <v/>
      </c>
      <c r="BE174" s="218" t="str">
        <f t="array" ref="BE174">INDEX('UPTD PPA KabKota'!N$5:N$513,MATCH($D174,'UPTD PPA KabKota'!$C$5:$C$513,FALSE))</f>
        <v/>
      </c>
      <c r="BF174" s="218" t="str">
        <f t="array" ref="BF174">INDEX('UPTD PPA KabKota'!O$5:O$513,MATCH($D174,'UPTD PPA KabKota'!$C$5:$C$513,FALSE))</f>
        <v/>
      </c>
      <c r="BG174" s="218" t="str">
        <f t="array" ref="BG174">INDEX('UPTD PPA KabKota'!P$5:P$513,MATCH($D174,'UPTD PPA KabKota'!$C$5:$C$513,FALSE))</f>
        <v/>
      </c>
      <c r="BH174" s="218" t="str">
        <f t="array" ref="BH174">INDEX('UPTD PPA KabKota'!Q$5:Q$513,MATCH($D174,'UPTD PPA KabKota'!$C$5:$C$513,FALSE))</f>
        <v/>
      </c>
      <c r="BI174" s="218" t="str">
        <f t="array" ref="BI174">INDEX('UPTD PPA KabKota'!R$5:R$513,MATCH($D174,'UPTD PPA KabKota'!$C$5:$C$513,FALSE))</f>
        <v/>
      </c>
      <c r="BJ174" s="218" t="str">
        <f t="array" ref="BJ174">INDEX('UPTD PPA KabKota'!S$5:S$513,MATCH($D174,'UPTD PPA KabKota'!$C$5:$C$513,FALSE))</f>
        <v/>
      </c>
      <c r="BK174" s="218" t="str">
        <f t="array" ref="BK174">INDEX('UPTD PPA KabKota'!T$5:T$513,MATCH($D174,'UPTD PPA KabKota'!$C$5:$C$513,FALSE))</f>
        <v/>
      </c>
      <c r="BL174" s="218" t="str">
        <f t="array" ref="BL174">INDEX('UPTD PPA KabKota'!U$5:U$513,MATCH($D174,'UPTD PPA KabKota'!$C$5:$C$513,FALSE))</f>
        <v/>
      </c>
      <c r="BM174" s="218" t="str">
        <f t="array" ref="BM174">INDEX('UPTD PPA KabKota'!V$5:V$513,MATCH($D174,'UPTD PPA KabKota'!$C$5:$C$513,FALSE))</f>
        <v/>
      </c>
      <c r="BN174" s="218" t="str">
        <f t="array" ref="BN174">INDEX('UPTD PPA KabKota'!W$5:W$513,MATCH($D174,'UPTD PPA KabKota'!$C$5:$C$513,FALSE))</f>
        <v/>
      </c>
      <c r="BO174" s="218" t="str">
        <f t="array" ref="BO174">INDEX('UPTD PPA KabKota'!X$5:X$513,MATCH($D174,'UPTD PPA KabKota'!$C$5:$C$513,FALSE))</f>
        <v/>
      </c>
      <c r="BP174" s="218" t="str">
        <f t="array" ref="BP174">INDEX('UPTD PPA KabKota'!Y$5:Y$513,MATCH($D174,'UPTD PPA KabKota'!$C$5:$C$513,FALSE))</f>
        <v/>
      </c>
      <c r="BQ174" s="218" t="str">
        <f t="array" ref="BQ174">INDEX('UPTD PPA KabKota'!Z$5:Z$513,MATCH($D174,'UPTD PPA KabKota'!$C$5:$C$513,FALSE))</f>
        <v/>
      </c>
      <c r="BR174" s="218" t="str">
        <f t="array" ref="BR174">INDEX('UPTD PPA KabKota'!AA$5:AA$513,MATCH($D174,'UPTD PPA KabKota'!$C$5:$C$513,FALSE))</f>
        <v/>
      </c>
      <c r="BS174" s="218" t="str">
        <f t="array" ref="BS174">INDEX('UPTD PPA KabKota'!AB$5:AB$513,MATCH($D174,'UPTD PPA KabKota'!$C$5:$C$513,FALSE))</f>
        <v/>
      </c>
      <c r="BT174" s="218" t="str">
        <f t="array" ref="BT174">INDEX('UPTD PPA KabKota'!AC$5:AC$513,MATCH($D174,'UPTD PPA KabKota'!$C$5:$C$513,FALSE))</f>
        <v/>
      </c>
      <c r="BU174" s="218" t="str">
        <f t="array" ref="BU174">INDEX('UPTD PPA KabKota'!AD$5:AD$513,MATCH($D174,'UPTD PPA KabKota'!$C$5:$C$513,FALSE))</f>
        <v/>
      </c>
      <c r="BV174" s="218" t="str">
        <f t="array" ref="BV174">INDEX('UPTD PPA KabKota'!AE$5:AE$513,MATCH($D174,'UPTD PPA KabKota'!$C$5:$C$513,FALSE))</f>
        <v/>
      </c>
      <c r="BW174" s="218" t="str">
        <f t="array" ref="BW174">INDEX('UPTD PPA KabKota'!AF$5:AF$513,MATCH($D174,'UPTD PPA KabKota'!$C$5:$C$513,FALSE))</f>
        <v/>
      </c>
      <c r="BX174" s="218" t="str">
        <f t="array" ref="BX174">INDEX('UPTD PPA KabKota'!AG$5:AG$513,MATCH($D174,'UPTD PPA KabKota'!$C$5:$C$513,FALSE))</f>
        <v/>
      </c>
      <c r="BY174" s="218" t="str">
        <f t="array" ref="BY174">INDEX('UPTD PPA KabKota'!AH$5:AH$513,MATCH($D174,'UPTD PPA KabKota'!$C$5:$C$513,FALSE))</f>
        <v/>
      </c>
      <c r="BZ174" s="218" t="str">
        <f t="array" ref="BZ174">INDEX('UPTD PPA KabKota'!AI$5:AI$513,MATCH($D174,'UPTD PPA KabKota'!$C$5:$C$513,FALSE))</f>
        <v/>
      </c>
      <c r="CA174" s="218" t="str">
        <f t="array" ref="CA174">INDEX('UPTD PPA KabKota'!AJ$5:AJ$513,MATCH($D174,'UPTD PPA KabKota'!$C$5:$C$513,FALSE))</f>
        <v/>
      </c>
      <c r="CB174" s="218" t="str">
        <f t="array" ref="CB174">INDEX('UPTD PPA KabKota'!AK$5:AK$513,MATCH($D174,'UPTD PPA KabKota'!$C$5:$C$513,FALSE))</f>
        <v/>
      </c>
      <c r="CC174" s="218" t="str">
        <f t="array" ref="CC174">INDEX('UPTD PPA KabKota'!AL$5:AL$513,MATCH($D174,'UPTD PPA KabKota'!$C$5:$C$513,FALSE))</f>
        <v/>
      </c>
      <c r="CD174" s="218" t="str">
        <f t="array" ref="CD174">INDEX('UPTD PPA KabKota'!AM$5:AM$513,MATCH($D174,'UPTD PPA KabKota'!$C$5:$C$513,FALSE))</f>
        <v/>
      </c>
      <c r="CE174" s="218" t="str">
        <f t="array" ref="CE174">INDEX('UPTD PPA KabKota'!AN$5:AN$513,MATCH($D174,'UPTD PPA KabKota'!$C$5:$C$513,FALSE))</f>
        <v/>
      </c>
      <c r="CF174" s="218" t="str">
        <f t="array" ref="CF174">INDEX('UPTD PPA KabKota'!AO$5:AO$513,MATCH($D174,'UPTD PPA KabKota'!$C$5:$C$513,FALSE))</f>
        <v/>
      </c>
      <c r="CG174" s="218" t="str">
        <f t="array" ref="CG174">INDEX('UPTD PPA KabKota'!AP$5:AP$513,MATCH($D174,'UPTD PPA KabKota'!$C$5:$C$513,FALSE))</f>
        <v/>
      </c>
      <c r="CH174" s="218" t="str">
        <f t="array" ref="CH174">INDEX('UPTD PPA KabKota'!AQ$5:AQ$513,MATCH($D174,'UPTD PPA KabKota'!$C$5:$C$513,FALSE))</f>
        <v/>
      </c>
      <c r="CI174" s="218" t="str">
        <f t="array" ref="CI174">INDEX('UPTD PPA KabKota'!AR$5:AR$513,MATCH($D174,'UPTD PPA KabKota'!$C$5:$C$513,FALSE))</f>
        <v/>
      </c>
      <c r="CJ174" s="218" t="str">
        <f t="array" ref="CJ174">INDEX('UPTD PPA KabKota'!AS$5:AS$513,MATCH($D174,'UPTD PPA KabKota'!$C$5:$C$513,FALSE))</f>
        <v/>
      </c>
      <c r="CK174" s="218" t="str">
        <f t="array" ref="CK174">INDEX('UPTD PPA KabKota'!AT$5:AT$513,MATCH($D174,'UPTD PPA KabKota'!$C$5:$C$513,FALSE))</f>
        <v/>
      </c>
      <c r="CL174" s="218" t="str">
        <f t="array" ref="CL174">INDEX('UPTD PPA KabKota'!AU$5:AU$513,MATCH($D174,'UPTD PPA KabKota'!$C$5:$C$513,FALSE))</f>
        <v/>
      </c>
      <c r="CM174" s="218" t="str">
        <f t="array" ref="CM174">INDEX('UPTD PPA KabKota'!AV$5:AV$513,MATCH($D174,'UPTD PPA KabKota'!$C$5:$C$513,FALSE))</f>
        <v/>
      </c>
      <c r="CN174" s="218" t="str">
        <f t="array" ref="CN174">INDEX('UPTD PPA KabKota'!AW$5:AW$513,MATCH($D174,'UPTD PPA KabKota'!$C$5:$C$513,FALSE))</f>
        <v/>
      </c>
      <c r="CO174" s="218" t="str">
        <f t="array" ref="CO174">INDEX('UPTD PPA KabKota'!AX$5:AX$513,MATCH($D174,'UPTD PPA KabKota'!$C$5:$C$513,FALSE))</f>
        <v/>
      </c>
      <c r="CP174" s="218" t="str">
        <f t="array" ref="CP174">INDEX('UPTD PPA KabKota'!AY$5:AY$513,MATCH($D174,'UPTD PPA KabKota'!$C$5:$C$513,FALSE))</f>
        <v/>
      </c>
      <c r="CQ174" s="209" t="str">
        <f>IFERROR(__xludf.DUMMYFUNCTION("IF(ISBLANK($K174),"""",IF(REGEXMATCH($K174,""Peraturan""),""Ada"",IF(REGEXMATCH($K174,""Rekomendasi""),""Tidak Ada"", $K174)))
"),"Ada")</f>
        <v>Ada</v>
      </c>
      <c r="CR174" s="209" t="str">
        <f t="array" ref="CR174">index('UPTD PPA KabKota'!$BI$5:$BI$513,match($D174,'UPTD PPA KabKota'!$C$5:$C$513,false))</f>
        <v>Ada</v>
      </c>
      <c r="CS174" s="314" t="str">
        <f t="shared" si="30"/>
        <v>Ada</v>
      </c>
    </row>
    <row r="175">
      <c r="A175" s="334">
        <v>170.0</v>
      </c>
      <c r="B175" s="334">
        <v>4.0</v>
      </c>
      <c r="C175" s="311" t="s">
        <v>4750</v>
      </c>
      <c r="D175" s="312" t="s">
        <v>2033</v>
      </c>
      <c r="E175" s="315">
        <v>45689.0</v>
      </c>
      <c r="F175" s="218" t="str">
        <f t="array" ref="F175">INDEX('Ortala-KabKota'!F$2:F$415,MATCH($D175,'Ortala-KabKota'!$E$2:$E$415,FALSE))</f>
        <v>Aang/ 085222181872</v>
      </c>
      <c r="G175" s="218" t="str">
        <f t="array" ref="G175">INDEX('Ortala-KabKota'!G$2:G$415,MATCH($D175,'Ortala-KabKota'!$E$2:$E$415,FALSE))</f>
        <v>Komplek Pemerintah Daerah Kab Bandung - Jl. Raya Al-Fathu KM 17 Soreang</v>
      </c>
      <c r="H175" s="218" t="str">
        <f t="array" ref="H175">INDEX('Ortala-KabKota'!H$2:H$415,MATCH($D175,'Ortala-KabKota'!$E$2:$E$415,FALSE))</f>
        <v>0225897180</v>
      </c>
      <c r="I175" s="218" t="str">
        <f t="array" ref="I175">INDEX('Ortala-KabKota'!I$2:I$415,MATCH($D175,'Ortala-KabKota'!$E$2:$E$415,FALSE))</f>
        <v>082111436191</v>
      </c>
      <c r="J175" s="218" t="str">
        <f t="array" ref="J175">INDEX('Ortala-KabKota'!J$2:J$415,MATCH($D175,'Ortala-KabKota'!$E$2:$E$415,FALSE))</f>
        <v>UPTD PPA</v>
      </c>
      <c r="K175" s="218" t="str">
        <f t="array" ref="K175">INDEX('Ortala-KabKota'!K$2:K$415,MATCH($D175,'Ortala-KabKota'!$E$2:$E$415,FALSE))</f>
        <v>Peraturan Bupati Kabupaten Bandung Nomor 120 Tahun 2020</v>
      </c>
      <c r="L175" s="218">
        <f t="array" ref="L175">INDEX('Ortala-KabKota'!L$2:L$415,MATCH($D175,'Ortala-KabKota'!$E$2:$E$415,FALSE))</f>
        <v>2020</v>
      </c>
      <c r="M175" s="218" t="str">
        <f t="array" ref="M175">INDEX('Ortala-KabKota'!M$2:M$415,MATCH($D175,'Ortala-KabKota'!$E$2:$E$415,FALSE))</f>
        <v>A</v>
      </c>
      <c r="N175" s="218" t="str">
        <f t="array" ref="N175">INDEX('Ortala-KabKota'!N$2:N$415,MATCH($D175,'Ortala-KabKota'!$E$2:$E$415,FALSE))</f>
        <v>Deti/ 085722205379</v>
      </c>
      <c r="O175" s="218" t="str">
        <f t="array" ref="O175">INDEX('Ortala-KabKota'!O$2:O$415,MATCH($D175,'Ortala-KabKota'!$E$2:$E$415,FALSE))</f>
        <v>uptdppa.bandungkab@gmail.com</v>
      </c>
      <c r="P175" s="218" t="str">
        <f t="array" ref="P175">INDEX('Ortala-KabKota'!P$2:P$415,MATCH($D175,'Ortala-KabKota'!$E$2:$E$415,FALSE))</f>
        <v>Kepala UPTD, Kasubag TU, Pelaksana dan Kelompok JF</v>
      </c>
      <c r="Q175" s="218" t="str">
        <f t="array" ref="Q175">INDEX('Ortala-KabKota'!Q$2:Q$415,MATCH($D175,'Ortala-KabKota'!$E$2:$E$415,FALSE))</f>
        <v>MANDIRI</v>
      </c>
      <c r="R175" s="218" t="str">
        <f t="array" ref="R175">INDEX('Ortala-KabKota'!R$2:R$415,MATCH($D175,'Ortala-KabKota'!$E$2:$E$415,FALSE))</f>
        <v>KAMAR DI KANTOR</v>
      </c>
      <c r="S175" s="218" t="str">
        <f t="array" ref="S175">INDEX('Ortala-KabKota'!S$2:S$415,MATCH($D175,'Ortala-KabKota'!$E$2:$E$415,FALSE))</f>
        <v>Bergabung dengan Kantor UPTD PPA , Kepemilikan Pemerintah Kabupaten Bandung</v>
      </c>
      <c r="T175" s="218">
        <f t="array" ref="T175">INDEX('Ortala-KabKota'!T$2:T$415,MATCH($D175,'Ortala-KabKota'!$E$2:$E$415,FALSE))</f>
        <v>1</v>
      </c>
      <c r="U175" s="218">
        <f t="array" ref="U175">INDEX('Ortala-KabKota'!U$2:U$415,MATCH($D175,'Ortala-KabKota'!$E$2:$E$415,FALSE))</f>
        <v>1</v>
      </c>
      <c r="V175" s="218">
        <f t="array" ref="V175">INDEX('Ortala-KabKota'!V$2:V$415,MATCH($D175,'Ortala-KabKota'!$E$2:$E$415,FALSE))</f>
        <v>1</v>
      </c>
      <c r="W175" s="218">
        <f t="array" ref="W175">INDEX('Ortala-KabKota'!W$2:W$415,MATCH($D175,'Ortala-KabKota'!$E$2:$E$415,FALSE))</f>
        <v>1</v>
      </c>
      <c r="X175" s="218">
        <f t="array" ref="X175">INDEX('Ortala-KabKota'!X$2:X$415,MATCH($D175,'Ortala-KabKota'!$E$2:$E$415,FALSE))</f>
        <v>1</v>
      </c>
      <c r="Y175" s="218">
        <f t="array" ref="Y175">INDEX('Ortala-KabKota'!Y$2:Y$415,MATCH($D175,'Ortala-KabKota'!$E$2:$E$415,FALSE))</f>
        <v>0</v>
      </c>
      <c r="Z175" s="218">
        <f t="array" ref="Z175">INDEX('Ortala-KabKota'!Z$2:Z$415,MATCH($D175,'Ortala-KabKota'!$E$2:$E$415,FALSE))</f>
        <v>1</v>
      </c>
      <c r="AA175" s="218">
        <f t="array" ref="AA175">INDEX('Ortala-KabKota'!AA$2:AA$415,MATCH($D175,'Ortala-KabKota'!$E$2:$E$415,FALSE))</f>
        <v>1</v>
      </c>
      <c r="AB175" s="218">
        <f t="array" ref="AB175">INDEX('Ortala-KabKota'!AB$2:AB$415,MATCH($D175,'Ortala-KabKota'!$E$2:$E$415,FALSE))</f>
        <v>1</v>
      </c>
      <c r="AC175" s="218">
        <f t="array" ref="AC175">INDEX('Ortala-KabKota'!AC$2:AC$415,MATCH($D175,'Ortala-KabKota'!$E$2:$E$415,FALSE))</f>
        <v>0</v>
      </c>
      <c r="AD175" s="218">
        <f t="array" ref="AD175">INDEX('Ortala-KabKota'!AD$2:AD$415,MATCH($D175,'Ortala-KabKota'!$E$2:$E$415,FALSE))</f>
        <v>0</v>
      </c>
      <c r="AE175" s="218">
        <f t="array" ref="AE175">INDEX('Ortala-KabKota'!AE$2:AE$415,MATCH($D175,'Ortala-KabKota'!$E$2:$E$415,FALSE))</f>
        <v>1</v>
      </c>
      <c r="AF175" s="218">
        <f t="array" ref="AF175">INDEX('Ortala-KabKota'!AF$2:AF$415,MATCH($D175,'Ortala-KabKota'!$E$2:$E$415,FALSE))</f>
        <v>1</v>
      </c>
      <c r="AG175" s="218">
        <f t="array" ref="AG175">INDEX('Ortala-KabKota'!AG$2:AG$415,MATCH($D175,'Ortala-KabKota'!$E$2:$E$415,FALSE))</f>
        <v>1</v>
      </c>
      <c r="AH175" s="218">
        <f t="array" ref="AH175">INDEX('Ortala-KabKota'!AH$2:AH$415,MATCH($D175,'Ortala-KabKota'!$E$2:$E$415,FALSE))</f>
        <v>1</v>
      </c>
      <c r="AI175" s="218" t="str">
        <f t="array" ref="AI175">INDEX('Ortala-KabKota'!AI$2:AI$415,MATCH($D175,'Ortala-KabKota'!$E$2:$E$415,FALSE))</f>
        <v>jika korban terancam di lingkungan nya atau lingkungan kurang kondsif berdsarkan asesment dari Peksos/Satgas maka korban dapat di inapkan di rumah aman selama 14 hari , hingga maksimal 21 hari</v>
      </c>
      <c r="AJ175" s="218">
        <f t="array" ref="AJ175">INDEX('Ortala-KabKota'!AJ$2:AJ$415,MATCH($D175,'Ortala-KabKota'!$E$2:$E$415,FALSE))</f>
        <v>1</v>
      </c>
      <c r="AK175" s="218">
        <f t="array" ref="AK175">INDEX('Ortala-KabKota'!AK$2:AK$415,MATCH($D175,'Ortala-KabKota'!$E$2:$E$415,FALSE))</f>
        <v>1</v>
      </c>
      <c r="AL175" s="218">
        <f t="array" ref="AL175">INDEX('Ortala-KabKota'!AL$2:AL$415,MATCH($D175,'Ortala-KabKota'!$E$2:$E$415,FALSE))</f>
        <v>101</v>
      </c>
      <c r="AM175" s="218" t="str">
        <f t="array" ref="AM175">INDEX('Ortala-KabKota'!AM$2:AM$415,MATCH($D175,'Ortala-KabKota'!$E$2:$E$415,FALSE))</f>
        <v>Kekerasan seksual</v>
      </c>
      <c r="AN175" s="218" t="str">
        <f t="array" ref="AN175">INDEX('Ortala-KabKota'!AN$2:AN$415,MATCH($D175,'Ortala-KabKota'!$E$2:$E$415,FALSE))</f>
        <v/>
      </c>
      <c r="AO175" s="218" t="str">
        <f t="array" ref="AO175">INDEX('Ortala-KabKota'!AO$2:AO$415,MATCH($D175,'Ortala-KabKota'!$E$2:$E$415,FALSE))</f>
        <v/>
      </c>
      <c r="AP175" s="218" t="str">
        <f t="array" ref="AP175">INDEX('Ortala-KabKota'!AP$2:AP$415,MATCH($D175,'Ortala-KabKota'!$E$2:$E$415,FALSE))</f>
        <v/>
      </c>
      <c r="AQ175" s="218" t="str">
        <f t="array" ref="AQ175">INDEX('Ortala-KabKota'!AQ$2:AQ$415,MATCH($D175,'Ortala-KabKota'!$E$2:$E$415,FALSE))</f>
        <v/>
      </c>
      <c r="AR175" s="218">
        <f t="array" ref="AR175">INDEX('Ortala-KabKota'!AR$2:AR$415,MATCH($D175,'Ortala-KabKota'!$E$2:$E$415,FALSE))</f>
        <v>1</v>
      </c>
      <c r="AS175" s="218" t="str">
        <f t="array" ref="AS175">INDEX('Ortala-KabKota'!AS$2:AS$415,MATCH($D175,'Ortala-KabKota'!$E$2:$E$415,FALSE))</f>
        <v/>
      </c>
      <c r="AT175" s="218" t="str">
        <f t="array" ref="AT175">INDEX('Ortala-KabKota'!AT$2:AT$415,MATCH($D175,'Ortala-KabKota'!$E$2:$E$415,FALSE))</f>
        <v/>
      </c>
      <c r="AU175" s="218" t="str">
        <f t="array" ref="AU175">INDEX('UPTD PPA KabKota'!D$5:D$513,MATCH($D175,'UPTD PPA KabKota'!$C$5:$C$513,FALSE))</f>
        <v>Aang koswara</v>
      </c>
      <c r="AV175" s="218" t="str">
        <f t="array" ref="AV175">INDEX('UPTD PPA KabKota'!E$5:E$513,MATCH($D175,'UPTD PPA KabKota'!$C$5:$C$513,FALSE))</f>
        <v>Jalan Raya Soreang KM 17 Soreang 40911 Kabupaten Bandung</v>
      </c>
      <c r="AW175" s="218">
        <f t="array" ref="AW175">INDEX('UPTD PPA KabKota'!F$5:F$513,MATCH($D175,'UPTD PPA KabKota'!$C$5:$C$513,FALSE))</f>
        <v>83198673550</v>
      </c>
      <c r="AX175" s="218">
        <f t="array" ref="AX175">INDEX('UPTD PPA KabKota'!G$5:G$513,MATCH($D175,'UPTD PPA KabKota'!$C$5:$C$513,FALSE))</f>
        <v>83198673550</v>
      </c>
      <c r="AY175" s="218" t="str">
        <f t="array" ref="AY175">INDEX('UPTD PPA KabKota'!H$5:H$513,MATCH($D175,'UPTD PPA KabKota'!$C$5:$C$513,FALSE))</f>
        <v>UPTD PPA</v>
      </c>
      <c r="AZ175" s="218" t="str">
        <f t="array" ref="AZ175">INDEX('UPTD PPA KabKota'!I$5:I$513,MATCH($D175,'UPTD PPA KabKota'!$C$5:$C$513,FALSE))</f>
        <v>Peraturan Bupati Bandung nomor 120 tahun 2020</v>
      </c>
      <c r="BA175" s="218">
        <f t="array" ref="BA175">INDEX('UPTD PPA KabKota'!J$5:J$513,MATCH($D175,'UPTD PPA KabKota'!$C$5:$C$513,FALSE))</f>
        <v>2020</v>
      </c>
      <c r="BB175" s="218" t="str">
        <f t="array" ref="BB175">INDEX('UPTD PPA KabKota'!K$5:K$513,MATCH($D175,'UPTD PPA KabKota'!$C$5:$C$513,FALSE))</f>
        <v>A</v>
      </c>
      <c r="BC175" s="218">
        <f t="array" ref="BC175">INDEX('UPTD PPA KabKota'!L$5:L$513,MATCH($D175,'UPTD PPA KabKota'!$C$5:$C$513,FALSE))</f>
        <v>85722205379</v>
      </c>
      <c r="BD175" s="218" t="str">
        <f t="array" ref="BD175">INDEX('UPTD PPA KabKota'!M$5:M$513,MATCH($D175,'UPTD PPA KabKota'!$C$5:$C$513,FALSE))</f>
        <v>rosdiyanideti@gmail.com</v>
      </c>
      <c r="BE175" s="218" t="str">
        <f t="array" ref="BE175">INDEX('UPTD PPA KabKota'!N$5:N$513,MATCH($D175,'UPTD PPA KabKota'!$C$5:$C$513,FALSE))</f>
        <v>KEPALA UPTD PPA, Kasubag TU, Pengelola Data&amp; pengadministrasian umum</v>
      </c>
      <c r="BF175" s="218" t="str">
        <f t="array" ref="BF175">INDEX('UPTD PPA KabKota'!O$5:O$513,MATCH($D175,'UPTD PPA KabKota'!$C$5:$C$513,FALSE))</f>
        <v>Mandiri</v>
      </c>
      <c r="BG175" s="218" t="str">
        <f t="array" ref="BG175">INDEX('UPTD PPA KabKota'!P$5:P$513,MATCH($D175,'UPTD PPA KabKota'!$C$5:$C$513,FALSE))</f>
        <v>Aset Pemda Dikelola Dinas PPPA</v>
      </c>
      <c r="BH175" s="218" t="str">
        <f t="array" ref="BH175">INDEX('UPTD PPA KabKota'!Q$5:Q$513,MATCH($D175,'UPTD PPA KabKota'!$C$5:$C$513,FALSE))</f>
        <v/>
      </c>
      <c r="BI175" s="218" t="str">
        <f t="array" ref="BI175">INDEX('UPTD PPA KabKota'!R$5:R$513,MATCH($D175,'UPTD PPA KabKota'!$C$5:$C$513,FALSE))</f>
        <v>Ada</v>
      </c>
      <c r="BJ175" s="218" t="str">
        <f t="array" ref="BJ175">INDEX('UPTD PPA KabKota'!S$5:S$513,MATCH($D175,'UPTD PPA KabKota'!$C$5:$C$513,FALSE))</f>
        <v>Ada</v>
      </c>
      <c r="BK175" s="218" t="str">
        <f t="array" ref="BK175">INDEX('UPTD PPA KabKota'!T$5:T$513,MATCH($D175,'UPTD PPA KabKota'!$C$5:$C$513,FALSE))</f>
        <v>Ada</v>
      </c>
      <c r="BL175" s="218" t="str">
        <f t="array" ref="BL175">INDEX('UPTD PPA KabKota'!U$5:U$513,MATCH($D175,'UPTD PPA KabKota'!$C$5:$C$513,FALSE))</f>
        <v>Ada</v>
      </c>
      <c r="BM175" s="218" t="str">
        <f t="array" ref="BM175">INDEX('UPTD PPA KabKota'!V$5:V$513,MATCH($D175,'UPTD PPA KabKota'!$C$5:$C$513,FALSE))</f>
        <v>Ada</v>
      </c>
      <c r="BN175" s="218" t="str">
        <f t="array" ref="BN175">INDEX('UPTD PPA KabKota'!W$5:W$513,MATCH($D175,'UPTD PPA KabKota'!$C$5:$C$513,FALSE))</f>
        <v>Tidak Ada</v>
      </c>
      <c r="BO175" s="218" t="str">
        <f t="array" ref="BO175">INDEX('UPTD PPA KabKota'!X$5:X$513,MATCH($D175,'UPTD PPA KabKota'!$C$5:$C$513,FALSE))</f>
        <v>Tidak Ada</v>
      </c>
      <c r="BP175" s="218" t="str">
        <f t="array" ref="BP175">INDEX('UPTD PPA KabKota'!Y$5:Y$513,MATCH($D175,'UPTD PPA KabKota'!$C$5:$C$513,FALSE))</f>
        <v>Tidak Ada</v>
      </c>
      <c r="BQ175" s="218" t="str">
        <f t="array" ref="BQ175">INDEX('UPTD PPA KabKota'!Z$5:Z$513,MATCH($D175,'UPTD PPA KabKota'!$C$5:$C$513,FALSE))</f>
        <v>Tidak Ada</v>
      </c>
      <c r="BR175" s="218" t="str">
        <f t="array" ref="BR175">INDEX('UPTD PPA KabKota'!AA$5:AA$513,MATCH($D175,'UPTD PPA KabKota'!$C$5:$C$513,FALSE))</f>
        <v>Tidak Ada</v>
      </c>
      <c r="BS175" s="218" t="str">
        <f t="array" ref="BS175">INDEX('UPTD PPA KabKota'!AB$5:AB$513,MATCH($D175,'UPTD PPA KabKota'!$C$5:$C$513,FALSE))</f>
        <v>Tidak Ada</v>
      </c>
      <c r="BT175" s="218" t="str">
        <f t="array" ref="BT175">INDEX('UPTD PPA KabKota'!AC$5:AC$513,MATCH($D175,'UPTD PPA KabKota'!$C$5:$C$513,FALSE))</f>
        <v>Sudah</v>
      </c>
      <c r="BU175" s="218" t="str">
        <f t="array" ref="BU175">INDEX('UPTD PPA KabKota'!AD$5:AD$513,MATCH($D175,'UPTD PPA KabKota'!$C$5:$C$513,FALSE))</f>
        <v>Sudah</v>
      </c>
      <c r="BV175" s="218" t="str">
        <f t="array" ref="BV175">INDEX('UPTD PPA KabKota'!AE$5:AE$513,MATCH($D175,'UPTD PPA KabKota'!$C$5:$C$513,FALSE))</f>
        <v>Sudah</v>
      </c>
      <c r="BW175" s="218" t="str">
        <f t="array" ref="BW175">INDEX('UPTD PPA KabKota'!AF$5:AF$513,MATCH($D175,'UPTD PPA KabKota'!$C$5:$C$513,FALSE))</f>
        <v>Sudah</v>
      </c>
      <c r="BX175" s="218" t="str">
        <f t="array" ref="BX175">INDEX('UPTD PPA KabKota'!AG$5:AG$513,MATCH($D175,'UPTD PPA KabKota'!$C$5:$C$513,FALSE))</f>
        <v>Sudah</v>
      </c>
      <c r="BY175" s="218" t="str">
        <f t="array" ref="BY175">INDEX('UPTD PPA KabKota'!AH$5:AH$513,MATCH($D175,'UPTD PPA KabKota'!$C$5:$C$513,FALSE))</f>
        <v>Sudah</v>
      </c>
      <c r="BZ175" s="218" t="str">
        <f t="array" ref="BZ175">INDEX('UPTD PPA KabKota'!AI$5:AI$513,MATCH($D175,'UPTD PPA KabKota'!$C$5:$C$513,FALSE))</f>
        <v>Sudah</v>
      </c>
      <c r="CA175" s="218" t="str">
        <f t="array" ref="CA175">INDEX('UPTD PPA KabKota'!AJ$5:AJ$513,MATCH($D175,'UPTD PPA KabKota'!$C$5:$C$513,FALSE))</f>
        <v>Sudah</v>
      </c>
      <c r="CB175" s="218" t="str">
        <f t="array" ref="CB175">INDEX('UPTD PPA KabKota'!AK$5:AK$513,MATCH($D175,'UPTD PPA KabKota'!$C$5:$C$513,FALSE))</f>
        <v>Sudah</v>
      </c>
      <c r="CC175" s="218" t="str">
        <f t="array" ref="CC175">INDEX('UPTD PPA KabKota'!AL$5:AL$513,MATCH($D175,'UPTD PPA KabKota'!$C$5:$C$513,FALSE))</f>
        <v>Sudah</v>
      </c>
      <c r="CD175" s="218" t="str">
        <f t="array" ref="CD175">INDEX('UPTD PPA KabKota'!AM$5:AM$513,MATCH($D175,'UPTD PPA KabKota'!$C$5:$C$513,FALSE))</f>
        <v>Sudah</v>
      </c>
      <c r="CE175" s="218" t="str">
        <f t="array" ref="CE175">INDEX('UPTD PPA KabKota'!AN$5:AN$513,MATCH($D175,'UPTD PPA KabKota'!$C$5:$C$513,FALSE))</f>
        <v/>
      </c>
      <c r="CF175" s="218">
        <f t="array" ref="CF175">INDEX('UPTD PPA KabKota'!AO$5:AO$513,MATCH($D175,'UPTD PPA KabKota'!$C$5:$C$513,FALSE))</f>
        <v>132</v>
      </c>
      <c r="CG175" s="218" t="str">
        <f t="array" ref="CG175">INDEX('UPTD PPA KabKota'!AP$5:AP$513,MATCH($D175,'UPTD PPA KabKota'!$C$5:$C$513,FALSE))</f>
        <v>Pelecehan seksual</v>
      </c>
      <c r="CH175" s="218" t="str">
        <f t="array" ref="CH175">INDEX('UPTD PPA KabKota'!AQ$5:AQ$513,MATCH($D175,'UPTD PPA KabKota'!$C$5:$C$513,FALSE))</f>
        <v/>
      </c>
      <c r="CI175" s="218" t="str">
        <f t="array" ref="CI175">INDEX('UPTD PPA KabKota'!AR$5:AR$513,MATCH($D175,'UPTD PPA KabKota'!$C$5:$C$513,FALSE))</f>
        <v/>
      </c>
      <c r="CJ175" s="218" t="str">
        <f t="array" ref="CJ175">INDEX('UPTD PPA KabKota'!AS$5:AS$513,MATCH($D175,'UPTD PPA KabKota'!$C$5:$C$513,FALSE))</f>
        <v/>
      </c>
      <c r="CK175" s="218" t="str">
        <f t="array" ref="CK175">INDEX('UPTD PPA KabKota'!AT$5:AT$513,MATCH($D175,'UPTD PPA KabKota'!$C$5:$C$513,FALSE))</f>
        <v/>
      </c>
      <c r="CL175" s="218" t="str">
        <f t="array" ref="CL175">INDEX('UPTD PPA KabKota'!AU$5:AU$513,MATCH($D175,'UPTD PPA KabKota'!$C$5:$C$513,FALSE))</f>
        <v>v</v>
      </c>
      <c r="CM175" s="218" t="str">
        <f t="array" ref="CM175">INDEX('UPTD PPA KabKota'!AV$5:AV$513,MATCH($D175,'UPTD PPA KabKota'!$C$5:$C$513,FALSE))</f>
        <v/>
      </c>
      <c r="CN175" s="218" t="str">
        <f t="array" ref="CN175">INDEX('UPTD PPA KabKota'!AW$5:AW$513,MATCH($D175,'UPTD PPA KabKota'!$C$5:$C$513,FALSE))</f>
        <v/>
      </c>
      <c r="CO175" s="218" t="str">
        <f t="array" ref="CO175">INDEX('UPTD PPA KabKota'!AX$5:AX$513,MATCH($D175,'UPTD PPA KabKota'!$C$5:$C$513,FALSE))</f>
        <v/>
      </c>
      <c r="CP175" s="218" t="str">
        <f t="array" ref="CP175">INDEX('UPTD PPA KabKota'!AY$5:AY$513,MATCH($D175,'UPTD PPA KabKota'!$C$5:$C$513,FALSE))</f>
        <v/>
      </c>
      <c r="CQ175" s="209" t="str">
        <f>IFERROR(__xludf.DUMMYFUNCTION("IF(ISBLANK($K175),"""",IF(REGEXMATCH($K175,""Peraturan""),""Ada"",IF(REGEXMATCH($K175,""Rekomendasi""),""Tidak Ada"", $K175)))
"),"Ada")</f>
        <v>Ada</v>
      </c>
      <c r="CR175" s="209" t="str">
        <f t="array" ref="CR175">index('UPTD PPA KabKota'!$BI$5:$BI$513,match($D175,'UPTD PPA KabKota'!$C$5:$C$513,false))</f>
        <v>Ada</v>
      </c>
      <c r="CS175" s="314" t="str">
        <f t="shared" si="30"/>
        <v>Ada</v>
      </c>
    </row>
    <row r="176">
      <c r="A176" s="334">
        <v>171.0</v>
      </c>
      <c r="B176" s="334">
        <v>5.0</v>
      </c>
      <c r="C176" s="311" t="s">
        <v>4750</v>
      </c>
      <c r="D176" s="312" t="s">
        <v>2023</v>
      </c>
      <c r="E176" s="315">
        <v>45689.0</v>
      </c>
      <c r="F176" s="218" t="str">
        <f t="array" ref="F176">INDEX('Ortala-KabKota'!F$2:F$415,MATCH($D176,'Ortala-KabKota'!$E$2:$E$415,FALSE))</f>
        <v>Santi/ 081223000061</v>
      </c>
      <c r="G176" s="218" t="str">
        <f t="array" ref="G176">INDEX('Ortala-KabKota'!G$2:G$415,MATCH($D176,'Ortala-KabKota'!$E$2:$E$415,FALSE))</f>
        <v/>
      </c>
      <c r="H176" s="218" t="str">
        <f t="array" ref="H176">INDEX('Ortala-KabKota'!H$2:H$415,MATCH($D176,'Ortala-KabKota'!$E$2:$E$415,FALSE))</f>
        <v/>
      </c>
      <c r="I176" s="218" t="str">
        <f t="array" ref="I176">INDEX('Ortala-KabKota'!I$2:I$415,MATCH($D176,'Ortala-KabKota'!$E$2:$E$415,FALSE))</f>
        <v/>
      </c>
      <c r="J176" s="218" t="str">
        <f t="array" ref="J176">INDEX('Ortala-KabKota'!J$2:J$415,MATCH($D176,'Ortala-KabKota'!$E$2:$E$415,FALSE))</f>
        <v>UPTD PPA</v>
      </c>
      <c r="K176" s="218" t="str">
        <f t="array" ref="K176">INDEX('Ortala-KabKota'!K$2:K$415,MATCH($D176,'Ortala-KabKota'!$E$2:$E$415,FALSE))</f>
        <v>Peraturan Bupati Kabupaten Garut Nomor 220 Tahun 2022</v>
      </c>
      <c r="L176" s="218">
        <f t="array" ref="L176">INDEX('Ortala-KabKota'!L$2:L$415,MATCH($D176,'Ortala-KabKota'!$E$2:$E$415,FALSE))</f>
        <v>2022</v>
      </c>
      <c r="M176" s="218" t="str">
        <f t="array" ref="M176">INDEX('Ortala-KabKota'!M$2:M$415,MATCH($D176,'Ortala-KabKota'!$E$2:$E$415,FALSE))</f>
        <v/>
      </c>
      <c r="N176" s="218" t="str">
        <f t="array" ref="N176">INDEX('Ortala-KabKota'!N$2:N$415,MATCH($D176,'Ortala-KabKota'!$E$2:$E$415,FALSE))</f>
        <v>Anjar/08112233414</v>
      </c>
      <c r="O176" s="218" t="str">
        <f t="array" ref="O176">INDEX('Ortala-KabKota'!O$2:O$415,MATCH($D176,'Ortala-KabKota'!$E$2:$E$415,FALSE))</f>
        <v/>
      </c>
      <c r="P176" s="218" t="str">
        <f t="array" ref="P176">INDEX('Ortala-KabKota'!P$2:P$415,MATCH($D176,'Ortala-KabKota'!$E$2:$E$415,FALSE))</f>
        <v/>
      </c>
      <c r="Q176" s="218" t="str">
        <f t="array" ref="Q176">INDEX('Ortala-KabKota'!Q$2:Q$415,MATCH($D176,'Ortala-KabKota'!$E$2:$E$415,FALSE))</f>
        <v>BERGABUNG DENGAN KANTOR DINAS</v>
      </c>
      <c r="R176" s="218" t="str">
        <f t="array" ref="R176">INDEX('Ortala-KabKota'!R$2:R$415,MATCH($D176,'Ortala-KabKota'!$E$2:$E$415,FALSE))</f>
        <v>TIDAK PUNYA</v>
      </c>
      <c r="S176" s="218" t="str">
        <f t="array" ref="S176">INDEX('Ortala-KabKota'!S$2:S$415,MATCH($D176,'Ortala-KabKota'!$E$2:$E$415,FALSE))</f>
        <v>sudah terbentuk UPTD PPPA Kewilayahan</v>
      </c>
      <c r="T176" s="218">
        <f t="array" ref="T176">INDEX('Ortala-KabKota'!T$2:T$415,MATCH($D176,'Ortala-KabKota'!$E$2:$E$415,FALSE))</f>
        <v>0</v>
      </c>
      <c r="U176" s="218">
        <f t="array" ref="U176">INDEX('Ortala-KabKota'!U$2:U$415,MATCH($D176,'Ortala-KabKota'!$E$2:$E$415,FALSE))</f>
        <v>0</v>
      </c>
      <c r="V176" s="218">
        <f t="array" ref="V176">INDEX('Ortala-KabKota'!V$2:V$415,MATCH($D176,'Ortala-KabKota'!$E$2:$E$415,FALSE))</f>
        <v>0</v>
      </c>
      <c r="W176" s="218">
        <f t="array" ref="W176">INDEX('Ortala-KabKota'!W$2:W$415,MATCH($D176,'Ortala-KabKota'!$E$2:$E$415,FALSE))</f>
        <v>0</v>
      </c>
      <c r="X176" s="218">
        <f t="array" ref="X176">INDEX('Ortala-KabKota'!X$2:X$415,MATCH($D176,'Ortala-KabKota'!$E$2:$E$415,FALSE))</f>
        <v>0</v>
      </c>
      <c r="Y176" s="218">
        <f t="array" ref="Y176">INDEX('Ortala-KabKota'!Y$2:Y$415,MATCH($D176,'Ortala-KabKota'!$E$2:$E$415,FALSE))</f>
        <v>0</v>
      </c>
      <c r="Z176" s="218">
        <f t="array" ref="Z176">INDEX('Ortala-KabKota'!Z$2:Z$415,MATCH($D176,'Ortala-KabKota'!$E$2:$E$415,FALSE))</f>
        <v>0</v>
      </c>
      <c r="AA176" s="218">
        <f t="array" ref="AA176">INDEX('Ortala-KabKota'!AA$2:AA$415,MATCH($D176,'Ortala-KabKota'!$E$2:$E$415,FALSE))</f>
        <v>1</v>
      </c>
      <c r="AB176" s="218">
        <f t="array" ref="AB176">INDEX('Ortala-KabKota'!AB$2:AB$415,MATCH($D176,'Ortala-KabKota'!$E$2:$E$415,FALSE))</f>
        <v>0</v>
      </c>
      <c r="AC176" s="218">
        <f t="array" ref="AC176">INDEX('Ortala-KabKota'!AC$2:AC$415,MATCH($D176,'Ortala-KabKota'!$E$2:$E$415,FALSE))</f>
        <v>0</v>
      </c>
      <c r="AD176" s="218">
        <f t="array" ref="AD176">INDEX('Ortala-KabKota'!AD$2:AD$415,MATCH($D176,'Ortala-KabKota'!$E$2:$E$415,FALSE))</f>
        <v>0</v>
      </c>
      <c r="AE176" s="218">
        <f t="array" ref="AE176">INDEX('Ortala-KabKota'!AE$2:AE$415,MATCH($D176,'Ortala-KabKota'!$E$2:$E$415,FALSE))</f>
        <v>0</v>
      </c>
      <c r="AF176" s="218">
        <f t="array" ref="AF176">INDEX('Ortala-KabKota'!AF$2:AF$415,MATCH($D176,'Ortala-KabKota'!$E$2:$E$415,FALSE))</f>
        <v>0</v>
      </c>
      <c r="AG176" s="218">
        <f t="array" ref="AG176">INDEX('Ortala-KabKota'!AG$2:AG$415,MATCH($D176,'Ortala-KabKota'!$E$2:$E$415,FALSE))</f>
        <v>0</v>
      </c>
      <c r="AH176" s="218">
        <f t="array" ref="AH176">INDEX('Ortala-KabKota'!AH$2:AH$415,MATCH($D176,'Ortala-KabKota'!$E$2:$E$415,FALSE))</f>
        <v>0</v>
      </c>
      <c r="AI176" s="218" t="str">
        <f t="array" ref="AI176">INDEX('Ortala-KabKota'!AI$2:AI$415,MATCH($D176,'Ortala-KabKota'!$E$2:$E$415,FALSE))</f>
        <v>Tidak Ada, Kabupaten Garut dalam proses pembentukan UPTD PPA dan dalam proses pengkajian Naskah Akademik</v>
      </c>
      <c r="AJ176" s="218">
        <f t="array" ref="AJ176">INDEX('Ortala-KabKota'!AJ$2:AJ$415,MATCH($D176,'Ortala-KabKota'!$E$2:$E$415,FALSE))</f>
        <v>0</v>
      </c>
      <c r="AK176" s="218">
        <f t="array" ref="AK176">INDEX('Ortala-KabKota'!AK$2:AK$415,MATCH($D176,'Ortala-KabKota'!$E$2:$E$415,FALSE))</f>
        <v>0</v>
      </c>
      <c r="AL176" s="218">
        <f t="array" ref="AL176">INDEX('Ortala-KabKota'!AL$2:AL$415,MATCH($D176,'Ortala-KabKota'!$E$2:$E$415,FALSE))</f>
        <v>58</v>
      </c>
      <c r="AM176" s="218" t="str">
        <f t="array" ref="AM176">INDEX('Ortala-KabKota'!AM$2:AM$415,MATCH($D176,'Ortala-KabKota'!$E$2:$E$415,FALSE))</f>
        <v>Seksualitas</v>
      </c>
      <c r="AN176" s="218" t="str">
        <f t="array" ref="AN176">INDEX('Ortala-KabKota'!AN$2:AN$415,MATCH($D176,'Ortala-KabKota'!$E$2:$E$415,FALSE))</f>
        <v/>
      </c>
      <c r="AO176" s="218" t="str">
        <f t="array" ref="AO176">INDEX('Ortala-KabKota'!AO$2:AO$415,MATCH($D176,'Ortala-KabKota'!$E$2:$E$415,FALSE))</f>
        <v/>
      </c>
      <c r="AP176" s="218" t="str">
        <f t="array" ref="AP176">INDEX('Ortala-KabKota'!AP$2:AP$415,MATCH($D176,'Ortala-KabKota'!$E$2:$E$415,FALSE))</f>
        <v/>
      </c>
      <c r="AQ176" s="218">
        <f t="array" ref="AQ176">INDEX('Ortala-KabKota'!AQ$2:AQ$415,MATCH($D176,'Ortala-KabKota'!$E$2:$E$415,FALSE))</f>
        <v>1</v>
      </c>
      <c r="AR176" s="218" t="str">
        <f t="array" ref="AR176">INDEX('Ortala-KabKota'!AR$2:AR$415,MATCH($D176,'Ortala-KabKota'!$E$2:$E$415,FALSE))</f>
        <v/>
      </c>
      <c r="AS176" s="218" t="str">
        <f t="array" ref="AS176">INDEX('Ortala-KabKota'!AS$2:AS$415,MATCH($D176,'Ortala-KabKota'!$E$2:$E$415,FALSE))</f>
        <v/>
      </c>
      <c r="AT176" s="218" t="str">
        <f t="array" ref="AT176">INDEX('Ortala-KabKota'!AT$2:AT$415,MATCH($D176,'Ortala-KabKota'!$E$2:$E$415,FALSE))</f>
        <v/>
      </c>
      <c r="AU176" s="218" t="str">
        <f t="array" ref="AU176">INDEX('UPTD PPA KabKota'!D$5:D$513,MATCH($D176,'UPTD PPA KabKota'!$C$5:$C$513,FALSE))</f>
        <v>Santi Susanti</v>
      </c>
      <c r="AV176" s="218" t="str">
        <f t="array" ref="AV176">INDEX('UPTD PPA KabKota'!E$5:E$513,MATCH($D176,'UPTD PPA KabKota'!$C$5:$C$513,FALSE))</f>
        <v>Jalan Patriot No. 33, Kelurahan Sukagalih, Kecamatan Tarogong Kidul, Kabupaten Garut</v>
      </c>
      <c r="AW176" s="218">
        <f t="array" ref="AW176">INDEX('UPTD PPA KabKota'!F$5:F$513,MATCH($D176,'UPTD PPA KabKota'!$C$5:$C$513,FALSE))</f>
        <v>82130182192</v>
      </c>
      <c r="AX176" s="218">
        <f t="array" ref="AX176">INDEX('UPTD PPA KabKota'!G$5:G$513,MATCH($D176,'UPTD PPA KabKota'!$C$5:$C$513,FALSE))</f>
        <v>82130182192</v>
      </c>
      <c r="AY176" s="218" t="str">
        <f t="array" ref="AY176">INDEX('UPTD PPA KabKota'!H$5:H$513,MATCH($D176,'UPTD PPA KabKota'!$C$5:$C$513,FALSE))</f>
        <v>UPTD PPA</v>
      </c>
      <c r="AZ176" s="218" t="str">
        <f t="array" ref="AZ176">INDEX('UPTD PPA KabKota'!I$5:I$513,MATCH($D176,'UPTD PPA KabKota'!$C$5:$C$513,FALSE))</f>
        <v>Peraturan Bupati Kabupaten Garut Nomor 220 Tahun 2022</v>
      </c>
      <c r="BA176" s="218">
        <f t="array" ref="BA176">INDEX('UPTD PPA KabKota'!J$5:J$513,MATCH($D176,'UPTD PPA KabKota'!$C$5:$C$513,FALSE))</f>
        <v>2022</v>
      </c>
      <c r="BB176" s="218" t="str">
        <f t="array" ref="BB176">INDEX('UPTD PPA KabKota'!K$5:K$513,MATCH($D176,'UPTD PPA KabKota'!$C$5:$C$513,FALSE))</f>
        <v>A</v>
      </c>
      <c r="BC176" s="218" t="str">
        <f t="array" ref="BC176">INDEX('UPTD PPA KabKota'!L$5:L$513,MATCH($D176,'UPTD PPA KabKota'!$C$5:$C$513,FALSE))</f>
        <v>Santi/081223000061</v>
      </c>
      <c r="BD176" s="218" t="str">
        <f t="array" ref="BD176">INDEX('UPTD PPA KabKota'!M$5:M$513,MATCH($D176,'UPTD PPA KabKota'!$C$5:$C$513,FALSE))</f>
        <v>ambuunixes@gmail.com</v>
      </c>
      <c r="BE176" s="218" t="str">
        <f t="array" ref="BE176">INDEX('UPTD PPA KabKota'!N$5:N$513,MATCH($D176,'UPTD PPA KabKota'!$C$5:$C$513,FALSE))</f>
        <v>Kepala UPTD, Kasubag TU, Pengadministrasian Umum, Psikolog Klinis, Konselor, Mediator, Penjaga Rumah Aman, Penjaga Keamanan, Pengemudi</v>
      </c>
      <c r="BF176" s="218" t="str">
        <f t="array" ref="BF176">INDEX('UPTD PPA KabKota'!O$5:O$513,MATCH($D176,'UPTD PPA KabKota'!$C$5:$C$513,FALSE))</f>
        <v>Mandiri</v>
      </c>
      <c r="BG176" s="218" t="str">
        <f t="array" ref="BG176">INDEX('UPTD PPA KabKota'!P$5:P$513,MATCH($D176,'UPTD PPA KabKota'!$C$5:$C$513,FALSE))</f>
        <v>Milik Sendiri</v>
      </c>
      <c r="BH176" s="218" t="str">
        <f t="array" ref="BH176">INDEX('UPTD PPA KabKota'!Q$5:Q$513,MATCH($D176,'UPTD PPA KabKota'!$C$5:$C$513,FALSE))</f>
        <v/>
      </c>
      <c r="BI176" s="218" t="str">
        <f t="array" ref="BI176">INDEX('UPTD PPA KabKota'!R$5:R$513,MATCH($D176,'UPTD PPA KabKota'!$C$5:$C$513,FALSE))</f>
        <v>Ada</v>
      </c>
      <c r="BJ176" s="218" t="str">
        <f t="array" ref="BJ176">INDEX('UPTD PPA KabKota'!S$5:S$513,MATCH($D176,'UPTD PPA KabKota'!$C$5:$C$513,FALSE))</f>
        <v>Tidak Ada</v>
      </c>
      <c r="BK176" s="218" t="str">
        <f t="array" ref="BK176">INDEX('UPTD PPA KabKota'!T$5:T$513,MATCH($D176,'UPTD PPA KabKota'!$C$5:$C$513,FALSE))</f>
        <v>Ada</v>
      </c>
      <c r="BL176" s="218" t="str">
        <f t="array" ref="BL176">INDEX('UPTD PPA KabKota'!U$5:U$513,MATCH($D176,'UPTD PPA KabKota'!$C$5:$C$513,FALSE))</f>
        <v>Ada</v>
      </c>
      <c r="BM176" s="218" t="str">
        <f t="array" ref="BM176">INDEX('UPTD PPA KabKota'!V$5:V$513,MATCH($D176,'UPTD PPA KabKota'!$C$5:$C$513,FALSE))</f>
        <v>Tidak Ada</v>
      </c>
      <c r="BN176" s="218" t="str">
        <f t="array" ref="BN176">INDEX('UPTD PPA KabKota'!W$5:W$513,MATCH($D176,'UPTD PPA KabKota'!$C$5:$C$513,FALSE))</f>
        <v>Ada</v>
      </c>
      <c r="BO176" s="218" t="str">
        <f t="array" ref="BO176">INDEX('UPTD PPA KabKota'!X$5:X$513,MATCH($D176,'UPTD PPA KabKota'!$C$5:$C$513,FALSE))</f>
        <v>Ada</v>
      </c>
      <c r="BP176" s="218" t="str">
        <f t="array" ref="BP176">INDEX('UPTD PPA KabKota'!Y$5:Y$513,MATCH($D176,'UPTD PPA KabKota'!$C$5:$C$513,FALSE))</f>
        <v>Ada</v>
      </c>
      <c r="BQ176" s="218" t="str">
        <f t="array" ref="BQ176">INDEX('UPTD PPA KabKota'!Z$5:Z$513,MATCH($D176,'UPTD PPA KabKota'!$C$5:$C$513,FALSE))</f>
        <v>Ada</v>
      </c>
      <c r="BR176" s="218" t="str">
        <f t="array" ref="BR176">INDEX('UPTD PPA KabKota'!AA$5:AA$513,MATCH($D176,'UPTD PPA KabKota'!$C$5:$C$513,FALSE))</f>
        <v>Tidak Ada</v>
      </c>
      <c r="BS176" s="218" t="str">
        <f t="array" ref="BS176">INDEX('UPTD PPA KabKota'!AB$5:AB$513,MATCH($D176,'UPTD PPA KabKota'!$C$5:$C$513,FALSE))</f>
        <v>Tidak Ada</v>
      </c>
      <c r="BT176" s="218" t="str">
        <f t="array" ref="BT176">INDEX('UPTD PPA KabKota'!AC$5:AC$513,MATCH($D176,'UPTD PPA KabKota'!$C$5:$C$513,FALSE))</f>
        <v>Sudah</v>
      </c>
      <c r="BU176" s="218" t="str">
        <f t="array" ref="BU176">INDEX('UPTD PPA KabKota'!AD$5:AD$513,MATCH($D176,'UPTD PPA KabKota'!$C$5:$C$513,FALSE))</f>
        <v>Sudah</v>
      </c>
      <c r="BV176" s="218" t="str">
        <f t="array" ref="BV176">INDEX('UPTD PPA KabKota'!AE$5:AE$513,MATCH($D176,'UPTD PPA KabKota'!$C$5:$C$513,FALSE))</f>
        <v>Sudah</v>
      </c>
      <c r="BW176" s="218" t="str">
        <f t="array" ref="BW176">INDEX('UPTD PPA KabKota'!AF$5:AF$513,MATCH($D176,'UPTD PPA KabKota'!$C$5:$C$513,FALSE))</f>
        <v>Sudah</v>
      </c>
      <c r="BX176" s="218" t="str">
        <f t="array" ref="BX176">INDEX('UPTD PPA KabKota'!AG$5:AG$513,MATCH($D176,'UPTD PPA KabKota'!$C$5:$C$513,FALSE))</f>
        <v>Sudah</v>
      </c>
      <c r="BY176" s="218" t="str">
        <f t="array" ref="BY176">INDEX('UPTD PPA KabKota'!AH$5:AH$513,MATCH($D176,'UPTD PPA KabKota'!$C$5:$C$513,FALSE))</f>
        <v>Sudah</v>
      </c>
      <c r="BZ176" s="218" t="str">
        <f t="array" ref="BZ176">INDEX('UPTD PPA KabKota'!AI$5:AI$513,MATCH($D176,'UPTD PPA KabKota'!$C$5:$C$513,FALSE))</f>
        <v>Sudah</v>
      </c>
      <c r="CA176" s="218" t="str">
        <f t="array" ref="CA176">INDEX('UPTD PPA KabKota'!AJ$5:AJ$513,MATCH($D176,'UPTD PPA KabKota'!$C$5:$C$513,FALSE))</f>
        <v>Sudah</v>
      </c>
      <c r="CB176" s="218" t="str">
        <f t="array" ref="CB176">INDEX('UPTD PPA KabKota'!AK$5:AK$513,MATCH($D176,'UPTD PPA KabKota'!$C$5:$C$513,FALSE))</f>
        <v>Sudah</v>
      </c>
      <c r="CC176" s="218" t="str">
        <f t="array" ref="CC176">INDEX('UPTD PPA KabKota'!AL$5:AL$513,MATCH($D176,'UPTD PPA KabKota'!$C$5:$C$513,FALSE))</f>
        <v>Sudah</v>
      </c>
      <c r="CD176" s="218" t="str">
        <f t="array" ref="CD176">INDEX('UPTD PPA KabKota'!AM$5:AM$513,MATCH($D176,'UPTD PPA KabKota'!$C$5:$C$513,FALSE))</f>
        <v>Sudah</v>
      </c>
      <c r="CE176" s="218" t="str">
        <f t="array" ref="CE176">INDEX('UPTD PPA KabKota'!AN$5:AN$513,MATCH($D176,'UPTD PPA KabKota'!$C$5:$C$513,FALSE))</f>
        <v/>
      </c>
      <c r="CF176" s="218" t="str">
        <f t="array" ref="CF176">INDEX('UPTD PPA KabKota'!AO$5:AO$513,MATCH($D176,'UPTD PPA KabKota'!$C$5:$C$513,FALSE))</f>
        <v>164 kasus</v>
      </c>
      <c r="CG176" s="218" t="str">
        <f t="array" ref="CG176">INDEX('UPTD PPA KabKota'!AP$5:AP$513,MATCH($D176,'UPTD PPA KabKota'!$C$5:$C$513,FALSE))</f>
        <v>Kekerasan seksual terhadap anak</v>
      </c>
      <c r="CH176" s="218" t="str">
        <f t="array" ref="CH176">INDEX('UPTD PPA KabKota'!AQ$5:AQ$513,MATCH($D176,'UPTD PPA KabKota'!$C$5:$C$513,FALSE))</f>
        <v/>
      </c>
      <c r="CI176" s="218" t="str">
        <f t="array" ref="CI176">INDEX('UPTD PPA KabKota'!AR$5:AR$513,MATCH($D176,'UPTD PPA KabKota'!$C$5:$C$513,FALSE))</f>
        <v/>
      </c>
      <c r="CJ176" s="218" t="str">
        <f t="array" ref="CJ176">INDEX('UPTD PPA KabKota'!AS$5:AS$513,MATCH($D176,'UPTD PPA KabKota'!$C$5:$C$513,FALSE))</f>
        <v/>
      </c>
      <c r="CK176" s="218" t="str">
        <f t="array" ref="CK176">INDEX('UPTD PPA KabKota'!AT$5:AT$513,MATCH($D176,'UPTD PPA KabKota'!$C$5:$C$513,FALSE))</f>
        <v/>
      </c>
      <c r="CL176" s="218" t="str">
        <f t="array" ref="CL176">INDEX('UPTD PPA KabKota'!AU$5:AU$513,MATCH($D176,'UPTD PPA KabKota'!$C$5:$C$513,FALSE))</f>
        <v/>
      </c>
      <c r="CM176" s="218" t="str">
        <f t="array" ref="CM176">INDEX('UPTD PPA KabKota'!AV$5:AV$513,MATCH($D176,'UPTD PPA KabKota'!$C$5:$C$513,FALSE))</f>
        <v/>
      </c>
      <c r="CN176" s="218" t="str">
        <f t="array" ref="CN176">INDEX('UPTD PPA KabKota'!AW$5:AW$513,MATCH($D176,'UPTD PPA KabKota'!$C$5:$C$513,FALSE))</f>
        <v>v</v>
      </c>
      <c r="CO176" s="218" t="str">
        <f t="array" ref="CO176">INDEX('UPTD PPA KabKota'!AX$5:AX$513,MATCH($D176,'UPTD PPA KabKota'!$C$5:$C$513,FALSE))</f>
        <v/>
      </c>
      <c r="CP176" s="218" t="str">
        <f t="array" ref="CP176">INDEX('UPTD PPA KabKota'!AY$5:AY$513,MATCH($D176,'UPTD PPA KabKota'!$C$5:$C$513,FALSE))</f>
        <v/>
      </c>
      <c r="CQ176" s="209" t="str">
        <f>IFERROR(__xludf.DUMMYFUNCTION("IF(ISBLANK($K176),"""",IF(REGEXMATCH($K176,""Peraturan""),""Ada"",IF(REGEXMATCH($K176,""Rekomendasi""),""Tidak Ada"", $K176)))
"),"Ada")</f>
        <v>Ada</v>
      </c>
      <c r="CR176" s="209" t="str">
        <f t="array" ref="CR176">index('UPTD PPA KabKota'!$BI$5:$BI$513,match($D176,'UPTD PPA KabKota'!$C$5:$C$513,false))</f>
        <v>Ada</v>
      </c>
      <c r="CS176" s="314" t="str">
        <f t="shared" si="30"/>
        <v>Ada</v>
      </c>
    </row>
    <row r="177">
      <c r="A177" s="334">
        <v>172.0</v>
      </c>
      <c r="B177" s="334">
        <v>6.0</v>
      </c>
      <c r="C177" s="311" t="s">
        <v>4750</v>
      </c>
      <c r="D177" s="312" t="s">
        <v>2051</v>
      </c>
      <c r="E177" s="315">
        <v>45748.0</v>
      </c>
      <c r="F177" s="218" t="str">
        <f t="array" ref="F177">INDEX('Ortala-KabKota'!F$2:F$415,MATCH($D177,'Ortala-KabKota'!$E$2:$E$415,FALSE))</f>
        <v>Nurlela/ 082320658222</v>
      </c>
      <c r="G177" s="218" t="str">
        <f t="array" ref="G177">INDEX('Ortala-KabKota'!G$2:G$415,MATCH($D177,'Ortala-KabKota'!$E$2:$E$415,FALSE))</f>
        <v>Jalan Kamulyan Manonjaya</v>
      </c>
      <c r="H177" s="218" t="str">
        <f t="array" ref="H177">INDEX('Ortala-KabKota'!H$2:H$415,MATCH($D177,'Ortala-KabKota'!$E$2:$E$415,FALSE))</f>
        <v/>
      </c>
      <c r="I177" s="218" t="str">
        <f t="array" ref="I177">INDEX('Ortala-KabKota'!I$2:I$415,MATCH($D177,'Ortala-KabKota'!$E$2:$E$415,FALSE))</f>
        <v/>
      </c>
      <c r="J177" s="218" t="str">
        <f t="array" ref="J177">INDEX('Ortala-KabKota'!J$2:J$415,MATCH($D177,'Ortala-KabKota'!$E$2:$E$415,FALSE))</f>
        <v>UPTD PPA</v>
      </c>
      <c r="K177" s="218" t="str">
        <f t="array" ref="K177">INDEX('Ortala-KabKota'!K$2:K$415,MATCH($D177,'Ortala-KabKota'!$E$2:$E$415,FALSE))</f>
        <v>Peraturan Bupati Tasikmalaya Nomor 79 Tahun 2021</v>
      </c>
      <c r="L177" s="218">
        <f t="array" ref="L177">INDEX('Ortala-KabKota'!L$2:L$415,MATCH($D177,'Ortala-KabKota'!$E$2:$E$415,FALSE))</f>
        <v>2021</v>
      </c>
      <c r="M177" s="218" t="str">
        <f t="array" ref="M177">INDEX('Ortala-KabKota'!M$2:M$415,MATCH($D177,'Ortala-KabKota'!$E$2:$E$415,FALSE))</f>
        <v>A</v>
      </c>
      <c r="N177" s="218" t="str">
        <f t="array" ref="N177">INDEX('Ortala-KabKota'!N$2:N$415,MATCH($D177,'Ortala-KabKota'!$E$2:$E$415,FALSE))</f>
        <v>Yayah 085314783351</v>
      </c>
      <c r="O177" s="218" t="str">
        <f t="array" ref="O177">INDEX('Ortala-KabKota'!O$2:O$415,MATCH($D177,'Ortala-KabKota'!$E$2:$E$415,FALSE))</f>
        <v/>
      </c>
      <c r="P177" s="218" t="str">
        <f t="array" ref="P177">INDEX('Ortala-KabKota'!P$2:P$415,MATCH($D177,'Ortala-KabKota'!$E$2:$E$415,FALSE))</f>
        <v>Kepala UPTD PPA, Kasubag TU dan Kelompok JF</v>
      </c>
      <c r="Q177" s="218" t="str">
        <f t="array" ref="Q177">INDEX('Ortala-KabKota'!Q$2:Q$415,MATCH($D177,'Ortala-KabKota'!$E$2:$E$415,FALSE))</f>
        <v>BERGABUNG DENGAN KANTOR DINAS</v>
      </c>
      <c r="R177" s="218" t="str">
        <f t="array" ref="R177">INDEX('Ortala-KabKota'!R$2:R$415,MATCH($D177,'Ortala-KabKota'!$E$2:$E$415,FALSE))</f>
        <v>TIDAK PUNYA</v>
      </c>
      <c r="S177" s="218" t="str">
        <f t="array" ref="S177">INDEX('Ortala-KabKota'!S$2:S$415,MATCH($D177,'Ortala-KabKota'!$E$2:$E$415,FALSE))</f>
        <v>Tidak Ada</v>
      </c>
      <c r="T177" s="218">
        <f t="array" ref="T177">INDEX('Ortala-KabKota'!T$2:T$415,MATCH($D177,'Ortala-KabKota'!$E$2:$E$415,FALSE))</f>
        <v>0</v>
      </c>
      <c r="U177" s="218">
        <f t="array" ref="U177">INDEX('Ortala-KabKota'!U$2:U$415,MATCH($D177,'Ortala-KabKota'!$E$2:$E$415,FALSE))</f>
        <v>0</v>
      </c>
      <c r="V177" s="218">
        <f t="array" ref="V177">INDEX('Ortala-KabKota'!V$2:V$415,MATCH($D177,'Ortala-KabKota'!$E$2:$E$415,FALSE))</f>
        <v>0</v>
      </c>
      <c r="W177" s="218">
        <f t="array" ref="W177">INDEX('Ortala-KabKota'!W$2:W$415,MATCH($D177,'Ortala-KabKota'!$E$2:$E$415,FALSE))</f>
        <v>0</v>
      </c>
      <c r="X177" s="218">
        <f t="array" ref="X177">INDEX('Ortala-KabKota'!X$2:X$415,MATCH($D177,'Ortala-KabKota'!$E$2:$E$415,FALSE))</f>
        <v>0</v>
      </c>
      <c r="Y177" s="218">
        <f t="array" ref="Y177">INDEX('Ortala-KabKota'!Y$2:Y$415,MATCH($D177,'Ortala-KabKota'!$E$2:$E$415,FALSE))</f>
        <v>0</v>
      </c>
      <c r="Z177" s="218">
        <f t="array" ref="Z177">INDEX('Ortala-KabKota'!Z$2:Z$415,MATCH($D177,'Ortala-KabKota'!$E$2:$E$415,FALSE))</f>
        <v>0</v>
      </c>
      <c r="AA177" s="218">
        <f t="array" ref="AA177">INDEX('Ortala-KabKota'!AA$2:AA$415,MATCH($D177,'Ortala-KabKota'!$E$2:$E$415,FALSE))</f>
        <v>0</v>
      </c>
      <c r="AB177" s="218">
        <f t="array" ref="AB177">INDEX('Ortala-KabKota'!AB$2:AB$415,MATCH($D177,'Ortala-KabKota'!$E$2:$E$415,FALSE))</f>
        <v>0</v>
      </c>
      <c r="AC177" s="218">
        <f t="array" ref="AC177">INDEX('Ortala-KabKota'!AC$2:AC$415,MATCH($D177,'Ortala-KabKota'!$E$2:$E$415,FALSE))</f>
        <v>0</v>
      </c>
      <c r="AD177" s="218">
        <f t="array" ref="AD177">INDEX('Ortala-KabKota'!AD$2:AD$415,MATCH($D177,'Ortala-KabKota'!$E$2:$E$415,FALSE))</f>
        <v>0</v>
      </c>
      <c r="AE177" s="218">
        <f t="array" ref="AE177">INDEX('Ortala-KabKota'!AE$2:AE$415,MATCH($D177,'Ortala-KabKota'!$E$2:$E$415,FALSE))</f>
        <v>0</v>
      </c>
      <c r="AF177" s="218">
        <f t="array" ref="AF177">INDEX('Ortala-KabKota'!AF$2:AF$415,MATCH($D177,'Ortala-KabKota'!$E$2:$E$415,FALSE))</f>
        <v>0</v>
      </c>
      <c r="AG177" s="218">
        <f t="array" ref="AG177">INDEX('Ortala-KabKota'!AG$2:AG$415,MATCH($D177,'Ortala-KabKota'!$E$2:$E$415,FALSE))</f>
        <v>0</v>
      </c>
      <c r="AH177" s="218">
        <f t="array" ref="AH177">INDEX('Ortala-KabKota'!AH$2:AH$415,MATCH($D177,'Ortala-KabKota'!$E$2:$E$415,FALSE))</f>
        <v>0</v>
      </c>
      <c r="AI177" s="218" t="str">
        <f t="array" ref="AI177">INDEX('Ortala-KabKota'!AI$2:AI$415,MATCH($D177,'Ortala-KabKota'!$E$2:$E$415,FALSE))</f>
        <v>Tidak Ada</v>
      </c>
      <c r="AJ177" s="218">
        <f t="array" ref="AJ177">INDEX('Ortala-KabKota'!AJ$2:AJ$415,MATCH($D177,'Ortala-KabKota'!$E$2:$E$415,FALSE))</f>
        <v>0</v>
      </c>
      <c r="AK177" s="218">
        <f t="array" ref="AK177">INDEX('Ortala-KabKota'!AK$2:AK$415,MATCH($D177,'Ortala-KabKota'!$E$2:$E$415,FALSE))</f>
        <v>0</v>
      </c>
      <c r="AL177" s="218" t="str">
        <f t="array" ref="AL177">INDEX('Ortala-KabKota'!AL$2:AL$415,MATCH($D177,'Ortala-KabKota'!$E$2:$E$415,FALSE))</f>
        <v>Belum ada karena perbup tertanggal 4 otober 2021 dan pelantikan pejabat tanggal 3 Desember 2021</v>
      </c>
      <c r="AM177" s="218" t="str">
        <f t="array" ref="AM177">INDEX('Ortala-KabKota'!AM$2:AM$415,MATCH($D177,'Ortala-KabKota'!$E$2:$E$415,FALSE))</f>
        <v>-</v>
      </c>
      <c r="AN177" s="218" t="str">
        <f t="array" ref="AN177">INDEX('Ortala-KabKota'!AN$2:AN$415,MATCH($D177,'Ortala-KabKota'!$E$2:$E$415,FALSE))</f>
        <v/>
      </c>
      <c r="AO177" s="218" t="str">
        <f t="array" ref="AO177">INDEX('Ortala-KabKota'!AO$2:AO$415,MATCH($D177,'Ortala-KabKota'!$E$2:$E$415,FALSE))</f>
        <v/>
      </c>
      <c r="AP177" s="218" t="str">
        <f t="array" ref="AP177">INDEX('Ortala-KabKota'!AP$2:AP$415,MATCH($D177,'Ortala-KabKota'!$E$2:$E$415,FALSE))</f>
        <v/>
      </c>
      <c r="AQ177" s="218">
        <f t="array" ref="AQ177">INDEX('Ortala-KabKota'!AQ$2:AQ$415,MATCH($D177,'Ortala-KabKota'!$E$2:$E$415,FALSE))</f>
        <v>1</v>
      </c>
      <c r="AR177" s="218" t="str">
        <f t="array" ref="AR177">INDEX('Ortala-KabKota'!AR$2:AR$415,MATCH($D177,'Ortala-KabKota'!$E$2:$E$415,FALSE))</f>
        <v/>
      </c>
      <c r="AS177" s="218" t="str">
        <f t="array" ref="AS177">INDEX('Ortala-KabKota'!AS$2:AS$415,MATCH($D177,'Ortala-KabKota'!$E$2:$E$415,FALSE))</f>
        <v/>
      </c>
      <c r="AT177" s="218" t="str">
        <f t="array" ref="AT177">INDEX('Ortala-KabKota'!AT$2:AT$415,MATCH($D177,'Ortala-KabKota'!$E$2:$E$415,FALSE))</f>
        <v/>
      </c>
      <c r="AU177" s="218" t="str">
        <f t="array" ref="AU177">INDEX('UPTD PPA KabKota'!D$5:D$513,MATCH($D177,'UPTD PPA KabKota'!$C$5:$C$513,FALSE))</f>
        <v>Nurlela Mustikawati, S.ST.,MMRS</v>
      </c>
      <c r="AV177" s="218" t="str">
        <f t="array" ref="AV177">INDEX('UPTD PPA KabKota'!E$5:E$513,MATCH($D177,'UPTD PPA KabKota'!$C$5:$C$513,FALSE))</f>
        <v>Jl. Sukapura @,sukaasih Kecamatan Singaparna Kabupaten Tasikmalaya</v>
      </c>
      <c r="AW177" s="218">
        <f t="array" ref="AW177">INDEX('UPTD PPA KabKota'!F$5:F$513,MATCH($D177,'UPTD PPA KabKota'!$C$5:$C$513,FALSE))</f>
        <v>82121150757</v>
      </c>
      <c r="AX177" s="218">
        <f t="array" ref="AX177">INDEX('UPTD PPA KabKota'!G$5:G$513,MATCH($D177,'UPTD PPA KabKota'!$C$5:$C$513,FALSE))</f>
        <v>82121150757</v>
      </c>
      <c r="AY177" s="218" t="str">
        <f t="array" ref="AY177">INDEX('UPTD PPA KabKota'!H$5:H$513,MATCH($D177,'UPTD PPA KabKota'!$C$5:$C$513,FALSE))</f>
        <v>UPTD PPA</v>
      </c>
      <c r="AZ177" s="218" t="str">
        <f t="array" ref="AZ177">INDEX('UPTD PPA KabKota'!I$5:I$513,MATCH($D177,'UPTD PPA KabKota'!$C$5:$C$513,FALSE))</f>
        <v>Peraturan Bupati nomor 4 Tahun 2018
Peraturan Bupati No 44 Tahun 2022</v>
      </c>
      <c r="BA177" s="218">
        <f t="array" ref="BA177">INDEX('UPTD PPA KabKota'!J$5:J$513,MATCH($D177,'UPTD PPA KabKota'!$C$5:$C$513,FALSE))</f>
        <v>2018</v>
      </c>
      <c r="BB177" s="218" t="str">
        <f t="array" ref="BB177">INDEX('UPTD PPA KabKota'!K$5:K$513,MATCH($D177,'UPTD PPA KabKota'!$C$5:$C$513,FALSE))</f>
        <v>A</v>
      </c>
      <c r="BC177" s="218" t="str">
        <f t="array" ref="BC177">INDEX('UPTD PPA KabKota'!L$5:L$513,MATCH($D177,'UPTD PPA KabKota'!$C$5:$C$513,FALSE))</f>
        <v>Nurlela Mustikawati/082320658222</v>
      </c>
      <c r="BD177" s="218">
        <f t="array" ref="BD177">INDEX('UPTD PPA KabKota'!M$5:M$513,MATCH($D177,'UPTD PPA KabKota'!$C$5:$C$513,FALSE))</f>
        <v>82320658222</v>
      </c>
      <c r="BE177" s="218" t="str">
        <f t="array" ref="BE177">INDEX('UPTD PPA KabKota'!N$5:N$513,MATCH($D177,'UPTD PPA KabKota'!$C$5:$C$513,FALSE))</f>
        <v>Kepala UPTD, Kasubag TU dan Kelompok Jabtan Fungsional</v>
      </c>
      <c r="BF177" s="218" t="str">
        <f t="array" ref="BF177">INDEX('UPTD PPA KabKota'!O$5:O$513,MATCH($D177,'UPTD PPA KabKota'!$C$5:$C$513,FALSE))</f>
        <v>Pinjam Gedung Selain Dinas PPPA</v>
      </c>
      <c r="BG177" s="218" t="str">
        <f t="array" ref="BG177">INDEX('UPTD PPA KabKota'!P$5:P$513,MATCH($D177,'UPTD PPA KabKota'!$C$5:$C$513,FALSE))</f>
        <v>Sewa/Kontrak</v>
      </c>
      <c r="BH177" s="218" t="str">
        <f t="array" ref="BH177">INDEX('UPTD PPA KabKota'!Q$5:Q$513,MATCH($D177,'UPTD PPA KabKota'!$C$5:$C$513,FALSE))</f>
        <v/>
      </c>
      <c r="BI177" s="218" t="str">
        <f t="array" ref="BI177">INDEX('UPTD PPA KabKota'!R$5:R$513,MATCH($D177,'UPTD PPA KabKota'!$C$5:$C$513,FALSE))</f>
        <v>Ada</v>
      </c>
      <c r="BJ177" s="218" t="str">
        <f t="array" ref="BJ177">INDEX('UPTD PPA KabKota'!S$5:S$513,MATCH($D177,'UPTD PPA KabKota'!$C$5:$C$513,FALSE))</f>
        <v>Ada</v>
      </c>
      <c r="BK177" s="218" t="str">
        <f t="array" ref="BK177">INDEX('UPTD PPA KabKota'!T$5:T$513,MATCH($D177,'UPTD PPA KabKota'!$C$5:$C$513,FALSE))</f>
        <v>Ada</v>
      </c>
      <c r="BL177" s="218" t="str">
        <f t="array" ref="BL177">INDEX('UPTD PPA KabKota'!U$5:U$513,MATCH($D177,'UPTD PPA KabKota'!$C$5:$C$513,FALSE))</f>
        <v>Tidak Ada</v>
      </c>
      <c r="BM177" s="218" t="str">
        <f t="array" ref="BM177">INDEX('UPTD PPA KabKota'!V$5:V$513,MATCH($D177,'UPTD PPA KabKota'!$C$5:$C$513,FALSE))</f>
        <v>Ada</v>
      </c>
      <c r="BN177" s="218" t="str">
        <f t="array" ref="BN177">INDEX('UPTD PPA KabKota'!W$5:W$513,MATCH($D177,'UPTD PPA KabKota'!$C$5:$C$513,FALSE))</f>
        <v>Tidak Ada</v>
      </c>
      <c r="BO177" s="218" t="str">
        <f t="array" ref="BO177">INDEX('UPTD PPA KabKota'!X$5:X$513,MATCH($D177,'UPTD PPA KabKota'!$C$5:$C$513,FALSE))</f>
        <v>Tidak Ada</v>
      </c>
      <c r="BP177" s="218" t="str">
        <f t="array" ref="BP177">INDEX('UPTD PPA KabKota'!Y$5:Y$513,MATCH($D177,'UPTD PPA KabKota'!$C$5:$C$513,FALSE))</f>
        <v>Tidak Ada</v>
      </c>
      <c r="BQ177" s="218" t="str">
        <f t="array" ref="BQ177">INDEX('UPTD PPA KabKota'!Z$5:Z$513,MATCH($D177,'UPTD PPA KabKota'!$C$5:$C$513,FALSE))</f>
        <v>Tidak Ada</v>
      </c>
      <c r="BR177" s="218" t="str">
        <f t="array" ref="BR177">INDEX('UPTD PPA KabKota'!AA$5:AA$513,MATCH($D177,'UPTD PPA KabKota'!$C$5:$C$513,FALSE))</f>
        <v>Tidak Ada</v>
      </c>
      <c r="BS177" s="218" t="str">
        <f t="array" ref="BS177">INDEX('UPTD PPA KabKota'!AB$5:AB$513,MATCH($D177,'UPTD PPA KabKota'!$C$5:$C$513,FALSE))</f>
        <v>Ada</v>
      </c>
      <c r="BT177" s="218" t="str">
        <f t="array" ref="BT177">INDEX('UPTD PPA KabKota'!AC$5:AC$513,MATCH($D177,'UPTD PPA KabKota'!$C$5:$C$513,FALSE))</f>
        <v>Sudah</v>
      </c>
      <c r="BU177" s="218" t="str">
        <f t="array" ref="BU177">INDEX('UPTD PPA KabKota'!AD$5:AD$513,MATCH($D177,'UPTD PPA KabKota'!$C$5:$C$513,FALSE))</f>
        <v>Sudah</v>
      </c>
      <c r="BV177" s="218" t="str">
        <f t="array" ref="BV177">INDEX('UPTD PPA KabKota'!AE$5:AE$513,MATCH($D177,'UPTD PPA KabKota'!$C$5:$C$513,FALSE))</f>
        <v>Sudah</v>
      </c>
      <c r="BW177" s="218" t="str">
        <f t="array" ref="BW177">INDEX('UPTD PPA KabKota'!AF$5:AF$513,MATCH($D177,'UPTD PPA KabKota'!$C$5:$C$513,FALSE))</f>
        <v>Sudah</v>
      </c>
      <c r="BX177" s="218" t="str">
        <f t="array" ref="BX177">INDEX('UPTD PPA KabKota'!AG$5:AG$513,MATCH($D177,'UPTD PPA KabKota'!$C$5:$C$513,FALSE))</f>
        <v>Sudah</v>
      </c>
      <c r="BY177" s="218" t="str">
        <f t="array" ref="BY177">INDEX('UPTD PPA KabKota'!AH$5:AH$513,MATCH($D177,'UPTD PPA KabKota'!$C$5:$C$513,FALSE))</f>
        <v>Sudah</v>
      </c>
      <c r="BZ177" s="218" t="str">
        <f t="array" ref="BZ177">INDEX('UPTD PPA KabKota'!AI$5:AI$513,MATCH($D177,'UPTD PPA KabKota'!$C$5:$C$513,FALSE))</f>
        <v>Sudah</v>
      </c>
      <c r="CA177" s="218" t="str">
        <f t="array" ref="CA177">INDEX('UPTD PPA KabKota'!AJ$5:AJ$513,MATCH($D177,'UPTD PPA KabKota'!$C$5:$C$513,FALSE))</f>
        <v>Sudah</v>
      </c>
      <c r="CB177" s="218" t="str">
        <f t="array" ref="CB177">INDEX('UPTD PPA KabKota'!AK$5:AK$513,MATCH($D177,'UPTD PPA KabKota'!$C$5:$C$513,FALSE))</f>
        <v>Sudah</v>
      </c>
      <c r="CC177" s="218" t="str">
        <f t="array" ref="CC177">INDEX('UPTD PPA KabKota'!AL$5:AL$513,MATCH($D177,'UPTD PPA KabKota'!$C$5:$C$513,FALSE))</f>
        <v>Sudah</v>
      </c>
      <c r="CD177" s="218" t="str">
        <f t="array" ref="CD177">INDEX('UPTD PPA KabKota'!AM$5:AM$513,MATCH($D177,'UPTD PPA KabKota'!$C$5:$C$513,FALSE))</f>
        <v>Sudah</v>
      </c>
      <c r="CE177" s="218" t="str">
        <f t="array" ref="CE177">INDEX('UPTD PPA KabKota'!AN$5:AN$513,MATCH($D177,'UPTD PPA KabKota'!$C$5:$C$513,FALSE))</f>
        <v>ada</v>
      </c>
      <c r="CF177" s="218">
        <f t="array" ref="CF177">INDEX('UPTD PPA KabKota'!AO$5:AO$513,MATCH($D177,'UPTD PPA KabKota'!$C$5:$C$513,FALSE))</f>
        <v>114</v>
      </c>
      <c r="CG177" s="218" t="str">
        <f t="array" ref="CG177">INDEX('UPTD PPA KabKota'!AP$5:AP$513,MATCH($D177,'UPTD PPA KabKota'!$C$5:$C$513,FALSE))</f>
        <v>persetubuhan</v>
      </c>
      <c r="CH177" s="218" t="str">
        <f t="array" ref="CH177">INDEX('UPTD PPA KabKota'!AQ$5:AQ$513,MATCH($D177,'UPTD PPA KabKota'!$C$5:$C$513,FALSE))</f>
        <v/>
      </c>
      <c r="CI177" s="218" t="str">
        <f t="array" ref="CI177">INDEX('UPTD PPA KabKota'!AR$5:AR$513,MATCH($D177,'UPTD PPA KabKota'!$C$5:$C$513,FALSE))</f>
        <v/>
      </c>
      <c r="CJ177" s="218" t="str">
        <f t="array" ref="CJ177">INDEX('UPTD PPA KabKota'!AS$5:AS$513,MATCH($D177,'UPTD PPA KabKota'!$C$5:$C$513,FALSE))</f>
        <v>v</v>
      </c>
      <c r="CK177" s="218" t="str">
        <f t="array" ref="CK177">INDEX('UPTD PPA KabKota'!AT$5:AT$513,MATCH($D177,'UPTD PPA KabKota'!$C$5:$C$513,FALSE))</f>
        <v/>
      </c>
      <c r="CL177" s="218" t="str">
        <f t="array" ref="CL177">INDEX('UPTD PPA KabKota'!AU$5:AU$513,MATCH($D177,'UPTD PPA KabKota'!$C$5:$C$513,FALSE))</f>
        <v/>
      </c>
      <c r="CM177" s="218" t="str">
        <f t="array" ref="CM177">INDEX('UPTD PPA KabKota'!AV$5:AV$513,MATCH($D177,'UPTD PPA KabKota'!$C$5:$C$513,FALSE))</f>
        <v/>
      </c>
      <c r="CN177" s="218" t="str">
        <f t="array" ref="CN177">INDEX('UPTD PPA KabKota'!AW$5:AW$513,MATCH($D177,'UPTD PPA KabKota'!$C$5:$C$513,FALSE))</f>
        <v/>
      </c>
      <c r="CO177" s="218" t="str">
        <f t="array" ref="CO177">INDEX('UPTD PPA KabKota'!AX$5:AX$513,MATCH($D177,'UPTD PPA KabKota'!$C$5:$C$513,FALSE))</f>
        <v/>
      </c>
      <c r="CP177" s="218" t="str">
        <f t="array" ref="CP177">INDEX('UPTD PPA KabKota'!AY$5:AY$513,MATCH($D177,'UPTD PPA KabKota'!$C$5:$C$513,FALSE))</f>
        <v/>
      </c>
      <c r="CQ177" s="209" t="str">
        <f>IFERROR(__xludf.DUMMYFUNCTION("IF(ISBLANK($K177),"""",IF(REGEXMATCH($K177,""Peraturan""),""Ada"",IF(REGEXMATCH($K177,""Rekomendasi""),""Tidak Ada"", $K177)))
"),"Ada")</f>
        <v>Ada</v>
      </c>
      <c r="CR177" s="209" t="str">
        <f t="array" ref="CR177">index('UPTD PPA KabKota'!$BI$5:$BI$513,match($D177,'UPTD PPA KabKota'!$C$5:$C$513,false))</f>
        <v>Ada</v>
      </c>
      <c r="CS177" s="314" t="str">
        <f t="shared" si="30"/>
        <v>Ada</v>
      </c>
    </row>
    <row r="178">
      <c r="A178" s="334">
        <v>173.0</v>
      </c>
      <c r="B178" s="334">
        <v>7.0</v>
      </c>
      <c r="C178" s="311" t="s">
        <v>4750</v>
      </c>
      <c r="D178" s="312" t="s">
        <v>2143</v>
      </c>
      <c r="E178" s="315">
        <v>45689.0</v>
      </c>
      <c r="F178" s="218" t="str">
        <f t="array" ref="F178">INDEX('Ortala-KabKota'!F$2:F$415,MATCH($D178,'Ortala-KabKota'!$E$2:$E$415,FALSE))</f>
        <v>1. Ade Atin Maesaroh, S.IP.</v>
      </c>
      <c r="G178" s="218" t="str">
        <f t="array" ref="G178">INDEX('Ortala-KabKota'!G$2:G$415,MATCH($D178,'Ortala-KabKota'!$E$2:$E$415,FALSE))</f>
        <v>Jln. Dr. H. Soejoed No. 9A Kertasari Ciamis</v>
      </c>
      <c r="H178" s="218">
        <f t="array" ref="H178">INDEX('Ortala-KabKota'!H$2:H$415,MATCH($D178,'Ortala-KabKota'!$E$2:$E$415,FALSE))</f>
        <v>81321056234</v>
      </c>
      <c r="I178" s="218" t="str">
        <f t="array" ref="I178">INDEX('Ortala-KabKota'!I$2:I$415,MATCH($D178,'Ortala-KabKota'!$E$2:$E$415,FALSE))</f>
        <v>-</v>
      </c>
      <c r="J178" s="218" t="str">
        <f t="array" ref="J178">INDEX('Ortala-KabKota'!J$2:J$415,MATCH($D178,'Ortala-KabKota'!$E$2:$E$415,FALSE))</f>
        <v>UPTD P5A</v>
      </c>
      <c r="K178" s="218" t="str">
        <f t="array" ref="K178">INDEX('Ortala-KabKota'!K$2:K$415,MATCH($D178,'Ortala-KabKota'!$E$2:$E$415,FALSE))</f>
        <v>Peraturan Bupati Ciamis Nomor 47 Tahun 2018</v>
      </c>
      <c r="L178" s="218">
        <f t="array" ref="L178">INDEX('Ortala-KabKota'!L$2:L$415,MATCH($D178,'Ortala-KabKota'!$E$2:$E$415,FALSE))</f>
        <v>2018</v>
      </c>
      <c r="M178" s="218" t="str">
        <f t="array" ref="M178">INDEX('Ortala-KabKota'!M$2:M$415,MATCH($D178,'Ortala-KabKota'!$E$2:$E$415,FALSE))</f>
        <v>A</v>
      </c>
      <c r="N178" s="218" t="str">
        <f t="array" ref="N178">INDEX('Ortala-KabKota'!N$2:N$415,MATCH($D178,'Ortala-KabKota'!$E$2:$E$415,FALSE))</f>
        <v>081321056234</v>
      </c>
      <c r="O178" s="316" t="str">
        <f t="array" ref="O178">INDEX('Ortala-KabKota'!O$2:O$415,MATCH($D178,'Ortala-KabKota'!$E$2:$E$415,FALSE))</f>
        <v>ade.m451@yahoo.co.id</v>
      </c>
      <c r="P178" s="218" t="str">
        <f t="array" ref="P178">INDEX('Ortala-KabKota'!P$2:P$415,MATCH($D178,'Ortala-KabKota'!$E$2:$E$415,FALSE))</f>
        <v>Kepala UPTD PPA, Kasubag TU dan Kelompok JF</v>
      </c>
      <c r="Q178" s="218" t="str">
        <f t="array" ref="Q178">INDEX('Ortala-KabKota'!Q$2:Q$415,MATCH($D178,'Ortala-KabKota'!$E$2:$E$415,FALSE))</f>
        <v>MANDIRI</v>
      </c>
      <c r="R178" s="218" t="str">
        <f t="array" ref="R178">INDEX('Ortala-KabKota'!R$2:R$415,MATCH($D178,'Ortala-KabKota'!$E$2:$E$415,FALSE))</f>
        <v>TIDAK PUNYA</v>
      </c>
      <c r="S178" s="218" t="str">
        <f t="array" ref="S178">INDEX('Ortala-KabKota'!S$2:S$415,MATCH($D178,'Ortala-KabKota'!$E$2:$E$415,FALSE))</f>
        <v>Tidak Ada</v>
      </c>
      <c r="T178" s="218">
        <f t="array" ref="T178">INDEX('Ortala-KabKota'!T$2:T$415,MATCH($D178,'Ortala-KabKota'!$E$2:$E$415,FALSE))</f>
        <v>1</v>
      </c>
      <c r="U178" s="218">
        <f t="array" ref="U178">INDEX('Ortala-KabKota'!U$2:U$415,MATCH($D178,'Ortala-KabKota'!$E$2:$E$415,FALSE))</f>
        <v>1</v>
      </c>
      <c r="V178" s="218">
        <f t="array" ref="V178">INDEX('Ortala-KabKota'!V$2:V$415,MATCH($D178,'Ortala-KabKota'!$E$2:$E$415,FALSE))</f>
        <v>0</v>
      </c>
      <c r="W178" s="218">
        <f t="array" ref="W178">INDEX('Ortala-KabKota'!W$2:W$415,MATCH($D178,'Ortala-KabKota'!$E$2:$E$415,FALSE))</f>
        <v>0</v>
      </c>
      <c r="X178" s="218">
        <f t="array" ref="X178">INDEX('Ortala-KabKota'!X$2:X$415,MATCH($D178,'Ortala-KabKota'!$E$2:$E$415,FALSE))</f>
        <v>1</v>
      </c>
      <c r="Y178" s="218">
        <f t="array" ref="Y178">INDEX('Ortala-KabKota'!Y$2:Y$415,MATCH($D178,'Ortala-KabKota'!$E$2:$E$415,FALSE))</f>
        <v>1</v>
      </c>
      <c r="Z178" s="218">
        <f t="array" ref="Z178">INDEX('Ortala-KabKota'!Z$2:Z$415,MATCH($D178,'Ortala-KabKota'!$E$2:$E$415,FALSE))</f>
        <v>1</v>
      </c>
      <c r="AA178" s="218">
        <f t="array" ref="AA178">INDEX('Ortala-KabKota'!AA$2:AA$415,MATCH($D178,'Ortala-KabKota'!$E$2:$E$415,FALSE))</f>
        <v>1</v>
      </c>
      <c r="AB178" s="218">
        <f t="array" ref="AB178">INDEX('Ortala-KabKota'!AB$2:AB$415,MATCH($D178,'Ortala-KabKota'!$E$2:$E$415,FALSE))</f>
        <v>1</v>
      </c>
      <c r="AC178" s="218">
        <f t="array" ref="AC178">INDEX('Ortala-KabKota'!AC$2:AC$415,MATCH($D178,'Ortala-KabKota'!$E$2:$E$415,FALSE))</f>
        <v>0</v>
      </c>
      <c r="AD178" s="218">
        <f t="array" ref="AD178">INDEX('Ortala-KabKota'!AD$2:AD$415,MATCH($D178,'Ortala-KabKota'!$E$2:$E$415,FALSE))</f>
        <v>0</v>
      </c>
      <c r="AE178" s="218">
        <f t="array" ref="AE178">INDEX('Ortala-KabKota'!AE$2:AE$415,MATCH($D178,'Ortala-KabKota'!$E$2:$E$415,FALSE))</f>
        <v>1</v>
      </c>
      <c r="AF178" s="218">
        <f t="array" ref="AF178">INDEX('Ortala-KabKota'!AF$2:AF$415,MATCH($D178,'Ortala-KabKota'!$E$2:$E$415,FALSE))</f>
        <v>1</v>
      </c>
      <c r="AG178" s="218">
        <f t="array" ref="AG178">INDEX('Ortala-KabKota'!AG$2:AG$415,MATCH($D178,'Ortala-KabKota'!$E$2:$E$415,FALSE))</f>
        <v>1</v>
      </c>
      <c r="AH178" s="218">
        <f t="array" ref="AH178">INDEX('Ortala-KabKota'!AH$2:AH$415,MATCH($D178,'Ortala-KabKota'!$E$2:$E$415,FALSE))</f>
        <v>0</v>
      </c>
      <c r="AI178" s="218" t="str">
        <f t="array" ref="AI178">INDEX('Ortala-KabKota'!AI$2:AI$415,MATCH($D178,'Ortala-KabKota'!$E$2:$E$415,FALSE))</f>
        <v>Tidak Ada</v>
      </c>
      <c r="AJ178" s="218">
        <f t="array" ref="AJ178">INDEX('Ortala-KabKota'!AJ$2:AJ$415,MATCH($D178,'Ortala-KabKota'!$E$2:$E$415,FALSE))</f>
        <v>1</v>
      </c>
      <c r="AK178" s="218">
        <f t="array" ref="AK178">INDEX('Ortala-KabKota'!AK$2:AK$415,MATCH($D178,'Ortala-KabKota'!$E$2:$E$415,FALSE))</f>
        <v>1</v>
      </c>
      <c r="AL178" s="218">
        <f t="array" ref="AL178">INDEX('Ortala-KabKota'!AL$2:AL$415,MATCH($D178,'Ortala-KabKota'!$E$2:$E$415,FALSE))</f>
        <v>23</v>
      </c>
      <c r="AM178" s="218" t="str">
        <f t="array" ref="AM178">INDEX('Ortala-KabKota'!AM$2:AM$415,MATCH($D178,'Ortala-KabKota'!$E$2:$E$415,FALSE))</f>
        <v>Pelecehan Seksual</v>
      </c>
      <c r="AN178" s="218" t="str">
        <f t="array" ref="AN178">INDEX('Ortala-KabKota'!AN$2:AN$415,MATCH($D178,'Ortala-KabKota'!$E$2:$E$415,FALSE))</f>
        <v/>
      </c>
      <c r="AO178" s="218" t="str">
        <f t="array" ref="AO178">INDEX('Ortala-KabKota'!AO$2:AO$415,MATCH($D178,'Ortala-KabKota'!$E$2:$E$415,FALSE))</f>
        <v/>
      </c>
      <c r="AP178" s="218">
        <f t="array" ref="AP178">INDEX('Ortala-KabKota'!AP$2:AP$415,MATCH($D178,'Ortala-KabKota'!$E$2:$E$415,FALSE))</f>
        <v>1</v>
      </c>
      <c r="AQ178" s="218" t="str">
        <f t="array" ref="AQ178">INDEX('Ortala-KabKota'!AQ$2:AQ$415,MATCH($D178,'Ortala-KabKota'!$E$2:$E$415,FALSE))</f>
        <v/>
      </c>
      <c r="AR178" s="218" t="str">
        <f t="array" ref="AR178">INDEX('Ortala-KabKota'!AR$2:AR$415,MATCH($D178,'Ortala-KabKota'!$E$2:$E$415,FALSE))</f>
        <v/>
      </c>
      <c r="AS178" s="218" t="str">
        <f t="array" ref="AS178">INDEX('Ortala-KabKota'!AS$2:AS$415,MATCH($D178,'Ortala-KabKota'!$E$2:$E$415,FALSE))</f>
        <v/>
      </c>
      <c r="AT178" s="218" t="str">
        <f t="array" ref="AT178">INDEX('Ortala-KabKota'!AT$2:AT$415,MATCH($D178,'Ortala-KabKota'!$E$2:$E$415,FALSE))</f>
        <v/>
      </c>
      <c r="AU178" s="218" t="str">
        <f t="array" ref="AU178">INDEX('UPTD PPA KabKota'!D$5:D$513,MATCH($D178,'UPTD PPA KabKota'!$C$5:$C$513,FALSE))</f>
        <v/>
      </c>
      <c r="AV178" s="218" t="str">
        <f t="array" ref="AV178">INDEX('UPTD PPA KabKota'!E$5:E$513,MATCH($D178,'UPTD PPA KabKota'!$C$5:$C$513,FALSE))</f>
        <v/>
      </c>
      <c r="AW178" s="218" t="str">
        <f t="array" ref="AW178">INDEX('UPTD PPA KabKota'!F$5:F$513,MATCH($D178,'UPTD PPA KabKota'!$C$5:$C$513,FALSE))</f>
        <v/>
      </c>
      <c r="AX178" s="218" t="str">
        <f t="array" ref="AX178">INDEX('UPTD PPA KabKota'!G$5:G$513,MATCH($D178,'UPTD PPA KabKota'!$C$5:$C$513,FALSE))</f>
        <v/>
      </c>
      <c r="AY178" s="218" t="str">
        <f t="array" ref="AY178">INDEX('UPTD PPA KabKota'!H$5:H$513,MATCH($D178,'UPTD PPA KabKota'!$C$5:$C$513,FALSE))</f>
        <v/>
      </c>
      <c r="AZ178" s="218" t="str">
        <f t="array" ref="AZ178">INDEX('UPTD PPA KabKota'!I$5:I$513,MATCH($D178,'UPTD PPA KabKota'!$C$5:$C$513,FALSE))</f>
        <v>Peraturan Bupati Ciamis Nomor 47 Tahun 2018</v>
      </c>
      <c r="BA178" s="218">
        <f t="array" ref="BA178">INDEX('UPTD PPA KabKota'!J$5:J$513,MATCH($D178,'UPTD PPA KabKota'!$C$5:$C$513,FALSE))</f>
        <v>2018</v>
      </c>
      <c r="BB178" s="218" t="str">
        <f t="array" ref="BB178">INDEX('UPTD PPA KabKota'!K$5:K$513,MATCH($D178,'UPTD PPA KabKota'!$C$5:$C$513,FALSE))</f>
        <v>A</v>
      </c>
      <c r="BC178" s="218" t="str">
        <f t="array" ref="BC178">INDEX('UPTD PPA KabKota'!L$5:L$513,MATCH($D178,'UPTD PPA KabKota'!$C$5:$C$513,FALSE))</f>
        <v/>
      </c>
      <c r="BD178" s="218" t="str">
        <f t="array" ref="BD178">INDEX('UPTD PPA KabKota'!M$5:M$513,MATCH($D178,'UPTD PPA KabKota'!$C$5:$C$513,FALSE))</f>
        <v/>
      </c>
      <c r="BE178" s="218" t="str">
        <f t="array" ref="BE178">INDEX('UPTD PPA KabKota'!N$5:N$513,MATCH($D178,'UPTD PPA KabKota'!$C$5:$C$513,FALSE))</f>
        <v/>
      </c>
      <c r="BF178" s="218" t="str">
        <f t="array" ref="BF178">INDEX('UPTD PPA KabKota'!O$5:O$513,MATCH($D178,'UPTD PPA KabKota'!$C$5:$C$513,FALSE))</f>
        <v/>
      </c>
      <c r="BG178" s="218" t="str">
        <f t="array" ref="BG178">INDEX('UPTD PPA KabKota'!P$5:P$513,MATCH($D178,'UPTD PPA KabKota'!$C$5:$C$513,FALSE))</f>
        <v/>
      </c>
      <c r="BH178" s="218" t="str">
        <f t="array" ref="BH178">INDEX('UPTD PPA KabKota'!Q$5:Q$513,MATCH($D178,'UPTD PPA KabKota'!$C$5:$C$513,FALSE))</f>
        <v/>
      </c>
      <c r="BI178" s="218" t="str">
        <f t="array" ref="BI178">INDEX('UPTD PPA KabKota'!R$5:R$513,MATCH($D178,'UPTD PPA KabKota'!$C$5:$C$513,FALSE))</f>
        <v/>
      </c>
      <c r="BJ178" s="218" t="str">
        <f t="array" ref="BJ178">INDEX('UPTD PPA KabKota'!S$5:S$513,MATCH($D178,'UPTD PPA KabKota'!$C$5:$C$513,FALSE))</f>
        <v/>
      </c>
      <c r="BK178" s="218" t="str">
        <f t="array" ref="BK178">INDEX('UPTD PPA KabKota'!T$5:T$513,MATCH($D178,'UPTD PPA KabKota'!$C$5:$C$513,FALSE))</f>
        <v/>
      </c>
      <c r="BL178" s="218" t="str">
        <f t="array" ref="BL178">INDEX('UPTD PPA KabKota'!U$5:U$513,MATCH($D178,'UPTD PPA KabKota'!$C$5:$C$513,FALSE))</f>
        <v/>
      </c>
      <c r="BM178" s="218" t="str">
        <f t="array" ref="BM178">INDEX('UPTD PPA KabKota'!V$5:V$513,MATCH($D178,'UPTD PPA KabKota'!$C$5:$C$513,FALSE))</f>
        <v/>
      </c>
      <c r="BN178" s="218" t="str">
        <f t="array" ref="BN178">INDEX('UPTD PPA KabKota'!W$5:W$513,MATCH($D178,'UPTD PPA KabKota'!$C$5:$C$513,FALSE))</f>
        <v/>
      </c>
      <c r="BO178" s="218" t="str">
        <f t="array" ref="BO178">INDEX('UPTD PPA KabKota'!X$5:X$513,MATCH($D178,'UPTD PPA KabKota'!$C$5:$C$513,FALSE))</f>
        <v/>
      </c>
      <c r="BP178" s="218" t="str">
        <f t="array" ref="BP178">INDEX('UPTD PPA KabKota'!Y$5:Y$513,MATCH($D178,'UPTD PPA KabKota'!$C$5:$C$513,FALSE))</f>
        <v/>
      </c>
      <c r="BQ178" s="218" t="str">
        <f t="array" ref="BQ178">INDEX('UPTD PPA KabKota'!Z$5:Z$513,MATCH($D178,'UPTD PPA KabKota'!$C$5:$C$513,FALSE))</f>
        <v/>
      </c>
      <c r="BR178" s="218" t="str">
        <f t="array" ref="BR178">INDEX('UPTD PPA KabKota'!AA$5:AA$513,MATCH($D178,'UPTD PPA KabKota'!$C$5:$C$513,FALSE))</f>
        <v/>
      </c>
      <c r="BS178" s="218" t="str">
        <f t="array" ref="BS178">INDEX('UPTD PPA KabKota'!AB$5:AB$513,MATCH($D178,'UPTD PPA KabKota'!$C$5:$C$513,FALSE))</f>
        <v/>
      </c>
      <c r="BT178" s="218" t="str">
        <f t="array" ref="BT178">INDEX('UPTD PPA KabKota'!AC$5:AC$513,MATCH($D178,'UPTD PPA KabKota'!$C$5:$C$513,FALSE))</f>
        <v/>
      </c>
      <c r="BU178" s="218" t="str">
        <f t="array" ref="BU178">INDEX('UPTD PPA KabKota'!AD$5:AD$513,MATCH($D178,'UPTD PPA KabKota'!$C$5:$C$513,FALSE))</f>
        <v/>
      </c>
      <c r="BV178" s="218" t="str">
        <f t="array" ref="BV178">INDEX('UPTD PPA KabKota'!AE$5:AE$513,MATCH($D178,'UPTD PPA KabKota'!$C$5:$C$513,FALSE))</f>
        <v/>
      </c>
      <c r="BW178" s="218" t="str">
        <f t="array" ref="BW178">INDEX('UPTD PPA KabKota'!AF$5:AF$513,MATCH($D178,'UPTD PPA KabKota'!$C$5:$C$513,FALSE))</f>
        <v/>
      </c>
      <c r="BX178" s="218" t="str">
        <f t="array" ref="BX178">INDEX('UPTD PPA KabKota'!AG$5:AG$513,MATCH($D178,'UPTD PPA KabKota'!$C$5:$C$513,FALSE))</f>
        <v/>
      </c>
      <c r="BY178" s="218" t="str">
        <f t="array" ref="BY178">INDEX('UPTD PPA KabKota'!AH$5:AH$513,MATCH($D178,'UPTD PPA KabKota'!$C$5:$C$513,FALSE))</f>
        <v/>
      </c>
      <c r="BZ178" s="218" t="str">
        <f t="array" ref="BZ178">INDEX('UPTD PPA KabKota'!AI$5:AI$513,MATCH($D178,'UPTD PPA KabKota'!$C$5:$C$513,FALSE))</f>
        <v/>
      </c>
      <c r="CA178" s="218" t="str">
        <f t="array" ref="CA178">INDEX('UPTD PPA KabKota'!AJ$5:AJ$513,MATCH($D178,'UPTD PPA KabKota'!$C$5:$C$513,FALSE))</f>
        <v/>
      </c>
      <c r="CB178" s="218" t="str">
        <f t="array" ref="CB178">INDEX('UPTD PPA KabKota'!AK$5:AK$513,MATCH($D178,'UPTD PPA KabKota'!$C$5:$C$513,FALSE))</f>
        <v/>
      </c>
      <c r="CC178" s="218" t="str">
        <f t="array" ref="CC178">INDEX('UPTD PPA KabKota'!AL$5:AL$513,MATCH($D178,'UPTD PPA KabKota'!$C$5:$C$513,FALSE))</f>
        <v/>
      </c>
      <c r="CD178" s="218" t="str">
        <f t="array" ref="CD178">INDEX('UPTD PPA KabKota'!AM$5:AM$513,MATCH($D178,'UPTD PPA KabKota'!$C$5:$C$513,FALSE))</f>
        <v/>
      </c>
      <c r="CE178" s="218" t="str">
        <f t="array" ref="CE178">INDEX('UPTD PPA KabKota'!AN$5:AN$513,MATCH($D178,'UPTD PPA KabKota'!$C$5:$C$513,FALSE))</f>
        <v/>
      </c>
      <c r="CF178" s="218" t="str">
        <f t="array" ref="CF178">INDEX('UPTD PPA KabKota'!AO$5:AO$513,MATCH($D178,'UPTD PPA KabKota'!$C$5:$C$513,FALSE))</f>
        <v/>
      </c>
      <c r="CG178" s="218" t="str">
        <f t="array" ref="CG178">INDEX('UPTD PPA KabKota'!AP$5:AP$513,MATCH($D178,'UPTD PPA KabKota'!$C$5:$C$513,FALSE))</f>
        <v/>
      </c>
      <c r="CH178" s="218" t="str">
        <f t="array" ref="CH178">INDEX('UPTD PPA KabKota'!AQ$5:AQ$513,MATCH($D178,'UPTD PPA KabKota'!$C$5:$C$513,FALSE))</f>
        <v/>
      </c>
      <c r="CI178" s="218" t="str">
        <f t="array" ref="CI178">INDEX('UPTD PPA KabKota'!AR$5:AR$513,MATCH($D178,'UPTD PPA KabKota'!$C$5:$C$513,FALSE))</f>
        <v/>
      </c>
      <c r="CJ178" s="218" t="str">
        <f t="array" ref="CJ178">INDEX('UPTD PPA KabKota'!AS$5:AS$513,MATCH($D178,'UPTD PPA KabKota'!$C$5:$C$513,FALSE))</f>
        <v/>
      </c>
      <c r="CK178" s="218" t="str">
        <f t="array" ref="CK178">INDEX('UPTD PPA KabKota'!AT$5:AT$513,MATCH($D178,'UPTD PPA KabKota'!$C$5:$C$513,FALSE))</f>
        <v/>
      </c>
      <c r="CL178" s="218" t="str">
        <f t="array" ref="CL178">INDEX('UPTD PPA KabKota'!AU$5:AU$513,MATCH($D178,'UPTD PPA KabKota'!$C$5:$C$513,FALSE))</f>
        <v/>
      </c>
      <c r="CM178" s="218" t="str">
        <f t="array" ref="CM178">INDEX('UPTD PPA KabKota'!AV$5:AV$513,MATCH($D178,'UPTD PPA KabKota'!$C$5:$C$513,FALSE))</f>
        <v/>
      </c>
      <c r="CN178" s="218" t="str">
        <f t="array" ref="CN178">INDEX('UPTD PPA KabKota'!AW$5:AW$513,MATCH($D178,'UPTD PPA KabKota'!$C$5:$C$513,FALSE))</f>
        <v/>
      </c>
      <c r="CO178" s="218" t="str">
        <f t="array" ref="CO178">INDEX('UPTD PPA KabKota'!AX$5:AX$513,MATCH($D178,'UPTD PPA KabKota'!$C$5:$C$513,FALSE))</f>
        <v/>
      </c>
      <c r="CP178" s="218" t="str">
        <f t="array" ref="CP178">INDEX('UPTD PPA KabKota'!AY$5:AY$513,MATCH($D178,'UPTD PPA KabKota'!$C$5:$C$513,FALSE))</f>
        <v/>
      </c>
      <c r="CQ178" s="209" t="str">
        <f>IFERROR(__xludf.DUMMYFUNCTION("IF(ISBLANK($K178),"""",IF(REGEXMATCH($K178,""Peraturan""),""Ada"",IF(REGEXMATCH($K178,""Rekomendasi""),""Tidak Ada"", $K178)))
"),"Ada")</f>
        <v>Ada</v>
      </c>
      <c r="CR178" s="209" t="str">
        <f t="array" ref="CR178">index('UPTD PPA KabKota'!$BI$5:$BI$513,match($D178,'UPTD PPA KabKota'!$C$5:$C$513,false))</f>
        <v>Ada</v>
      </c>
      <c r="CS178" s="314" t="str">
        <f t="shared" si="30"/>
        <v>Ada</v>
      </c>
    </row>
    <row r="179">
      <c r="A179" s="334">
        <v>174.0</v>
      </c>
      <c r="B179" s="334">
        <v>8.0</v>
      </c>
      <c r="C179" s="311" t="s">
        <v>4750</v>
      </c>
      <c r="D179" s="312" t="s">
        <v>2080</v>
      </c>
      <c r="E179" s="315">
        <v>45748.0</v>
      </c>
      <c r="F179" s="218" t="str">
        <f t="array" ref="F179">INDEX('Ortala-KabKota'!F$2:F$415,MATCH($D179,'Ortala-KabKota'!$E$2:$E$415,FALSE))</f>
        <v>dr. Yanuar Firdaus/ 081221980467</v>
      </c>
      <c r="G179" s="218" t="str">
        <f t="array" ref="G179">INDEX('Ortala-KabKota'!G$2:G$415,MATCH($D179,'Ortala-KabKota'!$E$2:$E$415,FALSE))</f>
        <v>Jl. RE. Martadinata Ancaran - 
Kuningan 45514</v>
      </c>
      <c r="H179" s="218" t="str">
        <f t="array" ref="H179">INDEX('Ortala-KabKota'!H$2:H$415,MATCH($D179,'Ortala-KabKota'!$E$2:$E$415,FALSE))</f>
        <v>0232 - 871444</v>
      </c>
      <c r="I179" s="218">
        <f t="array" ref="I179">INDEX('Ortala-KabKota'!I$2:I$415,MATCH($D179,'Ortala-KabKota'!$E$2:$E$415,FALSE))</f>
        <v>82116890831</v>
      </c>
      <c r="J179" s="218" t="str">
        <f t="array" ref="J179">INDEX('Ortala-KabKota'!J$2:J$415,MATCH($D179,'Ortala-KabKota'!$E$2:$E$415,FALSE))</f>
        <v>UPTD PPA</v>
      </c>
      <c r="K179" s="218" t="str">
        <f t="array" ref="K179">INDEX('Ortala-KabKota'!K$2:K$415,MATCH($D179,'Ortala-KabKota'!$E$2:$E$415,FALSE))</f>
        <v>Peraturan Bupati Kuningan Nomor 17 Tahun 2022</v>
      </c>
      <c r="L179" s="218">
        <f t="array" ref="L179">INDEX('Ortala-KabKota'!L$2:L$415,MATCH($D179,'Ortala-KabKota'!$E$2:$E$415,FALSE))</f>
        <v>2022</v>
      </c>
      <c r="M179" s="218" t="str">
        <f t="array" ref="M179">INDEX('Ortala-KabKota'!M$2:M$415,MATCH($D179,'Ortala-KabKota'!$E$2:$E$415,FALSE))</f>
        <v>A</v>
      </c>
      <c r="N179" s="218" t="str">
        <f t="array" ref="N179">INDEX('Ortala-KabKota'!N$2:N$415,MATCH($D179,'Ortala-KabKota'!$E$2:$E$415,FALSE))</f>
        <v/>
      </c>
      <c r="O179" s="218" t="str">
        <f t="array" ref="O179">INDEX('Ortala-KabKota'!O$2:O$415,MATCH($D179,'Ortala-KabKota'!$E$2:$E$415,FALSE))</f>
        <v>uptdppa.kab.kuningan@gmail.com</v>
      </c>
      <c r="P179" s="218" t="str">
        <f t="array" ref="P179">INDEX('Ortala-KabKota'!P$2:P$415,MATCH($D179,'Ortala-KabKota'!$E$2:$E$415,FALSE))</f>
        <v>Kepala UPTD, Kasubag TU</v>
      </c>
      <c r="Q179" s="218" t="str">
        <f t="array" ref="Q179">INDEX('Ortala-KabKota'!Q$2:Q$415,MATCH($D179,'Ortala-KabKota'!$E$2:$E$415,FALSE))</f>
        <v>MANDIRI</v>
      </c>
      <c r="R179" s="218" t="str">
        <f t="array" ref="R179">INDEX('Ortala-KabKota'!R$2:R$415,MATCH($D179,'Ortala-KabKota'!$E$2:$E$415,FALSE))</f>
        <v>TIDAK PUNYA</v>
      </c>
      <c r="S179" s="218" t="str">
        <f t="array" ref="S179">INDEX('Ortala-KabKota'!S$2:S$415,MATCH($D179,'Ortala-KabKota'!$E$2:$E$415,FALSE))</f>
        <v>Tidak Ada</v>
      </c>
      <c r="T179" s="218">
        <f t="array" ref="T179">INDEX('Ortala-KabKota'!T$2:T$415,MATCH($D179,'Ortala-KabKota'!$E$2:$E$415,FALSE))</f>
        <v>1</v>
      </c>
      <c r="U179" s="218">
        <f t="array" ref="U179">INDEX('Ortala-KabKota'!U$2:U$415,MATCH($D179,'Ortala-KabKota'!$E$2:$E$415,FALSE))</f>
        <v>0</v>
      </c>
      <c r="V179" s="218">
        <f t="array" ref="V179">INDEX('Ortala-KabKota'!V$2:V$415,MATCH($D179,'Ortala-KabKota'!$E$2:$E$415,FALSE))</f>
        <v>0</v>
      </c>
      <c r="W179" s="218">
        <f t="array" ref="W179">INDEX('Ortala-KabKota'!W$2:W$415,MATCH($D179,'Ortala-KabKota'!$E$2:$E$415,FALSE))</f>
        <v>0</v>
      </c>
      <c r="X179" s="218">
        <f t="array" ref="X179">INDEX('Ortala-KabKota'!X$2:X$415,MATCH($D179,'Ortala-KabKota'!$E$2:$E$415,FALSE))</f>
        <v>0</v>
      </c>
      <c r="Y179" s="218">
        <f t="array" ref="Y179">INDEX('Ortala-KabKota'!Y$2:Y$415,MATCH($D179,'Ortala-KabKota'!$E$2:$E$415,FALSE))</f>
        <v>0</v>
      </c>
      <c r="Z179" s="218">
        <f t="array" ref="Z179">INDEX('Ortala-KabKota'!Z$2:Z$415,MATCH($D179,'Ortala-KabKota'!$E$2:$E$415,FALSE))</f>
        <v>0</v>
      </c>
      <c r="AA179" s="218">
        <f t="array" ref="AA179">INDEX('Ortala-KabKota'!AA$2:AA$415,MATCH($D179,'Ortala-KabKota'!$E$2:$E$415,FALSE))</f>
        <v>0</v>
      </c>
      <c r="AB179" s="218">
        <f t="array" ref="AB179">INDEX('Ortala-KabKota'!AB$2:AB$415,MATCH($D179,'Ortala-KabKota'!$E$2:$E$415,FALSE))</f>
        <v>0</v>
      </c>
      <c r="AC179" s="218">
        <f t="array" ref="AC179">INDEX('Ortala-KabKota'!AC$2:AC$415,MATCH($D179,'Ortala-KabKota'!$E$2:$E$415,FALSE))</f>
        <v>0</v>
      </c>
      <c r="AD179" s="218">
        <f t="array" ref="AD179">INDEX('Ortala-KabKota'!AD$2:AD$415,MATCH($D179,'Ortala-KabKota'!$E$2:$E$415,FALSE))</f>
        <v>0</v>
      </c>
      <c r="AE179" s="218">
        <f t="array" ref="AE179">INDEX('Ortala-KabKota'!AE$2:AE$415,MATCH($D179,'Ortala-KabKota'!$E$2:$E$415,FALSE))</f>
        <v>1</v>
      </c>
      <c r="AF179" s="218">
        <f t="array" ref="AF179">INDEX('Ortala-KabKota'!AF$2:AF$415,MATCH($D179,'Ortala-KabKota'!$E$2:$E$415,FALSE))</f>
        <v>1</v>
      </c>
      <c r="AG179" s="218">
        <f t="array" ref="AG179">INDEX('Ortala-KabKota'!AG$2:AG$415,MATCH($D179,'Ortala-KabKota'!$E$2:$E$415,FALSE))</f>
        <v>1</v>
      </c>
      <c r="AH179" s="218">
        <f t="array" ref="AH179">INDEX('Ortala-KabKota'!AH$2:AH$415,MATCH($D179,'Ortala-KabKota'!$E$2:$E$415,FALSE))</f>
        <v>0</v>
      </c>
      <c r="AI179" s="218">
        <f t="array" ref="AI179">INDEX('Ortala-KabKota'!AI$2:AI$415,MATCH($D179,'Ortala-KabKota'!$E$2:$E$415,FALSE))</f>
        <v>0</v>
      </c>
      <c r="AJ179" s="218">
        <f t="array" ref="AJ179">INDEX('Ortala-KabKota'!AJ$2:AJ$415,MATCH($D179,'Ortala-KabKota'!$E$2:$E$415,FALSE))</f>
        <v>1</v>
      </c>
      <c r="AK179" s="218">
        <f t="array" ref="AK179">INDEX('Ortala-KabKota'!AK$2:AK$415,MATCH($D179,'Ortala-KabKota'!$E$2:$E$415,FALSE))</f>
        <v>1</v>
      </c>
      <c r="AL179" s="218">
        <f t="array" ref="AL179">INDEX('Ortala-KabKota'!AL$2:AL$415,MATCH($D179,'Ortala-KabKota'!$E$2:$E$415,FALSE))</f>
        <v>63</v>
      </c>
      <c r="AM179" s="218" t="str">
        <f t="array" ref="AM179">INDEX('Ortala-KabKota'!AM$2:AM$415,MATCH($D179,'Ortala-KabKota'!$E$2:$E$415,FALSE))</f>
        <v>KDRT</v>
      </c>
      <c r="AN179" s="218" t="str">
        <f t="array" ref="AN179">INDEX('Ortala-KabKota'!AN$2:AN$415,MATCH($D179,'Ortala-KabKota'!$E$2:$E$415,FALSE))</f>
        <v/>
      </c>
      <c r="AO179" s="218" t="str">
        <f t="array" ref="AO179">INDEX('Ortala-KabKota'!AO$2:AO$415,MATCH($D179,'Ortala-KabKota'!$E$2:$E$415,FALSE))</f>
        <v/>
      </c>
      <c r="AP179" s="218" t="str">
        <f t="array" ref="AP179">INDEX('Ortala-KabKota'!AP$2:AP$415,MATCH($D179,'Ortala-KabKota'!$E$2:$E$415,FALSE))</f>
        <v/>
      </c>
      <c r="AQ179" s="218" t="str">
        <f t="array" ref="AQ179">INDEX('Ortala-KabKota'!AQ$2:AQ$415,MATCH($D179,'Ortala-KabKota'!$E$2:$E$415,FALSE))</f>
        <v/>
      </c>
      <c r="AR179" s="218" t="str">
        <f t="array" ref="AR179">INDEX('Ortala-KabKota'!AR$2:AR$415,MATCH($D179,'Ortala-KabKota'!$E$2:$E$415,FALSE))</f>
        <v/>
      </c>
      <c r="AS179" s="218" t="str">
        <f t="array" ref="AS179">INDEX('Ortala-KabKota'!AS$2:AS$415,MATCH($D179,'Ortala-KabKota'!$E$2:$E$415,FALSE))</f>
        <v/>
      </c>
      <c r="AT179" s="218">
        <f t="array" ref="AT179">INDEX('Ortala-KabKota'!AT$2:AT$415,MATCH($D179,'Ortala-KabKota'!$E$2:$E$415,FALSE))</f>
        <v>1</v>
      </c>
      <c r="AU179" s="218" t="str">
        <f t="array" ref="AU179">INDEX('UPTD PPA KabKota'!D$5:D$513,MATCH($D179,'UPTD PPA KabKota'!$C$5:$C$513,FALSE))</f>
        <v>dr. Yanuar Firdaus Sukardi, M. KM</v>
      </c>
      <c r="AV179" s="218" t="str">
        <f t="array" ref="AV179">INDEX('UPTD PPA KabKota'!E$5:E$513,MATCH($D179,'UPTD PPA KabKota'!$C$5:$C$513,FALSE))</f>
        <v>Jl. RE Martadinata Ancaran (Samping Poliklinik Polres Kuningan)</v>
      </c>
      <c r="AW179" s="218">
        <f t="array" ref="AW179">INDEX('UPTD PPA KabKota'!F$5:F$513,MATCH($D179,'UPTD PPA KabKota'!$C$5:$C$513,FALSE))</f>
        <v>82116890831</v>
      </c>
      <c r="AX179" s="218">
        <f t="array" ref="AX179">INDEX('UPTD PPA KabKota'!G$5:G$513,MATCH($D179,'UPTD PPA KabKota'!$C$5:$C$513,FALSE))</f>
        <v>82116890831</v>
      </c>
      <c r="AY179" s="218" t="str">
        <f t="array" ref="AY179">INDEX('UPTD PPA KabKota'!H$5:H$513,MATCH($D179,'UPTD PPA KabKota'!$C$5:$C$513,FALSE))</f>
        <v>UPTD PPA</v>
      </c>
      <c r="AZ179" s="218" t="str">
        <f t="array" ref="AZ179">INDEX('UPTD PPA KabKota'!I$5:I$513,MATCH($D179,'UPTD PPA KabKota'!$C$5:$C$513,FALSE))</f>
        <v>Peraturan Bupati No 17 Tahun 2022</v>
      </c>
      <c r="BA179" s="218">
        <f t="array" ref="BA179">INDEX('UPTD PPA KabKota'!J$5:J$513,MATCH($D179,'UPTD PPA KabKota'!$C$5:$C$513,FALSE))</f>
        <v>2022</v>
      </c>
      <c r="BB179" s="218" t="str">
        <f t="array" ref="BB179">INDEX('UPTD PPA KabKota'!K$5:K$513,MATCH($D179,'UPTD PPA KabKota'!$C$5:$C$513,FALSE))</f>
        <v>A</v>
      </c>
      <c r="BC179" s="218" t="str">
        <f t="array" ref="BC179">INDEX('UPTD PPA KabKota'!L$5:L$513,MATCH($D179,'UPTD PPA KabKota'!$C$5:$C$513,FALSE))</f>
        <v>Euis Nurmala, SE/081310156969</v>
      </c>
      <c r="BD179" s="218" t="str">
        <f t="array" ref="BD179">INDEX('UPTD PPA KabKota'!M$5:M$513,MATCH($D179,'UPTD PPA KabKota'!$C$5:$C$513,FALSE))</f>
        <v>adzrarasya28@gmail.com</v>
      </c>
      <c r="BE179" s="218" t="str">
        <f t="array" ref="BE179">INDEX('UPTD PPA KabKota'!N$5:N$513,MATCH($D179,'UPTD PPA KabKota'!$C$5:$C$513,FALSE))</f>
        <v>Kepala UPTD, Kasubag TU dan Konselor, jf peksos pertama , pengolah data dan informasi, operator, pjm</v>
      </c>
      <c r="BF179" s="218" t="str">
        <f t="array" ref="BF179">INDEX('UPTD PPA KabKota'!O$5:O$513,MATCH($D179,'UPTD PPA KabKota'!$C$5:$C$513,FALSE))</f>
        <v>Mandiri</v>
      </c>
      <c r="BG179" s="218" t="str">
        <f t="array" ref="BG179">INDEX('UPTD PPA KabKota'!P$5:P$513,MATCH($D179,'UPTD PPA KabKota'!$C$5:$C$513,FALSE))</f>
        <v>Sewa/Kontrak</v>
      </c>
      <c r="BH179" s="218" t="str">
        <f t="array" ref="BH179">INDEX('UPTD PPA KabKota'!Q$5:Q$513,MATCH($D179,'UPTD PPA KabKota'!$C$5:$C$513,FALSE))</f>
        <v>Masih kurang nya ketersediaan sarana dan prasarana
Masih kurang nya SDM
Belum ada Rumah Perlindungan Sementara ( RPS) </v>
      </c>
      <c r="BI179" s="218" t="str">
        <f t="array" ref="BI179">INDEX('UPTD PPA KabKota'!R$5:R$513,MATCH($D179,'UPTD PPA KabKota'!$C$5:$C$513,FALSE))</f>
        <v>Ada</v>
      </c>
      <c r="BJ179" s="218" t="str">
        <f t="array" ref="BJ179">INDEX('UPTD PPA KabKota'!S$5:S$513,MATCH($D179,'UPTD PPA KabKota'!$C$5:$C$513,FALSE))</f>
        <v>Ada</v>
      </c>
      <c r="BK179" s="218" t="str">
        <f t="array" ref="BK179">INDEX('UPTD PPA KabKota'!T$5:T$513,MATCH($D179,'UPTD PPA KabKota'!$C$5:$C$513,FALSE))</f>
        <v>Ada</v>
      </c>
      <c r="BL179" s="218" t="str">
        <f t="array" ref="BL179">INDEX('UPTD PPA KabKota'!U$5:U$513,MATCH($D179,'UPTD PPA KabKota'!$C$5:$C$513,FALSE))</f>
        <v>Tidak Ada</v>
      </c>
      <c r="BM179" s="218" t="str">
        <f t="array" ref="BM179">INDEX('UPTD PPA KabKota'!V$5:V$513,MATCH($D179,'UPTD PPA KabKota'!$C$5:$C$513,FALSE))</f>
        <v>Ada</v>
      </c>
      <c r="BN179" s="218" t="str">
        <f t="array" ref="BN179">INDEX('UPTD PPA KabKota'!W$5:W$513,MATCH($D179,'UPTD PPA KabKota'!$C$5:$C$513,FALSE))</f>
        <v>Ada</v>
      </c>
      <c r="BO179" s="218" t="str">
        <f t="array" ref="BO179">INDEX('UPTD PPA KabKota'!X$5:X$513,MATCH($D179,'UPTD PPA KabKota'!$C$5:$C$513,FALSE))</f>
        <v>Ada</v>
      </c>
      <c r="BP179" s="218" t="str">
        <f t="array" ref="BP179">INDEX('UPTD PPA KabKota'!Y$5:Y$513,MATCH($D179,'UPTD PPA KabKota'!$C$5:$C$513,FALSE))</f>
        <v>Tidak Ada</v>
      </c>
      <c r="BQ179" s="218" t="str">
        <f t="array" ref="BQ179">INDEX('UPTD PPA KabKota'!Z$5:Z$513,MATCH($D179,'UPTD PPA KabKota'!$C$5:$C$513,FALSE))</f>
        <v>Tidak Ada</v>
      </c>
      <c r="BR179" s="218" t="str">
        <f t="array" ref="BR179">INDEX('UPTD PPA KabKota'!AA$5:AA$513,MATCH($D179,'UPTD PPA KabKota'!$C$5:$C$513,FALSE))</f>
        <v>Tidak Ada</v>
      </c>
      <c r="BS179" s="218" t="str">
        <f t="array" ref="BS179">INDEX('UPTD PPA KabKota'!AB$5:AB$513,MATCH($D179,'UPTD PPA KabKota'!$C$5:$C$513,FALSE))</f>
        <v>Tidak Ada</v>
      </c>
      <c r="BT179" s="218" t="str">
        <f t="array" ref="BT179">INDEX('UPTD PPA KabKota'!AC$5:AC$513,MATCH($D179,'UPTD PPA KabKota'!$C$5:$C$513,FALSE))</f>
        <v>Sudah</v>
      </c>
      <c r="BU179" s="218" t="str">
        <f t="array" ref="BU179">INDEX('UPTD PPA KabKota'!AD$5:AD$513,MATCH($D179,'UPTD PPA KabKota'!$C$5:$C$513,FALSE))</f>
        <v>Sudah</v>
      </c>
      <c r="BV179" s="218" t="str">
        <f t="array" ref="BV179">INDEX('UPTD PPA KabKota'!AE$5:AE$513,MATCH($D179,'UPTD PPA KabKota'!$C$5:$C$513,FALSE))</f>
        <v>Sudah</v>
      </c>
      <c r="BW179" s="218" t="str">
        <f t="array" ref="BW179">INDEX('UPTD PPA KabKota'!AF$5:AF$513,MATCH($D179,'UPTD PPA KabKota'!$C$5:$C$513,FALSE))</f>
        <v>Sudah</v>
      </c>
      <c r="BX179" s="218" t="str">
        <f t="array" ref="BX179">INDEX('UPTD PPA KabKota'!AG$5:AG$513,MATCH($D179,'UPTD PPA KabKota'!$C$5:$C$513,FALSE))</f>
        <v>Sudah</v>
      </c>
      <c r="BY179" s="218" t="str">
        <f t="array" ref="BY179">INDEX('UPTD PPA KabKota'!AH$5:AH$513,MATCH($D179,'UPTD PPA KabKota'!$C$5:$C$513,FALSE))</f>
        <v>Sudah</v>
      </c>
      <c r="BZ179" s="218" t="str">
        <f t="array" ref="BZ179">INDEX('UPTD PPA KabKota'!AI$5:AI$513,MATCH($D179,'UPTD PPA KabKota'!$C$5:$C$513,FALSE))</f>
        <v>Sudah</v>
      </c>
      <c r="CA179" s="218" t="str">
        <f t="array" ref="CA179">INDEX('UPTD PPA KabKota'!AJ$5:AJ$513,MATCH($D179,'UPTD PPA KabKota'!$C$5:$C$513,FALSE))</f>
        <v>Sudah</v>
      </c>
      <c r="CB179" s="218" t="str">
        <f t="array" ref="CB179">INDEX('UPTD PPA KabKota'!AK$5:AK$513,MATCH($D179,'UPTD PPA KabKota'!$C$5:$C$513,FALSE))</f>
        <v>Sudah</v>
      </c>
      <c r="CC179" s="218" t="str">
        <f t="array" ref="CC179">INDEX('UPTD PPA KabKota'!AL$5:AL$513,MATCH($D179,'UPTD PPA KabKota'!$C$5:$C$513,FALSE))</f>
        <v>Sudah</v>
      </c>
      <c r="CD179" s="218" t="str">
        <f t="array" ref="CD179">INDEX('UPTD PPA KabKota'!AM$5:AM$513,MATCH($D179,'UPTD PPA KabKota'!$C$5:$C$513,FALSE))</f>
        <v>Sudah</v>
      </c>
      <c r="CE179" s="218" t="str">
        <f t="array" ref="CE179">INDEX('UPTD PPA KabKota'!AN$5:AN$513,MATCH($D179,'UPTD PPA KabKota'!$C$5:$C$513,FALSE))</f>
        <v>Ada</v>
      </c>
      <c r="CF179" s="218" t="str">
        <f t="array" ref="CF179">INDEX('UPTD PPA KabKota'!AO$5:AO$513,MATCH($D179,'UPTD PPA KabKota'!$C$5:$C$513,FALSE))</f>
        <v>Perempuan 33 Anak 102</v>
      </c>
      <c r="CG179" s="218" t="str">
        <f t="array" ref="CG179">INDEX('UPTD PPA KabKota'!AP$5:AP$513,MATCH($D179,'UPTD PPA KabKota'!$C$5:$C$513,FALSE))</f>
        <v>Kekerasan seksual 
</v>
      </c>
      <c r="CH179" s="218" t="str">
        <f t="array" ref="CH179">INDEX('UPTD PPA KabKota'!AQ$5:AQ$513,MATCH($D179,'UPTD PPA KabKota'!$C$5:$C$513,FALSE))</f>
        <v/>
      </c>
      <c r="CI179" s="218" t="str">
        <f t="array" ref="CI179">INDEX('UPTD PPA KabKota'!AR$5:AR$513,MATCH($D179,'UPTD PPA KabKota'!$C$5:$C$513,FALSE))</f>
        <v/>
      </c>
      <c r="CJ179" s="218" t="str">
        <f t="array" ref="CJ179">INDEX('UPTD PPA KabKota'!AS$5:AS$513,MATCH($D179,'UPTD PPA KabKota'!$C$5:$C$513,FALSE))</f>
        <v/>
      </c>
      <c r="CK179" s="218" t="str">
        <f t="array" ref="CK179">INDEX('UPTD PPA KabKota'!AT$5:AT$513,MATCH($D179,'UPTD PPA KabKota'!$C$5:$C$513,FALSE))</f>
        <v/>
      </c>
      <c r="CL179" s="218" t="str">
        <f t="array" ref="CL179">INDEX('UPTD PPA KabKota'!AU$5:AU$513,MATCH($D179,'UPTD PPA KabKota'!$C$5:$C$513,FALSE))</f>
        <v/>
      </c>
      <c r="CM179" s="218" t="str">
        <f t="array" ref="CM179">INDEX('UPTD PPA KabKota'!AV$5:AV$513,MATCH($D179,'UPTD PPA KabKota'!$C$5:$C$513,FALSE))</f>
        <v/>
      </c>
      <c r="CN179" s="218" t="str">
        <f t="array" ref="CN179">INDEX('UPTD PPA KabKota'!AW$5:AW$513,MATCH($D179,'UPTD PPA KabKota'!$C$5:$C$513,FALSE))</f>
        <v>v</v>
      </c>
      <c r="CO179" s="218" t="str">
        <f t="array" ref="CO179">INDEX('UPTD PPA KabKota'!AX$5:AX$513,MATCH($D179,'UPTD PPA KabKota'!$C$5:$C$513,FALSE))</f>
        <v/>
      </c>
      <c r="CP179" s="218" t="str">
        <f t="array" ref="CP179">INDEX('UPTD PPA KabKota'!AY$5:AY$513,MATCH($D179,'UPTD PPA KabKota'!$C$5:$C$513,FALSE))</f>
        <v/>
      </c>
      <c r="CQ179" s="209" t="str">
        <f>IFERROR(__xludf.DUMMYFUNCTION("IF(ISBLANK($K179),"""",IF(REGEXMATCH($K179,""Peraturan""),""Ada"",IF(REGEXMATCH($K179,""Rekomendasi""),""Tidak Ada"", $K179)))
"),"Ada")</f>
        <v>Ada</v>
      </c>
      <c r="CR179" s="209" t="str">
        <f t="array" ref="CR179">index('UPTD PPA KabKota'!$BI$5:$BI$513,match($D179,'UPTD PPA KabKota'!$C$5:$C$513,false))</f>
        <v>Ada</v>
      </c>
      <c r="CS179" s="314" t="str">
        <f t="shared" si="30"/>
        <v>Ada</v>
      </c>
    </row>
    <row r="180">
      <c r="A180" s="334">
        <v>175.0</v>
      </c>
      <c r="B180" s="334">
        <v>9.0</v>
      </c>
      <c r="C180" s="311" t="s">
        <v>4750</v>
      </c>
      <c r="D180" s="312" t="s">
        <v>2012</v>
      </c>
      <c r="E180" s="315">
        <v>45689.0</v>
      </c>
      <c r="F180" s="218" t="str">
        <f t="array" ref="F180">INDEX('Ortala-KabKota'!F$2:F$415,MATCH($D180,'Ortala-KabKota'!$E$2:$E$415,FALSE))</f>
        <v>Maslich/ 085224034694</v>
      </c>
      <c r="G180" s="218" t="str">
        <f t="array" ref="G180">INDEX('Ortala-KabKota'!G$2:G$415,MATCH($D180,'Ortala-KabKota'!$E$2:$E$415,FALSE))</f>
        <v/>
      </c>
      <c r="H180" s="218" t="str">
        <f t="array" ref="H180">INDEX('Ortala-KabKota'!H$2:H$415,MATCH($D180,'Ortala-KabKota'!$E$2:$E$415,FALSE))</f>
        <v/>
      </c>
      <c r="I180" s="218" t="str">
        <f t="array" ref="I180">INDEX('Ortala-KabKota'!I$2:I$415,MATCH($D180,'Ortala-KabKota'!$E$2:$E$415,FALSE))</f>
        <v/>
      </c>
      <c r="J180" s="218" t="str">
        <f t="array" ref="J180">INDEX('Ortala-KabKota'!J$2:J$415,MATCH($D180,'Ortala-KabKota'!$E$2:$E$415,FALSE))</f>
        <v>UPTD P5A Kecamatan Astanajapura</v>
      </c>
      <c r="K180" s="218" t="str">
        <f t="array" ref="K180">INDEX('Ortala-KabKota'!K$2:K$415,MATCH($D180,'Ortala-KabKota'!$E$2:$E$415,FALSE))</f>
        <v>Peraturan Bupati Kabupaten Cirebon Nomor 35 Tahun 2018</v>
      </c>
      <c r="L180" s="218">
        <f t="array" ref="L180">INDEX('Ortala-KabKota'!L$2:L$415,MATCH($D180,'Ortala-KabKota'!$E$2:$E$415,FALSE))</f>
        <v>2018</v>
      </c>
      <c r="M180" s="218" t="str">
        <f t="array" ref="M180">INDEX('Ortala-KabKota'!M$2:M$415,MATCH($D180,'Ortala-KabKota'!$E$2:$E$415,FALSE))</f>
        <v/>
      </c>
      <c r="N180" s="218" t="str">
        <f t="array" ref="N180">INDEX('Ortala-KabKota'!N$2:N$415,MATCH($D180,'Ortala-KabKota'!$E$2:$E$415,FALSE))</f>
        <v/>
      </c>
      <c r="O180" s="218" t="str">
        <f t="array" ref="O180">INDEX('Ortala-KabKota'!O$2:O$415,MATCH($D180,'Ortala-KabKota'!$E$2:$E$415,FALSE))</f>
        <v/>
      </c>
      <c r="P180" s="218" t="str">
        <f t="array" ref="P180">INDEX('Ortala-KabKota'!P$2:P$415,MATCH($D180,'Ortala-KabKota'!$E$2:$E$415,FALSE))</f>
        <v/>
      </c>
      <c r="Q180" s="218" t="str">
        <f t="array" ref="Q180">INDEX('Ortala-KabKota'!Q$2:Q$415,MATCH($D180,'Ortala-KabKota'!$E$2:$E$415,FALSE))</f>
        <v/>
      </c>
      <c r="R180" s="218" t="str">
        <f t="array" ref="R180">INDEX('Ortala-KabKota'!R$2:R$415,MATCH($D180,'Ortala-KabKota'!$E$2:$E$415,FALSE))</f>
        <v>MILIK SENDIRI</v>
      </c>
      <c r="S180" s="218" t="str">
        <f t="array" ref="S180">INDEX('Ortala-KabKota'!S$2:S$415,MATCH($D180,'Ortala-KabKota'!$E$2:$E$415,FALSE))</f>
        <v/>
      </c>
      <c r="T180" s="218" t="str">
        <f t="array" ref="T180">INDEX('Ortala-KabKota'!T$2:T$415,MATCH($D180,'Ortala-KabKota'!$E$2:$E$415,FALSE))</f>
        <v/>
      </c>
      <c r="U180" s="218" t="str">
        <f t="array" ref="U180">INDEX('Ortala-KabKota'!U$2:U$415,MATCH($D180,'Ortala-KabKota'!$E$2:$E$415,FALSE))</f>
        <v/>
      </c>
      <c r="V180" s="218" t="str">
        <f t="array" ref="V180">INDEX('Ortala-KabKota'!V$2:V$415,MATCH($D180,'Ortala-KabKota'!$E$2:$E$415,FALSE))</f>
        <v/>
      </c>
      <c r="W180" s="218" t="str">
        <f t="array" ref="W180">INDEX('Ortala-KabKota'!W$2:W$415,MATCH($D180,'Ortala-KabKota'!$E$2:$E$415,FALSE))</f>
        <v/>
      </c>
      <c r="X180" s="218" t="str">
        <f t="array" ref="X180">INDEX('Ortala-KabKota'!X$2:X$415,MATCH($D180,'Ortala-KabKota'!$E$2:$E$415,FALSE))</f>
        <v/>
      </c>
      <c r="Y180" s="218" t="str">
        <f t="array" ref="Y180">INDEX('Ortala-KabKota'!Y$2:Y$415,MATCH($D180,'Ortala-KabKota'!$E$2:$E$415,FALSE))</f>
        <v/>
      </c>
      <c r="Z180" s="218" t="str">
        <f t="array" ref="Z180">INDEX('Ortala-KabKota'!Z$2:Z$415,MATCH($D180,'Ortala-KabKota'!$E$2:$E$415,FALSE))</f>
        <v/>
      </c>
      <c r="AA180" s="218" t="str">
        <f t="array" ref="AA180">INDEX('Ortala-KabKota'!AA$2:AA$415,MATCH($D180,'Ortala-KabKota'!$E$2:$E$415,FALSE))</f>
        <v/>
      </c>
      <c r="AB180" s="218" t="str">
        <f t="array" ref="AB180">INDEX('Ortala-KabKota'!AB$2:AB$415,MATCH($D180,'Ortala-KabKota'!$E$2:$E$415,FALSE))</f>
        <v/>
      </c>
      <c r="AC180" s="218" t="str">
        <f t="array" ref="AC180">INDEX('Ortala-KabKota'!AC$2:AC$415,MATCH($D180,'Ortala-KabKota'!$E$2:$E$415,FALSE))</f>
        <v/>
      </c>
      <c r="AD180" s="218" t="str">
        <f t="array" ref="AD180">INDEX('Ortala-KabKota'!AD$2:AD$415,MATCH($D180,'Ortala-KabKota'!$E$2:$E$415,FALSE))</f>
        <v/>
      </c>
      <c r="AE180" s="218" t="str">
        <f t="array" ref="AE180">INDEX('Ortala-KabKota'!AE$2:AE$415,MATCH($D180,'Ortala-KabKota'!$E$2:$E$415,FALSE))</f>
        <v/>
      </c>
      <c r="AF180" s="218" t="str">
        <f t="array" ref="AF180">INDEX('Ortala-KabKota'!AF$2:AF$415,MATCH($D180,'Ortala-KabKota'!$E$2:$E$415,FALSE))</f>
        <v/>
      </c>
      <c r="AG180" s="218" t="str">
        <f t="array" ref="AG180">INDEX('Ortala-KabKota'!AG$2:AG$415,MATCH($D180,'Ortala-KabKota'!$E$2:$E$415,FALSE))</f>
        <v/>
      </c>
      <c r="AH180" s="218" t="str">
        <f t="array" ref="AH180">INDEX('Ortala-KabKota'!AH$2:AH$415,MATCH($D180,'Ortala-KabKota'!$E$2:$E$415,FALSE))</f>
        <v/>
      </c>
      <c r="AI180" s="218" t="str">
        <f t="array" ref="AI180">INDEX('Ortala-KabKota'!AI$2:AI$415,MATCH($D180,'Ortala-KabKota'!$E$2:$E$415,FALSE))</f>
        <v/>
      </c>
      <c r="AJ180" s="218" t="str">
        <f t="array" ref="AJ180">INDEX('Ortala-KabKota'!AJ$2:AJ$415,MATCH($D180,'Ortala-KabKota'!$E$2:$E$415,FALSE))</f>
        <v/>
      </c>
      <c r="AK180" s="218" t="str">
        <f t="array" ref="AK180">INDEX('Ortala-KabKota'!AK$2:AK$415,MATCH($D180,'Ortala-KabKota'!$E$2:$E$415,FALSE))</f>
        <v/>
      </c>
      <c r="AL180" s="218" t="str">
        <f t="array" ref="AL180">INDEX('Ortala-KabKota'!AL$2:AL$415,MATCH($D180,'Ortala-KabKota'!$E$2:$E$415,FALSE))</f>
        <v/>
      </c>
      <c r="AM180" s="218" t="str">
        <f t="array" ref="AM180">INDEX('Ortala-KabKota'!AM$2:AM$415,MATCH($D180,'Ortala-KabKota'!$E$2:$E$415,FALSE))</f>
        <v/>
      </c>
      <c r="AN180" s="218" t="str">
        <f t="array" ref="AN180">INDEX('Ortala-KabKota'!AN$2:AN$415,MATCH($D180,'Ortala-KabKota'!$E$2:$E$415,FALSE))</f>
        <v/>
      </c>
      <c r="AO180" s="218" t="str">
        <f t="array" ref="AO180">INDEX('Ortala-KabKota'!AO$2:AO$415,MATCH($D180,'Ortala-KabKota'!$E$2:$E$415,FALSE))</f>
        <v/>
      </c>
      <c r="AP180" s="218">
        <f t="array" ref="AP180">INDEX('Ortala-KabKota'!AP$2:AP$415,MATCH($D180,'Ortala-KabKota'!$E$2:$E$415,FALSE))</f>
        <v>1</v>
      </c>
      <c r="AQ180" s="218" t="str">
        <f t="array" ref="AQ180">INDEX('Ortala-KabKota'!AQ$2:AQ$415,MATCH($D180,'Ortala-KabKota'!$E$2:$E$415,FALSE))</f>
        <v/>
      </c>
      <c r="AR180" s="218" t="str">
        <f t="array" ref="AR180">INDEX('Ortala-KabKota'!AR$2:AR$415,MATCH($D180,'Ortala-KabKota'!$E$2:$E$415,FALSE))</f>
        <v/>
      </c>
      <c r="AS180" s="218" t="str">
        <f t="array" ref="AS180">INDEX('Ortala-KabKota'!AS$2:AS$415,MATCH($D180,'Ortala-KabKota'!$E$2:$E$415,FALSE))</f>
        <v/>
      </c>
      <c r="AT180" s="218" t="str">
        <f t="array" ref="AT180">INDEX('Ortala-KabKota'!AT$2:AT$415,MATCH($D180,'Ortala-KabKota'!$E$2:$E$415,FALSE))</f>
        <v/>
      </c>
      <c r="AU180" s="218" t="str">
        <f t="array" ref="AU180">INDEX('UPTD PPA KabKota'!D$5:D$513,MATCH($D180,'UPTD PPA KabKota'!$C$5:$C$513,FALSE))</f>
        <v>Hj. Eni Suhaeni, SKM., M.Kes</v>
      </c>
      <c r="AV180" s="218" t="str">
        <f t="array" ref="AV180">INDEX('UPTD PPA KabKota'!E$5:E$513,MATCH($D180,'UPTD PPA KabKota'!$C$5:$C$513,FALSE))</f>
        <v>Jl. Sunan Kalijaga Kelurahan Sumber Kecamatan Sumber Kabupaten Cirebon</v>
      </c>
      <c r="AW180" s="218">
        <f t="array" ref="AW180">INDEX('UPTD PPA KabKota'!F$5:F$513,MATCH($D180,'UPTD PPA KabKota'!$C$5:$C$513,FALSE))</f>
        <v>81220041819</v>
      </c>
      <c r="AX180" s="218">
        <f t="array" ref="AX180">INDEX('UPTD PPA KabKota'!G$5:G$513,MATCH($D180,'UPTD PPA KabKota'!$C$5:$C$513,FALSE))</f>
        <v>81220041819</v>
      </c>
      <c r="AY180" s="218" t="str">
        <f t="array" ref="AY180">INDEX('UPTD PPA KabKota'!H$5:H$513,MATCH($D180,'UPTD PPA KabKota'!$C$5:$C$513,FALSE))</f>
        <v>Surat Keputusan Bupati Cirebon Nomor 463/Kep1238-DP2KBP3A/2017</v>
      </c>
      <c r="AZ180" s="218" t="str">
        <f t="array" ref="AZ180">INDEX('UPTD PPA KabKota'!I$5:I$513,MATCH($D180,'UPTD PPA KabKota'!$C$5:$C$513,FALSE))</f>
        <v/>
      </c>
      <c r="BA180" s="218" t="str">
        <f t="array" ref="BA180">INDEX('UPTD PPA KabKota'!J$5:J$513,MATCH($D180,'UPTD PPA KabKota'!$C$5:$C$513,FALSE))</f>
        <v/>
      </c>
      <c r="BB180" s="218" t="str">
        <f t="array" ref="BB180">INDEX('UPTD PPA KabKota'!K$5:K$513,MATCH($D180,'UPTD PPA KabKota'!$C$5:$C$513,FALSE))</f>
        <v/>
      </c>
      <c r="BC180" s="218" t="str">
        <f t="array" ref="BC180">INDEX('UPTD PPA KabKota'!L$5:L$513,MATCH($D180,'UPTD PPA KabKota'!$C$5:$C$513,FALSE))</f>
        <v>Serli Oftoyani, S.sos / 089630334681</v>
      </c>
      <c r="BD180" s="218" t="str">
        <f t="array" ref="BD180">INDEX('UPTD PPA KabKota'!M$5:M$513,MATCH($D180,'UPTD PPA KabKota'!$C$5:$C$513,FALSE))</f>
        <v>serlioftoyani2@gmail.com</v>
      </c>
      <c r="BE180" s="218" t="str">
        <f t="array" ref="BE180">INDEX('UPTD PPA KabKota'!N$5:N$513,MATCH($D180,'UPTD PPA KabKota'!$C$5:$C$513,FALSE))</f>
        <v>Ketua P2TP2A, Wakil Ketua P2TP2A, Ketua Harian, Sekretaris, Bidang Pencegahan dan KIE, Bidang Pendampingan</v>
      </c>
      <c r="BF180" s="218" t="str">
        <f t="array" ref="BF180">INDEX('UPTD PPA KabKota'!O$5:O$513,MATCH($D180,'UPTD PPA KabKota'!$C$5:$C$513,FALSE))</f>
        <v>Bergabung dengan Kantor Dinas</v>
      </c>
      <c r="BG180" s="218" t="str">
        <f t="array" ref="BG180">INDEX('UPTD PPA KabKota'!P$5:P$513,MATCH($D180,'UPTD PPA KabKota'!$C$5:$C$513,FALSE))</f>
        <v>Sewa/Kontrak</v>
      </c>
      <c r="BH180" s="218" t="str">
        <f t="array" ref="BH180">INDEX('UPTD PPA KabKota'!Q$5:Q$513,MATCH($D180,'UPTD PPA KabKota'!$C$5:$C$513,FALSE))</f>
        <v>Sedang proses pembentukan UPTD PPA dan sudah diajukan ke bagian organisasi Provinsi Jawa Barat. Gedung UPTD PPA sudah dipersiapkan, tinggal menunggu perda pembentukan UPTD PPA dan Peresmian.</v>
      </c>
      <c r="BI180" s="218" t="str">
        <f t="array" ref="BI180">INDEX('UPTD PPA KabKota'!R$5:R$513,MATCH($D180,'UPTD PPA KabKota'!$C$5:$C$513,FALSE))</f>
        <v>Ada</v>
      </c>
      <c r="BJ180" s="218" t="str">
        <f t="array" ref="BJ180">INDEX('UPTD PPA KabKota'!S$5:S$513,MATCH($D180,'UPTD PPA KabKota'!$C$5:$C$513,FALSE))</f>
        <v>Ada</v>
      </c>
      <c r="BK180" s="218" t="str">
        <f t="array" ref="BK180">INDEX('UPTD PPA KabKota'!T$5:T$513,MATCH($D180,'UPTD PPA KabKota'!$C$5:$C$513,FALSE))</f>
        <v>Ada</v>
      </c>
      <c r="BL180" s="218" t="str">
        <f t="array" ref="BL180">INDEX('UPTD PPA KabKota'!U$5:U$513,MATCH($D180,'UPTD PPA KabKota'!$C$5:$C$513,FALSE))</f>
        <v>Ada</v>
      </c>
      <c r="BM180" s="218" t="str">
        <f t="array" ref="BM180">INDEX('UPTD PPA KabKota'!V$5:V$513,MATCH($D180,'UPTD PPA KabKota'!$C$5:$C$513,FALSE))</f>
        <v>Ada</v>
      </c>
      <c r="BN180" s="218" t="str">
        <f t="array" ref="BN180">INDEX('UPTD PPA KabKota'!W$5:W$513,MATCH($D180,'UPTD PPA KabKota'!$C$5:$C$513,FALSE))</f>
        <v>Ada</v>
      </c>
      <c r="BO180" s="218" t="str">
        <f t="array" ref="BO180">INDEX('UPTD PPA KabKota'!X$5:X$513,MATCH($D180,'UPTD PPA KabKota'!$C$5:$C$513,FALSE))</f>
        <v>Ada</v>
      </c>
      <c r="BP180" s="218" t="str">
        <f t="array" ref="BP180">INDEX('UPTD PPA KabKota'!Y$5:Y$513,MATCH($D180,'UPTD PPA KabKota'!$C$5:$C$513,FALSE))</f>
        <v>Ada</v>
      </c>
      <c r="BQ180" s="218" t="str">
        <f t="array" ref="BQ180">INDEX('UPTD PPA KabKota'!Z$5:Z$513,MATCH($D180,'UPTD PPA KabKota'!$C$5:$C$513,FALSE))</f>
        <v>Ada</v>
      </c>
      <c r="BR180" s="218" t="str">
        <f t="array" ref="BR180">INDEX('UPTD PPA KabKota'!AA$5:AA$513,MATCH($D180,'UPTD PPA KabKota'!$C$5:$C$513,FALSE))</f>
        <v>Tidak Ada</v>
      </c>
      <c r="BS180" s="218" t="str">
        <f t="array" ref="BS180">INDEX('UPTD PPA KabKota'!AB$5:AB$513,MATCH($D180,'UPTD PPA KabKota'!$C$5:$C$513,FALSE))</f>
        <v>Tidak Ada</v>
      </c>
      <c r="BT180" s="218" t="str">
        <f t="array" ref="BT180">INDEX('UPTD PPA KabKota'!AC$5:AC$513,MATCH($D180,'UPTD PPA KabKota'!$C$5:$C$513,FALSE))</f>
        <v>Sudah</v>
      </c>
      <c r="BU180" s="218" t="str">
        <f t="array" ref="BU180">INDEX('UPTD PPA KabKota'!AD$5:AD$513,MATCH($D180,'UPTD PPA KabKota'!$C$5:$C$513,FALSE))</f>
        <v>Sudah</v>
      </c>
      <c r="BV180" s="218" t="str">
        <f t="array" ref="BV180">INDEX('UPTD PPA KabKota'!AE$5:AE$513,MATCH($D180,'UPTD PPA KabKota'!$C$5:$C$513,FALSE))</f>
        <v>Sudah</v>
      </c>
      <c r="BW180" s="218" t="str">
        <f t="array" ref="BW180">INDEX('UPTD PPA KabKota'!AF$5:AF$513,MATCH($D180,'UPTD PPA KabKota'!$C$5:$C$513,FALSE))</f>
        <v>Sudah</v>
      </c>
      <c r="BX180" s="218" t="str">
        <f t="array" ref="BX180">INDEX('UPTD PPA KabKota'!AG$5:AG$513,MATCH($D180,'UPTD PPA KabKota'!$C$5:$C$513,FALSE))</f>
        <v>Sudah</v>
      </c>
      <c r="BY180" s="218" t="str">
        <f t="array" ref="BY180">INDEX('UPTD PPA KabKota'!AH$5:AH$513,MATCH($D180,'UPTD PPA KabKota'!$C$5:$C$513,FALSE))</f>
        <v>Sudah</v>
      </c>
      <c r="BZ180" s="218" t="str">
        <f t="array" ref="BZ180">INDEX('UPTD PPA KabKota'!AI$5:AI$513,MATCH($D180,'UPTD PPA KabKota'!$C$5:$C$513,FALSE))</f>
        <v>Sudah</v>
      </c>
      <c r="CA180" s="218" t="str">
        <f t="array" ref="CA180">INDEX('UPTD PPA KabKota'!AJ$5:AJ$513,MATCH($D180,'UPTD PPA KabKota'!$C$5:$C$513,FALSE))</f>
        <v>Sudah</v>
      </c>
      <c r="CB180" s="218" t="str">
        <f t="array" ref="CB180">INDEX('UPTD PPA KabKota'!AK$5:AK$513,MATCH($D180,'UPTD PPA KabKota'!$C$5:$C$513,FALSE))</f>
        <v>Sudah</v>
      </c>
      <c r="CC180" s="218" t="str">
        <f t="array" ref="CC180">INDEX('UPTD PPA KabKota'!AL$5:AL$513,MATCH($D180,'UPTD PPA KabKota'!$C$5:$C$513,FALSE))</f>
        <v>Sudah</v>
      </c>
      <c r="CD180" s="218" t="str">
        <f t="array" ref="CD180">INDEX('UPTD PPA KabKota'!AM$5:AM$513,MATCH($D180,'UPTD PPA KabKota'!$C$5:$C$513,FALSE))</f>
        <v>Sudah</v>
      </c>
      <c r="CE180" s="218" t="str">
        <f t="array" ref="CE180">INDEX('UPTD PPA KabKota'!AN$5:AN$513,MATCH($D180,'UPTD PPA KabKota'!$C$5:$C$513,FALSE))</f>
        <v>sudah diimplementasikan 11 layanan tersebut di P2TP2A Kabupaten Cirebon</v>
      </c>
      <c r="CF180" s="218">
        <f t="array" ref="CF180">INDEX('UPTD PPA KabKota'!AO$5:AO$513,MATCH($D180,'UPTD PPA KabKota'!$C$5:$C$513,FALSE))</f>
        <v>99</v>
      </c>
      <c r="CG180" s="218" t="str">
        <f t="array" ref="CG180">INDEX('UPTD PPA KabKota'!AP$5:AP$513,MATCH($D180,'UPTD PPA KabKota'!$C$5:$C$513,FALSE))</f>
        <v>Seksual</v>
      </c>
      <c r="CH180" s="218" t="str">
        <f t="array" ref="CH180">INDEX('UPTD PPA KabKota'!AQ$5:AQ$513,MATCH($D180,'UPTD PPA KabKota'!$C$5:$C$513,FALSE))</f>
        <v/>
      </c>
      <c r="CI180" s="218" t="str">
        <f t="array" ref="CI180">INDEX('UPTD PPA KabKota'!AR$5:AR$513,MATCH($D180,'UPTD PPA KabKota'!$C$5:$C$513,FALSE))</f>
        <v>v</v>
      </c>
      <c r="CJ180" s="218" t="str">
        <f t="array" ref="CJ180">INDEX('UPTD PPA KabKota'!AS$5:AS$513,MATCH($D180,'UPTD PPA KabKota'!$C$5:$C$513,FALSE))</f>
        <v/>
      </c>
      <c r="CK180" s="218" t="str">
        <f t="array" ref="CK180">INDEX('UPTD PPA KabKota'!AT$5:AT$513,MATCH($D180,'UPTD PPA KabKota'!$C$5:$C$513,FALSE))</f>
        <v/>
      </c>
      <c r="CL180" s="218" t="str">
        <f t="array" ref="CL180">INDEX('UPTD PPA KabKota'!AU$5:AU$513,MATCH($D180,'UPTD PPA KabKota'!$C$5:$C$513,FALSE))</f>
        <v/>
      </c>
      <c r="CM180" s="218" t="str">
        <f t="array" ref="CM180">INDEX('UPTD PPA KabKota'!AV$5:AV$513,MATCH($D180,'UPTD PPA KabKota'!$C$5:$C$513,FALSE))</f>
        <v/>
      </c>
      <c r="CN180" s="218" t="str">
        <f t="array" ref="CN180">INDEX('UPTD PPA KabKota'!AW$5:AW$513,MATCH($D180,'UPTD PPA KabKota'!$C$5:$C$513,FALSE))</f>
        <v/>
      </c>
      <c r="CO180" s="218" t="str">
        <f t="array" ref="CO180">INDEX('UPTD PPA KabKota'!AX$5:AX$513,MATCH($D180,'UPTD PPA KabKota'!$C$5:$C$513,FALSE))</f>
        <v/>
      </c>
      <c r="CP180" s="218" t="str">
        <f t="array" ref="CP180">INDEX('UPTD PPA KabKota'!AY$5:AY$513,MATCH($D180,'UPTD PPA KabKota'!$C$5:$C$513,FALSE))</f>
        <v/>
      </c>
      <c r="CQ180" s="209" t="str">
        <f>IFERROR(__xludf.DUMMYFUNCTION("IF(ISBLANK($K180),"""",IF(REGEXMATCH($K180,""Peraturan""),""Ada"",IF(REGEXMATCH($K180,""Rekomendasi""),""Tidak Ada"", $K180)))
"),"Ada")</f>
        <v>Ada</v>
      </c>
      <c r="CR180" s="209" t="str">
        <f t="array" ref="CR180">index('UPTD PPA KabKota'!$BI$5:$BI$513,match($D180,'UPTD PPA KabKota'!$C$5:$C$513,false))</f>
        <v>Tidak Ada</v>
      </c>
      <c r="CS180" s="314" t="str">
        <f t="shared" si="30"/>
        <v>Ada</v>
      </c>
    </row>
    <row r="181">
      <c r="A181" s="334">
        <v>176.0</v>
      </c>
      <c r="B181" s="334">
        <v>10.0</v>
      </c>
      <c r="C181" s="311" t="s">
        <v>4750</v>
      </c>
      <c r="D181" s="312" t="s">
        <v>2149</v>
      </c>
      <c r="E181" s="313"/>
      <c r="F181" s="218" t="str">
        <f t="array" ref="F181">INDEX('Ortala-KabKota'!F$2:F$415,MATCH($D181,'Ortala-KabKota'!$E$2:$E$415,FALSE))</f>
        <v>#N/A</v>
      </c>
      <c r="G181" s="218" t="str">
        <f t="array" ref="G181">INDEX('Ortala-KabKota'!G$2:G$415,MATCH($D181,'Ortala-KabKota'!$E$2:$E$415,FALSE))</f>
        <v>#N/A</v>
      </c>
      <c r="H181" s="218" t="str">
        <f t="array" ref="H181">INDEX('Ortala-KabKota'!H$2:H$415,MATCH($D181,'Ortala-KabKota'!$E$2:$E$415,FALSE))</f>
        <v>#N/A</v>
      </c>
      <c r="I181" s="218" t="str">
        <f t="array" ref="I181">INDEX('Ortala-KabKota'!I$2:I$415,MATCH($D181,'Ortala-KabKota'!$E$2:$E$415,FALSE))</f>
        <v>#N/A</v>
      </c>
      <c r="J181" s="218" t="str">
        <f t="array" ref="J181">INDEX('Ortala-KabKota'!J$2:J$415,MATCH($D181,'Ortala-KabKota'!$E$2:$E$415,FALSE))</f>
        <v>#N/A</v>
      </c>
      <c r="K181" s="218" t="str">
        <f t="array" ref="K181">INDEX('Ortala-KabKota'!K$2:K$415,MATCH($D181,'Ortala-KabKota'!$E$2:$E$415,FALSE))</f>
        <v>#N/A</v>
      </c>
      <c r="L181" s="218" t="str">
        <f t="array" ref="L181">INDEX('Ortala-KabKota'!L$2:L$415,MATCH($D181,'Ortala-KabKota'!$E$2:$E$415,FALSE))</f>
        <v>#N/A</v>
      </c>
      <c r="M181" s="218" t="str">
        <f t="array" ref="M181">INDEX('Ortala-KabKota'!M$2:M$415,MATCH($D181,'Ortala-KabKota'!$E$2:$E$415,FALSE))</f>
        <v>#N/A</v>
      </c>
      <c r="N181" s="218" t="str">
        <f t="array" ref="N181">INDEX('Ortala-KabKota'!N$2:N$415,MATCH($D181,'Ortala-KabKota'!$E$2:$E$415,FALSE))</f>
        <v>#N/A</v>
      </c>
      <c r="O181" s="218" t="str">
        <f t="array" ref="O181">INDEX('Ortala-KabKota'!O$2:O$415,MATCH($D181,'Ortala-KabKota'!$E$2:$E$415,FALSE))</f>
        <v>#N/A</v>
      </c>
      <c r="P181" s="218" t="str">
        <f t="array" ref="P181">INDEX('Ortala-KabKota'!P$2:P$415,MATCH($D181,'Ortala-KabKota'!$E$2:$E$415,FALSE))</f>
        <v>#N/A</v>
      </c>
      <c r="Q181" s="218" t="str">
        <f t="array" ref="Q181">INDEX('Ortala-KabKota'!Q$2:Q$415,MATCH($D181,'Ortala-KabKota'!$E$2:$E$415,FALSE))</f>
        <v>#N/A</v>
      </c>
      <c r="R181" s="218" t="str">
        <f t="array" ref="R181">INDEX('Ortala-KabKota'!R$2:R$415,MATCH($D181,'Ortala-KabKota'!$E$2:$E$415,FALSE))</f>
        <v>#N/A</v>
      </c>
      <c r="S181" s="218" t="str">
        <f t="array" ref="S181">INDEX('Ortala-KabKota'!S$2:S$415,MATCH($D181,'Ortala-KabKota'!$E$2:$E$415,FALSE))</f>
        <v>#N/A</v>
      </c>
      <c r="T181" s="218" t="str">
        <f t="array" ref="T181">INDEX('Ortala-KabKota'!T$2:T$415,MATCH($D181,'Ortala-KabKota'!$E$2:$E$415,FALSE))</f>
        <v>#N/A</v>
      </c>
      <c r="U181" s="218" t="str">
        <f t="array" ref="U181">INDEX('Ortala-KabKota'!U$2:U$415,MATCH($D181,'Ortala-KabKota'!$E$2:$E$415,FALSE))</f>
        <v>#N/A</v>
      </c>
      <c r="V181" s="218" t="str">
        <f t="array" ref="V181">INDEX('Ortala-KabKota'!V$2:V$415,MATCH($D181,'Ortala-KabKota'!$E$2:$E$415,FALSE))</f>
        <v>#N/A</v>
      </c>
      <c r="W181" s="218" t="str">
        <f t="array" ref="W181">INDEX('Ortala-KabKota'!W$2:W$415,MATCH($D181,'Ortala-KabKota'!$E$2:$E$415,FALSE))</f>
        <v>#N/A</v>
      </c>
      <c r="X181" s="218" t="str">
        <f t="array" ref="X181">INDEX('Ortala-KabKota'!X$2:X$415,MATCH($D181,'Ortala-KabKota'!$E$2:$E$415,FALSE))</f>
        <v>#N/A</v>
      </c>
      <c r="Y181" s="218" t="str">
        <f t="array" ref="Y181">INDEX('Ortala-KabKota'!Y$2:Y$415,MATCH($D181,'Ortala-KabKota'!$E$2:$E$415,FALSE))</f>
        <v>#N/A</v>
      </c>
      <c r="Z181" s="218" t="str">
        <f t="array" ref="Z181">INDEX('Ortala-KabKota'!Z$2:Z$415,MATCH($D181,'Ortala-KabKota'!$E$2:$E$415,FALSE))</f>
        <v>#N/A</v>
      </c>
      <c r="AA181" s="218" t="str">
        <f t="array" ref="AA181">INDEX('Ortala-KabKota'!AA$2:AA$415,MATCH($D181,'Ortala-KabKota'!$E$2:$E$415,FALSE))</f>
        <v>#N/A</v>
      </c>
      <c r="AB181" s="218" t="str">
        <f t="array" ref="AB181">INDEX('Ortala-KabKota'!AB$2:AB$415,MATCH($D181,'Ortala-KabKota'!$E$2:$E$415,FALSE))</f>
        <v>#N/A</v>
      </c>
      <c r="AC181" s="218" t="str">
        <f t="array" ref="AC181">INDEX('Ortala-KabKota'!AC$2:AC$415,MATCH($D181,'Ortala-KabKota'!$E$2:$E$415,FALSE))</f>
        <v>#N/A</v>
      </c>
      <c r="AD181" s="218" t="str">
        <f t="array" ref="AD181">INDEX('Ortala-KabKota'!AD$2:AD$415,MATCH($D181,'Ortala-KabKota'!$E$2:$E$415,FALSE))</f>
        <v>#N/A</v>
      </c>
      <c r="AE181" s="218" t="str">
        <f t="array" ref="AE181">INDEX('Ortala-KabKota'!AE$2:AE$415,MATCH($D181,'Ortala-KabKota'!$E$2:$E$415,FALSE))</f>
        <v>#N/A</v>
      </c>
      <c r="AF181" s="218" t="str">
        <f t="array" ref="AF181">INDEX('Ortala-KabKota'!AF$2:AF$415,MATCH($D181,'Ortala-KabKota'!$E$2:$E$415,FALSE))</f>
        <v>#N/A</v>
      </c>
      <c r="AG181" s="218" t="str">
        <f t="array" ref="AG181">INDEX('Ortala-KabKota'!AG$2:AG$415,MATCH($D181,'Ortala-KabKota'!$E$2:$E$415,FALSE))</f>
        <v>#N/A</v>
      </c>
      <c r="AH181" s="218" t="str">
        <f t="array" ref="AH181">INDEX('Ortala-KabKota'!AH$2:AH$415,MATCH($D181,'Ortala-KabKota'!$E$2:$E$415,FALSE))</f>
        <v>#N/A</v>
      </c>
      <c r="AI181" s="218" t="str">
        <f t="array" ref="AI181">INDEX('Ortala-KabKota'!AI$2:AI$415,MATCH($D181,'Ortala-KabKota'!$E$2:$E$415,FALSE))</f>
        <v>#N/A</v>
      </c>
      <c r="AJ181" s="218" t="str">
        <f t="array" ref="AJ181">INDEX('Ortala-KabKota'!AJ$2:AJ$415,MATCH($D181,'Ortala-KabKota'!$E$2:$E$415,FALSE))</f>
        <v>#N/A</v>
      </c>
      <c r="AK181" s="218" t="str">
        <f t="array" ref="AK181">INDEX('Ortala-KabKota'!AK$2:AK$415,MATCH($D181,'Ortala-KabKota'!$E$2:$E$415,FALSE))</f>
        <v>#N/A</v>
      </c>
      <c r="AL181" s="218" t="str">
        <f t="array" ref="AL181">INDEX('Ortala-KabKota'!AL$2:AL$415,MATCH($D181,'Ortala-KabKota'!$E$2:$E$415,FALSE))</f>
        <v>#N/A</v>
      </c>
      <c r="AM181" s="218" t="str">
        <f t="array" ref="AM181">INDEX('Ortala-KabKota'!AM$2:AM$415,MATCH($D181,'Ortala-KabKota'!$E$2:$E$415,FALSE))</f>
        <v>#N/A</v>
      </c>
      <c r="AN181" s="218" t="str">
        <f t="array" ref="AN181">INDEX('Ortala-KabKota'!AN$2:AN$415,MATCH($D181,'Ortala-KabKota'!$E$2:$E$415,FALSE))</f>
        <v>#N/A</v>
      </c>
      <c r="AO181" s="218" t="str">
        <f t="array" ref="AO181">INDEX('Ortala-KabKota'!AO$2:AO$415,MATCH($D181,'Ortala-KabKota'!$E$2:$E$415,FALSE))</f>
        <v>#N/A</v>
      </c>
      <c r="AP181" s="218" t="str">
        <f t="array" ref="AP181">INDEX('Ortala-KabKota'!AP$2:AP$415,MATCH($D181,'Ortala-KabKota'!$E$2:$E$415,FALSE))</f>
        <v>#N/A</v>
      </c>
      <c r="AQ181" s="218" t="str">
        <f t="array" ref="AQ181">INDEX('Ortala-KabKota'!AQ$2:AQ$415,MATCH($D181,'Ortala-KabKota'!$E$2:$E$415,FALSE))</f>
        <v>#N/A</v>
      </c>
      <c r="AR181" s="218" t="str">
        <f t="array" ref="AR181">INDEX('Ortala-KabKota'!AR$2:AR$415,MATCH($D181,'Ortala-KabKota'!$E$2:$E$415,FALSE))</f>
        <v>#N/A</v>
      </c>
      <c r="AS181" s="218" t="str">
        <f t="array" ref="AS181">INDEX('Ortala-KabKota'!AS$2:AS$415,MATCH($D181,'Ortala-KabKota'!$E$2:$E$415,FALSE))</f>
        <v>#N/A</v>
      </c>
      <c r="AT181" s="218" t="str">
        <f t="array" ref="AT181">INDEX('Ortala-KabKota'!AT$2:AT$415,MATCH($D181,'Ortala-KabKota'!$E$2:$E$415,FALSE))</f>
        <v>#N/A</v>
      </c>
      <c r="AU181" s="218" t="str">
        <f t="array" ref="AU181">INDEX('UPTD PPA KabKota'!D$5:D$513,MATCH($D181,'UPTD PPA KabKota'!$C$5:$C$513,FALSE))</f>
        <v/>
      </c>
      <c r="AV181" s="218" t="str">
        <f t="array" ref="AV181">INDEX('UPTD PPA KabKota'!E$5:E$513,MATCH($D181,'UPTD PPA KabKota'!$C$5:$C$513,FALSE))</f>
        <v/>
      </c>
      <c r="AW181" s="218" t="str">
        <f t="array" ref="AW181">INDEX('UPTD PPA KabKota'!F$5:F$513,MATCH($D181,'UPTD PPA KabKota'!$C$5:$C$513,FALSE))</f>
        <v/>
      </c>
      <c r="AX181" s="218" t="str">
        <f t="array" ref="AX181">INDEX('UPTD PPA KabKota'!G$5:G$513,MATCH($D181,'UPTD PPA KabKota'!$C$5:$C$513,FALSE))</f>
        <v/>
      </c>
      <c r="AY181" s="218" t="str">
        <f t="array" ref="AY181">INDEX('UPTD PPA KabKota'!H$5:H$513,MATCH($D181,'UPTD PPA KabKota'!$C$5:$C$513,FALSE))</f>
        <v/>
      </c>
      <c r="AZ181" s="218" t="str">
        <f t="array" ref="AZ181">INDEX('UPTD PPA KabKota'!I$5:I$513,MATCH($D181,'UPTD PPA KabKota'!$C$5:$C$513,FALSE))</f>
        <v/>
      </c>
      <c r="BA181" s="218" t="str">
        <f t="array" ref="BA181">INDEX('UPTD PPA KabKota'!J$5:J$513,MATCH($D181,'UPTD PPA KabKota'!$C$5:$C$513,FALSE))</f>
        <v/>
      </c>
      <c r="BB181" s="218" t="str">
        <f t="array" ref="BB181">INDEX('UPTD PPA KabKota'!K$5:K$513,MATCH($D181,'UPTD PPA KabKota'!$C$5:$C$513,FALSE))</f>
        <v/>
      </c>
      <c r="BC181" s="218" t="str">
        <f t="array" ref="BC181">INDEX('UPTD PPA KabKota'!L$5:L$513,MATCH($D181,'UPTD PPA KabKota'!$C$5:$C$513,FALSE))</f>
        <v/>
      </c>
      <c r="BD181" s="218" t="str">
        <f t="array" ref="BD181">INDEX('UPTD PPA KabKota'!M$5:M$513,MATCH($D181,'UPTD PPA KabKota'!$C$5:$C$513,FALSE))</f>
        <v/>
      </c>
      <c r="BE181" s="218" t="str">
        <f t="array" ref="BE181">INDEX('UPTD PPA KabKota'!N$5:N$513,MATCH($D181,'UPTD PPA KabKota'!$C$5:$C$513,FALSE))</f>
        <v/>
      </c>
      <c r="BF181" s="218" t="str">
        <f t="array" ref="BF181">INDEX('UPTD PPA KabKota'!O$5:O$513,MATCH($D181,'UPTD PPA KabKota'!$C$5:$C$513,FALSE))</f>
        <v/>
      </c>
      <c r="BG181" s="218" t="str">
        <f t="array" ref="BG181">INDEX('UPTD PPA KabKota'!P$5:P$513,MATCH($D181,'UPTD PPA KabKota'!$C$5:$C$513,FALSE))</f>
        <v/>
      </c>
      <c r="BH181" s="218" t="str">
        <f t="array" ref="BH181">INDEX('UPTD PPA KabKota'!Q$5:Q$513,MATCH($D181,'UPTD PPA KabKota'!$C$5:$C$513,FALSE))</f>
        <v/>
      </c>
      <c r="BI181" s="218" t="str">
        <f t="array" ref="BI181">INDEX('UPTD PPA KabKota'!R$5:R$513,MATCH($D181,'UPTD PPA KabKota'!$C$5:$C$513,FALSE))</f>
        <v/>
      </c>
      <c r="BJ181" s="218" t="str">
        <f t="array" ref="BJ181">INDEX('UPTD PPA KabKota'!S$5:S$513,MATCH($D181,'UPTD PPA KabKota'!$C$5:$C$513,FALSE))</f>
        <v/>
      </c>
      <c r="BK181" s="218" t="str">
        <f t="array" ref="BK181">INDEX('UPTD PPA KabKota'!T$5:T$513,MATCH($D181,'UPTD PPA KabKota'!$C$5:$C$513,FALSE))</f>
        <v/>
      </c>
      <c r="BL181" s="218" t="str">
        <f t="array" ref="BL181">INDEX('UPTD PPA KabKota'!U$5:U$513,MATCH($D181,'UPTD PPA KabKota'!$C$5:$C$513,FALSE))</f>
        <v/>
      </c>
      <c r="BM181" s="218" t="str">
        <f t="array" ref="BM181">INDEX('UPTD PPA KabKota'!V$5:V$513,MATCH($D181,'UPTD PPA KabKota'!$C$5:$C$513,FALSE))</f>
        <v/>
      </c>
      <c r="BN181" s="218" t="str">
        <f t="array" ref="BN181">INDEX('UPTD PPA KabKota'!W$5:W$513,MATCH($D181,'UPTD PPA KabKota'!$C$5:$C$513,FALSE))</f>
        <v/>
      </c>
      <c r="BO181" s="218" t="str">
        <f t="array" ref="BO181">INDEX('UPTD PPA KabKota'!X$5:X$513,MATCH($D181,'UPTD PPA KabKota'!$C$5:$C$513,FALSE))</f>
        <v/>
      </c>
      <c r="BP181" s="218" t="str">
        <f t="array" ref="BP181">INDEX('UPTD PPA KabKota'!Y$5:Y$513,MATCH($D181,'UPTD PPA KabKota'!$C$5:$C$513,FALSE))</f>
        <v/>
      </c>
      <c r="BQ181" s="218" t="str">
        <f t="array" ref="BQ181">INDEX('UPTD PPA KabKota'!Z$5:Z$513,MATCH($D181,'UPTD PPA KabKota'!$C$5:$C$513,FALSE))</f>
        <v/>
      </c>
      <c r="BR181" s="218" t="str">
        <f t="array" ref="BR181">INDEX('UPTD PPA KabKota'!AA$5:AA$513,MATCH($D181,'UPTD PPA KabKota'!$C$5:$C$513,FALSE))</f>
        <v/>
      </c>
      <c r="BS181" s="218" t="str">
        <f t="array" ref="BS181">INDEX('UPTD PPA KabKota'!AB$5:AB$513,MATCH($D181,'UPTD PPA KabKota'!$C$5:$C$513,FALSE))</f>
        <v/>
      </c>
      <c r="BT181" s="218" t="str">
        <f t="array" ref="BT181">INDEX('UPTD PPA KabKota'!AC$5:AC$513,MATCH($D181,'UPTD PPA KabKota'!$C$5:$C$513,FALSE))</f>
        <v/>
      </c>
      <c r="BU181" s="218" t="str">
        <f t="array" ref="BU181">INDEX('UPTD PPA KabKota'!AD$5:AD$513,MATCH($D181,'UPTD PPA KabKota'!$C$5:$C$513,FALSE))</f>
        <v/>
      </c>
      <c r="BV181" s="218" t="str">
        <f t="array" ref="BV181">INDEX('UPTD PPA KabKota'!AE$5:AE$513,MATCH($D181,'UPTD PPA KabKota'!$C$5:$C$513,FALSE))</f>
        <v/>
      </c>
      <c r="BW181" s="218" t="str">
        <f t="array" ref="BW181">INDEX('UPTD PPA KabKota'!AF$5:AF$513,MATCH($D181,'UPTD PPA KabKota'!$C$5:$C$513,FALSE))</f>
        <v/>
      </c>
      <c r="BX181" s="218" t="str">
        <f t="array" ref="BX181">INDEX('UPTD PPA KabKota'!AG$5:AG$513,MATCH($D181,'UPTD PPA KabKota'!$C$5:$C$513,FALSE))</f>
        <v/>
      </c>
      <c r="BY181" s="218" t="str">
        <f t="array" ref="BY181">INDEX('UPTD PPA KabKota'!AH$5:AH$513,MATCH($D181,'UPTD PPA KabKota'!$C$5:$C$513,FALSE))</f>
        <v/>
      </c>
      <c r="BZ181" s="218" t="str">
        <f t="array" ref="BZ181">INDEX('UPTD PPA KabKota'!AI$5:AI$513,MATCH($D181,'UPTD PPA KabKota'!$C$5:$C$513,FALSE))</f>
        <v/>
      </c>
      <c r="CA181" s="218" t="str">
        <f t="array" ref="CA181">INDEX('UPTD PPA KabKota'!AJ$5:AJ$513,MATCH($D181,'UPTD PPA KabKota'!$C$5:$C$513,FALSE))</f>
        <v/>
      </c>
      <c r="CB181" s="218" t="str">
        <f t="array" ref="CB181">INDEX('UPTD PPA KabKota'!AK$5:AK$513,MATCH($D181,'UPTD PPA KabKota'!$C$5:$C$513,FALSE))</f>
        <v/>
      </c>
      <c r="CC181" s="218" t="str">
        <f t="array" ref="CC181">INDEX('UPTD PPA KabKota'!AL$5:AL$513,MATCH($D181,'UPTD PPA KabKota'!$C$5:$C$513,FALSE))</f>
        <v/>
      </c>
      <c r="CD181" s="218" t="str">
        <f t="array" ref="CD181">INDEX('UPTD PPA KabKota'!AM$5:AM$513,MATCH($D181,'UPTD PPA KabKota'!$C$5:$C$513,FALSE))</f>
        <v/>
      </c>
      <c r="CE181" s="218" t="str">
        <f t="array" ref="CE181">INDEX('UPTD PPA KabKota'!AN$5:AN$513,MATCH($D181,'UPTD PPA KabKota'!$C$5:$C$513,FALSE))</f>
        <v/>
      </c>
      <c r="CF181" s="218" t="str">
        <f t="array" ref="CF181">INDEX('UPTD PPA KabKota'!AO$5:AO$513,MATCH($D181,'UPTD PPA KabKota'!$C$5:$C$513,FALSE))</f>
        <v/>
      </c>
      <c r="CG181" s="218" t="str">
        <f t="array" ref="CG181">INDEX('UPTD PPA KabKota'!AP$5:AP$513,MATCH($D181,'UPTD PPA KabKota'!$C$5:$C$513,FALSE))</f>
        <v/>
      </c>
      <c r="CH181" s="218" t="str">
        <f t="array" ref="CH181">INDEX('UPTD PPA KabKota'!AQ$5:AQ$513,MATCH($D181,'UPTD PPA KabKota'!$C$5:$C$513,FALSE))</f>
        <v/>
      </c>
      <c r="CI181" s="218" t="str">
        <f t="array" ref="CI181">INDEX('UPTD PPA KabKota'!AR$5:AR$513,MATCH($D181,'UPTD PPA KabKota'!$C$5:$C$513,FALSE))</f>
        <v/>
      </c>
      <c r="CJ181" s="218" t="str">
        <f t="array" ref="CJ181">INDEX('UPTD PPA KabKota'!AS$5:AS$513,MATCH($D181,'UPTD PPA KabKota'!$C$5:$C$513,FALSE))</f>
        <v/>
      </c>
      <c r="CK181" s="218" t="str">
        <f t="array" ref="CK181">INDEX('UPTD PPA KabKota'!AT$5:AT$513,MATCH($D181,'UPTD PPA KabKota'!$C$5:$C$513,FALSE))</f>
        <v/>
      </c>
      <c r="CL181" s="218" t="str">
        <f t="array" ref="CL181">INDEX('UPTD PPA KabKota'!AU$5:AU$513,MATCH($D181,'UPTD PPA KabKota'!$C$5:$C$513,FALSE))</f>
        <v/>
      </c>
      <c r="CM181" s="218" t="str">
        <f t="array" ref="CM181">INDEX('UPTD PPA KabKota'!AV$5:AV$513,MATCH($D181,'UPTD PPA KabKota'!$C$5:$C$513,FALSE))</f>
        <v/>
      </c>
      <c r="CN181" s="218" t="str">
        <f t="array" ref="CN181">INDEX('UPTD PPA KabKota'!AW$5:AW$513,MATCH($D181,'UPTD PPA KabKota'!$C$5:$C$513,FALSE))</f>
        <v/>
      </c>
      <c r="CO181" s="218" t="str">
        <f t="array" ref="CO181">INDEX('UPTD PPA KabKota'!AX$5:AX$513,MATCH($D181,'UPTD PPA KabKota'!$C$5:$C$513,FALSE))</f>
        <v/>
      </c>
      <c r="CP181" s="218" t="str">
        <f t="array" ref="CP181">INDEX('UPTD PPA KabKota'!AY$5:AY$513,MATCH($D181,'UPTD PPA KabKota'!$C$5:$C$513,FALSE))</f>
        <v/>
      </c>
      <c r="CQ181" s="209" t="str">
        <f>IFERROR(__xludf.DUMMYFUNCTION("IF(ISBLANK($K181),"""",IF(REGEXMATCH($K181,""Peraturan""),""Ada"",IF(REGEXMATCH($K181,""Rekomendasi""),""Tidak Ada"", $K181)))
"),"#N/A")</f>
        <v>#N/A</v>
      </c>
      <c r="CR181" s="209" t="str">
        <f t="array" ref="CR181">index('UPTD PPA KabKota'!$BI$5:$BI$513,match($D181,'UPTD PPA KabKota'!$C$5:$C$513,false))</f>
        <v>Tidak Ada</v>
      </c>
      <c r="CS181" s="314" t="str">
        <f t="shared" si="30"/>
        <v>#N/A</v>
      </c>
    </row>
    <row r="182">
      <c r="A182" s="334">
        <v>177.0</v>
      </c>
      <c r="B182" s="334">
        <v>11.0</v>
      </c>
      <c r="C182" s="311" t="s">
        <v>4750</v>
      </c>
      <c r="D182" s="312" t="s">
        <v>2152</v>
      </c>
      <c r="E182" s="315"/>
      <c r="F182" s="218" t="str">
        <f t="array" ref="F182">INDEX('Ortala-KabKota'!F$2:F$415,MATCH($D182,'Ortala-KabKota'!$E$2:$E$415,FALSE))</f>
        <v>#N/A</v>
      </c>
      <c r="G182" s="218" t="str">
        <f t="array" ref="G182">INDEX('Ortala-KabKota'!G$2:G$415,MATCH($D182,'Ortala-KabKota'!$E$2:$E$415,FALSE))</f>
        <v>#N/A</v>
      </c>
      <c r="H182" s="218" t="str">
        <f t="array" ref="H182">INDEX('Ortala-KabKota'!H$2:H$415,MATCH($D182,'Ortala-KabKota'!$E$2:$E$415,FALSE))</f>
        <v>#N/A</v>
      </c>
      <c r="I182" s="218" t="str">
        <f t="array" ref="I182">INDEX('Ortala-KabKota'!I$2:I$415,MATCH($D182,'Ortala-KabKota'!$E$2:$E$415,FALSE))</f>
        <v>#N/A</v>
      </c>
      <c r="J182" s="218" t="str">
        <f t="array" ref="J182">INDEX('Ortala-KabKota'!J$2:J$415,MATCH($D182,'Ortala-KabKota'!$E$2:$E$415,FALSE))</f>
        <v>#N/A</v>
      </c>
      <c r="K182" s="218" t="str">
        <f t="array" ref="K182">INDEX('Ortala-KabKota'!K$2:K$415,MATCH($D182,'Ortala-KabKota'!$E$2:$E$415,FALSE))</f>
        <v>#N/A</v>
      </c>
      <c r="L182" s="218" t="str">
        <f t="array" ref="L182">INDEX('Ortala-KabKota'!L$2:L$415,MATCH($D182,'Ortala-KabKota'!$E$2:$E$415,FALSE))</f>
        <v>#N/A</v>
      </c>
      <c r="M182" s="218" t="str">
        <f t="array" ref="M182">INDEX('Ortala-KabKota'!M$2:M$415,MATCH($D182,'Ortala-KabKota'!$E$2:$E$415,FALSE))</f>
        <v>#N/A</v>
      </c>
      <c r="N182" s="218" t="str">
        <f t="array" ref="N182">INDEX('Ortala-KabKota'!N$2:N$415,MATCH($D182,'Ortala-KabKota'!$E$2:$E$415,FALSE))</f>
        <v>#N/A</v>
      </c>
      <c r="O182" s="218" t="str">
        <f t="array" ref="O182">INDEX('Ortala-KabKota'!O$2:O$415,MATCH($D182,'Ortala-KabKota'!$E$2:$E$415,FALSE))</f>
        <v>#N/A</v>
      </c>
      <c r="P182" s="218" t="str">
        <f t="array" ref="P182">INDEX('Ortala-KabKota'!P$2:P$415,MATCH($D182,'Ortala-KabKota'!$E$2:$E$415,FALSE))</f>
        <v>#N/A</v>
      </c>
      <c r="Q182" s="218" t="str">
        <f t="array" ref="Q182">INDEX('Ortala-KabKota'!Q$2:Q$415,MATCH($D182,'Ortala-KabKota'!$E$2:$E$415,FALSE))</f>
        <v>#N/A</v>
      </c>
      <c r="R182" s="218" t="str">
        <f t="array" ref="R182">INDEX('Ortala-KabKota'!R$2:R$415,MATCH($D182,'Ortala-KabKota'!$E$2:$E$415,FALSE))</f>
        <v>#N/A</v>
      </c>
      <c r="S182" s="218" t="str">
        <f t="array" ref="S182">INDEX('Ortala-KabKota'!S$2:S$415,MATCH($D182,'Ortala-KabKota'!$E$2:$E$415,FALSE))</f>
        <v>#N/A</v>
      </c>
      <c r="T182" s="218" t="str">
        <f t="array" ref="T182">INDEX('Ortala-KabKota'!T$2:T$415,MATCH($D182,'Ortala-KabKota'!$E$2:$E$415,FALSE))</f>
        <v>#N/A</v>
      </c>
      <c r="U182" s="218" t="str">
        <f t="array" ref="U182">INDEX('Ortala-KabKota'!U$2:U$415,MATCH($D182,'Ortala-KabKota'!$E$2:$E$415,FALSE))</f>
        <v>#N/A</v>
      </c>
      <c r="V182" s="218" t="str">
        <f t="array" ref="V182">INDEX('Ortala-KabKota'!V$2:V$415,MATCH($D182,'Ortala-KabKota'!$E$2:$E$415,FALSE))</f>
        <v>#N/A</v>
      </c>
      <c r="W182" s="218" t="str">
        <f t="array" ref="W182">INDEX('Ortala-KabKota'!W$2:W$415,MATCH($D182,'Ortala-KabKota'!$E$2:$E$415,FALSE))</f>
        <v>#N/A</v>
      </c>
      <c r="X182" s="218" t="str">
        <f t="array" ref="X182">INDEX('Ortala-KabKota'!X$2:X$415,MATCH($D182,'Ortala-KabKota'!$E$2:$E$415,FALSE))</f>
        <v>#N/A</v>
      </c>
      <c r="Y182" s="218" t="str">
        <f t="array" ref="Y182">INDEX('Ortala-KabKota'!Y$2:Y$415,MATCH($D182,'Ortala-KabKota'!$E$2:$E$415,FALSE))</f>
        <v>#N/A</v>
      </c>
      <c r="Z182" s="218" t="str">
        <f t="array" ref="Z182">INDEX('Ortala-KabKota'!Z$2:Z$415,MATCH($D182,'Ortala-KabKota'!$E$2:$E$415,FALSE))</f>
        <v>#N/A</v>
      </c>
      <c r="AA182" s="218" t="str">
        <f t="array" ref="AA182">INDEX('Ortala-KabKota'!AA$2:AA$415,MATCH($D182,'Ortala-KabKota'!$E$2:$E$415,FALSE))</f>
        <v>#N/A</v>
      </c>
      <c r="AB182" s="218" t="str">
        <f t="array" ref="AB182">INDEX('Ortala-KabKota'!AB$2:AB$415,MATCH($D182,'Ortala-KabKota'!$E$2:$E$415,FALSE))</f>
        <v>#N/A</v>
      </c>
      <c r="AC182" s="218" t="str">
        <f t="array" ref="AC182">INDEX('Ortala-KabKota'!AC$2:AC$415,MATCH($D182,'Ortala-KabKota'!$E$2:$E$415,FALSE))</f>
        <v>#N/A</v>
      </c>
      <c r="AD182" s="218" t="str">
        <f t="array" ref="AD182">INDEX('Ortala-KabKota'!AD$2:AD$415,MATCH($D182,'Ortala-KabKota'!$E$2:$E$415,FALSE))</f>
        <v>#N/A</v>
      </c>
      <c r="AE182" s="218" t="str">
        <f t="array" ref="AE182">INDEX('Ortala-KabKota'!AE$2:AE$415,MATCH($D182,'Ortala-KabKota'!$E$2:$E$415,FALSE))</f>
        <v>#N/A</v>
      </c>
      <c r="AF182" s="218" t="str">
        <f t="array" ref="AF182">INDEX('Ortala-KabKota'!AF$2:AF$415,MATCH($D182,'Ortala-KabKota'!$E$2:$E$415,FALSE))</f>
        <v>#N/A</v>
      </c>
      <c r="AG182" s="218" t="str">
        <f t="array" ref="AG182">INDEX('Ortala-KabKota'!AG$2:AG$415,MATCH($D182,'Ortala-KabKota'!$E$2:$E$415,FALSE))</f>
        <v>#N/A</v>
      </c>
      <c r="AH182" s="218" t="str">
        <f t="array" ref="AH182">INDEX('Ortala-KabKota'!AH$2:AH$415,MATCH($D182,'Ortala-KabKota'!$E$2:$E$415,FALSE))</f>
        <v>#N/A</v>
      </c>
      <c r="AI182" s="218" t="str">
        <f t="array" ref="AI182">INDEX('Ortala-KabKota'!AI$2:AI$415,MATCH($D182,'Ortala-KabKota'!$E$2:$E$415,FALSE))</f>
        <v>#N/A</v>
      </c>
      <c r="AJ182" s="218" t="str">
        <f t="array" ref="AJ182">INDEX('Ortala-KabKota'!AJ$2:AJ$415,MATCH($D182,'Ortala-KabKota'!$E$2:$E$415,FALSE))</f>
        <v>#N/A</v>
      </c>
      <c r="AK182" s="218" t="str">
        <f t="array" ref="AK182">INDEX('Ortala-KabKota'!AK$2:AK$415,MATCH($D182,'Ortala-KabKota'!$E$2:$E$415,FALSE))</f>
        <v>#N/A</v>
      </c>
      <c r="AL182" s="218" t="str">
        <f t="array" ref="AL182">INDEX('Ortala-KabKota'!AL$2:AL$415,MATCH($D182,'Ortala-KabKota'!$E$2:$E$415,FALSE))</f>
        <v>#N/A</v>
      </c>
      <c r="AM182" s="218" t="str">
        <f t="array" ref="AM182">INDEX('Ortala-KabKota'!AM$2:AM$415,MATCH($D182,'Ortala-KabKota'!$E$2:$E$415,FALSE))</f>
        <v>#N/A</v>
      </c>
      <c r="AN182" s="218" t="str">
        <f t="array" ref="AN182">INDEX('Ortala-KabKota'!AN$2:AN$415,MATCH($D182,'Ortala-KabKota'!$E$2:$E$415,FALSE))</f>
        <v>#N/A</v>
      </c>
      <c r="AO182" s="218" t="str">
        <f t="array" ref="AO182">INDEX('Ortala-KabKota'!AO$2:AO$415,MATCH($D182,'Ortala-KabKota'!$E$2:$E$415,FALSE))</f>
        <v>#N/A</v>
      </c>
      <c r="AP182" s="218" t="str">
        <f t="array" ref="AP182">INDEX('Ortala-KabKota'!AP$2:AP$415,MATCH($D182,'Ortala-KabKota'!$E$2:$E$415,FALSE))</f>
        <v>#N/A</v>
      </c>
      <c r="AQ182" s="218" t="str">
        <f t="array" ref="AQ182">INDEX('Ortala-KabKota'!AQ$2:AQ$415,MATCH($D182,'Ortala-KabKota'!$E$2:$E$415,FALSE))</f>
        <v>#N/A</v>
      </c>
      <c r="AR182" s="218" t="str">
        <f t="array" ref="AR182">INDEX('Ortala-KabKota'!AR$2:AR$415,MATCH($D182,'Ortala-KabKota'!$E$2:$E$415,FALSE))</f>
        <v>#N/A</v>
      </c>
      <c r="AS182" s="218" t="str">
        <f t="array" ref="AS182">INDEX('Ortala-KabKota'!AS$2:AS$415,MATCH($D182,'Ortala-KabKota'!$E$2:$E$415,FALSE))</f>
        <v>#N/A</v>
      </c>
      <c r="AT182" s="218" t="str">
        <f t="array" ref="AT182">INDEX('Ortala-KabKota'!AT$2:AT$415,MATCH($D182,'Ortala-KabKota'!$E$2:$E$415,FALSE))</f>
        <v>#N/A</v>
      </c>
      <c r="AU182" s="218" t="str">
        <f t="array" ref="AU182">INDEX('UPTD PPA KabKota'!D$5:D$513,MATCH($D182,'UPTD PPA KabKota'!$C$5:$C$513,FALSE))</f>
        <v/>
      </c>
      <c r="AV182" s="218" t="str">
        <f t="array" ref="AV182">INDEX('UPTD PPA KabKota'!E$5:E$513,MATCH($D182,'UPTD PPA KabKota'!$C$5:$C$513,FALSE))</f>
        <v/>
      </c>
      <c r="AW182" s="218" t="str">
        <f t="array" ref="AW182">INDEX('UPTD PPA KabKota'!F$5:F$513,MATCH($D182,'UPTD PPA KabKota'!$C$5:$C$513,FALSE))</f>
        <v/>
      </c>
      <c r="AX182" s="218" t="str">
        <f t="array" ref="AX182">INDEX('UPTD PPA KabKota'!G$5:G$513,MATCH($D182,'UPTD PPA KabKota'!$C$5:$C$513,FALSE))</f>
        <v/>
      </c>
      <c r="AY182" s="218" t="str">
        <f t="array" ref="AY182">INDEX('UPTD PPA KabKota'!H$5:H$513,MATCH($D182,'UPTD PPA KabKota'!$C$5:$C$513,FALSE))</f>
        <v/>
      </c>
      <c r="AZ182" s="218" t="str">
        <f t="array" ref="AZ182">INDEX('UPTD PPA KabKota'!I$5:I$513,MATCH($D182,'UPTD PPA KabKota'!$C$5:$C$513,FALSE))</f>
        <v/>
      </c>
      <c r="BA182" s="218" t="str">
        <f t="array" ref="BA182">INDEX('UPTD PPA KabKota'!J$5:J$513,MATCH($D182,'UPTD PPA KabKota'!$C$5:$C$513,FALSE))</f>
        <v/>
      </c>
      <c r="BB182" s="218" t="str">
        <f t="array" ref="BB182">INDEX('UPTD PPA KabKota'!K$5:K$513,MATCH($D182,'UPTD PPA KabKota'!$C$5:$C$513,FALSE))</f>
        <v/>
      </c>
      <c r="BC182" s="218" t="str">
        <f t="array" ref="BC182">INDEX('UPTD PPA KabKota'!L$5:L$513,MATCH($D182,'UPTD PPA KabKota'!$C$5:$C$513,FALSE))</f>
        <v/>
      </c>
      <c r="BD182" s="218" t="str">
        <f t="array" ref="BD182">INDEX('UPTD PPA KabKota'!M$5:M$513,MATCH($D182,'UPTD PPA KabKota'!$C$5:$C$513,FALSE))</f>
        <v/>
      </c>
      <c r="BE182" s="218" t="str">
        <f t="array" ref="BE182">INDEX('UPTD PPA KabKota'!N$5:N$513,MATCH($D182,'UPTD PPA KabKota'!$C$5:$C$513,FALSE))</f>
        <v/>
      </c>
      <c r="BF182" s="218" t="str">
        <f t="array" ref="BF182">INDEX('UPTD PPA KabKota'!O$5:O$513,MATCH($D182,'UPTD PPA KabKota'!$C$5:$C$513,FALSE))</f>
        <v/>
      </c>
      <c r="BG182" s="218" t="str">
        <f t="array" ref="BG182">INDEX('UPTD PPA KabKota'!P$5:P$513,MATCH($D182,'UPTD PPA KabKota'!$C$5:$C$513,FALSE))</f>
        <v/>
      </c>
      <c r="BH182" s="218" t="str">
        <f t="array" ref="BH182">INDEX('UPTD PPA KabKota'!Q$5:Q$513,MATCH($D182,'UPTD PPA KabKota'!$C$5:$C$513,FALSE))</f>
        <v/>
      </c>
      <c r="BI182" s="218" t="str">
        <f t="array" ref="BI182">INDEX('UPTD PPA KabKota'!R$5:R$513,MATCH($D182,'UPTD PPA KabKota'!$C$5:$C$513,FALSE))</f>
        <v/>
      </c>
      <c r="BJ182" s="218" t="str">
        <f t="array" ref="BJ182">INDEX('UPTD PPA KabKota'!S$5:S$513,MATCH($D182,'UPTD PPA KabKota'!$C$5:$C$513,FALSE))</f>
        <v/>
      </c>
      <c r="BK182" s="218" t="str">
        <f t="array" ref="BK182">INDEX('UPTD PPA KabKota'!T$5:T$513,MATCH($D182,'UPTD PPA KabKota'!$C$5:$C$513,FALSE))</f>
        <v/>
      </c>
      <c r="BL182" s="218" t="str">
        <f t="array" ref="BL182">INDEX('UPTD PPA KabKota'!U$5:U$513,MATCH($D182,'UPTD PPA KabKota'!$C$5:$C$513,FALSE))</f>
        <v/>
      </c>
      <c r="BM182" s="218" t="str">
        <f t="array" ref="BM182">INDEX('UPTD PPA KabKota'!V$5:V$513,MATCH($D182,'UPTD PPA KabKota'!$C$5:$C$513,FALSE))</f>
        <v/>
      </c>
      <c r="BN182" s="218" t="str">
        <f t="array" ref="BN182">INDEX('UPTD PPA KabKota'!W$5:W$513,MATCH($D182,'UPTD PPA KabKota'!$C$5:$C$513,FALSE))</f>
        <v/>
      </c>
      <c r="BO182" s="218" t="str">
        <f t="array" ref="BO182">INDEX('UPTD PPA KabKota'!X$5:X$513,MATCH($D182,'UPTD PPA KabKota'!$C$5:$C$513,FALSE))</f>
        <v/>
      </c>
      <c r="BP182" s="218" t="str">
        <f t="array" ref="BP182">INDEX('UPTD PPA KabKota'!Y$5:Y$513,MATCH($D182,'UPTD PPA KabKota'!$C$5:$C$513,FALSE))</f>
        <v/>
      </c>
      <c r="BQ182" s="218" t="str">
        <f t="array" ref="BQ182">INDEX('UPTD PPA KabKota'!Z$5:Z$513,MATCH($D182,'UPTD PPA KabKota'!$C$5:$C$513,FALSE))</f>
        <v/>
      </c>
      <c r="BR182" s="218" t="str">
        <f t="array" ref="BR182">INDEX('UPTD PPA KabKota'!AA$5:AA$513,MATCH($D182,'UPTD PPA KabKota'!$C$5:$C$513,FALSE))</f>
        <v/>
      </c>
      <c r="BS182" s="218" t="str">
        <f t="array" ref="BS182">INDEX('UPTD PPA KabKota'!AB$5:AB$513,MATCH($D182,'UPTD PPA KabKota'!$C$5:$C$513,FALSE))</f>
        <v/>
      </c>
      <c r="BT182" s="218" t="str">
        <f t="array" ref="BT182">INDEX('UPTD PPA KabKota'!AC$5:AC$513,MATCH($D182,'UPTD PPA KabKota'!$C$5:$C$513,FALSE))</f>
        <v/>
      </c>
      <c r="BU182" s="218" t="str">
        <f t="array" ref="BU182">INDEX('UPTD PPA KabKota'!AD$5:AD$513,MATCH($D182,'UPTD PPA KabKota'!$C$5:$C$513,FALSE))</f>
        <v/>
      </c>
      <c r="BV182" s="218" t="str">
        <f t="array" ref="BV182">INDEX('UPTD PPA KabKota'!AE$5:AE$513,MATCH($D182,'UPTD PPA KabKota'!$C$5:$C$513,FALSE))</f>
        <v/>
      </c>
      <c r="BW182" s="218" t="str">
        <f t="array" ref="BW182">INDEX('UPTD PPA KabKota'!AF$5:AF$513,MATCH($D182,'UPTD PPA KabKota'!$C$5:$C$513,FALSE))</f>
        <v/>
      </c>
      <c r="BX182" s="218" t="str">
        <f t="array" ref="BX182">INDEX('UPTD PPA KabKota'!AG$5:AG$513,MATCH($D182,'UPTD PPA KabKota'!$C$5:$C$513,FALSE))</f>
        <v/>
      </c>
      <c r="BY182" s="218" t="str">
        <f t="array" ref="BY182">INDEX('UPTD PPA KabKota'!AH$5:AH$513,MATCH($D182,'UPTD PPA KabKota'!$C$5:$C$513,FALSE))</f>
        <v/>
      </c>
      <c r="BZ182" s="218" t="str">
        <f t="array" ref="BZ182">INDEX('UPTD PPA KabKota'!AI$5:AI$513,MATCH($D182,'UPTD PPA KabKota'!$C$5:$C$513,FALSE))</f>
        <v/>
      </c>
      <c r="CA182" s="218" t="str">
        <f t="array" ref="CA182">INDEX('UPTD PPA KabKota'!AJ$5:AJ$513,MATCH($D182,'UPTD PPA KabKota'!$C$5:$C$513,FALSE))</f>
        <v/>
      </c>
      <c r="CB182" s="218" t="str">
        <f t="array" ref="CB182">INDEX('UPTD PPA KabKota'!AK$5:AK$513,MATCH($D182,'UPTD PPA KabKota'!$C$5:$C$513,FALSE))</f>
        <v/>
      </c>
      <c r="CC182" s="218" t="str">
        <f t="array" ref="CC182">INDEX('UPTD PPA KabKota'!AL$5:AL$513,MATCH($D182,'UPTD PPA KabKota'!$C$5:$C$513,FALSE))</f>
        <v/>
      </c>
      <c r="CD182" s="218" t="str">
        <f t="array" ref="CD182">INDEX('UPTD PPA KabKota'!AM$5:AM$513,MATCH($D182,'UPTD PPA KabKota'!$C$5:$C$513,FALSE))</f>
        <v/>
      </c>
      <c r="CE182" s="218" t="str">
        <f t="array" ref="CE182">INDEX('UPTD PPA KabKota'!AN$5:AN$513,MATCH($D182,'UPTD PPA KabKota'!$C$5:$C$513,FALSE))</f>
        <v/>
      </c>
      <c r="CF182" s="218" t="str">
        <f t="array" ref="CF182">INDEX('UPTD PPA KabKota'!AO$5:AO$513,MATCH($D182,'UPTD PPA KabKota'!$C$5:$C$513,FALSE))</f>
        <v/>
      </c>
      <c r="CG182" s="218" t="str">
        <f t="array" ref="CG182">INDEX('UPTD PPA KabKota'!AP$5:AP$513,MATCH($D182,'UPTD PPA KabKota'!$C$5:$C$513,FALSE))</f>
        <v/>
      </c>
      <c r="CH182" s="218" t="str">
        <f t="array" ref="CH182">INDEX('UPTD PPA KabKota'!AQ$5:AQ$513,MATCH($D182,'UPTD PPA KabKota'!$C$5:$C$513,FALSE))</f>
        <v/>
      </c>
      <c r="CI182" s="218" t="str">
        <f t="array" ref="CI182">INDEX('UPTD PPA KabKota'!AR$5:AR$513,MATCH($D182,'UPTD PPA KabKota'!$C$5:$C$513,FALSE))</f>
        <v/>
      </c>
      <c r="CJ182" s="218" t="str">
        <f t="array" ref="CJ182">INDEX('UPTD PPA KabKota'!AS$5:AS$513,MATCH($D182,'UPTD PPA KabKota'!$C$5:$C$513,FALSE))</f>
        <v/>
      </c>
      <c r="CK182" s="218" t="str">
        <f t="array" ref="CK182">INDEX('UPTD PPA KabKota'!AT$5:AT$513,MATCH($D182,'UPTD PPA KabKota'!$C$5:$C$513,FALSE))</f>
        <v/>
      </c>
      <c r="CL182" s="218" t="str">
        <f t="array" ref="CL182">INDEX('UPTD PPA KabKota'!AU$5:AU$513,MATCH($D182,'UPTD PPA KabKota'!$C$5:$C$513,FALSE))</f>
        <v/>
      </c>
      <c r="CM182" s="218" t="str">
        <f t="array" ref="CM182">INDEX('UPTD PPA KabKota'!AV$5:AV$513,MATCH($D182,'UPTD PPA KabKota'!$C$5:$C$513,FALSE))</f>
        <v/>
      </c>
      <c r="CN182" s="218" t="str">
        <f t="array" ref="CN182">INDEX('UPTD PPA KabKota'!AW$5:AW$513,MATCH($D182,'UPTD PPA KabKota'!$C$5:$C$513,FALSE))</f>
        <v/>
      </c>
      <c r="CO182" s="218" t="str">
        <f t="array" ref="CO182">INDEX('UPTD PPA KabKota'!AX$5:AX$513,MATCH($D182,'UPTD PPA KabKota'!$C$5:$C$513,FALSE))</f>
        <v/>
      </c>
      <c r="CP182" s="218" t="str">
        <f t="array" ref="CP182">INDEX('UPTD PPA KabKota'!AY$5:AY$513,MATCH($D182,'UPTD PPA KabKota'!$C$5:$C$513,FALSE))</f>
        <v/>
      </c>
      <c r="CQ182" s="209" t="str">
        <f>IFERROR(__xludf.DUMMYFUNCTION("IF(ISBLANK($K182),"""",IF(REGEXMATCH($K182,""Peraturan""),""Ada"",IF(REGEXMATCH($K182,""Rekomendasi""),""Tidak Ada"", $K182)))
"),"#N/A")</f>
        <v>#N/A</v>
      </c>
      <c r="CR182" s="209" t="str">
        <f t="array" ref="CR182">index('UPTD PPA KabKota'!$BI$5:$BI$513,match($D182,'UPTD PPA KabKota'!$C$5:$C$513,false))</f>
        <v>Tidak Ada</v>
      </c>
      <c r="CS182" s="314" t="str">
        <f t="shared" si="30"/>
        <v>#N/A</v>
      </c>
    </row>
    <row r="183">
      <c r="A183" s="334">
        <v>178.0</v>
      </c>
      <c r="B183" s="334">
        <v>12.0</v>
      </c>
      <c r="C183" s="311" t="s">
        <v>4750</v>
      </c>
      <c r="D183" s="312" t="s">
        <v>2092</v>
      </c>
      <c r="E183" s="313"/>
      <c r="F183" s="218" t="str">
        <f t="array" ref="F183">INDEX('Ortala-KabKota'!F$2:F$415,MATCH($D183,'Ortala-KabKota'!$E$2:$E$415,FALSE))</f>
        <v>#N/A</v>
      </c>
      <c r="G183" s="218" t="str">
        <f t="array" ref="G183">INDEX('Ortala-KabKota'!G$2:G$415,MATCH($D183,'Ortala-KabKota'!$E$2:$E$415,FALSE))</f>
        <v>#N/A</v>
      </c>
      <c r="H183" s="218" t="str">
        <f t="array" ref="H183">INDEX('Ortala-KabKota'!H$2:H$415,MATCH($D183,'Ortala-KabKota'!$E$2:$E$415,FALSE))</f>
        <v>#N/A</v>
      </c>
      <c r="I183" s="218" t="str">
        <f t="array" ref="I183">INDEX('Ortala-KabKota'!I$2:I$415,MATCH($D183,'Ortala-KabKota'!$E$2:$E$415,FALSE))</f>
        <v>#N/A</v>
      </c>
      <c r="J183" s="218" t="str">
        <f t="array" ref="J183">INDEX('Ortala-KabKota'!J$2:J$415,MATCH($D183,'Ortala-KabKota'!$E$2:$E$415,FALSE))</f>
        <v>#N/A</v>
      </c>
      <c r="K183" s="218" t="str">
        <f t="array" ref="K183">INDEX('Ortala-KabKota'!K$2:K$415,MATCH($D183,'Ortala-KabKota'!$E$2:$E$415,FALSE))</f>
        <v>#N/A</v>
      </c>
      <c r="L183" s="218" t="str">
        <f t="array" ref="L183">INDEX('Ortala-KabKota'!L$2:L$415,MATCH($D183,'Ortala-KabKota'!$E$2:$E$415,FALSE))</f>
        <v>#N/A</v>
      </c>
      <c r="M183" s="218" t="str">
        <f t="array" ref="M183">INDEX('Ortala-KabKota'!M$2:M$415,MATCH($D183,'Ortala-KabKota'!$E$2:$E$415,FALSE))</f>
        <v>#N/A</v>
      </c>
      <c r="N183" s="218" t="str">
        <f t="array" ref="N183">INDEX('Ortala-KabKota'!N$2:N$415,MATCH($D183,'Ortala-KabKota'!$E$2:$E$415,FALSE))</f>
        <v>#N/A</v>
      </c>
      <c r="O183" s="218" t="str">
        <f t="array" ref="O183">INDEX('Ortala-KabKota'!O$2:O$415,MATCH($D183,'Ortala-KabKota'!$E$2:$E$415,FALSE))</f>
        <v>#N/A</v>
      </c>
      <c r="P183" s="218" t="str">
        <f t="array" ref="P183">INDEX('Ortala-KabKota'!P$2:P$415,MATCH($D183,'Ortala-KabKota'!$E$2:$E$415,FALSE))</f>
        <v>#N/A</v>
      </c>
      <c r="Q183" s="218" t="str">
        <f t="array" ref="Q183">INDEX('Ortala-KabKota'!Q$2:Q$415,MATCH($D183,'Ortala-KabKota'!$E$2:$E$415,FALSE))</f>
        <v>#N/A</v>
      </c>
      <c r="R183" s="218" t="str">
        <f t="array" ref="R183">INDEX('Ortala-KabKota'!R$2:R$415,MATCH($D183,'Ortala-KabKota'!$E$2:$E$415,FALSE))</f>
        <v>#N/A</v>
      </c>
      <c r="S183" s="218" t="str">
        <f t="array" ref="S183">INDEX('Ortala-KabKota'!S$2:S$415,MATCH($D183,'Ortala-KabKota'!$E$2:$E$415,FALSE))</f>
        <v>#N/A</v>
      </c>
      <c r="T183" s="218" t="str">
        <f t="array" ref="T183">INDEX('Ortala-KabKota'!T$2:T$415,MATCH($D183,'Ortala-KabKota'!$E$2:$E$415,FALSE))</f>
        <v>#N/A</v>
      </c>
      <c r="U183" s="218" t="str">
        <f t="array" ref="U183">INDEX('Ortala-KabKota'!U$2:U$415,MATCH($D183,'Ortala-KabKota'!$E$2:$E$415,FALSE))</f>
        <v>#N/A</v>
      </c>
      <c r="V183" s="218" t="str">
        <f t="array" ref="V183">INDEX('Ortala-KabKota'!V$2:V$415,MATCH($D183,'Ortala-KabKota'!$E$2:$E$415,FALSE))</f>
        <v>#N/A</v>
      </c>
      <c r="W183" s="218" t="str">
        <f t="array" ref="W183">INDEX('Ortala-KabKota'!W$2:W$415,MATCH($D183,'Ortala-KabKota'!$E$2:$E$415,FALSE))</f>
        <v>#N/A</v>
      </c>
      <c r="X183" s="218" t="str">
        <f t="array" ref="X183">INDEX('Ortala-KabKota'!X$2:X$415,MATCH($D183,'Ortala-KabKota'!$E$2:$E$415,FALSE))</f>
        <v>#N/A</v>
      </c>
      <c r="Y183" s="218" t="str">
        <f t="array" ref="Y183">INDEX('Ortala-KabKota'!Y$2:Y$415,MATCH($D183,'Ortala-KabKota'!$E$2:$E$415,FALSE))</f>
        <v>#N/A</v>
      </c>
      <c r="Z183" s="218" t="str">
        <f t="array" ref="Z183">INDEX('Ortala-KabKota'!Z$2:Z$415,MATCH($D183,'Ortala-KabKota'!$E$2:$E$415,FALSE))</f>
        <v>#N/A</v>
      </c>
      <c r="AA183" s="218" t="str">
        <f t="array" ref="AA183">INDEX('Ortala-KabKota'!AA$2:AA$415,MATCH($D183,'Ortala-KabKota'!$E$2:$E$415,FALSE))</f>
        <v>#N/A</v>
      </c>
      <c r="AB183" s="218" t="str">
        <f t="array" ref="AB183">INDEX('Ortala-KabKota'!AB$2:AB$415,MATCH($D183,'Ortala-KabKota'!$E$2:$E$415,FALSE))</f>
        <v>#N/A</v>
      </c>
      <c r="AC183" s="218" t="str">
        <f t="array" ref="AC183">INDEX('Ortala-KabKota'!AC$2:AC$415,MATCH($D183,'Ortala-KabKota'!$E$2:$E$415,FALSE))</f>
        <v>#N/A</v>
      </c>
      <c r="AD183" s="218" t="str">
        <f t="array" ref="AD183">INDEX('Ortala-KabKota'!AD$2:AD$415,MATCH($D183,'Ortala-KabKota'!$E$2:$E$415,FALSE))</f>
        <v>#N/A</v>
      </c>
      <c r="AE183" s="218" t="str">
        <f t="array" ref="AE183">INDEX('Ortala-KabKota'!AE$2:AE$415,MATCH($D183,'Ortala-KabKota'!$E$2:$E$415,FALSE))</f>
        <v>#N/A</v>
      </c>
      <c r="AF183" s="218" t="str">
        <f t="array" ref="AF183">INDEX('Ortala-KabKota'!AF$2:AF$415,MATCH($D183,'Ortala-KabKota'!$E$2:$E$415,FALSE))</f>
        <v>#N/A</v>
      </c>
      <c r="AG183" s="218" t="str">
        <f t="array" ref="AG183">INDEX('Ortala-KabKota'!AG$2:AG$415,MATCH($D183,'Ortala-KabKota'!$E$2:$E$415,FALSE))</f>
        <v>#N/A</v>
      </c>
      <c r="AH183" s="218" t="str">
        <f t="array" ref="AH183">INDEX('Ortala-KabKota'!AH$2:AH$415,MATCH($D183,'Ortala-KabKota'!$E$2:$E$415,FALSE))</f>
        <v>#N/A</v>
      </c>
      <c r="AI183" s="218" t="str">
        <f t="array" ref="AI183">INDEX('Ortala-KabKota'!AI$2:AI$415,MATCH($D183,'Ortala-KabKota'!$E$2:$E$415,FALSE))</f>
        <v>#N/A</v>
      </c>
      <c r="AJ183" s="218" t="str">
        <f t="array" ref="AJ183">INDEX('Ortala-KabKota'!AJ$2:AJ$415,MATCH($D183,'Ortala-KabKota'!$E$2:$E$415,FALSE))</f>
        <v>#N/A</v>
      </c>
      <c r="AK183" s="218" t="str">
        <f t="array" ref="AK183">INDEX('Ortala-KabKota'!AK$2:AK$415,MATCH($D183,'Ortala-KabKota'!$E$2:$E$415,FALSE))</f>
        <v>#N/A</v>
      </c>
      <c r="AL183" s="218" t="str">
        <f t="array" ref="AL183">INDEX('Ortala-KabKota'!AL$2:AL$415,MATCH($D183,'Ortala-KabKota'!$E$2:$E$415,FALSE))</f>
        <v>#N/A</v>
      </c>
      <c r="AM183" s="218" t="str">
        <f t="array" ref="AM183">INDEX('Ortala-KabKota'!AM$2:AM$415,MATCH($D183,'Ortala-KabKota'!$E$2:$E$415,FALSE))</f>
        <v>#N/A</v>
      </c>
      <c r="AN183" s="218" t="str">
        <f t="array" ref="AN183">INDEX('Ortala-KabKota'!AN$2:AN$415,MATCH($D183,'Ortala-KabKota'!$E$2:$E$415,FALSE))</f>
        <v>#N/A</v>
      </c>
      <c r="AO183" s="218" t="str">
        <f t="array" ref="AO183">INDEX('Ortala-KabKota'!AO$2:AO$415,MATCH($D183,'Ortala-KabKota'!$E$2:$E$415,FALSE))</f>
        <v>#N/A</v>
      </c>
      <c r="AP183" s="218" t="str">
        <f t="array" ref="AP183">INDEX('Ortala-KabKota'!AP$2:AP$415,MATCH($D183,'Ortala-KabKota'!$E$2:$E$415,FALSE))</f>
        <v>#N/A</v>
      </c>
      <c r="AQ183" s="218" t="str">
        <f t="array" ref="AQ183">INDEX('Ortala-KabKota'!AQ$2:AQ$415,MATCH($D183,'Ortala-KabKota'!$E$2:$E$415,FALSE))</f>
        <v>#N/A</v>
      </c>
      <c r="AR183" s="218" t="str">
        <f t="array" ref="AR183">INDEX('Ortala-KabKota'!AR$2:AR$415,MATCH($D183,'Ortala-KabKota'!$E$2:$E$415,FALSE))</f>
        <v>#N/A</v>
      </c>
      <c r="AS183" s="218" t="str">
        <f t="array" ref="AS183">INDEX('Ortala-KabKota'!AS$2:AS$415,MATCH($D183,'Ortala-KabKota'!$E$2:$E$415,FALSE))</f>
        <v>#N/A</v>
      </c>
      <c r="AT183" s="218" t="str">
        <f t="array" ref="AT183">INDEX('Ortala-KabKota'!AT$2:AT$415,MATCH($D183,'Ortala-KabKota'!$E$2:$E$415,FALSE))</f>
        <v>#N/A</v>
      </c>
      <c r="AU183" s="218" t="str">
        <f t="array" ref="AU183">INDEX('UPTD PPA KabKota'!D$5:D$513,MATCH($D183,'UPTD PPA KabKota'!$C$5:$C$513,FALSE))</f>
        <v>Belum Ada</v>
      </c>
      <c r="AV183" s="218" t="str">
        <f t="array" ref="AV183">INDEX('UPTD PPA KabKota'!E$5:E$513,MATCH($D183,'UPTD PPA KabKota'!$C$5:$C$513,FALSE))</f>
        <v>Belum Ada</v>
      </c>
      <c r="AW183" s="218" t="str">
        <f t="array" ref="AW183">INDEX('UPTD PPA KabKota'!F$5:F$513,MATCH($D183,'UPTD PPA KabKota'!$C$5:$C$513,FALSE))</f>
        <v>Belum Ada</v>
      </c>
      <c r="AX183" s="218" t="str">
        <f t="array" ref="AX183">INDEX('UPTD PPA KabKota'!G$5:G$513,MATCH($D183,'UPTD PPA KabKota'!$C$5:$C$513,FALSE))</f>
        <v>Belum Ada</v>
      </c>
      <c r="AY183" s="218" t="str">
        <f t="array" ref="AY183">INDEX('UPTD PPA KabKota'!H$5:H$513,MATCH($D183,'UPTD PPA KabKota'!$C$5:$C$513,FALSE))</f>
        <v>Keputusan Bupati Indramayu Nomor : 463/Kep.196-Disduk-P3A/2022 Tentang P2TP2A Kab. Indramayu</v>
      </c>
      <c r="AZ183" s="218" t="str">
        <f t="array" ref="AZ183">INDEX('UPTD PPA KabKota'!I$5:I$513,MATCH($D183,'UPTD PPA KabKota'!$C$5:$C$513,FALSE))</f>
        <v/>
      </c>
      <c r="BA183" s="218" t="str">
        <f t="array" ref="BA183">INDEX('UPTD PPA KabKota'!J$5:J$513,MATCH($D183,'UPTD PPA KabKota'!$C$5:$C$513,FALSE))</f>
        <v/>
      </c>
      <c r="BB183" s="218" t="str">
        <f t="array" ref="BB183">INDEX('UPTD PPA KabKota'!K$5:K$513,MATCH($D183,'UPTD PPA KabKota'!$C$5:$C$513,FALSE))</f>
        <v/>
      </c>
      <c r="BC183" s="218">
        <f t="array" ref="BC183">INDEX('UPTD PPA KabKota'!L$5:L$513,MATCH($D183,'UPTD PPA KabKota'!$C$5:$C$513,FALSE))</f>
        <v>895606607770</v>
      </c>
      <c r="BD183" s="218" t="str">
        <f t="array" ref="BD183">INDEX('UPTD PPA KabKota'!M$5:M$513,MATCH($D183,'UPTD PPA KabKota'!$C$5:$C$513,FALSE))</f>
        <v>p2tp2aindramayu@gmail.com</v>
      </c>
      <c r="BE183" s="218" t="str">
        <f t="array" ref="BE183">INDEX('UPTD PPA KabKota'!N$5:N$513,MATCH($D183,'UPTD PPA KabKota'!$C$5:$C$513,FALSE))</f>
        <v/>
      </c>
      <c r="BF183" s="218" t="str">
        <f t="array" ref="BF183">INDEX('UPTD PPA KabKota'!O$5:O$513,MATCH($D183,'UPTD PPA KabKota'!$C$5:$C$513,FALSE))</f>
        <v>BELUM PUNYA</v>
      </c>
      <c r="BG183" s="218" t="str">
        <f t="array" ref="BG183">INDEX('UPTD PPA KabKota'!P$5:P$513,MATCH($D183,'UPTD PPA KabKota'!$C$5:$C$513,FALSE))</f>
        <v>TIDAK PUNYA</v>
      </c>
      <c r="BH183" s="218" t="str">
        <f t="array" ref="BH183">INDEX('UPTD PPA KabKota'!Q$5:Q$513,MATCH($D183,'UPTD PPA KabKota'!$C$5:$C$513,FALSE))</f>
        <v>Pemerintah Daerah</v>
      </c>
      <c r="BI183" s="218" t="str">
        <f t="array" ref="BI183">INDEX('UPTD PPA KabKota'!R$5:R$513,MATCH($D183,'UPTD PPA KabKota'!$C$5:$C$513,FALSE))</f>
        <v>Tidak Ada</v>
      </c>
      <c r="BJ183" s="218" t="str">
        <f t="array" ref="BJ183">INDEX('UPTD PPA KabKota'!S$5:S$513,MATCH($D183,'UPTD PPA KabKota'!$C$5:$C$513,FALSE))</f>
        <v>Ada</v>
      </c>
      <c r="BK183" s="218" t="str">
        <f t="array" ref="BK183">INDEX('UPTD PPA KabKota'!T$5:T$513,MATCH($D183,'UPTD PPA KabKota'!$C$5:$C$513,FALSE))</f>
        <v>Tidak Ada</v>
      </c>
      <c r="BL183" s="218" t="str">
        <f t="array" ref="BL183">INDEX('UPTD PPA KabKota'!U$5:U$513,MATCH($D183,'UPTD PPA KabKota'!$C$5:$C$513,FALSE))</f>
        <v>Tidak Ada</v>
      </c>
      <c r="BM183" s="218" t="str">
        <f t="array" ref="BM183">INDEX('UPTD PPA KabKota'!V$5:V$513,MATCH($D183,'UPTD PPA KabKota'!$C$5:$C$513,FALSE))</f>
        <v>Ada</v>
      </c>
      <c r="BN183" s="218" t="str">
        <f t="array" ref="BN183">INDEX('UPTD PPA KabKota'!W$5:W$513,MATCH($D183,'UPTD PPA KabKota'!$C$5:$C$513,FALSE))</f>
        <v>Tidak Ada</v>
      </c>
      <c r="BO183" s="218" t="str">
        <f t="array" ref="BO183">INDEX('UPTD PPA KabKota'!X$5:X$513,MATCH($D183,'UPTD PPA KabKota'!$C$5:$C$513,FALSE))</f>
        <v>Tidak Ada</v>
      </c>
      <c r="BP183" s="218" t="str">
        <f t="array" ref="BP183">INDEX('UPTD PPA KabKota'!Y$5:Y$513,MATCH($D183,'UPTD PPA KabKota'!$C$5:$C$513,FALSE))</f>
        <v>Tidak Ada</v>
      </c>
      <c r="BQ183" s="218" t="str">
        <f t="array" ref="BQ183">INDEX('UPTD PPA KabKota'!Z$5:Z$513,MATCH($D183,'UPTD PPA KabKota'!$C$5:$C$513,FALSE))</f>
        <v>Tidak Ada</v>
      </c>
      <c r="BR183" s="218" t="str">
        <f t="array" ref="BR183">INDEX('UPTD PPA KabKota'!AA$5:AA$513,MATCH($D183,'UPTD PPA KabKota'!$C$5:$C$513,FALSE))</f>
        <v>Ada</v>
      </c>
      <c r="BS183" s="218" t="str">
        <f t="array" ref="BS183">INDEX('UPTD PPA KabKota'!AB$5:AB$513,MATCH($D183,'UPTD PPA KabKota'!$C$5:$C$513,FALSE))</f>
        <v>Tidak Ada</v>
      </c>
      <c r="BT183" s="218" t="str">
        <f t="array" ref="BT183">INDEX('UPTD PPA KabKota'!AC$5:AC$513,MATCH($D183,'UPTD PPA KabKota'!$C$5:$C$513,FALSE))</f>
        <v>Sudah</v>
      </c>
      <c r="BU183" s="218" t="str">
        <f t="array" ref="BU183">INDEX('UPTD PPA KabKota'!AD$5:AD$513,MATCH($D183,'UPTD PPA KabKota'!$C$5:$C$513,FALSE))</f>
        <v>Sudah</v>
      </c>
      <c r="BV183" s="218" t="str">
        <f t="array" ref="BV183">INDEX('UPTD PPA KabKota'!AE$5:AE$513,MATCH($D183,'UPTD PPA KabKota'!$C$5:$C$513,FALSE))</f>
        <v>Sudah</v>
      </c>
      <c r="BW183" s="218" t="str">
        <f t="array" ref="BW183">INDEX('UPTD PPA KabKota'!AF$5:AF$513,MATCH($D183,'UPTD PPA KabKota'!$C$5:$C$513,FALSE))</f>
        <v>Sudah</v>
      </c>
      <c r="BX183" s="218" t="str">
        <f t="array" ref="BX183">INDEX('UPTD PPA KabKota'!AG$5:AG$513,MATCH($D183,'UPTD PPA KabKota'!$C$5:$C$513,FALSE))</f>
        <v>Sudah</v>
      </c>
      <c r="BY183" s="218" t="str">
        <f t="array" ref="BY183">INDEX('UPTD PPA KabKota'!AH$5:AH$513,MATCH($D183,'UPTD PPA KabKota'!$C$5:$C$513,FALSE))</f>
        <v>Sudah</v>
      </c>
      <c r="BZ183" s="218" t="str">
        <f t="array" ref="BZ183">INDEX('UPTD PPA KabKota'!AI$5:AI$513,MATCH($D183,'UPTD PPA KabKota'!$C$5:$C$513,FALSE))</f>
        <v>Sudah</v>
      </c>
      <c r="CA183" s="218" t="str">
        <f t="array" ref="CA183">INDEX('UPTD PPA KabKota'!AJ$5:AJ$513,MATCH($D183,'UPTD PPA KabKota'!$C$5:$C$513,FALSE))</f>
        <v>Sudah</v>
      </c>
      <c r="CB183" s="218" t="str">
        <f t="array" ref="CB183">INDEX('UPTD PPA KabKota'!AK$5:AK$513,MATCH($D183,'UPTD PPA KabKota'!$C$5:$C$513,FALSE))</f>
        <v>Belum</v>
      </c>
      <c r="CC183" s="218" t="str">
        <f t="array" ref="CC183">INDEX('UPTD PPA KabKota'!AL$5:AL$513,MATCH($D183,'UPTD PPA KabKota'!$C$5:$C$513,FALSE))</f>
        <v>Sudah</v>
      </c>
      <c r="CD183" s="218" t="str">
        <f t="array" ref="CD183">INDEX('UPTD PPA KabKota'!AM$5:AM$513,MATCH($D183,'UPTD PPA KabKota'!$C$5:$C$513,FALSE))</f>
        <v>Sudah</v>
      </c>
      <c r="CE183" s="218" t="str">
        <f t="array" ref="CE183">INDEX('UPTD PPA KabKota'!AN$5:AN$513,MATCH($D183,'UPTD PPA KabKota'!$C$5:$C$513,FALSE))</f>
        <v>pengaduan dari masyarakat, penjangkuan korban, pengelolaan Kasus, Jika korban memerlukan pengamanan maka akan diberikan penampungan sementara di rumah aman</v>
      </c>
      <c r="CF183" s="218">
        <f t="array" ref="CF183">INDEX('UPTD PPA KabKota'!AO$5:AO$513,MATCH($D183,'UPTD PPA KabKota'!$C$5:$C$513,FALSE))</f>
        <v>106</v>
      </c>
      <c r="CG183" s="218" t="str">
        <f t="array" ref="CG183">INDEX('UPTD PPA KabKota'!AP$5:AP$513,MATCH($D183,'UPTD PPA KabKota'!$C$5:$C$513,FALSE))</f>
        <v>Kekerasan Terhadap Anak</v>
      </c>
      <c r="CH183" s="218" t="str">
        <f t="array" ref="CH183">INDEX('UPTD PPA KabKota'!AQ$5:AQ$513,MATCH($D183,'UPTD PPA KabKota'!$C$5:$C$513,FALSE))</f>
        <v/>
      </c>
      <c r="CI183" s="218" t="str">
        <f t="array" ref="CI183">INDEX('UPTD PPA KabKota'!AR$5:AR$513,MATCH($D183,'UPTD PPA KabKota'!$C$5:$C$513,FALSE))</f>
        <v/>
      </c>
      <c r="CJ183" s="218" t="str">
        <f t="array" ref="CJ183">INDEX('UPTD PPA KabKota'!AS$5:AS$513,MATCH($D183,'UPTD PPA KabKota'!$C$5:$C$513,FALSE))</f>
        <v/>
      </c>
      <c r="CK183" s="218" t="str">
        <f t="array" ref="CK183">INDEX('UPTD PPA KabKota'!AT$5:AT$513,MATCH($D183,'UPTD PPA KabKota'!$C$5:$C$513,FALSE))</f>
        <v/>
      </c>
      <c r="CL183" s="218" t="str">
        <f t="array" ref="CL183">INDEX('UPTD PPA KabKota'!AU$5:AU$513,MATCH($D183,'UPTD PPA KabKota'!$C$5:$C$513,FALSE))</f>
        <v/>
      </c>
      <c r="CM183" s="218" t="str">
        <f t="array" ref="CM183">INDEX('UPTD PPA KabKota'!AV$5:AV$513,MATCH($D183,'UPTD PPA KabKota'!$C$5:$C$513,FALSE))</f>
        <v/>
      </c>
      <c r="CN183" s="218" t="str">
        <f t="array" ref="CN183">INDEX('UPTD PPA KabKota'!AW$5:AW$513,MATCH($D183,'UPTD PPA KabKota'!$C$5:$C$513,FALSE))</f>
        <v/>
      </c>
      <c r="CO183" s="218" t="str">
        <f t="array" ref="CO183">INDEX('UPTD PPA KabKota'!AX$5:AX$513,MATCH($D183,'UPTD PPA KabKota'!$C$5:$C$513,FALSE))</f>
        <v/>
      </c>
      <c r="CP183" s="218" t="str">
        <f t="array" ref="CP183">INDEX('UPTD PPA KabKota'!AY$5:AY$513,MATCH($D183,'UPTD PPA KabKota'!$C$5:$C$513,FALSE))</f>
        <v/>
      </c>
      <c r="CQ183" s="209" t="str">
        <f>IFERROR(__xludf.DUMMYFUNCTION("IF(ISBLANK($K183),"""",IF(REGEXMATCH($K183,""Peraturan""),""Ada"",IF(REGEXMATCH($K183,""Rekomendasi""),""Tidak Ada"", $K183)))
"),"#N/A")</f>
        <v>#N/A</v>
      </c>
      <c r="CR183" s="209" t="str">
        <f t="array" ref="CR183">index('UPTD PPA KabKota'!$BI$5:$BI$513,match($D183,'UPTD PPA KabKota'!$C$5:$C$513,false))</f>
        <v>Tidak Ada</v>
      </c>
      <c r="CS183" s="314" t="str">
        <f t="shared" si="30"/>
        <v>#N/A</v>
      </c>
    </row>
    <row r="184">
      <c r="A184" s="334">
        <v>179.0</v>
      </c>
      <c r="B184" s="334">
        <v>13.0</v>
      </c>
      <c r="C184" s="311" t="s">
        <v>4750</v>
      </c>
      <c r="D184" s="312" t="s">
        <v>2145</v>
      </c>
      <c r="E184" s="315">
        <v>45689.0</v>
      </c>
      <c r="F184" s="218" t="str">
        <f t="array" ref="F184">INDEX('Ortala-KabKota'!F$2:F$415,MATCH($D184,'Ortala-KabKota'!$E$2:$E$415,FALSE))</f>
        <v>Yana Suprikhat (081221331996)</v>
      </c>
      <c r="G184" s="218" t="str">
        <f t="array" ref="G184">INDEX('Ortala-KabKota'!G$2:G$415,MATCH($D184,'Ortala-KabKota'!$E$2:$E$415,FALSE))</f>
        <v>Jl. Alun-Alun Selatan No 2 Pagaden, 41252</v>
      </c>
      <c r="H184" s="218" t="str">
        <f t="array" ref="H184">INDEX('Ortala-KabKota'!H$2:H$415,MATCH($D184,'Ortala-KabKota'!$E$2:$E$415,FALSE))</f>
        <v>-</v>
      </c>
      <c r="I184" s="218" t="str">
        <f t="array" ref="I184">INDEX('Ortala-KabKota'!I$2:I$415,MATCH($D184,'Ortala-KabKota'!$E$2:$E$415,FALSE))</f>
        <v>-</v>
      </c>
      <c r="J184" s="218" t="str">
        <f t="array" ref="J184">INDEX('Ortala-KabKota'!J$2:J$415,MATCH($D184,'Ortala-KabKota'!$E$2:$E$415,FALSE))</f>
        <v>UPTD Pemberdayaan Perempuan dan Perlindungan Anak</v>
      </c>
      <c r="K184" s="218" t="str">
        <f t="array" ref="K184">INDEX('Ortala-KabKota'!K$2:K$415,MATCH($D184,'Ortala-KabKota'!$E$2:$E$415,FALSE))</f>
        <v>Peraturan Bupati Subang Nomor 17 Tahun 2018 tentang Pembentukan Unit Pelaksana Teknis Daerah pada Dinas dan Badan Daerah di Lingkungan Pemerintah Kabupaten Subang 
Perbup Subang Nomor 62 Tahun 2019</v>
      </c>
      <c r="L184" s="218">
        <f t="array" ref="L184">INDEX('Ortala-KabKota'!L$2:L$415,MATCH($D184,'Ortala-KabKota'!$E$2:$E$415,FALSE))</f>
        <v>2018</v>
      </c>
      <c r="M184" s="218" t="str">
        <f t="array" ref="M184">INDEX('Ortala-KabKota'!M$2:M$415,MATCH($D184,'Ortala-KabKota'!$E$2:$E$415,FALSE))</f>
        <v>A</v>
      </c>
      <c r="N184" s="218" t="str">
        <f t="array" ref="N184">INDEX('Ortala-KabKota'!N$2:N$415,MATCH($D184,'Ortala-KabKota'!$E$2:$E$415,FALSE))</f>
        <v>Dwinan/ 087725346685</v>
      </c>
      <c r="O184" s="218" t="str">
        <f t="array" ref="O184">INDEX('Ortala-KabKota'!O$2:O$415,MATCH($D184,'Ortala-KabKota'!$E$2:$E$415,FALSE))</f>
        <v>-</v>
      </c>
      <c r="P184" s="218" t="str">
        <f t="array" ref="P184">INDEX('Ortala-KabKota'!P$2:P$415,MATCH($D184,'Ortala-KabKota'!$E$2:$E$415,FALSE))</f>
        <v>-</v>
      </c>
      <c r="Q184" s="218" t="str">
        <f t="array" ref="Q184">INDEX('Ortala-KabKota'!Q$2:Q$415,MATCH($D184,'Ortala-KabKota'!$E$2:$E$415,FALSE))</f>
        <v/>
      </c>
      <c r="R184" s="218" t="str">
        <f t="array" ref="R184">INDEX('Ortala-KabKota'!R$2:R$415,MATCH($D184,'Ortala-KabKota'!$E$2:$E$415,FALSE))</f>
        <v>MILIK SENDIRI</v>
      </c>
      <c r="S184" s="218" t="str">
        <f t="array" ref="S184">INDEX('Ortala-KabKota'!S$2:S$415,MATCH($D184,'Ortala-KabKota'!$E$2:$E$415,FALSE))</f>
        <v/>
      </c>
      <c r="T184" s="218" t="str">
        <f t="array" ref="T184">INDEX('Ortala-KabKota'!T$2:T$415,MATCH($D184,'Ortala-KabKota'!$E$2:$E$415,FALSE))</f>
        <v/>
      </c>
      <c r="U184" s="218" t="str">
        <f t="array" ref="U184">INDEX('Ortala-KabKota'!U$2:U$415,MATCH($D184,'Ortala-KabKota'!$E$2:$E$415,FALSE))</f>
        <v/>
      </c>
      <c r="V184" s="218" t="str">
        <f t="array" ref="V184">INDEX('Ortala-KabKota'!V$2:V$415,MATCH($D184,'Ortala-KabKota'!$E$2:$E$415,FALSE))</f>
        <v/>
      </c>
      <c r="W184" s="218" t="str">
        <f t="array" ref="W184">INDEX('Ortala-KabKota'!W$2:W$415,MATCH($D184,'Ortala-KabKota'!$E$2:$E$415,FALSE))</f>
        <v/>
      </c>
      <c r="X184" s="218" t="str">
        <f t="array" ref="X184">INDEX('Ortala-KabKota'!X$2:X$415,MATCH($D184,'Ortala-KabKota'!$E$2:$E$415,FALSE))</f>
        <v/>
      </c>
      <c r="Y184" s="218" t="str">
        <f t="array" ref="Y184">INDEX('Ortala-KabKota'!Y$2:Y$415,MATCH($D184,'Ortala-KabKota'!$E$2:$E$415,FALSE))</f>
        <v/>
      </c>
      <c r="Z184" s="218" t="str">
        <f t="array" ref="Z184">INDEX('Ortala-KabKota'!Z$2:Z$415,MATCH($D184,'Ortala-KabKota'!$E$2:$E$415,FALSE))</f>
        <v/>
      </c>
      <c r="AA184" s="218" t="str">
        <f t="array" ref="AA184">INDEX('Ortala-KabKota'!AA$2:AA$415,MATCH($D184,'Ortala-KabKota'!$E$2:$E$415,FALSE))</f>
        <v/>
      </c>
      <c r="AB184" s="218" t="str">
        <f t="array" ref="AB184">INDEX('Ortala-KabKota'!AB$2:AB$415,MATCH($D184,'Ortala-KabKota'!$E$2:$E$415,FALSE))</f>
        <v/>
      </c>
      <c r="AC184" s="218" t="str">
        <f t="array" ref="AC184">INDEX('Ortala-KabKota'!AC$2:AC$415,MATCH($D184,'Ortala-KabKota'!$E$2:$E$415,FALSE))</f>
        <v/>
      </c>
      <c r="AD184" s="218" t="str">
        <f t="array" ref="AD184">INDEX('Ortala-KabKota'!AD$2:AD$415,MATCH($D184,'Ortala-KabKota'!$E$2:$E$415,FALSE))</f>
        <v/>
      </c>
      <c r="AE184" s="218" t="str">
        <f t="array" ref="AE184">INDEX('Ortala-KabKota'!AE$2:AE$415,MATCH($D184,'Ortala-KabKota'!$E$2:$E$415,FALSE))</f>
        <v/>
      </c>
      <c r="AF184" s="218" t="str">
        <f t="array" ref="AF184">INDEX('Ortala-KabKota'!AF$2:AF$415,MATCH($D184,'Ortala-KabKota'!$E$2:$E$415,FALSE))</f>
        <v/>
      </c>
      <c r="AG184" s="218" t="str">
        <f t="array" ref="AG184">INDEX('Ortala-KabKota'!AG$2:AG$415,MATCH($D184,'Ortala-KabKota'!$E$2:$E$415,FALSE))</f>
        <v/>
      </c>
      <c r="AH184" s="218" t="str">
        <f t="array" ref="AH184">INDEX('Ortala-KabKota'!AH$2:AH$415,MATCH($D184,'Ortala-KabKota'!$E$2:$E$415,FALSE))</f>
        <v/>
      </c>
      <c r="AI184" s="218" t="str">
        <f t="array" ref="AI184">INDEX('Ortala-KabKota'!AI$2:AI$415,MATCH($D184,'Ortala-KabKota'!$E$2:$E$415,FALSE))</f>
        <v/>
      </c>
      <c r="AJ184" s="218" t="str">
        <f t="array" ref="AJ184">INDEX('Ortala-KabKota'!AJ$2:AJ$415,MATCH($D184,'Ortala-KabKota'!$E$2:$E$415,FALSE))</f>
        <v/>
      </c>
      <c r="AK184" s="218" t="str">
        <f t="array" ref="AK184">INDEX('Ortala-KabKota'!AK$2:AK$415,MATCH($D184,'Ortala-KabKota'!$E$2:$E$415,FALSE))</f>
        <v/>
      </c>
      <c r="AL184" s="218" t="str">
        <f t="array" ref="AL184">INDEX('Ortala-KabKota'!AL$2:AL$415,MATCH($D184,'Ortala-KabKota'!$E$2:$E$415,FALSE))</f>
        <v/>
      </c>
      <c r="AM184" s="218" t="str">
        <f t="array" ref="AM184">INDEX('Ortala-KabKota'!AM$2:AM$415,MATCH($D184,'Ortala-KabKota'!$E$2:$E$415,FALSE))</f>
        <v/>
      </c>
      <c r="AN184" s="218" t="str">
        <f t="array" ref="AN184">INDEX('Ortala-KabKota'!AN$2:AN$415,MATCH($D184,'Ortala-KabKota'!$E$2:$E$415,FALSE))</f>
        <v/>
      </c>
      <c r="AO184" s="218" t="str">
        <f t="array" ref="AO184">INDEX('Ortala-KabKota'!AO$2:AO$415,MATCH($D184,'Ortala-KabKota'!$E$2:$E$415,FALSE))</f>
        <v/>
      </c>
      <c r="AP184" s="218">
        <f t="array" ref="AP184">INDEX('Ortala-KabKota'!AP$2:AP$415,MATCH($D184,'Ortala-KabKota'!$E$2:$E$415,FALSE))</f>
        <v>1</v>
      </c>
      <c r="AQ184" s="218" t="str">
        <f t="array" ref="AQ184">INDEX('Ortala-KabKota'!AQ$2:AQ$415,MATCH($D184,'Ortala-KabKota'!$E$2:$E$415,FALSE))</f>
        <v/>
      </c>
      <c r="AR184" s="218" t="str">
        <f t="array" ref="AR184">INDEX('Ortala-KabKota'!AR$2:AR$415,MATCH($D184,'Ortala-KabKota'!$E$2:$E$415,FALSE))</f>
        <v/>
      </c>
      <c r="AS184" s="218" t="str">
        <f t="array" ref="AS184">INDEX('Ortala-KabKota'!AS$2:AS$415,MATCH($D184,'Ortala-KabKota'!$E$2:$E$415,FALSE))</f>
        <v/>
      </c>
      <c r="AT184" s="218" t="str">
        <f t="array" ref="AT184">INDEX('Ortala-KabKota'!AT$2:AT$415,MATCH($D184,'Ortala-KabKota'!$E$2:$E$415,FALSE))</f>
        <v/>
      </c>
      <c r="AU184" s="218" t="str">
        <f t="array" ref="AU184">INDEX('UPTD PPA KabKota'!D$5:D$513,MATCH($D184,'UPTD PPA KabKota'!$C$5:$C$513,FALSE))</f>
        <v/>
      </c>
      <c r="AV184" s="218" t="str">
        <f t="array" ref="AV184">INDEX('UPTD PPA KabKota'!E$5:E$513,MATCH($D184,'UPTD PPA KabKota'!$C$5:$C$513,FALSE))</f>
        <v/>
      </c>
      <c r="AW184" s="218" t="str">
        <f t="array" ref="AW184">INDEX('UPTD PPA KabKota'!F$5:F$513,MATCH($D184,'UPTD PPA KabKota'!$C$5:$C$513,FALSE))</f>
        <v/>
      </c>
      <c r="AX184" s="218" t="str">
        <f t="array" ref="AX184">INDEX('UPTD PPA KabKota'!G$5:G$513,MATCH($D184,'UPTD PPA KabKota'!$C$5:$C$513,FALSE))</f>
        <v/>
      </c>
      <c r="AY184" s="218" t="str">
        <f t="array" ref="AY184">INDEX('UPTD PPA KabKota'!H$5:H$513,MATCH($D184,'UPTD PPA KabKota'!$C$5:$C$513,FALSE))</f>
        <v/>
      </c>
      <c r="AZ184" s="218" t="str">
        <f t="array" ref="AZ184">INDEX('UPTD PPA KabKota'!I$5:I$513,MATCH($D184,'UPTD PPA KabKota'!$C$5:$C$513,FALSE))</f>
        <v>Peraturan Bupati Subang Nomor 17 Tahun 2018 tentang Pembentukan Unit Pelaksana Teknis Daerah pada Dinas dan Badan Daerah di Lingkungan Pemerintah Kabupaten Subang 
Perbup Subang Nomor 62 Tahun 2019</v>
      </c>
      <c r="BA184" s="218">
        <f t="array" ref="BA184">INDEX('UPTD PPA KabKota'!J$5:J$513,MATCH($D184,'UPTD PPA KabKota'!$C$5:$C$513,FALSE))</f>
        <v>2018</v>
      </c>
      <c r="BB184" s="218" t="str">
        <f t="array" ref="BB184">INDEX('UPTD PPA KabKota'!K$5:K$513,MATCH($D184,'UPTD PPA KabKota'!$C$5:$C$513,FALSE))</f>
        <v>A</v>
      </c>
      <c r="BC184" s="218" t="str">
        <f t="array" ref="BC184">INDEX('UPTD PPA KabKota'!L$5:L$513,MATCH($D184,'UPTD PPA KabKota'!$C$5:$C$513,FALSE))</f>
        <v/>
      </c>
      <c r="BD184" s="218" t="str">
        <f t="array" ref="BD184">INDEX('UPTD PPA KabKota'!M$5:M$513,MATCH($D184,'UPTD PPA KabKota'!$C$5:$C$513,FALSE))</f>
        <v/>
      </c>
      <c r="BE184" s="218" t="str">
        <f t="array" ref="BE184">INDEX('UPTD PPA KabKota'!N$5:N$513,MATCH($D184,'UPTD PPA KabKota'!$C$5:$C$513,FALSE))</f>
        <v/>
      </c>
      <c r="BF184" s="218" t="str">
        <f t="array" ref="BF184">INDEX('UPTD PPA KabKota'!O$5:O$513,MATCH($D184,'UPTD PPA KabKota'!$C$5:$C$513,FALSE))</f>
        <v/>
      </c>
      <c r="BG184" s="218" t="str">
        <f t="array" ref="BG184">INDEX('UPTD PPA KabKota'!P$5:P$513,MATCH($D184,'UPTD PPA KabKota'!$C$5:$C$513,FALSE))</f>
        <v/>
      </c>
      <c r="BH184" s="218" t="str">
        <f t="array" ref="BH184">INDEX('UPTD PPA KabKota'!Q$5:Q$513,MATCH($D184,'UPTD PPA KabKota'!$C$5:$C$513,FALSE))</f>
        <v/>
      </c>
      <c r="BI184" s="218" t="str">
        <f t="array" ref="BI184">INDEX('UPTD PPA KabKota'!R$5:R$513,MATCH($D184,'UPTD PPA KabKota'!$C$5:$C$513,FALSE))</f>
        <v/>
      </c>
      <c r="BJ184" s="218" t="str">
        <f t="array" ref="BJ184">INDEX('UPTD PPA KabKota'!S$5:S$513,MATCH($D184,'UPTD PPA KabKota'!$C$5:$C$513,FALSE))</f>
        <v/>
      </c>
      <c r="BK184" s="218" t="str">
        <f t="array" ref="BK184">INDEX('UPTD PPA KabKota'!T$5:T$513,MATCH($D184,'UPTD PPA KabKota'!$C$5:$C$513,FALSE))</f>
        <v/>
      </c>
      <c r="BL184" s="218" t="str">
        <f t="array" ref="BL184">INDEX('UPTD PPA KabKota'!U$5:U$513,MATCH($D184,'UPTD PPA KabKota'!$C$5:$C$513,FALSE))</f>
        <v/>
      </c>
      <c r="BM184" s="218" t="str">
        <f t="array" ref="BM184">INDEX('UPTD PPA KabKota'!V$5:V$513,MATCH($D184,'UPTD PPA KabKota'!$C$5:$C$513,FALSE))</f>
        <v/>
      </c>
      <c r="BN184" s="218" t="str">
        <f t="array" ref="BN184">INDEX('UPTD PPA KabKota'!W$5:W$513,MATCH($D184,'UPTD PPA KabKota'!$C$5:$C$513,FALSE))</f>
        <v/>
      </c>
      <c r="BO184" s="218" t="str">
        <f t="array" ref="BO184">INDEX('UPTD PPA KabKota'!X$5:X$513,MATCH($D184,'UPTD PPA KabKota'!$C$5:$C$513,FALSE))</f>
        <v/>
      </c>
      <c r="BP184" s="218" t="str">
        <f t="array" ref="BP184">INDEX('UPTD PPA KabKota'!Y$5:Y$513,MATCH($D184,'UPTD PPA KabKota'!$C$5:$C$513,FALSE))</f>
        <v/>
      </c>
      <c r="BQ184" s="218" t="str">
        <f t="array" ref="BQ184">INDEX('UPTD PPA KabKota'!Z$5:Z$513,MATCH($D184,'UPTD PPA KabKota'!$C$5:$C$513,FALSE))</f>
        <v/>
      </c>
      <c r="BR184" s="218" t="str">
        <f t="array" ref="BR184">INDEX('UPTD PPA KabKota'!AA$5:AA$513,MATCH($D184,'UPTD PPA KabKota'!$C$5:$C$513,FALSE))</f>
        <v/>
      </c>
      <c r="BS184" s="218" t="str">
        <f t="array" ref="BS184">INDEX('UPTD PPA KabKota'!AB$5:AB$513,MATCH($D184,'UPTD PPA KabKota'!$C$5:$C$513,FALSE))</f>
        <v/>
      </c>
      <c r="BT184" s="218" t="str">
        <f t="array" ref="BT184">INDEX('UPTD PPA KabKota'!AC$5:AC$513,MATCH($D184,'UPTD PPA KabKota'!$C$5:$C$513,FALSE))</f>
        <v/>
      </c>
      <c r="BU184" s="218" t="str">
        <f t="array" ref="BU184">INDEX('UPTD PPA KabKota'!AD$5:AD$513,MATCH($D184,'UPTD PPA KabKota'!$C$5:$C$513,FALSE))</f>
        <v/>
      </c>
      <c r="BV184" s="218" t="str">
        <f t="array" ref="BV184">INDEX('UPTD PPA KabKota'!AE$5:AE$513,MATCH($D184,'UPTD PPA KabKota'!$C$5:$C$513,FALSE))</f>
        <v/>
      </c>
      <c r="BW184" s="218" t="str">
        <f t="array" ref="BW184">INDEX('UPTD PPA KabKota'!AF$5:AF$513,MATCH($D184,'UPTD PPA KabKota'!$C$5:$C$513,FALSE))</f>
        <v/>
      </c>
      <c r="BX184" s="218" t="str">
        <f t="array" ref="BX184">INDEX('UPTD PPA KabKota'!AG$5:AG$513,MATCH($D184,'UPTD PPA KabKota'!$C$5:$C$513,FALSE))</f>
        <v/>
      </c>
      <c r="BY184" s="218" t="str">
        <f t="array" ref="BY184">INDEX('UPTD PPA KabKota'!AH$5:AH$513,MATCH($D184,'UPTD PPA KabKota'!$C$5:$C$513,FALSE))</f>
        <v/>
      </c>
      <c r="BZ184" s="218" t="str">
        <f t="array" ref="BZ184">INDEX('UPTD PPA KabKota'!AI$5:AI$513,MATCH($D184,'UPTD PPA KabKota'!$C$5:$C$513,FALSE))</f>
        <v/>
      </c>
      <c r="CA184" s="218" t="str">
        <f t="array" ref="CA184">INDEX('UPTD PPA KabKota'!AJ$5:AJ$513,MATCH($D184,'UPTD PPA KabKota'!$C$5:$C$513,FALSE))</f>
        <v/>
      </c>
      <c r="CB184" s="218" t="str">
        <f t="array" ref="CB184">INDEX('UPTD PPA KabKota'!AK$5:AK$513,MATCH($D184,'UPTD PPA KabKota'!$C$5:$C$513,FALSE))</f>
        <v/>
      </c>
      <c r="CC184" s="218" t="str">
        <f t="array" ref="CC184">INDEX('UPTD PPA KabKota'!AL$5:AL$513,MATCH($D184,'UPTD PPA KabKota'!$C$5:$C$513,FALSE))</f>
        <v/>
      </c>
      <c r="CD184" s="218" t="str">
        <f t="array" ref="CD184">INDEX('UPTD PPA KabKota'!AM$5:AM$513,MATCH($D184,'UPTD PPA KabKota'!$C$5:$C$513,FALSE))</f>
        <v/>
      </c>
      <c r="CE184" s="218" t="str">
        <f t="array" ref="CE184">INDEX('UPTD PPA KabKota'!AN$5:AN$513,MATCH($D184,'UPTD PPA KabKota'!$C$5:$C$513,FALSE))</f>
        <v/>
      </c>
      <c r="CF184" s="218" t="str">
        <f t="array" ref="CF184">INDEX('UPTD PPA KabKota'!AO$5:AO$513,MATCH($D184,'UPTD PPA KabKota'!$C$5:$C$513,FALSE))</f>
        <v/>
      </c>
      <c r="CG184" s="218" t="str">
        <f t="array" ref="CG184">INDEX('UPTD PPA KabKota'!AP$5:AP$513,MATCH($D184,'UPTD PPA KabKota'!$C$5:$C$513,FALSE))</f>
        <v/>
      </c>
      <c r="CH184" s="218" t="str">
        <f t="array" ref="CH184">INDEX('UPTD PPA KabKota'!AQ$5:AQ$513,MATCH($D184,'UPTD PPA KabKota'!$C$5:$C$513,FALSE))</f>
        <v/>
      </c>
      <c r="CI184" s="218" t="str">
        <f t="array" ref="CI184">INDEX('UPTD PPA KabKota'!AR$5:AR$513,MATCH($D184,'UPTD PPA KabKota'!$C$5:$C$513,FALSE))</f>
        <v/>
      </c>
      <c r="CJ184" s="218" t="str">
        <f t="array" ref="CJ184">INDEX('UPTD PPA KabKota'!AS$5:AS$513,MATCH($D184,'UPTD PPA KabKota'!$C$5:$C$513,FALSE))</f>
        <v/>
      </c>
      <c r="CK184" s="218" t="str">
        <f t="array" ref="CK184">INDEX('UPTD PPA KabKota'!AT$5:AT$513,MATCH($D184,'UPTD PPA KabKota'!$C$5:$C$513,FALSE))</f>
        <v/>
      </c>
      <c r="CL184" s="218" t="str">
        <f t="array" ref="CL184">INDEX('UPTD PPA KabKota'!AU$5:AU$513,MATCH($D184,'UPTD PPA KabKota'!$C$5:$C$513,FALSE))</f>
        <v/>
      </c>
      <c r="CM184" s="218" t="str">
        <f t="array" ref="CM184">INDEX('UPTD PPA KabKota'!AV$5:AV$513,MATCH($D184,'UPTD PPA KabKota'!$C$5:$C$513,FALSE))</f>
        <v/>
      </c>
      <c r="CN184" s="218" t="str">
        <f t="array" ref="CN184">INDEX('UPTD PPA KabKota'!AW$5:AW$513,MATCH($D184,'UPTD PPA KabKota'!$C$5:$C$513,FALSE))</f>
        <v/>
      </c>
      <c r="CO184" s="218" t="str">
        <f t="array" ref="CO184">INDEX('UPTD PPA KabKota'!AX$5:AX$513,MATCH($D184,'UPTD PPA KabKota'!$C$5:$C$513,FALSE))</f>
        <v/>
      </c>
      <c r="CP184" s="218" t="str">
        <f t="array" ref="CP184">INDEX('UPTD PPA KabKota'!AY$5:AY$513,MATCH($D184,'UPTD PPA KabKota'!$C$5:$C$513,FALSE))</f>
        <v/>
      </c>
      <c r="CQ184" s="209" t="str">
        <f>IFERROR(__xludf.DUMMYFUNCTION("IF(ISBLANK($K184),"""",IF(REGEXMATCH($K184,""Peraturan""),""Ada"",IF(REGEXMATCH($K184,""Rekomendasi""),""Tidak Ada"", $K184)))
"),"Ada")</f>
        <v>Ada</v>
      </c>
      <c r="CR184" s="209" t="str">
        <f t="array" ref="CR184">index('UPTD PPA KabKota'!$BI$5:$BI$513,match($D184,'UPTD PPA KabKota'!$C$5:$C$513,false))</f>
        <v>Ada</v>
      </c>
      <c r="CS184" s="314" t="str">
        <f t="shared" si="30"/>
        <v>Ada</v>
      </c>
    </row>
    <row r="185">
      <c r="A185" s="334">
        <v>180.0</v>
      </c>
      <c r="B185" s="334">
        <v>14.0</v>
      </c>
      <c r="C185" s="311" t="s">
        <v>4750</v>
      </c>
      <c r="D185" s="312" t="s">
        <v>2151</v>
      </c>
      <c r="E185" s="313"/>
      <c r="F185" s="218" t="str">
        <f t="array" ref="F185">INDEX('Ortala-KabKota'!F$2:F$415,MATCH($D185,'Ortala-KabKota'!$E$2:$E$415,FALSE))</f>
        <v>#N/A</v>
      </c>
      <c r="G185" s="218" t="str">
        <f t="array" ref="G185">INDEX('Ortala-KabKota'!G$2:G$415,MATCH($D185,'Ortala-KabKota'!$E$2:$E$415,FALSE))</f>
        <v>#N/A</v>
      </c>
      <c r="H185" s="218" t="str">
        <f t="array" ref="H185">INDEX('Ortala-KabKota'!H$2:H$415,MATCH($D185,'Ortala-KabKota'!$E$2:$E$415,FALSE))</f>
        <v>#N/A</v>
      </c>
      <c r="I185" s="218" t="str">
        <f t="array" ref="I185">INDEX('Ortala-KabKota'!I$2:I$415,MATCH($D185,'Ortala-KabKota'!$E$2:$E$415,FALSE))</f>
        <v>#N/A</v>
      </c>
      <c r="J185" s="218" t="str">
        <f t="array" ref="J185">INDEX('Ortala-KabKota'!J$2:J$415,MATCH($D185,'Ortala-KabKota'!$E$2:$E$415,FALSE))</f>
        <v>#N/A</v>
      </c>
      <c r="K185" s="218" t="str">
        <f t="array" ref="K185">INDEX('Ortala-KabKota'!K$2:K$415,MATCH($D185,'Ortala-KabKota'!$E$2:$E$415,FALSE))</f>
        <v>#N/A</v>
      </c>
      <c r="L185" s="218" t="str">
        <f t="array" ref="L185">INDEX('Ortala-KabKota'!L$2:L$415,MATCH($D185,'Ortala-KabKota'!$E$2:$E$415,FALSE))</f>
        <v>#N/A</v>
      </c>
      <c r="M185" s="218" t="str">
        <f t="array" ref="M185">INDEX('Ortala-KabKota'!M$2:M$415,MATCH($D185,'Ortala-KabKota'!$E$2:$E$415,FALSE))</f>
        <v>#N/A</v>
      </c>
      <c r="N185" s="218" t="str">
        <f t="array" ref="N185">INDEX('Ortala-KabKota'!N$2:N$415,MATCH($D185,'Ortala-KabKota'!$E$2:$E$415,FALSE))</f>
        <v>#N/A</v>
      </c>
      <c r="O185" s="218" t="str">
        <f t="array" ref="O185">INDEX('Ortala-KabKota'!O$2:O$415,MATCH($D185,'Ortala-KabKota'!$E$2:$E$415,FALSE))</f>
        <v>#N/A</v>
      </c>
      <c r="P185" s="218" t="str">
        <f t="array" ref="P185">INDEX('Ortala-KabKota'!P$2:P$415,MATCH($D185,'Ortala-KabKota'!$E$2:$E$415,FALSE))</f>
        <v>#N/A</v>
      </c>
      <c r="Q185" s="218" t="str">
        <f t="array" ref="Q185">INDEX('Ortala-KabKota'!Q$2:Q$415,MATCH($D185,'Ortala-KabKota'!$E$2:$E$415,FALSE))</f>
        <v>#N/A</v>
      </c>
      <c r="R185" s="218" t="str">
        <f t="array" ref="R185">INDEX('Ortala-KabKota'!R$2:R$415,MATCH($D185,'Ortala-KabKota'!$E$2:$E$415,FALSE))</f>
        <v>#N/A</v>
      </c>
      <c r="S185" s="218" t="str">
        <f t="array" ref="S185">INDEX('Ortala-KabKota'!S$2:S$415,MATCH($D185,'Ortala-KabKota'!$E$2:$E$415,FALSE))</f>
        <v>#N/A</v>
      </c>
      <c r="T185" s="218" t="str">
        <f t="array" ref="T185">INDEX('Ortala-KabKota'!T$2:T$415,MATCH($D185,'Ortala-KabKota'!$E$2:$E$415,FALSE))</f>
        <v>#N/A</v>
      </c>
      <c r="U185" s="218" t="str">
        <f t="array" ref="U185">INDEX('Ortala-KabKota'!U$2:U$415,MATCH($D185,'Ortala-KabKota'!$E$2:$E$415,FALSE))</f>
        <v>#N/A</v>
      </c>
      <c r="V185" s="218" t="str">
        <f t="array" ref="V185">INDEX('Ortala-KabKota'!V$2:V$415,MATCH($D185,'Ortala-KabKota'!$E$2:$E$415,FALSE))</f>
        <v>#N/A</v>
      </c>
      <c r="W185" s="218" t="str">
        <f t="array" ref="W185">INDEX('Ortala-KabKota'!W$2:W$415,MATCH($D185,'Ortala-KabKota'!$E$2:$E$415,FALSE))</f>
        <v>#N/A</v>
      </c>
      <c r="X185" s="218" t="str">
        <f t="array" ref="X185">INDEX('Ortala-KabKota'!X$2:X$415,MATCH($D185,'Ortala-KabKota'!$E$2:$E$415,FALSE))</f>
        <v>#N/A</v>
      </c>
      <c r="Y185" s="218" t="str">
        <f t="array" ref="Y185">INDEX('Ortala-KabKota'!Y$2:Y$415,MATCH($D185,'Ortala-KabKota'!$E$2:$E$415,FALSE))</f>
        <v>#N/A</v>
      </c>
      <c r="Z185" s="218" t="str">
        <f t="array" ref="Z185">INDEX('Ortala-KabKota'!Z$2:Z$415,MATCH($D185,'Ortala-KabKota'!$E$2:$E$415,FALSE))</f>
        <v>#N/A</v>
      </c>
      <c r="AA185" s="218" t="str">
        <f t="array" ref="AA185">INDEX('Ortala-KabKota'!AA$2:AA$415,MATCH($D185,'Ortala-KabKota'!$E$2:$E$415,FALSE))</f>
        <v>#N/A</v>
      </c>
      <c r="AB185" s="218" t="str">
        <f t="array" ref="AB185">INDEX('Ortala-KabKota'!AB$2:AB$415,MATCH($D185,'Ortala-KabKota'!$E$2:$E$415,FALSE))</f>
        <v>#N/A</v>
      </c>
      <c r="AC185" s="218" t="str">
        <f t="array" ref="AC185">INDEX('Ortala-KabKota'!AC$2:AC$415,MATCH($D185,'Ortala-KabKota'!$E$2:$E$415,FALSE))</f>
        <v>#N/A</v>
      </c>
      <c r="AD185" s="218" t="str">
        <f t="array" ref="AD185">INDEX('Ortala-KabKota'!AD$2:AD$415,MATCH($D185,'Ortala-KabKota'!$E$2:$E$415,FALSE))</f>
        <v>#N/A</v>
      </c>
      <c r="AE185" s="218" t="str">
        <f t="array" ref="AE185">INDEX('Ortala-KabKota'!AE$2:AE$415,MATCH($D185,'Ortala-KabKota'!$E$2:$E$415,FALSE))</f>
        <v>#N/A</v>
      </c>
      <c r="AF185" s="218" t="str">
        <f t="array" ref="AF185">INDEX('Ortala-KabKota'!AF$2:AF$415,MATCH($D185,'Ortala-KabKota'!$E$2:$E$415,FALSE))</f>
        <v>#N/A</v>
      </c>
      <c r="AG185" s="218" t="str">
        <f t="array" ref="AG185">INDEX('Ortala-KabKota'!AG$2:AG$415,MATCH($D185,'Ortala-KabKota'!$E$2:$E$415,FALSE))</f>
        <v>#N/A</v>
      </c>
      <c r="AH185" s="218" t="str">
        <f t="array" ref="AH185">INDEX('Ortala-KabKota'!AH$2:AH$415,MATCH($D185,'Ortala-KabKota'!$E$2:$E$415,FALSE))</f>
        <v>#N/A</v>
      </c>
      <c r="AI185" s="218" t="str">
        <f t="array" ref="AI185">INDEX('Ortala-KabKota'!AI$2:AI$415,MATCH($D185,'Ortala-KabKota'!$E$2:$E$415,FALSE))</f>
        <v>#N/A</v>
      </c>
      <c r="AJ185" s="218" t="str">
        <f t="array" ref="AJ185">INDEX('Ortala-KabKota'!AJ$2:AJ$415,MATCH($D185,'Ortala-KabKota'!$E$2:$E$415,FALSE))</f>
        <v>#N/A</v>
      </c>
      <c r="AK185" s="218" t="str">
        <f t="array" ref="AK185">INDEX('Ortala-KabKota'!AK$2:AK$415,MATCH($D185,'Ortala-KabKota'!$E$2:$E$415,FALSE))</f>
        <v>#N/A</v>
      </c>
      <c r="AL185" s="218" t="str">
        <f t="array" ref="AL185">INDEX('Ortala-KabKota'!AL$2:AL$415,MATCH($D185,'Ortala-KabKota'!$E$2:$E$415,FALSE))</f>
        <v>#N/A</v>
      </c>
      <c r="AM185" s="218" t="str">
        <f t="array" ref="AM185">INDEX('Ortala-KabKota'!AM$2:AM$415,MATCH($D185,'Ortala-KabKota'!$E$2:$E$415,FALSE))</f>
        <v>#N/A</v>
      </c>
      <c r="AN185" s="218" t="str">
        <f t="array" ref="AN185">INDEX('Ortala-KabKota'!AN$2:AN$415,MATCH($D185,'Ortala-KabKota'!$E$2:$E$415,FALSE))</f>
        <v>#N/A</v>
      </c>
      <c r="AO185" s="218" t="str">
        <f t="array" ref="AO185">INDEX('Ortala-KabKota'!AO$2:AO$415,MATCH($D185,'Ortala-KabKota'!$E$2:$E$415,FALSE))</f>
        <v>#N/A</v>
      </c>
      <c r="AP185" s="218" t="str">
        <f t="array" ref="AP185">INDEX('Ortala-KabKota'!AP$2:AP$415,MATCH($D185,'Ortala-KabKota'!$E$2:$E$415,FALSE))</f>
        <v>#N/A</v>
      </c>
      <c r="AQ185" s="218" t="str">
        <f t="array" ref="AQ185">INDEX('Ortala-KabKota'!AQ$2:AQ$415,MATCH($D185,'Ortala-KabKota'!$E$2:$E$415,FALSE))</f>
        <v>#N/A</v>
      </c>
      <c r="AR185" s="218" t="str">
        <f t="array" ref="AR185">INDEX('Ortala-KabKota'!AR$2:AR$415,MATCH($D185,'Ortala-KabKota'!$E$2:$E$415,FALSE))</f>
        <v>#N/A</v>
      </c>
      <c r="AS185" s="218" t="str">
        <f t="array" ref="AS185">INDEX('Ortala-KabKota'!AS$2:AS$415,MATCH($D185,'Ortala-KabKota'!$E$2:$E$415,FALSE))</f>
        <v>#N/A</v>
      </c>
      <c r="AT185" s="218" t="str">
        <f t="array" ref="AT185">INDEX('Ortala-KabKota'!AT$2:AT$415,MATCH($D185,'Ortala-KabKota'!$E$2:$E$415,FALSE))</f>
        <v>#N/A</v>
      </c>
      <c r="AU185" s="218" t="str">
        <f t="array" ref="AU185">INDEX('UPTD PPA KabKota'!D$5:D$513,MATCH($D185,'UPTD PPA KabKota'!$C$5:$C$513,FALSE))</f>
        <v/>
      </c>
      <c r="AV185" s="218" t="str">
        <f t="array" ref="AV185">INDEX('UPTD PPA KabKota'!E$5:E$513,MATCH($D185,'UPTD PPA KabKota'!$C$5:$C$513,FALSE))</f>
        <v/>
      </c>
      <c r="AW185" s="218" t="str">
        <f t="array" ref="AW185">INDEX('UPTD PPA KabKota'!F$5:F$513,MATCH($D185,'UPTD PPA KabKota'!$C$5:$C$513,FALSE))</f>
        <v/>
      </c>
      <c r="AX185" s="218" t="str">
        <f t="array" ref="AX185">INDEX('UPTD PPA KabKota'!G$5:G$513,MATCH($D185,'UPTD PPA KabKota'!$C$5:$C$513,FALSE))</f>
        <v/>
      </c>
      <c r="AY185" s="218" t="str">
        <f t="array" ref="AY185">INDEX('UPTD PPA KabKota'!H$5:H$513,MATCH($D185,'UPTD PPA KabKota'!$C$5:$C$513,FALSE))</f>
        <v/>
      </c>
      <c r="AZ185" s="218" t="str">
        <f t="array" ref="AZ185">INDEX('UPTD PPA KabKota'!I$5:I$513,MATCH($D185,'UPTD PPA KabKota'!$C$5:$C$513,FALSE))</f>
        <v/>
      </c>
      <c r="BA185" s="218" t="str">
        <f t="array" ref="BA185">INDEX('UPTD PPA KabKota'!J$5:J$513,MATCH($D185,'UPTD PPA KabKota'!$C$5:$C$513,FALSE))</f>
        <v/>
      </c>
      <c r="BB185" s="218" t="str">
        <f t="array" ref="BB185">INDEX('UPTD PPA KabKota'!K$5:K$513,MATCH($D185,'UPTD PPA KabKota'!$C$5:$C$513,FALSE))</f>
        <v/>
      </c>
      <c r="BC185" s="218" t="str">
        <f t="array" ref="BC185">INDEX('UPTD PPA KabKota'!L$5:L$513,MATCH($D185,'UPTD PPA KabKota'!$C$5:$C$513,FALSE))</f>
        <v/>
      </c>
      <c r="BD185" s="218" t="str">
        <f t="array" ref="BD185">INDEX('UPTD PPA KabKota'!M$5:M$513,MATCH($D185,'UPTD PPA KabKota'!$C$5:$C$513,FALSE))</f>
        <v/>
      </c>
      <c r="BE185" s="218" t="str">
        <f t="array" ref="BE185">INDEX('UPTD PPA KabKota'!N$5:N$513,MATCH($D185,'UPTD PPA KabKota'!$C$5:$C$513,FALSE))</f>
        <v/>
      </c>
      <c r="BF185" s="218" t="str">
        <f t="array" ref="BF185">INDEX('UPTD PPA KabKota'!O$5:O$513,MATCH($D185,'UPTD PPA KabKota'!$C$5:$C$513,FALSE))</f>
        <v/>
      </c>
      <c r="BG185" s="218" t="str">
        <f t="array" ref="BG185">INDEX('UPTD PPA KabKota'!P$5:P$513,MATCH($D185,'UPTD PPA KabKota'!$C$5:$C$513,FALSE))</f>
        <v/>
      </c>
      <c r="BH185" s="218" t="str">
        <f t="array" ref="BH185">INDEX('UPTD PPA KabKota'!Q$5:Q$513,MATCH($D185,'UPTD PPA KabKota'!$C$5:$C$513,FALSE))</f>
        <v/>
      </c>
      <c r="BI185" s="218" t="str">
        <f t="array" ref="BI185">INDEX('UPTD PPA KabKota'!R$5:R$513,MATCH($D185,'UPTD PPA KabKota'!$C$5:$C$513,FALSE))</f>
        <v/>
      </c>
      <c r="BJ185" s="218" t="str">
        <f t="array" ref="BJ185">INDEX('UPTD PPA KabKota'!S$5:S$513,MATCH($D185,'UPTD PPA KabKota'!$C$5:$C$513,FALSE))</f>
        <v/>
      </c>
      <c r="BK185" s="218" t="str">
        <f t="array" ref="BK185">INDEX('UPTD PPA KabKota'!T$5:T$513,MATCH($D185,'UPTD PPA KabKota'!$C$5:$C$513,FALSE))</f>
        <v/>
      </c>
      <c r="BL185" s="218" t="str">
        <f t="array" ref="BL185">INDEX('UPTD PPA KabKota'!U$5:U$513,MATCH($D185,'UPTD PPA KabKota'!$C$5:$C$513,FALSE))</f>
        <v/>
      </c>
      <c r="BM185" s="218" t="str">
        <f t="array" ref="BM185">INDEX('UPTD PPA KabKota'!V$5:V$513,MATCH($D185,'UPTD PPA KabKota'!$C$5:$C$513,FALSE))</f>
        <v/>
      </c>
      <c r="BN185" s="218" t="str">
        <f t="array" ref="BN185">INDEX('UPTD PPA KabKota'!W$5:W$513,MATCH($D185,'UPTD PPA KabKota'!$C$5:$C$513,FALSE))</f>
        <v/>
      </c>
      <c r="BO185" s="218" t="str">
        <f t="array" ref="BO185">INDEX('UPTD PPA KabKota'!X$5:X$513,MATCH($D185,'UPTD PPA KabKota'!$C$5:$C$513,FALSE))</f>
        <v/>
      </c>
      <c r="BP185" s="218" t="str">
        <f t="array" ref="BP185">INDEX('UPTD PPA KabKota'!Y$5:Y$513,MATCH($D185,'UPTD PPA KabKota'!$C$5:$C$513,FALSE))</f>
        <v/>
      </c>
      <c r="BQ185" s="218" t="str">
        <f t="array" ref="BQ185">INDEX('UPTD PPA KabKota'!Z$5:Z$513,MATCH($D185,'UPTD PPA KabKota'!$C$5:$C$513,FALSE))</f>
        <v/>
      </c>
      <c r="BR185" s="218" t="str">
        <f t="array" ref="BR185">INDEX('UPTD PPA KabKota'!AA$5:AA$513,MATCH($D185,'UPTD PPA KabKota'!$C$5:$C$513,FALSE))</f>
        <v/>
      </c>
      <c r="BS185" s="218" t="str">
        <f t="array" ref="BS185">INDEX('UPTD PPA KabKota'!AB$5:AB$513,MATCH($D185,'UPTD PPA KabKota'!$C$5:$C$513,FALSE))</f>
        <v/>
      </c>
      <c r="BT185" s="218" t="str">
        <f t="array" ref="BT185">INDEX('UPTD PPA KabKota'!AC$5:AC$513,MATCH($D185,'UPTD PPA KabKota'!$C$5:$C$513,FALSE))</f>
        <v/>
      </c>
      <c r="BU185" s="218" t="str">
        <f t="array" ref="BU185">INDEX('UPTD PPA KabKota'!AD$5:AD$513,MATCH($D185,'UPTD PPA KabKota'!$C$5:$C$513,FALSE))</f>
        <v/>
      </c>
      <c r="BV185" s="218" t="str">
        <f t="array" ref="BV185">INDEX('UPTD PPA KabKota'!AE$5:AE$513,MATCH($D185,'UPTD PPA KabKota'!$C$5:$C$513,FALSE))</f>
        <v/>
      </c>
      <c r="BW185" s="218" t="str">
        <f t="array" ref="BW185">INDEX('UPTD PPA KabKota'!AF$5:AF$513,MATCH($D185,'UPTD PPA KabKota'!$C$5:$C$513,FALSE))</f>
        <v/>
      </c>
      <c r="BX185" s="218" t="str">
        <f t="array" ref="BX185">INDEX('UPTD PPA KabKota'!AG$5:AG$513,MATCH($D185,'UPTD PPA KabKota'!$C$5:$C$513,FALSE))</f>
        <v/>
      </c>
      <c r="BY185" s="218" t="str">
        <f t="array" ref="BY185">INDEX('UPTD PPA KabKota'!AH$5:AH$513,MATCH($D185,'UPTD PPA KabKota'!$C$5:$C$513,FALSE))</f>
        <v/>
      </c>
      <c r="BZ185" s="218" t="str">
        <f t="array" ref="BZ185">INDEX('UPTD PPA KabKota'!AI$5:AI$513,MATCH($D185,'UPTD PPA KabKota'!$C$5:$C$513,FALSE))</f>
        <v/>
      </c>
      <c r="CA185" s="218" t="str">
        <f t="array" ref="CA185">INDEX('UPTD PPA KabKota'!AJ$5:AJ$513,MATCH($D185,'UPTD PPA KabKota'!$C$5:$C$513,FALSE))</f>
        <v/>
      </c>
      <c r="CB185" s="218" t="str">
        <f t="array" ref="CB185">INDEX('UPTD PPA KabKota'!AK$5:AK$513,MATCH($D185,'UPTD PPA KabKota'!$C$5:$C$513,FALSE))</f>
        <v/>
      </c>
      <c r="CC185" s="218" t="str">
        <f t="array" ref="CC185">INDEX('UPTD PPA KabKota'!AL$5:AL$513,MATCH($D185,'UPTD PPA KabKota'!$C$5:$C$513,FALSE))</f>
        <v/>
      </c>
      <c r="CD185" s="218" t="str">
        <f t="array" ref="CD185">INDEX('UPTD PPA KabKota'!AM$5:AM$513,MATCH($D185,'UPTD PPA KabKota'!$C$5:$C$513,FALSE))</f>
        <v/>
      </c>
      <c r="CE185" s="218" t="str">
        <f t="array" ref="CE185">INDEX('UPTD PPA KabKota'!AN$5:AN$513,MATCH($D185,'UPTD PPA KabKota'!$C$5:$C$513,FALSE))</f>
        <v/>
      </c>
      <c r="CF185" s="218" t="str">
        <f t="array" ref="CF185">INDEX('UPTD PPA KabKota'!AO$5:AO$513,MATCH($D185,'UPTD PPA KabKota'!$C$5:$C$513,FALSE))</f>
        <v/>
      </c>
      <c r="CG185" s="218" t="str">
        <f t="array" ref="CG185">INDEX('UPTD PPA KabKota'!AP$5:AP$513,MATCH($D185,'UPTD PPA KabKota'!$C$5:$C$513,FALSE))</f>
        <v/>
      </c>
      <c r="CH185" s="218" t="str">
        <f t="array" ref="CH185">INDEX('UPTD PPA KabKota'!AQ$5:AQ$513,MATCH($D185,'UPTD PPA KabKota'!$C$5:$C$513,FALSE))</f>
        <v/>
      </c>
      <c r="CI185" s="218" t="str">
        <f t="array" ref="CI185">INDEX('UPTD PPA KabKota'!AR$5:AR$513,MATCH($D185,'UPTD PPA KabKota'!$C$5:$C$513,FALSE))</f>
        <v/>
      </c>
      <c r="CJ185" s="218" t="str">
        <f t="array" ref="CJ185">INDEX('UPTD PPA KabKota'!AS$5:AS$513,MATCH($D185,'UPTD PPA KabKota'!$C$5:$C$513,FALSE))</f>
        <v/>
      </c>
      <c r="CK185" s="218" t="str">
        <f t="array" ref="CK185">INDEX('UPTD PPA KabKota'!AT$5:AT$513,MATCH($D185,'UPTD PPA KabKota'!$C$5:$C$513,FALSE))</f>
        <v/>
      </c>
      <c r="CL185" s="218" t="str">
        <f t="array" ref="CL185">INDEX('UPTD PPA KabKota'!AU$5:AU$513,MATCH($D185,'UPTD PPA KabKota'!$C$5:$C$513,FALSE))</f>
        <v/>
      </c>
      <c r="CM185" s="218" t="str">
        <f t="array" ref="CM185">INDEX('UPTD PPA KabKota'!AV$5:AV$513,MATCH($D185,'UPTD PPA KabKota'!$C$5:$C$513,FALSE))</f>
        <v/>
      </c>
      <c r="CN185" s="218" t="str">
        <f t="array" ref="CN185">INDEX('UPTD PPA KabKota'!AW$5:AW$513,MATCH($D185,'UPTD PPA KabKota'!$C$5:$C$513,FALSE))</f>
        <v/>
      </c>
      <c r="CO185" s="218" t="str">
        <f t="array" ref="CO185">INDEX('UPTD PPA KabKota'!AX$5:AX$513,MATCH($D185,'UPTD PPA KabKota'!$C$5:$C$513,FALSE))</f>
        <v/>
      </c>
      <c r="CP185" s="218" t="str">
        <f t="array" ref="CP185">INDEX('UPTD PPA KabKota'!AY$5:AY$513,MATCH($D185,'UPTD PPA KabKota'!$C$5:$C$513,FALSE))</f>
        <v/>
      </c>
      <c r="CQ185" s="209" t="str">
        <f>IFERROR(__xludf.DUMMYFUNCTION("IF(ISBLANK($K185),"""",IF(REGEXMATCH($K185,""Peraturan""),""Ada"",IF(REGEXMATCH($K185,""Rekomendasi""),""Tidak Ada"", $K185)))
"),"#N/A")</f>
        <v>#N/A</v>
      </c>
      <c r="CR185" s="209" t="str">
        <f t="array" ref="CR185">index('UPTD PPA KabKota'!$BI$5:$BI$513,match($D185,'UPTD PPA KabKota'!$C$5:$C$513,false))</f>
        <v>Tidak Ada</v>
      </c>
      <c r="CS185" s="314" t="str">
        <f t="shared" si="30"/>
        <v>#N/A</v>
      </c>
    </row>
    <row r="186">
      <c r="A186" s="334">
        <v>181.0</v>
      </c>
      <c r="B186" s="335">
        <v>15.0</v>
      </c>
      <c r="C186" s="326" t="s">
        <v>4750</v>
      </c>
      <c r="D186" s="327" t="s">
        <v>2125</v>
      </c>
      <c r="E186" s="328">
        <v>45748.0</v>
      </c>
      <c r="F186" s="218" t="str">
        <f t="array" ref="F186">INDEX('Ortala-KabKota'!F$2:F$415,MATCH($D186,'Ortala-KabKota'!$E$2:$E$415,FALSE))</f>
        <v>#N/A</v>
      </c>
      <c r="G186" s="218" t="str">
        <f t="array" ref="G186">INDEX('Ortala-KabKota'!G$2:G$415,MATCH($D186,'Ortala-KabKota'!$E$2:$E$415,FALSE))</f>
        <v>#N/A</v>
      </c>
      <c r="H186" s="218" t="str">
        <f t="array" ref="H186">INDEX('Ortala-KabKota'!H$2:H$415,MATCH($D186,'Ortala-KabKota'!$E$2:$E$415,FALSE))</f>
        <v>#N/A</v>
      </c>
      <c r="I186" s="218" t="str">
        <f t="array" ref="I186">INDEX('Ortala-KabKota'!I$2:I$415,MATCH($D186,'Ortala-KabKota'!$E$2:$E$415,FALSE))</f>
        <v>#N/A</v>
      </c>
      <c r="J186" s="218" t="str">
        <f t="array" ref="J186">INDEX('Ortala-KabKota'!J$2:J$415,MATCH($D186,'Ortala-KabKota'!$E$2:$E$415,FALSE))</f>
        <v>#N/A</v>
      </c>
      <c r="K186" s="218" t="str">
        <f t="array" ref="K186">INDEX('Ortala-KabKota'!K$2:K$415,MATCH($D186,'Ortala-KabKota'!$E$2:$E$415,FALSE))</f>
        <v>#N/A</v>
      </c>
      <c r="L186" s="218" t="str">
        <f t="array" ref="L186">INDEX('Ortala-KabKota'!L$2:L$415,MATCH($D186,'Ortala-KabKota'!$E$2:$E$415,FALSE))</f>
        <v>#N/A</v>
      </c>
      <c r="M186" s="218" t="str">
        <f t="array" ref="M186">INDEX('Ortala-KabKota'!M$2:M$415,MATCH($D186,'Ortala-KabKota'!$E$2:$E$415,FALSE))</f>
        <v>#N/A</v>
      </c>
      <c r="N186" s="218" t="str">
        <f t="array" ref="N186">INDEX('Ortala-KabKota'!N$2:N$415,MATCH($D186,'Ortala-KabKota'!$E$2:$E$415,FALSE))</f>
        <v>#N/A</v>
      </c>
      <c r="O186" s="218" t="str">
        <f t="array" ref="O186">INDEX('Ortala-KabKota'!O$2:O$415,MATCH($D186,'Ortala-KabKota'!$E$2:$E$415,FALSE))</f>
        <v>#N/A</v>
      </c>
      <c r="P186" s="218" t="str">
        <f t="array" ref="P186">INDEX('Ortala-KabKota'!P$2:P$415,MATCH($D186,'Ortala-KabKota'!$E$2:$E$415,FALSE))</f>
        <v>#N/A</v>
      </c>
      <c r="Q186" s="218" t="str">
        <f t="array" ref="Q186">INDEX('Ortala-KabKota'!Q$2:Q$415,MATCH($D186,'Ortala-KabKota'!$E$2:$E$415,FALSE))</f>
        <v>#N/A</v>
      </c>
      <c r="R186" s="218" t="str">
        <f t="array" ref="R186">INDEX('Ortala-KabKota'!R$2:R$415,MATCH($D186,'Ortala-KabKota'!$E$2:$E$415,FALSE))</f>
        <v>#N/A</v>
      </c>
      <c r="S186" s="218" t="str">
        <f t="array" ref="S186">INDEX('Ortala-KabKota'!S$2:S$415,MATCH($D186,'Ortala-KabKota'!$E$2:$E$415,FALSE))</f>
        <v>#N/A</v>
      </c>
      <c r="T186" s="218" t="str">
        <f t="array" ref="T186">INDEX('Ortala-KabKota'!T$2:T$415,MATCH($D186,'Ortala-KabKota'!$E$2:$E$415,FALSE))</f>
        <v>#N/A</v>
      </c>
      <c r="U186" s="218" t="str">
        <f t="array" ref="U186">INDEX('Ortala-KabKota'!U$2:U$415,MATCH($D186,'Ortala-KabKota'!$E$2:$E$415,FALSE))</f>
        <v>#N/A</v>
      </c>
      <c r="V186" s="218" t="str">
        <f t="array" ref="V186">INDEX('Ortala-KabKota'!V$2:V$415,MATCH($D186,'Ortala-KabKota'!$E$2:$E$415,FALSE))</f>
        <v>#N/A</v>
      </c>
      <c r="W186" s="218" t="str">
        <f t="array" ref="W186">INDEX('Ortala-KabKota'!W$2:W$415,MATCH($D186,'Ortala-KabKota'!$E$2:$E$415,FALSE))</f>
        <v>#N/A</v>
      </c>
      <c r="X186" s="218" t="str">
        <f t="array" ref="X186">INDEX('Ortala-KabKota'!X$2:X$415,MATCH($D186,'Ortala-KabKota'!$E$2:$E$415,FALSE))</f>
        <v>#N/A</v>
      </c>
      <c r="Y186" s="218" t="str">
        <f t="array" ref="Y186">INDEX('Ortala-KabKota'!Y$2:Y$415,MATCH($D186,'Ortala-KabKota'!$E$2:$E$415,FALSE))</f>
        <v>#N/A</v>
      </c>
      <c r="Z186" s="218" t="str">
        <f t="array" ref="Z186">INDEX('Ortala-KabKota'!Z$2:Z$415,MATCH($D186,'Ortala-KabKota'!$E$2:$E$415,FALSE))</f>
        <v>#N/A</v>
      </c>
      <c r="AA186" s="218" t="str">
        <f t="array" ref="AA186">INDEX('Ortala-KabKota'!AA$2:AA$415,MATCH($D186,'Ortala-KabKota'!$E$2:$E$415,FALSE))</f>
        <v>#N/A</v>
      </c>
      <c r="AB186" s="218" t="str">
        <f t="array" ref="AB186">INDEX('Ortala-KabKota'!AB$2:AB$415,MATCH($D186,'Ortala-KabKota'!$E$2:$E$415,FALSE))</f>
        <v>#N/A</v>
      </c>
      <c r="AC186" s="218" t="str">
        <f t="array" ref="AC186">INDEX('Ortala-KabKota'!AC$2:AC$415,MATCH($D186,'Ortala-KabKota'!$E$2:$E$415,FALSE))</f>
        <v>#N/A</v>
      </c>
      <c r="AD186" s="218" t="str">
        <f t="array" ref="AD186">INDEX('Ortala-KabKota'!AD$2:AD$415,MATCH($D186,'Ortala-KabKota'!$E$2:$E$415,FALSE))</f>
        <v>#N/A</v>
      </c>
      <c r="AE186" s="218" t="str">
        <f t="array" ref="AE186">INDEX('Ortala-KabKota'!AE$2:AE$415,MATCH($D186,'Ortala-KabKota'!$E$2:$E$415,FALSE))</f>
        <v>#N/A</v>
      </c>
      <c r="AF186" s="218" t="str">
        <f t="array" ref="AF186">INDEX('Ortala-KabKota'!AF$2:AF$415,MATCH($D186,'Ortala-KabKota'!$E$2:$E$415,FALSE))</f>
        <v>#N/A</v>
      </c>
      <c r="AG186" s="218" t="str">
        <f t="array" ref="AG186">INDEX('Ortala-KabKota'!AG$2:AG$415,MATCH($D186,'Ortala-KabKota'!$E$2:$E$415,FALSE))</f>
        <v>#N/A</v>
      </c>
      <c r="AH186" s="218" t="str">
        <f t="array" ref="AH186">INDEX('Ortala-KabKota'!AH$2:AH$415,MATCH($D186,'Ortala-KabKota'!$E$2:$E$415,FALSE))</f>
        <v>#N/A</v>
      </c>
      <c r="AI186" s="218" t="str">
        <f t="array" ref="AI186">INDEX('Ortala-KabKota'!AI$2:AI$415,MATCH($D186,'Ortala-KabKota'!$E$2:$E$415,FALSE))</f>
        <v>#N/A</v>
      </c>
      <c r="AJ186" s="218" t="str">
        <f t="array" ref="AJ186">INDEX('Ortala-KabKota'!AJ$2:AJ$415,MATCH($D186,'Ortala-KabKota'!$E$2:$E$415,FALSE))</f>
        <v>#N/A</v>
      </c>
      <c r="AK186" s="218" t="str">
        <f t="array" ref="AK186">INDEX('Ortala-KabKota'!AK$2:AK$415,MATCH($D186,'Ortala-KabKota'!$E$2:$E$415,FALSE))</f>
        <v>#N/A</v>
      </c>
      <c r="AL186" s="218" t="str">
        <f t="array" ref="AL186">INDEX('Ortala-KabKota'!AL$2:AL$415,MATCH($D186,'Ortala-KabKota'!$E$2:$E$415,FALSE))</f>
        <v>#N/A</v>
      </c>
      <c r="AM186" s="218" t="str">
        <f t="array" ref="AM186">INDEX('Ortala-KabKota'!AM$2:AM$415,MATCH($D186,'Ortala-KabKota'!$E$2:$E$415,FALSE))</f>
        <v>#N/A</v>
      </c>
      <c r="AN186" s="218" t="str">
        <f t="array" ref="AN186">INDEX('Ortala-KabKota'!AN$2:AN$415,MATCH($D186,'Ortala-KabKota'!$E$2:$E$415,FALSE))</f>
        <v>#N/A</v>
      </c>
      <c r="AO186" s="218" t="str">
        <f t="array" ref="AO186">INDEX('Ortala-KabKota'!AO$2:AO$415,MATCH($D186,'Ortala-KabKota'!$E$2:$E$415,FALSE))</f>
        <v>#N/A</v>
      </c>
      <c r="AP186" s="218" t="str">
        <f t="array" ref="AP186">INDEX('Ortala-KabKota'!AP$2:AP$415,MATCH($D186,'Ortala-KabKota'!$E$2:$E$415,FALSE))</f>
        <v>#N/A</v>
      </c>
      <c r="AQ186" s="218" t="str">
        <f t="array" ref="AQ186">INDEX('Ortala-KabKota'!AQ$2:AQ$415,MATCH($D186,'Ortala-KabKota'!$E$2:$E$415,FALSE))</f>
        <v>#N/A</v>
      </c>
      <c r="AR186" s="218" t="str">
        <f t="array" ref="AR186">INDEX('Ortala-KabKota'!AR$2:AR$415,MATCH($D186,'Ortala-KabKota'!$E$2:$E$415,FALSE))</f>
        <v>#N/A</v>
      </c>
      <c r="AS186" s="218" t="str">
        <f t="array" ref="AS186">INDEX('Ortala-KabKota'!AS$2:AS$415,MATCH($D186,'Ortala-KabKota'!$E$2:$E$415,FALSE))</f>
        <v>#N/A</v>
      </c>
      <c r="AT186" s="218" t="str">
        <f t="array" ref="AT186">INDEX('Ortala-KabKota'!AT$2:AT$415,MATCH($D186,'Ortala-KabKota'!$E$2:$E$415,FALSE))</f>
        <v>#N/A</v>
      </c>
      <c r="AU186" s="312" t="s">
        <v>2126</v>
      </c>
      <c r="AV186" s="312" t="s">
        <v>2127</v>
      </c>
      <c r="AW186" s="336" t="s">
        <v>2128</v>
      </c>
      <c r="AX186" s="336" t="s">
        <v>2129</v>
      </c>
      <c r="AY186" s="310" t="s">
        <v>4530</v>
      </c>
      <c r="AZ186" s="229" t="s">
        <v>4531</v>
      </c>
      <c r="BA186" s="310">
        <v>2021.0</v>
      </c>
      <c r="BB186" s="310" t="s">
        <v>223</v>
      </c>
      <c r="BC186" s="336" t="s">
        <v>2128</v>
      </c>
      <c r="BD186" s="339" t="s">
        <v>4767</v>
      </c>
      <c r="BE186" s="229" t="s">
        <v>2133</v>
      </c>
      <c r="BF186" s="310" t="s">
        <v>253</v>
      </c>
      <c r="BG186" s="310" t="s">
        <v>2134</v>
      </c>
      <c r="BH186" s="312" t="s">
        <v>2135</v>
      </c>
      <c r="BI186" s="310" t="s">
        <v>9</v>
      </c>
      <c r="BJ186" s="310" t="s">
        <v>9</v>
      </c>
      <c r="BK186" s="310" t="s">
        <v>9</v>
      </c>
      <c r="BL186" s="310" t="s">
        <v>9</v>
      </c>
      <c r="BM186" s="310" t="s">
        <v>9</v>
      </c>
      <c r="BN186" s="310" t="s">
        <v>9</v>
      </c>
      <c r="BO186" s="310" t="s">
        <v>21</v>
      </c>
      <c r="BP186" s="310" t="s">
        <v>9</v>
      </c>
      <c r="BQ186" s="310" t="s">
        <v>9</v>
      </c>
      <c r="BR186" s="310" t="s">
        <v>9</v>
      </c>
      <c r="BS186" s="310" t="s">
        <v>21</v>
      </c>
      <c r="BT186" s="310" t="s">
        <v>228</v>
      </c>
      <c r="BU186" s="310" t="s">
        <v>228</v>
      </c>
      <c r="BV186" s="310" t="s">
        <v>228</v>
      </c>
      <c r="BW186" s="310" t="s">
        <v>228</v>
      </c>
      <c r="BX186" s="310" t="s">
        <v>228</v>
      </c>
      <c r="BY186" s="310" t="s">
        <v>228</v>
      </c>
      <c r="BZ186" s="310" t="s">
        <v>228</v>
      </c>
      <c r="CA186" s="310" t="s">
        <v>228</v>
      </c>
      <c r="CB186" s="310" t="s">
        <v>228</v>
      </c>
      <c r="CC186" s="310" t="s">
        <v>228</v>
      </c>
      <c r="CD186" s="310" t="s">
        <v>228</v>
      </c>
      <c r="CE186" s="312" t="s">
        <v>370</v>
      </c>
      <c r="CF186" s="310" t="s">
        <v>2136</v>
      </c>
      <c r="CG186" s="312" t="s">
        <v>317</v>
      </c>
      <c r="CH186" s="340"/>
      <c r="CI186" s="312"/>
      <c r="CJ186" s="338"/>
      <c r="CK186" s="338"/>
      <c r="CL186" s="338"/>
      <c r="CM186" s="310" t="s">
        <v>231</v>
      </c>
      <c r="CN186" s="218"/>
      <c r="CO186" s="218"/>
      <c r="CP186" s="218"/>
      <c r="CQ186" s="209" t="str">
        <f>IFERROR(__xludf.DUMMYFUNCTION("IF(ISBLANK($K186),"""",IF(REGEXMATCH($K186,""Peraturan""),""Ada"",IF(REGEXMATCH($K186,""Rekomendasi""),""Tidak Ada"", $K186)))
"),"#N/A")</f>
        <v>#N/A</v>
      </c>
      <c r="CR186" s="209" t="str">
        <f t="array" ref="CR186">index('UPTD PPA KabKota'!$BI$5:$BI$513,match($D186,'UPTD PPA KabKota'!$C$5:$C$513,false))</f>
        <v>Ada</v>
      </c>
      <c r="CS186" s="319" t="s">
        <v>9</v>
      </c>
    </row>
    <row r="187">
      <c r="A187" s="334"/>
      <c r="B187" s="14"/>
      <c r="C187" s="14"/>
      <c r="D187" s="14"/>
      <c r="E187" s="14"/>
      <c r="F187" s="218"/>
      <c r="G187" s="218"/>
      <c r="H187" s="218"/>
      <c r="I187" s="218"/>
      <c r="J187" s="218"/>
      <c r="K187" s="218"/>
      <c r="L187" s="218"/>
      <c r="M187" s="218"/>
      <c r="N187" s="218"/>
      <c r="O187" s="218"/>
      <c r="P187" s="218"/>
      <c r="Q187" s="218"/>
      <c r="R187" s="218"/>
      <c r="S187" s="218"/>
      <c r="T187" s="218"/>
      <c r="U187" s="218"/>
      <c r="V187" s="218"/>
      <c r="W187" s="218"/>
      <c r="X187" s="218"/>
      <c r="Y187" s="218"/>
      <c r="Z187" s="218"/>
      <c r="AA187" s="218"/>
      <c r="AB187" s="218"/>
      <c r="AC187" s="218"/>
      <c r="AD187" s="218"/>
      <c r="AE187" s="218"/>
      <c r="AF187" s="218"/>
      <c r="AG187" s="218"/>
      <c r="AH187" s="218"/>
      <c r="AI187" s="218"/>
      <c r="AJ187" s="218"/>
      <c r="AK187" s="218"/>
      <c r="AL187" s="218"/>
      <c r="AM187" s="218"/>
      <c r="AN187" s="218"/>
      <c r="AO187" s="218"/>
      <c r="AP187" s="218"/>
      <c r="AQ187" s="218"/>
      <c r="AR187" s="218"/>
      <c r="AS187" s="218"/>
      <c r="AT187" s="218"/>
      <c r="AU187" s="310" t="s">
        <v>237</v>
      </c>
      <c r="AV187" s="312" t="s">
        <v>2127</v>
      </c>
      <c r="AW187" s="336" t="s">
        <v>2128</v>
      </c>
      <c r="AX187" s="336" t="s">
        <v>2129</v>
      </c>
      <c r="AY187" s="310" t="s">
        <v>2130</v>
      </c>
      <c r="AZ187" s="312" t="s">
        <v>2131</v>
      </c>
      <c r="BA187" s="310">
        <v>2024.0</v>
      </c>
      <c r="BB187" s="310" t="s">
        <v>223</v>
      </c>
      <c r="BC187" s="336" t="s">
        <v>2128</v>
      </c>
      <c r="BD187" s="339" t="s">
        <v>4768</v>
      </c>
      <c r="BE187" s="312" t="s">
        <v>4534</v>
      </c>
      <c r="BF187" s="310"/>
      <c r="BG187" s="312"/>
      <c r="BH187" s="312"/>
      <c r="BI187" s="310"/>
      <c r="BJ187" s="310"/>
      <c r="BK187" s="310"/>
      <c r="BL187" s="310"/>
      <c r="BM187" s="310"/>
      <c r="BN187" s="310"/>
      <c r="BO187" s="310"/>
      <c r="BP187" s="310"/>
      <c r="BQ187" s="310"/>
      <c r="BR187" s="310"/>
      <c r="BS187" s="310"/>
      <c r="BT187" s="310"/>
      <c r="BU187" s="310"/>
      <c r="BV187" s="310"/>
      <c r="BW187" s="310"/>
      <c r="BX187" s="310"/>
      <c r="BY187" s="310"/>
      <c r="BZ187" s="310"/>
      <c r="CA187" s="310"/>
      <c r="CB187" s="310"/>
      <c r="CC187" s="310"/>
      <c r="CD187" s="310"/>
      <c r="CE187" s="312"/>
      <c r="CF187" s="312"/>
      <c r="CG187" s="312"/>
      <c r="CH187" s="312"/>
      <c r="CI187" s="312"/>
      <c r="CJ187" s="312"/>
      <c r="CK187" s="312"/>
      <c r="CL187" s="312"/>
      <c r="CM187" s="312"/>
      <c r="CN187" s="218"/>
      <c r="CO187" s="218"/>
      <c r="CP187" s="218"/>
      <c r="CQ187" s="97"/>
      <c r="CR187" s="97" t="s">
        <v>9</v>
      </c>
      <c r="CS187" s="314" t="str">
        <f t="shared" ref="CS187:CS199" si="31">IFS(CQ187="Ada","Ada",CR187="Ada","Ada",CR187="Tidak Ada","Tidak Ada")</f>
        <v>Ada</v>
      </c>
    </row>
    <row r="188">
      <c r="A188" s="334">
        <v>182.0</v>
      </c>
      <c r="B188" s="334">
        <v>16.0</v>
      </c>
      <c r="C188" s="311" t="s">
        <v>4750</v>
      </c>
      <c r="D188" s="312" t="s">
        <v>1990</v>
      </c>
      <c r="E188" s="315">
        <v>45689.0</v>
      </c>
      <c r="F188" s="218" t="str">
        <f t="array" ref="F188">INDEX('Ortala-KabKota'!F$2:F$415,MATCH($D188,'Ortala-KabKota'!$E$2:$E$415,FALSE))</f>
        <v>Plt. Fahrul/ 085220071006</v>
      </c>
      <c r="G188" s="218" t="str">
        <f t="array" ref="G188">INDEX('Ortala-KabKota'!G$2:G$415,MATCH($D188,'Ortala-KabKota'!$E$2:$E$415,FALSE))</f>
        <v>Ruko El-Premio, Deltamas Cikarang Pusat</v>
      </c>
      <c r="H188" s="218" t="str">
        <f t="array" ref="H188">INDEX('Ortala-KabKota'!H$2:H$415,MATCH($D188,'Ortala-KabKota'!$E$2:$E$415,FALSE))</f>
        <v/>
      </c>
      <c r="I188" s="218" t="str">
        <f t="array" ref="I188">INDEX('Ortala-KabKota'!I$2:I$415,MATCH($D188,'Ortala-KabKota'!$E$2:$E$415,FALSE))</f>
        <v>081268400900</v>
      </c>
      <c r="J188" s="218" t="str">
        <f t="array" ref="J188">INDEX('Ortala-KabKota'!J$2:J$415,MATCH($D188,'Ortala-KabKota'!$E$2:$E$415,FALSE))</f>
        <v>UPTD PPA</v>
      </c>
      <c r="K188" s="218" t="str">
        <f t="array" ref="K188">INDEX('Ortala-KabKota'!K$2:K$415,MATCH($D188,'Ortala-KabKota'!$E$2:$E$415,FALSE))</f>
        <v>Peraturan Bupati Bekasi No. 24 Tahun 2021</v>
      </c>
      <c r="L188" s="218">
        <f t="array" ref="L188">INDEX('Ortala-KabKota'!L$2:L$415,MATCH($D188,'Ortala-KabKota'!$E$2:$E$415,FALSE))</f>
        <v>2021</v>
      </c>
      <c r="M188" s="218" t="str">
        <f t="array" ref="M188">INDEX('Ortala-KabKota'!M$2:M$415,MATCH($D188,'Ortala-KabKota'!$E$2:$E$415,FALSE))</f>
        <v>A</v>
      </c>
      <c r="N188" s="218" t="str">
        <f t="array" ref="N188">INDEX('Ortala-KabKota'!N$2:N$415,MATCH($D188,'Ortala-KabKota'!$E$2:$E$415,FALSE))</f>
        <v/>
      </c>
      <c r="O188" s="218" t="str">
        <f t="array" ref="O188">INDEX('Ortala-KabKota'!O$2:O$415,MATCH($D188,'Ortala-KabKota'!$E$2:$E$415,FALSE))</f>
        <v>uptdppa.kabbekasi@gmail.com</v>
      </c>
      <c r="P188" s="218" t="str">
        <f t="array" ref="P188">INDEX('Ortala-KabKota'!P$2:P$415,MATCH($D188,'Ortala-KabKota'!$E$2:$E$415,FALSE))</f>
        <v/>
      </c>
      <c r="Q188" s="218" t="str">
        <f t="array" ref="Q188">INDEX('Ortala-KabKota'!Q$2:Q$415,MATCH($D188,'Ortala-KabKota'!$E$2:$E$415,FALSE))</f>
        <v>MANDIRI</v>
      </c>
      <c r="R188" s="218" t="str">
        <f t="array" ref="R188">INDEX('Ortala-KabKota'!R$2:R$415,MATCH($D188,'Ortala-KabKota'!$E$2:$E$415,FALSE))</f>
        <v>SEWA/KONTRAK</v>
      </c>
      <c r="S188" s="218" t="str">
        <f t="array" ref="S188">INDEX('Ortala-KabKota'!S$2:S$415,MATCH($D188,'Ortala-KabKota'!$E$2:$E$415,FALSE))</f>
        <v>Sewa</v>
      </c>
      <c r="T188" s="218">
        <f t="array" ref="T188">INDEX('Ortala-KabKota'!T$2:T$415,MATCH($D188,'Ortala-KabKota'!$E$2:$E$415,FALSE))</f>
        <v>1</v>
      </c>
      <c r="U188" s="218">
        <f t="array" ref="U188">INDEX('Ortala-KabKota'!U$2:U$415,MATCH($D188,'Ortala-KabKota'!$E$2:$E$415,FALSE))</f>
        <v>1</v>
      </c>
      <c r="V188" s="218">
        <f t="array" ref="V188">INDEX('Ortala-KabKota'!V$2:V$415,MATCH($D188,'Ortala-KabKota'!$E$2:$E$415,FALSE))</f>
        <v>1</v>
      </c>
      <c r="W188" s="218">
        <f t="array" ref="W188">INDEX('Ortala-KabKota'!W$2:W$415,MATCH($D188,'Ortala-KabKota'!$E$2:$E$415,FALSE))</f>
        <v>1</v>
      </c>
      <c r="X188" s="218">
        <f t="array" ref="X188">INDEX('Ortala-KabKota'!X$2:X$415,MATCH($D188,'Ortala-KabKota'!$E$2:$E$415,FALSE))</f>
        <v>0</v>
      </c>
      <c r="Y188" s="218">
        <f t="array" ref="Y188">INDEX('Ortala-KabKota'!Y$2:Y$415,MATCH($D188,'Ortala-KabKota'!$E$2:$E$415,FALSE))</f>
        <v>1</v>
      </c>
      <c r="Z188" s="218">
        <f t="array" ref="Z188">INDEX('Ortala-KabKota'!Z$2:Z$415,MATCH($D188,'Ortala-KabKota'!$E$2:$E$415,FALSE))</f>
        <v>1</v>
      </c>
      <c r="AA188" s="218">
        <f t="array" ref="AA188">INDEX('Ortala-KabKota'!AA$2:AA$415,MATCH($D188,'Ortala-KabKota'!$E$2:$E$415,FALSE))</f>
        <v>1</v>
      </c>
      <c r="AB188" s="218">
        <f t="array" ref="AB188">INDEX('Ortala-KabKota'!AB$2:AB$415,MATCH($D188,'Ortala-KabKota'!$E$2:$E$415,FALSE))</f>
        <v>1</v>
      </c>
      <c r="AC188" s="218">
        <f t="array" ref="AC188">INDEX('Ortala-KabKota'!AC$2:AC$415,MATCH($D188,'Ortala-KabKota'!$E$2:$E$415,FALSE))</f>
        <v>0</v>
      </c>
      <c r="AD188" s="218">
        <f t="array" ref="AD188">INDEX('Ortala-KabKota'!AD$2:AD$415,MATCH($D188,'Ortala-KabKota'!$E$2:$E$415,FALSE))</f>
        <v>0</v>
      </c>
      <c r="AE188" s="218">
        <f t="array" ref="AE188">INDEX('Ortala-KabKota'!AE$2:AE$415,MATCH($D188,'Ortala-KabKota'!$E$2:$E$415,FALSE))</f>
        <v>1</v>
      </c>
      <c r="AF188" s="218">
        <f t="array" ref="AF188">INDEX('Ortala-KabKota'!AF$2:AF$415,MATCH($D188,'Ortala-KabKota'!$E$2:$E$415,FALSE))</f>
        <v>1</v>
      </c>
      <c r="AG188" s="218">
        <f t="array" ref="AG188">INDEX('Ortala-KabKota'!AG$2:AG$415,MATCH($D188,'Ortala-KabKota'!$E$2:$E$415,FALSE))</f>
        <v>1</v>
      </c>
      <c r="AH188" s="218">
        <f t="array" ref="AH188">INDEX('Ortala-KabKota'!AH$2:AH$415,MATCH($D188,'Ortala-KabKota'!$E$2:$E$415,FALSE))</f>
        <v>1</v>
      </c>
      <c r="AI188" s="218" t="str">
        <f t="array" ref="AI188">INDEX('Ortala-KabKota'!AI$2:AI$415,MATCH($D188,'Ortala-KabKota'!$E$2:$E$415,FALSE))</f>
        <v>Pengaduan laporan, analisis kasus, disposisi kasus, penanganan kasus (pendampingan, penjangkauan, pendampingan hukum, pendampingan psikologi)</v>
      </c>
      <c r="AJ188" s="218">
        <f t="array" ref="AJ188">INDEX('Ortala-KabKota'!AJ$2:AJ$415,MATCH($D188,'Ortala-KabKota'!$E$2:$E$415,FALSE))</f>
        <v>1</v>
      </c>
      <c r="AK188" s="218">
        <f t="array" ref="AK188">INDEX('Ortala-KabKota'!AK$2:AK$415,MATCH($D188,'Ortala-KabKota'!$E$2:$E$415,FALSE))</f>
        <v>1</v>
      </c>
      <c r="AL188" s="218">
        <f t="array" ref="AL188">INDEX('Ortala-KabKota'!AL$2:AL$415,MATCH($D188,'Ortala-KabKota'!$E$2:$E$415,FALSE))</f>
        <v>110</v>
      </c>
      <c r="AM188" s="218" t="str">
        <f t="array" ref="AM188">INDEX('Ortala-KabKota'!AM$2:AM$415,MATCH($D188,'Ortala-KabKota'!$E$2:$E$415,FALSE))</f>
        <v>KDRT</v>
      </c>
      <c r="AN188" s="218" t="str">
        <f t="array" ref="AN188">INDEX('Ortala-KabKota'!AN$2:AN$415,MATCH($D188,'Ortala-KabKota'!$E$2:$E$415,FALSE))</f>
        <v/>
      </c>
      <c r="AO188" s="218" t="str">
        <f t="array" ref="AO188">INDEX('Ortala-KabKota'!AO$2:AO$415,MATCH($D188,'Ortala-KabKota'!$E$2:$E$415,FALSE))</f>
        <v/>
      </c>
      <c r="AP188" s="218" t="str">
        <f t="array" ref="AP188">INDEX('Ortala-KabKota'!AP$2:AP$415,MATCH($D188,'Ortala-KabKota'!$E$2:$E$415,FALSE))</f>
        <v/>
      </c>
      <c r="AQ188" s="218" t="str">
        <f t="array" ref="AQ188">INDEX('Ortala-KabKota'!AQ$2:AQ$415,MATCH($D188,'Ortala-KabKota'!$E$2:$E$415,FALSE))</f>
        <v/>
      </c>
      <c r="AR188" s="218" t="str">
        <f t="array" ref="AR188">INDEX('Ortala-KabKota'!AR$2:AR$415,MATCH($D188,'Ortala-KabKota'!$E$2:$E$415,FALSE))</f>
        <v/>
      </c>
      <c r="AS188" s="218">
        <f t="array" ref="AS188">INDEX('Ortala-KabKota'!AS$2:AS$415,MATCH($D188,'Ortala-KabKota'!$E$2:$E$415,FALSE))</f>
        <v>1</v>
      </c>
      <c r="AT188" s="218" t="str">
        <f t="array" ref="AT188">INDEX('Ortala-KabKota'!AT$2:AT$415,MATCH($D188,'Ortala-KabKota'!$E$2:$E$415,FALSE))</f>
        <v/>
      </c>
      <c r="AU188" s="218" t="str">
        <f t="array" ref="AU188">INDEX('UPTD PPA KabKota'!D$5:D$513,MATCH($D188,'UPTD PPA KabKota'!$C$5:$C$513,FALSE))</f>
        <v>Fahrul Fauzi</v>
      </c>
      <c r="AV188" s="218" t="str">
        <f t="array" ref="AV188">INDEX('UPTD PPA KabKota'!E$5:E$513,MATCH($D188,'UPTD PPA KabKota'!$C$5:$C$513,FALSE))</f>
        <v>Jl. Johar Komplek Pemkab Bekasi 2 No 1 Kawasan Delta Silicon II Lippo Cikarang</v>
      </c>
      <c r="AW188" s="218">
        <f t="array" ref="AW188">INDEX('UPTD PPA KabKota'!F$5:F$513,MATCH($D188,'UPTD PPA KabKota'!$C$5:$C$513,FALSE))</f>
        <v>81268400900</v>
      </c>
      <c r="AX188" s="218">
        <f t="array" ref="AX188">INDEX('UPTD PPA KabKota'!G$5:G$513,MATCH($D188,'UPTD PPA KabKota'!$C$5:$C$513,FALSE))</f>
        <v>81268400900</v>
      </c>
      <c r="AY188" s="218" t="str">
        <f t="array" ref="AY188">INDEX('UPTD PPA KabKota'!H$5:H$513,MATCH($D188,'UPTD PPA KabKota'!$C$5:$C$513,FALSE))</f>
        <v>UPTD PPA</v>
      </c>
      <c r="AZ188" s="218" t="str">
        <f t="array" ref="AZ188">INDEX('UPTD PPA KabKota'!I$5:I$513,MATCH($D188,'UPTD PPA KabKota'!$C$5:$C$513,FALSE))</f>
        <v>Peraturan Bupati Bekasi Nomor 24 Tahun 2021</v>
      </c>
      <c r="BA188" s="218">
        <f t="array" ref="BA188">INDEX('UPTD PPA KabKota'!J$5:J$513,MATCH($D188,'UPTD PPA KabKota'!$C$5:$C$513,FALSE))</f>
        <v>2021</v>
      </c>
      <c r="BB188" s="218" t="str">
        <f t="array" ref="BB188">INDEX('UPTD PPA KabKota'!K$5:K$513,MATCH($D188,'UPTD PPA KabKota'!$C$5:$C$513,FALSE))</f>
        <v>A</v>
      </c>
      <c r="BC188" s="218" t="str">
        <f t="array" ref="BC188">INDEX('UPTD PPA KabKota'!L$5:L$513,MATCH($D188,'UPTD PPA KabKota'!$C$5:$C$513,FALSE))</f>
        <v>Fahrul Fauzi/085220071006</v>
      </c>
      <c r="BD188" s="218" t="str">
        <f t="array" ref="BD188">INDEX('UPTD PPA KabKota'!M$5:M$513,MATCH($D188,'UPTD PPA KabKota'!$C$5:$C$513,FALSE))</f>
        <v>fahrul.kabbekasi@gmail.com</v>
      </c>
      <c r="BE188" s="218" t="str">
        <f t="array" ref="BE188">INDEX('UPTD PPA KabKota'!N$5:N$513,MATCH($D188,'UPTD PPA KabKota'!$C$5:$C$513,FALSE))</f>
        <v>Kepala UPTD PPA, Kasubag Tu, Bendahara Pengeluaran Pembantu, Pekerja Sosial, Penata Layanan Operasional</v>
      </c>
      <c r="BF188" s="218" t="str">
        <f t="array" ref="BF188">INDEX('UPTD PPA KabKota'!O$5:O$513,MATCH($D188,'UPTD PPA KabKota'!$C$5:$C$513,FALSE))</f>
        <v>Mandiri</v>
      </c>
      <c r="BG188" s="218" t="str">
        <f t="array" ref="BG188">INDEX('UPTD PPA KabKota'!P$5:P$513,MATCH($D188,'UPTD PPA KabKota'!$C$5:$C$513,FALSE))</f>
        <v>Kamar/Ruangan di Kantor</v>
      </c>
      <c r="BH188" s="218" t="str">
        <f t="array" ref="BH188">INDEX('UPTD PPA KabKota'!Q$5:Q$513,MATCH($D188,'UPTD PPA KabKota'!$C$5:$C$513,FALSE))</f>
        <v>Dikarenakan jumlah kasus yang cukup tinggi, Dibutuhkan Perluasan Kantor UPTD PPA untuk Shelter/Penampungan Sementara/Rumah Aman</v>
      </c>
      <c r="BI188" s="218" t="str">
        <f t="array" ref="BI188">INDEX('UPTD PPA KabKota'!R$5:R$513,MATCH($D188,'UPTD PPA KabKota'!$C$5:$C$513,FALSE))</f>
        <v>Ada</v>
      </c>
      <c r="BJ188" s="218" t="str">
        <f t="array" ref="BJ188">INDEX('UPTD PPA KabKota'!S$5:S$513,MATCH($D188,'UPTD PPA KabKota'!$C$5:$C$513,FALSE))</f>
        <v>Ada</v>
      </c>
      <c r="BK188" s="218" t="str">
        <f t="array" ref="BK188">INDEX('UPTD PPA KabKota'!T$5:T$513,MATCH($D188,'UPTD PPA KabKota'!$C$5:$C$513,FALSE))</f>
        <v>Ada</v>
      </c>
      <c r="BL188" s="218" t="str">
        <f t="array" ref="BL188">INDEX('UPTD PPA KabKota'!U$5:U$513,MATCH($D188,'UPTD PPA KabKota'!$C$5:$C$513,FALSE))</f>
        <v>Ada</v>
      </c>
      <c r="BM188" s="218" t="str">
        <f t="array" ref="BM188">INDEX('UPTD PPA KabKota'!V$5:V$513,MATCH($D188,'UPTD PPA KabKota'!$C$5:$C$513,FALSE))</f>
        <v>Ada</v>
      </c>
      <c r="BN188" s="218" t="str">
        <f t="array" ref="BN188">INDEX('UPTD PPA KabKota'!W$5:W$513,MATCH($D188,'UPTD PPA KabKota'!$C$5:$C$513,FALSE))</f>
        <v>Ada</v>
      </c>
      <c r="BO188" s="218" t="str">
        <f t="array" ref="BO188">INDEX('UPTD PPA KabKota'!X$5:X$513,MATCH($D188,'UPTD PPA KabKota'!$C$5:$C$513,FALSE))</f>
        <v>Ada</v>
      </c>
      <c r="BP188" s="218" t="str">
        <f t="array" ref="BP188">INDEX('UPTD PPA KabKota'!Y$5:Y$513,MATCH($D188,'UPTD PPA KabKota'!$C$5:$C$513,FALSE))</f>
        <v>Ada</v>
      </c>
      <c r="BQ188" s="218" t="str">
        <f t="array" ref="BQ188">INDEX('UPTD PPA KabKota'!Z$5:Z$513,MATCH($D188,'UPTD PPA KabKota'!$C$5:$C$513,FALSE))</f>
        <v>Ada</v>
      </c>
      <c r="BR188" s="218" t="str">
        <f t="array" ref="BR188">INDEX('UPTD PPA KabKota'!AA$5:AA$513,MATCH($D188,'UPTD PPA KabKota'!$C$5:$C$513,FALSE))</f>
        <v>Ada</v>
      </c>
      <c r="BS188" s="218" t="str">
        <f t="array" ref="BS188">INDEX('UPTD PPA KabKota'!AB$5:AB$513,MATCH($D188,'UPTD PPA KabKota'!$C$5:$C$513,FALSE))</f>
        <v>Ada</v>
      </c>
      <c r="BT188" s="218" t="str">
        <f t="array" ref="BT188">INDEX('UPTD PPA KabKota'!AC$5:AC$513,MATCH($D188,'UPTD PPA KabKota'!$C$5:$C$513,FALSE))</f>
        <v>Sudah</v>
      </c>
      <c r="BU188" s="218" t="str">
        <f t="array" ref="BU188">INDEX('UPTD PPA KabKota'!AD$5:AD$513,MATCH($D188,'UPTD PPA KabKota'!$C$5:$C$513,FALSE))</f>
        <v>Sudah</v>
      </c>
      <c r="BV188" s="218" t="str">
        <f t="array" ref="BV188">INDEX('UPTD PPA KabKota'!AE$5:AE$513,MATCH($D188,'UPTD PPA KabKota'!$C$5:$C$513,FALSE))</f>
        <v>Sudah</v>
      </c>
      <c r="BW188" s="218" t="str">
        <f t="array" ref="BW188">INDEX('UPTD PPA KabKota'!AF$5:AF$513,MATCH($D188,'UPTD PPA KabKota'!$C$5:$C$513,FALSE))</f>
        <v>Sudah</v>
      </c>
      <c r="BX188" s="218" t="str">
        <f t="array" ref="BX188">INDEX('UPTD PPA KabKota'!AG$5:AG$513,MATCH($D188,'UPTD PPA KabKota'!$C$5:$C$513,FALSE))</f>
        <v>Sudah</v>
      </c>
      <c r="BY188" s="218" t="str">
        <f t="array" ref="BY188">INDEX('UPTD PPA KabKota'!AH$5:AH$513,MATCH($D188,'UPTD PPA KabKota'!$C$5:$C$513,FALSE))</f>
        <v>Sudah</v>
      </c>
      <c r="BZ188" s="218" t="str">
        <f t="array" ref="BZ188">INDEX('UPTD PPA KabKota'!AI$5:AI$513,MATCH($D188,'UPTD PPA KabKota'!$C$5:$C$513,FALSE))</f>
        <v>Sudah</v>
      </c>
      <c r="CA188" s="218" t="str">
        <f t="array" ref="CA188">INDEX('UPTD PPA KabKota'!AJ$5:AJ$513,MATCH($D188,'UPTD PPA KabKota'!$C$5:$C$513,FALSE))</f>
        <v>Sudah</v>
      </c>
      <c r="CB188" s="218" t="str">
        <f t="array" ref="CB188">INDEX('UPTD PPA KabKota'!AK$5:AK$513,MATCH($D188,'UPTD PPA KabKota'!$C$5:$C$513,FALSE))</f>
        <v>Sudah</v>
      </c>
      <c r="CC188" s="218" t="str">
        <f t="array" ref="CC188">INDEX('UPTD PPA KabKota'!AL$5:AL$513,MATCH($D188,'UPTD PPA KabKota'!$C$5:$C$513,FALSE))</f>
        <v>Sudah</v>
      </c>
      <c r="CD188" s="218" t="str">
        <f t="array" ref="CD188">INDEX('UPTD PPA KabKota'!AM$5:AM$513,MATCH($D188,'UPTD PPA KabKota'!$C$5:$C$513,FALSE))</f>
        <v>Sudah</v>
      </c>
      <c r="CE188" s="218" t="str">
        <f t="array" ref="CE188">INDEX('UPTD PPA KabKota'!AN$5:AN$513,MATCH($D188,'UPTD PPA KabKota'!$C$5:$C$513,FALSE))</f>
        <v/>
      </c>
      <c r="CF188" s="218">
        <f t="array" ref="CF188">INDEX('UPTD PPA KabKota'!AO$5:AO$513,MATCH($D188,'UPTD PPA KabKota'!$C$5:$C$513,FALSE))</f>
        <v>296</v>
      </c>
      <c r="CG188" s="218" t="str">
        <f t="array" ref="CG188">INDEX('UPTD PPA KabKota'!AP$5:AP$513,MATCH($D188,'UPTD PPA KabKota'!$C$5:$C$513,FALSE))</f>
        <v>Kekerasan Seksual</v>
      </c>
      <c r="CH188" s="218" t="str">
        <f t="array" ref="CH188">INDEX('UPTD PPA KabKota'!AQ$5:AQ$513,MATCH($D188,'UPTD PPA KabKota'!$C$5:$C$513,FALSE))</f>
        <v/>
      </c>
      <c r="CI188" s="218" t="str">
        <f t="array" ref="CI188">INDEX('UPTD PPA KabKota'!AR$5:AR$513,MATCH($D188,'UPTD PPA KabKota'!$C$5:$C$513,FALSE))</f>
        <v/>
      </c>
      <c r="CJ188" s="218" t="str">
        <f t="array" ref="CJ188">INDEX('UPTD PPA KabKota'!AS$5:AS$513,MATCH($D188,'UPTD PPA KabKota'!$C$5:$C$513,FALSE))</f>
        <v/>
      </c>
      <c r="CK188" s="218" t="str">
        <f t="array" ref="CK188">INDEX('UPTD PPA KabKota'!AT$5:AT$513,MATCH($D188,'UPTD PPA KabKota'!$C$5:$C$513,FALSE))</f>
        <v/>
      </c>
      <c r="CL188" s="218" t="str">
        <f t="array" ref="CL188">INDEX('UPTD PPA KabKota'!AU$5:AU$513,MATCH($D188,'UPTD PPA KabKota'!$C$5:$C$513,FALSE))</f>
        <v/>
      </c>
      <c r="CM188" s="218" t="str">
        <f t="array" ref="CM188">INDEX('UPTD PPA KabKota'!AV$5:AV$513,MATCH($D188,'UPTD PPA KabKota'!$C$5:$C$513,FALSE))</f>
        <v>v</v>
      </c>
      <c r="CN188" s="218" t="str">
        <f t="array" ref="CN188">INDEX('UPTD PPA KabKota'!AW$5:AW$513,MATCH($D188,'UPTD PPA KabKota'!$C$5:$C$513,FALSE))</f>
        <v/>
      </c>
      <c r="CO188" s="218" t="str">
        <f t="array" ref="CO188">INDEX('UPTD PPA KabKota'!AX$5:AX$513,MATCH($D188,'UPTD PPA KabKota'!$C$5:$C$513,FALSE))</f>
        <v/>
      </c>
      <c r="CP188" s="218" t="str">
        <f t="array" ref="CP188">INDEX('UPTD PPA KabKota'!AY$5:AY$513,MATCH($D188,'UPTD PPA KabKota'!$C$5:$C$513,FALSE))</f>
        <v/>
      </c>
      <c r="CQ188" s="209" t="str">
        <f>IFERROR(__xludf.DUMMYFUNCTION("IF(ISBLANK($K188),"""",IF(REGEXMATCH($K188,""Peraturan""),""Ada"",IF(REGEXMATCH($K188,""Rekomendasi""),""Tidak Ada"", $K188)))
"),"Ada")</f>
        <v>Ada</v>
      </c>
      <c r="CR188" s="209" t="str">
        <f t="array" ref="CR188">index('UPTD PPA KabKota'!$BI$5:$BI$513,match($D188,'UPTD PPA KabKota'!$C$5:$C$513,false))</f>
        <v>Ada</v>
      </c>
      <c r="CS188" s="314" t="str">
        <f t="shared" si="31"/>
        <v>Ada</v>
      </c>
    </row>
    <row r="189">
      <c r="A189" s="334">
        <v>183.0</v>
      </c>
      <c r="B189" s="334">
        <v>17.0</v>
      </c>
      <c r="C189" s="311" t="s">
        <v>4750</v>
      </c>
      <c r="D189" s="312" t="s">
        <v>2147</v>
      </c>
      <c r="E189" s="315">
        <v>45689.0</v>
      </c>
      <c r="F189" s="218" t="str">
        <f t="array" ref="F189">INDEX('Ortala-KabKota'!F$2:F$415,MATCH($D189,'Ortala-KabKota'!$E$2:$E$415,FALSE))</f>
        <v/>
      </c>
      <c r="G189" s="218" t="str">
        <f t="array" ref="G189">INDEX('Ortala-KabKota'!G$2:G$415,MATCH($D189,'Ortala-KabKota'!$E$2:$E$415,FALSE))</f>
        <v/>
      </c>
      <c r="H189" s="218" t="str">
        <f t="array" ref="H189">INDEX('Ortala-KabKota'!H$2:H$415,MATCH($D189,'Ortala-KabKota'!$E$2:$E$415,FALSE))</f>
        <v/>
      </c>
      <c r="I189" s="218" t="str">
        <f t="array" ref="I189">INDEX('Ortala-KabKota'!I$2:I$415,MATCH($D189,'Ortala-KabKota'!$E$2:$E$415,FALSE))</f>
        <v/>
      </c>
      <c r="J189" s="218" t="str">
        <f t="array" ref="J189">INDEX('Ortala-KabKota'!J$2:J$415,MATCH($D189,'Ortala-KabKota'!$E$2:$E$415,FALSE))</f>
        <v>UPT Pemberdayaan Perempuan dan Keluarga Berencana</v>
      </c>
      <c r="K189" s="218" t="str">
        <f t="array" ref="K189">INDEX('Ortala-KabKota'!K$2:K$415,MATCH($D189,'Ortala-KabKota'!$E$2:$E$415,FALSE))</f>
        <v>Peraturan Bupati Kabupaten Bandung Barat Nomor 16 Tahun 2017</v>
      </c>
      <c r="L189" s="218">
        <f t="array" ref="L189">INDEX('Ortala-KabKota'!L$2:L$415,MATCH($D189,'Ortala-KabKota'!$E$2:$E$415,FALSE))</f>
        <v>2017</v>
      </c>
      <c r="M189" s="218" t="str">
        <f t="array" ref="M189">INDEX('Ortala-KabKota'!M$2:M$415,MATCH($D189,'Ortala-KabKota'!$E$2:$E$415,FALSE))</f>
        <v/>
      </c>
      <c r="N189" s="218" t="str">
        <f t="array" ref="N189">INDEX('Ortala-KabKota'!N$2:N$415,MATCH($D189,'Ortala-KabKota'!$E$2:$E$415,FALSE))</f>
        <v>Deden/ 081312831388</v>
      </c>
      <c r="O189" s="218" t="str">
        <f t="array" ref="O189">INDEX('Ortala-KabKota'!O$2:O$415,MATCH($D189,'Ortala-KabKota'!$E$2:$E$415,FALSE))</f>
        <v/>
      </c>
      <c r="P189" s="218" t="str">
        <f t="array" ref="P189">INDEX('Ortala-KabKota'!P$2:P$415,MATCH($D189,'Ortala-KabKota'!$E$2:$E$415,FALSE))</f>
        <v/>
      </c>
      <c r="Q189" s="218" t="str">
        <f t="array" ref="Q189">INDEX('Ortala-KabKota'!Q$2:Q$415,MATCH($D189,'Ortala-KabKota'!$E$2:$E$415,FALSE))</f>
        <v/>
      </c>
      <c r="R189" s="218" t="str">
        <f t="array" ref="R189">INDEX('Ortala-KabKota'!R$2:R$415,MATCH($D189,'Ortala-KabKota'!$E$2:$E$415,FALSE))</f>
        <v>MILIK SENDIRI</v>
      </c>
      <c r="S189" s="218" t="str">
        <f t="array" ref="S189">INDEX('Ortala-KabKota'!S$2:S$415,MATCH($D189,'Ortala-KabKota'!$E$2:$E$415,FALSE))</f>
        <v/>
      </c>
      <c r="T189" s="218" t="str">
        <f t="array" ref="T189">INDEX('Ortala-KabKota'!T$2:T$415,MATCH($D189,'Ortala-KabKota'!$E$2:$E$415,FALSE))</f>
        <v/>
      </c>
      <c r="U189" s="218" t="str">
        <f t="array" ref="U189">INDEX('Ortala-KabKota'!U$2:U$415,MATCH($D189,'Ortala-KabKota'!$E$2:$E$415,FALSE))</f>
        <v/>
      </c>
      <c r="V189" s="218" t="str">
        <f t="array" ref="V189">INDEX('Ortala-KabKota'!V$2:V$415,MATCH($D189,'Ortala-KabKota'!$E$2:$E$415,FALSE))</f>
        <v/>
      </c>
      <c r="W189" s="218" t="str">
        <f t="array" ref="W189">INDEX('Ortala-KabKota'!W$2:W$415,MATCH($D189,'Ortala-KabKota'!$E$2:$E$415,FALSE))</f>
        <v/>
      </c>
      <c r="X189" s="218" t="str">
        <f t="array" ref="X189">INDEX('Ortala-KabKota'!X$2:X$415,MATCH($D189,'Ortala-KabKota'!$E$2:$E$415,FALSE))</f>
        <v/>
      </c>
      <c r="Y189" s="218" t="str">
        <f t="array" ref="Y189">INDEX('Ortala-KabKota'!Y$2:Y$415,MATCH($D189,'Ortala-KabKota'!$E$2:$E$415,FALSE))</f>
        <v/>
      </c>
      <c r="Z189" s="218" t="str">
        <f t="array" ref="Z189">INDEX('Ortala-KabKota'!Z$2:Z$415,MATCH($D189,'Ortala-KabKota'!$E$2:$E$415,FALSE))</f>
        <v/>
      </c>
      <c r="AA189" s="218" t="str">
        <f t="array" ref="AA189">INDEX('Ortala-KabKota'!AA$2:AA$415,MATCH($D189,'Ortala-KabKota'!$E$2:$E$415,FALSE))</f>
        <v/>
      </c>
      <c r="AB189" s="218" t="str">
        <f t="array" ref="AB189">INDEX('Ortala-KabKota'!AB$2:AB$415,MATCH($D189,'Ortala-KabKota'!$E$2:$E$415,FALSE))</f>
        <v/>
      </c>
      <c r="AC189" s="218" t="str">
        <f t="array" ref="AC189">INDEX('Ortala-KabKota'!AC$2:AC$415,MATCH($D189,'Ortala-KabKota'!$E$2:$E$415,FALSE))</f>
        <v/>
      </c>
      <c r="AD189" s="218" t="str">
        <f t="array" ref="AD189">INDEX('Ortala-KabKota'!AD$2:AD$415,MATCH($D189,'Ortala-KabKota'!$E$2:$E$415,FALSE))</f>
        <v/>
      </c>
      <c r="AE189" s="218" t="str">
        <f t="array" ref="AE189">INDEX('Ortala-KabKota'!AE$2:AE$415,MATCH($D189,'Ortala-KabKota'!$E$2:$E$415,FALSE))</f>
        <v/>
      </c>
      <c r="AF189" s="218" t="str">
        <f t="array" ref="AF189">INDEX('Ortala-KabKota'!AF$2:AF$415,MATCH($D189,'Ortala-KabKota'!$E$2:$E$415,FALSE))</f>
        <v/>
      </c>
      <c r="AG189" s="218" t="str">
        <f t="array" ref="AG189">INDEX('Ortala-KabKota'!AG$2:AG$415,MATCH($D189,'Ortala-KabKota'!$E$2:$E$415,FALSE))</f>
        <v/>
      </c>
      <c r="AH189" s="218" t="str">
        <f t="array" ref="AH189">INDEX('Ortala-KabKota'!AH$2:AH$415,MATCH($D189,'Ortala-KabKota'!$E$2:$E$415,FALSE))</f>
        <v/>
      </c>
      <c r="AI189" s="218" t="str">
        <f t="array" ref="AI189">INDEX('Ortala-KabKota'!AI$2:AI$415,MATCH($D189,'Ortala-KabKota'!$E$2:$E$415,FALSE))</f>
        <v/>
      </c>
      <c r="AJ189" s="218" t="str">
        <f t="array" ref="AJ189">INDEX('Ortala-KabKota'!AJ$2:AJ$415,MATCH($D189,'Ortala-KabKota'!$E$2:$E$415,FALSE))</f>
        <v/>
      </c>
      <c r="AK189" s="218" t="str">
        <f t="array" ref="AK189">INDEX('Ortala-KabKota'!AK$2:AK$415,MATCH($D189,'Ortala-KabKota'!$E$2:$E$415,FALSE))</f>
        <v/>
      </c>
      <c r="AL189" s="218" t="str">
        <f t="array" ref="AL189">INDEX('Ortala-KabKota'!AL$2:AL$415,MATCH($D189,'Ortala-KabKota'!$E$2:$E$415,FALSE))</f>
        <v/>
      </c>
      <c r="AM189" s="218" t="str">
        <f t="array" ref="AM189">INDEX('Ortala-KabKota'!AM$2:AM$415,MATCH($D189,'Ortala-KabKota'!$E$2:$E$415,FALSE))</f>
        <v/>
      </c>
      <c r="AN189" s="218" t="str">
        <f t="array" ref="AN189">INDEX('Ortala-KabKota'!AN$2:AN$415,MATCH($D189,'Ortala-KabKota'!$E$2:$E$415,FALSE))</f>
        <v/>
      </c>
      <c r="AO189" s="218">
        <f t="array" ref="AO189">INDEX('Ortala-KabKota'!AO$2:AO$415,MATCH($D189,'Ortala-KabKota'!$E$2:$E$415,FALSE))</f>
        <v>1</v>
      </c>
      <c r="AP189" s="218" t="str">
        <f t="array" ref="AP189">INDEX('Ortala-KabKota'!AP$2:AP$415,MATCH($D189,'Ortala-KabKota'!$E$2:$E$415,FALSE))</f>
        <v/>
      </c>
      <c r="AQ189" s="218" t="str">
        <f t="array" ref="AQ189">INDEX('Ortala-KabKota'!AQ$2:AQ$415,MATCH($D189,'Ortala-KabKota'!$E$2:$E$415,FALSE))</f>
        <v/>
      </c>
      <c r="AR189" s="218" t="str">
        <f t="array" ref="AR189">INDEX('Ortala-KabKota'!AR$2:AR$415,MATCH($D189,'Ortala-KabKota'!$E$2:$E$415,FALSE))</f>
        <v/>
      </c>
      <c r="AS189" s="218" t="str">
        <f t="array" ref="AS189">INDEX('Ortala-KabKota'!AS$2:AS$415,MATCH($D189,'Ortala-KabKota'!$E$2:$E$415,FALSE))</f>
        <v/>
      </c>
      <c r="AT189" s="218" t="str">
        <f t="array" ref="AT189">INDEX('Ortala-KabKota'!AT$2:AT$415,MATCH($D189,'Ortala-KabKota'!$E$2:$E$415,FALSE))</f>
        <v/>
      </c>
      <c r="AU189" s="218" t="str">
        <f t="array" ref="AU189">INDEX('UPTD PPA KabKota'!D$5:D$513,MATCH($D189,'UPTD PPA KabKota'!$C$5:$C$513,FALSE))</f>
        <v/>
      </c>
      <c r="AV189" s="218" t="str">
        <f t="array" ref="AV189">INDEX('UPTD PPA KabKota'!E$5:E$513,MATCH($D189,'UPTD PPA KabKota'!$C$5:$C$513,FALSE))</f>
        <v/>
      </c>
      <c r="AW189" s="218" t="str">
        <f t="array" ref="AW189">INDEX('UPTD PPA KabKota'!F$5:F$513,MATCH($D189,'UPTD PPA KabKota'!$C$5:$C$513,FALSE))</f>
        <v/>
      </c>
      <c r="AX189" s="218" t="str">
        <f t="array" ref="AX189">INDEX('UPTD PPA KabKota'!G$5:G$513,MATCH($D189,'UPTD PPA KabKota'!$C$5:$C$513,FALSE))</f>
        <v/>
      </c>
      <c r="AY189" s="218" t="str">
        <f t="array" ref="AY189">INDEX('UPTD PPA KabKota'!H$5:H$513,MATCH($D189,'UPTD PPA KabKota'!$C$5:$C$513,FALSE))</f>
        <v/>
      </c>
      <c r="AZ189" s="218" t="str">
        <f t="array" ref="AZ189">INDEX('UPTD PPA KabKota'!I$5:I$513,MATCH($D189,'UPTD PPA KabKota'!$C$5:$C$513,FALSE))</f>
        <v>Peraturan Bupati Kabupaten Bandung Barat Nomor 16 Tahun 2017</v>
      </c>
      <c r="BA189" s="218">
        <f t="array" ref="BA189">INDEX('UPTD PPA KabKota'!J$5:J$513,MATCH($D189,'UPTD PPA KabKota'!$C$5:$C$513,FALSE))</f>
        <v>2017</v>
      </c>
      <c r="BB189" s="218" t="str">
        <f t="array" ref="BB189">INDEX('UPTD PPA KabKota'!K$5:K$513,MATCH($D189,'UPTD PPA KabKota'!$C$5:$C$513,FALSE))</f>
        <v>Tidak ada informasi di Perkada</v>
      </c>
      <c r="BC189" s="218" t="str">
        <f t="array" ref="BC189">INDEX('UPTD PPA KabKota'!L$5:L$513,MATCH($D189,'UPTD PPA KabKota'!$C$5:$C$513,FALSE))</f>
        <v/>
      </c>
      <c r="BD189" s="218" t="str">
        <f t="array" ref="BD189">INDEX('UPTD PPA KabKota'!M$5:M$513,MATCH($D189,'UPTD PPA KabKota'!$C$5:$C$513,FALSE))</f>
        <v/>
      </c>
      <c r="BE189" s="218" t="str">
        <f t="array" ref="BE189">INDEX('UPTD PPA KabKota'!N$5:N$513,MATCH($D189,'UPTD PPA KabKota'!$C$5:$C$513,FALSE))</f>
        <v/>
      </c>
      <c r="BF189" s="218" t="str">
        <f t="array" ref="BF189">INDEX('UPTD PPA KabKota'!O$5:O$513,MATCH($D189,'UPTD PPA KabKota'!$C$5:$C$513,FALSE))</f>
        <v/>
      </c>
      <c r="BG189" s="218" t="str">
        <f t="array" ref="BG189">INDEX('UPTD PPA KabKota'!P$5:P$513,MATCH($D189,'UPTD PPA KabKota'!$C$5:$C$513,FALSE))</f>
        <v/>
      </c>
      <c r="BH189" s="218" t="str">
        <f t="array" ref="BH189">INDEX('UPTD PPA KabKota'!Q$5:Q$513,MATCH($D189,'UPTD PPA KabKota'!$C$5:$C$513,FALSE))</f>
        <v/>
      </c>
      <c r="BI189" s="218" t="str">
        <f t="array" ref="BI189">INDEX('UPTD PPA KabKota'!R$5:R$513,MATCH($D189,'UPTD PPA KabKota'!$C$5:$C$513,FALSE))</f>
        <v/>
      </c>
      <c r="BJ189" s="218" t="str">
        <f t="array" ref="BJ189">INDEX('UPTD PPA KabKota'!S$5:S$513,MATCH($D189,'UPTD PPA KabKota'!$C$5:$C$513,FALSE))</f>
        <v/>
      </c>
      <c r="BK189" s="218" t="str">
        <f t="array" ref="BK189">INDEX('UPTD PPA KabKota'!T$5:T$513,MATCH($D189,'UPTD PPA KabKota'!$C$5:$C$513,FALSE))</f>
        <v/>
      </c>
      <c r="BL189" s="218" t="str">
        <f t="array" ref="BL189">INDEX('UPTD PPA KabKota'!U$5:U$513,MATCH($D189,'UPTD PPA KabKota'!$C$5:$C$513,FALSE))</f>
        <v/>
      </c>
      <c r="BM189" s="218" t="str">
        <f t="array" ref="BM189">INDEX('UPTD PPA KabKota'!V$5:V$513,MATCH($D189,'UPTD PPA KabKota'!$C$5:$C$513,FALSE))</f>
        <v/>
      </c>
      <c r="BN189" s="218" t="str">
        <f t="array" ref="BN189">INDEX('UPTD PPA KabKota'!W$5:W$513,MATCH($D189,'UPTD PPA KabKota'!$C$5:$C$513,FALSE))</f>
        <v/>
      </c>
      <c r="BO189" s="218" t="str">
        <f t="array" ref="BO189">INDEX('UPTD PPA KabKota'!X$5:X$513,MATCH($D189,'UPTD PPA KabKota'!$C$5:$C$513,FALSE))</f>
        <v/>
      </c>
      <c r="BP189" s="218" t="str">
        <f t="array" ref="BP189">INDEX('UPTD PPA KabKota'!Y$5:Y$513,MATCH($D189,'UPTD PPA KabKota'!$C$5:$C$513,FALSE))</f>
        <v/>
      </c>
      <c r="BQ189" s="218" t="str">
        <f t="array" ref="BQ189">INDEX('UPTD PPA KabKota'!Z$5:Z$513,MATCH($D189,'UPTD PPA KabKota'!$C$5:$C$513,FALSE))</f>
        <v/>
      </c>
      <c r="BR189" s="218" t="str">
        <f t="array" ref="BR189">INDEX('UPTD PPA KabKota'!AA$5:AA$513,MATCH($D189,'UPTD PPA KabKota'!$C$5:$C$513,FALSE))</f>
        <v/>
      </c>
      <c r="BS189" s="218" t="str">
        <f t="array" ref="BS189">INDEX('UPTD PPA KabKota'!AB$5:AB$513,MATCH($D189,'UPTD PPA KabKota'!$C$5:$C$513,FALSE))</f>
        <v/>
      </c>
      <c r="BT189" s="218" t="str">
        <f t="array" ref="BT189">INDEX('UPTD PPA KabKota'!AC$5:AC$513,MATCH($D189,'UPTD PPA KabKota'!$C$5:$C$513,FALSE))</f>
        <v/>
      </c>
      <c r="BU189" s="218" t="str">
        <f t="array" ref="BU189">INDEX('UPTD PPA KabKota'!AD$5:AD$513,MATCH($D189,'UPTD PPA KabKota'!$C$5:$C$513,FALSE))</f>
        <v/>
      </c>
      <c r="BV189" s="218" t="str">
        <f t="array" ref="BV189">INDEX('UPTD PPA KabKota'!AE$5:AE$513,MATCH($D189,'UPTD PPA KabKota'!$C$5:$C$513,FALSE))</f>
        <v/>
      </c>
      <c r="BW189" s="218" t="str">
        <f t="array" ref="BW189">INDEX('UPTD PPA KabKota'!AF$5:AF$513,MATCH($D189,'UPTD PPA KabKota'!$C$5:$C$513,FALSE))</f>
        <v/>
      </c>
      <c r="BX189" s="218" t="str">
        <f t="array" ref="BX189">INDEX('UPTD PPA KabKota'!AG$5:AG$513,MATCH($D189,'UPTD PPA KabKota'!$C$5:$C$513,FALSE))</f>
        <v/>
      </c>
      <c r="BY189" s="218" t="str">
        <f t="array" ref="BY189">INDEX('UPTD PPA KabKota'!AH$5:AH$513,MATCH($D189,'UPTD PPA KabKota'!$C$5:$C$513,FALSE))</f>
        <v/>
      </c>
      <c r="BZ189" s="218" t="str">
        <f t="array" ref="BZ189">INDEX('UPTD PPA KabKota'!AI$5:AI$513,MATCH($D189,'UPTD PPA KabKota'!$C$5:$C$513,FALSE))</f>
        <v/>
      </c>
      <c r="CA189" s="218" t="str">
        <f t="array" ref="CA189">INDEX('UPTD PPA KabKota'!AJ$5:AJ$513,MATCH($D189,'UPTD PPA KabKota'!$C$5:$C$513,FALSE))</f>
        <v/>
      </c>
      <c r="CB189" s="218" t="str">
        <f t="array" ref="CB189">INDEX('UPTD PPA KabKota'!AK$5:AK$513,MATCH($D189,'UPTD PPA KabKota'!$C$5:$C$513,FALSE))</f>
        <v/>
      </c>
      <c r="CC189" s="218" t="str">
        <f t="array" ref="CC189">INDEX('UPTD PPA KabKota'!AL$5:AL$513,MATCH($D189,'UPTD PPA KabKota'!$C$5:$C$513,FALSE))</f>
        <v/>
      </c>
      <c r="CD189" s="218" t="str">
        <f t="array" ref="CD189">INDEX('UPTD PPA KabKota'!AM$5:AM$513,MATCH($D189,'UPTD PPA KabKota'!$C$5:$C$513,FALSE))</f>
        <v/>
      </c>
      <c r="CE189" s="218" t="str">
        <f t="array" ref="CE189">INDEX('UPTD PPA KabKota'!AN$5:AN$513,MATCH($D189,'UPTD PPA KabKota'!$C$5:$C$513,FALSE))</f>
        <v/>
      </c>
      <c r="CF189" s="218" t="str">
        <f t="array" ref="CF189">INDEX('UPTD PPA KabKota'!AO$5:AO$513,MATCH($D189,'UPTD PPA KabKota'!$C$5:$C$513,FALSE))</f>
        <v/>
      </c>
      <c r="CG189" s="218" t="str">
        <f t="array" ref="CG189">INDEX('UPTD PPA KabKota'!AP$5:AP$513,MATCH($D189,'UPTD PPA KabKota'!$C$5:$C$513,FALSE))</f>
        <v/>
      </c>
      <c r="CH189" s="218" t="str">
        <f t="array" ref="CH189">INDEX('UPTD PPA KabKota'!AQ$5:AQ$513,MATCH($D189,'UPTD PPA KabKota'!$C$5:$C$513,FALSE))</f>
        <v/>
      </c>
      <c r="CI189" s="218" t="str">
        <f t="array" ref="CI189">INDEX('UPTD PPA KabKota'!AR$5:AR$513,MATCH($D189,'UPTD PPA KabKota'!$C$5:$C$513,FALSE))</f>
        <v/>
      </c>
      <c r="CJ189" s="218" t="str">
        <f t="array" ref="CJ189">INDEX('UPTD PPA KabKota'!AS$5:AS$513,MATCH($D189,'UPTD PPA KabKota'!$C$5:$C$513,FALSE))</f>
        <v/>
      </c>
      <c r="CK189" s="218" t="str">
        <f t="array" ref="CK189">INDEX('UPTD PPA KabKota'!AT$5:AT$513,MATCH($D189,'UPTD PPA KabKota'!$C$5:$C$513,FALSE))</f>
        <v/>
      </c>
      <c r="CL189" s="218" t="str">
        <f t="array" ref="CL189">INDEX('UPTD PPA KabKota'!AU$5:AU$513,MATCH($D189,'UPTD PPA KabKota'!$C$5:$C$513,FALSE))</f>
        <v/>
      </c>
      <c r="CM189" s="218" t="str">
        <f t="array" ref="CM189">INDEX('UPTD PPA KabKota'!AV$5:AV$513,MATCH($D189,'UPTD PPA KabKota'!$C$5:$C$513,FALSE))</f>
        <v/>
      </c>
      <c r="CN189" s="218" t="str">
        <f t="array" ref="CN189">INDEX('UPTD PPA KabKota'!AW$5:AW$513,MATCH($D189,'UPTD PPA KabKota'!$C$5:$C$513,FALSE))</f>
        <v/>
      </c>
      <c r="CO189" s="218" t="str">
        <f t="array" ref="CO189">INDEX('UPTD PPA KabKota'!AX$5:AX$513,MATCH($D189,'UPTD PPA KabKota'!$C$5:$C$513,FALSE))</f>
        <v/>
      </c>
      <c r="CP189" s="218" t="str">
        <f t="array" ref="CP189">INDEX('UPTD PPA KabKota'!AY$5:AY$513,MATCH($D189,'UPTD PPA KabKota'!$C$5:$C$513,FALSE))</f>
        <v/>
      </c>
      <c r="CQ189" s="209" t="str">
        <f>IFERROR(__xludf.DUMMYFUNCTION("IF(ISBLANK($K189),"""",IF(REGEXMATCH($K189,""Peraturan""),""Ada"",IF(REGEXMATCH($K189,""Rekomendasi""),""Tidak Ada"", $K189)))
"),"Ada")</f>
        <v>Ada</v>
      </c>
      <c r="CR189" s="209" t="str">
        <f t="array" ref="CR189">index('UPTD PPA KabKota'!$BI$5:$BI$513,match($D189,'UPTD PPA KabKota'!$C$5:$C$513,false))</f>
        <v>Ada</v>
      </c>
      <c r="CS189" s="314" t="str">
        <f t="shared" si="31"/>
        <v>Ada</v>
      </c>
    </row>
    <row r="190">
      <c r="A190" s="334">
        <v>184.0</v>
      </c>
      <c r="B190" s="334">
        <v>18.0</v>
      </c>
      <c r="C190" s="311" t="s">
        <v>4750</v>
      </c>
      <c r="D190" s="312" t="s">
        <v>2150</v>
      </c>
      <c r="E190" s="315"/>
      <c r="F190" s="218" t="str">
        <f t="array" ref="F190">INDEX('Ortala-KabKota'!F$2:F$415,MATCH($D190,'Ortala-KabKota'!$E$2:$E$415,FALSE))</f>
        <v>#N/A</v>
      </c>
      <c r="G190" s="218" t="str">
        <f t="array" ref="G190">INDEX('Ortala-KabKota'!G$2:G$415,MATCH($D190,'Ortala-KabKota'!$E$2:$E$415,FALSE))</f>
        <v>#N/A</v>
      </c>
      <c r="H190" s="218" t="str">
        <f t="array" ref="H190">INDEX('Ortala-KabKota'!H$2:H$415,MATCH($D190,'Ortala-KabKota'!$E$2:$E$415,FALSE))</f>
        <v>#N/A</v>
      </c>
      <c r="I190" s="218" t="str">
        <f t="array" ref="I190">INDEX('Ortala-KabKota'!I$2:I$415,MATCH($D190,'Ortala-KabKota'!$E$2:$E$415,FALSE))</f>
        <v>#N/A</v>
      </c>
      <c r="J190" s="218" t="str">
        <f t="array" ref="J190">INDEX('Ortala-KabKota'!J$2:J$415,MATCH($D190,'Ortala-KabKota'!$E$2:$E$415,FALSE))</f>
        <v>#N/A</v>
      </c>
      <c r="K190" s="218" t="str">
        <f t="array" ref="K190">INDEX('Ortala-KabKota'!K$2:K$415,MATCH($D190,'Ortala-KabKota'!$E$2:$E$415,FALSE))</f>
        <v>#N/A</v>
      </c>
      <c r="L190" s="218" t="str">
        <f t="array" ref="L190">INDEX('Ortala-KabKota'!L$2:L$415,MATCH($D190,'Ortala-KabKota'!$E$2:$E$415,FALSE))</f>
        <v>#N/A</v>
      </c>
      <c r="M190" s="218" t="str">
        <f t="array" ref="M190">INDEX('Ortala-KabKota'!M$2:M$415,MATCH($D190,'Ortala-KabKota'!$E$2:$E$415,FALSE))</f>
        <v>#N/A</v>
      </c>
      <c r="N190" s="218" t="str">
        <f t="array" ref="N190">INDEX('Ortala-KabKota'!N$2:N$415,MATCH($D190,'Ortala-KabKota'!$E$2:$E$415,FALSE))</f>
        <v>#N/A</v>
      </c>
      <c r="O190" s="218" t="str">
        <f t="array" ref="O190">INDEX('Ortala-KabKota'!O$2:O$415,MATCH($D190,'Ortala-KabKota'!$E$2:$E$415,FALSE))</f>
        <v>#N/A</v>
      </c>
      <c r="P190" s="218" t="str">
        <f t="array" ref="P190">INDEX('Ortala-KabKota'!P$2:P$415,MATCH($D190,'Ortala-KabKota'!$E$2:$E$415,FALSE))</f>
        <v>#N/A</v>
      </c>
      <c r="Q190" s="218" t="str">
        <f t="array" ref="Q190">INDEX('Ortala-KabKota'!Q$2:Q$415,MATCH($D190,'Ortala-KabKota'!$E$2:$E$415,FALSE))</f>
        <v>#N/A</v>
      </c>
      <c r="R190" s="218" t="str">
        <f t="array" ref="R190">INDEX('Ortala-KabKota'!R$2:R$415,MATCH($D190,'Ortala-KabKota'!$E$2:$E$415,FALSE))</f>
        <v>#N/A</v>
      </c>
      <c r="S190" s="218" t="str">
        <f t="array" ref="S190">INDEX('Ortala-KabKota'!S$2:S$415,MATCH($D190,'Ortala-KabKota'!$E$2:$E$415,FALSE))</f>
        <v>#N/A</v>
      </c>
      <c r="T190" s="218" t="str">
        <f t="array" ref="T190">INDEX('Ortala-KabKota'!T$2:T$415,MATCH($D190,'Ortala-KabKota'!$E$2:$E$415,FALSE))</f>
        <v>#N/A</v>
      </c>
      <c r="U190" s="218" t="str">
        <f t="array" ref="U190">INDEX('Ortala-KabKota'!U$2:U$415,MATCH($D190,'Ortala-KabKota'!$E$2:$E$415,FALSE))</f>
        <v>#N/A</v>
      </c>
      <c r="V190" s="218" t="str">
        <f t="array" ref="V190">INDEX('Ortala-KabKota'!V$2:V$415,MATCH($D190,'Ortala-KabKota'!$E$2:$E$415,FALSE))</f>
        <v>#N/A</v>
      </c>
      <c r="W190" s="218" t="str">
        <f t="array" ref="W190">INDEX('Ortala-KabKota'!W$2:W$415,MATCH($D190,'Ortala-KabKota'!$E$2:$E$415,FALSE))</f>
        <v>#N/A</v>
      </c>
      <c r="X190" s="218" t="str">
        <f t="array" ref="X190">INDEX('Ortala-KabKota'!X$2:X$415,MATCH($D190,'Ortala-KabKota'!$E$2:$E$415,FALSE))</f>
        <v>#N/A</v>
      </c>
      <c r="Y190" s="218" t="str">
        <f t="array" ref="Y190">INDEX('Ortala-KabKota'!Y$2:Y$415,MATCH($D190,'Ortala-KabKota'!$E$2:$E$415,FALSE))</f>
        <v>#N/A</v>
      </c>
      <c r="Z190" s="218" t="str">
        <f t="array" ref="Z190">INDEX('Ortala-KabKota'!Z$2:Z$415,MATCH($D190,'Ortala-KabKota'!$E$2:$E$415,FALSE))</f>
        <v>#N/A</v>
      </c>
      <c r="AA190" s="218" t="str">
        <f t="array" ref="AA190">INDEX('Ortala-KabKota'!AA$2:AA$415,MATCH($D190,'Ortala-KabKota'!$E$2:$E$415,FALSE))</f>
        <v>#N/A</v>
      </c>
      <c r="AB190" s="218" t="str">
        <f t="array" ref="AB190">INDEX('Ortala-KabKota'!AB$2:AB$415,MATCH($D190,'Ortala-KabKota'!$E$2:$E$415,FALSE))</f>
        <v>#N/A</v>
      </c>
      <c r="AC190" s="218" t="str">
        <f t="array" ref="AC190">INDEX('Ortala-KabKota'!AC$2:AC$415,MATCH($D190,'Ortala-KabKota'!$E$2:$E$415,FALSE))</f>
        <v>#N/A</v>
      </c>
      <c r="AD190" s="218" t="str">
        <f t="array" ref="AD190">INDEX('Ortala-KabKota'!AD$2:AD$415,MATCH($D190,'Ortala-KabKota'!$E$2:$E$415,FALSE))</f>
        <v>#N/A</v>
      </c>
      <c r="AE190" s="218" t="str">
        <f t="array" ref="AE190">INDEX('Ortala-KabKota'!AE$2:AE$415,MATCH($D190,'Ortala-KabKota'!$E$2:$E$415,FALSE))</f>
        <v>#N/A</v>
      </c>
      <c r="AF190" s="218" t="str">
        <f t="array" ref="AF190">INDEX('Ortala-KabKota'!AF$2:AF$415,MATCH($D190,'Ortala-KabKota'!$E$2:$E$415,FALSE))</f>
        <v>#N/A</v>
      </c>
      <c r="AG190" s="218" t="str">
        <f t="array" ref="AG190">INDEX('Ortala-KabKota'!AG$2:AG$415,MATCH($D190,'Ortala-KabKota'!$E$2:$E$415,FALSE))</f>
        <v>#N/A</v>
      </c>
      <c r="AH190" s="218" t="str">
        <f t="array" ref="AH190">INDEX('Ortala-KabKota'!AH$2:AH$415,MATCH($D190,'Ortala-KabKota'!$E$2:$E$415,FALSE))</f>
        <v>#N/A</v>
      </c>
      <c r="AI190" s="218" t="str">
        <f t="array" ref="AI190">INDEX('Ortala-KabKota'!AI$2:AI$415,MATCH($D190,'Ortala-KabKota'!$E$2:$E$415,FALSE))</f>
        <v>#N/A</v>
      </c>
      <c r="AJ190" s="218" t="str">
        <f t="array" ref="AJ190">INDEX('Ortala-KabKota'!AJ$2:AJ$415,MATCH($D190,'Ortala-KabKota'!$E$2:$E$415,FALSE))</f>
        <v>#N/A</v>
      </c>
      <c r="AK190" s="218" t="str">
        <f t="array" ref="AK190">INDEX('Ortala-KabKota'!AK$2:AK$415,MATCH($D190,'Ortala-KabKota'!$E$2:$E$415,FALSE))</f>
        <v>#N/A</v>
      </c>
      <c r="AL190" s="218" t="str">
        <f t="array" ref="AL190">INDEX('Ortala-KabKota'!AL$2:AL$415,MATCH($D190,'Ortala-KabKota'!$E$2:$E$415,FALSE))</f>
        <v>#N/A</v>
      </c>
      <c r="AM190" s="218" t="str">
        <f t="array" ref="AM190">INDEX('Ortala-KabKota'!AM$2:AM$415,MATCH($D190,'Ortala-KabKota'!$E$2:$E$415,FALSE))</f>
        <v>#N/A</v>
      </c>
      <c r="AN190" s="218" t="str">
        <f t="array" ref="AN190">INDEX('Ortala-KabKota'!AN$2:AN$415,MATCH($D190,'Ortala-KabKota'!$E$2:$E$415,FALSE))</f>
        <v>#N/A</v>
      </c>
      <c r="AO190" s="218" t="str">
        <f t="array" ref="AO190">INDEX('Ortala-KabKota'!AO$2:AO$415,MATCH($D190,'Ortala-KabKota'!$E$2:$E$415,FALSE))</f>
        <v>#N/A</v>
      </c>
      <c r="AP190" s="218" t="str">
        <f t="array" ref="AP190">INDEX('Ortala-KabKota'!AP$2:AP$415,MATCH($D190,'Ortala-KabKota'!$E$2:$E$415,FALSE))</f>
        <v>#N/A</v>
      </c>
      <c r="AQ190" s="218" t="str">
        <f t="array" ref="AQ190">INDEX('Ortala-KabKota'!AQ$2:AQ$415,MATCH($D190,'Ortala-KabKota'!$E$2:$E$415,FALSE))</f>
        <v>#N/A</v>
      </c>
      <c r="AR190" s="218" t="str">
        <f t="array" ref="AR190">INDEX('Ortala-KabKota'!AR$2:AR$415,MATCH($D190,'Ortala-KabKota'!$E$2:$E$415,FALSE))</f>
        <v>#N/A</v>
      </c>
      <c r="AS190" s="218" t="str">
        <f t="array" ref="AS190">INDEX('Ortala-KabKota'!AS$2:AS$415,MATCH($D190,'Ortala-KabKota'!$E$2:$E$415,FALSE))</f>
        <v>#N/A</v>
      </c>
      <c r="AT190" s="218" t="str">
        <f t="array" ref="AT190">INDEX('Ortala-KabKota'!AT$2:AT$415,MATCH($D190,'Ortala-KabKota'!$E$2:$E$415,FALSE))</f>
        <v>#N/A</v>
      </c>
      <c r="AU190" s="218" t="str">
        <f t="array" ref="AU190">INDEX('UPTD PPA KabKota'!D$5:D$513,MATCH($D190,'UPTD PPA KabKota'!$C$5:$C$513,FALSE))</f>
        <v/>
      </c>
      <c r="AV190" s="218" t="str">
        <f t="array" ref="AV190">INDEX('UPTD PPA KabKota'!E$5:E$513,MATCH($D190,'UPTD PPA KabKota'!$C$5:$C$513,FALSE))</f>
        <v/>
      </c>
      <c r="AW190" s="218" t="str">
        <f t="array" ref="AW190">INDEX('UPTD PPA KabKota'!F$5:F$513,MATCH($D190,'UPTD PPA KabKota'!$C$5:$C$513,FALSE))</f>
        <v/>
      </c>
      <c r="AX190" s="218" t="str">
        <f t="array" ref="AX190">INDEX('UPTD PPA KabKota'!G$5:G$513,MATCH($D190,'UPTD PPA KabKota'!$C$5:$C$513,FALSE))</f>
        <v/>
      </c>
      <c r="AY190" s="218" t="str">
        <f t="array" ref="AY190">INDEX('UPTD PPA KabKota'!H$5:H$513,MATCH($D190,'UPTD PPA KabKota'!$C$5:$C$513,FALSE))</f>
        <v/>
      </c>
      <c r="AZ190" s="218" t="str">
        <f t="array" ref="AZ190">INDEX('UPTD PPA KabKota'!I$5:I$513,MATCH($D190,'UPTD PPA KabKota'!$C$5:$C$513,FALSE))</f>
        <v/>
      </c>
      <c r="BA190" s="218" t="str">
        <f t="array" ref="BA190">INDEX('UPTD PPA KabKota'!J$5:J$513,MATCH($D190,'UPTD PPA KabKota'!$C$5:$C$513,FALSE))</f>
        <v/>
      </c>
      <c r="BB190" s="218" t="str">
        <f t="array" ref="BB190">INDEX('UPTD PPA KabKota'!K$5:K$513,MATCH($D190,'UPTD PPA KabKota'!$C$5:$C$513,FALSE))</f>
        <v/>
      </c>
      <c r="BC190" s="218" t="str">
        <f t="array" ref="BC190">INDEX('UPTD PPA KabKota'!L$5:L$513,MATCH($D190,'UPTD PPA KabKota'!$C$5:$C$513,FALSE))</f>
        <v/>
      </c>
      <c r="BD190" s="218" t="str">
        <f t="array" ref="BD190">INDEX('UPTD PPA KabKota'!M$5:M$513,MATCH($D190,'UPTD PPA KabKota'!$C$5:$C$513,FALSE))</f>
        <v/>
      </c>
      <c r="BE190" s="218" t="str">
        <f t="array" ref="BE190">INDEX('UPTD PPA KabKota'!N$5:N$513,MATCH($D190,'UPTD PPA KabKota'!$C$5:$C$513,FALSE))</f>
        <v/>
      </c>
      <c r="BF190" s="218" t="str">
        <f t="array" ref="BF190">INDEX('UPTD PPA KabKota'!O$5:O$513,MATCH($D190,'UPTD PPA KabKota'!$C$5:$C$513,FALSE))</f>
        <v/>
      </c>
      <c r="BG190" s="218" t="str">
        <f t="array" ref="BG190">INDEX('UPTD PPA KabKota'!P$5:P$513,MATCH($D190,'UPTD PPA KabKota'!$C$5:$C$513,FALSE))</f>
        <v/>
      </c>
      <c r="BH190" s="218" t="str">
        <f t="array" ref="BH190">INDEX('UPTD PPA KabKota'!Q$5:Q$513,MATCH($D190,'UPTD PPA KabKota'!$C$5:$C$513,FALSE))</f>
        <v/>
      </c>
      <c r="BI190" s="218" t="str">
        <f t="array" ref="BI190">INDEX('UPTD PPA KabKota'!R$5:R$513,MATCH($D190,'UPTD PPA KabKota'!$C$5:$C$513,FALSE))</f>
        <v/>
      </c>
      <c r="BJ190" s="218" t="str">
        <f t="array" ref="BJ190">INDEX('UPTD PPA KabKota'!S$5:S$513,MATCH($D190,'UPTD PPA KabKota'!$C$5:$C$513,FALSE))</f>
        <v/>
      </c>
      <c r="BK190" s="218" t="str">
        <f t="array" ref="BK190">INDEX('UPTD PPA KabKota'!T$5:T$513,MATCH($D190,'UPTD PPA KabKota'!$C$5:$C$513,FALSE))</f>
        <v/>
      </c>
      <c r="BL190" s="218" t="str">
        <f t="array" ref="BL190">INDEX('UPTD PPA KabKota'!U$5:U$513,MATCH($D190,'UPTD PPA KabKota'!$C$5:$C$513,FALSE))</f>
        <v/>
      </c>
      <c r="BM190" s="218" t="str">
        <f t="array" ref="BM190">INDEX('UPTD PPA KabKota'!V$5:V$513,MATCH($D190,'UPTD PPA KabKota'!$C$5:$C$513,FALSE))</f>
        <v/>
      </c>
      <c r="BN190" s="218" t="str">
        <f t="array" ref="BN190">INDEX('UPTD PPA KabKota'!W$5:W$513,MATCH($D190,'UPTD PPA KabKota'!$C$5:$C$513,FALSE))</f>
        <v/>
      </c>
      <c r="BO190" s="218" t="str">
        <f t="array" ref="BO190">INDEX('UPTD PPA KabKota'!X$5:X$513,MATCH($D190,'UPTD PPA KabKota'!$C$5:$C$513,FALSE))</f>
        <v/>
      </c>
      <c r="BP190" s="218" t="str">
        <f t="array" ref="BP190">INDEX('UPTD PPA KabKota'!Y$5:Y$513,MATCH($D190,'UPTD PPA KabKota'!$C$5:$C$513,FALSE))</f>
        <v/>
      </c>
      <c r="BQ190" s="218" t="str">
        <f t="array" ref="BQ190">INDEX('UPTD PPA KabKota'!Z$5:Z$513,MATCH($D190,'UPTD PPA KabKota'!$C$5:$C$513,FALSE))</f>
        <v/>
      </c>
      <c r="BR190" s="218" t="str">
        <f t="array" ref="BR190">INDEX('UPTD PPA KabKota'!AA$5:AA$513,MATCH($D190,'UPTD PPA KabKota'!$C$5:$C$513,FALSE))</f>
        <v/>
      </c>
      <c r="BS190" s="218" t="str">
        <f t="array" ref="BS190">INDEX('UPTD PPA KabKota'!AB$5:AB$513,MATCH($D190,'UPTD PPA KabKota'!$C$5:$C$513,FALSE))</f>
        <v/>
      </c>
      <c r="BT190" s="218" t="str">
        <f t="array" ref="BT190">INDEX('UPTD PPA KabKota'!AC$5:AC$513,MATCH($D190,'UPTD PPA KabKota'!$C$5:$C$513,FALSE))</f>
        <v/>
      </c>
      <c r="BU190" s="218" t="str">
        <f t="array" ref="BU190">INDEX('UPTD PPA KabKota'!AD$5:AD$513,MATCH($D190,'UPTD PPA KabKota'!$C$5:$C$513,FALSE))</f>
        <v/>
      </c>
      <c r="BV190" s="218" t="str">
        <f t="array" ref="BV190">INDEX('UPTD PPA KabKota'!AE$5:AE$513,MATCH($D190,'UPTD PPA KabKota'!$C$5:$C$513,FALSE))</f>
        <v/>
      </c>
      <c r="BW190" s="218" t="str">
        <f t="array" ref="BW190">INDEX('UPTD PPA KabKota'!AF$5:AF$513,MATCH($D190,'UPTD PPA KabKota'!$C$5:$C$513,FALSE))</f>
        <v/>
      </c>
      <c r="BX190" s="218" t="str">
        <f t="array" ref="BX190">INDEX('UPTD PPA KabKota'!AG$5:AG$513,MATCH($D190,'UPTD PPA KabKota'!$C$5:$C$513,FALSE))</f>
        <v/>
      </c>
      <c r="BY190" s="218" t="str">
        <f t="array" ref="BY190">INDEX('UPTD PPA KabKota'!AH$5:AH$513,MATCH($D190,'UPTD PPA KabKota'!$C$5:$C$513,FALSE))</f>
        <v/>
      </c>
      <c r="BZ190" s="218" t="str">
        <f t="array" ref="BZ190">INDEX('UPTD PPA KabKota'!AI$5:AI$513,MATCH($D190,'UPTD PPA KabKota'!$C$5:$C$513,FALSE))</f>
        <v/>
      </c>
      <c r="CA190" s="218" t="str">
        <f t="array" ref="CA190">INDEX('UPTD PPA KabKota'!AJ$5:AJ$513,MATCH($D190,'UPTD PPA KabKota'!$C$5:$C$513,FALSE))</f>
        <v/>
      </c>
      <c r="CB190" s="218" t="str">
        <f t="array" ref="CB190">INDEX('UPTD PPA KabKota'!AK$5:AK$513,MATCH($D190,'UPTD PPA KabKota'!$C$5:$C$513,FALSE))</f>
        <v/>
      </c>
      <c r="CC190" s="218" t="str">
        <f t="array" ref="CC190">INDEX('UPTD PPA KabKota'!AL$5:AL$513,MATCH($D190,'UPTD PPA KabKota'!$C$5:$C$513,FALSE))</f>
        <v/>
      </c>
      <c r="CD190" s="218" t="str">
        <f t="array" ref="CD190">INDEX('UPTD PPA KabKota'!AM$5:AM$513,MATCH($D190,'UPTD PPA KabKota'!$C$5:$C$513,FALSE))</f>
        <v/>
      </c>
      <c r="CE190" s="218" t="str">
        <f t="array" ref="CE190">INDEX('UPTD PPA KabKota'!AN$5:AN$513,MATCH($D190,'UPTD PPA KabKota'!$C$5:$C$513,FALSE))</f>
        <v/>
      </c>
      <c r="CF190" s="218" t="str">
        <f t="array" ref="CF190">INDEX('UPTD PPA KabKota'!AO$5:AO$513,MATCH($D190,'UPTD PPA KabKota'!$C$5:$C$513,FALSE))</f>
        <v/>
      </c>
      <c r="CG190" s="218" t="str">
        <f t="array" ref="CG190">INDEX('UPTD PPA KabKota'!AP$5:AP$513,MATCH($D190,'UPTD PPA KabKota'!$C$5:$C$513,FALSE))</f>
        <v/>
      </c>
      <c r="CH190" s="218" t="str">
        <f t="array" ref="CH190">INDEX('UPTD PPA KabKota'!AQ$5:AQ$513,MATCH($D190,'UPTD PPA KabKota'!$C$5:$C$513,FALSE))</f>
        <v/>
      </c>
      <c r="CI190" s="218" t="str">
        <f t="array" ref="CI190">INDEX('UPTD PPA KabKota'!AR$5:AR$513,MATCH($D190,'UPTD PPA KabKota'!$C$5:$C$513,FALSE))</f>
        <v/>
      </c>
      <c r="CJ190" s="218" t="str">
        <f t="array" ref="CJ190">INDEX('UPTD PPA KabKota'!AS$5:AS$513,MATCH($D190,'UPTD PPA KabKota'!$C$5:$C$513,FALSE))</f>
        <v/>
      </c>
      <c r="CK190" s="218" t="str">
        <f t="array" ref="CK190">INDEX('UPTD PPA KabKota'!AT$5:AT$513,MATCH($D190,'UPTD PPA KabKota'!$C$5:$C$513,FALSE))</f>
        <v/>
      </c>
      <c r="CL190" s="218" t="str">
        <f t="array" ref="CL190">INDEX('UPTD PPA KabKota'!AU$5:AU$513,MATCH($D190,'UPTD PPA KabKota'!$C$5:$C$513,FALSE))</f>
        <v/>
      </c>
      <c r="CM190" s="218" t="str">
        <f t="array" ref="CM190">INDEX('UPTD PPA KabKota'!AV$5:AV$513,MATCH($D190,'UPTD PPA KabKota'!$C$5:$C$513,FALSE))</f>
        <v/>
      </c>
      <c r="CN190" s="218" t="str">
        <f t="array" ref="CN190">INDEX('UPTD PPA KabKota'!AW$5:AW$513,MATCH($D190,'UPTD PPA KabKota'!$C$5:$C$513,FALSE))</f>
        <v/>
      </c>
      <c r="CO190" s="218" t="str">
        <f t="array" ref="CO190">INDEX('UPTD PPA KabKota'!AX$5:AX$513,MATCH($D190,'UPTD PPA KabKota'!$C$5:$C$513,FALSE))</f>
        <v/>
      </c>
      <c r="CP190" s="218" t="str">
        <f t="array" ref="CP190">INDEX('UPTD PPA KabKota'!AY$5:AY$513,MATCH($D190,'UPTD PPA KabKota'!$C$5:$C$513,FALSE))</f>
        <v/>
      </c>
      <c r="CQ190" s="209" t="str">
        <f>IFERROR(__xludf.DUMMYFUNCTION("IF(ISBLANK($K190),"""",IF(REGEXMATCH($K190,""Peraturan""),""Ada"",IF(REGEXMATCH($K190,""Rekomendasi""),""Tidak Ada"", $K190)))
"),"#N/A")</f>
        <v>#N/A</v>
      </c>
      <c r="CR190" s="209" t="str">
        <f t="array" ref="CR190">index('UPTD PPA KabKota'!$BI$5:$BI$513,match($D190,'UPTD PPA KabKota'!$C$5:$C$513,false))</f>
        <v>Tidak Ada</v>
      </c>
      <c r="CS190" s="314" t="str">
        <f t="shared" si="31"/>
        <v>#N/A</v>
      </c>
    </row>
    <row r="191">
      <c r="A191" s="334">
        <v>185.0</v>
      </c>
      <c r="B191" s="334">
        <v>19.0</v>
      </c>
      <c r="C191" s="311" t="s">
        <v>4750</v>
      </c>
      <c r="D191" s="312" t="s">
        <v>2096</v>
      </c>
      <c r="E191" s="315">
        <v>45748.0</v>
      </c>
      <c r="F191" s="218" t="str">
        <f t="array" ref="F191">INDEX('Ortala-KabKota'!F$2:F$415,MATCH($D191,'Ortala-KabKota'!$E$2:$E$415,FALSE))</f>
        <v>Dina/ 085692028478</v>
      </c>
      <c r="G191" s="218" t="str">
        <f t="array" ref="G191">INDEX('Ortala-KabKota'!G$2:G$415,MATCH($D191,'Ortala-KabKota'!$E$2:$E$415,FALSE))</f>
        <v>Jl. Distarata IV no 3-4, </v>
      </c>
      <c r="H191" s="218" t="str">
        <f t="array" ref="H191">INDEX('Ortala-KabKota'!H$2:H$415,MATCH($D191,'Ortala-KabKota'!$E$2:$E$415,FALSE))</f>
        <v>(0251) 8310373</v>
      </c>
      <c r="I191" s="218" t="str">
        <f t="array" ref="I191">INDEX('Ortala-KabKota'!I$2:I$415,MATCH($D191,'Ortala-KabKota'!$E$2:$E$415,FALSE))</f>
        <v>08111115597</v>
      </c>
      <c r="J191" s="218" t="str">
        <f t="array" ref="J191">INDEX('Ortala-KabKota'!J$2:J$415,MATCH($D191,'Ortala-KabKota'!$E$2:$E$415,FALSE))</f>
        <v>UPTD PPA</v>
      </c>
      <c r="K191" s="218" t="str">
        <f t="array" ref="K191">INDEX('Ortala-KabKota'!K$2:K$415,MATCH($D191,'Ortala-KabKota'!$E$2:$E$415,FALSE))</f>
        <v>Peraturan Walikota Bogor Nomor 145 Tahun 2021 tentang Pembentukan &amp; Susunan UPTD di Lingkungan Pemerintah Kota Bogor</v>
      </c>
      <c r="L191" s="218">
        <f t="array" ref="L191">INDEX('Ortala-KabKota'!L$2:L$415,MATCH($D191,'Ortala-KabKota'!$E$2:$E$415,FALSE))</f>
        <v>2021</v>
      </c>
      <c r="M191" s="218" t="str">
        <f t="array" ref="M191">INDEX('Ortala-KabKota'!M$2:M$415,MATCH($D191,'Ortala-KabKota'!$E$2:$E$415,FALSE))</f>
        <v>B</v>
      </c>
      <c r="N191" s="218" t="str">
        <f t="array" ref="N191">INDEX('Ortala-KabKota'!N$2:N$415,MATCH($D191,'Ortala-KabKota'!$E$2:$E$415,FALSE))</f>
        <v/>
      </c>
      <c r="O191" s="218" t="str">
        <f t="array" ref="O191">INDEX('Ortala-KabKota'!O$2:O$415,MATCH($D191,'Ortala-KabKota'!$E$2:$E$415,FALSE))</f>
        <v>uptdppakotabogor@gmail.com</v>
      </c>
      <c r="P191" s="218" t="str">
        <f t="array" ref="P191">INDEX('Ortala-KabKota'!P$2:P$415,MATCH($D191,'Ortala-KabKota'!$E$2:$E$415,FALSE))</f>
        <v/>
      </c>
      <c r="Q191" s="218" t="str">
        <f t="array" ref="Q191">INDEX('Ortala-KabKota'!Q$2:Q$415,MATCH($D191,'Ortala-KabKota'!$E$2:$E$415,FALSE))</f>
        <v>MANDIRI</v>
      </c>
      <c r="R191" s="218" t="str">
        <f t="array" ref="R191">INDEX('Ortala-KabKota'!R$2:R$415,MATCH($D191,'Ortala-KabKota'!$E$2:$E$415,FALSE))</f>
        <v>TIDAK PUNYA</v>
      </c>
      <c r="S191" s="218" t="str">
        <f t="array" ref="S191">INDEX('Ortala-KabKota'!S$2:S$415,MATCH($D191,'Ortala-KabKota'!$E$2:$E$415,FALSE))</f>
        <v>Tidak Ada</v>
      </c>
      <c r="T191" s="218">
        <f t="array" ref="T191">INDEX('Ortala-KabKota'!T$2:T$415,MATCH($D191,'Ortala-KabKota'!$E$2:$E$415,FALSE))</f>
        <v>1</v>
      </c>
      <c r="U191" s="218">
        <f t="array" ref="U191">INDEX('Ortala-KabKota'!U$2:U$415,MATCH($D191,'Ortala-KabKota'!$E$2:$E$415,FALSE))</f>
        <v>1</v>
      </c>
      <c r="V191" s="218">
        <f t="array" ref="V191">INDEX('Ortala-KabKota'!V$2:V$415,MATCH($D191,'Ortala-KabKota'!$E$2:$E$415,FALSE))</f>
        <v>1</v>
      </c>
      <c r="W191" s="218">
        <f t="array" ref="W191">INDEX('Ortala-KabKota'!W$2:W$415,MATCH($D191,'Ortala-KabKota'!$E$2:$E$415,FALSE))</f>
        <v>0</v>
      </c>
      <c r="X191" s="218">
        <f t="array" ref="X191">INDEX('Ortala-KabKota'!X$2:X$415,MATCH($D191,'Ortala-KabKota'!$E$2:$E$415,FALSE))</f>
        <v>0</v>
      </c>
      <c r="Y191" s="218">
        <f t="array" ref="Y191">INDEX('Ortala-KabKota'!Y$2:Y$415,MATCH($D191,'Ortala-KabKota'!$E$2:$E$415,FALSE))</f>
        <v>0</v>
      </c>
      <c r="Z191" s="218">
        <f t="array" ref="Z191">INDEX('Ortala-KabKota'!Z$2:Z$415,MATCH($D191,'Ortala-KabKota'!$E$2:$E$415,FALSE))</f>
        <v>0</v>
      </c>
      <c r="AA191" s="218">
        <f t="array" ref="AA191">INDEX('Ortala-KabKota'!AA$2:AA$415,MATCH($D191,'Ortala-KabKota'!$E$2:$E$415,FALSE))</f>
        <v>0</v>
      </c>
      <c r="AB191" s="218">
        <f t="array" ref="AB191">INDEX('Ortala-KabKota'!AB$2:AB$415,MATCH($D191,'Ortala-KabKota'!$E$2:$E$415,FALSE))</f>
        <v>1</v>
      </c>
      <c r="AC191" s="218">
        <f t="array" ref="AC191">INDEX('Ortala-KabKota'!AC$2:AC$415,MATCH($D191,'Ortala-KabKota'!$E$2:$E$415,FALSE))</f>
        <v>1</v>
      </c>
      <c r="AD191" s="218">
        <f t="array" ref="AD191">INDEX('Ortala-KabKota'!AD$2:AD$415,MATCH($D191,'Ortala-KabKota'!$E$2:$E$415,FALSE))</f>
        <v>0</v>
      </c>
      <c r="AE191" s="218">
        <f t="array" ref="AE191">INDEX('Ortala-KabKota'!AE$2:AE$415,MATCH($D191,'Ortala-KabKota'!$E$2:$E$415,FALSE))</f>
        <v>1</v>
      </c>
      <c r="AF191" s="218">
        <f t="array" ref="AF191">INDEX('Ortala-KabKota'!AF$2:AF$415,MATCH($D191,'Ortala-KabKota'!$E$2:$E$415,FALSE))</f>
        <v>1</v>
      </c>
      <c r="AG191" s="218">
        <f t="array" ref="AG191">INDEX('Ortala-KabKota'!AG$2:AG$415,MATCH($D191,'Ortala-KabKota'!$E$2:$E$415,FALSE))</f>
        <v>1</v>
      </c>
      <c r="AH191" s="218">
        <f t="array" ref="AH191">INDEX('Ortala-KabKota'!AH$2:AH$415,MATCH($D191,'Ortala-KabKota'!$E$2:$E$415,FALSE))</f>
        <v>1</v>
      </c>
      <c r="AI191" s="218" t="str">
        <f t="array" ref="AI191">INDEX('Ortala-KabKota'!AI$2:AI$415,MATCH($D191,'Ortala-KabKota'!$E$2:$E$415,FALSE))</f>
        <v>Pendampingan,kepala UPTD,Registrasi,Rumah Aman,terminasi,pemulangan,administrasi</v>
      </c>
      <c r="AJ191" s="218">
        <f t="array" ref="AJ191">INDEX('Ortala-KabKota'!AJ$2:AJ$415,MATCH($D191,'Ortala-KabKota'!$E$2:$E$415,FALSE))</f>
        <v>1</v>
      </c>
      <c r="AK191" s="218">
        <f t="array" ref="AK191">INDEX('Ortala-KabKota'!AK$2:AK$415,MATCH($D191,'Ortala-KabKota'!$E$2:$E$415,FALSE))</f>
        <v>1</v>
      </c>
      <c r="AL191" s="218">
        <f t="array" ref="AL191">INDEX('Ortala-KabKota'!AL$2:AL$415,MATCH($D191,'Ortala-KabKota'!$E$2:$E$415,FALSE))</f>
        <v>144</v>
      </c>
      <c r="AM191" s="218" t="str">
        <f t="array" ref="AM191">INDEX('Ortala-KabKota'!AM$2:AM$415,MATCH($D191,'Ortala-KabKota'!$E$2:$E$415,FALSE))</f>
        <v>kekerasan terhadap perempuan</v>
      </c>
      <c r="AN191" s="218" t="str">
        <f t="array" ref="AN191">INDEX('Ortala-KabKota'!AN$2:AN$415,MATCH($D191,'Ortala-KabKota'!$E$2:$E$415,FALSE))</f>
        <v/>
      </c>
      <c r="AO191" s="218" t="str">
        <f t="array" ref="AO191">INDEX('Ortala-KabKota'!AO$2:AO$415,MATCH($D191,'Ortala-KabKota'!$E$2:$E$415,FALSE))</f>
        <v/>
      </c>
      <c r="AP191" s="218" t="str">
        <f t="array" ref="AP191">INDEX('Ortala-KabKota'!AP$2:AP$415,MATCH($D191,'Ortala-KabKota'!$E$2:$E$415,FALSE))</f>
        <v/>
      </c>
      <c r="AQ191" s="218" t="str">
        <f t="array" ref="AQ191">INDEX('Ortala-KabKota'!AQ$2:AQ$415,MATCH($D191,'Ortala-KabKota'!$E$2:$E$415,FALSE))</f>
        <v/>
      </c>
      <c r="AR191" s="218" t="str">
        <f t="array" ref="AR191">INDEX('Ortala-KabKota'!AR$2:AR$415,MATCH($D191,'Ortala-KabKota'!$E$2:$E$415,FALSE))</f>
        <v/>
      </c>
      <c r="AS191" s="218" t="str">
        <f t="array" ref="AS191">INDEX('Ortala-KabKota'!AS$2:AS$415,MATCH($D191,'Ortala-KabKota'!$E$2:$E$415,FALSE))</f>
        <v/>
      </c>
      <c r="AT191" s="218" t="str">
        <f t="array" ref="AT191">INDEX('Ortala-KabKota'!AT$2:AT$415,MATCH($D191,'Ortala-KabKota'!$E$2:$E$415,FALSE))</f>
        <v/>
      </c>
      <c r="AU191" s="218" t="str">
        <f t="array" ref="AU191">INDEX('UPTD PPA KabKota'!D$5:D$513,MATCH($D191,'UPTD PPA KabKota'!$C$5:$C$513,FALSE))</f>
        <v>Dina Noviani, SH., MH/085692028478</v>
      </c>
      <c r="AV191" s="218" t="str">
        <f t="array" ref="AV191">INDEX('UPTD PPA KabKota'!E$5:E$513,MATCH($D191,'UPTD PPA KabKota'!$C$5:$C$513,FALSE))</f>
        <v>Jl. Destarata IV no, 3-4, RT001/RW016, Tegal Gundil, Bogor Utara, Kota Bogor, Jawa Barat</v>
      </c>
      <c r="AW191" s="218" t="str">
        <f t="array" ref="AW191">INDEX('UPTD PPA KabKota'!F$5:F$513,MATCH($D191,'UPTD PPA KabKota'!$C$5:$C$513,FALSE))</f>
        <v>0251-8310373</v>
      </c>
      <c r="AX191" s="218">
        <f t="array" ref="AX191">INDEX('UPTD PPA KabKota'!G$5:G$513,MATCH($D191,'UPTD PPA KabKota'!$C$5:$C$513,FALSE))</f>
        <v>8111115597</v>
      </c>
      <c r="AY191" s="218" t="str">
        <f t="array" ref="AY191">INDEX('UPTD PPA KabKota'!H$5:H$513,MATCH($D191,'UPTD PPA KabKota'!$C$5:$C$513,FALSE))</f>
        <v>UPTD PPA</v>
      </c>
      <c r="AZ191" s="218" t="str">
        <f t="array" ref="AZ191">INDEX('UPTD PPA KabKota'!I$5:I$513,MATCH($D191,'UPTD PPA KabKota'!$C$5:$C$513,FALSE))</f>
        <v>Peraturan Walikota Bogor Nomor 145 Tahun 2021 tentang Pembentukan &amp; Susunan UPTD di Lingkungan Pemerintah Kota Bogor</v>
      </c>
      <c r="BA191" s="218">
        <f t="array" ref="BA191">INDEX('UPTD PPA KabKota'!J$5:J$513,MATCH($D191,'UPTD PPA KabKota'!$C$5:$C$513,FALSE))</f>
        <v>2021</v>
      </c>
      <c r="BB191" s="218" t="str">
        <f t="array" ref="BB191">INDEX('UPTD PPA KabKota'!K$5:K$513,MATCH($D191,'UPTD PPA KabKota'!$C$5:$C$513,FALSE))</f>
        <v>B</v>
      </c>
      <c r="BC191" s="218" t="str">
        <f t="array" ref="BC191">INDEX('UPTD PPA KabKota'!L$5:L$513,MATCH($D191,'UPTD PPA KabKota'!$C$5:$C$513,FALSE))</f>
        <v/>
      </c>
      <c r="BD191" s="316" t="str">
        <f t="array" ref="BD191">INDEX('UPTD PPA KabKota'!M$5:M$513,MATCH($D191,'UPTD PPA KabKota'!$C$5:$C$513,FALSE))</f>
        <v>uptdppakotabogor@gmail.com</v>
      </c>
      <c r="BE191" s="218" t="str">
        <f t="array" ref="BE191">INDEX('UPTD PPA KabKota'!N$5:N$513,MATCH($D191,'UPTD PPA KabKota'!$C$5:$C$513,FALSE))</f>
        <v>Kepala UPTD</v>
      </c>
      <c r="BF191" s="218" t="str">
        <f t="array" ref="BF191">INDEX('UPTD PPA KabKota'!O$5:O$513,MATCH($D191,'UPTD PPA KabKota'!$C$5:$C$513,FALSE))</f>
        <v>MANDIRI</v>
      </c>
      <c r="BG191" s="218" t="str">
        <f t="array" ref="BG191">INDEX('UPTD PPA KabKota'!P$5:P$513,MATCH($D191,'UPTD PPA KabKota'!$C$5:$C$513,FALSE))</f>
        <v>TIDAK PUNYA</v>
      </c>
      <c r="BH191" s="218" t="str">
        <f t="array" ref="BH191">INDEX('UPTD PPA KabKota'!Q$5:Q$513,MATCH($D191,'UPTD PPA KabKota'!$C$5:$C$513,FALSE))</f>
        <v>TIDAK ADA</v>
      </c>
      <c r="BI191" s="218" t="str">
        <f t="array" ref="BI191">INDEX('UPTD PPA KabKota'!R$5:R$513,MATCH($D191,'UPTD PPA KabKota'!$C$5:$C$513,FALSE))</f>
        <v>Ada</v>
      </c>
      <c r="BJ191" s="218" t="str">
        <f t="array" ref="BJ191">INDEX('UPTD PPA KabKota'!S$5:S$513,MATCH($D191,'UPTD PPA KabKota'!$C$5:$C$513,FALSE))</f>
        <v>Ada</v>
      </c>
      <c r="BK191" s="218" t="str">
        <f t="array" ref="BK191">INDEX('UPTD PPA KabKota'!T$5:T$513,MATCH($D191,'UPTD PPA KabKota'!$C$5:$C$513,FALSE))</f>
        <v>Ada</v>
      </c>
      <c r="BL191" s="218" t="str">
        <f t="array" ref="BL191">INDEX('UPTD PPA KabKota'!U$5:U$513,MATCH($D191,'UPTD PPA KabKota'!$C$5:$C$513,FALSE))</f>
        <v>Ada</v>
      </c>
      <c r="BM191" s="218" t="str">
        <f t="array" ref="BM191">INDEX('UPTD PPA KabKota'!V$5:V$513,MATCH($D191,'UPTD PPA KabKota'!$C$5:$C$513,FALSE))</f>
        <v>Tidak Ada</v>
      </c>
      <c r="BN191" s="218" t="str">
        <f t="array" ref="BN191">INDEX('UPTD PPA KabKota'!W$5:W$513,MATCH($D191,'UPTD PPA KabKota'!$C$5:$C$513,FALSE))</f>
        <v>Ada</v>
      </c>
      <c r="BO191" s="218" t="str">
        <f t="array" ref="BO191">INDEX('UPTD PPA KabKota'!X$5:X$513,MATCH($D191,'UPTD PPA KabKota'!$C$5:$C$513,FALSE))</f>
        <v>Ada</v>
      </c>
      <c r="BP191" s="218" t="str">
        <f t="array" ref="BP191">INDEX('UPTD PPA KabKota'!Y$5:Y$513,MATCH($D191,'UPTD PPA KabKota'!$C$5:$C$513,FALSE))</f>
        <v>Tidak Ada</v>
      </c>
      <c r="BQ191" s="218" t="str">
        <f t="array" ref="BQ191">INDEX('UPTD PPA KabKota'!Z$5:Z$513,MATCH($D191,'UPTD PPA KabKota'!$C$5:$C$513,FALSE))</f>
        <v>Ada</v>
      </c>
      <c r="BR191" s="218" t="str">
        <f t="array" ref="BR191">INDEX('UPTD PPA KabKota'!AA$5:AA$513,MATCH($D191,'UPTD PPA KabKota'!$C$5:$C$513,FALSE))</f>
        <v>Tidak ada</v>
      </c>
      <c r="BS191" s="218" t="str">
        <f t="array" ref="BS191">INDEX('UPTD PPA KabKota'!AB$5:AB$513,MATCH($D191,'UPTD PPA KabKota'!$C$5:$C$513,FALSE))</f>
        <v>Tidak ada</v>
      </c>
      <c r="BT191" s="218" t="str">
        <f t="array" ref="BT191">INDEX('UPTD PPA KabKota'!AC$5:AC$513,MATCH($D191,'UPTD PPA KabKota'!$C$5:$C$513,FALSE))</f>
        <v>Sudah</v>
      </c>
      <c r="BU191" s="218" t="str">
        <f t="array" ref="BU191">INDEX('UPTD PPA KabKota'!AD$5:AD$513,MATCH($D191,'UPTD PPA KabKota'!$C$5:$C$513,FALSE))</f>
        <v>Sudah</v>
      </c>
      <c r="BV191" s="218" t="str">
        <f t="array" ref="BV191">INDEX('UPTD PPA KabKota'!AE$5:AE$513,MATCH($D191,'UPTD PPA KabKota'!$C$5:$C$513,FALSE))</f>
        <v>Belum</v>
      </c>
      <c r="BW191" s="218" t="str">
        <f t="array" ref="BW191">INDEX('UPTD PPA KabKota'!AF$5:AF$513,MATCH($D191,'UPTD PPA KabKota'!$C$5:$C$513,FALSE))</f>
        <v>Sudah</v>
      </c>
      <c r="BX191" s="218" t="str">
        <f t="array" ref="BX191">INDEX('UPTD PPA KabKota'!AG$5:AG$513,MATCH($D191,'UPTD PPA KabKota'!$C$5:$C$513,FALSE))</f>
        <v>Belum</v>
      </c>
      <c r="BY191" s="218" t="str">
        <f t="array" ref="BY191">INDEX('UPTD PPA KabKota'!AH$5:AH$513,MATCH($D191,'UPTD PPA KabKota'!$C$5:$C$513,FALSE))</f>
        <v>Sudah</v>
      </c>
      <c r="BZ191" s="218" t="str">
        <f t="array" ref="BZ191">INDEX('UPTD PPA KabKota'!AI$5:AI$513,MATCH($D191,'UPTD PPA KabKota'!$C$5:$C$513,FALSE))</f>
        <v>Sudah</v>
      </c>
      <c r="CA191" s="218" t="str">
        <f t="array" ref="CA191">INDEX('UPTD PPA KabKota'!AJ$5:AJ$513,MATCH($D191,'UPTD PPA KabKota'!$C$5:$C$513,FALSE))</f>
        <v>Sudah</v>
      </c>
      <c r="CB191" s="218" t="str">
        <f t="array" ref="CB191">INDEX('UPTD PPA KabKota'!AK$5:AK$513,MATCH($D191,'UPTD PPA KabKota'!$C$5:$C$513,FALSE))</f>
        <v>Sudah</v>
      </c>
      <c r="CC191" s="218" t="str">
        <f t="array" ref="CC191">INDEX('UPTD PPA KabKota'!AL$5:AL$513,MATCH($D191,'UPTD PPA KabKota'!$C$5:$C$513,FALSE))</f>
        <v>Sudah</v>
      </c>
      <c r="CD191" s="218" t="str">
        <f t="array" ref="CD191">INDEX('UPTD PPA KabKota'!AM$5:AM$513,MATCH($D191,'UPTD PPA KabKota'!$C$5:$C$513,FALSE))</f>
        <v>Sudah</v>
      </c>
      <c r="CE191" s="218" t="str">
        <f t="array" ref="CE191">INDEX('UPTD PPA KabKota'!AN$5:AN$513,MATCH($D191,'UPTD PPA KabKota'!$C$5:$C$513,FALSE))</f>
        <v/>
      </c>
      <c r="CF191" s="218">
        <f t="array" ref="CF191">INDEX('UPTD PPA KabKota'!AO$5:AO$513,MATCH($D191,'UPTD PPA KabKota'!$C$5:$C$513,FALSE))</f>
        <v>144</v>
      </c>
      <c r="CG191" s="218" t="str">
        <f t="array" ref="CG191">INDEX('UPTD PPA KabKota'!AP$5:AP$513,MATCH($D191,'UPTD PPA KabKota'!$C$5:$C$513,FALSE))</f>
        <v>Kekerasan Terhadap Perempuan</v>
      </c>
      <c r="CH191" s="218" t="str">
        <f t="array" ref="CH191">INDEX('UPTD PPA KabKota'!AQ$5:AQ$513,MATCH($D191,'UPTD PPA KabKota'!$C$5:$C$513,FALSE))</f>
        <v/>
      </c>
      <c r="CI191" s="218" t="str">
        <f t="array" ref="CI191">INDEX('UPTD PPA KabKota'!AR$5:AR$513,MATCH($D191,'UPTD PPA KabKota'!$C$5:$C$513,FALSE))</f>
        <v/>
      </c>
      <c r="CJ191" s="218" t="str">
        <f t="array" ref="CJ191">INDEX('UPTD PPA KabKota'!AS$5:AS$513,MATCH($D191,'UPTD PPA KabKota'!$C$5:$C$513,FALSE))</f>
        <v/>
      </c>
      <c r="CK191" s="218" t="str">
        <f t="array" ref="CK191">INDEX('UPTD PPA KabKota'!AT$5:AT$513,MATCH($D191,'UPTD PPA KabKota'!$C$5:$C$513,FALSE))</f>
        <v/>
      </c>
      <c r="CL191" s="218" t="str">
        <f t="array" ref="CL191">INDEX('UPTD PPA KabKota'!AU$5:AU$513,MATCH($D191,'UPTD PPA KabKota'!$C$5:$C$513,FALSE))</f>
        <v/>
      </c>
      <c r="CM191" s="218">
        <f t="array" ref="CM191">INDEX('UPTD PPA KabKota'!AV$5:AV$513,MATCH($D191,'UPTD PPA KabKota'!$C$5:$C$513,FALSE))</f>
        <v>1</v>
      </c>
      <c r="CN191" s="218" t="str">
        <f t="array" ref="CN191">INDEX('UPTD PPA KabKota'!AW$5:AW$513,MATCH($D191,'UPTD PPA KabKota'!$C$5:$C$513,FALSE))</f>
        <v/>
      </c>
      <c r="CO191" s="218" t="str">
        <f t="array" ref="CO191">INDEX('UPTD PPA KabKota'!AX$5:AX$513,MATCH($D191,'UPTD PPA KabKota'!$C$5:$C$513,FALSE))</f>
        <v/>
      </c>
      <c r="CP191" s="218" t="str">
        <f t="array" ref="CP191">INDEX('UPTD PPA KabKota'!AY$5:AY$513,MATCH($D191,'UPTD PPA KabKota'!$C$5:$C$513,FALSE))</f>
        <v/>
      </c>
      <c r="CQ191" s="209" t="str">
        <f>IFERROR(__xludf.DUMMYFUNCTION("IF(ISBLANK($K191),"""",IF(REGEXMATCH($K191,""Peraturan""),""Ada"",IF(REGEXMATCH($K191,""Rekomendasi""),""Tidak Ada"", $K191)))
"),"Ada")</f>
        <v>Ada</v>
      </c>
      <c r="CR191" s="209" t="str">
        <f t="array" ref="CR191">index('UPTD PPA KabKota'!$BI$5:$BI$513,match($D191,'UPTD PPA KabKota'!$C$5:$C$513,false))</f>
        <v>Ada</v>
      </c>
      <c r="CS191" s="314" t="str">
        <f t="shared" si="31"/>
        <v>Ada</v>
      </c>
    </row>
    <row r="192">
      <c r="A192" s="334">
        <v>186.0</v>
      </c>
      <c r="B192" s="334">
        <v>20.0</v>
      </c>
      <c r="C192" s="311" t="s">
        <v>4750</v>
      </c>
      <c r="D192" s="312" t="s">
        <v>2059</v>
      </c>
      <c r="E192" s="315">
        <v>45748.0</v>
      </c>
      <c r="F192" s="218" t="str">
        <f t="array" ref="F192">INDEX('Ortala-KabKota'!F$2:F$415,MATCH($D192,'Ortala-KabKota'!$E$2:$E$415,FALSE))</f>
        <v>Hendra/ 085311620184</v>
      </c>
      <c r="G192" s="218" t="str">
        <f t="array" ref="G192">INDEX('Ortala-KabKota'!G$2:G$415,MATCH($D192,'Ortala-KabKota'!$E$2:$E$415,FALSE))</f>
        <v>JALAN GOTONG ROYONG NO.10a GUNUNG PUYUH KOTA SUKABUMI</v>
      </c>
      <c r="H192" s="218">
        <f t="array" ref="H192">INDEX('Ortala-KabKota'!H$2:H$415,MATCH($D192,'Ortala-KabKota'!$E$2:$E$415,FALSE))</f>
        <v>266226990</v>
      </c>
      <c r="I192" s="218">
        <f t="array" ref="I192">INDEX('Ortala-KabKota'!I$2:I$415,MATCH($D192,'Ortala-KabKota'!$E$2:$E$415,FALSE))</f>
        <v>8111117545</v>
      </c>
      <c r="J192" s="218" t="str">
        <f t="array" ref="J192">INDEX('Ortala-KabKota'!J$2:J$415,MATCH($D192,'Ortala-KabKota'!$E$2:$E$415,FALSE))</f>
        <v>UPTD PPA</v>
      </c>
      <c r="K192" s="218" t="str">
        <f t="array" ref="K192">INDEX('Ortala-KabKota'!K$2:K$415,MATCH($D192,'Ortala-KabKota'!$E$2:$E$415,FALSE))</f>
        <v>Peraturan Walikota Sukabumi Nomor 118 Tahun 2021</v>
      </c>
      <c r="L192" s="218">
        <f t="array" ref="L192">INDEX('Ortala-KabKota'!L$2:L$415,MATCH($D192,'Ortala-KabKota'!$E$2:$E$415,FALSE))</f>
        <v>2021</v>
      </c>
      <c r="M192" s="218" t="str">
        <f t="array" ref="M192">INDEX('Ortala-KabKota'!M$2:M$415,MATCH($D192,'Ortala-KabKota'!$E$2:$E$415,FALSE))</f>
        <v>A</v>
      </c>
      <c r="N192" s="218" t="str">
        <f t="array" ref="N192">INDEX('Ortala-KabKota'!N$2:N$415,MATCH($D192,'Ortala-KabKota'!$E$2:$E$415,FALSE))</f>
        <v>Firman A Syihabudin/081563628389</v>
      </c>
      <c r="O192" s="218" t="str">
        <f t="array" ref="O192">INDEX('Ortala-KabKota'!O$2:O$415,MATCH($D192,'Ortala-KabKota'!$E$2:$E$415,FALSE))</f>
        <v>uptdppakotsi@gmail.com</v>
      </c>
      <c r="P192" s="218" t="str">
        <f t="array" ref="P192">INDEX('Ortala-KabKota'!P$2:P$415,MATCH($D192,'Ortala-KabKota'!$E$2:$E$415,FALSE))</f>
        <v>Kepala UPTD, Kasubag TU dan Kelompok JF</v>
      </c>
      <c r="Q192" s="218" t="str">
        <f t="array" ref="Q192">INDEX('Ortala-KabKota'!Q$2:Q$415,MATCH($D192,'Ortala-KabKota'!$E$2:$E$415,FALSE))</f>
        <v>MANDIRI</v>
      </c>
      <c r="R192" s="218" t="str">
        <f t="array" ref="R192">INDEX('Ortala-KabKota'!R$2:R$415,MATCH($D192,'Ortala-KabKota'!$E$2:$E$415,FALSE))</f>
        <v>SEWA/KONTRAK</v>
      </c>
      <c r="S192" s="218" t="str">
        <f t="array" ref="S192">INDEX('Ortala-KabKota'!S$2:S$415,MATCH($D192,'Ortala-KabKota'!$E$2:$E$415,FALSE))</f>
        <v>Sewa</v>
      </c>
      <c r="T192" s="218">
        <f t="array" ref="T192">INDEX('Ortala-KabKota'!T$2:T$415,MATCH($D192,'Ortala-KabKota'!$E$2:$E$415,FALSE))</f>
        <v>0</v>
      </c>
      <c r="U192" s="218">
        <f t="array" ref="U192">INDEX('Ortala-KabKota'!U$2:U$415,MATCH($D192,'Ortala-KabKota'!$E$2:$E$415,FALSE))</f>
        <v>1</v>
      </c>
      <c r="V192" s="218">
        <f t="array" ref="V192">INDEX('Ortala-KabKota'!V$2:V$415,MATCH($D192,'Ortala-KabKota'!$E$2:$E$415,FALSE))</f>
        <v>0</v>
      </c>
      <c r="W192" s="218">
        <f t="array" ref="W192">INDEX('Ortala-KabKota'!W$2:W$415,MATCH($D192,'Ortala-KabKota'!$E$2:$E$415,FALSE))</f>
        <v>0</v>
      </c>
      <c r="X192" s="218">
        <f t="array" ref="X192">INDEX('Ortala-KabKota'!X$2:X$415,MATCH($D192,'Ortala-KabKota'!$E$2:$E$415,FALSE))</f>
        <v>0</v>
      </c>
      <c r="Y192" s="218">
        <f t="array" ref="Y192">INDEX('Ortala-KabKota'!Y$2:Y$415,MATCH($D192,'Ortala-KabKota'!$E$2:$E$415,FALSE))</f>
        <v>0</v>
      </c>
      <c r="Z192" s="218">
        <f t="array" ref="Z192">INDEX('Ortala-KabKota'!Z$2:Z$415,MATCH($D192,'Ortala-KabKota'!$E$2:$E$415,FALSE))</f>
        <v>0</v>
      </c>
      <c r="AA192" s="218">
        <f t="array" ref="AA192">INDEX('Ortala-KabKota'!AA$2:AA$415,MATCH($D192,'Ortala-KabKota'!$E$2:$E$415,FALSE))</f>
        <v>0</v>
      </c>
      <c r="AB192" s="218">
        <f t="array" ref="AB192">INDEX('Ortala-KabKota'!AB$2:AB$415,MATCH($D192,'Ortala-KabKota'!$E$2:$E$415,FALSE))</f>
        <v>0</v>
      </c>
      <c r="AC192" s="218">
        <f t="array" ref="AC192">INDEX('Ortala-KabKota'!AC$2:AC$415,MATCH($D192,'Ortala-KabKota'!$E$2:$E$415,FALSE))</f>
        <v>0</v>
      </c>
      <c r="AD192" s="218">
        <f t="array" ref="AD192">INDEX('Ortala-KabKota'!AD$2:AD$415,MATCH($D192,'Ortala-KabKota'!$E$2:$E$415,FALSE))</f>
        <v>0</v>
      </c>
      <c r="AE192" s="218">
        <f t="array" ref="AE192">INDEX('Ortala-KabKota'!AE$2:AE$415,MATCH($D192,'Ortala-KabKota'!$E$2:$E$415,FALSE))</f>
        <v>1</v>
      </c>
      <c r="AF192" s="218">
        <f t="array" ref="AF192">INDEX('Ortala-KabKota'!AF$2:AF$415,MATCH($D192,'Ortala-KabKota'!$E$2:$E$415,FALSE))</f>
        <v>1</v>
      </c>
      <c r="AG192" s="218">
        <f t="array" ref="AG192">INDEX('Ortala-KabKota'!AG$2:AG$415,MATCH($D192,'Ortala-KabKota'!$E$2:$E$415,FALSE))</f>
        <v>1</v>
      </c>
      <c r="AH192" s="218">
        <f t="array" ref="AH192">INDEX('Ortala-KabKota'!AH$2:AH$415,MATCH($D192,'Ortala-KabKota'!$E$2:$E$415,FALSE))</f>
        <v>0</v>
      </c>
      <c r="AI192" s="218">
        <f t="array" ref="AI192">INDEX('Ortala-KabKota'!AI$2:AI$415,MATCH($D192,'Ortala-KabKota'!$E$2:$E$415,FALSE))</f>
        <v>0</v>
      </c>
      <c r="AJ192" s="218">
        <f t="array" ref="AJ192">INDEX('Ortala-KabKota'!AJ$2:AJ$415,MATCH($D192,'Ortala-KabKota'!$E$2:$E$415,FALSE))</f>
        <v>0</v>
      </c>
      <c r="AK192" s="218">
        <f t="array" ref="AK192">INDEX('Ortala-KabKota'!AK$2:AK$415,MATCH($D192,'Ortala-KabKota'!$E$2:$E$415,FALSE))</f>
        <v>1</v>
      </c>
      <c r="AL192" s="218">
        <f t="array" ref="AL192">INDEX('Ortala-KabKota'!AL$2:AL$415,MATCH($D192,'Ortala-KabKota'!$E$2:$E$415,FALSE))</f>
        <v>57</v>
      </c>
      <c r="AM192" s="218" t="str">
        <f t="array" ref="AM192">INDEX('Ortala-KabKota'!AM$2:AM$415,MATCH($D192,'Ortala-KabKota'!$E$2:$E$415,FALSE))</f>
        <v>Kekerasan terhadap Anak</v>
      </c>
      <c r="AN192" s="218" t="str">
        <f t="array" ref="AN192">INDEX('Ortala-KabKota'!AN$2:AN$415,MATCH($D192,'Ortala-KabKota'!$E$2:$E$415,FALSE))</f>
        <v/>
      </c>
      <c r="AO192" s="218" t="str">
        <f t="array" ref="AO192">INDEX('Ortala-KabKota'!AO$2:AO$415,MATCH($D192,'Ortala-KabKota'!$E$2:$E$415,FALSE))</f>
        <v/>
      </c>
      <c r="AP192" s="218" t="str">
        <f t="array" ref="AP192">INDEX('Ortala-KabKota'!AP$2:AP$415,MATCH($D192,'Ortala-KabKota'!$E$2:$E$415,FALSE))</f>
        <v/>
      </c>
      <c r="AQ192" s="218" t="str">
        <f t="array" ref="AQ192">INDEX('Ortala-KabKota'!AQ$2:AQ$415,MATCH($D192,'Ortala-KabKota'!$E$2:$E$415,FALSE))</f>
        <v/>
      </c>
      <c r="AR192" s="218" t="str">
        <f t="array" ref="AR192">INDEX('Ortala-KabKota'!AR$2:AR$415,MATCH($D192,'Ortala-KabKota'!$E$2:$E$415,FALSE))</f>
        <v/>
      </c>
      <c r="AS192" s="218">
        <f t="array" ref="AS192">INDEX('Ortala-KabKota'!AS$2:AS$415,MATCH($D192,'Ortala-KabKota'!$E$2:$E$415,FALSE))</f>
        <v>1</v>
      </c>
      <c r="AT192" s="218" t="str">
        <f t="array" ref="AT192">INDEX('Ortala-KabKota'!AT$2:AT$415,MATCH($D192,'Ortala-KabKota'!$E$2:$E$415,FALSE))</f>
        <v/>
      </c>
      <c r="AU192" s="218" t="str">
        <f t="array" ref="AU192">INDEX('UPTD PPA KabKota'!D$5:D$513,MATCH($D192,'UPTD PPA KabKota'!$C$5:$C$513,FALSE))</f>
        <v>Hendra/ 085311620184</v>
      </c>
      <c r="AV192" s="218" t="str">
        <f t="array" ref="AV192">INDEX('UPTD PPA KabKota'!E$5:E$513,MATCH($D192,'UPTD PPA KabKota'!$C$5:$C$513,FALSE))</f>
        <v>Jl.Gotong Royong No.10 Kel/Kec Gunung Puyuh Kota Sukabumi</v>
      </c>
      <c r="AW192" s="218" t="str">
        <f t="array" ref="AW192">INDEX('UPTD PPA KabKota'!F$5:F$513,MATCH($D192,'UPTD PPA KabKota'!$C$5:$C$513,FALSE))</f>
        <v>08111117545</v>
      </c>
      <c r="AX192" s="218" t="str">
        <f t="array" ref="AX192">INDEX('UPTD PPA KabKota'!G$5:G$513,MATCH($D192,'UPTD PPA KabKota'!$C$5:$C$513,FALSE))</f>
        <v>O8111117545</v>
      </c>
      <c r="AY192" s="218" t="str">
        <f t="array" ref="AY192">INDEX('UPTD PPA KabKota'!H$5:H$513,MATCH($D192,'UPTD PPA KabKota'!$C$5:$C$513,FALSE))</f>
        <v>UPTD PPA</v>
      </c>
      <c r="AZ192" s="218" t="str">
        <f t="array" ref="AZ192">INDEX('UPTD PPA KabKota'!I$5:I$513,MATCH($D192,'UPTD PPA KabKota'!$C$5:$C$513,FALSE))</f>
        <v>Peraturan Walikota Sukabumi Nomor 118 Tahun 2021</v>
      </c>
      <c r="BA192" s="218">
        <f t="array" ref="BA192">INDEX('UPTD PPA KabKota'!J$5:J$513,MATCH($D192,'UPTD PPA KabKota'!$C$5:$C$513,FALSE))</f>
        <v>2021</v>
      </c>
      <c r="BB192" s="218" t="str">
        <f t="array" ref="BB192">INDEX('UPTD PPA KabKota'!K$5:K$513,MATCH($D192,'UPTD PPA KabKota'!$C$5:$C$513,FALSE))</f>
        <v>A</v>
      </c>
      <c r="BC192" s="218" t="str">
        <f t="array" ref="BC192">INDEX('UPTD PPA KabKota'!L$5:L$513,MATCH($D192,'UPTD PPA KabKota'!$C$5:$C$513,FALSE))</f>
        <v>085311620184</v>
      </c>
      <c r="BD192" s="218" t="str">
        <f t="array" ref="BD192">INDEX('UPTD PPA KabKota'!M$5:M$513,MATCH($D192,'UPTD PPA KabKota'!$C$5:$C$513,FALSE))</f>
        <v>uptdppakotsi@gmail.com</v>
      </c>
      <c r="BE192" s="218" t="str">
        <f t="array" ref="BE192">INDEX('UPTD PPA KabKota'!N$5:N$513,MATCH($D192,'UPTD PPA KabKota'!$C$5:$C$513,FALSE))</f>
        <v>1. Kepala UPTD
2. Kasubag TU
3. Kelompok Jabatan Fungsional</v>
      </c>
      <c r="BF192" s="218" t="str">
        <f t="array" ref="BF192">INDEX('UPTD PPA KabKota'!O$5:O$513,MATCH($D192,'UPTD PPA KabKota'!$C$5:$C$513,FALSE))</f>
        <v>MANDIRI</v>
      </c>
      <c r="BG192" s="218" t="str">
        <f t="array" ref="BG192">INDEX('UPTD PPA KabKota'!P$5:P$513,MATCH($D192,'UPTD PPA KabKota'!$C$5:$C$513,FALSE))</f>
        <v>SEWA/KONTRAK</v>
      </c>
      <c r="BH192" s="218" t="str">
        <f t="array" ref="BH192">INDEX('UPTD PPA KabKota'!Q$5:Q$513,MATCH($D192,'UPTD PPA KabKota'!$C$5:$C$513,FALSE))</f>
        <v/>
      </c>
      <c r="BI192" s="218" t="str">
        <f t="array" ref="BI192">INDEX('UPTD PPA KabKota'!R$5:R$513,MATCH($D192,'UPTD PPA KabKota'!$C$5:$C$513,FALSE))</f>
        <v>Ada</v>
      </c>
      <c r="BJ192" s="218" t="str">
        <f t="array" ref="BJ192">INDEX('UPTD PPA KabKota'!S$5:S$513,MATCH($D192,'UPTD PPA KabKota'!$C$5:$C$513,FALSE))</f>
        <v>Ada</v>
      </c>
      <c r="BK192" s="218" t="str">
        <f t="array" ref="BK192">INDEX('UPTD PPA KabKota'!T$5:T$513,MATCH($D192,'UPTD PPA KabKota'!$C$5:$C$513,FALSE))</f>
        <v>Ada</v>
      </c>
      <c r="BL192" s="218" t="str">
        <f t="array" ref="BL192">INDEX('UPTD PPA KabKota'!U$5:U$513,MATCH($D192,'UPTD PPA KabKota'!$C$5:$C$513,FALSE))</f>
        <v>Ada</v>
      </c>
      <c r="BM192" s="218" t="str">
        <f t="array" ref="BM192">INDEX('UPTD PPA KabKota'!V$5:V$513,MATCH($D192,'UPTD PPA KabKota'!$C$5:$C$513,FALSE))</f>
        <v>Ada</v>
      </c>
      <c r="BN192" s="218" t="str">
        <f t="array" ref="BN192">INDEX('UPTD PPA KabKota'!W$5:W$513,MATCH($D192,'UPTD PPA KabKota'!$C$5:$C$513,FALSE))</f>
        <v>Tidak Ada</v>
      </c>
      <c r="BO192" s="218" t="str">
        <f t="array" ref="BO192">INDEX('UPTD PPA KabKota'!X$5:X$513,MATCH($D192,'UPTD PPA KabKota'!$C$5:$C$513,FALSE))</f>
        <v>Ada</v>
      </c>
      <c r="BP192" s="218" t="str">
        <f t="array" ref="BP192">INDEX('UPTD PPA KabKota'!Y$5:Y$513,MATCH($D192,'UPTD PPA KabKota'!$C$5:$C$513,FALSE))</f>
        <v>Ada</v>
      </c>
      <c r="BQ192" s="218" t="str">
        <f t="array" ref="BQ192">INDEX('UPTD PPA KabKota'!Z$5:Z$513,MATCH($D192,'UPTD PPA KabKota'!$C$5:$C$513,FALSE))</f>
        <v>Ada</v>
      </c>
      <c r="BR192" s="218" t="str">
        <f t="array" ref="BR192">INDEX('UPTD PPA KabKota'!AA$5:AA$513,MATCH($D192,'UPTD PPA KabKota'!$C$5:$C$513,FALSE))</f>
        <v>Tidak Ada</v>
      </c>
      <c r="BS192" s="218" t="str">
        <f t="array" ref="BS192">INDEX('UPTD PPA KabKota'!AB$5:AB$513,MATCH($D192,'UPTD PPA KabKota'!$C$5:$C$513,FALSE))</f>
        <v>Tidak Ada</v>
      </c>
      <c r="BT192" s="218" t="str">
        <f t="array" ref="BT192">INDEX('UPTD PPA KabKota'!AC$5:AC$513,MATCH($D192,'UPTD PPA KabKota'!$C$5:$C$513,FALSE))</f>
        <v>Sudah</v>
      </c>
      <c r="BU192" s="218" t="str">
        <f t="array" ref="BU192">INDEX('UPTD PPA KabKota'!AD$5:AD$513,MATCH($D192,'UPTD PPA KabKota'!$C$5:$C$513,FALSE))</f>
        <v>Sudah</v>
      </c>
      <c r="BV192" s="218" t="str">
        <f t="array" ref="BV192">INDEX('UPTD PPA KabKota'!AE$5:AE$513,MATCH($D192,'UPTD PPA KabKota'!$C$5:$C$513,FALSE))</f>
        <v>Sudah</v>
      </c>
      <c r="BW192" s="218" t="str">
        <f t="array" ref="BW192">INDEX('UPTD PPA KabKota'!AF$5:AF$513,MATCH($D192,'UPTD PPA KabKota'!$C$5:$C$513,FALSE))</f>
        <v>Sudah</v>
      </c>
      <c r="BX192" s="218" t="str">
        <f t="array" ref="BX192">INDEX('UPTD PPA KabKota'!AG$5:AG$513,MATCH($D192,'UPTD PPA KabKota'!$C$5:$C$513,FALSE))</f>
        <v>Sudah</v>
      </c>
      <c r="BY192" s="218" t="str">
        <f t="array" ref="BY192">INDEX('UPTD PPA KabKota'!AH$5:AH$513,MATCH($D192,'UPTD PPA KabKota'!$C$5:$C$513,FALSE))</f>
        <v>Sudah</v>
      </c>
      <c r="BZ192" s="218" t="str">
        <f t="array" ref="BZ192">INDEX('UPTD PPA KabKota'!AI$5:AI$513,MATCH($D192,'UPTD PPA KabKota'!$C$5:$C$513,FALSE))</f>
        <v>Sudah</v>
      </c>
      <c r="CA192" s="218" t="str">
        <f t="array" ref="CA192">INDEX('UPTD PPA KabKota'!AJ$5:AJ$513,MATCH($D192,'UPTD PPA KabKota'!$C$5:$C$513,FALSE))</f>
        <v>Sudah</v>
      </c>
      <c r="CB192" s="218" t="str">
        <f t="array" ref="CB192">INDEX('UPTD PPA KabKota'!AK$5:AK$513,MATCH($D192,'UPTD PPA KabKota'!$C$5:$C$513,FALSE))</f>
        <v>Sudah</v>
      </c>
      <c r="CC192" s="218" t="str">
        <f t="array" ref="CC192">INDEX('UPTD PPA KabKota'!AL$5:AL$513,MATCH($D192,'UPTD PPA KabKota'!$C$5:$C$513,FALSE))</f>
        <v>Sudah</v>
      </c>
      <c r="CD192" s="218" t="str">
        <f t="array" ref="CD192">INDEX('UPTD PPA KabKota'!AM$5:AM$513,MATCH($D192,'UPTD PPA KabKota'!$C$5:$C$513,FALSE))</f>
        <v>Sudah</v>
      </c>
      <c r="CE192" s="218" t="str">
        <f t="array" ref="CE192">INDEX('UPTD PPA KabKota'!AN$5:AN$513,MATCH($D192,'UPTD PPA KabKota'!$C$5:$C$513,FALSE))</f>
        <v>Pengaduan dari masyarakat, Penjangkuan korban, Pengelolaan Kasus,Pendampingan Korban Jika korban memerlukan pengamanan maka akan diberikan penampungan sementara di rumah aman</v>
      </c>
      <c r="CF192" s="218" t="str">
        <f t="array" ref="CF192">INDEX('UPTD PPA KabKota'!AO$5:AO$513,MATCH($D192,'UPTD PPA KabKota'!$C$5:$C$513,FALSE))</f>
        <v>41 (2021)</v>
      </c>
      <c r="CG192" s="218" t="str">
        <f t="array" ref="CG192">INDEX('UPTD PPA KabKota'!AP$5:AP$513,MATCH($D192,'UPTD PPA KabKota'!$C$5:$C$513,FALSE))</f>
        <v>Kekerasan Terhadap Anak</v>
      </c>
      <c r="CH192" s="218" t="str">
        <f t="array" ref="CH192">INDEX('UPTD PPA KabKota'!AQ$5:AQ$513,MATCH($D192,'UPTD PPA KabKota'!$C$5:$C$513,FALSE))</f>
        <v/>
      </c>
      <c r="CI192" s="218" t="str">
        <f t="array" ref="CI192">INDEX('UPTD PPA KabKota'!AR$5:AR$513,MATCH($D192,'UPTD PPA KabKota'!$C$5:$C$513,FALSE))</f>
        <v/>
      </c>
      <c r="CJ192" s="218" t="str">
        <f t="array" ref="CJ192">INDEX('UPTD PPA KabKota'!AS$5:AS$513,MATCH($D192,'UPTD PPA KabKota'!$C$5:$C$513,FALSE))</f>
        <v/>
      </c>
      <c r="CK192" s="218" t="str">
        <f t="array" ref="CK192">INDEX('UPTD PPA KabKota'!AT$5:AT$513,MATCH($D192,'UPTD PPA KabKota'!$C$5:$C$513,FALSE))</f>
        <v/>
      </c>
      <c r="CL192" s="218" t="str">
        <f t="array" ref="CL192">INDEX('UPTD PPA KabKota'!AU$5:AU$513,MATCH($D192,'UPTD PPA KabKota'!$C$5:$C$513,FALSE))</f>
        <v/>
      </c>
      <c r="CM192" s="218" t="str">
        <f t="array" ref="CM192">INDEX('UPTD PPA KabKota'!AV$5:AV$513,MATCH($D192,'UPTD PPA KabKota'!$C$5:$C$513,FALSE))</f>
        <v>v</v>
      </c>
      <c r="CN192" s="218" t="str">
        <f t="array" ref="CN192">INDEX('UPTD PPA KabKota'!AW$5:AW$513,MATCH($D192,'UPTD PPA KabKota'!$C$5:$C$513,FALSE))</f>
        <v/>
      </c>
      <c r="CO192" s="218" t="str">
        <f t="array" ref="CO192">INDEX('UPTD PPA KabKota'!AX$5:AX$513,MATCH($D192,'UPTD PPA KabKota'!$C$5:$C$513,FALSE))</f>
        <v/>
      </c>
      <c r="CP192" s="218" t="str">
        <f t="array" ref="CP192">INDEX('UPTD PPA KabKota'!AY$5:AY$513,MATCH($D192,'UPTD PPA KabKota'!$C$5:$C$513,FALSE))</f>
        <v/>
      </c>
      <c r="CQ192" s="209" t="str">
        <f>IFERROR(__xludf.DUMMYFUNCTION("IF(ISBLANK($K192),"""",IF(REGEXMATCH($K192,""Peraturan""),""Ada"",IF(REGEXMATCH($K192,""Rekomendasi""),""Tidak Ada"", $K192)))
"),"Ada")</f>
        <v>Ada</v>
      </c>
      <c r="CR192" s="209" t="str">
        <f t="array" ref="CR192">index('UPTD PPA KabKota'!$BI$5:$BI$513,match($D192,'UPTD PPA KabKota'!$C$5:$C$513,false))</f>
        <v>Ada</v>
      </c>
      <c r="CS192" s="314" t="str">
        <f t="shared" si="31"/>
        <v>Ada</v>
      </c>
    </row>
    <row r="193">
      <c r="A193" s="334">
        <v>187.0</v>
      </c>
      <c r="B193" s="334">
        <v>21.0</v>
      </c>
      <c r="C193" s="311" t="s">
        <v>4750</v>
      </c>
      <c r="D193" s="312" t="s">
        <v>2041</v>
      </c>
      <c r="E193" s="315">
        <v>45748.0</v>
      </c>
      <c r="F193" s="218" t="str">
        <f t="array" ref="F193">INDEX('Ortala-KabKota'!F$2:F$415,MATCH($D193,'Ortala-KabKota'!$E$2:$E$415,FALSE))</f>
        <v>Mita/ 08156147816</v>
      </c>
      <c r="G193" s="218" t="str">
        <f t="array" ref="G193">INDEX('Ortala-KabKota'!G$2:G$415,MATCH($D193,'Ortala-KabKota'!$E$2:$E$415,FALSE))</f>
        <v>Jl. IbrahimAji no 84, Bandung</v>
      </c>
      <c r="H193" s="218" t="str">
        <f t="array" ref="H193">INDEX('Ortala-KabKota'!H$2:H$415,MATCH($D193,'Ortala-KabKota'!$E$2:$E$415,FALSE))</f>
        <v>022 723085</v>
      </c>
      <c r="I193" s="218" t="str">
        <f t="array" ref="I193">INDEX('Ortala-KabKota'!I$2:I$415,MATCH($D193,'Ortala-KabKota'!$E$2:$E$415,FALSE))</f>
        <v>0800 1000 245</v>
      </c>
      <c r="J193" s="218" t="str">
        <f t="array" ref="J193">INDEX('Ortala-KabKota'!J$2:J$415,MATCH($D193,'Ortala-KabKota'!$E$2:$E$415,FALSE))</f>
        <v>UPTD PPA</v>
      </c>
      <c r="K193" s="218" t="str">
        <f t="array" ref="K193">INDEX('Ortala-KabKota'!K$2:K$415,MATCH($D193,'Ortala-KabKota'!$E$2:$E$415,FALSE))</f>
        <v>Peraturan Walikota Bandung Nomor 47 Tahun 2021</v>
      </c>
      <c r="L193" s="218">
        <f t="array" ref="L193">INDEX('Ortala-KabKota'!L$2:L$415,MATCH($D193,'Ortala-KabKota'!$E$2:$E$415,FALSE))</f>
        <v>2021</v>
      </c>
      <c r="M193" s="218" t="str">
        <f t="array" ref="M193">INDEX('Ortala-KabKota'!M$2:M$415,MATCH($D193,'Ortala-KabKota'!$E$2:$E$415,FALSE))</f>
        <v>A</v>
      </c>
      <c r="N193" s="218" t="str">
        <f t="array" ref="N193">INDEX('Ortala-KabKota'!N$2:N$415,MATCH($D193,'Ortala-KabKota'!$E$2:$E$415,FALSE))</f>
        <v/>
      </c>
      <c r="O193" s="316" t="str">
        <f t="array" ref="O193">INDEX('Ortala-KabKota'!O$2:O$415,MATCH($D193,'Ortala-KabKota'!$E$2:$E$415,FALSE))</f>
        <v>uptp2tp2a_ktbdg@yahoo.co.id</v>
      </c>
      <c r="P193" s="218" t="str">
        <f t="array" ref="P193">INDEX('Ortala-KabKota'!P$2:P$415,MATCH($D193,'Ortala-KabKota'!$E$2:$E$415,FALSE))</f>
        <v>Kepala UPTD, Kasubag TU, Pelaksana dan Kelompok JF</v>
      </c>
      <c r="Q193" s="218" t="str">
        <f t="array" ref="Q193">INDEX('Ortala-KabKota'!Q$2:Q$415,MATCH($D193,'Ortala-KabKota'!$E$2:$E$415,FALSE))</f>
        <v>MANDIRI</v>
      </c>
      <c r="R193" s="218" t="str">
        <f t="array" ref="R193">INDEX('Ortala-KabKota'!R$2:R$415,MATCH($D193,'Ortala-KabKota'!$E$2:$E$415,FALSE))</f>
        <v>TIDAK PUNYA</v>
      </c>
      <c r="S193" s="218" t="str">
        <f t="array" ref="S193">INDEX('Ortala-KabKota'!S$2:S$415,MATCH($D193,'Ortala-KabKota'!$E$2:$E$415,FALSE))</f>
        <v>UPTD PPA Kota Bandung saat ini belum memiliki Rumah Perlindungan, maka bila ada klien yang membutuhkan layanan penampungan sementara maka melakukan koordinasi dengan UPTD PPA Jabar menitipkan klien tersebut</v>
      </c>
      <c r="T193" s="218">
        <f t="array" ref="T193">INDEX('Ortala-KabKota'!T$2:T$415,MATCH($D193,'Ortala-KabKota'!$E$2:$E$415,FALSE))</f>
        <v>1</v>
      </c>
      <c r="U193" s="218">
        <f t="array" ref="U193">INDEX('Ortala-KabKota'!U$2:U$415,MATCH($D193,'Ortala-KabKota'!$E$2:$E$415,FALSE))</f>
        <v>1</v>
      </c>
      <c r="V193" s="218">
        <f t="array" ref="V193">INDEX('Ortala-KabKota'!V$2:V$415,MATCH($D193,'Ortala-KabKota'!$E$2:$E$415,FALSE))</f>
        <v>1</v>
      </c>
      <c r="W193" s="218">
        <f t="array" ref="W193">INDEX('Ortala-KabKota'!W$2:W$415,MATCH($D193,'Ortala-KabKota'!$E$2:$E$415,FALSE))</f>
        <v>0</v>
      </c>
      <c r="X193" s="218">
        <f t="array" ref="X193">INDEX('Ortala-KabKota'!X$2:X$415,MATCH($D193,'Ortala-KabKota'!$E$2:$E$415,FALSE))</f>
        <v>0</v>
      </c>
      <c r="Y193" s="218">
        <f t="array" ref="Y193">INDEX('Ortala-KabKota'!Y$2:Y$415,MATCH($D193,'Ortala-KabKota'!$E$2:$E$415,FALSE))</f>
        <v>0</v>
      </c>
      <c r="Z193" s="218">
        <f t="array" ref="Z193">INDEX('Ortala-KabKota'!Z$2:Z$415,MATCH($D193,'Ortala-KabKota'!$E$2:$E$415,FALSE))</f>
        <v>1</v>
      </c>
      <c r="AA193" s="218">
        <f t="array" ref="AA193">INDEX('Ortala-KabKota'!AA$2:AA$415,MATCH($D193,'Ortala-KabKota'!$E$2:$E$415,FALSE))</f>
        <v>1</v>
      </c>
      <c r="AB193" s="218">
        <f t="array" ref="AB193">INDEX('Ortala-KabKota'!AB$2:AB$415,MATCH($D193,'Ortala-KabKota'!$E$2:$E$415,FALSE))</f>
        <v>1</v>
      </c>
      <c r="AC193" s="218">
        <f t="array" ref="AC193">INDEX('Ortala-KabKota'!AC$2:AC$415,MATCH($D193,'Ortala-KabKota'!$E$2:$E$415,FALSE))</f>
        <v>0</v>
      </c>
      <c r="AD193" s="218">
        <f t="array" ref="AD193">INDEX('Ortala-KabKota'!AD$2:AD$415,MATCH($D193,'Ortala-KabKota'!$E$2:$E$415,FALSE))</f>
        <v>0</v>
      </c>
      <c r="AE193" s="218">
        <f t="array" ref="AE193">INDEX('Ortala-KabKota'!AE$2:AE$415,MATCH($D193,'Ortala-KabKota'!$E$2:$E$415,FALSE))</f>
        <v>1</v>
      </c>
      <c r="AF193" s="218">
        <f t="array" ref="AF193">INDEX('Ortala-KabKota'!AF$2:AF$415,MATCH($D193,'Ortala-KabKota'!$E$2:$E$415,FALSE))</f>
        <v>1</v>
      </c>
      <c r="AG193" s="218">
        <f t="array" ref="AG193">INDEX('Ortala-KabKota'!AG$2:AG$415,MATCH($D193,'Ortala-KabKota'!$E$2:$E$415,FALSE))</f>
        <v>1</v>
      </c>
      <c r="AH193" s="218">
        <f t="array" ref="AH193">INDEX('Ortala-KabKota'!AH$2:AH$415,MATCH($D193,'Ortala-KabKota'!$E$2:$E$415,FALSE))</f>
        <v>1</v>
      </c>
      <c r="AI193" s="218" t="str">
        <f t="array" ref="AI193">INDEX('Ortala-KabKota'!AI$2:AI$415,MATCH($D193,'Ortala-KabKota'!$E$2:$E$415,FALSE))</f>
        <v>UPTD PPA Kota Bandung memberikan layanan penampungan sementara namun saat ini belum memiliki Rumah Perlindungan, maka bila ada klien yang membutuhkan layanan penampungan sementara maka melakukan koordinasi dengan UPTD PPA Jabar menitipkan klien tersebut</v>
      </c>
      <c r="AJ193" s="218">
        <f t="array" ref="AJ193">INDEX('Ortala-KabKota'!AJ$2:AJ$415,MATCH($D193,'Ortala-KabKota'!$E$2:$E$415,FALSE))</f>
        <v>1</v>
      </c>
      <c r="AK193" s="218">
        <f t="array" ref="AK193">INDEX('Ortala-KabKota'!AK$2:AK$415,MATCH($D193,'Ortala-KabKota'!$E$2:$E$415,FALSE))</f>
        <v>1</v>
      </c>
      <c r="AL193" s="218">
        <f t="array" ref="AL193">INDEX('Ortala-KabKota'!AL$2:AL$415,MATCH($D193,'Ortala-KabKota'!$E$2:$E$415,FALSE))</f>
        <v>362</v>
      </c>
      <c r="AM193" s="218" t="str">
        <f t="array" ref="AM193">INDEX('Ortala-KabKota'!AM$2:AM$415,MATCH($D193,'Ortala-KabKota'!$E$2:$E$415,FALSE))</f>
        <v>Kekerasan terhadap Anak</v>
      </c>
      <c r="AN193" s="218" t="str">
        <f t="array" ref="AN193">INDEX('Ortala-KabKota'!AN$2:AN$415,MATCH($D193,'Ortala-KabKota'!$E$2:$E$415,FALSE))</f>
        <v/>
      </c>
      <c r="AO193" s="218" t="str">
        <f t="array" ref="AO193">INDEX('Ortala-KabKota'!AO$2:AO$415,MATCH($D193,'Ortala-KabKota'!$E$2:$E$415,FALSE))</f>
        <v/>
      </c>
      <c r="AP193" s="218">
        <f t="array" ref="AP193">INDEX('Ortala-KabKota'!AP$2:AP$415,MATCH($D193,'Ortala-KabKota'!$E$2:$E$415,FALSE))</f>
        <v>1</v>
      </c>
      <c r="AQ193" s="218" t="str">
        <f t="array" ref="AQ193">INDEX('Ortala-KabKota'!AQ$2:AQ$415,MATCH($D193,'Ortala-KabKota'!$E$2:$E$415,FALSE))</f>
        <v/>
      </c>
      <c r="AR193" s="218" t="str">
        <f t="array" ref="AR193">INDEX('Ortala-KabKota'!AR$2:AR$415,MATCH($D193,'Ortala-KabKota'!$E$2:$E$415,FALSE))</f>
        <v/>
      </c>
      <c r="AS193" s="218" t="str">
        <f t="array" ref="AS193">INDEX('Ortala-KabKota'!AS$2:AS$415,MATCH($D193,'Ortala-KabKota'!$E$2:$E$415,FALSE))</f>
        <v/>
      </c>
      <c r="AT193" s="218" t="str">
        <f t="array" ref="AT193">INDEX('Ortala-KabKota'!AT$2:AT$415,MATCH($D193,'Ortala-KabKota'!$E$2:$E$415,FALSE))</f>
        <v/>
      </c>
      <c r="AU193" s="218" t="str">
        <f t="array" ref="AU193">INDEX('UPTD PPA KabKota'!D$5:D$513,MATCH($D193,'UPTD PPA KabKota'!$C$5:$C$513,FALSE))</f>
        <v>Mita/ 08156147816</v>
      </c>
      <c r="AV193" s="218" t="str">
        <f t="array" ref="AV193">INDEX('UPTD PPA KabKota'!E$5:E$513,MATCH($D193,'UPTD PPA KabKota'!$C$5:$C$513,FALSE))</f>
        <v>Jl. Tera No. 20</v>
      </c>
      <c r="AW193" s="218" t="str">
        <f t="array" ref="AW193">INDEX('UPTD PPA KabKota'!F$5:F$513,MATCH($D193,'UPTD PPA KabKota'!$C$5:$C$513,FALSE))</f>
        <v/>
      </c>
      <c r="AX193" s="218" t="str">
        <f t="array" ref="AX193">INDEX('UPTD PPA KabKota'!G$5:G$513,MATCH($D193,'UPTD PPA KabKota'!$C$5:$C$513,FALSE))</f>
        <v>08133301219</v>
      </c>
      <c r="AY193" s="218" t="str">
        <f t="array" ref="AY193">INDEX('UPTD PPA KabKota'!H$5:H$513,MATCH($D193,'UPTD PPA KabKota'!$C$5:$C$513,FALSE))</f>
        <v>UPTD PPA</v>
      </c>
      <c r="AZ193" s="218" t="str">
        <f t="array" ref="AZ193">INDEX('UPTD PPA KabKota'!I$5:I$513,MATCH($D193,'UPTD PPA KabKota'!$C$5:$C$513,FALSE))</f>
        <v>1. Awal Pembentukan: Peraturan Walikota Bandung No. 265 th 2008 ttg Pembentukan dan Susunan Organisasi UPT Pada Lembaga Teknis Daerah dan Dinas Daerah di Lingkungan Kota Bandung
2. Terbaru: Peraturan Walikota Tentang Pembentukan, Kedudukan, Susunan Organisasi, Tugas dan Fungsi Serta Tata Kerja Unit Pelaksana Teknis Daerah Pada Dinas Pemberdayaan Perempuan dan Perlindungan Anak</v>
      </c>
      <c r="BA193" s="218">
        <f t="array" ref="BA193">INDEX('UPTD PPA KabKota'!J$5:J$513,MATCH($D193,'UPTD PPA KabKota'!$C$5:$C$513,FALSE))</f>
        <v>2008</v>
      </c>
      <c r="BB193" s="218" t="str">
        <f t="array" ref="BB193">INDEX('UPTD PPA KabKota'!K$5:K$513,MATCH($D193,'UPTD PPA KabKota'!$C$5:$C$513,FALSE))</f>
        <v>A</v>
      </c>
      <c r="BC193" s="218" t="str">
        <f t="array" ref="BC193">INDEX('UPTD PPA KabKota'!L$5:L$513,MATCH($D193,'UPTD PPA KabKota'!$C$5:$C$513,FALSE))</f>
        <v>Mytha 
 08156147816</v>
      </c>
      <c r="BD193" s="218" t="str">
        <f t="array" ref="BD193">INDEX('UPTD PPA KabKota'!M$5:M$513,MATCH($D193,'UPTD PPA KabKota'!$C$5:$C$513,FALSE))</f>
        <v>uptp2tp2akotabandung@gmail.com</v>
      </c>
      <c r="BE193" s="218" t="str">
        <f t="array" ref="BE193">INDEX('UPTD PPA KabKota'!N$5:N$513,MATCH($D193,'UPTD PPA KabKota'!$C$5:$C$513,FALSE))</f>
        <v>1. Kepala UPTD
2. Kasubag TU
3. Kelompok Jabatan Fungsional</v>
      </c>
      <c r="BF193" s="218" t="str">
        <f t="array" ref="BF193">INDEX('UPTD PPA KabKota'!O$5:O$513,MATCH($D193,'UPTD PPA KabKota'!$C$5:$C$513,FALSE))</f>
        <v>MANDIRI</v>
      </c>
      <c r="BG193" s="218" t="str">
        <f t="array" ref="BG193">INDEX('UPTD PPA KabKota'!P$5:P$513,MATCH($D193,'UPTD PPA KabKota'!$C$5:$C$513,FALSE))</f>
        <v>MILIK SENDIRI</v>
      </c>
      <c r="BH193" s="218" t="str">
        <f t="array" ref="BH193">INDEX('UPTD PPA KabKota'!Q$5:Q$513,MATCH($D193,'UPTD PPA KabKota'!$C$5:$C$513,FALSE))</f>
        <v>Pemerintah Daerah</v>
      </c>
      <c r="BI193" s="218" t="str">
        <f t="array" ref="BI193">INDEX('UPTD PPA KabKota'!R$5:R$513,MATCH($D193,'UPTD PPA KabKota'!$C$5:$C$513,FALSE))</f>
        <v>Tidak Ada</v>
      </c>
      <c r="BJ193" s="218" t="str">
        <f t="array" ref="BJ193">INDEX('UPTD PPA KabKota'!S$5:S$513,MATCH($D193,'UPTD PPA KabKota'!$C$5:$C$513,FALSE))</f>
        <v>Ada</v>
      </c>
      <c r="BK193" s="218" t="str">
        <f t="array" ref="BK193">INDEX('UPTD PPA KabKota'!T$5:T$513,MATCH($D193,'UPTD PPA KabKota'!$C$5:$C$513,FALSE))</f>
        <v>Ada</v>
      </c>
      <c r="BL193" s="218" t="str">
        <f t="array" ref="BL193">INDEX('UPTD PPA KabKota'!U$5:U$513,MATCH($D193,'UPTD PPA KabKota'!$C$5:$C$513,FALSE))</f>
        <v>Ada</v>
      </c>
      <c r="BM193" s="218" t="str">
        <f t="array" ref="BM193">INDEX('UPTD PPA KabKota'!V$5:V$513,MATCH($D193,'UPTD PPA KabKota'!$C$5:$C$513,FALSE))</f>
        <v>Ada</v>
      </c>
      <c r="BN193" s="218" t="str">
        <f t="array" ref="BN193">INDEX('UPTD PPA KabKota'!W$5:W$513,MATCH($D193,'UPTD PPA KabKota'!$C$5:$C$513,FALSE))</f>
        <v>Tidak Ada</v>
      </c>
      <c r="BO193" s="218" t="str">
        <f t="array" ref="BO193">INDEX('UPTD PPA KabKota'!X$5:X$513,MATCH($D193,'UPTD PPA KabKota'!$C$5:$C$513,FALSE))</f>
        <v>Ada</v>
      </c>
      <c r="BP193" s="218" t="str">
        <f t="array" ref="BP193">INDEX('UPTD PPA KabKota'!Y$5:Y$513,MATCH($D193,'UPTD PPA KabKota'!$C$5:$C$513,FALSE))</f>
        <v>Ada</v>
      </c>
      <c r="BQ193" s="218" t="str">
        <f t="array" ref="BQ193">INDEX('UPTD PPA KabKota'!Z$5:Z$513,MATCH($D193,'UPTD PPA KabKota'!$C$5:$C$513,FALSE))</f>
        <v>Ada</v>
      </c>
      <c r="BR193" s="218" t="str">
        <f t="array" ref="BR193">INDEX('UPTD PPA KabKota'!AA$5:AA$513,MATCH($D193,'UPTD PPA KabKota'!$C$5:$C$513,FALSE))</f>
        <v>Tidak Ada</v>
      </c>
      <c r="BS193" s="218" t="str">
        <f t="array" ref="BS193">INDEX('UPTD PPA KabKota'!AB$5:AB$513,MATCH($D193,'UPTD PPA KabKota'!$C$5:$C$513,FALSE))</f>
        <v>Tidak Ada</v>
      </c>
      <c r="BT193" s="218" t="str">
        <f t="array" ref="BT193">INDEX('UPTD PPA KabKota'!AC$5:AC$513,MATCH($D193,'UPTD PPA KabKota'!$C$5:$C$513,FALSE))</f>
        <v>Sudah</v>
      </c>
      <c r="BU193" s="218" t="str">
        <f t="array" ref="BU193">INDEX('UPTD PPA KabKota'!AD$5:AD$513,MATCH($D193,'UPTD PPA KabKota'!$C$5:$C$513,FALSE))</f>
        <v>Sudah</v>
      </c>
      <c r="BV193" s="218" t="str">
        <f t="array" ref="BV193">INDEX('UPTD PPA KabKota'!AE$5:AE$513,MATCH($D193,'UPTD PPA KabKota'!$C$5:$C$513,FALSE))</f>
        <v>Sudah</v>
      </c>
      <c r="BW193" s="218" t="str">
        <f t="array" ref="BW193">INDEX('UPTD PPA KabKota'!AF$5:AF$513,MATCH($D193,'UPTD PPA KabKota'!$C$5:$C$513,FALSE))</f>
        <v>Sudah</v>
      </c>
      <c r="BX193" s="218" t="str">
        <f t="array" ref="BX193">INDEX('UPTD PPA KabKota'!AG$5:AG$513,MATCH($D193,'UPTD PPA KabKota'!$C$5:$C$513,FALSE))</f>
        <v>Sudah</v>
      </c>
      <c r="BY193" s="218" t="str">
        <f t="array" ref="BY193">INDEX('UPTD PPA KabKota'!AH$5:AH$513,MATCH($D193,'UPTD PPA KabKota'!$C$5:$C$513,FALSE))</f>
        <v>Sudah</v>
      </c>
      <c r="BZ193" s="218" t="str">
        <f t="array" ref="BZ193">INDEX('UPTD PPA KabKota'!AI$5:AI$513,MATCH($D193,'UPTD PPA KabKota'!$C$5:$C$513,FALSE))</f>
        <v>Sudah</v>
      </c>
      <c r="CA193" s="218" t="str">
        <f t="array" ref="CA193">INDEX('UPTD PPA KabKota'!AJ$5:AJ$513,MATCH($D193,'UPTD PPA KabKota'!$C$5:$C$513,FALSE))</f>
        <v>Sudah</v>
      </c>
      <c r="CB193" s="218" t="str">
        <f t="array" ref="CB193">INDEX('UPTD PPA KabKota'!AK$5:AK$513,MATCH($D193,'UPTD PPA KabKota'!$C$5:$C$513,FALSE))</f>
        <v>Sudah</v>
      </c>
      <c r="CC193" s="218" t="str">
        <f t="array" ref="CC193">INDEX('UPTD PPA KabKota'!AL$5:AL$513,MATCH($D193,'UPTD PPA KabKota'!$C$5:$C$513,FALSE))</f>
        <v>Sudah</v>
      </c>
      <c r="CD193" s="218" t="str">
        <f t="array" ref="CD193">INDEX('UPTD PPA KabKota'!AM$5:AM$513,MATCH($D193,'UPTD PPA KabKota'!$C$5:$C$513,FALSE))</f>
        <v>Sudah</v>
      </c>
      <c r="CE193" s="218" t="str">
        <f t="array" ref="CE193">INDEX('UPTD PPA KabKota'!AN$5:AN$513,MATCH($D193,'UPTD PPA KabKota'!$C$5:$C$513,FALSE))</f>
        <v>pengaduan dari masyarakat, penjangkuan korban, pengelolaan Kasus, Jika korban memerlukan pengamanan maka akan diberikan penampungan sementara di rumah aman
 Saat ini hanya ada Kepala UPTD dan konselor masih diisi oleh tenaga kontrak</v>
      </c>
      <c r="CF193" s="218" t="str">
        <f t="array" ref="CF193">INDEX('UPTD PPA KabKota'!AO$5:AO$513,MATCH($D193,'UPTD PPA KabKota'!$C$5:$C$513,FALSE))</f>
        <v>362 (2021)</v>
      </c>
      <c r="CG193" s="218" t="str">
        <f t="array" ref="CG193">INDEX('UPTD PPA KabKota'!AP$5:AP$513,MATCH($D193,'UPTD PPA KabKota'!$C$5:$C$513,FALSE))</f>
        <v>Kekerasan Terhadap Anak</v>
      </c>
      <c r="CH193" s="218" t="str">
        <f t="array" ref="CH193">INDEX('UPTD PPA KabKota'!AQ$5:AQ$513,MATCH($D193,'UPTD PPA KabKota'!$C$5:$C$513,FALSE))</f>
        <v>UPT P2TP2A</v>
      </c>
      <c r="CI193" s="218" t="str">
        <f t="array" ref="CI193">INDEX('UPTD PPA KabKota'!AR$5:AR$513,MATCH($D193,'UPTD PPA KabKota'!$C$5:$C$513,FALSE))</f>
        <v/>
      </c>
      <c r="CJ193" s="218" t="str">
        <f t="array" ref="CJ193">INDEX('UPTD PPA KabKota'!AS$5:AS$513,MATCH($D193,'UPTD PPA KabKota'!$C$5:$C$513,FALSE))</f>
        <v/>
      </c>
      <c r="CK193" s="218" t="str">
        <f t="array" ref="CK193">INDEX('UPTD PPA KabKota'!AT$5:AT$513,MATCH($D193,'UPTD PPA KabKota'!$C$5:$C$513,FALSE))</f>
        <v/>
      </c>
      <c r="CL193" s="218" t="str">
        <f t="array" ref="CL193">INDEX('UPTD PPA KabKota'!AU$5:AU$513,MATCH($D193,'UPTD PPA KabKota'!$C$5:$C$513,FALSE))</f>
        <v/>
      </c>
      <c r="CM193" s="218" t="str">
        <f t="array" ref="CM193">INDEX('UPTD PPA KabKota'!AV$5:AV$513,MATCH($D193,'UPTD PPA KabKota'!$C$5:$C$513,FALSE))</f>
        <v>v</v>
      </c>
      <c r="CN193" s="218" t="str">
        <f t="array" ref="CN193">INDEX('UPTD PPA KabKota'!AW$5:AW$513,MATCH($D193,'UPTD PPA KabKota'!$C$5:$C$513,FALSE))</f>
        <v/>
      </c>
      <c r="CO193" s="218" t="str">
        <f t="array" ref="CO193">INDEX('UPTD PPA KabKota'!AX$5:AX$513,MATCH($D193,'UPTD PPA KabKota'!$C$5:$C$513,FALSE))</f>
        <v/>
      </c>
      <c r="CP193" s="218" t="str">
        <f t="array" ref="CP193">INDEX('UPTD PPA KabKota'!AY$5:AY$513,MATCH($D193,'UPTD PPA KabKota'!$C$5:$C$513,FALSE))</f>
        <v/>
      </c>
      <c r="CQ193" s="209" t="str">
        <f>IFERROR(__xludf.DUMMYFUNCTION("IF(ISBLANK($K193),"""",IF(REGEXMATCH($K193,""Peraturan""),""Ada"",IF(REGEXMATCH($K193,""Rekomendasi""),""Tidak Ada"", $K193)))
"),"Ada")</f>
        <v>Ada</v>
      </c>
      <c r="CR193" s="209" t="str">
        <f t="array" ref="CR193">index('UPTD PPA KabKota'!$BI$5:$BI$513,match($D193,'UPTD PPA KabKota'!$C$5:$C$513,false))</f>
        <v>Ada</v>
      </c>
      <c r="CS193" s="314" t="str">
        <f t="shared" si="31"/>
        <v>Ada</v>
      </c>
    </row>
    <row r="194">
      <c r="A194" s="334">
        <v>188.0</v>
      </c>
      <c r="B194" s="334">
        <v>22.0</v>
      </c>
      <c r="C194" s="311" t="s">
        <v>4750</v>
      </c>
      <c r="D194" s="312" t="s">
        <v>2000</v>
      </c>
      <c r="E194" s="315"/>
      <c r="F194" s="218" t="str">
        <f t="array" ref="F194">INDEX('Ortala-KabKota'!F$2:F$415,MATCH($D194,'Ortala-KabKota'!$E$2:$E$415,FALSE))</f>
        <v>#N/A</v>
      </c>
      <c r="G194" s="218" t="str">
        <f t="array" ref="G194">INDEX('Ortala-KabKota'!G$2:G$415,MATCH($D194,'Ortala-KabKota'!$E$2:$E$415,FALSE))</f>
        <v>#N/A</v>
      </c>
      <c r="H194" s="218" t="str">
        <f t="array" ref="H194">INDEX('Ortala-KabKota'!H$2:H$415,MATCH($D194,'Ortala-KabKota'!$E$2:$E$415,FALSE))</f>
        <v>#N/A</v>
      </c>
      <c r="I194" s="218" t="str">
        <f t="array" ref="I194">INDEX('Ortala-KabKota'!I$2:I$415,MATCH($D194,'Ortala-KabKota'!$E$2:$E$415,FALSE))</f>
        <v>#N/A</v>
      </c>
      <c r="J194" s="218" t="str">
        <f t="array" ref="J194">INDEX('Ortala-KabKota'!J$2:J$415,MATCH($D194,'Ortala-KabKota'!$E$2:$E$415,FALSE))</f>
        <v>#N/A</v>
      </c>
      <c r="K194" s="218" t="str">
        <f t="array" ref="K194">INDEX('Ortala-KabKota'!K$2:K$415,MATCH($D194,'Ortala-KabKota'!$E$2:$E$415,FALSE))</f>
        <v>#N/A</v>
      </c>
      <c r="L194" s="218" t="str">
        <f t="array" ref="L194">INDEX('Ortala-KabKota'!L$2:L$415,MATCH($D194,'Ortala-KabKota'!$E$2:$E$415,FALSE))</f>
        <v>#N/A</v>
      </c>
      <c r="M194" s="218" t="str">
        <f t="array" ref="M194">INDEX('Ortala-KabKota'!M$2:M$415,MATCH($D194,'Ortala-KabKota'!$E$2:$E$415,FALSE))</f>
        <v>#N/A</v>
      </c>
      <c r="N194" s="218" t="str">
        <f t="array" ref="N194">INDEX('Ortala-KabKota'!N$2:N$415,MATCH($D194,'Ortala-KabKota'!$E$2:$E$415,FALSE))</f>
        <v>#N/A</v>
      </c>
      <c r="O194" s="218" t="str">
        <f t="array" ref="O194">INDEX('Ortala-KabKota'!O$2:O$415,MATCH($D194,'Ortala-KabKota'!$E$2:$E$415,FALSE))</f>
        <v>#N/A</v>
      </c>
      <c r="P194" s="218" t="str">
        <f t="array" ref="P194">INDEX('Ortala-KabKota'!P$2:P$415,MATCH($D194,'Ortala-KabKota'!$E$2:$E$415,FALSE))</f>
        <v>#N/A</v>
      </c>
      <c r="Q194" s="218" t="str">
        <f t="array" ref="Q194">INDEX('Ortala-KabKota'!Q$2:Q$415,MATCH($D194,'Ortala-KabKota'!$E$2:$E$415,FALSE))</f>
        <v>#N/A</v>
      </c>
      <c r="R194" s="218" t="str">
        <f t="array" ref="R194">INDEX('Ortala-KabKota'!R$2:R$415,MATCH($D194,'Ortala-KabKota'!$E$2:$E$415,FALSE))</f>
        <v>#N/A</v>
      </c>
      <c r="S194" s="218" t="str">
        <f t="array" ref="S194">INDEX('Ortala-KabKota'!S$2:S$415,MATCH($D194,'Ortala-KabKota'!$E$2:$E$415,FALSE))</f>
        <v>#N/A</v>
      </c>
      <c r="T194" s="218" t="str">
        <f t="array" ref="T194">INDEX('Ortala-KabKota'!T$2:T$415,MATCH($D194,'Ortala-KabKota'!$E$2:$E$415,FALSE))</f>
        <v>#N/A</v>
      </c>
      <c r="U194" s="218" t="str">
        <f t="array" ref="U194">INDEX('Ortala-KabKota'!U$2:U$415,MATCH($D194,'Ortala-KabKota'!$E$2:$E$415,FALSE))</f>
        <v>#N/A</v>
      </c>
      <c r="V194" s="218" t="str">
        <f t="array" ref="V194">INDEX('Ortala-KabKota'!V$2:V$415,MATCH($D194,'Ortala-KabKota'!$E$2:$E$415,FALSE))</f>
        <v>#N/A</v>
      </c>
      <c r="W194" s="218" t="str">
        <f t="array" ref="W194">INDEX('Ortala-KabKota'!W$2:W$415,MATCH($D194,'Ortala-KabKota'!$E$2:$E$415,FALSE))</f>
        <v>#N/A</v>
      </c>
      <c r="X194" s="218" t="str">
        <f t="array" ref="X194">INDEX('Ortala-KabKota'!X$2:X$415,MATCH($D194,'Ortala-KabKota'!$E$2:$E$415,FALSE))</f>
        <v>#N/A</v>
      </c>
      <c r="Y194" s="218" t="str">
        <f t="array" ref="Y194">INDEX('Ortala-KabKota'!Y$2:Y$415,MATCH($D194,'Ortala-KabKota'!$E$2:$E$415,FALSE))</f>
        <v>#N/A</v>
      </c>
      <c r="Z194" s="218" t="str">
        <f t="array" ref="Z194">INDEX('Ortala-KabKota'!Z$2:Z$415,MATCH($D194,'Ortala-KabKota'!$E$2:$E$415,FALSE))</f>
        <v>#N/A</v>
      </c>
      <c r="AA194" s="218" t="str">
        <f t="array" ref="AA194">INDEX('Ortala-KabKota'!AA$2:AA$415,MATCH($D194,'Ortala-KabKota'!$E$2:$E$415,FALSE))</f>
        <v>#N/A</v>
      </c>
      <c r="AB194" s="218" t="str">
        <f t="array" ref="AB194">INDEX('Ortala-KabKota'!AB$2:AB$415,MATCH($D194,'Ortala-KabKota'!$E$2:$E$415,FALSE))</f>
        <v>#N/A</v>
      </c>
      <c r="AC194" s="218" t="str">
        <f t="array" ref="AC194">INDEX('Ortala-KabKota'!AC$2:AC$415,MATCH($D194,'Ortala-KabKota'!$E$2:$E$415,FALSE))</f>
        <v>#N/A</v>
      </c>
      <c r="AD194" s="218" t="str">
        <f t="array" ref="AD194">INDEX('Ortala-KabKota'!AD$2:AD$415,MATCH($D194,'Ortala-KabKota'!$E$2:$E$415,FALSE))</f>
        <v>#N/A</v>
      </c>
      <c r="AE194" s="218" t="str">
        <f t="array" ref="AE194">INDEX('Ortala-KabKota'!AE$2:AE$415,MATCH($D194,'Ortala-KabKota'!$E$2:$E$415,FALSE))</f>
        <v>#N/A</v>
      </c>
      <c r="AF194" s="218" t="str">
        <f t="array" ref="AF194">INDEX('Ortala-KabKota'!AF$2:AF$415,MATCH($D194,'Ortala-KabKota'!$E$2:$E$415,FALSE))</f>
        <v>#N/A</v>
      </c>
      <c r="AG194" s="218" t="str">
        <f t="array" ref="AG194">INDEX('Ortala-KabKota'!AG$2:AG$415,MATCH($D194,'Ortala-KabKota'!$E$2:$E$415,FALSE))</f>
        <v>#N/A</v>
      </c>
      <c r="AH194" s="218" t="str">
        <f t="array" ref="AH194">INDEX('Ortala-KabKota'!AH$2:AH$415,MATCH($D194,'Ortala-KabKota'!$E$2:$E$415,FALSE))</f>
        <v>#N/A</v>
      </c>
      <c r="AI194" s="218" t="str">
        <f t="array" ref="AI194">INDEX('Ortala-KabKota'!AI$2:AI$415,MATCH($D194,'Ortala-KabKota'!$E$2:$E$415,FALSE))</f>
        <v>#N/A</v>
      </c>
      <c r="AJ194" s="218" t="str">
        <f t="array" ref="AJ194">INDEX('Ortala-KabKota'!AJ$2:AJ$415,MATCH($D194,'Ortala-KabKota'!$E$2:$E$415,FALSE))</f>
        <v>#N/A</v>
      </c>
      <c r="AK194" s="218" t="str">
        <f t="array" ref="AK194">INDEX('Ortala-KabKota'!AK$2:AK$415,MATCH($D194,'Ortala-KabKota'!$E$2:$E$415,FALSE))</f>
        <v>#N/A</v>
      </c>
      <c r="AL194" s="218" t="str">
        <f t="array" ref="AL194">INDEX('Ortala-KabKota'!AL$2:AL$415,MATCH($D194,'Ortala-KabKota'!$E$2:$E$415,FALSE))</f>
        <v>#N/A</v>
      </c>
      <c r="AM194" s="218" t="str">
        <f t="array" ref="AM194">INDEX('Ortala-KabKota'!AM$2:AM$415,MATCH($D194,'Ortala-KabKota'!$E$2:$E$415,FALSE))</f>
        <v>#N/A</v>
      </c>
      <c r="AN194" s="218" t="str">
        <f t="array" ref="AN194">INDEX('Ortala-KabKota'!AN$2:AN$415,MATCH($D194,'Ortala-KabKota'!$E$2:$E$415,FALSE))</f>
        <v>#N/A</v>
      </c>
      <c r="AO194" s="218" t="str">
        <f t="array" ref="AO194">INDEX('Ortala-KabKota'!AO$2:AO$415,MATCH($D194,'Ortala-KabKota'!$E$2:$E$415,FALSE))</f>
        <v>#N/A</v>
      </c>
      <c r="AP194" s="218" t="str">
        <f t="array" ref="AP194">INDEX('Ortala-KabKota'!AP$2:AP$415,MATCH($D194,'Ortala-KabKota'!$E$2:$E$415,FALSE))</f>
        <v>#N/A</v>
      </c>
      <c r="AQ194" s="218" t="str">
        <f t="array" ref="AQ194">INDEX('Ortala-KabKota'!AQ$2:AQ$415,MATCH($D194,'Ortala-KabKota'!$E$2:$E$415,FALSE))</f>
        <v>#N/A</v>
      </c>
      <c r="AR194" s="218" t="str">
        <f t="array" ref="AR194">INDEX('Ortala-KabKota'!AR$2:AR$415,MATCH($D194,'Ortala-KabKota'!$E$2:$E$415,FALSE))</f>
        <v>#N/A</v>
      </c>
      <c r="AS194" s="218" t="str">
        <f t="array" ref="AS194">INDEX('Ortala-KabKota'!AS$2:AS$415,MATCH($D194,'Ortala-KabKota'!$E$2:$E$415,FALSE))</f>
        <v>#N/A</v>
      </c>
      <c r="AT194" s="218" t="str">
        <f t="array" ref="AT194">INDEX('Ortala-KabKota'!AT$2:AT$415,MATCH($D194,'Ortala-KabKota'!$E$2:$E$415,FALSE))</f>
        <v>#N/A</v>
      </c>
      <c r="AU194" s="218" t="str">
        <f t="array" ref="AU194">INDEX('UPTD PPA KabKota'!D$5:D$513,MATCH($D194,'UPTD PPA KabKota'!$C$5:$C$513,FALSE))</f>
        <v>Luthfi Fauziyah</v>
      </c>
      <c r="AV194" s="218" t="str">
        <f t="array" ref="AV194">INDEX('UPTD PPA KabKota'!E$5:E$513,MATCH($D194,'UPTD PPA KabKota'!$C$5:$C$513,FALSE))</f>
        <v>Jl. Wahidin IV, kelurahan Sukapura Kecamatan Kejaksan Kota Cirebon</v>
      </c>
      <c r="AW194" s="218" t="str">
        <f t="array" ref="AW194">INDEX('UPTD PPA KabKota'!F$5:F$513,MATCH($D194,'UPTD PPA KabKota'!$C$5:$C$513,FALSE))</f>
        <v>(0231) 206145 - 201714</v>
      </c>
      <c r="AX194" s="218">
        <f t="array" ref="AX194">INDEX('UPTD PPA KabKota'!G$5:G$513,MATCH($D194,'UPTD PPA KabKota'!$C$5:$C$513,FALSE))</f>
        <v>817122271</v>
      </c>
      <c r="AY194" s="218" t="str">
        <f t="array" ref="AY194">INDEX('UPTD PPA KabKota'!H$5:H$513,MATCH($D194,'UPTD PPA KabKota'!$C$5:$C$513,FALSE))</f>
        <v>UPT PPA</v>
      </c>
      <c r="AZ194" s="218" t="str">
        <f t="array" ref="AZ194">INDEX('UPTD PPA KabKota'!I$5:I$513,MATCH($D194,'UPTD PPA KabKota'!$C$5:$C$513,FALSE))</f>
        <v>Peraturan Walikota Cirebon Nomor 51 Tahun 2023</v>
      </c>
      <c r="BA194" s="218">
        <f t="array" ref="BA194">INDEX('UPTD PPA KabKota'!J$5:J$513,MATCH($D194,'UPTD PPA KabKota'!$C$5:$C$513,FALSE))</f>
        <v>2023</v>
      </c>
      <c r="BB194" s="218" t="str">
        <f t="array" ref="BB194">INDEX('UPTD PPA KabKota'!K$5:K$513,MATCH($D194,'UPTD PPA KabKota'!$C$5:$C$513,FALSE))</f>
        <v>A</v>
      </c>
      <c r="BC194" s="218" t="str">
        <f t="array" ref="BC194">INDEX('UPTD PPA KabKota'!L$5:L$513,MATCH($D194,'UPTD PPA KabKota'!$C$5:$C$513,FALSE))</f>
        <v>Luthfi/085256934894</v>
      </c>
      <c r="BD194" s="218" t="str">
        <f t="array" ref="BD194">INDEX('UPTD PPA KabKota'!M$5:M$513,MATCH($D194,'UPTD PPA KabKota'!$C$5:$C$513,FALSE))</f>
        <v>dp3appkb@cirebonkota.go.id</v>
      </c>
      <c r="BE194" s="218" t="str">
        <f t="array" ref="BE194">INDEX('UPTD PPA KabKota'!N$5:N$513,MATCH($D194,'UPTD PPA KabKota'!$C$5:$C$513,FALSE))</f>
        <v>Kepala UPT, Kasubag TU dan Kelompok Jabatan Fungsional</v>
      </c>
      <c r="BF194" s="218" t="str">
        <f t="array" ref="BF194">INDEX('UPTD PPA KabKota'!O$5:O$513,MATCH($D194,'UPTD PPA KabKota'!$C$5:$C$513,FALSE))</f>
        <v>Mandiri</v>
      </c>
      <c r="BG194" s="218" t="str">
        <f t="array" ref="BG194">INDEX('UPTD PPA KabKota'!P$5:P$513,MATCH($D194,'UPTD PPA KabKota'!$C$5:$C$513,FALSE))</f>
        <v>Aset Pemda Dikelola Dinas PPPA</v>
      </c>
      <c r="BH194" s="218" t="str">
        <f t="array" ref="BH194">INDEX('UPTD PPA KabKota'!Q$5:Q$513,MATCH($D194,'UPTD PPA KabKota'!$C$5:$C$513,FALSE))</f>
        <v>gedung tersedia, namun kondisinya masih banyak kekurangan</v>
      </c>
      <c r="BI194" s="218" t="str">
        <f t="array" ref="BI194">INDEX('UPTD PPA KabKota'!R$5:R$513,MATCH($D194,'UPTD PPA KabKota'!$C$5:$C$513,FALSE))</f>
        <v>Ada</v>
      </c>
      <c r="BJ194" s="218" t="str">
        <f t="array" ref="BJ194">INDEX('UPTD PPA KabKota'!S$5:S$513,MATCH($D194,'UPTD PPA KabKota'!$C$5:$C$513,FALSE))</f>
        <v>Ada</v>
      </c>
      <c r="BK194" s="218" t="str">
        <f t="array" ref="BK194">INDEX('UPTD PPA KabKota'!T$5:T$513,MATCH($D194,'UPTD PPA KabKota'!$C$5:$C$513,FALSE))</f>
        <v>Ada</v>
      </c>
      <c r="BL194" s="218" t="str">
        <f t="array" ref="BL194">INDEX('UPTD PPA KabKota'!U$5:U$513,MATCH($D194,'UPTD PPA KabKota'!$C$5:$C$513,FALSE))</f>
        <v>Ada</v>
      </c>
      <c r="BM194" s="218" t="str">
        <f t="array" ref="BM194">INDEX('UPTD PPA KabKota'!V$5:V$513,MATCH($D194,'UPTD PPA KabKota'!$C$5:$C$513,FALSE))</f>
        <v>Ada</v>
      </c>
      <c r="BN194" s="218" t="str">
        <f t="array" ref="BN194">INDEX('UPTD PPA KabKota'!W$5:W$513,MATCH($D194,'UPTD PPA KabKota'!$C$5:$C$513,FALSE))</f>
        <v>Tidak Ada</v>
      </c>
      <c r="BO194" s="218" t="str">
        <f t="array" ref="BO194">INDEX('UPTD PPA KabKota'!X$5:X$513,MATCH($D194,'UPTD PPA KabKota'!$C$5:$C$513,FALSE))</f>
        <v>Tidak Ada</v>
      </c>
      <c r="BP194" s="218" t="str">
        <f t="array" ref="BP194">INDEX('UPTD PPA KabKota'!Y$5:Y$513,MATCH($D194,'UPTD PPA KabKota'!$C$5:$C$513,FALSE))</f>
        <v>Ada</v>
      </c>
      <c r="BQ194" s="218" t="str">
        <f t="array" ref="BQ194">INDEX('UPTD PPA KabKota'!Z$5:Z$513,MATCH($D194,'UPTD PPA KabKota'!$C$5:$C$513,FALSE))</f>
        <v>Ada</v>
      </c>
      <c r="BR194" s="218" t="str">
        <f t="array" ref="BR194">INDEX('UPTD PPA KabKota'!AA$5:AA$513,MATCH($D194,'UPTD PPA KabKota'!$C$5:$C$513,FALSE))</f>
        <v>Tidak Ada</v>
      </c>
      <c r="BS194" s="218" t="str">
        <f t="array" ref="BS194">INDEX('UPTD PPA KabKota'!AB$5:AB$513,MATCH($D194,'UPTD PPA KabKota'!$C$5:$C$513,FALSE))</f>
        <v>Tidak Ada</v>
      </c>
      <c r="BT194" s="218" t="str">
        <f t="array" ref="BT194">INDEX('UPTD PPA KabKota'!AC$5:AC$513,MATCH($D194,'UPTD PPA KabKota'!$C$5:$C$513,FALSE))</f>
        <v>Sudah</v>
      </c>
      <c r="BU194" s="218" t="str">
        <f t="array" ref="BU194">INDEX('UPTD PPA KabKota'!AD$5:AD$513,MATCH($D194,'UPTD PPA KabKota'!$C$5:$C$513,FALSE))</f>
        <v>Sudah</v>
      </c>
      <c r="BV194" s="218" t="str">
        <f t="array" ref="BV194">INDEX('UPTD PPA KabKota'!AE$5:AE$513,MATCH($D194,'UPTD PPA KabKota'!$C$5:$C$513,FALSE))</f>
        <v>Sudah</v>
      </c>
      <c r="BW194" s="218" t="str">
        <f t="array" ref="BW194">INDEX('UPTD PPA KabKota'!AF$5:AF$513,MATCH($D194,'UPTD PPA KabKota'!$C$5:$C$513,FALSE))</f>
        <v>Sudah</v>
      </c>
      <c r="BX194" s="218" t="str">
        <f t="array" ref="BX194">INDEX('UPTD PPA KabKota'!AG$5:AG$513,MATCH($D194,'UPTD PPA KabKota'!$C$5:$C$513,FALSE))</f>
        <v>Sudah</v>
      </c>
      <c r="BY194" s="218" t="str">
        <f t="array" ref="BY194">INDEX('UPTD PPA KabKota'!AH$5:AH$513,MATCH($D194,'UPTD PPA KabKota'!$C$5:$C$513,FALSE))</f>
        <v>Sudah</v>
      </c>
      <c r="BZ194" s="218" t="str">
        <f t="array" ref="BZ194">INDEX('UPTD PPA KabKota'!AI$5:AI$513,MATCH($D194,'UPTD PPA KabKota'!$C$5:$C$513,FALSE))</f>
        <v>Sudah</v>
      </c>
      <c r="CA194" s="218" t="str">
        <f t="array" ref="CA194">INDEX('UPTD PPA KabKota'!AJ$5:AJ$513,MATCH($D194,'UPTD PPA KabKota'!$C$5:$C$513,FALSE))</f>
        <v>Sudah</v>
      </c>
      <c r="CB194" s="218" t="str">
        <f t="array" ref="CB194">INDEX('UPTD PPA KabKota'!AK$5:AK$513,MATCH($D194,'UPTD PPA KabKota'!$C$5:$C$513,FALSE))</f>
        <v>Belum</v>
      </c>
      <c r="CC194" s="218" t="str">
        <f t="array" ref="CC194">INDEX('UPTD PPA KabKota'!AL$5:AL$513,MATCH($D194,'UPTD PPA KabKota'!$C$5:$C$513,FALSE))</f>
        <v>Sudah</v>
      </c>
      <c r="CD194" s="218" t="str">
        <f t="array" ref="CD194">INDEX('UPTD PPA KabKota'!AM$5:AM$513,MATCH($D194,'UPTD PPA KabKota'!$C$5:$C$513,FALSE))</f>
        <v>Sudah</v>
      </c>
      <c r="CE194" s="218" t="str">
        <f t="array" ref="CE194">INDEX('UPTD PPA KabKota'!AN$5:AN$513,MATCH($D194,'UPTD PPA KabKota'!$C$5:$C$513,FALSE))</f>
        <v/>
      </c>
      <c r="CF194" s="218">
        <f t="array" ref="CF194">INDEX('UPTD PPA KabKota'!AO$5:AO$513,MATCH($D194,'UPTD PPA KabKota'!$C$5:$C$513,FALSE))</f>
        <v>51</v>
      </c>
      <c r="CG194" s="218" t="str">
        <f t="array" ref="CG194">INDEX('UPTD PPA KabKota'!AP$5:AP$513,MATCH($D194,'UPTD PPA KabKota'!$C$5:$C$513,FALSE))</f>
        <v>seksual</v>
      </c>
      <c r="CH194" s="218" t="str">
        <f t="array" ref="CH194">INDEX('UPTD PPA KabKota'!AQ$5:AQ$513,MATCH($D194,'UPTD PPA KabKota'!$C$5:$C$513,FALSE))</f>
        <v/>
      </c>
      <c r="CI194" s="218" t="str">
        <f t="array" ref="CI194">INDEX('UPTD PPA KabKota'!AR$5:AR$513,MATCH($D194,'UPTD PPA KabKota'!$C$5:$C$513,FALSE))</f>
        <v/>
      </c>
      <c r="CJ194" s="218" t="str">
        <f t="array" ref="CJ194">INDEX('UPTD PPA KabKota'!AS$5:AS$513,MATCH($D194,'UPTD PPA KabKota'!$C$5:$C$513,FALSE))</f>
        <v/>
      </c>
      <c r="CK194" s="218" t="str">
        <f t="array" ref="CK194">INDEX('UPTD PPA KabKota'!AT$5:AT$513,MATCH($D194,'UPTD PPA KabKota'!$C$5:$C$513,FALSE))</f>
        <v/>
      </c>
      <c r="CL194" s="218" t="str">
        <f t="array" ref="CL194">INDEX('UPTD PPA KabKota'!AU$5:AU$513,MATCH($D194,'UPTD PPA KabKota'!$C$5:$C$513,FALSE))</f>
        <v/>
      </c>
      <c r="CM194" s="218" t="str">
        <f t="array" ref="CM194">INDEX('UPTD PPA KabKota'!AV$5:AV$513,MATCH($D194,'UPTD PPA KabKota'!$C$5:$C$513,FALSE))</f>
        <v/>
      </c>
      <c r="CN194" s="218" t="str">
        <f t="array" ref="CN194">INDEX('UPTD PPA KabKota'!AW$5:AW$513,MATCH($D194,'UPTD PPA KabKota'!$C$5:$C$513,FALSE))</f>
        <v/>
      </c>
      <c r="CO194" s="218" t="str">
        <f t="array" ref="CO194">INDEX('UPTD PPA KabKota'!AX$5:AX$513,MATCH($D194,'UPTD PPA KabKota'!$C$5:$C$513,FALSE))</f>
        <v>v</v>
      </c>
      <c r="CP194" s="218" t="str">
        <f t="array" ref="CP194">INDEX('UPTD PPA KabKota'!AY$5:AY$513,MATCH($D194,'UPTD PPA KabKota'!$C$5:$C$513,FALSE))</f>
        <v/>
      </c>
      <c r="CQ194" s="209" t="str">
        <f>IFERROR(__xludf.DUMMYFUNCTION("IF(ISBLANK($K194),"""",IF(REGEXMATCH($K194,""Peraturan""),""Ada"",IF(REGEXMATCH($K194,""Rekomendasi""),""Tidak Ada"", $K194)))
"),"#N/A")</f>
        <v>#N/A</v>
      </c>
      <c r="CR194" s="209" t="str">
        <f t="array" ref="CR194">index('UPTD PPA KabKota'!$BI$5:$BI$513,match($D194,'UPTD PPA KabKota'!$C$5:$C$513,false))</f>
        <v>Ada</v>
      </c>
      <c r="CS194" s="314" t="str">
        <f t="shared" si="31"/>
        <v>#N/A</v>
      </c>
    </row>
    <row r="195">
      <c r="A195" s="334">
        <v>189.0</v>
      </c>
      <c r="B195" s="334">
        <v>23.0</v>
      </c>
      <c r="C195" s="311" t="s">
        <v>4750</v>
      </c>
      <c r="D195" s="312" t="s">
        <v>2153</v>
      </c>
      <c r="E195" s="315"/>
      <c r="F195" s="218" t="str">
        <f t="array" ref="F195">INDEX('Ortala-KabKota'!F$2:F$415,MATCH($D195,'Ortala-KabKota'!$E$2:$E$415,FALSE))</f>
        <v>#N/A</v>
      </c>
      <c r="G195" s="218" t="str">
        <f t="array" ref="G195">INDEX('Ortala-KabKota'!G$2:G$415,MATCH($D195,'Ortala-KabKota'!$E$2:$E$415,FALSE))</f>
        <v>#N/A</v>
      </c>
      <c r="H195" s="218" t="str">
        <f t="array" ref="H195">INDEX('Ortala-KabKota'!H$2:H$415,MATCH($D195,'Ortala-KabKota'!$E$2:$E$415,FALSE))</f>
        <v>#N/A</v>
      </c>
      <c r="I195" s="218" t="str">
        <f t="array" ref="I195">INDEX('Ortala-KabKota'!I$2:I$415,MATCH($D195,'Ortala-KabKota'!$E$2:$E$415,FALSE))</f>
        <v>#N/A</v>
      </c>
      <c r="J195" s="218" t="str">
        <f t="array" ref="J195">INDEX('Ortala-KabKota'!J$2:J$415,MATCH($D195,'Ortala-KabKota'!$E$2:$E$415,FALSE))</f>
        <v>#N/A</v>
      </c>
      <c r="K195" s="218" t="str">
        <f t="array" ref="K195">INDEX('Ortala-KabKota'!K$2:K$415,MATCH($D195,'Ortala-KabKota'!$E$2:$E$415,FALSE))</f>
        <v>#N/A</v>
      </c>
      <c r="L195" s="218" t="str">
        <f t="array" ref="L195">INDEX('Ortala-KabKota'!L$2:L$415,MATCH($D195,'Ortala-KabKota'!$E$2:$E$415,FALSE))</f>
        <v>#N/A</v>
      </c>
      <c r="M195" s="218" t="str">
        <f t="array" ref="M195">INDEX('Ortala-KabKota'!M$2:M$415,MATCH($D195,'Ortala-KabKota'!$E$2:$E$415,FALSE))</f>
        <v>#N/A</v>
      </c>
      <c r="N195" s="218" t="str">
        <f t="array" ref="N195">INDEX('Ortala-KabKota'!N$2:N$415,MATCH($D195,'Ortala-KabKota'!$E$2:$E$415,FALSE))</f>
        <v>#N/A</v>
      </c>
      <c r="O195" s="218" t="str">
        <f t="array" ref="O195">INDEX('Ortala-KabKota'!O$2:O$415,MATCH($D195,'Ortala-KabKota'!$E$2:$E$415,FALSE))</f>
        <v>#N/A</v>
      </c>
      <c r="P195" s="218" t="str">
        <f t="array" ref="P195">INDEX('Ortala-KabKota'!P$2:P$415,MATCH($D195,'Ortala-KabKota'!$E$2:$E$415,FALSE))</f>
        <v>#N/A</v>
      </c>
      <c r="Q195" s="218" t="str">
        <f t="array" ref="Q195">INDEX('Ortala-KabKota'!Q$2:Q$415,MATCH($D195,'Ortala-KabKota'!$E$2:$E$415,FALSE))</f>
        <v>#N/A</v>
      </c>
      <c r="R195" s="218" t="str">
        <f t="array" ref="R195">INDEX('Ortala-KabKota'!R$2:R$415,MATCH($D195,'Ortala-KabKota'!$E$2:$E$415,FALSE))</f>
        <v>#N/A</v>
      </c>
      <c r="S195" s="218" t="str">
        <f t="array" ref="S195">INDEX('Ortala-KabKota'!S$2:S$415,MATCH($D195,'Ortala-KabKota'!$E$2:$E$415,FALSE))</f>
        <v>#N/A</v>
      </c>
      <c r="T195" s="218" t="str">
        <f t="array" ref="T195">INDEX('Ortala-KabKota'!T$2:T$415,MATCH($D195,'Ortala-KabKota'!$E$2:$E$415,FALSE))</f>
        <v>#N/A</v>
      </c>
      <c r="U195" s="218" t="str">
        <f t="array" ref="U195">INDEX('Ortala-KabKota'!U$2:U$415,MATCH($D195,'Ortala-KabKota'!$E$2:$E$415,FALSE))</f>
        <v>#N/A</v>
      </c>
      <c r="V195" s="218" t="str">
        <f t="array" ref="V195">INDEX('Ortala-KabKota'!V$2:V$415,MATCH($D195,'Ortala-KabKota'!$E$2:$E$415,FALSE))</f>
        <v>#N/A</v>
      </c>
      <c r="W195" s="218" t="str">
        <f t="array" ref="W195">INDEX('Ortala-KabKota'!W$2:W$415,MATCH($D195,'Ortala-KabKota'!$E$2:$E$415,FALSE))</f>
        <v>#N/A</v>
      </c>
      <c r="X195" s="218" t="str">
        <f t="array" ref="X195">INDEX('Ortala-KabKota'!X$2:X$415,MATCH($D195,'Ortala-KabKota'!$E$2:$E$415,FALSE))</f>
        <v>#N/A</v>
      </c>
      <c r="Y195" s="218" t="str">
        <f t="array" ref="Y195">INDEX('Ortala-KabKota'!Y$2:Y$415,MATCH($D195,'Ortala-KabKota'!$E$2:$E$415,FALSE))</f>
        <v>#N/A</v>
      </c>
      <c r="Z195" s="218" t="str">
        <f t="array" ref="Z195">INDEX('Ortala-KabKota'!Z$2:Z$415,MATCH($D195,'Ortala-KabKota'!$E$2:$E$415,FALSE))</f>
        <v>#N/A</v>
      </c>
      <c r="AA195" s="218" t="str">
        <f t="array" ref="AA195">INDEX('Ortala-KabKota'!AA$2:AA$415,MATCH($D195,'Ortala-KabKota'!$E$2:$E$415,FALSE))</f>
        <v>#N/A</v>
      </c>
      <c r="AB195" s="218" t="str">
        <f t="array" ref="AB195">INDEX('Ortala-KabKota'!AB$2:AB$415,MATCH($D195,'Ortala-KabKota'!$E$2:$E$415,FALSE))</f>
        <v>#N/A</v>
      </c>
      <c r="AC195" s="218" t="str">
        <f t="array" ref="AC195">INDEX('Ortala-KabKota'!AC$2:AC$415,MATCH($D195,'Ortala-KabKota'!$E$2:$E$415,FALSE))</f>
        <v>#N/A</v>
      </c>
      <c r="AD195" s="218" t="str">
        <f t="array" ref="AD195">INDEX('Ortala-KabKota'!AD$2:AD$415,MATCH($D195,'Ortala-KabKota'!$E$2:$E$415,FALSE))</f>
        <v>#N/A</v>
      </c>
      <c r="AE195" s="218" t="str">
        <f t="array" ref="AE195">INDEX('Ortala-KabKota'!AE$2:AE$415,MATCH($D195,'Ortala-KabKota'!$E$2:$E$415,FALSE))</f>
        <v>#N/A</v>
      </c>
      <c r="AF195" s="218" t="str">
        <f t="array" ref="AF195">INDEX('Ortala-KabKota'!AF$2:AF$415,MATCH($D195,'Ortala-KabKota'!$E$2:$E$415,FALSE))</f>
        <v>#N/A</v>
      </c>
      <c r="AG195" s="218" t="str">
        <f t="array" ref="AG195">INDEX('Ortala-KabKota'!AG$2:AG$415,MATCH($D195,'Ortala-KabKota'!$E$2:$E$415,FALSE))</f>
        <v>#N/A</v>
      </c>
      <c r="AH195" s="218" t="str">
        <f t="array" ref="AH195">INDEX('Ortala-KabKota'!AH$2:AH$415,MATCH($D195,'Ortala-KabKota'!$E$2:$E$415,FALSE))</f>
        <v>#N/A</v>
      </c>
      <c r="AI195" s="218" t="str">
        <f t="array" ref="AI195">INDEX('Ortala-KabKota'!AI$2:AI$415,MATCH($D195,'Ortala-KabKota'!$E$2:$E$415,FALSE))</f>
        <v>#N/A</v>
      </c>
      <c r="AJ195" s="218" t="str">
        <f t="array" ref="AJ195">INDEX('Ortala-KabKota'!AJ$2:AJ$415,MATCH($D195,'Ortala-KabKota'!$E$2:$E$415,FALSE))</f>
        <v>#N/A</v>
      </c>
      <c r="AK195" s="218" t="str">
        <f t="array" ref="AK195">INDEX('Ortala-KabKota'!AK$2:AK$415,MATCH($D195,'Ortala-KabKota'!$E$2:$E$415,FALSE))</f>
        <v>#N/A</v>
      </c>
      <c r="AL195" s="218" t="str">
        <f t="array" ref="AL195">INDEX('Ortala-KabKota'!AL$2:AL$415,MATCH($D195,'Ortala-KabKota'!$E$2:$E$415,FALSE))</f>
        <v>#N/A</v>
      </c>
      <c r="AM195" s="218" t="str">
        <f t="array" ref="AM195">INDEX('Ortala-KabKota'!AM$2:AM$415,MATCH($D195,'Ortala-KabKota'!$E$2:$E$415,FALSE))</f>
        <v>#N/A</v>
      </c>
      <c r="AN195" s="218" t="str">
        <f t="array" ref="AN195">INDEX('Ortala-KabKota'!AN$2:AN$415,MATCH($D195,'Ortala-KabKota'!$E$2:$E$415,FALSE))</f>
        <v>#N/A</v>
      </c>
      <c r="AO195" s="218" t="str">
        <f t="array" ref="AO195">INDEX('Ortala-KabKota'!AO$2:AO$415,MATCH($D195,'Ortala-KabKota'!$E$2:$E$415,FALSE))</f>
        <v>#N/A</v>
      </c>
      <c r="AP195" s="218" t="str">
        <f t="array" ref="AP195">INDEX('Ortala-KabKota'!AP$2:AP$415,MATCH($D195,'Ortala-KabKota'!$E$2:$E$415,FALSE))</f>
        <v>#N/A</v>
      </c>
      <c r="AQ195" s="218" t="str">
        <f t="array" ref="AQ195">INDEX('Ortala-KabKota'!AQ$2:AQ$415,MATCH($D195,'Ortala-KabKota'!$E$2:$E$415,FALSE))</f>
        <v>#N/A</v>
      </c>
      <c r="AR195" s="218" t="str">
        <f t="array" ref="AR195">INDEX('Ortala-KabKota'!AR$2:AR$415,MATCH($D195,'Ortala-KabKota'!$E$2:$E$415,FALSE))</f>
        <v>#N/A</v>
      </c>
      <c r="AS195" s="218" t="str">
        <f t="array" ref="AS195">INDEX('Ortala-KabKota'!AS$2:AS$415,MATCH($D195,'Ortala-KabKota'!$E$2:$E$415,FALSE))</f>
        <v>#N/A</v>
      </c>
      <c r="AT195" s="218" t="str">
        <f t="array" ref="AT195">INDEX('Ortala-KabKota'!AT$2:AT$415,MATCH($D195,'Ortala-KabKota'!$E$2:$E$415,FALSE))</f>
        <v>#N/A</v>
      </c>
      <c r="AU195" s="218" t="str">
        <f t="array" ref="AU195">INDEX('UPTD PPA KabKota'!D$5:D$513,MATCH($D195,'UPTD PPA KabKota'!$C$5:$C$513,FALSE))</f>
        <v/>
      </c>
      <c r="AV195" s="218" t="str">
        <f t="array" ref="AV195">INDEX('UPTD PPA KabKota'!E$5:E$513,MATCH($D195,'UPTD PPA KabKota'!$C$5:$C$513,FALSE))</f>
        <v/>
      </c>
      <c r="AW195" s="218" t="str">
        <f t="array" ref="AW195">INDEX('UPTD PPA KabKota'!F$5:F$513,MATCH($D195,'UPTD PPA KabKota'!$C$5:$C$513,FALSE))</f>
        <v/>
      </c>
      <c r="AX195" s="218" t="str">
        <f t="array" ref="AX195">INDEX('UPTD PPA KabKota'!G$5:G$513,MATCH($D195,'UPTD PPA KabKota'!$C$5:$C$513,FALSE))</f>
        <v/>
      </c>
      <c r="AY195" s="218" t="str">
        <f t="array" ref="AY195">INDEX('UPTD PPA KabKota'!H$5:H$513,MATCH($D195,'UPTD PPA KabKota'!$C$5:$C$513,FALSE))</f>
        <v/>
      </c>
      <c r="AZ195" s="218" t="str">
        <f t="array" ref="AZ195">INDEX('UPTD PPA KabKota'!I$5:I$513,MATCH($D195,'UPTD PPA KabKota'!$C$5:$C$513,FALSE))</f>
        <v/>
      </c>
      <c r="BA195" s="218" t="str">
        <f t="array" ref="BA195">INDEX('UPTD PPA KabKota'!J$5:J$513,MATCH($D195,'UPTD PPA KabKota'!$C$5:$C$513,FALSE))</f>
        <v/>
      </c>
      <c r="BB195" s="218" t="str">
        <f t="array" ref="BB195">INDEX('UPTD PPA KabKota'!K$5:K$513,MATCH($D195,'UPTD PPA KabKota'!$C$5:$C$513,FALSE))</f>
        <v/>
      </c>
      <c r="BC195" s="218" t="str">
        <f t="array" ref="BC195">INDEX('UPTD PPA KabKota'!L$5:L$513,MATCH($D195,'UPTD PPA KabKota'!$C$5:$C$513,FALSE))</f>
        <v/>
      </c>
      <c r="BD195" s="218" t="str">
        <f t="array" ref="BD195">INDEX('UPTD PPA KabKota'!M$5:M$513,MATCH($D195,'UPTD PPA KabKota'!$C$5:$C$513,FALSE))</f>
        <v/>
      </c>
      <c r="BE195" s="218" t="str">
        <f t="array" ref="BE195">INDEX('UPTD PPA KabKota'!N$5:N$513,MATCH($D195,'UPTD PPA KabKota'!$C$5:$C$513,FALSE))</f>
        <v/>
      </c>
      <c r="BF195" s="218" t="str">
        <f t="array" ref="BF195">INDEX('UPTD PPA KabKota'!O$5:O$513,MATCH($D195,'UPTD PPA KabKota'!$C$5:$C$513,FALSE))</f>
        <v/>
      </c>
      <c r="BG195" s="218" t="str">
        <f t="array" ref="BG195">INDEX('UPTD PPA KabKota'!P$5:P$513,MATCH($D195,'UPTD PPA KabKota'!$C$5:$C$513,FALSE))</f>
        <v/>
      </c>
      <c r="BH195" s="218" t="str">
        <f t="array" ref="BH195">INDEX('UPTD PPA KabKota'!Q$5:Q$513,MATCH($D195,'UPTD PPA KabKota'!$C$5:$C$513,FALSE))</f>
        <v/>
      </c>
      <c r="BI195" s="218" t="str">
        <f t="array" ref="BI195">INDEX('UPTD PPA KabKota'!R$5:R$513,MATCH($D195,'UPTD PPA KabKota'!$C$5:$C$513,FALSE))</f>
        <v/>
      </c>
      <c r="BJ195" s="218" t="str">
        <f t="array" ref="BJ195">INDEX('UPTD PPA KabKota'!S$5:S$513,MATCH($D195,'UPTD PPA KabKota'!$C$5:$C$513,FALSE))</f>
        <v/>
      </c>
      <c r="BK195" s="218" t="str">
        <f t="array" ref="BK195">INDEX('UPTD PPA KabKota'!T$5:T$513,MATCH($D195,'UPTD PPA KabKota'!$C$5:$C$513,FALSE))</f>
        <v/>
      </c>
      <c r="BL195" s="218" t="str">
        <f t="array" ref="BL195">INDEX('UPTD PPA KabKota'!U$5:U$513,MATCH($D195,'UPTD PPA KabKota'!$C$5:$C$513,FALSE))</f>
        <v/>
      </c>
      <c r="BM195" s="218" t="str">
        <f t="array" ref="BM195">INDEX('UPTD PPA KabKota'!V$5:V$513,MATCH($D195,'UPTD PPA KabKota'!$C$5:$C$513,FALSE))</f>
        <v/>
      </c>
      <c r="BN195" s="218" t="str">
        <f t="array" ref="BN195">INDEX('UPTD PPA KabKota'!W$5:W$513,MATCH($D195,'UPTD PPA KabKota'!$C$5:$C$513,FALSE))</f>
        <v/>
      </c>
      <c r="BO195" s="218" t="str">
        <f t="array" ref="BO195">INDEX('UPTD PPA KabKota'!X$5:X$513,MATCH($D195,'UPTD PPA KabKota'!$C$5:$C$513,FALSE))</f>
        <v/>
      </c>
      <c r="BP195" s="218" t="str">
        <f t="array" ref="BP195">INDEX('UPTD PPA KabKota'!Y$5:Y$513,MATCH($D195,'UPTD PPA KabKota'!$C$5:$C$513,FALSE))</f>
        <v/>
      </c>
      <c r="BQ195" s="218" t="str">
        <f t="array" ref="BQ195">INDEX('UPTD PPA KabKota'!Z$5:Z$513,MATCH($D195,'UPTD PPA KabKota'!$C$5:$C$513,FALSE))</f>
        <v/>
      </c>
      <c r="BR195" s="218" t="str">
        <f t="array" ref="BR195">INDEX('UPTD PPA KabKota'!AA$5:AA$513,MATCH($D195,'UPTD PPA KabKota'!$C$5:$C$513,FALSE))</f>
        <v/>
      </c>
      <c r="BS195" s="218" t="str">
        <f t="array" ref="BS195">INDEX('UPTD PPA KabKota'!AB$5:AB$513,MATCH($D195,'UPTD PPA KabKota'!$C$5:$C$513,FALSE))</f>
        <v/>
      </c>
      <c r="BT195" s="218" t="str">
        <f t="array" ref="BT195">INDEX('UPTD PPA KabKota'!AC$5:AC$513,MATCH($D195,'UPTD PPA KabKota'!$C$5:$C$513,FALSE))</f>
        <v/>
      </c>
      <c r="BU195" s="218" t="str">
        <f t="array" ref="BU195">INDEX('UPTD PPA KabKota'!AD$5:AD$513,MATCH($D195,'UPTD PPA KabKota'!$C$5:$C$513,FALSE))</f>
        <v/>
      </c>
      <c r="BV195" s="218" t="str">
        <f t="array" ref="BV195">INDEX('UPTD PPA KabKota'!AE$5:AE$513,MATCH($D195,'UPTD PPA KabKota'!$C$5:$C$513,FALSE))</f>
        <v/>
      </c>
      <c r="BW195" s="218" t="str">
        <f t="array" ref="BW195">INDEX('UPTD PPA KabKota'!AF$5:AF$513,MATCH($D195,'UPTD PPA KabKota'!$C$5:$C$513,FALSE))</f>
        <v/>
      </c>
      <c r="BX195" s="218" t="str">
        <f t="array" ref="BX195">INDEX('UPTD PPA KabKota'!AG$5:AG$513,MATCH($D195,'UPTD PPA KabKota'!$C$5:$C$513,FALSE))</f>
        <v/>
      </c>
      <c r="BY195" s="218" t="str">
        <f t="array" ref="BY195">INDEX('UPTD PPA KabKota'!AH$5:AH$513,MATCH($D195,'UPTD PPA KabKota'!$C$5:$C$513,FALSE))</f>
        <v/>
      </c>
      <c r="BZ195" s="218" t="str">
        <f t="array" ref="BZ195">INDEX('UPTD PPA KabKota'!AI$5:AI$513,MATCH($D195,'UPTD PPA KabKota'!$C$5:$C$513,FALSE))</f>
        <v/>
      </c>
      <c r="CA195" s="218" t="str">
        <f t="array" ref="CA195">INDEX('UPTD PPA KabKota'!AJ$5:AJ$513,MATCH($D195,'UPTD PPA KabKota'!$C$5:$C$513,FALSE))</f>
        <v/>
      </c>
      <c r="CB195" s="218" t="str">
        <f t="array" ref="CB195">INDEX('UPTD PPA KabKota'!AK$5:AK$513,MATCH($D195,'UPTD PPA KabKota'!$C$5:$C$513,FALSE))</f>
        <v/>
      </c>
      <c r="CC195" s="218" t="str">
        <f t="array" ref="CC195">INDEX('UPTD PPA KabKota'!AL$5:AL$513,MATCH($D195,'UPTD PPA KabKota'!$C$5:$C$513,FALSE))</f>
        <v/>
      </c>
      <c r="CD195" s="218" t="str">
        <f t="array" ref="CD195">INDEX('UPTD PPA KabKota'!AM$5:AM$513,MATCH($D195,'UPTD PPA KabKota'!$C$5:$C$513,FALSE))</f>
        <v/>
      </c>
      <c r="CE195" s="218" t="str">
        <f t="array" ref="CE195">INDEX('UPTD PPA KabKota'!AN$5:AN$513,MATCH($D195,'UPTD PPA KabKota'!$C$5:$C$513,FALSE))</f>
        <v/>
      </c>
      <c r="CF195" s="218" t="str">
        <f t="array" ref="CF195">INDEX('UPTD PPA KabKota'!AO$5:AO$513,MATCH($D195,'UPTD PPA KabKota'!$C$5:$C$513,FALSE))</f>
        <v/>
      </c>
      <c r="CG195" s="218" t="str">
        <f t="array" ref="CG195">INDEX('UPTD PPA KabKota'!AP$5:AP$513,MATCH($D195,'UPTD PPA KabKota'!$C$5:$C$513,FALSE))</f>
        <v/>
      </c>
      <c r="CH195" s="218" t="str">
        <f t="array" ref="CH195">INDEX('UPTD PPA KabKota'!AQ$5:AQ$513,MATCH($D195,'UPTD PPA KabKota'!$C$5:$C$513,FALSE))</f>
        <v/>
      </c>
      <c r="CI195" s="218" t="str">
        <f t="array" ref="CI195">INDEX('UPTD PPA KabKota'!AR$5:AR$513,MATCH($D195,'UPTD PPA KabKota'!$C$5:$C$513,FALSE))</f>
        <v/>
      </c>
      <c r="CJ195" s="218" t="str">
        <f t="array" ref="CJ195">INDEX('UPTD PPA KabKota'!AS$5:AS$513,MATCH($D195,'UPTD PPA KabKota'!$C$5:$C$513,FALSE))</f>
        <v/>
      </c>
      <c r="CK195" s="218" t="str">
        <f t="array" ref="CK195">INDEX('UPTD PPA KabKota'!AT$5:AT$513,MATCH($D195,'UPTD PPA KabKota'!$C$5:$C$513,FALSE))</f>
        <v/>
      </c>
      <c r="CL195" s="218" t="str">
        <f t="array" ref="CL195">INDEX('UPTD PPA KabKota'!AU$5:AU$513,MATCH($D195,'UPTD PPA KabKota'!$C$5:$C$513,FALSE))</f>
        <v/>
      </c>
      <c r="CM195" s="218" t="str">
        <f t="array" ref="CM195">INDEX('UPTD PPA KabKota'!AV$5:AV$513,MATCH($D195,'UPTD PPA KabKota'!$C$5:$C$513,FALSE))</f>
        <v/>
      </c>
      <c r="CN195" s="218" t="str">
        <f t="array" ref="CN195">INDEX('UPTD PPA KabKota'!AW$5:AW$513,MATCH($D195,'UPTD PPA KabKota'!$C$5:$C$513,FALSE))</f>
        <v/>
      </c>
      <c r="CO195" s="218" t="str">
        <f t="array" ref="CO195">INDEX('UPTD PPA KabKota'!AX$5:AX$513,MATCH($D195,'UPTD PPA KabKota'!$C$5:$C$513,FALSE))</f>
        <v/>
      </c>
      <c r="CP195" s="218" t="str">
        <f t="array" ref="CP195">INDEX('UPTD PPA KabKota'!AY$5:AY$513,MATCH($D195,'UPTD PPA KabKota'!$C$5:$C$513,FALSE))</f>
        <v/>
      </c>
      <c r="CQ195" s="209" t="str">
        <f>IFERROR(__xludf.DUMMYFUNCTION("IF(ISBLANK($K195),"""",IF(REGEXMATCH($K195,""Peraturan""),""Ada"",IF(REGEXMATCH($K195,""Rekomendasi""),""Tidak Ada"", $K195)))
"),"#N/A")</f>
        <v>#N/A</v>
      </c>
      <c r="CR195" s="209" t="str">
        <f t="array" ref="CR195">index('UPTD PPA KabKota'!$BI$5:$BI$513,match($D195,'UPTD PPA KabKota'!$C$5:$C$513,false))</f>
        <v>Tidak Ada</v>
      </c>
      <c r="CS195" s="314" t="str">
        <f t="shared" si="31"/>
        <v>#N/A</v>
      </c>
    </row>
    <row r="196">
      <c r="A196" s="334">
        <v>190.0</v>
      </c>
      <c r="B196" s="334">
        <v>24.0</v>
      </c>
      <c r="C196" s="311" t="s">
        <v>4750</v>
      </c>
      <c r="D196" s="312" t="s">
        <v>1981</v>
      </c>
      <c r="E196" s="315">
        <v>45748.0</v>
      </c>
      <c r="F196" s="218" t="str">
        <f t="array" ref="F196">INDEX('Ortala-KabKota'!F$2:F$415,MATCH($D196,'Ortala-KabKota'!$E$2:$E$415,FALSE))</f>
        <v>Ima Halimah/ 08117305608 (Plt.)</v>
      </c>
      <c r="G196" s="218" t="str">
        <f t="array" ref="G196">INDEX('Ortala-KabKota'!G$2:G$415,MATCH($D196,'Ortala-KabKota'!$E$2:$E$415,FALSE))</f>
        <v>Komplek Permata Depok, Jl. Permata Raya No 6, Kota Depok</v>
      </c>
      <c r="H196" s="218" t="str">
        <f t="array" ref="H196">INDEX('Ortala-KabKota'!H$2:H$415,MATCH($D196,'Ortala-KabKota'!$E$2:$E$415,FALSE))</f>
        <v/>
      </c>
      <c r="I196" s="218" t="str">
        <f t="array" ref="I196">INDEX('Ortala-KabKota'!I$2:I$415,MATCH($D196,'Ortala-KabKota'!$E$2:$E$415,FALSE))</f>
        <v>112
08111186598</v>
      </c>
      <c r="J196" s="218" t="str">
        <f t="array" ref="J196">INDEX('Ortala-KabKota'!J$2:J$415,MATCH($D196,'Ortala-KabKota'!$E$2:$E$415,FALSE))</f>
        <v>UPTD PPA</v>
      </c>
      <c r="K196" s="218" t="str">
        <f t="array" ref="K196">INDEX('Ortala-KabKota'!K$2:K$415,MATCH($D196,'Ortala-KabKota'!$E$2:$E$415,FALSE))</f>
        <v>Peraturan Walikota Depok Nomor 67 Tahun 2019</v>
      </c>
      <c r="L196" s="218">
        <f t="array" ref="L196">INDEX('Ortala-KabKota'!L$2:L$415,MATCH($D196,'Ortala-KabKota'!$E$2:$E$415,FALSE))</f>
        <v>2019</v>
      </c>
      <c r="M196" s="218" t="str">
        <f t="array" ref="M196">INDEX('Ortala-KabKota'!M$2:M$415,MATCH($D196,'Ortala-KabKota'!$E$2:$E$415,FALSE))</f>
        <v>A</v>
      </c>
      <c r="N196" s="218" t="str">
        <f t="array" ref="N196">INDEX('Ortala-KabKota'!N$2:N$415,MATCH($D196,'Ortala-KabKota'!$E$2:$E$415,FALSE))</f>
        <v>Dessy Suziana/ 081266405725</v>
      </c>
      <c r="O196" s="218" t="str">
        <f t="array" ref="O196">INDEX('Ortala-KabKota'!O$2:O$415,MATCH($D196,'Ortala-KabKota'!$E$2:$E$415,FALSE))</f>
        <v>uptdppakotadepok@gmail.com</v>
      </c>
      <c r="P196" s="218" t="str">
        <f t="array" ref="P196">INDEX('Ortala-KabKota'!P$2:P$415,MATCH($D196,'Ortala-KabKota'!$E$2:$E$415,FALSE))</f>
        <v>KaUPTD, Kasubag TU dan Jabfung</v>
      </c>
      <c r="Q196" s="218" t="str">
        <f t="array" ref="Q196">INDEX('Ortala-KabKota'!Q$2:Q$415,MATCH($D196,'Ortala-KabKota'!$E$2:$E$415,FALSE))</f>
        <v>MANDIRI</v>
      </c>
      <c r="R196" s="218" t="str">
        <f t="array" ref="R196">INDEX('Ortala-KabKota'!R$2:R$415,MATCH($D196,'Ortala-KabKota'!$E$2:$E$415,FALSE))</f>
        <v>SEWA/KONTRAK</v>
      </c>
      <c r="S196" s="218" t="str">
        <f t="array" ref="S196">INDEX('Ortala-KabKota'!S$2:S$415,MATCH($D196,'Ortala-KabKota'!$E$2:$E$415,FALSE))</f>
        <v>Sewa</v>
      </c>
      <c r="T196" s="218">
        <f t="array" ref="T196">INDEX('Ortala-KabKota'!T$2:T$415,MATCH($D196,'Ortala-KabKota'!$E$2:$E$415,FALSE))</f>
        <v>0</v>
      </c>
      <c r="U196" s="218">
        <f t="array" ref="U196">INDEX('Ortala-KabKota'!U$2:U$415,MATCH($D196,'Ortala-KabKota'!$E$2:$E$415,FALSE))</f>
        <v>1</v>
      </c>
      <c r="V196" s="218">
        <f t="array" ref="V196">INDEX('Ortala-KabKota'!V$2:V$415,MATCH($D196,'Ortala-KabKota'!$E$2:$E$415,FALSE))</f>
        <v>0</v>
      </c>
      <c r="W196" s="218">
        <f t="array" ref="W196">INDEX('Ortala-KabKota'!W$2:W$415,MATCH($D196,'Ortala-KabKota'!$E$2:$E$415,FALSE))</f>
        <v>0</v>
      </c>
      <c r="X196" s="218">
        <f t="array" ref="X196">INDEX('Ortala-KabKota'!X$2:X$415,MATCH($D196,'Ortala-KabKota'!$E$2:$E$415,FALSE))</f>
        <v>0</v>
      </c>
      <c r="Y196" s="218">
        <f t="array" ref="Y196">INDEX('Ortala-KabKota'!Y$2:Y$415,MATCH($D196,'Ortala-KabKota'!$E$2:$E$415,FALSE))</f>
        <v>0</v>
      </c>
      <c r="Z196" s="218">
        <f t="array" ref="Z196">INDEX('Ortala-KabKota'!Z$2:Z$415,MATCH($D196,'Ortala-KabKota'!$E$2:$E$415,FALSE))</f>
        <v>1</v>
      </c>
      <c r="AA196" s="218">
        <f t="array" ref="AA196">INDEX('Ortala-KabKota'!AA$2:AA$415,MATCH($D196,'Ortala-KabKota'!$E$2:$E$415,FALSE))</f>
        <v>0</v>
      </c>
      <c r="AB196" s="218">
        <f t="array" ref="AB196">INDEX('Ortala-KabKota'!AB$2:AB$415,MATCH($D196,'Ortala-KabKota'!$E$2:$E$415,FALSE))</f>
        <v>0</v>
      </c>
      <c r="AC196" s="218">
        <f t="array" ref="AC196">INDEX('Ortala-KabKota'!AC$2:AC$415,MATCH($D196,'Ortala-KabKota'!$E$2:$E$415,FALSE))</f>
        <v>0</v>
      </c>
      <c r="AD196" s="218">
        <f t="array" ref="AD196">INDEX('Ortala-KabKota'!AD$2:AD$415,MATCH($D196,'Ortala-KabKota'!$E$2:$E$415,FALSE))</f>
        <v>0</v>
      </c>
      <c r="AE196" s="218">
        <f t="array" ref="AE196">INDEX('Ortala-KabKota'!AE$2:AE$415,MATCH($D196,'Ortala-KabKota'!$E$2:$E$415,FALSE))</f>
        <v>1</v>
      </c>
      <c r="AF196" s="218">
        <f t="array" ref="AF196">INDEX('Ortala-KabKota'!AF$2:AF$415,MATCH($D196,'Ortala-KabKota'!$E$2:$E$415,FALSE))</f>
        <v>1</v>
      </c>
      <c r="AG196" s="218">
        <f t="array" ref="AG196">INDEX('Ortala-KabKota'!AG$2:AG$415,MATCH($D196,'Ortala-KabKota'!$E$2:$E$415,FALSE))</f>
        <v>1</v>
      </c>
      <c r="AH196" s="218">
        <f t="array" ref="AH196">INDEX('Ortala-KabKota'!AH$2:AH$415,MATCH($D196,'Ortala-KabKota'!$E$2:$E$415,FALSE))</f>
        <v>1</v>
      </c>
      <c r="AI196" s="218" t="str">
        <f t="array" ref="AI196">INDEX('Ortala-KabKota'!AI$2:AI$415,MATCH($D196,'Ortala-KabKota'!$E$2:$E$415,FALSE))</f>
        <v>Klien yang menurut hasil assesment dan tim ahli membutuhkan pengamanan dan perlindungan akan ditampung di rumah aman UPTD PPA</v>
      </c>
      <c r="AJ196" s="218">
        <f t="array" ref="AJ196">INDEX('Ortala-KabKota'!AJ$2:AJ$415,MATCH($D196,'Ortala-KabKota'!$E$2:$E$415,FALSE))</f>
        <v>1</v>
      </c>
      <c r="AK196" s="218">
        <f t="array" ref="AK196">INDEX('Ortala-KabKota'!AK$2:AK$415,MATCH($D196,'Ortala-KabKota'!$E$2:$E$415,FALSE))</f>
        <v>1</v>
      </c>
      <c r="AL196" s="218">
        <f t="array" ref="AL196">INDEX('Ortala-KabKota'!AL$2:AL$415,MATCH($D196,'Ortala-KabKota'!$E$2:$E$415,FALSE))</f>
        <v>206</v>
      </c>
      <c r="AM196" s="218" t="str">
        <f t="array" ref="AM196">INDEX('Ortala-KabKota'!AM$2:AM$415,MATCH($D196,'Ortala-KabKota'!$E$2:$E$415,FALSE))</f>
        <v>Kekerasan Seksual, Kekerasan Psikis</v>
      </c>
      <c r="AN196" s="218" t="str">
        <f t="array" ref="AN196">INDEX('Ortala-KabKota'!AN$2:AN$415,MATCH($D196,'Ortala-KabKota'!$E$2:$E$415,FALSE))</f>
        <v/>
      </c>
      <c r="AO196" s="218" t="str">
        <f t="array" ref="AO196">INDEX('Ortala-KabKota'!AO$2:AO$415,MATCH($D196,'Ortala-KabKota'!$E$2:$E$415,FALSE))</f>
        <v/>
      </c>
      <c r="AP196" s="218" t="str">
        <f t="array" ref="AP196">INDEX('Ortala-KabKota'!AP$2:AP$415,MATCH($D196,'Ortala-KabKota'!$E$2:$E$415,FALSE))</f>
        <v/>
      </c>
      <c r="AQ196" s="218">
        <f t="array" ref="AQ196">INDEX('Ortala-KabKota'!AQ$2:AQ$415,MATCH($D196,'Ortala-KabKota'!$E$2:$E$415,FALSE))</f>
        <v>1</v>
      </c>
      <c r="AR196" s="218" t="str">
        <f t="array" ref="AR196">INDEX('Ortala-KabKota'!AR$2:AR$415,MATCH($D196,'Ortala-KabKota'!$E$2:$E$415,FALSE))</f>
        <v/>
      </c>
      <c r="AS196" s="218" t="str">
        <f t="array" ref="AS196">INDEX('Ortala-KabKota'!AS$2:AS$415,MATCH($D196,'Ortala-KabKota'!$E$2:$E$415,FALSE))</f>
        <v/>
      </c>
      <c r="AT196" s="218" t="str">
        <f t="array" ref="AT196">INDEX('Ortala-KabKota'!AT$2:AT$415,MATCH($D196,'Ortala-KabKota'!$E$2:$E$415,FALSE))</f>
        <v/>
      </c>
      <c r="AU196" s="218" t="str">
        <f t="array" ref="AU196">INDEX('UPTD PPA KabKota'!D$5:D$513,MATCH($D196,'UPTD PPA KabKota'!$C$5:$C$513,FALSE))</f>
        <v>Dessy Suziana, SP, ME</v>
      </c>
      <c r="AV196" s="218" t="str">
        <f t="array" ref="AV196">INDEX('UPTD PPA KabKota'!E$5:E$513,MATCH($D196,'UPTD PPA KabKota'!$C$5:$C$513,FALSE))</f>
        <v>Jl. Permata Raya No.6 Kelurahan Pondok Jaya Kecamatan Cipayung Kota Depok</v>
      </c>
      <c r="AW196" s="218">
        <f t="array" ref="AW196">INDEX('UPTD PPA KabKota'!F$5:F$513,MATCH($D196,'UPTD PPA KabKota'!$C$5:$C$513,FALSE))</f>
        <v>81111186598</v>
      </c>
      <c r="AX196" s="218">
        <f t="array" ref="AX196">INDEX('UPTD PPA KabKota'!G$5:G$513,MATCH($D196,'UPTD PPA KabKota'!$C$5:$C$513,FALSE))</f>
        <v>81111186598</v>
      </c>
      <c r="AY196" s="218" t="str">
        <f t="array" ref="AY196">INDEX('UPTD PPA KabKota'!H$5:H$513,MATCH($D196,'UPTD PPA KabKota'!$C$5:$C$513,FALSE))</f>
        <v>UPTD PPA</v>
      </c>
      <c r="AZ196" s="218" t="str">
        <f t="array" ref="AZ196">INDEX('UPTD PPA KabKota'!I$5:I$513,MATCH($D196,'UPTD PPA KabKota'!$C$5:$C$513,FALSE))</f>
        <v>Peraturan Walikota Depok No. 67 Tahun 2019</v>
      </c>
      <c r="BA196" s="218">
        <f t="array" ref="BA196">INDEX('UPTD PPA KabKota'!J$5:J$513,MATCH($D196,'UPTD PPA KabKota'!$C$5:$C$513,FALSE))</f>
        <v>2019</v>
      </c>
      <c r="BB196" s="218" t="str">
        <f t="array" ref="BB196">INDEX('UPTD PPA KabKota'!K$5:K$513,MATCH($D196,'UPTD PPA KabKota'!$C$5:$C$513,FALSE))</f>
        <v>A</v>
      </c>
      <c r="BC196" s="218" t="str">
        <f t="array" ref="BC196">INDEX('UPTD PPA KabKota'!L$5:L$513,MATCH($D196,'UPTD PPA KabKota'!$C$5:$C$513,FALSE))</f>
        <v>Dessy Suziana/081266405725</v>
      </c>
      <c r="BD196" s="218" t="str">
        <f t="array" ref="BD196">INDEX('UPTD PPA KabKota'!M$5:M$513,MATCH($D196,'UPTD PPA KabKota'!$C$5:$C$513,FALSE))</f>
        <v>uptdppakotadepok@gmail.com</v>
      </c>
      <c r="BE196" s="218" t="str">
        <f t="array" ref="BE196">INDEX('UPTD PPA KabKota'!N$5:N$513,MATCH($D196,'UPTD PPA KabKota'!$C$5:$C$513,FALSE))</f>
        <v>Kepala UPTD, Kasubag TU, Jabatan Fungsional</v>
      </c>
      <c r="BF196" s="218" t="str">
        <f t="array" ref="BF196">INDEX('UPTD PPA KabKota'!O$5:O$513,MATCH($D196,'UPTD PPA KabKota'!$C$5:$C$513,FALSE))</f>
        <v>Mandiri</v>
      </c>
      <c r="BG196" s="218" t="str">
        <f t="array" ref="BG196">INDEX('UPTD PPA KabKota'!P$5:P$513,MATCH($D196,'UPTD PPA KabKota'!$C$5:$C$513,FALSE))</f>
        <v>Sewa/Kontrak</v>
      </c>
      <c r="BH196" s="218" t="str">
        <f t="array" ref="BH196">INDEX('UPTD PPA KabKota'!Q$5:Q$513,MATCH($D196,'UPTD PPA KabKota'!$C$5:$C$513,FALSE))</f>
        <v/>
      </c>
      <c r="BI196" s="218" t="str">
        <f t="array" ref="BI196">INDEX('UPTD PPA KabKota'!R$5:R$513,MATCH($D196,'UPTD PPA KabKota'!$C$5:$C$513,FALSE))</f>
        <v>Ada</v>
      </c>
      <c r="BJ196" s="218" t="str">
        <f t="array" ref="BJ196">INDEX('UPTD PPA KabKota'!S$5:S$513,MATCH($D196,'UPTD PPA KabKota'!$C$5:$C$513,FALSE))</f>
        <v>Ada</v>
      </c>
      <c r="BK196" s="218" t="str">
        <f t="array" ref="BK196">INDEX('UPTD PPA KabKota'!T$5:T$513,MATCH($D196,'UPTD PPA KabKota'!$C$5:$C$513,FALSE))</f>
        <v>Ada</v>
      </c>
      <c r="BL196" s="218" t="str">
        <f t="array" ref="BL196">INDEX('UPTD PPA KabKota'!U$5:U$513,MATCH($D196,'UPTD PPA KabKota'!$C$5:$C$513,FALSE))</f>
        <v>Ada</v>
      </c>
      <c r="BM196" s="218" t="str">
        <f t="array" ref="BM196">INDEX('UPTD PPA KabKota'!V$5:V$513,MATCH($D196,'UPTD PPA KabKota'!$C$5:$C$513,FALSE))</f>
        <v>Ada</v>
      </c>
      <c r="BN196" s="218" t="str">
        <f t="array" ref="BN196">INDEX('UPTD PPA KabKota'!W$5:W$513,MATCH($D196,'UPTD PPA KabKota'!$C$5:$C$513,FALSE))</f>
        <v>Ada</v>
      </c>
      <c r="BO196" s="218" t="str">
        <f t="array" ref="BO196">INDEX('UPTD PPA KabKota'!X$5:X$513,MATCH($D196,'UPTD PPA KabKota'!$C$5:$C$513,FALSE))</f>
        <v>Ada</v>
      </c>
      <c r="BP196" s="218" t="str">
        <f t="array" ref="BP196">INDEX('UPTD PPA KabKota'!Y$5:Y$513,MATCH($D196,'UPTD PPA KabKota'!$C$5:$C$513,FALSE))</f>
        <v>Ada</v>
      </c>
      <c r="BQ196" s="218" t="str">
        <f t="array" ref="BQ196">INDEX('UPTD PPA KabKota'!Z$5:Z$513,MATCH($D196,'UPTD PPA KabKota'!$C$5:$C$513,FALSE))</f>
        <v>Ada</v>
      </c>
      <c r="BR196" s="218" t="str">
        <f t="array" ref="BR196">INDEX('UPTD PPA KabKota'!AA$5:AA$513,MATCH($D196,'UPTD PPA KabKota'!$C$5:$C$513,FALSE))</f>
        <v>Ada</v>
      </c>
      <c r="BS196" s="218" t="str">
        <f t="array" ref="BS196">INDEX('UPTD PPA KabKota'!AB$5:AB$513,MATCH($D196,'UPTD PPA KabKota'!$C$5:$C$513,FALSE))</f>
        <v>Tidak Ada</v>
      </c>
      <c r="BT196" s="218" t="str">
        <f t="array" ref="BT196">INDEX('UPTD PPA KabKota'!AC$5:AC$513,MATCH($D196,'UPTD PPA KabKota'!$C$5:$C$513,FALSE))</f>
        <v>Sudah</v>
      </c>
      <c r="BU196" s="218" t="str">
        <f t="array" ref="BU196">INDEX('UPTD PPA KabKota'!AD$5:AD$513,MATCH($D196,'UPTD PPA KabKota'!$C$5:$C$513,FALSE))</f>
        <v>Sudah</v>
      </c>
      <c r="BV196" s="218" t="str">
        <f t="array" ref="BV196">INDEX('UPTD PPA KabKota'!AE$5:AE$513,MATCH($D196,'UPTD PPA KabKota'!$C$5:$C$513,FALSE))</f>
        <v>Sudah</v>
      </c>
      <c r="BW196" s="218" t="str">
        <f t="array" ref="BW196">INDEX('UPTD PPA KabKota'!AF$5:AF$513,MATCH($D196,'UPTD PPA KabKota'!$C$5:$C$513,FALSE))</f>
        <v>Sudah</v>
      </c>
      <c r="BX196" s="218" t="str">
        <f t="array" ref="BX196">INDEX('UPTD PPA KabKota'!AG$5:AG$513,MATCH($D196,'UPTD PPA KabKota'!$C$5:$C$513,FALSE))</f>
        <v>Sudah</v>
      </c>
      <c r="BY196" s="218" t="str">
        <f t="array" ref="BY196">INDEX('UPTD PPA KabKota'!AH$5:AH$513,MATCH($D196,'UPTD PPA KabKota'!$C$5:$C$513,FALSE))</f>
        <v>Sudah</v>
      </c>
      <c r="BZ196" s="218" t="str">
        <f t="array" ref="BZ196">INDEX('UPTD PPA KabKota'!AI$5:AI$513,MATCH($D196,'UPTD PPA KabKota'!$C$5:$C$513,FALSE))</f>
        <v>Sudah</v>
      </c>
      <c r="CA196" s="218" t="str">
        <f t="array" ref="CA196">INDEX('UPTD PPA KabKota'!AJ$5:AJ$513,MATCH($D196,'UPTD PPA KabKota'!$C$5:$C$513,FALSE))</f>
        <v>Sudah</v>
      </c>
      <c r="CB196" s="218" t="str">
        <f t="array" ref="CB196">INDEX('UPTD PPA KabKota'!AK$5:AK$513,MATCH($D196,'UPTD PPA KabKota'!$C$5:$C$513,FALSE))</f>
        <v>Sudah</v>
      </c>
      <c r="CC196" s="218" t="str">
        <f t="array" ref="CC196">INDEX('UPTD PPA KabKota'!AL$5:AL$513,MATCH($D196,'UPTD PPA KabKota'!$C$5:$C$513,FALSE))</f>
        <v>Sudah</v>
      </c>
      <c r="CD196" s="218" t="str">
        <f t="array" ref="CD196">INDEX('UPTD PPA KabKota'!AM$5:AM$513,MATCH($D196,'UPTD PPA KabKota'!$C$5:$C$513,FALSE))</f>
        <v>Sudah</v>
      </c>
      <c r="CE196" s="218" t="str">
        <f t="array" ref="CE196">INDEX('UPTD PPA KabKota'!AN$5:AN$513,MATCH($D196,'UPTD PPA KabKota'!$C$5:$C$513,FALSE))</f>
        <v/>
      </c>
      <c r="CF196" s="218">
        <f t="array" ref="CF196">INDEX('UPTD PPA KabKota'!AO$5:AO$513,MATCH($D196,'UPTD PPA KabKota'!$C$5:$C$513,FALSE))</f>
        <v>217</v>
      </c>
      <c r="CG196" s="218" t="str">
        <f t="array" ref="CG196">INDEX('UPTD PPA KabKota'!AP$5:AP$513,MATCH($D196,'UPTD PPA KabKota'!$C$5:$C$513,FALSE))</f>
        <v>Kekerasan Seksual</v>
      </c>
      <c r="CH196" s="218" t="str">
        <f t="array" ref="CH196">INDEX('UPTD PPA KabKota'!AQ$5:AQ$513,MATCH($D196,'UPTD PPA KabKota'!$C$5:$C$513,FALSE))</f>
        <v/>
      </c>
      <c r="CI196" s="218" t="str">
        <f t="array" ref="CI196">INDEX('UPTD PPA KabKota'!AR$5:AR$513,MATCH($D196,'UPTD PPA KabKota'!$C$5:$C$513,FALSE))</f>
        <v/>
      </c>
      <c r="CJ196" s="218" t="str">
        <f t="array" ref="CJ196">INDEX('UPTD PPA KabKota'!AS$5:AS$513,MATCH($D196,'UPTD PPA KabKota'!$C$5:$C$513,FALSE))</f>
        <v/>
      </c>
      <c r="CK196" s="218" t="str">
        <f t="array" ref="CK196">INDEX('UPTD PPA KabKota'!AT$5:AT$513,MATCH($D196,'UPTD PPA KabKota'!$C$5:$C$513,FALSE))</f>
        <v>v</v>
      </c>
      <c r="CL196" s="218" t="str">
        <f t="array" ref="CL196">INDEX('UPTD PPA KabKota'!AU$5:AU$513,MATCH($D196,'UPTD PPA KabKota'!$C$5:$C$513,FALSE))</f>
        <v/>
      </c>
      <c r="CM196" s="218" t="str">
        <f t="array" ref="CM196">INDEX('UPTD PPA KabKota'!AV$5:AV$513,MATCH($D196,'UPTD PPA KabKota'!$C$5:$C$513,FALSE))</f>
        <v/>
      </c>
      <c r="CN196" s="218" t="str">
        <f t="array" ref="CN196">INDEX('UPTD PPA KabKota'!AW$5:AW$513,MATCH($D196,'UPTD PPA KabKota'!$C$5:$C$513,FALSE))</f>
        <v/>
      </c>
      <c r="CO196" s="218" t="str">
        <f t="array" ref="CO196">INDEX('UPTD PPA KabKota'!AX$5:AX$513,MATCH($D196,'UPTD PPA KabKota'!$C$5:$C$513,FALSE))</f>
        <v/>
      </c>
      <c r="CP196" s="218" t="str">
        <f t="array" ref="CP196">INDEX('UPTD PPA KabKota'!AY$5:AY$513,MATCH($D196,'UPTD PPA KabKota'!$C$5:$C$513,FALSE))</f>
        <v/>
      </c>
      <c r="CQ196" s="209" t="str">
        <f>IFERROR(__xludf.DUMMYFUNCTION("IF(ISBLANK($K196),"""",IF(REGEXMATCH($K196,""Peraturan""),""Ada"",IF(REGEXMATCH($K196,""Rekomendasi""),""Tidak Ada"", $K196)))
"),"Ada")</f>
        <v>Ada</v>
      </c>
      <c r="CR196" s="209" t="str">
        <f t="array" ref="CR196">index('UPTD PPA KabKota'!$BI$5:$BI$513,match($D196,'UPTD PPA KabKota'!$C$5:$C$513,false))</f>
        <v>Ada</v>
      </c>
      <c r="CS196" s="314" t="str">
        <f t="shared" si="31"/>
        <v>Ada</v>
      </c>
    </row>
    <row r="197">
      <c r="A197" s="334">
        <v>191.0</v>
      </c>
      <c r="B197" s="334">
        <v>25.0</v>
      </c>
      <c r="C197" s="311" t="s">
        <v>4750</v>
      </c>
      <c r="D197" s="312" t="s">
        <v>2154</v>
      </c>
      <c r="E197" s="313"/>
      <c r="F197" s="218" t="str">
        <f t="array" ref="F197">INDEX('Ortala-KabKota'!F$2:F$415,MATCH($D197,'Ortala-KabKota'!$E$2:$E$415,FALSE))</f>
        <v>#N/A</v>
      </c>
      <c r="G197" s="218" t="str">
        <f t="array" ref="G197">INDEX('Ortala-KabKota'!G$2:G$415,MATCH($D197,'Ortala-KabKota'!$E$2:$E$415,FALSE))</f>
        <v>#N/A</v>
      </c>
      <c r="H197" s="218" t="str">
        <f t="array" ref="H197">INDEX('Ortala-KabKota'!H$2:H$415,MATCH($D197,'Ortala-KabKota'!$E$2:$E$415,FALSE))</f>
        <v>#N/A</v>
      </c>
      <c r="I197" s="218" t="str">
        <f t="array" ref="I197">INDEX('Ortala-KabKota'!I$2:I$415,MATCH($D197,'Ortala-KabKota'!$E$2:$E$415,FALSE))</f>
        <v>#N/A</v>
      </c>
      <c r="J197" s="218" t="str">
        <f t="array" ref="J197">INDEX('Ortala-KabKota'!J$2:J$415,MATCH($D197,'Ortala-KabKota'!$E$2:$E$415,FALSE))</f>
        <v>#N/A</v>
      </c>
      <c r="K197" s="218" t="str">
        <f t="array" ref="K197">INDEX('Ortala-KabKota'!K$2:K$415,MATCH($D197,'Ortala-KabKota'!$E$2:$E$415,FALSE))</f>
        <v>#N/A</v>
      </c>
      <c r="L197" s="218" t="str">
        <f t="array" ref="L197">INDEX('Ortala-KabKota'!L$2:L$415,MATCH($D197,'Ortala-KabKota'!$E$2:$E$415,FALSE))</f>
        <v>#N/A</v>
      </c>
      <c r="M197" s="218" t="str">
        <f t="array" ref="M197">INDEX('Ortala-KabKota'!M$2:M$415,MATCH($D197,'Ortala-KabKota'!$E$2:$E$415,FALSE))</f>
        <v>#N/A</v>
      </c>
      <c r="N197" s="218" t="str">
        <f t="array" ref="N197">INDEX('Ortala-KabKota'!N$2:N$415,MATCH($D197,'Ortala-KabKota'!$E$2:$E$415,FALSE))</f>
        <v>#N/A</v>
      </c>
      <c r="O197" s="218" t="str">
        <f t="array" ref="O197">INDEX('Ortala-KabKota'!O$2:O$415,MATCH($D197,'Ortala-KabKota'!$E$2:$E$415,FALSE))</f>
        <v>#N/A</v>
      </c>
      <c r="P197" s="218" t="str">
        <f t="array" ref="P197">INDEX('Ortala-KabKota'!P$2:P$415,MATCH($D197,'Ortala-KabKota'!$E$2:$E$415,FALSE))</f>
        <v>#N/A</v>
      </c>
      <c r="Q197" s="218" t="str">
        <f t="array" ref="Q197">INDEX('Ortala-KabKota'!Q$2:Q$415,MATCH($D197,'Ortala-KabKota'!$E$2:$E$415,FALSE))</f>
        <v>#N/A</v>
      </c>
      <c r="R197" s="218" t="str">
        <f t="array" ref="R197">INDEX('Ortala-KabKota'!R$2:R$415,MATCH($D197,'Ortala-KabKota'!$E$2:$E$415,FALSE))</f>
        <v>#N/A</v>
      </c>
      <c r="S197" s="218" t="str">
        <f t="array" ref="S197">INDEX('Ortala-KabKota'!S$2:S$415,MATCH($D197,'Ortala-KabKota'!$E$2:$E$415,FALSE))</f>
        <v>#N/A</v>
      </c>
      <c r="T197" s="218" t="str">
        <f t="array" ref="T197">INDEX('Ortala-KabKota'!T$2:T$415,MATCH($D197,'Ortala-KabKota'!$E$2:$E$415,FALSE))</f>
        <v>#N/A</v>
      </c>
      <c r="U197" s="218" t="str">
        <f t="array" ref="U197">INDEX('Ortala-KabKota'!U$2:U$415,MATCH($D197,'Ortala-KabKota'!$E$2:$E$415,FALSE))</f>
        <v>#N/A</v>
      </c>
      <c r="V197" s="218" t="str">
        <f t="array" ref="V197">INDEX('Ortala-KabKota'!V$2:V$415,MATCH($D197,'Ortala-KabKota'!$E$2:$E$415,FALSE))</f>
        <v>#N/A</v>
      </c>
      <c r="W197" s="218" t="str">
        <f t="array" ref="W197">INDEX('Ortala-KabKota'!W$2:W$415,MATCH($D197,'Ortala-KabKota'!$E$2:$E$415,FALSE))</f>
        <v>#N/A</v>
      </c>
      <c r="X197" s="218" t="str">
        <f t="array" ref="X197">INDEX('Ortala-KabKota'!X$2:X$415,MATCH($D197,'Ortala-KabKota'!$E$2:$E$415,FALSE))</f>
        <v>#N/A</v>
      </c>
      <c r="Y197" s="218" t="str">
        <f t="array" ref="Y197">INDEX('Ortala-KabKota'!Y$2:Y$415,MATCH($D197,'Ortala-KabKota'!$E$2:$E$415,FALSE))</f>
        <v>#N/A</v>
      </c>
      <c r="Z197" s="218" t="str">
        <f t="array" ref="Z197">INDEX('Ortala-KabKota'!Z$2:Z$415,MATCH($D197,'Ortala-KabKota'!$E$2:$E$415,FALSE))</f>
        <v>#N/A</v>
      </c>
      <c r="AA197" s="218" t="str">
        <f t="array" ref="AA197">INDEX('Ortala-KabKota'!AA$2:AA$415,MATCH($D197,'Ortala-KabKota'!$E$2:$E$415,FALSE))</f>
        <v>#N/A</v>
      </c>
      <c r="AB197" s="218" t="str">
        <f t="array" ref="AB197">INDEX('Ortala-KabKota'!AB$2:AB$415,MATCH($D197,'Ortala-KabKota'!$E$2:$E$415,FALSE))</f>
        <v>#N/A</v>
      </c>
      <c r="AC197" s="218" t="str">
        <f t="array" ref="AC197">INDEX('Ortala-KabKota'!AC$2:AC$415,MATCH($D197,'Ortala-KabKota'!$E$2:$E$415,FALSE))</f>
        <v>#N/A</v>
      </c>
      <c r="AD197" s="218" t="str">
        <f t="array" ref="AD197">INDEX('Ortala-KabKota'!AD$2:AD$415,MATCH($D197,'Ortala-KabKota'!$E$2:$E$415,FALSE))</f>
        <v>#N/A</v>
      </c>
      <c r="AE197" s="218" t="str">
        <f t="array" ref="AE197">INDEX('Ortala-KabKota'!AE$2:AE$415,MATCH($D197,'Ortala-KabKota'!$E$2:$E$415,FALSE))</f>
        <v>#N/A</v>
      </c>
      <c r="AF197" s="218" t="str">
        <f t="array" ref="AF197">INDEX('Ortala-KabKota'!AF$2:AF$415,MATCH($D197,'Ortala-KabKota'!$E$2:$E$415,FALSE))</f>
        <v>#N/A</v>
      </c>
      <c r="AG197" s="218" t="str">
        <f t="array" ref="AG197">INDEX('Ortala-KabKota'!AG$2:AG$415,MATCH($D197,'Ortala-KabKota'!$E$2:$E$415,FALSE))</f>
        <v>#N/A</v>
      </c>
      <c r="AH197" s="218" t="str">
        <f t="array" ref="AH197">INDEX('Ortala-KabKota'!AH$2:AH$415,MATCH($D197,'Ortala-KabKota'!$E$2:$E$415,FALSE))</f>
        <v>#N/A</v>
      </c>
      <c r="AI197" s="218" t="str">
        <f t="array" ref="AI197">INDEX('Ortala-KabKota'!AI$2:AI$415,MATCH($D197,'Ortala-KabKota'!$E$2:$E$415,FALSE))</f>
        <v>#N/A</v>
      </c>
      <c r="AJ197" s="218" t="str">
        <f t="array" ref="AJ197">INDEX('Ortala-KabKota'!AJ$2:AJ$415,MATCH($D197,'Ortala-KabKota'!$E$2:$E$415,FALSE))</f>
        <v>#N/A</v>
      </c>
      <c r="AK197" s="218" t="str">
        <f t="array" ref="AK197">INDEX('Ortala-KabKota'!AK$2:AK$415,MATCH($D197,'Ortala-KabKota'!$E$2:$E$415,FALSE))</f>
        <v>#N/A</v>
      </c>
      <c r="AL197" s="218" t="str">
        <f t="array" ref="AL197">INDEX('Ortala-KabKota'!AL$2:AL$415,MATCH($D197,'Ortala-KabKota'!$E$2:$E$415,FALSE))</f>
        <v>#N/A</v>
      </c>
      <c r="AM197" s="218" t="str">
        <f t="array" ref="AM197">INDEX('Ortala-KabKota'!AM$2:AM$415,MATCH($D197,'Ortala-KabKota'!$E$2:$E$415,FALSE))</f>
        <v>#N/A</v>
      </c>
      <c r="AN197" s="218" t="str">
        <f t="array" ref="AN197">INDEX('Ortala-KabKota'!AN$2:AN$415,MATCH($D197,'Ortala-KabKota'!$E$2:$E$415,FALSE))</f>
        <v>#N/A</v>
      </c>
      <c r="AO197" s="218" t="str">
        <f t="array" ref="AO197">INDEX('Ortala-KabKota'!AO$2:AO$415,MATCH($D197,'Ortala-KabKota'!$E$2:$E$415,FALSE))</f>
        <v>#N/A</v>
      </c>
      <c r="AP197" s="218" t="str">
        <f t="array" ref="AP197">INDEX('Ortala-KabKota'!AP$2:AP$415,MATCH($D197,'Ortala-KabKota'!$E$2:$E$415,FALSE))</f>
        <v>#N/A</v>
      </c>
      <c r="AQ197" s="218" t="str">
        <f t="array" ref="AQ197">INDEX('Ortala-KabKota'!AQ$2:AQ$415,MATCH($D197,'Ortala-KabKota'!$E$2:$E$415,FALSE))</f>
        <v>#N/A</v>
      </c>
      <c r="AR197" s="218" t="str">
        <f t="array" ref="AR197">INDEX('Ortala-KabKota'!AR$2:AR$415,MATCH($D197,'Ortala-KabKota'!$E$2:$E$415,FALSE))</f>
        <v>#N/A</v>
      </c>
      <c r="AS197" s="218" t="str">
        <f t="array" ref="AS197">INDEX('Ortala-KabKota'!AS$2:AS$415,MATCH($D197,'Ortala-KabKota'!$E$2:$E$415,FALSE))</f>
        <v>#N/A</v>
      </c>
      <c r="AT197" s="218" t="str">
        <f t="array" ref="AT197">INDEX('Ortala-KabKota'!AT$2:AT$415,MATCH($D197,'Ortala-KabKota'!$E$2:$E$415,FALSE))</f>
        <v>#N/A</v>
      </c>
      <c r="AU197" s="218" t="str">
        <f t="array" ref="AU197">INDEX('UPTD PPA KabKota'!D$5:D$513,MATCH($D197,'UPTD PPA KabKota'!$C$5:$C$513,FALSE))</f>
        <v/>
      </c>
      <c r="AV197" s="218" t="str">
        <f t="array" ref="AV197">INDEX('UPTD PPA KabKota'!E$5:E$513,MATCH($D197,'UPTD PPA KabKota'!$C$5:$C$513,FALSE))</f>
        <v/>
      </c>
      <c r="AW197" s="218" t="str">
        <f t="array" ref="AW197">INDEX('UPTD PPA KabKota'!F$5:F$513,MATCH($D197,'UPTD PPA KabKota'!$C$5:$C$513,FALSE))</f>
        <v/>
      </c>
      <c r="AX197" s="218" t="str">
        <f t="array" ref="AX197">INDEX('UPTD PPA KabKota'!G$5:G$513,MATCH($D197,'UPTD PPA KabKota'!$C$5:$C$513,FALSE))</f>
        <v/>
      </c>
      <c r="AY197" s="218" t="str">
        <f t="array" ref="AY197">INDEX('UPTD PPA KabKota'!H$5:H$513,MATCH($D197,'UPTD PPA KabKota'!$C$5:$C$513,FALSE))</f>
        <v/>
      </c>
      <c r="AZ197" s="218" t="str">
        <f t="array" ref="AZ197">INDEX('UPTD PPA KabKota'!I$5:I$513,MATCH($D197,'UPTD PPA KabKota'!$C$5:$C$513,FALSE))</f>
        <v>PERATURAN WALIKOTA CIMAHI NOMOR 36 TAHUN 2025</v>
      </c>
      <c r="BA197" s="218">
        <f t="array" ref="BA197">INDEX('UPTD PPA KabKota'!J$5:J$513,MATCH($D197,'UPTD PPA KabKota'!$C$5:$C$513,FALSE))</f>
        <v>2025</v>
      </c>
      <c r="BB197" s="218" t="str">
        <f t="array" ref="BB197">INDEX('UPTD PPA KabKota'!K$5:K$513,MATCH($D197,'UPTD PPA KabKota'!$C$5:$C$513,FALSE))</f>
        <v/>
      </c>
      <c r="BC197" s="218" t="str">
        <f t="array" ref="BC197">INDEX('UPTD PPA KabKota'!L$5:L$513,MATCH($D197,'UPTD PPA KabKota'!$C$5:$C$513,FALSE))</f>
        <v/>
      </c>
      <c r="BD197" s="218" t="str">
        <f t="array" ref="BD197">INDEX('UPTD PPA KabKota'!M$5:M$513,MATCH($D197,'UPTD PPA KabKota'!$C$5:$C$513,FALSE))</f>
        <v/>
      </c>
      <c r="BE197" s="218" t="str">
        <f t="array" ref="BE197">INDEX('UPTD PPA KabKota'!N$5:N$513,MATCH($D197,'UPTD PPA KabKota'!$C$5:$C$513,FALSE))</f>
        <v/>
      </c>
      <c r="BF197" s="218" t="str">
        <f t="array" ref="BF197">INDEX('UPTD PPA KabKota'!O$5:O$513,MATCH($D197,'UPTD PPA KabKota'!$C$5:$C$513,FALSE))</f>
        <v/>
      </c>
      <c r="BG197" s="218" t="str">
        <f t="array" ref="BG197">INDEX('UPTD PPA KabKota'!P$5:P$513,MATCH($D197,'UPTD PPA KabKota'!$C$5:$C$513,FALSE))</f>
        <v/>
      </c>
      <c r="BH197" s="218" t="str">
        <f t="array" ref="BH197">INDEX('UPTD PPA KabKota'!Q$5:Q$513,MATCH($D197,'UPTD PPA KabKota'!$C$5:$C$513,FALSE))</f>
        <v/>
      </c>
      <c r="BI197" s="218" t="str">
        <f t="array" ref="BI197">INDEX('UPTD PPA KabKota'!R$5:R$513,MATCH($D197,'UPTD PPA KabKota'!$C$5:$C$513,FALSE))</f>
        <v/>
      </c>
      <c r="BJ197" s="218" t="str">
        <f t="array" ref="BJ197">INDEX('UPTD PPA KabKota'!S$5:S$513,MATCH($D197,'UPTD PPA KabKota'!$C$5:$C$513,FALSE))</f>
        <v/>
      </c>
      <c r="BK197" s="218" t="str">
        <f t="array" ref="BK197">INDEX('UPTD PPA KabKota'!T$5:T$513,MATCH($D197,'UPTD PPA KabKota'!$C$5:$C$513,FALSE))</f>
        <v/>
      </c>
      <c r="BL197" s="218" t="str">
        <f t="array" ref="BL197">INDEX('UPTD PPA KabKota'!U$5:U$513,MATCH($D197,'UPTD PPA KabKota'!$C$5:$C$513,FALSE))</f>
        <v/>
      </c>
      <c r="BM197" s="218" t="str">
        <f t="array" ref="BM197">INDEX('UPTD PPA KabKota'!V$5:V$513,MATCH($D197,'UPTD PPA KabKota'!$C$5:$C$513,FALSE))</f>
        <v/>
      </c>
      <c r="BN197" s="218" t="str">
        <f t="array" ref="BN197">INDEX('UPTD PPA KabKota'!W$5:W$513,MATCH($D197,'UPTD PPA KabKota'!$C$5:$C$513,FALSE))</f>
        <v/>
      </c>
      <c r="BO197" s="218" t="str">
        <f t="array" ref="BO197">INDEX('UPTD PPA KabKota'!X$5:X$513,MATCH($D197,'UPTD PPA KabKota'!$C$5:$C$513,FALSE))</f>
        <v/>
      </c>
      <c r="BP197" s="218" t="str">
        <f t="array" ref="BP197">INDEX('UPTD PPA KabKota'!Y$5:Y$513,MATCH($D197,'UPTD PPA KabKota'!$C$5:$C$513,FALSE))</f>
        <v/>
      </c>
      <c r="BQ197" s="218" t="str">
        <f t="array" ref="BQ197">INDEX('UPTD PPA KabKota'!Z$5:Z$513,MATCH($D197,'UPTD PPA KabKota'!$C$5:$C$513,FALSE))</f>
        <v/>
      </c>
      <c r="BR197" s="218" t="str">
        <f t="array" ref="BR197">INDEX('UPTD PPA KabKota'!AA$5:AA$513,MATCH($D197,'UPTD PPA KabKota'!$C$5:$C$513,FALSE))</f>
        <v/>
      </c>
      <c r="BS197" s="218" t="str">
        <f t="array" ref="BS197">INDEX('UPTD PPA KabKota'!AB$5:AB$513,MATCH($D197,'UPTD PPA KabKota'!$C$5:$C$513,FALSE))</f>
        <v/>
      </c>
      <c r="BT197" s="218" t="str">
        <f t="array" ref="BT197">INDEX('UPTD PPA KabKota'!AC$5:AC$513,MATCH($D197,'UPTD PPA KabKota'!$C$5:$C$513,FALSE))</f>
        <v/>
      </c>
      <c r="BU197" s="218" t="str">
        <f t="array" ref="BU197">INDEX('UPTD PPA KabKota'!AD$5:AD$513,MATCH($D197,'UPTD PPA KabKota'!$C$5:$C$513,FALSE))</f>
        <v/>
      </c>
      <c r="BV197" s="218" t="str">
        <f t="array" ref="BV197">INDEX('UPTD PPA KabKota'!AE$5:AE$513,MATCH($D197,'UPTD PPA KabKota'!$C$5:$C$513,FALSE))</f>
        <v/>
      </c>
      <c r="BW197" s="218" t="str">
        <f t="array" ref="BW197">INDEX('UPTD PPA KabKota'!AF$5:AF$513,MATCH($D197,'UPTD PPA KabKota'!$C$5:$C$513,FALSE))</f>
        <v/>
      </c>
      <c r="BX197" s="218" t="str">
        <f t="array" ref="BX197">INDEX('UPTD PPA KabKota'!AG$5:AG$513,MATCH($D197,'UPTD PPA KabKota'!$C$5:$C$513,FALSE))</f>
        <v/>
      </c>
      <c r="BY197" s="218" t="str">
        <f t="array" ref="BY197">INDEX('UPTD PPA KabKota'!AH$5:AH$513,MATCH($D197,'UPTD PPA KabKota'!$C$5:$C$513,FALSE))</f>
        <v/>
      </c>
      <c r="BZ197" s="218" t="str">
        <f t="array" ref="BZ197">INDEX('UPTD PPA KabKota'!AI$5:AI$513,MATCH($D197,'UPTD PPA KabKota'!$C$5:$C$513,FALSE))</f>
        <v/>
      </c>
      <c r="CA197" s="218" t="str">
        <f t="array" ref="CA197">INDEX('UPTD PPA KabKota'!AJ$5:AJ$513,MATCH($D197,'UPTD PPA KabKota'!$C$5:$C$513,FALSE))</f>
        <v/>
      </c>
      <c r="CB197" s="218" t="str">
        <f t="array" ref="CB197">INDEX('UPTD PPA KabKota'!AK$5:AK$513,MATCH($D197,'UPTD PPA KabKota'!$C$5:$C$513,FALSE))</f>
        <v/>
      </c>
      <c r="CC197" s="218" t="str">
        <f t="array" ref="CC197">INDEX('UPTD PPA KabKota'!AL$5:AL$513,MATCH($D197,'UPTD PPA KabKota'!$C$5:$C$513,FALSE))</f>
        <v/>
      </c>
      <c r="CD197" s="218" t="str">
        <f t="array" ref="CD197">INDEX('UPTD PPA KabKota'!AM$5:AM$513,MATCH($D197,'UPTD PPA KabKota'!$C$5:$C$513,FALSE))</f>
        <v/>
      </c>
      <c r="CE197" s="218" t="str">
        <f t="array" ref="CE197">INDEX('UPTD PPA KabKota'!AN$5:AN$513,MATCH($D197,'UPTD PPA KabKota'!$C$5:$C$513,FALSE))</f>
        <v/>
      </c>
      <c r="CF197" s="218" t="str">
        <f t="array" ref="CF197">INDEX('UPTD PPA KabKota'!AO$5:AO$513,MATCH($D197,'UPTD PPA KabKota'!$C$5:$C$513,FALSE))</f>
        <v/>
      </c>
      <c r="CG197" s="218" t="str">
        <f t="array" ref="CG197">INDEX('UPTD PPA KabKota'!AP$5:AP$513,MATCH($D197,'UPTD PPA KabKota'!$C$5:$C$513,FALSE))</f>
        <v/>
      </c>
      <c r="CH197" s="218" t="str">
        <f t="array" ref="CH197">INDEX('UPTD PPA KabKota'!AQ$5:AQ$513,MATCH($D197,'UPTD PPA KabKota'!$C$5:$C$513,FALSE))</f>
        <v/>
      </c>
      <c r="CI197" s="218" t="str">
        <f t="array" ref="CI197">INDEX('UPTD PPA KabKota'!AR$5:AR$513,MATCH($D197,'UPTD PPA KabKota'!$C$5:$C$513,FALSE))</f>
        <v/>
      </c>
      <c r="CJ197" s="218" t="str">
        <f t="array" ref="CJ197">INDEX('UPTD PPA KabKota'!AS$5:AS$513,MATCH($D197,'UPTD PPA KabKota'!$C$5:$C$513,FALSE))</f>
        <v/>
      </c>
      <c r="CK197" s="218" t="str">
        <f t="array" ref="CK197">INDEX('UPTD PPA KabKota'!AT$5:AT$513,MATCH($D197,'UPTD PPA KabKota'!$C$5:$C$513,FALSE))</f>
        <v/>
      </c>
      <c r="CL197" s="218" t="str">
        <f t="array" ref="CL197">INDEX('UPTD PPA KabKota'!AU$5:AU$513,MATCH($D197,'UPTD PPA KabKota'!$C$5:$C$513,FALSE))</f>
        <v/>
      </c>
      <c r="CM197" s="218" t="str">
        <f t="array" ref="CM197">INDEX('UPTD PPA KabKota'!AV$5:AV$513,MATCH($D197,'UPTD PPA KabKota'!$C$5:$C$513,FALSE))</f>
        <v/>
      </c>
      <c r="CN197" s="218" t="str">
        <f t="array" ref="CN197">INDEX('UPTD PPA KabKota'!AW$5:AW$513,MATCH($D197,'UPTD PPA KabKota'!$C$5:$C$513,FALSE))</f>
        <v/>
      </c>
      <c r="CO197" s="218" t="str">
        <f t="array" ref="CO197">INDEX('UPTD PPA KabKota'!AX$5:AX$513,MATCH($D197,'UPTD PPA KabKota'!$C$5:$C$513,FALSE))</f>
        <v/>
      </c>
      <c r="CP197" s="218" t="str">
        <f t="array" ref="CP197">INDEX('UPTD PPA KabKota'!AY$5:AY$513,MATCH($D197,'UPTD PPA KabKota'!$C$5:$C$513,FALSE))</f>
        <v/>
      </c>
      <c r="CQ197" s="209" t="str">
        <f>IFERROR(__xludf.DUMMYFUNCTION("IF(ISBLANK($K197),"""",IF(REGEXMATCH($K197,""Peraturan""),""Ada"",IF(REGEXMATCH($K197,""Rekomendasi""),""Tidak Ada"", $K197)))
"),"#N/A")</f>
        <v>#N/A</v>
      </c>
      <c r="CR197" s="209" t="str">
        <f t="array" ref="CR197">index('UPTD PPA KabKota'!$BI$5:$BI$513,match($D197,'UPTD PPA KabKota'!$C$5:$C$513,false))</f>
        <v>Ada</v>
      </c>
      <c r="CS197" s="314" t="str">
        <f t="shared" si="31"/>
        <v>#N/A</v>
      </c>
    </row>
    <row r="198">
      <c r="A198" s="334">
        <v>192.0</v>
      </c>
      <c r="B198" s="334">
        <v>26.0</v>
      </c>
      <c r="C198" s="311" t="s">
        <v>4750</v>
      </c>
      <c r="D198" s="312" t="s">
        <v>2156</v>
      </c>
      <c r="E198" s="313"/>
      <c r="F198" s="218" t="str">
        <f t="array" ref="F198">INDEX('Ortala-KabKota'!F$2:F$415,MATCH($D198,'Ortala-KabKota'!$E$2:$E$415,FALSE))</f>
        <v>#N/A</v>
      </c>
      <c r="G198" s="218" t="str">
        <f t="array" ref="G198">INDEX('Ortala-KabKota'!G$2:G$415,MATCH($D198,'Ortala-KabKota'!$E$2:$E$415,FALSE))</f>
        <v>#N/A</v>
      </c>
      <c r="H198" s="218" t="str">
        <f t="array" ref="H198">INDEX('Ortala-KabKota'!H$2:H$415,MATCH($D198,'Ortala-KabKota'!$E$2:$E$415,FALSE))</f>
        <v>#N/A</v>
      </c>
      <c r="I198" s="218" t="str">
        <f t="array" ref="I198">INDEX('Ortala-KabKota'!I$2:I$415,MATCH($D198,'Ortala-KabKota'!$E$2:$E$415,FALSE))</f>
        <v>#N/A</v>
      </c>
      <c r="J198" s="218" t="str">
        <f t="array" ref="J198">INDEX('Ortala-KabKota'!J$2:J$415,MATCH($D198,'Ortala-KabKota'!$E$2:$E$415,FALSE))</f>
        <v>#N/A</v>
      </c>
      <c r="K198" s="218" t="str">
        <f t="array" ref="K198">INDEX('Ortala-KabKota'!K$2:K$415,MATCH($D198,'Ortala-KabKota'!$E$2:$E$415,FALSE))</f>
        <v>#N/A</v>
      </c>
      <c r="L198" s="218" t="str">
        <f t="array" ref="L198">INDEX('Ortala-KabKota'!L$2:L$415,MATCH($D198,'Ortala-KabKota'!$E$2:$E$415,FALSE))</f>
        <v>#N/A</v>
      </c>
      <c r="M198" s="218" t="str">
        <f t="array" ref="M198">INDEX('Ortala-KabKota'!M$2:M$415,MATCH($D198,'Ortala-KabKota'!$E$2:$E$415,FALSE))</f>
        <v>#N/A</v>
      </c>
      <c r="N198" s="218" t="str">
        <f t="array" ref="N198">INDEX('Ortala-KabKota'!N$2:N$415,MATCH($D198,'Ortala-KabKota'!$E$2:$E$415,FALSE))</f>
        <v>#N/A</v>
      </c>
      <c r="O198" s="218" t="str">
        <f t="array" ref="O198">INDEX('Ortala-KabKota'!O$2:O$415,MATCH($D198,'Ortala-KabKota'!$E$2:$E$415,FALSE))</f>
        <v>#N/A</v>
      </c>
      <c r="P198" s="218" t="str">
        <f t="array" ref="P198">INDEX('Ortala-KabKota'!P$2:P$415,MATCH($D198,'Ortala-KabKota'!$E$2:$E$415,FALSE))</f>
        <v>#N/A</v>
      </c>
      <c r="Q198" s="218" t="str">
        <f t="array" ref="Q198">INDEX('Ortala-KabKota'!Q$2:Q$415,MATCH($D198,'Ortala-KabKota'!$E$2:$E$415,FALSE))</f>
        <v>#N/A</v>
      </c>
      <c r="R198" s="218" t="str">
        <f t="array" ref="R198">INDEX('Ortala-KabKota'!R$2:R$415,MATCH($D198,'Ortala-KabKota'!$E$2:$E$415,FALSE))</f>
        <v>#N/A</v>
      </c>
      <c r="S198" s="218" t="str">
        <f t="array" ref="S198">INDEX('Ortala-KabKota'!S$2:S$415,MATCH($D198,'Ortala-KabKota'!$E$2:$E$415,FALSE))</f>
        <v>#N/A</v>
      </c>
      <c r="T198" s="218" t="str">
        <f t="array" ref="T198">INDEX('Ortala-KabKota'!T$2:T$415,MATCH($D198,'Ortala-KabKota'!$E$2:$E$415,FALSE))</f>
        <v>#N/A</v>
      </c>
      <c r="U198" s="218" t="str">
        <f t="array" ref="U198">INDEX('Ortala-KabKota'!U$2:U$415,MATCH($D198,'Ortala-KabKota'!$E$2:$E$415,FALSE))</f>
        <v>#N/A</v>
      </c>
      <c r="V198" s="218" t="str">
        <f t="array" ref="V198">INDEX('Ortala-KabKota'!V$2:V$415,MATCH($D198,'Ortala-KabKota'!$E$2:$E$415,FALSE))</f>
        <v>#N/A</v>
      </c>
      <c r="W198" s="218" t="str">
        <f t="array" ref="W198">INDEX('Ortala-KabKota'!W$2:W$415,MATCH($D198,'Ortala-KabKota'!$E$2:$E$415,FALSE))</f>
        <v>#N/A</v>
      </c>
      <c r="X198" s="218" t="str">
        <f t="array" ref="X198">INDEX('Ortala-KabKota'!X$2:X$415,MATCH($D198,'Ortala-KabKota'!$E$2:$E$415,FALSE))</f>
        <v>#N/A</v>
      </c>
      <c r="Y198" s="218" t="str">
        <f t="array" ref="Y198">INDEX('Ortala-KabKota'!Y$2:Y$415,MATCH($D198,'Ortala-KabKota'!$E$2:$E$415,FALSE))</f>
        <v>#N/A</v>
      </c>
      <c r="Z198" s="218" t="str">
        <f t="array" ref="Z198">INDEX('Ortala-KabKota'!Z$2:Z$415,MATCH($D198,'Ortala-KabKota'!$E$2:$E$415,FALSE))</f>
        <v>#N/A</v>
      </c>
      <c r="AA198" s="218" t="str">
        <f t="array" ref="AA198">INDEX('Ortala-KabKota'!AA$2:AA$415,MATCH($D198,'Ortala-KabKota'!$E$2:$E$415,FALSE))</f>
        <v>#N/A</v>
      </c>
      <c r="AB198" s="218" t="str">
        <f t="array" ref="AB198">INDEX('Ortala-KabKota'!AB$2:AB$415,MATCH($D198,'Ortala-KabKota'!$E$2:$E$415,FALSE))</f>
        <v>#N/A</v>
      </c>
      <c r="AC198" s="218" t="str">
        <f t="array" ref="AC198">INDEX('Ortala-KabKota'!AC$2:AC$415,MATCH($D198,'Ortala-KabKota'!$E$2:$E$415,FALSE))</f>
        <v>#N/A</v>
      </c>
      <c r="AD198" s="218" t="str">
        <f t="array" ref="AD198">INDEX('Ortala-KabKota'!AD$2:AD$415,MATCH($D198,'Ortala-KabKota'!$E$2:$E$415,FALSE))</f>
        <v>#N/A</v>
      </c>
      <c r="AE198" s="218" t="str">
        <f t="array" ref="AE198">INDEX('Ortala-KabKota'!AE$2:AE$415,MATCH($D198,'Ortala-KabKota'!$E$2:$E$415,FALSE))</f>
        <v>#N/A</v>
      </c>
      <c r="AF198" s="218" t="str">
        <f t="array" ref="AF198">INDEX('Ortala-KabKota'!AF$2:AF$415,MATCH($D198,'Ortala-KabKota'!$E$2:$E$415,FALSE))</f>
        <v>#N/A</v>
      </c>
      <c r="AG198" s="218" t="str">
        <f t="array" ref="AG198">INDEX('Ortala-KabKota'!AG$2:AG$415,MATCH($D198,'Ortala-KabKota'!$E$2:$E$415,FALSE))</f>
        <v>#N/A</v>
      </c>
      <c r="AH198" s="218" t="str">
        <f t="array" ref="AH198">INDEX('Ortala-KabKota'!AH$2:AH$415,MATCH($D198,'Ortala-KabKota'!$E$2:$E$415,FALSE))</f>
        <v>#N/A</v>
      </c>
      <c r="AI198" s="218" t="str">
        <f t="array" ref="AI198">INDEX('Ortala-KabKota'!AI$2:AI$415,MATCH($D198,'Ortala-KabKota'!$E$2:$E$415,FALSE))</f>
        <v>#N/A</v>
      </c>
      <c r="AJ198" s="218" t="str">
        <f t="array" ref="AJ198">INDEX('Ortala-KabKota'!AJ$2:AJ$415,MATCH($D198,'Ortala-KabKota'!$E$2:$E$415,FALSE))</f>
        <v>#N/A</v>
      </c>
      <c r="AK198" s="218" t="str">
        <f t="array" ref="AK198">INDEX('Ortala-KabKota'!AK$2:AK$415,MATCH($D198,'Ortala-KabKota'!$E$2:$E$415,FALSE))</f>
        <v>#N/A</v>
      </c>
      <c r="AL198" s="218" t="str">
        <f t="array" ref="AL198">INDEX('Ortala-KabKota'!AL$2:AL$415,MATCH($D198,'Ortala-KabKota'!$E$2:$E$415,FALSE))</f>
        <v>#N/A</v>
      </c>
      <c r="AM198" s="218" t="str">
        <f t="array" ref="AM198">INDEX('Ortala-KabKota'!AM$2:AM$415,MATCH($D198,'Ortala-KabKota'!$E$2:$E$415,FALSE))</f>
        <v>#N/A</v>
      </c>
      <c r="AN198" s="218" t="str">
        <f t="array" ref="AN198">INDEX('Ortala-KabKota'!AN$2:AN$415,MATCH($D198,'Ortala-KabKota'!$E$2:$E$415,FALSE))</f>
        <v>#N/A</v>
      </c>
      <c r="AO198" s="218" t="str">
        <f t="array" ref="AO198">INDEX('Ortala-KabKota'!AO$2:AO$415,MATCH($D198,'Ortala-KabKota'!$E$2:$E$415,FALSE))</f>
        <v>#N/A</v>
      </c>
      <c r="AP198" s="218" t="str">
        <f t="array" ref="AP198">INDEX('Ortala-KabKota'!AP$2:AP$415,MATCH($D198,'Ortala-KabKota'!$E$2:$E$415,FALSE))</f>
        <v>#N/A</v>
      </c>
      <c r="AQ198" s="218" t="str">
        <f t="array" ref="AQ198">INDEX('Ortala-KabKota'!AQ$2:AQ$415,MATCH($D198,'Ortala-KabKota'!$E$2:$E$415,FALSE))</f>
        <v>#N/A</v>
      </c>
      <c r="AR198" s="218" t="str">
        <f t="array" ref="AR198">INDEX('Ortala-KabKota'!AR$2:AR$415,MATCH($D198,'Ortala-KabKota'!$E$2:$E$415,FALSE))</f>
        <v>#N/A</v>
      </c>
      <c r="AS198" s="218" t="str">
        <f t="array" ref="AS198">INDEX('Ortala-KabKota'!AS$2:AS$415,MATCH($D198,'Ortala-KabKota'!$E$2:$E$415,FALSE))</f>
        <v>#N/A</v>
      </c>
      <c r="AT198" s="218" t="str">
        <f t="array" ref="AT198">INDEX('Ortala-KabKota'!AT$2:AT$415,MATCH($D198,'Ortala-KabKota'!$E$2:$E$415,FALSE))</f>
        <v>#N/A</v>
      </c>
      <c r="AU198" s="218" t="str">
        <f t="array" ref="AU198">INDEX('UPTD PPA KabKota'!D$5:D$513,MATCH($D198,'UPTD PPA KabKota'!$C$5:$C$513,FALSE))</f>
        <v/>
      </c>
      <c r="AV198" s="218" t="str">
        <f t="array" ref="AV198">INDEX('UPTD PPA KabKota'!E$5:E$513,MATCH($D198,'UPTD PPA KabKota'!$C$5:$C$513,FALSE))</f>
        <v/>
      </c>
      <c r="AW198" s="218" t="str">
        <f t="array" ref="AW198">INDEX('UPTD PPA KabKota'!F$5:F$513,MATCH($D198,'UPTD PPA KabKota'!$C$5:$C$513,FALSE))</f>
        <v/>
      </c>
      <c r="AX198" s="218" t="str">
        <f t="array" ref="AX198">INDEX('UPTD PPA KabKota'!G$5:G$513,MATCH($D198,'UPTD PPA KabKota'!$C$5:$C$513,FALSE))</f>
        <v/>
      </c>
      <c r="AY198" s="218" t="str">
        <f t="array" ref="AY198">INDEX('UPTD PPA KabKota'!H$5:H$513,MATCH($D198,'UPTD PPA KabKota'!$C$5:$C$513,FALSE))</f>
        <v/>
      </c>
      <c r="AZ198" s="218" t="str">
        <f t="array" ref="AZ198">INDEX('UPTD PPA KabKota'!I$5:I$513,MATCH($D198,'UPTD PPA KabKota'!$C$5:$C$513,FALSE))</f>
        <v/>
      </c>
      <c r="BA198" s="218" t="str">
        <f t="array" ref="BA198">INDEX('UPTD PPA KabKota'!J$5:J$513,MATCH($D198,'UPTD PPA KabKota'!$C$5:$C$513,FALSE))</f>
        <v/>
      </c>
      <c r="BB198" s="218" t="str">
        <f t="array" ref="BB198">INDEX('UPTD PPA KabKota'!K$5:K$513,MATCH($D198,'UPTD PPA KabKota'!$C$5:$C$513,FALSE))</f>
        <v/>
      </c>
      <c r="BC198" s="218" t="str">
        <f t="array" ref="BC198">INDEX('UPTD PPA KabKota'!L$5:L$513,MATCH($D198,'UPTD PPA KabKota'!$C$5:$C$513,FALSE))</f>
        <v/>
      </c>
      <c r="BD198" s="218" t="str">
        <f t="array" ref="BD198">INDEX('UPTD PPA KabKota'!M$5:M$513,MATCH($D198,'UPTD PPA KabKota'!$C$5:$C$513,FALSE))</f>
        <v/>
      </c>
      <c r="BE198" s="218" t="str">
        <f t="array" ref="BE198">INDEX('UPTD PPA KabKota'!N$5:N$513,MATCH($D198,'UPTD PPA KabKota'!$C$5:$C$513,FALSE))</f>
        <v/>
      </c>
      <c r="BF198" s="218" t="str">
        <f t="array" ref="BF198">INDEX('UPTD PPA KabKota'!O$5:O$513,MATCH($D198,'UPTD PPA KabKota'!$C$5:$C$513,FALSE))</f>
        <v/>
      </c>
      <c r="BG198" s="218" t="str">
        <f t="array" ref="BG198">INDEX('UPTD PPA KabKota'!P$5:P$513,MATCH($D198,'UPTD PPA KabKota'!$C$5:$C$513,FALSE))</f>
        <v/>
      </c>
      <c r="BH198" s="218" t="str">
        <f t="array" ref="BH198">INDEX('UPTD PPA KabKota'!Q$5:Q$513,MATCH($D198,'UPTD PPA KabKota'!$C$5:$C$513,FALSE))</f>
        <v/>
      </c>
      <c r="BI198" s="218" t="str">
        <f t="array" ref="BI198">INDEX('UPTD PPA KabKota'!R$5:R$513,MATCH($D198,'UPTD PPA KabKota'!$C$5:$C$513,FALSE))</f>
        <v/>
      </c>
      <c r="BJ198" s="218" t="str">
        <f t="array" ref="BJ198">INDEX('UPTD PPA KabKota'!S$5:S$513,MATCH($D198,'UPTD PPA KabKota'!$C$5:$C$513,FALSE))</f>
        <v/>
      </c>
      <c r="BK198" s="218" t="str">
        <f t="array" ref="BK198">INDEX('UPTD PPA KabKota'!T$5:T$513,MATCH($D198,'UPTD PPA KabKota'!$C$5:$C$513,FALSE))</f>
        <v/>
      </c>
      <c r="BL198" s="218" t="str">
        <f t="array" ref="BL198">INDEX('UPTD PPA KabKota'!U$5:U$513,MATCH($D198,'UPTD PPA KabKota'!$C$5:$C$513,FALSE))</f>
        <v/>
      </c>
      <c r="BM198" s="218" t="str">
        <f t="array" ref="BM198">INDEX('UPTD PPA KabKota'!V$5:V$513,MATCH($D198,'UPTD PPA KabKota'!$C$5:$C$513,FALSE))</f>
        <v/>
      </c>
      <c r="BN198" s="218" t="str">
        <f t="array" ref="BN198">INDEX('UPTD PPA KabKota'!W$5:W$513,MATCH($D198,'UPTD PPA KabKota'!$C$5:$C$513,FALSE))</f>
        <v/>
      </c>
      <c r="BO198" s="218" t="str">
        <f t="array" ref="BO198">INDEX('UPTD PPA KabKota'!X$5:X$513,MATCH($D198,'UPTD PPA KabKota'!$C$5:$C$513,FALSE))</f>
        <v/>
      </c>
      <c r="BP198" s="218" t="str">
        <f t="array" ref="BP198">INDEX('UPTD PPA KabKota'!Y$5:Y$513,MATCH($D198,'UPTD PPA KabKota'!$C$5:$C$513,FALSE))</f>
        <v/>
      </c>
      <c r="BQ198" s="218" t="str">
        <f t="array" ref="BQ198">INDEX('UPTD PPA KabKota'!Z$5:Z$513,MATCH($D198,'UPTD PPA KabKota'!$C$5:$C$513,FALSE))</f>
        <v/>
      </c>
      <c r="BR198" s="218" t="str">
        <f t="array" ref="BR198">INDEX('UPTD PPA KabKota'!AA$5:AA$513,MATCH($D198,'UPTD PPA KabKota'!$C$5:$C$513,FALSE))</f>
        <v/>
      </c>
      <c r="BS198" s="218" t="str">
        <f t="array" ref="BS198">INDEX('UPTD PPA KabKota'!AB$5:AB$513,MATCH($D198,'UPTD PPA KabKota'!$C$5:$C$513,FALSE))</f>
        <v/>
      </c>
      <c r="BT198" s="218" t="str">
        <f t="array" ref="BT198">INDEX('UPTD PPA KabKota'!AC$5:AC$513,MATCH($D198,'UPTD PPA KabKota'!$C$5:$C$513,FALSE))</f>
        <v/>
      </c>
      <c r="BU198" s="218" t="str">
        <f t="array" ref="BU198">INDEX('UPTD PPA KabKota'!AD$5:AD$513,MATCH($D198,'UPTD PPA KabKota'!$C$5:$C$513,FALSE))</f>
        <v/>
      </c>
      <c r="BV198" s="218" t="str">
        <f t="array" ref="BV198">INDEX('UPTD PPA KabKota'!AE$5:AE$513,MATCH($D198,'UPTD PPA KabKota'!$C$5:$C$513,FALSE))</f>
        <v/>
      </c>
      <c r="BW198" s="218" t="str">
        <f t="array" ref="BW198">INDEX('UPTD PPA KabKota'!AF$5:AF$513,MATCH($D198,'UPTD PPA KabKota'!$C$5:$C$513,FALSE))</f>
        <v/>
      </c>
      <c r="BX198" s="218" t="str">
        <f t="array" ref="BX198">INDEX('UPTD PPA KabKota'!AG$5:AG$513,MATCH($D198,'UPTD PPA KabKota'!$C$5:$C$513,FALSE))</f>
        <v/>
      </c>
      <c r="BY198" s="218" t="str">
        <f t="array" ref="BY198">INDEX('UPTD PPA KabKota'!AH$5:AH$513,MATCH($D198,'UPTD PPA KabKota'!$C$5:$C$513,FALSE))</f>
        <v/>
      </c>
      <c r="BZ198" s="218" t="str">
        <f t="array" ref="BZ198">INDEX('UPTD PPA KabKota'!AI$5:AI$513,MATCH($D198,'UPTD PPA KabKota'!$C$5:$C$513,FALSE))</f>
        <v/>
      </c>
      <c r="CA198" s="218" t="str">
        <f t="array" ref="CA198">INDEX('UPTD PPA KabKota'!AJ$5:AJ$513,MATCH($D198,'UPTD PPA KabKota'!$C$5:$C$513,FALSE))</f>
        <v/>
      </c>
      <c r="CB198" s="218" t="str">
        <f t="array" ref="CB198">INDEX('UPTD PPA KabKota'!AK$5:AK$513,MATCH($D198,'UPTD PPA KabKota'!$C$5:$C$513,FALSE))</f>
        <v/>
      </c>
      <c r="CC198" s="218" t="str">
        <f t="array" ref="CC198">INDEX('UPTD PPA KabKota'!AL$5:AL$513,MATCH($D198,'UPTD PPA KabKota'!$C$5:$C$513,FALSE))</f>
        <v/>
      </c>
      <c r="CD198" s="218" t="str">
        <f t="array" ref="CD198">INDEX('UPTD PPA KabKota'!AM$5:AM$513,MATCH($D198,'UPTD PPA KabKota'!$C$5:$C$513,FALSE))</f>
        <v/>
      </c>
      <c r="CE198" s="218" t="str">
        <f t="array" ref="CE198">INDEX('UPTD PPA KabKota'!AN$5:AN$513,MATCH($D198,'UPTD PPA KabKota'!$C$5:$C$513,FALSE))</f>
        <v/>
      </c>
      <c r="CF198" s="218" t="str">
        <f t="array" ref="CF198">INDEX('UPTD PPA KabKota'!AO$5:AO$513,MATCH($D198,'UPTD PPA KabKota'!$C$5:$C$513,FALSE))</f>
        <v/>
      </c>
      <c r="CG198" s="218" t="str">
        <f t="array" ref="CG198">INDEX('UPTD PPA KabKota'!AP$5:AP$513,MATCH($D198,'UPTD PPA KabKota'!$C$5:$C$513,FALSE))</f>
        <v/>
      </c>
      <c r="CH198" s="218" t="str">
        <f t="array" ref="CH198">INDEX('UPTD PPA KabKota'!AQ$5:AQ$513,MATCH($D198,'UPTD PPA KabKota'!$C$5:$C$513,FALSE))</f>
        <v/>
      </c>
      <c r="CI198" s="218" t="str">
        <f t="array" ref="CI198">INDEX('UPTD PPA KabKota'!AR$5:AR$513,MATCH($D198,'UPTD PPA KabKota'!$C$5:$C$513,FALSE))</f>
        <v/>
      </c>
      <c r="CJ198" s="218" t="str">
        <f t="array" ref="CJ198">INDEX('UPTD PPA KabKota'!AS$5:AS$513,MATCH($D198,'UPTD PPA KabKota'!$C$5:$C$513,FALSE))</f>
        <v/>
      </c>
      <c r="CK198" s="218" t="str">
        <f t="array" ref="CK198">INDEX('UPTD PPA KabKota'!AT$5:AT$513,MATCH($D198,'UPTD PPA KabKota'!$C$5:$C$513,FALSE))</f>
        <v/>
      </c>
      <c r="CL198" s="218" t="str">
        <f t="array" ref="CL198">INDEX('UPTD PPA KabKota'!AU$5:AU$513,MATCH($D198,'UPTD PPA KabKota'!$C$5:$C$513,FALSE))</f>
        <v/>
      </c>
      <c r="CM198" s="218" t="str">
        <f t="array" ref="CM198">INDEX('UPTD PPA KabKota'!AV$5:AV$513,MATCH($D198,'UPTD PPA KabKota'!$C$5:$C$513,FALSE))</f>
        <v/>
      </c>
      <c r="CN198" s="218" t="str">
        <f t="array" ref="CN198">INDEX('UPTD PPA KabKota'!AW$5:AW$513,MATCH($D198,'UPTD PPA KabKota'!$C$5:$C$513,FALSE))</f>
        <v/>
      </c>
      <c r="CO198" s="218" t="str">
        <f t="array" ref="CO198">INDEX('UPTD PPA KabKota'!AX$5:AX$513,MATCH($D198,'UPTD PPA KabKota'!$C$5:$C$513,FALSE))</f>
        <v/>
      </c>
      <c r="CP198" s="218" t="str">
        <f t="array" ref="CP198">INDEX('UPTD PPA KabKota'!AY$5:AY$513,MATCH($D198,'UPTD PPA KabKota'!$C$5:$C$513,FALSE))</f>
        <v/>
      </c>
      <c r="CQ198" s="209" t="str">
        <f>IFERROR(__xludf.DUMMYFUNCTION("IF(ISBLANK($K198),"""",IF(REGEXMATCH($K198,""Peraturan""),""Ada"",IF(REGEXMATCH($K198,""Rekomendasi""),""Tidak Ada"", $K198)))
"),"#N/A")</f>
        <v>#N/A</v>
      </c>
      <c r="CR198" s="209" t="str">
        <f t="array" ref="CR198">index('UPTD PPA KabKota'!$BI$5:$BI$513,match($D198,'UPTD PPA KabKota'!$C$5:$C$513,false))</f>
        <v>Tidak Ada</v>
      </c>
      <c r="CS198" s="314" t="str">
        <f t="shared" si="31"/>
        <v>#N/A</v>
      </c>
    </row>
    <row r="199">
      <c r="A199" s="334">
        <v>193.0</v>
      </c>
      <c r="B199" s="334">
        <v>27.0</v>
      </c>
      <c r="C199" s="311" t="s">
        <v>4750</v>
      </c>
      <c r="D199" s="312" t="s">
        <v>2069</v>
      </c>
      <c r="E199" s="315"/>
      <c r="F199" s="218" t="str">
        <f t="array" ref="F199">INDEX('Ortala-KabKota'!F$2:F$415,MATCH($D199,'Ortala-KabKota'!$E$2:$E$415,FALSE))</f>
        <v>#N/A</v>
      </c>
      <c r="G199" s="218" t="str">
        <f t="array" ref="G199">INDEX('Ortala-KabKota'!G$2:G$415,MATCH($D199,'Ortala-KabKota'!$E$2:$E$415,FALSE))</f>
        <v>#N/A</v>
      </c>
      <c r="H199" s="218" t="str">
        <f t="array" ref="H199">INDEX('Ortala-KabKota'!H$2:H$415,MATCH($D199,'Ortala-KabKota'!$E$2:$E$415,FALSE))</f>
        <v>#N/A</v>
      </c>
      <c r="I199" s="218" t="str">
        <f t="array" ref="I199">INDEX('Ortala-KabKota'!I$2:I$415,MATCH($D199,'Ortala-KabKota'!$E$2:$E$415,FALSE))</f>
        <v>#N/A</v>
      </c>
      <c r="J199" s="218" t="str">
        <f t="array" ref="J199">INDEX('Ortala-KabKota'!J$2:J$415,MATCH($D199,'Ortala-KabKota'!$E$2:$E$415,FALSE))</f>
        <v>#N/A</v>
      </c>
      <c r="K199" s="218" t="str">
        <f t="array" ref="K199">INDEX('Ortala-KabKota'!K$2:K$415,MATCH($D199,'Ortala-KabKota'!$E$2:$E$415,FALSE))</f>
        <v>#N/A</v>
      </c>
      <c r="L199" s="218" t="str">
        <f t="array" ref="L199">INDEX('Ortala-KabKota'!L$2:L$415,MATCH($D199,'Ortala-KabKota'!$E$2:$E$415,FALSE))</f>
        <v>#N/A</v>
      </c>
      <c r="M199" s="218" t="str">
        <f t="array" ref="M199">INDEX('Ortala-KabKota'!M$2:M$415,MATCH($D199,'Ortala-KabKota'!$E$2:$E$415,FALSE))</f>
        <v>#N/A</v>
      </c>
      <c r="N199" s="218" t="str">
        <f t="array" ref="N199">INDEX('Ortala-KabKota'!N$2:N$415,MATCH($D199,'Ortala-KabKota'!$E$2:$E$415,FALSE))</f>
        <v>#N/A</v>
      </c>
      <c r="O199" s="218" t="str">
        <f t="array" ref="O199">INDEX('Ortala-KabKota'!O$2:O$415,MATCH($D199,'Ortala-KabKota'!$E$2:$E$415,FALSE))</f>
        <v>#N/A</v>
      </c>
      <c r="P199" s="218" t="str">
        <f t="array" ref="P199">INDEX('Ortala-KabKota'!P$2:P$415,MATCH($D199,'Ortala-KabKota'!$E$2:$E$415,FALSE))</f>
        <v>#N/A</v>
      </c>
      <c r="Q199" s="218" t="str">
        <f t="array" ref="Q199">INDEX('Ortala-KabKota'!Q$2:Q$415,MATCH($D199,'Ortala-KabKota'!$E$2:$E$415,FALSE))</f>
        <v>#N/A</v>
      </c>
      <c r="R199" s="218" t="str">
        <f t="array" ref="R199">INDEX('Ortala-KabKota'!R$2:R$415,MATCH($D199,'Ortala-KabKota'!$E$2:$E$415,FALSE))</f>
        <v>#N/A</v>
      </c>
      <c r="S199" s="218" t="str">
        <f t="array" ref="S199">INDEX('Ortala-KabKota'!S$2:S$415,MATCH($D199,'Ortala-KabKota'!$E$2:$E$415,FALSE))</f>
        <v>#N/A</v>
      </c>
      <c r="T199" s="218" t="str">
        <f t="array" ref="T199">INDEX('Ortala-KabKota'!T$2:T$415,MATCH($D199,'Ortala-KabKota'!$E$2:$E$415,FALSE))</f>
        <v>#N/A</v>
      </c>
      <c r="U199" s="218" t="str">
        <f t="array" ref="U199">INDEX('Ortala-KabKota'!U$2:U$415,MATCH($D199,'Ortala-KabKota'!$E$2:$E$415,FALSE))</f>
        <v>#N/A</v>
      </c>
      <c r="V199" s="218" t="str">
        <f t="array" ref="V199">INDEX('Ortala-KabKota'!V$2:V$415,MATCH($D199,'Ortala-KabKota'!$E$2:$E$415,FALSE))</f>
        <v>#N/A</v>
      </c>
      <c r="W199" s="218" t="str">
        <f t="array" ref="W199">INDEX('Ortala-KabKota'!W$2:W$415,MATCH($D199,'Ortala-KabKota'!$E$2:$E$415,FALSE))</f>
        <v>#N/A</v>
      </c>
      <c r="X199" s="218" t="str">
        <f t="array" ref="X199">INDEX('Ortala-KabKota'!X$2:X$415,MATCH($D199,'Ortala-KabKota'!$E$2:$E$415,FALSE))</f>
        <v>#N/A</v>
      </c>
      <c r="Y199" s="218" t="str">
        <f t="array" ref="Y199">INDEX('Ortala-KabKota'!Y$2:Y$415,MATCH($D199,'Ortala-KabKota'!$E$2:$E$415,FALSE))</f>
        <v>#N/A</v>
      </c>
      <c r="Z199" s="218" t="str">
        <f t="array" ref="Z199">INDEX('Ortala-KabKota'!Z$2:Z$415,MATCH($D199,'Ortala-KabKota'!$E$2:$E$415,FALSE))</f>
        <v>#N/A</v>
      </c>
      <c r="AA199" s="218" t="str">
        <f t="array" ref="AA199">INDEX('Ortala-KabKota'!AA$2:AA$415,MATCH($D199,'Ortala-KabKota'!$E$2:$E$415,FALSE))</f>
        <v>#N/A</v>
      </c>
      <c r="AB199" s="218" t="str">
        <f t="array" ref="AB199">INDEX('Ortala-KabKota'!AB$2:AB$415,MATCH($D199,'Ortala-KabKota'!$E$2:$E$415,FALSE))</f>
        <v>#N/A</v>
      </c>
      <c r="AC199" s="218" t="str">
        <f t="array" ref="AC199">INDEX('Ortala-KabKota'!AC$2:AC$415,MATCH($D199,'Ortala-KabKota'!$E$2:$E$415,FALSE))</f>
        <v>#N/A</v>
      </c>
      <c r="AD199" s="218" t="str">
        <f t="array" ref="AD199">INDEX('Ortala-KabKota'!AD$2:AD$415,MATCH($D199,'Ortala-KabKota'!$E$2:$E$415,FALSE))</f>
        <v>#N/A</v>
      </c>
      <c r="AE199" s="218" t="str">
        <f t="array" ref="AE199">INDEX('Ortala-KabKota'!AE$2:AE$415,MATCH($D199,'Ortala-KabKota'!$E$2:$E$415,FALSE))</f>
        <v>#N/A</v>
      </c>
      <c r="AF199" s="218" t="str">
        <f t="array" ref="AF199">INDEX('Ortala-KabKota'!AF$2:AF$415,MATCH($D199,'Ortala-KabKota'!$E$2:$E$415,FALSE))</f>
        <v>#N/A</v>
      </c>
      <c r="AG199" s="218" t="str">
        <f t="array" ref="AG199">INDEX('Ortala-KabKota'!AG$2:AG$415,MATCH($D199,'Ortala-KabKota'!$E$2:$E$415,FALSE))</f>
        <v>#N/A</v>
      </c>
      <c r="AH199" s="218" t="str">
        <f t="array" ref="AH199">INDEX('Ortala-KabKota'!AH$2:AH$415,MATCH($D199,'Ortala-KabKota'!$E$2:$E$415,FALSE))</f>
        <v>#N/A</v>
      </c>
      <c r="AI199" s="218" t="str">
        <f t="array" ref="AI199">INDEX('Ortala-KabKota'!AI$2:AI$415,MATCH($D199,'Ortala-KabKota'!$E$2:$E$415,FALSE))</f>
        <v>#N/A</v>
      </c>
      <c r="AJ199" s="218" t="str">
        <f t="array" ref="AJ199">INDEX('Ortala-KabKota'!AJ$2:AJ$415,MATCH($D199,'Ortala-KabKota'!$E$2:$E$415,FALSE))</f>
        <v>#N/A</v>
      </c>
      <c r="AK199" s="218" t="str">
        <f t="array" ref="AK199">INDEX('Ortala-KabKota'!AK$2:AK$415,MATCH($D199,'Ortala-KabKota'!$E$2:$E$415,FALSE))</f>
        <v>#N/A</v>
      </c>
      <c r="AL199" s="218" t="str">
        <f t="array" ref="AL199">INDEX('Ortala-KabKota'!AL$2:AL$415,MATCH($D199,'Ortala-KabKota'!$E$2:$E$415,FALSE))</f>
        <v>#N/A</v>
      </c>
      <c r="AM199" s="218" t="str">
        <f t="array" ref="AM199">INDEX('Ortala-KabKota'!AM$2:AM$415,MATCH($D199,'Ortala-KabKota'!$E$2:$E$415,FALSE))</f>
        <v>#N/A</v>
      </c>
      <c r="AN199" s="218" t="str">
        <f t="array" ref="AN199">INDEX('Ortala-KabKota'!AN$2:AN$415,MATCH($D199,'Ortala-KabKota'!$E$2:$E$415,FALSE))</f>
        <v>#N/A</v>
      </c>
      <c r="AO199" s="218" t="str">
        <f t="array" ref="AO199">INDEX('Ortala-KabKota'!AO$2:AO$415,MATCH($D199,'Ortala-KabKota'!$E$2:$E$415,FALSE))</f>
        <v>#N/A</v>
      </c>
      <c r="AP199" s="218" t="str">
        <f t="array" ref="AP199">INDEX('Ortala-KabKota'!AP$2:AP$415,MATCH($D199,'Ortala-KabKota'!$E$2:$E$415,FALSE))</f>
        <v>#N/A</v>
      </c>
      <c r="AQ199" s="218" t="str">
        <f t="array" ref="AQ199">INDEX('Ortala-KabKota'!AQ$2:AQ$415,MATCH($D199,'Ortala-KabKota'!$E$2:$E$415,FALSE))</f>
        <v>#N/A</v>
      </c>
      <c r="AR199" s="218" t="str">
        <f t="array" ref="AR199">INDEX('Ortala-KabKota'!AR$2:AR$415,MATCH($D199,'Ortala-KabKota'!$E$2:$E$415,FALSE))</f>
        <v>#N/A</v>
      </c>
      <c r="AS199" s="218" t="str">
        <f t="array" ref="AS199">INDEX('Ortala-KabKota'!AS$2:AS$415,MATCH($D199,'Ortala-KabKota'!$E$2:$E$415,FALSE))</f>
        <v>#N/A</v>
      </c>
      <c r="AT199" s="218" t="str">
        <f t="array" ref="AT199">INDEX('Ortala-KabKota'!AT$2:AT$415,MATCH($D199,'Ortala-KabKota'!$E$2:$E$415,FALSE))</f>
        <v>#N/A</v>
      </c>
      <c r="AU199" s="218" t="str">
        <f t="array" ref="AU199">INDEX('UPTD PPA KabKota'!D$5:D$513,MATCH($D199,'UPTD PPA KabKota'!$C$5:$C$513,FALSE))</f>
        <v>Desi Ariyani</v>
      </c>
      <c r="AV199" s="218" t="str">
        <f t="array" ref="AV199">INDEX('UPTD PPA KabKota'!E$5:E$513,MATCH($D199,'UPTD PPA KabKota'!$C$5:$C$513,FALSE))</f>
        <v>Jl. Printis Kemerdekaan No. 31 Kelurahan Banjar, Kecamatan Banjar, Kota Banjar 46311</v>
      </c>
      <c r="AW199" s="218" t="str">
        <f t="array" ref="AW199">INDEX('UPTD PPA KabKota'!F$5:F$513,MATCH($D199,'UPTD PPA KabKota'!$C$5:$C$513,FALSE))</f>
        <v>(0265) 742289</v>
      </c>
      <c r="AX199" s="218">
        <f t="array" ref="AX199">INDEX('UPTD PPA KabKota'!G$5:G$513,MATCH($D199,'UPTD PPA KabKota'!$C$5:$C$513,FALSE))</f>
        <v>82260304110</v>
      </c>
      <c r="AY199" s="218" t="str">
        <f t="array" ref="AY199">INDEX('UPTD PPA KabKota'!H$5:H$513,MATCH($D199,'UPTD PPA KabKota'!$C$5:$C$513,FALSE))</f>
        <v>UPTD PPA</v>
      </c>
      <c r="AZ199" s="218" t="str">
        <f t="array" ref="AZ199">INDEX('UPTD PPA KabKota'!I$5:I$513,MATCH($D199,'UPTD PPA KabKota'!$C$5:$C$513,FALSE))</f>
        <v>Peraturan Walikota Banjar Nomor 1 Tahun 2025</v>
      </c>
      <c r="BA199" s="218">
        <f t="array" ref="BA199">INDEX('UPTD PPA KabKota'!J$5:J$513,MATCH($D199,'UPTD PPA KabKota'!$C$5:$C$513,FALSE))</f>
        <v>2025</v>
      </c>
      <c r="BB199" s="218" t="str">
        <f t="array" ref="BB199">INDEX('UPTD PPA KabKota'!K$5:K$513,MATCH($D199,'UPTD PPA KabKota'!$C$5:$C$513,FALSE))</f>
        <v>B</v>
      </c>
      <c r="BC199" s="218">
        <f t="array" ref="BC199">INDEX('UPTD PPA KabKota'!L$5:L$513,MATCH($D199,'UPTD PPA KabKota'!$C$5:$C$513,FALSE))</f>
        <v>85726113969</v>
      </c>
      <c r="BD199" s="218" t="str">
        <f t="array" ref="BD199">INDEX('UPTD PPA KabKota'!M$5:M$513,MATCH($D199,'UPTD PPA KabKota'!$C$5:$C$513,FALSE))</f>
        <v>desiariyani46@gmail.com</v>
      </c>
      <c r="BE199" s="218" t="str">
        <f t="array" ref="BE199">INDEX('UPTD PPA KabKota'!N$5:N$513,MATCH($D199,'UPTD PPA KabKota'!$C$5:$C$513,FALSE))</f>
        <v>Kepala UPTD dan Kelompok Jabatan Fungsional</v>
      </c>
      <c r="BF199" s="218" t="str">
        <f t="array" ref="BF199">INDEX('UPTD PPA KabKota'!O$5:O$513,MATCH($D199,'UPTD PPA KabKota'!$C$5:$C$513,FALSE))</f>
        <v>Mandiri</v>
      </c>
      <c r="BG199" s="218" t="str">
        <f t="array" ref="BG199">INDEX('UPTD PPA KabKota'!P$5:P$513,MATCH($D199,'UPTD PPA KabKota'!$C$5:$C$513,FALSE))</f>
        <v>TIDAK PUNYA</v>
      </c>
      <c r="BH199" s="218" t="str">
        <f t="array" ref="BH199">INDEX('UPTD PPA KabKota'!Q$5:Q$513,MATCH($D199,'UPTD PPA KabKota'!$C$5:$C$513,FALSE))</f>
        <v>Belum lengkapnya sarana dan prasarana</v>
      </c>
      <c r="BI199" s="218" t="str">
        <f t="array" ref="BI199">INDEX('UPTD PPA KabKota'!R$5:R$513,MATCH($D199,'UPTD PPA KabKota'!$C$5:$C$513,FALSE))</f>
        <v>Tidak Ada</v>
      </c>
      <c r="BJ199" s="218" t="str">
        <f t="array" ref="BJ199">INDEX('UPTD PPA KabKota'!S$5:S$513,MATCH($D199,'UPTD PPA KabKota'!$C$5:$C$513,FALSE))</f>
        <v>Tidak Ada</v>
      </c>
      <c r="BK199" s="218" t="str">
        <f t="array" ref="BK199">INDEX('UPTD PPA KabKota'!T$5:T$513,MATCH($D199,'UPTD PPA KabKota'!$C$5:$C$513,FALSE))</f>
        <v>Tidak Ada</v>
      </c>
      <c r="BL199" s="218" t="str">
        <f t="array" ref="BL199">INDEX('UPTD PPA KabKota'!U$5:U$513,MATCH($D199,'UPTD PPA KabKota'!$C$5:$C$513,FALSE))</f>
        <v>Tidak Ada</v>
      </c>
      <c r="BM199" s="218" t="str">
        <f t="array" ref="BM199">INDEX('UPTD PPA KabKota'!V$5:V$513,MATCH($D199,'UPTD PPA KabKota'!$C$5:$C$513,FALSE))</f>
        <v>Ada</v>
      </c>
      <c r="BN199" s="218" t="str">
        <f t="array" ref="BN199">INDEX('UPTD PPA KabKota'!W$5:W$513,MATCH($D199,'UPTD PPA KabKota'!$C$5:$C$513,FALSE))</f>
        <v>Tidak Ada</v>
      </c>
      <c r="BO199" s="218" t="str">
        <f t="array" ref="BO199">INDEX('UPTD PPA KabKota'!X$5:X$513,MATCH($D199,'UPTD PPA KabKota'!$C$5:$C$513,FALSE))</f>
        <v>Tidak Ada</v>
      </c>
      <c r="BP199" s="218" t="str">
        <f t="array" ref="BP199">INDEX('UPTD PPA KabKota'!Y$5:Y$513,MATCH($D199,'UPTD PPA KabKota'!$C$5:$C$513,FALSE))</f>
        <v>Tidak Ada</v>
      </c>
      <c r="BQ199" s="218" t="str">
        <f t="array" ref="BQ199">INDEX('UPTD PPA KabKota'!Z$5:Z$513,MATCH($D199,'UPTD PPA KabKota'!$C$5:$C$513,FALSE))</f>
        <v>Tidak Ada</v>
      </c>
      <c r="BR199" s="218" t="str">
        <f t="array" ref="BR199">INDEX('UPTD PPA KabKota'!AA$5:AA$513,MATCH($D199,'UPTD PPA KabKota'!$C$5:$C$513,FALSE))</f>
        <v>Tidak Ada</v>
      </c>
      <c r="BS199" s="218" t="str">
        <f t="array" ref="BS199">INDEX('UPTD PPA KabKota'!AB$5:AB$513,MATCH($D199,'UPTD PPA KabKota'!$C$5:$C$513,FALSE))</f>
        <v>Tidak Ada</v>
      </c>
      <c r="BT199" s="218" t="str">
        <f t="array" ref="BT199">INDEX('UPTD PPA KabKota'!AC$5:AC$513,MATCH($D199,'UPTD PPA KabKota'!$C$5:$C$513,FALSE))</f>
        <v>Sudah</v>
      </c>
      <c r="BU199" s="218" t="str">
        <f t="array" ref="BU199">INDEX('UPTD PPA KabKota'!AD$5:AD$513,MATCH($D199,'UPTD PPA KabKota'!$C$5:$C$513,FALSE))</f>
        <v>Sudah</v>
      </c>
      <c r="BV199" s="218" t="str">
        <f t="array" ref="BV199">INDEX('UPTD PPA KabKota'!AE$5:AE$513,MATCH($D199,'UPTD PPA KabKota'!$C$5:$C$513,FALSE))</f>
        <v>Sudah</v>
      </c>
      <c r="BW199" s="218" t="str">
        <f t="array" ref="BW199">INDEX('UPTD PPA KabKota'!AF$5:AF$513,MATCH($D199,'UPTD PPA KabKota'!$C$5:$C$513,FALSE))</f>
        <v>Sudah</v>
      </c>
      <c r="BX199" s="218" t="str">
        <f t="array" ref="BX199">INDEX('UPTD PPA KabKota'!AG$5:AG$513,MATCH($D199,'UPTD PPA KabKota'!$C$5:$C$513,FALSE))</f>
        <v>Sudah</v>
      </c>
      <c r="BY199" s="218" t="str">
        <f t="array" ref="BY199">INDEX('UPTD PPA KabKota'!AH$5:AH$513,MATCH($D199,'UPTD PPA KabKota'!$C$5:$C$513,FALSE))</f>
        <v>Sudah</v>
      </c>
      <c r="BZ199" s="218" t="str">
        <f t="array" ref="BZ199">INDEX('UPTD PPA KabKota'!AI$5:AI$513,MATCH($D199,'UPTD PPA KabKota'!$C$5:$C$513,FALSE))</f>
        <v>Sudah</v>
      </c>
      <c r="CA199" s="218" t="str">
        <f t="array" ref="CA199">INDEX('UPTD PPA KabKota'!AJ$5:AJ$513,MATCH($D199,'UPTD PPA KabKota'!$C$5:$C$513,FALSE))</f>
        <v>Belum</v>
      </c>
      <c r="CB199" s="218" t="str">
        <f t="array" ref="CB199">INDEX('UPTD PPA KabKota'!AK$5:AK$513,MATCH($D199,'UPTD PPA KabKota'!$C$5:$C$513,FALSE))</f>
        <v>Sudah</v>
      </c>
      <c r="CC199" s="218" t="str">
        <f t="array" ref="CC199">INDEX('UPTD PPA KabKota'!AL$5:AL$513,MATCH($D199,'UPTD PPA KabKota'!$C$5:$C$513,FALSE))</f>
        <v>Sudah</v>
      </c>
      <c r="CD199" s="218" t="str">
        <f t="array" ref="CD199">INDEX('UPTD PPA KabKota'!AM$5:AM$513,MATCH($D199,'UPTD PPA KabKota'!$C$5:$C$513,FALSE))</f>
        <v>Sudah</v>
      </c>
      <c r="CE199" s="218" t="str">
        <f t="array" ref="CE199">INDEX('UPTD PPA KabKota'!AN$5:AN$513,MATCH($D199,'UPTD PPA KabKota'!$C$5:$C$513,FALSE))</f>
        <v>-</v>
      </c>
      <c r="CF199" s="218" t="str">
        <f t="array" ref="CF199">INDEX('UPTD PPA KabKota'!AO$5:AO$513,MATCH($D199,'UPTD PPA KabKota'!$C$5:$C$513,FALSE))</f>
        <v>Pelayanan Pendampingan Kasus Anak</v>
      </c>
      <c r="CG199" s="218" t="str">
        <f t="array" ref="CG199">INDEX('UPTD PPA KabKota'!AP$5:AP$513,MATCH($D199,'UPTD PPA KabKota'!$C$5:$C$513,FALSE))</f>
        <v>KDRT, Pencabulan, ABH</v>
      </c>
      <c r="CH199" s="218" t="str">
        <f t="array" ref="CH199">INDEX('UPTD PPA KabKota'!AQ$5:AQ$513,MATCH($D199,'UPTD PPA KabKota'!$C$5:$C$513,FALSE))</f>
        <v/>
      </c>
      <c r="CI199" s="218" t="str">
        <f t="array" ref="CI199">INDEX('UPTD PPA KabKota'!AR$5:AR$513,MATCH($D199,'UPTD PPA KabKota'!$C$5:$C$513,FALSE))</f>
        <v/>
      </c>
      <c r="CJ199" s="218" t="str">
        <f t="array" ref="CJ199">INDEX('UPTD PPA KabKota'!AS$5:AS$513,MATCH($D199,'UPTD PPA KabKota'!$C$5:$C$513,FALSE))</f>
        <v/>
      </c>
      <c r="CK199" s="218" t="str">
        <f t="array" ref="CK199">INDEX('UPTD PPA KabKota'!AT$5:AT$513,MATCH($D199,'UPTD PPA KabKota'!$C$5:$C$513,FALSE))</f>
        <v/>
      </c>
      <c r="CL199" s="218" t="str">
        <f t="array" ref="CL199">INDEX('UPTD PPA KabKota'!AU$5:AU$513,MATCH($D199,'UPTD PPA KabKota'!$C$5:$C$513,FALSE))</f>
        <v/>
      </c>
      <c r="CM199" s="218" t="str">
        <f t="array" ref="CM199">INDEX('UPTD PPA KabKota'!AV$5:AV$513,MATCH($D199,'UPTD PPA KabKota'!$C$5:$C$513,FALSE))</f>
        <v/>
      </c>
      <c r="CN199" s="218" t="str">
        <f t="array" ref="CN199">INDEX('UPTD PPA KabKota'!AW$5:AW$513,MATCH($D199,'UPTD PPA KabKota'!$C$5:$C$513,FALSE))</f>
        <v/>
      </c>
      <c r="CO199" s="218" t="str">
        <f t="array" ref="CO199">INDEX('UPTD PPA KabKota'!AX$5:AX$513,MATCH($D199,'UPTD PPA KabKota'!$C$5:$C$513,FALSE))</f>
        <v/>
      </c>
      <c r="CP199" s="218" t="str">
        <f t="array" ref="CP199">INDEX('UPTD PPA KabKota'!AY$5:AY$513,MATCH($D199,'UPTD PPA KabKota'!$C$5:$C$513,FALSE))</f>
        <v/>
      </c>
      <c r="CQ199" s="209" t="str">
        <f>IFERROR(__xludf.DUMMYFUNCTION("IF(ISBLANK($K199),"""",IF(REGEXMATCH($K199,""Peraturan""),""Ada"",IF(REGEXMATCH($K199,""Rekomendasi""),""Tidak Ada"", $K199)))
"),"#N/A")</f>
        <v>#N/A</v>
      </c>
      <c r="CR199" s="209" t="str">
        <f t="array" ref="CR199">index('UPTD PPA KabKota'!$BI$5:$BI$513,match($D199,'UPTD PPA KabKota'!$C$5:$C$513,false))</f>
        <v>Ada</v>
      </c>
      <c r="CS199" s="314" t="str">
        <f t="shared" si="31"/>
        <v>#N/A</v>
      </c>
    </row>
    <row r="200">
      <c r="A200" s="300">
        <v>194.0</v>
      </c>
      <c r="B200" s="300"/>
      <c r="C200" s="301" t="s">
        <v>4769</v>
      </c>
      <c r="D200" s="317" t="s">
        <v>4769</v>
      </c>
      <c r="E200" s="302">
        <v>45748.0</v>
      </c>
      <c r="F200" s="303" t="str">
        <f t="array" ref="F200">INDEX('Ortala-Provinsi'!C$2:C$39,MATCH($D200,'Ortala-Provinsi'!$B$2:$B$39,FALSE))</f>
        <v>Eka Suprapti/ 081325638917</v>
      </c>
      <c r="G200" s="303" t="str">
        <f t="array" ref="G200">INDEX('Ortala-Provinsi'!D$2:D$39,MATCH($D200,'Ortala-Provinsi'!$B$2:$B$39,FALSE))</f>
        <v>Jl. Pamularsih No 28, Semarang</v>
      </c>
      <c r="H200" s="303" t="str">
        <f t="array" ref="H200">INDEX('Ortala-Provinsi'!E$2:E$39,MATCH($D200,'Ortala-Provinsi'!$B$2:$B$39,FALSE))</f>
        <v>0247 602952</v>
      </c>
      <c r="I200" s="303" t="str">
        <f t="array" ref="I200">INDEX('Ortala-Provinsi'!F$2:F$39,MATCH($D200,'Ortala-Provinsi'!$B$2:$B$39,FALSE))</f>
        <v>085799664444</v>
      </c>
      <c r="J200" s="303" t="str">
        <f t="array" ref="J200">INDEX('Ortala-Provinsi'!G$2:G$39,MATCH($D200,'Ortala-Provinsi'!$B$2:$B$39,FALSE))</f>
        <v>UPTD PPA</v>
      </c>
      <c r="K200" s="303" t="str">
        <f t="array" ref="K200">INDEX('Ortala-Provinsi'!H$2:H$39,MATCH($D200,'Ortala-Provinsi'!$B$2:$B$39,FALSE))</f>
        <v>Peraturan Gubernur Jawa Tengah Nomor 34 Tahun 2018 tentang Pelaksanaan Teknis SPT-PPA
Surat Mendagri No 061/4722/OTDA Tanggal 8 Juli 2022 Rekomendasi Pembentukan UPTD PPA Provinsi Jawa Tengah </v>
      </c>
      <c r="L200" s="303">
        <f t="array" ref="L200">INDEX('Ortala-Provinsi'!I$2:I$39,MATCH($D200,'Ortala-Provinsi'!$B$2:$B$39,FALSE))</f>
        <v>2018</v>
      </c>
      <c r="M200" s="303" t="str">
        <f t="array" ref="M200">INDEX('Ortala-Provinsi'!J$2:J$39,MATCH($D200,'Ortala-Provinsi'!$B$2:$B$39,FALSE))</f>
        <v>B
UPTD PPA A</v>
      </c>
      <c r="N200" s="303" t="str">
        <f t="array" ref="N200">INDEX('Ortala-Provinsi'!K$2:K$39,MATCH($D200,'Ortala-Provinsi'!$B$2:$B$39,FALSE))</f>
        <v>Irwan Gatot/ 089520839277</v>
      </c>
      <c r="O200" s="320" t="str">
        <f t="array" ref="O200">INDEX('Ortala-Provinsi'!L$2:L$39,MATCH($D200,'Ortala-Provinsi'!$B$2:$B$39,FALSE))</f>
        <v>pptjateng@gmail.com</v>
      </c>
      <c r="P200" s="303" t="str">
        <f t="array" ref="P200">INDEX('Ortala-Provinsi'!M$2:M$39,MATCH($D200,'Ortala-Provinsi'!$B$2:$B$39,FALSE))</f>
        <v/>
      </c>
      <c r="Q200" s="303" t="str">
        <f t="array" ref="Q200">INDEX('Ortala-Provinsi'!N$2:N$39,MATCH($D200,'Ortala-Provinsi'!$B$2:$B$39,FALSE))</f>
        <v>BERGABUNG DENGAN KANTOR DINAS</v>
      </c>
      <c r="R200" s="303" t="str">
        <f t="array" ref="R200">INDEX('Ortala-Provinsi'!O$2:O$39,MATCH($D200,'Ortala-Provinsi'!$B$2:$B$39,FALSE))</f>
        <v>TIDAK PUNYA</v>
      </c>
      <c r="S200" s="303" t="str">
        <f t="array" ref="S200">INDEX('Ortala-Provinsi'!P$2:P$39,MATCH($D200,'Ortala-Provinsi'!$B$2:$B$39,FALSE))</f>
        <v/>
      </c>
      <c r="T200" s="303" t="str">
        <f t="array" ref="T200">INDEX('Ortala-Provinsi'!Q$2:Q$39,MATCH($D200,'Ortala-Provinsi'!$B$2:$B$39,FALSE))</f>
        <v/>
      </c>
      <c r="U200" s="303" t="str">
        <f t="array" ref="U200">INDEX('Ortala-Provinsi'!R$2:R$39,MATCH($D200,'Ortala-Provinsi'!$B$2:$B$39,FALSE))</f>
        <v/>
      </c>
      <c r="V200" s="303" t="str">
        <f t="array" ref="V200">INDEX('Ortala-Provinsi'!S$2:S$39,MATCH($D200,'Ortala-Provinsi'!$B$2:$B$39,FALSE))</f>
        <v/>
      </c>
      <c r="W200" s="303">
        <f t="array" ref="W200">INDEX('Ortala-Provinsi'!T$2:T$39,MATCH($D200,'Ortala-Provinsi'!$B$2:$B$39,FALSE))</f>
        <v>1</v>
      </c>
      <c r="X200" s="303">
        <f t="array" ref="X200">INDEX('Ortala-Provinsi'!U$2:U$39,MATCH($D200,'Ortala-Provinsi'!$B$2:$B$39,FALSE))</f>
        <v>1</v>
      </c>
      <c r="Y200" s="303">
        <f t="array" ref="Y200">INDEX('Ortala-Provinsi'!V$2:V$39,MATCH($D200,'Ortala-Provinsi'!$B$2:$B$39,FALSE))</f>
        <v>1</v>
      </c>
      <c r="Z200" s="303">
        <f t="array" ref="Z200">INDEX('Ortala-Provinsi'!W$2:W$39,MATCH($D200,'Ortala-Provinsi'!$B$2:$B$39,FALSE))</f>
        <v>1</v>
      </c>
      <c r="AA200" s="303">
        <f t="array" ref="AA200">INDEX('Ortala-Provinsi'!X$2:X$39,MATCH($D200,'Ortala-Provinsi'!$B$2:$B$39,FALSE))</f>
        <v>1</v>
      </c>
      <c r="AB200" s="303">
        <f t="array" ref="AB200">INDEX('Ortala-Provinsi'!Y$2:Y$39,MATCH($D200,'Ortala-Provinsi'!$B$2:$B$39,FALSE))</f>
        <v>1</v>
      </c>
      <c r="AC200" s="303">
        <f t="array" ref="AC200">INDEX('Ortala-Provinsi'!Z$2:Z$39,MATCH($D200,'Ortala-Provinsi'!$B$2:$B$39,FALSE))</f>
        <v>0</v>
      </c>
      <c r="AD200" s="303">
        <f t="array" ref="AD200">INDEX('Ortala-Provinsi'!AA$2:AA$39,MATCH($D200,'Ortala-Provinsi'!$B$2:$B$39,FALSE))</f>
        <v>1</v>
      </c>
      <c r="AE200" s="303">
        <f t="array" ref="AE200">INDEX('Ortala-Provinsi'!AB$2:AB$39,MATCH($D200,'Ortala-Provinsi'!$B$2:$B$39,FALSE))</f>
        <v>1</v>
      </c>
      <c r="AF200" s="303" t="str">
        <f t="array" ref="AF200">INDEX('Ortala-Provinsi'!AC$2:AC$39,MATCH($D200,'Ortala-Provinsi'!$B$2:$B$39,FALSE))</f>
        <v/>
      </c>
      <c r="AG200" s="303" t="str">
        <f t="array" ref="AG200">INDEX('Ortala-Provinsi'!AD$2:AD$39,MATCH($D200,'Ortala-Provinsi'!$B$2:$B$39,FALSE))</f>
        <v/>
      </c>
      <c r="AH200" s="303">
        <f t="array" ref="AH200">INDEX('Ortala-Provinsi'!AE$2:AE$39,MATCH($D200,'Ortala-Provinsi'!$B$2:$B$39,FALSE))</f>
        <v>1</v>
      </c>
      <c r="AI200" s="303">
        <f t="array" ref="AI200">INDEX('Ortala-Provinsi'!AF$2:AF$39,MATCH($D200,'Ortala-Provinsi'!$B$2:$B$39,FALSE))</f>
        <v>1</v>
      </c>
      <c r="AJ200" s="303">
        <f t="array" ref="AJ200">INDEX('Ortala-Provinsi'!AG$2:AG$39,MATCH($D200,'Ortala-Provinsi'!$B$2:$B$39,FALSE))</f>
        <v>1</v>
      </c>
      <c r="AK200" s="303">
        <f t="array" ref="AK200">INDEX('Ortala-Provinsi'!AH$2:AH$39,MATCH($D200,'Ortala-Provinsi'!$B$2:$B$39,FALSE))</f>
        <v>1</v>
      </c>
      <c r="AL200" s="303" t="str">
        <f t="array" ref="AL200">INDEX('Ortala-Provinsi'!AI$2:AI$39,MATCH($D200,'Ortala-Provinsi'!$B$2:$B$39,FALSE))</f>
        <v>Sesuai Kebutuhan Klien dan berdasarkan SOP Rumah Aman maka Klien dapat ditampung selama 14 Hari</v>
      </c>
      <c r="AM200" s="303">
        <f t="array" ref="AM200">INDEX('Ortala-Provinsi'!AJ$2:AJ$39,MATCH($D200,'Ortala-Provinsi'!$B$2:$B$39,FALSE))</f>
        <v>1</v>
      </c>
      <c r="AN200" s="303">
        <f t="array" ref="AN200">INDEX('Ortala-Provinsi'!AK$2:AK$39,MATCH($D200,'Ortala-Provinsi'!$B$2:$B$39,FALSE))</f>
        <v>1</v>
      </c>
      <c r="AO200" s="303">
        <f t="array" ref="AO200">INDEX('Ortala-Provinsi'!AL$2:AL$39,MATCH($D200,'Ortala-Provinsi'!$B$2:$B$39,FALSE))</f>
        <v>86</v>
      </c>
      <c r="AP200" s="303" t="str">
        <f t="array" ref="AP200">INDEX('Ortala-Provinsi'!AM$2:AM$39,MATCH($D200,'Ortala-Provinsi'!$B$2:$B$39,FALSE))</f>
        <v>KDRT</v>
      </c>
      <c r="AQ200" s="303" t="str">
        <f t="array" ref="AQ200">INDEX('Ortala-Provinsi'!AN$2:AN$39,MATCH($D200,'Ortala-Provinsi'!$B$2:$B$39,FALSE))</f>
        <v/>
      </c>
      <c r="AR200" s="303" t="str">
        <f t="array" ref="AR200">INDEX('Ortala-Provinsi'!AO$2:AO$39,MATCH($D200,'Ortala-Provinsi'!$B$2:$B$39,FALSE))</f>
        <v/>
      </c>
      <c r="AS200" s="303" t="str">
        <f t="array" ref="AS200">INDEX('Ortala-Provinsi'!AP$2:AP$39,MATCH($D200,'Ortala-Provinsi'!$B$2:$B$39,FALSE))</f>
        <v/>
      </c>
      <c r="AT200" s="303" t="str">
        <f t="array" ref="AT200">INDEX('Ortala-Provinsi'!AQ$2:AQ$39,MATCH($D200,'Ortala-Provinsi'!$B$2:$B$39,FALSE))</f>
        <v/>
      </c>
      <c r="AU200" s="304" t="str">
        <f t="shared" ref="AU200:CP200" si="32">INDEX(#REF!,MATCH($D200,#REF!,FALSE))</f>
        <v>#REF!</v>
      </c>
      <c r="AV200" s="304" t="str">
        <f t="shared" si="32"/>
        <v>#REF!</v>
      </c>
      <c r="AW200" s="304" t="str">
        <f t="shared" si="32"/>
        <v>#REF!</v>
      </c>
      <c r="AX200" s="304" t="str">
        <f t="shared" si="32"/>
        <v>#REF!</v>
      </c>
      <c r="AY200" s="304" t="str">
        <f t="shared" si="32"/>
        <v>#REF!</v>
      </c>
      <c r="AZ200" s="304" t="str">
        <f t="shared" si="32"/>
        <v>#REF!</v>
      </c>
      <c r="BA200" s="305" t="str">
        <f t="shared" si="32"/>
        <v>#REF!</v>
      </c>
      <c r="BB200" s="304" t="str">
        <f t="shared" si="32"/>
        <v>#REF!</v>
      </c>
      <c r="BC200" s="304" t="str">
        <f t="shared" si="32"/>
        <v>#REF!</v>
      </c>
      <c r="BD200" s="304" t="str">
        <f t="shared" si="32"/>
        <v>#REF!</v>
      </c>
      <c r="BE200" s="304" t="str">
        <f t="shared" si="32"/>
        <v>#REF!</v>
      </c>
      <c r="BF200" s="304" t="str">
        <f t="shared" si="32"/>
        <v>#REF!</v>
      </c>
      <c r="BG200" s="304" t="str">
        <f t="shared" si="32"/>
        <v>#REF!</v>
      </c>
      <c r="BH200" s="304" t="str">
        <f t="shared" si="32"/>
        <v>#REF!</v>
      </c>
      <c r="BI200" s="304" t="str">
        <f t="shared" si="32"/>
        <v>#REF!</v>
      </c>
      <c r="BJ200" s="304" t="str">
        <f t="shared" si="32"/>
        <v>#REF!</v>
      </c>
      <c r="BK200" s="304" t="str">
        <f t="shared" si="32"/>
        <v>#REF!</v>
      </c>
      <c r="BL200" s="304" t="str">
        <f t="shared" si="32"/>
        <v>#REF!</v>
      </c>
      <c r="BM200" s="304" t="str">
        <f t="shared" si="32"/>
        <v>#REF!</v>
      </c>
      <c r="BN200" s="304" t="str">
        <f t="shared" si="32"/>
        <v>#REF!</v>
      </c>
      <c r="BO200" s="304" t="str">
        <f t="shared" si="32"/>
        <v>#REF!</v>
      </c>
      <c r="BP200" s="304" t="str">
        <f t="shared" si="32"/>
        <v>#REF!</v>
      </c>
      <c r="BQ200" s="304" t="str">
        <f t="shared" si="32"/>
        <v>#REF!</v>
      </c>
      <c r="BR200" s="304" t="str">
        <f t="shared" si="32"/>
        <v>#REF!</v>
      </c>
      <c r="BS200" s="304" t="str">
        <f t="shared" si="32"/>
        <v>#REF!</v>
      </c>
      <c r="BT200" s="304" t="str">
        <f t="shared" si="32"/>
        <v>#REF!</v>
      </c>
      <c r="BU200" s="304" t="str">
        <f t="shared" si="32"/>
        <v>#REF!</v>
      </c>
      <c r="BV200" s="304" t="str">
        <f t="shared" si="32"/>
        <v>#REF!</v>
      </c>
      <c r="BW200" s="304" t="str">
        <f t="shared" si="32"/>
        <v>#REF!</v>
      </c>
      <c r="BX200" s="304" t="str">
        <f t="shared" si="32"/>
        <v>#REF!</v>
      </c>
      <c r="BY200" s="304" t="str">
        <f t="shared" si="32"/>
        <v>#REF!</v>
      </c>
      <c r="BZ200" s="304" t="str">
        <f t="shared" si="32"/>
        <v>#REF!</v>
      </c>
      <c r="CA200" s="304" t="str">
        <f t="shared" si="32"/>
        <v>#REF!</v>
      </c>
      <c r="CB200" s="304" t="str">
        <f t="shared" si="32"/>
        <v>#REF!</v>
      </c>
      <c r="CC200" s="304" t="str">
        <f t="shared" si="32"/>
        <v>#REF!</v>
      </c>
      <c r="CD200" s="304" t="str">
        <f t="shared" si="32"/>
        <v>#REF!</v>
      </c>
      <c r="CE200" s="304" t="str">
        <f t="shared" si="32"/>
        <v>#REF!</v>
      </c>
      <c r="CF200" s="305" t="str">
        <f t="shared" si="32"/>
        <v>#REF!</v>
      </c>
      <c r="CG200" s="304" t="str">
        <f t="shared" si="32"/>
        <v>#REF!</v>
      </c>
      <c r="CH200" s="306" t="str">
        <f t="shared" si="32"/>
        <v>#REF!</v>
      </c>
      <c r="CI200" s="306" t="str">
        <f t="shared" si="32"/>
        <v>#REF!</v>
      </c>
      <c r="CJ200" s="306" t="str">
        <f t="shared" si="32"/>
        <v>#REF!</v>
      </c>
      <c r="CK200" s="304" t="str">
        <f t="shared" si="32"/>
        <v>#REF!</v>
      </c>
      <c r="CL200" s="306" t="str">
        <f t="shared" si="32"/>
        <v>#REF!</v>
      </c>
      <c r="CM200" s="306" t="str">
        <f t="shared" si="32"/>
        <v>#REF!</v>
      </c>
      <c r="CN200" s="306" t="str">
        <f t="shared" si="32"/>
        <v>#REF!</v>
      </c>
      <c r="CO200" s="306" t="str">
        <f t="shared" si="32"/>
        <v>#REF!</v>
      </c>
      <c r="CP200" s="306" t="str">
        <f t="shared" si="32"/>
        <v>#REF!</v>
      </c>
      <c r="CQ200" s="307" t="str">
        <f>IFERROR(__xludf.DUMMYFUNCTION("IF(ISBLANK($K200),"""",IF(REGEXMATCH($K200,""Peraturan""),""Ada"",IF(REGEXMATCH($K200,""Rekomendasi""),""Tidak Ada"", $K200)))
"),"Ada")</f>
        <v>Ada</v>
      </c>
      <c r="CR200" s="308" t="str">
        <f t="array" ref="CR200">INDEX(#REF!,MATCH($D200,#REF!,FALSE))</f>
        <v>#REF!</v>
      </c>
      <c r="CS200" s="309"/>
    </row>
    <row r="201">
      <c r="A201" s="334">
        <v>195.0</v>
      </c>
      <c r="B201" s="334">
        <v>1.0</v>
      </c>
      <c r="C201" s="311" t="s">
        <v>4769</v>
      </c>
      <c r="D201" s="312" t="s">
        <v>2295</v>
      </c>
      <c r="E201" s="315">
        <v>45748.0</v>
      </c>
      <c r="F201" s="218" t="str">
        <f t="array" ref="F201">INDEX('Ortala-KabKota'!F$2:F$415,MATCH($D201,'Ortala-KabKota'!$E$2:$E$415,FALSE))</f>
        <v/>
      </c>
      <c r="G201" s="218" t="str">
        <f t="array" ref="G201">INDEX('Ortala-KabKota'!G$2:G$415,MATCH($D201,'Ortala-KabKota'!$E$2:$E$415,FALSE))</f>
        <v/>
      </c>
      <c r="H201" s="218" t="str">
        <f t="array" ref="H201">INDEX('Ortala-KabKota'!H$2:H$415,MATCH($D201,'Ortala-KabKota'!$E$2:$E$415,FALSE))</f>
        <v/>
      </c>
      <c r="I201" s="218" t="str">
        <f t="array" ref="I201">INDEX('Ortala-KabKota'!I$2:I$415,MATCH($D201,'Ortala-KabKota'!$E$2:$E$415,FALSE))</f>
        <v/>
      </c>
      <c r="J201" s="218" t="str">
        <f t="array" ref="J201">INDEX('Ortala-KabKota'!J$2:J$415,MATCH($D201,'Ortala-KabKota'!$E$2:$E$415,FALSE))</f>
        <v/>
      </c>
      <c r="K201" s="218" t="str">
        <f t="array" ref="K201">INDEX('Ortala-KabKota'!K$2:K$415,MATCH($D201,'Ortala-KabKota'!$E$2:$E$415,FALSE))</f>
        <v>Surat Rekomendasi</v>
      </c>
      <c r="L201" s="218">
        <f t="array" ref="L201">INDEX('Ortala-KabKota'!L$2:L$415,MATCH($D201,'Ortala-KabKota'!$E$2:$E$415,FALSE))</f>
        <v>2024</v>
      </c>
      <c r="M201" s="218" t="str">
        <f t="array" ref="M201">INDEX('Ortala-KabKota'!M$2:M$415,MATCH($D201,'Ortala-KabKota'!$E$2:$E$415,FALSE))</f>
        <v/>
      </c>
      <c r="N201" s="218" t="str">
        <f t="array" ref="N201">INDEX('Ortala-KabKota'!N$2:N$415,MATCH($D201,'Ortala-KabKota'!$E$2:$E$415,FALSE))</f>
        <v/>
      </c>
      <c r="O201" s="218" t="str">
        <f t="array" ref="O201">INDEX('Ortala-KabKota'!O$2:O$415,MATCH($D201,'Ortala-KabKota'!$E$2:$E$415,FALSE))</f>
        <v/>
      </c>
      <c r="P201" s="218" t="str">
        <f t="array" ref="P201">INDEX('Ortala-KabKota'!P$2:P$415,MATCH($D201,'Ortala-KabKota'!$E$2:$E$415,FALSE))</f>
        <v/>
      </c>
      <c r="Q201" s="218" t="str">
        <f t="array" ref="Q201">INDEX('Ortala-KabKota'!Q$2:Q$415,MATCH($D201,'Ortala-KabKota'!$E$2:$E$415,FALSE))</f>
        <v/>
      </c>
      <c r="R201" s="218" t="str">
        <f t="array" ref="R201">INDEX('Ortala-KabKota'!R$2:R$415,MATCH($D201,'Ortala-KabKota'!$E$2:$E$415,FALSE))</f>
        <v/>
      </c>
      <c r="S201" s="218" t="str">
        <f t="array" ref="S201">INDEX('Ortala-KabKota'!S$2:S$415,MATCH($D201,'Ortala-KabKota'!$E$2:$E$415,FALSE))</f>
        <v/>
      </c>
      <c r="T201" s="218" t="str">
        <f t="array" ref="T201">INDEX('Ortala-KabKota'!T$2:T$415,MATCH($D201,'Ortala-KabKota'!$E$2:$E$415,FALSE))</f>
        <v/>
      </c>
      <c r="U201" s="218" t="str">
        <f t="array" ref="U201">INDEX('Ortala-KabKota'!U$2:U$415,MATCH($D201,'Ortala-KabKota'!$E$2:$E$415,FALSE))</f>
        <v/>
      </c>
      <c r="V201" s="218" t="str">
        <f t="array" ref="V201">INDEX('Ortala-KabKota'!V$2:V$415,MATCH($D201,'Ortala-KabKota'!$E$2:$E$415,FALSE))</f>
        <v/>
      </c>
      <c r="W201" s="218" t="str">
        <f t="array" ref="W201">INDEX('Ortala-KabKota'!W$2:W$415,MATCH($D201,'Ortala-KabKota'!$E$2:$E$415,FALSE))</f>
        <v/>
      </c>
      <c r="X201" s="218" t="str">
        <f t="array" ref="X201">INDEX('Ortala-KabKota'!X$2:X$415,MATCH($D201,'Ortala-KabKota'!$E$2:$E$415,FALSE))</f>
        <v/>
      </c>
      <c r="Y201" s="218" t="str">
        <f t="array" ref="Y201">INDEX('Ortala-KabKota'!Y$2:Y$415,MATCH($D201,'Ortala-KabKota'!$E$2:$E$415,FALSE))</f>
        <v/>
      </c>
      <c r="Z201" s="218" t="str">
        <f t="array" ref="Z201">INDEX('Ortala-KabKota'!Z$2:Z$415,MATCH($D201,'Ortala-KabKota'!$E$2:$E$415,FALSE))</f>
        <v/>
      </c>
      <c r="AA201" s="218" t="str">
        <f t="array" ref="AA201">INDEX('Ortala-KabKota'!AA$2:AA$415,MATCH($D201,'Ortala-KabKota'!$E$2:$E$415,FALSE))</f>
        <v/>
      </c>
      <c r="AB201" s="218" t="str">
        <f t="array" ref="AB201">INDEX('Ortala-KabKota'!AB$2:AB$415,MATCH($D201,'Ortala-KabKota'!$E$2:$E$415,FALSE))</f>
        <v/>
      </c>
      <c r="AC201" s="218" t="str">
        <f t="array" ref="AC201">INDEX('Ortala-KabKota'!AC$2:AC$415,MATCH($D201,'Ortala-KabKota'!$E$2:$E$415,FALSE))</f>
        <v/>
      </c>
      <c r="AD201" s="218" t="str">
        <f t="array" ref="AD201">INDEX('Ortala-KabKota'!AD$2:AD$415,MATCH($D201,'Ortala-KabKota'!$E$2:$E$415,FALSE))</f>
        <v/>
      </c>
      <c r="AE201" s="218" t="str">
        <f t="array" ref="AE201">INDEX('Ortala-KabKota'!AE$2:AE$415,MATCH($D201,'Ortala-KabKota'!$E$2:$E$415,FALSE))</f>
        <v/>
      </c>
      <c r="AF201" s="218" t="str">
        <f t="array" ref="AF201">INDEX('Ortala-KabKota'!AF$2:AF$415,MATCH($D201,'Ortala-KabKota'!$E$2:$E$415,FALSE))</f>
        <v/>
      </c>
      <c r="AG201" s="218" t="str">
        <f t="array" ref="AG201">INDEX('Ortala-KabKota'!AG$2:AG$415,MATCH($D201,'Ortala-KabKota'!$E$2:$E$415,FALSE))</f>
        <v/>
      </c>
      <c r="AH201" s="218" t="str">
        <f t="array" ref="AH201">INDEX('Ortala-KabKota'!AH$2:AH$415,MATCH($D201,'Ortala-KabKota'!$E$2:$E$415,FALSE))</f>
        <v/>
      </c>
      <c r="AI201" s="218" t="str">
        <f t="array" ref="AI201">INDEX('Ortala-KabKota'!AI$2:AI$415,MATCH($D201,'Ortala-KabKota'!$E$2:$E$415,FALSE))</f>
        <v/>
      </c>
      <c r="AJ201" s="218" t="str">
        <f t="array" ref="AJ201">INDEX('Ortala-KabKota'!AJ$2:AJ$415,MATCH($D201,'Ortala-KabKota'!$E$2:$E$415,FALSE))</f>
        <v/>
      </c>
      <c r="AK201" s="218" t="str">
        <f t="array" ref="AK201">INDEX('Ortala-KabKota'!AK$2:AK$415,MATCH($D201,'Ortala-KabKota'!$E$2:$E$415,FALSE))</f>
        <v/>
      </c>
      <c r="AL201" s="218" t="str">
        <f t="array" ref="AL201">INDEX('Ortala-KabKota'!AL$2:AL$415,MATCH($D201,'Ortala-KabKota'!$E$2:$E$415,FALSE))</f>
        <v/>
      </c>
      <c r="AM201" s="218" t="str">
        <f t="array" ref="AM201">INDEX('Ortala-KabKota'!AM$2:AM$415,MATCH($D201,'Ortala-KabKota'!$E$2:$E$415,FALSE))</f>
        <v/>
      </c>
      <c r="AN201" s="218" t="str">
        <f t="array" ref="AN201">INDEX('Ortala-KabKota'!AN$2:AN$415,MATCH($D201,'Ortala-KabKota'!$E$2:$E$415,FALSE))</f>
        <v/>
      </c>
      <c r="AO201" s="218" t="str">
        <f t="array" ref="AO201">INDEX('Ortala-KabKota'!AO$2:AO$415,MATCH($D201,'Ortala-KabKota'!$E$2:$E$415,FALSE))</f>
        <v/>
      </c>
      <c r="AP201" s="218" t="str">
        <f t="array" ref="AP201">INDEX('Ortala-KabKota'!AP$2:AP$415,MATCH($D201,'Ortala-KabKota'!$E$2:$E$415,FALSE))</f>
        <v/>
      </c>
      <c r="AQ201" s="218" t="str">
        <f t="array" ref="AQ201">INDEX('Ortala-KabKota'!AQ$2:AQ$415,MATCH($D201,'Ortala-KabKota'!$E$2:$E$415,FALSE))</f>
        <v/>
      </c>
      <c r="AR201" s="218" t="str">
        <f t="array" ref="AR201">INDEX('Ortala-KabKota'!AR$2:AR$415,MATCH($D201,'Ortala-KabKota'!$E$2:$E$415,FALSE))</f>
        <v/>
      </c>
      <c r="AS201" s="218" t="str">
        <f t="array" ref="AS201">INDEX('Ortala-KabKota'!AS$2:AS$415,MATCH($D201,'Ortala-KabKota'!$E$2:$E$415,FALSE))</f>
        <v/>
      </c>
      <c r="AT201" s="218" t="str">
        <f t="array" ref="AT201">INDEX('Ortala-KabKota'!AT$2:AT$415,MATCH($D201,'Ortala-KabKota'!$E$2:$E$415,FALSE))</f>
        <v/>
      </c>
      <c r="AU201" s="218" t="str">
        <f t="array" ref="AU201">INDEX('UPTD PPA KabKota'!D$5:D$513,MATCH($D201,'UPTD PPA KabKota'!$C$5:$C$513,FALSE))</f>
        <v>KARTIKA LARAS SARI, S.E., M.M./Plt. Kepala UPTD PPA Kabupaten Cilacap</v>
      </c>
      <c r="AV201" s="218" t="str">
        <f t="array" ref="AV201">INDEX('UPTD PPA KabKota'!E$5:E$513,MATCH($D201,'UPTD PPA KabKota'!$C$5:$C$513,FALSE))</f>
        <v>Jalan Cerme No. 72 Sidanegara, Cilacap Tengah, Cilacap (Kantor Sementara)</v>
      </c>
      <c r="AW201" s="218" t="str">
        <f t="array" ref="AW201">INDEX('UPTD PPA KabKota'!F$5:F$513,MATCH($D201,'UPTD PPA KabKota'!$C$5:$C$513,FALSE))</f>
        <v>-
(Sementara Nomor DINSOSPPPA: 0282 533346)
</v>
      </c>
      <c r="AX201" s="218" t="str">
        <f t="array" ref="AX201">INDEX('UPTD PPA KabKota'!G$5:G$513,MATCH($D201,'UPTD PPA KabKota'!$C$5:$C$513,FALSE))</f>
        <v>-</v>
      </c>
      <c r="AY201" s="218" t="str">
        <f t="array" ref="AY201">INDEX('UPTD PPA KabKota'!H$5:H$513,MATCH($D201,'UPTD PPA KabKota'!$C$5:$C$513,FALSE))</f>
        <v>UPTD PPA</v>
      </c>
      <c r="AZ201" s="218" t="str">
        <f t="array" ref="AZ201">INDEX('UPTD PPA KabKota'!I$5:I$513,MATCH($D201,'UPTD PPA KabKota'!$C$5:$C$513,FALSE))</f>
        <v>Peraturan Bupati Cilacap Nomor 57 Tahun 2024 Tentang Perubahan Atas Peraturan Bupati Nomor 46 Tahun 2023 Tentang Pembentukan Kedudukan, Susunan Organisasi, Tugas Dan Fungsi Serta Tata Kerja Unit Pelaksana Teknis Daerah Pada Dinas Dan Badan Daerah</v>
      </c>
      <c r="BA201" s="218">
        <f t="array" ref="BA201">INDEX('UPTD PPA KabKota'!J$5:J$513,MATCH($D201,'UPTD PPA KabKota'!$C$5:$C$513,FALSE))</f>
        <v>2024</v>
      </c>
      <c r="BB201" s="218" t="str">
        <f t="array" ref="BB201">INDEX('UPTD PPA KabKota'!K$5:K$513,MATCH($D201,'UPTD PPA KabKota'!$C$5:$C$513,FALSE))</f>
        <v>A</v>
      </c>
      <c r="BC201" s="218" t="str">
        <f t="array" ref="BC201">INDEX('UPTD PPA KabKota'!L$5:L$513,MATCH($D201,'UPTD PPA KabKota'!$C$5:$C$513,FALSE))</f>
        <v>belum ada
(Sementara nomor pelayanan DINSOSPPPA: 082138126862)</v>
      </c>
      <c r="BD201" s="218" t="str">
        <f t="array" ref="BD201">INDEX('UPTD PPA KabKota'!M$5:M$513,MATCH($D201,'UPTD PPA KabKota'!$C$5:$C$513,FALSE))</f>
        <v>uptdppaclp@gmail.com</v>
      </c>
      <c r="BE201" s="218" t="str">
        <f t="array" ref="BE201">INDEX('UPTD PPA KabKota'!N$5:N$513,MATCH($D201,'UPTD PPA KabKota'!$C$5:$C$513,FALSE))</f>
        <v>1. Kepala UPTD
2. Jabatan Fungsional</v>
      </c>
      <c r="BF201" s="218" t="str">
        <f t="array" ref="BF201">INDEX('UPTD PPA KabKota'!O$5:O$513,MATCH($D201,'UPTD PPA KabKota'!$C$5:$C$513,FALSE))</f>
        <v>BERGABUNG DENGAN KANTOR DINAS</v>
      </c>
      <c r="BG201" s="218" t="str">
        <f t="array" ref="BG201">INDEX('UPTD PPA KabKota'!P$5:P$513,MATCH($D201,'UPTD PPA KabKota'!$C$5:$C$513,FALSE))</f>
        <v>MILIK SENDIRI</v>
      </c>
      <c r="BH201" s="218" t="str">
        <f t="array" ref="BH201">INDEX('UPTD PPA KabKota'!Q$5:Q$513,MATCH($D201,'UPTD PPA KabKota'!$C$5:$C$513,FALSE))</f>
        <v>Milik Pemerintah Daerah Kabupaten Cilacap dikelola oleh DINSOSPPPA</v>
      </c>
      <c r="BI201" s="218" t="str">
        <f t="array" ref="BI201">INDEX('UPTD PPA KabKota'!R$5:R$513,MATCH($D201,'UPTD PPA KabKota'!$C$5:$C$513,FALSE))</f>
        <v>Ada</v>
      </c>
      <c r="BJ201" s="218" t="str">
        <f t="array" ref="BJ201">INDEX('UPTD PPA KabKota'!S$5:S$513,MATCH($D201,'UPTD PPA KabKota'!$C$5:$C$513,FALSE))</f>
        <v>Tidak Ada</v>
      </c>
      <c r="BK201" s="218" t="str">
        <f t="array" ref="BK201">INDEX('UPTD PPA KabKota'!T$5:T$513,MATCH($D201,'UPTD PPA KabKota'!$C$5:$C$513,FALSE))</f>
        <v>Tidak Ada</v>
      </c>
      <c r="BL201" s="218" t="str">
        <f t="array" ref="BL201">INDEX('UPTD PPA KabKota'!U$5:U$513,MATCH($D201,'UPTD PPA KabKota'!$C$5:$C$513,FALSE))</f>
        <v>Tidak Ada</v>
      </c>
      <c r="BM201" s="218" t="str">
        <f t="array" ref="BM201">INDEX('UPTD PPA KabKota'!V$5:V$513,MATCH($D201,'UPTD PPA KabKota'!$C$5:$C$513,FALSE))</f>
        <v>Ada</v>
      </c>
      <c r="BN201" s="218" t="str">
        <f t="array" ref="BN201">INDEX('UPTD PPA KabKota'!W$5:W$513,MATCH($D201,'UPTD PPA KabKota'!$C$5:$C$513,FALSE))</f>
        <v>Tidak Ada</v>
      </c>
      <c r="BO201" s="218" t="str">
        <f t="array" ref="BO201">INDEX('UPTD PPA KabKota'!X$5:X$513,MATCH($D201,'UPTD PPA KabKota'!$C$5:$C$513,FALSE))</f>
        <v>Tidak Ada</v>
      </c>
      <c r="BP201" s="218" t="str">
        <f t="array" ref="BP201">INDEX('UPTD PPA KabKota'!Y$5:Y$513,MATCH($D201,'UPTD PPA KabKota'!$C$5:$C$513,FALSE))</f>
        <v>Ada</v>
      </c>
      <c r="BQ201" s="218" t="str">
        <f t="array" ref="BQ201">INDEX('UPTD PPA KabKota'!Z$5:Z$513,MATCH($D201,'UPTD PPA KabKota'!$C$5:$C$513,FALSE))</f>
        <v>Ada</v>
      </c>
      <c r="BR201" s="218" t="str">
        <f t="array" ref="BR201">INDEX('UPTD PPA KabKota'!AA$5:AA$513,MATCH($D201,'UPTD PPA KabKota'!$C$5:$C$513,FALSE))</f>
        <v>Tidak Ada</v>
      </c>
      <c r="BS201" s="218" t="str">
        <f t="array" ref="BS201">INDEX('UPTD PPA KabKota'!AB$5:AB$513,MATCH($D201,'UPTD PPA KabKota'!$C$5:$C$513,FALSE))</f>
        <v>Tidak Ada</v>
      </c>
      <c r="BT201" s="218" t="str">
        <f t="array" ref="BT201">INDEX('UPTD PPA KabKota'!AC$5:AC$513,MATCH($D201,'UPTD PPA KabKota'!$C$5:$C$513,FALSE))</f>
        <v>Belum</v>
      </c>
      <c r="BU201" s="218" t="str">
        <f t="array" ref="BU201">INDEX('UPTD PPA KabKota'!AD$5:AD$513,MATCH($D201,'UPTD PPA KabKota'!$C$5:$C$513,FALSE))</f>
        <v>Sudah</v>
      </c>
      <c r="BV201" s="218" t="str">
        <f t="array" ref="BV201">INDEX('UPTD PPA KabKota'!AE$5:AE$513,MATCH($D201,'UPTD PPA KabKota'!$C$5:$C$513,FALSE))</f>
        <v>Sudah</v>
      </c>
      <c r="BW201" s="218" t="str">
        <f t="array" ref="BW201">INDEX('UPTD PPA KabKota'!AF$5:AF$513,MATCH($D201,'UPTD PPA KabKota'!$C$5:$C$513,FALSE))</f>
        <v>Sudah</v>
      </c>
      <c r="BX201" s="218" t="str">
        <f t="array" ref="BX201">INDEX('UPTD PPA KabKota'!AG$5:AG$513,MATCH($D201,'UPTD PPA KabKota'!$C$5:$C$513,FALSE))</f>
        <v>Sudah</v>
      </c>
      <c r="BY201" s="218" t="str">
        <f t="array" ref="BY201">INDEX('UPTD PPA KabKota'!AH$5:AH$513,MATCH($D201,'UPTD PPA KabKota'!$C$5:$C$513,FALSE))</f>
        <v>Sudah</v>
      </c>
      <c r="BZ201" s="218" t="str">
        <f t="array" ref="BZ201">INDEX('UPTD PPA KabKota'!AI$5:AI$513,MATCH($D201,'UPTD PPA KabKota'!$C$5:$C$513,FALSE))</f>
        <v>Belum</v>
      </c>
      <c r="CA201" s="218" t="str">
        <f t="array" ref="CA201">INDEX('UPTD PPA KabKota'!AJ$5:AJ$513,MATCH($D201,'UPTD PPA KabKota'!$C$5:$C$513,FALSE))</f>
        <v>Sudah</v>
      </c>
      <c r="CB201" s="218" t="str">
        <f t="array" ref="CB201">INDEX('UPTD PPA KabKota'!AK$5:AK$513,MATCH($D201,'UPTD PPA KabKota'!$C$5:$C$513,FALSE))</f>
        <v>Sudah</v>
      </c>
      <c r="CC201" s="218" t="str">
        <f t="array" ref="CC201">INDEX('UPTD PPA KabKota'!AL$5:AL$513,MATCH($D201,'UPTD PPA KabKota'!$C$5:$C$513,FALSE))</f>
        <v>Sudah</v>
      </c>
      <c r="CD201" s="218" t="str">
        <f t="array" ref="CD201">INDEX('UPTD PPA KabKota'!AM$5:AM$513,MATCH($D201,'UPTD PPA KabKota'!$C$5:$C$513,FALSE))</f>
        <v>Sudah</v>
      </c>
      <c r="CE201" s="218" t="str">
        <f t="array" ref="CE201">INDEX('UPTD PPA KabKota'!AN$5:AN$513,MATCH($D201,'UPTD PPA KabKota'!$C$5:$C$513,FALSE))</f>
        <v>- Psikolog: masih bekerja sama dengan psikolog RSUD Cilacap, Majenang dan swasta)
- Konselor Hukum: sudah ada tenaga ahli hukum yang diperbantukan
- Konselor Psikolog: sudah ada psikolog yang diperbantukan
- Layanan (1) &amp; (3): masih tergabung dengan DINSOSPPPA
- Layanan (4) &amp; (5): sementara dilaksanakan di RPTC pada bidang Rehabilitasi Sosial</v>
      </c>
      <c r="CF201" s="218" t="str">
        <f t="array" ref="CF201">INDEX('UPTD PPA KabKota'!AO$5:AO$513,MATCH($D201,'UPTD PPA KabKota'!$C$5:$C$513,FALSE))</f>
        <v>-</v>
      </c>
      <c r="CG201" s="218" t="str">
        <f t="array" ref="CG201">INDEX('UPTD PPA KabKota'!AP$5:AP$513,MATCH($D201,'UPTD PPA KabKota'!$C$5:$C$513,FALSE))</f>
        <v>kekerasan terhadap anak</v>
      </c>
      <c r="CH201" s="218" t="str">
        <f t="array" ref="CH201">INDEX('UPTD PPA KabKota'!AQ$5:AQ$513,MATCH($D201,'UPTD PPA KabKota'!$C$5:$C$513,FALSE))</f>
        <v>-</v>
      </c>
      <c r="CI201" s="218" t="str">
        <f t="array" ref="CI201">INDEX('UPTD PPA KabKota'!AR$5:AR$513,MATCH($D201,'UPTD PPA KabKota'!$C$5:$C$513,FALSE))</f>
        <v>-</v>
      </c>
      <c r="CJ201" s="218" t="str">
        <f t="array" ref="CJ201">INDEX('UPTD PPA KabKota'!AS$5:AS$513,MATCH($D201,'UPTD PPA KabKota'!$C$5:$C$513,FALSE))</f>
        <v>-</v>
      </c>
      <c r="CK201" s="218" t="str">
        <f t="array" ref="CK201">INDEX('UPTD PPA KabKota'!AT$5:AT$513,MATCH($D201,'UPTD PPA KabKota'!$C$5:$C$513,FALSE))</f>
        <v>-</v>
      </c>
      <c r="CL201" s="218" t="str">
        <f t="array" ref="CL201">INDEX('UPTD PPA KabKota'!AU$5:AU$513,MATCH($D201,'UPTD PPA KabKota'!$C$5:$C$513,FALSE))</f>
        <v>-</v>
      </c>
      <c r="CM201" s="218" t="str">
        <f t="array" ref="CM201">INDEX('UPTD PPA KabKota'!AV$5:AV$513,MATCH($D201,'UPTD PPA KabKota'!$C$5:$C$513,FALSE))</f>
        <v>-</v>
      </c>
      <c r="CN201" s="218" t="str">
        <f t="array" ref="CN201">INDEX('UPTD PPA KabKota'!AW$5:AW$513,MATCH($D201,'UPTD PPA KabKota'!$C$5:$C$513,FALSE))</f>
        <v>-</v>
      </c>
      <c r="CO201" s="218" t="str">
        <f t="array" ref="CO201">INDEX('UPTD PPA KabKota'!AX$5:AX$513,MATCH($D201,'UPTD PPA KabKota'!$C$5:$C$513,FALSE))</f>
        <v>-</v>
      </c>
      <c r="CP201" s="218" t="str">
        <f t="array" ref="CP201">INDEX('UPTD PPA KabKota'!AY$5:AY$513,MATCH($D201,'UPTD PPA KabKota'!$C$5:$C$513,FALSE))</f>
        <v>✓</v>
      </c>
      <c r="CQ201" s="209" t="str">
        <f>IFERROR(__xludf.DUMMYFUNCTION("IF(ISBLANK($K201),"""",IF(REGEXMATCH($K201,""Peraturan""),""Ada"",IF(REGEXMATCH($K201,""Rekomendasi""),""Tidak Ada"", $K201)))
"),"Tidak Ada")</f>
        <v>Tidak Ada</v>
      </c>
      <c r="CR201" s="209" t="str">
        <f t="array" ref="CR201">index('UPTD PPA KabKota'!$BI$5:$BI$513,match($D201,'UPTD PPA KabKota'!$C$5:$C$513,false))</f>
        <v>Ada</v>
      </c>
      <c r="CS201" s="314" t="str">
        <f t="shared" ref="CS201:CS204" si="33">IFS(CQ201="Ada","Ada",CR201="Ada","Ada",CR201="Tidak Ada","Tidak Ada")</f>
        <v>Ada</v>
      </c>
    </row>
    <row r="202">
      <c r="A202" s="334">
        <v>196.0</v>
      </c>
      <c r="B202" s="334">
        <v>2.0</v>
      </c>
      <c r="C202" s="311" t="s">
        <v>4769</v>
      </c>
      <c r="D202" s="312" t="s">
        <v>2168</v>
      </c>
      <c r="E202" s="315">
        <v>45748.0</v>
      </c>
      <c r="F202" s="218" t="str">
        <f t="array" ref="F202">INDEX('Ortala-KabKota'!F$2:F$415,MATCH($D202,'Ortala-KabKota'!$E$2:$E$415,FALSE))</f>
        <v>Siti Tarwiyah/ 081326848572</v>
      </c>
      <c r="G202" s="218" t="str">
        <f t="array" ref="G202">INDEX('Ortala-KabKota'!G$2:G$415,MATCH($D202,'Ortala-KabKota'!$E$2:$E$415,FALSE))</f>
        <v>Jl. Prof. Moch. Yamin Gang IV No 12, Kel. Karangpucung, Kec. Purwokerto</v>
      </c>
      <c r="H202" s="218" t="str">
        <f t="array" ref="H202">INDEX('Ortala-KabKota'!H$2:H$415,MATCH($D202,'Ortala-KabKota'!$E$2:$E$415,FALSE))</f>
        <v/>
      </c>
      <c r="I202" s="218" t="str">
        <f t="array" ref="I202">INDEX('Ortala-KabKota'!I$2:I$415,MATCH($D202,'Ortala-KabKota'!$E$2:$E$415,FALSE))</f>
        <v>085842739733</v>
      </c>
      <c r="J202" s="218" t="str">
        <f t="array" ref="J202">INDEX('Ortala-KabKota'!J$2:J$415,MATCH($D202,'Ortala-KabKota'!$E$2:$E$415,FALSE))</f>
        <v>UPTD PPA</v>
      </c>
      <c r="K202" s="218" t="str">
        <f t="array" ref="K202">INDEX('Ortala-KabKota'!K$2:K$415,MATCH($D202,'Ortala-KabKota'!$E$2:$E$415,FALSE))</f>
        <v>Peraturan Bupati Banyumas Nomor 93 Tahun 2020</v>
      </c>
      <c r="L202" s="218">
        <f t="array" ref="L202">INDEX('Ortala-KabKota'!L$2:L$415,MATCH($D202,'Ortala-KabKota'!$E$2:$E$415,FALSE))</f>
        <v>2020</v>
      </c>
      <c r="M202" s="218" t="str">
        <f t="array" ref="M202">INDEX('Ortala-KabKota'!M$2:M$415,MATCH($D202,'Ortala-KabKota'!$E$2:$E$415,FALSE))</f>
        <v>A</v>
      </c>
      <c r="N202" s="218" t="str">
        <f t="array" ref="N202">INDEX('Ortala-KabKota'!N$2:N$415,MATCH($D202,'Ortala-KabKota'!$E$2:$E$415,FALSE))</f>
        <v/>
      </c>
      <c r="O202" s="218" t="str">
        <f t="array" ref="O202">INDEX('Ortala-KabKota'!O$2:O$415,MATCH($D202,'Ortala-KabKota'!$E$2:$E$415,FALSE))</f>
        <v>uptdppabanyumas@gmail.com</v>
      </c>
      <c r="P202" s="218" t="str">
        <f t="array" ref="P202">INDEX('Ortala-KabKota'!P$2:P$415,MATCH($D202,'Ortala-KabKota'!$E$2:$E$415,FALSE))</f>
        <v>Kepala UPTD PPA, Kepala Subbag TU dan Kelompok JF/Pelaksana</v>
      </c>
      <c r="Q202" s="218" t="str">
        <f t="array" ref="Q202">INDEX('Ortala-KabKota'!Q$2:Q$415,MATCH($D202,'Ortala-KabKota'!$E$2:$E$415,FALSE))</f>
        <v/>
      </c>
      <c r="R202" s="218" t="str">
        <f t="array" ref="R202">INDEX('Ortala-KabKota'!R$2:R$415,MATCH($D202,'Ortala-KabKota'!$E$2:$E$415,FALSE))</f>
        <v>MILIK SENDIRI</v>
      </c>
      <c r="S202" s="218" t="str">
        <f t="array" ref="S202">INDEX('Ortala-KabKota'!S$2:S$415,MATCH($D202,'Ortala-KabKota'!$E$2:$E$415,FALSE))</f>
        <v/>
      </c>
      <c r="T202" s="218" t="str">
        <f t="array" ref="T202">INDEX('Ortala-KabKota'!T$2:T$415,MATCH($D202,'Ortala-KabKota'!$E$2:$E$415,FALSE))</f>
        <v/>
      </c>
      <c r="U202" s="218" t="str">
        <f t="array" ref="U202">INDEX('Ortala-KabKota'!U$2:U$415,MATCH($D202,'Ortala-KabKota'!$E$2:$E$415,FALSE))</f>
        <v/>
      </c>
      <c r="V202" s="218" t="str">
        <f t="array" ref="V202">INDEX('Ortala-KabKota'!V$2:V$415,MATCH($D202,'Ortala-KabKota'!$E$2:$E$415,FALSE))</f>
        <v/>
      </c>
      <c r="W202" s="218" t="str">
        <f t="array" ref="W202">INDEX('Ortala-KabKota'!W$2:W$415,MATCH($D202,'Ortala-KabKota'!$E$2:$E$415,FALSE))</f>
        <v/>
      </c>
      <c r="X202" s="218" t="str">
        <f t="array" ref="X202">INDEX('Ortala-KabKota'!X$2:X$415,MATCH($D202,'Ortala-KabKota'!$E$2:$E$415,FALSE))</f>
        <v/>
      </c>
      <c r="Y202" s="218" t="str">
        <f t="array" ref="Y202">INDEX('Ortala-KabKota'!Y$2:Y$415,MATCH($D202,'Ortala-KabKota'!$E$2:$E$415,FALSE))</f>
        <v/>
      </c>
      <c r="Z202" s="218" t="str">
        <f t="array" ref="Z202">INDEX('Ortala-KabKota'!Z$2:Z$415,MATCH($D202,'Ortala-KabKota'!$E$2:$E$415,FALSE))</f>
        <v/>
      </c>
      <c r="AA202" s="218" t="str">
        <f t="array" ref="AA202">INDEX('Ortala-KabKota'!AA$2:AA$415,MATCH($D202,'Ortala-KabKota'!$E$2:$E$415,FALSE))</f>
        <v/>
      </c>
      <c r="AB202" s="218" t="str">
        <f t="array" ref="AB202">INDEX('Ortala-KabKota'!AB$2:AB$415,MATCH($D202,'Ortala-KabKota'!$E$2:$E$415,FALSE))</f>
        <v/>
      </c>
      <c r="AC202" s="218" t="str">
        <f t="array" ref="AC202">INDEX('Ortala-KabKota'!AC$2:AC$415,MATCH($D202,'Ortala-KabKota'!$E$2:$E$415,FALSE))</f>
        <v/>
      </c>
      <c r="AD202" s="218" t="str">
        <f t="array" ref="AD202">INDEX('Ortala-KabKota'!AD$2:AD$415,MATCH($D202,'Ortala-KabKota'!$E$2:$E$415,FALSE))</f>
        <v/>
      </c>
      <c r="AE202" s="218" t="str">
        <f t="array" ref="AE202">INDEX('Ortala-KabKota'!AE$2:AE$415,MATCH($D202,'Ortala-KabKota'!$E$2:$E$415,FALSE))</f>
        <v/>
      </c>
      <c r="AF202" s="218" t="str">
        <f t="array" ref="AF202">INDEX('Ortala-KabKota'!AF$2:AF$415,MATCH($D202,'Ortala-KabKota'!$E$2:$E$415,FALSE))</f>
        <v/>
      </c>
      <c r="AG202" s="218" t="str">
        <f t="array" ref="AG202">INDEX('Ortala-KabKota'!AG$2:AG$415,MATCH($D202,'Ortala-KabKota'!$E$2:$E$415,FALSE))</f>
        <v/>
      </c>
      <c r="AH202" s="218" t="str">
        <f t="array" ref="AH202">INDEX('Ortala-KabKota'!AH$2:AH$415,MATCH($D202,'Ortala-KabKota'!$E$2:$E$415,FALSE))</f>
        <v/>
      </c>
      <c r="AI202" s="218" t="str">
        <f t="array" ref="AI202">INDEX('Ortala-KabKota'!AI$2:AI$415,MATCH($D202,'Ortala-KabKota'!$E$2:$E$415,FALSE))</f>
        <v/>
      </c>
      <c r="AJ202" s="218" t="str">
        <f t="array" ref="AJ202">INDEX('Ortala-KabKota'!AJ$2:AJ$415,MATCH($D202,'Ortala-KabKota'!$E$2:$E$415,FALSE))</f>
        <v/>
      </c>
      <c r="AK202" s="218" t="str">
        <f t="array" ref="AK202">INDEX('Ortala-KabKota'!AK$2:AK$415,MATCH($D202,'Ortala-KabKota'!$E$2:$E$415,FALSE))</f>
        <v/>
      </c>
      <c r="AL202" s="218" t="str">
        <f t="array" ref="AL202">INDEX('Ortala-KabKota'!AL$2:AL$415,MATCH($D202,'Ortala-KabKota'!$E$2:$E$415,FALSE))</f>
        <v/>
      </c>
      <c r="AM202" s="218" t="str">
        <f t="array" ref="AM202">INDEX('Ortala-KabKota'!AM$2:AM$415,MATCH($D202,'Ortala-KabKota'!$E$2:$E$415,FALSE))</f>
        <v/>
      </c>
      <c r="AN202" s="218" t="str">
        <f t="array" ref="AN202">INDEX('Ortala-KabKota'!AN$2:AN$415,MATCH($D202,'Ortala-KabKota'!$E$2:$E$415,FALSE))</f>
        <v/>
      </c>
      <c r="AO202" s="218" t="str">
        <f t="array" ref="AO202">INDEX('Ortala-KabKota'!AO$2:AO$415,MATCH($D202,'Ortala-KabKota'!$E$2:$E$415,FALSE))</f>
        <v/>
      </c>
      <c r="AP202" s="218" t="str">
        <f t="array" ref="AP202">INDEX('Ortala-KabKota'!AP$2:AP$415,MATCH($D202,'Ortala-KabKota'!$E$2:$E$415,FALSE))</f>
        <v/>
      </c>
      <c r="AQ202" s="218" t="str">
        <f t="array" ref="AQ202">INDEX('Ortala-KabKota'!AQ$2:AQ$415,MATCH($D202,'Ortala-KabKota'!$E$2:$E$415,FALSE))</f>
        <v/>
      </c>
      <c r="AR202" s="218">
        <f t="array" ref="AR202">INDEX('Ortala-KabKota'!AR$2:AR$415,MATCH($D202,'Ortala-KabKota'!$E$2:$E$415,FALSE))</f>
        <v>1</v>
      </c>
      <c r="AS202" s="218" t="str">
        <f t="array" ref="AS202">INDEX('Ortala-KabKota'!AS$2:AS$415,MATCH($D202,'Ortala-KabKota'!$E$2:$E$415,FALSE))</f>
        <v/>
      </c>
      <c r="AT202" s="218" t="str">
        <f t="array" ref="AT202">INDEX('Ortala-KabKota'!AT$2:AT$415,MATCH($D202,'Ortala-KabKota'!$E$2:$E$415,FALSE))</f>
        <v/>
      </c>
      <c r="AU202" s="218" t="str">
        <f t="array" ref="AU202">INDEX('UPTD PPA KabKota'!D$5:D$513,MATCH($D202,'UPTD PPA KabKota'!$C$5:$C$513,FALSE))</f>
        <v>SITI TARWIYAH, SE</v>
      </c>
      <c r="AV202" s="218" t="str">
        <f t="array" ref="AV202">INDEX('UPTD PPA KabKota'!E$5:E$513,MATCH($D202,'UPTD PPA KabKota'!$C$5:$C$513,FALSE))</f>
        <v>JL.PROF.MOCH.YAMIN GANG IV NO 12 KEL KARANGPUCUNG PURWOKERTO SELATAN</v>
      </c>
      <c r="AW202" s="218" t="str">
        <f t="array" ref="AW202">INDEX('UPTD PPA KabKota'!F$5:F$513,MATCH($D202,'UPTD PPA KabKota'!$C$5:$C$513,FALSE))</f>
        <v>0823 1430 7079</v>
      </c>
      <c r="AX202" s="218" t="str">
        <f t="array" ref="AX202">INDEX('UPTD PPA KabKota'!G$5:G$513,MATCH($D202,'UPTD PPA KabKota'!$C$5:$C$513,FALSE))</f>
        <v>0823 1430 7079</v>
      </c>
      <c r="AY202" s="218" t="str">
        <f t="array" ref="AY202">INDEX('UPTD PPA KabKota'!H$5:H$513,MATCH($D202,'UPTD PPA KabKota'!$C$5:$C$513,FALSE))</f>
        <v>UPTD PPA</v>
      </c>
      <c r="AZ202" s="218" t="str">
        <f t="array" ref="AZ202">INDEX('UPTD PPA KabKota'!I$5:I$513,MATCH($D202,'UPTD PPA KabKota'!$C$5:$C$513,FALSE))</f>
        <v>Peraturan Bupati Nomor 93 Tahun 2020</v>
      </c>
      <c r="BA202" s="218">
        <f t="array" ref="BA202">INDEX('UPTD PPA KabKota'!J$5:J$513,MATCH($D202,'UPTD PPA KabKota'!$C$5:$C$513,FALSE))</f>
        <v>2020</v>
      </c>
      <c r="BB202" s="218" t="str">
        <f t="array" ref="BB202">INDEX('UPTD PPA KabKota'!K$5:K$513,MATCH($D202,'UPTD PPA KabKota'!$C$5:$C$513,FALSE))</f>
        <v>A</v>
      </c>
      <c r="BC202" s="218" t="str">
        <f t="array" ref="BC202">INDEX('UPTD PPA KabKota'!L$5:L$513,MATCH($D202,'UPTD PPA KabKota'!$C$5:$C$513,FALSE))</f>
        <v>0823 1430 7079</v>
      </c>
      <c r="BD202" s="218" t="str">
        <f t="array" ref="BD202">INDEX('UPTD PPA KabKota'!M$5:M$513,MATCH($D202,'UPTD PPA KabKota'!$C$5:$C$513,FALSE))</f>
        <v>uptdppabanyumas@gmail.com</v>
      </c>
      <c r="BE202" s="218" t="str">
        <f t="array" ref="BE202">INDEX('UPTD PPA KabKota'!N$5:N$513,MATCH($D202,'UPTD PPA KabKota'!$C$5:$C$513,FALSE))</f>
        <v>KEPALA UPTD, KASUBAG TU, PENATA KELOLA PEMBERDAYAAN DAN PERLINDUNGAN ANAK UPTD PPA DPPKBP3A, KONSELOR SDM UPTD PPA DPPKBP3A, PENDAMPING</v>
      </c>
      <c r="BF202" s="218" t="str">
        <f t="array" ref="BF202">INDEX('UPTD PPA KabKota'!O$5:O$513,MATCH($D202,'UPTD PPA KabKota'!$C$5:$C$513,FALSE))</f>
        <v>Pinjam Gedung Selain Dinas PPPA</v>
      </c>
      <c r="BG202" s="218" t="str">
        <f t="array" ref="BG202">INDEX('UPTD PPA KabKota'!P$5:P$513,MATCH($D202,'UPTD PPA KabKota'!$C$5:$C$513,FALSE))</f>
        <v>Sewa/Kontrak</v>
      </c>
      <c r="BH202" s="218" t="str">
        <f t="array" ref="BH202">INDEX('UPTD PPA KabKota'!Q$5:Q$513,MATCH($D202,'UPTD PPA KabKota'!$C$5:$C$513,FALSE))</f>
        <v>MENEMPATI BEKAS RUMAH DINAS KA BKKBN</v>
      </c>
      <c r="BI202" s="218" t="str">
        <f t="array" ref="BI202">INDEX('UPTD PPA KabKota'!R$5:R$513,MATCH($D202,'UPTD PPA KabKota'!$C$5:$C$513,FALSE))</f>
        <v>Ada</v>
      </c>
      <c r="BJ202" s="218" t="str">
        <f t="array" ref="BJ202">INDEX('UPTD PPA KabKota'!S$5:S$513,MATCH($D202,'UPTD PPA KabKota'!$C$5:$C$513,FALSE))</f>
        <v>Ada</v>
      </c>
      <c r="BK202" s="218" t="str">
        <f t="array" ref="BK202">INDEX('UPTD PPA KabKota'!T$5:T$513,MATCH($D202,'UPTD PPA KabKota'!$C$5:$C$513,FALSE))</f>
        <v>Ada</v>
      </c>
      <c r="BL202" s="218" t="str">
        <f t="array" ref="BL202">INDEX('UPTD PPA KabKota'!U$5:U$513,MATCH($D202,'UPTD PPA KabKota'!$C$5:$C$513,FALSE))</f>
        <v>Ada</v>
      </c>
      <c r="BM202" s="218" t="str">
        <f t="array" ref="BM202">INDEX('UPTD PPA KabKota'!V$5:V$513,MATCH($D202,'UPTD PPA KabKota'!$C$5:$C$513,FALSE))</f>
        <v>Tidak Ada</v>
      </c>
      <c r="BN202" s="218" t="str">
        <f t="array" ref="BN202">INDEX('UPTD PPA KabKota'!W$5:W$513,MATCH($D202,'UPTD PPA KabKota'!$C$5:$C$513,FALSE))</f>
        <v>Ada</v>
      </c>
      <c r="BO202" s="218" t="str">
        <f t="array" ref="BO202">INDEX('UPTD PPA KabKota'!X$5:X$513,MATCH($D202,'UPTD PPA KabKota'!$C$5:$C$513,FALSE))</f>
        <v>Ada</v>
      </c>
      <c r="BP202" s="218" t="str">
        <f t="array" ref="BP202">INDEX('UPTD PPA KabKota'!Y$5:Y$513,MATCH($D202,'UPTD PPA KabKota'!$C$5:$C$513,FALSE))</f>
        <v>Ada</v>
      </c>
      <c r="BQ202" s="218" t="str">
        <f t="array" ref="BQ202">INDEX('UPTD PPA KabKota'!Z$5:Z$513,MATCH($D202,'UPTD PPA KabKota'!$C$5:$C$513,FALSE))</f>
        <v>Ada</v>
      </c>
      <c r="BR202" s="218" t="str">
        <f t="array" ref="BR202">INDEX('UPTD PPA KabKota'!AA$5:AA$513,MATCH($D202,'UPTD PPA KabKota'!$C$5:$C$513,FALSE))</f>
        <v>Ada</v>
      </c>
      <c r="BS202" s="218" t="str">
        <f t="array" ref="BS202">INDEX('UPTD PPA KabKota'!AB$5:AB$513,MATCH($D202,'UPTD PPA KabKota'!$C$5:$C$513,FALSE))</f>
        <v>Ada</v>
      </c>
      <c r="BT202" s="218" t="str">
        <f t="array" ref="BT202">INDEX('UPTD PPA KabKota'!AC$5:AC$513,MATCH($D202,'UPTD PPA KabKota'!$C$5:$C$513,FALSE))</f>
        <v>Sudah</v>
      </c>
      <c r="BU202" s="218" t="str">
        <f t="array" ref="BU202">INDEX('UPTD PPA KabKota'!AD$5:AD$513,MATCH($D202,'UPTD PPA KabKota'!$C$5:$C$513,FALSE))</f>
        <v>Sudah</v>
      </c>
      <c r="BV202" s="218" t="str">
        <f t="array" ref="BV202">INDEX('UPTD PPA KabKota'!AE$5:AE$513,MATCH($D202,'UPTD PPA KabKota'!$C$5:$C$513,FALSE))</f>
        <v>Sudah</v>
      </c>
      <c r="BW202" s="218" t="str">
        <f t="array" ref="BW202">INDEX('UPTD PPA KabKota'!AF$5:AF$513,MATCH($D202,'UPTD PPA KabKota'!$C$5:$C$513,FALSE))</f>
        <v>Sudah</v>
      </c>
      <c r="BX202" s="218" t="str">
        <f t="array" ref="BX202">INDEX('UPTD PPA KabKota'!AG$5:AG$513,MATCH($D202,'UPTD PPA KabKota'!$C$5:$C$513,FALSE))</f>
        <v>Sudah</v>
      </c>
      <c r="BY202" s="218" t="str">
        <f t="array" ref="BY202">INDEX('UPTD PPA KabKota'!AH$5:AH$513,MATCH($D202,'UPTD PPA KabKota'!$C$5:$C$513,FALSE))</f>
        <v>Sudah</v>
      </c>
      <c r="BZ202" s="218" t="str">
        <f t="array" ref="BZ202">INDEX('UPTD PPA KabKota'!AI$5:AI$513,MATCH($D202,'UPTD PPA KabKota'!$C$5:$C$513,FALSE))</f>
        <v>Sudah</v>
      </c>
      <c r="CA202" s="218" t="str">
        <f t="array" ref="CA202">INDEX('UPTD PPA KabKota'!AJ$5:AJ$513,MATCH($D202,'UPTD PPA KabKota'!$C$5:$C$513,FALSE))</f>
        <v>Sudah</v>
      </c>
      <c r="CB202" s="218" t="str">
        <f t="array" ref="CB202">INDEX('UPTD PPA KabKota'!AK$5:AK$513,MATCH($D202,'UPTD PPA KabKota'!$C$5:$C$513,FALSE))</f>
        <v>Belum</v>
      </c>
      <c r="CC202" s="218" t="str">
        <f t="array" ref="CC202">INDEX('UPTD PPA KabKota'!AL$5:AL$513,MATCH($D202,'UPTD PPA KabKota'!$C$5:$C$513,FALSE))</f>
        <v>Sudah</v>
      </c>
      <c r="CD202" s="218" t="str">
        <f t="array" ref="CD202">INDEX('UPTD PPA KabKota'!AM$5:AM$513,MATCH($D202,'UPTD PPA KabKota'!$C$5:$C$513,FALSE))</f>
        <v>Sudah</v>
      </c>
      <c r="CE202" s="218" t="str">
        <f t="array" ref="CE202">INDEX('UPTD PPA KabKota'!AN$5:AN$513,MATCH($D202,'UPTD PPA KabKota'!$C$5:$C$513,FALSE))</f>
        <v>-</v>
      </c>
      <c r="CF202" s="218" t="str">
        <f t="array" ref="CF202">INDEX('UPTD PPA KabKota'!AO$5:AO$513,MATCH($D202,'UPTD PPA KabKota'!$C$5:$C$513,FALSE))</f>
        <v>126 KASUS</v>
      </c>
      <c r="CG202" s="218" t="str">
        <f t="array" ref="CG202">INDEX('UPTD PPA KabKota'!AP$5:AP$513,MATCH($D202,'UPTD PPA KabKota'!$C$5:$C$513,FALSE))</f>
        <v>Psikis</v>
      </c>
      <c r="CH202" s="218" t="str">
        <f t="array" ref="CH202">INDEX('UPTD PPA KabKota'!AQ$5:AQ$513,MATCH($D202,'UPTD PPA KabKota'!$C$5:$C$513,FALSE))</f>
        <v/>
      </c>
      <c r="CI202" s="218" t="str">
        <f t="array" ref="CI202">INDEX('UPTD PPA KabKota'!AR$5:AR$513,MATCH($D202,'UPTD PPA KabKota'!$C$5:$C$513,FALSE))</f>
        <v/>
      </c>
      <c r="CJ202" s="218" t="str">
        <f t="array" ref="CJ202">INDEX('UPTD PPA KabKota'!AS$5:AS$513,MATCH($D202,'UPTD PPA KabKota'!$C$5:$C$513,FALSE))</f>
        <v/>
      </c>
      <c r="CK202" s="218" t="str">
        <f t="array" ref="CK202">INDEX('UPTD PPA KabKota'!AT$5:AT$513,MATCH($D202,'UPTD PPA KabKota'!$C$5:$C$513,FALSE))</f>
        <v/>
      </c>
      <c r="CL202" s="218" t="str">
        <f t="array" ref="CL202">INDEX('UPTD PPA KabKota'!AU$5:AU$513,MATCH($D202,'UPTD PPA KabKota'!$C$5:$C$513,FALSE))</f>
        <v>v</v>
      </c>
      <c r="CM202" s="218" t="str">
        <f t="array" ref="CM202">INDEX('UPTD PPA KabKota'!AV$5:AV$513,MATCH($D202,'UPTD PPA KabKota'!$C$5:$C$513,FALSE))</f>
        <v/>
      </c>
      <c r="CN202" s="218" t="str">
        <f t="array" ref="CN202">INDEX('UPTD PPA KabKota'!AW$5:AW$513,MATCH($D202,'UPTD PPA KabKota'!$C$5:$C$513,FALSE))</f>
        <v/>
      </c>
      <c r="CO202" s="218" t="str">
        <f t="array" ref="CO202">INDEX('UPTD PPA KabKota'!AX$5:AX$513,MATCH($D202,'UPTD PPA KabKota'!$C$5:$C$513,FALSE))</f>
        <v/>
      </c>
      <c r="CP202" s="218" t="str">
        <f t="array" ref="CP202">INDEX('UPTD PPA KabKota'!AY$5:AY$513,MATCH($D202,'UPTD PPA KabKota'!$C$5:$C$513,FALSE))</f>
        <v/>
      </c>
      <c r="CQ202" s="209" t="str">
        <f>IFERROR(__xludf.DUMMYFUNCTION("IF(ISBLANK($K202),"""",IF(REGEXMATCH($K202,""Peraturan""),""Ada"",IF(REGEXMATCH($K202,""Rekomendasi""),""Tidak Ada"", $K202)))
"),"Ada")</f>
        <v>Ada</v>
      </c>
      <c r="CR202" s="209" t="str">
        <f t="array" ref="CR202">index('UPTD PPA KabKota'!$BI$5:$BI$513,match($D202,'UPTD PPA KabKota'!$C$5:$C$513,false))</f>
        <v>Ada</v>
      </c>
      <c r="CS202" s="314" t="str">
        <f t="shared" si="33"/>
        <v>Ada</v>
      </c>
    </row>
    <row r="203">
      <c r="A203" s="334">
        <v>197.0</v>
      </c>
      <c r="B203" s="334">
        <v>3.0</v>
      </c>
      <c r="C203" s="311" t="s">
        <v>4769</v>
      </c>
      <c r="D203" s="312" t="s">
        <v>2332</v>
      </c>
      <c r="E203" s="315">
        <v>45748.0</v>
      </c>
      <c r="F203" s="218" t="str">
        <f t="array" ref="F203">INDEX('Ortala-KabKota'!F$2:F$415,MATCH($D203,'Ortala-KabKota'!$E$2:$E$415,FALSE))</f>
        <v/>
      </c>
      <c r="G203" s="218" t="str">
        <f t="array" ref="G203">INDEX('Ortala-KabKota'!G$2:G$415,MATCH($D203,'Ortala-KabKota'!$E$2:$E$415,FALSE))</f>
        <v/>
      </c>
      <c r="H203" s="218" t="str">
        <f t="array" ref="H203">INDEX('Ortala-KabKota'!H$2:H$415,MATCH($D203,'Ortala-KabKota'!$E$2:$E$415,FALSE))</f>
        <v/>
      </c>
      <c r="I203" s="218" t="str">
        <f t="array" ref="I203">INDEX('Ortala-KabKota'!I$2:I$415,MATCH($D203,'Ortala-KabKota'!$E$2:$E$415,FALSE))</f>
        <v/>
      </c>
      <c r="J203" s="218" t="str">
        <f t="array" ref="J203">INDEX('Ortala-KabKota'!J$2:J$415,MATCH($D203,'Ortala-KabKota'!$E$2:$E$415,FALSE))</f>
        <v/>
      </c>
      <c r="K203" s="218" t="str">
        <f t="array" ref="K203">INDEX('Ortala-KabKota'!K$2:K$415,MATCH($D203,'Ortala-KabKota'!$E$2:$E$415,FALSE))</f>
        <v>Peraturan Bupati Purbalingga Nomor 257 tahun 2023 ttg pembentukan OTK UPTD PPA pada Dinsos,dalduk dan PPPA</v>
      </c>
      <c r="L203" s="218">
        <f t="array" ref="L203">INDEX('Ortala-KabKota'!L$2:L$415,MATCH($D203,'Ortala-KabKota'!$E$2:$E$415,FALSE))</f>
        <v>2023</v>
      </c>
      <c r="M203" s="218" t="str">
        <f t="array" ref="M203">INDEX('Ortala-KabKota'!M$2:M$415,MATCH($D203,'Ortala-KabKota'!$E$2:$E$415,FALSE))</f>
        <v>B</v>
      </c>
      <c r="N203" s="218" t="str">
        <f t="array" ref="N203">INDEX('Ortala-KabKota'!N$2:N$415,MATCH($D203,'Ortala-KabKota'!$E$2:$E$415,FALSE))</f>
        <v/>
      </c>
      <c r="O203" s="218" t="str">
        <f t="array" ref="O203">INDEX('Ortala-KabKota'!O$2:O$415,MATCH($D203,'Ortala-KabKota'!$E$2:$E$415,FALSE))</f>
        <v/>
      </c>
      <c r="P203" s="218" t="str">
        <f t="array" ref="P203">INDEX('Ortala-KabKota'!P$2:P$415,MATCH($D203,'Ortala-KabKota'!$E$2:$E$415,FALSE))</f>
        <v/>
      </c>
      <c r="Q203" s="218" t="str">
        <f t="array" ref="Q203">INDEX('Ortala-KabKota'!Q$2:Q$415,MATCH($D203,'Ortala-KabKota'!$E$2:$E$415,FALSE))</f>
        <v/>
      </c>
      <c r="R203" s="218" t="str">
        <f t="array" ref="R203">INDEX('Ortala-KabKota'!R$2:R$415,MATCH($D203,'Ortala-KabKota'!$E$2:$E$415,FALSE))</f>
        <v/>
      </c>
      <c r="S203" s="218" t="str">
        <f t="array" ref="S203">INDEX('Ortala-KabKota'!S$2:S$415,MATCH($D203,'Ortala-KabKota'!$E$2:$E$415,FALSE))</f>
        <v/>
      </c>
      <c r="T203" s="218" t="str">
        <f t="array" ref="T203">INDEX('Ortala-KabKota'!T$2:T$415,MATCH($D203,'Ortala-KabKota'!$E$2:$E$415,FALSE))</f>
        <v/>
      </c>
      <c r="U203" s="218" t="str">
        <f t="array" ref="U203">INDEX('Ortala-KabKota'!U$2:U$415,MATCH($D203,'Ortala-KabKota'!$E$2:$E$415,FALSE))</f>
        <v/>
      </c>
      <c r="V203" s="218" t="str">
        <f t="array" ref="V203">INDEX('Ortala-KabKota'!V$2:V$415,MATCH($D203,'Ortala-KabKota'!$E$2:$E$415,FALSE))</f>
        <v/>
      </c>
      <c r="W203" s="218" t="str">
        <f t="array" ref="W203">INDEX('Ortala-KabKota'!W$2:W$415,MATCH($D203,'Ortala-KabKota'!$E$2:$E$415,FALSE))</f>
        <v/>
      </c>
      <c r="X203" s="218" t="str">
        <f t="array" ref="X203">INDEX('Ortala-KabKota'!X$2:X$415,MATCH($D203,'Ortala-KabKota'!$E$2:$E$415,FALSE))</f>
        <v/>
      </c>
      <c r="Y203" s="218" t="str">
        <f t="array" ref="Y203">INDEX('Ortala-KabKota'!Y$2:Y$415,MATCH($D203,'Ortala-KabKota'!$E$2:$E$415,FALSE))</f>
        <v/>
      </c>
      <c r="Z203" s="218" t="str">
        <f t="array" ref="Z203">INDEX('Ortala-KabKota'!Z$2:Z$415,MATCH($D203,'Ortala-KabKota'!$E$2:$E$415,FALSE))</f>
        <v/>
      </c>
      <c r="AA203" s="218" t="str">
        <f t="array" ref="AA203">INDEX('Ortala-KabKota'!AA$2:AA$415,MATCH($D203,'Ortala-KabKota'!$E$2:$E$415,FALSE))</f>
        <v/>
      </c>
      <c r="AB203" s="218" t="str">
        <f t="array" ref="AB203">INDEX('Ortala-KabKota'!AB$2:AB$415,MATCH($D203,'Ortala-KabKota'!$E$2:$E$415,FALSE))</f>
        <v/>
      </c>
      <c r="AC203" s="218" t="str">
        <f t="array" ref="AC203">INDEX('Ortala-KabKota'!AC$2:AC$415,MATCH($D203,'Ortala-KabKota'!$E$2:$E$415,FALSE))</f>
        <v/>
      </c>
      <c r="AD203" s="218" t="str">
        <f t="array" ref="AD203">INDEX('Ortala-KabKota'!AD$2:AD$415,MATCH($D203,'Ortala-KabKota'!$E$2:$E$415,FALSE))</f>
        <v/>
      </c>
      <c r="AE203" s="218" t="str">
        <f t="array" ref="AE203">INDEX('Ortala-KabKota'!AE$2:AE$415,MATCH($D203,'Ortala-KabKota'!$E$2:$E$415,FALSE))</f>
        <v/>
      </c>
      <c r="AF203" s="218" t="str">
        <f t="array" ref="AF203">INDEX('Ortala-KabKota'!AF$2:AF$415,MATCH($D203,'Ortala-KabKota'!$E$2:$E$415,FALSE))</f>
        <v/>
      </c>
      <c r="AG203" s="218" t="str">
        <f t="array" ref="AG203">INDEX('Ortala-KabKota'!AG$2:AG$415,MATCH($D203,'Ortala-KabKota'!$E$2:$E$415,FALSE))</f>
        <v/>
      </c>
      <c r="AH203" s="218" t="str">
        <f t="array" ref="AH203">INDEX('Ortala-KabKota'!AH$2:AH$415,MATCH($D203,'Ortala-KabKota'!$E$2:$E$415,FALSE))</f>
        <v/>
      </c>
      <c r="AI203" s="218" t="str">
        <f t="array" ref="AI203">INDEX('Ortala-KabKota'!AI$2:AI$415,MATCH($D203,'Ortala-KabKota'!$E$2:$E$415,FALSE))</f>
        <v/>
      </c>
      <c r="AJ203" s="218" t="str">
        <f t="array" ref="AJ203">INDEX('Ortala-KabKota'!AJ$2:AJ$415,MATCH($D203,'Ortala-KabKota'!$E$2:$E$415,FALSE))</f>
        <v/>
      </c>
      <c r="AK203" s="218" t="str">
        <f t="array" ref="AK203">INDEX('Ortala-KabKota'!AK$2:AK$415,MATCH($D203,'Ortala-KabKota'!$E$2:$E$415,FALSE))</f>
        <v/>
      </c>
      <c r="AL203" s="218" t="str">
        <f t="array" ref="AL203">INDEX('Ortala-KabKota'!AL$2:AL$415,MATCH($D203,'Ortala-KabKota'!$E$2:$E$415,FALSE))</f>
        <v/>
      </c>
      <c r="AM203" s="218" t="str">
        <f t="array" ref="AM203">INDEX('Ortala-KabKota'!AM$2:AM$415,MATCH($D203,'Ortala-KabKota'!$E$2:$E$415,FALSE))</f>
        <v/>
      </c>
      <c r="AN203" s="218" t="str">
        <f t="array" ref="AN203">INDEX('Ortala-KabKota'!AN$2:AN$415,MATCH($D203,'Ortala-KabKota'!$E$2:$E$415,FALSE))</f>
        <v/>
      </c>
      <c r="AO203" s="218" t="str">
        <f t="array" ref="AO203">INDEX('Ortala-KabKota'!AO$2:AO$415,MATCH($D203,'Ortala-KabKota'!$E$2:$E$415,FALSE))</f>
        <v/>
      </c>
      <c r="AP203" s="218" t="str">
        <f t="array" ref="AP203">INDEX('Ortala-KabKota'!AP$2:AP$415,MATCH($D203,'Ortala-KabKota'!$E$2:$E$415,FALSE))</f>
        <v/>
      </c>
      <c r="AQ203" s="218" t="str">
        <f t="array" ref="AQ203">INDEX('Ortala-KabKota'!AQ$2:AQ$415,MATCH($D203,'Ortala-KabKota'!$E$2:$E$415,FALSE))</f>
        <v/>
      </c>
      <c r="AR203" s="218" t="str">
        <f t="array" ref="AR203">INDEX('Ortala-KabKota'!AR$2:AR$415,MATCH($D203,'Ortala-KabKota'!$E$2:$E$415,FALSE))</f>
        <v/>
      </c>
      <c r="AS203" s="218" t="str">
        <f t="array" ref="AS203">INDEX('Ortala-KabKota'!AS$2:AS$415,MATCH($D203,'Ortala-KabKota'!$E$2:$E$415,FALSE))</f>
        <v/>
      </c>
      <c r="AT203" s="218" t="str">
        <f t="array" ref="AT203">INDEX('Ortala-KabKota'!AT$2:AT$415,MATCH($D203,'Ortala-KabKota'!$E$2:$E$415,FALSE))</f>
        <v/>
      </c>
      <c r="AU203" s="218" t="str">
        <f t="array" ref="AU203">INDEX('UPTD PPA KabKota'!D$5:D$513,MATCH($D203,'UPTD PPA KabKota'!$C$5:$C$513,FALSE))</f>
        <v>Iman Solihin, SH</v>
      </c>
      <c r="AV203" s="218" t="str">
        <f t="array" ref="AV203">INDEX('UPTD PPA KabKota'!E$5:E$513,MATCH($D203,'UPTD PPA KabKota'!$C$5:$C$513,FALSE))</f>
        <v>Jln. Letkol IsdimanNo. B30 RT 01 RW 04 Kelurahan Purbalingga Kidul, Kecamatan Purbalingga, Kabupaten Purbalingga Provinsi Jawa Tengah</v>
      </c>
      <c r="AW203" s="218" t="str">
        <f t="array" ref="AW203">INDEX('UPTD PPA KabKota'!F$5:F$513,MATCH($D203,'UPTD PPA KabKota'!$C$5:$C$513,FALSE))</f>
        <v/>
      </c>
      <c r="AX203" s="218" t="str">
        <f t="array" ref="AX203">INDEX('UPTD PPA KabKota'!G$5:G$513,MATCH($D203,'UPTD PPA KabKota'!$C$5:$C$513,FALSE))</f>
        <v/>
      </c>
      <c r="AY203" s="218" t="str">
        <f t="array" ref="AY203">INDEX('UPTD PPA KabKota'!H$5:H$513,MATCH($D203,'UPTD PPA KabKota'!$C$5:$C$513,FALSE))</f>
        <v>UPTD PPA DINSOSDALDUKKBP3A Purbalingga</v>
      </c>
      <c r="AZ203" s="218" t="str">
        <f t="array" ref="AZ203">INDEX('UPTD PPA KabKota'!I$5:I$513,MATCH($D203,'UPTD PPA KabKota'!$C$5:$C$513,FALSE))</f>
        <v>Peraturan Bupati Nomor 78 Tahun 2024 tentang Perubahan atas Perbup Nomor 257 Tahun 2023 tentang Pembentukan, organisasi dan Tata Kerja UPTD PPA pada DINSOSDALDUKKBP3A Kab. Purbalingga</v>
      </c>
      <c r="BA203" s="218">
        <f t="array" ref="BA203">INDEX('UPTD PPA KabKota'!J$5:J$513,MATCH($D203,'UPTD PPA KabKota'!$C$5:$C$513,FALSE))</f>
        <v>2024</v>
      </c>
      <c r="BB203" s="218" t="str">
        <f t="array" ref="BB203">INDEX('UPTD PPA KabKota'!K$5:K$513,MATCH($D203,'UPTD PPA KabKota'!$C$5:$C$513,FALSE))</f>
        <v>B</v>
      </c>
      <c r="BC203" s="218" t="str">
        <f t="array" ref="BC203">INDEX('UPTD PPA KabKota'!L$5:L$513,MATCH($D203,'UPTD PPA KabKota'!$C$5:$C$513,FALSE))</f>
        <v>Iman Solihin, SH</v>
      </c>
      <c r="BD203" s="218" t="str">
        <f t="array" ref="BD203">INDEX('UPTD PPA KabKota'!M$5:M$513,MATCH($D203,'UPTD PPA KabKota'!$C$5:$C$513,FALSE))</f>
        <v>imansolihin1972@gmail.com</v>
      </c>
      <c r="BE203" s="218" t="str">
        <f t="array" ref="BE203">INDEX('UPTD PPA KabKota'!N$5:N$513,MATCH($D203,'UPTD PPA KabKota'!$C$5:$C$513,FALSE))</f>
        <v>Kepala UPTD, Kelompok Jabatan Fungsional, Kelompok Jabatan Pelaksana</v>
      </c>
      <c r="BF203" s="218" t="str">
        <f t="array" ref="BF203">INDEX('UPTD PPA KabKota'!O$5:O$513,MATCH($D203,'UPTD PPA KabKota'!$C$5:$C$513,FALSE))</f>
        <v>Mandiri</v>
      </c>
      <c r="BG203" s="218" t="str">
        <f t="array" ref="BG203">INDEX('UPTD PPA KabKota'!P$5:P$513,MATCH($D203,'UPTD PPA KabKota'!$C$5:$C$513,FALSE))</f>
        <v>Sewa/Kontrak</v>
      </c>
      <c r="BH203" s="218" t="str">
        <f t="array" ref="BH203">INDEX('UPTD PPA KabKota'!Q$5:Q$513,MATCH($D203,'UPTD PPA KabKota'!$C$5:$C$513,FALSE))</f>
        <v>tidak ada</v>
      </c>
      <c r="BI203" s="218" t="str">
        <f t="array" ref="BI203">INDEX('UPTD PPA KabKota'!R$5:R$513,MATCH($D203,'UPTD PPA KabKota'!$C$5:$C$513,FALSE))</f>
        <v>Ada</v>
      </c>
      <c r="BJ203" s="218" t="str">
        <f t="array" ref="BJ203">INDEX('UPTD PPA KabKota'!S$5:S$513,MATCH($D203,'UPTD PPA KabKota'!$C$5:$C$513,FALSE))</f>
        <v>Ada</v>
      </c>
      <c r="BK203" s="218" t="str">
        <f t="array" ref="BK203">INDEX('UPTD PPA KabKota'!T$5:T$513,MATCH($D203,'UPTD PPA KabKota'!$C$5:$C$513,FALSE))</f>
        <v>Ada</v>
      </c>
      <c r="BL203" s="218" t="str">
        <f t="array" ref="BL203">INDEX('UPTD PPA KabKota'!U$5:U$513,MATCH($D203,'UPTD PPA KabKota'!$C$5:$C$513,FALSE))</f>
        <v>Tidak Ada</v>
      </c>
      <c r="BM203" s="218" t="str">
        <f t="array" ref="BM203">INDEX('UPTD PPA KabKota'!V$5:V$513,MATCH($D203,'UPTD PPA KabKota'!$C$5:$C$513,FALSE))</f>
        <v>Tidak Ada</v>
      </c>
      <c r="BN203" s="218" t="str">
        <f t="array" ref="BN203">INDEX('UPTD PPA KabKota'!W$5:W$513,MATCH($D203,'UPTD PPA KabKota'!$C$5:$C$513,FALSE))</f>
        <v>Tidak Ada</v>
      </c>
      <c r="BO203" s="218" t="str">
        <f t="array" ref="BO203">INDEX('UPTD PPA KabKota'!X$5:X$513,MATCH($D203,'UPTD PPA KabKota'!$C$5:$C$513,FALSE))</f>
        <v>Tidak Ada</v>
      </c>
      <c r="BP203" s="218" t="str">
        <f t="array" ref="BP203">INDEX('UPTD PPA KabKota'!Y$5:Y$513,MATCH($D203,'UPTD PPA KabKota'!$C$5:$C$513,FALSE))</f>
        <v>Ada</v>
      </c>
      <c r="BQ203" s="218" t="str">
        <f t="array" ref="BQ203">INDEX('UPTD PPA KabKota'!Z$5:Z$513,MATCH($D203,'UPTD PPA KabKota'!$C$5:$C$513,FALSE))</f>
        <v>Tidak Ada</v>
      </c>
      <c r="BR203" s="218" t="str">
        <f t="array" ref="BR203">INDEX('UPTD PPA KabKota'!AA$5:AA$513,MATCH($D203,'UPTD PPA KabKota'!$C$5:$C$513,FALSE))</f>
        <v>Tidak Ada</v>
      </c>
      <c r="BS203" s="218" t="str">
        <f t="array" ref="BS203">INDEX('UPTD PPA KabKota'!AB$5:AB$513,MATCH($D203,'UPTD PPA KabKota'!$C$5:$C$513,FALSE))</f>
        <v>Tidak Ada</v>
      </c>
      <c r="BT203" s="218" t="str">
        <f t="array" ref="BT203">INDEX('UPTD PPA KabKota'!AC$5:AC$513,MATCH($D203,'UPTD PPA KabKota'!$C$5:$C$513,FALSE))</f>
        <v>Sudah</v>
      </c>
      <c r="BU203" s="218" t="str">
        <f t="array" ref="BU203">INDEX('UPTD PPA KabKota'!AD$5:AD$513,MATCH($D203,'UPTD PPA KabKota'!$C$5:$C$513,FALSE))</f>
        <v>Sudah</v>
      </c>
      <c r="BV203" s="218" t="str">
        <f t="array" ref="BV203">INDEX('UPTD PPA KabKota'!AE$5:AE$513,MATCH($D203,'UPTD PPA KabKota'!$C$5:$C$513,FALSE))</f>
        <v>Sudah</v>
      </c>
      <c r="BW203" s="218" t="str">
        <f t="array" ref="BW203">INDEX('UPTD PPA KabKota'!AF$5:AF$513,MATCH($D203,'UPTD PPA KabKota'!$C$5:$C$513,FALSE))</f>
        <v>Sudah</v>
      </c>
      <c r="BX203" s="218" t="str">
        <f t="array" ref="BX203">INDEX('UPTD PPA KabKota'!AG$5:AG$513,MATCH($D203,'UPTD PPA KabKota'!$C$5:$C$513,FALSE))</f>
        <v>Sudah</v>
      </c>
      <c r="BY203" s="218" t="str">
        <f t="array" ref="BY203">INDEX('UPTD PPA KabKota'!AH$5:AH$513,MATCH($D203,'UPTD PPA KabKota'!$C$5:$C$513,FALSE))</f>
        <v>Sudah</v>
      </c>
      <c r="BZ203" s="218" t="str">
        <f t="array" ref="BZ203">INDEX('UPTD PPA KabKota'!AI$5:AI$513,MATCH($D203,'UPTD PPA KabKota'!$C$5:$C$513,FALSE))</f>
        <v>Belum</v>
      </c>
      <c r="CA203" s="218" t="str">
        <f t="array" ref="CA203">INDEX('UPTD PPA KabKota'!AJ$5:AJ$513,MATCH($D203,'UPTD PPA KabKota'!$C$5:$C$513,FALSE))</f>
        <v>Belum</v>
      </c>
      <c r="CB203" s="218" t="str">
        <f t="array" ref="CB203">INDEX('UPTD PPA KabKota'!AK$5:AK$513,MATCH($D203,'UPTD PPA KabKota'!$C$5:$C$513,FALSE))</f>
        <v>Belum</v>
      </c>
      <c r="CC203" s="218" t="str">
        <f t="array" ref="CC203">INDEX('UPTD PPA KabKota'!AL$5:AL$513,MATCH($D203,'UPTD PPA KabKota'!$C$5:$C$513,FALSE))</f>
        <v>Sudah</v>
      </c>
      <c r="CD203" s="218" t="str">
        <f t="array" ref="CD203">INDEX('UPTD PPA KabKota'!AM$5:AM$513,MATCH($D203,'UPTD PPA KabKota'!$C$5:$C$513,FALSE))</f>
        <v>Sudah</v>
      </c>
      <c r="CE203" s="218" t="str">
        <f t="array" ref="CE203">INDEX('UPTD PPA KabKota'!AN$5:AN$513,MATCH($D203,'UPTD PPA KabKota'!$C$5:$C$513,FALSE))</f>
        <v/>
      </c>
      <c r="CF203" s="218">
        <f t="array" ref="CF203">INDEX('UPTD PPA KabKota'!AO$5:AO$513,MATCH($D203,'UPTD PPA KabKota'!$C$5:$C$513,FALSE))</f>
        <v>69</v>
      </c>
      <c r="CG203" s="218" t="str">
        <f t="array" ref="CG203">INDEX('UPTD PPA KabKota'!AP$5:AP$513,MATCH($D203,'UPTD PPA KabKota'!$C$5:$C$513,FALSE))</f>
        <v/>
      </c>
      <c r="CH203" s="218" t="str">
        <f t="array" ref="CH203">INDEX('UPTD PPA KabKota'!AQ$5:AQ$513,MATCH($D203,'UPTD PPA KabKota'!$C$5:$C$513,FALSE))</f>
        <v/>
      </c>
      <c r="CI203" s="218" t="str">
        <f t="array" ref="CI203">INDEX('UPTD PPA KabKota'!AR$5:AR$513,MATCH($D203,'UPTD PPA KabKota'!$C$5:$C$513,FALSE))</f>
        <v/>
      </c>
      <c r="CJ203" s="218" t="str">
        <f t="array" ref="CJ203">INDEX('UPTD PPA KabKota'!AS$5:AS$513,MATCH($D203,'UPTD PPA KabKota'!$C$5:$C$513,FALSE))</f>
        <v/>
      </c>
      <c r="CK203" s="218" t="str">
        <f t="array" ref="CK203">INDEX('UPTD PPA KabKota'!AT$5:AT$513,MATCH($D203,'UPTD PPA KabKota'!$C$5:$C$513,FALSE))</f>
        <v/>
      </c>
      <c r="CL203" s="218" t="str">
        <f t="array" ref="CL203">INDEX('UPTD PPA KabKota'!AU$5:AU$513,MATCH($D203,'UPTD PPA KabKota'!$C$5:$C$513,FALSE))</f>
        <v/>
      </c>
      <c r="CM203" s="218" t="str">
        <f t="array" ref="CM203">INDEX('UPTD PPA KabKota'!AV$5:AV$513,MATCH($D203,'UPTD PPA KabKota'!$C$5:$C$513,FALSE))</f>
        <v/>
      </c>
      <c r="CN203" s="218" t="str">
        <f t="array" ref="CN203">INDEX('UPTD PPA KabKota'!AW$5:AW$513,MATCH($D203,'UPTD PPA KabKota'!$C$5:$C$513,FALSE))</f>
        <v/>
      </c>
      <c r="CO203" s="218" t="str">
        <f t="array" ref="CO203">INDEX('UPTD PPA KabKota'!AX$5:AX$513,MATCH($D203,'UPTD PPA KabKota'!$C$5:$C$513,FALSE))</f>
        <v>v</v>
      </c>
      <c r="CP203" s="218" t="str">
        <f t="array" ref="CP203">INDEX('UPTD PPA KabKota'!AY$5:AY$513,MATCH($D203,'UPTD PPA KabKota'!$C$5:$C$513,FALSE))</f>
        <v/>
      </c>
      <c r="CQ203" s="209" t="str">
        <f>IFERROR(__xludf.DUMMYFUNCTION("IF(ISBLANK($K203),"""",IF(REGEXMATCH($K203,""Peraturan""),""Ada"",IF(REGEXMATCH($K203,""Rekomendasi""),""Tidak Ada"", $K203)))
"),"Ada")</f>
        <v>Ada</v>
      </c>
      <c r="CR203" s="209" t="str">
        <f t="array" ref="CR203">index('UPTD PPA KabKota'!$BI$5:$BI$513,match($D203,'UPTD PPA KabKota'!$C$5:$C$513,false))</f>
        <v>Ada</v>
      </c>
      <c r="CS203" s="314" t="str">
        <f t="shared" si="33"/>
        <v>Ada</v>
      </c>
    </row>
    <row r="204">
      <c r="A204" s="334">
        <v>198.0</v>
      </c>
      <c r="B204" s="334">
        <v>4.0</v>
      </c>
      <c r="C204" s="311" t="s">
        <v>4769</v>
      </c>
      <c r="D204" s="312" t="s">
        <v>2294</v>
      </c>
      <c r="E204" s="315">
        <v>45748.0</v>
      </c>
      <c r="F204" s="218" t="str">
        <f t="array" ref="F204">INDEX('Ortala-KabKota'!F$2:F$415,MATCH($D204,'Ortala-KabKota'!$E$2:$E$415,FALSE))</f>
        <v/>
      </c>
      <c r="G204" s="218" t="str">
        <f t="array" ref="G204">INDEX('Ortala-KabKota'!G$2:G$415,MATCH($D204,'Ortala-KabKota'!$E$2:$E$415,FALSE))</f>
        <v/>
      </c>
      <c r="H204" s="218" t="str">
        <f t="array" ref="H204">INDEX('Ortala-KabKota'!H$2:H$415,MATCH($D204,'Ortala-KabKota'!$E$2:$E$415,FALSE))</f>
        <v/>
      </c>
      <c r="I204" s="218" t="str">
        <f t="array" ref="I204">INDEX('Ortala-KabKota'!I$2:I$415,MATCH($D204,'Ortala-KabKota'!$E$2:$E$415,FALSE))</f>
        <v/>
      </c>
      <c r="J204" s="218" t="str">
        <f t="array" ref="J204">INDEX('Ortala-KabKota'!J$2:J$415,MATCH($D204,'Ortala-KabKota'!$E$2:$E$415,FALSE))</f>
        <v/>
      </c>
      <c r="K204" s="218" t="str">
        <f t="array" ref="K204">INDEX('Ortala-KabKota'!K$2:K$415,MATCH($D204,'Ortala-KabKota'!$E$2:$E$415,FALSE))</f>
        <v>Surat Rekomendasi</v>
      </c>
      <c r="L204" s="218">
        <f t="array" ref="L204">INDEX('Ortala-KabKota'!L$2:L$415,MATCH($D204,'Ortala-KabKota'!$E$2:$E$415,FALSE))</f>
        <v>2024</v>
      </c>
      <c r="M204" s="218" t="str">
        <f t="array" ref="M204">INDEX('Ortala-KabKota'!M$2:M$415,MATCH($D204,'Ortala-KabKota'!$E$2:$E$415,FALSE))</f>
        <v/>
      </c>
      <c r="N204" s="218" t="str">
        <f t="array" ref="N204">INDEX('Ortala-KabKota'!N$2:N$415,MATCH($D204,'Ortala-KabKota'!$E$2:$E$415,FALSE))</f>
        <v/>
      </c>
      <c r="O204" s="218" t="str">
        <f t="array" ref="O204">INDEX('Ortala-KabKota'!O$2:O$415,MATCH($D204,'Ortala-KabKota'!$E$2:$E$415,FALSE))</f>
        <v/>
      </c>
      <c r="P204" s="218" t="str">
        <f t="array" ref="P204">INDEX('Ortala-KabKota'!P$2:P$415,MATCH($D204,'Ortala-KabKota'!$E$2:$E$415,FALSE))</f>
        <v/>
      </c>
      <c r="Q204" s="218" t="str">
        <f t="array" ref="Q204">INDEX('Ortala-KabKota'!Q$2:Q$415,MATCH($D204,'Ortala-KabKota'!$E$2:$E$415,FALSE))</f>
        <v/>
      </c>
      <c r="R204" s="218" t="str">
        <f t="array" ref="R204">INDEX('Ortala-KabKota'!R$2:R$415,MATCH($D204,'Ortala-KabKota'!$E$2:$E$415,FALSE))</f>
        <v/>
      </c>
      <c r="S204" s="218" t="str">
        <f t="array" ref="S204">INDEX('Ortala-KabKota'!S$2:S$415,MATCH($D204,'Ortala-KabKota'!$E$2:$E$415,FALSE))</f>
        <v/>
      </c>
      <c r="T204" s="218" t="str">
        <f t="array" ref="T204">INDEX('Ortala-KabKota'!T$2:T$415,MATCH($D204,'Ortala-KabKota'!$E$2:$E$415,FALSE))</f>
        <v/>
      </c>
      <c r="U204" s="218" t="str">
        <f t="array" ref="U204">INDEX('Ortala-KabKota'!U$2:U$415,MATCH($D204,'Ortala-KabKota'!$E$2:$E$415,FALSE))</f>
        <v/>
      </c>
      <c r="V204" s="218" t="str">
        <f t="array" ref="V204">INDEX('Ortala-KabKota'!V$2:V$415,MATCH($D204,'Ortala-KabKota'!$E$2:$E$415,FALSE))</f>
        <v/>
      </c>
      <c r="W204" s="218" t="str">
        <f t="array" ref="W204">INDEX('Ortala-KabKota'!W$2:W$415,MATCH($D204,'Ortala-KabKota'!$E$2:$E$415,FALSE))</f>
        <v/>
      </c>
      <c r="X204" s="218" t="str">
        <f t="array" ref="X204">INDEX('Ortala-KabKota'!X$2:X$415,MATCH($D204,'Ortala-KabKota'!$E$2:$E$415,FALSE))</f>
        <v/>
      </c>
      <c r="Y204" s="218" t="str">
        <f t="array" ref="Y204">INDEX('Ortala-KabKota'!Y$2:Y$415,MATCH($D204,'Ortala-KabKota'!$E$2:$E$415,FALSE))</f>
        <v/>
      </c>
      <c r="Z204" s="218" t="str">
        <f t="array" ref="Z204">INDEX('Ortala-KabKota'!Z$2:Z$415,MATCH($D204,'Ortala-KabKota'!$E$2:$E$415,FALSE))</f>
        <v/>
      </c>
      <c r="AA204" s="218" t="str">
        <f t="array" ref="AA204">INDEX('Ortala-KabKota'!AA$2:AA$415,MATCH($D204,'Ortala-KabKota'!$E$2:$E$415,FALSE))</f>
        <v/>
      </c>
      <c r="AB204" s="218" t="str">
        <f t="array" ref="AB204">INDEX('Ortala-KabKota'!AB$2:AB$415,MATCH($D204,'Ortala-KabKota'!$E$2:$E$415,FALSE))</f>
        <v/>
      </c>
      <c r="AC204" s="218" t="str">
        <f t="array" ref="AC204">INDEX('Ortala-KabKota'!AC$2:AC$415,MATCH($D204,'Ortala-KabKota'!$E$2:$E$415,FALSE))</f>
        <v/>
      </c>
      <c r="AD204" s="218" t="str">
        <f t="array" ref="AD204">INDEX('Ortala-KabKota'!AD$2:AD$415,MATCH($D204,'Ortala-KabKota'!$E$2:$E$415,FALSE))</f>
        <v/>
      </c>
      <c r="AE204" s="218" t="str">
        <f t="array" ref="AE204">INDEX('Ortala-KabKota'!AE$2:AE$415,MATCH($D204,'Ortala-KabKota'!$E$2:$E$415,FALSE))</f>
        <v/>
      </c>
      <c r="AF204" s="218" t="str">
        <f t="array" ref="AF204">INDEX('Ortala-KabKota'!AF$2:AF$415,MATCH($D204,'Ortala-KabKota'!$E$2:$E$415,FALSE))</f>
        <v/>
      </c>
      <c r="AG204" s="218" t="str">
        <f t="array" ref="AG204">INDEX('Ortala-KabKota'!AG$2:AG$415,MATCH($D204,'Ortala-KabKota'!$E$2:$E$415,FALSE))</f>
        <v/>
      </c>
      <c r="AH204" s="218" t="str">
        <f t="array" ref="AH204">INDEX('Ortala-KabKota'!AH$2:AH$415,MATCH($D204,'Ortala-KabKota'!$E$2:$E$415,FALSE))</f>
        <v/>
      </c>
      <c r="AI204" s="218" t="str">
        <f t="array" ref="AI204">INDEX('Ortala-KabKota'!AI$2:AI$415,MATCH($D204,'Ortala-KabKota'!$E$2:$E$415,FALSE))</f>
        <v/>
      </c>
      <c r="AJ204" s="218" t="str">
        <f t="array" ref="AJ204">INDEX('Ortala-KabKota'!AJ$2:AJ$415,MATCH($D204,'Ortala-KabKota'!$E$2:$E$415,FALSE))</f>
        <v/>
      </c>
      <c r="AK204" s="218" t="str">
        <f t="array" ref="AK204">INDEX('Ortala-KabKota'!AK$2:AK$415,MATCH($D204,'Ortala-KabKota'!$E$2:$E$415,FALSE))</f>
        <v/>
      </c>
      <c r="AL204" s="218" t="str">
        <f t="array" ref="AL204">INDEX('Ortala-KabKota'!AL$2:AL$415,MATCH($D204,'Ortala-KabKota'!$E$2:$E$415,FALSE))</f>
        <v/>
      </c>
      <c r="AM204" s="218" t="str">
        <f t="array" ref="AM204">INDEX('Ortala-KabKota'!AM$2:AM$415,MATCH($D204,'Ortala-KabKota'!$E$2:$E$415,FALSE))</f>
        <v/>
      </c>
      <c r="AN204" s="218" t="str">
        <f t="array" ref="AN204">INDEX('Ortala-KabKota'!AN$2:AN$415,MATCH($D204,'Ortala-KabKota'!$E$2:$E$415,FALSE))</f>
        <v/>
      </c>
      <c r="AO204" s="218" t="str">
        <f t="array" ref="AO204">INDEX('Ortala-KabKota'!AO$2:AO$415,MATCH($D204,'Ortala-KabKota'!$E$2:$E$415,FALSE))</f>
        <v/>
      </c>
      <c r="AP204" s="218" t="str">
        <f t="array" ref="AP204">INDEX('Ortala-KabKota'!AP$2:AP$415,MATCH($D204,'Ortala-KabKota'!$E$2:$E$415,FALSE))</f>
        <v/>
      </c>
      <c r="AQ204" s="218" t="str">
        <f t="array" ref="AQ204">INDEX('Ortala-KabKota'!AQ$2:AQ$415,MATCH($D204,'Ortala-KabKota'!$E$2:$E$415,FALSE))</f>
        <v/>
      </c>
      <c r="AR204" s="218" t="str">
        <f t="array" ref="AR204">INDEX('Ortala-KabKota'!AR$2:AR$415,MATCH($D204,'Ortala-KabKota'!$E$2:$E$415,FALSE))</f>
        <v/>
      </c>
      <c r="AS204" s="218" t="str">
        <f t="array" ref="AS204">INDEX('Ortala-KabKota'!AS$2:AS$415,MATCH($D204,'Ortala-KabKota'!$E$2:$E$415,FALSE))</f>
        <v/>
      </c>
      <c r="AT204" s="218" t="str">
        <f t="array" ref="AT204">INDEX('Ortala-KabKota'!AT$2:AT$415,MATCH($D204,'Ortala-KabKota'!$E$2:$E$415,FALSE))</f>
        <v/>
      </c>
      <c r="AU204" s="218" t="str">
        <f t="array" ref="AU204">INDEX('UPTD PPA KabKota'!D$5:D$513,MATCH($D204,'UPTD PPA KabKota'!$C$5:$C$513,FALSE))</f>
        <v/>
      </c>
      <c r="AV204" s="218" t="str">
        <f t="array" ref="AV204">INDEX('UPTD PPA KabKota'!E$5:E$513,MATCH($D204,'UPTD PPA KabKota'!$C$5:$C$513,FALSE))</f>
        <v/>
      </c>
      <c r="AW204" s="218" t="str">
        <f t="array" ref="AW204">INDEX('UPTD PPA KabKota'!F$5:F$513,MATCH($D204,'UPTD PPA KabKota'!$C$5:$C$513,FALSE))</f>
        <v/>
      </c>
      <c r="AX204" s="218" t="str">
        <f t="array" ref="AX204">INDEX('UPTD PPA KabKota'!G$5:G$513,MATCH($D204,'UPTD PPA KabKota'!$C$5:$C$513,FALSE))</f>
        <v/>
      </c>
      <c r="AY204" s="218" t="str">
        <f t="array" ref="AY204">INDEX('UPTD PPA KabKota'!H$5:H$513,MATCH($D204,'UPTD PPA KabKota'!$C$5:$C$513,FALSE))</f>
        <v/>
      </c>
      <c r="AZ204" s="218" t="str">
        <f t="array" ref="AZ204">INDEX('UPTD PPA KabKota'!I$5:I$513,MATCH($D204,'UPTD PPA KabKota'!$C$5:$C$513,FALSE))</f>
        <v/>
      </c>
      <c r="BA204" s="218" t="str">
        <f t="array" ref="BA204">INDEX('UPTD PPA KabKota'!J$5:J$513,MATCH($D204,'UPTD PPA KabKota'!$C$5:$C$513,FALSE))</f>
        <v/>
      </c>
      <c r="BB204" s="218" t="str">
        <f t="array" ref="BB204">INDEX('UPTD PPA KabKota'!K$5:K$513,MATCH($D204,'UPTD PPA KabKota'!$C$5:$C$513,FALSE))</f>
        <v/>
      </c>
      <c r="BC204" s="218" t="str">
        <f t="array" ref="BC204">INDEX('UPTD PPA KabKota'!L$5:L$513,MATCH($D204,'UPTD PPA KabKota'!$C$5:$C$513,FALSE))</f>
        <v/>
      </c>
      <c r="BD204" s="218" t="str">
        <f t="array" ref="BD204">INDEX('UPTD PPA KabKota'!M$5:M$513,MATCH($D204,'UPTD PPA KabKota'!$C$5:$C$513,FALSE))</f>
        <v/>
      </c>
      <c r="BE204" s="218" t="str">
        <f t="array" ref="BE204">INDEX('UPTD PPA KabKota'!N$5:N$513,MATCH($D204,'UPTD PPA KabKota'!$C$5:$C$513,FALSE))</f>
        <v/>
      </c>
      <c r="BF204" s="218" t="str">
        <f t="array" ref="BF204">INDEX('UPTD PPA KabKota'!O$5:O$513,MATCH($D204,'UPTD PPA KabKota'!$C$5:$C$513,FALSE))</f>
        <v/>
      </c>
      <c r="BG204" s="218" t="str">
        <f t="array" ref="BG204">INDEX('UPTD PPA KabKota'!P$5:P$513,MATCH($D204,'UPTD PPA KabKota'!$C$5:$C$513,FALSE))</f>
        <v/>
      </c>
      <c r="BH204" s="218" t="str">
        <f t="array" ref="BH204">INDEX('UPTD PPA KabKota'!Q$5:Q$513,MATCH($D204,'UPTD PPA KabKota'!$C$5:$C$513,FALSE))</f>
        <v/>
      </c>
      <c r="BI204" s="218" t="str">
        <f t="array" ref="BI204">INDEX('UPTD PPA KabKota'!R$5:R$513,MATCH($D204,'UPTD PPA KabKota'!$C$5:$C$513,FALSE))</f>
        <v/>
      </c>
      <c r="BJ204" s="218" t="str">
        <f t="array" ref="BJ204">INDEX('UPTD PPA KabKota'!S$5:S$513,MATCH($D204,'UPTD PPA KabKota'!$C$5:$C$513,FALSE))</f>
        <v/>
      </c>
      <c r="BK204" s="218" t="str">
        <f t="array" ref="BK204">INDEX('UPTD PPA KabKota'!T$5:T$513,MATCH($D204,'UPTD PPA KabKota'!$C$5:$C$513,FALSE))</f>
        <v/>
      </c>
      <c r="BL204" s="218" t="str">
        <f t="array" ref="BL204">INDEX('UPTD PPA KabKota'!U$5:U$513,MATCH($D204,'UPTD PPA KabKota'!$C$5:$C$513,FALSE))</f>
        <v/>
      </c>
      <c r="BM204" s="218" t="str">
        <f t="array" ref="BM204">INDEX('UPTD PPA KabKota'!V$5:V$513,MATCH($D204,'UPTD PPA KabKota'!$C$5:$C$513,FALSE))</f>
        <v/>
      </c>
      <c r="BN204" s="218" t="str">
        <f t="array" ref="BN204">INDEX('UPTD PPA KabKota'!W$5:W$513,MATCH($D204,'UPTD PPA KabKota'!$C$5:$C$513,FALSE))</f>
        <v/>
      </c>
      <c r="BO204" s="218" t="str">
        <f t="array" ref="BO204">INDEX('UPTD PPA KabKota'!X$5:X$513,MATCH($D204,'UPTD PPA KabKota'!$C$5:$C$513,FALSE))</f>
        <v/>
      </c>
      <c r="BP204" s="218" t="str">
        <f t="array" ref="BP204">INDEX('UPTD PPA KabKota'!Y$5:Y$513,MATCH($D204,'UPTD PPA KabKota'!$C$5:$C$513,FALSE))</f>
        <v/>
      </c>
      <c r="BQ204" s="218" t="str">
        <f t="array" ref="BQ204">INDEX('UPTD PPA KabKota'!Z$5:Z$513,MATCH($D204,'UPTD PPA KabKota'!$C$5:$C$513,FALSE))</f>
        <v/>
      </c>
      <c r="BR204" s="218" t="str">
        <f t="array" ref="BR204">INDEX('UPTD PPA KabKota'!AA$5:AA$513,MATCH($D204,'UPTD PPA KabKota'!$C$5:$C$513,FALSE))</f>
        <v/>
      </c>
      <c r="BS204" s="218" t="str">
        <f t="array" ref="BS204">INDEX('UPTD PPA KabKota'!AB$5:AB$513,MATCH($D204,'UPTD PPA KabKota'!$C$5:$C$513,FALSE))</f>
        <v/>
      </c>
      <c r="BT204" s="218" t="str">
        <f t="array" ref="BT204">INDEX('UPTD PPA KabKota'!AC$5:AC$513,MATCH($D204,'UPTD PPA KabKota'!$C$5:$C$513,FALSE))</f>
        <v/>
      </c>
      <c r="BU204" s="218" t="str">
        <f t="array" ref="BU204">INDEX('UPTD PPA KabKota'!AD$5:AD$513,MATCH($D204,'UPTD PPA KabKota'!$C$5:$C$513,FALSE))</f>
        <v/>
      </c>
      <c r="BV204" s="218" t="str">
        <f t="array" ref="BV204">INDEX('UPTD PPA KabKota'!AE$5:AE$513,MATCH($D204,'UPTD PPA KabKota'!$C$5:$C$513,FALSE))</f>
        <v/>
      </c>
      <c r="BW204" s="218" t="str">
        <f t="array" ref="BW204">INDEX('UPTD PPA KabKota'!AF$5:AF$513,MATCH($D204,'UPTD PPA KabKota'!$C$5:$C$513,FALSE))</f>
        <v/>
      </c>
      <c r="BX204" s="218" t="str">
        <f t="array" ref="BX204">INDEX('UPTD PPA KabKota'!AG$5:AG$513,MATCH($D204,'UPTD PPA KabKota'!$C$5:$C$513,FALSE))</f>
        <v/>
      </c>
      <c r="BY204" s="218" t="str">
        <f t="array" ref="BY204">INDEX('UPTD PPA KabKota'!AH$5:AH$513,MATCH($D204,'UPTD PPA KabKota'!$C$5:$C$513,FALSE))</f>
        <v/>
      </c>
      <c r="BZ204" s="218" t="str">
        <f t="array" ref="BZ204">INDEX('UPTD PPA KabKota'!AI$5:AI$513,MATCH($D204,'UPTD PPA KabKota'!$C$5:$C$513,FALSE))</f>
        <v/>
      </c>
      <c r="CA204" s="218" t="str">
        <f t="array" ref="CA204">INDEX('UPTD PPA KabKota'!AJ$5:AJ$513,MATCH($D204,'UPTD PPA KabKota'!$C$5:$C$513,FALSE))</f>
        <v/>
      </c>
      <c r="CB204" s="218" t="str">
        <f t="array" ref="CB204">INDEX('UPTD PPA KabKota'!AK$5:AK$513,MATCH($D204,'UPTD PPA KabKota'!$C$5:$C$513,FALSE))</f>
        <v/>
      </c>
      <c r="CC204" s="218" t="str">
        <f t="array" ref="CC204">INDEX('UPTD PPA KabKota'!AL$5:AL$513,MATCH($D204,'UPTD PPA KabKota'!$C$5:$C$513,FALSE))</f>
        <v/>
      </c>
      <c r="CD204" s="218" t="str">
        <f t="array" ref="CD204">INDEX('UPTD PPA KabKota'!AM$5:AM$513,MATCH($D204,'UPTD PPA KabKota'!$C$5:$C$513,FALSE))</f>
        <v/>
      </c>
      <c r="CE204" s="218" t="str">
        <f t="array" ref="CE204">INDEX('UPTD PPA KabKota'!AN$5:AN$513,MATCH($D204,'UPTD PPA KabKota'!$C$5:$C$513,FALSE))</f>
        <v/>
      </c>
      <c r="CF204" s="218" t="str">
        <f t="array" ref="CF204">INDEX('UPTD PPA KabKota'!AO$5:AO$513,MATCH($D204,'UPTD PPA KabKota'!$C$5:$C$513,FALSE))</f>
        <v/>
      </c>
      <c r="CG204" s="218" t="str">
        <f t="array" ref="CG204">INDEX('UPTD PPA KabKota'!AP$5:AP$513,MATCH($D204,'UPTD PPA KabKota'!$C$5:$C$513,FALSE))</f>
        <v/>
      </c>
      <c r="CH204" s="218" t="str">
        <f t="array" ref="CH204">INDEX('UPTD PPA KabKota'!AQ$5:AQ$513,MATCH($D204,'UPTD PPA KabKota'!$C$5:$C$513,FALSE))</f>
        <v/>
      </c>
      <c r="CI204" s="218" t="str">
        <f t="array" ref="CI204">INDEX('UPTD PPA KabKota'!AR$5:AR$513,MATCH($D204,'UPTD PPA KabKota'!$C$5:$C$513,FALSE))</f>
        <v/>
      </c>
      <c r="CJ204" s="218" t="str">
        <f t="array" ref="CJ204">INDEX('UPTD PPA KabKota'!AS$5:AS$513,MATCH($D204,'UPTD PPA KabKota'!$C$5:$C$513,FALSE))</f>
        <v/>
      </c>
      <c r="CK204" s="218" t="str">
        <f t="array" ref="CK204">INDEX('UPTD PPA KabKota'!AT$5:AT$513,MATCH($D204,'UPTD PPA KabKota'!$C$5:$C$513,FALSE))</f>
        <v/>
      </c>
      <c r="CL204" s="218" t="str">
        <f t="array" ref="CL204">INDEX('UPTD PPA KabKota'!AU$5:AU$513,MATCH($D204,'UPTD PPA KabKota'!$C$5:$C$513,FALSE))</f>
        <v/>
      </c>
      <c r="CM204" s="218" t="str">
        <f t="array" ref="CM204">INDEX('UPTD PPA KabKota'!AV$5:AV$513,MATCH($D204,'UPTD PPA KabKota'!$C$5:$C$513,FALSE))</f>
        <v/>
      </c>
      <c r="CN204" s="218" t="str">
        <f t="array" ref="CN204">INDEX('UPTD PPA KabKota'!AW$5:AW$513,MATCH($D204,'UPTD PPA KabKota'!$C$5:$C$513,FALSE))</f>
        <v/>
      </c>
      <c r="CO204" s="218" t="str">
        <f t="array" ref="CO204">INDEX('UPTD PPA KabKota'!AX$5:AX$513,MATCH($D204,'UPTD PPA KabKota'!$C$5:$C$513,FALSE))</f>
        <v/>
      </c>
      <c r="CP204" s="218" t="str">
        <f t="array" ref="CP204">INDEX('UPTD PPA KabKota'!AY$5:AY$513,MATCH($D204,'UPTD PPA KabKota'!$C$5:$C$513,FALSE))</f>
        <v/>
      </c>
      <c r="CQ204" s="209" t="str">
        <f>IFERROR(__xludf.DUMMYFUNCTION("IF(ISBLANK($K204),"""",IF(REGEXMATCH($K204,""Peraturan""),""Ada"",IF(REGEXMATCH($K204,""Rekomendasi""),""Tidak Ada"", $K204)))
"),"Tidak Ada")</f>
        <v>Tidak Ada</v>
      </c>
      <c r="CR204" s="209" t="str">
        <f t="array" ref="CR204">index('UPTD PPA KabKota'!$BI$5:$BI$513,match($D204,'UPTD PPA KabKota'!$C$5:$C$513,false))</f>
        <v>Tidak Ada</v>
      </c>
      <c r="CS204" s="314" t="str">
        <f t="shared" si="33"/>
        <v>Tidak Ada</v>
      </c>
    </row>
    <row r="205">
      <c r="A205" s="334">
        <v>199.0</v>
      </c>
      <c r="B205" s="334">
        <v>5.0</v>
      </c>
      <c r="C205" s="311" t="s">
        <v>4769</v>
      </c>
      <c r="D205" s="312" t="s">
        <v>2359</v>
      </c>
      <c r="E205" s="315">
        <v>45748.0</v>
      </c>
      <c r="F205" s="218" t="str">
        <f t="array" ref="F205">INDEX('Ortala-KabKota'!F$2:F$415,MATCH($D205,'Ortala-KabKota'!$E$2:$E$415,FALSE))</f>
        <v>#N/A</v>
      </c>
      <c r="G205" s="218" t="str">
        <f t="array" ref="G205">INDEX('Ortala-KabKota'!G$2:G$415,MATCH($D205,'Ortala-KabKota'!$E$2:$E$415,FALSE))</f>
        <v>#N/A</v>
      </c>
      <c r="H205" s="218" t="str">
        <f t="array" ref="H205">INDEX('Ortala-KabKota'!H$2:H$415,MATCH($D205,'Ortala-KabKota'!$E$2:$E$415,FALSE))</f>
        <v>#N/A</v>
      </c>
      <c r="I205" s="218" t="str">
        <f t="array" ref="I205">INDEX('Ortala-KabKota'!I$2:I$415,MATCH($D205,'Ortala-KabKota'!$E$2:$E$415,FALSE))</f>
        <v>#N/A</v>
      </c>
      <c r="J205" s="218" t="str">
        <f t="array" ref="J205">INDEX('Ortala-KabKota'!J$2:J$415,MATCH($D205,'Ortala-KabKota'!$E$2:$E$415,FALSE))</f>
        <v>#N/A</v>
      </c>
      <c r="K205" s="218" t="str">
        <f t="array" ref="K205">INDEX('Ortala-KabKota'!K$2:K$415,MATCH($D205,'Ortala-KabKota'!$E$2:$E$415,FALSE))</f>
        <v>#N/A</v>
      </c>
      <c r="L205" s="218" t="str">
        <f t="array" ref="L205">INDEX('Ortala-KabKota'!L$2:L$415,MATCH($D205,'Ortala-KabKota'!$E$2:$E$415,FALSE))</f>
        <v>#N/A</v>
      </c>
      <c r="M205" s="218" t="str">
        <f t="array" ref="M205">INDEX('Ortala-KabKota'!M$2:M$415,MATCH($D205,'Ortala-KabKota'!$E$2:$E$415,FALSE))</f>
        <v>#N/A</v>
      </c>
      <c r="N205" s="218" t="str">
        <f t="array" ref="N205">INDEX('Ortala-KabKota'!N$2:N$415,MATCH($D205,'Ortala-KabKota'!$E$2:$E$415,FALSE))</f>
        <v>#N/A</v>
      </c>
      <c r="O205" s="218" t="str">
        <f t="array" ref="O205">INDEX('Ortala-KabKota'!O$2:O$415,MATCH($D205,'Ortala-KabKota'!$E$2:$E$415,FALSE))</f>
        <v>#N/A</v>
      </c>
      <c r="P205" s="218" t="str">
        <f t="array" ref="P205">INDEX('Ortala-KabKota'!P$2:P$415,MATCH($D205,'Ortala-KabKota'!$E$2:$E$415,FALSE))</f>
        <v>#N/A</v>
      </c>
      <c r="Q205" s="218" t="str">
        <f t="array" ref="Q205">INDEX('Ortala-KabKota'!Q$2:Q$415,MATCH($D205,'Ortala-KabKota'!$E$2:$E$415,FALSE))</f>
        <v>#N/A</v>
      </c>
      <c r="R205" s="218" t="str">
        <f t="array" ref="R205">INDEX('Ortala-KabKota'!R$2:R$415,MATCH($D205,'Ortala-KabKota'!$E$2:$E$415,FALSE))</f>
        <v>#N/A</v>
      </c>
      <c r="S205" s="218" t="str">
        <f t="array" ref="S205">INDEX('Ortala-KabKota'!S$2:S$415,MATCH($D205,'Ortala-KabKota'!$E$2:$E$415,FALSE))</f>
        <v>#N/A</v>
      </c>
      <c r="T205" s="218" t="str">
        <f t="array" ref="T205">INDEX('Ortala-KabKota'!T$2:T$415,MATCH($D205,'Ortala-KabKota'!$E$2:$E$415,FALSE))</f>
        <v>#N/A</v>
      </c>
      <c r="U205" s="218" t="str">
        <f t="array" ref="U205">INDEX('Ortala-KabKota'!U$2:U$415,MATCH($D205,'Ortala-KabKota'!$E$2:$E$415,FALSE))</f>
        <v>#N/A</v>
      </c>
      <c r="V205" s="218" t="str">
        <f t="array" ref="V205">INDEX('Ortala-KabKota'!V$2:V$415,MATCH($D205,'Ortala-KabKota'!$E$2:$E$415,FALSE))</f>
        <v>#N/A</v>
      </c>
      <c r="W205" s="218" t="str">
        <f t="array" ref="W205">INDEX('Ortala-KabKota'!W$2:W$415,MATCH($D205,'Ortala-KabKota'!$E$2:$E$415,FALSE))</f>
        <v>#N/A</v>
      </c>
      <c r="X205" s="218" t="str">
        <f t="array" ref="X205">INDEX('Ortala-KabKota'!X$2:X$415,MATCH($D205,'Ortala-KabKota'!$E$2:$E$415,FALSE))</f>
        <v>#N/A</v>
      </c>
      <c r="Y205" s="218" t="str">
        <f t="array" ref="Y205">INDEX('Ortala-KabKota'!Y$2:Y$415,MATCH($D205,'Ortala-KabKota'!$E$2:$E$415,FALSE))</f>
        <v>#N/A</v>
      </c>
      <c r="Z205" s="218" t="str">
        <f t="array" ref="Z205">INDEX('Ortala-KabKota'!Z$2:Z$415,MATCH($D205,'Ortala-KabKota'!$E$2:$E$415,FALSE))</f>
        <v>#N/A</v>
      </c>
      <c r="AA205" s="218" t="str">
        <f t="array" ref="AA205">INDEX('Ortala-KabKota'!AA$2:AA$415,MATCH($D205,'Ortala-KabKota'!$E$2:$E$415,FALSE))</f>
        <v>#N/A</v>
      </c>
      <c r="AB205" s="218" t="str">
        <f t="array" ref="AB205">INDEX('Ortala-KabKota'!AB$2:AB$415,MATCH($D205,'Ortala-KabKota'!$E$2:$E$415,FALSE))</f>
        <v>#N/A</v>
      </c>
      <c r="AC205" s="218" t="str">
        <f t="array" ref="AC205">INDEX('Ortala-KabKota'!AC$2:AC$415,MATCH($D205,'Ortala-KabKota'!$E$2:$E$415,FALSE))</f>
        <v>#N/A</v>
      </c>
      <c r="AD205" s="218" t="str">
        <f t="array" ref="AD205">INDEX('Ortala-KabKota'!AD$2:AD$415,MATCH($D205,'Ortala-KabKota'!$E$2:$E$415,FALSE))</f>
        <v>#N/A</v>
      </c>
      <c r="AE205" s="218" t="str">
        <f t="array" ref="AE205">INDEX('Ortala-KabKota'!AE$2:AE$415,MATCH($D205,'Ortala-KabKota'!$E$2:$E$415,FALSE))</f>
        <v>#N/A</v>
      </c>
      <c r="AF205" s="218" t="str">
        <f t="array" ref="AF205">INDEX('Ortala-KabKota'!AF$2:AF$415,MATCH($D205,'Ortala-KabKota'!$E$2:$E$415,FALSE))</f>
        <v>#N/A</v>
      </c>
      <c r="AG205" s="218" t="str">
        <f t="array" ref="AG205">INDEX('Ortala-KabKota'!AG$2:AG$415,MATCH($D205,'Ortala-KabKota'!$E$2:$E$415,FALSE))</f>
        <v>#N/A</v>
      </c>
      <c r="AH205" s="218" t="str">
        <f t="array" ref="AH205">INDEX('Ortala-KabKota'!AH$2:AH$415,MATCH($D205,'Ortala-KabKota'!$E$2:$E$415,FALSE))</f>
        <v>#N/A</v>
      </c>
      <c r="AI205" s="218" t="str">
        <f t="array" ref="AI205">INDEX('Ortala-KabKota'!AI$2:AI$415,MATCH($D205,'Ortala-KabKota'!$E$2:$E$415,FALSE))</f>
        <v>#N/A</v>
      </c>
      <c r="AJ205" s="218" t="str">
        <f t="array" ref="AJ205">INDEX('Ortala-KabKota'!AJ$2:AJ$415,MATCH($D205,'Ortala-KabKota'!$E$2:$E$415,FALSE))</f>
        <v>#N/A</v>
      </c>
      <c r="AK205" s="218" t="str">
        <f t="array" ref="AK205">INDEX('Ortala-KabKota'!AK$2:AK$415,MATCH($D205,'Ortala-KabKota'!$E$2:$E$415,FALSE))</f>
        <v>#N/A</v>
      </c>
      <c r="AL205" s="218" t="str">
        <f t="array" ref="AL205">INDEX('Ortala-KabKota'!AL$2:AL$415,MATCH($D205,'Ortala-KabKota'!$E$2:$E$415,FALSE))</f>
        <v>#N/A</v>
      </c>
      <c r="AM205" s="218" t="str">
        <f t="array" ref="AM205">INDEX('Ortala-KabKota'!AM$2:AM$415,MATCH($D205,'Ortala-KabKota'!$E$2:$E$415,FALSE))</f>
        <v>#N/A</v>
      </c>
      <c r="AN205" s="218" t="str">
        <f t="array" ref="AN205">INDEX('Ortala-KabKota'!AN$2:AN$415,MATCH($D205,'Ortala-KabKota'!$E$2:$E$415,FALSE))</f>
        <v>#N/A</v>
      </c>
      <c r="AO205" s="218" t="str">
        <f t="array" ref="AO205">INDEX('Ortala-KabKota'!AO$2:AO$415,MATCH($D205,'Ortala-KabKota'!$E$2:$E$415,FALSE))</f>
        <v>#N/A</v>
      </c>
      <c r="AP205" s="218" t="str">
        <f t="array" ref="AP205">INDEX('Ortala-KabKota'!AP$2:AP$415,MATCH($D205,'Ortala-KabKota'!$E$2:$E$415,FALSE))</f>
        <v>#N/A</v>
      </c>
      <c r="AQ205" s="218" t="str">
        <f t="array" ref="AQ205">INDEX('Ortala-KabKota'!AQ$2:AQ$415,MATCH($D205,'Ortala-KabKota'!$E$2:$E$415,FALSE))</f>
        <v>#N/A</v>
      </c>
      <c r="AR205" s="218" t="str">
        <f t="array" ref="AR205">INDEX('Ortala-KabKota'!AR$2:AR$415,MATCH($D205,'Ortala-KabKota'!$E$2:$E$415,FALSE))</f>
        <v>#N/A</v>
      </c>
      <c r="AS205" s="218" t="str">
        <f t="array" ref="AS205">INDEX('Ortala-KabKota'!AS$2:AS$415,MATCH($D205,'Ortala-KabKota'!$E$2:$E$415,FALSE))</f>
        <v>#N/A</v>
      </c>
      <c r="AT205" s="218" t="str">
        <f t="array" ref="AT205">INDEX('Ortala-KabKota'!AT$2:AT$415,MATCH($D205,'Ortala-KabKota'!$E$2:$E$415,FALSE))</f>
        <v>#N/A</v>
      </c>
      <c r="AU205" s="218" t="str">
        <f t="array" ref="AU205">INDEX('UPTD PPA KabKota'!D$5:D$513,MATCH($D205,'UPTD PPA KabKota'!$C$5:$C$513,FALSE))</f>
        <v>Arum Dwilestariningsih, S.Kep.,MM</v>
      </c>
      <c r="AV205" s="218" t="str">
        <f t="array" ref="AV205">INDEX('UPTD PPA KabKota'!E$5:E$513,MATCH($D205,'UPTD PPA KabKota'!$C$5:$C$513,FALSE))</f>
        <v>Jalan Gelatik No 2A Kelurahan Panjer Kecamatan Kebumen Kabupaten Kebumen</v>
      </c>
      <c r="AW205" s="218">
        <f t="array" ref="AW205">INDEX('UPTD PPA KabKota'!F$5:F$513,MATCH($D205,'UPTD PPA KabKota'!$C$5:$C$513,FALSE))</f>
        <v>81325555995</v>
      </c>
      <c r="AX205" s="218">
        <f t="array" ref="AX205">INDEX('UPTD PPA KabKota'!G$5:G$513,MATCH($D205,'UPTD PPA KabKota'!$C$5:$C$513,FALSE))</f>
        <v>81325555995</v>
      </c>
      <c r="AY205" s="218" t="str">
        <f t="array" ref="AY205">INDEX('UPTD PPA KabKota'!H$5:H$513,MATCH($D205,'UPTD PPA KabKota'!$C$5:$C$513,FALSE))</f>
        <v>UPTD PPA</v>
      </c>
      <c r="AZ205" s="218" t="str">
        <f t="array" ref="AZ205">INDEX('UPTD PPA KabKota'!I$5:I$513,MATCH($D205,'UPTD PPA KabKota'!$C$5:$C$513,FALSE))</f>
        <v>Peraturan Bupati Kebumen No 70 Tahun 2024,tentang Pembentukan, kedudukan, susunan organisasi, tigas dan fungsi serta tata kerja unit pelaksana teknis daerah perlindunhan perempuan dan anakg</v>
      </c>
      <c r="BA205" s="218">
        <f t="array" ref="BA205">INDEX('UPTD PPA KabKota'!J$5:J$513,MATCH($D205,'UPTD PPA KabKota'!$C$5:$C$513,FALSE))</f>
        <v>2024</v>
      </c>
      <c r="BB205" s="218" t="str">
        <f t="array" ref="BB205">INDEX('UPTD PPA KabKota'!K$5:K$513,MATCH($D205,'UPTD PPA KabKota'!$C$5:$C$513,FALSE))</f>
        <v>B</v>
      </c>
      <c r="BC205" s="218">
        <f t="array" ref="BC205">INDEX('UPTD PPA KabKota'!L$5:L$513,MATCH($D205,'UPTD PPA KabKota'!$C$5:$C$513,FALSE))</f>
        <v>81327011208</v>
      </c>
      <c r="BD205" s="218" t="str">
        <f t="array" ref="BD205">INDEX('UPTD PPA KabKota'!M$5:M$513,MATCH($D205,'UPTD PPA KabKota'!$C$5:$C$513,FALSE))</f>
        <v>arummizan1980@gmail.com</v>
      </c>
      <c r="BE205" s="218" t="str">
        <f t="array" ref="BE205">INDEX('UPTD PPA KabKota'!N$5:N$513,MATCH($D205,'UPTD PPA KabKota'!$C$5:$C$513,FALSE))</f>
        <v>Kepala UPTD dan kelompok jabatan fungsional</v>
      </c>
      <c r="BF205" s="218" t="str">
        <f t="array" ref="BF205">INDEX('UPTD PPA KabKota'!O$5:O$513,MATCH($D205,'UPTD PPA KabKota'!$C$5:$C$513,FALSE))</f>
        <v>Mandiri</v>
      </c>
      <c r="BG205" s="218" t="str">
        <f t="array" ref="BG205">INDEX('UPTD PPA KabKota'!P$5:P$513,MATCH($D205,'UPTD PPA KabKota'!$C$5:$C$513,FALSE))</f>
        <v>Sewa/Kontrak</v>
      </c>
      <c r="BH205" s="218" t="str">
        <f t="array" ref="BH205">INDEX('UPTD PPA KabKota'!Q$5:Q$513,MATCH($D205,'UPTD PPA KabKota'!$C$5:$C$513,FALSE))</f>
        <v>Berada di komplek Klinik Pengobatan Penyakit Paru</v>
      </c>
      <c r="BI205" s="218" t="str">
        <f t="array" ref="BI205">INDEX('UPTD PPA KabKota'!R$5:R$513,MATCH($D205,'UPTD PPA KabKota'!$C$5:$C$513,FALSE))</f>
        <v>Ada</v>
      </c>
      <c r="BJ205" s="218" t="str">
        <f t="array" ref="BJ205">INDEX('UPTD PPA KabKota'!S$5:S$513,MATCH($D205,'UPTD PPA KabKota'!$C$5:$C$513,FALSE))</f>
        <v>Ada</v>
      </c>
      <c r="BK205" s="218" t="str">
        <f t="array" ref="BK205">INDEX('UPTD PPA KabKota'!T$5:T$513,MATCH($D205,'UPTD PPA KabKota'!$C$5:$C$513,FALSE))</f>
        <v>Ada</v>
      </c>
      <c r="BL205" s="218" t="str">
        <f t="array" ref="BL205">INDEX('UPTD PPA KabKota'!U$5:U$513,MATCH($D205,'UPTD PPA KabKota'!$C$5:$C$513,FALSE))</f>
        <v>Tidak Ada</v>
      </c>
      <c r="BM205" s="218" t="str">
        <f t="array" ref="BM205">INDEX('UPTD PPA KabKota'!V$5:V$513,MATCH($D205,'UPTD PPA KabKota'!$C$5:$C$513,FALSE))</f>
        <v>Tidak Ada</v>
      </c>
      <c r="BN205" s="218" t="str">
        <f t="array" ref="BN205">INDEX('UPTD PPA KabKota'!W$5:W$513,MATCH($D205,'UPTD PPA KabKota'!$C$5:$C$513,FALSE))</f>
        <v>Ada</v>
      </c>
      <c r="BO205" s="218" t="str">
        <f t="array" ref="BO205">INDEX('UPTD PPA KabKota'!X$5:X$513,MATCH($D205,'UPTD PPA KabKota'!$C$5:$C$513,FALSE))</f>
        <v>Tidak Ada</v>
      </c>
      <c r="BP205" s="218" t="str">
        <f t="array" ref="BP205">INDEX('UPTD PPA KabKota'!Y$5:Y$513,MATCH($D205,'UPTD PPA KabKota'!$C$5:$C$513,FALSE))</f>
        <v>Tidak Ada</v>
      </c>
      <c r="BQ205" s="218" t="str">
        <f t="array" ref="BQ205">INDEX('UPTD PPA KabKota'!Z$5:Z$513,MATCH($D205,'UPTD PPA KabKota'!$C$5:$C$513,FALSE))</f>
        <v>Ada</v>
      </c>
      <c r="BR205" s="218" t="str">
        <f t="array" ref="BR205">INDEX('UPTD PPA KabKota'!AA$5:AA$513,MATCH($D205,'UPTD PPA KabKota'!$C$5:$C$513,FALSE))</f>
        <v>Tidak Ada</v>
      </c>
      <c r="BS205" s="218" t="str">
        <f t="array" ref="BS205">INDEX('UPTD PPA KabKota'!AB$5:AB$513,MATCH($D205,'UPTD PPA KabKota'!$C$5:$C$513,FALSE))</f>
        <v>Ada</v>
      </c>
      <c r="BT205" s="218" t="str">
        <f t="array" ref="BT205">INDEX('UPTD PPA KabKota'!AC$5:AC$513,MATCH($D205,'UPTD PPA KabKota'!$C$5:$C$513,FALSE))</f>
        <v>Sudah</v>
      </c>
      <c r="BU205" s="218" t="str">
        <f t="array" ref="BU205">INDEX('UPTD PPA KabKota'!AD$5:AD$513,MATCH($D205,'UPTD PPA KabKota'!$C$5:$C$513,FALSE))</f>
        <v>Sudah</v>
      </c>
      <c r="BV205" s="218" t="str">
        <f t="array" ref="BV205">INDEX('UPTD PPA KabKota'!AE$5:AE$513,MATCH($D205,'UPTD PPA KabKota'!$C$5:$C$513,FALSE))</f>
        <v>Sudah</v>
      </c>
      <c r="BW205" s="218" t="str">
        <f t="array" ref="BW205">INDEX('UPTD PPA KabKota'!AF$5:AF$513,MATCH($D205,'UPTD PPA KabKota'!$C$5:$C$513,FALSE))</f>
        <v>Sudah</v>
      </c>
      <c r="BX205" s="218" t="str">
        <f t="array" ref="BX205">INDEX('UPTD PPA KabKota'!AG$5:AG$513,MATCH($D205,'UPTD PPA KabKota'!$C$5:$C$513,FALSE))</f>
        <v>Sudah</v>
      </c>
      <c r="BY205" s="218" t="str">
        <f t="array" ref="BY205">INDEX('UPTD PPA KabKota'!AH$5:AH$513,MATCH($D205,'UPTD PPA KabKota'!$C$5:$C$513,FALSE))</f>
        <v>Sudah</v>
      </c>
      <c r="BZ205" s="218" t="str">
        <f t="array" ref="BZ205">INDEX('UPTD PPA KabKota'!AI$5:AI$513,MATCH($D205,'UPTD PPA KabKota'!$C$5:$C$513,FALSE))</f>
        <v>Sudah</v>
      </c>
      <c r="CA205" s="218" t="str">
        <f t="array" ref="CA205">INDEX('UPTD PPA KabKota'!AJ$5:AJ$513,MATCH($D205,'UPTD PPA KabKota'!$C$5:$C$513,FALSE))</f>
        <v>Sudah</v>
      </c>
      <c r="CB205" s="218" t="str">
        <f t="array" ref="CB205">INDEX('UPTD PPA KabKota'!AK$5:AK$513,MATCH($D205,'UPTD PPA KabKota'!$C$5:$C$513,FALSE))</f>
        <v>Sudah</v>
      </c>
      <c r="CC205" s="218" t="str">
        <f t="array" ref="CC205">INDEX('UPTD PPA KabKota'!AL$5:AL$513,MATCH($D205,'UPTD PPA KabKota'!$C$5:$C$513,FALSE))</f>
        <v>Sudah</v>
      </c>
      <c r="CD205" s="218" t="str">
        <f t="array" ref="CD205">INDEX('UPTD PPA KabKota'!AM$5:AM$513,MATCH($D205,'UPTD PPA KabKota'!$C$5:$C$513,FALSE))</f>
        <v>Sudah</v>
      </c>
      <c r="CE205" s="218" t="str">
        <f t="array" ref="CE205">INDEX('UPTD PPA KabKota'!AN$5:AN$513,MATCH($D205,'UPTD PPA KabKota'!$C$5:$C$513,FALSE))</f>
        <v>Layanan hukum berkerjasama dengan pihak ketiga</v>
      </c>
      <c r="CF205" s="218">
        <f t="array" ref="CF205">INDEX('UPTD PPA KabKota'!AO$5:AO$513,MATCH($D205,'UPTD PPA KabKota'!$C$5:$C$513,FALSE))</f>
        <v>145</v>
      </c>
      <c r="CG205" s="218" t="str">
        <f t="array" ref="CG205">INDEX('UPTD PPA KabKota'!AP$5:AP$513,MATCH($D205,'UPTD PPA KabKota'!$C$5:$C$513,FALSE))</f>
        <v>Korban anak kekerasan seksual, korban perempuan kekerasan fisik</v>
      </c>
      <c r="CH205" s="218" t="str">
        <f t="array" ref="CH205">INDEX('UPTD PPA KabKota'!AQ$5:AQ$513,MATCH($D205,'UPTD PPA KabKota'!$C$5:$C$513,FALSE))</f>
        <v/>
      </c>
      <c r="CI205" s="218" t="str">
        <f t="array" ref="CI205">INDEX('UPTD PPA KabKota'!AR$5:AR$513,MATCH($D205,'UPTD PPA KabKota'!$C$5:$C$513,FALSE))</f>
        <v/>
      </c>
      <c r="CJ205" s="218" t="str">
        <f t="array" ref="CJ205">INDEX('UPTD PPA KabKota'!AS$5:AS$513,MATCH($D205,'UPTD PPA KabKota'!$C$5:$C$513,FALSE))</f>
        <v/>
      </c>
      <c r="CK205" s="218" t="str">
        <f t="array" ref="CK205">INDEX('UPTD PPA KabKota'!AT$5:AT$513,MATCH($D205,'UPTD PPA KabKota'!$C$5:$C$513,FALSE))</f>
        <v/>
      </c>
      <c r="CL205" s="218" t="str">
        <f t="array" ref="CL205">INDEX('UPTD PPA KabKota'!AU$5:AU$513,MATCH($D205,'UPTD PPA KabKota'!$C$5:$C$513,FALSE))</f>
        <v/>
      </c>
      <c r="CM205" s="218" t="str">
        <f t="array" ref="CM205">INDEX('UPTD PPA KabKota'!AV$5:AV$513,MATCH($D205,'UPTD PPA KabKota'!$C$5:$C$513,FALSE))</f>
        <v/>
      </c>
      <c r="CN205" s="218" t="str">
        <f t="array" ref="CN205">INDEX('UPTD PPA KabKota'!AW$5:AW$513,MATCH($D205,'UPTD PPA KabKota'!$C$5:$C$513,FALSE))</f>
        <v/>
      </c>
      <c r="CO205" s="218" t="str">
        <f t="array" ref="CO205">INDEX('UPTD PPA KabKota'!AX$5:AX$513,MATCH($D205,'UPTD PPA KabKota'!$C$5:$C$513,FALSE))</f>
        <v/>
      </c>
      <c r="CP205" s="218" t="str">
        <f t="array" ref="CP205">INDEX('UPTD PPA KabKota'!AY$5:AY$513,MATCH($D205,'UPTD PPA KabKota'!$C$5:$C$513,FALSE))</f>
        <v>V</v>
      </c>
      <c r="CQ205" s="209" t="str">
        <f>IFERROR(__xludf.DUMMYFUNCTION("IF(ISBLANK($K205),"""",IF(REGEXMATCH($K205,""Peraturan""),""Ada"",IF(REGEXMATCH($K205,""Rekomendasi""),""Tidak Ada"", $K205)))
"),"#N/A")</f>
        <v>#N/A</v>
      </c>
      <c r="CR205" s="209" t="str">
        <f t="array" ref="CR205">index('UPTD PPA KabKota'!$BI$5:$BI$513,match($D205,'UPTD PPA KabKota'!$C$5:$C$513,false))</f>
        <v>Ada</v>
      </c>
      <c r="CS205" s="319" t="s">
        <v>9</v>
      </c>
    </row>
    <row r="206">
      <c r="A206" s="334">
        <v>200.0</v>
      </c>
      <c r="B206" s="334">
        <v>6.0</v>
      </c>
      <c r="C206" s="311" t="s">
        <v>4769</v>
      </c>
      <c r="D206" s="312" t="s">
        <v>2208</v>
      </c>
      <c r="E206" s="315">
        <v>45748.0</v>
      </c>
      <c r="F206" s="218" t="str">
        <f t="array" ref="F206">INDEX('Ortala-KabKota'!F$2:F$415,MATCH($D206,'Ortala-KabKota'!$E$2:$E$415,FALSE))</f>
        <v/>
      </c>
      <c r="G206" s="218" t="str">
        <f t="array" ref="G206">INDEX('Ortala-KabKota'!G$2:G$415,MATCH($D206,'Ortala-KabKota'!$E$2:$E$415,FALSE))</f>
        <v/>
      </c>
      <c r="H206" s="218" t="str">
        <f t="array" ref="H206">INDEX('Ortala-KabKota'!H$2:H$415,MATCH($D206,'Ortala-KabKota'!$E$2:$E$415,FALSE))</f>
        <v/>
      </c>
      <c r="I206" s="218" t="str">
        <f t="array" ref="I206">INDEX('Ortala-KabKota'!I$2:I$415,MATCH($D206,'Ortala-KabKota'!$E$2:$E$415,FALSE))</f>
        <v/>
      </c>
      <c r="J206" s="218" t="str">
        <f t="array" ref="J206">INDEX('Ortala-KabKota'!J$2:J$415,MATCH($D206,'Ortala-KabKota'!$E$2:$E$415,FALSE))</f>
        <v>UPT PPA</v>
      </c>
      <c r="K206" s="218" t="str">
        <f t="array" ref="K206">INDEX('Ortala-KabKota'!K$2:K$415,MATCH($D206,'Ortala-KabKota'!$E$2:$E$415,FALSE))</f>
        <v>Peraturan Bupati Purworejo Nomor 2 Tahun 2023</v>
      </c>
      <c r="L206" s="218">
        <f t="array" ref="L206">INDEX('Ortala-KabKota'!L$2:L$415,MATCH($D206,'Ortala-KabKota'!$E$2:$E$415,FALSE))</f>
        <v>2023</v>
      </c>
      <c r="M206" s="218" t="str">
        <f t="array" ref="M206">INDEX('Ortala-KabKota'!M$2:M$415,MATCH($D206,'Ortala-KabKota'!$E$2:$E$415,FALSE))</f>
        <v>B</v>
      </c>
      <c r="N206" s="218" t="str">
        <f t="array" ref="N206">INDEX('Ortala-KabKota'!N$2:N$415,MATCH($D206,'Ortala-KabKota'!$E$2:$E$415,FALSE))</f>
        <v/>
      </c>
      <c r="O206" s="218" t="str">
        <f t="array" ref="O206">INDEX('Ortala-KabKota'!O$2:O$415,MATCH($D206,'Ortala-KabKota'!$E$2:$E$415,FALSE))</f>
        <v/>
      </c>
      <c r="P206" s="218" t="str">
        <f t="array" ref="P206">INDEX('Ortala-KabKota'!P$2:P$415,MATCH($D206,'Ortala-KabKota'!$E$2:$E$415,FALSE))</f>
        <v/>
      </c>
      <c r="Q206" s="218" t="str">
        <f t="array" ref="Q206">INDEX('Ortala-KabKota'!Q$2:Q$415,MATCH($D206,'Ortala-KabKota'!$E$2:$E$415,FALSE))</f>
        <v/>
      </c>
      <c r="R206" s="218" t="str">
        <f t="array" ref="R206">INDEX('Ortala-KabKota'!R$2:R$415,MATCH($D206,'Ortala-KabKota'!$E$2:$E$415,FALSE))</f>
        <v/>
      </c>
      <c r="S206" s="218" t="str">
        <f t="array" ref="S206">INDEX('Ortala-KabKota'!S$2:S$415,MATCH($D206,'Ortala-KabKota'!$E$2:$E$415,FALSE))</f>
        <v/>
      </c>
      <c r="T206" s="218" t="str">
        <f t="array" ref="T206">INDEX('Ortala-KabKota'!T$2:T$415,MATCH($D206,'Ortala-KabKota'!$E$2:$E$415,FALSE))</f>
        <v/>
      </c>
      <c r="U206" s="218" t="str">
        <f t="array" ref="U206">INDEX('Ortala-KabKota'!U$2:U$415,MATCH($D206,'Ortala-KabKota'!$E$2:$E$415,FALSE))</f>
        <v/>
      </c>
      <c r="V206" s="218" t="str">
        <f t="array" ref="V206">INDEX('Ortala-KabKota'!V$2:V$415,MATCH($D206,'Ortala-KabKota'!$E$2:$E$415,FALSE))</f>
        <v/>
      </c>
      <c r="W206" s="218" t="str">
        <f t="array" ref="W206">INDEX('Ortala-KabKota'!W$2:W$415,MATCH($D206,'Ortala-KabKota'!$E$2:$E$415,FALSE))</f>
        <v/>
      </c>
      <c r="X206" s="218" t="str">
        <f t="array" ref="X206">INDEX('Ortala-KabKota'!X$2:X$415,MATCH($D206,'Ortala-KabKota'!$E$2:$E$415,FALSE))</f>
        <v/>
      </c>
      <c r="Y206" s="218" t="str">
        <f t="array" ref="Y206">INDEX('Ortala-KabKota'!Y$2:Y$415,MATCH($D206,'Ortala-KabKota'!$E$2:$E$415,FALSE))</f>
        <v/>
      </c>
      <c r="Z206" s="218" t="str">
        <f t="array" ref="Z206">INDEX('Ortala-KabKota'!Z$2:Z$415,MATCH($D206,'Ortala-KabKota'!$E$2:$E$415,FALSE))</f>
        <v/>
      </c>
      <c r="AA206" s="218" t="str">
        <f t="array" ref="AA206">INDEX('Ortala-KabKota'!AA$2:AA$415,MATCH($D206,'Ortala-KabKota'!$E$2:$E$415,FALSE))</f>
        <v/>
      </c>
      <c r="AB206" s="218" t="str">
        <f t="array" ref="AB206">INDEX('Ortala-KabKota'!AB$2:AB$415,MATCH($D206,'Ortala-KabKota'!$E$2:$E$415,FALSE))</f>
        <v/>
      </c>
      <c r="AC206" s="218" t="str">
        <f t="array" ref="AC206">INDEX('Ortala-KabKota'!AC$2:AC$415,MATCH($D206,'Ortala-KabKota'!$E$2:$E$415,FALSE))</f>
        <v/>
      </c>
      <c r="AD206" s="218" t="str">
        <f t="array" ref="AD206">INDEX('Ortala-KabKota'!AD$2:AD$415,MATCH($D206,'Ortala-KabKota'!$E$2:$E$415,FALSE))</f>
        <v/>
      </c>
      <c r="AE206" s="218" t="str">
        <f t="array" ref="AE206">INDEX('Ortala-KabKota'!AE$2:AE$415,MATCH($D206,'Ortala-KabKota'!$E$2:$E$415,FALSE))</f>
        <v/>
      </c>
      <c r="AF206" s="218" t="str">
        <f t="array" ref="AF206">INDEX('Ortala-KabKota'!AF$2:AF$415,MATCH($D206,'Ortala-KabKota'!$E$2:$E$415,FALSE))</f>
        <v/>
      </c>
      <c r="AG206" s="218" t="str">
        <f t="array" ref="AG206">INDEX('Ortala-KabKota'!AG$2:AG$415,MATCH($D206,'Ortala-KabKota'!$E$2:$E$415,FALSE))</f>
        <v/>
      </c>
      <c r="AH206" s="218" t="str">
        <f t="array" ref="AH206">INDEX('Ortala-KabKota'!AH$2:AH$415,MATCH($D206,'Ortala-KabKota'!$E$2:$E$415,FALSE))</f>
        <v/>
      </c>
      <c r="AI206" s="218" t="str">
        <f t="array" ref="AI206">INDEX('Ortala-KabKota'!AI$2:AI$415,MATCH($D206,'Ortala-KabKota'!$E$2:$E$415,FALSE))</f>
        <v/>
      </c>
      <c r="AJ206" s="218" t="str">
        <f t="array" ref="AJ206">INDEX('Ortala-KabKota'!AJ$2:AJ$415,MATCH($D206,'Ortala-KabKota'!$E$2:$E$415,FALSE))</f>
        <v/>
      </c>
      <c r="AK206" s="218" t="str">
        <f t="array" ref="AK206">INDEX('Ortala-KabKota'!AK$2:AK$415,MATCH($D206,'Ortala-KabKota'!$E$2:$E$415,FALSE))</f>
        <v/>
      </c>
      <c r="AL206" s="218" t="str">
        <f t="array" ref="AL206">INDEX('Ortala-KabKota'!AL$2:AL$415,MATCH($D206,'Ortala-KabKota'!$E$2:$E$415,FALSE))</f>
        <v/>
      </c>
      <c r="AM206" s="218" t="str">
        <f t="array" ref="AM206">INDEX('Ortala-KabKota'!AM$2:AM$415,MATCH($D206,'Ortala-KabKota'!$E$2:$E$415,FALSE))</f>
        <v/>
      </c>
      <c r="AN206" s="218" t="str">
        <f t="array" ref="AN206">INDEX('Ortala-KabKota'!AN$2:AN$415,MATCH($D206,'Ortala-KabKota'!$E$2:$E$415,FALSE))</f>
        <v/>
      </c>
      <c r="AO206" s="218" t="str">
        <f t="array" ref="AO206">INDEX('Ortala-KabKota'!AO$2:AO$415,MATCH($D206,'Ortala-KabKota'!$E$2:$E$415,FALSE))</f>
        <v/>
      </c>
      <c r="AP206" s="218" t="str">
        <f t="array" ref="AP206">INDEX('Ortala-KabKota'!AP$2:AP$415,MATCH($D206,'Ortala-KabKota'!$E$2:$E$415,FALSE))</f>
        <v/>
      </c>
      <c r="AQ206" s="218" t="str">
        <f t="array" ref="AQ206">INDEX('Ortala-KabKota'!AQ$2:AQ$415,MATCH($D206,'Ortala-KabKota'!$E$2:$E$415,FALSE))</f>
        <v/>
      </c>
      <c r="AR206" s="218" t="str">
        <f t="array" ref="AR206">INDEX('Ortala-KabKota'!AR$2:AR$415,MATCH($D206,'Ortala-KabKota'!$E$2:$E$415,FALSE))</f>
        <v/>
      </c>
      <c r="AS206" s="218" t="str">
        <f t="array" ref="AS206">INDEX('Ortala-KabKota'!AS$2:AS$415,MATCH($D206,'Ortala-KabKota'!$E$2:$E$415,FALSE))</f>
        <v/>
      </c>
      <c r="AT206" s="218" t="str">
        <f t="array" ref="AT206">INDEX('Ortala-KabKota'!AT$2:AT$415,MATCH($D206,'Ortala-KabKota'!$E$2:$E$415,FALSE))</f>
        <v/>
      </c>
      <c r="AU206" s="218" t="str">
        <f t="array" ref="AU206">INDEX('UPTD PPA KabKota'!D$5:D$513,MATCH($D206,'UPTD PPA KabKota'!$C$5:$C$513,FALSE))</f>
        <v>Nurani Mulyaningsih, SIP, MAP</v>
      </c>
      <c r="AV206" s="218" t="str">
        <f t="array" ref="AV206">INDEX('UPTD PPA KabKota'!E$5:E$513,MATCH($D206,'UPTD PPA KabKota'!$C$5:$C$513,FALSE))</f>
        <v>Jln Mayjend Soetoyo No 105 Purworejo</v>
      </c>
      <c r="AW206" s="218" t="str">
        <f t="array" ref="AW206">INDEX('UPTD PPA KabKota'!F$5:F$513,MATCH($D206,'UPTD PPA KabKota'!$C$5:$C$513,FALSE))</f>
        <v>-</v>
      </c>
      <c r="AX206" s="218">
        <f t="array" ref="AX206">INDEX('UPTD PPA KabKota'!G$5:G$513,MATCH($D206,'UPTD PPA KabKota'!$C$5:$C$513,FALSE))</f>
        <v>82133393300</v>
      </c>
      <c r="AY206" s="218" t="str">
        <f t="array" ref="AY206">INDEX('UPTD PPA KabKota'!H$5:H$513,MATCH($D206,'UPTD PPA KabKota'!$C$5:$C$513,FALSE))</f>
        <v>UPT PPA</v>
      </c>
      <c r="AZ206" s="218" t="str">
        <f t="array" ref="AZ206">INDEX('UPTD PPA KabKota'!I$5:I$513,MATCH($D206,'UPTD PPA KabKota'!$C$5:$C$513,FALSE))</f>
        <v>Peraturan Bupati NO 1 TAHUN 2023</v>
      </c>
      <c r="BA206" s="218">
        <f t="array" ref="BA206">INDEX('UPTD PPA KabKota'!J$5:J$513,MATCH($D206,'UPTD PPA KabKota'!$C$5:$C$513,FALSE))</f>
        <v>2023</v>
      </c>
      <c r="BB206" s="218" t="str">
        <f t="array" ref="BB206">INDEX('UPTD PPA KabKota'!K$5:K$513,MATCH($D206,'UPTD PPA KabKota'!$C$5:$C$513,FALSE))</f>
        <v>B</v>
      </c>
      <c r="BC206" s="218">
        <f t="array" ref="BC206">INDEX('UPTD PPA KabKota'!L$5:L$513,MATCH($D206,'UPTD PPA KabKota'!$C$5:$C$513,FALSE))</f>
        <v>82133393300</v>
      </c>
      <c r="BD206" s="218" t="str">
        <f t="array" ref="BD206">INDEX('UPTD PPA KabKota'!M$5:M$513,MATCH($D206,'UPTD PPA KabKota'!$C$5:$C$513,FALSE))</f>
        <v>uptppapurworejo@gmail.com</v>
      </c>
      <c r="BE206" s="218" t="str">
        <f t="array" ref="BE206">INDEX('UPTD PPA KabKota'!N$5:N$513,MATCH($D206,'UPTD PPA KabKota'!$C$5:$C$513,FALSE))</f>
        <v>KEPALA UPTD DAN KELOMPOK JABATAN FUNGSIONAL</v>
      </c>
      <c r="BF206" s="218" t="str">
        <f t="array" ref="BF206">INDEX('UPTD PPA KabKota'!O$5:O$513,MATCH($D206,'UPTD PPA KabKota'!$C$5:$C$513,FALSE))</f>
        <v>Bergabung dengan Kantor Dinas</v>
      </c>
      <c r="BG206" s="218" t="str">
        <f t="array" ref="BG206">INDEX('UPTD PPA KabKota'!P$5:P$513,MATCH($D206,'UPTD PPA KabKota'!$C$5:$C$513,FALSE))</f>
        <v>Sewa/Kontrak</v>
      </c>
      <c r="BH206" s="218" t="str">
        <f t="array" ref="BH206">INDEX('UPTD PPA KabKota'!Q$5:Q$513,MATCH($D206,'UPTD PPA KabKota'!$C$5:$C$513,FALSE))</f>
        <v>rumah perlindungan menyewa menggunkan anggaran DAK, sedangkan kantor UPT PPA masuh bergabung dengan dinas</v>
      </c>
      <c r="BI206" s="218" t="str">
        <f t="array" ref="BI206">INDEX('UPTD PPA KabKota'!R$5:R$513,MATCH($D206,'UPTD PPA KabKota'!$C$5:$C$513,FALSE))</f>
        <v>Ada</v>
      </c>
      <c r="BJ206" s="218" t="str">
        <f t="array" ref="BJ206">INDEX('UPTD PPA KabKota'!S$5:S$513,MATCH($D206,'UPTD PPA KabKota'!$C$5:$C$513,FALSE))</f>
        <v>Ada</v>
      </c>
      <c r="BK206" s="218" t="str">
        <f t="array" ref="BK206">INDEX('UPTD PPA KabKota'!T$5:T$513,MATCH($D206,'UPTD PPA KabKota'!$C$5:$C$513,FALSE))</f>
        <v>Ada</v>
      </c>
      <c r="BL206" s="218" t="str">
        <f t="array" ref="BL206">INDEX('UPTD PPA KabKota'!U$5:U$513,MATCH($D206,'UPTD PPA KabKota'!$C$5:$C$513,FALSE))</f>
        <v>Tidak Ada</v>
      </c>
      <c r="BM206" s="218" t="str">
        <f t="array" ref="BM206">INDEX('UPTD PPA KabKota'!V$5:V$513,MATCH($D206,'UPTD PPA KabKota'!$C$5:$C$513,FALSE))</f>
        <v>Tidak Ada</v>
      </c>
      <c r="BN206" s="218" t="str">
        <f t="array" ref="BN206">INDEX('UPTD PPA KabKota'!W$5:W$513,MATCH($D206,'UPTD PPA KabKota'!$C$5:$C$513,FALSE))</f>
        <v>Tidak Ada</v>
      </c>
      <c r="BO206" s="218" t="str">
        <f t="array" ref="BO206">INDEX('UPTD PPA KabKota'!X$5:X$513,MATCH($D206,'UPTD PPA KabKota'!$C$5:$C$513,FALSE))</f>
        <v>Tidak Ada</v>
      </c>
      <c r="BP206" s="218" t="str">
        <f t="array" ref="BP206">INDEX('UPTD PPA KabKota'!Y$5:Y$513,MATCH($D206,'UPTD PPA KabKota'!$C$5:$C$513,FALSE))</f>
        <v>Tidak Ada</v>
      </c>
      <c r="BQ206" s="218" t="str">
        <f t="array" ref="BQ206">INDEX('UPTD PPA KabKota'!Z$5:Z$513,MATCH($D206,'UPTD PPA KabKota'!$C$5:$C$513,FALSE))</f>
        <v>Ada</v>
      </c>
      <c r="BR206" s="218" t="str">
        <f t="array" ref="BR206">INDEX('UPTD PPA KabKota'!AA$5:AA$513,MATCH($D206,'UPTD PPA KabKota'!$C$5:$C$513,FALSE))</f>
        <v>Tidak Ada</v>
      </c>
      <c r="BS206" s="218" t="str">
        <f t="array" ref="BS206">INDEX('UPTD PPA KabKota'!AB$5:AB$513,MATCH($D206,'UPTD PPA KabKota'!$C$5:$C$513,FALSE))</f>
        <v>Ada</v>
      </c>
      <c r="BT206" s="218" t="str">
        <f t="array" ref="BT206">INDEX('UPTD PPA KabKota'!AC$5:AC$513,MATCH($D206,'UPTD PPA KabKota'!$C$5:$C$513,FALSE))</f>
        <v>Sudah</v>
      </c>
      <c r="BU206" s="218" t="str">
        <f t="array" ref="BU206">INDEX('UPTD PPA KabKota'!AD$5:AD$513,MATCH($D206,'UPTD PPA KabKota'!$C$5:$C$513,FALSE))</f>
        <v>Sudah</v>
      </c>
      <c r="BV206" s="218" t="str">
        <f t="array" ref="BV206">INDEX('UPTD PPA KabKota'!AE$5:AE$513,MATCH($D206,'UPTD PPA KabKota'!$C$5:$C$513,FALSE))</f>
        <v>Sudah</v>
      </c>
      <c r="BW206" s="218" t="str">
        <f t="array" ref="BW206">INDEX('UPTD PPA KabKota'!AF$5:AF$513,MATCH($D206,'UPTD PPA KabKota'!$C$5:$C$513,FALSE))</f>
        <v>Sudah</v>
      </c>
      <c r="BX206" s="218" t="str">
        <f t="array" ref="BX206">INDEX('UPTD PPA KabKota'!AG$5:AG$513,MATCH($D206,'UPTD PPA KabKota'!$C$5:$C$513,FALSE))</f>
        <v>Sudah</v>
      </c>
      <c r="BY206" s="218" t="str">
        <f t="array" ref="BY206">INDEX('UPTD PPA KabKota'!AH$5:AH$513,MATCH($D206,'UPTD PPA KabKota'!$C$5:$C$513,FALSE))</f>
        <v>Sudah</v>
      </c>
      <c r="BZ206" s="218" t="str">
        <f t="array" ref="BZ206">INDEX('UPTD PPA KabKota'!AI$5:AI$513,MATCH($D206,'UPTD PPA KabKota'!$C$5:$C$513,FALSE))</f>
        <v>Sudah</v>
      </c>
      <c r="CA206" s="218" t="str">
        <f t="array" ref="CA206">INDEX('UPTD PPA KabKota'!AJ$5:AJ$513,MATCH($D206,'UPTD PPA KabKota'!$C$5:$C$513,FALSE))</f>
        <v>Sudah</v>
      </c>
      <c r="CB206" s="218" t="str">
        <f t="array" ref="CB206">INDEX('UPTD PPA KabKota'!AK$5:AK$513,MATCH($D206,'UPTD PPA KabKota'!$C$5:$C$513,FALSE))</f>
        <v>Sudah</v>
      </c>
      <c r="CC206" s="218" t="str">
        <f t="array" ref="CC206">INDEX('UPTD PPA KabKota'!AL$5:AL$513,MATCH($D206,'UPTD PPA KabKota'!$C$5:$C$513,FALSE))</f>
        <v>Sudah</v>
      </c>
      <c r="CD206" s="218" t="str">
        <f t="array" ref="CD206">INDEX('UPTD PPA KabKota'!AM$5:AM$513,MATCH($D206,'UPTD PPA KabKota'!$C$5:$C$513,FALSE))</f>
        <v>Sudah</v>
      </c>
      <c r="CE206" s="218" t="str">
        <f t="array" ref="CE206">INDEX('UPTD PPA KabKota'!AN$5:AN$513,MATCH($D206,'UPTD PPA KabKota'!$C$5:$C$513,FALSE))</f>
        <v/>
      </c>
      <c r="CF206" s="218">
        <f t="array" ref="CF206">INDEX('UPTD PPA KabKota'!AO$5:AO$513,MATCH($D206,'UPTD PPA KabKota'!$C$5:$C$513,FALSE))</f>
        <v>89</v>
      </c>
      <c r="CG206" s="218" t="str">
        <f t="array" ref="CG206">INDEX('UPTD PPA KabKota'!AP$5:AP$513,MATCH($D206,'UPTD PPA KabKota'!$C$5:$C$513,FALSE))</f>
        <v>psikis</v>
      </c>
      <c r="CH206" s="218" t="str">
        <f t="array" ref="CH206">INDEX('UPTD PPA KabKota'!AQ$5:AQ$513,MATCH($D206,'UPTD PPA KabKota'!$C$5:$C$513,FALSE))</f>
        <v/>
      </c>
      <c r="CI206" s="218" t="str">
        <f t="array" ref="CI206">INDEX('UPTD PPA KabKota'!AR$5:AR$513,MATCH($D206,'UPTD PPA KabKota'!$C$5:$C$513,FALSE))</f>
        <v/>
      </c>
      <c r="CJ206" s="218" t="str">
        <f t="array" ref="CJ206">INDEX('UPTD PPA KabKota'!AS$5:AS$513,MATCH($D206,'UPTD PPA KabKota'!$C$5:$C$513,FALSE))</f>
        <v/>
      </c>
      <c r="CK206" s="218" t="str">
        <f t="array" ref="CK206">INDEX('UPTD PPA KabKota'!AT$5:AT$513,MATCH($D206,'UPTD PPA KabKota'!$C$5:$C$513,FALSE))</f>
        <v/>
      </c>
      <c r="CL206" s="218" t="str">
        <f t="array" ref="CL206">INDEX('UPTD PPA KabKota'!AU$5:AU$513,MATCH($D206,'UPTD PPA KabKota'!$C$5:$C$513,FALSE))</f>
        <v/>
      </c>
      <c r="CM206" s="218" t="str">
        <f t="array" ref="CM206">INDEX('UPTD PPA KabKota'!AV$5:AV$513,MATCH($D206,'UPTD PPA KabKota'!$C$5:$C$513,FALSE))</f>
        <v/>
      </c>
      <c r="CN206" s="218" t="str">
        <f t="array" ref="CN206">INDEX('UPTD PPA KabKota'!AW$5:AW$513,MATCH($D206,'UPTD PPA KabKota'!$C$5:$C$513,FALSE))</f>
        <v/>
      </c>
      <c r="CO206" s="218" t="str">
        <f t="array" ref="CO206">INDEX('UPTD PPA KabKota'!AX$5:AX$513,MATCH($D206,'UPTD PPA KabKota'!$C$5:$C$513,FALSE))</f>
        <v>v</v>
      </c>
      <c r="CP206" s="218" t="str">
        <f t="array" ref="CP206">INDEX('UPTD PPA KabKota'!AY$5:AY$513,MATCH($D206,'UPTD PPA KabKota'!$C$5:$C$513,FALSE))</f>
        <v/>
      </c>
      <c r="CQ206" s="209" t="str">
        <f>IFERROR(__xludf.DUMMYFUNCTION("IF(ISBLANK($K206),"""",IF(REGEXMATCH($K206,""Peraturan""),""Ada"",IF(REGEXMATCH($K206,""Rekomendasi""),""Tidak Ada"", $K206)))
"),"Ada")</f>
        <v>Ada</v>
      </c>
      <c r="CR206" s="209" t="str">
        <f t="array" ref="CR206">index('UPTD PPA KabKota'!$BI$5:$BI$513,match($D206,'UPTD PPA KabKota'!$C$5:$C$513,false))</f>
        <v>Ada</v>
      </c>
      <c r="CS206" s="314" t="str">
        <f>IFS(CQ206="Ada","Ada",CR206="Ada","Ada",CR206="Tidak Ada","Tidak Ada")</f>
        <v>Ada</v>
      </c>
    </row>
    <row r="207">
      <c r="A207" s="334">
        <v>201.0</v>
      </c>
      <c r="B207" s="334">
        <v>7.0</v>
      </c>
      <c r="C207" s="311" t="s">
        <v>4769</v>
      </c>
      <c r="D207" s="312" t="s">
        <v>2341</v>
      </c>
      <c r="E207" s="315">
        <v>45748.0</v>
      </c>
      <c r="F207" s="218" t="str">
        <f t="array" ref="F207">INDEX('Ortala-KabKota'!F$2:F$415,MATCH($D207,'Ortala-KabKota'!$E$2:$E$415,FALSE))</f>
        <v>#N/A</v>
      </c>
      <c r="G207" s="218" t="str">
        <f t="array" ref="G207">INDEX('Ortala-KabKota'!G$2:G$415,MATCH($D207,'Ortala-KabKota'!$E$2:$E$415,FALSE))</f>
        <v>#N/A</v>
      </c>
      <c r="H207" s="218" t="str">
        <f t="array" ref="H207">INDEX('Ortala-KabKota'!H$2:H$415,MATCH($D207,'Ortala-KabKota'!$E$2:$E$415,FALSE))</f>
        <v>#N/A</v>
      </c>
      <c r="I207" s="218" t="str">
        <f t="array" ref="I207">INDEX('Ortala-KabKota'!I$2:I$415,MATCH($D207,'Ortala-KabKota'!$E$2:$E$415,FALSE))</f>
        <v>#N/A</v>
      </c>
      <c r="J207" s="218" t="str">
        <f t="array" ref="J207">INDEX('Ortala-KabKota'!J$2:J$415,MATCH($D207,'Ortala-KabKota'!$E$2:$E$415,FALSE))</f>
        <v>#N/A</v>
      </c>
      <c r="K207" s="218" t="str">
        <f t="array" ref="K207">INDEX('Ortala-KabKota'!K$2:K$415,MATCH($D207,'Ortala-KabKota'!$E$2:$E$415,FALSE))</f>
        <v>#N/A</v>
      </c>
      <c r="L207" s="218" t="str">
        <f t="array" ref="L207">INDEX('Ortala-KabKota'!L$2:L$415,MATCH($D207,'Ortala-KabKota'!$E$2:$E$415,FALSE))</f>
        <v>#N/A</v>
      </c>
      <c r="M207" s="218" t="str">
        <f t="array" ref="M207">INDEX('Ortala-KabKota'!M$2:M$415,MATCH($D207,'Ortala-KabKota'!$E$2:$E$415,FALSE))</f>
        <v>#N/A</v>
      </c>
      <c r="N207" s="218" t="str">
        <f t="array" ref="N207">INDEX('Ortala-KabKota'!N$2:N$415,MATCH($D207,'Ortala-KabKota'!$E$2:$E$415,FALSE))</f>
        <v>#N/A</v>
      </c>
      <c r="O207" s="218" t="str">
        <f t="array" ref="O207">INDEX('Ortala-KabKota'!O$2:O$415,MATCH($D207,'Ortala-KabKota'!$E$2:$E$415,FALSE))</f>
        <v>#N/A</v>
      </c>
      <c r="P207" s="218" t="str">
        <f t="array" ref="P207">INDEX('Ortala-KabKota'!P$2:P$415,MATCH($D207,'Ortala-KabKota'!$E$2:$E$415,FALSE))</f>
        <v>#N/A</v>
      </c>
      <c r="Q207" s="218" t="str">
        <f t="array" ref="Q207">INDEX('Ortala-KabKota'!Q$2:Q$415,MATCH($D207,'Ortala-KabKota'!$E$2:$E$415,FALSE))</f>
        <v>#N/A</v>
      </c>
      <c r="R207" s="218" t="str">
        <f t="array" ref="R207">INDEX('Ortala-KabKota'!R$2:R$415,MATCH($D207,'Ortala-KabKota'!$E$2:$E$415,FALSE))</f>
        <v>#N/A</v>
      </c>
      <c r="S207" s="218" t="str">
        <f t="array" ref="S207">INDEX('Ortala-KabKota'!S$2:S$415,MATCH($D207,'Ortala-KabKota'!$E$2:$E$415,FALSE))</f>
        <v>#N/A</v>
      </c>
      <c r="T207" s="218" t="str">
        <f t="array" ref="T207">INDEX('Ortala-KabKota'!T$2:T$415,MATCH($D207,'Ortala-KabKota'!$E$2:$E$415,FALSE))</f>
        <v>#N/A</v>
      </c>
      <c r="U207" s="218" t="str">
        <f t="array" ref="U207">INDEX('Ortala-KabKota'!U$2:U$415,MATCH($D207,'Ortala-KabKota'!$E$2:$E$415,FALSE))</f>
        <v>#N/A</v>
      </c>
      <c r="V207" s="218" t="str">
        <f t="array" ref="V207">INDEX('Ortala-KabKota'!V$2:V$415,MATCH($D207,'Ortala-KabKota'!$E$2:$E$415,FALSE))</f>
        <v>#N/A</v>
      </c>
      <c r="W207" s="218" t="str">
        <f t="array" ref="W207">INDEX('Ortala-KabKota'!W$2:W$415,MATCH($D207,'Ortala-KabKota'!$E$2:$E$415,FALSE))</f>
        <v>#N/A</v>
      </c>
      <c r="X207" s="218" t="str">
        <f t="array" ref="X207">INDEX('Ortala-KabKota'!X$2:X$415,MATCH($D207,'Ortala-KabKota'!$E$2:$E$415,FALSE))</f>
        <v>#N/A</v>
      </c>
      <c r="Y207" s="218" t="str">
        <f t="array" ref="Y207">INDEX('Ortala-KabKota'!Y$2:Y$415,MATCH($D207,'Ortala-KabKota'!$E$2:$E$415,FALSE))</f>
        <v>#N/A</v>
      </c>
      <c r="Z207" s="218" t="str">
        <f t="array" ref="Z207">INDEX('Ortala-KabKota'!Z$2:Z$415,MATCH($D207,'Ortala-KabKota'!$E$2:$E$415,FALSE))</f>
        <v>#N/A</v>
      </c>
      <c r="AA207" s="218" t="str">
        <f t="array" ref="AA207">INDEX('Ortala-KabKota'!AA$2:AA$415,MATCH($D207,'Ortala-KabKota'!$E$2:$E$415,FALSE))</f>
        <v>#N/A</v>
      </c>
      <c r="AB207" s="218" t="str">
        <f t="array" ref="AB207">INDEX('Ortala-KabKota'!AB$2:AB$415,MATCH($D207,'Ortala-KabKota'!$E$2:$E$415,FALSE))</f>
        <v>#N/A</v>
      </c>
      <c r="AC207" s="218" t="str">
        <f t="array" ref="AC207">INDEX('Ortala-KabKota'!AC$2:AC$415,MATCH($D207,'Ortala-KabKota'!$E$2:$E$415,FALSE))</f>
        <v>#N/A</v>
      </c>
      <c r="AD207" s="218" t="str">
        <f t="array" ref="AD207">INDEX('Ortala-KabKota'!AD$2:AD$415,MATCH($D207,'Ortala-KabKota'!$E$2:$E$415,FALSE))</f>
        <v>#N/A</v>
      </c>
      <c r="AE207" s="218" t="str">
        <f t="array" ref="AE207">INDEX('Ortala-KabKota'!AE$2:AE$415,MATCH($D207,'Ortala-KabKota'!$E$2:$E$415,FALSE))</f>
        <v>#N/A</v>
      </c>
      <c r="AF207" s="218" t="str">
        <f t="array" ref="AF207">INDEX('Ortala-KabKota'!AF$2:AF$415,MATCH($D207,'Ortala-KabKota'!$E$2:$E$415,FALSE))</f>
        <v>#N/A</v>
      </c>
      <c r="AG207" s="218" t="str">
        <f t="array" ref="AG207">INDEX('Ortala-KabKota'!AG$2:AG$415,MATCH($D207,'Ortala-KabKota'!$E$2:$E$415,FALSE))</f>
        <v>#N/A</v>
      </c>
      <c r="AH207" s="218" t="str">
        <f t="array" ref="AH207">INDEX('Ortala-KabKota'!AH$2:AH$415,MATCH($D207,'Ortala-KabKota'!$E$2:$E$415,FALSE))</f>
        <v>#N/A</v>
      </c>
      <c r="AI207" s="218" t="str">
        <f t="array" ref="AI207">INDEX('Ortala-KabKota'!AI$2:AI$415,MATCH($D207,'Ortala-KabKota'!$E$2:$E$415,FALSE))</f>
        <v>#N/A</v>
      </c>
      <c r="AJ207" s="218" t="str">
        <f t="array" ref="AJ207">INDEX('Ortala-KabKota'!AJ$2:AJ$415,MATCH($D207,'Ortala-KabKota'!$E$2:$E$415,FALSE))</f>
        <v>#N/A</v>
      </c>
      <c r="AK207" s="218" t="str">
        <f t="array" ref="AK207">INDEX('Ortala-KabKota'!AK$2:AK$415,MATCH($D207,'Ortala-KabKota'!$E$2:$E$415,FALSE))</f>
        <v>#N/A</v>
      </c>
      <c r="AL207" s="218" t="str">
        <f t="array" ref="AL207">INDEX('Ortala-KabKota'!AL$2:AL$415,MATCH($D207,'Ortala-KabKota'!$E$2:$E$415,FALSE))</f>
        <v>#N/A</v>
      </c>
      <c r="AM207" s="218" t="str">
        <f t="array" ref="AM207">INDEX('Ortala-KabKota'!AM$2:AM$415,MATCH($D207,'Ortala-KabKota'!$E$2:$E$415,FALSE))</f>
        <v>#N/A</v>
      </c>
      <c r="AN207" s="218" t="str">
        <f t="array" ref="AN207">INDEX('Ortala-KabKota'!AN$2:AN$415,MATCH($D207,'Ortala-KabKota'!$E$2:$E$415,FALSE))</f>
        <v>#N/A</v>
      </c>
      <c r="AO207" s="218" t="str">
        <f t="array" ref="AO207">INDEX('Ortala-KabKota'!AO$2:AO$415,MATCH($D207,'Ortala-KabKota'!$E$2:$E$415,FALSE))</f>
        <v>#N/A</v>
      </c>
      <c r="AP207" s="218" t="str">
        <f t="array" ref="AP207">INDEX('Ortala-KabKota'!AP$2:AP$415,MATCH($D207,'Ortala-KabKota'!$E$2:$E$415,FALSE))</f>
        <v>#N/A</v>
      </c>
      <c r="AQ207" s="218" t="str">
        <f t="array" ref="AQ207">INDEX('Ortala-KabKota'!AQ$2:AQ$415,MATCH($D207,'Ortala-KabKota'!$E$2:$E$415,FALSE))</f>
        <v>#N/A</v>
      </c>
      <c r="AR207" s="218" t="str">
        <f t="array" ref="AR207">INDEX('Ortala-KabKota'!AR$2:AR$415,MATCH($D207,'Ortala-KabKota'!$E$2:$E$415,FALSE))</f>
        <v>#N/A</v>
      </c>
      <c r="AS207" s="218" t="str">
        <f t="array" ref="AS207">INDEX('Ortala-KabKota'!AS$2:AS$415,MATCH($D207,'Ortala-KabKota'!$E$2:$E$415,FALSE))</f>
        <v>#N/A</v>
      </c>
      <c r="AT207" s="218" t="str">
        <f t="array" ref="AT207">INDEX('Ortala-KabKota'!AT$2:AT$415,MATCH($D207,'Ortala-KabKota'!$E$2:$E$415,FALSE))</f>
        <v>#N/A</v>
      </c>
      <c r="AU207" s="218" t="str">
        <f t="array" ref="AU207">INDEX('UPTD PPA KabKota'!D$5:D$513,MATCH($D207,'UPTD PPA KabKota'!$C$5:$C$513,FALSE))</f>
        <v>-</v>
      </c>
      <c r="AV207" s="218" t="str">
        <f t="array" ref="AV207">INDEX('UPTD PPA KabKota'!E$5:E$513,MATCH($D207,'UPTD PPA KabKota'!$C$5:$C$513,FALSE))</f>
        <v>Jalan T. Jogonegoro No. 13 Wonosobo</v>
      </c>
      <c r="AW207" s="218" t="str">
        <f t="array" ref="AW207">INDEX('UPTD PPA KabKota'!F$5:F$513,MATCH($D207,'UPTD PPA KabKota'!$C$5:$C$513,FALSE))</f>
        <v>(0286)321339</v>
      </c>
      <c r="AX207" s="218">
        <f t="array" ref="AX207">INDEX('UPTD PPA KabKota'!G$5:G$513,MATCH($D207,'UPTD PPA KabKota'!$C$5:$C$513,FALSE))</f>
        <v>82262133331</v>
      </c>
      <c r="AY207" s="218" t="str">
        <f t="array" ref="AY207">INDEX('UPTD PPA KabKota'!H$5:H$513,MATCH($D207,'UPTD PPA KabKota'!$C$5:$C$513,FALSE))</f>
        <v>UPTD PPA</v>
      </c>
      <c r="AZ207" s="218" t="str">
        <f t="array" ref="AZ207">INDEX('UPTD PPA KabKota'!I$5:I$513,MATCH($D207,'UPTD PPA KabKota'!$C$5:$C$513,FALSE))</f>
        <v>Peraturan Bupati Wonosobo Nomor 6 Tahun 2025</v>
      </c>
      <c r="BA207" s="218">
        <f t="array" ref="BA207">INDEX('UPTD PPA KabKota'!J$5:J$513,MATCH($D207,'UPTD PPA KabKota'!$C$5:$C$513,FALSE))</f>
        <v>2025</v>
      </c>
      <c r="BB207" s="218" t="str">
        <f t="array" ref="BB207">INDEX('UPTD PPA KabKota'!K$5:K$513,MATCH($D207,'UPTD PPA KabKota'!$C$5:$C$513,FALSE))</f>
        <v>B</v>
      </c>
      <c r="BC207" s="218">
        <f t="array" ref="BC207">INDEX('UPTD PPA KabKota'!L$5:L$513,MATCH($D207,'UPTD PPA KabKota'!$C$5:$C$513,FALSE))</f>
        <v>81235006964</v>
      </c>
      <c r="BD207" s="218" t="str">
        <f t="array" ref="BD207">INDEX('UPTD PPA KabKota'!M$5:M$513,MATCH($D207,'UPTD PPA KabKota'!$C$5:$C$513,FALSE))</f>
        <v>sasongkoadi95@yahoo.com</v>
      </c>
      <c r="BE207" s="218" t="str">
        <f t="array" ref="BE207">INDEX('UPTD PPA KabKota'!N$5:N$513,MATCH($D207,'UPTD PPA KabKota'!$C$5:$C$513,FALSE))</f>
        <v>Kepala UPTD dan kelompok jabatan fungsional</v>
      </c>
      <c r="BF207" s="218" t="str">
        <f t="array" ref="BF207">INDEX('UPTD PPA KabKota'!O$5:O$513,MATCH($D207,'UPTD PPA KabKota'!$C$5:$C$513,FALSE))</f>
        <v>Bergabung dengan Kantor Dinas</v>
      </c>
      <c r="BG207" s="218" t="str">
        <f t="array" ref="BG207">INDEX('UPTD PPA KabKota'!P$5:P$513,MATCH($D207,'UPTD PPA KabKota'!$C$5:$C$513,FALSE))</f>
        <v>Aset Pemda Dikelola Dinas PPPA</v>
      </c>
      <c r="BH207" s="218" t="str">
        <f t="array" ref="BH207">INDEX('UPTD PPA KabKota'!Q$5:Q$513,MATCH($D207,'UPTD PPA KabKota'!$C$5:$C$513,FALSE))</f>
        <v>sudah disetujui pemda untuk penggunaan gedung tapi memerlukan rehab gedung</v>
      </c>
      <c r="BI207" s="218" t="str">
        <f t="array" ref="BI207">INDEX('UPTD PPA KabKota'!R$5:R$513,MATCH($D207,'UPTD PPA KabKota'!$C$5:$C$513,FALSE))</f>
        <v>Ada</v>
      </c>
      <c r="BJ207" s="218" t="str">
        <f t="array" ref="BJ207">INDEX('UPTD PPA KabKota'!S$5:S$513,MATCH($D207,'UPTD PPA KabKota'!$C$5:$C$513,FALSE))</f>
        <v>Ada</v>
      </c>
      <c r="BK207" s="218" t="str">
        <f t="array" ref="BK207">INDEX('UPTD PPA KabKota'!T$5:T$513,MATCH($D207,'UPTD PPA KabKota'!$C$5:$C$513,FALSE))</f>
        <v>Tidak Ada</v>
      </c>
      <c r="BL207" s="218" t="str">
        <f t="array" ref="BL207">INDEX('UPTD PPA KabKota'!U$5:U$513,MATCH($D207,'UPTD PPA KabKota'!$C$5:$C$513,FALSE))</f>
        <v>Tidak Ada</v>
      </c>
      <c r="BM207" s="218" t="str">
        <f t="array" ref="BM207">INDEX('UPTD PPA KabKota'!V$5:V$513,MATCH($D207,'UPTD PPA KabKota'!$C$5:$C$513,FALSE))</f>
        <v>Ada</v>
      </c>
      <c r="BN207" s="218" t="str">
        <f t="array" ref="BN207">INDEX('UPTD PPA KabKota'!W$5:W$513,MATCH($D207,'UPTD PPA KabKota'!$C$5:$C$513,FALSE))</f>
        <v>Ada</v>
      </c>
      <c r="BO207" s="218" t="str">
        <f t="array" ref="BO207">INDEX('UPTD PPA KabKota'!X$5:X$513,MATCH($D207,'UPTD PPA KabKota'!$C$5:$C$513,FALSE))</f>
        <v>Tidak Ada</v>
      </c>
      <c r="BP207" s="218" t="str">
        <f t="array" ref="BP207">INDEX('UPTD PPA KabKota'!Y$5:Y$513,MATCH($D207,'UPTD PPA KabKota'!$C$5:$C$513,FALSE))</f>
        <v>Tidak Ada</v>
      </c>
      <c r="BQ207" s="218" t="str">
        <f t="array" ref="BQ207">INDEX('UPTD PPA KabKota'!Z$5:Z$513,MATCH($D207,'UPTD PPA KabKota'!$C$5:$C$513,FALSE))</f>
        <v>Ada</v>
      </c>
      <c r="BR207" s="218" t="str">
        <f t="array" ref="BR207">INDEX('UPTD PPA KabKota'!AA$5:AA$513,MATCH($D207,'UPTD PPA KabKota'!$C$5:$C$513,FALSE))</f>
        <v>Tidak Ada</v>
      </c>
      <c r="BS207" s="218" t="str">
        <f t="array" ref="BS207">INDEX('UPTD PPA KabKota'!AB$5:AB$513,MATCH($D207,'UPTD PPA KabKota'!$C$5:$C$513,FALSE))</f>
        <v>Tidak Ada</v>
      </c>
      <c r="BT207" s="218" t="str">
        <f t="array" ref="BT207">INDEX('UPTD PPA KabKota'!AC$5:AC$513,MATCH($D207,'UPTD PPA KabKota'!$C$5:$C$513,FALSE))</f>
        <v>Sudah</v>
      </c>
      <c r="BU207" s="218" t="str">
        <f t="array" ref="BU207">INDEX('UPTD PPA KabKota'!AD$5:AD$513,MATCH($D207,'UPTD PPA KabKota'!$C$5:$C$513,FALSE))</f>
        <v>Sudah</v>
      </c>
      <c r="BV207" s="218" t="str">
        <f t="array" ref="BV207">INDEX('UPTD PPA KabKota'!AE$5:AE$513,MATCH($D207,'UPTD PPA KabKota'!$C$5:$C$513,FALSE))</f>
        <v>Sudah</v>
      </c>
      <c r="BW207" s="218" t="str">
        <f t="array" ref="BW207">INDEX('UPTD PPA KabKota'!AF$5:AF$513,MATCH($D207,'UPTD PPA KabKota'!$C$5:$C$513,FALSE))</f>
        <v>Sudah</v>
      </c>
      <c r="BX207" s="218" t="str">
        <f t="array" ref="BX207">INDEX('UPTD PPA KabKota'!AG$5:AG$513,MATCH($D207,'UPTD PPA KabKota'!$C$5:$C$513,FALSE))</f>
        <v>Sudah</v>
      </c>
      <c r="BY207" s="218" t="str">
        <f t="array" ref="BY207">INDEX('UPTD PPA KabKota'!AH$5:AH$513,MATCH($D207,'UPTD PPA KabKota'!$C$5:$C$513,FALSE))</f>
        <v>Sudah</v>
      </c>
      <c r="BZ207" s="218" t="str">
        <f t="array" ref="BZ207">INDEX('UPTD PPA KabKota'!AI$5:AI$513,MATCH($D207,'UPTD PPA KabKota'!$C$5:$C$513,FALSE))</f>
        <v>Sudah</v>
      </c>
      <c r="CA207" s="218" t="str">
        <f t="array" ref="CA207">INDEX('UPTD PPA KabKota'!AJ$5:AJ$513,MATCH($D207,'UPTD PPA KabKota'!$C$5:$C$513,FALSE))</f>
        <v>Sudah</v>
      </c>
      <c r="CB207" s="218" t="str">
        <f t="array" ref="CB207">INDEX('UPTD PPA KabKota'!AK$5:AK$513,MATCH($D207,'UPTD PPA KabKota'!$C$5:$C$513,FALSE))</f>
        <v>Sudah</v>
      </c>
      <c r="CC207" s="218" t="str">
        <f t="array" ref="CC207">INDEX('UPTD PPA KabKota'!AL$5:AL$513,MATCH($D207,'UPTD PPA KabKota'!$C$5:$C$513,FALSE))</f>
        <v>Sudah</v>
      </c>
      <c r="CD207" s="218" t="str">
        <f t="array" ref="CD207">INDEX('UPTD PPA KabKota'!AM$5:AM$513,MATCH($D207,'UPTD PPA KabKota'!$C$5:$C$513,FALSE))</f>
        <v>Sudah</v>
      </c>
      <c r="CE207" s="218" t="str">
        <f t="array" ref="CE207">INDEX('UPTD PPA KabKota'!AN$5:AN$513,MATCH($D207,'UPTD PPA KabKota'!$C$5:$C$513,FALSE))</f>
        <v/>
      </c>
      <c r="CF207" s="218">
        <f t="array" ref="CF207">INDEX('UPTD PPA KabKota'!AO$5:AO$513,MATCH($D207,'UPTD PPA KabKota'!$C$5:$C$513,FALSE))</f>
        <v>79</v>
      </c>
      <c r="CG207" s="218" t="str">
        <f t="array" ref="CG207">INDEX('UPTD PPA KabKota'!AP$5:AP$513,MATCH($D207,'UPTD PPA KabKota'!$C$5:$C$513,FALSE))</f>
        <v>fisik, psikis, seksual</v>
      </c>
      <c r="CH207" s="218" t="str">
        <f t="array" ref="CH207">INDEX('UPTD PPA KabKota'!AQ$5:AQ$513,MATCH($D207,'UPTD PPA KabKota'!$C$5:$C$513,FALSE))</f>
        <v/>
      </c>
      <c r="CI207" s="218" t="str">
        <f t="array" ref="CI207">INDEX('UPTD PPA KabKota'!AR$5:AR$513,MATCH($D207,'UPTD PPA KabKota'!$C$5:$C$513,FALSE))</f>
        <v/>
      </c>
      <c r="CJ207" s="218" t="str">
        <f t="array" ref="CJ207">INDEX('UPTD PPA KabKota'!AS$5:AS$513,MATCH($D207,'UPTD PPA KabKota'!$C$5:$C$513,FALSE))</f>
        <v/>
      </c>
      <c r="CK207" s="218" t="str">
        <f t="array" ref="CK207">INDEX('UPTD PPA KabKota'!AT$5:AT$513,MATCH($D207,'UPTD PPA KabKota'!$C$5:$C$513,FALSE))</f>
        <v/>
      </c>
      <c r="CL207" s="218" t="str">
        <f t="array" ref="CL207">INDEX('UPTD PPA KabKota'!AU$5:AU$513,MATCH($D207,'UPTD PPA KabKota'!$C$5:$C$513,FALSE))</f>
        <v/>
      </c>
      <c r="CM207" s="218" t="str">
        <f t="array" ref="CM207">INDEX('UPTD PPA KabKota'!AV$5:AV$513,MATCH($D207,'UPTD PPA KabKota'!$C$5:$C$513,FALSE))</f>
        <v/>
      </c>
      <c r="CN207" s="218" t="str">
        <f t="array" ref="CN207">INDEX('UPTD PPA KabKota'!AW$5:AW$513,MATCH($D207,'UPTD PPA KabKota'!$C$5:$C$513,FALSE))</f>
        <v/>
      </c>
      <c r="CO207" s="218" t="str">
        <f t="array" ref="CO207">INDEX('UPTD PPA KabKota'!AX$5:AX$513,MATCH($D207,'UPTD PPA KabKota'!$C$5:$C$513,FALSE))</f>
        <v/>
      </c>
      <c r="CP207" s="218" t="str">
        <f t="array" ref="CP207">INDEX('UPTD PPA KabKota'!AY$5:AY$513,MATCH($D207,'UPTD PPA KabKota'!$C$5:$C$513,FALSE))</f>
        <v/>
      </c>
      <c r="CQ207" s="209" t="str">
        <f>IFERROR(__xludf.DUMMYFUNCTION("IF(ISBLANK($K207),"""",IF(REGEXMATCH($K207,""Peraturan""),""Ada"",IF(REGEXMATCH($K207,""Rekomendasi""),""Tidak Ada"", $K207)))
"),"#N/A")</f>
        <v>#N/A</v>
      </c>
      <c r="CR207" s="209" t="str">
        <f t="array" ref="CR207">index('UPTD PPA KabKota'!$BI$5:$BI$513,match($D207,'UPTD PPA KabKota'!$C$5:$C$513,false))</f>
        <v>Ada</v>
      </c>
      <c r="CS207" s="319" t="s">
        <v>9</v>
      </c>
    </row>
    <row r="208">
      <c r="A208" s="334">
        <v>202.0</v>
      </c>
      <c r="B208" s="334">
        <v>8.0</v>
      </c>
      <c r="C208" s="311" t="s">
        <v>4769</v>
      </c>
      <c r="D208" s="312" t="s">
        <v>2251</v>
      </c>
      <c r="E208" s="315">
        <v>45748.0</v>
      </c>
      <c r="F208" s="218" t="str">
        <f t="array" ref="F208">INDEX('Ortala-KabKota'!F$2:F$415,MATCH($D208,'Ortala-KabKota'!$E$2:$E$415,FALSE))</f>
        <v/>
      </c>
      <c r="G208" s="218" t="str">
        <f t="array" ref="G208">INDEX('Ortala-KabKota'!G$2:G$415,MATCH($D208,'Ortala-KabKota'!$E$2:$E$415,FALSE))</f>
        <v/>
      </c>
      <c r="H208" s="218" t="str">
        <f t="array" ref="H208">INDEX('Ortala-KabKota'!H$2:H$415,MATCH($D208,'Ortala-KabKota'!$E$2:$E$415,FALSE))</f>
        <v/>
      </c>
      <c r="I208" s="218" t="str">
        <f t="array" ref="I208">INDEX('Ortala-KabKota'!I$2:I$415,MATCH($D208,'Ortala-KabKota'!$E$2:$E$415,FALSE))</f>
        <v/>
      </c>
      <c r="J208" s="218" t="str">
        <f t="array" ref="J208">INDEX('Ortala-KabKota'!J$2:J$415,MATCH($D208,'Ortala-KabKota'!$E$2:$E$415,FALSE))</f>
        <v/>
      </c>
      <c r="K208" s="218" t="str">
        <f t="array" ref="K208">INDEX('Ortala-KabKota'!K$2:K$415,MATCH($D208,'Ortala-KabKota'!$E$2:$E$415,FALSE))</f>
        <v>Surat Rekomendasi Gubernur Jawa Tengah Nomor 061/141 tanggal 21 Maret 2023</v>
      </c>
      <c r="L208" s="218">
        <f t="array" ref="L208">INDEX('Ortala-KabKota'!L$2:L$415,MATCH($D208,'Ortala-KabKota'!$E$2:$E$415,FALSE))</f>
        <v>2024</v>
      </c>
      <c r="M208" s="218" t="str">
        <f t="array" ref="M208">INDEX('Ortala-KabKota'!M$2:M$415,MATCH($D208,'Ortala-KabKota'!$E$2:$E$415,FALSE))</f>
        <v/>
      </c>
      <c r="N208" s="218" t="str">
        <f t="array" ref="N208">INDEX('Ortala-KabKota'!N$2:N$415,MATCH($D208,'Ortala-KabKota'!$E$2:$E$415,FALSE))</f>
        <v/>
      </c>
      <c r="O208" s="218" t="str">
        <f t="array" ref="O208">INDEX('Ortala-KabKota'!O$2:O$415,MATCH($D208,'Ortala-KabKota'!$E$2:$E$415,FALSE))</f>
        <v/>
      </c>
      <c r="P208" s="218" t="str">
        <f t="array" ref="P208">INDEX('Ortala-KabKota'!P$2:P$415,MATCH($D208,'Ortala-KabKota'!$E$2:$E$415,FALSE))</f>
        <v/>
      </c>
      <c r="Q208" s="218" t="str">
        <f t="array" ref="Q208">INDEX('Ortala-KabKota'!Q$2:Q$415,MATCH($D208,'Ortala-KabKota'!$E$2:$E$415,FALSE))</f>
        <v/>
      </c>
      <c r="R208" s="218" t="str">
        <f t="array" ref="R208">INDEX('Ortala-KabKota'!R$2:R$415,MATCH($D208,'Ortala-KabKota'!$E$2:$E$415,FALSE))</f>
        <v/>
      </c>
      <c r="S208" s="218" t="str">
        <f t="array" ref="S208">INDEX('Ortala-KabKota'!S$2:S$415,MATCH($D208,'Ortala-KabKota'!$E$2:$E$415,FALSE))</f>
        <v/>
      </c>
      <c r="T208" s="218" t="str">
        <f t="array" ref="T208">INDEX('Ortala-KabKota'!T$2:T$415,MATCH($D208,'Ortala-KabKota'!$E$2:$E$415,FALSE))</f>
        <v/>
      </c>
      <c r="U208" s="218" t="str">
        <f t="array" ref="U208">INDEX('Ortala-KabKota'!U$2:U$415,MATCH($D208,'Ortala-KabKota'!$E$2:$E$415,FALSE))</f>
        <v/>
      </c>
      <c r="V208" s="218" t="str">
        <f t="array" ref="V208">INDEX('Ortala-KabKota'!V$2:V$415,MATCH($D208,'Ortala-KabKota'!$E$2:$E$415,FALSE))</f>
        <v/>
      </c>
      <c r="W208" s="218" t="str">
        <f t="array" ref="W208">INDEX('Ortala-KabKota'!W$2:W$415,MATCH($D208,'Ortala-KabKota'!$E$2:$E$415,FALSE))</f>
        <v/>
      </c>
      <c r="X208" s="218" t="str">
        <f t="array" ref="X208">INDEX('Ortala-KabKota'!X$2:X$415,MATCH($D208,'Ortala-KabKota'!$E$2:$E$415,FALSE))</f>
        <v/>
      </c>
      <c r="Y208" s="218" t="str">
        <f t="array" ref="Y208">INDEX('Ortala-KabKota'!Y$2:Y$415,MATCH($D208,'Ortala-KabKota'!$E$2:$E$415,FALSE))</f>
        <v/>
      </c>
      <c r="Z208" s="218" t="str">
        <f t="array" ref="Z208">INDEX('Ortala-KabKota'!Z$2:Z$415,MATCH($D208,'Ortala-KabKota'!$E$2:$E$415,FALSE))</f>
        <v/>
      </c>
      <c r="AA208" s="218" t="str">
        <f t="array" ref="AA208">INDEX('Ortala-KabKota'!AA$2:AA$415,MATCH($D208,'Ortala-KabKota'!$E$2:$E$415,FALSE))</f>
        <v/>
      </c>
      <c r="AB208" s="218" t="str">
        <f t="array" ref="AB208">INDEX('Ortala-KabKota'!AB$2:AB$415,MATCH($D208,'Ortala-KabKota'!$E$2:$E$415,FALSE))</f>
        <v/>
      </c>
      <c r="AC208" s="218" t="str">
        <f t="array" ref="AC208">INDEX('Ortala-KabKota'!AC$2:AC$415,MATCH($D208,'Ortala-KabKota'!$E$2:$E$415,FALSE))</f>
        <v/>
      </c>
      <c r="AD208" s="218" t="str">
        <f t="array" ref="AD208">INDEX('Ortala-KabKota'!AD$2:AD$415,MATCH($D208,'Ortala-KabKota'!$E$2:$E$415,FALSE))</f>
        <v/>
      </c>
      <c r="AE208" s="218" t="str">
        <f t="array" ref="AE208">INDEX('Ortala-KabKota'!AE$2:AE$415,MATCH($D208,'Ortala-KabKota'!$E$2:$E$415,FALSE))</f>
        <v/>
      </c>
      <c r="AF208" s="218" t="str">
        <f t="array" ref="AF208">INDEX('Ortala-KabKota'!AF$2:AF$415,MATCH($D208,'Ortala-KabKota'!$E$2:$E$415,FALSE))</f>
        <v/>
      </c>
      <c r="AG208" s="218" t="str">
        <f t="array" ref="AG208">INDEX('Ortala-KabKota'!AG$2:AG$415,MATCH($D208,'Ortala-KabKota'!$E$2:$E$415,FALSE))</f>
        <v/>
      </c>
      <c r="AH208" s="218" t="str">
        <f t="array" ref="AH208">INDEX('Ortala-KabKota'!AH$2:AH$415,MATCH($D208,'Ortala-KabKota'!$E$2:$E$415,FALSE))</f>
        <v/>
      </c>
      <c r="AI208" s="218" t="str">
        <f t="array" ref="AI208">INDEX('Ortala-KabKota'!AI$2:AI$415,MATCH($D208,'Ortala-KabKota'!$E$2:$E$415,FALSE))</f>
        <v/>
      </c>
      <c r="AJ208" s="218" t="str">
        <f t="array" ref="AJ208">INDEX('Ortala-KabKota'!AJ$2:AJ$415,MATCH($D208,'Ortala-KabKota'!$E$2:$E$415,FALSE))</f>
        <v/>
      </c>
      <c r="AK208" s="218" t="str">
        <f t="array" ref="AK208">INDEX('Ortala-KabKota'!AK$2:AK$415,MATCH($D208,'Ortala-KabKota'!$E$2:$E$415,FALSE))</f>
        <v/>
      </c>
      <c r="AL208" s="218" t="str">
        <f t="array" ref="AL208">INDEX('Ortala-KabKota'!AL$2:AL$415,MATCH($D208,'Ortala-KabKota'!$E$2:$E$415,FALSE))</f>
        <v/>
      </c>
      <c r="AM208" s="218" t="str">
        <f t="array" ref="AM208">INDEX('Ortala-KabKota'!AM$2:AM$415,MATCH($D208,'Ortala-KabKota'!$E$2:$E$415,FALSE))</f>
        <v/>
      </c>
      <c r="AN208" s="218" t="str">
        <f t="array" ref="AN208">INDEX('Ortala-KabKota'!AN$2:AN$415,MATCH($D208,'Ortala-KabKota'!$E$2:$E$415,FALSE))</f>
        <v/>
      </c>
      <c r="AO208" s="218" t="str">
        <f t="array" ref="AO208">INDEX('Ortala-KabKota'!AO$2:AO$415,MATCH($D208,'Ortala-KabKota'!$E$2:$E$415,FALSE))</f>
        <v/>
      </c>
      <c r="AP208" s="218" t="str">
        <f t="array" ref="AP208">INDEX('Ortala-KabKota'!AP$2:AP$415,MATCH($D208,'Ortala-KabKota'!$E$2:$E$415,FALSE))</f>
        <v/>
      </c>
      <c r="AQ208" s="218" t="str">
        <f t="array" ref="AQ208">INDEX('Ortala-KabKota'!AQ$2:AQ$415,MATCH($D208,'Ortala-KabKota'!$E$2:$E$415,FALSE))</f>
        <v/>
      </c>
      <c r="AR208" s="218" t="str">
        <f t="array" ref="AR208">INDEX('Ortala-KabKota'!AR$2:AR$415,MATCH($D208,'Ortala-KabKota'!$E$2:$E$415,FALSE))</f>
        <v/>
      </c>
      <c r="AS208" s="218" t="str">
        <f t="array" ref="AS208">INDEX('Ortala-KabKota'!AS$2:AS$415,MATCH($D208,'Ortala-KabKota'!$E$2:$E$415,FALSE))</f>
        <v/>
      </c>
      <c r="AT208" s="218" t="str">
        <f t="array" ref="AT208">INDEX('Ortala-KabKota'!AT$2:AT$415,MATCH($D208,'Ortala-KabKota'!$E$2:$E$415,FALSE))</f>
        <v/>
      </c>
      <c r="AU208" s="218" t="str">
        <f t="array" ref="AU208">INDEX('UPTD PPA KabKota'!D$5:D$513,MATCH($D208,'UPTD PPA KabKota'!$C$5:$C$513,FALSE))</f>
        <v>Belum ada pengisian Kepala UPTD</v>
      </c>
      <c r="AV208" s="218" t="str">
        <f t="array" ref="AV208">INDEX('UPTD PPA KabKota'!E$5:E$513,MATCH($D208,'UPTD PPA KabKota'!$C$5:$C$513,FALSE))</f>
        <v>Desa Tanjung Kecamatan Muntilan</v>
      </c>
      <c r="AW208" s="218">
        <f t="array" ref="AW208">INDEX('UPTD PPA KabKota'!F$5:F$513,MATCH($D208,'UPTD PPA KabKota'!$C$5:$C$513,FALSE))</f>
        <v>8175492784</v>
      </c>
      <c r="AX208" s="218" t="str">
        <f t="array" ref="AX208">INDEX('UPTD PPA KabKota'!G$5:G$513,MATCH($D208,'UPTD PPA KabKota'!$C$5:$C$513,FALSE))</f>
        <v>-</v>
      </c>
      <c r="AY208" s="218" t="str">
        <f t="array" ref="AY208">INDEX('UPTD PPA KabKota'!H$5:H$513,MATCH($D208,'UPTD PPA KabKota'!$C$5:$C$513,FALSE))</f>
        <v>UPTD PPA</v>
      </c>
      <c r="AZ208" s="218" t="str">
        <f t="array" ref="AZ208">INDEX('UPTD PPA KabKota'!I$5:I$513,MATCH($D208,'UPTD PPA KabKota'!$C$5:$C$513,FALSE))</f>
        <v>Peraturan Bupati Magelang Nomor 9 Tahun 2025 tentang Pembentukan Kedudukan, Susunan Organisasi  Tugas dan Fungsi, Serta Tata Kerja Unit Pelaksana Teknis Daerah Pada Dinas Sosial, Pengendalian Penduduk dan Keluarga Berencana, Pemberdayaan Perempuan dan Perlindungan Anak
mencabut: Peraturan Bupati Magelang Nomor 2 Tahun 2020 tentang Pembentukan, Kedudukan, Susunan Organisasi, Tugas dan Fungsi, Serta Tata Kerja Unit Pelaksana Teknis Daerah pada Dinas Sosial, Pengendalian Penduduk Dan Keluarga Berencana, Pemberdayaan Perempuan Dan Perlindungan Anak Kabupaten Magelang</v>
      </c>
      <c r="BA208" s="218">
        <f t="array" ref="BA208">INDEX('UPTD PPA KabKota'!J$5:J$513,MATCH($D208,'UPTD PPA KabKota'!$C$5:$C$513,FALSE))</f>
        <v>2020</v>
      </c>
      <c r="BB208" s="218" t="str">
        <f t="array" ref="BB208">INDEX('UPTD PPA KabKota'!K$5:K$513,MATCH($D208,'UPTD PPA KabKota'!$C$5:$C$513,FALSE))</f>
        <v>A</v>
      </c>
      <c r="BC208" s="218" t="str">
        <f t="array" ref="BC208">INDEX('UPTD PPA KabKota'!L$5:L$513,MATCH($D208,'UPTD PPA KabKota'!$C$5:$C$513,FALSE))</f>
        <v>Sri Rahayu, SE</v>
      </c>
      <c r="BD208" s="218" t="str">
        <f t="array" ref="BD208">INDEX('UPTD PPA KabKota'!M$5:M$513,MATCH($D208,'UPTD PPA KabKota'!$C$5:$C$513,FALSE))</f>
        <v>srirahayuy27@gmail.com</v>
      </c>
      <c r="BE208" s="218" t="str">
        <f t="array" ref="BE208">INDEX('UPTD PPA KabKota'!N$5:N$513,MATCH($D208,'UPTD PPA KabKota'!$C$5:$C$513,FALSE))</f>
        <v>Kepala UPTD, Kasubag TU, Kelompok Jabatan Fungsional</v>
      </c>
      <c r="BF208" s="218" t="str">
        <f t="array" ref="BF208">INDEX('UPTD PPA KabKota'!O$5:O$513,MATCH($D208,'UPTD PPA KabKota'!$C$5:$C$513,FALSE))</f>
        <v>Bergabung dengan Kantor Dinas</v>
      </c>
      <c r="BG208" s="218" t="str">
        <f t="array" ref="BG208">INDEX('UPTD PPA KabKota'!P$5:P$513,MATCH($D208,'UPTD PPA KabKota'!$C$5:$C$513,FALSE))</f>
        <v>Kamar/Ruangan di Kantor</v>
      </c>
      <c r="BH208" s="218" t="str">
        <f t="array" ref="BH208">INDEX('UPTD PPA KabKota'!Q$5:Q$513,MATCH($D208,'UPTD PPA KabKota'!$C$5:$C$513,FALSE))</f>
        <v>-</v>
      </c>
      <c r="BI208" s="218" t="str">
        <f t="array" ref="BI208">INDEX('UPTD PPA KabKota'!R$5:R$513,MATCH($D208,'UPTD PPA KabKota'!$C$5:$C$513,FALSE))</f>
        <v>Ada</v>
      </c>
      <c r="BJ208" s="218" t="str">
        <f t="array" ref="BJ208">INDEX('UPTD PPA KabKota'!S$5:S$513,MATCH($D208,'UPTD PPA KabKota'!$C$5:$C$513,FALSE))</f>
        <v>Ada</v>
      </c>
      <c r="BK208" s="218" t="str">
        <f t="array" ref="BK208">INDEX('UPTD PPA KabKota'!T$5:T$513,MATCH($D208,'UPTD PPA KabKota'!$C$5:$C$513,FALSE))</f>
        <v>Tidak Ada</v>
      </c>
      <c r="BL208" s="218" t="str">
        <f t="array" ref="BL208">INDEX('UPTD PPA KabKota'!U$5:U$513,MATCH($D208,'UPTD PPA KabKota'!$C$5:$C$513,FALSE))</f>
        <v>Ada</v>
      </c>
      <c r="BM208" s="218" t="str">
        <f t="array" ref="BM208">INDEX('UPTD PPA KabKota'!V$5:V$513,MATCH($D208,'UPTD PPA KabKota'!$C$5:$C$513,FALSE))</f>
        <v>Ada</v>
      </c>
      <c r="BN208" s="218" t="str">
        <f t="array" ref="BN208">INDEX('UPTD PPA KabKota'!W$5:W$513,MATCH($D208,'UPTD PPA KabKota'!$C$5:$C$513,FALSE))</f>
        <v>Ada</v>
      </c>
      <c r="BO208" s="218" t="str">
        <f t="array" ref="BO208">INDEX('UPTD PPA KabKota'!X$5:X$513,MATCH($D208,'UPTD PPA KabKota'!$C$5:$C$513,FALSE))</f>
        <v>Tidak Ada</v>
      </c>
      <c r="BP208" s="218" t="str">
        <f t="array" ref="BP208">INDEX('UPTD PPA KabKota'!Y$5:Y$513,MATCH($D208,'UPTD PPA KabKota'!$C$5:$C$513,FALSE))</f>
        <v>Ada</v>
      </c>
      <c r="BQ208" s="218" t="str">
        <f t="array" ref="BQ208">INDEX('UPTD PPA KabKota'!Z$5:Z$513,MATCH($D208,'UPTD PPA KabKota'!$C$5:$C$513,FALSE))</f>
        <v>Ada</v>
      </c>
      <c r="BR208" s="218" t="str">
        <f t="array" ref="BR208">INDEX('UPTD PPA KabKota'!AA$5:AA$513,MATCH($D208,'UPTD PPA KabKota'!$C$5:$C$513,FALSE))</f>
        <v>Tidak Ada</v>
      </c>
      <c r="BS208" s="218" t="str">
        <f t="array" ref="BS208">INDEX('UPTD PPA KabKota'!AB$5:AB$513,MATCH($D208,'UPTD PPA KabKota'!$C$5:$C$513,FALSE))</f>
        <v>Tidak Ada</v>
      </c>
      <c r="BT208" s="218" t="str">
        <f t="array" ref="BT208">INDEX('UPTD PPA KabKota'!AC$5:AC$513,MATCH($D208,'UPTD PPA KabKota'!$C$5:$C$513,FALSE))</f>
        <v>Sudah</v>
      </c>
      <c r="BU208" s="218" t="str">
        <f t="array" ref="BU208">INDEX('UPTD PPA KabKota'!AD$5:AD$513,MATCH($D208,'UPTD PPA KabKota'!$C$5:$C$513,FALSE))</f>
        <v>Sudah</v>
      </c>
      <c r="BV208" s="218" t="str">
        <f t="array" ref="BV208">INDEX('UPTD PPA KabKota'!AE$5:AE$513,MATCH($D208,'UPTD PPA KabKota'!$C$5:$C$513,FALSE))</f>
        <v>Sudah</v>
      </c>
      <c r="BW208" s="218" t="str">
        <f t="array" ref="BW208">INDEX('UPTD PPA KabKota'!AF$5:AF$513,MATCH($D208,'UPTD PPA KabKota'!$C$5:$C$513,FALSE))</f>
        <v>Sudah</v>
      </c>
      <c r="BX208" s="218" t="str">
        <f t="array" ref="BX208">INDEX('UPTD PPA KabKota'!AG$5:AG$513,MATCH($D208,'UPTD PPA KabKota'!$C$5:$C$513,FALSE))</f>
        <v>Sudah</v>
      </c>
      <c r="BY208" s="218" t="str">
        <f t="array" ref="BY208">INDEX('UPTD PPA KabKota'!AH$5:AH$513,MATCH($D208,'UPTD PPA KabKota'!$C$5:$C$513,FALSE))</f>
        <v>Sudah</v>
      </c>
      <c r="BZ208" s="218" t="str">
        <f t="array" ref="BZ208">INDEX('UPTD PPA KabKota'!AI$5:AI$513,MATCH($D208,'UPTD PPA KabKota'!$C$5:$C$513,FALSE))</f>
        <v>Sudah</v>
      </c>
      <c r="CA208" s="218" t="str">
        <f t="array" ref="CA208">INDEX('UPTD PPA KabKota'!AJ$5:AJ$513,MATCH($D208,'UPTD PPA KabKota'!$C$5:$C$513,FALSE))</f>
        <v>Sudah</v>
      </c>
      <c r="CB208" s="218" t="str">
        <f t="array" ref="CB208">INDEX('UPTD PPA KabKota'!AK$5:AK$513,MATCH($D208,'UPTD PPA KabKota'!$C$5:$C$513,FALSE))</f>
        <v>Sudah</v>
      </c>
      <c r="CC208" s="218" t="str">
        <f t="array" ref="CC208">INDEX('UPTD PPA KabKota'!AL$5:AL$513,MATCH($D208,'UPTD PPA KabKota'!$C$5:$C$513,FALSE))</f>
        <v>Sudah</v>
      </c>
      <c r="CD208" s="218" t="str">
        <f t="array" ref="CD208">INDEX('UPTD PPA KabKota'!AM$5:AM$513,MATCH($D208,'UPTD PPA KabKota'!$C$5:$C$513,FALSE))</f>
        <v>Sudah</v>
      </c>
      <c r="CE208" s="218" t="str">
        <f t="array" ref="CE208">INDEX('UPTD PPA KabKota'!AN$5:AN$513,MATCH($D208,'UPTD PPA KabKota'!$C$5:$C$513,FALSE))</f>
        <v>-</v>
      </c>
      <c r="CF208" s="218">
        <f t="array" ref="CF208">INDEX('UPTD PPA KabKota'!AO$5:AO$513,MATCH($D208,'UPTD PPA KabKota'!$C$5:$C$513,FALSE))</f>
        <v>201</v>
      </c>
      <c r="CG208" s="218" t="str">
        <f t="array" ref="CG208">INDEX('UPTD PPA KabKota'!AP$5:AP$513,MATCH($D208,'UPTD PPA KabKota'!$C$5:$C$513,FALSE))</f>
        <v>kekerasan psikis untuk perempuan dan penganiayaan (anak)</v>
      </c>
      <c r="CH208" s="218" t="str">
        <f t="array" ref="CH208">INDEX('UPTD PPA KabKota'!AQ$5:AQ$513,MATCH($D208,'UPTD PPA KabKota'!$C$5:$C$513,FALSE))</f>
        <v/>
      </c>
      <c r="CI208" s="218" t="str">
        <f t="array" ref="CI208">INDEX('UPTD PPA KabKota'!AR$5:AR$513,MATCH($D208,'UPTD PPA KabKota'!$C$5:$C$513,FALSE))</f>
        <v/>
      </c>
      <c r="CJ208" s="218" t="str">
        <f t="array" ref="CJ208">INDEX('UPTD PPA KabKota'!AS$5:AS$513,MATCH($D208,'UPTD PPA KabKota'!$C$5:$C$513,FALSE))</f>
        <v/>
      </c>
      <c r="CK208" s="218" t="str">
        <f t="array" ref="CK208">INDEX('UPTD PPA KabKota'!AT$5:AT$513,MATCH($D208,'UPTD PPA KabKota'!$C$5:$C$513,FALSE))</f>
        <v/>
      </c>
      <c r="CL208" s="218" t="str">
        <f t="array" ref="CL208">INDEX('UPTD PPA KabKota'!AU$5:AU$513,MATCH($D208,'UPTD PPA KabKota'!$C$5:$C$513,FALSE))</f>
        <v/>
      </c>
      <c r="CM208" s="218" t="str">
        <f t="array" ref="CM208">INDEX('UPTD PPA KabKota'!AV$5:AV$513,MATCH($D208,'UPTD PPA KabKota'!$C$5:$C$513,FALSE))</f>
        <v/>
      </c>
      <c r="CN208" s="218" t="str">
        <f t="array" ref="CN208">INDEX('UPTD PPA KabKota'!AW$5:AW$513,MATCH($D208,'UPTD PPA KabKota'!$C$5:$C$513,FALSE))</f>
        <v/>
      </c>
      <c r="CO208" s="218" t="str">
        <f t="array" ref="CO208">INDEX('UPTD PPA KabKota'!AX$5:AX$513,MATCH($D208,'UPTD PPA KabKota'!$C$5:$C$513,FALSE))</f>
        <v/>
      </c>
      <c r="CP208" s="218" t="str">
        <f t="array" ref="CP208">INDEX('UPTD PPA KabKota'!AY$5:AY$513,MATCH($D208,'UPTD PPA KabKota'!$C$5:$C$513,FALSE))</f>
        <v/>
      </c>
      <c r="CQ208" s="209" t="str">
        <f>IFERROR(__xludf.DUMMYFUNCTION("IF(ISBLANK($K208),"""",IF(REGEXMATCH($K208,""Peraturan""),""Ada"",IF(REGEXMATCH($K208,""Rekomendasi""),""Tidak Ada"", $K208)))
"),"Tidak Ada")</f>
        <v>Tidak Ada</v>
      </c>
      <c r="CR208" s="209" t="str">
        <f t="array" ref="CR208">index('UPTD PPA KabKota'!$BI$5:$BI$513,match($D208,'UPTD PPA KabKota'!$C$5:$C$513,false))</f>
        <v>Ada</v>
      </c>
      <c r="CS208" s="314" t="str">
        <f>IFS(CQ208="Ada","Ada",CR208="Ada","Ada",CR208="Tidak Ada","Tidak Ada")</f>
        <v>Ada</v>
      </c>
    </row>
    <row r="209">
      <c r="A209" s="334">
        <v>203.0</v>
      </c>
      <c r="B209" s="334">
        <v>9.0</v>
      </c>
      <c r="C209" s="311" t="s">
        <v>4769</v>
      </c>
      <c r="D209" s="312" t="s">
        <v>2416</v>
      </c>
      <c r="E209" s="315">
        <v>45748.0</v>
      </c>
      <c r="F209" s="218" t="str">
        <f t="array" ref="F209">INDEX('Ortala-KabKota'!F$2:F$415,MATCH($D209,'Ortala-KabKota'!$E$2:$E$415,FALSE))</f>
        <v>#N/A</v>
      </c>
      <c r="G209" s="218" t="str">
        <f t="array" ref="G209">INDEX('Ortala-KabKota'!G$2:G$415,MATCH($D209,'Ortala-KabKota'!$E$2:$E$415,FALSE))</f>
        <v>#N/A</v>
      </c>
      <c r="H209" s="218" t="str">
        <f t="array" ref="H209">INDEX('Ortala-KabKota'!H$2:H$415,MATCH($D209,'Ortala-KabKota'!$E$2:$E$415,FALSE))</f>
        <v>#N/A</v>
      </c>
      <c r="I209" s="218" t="str">
        <f t="array" ref="I209">INDEX('Ortala-KabKota'!I$2:I$415,MATCH($D209,'Ortala-KabKota'!$E$2:$E$415,FALSE))</f>
        <v>#N/A</v>
      </c>
      <c r="J209" s="218" t="str">
        <f t="array" ref="J209">INDEX('Ortala-KabKota'!J$2:J$415,MATCH($D209,'Ortala-KabKota'!$E$2:$E$415,FALSE))</f>
        <v>#N/A</v>
      </c>
      <c r="K209" s="218" t="str">
        <f t="array" ref="K209">INDEX('Ortala-KabKota'!K$2:K$415,MATCH($D209,'Ortala-KabKota'!$E$2:$E$415,FALSE))</f>
        <v>#N/A</v>
      </c>
      <c r="L209" s="218" t="str">
        <f t="array" ref="L209">INDEX('Ortala-KabKota'!L$2:L$415,MATCH($D209,'Ortala-KabKota'!$E$2:$E$415,FALSE))</f>
        <v>#N/A</v>
      </c>
      <c r="M209" s="218" t="str">
        <f t="array" ref="M209">INDEX('Ortala-KabKota'!M$2:M$415,MATCH($D209,'Ortala-KabKota'!$E$2:$E$415,FALSE))</f>
        <v>#N/A</v>
      </c>
      <c r="N209" s="218" t="str">
        <f t="array" ref="N209">INDEX('Ortala-KabKota'!N$2:N$415,MATCH($D209,'Ortala-KabKota'!$E$2:$E$415,FALSE))</f>
        <v>#N/A</v>
      </c>
      <c r="O209" s="218" t="str">
        <f t="array" ref="O209">INDEX('Ortala-KabKota'!O$2:O$415,MATCH($D209,'Ortala-KabKota'!$E$2:$E$415,FALSE))</f>
        <v>#N/A</v>
      </c>
      <c r="P209" s="218" t="str">
        <f t="array" ref="P209">INDEX('Ortala-KabKota'!P$2:P$415,MATCH($D209,'Ortala-KabKota'!$E$2:$E$415,FALSE))</f>
        <v>#N/A</v>
      </c>
      <c r="Q209" s="218" t="str">
        <f t="array" ref="Q209">INDEX('Ortala-KabKota'!Q$2:Q$415,MATCH($D209,'Ortala-KabKota'!$E$2:$E$415,FALSE))</f>
        <v>#N/A</v>
      </c>
      <c r="R209" s="218" t="str">
        <f t="array" ref="R209">INDEX('Ortala-KabKota'!R$2:R$415,MATCH($D209,'Ortala-KabKota'!$E$2:$E$415,FALSE))</f>
        <v>#N/A</v>
      </c>
      <c r="S209" s="218" t="str">
        <f t="array" ref="S209">INDEX('Ortala-KabKota'!S$2:S$415,MATCH($D209,'Ortala-KabKota'!$E$2:$E$415,FALSE))</f>
        <v>#N/A</v>
      </c>
      <c r="T209" s="218" t="str">
        <f t="array" ref="T209">INDEX('Ortala-KabKota'!T$2:T$415,MATCH($D209,'Ortala-KabKota'!$E$2:$E$415,FALSE))</f>
        <v>#N/A</v>
      </c>
      <c r="U209" s="218" t="str">
        <f t="array" ref="U209">INDEX('Ortala-KabKota'!U$2:U$415,MATCH($D209,'Ortala-KabKota'!$E$2:$E$415,FALSE))</f>
        <v>#N/A</v>
      </c>
      <c r="V209" s="218" t="str">
        <f t="array" ref="V209">INDEX('Ortala-KabKota'!V$2:V$415,MATCH($D209,'Ortala-KabKota'!$E$2:$E$415,FALSE))</f>
        <v>#N/A</v>
      </c>
      <c r="W209" s="218" t="str">
        <f t="array" ref="W209">INDEX('Ortala-KabKota'!W$2:W$415,MATCH($D209,'Ortala-KabKota'!$E$2:$E$415,FALSE))</f>
        <v>#N/A</v>
      </c>
      <c r="X209" s="218" t="str">
        <f t="array" ref="X209">INDEX('Ortala-KabKota'!X$2:X$415,MATCH($D209,'Ortala-KabKota'!$E$2:$E$415,FALSE))</f>
        <v>#N/A</v>
      </c>
      <c r="Y209" s="218" t="str">
        <f t="array" ref="Y209">INDEX('Ortala-KabKota'!Y$2:Y$415,MATCH($D209,'Ortala-KabKota'!$E$2:$E$415,FALSE))</f>
        <v>#N/A</v>
      </c>
      <c r="Z209" s="218" t="str">
        <f t="array" ref="Z209">INDEX('Ortala-KabKota'!Z$2:Z$415,MATCH($D209,'Ortala-KabKota'!$E$2:$E$415,FALSE))</f>
        <v>#N/A</v>
      </c>
      <c r="AA209" s="218" t="str">
        <f t="array" ref="AA209">INDEX('Ortala-KabKota'!AA$2:AA$415,MATCH($D209,'Ortala-KabKota'!$E$2:$E$415,FALSE))</f>
        <v>#N/A</v>
      </c>
      <c r="AB209" s="218" t="str">
        <f t="array" ref="AB209">INDEX('Ortala-KabKota'!AB$2:AB$415,MATCH($D209,'Ortala-KabKota'!$E$2:$E$415,FALSE))</f>
        <v>#N/A</v>
      </c>
      <c r="AC209" s="218" t="str">
        <f t="array" ref="AC209">INDEX('Ortala-KabKota'!AC$2:AC$415,MATCH($D209,'Ortala-KabKota'!$E$2:$E$415,FALSE))</f>
        <v>#N/A</v>
      </c>
      <c r="AD209" s="218" t="str">
        <f t="array" ref="AD209">INDEX('Ortala-KabKota'!AD$2:AD$415,MATCH($D209,'Ortala-KabKota'!$E$2:$E$415,FALSE))</f>
        <v>#N/A</v>
      </c>
      <c r="AE209" s="218" t="str">
        <f t="array" ref="AE209">INDEX('Ortala-KabKota'!AE$2:AE$415,MATCH($D209,'Ortala-KabKota'!$E$2:$E$415,FALSE))</f>
        <v>#N/A</v>
      </c>
      <c r="AF209" s="218" t="str">
        <f t="array" ref="AF209">INDEX('Ortala-KabKota'!AF$2:AF$415,MATCH($D209,'Ortala-KabKota'!$E$2:$E$415,FALSE))</f>
        <v>#N/A</v>
      </c>
      <c r="AG209" s="218" t="str">
        <f t="array" ref="AG209">INDEX('Ortala-KabKota'!AG$2:AG$415,MATCH($D209,'Ortala-KabKota'!$E$2:$E$415,FALSE))</f>
        <v>#N/A</v>
      </c>
      <c r="AH209" s="218" t="str">
        <f t="array" ref="AH209">INDEX('Ortala-KabKota'!AH$2:AH$415,MATCH($D209,'Ortala-KabKota'!$E$2:$E$415,FALSE))</f>
        <v>#N/A</v>
      </c>
      <c r="AI209" s="218" t="str">
        <f t="array" ref="AI209">INDEX('Ortala-KabKota'!AI$2:AI$415,MATCH($D209,'Ortala-KabKota'!$E$2:$E$415,FALSE))</f>
        <v>#N/A</v>
      </c>
      <c r="AJ209" s="218" t="str">
        <f t="array" ref="AJ209">INDEX('Ortala-KabKota'!AJ$2:AJ$415,MATCH($D209,'Ortala-KabKota'!$E$2:$E$415,FALSE))</f>
        <v>#N/A</v>
      </c>
      <c r="AK209" s="218" t="str">
        <f t="array" ref="AK209">INDEX('Ortala-KabKota'!AK$2:AK$415,MATCH($D209,'Ortala-KabKota'!$E$2:$E$415,FALSE))</f>
        <v>#N/A</v>
      </c>
      <c r="AL209" s="218" t="str">
        <f t="array" ref="AL209">INDEX('Ortala-KabKota'!AL$2:AL$415,MATCH($D209,'Ortala-KabKota'!$E$2:$E$415,FALSE))</f>
        <v>#N/A</v>
      </c>
      <c r="AM209" s="218" t="str">
        <f t="array" ref="AM209">INDEX('Ortala-KabKota'!AM$2:AM$415,MATCH($D209,'Ortala-KabKota'!$E$2:$E$415,FALSE))</f>
        <v>#N/A</v>
      </c>
      <c r="AN209" s="218" t="str">
        <f t="array" ref="AN209">INDEX('Ortala-KabKota'!AN$2:AN$415,MATCH($D209,'Ortala-KabKota'!$E$2:$E$415,FALSE))</f>
        <v>#N/A</v>
      </c>
      <c r="AO209" s="218" t="str">
        <f t="array" ref="AO209">INDEX('Ortala-KabKota'!AO$2:AO$415,MATCH($D209,'Ortala-KabKota'!$E$2:$E$415,FALSE))</f>
        <v>#N/A</v>
      </c>
      <c r="AP209" s="218" t="str">
        <f t="array" ref="AP209">INDEX('Ortala-KabKota'!AP$2:AP$415,MATCH($D209,'Ortala-KabKota'!$E$2:$E$415,FALSE))</f>
        <v>#N/A</v>
      </c>
      <c r="AQ209" s="218" t="str">
        <f t="array" ref="AQ209">INDEX('Ortala-KabKota'!AQ$2:AQ$415,MATCH($D209,'Ortala-KabKota'!$E$2:$E$415,FALSE))</f>
        <v>#N/A</v>
      </c>
      <c r="AR209" s="218" t="str">
        <f t="array" ref="AR209">INDEX('Ortala-KabKota'!AR$2:AR$415,MATCH($D209,'Ortala-KabKota'!$E$2:$E$415,FALSE))</f>
        <v>#N/A</v>
      </c>
      <c r="AS209" s="218" t="str">
        <f t="array" ref="AS209">INDEX('Ortala-KabKota'!AS$2:AS$415,MATCH($D209,'Ortala-KabKota'!$E$2:$E$415,FALSE))</f>
        <v>#N/A</v>
      </c>
      <c r="AT209" s="218" t="str">
        <f t="array" ref="AT209">INDEX('Ortala-KabKota'!AT$2:AT$415,MATCH($D209,'Ortala-KabKota'!$E$2:$E$415,FALSE))</f>
        <v>#N/A</v>
      </c>
      <c r="AU209" s="218" t="str">
        <f t="array" ref="AU209">INDEX('UPTD PPA KabKota'!D$5:D$513,MATCH($D209,'UPTD PPA KabKota'!$C$5:$C$513,FALSE))</f>
        <v>Belum Ada </v>
      </c>
      <c r="AV209" s="218" t="str">
        <f t="array" ref="AV209">INDEX('UPTD PPA KabKota'!E$5:E$513,MATCH($D209,'UPTD PPA KabKota'!$C$5:$C$513,FALSE))</f>
        <v>Jl. Merdeka Barat Siswodipuran Boyolali </v>
      </c>
      <c r="AW209" s="218" t="str">
        <f t="array" ref="AW209">INDEX('UPTD PPA KabKota'!F$5:F$513,MATCH($D209,'UPTD PPA KabKota'!$C$5:$C$513,FALSE))</f>
        <v>-</v>
      </c>
      <c r="AX209" s="218" t="str">
        <f t="array" ref="AX209">INDEX('UPTD PPA KabKota'!G$5:G$513,MATCH($D209,'UPTD PPA KabKota'!$C$5:$C$513,FALSE))</f>
        <v>-</v>
      </c>
      <c r="AY209" s="218" t="str">
        <f t="array" ref="AY209">INDEX('UPTD PPA KabKota'!H$5:H$513,MATCH($D209,'UPTD PPA KabKota'!$C$5:$C$513,FALSE))</f>
        <v>Pengajuan Rekomendasi ke Provinsi </v>
      </c>
      <c r="AZ209" s="218" t="str">
        <f t="array" ref="AZ209">INDEX('UPTD PPA KabKota'!I$5:I$513,MATCH($D209,'UPTD PPA KabKota'!$C$5:$C$513,FALSE))</f>
        <v/>
      </c>
      <c r="BA209" s="218" t="str">
        <f t="array" ref="BA209">INDEX('UPTD PPA KabKota'!J$5:J$513,MATCH($D209,'UPTD PPA KabKota'!$C$5:$C$513,FALSE))</f>
        <v/>
      </c>
      <c r="BB209" s="218" t="str">
        <f t="array" ref="BB209">INDEX('UPTD PPA KabKota'!K$5:K$513,MATCH($D209,'UPTD PPA KabKota'!$C$5:$C$513,FALSE))</f>
        <v/>
      </c>
      <c r="BC209" s="218">
        <f t="array" ref="BC209">INDEX('UPTD PPA KabKota'!L$5:L$513,MATCH($D209,'UPTD PPA KabKota'!$C$5:$C$513,FALSE))</f>
        <v>0</v>
      </c>
      <c r="BD209" s="218" t="str">
        <f t="array" ref="BD209">INDEX('UPTD PPA KabKota'!M$5:M$513,MATCH($D209,'UPTD PPA KabKota'!$C$5:$C$513,FALSE))</f>
        <v>-</v>
      </c>
      <c r="BE209" s="218" t="str">
        <f t="array" ref="BE209">INDEX('UPTD PPA KabKota'!N$5:N$513,MATCH($D209,'UPTD PPA KabKota'!$C$5:$C$513,FALSE))</f>
        <v>-</v>
      </c>
      <c r="BF209" s="218" t="str">
        <f t="array" ref="BF209">INDEX('UPTD PPA KabKota'!O$5:O$513,MATCH($D209,'UPTD PPA KabKota'!$C$5:$C$513,FALSE))</f>
        <v>BELUM PUNYA</v>
      </c>
      <c r="BG209" s="218" t="str">
        <f t="array" ref="BG209">INDEX('UPTD PPA KabKota'!P$5:P$513,MATCH($D209,'UPTD PPA KabKota'!$C$5:$C$513,FALSE))</f>
        <v>TIDAK PUNYA</v>
      </c>
      <c r="BH209" s="218" t="str">
        <f t="array" ref="BH209">INDEX('UPTD PPA KabKota'!Q$5:Q$513,MATCH($D209,'UPTD PPA KabKota'!$C$5:$C$513,FALSE))</f>
        <v>Pengajuan Rekomendasi ke Provinsi </v>
      </c>
      <c r="BI209" s="218" t="str">
        <f t="array" ref="BI209">INDEX('UPTD PPA KabKota'!R$5:R$513,MATCH($D209,'UPTD PPA KabKota'!$C$5:$C$513,FALSE))</f>
        <v/>
      </c>
      <c r="BJ209" s="218" t="str">
        <f t="array" ref="BJ209">INDEX('UPTD PPA KabKota'!S$5:S$513,MATCH($D209,'UPTD PPA KabKota'!$C$5:$C$513,FALSE))</f>
        <v/>
      </c>
      <c r="BK209" s="218" t="str">
        <f t="array" ref="BK209">INDEX('UPTD PPA KabKota'!T$5:T$513,MATCH($D209,'UPTD PPA KabKota'!$C$5:$C$513,FALSE))</f>
        <v/>
      </c>
      <c r="BL209" s="218" t="str">
        <f t="array" ref="BL209">INDEX('UPTD PPA KabKota'!U$5:U$513,MATCH($D209,'UPTD PPA KabKota'!$C$5:$C$513,FALSE))</f>
        <v/>
      </c>
      <c r="BM209" s="218" t="str">
        <f t="array" ref="BM209">INDEX('UPTD PPA KabKota'!V$5:V$513,MATCH($D209,'UPTD PPA KabKota'!$C$5:$C$513,FALSE))</f>
        <v/>
      </c>
      <c r="BN209" s="218" t="str">
        <f t="array" ref="BN209">INDEX('UPTD PPA KabKota'!W$5:W$513,MATCH($D209,'UPTD PPA KabKota'!$C$5:$C$513,FALSE))</f>
        <v/>
      </c>
      <c r="BO209" s="218" t="str">
        <f t="array" ref="BO209">INDEX('UPTD PPA KabKota'!X$5:X$513,MATCH($D209,'UPTD PPA KabKota'!$C$5:$C$513,FALSE))</f>
        <v/>
      </c>
      <c r="BP209" s="218" t="str">
        <f t="array" ref="BP209">INDEX('UPTD PPA KabKota'!Y$5:Y$513,MATCH($D209,'UPTD PPA KabKota'!$C$5:$C$513,FALSE))</f>
        <v/>
      </c>
      <c r="BQ209" s="218" t="str">
        <f t="array" ref="BQ209">INDEX('UPTD PPA KabKota'!Z$5:Z$513,MATCH($D209,'UPTD PPA KabKota'!$C$5:$C$513,FALSE))</f>
        <v/>
      </c>
      <c r="BR209" s="218" t="str">
        <f t="array" ref="BR209">INDEX('UPTD PPA KabKota'!AA$5:AA$513,MATCH($D209,'UPTD PPA KabKota'!$C$5:$C$513,FALSE))</f>
        <v/>
      </c>
      <c r="BS209" s="218" t="str">
        <f t="array" ref="BS209">INDEX('UPTD PPA KabKota'!AB$5:AB$513,MATCH($D209,'UPTD PPA KabKota'!$C$5:$C$513,FALSE))</f>
        <v/>
      </c>
      <c r="BT209" s="218" t="str">
        <f t="array" ref="BT209">INDEX('UPTD PPA KabKota'!AC$5:AC$513,MATCH($D209,'UPTD PPA KabKota'!$C$5:$C$513,FALSE))</f>
        <v/>
      </c>
      <c r="BU209" s="218" t="str">
        <f t="array" ref="BU209">INDEX('UPTD PPA KabKota'!AD$5:AD$513,MATCH($D209,'UPTD PPA KabKota'!$C$5:$C$513,FALSE))</f>
        <v/>
      </c>
      <c r="BV209" s="218" t="str">
        <f t="array" ref="BV209">INDEX('UPTD PPA KabKota'!AE$5:AE$513,MATCH($D209,'UPTD PPA KabKota'!$C$5:$C$513,FALSE))</f>
        <v/>
      </c>
      <c r="BW209" s="218" t="str">
        <f t="array" ref="BW209">INDEX('UPTD PPA KabKota'!AF$5:AF$513,MATCH($D209,'UPTD PPA KabKota'!$C$5:$C$513,FALSE))</f>
        <v/>
      </c>
      <c r="BX209" s="218" t="str">
        <f t="array" ref="BX209">INDEX('UPTD PPA KabKota'!AG$5:AG$513,MATCH($D209,'UPTD PPA KabKota'!$C$5:$C$513,FALSE))</f>
        <v/>
      </c>
      <c r="BY209" s="218" t="str">
        <f t="array" ref="BY209">INDEX('UPTD PPA KabKota'!AH$5:AH$513,MATCH($D209,'UPTD PPA KabKota'!$C$5:$C$513,FALSE))</f>
        <v/>
      </c>
      <c r="BZ209" s="218" t="str">
        <f t="array" ref="BZ209">INDEX('UPTD PPA KabKota'!AI$5:AI$513,MATCH($D209,'UPTD PPA KabKota'!$C$5:$C$513,FALSE))</f>
        <v/>
      </c>
      <c r="CA209" s="218" t="str">
        <f t="array" ref="CA209">INDEX('UPTD PPA KabKota'!AJ$5:AJ$513,MATCH($D209,'UPTD PPA KabKota'!$C$5:$C$513,FALSE))</f>
        <v/>
      </c>
      <c r="CB209" s="218" t="str">
        <f t="array" ref="CB209">INDEX('UPTD PPA KabKota'!AK$5:AK$513,MATCH($D209,'UPTD PPA KabKota'!$C$5:$C$513,FALSE))</f>
        <v/>
      </c>
      <c r="CC209" s="218" t="str">
        <f t="array" ref="CC209">INDEX('UPTD PPA KabKota'!AL$5:AL$513,MATCH($D209,'UPTD PPA KabKota'!$C$5:$C$513,FALSE))</f>
        <v/>
      </c>
      <c r="CD209" s="218" t="str">
        <f t="array" ref="CD209">INDEX('UPTD PPA KabKota'!AM$5:AM$513,MATCH($D209,'UPTD PPA KabKota'!$C$5:$C$513,FALSE))</f>
        <v/>
      </c>
      <c r="CE209" s="218" t="str">
        <f t="array" ref="CE209">INDEX('UPTD PPA KabKota'!AN$5:AN$513,MATCH($D209,'UPTD PPA KabKota'!$C$5:$C$513,FALSE))</f>
        <v>-</v>
      </c>
      <c r="CF209" s="218">
        <f t="array" ref="CF209">INDEX('UPTD PPA KabKota'!AO$5:AO$513,MATCH($D209,'UPTD PPA KabKota'!$C$5:$C$513,FALSE))</f>
        <v>56</v>
      </c>
      <c r="CG209" s="218" t="str">
        <f t="array" ref="CG209">INDEX('UPTD PPA KabKota'!AP$5:AP$513,MATCH($D209,'UPTD PPA KabKota'!$C$5:$C$513,FALSE))</f>
        <v>-</v>
      </c>
      <c r="CH209" s="218" t="str">
        <f t="array" ref="CH209">INDEX('UPTD PPA KabKota'!AQ$5:AQ$513,MATCH($D209,'UPTD PPA KabKota'!$C$5:$C$513,FALSE))</f>
        <v/>
      </c>
      <c r="CI209" s="218" t="str">
        <f t="array" ref="CI209">INDEX('UPTD PPA KabKota'!AR$5:AR$513,MATCH($D209,'UPTD PPA KabKota'!$C$5:$C$513,FALSE))</f>
        <v/>
      </c>
      <c r="CJ209" s="218" t="str">
        <f t="array" ref="CJ209">INDEX('UPTD PPA KabKota'!AS$5:AS$513,MATCH($D209,'UPTD PPA KabKota'!$C$5:$C$513,FALSE))</f>
        <v/>
      </c>
      <c r="CK209" s="218" t="str">
        <f t="array" ref="CK209">INDEX('UPTD PPA KabKota'!AT$5:AT$513,MATCH($D209,'UPTD PPA KabKota'!$C$5:$C$513,FALSE))</f>
        <v/>
      </c>
      <c r="CL209" s="218" t="str">
        <f t="array" ref="CL209">INDEX('UPTD PPA KabKota'!AU$5:AU$513,MATCH($D209,'UPTD PPA KabKota'!$C$5:$C$513,FALSE))</f>
        <v/>
      </c>
      <c r="CM209" s="218" t="str">
        <f t="array" ref="CM209">INDEX('UPTD PPA KabKota'!AV$5:AV$513,MATCH($D209,'UPTD PPA KabKota'!$C$5:$C$513,FALSE))</f>
        <v/>
      </c>
      <c r="CN209" s="218" t="str">
        <f t="array" ref="CN209">INDEX('UPTD PPA KabKota'!AW$5:AW$513,MATCH($D209,'UPTD PPA KabKota'!$C$5:$C$513,FALSE))</f>
        <v/>
      </c>
      <c r="CO209" s="218" t="str">
        <f t="array" ref="CO209">INDEX('UPTD PPA KabKota'!AX$5:AX$513,MATCH($D209,'UPTD PPA KabKota'!$C$5:$C$513,FALSE))</f>
        <v/>
      </c>
      <c r="CP209" s="218" t="str">
        <f t="array" ref="CP209">INDEX('UPTD PPA KabKota'!AY$5:AY$513,MATCH($D209,'UPTD PPA KabKota'!$C$5:$C$513,FALSE))</f>
        <v/>
      </c>
      <c r="CQ209" s="209" t="str">
        <f>IFERROR(__xludf.DUMMYFUNCTION("IF(ISBLANK($K209),"""",IF(REGEXMATCH($K209,""Peraturan""),""Ada"",IF(REGEXMATCH($K209,""Rekomendasi""),""Tidak Ada"", $K209)))
"),"#N/A")</f>
        <v>#N/A</v>
      </c>
      <c r="CR209" s="209" t="str">
        <f t="array" ref="CR209">index('UPTD PPA KabKota'!$BI$5:$BI$513,match($D209,'UPTD PPA KabKota'!$C$5:$C$513,false))</f>
        <v>Tidak Ada</v>
      </c>
      <c r="CS209" s="319" t="s">
        <v>21</v>
      </c>
    </row>
    <row r="210">
      <c r="A210" s="334">
        <v>204.0</v>
      </c>
      <c r="B210" s="334">
        <v>10.0</v>
      </c>
      <c r="C210" s="311" t="s">
        <v>4769</v>
      </c>
      <c r="D210" s="312" t="s">
        <v>2271</v>
      </c>
      <c r="E210" s="315">
        <v>45748.0</v>
      </c>
      <c r="F210" s="218" t="str">
        <f t="array" ref="F210">INDEX('Ortala-KabKota'!F$2:F$415,MATCH($D210,'Ortala-KabKota'!$E$2:$E$415,FALSE))</f>
        <v/>
      </c>
      <c r="G210" s="218" t="str">
        <f t="array" ref="G210">INDEX('Ortala-KabKota'!G$2:G$415,MATCH($D210,'Ortala-KabKota'!$E$2:$E$415,FALSE))</f>
        <v/>
      </c>
      <c r="H210" s="218" t="str">
        <f t="array" ref="H210">INDEX('Ortala-KabKota'!H$2:H$415,MATCH($D210,'Ortala-KabKota'!$E$2:$E$415,FALSE))</f>
        <v/>
      </c>
      <c r="I210" s="218" t="str">
        <f t="array" ref="I210">INDEX('Ortala-KabKota'!I$2:I$415,MATCH($D210,'Ortala-KabKota'!$E$2:$E$415,FALSE))</f>
        <v/>
      </c>
      <c r="J210" s="218" t="str">
        <f t="array" ref="J210">INDEX('Ortala-KabKota'!J$2:J$415,MATCH($D210,'Ortala-KabKota'!$E$2:$E$415,FALSE))</f>
        <v/>
      </c>
      <c r="K210" s="218" t="str">
        <f t="array" ref="K210">INDEX('Ortala-KabKota'!K$2:K$415,MATCH($D210,'Ortala-KabKota'!$E$2:$E$415,FALSE))</f>
        <v>Surat Rekomendasi Gubernur Jawa Tengah Nomor 061/646 tanggal 26 Juli 2023</v>
      </c>
      <c r="L210" s="218">
        <f t="array" ref="L210">INDEX('Ortala-KabKota'!L$2:L$415,MATCH($D210,'Ortala-KabKota'!$E$2:$E$415,FALSE))</f>
        <v>2024</v>
      </c>
      <c r="M210" s="218" t="str">
        <f t="array" ref="M210">INDEX('Ortala-KabKota'!M$2:M$415,MATCH($D210,'Ortala-KabKota'!$E$2:$E$415,FALSE))</f>
        <v/>
      </c>
      <c r="N210" s="218" t="str">
        <f t="array" ref="N210">INDEX('Ortala-KabKota'!N$2:N$415,MATCH($D210,'Ortala-KabKota'!$E$2:$E$415,FALSE))</f>
        <v/>
      </c>
      <c r="O210" s="218" t="str">
        <f t="array" ref="O210">INDEX('Ortala-KabKota'!O$2:O$415,MATCH($D210,'Ortala-KabKota'!$E$2:$E$415,FALSE))</f>
        <v/>
      </c>
      <c r="P210" s="218" t="str">
        <f t="array" ref="P210">INDEX('Ortala-KabKota'!P$2:P$415,MATCH($D210,'Ortala-KabKota'!$E$2:$E$415,FALSE))</f>
        <v/>
      </c>
      <c r="Q210" s="218" t="str">
        <f t="array" ref="Q210">INDEX('Ortala-KabKota'!Q$2:Q$415,MATCH($D210,'Ortala-KabKota'!$E$2:$E$415,FALSE))</f>
        <v/>
      </c>
      <c r="R210" s="218" t="str">
        <f t="array" ref="R210">INDEX('Ortala-KabKota'!R$2:R$415,MATCH($D210,'Ortala-KabKota'!$E$2:$E$415,FALSE))</f>
        <v/>
      </c>
      <c r="S210" s="218" t="str">
        <f t="array" ref="S210">INDEX('Ortala-KabKota'!S$2:S$415,MATCH($D210,'Ortala-KabKota'!$E$2:$E$415,FALSE))</f>
        <v/>
      </c>
      <c r="T210" s="218" t="str">
        <f t="array" ref="T210">INDEX('Ortala-KabKota'!T$2:T$415,MATCH($D210,'Ortala-KabKota'!$E$2:$E$415,FALSE))</f>
        <v/>
      </c>
      <c r="U210" s="218" t="str">
        <f t="array" ref="U210">INDEX('Ortala-KabKota'!U$2:U$415,MATCH($D210,'Ortala-KabKota'!$E$2:$E$415,FALSE))</f>
        <v/>
      </c>
      <c r="V210" s="218" t="str">
        <f t="array" ref="V210">INDEX('Ortala-KabKota'!V$2:V$415,MATCH($D210,'Ortala-KabKota'!$E$2:$E$415,FALSE))</f>
        <v/>
      </c>
      <c r="W210" s="218" t="str">
        <f t="array" ref="W210">INDEX('Ortala-KabKota'!W$2:W$415,MATCH($D210,'Ortala-KabKota'!$E$2:$E$415,FALSE))</f>
        <v/>
      </c>
      <c r="X210" s="218" t="str">
        <f t="array" ref="X210">INDEX('Ortala-KabKota'!X$2:X$415,MATCH($D210,'Ortala-KabKota'!$E$2:$E$415,FALSE))</f>
        <v/>
      </c>
      <c r="Y210" s="218" t="str">
        <f t="array" ref="Y210">INDEX('Ortala-KabKota'!Y$2:Y$415,MATCH($D210,'Ortala-KabKota'!$E$2:$E$415,FALSE))</f>
        <v/>
      </c>
      <c r="Z210" s="218" t="str">
        <f t="array" ref="Z210">INDEX('Ortala-KabKota'!Z$2:Z$415,MATCH($D210,'Ortala-KabKota'!$E$2:$E$415,FALSE))</f>
        <v/>
      </c>
      <c r="AA210" s="218" t="str">
        <f t="array" ref="AA210">INDEX('Ortala-KabKota'!AA$2:AA$415,MATCH($D210,'Ortala-KabKota'!$E$2:$E$415,FALSE))</f>
        <v/>
      </c>
      <c r="AB210" s="218" t="str">
        <f t="array" ref="AB210">INDEX('Ortala-KabKota'!AB$2:AB$415,MATCH($D210,'Ortala-KabKota'!$E$2:$E$415,FALSE))</f>
        <v/>
      </c>
      <c r="AC210" s="218" t="str">
        <f t="array" ref="AC210">INDEX('Ortala-KabKota'!AC$2:AC$415,MATCH($D210,'Ortala-KabKota'!$E$2:$E$415,FALSE))</f>
        <v/>
      </c>
      <c r="AD210" s="218" t="str">
        <f t="array" ref="AD210">INDEX('Ortala-KabKota'!AD$2:AD$415,MATCH($D210,'Ortala-KabKota'!$E$2:$E$415,FALSE))</f>
        <v/>
      </c>
      <c r="AE210" s="218" t="str">
        <f t="array" ref="AE210">INDEX('Ortala-KabKota'!AE$2:AE$415,MATCH($D210,'Ortala-KabKota'!$E$2:$E$415,FALSE))</f>
        <v/>
      </c>
      <c r="AF210" s="218" t="str">
        <f t="array" ref="AF210">INDEX('Ortala-KabKota'!AF$2:AF$415,MATCH($D210,'Ortala-KabKota'!$E$2:$E$415,FALSE))</f>
        <v/>
      </c>
      <c r="AG210" s="218" t="str">
        <f t="array" ref="AG210">INDEX('Ortala-KabKota'!AG$2:AG$415,MATCH($D210,'Ortala-KabKota'!$E$2:$E$415,FALSE))</f>
        <v/>
      </c>
      <c r="AH210" s="218" t="str">
        <f t="array" ref="AH210">INDEX('Ortala-KabKota'!AH$2:AH$415,MATCH($D210,'Ortala-KabKota'!$E$2:$E$415,FALSE))</f>
        <v/>
      </c>
      <c r="AI210" s="218" t="str">
        <f t="array" ref="AI210">INDEX('Ortala-KabKota'!AI$2:AI$415,MATCH($D210,'Ortala-KabKota'!$E$2:$E$415,FALSE))</f>
        <v/>
      </c>
      <c r="AJ210" s="218" t="str">
        <f t="array" ref="AJ210">INDEX('Ortala-KabKota'!AJ$2:AJ$415,MATCH($D210,'Ortala-KabKota'!$E$2:$E$415,FALSE))</f>
        <v/>
      </c>
      <c r="AK210" s="218" t="str">
        <f t="array" ref="AK210">INDEX('Ortala-KabKota'!AK$2:AK$415,MATCH($D210,'Ortala-KabKota'!$E$2:$E$415,FALSE))</f>
        <v/>
      </c>
      <c r="AL210" s="218" t="str">
        <f t="array" ref="AL210">INDEX('Ortala-KabKota'!AL$2:AL$415,MATCH($D210,'Ortala-KabKota'!$E$2:$E$415,FALSE))</f>
        <v/>
      </c>
      <c r="AM210" s="218" t="str">
        <f t="array" ref="AM210">INDEX('Ortala-KabKota'!AM$2:AM$415,MATCH($D210,'Ortala-KabKota'!$E$2:$E$415,FALSE))</f>
        <v/>
      </c>
      <c r="AN210" s="218" t="str">
        <f t="array" ref="AN210">INDEX('Ortala-KabKota'!AN$2:AN$415,MATCH($D210,'Ortala-KabKota'!$E$2:$E$415,FALSE))</f>
        <v/>
      </c>
      <c r="AO210" s="218" t="str">
        <f t="array" ref="AO210">INDEX('Ortala-KabKota'!AO$2:AO$415,MATCH($D210,'Ortala-KabKota'!$E$2:$E$415,FALSE))</f>
        <v/>
      </c>
      <c r="AP210" s="218" t="str">
        <f t="array" ref="AP210">INDEX('Ortala-KabKota'!AP$2:AP$415,MATCH($D210,'Ortala-KabKota'!$E$2:$E$415,FALSE))</f>
        <v/>
      </c>
      <c r="AQ210" s="218" t="str">
        <f t="array" ref="AQ210">INDEX('Ortala-KabKota'!AQ$2:AQ$415,MATCH($D210,'Ortala-KabKota'!$E$2:$E$415,FALSE))</f>
        <v/>
      </c>
      <c r="AR210" s="218" t="str">
        <f t="array" ref="AR210">INDEX('Ortala-KabKota'!AR$2:AR$415,MATCH($D210,'Ortala-KabKota'!$E$2:$E$415,FALSE))</f>
        <v/>
      </c>
      <c r="AS210" s="218" t="str">
        <f t="array" ref="AS210">INDEX('Ortala-KabKota'!AS$2:AS$415,MATCH($D210,'Ortala-KabKota'!$E$2:$E$415,FALSE))</f>
        <v/>
      </c>
      <c r="AT210" s="218" t="str">
        <f t="array" ref="AT210">INDEX('Ortala-KabKota'!AT$2:AT$415,MATCH($D210,'Ortala-KabKota'!$E$2:$E$415,FALSE))</f>
        <v/>
      </c>
      <c r="AU210" s="218" t="str">
        <f t="array" ref="AU210">INDEX('UPTD PPA KabKota'!D$5:D$513,MATCH($D210,'UPTD PPA KabKota'!$C$5:$C$513,FALSE))</f>
        <v>Atik Noor Rohmah (Plt)</v>
      </c>
      <c r="AV210" s="218" t="str">
        <f t="array" ref="AV210">INDEX('UPTD PPA KabKota'!E$5:E$513,MATCH($D210,'UPTD PPA KabKota'!$C$5:$C$513,FALSE))</f>
        <v>Jl. Pemuda Selatan No. 151 Klaten</v>
      </c>
      <c r="AW210" s="218" t="str">
        <f t="array" ref="AW210">INDEX('UPTD PPA KabKota'!F$5:F$513,MATCH($D210,'UPTD PPA KabKota'!$C$5:$C$513,FALSE))</f>
        <v>0272 321501</v>
      </c>
      <c r="AX210" s="218">
        <f t="array" ref="AX210">INDEX('UPTD PPA KabKota'!G$5:G$513,MATCH($D210,'UPTD PPA KabKota'!$C$5:$C$513,FALSE))</f>
        <v>85713455662</v>
      </c>
      <c r="AY210" s="218" t="str">
        <f t="array" ref="AY210">INDEX('UPTD PPA KabKota'!H$5:H$513,MATCH($D210,'UPTD PPA KabKota'!$C$5:$C$513,FALSE))</f>
        <v>UPTD PPA</v>
      </c>
      <c r="AZ210" s="218" t="str">
        <f t="array" ref="AZ210">INDEX('UPTD PPA KabKota'!I$5:I$513,MATCH($D210,'UPTD PPA KabKota'!$C$5:$C$513,FALSE))</f>
        <v>Peraturan Bupati Klaten No. 8 Tahun 2024</v>
      </c>
      <c r="BA210" s="218">
        <f t="array" ref="BA210">INDEX('UPTD PPA KabKota'!J$5:J$513,MATCH($D210,'UPTD PPA KabKota'!$C$5:$C$513,FALSE))</f>
        <v>2024</v>
      </c>
      <c r="BB210" s="218" t="str">
        <f t="array" ref="BB210">INDEX('UPTD PPA KabKota'!K$5:K$513,MATCH($D210,'UPTD PPA KabKota'!$C$5:$C$513,FALSE))</f>
        <v>B</v>
      </c>
      <c r="BC210" s="218">
        <f t="array" ref="BC210">INDEX('UPTD PPA KabKota'!L$5:L$513,MATCH($D210,'UPTD PPA KabKota'!$C$5:$C$513,FALSE))</f>
        <v>82155888505</v>
      </c>
      <c r="BD210" s="218" t="str">
        <f t="array" ref="BD210">INDEX('UPTD PPA KabKota'!M$5:M$513,MATCH($D210,'UPTD PPA KabKota'!$C$5:$C$513,FALSE))</f>
        <v>pppaklaten@gmail.com</v>
      </c>
      <c r="BE210" s="218" t="str">
        <f t="array" ref="BE210">INDEX('UPTD PPA KabKota'!N$5:N$513,MATCH($D210,'UPTD PPA KabKota'!$C$5:$C$513,FALSE))</f>
        <v>Kepala UPTD PPA dan Kelompok Jabatan Fungsional</v>
      </c>
      <c r="BF210" s="218" t="str">
        <f t="array" ref="BF210">INDEX('UPTD PPA KabKota'!O$5:O$513,MATCH($D210,'UPTD PPA KabKota'!$C$5:$C$513,FALSE))</f>
        <v>Bergabung dengan Kantor Dinas</v>
      </c>
      <c r="BG210" s="218" t="str">
        <f t="array" ref="BG210">INDEX('UPTD PPA KabKota'!P$5:P$513,MATCH($D210,'UPTD PPA KabKota'!$C$5:$C$513,FALSE))</f>
        <v>Sewa/Kontrak</v>
      </c>
      <c r="BH210" s="218" t="str">
        <f t="array" ref="BH210">INDEX('UPTD PPA KabKota'!Q$5:Q$513,MATCH($D210,'UPTD PPA KabKota'!$C$5:$C$513,FALSE))</f>
        <v>Ada gedung yang sudah disiyapkan tapi perlu renovasi</v>
      </c>
      <c r="BI210" s="218" t="str">
        <f t="array" ref="BI210">INDEX('UPTD PPA KabKota'!R$5:R$513,MATCH($D210,'UPTD PPA KabKota'!$C$5:$C$513,FALSE))</f>
        <v>Ada</v>
      </c>
      <c r="BJ210" s="218" t="str">
        <f t="array" ref="BJ210">INDEX('UPTD PPA KabKota'!S$5:S$513,MATCH($D210,'UPTD PPA KabKota'!$C$5:$C$513,FALSE))</f>
        <v>Ada</v>
      </c>
      <c r="BK210" s="218" t="str">
        <f t="array" ref="BK210">INDEX('UPTD PPA KabKota'!T$5:T$513,MATCH($D210,'UPTD PPA KabKota'!$C$5:$C$513,FALSE))</f>
        <v>Ada</v>
      </c>
      <c r="BL210" s="218" t="str">
        <f t="array" ref="BL210">INDEX('UPTD PPA KabKota'!U$5:U$513,MATCH($D210,'UPTD PPA KabKota'!$C$5:$C$513,FALSE))</f>
        <v>Tidak Ada</v>
      </c>
      <c r="BM210" s="218" t="str">
        <f t="array" ref="BM210">INDEX('UPTD PPA KabKota'!V$5:V$513,MATCH($D210,'UPTD PPA KabKota'!$C$5:$C$513,FALSE))</f>
        <v>Ada</v>
      </c>
      <c r="BN210" s="218" t="str">
        <f t="array" ref="BN210">INDEX('UPTD PPA KabKota'!W$5:W$513,MATCH($D210,'UPTD PPA KabKota'!$C$5:$C$513,FALSE))</f>
        <v>Tidak Ada</v>
      </c>
      <c r="BO210" s="218" t="str">
        <f t="array" ref="BO210">INDEX('UPTD PPA KabKota'!X$5:X$513,MATCH($D210,'UPTD PPA KabKota'!$C$5:$C$513,FALSE))</f>
        <v>Tidak Ada</v>
      </c>
      <c r="BP210" s="218" t="str">
        <f t="array" ref="BP210">INDEX('UPTD PPA KabKota'!Y$5:Y$513,MATCH($D210,'UPTD PPA KabKota'!$C$5:$C$513,FALSE))</f>
        <v>Tidak Ada</v>
      </c>
      <c r="BQ210" s="218" t="str">
        <f t="array" ref="BQ210">INDEX('UPTD PPA KabKota'!Z$5:Z$513,MATCH($D210,'UPTD PPA KabKota'!$C$5:$C$513,FALSE))</f>
        <v>Tidak Ada</v>
      </c>
      <c r="BR210" s="218" t="str">
        <f t="array" ref="BR210">INDEX('UPTD PPA KabKota'!AA$5:AA$513,MATCH($D210,'UPTD PPA KabKota'!$C$5:$C$513,FALSE))</f>
        <v>Tidak Ada</v>
      </c>
      <c r="BS210" s="218" t="str">
        <f t="array" ref="BS210">INDEX('UPTD PPA KabKota'!AB$5:AB$513,MATCH($D210,'UPTD PPA KabKota'!$C$5:$C$513,FALSE))</f>
        <v>Tidak Ada</v>
      </c>
      <c r="BT210" s="218" t="str">
        <f t="array" ref="BT210">INDEX('UPTD PPA KabKota'!AC$5:AC$513,MATCH($D210,'UPTD PPA KabKota'!$C$5:$C$513,FALSE))</f>
        <v>Sudah</v>
      </c>
      <c r="BU210" s="218" t="str">
        <f t="array" ref="BU210">INDEX('UPTD PPA KabKota'!AD$5:AD$513,MATCH($D210,'UPTD PPA KabKota'!$C$5:$C$513,FALSE))</f>
        <v>Sudah</v>
      </c>
      <c r="BV210" s="218" t="str">
        <f t="array" ref="BV210">INDEX('UPTD PPA KabKota'!AE$5:AE$513,MATCH($D210,'UPTD PPA KabKota'!$C$5:$C$513,FALSE))</f>
        <v>Sudah</v>
      </c>
      <c r="BW210" s="218" t="str">
        <f t="array" ref="BW210">INDEX('UPTD PPA KabKota'!AF$5:AF$513,MATCH($D210,'UPTD PPA KabKota'!$C$5:$C$513,FALSE))</f>
        <v>Sudah</v>
      </c>
      <c r="BX210" s="218" t="str">
        <f t="array" ref="BX210">INDEX('UPTD PPA KabKota'!AG$5:AG$513,MATCH($D210,'UPTD PPA KabKota'!$C$5:$C$513,FALSE))</f>
        <v>Sudah</v>
      </c>
      <c r="BY210" s="218" t="str">
        <f t="array" ref="BY210">INDEX('UPTD PPA KabKota'!AH$5:AH$513,MATCH($D210,'UPTD PPA KabKota'!$C$5:$C$513,FALSE))</f>
        <v>Sudah</v>
      </c>
      <c r="BZ210" s="218" t="str">
        <f t="array" ref="BZ210">INDEX('UPTD PPA KabKota'!AI$5:AI$513,MATCH($D210,'UPTD PPA KabKota'!$C$5:$C$513,FALSE))</f>
        <v>Belum</v>
      </c>
      <c r="CA210" s="218" t="str">
        <f t="array" ref="CA210">INDEX('UPTD PPA KabKota'!AJ$5:AJ$513,MATCH($D210,'UPTD PPA KabKota'!$C$5:$C$513,FALSE))</f>
        <v>Sudah</v>
      </c>
      <c r="CB210" s="218" t="str">
        <f t="array" ref="CB210">INDEX('UPTD PPA KabKota'!AK$5:AK$513,MATCH($D210,'UPTD PPA KabKota'!$C$5:$C$513,FALSE))</f>
        <v>Belum</v>
      </c>
      <c r="CC210" s="218" t="str">
        <f t="array" ref="CC210">INDEX('UPTD PPA KabKota'!AL$5:AL$513,MATCH($D210,'UPTD PPA KabKota'!$C$5:$C$513,FALSE))</f>
        <v>Sudah</v>
      </c>
      <c r="CD210" s="218" t="str">
        <f t="array" ref="CD210">INDEX('UPTD PPA KabKota'!AM$5:AM$513,MATCH($D210,'UPTD PPA KabKota'!$C$5:$C$513,FALSE))</f>
        <v>Sudah</v>
      </c>
      <c r="CE210" s="218" t="str">
        <f t="array" ref="CE210">INDEX('UPTD PPA KabKota'!AN$5:AN$513,MATCH($D210,'UPTD PPA KabKota'!$C$5:$C$513,FALSE))</f>
        <v>Layanaan Kesehatan, psikolog dengan merujuk ke Rumah Sakit yg sudah kerjasama</v>
      </c>
      <c r="CF210" s="218">
        <f t="array" ref="CF210">INDEX('UPTD PPA KabKota'!AO$5:AO$513,MATCH($D210,'UPTD PPA KabKota'!$C$5:$C$513,FALSE))</f>
        <v>41</v>
      </c>
      <c r="CG210" s="218" t="str">
        <f t="array" ref="CG210">INDEX('UPTD PPA KabKota'!AP$5:AP$513,MATCH($D210,'UPTD PPA KabKota'!$C$5:$C$513,FALSE))</f>
        <v>seksual</v>
      </c>
      <c r="CH210" s="218" t="str">
        <f t="array" ref="CH210">INDEX('UPTD PPA KabKota'!AQ$5:AQ$513,MATCH($D210,'UPTD PPA KabKota'!$C$5:$C$513,FALSE))</f>
        <v/>
      </c>
      <c r="CI210" s="218" t="str">
        <f t="array" ref="CI210">INDEX('UPTD PPA KabKota'!AR$5:AR$513,MATCH($D210,'UPTD PPA KabKota'!$C$5:$C$513,FALSE))</f>
        <v/>
      </c>
      <c r="CJ210" s="218" t="str">
        <f t="array" ref="CJ210">INDEX('UPTD PPA KabKota'!AS$5:AS$513,MATCH($D210,'UPTD PPA KabKota'!$C$5:$C$513,FALSE))</f>
        <v/>
      </c>
      <c r="CK210" s="218" t="str">
        <f t="array" ref="CK210">INDEX('UPTD PPA KabKota'!AT$5:AT$513,MATCH($D210,'UPTD PPA KabKota'!$C$5:$C$513,FALSE))</f>
        <v/>
      </c>
      <c r="CL210" s="218" t="str">
        <f t="array" ref="CL210">INDEX('UPTD PPA KabKota'!AU$5:AU$513,MATCH($D210,'UPTD PPA KabKota'!$C$5:$C$513,FALSE))</f>
        <v/>
      </c>
      <c r="CM210" s="218" t="str">
        <f t="array" ref="CM210">INDEX('UPTD PPA KabKota'!AV$5:AV$513,MATCH($D210,'UPTD PPA KabKota'!$C$5:$C$513,FALSE))</f>
        <v/>
      </c>
      <c r="CN210" s="218" t="str">
        <f t="array" ref="CN210">INDEX('UPTD PPA KabKota'!AW$5:AW$513,MATCH($D210,'UPTD PPA KabKota'!$C$5:$C$513,FALSE))</f>
        <v/>
      </c>
      <c r="CO210" s="218" t="str">
        <f t="array" ref="CO210">INDEX('UPTD PPA KabKota'!AX$5:AX$513,MATCH($D210,'UPTD PPA KabKota'!$C$5:$C$513,FALSE))</f>
        <v/>
      </c>
      <c r="CP210" s="218" t="str">
        <f t="array" ref="CP210">INDEX('UPTD PPA KabKota'!AY$5:AY$513,MATCH($D210,'UPTD PPA KabKota'!$C$5:$C$513,FALSE))</f>
        <v>v</v>
      </c>
      <c r="CQ210" s="209" t="str">
        <f>IFERROR(__xludf.DUMMYFUNCTION("IF(ISBLANK($K210),"""",IF(REGEXMATCH($K210,""Peraturan""),""Ada"",IF(REGEXMATCH($K210,""Rekomendasi""),""Tidak Ada"", $K210)))
"),"Tidak Ada")</f>
        <v>Tidak Ada</v>
      </c>
      <c r="CR210" s="209" t="str">
        <f t="array" ref="CR210">index('UPTD PPA KabKota'!$BI$5:$BI$513,match($D210,'UPTD PPA KabKota'!$C$5:$C$513,false))</f>
        <v>Ada</v>
      </c>
      <c r="CS210" s="314" t="str">
        <f t="shared" ref="CS210:CS211" si="34">IFS(CQ210="Ada","Ada",CR210="Ada","Ada",CR210="Tidak Ada","Tidak Ada")</f>
        <v>Ada</v>
      </c>
    </row>
    <row r="211">
      <c r="A211" s="334">
        <v>205.0</v>
      </c>
      <c r="B211" s="334">
        <v>11.0</v>
      </c>
      <c r="C211" s="311" t="s">
        <v>4769</v>
      </c>
      <c r="D211" s="312" t="s">
        <v>2321</v>
      </c>
      <c r="E211" s="315">
        <v>45748.0</v>
      </c>
      <c r="F211" s="218" t="str">
        <f t="array" ref="F211">INDEX('Ortala-KabKota'!F$2:F$415,MATCH($D211,'Ortala-KabKota'!$E$2:$E$415,FALSE))</f>
        <v/>
      </c>
      <c r="G211" s="218" t="str">
        <f t="array" ref="G211">INDEX('Ortala-KabKota'!G$2:G$415,MATCH($D211,'Ortala-KabKota'!$E$2:$E$415,FALSE))</f>
        <v/>
      </c>
      <c r="H211" s="218" t="str">
        <f t="array" ref="H211">INDEX('Ortala-KabKota'!H$2:H$415,MATCH($D211,'Ortala-KabKota'!$E$2:$E$415,FALSE))</f>
        <v/>
      </c>
      <c r="I211" s="218" t="str">
        <f t="array" ref="I211">INDEX('Ortala-KabKota'!I$2:I$415,MATCH($D211,'Ortala-KabKota'!$E$2:$E$415,FALSE))</f>
        <v/>
      </c>
      <c r="J211" s="218" t="str">
        <f t="array" ref="J211">INDEX('Ortala-KabKota'!J$2:J$415,MATCH($D211,'Ortala-KabKota'!$E$2:$E$415,FALSE))</f>
        <v/>
      </c>
      <c r="K211" s="218" t="str">
        <f t="array" ref="K211">INDEX('Ortala-KabKota'!K$2:K$415,MATCH($D211,'Ortala-KabKota'!$E$2:$E$415,FALSE))</f>
        <v>Peraturan Bupati Sukoharjo Nomor 6 Tahun 2024</v>
      </c>
      <c r="L211" s="218">
        <f t="array" ref="L211">INDEX('Ortala-KabKota'!L$2:L$415,MATCH($D211,'Ortala-KabKota'!$E$2:$E$415,FALSE))</f>
        <v>2024</v>
      </c>
      <c r="M211" s="218" t="str">
        <f t="array" ref="M211">INDEX('Ortala-KabKota'!M$2:M$415,MATCH($D211,'Ortala-KabKota'!$E$2:$E$415,FALSE))</f>
        <v/>
      </c>
      <c r="N211" s="218" t="str">
        <f t="array" ref="N211">INDEX('Ortala-KabKota'!N$2:N$415,MATCH($D211,'Ortala-KabKota'!$E$2:$E$415,FALSE))</f>
        <v/>
      </c>
      <c r="O211" s="218" t="str">
        <f t="array" ref="O211">INDEX('Ortala-KabKota'!O$2:O$415,MATCH($D211,'Ortala-KabKota'!$E$2:$E$415,FALSE))</f>
        <v/>
      </c>
      <c r="P211" s="218" t="str">
        <f t="array" ref="P211">INDEX('Ortala-KabKota'!P$2:P$415,MATCH($D211,'Ortala-KabKota'!$E$2:$E$415,FALSE))</f>
        <v/>
      </c>
      <c r="Q211" s="218" t="str">
        <f t="array" ref="Q211">INDEX('Ortala-KabKota'!Q$2:Q$415,MATCH($D211,'Ortala-KabKota'!$E$2:$E$415,FALSE))</f>
        <v/>
      </c>
      <c r="R211" s="218" t="str">
        <f t="array" ref="R211">INDEX('Ortala-KabKota'!R$2:R$415,MATCH($D211,'Ortala-KabKota'!$E$2:$E$415,FALSE))</f>
        <v/>
      </c>
      <c r="S211" s="218" t="str">
        <f t="array" ref="S211">INDEX('Ortala-KabKota'!S$2:S$415,MATCH($D211,'Ortala-KabKota'!$E$2:$E$415,FALSE))</f>
        <v/>
      </c>
      <c r="T211" s="218" t="str">
        <f t="array" ref="T211">INDEX('Ortala-KabKota'!T$2:T$415,MATCH($D211,'Ortala-KabKota'!$E$2:$E$415,FALSE))</f>
        <v/>
      </c>
      <c r="U211" s="218" t="str">
        <f t="array" ref="U211">INDEX('Ortala-KabKota'!U$2:U$415,MATCH($D211,'Ortala-KabKota'!$E$2:$E$415,FALSE))</f>
        <v/>
      </c>
      <c r="V211" s="218" t="str">
        <f t="array" ref="V211">INDEX('Ortala-KabKota'!V$2:V$415,MATCH($D211,'Ortala-KabKota'!$E$2:$E$415,FALSE))</f>
        <v/>
      </c>
      <c r="W211" s="218" t="str">
        <f t="array" ref="W211">INDEX('Ortala-KabKota'!W$2:W$415,MATCH($D211,'Ortala-KabKota'!$E$2:$E$415,FALSE))</f>
        <v/>
      </c>
      <c r="X211" s="218" t="str">
        <f t="array" ref="X211">INDEX('Ortala-KabKota'!X$2:X$415,MATCH($D211,'Ortala-KabKota'!$E$2:$E$415,FALSE))</f>
        <v/>
      </c>
      <c r="Y211" s="218" t="str">
        <f t="array" ref="Y211">INDEX('Ortala-KabKota'!Y$2:Y$415,MATCH($D211,'Ortala-KabKota'!$E$2:$E$415,FALSE))</f>
        <v/>
      </c>
      <c r="Z211" s="218" t="str">
        <f t="array" ref="Z211">INDEX('Ortala-KabKota'!Z$2:Z$415,MATCH($D211,'Ortala-KabKota'!$E$2:$E$415,FALSE))</f>
        <v/>
      </c>
      <c r="AA211" s="218" t="str">
        <f t="array" ref="AA211">INDEX('Ortala-KabKota'!AA$2:AA$415,MATCH($D211,'Ortala-KabKota'!$E$2:$E$415,FALSE))</f>
        <v/>
      </c>
      <c r="AB211" s="218" t="str">
        <f t="array" ref="AB211">INDEX('Ortala-KabKota'!AB$2:AB$415,MATCH($D211,'Ortala-KabKota'!$E$2:$E$415,FALSE))</f>
        <v/>
      </c>
      <c r="AC211" s="218" t="str">
        <f t="array" ref="AC211">INDEX('Ortala-KabKota'!AC$2:AC$415,MATCH($D211,'Ortala-KabKota'!$E$2:$E$415,FALSE))</f>
        <v/>
      </c>
      <c r="AD211" s="218" t="str">
        <f t="array" ref="AD211">INDEX('Ortala-KabKota'!AD$2:AD$415,MATCH($D211,'Ortala-KabKota'!$E$2:$E$415,FALSE))</f>
        <v/>
      </c>
      <c r="AE211" s="218" t="str">
        <f t="array" ref="AE211">INDEX('Ortala-KabKota'!AE$2:AE$415,MATCH($D211,'Ortala-KabKota'!$E$2:$E$415,FALSE))</f>
        <v/>
      </c>
      <c r="AF211" s="218" t="str">
        <f t="array" ref="AF211">INDEX('Ortala-KabKota'!AF$2:AF$415,MATCH($D211,'Ortala-KabKota'!$E$2:$E$415,FALSE))</f>
        <v/>
      </c>
      <c r="AG211" s="218" t="str">
        <f t="array" ref="AG211">INDEX('Ortala-KabKota'!AG$2:AG$415,MATCH($D211,'Ortala-KabKota'!$E$2:$E$415,FALSE))</f>
        <v/>
      </c>
      <c r="AH211" s="218" t="str">
        <f t="array" ref="AH211">INDEX('Ortala-KabKota'!AH$2:AH$415,MATCH($D211,'Ortala-KabKota'!$E$2:$E$415,FALSE))</f>
        <v/>
      </c>
      <c r="AI211" s="218" t="str">
        <f t="array" ref="AI211">INDEX('Ortala-KabKota'!AI$2:AI$415,MATCH($D211,'Ortala-KabKota'!$E$2:$E$415,FALSE))</f>
        <v/>
      </c>
      <c r="AJ211" s="218" t="str">
        <f t="array" ref="AJ211">INDEX('Ortala-KabKota'!AJ$2:AJ$415,MATCH($D211,'Ortala-KabKota'!$E$2:$E$415,FALSE))</f>
        <v/>
      </c>
      <c r="AK211" s="218" t="str">
        <f t="array" ref="AK211">INDEX('Ortala-KabKota'!AK$2:AK$415,MATCH($D211,'Ortala-KabKota'!$E$2:$E$415,FALSE))</f>
        <v/>
      </c>
      <c r="AL211" s="218" t="str">
        <f t="array" ref="AL211">INDEX('Ortala-KabKota'!AL$2:AL$415,MATCH($D211,'Ortala-KabKota'!$E$2:$E$415,FALSE))</f>
        <v/>
      </c>
      <c r="AM211" s="218" t="str">
        <f t="array" ref="AM211">INDEX('Ortala-KabKota'!AM$2:AM$415,MATCH($D211,'Ortala-KabKota'!$E$2:$E$415,FALSE))</f>
        <v/>
      </c>
      <c r="AN211" s="218" t="str">
        <f t="array" ref="AN211">INDEX('Ortala-KabKota'!AN$2:AN$415,MATCH($D211,'Ortala-KabKota'!$E$2:$E$415,FALSE))</f>
        <v/>
      </c>
      <c r="AO211" s="218" t="str">
        <f t="array" ref="AO211">INDEX('Ortala-KabKota'!AO$2:AO$415,MATCH($D211,'Ortala-KabKota'!$E$2:$E$415,FALSE))</f>
        <v/>
      </c>
      <c r="AP211" s="218" t="str">
        <f t="array" ref="AP211">INDEX('Ortala-KabKota'!AP$2:AP$415,MATCH($D211,'Ortala-KabKota'!$E$2:$E$415,FALSE))</f>
        <v/>
      </c>
      <c r="AQ211" s="218" t="str">
        <f t="array" ref="AQ211">INDEX('Ortala-KabKota'!AQ$2:AQ$415,MATCH($D211,'Ortala-KabKota'!$E$2:$E$415,FALSE))</f>
        <v/>
      </c>
      <c r="AR211" s="218" t="str">
        <f t="array" ref="AR211">INDEX('Ortala-KabKota'!AR$2:AR$415,MATCH($D211,'Ortala-KabKota'!$E$2:$E$415,FALSE))</f>
        <v/>
      </c>
      <c r="AS211" s="218" t="str">
        <f t="array" ref="AS211">INDEX('Ortala-KabKota'!AS$2:AS$415,MATCH($D211,'Ortala-KabKota'!$E$2:$E$415,FALSE))</f>
        <v/>
      </c>
      <c r="AT211" s="218" t="str">
        <f t="array" ref="AT211">INDEX('Ortala-KabKota'!AT$2:AT$415,MATCH($D211,'Ortala-KabKota'!$E$2:$E$415,FALSE))</f>
        <v/>
      </c>
      <c r="AU211" s="218" t="str">
        <f t="array" ref="AU211">INDEX('UPTD PPA KabKota'!D$5:D$513,MATCH($D211,'UPTD PPA KabKota'!$C$5:$C$513,FALSE))</f>
        <v>Dra. DARYANI, SH.,M.Si</v>
      </c>
      <c r="AV211" s="218" t="str">
        <f t="array" ref="AV211">INDEX('UPTD PPA KabKota'!E$5:E$513,MATCH($D211,'UPTD PPA KabKota'!$C$5:$C$513,FALSE))</f>
        <v>JALAN DURIAN KELURAHAN GAYAM KECAMATAN SUKOHARJO</v>
      </c>
      <c r="AW211" s="218">
        <f t="array" ref="AW211">INDEX('UPTD PPA KabKota'!F$5:F$513,MATCH($D211,'UPTD PPA KabKota'!$C$5:$C$513,FALSE))</f>
        <v>85245005656</v>
      </c>
      <c r="AX211" s="218">
        <f t="array" ref="AX211">INDEX('UPTD PPA KabKota'!G$5:G$513,MATCH($D211,'UPTD PPA KabKota'!$C$5:$C$513,FALSE))</f>
        <v>85245005656</v>
      </c>
      <c r="AY211" s="218" t="str">
        <f t="array" ref="AY211">INDEX('UPTD PPA KabKota'!H$5:H$513,MATCH($D211,'UPTD PPA KabKota'!$C$5:$C$513,FALSE))</f>
        <v>UPTD PPA</v>
      </c>
      <c r="AZ211" s="218" t="str">
        <f t="array" ref="AZ211">INDEX('UPTD PPA KabKota'!I$5:I$513,MATCH($D211,'UPTD PPA KabKota'!$C$5:$C$513,FALSE))</f>
        <v>Peraturan Bupati Nomor 6 Tahun 2024</v>
      </c>
      <c r="BA211" s="218">
        <f t="array" ref="BA211">INDEX('UPTD PPA KabKota'!J$5:J$513,MATCH($D211,'UPTD PPA KabKota'!$C$5:$C$513,FALSE))</f>
        <v>2024</v>
      </c>
      <c r="BB211" s="218" t="str">
        <f t="array" ref="BB211">INDEX('UPTD PPA KabKota'!K$5:K$513,MATCH($D211,'UPTD PPA KabKota'!$C$5:$C$513,FALSE))</f>
        <v>B</v>
      </c>
      <c r="BC211" s="218">
        <f t="array" ref="BC211">INDEX('UPTD PPA KabKota'!L$5:L$513,MATCH($D211,'UPTD PPA KabKota'!$C$5:$C$513,FALSE))</f>
        <v>85245005656</v>
      </c>
      <c r="BD211" s="218" t="str">
        <f t="array" ref="BD211">INDEX('UPTD PPA KabKota'!M$5:M$513,MATCH($D211,'UPTD PPA KabKota'!$C$5:$C$513,FALSE))</f>
        <v>uptdppakabsukoharjo@gmail.com</v>
      </c>
      <c r="BE211" s="218" t="str">
        <f t="array" ref="BE211">INDEX('UPTD PPA KabKota'!N$5:N$513,MATCH($D211,'UPTD PPA KabKota'!$C$5:$C$513,FALSE))</f>
        <v>Kepala UPTD, Kelompok Jabatan Fungsional dan Oelaksana</v>
      </c>
      <c r="BF211" s="218" t="str">
        <f t="array" ref="BF211">INDEX('UPTD PPA KabKota'!O$5:O$513,MATCH($D211,'UPTD PPA KabKota'!$C$5:$C$513,FALSE))</f>
        <v>Pinjam Gedung Selain Dinas PPPA</v>
      </c>
      <c r="BG211" s="218" t="str">
        <f t="array" ref="BG211">INDEX('UPTD PPA KabKota'!P$5:P$513,MATCH($D211,'UPTD PPA KabKota'!$C$5:$C$513,FALSE))</f>
        <v>Gabung Dinas PPPA</v>
      </c>
      <c r="BH211" s="218" t="str">
        <f t="array" ref="BH211">INDEX('UPTD PPA KabKota'!Q$5:Q$513,MATCH($D211,'UPTD PPA KabKota'!$C$5:$C$513,FALSE))</f>
        <v>Aset akan diserahkan sepenuhnya menjadi milik Dinas</v>
      </c>
      <c r="BI211" s="218" t="str">
        <f t="array" ref="BI211">INDEX('UPTD PPA KabKota'!R$5:R$513,MATCH($D211,'UPTD PPA KabKota'!$C$5:$C$513,FALSE))</f>
        <v>Ada</v>
      </c>
      <c r="BJ211" s="218" t="str">
        <f t="array" ref="BJ211">INDEX('UPTD PPA KabKota'!S$5:S$513,MATCH($D211,'UPTD PPA KabKota'!$C$5:$C$513,FALSE))</f>
        <v>Tidak Ada</v>
      </c>
      <c r="BK211" s="218" t="str">
        <f t="array" ref="BK211">INDEX('UPTD PPA KabKota'!T$5:T$513,MATCH($D211,'UPTD PPA KabKota'!$C$5:$C$513,FALSE))</f>
        <v>Tidak Ada</v>
      </c>
      <c r="BL211" s="218" t="str">
        <f t="array" ref="BL211">INDEX('UPTD PPA KabKota'!U$5:U$513,MATCH($D211,'UPTD PPA KabKota'!$C$5:$C$513,FALSE))</f>
        <v>Tidak Ada</v>
      </c>
      <c r="BM211" s="218" t="str">
        <f t="array" ref="BM211">INDEX('UPTD PPA KabKota'!V$5:V$513,MATCH($D211,'UPTD PPA KabKota'!$C$5:$C$513,FALSE))</f>
        <v>Tidak Ada</v>
      </c>
      <c r="BN211" s="218" t="str">
        <f t="array" ref="BN211">INDEX('UPTD PPA KabKota'!W$5:W$513,MATCH($D211,'UPTD PPA KabKota'!$C$5:$C$513,FALSE))</f>
        <v>Tidak Ada</v>
      </c>
      <c r="BO211" s="218" t="str">
        <f t="array" ref="BO211">INDEX('UPTD PPA KabKota'!X$5:X$513,MATCH($D211,'UPTD PPA KabKota'!$C$5:$C$513,FALSE))</f>
        <v>Tidak Ada</v>
      </c>
      <c r="BP211" s="218" t="str">
        <f t="array" ref="BP211">INDEX('UPTD PPA KabKota'!Y$5:Y$513,MATCH($D211,'UPTD PPA KabKota'!$C$5:$C$513,FALSE))</f>
        <v>Tidak Ada</v>
      </c>
      <c r="BQ211" s="218" t="str">
        <f t="array" ref="BQ211">INDEX('UPTD PPA KabKota'!Z$5:Z$513,MATCH($D211,'UPTD PPA KabKota'!$C$5:$C$513,FALSE))</f>
        <v>Ada</v>
      </c>
      <c r="BR211" s="218" t="str">
        <f t="array" ref="BR211">INDEX('UPTD PPA KabKota'!AA$5:AA$513,MATCH($D211,'UPTD PPA KabKota'!$C$5:$C$513,FALSE))</f>
        <v>Ada</v>
      </c>
      <c r="BS211" s="218" t="str">
        <f t="array" ref="BS211">INDEX('UPTD PPA KabKota'!AB$5:AB$513,MATCH($D211,'UPTD PPA KabKota'!$C$5:$C$513,FALSE))</f>
        <v>Ada</v>
      </c>
      <c r="BT211" s="218" t="str">
        <f t="array" ref="BT211">INDEX('UPTD PPA KabKota'!AC$5:AC$513,MATCH($D211,'UPTD PPA KabKota'!$C$5:$C$513,FALSE))</f>
        <v>Sudah</v>
      </c>
      <c r="BU211" s="218" t="str">
        <f t="array" ref="BU211">INDEX('UPTD PPA KabKota'!AD$5:AD$513,MATCH($D211,'UPTD PPA KabKota'!$C$5:$C$513,FALSE))</f>
        <v>Sudah</v>
      </c>
      <c r="BV211" s="218" t="str">
        <f t="array" ref="BV211">INDEX('UPTD PPA KabKota'!AE$5:AE$513,MATCH($D211,'UPTD PPA KabKota'!$C$5:$C$513,FALSE))</f>
        <v>Sudah</v>
      </c>
      <c r="BW211" s="218" t="str">
        <f t="array" ref="BW211">INDEX('UPTD PPA KabKota'!AF$5:AF$513,MATCH($D211,'UPTD PPA KabKota'!$C$5:$C$513,FALSE))</f>
        <v>Sudah</v>
      </c>
      <c r="BX211" s="218" t="str">
        <f t="array" ref="BX211">INDEX('UPTD PPA KabKota'!AG$5:AG$513,MATCH($D211,'UPTD PPA KabKota'!$C$5:$C$513,FALSE))</f>
        <v>Sudah</v>
      </c>
      <c r="BY211" s="218" t="str">
        <f t="array" ref="BY211">INDEX('UPTD PPA KabKota'!AH$5:AH$513,MATCH($D211,'UPTD PPA KabKota'!$C$5:$C$513,FALSE))</f>
        <v>Sudah</v>
      </c>
      <c r="BZ211" s="218" t="str">
        <f t="array" ref="BZ211">INDEX('UPTD PPA KabKota'!AI$5:AI$513,MATCH($D211,'UPTD PPA KabKota'!$C$5:$C$513,FALSE))</f>
        <v>Sudah</v>
      </c>
      <c r="CA211" s="218" t="str">
        <f t="array" ref="CA211">INDEX('UPTD PPA KabKota'!AJ$5:AJ$513,MATCH($D211,'UPTD PPA KabKota'!$C$5:$C$513,FALSE))</f>
        <v>Sudah</v>
      </c>
      <c r="CB211" s="218" t="str">
        <f t="array" ref="CB211">INDEX('UPTD PPA KabKota'!AK$5:AK$513,MATCH($D211,'UPTD PPA KabKota'!$C$5:$C$513,FALSE))</f>
        <v>Sudah</v>
      </c>
      <c r="CC211" s="218" t="str">
        <f t="array" ref="CC211">INDEX('UPTD PPA KabKota'!AL$5:AL$513,MATCH($D211,'UPTD PPA KabKota'!$C$5:$C$513,FALSE))</f>
        <v>Sudah</v>
      </c>
      <c r="CD211" s="218" t="str">
        <f t="array" ref="CD211">INDEX('UPTD PPA KabKota'!AM$5:AM$513,MATCH($D211,'UPTD PPA KabKota'!$C$5:$C$513,FALSE))</f>
        <v>Sudah</v>
      </c>
      <c r="CE211" s="218" t="str">
        <f t="array" ref="CE211">INDEX('UPTD PPA KabKota'!AN$5:AN$513,MATCH($D211,'UPTD PPA KabKota'!$C$5:$C$513,FALSE))</f>
        <v/>
      </c>
      <c r="CF211" s="218">
        <f t="array" ref="CF211">INDEX('UPTD PPA KabKota'!AO$5:AO$513,MATCH($D211,'UPTD PPA KabKota'!$C$5:$C$513,FALSE))</f>
        <v>116</v>
      </c>
      <c r="CG211" s="218" t="str">
        <f t="array" ref="CG211">INDEX('UPTD PPA KabKota'!AP$5:AP$513,MATCH($D211,'UPTD PPA KabKota'!$C$5:$C$513,FALSE))</f>
        <v>Kekerasan seksual terhadap anak dan KdRT</v>
      </c>
      <c r="CH211" s="218" t="str">
        <f t="array" ref="CH211">INDEX('UPTD PPA KabKota'!AQ$5:AQ$513,MATCH($D211,'UPTD PPA KabKota'!$C$5:$C$513,FALSE))</f>
        <v/>
      </c>
      <c r="CI211" s="218" t="str">
        <f t="array" ref="CI211">INDEX('UPTD PPA KabKota'!AR$5:AR$513,MATCH($D211,'UPTD PPA KabKota'!$C$5:$C$513,FALSE))</f>
        <v/>
      </c>
      <c r="CJ211" s="218" t="str">
        <f t="array" ref="CJ211">INDEX('UPTD PPA KabKota'!AS$5:AS$513,MATCH($D211,'UPTD PPA KabKota'!$C$5:$C$513,FALSE))</f>
        <v/>
      </c>
      <c r="CK211" s="218" t="str">
        <f t="array" ref="CK211">INDEX('UPTD PPA KabKota'!AT$5:AT$513,MATCH($D211,'UPTD PPA KabKota'!$C$5:$C$513,FALSE))</f>
        <v/>
      </c>
      <c r="CL211" s="218" t="str">
        <f t="array" ref="CL211">INDEX('UPTD PPA KabKota'!AU$5:AU$513,MATCH($D211,'UPTD PPA KabKota'!$C$5:$C$513,FALSE))</f>
        <v/>
      </c>
      <c r="CM211" s="218" t="str">
        <f t="array" ref="CM211">INDEX('UPTD PPA KabKota'!AV$5:AV$513,MATCH($D211,'UPTD PPA KabKota'!$C$5:$C$513,FALSE))</f>
        <v/>
      </c>
      <c r="CN211" s="218" t="str">
        <f t="array" ref="CN211">INDEX('UPTD PPA KabKota'!AW$5:AW$513,MATCH($D211,'UPTD PPA KabKota'!$C$5:$C$513,FALSE))</f>
        <v/>
      </c>
      <c r="CO211" s="218" t="str">
        <f t="array" ref="CO211">INDEX('UPTD PPA KabKota'!AX$5:AX$513,MATCH($D211,'UPTD PPA KabKota'!$C$5:$C$513,FALSE))</f>
        <v/>
      </c>
      <c r="CP211" s="218" t="str">
        <f t="array" ref="CP211">INDEX('UPTD PPA KabKota'!AY$5:AY$513,MATCH($D211,'UPTD PPA KabKota'!$C$5:$C$513,FALSE))</f>
        <v/>
      </c>
      <c r="CQ211" s="209" t="str">
        <f>IFERROR(__xludf.DUMMYFUNCTION("IF(ISBLANK($K211),"""",IF(REGEXMATCH($K211,""Peraturan""),""Ada"",IF(REGEXMATCH($K211,""Rekomendasi""),""Tidak Ada"", $K211)))
"),"Ada")</f>
        <v>Ada</v>
      </c>
      <c r="CR211" s="209" t="str">
        <f t="array" ref="CR211">index('UPTD PPA KabKota'!$BI$5:$BI$513,match($D211,'UPTD PPA KabKota'!$C$5:$C$513,false))</f>
        <v>Ada</v>
      </c>
      <c r="CS211" s="314" t="str">
        <f t="shared" si="34"/>
        <v>Ada</v>
      </c>
    </row>
    <row r="212">
      <c r="A212" s="334">
        <v>206.0</v>
      </c>
      <c r="B212" s="334">
        <v>12.0</v>
      </c>
      <c r="C212" s="311" t="s">
        <v>4769</v>
      </c>
      <c r="D212" s="312" t="s">
        <v>2411</v>
      </c>
      <c r="E212" s="315">
        <v>45748.0</v>
      </c>
      <c r="F212" s="218" t="str">
        <f t="array" ref="F212">INDEX('Ortala-KabKota'!F$2:F$415,MATCH($D212,'Ortala-KabKota'!$E$2:$E$415,FALSE))</f>
        <v>#N/A</v>
      </c>
      <c r="G212" s="218" t="str">
        <f t="array" ref="G212">INDEX('Ortala-KabKota'!G$2:G$415,MATCH($D212,'Ortala-KabKota'!$E$2:$E$415,FALSE))</f>
        <v>#N/A</v>
      </c>
      <c r="H212" s="218" t="str">
        <f t="array" ref="H212">INDEX('Ortala-KabKota'!H$2:H$415,MATCH($D212,'Ortala-KabKota'!$E$2:$E$415,FALSE))</f>
        <v>#N/A</v>
      </c>
      <c r="I212" s="218" t="str">
        <f t="array" ref="I212">INDEX('Ortala-KabKota'!I$2:I$415,MATCH($D212,'Ortala-KabKota'!$E$2:$E$415,FALSE))</f>
        <v>#N/A</v>
      </c>
      <c r="J212" s="218" t="str">
        <f t="array" ref="J212">INDEX('Ortala-KabKota'!J$2:J$415,MATCH($D212,'Ortala-KabKota'!$E$2:$E$415,FALSE))</f>
        <v>#N/A</v>
      </c>
      <c r="K212" s="218" t="str">
        <f t="array" ref="K212">INDEX('Ortala-KabKota'!K$2:K$415,MATCH($D212,'Ortala-KabKota'!$E$2:$E$415,FALSE))</f>
        <v>#N/A</v>
      </c>
      <c r="L212" s="218" t="str">
        <f t="array" ref="L212">INDEX('Ortala-KabKota'!L$2:L$415,MATCH($D212,'Ortala-KabKota'!$E$2:$E$415,FALSE))</f>
        <v>#N/A</v>
      </c>
      <c r="M212" s="218" t="str">
        <f t="array" ref="M212">INDEX('Ortala-KabKota'!M$2:M$415,MATCH($D212,'Ortala-KabKota'!$E$2:$E$415,FALSE))</f>
        <v>#N/A</v>
      </c>
      <c r="N212" s="218" t="str">
        <f t="array" ref="N212">INDEX('Ortala-KabKota'!N$2:N$415,MATCH($D212,'Ortala-KabKota'!$E$2:$E$415,FALSE))</f>
        <v>#N/A</v>
      </c>
      <c r="O212" s="218" t="str">
        <f t="array" ref="O212">INDEX('Ortala-KabKota'!O$2:O$415,MATCH($D212,'Ortala-KabKota'!$E$2:$E$415,FALSE))</f>
        <v>#N/A</v>
      </c>
      <c r="P212" s="218" t="str">
        <f t="array" ref="P212">INDEX('Ortala-KabKota'!P$2:P$415,MATCH($D212,'Ortala-KabKota'!$E$2:$E$415,FALSE))</f>
        <v>#N/A</v>
      </c>
      <c r="Q212" s="218" t="str">
        <f t="array" ref="Q212">INDEX('Ortala-KabKota'!Q$2:Q$415,MATCH($D212,'Ortala-KabKota'!$E$2:$E$415,FALSE))</f>
        <v>#N/A</v>
      </c>
      <c r="R212" s="218" t="str">
        <f t="array" ref="R212">INDEX('Ortala-KabKota'!R$2:R$415,MATCH($D212,'Ortala-KabKota'!$E$2:$E$415,FALSE))</f>
        <v>#N/A</v>
      </c>
      <c r="S212" s="218" t="str">
        <f t="array" ref="S212">INDEX('Ortala-KabKota'!S$2:S$415,MATCH($D212,'Ortala-KabKota'!$E$2:$E$415,FALSE))</f>
        <v>#N/A</v>
      </c>
      <c r="T212" s="218" t="str">
        <f t="array" ref="T212">INDEX('Ortala-KabKota'!T$2:T$415,MATCH($D212,'Ortala-KabKota'!$E$2:$E$415,FALSE))</f>
        <v>#N/A</v>
      </c>
      <c r="U212" s="218" t="str">
        <f t="array" ref="U212">INDEX('Ortala-KabKota'!U$2:U$415,MATCH($D212,'Ortala-KabKota'!$E$2:$E$415,FALSE))</f>
        <v>#N/A</v>
      </c>
      <c r="V212" s="218" t="str">
        <f t="array" ref="V212">INDEX('Ortala-KabKota'!V$2:V$415,MATCH($D212,'Ortala-KabKota'!$E$2:$E$415,FALSE))</f>
        <v>#N/A</v>
      </c>
      <c r="W212" s="218" t="str">
        <f t="array" ref="W212">INDEX('Ortala-KabKota'!W$2:W$415,MATCH($D212,'Ortala-KabKota'!$E$2:$E$415,FALSE))</f>
        <v>#N/A</v>
      </c>
      <c r="X212" s="218" t="str">
        <f t="array" ref="X212">INDEX('Ortala-KabKota'!X$2:X$415,MATCH($D212,'Ortala-KabKota'!$E$2:$E$415,FALSE))</f>
        <v>#N/A</v>
      </c>
      <c r="Y212" s="218" t="str">
        <f t="array" ref="Y212">INDEX('Ortala-KabKota'!Y$2:Y$415,MATCH($D212,'Ortala-KabKota'!$E$2:$E$415,FALSE))</f>
        <v>#N/A</v>
      </c>
      <c r="Z212" s="218" t="str">
        <f t="array" ref="Z212">INDEX('Ortala-KabKota'!Z$2:Z$415,MATCH($D212,'Ortala-KabKota'!$E$2:$E$415,FALSE))</f>
        <v>#N/A</v>
      </c>
      <c r="AA212" s="218" t="str">
        <f t="array" ref="AA212">INDEX('Ortala-KabKota'!AA$2:AA$415,MATCH($D212,'Ortala-KabKota'!$E$2:$E$415,FALSE))</f>
        <v>#N/A</v>
      </c>
      <c r="AB212" s="218" t="str">
        <f t="array" ref="AB212">INDEX('Ortala-KabKota'!AB$2:AB$415,MATCH($D212,'Ortala-KabKota'!$E$2:$E$415,FALSE))</f>
        <v>#N/A</v>
      </c>
      <c r="AC212" s="218" t="str">
        <f t="array" ref="AC212">INDEX('Ortala-KabKota'!AC$2:AC$415,MATCH($D212,'Ortala-KabKota'!$E$2:$E$415,FALSE))</f>
        <v>#N/A</v>
      </c>
      <c r="AD212" s="218" t="str">
        <f t="array" ref="AD212">INDEX('Ortala-KabKota'!AD$2:AD$415,MATCH($D212,'Ortala-KabKota'!$E$2:$E$415,FALSE))</f>
        <v>#N/A</v>
      </c>
      <c r="AE212" s="218" t="str">
        <f t="array" ref="AE212">INDEX('Ortala-KabKota'!AE$2:AE$415,MATCH($D212,'Ortala-KabKota'!$E$2:$E$415,FALSE))</f>
        <v>#N/A</v>
      </c>
      <c r="AF212" s="218" t="str">
        <f t="array" ref="AF212">INDEX('Ortala-KabKota'!AF$2:AF$415,MATCH($D212,'Ortala-KabKota'!$E$2:$E$415,FALSE))</f>
        <v>#N/A</v>
      </c>
      <c r="AG212" s="218" t="str">
        <f t="array" ref="AG212">INDEX('Ortala-KabKota'!AG$2:AG$415,MATCH($D212,'Ortala-KabKota'!$E$2:$E$415,FALSE))</f>
        <v>#N/A</v>
      </c>
      <c r="AH212" s="218" t="str">
        <f t="array" ref="AH212">INDEX('Ortala-KabKota'!AH$2:AH$415,MATCH($D212,'Ortala-KabKota'!$E$2:$E$415,FALSE))</f>
        <v>#N/A</v>
      </c>
      <c r="AI212" s="218" t="str">
        <f t="array" ref="AI212">INDEX('Ortala-KabKota'!AI$2:AI$415,MATCH($D212,'Ortala-KabKota'!$E$2:$E$415,FALSE))</f>
        <v>#N/A</v>
      </c>
      <c r="AJ212" s="218" t="str">
        <f t="array" ref="AJ212">INDEX('Ortala-KabKota'!AJ$2:AJ$415,MATCH($D212,'Ortala-KabKota'!$E$2:$E$415,FALSE))</f>
        <v>#N/A</v>
      </c>
      <c r="AK212" s="218" t="str">
        <f t="array" ref="AK212">INDEX('Ortala-KabKota'!AK$2:AK$415,MATCH($D212,'Ortala-KabKota'!$E$2:$E$415,FALSE))</f>
        <v>#N/A</v>
      </c>
      <c r="AL212" s="218" t="str">
        <f t="array" ref="AL212">INDEX('Ortala-KabKota'!AL$2:AL$415,MATCH($D212,'Ortala-KabKota'!$E$2:$E$415,FALSE))</f>
        <v>#N/A</v>
      </c>
      <c r="AM212" s="218" t="str">
        <f t="array" ref="AM212">INDEX('Ortala-KabKota'!AM$2:AM$415,MATCH($D212,'Ortala-KabKota'!$E$2:$E$415,FALSE))</f>
        <v>#N/A</v>
      </c>
      <c r="AN212" s="218" t="str">
        <f t="array" ref="AN212">INDEX('Ortala-KabKota'!AN$2:AN$415,MATCH($D212,'Ortala-KabKota'!$E$2:$E$415,FALSE))</f>
        <v>#N/A</v>
      </c>
      <c r="AO212" s="218" t="str">
        <f t="array" ref="AO212">INDEX('Ortala-KabKota'!AO$2:AO$415,MATCH($D212,'Ortala-KabKota'!$E$2:$E$415,FALSE))</f>
        <v>#N/A</v>
      </c>
      <c r="AP212" s="218" t="str">
        <f t="array" ref="AP212">INDEX('Ortala-KabKota'!AP$2:AP$415,MATCH($D212,'Ortala-KabKota'!$E$2:$E$415,FALSE))</f>
        <v>#N/A</v>
      </c>
      <c r="AQ212" s="218" t="str">
        <f t="array" ref="AQ212">INDEX('Ortala-KabKota'!AQ$2:AQ$415,MATCH($D212,'Ortala-KabKota'!$E$2:$E$415,FALSE))</f>
        <v>#N/A</v>
      </c>
      <c r="AR212" s="218" t="str">
        <f t="array" ref="AR212">INDEX('Ortala-KabKota'!AR$2:AR$415,MATCH($D212,'Ortala-KabKota'!$E$2:$E$415,FALSE))</f>
        <v>#N/A</v>
      </c>
      <c r="AS212" s="218" t="str">
        <f t="array" ref="AS212">INDEX('Ortala-KabKota'!AS$2:AS$415,MATCH($D212,'Ortala-KabKota'!$E$2:$E$415,FALSE))</f>
        <v>#N/A</v>
      </c>
      <c r="AT212" s="218" t="str">
        <f t="array" ref="AT212">INDEX('Ortala-KabKota'!AT$2:AT$415,MATCH($D212,'Ortala-KabKota'!$E$2:$E$415,FALSE))</f>
        <v>#N/A</v>
      </c>
      <c r="AU212" s="218" t="str">
        <f t="array" ref="AU212">INDEX('UPTD PPA KabKota'!D$5:D$513,MATCH($D212,'UPTD PPA KabKota'!$C$5:$C$513,FALSE))</f>
        <v>-</v>
      </c>
      <c r="AV212" s="218" t="str">
        <f t="array" ref="AV212">INDEX('UPTD PPA KabKota'!E$5:E$513,MATCH($D212,'UPTD PPA KabKota'!$C$5:$C$513,FALSE))</f>
        <v>Jl.Nakula VII Wonokarto, Wonogiri</v>
      </c>
      <c r="AW212" s="218" t="str">
        <f t="array" ref="AW212">INDEX('UPTD PPA KabKota'!F$5:F$513,MATCH($D212,'UPTD PPA KabKota'!$C$5:$C$513,FALSE))</f>
        <v>-</v>
      </c>
      <c r="AX212" s="218" t="str">
        <f t="array" ref="AX212">INDEX('UPTD PPA KabKota'!G$5:G$513,MATCH($D212,'UPTD PPA KabKota'!$C$5:$C$513,FALSE))</f>
        <v>-</v>
      </c>
      <c r="AY212" s="218" t="str">
        <f t="array" ref="AY212">INDEX('UPTD PPA KabKota'!H$5:H$513,MATCH($D212,'UPTD PPA KabKota'!$C$5:$C$513,FALSE))</f>
        <v/>
      </c>
      <c r="AZ212" s="218" t="str">
        <f t="array" ref="AZ212">INDEX('UPTD PPA KabKota'!I$5:I$513,MATCH($D212,'UPTD PPA KabKota'!$C$5:$C$513,FALSE))</f>
        <v>Peraturan Bupati Wonogiri No. 15 Tahun 2025</v>
      </c>
      <c r="BA212" s="218">
        <f t="array" ref="BA212">INDEX('UPTD PPA KabKota'!J$5:J$513,MATCH($D212,'UPTD PPA KabKota'!$C$5:$C$513,FALSE))</f>
        <v>2025</v>
      </c>
      <c r="BB212" s="218" t="str">
        <f t="array" ref="BB212">INDEX('UPTD PPA KabKota'!K$5:K$513,MATCH($D212,'UPTD PPA KabKota'!$C$5:$C$513,FALSE))</f>
        <v/>
      </c>
      <c r="BC212" s="218" t="str">
        <f t="array" ref="BC212">INDEX('UPTD PPA KabKota'!L$5:L$513,MATCH($D212,'UPTD PPA KabKota'!$C$5:$C$513,FALSE))</f>
        <v>-</v>
      </c>
      <c r="BD212" s="218" t="str">
        <f t="array" ref="BD212">INDEX('UPTD PPA KabKota'!M$5:M$513,MATCH($D212,'UPTD PPA KabKota'!$C$5:$C$513,FALSE))</f>
        <v>-</v>
      </c>
      <c r="BE212" s="218" t="str">
        <f t="array" ref="BE212">INDEX('UPTD PPA KabKota'!N$5:N$513,MATCH($D212,'UPTD PPA KabKota'!$C$5:$C$513,FALSE))</f>
        <v>Kepala UPTD, Kasubag TU dan Kelompok Jabatan Fungsional</v>
      </c>
      <c r="BF212" s="218" t="str">
        <f t="array" ref="BF212">INDEX('UPTD PPA KabKota'!O$5:O$513,MATCH($D212,'UPTD PPA KabKota'!$C$5:$C$513,FALSE))</f>
        <v>Mandiri</v>
      </c>
      <c r="BG212" s="218" t="str">
        <f t="array" ref="BG212">INDEX('UPTD PPA KabKota'!P$5:P$513,MATCH($D212,'UPTD PPA KabKota'!$C$5:$C$513,FALSE))</f>
        <v>Tidak Punya</v>
      </c>
      <c r="BH212" s="218" t="str">
        <f t="array" ref="BH212">INDEX('UPTD PPA KabKota'!Q$5:Q$513,MATCH($D212,'UPTD PPA KabKota'!$C$5:$C$513,FALSE))</f>
        <v>-</v>
      </c>
      <c r="BI212" s="218" t="str">
        <f t="array" ref="BI212">INDEX('UPTD PPA KabKota'!R$5:R$513,MATCH($D212,'UPTD PPA KabKota'!$C$5:$C$513,FALSE))</f>
        <v>Tidak Ada</v>
      </c>
      <c r="BJ212" s="218" t="str">
        <f t="array" ref="BJ212">INDEX('UPTD PPA KabKota'!S$5:S$513,MATCH($D212,'UPTD PPA KabKota'!$C$5:$C$513,FALSE))</f>
        <v>Tidak Ada</v>
      </c>
      <c r="BK212" s="218" t="str">
        <f t="array" ref="BK212">INDEX('UPTD PPA KabKota'!T$5:T$513,MATCH($D212,'UPTD PPA KabKota'!$C$5:$C$513,FALSE))</f>
        <v>Tidak Ada</v>
      </c>
      <c r="BL212" s="218" t="str">
        <f t="array" ref="BL212">INDEX('UPTD PPA KabKota'!U$5:U$513,MATCH($D212,'UPTD PPA KabKota'!$C$5:$C$513,FALSE))</f>
        <v>Ada</v>
      </c>
      <c r="BM212" s="218" t="str">
        <f t="array" ref="BM212">INDEX('UPTD PPA KabKota'!V$5:V$513,MATCH($D212,'UPTD PPA KabKota'!$C$5:$C$513,FALSE))</f>
        <v>Ada</v>
      </c>
      <c r="BN212" s="218" t="str">
        <f t="array" ref="BN212">INDEX('UPTD PPA KabKota'!W$5:W$513,MATCH($D212,'UPTD PPA KabKota'!$C$5:$C$513,FALSE))</f>
        <v>Ada</v>
      </c>
      <c r="BO212" s="218" t="str">
        <f t="array" ref="BO212">INDEX('UPTD PPA KabKota'!X$5:X$513,MATCH($D212,'UPTD PPA KabKota'!$C$5:$C$513,FALSE))</f>
        <v>Ada</v>
      </c>
      <c r="BP212" s="218" t="str">
        <f t="array" ref="BP212">INDEX('UPTD PPA KabKota'!Y$5:Y$513,MATCH($D212,'UPTD PPA KabKota'!$C$5:$C$513,FALSE))</f>
        <v>Ada</v>
      </c>
      <c r="BQ212" s="218" t="str">
        <f t="array" ref="BQ212">INDEX('UPTD PPA KabKota'!Z$5:Z$513,MATCH($D212,'UPTD PPA KabKota'!$C$5:$C$513,FALSE))</f>
        <v>Ada</v>
      </c>
      <c r="BR212" s="218" t="str">
        <f t="array" ref="BR212">INDEX('UPTD PPA KabKota'!AA$5:AA$513,MATCH($D212,'UPTD PPA KabKota'!$C$5:$C$513,FALSE))</f>
        <v>Tidak Ada</v>
      </c>
      <c r="BS212" s="218" t="str">
        <f t="array" ref="BS212">INDEX('UPTD PPA KabKota'!AB$5:AB$513,MATCH($D212,'UPTD PPA KabKota'!$C$5:$C$513,FALSE))</f>
        <v>Tidak Ada</v>
      </c>
      <c r="BT212" s="218" t="str">
        <f t="array" ref="BT212">INDEX('UPTD PPA KabKota'!AC$5:AC$513,MATCH($D212,'UPTD PPA KabKota'!$C$5:$C$513,FALSE))</f>
        <v>Belum</v>
      </c>
      <c r="BU212" s="218" t="str">
        <f t="array" ref="BU212">INDEX('UPTD PPA KabKota'!AD$5:AD$513,MATCH($D212,'UPTD PPA KabKota'!$C$5:$C$513,FALSE))</f>
        <v>Belum</v>
      </c>
      <c r="BV212" s="218" t="str">
        <f t="array" ref="BV212">INDEX('UPTD PPA KabKota'!AE$5:AE$513,MATCH($D212,'UPTD PPA KabKota'!$C$5:$C$513,FALSE))</f>
        <v>Belum</v>
      </c>
      <c r="BW212" s="218" t="str">
        <f t="array" ref="BW212">INDEX('UPTD PPA KabKota'!AF$5:AF$513,MATCH($D212,'UPTD PPA KabKota'!$C$5:$C$513,FALSE))</f>
        <v>Belum</v>
      </c>
      <c r="BX212" s="218" t="str">
        <f t="array" ref="BX212">INDEX('UPTD PPA KabKota'!AG$5:AG$513,MATCH($D212,'UPTD PPA KabKota'!$C$5:$C$513,FALSE))</f>
        <v>Belum</v>
      </c>
      <c r="BY212" s="218" t="str">
        <f t="array" ref="BY212">INDEX('UPTD PPA KabKota'!AH$5:AH$513,MATCH($D212,'UPTD PPA KabKota'!$C$5:$C$513,FALSE))</f>
        <v>Belum</v>
      </c>
      <c r="BZ212" s="218" t="str">
        <f t="array" ref="BZ212">INDEX('UPTD PPA KabKota'!AI$5:AI$513,MATCH($D212,'UPTD PPA KabKota'!$C$5:$C$513,FALSE))</f>
        <v>Belum</v>
      </c>
      <c r="CA212" s="218" t="str">
        <f t="array" ref="CA212">INDEX('UPTD PPA KabKota'!AJ$5:AJ$513,MATCH($D212,'UPTD PPA KabKota'!$C$5:$C$513,FALSE))</f>
        <v>Belum</v>
      </c>
      <c r="CB212" s="218" t="str">
        <f t="array" ref="CB212">INDEX('UPTD PPA KabKota'!AK$5:AK$513,MATCH($D212,'UPTD PPA KabKota'!$C$5:$C$513,FALSE))</f>
        <v>Belum</v>
      </c>
      <c r="CC212" s="218" t="str">
        <f t="array" ref="CC212">INDEX('UPTD PPA KabKota'!AL$5:AL$513,MATCH($D212,'UPTD PPA KabKota'!$C$5:$C$513,FALSE))</f>
        <v>Belum</v>
      </c>
      <c r="CD212" s="218" t="str">
        <f t="array" ref="CD212">INDEX('UPTD PPA KabKota'!AM$5:AM$513,MATCH($D212,'UPTD PPA KabKota'!$C$5:$C$513,FALSE))</f>
        <v>Belum</v>
      </c>
      <c r="CE212" s="218" t="str">
        <f t="array" ref="CE212">INDEX('UPTD PPA KabKota'!AN$5:AN$513,MATCH($D212,'UPTD PPA KabKota'!$C$5:$C$513,FALSE))</f>
        <v>UPTD on proses</v>
      </c>
      <c r="CF212" s="218">
        <f t="array" ref="CF212">INDEX('UPTD PPA KabKota'!AO$5:AO$513,MATCH($D212,'UPTD PPA KabKota'!$C$5:$C$513,FALSE))</f>
        <v>29</v>
      </c>
      <c r="CG212" s="218" t="str">
        <f t="array" ref="CG212">INDEX('UPTD PPA KabKota'!AP$5:AP$513,MATCH($D212,'UPTD PPA KabKota'!$C$5:$C$513,FALSE))</f>
        <v>Seksual</v>
      </c>
      <c r="CH212" s="218" t="str">
        <f t="array" ref="CH212">INDEX('UPTD PPA KabKota'!AQ$5:AQ$513,MATCH($D212,'UPTD PPA KabKota'!$C$5:$C$513,FALSE))</f>
        <v/>
      </c>
      <c r="CI212" s="218" t="str">
        <f t="array" ref="CI212">INDEX('UPTD PPA KabKota'!AR$5:AR$513,MATCH($D212,'UPTD PPA KabKota'!$C$5:$C$513,FALSE))</f>
        <v/>
      </c>
      <c r="CJ212" s="218" t="str">
        <f t="array" ref="CJ212">INDEX('UPTD PPA KabKota'!AS$5:AS$513,MATCH($D212,'UPTD PPA KabKota'!$C$5:$C$513,FALSE))</f>
        <v/>
      </c>
      <c r="CK212" s="218" t="str">
        <f t="array" ref="CK212">INDEX('UPTD PPA KabKota'!AT$5:AT$513,MATCH($D212,'UPTD PPA KabKota'!$C$5:$C$513,FALSE))</f>
        <v/>
      </c>
      <c r="CL212" s="218" t="str">
        <f t="array" ref="CL212">INDEX('UPTD PPA KabKota'!AU$5:AU$513,MATCH($D212,'UPTD PPA KabKota'!$C$5:$C$513,FALSE))</f>
        <v/>
      </c>
      <c r="CM212" s="218" t="str">
        <f t="array" ref="CM212">INDEX('UPTD PPA KabKota'!AV$5:AV$513,MATCH($D212,'UPTD PPA KabKota'!$C$5:$C$513,FALSE))</f>
        <v/>
      </c>
      <c r="CN212" s="218" t="str">
        <f t="array" ref="CN212">INDEX('UPTD PPA KabKota'!AW$5:AW$513,MATCH($D212,'UPTD PPA KabKota'!$C$5:$C$513,FALSE))</f>
        <v/>
      </c>
      <c r="CO212" s="218" t="str">
        <f t="array" ref="CO212">INDEX('UPTD PPA KabKota'!AX$5:AX$513,MATCH($D212,'UPTD PPA KabKota'!$C$5:$C$513,FALSE))</f>
        <v/>
      </c>
      <c r="CP212" s="218" t="str">
        <f t="array" ref="CP212">INDEX('UPTD PPA KabKota'!AY$5:AY$513,MATCH($D212,'UPTD PPA KabKota'!$C$5:$C$513,FALSE))</f>
        <v/>
      </c>
      <c r="CQ212" s="209" t="str">
        <f>IFERROR(__xludf.DUMMYFUNCTION("IF(ISBLANK($K212),"""",IF(REGEXMATCH($K212,""Peraturan""),""Ada"",IF(REGEXMATCH($K212,""Rekomendasi""),""Tidak Ada"", $K212)))
"),"#N/A")</f>
        <v>#N/A</v>
      </c>
      <c r="CR212" s="209" t="str">
        <f t="array" ref="CR212">index('UPTD PPA KabKota'!$BI$5:$BI$513,match($D212,'UPTD PPA KabKota'!$C$5:$C$513,false))</f>
        <v>Ada</v>
      </c>
      <c r="CS212" s="319" t="s">
        <v>21</v>
      </c>
    </row>
    <row r="213">
      <c r="A213" s="334">
        <v>207.0</v>
      </c>
      <c r="B213" s="334">
        <v>13.0</v>
      </c>
      <c r="C213" s="311" t="s">
        <v>4769</v>
      </c>
      <c r="D213" s="312" t="s">
        <v>2188</v>
      </c>
      <c r="E213" s="315">
        <v>45748.0</v>
      </c>
      <c r="F213" s="218" t="str">
        <f t="array" ref="F213">INDEX('Ortala-KabKota'!F$2:F$415,MATCH($D213,'Ortala-KabKota'!$E$2:$E$415,FALSE))</f>
        <v/>
      </c>
      <c r="G213" s="218" t="str">
        <f t="array" ref="G213">INDEX('Ortala-KabKota'!G$2:G$415,MATCH($D213,'Ortala-KabKota'!$E$2:$E$415,FALSE))</f>
        <v/>
      </c>
      <c r="H213" s="218" t="str">
        <f t="array" ref="H213">INDEX('Ortala-KabKota'!H$2:H$415,MATCH($D213,'Ortala-KabKota'!$E$2:$E$415,FALSE))</f>
        <v/>
      </c>
      <c r="I213" s="218" t="str">
        <f t="array" ref="I213">INDEX('Ortala-KabKota'!I$2:I$415,MATCH($D213,'Ortala-KabKota'!$E$2:$E$415,FALSE))</f>
        <v/>
      </c>
      <c r="J213" s="218" t="str">
        <f t="array" ref="J213">INDEX('Ortala-KabKota'!J$2:J$415,MATCH($D213,'Ortala-KabKota'!$E$2:$E$415,FALSE))</f>
        <v/>
      </c>
      <c r="K213" s="218" t="str">
        <f t="array" ref="K213">INDEX('Ortala-KabKota'!K$2:K$415,MATCH($D213,'Ortala-KabKota'!$E$2:$E$415,FALSE))</f>
        <v>Peraturan Bupati Karanganyar Nomor 25 Tahun 2022</v>
      </c>
      <c r="L213" s="218">
        <f t="array" ref="L213">INDEX('Ortala-KabKota'!L$2:L$415,MATCH($D213,'Ortala-KabKota'!$E$2:$E$415,FALSE))</f>
        <v>2022</v>
      </c>
      <c r="M213" s="218" t="str">
        <f t="array" ref="M213">INDEX('Ortala-KabKota'!M$2:M$415,MATCH($D213,'Ortala-KabKota'!$E$2:$E$415,FALSE))</f>
        <v/>
      </c>
      <c r="N213" s="218" t="str">
        <f t="array" ref="N213">INDEX('Ortala-KabKota'!N$2:N$415,MATCH($D213,'Ortala-KabKota'!$E$2:$E$415,FALSE))</f>
        <v/>
      </c>
      <c r="O213" s="218" t="str">
        <f t="array" ref="O213">INDEX('Ortala-KabKota'!O$2:O$415,MATCH($D213,'Ortala-KabKota'!$E$2:$E$415,FALSE))</f>
        <v/>
      </c>
      <c r="P213" s="218" t="str">
        <f t="array" ref="P213">INDEX('Ortala-KabKota'!P$2:P$415,MATCH($D213,'Ortala-KabKota'!$E$2:$E$415,FALSE))</f>
        <v/>
      </c>
      <c r="Q213" s="218" t="str">
        <f t="array" ref="Q213">INDEX('Ortala-KabKota'!Q$2:Q$415,MATCH($D213,'Ortala-KabKota'!$E$2:$E$415,FALSE))</f>
        <v/>
      </c>
      <c r="R213" s="218" t="str">
        <f t="array" ref="R213">INDEX('Ortala-KabKota'!R$2:R$415,MATCH($D213,'Ortala-KabKota'!$E$2:$E$415,FALSE))</f>
        <v/>
      </c>
      <c r="S213" s="218" t="str">
        <f t="array" ref="S213">INDEX('Ortala-KabKota'!S$2:S$415,MATCH($D213,'Ortala-KabKota'!$E$2:$E$415,FALSE))</f>
        <v/>
      </c>
      <c r="T213" s="218" t="str">
        <f t="array" ref="T213">INDEX('Ortala-KabKota'!T$2:T$415,MATCH($D213,'Ortala-KabKota'!$E$2:$E$415,FALSE))</f>
        <v/>
      </c>
      <c r="U213" s="218" t="str">
        <f t="array" ref="U213">INDEX('Ortala-KabKota'!U$2:U$415,MATCH($D213,'Ortala-KabKota'!$E$2:$E$415,FALSE))</f>
        <v/>
      </c>
      <c r="V213" s="218" t="str">
        <f t="array" ref="V213">INDEX('Ortala-KabKota'!V$2:V$415,MATCH($D213,'Ortala-KabKota'!$E$2:$E$415,FALSE))</f>
        <v/>
      </c>
      <c r="W213" s="218" t="str">
        <f t="array" ref="W213">INDEX('Ortala-KabKota'!W$2:W$415,MATCH($D213,'Ortala-KabKota'!$E$2:$E$415,FALSE))</f>
        <v/>
      </c>
      <c r="X213" s="218" t="str">
        <f t="array" ref="X213">INDEX('Ortala-KabKota'!X$2:X$415,MATCH($D213,'Ortala-KabKota'!$E$2:$E$415,FALSE))</f>
        <v/>
      </c>
      <c r="Y213" s="218" t="str">
        <f t="array" ref="Y213">INDEX('Ortala-KabKota'!Y$2:Y$415,MATCH($D213,'Ortala-KabKota'!$E$2:$E$415,FALSE))</f>
        <v/>
      </c>
      <c r="Z213" s="218" t="str">
        <f t="array" ref="Z213">INDEX('Ortala-KabKota'!Z$2:Z$415,MATCH($D213,'Ortala-KabKota'!$E$2:$E$415,FALSE))</f>
        <v/>
      </c>
      <c r="AA213" s="218" t="str">
        <f t="array" ref="AA213">INDEX('Ortala-KabKota'!AA$2:AA$415,MATCH($D213,'Ortala-KabKota'!$E$2:$E$415,FALSE))</f>
        <v/>
      </c>
      <c r="AB213" s="218" t="str">
        <f t="array" ref="AB213">INDEX('Ortala-KabKota'!AB$2:AB$415,MATCH($D213,'Ortala-KabKota'!$E$2:$E$415,FALSE))</f>
        <v/>
      </c>
      <c r="AC213" s="218" t="str">
        <f t="array" ref="AC213">INDEX('Ortala-KabKota'!AC$2:AC$415,MATCH($D213,'Ortala-KabKota'!$E$2:$E$415,FALSE))</f>
        <v/>
      </c>
      <c r="AD213" s="218" t="str">
        <f t="array" ref="AD213">INDEX('Ortala-KabKota'!AD$2:AD$415,MATCH($D213,'Ortala-KabKota'!$E$2:$E$415,FALSE))</f>
        <v/>
      </c>
      <c r="AE213" s="218" t="str">
        <f t="array" ref="AE213">INDEX('Ortala-KabKota'!AE$2:AE$415,MATCH($D213,'Ortala-KabKota'!$E$2:$E$415,FALSE))</f>
        <v/>
      </c>
      <c r="AF213" s="218" t="str">
        <f t="array" ref="AF213">INDEX('Ortala-KabKota'!AF$2:AF$415,MATCH($D213,'Ortala-KabKota'!$E$2:$E$415,FALSE))</f>
        <v/>
      </c>
      <c r="AG213" s="218" t="str">
        <f t="array" ref="AG213">INDEX('Ortala-KabKota'!AG$2:AG$415,MATCH($D213,'Ortala-KabKota'!$E$2:$E$415,FALSE))</f>
        <v/>
      </c>
      <c r="AH213" s="218" t="str">
        <f t="array" ref="AH213">INDEX('Ortala-KabKota'!AH$2:AH$415,MATCH($D213,'Ortala-KabKota'!$E$2:$E$415,FALSE))</f>
        <v/>
      </c>
      <c r="AI213" s="218" t="str">
        <f t="array" ref="AI213">INDEX('Ortala-KabKota'!AI$2:AI$415,MATCH($D213,'Ortala-KabKota'!$E$2:$E$415,FALSE))</f>
        <v/>
      </c>
      <c r="AJ213" s="218" t="str">
        <f t="array" ref="AJ213">INDEX('Ortala-KabKota'!AJ$2:AJ$415,MATCH($D213,'Ortala-KabKota'!$E$2:$E$415,FALSE))</f>
        <v/>
      </c>
      <c r="AK213" s="218" t="str">
        <f t="array" ref="AK213">INDEX('Ortala-KabKota'!AK$2:AK$415,MATCH($D213,'Ortala-KabKota'!$E$2:$E$415,FALSE))</f>
        <v/>
      </c>
      <c r="AL213" s="218" t="str">
        <f t="array" ref="AL213">INDEX('Ortala-KabKota'!AL$2:AL$415,MATCH($D213,'Ortala-KabKota'!$E$2:$E$415,FALSE))</f>
        <v/>
      </c>
      <c r="AM213" s="218" t="str">
        <f t="array" ref="AM213">INDEX('Ortala-KabKota'!AM$2:AM$415,MATCH($D213,'Ortala-KabKota'!$E$2:$E$415,FALSE))</f>
        <v/>
      </c>
      <c r="AN213" s="218" t="str">
        <f t="array" ref="AN213">INDEX('Ortala-KabKota'!AN$2:AN$415,MATCH($D213,'Ortala-KabKota'!$E$2:$E$415,FALSE))</f>
        <v/>
      </c>
      <c r="AO213" s="218" t="str">
        <f t="array" ref="AO213">INDEX('Ortala-KabKota'!AO$2:AO$415,MATCH($D213,'Ortala-KabKota'!$E$2:$E$415,FALSE))</f>
        <v/>
      </c>
      <c r="AP213" s="218" t="str">
        <f t="array" ref="AP213">INDEX('Ortala-KabKota'!AP$2:AP$415,MATCH($D213,'Ortala-KabKota'!$E$2:$E$415,FALSE))</f>
        <v/>
      </c>
      <c r="AQ213" s="218" t="str">
        <f t="array" ref="AQ213">INDEX('Ortala-KabKota'!AQ$2:AQ$415,MATCH($D213,'Ortala-KabKota'!$E$2:$E$415,FALSE))</f>
        <v/>
      </c>
      <c r="AR213" s="218" t="str">
        <f t="array" ref="AR213">INDEX('Ortala-KabKota'!AR$2:AR$415,MATCH($D213,'Ortala-KabKota'!$E$2:$E$415,FALSE))</f>
        <v/>
      </c>
      <c r="AS213" s="218" t="str">
        <f t="array" ref="AS213">INDEX('Ortala-KabKota'!AS$2:AS$415,MATCH($D213,'Ortala-KabKota'!$E$2:$E$415,FALSE))</f>
        <v/>
      </c>
      <c r="AT213" s="218" t="str">
        <f t="array" ref="AT213">INDEX('Ortala-KabKota'!AT$2:AT$415,MATCH($D213,'Ortala-KabKota'!$E$2:$E$415,FALSE))</f>
        <v/>
      </c>
      <c r="AU213" s="218" t="str">
        <f t="array" ref="AU213">INDEX('UPTD PPA KabKota'!D$5:D$513,MATCH($D213,'UPTD PPA KabKota'!$C$5:$C$513,FALSE))</f>
        <v>Sarah Sakinatus Sya'adah, S.Psi. (Plt.)</v>
      </c>
      <c r="AV213" s="218" t="str">
        <f t="array" ref="AV213">INDEX('UPTD PPA KabKota'!E$5:E$513,MATCH($D213,'UPTD PPA KabKota'!$C$5:$C$513,FALSE))</f>
        <v>Jl. Mayjen Yudomo SHD, Dompon, Karanganyar, Kec. Karanganyar, Kabupaten Karanganyar, Jawa Tengah</v>
      </c>
      <c r="AW213" s="218">
        <f t="array" ref="AW213">INDEX('UPTD PPA KabKota'!F$5:F$513,MATCH($D213,'UPTD PPA KabKota'!$C$5:$C$513,FALSE))</f>
        <v>82265054606</v>
      </c>
      <c r="AX213" s="218">
        <f t="array" ref="AX213">INDEX('UPTD PPA KabKota'!G$5:G$513,MATCH($D213,'UPTD PPA KabKota'!$C$5:$C$513,FALSE))</f>
        <v>82265054606</v>
      </c>
      <c r="AY213" s="218" t="str">
        <f t="array" ref="AY213">INDEX('UPTD PPA KabKota'!H$5:H$513,MATCH($D213,'UPTD PPA KabKota'!$C$5:$C$513,FALSE))</f>
        <v>UPTD PPA</v>
      </c>
      <c r="AZ213" s="218" t="str">
        <f t="array" ref="AZ213">INDEX('UPTD PPA KabKota'!I$5:I$513,MATCH($D213,'UPTD PPA KabKota'!$C$5:$C$513,FALSE))</f>
        <v>Peraturan Bupati Karanganyar Nomor 10 Tahun 2025</v>
      </c>
      <c r="BA213" s="218">
        <f t="array" ref="BA213">INDEX('UPTD PPA KabKota'!J$5:J$513,MATCH($D213,'UPTD PPA KabKota'!$C$5:$C$513,FALSE))</f>
        <v>2025</v>
      </c>
      <c r="BB213" s="218" t="str">
        <f t="array" ref="BB213">INDEX('UPTD PPA KabKota'!K$5:K$513,MATCH($D213,'UPTD PPA KabKota'!$C$5:$C$513,FALSE))</f>
        <v>B</v>
      </c>
      <c r="BC213" s="218" t="str">
        <f t="array" ref="BC213">INDEX('UPTD PPA KabKota'!L$5:L$513,MATCH($D213,'UPTD PPA KabKota'!$C$5:$C$513,FALSE))</f>
        <v>Sarah Sakinatus Sya'adah/082161897746</v>
      </c>
      <c r="BD213" s="218" t="str">
        <f t="array" ref="BD213">INDEX('UPTD PPA KabKota'!M$5:M$513,MATCH($D213,'UPTD PPA KabKota'!$C$5:$C$513,FALSE))</f>
        <v>sarahsakinatuss@gmail.com</v>
      </c>
      <c r="BE213" s="218" t="str">
        <f t="array" ref="BE213">INDEX('UPTD PPA KabKota'!N$5:N$513,MATCH($D213,'UPTD PPA KabKota'!$C$5:$C$513,FALSE))</f>
        <v>Kepala UPTD, Kelompok Jabatan Fungsional</v>
      </c>
      <c r="BF213" s="218" t="str">
        <f t="array" ref="BF213">INDEX('UPTD PPA KabKota'!O$5:O$513,MATCH($D213,'UPTD PPA KabKota'!$C$5:$C$513,FALSE))</f>
        <v>Mandiri</v>
      </c>
      <c r="BG213" s="218" t="str">
        <f t="array" ref="BG213">INDEX('UPTD PPA KabKota'!P$5:P$513,MATCH($D213,'UPTD PPA KabKota'!$C$5:$C$513,FALSE))</f>
        <v>Ada Melalui Kerja Sama</v>
      </c>
      <c r="BH213" s="218" t="str">
        <f t="array" ref="BH213">INDEX('UPTD PPA KabKota'!Q$5:Q$513,MATCH($D213,'UPTD PPA KabKota'!$C$5:$C$513,FALSE))</f>
        <v/>
      </c>
      <c r="BI213" s="218" t="str">
        <f t="array" ref="BI213">INDEX('UPTD PPA KabKota'!R$5:R$513,MATCH($D213,'UPTD PPA KabKota'!$C$5:$C$513,FALSE))</f>
        <v>Tidak Ada</v>
      </c>
      <c r="BJ213" s="218" t="str">
        <f t="array" ref="BJ213">INDEX('UPTD PPA KabKota'!S$5:S$513,MATCH($D213,'UPTD PPA KabKota'!$C$5:$C$513,FALSE))</f>
        <v>Tidak Ada</v>
      </c>
      <c r="BK213" s="218" t="str">
        <f t="array" ref="BK213">INDEX('UPTD PPA KabKota'!T$5:T$513,MATCH($D213,'UPTD PPA KabKota'!$C$5:$C$513,FALSE))</f>
        <v>Tidak Ada</v>
      </c>
      <c r="BL213" s="218" t="str">
        <f t="array" ref="BL213">INDEX('UPTD PPA KabKota'!U$5:U$513,MATCH($D213,'UPTD PPA KabKota'!$C$5:$C$513,FALSE))</f>
        <v>Tidak Ada</v>
      </c>
      <c r="BM213" s="218" t="str">
        <f t="array" ref="BM213">INDEX('UPTD PPA KabKota'!V$5:V$513,MATCH($D213,'UPTD PPA KabKota'!$C$5:$C$513,FALSE))</f>
        <v>Tidak Ada</v>
      </c>
      <c r="BN213" s="218" t="str">
        <f t="array" ref="BN213">INDEX('UPTD PPA KabKota'!W$5:W$513,MATCH($D213,'UPTD PPA KabKota'!$C$5:$C$513,FALSE))</f>
        <v>Tidak Ada</v>
      </c>
      <c r="BO213" s="218" t="str">
        <f t="array" ref="BO213">INDEX('UPTD PPA KabKota'!X$5:X$513,MATCH($D213,'UPTD PPA KabKota'!$C$5:$C$513,FALSE))</f>
        <v>Tidak Ada</v>
      </c>
      <c r="BP213" s="218" t="str">
        <f t="array" ref="BP213">INDEX('UPTD PPA KabKota'!Y$5:Y$513,MATCH($D213,'UPTD PPA KabKota'!$C$5:$C$513,FALSE))</f>
        <v>Tidak Ada</v>
      </c>
      <c r="BQ213" s="218" t="str">
        <f t="array" ref="BQ213">INDEX('UPTD PPA KabKota'!Z$5:Z$513,MATCH($D213,'UPTD PPA KabKota'!$C$5:$C$513,FALSE))</f>
        <v>Tidak Ada</v>
      </c>
      <c r="BR213" s="218" t="str">
        <f t="array" ref="BR213">INDEX('UPTD PPA KabKota'!AA$5:AA$513,MATCH($D213,'UPTD PPA KabKota'!$C$5:$C$513,FALSE))</f>
        <v>Tidak Ada</v>
      </c>
      <c r="BS213" s="218" t="str">
        <f t="array" ref="BS213">INDEX('UPTD PPA KabKota'!AB$5:AB$513,MATCH($D213,'UPTD PPA KabKota'!$C$5:$C$513,FALSE))</f>
        <v>Tidak Ada</v>
      </c>
      <c r="BT213" s="218" t="str">
        <f t="array" ref="BT213">INDEX('UPTD PPA KabKota'!AC$5:AC$513,MATCH($D213,'UPTD PPA KabKota'!$C$5:$C$513,FALSE))</f>
        <v>Sudah</v>
      </c>
      <c r="BU213" s="218" t="str">
        <f t="array" ref="BU213">INDEX('UPTD PPA KabKota'!AD$5:AD$513,MATCH($D213,'UPTD PPA KabKota'!$C$5:$C$513,FALSE))</f>
        <v>Sudah</v>
      </c>
      <c r="BV213" s="218" t="str">
        <f t="array" ref="BV213">INDEX('UPTD PPA KabKota'!AE$5:AE$513,MATCH($D213,'UPTD PPA KabKota'!$C$5:$C$513,FALSE))</f>
        <v>Sudah</v>
      </c>
      <c r="BW213" s="218" t="str">
        <f t="array" ref="BW213">INDEX('UPTD PPA KabKota'!AF$5:AF$513,MATCH($D213,'UPTD PPA KabKota'!$C$5:$C$513,FALSE))</f>
        <v>Sudah</v>
      </c>
      <c r="BX213" s="218" t="str">
        <f t="array" ref="BX213">INDEX('UPTD PPA KabKota'!AG$5:AG$513,MATCH($D213,'UPTD PPA KabKota'!$C$5:$C$513,FALSE))</f>
        <v>Sudah</v>
      </c>
      <c r="BY213" s="218" t="str">
        <f t="array" ref="BY213">INDEX('UPTD PPA KabKota'!AH$5:AH$513,MATCH($D213,'UPTD PPA KabKota'!$C$5:$C$513,FALSE))</f>
        <v>Sudah</v>
      </c>
      <c r="BZ213" s="218" t="str">
        <f t="array" ref="BZ213">INDEX('UPTD PPA KabKota'!AI$5:AI$513,MATCH($D213,'UPTD PPA KabKota'!$C$5:$C$513,FALSE))</f>
        <v>Belum</v>
      </c>
      <c r="CA213" s="218" t="str">
        <f t="array" ref="CA213">INDEX('UPTD PPA KabKota'!AJ$5:AJ$513,MATCH($D213,'UPTD PPA KabKota'!$C$5:$C$513,FALSE))</f>
        <v>Belum</v>
      </c>
      <c r="CB213" s="218" t="str">
        <f t="array" ref="CB213">INDEX('UPTD PPA KabKota'!AK$5:AK$513,MATCH($D213,'UPTD PPA KabKota'!$C$5:$C$513,FALSE))</f>
        <v>Belum</v>
      </c>
      <c r="CC213" s="218" t="str">
        <f t="array" ref="CC213">INDEX('UPTD PPA KabKota'!AL$5:AL$513,MATCH($D213,'UPTD PPA KabKota'!$C$5:$C$513,FALSE))</f>
        <v>Sudah</v>
      </c>
      <c r="CD213" s="218" t="str">
        <f t="array" ref="CD213">INDEX('UPTD PPA KabKota'!AM$5:AM$513,MATCH($D213,'UPTD PPA KabKota'!$C$5:$C$513,FALSE))</f>
        <v>Belum</v>
      </c>
      <c r="CE213" s="218" t="str">
        <f t="array" ref="CE213">INDEX('UPTD PPA KabKota'!AN$5:AN$513,MATCH($D213,'UPTD PPA KabKota'!$C$5:$C$513,FALSE))</f>
        <v/>
      </c>
      <c r="CF213" s="218" t="str">
        <f t="array" ref="CF213">INDEX('UPTD PPA KabKota'!AO$5:AO$513,MATCH($D213,'UPTD PPA KabKota'!$C$5:$C$513,FALSE))</f>
        <v>40 (perempuan dan anak)</v>
      </c>
      <c r="CG213" s="218" t="str">
        <f t="array" ref="CG213">INDEX('UPTD PPA KabKota'!AP$5:AP$513,MATCH($D213,'UPTD PPA KabKota'!$C$5:$C$513,FALSE))</f>
        <v>seksual anak</v>
      </c>
      <c r="CH213" s="218" t="str">
        <f t="array" ref="CH213">INDEX('UPTD PPA KabKota'!AQ$5:AQ$513,MATCH($D213,'UPTD PPA KabKota'!$C$5:$C$513,FALSE))</f>
        <v/>
      </c>
      <c r="CI213" s="218" t="str">
        <f t="array" ref="CI213">INDEX('UPTD PPA KabKota'!AR$5:AR$513,MATCH($D213,'UPTD PPA KabKota'!$C$5:$C$513,FALSE))</f>
        <v/>
      </c>
      <c r="CJ213" s="218" t="str">
        <f t="array" ref="CJ213">INDEX('UPTD PPA KabKota'!AS$5:AS$513,MATCH($D213,'UPTD PPA KabKota'!$C$5:$C$513,FALSE))</f>
        <v/>
      </c>
      <c r="CK213" s="218" t="str">
        <f t="array" ref="CK213">INDEX('UPTD PPA KabKota'!AT$5:AT$513,MATCH($D213,'UPTD PPA KabKota'!$C$5:$C$513,FALSE))</f>
        <v/>
      </c>
      <c r="CL213" s="218" t="str">
        <f t="array" ref="CL213">INDEX('UPTD PPA KabKota'!AU$5:AU$513,MATCH($D213,'UPTD PPA KabKota'!$C$5:$C$513,FALSE))</f>
        <v/>
      </c>
      <c r="CM213" s="218" t="str">
        <f t="array" ref="CM213">INDEX('UPTD PPA KabKota'!AV$5:AV$513,MATCH($D213,'UPTD PPA KabKota'!$C$5:$C$513,FALSE))</f>
        <v/>
      </c>
      <c r="CN213" s="218" t="str">
        <f t="array" ref="CN213">INDEX('UPTD PPA KabKota'!AW$5:AW$513,MATCH($D213,'UPTD PPA KabKota'!$C$5:$C$513,FALSE))</f>
        <v/>
      </c>
      <c r="CO213" s="218" t="str">
        <f t="array" ref="CO213">INDEX('UPTD PPA KabKota'!AX$5:AX$513,MATCH($D213,'UPTD PPA KabKota'!$C$5:$C$513,FALSE))</f>
        <v/>
      </c>
      <c r="CP213" s="218" t="str">
        <f t="array" ref="CP213">INDEX('UPTD PPA KabKota'!AY$5:AY$513,MATCH($D213,'UPTD PPA KabKota'!$C$5:$C$513,FALSE))</f>
        <v/>
      </c>
      <c r="CQ213" s="209" t="str">
        <f>IFERROR(__xludf.DUMMYFUNCTION("IF(ISBLANK($K213),"""",IF(REGEXMATCH($K213,""Peraturan""),""Ada"",IF(REGEXMATCH($K213,""Rekomendasi""),""Tidak Ada"", $K213)))
"),"Ada")</f>
        <v>Ada</v>
      </c>
      <c r="CR213" s="209" t="str">
        <f t="array" ref="CR213">index('UPTD PPA KabKota'!$BI$5:$BI$513,match($D213,'UPTD PPA KabKota'!$C$5:$C$513,false))</f>
        <v>Ada</v>
      </c>
      <c r="CS213" s="319" t="s">
        <v>21</v>
      </c>
    </row>
    <row r="214">
      <c r="A214" s="334">
        <v>208.0</v>
      </c>
      <c r="B214" s="334">
        <v>14.0</v>
      </c>
      <c r="C214" s="311" t="s">
        <v>4769</v>
      </c>
      <c r="D214" s="312" t="s">
        <v>2385</v>
      </c>
      <c r="E214" s="315">
        <v>45748.0</v>
      </c>
      <c r="F214" s="218" t="str">
        <f t="array" ref="F214">INDEX('Ortala-KabKota'!F$2:F$415,MATCH($D214,'Ortala-KabKota'!$E$2:$E$415,FALSE))</f>
        <v>#N/A</v>
      </c>
      <c r="G214" s="218" t="str">
        <f t="array" ref="G214">INDEX('Ortala-KabKota'!G$2:G$415,MATCH($D214,'Ortala-KabKota'!$E$2:$E$415,FALSE))</f>
        <v>#N/A</v>
      </c>
      <c r="H214" s="218" t="str">
        <f t="array" ref="H214">INDEX('Ortala-KabKota'!H$2:H$415,MATCH($D214,'Ortala-KabKota'!$E$2:$E$415,FALSE))</f>
        <v>#N/A</v>
      </c>
      <c r="I214" s="218" t="str">
        <f t="array" ref="I214">INDEX('Ortala-KabKota'!I$2:I$415,MATCH($D214,'Ortala-KabKota'!$E$2:$E$415,FALSE))</f>
        <v>#N/A</v>
      </c>
      <c r="J214" s="218" t="str">
        <f t="array" ref="J214">INDEX('Ortala-KabKota'!J$2:J$415,MATCH($D214,'Ortala-KabKota'!$E$2:$E$415,FALSE))</f>
        <v>#N/A</v>
      </c>
      <c r="K214" s="218" t="str">
        <f t="array" ref="K214">INDEX('Ortala-KabKota'!K$2:K$415,MATCH($D214,'Ortala-KabKota'!$E$2:$E$415,FALSE))</f>
        <v>#N/A</v>
      </c>
      <c r="L214" s="218" t="str">
        <f t="array" ref="L214">INDEX('Ortala-KabKota'!L$2:L$415,MATCH($D214,'Ortala-KabKota'!$E$2:$E$415,FALSE))</f>
        <v>#N/A</v>
      </c>
      <c r="M214" s="218" t="str">
        <f t="array" ref="M214">INDEX('Ortala-KabKota'!M$2:M$415,MATCH($D214,'Ortala-KabKota'!$E$2:$E$415,FALSE))</f>
        <v>#N/A</v>
      </c>
      <c r="N214" s="218" t="str">
        <f t="array" ref="N214">INDEX('Ortala-KabKota'!N$2:N$415,MATCH($D214,'Ortala-KabKota'!$E$2:$E$415,FALSE))</f>
        <v>#N/A</v>
      </c>
      <c r="O214" s="218" t="str">
        <f t="array" ref="O214">INDEX('Ortala-KabKota'!O$2:O$415,MATCH($D214,'Ortala-KabKota'!$E$2:$E$415,FALSE))</f>
        <v>#N/A</v>
      </c>
      <c r="P214" s="218" t="str">
        <f t="array" ref="P214">INDEX('Ortala-KabKota'!P$2:P$415,MATCH($D214,'Ortala-KabKota'!$E$2:$E$415,FALSE))</f>
        <v>#N/A</v>
      </c>
      <c r="Q214" s="218" t="str">
        <f t="array" ref="Q214">INDEX('Ortala-KabKota'!Q$2:Q$415,MATCH($D214,'Ortala-KabKota'!$E$2:$E$415,FALSE))</f>
        <v>#N/A</v>
      </c>
      <c r="R214" s="218" t="str">
        <f t="array" ref="R214">INDEX('Ortala-KabKota'!R$2:R$415,MATCH($D214,'Ortala-KabKota'!$E$2:$E$415,FALSE))</f>
        <v>#N/A</v>
      </c>
      <c r="S214" s="218" t="str">
        <f t="array" ref="S214">INDEX('Ortala-KabKota'!S$2:S$415,MATCH($D214,'Ortala-KabKota'!$E$2:$E$415,FALSE))</f>
        <v>#N/A</v>
      </c>
      <c r="T214" s="218" t="str">
        <f t="array" ref="T214">INDEX('Ortala-KabKota'!T$2:T$415,MATCH($D214,'Ortala-KabKota'!$E$2:$E$415,FALSE))</f>
        <v>#N/A</v>
      </c>
      <c r="U214" s="218" t="str">
        <f t="array" ref="U214">INDEX('Ortala-KabKota'!U$2:U$415,MATCH($D214,'Ortala-KabKota'!$E$2:$E$415,FALSE))</f>
        <v>#N/A</v>
      </c>
      <c r="V214" s="218" t="str">
        <f t="array" ref="V214">INDEX('Ortala-KabKota'!V$2:V$415,MATCH($D214,'Ortala-KabKota'!$E$2:$E$415,FALSE))</f>
        <v>#N/A</v>
      </c>
      <c r="W214" s="218" t="str">
        <f t="array" ref="W214">INDEX('Ortala-KabKota'!W$2:W$415,MATCH($D214,'Ortala-KabKota'!$E$2:$E$415,FALSE))</f>
        <v>#N/A</v>
      </c>
      <c r="X214" s="218" t="str">
        <f t="array" ref="X214">INDEX('Ortala-KabKota'!X$2:X$415,MATCH($D214,'Ortala-KabKota'!$E$2:$E$415,FALSE))</f>
        <v>#N/A</v>
      </c>
      <c r="Y214" s="218" t="str">
        <f t="array" ref="Y214">INDEX('Ortala-KabKota'!Y$2:Y$415,MATCH($D214,'Ortala-KabKota'!$E$2:$E$415,FALSE))</f>
        <v>#N/A</v>
      </c>
      <c r="Z214" s="218" t="str">
        <f t="array" ref="Z214">INDEX('Ortala-KabKota'!Z$2:Z$415,MATCH($D214,'Ortala-KabKota'!$E$2:$E$415,FALSE))</f>
        <v>#N/A</v>
      </c>
      <c r="AA214" s="218" t="str">
        <f t="array" ref="AA214">INDEX('Ortala-KabKota'!AA$2:AA$415,MATCH($D214,'Ortala-KabKota'!$E$2:$E$415,FALSE))</f>
        <v>#N/A</v>
      </c>
      <c r="AB214" s="218" t="str">
        <f t="array" ref="AB214">INDEX('Ortala-KabKota'!AB$2:AB$415,MATCH($D214,'Ortala-KabKota'!$E$2:$E$415,FALSE))</f>
        <v>#N/A</v>
      </c>
      <c r="AC214" s="218" t="str">
        <f t="array" ref="AC214">INDEX('Ortala-KabKota'!AC$2:AC$415,MATCH($D214,'Ortala-KabKota'!$E$2:$E$415,FALSE))</f>
        <v>#N/A</v>
      </c>
      <c r="AD214" s="218" t="str">
        <f t="array" ref="AD214">INDEX('Ortala-KabKota'!AD$2:AD$415,MATCH($D214,'Ortala-KabKota'!$E$2:$E$415,FALSE))</f>
        <v>#N/A</v>
      </c>
      <c r="AE214" s="218" t="str">
        <f t="array" ref="AE214">INDEX('Ortala-KabKota'!AE$2:AE$415,MATCH($D214,'Ortala-KabKota'!$E$2:$E$415,FALSE))</f>
        <v>#N/A</v>
      </c>
      <c r="AF214" s="218" t="str">
        <f t="array" ref="AF214">INDEX('Ortala-KabKota'!AF$2:AF$415,MATCH($D214,'Ortala-KabKota'!$E$2:$E$415,FALSE))</f>
        <v>#N/A</v>
      </c>
      <c r="AG214" s="218" t="str">
        <f t="array" ref="AG214">INDEX('Ortala-KabKota'!AG$2:AG$415,MATCH($D214,'Ortala-KabKota'!$E$2:$E$415,FALSE))</f>
        <v>#N/A</v>
      </c>
      <c r="AH214" s="218" t="str">
        <f t="array" ref="AH214">INDEX('Ortala-KabKota'!AH$2:AH$415,MATCH($D214,'Ortala-KabKota'!$E$2:$E$415,FALSE))</f>
        <v>#N/A</v>
      </c>
      <c r="AI214" s="218" t="str">
        <f t="array" ref="AI214">INDEX('Ortala-KabKota'!AI$2:AI$415,MATCH($D214,'Ortala-KabKota'!$E$2:$E$415,FALSE))</f>
        <v>#N/A</v>
      </c>
      <c r="AJ214" s="218" t="str">
        <f t="array" ref="AJ214">INDEX('Ortala-KabKota'!AJ$2:AJ$415,MATCH($D214,'Ortala-KabKota'!$E$2:$E$415,FALSE))</f>
        <v>#N/A</v>
      </c>
      <c r="AK214" s="218" t="str">
        <f t="array" ref="AK214">INDEX('Ortala-KabKota'!AK$2:AK$415,MATCH($D214,'Ortala-KabKota'!$E$2:$E$415,FALSE))</f>
        <v>#N/A</v>
      </c>
      <c r="AL214" s="218" t="str">
        <f t="array" ref="AL214">INDEX('Ortala-KabKota'!AL$2:AL$415,MATCH($D214,'Ortala-KabKota'!$E$2:$E$415,FALSE))</f>
        <v>#N/A</v>
      </c>
      <c r="AM214" s="218" t="str">
        <f t="array" ref="AM214">INDEX('Ortala-KabKota'!AM$2:AM$415,MATCH($D214,'Ortala-KabKota'!$E$2:$E$415,FALSE))</f>
        <v>#N/A</v>
      </c>
      <c r="AN214" s="218" t="str">
        <f t="array" ref="AN214">INDEX('Ortala-KabKota'!AN$2:AN$415,MATCH($D214,'Ortala-KabKota'!$E$2:$E$415,FALSE))</f>
        <v>#N/A</v>
      </c>
      <c r="AO214" s="218" t="str">
        <f t="array" ref="AO214">INDEX('Ortala-KabKota'!AO$2:AO$415,MATCH($D214,'Ortala-KabKota'!$E$2:$E$415,FALSE))</f>
        <v>#N/A</v>
      </c>
      <c r="AP214" s="218" t="str">
        <f t="array" ref="AP214">INDEX('Ortala-KabKota'!AP$2:AP$415,MATCH($D214,'Ortala-KabKota'!$E$2:$E$415,FALSE))</f>
        <v>#N/A</v>
      </c>
      <c r="AQ214" s="218" t="str">
        <f t="array" ref="AQ214">INDEX('Ortala-KabKota'!AQ$2:AQ$415,MATCH($D214,'Ortala-KabKota'!$E$2:$E$415,FALSE))</f>
        <v>#N/A</v>
      </c>
      <c r="AR214" s="218" t="str">
        <f t="array" ref="AR214">INDEX('Ortala-KabKota'!AR$2:AR$415,MATCH($D214,'Ortala-KabKota'!$E$2:$E$415,FALSE))</f>
        <v>#N/A</v>
      </c>
      <c r="AS214" s="218" t="str">
        <f t="array" ref="AS214">INDEX('Ortala-KabKota'!AS$2:AS$415,MATCH($D214,'Ortala-KabKota'!$E$2:$E$415,FALSE))</f>
        <v>#N/A</v>
      </c>
      <c r="AT214" s="218" t="str">
        <f t="array" ref="AT214">INDEX('Ortala-KabKota'!AT$2:AT$415,MATCH($D214,'Ortala-KabKota'!$E$2:$E$415,FALSE))</f>
        <v>#N/A</v>
      </c>
      <c r="AU214" s="218" t="str">
        <f t="array" ref="AU214">INDEX('UPTD PPA KabKota'!D$5:D$513,MATCH($D214,'UPTD PPA KabKota'!$C$5:$C$513,FALSE))</f>
        <v>Belum ada</v>
      </c>
      <c r="AV214" s="218" t="str">
        <f t="array" ref="AV214">INDEX('UPTD PPA KabKota'!E$5:E$513,MATCH($D214,'UPTD PPA KabKota'!$C$5:$C$513,FALSE))</f>
        <v/>
      </c>
      <c r="AW214" s="218" t="str">
        <f t="array" ref="AW214">INDEX('UPTD PPA KabKota'!F$5:F$513,MATCH($D214,'UPTD PPA KabKota'!$C$5:$C$513,FALSE))</f>
        <v/>
      </c>
      <c r="AX214" s="218" t="str">
        <f t="array" ref="AX214">INDEX('UPTD PPA KabKota'!G$5:G$513,MATCH($D214,'UPTD PPA KabKota'!$C$5:$C$513,FALSE))</f>
        <v/>
      </c>
      <c r="AY214" s="218" t="str">
        <f t="array" ref="AY214">INDEX('UPTD PPA KabKota'!H$5:H$513,MATCH($D214,'UPTD PPA KabKota'!$C$5:$C$513,FALSE))</f>
        <v>UPTD PPA</v>
      </c>
      <c r="AZ214" s="218" t="str">
        <f t="array" ref="AZ214">INDEX('UPTD PPA KabKota'!I$5:I$513,MATCH($D214,'UPTD PPA KabKota'!$C$5:$C$513,FALSE))</f>
        <v>Peraturan Bupati Sragen No 19 Tahun 2025</v>
      </c>
      <c r="BA214" s="218">
        <f t="array" ref="BA214">INDEX('UPTD PPA KabKota'!J$5:J$513,MATCH($D214,'UPTD PPA KabKota'!$C$5:$C$513,FALSE))</f>
        <v>2025</v>
      </c>
      <c r="BB214" s="218" t="str">
        <f t="array" ref="BB214">INDEX('UPTD PPA KabKota'!K$5:K$513,MATCH($D214,'UPTD PPA KabKota'!$C$5:$C$513,FALSE))</f>
        <v/>
      </c>
      <c r="BC214" s="218" t="str">
        <f t="array" ref="BC214">INDEX('UPTD PPA KabKota'!L$5:L$513,MATCH($D214,'UPTD PPA KabKota'!$C$5:$C$513,FALSE))</f>
        <v/>
      </c>
      <c r="BD214" s="218" t="str">
        <f t="array" ref="BD214">INDEX('UPTD PPA KabKota'!M$5:M$513,MATCH($D214,'UPTD PPA KabKota'!$C$5:$C$513,FALSE))</f>
        <v/>
      </c>
      <c r="BE214" s="218" t="str">
        <f t="array" ref="BE214">INDEX('UPTD PPA KabKota'!N$5:N$513,MATCH($D214,'UPTD PPA KabKota'!$C$5:$C$513,FALSE))</f>
        <v/>
      </c>
      <c r="BF214" s="218" t="str">
        <f t="array" ref="BF214">INDEX('UPTD PPA KabKota'!O$5:O$513,MATCH($D214,'UPTD PPA KabKota'!$C$5:$C$513,FALSE))</f>
        <v/>
      </c>
      <c r="BG214" s="218" t="str">
        <f t="array" ref="BG214">INDEX('UPTD PPA KabKota'!P$5:P$513,MATCH($D214,'UPTD PPA KabKota'!$C$5:$C$513,FALSE))</f>
        <v/>
      </c>
      <c r="BH214" s="218" t="str">
        <f t="array" ref="BH214">INDEX('UPTD PPA KabKota'!Q$5:Q$513,MATCH($D214,'UPTD PPA KabKota'!$C$5:$C$513,FALSE))</f>
        <v/>
      </c>
      <c r="BI214" s="218" t="str">
        <f t="array" ref="BI214">INDEX('UPTD PPA KabKota'!R$5:R$513,MATCH($D214,'UPTD PPA KabKota'!$C$5:$C$513,FALSE))</f>
        <v/>
      </c>
      <c r="BJ214" s="218" t="str">
        <f t="array" ref="BJ214">INDEX('UPTD PPA KabKota'!S$5:S$513,MATCH($D214,'UPTD PPA KabKota'!$C$5:$C$513,FALSE))</f>
        <v/>
      </c>
      <c r="BK214" s="218" t="str">
        <f t="array" ref="BK214">INDEX('UPTD PPA KabKota'!T$5:T$513,MATCH($D214,'UPTD PPA KabKota'!$C$5:$C$513,FALSE))</f>
        <v/>
      </c>
      <c r="BL214" s="218" t="str">
        <f t="array" ref="BL214">INDEX('UPTD PPA KabKota'!U$5:U$513,MATCH($D214,'UPTD PPA KabKota'!$C$5:$C$513,FALSE))</f>
        <v/>
      </c>
      <c r="BM214" s="218" t="str">
        <f t="array" ref="BM214">INDEX('UPTD PPA KabKota'!V$5:V$513,MATCH($D214,'UPTD PPA KabKota'!$C$5:$C$513,FALSE))</f>
        <v/>
      </c>
      <c r="BN214" s="218" t="str">
        <f t="array" ref="BN214">INDEX('UPTD PPA KabKota'!W$5:W$513,MATCH($D214,'UPTD PPA KabKota'!$C$5:$C$513,FALSE))</f>
        <v/>
      </c>
      <c r="BO214" s="218" t="str">
        <f t="array" ref="BO214">INDEX('UPTD PPA KabKota'!X$5:X$513,MATCH($D214,'UPTD PPA KabKota'!$C$5:$C$513,FALSE))</f>
        <v/>
      </c>
      <c r="BP214" s="218" t="str">
        <f t="array" ref="BP214">INDEX('UPTD PPA KabKota'!Y$5:Y$513,MATCH($D214,'UPTD PPA KabKota'!$C$5:$C$513,FALSE))</f>
        <v/>
      </c>
      <c r="BQ214" s="218" t="str">
        <f t="array" ref="BQ214">INDEX('UPTD PPA KabKota'!Z$5:Z$513,MATCH($D214,'UPTD PPA KabKota'!$C$5:$C$513,FALSE))</f>
        <v/>
      </c>
      <c r="BR214" s="218" t="str">
        <f t="array" ref="BR214">INDEX('UPTD PPA KabKota'!AA$5:AA$513,MATCH($D214,'UPTD PPA KabKota'!$C$5:$C$513,FALSE))</f>
        <v/>
      </c>
      <c r="BS214" s="218" t="str">
        <f t="array" ref="BS214">INDEX('UPTD PPA KabKota'!AB$5:AB$513,MATCH($D214,'UPTD PPA KabKota'!$C$5:$C$513,FALSE))</f>
        <v/>
      </c>
      <c r="BT214" s="218" t="str">
        <f t="array" ref="BT214">INDEX('UPTD PPA KabKota'!AC$5:AC$513,MATCH($D214,'UPTD PPA KabKota'!$C$5:$C$513,FALSE))</f>
        <v/>
      </c>
      <c r="BU214" s="218" t="str">
        <f t="array" ref="BU214">INDEX('UPTD PPA KabKota'!AD$5:AD$513,MATCH($D214,'UPTD PPA KabKota'!$C$5:$C$513,FALSE))</f>
        <v/>
      </c>
      <c r="BV214" s="218" t="str">
        <f t="array" ref="BV214">INDEX('UPTD PPA KabKota'!AE$5:AE$513,MATCH($D214,'UPTD PPA KabKota'!$C$5:$C$513,FALSE))</f>
        <v/>
      </c>
      <c r="BW214" s="218" t="str">
        <f t="array" ref="BW214">INDEX('UPTD PPA KabKota'!AF$5:AF$513,MATCH($D214,'UPTD PPA KabKota'!$C$5:$C$513,FALSE))</f>
        <v/>
      </c>
      <c r="BX214" s="218" t="str">
        <f t="array" ref="BX214">INDEX('UPTD PPA KabKota'!AG$5:AG$513,MATCH($D214,'UPTD PPA KabKota'!$C$5:$C$513,FALSE))</f>
        <v/>
      </c>
      <c r="BY214" s="218" t="str">
        <f t="array" ref="BY214">INDEX('UPTD PPA KabKota'!AH$5:AH$513,MATCH($D214,'UPTD PPA KabKota'!$C$5:$C$513,FALSE))</f>
        <v/>
      </c>
      <c r="BZ214" s="218" t="str">
        <f t="array" ref="BZ214">INDEX('UPTD PPA KabKota'!AI$5:AI$513,MATCH($D214,'UPTD PPA KabKota'!$C$5:$C$513,FALSE))</f>
        <v/>
      </c>
      <c r="CA214" s="218" t="str">
        <f t="array" ref="CA214">INDEX('UPTD PPA KabKota'!AJ$5:AJ$513,MATCH($D214,'UPTD PPA KabKota'!$C$5:$C$513,FALSE))</f>
        <v/>
      </c>
      <c r="CB214" s="218" t="str">
        <f t="array" ref="CB214">INDEX('UPTD PPA KabKota'!AK$5:AK$513,MATCH($D214,'UPTD PPA KabKota'!$C$5:$C$513,FALSE))</f>
        <v/>
      </c>
      <c r="CC214" s="218" t="str">
        <f t="array" ref="CC214">INDEX('UPTD PPA KabKota'!AL$5:AL$513,MATCH($D214,'UPTD PPA KabKota'!$C$5:$C$513,FALSE))</f>
        <v/>
      </c>
      <c r="CD214" s="218" t="str">
        <f t="array" ref="CD214">INDEX('UPTD PPA KabKota'!AM$5:AM$513,MATCH($D214,'UPTD PPA KabKota'!$C$5:$C$513,FALSE))</f>
        <v/>
      </c>
      <c r="CE214" s="218" t="str">
        <f t="array" ref="CE214">INDEX('UPTD PPA KabKota'!AN$5:AN$513,MATCH($D214,'UPTD PPA KabKota'!$C$5:$C$513,FALSE))</f>
        <v/>
      </c>
      <c r="CF214" s="218" t="str">
        <f t="array" ref="CF214">INDEX('UPTD PPA KabKota'!AO$5:AO$513,MATCH($D214,'UPTD PPA KabKota'!$C$5:$C$513,FALSE))</f>
        <v/>
      </c>
      <c r="CG214" s="218" t="str">
        <f t="array" ref="CG214">INDEX('UPTD PPA KabKota'!AP$5:AP$513,MATCH($D214,'UPTD PPA KabKota'!$C$5:$C$513,FALSE))</f>
        <v/>
      </c>
      <c r="CH214" s="218" t="str">
        <f t="array" ref="CH214">INDEX('UPTD PPA KabKota'!AQ$5:AQ$513,MATCH($D214,'UPTD PPA KabKota'!$C$5:$C$513,FALSE))</f>
        <v/>
      </c>
      <c r="CI214" s="218" t="str">
        <f t="array" ref="CI214">INDEX('UPTD PPA KabKota'!AR$5:AR$513,MATCH($D214,'UPTD PPA KabKota'!$C$5:$C$513,FALSE))</f>
        <v/>
      </c>
      <c r="CJ214" s="218" t="str">
        <f t="array" ref="CJ214">INDEX('UPTD PPA KabKota'!AS$5:AS$513,MATCH($D214,'UPTD PPA KabKota'!$C$5:$C$513,FALSE))</f>
        <v/>
      </c>
      <c r="CK214" s="218" t="str">
        <f t="array" ref="CK214">INDEX('UPTD PPA KabKota'!AT$5:AT$513,MATCH($D214,'UPTD PPA KabKota'!$C$5:$C$513,FALSE))</f>
        <v/>
      </c>
      <c r="CL214" s="218" t="str">
        <f t="array" ref="CL214">INDEX('UPTD PPA KabKota'!AU$5:AU$513,MATCH($D214,'UPTD PPA KabKota'!$C$5:$C$513,FALSE))</f>
        <v/>
      </c>
      <c r="CM214" s="218" t="str">
        <f t="array" ref="CM214">INDEX('UPTD PPA KabKota'!AV$5:AV$513,MATCH($D214,'UPTD PPA KabKota'!$C$5:$C$513,FALSE))</f>
        <v/>
      </c>
      <c r="CN214" s="218" t="str">
        <f t="array" ref="CN214">INDEX('UPTD PPA KabKota'!AW$5:AW$513,MATCH($D214,'UPTD PPA KabKota'!$C$5:$C$513,FALSE))</f>
        <v/>
      </c>
      <c r="CO214" s="218" t="str">
        <f t="array" ref="CO214">INDEX('UPTD PPA KabKota'!AX$5:AX$513,MATCH($D214,'UPTD PPA KabKota'!$C$5:$C$513,FALSE))</f>
        <v/>
      </c>
      <c r="CP214" s="218" t="str">
        <f t="array" ref="CP214">INDEX('UPTD PPA KabKota'!AY$5:AY$513,MATCH($D214,'UPTD PPA KabKota'!$C$5:$C$513,FALSE))</f>
        <v/>
      </c>
      <c r="CQ214" s="209" t="str">
        <f>IFERROR(__xludf.DUMMYFUNCTION("IF(ISBLANK($K214),"""",IF(REGEXMATCH($K214,""Peraturan""),""Ada"",IF(REGEXMATCH($K214,""Rekomendasi""),""Tidak Ada"", $K214)))
"),"#N/A")</f>
        <v>#N/A</v>
      </c>
      <c r="CR214" s="209" t="str">
        <f t="array" ref="CR214">index('UPTD PPA KabKota'!$BI$5:$BI$513,match($D214,'UPTD PPA KabKota'!$C$5:$C$513,false))</f>
        <v>Ada</v>
      </c>
      <c r="CS214" s="319" t="s">
        <v>21</v>
      </c>
    </row>
    <row r="215">
      <c r="A215" s="334">
        <v>209.0</v>
      </c>
      <c r="B215" s="334">
        <v>15.0</v>
      </c>
      <c r="C215" s="311" t="s">
        <v>4769</v>
      </c>
      <c r="D215" s="312" t="s">
        <v>2381</v>
      </c>
      <c r="E215" s="315">
        <v>45748.0</v>
      </c>
      <c r="F215" s="218" t="str">
        <f t="array" ref="F215">INDEX('Ortala-KabKota'!F$2:F$415,MATCH($D215,'Ortala-KabKota'!$E$2:$E$415,FALSE))</f>
        <v>#N/A</v>
      </c>
      <c r="G215" s="218" t="str">
        <f t="array" ref="G215">INDEX('Ortala-KabKota'!G$2:G$415,MATCH($D215,'Ortala-KabKota'!$E$2:$E$415,FALSE))</f>
        <v>#N/A</v>
      </c>
      <c r="H215" s="218" t="str">
        <f t="array" ref="H215">INDEX('Ortala-KabKota'!H$2:H$415,MATCH($D215,'Ortala-KabKota'!$E$2:$E$415,FALSE))</f>
        <v>#N/A</v>
      </c>
      <c r="I215" s="218" t="str">
        <f t="array" ref="I215">INDEX('Ortala-KabKota'!I$2:I$415,MATCH($D215,'Ortala-KabKota'!$E$2:$E$415,FALSE))</f>
        <v>#N/A</v>
      </c>
      <c r="J215" s="218" t="str">
        <f t="array" ref="J215">INDEX('Ortala-KabKota'!J$2:J$415,MATCH($D215,'Ortala-KabKota'!$E$2:$E$415,FALSE))</f>
        <v>#N/A</v>
      </c>
      <c r="K215" s="218" t="str">
        <f t="array" ref="K215">INDEX('Ortala-KabKota'!K$2:K$415,MATCH($D215,'Ortala-KabKota'!$E$2:$E$415,FALSE))</f>
        <v>#N/A</v>
      </c>
      <c r="L215" s="218" t="str">
        <f t="array" ref="L215">INDEX('Ortala-KabKota'!L$2:L$415,MATCH($D215,'Ortala-KabKota'!$E$2:$E$415,FALSE))</f>
        <v>#N/A</v>
      </c>
      <c r="M215" s="218" t="str">
        <f t="array" ref="M215">INDEX('Ortala-KabKota'!M$2:M$415,MATCH($D215,'Ortala-KabKota'!$E$2:$E$415,FALSE))</f>
        <v>#N/A</v>
      </c>
      <c r="N215" s="218" t="str">
        <f t="array" ref="N215">INDEX('Ortala-KabKota'!N$2:N$415,MATCH($D215,'Ortala-KabKota'!$E$2:$E$415,FALSE))</f>
        <v>#N/A</v>
      </c>
      <c r="O215" s="218" t="str">
        <f t="array" ref="O215">INDEX('Ortala-KabKota'!O$2:O$415,MATCH($D215,'Ortala-KabKota'!$E$2:$E$415,FALSE))</f>
        <v>#N/A</v>
      </c>
      <c r="P215" s="218" t="str">
        <f t="array" ref="P215">INDEX('Ortala-KabKota'!P$2:P$415,MATCH($D215,'Ortala-KabKota'!$E$2:$E$415,FALSE))</f>
        <v>#N/A</v>
      </c>
      <c r="Q215" s="218" t="str">
        <f t="array" ref="Q215">INDEX('Ortala-KabKota'!Q$2:Q$415,MATCH($D215,'Ortala-KabKota'!$E$2:$E$415,FALSE))</f>
        <v>#N/A</v>
      </c>
      <c r="R215" s="218" t="str">
        <f t="array" ref="R215">INDEX('Ortala-KabKota'!R$2:R$415,MATCH($D215,'Ortala-KabKota'!$E$2:$E$415,FALSE))</f>
        <v>#N/A</v>
      </c>
      <c r="S215" s="218" t="str">
        <f t="array" ref="S215">INDEX('Ortala-KabKota'!S$2:S$415,MATCH($D215,'Ortala-KabKota'!$E$2:$E$415,FALSE))</f>
        <v>#N/A</v>
      </c>
      <c r="T215" s="218" t="str">
        <f t="array" ref="T215">INDEX('Ortala-KabKota'!T$2:T$415,MATCH($D215,'Ortala-KabKota'!$E$2:$E$415,FALSE))</f>
        <v>#N/A</v>
      </c>
      <c r="U215" s="218" t="str">
        <f t="array" ref="U215">INDEX('Ortala-KabKota'!U$2:U$415,MATCH($D215,'Ortala-KabKota'!$E$2:$E$415,FALSE))</f>
        <v>#N/A</v>
      </c>
      <c r="V215" s="218" t="str">
        <f t="array" ref="V215">INDEX('Ortala-KabKota'!V$2:V$415,MATCH($D215,'Ortala-KabKota'!$E$2:$E$415,FALSE))</f>
        <v>#N/A</v>
      </c>
      <c r="W215" s="218" t="str">
        <f t="array" ref="W215">INDEX('Ortala-KabKota'!W$2:W$415,MATCH($D215,'Ortala-KabKota'!$E$2:$E$415,FALSE))</f>
        <v>#N/A</v>
      </c>
      <c r="X215" s="218" t="str">
        <f t="array" ref="X215">INDEX('Ortala-KabKota'!X$2:X$415,MATCH($D215,'Ortala-KabKota'!$E$2:$E$415,FALSE))</f>
        <v>#N/A</v>
      </c>
      <c r="Y215" s="218" t="str">
        <f t="array" ref="Y215">INDEX('Ortala-KabKota'!Y$2:Y$415,MATCH($D215,'Ortala-KabKota'!$E$2:$E$415,FALSE))</f>
        <v>#N/A</v>
      </c>
      <c r="Z215" s="218" t="str">
        <f t="array" ref="Z215">INDEX('Ortala-KabKota'!Z$2:Z$415,MATCH($D215,'Ortala-KabKota'!$E$2:$E$415,FALSE))</f>
        <v>#N/A</v>
      </c>
      <c r="AA215" s="218" t="str">
        <f t="array" ref="AA215">INDEX('Ortala-KabKota'!AA$2:AA$415,MATCH($D215,'Ortala-KabKota'!$E$2:$E$415,FALSE))</f>
        <v>#N/A</v>
      </c>
      <c r="AB215" s="218" t="str">
        <f t="array" ref="AB215">INDEX('Ortala-KabKota'!AB$2:AB$415,MATCH($D215,'Ortala-KabKota'!$E$2:$E$415,FALSE))</f>
        <v>#N/A</v>
      </c>
      <c r="AC215" s="218" t="str">
        <f t="array" ref="AC215">INDEX('Ortala-KabKota'!AC$2:AC$415,MATCH($D215,'Ortala-KabKota'!$E$2:$E$415,FALSE))</f>
        <v>#N/A</v>
      </c>
      <c r="AD215" s="218" t="str">
        <f t="array" ref="AD215">INDEX('Ortala-KabKota'!AD$2:AD$415,MATCH($D215,'Ortala-KabKota'!$E$2:$E$415,FALSE))</f>
        <v>#N/A</v>
      </c>
      <c r="AE215" s="218" t="str">
        <f t="array" ref="AE215">INDEX('Ortala-KabKota'!AE$2:AE$415,MATCH($D215,'Ortala-KabKota'!$E$2:$E$415,FALSE))</f>
        <v>#N/A</v>
      </c>
      <c r="AF215" s="218" t="str">
        <f t="array" ref="AF215">INDEX('Ortala-KabKota'!AF$2:AF$415,MATCH($D215,'Ortala-KabKota'!$E$2:$E$415,FALSE))</f>
        <v>#N/A</v>
      </c>
      <c r="AG215" s="218" t="str">
        <f t="array" ref="AG215">INDEX('Ortala-KabKota'!AG$2:AG$415,MATCH($D215,'Ortala-KabKota'!$E$2:$E$415,FALSE))</f>
        <v>#N/A</v>
      </c>
      <c r="AH215" s="218" t="str">
        <f t="array" ref="AH215">INDEX('Ortala-KabKota'!AH$2:AH$415,MATCH($D215,'Ortala-KabKota'!$E$2:$E$415,FALSE))</f>
        <v>#N/A</v>
      </c>
      <c r="AI215" s="218" t="str">
        <f t="array" ref="AI215">INDEX('Ortala-KabKota'!AI$2:AI$415,MATCH($D215,'Ortala-KabKota'!$E$2:$E$415,FALSE))</f>
        <v>#N/A</v>
      </c>
      <c r="AJ215" s="218" t="str">
        <f t="array" ref="AJ215">INDEX('Ortala-KabKota'!AJ$2:AJ$415,MATCH($D215,'Ortala-KabKota'!$E$2:$E$415,FALSE))</f>
        <v>#N/A</v>
      </c>
      <c r="AK215" s="218" t="str">
        <f t="array" ref="AK215">INDEX('Ortala-KabKota'!AK$2:AK$415,MATCH($D215,'Ortala-KabKota'!$E$2:$E$415,FALSE))</f>
        <v>#N/A</v>
      </c>
      <c r="AL215" s="218" t="str">
        <f t="array" ref="AL215">INDEX('Ortala-KabKota'!AL$2:AL$415,MATCH($D215,'Ortala-KabKota'!$E$2:$E$415,FALSE))</f>
        <v>#N/A</v>
      </c>
      <c r="AM215" s="218" t="str">
        <f t="array" ref="AM215">INDEX('Ortala-KabKota'!AM$2:AM$415,MATCH($D215,'Ortala-KabKota'!$E$2:$E$415,FALSE))</f>
        <v>#N/A</v>
      </c>
      <c r="AN215" s="218" t="str">
        <f t="array" ref="AN215">INDEX('Ortala-KabKota'!AN$2:AN$415,MATCH($D215,'Ortala-KabKota'!$E$2:$E$415,FALSE))</f>
        <v>#N/A</v>
      </c>
      <c r="AO215" s="218" t="str">
        <f t="array" ref="AO215">INDEX('Ortala-KabKota'!AO$2:AO$415,MATCH($D215,'Ortala-KabKota'!$E$2:$E$415,FALSE))</f>
        <v>#N/A</v>
      </c>
      <c r="AP215" s="218" t="str">
        <f t="array" ref="AP215">INDEX('Ortala-KabKota'!AP$2:AP$415,MATCH($D215,'Ortala-KabKota'!$E$2:$E$415,FALSE))</f>
        <v>#N/A</v>
      </c>
      <c r="AQ215" s="218" t="str">
        <f t="array" ref="AQ215">INDEX('Ortala-KabKota'!AQ$2:AQ$415,MATCH($D215,'Ortala-KabKota'!$E$2:$E$415,FALSE))</f>
        <v>#N/A</v>
      </c>
      <c r="AR215" s="218" t="str">
        <f t="array" ref="AR215">INDEX('Ortala-KabKota'!AR$2:AR$415,MATCH($D215,'Ortala-KabKota'!$E$2:$E$415,FALSE))</f>
        <v>#N/A</v>
      </c>
      <c r="AS215" s="218" t="str">
        <f t="array" ref="AS215">INDEX('Ortala-KabKota'!AS$2:AS$415,MATCH($D215,'Ortala-KabKota'!$E$2:$E$415,FALSE))</f>
        <v>#N/A</v>
      </c>
      <c r="AT215" s="218" t="str">
        <f t="array" ref="AT215">INDEX('Ortala-KabKota'!AT$2:AT$415,MATCH($D215,'Ortala-KabKota'!$E$2:$E$415,FALSE))</f>
        <v>#N/A</v>
      </c>
      <c r="AU215" s="218" t="str">
        <f t="array" ref="AU215">INDEX('UPTD PPA KabKota'!D$5:D$513,MATCH($D215,'UPTD PPA KabKota'!$C$5:$C$513,FALSE))</f>
        <v> UPTD masih dalam proses </v>
      </c>
      <c r="AV215" s="218" t="str">
        <f t="array" ref="AV215">INDEX('UPTD PPA KabKota'!E$5:E$513,MATCH($D215,'UPTD PPA KabKota'!$C$5:$C$513,FALSE))</f>
        <v>Jl. S. Parman No. 43 Purwodadi Kabupaten Grobogan</v>
      </c>
      <c r="AW215" s="218">
        <f t="array" ref="AW215">INDEX('UPTD PPA KabKota'!F$5:F$513,MATCH($D215,'UPTD PPA KabKota'!$C$5:$C$513,FALSE))</f>
        <v>82243450806</v>
      </c>
      <c r="AX215" s="218">
        <f t="array" ref="AX215">INDEX('UPTD PPA KabKota'!G$5:G$513,MATCH($D215,'UPTD PPA KabKota'!$C$5:$C$513,FALSE))</f>
        <v>82243450806</v>
      </c>
      <c r="AY215" s="218" t="str">
        <f t="array" ref="AY215">INDEX('UPTD PPA KabKota'!H$5:H$513,MATCH($D215,'UPTD PPA KabKota'!$C$5:$C$513,FALSE))</f>
        <v>masih dalam proses</v>
      </c>
      <c r="AZ215" s="218" t="str">
        <f t="array" ref="AZ215">INDEX('UPTD PPA KabKota'!I$5:I$513,MATCH($D215,'UPTD PPA KabKota'!$C$5:$C$513,FALSE))</f>
        <v/>
      </c>
      <c r="BA215" s="218" t="str">
        <f t="array" ref="BA215">INDEX('UPTD PPA KabKota'!J$5:J$513,MATCH($D215,'UPTD PPA KabKota'!$C$5:$C$513,FALSE))</f>
        <v/>
      </c>
      <c r="BB215" s="218" t="str">
        <f t="array" ref="BB215">INDEX('UPTD PPA KabKota'!K$5:K$513,MATCH($D215,'UPTD PPA KabKota'!$C$5:$C$513,FALSE))</f>
        <v/>
      </c>
      <c r="BC215" s="218" t="str">
        <f t="array" ref="BC215">INDEX('UPTD PPA KabKota'!L$5:L$513,MATCH($D215,'UPTD PPA KabKota'!$C$5:$C$513,FALSE))</f>
        <v/>
      </c>
      <c r="BD215" s="218" t="str">
        <f t="array" ref="BD215">INDEX('UPTD PPA KabKota'!M$5:M$513,MATCH($D215,'UPTD PPA KabKota'!$C$5:$C$513,FALSE))</f>
        <v/>
      </c>
      <c r="BE215" s="218" t="str">
        <f t="array" ref="BE215">INDEX('UPTD PPA KabKota'!N$5:N$513,MATCH($D215,'UPTD PPA KabKota'!$C$5:$C$513,FALSE))</f>
        <v/>
      </c>
      <c r="BF215" s="218" t="str">
        <f t="array" ref="BF215">INDEX('UPTD PPA KabKota'!O$5:O$513,MATCH($D215,'UPTD PPA KabKota'!$C$5:$C$513,FALSE))</f>
        <v/>
      </c>
      <c r="BG215" s="218" t="str">
        <f t="array" ref="BG215">INDEX('UPTD PPA KabKota'!P$5:P$513,MATCH($D215,'UPTD PPA KabKota'!$C$5:$C$513,FALSE))</f>
        <v/>
      </c>
      <c r="BH215" s="218" t="str">
        <f t="array" ref="BH215">INDEX('UPTD PPA KabKota'!Q$5:Q$513,MATCH($D215,'UPTD PPA KabKota'!$C$5:$C$513,FALSE))</f>
        <v/>
      </c>
      <c r="BI215" s="218" t="str">
        <f t="array" ref="BI215">INDEX('UPTD PPA KabKota'!R$5:R$513,MATCH($D215,'UPTD PPA KabKota'!$C$5:$C$513,FALSE))</f>
        <v/>
      </c>
      <c r="BJ215" s="218" t="str">
        <f t="array" ref="BJ215">INDEX('UPTD PPA KabKota'!S$5:S$513,MATCH($D215,'UPTD PPA KabKota'!$C$5:$C$513,FALSE))</f>
        <v/>
      </c>
      <c r="BK215" s="218" t="str">
        <f t="array" ref="BK215">INDEX('UPTD PPA KabKota'!T$5:T$513,MATCH($D215,'UPTD PPA KabKota'!$C$5:$C$513,FALSE))</f>
        <v/>
      </c>
      <c r="BL215" s="218" t="str">
        <f t="array" ref="BL215">INDEX('UPTD PPA KabKota'!U$5:U$513,MATCH($D215,'UPTD PPA KabKota'!$C$5:$C$513,FALSE))</f>
        <v/>
      </c>
      <c r="BM215" s="218" t="str">
        <f t="array" ref="BM215">INDEX('UPTD PPA KabKota'!V$5:V$513,MATCH($D215,'UPTD PPA KabKota'!$C$5:$C$513,FALSE))</f>
        <v/>
      </c>
      <c r="BN215" s="218" t="str">
        <f t="array" ref="BN215">INDEX('UPTD PPA KabKota'!W$5:W$513,MATCH($D215,'UPTD PPA KabKota'!$C$5:$C$513,FALSE))</f>
        <v/>
      </c>
      <c r="BO215" s="218" t="str">
        <f t="array" ref="BO215">INDEX('UPTD PPA KabKota'!X$5:X$513,MATCH($D215,'UPTD PPA KabKota'!$C$5:$C$513,FALSE))</f>
        <v/>
      </c>
      <c r="BP215" s="218" t="str">
        <f t="array" ref="BP215">INDEX('UPTD PPA KabKota'!Y$5:Y$513,MATCH($D215,'UPTD PPA KabKota'!$C$5:$C$513,FALSE))</f>
        <v/>
      </c>
      <c r="BQ215" s="218" t="str">
        <f t="array" ref="BQ215">INDEX('UPTD PPA KabKota'!Z$5:Z$513,MATCH($D215,'UPTD PPA KabKota'!$C$5:$C$513,FALSE))</f>
        <v/>
      </c>
      <c r="BR215" s="218" t="str">
        <f t="array" ref="BR215">INDEX('UPTD PPA KabKota'!AA$5:AA$513,MATCH($D215,'UPTD PPA KabKota'!$C$5:$C$513,FALSE))</f>
        <v/>
      </c>
      <c r="BS215" s="218" t="str">
        <f t="array" ref="BS215">INDEX('UPTD PPA KabKota'!AB$5:AB$513,MATCH($D215,'UPTD PPA KabKota'!$C$5:$C$513,FALSE))</f>
        <v/>
      </c>
      <c r="BT215" s="218" t="str">
        <f t="array" ref="BT215">INDEX('UPTD PPA KabKota'!AC$5:AC$513,MATCH($D215,'UPTD PPA KabKota'!$C$5:$C$513,FALSE))</f>
        <v/>
      </c>
      <c r="BU215" s="218" t="str">
        <f t="array" ref="BU215">INDEX('UPTD PPA KabKota'!AD$5:AD$513,MATCH($D215,'UPTD PPA KabKota'!$C$5:$C$513,FALSE))</f>
        <v/>
      </c>
      <c r="BV215" s="218" t="str">
        <f t="array" ref="BV215">INDEX('UPTD PPA KabKota'!AE$5:AE$513,MATCH($D215,'UPTD PPA KabKota'!$C$5:$C$513,FALSE))</f>
        <v/>
      </c>
      <c r="BW215" s="218" t="str">
        <f t="array" ref="BW215">INDEX('UPTD PPA KabKota'!AF$5:AF$513,MATCH($D215,'UPTD PPA KabKota'!$C$5:$C$513,FALSE))</f>
        <v/>
      </c>
      <c r="BX215" s="218" t="str">
        <f t="array" ref="BX215">INDEX('UPTD PPA KabKota'!AG$5:AG$513,MATCH($D215,'UPTD PPA KabKota'!$C$5:$C$513,FALSE))</f>
        <v/>
      </c>
      <c r="BY215" s="218" t="str">
        <f t="array" ref="BY215">INDEX('UPTD PPA KabKota'!AH$5:AH$513,MATCH($D215,'UPTD PPA KabKota'!$C$5:$C$513,FALSE))</f>
        <v/>
      </c>
      <c r="BZ215" s="218" t="str">
        <f t="array" ref="BZ215">INDEX('UPTD PPA KabKota'!AI$5:AI$513,MATCH($D215,'UPTD PPA KabKota'!$C$5:$C$513,FALSE))</f>
        <v/>
      </c>
      <c r="CA215" s="218" t="str">
        <f t="array" ref="CA215">INDEX('UPTD PPA KabKota'!AJ$5:AJ$513,MATCH($D215,'UPTD PPA KabKota'!$C$5:$C$513,FALSE))</f>
        <v/>
      </c>
      <c r="CB215" s="218" t="str">
        <f t="array" ref="CB215">INDEX('UPTD PPA KabKota'!AK$5:AK$513,MATCH($D215,'UPTD PPA KabKota'!$C$5:$C$513,FALSE))</f>
        <v/>
      </c>
      <c r="CC215" s="218" t="str">
        <f t="array" ref="CC215">INDEX('UPTD PPA KabKota'!AL$5:AL$513,MATCH($D215,'UPTD PPA KabKota'!$C$5:$C$513,FALSE))</f>
        <v/>
      </c>
      <c r="CD215" s="218" t="str">
        <f t="array" ref="CD215">INDEX('UPTD PPA KabKota'!AM$5:AM$513,MATCH($D215,'UPTD PPA KabKota'!$C$5:$C$513,FALSE))</f>
        <v/>
      </c>
      <c r="CE215" s="218" t="str">
        <f t="array" ref="CE215">INDEX('UPTD PPA KabKota'!AN$5:AN$513,MATCH($D215,'UPTD PPA KabKota'!$C$5:$C$513,FALSE))</f>
        <v/>
      </c>
      <c r="CF215" s="218" t="str">
        <f t="array" ref="CF215">INDEX('UPTD PPA KabKota'!AO$5:AO$513,MATCH($D215,'UPTD PPA KabKota'!$C$5:$C$513,FALSE))</f>
        <v/>
      </c>
      <c r="CG215" s="218" t="str">
        <f t="array" ref="CG215">INDEX('UPTD PPA KabKota'!AP$5:AP$513,MATCH($D215,'UPTD PPA KabKota'!$C$5:$C$513,FALSE))</f>
        <v/>
      </c>
      <c r="CH215" s="218" t="str">
        <f t="array" ref="CH215">INDEX('UPTD PPA KabKota'!AQ$5:AQ$513,MATCH($D215,'UPTD PPA KabKota'!$C$5:$C$513,FALSE))</f>
        <v/>
      </c>
      <c r="CI215" s="218" t="str">
        <f t="array" ref="CI215">INDEX('UPTD PPA KabKota'!AR$5:AR$513,MATCH($D215,'UPTD PPA KabKota'!$C$5:$C$513,FALSE))</f>
        <v/>
      </c>
      <c r="CJ215" s="218" t="str">
        <f t="array" ref="CJ215">INDEX('UPTD PPA KabKota'!AS$5:AS$513,MATCH($D215,'UPTD PPA KabKota'!$C$5:$C$513,FALSE))</f>
        <v/>
      </c>
      <c r="CK215" s="218" t="str">
        <f t="array" ref="CK215">INDEX('UPTD PPA KabKota'!AT$5:AT$513,MATCH($D215,'UPTD PPA KabKota'!$C$5:$C$513,FALSE))</f>
        <v/>
      </c>
      <c r="CL215" s="218" t="str">
        <f t="array" ref="CL215">INDEX('UPTD PPA KabKota'!AU$5:AU$513,MATCH($D215,'UPTD PPA KabKota'!$C$5:$C$513,FALSE))</f>
        <v/>
      </c>
      <c r="CM215" s="218" t="str">
        <f t="array" ref="CM215">INDEX('UPTD PPA KabKota'!AV$5:AV$513,MATCH($D215,'UPTD PPA KabKota'!$C$5:$C$513,FALSE))</f>
        <v/>
      </c>
      <c r="CN215" s="218" t="str">
        <f t="array" ref="CN215">INDEX('UPTD PPA KabKota'!AW$5:AW$513,MATCH($D215,'UPTD PPA KabKota'!$C$5:$C$513,FALSE))</f>
        <v/>
      </c>
      <c r="CO215" s="218" t="str">
        <f t="array" ref="CO215">INDEX('UPTD PPA KabKota'!AX$5:AX$513,MATCH($D215,'UPTD PPA KabKota'!$C$5:$C$513,FALSE))</f>
        <v/>
      </c>
      <c r="CP215" s="218" t="str">
        <f t="array" ref="CP215">INDEX('UPTD PPA KabKota'!AY$5:AY$513,MATCH($D215,'UPTD PPA KabKota'!$C$5:$C$513,FALSE))</f>
        <v/>
      </c>
      <c r="CQ215" s="209" t="str">
        <f>IFERROR(__xludf.DUMMYFUNCTION("IF(ISBLANK($K215),"""",IF(REGEXMATCH($K215,""Peraturan""),""Ada"",IF(REGEXMATCH($K215,""Rekomendasi""),""Tidak Ada"", $K215)))
"),"#N/A")</f>
        <v>#N/A</v>
      </c>
      <c r="CR215" s="209" t="str">
        <f t="array" ref="CR215">index('UPTD PPA KabKota'!$BI$5:$BI$513,match($D215,'UPTD PPA KabKota'!$C$5:$C$513,false))</f>
        <v>Tidak Ada</v>
      </c>
      <c r="CS215" s="319" t="s">
        <v>21</v>
      </c>
    </row>
    <row r="216">
      <c r="A216" s="334">
        <v>210.0</v>
      </c>
      <c r="B216" s="334">
        <v>16.0</v>
      </c>
      <c r="C216" s="311" t="s">
        <v>4769</v>
      </c>
      <c r="D216" s="312" t="s">
        <v>2387</v>
      </c>
      <c r="E216" s="315">
        <v>45748.0</v>
      </c>
      <c r="F216" s="218" t="str">
        <f t="array" ref="F216">INDEX('Ortala-KabKota'!F$2:F$415,MATCH($D216,'Ortala-KabKota'!$E$2:$E$415,FALSE))</f>
        <v>#N/A</v>
      </c>
      <c r="G216" s="218" t="str">
        <f t="array" ref="G216">INDEX('Ortala-KabKota'!G$2:G$415,MATCH($D216,'Ortala-KabKota'!$E$2:$E$415,FALSE))</f>
        <v>#N/A</v>
      </c>
      <c r="H216" s="218" t="str">
        <f t="array" ref="H216">INDEX('Ortala-KabKota'!H$2:H$415,MATCH($D216,'Ortala-KabKota'!$E$2:$E$415,FALSE))</f>
        <v>#N/A</v>
      </c>
      <c r="I216" s="218" t="str">
        <f t="array" ref="I216">INDEX('Ortala-KabKota'!I$2:I$415,MATCH($D216,'Ortala-KabKota'!$E$2:$E$415,FALSE))</f>
        <v>#N/A</v>
      </c>
      <c r="J216" s="218" t="str">
        <f t="array" ref="J216">INDEX('Ortala-KabKota'!J$2:J$415,MATCH($D216,'Ortala-KabKota'!$E$2:$E$415,FALSE))</f>
        <v>#N/A</v>
      </c>
      <c r="K216" s="218" t="str">
        <f t="array" ref="K216">INDEX('Ortala-KabKota'!K$2:K$415,MATCH($D216,'Ortala-KabKota'!$E$2:$E$415,FALSE))</f>
        <v>#N/A</v>
      </c>
      <c r="L216" s="218" t="str">
        <f t="array" ref="L216">INDEX('Ortala-KabKota'!L$2:L$415,MATCH($D216,'Ortala-KabKota'!$E$2:$E$415,FALSE))</f>
        <v>#N/A</v>
      </c>
      <c r="M216" s="218" t="str">
        <f t="array" ref="M216">INDEX('Ortala-KabKota'!M$2:M$415,MATCH($D216,'Ortala-KabKota'!$E$2:$E$415,FALSE))</f>
        <v>#N/A</v>
      </c>
      <c r="N216" s="218" t="str">
        <f t="array" ref="N216">INDEX('Ortala-KabKota'!N$2:N$415,MATCH($D216,'Ortala-KabKota'!$E$2:$E$415,FALSE))</f>
        <v>#N/A</v>
      </c>
      <c r="O216" s="218" t="str">
        <f t="array" ref="O216">INDEX('Ortala-KabKota'!O$2:O$415,MATCH($D216,'Ortala-KabKota'!$E$2:$E$415,FALSE))</f>
        <v>#N/A</v>
      </c>
      <c r="P216" s="218" t="str">
        <f t="array" ref="P216">INDEX('Ortala-KabKota'!P$2:P$415,MATCH($D216,'Ortala-KabKota'!$E$2:$E$415,FALSE))</f>
        <v>#N/A</v>
      </c>
      <c r="Q216" s="218" t="str">
        <f t="array" ref="Q216">INDEX('Ortala-KabKota'!Q$2:Q$415,MATCH($D216,'Ortala-KabKota'!$E$2:$E$415,FALSE))</f>
        <v>#N/A</v>
      </c>
      <c r="R216" s="218" t="str">
        <f t="array" ref="R216">INDEX('Ortala-KabKota'!R$2:R$415,MATCH($D216,'Ortala-KabKota'!$E$2:$E$415,FALSE))</f>
        <v>#N/A</v>
      </c>
      <c r="S216" s="218" t="str">
        <f t="array" ref="S216">INDEX('Ortala-KabKota'!S$2:S$415,MATCH($D216,'Ortala-KabKota'!$E$2:$E$415,FALSE))</f>
        <v>#N/A</v>
      </c>
      <c r="T216" s="218" t="str">
        <f t="array" ref="T216">INDEX('Ortala-KabKota'!T$2:T$415,MATCH($D216,'Ortala-KabKota'!$E$2:$E$415,FALSE))</f>
        <v>#N/A</v>
      </c>
      <c r="U216" s="218" t="str">
        <f t="array" ref="U216">INDEX('Ortala-KabKota'!U$2:U$415,MATCH($D216,'Ortala-KabKota'!$E$2:$E$415,FALSE))</f>
        <v>#N/A</v>
      </c>
      <c r="V216" s="218" t="str">
        <f t="array" ref="V216">INDEX('Ortala-KabKota'!V$2:V$415,MATCH($D216,'Ortala-KabKota'!$E$2:$E$415,FALSE))</f>
        <v>#N/A</v>
      </c>
      <c r="W216" s="218" t="str">
        <f t="array" ref="W216">INDEX('Ortala-KabKota'!W$2:W$415,MATCH($D216,'Ortala-KabKota'!$E$2:$E$415,FALSE))</f>
        <v>#N/A</v>
      </c>
      <c r="X216" s="218" t="str">
        <f t="array" ref="X216">INDEX('Ortala-KabKota'!X$2:X$415,MATCH($D216,'Ortala-KabKota'!$E$2:$E$415,FALSE))</f>
        <v>#N/A</v>
      </c>
      <c r="Y216" s="218" t="str">
        <f t="array" ref="Y216">INDEX('Ortala-KabKota'!Y$2:Y$415,MATCH($D216,'Ortala-KabKota'!$E$2:$E$415,FALSE))</f>
        <v>#N/A</v>
      </c>
      <c r="Z216" s="218" t="str">
        <f t="array" ref="Z216">INDEX('Ortala-KabKota'!Z$2:Z$415,MATCH($D216,'Ortala-KabKota'!$E$2:$E$415,FALSE))</f>
        <v>#N/A</v>
      </c>
      <c r="AA216" s="218" t="str">
        <f t="array" ref="AA216">INDEX('Ortala-KabKota'!AA$2:AA$415,MATCH($D216,'Ortala-KabKota'!$E$2:$E$415,FALSE))</f>
        <v>#N/A</v>
      </c>
      <c r="AB216" s="218" t="str">
        <f t="array" ref="AB216">INDEX('Ortala-KabKota'!AB$2:AB$415,MATCH($D216,'Ortala-KabKota'!$E$2:$E$415,FALSE))</f>
        <v>#N/A</v>
      </c>
      <c r="AC216" s="218" t="str">
        <f t="array" ref="AC216">INDEX('Ortala-KabKota'!AC$2:AC$415,MATCH($D216,'Ortala-KabKota'!$E$2:$E$415,FALSE))</f>
        <v>#N/A</v>
      </c>
      <c r="AD216" s="218" t="str">
        <f t="array" ref="AD216">INDEX('Ortala-KabKota'!AD$2:AD$415,MATCH($D216,'Ortala-KabKota'!$E$2:$E$415,FALSE))</f>
        <v>#N/A</v>
      </c>
      <c r="AE216" s="218" t="str">
        <f t="array" ref="AE216">INDEX('Ortala-KabKota'!AE$2:AE$415,MATCH($D216,'Ortala-KabKota'!$E$2:$E$415,FALSE))</f>
        <v>#N/A</v>
      </c>
      <c r="AF216" s="218" t="str">
        <f t="array" ref="AF216">INDEX('Ortala-KabKota'!AF$2:AF$415,MATCH($D216,'Ortala-KabKota'!$E$2:$E$415,FALSE))</f>
        <v>#N/A</v>
      </c>
      <c r="AG216" s="218" t="str">
        <f t="array" ref="AG216">INDEX('Ortala-KabKota'!AG$2:AG$415,MATCH($D216,'Ortala-KabKota'!$E$2:$E$415,FALSE))</f>
        <v>#N/A</v>
      </c>
      <c r="AH216" s="218" t="str">
        <f t="array" ref="AH216">INDEX('Ortala-KabKota'!AH$2:AH$415,MATCH($D216,'Ortala-KabKota'!$E$2:$E$415,FALSE))</f>
        <v>#N/A</v>
      </c>
      <c r="AI216" s="218" t="str">
        <f t="array" ref="AI216">INDEX('Ortala-KabKota'!AI$2:AI$415,MATCH($D216,'Ortala-KabKota'!$E$2:$E$415,FALSE))</f>
        <v>#N/A</v>
      </c>
      <c r="AJ216" s="218" t="str">
        <f t="array" ref="AJ216">INDEX('Ortala-KabKota'!AJ$2:AJ$415,MATCH($D216,'Ortala-KabKota'!$E$2:$E$415,FALSE))</f>
        <v>#N/A</v>
      </c>
      <c r="AK216" s="218" t="str">
        <f t="array" ref="AK216">INDEX('Ortala-KabKota'!AK$2:AK$415,MATCH($D216,'Ortala-KabKota'!$E$2:$E$415,FALSE))</f>
        <v>#N/A</v>
      </c>
      <c r="AL216" s="218" t="str">
        <f t="array" ref="AL216">INDEX('Ortala-KabKota'!AL$2:AL$415,MATCH($D216,'Ortala-KabKota'!$E$2:$E$415,FALSE))</f>
        <v>#N/A</v>
      </c>
      <c r="AM216" s="218" t="str">
        <f t="array" ref="AM216">INDEX('Ortala-KabKota'!AM$2:AM$415,MATCH($D216,'Ortala-KabKota'!$E$2:$E$415,FALSE))</f>
        <v>#N/A</v>
      </c>
      <c r="AN216" s="218" t="str">
        <f t="array" ref="AN216">INDEX('Ortala-KabKota'!AN$2:AN$415,MATCH($D216,'Ortala-KabKota'!$E$2:$E$415,FALSE))</f>
        <v>#N/A</v>
      </c>
      <c r="AO216" s="218" t="str">
        <f t="array" ref="AO216">INDEX('Ortala-KabKota'!AO$2:AO$415,MATCH($D216,'Ortala-KabKota'!$E$2:$E$415,FALSE))</f>
        <v>#N/A</v>
      </c>
      <c r="AP216" s="218" t="str">
        <f t="array" ref="AP216">INDEX('Ortala-KabKota'!AP$2:AP$415,MATCH($D216,'Ortala-KabKota'!$E$2:$E$415,FALSE))</f>
        <v>#N/A</v>
      </c>
      <c r="AQ216" s="218" t="str">
        <f t="array" ref="AQ216">INDEX('Ortala-KabKota'!AQ$2:AQ$415,MATCH($D216,'Ortala-KabKota'!$E$2:$E$415,FALSE))</f>
        <v>#N/A</v>
      </c>
      <c r="AR216" s="218" t="str">
        <f t="array" ref="AR216">INDEX('Ortala-KabKota'!AR$2:AR$415,MATCH($D216,'Ortala-KabKota'!$E$2:$E$415,FALSE))</f>
        <v>#N/A</v>
      </c>
      <c r="AS216" s="218" t="str">
        <f t="array" ref="AS216">INDEX('Ortala-KabKota'!AS$2:AS$415,MATCH($D216,'Ortala-KabKota'!$E$2:$E$415,FALSE))</f>
        <v>#N/A</v>
      </c>
      <c r="AT216" s="218" t="str">
        <f t="array" ref="AT216">INDEX('Ortala-KabKota'!AT$2:AT$415,MATCH($D216,'Ortala-KabKota'!$E$2:$E$415,FALSE))</f>
        <v>#N/A</v>
      </c>
      <c r="AU216" s="218" t="str">
        <f t="array" ref="AU216">INDEX('UPTD PPA KabKota'!D$5:D$513,MATCH($D216,'UPTD PPA KabKota'!$C$5:$C$513,FALSE))</f>
        <v>Amida Hayu Kristiana, S.Sos.MM</v>
      </c>
      <c r="AV216" s="218" t="str">
        <f t="array" ref="AV216">INDEX('UPTD PPA KabKota'!E$5:E$513,MATCH($D216,'UPTD PPA KabKota'!$C$5:$C$513,FALSE))</f>
        <v>Jalan Jepon Jatirogo no 1 Blora</v>
      </c>
      <c r="AW216" s="218" t="str">
        <f t="array" ref="AW216">INDEX('UPTD PPA KabKota'!F$5:F$513,MATCH($D216,'UPTD PPA KabKota'!$C$5:$C$513,FALSE))</f>
        <v>Blm Terpasang</v>
      </c>
      <c r="AX216" s="218">
        <f t="array" ref="AX216">INDEX('UPTD PPA KabKota'!G$5:G$513,MATCH($D216,'UPTD PPA KabKota'!$C$5:$C$513,FALSE))</f>
        <v>89525643548</v>
      </c>
      <c r="AY216" s="218" t="str">
        <f t="array" ref="AY216">INDEX('UPTD PPA KabKota'!H$5:H$513,MATCH($D216,'UPTD PPA KabKota'!$C$5:$C$513,FALSE))</f>
        <v>masih proses ttd perkada</v>
      </c>
      <c r="AZ216" s="218" t="str">
        <f t="array" ref="AZ216">INDEX('UPTD PPA KabKota'!I$5:I$513,MATCH($D216,'UPTD PPA KabKota'!$C$5:$C$513,FALSE))</f>
        <v/>
      </c>
      <c r="BA216" s="218" t="str">
        <f t="array" ref="BA216">INDEX('UPTD PPA KabKota'!J$5:J$513,MATCH($D216,'UPTD PPA KabKota'!$C$5:$C$513,FALSE))</f>
        <v/>
      </c>
      <c r="BB216" s="218" t="str">
        <f t="array" ref="BB216">INDEX('UPTD PPA KabKota'!K$5:K$513,MATCH($D216,'UPTD PPA KabKota'!$C$5:$C$513,FALSE))</f>
        <v/>
      </c>
      <c r="BC216" s="218" t="str">
        <f t="array" ref="BC216">INDEX('UPTD PPA KabKota'!L$5:L$513,MATCH($D216,'UPTD PPA KabKota'!$C$5:$C$513,FALSE))</f>
        <v>Kabid PPPA Amida 082137179318</v>
      </c>
      <c r="BD216" s="218" t="str">
        <f t="array" ref="BD216">INDEX('UPTD PPA KabKota'!M$5:M$513,MATCH($D216,'UPTD PPA KabKota'!$C$5:$C$513,FALSE))</f>
        <v>p2tp2a.blora@gmail.com</v>
      </c>
      <c r="BE216" s="218" t="str">
        <f t="array" ref="BE216">INDEX('UPTD PPA KabKota'!N$5:N$513,MATCH($D216,'UPTD PPA KabKota'!$C$5:$C$513,FALSE))</f>
        <v>Kepala UPTD, Kelompok Jabatan Fungsional, Pelaksana</v>
      </c>
      <c r="BF216" s="218" t="str">
        <f t="array" ref="BF216">INDEX('UPTD PPA KabKota'!O$5:O$513,MATCH($D216,'UPTD PPA KabKota'!$C$5:$C$513,FALSE))</f>
        <v>Mandiri</v>
      </c>
      <c r="BG216" s="218" t="str">
        <f t="array" ref="BG216">INDEX('UPTD PPA KabKota'!P$5:P$513,MATCH($D216,'UPTD PPA KabKota'!$C$5:$C$513,FALSE))</f>
        <v>Tidak Punya</v>
      </c>
      <c r="BH216" s="218" t="str">
        <f t="array" ref="BH216">INDEX('UPTD PPA KabKota'!Q$5:Q$513,MATCH($D216,'UPTD PPA KabKota'!$C$5:$C$513,FALSE))</f>
        <v>Eks Puskesmas Jepon</v>
      </c>
      <c r="BI216" s="218" t="str">
        <f t="array" ref="BI216">INDEX('UPTD PPA KabKota'!R$5:R$513,MATCH($D216,'UPTD PPA KabKota'!$C$5:$C$513,FALSE))</f>
        <v>Ada</v>
      </c>
      <c r="BJ216" s="218" t="str">
        <f t="array" ref="BJ216">INDEX('UPTD PPA KabKota'!S$5:S$513,MATCH($D216,'UPTD PPA KabKota'!$C$5:$C$513,FALSE))</f>
        <v>Ada</v>
      </c>
      <c r="BK216" s="218" t="str">
        <f t="array" ref="BK216">INDEX('UPTD PPA KabKota'!T$5:T$513,MATCH($D216,'UPTD PPA KabKota'!$C$5:$C$513,FALSE))</f>
        <v>Ada</v>
      </c>
      <c r="BL216" s="218" t="str">
        <f t="array" ref="BL216">INDEX('UPTD PPA KabKota'!U$5:U$513,MATCH($D216,'UPTD PPA KabKota'!$C$5:$C$513,FALSE))</f>
        <v>Ada</v>
      </c>
      <c r="BM216" s="218" t="str">
        <f t="array" ref="BM216">INDEX('UPTD PPA KabKota'!V$5:V$513,MATCH($D216,'UPTD PPA KabKota'!$C$5:$C$513,FALSE))</f>
        <v>Ada</v>
      </c>
      <c r="BN216" s="218" t="str">
        <f t="array" ref="BN216">INDEX('UPTD PPA KabKota'!W$5:W$513,MATCH($D216,'UPTD PPA KabKota'!$C$5:$C$513,FALSE))</f>
        <v>Ada</v>
      </c>
      <c r="BO216" s="218" t="str">
        <f t="array" ref="BO216">INDEX('UPTD PPA KabKota'!X$5:X$513,MATCH($D216,'UPTD PPA KabKota'!$C$5:$C$513,FALSE))</f>
        <v>Tidak Ada</v>
      </c>
      <c r="BP216" s="218" t="str">
        <f t="array" ref="BP216">INDEX('UPTD PPA KabKota'!Y$5:Y$513,MATCH($D216,'UPTD PPA KabKota'!$C$5:$C$513,FALSE))</f>
        <v>Tidak Ada</v>
      </c>
      <c r="BQ216" s="218" t="str">
        <f t="array" ref="BQ216">INDEX('UPTD PPA KabKota'!Z$5:Z$513,MATCH($D216,'UPTD PPA KabKota'!$C$5:$C$513,FALSE))</f>
        <v>Ada</v>
      </c>
      <c r="BR216" s="218" t="str">
        <f t="array" ref="BR216">INDEX('UPTD PPA KabKota'!AA$5:AA$513,MATCH($D216,'UPTD PPA KabKota'!$C$5:$C$513,FALSE))</f>
        <v>Tidak Ada</v>
      </c>
      <c r="BS216" s="218" t="str">
        <f t="array" ref="BS216">INDEX('UPTD PPA KabKota'!AB$5:AB$513,MATCH($D216,'UPTD PPA KabKota'!$C$5:$C$513,FALSE))</f>
        <v>Tidak Ada</v>
      </c>
      <c r="BT216" s="218" t="str">
        <f t="array" ref="BT216">INDEX('UPTD PPA KabKota'!AC$5:AC$513,MATCH($D216,'UPTD PPA KabKota'!$C$5:$C$513,FALSE))</f>
        <v>Sudah</v>
      </c>
      <c r="BU216" s="218" t="str">
        <f t="array" ref="BU216">INDEX('UPTD PPA KabKota'!AD$5:AD$513,MATCH($D216,'UPTD PPA KabKota'!$C$5:$C$513,FALSE))</f>
        <v>Sudah</v>
      </c>
      <c r="BV216" s="218" t="str">
        <f t="array" ref="BV216">INDEX('UPTD PPA KabKota'!AE$5:AE$513,MATCH($D216,'UPTD PPA KabKota'!$C$5:$C$513,FALSE))</f>
        <v>Sudah</v>
      </c>
      <c r="BW216" s="218" t="str">
        <f t="array" ref="BW216">INDEX('UPTD PPA KabKota'!AF$5:AF$513,MATCH($D216,'UPTD PPA KabKota'!$C$5:$C$513,FALSE))</f>
        <v>Sudah</v>
      </c>
      <c r="BX216" s="218" t="str">
        <f t="array" ref="BX216">INDEX('UPTD PPA KabKota'!AG$5:AG$513,MATCH($D216,'UPTD PPA KabKota'!$C$5:$C$513,FALSE))</f>
        <v>Sudah</v>
      </c>
      <c r="BY216" s="218" t="str">
        <f t="array" ref="BY216">INDEX('UPTD PPA KabKota'!AH$5:AH$513,MATCH($D216,'UPTD PPA KabKota'!$C$5:$C$513,FALSE))</f>
        <v>Sudah</v>
      </c>
      <c r="BZ216" s="218" t="str">
        <f t="array" ref="BZ216">INDEX('UPTD PPA KabKota'!AI$5:AI$513,MATCH($D216,'UPTD PPA KabKota'!$C$5:$C$513,FALSE))</f>
        <v>Sudah</v>
      </c>
      <c r="CA216" s="218" t="str">
        <f t="array" ref="CA216">INDEX('UPTD PPA KabKota'!AJ$5:AJ$513,MATCH($D216,'UPTD PPA KabKota'!$C$5:$C$513,FALSE))</f>
        <v>Sudah</v>
      </c>
      <c r="CB216" s="218" t="str">
        <f t="array" ref="CB216">INDEX('UPTD PPA KabKota'!AK$5:AK$513,MATCH($D216,'UPTD PPA KabKota'!$C$5:$C$513,FALSE))</f>
        <v>Sudah</v>
      </c>
      <c r="CC216" s="218" t="str">
        <f t="array" ref="CC216">INDEX('UPTD PPA KabKota'!AL$5:AL$513,MATCH($D216,'UPTD PPA KabKota'!$C$5:$C$513,FALSE))</f>
        <v>Sudah</v>
      </c>
      <c r="CD216" s="218" t="str">
        <f t="array" ref="CD216">INDEX('UPTD PPA KabKota'!AM$5:AM$513,MATCH($D216,'UPTD PPA KabKota'!$C$5:$C$513,FALSE))</f>
        <v>Sudah</v>
      </c>
      <c r="CE216" s="218" t="str">
        <f t="array" ref="CE216">INDEX('UPTD PPA KabKota'!AN$5:AN$513,MATCH($D216,'UPTD PPA KabKota'!$C$5:$C$513,FALSE))</f>
        <v/>
      </c>
      <c r="CF216" s="218">
        <f t="array" ref="CF216">INDEX('UPTD PPA KabKota'!AO$5:AO$513,MATCH($D216,'UPTD PPA KabKota'!$C$5:$C$513,FALSE))</f>
        <v>43</v>
      </c>
      <c r="CG216" s="218" t="str">
        <f t="array" ref="CG216">INDEX('UPTD PPA KabKota'!AP$5:AP$513,MATCH($D216,'UPTD PPA KabKota'!$C$5:$C$513,FALSE))</f>
        <v>Kekerasan Fisik</v>
      </c>
      <c r="CH216" s="218" t="str">
        <f t="array" ref="CH216">INDEX('UPTD PPA KabKota'!AQ$5:AQ$513,MATCH($D216,'UPTD PPA KabKota'!$C$5:$C$513,FALSE))</f>
        <v/>
      </c>
      <c r="CI216" s="218" t="str">
        <f t="array" ref="CI216">INDEX('UPTD PPA KabKota'!AR$5:AR$513,MATCH($D216,'UPTD PPA KabKota'!$C$5:$C$513,FALSE))</f>
        <v/>
      </c>
      <c r="CJ216" s="218" t="str">
        <f t="array" ref="CJ216">INDEX('UPTD PPA KabKota'!AS$5:AS$513,MATCH($D216,'UPTD PPA KabKota'!$C$5:$C$513,FALSE))</f>
        <v/>
      </c>
      <c r="CK216" s="218" t="str">
        <f t="array" ref="CK216">INDEX('UPTD PPA KabKota'!AT$5:AT$513,MATCH($D216,'UPTD PPA KabKota'!$C$5:$C$513,FALSE))</f>
        <v/>
      </c>
      <c r="CL216" s="218" t="str">
        <f t="array" ref="CL216">INDEX('UPTD PPA KabKota'!AU$5:AU$513,MATCH($D216,'UPTD PPA KabKota'!$C$5:$C$513,FALSE))</f>
        <v/>
      </c>
      <c r="CM216" s="218" t="str">
        <f t="array" ref="CM216">INDEX('UPTD PPA KabKota'!AV$5:AV$513,MATCH($D216,'UPTD PPA KabKota'!$C$5:$C$513,FALSE))</f>
        <v/>
      </c>
      <c r="CN216" s="218" t="str">
        <f t="array" ref="CN216">INDEX('UPTD PPA KabKota'!AW$5:AW$513,MATCH($D216,'UPTD PPA KabKota'!$C$5:$C$513,FALSE))</f>
        <v/>
      </c>
      <c r="CO216" s="218" t="str">
        <f t="array" ref="CO216">INDEX('UPTD PPA KabKota'!AX$5:AX$513,MATCH($D216,'UPTD PPA KabKota'!$C$5:$C$513,FALSE))</f>
        <v/>
      </c>
      <c r="CP216" s="218" t="str">
        <f t="array" ref="CP216">INDEX('UPTD PPA KabKota'!AY$5:AY$513,MATCH($D216,'UPTD PPA KabKota'!$C$5:$C$513,FALSE))</f>
        <v/>
      </c>
      <c r="CQ216" s="209" t="str">
        <f>IFERROR(__xludf.DUMMYFUNCTION("IF(ISBLANK($K216),"""",IF(REGEXMATCH($K216,""Peraturan""),""Ada"",IF(REGEXMATCH($K216,""Rekomendasi""),""Tidak Ada"", $K216)))
"),"#N/A")</f>
        <v>#N/A</v>
      </c>
      <c r="CR216" s="209" t="str">
        <f t="array" ref="CR216">index('UPTD PPA KabKota'!$BI$5:$BI$513,match($D216,'UPTD PPA KabKota'!$C$5:$C$513,false))</f>
        <v>Tidak Ada</v>
      </c>
      <c r="CS216" s="314" t="str">
        <f>IFS(CQ216="Ada","Ada",CR216="Ada","Ada",CR216="Tidak Ada","Tidak Ada")</f>
        <v>#N/A</v>
      </c>
    </row>
    <row r="217">
      <c r="A217" s="334">
        <v>211.0</v>
      </c>
      <c r="B217" s="334">
        <v>17.0</v>
      </c>
      <c r="C217" s="311" t="s">
        <v>4769</v>
      </c>
      <c r="D217" s="312" t="s">
        <v>2369</v>
      </c>
      <c r="E217" s="315">
        <v>45748.0</v>
      </c>
      <c r="F217" s="218" t="str">
        <f t="array" ref="F217">INDEX('Ortala-KabKota'!F$2:F$415,MATCH($D217,'Ortala-KabKota'!$E$2:$E$415,FALSE))</f>
        <v>#N/A</v>
      </c>
      <c r="G217" s="218" t="str">
        <f t="array" ref="G217">INDEX('Ortala-KabKota'!G$2:G$415,MATCH($D217,'Ortala-KabKota'!$E$2:$E$415,FALSE))</f>
        <v>#N/A</v>
      </c>
      <c r="H217" s="218" t="str">
        <f t="array" ref="H217">INDEX('Ortala-KabKota'!H$2:H$415,MATCH($D217,'Ortala-KabKota'!$E$2:$E$415,FALSE))</f>
        <v>#N/A</v>
      </c>
      <c r="I217" s="218" t="str">
        <f t="array" ref="I217">INDEX('Ortala-KabKota'!I$2:I$415,MATCH($D217,'Ortala-KabKota'!$E$2:$E$415,FALSE))</f>
        <v>#N/A</v>
      </c>
      <c r="J217" s="218" t="str">
        <f t="array" ref="J217">INDEX('Ortala-KabKota'!J$2:J$415,MATCH($D217,'Ortala-KabKota'!$E$2:$E$415,FALSE))</f>
        <v>#N/A</v>
      </c>
      <c r="K217" s="218" t="str">
        <f t="array" ref="K217">INDEX('Ortala-KabKota'!K$2:K$415,MATCH($D217,'Ortala-KabKota'!$E$2:$E$415,FALSE))</f>
        <v>#N/A</v>
      </c>
      <c r="L217" s="218" t="str">
        <f t="array" ref="L217">INDEX('Ortala-KabKota'!L$2:L$415,MATCH($D217,'Ortala-KabKota'!$E$2:$E$415,FALSE))</f>
        <v>#N/A</v>
      </c>
      <c r="M217" s="218" t="str">
        <f t="array" ref="M217">INDEX('Ortala-KabKota'!M$2:M$415,MATCH($D217,'Ortala-KabKota'!$E$2:$E$415,FALSE))</f>
        <v>#N/A</v>
      </c>
      <c r="N217" s="218" t="str">
        <f t="array" ref="N217">INDEX('Ortala-KabKota'!N$2:N$415,MATCH($D217,'Ortala-KabKota'!$E$2:$E$415,FALSE))</f>
        <v>#N/A</v>
      </c>
      <c r="O217" s="218" t="str">
        <f t="array" ref="O217">INDEX('Ortala-KabKota'!O$2:O$415,MATCH($D217,'Ortala-KabKota'!$E$2:$E$415,FALSE))</f>
        <v>#N/A</v>
      </c>
      <c r="P217" s="218" t="str">
        <f t="array" ref="P217">INDEX('Ortala-KabKota'!P$2:P$415,MATCH($D217,'Ortala-KabKota'!$E$2:$E$415,FALSE))</f>
        <v>#N/A</v>
      </c>
      <c r="Q217" s="218" t="str">
        <f t="array" ref="Q217">INDEX('Ortala-KabKota'!Q$2:Q$415,MATCH($D217,'Ortala-KabKota'!$E$2:$E$415,FALSE))</f>
        <v>#N/A</v>
      </c>
      <c r="R217" s="218" t="str">
        <f t="array" ref="R217">INDEX('Ortala-KabKota'!R$2:R$415,MATCH($D217,'Ortala-KabKota'!$E$2:$E$415,FALSE))</f>
        <v>#N/A</v>
      </c>
      <c r="S217" s="218" t="str">
        <f t="array" ref="S217">INDEX('Ortala-KabKota'!S$2:S$415,MATCH($D217,'Ortala-KabKota'!$E$2:$E$415,FALSE))</f>
        <v>#N/A</v>
      </c>
      <c r="T217" s="218" t="str">
        <f t="array" ref="T217">INDEX('Ortala-KabKota'!T$2:T$415,MATCH($D217,'Ortala-KabKota'!$E$2:$E$415,FALSE))</f>
        <v>#N/A</v>
      </c>
      <c r="U217" s="218" t="str">
        <f t="array" ref="U217">INDEX('Ortala-KabKota'!U$2:U$415,MATCH($D217,'Ortala-KabKota'!$E$2:$E$415,FALSE))</f>
        <v>#N/A</v>
      </c>
      <c r="V217" s="218" t="str">
        <f t="array" ref="V217">INDEX('Ortala-KabKota'!V$2:V$415,MATCH($D217,'Ortala-KabKota'!$E$2:$E$415,FALSE))</f>
        <v>#N/A</v>
      </c>
      <c r="W217" s="218" t="str">
        <f t="array" ref="W217">INDEX('Ortala-KabKota'!W$2:W$415,MATCH($D217,'Ortala-KabKota'!$E$2:$E$415,FALSE))</f>
        <v>#N/A</v>
      </c>
      <c r="X217" s="218" t="str">
        <f t="array" ref="X217">INDEX('Ortala-KabKota'!X$2:X$415,MATCH($D217,'Ortala-KabKota'!$E$2:$E$415,FALSE))</f>
        <v>#N/A</v>
      </c>
      <c r="Y217" s="218" t="str">
        <f t="array" ref="Y217">INDEX('Ortala-KabKota'!Y$2:Y$415,MATCH($D217,'Ortala-KabKota'!$E$2:$E$415,FALSE))</f>
        <v>#N/A</v>
      </c>
      <c r="Z217" s="218" t="str">
        <f t="array" ref="Z217">INDEX('Ortala-KabKota'!Z$2:Z$415,MATCH($D217,'Ortala-KabKota'!$E$2:$E$415,FALSE))</f>
        <v>#N/A</v>
      </c>
      <c r="AA217" s="218" t="str">
        <f t="array" ref="AA217">INDEX('Ortala-KabKota'!AA$2:AA$415,MATCH($D217,'Ortala-KabKota'!$E$2:$E$415,FALSE))</f>
        <v>#N/A</v>
      </c>
      <c r="AB217" s="218" t="str">
        <f t="array" ref="AB217">INDEX('Ortala-KabKota'!AB$2:AB$415,MATCH($D217,'Ortala-KabKota'!$E$2:$E$415,FALSE))</f>
        <v>#N/A</v>
      </c>
      <c r="AC217" s="218" t="str">
        <f t="array" ref="AC217">INDEX('Ortala-KabKota'!AC$2:AC$415,MATCH($D217,'Ortala-KabKota'!$E$2:$E$415,FALSE))</f>
        <v>#N/A</v>
      </c>
      <c r="AD217" s="218" t="str">
        <f t="array" ref="AD217">INDEX('Ortala-KabKota'!AD$2:AD$415,MATCH($D217,'Ortala-KabKota'!$E$2:$E$415,FALSE))</f>
        <v>#N/A</v>
      </c>
      <c r="AE217" s="218" t="str">
        <f t="array" ref="AE217">INDEX('Ortala-KabKota'!AE$2:AE$415,MATCH($D217,'Ortala-KabKota'!$E$2:$E$415,FALSE))</f>
        <v>#N/A</v>
      </c>
      <c r="AF217" s="218" t="str">
        <f t="array" ref="AF217">INDEX('Ortala-KabKota'!AF$2:AF$415,MATCH($D217,'Ortala-KabKota'!$E$2:$E$415,FALSE))</f>
        <v>#N/A</v>
      </c>
      <c r="AG217" s="218" t="str">
        <f t="array" ref="AG217">INDEX('Ortala-KabKota'!AG$2:AG$415,MATCH($D217,'Ortala-KabKota'!$E$2:$E$415,FALSE))</f>
        <v>#N/A</v>
      </c>
      <c r="AH217" s="218" t="str">
        <f t="array" ref="AH217">INDEX('Ortala-KabKota'!AH$2:AH$415,MATCH($D217,'Ortala-KabKota'!$E$2:$E$415,FALSE))</f>
        <v>#N/A</v>
      </c>
      <c r="AI217" s="218" t="str">
        <f t="array" ref="AI217">INDEX('Ortala-KabKota'!AI$2:AI$415,MATCH($D217,'Ortala-KabKota'!$E$2:$E$415,FALSE))</f>
        <v>#N/A</v>
      </c>
      <c r="AJ217" s="218" t="str">
        <f t="array" ref="AJ217">INDEX('Ortala-KabKota'!AJ$2:AJ$415,MATCH($D217,'Ortala-KabKota'!$E$2:$E$415,FALSE))</f>
        <v>#N/A</v>
      </c>
      <c r="AK217" s="218" t="str">
        <f t="array" ref="AK217">INDEX('Ortala-KabKota'!AK$2:AK$415,MATCH($D217,'Ortala-KabKota'!$E$2:$E$415,FALSE))</f>
        <v>#N/A</v>
      </c>
      <c r="AL217" s="218" t="str">
        <f t="array" ref="AL217">INDEX('Ortala-KabKota'!AL$2:AL$415,MATCH($D217,'Ortala-KabKota'!$E$2:$E$415,FALSE))</f>
        <v>#N/A</v>
      </c>
      <c r="AM217" s="218" t="str">
        <f t="array" ref="AM217">INDEX('Ortala-KabKota'!AM$2:AM$415,MATCH($D217,'Ortala-KabKota'!$E$2:$E$415,FALSE))</f>
        <v>#N/A</v>
      </c>
      <c r="AN217" s="218" t="str">
        <f t="array" ref="AN217">INDEX('Ortala-KabKota'!AN$2:AN$415,MATCH($D217,'Ortala-KabKota'!$E$2:$E$415,FALSE))</f>
        <v>#N/A</v>
      </c>
      <c r="AO217" s="218" t="str">
        <f t="array" ref="AO217">INDEX('Ortala-KabKota'!AO$2:AO$415,MATCH($D217,'Ortala-KabKota'!$E$2:$E$415,FALSE))</f>
        <v>#N/A</v>
      </c>
      <c r="AP217" s="218" t="str">
        <f t="array" ref="AP217">INDEX('Ortala-KabKota'!AP$2:AP$415,MATCH($D217,'Ortala-KabKota'!$E$2:$E$415,FALSE))</f>
        <v>#N/A</v>
      </c>
      <c r="AQ217" s="218" t="str">
        <f t="array" ref="AQ217">INDEX('Ortala-KabKota'!AQ$2:AQ$415,MATCH($D217,'Ortala-KabKota'!$E$2:$E$415,FALSE))</f>
        <v>#N/A</v>
      </c>
      <c r="AR217" s="218" t="str">
        <f t="array" ref="AR217">INDEX('Ortala-KabKota'!AR$2:AR$415,MATCH($D217,'Ortala-KabKota'!$E$2:$E$415,FALSE))</f>
        <v>#N/A</v>
      </c>
      <c r="AS217" s="218" t="str">
        <f t="array" ref="AS217">INDEX('Ortala-KabKota'!AS$2:AS$415,MATCH($D217,'Ortala-KabKota'!$E$2:$E$415,FALSE))</f>
        <v>#N/A</v>
      </c>
      <c r="AT217" s="218" t="str">
        <f t="array" ref="AT217">INDEX('Ortala-KabKota'!AT$2:AT$415,MATCH($D217,'Ortala-KabKota'!$E$2:$E$415,FALSE))</f>
        <v>#N/A</v>
      </c>
      <c r="AU217" s="218" t="str">
        <f t="array" ref="AU217">INDEX('UPTD PPA KabKota'!D$5:D$513,MATCH($D217,'UPTD PPA KabKota'!$C$5:$C$513,FALSE))</f>
        <v/>
      </c>
      <c r="AV217" s="218" t="str">
        <f t="array" ref="AV217">INDEX('UPTD PPA KabKota'!E$5:E$513,MATCH($D217,'UPTD PPA KabKota'!$C$5:$C$513,FALSE))</f>
        <v/>
      </c>
      <c r="AW217" s="218" t="str">
        <f t="array" ref="AW217">INDEX('UPTD PPA KabKota'!F$5:F$513,MATCH($D217,'UPTD PPA KabKota'!$C$5:$C$513,FALSE))</f>
        <v/>
      </c>
      <c r="AX217" s="218" t="str">
        <f t="array" ref="AX217">INDEX('UPTD PPA KabKota'!G$5:G$513,MATCH($D217,'UPTD PPA KabKota'!$C$5:$C$513,FALSE))</f>
        <v/>
      </c>
      <c r="AY217" s="218" t="str">
        <f t="array" ref="AY217">INDEX('UPTD PPA KabKota'!H$5:H$513,MATCH($D217,'UPTD PPA KabKota'!$C$5:$C$513,FALSE))</f>
        <v/>
      </c>
      <c r="AZ217" s="218" t="str">
        <f t="array" ref="AZ217">INDEX('UPTD PPA KabKota'!I$5:I$513,MATCH($D217,'UPTD PPA KabKota'!$C$5:$C$513,FALSE))</f>
        <v>Peraturan Bupati Rembang Nomor 13 Tahun 2025</v>
      </c>
      <c r="BA217" s="218">
        <f t="array" ref="BA217">INDEX('UPTD PPA KabKota'!J$5:J$513,MATCH($D217,'UPTD PPA KabKota'!$C$5:$C$513,FALSE))</f>
        <v>2025</v>
      </c>
      <c r="BB217" s="218" t="str">
        <f t="array" ref="BB217">INDEX('UPTD PPA KabKota'!K$5:K$513,MATCH($D217,'UPTD PPA KabKota'!$C$5:$C$513,FALSE))</f>
        <v/>
      </c>
      <c r="BC217" s="218" t="str">
        <f t="array" ref="BC217">INDEX('UPTD PPA KabKota'!L$5:L$513,MATCH($D217,'UPTD PPA KabKota'!$C$5:$C$513,FALSE))</f>
        <v/>
      </c>
      <c r="BD217" s="218" t="str">
        <f t="array" ref="BD217">INDEX('UPTD PPA KabKota'!M$5:M$513,MATCH($D217,'UPTD PPA KabKota'!$C$5:$C$513,FALSE))</f>
        <v/>
      </c>
      <c r="BE217" s="218" t="str">
        <f t="array" ref="BE217">INDEX('UPTD PPA KabKota'!N$5:N$513,MATCH($D217,'UPTD PPA KabKota'!$C$5:$C$513,FALSE))</f>
        <v/>
      </c>
      <c r="BF217" s="218" t="str">
        <f t="array" ref="BF217">INDEX('UPTD PPA KabKota'!O$5:O$513,MATCH($D217,'UPTD PPA KabKota'!$C$5:$C$513,FALSE))</f>
        <v/>
      </c>
      <c r="BG217" s="218" t="str">
        <f t="array" ref="BG217">INDEX('UPTD PPA KabKota'!P$5:P$513,MATCH($D217,'UPTD PPA KabKota'!$C$5:$C$513,FALSE))</f>
        <v/>
      </c>
      <c r="BH217" s="218" t="str">
        <f t="array" ref="BH217">INDEX('UPTD PPA KabKota'!Q$5:Q$513,MATCH($D217,'UPTD PPA KabKota'!$C$5:$C$513,FALSE))</f>
        <v/>
      </c>
      <c r="BI217" s="218" t="str">
        <f t="array" ref="BI217">INDEX('UPTD PPA KabKota'!R$5:R$513,MATCH($D217,'UPTD PPA KabKota'!$C$5:$C$513,FALSE))</f>
        <v/>
      </c>
      <c r="BJ217" s="218" t="str">
        <f t="array" ref="BJ217">INDEX('UPTD PPA KabKota'!S$5:S$513,MATCH($D217,'UPTD PPA KabKota'!$C$5:$C$513,FALSE))</f>
        <v/>
      </c>
      <c r="BK217" s="218" t="str">
        <f t="array" ref="BK217">INDEX('UPTD PPA KabKota'!T$5:T$513,MATCH($D217,'UPTD PPA KabKota'!$C$5:$C$513,FALSE))</f>
        <v/>
      </c>
      <c r="BL217" s="218" t="str">
        <f t="array" ref="BL217">INDEX('UPTD PPA KabKota'!U$5:U$513,MATCH($D217,'UPTD PPA KabKota'!$C$5:$C$513,FALSE))</f>
        <v/>
      </c>
      <c r="BM217" s="218" t="str">
        <f t="array" ref="BM217">INDEX('UPTD PPA KabKota'!V$5:V$513,MATCH($D217,'UPTD PPA KabKota'!$C$5:$C$513,FALSE))</f>
        <v/>
      </c>
      <c r="BN217" s="218" t="str">
        <f t="array" ref="BN217">INDEX('UPTD PPA KabKota'!W$5:W$513,MATCH($D217,'UPTD PPA KabKota'!$C$5:$C$513,FALSE))</f>
        <v/>
      </c>
      <c r="BO217" s="218" t="str">
        <f t="array" ref="BO217">INDEX('UPTD PPA KabKota'!X$5:X$513,MATCH($D217,'UPTD PPA KabKota'!$C$5:$C$513,FALSE))</f>
        <v/>
      </c>
      <c r="BP217" s="218" t="str">
        <f t="array" ref="BP217">INDEX('UPTD PPA KabKota'!Y$5:Y$513,MATCH($D217,'UPTD PPA KabKota'!$C$5:$C$513,FALSE))</f>
        <v/>
      </c>
      <c r="BQ217" s="218" t="str">
        <f t="array" ref="BQ217">INDEX('UPTD PPA KabKota'!Z$5:Z$513,MATCH($D217,'UPTD PPA KabKota'!$C$5:$C$513,FALSE))</f>
        <v/>
      </c>
      <c r="BR217" s="218" t="str">
        <f t="array" ref="BR217">INDEX('UPTD PPA KabKota'!AA$5:AA$513,MATCH($D217,'UPTD PPA KabKota'!$C$5:$C$513,FALSE))</f>
        <v/>
      </c>
      <c r="BS217" s="218" t="str">
        <f t="array" ref="BS217">INDEX('UPTD PPA KabKota'!AB$5:AB$513,MATCH($D217,'UPTD PPA KabKota'!$C$5:$C$513,FALSE))</f>
        <v/>
      </c>
      <c r="BT217" s="218" t="str">
        <f t="array" ref="BT217">INDEX('UPTD PPA KabKota'!AC$5:AC$513,MATCH($D217,'UPTD PPA KabKota'!$C$5:$C$513,FALSE))</f>
        <v/>
      </c>
      <c r="BU217" s="218" t="str">
        <f t="array" ref="BU217">INDEX('UPTD PPA KabKota'!AD$5:AD$513,MATCH($D217,'UPTD PPA KabKota'!$C$5:$C$513,FALSE))</f>
        <v/>
      </c>
      <c r="BV217" s="218" t="str">
        <f t="array" ref="BV217">INDEX('UPTD PPA KabKota'!AE$5:AE$513,MATCH($D217,'UPTD PPA KabKota'!$C$5:$C$513,FALSE))</f>
        <v/>
      </c>
      <c r="BW217" s="218" t="str">
        <f t="array" ref="BW217">INDEX('UPTD PPA KabKota'!AF$5:AF$513,MATCH($D217,'UPTD PPA KabKota'!$C$5:$C$513,FALSE))</f>
        <v/>
      </c>
      <c r="BX217" s="218" t="str">
        <f t="array" ref="BX217">INDEX('UPTD PPA KabKota'!AG$5:AG$513,MATCH($D217,'UPTD PPA KabKota'!$C$5:$C$513,FALSE))</f>
        <v/>
      </c>
      <c r="BY217" s="218" t="str">
        <f t="array" ref="BY217">INDEX('UPTD PPA KabKota'!AH$5:AH$513,MATCH($D217,'UPTD PPA KabKota'!$C$5:$C$513,FALSE))</f>
        <v/>
      </c>
      <c r="BZ217" s="218" t="str">
        <f t="array" ref="BZ217">INDEX('UPTD PPA KabKota'!AI$5:AI$513,MATCH($D217,'UPTD PPA KabKota'!$C$5:$C$513,FALSE))</f>
        <v/>
      </c>
      <c r="CA217" s="218" t="str">
        <f t="array" ref="CA217">INDEX('UPTD PPA KabKota'!AJ$5:AJ$513,MATCH($D217,'UPTD PPA KabKota'!$C$5:$C$513,FALSE))</f>
        <v/>
      </c>
      <c r="CB217" s="218" t="str">
        <f t="array" ref="CB217">INDEX('UPTD PPA KabKota'!AK$5:AK$513,MATCH($D217,'UPTD PPA KabKota'!$C$5:$C$513,FALSE))</f>
        <v/>
      </c>
      <c r="CC217" s="218" t="str">
        <f t="array" ref="CC217">INDEX('UPTD PPA KabKota'!AL$5:AL$513,MATCH($D217,'UPTD PPA KabKota'!$C$5:$C$513,FALSE))</f>
        <v/>
      </c>
      <c r="CD217" s="218" t="str">
        <f t="array" ref="CD217">INDEX('UPTD PPA KabKota'!AM$5:AM$513,MATCH($D217,'UPTD PPA KabKota'!$C$5:$C$513,FALSE))</f>
        <v/>
      </c>
      <c r="CE217" s="218" t="str">
        <f t="array" ref="CE217">INDEX('UPTD PPA KabKota'!AN$5:AN$513,MATCH($D217,'UPTD PPA KabKota'!$C$5:$C$513,FALSE))</f>
        <v/>
      </c>
      <c r="CF217" s="218" t="str">
        <f t="array" ref="CF217">INDEX('UPTD PPA KabKota'!AO$5:AO$513,MATCH($D217,'UPTD PPA KabKota'!$C$5:$C$513,FALSE))</f>
        <v/>
      </c>
      <c r="CG217" s="218" t="str">
        <f t="array" ref="CG217">INDEX('UPTD PPA KabKota'!AP$5:AP$513,MATCH($D217,'UPTD PPA KabKota'!$C$5:$C$513,FALSE))</f>
        <v/>
      </c>
      <c r="CH217" s="218" t="str">
        <f t="array" ref="CH217">INDEX('UPTD PPA KabKota'!AQ$5:AQ$513,MATCH($D217,'UPTD PPA KabKota'!$C$5:$C$513,FALSE))</f>
        <v/>
      </c>
      <c r="CI217" s="218" t="str">
        <f t="array" ref="CI217">INDEX('UPTD PPA KabKota'!AR$5:AR$513,MATCH($D217,'UPTD PPA KabKota'!$C$5:$C$513,FALSE))</f>
        <v/>
      </c>
      <c r="CJ217" s="218" t="str">
        <f t="array" ref="CJ217">INDEX('UPTD PPA KabKota'!AS$5:AS$513,MATCH($D217,'UPTD PPA KabKota'!$C$5:$C$513,FALSE))</f>
        <v/>
      </c>
      <c r="CK217" s="218" t="str">
        <f t="array" ref="CK217">INDEX('UPTD PPA KabKota'!AT$5:AT$513,MATCH($D217,'UPTD PPA KabKota'!$C$5:$C$513,FALSE))</f>
        <v/>
      </c>
      <c r="CL217" s="218" t="str">
        <f t="array" ref="CL217">INDEX('UPTD PPA KabKota'!AU$5:AU$513,MATCH($D217,'UPTD PPA KabKota'!$C$5:$C$513,FALSE))</f>
        <v/>
      </c>
      <c r="CM217" s="218" t="str">
        <f t="array" ref="CM217">INDEX('UPTD PPA KabKota'!AV$5:AV$513,MATCH($D217,'UPTD PPA KabKota'!$C$5:$C$513,FALSE))</f>
        <v/>
      </c>
      <c r="CN217" s="218" t="str">
        <f t="array" ref="CN217">INDEX('UPTD PPA KabKota'!AW$5:AW$513,MATCH($D217,'UPTD PPA KabKota'!$C$5:$C$513,FALSE))</f>
        <v/>
      </c>
      <c r="CO217" s="218" t="str">
        <f t="array" ref="CO217">INDEX('UPTD PPA KabKota'!AX$5:AX$513,MATCH($D217,'UPTD PPA KabKota'!$C$5:$C$513,FALSE))</f>
        <v/>
      </c>
      <c r="CP217" s="218" t="str">
        <f t="array" ref="CP217">INDEX('UPTD PPA KabKota'!AY$5:AY$513,MATCH($D217,'UPTD PPA KabKota'!$C$5:$C$513,FALSE))</f>
        <v/>
      </c>
      <c r="CQ217" s="209" t="str">
        <f>IFERROR(__xludf.DUMMYFUNCTION("IF(ISBLANK($K217),"""",IF(REGEXMATCH($K217,""Peraturan""),""Ada"",IF(REGEXMATCH($K217,""Rekomendasi""),""Tidak Ada"", $K217)))
"),"#N/A")</f>
        <v>#N/A</v>
      </c>
      <c r="CR217" s="209" t="str">
        <f t="array" ref="CR217">index('UPTD PPA KabKota'!$BI$5:$BI$513,match($D217,'UPTD PPA KabKota'!$C$5:$C$513,false))</f>
        <v>Ada</v>
      </c>
      <c r="CS217" s="319" t="s">
        <v>21</v>
      </c>
    </row>
    <row r="218">
      <c r="A218" s="334">
        <v>212.0</v>
      </c>
      <c r="B218" s="334">
        <v>18.0</v>
      </c>
      <c r="C218" s="311" t="s">
        <v>4769</v>
      </c>
      <c r="D218" s="312" t="s">
        <v>2227</v>
      </c>
      <c r="E218" s="315">
        <v>45748.0</v>
      </c>
      <c r="F218" s="218" t="str">
        <f t="array" ref="F218">INDEX('Ortala-KabKota'!F$2:F$415,MATCH($D218,'Ortala-KabKota'!$E$2:$E$415,FALSE))</f>
        <v/>
      </c>
      <c r="G218" s="218" t="str">
        <f t="array" ref="G218">INDEX('Ortala-KabKota'!G$2:G$415,MATCH($D218,'Ortala-KabKota'!$E$2:$E$415,FALSE))</f>
        <v/>
      </c>
      <c r="H218" s="218" t="str">
        <f t="array" ref="H218">INDEX('Ortala-KabKota'!H$2:H$415,MATCH($D218,'Ortala-KabKota'!$E$2:$E$415,FALSE))</f>
        <v/>
      </c>
      <c r="I218" s="218" t="str">
        <f t="array" ref="I218">INDEX('Ortala-KabKota'!I$2:I$415,MATCH($D218,'Ortala-KabKota'!$E$2:$E$415,FALSE))</f>
        <v/>
      </c>
      <c r="J218" s="218" t="str">
        <f t="array" ref="J218">INDEX('Ortala-KabKota'!J$2:J$415,MATCH($D218,'Ortala-KabKota'!$E$2:$E$415,FALSE))</f>
        <v>UPTD PPA</v>
      </c>
      <c r="K218" s="218" t="str">
        <f t="array" ref="K218">INDEX('Ortala-KabKota'!K$2:K$415,MATCH($D218,'Ortala-KabKota'!$E$2:$E$415,FALSE))</f>
        <v>Peraturan Bupati Pati Nomor 4 Tahun 2024, tentang Pembentukan Unit Pelaksana Teknis Daerah PPA</v>
      </c>
      <c r="L218" s="218">
        <f t="array" ref="L218">INDEX('Ortala-KabKota'!L$2:L$415,MATCH($D218,'Ortala-KabKota'!$E$2:$E$415,FALSE))</f>
        <v>2024</v>
      </c>
      <c r="M218" s="218" t="str">
        <f t="array" ref="M218">INDEX('Ortala-KabKota'!M$2:M$415,MATCH($D218,'Ortala-KabKota'!$E$2:$E$415,FALSE))</f>
        <v>A</v>
      </c>
      <c r="N218" s="218" t="str">
        <f t="array" ref="N218">INDEX('Ortala-KabKota'!N$2:N$415,MATCH($D218,'Ortala-KabKota'!$E$2:$E$415,FALSE))</f>
        <v/>
      </c>
      <c r="O218" s="218" t="str">
        <f t="array" ref="O218">INDEX('Ortala-KabKota'!O$2:O$415,MATCH($D218,'Ortala-KabKota'!$E$2:$E$415,FALSE))</f>
        <v/>
      </c>
      <c r="P218" s="218" t="str">
        <f t="array" ref="P218">INDEX('Ortala-KabKota'!P$2:P$415,MATCH($D218,'Ortala-KabKota'!$E$2:$E$415,FALSE))</f>
        <v/>
      </c>
      <c r="Q218" s="218" t="str">
        <f t="array" ref="Q218">INDEX('Ortala-KabKota'!Q$2:Q$415,MATCH($D218,'Ortala-KabKota'!$E$2:$E$415,FALSE))</f>
        <v/>
      </c>
      <c r="R218" s="218" t="str">
        <f t="array" ref="R218">INDEX('Ortala-KabKota'!R$2:R$415,MATCH($D218,'Ortala-KabKota'!$E$2:$E$415,FALSE))</f>
        <v/>
      </c>
      <c r="S218" s="218" t="str">
        <f t="array" ref="S218">INDEX('Ortala-KabKota'!S$2:S$415,MATCH($D218,'Ortala-KabKota'!$E$2:$E$415,FALSE))</f>
        <v/>
      </c>
      <c r="T218" s="218" t="str">
        <f t="array" ref="T218">INDEX('Ortala-KabKota'!T$2:T$415,MATCH($D218,'Ortala-KabKota'!$E$2:$E$415,FALSE))</f>
        <v/>
      </c>
      <c r="U218" s="218" t="str">
        <f t="array" ref="U218">INDEX('Ortala-KabKota'!U$2:U$415,MATCH($D218,'Ortala-KabKota'!$E$2:$E$415,FALSE))</f>
        <v/>
      </c>
      <c r="V218" s="218" t="str">
        <f t="array" ref="V218">INDEX('Ortala-KabKota'!V$2:V$415,MATCH($D218,'Ortala-KabKota'!$E$2:$E$415,FALSE))</f>
        <v/>
      </c>
      <c r="W218" s="218" t="str">
        <f t="array" ref="W218">INDEX('Ortala-KabKota'!W$2:W$415,MATCH($D218,'Ortala-KabKota'!$E$2:$E$415,FALSE))</f>
        <v/>
      </c>
      <c r="X218" s="218" t="str">
        <f t="array" ref="X218">INDEX('Ortala-KabKota'!X$2:X$415,MATCH($D218,'Ortala-KabKota'!$E$2:$E$415,FALSE))</f>
        <v/>
      </c>
      <c r="Y218" s="218" t="str">
        <f t="array" ref="Y218">INDEX('Ortala-KabKota'!Y$2:Y$415,MATCH($D218,'Ortala-KabKota'!$E$2:$E$415,FALSE))</f>
        <v/>
      </c>
      <c r="Z218" s="218" t="str">
        <f t="array" ref="Z218">INDEX('Ortala-KabKota'!Z$2:Z$415,MATCH($D218,'Ortala-KabKota'!$E$2:$E$415,FALSE))</f>
        <v/>
      </c>
      <c r="AA218" s="218" t="str">
        <f t="array" ref="AA218">INDEX('Ortala-KabKota'!AA$2:AA$415,MATCH($D218,'Ortala-KabKota'!$E$2:$E$415,FALSE))</f>
        <v/>
      </c>
      <c r="AB218" s="218" t="str">
        <f t="array" ref="AB218">INDEX('Ortala-KabKota'!AB$2:AB$415,MATCH($D218,'Ortala-KabKota'!$E$2:$E$415,FALSE))</f>
        <v/>
      </c>
      <c r="AC218" s="218" t="str">
        <f t="array" ref="AC218">INDEX('Ortala-KabKota'!AC$2:AC$415,MATCH($D218,'Ortala-KabKota'!$E$2:$E$415,FALSE))</f>
        <v/>
      </c>
      <c r="AD218" s="218" t="str">
        <f t="array" ref="AD218">INDEX('Ortala-KabKota'!AD$2:AD$415,MATCH($D218,'Ortala-KabKota'!$E$2:$E$415,FALSE))</f>
        <v/>
      </c>
      <c r="AE218" s="218" t="str">
        <f t="array" ref="AE218">INDEX('Ortala-KabKota'!AE$2:AE$415,MATCH($D218,'Ortala-KabKota'!$E$2:$E$415,FALSE))</f>
        <v/>
      </c>
      <c r="AF218" s="218" t="str">
        <f t="array" ref="AF218">INDEX('Ortala-KabKota'!AF$2:AF$415,MATCH($D218,'Ortala-KabKota'!$E$2:$E$415,FALSE))</f>
        <v/>
      </c>
      <c r="AG218" s="218" t="str">
        <f t="array" ref="AG218">INDEX('Ortala-KabKota'!AG$2:AG$415,MATCH($D218,'Ortala-KabKota'!$E$2:$E$415,FALSE))</f>
        <v/>
      </c>
      <c r="AH218" s="218" t="str">
        <f t="array" ref="AH218">INDEX('Ortala-KabKota'!AH$2:AH$415,MATCH($D218,'Ortala-KabKota'!$E$2:$E$415,FALSE))</f>
        <v/>
      </c>
      <c r="AI218" s="218" t="str">
        <f t="array" ref="AI218">INDEX('Ortala-KabKota'!AI$2:AI$415,MATCH($D218,'Ortala-KabKota'!$E$2:$E$415,FALSE))</f>
        <v/>
      </c>
      <c r="AJ218" s="218" t="str">
        <f t="array" ref="AJ218">INDEX('Ortala-KabKota'!AJ$2:AJ$415,MATCH($D218,'Ortala-KabKota'!$E$2:$E$415,FALSE))</f>
        <v/>
      </c>
      <c r="AK218" s="218" t="str">
        <f t="array" ref="AK218">INDEX('Ortala-KabKota'!AK$2:AK$415,MATCH($D218,'Ortala-KabKota'!$E$2:$E$415,FALSE))</f>
        <v/>
      </c>
      <c r="AL218" s="218" t="str">
        <f t="array" ref="AL218">INDEX('Ortala-KabKota'!AL$2:AL$415,MATCH($D218,'Ortala-KabKota'!$E$2:$E$415,FALSE))</f>
        <v/>
      </c>
      <c r="AM218" s="218" t="str">
        <f t="array" ref="AM218">INDEX('Ortala-KabKota'!AM$2:AM$415,MATCH($D218,'Ortala-KabKota'!$E$2:$E$415,FALSE))</f>
        <v/>
      </c>
      <c r="AN218" s="218" t="str">
        <f t="array" ref="AN218">INDEX('Ortala-KabKota'!AN$2:AN$415,MATCH($D218,'Ortala-KabKota'!$E$2:$E$415,FALSE))</f>
        <v/>
      </c>
      <c r="AO218" s="218" t="str">
        <f t="array" ref="AO218">INDEX('Ortala-KabKota'!AO$2:AO$415,MATCH($D218,'Ortala-KabKota'!$E$2:$E$415,FALSE))</f>
        <v/>
      </c>
      <c r="AP218" s="218" t="str">
        <f t="array" ref="AP218">INDEX('Ortala-KabKota'!AP$2:AP$415,MATCH($D218,'Ortala-KabKota'!$E$2:$E$415,FALSE))</f>
        <v/>
      </c>
      <c r="AQ218" s="218" t="str">
        <f t="array" ref="AQ218">INDEX('Ortala-KabKota'!AQ$2:AQ$415,MATCH($D218,'Ortala-KabKota'!$E$2:$E$415,FALSE))</f>
        <v/>
      </c>
      <c r="AR218" s="218" t="str">
        <f t="array" ref="AR218">INDEX('Ortala-KabKota'!AR$2:AR$415,MATCH($D218,'Ortala-KabKota'!$E$2:$E$415,FALSE))</f>
        <v/>
      </c>
      <c r="AS218" s="218" t="str">
        <f t="array" ref="AS218">INDEX('Ortala-KabKota'!AS$2:AS$415,MATCH($D218,'Ortala-KabKota'!$E$2:$E$415,FALSE))</f>
        <v/>
      </c>
      <c r="AT218" s="218" t="str">
        <f t="array" ref="AT218">INDEX('Ortala-KabKota'!AT$2:AT$415,MATCH($D218,'Ortala-KabKota'!$E$2:$E$415,FALSE))</f>
        <v/>
      </c>
      <c r="AU218" s="218" t="str">
        <f t="array" ref="AU218">INDEX('UPTD PPA KabKota'!D$5:D$513,MATCH($D218,'UPTD PPA KabKota'!$C$5:$C$513,FALSE))</f>
        <v>Hartono, S.Psi</v>
      </c>
      <c r="AV218" s="218" t="str">
        <f t="array" ref="AV218">INDEX('UPTD PPA KabKota'!E$5:E$513,MATCH($D218,'UPTD PPA KabKota'!$C$5:$C$513,FALSE))</f>
        <v/>
      </c>
      <c r="AW218" s="218">
        <f t="array" ref="AW218">INDEX('UPTD PPA KabKota'!F$5:F$513,MATCH($D218,'UPTD PPA KabKota'!$C$5:$C$513,FALSE))</f>
        <v>85134507515</v>
      </c>
      <c r="AX218" s="341" t="str">
        <f t="array" ref="AX218">INDEX('UPTD PPA KabKota'!G$5:G$513,MATCH($D218,'UPTD PPA KabKota'!$C$5:$C$513,FALSE))</f>
        <v>085134507515</v>
      </c>
      <c r="AY218" s="218" t="str">
        <f t="array" ref="AY218">INDEX('UPTD PPA KabKota'!H$5:H$513,MATCH($D218,'UPTD PPA KabKota'!$C$5:$C$513,FALSE))</f>
        <v>UPTD PPA</v>
      </c>
      <c r="AZ218" s="218" t="str">
        <f t="array" ref="AZ218">INDEX('UPTD PPA KabKota'!I$5:I$513,MATCH($D218,'UPTD PPA KabKota'!$C$5:$C$513,FALSE))</f>
        <v>Peraturan Bupati Pati Nomor 4 Tahun 2024</v>
      </c>
      <c r="BA218" s="218">
        <f t="array" ref="BA218">INDEX('UPTD PPA KabKota'!J$5:J$513,MATCH($D218,'UPTD PPA KabKota'!$C$5:$C$513,FALSE))</f>
        <v>2024</v>
      </c>
      <c r="BB218" s="218" t="str">
        <f t="array" ref="BB218">INDEX('UPTD PPA KabKota'!K$5:K$513,MATCH($D218,'UPTD PPA KabKota'!$C$5:$C$513,FALSE))</f>
        <v>A</v>
      </c>
      <c r="BC218" s="341" t="str">
        <f t="array" ref="BC218">INDEX('UPTD PPA KabKota'!L$5:L$513,MATCH($D218,'UPTD PPA KabKota'!$C$5:$C$513,FALSE))</f>
        <v>Hartono, S.Psi/082159218384</v>
      </c>
      <c r="BD218" s="218" t="str">
        <f t="array" ref="BD218">INDEX('UPTD PPA KabKota'!M$5:M$513,MATCH($D218,'UPTD PPA KabKota'!$C$5:$C$513,FALSE))</f>
        <v>uptdppapati@gmail.com</v>
      </c>
      <c r="BE218" s="218" t="str">
        <f t="array" ref="BE218">INDEX('UPTD PPA KabKota'!N$5:N$513,MATCH($D218,'UPTD PPA KabKota'!$C$5:$C$513,FALSE))</f>
        <v>1. Kepala UPTD PPA
2. Kepala Tata Usaha (TU)
3. Tenaga Profesional Sosial (Peksos)
4. Tenaga Profesional Psikis (Psikolog Klinis dan Konselor Psikologi)
5. Tenaga Konselor (Sarjana Psikologi)</v>
      </c>
      <c r="BF218" s="218" t="str">
        <f t="array" ref="BF218">INDEX('UPTD PPA KabKota'!O$5:O$513,MATCH($D218,'UPTD PPA KabKota'!$C$5:$C$513,FALSE))</f>
        <v>Mandiri</v>
      </c>
      <c r="BG218" s="218" t="str">
        <f t="array" ref="BG218">INDEX('UPTD PPA KabKota'!P$5:P$513,MATCH($D218,'UPTD PPA KabKota'!$C$5:$C$513,FALSE))</f>
        <v>Milik Sendiri</v>
      </c>
      <c r="BH218" s="218" t="str">
        <f t="array" ref="BH218">INDEX('UPTD PPA KabKota'!Q$5:Q$513,MATCH($D218,'UPTD PPA KabKota'!$C$5:$C$513,FALSE))</f>
        <v>Diperlukan dukungan anggaran (DAK) Fisik untuk lebih menata dan melengkapi Bangunan Gedung UPTD PPA dan Kendaraan Mobil Pelayanan</v>
      </c>
      <c r="BI218" s="218" t="str">
        <f t="array" ref="BI218">INDEX('UPTD PPA KabKota'!R$5:R$513,MATCH($D218,'UPTD PPA KabKota'!$C$5:$C$513,FALSE))</f>
        <v>Ada</v>
      </c>
      <c r="BJ218" s="218" t="str">
        <f t="array" ref="BJ218">INDEX('UPTD PPA KabKota'!S$5:S$513,MATCH($D218,'UPTD PPA KabKota'!$C$5:$C$513,FALSE))</f>
        <v>Ada</v>
      </c>
      <c r="BK218" s="218" t="str">
        <f t="array" ref="BK218">INDEX('UPTD PPA KabKota'!T$5:T$513,MATCH($D218,'UPTD PPA KabKota'!$C$5:$C$513,FALSE))</f>
        <v>Ada</v>
      </c>
      <c r="BL218" s="218" t="str">
        <f t="array" ref="BL218">INDEX('UPTD PPA KabKota'!U$5:U$513,MATCH($D218,'UPTD PPA KabKota'!$C$5:$C$513,FALSE))</f>
        <v>Ada</v>
      </c>
      <c r="BM218" s="218" t="str">
        <f t="array" ref="BM218">INDEX('UPTD PPA KabKota'!V$5:V$513,MATCH($D218,'UPTD PPA KabKota'!$C$5:$C$513,FALSE))</f>
        <v>Ada</v>
      </c>
      <c r="BN218" s="218" t="str">
        <f t="array" ref="BN218">INDEX('UPTD PPA KabKota'!W$5:W$513,MATCH($D218,'UPTD PPA KabKota'!$C$5:$C$513,FALSE))</f>
        <v>Tidak Ada</v>
      </c>
      <c r="BO218" s="218" t="str">
        <f t="array" ref="BO218">INDEX('UPTD PPA KabKota'!X$5:X$513,MATCH($D218,'UPTD PPA KabKota'!$C$5:$C$513,FALSE))</f>
        <v>Tidak Ada</v>
      </c>
      <c r="BP218" s="218" t="str">
        <f t="array" ref="BP218">INDEX('UPTD PPA KabKota'!Y$5:Y$513,MATCH($D218,'UPTD PPA KabKota'!$C$5:$C$513,FALSE))</f>
        <v>Tidak Ada</v>
      </c>
      <c r="BQ218" s="218" t="str">
        <f t="array" ref="BQ218">INDEX('UPTD PPA KabKota'!Z$5:Z$513,MATCH($D218,'UPTD PPA KabKota'!$C$5:$C$513,FALSE))</f>
        <v>Ada</v>
      </c>
      <c r="BR218" s="218" t="str">
        <f t="array" ref="BR218">INDEX('UPTD PPA KabKota'!AA$5:AA$513,MATCH($D218,'UPTD PPA KabKota'!$C$5:$C$513,FALSE))</f>
        <v>Tidak Ada</v>
      </c>
      <c r="BS218" s="218" t="str">
        <f t="array" ref="BS218">INDEX('UPTD PPA KabKota'!AB$5:AB$513,MATCH($D218,'UPTD PPA KabKota'!$C$5:$C$513,FALSE))</f>
        <v>Tidak Ada</v>
      </c>
      <c r="BT218" s="218" t="str">
        <f t="array" ref="BT218">INDEX('UPTD PPA KabKota'!AC$5:AC$513,MATCH($D218,'UPTD PPA KabKota'!$C$5:$C$513,FALSE))</f>
        <v>Sudah</v>
      </c>
      <c r="BU218" s="218" t="str">
        <f t="array" ref="BU218">INDEX('UPTD PPA KabKota'!AD$5:AD$513,MATCH($D218,'UPTD PPA KabKota'!$C$5:$C$513,FALSE))</f>
        <v>Sudah</v>
      </c>
      <c r="BV218" s="218" t="str">
        <f t="array" ref="BV218">INDEX('UPTD PPA KabKota'!AE$5:AE$513,MATCH($D218,'UPTD PPA KabKota'!$C$5:$C$513,FALSE))</f>
        <v>Sudah</v>
      </c>
      <c r="BW218" s="218" t="str">
        <f t="array" ref="BW218">INDEX('UPTD PPA KabKota'!AF$5:AF$513,MATCH($D218,'UPTD PPA KabKota'!$C$5:$C$513,FALSE))</f>
        <v>Sudah</v>
      </c>
      <c r="BX218" s="218" t="str">
        <f t="array" ref="BX218">INDEX('UPTD PPA KabKota'!AG$5:AG$513,MATCH($D218,'UPTD PPA KabKota'!$C$5:$C$513,FALSE))</f>
        <v>Sudah</v>
      </c>
      <c r="BY218" s="218" t="str">
        <f t="array" ref="BY218">INDEX('UPTD PPA KabKota'!AH$5:AH$513,MATCH($D218,'UPTD PPA KabKota'!$C$5:$C$513,FALSE))</f>
        <v>Sudah</v>
      </c>
      <c r="BZ218" s="218" t="str">
        <f t="array" ref="BZ218">INDEX('UPTD PPA KabKota'!AI$5:AI$513,MATCH($D218,'UPTD PPA KabKota'!$C$5:$C$513,FALSE))</f>
        <v>Sudah</v>
      </c>
      <c r="CA218" s="218" t="str">
        <f t="array" ref="CA218">INDEX('UPTD PPA KabKota'!AJ$5:AJ$513,MATCH($D218,'UPTD PPA KabKota'!$C$5:$C$513,FALSE))</f>
        <v>Sudah</v>
      </c>
      <c r="CB218" s="218" t="str">
        <f t="array" ref="CB218">INDEX('UPTD PPA KabKota'!AK$5:AK$513,MATCH($D218,'UPTD PPA KabKota'!$C$5:$C$513,FALSE))</f>
        <v>Belum</v>
      </c>
      <c r="CC218" s="218" t="str">
        <f t="array" ref="CC218">INDEX('UPTD PPA KabKota'!AL$5:AL$513,MATCH($D218,'UPTD PPA KabKota'!$C$5:$C$513,FALSE))</f>
        <v>Sudah</v>
      </c>
      <c r="CD218" s="218" t="str">
        <f t="array" ref="CD218">INDEX('UPTD PPA KabKota'!AM$5:AM$513,MATCH($D218,'UPTD PPA KabKota'!$C$5:$C$513,FALSE))</f>
        <v>Sudah</v>
      </c>
      <c r="CE218" s="218" t="str">
        <f t="array" ref="CE218">INDEX('UPTD PPA KabKota'!AN$5:AN$513,MATCH($D218,'UPTD PPA KabKota'!$C$5:$C$513,FALSE))</f>
        <v>UPTD PPA Kabupaten Pati berupaya melaksanakan 11 layanan dengan sebaik-baiknya dengan mengoptimalkan Sumberdaya yang ada, baik tenaga intern UPTD PPA maupun kolaborasi dengan Pihak lain terkait.</v>
      </c>
      <c r="CF218" s="218" t="str">
        <f t="array" ref="CF218">INDEX('UPTD PPA KabKota'!AO$5:AO$513,MATCH($D218,'UPTD PPA KabKota'!$C$5:$C$513,FALSE))</f>
        <v>81 Kasus</v>
      </c>
      <c r="CG218" s="218" t="str">
        <f t="array" ref="CG218">INDEX('UPTD PPA KabKota'!AP$5:AP$513,MATCH($D218,'UPTD PPA KabKota'!$C$5:$C$513,FALSE))</f>
        <v>Kekerasan pada Anak</v>
      </c>
      <c r="CH218" s="218" t="str">
        <f t="array" ref="CH218">INDEX('UPTD PPA KabKota'!AQ$5:AQ$513,MATCH($D218,'UPTD PPA KabKota'!$C$5:$C$513,FALSE))</f>
        <v/>
      </c>
      <c r="CI218" s="218" t="str">
        <f t="array" ref="CI218">INDEX('UPTD PPA KabKota'!AR$5:AR$513,MATCH($D218,'UPTD PPA KabKota'!$C$5:$C$513,FALSE))</f>
        <v/>
      </c>
      <c r="CJ218" s="218" t="str">
        <f t="array" ref="CJ218">INDEX('UPTD PPA KabKota'!AS$5:AS$513,MATCH($D218,'UPTD PPA KabKota'!$C$5:$C$513,FALSE))</f>
        <v/>
      </c>
      <c r="CK218" s="218" t="str">
        <f t="array" ref="CK218">INDEX('UPTD PPA KabKota'!AT$5:AT$513,MATCH($D218,'UPTD PPA KabKota'!$C$5:$C$513,FALSE))</f>
        <v/>
      </c>
      <c r="CL218" s="218" t="str">
        <f t="array" ref="CL218">INDEX('UPTD PPA KabKota'!AU$5:AU$513,MATCH($D218,'UPTD PPA KabKota'!$C$5:$C$513,FALSE))</f>
        <v/>
      </c>
      <c r="CM218" s="218" t="str">
        <f t="array" ref="CM218">INDEX('UPTD PPA KabKota'!AV$5:AV$513,MATCH($D218,'UPTD PPA KabKota'!$C$5:$C$513,FALSE))</f>
        <v/>
      </c>
      <c r="CN218" s="218" t="str">
        <f t="array" ref="CN218">INDEX('UPTD PPA KabKota'!AW$5:AW$513,MATCH($D218,'UPTD PPA KabKota'!$C$5:$C$513,FALSE))</f>
        <v/>
      </c>
      <c r="CO218" s="218" t="str">
        <f t="array" ref="CO218">INDEX('UPTD PPA KabKota'!AX$5:AX$513,MATCH($D218,'UPTD PPA KabKota'!$C$5:$C$513,FALSE))</f>
        <v/>
      </c>
      <c r="CP218" s="218" t="str">
        <f t="array" ref="CP218">INDEX('UPTD PPA KabKota'!AY$5:AY$513,MATCH($D218,'UPTD PPA KabKota'!$C$5:$C$513,FALSE))</f>
        <v>v</v>
      </c>
      <c r="CQ218" s="209" t="str">
        <f>IFERROR(__xludf.DUMMYFUNCTION("IF(ISBLANK($K218),"""",IF(REGEXMATCH($K218,""Peraturan""),""Ada"",IF(REGEXMATCH($K218,""Rekomendasi""),""Tidak Ada"", $K218)))
"),"Ada")</f>
        <v>Ada</v>
      </c>
      <c r="CR218" s="209" t="str">
        <f t="array" ref="CR218">index('UPTD PPA KabKota'!$BI$5:$BI$513,match($D218,'UPTD PPA KabKota'!$C$5:$C$513,false))</f>
        <v>Ada</v>
      </c>
      <c r="CS218" s="314" t="str">
        <f>IFS(CQ218="Ada","Ada",CR218="Ada","Ada",CR218="Tidak Ada","Tidak Ada")</f>
        <v>Ada</v>
      </c>
    </row>
    <row r="219">
      <c r="A219" s="334">
        <v>213.0</v>
      </c>
      <c r="B219" s="334">
        <v>19.0</v>
      </c>
      <c r="C219" s="311" t="s">
        <v>4769</v>
      </c>
      <c r="D219" s="312" t="s">
        <v>2399</v>
      </c>
      <c r="E219" s="315">
        <v>45748.0</v>
      </c>
      <c r="F219" s="218" t="str">
        <f t="array" ref="F219">INDEX('Ortala-KabKota'!F$2:F$415,MATCH($D219,'Ortala-KabKota'!$E$2:$E$415,FALSE))</f>
        <v>#N/A</v>
      </c>
      <c r="G219" s="218" t="str">
        <f t="array" ref="G219">INDEX('Ortala-KabKota'!G$2:G$415,MATCH($D219,'Ortala-KabKota'!$E$2:$E$415,FALSE))</f>
        <v>#N/A</v>
      </c>
      <c r="H219" s="218" t="str">
        <f t="array" ref="H219">INDEX('Ortala-KabKota'!H$2:H$415,MATCH($D219,'Ortala-KabKota'!$E$2:$E$415,FALSE))</f>
        <v>#N/A</v>
      </c>
      <c r="I219" s="218" t="str">
        <f t="array" ref="I219">INDEX('Ortala-KabKota'!I$2:I$415,MATCH($D219,'Ortala-KabKota'!$E$2:$E$415,FALSE))</f>
        <v>#N/A</v>
      </c>
      <c r="J219" s="218" t="str">
        <f t="array" ref="J219">INDEX('Ortala-KabKota'!J$2:J$415,MATCH($D219,'Ortala-KabKota'!$E$2:$E$415,FALSE))</f>
        <v>#N/A</v>
      </c>
      <c r="K219" s="218" t="str">
        <f t="array" ref="K219">INDEX('Ortala-KabKota'!K$2:K$415,MATCH($D219,'Ortala-KabKota'!$E$2:$E$415,FALSE))</f>
        <v>#N/A</v>
      </c>
      <c r="L219" s="218" t="str">
        <f t="array" ref="L219">INDEX('Ortala-KabKota'!L$2:L$415,MATCH($D219,'Ortala-KabKota'!$E$2:$E$415,FALSE))</f>
        <v>#N/A</v>
      </c>
      <c r="M219" s="218" t="str">
        <f t="array" ref="M219">INDEX('Ortala-KabKota'!M$2:M$415,MATCH($D219,'Ortala-KabKota'!$E$2:$E$415,FALSE))</f>
        <v>#N/A</v>
      </c>
      <c r="N219" s="218" t="str">
        <f t="array" ref="N219">INDEX('Ortala-KabKota'!N$2:N$415,MATCH($D219,'Ortala-KabKota'!$E$2:$E$415,FALSE))</f>
        <v>#N/A</v>
      </c>
      <c r="O219" s="218" t="str">
        <f t="array" ref="O219">INDEX('Ortala-KabKota'!O$2:O$415,MATCH($D219,'Ortala-KabKota'!$E$2:$E$415,FALSE))</f>
        <v>#N/A</v>
      </c>
      <c r="P219" s="218" t="str">
        <f t="array" ref="P219">INDEX('Ortala-KabKota'!P$2:P$415,MATCH($D219,'Ortala-KabKota'!$E$2:$E$415,FALSE))</f>
        <v>#N/A</v>
      </c>
      <c r="Q219" s="218" t="str">
        <f t="array" ref="Q219">INDEX('Ortala-KabKota'!Q$2:Q$415,MATCH($D219,'Ortala-KabKota'!$E$2:$E$415,FALSE))</f>
        <v>#N/A</v>
      </c>
      <c r="R219" s="218" t="str">
        <f t="array" ref="R219">INDEX('Ortala-KabKota'!R$2:R$415,MATCH($D219,'Ortala-KabKota'!$E$2:$E$415,FALSE))</f>
        <v>#N/A</v>
      </c>
      <c r="S219" s="218" t="str">
        <f t="array" ref="S219">INDEX('Ortala-KabKota'!S$2:S$415,MATCH($D219,'Ortala-KabKota'!$E$2:$E$415,FALSE))</f>
        <v>#N/A</v>
      </c>
      <c r="T219" s="218" t="str">
        <f t="array" ref="T219">INDEX('Ortala-KabKota'!T$2:T$415,MATCH($D219,'Ortala-KabKota'!$E$2:$E$415,FALSE))</f>
        <v>#N/A</v>
      </c>
      <c r="U219" s="218" t="str">
        <f t="array" ref="U219">INDEX('Ortala-KabKota'!U$2:U$415,MATCH($D219,'Ortala-KabKota'!$E$2:$E$415,FALSE))</f>
        <v>#N/A</v>
      </c>
      <c r="V219" s="218" t="str">
        <f t="array" ref="V219">INDEX('Ortala-KabKota'!V$2:V$415,MATCH($D219,'Ortala-KabKota'!$E$2:$E$415,FALSE))</f>
        <v>#N/A</v>
      </c>
      <c r="W219" s="218" t="str">
        <f t="array" ref="W219">INDEX('Ortala-KabKota'!W$2:W$415,MATCH($D219,'Ortala-KabKota'!$E$2:$E$415,FALSE))</f>
        <v>#N/A</v>
      </c>
      <c r="X219" s="218" t="str">
        <f t="array" ref="X219">INDEX('Ortala-KabKota'!X$2:X$415,MATCH($D219,'Ortala-KabKota'!$E$2:$E$415,FALSE))</f>
        <v>#N/A</v>
      </c>
      <c r="Y219" s="218" t="str">
        <f t="array" ref="Y219">INDEX('Ortala-KabKota'!Y$2:Y$415,MATCH($D219,'Ortala-KabKota'!$E$2:$E$415,FALSE))</f>
        <v>#N/A</v>
      </c>
      <c r="Z219" s="218" t="str">
        <f t="array" ref="Z219">INDEX('Ortala-KabKota'!Z$2:Z$415,MATCH($D219,'Ortala-KabKota'!$E$2:$E$415,FALSE))</f>
        <v>#N/A</v>
      </c>
      <c r="AA219" s="218" t="str">
        <f t="array" ref="AA219">INDEX('Ortala-KabKota'!AA$2:AA$415,MATCH($D219,'Ortala-KabKota'!$E$2:$E$415,FALSE))</f>
        <v>#N/A</v>
      </c>
      <c r="AB219" s="218" t="str">
        <f t="array" ref="AB219">INDEX('Ortala-KabKota'!AB$2:AB$415,MATCH($D219,'Ortala-KabKota'!$E$2:$E$415,FALSE))</f>
        <v>#N/A</v>
      </c>
      <c r="AC219" s="218" t="str">
        <f t="array" ref="AC219">INDEX('Ortala-KabKota'!AC$2:AC$415,MATCH($D219,'Ortala-KabKota'!$E$2:$E$415,FALSE))</f>
        <v>#N/A</v>
      </c>
      <c r="AD219" s="218" t="str">
        <f t="array" ref="AD219">INDEX('Ortala-KabKota'!AD$2:AD$415,MATCH($D219,'Ortala-KabKota'!$E$2:$E$415,FALSE))</f>
        <v>#N/A</v>
      </c>
      <c r="AE219" s="218" t="str">
        <f t="array" ref="AE219">INDEX('Ortala-KabKota'!AE$2:AE$415,MATCH($D219,'Ortala-KabKota'!$E$2:$E$415,FALSE))</f>
        <v>#N/A</v>
      </c>
      <c r="AF219" s="218" t="str">
        <f t="array" ref="AF219">INDEX('Ortala-KabKota'!AF$2:AF$415,MATCH($D219,'Ortala-KabKota'!$E$2:$E$415,FALSE))</f>
        <v>#N/A</v>
      </c>
      <c r="AG219" s="218" t="str">
        <f t="array" ref="AG219">INDEX('Ortala-KabKota'!AG$2:AG$415,MATCH($D219,'Ortala-KabKota'!$E$2:$E$415,FALSE))</f>
        <v>#N/A</v>
      </c>
      <c r="AH219" s="218" t="str">
        <f t="array" ref="AH219">INDEX('Ortala-KabKota'!AH$2:AH$415,MATCH($D219,'Ortala-KabKota'!$E$2:$E$415,FALSE))</f>
        <v>#N/A</v>
      </c>
      <c r="AI219" s="218" t="str">
        <f t="array" ref="AI219">INDEX('Ortala-KabKota'!AI$2:AI$415,MATCH($D219,'Ortala-KabKota'!$E$2:$E$415,FALSE))</f>
        <v>#N/A</v>
      </c>
      <c r="AJ219" s="218" t="str">
        <f t="array" ref="AJ219">INDEX('Ortala-KabKota'!AJ$2:AJ$415,MATCH($D219,'Ortala-KabKota'!$E$2:$E$415,FALSE))</f>
        <v>#N/A</v>
      </c>
      <c r="AK219" s="218" t="str">
        <f t="array" ref="AK219">INDEX('Ortala-KabKota'!AK$2:AK$415,MATCH($D219,'Ortala-KabKota'!$E$2:$E$415,FALSE))</f>
        <v>#N/A</v>
      </c>
      <c r="AL219" s="218" t="str">
        <f t="array" ref="AL219">INDEX('Ortala-KabKota'!AL$2:AL$415,MATCH($D219,'Ortala-KabKota'!$E$2:$E$415,FALSE))</f>
        <v>#N/A</v>
      </c>
      <c r="AM219" s="218" t="str">
        <f t="array" ref="AM219">INDEX('Ortala-KabKota'!AM$2:AM$415,MATCH($D219,'Ortala-KabKota'!$E$2:$E$415,FALSE))</f>
        <v>#N/A</v>
      </c>
      <c r="AN219" s="218" t="str">
        <f t="array" ref="AN219">INDEX('Ortala-KabKota'!AN$2:AN$415,MATCH($D219,'Ortala-KabKota'!$E$2:$E$415,FALSE))</f>
        <v>#N/A</v>
      </c>
      <c r="AO219" s="218" t="str">
        <f t="array" ref="AO219">INDEX('Ortala-KabKota'!AO$2:AO$415,MATCH($D219,'Ortala-KabKota'!$E$2:$E$415,FALSE))</f>
        <v>#N/A</v>
      </c>
      <c r="AP219" s="218" t="str">
        <f t="array" ref="AP219">INDEX('Ortala-KabKota'!AP$2:AP$415,MATCH($D219,'Ortala-KabKota'!$E$2:$E$415,FALSE))</f>
        <v>#N/A</v>
      </c>
      <c r="AQ219" s="218" t="str">
        <f t="array" ref="AQ219">INDEX('Ortala-KabKota'!AQ$2:AQ$415,MATCH($D219,'Ortala-KabKota'!$E$2:$E$415,FALSE))</f>
        <v>#N/A</v>
      </c>
      <c r="AR219" s="218" t="str">
        <f t="array" ref="AR219">INDEX('Ortala-KabKota'!AR$2:AR$415,MATCH($D219,'Ortala-KabKota'!$E$2:$E$415,FALSE))</f>
        <v>#N/A</v>
      </c>
      <c r="AS219" s="218" t="str">
        <f t="array" ref="AS219">INDEX('Ortala-KabKota'!AS$2:AS$415,MATCH($D219,'Ortala-KabKota'!$E$2:$E$415,FALSE))</f>
        <v>#N/A</v>
      </c>
      <c r="AT219" s="218" t="str">
        <f t="array" ref="AT219">INDEX('Ortala-KabKota'!AT$2:AT$415,MATCH($D219,'Ortala-KabKota'!$E$2:$E$415,FALSE))</f>
        <v>#N/A</v>
      </c>
      <c r="AU219" s="218" t="str">
        <f t="array" ref="AU219">INDEX('UPTD PPA KabKota'!D$5:D$513,MATCH($D219,'UPTD PPA KabKota'!$C$5:$C$513,FALSE))</f>
        <v/>
      </c>
      <c r="AV219" s="218" t="str">
        <f t="array" ref="AV219">INDEX('UPTD PPA KabKota'!E$5:E$513,MATCH($D219,'UPTD PPA KabKota'!$C$5:$C$513,FALSE))</f>
        <v/>
      </c>
      <c r="AW219" s="218" t="str">
        <f t="array" ref="AW219">INDEX('UPTD PPA KabKota'!F$5:F$513,MATCH($D219,'UPTD PPA KabKota'!$C$5:$C$513,FALSE))</f>
        <v/>
      </c>
      <c r="AX219" s="218" t="str">
        <f t="array" ref="AX219">INDEX('UPTD PPA KabKota'!G$5:G$513,MATCH($D219,'UPTD PPA KabKota'!$C$5:$C$513,FALSE))</f>
        <v/>
      </c>
      <c r="AY219" s="218" t="str">
        <f t="array" ref="AY219">INDEX('UPTD PPA KabKota'!H$5:H$513,MATCH($D219,'UPTD PPA KabKota'!$C$5:$C$513,FALSE))</f>
        <v/>
      </c>
      <c r="AZ219" s="218" t="str">
        <f t="array" ref="AZ219">INDEX('UPTD PPA KabKota'!I$5:I$513,MATCH($D219,'UPTD PPA KabKota'!$C$5:$C$513,FALSE))</f>
        <v/>
      </c>
      <c r="BA219" s="218" t="str">
        <f t="array" ref="BA219">INDEX('UPTD PPA KabKota'!J$5:J$513,MATCH($D219,'UPTD PPA KabKota'!$C$5:$C$513,FALSE))</f>
        <v/>
      </c>
      <c r="BB219" s="218" t="str">
        <f t="array" ref="BB219">INDEX('UPTD PPA KabKota'!K$5:K$513,MATCH($D219,'UPTD PPA KabKota'!$C$5:$C$513,FALSE))</f>
        <v/>
      </c>
      <c r="BC219" s="218" t="str">
        <f t="array" ref="BC219">INDEX('UPTD PPA KabKota'!L$5:L$513,MATCH($D219,'UPTD PPA KabKota'!$C$5:$C$513,FALSE))</f>
        <v/>
      </c>
      <c r="BD219" s="218" t="str">
        <f t="array" ref="BD219">INDEX('UPTD PPA KabKota'!M$5:M$513,MATCH($D219,'UPTD PPA KabKota'!$C$5:$C$513,FALSE))</f>
        <v/>
      </c>
      <c r="BE219" s="218" t="str">
        <f t="array" ref="BE219">INDEX('UPTD PPA KabKota'!N$5:N$513,MATCH($D219,'UPTD PPA KabKota'!$C$5:$C$513,FALSE))</f>
        <v/>
      </c>
      <c r="BF219" s="218" t="str">
        <f t="array" ref="BF219">INDEX('UPTD PPA KabKota'!O$5:O$513,MATCH($D219,'UPTD PPA KabKota'!$C$5:$C$513,FALSE))</f>
        <v/>
      </c>
      <c r="BG219" s="218" t="str">
        <f t="array" ref="BG219">INDEX('UPTD PPA KabKota'!P$5:P$513,MATCH($D219,'UPTD PPA KabKota'!$C$5:$C$513,FALSE))</f>
        <v/>
      </c>
      <c r="BH219" s="218" t="str">
        <f t="array" ref="BH219">INDEX('UPTD PPA KabKota'!Q$5:Q$513,MATCH($D219,'UPTD PPA KabKota'!$C$5:$C$513,FALSE))</f>
        <v/>
      </c>
      <c r="BI219" s="218" t="str">
        <f t="array" ref="BI219">INDEX('UPTD PPA KabKota'!R$5:R$513,MATCH($D219,'UPTD PPA KabKota'!$C$5:$C$513,FALSE))</f>
        <v/>
      </c>
      <c r="BJ219" s="218" t="str">
        <f t="array" ref="BJ219">INDEX('UPTD PPA KabKota'!S$5:S$513,MATCH($D219,'UPTD PPA KabKota'!$C$5:$C$513,FALSE))</f>
        <v/>
      </c>
      <c r="BK219" s="218" t="str">
        <f t="array" ref="BK219">INDEX('UPTD PPA KabKota'!T$5:T$513,MATCH($D219,'UPTD PPA KabKota'!$C$5:$C$513,FALSE))</f>
        <v/>
      </c>
      <c r="BL219" s="218" t="str">
        <f t="array" ref="BL219">INDEX('UPTD PPA KabKota'!U$5:U$513,MATCH($D219,'UPTD PPA KabKota'!$C$5:$C$513,FALSE))</f>
        <v/>
      </c>
      <c r="BM219" s="218" t="str">
        <f t="array" ref="BM219">INDEX('UPTD PPA KabKota'!V$5:V$513,MATCH($D219,'UPTD PPA KabKota'!$C$5:$C$513,FALSE))</f>
        <v/>
      </c>
      <c r="BN219" s="218" t="str">
        <f t="array" ref="BN219">INDEX('UPTD PPA KabKota'!W$5:W$513,MATCH($D219,'UPTD PPA KabKota'!$C$5:$C$513,FALSE))</f>
        <v/>
      </c>
      <c r="BO219" s="218" t="str">
        <f t="array" ref="BO219">INDEX('UPTD PPA KabKota'!X$5:X$513,MATCH($D219,'UPTD PPA KabKota'!$C$5:$C$513,FALSE))</f>
        <v/>
      </c>
      <c r="BP219" s="218" t="str">
        <f t="array" ref="BP219">INDEX('UPTD PPA KabKota'!Y$5:Y$513,MATCH($D219,'UPTD PPA KabKota'!$C$5:$C$513,FALSE))</f>
        <v/>
      </c>
      <c r="BQ219" s="218" t="str">
        <f t="array" ref="BQ219">INDEX('UPTD PPA KabKota'!Z$5:Z$513,MATCH($D219,'UPTD PPA KabKota'!$C$5:$C$513,FALSE))</f>
        <v/>
      </c>
      <c r="BR219" s="218" t="str">
        <f t="array" ref="BR219">INDEX('UPTD PPA KabKota'!AA$5:AA$513,MATCH($D219,'UPTD PPA KabKota'!$C$5:$C$513,FALSE))</f>
        <v/>
      </c>
      <c r="BS219" s="218" t="str">
        <f t="array" ref="BS219">INDEX('UPTD PPA KabKota'!AB$5:AB$513,MATCH($D219,'UPTD PPA KabKota'!$C$5:$C$513,FALSE))</f>
        <v/>
      </c>
      <c r="BT219" s="218" t="str">
        <f t="array" ref="BT219">INDEX('UPTD PPA KabKota'!AC$5:AC$513,MATCH($D219,'UPTD PPA KabKota'!$C$5:$C$513,FALSE))</f>
        <v/>
      </c>
      <c r="BU219" s="218" t="str">
        <f t="array" ref="BU219">INDEX('UPTD PPA KabKota'!AD$5:AD$513,MATCH($D219,'UPTD PPA KabKota'!$C$5:$C$513,FALSE))</f>
        <v/>
      </c>
      <c r="BV219" s="218" t="str">
        <f t="array" ref="BV219">INDEX('UPTD PPA KabKota'!AE$5:AE$513,MATCH($D219,'UPTD PPA KabKota'!$C$5:$C$513,FALSE))</f>
        <v/>
      </c>
      <c r="BW219" s="218" t="str">
        <f t="array" ref="BW219">INDEX('UPTD PPA KabKota'!AF$5:AF$513,MATCH($D219,'UPTD PPA KabKota'!$C$5:$C$513,FALSE))</f>
        <v/>
      </c>
      <c r="BX219" s="218" t="str">
        <f t="array" ref="BX219">INDEX('UPTD PPA KabKota'!AG$5:AG$513,MATCH($D219,'UPTD PPA KabKota'!$C$5:$C$513,FALSE))</f>
        <v/>
      </c>
      <c r="BY219" s="218" t="str">
        <f t="array" ref="BY219">INDEX('UPTD PPA KabKota'!AH$5:AH$513,MATCH($D219,'UPTD PPA KabKota'!$C$5:$C$513,FALSE))</f>
        <v/>
      </c>
      <c r="BZ219" s="218" t="str">
        <f t="array" ref="BZ219">INDEX('UPTD PPA KabKota'!AI$5:AI$513,MATCH($D219,'UPTD PPA KabKota'!$C$5:$C$513,FALSE))</f>
        <v/>
      </c>
      <c r="CA219" s="218" t="str">
        <f t="array" ref="CA219">INDEX('UPTD PPA KabKota'!AJ$5:AJ$513,MATCH($D219,'UPTD PPA KabKota'!$C$5:$C$513,FALSE))</f>
        <v/>
      </c>
      <c r="CB219" s="218" t="str">
        <f t="array" ref="CB219">INDEX('UPTD PPA KabKota'!AK$5:AK$513,MATCH($D219,'UPTD PPA KabKota'!$C$5:$C$513,FALSE))</f>
        <v/>
      </c>
      <c r="CC219" s="218" t="str">
        <f t="array" ref="CC219">INDEX('UPTD PPA KabKota'!AL$5:AL$513,MATCH($D219,'UPTD PPA KabKota'!$C$5:$C$513,FALSE))</f>
        <v/>
      </c>
      <c r="CD219" s="218" t="str">
        <f t="array" ref="CD219">INDEX('UPTD PPA KabKota'!AM$5:AM$513,MATCH($D219,'UPTD PPA KabKota'!$C$5:$C$513,FALSE))</f>
        <v/>
      </c>
      <c r="CE219" s="218" t="str">
        <f t="array" ref="CE219">INDEX('UPTD PPA KabKota'!AN$5:AN$513,MATCH($D219,'UPTD PPA KabKota'!$C$5:$C$513,FALSE))</f>
        <v/>
      </c>
      <c r="CF219" s="218" t="str">
        <f t="array" ref="CF219">INDEX('UPTD PPA KabKota'!AO$5:AO$513,MATCH($D219,'UPTD PPA KabKota'!$C$5:$C$513,FALSE))</f>
        <v/>
      </c>
      <c r="CG219" s="218" t="str">
        <f t="array" ref="CG219">INDEX('UPTD PPA KabKota'!AP$5:AP$513,MATCH($D219,'UPTD PPA KabKota'!$C$5:$C$513,FALSE))</f>
        <v/>
      </c>
      <c r="CH219" s="218" t="str">
        <f t="array" ref="CH219">INDEX('UPTD PPA KabKota'!AQ$5:AQ$513,MATCH($D219,'UPTD PPA KabKota'!$C$5:$C$513,FALSE))</f>
        <v/>
      </c>
      <c r="CI219" s="218" t="str">
        <f t="array" ref="CI219">INDEX('UPTD PPA KabKota'!AR$5:AR$513,MATCH($D219,'UPTD PPA KabKota'!$C$5:$C$513,FALSE))</f>
        <v/>
      </c>
      <c r="CJ219" s="218" t="str">
        <f t="array" ref="CJ219">INDEX('UPTD PPA KabKota'!AS$5:AS$513,MATCH($D219,'UPTD PPA KabKota'!$C$5:$C$513,FALSE))</f>
        <v/>
      </c>
      <c r="CK219" s="218" t="str">
        <f t="array" ref="CK219">INDEX('UPTD PPA KabKota'!AT$5:AT$513,MATCH($D219,'UPTD PPA KabKota'!$C$5:$C$513,FALSE))</f>
        <v/>
      </c>
      <c r="CL219" s="218" t="str">
        <f t="array" ref="CL219">INDEX('UPTD PPA KabKota'!AU$5:AU$513,MATCH($D219,'UPTD PPA KabKota'!$C$5:$C$513,FALSE))</f>
        <v/>
      </c>
      <c r="CM219" s="218" t="str">
        <f t="array" ref="CM219">INDEX('UPTD PPA KabKota'!AV$5:AV$513,MATCH($D219,'UPTD PPA KabKota'!$C$5:$C$513,FALSE))</f>
        <v/>
      </c>
      <c r="CN219" s="218" t="str">
        <f t="array" ref="CN219">INDEX('UPTD PPA KabKota'!AW$5:AW$513,MATCH($D219,'UPTD PPA KabKota'!$C$5:$C$513,FALSE))</f>
        <v/>
      </c>
      <c r="CO219" s="218" t="str">
        <f t="array" ref="CO219">INDEX('UPTD PPA KabKota'!AX$5:AX$513,MATCH($D219,'UPTD PPA KabKota'!$C$5:$C$513,FALSE))</f>
        <v/>
      </c>
      <c r="CP219" s="218" t="str">
        <f t="array" ref="CP219">INDEX('UPTD PPA KabKota'!AY$5:AY$513,MATCH($D219,'UPTD PPA KabKota'!$C$5:$C$513,FALSE))</f>
        <v/>
      </c>
      <c r="CQ219" s="209" t="str">
        <f>IFERROR(__xludf.DUMMYFUNCTION("IF(ISBLANK($K219),"""",IF(REGEXMATCH($K219,""Peraturan""),""Ada"",IF(REGEXMATCH($K219,""Rekomendasi""),""Tidak Ada"", $K219)))
"),"#N/A")</f>
        <v>#N/A</v>
      </c>
      <c r="CR219" s="209" t="str">
        <f t="array" ref="CR219">index('UPTD PPA KabKota'!$BI$5:$BI$513,match($D219,'UPTD PPA KabKota'!$C$5:$C$513,false))</f>
        <v>Tidak Ada</v>
      </c>
      <c r="CS219" s="319" t="s">
        <v>21</v>
      </c>
    </row>
    <row r="220">
      <c r="A220" s="334">
        <v>214.0</v>
      </c>
      <c r="B220" s="334">
        <v>20.0</v>
      </c>
      <c r="C220" s="311" t="s">
        <v>4769</v>
      </c>
      <c r="D220" s="312" t="s">
        <v>2240</v>
      </c>
      <c r="E220" s="315">
        <v>45748.0</v>
      </c>
      <c r="F220" s="218" t="str">
        <f t="array" ref="F220">INDEX('Ortala-KabKota'!F$2:F$415,MATCH($D220,'Ortala-KabKota'!$E$2:$E$415,FALSE))</f>
        <v/>
      </c>
      <c r="G220" s="218" t="str">
        <f t="array" ref="G220">INDEX('Ortala-KabKota'!G$2:G$415,MATCH($D220,'Ortala-KabKota'!$E$2:$E$415,FALSE))</f>
        <v/>
      </c>
      <c r="H220" s="218" t="str">
        <f t="array" ref="H220">INDEX('Ortala-KabKota'!H$2:H$415,MATCH($D220,'Ortala-KabKota'!$E$2:$E$415,FALSE))</f>
        <v/>
      </c>
      <c r="I220" s="218" t="str">
        <f t="array" ref="I220">INDEX('Ortala-KabKota'!I$2:I$415,MATCH($D220,'Ortala-KabKota'!$E$2:$E$415,FALSE))</f>
        <v/>
      </c>
      <c r="J220" s="218" t="str">
        <f t="array" ref="J220">INDEX('Ortala-KabKota'!J$2:J$415,MATCH($D220,'Ortala-KabKota'!$E$2:$E$415,FALSE))</f>
        <v/>
      </c>
      <c r="K220" s="218" t="str">
        <f t="array" ref="K220">INDEX('Ortala-KabKota'!K$2:K$415,MATCH($D220,'Ortala-KabKota'!$E$2:$E$415,FALSE))</f>
        <v>Surat Rekomendasi</v>
      </c>
      <c r="L220" s="218">
        <f t="array" ref="L220">INDEX('Ortala-KabKota'!L$2:L$415,MATCH($D220,'Ortala-KabKota'!$E$2:$E$415,FALSE))</f>
        <v>2024</v>
      </c>
      <c r="M220" s="218" t="str">
        <f t="array" ref="M220">INDEX('Ortala-KabKota'!M$2:M$415,MATCH($D220,'Ortala-KabKota'!$E$2:$E$415,FALSE))</f>
        <v/>
      </c>
      <c r="N220" s="218" t="str">
        <f t="array" ref="N220">INDEX('Ortala-KabKota'!N$2:N$415,MATCH($D220,'Ortala-KabKota'!$E$2:$E$415,FALSE))</f>
        <v/>
      </c>
      <c r="O220" s="218" t="str">
        <f t="array" ref="O220">INDEX('Ortala-KabKota'!O$2:O$415,MATCH($D220,'Ortala-KabKota'!$E$2:$E$415,FALSE))</f>
        <v/>
      </c>
      <c r="P220" s="218" t="str">
        <f t="array" ref="P220">INDEX('Ortala-KabKota'!P$2:P$415,MATCH($D220,'Ortala-KabKota'!$E$2:$E$415,FALSE))</f>
        <v/>
      </c>
      <c r="Q220" s="218" t="str">
        <f t="array" ref="Q220">INDEX('Ortala-KabKota'!Q$2:Q$415,MATCH($D220,'Ortala-KabKota'!$E$2:$E$415,FALSE))</f>
        <v/>
      </c>
      <c r="R220" s="218" t="str">
        <f t="array" ref="R220">INDEX('Ortala-KabKota'!R$2:R$415,MATCH($D220,'Ortala-KabKota'!$E$2:$E$415,FALSE))</f>
        <v/>
      </c>
      <c r="S220" s="218" t="str">
        <f t="array" ref="S220">INDEX('Ortala-KabKota'!S$2:S$415,MATCH($D220,'Ortala-KabKota'!$E$2:$E$415,FALSE))</f>
        <v/>
      </c>
      <c r="T220" s="218" t="str">
        <f t="array" ref="T220">INDEX('Ortala-KabKota'!T$2:T$415,MATCH($D220,'Ortala-KabKota'!$E$2:$E$415,FALSE))</f>
        <v/>
      </c>
      <c r="U220" s="218" t="str">
        <f t="array" ref="U220">INDEX('Ortala-KabKota'!U$2:U$415,MATCH($D220,'Ortala-KabKota'!$E$2:$E$415,FALSE))</f>
        <v/>
      </c>
      <c r="V220" s="218" t="str">
        <f t="array" ref="V220">INDEX('Ortala-KabKota'!V$2:V$415,MATCH($D220,'Ortala-KabKota'!$E$2:$E$415,FALSE))</f>
        <v/>
      </c>
      <c r="W220" s="218" t="str">
        <f t="array" ref="W220">INDEX('Ortala-KabKota'!W$2:W$415,MATCH($D220,'Ortala-KabKota'!$E$2:$E$415,FALSE))</f>
        <v/>
      </c>
      <c r="X220" s="218" t="str">
        <f t="array" ref="X220">INDEX('Ortala-KabKota'!X$2:X$415,MATCH($D220,'Ortala-KabKota'!$E$2:$E$415,FALSE))</f>
        <v/>
      </c>
      <c r="Y220" s="218" t="str">
        <f t="array" ref="Y220">INDEX('Ortala-KabKota'!Y$2:Y$415,MATCH($D220,'Ortala-KabKota'!$E$2:$E$415,FALSE))</f>
        <v/>
      </c>
      <c r="Z220" s="218" t="str">
        <f t="array" ref="Z220">INDEX('Ortala-KabKota'!Z$2:Z$415,MATCH($D220,'Ortala-KabKota'!$E$2:$E$415,FALSE))</f>
        <v/>
      </c>
      <c r="AA220" s="218" t="str">
        <f t="array" ref="AA220">INDEX('Ortala-KabKota'!AA$2:AA$415,MATCH($D220,'Ortala-KabKota'!$E$2:$E$415,FALSE))</f>
        <v/>
      </c>
      <c r="AB220" s="218" t="str">
        <f t="array" ref="AB220">INDEX('Ortala-KabKota'!AB$2:AB$415,MATCH($D220,'Ortala-KabKota'!$E$2:$E$415,FALSE))</f>
        <v/>
      </c>
      <c r="AC220" s="218" t="str">
        <f t="array" ref="AC220">INDEX('Ortala-KabKota'!AC$2:AC$415,MATCH($D220,'Ortala-KabKota'!$E$2:$E$415,FALSE))</f>
        <v/>
      </c>
      <c r="AD220" s="218" t="str">
        <f t="array" ref="AD220">INDEX('Ortala-KabKota'!AD$2:AD$415,MATCH($D220,'Ortala-KabKota'!$E$2:$E$415,FALSE))</f>
        <v/>
      </c>
      <c r="AE220" s="218" t="str">
        <f t="array" ref="AE220">INDEX('Ortala-KabKota'!AE$2:AE$415,MATCH($D220,'Ortala-KabKota'!$E$2:$E$415,FALSE))</f>
        <v/>
      </c>
      <c r="AF220" s="218" t="str">
        <f t="array" ref="AF220">INDEX('Ortala-KabKota'!AF$2:AF$415,MATCH($D220,'Ortala-KabKota'!$E$2:$E$415,FALSE))</f>
        <v/>
      </c>
      <c r="AG220" s="218" t="str">
        <f t="array" ref="AG220">INDEX('Ortala-KabKota'!AG$2:AG$415,MATCH($D220,'Ortala-KabKota'!$E$2:$E$415,FALSE))</f>
        <v/>
      </c>
      <c r="AH220" s="218" t="str">
        <f t="array" ref="AH220">INDEX('Ortala-KabKota'!AH$2:AH$415,MATCH($D220,'Ortala-KabKota'!$E$2:$E$415,FALSE))</f>
        <v/>
      </c>
      <c r="AI220" s="218" t="str">
        <f t="array" ref="AI220">INDEX('Ortala-KabKota'!AI$2:AI$415,MATCH($D220,'Ortala-KabKota'!$E$2:$E$415,FALSE))</f>
        <v/>
      </c>
      <c r="AJ220" s="218" t="str">
        <f t="array" ref="AJ220">INDEX('Ortala-KabKota'!AJ$2:AJ$415,MATCH($D220,'Ortala-KabKota'!$E$2:$E$415,FALSE))</f>
        <v/>
      </c>
      <c r="AK220" s="218" t="str">
        <f t="array" ref="AK220">INDEX('Ortala-KabKota'!AK$2:AK$415,MATCH($D220,'Ortala-KabKota'!$E$2:$E$415,FALSE))</f>
        <v/>
      </c>
      <c r="AL220" s="218" t="str">
        <f t="array" ref="AL220">INDEX('Ortala-KabKota'!AL$2:AL$415,MATCH($D220,'Ortala-KabKota'!$E$2:$E$415,FALSE))</f>
        <v/>
      </c>
      <c r="AM220" s="218" t="str">
        <f t="array" ref="AM220">INDEX('Ortala-KabKota'!AM$2:AM$415,MATCH($D220,'Ortala-KabKota'!$E$2:$E$415,FALSE))</f>
        <v/>
      </c>
      <c r="AN220" s="218" t="str">
        <f t="array" ref="AN220">INDEX('Ortala-KabKota'!AN$2:AN$415,MATCH($D220,'Ortala-KabKota'!$E$2:$E$415,FALSE))</f>
        <v/>
      </c>
      <c r="AO220" s="218" t="str">
        <f t="array" ref="AO220">INDEX('Ortala-KabKota'!AO$2:AO$415,MATCH($D220,'Ortala-KabKota'!$E$2:$E$415,FALSE))</f>
        <v/>
      </c>
      <c r="AP220" s="218" t="str">
        <f t="array" ref="AP220">INDEX('Ortala-KabKota'!AP$2:AP$415,MATCH($D220,'Ortala-KabKota'!$E$2:$E$415,FALSE))</f>
        <v/>
      </c>
      <c r="AQ220" s="218" t="str">
        <f t="array" ref="AQ220">INDEX('Ortala-KabKota'!AQ$2:AQ$415,MATCH($D220,'Ortala-KabKota'!$E$2:$E$415,FALSE))</f>
        <v/>
      </c>
      <c r="AR220" s="218" t="str">
        <f t="array" ref="AR220">INDEX('Ortala-KabKota'!AR$2:AR$415,MATCH($D220,'Ortala-KabKota'!$E$2:$E$415,FALSE))</f>
        <v/>
      </c>
      <c r="AS220" s="218" t="str">
        <f t="array" ref="AS220">INDEX('Ortala-KabKota'!AS$2:AS$415,MATCH($D220,'Ortala-KabKota'!$E$2:$E$415,FALSE))</f>
        <v/>
      </c>
      <c r="AT220" s="218" t="str">
        <f t="array" ref="AT220">INDEX('Ortala-KabKota'!AT$2:AT$415,MATCH($D220,'Ortala-KabKota'!$E$2:$E$415,FALSE))</f>
        <v/>
      </c>
      <c r="AU220" s="218" t="str">
        <f t="array" ref="AU220">INDEX('UPTD PPA KabKota'!D$5:D$513,MATCH($D220,'UPTD PPA KabKota'!$C$5:$C$513,FALSE))</f>
        <v>Jazilatun Nihla (CPNS baru belum ada SK)</v>
      </c>
      <c r="AV220" s="218" t="str">
        <f t="array" ref="AV220">INDEX('UPTD PPA KabKota'!E$5:E$513,MATCH($D220,'UPTD PPA KabKota'!$C$5:$C$513,FALSE))</f>
        <v>Jln Shima 1A Pengkol Jepara</v>
      </c>
      <c r="AW220" s="218" t="str">
        <f t="array" ref="AW220">INDEX('UPTD PPA KabKota'!F$5:F$513,MATCH($D220,'UPTD PPA KabKota'!$C$5:$C$513,FALSE))</f>
        <v>(0291) 591157</v>
      </c>
      <c r="AX220" s="218">
        <f t="array" ref="AX220">INDEX('UPTD PPA KabKota'!G$5:G$513,MATCH($D220,'UPTD PPA KabKota'!$C$5:$C$513,FALSE))</f>
        <v>87777867129</v>
      </c>
      <c r="AY220" s="218" t="str">
        <f t="array" ref="AY220">INDEX('UPTD PPA KabKota'!H$5:H$513,MATCH($D220,'UPTD PPA KabKota'!$C$5:$C$513,FALSE))</f>
        <v>UPTD PPA</v>
      </c>
      <c r="AZ220" s="218" t="str">
        <f t="array" ref="AZ220">INDEX('UPTD PPA KabKota'!I$5:I$513,MATCH($D220,'UPTD PPA KabKota'!$C$5:$C$513,FALSE))</f>
        <v>Peraturan Bupati nomor 25 tahun 2022 dan Perda nomor 3 tahun 2022</v>
      </c>
      <c r="BA220" s="218">
        <f t="array" ref="BA220">INDEX('UPTD PPA KabKota'!J$5:J$513,MATCH($D220,'UPTD PPA KabKota'!$C$5:$C$513,FALSE))</f>
        <v>2022</v>
      </c>
      <c r="BB220" s="218" t="str">
        <f t="array" ref="BB220">INDEX('UPTD PPA KabKota'!K$5:K$513,MATCH($D220,'UPTD PPA KabKota'!$C$5:$C$513,FALSE))</f>
        <v>A</v>
      </c>
      <c r="BC220" s="218">
        <f t="array" ref="BC220">INDEX('UPTD PPA KabKota'!L$5:L$513,MATCH($D220,'UPTD PPA KabKota'!$C$5:$C$513,FALSE))</f>
        <v>895800013580</v>
      </c>
      <c r="BD220" s="218" t="str">
        <f t="array" ref="BD220">INDEX('UPTD PPA KabKota'!M$5:M$513,MATCH($D220,'UPTD PPA KabKota'!$C$5:$C$513,FALSE))</f>
        <v>uptdppajepara@gmail.com</v>
      </c>
      <c r="BE220" s="218" t="str">
        <f t="array" ref="BE220">INDEX('UPTD PPA KabKota'!N$5:N$513,MATCH($D220,'UPTD PPA KabKota'!$C$5:$C$513,FALSE))</f>
        <v>KaUPTD, Kasubag Tata Usaha,  Psikolog Klinis (JF), Pekerja Sosial (JF), Konselor Psikolog dan Hukum, Mediator, Pengadministrasian Umum, Pengemudi, Penjaga Keamanan, Penjaga Asrama</v>
      </c>
      <c r="BF220" s="218" t="str">
        <f t="array" ref="BF220">INDEX('UPTD PPA KabKota'!O$5:O$513,MATCH($D220,'UPTD PPA KabKota'!$C$5:$C$513,FALSE))</f>
        <v>Ada, tapi masih perlu renovasi</v>
      </c>
      <c r="BG220" s="218" t="str">
        <f t="array" ref="BG220">INDEX('UPTD PPA KabKota'!P$5:P$513,MATCH($D220,'UPTD PPA KabKota'!$C$5:$C$513,FALSE))</f>
        <v>Aset Pemda Dikelola Dinas PPPA</v>
      </c>
      <c r="BH220" s="218" t="str">
        <f t="array" ref="BH220">INDEX('UPTD PPA KabKota'!Q$5:Q$513,MATCH($D220,'UPTD PPA KabKota'!$C$5:$C$513,FALSE))</f>
        <v>-</v>
      </c>
      <c r="BI220" s="218" t="str">
        <f t="array" ref="BI220">INDEX('UPTD PPA KabKota'!R$5:R$513,MATCH($D220,'UPTD PPA KabKota'!$C$5:$C$513,FALSE))</f>
        <v>Tidak Ada</v>
      </c>
      <c r="BJ220" s="218" t="str">
        <f t="array" ref="BJ220">INDEX('UPTD PPA KabKota'!S$5:S$513,MATCH($D220,'UPTD PPA KabKota'!$C$5:$C$513,FALSE))</f>
        <v>Tidak Ada</v>
      </c>
      <c r="BK220" s="218" t="str">
        <f t="array" ref="BK220">INDEX('UPTD PPA KabKota'!T$5:T$513,MATCH($D220,'UPTD PPA KabKota'!$C$5:$C$513,FALSE))</f>
        <v>Tidak Ada</v>
      </c>
      <c r="BL220" s="218" t="str">
        <f t="array" ref="BL220">INDEX('UPTD PPA KabKota'!U$5:U$513,MATCH($D220,'UPTD PPA KabKota'!$C$5:$C$513,FALSE))</f>
        <v>Tidak Ada</v>
      </c>
      <c r="BM220" s="218" t="str">
        <f t="array" ref="BM220">INDEX('UPTD PPA KabKota'!V$5:V$513,MATCH($D220,'UPTD PPA KabKota'!$C$5:$C$513,FALSE))</f>
        <v>Tidak Ada</v>
      </c>
      <c r="BN220" s="218" t="str">
        <f t="array" ref="BN220">INDEX('UPTD PPA KabKota'!W$5:W$513,MATCH($D220,'UPTD PPA KabKota'!$C$5:$C$513,FALSE))</f>
        <v>Tidak Ada</v>
      </c>
      <c r="BO220" s="218" t="str">
        <f t="array" ref="BO220">INDEX('UPTD PPA KabKota'!X$5:X$513,MATCH($D220,'UPTD PPA KabKota'!$C$5:$C$513,FALSE))</f>
        <v>Tidak Ada</v>
      </c>
      <c r="BP220" s="218" t="str">
        <f t="array" ref="BP220">INDEX('UPTD PPA KabKota'!Y$5:Y$513,MATCH($D220,'UPTD PPA KabKota'!$C$5:$C$513,FALSE))</f>
        <v>Tidak Ada</v>
      </c>
      <c r="BQ220" s="218" t="str">
        <f t="array" ref="BQ220">INDEX('UPTD PPA KabKota'!Z$5:Z$513,MATCH($D220,'UPTD PPA KabKota'!$C$5:$C$513,FALSE))</f>
        <v>Ada</v>
      </c>
      <c r="BR220" s="218" t="str">
        <f t="array" ref="BR220">INDEX('UPTD PPA KabKota'!AA$5:AA$513,MATCH($D220,'UPTD PPA KabKota'!$C$5:$C$513,FALSE))</f>
        <v>Tidak Ada</v>
      </c>
      <c r="BS220" s="218" t="str">
        <f t="array" ref="BS220">INDEX('UPTD PPA KabKota'!AB$5:AB$513,MATCH($D220,'UPTD PPA KabKota'!$C$5:$C$513,FALSE))</f>
        <v>Tidak Ada</v>
      </c>
      <c r="BT220" s="218" t="str">
        <f t="array" ref="BT220">INDEX('UPTD PPA KabKota'!AC$5:AC$513,MATCH($D220,'UPTD PPA KabKota'!$C$5:$C$513,FALSE))</f>
        <v>Sudah</v>
      </c>
      <c r="BU220" s="218" t="str">
        <f t="array" ref="BU220">INDEX('UPTD PPA KabKota'!AD$5:AD$513,MATCH($D220,'UPTD PPA KabKota'!$C$5:$C$513,FALSE))</f>
        <v>Sudah</v>
      </c>
      <c r="BV220" s="218" t="str">
        <f t="array" ref="BV220">INDEX('UPTD PPA KabKota'!AE$5:AE$513,MATCH($D220,'UPTD PPA KabKota'!$C$5:$C$513,FALSE))</f>
        <v>Sudah</v>
      </c>
      <c r="BW220" s="218" t="str">
        <f t="array" ref="BW220">INDEX('UPTD PPA KabKota'!AF$5:AF$513,MATCH($D220,'UPTD PPA KabKota'!$C$5:$C$513,FALSE))</f>
        <v>Sudah</v>
      </c>
      <c r="BX220" s="218" t="str">
        <f t="array" ref="BX220">INDEX('UPTD PPA KabKota'!AG$5:AG$513,MATCH($D220,'UPTD PPA KabKota'!$C$5:$C$513,FALSE))</f>
        <v>Sudah</v>
      </c>
      <c r="BY220" s="218" t="str">
        <f t="array" ref="BY220">INDEX('UPTD PPA KabKota'!AH$5:AH$513,MATCH($D220,'UPTD PPA KabKota'!$C$5:$C$513,FALSE))</f>
        <v>Sudah</v>
      </c>
      <c r="BZ220" s="218" t="str">
        <f t="array" ref="BZ220">INDEX('UPTD PPA KabKota'!AI$5:AI$513,MATCH($D220,'UPTD PPA KabKota'!$C$5:$C$513,FALSE))</f>
        <v>Sudah</v>
      </c>
      <c r="CA220" s="218" t="str">
        <f t="array" ref="CA220">INDEX('UPTD PPA KabKota'!AJ$5:AJ$513,MATCH($D220,'UPTD PPA KabKota'!$C$5:$C$513,FALSE))</f>
        <v>Sudah</v>
      </c>
      <c r="CB220" s="218" t="str">
        <f t="array" ref="CB220">INDEX('UPTD PPA KabKota'!AK$5:AK$513,MATCH($D220,'UPTD PPA KabKota'!$C$5:$C$513,FALSE))</f>
        <v>Sudah</v>
      </c>
      <c r="CC220" s="218" t="str">
        <f t="array" ref="CC220">INDEX('UPTD PPA KabKota'!AL$5:AL$513,MATCH($D220,'UPTD PPA KabKota'!$C$5:$C$513,FALSE))</f>
        <v>Sudah</v>
      </c>
      <c r="CD220" s="218" t="str">
        <f t="array" ref="CD220">INDEX('UPTD PPA KabKota'!AM$5:AM$513,MATCH($D220,'UPTD PPA KabKota'!$C$5:$C$513,FALSE))</f>
        <v>Sudah</v>
      </c>
      <c r="CE220" s="218" t="str">
        <f t="array" ref="CE220">INDEX('UPTD PPA KabKota'!AN$5:AN$513,MATCH($D220,'UPTD PPA KabKota'!$C$5:$C$513,FALSE))</f>
        <v>Masih dibantu dinas DP3AP2KB Jepara</v>
      </c>
      <c r="CF220" s="218">
        <f t="array" ref="CF220">INDEX('UPTD PPA KabKota'!AO$5:AO$513,MATCH($D220,'UPTD PPA KabKota'!$C$5:$C$513,FALSE))</f>
        <v>24</v>
      </c>
      <c r="CG220" s="218" t="str">
        <f t="array" ref="CG220">INDEX('UPTD PPA KabKota'!AP$5:AP$513,MATCH($D220,'UPTD PPA KabKota'!$C$5:$C$513,FALSE))</f>
        <v>Kekerasan seksual</v>
      </c>
      <c r="CH220" s="218" t="str">
        <f t="array" ref="CH220">INDEX('UPTD PPA KabKota'!AQ$5:AQ$513,MATCH($D220,'UPTD PPA KabKota'!$C$5:$C$513,FALSE))</f>
        <v/>
      </c>
      <c r="CI220" s="218" t="str">
        <f t="array" ref="CI220">INDEX('UPTD PPA KabKota'!AR$5:AR$513,MATCH($D220,'UPTD PPA KabKota'!$C$5:$C$513,FALSE))</f>
        <v/>
      </c>
      <c r="CJ220" s="218" t="str">
        <f t="array" ref="CJ220">INDEX('UPTD PPA KabKota'!AS$5:AS$513,MATCH($D220,'UPTD PPA KabKota'!$C$5:$C$513,FALSE))</f>
        <v/>
      </c>
      <c r="CK220" s="218" t="str">
        <f t="array" ref="CK220">INDEX('UPTD PPA KabKota'!AT$5:AT$513,MATCH($D220,'UPTD PPA KabKota'!$C$5:$C$513,FALSE))</f>
        <v/>
      </c>
      <c r="CL220" s="218" t="str">
        <f t="array" ref="CL220">INDEX('UPTD PPA KabKota'!AU$5:AU$513,MATCH($D220,'UPTD PPA KabKota'!$C$5:$C$513,FALSE))</f>
        <v/>
      </c>
      <c r="CM220" s="218" t="str">
        <f t="array" ref="CM220">INDEX('UPTD PPA KabKota'!AV$5:AV$513,MATCH($D220,'UPTD PPA KabKota'!$C$5:$C$513,FALSE))</f>
        <v/>
      </c>
      <c r="CN220" s="218" t="str">
        <f t="array" ref="CN220">INDEX('UPTD PPA KabKota'!AW$5:AW$513,MATCH($D220,'UPTD PPA KabKota'!$C$5:$C$513,FALSE))</f>
        <v>v</v>
      </c>
      <c r="CO220" s="218" t="str">
        <f t="array" ref="CO220">INDEX('UPTD PPA KabKota'!AX$5:AX$513,MATCH($D220,'UPTD PPA KabKota'!$C$5:$C$513,FALSE))</f>
        <v/>
      </c>
      <c r="CP220" s="218" t="str">
        <f t="array" ref="CP220">INDEX('UPTD PPA KabKota'!AY$5:AY$513,MATCH($D220,'UPTD PPA KabKota'!$C$5:$C$513,FALSE))</f>
        <v/>
      </c>
      <c r="CQ220" s="209" t="str">
        <f>IFERROR(__xludf.DUMMYFUNCTION("IF(ISBLANK($K220),"""",IF(REGEXMATCH($K220,""Peraturan""),""Ada"",IF(REGEXMATCH($K220,""Rekomendasi""),""Tidak Ada"", $K220)))
"),"Tidak Ada")</f>
        <v>Tidak Ada</v>
      </c>
      <c r="CR220" s="209" t="str">
        <f t="array" ref="CR220">index('UPTD PPA KabKota'!$BI$5:$BI$513,match($D220,'UPTD PPA KabKota'!$C$5:$C$513,false))</f>
        <v>Ada</v>
      </c>
      <c r="CS220" s="314" t="str">
        <f>IFS(CQ220="Ada","Ada",CR220="Ada","Ada",CR220="Tidak Ada","Tidak Ada")</f>
        <v>Ada</v>
      </c>
    </row>
    <row r="221">
      <c r="A221" s="334">
        <v>215.0</v>
      </c>
      <c r="B221" s="334">
        <v>21.0</v>
      </c>
      <c r="C221" s="311" t="s">
        <v>4769</v>
      </c>
      <c r="D221" s="312" t="s">
        <v>2421</v>
      </c>
      <c r="E221" s="315">
        <v>45748.0</v>
      </c>
      <c r="F221" s="218" t="str">
        <f t="array" ref="F221">INDEX('Ortala-KabKota'!F$2:F$415,MATCH($D221,'Ortala-KabKota'!$E$2:$E$415,FALSE))</f>
        <v>#N/A</v>
      </c>
      <c r="G221" s="218" t="str">
        <f t="array" ref="G221">INDEX('Ortala-KabKota'!G$2:G$415,MATCH($D221,'Ortala-KabKota'!$E$2:$E$415,FALSE))</f>
        <v>#N/A</v>
      </c>
      <c r="H221" s="218" t="str">
        <f t="array" ref="H221">INDEX('Ortala-KabKota'!H$2:H$415,MATCH($D221,'Ortala-KabKota'!$E$2:$E$415,FALSE))</f>
        <v>#N/A</v>
      </c>
      <c r="I221" s="218" t="str">
        <f t="array" ref="I221">INDEX('Ortala-KabKota'!I$2:I$415,MATCH($D221,'Ortala-KabKota'!$E$2:$E$415,FALSE))</f>
        <v>#N/A</v>
      </c>
      <c r="J221" s="218" t="str">
        <f t="array" ref="J221">INDEX('Ortala-KabKota'!J$2:J$415,MATCH($D221,'Ortala-KabKota'!$E$2:$E$415,FALSE))</f>
        <v>#N/A</v>
      </c>
      <c r="K221" s="218" t="str">
        <f t="array" ref="K221">INDEX('Ortala-KabKota'!K$2:K$415,MATCH($D221,'Ortala-KabKota'!$E$2:$E$415,FALSE))</f>
        <v>#N/A</v>
      </c>
      <c r="L221" s="218" t="str">
        <f t="array" ref="L221">INDEX('Ortala-KabKota'!L$2:L$415,MATCH($D221,'Ortala-KabKota'!$E$2:$E$415,FALSE))</f>
        <v>#N/A</v>
      </c>
      <c r="M221" s="218" t="str">
        <f t="array" ref="M221">INDEX('Ortala-KabKota'!M$2:M$415,MATCH($D221,'Ortala-KabKota'!$E$2:$E$415,FALSE))</f>
        <v>#N/A</v>
      </c>
      <c r="N221" s="218" t="str">
        <f t="array" ref="N221">INDEX('Ortala-KabKota'!N$2:N$415,MATCH($D221,'Ortala-KabKota'!$E$2:$E$415,FALSE))</f>
        <v>#N/A</v>
      </c>
      <c r="O221" s="218" t="str">
        <f t="array" ref="O221">INDEX('Ortala-KabKota'!O$2:O$415,MATCH($D221,'Ortala-KabKota'!$E$2:$E$415,FALSE))</f>
        <v>#N/A</v>
      </c>
      <c r="P221" s="218" t="str">
        <f t="array" ref="P221">INDEX('Ortala-KabKota'!P$2:P$415,MATCH($D221,'Ortala-KabKota'!$E$2:$E$415,FALSE))</f>
        <v>#N/A</v>
      </c>
      <c r="Q221" s="218" t="str">
        <f t="array" ref="Q221">INDEX('Ortala-KabKota'!Q$2:Q$415,MATCH($D221,'Ortala-KabKota'!$E$2:$E$415,FALSE))</f>
        <v>#N/A</v>
      </c>
      <c r="R221" s="218" t="str">
        <f t="array" ref="R221">INDEX('Ortala-KabKota'!R$2:R$415,MATCH($D221,'Ortala-KabKota'!$E$2:$E$415,FALSE))</f>
        <v>#N/A</v>
      </c>
      <c r="S221" s="218" t="str">
        <f t="array" ref="S221">INDEX('Ortala-KabKota'!S$2:S$415,MATCH($D221,'Ortala-KabKota'!$E$2:$E$415,FALSE))</f>
        <v>#N/A</v>
      </c>
      <c r="T221" s="218" t="str">
        <f t="array" ref="T221">INDEX('Ortala-KabKota'!T$2:T$415,MATCH($D221,'Ortala-KabKota'!$E$2:$E$415,FALSE))</f>
        <v>#N/A</v>
      </c>
      <c r="U221" s="218" t="str">
        <f t="array" ref="U221">INDEX('Ortala-KabKota'!U$2:U$415,MATCH($D221,'Ortala-KabKota'!$E$2:$E$415,FALSE))</f>
        <v>#N/A</v>
      </c>
      <c r="V221" s="218" t="str">
        <f t="array" ref="V221">INDEX('Ortala-KabKota'!V$2:V$415,MATCH($D221,'Ortala-KabKota'!$E$2:$E$415,FALSE))</f>
        <v>#N/A</v>
      </c>
      <c r="W221" s="218" t="str">
        <f t="array" ref="W221">INDEX('Ortala-KabKota'!W$2:W$415,MATCH($D221,'Ortala-KabKota'!$E$2:$E$415,FALSE))</f>
        <v>#N/A</v>
      </c>
      <c r="X221" s="218" t="str">
        <f t="array" ref="X221">INDEX('Ortala-KabKota'!X$2:X$415,MATCH($D221,'Ortala-KabKota'!$E$2:$E$415,FALSE))</f>
        <v>#N/A</v>
      </c>
      <c r="Y221" s="218" t="str">
        <f t="array" ref="Y221">INDEX('Ortala-KabKota'!Y$2:Y$415,MATCH($D221,'Ortala-KabKota'!$E$2:$E$415,FALSE))</f>
        <v>#N/A</v>
      </c>
      <c r="Z221" s="218" t="str">
        <f t="array" ref="Z221">INDEX('Ortala-KabKota'!Z$2:Z$415,MATCH($D221,'Ortala-KabKota'!$E$2:$E$415,FALSE))</f>
        <v>#N/A</v>
      </c>
      <c r="AA221" s="218" t="str">
        <f t="array" ref="AA221">INDEX('Ortala-KabKota'!AA$2:AA$415,MATCH($D221,'Ortala-KabKota'!$E$2:$E$415,FALSE))</f>
        <v>#N/A</v>
      </c>
      <c r="AB221" s="218" t="str">
        <f t="array" ref="AB221">INDEX('Ortala-KabKota'!AB$2:AB$415,MATCH($D221,'Ortala-KabKota'!$E$2:$E$415,FALSE))</f>
        <v>#N/A</v>
      </c>
      <c r="AC221" s="218" t="str">
        <f t="array" ref="AC221">INDEX('Ortala-KabKota'!AC$2:AC$415,MATCH($D221,'Ortala-KabKota'!$E$2:$E$415,FALSE))</f>
        <v>#N/A</v>
      </c>
      <c r="AD221" s="218" t="str">
        <f t="array" ref="AD221">INDEX('Ortala-KabKota'!AD$2:AD$415,MATCH($D221,'Ortala-KabKota'!$E$2:$E$415,FALSE))</f>
        <v>#N/A</v>
      </c>
      <c r="AE221" s="218" t="str">
        <f t="array" ref="AE221">INDEX('Ortala-KabKota'!AE$2:AE$415,MATCH($D221,'Ortala-KabKota'!$E$2:$E$415,FALSE))</f>
        <v>#N/A</v>
      </c>
      <c r="AF221" s="218" t="str">
        <f t="array" ref="AF221">INDEX('Ortala-KabKota'!AF$2:AF$415,MATCH($D221,'Ortala-KabKota'!$E$2:$E$415,FALSE))</f>
        <v>#N/A</v>
      </c>
      <c r="AG221" s="218" t="str">
        <f t="array" ref="AG221">INDEX('Ortala-KabKota'!AG$2:AG$415,MATCH($D221,'Ortala-KabKota'!$E$2:$E$415,FALSE))</f>
        <v>#N/A</v>
      </c>
      <c r="AH221" s="218" t="str">
        <f t="array" ref="AH221">INDEX('Ortala-KabKota'!AH$2:AH$415,MATCH($D221,'Ortala-KabKota'!$E$2:$E$415,FALSE))</f>
        <v>#N/A</v>
      </c>
      <c r="AI221" s="218" t="str">
        <f t="array" ref="AI221">INDEX('Ortala-KabKota'!AI$2:AI$415,MATCH($D221,'Ortala-KabKota'!$E$2:$E$415,FALSE))</f>
        <v>#N/A</v>
      </c>
      <c r="AJ221" s="218" t="str">
        <f t="array" ref="AJ221">INDEX('Ortala-KabKota'!AJ$2:AJ$415,MATCH($D221,'Ortala-KabKota'!$E$2:$E$415,FALSE))</f>
        <v>#N/A</v>
      </c>
      <c r="AK221" s="218" t="str">
        <f t="array" ref="AK221">INDEX('Ortala-KabKota'!AK$2:AK$415,MATCH($D221,'Ortala-KabKota'!$E$2:$E$415,FALSE))</f>
        <v>#N/A</v>
      </c>
      <c r="AL221" s="218" t="str">
        <f t="array" ref="AL221">INDEX('Ortala-KabKota'!AL$2:AL$415,MATCH($D221,'Ortala-KabKota'!$E$2:$E$415,FALSE))</f>
        <v>#N/A</v>
      </c>
      <c r="AM221" s="218" t="str">
        <f t="array" ref="AM221">INDEX('Ortala-KabKota'!AM$2:AM$415,MATCH($D221,'Ortala-KabKota'!$E$2:$E$415,FALSE))</f>
        <v>#N/A</v>
      </c>
      <c r="AN221" s="218" t="str">
        <f t="array" ref="AN221">INDEX('Ortala-KabKota'!AN$2:AN$415,MATCH($D221,'Ortala-KabKota'!$E$2:$E$415,FALSE))</f>
        <v>#N/A</v>
      </c>
      <c r="AO221" s="218" t="str">
        <f t="array" ref="AO221">INDEX('Ortala-KabKota'!AO$2:AO$415,MATCH($D221,'Ortala-KabKota'!$E$2:$E$415,FALSE))</f>
        <v>#N/A</v>
      </c>
      <c r="AP221" s="218" t="str">
        <f t="array" ref="AP221">INDEX('Ortala-KabKota'!AP$2:AP$415,MATCH($D221,'Ortala-KabKota'!$E$2:$E$415,FALSE))</f>
        <v>#N/A</v>
      </c>
      <c r="AQ221" s="218" t="str">
        <f t="array" ref="AQ221">INDEX('Ortala-KabKota'!AQ$2:AQ$415,MATCH($D221,'Ortala-KabKota'!$E$2:$E$415,FALSE))</f>
        <v>#N/A</v>
      </c>
      <c r="AR221" s="218" t="str">
        <f t="array" ref="AR221">INDEX('Ortala-KabKota'!AR$2:AR$415,MATCH($D221,'Ortala-KabKota'!$E$2:$E$415,FALSE))</f>
        <v>#N/A</v>
      </c>
      <c r="AS221" s="218" t="str">
        <f t="array" ref="AS221">INDEX('Ortala-KabKota'!AS$2:AS$415,MATCH($D221,'Ortala-KabKota'!$E$2:$E$415,FALSE))</f>
        <v>#N/A</v>
      </c>
      <c r="AT221" s="218" t="str">
        <f t="array" ref="AT221">INDEX('Ortala-KabKota'!AT$2:AT$415,MATCH($D221,'Ortala-KabKota'!$E$2:$E$415,FALSE))</f>
        <v>#N/A</v>
      </c>
      <c r="AU221" s="218" t="str">
        <f t="array" ref="AU221">INDEX('UPTD PPA KabKota'!D$5:D$513,MATCH($D221,'UPTD PPA KabKota'!$C$5:$C$513,FALSE))</f>
        <v>-</v>
      </c>
      <c r="AV221" s="218" t="str">
        <f t="array" ref="AV221">INDEX('UPTD PPA KabKota'!E$5:E$513,MATCH($D221,'UPTD PPA KabKota'!$C$5:$C$513,FALSE))</f>
        <v>Jl. Kyai Singkil No 42 Demak</v>
      </c>
      <c r="AW221" s="218" t="str">
        <f t="array" ref="AW221">INDEX('UPTD PPA KabKota'!F$5:F$513,MATCH($D221,'UPTD PPA KabKota'!$C$5:$C$513,FALSE))</f>
        <v>-</v>
      </c>
      <c r="AX221" s="218">
        <f t="array" ref="AX221">INDEX('UPTD PPA KabKota'!G$5:G$513,MATCH($D221,'UPTD PPA KabKota'!$C$5:$C$513,FALSE))</f>
        <v>85600610266</v>
      </c>
      <c r="AY221" s="218" t="str">
        <f t="array" ref="AY221">INDEX('UPTD PPA KabKota'!H$5:H$513,MATCH($D221,'UPTD PPA KabKota'!$C$5:$C$513,FALSE))</f>
        <v>PPT</v>
      </c>
      <c r="AZ221" s="218" t="str">
        <f t="array" ref="AZ221">INDEX('UPTD PPA KabKota'!I$5:I$513,MATCH($D221,'UPTD PPA KabKota'!$C$5:$C$513,FALSE))</f>
        <v/>
      </c>
      <c r="BA221" s="218" t="str">
        <f t="array" ref="BA221">INDEX('UPTD PPA KabKota'!J$5:J$513,MATCH($D221,'UPTD PPA KabKota'!$C$5:$C$513,FALSE))</f>
        <v/>
      </c>
      <c r="BB221" s="218" t="str">
        <f t="array" ref="BB221">INDEX('UPTD PPA KabKota'!K$5:K$513,MATCH($D221,'UPTD PPA KabKota'!$C$5:$C$513,FALSE))</f>
        <v/>
      </c>
      <c r="BC221" s="218">
        <f t="array" ref="BC221">INDEX('UPTD PPA KabKota'!L$5:L$513,MATCH($D221,'UPTD PPA KabKota'!$C$5:$C$513,FALSE))</f>
        <v>81325735843</v>
      </c>
      <c r="BD221" s="218" t="str">
        <f t="array" ref="BD221">INDEX('UPTD PPA KabKota'!M$5:M$513,MATCH($D221,'UPTD PPA KabKota'!$C$5:$C$513,FALSE))</f>
        <v/>
      </c>
      <c r="BE221" s="218" t="str">
        <f t="array" ref="BE221">INDEX('UPTD PPA KabKota'!N$5:N$513,MATCH($D221,'UPTD PPA KabKota'!$C$5:$C$513,FALSE))</f>
        <v/>
      </c>
      <c r="BF221" s="218" t="str">
        <f t="array" ref="BF221">INDEX('UPTD PPA KabKota'!O$5:O$513,MATCH($D221,'UPTD PPA KabKota'!$C$5:$C$513,FALSE))</f>
        <v>BELUM PUNYA</v>
      </c>
      <c r="BG221" s="218" t="str">
        <f t="array" ref="BG221">INDEX('UPTD PPA KabKota'!P$5:P$513,MATCH($D221,'UPTD PPA KabKota'!$C$5:$C$513,FALSE))</f>
        <v>TIDAK PUNYA</v>
      </c>
      <c r="BH221" s="218" t="str">
        <f t="array" ref="BH221">INDEX('UPTD PPA KabKota'!Q$5:Q$513,MATCH($D221,'UPTD PPA KabKota'!$C$5:$C$513,FALSE))</f>
        <v>MASIH DALAM PROSES PERSIAPAN SARANA DAN PRASARANA</v>
      </c>
      <c r="BI221" s="218" t="str">
        <f t="array" ref="BI221">INDEX('UPTD PPA KabKota'!R$5:R$513,MATCH($D221,'UPTD PPA KabKota'!$C$5:$C$513,FALSE))</f>
        <v/>
      </c>
      <c r="BJ221" s="218" t="str">
        <f t="array" ref="BJ221">INDEX('UPTD PPA KabKota'!S$5:S$513,MATCH($D221,'UPTD PPA KabKota'!$C$5:$C$513,FALSE))</f>
        <v/>
      </c>
      <c r="BK221" s="218" t="str">
        <f t="array" ref="BK221">INDEX('UPTD PPA KabKota'!T$5:T$513,MATCH($D221,'UPTD PPA KabKota'!$C$5:$C$513,FALSE))</f>
        <v/>
      </c>
      <c r="BL221" s="218" t="str">
        <f t="array" ref="BL221">INDEX('UPTD PPA KabKota'!U$5:U$513,MATCH($D221,'UPTD PPA KabKota'!$C$5:$C$513,FALSE))</f>
        <v/>
      </c>
      <c r="BM221" s="218" t="str">
        <f t="array" ref="BM221">INDEX('UPTD PPA KabKota'!V$5:V$513,MATCH($D221,'UPTD PPA KabKota'!$C$5:$C$513,FALSE))</f>
        <v>Ada</v>
      </c>
      <c r="BN221" s="218" t="str">
        <f t="array" ref="BN221">INDEX('UPTD PPA KabKota'!W$5:W$513,MATCH($D221,'UPTD PPA KabKota'!$C$5:$C$513,FALSE))</f>
        <v/>
      </c>
      <c r="BO221" s="218" t="str">
        <f t="array" ref="BO221">INDEX('UPTD PPA KabKota'!X$5:X$513,MATCH($D221,'UPTD PPA KabKota'!$C$5:$C$513,FALSE))</f>
        <v/>
      </c>
      <c r="BP221" s="218" t="str">
        <f t="array" ref="BP221">INDEX('UPTD PPA KabKota'!Y$5:Y$513,MATCH($D221,'UPTD PPA KabKota'!$C$5:$C$513,FALSE))</f>
        <v>Ada</v>
      </c>
      <c r="BQ221" s="218" t="str">
        <f t="array" ref="BQ221">INDEX('UPTD PPA KabKota'!Z$5:Z$513,MATCH($D221,'UPTD PPA KabKota'!$C$5:$C$513,FALSE))</f>
        <v>Ada</v>
      </c>
      <c r="BR221" s="218" t="str">
        <f t="array" ref="BR221">INDEX('UPTD PPA KabKota'!AA$5:AA$513,MATCH($D221,'UPTD PPA KabKota'!$C$5:$C$513,FALSE))</f>
        <v/>
      </c>
      <c r="BS221" s="218" t="str">
        <f t="array" ref="BS221">INDEX('UPTD PPA KabKota'!AB$5:AB$513,MATCH($D221,'UPTD PPA KabKota'!$C$5:$C$513,FALSE))</f>
        <v/>
      </c>
      <c r="BT221" s="218" t="str">
        <f t="array" ref="BT221">INDEX('UPTD PPA KabKota'!AC$5:AC$513,MATCH($D221,'UPTD PPA KabKota'!$C$5:$C$513,FALSE))</f>
        <v>Sudah</v>
      </c>
      <c r="BU221" s="218" t="str">
        <f t="array" ref="BU221">INDEX('UPTD PPA KabKota'!AD$5:AD$513,MATCH($D221,'UPTD PPA KabKota'!$C$5:$C$513,FALSE))</f>
        <v>Sudah</v>
      </c>
      <c r="BV221" s="218" t="str">
        <f t="array" ref="BV221">INDEX('UPTD PPA KabKota'!AE$5:AE$513,MATCH($D221,'UPTD PPA KabKota'!$C$5:$C$513,FALSE))</f>
        <v/>
      </c>
      <c r="BW221" s="218" t="str">
        <f t="array" ref="BW221">INDEX('UPTD PPA KabKota'!AF$5:AF$513,MATCH($D221,'UPTD PPA KabKota'!$C$5:$C$513,FALSE))</f>
        <v>Belum</v>
      </c>
      <c r="BX221" s="218" t="str">
        <f t="array" ref="BX221">INDEX('UPTD PPA KabKota'!AG$5:AG$513,MATCH($D221,'UPTD PPA KabKota'!$C$5:$C$513,FALSE))</f>
        <v/>
      </c>
      <c r="BY221" s="218" t="str">
        <f t="array" ref="BY221">INDEX('UPTD PPA KabKota'!AH$5:AH$513,MATCH($D221,'UPTD PPA KabKota'!$C$5:$C$513,FALSE))</f>
        <v/>
      </c>
      <c r="BZ221" s="218" t="str">
        <f t="array" ref="BZ221">INDEX('UPTD PPA KabKota'!AI$5:AI$513,MATCH($D221,'UPTD PPA KabKota'!$C$5:$C$513,FALSE))</f>
        <v/>
      </c>
      <c r="CA221" s="218" t="str">
        <f t="array" ref="CA221">INDEX('UPTD PPA KabKota'!AJ$5:AJ$513,MATCH($D221,'UPTD PPA KabKota'!$C$5:$C$513,FALSE))</f>
        <v/>
      </c>
      <c r="CB221" s="218" t="str">
        <f t="array" ref="CB221">INDEX('UPTD PPA KabKota'!AK$5:AK$513,MATCH($D221,'UPTD PPA KabKota'!$C$5:$C$513,FALSE))</f>
        <v/>
      </c>
      <c r="CC221" s="218" t="str">
        <f t="array" ref="CC221">INDEX('UPTD PPA KabKota'!AL$5:AL$513,MATCH($D221,'UPTD PPA KabKota'!$C$5:$C$513,FALSE))</f>
        <v/>
      </c>
      <c r="CD221" s="218" t="str">
        <f t="array" ref="CD221">INDEX('UPTD PPA KabKota'!AM$5:AM$513,MATCH($D221,'UPTD PPA KabKota'!$C$5:$C$513,FALSE))</f>
        <v/>
      </c>
      <c r="CE221" s="218" t="str">
        <f t="array" ref="CE221">INDEX('UPTD PPA KabKota'!AN$5:AN$513,MATCH($D221,'UPTD PPA KabKota'!$C$5:$C$513,FALSE))</f>
        <v/>
      </c>
      <c r="CF221" s="218" t="str">
        <f t="array" ref="CF221">INDEX('UPTD PPA KabKota'!AO$5:AO$513,MATCH($D221,'UPTD PPA KabKota'!$C$5:$C$513,FALSE))</f>
        <v/>
      </c>
      <c r="CG221" s="218" t="str">
        <f t="array" ref="CG221">INDEX('UPTD PPA KabKota'!AP$5:AP$513,MATCH($D221,'UPTD PPA KabKota'!$C$5:$C$513,FALSE))</f>
        <v>KEKERASAN SEKSUAL PADA ANAK</v>
      </c>
      <c r="CH221" s="218" t="str">
        <f t="array" ref="CH221">INDEX('UPTD PPA KabKota'!AQ$5:AQ$513,MATCH($D221,'UPTD PPA KabKota'!$C$5:$C$513,FALSE))</f>
        <v/>
      </c>
      <c r="CI221" s="218" t="str">
        <f t="array" ref="CI221">INDEX('UPTD PPA KabKota'!AR$5:AR$513,MATCH($D221,'UPTD PPA KabKota'!$C$5:$C$513,FALSE))</f>
        <v/>
      </c>
      <c r="CJ221" s="218" t="str">
        <f t="array" ref="CJ221">INDEX('UPTD PPA KabKota'!AS$5:AS$513,MATCH($D221,'UPTD PPA KabKota'!$C$5:$C$513,FALSE))</f>
        <v/>
      </c>
      <c r="CK221" s="218" t="str">
        <f t="array" ref="CK221">INDEX('UPTD PPA KabKota'!AT$5:AT$513,MATCH($D221,'UPTD PPA KabKota'!$C$5:$C$513,FALSE))</f>
        <v/>
      </c>
      <c r="CL221" s="218" t="str">
        <f t="array" ref="CL221">INDEX('UPTD PPA KabKota'!AU$5:AU$513,MATCH($D221,'UPTD PPA KabKota'!$C$5:$C$513,FALSE))</f>
        <v/>
      </c>
      <c r="CM221" s="218" t="str">
        <f t="array" ref="CM221">INDEX('UPTD PPA KabKota'!AV$5:AV$513,MATCH($D221,'UPTD PPA KabKota'!$C$5:$C$513,FALSE))</f>
        <v/>
      </c>
      <c r="CN221" s="218" t="str">
        <f t="array" ref="CN221">INDEX('UPTD PPA KabKota'!AW$5:AW$513,MATCH($D221,'UPTD PPA KabKota'!$C$5:$C$513,FALSE))</f>
        <v/>
      </c>
      <c r="CO221" s="218" t="str">
        <f t="array" ref="CO221">INDEX('UPTD PPA KabKota'!AX$5:AX$513,MATCH($D221,'UPTD PPA KabKota'!$C$5:$C$513,FALSE))</f>
        <v/>
      </c>
      <c r="CP221" s="218" t="str">
        <f t="array" ref="CP221">INDEX('UPTD PPA KabKota'!AY$5:AY$513,MATCH($D221,'UPTD PPA KabKota'!$C$5:$C$513,FALSE))</f>
        <v/>
      </c>
      <c r="CQ221" s="209" t="str">
        <f>IFERROR(__xludf.DUMMYFUNCTION("IF(ISBLANK($K221),"""",IF(REGEXMATCH($K221,""Peraturan""),""Ada"",IF(REGEXMATCH($K221,""Rekomendasi""),""Tidak Ada"", $K221)))
"),"#N/A")</f>
        <v>#N/A</v>
      </c>
      <c r="CR221" s="209" t="str">
        <f t="array" ref="CR221">index('UPTD PPA KabKota'!$BI$5:$BI$513,match($D221,'UPTD PPA KabKota'!$C$5:$C$513,false))</f>
        <v>Tidak Ada</v>
      </c>
      <c r="CS221" s="319" t="s">
        <v>21</v>
      </c>
    </row>
    <row r="222">
      <c r="A222" s="334">
        <v>216.0</v>
      </c>
      <c r="B222" s="334">
        <v>22.0</v>
      </c>
      <c r="C222" s="311" t="s">
        <v>4769</v>
      </c>
      <c r="D222" s="312" t="s">
        <v>2427</v>
      </c>
      <c r="E222" s="315">
        <v>45748.0</v>
      </c>
      <c r="F222" s="218" t="str">
        <f t="array" ref="F222">INDEX('Ortala-KabKota'!F$2:F$415,MATCH($D222,'Ortala-KabKota'!$E$2:$E$415,FALSE))</f>
        <v>#N/A</v>
      </c>
      <c r="G222" s="218" t="str">
        <f t="array" ref="G222">INDEX('Ortala-KabKota'!G$2:G$415,MATCH($D222,'Ortala-KabKota'!$E$2:$E$415,FALSE))</f>
        <v>#N/A</v>
      </c>
      <c r="H222" s="218" t="str">
        <f t="array" ref="H222">INDEX('Ortala-KabKota'!H$2:H$415,MATCH($D222,'Ortala-KabKota'!$E$2:$E$415,FALSE))</f>
        <v>#N/A</v>
      </c>
      <c r="I222" s="218" t="str">
        <f t="array" ref="I222">INDEX('Ortala-KabKota'!I$2:I$415,MATCH($D222,'Ortala-KabKota'!$E$2:$E$415,FALSE))</f>
        <v>#N/A</v>
      </c>
      <c r="J222" s="218" t="str">
        <f t="array" ref="J222">INDEX('Ortala-KabKota'!J$2:J$415,MATCH($D222,'Ortala-KabKota'!$E$2:$E$415,FALSE))</f>
        <v>#N/A</v>
      </c>
      <c r="K222" s="218" t="str">
        <f t="array" ref="K222">INDEX('Ortala-KabKota'!K$2:K$415,MATCH($D222,'Ortala-KabKota'!$E$2:$E$415,FALSE))</f>
        <v>#N/A</v>
      </c>
      <c r="L222" s="218" t="str">
        <f t="array" ref="L222">INDEX('Ortala-KabKota'!L$2:L$415,MATCH($D222,'Ortala-KabKota'!$E$2:$E$415,FALSE))</f>
        <v>#N/A</v>
      </c>
      <c r="M222" s="218" t="str">
        <f t="array" ref="M222">INDEX('Ortala-KabKota'!M$2:M$415,MATCH($D222,'Ortala-KabKota'!$E$2:$E$415,FALSE))</f>
        <v>#N/A</v>
      </c>
      <c r="N222" s="218" t="str">
        <f t="array" ref="N222">INDEX('Ortala-KabKota'!N$2:N$415,MATCH($D222,'Ortala-KabKota'!$E$2:$E$415,FALSE))</f>
        <v>#N/A</v>
      </c>
      <c r="O222" s="218" t="str">
        <f t="array" ref="O222">INDEX('Ortala-KabKota'!O$2:O$415,MATCH($D222,'Ortala-KabKota'!$E$2:$E$415,FALSE))</f>
        <v>#N/A</v>
      </c>
      <c r="P222" s="218" t="str">
        <f t="array" ref="P222">INDEX('Ortala-KabKota'!P$2:P$415,MATCH($D222,'Ortala-KabKota'!$E$2:$E$415,FALSE))</f>
        <v>#N/A</v>
      </c>
      <c r="Q222" s="218" t="str">
        <f t="array" ref="Q222">INDEX('Ortala-KabKota'!Q$2:Q$415,MATCH($D222,'Ortala-KabKota'!$E$2:$E$415,FALSE))</f>
        <v>#N/A</v>
      </c>
      <c r="R222" s="218" t="str">
        <f t="array" ref="R222">INDEX('Ortala-KabKota'!R$2:R$415,MATCH($D222,'Ortala-KabKota'!$E$2:$E$415,FALSE))</f>
        <v>#N/A</v>
      </c>
      <c r="S222" s="218" t="str">
        <f t="array" ref="S222">INDEX('Ortala-KabKota'!S$2:S$415,MATCH($D222,'Ortala-KabKota'!$E$2:$E$415,FALSE))</f>
        <v>#N/A</v>
      </c>
      <c r="T222" s="218" t="str">
        <f t="array" ref="T222">INDEX('Ortala-KabKota'!T$2:T$415,MATCH($D222,'Ortala-KabKota'!$E$2:$E$415,FALSE))</f>
        <v>#N/A</v>
      </c>
      <c r="U222" s="218" t="str">
        <f t="array" ref="U222">INDEX('Ortala-KabKota'!U$2:U$415,MATCH($D222,'Ortala-KabKota'!$E$2:$E$415,FALSE))</f>
        <v>#N/A</v>
      </c>
      <c r="V222" s="218" t="str">
        <f t="array" ref="V222">INDEX('Ortala-KabKota'!V$2:V$415,MATCH($D222,'Ortala-KabKota'!$E$2:$E$415,FALSE))</f>
        <v>#N/A</v>
      </c>
      <c r="W222" s="218" t="str">
        <f t="array" ref="W222">INDEX('Ortala-KabKota'!W$2:W$415,MATCH($D222,'Ortala-KabKota'!$E$2:$E$415,FALSE))</f>
        <v>#N/A</v>
      </c>
      <c r="X222" s="218" t="str">
        <f t="array" ref="X222">INDEX('Ortala-KabKota'!X$2:X$415,MATCH($D222,'Ortala-KabKota'!$E$2:$E$415,FALSE))</f>
        <v>#N/A</v>
      </c>
      <c r="Y222" s="218" t="str">
        <f t="array" ref="Y222">INDEX('Ortala-KabKota'!Y$2:Y$415,MATCH($D222,'Ortala-KabKota'!$E$2:$E$415,FALSE))</f>
        <v>#N/A</v>
      </c>
      <c r="Z222" s="218" t="str">
        <f t="array" ref="Z222">INDEX('Ortala-KabKota'!Z$2:Z$415,MATCH($D222,'Ortala-KabKota'!$E$2:$E$415,FALSE))</f>
        <v>#N/A</v>
      </c>
      <c r="AA222" s="218" t="str">
        <f t="array" ref="AA222">INDEX('Ortala-KabKota'!AA$2:AA$415,MATCH($D222,'Ortala-KabKota'!$E$2:$E$415,FALSE))</f>
        <v>#N/A</v>
      </c>
      <c r="AB222" s="218" t="str">
        <f t="array" ref="AB222">INDEX('Ortala-KabKota'!AB$2:AB$415,MATCH($D222,'Ortala-KabKota'!$E$2:$E$415,FALSE))</f>
        <v>#N/A</v>
      </c>
      <c r="AC222" s="218" t="str">
        <f t="array" ref="AC222">INDEX('Ortala-KabKota'!AC$2:AC$415,MATCH($D222,'Ortala-KabKota'!$E$2:$E$415,FALSE))</f>
        <v>#N/A</v>
      </c>
      <c r="AD222" s="218" t="str">
        <f t="array" ref="AD222">INDEX('Ortala-KabKota'!AD$2:AD$415,MATCH($D222,'Ortala-KabKota'!$E$2:$E$415,FALSE))</f>
        <v>#N/A</v>
      </c>
      <c r="AE222" s="218" t="str">
        <f t="array" ref="AE222">INDEX('Ortala-KabKota'!AE$2:AE$415,MATCH($D222,'Ortala-KabKota'!$E$2:$E$415,FALSE))</f>
        <v>#N/A</v>
      </c>
      <c r="AF222" s="218" t="str">
        <f t="array" ref="AF222">INDEX('Ortala-KabKota'!AF$2:AF$415,MATCH($D222,'Ortala-KabKota'!$E$2:$E$415,FALSE))</f>
        <v>#N/A</v>
      </c>
      <c r="AG222" s="218" t="str">
        <f t="array" ref="AG222">INDEX('Ortala-KabKota'!AG$2:AG$415,MATCH($D222,'Ortala-KabKota'!$E$2:$E$415,FALSE))</f>
        <v>#N/A</v>
      </c>
      <c r="AH222" s="218" t="str">
        <f t="array" ref="AH222">INDEX('Ortala-KabKota'!AH$2:AH$415,MATCH($D222,'Ortala-KabKota'!$E$2:$E$415,FALSE))</f>
        <v>#N/A</v>
      </c>
      <c r="AI222" s="218" t="str">
        <f t="array" ref="AI222">INDEX('Ortala-KabKota'!AI$2:AI$415,MATCH($D222,'Ortala-KabKota'!$E$2:$E$415,FALSE))</f>
        <v>#N/A</v>
      </c>
      <c r="AJ222" s="218" t="str">
        <f t="array" ref="AJ222">INDEX('Ortala-KabKota'!AJ$2:AJ$415,MATCH($D222,'Ortala-KabKota'!$E$2:$E$415,FALSE))</f>
        <v>#N/A</v>
      </c>
      <c r="AK222" s="218" t="str">
        <f t="array" ref="AK222">INDEX('Ortala-KabKota'!AK$2:AK$415,MATCH($D222,'Ortala-KabKota'!$E$2:$E$415,FALSE))</f>
        <v>#N/A</v>
      </c>
      <c r="AL222" s="218" t="str">
        <f t="array" ref="AL222">INDEX('Ortala-KabKota'!AL$2:AL$415,MATCH($D222,'Ortala-KabKota'!$E$2:$E$415,FALSE))</f>
        <v>#N/A</v>
      </c>
      <c r="AM222" s="218" t="str">
        <f t="array" ref="AM222">INDEX('Ortala-KabKota'!AM$2:AM$415,MATCH($D222,'Ortala-KabKota'!$E$2:$E$415,FALSE))</f>
        <v>#N/A</v>
      </c>
      <c r="AN222" s="218" t="str">
        <f t="array" ref="AN222">INDEX('Ortala-KabKota'!AN$2:AN$415,MATCH($D222,'Ortala-KabKota'!$E$2:$E$415,FALSE))</f>
        <v>#N/A</v>
      </c>
      <c r="AO222" s="218" t="str">
        <f t="array" ref="AO222">INDEX('Ortala-KabKota'!AO$2:AO$415,MATCH($D222,'Ortala-KabKota'!$E$2:$E$415,FALSE))</f>
        <v>#N/A</v>
      </c>
      <c r="AP222" s="218" t="str">
        <f t="array" ref="AP222">INDEX('Ortala-KabKota'!AP$2:AP$415,MATCH($D222,'Ortala-KabKota'!$E$2:$E$415,FALSE))</f>
        <v>#N/A</v>
      </c>
      <c r="AQ222" s="218" t="str">
        <f t="array" ref="AQ222">INDEX('Ortala-KabKota'!AQ$2:AQ$415,MATCH($D222,'Ortala-KabKota'!$E$2:$E$415,FALSE))</f>
        <v>#N/A</v>
      </c>
      <c r="AR222" s="218" t="str">
        <f t="array" ref="AR222">INDEX('Ortala-KabKota'!AR$2:AR$415,MATCH($D222,'Ortala-KabKota'!$E$2:$E$415,FALSE))</f>
        <v>#N/A</v>
      </c>
      <c r="AS222" s="218" t="str">
        <f t="array" ref="AS222">INDEX('Ortala-KabKota'!AS$2:AS$415,MATCH($D222,'Ortala-KabKota'!$E$2:$E$415,FALSE))</f>
        <v>#N/A</v>
      </c>
      <c r="AT222" s="218" t="str">
        <f t="array" ref="AT222">INDEX('Ortala-KabKota'!AT$2:AT$415,MATCH($D222,'Ortala-KabKota'!$E$2:$E$415,FALSE))</f>
        <v>#N/A</v>
      </c>
      <c r="AU222" s="218" t="str">
        <f t="array" ref="AU222">INDEX('UPTD PPA KabKota'!D$5:D$513,MATCH($D222,'UPTD PPA KabKota'!$C$5:$C$513,FALSE))</f>
        <v>Wahyu Yuli Priastuti, Se MM</v>
      </c>
      <c r="AV222" s="218" t="str">
        <f t="array" ref="AV222">INDEX('UPTD PPA KabKota'!E$5:E$513,MATCH($D222,'UPTD PPA KabKota'!$C$5:$C$513,FALSE))</f>
        <v>Rumah Dinas Sekretaris Daerah, Komplek Perumda Jl Punakarya Ungaran</v>
      </c>
      <c r="AW222" s="218" t="str">
        <f t="array" ref="AW222">INDEX('UPTD PPA KabKota'!F$5:F$513,MATCH($D222,'UPTD PPA KabKota'!$C$5:$C$513,FALSE))</f>
        <v>-</v>
      </c>
      <c r="AX222" s="218" t="str">
        <f t="array" ref="AX222">INDEX('UPTD PPA KabKota'!G$5:G$513,MATCH($D222,'UPTD PPA KabKota'!$C$5:$C$513,FALSE))</f>
        <v>-</v>
      </c>
      <c r="AY222" s="218" t="str">
        <f t="array" ref="AY222">INDEX('UPTD PPA KabKota'!H$5:H$513,MATCH($D222,'UPTD PPA KabKota'!$C$5:$C$513,FALSE))</f>
        <v>UPTD PPA Kab Semarang</v>
      </c>
      <c r="AZ222" s="218" t="str">
        <f t="array" ref="AZ222">INDEX('UPTD PPA KabKota'!I$5:I$513,MATCH($D222,'UPTD PPA KabKota'!$C$5:$C$513,FALSE))</f>
        <v/>
      </c>
      <c r="BA222" s="218" t="str">
        <f t="array" ref="BA222">INDEX('UPTD PPA KabKota'!J$5:J$513,MATCH($D222,'UPTD PPA KabKota'!$C$5:$C$513,FALSE))</f>
        <v/>
      </c>
      <c r="BB222" s="218" t="str">
        <f t="array" ref="BB222">INDEX('UPTD PPA KabKota'!K$5:K$513,MATCH($D222,'UPTD PPA KabKota'!$C$5:$C$513,FALSE))</f>
        <v/>
      </c>
      <c r="BC222" s="218" t="str">
        <f t="array" ref="BC222">INDEX('UPTD PPA KabKota'!L$5:L$513,MATCH($D222,'UPTD PPA KabKota'!$C$5:$C$513,FALSE))</f>
        <v>Wahyu Yuli Priastuti, SE MM  / 085741209433</v>
      </c>
      <c r="BD222" s="218" t="str">
        <f t="array" ref="BD222">INDEX('UPTD PPA KabKota'!M$5:M$513,MATCH($D222,'UPTD PPA KabKota'!$C$5:$C$513,FALSE))</f>
        <v>-</v>
      </c>
      <c r="BE222" s="218" t="str">
        <f t="array" ref="BE222">INDEX('UPTD PPA KabKota'!N$5:N$513,MATCH($D222,'UPTD PPA KabKota'!$C$5:$C$513,FALSE))</f>
        <v>proses</v>
      </c>
      <c r="BF222" s="218" t="str">
        <f t="array" ref="BF222">INDEX('UPTD PPA KabKota'!O$5:O$513,MATCH($D222,'UPTD PPA KabKota'!$C$5:$C$513,FALSE))</f>
        <v>Pinjam Gedung Selain Dinas PPPA</v>
      </c>
      <c r="BG222" s="218" t="str">
        <f t="array" ref="BG222">INDEX('UPTD PPA KabKota'!P$5:P$513,MATCH($D222,'UPTD PPA KabKota'!$C$5:$C$513,FALSE))</f>
        <v>Rumah Singgah Dinas Sosial</v>
      </c>
      <c r="BH222" s="218" t="str">
        <f t="array" ref="BH222">INDEX('UPTD PPA KabKota'!Q$5:Q$513,MATCH($D222,'UPTD PPA KabKota'!$C$5:$C$513,FALSE))</f>
        <v/>
      </c>
      <c r="BI222" s="218" t="str">
        <f t="array" ref="BI222">INDEX('UPTD PPA KabKota'!R$5:R$513,MATCH($D222,'UPTD PPA KabKota'!$C$5:$C$513,FALSE))</f>
        <v>Ada</v>
      </c>
      <c r="BJ222" s="218" t="str">
        <f t="array" ref="BJ222">INDEX('UPTD PPA KabKota'!S$5:S$513,MATCH($D222,'UPTD PPA KabKota'!$C$5:$C$513,FALSE))</f>
        <v>Ada</v>
      </c>
      <c r="BK222" s="218" t="str">
        <f t="array" ref="BK222">INDEX('UPTD PPA KabKota'!T$5:T$513,MATCH($D222,'UPTD PPA KabKota'!$C$5:$C$513,FALSE))</f>
        <v>Ada</v>
      </c>
      <c r="BL222" s="218" t="str">
        <f t="array" ref="BL222">INDEX('UPTD PPA KabKota'!U$5:U$513,MATCH($D222,'UPTD PPA KabKota'!$C$5:$C$513,FALSE))</f>
        <v>Ada</v>
      </c>
      <c r="BM222" s="218" t="str">
        <f t="array" ref="BM222">INDEX('UPTD PPA KabKota'!V$5:V$513,MATCH($D222,'UPTD PPA KabKota'!$C$5:$C$513,FALSE))</f>
        <v>Ada</v>
      </c>
      <c r="BN222" s="218" t="str">
        <f t="array" ref="BN222">INDEX('UPTD PPA KabKota'!W$5:W$513,MATCH($D222,'UPTD PPA KabKota'!$C$5:$C$513,FALSE))</f>
        <v>Ada</v>
      </c>
      <c r="BO222" s="218" t="str">
        <f t="array" ref="BO222">INDEX('UPTD PPA KabKota'!X$5:X$513,MATCH($D222,'UPTD PPA KabKota'!$C$5:$C$513,FALSE))</f>
        <v>Ada</v>
      </c>
      <c r="BP222" s="218" t="str">
        <f t="array" ref="BP222">INDEX('UPTD PPA KabKota'!Y$5:Y$513,MATCH($D222,'UPTD PPA KabKota'!$C$5:$C$513,FALSE))</f>
        <v>Ada</v>
      </c>
      <c r="BQ222" s="218" t="str">
        <f t="array" ref="BQ222">INDEX('UPTD PPA KabKota'!Z$5:Z$513,MATCH($D222,'UPTD PPA KabKota'!$C$5:$C$513,FALSE))</f>
        <v>Ada</v>
      </c>
      <c r="BR222" s="218" t="str">
        <f t="array" ref="BR222">INDEX('UPTD PPA KabKota'!AA$5:AA$513,MATCH($D222,'UPTD PPA KabKota'!$C$5:$C$513,FALSE))</f>
        <v>Tidak Ada</v>
      </c>
      <c r="BS222" s="218" t="str">
        <f t="array" ref="BS222">INDEX('UPTD PPA KabKota'!AB$5:AB$513,MATCH($D222,'UPTD PPA KabKota'!$C$5:$C$513,FALSE))</f>
        <v>Ada</v>
      </c>
      <c r="BT222" s="218" t="str">
        <f t="array" ref="BT222">INDEX('UPTD PPA KabKota'!AC$5:AC$513,MATCH($D222,'UPTD PPA KabKota'!$C$5:$C$513,FALSE))</f>
        <v>Sudah</v>
      </c>
      <c r="BU222" s="218" t="str">
        <f t="array" ref="BU222">INDEX('UPTD PPA KabKota'!AD$5:AD$513,MATCH($D222,'UPTD PPA KabKota'!$C$5:$C$513,FALSE))</f>
        <v>Sudah</v>
      </c>
      <c r="BV222" s="218" t="str">
        <f t="array" ref="BV222">INDEX('UPTD PPA KabKota'!AE$5:AE$513,MATCH($D222,'UPTD PPA KabKota'!$C$5:$C$513,FALSE))</f>
        <v>Sudah</v>
      </c>
      <c r="BW222" s="218" t="str">
        <f t="array" ref="BW222">INDEX('UPTD PPA KabKota'!AF$5:AF$513,MATCH($D222,'UPTD PPA KabKota'!$C$5:$C$513,FALSE))</f>
        <v>Sudah</v>
      </c>
      <c r="BX222" s="218" t="str">
        <f t="array" ref="BX222">INDEX('UPTD PPA KabKota'!AG$5:AG$513,MATCH($D222,'UPTD PPA KabKota'!$C$5:$C$513,FALSE))</f>
        <v>Sudah</v>
      </c>
      <c r="BY222" s="218" t="str">
        <f t="array" ref="BY222">INDEX('UPTD PPA KabKota'!AH$5:AH$513,MATCH($D222,'UPTD PPA KabKota'!$C$5:$C$513,FALSE))</f>
        <v>Sudah</v>
      </c>
      <c r="BZ222" s="218" t="str">
        <f t="array" ref="BZ222">INDEX('UPTD PPA KabKota'!AI$5:AI$513,MATCH($D222,'UPTD PPA KabKota'!$C$5:$C$513,FALSE))</f>
        <v>Sudah</v>
      </c>
      <c r="CA222" s="218" t="str">
        <f t="array" ref="CA222">INDEX('UPTD PPA KabKota'!AJ$5:AJ$513,MATCH($D222,'UPTD PPA KabKota'!$C$5:$C$513,FALSE))</f>
        <v>Sudah</v>
      </c>
      <c r="CB222" s="218" t="str">
        <f t="array" ref="CB222">INDEX('UPTD PPA KabKota'!AK$5:AK$513,MATCH($D222,'UPTD PPA KabKota'!$C$5:$C$513,FALSE))</f>
        <v>Sudah</v>
      </c>
      <c r="CC222" s="218" t="str">
        <f t="array" ref="CC222">INDEX('UPTD PPA KabKota'!AL$5:AL$513,MATCH($D222,'UPTD PPA KabKota'!$C$5:$C$513,FALSE))</f>
        <v>Sudah</v>
      </c>
      <c r="CD222" s="218" t="str">
        <f t="array" ref="CD222">INDEX('UPTD PPA KabKota'!AM$5:AM$513,MATCH($D222,'UPTD PPA KabKota'!$C$5:$C$513,FALSE))</f>
        <v>Sudah</v>
      </c>
      <c r="CE222" s="218" t="str">
        <f t="array" ref="CE222">INDEX('UPTD PPA KabKota'!AN$5:AN$513,MATCH($D222,'UPTD PPA KabKota'!$C$5:$C$513,FALSE))</f>
        <v/>
      </c>
      <c r="CF222" s="218">
        <f t="array" ref="CF222">INDEX('UPTD PPA KabKota'!AO$5:AO$513,MATCH($D222,'UPTD PPA KabKota'!$C$5:$C$513,FALSE))</f>
        <v>125</v>
      </c>
      <c r="CG222" s="218" t="str">
        <f t="array" ref="CG222">INDEX('UPTD PPA KabKota'!AP$5:AP$513,MATCH($D222,'UPTD PPA KabKota'!$C$5:$C$513,FALSE))</f>
        <v>Seksual</v>
      </c>
      <c r="CH222" s="218" t="str">
        <f t="array" ref="CH222">INDEX('UPTD PPA KabKota'!AQ$5:AQ$513,MATCH($D222,'UPTD PPA KabKota'!$C$5:$C$513,FALSE))</f>
        <v/>
      </c>
      <c r="CI222" s="218" t="str">
        <f t="array" ref="CI222">INDEX('UPTD PPA KabKota'!AR$5:AR$513,MATCH($D222,'UPTD PPA KabKota'!$C$5:$C$513,FALSE))</f>
        <v/>
      </c>
      <c r="CJ222" s="218" t="str">
        <f t="array" ref="CJ222">INDEX('UPTD PPA KabKota'!AS$5:AS$513,MATCH($D222,'UPTD PPA KabKota'!$C$5:$C$513,FALSE))</f>
        <v/>
      </c>
      <c r="CK222" s="218" t="str">
        <f t="array" ref="CK222">INDEX('UPTD PPA KabKota'!AT$5:AT$513,MATCH($D222,'UPTD PPA KabKota'!$C$5:$C$513,FALSE))</f>
        <v/>
      </c>
      <c r="CL222" s="218" t="str">
        <f t="array" ref="CL222">INDEX('UPTD PPA KabKota'!AU$5:AU$513,MATCH($D222,'UPTD PPA KabKota'!$C$5:$C$513,FALSE))</f>
        <v/>
      </c>
      <c r="CM222" s="218" t="str">
        <f t="array" ref="CM222">INDEX('UPTD PPA KabKota'!AV$5:AV$513,MATCH($D222,'UPTD PPA KabKota'!$C$5:$C$513,FALSE))</f>
        <v/>
      </c>
      <c r="CN222" s="218" t="str">
        <f t="array" ref="CN222">INDEX('UPTD PPA KabKota'!AW$5:AW$513,MATCH($D222,'UPTD PPA KabKota'!$C$5:$C$513,FALSE))</f>
        <v/>
      </c>
      <c r="CO222" s="218" t="str">
        <f t="array" ref="CO222">INDEX('UPTD PPA KabKota'!AX$5:AX$513,MATCH($D222,'UPTD PPA KabKota'!$C$5:$C$513,FALSE))</f>
        <v/>
      </c>
      <c r="CP222" s="218" t="str">
        <f t="array" ref="CP222">INDEX('UPTD PPA KabKota'!AY$5:AY$513,MATCH($D222,'UPTD PPA KabKota'!$C$5:$C$513,FALSE))</f>
        <v/>
      </c>
      <c r="CQ222" s="209" t="str">
        <f>IFERROR(__xludf.DUMMYFUNCTION("IF(ISBLANK($K222),"""",IF(REGEXMATCH($K222,""Peraturan""),""Ada"",IF(REGEXMATCH($K222,""Rekomendasi""),""Tidak Ada"", $K222)))
"),"#N/A")</f>
        <v>#N/A</v>
      </c>
      <c r="CR222" s="209" t="str">
        <f t="array" ref="CR222">index('UPTD PPA KabKota'!$BI$5:$BI$513,match($D222,'UPTD PPA KabKota'!$C$5:$C$513,false))</f>
        <v>Tidak Ada</v>
      </c>
      <c r="CS222" s="319" t="s">
        <v>21</v>
      </c>
    </row>
    <row r="223">
      <c r="A223" s="334">
        <v>217.0</v>
      </c>
      <c r="B223" s="334">
        <v>23.0</v>
      </c>
      <c r="C223" s="311" t="s">
        <v>4769</v>
      </c>
      <c r="D223" s="312" t="s">
        <v>2434</v>
      </c>
      <c r="E223" s="315">
        <v>45748.0</v>
      </c>
      <c r="F223" s="218" t="str">
        <f t="array" ref="F223">INDEX('Ortala-KabKota'!F$2:F$415,MATCH($D223,'Ortala-KabKota'!$E$2:$E$415,FALSE))</f>
        <v>#N/A</v>
      </c>
      <c r="G223" s="218" t="str">
        <f t="array" ref="G223">INDEX('Ortala-KabKota'!G$2:G$415,MATCH($D223,'Ortala-KabKota'!$E$2:$E$415,FALSE))</f>
        <v>#N/A</v>
      </c>
      <c r="H223" s="218" t="str">
        <f t="array" ref="H223">INDEX('Ortala-KabKota'!H$2:H$415,MATCH($D223,'Ortala-KabKota'!$E$2:$E$415,FALSE))</f>
        <v>#N/A</v>
      </c>
      <c r="I223" s="218" t="str">
        <f t="array" ref="I223">INDEX('Ortala-KabKota'!I$2:I$415,MATCH($D223,'Ortala-KabKota'!$E$2:$E$415,FALSE))</f>
        <v>#N/A</v>
      </c>
      <c r="J223" s="218" t="str">
        <f t="array" ref="J223">INDEX('Ortala-KabKota'!J$2:J$415,MATCH($D223,'Ortala-KabKota'!$E$2:$E$415,FALSE))</f>
        <v>#N/A</v>
      </c>
      <c r="K223" s="218" t="str">
        <f t="array" ref="K223">INDEX('Ortala-KabKota'!K$2:K$415,MATCH($D223,'Ortala-KabKota'!$E$2:$E$415,FALSE))</f>
        <v>#N/A</v>
      </c>
      <c r="L223" s="218" t="str">
        <f t="array" ref="L223">INDEX('Ortala-KabKota'!L$2:L$415,MATCH($D223,'Ortala-KabKota'!$E$2:$E$415,FALSE))</f>
        <v>#N/A</v>
      </c>
      <c r="M223" s="218" t="str">
        <f t="array" ref="M223">INDEX('Ortala-KabKota'!M$2:M$415,MATCH($D223,'Ortala-KabKota'!$E$2:$E$415,FALSE))</f>
        <v>#N/A</v>
      </c>
      <c r="N223" s="218" t="str">
        <f t="array" ref="N223">INDEX('Ortala-KabKota'!N$2:N$415,MATCH($D223,'Ortala-KabKota'!$E$2:$E$415,FALSE))</f>
        <v>#N/A</v>
      </c>
      <c r="O223" s="218" t="str">
        <f t="array" ref="O223">INDEX('Ortala-KabKota'!O$2:O$415,MATCH($D223,'Ortala-KabKota'!$E$2:$E$415,FALSE))</f>
        <v>#N/A</v>
      </c>
      <c r="P223" s="218" t="str">
        <f t="array" ref="P223">INDEX('Ortala-KabKota'!P$2:P$415,MATCH($D223,'Ortala-KabKota'!$E$2:$E$415,FALSE))</f>
        <v>#N/A</v>
      </c>
      <c r="Q223" s="218" t="str">
        <f t="array" ref="Q223">INDEX('Ortala-KabKota'!Q$2:Q$415,MATCH($D223,'Ortala-KabKota'!$E$2:$E$415,FALSE))</f>
        <v>#N/A</v>
      </c>
      <c r="R223" s="218" t="str">
        <f t="array" ref="R223">INDEX('Ortala-KabKota'!R$2:R$415,MATCH($D223,'Ortala-KabKota'!$E$2:$E$415,FALSE))</f>
        <v>#N/A</v>
      </c>
      <c r="S223" s="218" t="str">
        <f t="array" ref="S223">INDEX('Ortala-KabKota'!S$2:S$415,MATCH($D223,'Ortala-KabKota'!$E$2:$E$415,FALSE))</f>
        <v>#N/A</v>
      </c>
      <c r="T223" s="218" t="str">
        <f t="array" ref="T223">INDEX('Ortala-KabKota'!T$2:T$415,MATCH($D223,'Ortala-KabKota'!$E$2:$E$415,FALSE))</f>
        <v>#N/A</v>
      </c>
      <c r="U223" s="218" t="str">
        <f t="array" ref="U223">INDEX('Ortala-KabKota'!U$2:U$415,MATCH($D223,'Ortala-KabKota'!$E$2:$E$415,FALSE))</f>
        <v>#N/A</v>
      </c>
      <c r="V223" s="218" t="str">
        <f t="array" ref="V223">INDEX('Ortala-KabKota'!V$2:V$415,MATCH($D223,'Ortala-KabKota'!$E$2:$E$415,FALSE))</f>
        <v>#N/A</v>
      </c>
      <c r="W223" s="218" t="str">
        <f t="array" ref="W223">INDEX('Ortala-KabKota'!W$2:W$415,MATCH($D223,'Ortala-KabKota'!$E$2:$E$415,FALSE))</f>
        <v>#N/A</v>
      </c>
      <c r="X223" s="218" t="str">
        <f t="array" ref="X223">INDEX('Ortala-KabKota'!X$2:X$415,MATCH($D223,'Ortala-KabKota'!$E$2:$E$415,FALSE))</f>
        <v>#N/A</v>
      </c>
      <c r="Y223" s="218" t="str">
        <f t="array" ref="Y223">INDEX('Ortala-KabKota'!Y$2:Y$415,MATCH($D223,'Ortala-KabKota'!$E$2:$E$415,FALSE))</f>
        <v>#N/A</v>
      </c>
      <c r="Z223" s="218" t="str">
        <f t="array" ref="Z223">INDEX('Ortala-KabKota'!Z$2:Z$415,MATCH($D223,'Ortala-KabKota'!$E$2:$E$415,FALSE))</f>
        <v>#N/A</v>
      </c>
      <c r="AA223" s="218" t="str">
        <f t="array" ref="AA223">INDEX('Ortala-KabKota'!AA$2:AA$415,MATCH($D223,'Ortala-KabKota'!$E$2:$E$415,FALSE))</f>
        <v>#N/A</v>
      </c>
      <c r="AB223" s="218" t="str">
        <f t="array" ref="AB223">INDEX('Ortala-KabKota'!AB$2:AB$415,MATCH($D223,'Ortala-KabKota'!$E$2:$E$415,FALSE))</f>
        <v>#N/A</v>
      </c>
      <c r="AC223" s="218" t="str">
        <f t="array" ref="AC223">INDEX('Ortala-KabKota'!AC$2:AC$415,MATCH($D223,'Ortala-KabKota'!$E$2:$E$415,FALSE))</f>
        <v>#N/A</v>
      </c>
      <c r="AD223" s="218" t="str">
        <f t="array" ref="AD223">INDEX('Ortala-KabKota'!AD$2:AD$415,MATCH($D223,'Ortala-KabKota'!$E$2:$E$415,FALSE))</f>
        <v>#N/A</v>
      </c>
      <c r="AE223" s="218" t="str">
        <f t="array" ref="AE223">INDEX('Ortala-KabKota'!AE$2:AE$415,MATCH($D223,'Ortala-KabKota'!$E$2:$E$415,FALSE))</f>
        <v>#N/A</v>
      </c>
      <c r="AF223" s="218" t="str">
        <f t="array" ref="AF223">INDEX('Ortala-KabKota'!AF$2:AF$415,MATCH($D223,'Ortala-KabKota'!$E$2:$E$415,FALSE))</f>
        <v>#N/A</v>
      </c>
      <c r="AG223" s="218" t="str">
        <f t="array" ref="AG223">INDEX('Ortala-KabKota'!AG$2:AG$415,MATCH($D223,'Ortala-KabKota'!$E$2:$E$415,FALSE))</f>
        <v>#N/A</v>
      </c>
      <c r="AH223" s="218" t="str">
        <f t="array" ref="AH223">INDEX('Ortala-KabKota'!AH$2:AH$415,MATCH($D223,'Ortala-KabKota'!$E$2:$E$415,FALSE))</f>
        <v>#N/A</v>
      </c>
      <c r="AI223" s="218" t="str">
        <f t="array" ref="AI223">INDEX('Ortala-KabKota'!AI$2:AI$415,MATCH($D223,'Ortala-KabKota'!$E$2:$E$415,FALSE))</f>
        <v>#N/A</v>
      </c>
      <c r="AJ223" s="218" t="str">
        <f t="array" ref="AJ223">INDEX('Ortala-KabKota'!AJ$2:AJ$415,MATCH($D223,'Ortala-KabKota'!$E$2:$E$415,FALSE))</f>
        <v>#N/A</v>
      </c>
      <c r="AK223" s="218" t="str">
        <f t="array" ref="AK223">INDEX('Ortala-KabKota'!AK$2:AK$415,MATCH($D223,'Ortala-KabKota'!$E$2:$E$415,FALSE))</f>
        <v>#N/A</v>
      </c>
      <c r="AL223" s="218" t="str">
        <f t="array" ref="AL223">INDEX('Ortala-KabKota'!AL$2:AL$415,MATCH($D223,'Ortala-KabKota'!$E$2:$E$415,FALSE))</f>
        <v>#N/A</v>
      </c>
      <c r="AM223" s="218" t="str">
        <f t="array" ref="AM223">INDEX('Ortala-KabKota'!AM$2:AM$415,MATCH($D223,'Ortala-KabKota'!$E$2:$E$415,FALSE))</f>
        <v>#N/A</v>
      </c>
      <c r="AN223" s="218" t="str">
        <f t="array" ref="AN223">INDEX('Ortala-KabKota'!AN$2:AN$415,MATCH($D223,'Ortala-KabKota'!$E$2:$E$415,FALSE))</f>
        <v>#N/A</v>
      </c>
      <c r="AO223" s="218" t="str">
        <f t="array" ref="AO223">INDEX('Ortala-KabKota'!AO$2:AO$415,MATCH($D223,'Ortala-KabKota'!$E$2:$E$415,FALSE))</f>
        <v>#N/A</v>
      </c>
      <c r="AP223" s="218" t="str">
        <f t="array" ref="AP223">INDEX('Ortala-KabKota'!AP$2:AP$415,MATCH($D223,'Ortala-KabKota'!$E$2:$E$415,FALSE))</f>
        <v>#N/A</v>
      </c>
      <c r="AQ223" s="218" t="str">
        <f t="array" ref="AQ223">INDEX('Ortala-KabKota'!AQ$2:AQ$415,MATCH($D223,'Ortala-KabKota'!$E$2:$E$415,FALSE))</f>
        <v>#N/A</v>
      </c>
      <c r="AR223" s="218" t="str">
        <f t="array" ref="AR223">INDEX('Ortala-KabKota'!AR$2:AR$415,MATCH($D223,'Ortala-KabKota'!$E$2:$E$415,FALSE))</f>
        <v>#N/A</v>
      </c>
      <c r="AS223" s="218" t="str">
        <f t="array" ref="AS223">INDEX('Ortala-KabKota'!AS$2:AS$415,MATCH($D223,'Ortala-KabKota'!$E$2:$E$415,FALSE))</f>
        <v>#N/A</v>
      </c>
      <c r="AT223" s="218" t="str">
        <f t="array" ref="AT223">INDEX('Ortala-KabKota'!AT$2:AT$415,MATCH($D223,'Ortala-KabKota'!$E$2:$E$415,FALSE))</f>
        <v>#N/A</v>
      </c>
      <c r="AU223" s="218" t="str">
        <f t="array" ref="AU223">INDEX('UPTD PPA KabKota'!D$5:D$513,MATCH($D223,'UPTD PPA KabKota'!$C$5:$C$513,FALSE))</f>
        <v/>
      </c>
      <c r="AV223" s="218" t="str">
        <f t="array" ref="AV223">INDEX('UPTD PPA KabKota'!E$5:E$513,MATCH($D223,'UPTD PPA KabKota'!$C$5:$C$513,FALSE))</f>
        <v/>
      </c>
      <c r="AW223" s="218" t="str">
        <f t="array" ref="AW223">INDEX('UPTD PPA KabKota'!F$5:F$513,MATCH($D223,'UPTD PPA KabKota'!$C$5:$C$513,FALSE))</f>
        <v/>
      </c>
      <c r="AX223" s="218" t="str">
        <f t="array" ref="AX223">INDEX('UPTD PPA KabKota'!G$5:G$513,MATCH($D223,'UPTD PPA KabKota'!$C$5:$C$513,FALSE))</f>
        <v/>
      </c>
      <c r="AY223" s="218" t="str">
        <f t="array" ref="AY223">INDEX('UPTD PPA KabKota'!H$5:H$513,MATCH($D223,'UPTD PPA KabKota'!$C$5:$C$513,FALSE))</f>
        <v/>
      </c>
      <c r="AZ223" s="218" t="str">
        <f t="array" ref="AZ223">INDEX('UPTD PPA KabKota'!I$5:I$513,MATCH($D223,'UPTD PPA KabKota'!$C$5:$C$513,FALSE))</f>
        <v/>
      </c>
      <c r="BA223" s="218" t="str">
        <f t="array" ref="BA223">INDEX('UPTD PPA KabKota'!J$5:J$513,MATCH($D223,'UPTD PPA KabKota'!$C$5:$C$513,FALSE))</f>
        <v/>
      </c>
      <c r="BB223" s="218" t="str">
        <f t="array" ref="BB223">INDEX('UPTD PPA KabKota'!K$5:K$513,MATCH($D223,'UPTD PPA KabKota'!$C$5:$C$513,FALSE))</f>
        <v/>
      </c>
      <c r="BC223" s="218" t="str">
        <f t="array" ref="BC223">INDEX('UPTD PPA KabKota'!L$5:L$513,MATCH($D223,'UPTD PPA KabKota'!$C$5:$C$513,FALSE))</f>
        <v/>
      </c>
      <c r="BD223" s="218" t="str">
        <f t="array" ref="BD223">INDEX('UPTD PPA KabKota'!M$5:M$513,MATCH($D223,'UPTD PPA KabKota'!$C$5:$C$513,FALSE))</f>
        <v/>
      </c>
      <c r="BE223" s="218" t="str">
        <f t="array" ref="BE223">INDEX('UPTD PPA KabKota'!N$5:N$513,MATCH($D223,'UPTD PPA KabKota'!$C$5:$C$513,FALSE))</f>
        <v/>
      </c>
      <c r="BF223" s="218" t="str">
        <f t="array" ref="BF223">INDEX('UPTD PPA KabKota'!O$5:O$513,MATCH($D223,'UPTD PPA KabKota'!$C$5:$C$513,FALSE))</f>
        <v/>
      </c>
      <c r="BG223" s="218" t="str">
        <f t="array" ref="BG223">INDEX('UPTD PPA KabKota'!P$5:P$513,MATCH($D223,'UPTD PPA KabKota'!$C$5:$C$513,FALSE))</f>
        <v/>
      </c>
      <c r="BH223" s="218" t="str">
        <f t="array" ref="BH223">INDEX('UPTD PPA KabKota'!Q$5:Q$513,MATCH($D223,'UPTD PPA KabKota'!$C$5:$C$513,FALSE))</f>
        <v/>
      </c>
      <c r="BI223" s="218" t="str">
        <f t="array" ref="BI223">INDEX('UPTD PPA KabKota'!R$5:R$513,MATCH($D223,'UPTD PPA KabKota'!$C$5:$C$513,FALSE))</f>
        <v/>
      </c>
      <c r="BJ223" s="218" t="str">
        <f t="array" ref="BJ223">INDEX('UPTD PPA KabKota'!S$5:S$513,MATCH($D223,'UPTD PPA KabKota'!$C$5:$C$513,FALSE))</f>
        <v/>
      </c>
      <c r="BK223" s="218" t="str">
        <f t="array" ref="BK223">INDEX('UPTD PPA KabKota'!T$5:T$513,MATCH($D223,'UPTD PPA KabKota'!$C$5:$C$513,FALSE))</f>
        <v/>
      </c>
      <c r="BL223" s="218" t="str">
        <f t="array" ref="BL223">INDEX('UPTD PPA KabKota'!U$5:U$513,MATCH($D223,'UPTD PPA KabKota'!$C$5:$C$513,FALSE))</f>
        <v/>
      </c>
      <c r="BM223" s="218" t="str">
        <f t="array" ref="BM223">INDEX('UPTD PPA KabKota'!V$5:V$513,MATCH($D223,'UPTD PPA KabKota'!$C$5:$C$513,FALSE))</f>
        <v/>
      </c>
      <c r="BN223" s="218" t="str">
        <f t="array" ref="BN223">INDEX('UPTD PPA KabKota'!W$5:W$513,MATCH($D223,'UPTD PPA KabKota'!$C$5:$C$513,FALSE))</f>
        <v/>
      </c>
      <c r="BO223" s="218" t="str">
        <f t="array" ref="BO223">INDEX('UPTD PPA KabKota'!X$5:X$513,MATCH($D223,'UPTD PPA KabKota'!$C$5:$C$513,FALSE))</f>
        <v/>
      </c>
      <c r="BP223" s="218" t="str">
        <f t="array" ref="BP223">INDEX('UPTD PPA KabKota'!Y$5:Y$513,MATCH($D223,'UPTD PPA KabKota'!$C$5:$C$513,FALSE))</f>
        <v/>
      </c>
      <c r="BQ223" s="218" t="str">
        <f t="array" ref="BQ223">INDEX('UPTD PPA KabKota'!Z$5:Z$513,MATCH($D223,'UPTD PPA KabKota'!$C$5:$C$513,FALSE))</f>
        <v/>
      </c>
      <c r="BR223" s="218" t="str">
        <f t="array" ref="BR223">INDEX('UPTD PPA KabKota'!AA$5:AA$513,MATCH($D223,'UPTD PPA KabKota'!$C$5:$C$513,FALSE))</f>
        <v/>
      </c>
      <c r="BS223" s="218" t="str">
        <f t="array" ref="BS223">INDEX('UPTD PPA KabKota'!AB$5:AB$513,MATCH($D223,'UPTD PPA KabKota'!$C$5:$C$513,FALSE))</f>
        <v/>
      </c>
      <c r="BT223" s="218" t="str">
        <f t="array" ref="BT223">INDEX('UPTD PPA KabKota'!AC$5:AC$513,MATCH($D223,'UPTD PPA KabKota'!$C$5:$C$513,FALSE))</f>
        <v/>
      </c>
      <c r="BU223" s="218" t="str">
        <f t="array" ref="BU223">INDEX('UPTD PPA KabKota'!AD$5:AD$513,MATCH($D223,'UPTD PPA KabKota'!$C$5:$C$513,FALSE))</f>
        <v/>
      </c>
      <c r="BV223" s="218" t="str">
        <f t="array" ref="BV223">INDEX('UPTD PPA KabKota'!AE$5:AE$513,MATCH($D223,'UPTD PPA KabKota'!$C$5:$C$513,FALSE))</f>
        <v/>
      </c>
      <c r="BW223" s="218" t="str">
        <f t="array" ref="BW223">INDEX('UPTD PPA KabKota'!AF$5:AF$513,MATCH($D223,'UPTD PPA KabKota'!$C$5:$C$513,FALSE))</f>
        <v/>
      </c>
      <c r="BX223" s="218" t="str">
        <f t="array" ref="BX223">INDEX('UPTD PPA KabKota'!AG$5:AG$513,MATCH($D223,'UPTD PPA KabKota'!$C$5:$C$513,FALSE))</f>
        <v/>
      </c>
      <c r="BY223" s="218" t="str">
        <f t="array" ref="BY223">INDEX('UPTD PPA KabKota'!AH$5:AH$513,MATCH($D223,'UPTD PPA KabKota'!$C$5:$C$513,FALSE))</f>
        <v/>
      </c>
      <c r="BZ223" s="218" t="str">
        <f t="array" ref="BZ223">INDEX('UPTD PPA KabKota'!AI$5:AI$513,MATCH($D223,'UPTD PPA KabKota'!$C$5:$C$513,FALSE))</f>
        <v/>
      </c>
      <c r="CA223" s="218" t="str">
        <f t="array" ref="CA223">INDEX('UPTD PPA KabKota'!AJ$5:AJ$513,MATCH($D223,'UPTD PPA KabKota'!$C$5:$C$513,FALSE))</f>
        <v/>
      </c>
      <c r="CB223" s="218" t="str">
        <f t="array" ref="CB223">INDEX('UPTD PPA KabKota'!AK$5:AK$513,MATCH($D223,'UPTD PPA KabKota'!$C$5:$C$513,FALSE))</f>
        <v/>
      </c>
      <c r="CC223" s="218" t="str">
        <f t="array" ref="CC223">INDEX('UPTD PPA KabKota'!AL$5:AL$513,MATCH($D223,'UPTD PPA KabKota'!$C$5:$C$513,FALSE))</f>
        <v/>
      </c>
      <c r="CD223" s="218" t="str">
        <f t="array" ref="CD223">INDEX('UPTD PPA KabKota'!AM$5:AM$513,MATCH($D223,'UPTD PPA KabKota'!$C$5:$C$513,FALSE))</f>
        <v/>
      </c>
      <c r="CE223" s="218" t="str">
        <f t="array" ref="CE223">INDEX('UPTD PPA KabKota'!AN$5:AN$513,MATCH($D223,'UPTD PPA KabKota'!$C$5:$C$513,FALSE))</f>
        <v/>
      </c>
      <c r="CF223" s="218" t="str">
        <f t="array" ref="CF223">INDEX('UPTD PPA KabKota'!AO$5:AO$513,MATCH($D223,'UPTD PPA KabKota'!$C$5:$C$513,FALSE))</f>
        <v/>
      </c>
      <c r="CG223" s="218" t="str">
        <f t="array" ref="CG223">INDEX('UPTD PPA KabKota'!AP$5:AP$513,MATCH($D223,'UPTD PPA KabKota'!$C$5:$C$513,FALSE))</f>
        <v/>
      </c>
      <c r="CH223" s="218" t="str">
        <f t="array" ref="CH223">INDEX('UPTD PPA KabKota'!AQ$5:AQ$513,MATCH($D223,'UPTD PPA KabKota'!$C$5:$C$513,FALSE))</f>
        <v/>
      </c>
      <c r="CI223" s="218" t="str">
        <f t="array" ref="CI223">INDEX('UPTD PPA KabKota'!AR$5:AR$513,MATCH($D223,'UPTD PPA KabKota'!$C$5:$C$513,FALSE))</f>
        <v/>
      </c>
      <c r="CJ223" s="218" t="str">
        <f t="array" ref="CJ223">INDEX('UPTD PPA KabKota'!AS$5:AS$513,MATCH($D223,'UPTD PPA KabKota'!$C$5:$C$513,FALSE))</f>
        <v/>
      </c>
      <c r="CK223" s="218" t="str">
        <f t="array" ref="CK223">INDEX('UPTD PPA KabKota'!AT$5:AT$513,MATCH($D223,'UPTD PPA KabKota'!$C$5:$C$513,FALSE))</f>
        <v/>
      </c>
      <c r="CL223" s="218" t="str">
        <f t="array" ref="CL223">INDEX('UPTD PPA KabKota'!AU$5:AU$513,MATCH($D223,'UPTD PPA KabKota'!$C$5:$C$513,FALSE))</f>
        <v/>
      </c>
      <c r="CM223" s="218" t="str">
        <f t="array" ref="CM223">INDEX('UPTD PPA KabKota'!AV$5:AV$513,MATCH($D223,'UPTD PPA KabKota'!$C$5:$C$513,FALSE))</f>
        <v/>
      </c>
      <c r="CN223" s="218" t="str">
        <f t="array" ref="CN223">INDEX('UPTD PPA KabKota'!AW$5:AW$513,MATCH($D223,'UPTD PPA KabKota'!$C$5:$C$513,FALSE))</f>
        <v/>
      </c>
      <c r="CO223" s="218" t="str">
        <f t="array" ref="CO223">INDEX('UPTD PPA KabKota'!AX$5:AX$513,MATCH($D223,'UPTD PPA KabKota'!$C$5:$C$513,FALSE))</f>
        <v/>
      </c>
      <c r="CP223" s="218" t="str">
        <f t="array" ref="CP223">INDEX('UPTD PPA KabKota'!AY$5:AY$513,MATCH($D223,'UPTD PPA KabKota'!$C$5:$C$513,FALSE))</f>
        <v/>
      </c>
      <c r="CQ223" s="209" t="str">
        <f>IFERROR(__xludf.DUMMYFUNCTION("IF(ISBLANK($K223),"""",IF(REGEXMATCH($K223,""Peraturan""),""Ada"",IF(REGEXMATCH($K223,""Rekomendasi""),""Tidak Ada"", $K223)))
"),"#N/A")</f>
        <v>#N/A</v>
      </c>
      <c r="CR223" s="209" t="str">
        <f t="array" ref="CR223">index('UPTD PPA KabKota'!$BI$5:$BI$513,match($D223,'UPTD PPA KabKota'!$C$5:$C$513,false))</f>
        <v>Tidak Ada</v>
      </c>
      <c r="CS223" s="319" t="s">
        <v>21</v>
      </c>
    </row>
    <row r="224">
      <c r="A224" s="334">
        <v>218.0</v>
      </c>
      <c r="B224" s="334">
        <v>24.0</v>
      </c>
      <c r="C224" s="311" t="s">
        <v>4769</v>
      </c>
      <c r="D224" s="312" t="s">
        <v>2282</v>
      </c>
      <c r="E224" s="315">
        <v>45748.0</v>
      </c>
      <c r="F224" s="218" t="str">
        <f t="array" ref="F224">INDEX('Ortala-KabKota'!F$2:F$415,MATCH($D224,'Ortala-KabKota'!$E$2:$E$415,FALSE))</f>
        <v/>
      </c>
      <c r="G224" s="218" t="str">
        <f t="array" ref="G224">INDEX('Ortala-KabKota'!G$2:G$415,MATCH($D224,'Ortala-KabKota'!$E$2:$E$415,FALSE))</f>
        <v/>
      </c>
      <c r="H224" s="218" t="str">
        <f t="array" ref="H224">INDEX('Ortala-KabKota'!H$2:H$415,MATCH($D224,'Ortala-KabKota'!$E$2:$E$415,FALSE))</f>
        <v/>
      </c>
      <c r="I224" s="218" t="str">
        <f t="array" ref="I224">INDEX('Ortala-KabKota'!I$2:I$415,MATCH($D224,'Ortala-KabKota'!$E$2:$E$415,FALSE))</f>
        <v/>
      </c>
      <c r="J224" s="218" t="str">
        <f t="array" ref="J224">INDEX('Ortala-KabKota'!J$2:J$415,MATCH($D224,'Ortala-KabKota'!$E$2:$E$415,FALSE))</f>
        <v/>
      </c>
      <c r="K224" s="218" t="str">
        <f t="array" ref="K224">INDEX('Ortala-KabKota'!K$2:K$415,MATCH($D224,'Ortala-KabKota'!$E$2:$E$415,FALSE))</f>
        <v>Peraturan Bupati Kendal Nomor 3 Tahun 2024 ttg Pembentukan, Susunan Organisasi, Tugas dan Fungsi Serta tata Kerja UPTD PPA Pada Dinas Pengendalian Penduduk, Keluarga berencana, pembedayaan Perempuan dan Perlindungan Anak</v>
      </c>
      <c r="L224" s="218">
        <f t="array" ref="L224">INDEX('Ortala-KabKota'!L$2:L$415,MATCH($D224,'Ortala-KabKota'!$E$2:$E$415,FALSE))</f>
        <v>2024</v>
      </c>
      <c r="M224" s="218" t="str">
        <f t="array" ref="M224">INDEX('Ortala-KabKota'!M$2:M$415,MATCH($D224,'Ortala-KabKota'!$E$2:$E$415,FALSE))</f>
        <v/>
      </c>
      <c r="N224" s="218" t="str">
        <f t="array" ref="N224">INDEX('Ortala-KabKota'!N$2:N$415,MATCH($D224,'Ortala-KabKota'!$E$2:$E$415,FALSE))</f>
        <v/>
      </c>
      <c r="O224" s="218" t="str">
        <f t="array" ref="O224">INDEX('Ortala-KabKota'!O$2:O$415,MATCH($D224,'Ortala-KabKota'!$E$2:$E$415,FALSE))</f>
        <v/>
      </c>
      <c r="P224" s="218" t="str">
        <f t="array" ref="P224">INDEX('Ortala-KabKota'!P$2:P$415,MATCH($D224,'Ortala-KabKota'!$E$2:$E$415,FALSE))</f>
        <v/>
      </c>
      <c r="Q224" s="218" t="str">
        <f t="array" ref="Q224">INDEX('Ortala-KabKota'!Q$2:Q$415,MATCH($D224,'Ortala-KabKota'!$E$2:$E$415,FALSE))</f>
        <v/>
      </c>
      <c r="R224" s="218" t="str">
        <f t="array" ref="R224">INDEX('Ortala-KabKota'!R$2:R$415,MATCH($D224,'Ortala-KabKota'!$E$2:$E$415,FALSE))</f>
        <v/>
      </c>
      <c r="S224" s="218" t="str">
        <f t="array" ref="S224">INDEX('Ortala-KabKota'!S$2:S$415,MATCH($D224,'Ortala-KabKota'!$E$2:$E$415,FALSE))</f>
        <v/>
      </c>
      <c r="T224" s="218" t="str">
        <f t="array" ref="T224">INDEX('Ortala-KabKota'!T$2:T$415,MATCH($D224,'Ortala-KabKota'!$E$2:$E$415,FALSE))</f>
        <v/>
      </c>
      <c r="U224" s="218" t="str">
        <f t="array" ref="U224">INDEX('Ortala-KabKota'!U$2:U$415,MATCH($D224,'Ortala-KabKota'!$E$2:$E$415,FALSE))</f>
        <v/>
      </c>
      <c r="V224" s="218" t="str">
        <f t="array" ref="V224">INDEX('Ortala-KabKota'!V$2:V$415,MATCH($D224,'Ortala-KabKota'!$E$2:$E$415,FALSE))</f>
        <v/>
      </c>
      <c r="W224" s="218" t="str">
        <f t="array" ref="W224">INDEX('Ortala-KabKota'!W$2:W$415,MATCH($D224,'Ortala-KabKota'!$E$2:$E$415,FALSE))</f>
        <v/>
      </c>
      <c r="X224" s="218" t="str">
        <f t="array" ref="X224">INDEX('Ortala-KabKota'!X$2:X$415,MATCH($D224,'Ortala-KabKota'!$E$2:$E$415,FALSE))</f>
        <v/>
      </c>
      <c r="Y224" s="218" t="str">
        <f t="array" ref="Y224">INDEX('Ortala-KabKota'!Y$2:Y$415,MATCH($D224,'Ortala-KabKota'!$E$2:$E$415,FALSE))</f>
        <v/>
      </c>
      <c r="Z224" s="218" t="str">
        <f t="array" ref="Z224">INDEX('Ortala-KabKota'!Z$2:Z$415,MATCH($D224,'Ortala-KabKota'!$E$2:$E$415,FALSE))</f>
        <v/>
      </c>
      <c r="AA224" s="218" t="str">
        <f t="array" ref="AA224">INDEX('Ortala-KabKota'!AA$2:AA$415,MATCH($D224,'Ortala-KabKota'!$E$2:$E$415,FALSE))</f>
        <v/>
      </c>
      <c r="AB224" s="218" t="str">
        <f t="array" ref="AB224">INDEX('Ortala-KabKota'!AB$2:AB$415,MATCH($D224,'Ortala-KabKota'!$E$2:$E$415,FALSE))</f>
        <v/>
      </c>
      <c r="AC224" s="218" t="str">
        <f t="array" ref="AC224">INDEX('Ortala-KabKota'!AC$2:AC$415,MATCH($D224,'Ortala-KabKota'!$E$2:$E$415,FALSE))</f>
        <v/>
      </c>
      <c r="AD224" s="218" t="str">
        <f t="array" ref="AD224">INDEX('Ortala-KabKota'!AD$2:AD$415,MATCH($D224,'Ortala-KabKota'!$E$2:$E$415,FALSE))</f>
        <v/>
      </c>
      <c r="AE224" s="218" t="str">
        <f t="array" ref="AE224">INDEX('Ortala-KabKota'!AE$2:AE$415,MATCH($D224,'Ortala-KabKota'!$E$2:$E$415,FALSE))</f>
        <v/>
      </c>
      <c r="AF224" s="218" t="str">
        <f t="array" ref="AF224">INDEX('Ortala-KabKota'!AF$2:AF$415,MATCH($D224,'Ortala-KabKota'!$E$2:$E$415,FALSE))</f>
        <v/>
      </c>
      <c r="AG224" s="218" t="str">
        <f t="array" ref="AG224">INDEX('Ortala-KabKota'!AG$2:AG$415,MATCH($D224,'Ortala-KabKota'!$E$2:$E$415,FALSE))</f>
        <v/>
      </c>
      <c r="AH224" s="218" t="str">
        <f t="array" ref="AH224">INDEX('Ortala-KabKota'!AH$2:AH$415,MATCH($D224,'Ortala-KabKota'!$E$2:$E$415,FALSE))</f>
        <v/>
      </c>
      <c r="AI224" s="218" t="str">
        <f t="array" ref="AI224">INDEX('Ortala-KabKota'!AI$2:AI$415,MATCH($D224,'Ortala-KabKota'!$E$2:$E$415,FALSE))</f>
        <v/>
      </c>
      <c r="AJ224" s="218" t="str">
        <f t="array" ref="AJ224">INDEX('Ortala-KabKota'!AJ$2:AJ$415,MATCH($D224,'Ortala-KabKota'!$E$2:$E$415,FALSE))</f>
        <v/>
      </c>
      <c r="AK224" s="218" t="str">
        <f t="array" ref="AK224">INDEX('Ortala-KabKota'!AK$2:AK$415,MATCH($D224,'Ortala-KabKota'!$E$2:$E$415,FALSE))</f>
        <v/>
      </c>
      <c r="AL224" s="218" t="str">
        <f t="array" ref="AL224">INDEX('Ortala-KabKota'!AL$2:AL$415,MATCH($D224,'Ortala-KabKota'!$E$2:$E$415,FALSE))</f>
        <v/>
      </c>
      <c r="AM224" s="218" t="str">
        <f t="array" ref="AM224">INDEX('Ortala-KabKota'!AM$2:AM$415,MATCH($D224,'Ortala-KabKota'!$E$2:$E$415,FALSE))</f>
        <v/>
      </c>
      <c r="AN224" s="218" t="str">
        <f t="array" ref="AN224">INDEX('Ortala-KabKota'!AN$2:AN$415,MATCH($D224,'Ortala-KabKota'!$E$2:$E$415,FALSE))</f>
        <v/>
      </c>
      <c r="AO224" s="218" t="str">
        <f t="array" ref="AO224">INDEX('Ortala-KabKota'!AO$2:AO$415,MATCH($D224,'Ortala-KabKota'!$E$2:$E$415,FALSE))</f>
        <v/>
      </c>
      <c r="AP224" s="218" t="str">
        <f t="array" ref="AP224">INDEX('Ortala-KabKota'!AP$2:AP$415,MATCH($D224,'Ortala-KabKota'!$E$2:$E$415,FALSE))</f>
        <v/>
      </c>
      <c r="AQ224" s="218" t="str">
        <f t="array" ref="AQ224">INDEX('Ortala-KabKota'!AQ$2:AQ$415,MATCH($D224,'Ortala-KabKota'!$E$2:$E$415,FALSE))</f>
        <v/>
      </c>
      <c r="AR224" s="218" t="str">
        <f t="array" ref="AR224">INDEX('Ortala-KabKota'!AR$2:AR$415,MATCH($D224,'Ortala-KabKota'!$E$2:$E$415,FALSE))</f>
        <v/>
      </c>
      <c r="AS224" s="218" t="str">
        <f t="array" ref="AS224">INDEX('Ortala-KabKota'!AS$2:AS$415,MATCH($D224,'Ortala-KabKota'!$E$2:$E$415,FALSE))</f>
        <v/>
      </c>
      <c r="AT224" s="218" t="str">
        <f t="array" ref="AT224">INDEX('Ortala-KabKota'!AT$2:AT$415,MATCH($D224,'Ortala-KabKota'!$E$2:$E$415,FALSE))</f>
        <v/>
      </c>
      <c r="AU224" s="218" t="str">
        <f t="array" ref="AU224">INDEX('UPTD PPA KabKota'!D$5:D$513,MATCH($D224,'UPTD PPA KabKota'!$C$5:$C$513,FALSE))</f>
        <v>ERIYANA</v>
      </c>
      <c r="AV224" s="218" t="str">
        <f t="array" ref="AV224">INDEX('UPTD PPA KabKota'!E$5:E$513,MATCH($D224,'UPTD PPA KabKota'!$C$5:$C$513,FALSE))</f>
        <v>Jl. Raya Soekarno-Hatta, Sukup Kulon, Purwokerto, Kec. Patebon, Kabupaten Kendal, Jawa Tengah 51351</v>
      </c>
      <c r="AW224" s="218" t="str">
        <f t="array" ref="AW224">INDEX('UPTD PPA KabKota'!F$5:F$513,MATCH($D224,'UPTD PPA KabKota'!$C$5:$C$513,FALSE))</f>
        <v>(0294) 381143</v>
      </c>
      <c r="AX224" s="218">
        <f t="array" ref="AX224">INDEX('UPTD PPA KabKota'!G$5:G$513,MATCH($D224,'UPTD PPA KabKota'!$C$5:$C$513,FALSE))</f>
        <v>895636782811</v>
      </c>
      <c r="AY224" s="218" t="str">
        <f t="array" ref="AY224">INDEX('UPTD PPA KabKota'!H$5:H$513,MATCH($D224,'UPTD PPA KabKota'!$C$5:$C$513,FALSE))</f>
        <v>UPTD PPA Kab. Kendal</v>
      </c>
      <c r="AZ224" s="218" t="str">
        <f t="array" ref="AZ224">INDEX('UPTD PPA KabKota'!I$5:I$513,MATCH($D224,'UPTD PPA KabKota'!$C$5:$C$513,FALSE))</f>
        <v>Peraturan Bupati Kendal Nomor 23 Tahun 2024</v>
      </c>
      <c r="BA224" s="218">
        <f t="array" ref="BA224">INDEX('UPTD PPA KabKota'!J$5:J$513,MATCH($D224,'UPTD PPA KabKota'!$C$5:$C$513,FALSE))</f>
        <v>2024</v>
      </c>
      <c r="BB224" s="218" t="str">
        <f t="array" ref="BB224">INDEX('UPTD PPA KabKota'!K$5:K$513,MATCH($D224,'UPTD PPA KabKota'!$C$5:$C$513,FALSE))</f>
        <v>B</v>
      </c>
      <c r="BC224" s="218" t="str">
        <f t="array" ref="BC224">INDEX('UPTD PPA KabKota'!L$5:L$513,MATCH($D224,'UPTD PPA KabKota'!$C$5:$C$513,FALSE))</f>
        <v>ARIF NURROKHMAN/ 0895636782811</v>
      </c>
      <c r="BD224" s="218" t="str">
        <f t="array" ref="BD224">INDEX('UPTD PPA KabKota'!M$5:M$513,MATCH($D224,'UPTD PPA KabKota'!$C$5:$C$513,FALSE))</f>
        <v>dinasdp2kbp2pa@gmail.com</v>
      </c>
      <c r="BE224" s="218" t="str">
        <f t="array" ref="BE224">INDEX('UPTD PPA KabKota'!N$5:N$513,MATCH($D224,'UPTD PPA KabKota'!$C$5:$C$513,FALSE))</f>
        <v>Kepala UPTD</v>
      </c>
      <c r="BF224" s="218" t="str">
        <f t="array" ref="BF224">INDEX('UPTD PPA KabKota'!O$5:O$513,MATCH($D224,'UPTD PPA KabKota'!$C$5:$C$513,FALSE))</f>
        <v>Proses pembangunan UPTD PPA yang akan di resmikan Tanggal 28 Juli 2025</v>
      </c>
      <c r="BG224" s="218" t="str">
        <f t="array" ref="BG224">INDEX('UPTD PPA KabKota'!P$5:P$513,MATCH($D224,'UPTD PPA KabKota'!$C$5:$C$513,FALSE))</f>
        <v>Aset Pemda Dikelola Dinas PPPA</v>
      </c>
      <c r="BH224" s="218" t="str">
        <f t="array" ref="BH224">INDEX('UPTD PPA KabKota'!Q$5:Q$513,MATCH($D224,'UPTD PPA KabKota'!$C$5:$C$513,FALSE))</f>
        <v>Sementara masih satu gedung dengan  DP2KBP2PA Kabupaten Kendal, Gedung UPTD PPA masih proses renovasi dan akan diresmikan pada tanggal 28 Juli 2025</v>
      </c>
      <c r="BI224" s="218" t="str">
        <f t="array" ref="BI224">INDEX('UPTD PPA KabKota'!R$5:R$513,MATCH($D224,'UPTD PPA KabKota'!$C$5:$C$513,FALSE))</f>
        <v>Ada</v>
      </c>
      <c r="BJ224" s="218" t="str">
        <f t="array" ref="BJ224">INDEX('UPTD PPA KabKota'!S$5:S$513,MATCH($D224,'UPTD PPA KabKota'!$C$5:$C$513,FALSE))</f>
        <v>Tidak Ada</v>
      </c>
      <c r="BK224" s="218" t="str">
        <f t="array" ref="BK224">INDEX('UPTD PPA KabKota'!T$5:T$513,MATCH($D224,'UPTD PPA KabKota'!$C$5:$C$513,FALSE))</f>
        <v>Ada</v>
      </c>
      <c r="BL224" s="218" t="str">
        <f t="array" ref="BL224">INDEX('UPTD PPA KabKota'!U$5:U$513,MATCH($D224,'UPTD PPA KabKota'!$C$5:$C$513,FALSE))</f>
        <v>Tidak Ada</v>
      </c>
      <c r="BM224" s="218" t="str">
        <f t="array" ref="BM224">INDEX('UPTD PPA KabKota'!V$5:V$513,MATCH($D224,'UPTD PPA KabKota'!$C$5:$C$513,FALSE))</f>
        <v>Tidak Ada</v>
      </c>
      <c r="BN224" s="218" t="str">
        <f t="array" ref="BN224">INDEX('UPTD PPA KabKota'!W$5:W$513,MATCH($D224,'UPTD PPA KabKota'!$C$5:$C$513,FALSE))</f>
        <v>Tidak Ada</v>
      </c>
      <c r="BO224" s="218" t="str">
        <f t="array" ref="BO224">INDEX('UPTD PPA KabKota'!X$5:X$513,MATCH($D224,'UPTD PPA KabKota'!$C$5:$C$513,FALSE))</f>
        <v>Ada</v>
      </c>
      <c r="BP224" s="218" t="str">
        <f t="array" ref="BP224">INDEX('UPTD PPA KabKota'!Y$5:Y$513,MATCH($D224,'UPTD PPA KabKota'!$C$5:$C$513,FALSE))</f>
        <v>Tidak Ada</v>
      </c>
      <c r="BQ224" s="218" t="str">
        <f t="array" ref="BQ224">INDEX('UPTD PPA KabKota'!Z$5:Z$513,MATCH($D224,'UPTD PPA KabKota'!$C$5:$C$513,FALSE))</f>
        <v>Ada</v>
      </c>
      <c r="BR224" s="218" t="str">
        <f t="array" ref="BR224">INDEX('UPTD PPA KabKota'!AA$5:AA$513,MATCH($D224,'UPTD PPA KabKota'!$C$5:$C$513,FALSE))</f>
        <v>Ada</v>
      </c>
      <c r="BS224" s="218" t="str">
        <f t="array" ref="BS224">INDEX('UPTD PPA KabKota'!AB$5:AB$513,MATCH($D224,'UPTD PPA KabKota'!$C$5:$C$513,FALSE))</f>
        <v>Ada</v>
      </c>
      <c r="BT224" s="218" t="str">
        <f t="array" ref="BT224">INDEX('UPTD PPA KabKota'!AC$5:AC$513,MATCH($D224,'UPTD PPA KabKota'!$C$5:$C$513,FALSE))</f>
        <v>Sudah</v>
      </c>
      <c r="BU224" s="218" t="str">
        <f t="array" ref="BU224">INDEX('UPTD PPA KabKota'!AD$5:AD$513,MATCH($D224,'UPTD PPA KabKota'!$C$5:$C$513,FALSE))</f>
        <v>Sudah</v>
      </c>
      <c r="BV224" s="218" t="str">
        <f t="array" ref="BV224">INDEX('UPTD PPA KabKota'!AE$5:AE$513,MATCH($D224,'UPTD PPA KabKota'!$C$5:$C$513,FALSE))</f>
        <v>Sudah</v>
      </c>
      <c r="BW224" s="218" t="str">
        <f t="array" ref="BW224">INDEX('UPTD PPA KabKota'!AF$5:AF$513,MATCH($D224,'UPTD PPA KabKota'!$C$5:$C$513,FALSE))</f>
        <v>Sudah</v>
      </c>
      <c r="BX224" s="218" t="str">
        <f t="array" ref="BX224">INDEX('UPTD PPA KabKota'!AG$5:AG$513,MATCH($D224,'UPTD PPA KabKota'!$C$5:$C$513,FALSE))</f>
        <v>Sudah</v>
      </c>
      <c r="BY224" s="218" t="str">
        <f t="array" ref="BY224">INDEX('UPTD PPA KabKota'!AH$5:AH$513,MATCH($D224,'UPTD PPA KabKota'!$C$5:$C$513,FALSE))</f>
        <v>Sudah</v>
      </c>
      <c r="BZ224" s="218" t="str">
        <f t="array" ref="BZ224">INDEX('UPTD PPA KabKota'!AI$5:AI$513,MATCH($D224,'UPTD PPA KabKota'!$C$5:$C$513,FALSE))</f>
        <v>Sudah</v>
      </c>
      <c r="CA224" s="218" t="str">
        <f t="array" ref="CA224">INDEX('UPTD PPA KabKota'!AJ$5:AJ$513,MATCH($D224,'UPTD PPA KabKota'!$C$5:$C$513,FALSE))</f>
        <v>Sudah</v>
      </c>
      <c r="CB224" s="218" t="str">
        <f t="array" ref="CB224">INDEX('UPTD PPA KabKota'!AK$5:AK$513,MATCH($D224,'UPTD PPA KabKota'!$C$5:$C$513,FALSE))</f>
        <v>Sudah</v>
      </c>
      <c r="CC224" s="218" t="str">
        <f t="array" ref="CC224">INDEX('UPTD PPA KabKota'!AL$5:AL$513,MATCH($D224,'UPTD PPA KabKota'!$C$5:$C$513,FALSE))</f>
        <v>Sudah</v>
      </c>
      <c r="CD224" s="218" t="str">
        <f t="array" ref="CD224">INDEX('UPTD PPA KabKota'!AM$5:AM$513,MATCH($D224,'UPTD PPA KabKota'!$C$5:$C$513,FALSE))</f>
        <v>Sudah</v>
      </c>
      <c r="CE224" s="218" t="str">
        <f t="array" ref="CE224">INDEX('UPTD PPA KabKota'!AN$5:AN$513,MATCH($D224,'UPTD PPA KabKota'!$C$5:$C$513,FALSE))</f>
        <v>Semua sudah dilaksanakan kendala anggaran untuk penjangkauan masih kurang</v>
      </c>
      <c r="CF224" s="218">
        <f t="array" ref="CF224">INDEX('UPTD PPA KabKota'!AO$5:AO$513,MATCH($D224,'UPTD PPA KabKota'!$C$5:$C$513,FALSE))</f>
        <v>72</v>
      </c>
      <c r="CG224" s="218" t="str">
        <f t="array" ref="CG224">INDEX('UPTD PPA KabKota'!AP$5:AP$513,MATCH($D224,'UPTD PPA KabKota'!$C$5:$C$513,FALSE))</f>
        <v>Kekerasan Seksual</v>
      </c>
      <c r="CH224" s="218" t="str">
        <f t="array" ref="CH224">INDEX('UPTD PPA KabKota'!AQ$5:AQ$513,MATCH($D224,'UPTD PPA KabKota'!$C$5:$C$513,FALSE))</f>
        <v/>
      </c>
      <c r="CI224" s="218" t="str">
        <f t="array" ref="CI224">INDEX('UPTD PPA KabKota'!AR$5:AR$513,MATCH($D224,'UPTD PPA KabKota'!$C$5:$C$513,FALSE))</f>
        <v/>
      </c>
      <c r="CJ224" s="218" t="str">
        <f t="array" ref="CJ224">INDEX('UPTD PPA KabKota'!AS$5:AS$513,MATCH($D224,'UPTD PPA KabKota'!$C$5:$C$513,FALSE))</f>
        <v/>
      </c>
      <c r="CK224" s="218" t="str">
        <f t="array" ref="CK224">INDEX('UPTD PPA KabKota'!AT$5:AT$513,MATCH($D224,'UPTD PPA KabKota'!$C$5:$C$513,FALSE))</f>
        <v/>
      </c>
      <c r="CL224" s="218" t="str">
        <f t="array" ref="CL224">INDEX('UPTD PPA KabKota'!AU$5:AU$513,MATCH($D224,'UPTD PPA KabKota'!$C$5:$C$513,FALSE))</f>
        <v/>
      </c>
      <c r="CM224" s="218" t="str">
        <f t="array" ref="CM224">INDEX('UPTD PPA KabKota'!AV$5:AV$513,MATCH($D224,'UPTD PPA KabKota'!$C$5:$C$513,FALSE))</f>
        <v/>
      </c>
      <c r="CN224" s="218" t="str">
        <f t="array" ref="CN224">INDEX('UPTD PPA KabKota'!AW$5:AW$513,MATCH($D224,'UPTD PPA KabKota'!$C$5:$C$513,FALSE))</f>
        <v/>
      </c>
      <c r="CO224" s="218" t="str">
        <f t="array" ref="CO224">INDEX('UPTD PPA KabKota'!AX$5:AX$513,MATCH($D224,'UPTD PPA KabKota'!$C$5:$C$513,FALSE))</f>
        <v/>
      </c>
      <c r="CP224" s="218" t="str">
        <f t="array" ref="CP224">INDEX('UPTD PPA KabKota'!AY$5:AY$513,MATCH($D224,'UPTD PPA KabKota'!$C$5:$C$513,FALSE))</f>
        <v>v</v>
      </c>
      <c r="CQ224" s="209" t="str">
        <f>IFERROR(__xludf.DUMMYFUNCTION("IF(ISBLANK($K224),"""",IF(REGEXMATCH($K224,""Peraturan""),""Ada"",IF(REGEXMATCH($K224,""Rekomendasi""),""Tidak Ada"", $K224)))
"),"Ada")</f>
        <v>Ada</v>
      </c>
      <c r="CR224" s="209" t="str">
        <f t="array" ref="CR224">index('UPTD PPA KabKota'!$BI$5:$BI$513,match($D224,'UPTD PPA KabKota'!$C$5:$C$513,false))</f>
        <v>Ada</v>
      </c>
      <c r="CS224" s="314" t="str">
        <f>IFS(CQ224="Ada","Ada",CR224="Ada","Ada",CR224="Tidak Ada","Tidak Ada")</f>
        <v>Ada</v>
      </c>
    </row>
    <row r="225">
      <c r="A225" s="334">
        <v>219.0</v>
      </c>
      <c r="B225" s="334">
        <v>25.0</v>
      </c>
      <c r="C225" s="311" t="s">
        <v>4769</v>
      </c>
      <c r="D225" s="312" t="s">
        <v>2371</v>
      </c>
      <c r="E225" s="315">
        <v>45748.0</v>
      </c>
      <c r="F225" s="218" t="str">
        <f t="array" ref="F225">INDEX('Ortala-KabKota'!F$2:F$415,MATCH($D225,'Ortala-KabKota'!$E$2:$E$415,FALSE))</f>
        <v>#N/A</v>
      </c>
      <c r="G225" s="218" t="str">
        <f t="array" ref="G225">INDEX('Ortala-KabKota'!G$2:G$415,MATCH($D225,'Ortala-KabKota'!$E$2:$E$415,FALSE))</f>
        <v>#N/A</v>
      </c>
      <c r="H225" s="218" t="str">
        <f t="array" ref="H225">INDEX('Ortala-KabKota'!H$2:H$415,MATCH($D225,'Ortala-KabKota'!$E$2:$E$415,FALSE))</f>
        <v>#N/A</v>
      </c>
      <c r="I225" s="218" t="str">
        <f t="array" ref="I225">INDEX('Ortala-KabKota'!I$2:I$415,MATCH($D225,'Ortala-KabKota'!$E$2:$E$415,FALSE))</f>
        <v>#N/A</v>
      </c>
      <c r="J225" s="218" t="str">
        <f t="array" ref="J225">INDEX('Ortala-KabKota'!J$2:J$415,MATCH($D225,'Ortala-KabKota'!$E$2:$E$415,FALSE))</f>
        <v>#N/A</v>
      </c>
      <c r="K225" s="218" t="str">
        <f t="array" ref="K225">INDEX('Ortala-KabKota'!K$2:K$415,MATCH($D225,'Ortala-KabKota'!$E$2:$E$415,FALSE))</f>
        <v>#N/A</v>
      </c>
      <c r="L225" s="218" t="str">
        <f t="array" ref="L225">INDEX('Ortala-KabKota'!L$2:L$415,MATCH($D225,'Ortala-KabKota'!$E$2:$E$415,FALSE))</f>
        <v>#N/A</v>
      </c>
      <c r="M225" s="218" t="str">
        <f t="array" ref="M225">INDEX('Ortala-KabKota'!M$2:M$415,MATCH($D225,'Ortala-KabKota'!$E$2:$E$415,FALSE))</f>
        <v>#N/A</v>
      </c>
      <c r="N225" s="218" t="str">
        <f t="array" ref="N225">INDEX('Ortala-KabKota'!N$2:N$415,MATCH($D225,'Ortala-KabKota'!$E$2:$E$415,FALSE))</f>
        <v>#N/A</v>
      </c>
      <c r="O225" s="218" t="str">
        <f t="array" ref="O225">INDEX('Ortala-KabKota'!O$2:O$415,MATCH($D225,'Ortala-KabKota'!$E$2:$E$415,FALSE))</f>
        <v>#N/A</v>
      </c>
      <c r="P225" s="218" t="str">
        <f t="array" ref="P225">INDEX('Ortala-KabKota'!P$2:P$415,MATCH($D225,'Ortala-KabKota'!$E$2:$E$415,FALSE))</f>
        <v>#N/A</v>
      </c>
      <c r="Q225" s="218" t="str">
        <f t="array" ref="Q225">INDEX('Ortala-KabKota'!Q$2:Q$415,MATCH($D225,'Ortala-KabKota'!$E$2:$E$415,FALSE))</f>
        <v>#N/A</v>
      </c>
      <c r="R225" s="218" t="str">
        <f t="array" ref="R225">INDEX('Ortala-KabKota'!R$2:R$415,MATCH($D225,'Ortala-KabKota'!$E$2:$E$415,FALSE))</f>
        <v>#N/A</v>
      </c>
      <c r="S225" s="218" t="str">
        <f t="array" ref="S225">INDEX('Ortala-KabKota'!S$2:S$415,MATCH($D225,'Ortala-KabKota'!$E$2:$E$415,FALSE))</f>
        <v>#N/A</v>
      </c>
      <c r="T225" s="218" t="str">
        <f t="array" ref="T225">INDEX('Ortala-KabKota'!T$2:T$415,MATCH($D225,'Ortala-KabKota'!$E$2:$E$415,FALSE))</f>
        <v>#N/A</v>
      </c>
      <c r="U225" s="218" t="str">
        <f t="array" ref="U225">INDEX('Ortala-KabKota'!U$2:U$415,MATCH($D225,'Ortala-KabKota'!$E$2:$E$415,FALSE))</f>
        <v>#N/A</v>
      </c>
      <c r="V225" s="218" t="str">
        <f t="array" ref="V225">INDEX('Ortala-KabKota'!V$2:V$415,MATCH($D225,'Ortala-KabKota'!$E$2:$E$415,FALSE))</f>
        <v>#N/A</v>
      </c>
      <c r="W225" s="218" t="str">
        <f t="array" ref="W225">INDEX('Ortala-KabKota'!W$2:W$415,MATCH($D225,'Ortala-KabKota'!$E$2:$E$415,FALSE))</f>
        <v>#N/A</v>
      </c>
      <c r="X225" s="218" t="str">
        <f t="array" ref="X225">INDEX('Ortala-KabKota'!X$2:X$415,MATCH($D225,'Ortala-KabKota'!$E$2:$E$415,FALSE))</f>
        <v>#N/A</v>
      </c>
      <c r="Y225" s="218" t="str">
        <f t="array" ref="Y225">INDEX('Ortala-KabKota'!Y$2:Y$415,MATCH($D225,'Ortala-KabKota'!$E$2:$E$415,FALSE))</f>
        <v>#N/A</v>
      </c>
      <c r="Z225" s="218" t="str">
        <f t="array" ref="Z225">INDEX('Ortala-KabKota'!Z$2:Z$415,MATCH($D225,'Ortala-KabKota'!$E$2:$E$415,FALSE))</f>
        <v>#N/A</v>
      </c>
      <c r="AA225" s="218" t="str">
        <f t="array" ref="AA225">INDEX('Ortala-KabKota'!AA$2:AA$415,MATCH($D225,'Ortala-KabKota'!$E$2:$E$415,FALSE))</f>
        <v>#N/A</v>
      </c>
      <c r="AB225" s="218" t="str">
        <f t="array" ref="AB225">INDEX('Ortala-KabKota'!AB$2:AB$415,MATCH($D225,'Ortala-KabKota'!$E$2:$E$415,FALSE))</f>
        <v>#N/A</v>
      </c>
      <c r="AC225" s="218" t="str">
        <f t="array" ref="AC225">INDEX('Ortala-KabKota'!AC$2:AC$415,MATCH($D225,'Ortala-KabKota'!$E$2:$E$415,FALSE))</f>
        <v>#N/A</v>
      </c>
      <c r="AD225" s="218" t="str">
        <f t="array" ref="AD225">INDEX('Ortala-KabKota'!AD$2:AD$415,MATCH($D225,'Ortala-KabKota'!$E$2:$E$415,FALSE))</f>
        <v>#N/A</v>
      </c>
      <c r="AE225" s="218" t="str">
        <f t="array" ref="AE225">INDEX('Ortala-KabKota'!AE$2:AE$415,MATCH($D225,'Ortala-KabKota'!$E$2:$E$415,FALSE))</f>
        <v>#N/A</v>
      </c>
      <c r="AF225" s="218" t="str">
        <f t="array" ref="AF225">INDEX('Ortala-KabKota'!AF$2:AF$415,MATCH($D225,'Ortala-KabKota'!$E$2:$E$415,FALSE))</f>
        <v>#N/A</v>
      </c>
      <c r="AG225" s="218" t="str">
        <f t="array" ref="AG225">INDEX('Ortala-KabKota'!AG$2:AG$415,MATCH($D225,'Ortala-KabKota'!$E$2:$E$415,FALSE))</f>
        <v>#N/A</v>
      </c>
      <c r="AH225" s="218" t="str">
        <f t="array" ref="AH225">INDEX('Ortala-KabKota'!AH$2:AH$415,MATCH($D225,'Ortala-KabKota'!$E$2:$E$415,FALSE))</f>
        <v>#N/A</v>
      </c>
      <c r="AI225" s="218" t="str">
        <f t="array" ref="AI225">INDEX('Ortala-KabKota'!AI$2:AI$415,MATCH($D225,'Ortala-KabKota'!$E$2:$E$415,FALSE))</f>
        <v>#N/A</v>
      </c>
      <c r="AJ225" s="218" t="str">
        <f t="array" ref="AJ225">INDEX('Ortala-KabKota'!AJ$2:AJ$415,MATCH($D225,'Ortala-KabKota'!$E$2:$E$415,FALSE))</f>
        <v>#N/A</v>
      </c>
      <c r="AK225" s="218" t="str">
        <f t="array" ref="AK225">INDEX('Ortala-KabKota'!AK$2:AK$415,MATCH($D225,'Ortala-KabKota'!$E$2:$E$415,FALSE))</f>
        <v>#N/A</v>
      </c>
      <c r="AL225" s="218" t="str">
        <f t="array" ref="AL225">INDEX('Ortala-KabKota'!AL$2:AL$415,MATCH($D225,'Ortala-KabKota'!$E$2:$E$415,FALSE))</f>
        <v>#N/A</v>
      </c>
      <c r="AM225" s="218" t="str">
        <f t="array" ref="AM225">INDEX('Ortala-KabKota'!AM$2:AM$415,MATCH($D225,'Ortala-KabKota'!$E$2:$E$415,FALSE))</f>
        <v>#N/A</v>
      </c>
      <c r="AN225" s="218" t="str">
        <f t="array" ref="AN225">INDEX('Ortala-KabKota'!AN$2:AN$415,MATCH($D225,'Ortala-KabKota'!$E$2:$E$415,FALSE))</f>
        <v>#N/A</v>
      </c>
      <c r="AO225" s="218" t="str">
        <f t="array" ref="AO225">INDEX('Ortala-KabKota'!AO$2:AO$415,MATCH($D225,'Ortala-KabKota'!$E$2:$E$415,FALSE))</f>
        <v>#N/A</v>
      </c>
      <c r="AP225" s="218" t="str">
        <f t="array" ref="AP225">INDEX('Ortala-KabKota'!AP$2:AP$415,MATCH($D225,'Ortala-KabKota'!$E$2:$E$415,FALSE))</f>
        <v>#N/A</v>
      </c>
      <c r="AQ225" s="218" t="str">
        <f t="array" ref="AQ225">INDEX('Ortala-KabKota'!AQ$2:AQ$415,MATCH($D225,'Ortala-KabKota'!$E$2:$E$415,FALSE))</f>
        <v>#N/A</v>
      </c>
      <c r="AR225" s="218" t="str">
        <f t="array" ref="AR225">INDEX('Ortala-KabKota'!AR$2:AR$415,MATCH($D225,'Ortala-KabKota'!$E$2:$E$415,FALSE))</f>
        <v>#N/A</v>
      </c>
      <c r="AS225" s="218" t="str">
        <f t="array" ref="AS225">INDEX('Ortala-KabKota'!AS$2:AS$415,MATCH($D225,'Ortala-KabKota'!$E$2:$E$415,FALSE))</f>
        <v>#N/A</v>
      </c>
      <c r="AT225" s="218" t="str">
        <f t="array" ref="AT225">INDEX('Ortala-KabKota'!AT$2:AT$415,MATCH($D225,'Ortala-KabKota'!$E$2:$E$415,FALSE))</f>
        <v>#N/A</v>
      </c>
      <c r="AU225" s="218" t="str">
        <f t="array" ref="AU225">INDEX('UPTD PPA KabKota'!D$5:D$513,MATCH($D225,'UPTD PPA KabKota'!$C$5:$C$513,FALSE))</f>
        <v>-</v>
      </c>
      <c r="AV225" s="218" t="str">
        <f t="array" ref="AV225">INDEX('UPTD PPA KabKota'!E$5:E$513,MATCH($D225,'UPTD PPA KabKota'!$C$5:$C$513,FALSE))</f>
        <v>Jl. Dr. Wahidin Batang</v>
      </c>
      <c r="AW225" s="218" t="str">
        <f t="array" ref="AW225">INDEX('UPTD PPA KabKota'!F$5:F$513,MATCH($D225,'UPTD PPA KabKota'!$C$5:$C$513,FALSE))</f>
        <v>-</v>
      </c>
      <c r="AX225" s="218" t="str">
        <f t="array" ref="AX225">INDEX('UPTD PPA KabKota'!G$5:G$513,MATCH($D225,'UPTD PPA KabKota'!$C$5:$C$513,FALSE))</f>
        <v>081262626833</v>
      </c>
      <c r="AY225" s="218" t="str">
        <f t="array" ref="AY225">INDEX('UPTD PPA KabKota'!H$5:H$513,MATCH($D225,'UPTD PPA KabKota'!$C$5:$C$513,FALSE))</f>
        <v/>
      </c>
      <c r="AZ225" s="218" t="str">
        <f t="array" ref="AZ225">INDEX('UPTD PPA KabKota'!I$5:I$513,MATCH($D225,'UPTD PPA KabKota'!$C$5:$C$513,FALSE))</f>
        <v>PERATURAN BUPATI Batang no 14 tahun 2025</v>
      </c>
      <c r="BA225" s="218">
        <f t="array" ref="BA225">INDEX('UPTD PPA KabKota'!J$5:J$513,MATCH($D225,'UPTD PPA KabKota'!$C$5:$C$513,FALSE))</f>
        <v>2025</v>
      </c>
      <c r="BB225" s="218" t="str">
        <f t="array" ref="BB225">INDEX('UPTD PPA KabKota'!K$5:K$513,MATCH($D225,'UPTD PPA KabKota'!$C$5:$C$513,FALSE))</f>
        <v/>
      </c>
      <c r="BC225" s="218" t="str">
        <f t="array" ref="BC225">INDEX('UPTD PPA KabKota'!L$5:L$513,MATCH($D225,'UPTD PPA KabKota'!$C$5:$C$513,FALSE))</f>
        <v>Kabid. PPPA 08122559265</v>
      </c>
      <c r="BD225" s="218" t="str">
        <f t="array" ref="BD225">INDEX('UPTD PPA KabKota'!M$5:M$513,MATCH($D225,'UPTD PPA KabKota'!$C$5:$C$513,FALSE))</f>
        <v>pppakabbatang@gmail.com</v>
      </c>
      <c r="BE225" s="218" t="str">
        <f t="array" ref="BE225">INDEX('UPTD PPA KabKota'!N$5:N$513,MATCH($D225,'UPTD PPA KabKota'!$C$5:$C$513,FALSE))</f>
        <v>1. Kepala UPTD
2. Jabatan Fungsional</v>
      </c>
      <c r="BF225" s="218" t="str">
        <f t="array" ref="BF225">INDEX('UPTD PPA KabKota'!O$5:O$513,MATCH($D225,'UPTD PPA KabKota'!$C$5:$C$513,FALSE))</f>
        <v>MANDIRI</v>
      </c>
      <c r="BG225" s="218" t="str">
        <f t="array" ref="BG225">INDEX('UPTD PPA KabKota'!P$5:P$513,MATCH($D225,'UPTD PPA KabKota'!$C$5:$C$513,FALSE))</f>
        <v>GABUNG UPTD PPA</v>
      </c>
      <c r="BH225" s="218" t="str">
        <f t="array" ref="BH225">INDEX('UPTD PPA KabKota'!Q$5:Q$513,MATCH($D225,'UPTD PPA KabKota'!$C$5:$C$513,FALSE))</f>
        <v>Bergabung dg UPTD PPA</v>
      </c>
      <c r="BI225" s="218" t="str">
        <f t="array" ref="BI225">INDEX('UPTD PPA KabKota'!R$5:R$513,MATCH($D225,'UPTD PPA KabKota'!$C$5:$C$513,FALSE))</f>
        <v>Tidak Ada</v>
      </c>
      <c r="BJ225" s="218" t="str">
        <f t="array" ref="BJ225">INDEX('UPTD PPA KabKota'!S$5:S$513,MATCH($D225,'UPTD PPA KabKota'!$C$5:$C$513,FALSE))</f>
        <v>Ada</v>
      </c>
      <c r="BK225" s="218" t="str">
        <f t="array" ref="BK225">INDEX('UPTD PPA KabKota'!T$5:T$513,MATCH($D225,'UPTD PPA KabKota'!$C$5:$C$513,FALSE))</f>
        <v>Tidak Ada</v>
      </c>
      <c r="BL225" s="218" t="str">
        <f t="array" ref="BL225">INDEX('UPTD PPA KabKota'!U$5:U$513,MATCH($D225,'UPTD PPA KabKota'!$C$5:$C$513,FALSE))</f>
        <v>Tidak Ada</v>
      </c>
      <c r="BM225" s="218" t="str">
        <f t="array" ref="BM225">INDEX('UPTD PPA KabKota'!V$5:V$513,MATCH($D225,'UPTD PPA KabKota'!$C$5:$C$513,FALSE))</f>
        <v>Ada</v>
      </c>
      <c r="BN225" s="218" t="str">
        <f t="array" ref="BN225">INDEX('UPTD PPA KabKota'!W$5:W$513,MATCH($D225,'UPTD PPA KabKota'!$C$5:$C$513,FALSE))</f>
        <v>Ada</v>
      </c>
      <c r="BO225" s="218" t="str">
        <f t="array" ref="BO225">INDEX('UPTD PPA KabKota'!X$5:X$513,MATCH($D225,'UPTD PPA KabKota'!$C$5:$C$513,FALSE))</f>
        <v>Tidak Ada</v>
      </c>
      <c r="BP225" s="218" t="str">
        <f t="array" ref="BP225">INDEX('UPTD PPA KabKota'!Y$5:Y$513,MATCH($D225,'UPTD PPA KabKota'!$C$5:$C$513,FALSE))</f>
        <v>Tidak Ada</v>
      </c>
      <c r="BQ225" s="218" t="str">
        <f t="array" ref="BQ225">INDEX('UPTD PPA KabKota'!Z$5:Z$513,MATCH($D225,'UPTD PPA KabKota'!$C$5:$C$513,FALSE))</f>
        <v>Ada</v>
      </c>
      <c r="BR225" s="218" t="str">
        <f t="array" ref="BR225">INDEX('UPTD PPA KabKota'!AA$5:AA$513,MATCH($D225,'UPTD PPA KabKota'!$C$5:$C$513,FALSE))</f>
        <v>Tidak Ada</v>
      </c>
      <c r="BS225" s="218" t="str">
        <f t="array" ref="BS225">INDEX('UPTD PPA KabKota'!AB$5:AB$513,MATCH($D225,'UPTD PPA KabKota'!$C$5:$C$513,FALSE))</f>
        <v>Tidak Ada</v>
      </c>
      <c r="BT225" s="218" t="str">
        <f t="array" ref="BT225">INDEX('UPTD PPA KabKota'!AC$5:AC$513,MATCH($D225,'UPTD PPA KabKota'!$C$5:$C$513,FALSE))</f>
        <v>Sudah</v>
      </c>
      <c r="BU225" s="218" t="str">
        <f t="array" ref="BU225">INDEX('UPTD PPA KabKota'!AD$5:AD$513,MATCH($D225,'UPTD PPA KabKota'!$C$5:$C$513,FALSE))</f>
        <v>Sudah</v>
      </c>
      <c r="BV225" s="218" t="str">
        <f t="array" ref="BV225">INDEX('UPTD PPA KabKota'!AE$5:AE$513,MATCH($D225,'UPTD PPA KabKota'!$C$5:$C$513,FALSE))</f>
        <v>Sudah</v>
      </c>
      <c r="BW225" s="218" t="str">
        <f t="array" ref="BW225">INDEX('UPTD PPA KabKota'!AF$5:AF$513,MATCH($D225,'UPTD PPA KabKota'!$C$5:$C$513,FALSE))</f>
        <v>Belum</v>
      </c>
      <c r="BX225" s="218" t="str">
        <f t="array" ref="BX225">INDEX('UPTD PPA KabKota'!AG$5:AG$513,MATCH($D225,'UPTD PPA KabKota'!$C$5:$C$513,FALSE))</f>
        <v/>
      </c>
      <c r="BY225" s="218" t="str">
        <f t="array" ref="BY225">INDEX('UPTD PPA KabKota'!AH$5:AH$513,MATCH($D225,'UPTD PPA KabKota'!$C$5:$C$513,FALSE))</f>
        <v/>
      </c>
      <c r="BZ225" s="218" t="str">
        <f t="array" ref="BZ225">INDEX('UPTD PPA KabKota'!AI$5:AI$513,MATCH($D225,'UPTD PPA KabKota'!$C$5:$C$513,FALSE))</f>
        <v/>
      </c>
      <c r="CA225" s="218" t="str">
        <f t="array" ref="CA225">INDEX('UPTD PPA KabKota'!AJ$5:AJ$513,MATCH($D225,'UPTD PPA KabKota'!$C$5:$C$513,FALSE))</f>
        <v/>
      </c>
      <c r="CB225" s="218" t="str">
        <f t="array" ref="CB225">INDEX('UPTD PPA KabKota'!AK$5:AK$513,MATCH($D225,'UPTD PPA KabKota'!$C$5:$C$513,FALSE))</f>
        <v/>
      </c>
      <c r="CC225" s="218" t="str">
        <f t="array" ref="CC225">INDEX('UPTD PPA KabKota'!AL$5:AL$513,MATCH($D225,'UPTD PPA KabKota'!$C$5:$C$513,FALSE))</f>
        <v/>
      </c>
      <c r="CD225" s="218" t="str">
        <f t="array" ref="CD225">INDEX('UPTD PPA KabKota'!AM$5:AM$513,MATCH($D225,'UPTD PPA KabKota'!$C$5:$C$513,FALSE))</f>
        <v/>
      </c>
      <c r="CE225" s="218" t="str">
        <f t="array" ref="CE225">INDEX('UPTD PPA KabKota'!AN$5:AN$513,MATCH($D225,'UPTD PPA KabKota'!$C$5:$C$513,FALSE))</f>
        <v>- Psikolog Klinis: belum ada, kerjasama dengan RSUD Batang</v>
      </c>
      <c r="CF225" s="218">
        <f t="array" ref="CF225">INDEX('UPTD PPA KabKota'!AO$5:AO$513,MATCH($D225,'UPTD PPA KabKota'!$C$5:$C$513,FALSE))</f>
        <v>40</v>
      </c>
      <c r="CG225" s="218" t="str">
        <f t="array" ref="CG225">INDEX('UPTD PPA KabKota'!AP$5:AP$513,MATCH($D225,'UPTD PPA KabKota'!$C$5:$C$513,FALSE))</f>
        <v>kdrt, seksual, abh</v>
      </c>
      <c r="CH225" s="218" t="str">
        <f t="array" ref="CH225">INDEX('UPTD PPA KabKota'!AQ$5:AQ$513,MATCH($D225,'UPTD PPA KabKota'!$C$5:$C$513,FALSE))</f>
        <v/>
      </c>
      <c r="CI225" s="218" t="str">
        <f t="array" ref="CI225">INDEX('UPTD PPA KabKota'!AR$5:AR$513,MATCH($D225,'UPTD PPA KabKota'!$C$5:$C$513,FALSE))</f>
        <v/>
      </c>
      <c r="CJ225" s="218" t="str">
        <f t="array" ref="CJ225">INDEX('UPTD PPA KabKota'!AS$5:AS$513,MATCH($D225,'UPTD PPA KabKota'!$C$5:$C$513,FALSE))</f>
        <v/>
      </c>
      <c r="CK225" s="218" t="str">
        <f t="array" ref="CK225">INDEX('UPTD PPA KabKota'!AT$5:AT$513,MATCH($D225,'UPTD PPA KabKota'!$C$5:$C$513,FALSE))</f>
        <v/>
      </c>
      <c r="CL225" s="218" t="str">
        <f t="array" ref="CL225">INDEX('UPTD PPA KabKota'!AU$5:AU$513,MATCH($D225,'UPTD PPA KabKota'!$C$5:$C$513,FALSE))</f>
        <v/>
      </c>
      <c r="CM225" s="218" t="str">
        <f t="array" ref="CM225">INDEX('UPTD PPA KabKota'!AV$5:AV$513,MATCH($D225,'UPTD PPA KabKota'!$C$5:$C$513,FALSE))</f>
        <v/>
      </c>
      <c r="CN225" s="218" t="str">
        <f t="array" ref="CN225">INDEX('UPTD PPA KabKota'!AW$5:AW$513,MATCH($D225,'UPTD PPA KabKota'!$C$5:$C$513,FALSE))</f>
        <v/>
      </c>
      <c r="CO225" s="218" t="str">
        <f t="array" ref="CO225">INDEX('UPTD PPA KabKota'!AX$5:AX$513,MATCH($D225,'UPTD PPA KabKota'!$C$5:$C$513,FALSE))</f>
        <v/>
      </c>
      <c r="CP225" s="218" t="str">
        <f t="array" ref="CP225">INDEX('UPTD PPA KabKota'!AY$5:AY$513,MATCH($D225,'UPTD PPA KabKota'!$C$5:$C$513,FALSE))</f>
        <v/>
      </c>
      <c r="CQ225" s="209" t="str">
        <f>IFERROR(__xludf.DUMMYFUNCTION("IF(ISBLANK($K225),"""",IF(REGEXMATCH($K225,""Peraturan""),""Ada"",IF(REGEXMATCH($K225,""Rekomendasi""),""Tidak Ada"", $K225)))
"),"#N/A")</f>
        <v>#N/A</v>
      </c>
      <c r="CR225" s="209" t="str">
        <f t="array" ref="CR225">index('UPTD PPA KabKota'!$BI$5:$BI$513,match($D225,'UPTD PPA KabKota'!$C$5:$C$513,false))</f>
        <v>Ada</v>
      </c>
      <c r="CS225" s="319" t="s">
        <v>21</v>
      </c>
    </row>
    <row r="226">
      <c r="A226" s="334">
        <v>220.0</v>
      </c>
      <c r="B226" s="334">
        <v>26.0</v>
      </c>
      <c r="C226" s="311" t="s">
        <v>4769</v>
      </c>
      <c r="D226" s="312" t="s">
        <v>2400</v>
      </c>
      <c r="E226" s="315">
        <v>45748.0</v>
      </c>
      <c r="F226" s="218" t="str">
        <f t="array" ref="F226">INDEX('Ortala-KabKota'!F$2:F$415,MATCH($D226,'Ortala-KabKota'!$E$2:$E$415,FALSE))</f>
        <v>#N/A</v>
      </c>
      <c r="G226" s="218" t="str">
        <f t="array" ref="G226">INDEX('Ortala-KabKota'!G$2:G$415,MATCH($D226,'Ortala-KabKota'!$E$2:$E$415,FALSE))</f>
        <v>#N/A</v>
      </c>
      <c r="H226" s="218" t="str">
        <f t="array" ref="H226">INDEX('Ortala-KabKota'!H$2:H$415,MATCH($D226,'Ortala-KabKota'!$E$2:$E$415,FALSE))</f>
        <v>#N/A</v>
      </c>
      <c r="I226" s="218" t="str">
        <f t="array" ref="I226">INDEX('Ortala-KabKota'!I$2:I$415,MATCH($D226,'Ortala-KabKota'!$E$2:$E$415,FALSE))</f>
        <v>#N/A</v>
      </c>
      <c r="J226" s="218" t="str">
        <f t="array" ref="J226">INDEX('Ortala-KabKota'!J$2:J$415,MATCH($D226,'Ortala-KabKota'!$E$2:$E$415,FALSE))</f>
        <v>#N/A</v>
      </c>
      <c r="K226" s="218" t="str">
        <f t="array" ref="K226">INDEX('Ortala-KabKota'!K$2:K$415,MATCH($D226,'Ortala-KabKota'!$E$2:$E$415,FALSE))</f>
        <v>#N/A</v>
      </c>
      <c r="L226" s="218" t="str">
        <f t="array" ref="L226">INDEX('Ortala-KabKota'!L$2:L$415,MATCH($D226,'Ortala-KabKota'!$E$2:$E$415,FALSE))</f>
        <v>#N/A</v>
      </c>
      <c r="M226" s="218" t="str">
        <f t="array" ref="M226">INDEX('Ortala-KabKota'!M$2:M$415,MATCH($D226,'Ortala-KabKota'!$E$2:$E$415,FALSE))</f>
        <v>#N/A</v>
      </c>
      <c r="N226" s="218" t="str">
        <f t="array" ref="N226">INDEX('Ortala-KabKota'!N$2:N$415,MATCH($D226,'Ortala-KabKota'!$E$2:$E$415,FALSE))</f>
        <v>#N/A</v>
      </c>
      <c r="O226" s="218" t="str">
        <f t="array" ref="O226">INDEX('Ortala-KabKota'!O$2:O$415,MATCH($D226,'Ortala-KabKota'!$E$2:$E$415,FALSE))</f>
        <v>#N/A</v>
      </c>
      <c r="P226" s="218" t="str">
        <f t="array" ref="P226">INDEX('Ortala-KabKota'!P$2:P$415,MATCH($D226,'Ortala-KabKota'!$E$2:$E$415,FALSE))</f>
        <v>#N/A</v>
      </c>
      <c r="Q226" s="218" t="str">
        <f t="array" ref="Q226">INDEX('Ortala-KabKota'!Q$2:Q$415,MATCH($D226,'Ortala-KabKota'!$E$2:$E$415,FALSE))</f>
        <v>#N/A</v>
      </c>
      <c r="R226" s="218" t="str">
        <f t="array" ref="R226">INDEX('Ortala-KabKota'!R$2:R$415,MATCH($D226,'Ortala-KabKota'!$E$2:$E$415,FALSE))</f>
        <v>#N/A</v>
      </c>
      <c r="S226" s="218" t="str">
        <f t="array" ref="S226">INDEX('Ortala-KabKota'!S$2:S$415,MATCH($D226,'Ortala-KabKota'!$E$2:$E$415,FALSE))</f>
        <v>#N/A</v>
      </c>
      <c r="T226" s="218" t="str">
        <f t="array" ref="T226">INDEX('Ortala-KabKota'!T$2:T$415,MATCH($D226,'Ortala-KabKota'!$E$2:$E$415,FALSE))</f>
        <v>#N/A</v>
      </c>
      <c r="U226" s="218" t="str">
        <f t="array" ref="U226">INDEX('Ortala-KabKota'!U$2:U$415,MATCH($D226,'Ortala-KabKota'!$E$2:$E$415,FALSE))</f>
        <v>#N/A</v>
      </c>
      <c r="V226" s="218" t="str">
        <f t="array" ref="V226">INDEX('Ortala-KabKota'!V$2:V$415,MATCH($D226,'Ortala-KabKota'!$E$2:$E$415,FALSE))</f>
        <v>#N/A</v>
      </c>
      <c r="W226" s="218" t="str">
        <f t="array" ref="W226">INDEX('Ortala-KabKota'!W$2:W$415,MATCH($D226,'Ortala-KabKota'!$E$2:$E$415,FALSE))</f>
        <v>#N/A</v>
      </c>
      <c r="X226" s="218" t="str">
        <f t="array" ref="X226">INDEX('Ortala-KabKota'!X$2:X$415,MATCH($D226,'Ortala-KabKota'!$E$2:$E$415,FALSE))</f>
        <v>#N/A</v>
      </c>
      <c r="Y226" s="218" t="str">
        <f t="array" ref="Y226">INDEX('Ortala-KabKota'!Y$2:Y$415,MATCH($D226,'Ortala-KabKota'!$E$2:$E$415,FALSE))</f>
        <v>#N/A</v>
      </c>
      <c r="Z226" s="218" t="str">
        <f t="array" ref="Z226">INDEX('Ortala-KabKota'!Z$2:Z$415,MATCH($D226,'Ortala-KabKota'!$E$2:$E$415,FALSE))</f>
        <v>#N/A</v>
      </c>
      <c r="AA226" s="218" t="str">
        <f t="array" ref="AA226">INDEX('Ortala-KabKota'!AA$2:AA$415,MATCH($D226,'Ortala-KabKota'!$E$2:$E$415,FALSE))</f>
        <v>#N/A</v>
      </c>
      <c r="AB226" s="218" t="str">
        <f t="array" ref="AB226">INDEX('Ortala-KabKota'!AB$2:AB$415,MATCH($D226,'Ortala-KabKota'!$E$2:$E$415,FALSE))</f>
        <v>#N/A</v>
      </c>
      <c r="AC226" s="218" t="str">
        <f t="array" ref="AC226">INDEX('Ortala-KabKota'!AC$2:AC$415,MATCH($D226,'Ortala-KabKota'!$E$2:$E$415,FALSE))</f>
        <v>#N/A</v>
      </c>
      <c r="AD226" s="218" t="str">
        <f t="array" ref="AD226">INDEX('Ortala-KabKota'!AD$2:AD$415,MATCH($D226,'Ortala-KabKota'!$E$2:$E$415,FALSE))</f>
        <v>#N/A</v>
      </c>
      <c r="AE226" s="218" t="str">
        <f t="array" ref="AE226">INDEX('Ortala-KabKota'!AE$2:AE$415,MATCH($D226,'Ortala-KabKota'!$E$2:$E$415,FALSE))</f>
        <v>#N/A</v>
      </c>
      <c r="AF226" s="218" t="str">
        <f t="array" ref="AF226">INDEX('Ortala-KabKota'!AF$2:AF$415,MATCH($D226,'Ortala-KabKota'!$E$2:$E$415,FALSE))</f>
        <v>#N/A</v>
      </c>
      <c r="AG226" s="218" t="str">
        <f t="array" ref="AG226">INDEX('Ortala-KabKota'!AG$2:AG$415,MATCH($D226,'Ortala-KabKota'!$E$2:$E$415,FALSE))</f>
        <v>#N/A</v>
      </c>
      <c r="AH226" s="218" t="str">
        <f t="array" ref="AH226">INDEX('Ortala-KabKota'!AH$2:AH$415,MATCH($D226,'Ortala-KabKota'!$E$2:$E$415,FALSE))</f>
        <v>#N/A</v>
      </c>
      <c r="AI226" s="218" t="str">
        <f t="array" ref="AI226">INDEX('Ortala-KabKota'!AI$2:AI$415,MATCH($D226,'Ortala-KabKota'!$E$2:$E$415,FALSE))</f>
        <v>#N/A</v>
      </c>
      <c r="AJ226" s="218" t="str">
        <f t="array" ref="AJ226">INDEX('Ortala-KabKota'!AJ$2:AJ$415,MATCH($D226,'Ortala-KabKota'!$E$2:$E$415,FALSE))</f>
        <v>#N/A</v>
      </c>
      <c r="AK226" s="218" t="str">
        <f t="array" ref="AK226">INDEX('Ortala-KabKota'!AK$2:AK$415,MATCH($D226,'Ortala-KabKota'!$E$2:$E$415,FALSE))</f>
        <v>#N/A</v>
      </c>
      <c r="AL226" s="218" t="str">
        <f t="array" ref="AL226">INDEX('Ortala-KabKota'!AL$2:AL$415,MATCH($D226,'Ortala-KabKota'!$E$2:$E$415,FALSE))</f>
        <v>#N/A</v>
      </c>
      <c r="AM226" s="218" t="str">
        <f t="array" ref="AM226">INDEX('Ortala-KabKota'!AM$2:AM$415,MATCH($D226,'Ortala-KabKota'!$E$2:$E$415,FALSE))</f>
        <v>#N/A</v>
      </c>
      <c r="AN226" s="218" t="str">
        <f t="array" ref="AN226">INDEX('Ortala-KabKota'!AN$2:AN$415,MATCH($D226,'Ortala-KabKota'!$E$2:$E$415,FALSE))</f>
        <v>#N/A</v>
      </c>
      <c r="AO226" s="218" t="str">
        <f t="array" ref="AO226">INDEX('Ortala-KabKota'!AO$2:AO$415,MATCH($D226,'Ortala-KabKota'!$E$2:$E$415,FALSE))</f>
        <v>#N/A</v>
      </c>
      <c r="AP226" s="218" t="str">
        <f t="array" ref="AP226">INDEX('Ortala-KabKota'!AP$2:AP$415,MATCH($D226,'Ortala-KabKota'!$E$2:$E$415,FALSE))</f>
        <v>#N/A</v>
      </c>
      <c r="AQ226" s="218" t="str">
        <f t="array" ref="AQ226">INDEX('Ortala-KabKota'!AQ$2:AQ$415,MATCH($D226,'Ortala-KabKota'!$E$2:$E$415,FALSE))</f>
        <v>#N/A</v>
      </c>
      <c r="AR226" s="218" t="str">
        <f t="array" ref="AR226">INDEX('Ortala-KabKota'!AR$2:AR$415,MATCH($D226,'Ortala-KabKota'!$E$2:$E$415,FALSE))</f>
        <v>#N/A</v>
      </c>
      <c r="AS226" s="218" t="str">
        <f t="array" ref="AS226">INDEX('Ortala-KabKota'!AS$2:AS$415,MATCH($D226,'Ortala-KabKota'!$E$2:$E$415,FALSE))</f>
        <v>#N/A</v>
      </c>
      <c r="AT226" s="218" t="str">
        <f t="array" ref="AT226">INDEX('Ortala-KabKota'!AT$2:AT$415,MATCH($D226,'Ortala-KabKota'!$E$2:$E$415,FALSE))</f>
        <v>#N/A</v>
      </c>
      <c r="AU226" s="218" t="str">
        <f t="array" ref="AU226">INDEX('UPTD PPA KabKota'!D$5:D$513,MATCH($D226,'UPTD PPA KabKota'!$C$5:$C$513,FALSE))</f>
        <v>Bambang Dwi Yuswanto / 0858-6900-4557</v>
      </c>
      <c r="AV226" s="218" t="str">
        <f t="array" ref="AV226">INDEX('UPTD PPA KabKota'!E$5:E$513,MATCH($D226,'UPTD PPA KabKota'!$C$5:$C$513,FALSE))</f>
        <v>Jl. Krakatau No.5 Kajen Pekalongan</v>
      </c>
      <c r="AW226" s="218" t="str">
        <f t="array" ref="AW226">INDEX('UPTD PPA KabKota'!F$5:F$513,MATCH($D226,'UPTD PPA KabKota'!$C$5:$C$513,FALSE))</f>
        <v>0285-381739</v>
      </c>
      <c r="AX226" s="218" t="str">
        <f t="array" ref="AX226">INDEX('UPTD PPA KabKota'!G$5:G$513,MATCH($D226,'UPTD PPA KabKota'!$C$5:$C$513,FALSE))</f>
        <v>0857-4184-9790</v>
      </c>
      <c r="AY226" s="218" t="str">
        <f t="array" ref="AY226">INDEX('UPTD PPA KabKota'!H$5:H$513,MATCH($D226,'UPTD PPA KabKota'!$C$5:$C$513,FALSE))</f>
        <v>proses</v>
      </c>
      <c r="AZ226" s="218" t="str">
        <f t="array" ref="AZ226">INDEX('UPTD PPA KabKota'!I$5:I$513,MATCH($D226,'UPTD PPA KabKota'!$C$5:$C$513,FALSE))</f>
        <v/>
      </c>
      <c r="BA226" s="218" t="str">
        <f t="array" ref="BA226">INDEX('UPTD PPA KabKota'!J$5:J$513,MATCH($D226,'UPTD PPA KabKota'!$C$5:$C$513,FALSE))</f>
        <v/>
      </c>
      <c r="BB226" s="218" t="str">
        <f t="array" ref="BB226">INDEX('UPTD PPA KabKota'!K$5:K$513,MATCH($D226,'UPTD PPA KabKota'!$C$5:$C$513,FALSE))</f>
        <v/>
      </c>
      <c r="BC226" s="218" t="str">
        <f t="array" ref="BC226">INDEX('UPTD PPA KabKota'!L$5:L$513,MATCH($D226,'UPTD PPA KabKota'!$C$5:$C$513,FALSE))</f>
        <v>0857-4184-9790</v>
      </c>
      <c r="BD226" s="218" t="str">
        <f t="array" ref="BD226">INDEX('UPTD PPA KabKota'!M$5:M$513,MATCH($D226,'UPTD PPA KabKota'!$C$5:$C$513,FALSE))</f>
        <v>dinasp3adanppkb@pekalongankab.go.id</v>
      </c>
      <c r="BE226" s="218" t="str">
        <f t="array" ref="BE226">INDEX('UPTD PPA KabKota'!N$5:N$513,MATCH($D226,'UPTD PPA KabKota'!$C$5:$C$513,FALSE))</f>
        <v/>
      </c>
      <c r="BF226" s="218" t="str">
        <f t="array" ref="BF226">INDEX('UPTD PPA KabKota'!O$5:O$513,MATCH($D226,'UPTD PPA KabKota'!$C$5:$C$513,FALSE))</f>
        <v>MANDIRI</v>
      </c>
      <c r="BG226" s="218" t="str">
        <f t="array" ref="BG226">INDEX('UPTD PPA KabKota'!P$5:P$513,MATCH($D226,'UPTD PPA KabKota'!$C$5:$C$513,FALSE))</f>
        <v>MILIK SENDIRI</v>
      </c>
      <c r="BH226" s="218" t="str">
        <f t="array" ref="BH226">INDEX('UPTD PPA KabKota'!Q$5:Q$513,MATCH($D226,'UPTD PPA KabKota'!$C$5:$C$513,FALSE))</f>
        <v>Sudah ditinjau Provinsi dan sudah mendapat rekomendasi</v>
      </c>
      <c r="BI226" s="218" t="str">
        <f t="array" ref="BI226">INDEX('UPTD PPA KabKota'!R$5:R$513,MATCH($D226,'UPTD PPA KabKota'!$C$5:$C$513,FALSE))</f>
        <v>Ada</v>
      </c>
      <c r="BJ226" s="218" t="str">
        <f t="array" ref="BJ226">INDEX('UPTD PPA KabKota'!S$5:S$513,MATCH($D226,'UPTD PPA KabKota'!$C$5:$C$513,FALSE))</f>
        <v>Tidak Ada</v>
      </c>
      <c r="BK226" s="218" t="str">
        <f t="array" ref="BK226">INDEX('UPTD PPA KabKota'!T$5:T$513,MATCH($D226,'UPTD PPA KabKota'!$C$5:$C$513,FALSE))</f>
        <v>Tidak Ada</v>
      </c>
      <c r="BL226" s="218" t="str">
        <f t="array" ref="BL226">INDEX('UPTD PPA KabKota'!U$5:U$513,MATCH($D226,'UPTD PPA KabKota'!$C$5:$C$513,FALSE))</f>
        <v>Tidak Ada</v>
      </c>
      <c r="BM226" s="218" t="str">
        <f t="array" ref="BM226">INDEX('UPTD PPA KabKota'!V$5:V$513,MATCH($D226,'UPTD PPA KabKota'!$C$5:$C$513,FALSE))</f>
        <v>Tidak Ada</v>
      </c>
      <c r="BN226" s="218" t="str">
        <f t="array" ref="BN226">INDEX('UPTD PPA KabKota'!W$5:W$513,MATCH($D226,'UPTD PPA KabKota'!$C$5:$C$513,FALSE))</f>
        <v>Ada</v>
      </c>
      <c r="BO226" s="218" t="str">
        <f t="array" ref="BO226">INDEX('UPTD PPA KabKota'!X$5:X$513,MATCH($D226,'UPTD PPA KabKota'!$C$5:$C$513,FALSE))</f>
        <v>Tidak Ada</v>
      </c>
      <c r="BP226" s="218" t="str">
        <f t="array" ref="BP226">INDEX('UPTD PPA KabKota'!Y$5:Y$513,MATCH($D226,'UPTD PPA KabKota'!$C$5:$C$513,FALSE))</f>
        <v>Tidak Ada</v>
      </c>
      <c r="BQ226" s="218" t="str">
        <f t="array" ref="BQ226">INDEX('UPTD PPA KabKota'!Z$5:Z$513,MATCH($D226,'UPTD PPA KabKota'!$C$5:$C$513,FALSE))</f>
        <v>Tidak Ada</v>
      </c>
      <c r="BR226" s="218" t="str">
        <f t="array" ref="BR226">INDEX('UPTD PPA KabKota'!AA$5:AA$513,MATCH($D226,'UPTD PPA KabKota'!$C$5:$C$513,FALSE))</f>
        <v>Tidak Ada</v>
      </c>
      <c r="BS226" s="218" t="str">
        <f t="array" ref="BS226">INDEX('UPTD PPA KabKota'!AB$5:AB$513,MATCH($D226,'UPTD PPA KabKota'!$C$5:$C$513,FALSE))</f>
        <v>Ada</v>
      </c>
      <c r="BT226" s="218" t="str">
        <f t="array" ref="BT226">INDEX('UPTD PPA KabKota'!AC$5:AC$513,MATCH($D226,'UPTD PPA KabKota'!$C$5:$C$513,FALSE))</f>
        <v>Sudah</v>
      </c>
      <c r="BU226" s="218" t="str">
        <f t="array" ref="BU226">INDEX('UPTD PPA KabKota'!AD$5:AD$513,MATCH($D226,'UPTD PPA KabKota'!$C$5:$C$513,FALSE))</f>
        <v>Sudah</v>
      </c>
      <c r="BV226" s="218" t="str">
        <f t="array" ref="BV226">INDEX('UPTD PPA KabKota'!AE$5:AE$513,MATCH($D226,'UPTD PPA KabKota'!$C$5:$C$513,FALSE))</f>
        <v>Sudah</v>
      </c>
      <c r="BW226" s="218" t="str">
        <f t="array" ref="BW226">INDEX('UPTD PPA KabKota'!AF$5:AF$513,MATCH($D226,'UPTD PPA KabKota'!$C$5:$C$513,FALSE))</f>
        <v>Belum</v>
      </c>
      <c r="BX226" s="218" t="str">
        <f t="array" ref="BX226">INDEX('UPTD PPA KabKota'!AG$5:AG$513,MATCH($D226,'UPTD PPA KabKota'!$C$5:$C$513,FALSE))</f>
        <v/>
      </c>
      <c r="BY226" s="218" t="str">
        <f t="array" ref="BY226">INDEX('UPTD PPA KabKota'!AH$5:AH$513,MATCH($D226,'UPTD PPA KabKota'!$C$5:$C$513,FALSE))</f>
        <v/>
      </c>
      <c r="BZ226" s="218" t="str">
        <f t="array" ref="BZ226">INDEX('UPTD PPA KabKota'!AI$5:AI$513,MATCH($D226,'UPTD PPA KabKota'!$C$5:$C$513,FALSE))</f>
        <v/>
      </c>
      <c r="CA226" s="218" t="str">
        <f t="array" ref="CA226">INDEX('UPTD PPA KabKota'!AJ$5:AJ$513,MATCH($D226,'UPTD PPA KabKota'!$C$5:$C$513,FALSE))</f>
        <v/>
      </c>
      <c r="CB226" s="218" t="str">
        <f t="array" ref="CB226">INDEX('UPTD PPA KabKota'!AK$5:AK$513,MATCH($D226,'UPTD PPA KabKota'!$C$5:$C$513,FALSE))</f>
        <v/>
      </c>
      <c r="CC226" s="218" t="str">
        <f t="array" ref="CC226">INDEX('UPTD PPA KabKota'!AL$5:AL$513,MATCH($D226,'UPTD PPA KabKota'!$C$5:$C$513,FALSE))</f>
        <v/>
      </c>
      <c r="CD226" s="218" t="str">
        <f t="array" ref="CD226">INDEX('UPTD PPA KabKota'!AM$5:AM$513,MATCH($D226,'UPTD PPA KabKota'!$C$5:$C$513,FALSE))</f>
        <v/>
      </c>
      <c r="CE226" s="218" t="str">
        <f t="array" ref="CE226">INDEX('UPTD PPA KabKota'!AN$5:AN$513,MATCH($D226,'UPTD PPA KabKota'!$C$5:$C$513,FALSE))</f>
        <v>- Kekurangan JF lainnya sedang diusulkan melalui BKPSDM
- Psikolog Klinis: belum tersedia, kerjasama dengan psikolog Klinis RS Swasta
- Pekerja Sosial: tersedia dari Dinsos
- Konselor Psikologi: kerjasama dengan psikolog Klinis RS Swasta</v>
      </c>
      <c r="CF226" s="218">
        <f t="array" ref="CF226">INDEX('UPTD PPA KabKota'!AO$5:AO$513,MATCH($D226,'UPTD PPA KabKota'!$C$5:$C$513,FALSE))</f>
        <v>94</v>
      </c>
      <c r="CG226" s="218" t="str">
        <f t="array" ref="CG226">INDEX('UPTD PPA KabKota'!AP$5:AP$513,MATCH($D226,'UPTD PPA KabKota'!$C$5:$C$513,FALSE))</f>
        <v>KDRT, Kekerasan Seksual, Psikis</v>
      </c>
      <c r="CH226" s="218" t="str">
        <f t="array" ref="CH226">INDEX('UPTD PPA KabKota'!AQ$5:AQ$513,MATCH($D226,'UPTD PPA KabKota'!$C$5:$C$513,FALSE))</f>
        <v/>
      </c>
      <c r="CI226" s="218" t="str">
        <f t="array" ref="CI226">INDEX('UPTD PPA KabKota'!AR$5:AR$513,MATCH($D226,'UPTD PPA KabKota'!$C$5:$C$513,FALSE))</f>
        <v/>
      </c>
      <c r="CJ226" s="218" t="str">
        <f t="array" ref="CJ226">INDEX('UPTD PPA KabKota'!AS$5:AS$513,MATCH($D226,'UPTD PPA KabKota'!$C$5:$C$513,FALSE))</f>
        <v/>
      </c>
      <c r="CK226" s="218" t="str">
        <f t="array" ref="CK226">INDEX('UPTD PPA KabKota'!AT$5:AT$513,MATCH($D226,'UPTD PPA KabKota'!$C$5:$C$513,FALSE))</f>
        <v/>
      </c>
      <c r="CL226" s="218" t="str">
        <f t="array" ref="CL226">INDEX('UPTD PPA KabKota'!AU$5:AU$513,MATCH($D226,'UPTD PPA KabKota'!$C$5:$C$513,FALSE))</f>
        <v/>
      </c>
      <c r="CM226" s="218" t="str">
        <f t="array" ref="CM226">INDEX('UPTD PPA KabKota'!AV$5:AV$513,MATCH($D226,'UPTD PPA KabKota'!$C$5:$C$513,FALSE))</f>
        <v/>
      </c>
      <c r="CN226" s="218" t="str">
        <f t="array" ref="CN226">INDEX('UPTD PPA KabKota'!AW$5:AW$513,MATCH($D226,'UPTD PPA KabKota'!$C$5:$C$513,FALSE))</f>
        <v/>
      </c>
      <c r="CO226" s="218" t="str">
        <f t="array" ref="CO226">INDEX('UPTD PPA KabKota'!AX$5:AX$513,MATCH($D226,'UPTD PPA KabKota'!$C$5:$C$513,FALSE))</f>
        <v/>
      </c>
      <c r="CP226" s="218" t="str">
        <f t="array" ref="CP226">INDEX('UPTD PPA KabKota'!AY$5:AY$513,MATCH($D226,'UPTD PPA KabKota'!$C$5:$C$513,FALSE))</f>
        <v/>
      </c>
      <c r="CQ226" s="209" t="str">
        <f>IFERROR(__xludf.DUMMYFUNCTION("IF(ISBLANK($K226),"""",IF(REGEXMATCH($K226,""Peraturan""),""Ada"",IF(REGEXMATCH($K226,""Rekomendasi""),""Tidak Ada"", $K226)))
"),"#N/A")</f>
        <v>#N/A</v>
      </c>
      <c r="CR226" s="209" t="str">
        <f t="array" ref="CR226">index('UPTD PPA KabKota'!$BI$5:$BI$513,match($D226,'UPTD PPA KabKota'!$C$5:$C$513,false))</f>
        <v>Tidak Ada</v>
      </c>
      <c r="CS226" s="319" t="s">
        <v>21</v>
      </c>
    </row>
    <row r="227">
      <c r="A227" s="334">
        <v>221.0</v>
      </c>
      <c r="B227" s="334">
        <v>27.0</v>
      </c>
      <c r="C227" s="311" t="s">
        <v>4769</v>
      </c>
      <c r="D227" s="312" t="s">
        <v>2198</v>
      </c>
      <c r="E227" s="315">
        <v>45748.0</v>
      </c>
      <c r="F227" s="218" t="str">
        <f t="array" ref="F227">INDEX('Ortala-KabKota'!F$2:F$415,MATCH($D227,'Ortala-KabKota'!$E$2:$E$415,FALSE))</f>
        <v>Bu Santi</v>
      </c>
      <c r="G227" s="218" t="str">
        <f t="array" ref="G227">INDEX('Ortala-KabKota'!G$2:G$415,MATCH($D227,'Ortala-KabKota'!$E$2:$E$415,FALSE))</f>
        <v/>
      </c>
      <c r="H227" s="218" t="str">
        <f t="array" ref="H227">INDEX('Ortala-KabKota'!H$2:H$415,MATCH($D227,'Ortala-KabKota'!$E$2:$E$415,FALSE))</f>
        <v/>
      </c>
      <c r="I227" s="218" t="str">
        <f t="array" ref="I227">INDEX('Ortala-KabKota'!I$2:I$415,MATCH($D227,'Ortala-KabKota'!$E$2:$E$415,FALSE))</f>
        <v/>
      </c>
      <c r="J227" s="218" t="str">
        <f t="array" ref="J227">INDEX('Ortala-KabKota'!J$2:J$415,MATCH($D227,'Ortala-KabKota'!$E$2:$E$415,FALSE))</f>
        <v>UPTD PPA</v>
      </c>
      <c r="K227" s="218" t="str">
        <f t="array" ref="K227">INDEX('Ortala-KabKota'!K$2:K$415,MATCH($D227,'Ortala-KabKota'!$E$2:$E$415,FALSE))</f>
        <v>Peraturan Bupati Pemalang Nomor 43 Tahun 2023</v>
      </c>
      <c r="L227" s="218">
        <f t="array" ref="L227">INDEX('Ortala-KabKota'!L$2:L$415,MATCH($D227,'Ortala-KabKota'!$E$2:$E$415,FALSE))</f>
        <v>2023</v>
      </c>
      <c r="M227" s="218" t="str">
        <f t="array" ref="M227">INDEX('Ortala-KabKota'!M$2:M$415,MATCH($D227,'Ortala-KabKota'!$E$2:$E$415,FALSE))</f>
        <v>B</v>
      </c>
      <c r="N227" s="218" t="str">
        <f t="array" ref="N227">INDEX('Ortala-KabKota'!N$2:N$415,MATCH($D227,'Ortala-KabKota'!$E$2:$E$415,FALSE))</f>
        <v/>
      </c>
      <c r="O227" s="218" t="str">
        <f t="array" ref="O227">INDEX('Ortala-KabKota'!O$2:O$415,MATCH($D227,'Ortala-KabKota'!$E$2:$E$415,FALSE))</f>
        <v/>
      </c>
      <c r="P227" s="218" t="str">
        <f t="array" ref="P227">INDEX('Ortala-KabKota'!P$2:P$415,MATCH($D227,'Ortala-KabKota'!$E$2:$E$415,FALSE))</f>
        <v/>
      </c>
      <c r="Q227" s="218" t="str">
        <f t="array" ref="Q227">INDEX('Ortala-KabKota'!Q$2:Q$415,MATCH($D227,'Ortala-KabKota'!$E$2:$E$415,FALSE))</f>
        <v/>
      </c>
      <c r="R227" s="218" t="str">
        <f t="array" ref="R227">INDEX('Ortala-KabKota'!R$2:R$415,MATCH($D227,'Ortala-KabKota'!$E$2:$E$415,FALSE))</f>
        <v/>
      </c>
      <c r="S227" s="218" t="str">
        <f t="array" ref="S227">INDEX('Ortala-KabKota'!S$2:S$415,MATCH($D227,'Ortala-KabKota'!$E$2:$E$415,FALSE))</f>
        <v/>
      </c>
      <c r="T227" s="218" t="str">
        <f t="array" ref="T227">INDEX('Ortala-KabKota'!T$2:T$415,MATCH($D227,'Ortala-KabKota'!$E$2:$E$415,FALSE))</f>
        <v/>
      </c>
      <c r="U227" s="218" t="str">
        <f t="array" ref="U227">INDEX('Ortala-KabKota'!U$2:U$415,MATCH($D227,'Ortala-KabKota'!$E$2:$E$415,FALSE))</f>
        <v/>
      </c>
      <c r="V227" s="218" t="str">
        <f t="array" ref="V227">INDEX('Ortala-KabKota'!V$2:V$415,MATCH($D227,'Ortala-KabKota'!$E$2:$E$415,FALSE))</f>
        <v/>
      </c>
      <c r="W227" s="218" t="str">
        <f t="array" ref="W227">INDEX('Ortala-KabKota'!W$2:W$415,MATCH($D227,'Ortala-KabKota'!$E$2:$E$415,FALSE))</f>
        <v/>
      </c>
      <c r="X227" s="218" t="str">
        <f t="array" ref="X227">INDEX('Ortala-KabKota'!X$2:X$415,MATCH($D227,'Ortala-KabKota'!$E$2:$E$415,FALSE))</f>
        <v/>
      </c>
      <c r="Y227" s="218" t="str">
        <f t="array" ref="Y227">INDEX('Ortala-KabKota'!Y$2:Y$415,MATCH($D227,'Ortala-KabKota'!$E$2:$E$415,FALSE))</f>
        <v/>
      </c>
      <c r="Z227" s="218" t="str">
        <f t="array" ref="Z227">INDEX('Ortala-KabKota'!Z$2:Z$415,MATCH($D227,'Ortala-KabKota'!$E$2:$E$415,FALSE))</f>
        <v/>
      </c>
      <c r="AA227" s="218" t="str">
        <f t="array" ref="AA227">INDEX('Ortala-KabKota'!AA$2:AA$415,MATCH($D227,'Ortala-KabKota'!$E$2:$E$415,FALSE))</f>
        <v/>
      </c>
      <c r="AB227" s="218" t="str">
        <f t="array" ref="AB227">INDEX('Ortala-KabKota'!AB$2:AB$415,MATCH($D227,'Ortala-KabKota'!$E$2:$E$415,FALSE))</f>
        <v/>
      </c>
      <c r="AC227" s="218" t="str">
        <f t="array" ref="AC227">INDEX('Ortala-KabKota'!AC$2:AC$415,MATCH($D227,'Ortala-KabKota'!$E$2:$E$415,FALSE))</f>
        <v/>
      </c>
      <c r="AD227" s="218" t="str">
        <f t="array" ref="AD227">INDEX('Ortala-KabKota'!AD$2:AD$415,MATCH($D227,'Ortala-KabKota'!$E$2:$E$415,FALSE))</f>
        <v/>
      </c>
      <c r="AE227" s="218" t="str">
        <f t="array" ref="AE227">INDEX('Ortala-KabKota'!AE$2:AE$415,MATCH($D227,'Ortala-KabKota'!$E$2:$E$415,FALSE))</f>
        <v/>
      </c>
      <c r="AF227" s="218" t="str">
        <f t="array" ref="AF227">INDEX('Ortala-KabKota'!AF$2:AF$415,MATCH($D227,'Ortala-KabKota'!$E$2:$E$415,FALSE))</f>
        <v/>
      </c>
      <c r="AG227" s="218" t="str">
        <f t="array" ref="AG227">INDEX('Ortala-KabKota'!AG$2:AG$415,MATCH($D227,'Ortala-KabKota'!$E$2:$E$415,FALSE))</f>
        <v/>
      </c>
      <c r="AH227" s="218" t="str">
        <f t="array" ref="AH227">INDEX('Ortala-KabKota'!AH$2:AH$415,MATCH($D227,'Ortala-KabKota'!$E$2:$E$415,FALSE))</f>
        <v/>
      </c>
      <c r="AI227" s="218" t="str">
        <f t="array" ref="AI227">INDEX('Ortala-KabKota'!AI$2:AI$415,MATCH($D227,'Ortala-KabKota'!$E$2:$E$415,FALSE))</f>
        <v/>
      </c>
      <c r="AJ227" s="218" t="str">
        <f t="array" ref="AJ227">INDEX('Ortala-KabKota'!AJ$2:AJ$415,MATCH($D227,'Ortala-KabKota'!$E$2:$E$415,FALSE))</f>
        <v/>
      </c>
      <c r="AK227" s="218" t="str">
        <f t="array" ref="AK227">INDEX('Ortala-KabKota'!AK$2:AK$415,MATCH($D227,'Ortala-KabKota'!$E$2:$E$415,FALSE))</f>
        <v/>
      </c>
      <c r="AL227" s="218" t="str">
        <f t="array" ref="AL227">INDEX('Ortala-KabKota'!AL$2:AL$415,MATCH($D227,'Ortala-KabKota'!$E$2:$E$415,FALSE))</f>
        <v/>
      </c>
      <c r="AM227" s="218" t="str">
        <f t="array" ref="AM227">INDEX('Ortala-KabKota'!AM$2:AM$415,MATCH($D227,'Ortala-KabKota'!$E$2:$E$415,FALSE))</f>
        <v/>
      </c>
      <c r="AN227" s="218" t="str">
        <f t="array" ref="AN227">INDEX('Ortala-KabKota'!AN$2:AN$415,MATCH($D227,'Ortala-KabKota'!$E$2:$E$415,FALSE))</f>
        <v/>
      </c>
      <c r="AO227" s="218" t="str">
        <f t="array" ref="AO227">INDEX('Ortala-KabKota'!AO$2:AO$415,MATCH($D227,'Ortala-KabKota'!$E$2:$E$415,FALSE))</f>
        <v/>
      </c>
      <c r="AP227" s="218" t="str">
        <f t="array" ref="AP227">INDEX('Ortala-KabKota'!AP$2:AP$415,MATCH($D227,'Ortala-KabKota'!$E$2:$E$415,FALSE))</f>
        <v/>
      </c>
      <c r="AQ227" s="218" t="str">
        <f t="array" ref="AQ227">INDEX('Ortala-KabKota'!AQ$2:AQ$415,MATCH($D227,'Ortala-KabKota'!$E$2:$E$415,FALSE))</f>
        <v/>
      </c>
      <c r="AR227" s="218" t="str">
        <f t="array" ref="AR227">INDEX('Ortala-KabKota'!AR$2:AR$415,MATCH($D227,'Ortala-KabKota'!$E$2:$E$415,FALSE))</f>
        <v/>
      </c>
      <c r="AS227" s="218" t="str">
        <f t="array" ref="AS227">INDEX('Ortala-KabKota'!AS$2:AS$415,MATCH($D227,'Ortala-KabKota'!$E$2:$E$415,FALSE))</f>
        <v/>
      </c>
      <c r="AT227" s="218" t="str">
        <f t="array" ref="AT227">INDEX('Ortala-KabKota'!AT$2:AT$415,MATCH($D227,'Ortala-KabKota'!$E$2:$E$415,FALSE))</f>
        <v/>
      </c>
      <c r="AU227" s="218" t="str">
        <f t="array" ref="AU227">INDEX('UPTD PPA KabKota'!D$5:D$513,MATCH($D227,'UPTD PPA KabKota'!$C$5:$C$513,FALSE))</f>
        <v>Nursanti Setyarini ,S.E.,M.M</v>
      </c>
      <c r="AV227" s="218" t="str">
        <f t="array" ref="AV227">INDEX('UPTD PPA KabKota'!E$5:E$513,MATCH($D227,'UPTD PPA KabKota'!$C$5:$C$513,FALSE))</f>
        <v>Jalan Gatot Subroto No. 37 Pemalang Jawa Tengah</v>
      </c>
      <c r="AW227" s="218" t="str">
        <f t="array" ref="AW227">INDEX('UPTD PPA KabKota'!F$5:F$513,MATCH($D227,'UPTD PPA KabKota'!$C$5:$C$513,FALSE))</f>
        <v>-</v>
      </c>
      <c r="AX227" s="218">
        <f t="array" ref="AX227">INDEX('UPTD PPA KabKota'!G$5:G$513,MATCH($D227,'UPTD PPA KabKota'!$C$5:$C$513,FALSE))</f>
        <v>87830601587</v>
      </c>
      <c r="AY227" s="218" t="str">
        <f t="array" ref="AY227">INDEX('UPTD PPA KabKota'!H$5:H$513,MATCH($D227,'UPTD PPA KabKota'!$C$5:$C$513,FALSE))</f>
        <v>UPTD PPA</v>
      </c>
      <c r="AZ227" s="218" t="str">
        <f t="array" ref="AZ227">INDEX('UPTD PPA KabKota'!I$5:I$513,MATCH($D227,'UPTD PPA KabKota'!$C$5:$C$513,FALSE))</f>
        <v>Peraturan Bupati No. 43 Tahun 2023</v>
      </c>
      <c r="BA227" s="218">
        <f t="array" ref="BA227">INDEX('UPTD PPA KabKota'!J$5:J$513,MATCH($D227,'UPTD PPA KabKota'!$C$5:$C$513,FALSE))</f>
        <v>2023</v>
      </c>
      <c r="BB227" s="218" t="str">
        <f t="array" ref="BB227">INDEX('UPTD PPA KabKota'!K$5:K$513,MATCH($D227,'UPTD PPA KabKota'!$C$5:$C$513,FALSE))</f>
        <v>B</v>
      </c>
      <c r="BC227" s="218" t="str">
        <f t="array" ref="BC227">INDEX('UPTD PPA KabKota'!L$5:L$513,MATCH($D227,'UPTD PPA KabKota'!$C$5:$C$513,FALSE))</f>
        <v>NURSANTI SETYARINI/081901151817</v>
      </c>
      <c r="BD227" s="218" t="str">
        <f t="array" ref="BD227">INDEX('UPTD PPA KabKota'!M$5:M$513,MATCH($D227,'UPTD PPA KabKota'!$C$5:$C$513,FALSE))</f>
        <v>setyarini.2977@gmail.com</v>
      </c>
      <c r="BE227" s="218" t="str">
        <f t="array" ref="BE227">INDEX('UPTD PPA KabKota'!N$5:N$513,MATCH($D227,'UPTD PPA KabKota'!$C$5:$C$513,FALSE))</f>
        <v>Kepala UPTD</v>
      </c>
      <c r="BF227" s="218" t="str">
        <f t="array" ref="BF227">INDEX('UPTD PPA KabKota'!O$5:O$513,MATCH($D227,'UPTD PPA KabKota'!$C$5:$C$513,FALSE))</f>
        <v>Mandiri</v>
      </c>
      <c r="BG227" s="218" t="str">
        <f t="array" ref="BG227">INDEX('UPTD PPA KabKota'!P$5:P$513,MATCH($D227,'UPTD PPA KabKota'!$C$5:$C$513,FALSE))</f>
        <v>Tidak Punya</v>
      </c>
      <c r="BH227" s="218" t="str">
        <f t="array" ref="BH227">INDEX('UPTD PPA KabKota'!Q$5:Q$513,MATCH($D227,'UPTD PPA KabKota'!$C$5:$C$513,FALSE))</f>
        <v>gedung UPTD PPA tersediri dan masih dalam satu lingkungan dalam DINSOS KB PP,minim sarana dan prasarana serta minim SDM</v>
      </c>
      <c r="BI227" s="218" t="str">
        <f t="array" ref="BI227">INDEX('UPTD PPA KabKota'!R$5:R$513,MATCH($D227,'UPTD PPA KabKota'!$C$5:$C$513,FALSE))</f>
        <v>Ada</v>
      </c>
      <c r="BJ227" s="218" t="str">
        <f t="array" ref="BJ227">INDEX('UPTD PPA KabKota'!S$5:S$513,MATCH($D227,'UPTD PPA KabKota'!$C$5:$C$513,FALSE))</f>
        <v>Tidak Ada</v>
      </c>
      <c r="BK227" s="218" t="str">
        <f t="array" ref="BK227">INDEX('UPTD PPA KabKota'!T$5:T$513,MATCH($D227,'UPTD PPA KabKota'!$C$5:$C$513,FALSE))</f>
        <v>Ada</v>
      </c>
      <c r="BL227" s="218" t="str">
        <f t="array" ref="BL227">INDEX('UPTD PPA KabKota'!U$5:U$513,MATCH($D227,'UPTD PPA KabKota'!$C$5:$C$513,FALSE))</f>
        <v>Tidak Ada</v>
      </c>
      <c r="BM227" s="218" t="str">
        <f t="array" ref="BM227">INDEX('UPTD PPA KabKota'!V$5:V$513,MATCH($D227,'UPTD PPA KabKota'!$C$5:$C$513,FALSE))</f>
        <v>Tidak Ada</v>
      </c>
      <c r="BN227" s="218" t="str">
        <f t="array" ref="BN227">INDEX('UPTD PPA KabKota'!W$5:W$513,MATCH($D227,'UPTD PPA KabKota'!$C$5:$C$513,FALSE))</f>
        <v>Tidak Ada</v>
      </c>
      <c r="BO227" s="218" t="str">
        <f t="array" ref="BO227">INDEX('UPTD PPA KabKota'!X$5:X$513,MATCH($D227,'UPTD PPA KabKota'!$C$5:$C$513,FALSE))</f>
        <v>Tidak Ada</v>
      </c>
      <c r="BP227" s="218" t="str">
        <f t="array" ref="BP227">INDEX('UPTD PPA KabKota'!Y$5:Y$513,MATCH($D227,'UPTD PPA KabKota'!$C$5:$C$513,FALSE))</f>
        <v>Tidak Ada</v>
      </c>
      <c r="BQ227" s="218" t="str">
        <f t="array" ref="BQ227">INDEX('UPTD PPA KabKota'!Z$5:Z$513,MATCH($D227,'UPTD PPA KabKota'!$C$5:$C$513,FALSE))</f>
        <v>Tidak Ada</v>
      </c>
      <c r="BR227" s="218" t="str">
        <f t="array" ref="BR227">INDEX('UPTD PPA KabKota'!AA$5:AA$513,MATCH($D227,'UPTD PPA KabKota'!$C$5:$C$513,FALSE))</f>
        <v>Tidak Ada</v>
      </c>
      <c r="BS227" s="218" t="str">
        <f t="array" ref="BS227">INDEX('UPTD PPA KabKota'!AB$5:AB$513,MATCH($D227,'UPTD PPA KabKota'!$C$5:$C$513,FALSE))</f>
        <v>Tidak Ada</v>
      </c>
      <c r="BT227" s="218" t="str">
        <f t="array" ref="BT227">INDEX('UPTD PPA KabKota'!AC$5:AC$513,MATCH($D227,'UPTD PPA KabKota'!$C$5:$C$513,FALSE))</f>
        <v>Sudah</v>
      </c>
      <c r="BU227" s="218" t="str">
        <f t="array" ref="BU227">INDEX('UPTD PPA KabKota'!AD$5:AD$513,MATCH($D227,'UPTD PPA KabKota'!$C$5:$C$513,FALSE))</f>
        <v>Sudah</v>
      </c>
      <c r="BV227" s="218" t="str">
        <f t="array" ref="BV227">INDEX('UPTD PPA KabKota'!AE$5:AE$513,MATCH($D227,'UPTD PPA KabKota'!$C$5:$C$513,FALSE))</f>
        <v>Sudah</v>
      </c>
      <c r="BW227" s="218" t="str">
        <f t="array" ref="BW227">INDEX('UPTD PPA KabKota'!AF$5:AF$513,MATCH($D227,'UPTD PPA KabKota'!$C$5:$C$513,FALSE))</f>
        <v>Sudah</v>
      </c>
      <c r="BX227" s="218" t="str">
        <f t="array" ref="BX227">INDEX('UPTD PPA KabKota'!AG$5:AG$513,MATCH($D227,'UPTD PPA KabKota'!$C$5:$C$513,FALSE))</f>
        <v>Sudah</v>
      </c>
      <c r="BY227" s="218" t="str">
        <f t="array" ref="BY227">INDEX('UPTD PPA KabKota'!AH$5:AH$513,MATCH($D227,'UPTD PPA KabKota'!$C$5:$C$513,FALSE))</f>
        <v>Belum</v>
      </c>
      <c r="BZ227" s="218" t="str">
        <f t="array" ref="BZ227">INDEX('UPTD PPA KabKota'!AI$5:AI$513,MATCH($D227,'UPTD PPA KabKota'!$C$5:$C$513,FALSE))</f>
        <v>Sudah</v>
      </c>
      <c r="CA227" s="218" t="str">
        <f t="array" ref="CA227">INDEX('UPTD PPA KabKota'!AJ$5:AJ$513,MATCH($D227,'UPTD PPA KabKota'!$C$5:$C$513,FALSE))</f>
        <v>Sudah</v>
      </c>
      <c r="CB227" s="218" t="str">
        <f t="array" ref="CB227">INDEX('UPTD PPA KabKota'!AK$5:AK$513,MATCH($D227,'UPTD PPA KabKota'!$C$5:$C$513,FALSE))</f>
        <v>Belum</v>
      </c>
      <c r="CC227" s="218" t="str">
        <f t="array" ref="CC227">INDEX('UPTD PPA KabKota'!AL$5:AL$513,MATCH($D227,'UPTD PPA KabKota'!$C$5:$C$513,FALSE))</f>
        <v>Sudah</v>
      </c>
      <c r="CD227" s="218" t="str">
        <f t="array" ref="CD227">INDEX('UPTD PPA KabKota'!AM$5:AM$513,MATCH($D227,'UPTD PPA KabKota'!$C$5:$C$513,FALSE))</f>
        <v>Sudah</v>
      </c>
      <c r="CE227" s="218" t="str">
        <f t="array" ref="CE227">INDEX('UPTD PPA KabKota'!AN$5:AN$513,MATCH($D227,'UPTD PPA KabKota'!$C$5:$C$513,FALSE))</f>
        <v/>
      </c>
      <c r="CF227" s="218" t="str">
        <f t="array" ref="CF227">INDEX('UPTD PPA KabKota'!AO$5:AO$513,MATCH($D227,'UPTD PPA KabKota'!$C$5:$C$513,FALSE))</f>
        <v>ada layanan yang belum tersedia di UPTD terutama layanan psikolog, analis hukum serta penampungan sementara yang belum ada</v>
      </c>
      <c r="CG227" s="218" t="str">
        <f t="array" ref="CG227">INDEX('UPTD PPA KabKota'!AP$5:AP$513,MATCH($D227,'UPTD PPA KabKota'!$C$5:$C$513,FALSE))</f>
        <v>61 kasus</v>
      </c>
      <c r="CH227" s="218" t="str">
        <f t="array" ref="CH227">INDEX('UPTD PPA KabKota'!AQ$5:AQ$513,MATCH($D227,'UPTD PPA KabKota'!$C$5:$C$513,FALSE))</f>
        <v/>
      </c>
      <c r="CI227" s="218" t="str">
        <f t="array" ref="CI227">INDEX('UPTD PPA KabKota'!AR$5:AR$513,MATCH($D227,'UPTD PPA KabKota'!$C$5:$C$513,FALSE))</f>
        <v/>
      </c>
      <c r="CJ227" s="218" t="str">
        <f t="array" ref="CJ227">INDEX('UPTD PPA KabKota'!AS$5:AS$513,MATCH($D227,'UPTD PPA KabKota'!$C$5:$C$513,FALSE))</f>
        <v/>
      </c>
      <c r="CK227" s="218" t="str">
        <f t="array" ref="CK227">INDEX('UPTD PPA KabKota'!AT$5:AT$513,MATCH($D227,'UPTD PPA KabKota'!$C$5:$C$513,FALSE))</f>
        <v/>
      </c>
      <c r="CL227" s="218" t="str">
        <f t="array" ref="CL227">INDEX('UPTD PPA KabKota'!AU$5:AU$513,MATCH($D227,'UPTD PPA KabKota'!$C$5:$C$513,FALSE))</f>
        <v/>
      </c>
      <c r="CM227" s="218" t="str">
        <f t="array" ref="CM227">INDEX('UPTD PPA KabKota'!AV$5:AV$513,MATCH($D227,'UPTD PPA KabKota'!$C$5:$C$513,FALSE))</f>
        <v/>
      </c>
      <c r="CN227" s="218" t="str">
        <f t="array" ref="CN227">INDEX('UPTD PPA KabKota'!AW$5:AW$513,MATCH($D227,'UPTD PPA KabKota'!$C$5:$C$513,FALSE))</f>
        <v/>
      </c>
      <c r="CO227" s="218" t="str">
        <f t="array" ref="CO227">INDEX('UPTD PPA KabKota'!AX$5:AX$513,MATCH($D227,'UPTD PPA KabKota'!$C$5:$C$513,FALSE))</f>
        <v>v</v>
      </c>
      <c r="CP227" s="218" t="str">
        <f t="array" ref="CP227">INDEX('UPTD PPA KabKota'!AY$5:AY$513,MATCH($D227,'UPTD PPA KabKota'!$C$5:$C$513,FALSE))</f>
        <v/>
      </c>
      <c r="CQ227" s="209" t="str">
        <f>IFERROR(__xludf.DUMMYFUNCTION("IF(ISBLANK($K227),"""",IF(REGEXMATCH($K227,""Peraturan""),""Ada"",IF(REGEXMATCH($K227,""Rekomendasi""),""Tidak Ada"", $K227)))
"),"Ada")</f>
        <v>Ada</v>
      </c>
      <c r="CR227" s="209" t="str">
        <f t="array" ref="CR227">index('UPTD PPA KabKota'!$BI$5:$BI$513,match($D227,'UPTD PPA KabKota'!$C$5:$C$513,false))</f>
        <v>Ada</v>
      </c>
      <c r="CS227" s="314" t="str">
        <f t="shared" ref="CS227:CS231" si="35">IFS(CQ227="Ada","Ada",CR227="Ada","Ada",CR227="Tidak Ada","Tidak Ada")</f>
        <v>Ada</v>
      </c>
    </row>
    <row r="228">
      <c r="A228" s="334">
        <v>222.0</v>
      </c>
      <c r="B228" s="334">
        <v>28.0</v>
      </c>
      <c r="C228" s="311" t="s">
        <v>4769</v>
      </c>
      <c r="D228" s="312" t="s">
        <v>2217</v>
      </c>
      <c r="E228" s="315">
        <v>45748.0</v>
      </c>
      <c r="F228" s="218" t="str">
        <f t="array" ref="F228">INDEX('Ortala-KabKota'!F$2:F$415,MATCH($D228,'Ortala-KabKota'!$E$2:$E$415,FALSE))</f>
        <v/>
      </c>
      <c r="G228" s="218" t="str">
        <f t="array" ref="G228">INDEX('Ortala-KabKota'!G$2:G$415,MATCH($D228,'Ortala-KabKota'!$E$2:$E$415,FALSE))</f>
        <v/>
      </c>
      <c r="H228" s="218" t="str">
        <f t="array" ref="H228">INDEX('Ortala-KabKota'!H$2:H$415,MATCH($D228,'Ortala-KabKota'!$E$2:$E$415,FALSE))</f>
        <v/>
      </c>
      <c r="I228" s="218" t="str">
        <f t="array" ref="I228">INDEX('Ortala-KabKota'!I$2:I$415,MATCH($D228,'Ortala-KabKota'!$E$2:$E$415,FALSE))</f>
        <v/>
      </c>
      <c r="J228" s="218" t="str">
        <f t="array" ref="J228">INDEX('Ortala-KabKota'!J$2:J$415,MATCH($D228,'Ortala-KabKota'!$E$2:$E$415,FALSE))</f>
        <v>UPTD PPA</v>
      </c>
      <c r="K228" s="218" t="str">
        <f t="array" ref="K228">INDEX('Ortala-KabKota'!K$2:K$415,MATCH($D228,'Ortala-KabKota'!$E$2:$E$415,FALSE))</f>
        <v>Peraturan Bupati Tegal Nomor 104 Tahun 2022</v>
      </c>
      <c r="L228" s="218">
        <f t="array" ref="L228">INDEX('Ortala-KabKota'!L$2:L$415,MATCH($D228,'Ortala-KabKota'!$E$2:$E$415,FALSE))</f>
        <v>2022</v>
      </c>
      <c r="M228" s="218" t="str">
        <f t="array" ref="M228">INDEX('Ortala-KabKota'!M$2:M$415,MATCH($D228,'Ortala-KabKota'!$E$2:$E$415,FALSE))</f>
        <v>A</v>
      </c>
      <c r="N228" s="218" t="str">
        <f t="array" ref="N228">INDEX('Ortala-KabKota'!N$2:N$415,MATCH($D228,'Ortala-KabKota'!$E$2:$E$415,FALSE))</f>
        <v/>
      </c>
      <c r="O228" s="218" t="str">
        <f t="array" ref="O228">INDEX('Ortala-KabKota'!O$2:O$415,MATCH($D228,'Ortala-KabKota'!$E$2:$E$415,FALSE))</f>
        <v/>
      </c>
      <c r="P228" s="218" t="str">
        <f t="array" ref="P228">INDEX('Ortala-KabKota'!P$2:P$415,MATCH($D228,'Ortala-KabKota'!$E$2:$E$415,FALSE))</f>
        <v/>
      </c>
      <c r="Q228" s="218" t="str">
        <f t="array" ref="Q228">INDEX('Ortala-KabKota'!Q$2:Q$415,MATCH($D228,'Ortala-KabKota'!$E$2:$E$415,FALSE))</f>
        <v/>
      </c>
      <c r="R228" s="218" t="str">
        <f t="array" ref="R228">INDEX('Ortala-KabKota'!R$2:R$415,MATCH($D228,'Ortala-KabKota'!$E$2:$E$415,FALSE))</f>
        <v/>
      </c>
      <c r="S228" s="218" t="str">
        <f t="array" ref="S228">INDEX('Ortala-KabKota'!S$2:S$415,MATCH($D228,'Ortala-KabKota'!$E$2:$E$415,FALSE))</f>
        <v/>
      </c>
      <c r="T228" s="218" t="str">
        <f t="array" ref="T228">INDEX('Ortala-KabKota'!T$2:T$415,MATCH($D228,'Ortala-KabKota'!$E$2:$E$415,FALSE))</f>
        <v/>
      </c>
      <c r="U228" s="218" t="str">
        <f t="array" ref="U228">INDEX('Ortala-KabKota'!U$2:U$415,MATCH($D228,'Ortala-KabKota'!$E$2:$E$415,FALSE))</f>
        <v/>
      </c>
      <c r="V228" s="218" t="str">
        <f t="array" ref="V228">INDEX('Ortala-KabKota'!V$2:V$415,MATCH($D228,'Ortala-KabKota'!$E$2:$E$415,FALSE))</f>
        <v/>
      </c>
      <c r="W228" s="218" t="str">
        <f t="array" ref="W228">INDEX('Ortala-KabKota'!W$2:W$415,MATCH($D228,'Ortala-KabKota'!$E$2:$E$415,FALSE))</f>
        <v/>
      </c>
      <c r="X228" s="218" t="str">
        <f t="array" ref="X228">INDEX('Ortala-KabKota'!X$2:X$415,MATCH($D228,'Ortala-KabKota'!$E$2:$E$415,FALSE))</f>
        <v/>
      </c>
      <c r="Y228" s="218" t="str">
        <f t="array" ref="Y228">INDEX('Ortala-KabKota'!Y$2:Y$415,MATCH($D228,'Ortala-KabKota'!$E$2:$E$415,FALSE))</f>
        <v/>
      </c>
      <c r="Z228" s="218" t="str">
        <f t="array" ref="Z228">INDEX('Ortala-KabKota'!Z$2:Z$415,MATCH($D228,'Ortala-KabKota'!$E$2:$E$415,FALSE))</f>
        <v/>
      </c>
      <c r="AA228" s="218" t="str">
        <f t="array" ref="AA228">INDEX('Ortala-KabKota'!AA$2:AA$415,MATCH($D228,'Ortala-KabKota'!$E$2:$E$415,FALSE))</f>
        <v/>
      </c>
      <c r="AB228" s="218" t="str">
        <f t="array" ref="AB228">INDEX('Ortala-KabKota'!AB$2:AB$415,MATCH($D228,'Ortala-KabKota'!$E$2:$E$415,FALSE))</f>
        <v/>
      </c>
      <c r="AC228" s="218" t="str">
        <f t="array" ref="AC228">INDEX('Ortala-KabKota'!AC$2:AC$415,MATCH($D228,'Ortala-KabKota'!$E$2:$E$415,FALSE))</f>
        <v/>
      </c>
      <c r="AD228" s="218" t="str">
        <f t="array" ref="AD228">INDEX('Ortala-KabKota'!AD$2:AD$415,MATCH($D228,'Ortala-KabKota'!$E$2:$E$415,FALSE))</f>
        <v/>
      </c>
      <c r="AE228" s="218" t="str">
        <f t="array" ref="AE228">INDEX('Ortala-KabKota'!AE$2:AE$415,MATCH($D228,'Ortala-KabKota'!$E$2:$E$415,FALSE))</f>
        <v/>
      </c>
      <c r="AF228" s="218" t="str">
        <f t="array" ref="AF228">INDEX('Ortala-KabKota'!AF$2:AF$415,MATCH($D228,'Ortala-KabKota'!$E$2:$E$415,FALSE))</f>
        <v/>
      </c>
      <c r="AG228" s="218" t="str">
        <f t="array" ref="AG228">INDEX('Ortala-KabKota'!AG$2:AG$415,MATCH($D228,'Ortala-KabKota'!$E$2:$E$415,FALSE))</f>
        <v/>
      </c>
      <c r="AH228" s="218" t="str">
        <f t="array" ref="AH228">INDEX('Ortala-KabKota'!AH$2:AH$415,MATCH($D228,'Ortala-KabKota'!$E$2:$E$415,FALSE))</f>
        <v/>
      </c>
      <c r="AI228" s="218" t="str">
        <f t="array" ref="AI228">INDEX('Ortala-KabKota'!AI$2:AI$415,MATCH($D228,'Ortala-KabKota'!$E$2:$E$415,FALSE))</f>
        <v/>
      </c>
      <c r="AJ228" s="218" t="str">
        <f t="array" ref="AJ228">INDEX('Ortala-KabKota'!AJ$2:AJ$415,MATCH($D228,'Ortala-KabKota'!$E$2:$E$415,FALSE))</f>
        <v/>
      </c>
      <c r="AK228" s="218" t="str">
        <f t="array" ref="AK228">INDEX('Ortala-KabKota'!AK$2:AK$415,MATCH($D228,'Ortala-KabKota'!$E$2:$E$415,FALSE))</f>
        <v/>
      </c>
      <c r="AL228" s="218" t="str">
        <f t="array" ref="AL228">INDEX('Ortala-KabKota'!AL$2:AL$415,MATCH($D228,'Ortala-KabKota'!$E$2:$E$415,FALSE))</f>
        <v/>
      </c>
      <c r="AM228" s="218" t="str">
        <f t="array" ref="AM228">INDEX('Ortala-KabKota'!AM$2:AM$415,MATCH($D228,'Ortala-KabKota'!$E$2:$E$415,FALSE))</f>
        <v/>
      </c>
      <c r="AN228" s="218" t="str">
        <f t="array" ref="AN228">INDEX('Ortala-KabKota'!AN$2:AN$415,MATCH($D228,'Ortala-KabKota'!$E$2:$E$415,FALSE))</f>
        <v/>
      </c>
      <c r="AO228" s="218" t="str">
        <f t="array" ref="AO228">INDEX('Ortala-KabKota'!AO$2:AO$415,MATCH($D228,'Ortala-KabKota'!$E$2:$E$415,FALSE))</f>
        <v/>
      </c>
      <c r="AP228" s="218" t="str">
        <f t="array" ref="AP228">INDEX('Ortala-KabKota'!AP$2:AP$415,MATCH($D228,'Ortala-KabKota'!$E$2:$E$415,FALSE))</f>
        <v/>
      </c>
      <c r="AQ228" s="218" t="str">
        <f t="array" ref="AQ228">INDEX('Ortala-KabKota'!AQ$2:AQ$415,MATCH($D228,'Ortala-KabKota'!$E$2:$E$415,FALSE))</f>
        <v/>
      </c>
      <c r="AR228" s="218" t="str">
        <f t="array" ref="AR228">INDEX('Ortala-KabKota'!AR$2:AR$415,MATCH($D228,'Ortala-KabKota'!$E$2:$E$415,FALSE))</f>
        <v/>
      </c>
      <c r="AS228" s="218" t="str">
        <f t="array" ref="AS228">INDEX('Ortala-KabKota'!AS$2:AS$415,MATCH($D228,'Ortala-KabKota'!$E$2:$E$415,FALSE))</f>
        <v/>
      </c>
      <c r="AT228" s="218" t="str">
        <f t="array" ref="AT228">INDEX('Ortala-KabKota'!AT$2:AT$415,MATCH($D228,'Ortala-KabKota'!$E$2:$E$415,FALSE))</f>
        <v/>
      </c>
      <c r="AU228" s="218" t="str">
        <f t="array" ref="AU228">INDEX('UPTD PPA KabKota'!D$5:D$513,MATCH($D228,'UPTD PPA KabKota'!$C$5:$C$513,FALSE))</f>
        <v>Dra.Dyah Lies M,MM</v>
      </c>
      <c r="AV228" s="218" t="str">
        <f t="array" ref="AV228">INDEX('UPTD PPA KabKota'!E$5:E$513,MATCH($D228,'UPTD PPA KabKota'!$C$5:$C$513,FALSE))</f>
        <v>Jl.Semboja Kelurahan Pakembaran Kec.Slawi Kabupaten Tegal</v>
      </c>
      <c r="AW228" s="218">
        <f t="array" ref="AW228">INDEX('UPTD PPA KabKota'!F$5:F$513,MATCH($D228,'UPTD PPA KabKota'!$C$5:$C$513,FALSE))</f>
        <v>81542303020</v>
      </c>
      <c r="AX228" s="218">
        <f t="array" ref="AX228">INDEX('UPTD PPA KabKota'!G$5:G$513,MATCH($D228,'UPTD PPA KabKota'!$C$5:$C$513,FALSE))</f>
        <v>81542303020</v>
      </c>
      <c r="AY228" s="218" t="str">
        <f t="array" ref="AY228">INDEX('UPTD PPA KabKota'!H$5:H$513,MATCH($D228,'UPTD PPA KabKota'!$C$5:$C$513,FALSE))</f>
        <v>UPT PPA</v>
      </c>
      <c r="AZ228" s="218" t="str">
        <f t="array" ref="AZ228">INDEX('UPTD PPA KabKota'!I$5:I$513,MATCH($D228,'UPTD PPA KabKota'!$C$5:$C$513,FALSE))</f>
        <v>Peraturan Bupati No 104 Tahun 2022</v>
      </c>
      <c r="BA228" s="218">
        <f t="array" ref="BA228">INDEX('UPTD PPA KabKota'!J$5:J$513,MATCH($D228,'UPTD PPA KabKota'!$C$5:$C$513,FALSE))</f>
        <v>2022</v>
      </c>
      <c r="BB228" s="218" t="str">
        <f t="array" ref="BB228">INDEX('UPTD PPA KabKota'!K$5:K$513,MATCH($D228,'UPTD PPA KabKota'!$C$5:$C$513,FALSE))</f>
        <v>A</v>
      </c>
      <c r="BC228" s="218">
        <f t="array" ref="BC228">INDEX('UPTD PPA KabKota'!L$5:L$513,MATCH($D228,'UPTD PPA KabKota'!$C$5:$C$513,FALSE))</f>
        <v>82324883304</v>
      </c>
      <c r="BD228" s="218" t="str">
        <f t="array" ref="BD228">INDEX('UPTD PPA KabKota'!M$5:M$513,MATCH($D228,'UPTD PPA KabKota'!$C$5:$C$513,FALSE))</f>
        <v>dyahlies69@gmail.com</v>
      </c>
      <c r="BE228" s="218" t="str">
        <f t="array" ref="BE228">INDEX('UPTD PPA KabKota'!N$5:N$513,MATCH($D228,'UPTD PPA KabKota'!$C$5:$C$513,FALSE))</f>
        <v>kepala UPTD, Kasubag TU, Staf Administrasi</v>
      </c>
      <c r="BF228" s="218" t="str">
        <f t="array" ref="BF228">INDEX('UPTD PPA KabKota'!O$5:O$513,MATCH($D228,'UPTD PPA KabKota'!$C$5:$C$513,FALSE))</f>
        <v>Mandiri</v>
      </c>
      <c r="BG228" s="218" t="str">
        <f t="array" ref="BG228">INDEX('UPTD PPA KabKota'!P$5:P$513,MATCH($D228,'UPTD PPA KabKota'!$C$5:$C$513,FALSE))</f>
        <v>Sewa/Kontrak</v>
      </c>
      <c r="BH228" s="218" t="str">
        <f t="array" ref="BH228">INDEX('UPTD PPA KabKota'!Q$5:Q$513,MATCH($D228,'UPTD PPA KabKota'!$C$5:$C$513,FALSE))</f>
        <v>Belum ada sarana Transportasi (Motor dan Mobil)</v>
      </c>
      <c r="BI228" s="218" t="str">
        <f t="array" ref="BI228">INDEX('UPTD PPA KabKota'!R$5:R$513,MATCH($D228,'UPTD PPA KabKota'!$C$5:$C$513,FALSE))</f>
        <v>Ada</v>
      </c>
      <c r="BJ228" s="218" t="str">
        <f t="array" ref="BJ228">INDEX('UPTD PPA KabKota'!S$5:S$513,MATCH($D228,'UPTD PPA KabKota'!$C$5:$C$513,FALSE))</f>
        <v>Ada</v>
      </c>
      <c r="BK228" s="218" t="str">
        <f t="array" ref="BK228">INDEX('UPTD PPA KabKota'!T$5:T$513,MATCH($D228,'UPTD PPA KabKota'!$C$5:$C$513,FALSE))</f>
        <v>Ada</v>
      </c>
      <c r="BL228" s="218" t="str">
        <f t="array" ref="BL228">INDEX('UPTD PPA KabKota'!U$5:U$513,MATCH($D228,'UPTD PPA KabKota'!$C$5:$C$513,FALSE))</f>
        <v>Tidak Ada</v>
      </c>
      <c r="BM228" s="218" t="str">
        <f t="array" ref="BM228">INDEX('UPTD PPA KabKota'!V$5:V$513,MATCH($D228,'UPTD PPA KabKota'!$C$5:$C$513,FALSE))</f>
        <v>Tidak Ada</v>
      </c>
      <c r="BN228" s="218" t="str">
        <f t="array" ref="BN228">INDEX('UPTD PPA KabKota'!W$5:W$513,MATCH($D228,'UPTD PPA KabKota'!$C$5:$C$513,FALSE))</f>
        <v>Tidak Ada</v>
      </c>
      <c r="BO228" s="218" t="str">
        <f t="array" ref="BO228">INDEX('UPTD PPA KabKota'!X$5:X$513,MATCH($D228,'UPTD PPA KabKota'!$C$5:$C$513,FALSE))</f>
        <v>Tidak Ada</v>
      </c>
      <c r="BP228" s="218" t="str">
        <f t="array" ref="BP228">INDEX('UPTD PPA KabKota'!Y$5:Y$513,MATCH($D228,'UPTD PPA KabKota'!$C$5:$C$513,FALSE))</f>
        <v>Tidak Ada</v>
      </c>
      <c r="BQ228" s="218" t="str">
        <f t="array" ref="BQ228">INDEX('UPTD PPA KabKota'!Z$5:Z$513,MATCH($D228,'UPTD PPA KabKota'!$C$5:$C$513,FALSE))</f>
        <v>Tidak Ada</v>
      </c>
      <c r="BR228" s="218" t="str">
        <f t="array" ref="BR228">INDEX('UPTD PPA KabKota'!AA$5:AA$513,MATCH($D228,'UPTD PPA KabKota'!$C$5:$C$513,FALSE))</f>
        <v>Tidak Ada</v>
      </c>
      <c r="BS228" s="218" t="str">
        <f t="array" ref="BS228">INDEX('UPTD PPA KabKota'!AB$5:AB$513,MATCH($D228,'UPTD PPA KabKota'!$C$5:$C$513,FALSE))</f>
        <v>Tidak Ada</v>
      </c>
      <c r="BT228" s="218" t="str">
        <f t="array" ref="BT228">INDEX('UPTD PPA KabKota'!AC$5:AC$513,MATCH($D228,'UPTD PPA KabKota'!$C$5:$C$513,FALSE))</f>
        <v>Sudah</v>
      </c>
      <c r="BU228" s="218" t="str">
        <f t="array" ref="BU228">INDEX('UPTD PPA KabKota'!AD$5:AD$513,MATCH($D228,'UPTD PPA KabKota'!$C$5:$C$513,FALSE))</f>
        <v>Sudah</v>
      </c>
      <c r="BV228" s="218" t="str">
        <f t="array" ref="BV228">INDEX('UPTD PPA KabKota'!AE$5:AE$513,MATCH($D228,'UPTD PPA KabKota'!$C$5:$C$513,FALSE))</f>
        <v>Sudah</v>
      </c>
      <c r="BW228" s="218" t="str">
        <f t="array" ref="BW228">INDEX('UPTD PPA KabKota'!AF$5:AF$513,MATCH($D228,'UPTD PPA KabKota'!$C$5:$C$513,FALSE))</f>
        <v>Sudah</v>
      </c>
      <c r="BX228" s="218" t="str">
        <f t="array" ref="BX228">INDEX('UPTD PPA KabKota'!AG$5:AG$513,MATCH($D228,'UPTD PPA KabKota'!$C$5:$C$513,FALSE))</f>
        <v>Sudah</v>
      </c>
      <c r="BY228" s="218" t="str">
        <f t="array" ref="BY228">INDEX('UPTD PPA KabKota'!AH$5:AH$513,MATCH($D228,'UPTD PPA KabKota'!$C$5:$C$513,FALSE))</f>
        <v>Sudah</v>
      </c>
      <c r="BZ228" s="218" t="str">
        <f t="array" ref="BZ228">INDEX('UPTD PPA KabKota'!AI$5:AI$513,MATCH($D228,'UPTD PPA KabKota'!$C$5:$C$513,FALSE))</f>
        <v>Belum</v>
      </c>
      <c r="CA228" s="218" t="str">
        <f t="array" ref="CA228">INDEX('UPTD PPA KabKota'!AJ$5:AJ$513,MATCH($D228,'UPTD PPA KabKota'!$C$5:$C$513,FALSE))</f>
        <v>Sudah</v>
      </c>
      <c r="CB228" s="218" t="str">
        <f t="array" ref="CB228">INDEX('UPTD PPA KabKota'!AK$5:AK$513,MATCH($D228,'UPTD PPA KabKota'!$C$5:$C$513,FALSE))</f>
        <v>Sudah</v>
      </c>
      <c r="CC228" s="218" t="str">
        <f t="array" ref="CC228">INDEX('UPTD PPA KabKota'!AL$5:AL$513,MATCH($D228,'UPTD PPA KabKota'!$C$5:$C$513,FALSE))</f>
        <v>Sudah</v>
      </c>
      <c r="CD228" s="218" t="str">
        <f t="array" ref="CD228">INDEX('UPTD PPA KabKota'!AM$5:AM$513,MATCH($D228,'UPTD PPA KabKota'!$C$5:$C$513,FALSE))</f>
        <v>Belum</v>
      </c>
      <c r="CE228" s="218" t="str">
        <f t="array" ref="CE228">INDEX('UPTD PPA KabKota'!AN$5:AN$513,MATCH($D228,'UPTD PPA KabKota'!$C$5:$C$513,FALSE))</f>
        <v>Ya sudah</v>
      </c>
      <c r="CF228" s="218">
        <f t="array" ref="CF228">INDEX('UPTD PPA KabKota'!AO$5:AO$513,MATCH($D228,'UPTD PPA KabKota'!$C$5:$C$513,FALSE))</f>
        <v>55</v>
      </c>
      <c r="CG228" s="218" t="str">
        <f t="array" ref="CG228">INDEX('UPTD PPA KabKota'!AP$5:AP$513,MATCH($D228,'UPTD PPA KabKota'!$C$5:$C$513,FALSE))</f>
        <v>Pelecehan Seksual</v>
      </c>
      <c r="CH228" s="218" t="str">
        <f t="array" ref="CH228">INDEX('UPTD PPA KabKota'!AQ$5:AQ$513,MATCH($D228,'UPTD PPA KabKota'!$C$5:$C$513,FALSE))</f>
        <v/>
      </c>
      <c r="CI228" s="218" t="str">
        <f t="array" ref="CI228">INDEX('UPTD PPA KabKota'!AR$5:AR$513,MATCH($D228,'UPTD PPA KabKota'!$C$5:$C$513,FALSE))</f>
        <v/>
      </c>
      <c r="CJ228" s="218" t="str">
        <f t="array" ref="CJ228">INDEX('UPTD PPA KabKota'!AS$5:AS$513,MATCH($D228,'UPTD PPA KabKota'!$C$5:$C$513,FALSE))</f>
        <v/>
      </c>
      <c r="CK228" s="218" t="str">
        <f t="array" ref="CK228">INDEX('UPTD PPA KabKota'!AT$5:AT$513,MATCH($D228,'UPTD PPA KabKota'!$C$5:$C$513,FALSE))</f>
        <v/>
      </c>
      <c r="CL228" s="218" t="str">
        <f t="array" ref="CL228">INDEX('UPTD PPA KabKota'!AU$5:AU$513,MATCH($D228,'UPTD PPA KabKota'!$C$5:$C$513,FALSE))</f>
        <v/>
      </c>
      <c r="CM228" s="218" t="str">
        <f t="array" ref="CM228">INDEX('UPTD PPA KabKota'!AV$5:AV$513,MATCH($D228,'UPTD PPA KabKota'!$C$5:$C$513,FALSE))</f>
        <v/>
      </c>
      <c r="CN228" s="218" t="str">
        <f t="array" ref="CN228">INDEX('UPTD PPA KabKota'!AW$5:AW$513,MATCH($D228,'UPTD PPA KabKota'!$C$5:$C$513,FALSE))</f>
        <v>v</v>
      </c>
      <c r="CO228" s="218" t="str">
        <f t="array" ref="CO228">INDEX('UPTD PPA KabKota'!AX$5:AX$513,MATCH($D228,'UPTD PPA KabKota'!$C$5:$C$513,FALSE))</f>
        <v/>
      </c>
      <c r="CP228" s="218" t="str">
        <f t="array" ref="CP228">INDEX('UPTD PPA KabKota'!AY$5:AY$513,MATCH($D228,'UPTD PPA KabKota'!$C$5:$C$513,FALSE))</f>
        <v/>
      </c>
      <c r="CQ228" s="209" t="str">
        <f>IFERROR(__xludf.DUMMYFUNCTION("IF(ISBLANK($K228),"""",IF(REGEXMATCH($K228,""Peraturan""),""Ada"",IF(REGEXMATCH($K228,""Rekomendasi""),""Tidak Ada"", $K228)))
"),"Ada")</f>
        <v>Ada</v>
      </c>
      <c r="CR228" s="209" t="str">
        <f t="array" ref="CR228">index('UPTD PPA KabKota'!$BI$5:$BI$513,match($D228,'UPTD PPA KabKota'!$C$5:$C$513,false))</f>
        <v>Ada</v>
      </c>
      <c r="CS228" s="314" t="str">
        <f t="shared" si="35"/>
        <v>Ada</v>
      </c>
    </row>
    <row r="229">
      <c r="A229" s="334">
        <v>223.0</v>
      </c>
      <c r="B229" s="334">
        <v>29.0</v>
      </c>
      <c r="C229" s="311" t="s">
        <v>4769</v>
      </c>
      <c r="D229" s="312" t="s">
        <v>2269</v>
      </c>
      <c r="E229" s="315">
        <v>45748.0</v>
      </c>
      <c r="F229" s="218" t="str">
        <f t="array" ref="F229">INDEX('Ortala-KabKota'!F$2:F$415,MATCH($D229,'Ortala-KabKota'!$E$2:$E$415,FALSE))</f>
        <v/>
      </c>
      <c r="G229" s="218" t="str">
        <f t="array" ref="G229">INDEX('Ortala-KabKota'!G$2:G$415,MATCH($D229,'Ortala-KabKota'!$E$2:$E$415,FALSE))</f>
        <v/>
      </c>
      <c r="H229" s="218" t="str">
        <f t="array" ref="H229">INDEX('Ortala-KabKota'!H$2:H$415,MATCH($D229,'Ortala-KabKota'!$E$2:$E$415,FALSE))</f>
        <v/>
      </c>
      <c r="I229" s="218" t="str">
        <f t="array" ref="I229">INDEX('Ortala-KabKota'!I$2:I$415,MATCH($D229,'Ortala-KabKota'!$E$2:$E$415,FALSE))</f>
        <v/>
      </c>
      <c r="J229" s="218" t="str">
        <f t="array" ref="J229">INDEX('Ortala-KabKota'!J$2:J$415,MATCH($D229,'Ortala-KabKota'!$E$2:$E$415,FALSE))</f>
        <v/>
      </c>
      <c r="K229" s="218" t="str">
        <f t="array" ref="K229">INDEX('Ortala-KabKota'!K$2:K$415,MATCH($D229,'Ortala-KabKota'!$E$2:$E$415,FALSE))</f>
        <v>Surat Rekomendasi</v>
      </c>
      <c r="L229" s="218">
        <f t="array" ref="L229">INDEX('Ortala-KabKota'!L$2:L$415,MATCH($D229,'Ortala-KabKota'!$E$2:$E$415,FALSE))</f>
        <v>2024</v>
      </c>
      <c r="M229" s="218" t="str">
        <f t="array" ref="M229">INDEX('Ortala-KabKota'!M$2:M$415,MATCH($D229,'Ortala-KabKota'!$E$2:$E$415,FALSE))</f>
        <v/>
      </c>
      <c r="N229" s="218" t="str">
        <f t="array" ref="N229">INDEX('Ortala-KabKota'!N$2:N$415,MATCH($D229,'Ortala-KabKota'!$E$2:$E$415,FALSE))</f>
        <v/>
      </c>
      <c r="O229" s="218" t="str">
        <f t="array" ref="O229">INDEX('Ortala-KabKota'!O$2:O$415,MATCH($D229,'Ortala-KabKota'!$E$2:$E$415,FALSE))</f>
        <v/>
      </c>
      <c r="P229" s="218" t="str">
        <f t="array" ref="P229">INDEX('Ortala-KabKota'!P$2:P$415,MATCH($D229,'Ortala-KabKota'!$E$2:$E$415,FALSE))</f>
        <v/>
      </c>
      <c r="Q229" s="218" t="str">
        <f t="array" ref="Q229">INDEX('Ortala-KabKota'!Q$2:Q$415,MATCH($D229,'Ortala-KabKota'!$E$2:$E$415,FALSE))</f>
        <v/>
      </c>
      <c r="R229" s="218" t="str">
        <f t="array" ref="R229">INDEX('Ortala-KabKota'!R$2:R$415,MATCH($D229,'Ortala-KabKota'!$E$2:$E$415,FALSE))</f>
        <v/>
      </c>
      <c r="S229" s="218" t="str">
        <f t="array" ref="S229">INDEX('Ortala-KabKota'!S$2:S$415,MATCH($D229,'Ortala-KabKota'!$E$2:$E$415,FALSE))</f>
        <v/>
      </c>
      <c r="T229" s="218" t="str">
        <f t="array" ref="T229">INDEX('Ortala-KabKota'!T$2:T$415,MATCH($D229,'Ortala-KabKota'!$E$2:$E$415,FALSE))</f>
        <v/>
      </c>
      <c r="U229" s="218" t="str">
        <f t="array" ref="U229">INDEX('Ortala-KabKota'!U$2:U$415,MATCH($D229,'Ortala-KabKota'!$E$2:$E$415,FALSE))</f>
        <v/>
      </c>
      <c r="V229" s="218" t="str">
        <f t="array" ref="V229">INDEX('Ortala-KabKota'!V$2:V$415,MATCH($D229,'Ortala-KabKota'!$E$2:$E$415,FALSE))</f>
        <v/>
      </c>
      <c r="W229" s="218" t="str">
        <f t="array" ref="W229">INDEX('Ortala-KabKota'!W$2:W$415,MATCH($D229,'Ortala-KabKota'!$E$2:$E$415,FALSE))</f>
        <v/>
      </c>
      <c r="X229" s="218" t="str">
        <f t="array" ref="X229">INDEX('Ortala-KabKota'!X$2:X$415,MATCH($D229,'Ortala-KabKota'!$E$2:$E$415,FALSE))</f>
        <v/>
      </c>
      <c r="Y229" s="218" t="str">
        <f t="array" ref="Y229">INDEX('Ortala-KabKota'!Y$2:Y$415,MATCH($D229,'Ortala-KabKota'!$E$2:$E$415,FALSE))</f>
        <v/>
      </c>
      <c r="Z229" s="218" t="str">
        <f t="array" ref="Z229">INDEX('Ortala-KabKota'!Z$2:Z$415,MATCH($D229,'Ortala-KabKota'!$E$2:$E$415,FALSE))</f>
        <v/>
      </c>
      <c r="AA229" s="218" t="str">
        <f t="array" ref="AA229">INDEX('Ortala-KabKota'!AA$2:AA$415,MATCH($D229,'Ortala-KabKota'!$E$2:$E$415,FALSE))</f>
        <v/>
      </c>
      <c r="AB229" s="218" t="str">
        <f t="array" ref="AB229">INDEX('Ortala-KabKota'!AB$2:AB$415,MATCH($D229,'Ortala-KabKota'!$E$2:$E$415,FALSE))</f>
        <v/>
      </c>
      <c r="AC229" s="218" t="str">
        <f t="array" ref="AC229">INDEX('Ortala-KabKota'!AC$2:AC$415,MATCH($D229,'Ortala-KabKota'!$E$2:$E$415,FALSE))</f>
        <v/>
      </c>
      <c r="AD229" s="218" t="str">
        <f t="array" ref="AD229">INDEX('Ortala-KabKota'!AD$2:AD$415,MATCH($D229,'Ortala-KabKota'!$E$2:$E$415,FALSE))</f>
        <v/>
      </c>
      <c r="AE229" s="218" t="str">
        <f t="array" ref="AE229">INDEX('Ortala-KabKota'!AE$2:AE$415,MATCH($D229,'Ortala-KabKota'!$E$2:$E$415,FALSE))</f>
        <v/>
      </c>
      <c r="AF229" s="218" t="str">
        <f t="array" ref="AF229">INDEX('Ortala-KabKota'!AF$2:AF$415,MATCH($D229,'Ortala-KabKota'!$E$2:$E$415,FALSE))</f>
        <v/>
      </c>
      <c r="AG229" s="218" t="str">
        <f t="array" ref="AG229">INDEX('Ortala-KabKota'!AG$2:AG$415,MATCH($D229,'Ortala-KabKota'!$E$2:$E$415,FALSE))</f>
        <v/>
      </c>
      <c r="AH229" s="218" t="str">
        <f t="array" ref="AH229">INDEX('Ortala-KabKota'!AH$2:AH$415,MATCH($D229,'Ortala-KabKota'!$E$2:$E$415,FALSE))</f>
        <v/>
      </c>
      <c r="AI229" s="218" t="str">
        <f t="array" ref="AI229">INDEX('Ortala-KabKota'!AI$2:AI$415,MATCH($D229,'Ortala-KabKota'!$E$2:$E$415,FALSE))</f>
        <v/>
      </c>
      <c r="AJ229" s="218" t="str">
        <f t="array" ref="AJ229">INDEX('Ortala-KabKota'!AJ$2:AJ$415,MATCH($D229,'Ortala-KabKota'!$E$2:$E$415,FALSE))</f>
        <v/>
      </c>
      <c r="AK229" s="218" t="str">
        <f t="array" ref="AK229">INDEX('Ortala-KabKota'!AK$2:AK$415,MATCH($D229,'Ortala-KabKota'!$E$2:$E$415,FALSE))</f>
        <v/>
      </c>
      <c r="AL229" s="218" t="str">
        <f t="array" ref="AL229">INDEX('Ortala-KabKota'!AL$2:AL$415,MATCH($D229,'Ortala-KabKota'!$E$2:$E$415,FALSE))</f>
        <v/>
      </c>
      <c r="AM229" s="218" t="str">
        <f t="array" ref="AM229">INDEX('Ortala-KabKota'!AM$2:AM$415,MATCH($D229,'Ortala-KabKota'!$E$2:$E$415,FALSE))</f>
        <v/>
      </c>
      <c r="AN229" s="218" t="str">
        <f t="array" ref="AN229">INDEX('Ortala-KabKota'!AN$2:AN$415,MATCH($D229,'Ortala-KabKota'!$E$2:$E$415,FALSE))</f>
        <v/>
      </c>
      <c r="AO229" s="218" t="str">
        <f t="array" ref="AO229">INDEX('Ortala-KabKota'!AO$2:AO$415,MATCH($D229,'Ortala-KabKota'!$E$2:$E$415,FALSE))</f>
        <v/>
      </c>
      <c r="AP229" s="218" t="str">
        <f t="array" ref="AP229">INDEX('Ortala-KabKota'!AP$2:AP$415,MATCH($D229,'Ortala-KabKota'!$E$2:$E$415,FALSE))</f>
        <v/>
      </c>
      <c r="AQ229" s="218" t="str">
        <f t="array" ref="AQ229">INDEX('Ortala-KabKota'!AQ$2:AQ$415,MATCH($D229,'Ortala-KabKota'!$E$2:$E$415,FALSE))</f>
        <v/>
      </c>
      <c r="AR229" s="218" t="str">
        <f t="array" ref="AR229">INDEX('Ortala-KabKota'!AR$2:AR$415,MATCH($D229,'Ortala-KabKota'!$E$2:$E$415,FALSE))</f>
        <v/>
      </c>
      <c r="AS229" s="218" t="str">
        <f t="array" ref="AS229">INDEX('Ortala-KabKota'!AS$2:AS$415,MATCH($D229,'Ortala-KabKota'!$E$2:$E$415,FALSE))</f>
        <v/>
      </c>
      <c r="AT229" s="218" t="str">
        <f t="array" ref="AT229">INDEX('Ortala-KabKota'!AT$2:AT$415,MATCH($D229,'Ortala-KabKota'!$E$2:$E$415,FALSE))</f>
        <v/>
      </c>
      <c r="AU229" s="218" t="str">
        <f t="array" ref="AU229">INDEX('UPTD PPA KabKota'!D$5:D$513,MATCH($D229,'UPTD PPA KabKota'!$C$5:$C$513,FALSE))</f>
        <v/>
      </c>
      <c r="AV229" s="218" t="str">
        <f t="array" ref="AV229">INDEX('UPTD PPA KabKota'!E$5:E$513,MATCH($D229,'UPTD PPA KabKota'!$C$5:$C$513,FALSE))</f>
        <v/>
      </c>
      <c r="AW229" s="218" t="str">
        <f t="array" ref="AW229">INDEX('UPTD PPA KabKota'!F$5:F$513,MATCH($D229,'UPTD PPA KabKota'!$C$5:$C$513,FALSE))</f>
        <v/>
      </c>
      <c r="AX229" s="218" t="str">
        <f t="array" ref="AX229">INDEX('UPTD PPA KabKota'!G$5:G$513,MATCH($D229,'UPTD PPA KabKota'!$C$5:$C$513,FALSE))</f>
        <v/>
      </c>
      <c r="AY229" s="218" t="str">
        <f t="array" ref="AY229">INDEX('UPTD PPA KabKota'!H$5:H$513,MATCH($D229,'UPTD PPA KabKota'!$C$5:$C$513,FALSE))</f>
        <v/>
      </c>
      <c r="AZ229" s="218" t="str">
        <f t="array" ref="AZ229">INDEX('UPTD PPA KabKota'!I$5:I$513,MATCH($D229,'UPTD PPA KabKota'!$C$5:$C$513,FALSE))</f>
        <v>Peraturan Bupati Brebes Nomor 5 Tahun 2025 ttg Pembentukan Susunan OTK UPTD PPA</v>
      </c>
      <c r="BA229" s="218">
        <f t="array" ref="BA229">INDEX('UPTD PPA KabKota'!J$5:J$513,MATCH($D229,'UPTD PPA KabKota'!$C$5:$C$513,FALSE))</f>
        <v>2025</v>
      </c>
      <c r="BB229" s="218" t="str">
        <f t="array" ref="BB229">INDEX('UPTD PPA KabKota'!K$5:K$513,MATCH($D229,'UPTD PPA KabKota'!$C$5:$C$513,FALSE))</f>
        <v>B</v>
      </c>
      <c r="BC229" s="218" t="str">
        <f t="array" ref="BC229">INDEX('UPTD PPA KabKota'!L$5:L$513,MATCH($D229,'UPTD PPA KabKota'!$C$5:$C$513,FALSE))</f>
        <v/>
      </c>
      <c r="BD229" s="218" t="str">
        <f t="array" ref="BD229">INDEX('UPTD PPA KabKota'!M$5:M$513,MATCH($D229,'UPTD PPA KabKota'!$C$5:$C$513,FALSE))</f>
        <v/>
      </c>
      <c r="BE229" s="218" t="str">
        <f t="array" ref="BE229">INDEX('UPTD PPA KabKota'!N$5:N$513,MATCH($D229,'UPTD PPA KabKota'!$C$5:$C$513,FALSE))</f>
        <v/>
      </c>
      <c r="BF229" s="218" t="str">
        <f t="array" ref="BF229">INDEX('UPTD PPA KabKota'!O$5:O$513,MATCH($D229,'UPTD PPA KabKota'!$C$5:$C$513,FALSE))</f>
        <v/>
      </c>
      <c r="BG229" s="218" t="str">
        <f t="array" ref="BG229">INDEX('UPTD PPA KabKota'!P$5:P$513,MATCH($D229,'UPTD PPA KabKota'!$C$5:$C$513,FALSE))</f>
        <v/>
      </c>
      <c r="BH229" s="218" t="str">
        <f t="array" ref="BH229">INDEX('UPTD PPA KabKota'!Q$5:Q$513,MATCH($D229,'UPTD PPA KabKota'!$C$5:$C$513,FALSE))</f>
        <v/>
      </c>
      <c r="BI229" s="218" t="str">
        <f t="array" ref="BI229">INDEX('UPTD PPA KabKota'!R$5:R$513,MATCH($D229,'UPTD PPA KabKota'!$C$5:$C$513,FALSE))</f>
        <v/>
      </c>
      <c r="BJ229" s="218" t="str">
        <f t="array" ref="BJ229">INDEX('UPTD PPA KabKota'!S$5:S$513,MATCH($D229,'UPTD PPA KabKota'!$C$5:$C$513,FALSE))</f>
        <v/>
      </c>
      <c r="BK229" s="218" t="str">
        <f t="array" ref="BK229">INDEX('UPTD PPA KabKota'!T$5:T$513,MATCH($D229,'UPTD PPA KabKota'!$C$5:$C$513,FALSE))</f>
        <v/>
      </c>
      <c r="BL229" s="218" t="str">
        <f t="array" ref="BL229">INDEX('UPTD PPA KabKota'!U$5:U$513,MATCH($D229,'UPTD PPA KabKota'!$C$5:$C$513,FALSE))</f>
        <v/>
      </c>
      <c r="BM229" s="218" t="str">
        <f t="array" ref="BM229">INDEX('UPTD PPA KabKota'!V$5:V$513,MATCH($D229,'UPTD PPA KabKota'!$C$5:$C$513,FALSE))</f>
        <v/>
      </c>
      <c r="BN229" s="218" t="str">
        <f t="array" ref="BN229">INDEX('UPTD PPA KabKota'!W$5:W$513,MATCH($D229,'UPTD PPA KabKota'!$C$5:$C$513,FALSE))</f>
        <v/>
      </c>
      <c r="BO229" s="218" t="str">
        <f t="array" ref="BO229">INDEX('UPTD PPA KabKota'!X$5:X$513,MATCH($D229,'UPTD PPA KabKota'!$C$5:$C$513,FALSE))</f>
        <v/>
      </c>
      <c r="BP229" s="218" t="str">
        <f t="array" ref="BP229">INDEX('UPTD PPA KabKota'!Y$5:Y$513,MATCH($D229,'UPTD PPA KabKota'!$C$5:$C$513,FALSE))</f>
        <v/>
      </c>
      <c r="BQ229" s="218" t="str">
        <f t="array" ref="BQ229">INDEX('UPTD PPA KabKota'!Z$5:Z$513,MATCH($D229,'UPTD PPA KabKota'!$C$5:$C$513,FALSE))</f>
        <v/>
      </c>
      <c r="BR229" s="218" t="str">
        <f t="array" ref="BR229">INDEX('UPTD PPA KabKota'!AA$5:AA$513,MATCH($D229,'UPTD PPA KabKota'!$C$5:$C$513,FALSE))</f>
        <v/>
      </c>
      <c r="BS229" s="218" t="str">
        <f t="array" ref="BS229">INDEX('UPTD PPA KabKota'!AB$5:AB$513,MATCH($D229,'UPTD PPA KabKota'!$C$5:$C$513,FALSE))</f>
        <v/>
      </c>
      <c r="BT229" s="218" t="str">
        <f t="array" ref="BT229">INDEX('UPTD PPA KabKota'!AC$5:AC$513,MATCH($D229,'UPTD PPA KabKota'!$C$5:$C$513,FALSE))</f>
        <v/>
      </c>
      <c r="BU229" s="218" t="str">
        <f t="array" ref="BU229">INDEX('UPTD PPA KabKota'!AD$5:AD$513,MATCH($D229,'UPTD PPA KabKota'!$C$5:$C$513,FALSE))</f>
        <v/>
      </c>
      <c r="BV229" s="218" t="str">
        <f t="array" ref="BV229">INDEX('UPTD PPA KabKota'!AE$5:AE$513,MATCH($D229,'UPTD PPA KabKota'!$C$5:$C$513,FALSE))</f>
        <v/>
      </c>
      <c r="BW229" s="218" t="str">
        <f t="array" ref="BW229">INDEX('UPTD PPA KabKota'!AF$5:AF$513,MATCH($D229,'UPTD PPA KabKota'!$C$5:$C$513,FALSE))</f>
        <v/>
      </c>
      <c r="BX229" s="218" t="str">
        <f t="array" ref="BX229">INDEX('UPTD PPA KabKota'!AG$5:AG$513,MATCH($D229,'UPTD PPA KabKota'!$C$5:$C$513,FALSE))</f>
        <v/>
      </c>
      <c r="BY229" s="218" t="str">
        <f t="array" ref="BY229">INDEX('UPTD PPA KabKota'!AH$5:AH$513,MATCH($D229,'UPTD PPA KabKota'!$C$5:$C$513,FALSE))</f>
        <v/>
      </c>
      <c r="BZ229" s="218" t="str">
        <f t="array" ref="BZ229">INDEX('UPTD PPA KabKota'!AI$5:AI$513,MATCH($D229,'UPTD PPA KabKota'!$C$5:$C$513,FALSE))</f>
        <v/>
      </c>
      <c r="CA229" s="218" t="str">
        <f t="array" ref="CA229">INDEX('UPTD PPA KabKota'!AJ$5:AJ$513,MATCH($D229,'UPTD PPA KabKota'!$C$5:$C$513,FALSE))</f>
        <v/>
      </c>
      <c r="CB229" s="218" t="str">
        <f t="array" ref="CB229">INDEX('UPTD PPA KabKota'!AK$5:AK$513,MATCH($D229,'UPTD PPA KabKota'!$C$5:$C$513,FALSE))</f>
        <v/>
      </c>
      <c r="CC229" s="218" t="str">
        <f t="array" ref="CC229">INDEX('UPTD PPA KabKota'!AL$5:AL$513,MATCH($D229,'UPTD PPA KabKota'!$C$5:$C$513,FALSE))</f>
        <v/>
      </c>
      <c r="CD229" s="218" t="str">
        <f t="array" ref="CD229">INDEX('UPTD PPA KabKota'!AM$5:AM$513,MATCH($D229,'UPTD PPA KabKota'!$C$5:$C$513,FALSE))</f>
        <v/>
      </c>
      <c r="CE229" s="218" t="str">
        <f t="array" ref="CE229">INDEX('UPTD PPA KabKota'!AN$5:AN$513,MATCH($D229,'UPTD PPA KabKota'!$C$5:$C$513,FALSE))</f>
        <v/>
      </c>
      <c r="CF229" s="218" t="str">
        <f t="array" ref="CF229">INDEX('UPTD PPA KabKota'!AO$5:AO$513,MATCH($D229,'UPTD PPA KabKota'!$C$5:$C$513,FALSE))</f>
        <v/>
      </c>
      <c r="CG229" s="218" t="str">
        <f t="array" ref="CG229">INDEX('UPTD PPA KabKota'!AP$5:AP$513,MATCH($D229,'UPTD PPA KabKota'!$C$5:$C$513,FALSE))</f>
        <v/>
      </c>
      <c r="CH229" s="218" t="str">
        <f t="array" ref="CH229">INDEX('UPTD PPA KabKota'!AQ$5:AQ$513,MATCH($D229,'UPTD PPA KabKota'!$C$5:$C$513,FALSE))</f>
        <v/>
      </c>
      <c r="CI229" s="218" t="str">
        <f t="array" ref="CI229">INDEX('UPTD PPA KabKota'!AR$5:AR$513,MATCH($D229,'UPTD PPA KabKota'!$C$5:$C$513,FALSE))</f>
        <v/>
      </c>
      <c r="CJ229" s="218" t="str">
        <f t="array" ref="CJ229">INDEX('UPTD PPA KabKota'!AS$5:AS$513,MATCH($D229,'UPTD PPA KabKota'!$C$5:$C$513,FALSE))</f>
        <v/>
      </c>
      <c r="CK229" s="218" t="str">
        <f t="array" ref="CK229">INDEX('UPTD PPA KabKota'!AT$5:AT$513,MATCH($D229,'UPTD PPA KabKota'!$C$5:$C$513,FALSE))</f>
        <v/>
      </c>
      <c r="CL229" s="218" t="str">
        <f t="array" ref="CL229">INDEX('UPTD PPA KabKota'!AU$5:AU$513,MATCH($D229,'UPTD PPA KabKota'!$C$5:$C$513,FALSE))</f>
        <v/>
      </c>
      <c r="CM229" s="218" t="str">
        <f t="array" ref="CM229">INDEX('UPTD PPA KabKota'!AV$5:AV$513,MATCH($D229,'UPTD PPA KabKota'!$C$5:$C$513,FALSE))</f>
        <v/>
      </c>
      <c r="CN229" s="218" t="str">
        <f t="array" ref="CN229">INDEX('UPTD PPA KabKota'!AW$5:AW$513,MATCH($D229,'UPTD PPA KabKota'!$C$5:$C$513,FALSE))</f>
        <v/>
      </c>
      <c r="CO229" s="218" t="str">
        <f t="array" ref="CO229">INDEX('UPTD PPA KabKota'!AX$5:AX$513,MATCH($D229,'UPTD PPA KabKota'!$C$5:$C$513,FALSE))</f>
        <v/>
      </c>
      <c r="CP229" s="218" t="str">
        <f t="array" ref="CP229">INDEX('UPTD PPA KabKota'!AY$5:AY$513,MATCH($D229,'UPTD PPA KabKota'!$C$5:$C$513,FALSE))</f>
        <v/>
      </c>
      <c r="CQ229" s="209" t="str">
        <f>IFERROR(__xludf.DUMMYFUNCTION("IF(ISBLANK($K229),"""",IF(REGEXMATCH($K229,""Peraturan""),""Ada"",IF(REGEXMATCH($K229,""Rekomendasi""),""Tidak Ada"", $K229)))
"),"Tidak Ada")</f>
        <v>Tidak Ada</v>
      </c>
      <c r="CR229" s="209" t="str">
        <f t="array" ref="CR229">index('UPTD PPA KabKota'!$BI$5:$BI$513,match($D229,'UPTD PPA KabKota'!$C$5:$C$513,false))</f>
        <v>Ada</v>
      </c>
      <c r="CS229" s="314" t="str">
        <f t="shared" si="35"/>
        <v>Ada</v>
      </c>
    </row>
    <row r="230">
      <c r="A230" s="334">
        <v>224.0</v>
      </c>
      <c r="B230" s="334">
        <v>30.0</v>
      </c>
      <c r="C230" s="311" t="s">
        <v>4769</v>
      </c>
      <c r="D230" s="312" t="s">
        <v>2260</v>
      </c>
      <c r="E230" s="315">
        <v>45748.0</v>
      </c>
      <c r="F230" s="218" t="str">
        <f t="array" ref="F230">INDEX('Ortala-KabKota'!F$2:F$415,MATCH($D230,'Ortala-KabKota'!$E$2:$E$415,FALSE))</f>
        <v/>
      </c>
      <c r="G230" s="218" t="str">
        <f t="array" ref="G230">INDEX('Ortala-KabKota'!G$2:G$415,MATCH($D230,'Ortala-KabKota'!$E$2:$E$415,FALSE))</f>
        <v/>
      </c>
      <c r="H230" s="218" t="str">
        <f t="array" ref="H230">INDEX('Ortala-KabKota'!H$2:H$415,MATCH($D230,'Ortala-KabKota'!$E$2:$E$415,FALSE))</f>
        <v/>
      </c>
      <c r="I230" s="218" t="str">
        <f t="array" ref="I230">INDEX('Ortala-KabKota'!I$2:I$415,MATCH($D230,'Ortala-KabKota'!$E$2:$E$415,FALSE))</f>
        <v/>
      </c>
      <c r="J230" s="218" t="str">
        <f t="array" ref="J230">INDEX('Ortala-KabKota'!J$2:J$415,MATCH($D230,'Ortala-KabKota'!$E$2:$E$415,FALSE))</f>
        <v/>
      </c>
      <c r="K230" s="218" t="str">
        <f t="array" ref="K230">INDEX('Ortala-KabKota'!K$2:K$415,MATCH($D230,'Ortala-KabKota'!$E$2:$E$415,FALSE))</f>
        <v>Surat Rekomendasi Nomor 061/137 tanggal 21 Maret 2023</v>
      </c>
      <c r="L230" s="218">
        <f t="array" ref="L230">INDEX('Ortala-KabKota'!L$2:L$415,MATCH($D230,'Ortala-KabKota'!$E$2:$E$415,FALSE))</f>
        <v>2024</v>
      </c>
      <c r="M230" s="218" t="str">
        <f t="array" ref="M230">INDEX('Ortala-KabKota'!M$2:M$415,MATCH($D230,'Ortala-KabKota'!$E$2:$E$415,FALSE))</f>
        <v/>
      </c>
      <c r="N230" s="218" t="str">
        <f t="array" ref="N230">INDEX('Ortala-KabKota'!N$2:N$415,MATCH($D230,'Ortala-KabKota'!$E$2:$E$415,FALSE))</f>
        <v/>
      </c>
      <c r="O230" s="218" t="str">
        <f t="array" ref="O230">INDEX('Ortala-KabKota'!O$2:O$415,MATCH($D230,'Ortala-KabKota'!$E$2:$E$415,FALSE))</f>
        <v/>
      </c>
      <c r="P230" s="218" t="str">
        <f t="array" ref="P230">INDEX('Ortala-KabKota'!P$2:P$415,MATCH($D230,'Ortala-KabKota'!$E$2:$E$415,FALSE))</f>
        <v/>
      </c>
      <c r="Q230" s="218" t="str">
        <f t="array" ref="Q230">INDEX('Ortala-KabKota'!Q$2:Q$415,MATCH($D230,'Ortala-KabKota'!$E$2:$E$415,FALSE))</f>
        <v/>
      </c>
      <c r="R230" s="218" t="str">
        <f t="array" ref="R230">INDEX('Ortala-KabKota'!R$2:R$415,MATCH($D230,'Ortala-KabKota'!$E$2:$E$415,FALSE))</f>
        <v/>
      </c>
      <c r="S230" s="218" t="str">
        <f t="array" ref="S230">INDEX('Ortala-KabKota'!S$2:S$415,MATCH($D230,'Ortala-KabKota'!$E$2:$E$415,FALSE))</f>
        <v/>
      </c>
      <c r="T230" s="218" t="str">
        <f t="array" ref="T230">INDEX('Ortala-KabKota'!T$2:T$415,MATCH($D230,'Ortala-KabKota'!$E$2:$E$415,FALSE))</f>
        <v/>
      </c>
      <c r="U230" s="218" t="str">
        <f t="array" ref="U230">INDEX('Ortala-KabKota'!U$2:U$415,MATCH($D230,'Ortala-KabKota'!$E$2:$E$415,FALSE))</f>
        <v/>
      </c>
      <c r="V230" s="218" t="str">
        <f t="array" ref="V230">INDEX('Ortala-KabKota'!V$2:V$415,MATCH($D230,'Ortala-KabKota'!$E$2:$E$415,FALSE))</f>
        <v/>
      </c>
      <c r="W230" s="218" t="str">
        <f t="array" ref="W230">INDEX('Ortala-KabKota'!W$2:W$415,MATCH($D230,'Ortala-KabKota'!$E$2:$E$415,FALSE))</f>
        <v/>
      </c>
      <c r="X230" s="218" t="str">
        <f t="array" ref="X230">INDEX('Ortala-KabKota'!X$2:X$415,MATCH($D230,'Ortala-KabKota'!$E$2:$E$415,FALSE))</f>
        <v/>
      </c>
      <c r="Y230" s="218" t="str">
        <f t="array" ref="Y230">INDEX('Ortala-KabKota'!Y$2:Y$415,MATCH($D230,'Ortala-KabKota'!$E$2:$E$415,FALSE))</f>
        <v/>
      </c>
      <c r="Z230" s="218" t="str">
        <f t="array" ref="Z230">INDEX('Ortala-KabKota'!Z$2:Z$415,MATCH($D230,'Ortala-KabKota'!$E$2:$E$415,FALSE))</f>
        <v/>
      </c>
      <c r="AA230" s="218" t="str">
        <f t="array" ref="AA230">INDEX('Ortala-KabKota'!AA$2:AA$415,MATCH($D230,'Ortala-KabKota'!$E$2:$E$415,FALSE))</f>
        <v/>
      </c>
      <c r="AB230" s="218" t="str">
        <f t="array" ref="AB230">INDEX('Ortala-KabKota'!AB$2:AB$415,MATCH($D230,'Ortala-KabKota'!$E$2:$E$415,FALSE))</f>
        <v/>
      </c>
      <c r="AC230" s="218" t="str">
        <f t="array" ref="AC230">INDEX('Ortala-KabKota'!AC$2:AC$415,MATCH($D230,'Ortala-KabKota'!$E$2:$E$415,FALSE))</f>
        <v/>
      </c>
      <c r="AD230" s="218" t="str">
        <f t="array" ref="AD230">INDEX('Ortala-KabKota'!AD$2:AD$415,MATCH($D230,'Ortala-KabKota'!$E$2:$E$415,FALSE))</f>
        <v/>
      </c>
      <c r="AE230" s="218" t="str">
        <f t="array" ref="AE230">INDEX('Ortala-KabKota'!AE$2:AE$415,MATCH($D230,'Ortala-KabKota'!$E$2:$E$415,FALSE))</f>
        <v/>
      </c>
      <c r="AF230" s="218" t="str">
        <f t="array" ref="AF230">INDEX('Ortala-KabKota'!AF$2:AF$415,MATCH($D230,'Ortala-KabKota'!$E$2:$E$415,FALSE))</f>
        <v/>
      </c>
      <c r="AG230" s="218" t="str">
        <f t="array" ref="AG230">INDEX('Ortala-KabKota'!AG$2:AG$415,MATCH($D230,'Ortala-KabKota'!$E$2:$E$415,FALSE))</f>
        <v/>
      </c>
      <c r="AH230" s="218" t="str">
        <f t="array" ref="AH230">INDEX('Ortala-KabKota'!AH$2:AH$415,MATCH($D230,'Ortala-KabKota'!$E$2:$E$415,FALSE))</f>
        <v/>
      </c>
      <c r="AI230" s="218" t="str">
        <f t="array" ref="AI230">INDEX('Ortala-KabKota'!AI$2:AI$415,MATCH($D230,'Ortala-KabKota'!$E$2:$E$415,FALSE))</f>
        <v/>
      </c>
      <c r="AJ230" s="218" t="str">
        <f t="array" ref="AJ230">INDEX('Ortala-KabKota'!AJ$2:AJ$415,MATCH($D230,'Ortala-KabKota'!$E$2:$E$415,FALSE))</f>
        <v/>
      </c>
      <c r="AK230" s="218" t="str">
        <f t="array" ref="AK230">INDEX('Ortala-KabKota'!AK$2:AK$415,MATCH($D230,'Ortala-KabKota'!$E$2:$E$415,FALSE))</f>
        <v/>
      </c>
      <c r="AL230" s="218" t="str">
        <f t="array" ref="AL230">INDEX('Ortala-KabKota'!AL$2:AL$415,MATCH($D230,'Ortala-KabKota'!$E$2:$E$415,FALSE))</f>
        <v/>
      </c>
      <c r="AM230" s="218" t="str">
        <f t="array" ref="AM230">INDEX('Ortala-KabKota'!AM$2:AM$415,MATCH($D230,'Ortala-KabKota'!$E$2:$E$415,FALSE))</f>
        <v/>
      </c>
      <c r="AN230" s="218" t="str">
        <f t="array" ref="AN230">INDEX('Ortala-KabKota'!AN$2:AN$415,MATCH($D230,'Ortala-KabKota'!$E$2:$E$415,FALSE))</f>
        <v/>
      </c>
      <c r="AO230" s="218" t="str">
        <f t="array" ref="AO230">INDEX('Ortala-KabKota'!AO$2:AO$415,MATCH($D230,'Ortala-KabKota'!$E$2:$E$415,FALSE))</f>
        <v/>
      </c>
      <c r="AP230" s="218" t="str">
        <f t="array" ref="AP230">INDEX('Ortala-KabKota'!AP$2:AP$415,MATCH($D230,'Ortala-KabKota'!$E$2:$E$415,FALSE))</f>
        <v/>
      </c>
      <c r="AQ230" s="218" t="str">
        <f t="array" ref="AQ230">INDEX('Ortala-KabKota'!AQ$2:AQ$415,MATCH($D230,'Ortala-KabKota'!$E$2:$E$415,FALSE))</f>
        <v/>
      </c>
      <c r="AR230" s="218" t="str">
        <f t="array" ref="AR230">INDEX('Ortala-KabKota'!AR$2:AR$415,MATCH($D230,'Ortala-KabKota'!$E$2:$E$415,FALSE))</f>
        <v/>
      </c>
      <c r="AS230" s="218" t="str">
        <f t="array" ref="AS230">INDEX('Ortala-KabKota'!AS$2:AS$415,MATCH($D230,'Ortala-KabKota'!$E$2:$E$415,FALSE))</f>
        <v/>
      </c>
      <c r="AT230" s="218" t="str">
        <f t="array" ref="AT230">INDEX('Ortala-KabKota'!AT$2:AT$415,MATCH($D230,'Ortala-KabKota'!$E$2:$E$415,FALSE))</f>
        <v/>
      </c>
      <c r="AU230" s="218" t="str">
        <f t="array" ref="AU230">INDEX('UPTD PPA KabKota'!D$5:D$513,MATCH($D230,'UPTD PPA KabKota'!$C$5:$C$513,FALSE))</f>
        <v>-</v>
      </c>
      <c r="AV230" s="218" t="str">
        <f t="array" ref="AV230">INDEX('UPTD PPA KabKota'!E$5:E$513,MATCH($D230,'UPTD PPA KabKota'!$C$5:$C$513,FALSE))</f>
        <v>Jl. Pahlawan No.92, Kelurahan Potrobangsan, Kota Magelang</v>
      </c>
      <c r="AW230" s="218" t="str">
        <f t="array" ref="AW230">INDEX('UPTD PPA KabKota'!F$5:F$513,MATCH($D230,'UPTD PPA KabKota'!$C$5:$C$513,FALSE))</f>
        <v>085643202607</v>
      </c>
      <c r="AX230" s="218" t="str">
        <f t="array" ref="AX230">INDEX('UPTD PPA KabKota'!G$5:G$513,MATCH($D230,'UPTD PPA KabKota'!$C$5:$C$513,FALSE))</f>
        <v>085643202607</v>
      </c>
      <c r="AY230" s="218" t="str">
        <f t="array" ref="AY230">INDEX('UPTD PPA KabKota'!H$5:H$513,MATCH($D230,'UPTD PPA KabKota'!$C$5:$C$513,FALSE))</f>
        <v>UPT PPA</v>
      </c>
      <c r="AZ230" s="218" t="str">
        <f t="array" ref="AZ230">INDEX('UPTD PPA KabKota'!I$5:I$513,MATCH($D230,'UPTD PPA KabKota'!$C$5:$C$513,FALSE))</f>
        <v>Peraturan Walikota Magelang Nomor 59 Tahun 2023 tanggal 28 Desember 2023 (TENTANG PEMBENTUKAN, KEDUDUKAN, SUSUNAN ORGANISASI, TUGAS DAN FUNGSI, SERTA TATA KERJA UNIT PELAKSANA TEKNIS PERLINDUNGAN PEREMPUAN DAN ANAK PADA DINAS PEMBERDAYAAN MASYARAKAT, PEREMPUAN, PERLINDUNGAN ANAK, PENGENDALIAN PENDUDUK DAN KELUARGA BERENCANA KOTA MAGELANG)</v>
      </c>
      <c r="BA230" s="218">
        <f t="array" ref="BA230">INDEX('UPTD PPA KabKota'!J$5:J$513,MATCH($D230,'UPTD PPA KabKota'!$C$5:$C$513,FALSE))</f>
        <v>2023</v>
      </c>
      <c r="BB230" s="218" t="str">
        <f t="array" ref="BB230">INDEX('UPTD PPA KabKota'!K$5:K$513,MATCH($D230,'UPTD PPA KabKota'!$C$5:$C$513,FALSE))</f>
        <v>B</v>
      </c>
      <c r="BC230" s="218" t="str">
        <f t="array" ref="BC230">INDEX('UPTD PPA KabKota'!L$5:L$513,MATCH($D230,'UPTD PPA KabKota'!$C$5:$C$513,FALSE))</f>
        <v>085643202607</v>
      </c>
      <c r="BD230" s="218" t="str">
        <f t="array" ref="BD230">INDEX('UPTD PPA KabKota'!M$5:M$513,MATCH($D230,'UPTD PPA KabKota'!$C$5:$C$513,FALSE))</f>
        <v>uptppakotamagelang@gmail.com</v>
      </c>
      <c r="BE230" s="218" t="str">
        <f t="array" ref="BE230">INDEX('UPTD PPA KabKota'!N$5:N$513,MATCH($D230,'UPTD PPA KabKota'!$C$5:$C$513,FALSE))</f>
        <v>1. Kepala UPT;
2. Jabatan Pelaksana; dan
3. kelompok Jabatan Fungsional.</v>
      </c>
      <c r="BF230" s="218" t="str">
        <f t="array" ref="BF230">INDEX('UPTD PPA KabKota'!O$5:O$513,MATCH($D230,'UPTD PPA KabKota'!$C$5:$C$513,FALSE))</f>
        <v>MANDIRI</v>
      </c>
      <c r="BG230" s="218" t="str">
        <f t="array" ref="BG230">INDEX('UPTD PPA KabKota'!P$5:P$513,MATCH($D230,'UPTD PPA KabKota'!$C$5:$C$513,FALSE))</f>
        <v>TIDAK PUNYA</v>
      </c>
      <c r="BH230" s="218" t="str">
        <f t="array" ref="BH230">INDEX('UPTD PPA KabKota'!Q$5:Q$513,MATCH($D230,'UPTD PPA KabKota'!$C$5:$C$513,FALSE))</f>
        <v>Rumah Perlindungan sedang dalam proses pengadaan</v>
      </c>
      <c r="BI230" s="218" t="str">
        <f t="array" ref="BI230">INDEX('UPTD PPA KabKota'!R$5:R$513,MATCH($D230,'UPTD PPA KabKota'!$C$5:$C$513,FALSE))</f>
        <v>Tidak Ada</v>
      </c>
      <c r="BJ230" s="218" t="str">
        <f t="array" ref="BJ230">INDEX('UPTD PPA KabKota'!S$5:S$513,MATCH($D230,'UPTD PPA KabKota'!$C$5:$C$513,FALSE))</f>
        <v>Tidak Ada</v>
      </c>
      <c r="BK230" s="218" t="str">
        <f t="array" ref="BK230">INDEX('UPTD PPA KabKota'!T$5:T$513,MATCH($D230,'UPTD PPA KabKota'!$C$5:$C$513,FALSE))</f>
        <v>Tidak Ada</v>
      </c>
      <c r="BL230" s="218" t="str">
        <f t="array" ref="BL230">INDEX('UPTD PPA KabKota'!U$5:U$513,MATCH($D230,'UPTD PPA KabKota'!$C$5:$C$513,FALSE))</f>
        <v>Tidak Ada</v>
      </c>
      <c r="BM230" s="218" t="str">
        <f t="array" ref="BM230">INDEX('UPTD PPA KabKota'!V$5:V$513,MATCH($D230,'UPTD PPA KabKota'!$C$5:$C$513,FALSE))</f>
        <v>Tidak Ada</v>
      </c>
      <c r="BN230" s="218" t="str">
        <f t="array" ref="BN230">INDEX('UPTD PPA KabKota'!W$5:W$513,MATCH($D230,'UPTD PPA KabKota'!$C$5:$C$513,FALSE))</f>
        <v>Tidak Ada</v>
      </c>
      <c r="BO230" s="218" t="str">
        <f t="array" ref="BO230">INDEX('UPTD PPA KabKota'!X$5:X$513,MATCH($D230,'UPTD PPA KabKota'!$C$5:$C$513,FALSE))</f>
        <v>Tidak Ada</v>
      </c>
      <c r="BP230" s="218" t="str">
        <f t="array" ref="BP230">INDEX('UPTD PPA KabKota'!Y$5:Y$513,MATCH($D230,'UPTD PPA KabKota'!$C$5:$C$513,FALSE))</f>
        <v>Ada</v>
      </c>
      <c r="BQ230" s="218" t="str">
        <f t="array" ref="BQ230">INDEX('UPTD PPA KabKota'!Z$5:Z$513,MATCH($D230,'UPTD PPA KabKota'!$C$5:$C$513,FALSE))</f>
        <v>Ada</v>
      </c>
      <c r="BR230" s="218" t="str">
        <f t="array" ref="BR230">INDEX('UPTD PPA KabKota'!AA$5:AA$513,MATCH($D230,'UPTD PPA KabKota'!$C$5:$C$513,FALSE))</f>
        <v>Tidak Ada</v>
      </c>
      <c r="BS230" s="218" t="str">
        <f t="array" ref="BS230">INDEX('UPTD PPA KabKota'!AB$5:AB$513,MATCH($D230,'UPTD PPA KabKota'!$C$5:$C$513,FALSE))</f>
        <v>Tidak Ada</v>
      </c>
      <c r="BT230" s="218" t="str">
        <f t="array" ref="BT230">INDEX('UPTD PPA KabKota'!AC$5:AC$513,MATCH($D230,'UPTD PPA KabKota'!$C$5:$C$513,FALSE))</f>
        <v>Sudah</v>
      </c>
      <c r="BU230" s="218" t="str">
        <f t="array" ref="BU230">INDEX('UPTD PPA KabKota'!AD$5:AD$513,MATCH($D230,'UPTD PPA KabKota'!$C$5:$C$513,FALSE))</f>
        <v>Sudah</v>
      </c>
      <c r="BV230" s="218" t="str">
        <f t="array" ref="BV230">INDEX('UPTD PPA KabKota'!AE$5:AE$513,MATCH($D230,'UPTD PPA KabKota'!$C$5:$C$513,FALSE))</f>
        <v>Sudah</v>
      </c>
      <c r="BW230" s="218" t="str">
        <f t="array" ref="BW230">INDEX('UPTD PPA KabKota'!AF$5:AF$513,MATCH($D230,'UPTD PPA KabKota'!$C$5:$C$513,FALSE))</f>
        <v>Belum</v>
      </c>
      <c r="BX230" s="218" t="str">
        <f t="array" ref="BX230">INDEX('UPTD PPA KabKota'!AG$5:AG$513,MATCH($D230,'UPTD PPA KabKota'!$C$5:$C$513,FALSE))</f>
        <v>Sudah</v>
      </c>
      <c r="BY230" s="218" t="str">
        <f t="array" ref="BY230">INDEX('UPTD PPA KabKota'!AH$5:AH$513,MATCH($D230,'UPTD PPA KabKota'!$C$5:$C$513,FALSE))</f>
        <v>Sudah</v>
      </c>
      <c r="BZ230" s="218" t="str">
        <f t="array" ref="BZ230">INDEX('UPTD PPA KabKota'!AI$5:AI$513,MATCH($D230,'UPTD PPA KabKota'!$C$5:$C$513,FALSE))</f>
        <v>Belum</v>
      </c>
      <c r="CA230" s="218" t="str">
        <f t="array" ref="CA230">INDEX('UPTD PPA KabKota'!AJ$5:AJ$513,MATCH($D230,'UPTD PPA KabKota'!$C$5:$C$513,FALSE))</f>
        <v/>
      </c>
      <c r="CB230" s="218" t="str">
        <f t="array" ref="CB230">INDEX('UPTD PPA KabKota'!AK$5:AK$513,MATCH($D230,'UPTD PPA KabKota'!$C$5:$C$513,FALSE))</f>
        <v/>
      </c>
      <c r="CC230" s="218" t="str">
        <f t="array" ref="CC230">INDEX('UPTD PPA KabKota'!AL$5:AL$513,MATCH($D230,'UPTD PPA KabKota'!$C$5:$C$513,FALSE))</f>
        <v/>
      </c>
      <c r="CD230" s="218" t="str">
        <f t="array" ref="CD230">INDEX('UPTD PPA KabKota'!AM$5:AM$513,MATCH($D230,'UPTD PPA KabKota'!$C$5:$C$513,FALSE))</f>
        <v/>
      </c>
      <c r="CE230" s="218" t="str">
        <f t="array" ref="CE230">INDEX('UPTD PPA KabKota'!AN$5:AN$513,MATCH($D230,'UPTD PPA KabKota'!$C$5:$C$513,FALSE))</f>
        <v/>
      </c>
      <c r="CF230" s="218">
        <f t="array" ref="CF230">INDEX('UPTD PPA KabKota'!AO$5:AO$513,MATCH($D230,'UPTD PPA KabKota'!$C$5:$C$513,FALSE))</f>
        <v>36</v>
      </c>
      <c r="CG230" s="218" t="str">
        <f t="array" ref="CG230">INDEX('UPTD PPA KabKota'!AP$5:AP$513,MATCH($D230,'UPTD PPA KabKota'!$C$5:$C$513,FALSE))</f>
        <v>penanganan kasus bullying dan layanan pendampingan psikolog</v>
      </c>
      <c r="CH230" s="218" t="str">
        <f t="array" ref="CH230">INDEX('UPTD PPA KabKota'!AQ$5:AQ$513,MATCH($D230,'UPTD PPA KabKota'!$C$5:$C$513,FALSE))</f>
        <v/>
      </c>
      <c r="CI230" s="218" t="str">
        <f t="array" ref="CI230">INDEX('UPTD PPA KabKota'!AR$5:AR$513,MATCH($D230,'UPTD PPA KabKota'!$C$5:$C$513,FALSE))</f>
        <v/>
      </c>
      <c r="CJ230" s="218" t="str">
        <f t="array" ref="CJ230">INDEX('UPTD PPA KabKota'!AS$5:AS$513,MATCH($D230,'UPTD PPA KabKota'!$C$5:$C$513,FALSE))</f>
        <v/>
      </c>
      <c r="CK230" s="218" t="str">
        <f t="array" ref="CK230">INDEX('UPTD PPA KabKota'!AT$5:AT$513,MATCH($D230,'UPTD PPA KabKota'!$C$5:$C$513,FALSE))</f>
        <v/>
      </c>
      <c r="CL230" s="218" t="str">
        <f t="array" ref="CL230">INDEX('UPTD PPA KabKota'!AU$5:AU$513,MATCH($D230,'UPTD PPA KabKota'!$C$5:$C$513,FALSE))</f>
        <v/>
      </c>
      <c r="CM230" s="218" t="str">
        <f t="array" ref="CM230">INDEX('UPTD PPA KabKota'!AV$5:AV$513,MATCH($D230,'UPTD PPA KabKota'!$C$5:$C$513,FALSE))</f>
        <v/>
      </c>
      <c r="CN230" s="218" t="str">
        <f t="array" ref="CN230">INDEX('UPTD PPA KabKota'!AW$5:AW$513,MATCH($D230,'UPTD PPA KabKota'!$C$5:$C$513,FALSE))</f>
        <v/>
      </c>
      <c r="CO230" s="218">
        <f t="array" ref="CO230">INDEX('UPTD PPA KabKota'!AX$5:AX$513,MATCH($D230,'UPTD PPA KabKota'!$C$5:$C$513,FALSE))</f>
        <v>1</v>
      </c>
      <c r="CP230" s="218" t="str">
        <f t="array" ref="CP230">INDEX('UPTD PPA KabKota'!AY$5:AY$513,MATCH($D230,'UPTD PPA KabKota'!$C$5:$C$513,FALSE))</f>
        <v/>
      </c>
      <c r="CQ230" s="209" t="str">
        <f>IFERROR(__xludf.DUMMYFUNCTION("IF(ISBLANK($K230),"""",IF(REGEXMATCH($K230,""Peraturan""),""Ada"",IF(REGEXMATCH($K230,""Rekomendasi""),""Tidak Ada"", $K230)))
"),"Tidak Ada")</f>
        <v>Tidak Ada</v>
      </c>
      <c r="CR230" s="209" t="str">
        <f t="array" ref="CR230">index('UPTD PPA KabKota'!$BI$5:$BI$513,match($D230,'UPTD PPA KabKota'!$C$5:$C$513,false))</f>
        <v>Ada</v>
      </c>
      <c r="CS230" s="314" t="str">
        <f t="shared" si="35"/>
        <v>Ada</v>
      </c>
    </row>
    <row r="231">
      <c r="A231" s="334">
        <v>225.0</v>
      </c>
      <c r="B231" s="334">
        <v>31.0</v>
      </c>
      <c r="C231" s="311" t="s">
        <v>4769</v>
      </c>
      <c r="D231" s="312" t="s">
        <v>2157</v>
      </c>
      <c r="E231" s="315">
        <v>45748.0</v>
      </c>
      <c r="F231" s="218" t="str">
        <f t="array" ref="F231">INDEX('Ortala-KabKota'!F$2:F$415,MATCH($D231,'Ortala-KabKota'!$E$2:$E$415,FALSE))</f>
        <v>Siti Daryatini/ 085879284160</v>
      </c>
      <c r="G231" s="218" t="str">
        <f t="array" ref="G231">INDEX('Ortala-KabKota'!G$2:G$415,MATCH($D231,'Ortala-KabKota'!$E$2:$E$415,FALSE))</f>
        <v>Jl. Jenderal Sudirman Nomor 2, Surakarta</v>
      </c>
      <c r="H231" s="218" t="str">
        <f t="array" ref="H231">INDEX('Ortala-KabKota'!H$2:H$415,MATCH($D231,'Ortala-KabKota'!$E$2:$E$415,FALSE))</f>
        <v>02712931755</v>
      </c>
      <c r="I231" s="218" t="str">
        <f t="array" ref="I231">INDEX('Ortala-KabKota'!I$2:I$415,MATCH($D231,'Ortala-KabKota'!$E$2:$E$415,FALSE))</f>
        <v>085879284160
087883782099</v>
      </c>
      <c r="J231" s="218" t="str">
        <f t="array" ref="J231">INDEX('Ortala-KabKota'!J$2:J$415,MATCH($D231,'Ortala-KabKota'!$E$2:$E$415,FALSE))</f>
        <v>UPT PTPAS</v>
      </c>
      <c r="K231" s="218" t="str">
        <f t="array" ref="K231">INDEX('Ortala-KabKota'!K$2:K$415,MATCH($D231,'Ortala-KabKota'!$E$2:$E$415,FALSE))</f>
        <v>Peraturan Walikota Surakarta No.27f tahun 2016 tentang Pembentukan Susunan Organisasi, Tata Kerja dan Uraian Tugas Jabatan Struktural Unit Pelayanan Teknis Pada Dinas Pemberdayaan Perempuan Perlindungan Anak dan Pemberdayaan Masyarakat Kota Surakarta</v>
      </c>
      <c r="L231" s="218">
        <f t="array" ref="L231">INDEX('Ortala-KabKota'!L$2:L$415,MATCH($D231,'Ortala-KabKota'!$E$2:$E$415,FALSE))</f>
        <v>2016</v>
      </c>
      <c r="M231" s="218" t="str">
        <f t="array" ref="M231">INDEX('Ortala-KabKota'!M$2:M$415,MATCH($D231,'Ortala-KabKota'!$E$2:$E$415,FALSE))</f>
        <v>A</v>
      </c>
      <c r="N231" s="218" t="str">
        <f t="array" ref="N231">INDEX('Ortala-KabKota'!N$2:N$415,MATCH($D231,'Ortala-KabKota'!$E$2:$E$415,FALSE))</f>
        <v>-</v>
      </c>
      <c r="O231" s="316" t="str">
        <f t="array" ref="O231">INDEX('Ortala-KabKota'!O$2:O$415,MATCH($D231,'Ortala-KabKota'!$E$2:$E$415,FALSE))</f>
        <v>uptptpas@gmail.com</v>
      </c>
      <c r="P231" s="218" t="str">
        <f t="array" ref="P231">INDEX('Ortala-KabKota'!P$2:P$415,MATCH($D231,'Ortala-KabKota'!$E$2:$E$415,FALSE))</f>
        <v>1 ka.UPTD, 1 Kasubag, 1 Konselor, 1Mediator</v>
      </c>
      <c r="Q231" s="218" t="str">
        <f t="array" ref="Q231">INDEX('Ortala-KabKota'!Q$2:Q$415,MATCH($D231,'Ortala-KabKota'!$E$2:$E$415,FALSE))</f>
        <v>BERGABUNG DENGAN KANTOR DINAS</v>
      </c>
      <c r="R231" s="218" t="str">
        <f t="array" ref="R231">INDEX('Ortala-KabKota'!R$2:R$415,MATCH($D231,'Ortala-KabKota'!$E$2:$E$415,FALSE))</f>
        <v>MILIK SENDIRI</v>
      </c>
      <c r="S231" s="218" t="str">
        <f t="array" ref="S231">INDEX('Ortala-KabKota'!S$2:S$415,MATCH($D231,'Ortala-KabKota'!$E$2:$E$415,FALSE))</f>
        <v>Milik Pemerintah Kota Surakarta, dikelola oleh DP3AP2KB Surakarta</v>
      </c>
      <c r="T231" s="218">
        <f t="array" ref="T231">INDEX('Ortala-KabKota'!T$2:T$415,MATCH($D231,'Ortala-KabKota'!$E$2:$E$415,FALSE))</f>
        <v>1</v>
      </c>
      <c r="U231" s="218">
        <f t="array" ref="U231">INDEX('Ortala-KabKota'!U$2:U$415,MATCH($D231,'Ortala-KabKota'!$E$2:$E$415,FALSE))</f>
        <v>1</v>
      </c>
      <c r="V231" s="218">
        <f t="array" ref="V231">INDEX('Ortala-KabKota'!V$2:V$415,MATCH($D231,'Ortala-KabKota'!$E$2:$E$415,FALSE))</f>
        <v>1</v>
      </c>
      <c r="W231" s="218">
        <f t="array" ref="W231">INDEX('Ortala-KabKota'!W$2:W$415,MATCH($D231,'Ortala-KabKota'!$E$2:$E$415,FALSE))</f>
        <v>0</v>
      </c>
      <c r="X231" s="218">
        <f t="array" ref="X231">INDEX('Ortala-KabKota'!X$2:X$415,MATCH($D231,'Ortala-KabKota'!$E$2:$E$415,FALSE))</f>
        <v>0</v>
      </c>
      <c r="Y231" s="218">
        <f t="array" ref="Y231">INDEX('Ortala-KabKota'!Y$2:Y$415,MATCH($D231,'Ortala-KabKota'!$E$2:$E$415,FALSE))</f>
        <v>0</v>
      </c>
      <c r="Z231" s="218">
        <f t="array" ref="Z231">INDEX('Ortala-KabKota'!Z$2:Z$415,MATCH($D231,'Ortala-KabKota'!$E$2:$E$415,FALSE))</f>
        <v>1</v>
      </c>
      <c r="AA231" s="218">
        <f t="array" ref="AA231">INDEX('Ortala-KabKota'!AA$2:AA$415,MATCH($D231,'Ortala-KabKota'!$E$2:$E$415,FALSE))</f>
        <v>1</v>
      </c>
      <c r="AB231" s="218">
        <f t="array" ref="AB231">INDEX('Ortala-KabKota'!AB$2:AB$415,MATCH($D231,'Ortala-KabKota'!$E$2:$E$415,FALSE))</f>
        <v>1</v>
      </c>
      <c r="AC231" s="218">
        <f t="array" ref="AC231">INDEX('Ortala-KabKota'!AC$2:AC$415,MATCH($D231,'Ortala-KabKota'!$E$2:$E$415,FALSE))</f>
        <v>0</v>
      </c>
      <c r="AD231" s="218">
        <f t="array" ref="AD231">INDEX('Ortala-KabKota'!AD$2:AD$415,MATCH($D231,'Ortala-KabKota'!$E$2:$E$415,FALSE))</f>
        <v>0</v>
      </c>
      <c r="AE231" s="218">
        <f t="array" ref="AE231">INDEX('Ortala-KabKota'!AE$2:AE$415,MATCH($D231,'Ortala-KabKota'!$E$2:$E$415,FALSE))</f>
        <v>1</v>
      </c>
      <c r="AF231" s="218">
        <f t="array" ref="AF231">INDEX('Ortala-KabKota'!AF$2:AF$415,MATCH($D231,'Ortala-KabKota'!$E$2:$E$415,FALSE))</f>
        <v>1</v>
      </c>
      <c r="AG231" s="218">
        <f t="array" ref="AG231">INDEX('Ortala-KabKota'!AG$2:AG$415,MATCH($D231,'Ortala-KabKota'!$E$2:$E$415,FALSE))</f>
        <v>1</v>
      </c>
      <c r="AH231" s="218">
        <f t="array" ref="AH231">INDEX('Ortala-KabKota'!AH$2:AH$415,MATCH($D231,'Ortala-KabKota'!$E$2:$E$415,FALSE))</f>
        <v>1</v>
      </c>
      <c r="AI231" s="218" t="str">
        <f t="array" ref="AI231">INDEX('Ortala-KabKota'!AI$2:AI$415,MATCH($D231,'Ortala-KabKota'!$E$2:$E$415,FALSE))</f>
        <v>Sesuai Kebutuhan Klien dan berdasarkan SOP Rumah Aman maka Klien dapat ditampung selama 14 Hari</v>
      </c>
      <c r="AJ231" s="218">
        <f t="array" ref="AJ231">INDEX('Ortala-KabKota'!AJ$2:AJ$415,MATCH($D231,'Ortala-KabKota'!$E$2:$E$415,FALSE))</f>
        <v>1</v>
      </c>
      <c r="AK231" s="218">
        <f t="array" ref="AK231">INDEX('Ortala-KabKota'!AK$2:AK$415,MATCH($D231,'Ortala-KabKota'!$E$2:$E$415,FALSE))</f>
        <v>1</v>
      </c>
      <c r="AL231" s="218">
        <f t="array" ref="AL231">INDEX('Ortala-KabKota'!AL$2:AL$415,MATCH($D231,'Ortala-KabKota'!$E$2:$E$415,FALSE))</f>
        <v>91</v>
      </c>
      <c r="AM231" s="218" t="str">
        <f t="array" ref="AM231">INDEX('Ortala-KabKota'!AM$2:AM$415,MATCH($D231,'Ortala-KabKota'!$E$2:$E$415,FALSE))</f>
        <v>KDRT</v>
      </c>
      <c r="AN231" s="218">
        <f t="array" ref="AN231">INDEX('Ortala-KabKota'!AN$2:AN$415,MATCH($D231,'Ortala-KabKota'!$E$2:$E$415,FALSE))</f>
        <v>1</v>
      </c>
      <c r="AO231" s="218" t="str">
        <f t="array" ref="AO231">INDEX('Ortala-KabKota'!AO$2:AO$415,MATCH($D231,'Ortala-KabKota'!$E$2:$E$415,FALSE))</f>
        <v/>
      </c>
      <c r="AP231" s="218" t="str">
        <f t="array" ref="AP231">INDEX('Ortala-KabKota'!AP$2:AP$415,MATCH($D231,'Ortala-KabKota'!$E$2:$E$415,FALSE))</f>
        <v/>
      </c>
      <c r="AQ231" s="218" t="str">
        <f t="array" ref="AQ231">INDEX('Ortala-KabKota'!AQ$2:AQ$415,MATCH($D231,'Ortala-KabKota'!$E$2:$E$415,FALSE))</f>
        <v/>
      </c>
      <c r="AR231" s="218" t="str">
        <f t="array" ref="AR231">INDEX('Ortala-KabKota'!AR$2:AR$415,MATCH($D231,'Ortala-KabKota'!$E$2:$E$415,FALSE))</f>
        <v/>
      </c>
      <c r="AS231" s="218" t="str">
        <f t="array" ref="AS231">INDEX('Ortala-KabKota'!AS$2:AS$415,MATCH($D231,'Ortala-KabKota'!$E$2:$E$415,FALSE))</f>
        <v/>
      </c>
      <c r="AT231" s="218" t="str">
        <f t="array" ref="AT231">INDEX('Ortala-KabKota'!AT$2:AT$415,MATCH($D231,'Ortala-KabKota'!$E$2:$E$415,FALSE))</f>
        <v/>
      </c>
      <c r="AU231" s="218" t="str">
        <f t="array" ref="AU231">INDEX('UPTD PPA KabKota'!D$5:D$513,MATCH($D231,'UPTD PPA KabKota'!$C$5:$C$513,FALSE))</f>
        <v>SITI TATQIROH S.Sos, M.A.P.</v>
      </c>
      <c r="AV231" s="218" t="str">
        <f t="array" ref="AV231">INDEX('UPTD PPA KabKota'!E$5:E$513,MATCH($D231,'UPTD PPA KabKota'!$C$5:$C$513,FALSE))</f>
        <v>Jalan  Jendral  Sudirman No. 2 Kampung Baru, Pasar Kliwon, Surakarta</v>
      </c>
      <c r="AW231" s="218" t="str">
        <f t="array" ref="AW231">INDEX('UPTD PPA KabKota'!F$5:F$513,MATCH($D231,'UPTD PPA KabKota'!$C$5:$C$513,FALSE))</f>
        <v>(0271) 2931755</v>
      </c>
      <c r="AX231" s="218">
        <f t="array" ref="AX231">INDEX('UPTD PPA KabKota'!G$5:G$513,MATCH($D231,'UPTD PPA KabKota'!$C$5:$C$513,FALSE))</f>
        <v>87864499998</v>
      </c>
      <c r="AY231" s="218" t="str">
        <f t="array" ref="AY231">INDEX('UPTD PPA KabKota'!H$5:H$513,MATCH($D231,'UPTD PPA KabKota'!$C$5:$C$513,FALSE))</f>
        <v>UPTD PPA</v>
      </c>
      <c r="AZ231" s="218" t="str">
        <f t="array" ref="AZ231">INDEX('UPTD PPA KabKota'!I$5:I$513,MATCH($D231,'UPTD PPA KabKota'!$C$5:$C$513,FALSE))</f>
        <v>Peraturan Walikota Surakarta Nomor 15 Tahun 2022</v>
      </c>
      <c r="BA231" s="218">
        <f t="array" ref="BA231">INDEX('UPTD PPA KabKota'!J$5:J$513,MATCH($D231,'UPTD PPA KabKota'!$C$5:$C$513,FALSE))</f>
        <v>2022</v>
      </c>
      <c r="BB231" s="218" t="str">
        <f t="array" ref="BB231">INDEX('UPTD PPA KabKota'!K$5:K$513,MATCH($D231,'UPTD PPA KabKota'!$C$5:$C$513,FALSE))</f>
        <v>A</v>
      </c>
      <c r="BC231" s="218" t="str">
        <f t="array" ref="BC231">INDEX('UPTD PPA KabKota'!L$5:L$513,MATCH($D231,'UPTD PPA KabKota'!$C$5:$C$513,FALSE))</f>
        <v>Prastiti Dharu Handayani</v>
      </c>
      <c r="BD231" s="218" t="str">
        <f t="array" ref="BD231">INDEX('UPTD PPA KabKota'!M$5:M$513,MATCH($D231,'UPTD PPA KabKota'!$C$5:$C$513,FALSE))</f>
        <v>titi.dharu@gmail.com</v>
      </c>
      <c r="BE231" s="218" t="str">
        <f t="array" ref="BE231">INDEX('UPTD PPA KabKota'!N$5:N$513,MATCH($D231,'UPTD PPA KabKota'!$C$5:$C$513,FALSE))</f>
        <v>Kepala UPTD, Kasubag TU, Kelompok Jabatan Fungsional dan Jabatan Pelaksana</v>
      </c>
      <c r="BF231" s="218" t="str">
        <f t="array" ref="BF231">INDEX('UPTD PPA KabKota'!O$5:O$513,MATCH($D231,'UPTD PPA KabKota'!$C$5:$C$513,FALSE))</f>
        <v>Bergabung dengan Kantor Dinas</v>
      </c>
      <c r="BG231" s="218" t="str">
        <f t="array" ref="BG231">INDEX('UPTD PPA KabKota'!P$5:P$513,MATCH($D231,'UPTD PPA KabKota'!$C$5:$C$513,FALSE))</f>
        <v>Sewa/Kontrak</v>
      </c>
      <c r="BH231" s="218" t="str">
        <f t="array" ref="BH231">INDEX('UPTD PPA KabKota'!Q$5:Q$513,MATCH($D231,'UPTD PPA KabKota'!$C$5:$C$513,FALSE))</f>
        <v>terdapat 1 gedung/bangunan yang dulu difungsikan sebagai rumah aman akan tetapi sudah tidak layak dan letaknya tidak strategis</v>
      </c>
      <c r="BI231" s="218" t="str">
        <f t="array" ref="BI231">INDEX('UPTD PPA KabKota'!R$5:R$513,MATCH($D231,'UPTD PPA KabKota'!$C$5:$C$513,FALSE))</f>
        <v>Ada</v>
      </c>
      <c r="BJ231" s="218" t="str">
        <f t="array" ref="BJ231">INDEX('UPTD PPA KabKota'!S$5:S$513,MATCH($D231,'UPTD PPA KabKota'!$C$5:$C$513,FALSE))</f>
        <v>Ada</v>
      </c>
      <c r="BK231" s="218" t="str">
        <f t="array" ref="BK231">INDEX('UPTD PPA KabKota'!T$5:T$513,MATCH($D231,'UPTD PPA KabKota'!$C$5:$C$513,FALSE))</f>
        <v>Ada</v>
      </c>
      <c r="BL231" s="218" t="str">
        <f t="array" ref="BL231">INDEX('UPTD PPA KabKota'!U$5:U$513,MATCH($D231,'UPTD PPA KabKota'!$C$5:$C$513,FALSE))</f>
        <v>Tidak Ada</v>
      </c>
      <c r="BM231" s="218" t="str">
        <f t="array" ref="BM231">INDEX('UPTD PPA KabKota'!V$5:V$513,MATCH($D231,'UPTD PPA KabKota'!$C$5:$C$513,FALSE))</f>
        <v>Tidak Ada</v>
      </c>
      <c r="BN231" s="218" t="str">
        <f t="array" ref="BN231">INDEX('UPTD PPA KabKota'!W$5:W$513,MATCH($D231,'UPTD PPA KabKota'!$C$5:$C$513,FALSE))</f>
        <v>Tidak Ada</v>
      </c>
      <c r="BO231" s="218" t="str">
        <f t="array" ref="BO231">INDEX('UPTD PPA KabKota'!X$5:X$513,MATCH($D231,'UPTD PPA KabKota'!$C$5:$C$513,FALSE))</f>
        <v>Tidak Ada</v>
      </c>
      <c r="BP231" s="218" t="str">
        <f t="array" ref="BP231">INDEX('UPTD PPA KabKota'!Y$5:Y$513,MATCH($D231,'UPTD PPA KabKota'!$C$5:$C$513,FALSE))</f>
        <v>Ada</v>
      </c>
      <c r="BQ231" s="218" t="str">
        <f t="array" ref="BQ231">INDEX('UPTD PPA KabKota'!Z$5:Z$513,MATCH($D231,'UPTD PPA KabKota'!$C$5:$C$513,FALSE))</f>
        <v>Ada</v>
      </c>
      <c r="BR231" s="218" t="str">
        <f t="array" ref="BR231">INDEX('UPTD PPA KabKota'!AA$5:AA$513,MATCH($D231,'UPTD PPA KabKota'!$C$5:$C$513,FALSE))</f>
        <v>Tidak Ada</v>
      </c>
      <c r="BS231" s="218" t="str">
        <f t="array" ref="BS231">INDEX('UPTD PPA KabKota'!AB$5:AB$513,MATCH($D231,'UPTD PPA KabKota'!$C$5:$C$513,FALSE))</f>
        <v>Tidak Ada</v>
      </c>
      <c r="BT231" s="218" t="str">
        <f t="array" ref="BT231">INDEX('UPTD PPA KabKota'!AC$5:AC$513,MATCH($D231,'UPTD PPA KabKota'!$C$5:$C$513,FALSE))</f>
        <v>Sudah</v>
      </c>
      <c r="BU231" s="218" t="str">
        <f t="array" ref="BU231">INDEX('UPTD PPA KabKota'!AD$5:AD$513,MATCH($D231,'UPTD PPA KabKota'!$C$5:$C$513,FALSE))</f>
        <v>Sudah</v>
      </c>
      <c r="BV231" s="218" t="str">
        <f t="array" ref="BV231">INDEX('UPTD PPA KabKota'!AE$5:AE$513,MATCH($D231,'UPTD PPA KabKota'!$C$5:$C$513,FALSE))</f>
        <v>Sudah</v>
      </c>
      <c r="BW231" s="218" t="str">
        <f t="array" ref="BW231">INDEX('UPTD PPA KabKota'!AF$5:AF$513,MATCH($D231,'UPTD PPA KabKota'!$C$5:$C$513,FALSE))</f>
        <v>Sudah</v>
      </c>
      <c r="BX231" s="218" t="str">
        <f t="array" ref="BX231">INDEX('UPTD PPA KabKota'!AG$5:AG$513,MATCH($D231,'UPTD PPA KabKota'!$C$5:$C$513,FALSE))</f>
        <v>Sudah</v>
      </c>
      <c r="BY231" s="218" t="str">
        <f t="array" ref="BY231">INDEX('UPTD PPA KabKota'!AH$5:AH$513,MATCH($D231,'UPTD PPA KabKota'!$C$5:$C$513,FALSE))</f>
        <v>Sudah</v>
      </c>
      <c r="BZ231" s="218" t="str">
        <f t="array" ref="BZ231">INDEX('UPTD PPA KabKota'!AI$5:AI$513,MATCH($D231,'UPTD PPA KabKota'!$C$5:$C$513,FALSE))</f>
        <v>Sudah</v>
      </c>
      <c r="CA231" s="218" t="str">
        <f t="array" ref="CA231">INDEX('UPTD PPA KabKota'!AJ$5:AJ$513,MATCH($D231,'UPTD PPA KabKota'!$C$5:$C$513,FALSE))</f>
        <v>Sudah</v>
      </c>
      <c r="CB231" s="218" t="str">
        <f t="array" ref="CB231">INDEX('UPTD PPA KabKota'!AK$5:AK$513,MATCH($D231,'UPTD PPA KabKota'!$C$5:$C$513,FALSE))</f>
        <v>Sudah</v>
      </c>
      <c r="CC231" s="218" t="str">
        <f t="array" ref="CC231">INDEX('UPTD PPA KabKota'!AL$5:AL$513,MATCH($D231,'UPTD PPA KabKota'!$C$5:$C$513,FALSE))</f>
        <v>Sudah</v>
      </c>
      <c r="CD231" s="218" t="str">
        <f t="array" ref="CD231">INDEX('UPTD PPA KabKota'!AM$5:AM$513,MATCH($D231,'UPTD PPA KabKota'!$C$5:$C$513,FALSE))</f>
        <v>Sudah</v>
      </c>
      <c r="CE231" s="218" t="str">
        <f t="array" ref="CE231">INDEX('UPTD PPA KabKota'!AN$5:AN$513,MATCH($D231,'UPTD PPA KabKota'!$C$5:$C$513,FALSE))</f>
        <v>sudah dilaksanakan</v>
      </c>
      <c r="CF231" s="218">
        <f t="array" ref="CF231">INDEX('UPTD PPA KabKota'!AO$5:AO$513,MATCH($D231,'UPTD PPA KabKota'!$C$5:$C$513,FALSE))</f>
        <v>173</v>
      </c>
      <c r="CG231" s="218" t="str">
        <f t="array" ref="CG231">INDEX('UPTD PPA KabKota'!AP$5:AP$513,MATCH($D231,'UPTD PPA KabKota'!$C$5:$C$513,FALSE))</f>
        <v>KDRT</v>
      </c>
      <c r="CH231" s="218" t="str">
        <f t="array" ref="CH231">INDEX('UPTD PPA KabKota'!AQ$5:AQ$513,MATCH($D231,'UPTD PPA KabKota'!$C$5:$C$513,FALSE))</f>
        <v/>
      </c>
      <c r="CI231" s="218" t="str">
        <f t="array" ref="CI231">INDEX('UPTD PPA KabKota'!AR$5:AR$513,MATCH($D231,'UPTD PPA KabKota'!$C$5:$C$513,FALSE))</f>
        <v>v</v>
      </c>
      <c r="CJ231" s="218" t="str">
        <f t="array" ref="CJ231">INDEX('UPTD PPA KabKota'!AS$5:AS$513,MATCH($D231,'UPTD PPA KabKota'!$C$5:$C$513,FALSE))</f>
        <v/>
      </c>
      <c r="CK231" s="218" t="str">
        <f t="array" ref="CK231">INDEX('UPTD PPA KabKota'!AT$5:AT$513,MATCH($D231,'UPTD PPA KabKota'!$C$5:$C$513,FALSE))</f>
        <v/>
      </c>
      <c r="CL231" s="218" t="str">
        <f t="array" ref="CL231">INDEX('UPTD PPA KabKota'!AU$5:AU$513,MATCH($D231,'UPTD PPA KabKota'!$C$5:$C$513,FALSE))</f>
        <v/>
      </c>
      <c r="CM231" s="218" t="str">
        <f t="array" ref="CM231">INDEX('UPTD PPA KabKota'!AV$5:AV$513,MATCH($D231,'UPTD PPA KabKota'!$C$5:$C$513,FALSE))</f>
        <v/>
      </c>
      <c r="CN231" s="218" t="str">
        <f t="array" ref="CN231">INDEX('UPTD PPA KabKota'!AW$5:AW$513,MATCH($D231,'UPTD PPA KabKota'!$C$5:$C$513,FALSE))</f>
        <v/>
      </c>
      <c r="CO231" s="218" t="str">
        <f t="array" ref="CO231">INDEX('UPTD PPA KabKota'!AX$5:AX$513,MATCH($D231,'UPTD PPA KabKota'!$C$5:$C$513,FALSE))</f>
        <v/>
      </c>
      <c r="CP231" s="218" t="str">
        <f t="array" ref="CP231">INDEX('UPTD PPA KabKota'!AY$5:AY$513,MATCH($D231,'UPTD PPA KabKota'!$C$5:$C$513,FALSE))</f>
        <v/>
      </c>
      <c r="CQ231" s="209" t="str">
        <f>IFERROR(__xludf.DUMMYFUNCTION("IF(ISBLANK($K231),"""",IF(REGEXMATCH($K231,""Peraturan""),""Ada"",IF(REGEXMATCH($K231,""Rekomendasi""),""Tidak Ada"", $K231)))
"),"Ada")</f>
        <v>Ada</v>
      </c>
      <c r="CR231" s="209" t="str">
        <f t="array" ref="CR231">index('UPTD PPA KabKota'!$BI$5:$BI$513,match($D231,'UPTD PPA KabKota'!$C$5:$C$513,false))</f>
        <v>Ada</v>
      </c>
      <c r="CS231" s="314" t="str">
        <f t="shared" si="35"/>
        <v>Ada</v>
      </c>
    </row>
    <row r="232">
      <c r="A232" s="334">
        <v>226.0</v>
      </c>
      <c r="B232" s="334">
        <v>32.0</v>
      </c>
      <c r="C232" s="311" t="s">
        <v>4769</v>
      </c>
      <c r="D232" s="312" t="s">
        <v>2433</v>
      </c>
      <c r="E232" s="315">
        <v>45748.0</v>
      </c>
      <c r="F232" s="218" t="str">
        <f t="array" ref="F232">INDEX('Ortala-KabKota'!F$2:F$415,MATCH($D232,'Ortala-KabKota'!$E$2:$E$415,FALSE))</f>
        <v>#N/A</v>
      </c>
      <c r="G232" s="218" t="str">
        <f t="array" ref="G232">INDEX('Ortala-KabKota'!G$2:G$415,MATCH($D232,'Ortala-KabKota'!$E$2:$E$415,FALSE))</f>
        <v>#N/A</v>
      </c>
      <c r="H232" s="218" t="str">
        <f t="array" ref="H232">INDEX('Ortala-KabKota'!H$2:H$415,MATCH($D232,'Ortala-KabKota'!$E$2:$E$415,FALSE))</f>
        <v>#N/A</v>
      </c>
      <c r="I232" s="218" t="str">
        <f t="array" ref="I232">INDEX('Ortala-KabKota'!I$2:I$415,MATCH($D232,'Ortala-KabKota'!$E$2:$E$415,FALSE))</f>
        <v>#N/A</v>
      </c>
      <c r="J232" s="218" t="str">
        <f t="array" ref="J232">INDEX('Ortala-KabKota'!J$2:J$415,MATCH($D232,'Ortala-KabKota'!$E$2:$E$415,FALSE))</f>
        <v>#N/A</v>
      </c>
      <c r="K232" s="218" t="str">
        <f t="array" ref="K232">INDEX('Ortala-KabKota'!K$2:K$415,MATCH($D232,'Ortala-KabKota'!$E$2:$E$415,FALSE))</f>
        <v>#N/A</v>
      </c>
      <c r="L232" s="218" t="str">
        <f t="array" ref="L232">INDEX('Ortala-KabKota'!L$2:L$415,MATCH($D232,'Ortala-KabKota'!$E$2:$E$415,FALSE))</f>
        <v>#N/A</v>
      </c>
      <c r="M232" s="218" t="str">
        <f t="array" ref="M232">INDEX('Ortala-KabKota'!M$2:M$415,MATCH($D232,'Ortala-KabKota'!$E$2:$E$415,FALSE))</f>
        <v>#N/A</v>
      </c>
      <c r="N232" s="218" t="str">
        <f t="array" ref="N232">INDEX('Ortala-KabKota'!N$2:N$415,MATCH($D232,'Ortala-KabKota'!$E$2:$E$415,FALSE))</f>
        <v>#N/A</v>
      </c>
      <c r="O232" s="218" t="str">
        <f t="array" ref="O232">INDEX('Ortala-KabKota'!O$2:O$415,MATCH($D232,'Ortala-KabKota'!$E$2:$E$415,FALSE))</f>
        <v>#N/A</v>
      </c>
      <c r="P232" s="218" t="str">
        <f t="array" ref="P232">INDEX('Ortala-KabKota'!P$2:P$415,MATCH($D232,'Ortala-KabKota'!$E$2:$E$415,FALSE))</f>
        <v>#N/A</v>
      </c>
      <c r="Q232" s="218" t="str">
        <f t="array" ref="Q232">INDEX('Ortala-KabKota'!Q$2:Q$415,MATCH($D232,'Ortala-KabKota'!$E$2:$E$415,FALSE))</f>
        <v>#N/A</v>
      </c>
      <c r="R232" s="218" t="str">
        <f t="array" ref="R232">INDEX('Ortala-KabKota'!R$2:R$415,MATCH($D232,'Ortala-KabKota'!$E$2:$E$415,FALSE))</f>
        <v>#N/A</v>
      </c>
      <c r="S232" s="218" t="str">
        <f t="array" ref="S232">INDEX('Ortala-KabKota'!S$2:S$415,MATCH($D232,'Ortala-KabKota'!$E$2:$E$415,FALSE))</f>
        <v>#N/A</v>
      </c>
      <c r="T232" s="218" t="str">
        <f t="array" ref="T232">INDEX('Ortala-KabKota'!T$2:T$415,MATCH($D232,'Ortala-KabKota'!$E$2:$E$415,FALSE))</f>
        <v>#N/A</v>
      </c>
      <c r="U232" s="218" t="str">
        <f t="array" ref="U232">INDEX('Ortala-KabKota'!U$2:U$415,MATCH($D232,'Ortala-KabKota'!$E$2:$E$415,FALSE))</f>
        <v>#N/A</v>
      </c>
      <c r="V232" s="218" t="str">
        <f t="array" ref="V232">INDEX('Ortala-KabKota'!V$2:V$415,MATCH($D232,'Ortala-KabKota'!$E$2:$E$415,FALSE))</f>
        <v>#N/A</v>
      </c>
      <c r="W232" s="218" t="str">
        <f t="array" ref="W232">INDEX('Ortala-KabKota'!W$2:W$415,MATCH($D232,'Ortala-KabKota'!$E$2:$E$415,FALSE))</f>
        <v>#N/A</v>
      </c>
      <c r="X232" s="218" t="str">
        <f t="array" ref="X232">INDEX('Ortala-KabKota'!X$2:X$415,MATCH($D232,'Ortala-KabKota'!$E$2:$E$415,FALSE))</f>
        <v>#N/A</v>
      </c>
      <c r="Y232" s="218" t="str">
        <f t="array" ref="Y232">INDEX('Ortala-KabKota'!Y$2:Y$415,MATCH($D232,'Ortala-KabKota'!$E$2:$E$415,FALSE))</f>
        <v>#N/A</v>
      </c>
      <c r="Z232" s="218" t="str">
        <f t="array" ref="Z232">INDEX('Ortala-KabKota'!Z$2:Z$415,MATCH($D232,'Ortala-KabKota'!$E$2:$E$415,FALSE))</f>
        <v>#N/A</v>
      </c>
      <c r="AA232" s="218" t="str">
        <f t="array" ref="AA232">INDEX('Ortala-KabKota'!AA$2:AA$415,MATCH($D232,'Ortala-KabKota'!$E$2:$E$415,FALSE))</f>
        <v>#N/A</v>
      </c>
      <c r="AB232" s="218" t="str">
        <f t="array" ref="AB232">INDEX('Ortala-KabKota'!AB$2:AB$415,MATCH($D232,'Ortala-KabKota'!$E$2:$E$415,FALSE))</f>
        <v>#N/A</v>
      </c>
      <c r="AC232" s="218" t="str">
        <f t="array" ref="AC232">INDEX('Ortala-KabKota'!AC$2:AC$415,MATCH($D232,'Ortala-KabKota'!$E$2:$E$415,FALSE))</f>
        <v>#N/A</v>
      </c>
      <c r="AD232" s="218" t="str">
        <f t="array" ref="AD232">INDEX('Ortala-KabKota'!AD$2:AD$415,MATCH($D232,'Ortala-KabKota'!$E$2:$E$415,FALSE))</f>
        <v>#N/A</v>
      </c>
      <c r="AE232" s="218" t="str">
        <f t="array" ref="AE232">INDEX('Ortala-KabKota'!AE$2:AE$415,MATCH($D232,'Ortala-KabKota'!$E$2:$E$415,FALSE))</f>
        <v>#N/A</v>
      </c>
      <c r="AF232" s="218" t="str">
        <f t="array" ref="AF232">INDEX('Ortala-KabKota'!AF$2:AF$415,MATCH($D232,'Ortala-KabKota'!$E$2:$E$415,FALSE))</f>
        <v>#N/A</v>
      </c>
      <c r="AG232" s="218" t="str">
        <f t="array" ref="AG232">INDEX('Ortala-KabKota'!AG$2:AG$415,MATCH($D232,'Ortala-KabKota'!$E$2:$E$415,FALSE))</f>
        <v>#N/A</v>
      </c>
      <c r="AH232" s="218" t="str">
        <f t="array" ref="AH232">INDEX('Ortala-KabKota'!AH$2:AH$415,MATCH($D232,'Ortala-KabKota'!$E$2:$E$415,FALSE))</f>
        <v>#N/A</v>
      </c>
      <c r="AI232" s="218" t="str">
        <f t="array" ref="AI232">INDEX('Ortala-KabKota'!AI$2:AI$415,MATCH($D232,'Ortala-KabKota'!$E$2:$E$415,FALSE))</f>
        <v>#N/A</v>
      </c>
      <c r="AJ232" s="218" t="str">
        <f t="array" ref="AJ232">INDEX('Ortala-KabKota'!AJ$2:AJ$415,MATCH($D232,'Ortala-KabKota'!$E$2:$E$415,FALSE))</f>
        <v>#N/A</v>
      </c>
      <c r="AK232" s="218" t="str">
        <f t="array" ref="AK232">INDEX('Ortala-KabKota'!AK$2:AK$415,MATCH($D232,'Ortala-KabKota'!$E$2:$E$415,FALSE))</f>
        <v>#N/A</v>
      </c>
      <c r="AL232" s="218" t="str">
        <f t="array" ref="AL232">INDEX('Ortala-KabKota'!AL$2:AL$415,MATCH($D232,'Ortala-KabKota'!$E$2:$E$415,FALSE))</f>
        <v>#N/A</v>
      </c>
      <c r="AM232" s="218" t="str">
        <f t="array" ref="AM232">INDEX('Ortala-KabKota'!AM$2:AM$415,MATCH($D232,'Ortala-KabKota'!$E$2:$E$415,FALSE))</f>
        <v>#N/A</v>
      </c>
      <c r="AN232" s="218" t="str">
        <f t="array" ref="AN232">INDEX('Ortala-KabKota'!AN$2:AN$415,MATCH($D232,'Ortala-KabKota'!$E$2:$E$415,FALSE))</f>
        <v>#N/A</v>
      </c>
      <c r="AO232" s="218" t="str">
        <f t="array" ref="AO232">INDEX('Ortala-KabKota'!AO$2:AO$415,MATCH($D232,'Ortala-KabKota'!$E$2:$E$415,FALSE))</f>
        <v>#N/A</v>
      </c>
      <c r="AP232" s="218" t="str">
        <f t="array" ref="AP232">INDEX('Ortala-KabKota'!AP$2:AP$415,MATCH($D232,'Ortala-KabKota'!$E$2:$E$415,FALSE))</f>
        <v>#N/A</v>
      </c>
      <c r="AQ232" s="218" t="str">
        <f t="array" ref="AQ232">INDEX('Ortala-KabKota'!AQ$2:AQ$415,MATCH($D232,'Ortala-KabKota'!$E$2:$E$415,FALSE))</f>
        <v>#N/A</v>
      </c>
      <c r="AR232" s="218" t="str">
        <f t="array" ref="AR232">INDEX('Ortala-KabKota'!AR$2:AR$415,MATCH($D232,'Ortala-KabKota'!$E$2:$E$415,FALSE))</f>
        <v>#N/A</v>
      </c>
      <c r="AS232" s="218" t="str">
        <f t="array" ref="AS232">INDEX('Ortala-KabKota'!AS$2:AS$415,MATCH($D232,'Ortala-KabKota'!$E$2:$E$415,FALSE))</f>
        <v>#N/A</v>
      </c>
      <c r="AT232" s="218" t="str">
        <f t="array" ref="AT232">INDEX('Ortala-KabKota'!AT$2:AT$415,MATCH($D232,'Ortala-KabKota'!$E$2:$E$415,FALSE))</f>
        <v>#N/A</v>
      </c>
      <c r="AU232" s="218" t="str">
        <f t="array" ref="AU232">INDEX('UPTD PPA KabKota'!D$5:D$513,MATCH($D232,'UPTD PPA KabKota'!$C$5:$C$513,FALSE))</f>
        <v/>
      </c>
      <c r="AV232" s="218" t="str">
        <f t="array" ref="AV232">INDEX('UPTD PPA KabKota'!E$5:E$513,MATCH($D232,'UPTD PPA KabKota'!$C$5:$C$513,FALSE))</f>
        <v/>
      </c>
      <c r="AW232" s="218" t="str">
        <f t="array" ref="AW232">INDEX('UPTD PPA KabKota'!F$5:F$513,MATCH($D232,'UPTD PPA KabKota'!$C$5:$C$513,FALSE))</f>
        <v/>
      </c>
      <c r="AX232" s="218" t="str">
        <f t="array" ref="AX232">INDEX('UPTD PPA KabKota'!G$5:G$513,MATCH($D232,'UPTD PPA KabKota'!$C$5:$C$513,FALSE))</f>
        <v/>
      </c>
      <c r="AY232" s="218" t="str">
        <f t="array" ref="AY232">INDEX('UPTD PPA KabKota'!H$5:H$513,MATCH($D232,'UPTD PPA KabKota'!$C$5:$C$513,FALSE))</f>
        <v/>
      </c>
      <c r="AZ232" s="218" t="str">
        <f t="array" ref="AZ232">INDEX('UPTD PPA KabKota'!I$5:I$513,MATCH($D232,'UPTD PPA KabKota'!$C$5:$C$513,FALSE))</f>
        <v/>
      </c>
      <c r="BA232" s="218" t="str">
        <f t="array" ref="BA232">INDEX('UPTD PPA KabKota'!J$5:J$513,MATCH($D232,'UPTD PPA KabKota'!$C$5:$C$513,FALSE))</f>
        <v/>
      </c>
      <c r="BB232" s="218" t="str">
        <f t="array" ref="BB232">INDEX('UPTD PPA KabKota'!K$5:K$513,MATCH($D232,'UPTD PPA KabKota'!$C$5:$C$513,FALSE))</f>
        <v/>
      </c>
      <c r="BC232" s="218" t="str">
        <f t="array" ref="BC232">INDEX('UPTD PPA KabKota'!L$5:L$513,MATCH($D232,'UPTD PPA KabKota'!$C$5:$C$513,FALSE))</f>
        <v/>
      </c>
      <c r="BD232" s="218" t="str">
        <f t="array" ref="BD232">INDEX('UPTD PPA KabKota'!M$5:M$513,MATCH($D232,'UPTD PPA KabKota'!$C$5:$C$513,FALSE))</f>
        <v/>
      </c>
      <c r="BE232" s="218" t="str">
        <f t="array" ref="BE232">INDEX('UPTD PPA KabKota'!N$5:N$513,MATCH($D232,'UPTD PPA KabKota'!$C$5:$C$513,FALSE))</f>
        <v/>
      </c>
      <c r="BF232" s="218" t="str">
        <f t="array" ref="BF232">INDEX('UPTD PPA KabKota'!O$5:O$513,MATCH($D232,'UPTD PPA KabKota'!$C$5:$C$513,FALSE))</f>
        <v/>
      </c>
      <c r="BG232" s="218" t="str">
        <f t="array" ref="BG232">INDEX('UPTD PPA KabKota'!P$5:P$513,MATCH($D232,'UPTD PPA KabKota'!$C$5:$C$513,FALSE))</f>
        <v/>
      </c>
      <c r="BH232" s="218" t="str">
        <f t="array" ref="BH232">INDEX('UPTD PPA KabKota'!Q$5:Q$513,MATCH($D232,'UPTD PPA KabKota'!$C$5:$C$513,FALSE))</f>
        <v/>
      </c>
      <c r="BI232" s="218" t="str">
        <f t="array" ref="BI232">INDEX('UPTD PPA KabKota'!R$5:R$513,MATCH($D232,'UPTD PPA KabKota'!$C$5:$C$513,FALSE))</f>
        <v/>
      </c>
      <c r="BJ232" s="218" t="str">
        <f t="array" ref="BJ232">INDEX('UPTD PPA KabKota'!S$5:S$513,MATCH($D232,'UPTD PPA KabKota'!$C$5:$C$513,FALSE))</f>
        <v/>
      </c>
      <c r="BK232" s="218" t="str">
        <f t="array" ref="BK232">INDEX('UPTD PPA KabKota'!T$5:T$513,MATCH($D232,'UPTD PPA KabKota'!$C$5:$C$513,FALSE))</f>
        <v/>
      </c>
      <c r="BL232" s="218" t="str">
        <f t="array" ref="BL232">INDEX('UPTD PPA KabKota'!U$5:U$513,MATCH($D232,'UPTD PPA KabKota'!$C$5:$C$513,FALSE))</f>
        <v/>
      </c>
      <c r="BM232" s="218" t="str">
        <f t="array" ref="BM232">INDEX('UPTD PPA KabKota'!V$5:V$513,MATCH($D232,'UPTD PPA KabKota'!$C$5:$C$513,FALSE))</f>
        <v/>
      </c>
      <c r="BN232" s="218" t="str">
        <f t="array" ref="BN232">INDEX('UPTD PPA KabKota'!W$5:W$513,MATCH($D232,'UPTD PPA KabKota'!$C$5:$C$513,FALSE))</f>
        <v/>
      </c>
      <c r="BO232" s="218" t="str">
        <f t="array" ref="BO232">INDEX('UPTD PPA KabKota'!X$5:X$513,MATCH($D232,'UPTD PPA KabKota'!$C$5:$C$513,FALSE))</f>
        <v/>
      </c>
      <c r="BP232" s="218" t="str">
        <f t="array" ref="BP232">INDEX('UPTD PPA KabKota'!Y$5:Y$513,MATCH($D232,'UPTD PPA KabKota'!$C$5:$C$513,FALSE))</f>
        <v/>
      </c>
      <c r="BQ232" s="218" t="str">
        <f t="array" ref="BQ232">INDEX('UPTD PPA KabKota'!Z$5:Z$513,MATCH($D232,'UPTD PPA KabKota'!$C$5:$C$513,FALSE))</f>
        <v/>
      </c>
      <c r="BR232" s="218" t="str">
        <f t="array" ref="BR232">INDEX('UPTD PPA KabKota'!AA$5:AA$513,MATCH($D232,'UPTD PPA KabKota'!$C$5:$C$513,FALSE))</f>
        <v/>
      </c>
      <c r="BS232" s="218" t="str">
        <f t="array" ref="BS232">INDEX('UPTD PPA KabKota'!AB$5:AB$513,MATCH($D232,'UPTD PPA KabKota'!$C$5:$C$513,FALSE))</f>
        <v/>
      </c>
      <c r="BT232" s="218" t="str">
        <f t="array" ref="BT232">INDEX('UPTD PPA KabKota'!AC$5:AC$513,MATCH($D232,'UPTD PPA KabKota'!$C$5:$C$513,FALSE))</f>
        <v/>
      </c>
      <c r="BU232" s="218" t="str">
        <f t="array" ref="BU232">INDEX('UPTD PPA KabKota'!AD$5:AD$513,MATCH($D232,'UPTD PPA KabKota'!$C$5:$C$513,FALSE))</f>
        <v/>
      </c>
      <c r="BV232" s="218" t="str">
        <f t="array" ref="BV232">INDEX('UPTD PPA KabKota'!AE$5:AE$513,MATCH($D232,'UPTD PPA KabKota'!$C$5:$C$513,FALSE))</f>
        <v/>
      </c>
      <c r="BW232" s="218" t="str">
        <f t="array" ref="BW232">INDEX('UPTD PPA KabKota'!AF$5:AF$513,MATCH($D232,'UPTD PPA KabKota'!$C$5:$C$513,FALSE))</f>
        <v/>
      </c>
      <c r="BX232" s="218" t="str">
        <f t="array" ref="BX232">INDEX('UPTD PPA KabKota'!AG$5:AG$513,MATCH($D232,'UPTD PPA KabKota'!$C$5:$C$513,FALSE))</f>
        <v/>
      </c>
      <c r="BY232" s="218" t="str">
        <f t="array" ref="BY232">INDEX('UPTD PPA KabKota'!AH$5:AH$513,MATCH($D232,'UPTD PPA KabKota'!$C$5:$C$513,FALSE))</f>
        <v/>
      </c>
      <c r="BZ232" s="218" t="str">
        <f t="array" ref="BZ232">INDEX('UPTD PPA KabKota'!AI$5:AI$513,MATCH($D232,'UPTD PPA KabKota'!$C$5:$C$513,FALSE))</f>
        <v/>
      </c>
      <c r="CA232" s="218" t="str">
        <f t="array" ref="CA232">INDEX('UPTD PPA KabKota'!AJ$5:AJ$513,MATCH($D232,'UPTD PPA KabKota'!$C$5:$C$513,FALSE))</f>
        <v/>
      </c>
      <c r="CB232" s="218" t="str">
        <f t="array" ref="CB232">INDEX('UPTD PPA KabKota'!AK$5:AK$513,MATCH($D232,'UPTD PPA KabKota'!$C$5:$C$513,FALSE))</f>
        <v/>
      </c>
      <c r="CC232" s="218" t="str">
        <f t="array" ref="CC232">INDEX('UPTD PPA KabKota'!AL$5:AL$513,MATCH($D232,'UPTD PPA KabKota'!$C$5:$C$513,FALSE))</f>
        <v/>
      </c>
      <c r="CD232" s="218" t="str">
        <f t="array" ref="CD232">INDEX('UPTD PPA KabKota'!AM$5:AM$513,MATCH($D232,'UPTD PPA KabKota'!$C$5:$C$513,FALSE))</f>
        <v/>
      </c>
      <c r="CE232" s="218" t="str">
        <f t="array" ref="CE232">INDEX('UPTD PPA KabKota'!AN$5:AN$513,MATCH($D232,'UPTD PPA KabKota'!$C$5:$C$513,FALSE))</f>
        <v/>
      </c>
      <c r="CF232" s="218" t="str">
        <f t="array" ref="CF232">INDEX('UPTD PPA KabKota'!AO$5:AO$513,MATCH($D232,'UPTD PPA KabKota'!$C$5:$C$513,FALSE))</f>
        <v/>
      </c>
      <c r="CG232" s="218" t="str">
        <f t="array" ref="CG232">INDEX('UPTD PPA KabKota'!AP$5:AP$513,MATCH($D232,'UPTD PPA KabKota'!$C$5:$C$513,FALSE))</f>
        <v/>
      </c>
      <c r="CH232" s="218" t="str">
        <f t="array" ref="CH232">INDEX('UPTD PPA KabKota'!AQ$5:AQ$513,MATCH($D232,'UPTD PPA KabKota'!$C$5:$C$513,FALSE))</f>
        <v/>
      </c>
      <c r="CI232" s="218" t="str">
        <f t="array" ref="CI232">INDEX('UPTD PPA KabKota'!AR$5:AR$513,MATCH($D232,'UPTD PPA KabKota'!$C$5:$C$513,FALSE))</f>
        <v/>
      </c>
      <c r="CJ232" s="218" t="str">
        <f t="array" ref="CJ232">INDEX('UPTD PPA KabKota'!AS$5:AS$513,MATCH($D232,'UPTD PPA KabKota'!$C$5:$C$513,FALSE))</f>
        <v/>
      </c>
      <c r="CK232" s="218" t="str">
        <f t="array" ref="CK232">INDEX('UPTD PPA KabKota'!AT$5:AT$513,MATCH($D232,'UPTD PPA KabKota'!$C$5:$C$513,FALSE))</f>
        <v/>
      </c>
      <c r="CL232" s="218" t="str">
        <f t="array" ref="CL232">INDEX('UPTD PPA KabKota'!AU$5:AU$513,MATCH($D232,'UPTD PPA KabKota'!$C$5:$C$513,FALSE))</f>
        <v/>
      </c>
      <c r="CM232" s="218" t="str">
        <f t="array" ref="CM232">INDEX('UPTD PPA KabKota'!AV$5:AV$513,MATCH($D232,'UPTD PPA KabKota'!$C$5:$C$513,FALSE))</f>
        <v/>
      </c>
      <c r="CN232" s="218" t="str">
        <f t="array" ref="CN232">INDEX('UPTD PPA KabKota'!AW$5:AW$513,MATCH($D232,'UPTD PPA KabKota'!$C$5:$C$513,FALSE))</f>
        <v/>
      </c>
      <c r="CO232" s="218" t="str">
        <f t="array" ref="CO232">INDEX('UPTD PPA KabKota'!AX$5:AX$513,MATCH($D232,'UPTD PPA KabKota'!$C$5:$C$513,FALSE))</f>
        <v/>
      </c>
      <c r="CP232" s="218" t="str">
        <f t="array" ref="CP232">INDEX('UPTD PPA KabKota'!AY$5:AY$513,MATCH($D232,'UPTD PPA KabKota'!$C$5:$C$513,FALSE))</f>
        <v/>
      </c>
      <c r="CQ232" s="209" t="str">
        <f>IFERROR(__xludf.DUMMYFUNCTION("IF(ISBLANK($K232),"""",IF(REGEXMATCH($K232,""Peraturan""),""Ada"",IF(REGEXMATCH($K232,""Rekomendasi""),""Tidak Ada"", $K232)))
"),"#N/A")</f>
        <v>#N/A</v>
      </c>
      <c r="CR232" s="209" t="str">
        <f t="array" ref="CR232">index('UPTD PPA KabKota'!$BI$5:$BI$513,match($D232,'UPTD PPA KabKota'!$C$5:$C$513,false))</f>
        <v>Tidak Ada</v>
      </c>
      <c r="CS232" s="319" t="s">
        <v>21</v>
      </c>
    </row>
    <row r="233">
      <c r="A233" s="334">
        <v>227.0</v>
      </c>
      <c r="B233" s="334">
        <v>33.0</v>
      </c>
      <c r="C233" s="311" t="s">
        <v>4769</v>
      </c>
      <c r="D233" s="312" t="s">
        <v>2178</v>
      </c>
      <c r="E233" s="315">
        <v>45748.0</v>
      </c>
      <c r="F233" s="218" t="str">
        <f t="array" ref="F233">INDEX('Ortala-KabKota'!F$2:F$415,MATCH($D233,'Ortala-KabKota'!$E$2:$E$415,FALSE))</f>
        <v>Catur Karyati/ 085716795177</v>
      </c>
      <c r="G233" s="218" t="str">
        <f t="array" ref="G233">INDEX('Ortala-KabKota'!G$2:G$415,MATCH($D233,'Ortala-KabKota'!$E$2:$E$415,FALSE))</f>
        <v/>
      </c>
      <c r="H233" s="218" t="str">
        <f t="array" ref="H233">INDEX('Ortala-KabKota'!H$2:H$415,MATCH($D233,'Ortala-KabKota'!$E$2:$E$415,FALSE))</f>
        <v/>
      </c>
      <c r="I233" s="218" t="str">
        <f t="array" ref="I233">INDEX('Ortala-KabKota'!I$2:I$415,MATCH($D233,'Ortala-KabKota'!$E$2:$E$415,FALSE))</f>
        <v/>
      </c>
      <c r="J233" s="218" t="str">
        <f t="array" ref="J233">INDEX('Ortala-KabKota'!J$2:J$415,MATCH($D233,'Ortala-KabKota'!$E$2:$E$415,FALSE))</f>
        <v>UPTD PPA</v>
      </c>
      <c r="K233" s="218" t="str">
        <f t="array" ref="K233">INDEX('Ortala-KabKota'!K$2:K$415,MATCH($D233,'Ortala-KabKota'!$E$2:$E$415,FALSE))</f>
        <v>Peraturan Walikota Semarang Nomor 13 Tahun 2023</v>
      </c>
      <c r="L233" s="218">
        <f t="array" ref="L233">INDEX('Ortala-KabKota'!L$2:L$415,MATCH($D233,'Ortala-KabKota'!$E$2:$E$415,FALSE))</f>
        <v>2023</v>
      </c>
      <c r="M233" s="218" t="str">
        <f t="array" ref="M233">INDEX('Ortala-KabKota'!M$2:M$415,MATCH($D233,'Ortala-KabKota'!$E$2:$E$415,FALSE))</f>
        <v>A</v>
      </c>
      <c r="N233" s="218" t="str">
        <f t="array" ref="N233">INDEX('Ortala-KabKota'!N$2:N$415,MATCH($D233,'Ortala-KabKota'!$E$2:$E$415,FALSE))</f>
        <v>Yuni/ 082227764078</v>
      </c>
      <c r="O233" s="218" t="str">
        <f t="array" ref="O233">INDEX('Ortala-KabKota'!O$2:O$415,MATCH($D233,'Ortala-KabKota'!$E$2:$E$415,FALSE))</f>
        <v/>
      </c>
      <c r="P233" s="218" t="str">
        <f t="array" ref="P233">INDEX('Ortala-KabKota'!P$2:P$415,MATCH($D233,'Ortala-KabKota'!$E$2:$E$415,FALSE))</f>
        <v/>
      </c>
      <c r="Q233" s="218" t="str">
        <f t="array" ref="Q233">INDEX('Ortala-KabKota'!Q$2:Q$415,MATCH($D233,'Ortala-KabKota'!$E$2:$E$415,FALSE))</f>
        <v/>
      </c>
      <c r="R233" s="218" t="str">
        <f t="array" ref="R233">INDEX('Ortala-KabKota'!R$2:R$415,MATCH($D233,'Ortala-KabKota'!$E$2:$E$415,FALSE))</f>
        <v/>
      </c>
      <c r="S233" s="218" t="str">
        <f t="array" ref="S233">INDEX('Ortala-KabKota'!S$2:S$415,MATCH($D233,'Ortala-KabKota'!$E$2:$E$415,FALSE))</f>
        <v/>
      </c>
      <c r="T233" s="218" t="str">
        <f t="array" ref="T233">INDEX('Ortala-KabKota'!T$2:T$415,MATCH($D233,'Ortala-KabKota'!$E$2:$E$415,FALSE))</f>
        <v/>
      </c>
      <c r="U233" s="218" t="str">
        <f t="array" ref="U233">INDEX('Ortala-KabKota'!U$2:U$415,MATCH($D233,'Ortala-KabKota'!$E$2:$E$415,FALSE))</f>
        <v/>
      </c>
      <c r="V233" s="218" t="str">
        <f t="array" ref="V233">INDEX('Ortala-KabKota'!V$2:V$415,MATCH($D233,'Ortala-KabKota'!$E$2:$E$415,FALSE))</f>
        <v/>
      </c>
      <c r="W233" s="218" t="str">
        <f t="array" ref="W233">INDEX('Ortala-KabKota'!W$2:W$415,MATCH($D233,'Ortala-KabKota'!$E$2:$E$415,FALSE))</f>
        <v/>
      </c>
      <c r="X233" s="218" t="str">
        <f t="array" ref="X233">INDEX('Ortala-KabKota'!X$2:X$415,MATCH($D233,'Ortala-KabKota'!$E$2:$E$415,FALSE))</f>
        <v/>
      </c>
      <c r="Y233" s="218" t="str">
        <f t="array" ref="Y233">INDEX('Ortala-KabKota'!Y$2:Y$415,MATCH($D233,'Ortala-KabKota'!$E$2:$E$415,FALSE))</f>
        <v/>
      </c>
      <c r="Z233" s="218" t="str">
        <f t="array" ref="Z233">INDEX('Ortala-KabKota'!Z$2:Z$415,MATCH($D233,'Ortala-KabKota'!$E$2:$E$415,FALSE))</f>
        <v/>
      </c>
      <c r="AA233" s="218" t="str">
        <f t="array" ref="AA233">INDEX('Ortala-KabKota'!AA$2:AA$415,MATCH($D233,'Ortala-KabKota'!$E$2:$E$415,FALSE))</f>
        <v/>
      </c>
      <c r="AB233" s="218" t="str">
        <f t="array" ref="AB233">INDEX('Ortala-KabKota'!AB$2:AB$415,MATCH($D233,'Ortala-KabKota'!$E$2:$E$415,FALSE))</f>
        <v/>
      </c>
      <c r="AC233" s="218" t="str">
        <f t="array" ref="AC233">INDEX('Ortala-KabKota'!AC$2:AC$415,MATCH($D233,'Ortala-KabKota'!$E$2:$E$415,FALSE))</f>
        <v/>
      </c>
      <c r="AD233" s="218" t="str">
        <f t="array" ref="AD233">INDEX('Ortala-KabKota'!AD$2:AD$415,MATCH($D233,'Ortala-KabKota'!$E$2:$E$415,FALSE))</f>
        <v/>
      </c>
      <c r="AE233" s="218" t="str">
        <f t="array" ref="AE233">INDEX('Ortala-KabKota'!AE$2:AE$415,MATCH($D233,'Ortala-KabKota'!$E$2:$E$415,FALSE))</f>
        <v/>
      </c>
      <c r="AF233" s="218" t="str">
        <f t="array" ref="AF233">INDEX('Ortala-KabKota'!AF$2:AF$415,MATCH($D233,'Ortala-KabKota'!$E$2:$E$415,FALSE))</f>
        <v/>
      </c>
      <c r="AG233" s="218" t="str">
        <f t="array" ref="AG233">INDEX('Ortala-KabKota'!AG$2:AG$415,MATCH($D233,'Ortala-KabKota'!$E$2:$E$415,FALSE))</f>
        <v/>
      </c>
      <c r="AH233" s="218" t="str">
        <f t="array" ref="AH233">INDEX('Ortala-KabKota'!AH$2:AH$415,MATCH($D233,'Ortala-KabKota'!$E$2:$E$415,FALSE))</f>
        <v/>
      </c>
      <c r="AI233" s="218" t="str">
        <f t="array" ref="AI233">INDEX('Ortala-KabKota'!AI$2:AI$415,MATCH($D233,'Ortala-KabKota'!$E$2:$E$415,FALSE))</f>
        <v/>
      </c>
      <c r="AJ233" s="218" t="str">
        <f t="array" ref="AJ233">INDEX('Ortala-KabKota'!AJ$2:AJ$415,MATCH($D233,'Ortala-KabKota'!$E$2:$E$415,FALSE))</f>
        <v/>
      </c>
      <c r="AK233" s="218" t="str">
        <f t="array" ref="AK233">INDEX('Ortala-KabKota'!AK$2:AK$415,MATCH($D233,'Ortala-KabKota'!$E$2:$E$415,FALSE))</f>
        <v/>
      </c>
      <c r="AL233" s="218" t="str">
        <f t="array" ref="AL233">INDEX('Ortala-KabKota'!AL$2:AL$415,MATCH($D233,'Ortala-KabKota'!$E$2:$E$415,FALSE))</f>
        <v/>
      </c>
      <c r="AM233" s="218" t="str">
        <f t="array" ref="AM233">INDEX('Ortala-KabKota'!AM$2:AM$415,MATCH($D233,'Ortala-KabKota'!$E$2:$E$415,FALSE))</f>
        <v/>
      </c>
      <c r="AN233" s="218" t="str">
        <f t="array" ref="AN233">INDEX('Ortala-KabKota'!AN$2:AN$415,MATCH($D233,'Ortala-KabKota'!$E$2:$E$415,FALSE))</f>
        <v/>
      </c>
      <c r="AO233" s="218" t="str">
        <f t="array" ref="AO233">INDEX('Ortala-KabKota'!AO$2:AO$415,MATCH($D233,'Ortala-KabKota'!$E$2:$E$415,FALSE))</f>
        <v/>
      </c>
      <c r="AP233" s="218" t="str">
        <f t="array" ref="AP233">INDEX('Ortala-KabKota'!AP$2:AP$415,MATCH($D233,'Ortala-KabKota'!$E$2:$E$415,FALSE))</f>
        <v/>
      </c>
      <c r="AQ233" s="218" t="str">
        <f t="array" ref="AQ233">INDEX('Ortala-KabKota'!AQ$2:AQ$415,MATCH($D233,'Ortala-KabKota'!$E$2:$E$415,FALSE))</f>
        <v/>
      </c>
      <c r="AR233" s="218" t="str">
        <f t="array" ref="AR233">INDEX('Ortala-KabKota'!AR$2:AR$415,MATCH($D233,'Ortala-KabKota'!$E$2:$E$415,FALSE))</f>
        <v/>
      </c>
      <c r="AS233" s="218" t="str">
        <f t="array" ref="AS233">INDEX('Ortala-KabKota'!AS$2:AS$415,MATCH($D233,'Ortala-KabKota'!$E$2:$E$415,FALSE))</f>
        <v/>
      </c>
      <c r="AT233" s="218" t="str">
        <f t="array" ref="AT233">INDEX('Ortala-KabKota'!AT$2:AT$415,MATCH($D233,'Ortala-KabKota'!$E$2:$E$415,FALSE))</f>
        <v/>
      </c>
      <c r="AU233" s="218" t="str">
        <f t="array" ref="AU233">INDEX('UPTD PPA KabKota'!D$5:D$513,MATCH($D233,'UPTD PPA KabKota'!$C$5:$C$513,FALSE))</f>
        <v>Isti Wijaksari, SE</v>
      </c>
      <c r="AV233" s="218" t="str">
        <f t="array" ref="AV233">INDEX('UPTD PPA KabKota'!E$5:E$513,MATCH($D233,'UPTD PPA KabKota'!$C$5:$C$513,FALSE))</f>
        <v>Jl. Dr. Sutomo No. 19 A</v>
      </c>
      <c r="AW233" s="218">
        <f t="array" ref="AW233">INDEX('UPTD PPA KabKota'!F$5:F$513,MATCH($D233,'UPTD PPA KabKota'!$C$5:$C$513,FALSE))</f>
        <v>8112845332</v>
      </c>
      <c r="AX233" s="218">
        <f t="array" ref="AX233">INDEX('UPTD PPA KabKota'!G$5:G$513,MATCH($D233,'UPTD PPA KabKota'!$C$5:$C$513,FALSE))</f>
        <v>8112845332</v>
      </c>
      <c r="AY233" s="218" t="str">
        <f t="array" ref="AY233">INDEX('UPTD PPA KabKota'!H$5:H$513,MATCH($D233,'UPTD PPA KabKota'!$C$5:$C$513,FALSE))</f>
        <v>UPTD PPA</v>
      </c>
      <c r="AZ233" s="218" t="str">
        <f t="array" ref="AZ233">INDEX('UPTD PPA KabKota'!I$5:I$513,MATCH($D233,'UPTD PPA KabKota'!$C$5:$C$513,FALSE))</f>
        <v>Peraturan Walikota Semarang Nomor 13 Tahun 2023</v>
      </c>
      <c r="BA233" s="218">
        <f t="array" ref="BA233">INDEX('UPTD PPA KabKota'!J$5:J$513,MATCH($D233,'UPTD PPA KabKota'!$C$5:$C$513,FALSE))</f>
        <v>2023</v>
      </c>
      <c r="BB233" s="218" t="str">
        <f t="array" ref="BB233">INDEX('UPTD PPA KabKota'!K$5:K$513,MATCH($D233,'UPTD PPA KabKota'!$C$5:$C$513,FALSE))</f>
        <v>A</v>
      </c>
      <c r="BC233" s="218" t="str">
        <f t="array" ref="BC233">INDEX('UPTD PPA KabKota'!L$5:L$513,MATCH($D233,'UPTD PPA KabKota'!$C$5:$C$513,FALSE))</f>
        <v>Isti Wijaksari, SE/081325536160</v>
      </c>
      <c r="BD233" s="218" t="str">
        <f t="array" ref="BD233">INDEX('UPTD PPA KabKota'!M$5:M$513,MATCH($D233,'UPTD PPA KabKota'!$C$5:$C$513,FALSE))</f>
        <v>uptdppakotasemarang@gmail.com</v>
      </c>
      <c r="BE233" s="218" t="str">
        <f t="array" ref="BE233">INDEX('UPTD PPA KabKota'!N$5:N$513,MATCH($D233,'UPTD PPA KabKota'!$C$5:$C$513,FALSE))</f>
        <v>Kepala UPTD, Kasubag TU dan Kelompok Jabatan Fungsional</v>
      </c>
      <c r="BF233" s="218" t="str">
        <f t="array" ref="BF233">INDEX('UPTD PPA KabKota'!O$5:O$513,MATCH($D233,'UPTD PPA KabKota'!$C$5:$C$513,FALSE))</f>
        <v>Mandiri</v>
      </c>
      <c r="BG233" s="218" t="str">
        <f t="array" ref="BG233">INDEX('UPTD PPA KabKota'!P$5:P$513,MATCH($D233,'UPTD PPA KabKota'!$C$5:$C$513,FALSE))</f>
        <v>Sewa/Kontrak</v>
      </c>
      <c r="BH233" s="218" t="str">
        <f t="array" ref="BH233">INDEX('UPTD PPA KabKota'!Q$5:Q$513,MATCH($D233,'UPTD PPA KabKota'!$C$5:$C$513,FALSE))</f>
        <v>-</v>
      </c>
      <c r="BI233" s="218" t="str">
        <f t="array" ref="BI233">INDEX('UPTD PPA KabKota'!R$5:R$513,MATCH($D233,'UPTD PPA KabKota'!$C$5:$C$513,FALSE))</f>
        <v>Ada</v>
      </c>
      <c r="BJ233" s="218" t="str">
        <f t="array" ref="BJ233">INDEX('UPTD PPA KabKota'!S$5:S$513,MATCH($D233,'UPTD PPA KabKota'!$C$5:$C$513,FALSE))</f>
        <v>Ada</v>
      </c>
      <c r="BK233" s="218" t="str">
        <f t="array" ref="BK233">INDEX('UPTD PPA KabKota'!T$5:T$513,MATCH($D233,'UPTD PPA KabKota'!$C$5:$C$513,FALSE))</f>
        <v>Ada</v>
      </c>
      <c r="BL233" s="218" t="str">
        <f t="array" ref="BL233">INDEX('UPTD PPA KabKota'!U$5:U$513,MATCH($D233,'UPTD PPA KabKota'!$C$5:$C$513,FALSE))</f>
        <v>Ada</v>
      </c>
      <c r="BM233" s="218" t="str">
        <f t="array" ref="BM233">INDEX('UPTD PPA KabKota'!V$5:V$513,MATCH($D233,'UPTD PPA KabKota'!$C$5:$C$513,FALSE))</f>
        <v>Tidak Ada</v>
      </c>
      <c r="BN233" s="218" t="str">
        <f t="array" ref="BN233">INDEX('UPTD PPA KabKota'!W$5:W$513,MATCH($D233,'UPTD PPA KabKota'!$C$5:$C$513,FALSE))</f>
        <v>Tidak Ada</v>
      </c>
      <c r="BO233" s="218" t="str">
        <f t="array" ref="BO233">INDEX('UPTD PPA KabKota'!X$5:X$513,MATCH($D233,'UPTD PPA KabKota'!$C$5:$C$513,FALSE))</f>
        <v>Ada</v>
      </c>
      <c r="BP233" s="218" t="str">
        <f t="array" ref="BP233">INDEX('UPTD PPA KabKota'!Y$5:Y$513,MATCH($D233,'UPTD PPA KabKota'!$C$5:$C$513,FALSE))</f>
        <v>Ada</v>
      </c>
      <c r="BQ233" s="218" t="str">
        <f t="array" ref="BQ233">INDEX('UPTD PPA KabKota'!Z$5:Z$513,MATCH($D233,'UPTD PPA KabKota'!$C$5:$C$513,FALSE))</f>
        <v>Tidak Ada</v>
      </c>
      <c r="BR233" s="218" t="str">
        <f t="array" ref="BR233">INDEX('UPTD PPA KabKota'!AA$5:AA$513,MATCH($D233,'UPTD PPA KabKota'!$C$5:$C$513,FALSE))</f>
        <v>Tidak Ada</v>
      </c>
      <c r="BS233" s="218" t="str">
        <f t="array" ref="BS233">INDEX('UPTD PPA KabKota'!AB$5:AB$513,MATCH($D233,'UPTD PPA KabKota'!$C$5:$C$513,FALSE))</f>
        <v>Ada</v>
      </c>
      <c r="BT233" s="218" t="str">
        <f t="array" ref="BT233">INDEX('UPTD PPA KabKota'!AC$5:AC$513,MATCH($D233,'UPTD PPA KabKota'!$C$5:$C$513,FALSE))</f>
        <v>Sudah</v>
      </c>
      <c r="BU233" s="218" t="str">
        <f t="array" ref="BU233">INDEX('UPTD PPA KabKota'!AD$5:AD$513,MATCH($D233,'UPTD PPA KabKota'!$C$5:$C$513,FALSE))</f>
        <v>Sudah</v>
      </c>
      <c r="BV233" s="218" t="str">
        <f t="array" ref="BV233">INDEX('UPTD PPA KabKota'!AE$5:AE$513,MATCH($D233,'UPTD PPA KabKota'!$C$5:$C$513,FALSE))</f>
        <v>Sudah</v>
      </c>
      <c r="BW233" s="218" t="str">
        <f t="array" ref="BW233">INDEX('UPTD PPA KabKota'!AF$5:AF$513,MATCH($D233,'UPTD PPA KabKota'!$C$5:$C$513,FALSE))</f>
        <v>Sudah</v>
      </c>
      <c r="BX233" s="218" t="str">
        <f t="array" ref="BX233">INDEX('UPTD PPA KabKota'!AG$5:AG$513,MATCH($D233,'UPTD PPA KabKota'!$C$5:$C$513,FALSE))</f>
        <v>Sudah</v>
      </c>
      <c r="BY233" s="218" t="str">
        <f t="array" ref="BY233">INDEX('UPTD PPA KabKota'!AH$5:AH$513,MATCH($D233,'UPTD PPA KabKota'!$C$5:$C$513,FALSE))</f>
        <v>Sudah</v>
      </c>
      <c r="BZ233" s="218" t="str">
        <f t="array" ref="BZ233">INDEX('UPTD PPA KabKota'!AI$5:AI$513,MATCH($D233,'UPTD PPA KabKota'!$C$5:$C$513,FALSE))</f>
        <v>Sudah</v>
      </c>
      <c r="CA233" s="218" t="str">
        <f t="array" ref="CA233">INDEX('UPTD PPA KabKota'!AJ$5:AJ$513,MATCH($D233,'UPTD PPA KabKota'!$C$5:$C$513,FALSE))</f>
        <v>Sudah</v>
      </c>
      <c r="CB233" s="218" t="str">
        <f t="array" ref="CB233">INDEX('UPTD PPA KabKota'!AK$5:AK$513,MATCH($D233,'UPTD PPA KabKota'!$C$5:$C$513,FALSE))</f>
        <v>Sudah</v>
      </c>
      <c r="CC233" s="218" t="str">
        <f t="array" ref="CC233">INDEX('UPTD PPA KabKota'!AL$5:AL$513,MATCH($D233,'UPTD PPA KabKota'!$C$5:$C$513,FALSE))</f>
        <v>Sudah</v>
      </c>
      <c r="CD233" s="218" t="str">
        <f t="array" ref="CD233">INDEX('UPTD PPA KabKota'!AM$5:AM$513,MATCH($D233,'UPTD PPA KabKota'!$C$5:$C$513,FALSE))</f>
        <v>Sudah</v>
      </c>
      <c r="CE233" s="218" t="str">
        <f t="array" ref="CE233">INDEX('UPTD PPA KabKota'!AN$5:AN$513,MATCH($D233,'UPTD PPA KabKota'!$C$5:$C$513,FALSE))</f>
        <v/>
      </c>
      <c r="CF233" s="218" t="str">
        <f t="array" ref="CF233">INDEX('UPTD PPA KabKota'!AO$5:AO$513,MATCH($D233,'UPTD PPA KabKota'!$C$5:$C$513,FALSE))</f>
        <v>266 kasus</v>
      </c>
      <c r="CG233" s="218" t="str">
        <f t="array" ref="CG233">INDEX('UPTD PPA KabKota'!AP$5:AP$513,MATCH($D233,'UPTD PPA KabKota'!$C$5:$C$513,FALSE))</f>
        <v>KDRT</v>
      </c>
      <c r="CH233" s="218" t="str">
        <f t="array" ref="CH233">INDEX('UPTD PPA KabKota'!AQ$5:AQ$513,MATCH($D233,'UPTD PPA KabKota'!$C$5:$C$513,FALSE))</f>
        <v/>
      </c>
      <c r="CI233" s="218" t="str">
        <f t="array" ref="CI233">INDEX('UPTD PPA KabKota'!AR$5:AR$513,MATCH($D233,'UPTD PPA KabKota'!$C$5:$C$513,FALSE))</f>
        <v/>
      </c>
      <c r="CJ233" s="218" t="str">
        <f t="array" ref="CJ233">INDEX('UPTD PPA KabKota'!AS$5:AS$513,MATCH($D233,'UPTD PPA KabKota'!$C$5:$C$513,FALSE))</f>
        <v/>
      </c>
      <c r="CK233" s="218" t="str">
        <f t="array" ref="CK233">INDEX('UPTD PPA KabKota'!AT$5:AT$513,MATCH($D233,'UPTD PPA KabKota'!$C$5:$C$513,FALSE))</f>
        <v/>
      </c>
      <c r="CL233" s="218" t="str">
        <f t="array" ref="CL233">INDEX('UPTD PPA KabKota'!AU$5:AU$513,MATCH($D233,'UPTD PPA KabKota'!$C$5:$C$513,FALSE))</f>
        <v/>
      </c>
      <c r="CM233" s="218" t="str">
        <f t="array" ref="CM233">INDEX('UPTD PPA KabKota'!AV$5:AV$513,MATCH($D233,'UPTD PPA KabKota'!$C$5:$C$513,FALSE))</f>
        <v/>
      </c>
      <c r="CN233" s="218" t="str">
        <f t="array" ref="CN233">INDEX('UPTD PPA KabKota'!AW$5:AW$513,MATCH($D233,'UPTD PPA KabKota'!$C$5:$C$513,FALSE))</f>
        <v/>
      </c>
      <c r="CO233" s="218" t="str">
        <f t="array" ref="CO233">INDEX('UPTD PPA KabKota'!AX$5:AX$513,MATCH($D233,'UPTD PPA KabKota'!$C$5:$C$513,FALSE))</f>
        <v>v</v>
      </c>
      <c r="CP233" s="218" t="str">
        <f t="array" ref="CP233">INDEX('UPTD PPA KabKota'!AY$5:AY$513,MATCH($D233,'UPTD PPA KabKota'!$C$5:$C$513,FALSE))</f>
        <v/>
      </c>
      <c r="CQ233" s="209" t="str">
        <f>IFERROR(__xludf.DUMMYFUNCTION("IF(ISBLANK($K233),"""",IF(REGEXMATCH($K233,""Peraturan""),""Ada"",IF(REGEXMATCH($K233,""Rekomendasi""),""Tidak Ada"", $K233)))
"),"Ada")</f>
        <v>Ada</v>
      </c>
      <c r="CR233" s="209" t="str">
        <f t="array" ref="CR233">index('UPTD PPA KabKota'!$BI$5:$BI$513,match($D233,'UPTD PPA KabKota'!$C$5:$C$513,false))</f>
        <v>Ada</v>
      </c>
      <c r="CS233" s="314" t="str">
        <f>IFS(CQ233="Ada","Ada",CR233="Ada","Ada",CR233="Tidak Ada","Tidak Ada")</f>
        <v>Ada</v>
      </c>
    </row>
    <row r="234">
      <c r="A234" s="334">
        <v>228.0</v>
      </c>
      <c r="B234" s="334">
        <v>34.0</v>
      </c>
      <c r="C234" s="311" t="s">
        <v>4769</v>
      </c>
      <c r="D234" s="312" t="s">
        <v>2351</v>
      </c>
      <c r="E234" s="315">
        <v>45748.0</v>
      </c>
      <c r="F234" s="218" t="str">
        <f t="array" ref="F234">INDEX('Ortala-KabKota'!F$2:F$415,MATCH($D234,'Ortala-KabKota'!$E$2:$E$415,FALSE))</f>
        <v>#N/A</v>
      </c>
      <c r="G234" s="218" t="str">
        <f t="array" ref="G234">INDEX('Ortala-KabKota'!G$2:G$415,MATCH($D234,'Ortala-KabKota'!$E$2:$E$415,FALSE))</f>
        <v>#N/A</v>
      </c>
      <c r="H234" s="218" t="str">
        <f t="array" ref="H234">INDEX('Ortala-KabKota'!H$2:H$415,MATCH($D234,'Ortala-KabKota'!$E$2:$E$415,FALSE))</f>
        <v>#N/A</v>
      </c>
      <c r="I234" s="218" t="str">
        <f t="array" ref="I234">INDEX('Ortala-KabKota'!I$2:I$415,MATCH($D234,'Ortala-KabKota'!$E$2:$E$415,FALSE))</f>
        <v>#N/A</v>
      </c>
      <c r="J234" s="218" t="str">
        <f t="array" ref="J234">INDEX('Ortala-KabKota'!J$2:J$415,MATCH($D234,'Ortala-KabKota'!$E$2:$E$415,FALSE))</f>
        <v>#N/A</v>
      </c>
      <c r="K234" s="218" t="str">
        <f t="array" ref="K234">INDEX('Ortala-KabKota'!K$2:K$415,MATCH($D234,'Ortala-KabKota'!$E$2:$E$415,FALSE))</f>
        <v>#N/A</v>
      </c>
      <c r="L234" s="218" t="str">
        <f t="array" ref="L234">INDEX('Ortala-KabKota'!L$2:L$415,MATCH($D234,'Ortala-KabKota'!$E$2:$E$415,FALSE))</f>
        <v>#N/A</v>
      </c>
      <c r="M234" s="218" t="str">
        <f t="array" ref="M234">INDEX('Ortala-KabKota'!M$2:M$415,MATCH($D234,'Ortala-KabKota'!$E$2:$E$415,FALSE))</f>
        <v>#N/A</v>
      </c>
      <c r="N234" s="218" t="str">
        <f t="array" ref="N234">INDEX('Ortala-KabKota'!N$2:N$415,MATCH($D234,'Ortala-KabKota'!$E$2:$E$415,FALSE))</f>
        <v>#N/A</v>
      </c>
      <c r="O234" s="218" t="str">
        <f t="array" ref="O234">INDEX('Ortala-KabKota'!O$2:O$415,MATCH($D234,'Ortala-KabKota'!$E$2:$E$415,FALSE))</f>
        <v>#N/A</v>
      </c>
      <c r="P234" s="218" t="str">
        <f t="array" ref="P234">INDEX('Ortala-KabKota'!P$2:P$415,MATCH($D234,'Ortala-KabKota'!$E$2:$E$415,FALSE))</f>
        <v>#N/A</v>
      </c>
      <c r="Q234" s="218" t="str">
        <f t="array" ref="Q234">INDEX('Ortala-KabKota'!Q$2:Q$415,MATCH($D234,'Ortala-KabKota'!$E$2:$E$415,FALSE))</f>
        <v>#N/A</v>
      </c>
      <c r="R234" s="218" t="str">
        <f t="array" ref="R234">INDEX('Ortala-KabKota'!R$2:R$415,MATCH($D234,'Ortala-KabKota'!$E$2:$E$415,FALSE))</f>
        <v>#N/A</v>
      </c>
      <c r="S234" s="218" t="str">
        <f t="array" ref="S234">INDEX('Ortala-KabKota'!S$2:S$415,MATCH($D234,'Ortala-KabKota'!$E$2:$E$415,FALSE))</f>
        <v>#N/A</v>
      </c>
      <c r="T234" s="218" t="str">
        <f t="array" ref="T234">INDEX('Ortala-KabKota'!T$2:T$415,MATCH($D234,'Ortala-KabKota'!$E$2:$E$415,FALSE))</f>
        <v>#N/A</v>
      </c>
      <c r="U234" s="218" t="str">
        <f t="array" ref="U234">INDEX('Ortala-KabKota'!U$2:U$415,MATCH($D234,'Ortala-KabKota'!$E$2:$E$415,FALSE))</f>
        <v>#N/A</v>
      </c>
      <c r="V234" s="218" t="str">
        <f t="array" ref="V234">INDEX('Ortala-KabKota'!V$2:V$415,MATCH($D234,'Ortala-KabKota'!$E$2:$E$415,FALSE))</f>
        <v>#N/A</v>
      </c>
      <c r="W234" s="218" t="str">
        <f t="array" ref="W234">INDEX('Ortala-KabKota'!W$2:W$415,MATCH($D234,'Ortala-KabKota'!$E$2:$E$415,FALSE))</f>
        <v>#N/A</v>
      </c>
      <c r="X234" s="218" t="str">
        <f t="array" ref="X234">INDEX('Ortala-KabKota'!X$2:X$415,MATCH($D234,'Ortala-KabKota'!$E$2:$E$415,FALSE))</f>
        <v>#N/A</v>
      </c>
      <c r="Y234" s="218" t="str">
        <f t="array" ref="Y234">INDEX('Ortala-KabKota'!Y$2:Y$415,MATCH($D234,'Ortala-KabKota'!$E$2:$E$415,FALSE))</f>
        <v>#N/A</v>
      </c>
      <c r="Z234" s="218" t="str">
        <f t="array" ref="Z234">INDEX('Ortala-KabKota'!Z$2:Z$415,MATCH($D234,'Ortala-KabKota'!$E$2:$E$415,FALSE))</f>
        <v>#N/A</v>
      </c>
      <c r="AA234" s="218" t="str">
        <f t="array" ref="AA234">INDEX('Ortala-KabKota'!AA$2:AA$415,MATCH($D234,'Ortala-KabKota'!$E$2:$E$415,FALSE))</f>
        <v>#N/A</v>
      </c>
      <c r="AB234" s="218" t="str">
        <f t="array" ref="AB234">INDEX('Ortala-KabKota'!AB$2:AB$415,MATCH($D234,'Ortala-KabKota'!$E$2:$E$415,FALSE))</f>
        <v>#N/A</v>
      </c>
      <c r="AC234" s="218" t="str">
        <f t="array" ref="AC234">INDEX('Ortala-KabKota'!AC$2:AC$415,MATCH($D234,'Ortala-KabKota'!$E$2:$E$415,FALSE))</f>
        <v>#N/A</v>
      </c>
      <c r="AD234" s="218" t="str">
        <f t="array" ref="AD234">INDEX('Ortala-KabKota'!AD$2:AD$415,MATCH($D234,'Ortala-KabKota'!$E$2:$E$415,FALSE))</f>
        <v>#N/A</v>
      </c>
      <c r="AE234" s="218" t="str">
        <f t="array" ref="AE234">INDEX('Ortala-KabKota'!AE$2:AE$415,MATCH($D234,'Ortala-KabKota'!$E$2:$E$415,FALSE))</f>
        <v>#N/A</v>
      </c>
      <c r="AF234" s="218" t="str">
        <f t="array" ref="AF234">INDEX('Ortala-KabKota'!AF$2:AF$415,MATCH($D234,'Ortala-KabKota'!$E$2:$E$415,FALSE))</f>
        <v>#N/A</v>
      </c>
      <c r="AG234" s="218" t="str">
        <f t="array" ref="AG234">INDEX('Ortala-KabKota'!AG$2:AG$415,MATCH($D234,'Ortala-KabKota'!$E$2:$E$415,FALSE))</f>
        <v>#N/A</v>
      </c>
      <c r="AH234" s="218" t="str">
        <f t="array" ref="AH234">INDEX('Ortala-KabKota'!AH$2:AH$415,MATCH($D234,'Ortala-KabKota'!$E$2:$E$415,FALSE))</f>
        <v>#N/A</v>
      </c>
      <c r="AI234" s="218" t="str">
        <f t="array" ref="AI234">INDEX('Ortala-KabKota'!AI$2:AI$415,MATCH($D234,'Ortala-KabKota'!$E$2:$E$415,FALSE))</f>
        <v>#N/A</v>
      </c>
      <c r="AJ234" s="218" t="str">
        <f t="array" ref="AJ234">INDEX('Ortala-KabKota'!AJ$2:AJ$415,MATCH($D234,'Ortala-KabKota'!$E$2:$E$415,FALSE))</f>
        <v>#N/A</v>
      </c>
      <c r="AK234" s="218" t="str">
        <f t="array" ref="AK234">INDEX('Ortala-KabKota'!AK$2:AK$415,MATCH($D234,'Ortala-KabKota'!$E$2:$E$415,FALSE))</f>
        <v>#N/A</v>
      </c>
      <c r="AL234" s="218" t="str">
        <f t="array" ref="AL234">INDEX('Ortala-KabKota'!AL$2:AL$415,MATCH($D234,'Ortala-KabKota'!$E$2:$E$415,FALSE))</f>
        <v>#N/A</v>
      </c>
      <c r="AM234" s="218" t="str">
        <f t="array" ref="AM234">INDEX('Ortala-KabKota'!AM$2:AM$415,MATCH($D234,'Ortala-KabKota'!$E$2:$E$415,FALSE))</f>
        <v>#N/A</v>
      </c>
      <c r="AN234" s="218" t="str">
        <f t="array" ref="AN234">INDEX('Ortala-KabKota'!AN$2:AN$415,MATCH($D234,'Ortala-KabKota'!$E$2:$E$415,FALSE))</f>
        <v>#N/A</v>
      </c>
      <c r="AO234" s="218" t="str">
        <f t="array" ref="AO234">INDEX('Ortala-KabKota'!AO$2:AO$415,MATCH($D234,'Ortala-KabKota'!$E$2:$E$415,FALSE))</f>
        <v>#N/A</v>
      </c>
      <c r="AP234" s="218" t="str">
        <f t="array" ref="AP234">INDEX('Ortala-KabKota'!AP$2:AP$415,MATCH($D234,'Ortala-KabKota'!$E$2:$E$415,FALSE))</f>
        <v>#N/A</v>
      </c>
      <c r="AQ234" s="218" t="str">
        <f t="array" ref="AQ234">INDEX('Ortala-KabKota'!AQ$2:AQ$415,MATCH($D234,'Ortala-KabKota'!$E$2:$E$415,FALSE))</f>
        <v>#N/A</v>
      </c>
      <c r="AR234" s="218" t="str">
        <f t="array" ref="AR234">INDEX('Ortala-KabKota'!AR$2:AR$415,MATCH($D234,'Ortala-KabKota'!$E$2:$E$415,FALSE))</f>
        <v>#N/A</v>
      </c>
      <c r="AS234" s="218" t="str">
        <f t="array" ref="AS234">INDEX('Ortala-KabKota'!AS$2:AS$415,MATCH($D234,'Ortala-KabKota'!$E$2:$E$415,FALSE))</f>
        <v>#N/A</v>
      </c>
      <c r="AT234" s="218" t="str">
        <f t="array" ref="AT234">INDEX('Ortala-KabKota'!AT$2:AT$415,MATCH($D234,'Ortala-KabKota'!$E$2:$E$415,FALSE))</f>
        <v>#N/A</v>
      </c>
      <c r="AU234" s="218" t="str">
        <f t="array" ref="AU234">INDEX('UPTD PPA KabKota'!D$5:D$513,MATCH($D234,'UPTD PPA KabKota'!$C$5:$C$513,FALSE))</f>
        <v>Dyah Ayu Ermawati, S.KM</v>
      </c>
      <c r="AV234" s="218" t="str">
        <f t="array" ref="AV234">INDEX('UPTD PPA KabKota'!E$5:E$513,MATCH($D234,'UPTD PPA KabKota'!$C$5:$C$513,FALSE))</f>
        <v>Jl. Majapahit No. 7A Kota Pekalongan</v>
      </c>
      <c r="AW234" s="218" t="str">
        <f t="array" ref="AW234">INDEX('UPTD PPA KabKota'!F$5:F$513,MATCH($D234,'UPTD PPA KabKota'!$C$5:$C$513,FALSE))</f>
        <v>-</v>
      </c>
      <c r="AX234" s="218">
        <f t="array" ref="AX234">INDEX('UPTD PPA KabKota'!G$5:G$513,MATCH($D234,'UPTD PPA KabKota'!$C$5:$C$513,FALSE))</f>
        <v>85700743448</v>
      </c>
      <c r="AY234" s="218" t="str">
        <f t="array" ref="AY234">INDEX('UPTD PPA KabKota'!H$5:H$513,MATCH($D234,'UPTD PPA KabKota'!$C$5:$C$513,FALSE))</f>
        <v>UPTD PPA</v>
      </c>
      <c r="AZ234" s="218" t="str">
        <f t="array" ref="AZ234">INDEX('UPTD PPA KabKota'!I$5:I$513,MATCH($D234,'UPTD PPA KabKota'!$C$5:$C$513,FALSE))</f>
        <v>Peraturan Walikota Pekalongan Nomor 33 Tahun 2024</v>
      </c>
      <c r="BA234" s="218">
        <f t="array" ref="BA234">INDEX('UPTD PPA KabKota'!J$5:J$513,MATCH($D234,'UPTD PPA KabKota'!$C$5:$C$513,FALSE))</f>
        <v>2024</v>
      </c>
      <c r="BB234" s="218" t="str">
        <f t="array" ref="BB234">INDEX('UPTD PPA KabKota'!K$5:K$513,MATCH($D234,'UPTD PPA KabKota'!$C$5:$C$513,FALSE))</f>
        <v>B</v>
      </c>
      <c r="BC234" s="218" t="str">
        <f t="array" ref="BC234">INDEX('UPTD PPA KabKota'!L$5:L$513,MATCH($D234,'UPTD PPA KabKota'!$C$5:$C$513,FALSE))</f>
        <v>Dyah Ayu Ermawati, S.KM</v>
      </c>
      <c r="BD234" s="218" t="str">
        <f t="array" ref="BD234">INDEX('UPTD PPA KabKota'!M$5:M$513,MATCH($D234,'UPTD PPA KabKota'!$C$5:$C$513,FALSE))</f>
        <v>dyaerma@yahoo.com</v>
      </c>
      <c r="BE234" s="218" t="str">
        <f t="array" ref="BE234">INDEX('UPTD PPA KabKota'!N$5:N$513,MATCH($D234,'UPTD PPA KabKota'!$C$5:$C$513,FALSE))</f>
        <v>Kepala UPTD, Kelompok Jabatan Fungsional</v>
      </c>
      <c r="BF234" s="218" t="str">
        <f t="array" ref="BF234">INDEX('UPTD PPA KabKota'!O$5:O$513,MATCH($D234,'UPTD PPA KabKota'!$C$5:$C$513,FALSE))</f>
        <v>Mandiri</v>
      </c>
      <c r="BG234" s="218" t="str">
        <f t="array" ref="BG234">INDEX('UPTD PPA KabKota'!P$5:P$513,MATCH($D234,'UPTD PPA KabKota'!$C$5:$C$513,FALSE))</f>
        <v>Aset Pemda Dikelola Dinas PPPA</v>
      </c>
      <c r="BH234" s="218" t="str">
        <f t="array" ref="BH234">INDEX('UPTD PPA KabKota'!Q$5:Q$513,MATCH($D234,'UPTD PPA KabKota'!$C$5:$C$513,FALSE))</f>
        <v>Ada gedung di Jl. Majapahit No. 7A Kota Pekalongan</v>
      </c>
      <c r="BI234" s="218" t="str">
        <f t="array" ref="BI234">INDEX('UPTD PPA KabKota'!R$5:R$513,MATCH($D234,'UPTD PPA KabKota'!$C$5:$C$513,FALSE))</f>
        <v>Ada</v>
      </c>
      <c r="BJ234" s="218" t="str">
        <f t="array" ref="BJ234">INDEX('UPTD PPA KabKota'!S$5:S$513,MATCH($D234,'UPTD PPA KabKota'!$C$5:$C$513,FALSE))</f>
        <v>Ada</v>
      </c>
      <c r="BK234" s="218" t="str">
        <f t="array" ref="BK234">INDEX('UPTD PPA KabKota'!T$5:T$513,MATCH($D234,'UPTD PPA KabKota'!$C$5:$C$513,FALSE))</f>
        <v>Ada</v>
      </c>
      <c r="BL234" s="218" t="str">
        <f t="array" ref="BL234">INDEX('UPTD PPA KabKota'!U$5:U$513,MATCH($D234,'UPTD PPA KabKota'!$C$5:$C$513,FALSE))</f>
        <v>Tidak Ada</v>
      </c>
      <c r="BM234" s="218" t="str">
        <f t="array" ref="BM234">INDEX('UPTD PPA KabKota'!V$5:V$513,MATCH($D234,'UPTD PPA KabKota'!$C$5:$C$513,FALSE))</f>
        <v>Ada</v>
      </c>
      <c r="BN234" s="218" t="str">
        <f t="array" ref="BN234">INDEX('UPTD PPA KabKota'!W$5:W$513,MATCH($D234,'UPTD PPA KabKota'!$C$5:$C$513,FALSE))</f>
        <v>Tidak Ada</v>
      </c>
      <c r="BO234" s="218" t="str">
        <f t="array" ref="BO234">INDEX('UPTD PPA KabKota'!X$5:X$513,MATCH($D234,'UPTD PPA KabKota'!$C$5:$C$513,FALSE))</f>
        <v>Tidak Ada</v>
      </c>
      <c r="BP234" s="218" t="str">
        <f t="array" ref="BP234">INDEX('UPTD PPA KabKota'!Y$5:Y$513,MATCH($D234,'UPTD PPA KabKota'!$C$5:$C$513,FALSE))</f>
        <v>Ada</v>
      </c>
      <c r="BQ234" s="218" t="str">
        <f t="array" ref="BQ234">INDEX('UPTD PPA KabKota'!Z$5:Z$513,MATCH($D234,'UPTD PPA KabKota'!$C$5:$C$513,FALSE))</f>
        <v>Ada</v>
      </c>
      <c r="BR234" s="218" t="str">
        <f t="array" ref="BR234">INDEX('UPTD PPA KabKota'!AA$5:AA$513,MATCH($D234,'UPTD PPA KabKota'!$C$5:$C$513,FALSE))</f>
        <v>Ada</v>
      </c>
      <c r="BS234" s="218" t="str">
        <f t="array" ref="BS234">INDEX('UPTD PPA KabKota'!AB$5:AB$513,MATCH($D234,'UPTD PPA KabKota'!$C$5:$C$513,FALSE))</f>
        <v>Tidak Ada</v>
      </c>
      <c r="BT234" s="218" t="str">
        <f t="array" ref="BT234">INDEX('UPTD PPA KabKota'!AC$5:AC$513,MATCH($D234,'UPTD PPA KabKota'!$C$5:$C$513,FALSE))</f>
        <v>Sudah</v>
      </c>
      <c r="BU234" s="218" t="str">
        <f t="array" ref="BU234">INDEX('UPTD PPA KabKota'!AD$5:AD$513,MATCH($D234,'UPTD PPA KabKota'!$C$5:$C$513,FALSE))</f>
        <v>Sudah</v>
      </c>
      <c r="BV234" s="218" t="str">
        <f t="array" ref="BV234">INDEX('UPTD PPA KabKota'!AE$5:AE$513,MATCH($D234,'UPTD PPA KabKota'!$C$5:$C$513,FALSE))</f>
        <v>Sudah</v>
      </c>
      <c r="BW234" s="218" t="str">
        <f t="array" ref="BW234">INDEX('UPTD PPA KabKota'!AF$5:AF$513,MATCH($D234,'UPTD PPA KabKota'!$C$5:$C$513,FALSE))</f>
        <v>Sudah</v>
      </c>
      <c r="BX234" s="218" t="str">
        <f t="array" ref="BX234">INDEX('UPTD PPA KabKota'!AG$5:AG$513,MATCH($D234,'UPTD PPA KabKota'!$C$5:$C$513,FALSE))</f>
        <v>Sudah</v>
      </c>
      <c r="BY234" s="218" t="str">
        <f t="array" ref="BY234">INDEX('UPTD PPA KabKota'!AH$5:AH$513,MATCH($D234,'UPTD PPA KabKota'!$C$5:$C$513,FALSE))</f>
        <v>Sudah</v>
      </c>
      <c r="BZ234" s="218" t="str">
        <f t="array" ref="BZ234">INDEX('UPTD PPA KabKota'!AI$5:AI$513,MATCH($D234,'UPTD PPA KabKota'!$C$5:$C$513,FALSE))</f>
        <v>Sudah</v>
      </c>
      <c r="CA234" s="218" t="str">
        <f t="array" ref="CA234">INDEX('UPTD PPA KabKota'!AJ$5:AJ$513,MATCH($D234,'UPTD PPA KabKota'!$C$5:$C$513,FALSE))</f>
        <v>Sudah</v>
      </c>
      <c r="CB234" s="218" t="str">
        <f t="array" ref="CB234">INDEX('UPTD PPA KabKota'!AK$5:AK$513,MATCH($D234,'UPTD PPA KabKota'!$C$5:$C$513,FALSE))</f>
        <v>Sudah</v>
      </c>
      <c r="CC234" s="218" t="str">
        <f t="array" ref="CC234">INDEX('UPTD PPA KabKota'!AL$5:AL$513,MATCH($D234,'UPTD PPA KabKota'!$C$5:$C$513,FALSE))</f>
        <v>Sudah</v>
      </c>
      <c r="CD234" s="218" t="str">
        <f t="array" ref="CD234">INDEX('UPTD PPA KabKota'!AM$5:AM$513,MATCH($D234,'UPTD PPA KabKota'!$C$5:$C$513,FALSE))</f>
        <v>Sudah</v>
      </c>
      <c r="CE234" s="218" t="str">
        <f t="array" ref="CE234">INDEX('UPTD PPA KabKota'!AN$5:AN$513,MATCH($D234,'UPTD PPA KabKota'!$C$5:$C$513,FALSE))</f>
        <v>-</v>
      </c>
      <c r="CF234" s="218">
        <f t="array" ref="CF234">INDEX('UPTD PPA KabKota'!AO$5:AO$513,MATCH($D234,'UPTD PPA KabKota'!$C$5:$C$513,FALSE))</f>
        <v>39</v>
      </c>
      <c r="CG234" s="218" t="str">
        <f t="array" ref="CG234">INDEX('UPTD PPA KabKota'!AP$5:AP$513,MATCH($D234,'UPTD PPA KabKota'!$C$5:$C$513,FALSE))</f>
        <v>KDRT</v>
      </c>
      <c r="CH234" s="218" t="str">
        <f t="array" ref="CH234">INDEX('UPTD PPA KabKota'!AQ$5:AQ$513,MATCH($D234,'UPTD PPA KabKota'!$C$5:$C$513,FALSE))</f>
        <v/>
      </c>
      <c r="CI234" s="218" t="str">
        <f t="array" ref="CI234">INDEX('UPTD PPA KabKota'!AR$5:AR$513,MATCH($D234,'UPTD PPA KabKota'!$C$5:$C$513,FALSE))</f>
        <v/>
      </c>
      <c r="CJ234" s="218" t="str">
        <f t="array" ref="CJ234">INDEX('UPTD PPA KabKota'!AS$5:AS$513,MATCH($D234,'UPTD PPA KabKota'!$C$5:$C$513,FALSE))</f>
        <v/>
      </c>
      <c r="CK234" s="218" t="str">
        <f t="array" ref="CK234">INDEX('UPTD PPA KabKota'!AT$5:AT$513,MATCH($D234,'UPTD PPA KabKota'!$C$5:$C$513,FALSE))</f>
        <v/>
      </c>
      <c r="CL234" s="218" t="str">
        <f t="array" ref="CL234">INDEX('UPTD PPA KabKota'!AU$5:AU$513,MATCH($D234,'UPTD PPA KabKota'!$C$5:$C$513,FALSE))</f>
        <v/>
      </c>
      <c r="CM234" s="218" t="str">
        <f t="array" ref="CM234">INDEX('UPTD PPA KabKota'!AV$5:AV$513,MATCH($D234,'UPTD PPA KabKota'!$C$5:$C$513,FALSE))</f>
        <v/>
      </c>
      <c r="CN234" s="218" t="str">
        <f t="array" ref="CN234">INDEX('UPTD PPA KabKota'!AW$5:AW$513,MATCH($D234,'UPTD PPA KabKota'!$C$5:$C$513,FALSE))</f>
        <v/>
      </c>
      <c r="CO234" s="218" t="str">
        <f t="array" ref="CO234">INDEX('UPTD PPA KabKota'!AX$5:AX$513,MATCH($D234,'UPTD PPA KabKota'!$C$5:$C$513,FALSE))</f>
        <v/>
      </c>
      <c r="CP234" s="218" t="str">
        <f t="array" ref="CP234">INDEX('UPTD PPA KabKota'!AY$5:AY$513,MATCH($D234,'UPTD PPA KabKota'!$C$5:$C$513,FALSE))</f>
        <v>v</v>
      </c>
      <c r="CQ234" s="209" t="str">
        <f>IFERROR(__xludf.DUMMYFUNCTION("IF(ISBLANK($K234),"""",IF(REGEXMATCH($K234,""Peraturan""),""Ada"",IF(REGEXMATCH($K234,""Rekomendasi""),""Tidak Ada"", $K234)))
"),"#N/A")</f>
        <v>#N/A</v>
      </c>
      <c r="CR234" s="209" t="str">
        <f t="array" ref="CR234">index('UPTD PPA KabKota'!$BI$5:$BI$513,match($D234,'UPTD PPA KabKota'!$C$5:$C$513,false))</f>
        <v>Ada</v>
      </c>
      <c r="CS234" s="319" t="s">
        <v>9</v>
      </c>
    </row>
    <row r="235">
      <c r="A235" s="334">
        <v>229.0</v>
      </c>
      <c r="B235" s="334">
        <v>35.0</v>
      </c>
      <c r="C235" s="311" t="s">
        <v>4769</v>
      </c>
      <c r="D235" s="312" t="s">
        <v>2308</v>
      </c>
      <c r="E235" s="315">
        <v>45748.0</v>
      </c>
      <c r="F235" s="218" t="str">
        <f t="array" ref="F235">INDEX('Ortala-KabKota'!F$2:F$415,MATCH($D235,'Ortala-KabKota'!$E$2:$E$415,FALSE))</f>
        <v/>
      </c>
      <c r="G235" s="218" t="str">
        <f t="array" ref="G235">INDEX('Ortala-KabKota'!G$2:G$415,MATCH($D235,'Ortala-KabKota'!$E$2:$E$415,FALSE))</f>
        <v/>
      </c>
      <c r="H235" s="218" t="str">
        <f t="array" ref="H235">INDEX('Ortala-KabKota'!H$2:H$415,MATCH($D235,'Ortala-KabKota'!$E$2:$E$415,FALSE))</f>
        <v/>
      </c>
      <c r="I235" s="218" t="str">
        <f t="array" ref="I235">INDEX('Ortala-KabKota'!I$2:I$415,MATCH($D235,'Ortala-KabKota'!$E$2:$E$415,FALSE))</f>
        <v/>
      </c>
      <c r="J235" s="218" t="str">
        <f t="array" ref="J235">INDEX('Ortala-KabKota'!J$2:J$415,MATCH($D235,'Ortala-KabKota'!$E$2:$E$415,FALSE))</f>
        <v/>
      </c>
      <c r="K235" s="218" t="str">
        <f t="array" ref="K235">INDEX('Ortala-KabKota'!K$2:K$415,MATCH($D235,'Ortala-KabKota'!$E$2:$E$415,FALSE))</f>
        <v>Peraturan Walikota Tegal Nomor 75 Tahun 2023</v>
      </c>
      <c r="L235" s="218">
        <f t="array" ref="L235">INDEX('Ortala-KabKota'!L$2:L$415,MATCH($D235,'Ortala-KabKota'!$E$2:$E$415,FALSE))</f>
        <v>2023</v>
      </c>
      <c r="M235" s="218" t="str">
        <f t="array" ref="M235">INDEX('Ortala-KabKota'!M$2:M$415,MATCH($D235,'Ortala-KabKota'!$E$2:$E$415,FALSE))</f>
        <v>B</v>
      </c>
      <c r="N235" s="218" t="str">
        <f t="array" ref="N235">INDEX('Ortala-KabKota'!N$2:N$415,MATCH($D235,'Ortala-KabKota'!$E$2:$E$415,FALSE))</f>
        <v/>
      </c>
      <c r="O235" s="218" t="str">
        <f t="array" ref="O235">INDEX('Ortala-KabKota'!O$2:O$415,MATCH($D235,'Ortala-KabKota'!$E$2:$E$415,FALSE))</f>
        <v/>
      </c>
      <c r="P235" s="218" t="str">
        <f t="array" ref="P235">INDEX('Ortala-KabKota'!P$2:P$415,MATCH($D235,'Ortala-KabKota'!$E$2:$E$415,FALSE))</f>
        <v/>
      </c>
      <c r="Q235" s="218" t="str">
        <f t="array" ref="Q235">INDEX('Ortala-KabKota'!Q$2:Q$415,MATCH($D235,'Ortala-KabKota'!$E$2:$E$415,FALSE))</f>
        <v/>
      </c>
      <c r="R235" s="218" t="str">
        <f t="array" ref="R235">INDEX('Ortala-KabKota'!R$2:R$415,MATCH($D235,'Ortala-KabKota'!$E$2:$E$415,FALSE))</f>
        <v/>
      </c>
      <c r="S235" s="218" t="str">
        <f t="array" ref="S235">INDEX('Ortala-KabKota'!S$2:S$415,MATCH($D235,'Ortala-KabKota'!$E$2:$E$415,FALSE))</f>
        <v/>
      </c>
      <c r="T235" s="218" t="str">
        <f t="array" ref="T235">INDEX('Ortala-KabKota'!T$2:T$415,MATCH($D235,'Ortala-KabKota'!$E$2:$E$415,FALSE))</f>
        <v/>
      </c>
      <c r="U235" s="218" t="str">
        <f t="array" ref="U235">INDEX('Ortala-KabKota'!U$2:U$415,MATCH($D235,'Ortala-KabKota'!$E$2:$E$415,FALSE))</f>
        <v/>
      </c>
      <c r="V235" s="218" t="str">
        <f t="array" ref="V235">INDEX('Ortala-KabKota'!V$2:V$415,MATCH($D235,'Ortala-KabKota'!$E$2:$E$415,FALSE))</f>
        <v/>
      </c>
      <c r="W235" s="218" t="str">
        <f t="array" ref="W235">INDEX('Ortala-KabKota'!W$2:W$415,MATCH($D235,'Ortala-KabKota'!$E$2:$E$415,FALSE))</f>
        <v/>
      </c>
      <c r="X235" s="218" t="str">
        <f t="array" ref="X235">INDEX('Ortala-KabKota'!X$2:X$415,MATCH($D235,'Ortala-KabKota'!$E$2:$E$415,FALSE))</f>
        <v/>
      </c>
      <c r="Y235" s="218" t="str">
        <f t="array" ref="Y235">INDEX('Ortala-KabKota'!Y$2:Y$415,MATCH($D235,'Ortala-KabKota'!$E$2:$E$415,FALSE))</f>
        <v/>
      </c>
      <c r="Z235" s="218" t="str">
        <f t="array" ref="Z235">INDEX('Ortala-KabKota'!Z$2:Z$415,MATCH($D235,'Ortala-KabKota'!$E$2:$E$415,FALSE))</f>
        <v/>
      </c>
      <c r="AA235" s="218" t="str">
        <f t="array" ref="AA235">INDEX('Ortala-KabKota'!AA$2:AA$415,MATCH($D235,'Ortala-KabKota'!$E$2:$E$415,FALSE))</f>
        <v/>
      </c>
      <c r="AB235" s="218" t="str">
        <f t="array" ref="AB235">INDEX('Ortala-KabKota'!AB$2:AB$415,MATCH($D235,'Ortala-KabKota'!$E$2:$E$415,FALSE))</f>
        <v/>
      </c>
      <c r="AC235" s="218" t="str">
        <f t="array" ref="AC235">INDEX('Ortala-KabKota'!AC$2:AC$415,MATCH($D235,'Ortala-KabKota'!$E$2:$E$415,FALSE))</f>
        <v/>
      </c>
      <c r="AD235" s="218" t="str">
        <f t="array" ref="AD235">INDEX('Ortala-KabKota'!AD$2:AD$415,MATCH($D235,'Ortala-KabKota'!$E$2:$E$415,FALSE))</f>
        <v/>
      </c>
      <c r="AE235" s="218" t="str">
        <f t="array" ref="AE235">INDEX('Ortala-KabKota'!AE$2:AE$415,MATCH($D235,'Ortala-KabKota'!$E$2:$E$415,FALSE))</f>
        <v/>
      </c>
      <c r="AF235" s="218" t="str">
        <f t="array" ref="AF235">INDEX('Ortala-KabKota'!AF$2:AF$415,MATCH($D235,'Ortala-KabKota'!$E$2:$E$415,FALSE))</f>
        <v/>
      </c>
      <c r="AG235" s="218" t="str">
        <f t="array" ref="AG235">INDEX('Ortala-KabKota'!AG$2:AG$415,MATCH($D235,'Ortala-KabKota'!$E$2:$E$415,FALSE))</f>
        <v/>
      </c>
      <c r="AH235" s="218" t="str">
        <f t="array" ref="AH235">INDEX('Ortala-KabKota'!AH$2:AH$415,MATCH($D235,'Ortala-KabKota'!$E$2:$E$415,FALSE))</f>
        <v/>
      </c>
      <c r="AI235" s="218" t="str">
        <f t="array" ref="AI235">INDEX('Ortala-KabKota'!AI$2:AI$415,MATCH($D235,'Ortala-KabKota'!$E$2:$E$415,FALSE))</f>
        <v/>
      </c>
      <c r="AJ235" s="218" t="str">
        <f t="array" ref="AJ235">INDEX('Ortala-KabKota'!AJ$2:AJ$415,MATCH($D235,'Ortala-KabKota'!$E$2:$E$415,FALSE))</f>
        <v/>
      </c>
      <c r="AK235" s="218" t="str">
        <f t="array" ref="AK235">INDEX('Ortala-KabKota'!AK$2:AK$415,MATCH($D235,'Ortala-KabKota'!$E$2:$E$415,FALSE))</f>
        <v/>
      </c>
      <c r="AL235" s="218" t="str">
        <f t="array" ref="AL235">INDEX('Ortala-KabKota'!AL$2:AL$415,MATCH($D235,'Ortala-KabKota'!$E$2:$E$415,FALSE))</f>
        <v/>
      </c>
      <c r="AM235" s="218" t="str">
        <f t="array" ref="AM235">INDEX('Ortala-KabKota'!AM$2:AM$415,MATCH($D235,'Ortala-KabKota'!$E$2:$E$415,FALSE))</f>
        <v/>
      </c>
      <c r="AN235" s="218" t="str">
        <f t="array" ref="AN235">INDEX('Ortala-KabKota'!AN$2:AN$415,MATCH($D235,'Ortala-KabKota'!$E$2:$E$415,FALSE))</f>
        <v/>
      </c>
      <c r="AO235" s="218" t="str">
        <f t="array" ref="AO235">INDEX('Ortala-KabKota'!AO$2:AO$415,MATCH($D235,'Ortala-KabKota'!$E$2:$E$415,FALSE))</f>
        <v/>
      </c>
      <c r="AP235" s="218" t="str">
        <f t="array" ref="AP235">INDEX('Ortala-KabKota'!AP$2:AP$415,MATCH($D235,'Ortala-KabKota'!$E$2:$E$415,FALSE))</f>
        <v/>
      </c>
      <c r="AQ235" s="218" t="str">
        <f t="array" ref="AQ235">INDEX('Ortala-KabKota'!AQ$2:AQ$415,MATCH($D235,'Ortala-KabKota'!$E$2:$E$415,FALSE))</f>
        <v/>
      </c>
      <c r="AR235" s="218" t="str">
        <f t="array" ref="AR235">INDEX('Ortala-KabKota'!AR$2:AR$415,MATCH($D235,'Ortala-KabKota'!$E$2:$E$415,FALSE))</f>
        <v/>
      </c>
      <c r="AS235" s="218" t="str">
        <f t="array" ref="AS235">INDEX('Ortala-KabKota'!AS$2:AS$415,MATCH($D235,'Ortala-KabKota'!$E$2:$E$415,FALSE))</f>
        <v/>
      </c>
      <c r="AT235" s="218" t="str">
        <f t="array" ref="AT235">INDEX('Ortala-KabKota'!AT$2:AT$415,MATCH($D235,'Ortala-KabKota'!$E$2:$E$415,FALSE))</f>
        <v/>
      </c>
      <c r="AU235" s="218" t="str">
        <f t="array" ref="AU235">INDEX('UPTD PPA KabKota'!D$5:D$513,MATCH($D235,'UPTD PPA KabKota'!$C$5:$C$513,FALSE))</f>
        <v>Gina Marliana, SE</v>
      </c>
      <c r="AV235" s="218" t="str">
        <f t="array" ref="AV235">INDEX('UPTD PPA KabKota'!E$5:E$513,MATCH($D235,'UPTD PPA KabKota'!$C$5:$C$513,FALSE))</f>
        <v>Jalan Perintis Kemerdekaan Gg 23 No. 40, Kelurahan Panggung, Kecamatan Tegal Timur, Kota Tegal</v>
      </c>
      <c r="AW235" s="218" t="str">
        <f t="array" ref="AW235">INDEX('UPTD PPA KabKota'!F$5:F$513,MATCH($D235,'UPTD PPA KabKota'!$C$5:$C$513,FALSE))</f>
        <v>-</v>
      </c>
      <c r="AX235" s="218">
        <f t="array" ref="AX235">INDEX('UPTD PPA KabKota'!G$5:G$513,MATCH($D235,'UPTD PPA KabKota'!$C$5:$C$513,FALSE))</f>
        <v>82322299838</v>
      </c>
      <c r="AY235" s="218" t="str">
        <f t="array" ref="AY235">INDEX('UPTD PPA KabKota'!H$5:H$513,MATCH($D235,'UPTD PPA KabKota'!$C$5:$C$513,FALSE))</f>
        <v>UPTD PPA</v>
      </c>
      <c r="AZ235" s="218" t="str">
        <f t="array" ref="AZ235">INDEX('UPTD PPA KabKota'!I$5:I$513,MATCH($D235,'UPTD PPA KabKota'!$C$5:$C$513,FALSE))</f>
        <v>Peraturan Walikota Tegal Nomor 75 Tahun 2023</v>
      </c>
      <c r="BA235" s="218">
        <f t="array" ref="BA235">INDEX('UPTD PPA KabKota'!J$5:J$513,MATCH($D235,'UPTD PPA KabKota'!$C$5:$C$513,FALSE))</f>
        <v>2023</v>
      </c>
      <c r="BB235" s="218" t="str">
        <f t="array" ref="BB235">INDEX('UPTD PPA KabKota'!K$5:K$513,MATCH($D235,'UPTD PPA KabKota'!$C$5:$C$513,FALSE))</f>
        <v>B</v>
      </c>
      <c r="BC235" s="218" t="str">
        <f t="array" ref="BC235">INDEX('UPTD PPA KabKota'!L$5:L$513,MATCH($D235,'UPTD PPA KabKota'!$C$5:$C$513,FALSE))</f>
        <v>Titi/082322299838</v>
      </c>
      <c r="BD235" s="218" t="str">
        <f t="array" ref="BD235">INDEX('UPTD PPA KabKota'!M$5:M$513,MATCH($D235,'UPTD PPA KabKota'!$C$5:$C$513,FALSE))</f>
        <v>uptdppa.kotategal@gmail.com</v>
      </c>
      <c r="BE235" s="218" t="str">
        <f t="array" ref="BE235">INDEX('UPTD PPA KabKota'!N$5:N$513,MATCH($D235,'UPTD PPA KabKota'!$C$5:$C$513,FALSE))</f>
        <v>Kepala UPTD, Pekerja Sosial, Pengelola Pemberdayaan Perempuan dan Perlindungan Anak</v>
      </c>
      <c r="BF235" s="218" t="str">
        <f t="array" ref="BF235">INDEX('UPTD PPA KabKota'!O$5:O$513,MATCH($D235,'UPTD PPA KabKota'!$C$5:$C$513,FALSE))</f>
        <v>Mandiri</v>
      </c>
      <c r="BG235" s="218" t="str">
        <f t="array" ref="BG235">INDEX('UPTD PPA KabKota'!P$5:P$513,MATCH($D235,'UPTD PPA KabKota'!$C$5:$C$513,FALSE))</f>
        <v>Jika ada korban yang membutuhkan rumah perlindungan maka UPTD PPA menyewakan tempat yang dirahasiakan</v>
      </c>
      <c r="BH235" s="218" t="str">
        <f t="array" ref="BH235">INDEX('UPTD PPA KabKota'!Q$5:Q$513,MATCH($D235,'UPTD PPA KabKota'!$C$5:$C$513,FALSE))</f>
        <v>untuk gedung UPTD PPA Kota Tegal saat ini perlu perbaikan karena sudah banyak kerusakan.</v>
      </c>
      <c r="BI235" s="218" t="str">
        <f t="array" ref="BI235">INDEX('UPTD PPA KabKota'!R$5:R$513,MATCH($D235,'UPTD PPA KabKota'!$C$5:$C$513,FALSE))</f>
        <v>Ada</v>
      </c>
      <c r="BJ235" s="218" t="str">
        <f t="array" ref="BJ235">INDEX('UPTD PPA KabKota'!S$5:S$513,MATCH($D235,'UPTD PPA KabKota'!$C$5:$C$513,FALSE))</f>
        <v>Ada</v>
      </c>
      <c r="BK235" s="218" t="str">
        <f t="array" ref="BK235">INDEX('UPTD PPA KabKota'!T$5:T$513,MATCH($D235,'UPTD PPA KabKota'!$C$5:$C$513,FALSE))</f>
        <v>Ada</v>
      </c>
      <c r="BL235" s="218" t="str">
        <f t="array" ref="BL235">INDEX('UPTD PPA KabKota'!U$5:U$513,MATCH($D235,'UPTD PPA KabKota'!$C$5:$C$513,FALSE))</f>
        <v>Tidak Ada</v>
      </c>
      <c r="BM235" s="218" t="str">
        <f t="array" ref="BM235">INDEX('UPTD PPA KabKota'!V$5:V$513,MATCH($D235,'UPTD PPA KabKota'!$C$5:$C$513,FALSE))</f>
        <v>Ada</v>
      </c>
      <c r="BN235" s="218" t="str">
        <f t="array" ref="BN235">INDEX('UPTD PPA KabKota'!W$5:W$513,MATCH($D235,'UPTD PPA KabKota'!$C$5:$C$513,FALSE))</f>
        <v>Tidak Ada</v>
      </c>
      <c r="BO235" s="218" t="str">
        <f t="array" ref="BO235">INDEX('UPTD PPA KabKota'!X$5:X$513,MATCH($D235,'UPTD PPA KabKota'!$C$5:$C$513,FALSE))</f>
        <v>Tidak Ada</v>
      </c>
      <c r="BP235" s="218" t="str">
        <f t="array" ref="BP235">INDEX('UPTD PPA KabKota'!Y$5:Y$513,MATCH($D235,'UPTD PPA KabKota'!$C$5:$C$513,FALSE))</f>
        <v>Tidak Ada</v>
      </c>
      <c r="BQ235" s="218" t="str">
        <f t="array" ref="BQ235">INDEX('UPTD PPA KabKota'!Z$5:Z$513,MATCH($D235,'UPTD PPA KabKota'!$C$5:$C$513,FALSE))</f>
        <v>Tidak Ada</v>
      </c>
      <c r="BR235" s="218" t="str">
        <f t="array" ref="BR235">INDEX('UPTD PPA KabKota'!AA$5:AA$513,MATCH($D235,'UPTD PPA KabKota'!$C$5:$C$513,FALSE))</f>
        <v>Tidak Ada</v>
      </c>
      <c r="BS235" s="218" t="str">
        <f t="array" ref="BS235">INDEX('UPTD PPA KabKota'!AB$5:AB$513,MATCH($D235,'UPTD PPA KabKota'!$C$5:$C$513,FALSE))</f>
        <v>Tidak Ada</v>
      </c>
      <c r="BT235" s="218" t="str">
        <f t="array" ref="BT235">INDEX('UPTD PPA KabKota'!AC$5:AC$513,MATCH($D235,'UPTD PPA KabKota'!$C$5:$C$513,FALSE))</f>
        <v>Sudah</v>
      </c>
      <c r="BU235" s="218" t="str">
        <f t="array" ref="BU235">INDEX('UPTD PPA KabKota'!AD$5:AD$513,MATCH($D235,'UPTD PPA KabKota'!$C$5:$C$513,FALSE))</f>
        <v>Sudah</v>
      </c>
      <c r="BV235" s="218" t="str">
        <f t="array" ref="BV235">INDEX('UPTD PPA KabKota'!AE$5:AE$513,MATCH($D235,'UPTD PPA KabKota'!$C$5:$C$513,FALSE))</f>
        <v>Sudah</v>
      </c>
      <c r="BW235" s="218" t="str">
        <f t="array" ref="BW235">INDEX('UPTD PPA KabKota'!AF$5:AF$513,MATCH($D235,'UPTD PPA KabKota'!$C$5:$C$513,FALSE))</f>
        <v>Sudah</v>
      </c>
      <c r="BX235" s="218" t="str">
        <f t="array" ref="BX235">INDEX('UPTD PPA KabKota'!AG$5:AG$513,MATCH($D235,'UPTD PPA KabKota'!$C$5:$C$513,FALSE))</f>
        <v>Sudah</v>
      </c>
      <c r="BY235" s="218" t="str">
        <f t="array" ref="BY235">INDEX('UPTD PPA KabKota'!AH$5:AH$513,MATCH($D235,'UPTD PPA KabKota'!$C$5:$C$513,FALSE))</f>
        <v>Sudah</v>
      </c>
      <c r="BZ235" s="218" t="str">
        <f t="array" ref="BZ235">INDEX('UPTD PPA KabKota'!AI$5:AI$513,MATCH($D235,'UPTD PPA KabKota'!$C$5:$C$513,FALSE))</f>
        <v>Sudah</v>
      </c>
      <c r="CA235" s="218" t="str">
        <f t="array" ref="CA235">INDEX('UPTD PPA KabKota'!AJ$5:AJ$513,MATCH($D235,'UPTD PPA KabKota'!$C$5:$C$513,FALSE))</f>
        <v>Sudah</v>
      </c>
      <c r="CB235" s="218" t="str">
        <f t="array" ref="CB235">INDEX('UPTD PPA KabKota'!AK$5:AK$513,MATCH($D235,'UPTD PPA KabKota'!$C$5:$C$513,FALSE))</f>
        <v>Sudah</v>
      </c>
      <c r="CC235" s="218" t="str">
        <f t="array" ref="CC235">INDEX('UPTD PPA KabKota'!AL$5:AL$513,MATCH($D235,'UPTD PPA KabKota'!$C$5:$C$513,FALSE))</f>
        <v>Sudah</v>
      </c>
      <c r="CD235" s="218" t="str">
        <f t="array" ref="CD235">INDEX('UPTD PPA KabKota'!AM$5:AM$513,MATCH($D235,'UPTD PPA KabKota'!$C$5:$C$513,FALSE))</f>
        <v>Sudah</v>
      </c>
      <c r="CE235" s="218" t="str">
        <f t="array" ref="CE235">INDEX('UPTD PPA KabKota'!AN$5:AN$513,MATCH($D235,'UPTD PPA KabKota'!$C$5:$C$513,FALSE))</f>
        <v>untuk pemberdayaana ekonomi yaitu mengikutsertakan korban kekerasan mengikuti pelatihan tata boga</v>
      </c>
      <c r="CF235" s="218" t="str">
        <f t="array" ref="CF235">INDEX('UPTD PPA KabKota'!AO$5:AO$513,MATCH($D235,'UPTD PPA KabKota'!$C$5:$C$513,FALSE))</f>
        <v>73 kasus</v>
      </c>
      <c r="CG235" s="218" t="str">
        <f t="array" ref="CG235">INDEX('UPTD PPA KabKota'!AP$5:AP$513,MATCH($D235,'UPTD PPA KabKota'!$C$5:$C$513,FALSE))</f>
        <v>Kekerasan Seksual</v>
      </c>
      <c r="CH235" s="218" t="str">
        <f t="array" ref="CH235">INDEX('UPTD PPA KabKota'!AQ$5:AQ$513,MATCH($D235,'UPTD PPA KabKota'!$C$5:$C$513,FALSE))</f>
        <v/>
      </c>
      <c r="CI235" s="218" t="str">
        <f t="array" ref="CI235">INDEX('UPTD PPA KabKota'!AR$5:AR$513,MATCH($D235,'UPTD PPA KabKota'!$C$5:$C$513,FALSE))</f>
        <v/>
      </c>
      <c r="CJ235" s="218" t="str">
        <f t="array" ref="CJ235">INDEX('UPTD PPA KabKota'!AS$5:AS$513,MATCH($D235,'UPTD PPA KabKota'!$C$5:$C$513,FALSE))</f>
        <v/>
      </c>
      <c r="CK235" s="218" t="str">
        <f t="array" ref="CK235">INDEX('UPTD PPA KabKota'!AT$5:AT$513,MATCH($D235,'UPTD PPA KabKota'!$C$5:$C$513,FALSE))</f>
        <v/>
      </c>
      <c r="CL235" s="218" t="str">
        <f t="array" ref="CL235">INDEX('UPTD PPA KabKota'!AU$5:AU$513,MATCH($D235,'UPTD PPA KabKota'!$C$5:$C$513,FALSE))</f>
        <v/>
      </c>
      <c r="CM235" s="218" t="str">
        <f t="array" ref="CM235">INDEX('UPTD PPA KabKota'!AV$5:AV$513,MATCH($D235,'UPTD PPA KabKota'!$C$5:$C$513,FALSE))</f>
        <v/>
      </c>
      <c r="CN235" s="218" t="str">
        <f t="array" ref="CN235">INDEX('UPTD PPA KabKota'!AW$5:AW$513,MATCH($D235,'UPTD PPA KabKota'!$C$5:$C$513,FALSE))</f>
        <v/>
      </c>
      <c r="CO235" s="218" t="str">
        <f t="array" ref="CO235">INDEX('UPTD PPA KabKota'!AX$5:AX$513,MATCH($D235,'UPTD PPA KabKota'!$C$5:$C$513,FALSE))</f>
        <v>v</v>
      </c>
      <c r="CP235" s="218" t="str">
        <f t="array" ref="CP235">INDEX('UPTD PPA KabKota'!AY$5:AY$513,MATCH($D235,'UPTD PPA KabKota'!$C$5:$C$513,FALSE))</f>
        <v/>
      </c>
      <c r="CQ235" s="209" t="str">
        <f>IFERROR(__xludf.DUMMYFUNCTION("IF(ISBLANK($K235),"""",IF(REGEXMATCH($K235,""Peraturan""),""Ada"",IF(REGEXMATCH($K235,""Rekomendasi""),""Tidak Ada"", $K235)))
"),"Ada")</f>
        <v>Ada</v>
      </c>
      <c r="CR235" s="209" t="str">
        <f t="array" ref="CR235">index('UPTD PPA KabKota'!$BI$5:$BI$513,match($D235,'UPTD PPA KabKota'!$C$5:$C$513,false))</f>
        <v>Ada</v>
      </c>
      <c r="CS235" s="314" t="str">
        <f>IFS(CQ235="Ada","Ada",CR235="Ada","Ada",CR235="Tidak Ada","Tidak Ada")</f>
        <v>Ada</v>
      </c>
    </row>
    <row r="236">
      <c r="A236" s="334">
        <v>230.0</v>
      </c>
      <c r="B236" s="300"/>
      <c r="C236" s="301" t="s">
        <v>4770</v>
      </c>
      <c r="D236" s="317" t="s">
        <v>4770</v>
      </c>
      <c r="E236" s="302">
        <v>45748.0</v>
      </c>
      <c r="F236" s="303"/>
      <c r="G236" s="303" t="str">
        <f t="array" ref="G236">INDEX('Ortala-Provinsi'!D$2:D$39,MATCH($D236,'Ortala-Provinsi'!$B$2:$B$39,FALSE))</f>
        <v/>
      </c>
      <c r="H236" s="303" t="str">
        <f t="array" ref="H236">INDEX('Ortala-Provinsi'!E$2:E$39,MATCH($D236,'Ortala-Provinsi'!$B$2:$B$39,FALSE))</f>
        <v/>
      </c>
      <c r="I236" s="303" t="str">
        <f t="array" ref="I236">INDEX('Ortala-Provinsi'!F$2:F$39,MATCH($D236,'Ortala-Provinsi'!$B$2:$B$39,FALSE))</f>
        <v/>
      </c>
      <c r="J236" s="303" t="str">
        <f t="array" ref="J236">INDEX('Ortala-Provinsi'!G$2:G$39,MATCH($D236,'Ortala-Provinsi'!$B$2:$B$39,FALSE))</f>
        <v>BALAI PPA</v>
      </c>
      <c r="K236" s="303" t="str">
        <f t="array" ref="K236">INDEX('Ortala-Provinsi'!H$2:H$39,MATCH($D236,'Ortala-Provinsi'!$B$2:$B$39,FALSE))</f>
        <v>Peraturan Gubernur DIY Nomor 11 Tahun 2022 </v>
      </c>
      <c r="L236" s="303">
        <f t="array" ref="L236">INDEX('Ortala-Provinsi'!I$2:I$39,MATCH($D236,'Ortala-Provinsi'!$B$2:$B$39,FALSE))</f>
        <v>2022</v>
      </c>
      <c r="M236" s="303" t="str">
        <f t="array" ref="M236">INDEX('Ortala-Provinsi'!J$2:J$39,MATCH($D236,'Ortala-Provinsi'!$B$2:$B$39,FALSE))</f>
        <v>A</v>
      </c>
      <c r="N236" s="303" t="str">
        <f t="array" ref="N236">INDEX('Ortala-Provinsi'!K$2:K$39,MATCH($D236,'Ortala-Provinsi'!$B$2:$B$39,FALSE))</f>
        <v>Beni/ 081578119696</v>
      </c>
      <c r="O236" s="303" t="str">
        <f t="array" ref="O236">INDEX('Ortala-Provinsi'!L$2:L$39,MATCH($D236,'Ortala-Provinsi'!$B$2:$B$39,FALSE))</f>
        <v>dp3ap2@jogjaprov.go.id</v>
      </c>
      <c r="P236" s="303" t="str">
        <f t="array" ref="P236">INDEX('Ortala-Provinsi'!M$2:M$39,MATCH($D236,'Ortala-Provinsi'!$B$2:$B$39,FALSE))</f>
        <v>Kepala Balai, Kasubag TU, Jabatan Fungsional</v>
      </c>
      <c r="Q236" s="303" t="str">
        <f t="array" ref="Q236">INDEX('Ortala-Provinsi'!N$2:N$39,MATCH($D236,'Ortala-Provinsi'!$B$2:$B$39,FALSE))</f>
        <v/>
      </c>
      <c r="R236" s="303" t="str">
        <f t="array" ref="R236">INDEX('Ortala-Provinsi'!O$2:O$39,MATCH($D236,'Ortala-Provinsi'!$B$2:$B$39,FALSE))</f>
        <v/>
      </c>
      <c r="S236" s="303" t="str">
        <f t="array" ref="S236">INDEX('Ortala-Provinsi'!P$2:P$39,MATCH($D236,'Ortala-Provinsi'!$B$2:$B$39,FALSE))</f>
        <v/>
      </c>
      <c r="T236" s="303" t="str">
        <f t="array" ref="T236">INDEX('Ortala-Provinsi'!Q$2:Q$39,MATCH($D236,'Ortala-Provinsi'!$B$2:$B$39,FALSE))</f>
        <v/>
      </c>
      <c r="U236" s="303" t="str">
        <f t="array" ref="U236">INDEX('Ortala-Provinsi'!R$2:R$39,MATCH($D236,'Ortala-Provinsi'!$B$2:$B$39,FALSE))</f>
        <v/>
      </c>
      <c r="V236" s="303" t="str">
        <f t="array" ref="V236">INDEX('Ortala-Provinsi'!S$2:S$39,MATCH($D236,'Ortala-Provinsi'!$B$2:$B$39,FALSE))</f>
        <v/>
      </c>
      <c r="W236" s="303">
        <f t="array" ref="W236">INDEX('Ortala-Provinsi'!T$2:T$39,MATCH($D236,'Ortala-Provinsi'!$B$2:$B$39,FALSE))</f>
        <v>0</v>
      </c>
      <c r="X236" s="303">
        <f t="array" ref="X236">INDEX('Ortala-Provinsi'!U$2:U$39,MATCH($D236,'Ortala-Provinsi'!$B$2:$B$39,FALSE))</f>
        <v>0</v>
      </c>
      <c r="Y236" s="303">
        <f t="array" ref="Y236">INDEX('Ortala-Provinsi'!V$2:V$39,MATCH($D236,'Ortala-Provinsi'!$B$2:$B$39,FALSE))</f>
        <v>0</v>
      </c>
      <c r="Z236" s="303">
        <f t="array" ref="Z236">INDEX('Ortala-Provinsi'!W$2:W$39,MATCH($D236,'Ortala-Provinsi'!$B$2:$B$39,FALSE))</f>
        <v>0</v>
      </c>
      <c r="AA236" s="303">
        <f t="array" ref="AA236">INDEX('Ortala-Provinsi'!X$2:X$39,MATCH($D236,'Ortala-Provinsi'!$B$2:$B$39,FALSE))</f>
        <v>0</v>
      </c>
      <c r="AB236" s="303">
        <f t="array" ref="AB236">INDEX('Ortala-Provinsi'!Y$2:Y$39,MATCH($D236,'Ortala-Provinsi'!$B$2:$B$39,FALSE))</f>
        <v>0</v>
      </c>
      <c r="AC236" s="303">
        <f t="array" ref="AC236">INDEX('Ortala-Provinsi'!Z$2:Z$39,MATCH($D236,'Ortala-Provinsi'!$B$2:$B$39,FALSE))</f>
        <v>0</v>
      </c>
      <c r="AD236" s="303">
        <f t="array" ref="AD236">INDEX('Ortala-Provinsi'!AA$2:AA$39,MATCH($D236,'Ortala-Provinsi'!$B$2:$B$39,FALSE))</f>
        <v>0</v>
      </c>
      <c r="AE236" s="303">
        <f t="array" ref="AE236">INDEX('Ortala-Provinsi'!AB$2:AB$39,MATCH($D236,'Ortala-Provinsi'!$B$2:$B$39,FALSE))</f>
        <v>0</v>
      </c>
      <c r="AF236" s="303">
        <f t="array" ref="AF236">INDEX('Ortala-Provinsi'!AC$2:AC$39,MATCH($D236,'Ortala-Provinsi'!$B$2:$B$39,FALSE))</f>
        <v>0</v>
      </c>
      <c r="AG236" s="303">
        <f t="array" ref="AG236">INDEX('Ortala-Provinsi'!AD$2:AD$39,MATCH($D236,'Ortala-Provinsi'!$B$2:$B$39,FALSE))</f>
        <v>0</v>
      </c>
      <c r="AH236" s="303">
        <f t="array" ref="AH236">INDEX('Ortala-Provinsi'!AE$2:AE$39,MATCH($D236,'Ortala-Provinsi'!$B$2:$B$39,FALSE))</f>
        <v>0</v>
      </c>
      <c r="AI236" s="303">
        <f t="array" ref="AI236">INDEX('Ortala-Provinsi'!AF$2:AF$39,MATCH($D236,'Ortala-Provinsi'!$B$2:$B$39,FALSE))</f>
        <v>0</v>
      </c>
      <c r="AJ236" s="303">
        <f t="array" ref="AJ236">INDEX('Ortala-Provinsi'!AG$2:AG$39,MATCH($D236,'Ortala-Provinsi'!$B$2:$B$39,FALSE))</f>
        <v>0</v>
      </c>
      <c r="AK236" s="303">
        <f t="array" ref="AK236">INDEX('Ortala-Provinsi'!AH$2:AH$39,MATCH($D236,'Ortala-Provinsi'!$B$2:$B$39,FALSE))</f>
        <v>0</v>
      </c>
      <c r="AL236" s="303" t="str">
        <f t="array" ref="AL236">INDEX('Ortala-Provinsi'!AI$2:AI$39,MATCH($D236,'Ortala-Provinsi'!$B$2:$B$39,FALSE))</f>
        <v/>
      </c>
      <c r="AM236" s="303">
        <f t="array" ref="AM236">INDEX('Ortala-Provinsi'!AJ$2:AJ$39,MATCH($D236,'Ortala-Provinsi'!$B$2:$B$39,FALSE))</f>
        <v>0</v>
      </c>
      <c r="AN236" s="303">
        <f t="array" ref="AN236">INDEX('Ortala-Provinsi'!AK$2:AK$39,MATCH($D236,'Ortala-Provinsi'!$B$2:$B$39,FALSE))</f>
        <v>0</v>
      </c>
      <c r="AO236" s="303">
        <f t="array" ref="AO236">INDEX('Ortala-Provinsi'!AL$2:AL$39,MATCH($D236,'Ortala-Provinsi'!$B$2:$B$39,FALSE))</f>
        <v>0</v>
      </c>
      <c r="AP236" s="303" t="str">
        <f t="array" ref="AP236">INDEX('Ortala-Provinsi'!AM$2:AM$39,MATCH($D236,'Ortala-Provinsi'!$B$2:$B$39,FALSE))</f>
        <v/>
      </c>
      <c r="AQ236" s="303" t="str">
        <f t="array" ref="AQ236">INDEX('Ortala-Provinsi'!AN$2:AN$39,MATCH($D236,'Ortala-Provinsi'!$B$2:$B$39,FALSE))</f>
        <v/>
      </c>
      <c r="AR236" s="303" t="str">
        <f t="array" ref="AR236">INDEX('Ortala-Provinsi'!AO$2:AO$39,MATCH($D236,'Ortala-Provinsi'!$B$2:$B$39,FALSE))</f>
        <v/>
      </c>
      <c r="AS236" s="303" t="str">
        <f t="array" ref="AS236">INDEX('Ortala-Provinsi'!AP$2:AP$39,MATCH($D236,'Ortala-Provinsi'!$B$2:$B$39,FALSE))</f>
        <v/>
      </c>
      <c r="AT236" s="303" t="str">
        <f t="array" ref="AT236">INDEX('Ortala-Provinsi'!AQ$2:AQ$39,MATCH($D236,'Ortala-Provinsi'!$B$2:$B$39,FALSE))</f>
        <v/>
      </c>
      <c r="AU236" s="304" t="str">
        <f t="shared" ref="AU236:CP236" si="36">INDEX(#REF!,MATCH($D236,#REF!,FALSE))</f>
        <v>#REF!</v>
      </c>
      <c r="AV236" s="304" t="str">
        <f t="shared" si="36"/>
        <v>#REF!</v>
      </c>
      <c r="AW236" s="304" t="str">
        <f t="shared" si="36"/>
        <v>#REF!</v>
      </c>
      <c r="AX236" s="304" t="str">
        <f t="shared" si="36"/>
        <v>#REF!</v>
      </c>
      <c r="AY236" s="304" t="str">
        <f t="shared" si="36"/>
        <v>#REF!</v>
      </c>
      <c r="AZ236" s="304" t="str">
        <f t="shared" si="36"/>
        <v>#REF!</v>
      </c>
      <c r="BA236" s="305" t="str">
        <f t="shared" si="36"/>
        <v>#REF!</v>
      </c>
      <c r="BB236" s="304" t="str">
        <f t="shared" si="36"/>
        <v>#REF!</v>
      </c>
      <c r="BC236" s="304" t="str">
        <f t="shared" si="36"/>
        <v>#REF!</v>
      </c>
      <c r="BD236" s="304" t="str">
        <f t="shared" si="36"/>
        <v>#REF!</v>
      </c>
      <c r="BE236" s="304" t="str">
        <f t="shared" si="36"/>
        <v>#REF!</v>
      </c>
      <c r="BF236" s="304" t="str">
        <f t="shared" si="36"/>
        <v>#REF!</v>
      </c>
      <c r="BG236" s="304" t="str">
        <f t="shared" si="36"/>
        <v>#REF!</v>
      </c>
      <c r="BH236" s="304" t="str">
        <f t="shared" si="36"/>
        <v>#REF!</v>
      </c>
      <c r="BI236" s="304" t="str">
        <f t="shared" si="36"/>
        <v>#REF!</v>
      </c>
      <c r="BJ236" s="304" t="str">
        <f t="shared" si="36"/>
        <v>#REF!</v>
      </c>
      <c r="BK236" s="304" t="str">
        <f t="shared" si="36"/>
        <v>#REF!</v>
      </c>
      <c r="BL236" s="304" t="str">
        <f t="shared" si="36"/>
        <v>#REF!</v>
      </c>
      <c r="BM236" s="304" t="str">
        <f t="shared" si="36"/>
        <v>#REF!</v>
      </c>
      <c r="BN236" s="304" t="str">
        <f t="shared" si="36"/>
        <v>#REF!</v>
      </c>
      <c r="BO236" s="304" t="str">
        <f t="shared" si="36"/>
        <v>#REF!</v>
      </c>
      <c r="BP236" s="304" t="str">
        <f t="shared" si="36"/>
        <v>#REF!</v>
      </c>
      <c r="BQ236" s="304" t="str">
        <f t="shared" si="36"/>
        <v>#REF!</v>
      </c>
      <c r="BR236" s="304" t="str">
        <f t="shared" si="36"/>
        <v>#REF!</v>
      </c>
      <c r="BS236" s="304" t="str">
        <f t="shared" si="36"/>
        <v>#REF!</v>
      </c>
      <c r="BT236" s="304" t="str">
        <f t="shared" si="36"/>
        <v>#REF!</v>
      </c>
      <c r="BU236" s="304" t="str">
        <f t="shared" si="36"/>
        <v>#REF!</v>
      </c>
      <c r="BV236" s="304" t="str">
        <f t="shared" si="36"/>
        <v>#REF!</v>
      </c>
      <c r="BW236" s="304" t="str">
        <f t="shared" si="36"/>
        <v>#REF!</v>
      </c>
      <c r="BX236" s="304" t="str">
        <f t="shared" si="36"/>
        <v>#REF!</v>
      </c>
      <c r="BY236" s="304" t="str">
        <f t="shared" si="36"/>
        <v>#REF!</v>
      </c>
      <c r="BZ236" s="304" t="str">
        <f t="shared" si="36"/>
        <v>#REF!</v>
      </c>
      <c r="CA236" s="304" t="str">
        <f t="shared" si="36"/>
        <v>#REF!</v>
      </c>
      <c r="CB236" s="304" t="str">
        <f t="shared" si="36"/>
        <v>#REF!</v>
      </c>
      <c r="CC236" s="304" t="str">
        <f t="shared" si="36"/>
        <v>#REF!</v>
      </c>
      <c r="CD236" s="304" t="str">
        <f t="shared" si="36"/>
        <v>#REF!</v>
      </c>
      <c r="CE236" s="304" t="str">
        <f t="shared" si="36"/>
        <v>#REF!</v>
      </c>
      <c r="CF236" s="305" t="str">
        <f t="shared" si="36"/>
        <v>#REF!</v>
      </c>
      <c r="CG236" s="304" t="str">
        <f t="shared" si="36"/>
        <v>#REF!</v>
      </c>
      <c r="CH236" s="306" t="str">
        <f t="shared" si="36"/>
        <v>#REF!</v>
      </c>
      <c r="CI236" s="306" t="str">
        <f t="shared" si="36"/>
        <v>#REF!</v>
      </c>
      <c r="CJ236" s="306" t="str">
        <f t="shared" si="36"/>
        <v>#REF!</v>
      </c>
      <c r="CK236" s="304" t="str">
        <f t="shared" si="36"/>
        <v>#REF!</v>
      </c>
      <c r="CL236" s="306" t="str">
        <f t="shared" si="36"/>
        <v>#REF!</v>
      </c>
      <c r="CM236" s="306" t="str">
        <f t="shared" si="36"/>
        <v>#REF!</v>
      </c>
      <c r="CN236" s="306" t="str">
        <f t="shared" si="36"/>
        <v>#REF!</v>
      </c>
      <c r="CO236" s="306" t="str">
        <f t="shared" si="36"/>
        <v>#REF!</v>
      </c>
      <c r="CP236" s="306" t="str">
        <f t="shared" si="36"/>
        <v>#REF!</v>
      </c>
      <c r="CQ236" s="307" t="str">
        <f>IFERROR(__xludf.DUMMYFUNCTION("IF(ISBLANK($K236),"""",IF(REGEXMATCH($K236,""Peraturan""),""Ada"",IF(REGEXMATCH($K236,""Rekomendasi""),""Tidak Ada"", $K236)))
"),"Ada")</f>
        <v>Ada</v>
      </c>
      <c r="CR236" s="308" t="str">
        <f t="array" ref="CR236">INDEX(#REF!,MATCH($D236,#REF!,FALSE))</f>
        <v>#REF!</v>
      </c>
      <c r="CS236" s="309"/>
    </row>
    <row r="237">
      <c r="A237" s="334">
        <v>231.0</v>
      </c>
      <c r="B237" s="334">
        <v>1.0</v>
      </c>
      <c r="C237" s="311" t="s">
        <v>4770</v>
      </c>
      <c r="D237" s="312" t="s">
        <v>2458</v>
      </c>
      <c r="E237" s="315">
        <v>45809.0</v>
      </c>
      <c r="F237" s="218" t="str">
        <f t="array" ref="F237">INDEX('Ortala-KabKota'!F$2:F$415,MATCH($D237,'Ortala-KabKota'!$E$2:$E$415,FALSE))</f>
        <v/>
      </c>
      <c r="G237" s="218" t="str">
        <f t="array" ref="G237">INDEX('Ortala-KabKota'!G$2:G$415,MATCH($D237,'Ortala-KabKota'!$E$2:$E$415,FALSE))</f>
        <v/>
      </c>
      <c r="H237" s="218" t="str">
        <f t="array" ref="H237">INDEX('Ortala-KabKota'!H$2:H$415,MATCH($D237,'Ortala-KabKota'!$E$2:$E$415,FALSE))</f>
        <v/>
      </c>
      <c r="I237" s="218" t="str">
        <f t="array" ref="I237">INDEX('Ortala-KabKota'!I$2:I$415,MATCH($D237,'Ortala-KabKota'!$E$2:$E$415,FALSE))</f>
        <v/>
      </c>
      <c r="J237" s="218" t="str">
        <f t="array" ref="J237">INDEX('Ortala-KabKota'!J$2:J$415,MATCH($D237,'Ortala-KabKota'!$E$2:$E$415,FALSE))</f>
        <v>UPTD PPA</v>
      </c>
      <c r="K237" s="218" t="str">
        <f t="array" ref="K237">INDEX('Ortala-KabKota'!K$2:K$415,MATCH($D237,'Ortala-KabKota'!$E$2:$E$415,FALSE))</f>
        <v>Peraturan Bupati Kulon Progo Nomor 40 Tahun 2023</v>
      </c>
      <c r="L237" s="218">
        <f t="array" ref="L237">INDEX('Ortala-KabKota'!L$2:L$415,MATCH($D237,'Ortala-KabKota'!$E$2:$E$415,FALSE))</f>
        <v>2023</v>
      </c>
      <c r="M237" s="218" t="str">
        <f t="array" ref="M237">INDEX('Ortala-KabKota'!M$2:M$415,MATCH($D237,'Ortala-KabKota'!$E$2:$E$415,FALSE))</f>
        <v>B</v>
      </c>
      <c r="N237" s="218" t="str">
        <f t="array" ref="N237">INDEX('Ortala-KabKota'!N$2:N$415,MATCH($D237,'Ortala-KabKota'!$E$2:$E$415,FALSE))</f>
        <v/>
      </c>
      <c r="O237" s="218" t="str">
        <f t="array" ref="O237">INDEX('Ortala-KabKota'!O$2:O$415,MATCH($D237,'Ortala-KabKota'!$E$2:$E$415,FALSE))</f>
        <v/>
      </c>
      <c r="P237" s="218" t="str">
        <f t="array" ref="P237">INDEX('Ortala-KabKota'!P$2:P$415,MATCH($D237,'Ortala-KabKota'!$E$2:$E$415,FALSE))</f>
        <v/>
      </c>
      <c r="Q237" s="218" t="str">
        <f t="array" ref="Q237">INDEX('Ortala-KabKota'!Q$2:Q$415,MATCH($D237,'Ortala-KabKota'!$E$2:$E$415,FALSE))</f>
        <v/>
      </c>
      <c r="R237" s="218" t="str">
        <f t="array" ref="R237">INDEX('Ortala-KabKota'!R$2:R$415,MATCH($D237,'Ortala-KabKota'!$E$2:$E$415,FALSE))</f>
        <v/>
      </c>
      <c r="S237" s="218" t="str">
        <f t="array" ref="S237">INDEX('Ortala-KabKota'!S$2:S$415,MATCH($D237,'Ortala-KabKota'!$E$2:$E$415,FALSE))</f>
        <v/>
      </c>
      <c r="T237" s="218" t="str">
        <f t="array" ref="T237">INDEX('Ortala-KabKota'!T$2:T$415,MATCH($D237,'Ortala-KabKota'!$E$2:$E$415,FALSE))</f>
        <v/>
      </c>
      <c r="U237" s="218" t="str">
        <f t="array" ref="U237">INDEX('Ortala-KabKota'!U$2:U$415,MATCH($D237,'Ortala-KabKota'!$E$2:$E$415,FALSE))</f>
        <v/>
      </c>
      <c r="V237" s="218" t="str">
        <f t="array" ref="V237">INDEX('Ortala-KabKota'!V$2:V$415,MATCH($D237,'Ortala-KabKota'!$E$2:$E$415,FALSE))</f>
        <v/>
      </c>
      <c r="W237" s="218" t="str">
        <f t="array" ref="W237">INDEX('Ortala-KabKota'!W$2:W$415,MATCH($D237,'Ortala-KabKota'!$E$2:$E$415,FALSE))</f>
        <v/>
      </c>
      <c r="X237" s="218" t="str">
        <f t="array" ref="X237">INDEX('Ortala-KabKota'!X$2:X$415,MATCH($D237,'Ortala-KabKota'!$E$2:$E$415,FALSE))</f>
        <v/>
      </c>
      <c r="Y237" s="218" t="str">
        <f t="array" ref="Y237">INDEX('Ortala-KabKota'!Y$2:Y$415,MATCH($D237,'Ortala-KabKota'!$E$2:$E$415,FALSE))</f>
        <v/>
      </c>
      <c r="Z237" s="218" t="str">
        <f t="array" ref="Z237">INDEX('Ortala-KabKota'!Z$2:Z$415,MATCH($D237,'Ortala-KabKota'!$E$2:$E$415,FALSE))</f>
        <v/>
      </c>
      <c r="AA237" s="218" t="str">
        <f t="array" ref="AA237">INDEX('Ortala-KabKota'!AA$2:AA$415,MATCH($D237,'Ortala-KabKota'!$E$2:$E$415,FALSE))</f>
        <v/>
      </c>
      <c r="AB237" s="218" t="str">
        <f t="array" ref="AB237">INDEX('Ortala-KabKota'!AB$2:AB$415,MATCH($D237,'Ortala-KabKota'!$E$2:$E$415,FALSE))</f>
        <v/>
      </c>
      <c r="AC237" s="218" t="str">
        <f t="array" ref="AC237">INDEX('Ortala-KabKota'!AC$2:AC$415,MATCH($D237,'Ortala-KabKota'!$E$2:$E$415,FALSE))</f>
        <v/>
      </c>
      <c r="AD237" s="218" t="str">
        <f t="array" ref="AD237">INDEX('Ortala-KabKota'!AD$2:AD$415,MATCH($D237,'Ortala-KabKota'!$E$2:$E$415,FALSE))</f>
        <v/>
      </c>
      <c r="AE237" s="218" t="str">
        <f t="array" ref="AE237">INDEX('Ortala-KabKota'!AE$2:AE$415,MATCH($D237,'Ortala-KabKota'!$E$2:$E$415,FALSE))</f>
        <v/>
      </c>
      <c r="AF237" s="218" t="str">
        <f t="array" ref="AF237">INDEX('Ortala-KabKota'!AF$2:AF$415,MATCH($D237,'Ortala-KabKota'!$E$2:$E$415,FALSE))</f>
        <v/>
      </c>
      <c r="AG237" s="218" t="str">
        <f t="array" ref="AG237">INDEX('Ortala-KabKota'!AG$2:AG$415,MATCH($D237,'Ortala-KabKota'!$E$2:$E$415,FALSE))</f>
        <v/>
      </c>
      <c r="AH237" s="218" t="str">
        <f t="array" ref="AH237">INDEX('Ortala-KabKota'!AH$2:AH$415,MATCH($D237,'Ortala-KabKota'!$E$2:$E$415,FALSE))</f>
        <v/>
      </c>
      <c r="AI237" s="218" t="str">
        <f t="array" ref="AI237">INDEX('Ortala-KabKota'!AI$2:AI$415,MATCH($D237,'Ortala-KabKota'!$E$2:$E$415,FALSE))</f>
        <v/>
      </c>
      <c r="AJ237" s="218" t="str">
        <f t="array" ref="AJ237">INDEX('Ortala-KabKota'!AJ$2:AJ$415,MATCH($D237,'Ortala-KabKota'!$E$2:$E$415,FALSE))</f>
        <v/>
      </c>
      <c r="AK237" s="218" t="str">
        <f t="array" ref="AK237">INDEX('Ortala-KabKota'!AK$2:AK$415,MATCH($D237,'Ortala-KabKota'!$E$2:$E$415,FALSE))</f>
        <v/>
      </c>
      <c r="AL237" s="218" t="str">
        <f t="array" ref="AL237">INDEX('Ortala-KabKota'!AL$2:AL$415,MATCH($D237,'Ortala-KabKota'!$E$2:$E$415,FALSE))</f>
        <v/>
      </c>
      <c r="AM237" s="218" t="str">
        <f t="array" ref="AM237">INDEX('Ortala-KabKota'!AM$2:AM$415,MATCH($D237,'Ortala-KabKota'!$E$2:$E$415,FALSE))</f>
        <v/>
      </c>
      <c r="AN237" s="218" t="str">
        <f t="array" ref="AN237">INDEX('Ortala-KabKota'!AN$2:AN$415,MATCH($D237,'Ortala-KabKota'!$E$2:$E$415,FALSE))</f>
        <v/>
      </c>
      <c r="AO237" s="218" t="str">
        <f t="array" ref="AO237">INDEX('Ortala-KabKota'!AO$2:AO$415,MATCH($D237,'Ortala-KabKota'!$E$2:$E$415,FALSE))</f>
        <v/>
      </c>
      <c r="AP237" s="218" t="str">
        <f t="array" ref="AP237">INDEX('Ortala-KabKota'!AP$2:AP$415,MATCH($D237,'Ortala-KabKota'!$E$2:$E$415,FALSE))</f>
        <v/>
      </c>
      <c r="AQ237" s="218" t="str">
        <f t="array" ref="AQ237">INDEX('Ortala-KabKota'!AQ$2:AQ$415,MATCH($D237,'Ortala-KabKota'!$E$2:$E$415,FALSE))</f>
        <v/>
      </c>
      <c r="AR237" s="218" t="str">
        <f t="array" ref="AR237">INDEX('Ortala-KabKota'!AR$2:AR$415,MATCH($D237,'Ortala-KabKota'!$E$2:$E$415,FALSE))</f>
        <v/>
      </c>
      <c r="AS237" s="218" t="str">
        <f t="array" ref="AS237">INDEX('Ortala-KabKota'!AS$2:AS$415,MATCH($D237,'Ortala-KabKota'!$E$2:$E$415,FALSE))</f>
        <v/>
      </c>
      <c r="AT237" s="218" t="str">
        <f t="array" ref="AT237">INDEX('Ortala-KabKota'!AT$2:AT$415,MATCH($D237,'Ortala-KabKota'!$E$2:$E$415,FALSE))</f>
        <v/>
      </c>
      <c r="AU237" s="218" t="str">
        <f t="array" ref="AU237">INDEX('UPTD PPA KabKota'!D$5:D$513,MATCH($D237,'UPTD PPA KabKota'!$C$5:$C$513,FALSE))</f>
        <v>Putra Lambang Nugraha, SH, ME</v>
      </c>
      <c r="AV237" s="218" t="str">
        <f t="array" ref="AV237">INDEX('UPTD PPA KabKota'!E$5:E$513,MATCH($D237,'UPTD PPA KabKota'!$C$5:$C$513,FALSE))</f>
        <v>Rumah Dinas Pemda Jl. Tamtama No. 15 Terbah, Wates, Kulon Progo</v>
      </c>
      <c r="AW237" s="218" t="str">
        <f t="array" ref="AW237">INDEX('UPTD PPA KabKota'!F$5:F$513,MATCH($D237,'UPTD PPA KabKota'!$C$5:$C$513,FALSE))</f>
        <v>(0274) 775229</v>
      </c>
      <c r="AX237" s="218">
        <f t="array" ref="AX237">INDEX('UPTD PPA KabKota'!G$5:G$513,MATCH($D237,'UPTD PPA KabKota'!$C$5:$C$513,FALSE))</f>
        <v>87839409009</v>
      </c>
      <c r="AY237" s="218" t="str">
        <f t="array" ref="AY237">INDEX('UPTD PPA KabKota'!H$5:H$513,MATCH($D237,'UPTD PPA KabKota'!$C$5:$C$513,FALSE))</f>
        <v>UPTD PPA</v>
      </c>
      <c r="AZ237" s="218" t="str">
        <f t="array" ref="AZ237">INDEX('UPTD PPA KabKota'!I$5:I$513,MATCH($D237,'UPTD PPA KabKota'!$C$5:$C$513,FALSE))</f>
        <v>Peraturan Bupati 40 Tahun 2023 tentang pembentukan, susunan organisasi, tugas, fungsi, dan tatakerja unit pelaksana teknis daerah perlindungan perempuan dan anak pada dinas sosial pemberdayaan perempuan dan perlindungan anak</v>
      </c>
      <c r="BA237" s="218">
        <f t="array" ref="BA237">INDEX('UPTD PPA KabKota'!J$5:J$513,MATCH($D237,'UPTD PPA KabKota'!$C$5:$C$513,FALSE))</f>
        <v>2023</v>
      </c>
      <c r="BB237" s="218" t="str">
        <f t="array" ref="BB237">INDEX('UPTD PPA KabKota'!K$5:K$513,MATCH($D237,'UPTD PPA KabKota'!$C$5:$C$513,FALSE))</f>
        <v>B</v>
      </c>
      <c r="BC237" s="218" t="str">
        <f t="array" ref="BC237">INDEX('UPTD PPA KabKota'!L$5:L$513,MATCH($D237,'UPTD PPA KabKota'!$C$5:$C$513,FALSE))</f>
        <v>Putra Lambang Nugraha, SH, ME</v>
      </c>
      <c r="BD237" s="218" t="str">
        <f t="array" ref="BD237">INDEX('UPTD PPA KabKota'!M$5:M$513,MATCH($D237,'UPTD PPA KabKota'!$C$5:$C$513,FALSE))</f>
        <v>putralambangn@gmail.com</v>
      </c>
      <c r="BE237" s="218" t="str">
        <f t="array" ref="BE237">INDEX('UPTD PPA KabKota'!N$5:N$513,MATCH($D237,'UPTD PPA KabKota'!$C$5:$C$513,FALSE))</f>
        <v>Kepala UPTD, Jabatan Fungsional/Pelaksana</v>
      </c>
      <c r="BF237" s="218" t="str">
        <f t="array" ref="BF237">INDEX('UPTD PPA KabKota'!O$5:O$513,MATCH($D237,'UPTD PPA KabKota'!$C$5:$C$513,FALSE))</f>
        <v>Pinjam Gedung Selain Dinas PPPA</v>
      </c>
      <c r="BG237" s="218" t="str">
        <f t="array" ref="BG237">INDEX('UPTD PPA KabKota'!P$5:P$513,MATCH($D237,'UPTD PPA KabKota'!$C$5:$C$513,FALSE))</f>
        <v>Sewa/Kontrak</v>
      </c>
      <c r="BH237" s="218" t="str">
        <f t="array" ref="BH237">INDEX('UPTD PPA KabKota'!Q$5:Q$513,MATCH($D237,'UPTD PPA KabKota'!$C$5:$C$513,FALSE))</f>
        <v/>
      </c>
      <c r="BI237" s="218" t="str">
        <f t="array" ref="BI237">INDEX('UPTD PPA KabKota'!R$5:R$513,MATCH($D237,'UPTD PPA KabKota'!$C$5:$C$513,FALSE))</f>
        <v>Ada</v>
      </c>
      <c r="BJ237" s="218" t="str">
        <f t="array" ref="BJ237">INDEX('UPTD PPA KabKota'!S$5:S$513,MATCH($D237,'UPTD PPA KabKota'!$C$5:$C$513,FALSE))</f>
        <v>Tidak Ada</v>
      </c>
      <c r="BK237" s="218" t="str">
        <f t="array" ref="BK237">INDEX('UPTD PPA KabKota'!T$5:T$513,MATCH($D237,'UPTD PPA KabKota'!$C$5:$C$513,FALSE))</f>
        <v>Ada</v>
      </c>
      <c r="BL237" s="218" t="str">
        <f t="array" ref="BL237">INDEX('UPTD PPA KabKota'!U$5:U$513,MATCH($D237,'UPTD PPA KabKota'!$C$5:$C$513,FALSE))</f>
        <v>Ada</v>
      </c>
      <c r="BM237" s="218" t="str">
        <f t="array" ref="BM237">INDEX('UPTD PPA KabKota'!V$5:V$513,MATCH($D237,'UPTD PPA KabKota'!$C$5:$C$513,FALSE))</f>
        <v>Tidak Ada</v>
      </c>
      <c r="BN237" s="218" t="str">
        <f t="array" ref="BN237">INDEX('UPTD PPA KabKota'!W$5:W$513,MATCH($D237,'UPTD PPA KabKota'!$C$5:$C$513,FALSE))</f>
        <v>Tidak Ada</v>
      </c>
      <c r="BO237" s="218" t="str">
        <f t="array" ref="BO237">INDEX('UPTD PPA KabKota'!X$5:X$513,MATCH($D237,'UPTD PPA KabKota'!$C$5:$C$513,FALSE))</f>
        <v>Ada</v>
      </c>
      <c r="BP237" s="218" t="str">
        <f t="array" ref="BP237">INDEX('UPTD PPA KabKota'!Y$5:Y$513,MATCH($D237,'UPTD PPA KabKota'!$C$5:$C$513,FALSE))</f>
        <v>Ada</v>
      </c>
      <c r="BQ237" s="218" t="str">
        <f t="array" ref="BQ237">INDEX('UPTD PPA KabKota'!Z$5:Z$513,MATCH($D237,'UPTD PPA KabKota'!$C$5:$C$513,FALSE))</f>
        <v>Ada</v>
      </c>
      <c r="BR237" s="218" t="str">
        <f t="array" ref="BR237">INDEX('UPTD PPA KabKota'!AA$5:AA$513,MATCH($D237,'UPTD PPA KabKota'!$C$5:$C$513,FALSE))</f>
        <v>Tidak Ada</v>
      </c>
      <c r="BS237" s="218" t="str">
        <f t="array" ref="BS237">INDEX('UPTD PPA KabKota'!AB$5:AB$513,MATCH($D237,'UPTD PPA KabKota'!$C$5:$C$513,FALSE))</f>
        <v>Tidak Ada</v>
      </c>
      <c r="BT237" s="218" t="str">
        <f t="array" ref="BT237">INDEX('UPTD PPA KabKota'!AC$5:AC$513,MATCH($D237,'UPTD PPA KabKota'!$C$5:$C$513,FALSE))</f>
        <v>Sudah</v>
      </c>
      <c r="BU237" s="218" t="str">
        <f t="array" ref="BU237">INDEX('UPTD PPA KabKota'!AD$5:AD$513,MATCH($D237,'UPTD PPA KabKota'!$C$5:$C$513,FALSE))</f>
        <v>Sudah</v>
      </c>
      <c r="BV237" s="218" t="str">
        <f t="array" ref="BV237">INDEX('UPTD PPA KabKota'!AE$5:AE$513,MATCH($D237,'UPTD PPA KabKota'!$C$5:$C$513,FALSE))</f>
        <v>Sudah</v>
      </c>
      <c r="BW237" s="218" t="str">
        <f t="array" ref="BW237">INDEX('UPTD PPA KabKota'!AF$5:AF$513,MATCH($D237,'UPTD PPA KabKota'!$C$5:$C$513,FALSE))</f>
        <v>Sudah</v>
      </c>
      <c r="BX237" s="218" t="str">
        <f t="array" ref="BX237">INDEX('UPTD PPA KabKota'!AG$5:AG$513,MATCH($D237,'UPTD PPA KabKota'!$C$5:$C$513,FALSE))</f>
        <v>Sudah</v>
      </c>
      <c r="BY237" s="218" t="str">
        <f t="array" ref="BY237">INDEX('UPTD PPA KabKota'!AH$5:AH$513,MATCH($D237,'UPTD PPA KabKota'!$C$5:$C$513,FALSE))</f>
        <v>Sudah</v>
      </c>
      <c r="BZ237" s="218" t="str">
        <f t="array" ref="BZ237">INDEX('UPTD PPA KabKota'!AI$5:AI$513,MATCH($D237,'UPTD PPA KabKota'!$C$5:$C$513,FALSE))</f>
        <v>Belum</v>
      </c>
      <c r="CA237" s="218" t="str">
        <f t="array" ref="CA237">INDEX('UPTD PPA KabKota'!AJ$5:AJ$513,MATCH($D237,'UPTD PPA KabKota'!$C$5:$C$513,FALSE))</f>
        <v>Sudah</v>
      </c>
      <c r="CB237" s="218" t="str">
        <f t="array" ref="CB237">INDEX('UPTD PPA KabKota'!AK$5:AK$513,MATCH($D237,'UPTD PPA KabKota'!$C$5:$C$513,FALSE))</f>
        <v>Sudah</v>
      </c>
      <c r="CC237" s="218" t="str">
        <f t="array" ref="CC237">INDEX('UPTD PPA KabKota'!AL$5:AL$513,MATCH($D237,'UPTD PPA KabKota'!$C$5:$C$513,FALSE))</f>
        <v>Sudah</v>
      </c>
      <c r="CD237" s="218" t="str">
        <f t="array" ref="CD237">INDEX('UPTD PPA KabKota'!AM$5:AM$513,MATCH($D237,'UPTD PPA KabKota'!$C$5:$C$513,FALSE))</f>
        <v>Sudah</v>
      </c>
      <c r="CE237" s="218" t="str">
        <f t="array" ref="CE237">INDEX('UPTD PPA KabKota'!AN$5:AN$513,MATCH($D237,'UPTD PPA KabKota'!$C$5:$C$513,FALSE))</f>
        <v/>
      </c>
      <c r="CF237" s="218">
        <f t="array" ref="CF237">INDEX('UPTD PPA KabKota'!AO$5:AO$513,MATCH($D237,'UPTD PPA KabKota'!$C$5:$C$513,FALSE))</f>
        <v>88</v>
      </c>
      <c r="CG237" s="218" t="str">
        <f t="array" ref="CG237">INDEX('UPTD PPA KabKota'!AP$5:AP$513,MATCH($D237,'UPTD PPA KabKota'!$C$5:$C$513,FALSE))</f>
        <v>Kekerasan Fisik</v>
      </c>
      <c r="CH237" s="218" t="str">
        <f t="array" ref="CH237">INDEX('UPTD PPA KabKota'!AQ$5:AQ$513,MATCH($D237,'UPTD PPA KabKota'!$C$5:$C$513,FALSE))</f>
        <v/>
      </c>
      <c r="CI237" s="218" t="str">
        <f t="array" ref="CI237">INDEX('UPTD PPA KabKota'!AR$5:AR$513,MATCH($D237,'UPTD PPA KabKota'!$C$5:$C$513,FALSE))</f>
        <v/>
      </c>
      <c r="CJ237" s="218" t="str">
        <f t="array" ref="CJ237">INDEX('UPTD PPA KabKota'!AS$5:AS$513,MATCH($D237,'UPTD PPA KabKota'!$C$5:$C$513,FALSE))</f>
        <v/>
      </c>
      <c r="CK237" s="218" t="str">
        <f t="array" ref="CK237">INDEX('UPTD PPA KabKota'!AT$5:AT$513,MATCH($D237,'UPTD PPA KabKota'!$C$5:$C$513,FALSE))</f>
        <v/>
      </c>
      <c r="CL237" s="218" t="str">
        <f t="array" ref="CL237">INDEX('UPTD PPA KabKota'!AU$5:AU$513,MATCH($D237,'UPTD PPA KabKota'!$C$5:$C$513,FALSE))</f>
        <v/>
      </c>
      <c r="CM237" s="218" t="str">
        <f t="array" ref="CM237">INDEX('UPTD PPA KabKota'!AV$5:AV$513,MATCH($D237,'UPTD PPA KabKota'!$C$5:$C$513,FALSE))</f>
        <v/>
      </c>
      <c r="CN237" s="218" t="str">
        <f t="array" ref="CN237">INDEX('UPTD PPA KabKota'!AW$5:AW$513,MATCH($D237,'UPTD PPA KabKota'!$C$5:$C$513,FALSE))</f>
        <v/>
      </c>
      <c r="CO237" s="218" t="str">
        <f t="array" ref="CO237">INDEX('UPTD PPA KabKota'!AX$5:AX$513,MATCH($D237,'UPTD PPA KabKota'!$C$5:$C$513,FALSE))</f>
        <v>v</v>
      </c>
      <c r="CP237" s="218" t="str">
        <f t="array" ref="CP237">INDEX('UPTD PPA KabKota'!AY$5:AY$513,MATCH($D237,'UPTD PPA KabKota'!$C$5:$C$513,FALSE))</f>
        <v/>
      </c>
      <c r="CQ237" s="209" t="str">
        <f>IFERROR(__xludf.DUMMYFUNCTION("IF(ISBLANK($K237),"""",IF(REGEXMATCH($K237,""Peraturan""),""Ada"",IF(REGEXMATCH($K237,""Rekomendasi""),""Tidak Ada"", $K237)))
"),"Ada")</f>
        <v>Ada</v>
      </c>
      <c r="CR237" s="209" t="str">
        <f t="array" ref="CR237">index('UPTD PPA KabKota'!$BI$5:$BI$513,match($D237,'UPTD PPA KabKota'!$C$5:$C$513,false))</f>
        <v>Ada</v>
      </c>
      <c r="CS237" s="314" t="str">
        <f t="shared" ref="CS237:CS241" si="37">IFS(CQ237="Ada","Ada",CR237="Ada","Ada",CR237="Tidak Ada","Tidak Ada")</f>
        <v>Ada</v>
      </c>
    </row>
    <row r="238">
      <c r="A238" s="334">
        <v>232.0</v>
      </c>
      <c r="B238" s="334">
        <v>2.0</v>
      </c>
      <c r="C238" s="311" t="s">
        <v>4770</v>
      </c>
      <c r="D238" s="312" t="s">
        <v>2467</v>
      </c>
      <c r="E238" s="315">
        <v>45748.0</v>
      </c>
      <c r="F238" s="218" t="str">
        <f t="array" ref="F238">INDEX('Ortala-KabKota'!F$2:F$415,MATCH($D238,'Ortala-KabKota'!$E$2:$E$415,FALSE))</f>
        <v>Sylvi/ 087838132013</v>
      </c>
      <c r="G238" s="218" t="str">
        <f t="array" ref="G238">INDEX('Ortala-KabKota'!G$2:G$415,MATCH($D238,'Ortala-KabKota'!$E$2:$E$415,FALSE))</f>
        <v>Jl. Dr.Wahidin Sudiro Husodo no 76, Bantul</v>
      </c>
      <c r="H238" s="218" t="str">
        <f t="array" ref="H238">INDEX('Ortala-KabKota'!H$2:H$415,MATCH($D238,'Ortala-KabKota'!$E$2:$E$415,FALSE))</f>
        <v>0274 367331</v>
      </c>
      <c r="I238" s="218" t="str">
        <f t="array" ref="I238">INDEX('Ortala-KabKota'!I$2:I$415,MATCH($D238,'Ortala-KabKota'!$E$2:$E$415,FALSE))</f>
        <v>087738907000</v>
      </c>
      <c r="J238" s="218" t="str">
        <f t="array" ref="J238">INDEX('Ortala-KabKota'!J$2:J$415,MATCH($D238,'Ortala-KabKota'!$E$2:$E$415,FALSE))</f>
        <v>UPTD PPK KKPA</v>
      </c>
      <c r="K238" s="218" t="str">
        <f t="array" ref="K238">INDEX('Ortala-KabKota'!K$2:K$415,MATCH($D238,'Ortala-KabKota'!$E$2:$E$415,FALSE))</f>
        <v>Peraturan Bupati  Bantul Nomor 9 Tahun 2018 </v>
      </c>
      <c r="L238" s="218">
        <f t="array" ref="L238">INDEX('Ortala-KabKota'!L$2:L$415,MATCH($D238,'Ortala-KabKota'!$E$2:$E$415,FALSE))</f>
        <v>2018</v>
      </c>
      <c r="M238" s="218" t="str">
        <f t="array" ref="M238">INDEX('Ortala-KabKota'!M$2:M$415,MATCH($D238,'Ortala-KabKota'!$E$2:$E$415,FALSE))</f>
        <v>A</v>
      </c>
      <c r="N238" s="218" t="str">
        <f t="array" ref="N238">INDEX('Ortala-KabKota'!N$2:N$415,MATCH($D238,'Ortala-KabKota'!$E$2:$E$415,FALSE))</f>
        <v>Endah Istikhomah, S.Sos 085801194644</v>
      </c>
      <c r="O238" s="316" t="str">
        <f t="array" ref="O238">INDEX('Ortala-KabKota'!O$2:O$415,MATCH($D238,'Ortala-KabKota'!$E$2:$E$415,FALSE))</f>
        <v>ppt.arumdalu2017@gmail.com</v>
      </c>
      <c r="P238" s="218" t="str">
        <f t="array" ref="P238">INDEX('Ortala-KabKota'!P$2:P$415,MATCH($D238,'Ortala-KabKota'!$E$2:$E$415,FALSE))</f>
        <v>-</v>
      </c>
      <c r="Q238" s="218" t="str">
        <f t="array" ref="Q238">INDEX('Ortala-KabKota'!Q$2:Q$415,MATCH($D238,'Ortala-KabKota'!$E$2:$E$415,FALSE))</f>
        <v>MANDIRI</v>
      </c>
      <c r="R238" s="218" t="str">
        <f t="array" ref="R238">INDEX('Ortala-KabKota'!R$2:R$415,MATCH($D238,'Ortala-KabKota'!$E$2:$E$415,FALSE))</f>
        <v>MILIK SENDIRI</v>
      </c>
      <c r="S238" s="218" t="str">
        <f t="array" ref="S238">INDEX('Ortala-KabKota'!S$2:S$415,MATCH($D238,'Ortala-KabKota'!$E$2:$E$415,FALSE))</f>
        <v>1. Menerima pengaduan dan menyampaikan hasil asesmen awal dari korban/terlapor.
2. Melihat kondisi korban sesuai dengan hasil asesmen dan untuk dilaporkan ke manager kasus agar mendapatkan tindak lanjut.
3. Memetakan pendampingan korban sesuai dengan kebutuhan korban berdasarkan asesmen yang telah dilakukan.
4. Mempersiapkan dan memfasilitasi penampungan korban yang mendapatkan ancaman dan di seuaikan dengan kebutuhan.
5. Melakukan klarifikasi terhadap terlapor, Menemui para pihak untuk mencari jalan keluar atas permaslahan yang di hadapi, malakukan koordinasi/case conference.
6. Monitoring kondisi korban, menindaklanjuti pendampingan yang telah dilakukan.
7. Merujuk korban sesuai dengan kebutuhan.
8. Melakukan pemulangan korban dan reintegrasi sosial  9. Melakukan terminasi      </v>
      </c>
      <c r="T238" s="218">
        <f t="array" ref="T238">INDEX('Ortala-KabKota'!T$2:T$415,MATCH($D238,'Ortala-KabKota'!$E$2:$E$415,FALSE))</f>
        <v>1</v>
      </c>
      <c r="U238" s="218">
        <f t="array" ref="U238">INDEX('Ortala-KabKota'!U$2:U$415,MATCH($D238,'Ortala-KabKota'!$E$2:$E$415,FALSE))</f>
        <v>1</v>
      </c>
      <c r="V238" s="218">
        <f t="array" ref="V238">INDEX('Ortala-KabKota'!V$2:V$415,MATCH($D238,'Ortala-KabKota'!$E$2:$E$415,FALSE))</f>
        <v>1</v>
      </c>
      <c r="W238" s="218">
        <f t="array" ref="W238">INDEX('Ortala-KabKota'!W$2:W$415,MATCH($D238,'Ortala-KabKota'!$E$2:$E$415,FALSE))</f>
        <v>1</v>
      </c>
      <c r="X238" s="218">
        <f t="array" ref="X238">INDEX('Ortala-KabKota'!X$2:X$415,MATCH($D238,'Ortala-KabKota'!$E$2:$E$415,FALSE))</f>
        <v>1</v>
      </c>
      <c r="Y238" s="218">
        <f t="array" ref="Y238">INDEX('Ortala-KabKota'!Y$2:Y$415,MATCH($D238,'Ortala-KabKota'!$E$2:$E$415,FALSE))</f>
        <v>0</v>
      </c>
      <c r="Z238" s="218">
        <f t="array" ref="Z238">INDEX('Ortala-KabKota'!Z$2:Z$415,MATCH($D238,'Ortala-KabKota'!$E$2:$E$415,FALSE))</f>
        <v>1</v>
      </c>
      <c r="AA238" s="218">
        <f t="array" ref="AA238">INDEX('Ortala-KabKota'!AA$2:AA$415,MATCH($D238,'Ortala-KabKota'!$E$2:$E$415,FALSE))</f>
        <v>1</v>
      </c>
      <c r="AB238" s="218">
        <f t="array" ref="AB238">INDEX('Ortala-KabKota'!AB$2:AB$415,MATCH($D238,'Ortala-KabKota'!$E$2:$E$415,FALSE))</f>
        <v>1</v>
      </c>
      <c r="AC238" s="218">
        <f t="array" ref="AC238">INDEX('Ortala-KabKota'!AC$2:AC$415,MATCH($D238,'Ortala-KabKota'!$E$2:$E$415,FALSE))</f>
        <v>0</v>
      </c>
      <c r="AD238" s="218">
        <f t="array" ref="AD238">INDEX('Ortala-KabKota'!AD$2:AD$415,MATCH($D238,'Ortala-KabKota'!$E$2:$E$415,FALSE))</f>
        <v>1</v>
      </c>
      <c r="AE238" s="218">
        <f t="array" ref="AE238">INDEX('Ortala-KabKota'!AE$2:AE$415,MATCH($D238,'Ortala-KabKota'!$E$2:$E$415,FALSE))</f>
        <v>1</v>
      </c>
      <c r="AF238" s="218">
        <f t="array" ref="AF238">INDEX('Ortala-KabKota'!AF$2:AF$415,MATCH($D238,'Ortala-KabKota'!$E$2:$E$415,FALSE))</f>
        <v>1</v>
      </c>
      <c r="AG238" s="218">
        <f t="array" ref="AG238">INDEX('Ortala-KabKota'!AG$2:AG$415,MATCH($D238,'Ortala-KabKota'!$E$2:$E$415,FALSE))</f>
        <v>1</v>
      </c>
      <c r="AH238" s="218">
        <f t="array" ref="AH238">INDEX('Ortala-KabKota'!AH$2:AH$415,MATCH($D238,'Ortala-KabKota'!$E$2:$E$415,FALSE))</f>
        <v>1</v>
      </c>
      <c r="AI238" s="218" t="str">
        <f t="array" ref="AI238">INDEX('Ortala-KabKota'!AI$2:AI$415,MATCH($D238,'Ortala-KabKota'!$E$2:$E$415,FALSE))</f>
        <v/>
      </c>
      <c r="AJ238" s="218">
        <f t="array" ref="AJ238">INDEX('Ortala-KabKota'!AJ$2:AJ$415,MATCH($D238,'Ortala-KabKota'!$E$2:$E$415,FALSE))</f>
        <v>1</v>
      </c>
      <c r="AK238" s="218">
        <f t="array" ref="AK238">INDEX('Ortala-KabKota'!AK$2:AK$415,MATCH($D238,'Ortala-KabKota'!$E$2:$E$415,FALSE))</f>
        <v>1</v>
      </c>
      <c r="AL238" s="218">
        <f t="array" ref="AL238">INDEX('Ortala-KabKota'!AL$2:AL$415,MATCH($D238,'Ortala-KabKota'!$E$2:$E$415,FALSE))</f>
        <v>236</v>
      </c>
      <c r="AM238" s="218" t="str">
        <f t="array" ref="AM238">INDEX('Ortala-KabKota'!AM$2:AM$415,MATCH($D238,'Ortala-KabKota'!$E$2:$E$415,FALSE))</f>
        <v>Kekerasan Psikis</v>
      </c>
      <c r="AN238" s="218" t="str">
        <f t="array" ref="AN238">INDEX('Ortala-KabKota'!AN$2:AN$415,MATCH($D238,'Ortala-KabKota'!$E$2:$E$415,FALSE))</f>
        <v/>
      </c>
      <c r="AO238" s="218" t="str">
        <f t="array" ref="AO238">INDEX('Ortala-KabKota'!AO$2:AO$415,MATCH($D238,'Ortala-KabKota'!$E$2:$E$415,FALSE))</f>
        <v/>
      </c>
      <c r="AP238" s="218">
        <f t="array" ref="AP238">INDEX('Ortala-KabKota'!AP$2:AP$415,MATCH($D238,'Ortala-KabKota'!$E$2:$E$415,FALSE))</f>
        <v>1</v>
      </c>
      <c r="AQ238" s="218" t="str">
        <f t="array" ref="AQ238">INDEX('Ortala-KabKota'!AQ$2:AQ$415,MATCH($D238,'Ortala-KabKota'!$E$2:$E$415,FALSE))</f>
        <v/>
      </c>
      <c r="AR238" s="218" t="str">
        <f t="array" ref="AR238">INDEX('Ortala-KabKota'!AR$2:AR$415,MATCH($D238,'Ortala-KabKota'!$E$2:$E$415,FALSE))</f>
        <v/>
      </c>
      <c r="AS238" s="218" t="str">
        <f t="array" ref="AS238">INDEX('Ortala-KabKota'!AS$2:AS$415,MATCH($D238,'Ortala-KabKota'!$E$2:$E$415,FALSE))</f>
        <v/>
      </c>
      <c r="AT238" s="218" t="str">
        <f t="array" ref="AT238">INDEX('Ortala-KabKota'!AT$2:AT$415,MATCH($D238,'Ortala-KabKota'!$E$2:$E$415,FALSE))</f>
        <v/>
      </c>
      <c r="AU238" s="218" t="str">
        <f t="array" ref="AU238">INDEX('UPTD PPA KabKota'!D$5:D$513,MATCH($D238,'UPTD PPA KabKota'!$C$5:$C$513,FALSE))</f>
        <v>Sylvi Kusumaningtyas, S.Sos/0878-3813-2013</v>
      </c>
      <c r="AV238" s="218" t="str">
        <f t="array" ref="AV238">INDEX('UPTD PPA KabKota'!E$5:E$513,MATCH($D238,'UPTD PPA KabKota'!$C$5:$C$513,FALSE))</f>
        <v>Jalan Dr. Wahidin Sudiro 76 Bantul Yogyakarta 55714</v>
      </c>
      <c r="AW238" s="218" t="str">
        <f t="array" ref="AW238">INDEX('UPTD PPA KabKota'!F$5:F$513,MATCH($D238,'UPTD PPA KabKota'!$C$5:$C$513,FALSE))</f>
        <v>(0274) 367331</v>
      </c>
      <c r="AX238" s="218" t="str">
        <f t="array" ref="AX238">INDEX('UPTD PPA KabKota'!G$5:G$513,MATCH($D238,'UPTD PPA KabKota'!$C$5:$C$513,FALSE))</f>
        <v>0877-3890-7000</v>
      </c>
      <c r="AY238" s="218" t="str">
        <f t="array" ref="AY238">INDEX('UPTD PPA KabKota'!H$5:H$513,MATCH($D238,'UPTD PPA KabKota'!$C$5:$C$513,FALSE))</f>
        <v>1. P2TP2A "Arum Dalu" (2016)
 2. UPTD PPA (2019)</v>
      </c>
      <c r="AZ238" s="218" t="str">
        <f t="array" ref="AZ238">INDEX('UPTD PPA KabKota'!I$5:I$513,MATCH($D238,'UPTD PPA KabKota'!$C$5:$C$513,FALSE))</f>
        <v>1. Peraturan Bupati Nomor 159 Tahun 2016 tentang Pembentukan Susunan Organisasi, Tugas dan Fungsi, serta Tata Kerja Unit Pelaksana Tekhnis Pusat Pelayanan Terpadu Korban Kekerasan Perempuan dan Anak Kabupaten Bantul; 
 2. Peraturan Bupati Nomor 52 Tahun 2019 tentang Pembentukan Susunan Organisasi, Tugas dan Fungsi, serta Tata Kerja Unit Pelaksana Teknis Daerah Perlindungan Perempuan dan Anak</v>
      </c>
      <c r="BA238" s="218">
        <f t="array" ref="BA238">INDEX('UPTD PPA KabKota'!J$5:J$513,MATCH($D238,'UPTD PPA KabKota'!$C$5:$C$513,FALSE))</f>
        <v>2016</v>
      </c>
      <c r="BB238" s="218" t="str">
        <f t="array" ref="BB238">INDEX('UPTD PPA KabKota'!K$5:K$513,MATCH($D238,'UPTD PPA KabKota'!$C$5:$C$513,FALSE))</f>
        <v>A</v>
      </c>
      <c r="BC238" s="218" t="str">
        <f t="array" ref="BC238">INDEX('UPTD PPA KabKota'!L$5:L$513,MATCH($D238,'UPTD PPA KabKota'!$C$5:$C$513,FALSE))</f>
        <v>Sylvi Kusumaningtyas, S.Sos/0878-3813-2013</v>
      </c>
      <c r="BD238" s="218" t="str">
        <f t="array" ref="BD238">INDEX('UPTD PPA KabKota'!M$5:M$513,MATCH($D238,'UPTD PPA KabKota'!$C$5:$C$513,FALSE))</f>
        <v>ppt.arumdalu2017@gmail.com
 uptdppa@bantulkab.go.id</v>
      </c>
      <c r="BE238" s="218" t="str">
        <f t="array" ref="BE238">INDEX('UPTD PPA KabKota'!N$5:N$513,MATCH($D238,'UPTD PPA KabKota'!$C$5:$C$513,FALSE))</f>
        <v>1. Kepala UPTD
2. Kasubag TU
3. Kelompok Jabatan Fungsional</v>
      </c>
      <c r="BF238" s="218" t="str">
        <f t="array" ref="BF238">INDEX('UPTD PPA KabKota'!O$5:O$513,MATCH($D238,'UPTD PPA KabKota'!$C$5:$C$513,FALSE))</f>
        <v>MANDIRI</v>
      </c>
      <c r="BG238" s="218" t="str">
        <f t="array" ref="BG238">INDEX('UPTD PPA KabKota'!P$5:P$513,MATCH($D238,'UPTD PPA KabKota'!$C$5:$C$513,FALSE))</f>
        <v>MILIK SENDIRI</v>
      </c>
      <c r="BH238" s="218" t="str">
        <f t="array" ref="BH238">INDEX('UPTD PPA KabKota'!Q$5:Q$513,MATCH($D238,'UPTD PPA KabKota'!$C$5:$C$513,FALSE))</f>
        <v>Pemerintah Daerah</v>
      </c>
      <c r="BI238" s="218" t="str">
        <f t="array" ref="BI238">INDEX('UPTD PPA KabKota'!R$5:R$513,MATCH($D238,'UPTD PPA KabKota'!$C$5:$C$513,FALSE))</f>
        <v>Tidak Ada</v>
      </c>
      <c r="BJ238" s="218" t="str">
        <f t="array" ref="BJ238">INDEX('UPTD PPA KabKota'!S$5:S$513,MATCH($D238,'UPTD PPA KabKota'!$C$5:$C$513,FALSE))</f>
        <v>Ada</v>
      </c>
      <c r="BK238" s="218" t="str">
        <f t="array" ref="BK238">INDEX('UPTD PPA KabKota'!T$5:T$513,MATCH($D238,'UPTD PPA KabKota'!$C$5:$C$513,FALSE))</f>
        <v>Ada</v>
      </c>
      <c r="BL238" s="218" t="str">
        <f t="array" ref="BL238">INDEX('UPTD PPA KabKota'!U$5:U$513,MATCH($D238,'UPTD PPA KabKota'!$C$5:$C$513,FALSE))</f>
        <v>Ada</v>
      </c>
      <c r="BM238" s="218" t="str">
        <f t="array" ref="BM238">INDEX('UPTD PPA KabKota'!V$5:V$513,MATCH($D238,'UPTD PPA KabKota'!$C$5:$C$513,FALSE))</f>
        <v>Ada</v>
      </c>
      <c r="BN238" s="218" t="str">
        <f t="array" ref="BN238">INDEX('UPTD PPA KabKota'!W$5:W$513,MATCH($D238,'UPTD PPA KabKota'!$C$5:$C$513,FALSE))</f>
        <v>Tidak Ada</v>
      </c>
      <c r="BO238" s="218" t="str">
        <f t="array" ref="BO238">INDEX('UPTD PPA KabKota'!X$5:X$513,MATCH($D238,'UPTD PPA KabKota'!$C$5:$C$513,FALSE))</f>
        <v>Ada</v>
      </c>
      <c r="BP238" s="218" t="str">
        <f t="array" ref="BP238">INDEX('UPTD PPA KabKota'!Y$5:Y$513,MATCH($D238,'UPTD PPA KabKota'!$C$5:$C$513,FALSE))</f>
        <v>Ada</v>
      </c>
      <c r="BQ238" s="218" t="str">
        <f t="array" ref="BQ238">INDEX('UPTD PPA KabKota'!Z$5:Z$513,MATCH($D238,'UPTD PPA KabKota'!$C$5:$C$513,FALSE))</f>
        <v>Tidak Ada</v>
      </c>
      <c r="BR238" s="218" t="str">
        <f t="array" ref="BR238">INDEX('UPTD PPA KabKota'!AA$5:AA$513,MATCH($D238,'UPTD PPA KabKota'!$C$5:$C$513,FALSE))</f>
        <v>Tidak Ada</v>
      </c>
      <c r="BS238" s="218" t="str">
        <f t="array" ref="BS238">INDEX('UPTD PPA KabKota'!AB$5:AB$513,MATCH($D238,'UPTD PPA KabKota'!$C$5:$C$513,FALSE))</f>
        <v>Ada</v>
      </c>
      <c r="BT238" s="218" t="str">
        <f t="array" ref="BT238">INDEX('UPTD PPA KabKota'!AC$5:AC$513,MATCH($D238,'UPTD PPA KabKota'!$C$5:$C$513,FALSE))</f>
        <v>Sudah</v>
      </c>
      <c r="BU238" s="218" t="str">
        <f t="array" ref="BU238">INDEX('UPTD PPA KabKota'!AD$5:AD$513,MATCH($D238,'UPTD PPA KabKota'!$C$5:$C$513,FALSE))</f>
        <v>Sudah</v>
      </c>
      <c r="BV238" s="218" t="str">
        <f t="array" ref="BV238">INDEX('UPTD PPA KabKota'!AE$5:AE$513,MATCH($D238,'UPTD PPA KabKota'!$C$5:$C$513,FALSE))</f>
        <v>Sudah</v>
      </c>
      <c r="BW238" s="218" t="str">
        <f t="array" ref="BW238">INDEX('UPTD PPA KabKota'!AF$5:AF$513,MATCH($D238,'UPTD PPA KabKota'!$C$5:$C$513,FALSE))</f>
        <v>Sudah</v>
      </c>
      <c r="BX238" s="218" t="str">
        <f t="array" ref="BX238">INDEX('UPTD PPA KabKota'!AG$5:AG$513,MATCH($D238,'UPTD PPA KabKota'!$C$5:$C$513,FALSE))</f>
        <v>Sudah</v>
      </c>
      <c r="BY238" s="218" t="str">
        <f t="array" ref="BY238">INDEX('UPTD PPA KabKota'!AH$5:AH$513,MATCH($D238,'UPTD PPA KabKota'!$C$5:$C$513,FALSE))</f>
        <v>Sudah</v>
      </c>
      <c r="BZ238" s="218" t="str">
        <f t="array" ref="BZ238">INDEX('UPTD PPA KabKota'!AI$5:AI$513,MATCH($D238,'UPTD PPA KabKota'!$C$5:$C$513,FALSE))</f>
        <v>Sudah</v>
      </c>
      <c r="CA238" s="218" t="str">
        <f t="array" ref="CA238">INDEX('UPTD PPA KabKota'!AJ$5:AJ$513,MATCH($D238,'UPTD PPA KabKota'!$C$5:$C$513,FALSE))</f>
        <v>Sudah</v>
      </c>
      <c r="CB238" s="218" t="str">
        <f t="array" ref="CB238">INDEX('UPTD PPA KabKota'!AK$5:AK$513,MATCH($D238,'UPTD PPA KabKota'!$C$5:$C$513,FALSE))</f>
        <v>Sudah</v>
      </c>
      <c r="CC238" s="218" t="str">
        <f t="array" ref="CC238">INDEX('UPTD PPA KabKota'!AL$5:AL$513,MATCH($D238,'UPTD PPA KabKota'!$C$5:$C$513,FALSE))</f>
        <v>Sudah</v>
      </c>
      <c r="CD238" s="218" t="str">
        <f t="array" ref="CD238">INDEX('UPTD PPA KabKota'!AM$5:AM$513,MATCH($D238,'UPTD PPA KabKota'!$C$5:$C$513,FALSE))</f>
        <v>Sudah</v>
      </c>
      <c r="CE238" s="218" t="str">
        <f t="array" ref="CE238">INDEX('UPTD PPA KabKota'!AN$5:AN$513,MATCH($D238,'UPTD PPA KabKota'!$C$5:$C$513,FALSE))</f>
        <v>pengaduan dari masyarakat, penjangkuan korban, pengelolaan Kasus, Jika korban memerlukan pengamanan maka akan diberikan penampungan sementara di rumah aman</v>
      </c>
      <c r="CF238" s="218" t="str">
        <f t="array" ref="CF238">INDEX('UPTD PPA KabKota'!AO$5:AO$513,MATCH($D238,'UPTD PPA KabKota'!$C$5:$C$513,FALSE))</f>
        <v>209 (2024)</v>
      </c>
      <c r="CG238" s="218" t="str">
        <f t="array" ref="CG238">INDEX('UPTD PPA KabKota'!AP$5:AP$513,MATCH($D238,'UPTD PPA KabKota'!$C$5:$C$513,FALSE))</f>
        <v>KDRT</v>
      </c>
      <c r="CH238" s="218" t="str">
        <f t="array" ref="CH238">INDEX('UPTD PPA KabKota'!AQ$5:AQ$513,MATCH($D238,'UPTD PPA KabKota'!$C$5:$C$513,FALSE))</f>
        <v>v</v>
      </c>
      <c r="CI238" s="218" t="str">
        <f t="array" ref="CI238">INDEX('UPTD PPA KabKota'!AR$5:AR$513,MATCH($D238,'UPTD PPA KabKota'!$C$5:$C$513,FALSE))</f>
        <v/>
      </c>
      <c r="CJ238" s="218" t="str">
        <f t="array" ref="CJ238">INDEX('UPTD PPA KabKota'!AS$5:AS$513,MATCH($D238,'UPTD PPA KabKota'!$C$5:$C$513,FALSE))</f>
        <v/>
      </c>
      <c r="CK238" s="218" t="str">
        <f t="array" ref="CK238">INDEX('UPTD PPA KabKota'!AT$5:AT$513,MATCH($D238,'UPTD PPA KabKota'!$C$5:$C$513,FALSE))</f>
        <v>v</v>
      </c>
      <c r="CL238" s="218" t="str">
        <f t="array" ref="CL238">INDEX('UPTD PPA KabKota'!AU$5:AU$513,MATCH($D238,'UPTD PPA KabKota'!$C$5:$C$513,FALSE))</f>
        <v/>
      </c>
      <c r="CM238" s="218" t="str">
        <f t="array" ref="CM238">INDEX('UPTD PPA KabKota'!AV$5:AV$513,MATCH($D238,'UPTD PPA KabKota'!$C$5:$C$513,FALSE))</f>
        <v/>
      </c>
      <c r="CN238" s="218" t="str">
        <f t="array" ref="CN238">INDEX('UPTD PPA KabKota'!AW$5:AW$513,MATCH($D238,'UPTD PPA KabKota'!$C$5:$C$513,FALSE))</f>
        <v/>
      </c>
      <c r="CO238" s="218" t="str">
        <f t="array" ref="CO238">INDEX('UPTD PPA KabKota'!AX$5:AX$513,MATCH($D238,'UPTD PPA KabKota'!$C$5:$C$513,FALSE))</f>
        <v/>
      </c>
      <c r="CP238" s="218" t="str">
        <f t="array" ref="CP238">INDEX('UPTD PPA KabKota'!AY$5:AY$513,MATCH($D238,'UPTD PPA KabKota'!$C$5:$C$513,FALSE))</f>
        <v/>
      </c>
      <c r="CQ238" s="209" t="str">
        <f>IFERROR(__xludf.DUMMYFUNCTION("IF(ISBLANK($K238),"""",IF(REGEXMATCH($K238,""Peraturan""),""Ada"",IF(REGEXMATCH($K238,""Rekomendasi""),""Tidak Ada"", $K238)))
"),"Ada")</f>
        <v>Ada</v>
      </c>
      <c r="CR238" s="209" t="str">
        <f t="array" ref="CR238">index('UPTD PPA KabKota'!$BI$5:$BI$513,match($D238,'UPTD PPA KabKota'!$C$5:$C$513,false))</f>
        <v>Ada</v>
      </c>
      <c r="CS238" s="314" t="str">
        <f t="shared" si="37"/>
        <v>Ada</v>
      </c>
    </row>
    <row r="239">
      <c r="A239" s="334">
        <v>233.0</v>
      </c>
      <c r="B239" s="334">
        <v>3.0</v>
      </c>
      <c r="C239" s="311" t="s">
        <v>4770</v>
      </c>
      <c r="D239" s="312" t="s">
        <v>2436</v>
      </c>
      <c r="E239" s="315">
        <v>45748.0</v>
      </c>
      <c r="F239" s="218" t="str">
        <f t="array" ref="F239">INDEX('Ortala-KabKota'!F$2:F$415,MATCH($D239,'Ortala-KabKota'!$E$2:$E$415,FALSE))</f>
        <v>Asih Yuliani/ 082221165807</v>
      </c>
      <c r="G239" s="218" t="str">
        <f t="array" ref="G239">INDEX('Ortala-KabKota'!G$2:G$415,MATCH($D239,'Ortala-KabKota'!$E$2:$E$415,FALSE))</f>
        <v>Jalan Ksatrian No. 38, Wonosari, Gunungkidul, Yogyakarta</v>
      </c>
      <c r="H239" s="218" t="str">
        <f t="array" ref="H239">INDEX('Ortala-KabKota'!H$2:H$415,MATCH($D239,'Ortala-KabKota'!$E$2:$E$415,FALSE))</f>
        <v>-</v>
      </c>
      <c r="I239" s="218" t="str">
        <f t="array" ref="I239">INDEX('Ortala-KabKota'!I$2:I$415,MATCH($D239,'Ortala-KabKota'!$E$2:$E$415,FALSE))</f>
        <v>08112642699</v>
      </c>
      <c r="J239" s="218" t="str">
        <f t="array" ref="J239">INDEX('Ortala-KabKota'!J$2:J$415,MATCH($D239,'Ortala-KabKota'!$E$2:$E$415,FALSE))</f>
        <v>UPTD PPA</v>
      </c>
      <c r="K239" s="218" t="str">
        <f t="array" ref="K239">INDEX('Ortala-KabKota'!K$2:K$415,MATCH($D239,'Ortala-KabKota'!$E$2:$E$415,FALSE))</f>
        <v>Peraturan Bupati Nomor 88 Tahun 2018 tentang Pembentukan, Susunan Organisasi, Tugas, Fungsi dan Tata Kerja Unit Pelaksana Teknis Perlindungan Perempuan dan Anak</v>
      </c>
      <c r="L239" s="218">
        <f t="array" ref="L239">INDEX('Ortala-KabKota'!L$2:L$415,MATCH($D239,'Ortala-KabKota'!$E$2:$E$415,FALSE))</f>
        <v>2018</v>
      </c>
      <c r="M239" s="218" t="str">
        <f t="array" ref="M239">INDEX('Ortala-KabKota'!M$2:M$415,MATCH($D239,'Ortala-KabKota'!$E$2:$E$415,FALSE))</f>
        <v>B</v>
      </c>
      <c r="N239" s="218" t="str">
        <f t="array" ref="N239">INDEX('Ortala-KabKota'!N$2:N$415,MATCH($D239,'Ortala-KabKota'!$E$2:$E$415,FALSE))</f>
        <v>Fajar/ 087839301717</v>
      </c>
      <c r="O239" s="316" t="str">
        <f t="array" ref="O239">INDEX('Ortala-KabKota'!O$2:O$415,MATCH($D239,'Ortala-KabKota'!$E$2:$E$415,FALSE))</f>
        <v>p2tp2a.gunungkidul@gmail.com</v>
      </c>
      <c r="P239" s="218" t="str">
        <f t="array" ref="P239">INDEX('Ortala-KabKota'!P$2:P$415,MATCH($D239,'Ortala-KabKota'!$E$2:$E$415,FALSE))</f>
        <v/>
      </c>
      <c r="Q239" s="218" t="str">
        <f t="array" ref="Q239">INDEX('Ortala-KabKota'!Q$2:Q$415,MATCH($D239,'Ortala-KabKota'!$E$2:$E$415,FALSE))</f>
        <v>MANDIRI</v>
      </c>
      <c r="R239" s="218" t="str">
        <f t="array" ref="R239">INDEX('Ortala-KabKota'!R$2:R$415,MATCH($D239,'Ortala-KabKota'!$E$2:$E$415,FALSE))</f>
        <v>SEWA/KONTRAK</v>
      </c>
      <c r="S239" s="218" t="str">
        <f t="array" ref="S239">INDEX('Ortala-KabKota'!S$2:S$415,MATCH($D239,'Ortala-KabKota'!$E$2:$E$415,FALSE))</f>
        <v>Ya sudah mempunyai dan stausnya sewa/kontrak rumah aman</v>
      </c>
      <c r="T239" s="218">
        <f t="array" ref="T239">INDEX('Ortala-KabKota'!T$2:T$415,MATCH($D239,'Ortala-KabKota'!$E$2:$E$415,FALSE))</f>
        <v>1</v>
      </c>
      <c r="U239" s="218">
        <f t="array" ref="U239">INDEX('Ortala-KabKota'!U$2:U$415,MATCH($D239,'Ortala-KabKota'!$E$2:$E$415,FALSE))</f>
        <v>1</v>
      </c>
      <c r="V239" s="218">
        <f t="array" ref="V239">INDEX('Ortala-KabKota'!V$2:V$415,MATCH($D239,'Ortala-KabKota'!$E$2:$E$415,FALSE))</f>
        <v>1</v>
      </c>
      <c r="W239" s="218">
        <f t="array" ref="W239">INDEX('Ortala-KabKota'!W$2:W$415,MATCH($D239,'Ortala-KabKota'!$E$2:$E$415,FALSE))</f>
        <v>1</v>
      </c>
      <c r="X239" s="218">
        <f t="array" ref="X239">INDEX('Ortala-KabKota'!X$2:X$415,MATCH($D239,'Ortala-KabKota'!$E$2:$E$415,FALSE))</f>
        <v>1</v>
      </c>
      <c r="Y239" s="218">
        <f t="array" ref="Y239">INDEX('Ortala-KabKota'!Y$2:Y$415,MATCH($D239,'Ortala-KabKota'!$E$2:$E$415,FALSE))</f>
        <v>1</v>
      </c>
      <c r="Z239" s="218">
        <f t="array" ref="Z239">INDEX('Ortala-KabKota'!Z$2:Z$415,MATCH($D239,'Ortala-KabKota'!$E$2:$E$415,FALSE))</f>
        <v>0</v>
      </c>
      <c r="AA239" s="218">
        <f t="array" ref="AA239">INDEX('Ortala-KabKota'!AA$2:AA$415,MATCH($D239,'Ortala-KabKota'!$E$2:$E$415,FALSE))</f>
        <v>0</v>
      </c>
      <c r="AB239" s="218">
        <f t="array" ref="AB239">INDEX('Ortala-KabKota'!AB$2:AB$415,MATCH($D239,'Ortala-KabKota'!$E$2:$E$415,FALSE))</f>
        <v>0</v>
      </c>
      <c r="AC239" s="218">
        <f t="array" ref="AC239">INDEX('Ortala-KabKota'!AC$2:AC$415,MATCH($D239,'Ortala-KabKota'!$E$2:$E$415,FALSE))</f>
        <v>0</v>
      </c>
      <c r="AD239" s="218">
        <f t="array" ref="AD239">INDEX('Ortala-KabKota'!AD$2:AD$415,MATCH($D239,'Ortala-KabKota'!$E$2:$E$415,FALSE))</f>
        <v>0</v>
      </c>
      <c r="AE239" s="218">
        <f t="array" ref="AE239">INDEX('Ortala-KabKota'!AE$2:AE$415,MATCH($D239,'Ortala-KabKota'!$E$2:$E$415,FALSE))</f>
        <v>1</v>
      </c>
      <c r="AF239" s="218">
        <f t="array" ref="AF239">INDEX('Ortala-KabKota'!AF$2:AF$415,MATCH($D239,'Ortala-KabKota'!$E$2:$E$415,FALSE))</f>
        <v>1</v>
      </c>
      <c r="AG239" s="218">
        <f t="array" ref="AG239">INDEX('Ortala-KabKota'!AG$2:AG$415,MATCH($D239,'Ortala-KabKota'!$E$2:$E$415,FALSE))</f>
        <v>1</v>
      </c>
      <c r="AH239" s="218">
        <f t="array" ref="AH239">INDEX('Ortala-KabKota'!AH$2:AH$415,MATCH($D239,'Ortala-KabKota'!$E$2:$E$415,FALSE))</f>
        <v>1</v>
      </c>
      <c r="AI239" s="218" t="str">
        <f t="array" ref="AI239">INDEX('Ortala-KabKota'!AI$2:AI$415,MATCH($D239,'Ortala-KabKota'!$E$2:$E$415,FALSE))</f>
        <v>Korban melaporkan tindak kekerasan dan di assesment oleh petugas pengaduan/ administrasi/konselor UPT PPA untuk mengetahui kebutuhan korban. Dan apabila korban mengalami rasa yang tidak nyaman dan tidak aman, korban akan diberikan layanan rumah aman/ rumah tinggal sementara. Dan korban akan dipulangkan kerumah domisili setelah mendapatkan rekomendasi dari UPT PPA dan kembali dalam keadaan psikologis yang baik.</v>
      </c>
      <c r="AJ239" s="218">
        <f t="array" ref="AJ239">INDEX('Ortala-KabKota'!AJ$2:AJ$415,MATCH($D239,'Ortala-KabKota'!$E$2:$E$415,FALSE))</f>
        <v>1</v>
      </c>
      <c r="AK239" s="218">
        <f t="array" ref="AK239">INDEX('Ortala-KabKota'!AK$2:AK$415,MATCH($D239,'Ortala-KabKota'!$E$2:$E$415,FALSE))</f>
        <v>1</v>
      </c>
      <c r="AL239" s="218">
        <f t="array" ref="AL239">INDEX('Ortala-KabKota'!AL$2:AL$415,MATCH($D239,'Ortala-KabKota'!$E$2:$E$415,FALSE))</f>
        <v>121</v>
      </c>
      <c r="AM239" s="218" t="str">
        <f t="array" ref="AM239">INDEX('Ortala-KabKota'!AM$2:AM$415,MATCH($D239,'Ortala-KabKota'!$E$2:$E$415,FALSE))</f>
        <v>Kekerasan Psikis</v>
      </c>
      <c r="AN239" s="218" t="str">
        <f t="array" ref="AN239">INDEX('Ortala-KabKota'!AN$2:AN$415,MATCH($D239,'Ortala-KabKota'!$E$2:$E$415,FALSE))</f>
        <v/>
      </c>
      <c r="AO239" s="218" t="str">
        <f t="array" ref="AO239">INDEX('Ortala-KabKota'!AO$2:AO$415,MATCH($D239,'Ortala-KabKota'!$E$2:$E$415,FALSE))</f>
        <v/>
      </c>
      <c r="AP239" s="218">
        <f t="array" ref="AP239">INDEX('Ortala-KabKota'!AP$2:AP$415,MATCH($D239,'Ortala-KabKota'!$E$2:$E$415,FALSE))</f>
        <v>1</v>
      </c>
      <c r="AQ239" s="218" t="str">
        <f t="array" ref="AQ239">INDEX('Ortala-KabKota'!AQ$2:AQ$415,MATCH($D239,'Ortala-KabKota'!$E$2:$E$415,FALSE))</f>
        <v/>
      </c>
      <c r="AR239" s="218" t="str">
        <f t="array" ref="AR239">INDEX('Ortala-KabKota'!AR$2:AR$415,MATCH($D239,'Ortala-KabKota'!$E$2:$E$415,FALSE))</f>
        <v/>
      </c>
      <c r="AS239" s="218" t="str">
        <f t="array" ref="AS239">INDEX('Ortala-KabKota'!AS$2:AS$415,MATCH($D239,'Ortala-KabKota'!$E$2:$E$415,FALSE))</f>
        <v/>
      </c>
      <c r="AT239" s="218" t="str">
        <f t="array" ref="AT239">INDEX('Ortala-KabKota'!AT$2:AT$415,MATCH($D239,'Ortala-KabKota'!$E$2:$E$415,FALSE))</f>
        <v/>
      </c>
      <c r="AU239" s="218" t="str">
        <f t="array" ref="AU239">INDEX('UPTD PPA KabKota'!D$5:D$513,MATCH($D239,'UPTD PPA KabKota'!$C$5:$C$513,FALSE))</f>
        <v>Asih Yuliani, A.Md. AF, SKM, MM</v>
      </c>
      <c r="AV239" s="218" t="str">
        <f t="array" ref="AV239">INDEX('UPTD PPA KabKota'!E$5:E$513,MATCH($D239,'UPTD PPA KabKota'!$C$5:$C$513,FALSE))</f>
        <v>Jl Ksatrian No 38, Wonosari, Gunungkidul</v>
      </c>
      <c r="AW239" s="218" t="str">
        <f t="array" ref="AW239">INDEX('UPTD PPA KabKota'!F$5:F$513,MATCH($D239,'UPTD PPA KabKota'!$C$5:$C$513,FALSE))</f>
        <v>-</v>
      </c>
      <c r="AX239" s="218">
        <f t="array" ref="AX239">INDEX('UPTD PPA KabKota'!G$5:G$513,MATCH($D239,'UPTD PPA KabKota'!$C$5:$C$513,FALSE))</f>
        <v>8112642699</v>
      </c>
      <c r="AY239" s="218" t="str">
        <f t="array" ref="AY239">INDEX('UPTD PPA KabKota'!H$5:H$513,MATCH($D239,'UPTD PPA KabKota'!$C$5:$C$513,FALSE))</f>
        <v>UPTD PPA</v>
      </c>
      <c r="AZ239" s="218" t="str">
        <f t="array" ref="AZ239">INDEX('UPTD PPA KabKota'!I$5:I$513,MATCH($D239,'UPTD PPA KabKota'!$C$5:$C$513,FALSE))</f>
        <v>Peraturan Bupati Nomor 88 Tahun 2018 tentang Pembentukan, Susunan Organisasi, Tugas, Fungsi dan Tata Kerja Unit Pelaksana Teknis Perlindungan Perempuan dan Anak</v>
      </c>
      <c r="BA239" s="218">
        <f t="array" ref="BA239">INDEX('UPTD PPA KabKota'!J$5:J$513,MATCH($D239,'UPTD PPA KabKota'!$C$5:$C$513,FALSE))</f>
        <v>2018</v>
      </c>
      <c r="BB239" s="218" t="str">
        <f t="array" ref="BB239">INDEX('UPTD PPA KabKota'!K$5:K$513,MATCH($D239,'UPTD PPA KabKota'!$C$5:$C$513,FALSE))</f>
        <v>A</v>
      </c>
      <c r="BC239" s="218" t="str">
        <f t="array" ref="BC239">INDEX('UPTD PPA KabKota'!L$5:L$513,MATCH($D239,'UPTD PPA KabKota'!$C$5:$C$513,FALSE))</f>
        <v>Asih Yuliani, A.Md. AF, SKM, MM / 082221165807</v>
      </c>
      <c r="BD239" s="218" t="str">
        <f t="array" ref="BD239">INDEX('UPTD PPA KabKota'!M$5:M$513,MATCH($D239,'UPTD PPA KabKota'!$C$5:$C$513,FALSE))</f>
        <v>uptppa.gunungkidul@gmail.com</v>
      </c>
      <c r="BE239" s="218" t="str">
        <f t="array" ref="BE239">INDEX('UPTD PPA KabKota'!N$5:N$513,MATCH($D239,'UPTD PPA KabKota'!$C$5:$C$513,FALSE))</f>
        <v>Kepala UPT, Kasubag TU, Kelompok Jabatan Fungsional (Psikolog Klinis, Konselor, Pekerja Sosial), Pengelola Sarana dan Prasarana, Petugas Keamanan</v>
      </c>
      <c r="BF239" s="218" t="str">
        <f t="array" ref="BF239">INDEX('UPTD PPA KabKota'!O$5:O$513,MATCH($D239,'UPTD PPA KabKota'!$C$5:$C$513,FALSE))</f>
        <v>Mandiri</v>
      </c>
      <c r="BG239" s="218" t="str">
        <f t="array" ref="BG239">INDEX('UPTD PPA KabKota'!P$5:P$513,MATCH($D239,'UPTD PPA KabKota'!$C$5:$C$513,FALSE))</f>
        <v>Sewa/Kontrak</v>
      </c>
      <c r="BH239" s="218" t="str">
        <f t="array" ref="BH239">INDEX('UPTD PPA KabKota'!Q$5:Q$513,MATCH($D239,'UPTD PPA KabKota'!$C$5:$C$513,FALSE))</f>
        <v>Ya sudah mempunyai dan statusnya sewa/kontrak rumah perlindungan</v>
      </c>
      <c r="BI239" s="218" t="str">
        <f t="array" ref="BI239">INDEX('UPTD PPA KabKota'!R$5:R$513,MATCH($D239,'UPTD PPA KabKota'!$C$5:$C$513,FALSE))</f>
        <v>Ada</v>
      </c>
      <c r="BJ239" s="218" t="str">
        <f t="array" ref="BJ239">INDEX('UPTD PPA KabKota'!S$5:S$513,MATCH($D239,'UPTD PPA KabKota'!$C$5:$C$513,FALSE))</f>
        <v>Ada</v>
      </c>
      <c r="BK239" s="218" t="str">
        <f t="array" ref="BK239">INDEX('UPTD PPA KabKota'!T$5:T$513,MATCH($D239,'UPTD PPA KabKota'!$C$5:$C$513,FALSE))</f>
        <v>Ada</v>
      </c>
      <c r="BL239" s="218" t="str">
        <f t="array" ref="BL239">INDEX('UPTD PPA KabKota'!U$5:U$513,MATCH($D239,'UPTD PPA KabKota'!$C$5:$C$513,FALSE))</f>
        <v>Ada</v>
      </c>
      <c r="BM239" s="218" t="str">
        <f t="array" ref="BM239">INDEX('UPTD PPA KabKota'!V$5:V$513,MATCH($D239,'UPTD PPA KabKota'!$C$5:$C$513,FALSE))</f>
        <v>Ada</v>
      </c>
      <c r="BN239" s="218" t="str">
        <f t="array" ref="BN239">INDEX('UPTD PPA KabKota'!W$5:W$513,MATCH($D239,'UPTD PPA KabKota'!$C$5:$C$513,FALSE))</f>
        <v>Tidak Ada</v>
      </c>
      <c r="BO239" s="218" t="str">
        <f t="array" ref="BO239">INDEX('UPTD PPA KabKota'!X$5:X$513,MATCH($D239,'UPTD PPA KabKota'!$C$5:$C$513,FALSE))</f>
        <v>Ada</v>
      </c>
      <c r="BP239" s="218" t="str">
        <f t="array" ref="BP239">INDEX('UPTD PPA KabKota'!Y$5:Y$513,MATCH($D239,'UPTD PPA KabKota'!$C$5:$C$513,FALSE))</f>
        <v>Tidak Ada</v>
      </c>
      <c r="BQ239" s="218" t="str">
        <f t="array" ref="BQ239">INDEX('UPTD PPA KabKota'!Z$5:Z$513,MATCH($D239,'UPTD PPA KabKota'!$C$5:$C$513,FALSE))</f>
        <v>Tidak Ada</v>
      </c>
      <c r="BR239" s="218" t="str">
        <f t="array" ref="BR239">INDEX('UPTD PPA KabKota'!AA$5:AA$513,MATCH($D239,'UPTD PPA KabKota'!$C$5:$C$513,FALSE))</f>
        <v>Tidak Ada</v>
      </c>
      <c r="BS239" s="218" t="str">
        <f t="array" ref="BS239">INDEX('UPTD PPA KabKota'!AB$5:AB$513,MATCH($D239,'UPTD PPA KabKota'!$C$5:$C$513,FALSE))</f>
        <v>Tidak Ada</v>
      </c>
      <c r="BT239" s="218" t="str">
        <f t="array" ref="BT239">INDEX('UPTD PPA KabKota'!AC$5:AC$513,MATCH($D239,'UPTD PPA KabKota'!$C$5:$C$513,FALSE))</f>
        <v>Sudah</v>
      </c>
      <c r="BU239" s="218" t="str">
        <f t="array" ref="BU239">INDEX('UPTD PPA KabKota'!AD$5:AD$513,MATCH($D239,'UPTD PPA KabKota'!$C$5:$C$513,FALSE))</f>
        <v>Sudah</v>
      </c>
      <c r="BV239" s="218" t="str">
        <f t="array" ref="BV239">INDEX('UPTD PPA KabKota'!AE$5:AE$513,MATCH($D239,'UPTD PPA KabKota'!$C$5:$C$513,FALSE))</f>
        <v>Sudah</v>
      </c>
      <c r="BW239" s="218" t="str">
        <f t="array" ref="BW239">INDEX('UPTD PPA KabKota'!AF$5:AF$513,MATCH($D239,'UPTD PPA KabKota'!$C$5:$C$513,FALSE))</f>
        <v>Sudah</v>
      </c>
      <c r="BX239" s="218" t="str">
        <f t="array" ref="BX239">INDEX('UPTD PPA KabKota'!AG$5:AG$513,MATCH($D239,'UPTD PPA KabKota'!$C$5:$C$513,FALSE))</f>
        <v>Sudah</v>
      </c>
      <c r="BY239" s="218" t="str">
        <f t="array" ref="BY239">INDEX('UPTD PPA KabKota'!AH$5:AH$513,MATCH($D239,'UPTD PPA KabKota'!$C$5:$C$513,FALSE))</f>
        <v>Sudah</v>
      </c>
      <c r="BZ239" s="218" t="str">
        <f t="array" ref="BZ239">INDEX('UPTD PPA KabKota'!AI$5:AI$513,MATCH($D239,'UPTD PPA KabKota'!$C$5:$C$513,FALSE))</f>
        <v>Belum</v>
      </c>
      <c r="CA239" s="218" t="str">
        <f t="array" ref="CA239">INDEX('UPTD PPA KabKota'!AJ$5:AJ$513,MATCH($D239,'UPTD PPA KabKota'!$C$5:$C$513,FALSE))</f>
        <v>Sudah</v>
      </c>
      <c r="CB239" s="218" t="str">
        <f t="array" ref="CB239">INDEX('UPTD PPA KabKota'!AK$5:AK$513,MATCH($D239,'UPTD PPA KabKota'!$C$5:$C$513,FALSE))</f>
        <v>Sudah</v>
      </c>
      <c r="CC239" s="218" t="str">
        <f t="array" ref="CC239">INDEX('UPTD PPA KabKota'!AL$5:AL$513,MATCH($D239,'UPTD PPA KabKota'!$C$5:$C$513,FALSE))</f>
        <v>Sudah</v>
      </c>
      <c r="CD239" s="218" t="str">
        <f t="array" ref="CD239">INDEX('UPTD PPA KabKota'!AM$5:AM$513,MATCH($D239,'UPTD PPA KabKota'!$C$5:$C$513,FALSE))</f>
        <v>Sudah</v>
      </c>
      <c r="CE239" s="218" t="str">
        <f t="array" ref="CE239">INDEX('UPTD PPA KabKota'!AN$5:AN$513,MATCH($D239,'UPTD PPA KabKota'!$C$5:$C$513,FALSE))</f>
        <v>Untuk penanganan korban bersinergi dengan Satgas PPA dan Bidang Rehabilitasi Sosial dan jika dibutuhkan bantuan kebutuhan korban bisa dimintakan Atensi Sentra Antasena, Magelang</v>
      </c>
      <c r="CF239" s="218">
        <f t="array" ref="CF239">INDEX('UPTD PPA KabKota'!AO$5:AO$513,MATCH($D239,'UPTD PPA KabKota'!$C$5:$C$513,FALSE))</f>
        <v>130</v>
      </c>
      <c r="CG239" s="218" t="str">
        <f t="array" ref="CG239">INDEX('UPTD PPA KabKota'!AP$5:AP$513,MATCH($D239,'UPTD PPA KabKota'!$C$5:$C$513,FALSE))</f>
        <v>Kekerasan Seksual</v>
      </c>
      <c r="CH239" s="218" t="str">
        <f t="array" ref="CH239">INDEX('UPTD PPA KabKota'!AQ$5:AQ$513,MATCH($D239,'UPTD PPA KabKota'!$C$5:$C$513,FALSE))</f>
        <v/>
      </c>
      <c r="CI239" s="218" t="str">
        <f t="array" ref="CI239">INDEX('UPTD PPA KabKota'!AR$5:AR$513,MATCH($D239,'UPTD PPA KabKota'!$C$5:$C$513,FALSE))</f>
        <v/>
      </c>
      <c r="CJ239" s="218" t="str">
        <f t="array" ref="CJ239">INDEX('UPTD PPA KabKota'!AS$5:AS$513,MATCH($D239,'UPTD PPA KabKota'!$C$5:$C$513,FALSE))</f>
        <v>v</v>
      </c>
      <c r="CK239" s="218" t="str">
        <f t="array" ref="CK239">INDEX('UPTD PPA KabKota'!AT$5:AT$513,MATCH($D239,'UPTD PPA KabKota'!$C$5:$C$513,FALSE))</f>
        <v/>
      </c>
      <c r="CL239" s="218" t="str">
        <f t="array" ref="CL239">INDEX('UPTD PPA KabKota'!AU$5:AU$513,MATCH($D239,'UPTD PPA KabKota'!$C$5:$C$513,FALSE))</f>
        <v/>
      </c>
      <c r="CM239" s="218" t="str">
        <f t="array" ref="CM239">INDEX('UPTD PPA KabKota'!AV$5:AV$513,MATCH($D239,'UPTD PPA KabKota'!$C$5:$C$513,FALSE))</f>
        <v/>
      </c>
      <c r="CN239" s="218" t="str">
        <f t="array" ref="CN239">INDEX('UPTD PPA KabKota'!AW$5:AW$513,MATCH($D239,'UPTD PPA KabKota'!$C$5:$C$513,FALSE))</f>
        <v/>
      </c>
      <c r="CO239" s="218" t="str">
        <f t="array" ref="CO239">INDEX('UPTD PPA KabKota'!AX$5:AX$513,MATCH($D239,'UPTD PPA KabKota'!$C$5:$C$513,FALSE))</f>
        <v/>
      </c>
      <c r="CP239" s="218" t="str">
        <f t="array" ref="CP239">INDEX('UPTD PPA KabKota'!AY$5:AY$513,MATCH($D239,'UPTD PPA KabKota'!$C$5:$C$513,FALSE))</f>
        <v/>
      </c>
      <c r="CQ239" s="209" t="str">
        <f>IFERROR(__xludf.DUMMYFUNCTION("IF(ISBLANK($K239),"""",IF(REGEXMATCH($K239,""Peraturan""),""Ada"",IF(REGEXMATCH($K239,""Rekomendasi""),""Tidak Ada"", $K239)))
"),"Ada")</f>
        <v>Ada</v>
      </c>
      <c r="CR239" s="209" t="str">
        <f t="array" ref="CR239">index('UPTD PPA KabKota'!$BI$5:$BI$513,match($D239,'UPTD PPA KabKota'!$C$5:$C$513,false))</f>
        <v>Ada</v>
      </c>
      <c r="CS239" s="314" t="str">
        <f t="shared" si="37"/>
        <v>Ada</v>
      </c>
    </row>
    <row r="240">
      <c r="A240" s="334">
        <v>234.0</v>
      </c>
      <c r="B240" s="334">
        <v>4.0</v>
      </c>
      <c r="C240" s="311" t="s">
        <v>4770</v>
      </c>
      <c r="D240" s="312" t="s">
        <v>2478</v>
      </c>
      <c r="E240" s="315">
        <v>45689.0</v>
      </c>
      <c r="F240" s="218" t="str">
        <f t="array" ref="F240">INDEX('Ortala-KabKota'!F$2:F$415,MATCH($D240,'Ortala-KabKota'!$E$2:$E$415,FALSE))</f>
        <v>Prima Walani/ 0815-7926-666</v>
      </c>
      <c r="G240" s="218" t="str">
        <f t="array" ref="G240">INDEX('Ortala-KabKota'!G$2:G$415,MATCH($D240,'Ortala-KabKota'!$E$2:$E$415,FALSE))</f>
        <v>Paten, Tridadi, Sleman DIY, 55511</v>
      </c>
      <c r="H240" s="218" t="str">
        <f t="array" ref="H240">INDEX('Ortala-KabKota'!H$2:H$415,MATCH($D240,'Ortala-KabKota'!$E$2:$E$415,FALSE))</f>
        <v>0274 865579</v>
      </c>
      <c r="I240" s="218" t="str">
        <f t="array" ref="I240">INDEX('Ortala-KabKota'!I$2:I$415,MATCH($D240,'Ortala-KabKota'!$E$2:$E$415,FALSE))</f>
        <v>081328012054</v>
      </c>
      <c r="J240" s="218" t="str">
        <f t="array" ref="J240">INDEX('Ortala-KabKota'!J$2:J$415,MATCH($D240,'Ortala-KabKota'!$E$2:$E$415,FALSE))</f>
        <v>UPT P2TP2A</v>
      </c>
      <c r="K240" s="218" t="str">
        <f t="array" ref="K240">INDEX('Ortala-KabKota'!K$2:K$415,MATCH($D240,'Ortala-KabKota'!$E$2:$E$415,FALSE))</f>
        <v>Peraturan Bupati Sleman Nomor 73 Tahun 2016
Peraturan Bupati Sleman Nomor 38.8 Tahun 2018</v>
      </c>
      <c r="L240" s="218">
        <f t="array" ref="L240">INDEX('Ortala-KabKota'!L$2:L$415,MATCH($D240,'Ortala-KabKota'!$E$2:$E$415,FALSE))</f>
        <v>2016</v>
      </c>
      <c r="M240" s="218" t="str">
        <f t="array" ref="M240">INDEX('Ortala-KabKota'!M$2:M$415,MATCH($D240,'Ortala-KabKota'!$E$2:$E$415,FALSE))</f>
        <v>A</v>
      </c>
      <c r="N240" s="218" t="str">
        <f t="array" ref="N240">INDEX('Ortala-KabKota'!N$2:N$415,MATCH($D240,'Ortala-KabKota'!$E$2:$E$415,FALSE))</f>
        <v>Sri Puji Lestari, S.IP/ 087838493760</v>
      </c>
      <c r="O240" s="316" t="str">
        <f t="array" ref="O240">INDEX('Ortala-KabKota'!O$2:O$415,MATCH($D240,'Ortala-KabKota'!$E$2:$E$415,FALSE))</f>
        <v>p2tp2a_sleman@yahoo.com</v>
      </c>
      <c r="P240" s="218" t="str">
        <f t="array" ref="P240">INDEX('Ortala-KabKota'!P$2:P$415,MATCH($D240,'Ortala-KabKota'!$E$2:$E$415,FALSE))</f>
        <v>Kepala UPTD PPA, Kasubbag Tata Usaha, Pengadministrasi Keuangan, Pengadministrasi Umum, Pengadministrasi Sarana dan Prasarana, Pengelola Perlindungan Perempuan dan Anak, Konselor, Tenaga Keamanan, Tenaga Kebersihan</v>
      </c>
      <c r="Q240" s="218" t="str">
        <f t="array" ref="Q240">INDEX('Ortala-KabKota'!Q$2:Q$415,MATCH($D240,'Ortala-KabKota'!$E$2:$E$415,FALSE))</f>
        <v>MANDIRI</v>
      </c>
      <c r="R240" s="218" t="str">
        <f t="array" ref="R240">INDEX('Ortala-KabKota'!R$2:R$415,MATCH($D240,'Ortala-KabKota'!$E$2:$E$415,FALSE))</f>
        <v>KAMAR DI KANTOR</v>
      </c>
      <c r="S240" s="218" t="str">
        <f t="array" ref="S240">INDEX('Ortala-KabKota'!S$2:S$415,MATCH($D240,'Ortala-KabKota'!$E$2:$E$415,FALSE))</f>
        <v>Status kepemilikan rumah perlindungan satu lokasi dengan kantor UPTD PPA Kabupaten Sleman milik Pemerintah Kabupaten Sleman</v>
      </c>
      <c r="T240" s="218">
        <f t="array" ref="T240">INDEX('Ortala-KabKota'!T$2:T$415,MATCH($D240,'Ortala-KabKota'!$E$2:$E$415,FALSE))</f>
        <v>1</v>
      </c>
      <c r="U240" s="218">
        <f t="array" ref="U240">INDEX('Ortala-KabKota'!U$2:U$415,MATCH($D240,'Ortala-KabKota'!$E$2:$E$415,FALSE))</f>
        <v>1</v>
      </c>
      <c r="V240" s="218">
        <f t="array" ref="V240">INDEX('Ortala-KabKota'!V$2:V$415,MATCH($D240,'Ortala-KabKota'!$E$2:$E$415,FALSE))</f>
        <v>1</v>
      </c>
      <c r="W240" s="218">
        <f t="array" ref="W240">INDEX('Ortala-KabKota'!W$2:W$415,MATCH($D240,'Ortala-KabKota'!$E$2:$E$415,FALSE))</f>
        <v>0</v>
      </c>
      <c r="X240" s="218">
        <f t="array" ref="X240">INDEX('Ortala-KabKota'!X$2:X$415,MATCH($D240,'Ortala-KabKota'!$E$2:$E$415,FALSE))</f>
        <v>0</v>
      </c>
      <c r="Y240" s="218">
        <f t="array" ref="Y240">INDEX('Ortala-KabKota'!Y$2:Y$415,MATCH($D240,'Ortala-KabKota'!$E$2:$E$415,FALSE))</f>
        <v>0</v>
      </c>
      <c r="Z240" s="218">
        <f t="array" ref="Z240">INDEX('Ortala-KabKota'!Z$2:Z$415,MATCH($D240,'Ortala-KabKota'!$E$2:$E$415,FALSE))</f>
        <v>0</v>
      </c>
      <c r="AA240" s="218">
        <f t="array" ref="AA240">INDEX('Ortala-KabKota'!AA$2:AA$415,MATCH($D240,'Ortala-KabKota'!$E$2:$E$415,FALSE))</f>
        <v>1</v>
      </c>
      <c r="AB240" s="218">
        <f t="array" ref="AB240">INDEX('Ortala-KabKota'!AB$2:AB$415,MATCH($D240,'Ortala-KabKota'!$E$2:$E$415,FALSE))</f>
        <v>1</v>
      </c>
      <c r="AC240" s="218">
        <f t="array" ref="AC240">INDEX('Ortala-KabKota'!AC$2:AC$415,MATCH($D240,'Ortala-KabKota'!$E$2:$E$415,FALSE))</f>
        <v>0</v>
      </c>
      <c r="AD240" s="218">
        <f t="array" ref="AD240">INDEX('Ortala-KabKota'!AD$2:AD$415,MATCH($D240,'Ortala-KabKota'!$E$2:$E$415,FALSE))</f>
        <v>0</v>
      </c>
      <c r="AE240" s="218">
        <f t="array" ref="AE240">INDEX('Ortala-KabKota'!AE$2:AE$415,MATCH($D240,'Ortala-KabKota'!$E$2:$E$415,FALSE))</f>
        <v>1</v>
      </c>
      <c r="AF240" s="218">
        <f t="array" ref="AF240">INDEX('Ortala-KabKota'!AF$2:AF$415,MATCH($D240,'Ortala-KabKota'!$E$2:$E$415,FALSE))</f>
        <v>1</v>
      </c>
      <c r="AG240" s="218">
        <f t="array" ref="AG240">INDEX('Ortala-KabKota'!AG$2:AG$415,MATCH($D240,'Ortala-KabKota'!$E$2:$E$415,FALSE))</f>
        <v>1</v>
      </c>
      <c r="AH240" s="218">
        <f t="array" ref="AH240">INDEX('Ortala-KabKota'!AH$2:AH$415,MATCH($D240,'Ortala-KabKota'!$E$2:$E$415,FALSE))</f>
        <v>1</v>
      </c>
      <c r="AI240" s="218" t="str">
        <f t="array" ref="AI240">INDEX('Ortala-KabKota'!AI$2:AI$415,MATCH($D240,'Ortala-KabKota'!$E$2:$E$415,FALSE))</f>
        <v>Petugas menerima berkas korban dari layanan pengaduan dan/atau layanan pengelolaan kasus sesuai dengan kriteria korban 
Korban yang dapat mengakses penampungan sementara melalui identifikasi cepat  pelayanan pengaduan memenuhi kriteria minimal satu kriteria, antara lain:
a. Merupakan perempuan dan anak korban kekerasan berbasis gender
b. Korban terancam jiwanya 
c. Korban mendapat penolakan dari keluarga atau masyarakat
d. Korban memerlukan pelayanan intensif tetapi rumah tinggalnya relatif jauh
e. Korban akan terlantar jika tidak ditempatkan dalam penampungan sementara.
f. Korban merupakan titipan dari instansi lain yang terlibat dalam penanganan permasalahan korban 
Petugas menjelaskan kepada korban tata tertib tinggal di penampungan sementara
Petugas mengkoordinasikan dan melaporkan hasil pendampingan Penampungan Sementara kepada layanan  pengelolaan  kasus. Hasil evaluasi layanan pengelolaan kasus menentukan cukup atau tidaknya korban mendapat layanan Penampungan Sementara
Seluruh proses layanan Penampungan Sementara didokumentasikan di  form rekam kasus dan file rekam kasus korban</v>
      </c>
      <c r="AJ240" s="218">
        <f t="array" ref="AJ240">INDEX('Ortala-KabKota'!AJ$2:AJ$415,MATCH($D240,'Ortala-KabKota'!$E$2:$E$415,FALSE))</f>
        <v>1</v>
      </c>
      <c r="AK240" s="218">
        <f t="array" ref="AK240">INDEX('Ortala-KabKota'!AK$2:AK$415,MATCH($D240,'Ortala-KabKota'!$E$2:$E$415,FALSE))</f>
        <v>1</v>
      </c>
      <c r="AL240" s="218">
        <f t="array" ref="AL240">INDEX('Ortala-KabKota'!AL$2:AL$415,MATCH($D240,'Ortala-KabKota'!$E$2:$E$415,FALSE))</f>
        <v>120</v>
      </c>
      <c r="AM240" s="218" t="str">
        <f t="array" ref="AM240">INDEX('Ortala-KabKota'!AM$2:AM$415,MATCH($D240,'Ortala-KabKota'!$E$2:$E$415,FALSE))</f>
        <v>KDRT</v>
      </c>
      <c r="AN240" s="218">
        <f t="array" ref="AN240">INDEX('Ortala-KabKota'!AN$2:AN$415,MATCH($D240,'Ortala-KabKota'!$E$2:$E$415,FALSE))</f>
        <v>1</v>
      </c>
      <c r="AO240" s="218" t="str">
        <f t="array" ref="AO240">INDEX('Ortala-KabKota'!AO$2:AO$415,MATCH($D240,'Ortala-KabKota'!$E$2:$E$415,FALSE))</f>
        <v/>
      </c>
      <c r="AP240" s="218" t="str">
        <f t="array" ref="AP240">INDEX('Ortala-KabKota'!AP$2:AP$415,MATCH($D240,'Ortala-KabKota'!$E$2:$E$415,FALSE))</f>
        <v/>
      </c>
      <c r="AQ240" s="218" t="str">
        <f t="array" ref="AQ240">INDEX('Ortala-KabKota'!AQ$2:AQ$415,MATCH($D240,'Ortala-KabKota'!$E$2:$E$415,FALSE))</f>
        <v/>
      </c>
      <c r="AR240" s="218" t="str">
        <f t="array" ref="AR240">INDEX('Ortala-KabKota'!AR$2:AR$415,MATCH($D240,'Ortala-KabKota'!$E$2:$E$415,FALSE))</f>
        <v/>
      </c>
      <c r="AS240" s="218" t="str">
        <f t="array" ref="AS240">INDEX('Ortala-KabKota'!AS$2:AS$415,MATCH($D240,'Ortala-KabKota'!$E$2:$E$415,FALSE))</f>
        <v/>
      </c>
      <c r="AT240" s="218" t="str">
        <f t="array" ref="AT240">INDEX('Ortala-KabKota'!AT$2:AT$415,MATCH($D240,'Ortala-KabKota'!$E$2:$E$415,FALSE))</f>
        <v/>
      </c>
      <c r="AU240" s="218" t="str">
        <f t="array" ref="AU240">INDEX('UPTD PPA KabKota'!D$5:D$513,MATCH($D240,'UPTD PPA KabKota'!$C$5:$C$513,FALSE))</f>
        <v>R. A. PRIMA WALANI ,S.Psi.,M.Kes., Psi</v>
      </c>
      <c r="AV240" s="218" t="str">
        <f t="array" ref="AV240">INDEX('UPTD PPA KabKota'!E$5:E$513,MATCH($D240,'UPTD PPA KabKota'!$C$5:$C$513,FALSE))</f>
        <v>Dn. Paten, Tridadi, Sleman, Yogyakarta</v>
      </c>
      <c r="AW240" s="218" t="str">
        <f t="array" ref="AW240">INDEX('UPTD PPA KabKota'!F$5:F$513,MATCH($D240,'UPTD PPA KabKota'!$C$5:$C$513,FALSE))</f>
        <v>(0274) 865579</v>
      </c>
      <c r="AX240" s="218">
        <f t="array" ref="AX240">INDEX('UPTD PPA KabKota'!G$5:G$513,MATCH($D240,'UPTD PPA KabKota'!$C$5:$C$513,FALSE))</f>
        <v>81328012054</v>
      </c>
      <c r="AY240" s="218" t="str">
        <f t="array" ref="AY240">INDEX('UPTD PPA KabKota'!H$5:H$513,MATCH($D240,'UPTD PPA KabKota'!$C$5:$C$513,FALSE))</f>
        <v>UPTD PPA</v>
      </c>
      <c r="AZ240" s="218" t="str">
        <f t="array" ref="AZ240">INDEX('UPTD PPA KabKota'!I$5:I$513,MATCH($D240,'UPTD PPA KabKota'!$C$5:$C$513,FALSE))</f>
        <v>Peraturan Bupati Sleman Nomor 38.8 Tahun 2018</v>
      </c>
      <c r="BA240" s="218">
        <f t="array" ref="BA240">INDEX('UPTD PPA KabKota'!J$5:J$513,MATCH($D240,'UPTD PPA KabKota'!$C$5:$C$513,FALSE))</f>
        <v>2018</v>
      </c>
      <c r="BB240" s="218" t="str">
        <f t="array" ref="BB240">INDEX('UPTD PPA KabKota'!K$5:K$513,MATCH($D240,'UPTD PPA KabKota'!$C$5:$C$513,FALSE))</f>
        <v>A</v>
      </c>
      <c r="BC240" s="218" t="str">
        <f t="array" ref="BC240">INDEX('UPTD PPA KabKota'!L$5:L$513,MATCH($D240,'UPTD PPA KabKota'!$C$5:$C$513,FALSE))</f>
        <v>Sri Puji Lestari/087838493760</v>
      </c>
      <c r="BD240" s="218" t="str">
        <f t="array" ref="BD240">INDEX('UPTD PPA KabKota'!M$5:M$513,MATCH($D240,'UPTD PPA KabKota'!$C$5:$C$513,FALSE))</f>
        <v>uptd.ppa@slemankab.go.id</v>
      </c>
      <c r="BE240" s="218" t="str">
        <f t="array" ref="BE240">INDEX('UPTD PPA KabKota'!N$5:N$513,MATCH($D240,'UPTD PPA KabKota'!$C$5:$C$513,FALSE))</f>
        <v>Kepala UPTD(R.A. Prima Walani, S.Psi.,M.Kes,.Psi) Kasubag TU( Sri Puji Lestari, S.IP)</v>
      </c>
      <c r="BF240" s="218" t="str">
        <f t="array" ref="BF240">INDEX('UPTD PPA KabKota'!O$5:O$513,MATCH($D240,'UPTD PPA KabKota'!$C$5:$C$513,FALSE))</f>
        <v>Mandiri</v>
      </c>
      <c r="BG240" s="218" t="str">
        <f t="array" ref="BG240">INDEX('UPTD PPA KabKota'!P$5:P$513,MATCH($D240,'UPTD PPA KabKota'!$C$5:$C$513,FALSE))</f>
        <v>Kamar/Ruangan di Kantor</v>
      </c>
      <c r="BH240" s="218" t="str">
        <f t="array" ref="BH240">INDEX('UPTD PPA KabKota'!Q$5:Q$513,MATCH($D240,'UPTD PPA KabKota'!$C$5:$C$513,FALSE))</f>
        <v>Rumah perlindungan masih menyatu dengan kantor UPTD PPA</v>
      </c>
      <c r="BI240" s="218" t="str">
        <f t="array" ref="BI240">INDEX('UPTD PPA KabKota'!R$5:R$513,MATCH($D240,'UPTD PPA KabKota'!$C$5:$C$513,FALSE))</f>
        <v>Ada</v>
      </c>
      <c r="BJ240" s="218" t="str">
        <f t="array" ref="BJ240">INDEX('UPTD PPA KabKota'!S$5:S$513,MATCH($D240,'UPTD PPA KabKota'!$C$5:$C$513,FALSE))</f>
        <v>Ada</v>
      </c>
      <c r="BK240" s="218" t="str">
        <f t="array" ref="BK240">INDEX('UPTD PPA KabKota'!T$5:T$513,MATCH($D240,'UPTD PPA KabKota'!$C$5:$C$513,FALSE))</f>
        <v>Ada</v>
      </c>
      <c r="BL240" s="218" t="str">
        <f t="array" ref="BL240">INDEX('UPTD PPA KabKota'!U$5:U$513,MATCH($D240,'UPTD PPA KabKota'!$C$5:$C$513,FALSE))</f>
        <v>Tidak Ada</v>
      </c>
      <c r="BM240" s="218" t="str">
        <f t="array" ref="BM240">INDEX('UPTD PPA KabKota'!V$5:V$513,MATCH($D240,'UPTD PPA KabKota'!$C$5:$C$513,FALSE))</f>
        <v>Tidak Ada</v>
      </c>
      <c r="BN240" s="218" t="str">
        <f t="array" ref="BN240">INDEX('UPTD PPA KabKota'!W$5:W$513,MATCH($D240,'UPTD PPA KabKota'!$C$5:$C$513,FALSE))</f>
        <v>Tidak Ada</v>
      </c>
      <c r="BO240" s="218" t="str">
        <f t="array" ref="BO240">INDEX('UPTD PPA KabKota'!X$5:X$513,MATCH($D240,'UPTD PPA KabKota'!$C$5:$C$513,FALSE))</f>
        <v>Tidak Ada</v>
      </c>
      <c r="BP240" s="218" t="str">
        <f t="array" ref="BP240">INDEX('UPTD PPA KabKota'!Y$5:Y$513,MATCH($D240,'UPTD PPA KabKota'!$C$5:$C$513,FALSE))</f>
        <v>Ada</v>
      </c>
      <c r="BQ240" s="218" t="str">
        <f t="array" ref="BQ240">INDEX('UPTD PPA KabKota'!Z$5:Z$513,MATCH($D240,'UPTD PPA KabKota'!$C$5:$C$513,FALSE))</f>
        <v>Ada</v>
      </c>
      <c r="BR240" s="218" t="str">
        <f t="array" ref="BR240">INDEX('UPTD PPA KabKota'!AA$5:AA$513,MATCH($D240,'UPTD PPA KabKota'!$C$5:$C$513,FALSE))</f>
        <v>Tidak Ada</v>
      </c>
      <c r="BS240" s="218" t="str">
        <f t="array" ref="BS240">INDEX('UPTD PPA KabKota'!AB$5:AB$513,MATCH($D240,'UPTD PPA KabKota'!$C$5:$C$513,FALSE))</f>
        <v>Tidak Ada</v>
      </c>
      <c r="BT240" s="218" t="str">
        <f t="array" ref="BT240">INDEX('UPTD PPA KabKota'!AC$5:AC$513,MATCH($D240,'UPTD PPA KabKota'!$C$5:$C$513,FALSE))</f>
        <v>Sudah</v>
      </c>
      <c r="BU240" s="218" t="str">
        <f t="array" ref="BU240">INDEX('UPTD PPA KabKota'!AD$5:AD$513,MATCH($D240,'UPTD PPA KabKota'!$C$5:$C$513,FALSE))</f>
        <v>Sudah</v>
      </c>
      <c r="BV240" s="218" t="str">
        <f t="array" ref="BV240">INDEX('UPTD PPA KabKota'!AE$5:AE$513,MATCH($D240,'UPTD PPA KabKota'!$C$5:$C$513,FALSE))</f>
        <v>Sudah</v>
      </c>
      <c r="BW240" s="218" t="str">
        <f t="array" ref="BW240">INDEX('UPTD PPA KabKota'!AF$5:AF$513,MATCH($D240,'UPTD PPA KabKota'!$C$5:$C$513,FALSE))</f>
        <v>Sudah</v>
      </c>
      <c r="BX240" s="218" t="str">
        <f t="array" ref="BX240">INDEX('UPTD PPA KabKota'!AG$5:AG$513,MATCH($D240,'UPTD PPA KabKota'!$C$5:$C$513,FALSE))</f>
        <v>Sudah</v>
      </c>
      <c r="BY240" s="218" t="str">
        <f t="array" ref="BY240">INDEX('UPTD PPA KabKota'!AH$5:AH$513,MATCH($D240,'UPTD PPA KabKota'!$C$5:$C$513,FALSE))</f>
        <v>Sudah</v>
      </c>
      <c r="BZ240" s="218" t="str">
        <f t="array" ref="BZ240">INDEX('UPTD PPA KabKota'!AI$5:AI$513,MATCH($D240,'UPTD PPA KabKota'!$C$5:$C$513,FALSE))</f>
        <v>Sudah</v>
      </c>
      <c r="CA240" s="218" t="str">
        <f t="array" ref="CA240">INDEX('UPTD PPA KabKota'!AJ$5:AJ$513,MATCH($D240,'UPTD PPA KabKota'!$C$5:$C$513,FALSE))</f>
        <v>Sudah</v>
      </c>
      <c r="CB240" s="218" t="str">
        <f t="array" ref="CB240">INDEX('UPTD PPA KabKota'!AK$5:AK$513,MATCH($D240,'UPTD PPA KabKota'!$C$5:$C$513,FALSE))</f>
        <v>Sudah</v>
      </c>
      <c r="CC240" s="218" t="str">
        <f t="array" ref="CC240">INDEX('UPTD PPA KabKota'!AL$5:AL$513,MATCH($D240,'UPTD PPA KabKota'!$C$5:$C$513,FALSE))</f>
        <v>Sudah</v>
      </c>
      <c r="CD240" s="218" t="str">
        <f t="array" ref="CD240">INDEX('UPTD PPA KabKota'!AM$5:AM$513,MATCH($D240,'UPTD PPA KabKota'!$C$5:$C$513,FALSE))</f>
        <v>Sudah</v>
      </c>
      <c r="CE240" s="218" t="str">
        <f t="array" ref="CE240">INDEX('UPTD PPA KabKota'!AN$5:AN$513,MATCH($D240,'UPTD PPA KabKota'!$C$5:$C$513,FALSE))</f>
        <v>Kami sudah melaksanakan</v>
      </c>
      <c r="CF240" s="218">
        <f t="array" ref="CF240">INDEX('UPTD PPA KabKota'!AO$5:AO$513,MATCH($D240,'UPTD PPA KabKota'!$C$5:$C$513,FALSE))</f>
        <v>297</v>
      </c>
      <c r="CG240" s="218" t="str">
        <f t="array" ref="CG240">INDEX('UPTD PPA KabKota'!AP$5:AP$513,MATCH($D240,'UPTD PPA KabKota'!$C$5:$C$513,FALSE))</f>
        <v>Kekerasan terhadap anak</v>
      </c>
      <c r="CH240" s="218" t="str">
        <f t="array" ref="CH240">INDEX('UPTD PPA KabKota'!AQ$5:AQ$513,MATCH($D240,'UPTD PPA KabKota'!$C$5:$C$513,FALSE))</f>
        <v/>
      </c>
      <c r="CI240" s="218" t="str">
        <f t="array" ref="CI240">INDEX('UPTD PPA KabKota'!AR$5:AR$513,MATCH($D240,'UPTD PPA KabKota'!$C$5:$C$513,FALSE))</f>
        <v/>
      </c>
      <c r="CJ240" s="218" t="str">
        <f t="array" ref="CJ240">INDEX('UPTD PPA KabKota'!AS$5:AS$513,MATCH($D240,'UPTD PPA KabKota'!$C$5:$C$513,FALSE))</f>
        <v>v</v>
      </c>
      <c r="CK240" s="218" t="str">
        <f t="array" ref="CK240">INDEX('UPTD PPA KabKota'!AT$5:AT$513,MATCH($D240,'UPTD PPA KabKota'!$C$5:$C$513,FALSE))</f>
        <v/>
      </c>
      <c r="CL240" s="218" t="str">
        <f t="array" ref="CL240">INDEX('UPTD PPA KabKota'!AU$5:AU$513,MATCH($D240,'UPTD PPA KabKota'!$C$5:$C$513,FALSE))</f>
        <v/>
      </c>
      <c r="CM240" s="218" t="str">
        <f t="array" ref="CM240">INDEX('UPTD PPA KabKota'!AV$5:AV$513,MATCH($D240,'UPTD PPA KabKota'!$C$5:$C$513,FALSE))</f>
        <v/>
      </c>
      <c r="CN240" s="218" t="str">
        <f t="array" ref="CN240">INDEX('UPTD PPA KabKota'!AW$5:AW$513,MATCH($D240,'UPTD PPA KabKota'!$C$5:$C$513,FALSE))</f>
        <v/>
      </c>
      <c r="CO240" s="218" t="str">
        <f t="array" ref="CO240">INDEX('UPTD PPA KabKota'!AX$5:AX$513,MATCH($D240,'UPTD PPA KabKota'!$C$5:$C$513,FALSE))</f>
        <v/>
      </c>
      <c r="CP240" s="218" t="str">
        <f t="array" ref="CP240">INDEX('UPTD PPA KabKota'!AY$5:AY$513,MATCH($D240,'UPTD PPA KabKota'!$C$5:$C$513,FALSE))</f>
        <v/>
      </c>
      <c r="CQ240" s="209" t="str">
        <f>IFERROR(__xludf.DUMMYFUNCTION("IF(ISBLANK($K240),"""",IF(REGEXMATCH($K240,""Peraturan""),""Ada"",IF(REGEXMATCH($K240,""Rekomendasi""),""Tidak Ada"", $K240)))
"),"Ada")</f>
        <v>Ada</v>
      </c>
      <c r="CR240" s="209" t="str">
        <f t="array" ref="CR240">index('UPTD PPA KabKota'!$BI$5:$BI$513,match($D240,'UPTD PPA KabKota'!$C$5:$C$513,false))</f>
        <v>Ada</v>
      </c>
      <c r="CS240" s="314" t="str">
        <f t="shared" si="37"/>
        <v>Ada</v>
      </c>
    </row>
    <row r="241">
      <c r="A241" s="334">
        <v>235.0</v>
      </c>
      <c r="B241" s="334">
        <v>5.0</v>
      </c>
      <c r="C241" s="311" t="s">
        <v>4770</v>
      </c>
      <c r="D241" s="312" t="s">
        <v>2447</v>
      </c>
      <c r="E241" s="315">
        <v>45748.0</v>
      </c>
      <c r="F241" s="218" t="str">
        <f t="array" ref="F241">INDEX('Ortala-KabKota'!F$2:F$415,MATCH($D241,'Ortala-KabKota'!$E$2:$E$415,FALSE))</f>
        <v>Udi/ 081391448488</v>
      </c>
      <c r="G241" s="218" t="str">
        <f t="array" ref="G241">INDEX('Ortala-KabKota'!G$2:G$415,MATCH($D241,'Ortala-KabKota'!$E$2:$E$415,FALSE))</f>
        <v>Jl. Batikan nomor 20, Umbulharjo, Yogyakarta</v>
      </c>
      <c r="H241" s="218" t="str">
        <f t="array" ref="H241">INDEX('Ortala-KabKota'!H$2:H$415,MATCH($D241,'Ortala-KabKota'!$E$2:$E$415,FALSE))</f>
        <v>0274 514419</v>
      </c>
      <c r="I241" s="218" t="str">
        <f t="array" ref="I241">INDEX('Ortala-KabKota'!I$2:I$415,MATCH($D241,'Ortala-KabKota'!$E$2:$E$415,FALSE))</f>
        <v>08112857799</v>
      </c>
      <c r="J241" s="218" t="str">
        <f t="array" ref="J241">INDEX('Ortala-KabKota'!J$2:J$415,MATCH($D241,'Ortala-KabKota'!$E$2:$E$415,FALSE))</f>
        <v>UPT PPA</v>
      </c>
      <c r="K241" s="218" t="str">
        <f t="array" ref="K241">INDEX('Ortala-KabKota'!K$2:K$415,MATCH($D241,'Ortala-KabKota'!$E$2:$E$415,FALSE))</f>
        <v>Peraturan Walikota Yogyakarta Nomor 130 Tahun 2020</v>
      </c>
      <c r="L241" s="218">
        <f t="array" ref="L241">INDEX('Ortala-KabKota'!L$2:L$415,MATCH($D241,'Ortala-KabKota'!$E$2:$E$415,FALSE))</f>
        <v>2020</v>
      </c>
      <c r="M241" s="218" t="str">
        <f t="array" ref="M241">INDEX('Ortala-KabKota'!M$2:M$415,MATCH($D241,'Ortala-KabKota'!$E$2:$E$415,FALSE))</f>
        <v>A</v>
      </c>
      <c r="N241" s="218" t="str">
        <f t="array" ref="N241">INDEX('Ortala-KabKota'!N$2:N$415,MATCH($D241,'Ortala-KabKota'!$E$2:$E$415,FALSE))</f>
        <v>Santi/ 088806727901</v>
      </c>
      <c r="O241" s="218" t="str">
        <f t="array" ref="O241">INDEX('Ortala-KabKota'!O$2:O$415,MATCH($D241,'Ortala-KabKota'!$E$2:$E$415,FALSE))</f>
        <v>uptppakotayogyakarta@gmail.com 
ppa@jogjakota.go.id</v>
      </c>
      <c r="P241" s="218" t="str">
        <f t="array" ref="P241">INDEX('Ortala-KabKota'!P$2:P$415,MATCH($D241,'Ortala-KabKota'!$E$2:$E$415,FALSE))</f>
        <v>-</v>
      </c>
      <c r="Q241" s="218" t="str">
        <f t="array" ref="Q241">INDEX('Ortala-KabKota'!Q$2:Q$415,MATCH($D241,'Ortala-KabKota'!$E$2:$E$415,FALSE))</f>
        <v>MANDIRI</v>
      </c>
      <c r="R241" s="218" t="str">
        <f t="array" ref="R241">INDEX('Ortala-KabKota'!R$2:R$415,MATCH($D241,'Ortala-KabKota'!$E$2:$E$415,FALSE))</f>
        <v>KAMAR DI KANTOR</v>
      </c>
      <c r="S241" s="218" t="str">
        <f t="array" ref="S241">INDEX('Ortala-KabKota'!S$2:S$415,MATCH($D241,'Ortala-KabKota'!$E$2:$E$415,FALSE))</f>
        <v>Tidak Ada, adanya ruang penampungan sementara</v>
      </c>
      <c r="T241" s="218">
        <f t="array" ref="T241">INDEX('Ortala-KabKota'!T$2:T$415,MATCH($D241,'Ortala-KabKota'!$E$2:$E$415,FALSE))</f>
        <v>1</v>
      </c>
      <c r="U241" s="218">
        <f t="array" ref="U241">INDEX('Ortala-KabKota'!U$2:U$415,MATCH($D241,'Ortala-KabKota'!$E$2:$E$415,FALSE))</f>
        <v>1</v>
      </c>
      <c r="V241" s="218">
        <f t="array" ref="V241">INDEX('Ortala-KabKota'!V$2:V$415,MATCH($D241,'Ortala-KabKota'!$E$2:$E$415,FALSE))</f>
        <v>1</v>
      </c>
      <c r="W241" s="218">
        <f t="array" ref="W241">INDEX('Ortala-KabKota'!W$2:W$415,MATCH($D241,'Ortala-KabKota'!$E$2:$E$415,FALSE))</f>
        <v>1</v>
      </c>
      <c r="X241" s="218">
        <f t="array" ref="X241">INDEX('Ortala-KabKota'!X$2:X$415,MATCH($D241,'Ortala-KabKota'!$E$2:$E$415,FALSE))</f>
        <v>0</v>
      </c>
      <c r="Y241" s="218">
        <f t="array" ref="Y241">INDEX('Ortala-KabKota'!Y$2:Y$415,MATCH($D241,'Ortala-KabKota'!$E$2:$E$415,FALSE))</f>
        <v>0</v>
      </c>
      <c r="Z241" s="218">
        <f t="array" ref="Z241">INDEX('Ortala-KabKota'!Z$2:Z$415,MATCH($D241,'Ortala-KabKota'!$E$2:$E$415,FALSE))</f>
        <v>0</v>
      </c>
      <c r="AA241" s="218">
        <f t="array" ref="AA241">INDEX('Ortala-KabKota'!AA$2:AA$415,MATCH($D241,'Ortala-KabKota'!$E$2:$E$415,FALSE))</f>
        <v>0</v>
      </c>
      <c r="AB241" s="218">
        <f t="array" ref="AB241">INDEX('Ortala-KabKota'!AB$2:AB$415,MATCH($D241,'Ortala-KabKota'!$E$2:$E$415,FALSE))</f>
        <v>0</v>
      </c>
      <c r="AC241" s="218">
        <f t="array" ref="AC241">INDEX('Ortala-KabKota'!AC$2:AC$415,MATCH($D241,'Ortala-KabKota'!$E$2:$E$415,FALSE))</f>
        <v>0</v>
      </c>
      <c r="AD241" s="218">
        <f t="array" ref="AD241">INDEX('Ortala-KabKota'!AD$2:AD$415,MATCH($D241,'Ortala-KabKota'!$E$2:$E$415,FALSE))</f>
        <v>0</v>
      </c>
      <c r="AE241" s="218">
        <f t="array" ref="AE241">INDEX('Ortala-KabKota'!AE$2:AE$415,MATCH($D241,'Ortala-KabKota'!$E$2:$E$415,FALSE))</f>
        <v>1</v>
      </c>
      <c r="AF241" s="218">
        <f t="array" ref="AF241">INDEX('Ortala-KabKota'!AF$2:AF$415,MATCH($D241,'Ortala-KabKota'!$E$2:$E$415,FALSE))</f>
        <v>1</v>
      </c>
      <c r="AG241" s="218">
        <f t="array" ref="AG241">INDEX('Ortala-KabKota'!AG$2:AG$415,MATCH($D241,'Ortala-KabKota'!$E$2:$E$415,FALSE))</f>
        <v>1</v>
      </c>
      <c r="AH241" s="218">
        <f t="array" ref="AH241">INDEX('Ortala-KabKota'!AH$2:AH$415,MATCH($D241,'Ortala-KabKota'!$E$2:$E$415,FALSE))</f>
        <v>1</v>
      </c>
      <c r="AI241" s="218" t="str">
        <f t="array" ref="AI241">INDEX('Ortala-KabKota'!AI$2:AI$415,MATCH($D241,'Ortala-KabKota'!$E$2:$E$415,FALSE))</f>
        <v>1        Menyampaikan hasil asesmen awal dari korban
2        Mengambil keputusan untuk memberikan layanan penampungan sementara sesuai kebutuhan korban
3        Mendispo petugas layanan sesuai dengan kebutuhan korban
4        Mempersiapkan sarana dan prasarana untuk korban di penampungan sementara sesuai kebutuhan
5        Menemani korban
6        mendampingi korban
        Menerima laporan dari petugas layanan
        Mengambil rencana tindak lanjut
        Melakukan Klarifikasi dengan pelaku dan keluarga korban
7        Melakukan koordinasi / CC  dengan pihak  yang terkait
8        Membuat surat rujukan
9        Merujuk ke Lembaga terkait sesuai kebutuhan korban
10. Mediasi dengan pihak pelaku
11.        Pemulangan korban
12.        Melakukan terminasi</v>
      </c>
      <c r="AJ241" s="218">
        <f t="array" ref="AJ241">INDEX('Ortala-KabKota'!AJ$2:AJ$415,MATCH($D241,'Ortala-KabKota'!$E$2:$E$415,FALSE))</f>
        <v>1</v>
      </c>
      <c r="AK241" s="218">
        <f t="array" ref="AK241">INDEX('Ortala-KabKota'!AK$2:AK$415,MATCH($D241,'Ortala-KabKota'!$E$2:$E$415,FALSE))</f>
        <v>1</v>
      </c>
      <c r="AL241" s="218">
        <f t="array" ref="AL241">INDEX('Ortala-KabKota'!AL$2:AL$415,MATCH($D241,'Ortala-KabKota'!$E$2:$E$415,FALSE))</f>
        <v>166</v>
      </c>
      <c r="AM241" s="218" t="str">
        <f t="array" ref="AM241">INDEX('Ortala-KabKota'!AM$2:AM$415,MATCH($D241,'Ortala-KabKota'!$E$2:$E$415,FALSE))</f>
        <v>KDRT</v>
      </c>
      <c r="AN241" s="218" t="str">
        <f t="array" ref="AN241">INDEX('Ortala-KabKota'!AN$2:AN$415,MATCH($D241,'Ortala-KabKota'!$E$2:$E$415,FALSE))</f>
        <v/>
      </c>
      <c r="AO241" s="218" t="str">
        <f t="array" ref="AO241">INDEX('Ortala-KabKota'!AO$2:AO$415,MATCH($D241,'Ortala-KabKota'!$E$2:$E$415,FALSE))</f>
        <v/>
      </c>
      <c r="AP241" s="218" t="str">
        <f t="array" ref="AP241">INDEX('Ortala-KabKota'!AP$2:AP$415,MATCH($D241,'Ortala-KabKota'!$E$2:$E$415,FALSE))</f>
        <v/>
      </c>
      <c r="AQ241" s="218" t="str">
        <f t="array" ref="AQ241">INDEX('Ortala-KabKota'!AQ$2:AQ$415,MATCH($D241,'Ortala-KabKota'!$E$2:$E$415,FALSE))</f>
        <v/>
      </c>
      <c r="AR241" s="218">
        <f t="array" ref="AR241">INDEX('Ortala-KabKota'!AR$2:AR$415,MATCH($D241,'Ortala-KabKota'!$E$2:$E$415,FALSE))</f>
        <v>1</v>
      </c>
      <c r="AS241" s="218" t="str">
        <f t="array" ref="AS241">INDEX('Ortala-KabKota'!AS$2:AS$415,MATCH($D241,'Ortala-KabKota'!$E$2:$E$415,FALSE))</f>
        <v/>
      </c>
      <c r="AT241" s="218" t="str">
        <f t="array" ref="AT241">INDEX('Ortala-KabKota'!AT$2:AT$415,MATCH($D241,'Ortala-KabKota'!$E$2:$E$415,FALSE))</f>
        <v/>
      </c>
      <c r="AU241" s="218" t="str">
        <f t="array" ref="AU241">INDEX('UPTD PPA KabKota'!D$5:D$513,MATCH($D241,'UPTD PPA KabKota'!$C$5:$C$513,FALSE))</f>
        <v>Udiyati Ardiani, S.IP., M.IP</v>
      </c>
      <c r="AV241" s="218" t="str">
        <f t="array" ref="AV241">INDEX('UPTD PPA KabKota'!E$5:E$513,MATCH($D241,'UPTD PPA KabKota'!$C$5:$C$513,FALSE))</f>
        <v>Jl. Depokan II/242 Prenggan Kotagede Yogyakarta</v>
      </c>
      <c r="AW241" s="218" t="str">
        <f t="array" ref="AW241">INDEX('UPTD PPA KabKota'!F$5:F$513,MATCH($D241,'UPTD PPA KabKota'!$C$5:$C$513,FALSE))</f>
        <v>0274-5064014</v>
      </c>
      <c r="AX241" s="218" t="str">
        <f t="array" ref="AX241">INDEX('UPTD PPA KabKota'!G$5:G$513,MATCH($D241,'UPTD PPA KabKota'!$C$5:$C$513,FALSE))</f>
        <v>08112857799</v>
      </c>
      <c r="AY241" s="218" t="str">
        <f t="array" ref="AY241">INDEX('UPTD PPA KabKota'!H$5:H$513,MATCH($D241,'UPTD PPA KabKota'!$C$5:$C$513,FALSE))</f>
        <v>UPT PPA</v>
      </c>
      <c r="AZ241" s="218" t="str">
        <f t="array" ref="AZ241">INDEX('UPTD PPA KabKota'!I$5:I$513,MATCH($D241,'UPTD PPA KabKota'!$C$5:$C$513,FALSE))</f>
        <v>Pembentukan, Susunan Organisasi, Kedudukan, Fungsi, Tugas dan Tata Kerja Unit Pelaksana Teknis Pusat Pelayanan Terpadu Pemberdayaan Perempuan dan Anak Berbasis Gender pada Dinas Pemberdayaan Masyarakat, Perempuan dan Perlindungan Anak Kota Yogyakarta (Awal Pembentukan)
Peraturan Walikota Yogyakarta Nomor 101 Tahun 2021 tentang Pembentukan Kedudukan Struktur Organisasi Tata Kerja Unit Pelaksana Teknis pada Dinas Pemberdayaan Perempuan Perlindungan Anak dan Keluarga Berencana Kota Yogyakarta</v>
      </c>
      <c r="BA241" s="218">
        <f t="array" ref="BA241">INDEX('UPTD PPA KabKota'!J$5:J$513,MATCH($D241,'UPTD PPA KabKota'!$C$5:$C$513,FALSE))</f>
        <v>2016</v>
      </c>
      <c r="BB241" s="218" t="str">
        <f t="array" ref="BB241">INDEX('UPTD PPA KabKota'!K$5:K$513,MATCH($D241,'UPTD PPA KabKota'!$C$5:$C$513,FALSE))</f>
        <v>A</v>
      </c>
      <c r="BC241" s="218" t="str">
        <f t="array" ref="BC241">INDEX('UPTD PPA KabKota'!L$5:L$513,MATCH($D241,'UPTD PPA KabKota'!$C$5:$C$513,FALSE))</f>
        <v>081391448488</v>
      </c>
      <c r="BD241" s="316" t="str">
        <f t="array" ref="BD241">INDEX('UPTD PPA KabKota'!M$5:M$513,MATCH($D241,'UPTD PPA KabKota'!$C$5:$C$513,FALSE))</f>
        <v>uptppakotayogyakarta@gmail.com</v>
      </c>
      <c r="BE241" s="218" t="str">
        <f t="array" ref="BE241">INDEX('UPTD PPA KabKota'!N$5:N$513,MATCH($D241,'UPTD PPA KabKota'!$C$5:$C$513,FALSE))</f>
        <v>1. Kepala UPTD
2. Kasubag TU
3. Kelompok Jabatan Fungsional</v>
      </c>
      <c r="BF241" s="218" t="str">
        <f t="array" ref="BF241">INDEX('UPTD PPA KabKota'!O$5:O$513,MATCH($D241,'UPTD PPA KabKota'!$C$5:$C$513,FALSE))</f>
        <v>MANDIRI</v>
      </c>
      <c r="BG241" s="218" t="str">
        <f t="array" ref="BG241">INDEX('UPTD PPA KabKota'!P$5:P$513,MATCH($D241,'UPTD PPA KabKota'!$C$5:$C$513,FALSE))</f>
        <v>MILIK SENDIRI</v>
      </c>
      <c r="BH241" s="218" t="str">
        <f t="array" ref="BH241">INDEX('UPTD PPA KabKota'!Q$5:Q$513,MATCH($D241,'UPTD PPA KabKota'!$C$5:$C$513,FALSE))</f>
        <v>Pemerintah Daerah</v>
      </c>
      <c r="BI241" s="218" t="str">
        <f t="array" ref="BI241">INDEX('UPTD PPA KabKota'!R$5:R$513,MATCH($D241,'UPTD PPA KabKota'!$C$5:$C$513,FALSE))</f>
        <v>Tidak Ada</v>
      </c>
      <c r="BJ241" s="218" t="str">
        <f t="array" ref="BJ241">INDEX('UPTD PPA KabKota'!S$5:S$513,MATCH($D241,'UPTD PPA KabKota'!$C$5:$C$513,FALSE))</f>
        <v>Ada</v>
      </c>
      <c r="BK241" s="218" t="str">
        <f t="array" ref="BK241">INDEX('UPTD PPA KabKota'!T$5:T$513,MATCH($D241,'UPTD PPA KabKota'!$C$5:$C$513,FALSE))</f>
        <v>Ada</v>
      </c>
      <c r="BL241" s="218" t="str">
        <f t="array" ref="BL241">INDEX('UPTD PPA KabKota'!U$5:U$513,MATCH($D241,'UPTD PPA KabKota'!$C$5:$C$513,FALSE))</f>
        <v>Ada</v>
      </c>
      <c r="BM241" s="218" t="str">
        <f t="array" ref="BM241">INDEX('UPTD PPA KabKota'!V$5:V$513,MATCH($D241,'UPTD PPA KabKota'!$C$5:$C$513,FALSE))</f>
        <v>Ada</v>
      </c>
      <c r="BN241" s="218" t="str">
        <f t="array" ref="BN241">INDEX('UPTD PPA KabKota'!W$5:W$513,MATCH($D241,'UPTD PPA KabKota'!$C$5:$C$513,FALSE))</f>
        <v>Ada</v>
      </c>
      <c r="BO241" s="218" t="str">
        <f t="array" ref="BO241">INDEX('UPTD PPA KabKota'!X$5:X$513,MATCH($D241,'UPTD PPA KabKota'!$C$5:$C$513,FALSE))</f>
        <v>Ada</v>
      </c>
      <c r="BP241" s="218" t="str">
        <f t="array" ref="BP241">INDEX('UPTD PPA KabKota'!Y$5:Y$513,MATCH($D241,'UPTD PPA KabKota'!$C$5:$C$513,FALSE))</f>
        <v>Ada</v>
      </c>
      <c r="BQ241" s="218" t="str">
        <f t="array" ref="BQ241">INDEX('UPTD PPA KabKota'!Z$5:Z$513,MATCH($D241,'UPTD PPA KabKota'!$C$5:$C$513,FALSE))</f>
        <v>Ada</v>
      </c>
      <c r="BR241" s="218" t="str">
        <f t="array" ref="BR241">INDEX('UPTD PPA KabKota'!AA$5:AA$513,MATCH($D241,'UPTD PPA KabKota'!$C$5:$C$513,FALSE))</f>
        <v>Ada</v>
      </c>
      <c r="BS241" s="218" t="str">
        <f t="array" ref="BS241">INDEX('UPTD PPA KabKota'!AB$5:AB$513,MATCH($D241,'UPTD PPA KabKota'!$C$5:$C$513,FALSE))</f>
        <v>Tidak Ada</v>
      </c>
      <c r="BT241" s="218" t="str">
        <f t="array" ref="BT241">INDEX('UPTD PPA KabKota'!AC$5:AC$513,MATCH($D241,'UPTD PPA KabKota'!$C$5:$C$513,FALSE))</f>
        <v>Sudah</v>
      </c>
      <c r="BU241" s="218" t="str">
        <f t="array" ref="BU241">INDEX('UPTD PPA KabKota'!AD$5:AD$513,MATCH($D241,'UPTD PPA KabKota'!$C$5:$C$513,FALSE))</f>
        <v>Sudah</v>
      </c>
      <c r="BV241" s="218" t="str">
        <f t="array" ref="BV241">INDEX('UPTD PPA KabKota'!AE$5:AE$513,MATCH($D241,'UPTD PPA KabKota'!$C$5:$C$513,FALSE))</f>
        <v>Sudah</v>
      </c>
      <c r="BW241" s="218" t="str">
        <f t="array" ref="BW241">INDEX('UPTD PPA KabKota'!AF$5:AF$513,MATCH($D241,'UPTD PPA KabKota'!$C$5:$C$513,FALSE))</f>
        <v>Sudah</v>
      </c>
      <c r="BX241" s="218" t="str">
        <f t="array" ref="BX241">INDEX('UPTD PPA KabKota'!AG$5:AG$513,MATCH($D241,'UPTD PPA KabKota'!$C$5:$C$513,FALSE))</f>
        <v>Sudah</v>
      </c>
      <c r="BY241" s="218" t="str">
        <f t="array" ref="BY241">INDEX('UPTD PPA KabKota'!AH$5:AH$513,MATCH($D241,'UPTD PPA KabKota'!$C$5:$C$513,FALSE))</f>
        <v>Sudah</v>
      </c>
      <c r="BZ241" s="218" t="str">
        <f t="array" ref="BZ241">INDEX('UPTD PPA KabKota'!AI$5:AI$513,MATCH($D241,'UPTD PPA KabKota'!$C$5:$C$513,FALSE))</f>
        <v>Sudah</v>
      </c>
      <c r="CA241" s="218" t="str">
        <f t="array" ref="CA241">INDEX('UPTD PPA KabKota'!AJ$5:AJ$513,MATCH($D241,'UPTD PPA KabKota'!$C$5:$C$513,FALSE))</f>
        <v>Sudah</v>
      </c>
      <c r="CB241" s="218" t="str">
        <f t="array" ref="CB241">INDEX('UPTD PPA KabKota'!AK$5:AK$513,MATCH($D241,'UPTD PPA KabKota'!$C$5:$C$513,FALSE))</f>
        <v>Sudah</v>
      </c>
      <c r="CC241" s="218" t="str">
        <f t="array" ref="CC241">INDEX('UPTD PPA KabKota'!AL$5:AL$513,MATCH($D241,'UPTD PPA KabKota'!$C$5:$C$513,FALSE))</f>
        <v>Sudah</v>
      </c>
      <c r="CD241" s="218" t="str">
        <f t="array" ref="CD241">INDEX('UPTD PPA KabKota'!AM$5:AM$513,MATCH($D241,'UPTD PPA KabKota'!$C$5:$C$513,FALSE))</f>
        <v>Sudah</v>
      </c>
      <c r="CE241" s="218" t="str">
        <f t="array" ref="CE241">INDEX('UPTD PPA KabKota'!AN$5:AN$513,MATCH($D241,'UPTD PPA KabKota'!$C$5:$C$513,FALSE))</f>
        <v>-</v>
      </c>
      <c r="CF241" s="218" t="str">
        <f t="array" ref="CF241">INDEX('UPTD PPA KabKota'!AO$5:AO$513,MATCH($D241,'UPTD PPA KabKota'!$C$5:$C$513,FALSE))</f>
        <v>199 (2024)</v>
      </c>
      <c r="CG241" s="218" t="str">
        <f t="array" ref="CG241">INDEX('UPTD PPA KabKota'!AP$5:AP$513,MATCH($D241,'UPTD PPA KabKota'!$C$5:$C$513,FALSE))</f>
        <v>Kekerasan Psikis</v>
      </c>
      <c r="CH241" s="218" t="str">
        <f t="array" ref="CH241">INDEX('UPTD PPA KabKota'!AQ$5:AQ$513,MATCH($D241,'UPTD PPA KabKota'!$C$5:$C$513,FALSE))</f>
        <v>v</v>
      </c>
      <c r="CI241" s="218" t="str">
        <f t="array" ref="CI241">INDEX('UPTD PPA KabKota'!AR$5:AR$513,MATCH($D241,'UPTD PPA KabKota'!$C$5:$C$513,FALSE))</f>
        <v/>
      </c>
      <c r="CJ241" s="218" t="str">
        <f t="array" ref="CJ241">INDEX('UPTD PPA KabKota'!AS$5:AS$513,MATCH($D241,'UPTD PPA KabKota'!$C$5:$C$513,FALSE))</f>
        <v/>
      </c>
      <c r="CK241" s="218" t="str">
        <f t="array" ref="CK241">INDEX('UPTD PPA KabKota'!AT$5:AT$513,MATCH($D241,'UPTD PPA KabKota'!$C$5:$C$513,FALSE))</f>
        <v/>
      </c>
      <c r="CL241" s="218" t="str">
        <f t="array" ref="CL241">INDEX('UPTD PPA KabKota'!AU$5:AU$513,MATCH($D241,'UPTD PPA KabKota'!$C$5:$C$513,FALSE))</f>
        <v/>
      </c>
      <c r="CM241" s="218" t="str">
        <f t="array" ref="CM241">INDEX('UPTD PPA KabKota'!AV$5:AV$513,MATCH($D241,'UPTD PPA KabKota'!$C$5:$C$513,FALSE))</f>
        <v/>
      </c>
      <c r="CN241" s="218" t="str">
        <f t="array" ref="CN241">INDEX('UPTD PPA KabKota'!AW$5:AW$513,MATCH($D241,'UPTD PPA KabKota'!$C$5:$C$513,FALSE))</f>
        <v/>
      </c>
      <c r="CO241" s="218" t="str">
        <f t="array" ref="CO241">INDEX('UPTD PPA KabKota'!AX$5:AX$513,MATCH($D241,'UPTD PPA KabKota'!$C$5:$C$513,FALSE))</f>
        <v/>
      </c>
      <c r="CP241" s="218" t="str">
        <f t="array" ref="CP241">INDEX('UPTD PPA KabKota'!AY$5:AY$513,MATCH($D241,'UPTD PPA KabKota'!$C$5:$C$513,FALSE))</f>
        <v/>
      </c>
      <c r="CQ241" s="209" t="str">
        <f>IFERROR(__xludf.DUMMYFUNCTION("IF(ISBLANK($K241),"""",IF(REGEXMATCH($K241,""Peraturan""),""Ada"",IF(REGEXMATCH($K241,""Rekomendasi""),""Tidak Ada"", $K241)))
"),"Ada")</f>
        <v>Ada</v>
      </c>
      <c r="CR241" s="209" t="str">
        <f t="array" ref="CR241">index('UPTD PPA KabKota'!$BI$5:$BI$513,match($D241,'UPTD PPA KabKota'!$C$5:$C$513,false))</f>
        <v>Ada</v>
      </c>
      <c r="CS241" s="314" t="str">
        <f t="shared" si="37"/>
        <v>Ada</v>
      </c>
    </row>
    <row r="242">
      <c r="A242" s="334">
        <v>236.0</v>
      </c>
      <c r="B242" s="300"/>
      <c r="C242" s="301" t="s">
        <v>4771</v>
      </c>
      <c r="D242" s="317" t="s">
        <v>4771</v>
      </c>
      <c r="E242" s="302">
        <v>45748.0</v>
      </c>
      <c r="F242" s="303" t="str">
        <f t="array" ref="F242">INDEX('Ortala-Provinsi'!C$2:C$39,MATCH($D242,'Ortala-Provinsi'!$B$2:$B$39,FALSE))</f>
        <v>Shinta Diana/ 082244966000</v>
      </c>
      <c r="G242" s="303" t="str">
        <f t="array" ref="G242">INDEX('Ortala-Provinsi'!D$2:D$39,MATCH($D242,'Ortala-Provinsi'!$B$2:$B$39,FALSE))</f>
        <v>Jl. Arjubo Nomor 88 Surabaya</v>
      </c>
      <c r="H242" s="303">
        <f t="array" ref="H242">INDEX('Ortala-Provinsi'!E$2:E$39,MATCH($D242,'Ortala-Provinsi'!$B$2:$B$39,FALSE))</f>
        <v>0</v>
      </c>
      <c r="I242" s="303">
        <f t="array" ref="I242">INDEX('Ortala-Provinsi'!F$2:F$39,MATCH($D242,'Ortala-Provinsi'!$B$2:$B$39,FALSE))</f>
        <v>8953488771071</v>
      </c>
      <c r="J242" s="303" t="str">
        <f t="array" ref="J242">INDEX('Ortala-Provinsi'!G$2:G$39,MATCH($D242,'Ortala-Provinsi'!$B$2:$B$39,FALSE))</f>
        <v>UPT PPA</v>
      </c>
      <c r="K242" s="303" t="str">
        <f t="array" ref="K242">INDEX('Ortala-Provinsi'!H$2:H$39,MATCH($D242,'Ortala-Provinsi'!$B$2:$B$39,FALSE))</f>
        <v>Peraturan Gubernur Jawa Timur Nomor 1 Tahun 2021</v>
      </c>
      <c r="L242" s="303">
        <f t="array" ref="L242">INDEX('Ortala-Provinsi'!I$2:I$39,MATCH($D242,'Ortala-Provinsi'!$B$2:$B$39,FALSE))</f>
        <v>2021</v>
      </c>
      <c r="M242" s="303" t="str">
        <f t="array" ref="M242">INDEX('Ortala-Provinsi'!J$2:J$39,MATCH($D242,'Ortala-Provinsi'!$B$2:$B$39,FALSE))</f>
        <v>A</v>
      </c>
      <c r="N242" s="303" t="str">
        <f t="array" ref="N242">INDEX('Ortala-Provinsi'!K$2:K$39,MATCH($D242,'Ortala-Provinsi'!$B$2:$B$39,FALSE))</f>
        <v>Santiani/ 081246254083</v>
      </c>
      <c r="O242" s="303" t="str">
        <f t="array" ref="O242">INDEX('Ortala-Provinsi'!L$2:L$39,MATCH($D242,'Ortala-Provinsi'!$B$2:$B$39,FALSE))</f>
        <v>uptdppa.dp3akprovjatim@gmail.com</v>
      </c>
      <c r="P242" s="303" t="str">
        <f t="array" ref="P242">INDEX('Ortala-Provinsi'!M$2:M$39,MATCH($D242,'Ortala-Provinsi'!$B$2:$B$39,FALSE))</f>
        <v/>
      </c>
      <c r="Q242" s="303" t="str">
        <f t="array" ref="Q242">INDEX('Ortala-Provinsi'!N$2:N$39,MATCH($D242,'Ortala-Provinsi'!$B$2:$B$39,FALSE))</f>
        <v>MANDIRI</v>
      </c>
      <c r="R242" s="303" t="str">
        <f t="array" ref="R242">INDEX('Ortala-Provinsi'!O$2:O$39,MATCH($D242,'Ortala-Provinsi'!$B$2:$B$39,FALSE))</f>
        <v>MILIK SENDIRI</v>
      </c>
      <c r="S242" s="303">
        <f t="array" ref="S242">INDEX('Ortala-Provinsi'!P$2:P$39,MATCH($D242,'Ortala-Provinsi'!$B$2:$B$39,FALSE))</f>
        <v>1</v>
      </c>
      <c r="T242" s="303" t="str">
        <f t="array" ref="T242">INDEX('Ortala-Provinsi'!Q$2:Q$39,MATCH($D242,'Ortala-Provinsi'!$B$2:$B$39,FALSE))</f>
        <v/>
      </c>
      <c r="U242" s="303" t="str">
        <f t="array" ref="U242">INDEX('Ortala-Provinsi'!R$2:R$39,MATCH($D242,'Ortala-Provinsi'!$B$2:$B$39,FALSE))</f>
        <v/>
      </c>
      <c r="V242" s="303" t="str">
        <f t="array" ref="V242">INDEX('Ortala-Provinsi'!S$2:S$39,MATCH($D242,'Ortala-Provinsi'!$B$2:$B$39,FALSE))</f>
        <v/>
      </c>
      <c r="W242" s="303">
        <f t="array" ref="W242">INDEX('Ortala-Provinsi'!T$2:T$39,MATCH($D242,'Ortala-Provinsi'!$B$2:$B$39,FALSE))</f>
        <v>1</v>
      </c>
      <c r="X242" s="303">
        <f t="array" ref="X242">INDEX('Ortala-Provinsi'!U$2:U$39,MATCH($D242,'Ortala-Provinsi'!$B$2:$B$39,FALSE))</f>
        <v>1</v>
      </c>
      <c r="Y242" s="303" t="str">
        <f t="array" ref="Y242">INDEX('Ortala-Provinsi'!V$2:V$39,MATCH($D242,'Ortala-Provinsi'!$B$2:$B$39,FALSE))</f>
        <v/>
      </c>
      <c r="Z242" s="303">
        <f t="array" ref="Z242">INDEX('Ortala-Provinsi'!W$2:W$39,MATCH($D242,'Ortala-Provinsi'!$B$2:$B$39,FALSE))</f>
        <v>1</v>
      </c>
      <c r="AA242" s="303">
        <f t="array" ref="AA242">INDEX('Ortala-Provinsi'!X$2:X$39,MATCH($D242,'Ortala-Provinsi'!$B$2:$B$39,FALSE))</f>
        <v>1</v>
      </c>
      <c r="AB242" s="303">
        <f t="array" ref="AB242">INDEX('Ortala-Provinsi'!Y$2:Y$39,MATCH($D242,'Ortala-Provinsi'!$B$2:$B$39,FALSE))</f>
        <v>0</v>
      </c>
      <c r="AC242" s="303">
        <f t="array" ref="AC242">INDEX('Ortala-Provinsi'!Z$2:Z$39,MATCH($D242,'Ortala-Provinsi'!$B$2:$B$39,FALSE))</f>
        <v>0</v>
      </c>
      <c r="AD242" s="303">
        <f t="array" ref="AD242">INDEX('Ortala-Provinsi'!AA$2:AA$39,MATCH($D242,'Ortala-Provinsi'!$B$2:$B$39,FALSE))</f>
        <v>1</v>
      </c>
      <c r="AE242" s="303">
        <f t="array" ref="AE242">INDEX('Ortala-Provinsi'!AB$2:AB$39,MATCH($D242,'Ortala-Provinsi'!$B$2:$B$39,FALSE))</f>
        <v>1</v>
      </c>
      <c r="AF242" s="303">
        <f t="array" ref="AF242">INDEX('Ortala-Provinsi'!AC$2:AC$39,MATCH($D242,'Ortala-Provinsi'!$B$2:$B$39,FALSE))</f>
        <v>0</v>
      </c>
      <c r="AG242" s="303">
        <f t="array" ref="AG242">INDEX('Ortala-Provinsi'!AD$2:AD$39,MATCH($D242,'Ortala-Provinsi'!$B$2:$B$39,FALSE))</f>
        <v>0</v>
      </c>
      <c r="AH242" s="303">
        <f t="array" ref="AH242">INDEX('Ortala-Provinsi'!AE$2:AE$39,MATCH($D242,'Ortala-Provinsi'!$B$2:$B$39,FALSE))</f>
        <v>1</v>
      </c>
      <c r="AI242" s="303">
        <f t="array" ref="AI242">INDEX('Ortala-Provinsi'!AF$2:AF$39,MATCH($D242,'Ortala-Provinsi'!$B$2:$B$39,FALSE))</f>
        <v>1</v>
      </c>
      <c r="AJ242" s="303">
        <f t="array" ref="AJ242">INDEX('Ortala-Provinsi'!AG$2:AG$39,MATCH($D242,'Ortala-Provinsi'!$B$2:$B$39,FALSE))</f>
        <v>1</v>
      </c>
      <c r="AK242" s="303">
        <f t="array" ref="AK242">INDEX('Ortala-Provinsi'!AH$2:AH$39,MATCH($D242,'Ortala-Provinsi'!$B$2:$B$39,FALSE))</f>
        <v>1</v>
      </c>
      <c r="AL242" s="303" t="str">
        <f t="array" ref="AL242">INDEX('Ortala-Provinsi'!AI$2:AI$39,MATCH($D242,'Ortala-Provinsi'!$B$2:$B$39,FALSE))</f>
        <v>diberikan kepada korban kekerasan perempuan dan anak yang membutuhkan rumah aman selama maksimal 14 hari. layanan yang diberikan meliputi konsultasi psikologis, konselin psikososial, layanan kesehatan dan bantuan hukum yang semunya dilakukan di rumah aman oleh petugas sesuai dengan kompetensi yang ada </v>
      </c>
      <c r="AM242" s="303">
        <f t="array" ref="AM242">INDEX('Ortala-Provinsi'!AJ$2:AJ$39,MATCH($D242,'Ortala-Provinsi'!$B$2:$B$39,FALSE))</f>
        <v>1</v>
      </c>
      <c r="AN242" s="303">
        <f t="array" ref="AN242">INDEX('Ortala-Provinsi'!AK$2:AK$39,MATCH($D242,'Ortala-Provinsi'!$B$2:$B$39,FALSE))</f>
        <v>1</v>
      </c>
      <c r="AO242" s="303" t="str">
        <f t="array" ref="AO242">INDEX('Ortala-Provinsi'!AL$2:AL$39,MATCH($D242,'Ortala-Provinsi'!$B$2:$B$39,FALSE))</f>
        <v/>
      </c>
      <c r="AP242" s="303" t="str">
        <f t="array" ref="AP242">INDEX('Ortala-Provinsi'!AM$2:AM$39,MATCH($D242,'Ortala-Provinsi'!$B$2:$B$39,FALSE))</f>
        <v/>
      </c>
      <c r="AQ242" s="303" t="str">
        <f t="array" ref="AQ242">INDEX('Ortala-Provinsi'!AN$2:AN$39,MATCH($D242,'Ortala-Provinsi'!$B$2:$B$39,FALSE))</f>
        <v/>
      </c>
      <c r="AR242" s="303" t="str">
        <f t="array" ref="AR242">INDEX('Ortala-Provinsi'!AO$2:AO$39,MATCH($D242,'Ortala-Provinsi'!$B$2:$B$39,FALSE))</f>
        <v/>
      </c>
      <c r="AS242" s="303" t="str">
        <f t="array" ref="AS242">INDEX('Ortala-Provinsi'!AP$2:AP$39,MATCH($D242,'Ortala-Provinsi'!$B$2:$B$39,FALSE))</f>
        <v/>
      </c>
      <c r="AT242" s="303" t="str">
        <f t="array" ref="AT242">INDEX('Ortala-Provinsi'!AQ$2:AQ$39,MATCH($D242,'Ortala-Provinsi'!$B$2:$B$39,FALSE))</f>
        <v/>
      </c>
      <c r="AU242" s="304" t="str">
        <f t="shared" ref="AU242:CP242" si="38">INDEX(#REF!,MATCH($D242,#REF!,FALSE))</f>
        <v>#REF!</v>
      </c>
      <c r="AV242" s="304" t="str">
        <f t="shared" si="38"/>
        <v>#REF!</v>
      </c>
      <c r="AW242" s="304" t="str">
        <f t="shared" si="38"/>
        <v>#REF!</v>
      </c>
      <c r="AX242" s="304" t="str">
        <f t="shared" si="38"/>
        <v>#REF!</v>
      </c>
      <c r="AY242" s="304" t="str">
        <f t="shared" si="38"/>
        <v>#REF!</v>
      </c>
      <c r="AZ242" s="304" t="str">
        <f t="shared" si="38"/>
        <v>#REF!</v>
      </c>
      <c r="BA242" s="305" t="str">
        <f t="shared" si="38"/>
        <v>#REF!</v>
      </c>
      <c r="BB242" s="304" t="str">
        <f t="shared" si="38"/>
        <v>#REF!</v>
      </c>
      <c r="BC242" s="304" t="str">
        <f t="shared" si="38"/>
        <v>#REF!</v>
      </c>
      <c r="BD242" s="304" t="str">
        <f t="shared" si="38"/>
        <v>#REF!</v>
      </c>
      <c r="BE242" s="304" t="str">
        <f t="shared" si="38"/>
        <v>#REF!</v>
      </c>
      <c r="BF242" s="304" t="str">
        <f t="shared" si="38"/>
        <v>#REF!</v>
      </c>
      <c r="BG242" s="304" t="str">
        <f t="shared" si="38"/>
        <v>#REF!</v>
      </c>
      <c r="BH242" s="304" t="str">
        <f t="shared" si="38"/>
        <v>#REF!</v>
      </c>
      <c r="BI242" s="304" t="str">
        <f t="shared" si="38"/>
        <v>#REF!</v>
      </c>
      <c r="BJ242" s="304" t="str">
        <f t="shared" si="38"/>
        <v>#REF!</v>
      </c>
      <c r="BK242" s="304" t="str">
        <f t="shared" si="38"/>
        <v>#REF!</v>
      </c>
      <c r="BL242" s="304" t="str">
        <f t="shared" si="38"/>
        <v>#REF!</v>
      </c>
      <c r="BM242" s="304" t="str">
        <f t="shared" si="38"/>
        <v>#REF!</v>
      </c>
      <c r="BN242" s="304" t="str">
        <f t="shared" si="38"/>
        <v>#REF!</v>
      </c>
      <c r="BO242" s="304" t="str">
        <f t="shared" si="38"/>
        <v>#REF!</v>
      </c>
      <c r="BP242" s="304" t="str">
        <f t="shared" si="38"/>
        <v>#REF!</v>
      </c>
      <c r="BQ242" s="304" t="str">
        <f t="shared" si="38"/>
        <v>#REF!</v>
      </c>
      <c r="BR242" s="304" t="str">
        <f t="shared" si="38"/>
        <v>#REF!</v>
      </c>
      <c r="BS242" s="304" t="str">
        <f t="shared" si="38"/>
        <v>#REF!</v>
      </c>
      <c r="BT242" s="304" t="str">
        <f t="shared" si="38"/>
        <v>#REF!</v>
      </c>
      <c r="BU242" s="304" t="str">
        <f t="shared" si="38"/>
        <v>#REF!</v>
      </c>
      <c r="BV242" s="304" t="str">
        <f t="shared" si="38"/>
        <v>#REF!</v>
      </c>
      <c r="BW242" s="304" t="str">
        <f t="shared" si="38"/>
        <v>#REF!</v>
      </c>
      <c r="BX242" s="304" t="str">
        <f t="shared" si="38"/>
        <v>#REF!</v>
      </c>
      <c r="BY242" s="304" t="str">
        <f t="shared" si="38"/>
        <v>#REF!</v>
      </c>
      <c r="BZ242" s="304" t="str">
        <f t="shared" si="38"/>
        <v>#REF!</v>
      </c>
      <c r="CA242" s="304" t="str">
        <f t="shared" si="38"/>
        <v>#REF!</v>
      </c>
      <c r="CB242" s="304" t="str">
        <f t="shared" si="38"/>
        <v>#REF!</v>
      </c>
      <c r="CC242" s="304" t="str">
        <f t="shared" si="38"/>
        <v>#REF!</v>
      </c>
      <c r="CD242" s="304" t="str">
        <f t="shared" si="38"/>
        <v>#REF!</v>
      </c>
      <c r="CE242" s="304" t="str">
        <f t="shared" si="38"/>
        <v>#REF!</v>
      </c>
      <c r="CF242" s="305" t="str">
        <f t="shared" si="38"/>
        <v>#REF!</v>
      </c>
      <c r="CG242" s="304" t="str">
        <f t="shared" si="38"/>
        <v>#REF!</v>
      </c>
      <c r="CH242" s="306" t="str">
        <f t="shared" si="38"/>
        <v>#REF!</v>
      </c>
      <c r="CI242" s="306" t="str">
        <f t="shared" si="38"/>
        <v>#REF!</v>
      </c>
      <c r="CJ242" s="306" t="str">
        <f t="shared" si="38"/>
        <v>#REF!</v>
      </c>
      <c r="CK242" s="304" t="str">
        <f t="shared" si="38"/>
        <v>#REF!</v>
      </c>
      <c r="CL242" s="306" t="str">
        <f t="shared" si="38"/>
        <v>#REF!</v>
      </c>
      <c r="CM242" s="306" t="str">
        <f t="shared" si="38"/>
        <v>#REF!</v>
      </c>
      <c r="CN242" s="306" t="str">
        <f t="shared" si="38"/>
        <v>#REF!</v>
      </c>
      <c r="CO242" s="306" t="str">
        <f t="shared" si="38"/>
        <v>#REF!</v>
      </c>
      <c r="CP242" s="306" t="str">
        <f t="shared" si="38"/>
        <v>#REF!</v>
      </c>
      <c r="CQ242" s="307" t="str">
        <f>IFERROR(__xludf.DUMMYFUNCTION("IF(ISBLANK($K242),"""",IF(REGEXMATCH($K242,""Peraturan""),""Ada"",IF(REGEXMATCH($K242,""Rekomendasi""),""Tidak Ada"", $K242)))
"),"Ada")</f>
        <v>Ada</v>
      </c>
      <c r="CR242" s="308" t="str">
        <f t="array" ref="CR242">INDEX(#REF!,MATCH($D242,#REF!,FALSE))</f>
        <v>#REF!</v>
      </c>
      <c r="CS242" s="309"/>
    </row>
    <row r="243">
      <c r="A243" s="334">
        <v>237.0</v>
      </c>
      <c r="B243" s="334">
        <v>1.0</v>
      </c>
      <c r="C243" s="311" t="s">
        <v>4771</v>
      </c>
      <c r="D243" s="312" t="s">
        <v>2786</v>
      </c>
      <c r="E243" s="313"/>
      <c r="F243" s="218" t="str">
        <f t="array" ref="F243">INDEX('Ortala-KabKota'!F$2:F$415,MATCH($D243,'Ortala-KabKota'!$E$2:$E$415,FALSE))</f>
        <v>#N/A</v>
      </c>
      <c r="G243" s="218" t="str">
        <f t="array" ref="G243">INDEX('Ortala-KabKota'!G$2:G$415,MATCH($D243,'Ortala-KabKota'!$E$2:$E$415,FALSE))</f>
        <v>#N/A</v>
      </c>
      <c r="H243" s="218" t="str">
        <f t="array" ref="H243">INDEX('Ortala-KabKota'!H$2:H$415,MATCH($D243,'Ortala-KabKota'!$E$2:$E$415,FALSE))</f>
        <v>#N/A</v>
      </c>
      <c r="I243" s="218" t="str">
        <f t="array" ref="I243">INDEX('Ortala-KabKota'!I$2:I$415,MATCH($D243,'Ortala-KabKota'!$E$2:$E$415,FALSE))</f>
        <v>#N/A</v>
      </c>
      <c r="J243" s="218" t="str">
        <f t="array" ref="J243">INDEX('Ortala-KabKota'!J$2:J$415,MATCH($D243,'Ortala-KabKota'!$E$2:$E$415,FALSE))</f>
        <v>#N/A</v>
      </c>
      <c r="K243" s="218" t="str">
        <f t="array" ref="K243">INDEX('Ortala-KabKota'!K$2:K$415,MATCH($D243,'Ortala-KabKota'!$E$2:$E$415,FALSE))</f>
        <v>#N/A</v>
      </c>
      <c r="L243" s="218" t="str">
        <f t="array" ref="L243">INDEX('Ortala-KabKota'!L$2:L$415,MATCH($D243,'Ortala-KabKota'!$E$2:$E$415,FALSE))</f>
        <v>#N/A</v>
      </c>
      <c r="M243" s="218" t="str">
        <f t="array" ref="M243">INDEX('Ortala-KabKota'!M$2:M$415,MATCH($D243,'Ortala-KabKota'!$E$2:$E$415,FALSE))</f>
        <v>#N/A</v>
      </c>
      <c r="N243" s="218" t="str">
        <f t="array" ref="N243">INDEX('Ortala-KabKota'!N$2:N$415,MATCH($D243,'Ortala-KabKota'!$E$2:$E$415,FALSE))</f>
        <v>#N/A</v>
      </c>
      <c r="O243" s="218" t="str">
        <f t="array" ref="O243">INDEX('Ortala-KabKota'!O$2:O$415,MATCH($D243,'Ortala-KabKota'!$E$2:$E$415,FALSE))</f>
        <v>#N/A</v>
      </c>
      <c r="P243" s="218" t="str">
        <f t="array" ref="P243">INDEX('Ortala-KabKota'!P$2:P$415,MATCH($D243,'Ortala-KabKota'!$E$2:$E$415,FALSE))</f>
        <v>#N/A</v>
      </c>
      <c r="Q243" s="218" t="str">
        <f t="array" ref="Q243">INDEX('Ortala-KabKota'!Q$2:Q$415,MATCH($D243,'Ortala-KabKota'!$E$2:$E$415,FALSE))</f>
        <v>#N/A</v>
      </c>
      <c r="R243" s="218" t="str">
        <f t="array" ref="R243">INDEX('Ortala-KabKota'!R$2:R$415,MATCH($D243,'Ortala-KabKota'!$E$2:$E$415,FALSE))</f>
        <v>#N/A</v>
      </c>
      <c r="S243" s="218" t="str">
        <f t="array" ref="S243">INDEX('Ortala-KabKota'!S$2:S$415,MATCH($D243,'Ortala-KabKota'!$E$2:$E$415,FALSE))</f>
        <v>#N/A</v>
      </c>
      <c r="T243" s="218" t="str">
        <f t="array" ref="T243">INDEX('Ortala-KabKota'!T$2:T$415,MATCH($D243,'Ortala-KabKota'!$E$2:$E$415,FALSE))</f>
        <v>#N/A</v>
      </c>
      <c r="U243" s="218" t="str">
        <f t="array" ref="U243">INDEX('Ortala-KabKota'!U$2:U$415,MATCH($D243,'Ortala-KabKota'!$E$2:$E$415,FALSE))</f>
        <v>#N/A</v>
      </c>
      <c r="V243" s="218" t="str">
        <f t="array" ref="V243">INDEX('Ortala-KabKota'!V$2:V$415,MATCH($D243,'Ortala-KabKota'!$E$2:$E$415,FALSE))</f>
        <v>#N/A</v>
      </c>
      <c r="W243" s="218" t="str">
        <f t="array" ref="W243">INDEX('Ortala-KabKota'!W$2:W$415,MATCH($D243,'Ortala-KabKota'!$E$2:$E$415,FALSE))</f>
        <v>#N/A</v>
      </c>
      <c r="X243" s="218" t="str">
        <f t="array" ref="X243">INDEX('Ortala-KabKota'!X$2:X$415,MATCH($D243,'Ortala-KabKota'!$E$2:$E$415,FALSE))</f>
        <v>#N/A</v>
      </c>
      <c r="Y243" s="218" t="str">
        <f t="array" ref="Y243">INDEX('Ortala-KabKota'!Y$2:Y$415,MATCH($D243,'Ortala-KabKota'!$E$2:$E$415,FALSE))</f>
        <v>#N/A</v>
      </c>
      <c r="Z243" s="218" t="str">
        <f t="array" ref="Z243">INDEX('Ortala-KabKota'!Z$2:Z$415,MATCH($D243,'Ortala-KabKota'!$E$2:$E$415,FALSE))</f>
        <v>#N/A</v>
      </c>
      <c r="AA243" s="218" t="str">
        <f t="array" ref="AA243">INDEX('Ortala-KabKota'!AA$2:AA$415,MATCH($D243,'Ortala-KabKota'!$E$2:$E$415,FALSE))</f>
        <v>#N/A</v>
      </c>
      <c r="AB243" s="218" t="str">
        <f t="array" ref="AB243">INDEX('Ortala-KabKota'!AB$2:AB$415,MATCH($D243,'Ortala-KabKota'!$E$2:$E$415,FALSE))</f>
        <v>#N/A</v>
      </c>
      <c r="AC243" s="218" t="str">
        <f t="array" ref="AC243">INDEX('Ortala-KabKota'!AC$2:AC$415,MATCH($D243,'Ortala-KabKota'!$E$2:$E$415,FALSE))</f>
        <v>#N/A</v>
      </c>
      <c r="AD243" s="218" t="str">
        <f t="array" ref="AD243">INDEX('Ortala-KabKota'!AD$2:AD$415,MATCH($D243,'Ortala-KabKota'!$E$2:$E$415,FALSE))</f>
        <v>#N/A</v>
      </c>
      <c r="AE243" s="218" t="str">
        <f t="array" ref="AE243">INDEX('Ortala-KabKota'!AE$2:AE$415,MATCH($D243,'Ortala-KabKota'!$E$2:$E$415,FALSE))</f>
        <v>#N/A</v>
      </c>
      <c r="AF243" s="218" t="str">
        <f t="array" ref="AF243">INDEX('Ortala-KabKota'!AF$2:AF$415,MATCH($D243,'Ortala-KabKota'!$E$2:$E$415,FALSE))</f>
        <v>#N/A</v>
      </c>
      <c r="AG243" s="218" t="str">
        <f t="array" ref="AG243">INDEX('Ortala-KabKota'!AG$2:AG$415,MATCH($D243,'Ortala-KabKota'!$E$2:$E$415,FALSE))</f>
        <v>#N/A</v>
      </c>
      <c r="AH243" s="218" t="str">
        <f t="array" ref="AH243">INDEX('Ortala-KabKota'!AH$2:AH$415,MATCH($D243,'Ortala-KabKota'!$E$2:$E$415,FALSE))</f>
        <v>#N/A</v>
      </c>
      <c r="AI243" s="218" t="str">
        <f t="array" ref="AI243">INDEX('Ortala-KabKota'!AI$2:AI$415,MATCH($D243,'Ortala-KabKota'!$E$2:$E$415,FALSE))</f>
        <v>#N/A</v>
      </c>
      <c r="AJ243" s="218" t="str">
        <f t="array" ref="AJ243">INDEX('Ortala-KabKota'!AJ$2:AJ$415,MATCH($D243,'Ortala-KabKota'!$E$2:$E$415,FALSE))</f>
        <v>#N/A</v>
      </c>
      <c r="AK243" s="218" t="str">
        <f t="array" ref="AK243">INDEX('Ortala-KabKota'!AK$2:AK$415,MATCH($D243,'Ortala-KabKota'!$E$2:$E$415,FALSE))</f>
        <v>#N/A</v>
      </c>
      <c r="AL243" s="218" t="str">
        <f t="array" ref="AL243">INDEX('Ortala-KabKota'!AL$2:AL$415,MATCH($D243,'Ortala-KabKota'!$E$2:$E$415,FALSE))</f>
        <v>#N/A</v>
      </c>
      <c r="AM243" s="218" t="str">
        <f t="array" ref="AM243">INDEX('Ortala-KabKota'!AM$2:AM$415,MATCH($D243,'Ortala-KabKota'!$E$2:$E$415,FALSE))</f>
        <v>#N/A</v>
      </c>
      <c r="AN243" s="218" t="str">
        <f t="array" ref="AN243">INDEX('Ortala-KabKota'!AN$2:AN$415,MATCH($D243,'Ortala-KabKota'!$E$2:$E$415,FALSE))</f>
        <v>#N/A</v>
      </c>
      <c r="AO243" s="218" t="str">
        <f t="array" ref="AO243">INDEX('Ortala-KabKota'!AO$2:AO$415,MATCH($D243,'Ortala-KabKota'!$E$2:$E$415,FALSE))</f>
        <v>#N/A</v>
      </c>
      <c r="AP243" s="218" t="str">
        <f t="array" ref="AP243">INDEX('Ortala-KabKota'!AP$2:AP$415,MATCH($D243,'Ortala-KabKota'!$E$2:$E$415,FALSE))</f>
        <v>#N/A</v>
      </c>
      <c r="AQ243" s="218" t="str">
        <f t="array" ref="AQ243">INDEX('Ortala-KabKota'!AQ$2:AQ$415,MATCH($D243,'Ortala-KabKota'!$E$2:$E$415,FALSE))</f>
        <v>#N/A</v>
      </c>
      <c r="AR243" s="218" t="str">
        <f t="array" ref="AR243">INDEX('Ortala-KabKota'!AR$2:AR$415,MATCH($D243,'Ortala-KabKota'!$E$2:$E$415,FALSE))</f>
        <v>#N/A</v>
      </c>
      <c r="AS243" s="218" t="str">
        <f t="array" ref="AS243">INDEX('Ortala-KabKota'!AS$2:AS$415,MATCH($D243,'Ortala-KabKota'!$E$2:$E$415,FALSE))</f>
        <v>#N/A</v>
      </c>
      <c r="AT243" s="218" t="str">
        <f t="array" ref="AT243">INDEX('Ortala-KabKota'!AT$2:AT$415,MATCH($D243,'Ortala-KabKota'!$E$2:$E$415,FALSE))</f>
        <v>#N/A</v>
      </c>
      <c r="AU243" s="218" t="str">
        <f t="array" ref="AU243">INDEX('UPTD PPA KabKota'!D$5:D$513,MATCH($D243,'UPTD PPA KabKota'!$C$5:$C$513,FALSE))</f>
        <v>dr. PUJI DIAN CAHYANI, M.PH</v>
      </c>
      <c r="AV243" s="218" t="str">
        <f t="array" ref="AV243">INDEX('UPTD PPA KabKota'!E$5:E$513,MATCH($D243,'UPTD PPA KabKota'!$C$5:$C$513,FALSE))</f>
        <v>Jl. Letjend. Suprapto No. 4 - 6 Pacitan</v>
      </c>
      <c r="AW243" s="218">
        <f t="array" ref="AW243">INDEX('UPTD PPA KabKota'!F$5:F$513,MATCH($D243,'UPTD PPA KabKota'!$C$5:$C$513,FALSE))</f>
        <v>81264737444</v>
      </c>
      <c r="AX243" s="218">
        <f t="array" ref="AX243">INDEX('UPTD PPA KabKota'!G$5:G$513,MATCH($D243,'UPTD PPA KabKota'!$C$5:$C$513,FALSE))</f>
        <v>81264737444</v>
      </c>
      <c r="AY243" s="218" t="str">
        <f t="array" ref="AY243">INDEX('UPTD PPA KabKota'!H$5:H$513,MATCH($D243,'UPTD PPA KabKota'!$C$5:$C$513,FALSE))</f>
        <v>Proses pembantukan baru sampai surat rekomendasi pembentukan UPTD PPA dari Gubernur Prov. Jatim</v>
      </c>
      <c r="AZ243" s="218" t="str">
        <f t="array" ref="AZ243">INDEX('UPTD PPA KabKota'!I$5:I$513,MATCH($D243,'UPTD PPA KabKota'!$C$5:$C$513,FALSE))</f>
        <v/>
      </c>
      <c r="BA243" s="218" t="str">
        <f t="array" ref="BA243">INDEX('UPTD PPA KabKota'!J$5:J$513,MATCH($D243,'UPTD PPA KabKota'!$C$5:$C$513,FALSE))</f>
        <v/>
      </c>
      <c r="BB243" s="218" t="str">
        <f t="array" ref="BB243">INDEX('UPTD PPA KabKota'!K$5:K$513,MATCH($D243,'UPTD PPA KabKota'!$C$5:$C$513,FALSE))</f>
        <v/>
      </c>
      <c r="BC243" s="218" t="str">
        <f t="array" ref="BC243">INDEX('UPTD PPA KabKota'!L$5:L$513,MATCH($D243,'UPTD PPA KabKota'!$C$5:$C$513,FALSE))</f>
        <v>62 813-3571-2632</v>
      </c>
      <c r="BD243" s="218" t="str">
        <f t="array" ref="BD243">INDEX('UPTD PPA KabKota'!M$5:M$513,MATCH($D243,'UPTD PPA KabKota'!$C$5:$C$513,FALSE))</f>
        <v>bidangpppa01@gmail.com</v>
      </c>
      <c r="BE243" s="218" t="str">
        <f t="array" ref="BE243">INDEX('UPTD PPA KabKota'!N$5:N$513,MATCH($D243,'UPTD PPA KabKota'!$C$5:$C$513,FALSE))</f>
        <v>Kepala UPTD, Kelompok Jabatan Fungsional (Psikolog Klinis dan Pekerja Sosial) Penelaah Teknis Kebijakan, Pengadministrasi Perkantoran, Operasional Pelayananan</v>
      </c>
      <c r="BF243" s="218" t="str">
        <f t="array" ref="BF243">INDEX('UPTD PPA KabKota'!O$5:O$513,MATCH($D243,'UPTD PPA KabKota'!$C$5:$C$513,FALSE))</f>
        <v>Mandiri</v>
      </c>
      <c r="BG243" s="218" t="str">
        <f t="array" ref="BG243">INDEX('UPTD PPA KabKota'!P$5:P$513,MATCH($D243,'UPTD PPA KabKota'!$C$5:$C$513,FALSE))</f>
        <v>Milik Sendiri</v>
      </c>
      <c r="BH243" s="218" t="str">
        <f t="array" ref="BH243">INDEX('UPTD PPA KabKota'!Q$5:Q$513,MATCH($D243,'UPTD PPA KabKota'!$C$5:$C$513,FALSE))</f>
        <v>Kabupaten Pacitan baru tahap pembuatan Perbup PEmbentukan UPTD PPA</v>
      </c>
      <c r="BI243" s="218" t="str">
        <f t="array" ref="BI243">INDEX('UPTD PPA KabKota'!R$5:R$513,MATCH($D243,'UPTD PPA KabKota'!$C$5:$C$513,FALSE))</f>
        <v>Ada</v>
      </c>
      <c r="BJ243" s="218" t="str">
        <f t="array" ref="BJ243">INDEX('UPTD PPA KabKota'!S$5:S$513,MATCH($D243,'UPTD PPA KabKota'!$C$5:$C$513,FALSE))</f>
        <v>Ada</v>
      </c>
      <c r="BK243" s="218" t="str">
        <f t="array" ref="BK243">INDEX('UPTD PPA KabKota'!T$5:T$513,MATCH($D243,'UPTD PPA KabKota'!$C$5:$C$513,FALSE))</f>
        <v>Ada</v>
      </c>
      <c r="BL243" s="218" t="str">
        <f t="array" ref="BL243">INDEX('UPTD PPA KabKota'!U$5:U$513,MATCH($D243,'UPTD PPA KabKota'!$C$5:$C$513,FALSE))</f>
        <v>Tidak Ada</v>
      </c>
      <c r="BM243" s="218" t="str">
        <f t="array" ref="BM243">INDEX('UPTD PPA KabKota'!V$5:V$513,MATCH($D243,'UPTD PPA KabKota'!$C$5:$C$513,FALSE))</f>
        <v>Tidak Ada</v>
      </c>
      <c r="BN243" s="218" t="str">
        <f t="array" ref="BN243">INDEX('UPTD PPA KabKota'!W$5:W$513,MATCH($D243,'UPTD PPA KabKota'!$C$5:$C$513,FALSE))</f>
        <v>Tidak Ada</v>
      </c>
      <c r="BO243" s="218" t="str">
        <f t="array" ref="BO243">INDEX('UPTD PPA KabKota'!X$5:X$513,MATCH($D243,'UPTD PPA KabKota'!$C$5:$C$513,FALSE))</f>
        <v>Tidak Ada</v>
      </c>
      <c r="BP243" s="218" t="str">
        <f t="array" ref="BP243">INDEX('UPTD PPA KabKota'!Y$5:Y$513,MATCH($D243,'UPTD PPA KabKota'!$C$5:$C$513,FALSE))</f>
        <v>Tidak Ada</v>
      </c>
      <c r="BQ243" s="218" t="str">
        <f t="array" ref="BQ243">INDEX('UPTD PPA KabKota'!Z$5:Z$513,MATCH($D243,'UPTD PPA KabKota'!$C$5:$C$513,FALSE))</f>
        <v>Ada</v>
      </c>
      <c r="BR243" s="218" t="str">
        <f t="array" ref="BR243">INDEX('UPTD PPA KabKota'!AA$5:AA$513,MATCH($D243,'UPTD PPA KabKota'!$C$5:$C$513,FALSE))</f>
        <v>Tidak Ada</v>
      </c>
      <c r="BS243" s="218" t="str">
        <f t="array" ref="BS243">INDEX('UPTD PPA KabKota'!AB$5:AB$513,MATCH($D243,'UPTD PPA KabKota'!$C$5:$C$513,FALSE))</f>
        <v>Tidak Ada</v>
      </c>
      <c r="BT243" s="218" t="str">
        <f t="array" ref="BT243">INDEX('UPTD PPA KabKota'!AC$5:AC$513,MATCH($D243,'UPTD PPA KabKota'!$C$5:$C$513,FALSE))</f>
        <v>Sudah</v>
      </c>
      <c r="BU243" s="218" t="str">
        <f t="array" ref="BU243">INDEX('UPTD PPA KabKota'!AD$5:AD$513,MATCH($D243,'UPTD PPA KabKota'!$C$5:$C$513,FALSE))</f>
        <v>Sudah</v>
      </c>
      <c r="BV243" s="218" t="str">
        <f t="array" ref="BV243">INDEX('UPTD PPA KabKota'!AE$5:AE$513,MATCH($D243,'UPTD PPA KabKota'!$C$5:$C$513,FALSE))</f>
        <v>Sudah</v>
      </c>
      <c r="BW243" s="218" t="str">
        <f t="array" ref="BW243">INDEX('UPTD PPA KabKota'!AF$5:AF$513,MATCH($D243,'UPTD PPA KabKota'!$C$5:$C$513,FALSE))</f>
        <v>Sudah</v>
      </c>
      <c r="BX243" s="218" t="str">
        <f t="array" ref="BX243">INDEX('UPTD PPA KabKota'!AG$5:AG$513,MATCH($D243,'UPTD PPA KabKota'!$C$5:$C$513,FALSE))</f>
        <v>Sudah</v>
      </c>
      <c r="BY243" s="218" t="str">
        <f t="array" ref="BY243">INDEX('UPTD PPA KabKota'!AH$5:AH$513,MATCH($D243,'UPTD PPA KabKota'!$C$5:$C$513,FALSE))</f>
        <v>Sudah</v>
      </c>
      <c r="BZ243" s="218" t="str">
        <f t="array" ref="BZ243">INDEX('UPTD PPA KabKota'!AI$5:AI$513,MATCH($D243,'UPTD PPA KabKota'!$C$5:$C$513,FALSE))</f>
        <v>Sudah</v>
      </c>
      <c r="CA243" s="218" t="str">
        <f t="array" ref="CA243">INDEX('UPTD PPA KabKota'!AJ$5:AJ$513,MATCH($D243,'UPTD PPA KabKota'!$C$5:$C$513,FALSE))</f>
        <v>Sudah</v>
      </c>
      <c r="CB243" s="218" t="str">
        <f t="array" ref="CB243">INDEX('UPTD PPA KabKota'!AK$5:AK$513,MATCH($D243,'UPTD PPA KabKota'!$C$5:$C$513,FALSE))</f>
        <v>Sudah</v>
      </c>
      <c r="CC243" s="218" t="str">
        <f t="array" ref="CC243">INDEX('UPTD PPA KabKota'!AL$5:AL$513,MATCH($D243,'UPTD PPA KabKota'!$C$5:$C$513,FALSE))</f>
        <v>Sudah</v>
      </c>
      <c r="CD243" s="218" t="str">
        <f t="array" ref="CD243">INDEX('UPTD PPA KabKota'!AM$5:AM$513,MATCH($D243,'UPTD PPA KabKota'!$C$5:$C$513,FALSE))</f>
        <v>Sudah</v>
      </c>
      <c r="CE243" s="218" t="str">
        <f t="array" ref="CE243">INDEX('UPTD PPA KabKota'!AN$5:AN$513,MATCH($D243,'UPTD PPA KabKota'!$C$5:$C$513,FALSE))</f>
        <v>-</v>
      </c>
      <c r="CF243" s="218">
        <f t="array" ref="CF243">INDEX('UPTD PPA KabKota'!AO$5:AO$513,MATCH($D243,'UPTD PPA KabKota'!$C$5:$C$513,FALSE))</f>
        <v>15</v>
      </c>
      <c r="CG243" s="218" t="str">
        <f t="array" ref="CG243">INDEX('UPTD PPA KabKota'!AP$5:AP$513,MATCH($D243,'UPTD PPA KabKota'!$C$5:$C$513,FALSE))</f>
        <v/>
      </c>
      <c r="CH243" s="218" t="str">
        <f t="array" ref="CH243">INDEX('UPTD PPA KabKota'!AQ$5:AQ$513,MATCH($D243,'UPTD PPA KabKota'!$C$5:$C$513,FALSE))</f>
        <v/>
      </c>
      <c r="CI243" s="218" t="str">
        <f t="array" ref="CI243">INDEX('UPTD PPA KabKota'!AR$5:AR$513,MATCH($D243,'UPTD PPA KabKota'!$C$5:$C$513,FALSE))</f>
        <v/>
      </c>
      <c r="CJ243" s="218" t="str">
        <f t="array" ref="CJ243">INDEX('UPTD PPA KabKota'!AS$5:AS$513,MATCH($D243,'UPTD PPA KabKota'!$C$5:$C$513,FALSE))</f>
        <v/>
      </c>
      <c r="CK243" s="218" t="str">
        <f t="array" ref="CK243">INDEX('UPTD PPA KabKota'!AT$5:AT$513,MATCH($D243,'UPTD PPA KabKota'!$C$5:$C$513,FALSE))</f>
        <v/>
      </c>
      <c r="CL243" s="218" t="str">
        <f t="array" ref="CL243">INDEX('UPTD PPA KabKota'!AU$5:AU$513,MATCH($D243,'UPTD PPA KabKota'!$C$5:$C$513,FALSE))</f>
        <v/>
      </c>
      <c r="CM243" s="218" t="str">
        <f t="array" ref="CM243">INDEX('UPTD PPA KabKota'!AV$5:AV$513,MATCH($D243,'UPTD PPA KabKota'!$C$5:$C$513,FALSE))</f>
        <v/>
      </c>
      <c r="CN243" s="218" t="str">
        <f t="array" ref="CN243">INDEX('UPTD PPA KabKota'!AW$5:AW$513,MATCH($D243,'UPTD PPA KabKota'!$C$5:$C$513,FALSE))</f>
        <v/>
      </c>
      <c r="CO243" s="218" t="str">
        <f t="array" ref="CO243">INDEX('UPTD PPA KabKota'!AX$5:AX$513,MATCH($D243,'UPTD PPA KabKota'!$C$5:$C$513,FALSE))</f>
        <v/>
      </c>
      <c r="CP243" s="218" t="str">
        <f t="array" ref="CP243">INDEX('UPTD PPA KabKota'!AY$5:AY$513,MATCH($D243,'UPTD PPA KabKota'!$C$5:$C$513,FALSE))</f>
        <v/>
      </c>
      <c r="CQ243" s="209" t="str">
        <f>IFERROR(__xludf.DUMMYFUNCTION("IF(ISBLANK($K243),"""",IF(REGEXMATCH($K243,""Peraturan""),""Ada"",IF(REGEXMATCH($K243,""Rekomendasi""),""Tidak Ada"", $K243)))
"),"#N/A")</f>
        <v>#N/A</v>
      </c>
      <c r="CR243" s="209" t="str">
        <f t="array" ref="CR243">index('UPTD PPA KabKota'!$BI$5:$BI$513,match($D243,'UPTD PPA KabKota'!$C$5:$C$513,false))</f>
        <v>Tidak Ada</v>
      </c>
      <c r="CS243" s="314" t="str">
        <f t="shared" ref="CS243:CS254" si="39">IFS(CQ243="Ada","Ada",CR243="Ada","Ada",CR243="Tidak Ada","Tidak Ada")</f>
        <v>#N/A</v>
      </c>
    </row>
    <row r="244">
      <c r="A244" s="334">
        <v>238.0</v>
      </c>
      <c r="B244" s="334">
        <v>2.0</v>
      </c>
      <c r="C244" s="311" t="s">
        <v>4771</v>
      </c>
      <c r="D244" s="312" t="s">
        <v>2802</v>
      </c>
      <c r="E244" s="315"/>
      <c r="F244" s="218" t="str">
        <f t="array" ref="F244">INDEX('Ortala-KabKota'!F$2:F$415,MATCH($D244,'Ortala-KabKota'!$E$2:$E$415,FALSE))</f>
        <v>#N/A</v>
      </c>
      <c r="G244" s="218" t="str">
        <f t="array" ref="G244">INDEX('Ortala-KabKota'!G$2:G$415,MATCH($D244,'Ortala-KabKota'!$E$2:$E$415,FALSE))</f>
        <v>#N/A</v>
      </c>
      <c r="H244" s="218" t="str">
        <f t="array" ref="H244">INDEX('Ortala-KabKota'!H$2:H$415,MATCH($D244,'Ortala-KabKota'!$E$2:$E$415,FALSE))</f>
        <v>#N/A</v>
      </c>
      <c r="I244" s="218" t="str">
        <f t="array" ref="I244">INDEX('Ortala-KabKota'!I$2:I$415,MATCH($D244,'Ortala-KabKota'!$E$2:$E$415,FALSE))</f>
        <v>#N/A</v>
      </c>
      <c r="J244" s="218" t="str">
        <f t="array" ref="J244">INDEX('Ortala-KabKota'!J$2:J$415,MATCH($D244,'Ortala-KabKota'!$E$2:$E$415,FALSE))</f>
        <v>#N/A</v>
      </c>
      <c r="K244" s="218" t="str">
        <f t="array" ref="K244">INDEX('Ortala-KabKota'!K$2:K$415,MATCH($D244,'Ortala-KabKota'!$E$2:$E$415,FALSE))</f>
        <v>#N/A</v>
      </c>
      <c r="L244" s="218" t="str">
        <f t="array" ref="L244">INDEX('Ortala-KabKota'!L$2:L$415,MATCH($D244,'Ortala-KabKota'!$E$2:$E$415,FALSE))</f>
        <v>#N/A</v>
      </c>
      <c r="M244" s="218" t="str">
        <f t="array" ref="M244">INDEX('Ortala-KabKota'!M$2:M$415,MATCH($D244,'Ortala-KabKota'!$E$2:$E$415,FALSE))</f>
        <v>#N/A</v>
      </c>
      <c r="N244" s="218" t="str">
        <f t="array" ref="N244">INDEX('Ortala-KabKota'!N$2:N$415,MATCH($D244,'Ortala-KabKota'!$E$2:$E$415,FALSE))</f>
        <v>#N/A</v>
      </c>
      <c r="O244" s="218" t="str">
        <f t="array" ref="O244">INDEX('Ortala-KabKota'!O$2:O$415,MATCH($D244,'Ortala-KabKota'!$E$2:$E$415,FALSE))</f>
        <v>#N/A</v>
      </c>
      <c r="P244" s="218" t="str">
        <f t="array" ref="P244">INDEX('Ortala-KabKota'!P$2:P$415,MATCH($D244,'Ortala-KabKota'!$E$2:$E$415,FALSE))</f>
        <v>#N/A</v>
      </c>
      <c r="Q244" s="218" t="str">
        <f t="array" ref="Q244">INDEX('Ortala-KabKota'!Q$2:Q$415,MATCH($D244,'Ortala-KabKota'!$E$2:$E$415,FALSE))</f>
        <v>#N/A</v>
      </c>
      <c r="R244" s="218" t="str">
        <f t="array" ref="R244">INDEX('Ortala-KabKota'!R$2:R$415,MATCH($D244,'Ortala-KabKota'!$E$2:$E$415,FALSE))</f>
        <v>#N/A</v>
      </c>
      <c r="S244" s="218" t="str">
        <f t="array" ref="S244">INDEX('Ortala-KabKota'!S$2:S$415,MATCH($D244,'Ortala-KabKota'!$E$2:$E$415,FALSE))</f>
        <v>#N/A</v>
      </c>
      <c r="T244" s="218" t="str">
        <f t="array" ref="T244">INDEX('Ortala-KabKota'!T$2:T$415,MATCH($D244,'Ortala-KabKota'!$E$2:$E$415,FALSE))</f>
        <v>#N/A</v>
      </c>
      <c r="U244" s="218" t="str">
        <f t="array" ref="U244">INDEX('Ortala-KabKota'!U$2:U$415,MATCH($D244,'Ortala-KabKota'!$E$2:$E$415,FALSE))</f>
        <v>#N/A</v>
      </c>
      <c r="V244" s="218" t="str">
        <f t="array" ref="V244">INDEX('Ortala-KabKota'!V$2:V$415,MATCH($D244,'Ortala-KabKota'!$E$2:$E$415,FALSE))</f>
        <v>#N/A</v>
      </c>
      <c r="W244" s="218" t="str">
        <f t="array" ref="W244">INDEX('Ortala-KabKota'!W$2:W$415,MATCH($D244,'Ortala-KabKota'!$E$2:$E$415,FALSE))</f>
        <v>#N/A</v>
      </c>
      <c r="X244" s="218" t="str">
        <f t="array" ref="X244">INDEX('Ortala-KabKota'!X$2:X$415,MATCH($D244,'Ortala-KabKota'!$E$2:$E$415,FALSE))</f>
        <v>#N/A</v>
      </c>
      <c r="Y244" s="218" t="str">
        <f t="array" ref="Y244">INDEX('Ortala-KabKota'!Y$2:Y$415,MATCH($D244,'Ortala-KabKota'!$E$2:$E$415,FALSE))</f>
        <v>#N/A</v>
      </c>
      <c r="Z244" s="218" t="str">
        <f t="array" ref="Z244">INDEX('Ortala-KabKota'!Z$2:Z$415,MATCH($D244,'Ortala-KabKota'!$E$2:$E$415,FALSE))</f>
        <v>#N/A</v>
      </c>
      <c r="AA244" s="218" t="str">
        <f t="array" ref="AA244">INDEX('Ortala-KabKota'!AA$2:AA$415,MATCH($D244,'Ortala-KabKota'!$E$2:$E$415,FALSE))</f>
        <v>#N/A</v>
      </c>
      <c r="AB244" s="218" t="str">
        <f t="array" ref="AB244">INDEX('Ortala-KabKota'!AB$2:AB$415,MATCH($D244,'Ortala-KabKota'!$E$2:$E$415,FALSE))</f>
        <v>#N/A</v>
      </c>
      <c r="AC244" s="218" t="str">
        <f t="array" ref="AC244">INDEX('Ortala-KabKota'!AC$2:AC$415,MATCH($D244,'Ortala-KabKota'!$E$2:$E$415,FALSE))</f>
        <v>#N/A</v>
      </c>
      <c r="AD244" s="218" t="str">
        <f t="array" ref="AD244">INDEX('Ortala-KabKota'!AD$2:AD$415,MATCH($D244,'Ortala-KabKota'!$E$2:$E$415,FALSE))</f>
        <v>#N/A</v>
      </c>
      <c r="AE244" s="218" t="str">
        <f t="array" ref="AE244">INDEX('Ortala-KabKota'!AE$2:AE$415,MATCH($D244,'Ortala-KabKota'!$E$2:$E$415,FALSE))</f>
        <v>#N/A</v>
      </c>
      <c r="AF244" s="218" t="str">
        <f t="array" ref="AF244">INDEX('Ortala-KabKota'!AF$2:AF$415,MATCH($D244,'Ortala-KabKota'!$E$2:$E$415,FALSE))</f>
        <v>#N/A</v>
      </c>
      <c r="AG244" s="218" t="str">
        <f t="array" ref="AG244">INDEX('Ortala-KabKota'!AG$2:AG$415,MATCH($D244,'Ortala-KabKota'!$E$2:$E$415,FALSE))</f>
        <v>#N/A</v>
      </c>
      <c r="AH244" s="218" t="str">
        <f t="array" ref="AH244">INDEX('Ortala-KabKota'!AH$2:AH$415,MATCH($D244,'Ortala-KabKota'!$E$2:$E$415,FALSE))</f>
        <v>#N/A</v>
      </c>
      <c r="AI244" s="218" t="str">
        <f t="array" ref="AI244">INDEX('Ortala-KabKota'!AI$2:AI$415,MATCH($D244,'Ortala-KabKota'!$E$2:$E$415,FALSE))</f>
        <v>#N/A</v>
      </c>
      <c r="AJ244" s="218" t="str">
        <f t="array" ref="AJ244">INDEX('Ortala-KabKota'!AJ$2:AJ$415,MATCH($D244,'Ortala-KabKota'!$E$2:$E$415,FALSE))</f>
        <v>#N/A</v>
      </c>
      <c r="AK244" s="218" t="str">
        <f t="array" ref="AK244">INDEX('Ortala-KabKota'!AK$2:AK$415,MATCH($D244,'Ortala-KabKota'!$E$2:$E$415,FALSE))</f>
        <v>#N/A</v>
      </c>
      <c r="AL244" s="218" t="str">
        <f t="array" ref="AL244">INDEX('Ortala-KabKota'!AL$2:AL$415,MATCH($D244,'Ortala-KabKota'!$E$2:$E$415,FALSE))</f>
        <v>#N/A</v>
      </c>
      <c r="AM244" s="218" t="str">
        <f t="array" ref="AM244">INDEX('Ortala-KabKota'!AM$2:AM$415,MATCH($D244,'Ortala-KabKota'!$E$2:$E$415,FALSE))</f>
        <v>#N/A</v>
      </c>
      <c r="AN244" s="218" t="str">
        <f t="array" ref="AN244">INDEX('Ortala-KabKota'!AN$2:AN$415,MATCH($D244,'Ortala-KabKota'!$E$2:$E$415,FALSE))</f>
        <v>#N/A</v>
      </c>
      <c r="AO244" s="218" t="str">
        <f t="array" ref="AO244">INDEX('Ortala-KabKota'!AO$2:AO$415,MATCH($D244,'Ortala-KabKota'!$E$2:$E$415,FALSE))</f>
        <v>#N/A</v>
      </c>
      <c r="AP244" s="218" t="str">
        <f t="array" ref="AP244">INDEX('Ortala-KabKota'!AP$2:AP$415,MATCH($D244,'Ortala-KabKota'!$E$2:$E$415,FALSE))</f>
        <v>#N/A</v>
      </c>
      <c r="AQ244" s="218" t="str">
        <f t="array" ref="AQ244">INDEX('Ortala-KabKota'!AQ$2:AQ$415,MATCH($D244,'Ortala-KabKota'!$E$2:$E$415,FALSE))</f>
        <v>#N/A</v>
      </c>
      <c r="AR244" s="218" t="str">
        <f t="array" ref="AR244">INDEX('Ortala-KabKota'!AR$2:AR$415,MATCH($D244,'Ortala-KabKota'!$E$2:$E$415,FALSE))</f>
        <v>#N/A</v>
      </c>
      <c r="AS244" s="218" t="str">
        <f t="array" ref="AS244">INDEX('Ortala-KabKota'!AS$2:AS$415,MATCH($D244,'Ortala-KabKota'!$E$2:$E$415,FALSE))</f>
        <v>#N/A</v>
      </c>
      <c r="AT244" s="218" t="str">
        <f t="array" ref="AT244">INDEX('Ortala-KabKota'!AT$2:AT$415,MATCH($D244,'Ortala-KabKota'!$E$2:$E$415,FALSE))</f>
        <v>#N/A</v>
      </c>
      <c r="AU244" s="218" t="str">
        <f t="array" ref="AU244">INDEX('UPTD PPA KabKota'!D$5:D$513,MATCH($D244,'UPTD PPA KabKota'!$C$5:$C$513,FALSE))</f>
        <v/>
      </c>
      <c r="AV244" s="218" t="str">
        <f t="array" ref="AV244">INDEX('UPTD PPA KabKota'!E$5:E$513,MATCH($D244,'UPTD PPA KabKota'!$C$5:$C$513,FALSE))</f>
        <v/>
      </c>
      <c r="AW244" s="218" t="str">
        <f t="array" ref="AW244">INDEX('UPTD PPA KabKota'!F$5:F$513,MATCH($D244,'UPTD PPA KabKota'!$C$5:$C$513,FALSE))</f>
        <v/>
      </c>
      <c r="AX244" s="218" t="str">
        <f t="array" ref="AX244">INDEX('UPTD PPA KabKota'!G$5:G$513,MATCH($D244,'UPTD PPA KabKota'!$C$5:$C$513,FALSE))</f>
        <v/>
      </c>
      <c r="AY244" s="218" t="str">
        <f t="array" ref="AY244">INDEX('UPTD PPA KabKota'!H$5:H$513,MATCH($D244,'UPTD PPA KabKota'!$C$5:$C$513,FALSE))</f>
        <v/>
      </c>
      <c r="AZ244" s="218" t="str">
        <f t="array" ref="AZ244">INDEX('UPTD PPA KabKota'!I$5:I$513,MATCH($D244,'UPTD PPA KabKota'!$C$5:$C$513,FALSE))</f>
        <v/>
      </c>
      <c r="BA244" s="218" t="str">
        <f t="array" ref="BA244">INDEX('UPTD PPA KabKota'!J$5:J$513,MATCH($D244,'UPTD PPA KabKota'!$C$5:$C$513,FALSE))</f>
        <v/>
      </c>
      <c r="BB244" s="218" t="str">
        <f t="array" ref="BB244">INDEX('UPTD PPA KabKota'!K$5:K$513,MATCH($D244,'UPTD PPA KabKota'!$C$5:$C$513,FALSE))</f>
        <v/>
      </c>
      <c r="BC244" s="218" t="str">
        <f t="array" ref="BC244">INDEX('UPTD PPA KabKota'!L$5:L$513,MATCH($D244,'UPTD PPA KabKota'!$C$5:$C$513,FALSE))</f>
        <v/>
      </c>
      <c r="BD244" s="218" t="str">
        <f t="array" ref="BD244">INDEX('UPTD PPA KabKota'!M$5:M$513,MATCH($D244,'UPTD PPA KabKota'!$C$5:$C$513,FALSE))</f>
        <v/>
      </c>
      <c r="BE244" s="218" t="str">
        <f t="array" ref="BE244">INDEX('UPTD PPA KabKota'!N$5:N$513,MATCH($D244,'UPTD PPA KabKota'!$C$5:$C$513,FALSE))</f>
        <v/>
      </c>
      <c r="BF244" s="218" t="str">
        <f t="array" ref="BF244">INDEX('UPTD PPA KabKota'!O$5:O$513,MATCH($D244,'UPTD PPA KabKota'!$C$5:$C$513,FALSE))</f>
        <v/>
      </c>
      <c r="BG244" s="218" t="str">
        <f t="array" ref="BG244">INDEX('UPTD PPA KabKota'!P$5:P$513,MATCH($D244,'UPTD PPA KabKota'!$C$5:$C$513,FALSE))</f>
        <v/>
      </c>
      <c r="BH244" s="218" t="str">
        <f t="array" ref="BH244">INDEX('UPTD PPA KabKota'!Q$5:Q$513,MATCH($D244,'UPTD PPA KabKota'!$C$5:$C$513,FALSE))</f>
        <v/>
      </c>
      <c r="BI244" s="218" t="str">
        <f t="array" ref="BI244">INDEX('UPTD PPA KabKota'!R$5:R$513,MATCH($D244,'UPTD PPA KabKota'!$C$5:$C$513,FALSE))</f>
        <v/>
      </c>
      <c r="BJ244" s="218" t="str">
        <f t="array" ref="BJ244">INDEX('UPTD PPA KabKota'!S$5:S$513,MATCH($D244,'UPTD PPA KabKota'!$C$5:$C$513,FALSE))</f>
        <v/>
      </c>
      <c r="BK244" s="218" t="str">
        <f t="array" ref="BK244">INDEX('UPTD PPA KabKota'!T$5:T$513,MATCH($D244,'UPTD PPA KabKota'!$C$5:$C$513,FALSE))</f>
        <v/>
      </c>
      <c r="BL244" s="218" t="str">
        <f t="array" ref="BL244">INDEX('UPTD PPA KabKota'!U$5:U$513,MATCH($D244,'UPTD PPA KabKota'!$C$5:$C$513,FALSE))</f>
        <v/>
      </c>
      <c r="BM244" s="218" t="str">
        <f t="array" ref="BM244">INDEX('UPTD PPA KabKota'!V$5:V$513,MATCH($D244,'UPTD PPA KabKota'!$C$5:$C$513,FALSE))</f>
        <v/>
      </c>
      <c r="BN244" s="218" t="str">
        <f t="array" ref="BN244">INDEX('UPTD PPA KabKota'!W$5:W$513,MATCH($D244,'UPTD PPA KabKota'!$C$5:$C$513,FALSE))</f>
        <v/>
      </c>
      <c r="BO244" s="218" t="str">
        <f t="array" ref="BO244">INDEX('UPTD PPA KabKota'!X$5:X$513,MATCH($D244,'UPTD PPA KabKota'!$C$5:$C$513,FALSE))</f>
        <v/>
      </c>
      <c r="BP244" s="218" t="str">
        <f t="array" ref="BP244">INDEX('UPTD PPA KabKota'!Y$5:Y$513,MATCH($D244,'UPTD PPA KabKota'!$C$5:$C$513,FALSE))</f>
        <v/>
      </c>
      <c r="BQ244" s="218" t="str">
        <f t="array" ref="BQ244">INDEX('UPTD PPA KabKota'!Z$5:Z$513,MATCH($D244,'UPTD PPA KabKota'!$C$5:$C$513,FALSE))</f>
        <v/>
      </c>
      <c r="BR244" s="218" t="str">
        <f t="array" ref="BR244">INDEX('UPTD PPA KabKota'!AA$5:AA$513,MATCH($D244,'UPTD PPA KabKota'!$C$5:$C$513,FALSE))</f>
        <v/>
      </c>
      <c r="BS244" s="218" t="str">
        <f t="array" ref="BS244">INDEX('UPTD PPA KabKota'!AB$5:AB$513,MATCH($D244,'UPTD PPA KabKota'!$C$5:$C$513,FALSE))</f>
        <v/>
      </c>
      <c r="BT244" s="218" t="str">
        <f t="array" ref="BT244">INDEX('UPTD PPA KabKota'!AC$5:AC$513,MATCH($D244,'UPTD PPA KabKota'!$C$5:$C$513,FALSE))</f>
        <v/>
      </c>
      <c r="BU244" s="218" t="str">
        <f t="array" ref="BU244">INDEX('UPTD PPA KabKota'!AD$5:AD$513,MATCH($D244,'UPTD PPA KabKota'!$C$5:$C$513,FALSE))</f>
        <v/>
      </c>
      <c r="BV244" s="218" t="str">
        <f t="array" ref="BV244">INDEX('UPTD PPA KabKota'!AE$5:AE$513,MATCH($D244,'UPTD PPA KabKota'!$C$5:$C$513,FALSE))</f>
        <v/>
      </c>
      <c r="BW244" s="218" t="str">
        <f t="array" ref="BW244">INDEX('UPTD PPA KabKota'!AF$5:AF$513,MATCH($D244,'UPTD PPA KabKota'!$C$5:$C$513,FALSE))</f>
        <v/>
      </c>
      <c r="BX244" s="218" t="str">
        <f t="array" ref="BX244">INDEX('UPTD PPA KabKota'!AG$5:AG$513,MATCH($D244,'UPTD PPA KabKota'!$C$5:$C$513,FALSE))</f>
        <v/>
      </c>
      <c r="BY244" s="218" t="str">
        <f t="array" ref="BY244">INDEX('UPTD PPA KabKota'!AH$5:AH$513,MATCH($D244,'UPTD PPA KabKota'!$C$5:$C$513,FALSE))</f>
        <v/>
      </c>
      <c r="BZ244" s="218" t="str">
        <f t="array" ref="BZ244">INDEX('UPTD PPA KabKota'!AI$5:AI$513,MATCH($D244,'UPTD PPA KabKota'!$C$5:$C$513,FALSE))</f>
        <v/>
      </c>
      <c r="CA244" s="218" t="str">
        <f t="array" ref="CA244">INDEX('UPTD PPA KabKota'!AJ$5:AJ$513,MATCH($D244,'UPTD PPA KabKota'!$C$5:$C$513,FALSE))</f>
        <v/>
      </c>
      <c r="CB244" s="218" t="str">
        <f t="array" ref="CB244">INDEX('UPTD PPA KabKota'!AK$5:AK$513,MATCH($D244,'UPTD PPA KabKota'!$C$5:$C$513,FALSE))</f>
        <v/>
      </c>
      <c r="CC244" s="218" t="str">
        <f t="array" ref="CC244">INDEX('UPTD PPA KabKota'!AL$5:AL$513,MATCH($D244,'UPTD PPA KabKota'!$C$5:$C$513,FALSE))</f>
        <v/>
      </c>
      <c r="CD244" s="218" t="str">
        <f t="array" ref="CD244">INDEX('UPTD PPA KabKota'!AM$5:AM$513,MATCH($D244,'UPTD PPA KabKota'!$C$5:$C$513,FALSE))</f>
        <v/>
      </c>
      <c r="CE244" s="218" t="str">
        <f t="array" ref="CE244">INDEX('UPTD PPA KabKota'!AN$5:AN$513,MATCH($D244,'UPTD PPA KabKota'!$C$5:$C$513,FALSE))</f>
        <v/>
      </c>
      <c r="CF244" s="218" t="str">
        <f t="array" ref="CF244">INDEX('UPTD PPA KabKota'!AO$5:AO$513,MATCH($D244,'UPTD PPA KabKota'!$C$5:$C$513,FALSE))</f>
        <v/>
      </c>
      <c r="CG244" s="218" t="str">
        <f t="array" ref="CG244">INDEX('UPTD PPA KabKota'!AP$5:AP$513,MATCH($D244,'UPTD PPA KabKota'!$C$5:$C$513,FALSE))</f>
        <v/>
      </c>
      <c r="CH244" s="218" t="str">
        <f t="array" ref="CH244">INDEX('UPTD PPA KabKota'!AQ$5:AQ$513,MATCH($D244,'UPTD PPA KabKota'!$C$5:$C$513,FALSE))</f>
        <v/>
      </c>
      <c r="CI244" s="218" t="str">
        <f t="array" ref="CI244">INDEX('UPTD PPA KabKota'!AR$5:AR$513,MATCH($D244,'UPTD PPA KabKota'!$C$5:$C$513,FALSE))</f>
        <v/>
      </c>
      <c r="CJ244" s="218" t="str">
        <f t="array" ref="CJ244">INDEX('UPTD PPA KabKota'!AS$5:AS$513,MATCH($D244,'UPTD PPA KabKota'!$C$5:$C$513,FALSE))</f>
        <v/>
      </c>
      <c r="CK244" s="218" t="str">
        <f t="array" ref="CK244">INDEX('UPTD PPA KabKota'!AT$5:AT$513,MATCH($D244,'UPTD PPA KabKota'!$C$5:$C$513,FALSE))</f>
        <v/>
      </c>
      <c r="CL244" s="218" t="str">
        <f t="array" ref="CL244">INDEX('UPTD PPA KabKota'!AU$5:AU$513,MATCH($D244,'UPTD PPA KabKota'!$C$5:$C$513,FALSE))</f>
        <v/>
      </c>
      <c r="CM244" s="218" t="str">
        <f t="array" ref="CM244">INDEX('UPTD PPA KabKota'!AV$5:AV$513,MATCH($D244,'UPTD PPA KabKota'!$C$5:$C$513,FALSE))</f>
        <v/>
      </c>
      <c r="CN244" s="218" t="str">
        <f t="array" ref="CN244">INDEX('UPTD PPA KabKota'!AW$5:AW$513,MATCH($D244,'UPTD PPA KabKota'!$C$5:$C$513,FALSE))</f>
        <v/>
      </c>
      <c r="CO244" s="218" t="str">
        <f t="array" ref="CO244">INDEX('UPTD PPA KabKota'!AX$5:AX$513,MATCH($D244,'UPTD PPA KabKota'!$C$5:$C$513,FALSE))</f>
        <v/>
      </c>
      <c r="CP244" s="218" t="str">
        <f t="array" ref="CP244">INDEX('UPTD PPA KabKota'!AY$5:AY$513,MATCH($D244,'UPTD PPA KabKota'!$C$5:$C$513,FALSE))</f>
        <v/>
      </c>
      <c r="CQ244" s="209" t="str">
        <f>IFERROR(__xludf.DUMMYFUNCTION("IF(ISBLANK($K244),"""",IF(REGEXMATCH($K244,""Peraturan""),""Ada"",IF(REGEXMATCH($K244,""Rekomendasi""),""Tidak Ada"", $K244)))
"),"#N/A")</f>
        <v>#N/A</v>
      </c>
      <c r="CR244" s="209" t="str">
        <f t="array" ref="CR244">index('UPTD PPA KabKota'!$BI$5:$BI$513,match($D244,'UPTD PPA KabKota'!$C$5:$C$513,false))</f>
        <v>Tidak Ada</v>
      </c>
      <c r="CS244" s="314" t="str">
        <f t="shared" si="39"/>
        <v>#N/A</v>
      </c>
    </row>
    <row r="245">
      <c r="A245" s="334">
        <v>239.0</v>
      </c>
      <c r="B245" s="334">
        <v>3.0</v>
      </c>
      <c r="C245" s="311" t="s">
        <v>4771</v>
      </c>
      <c r="D245" s="312" t="s">
        <v>2581</v>
      </c>
      <c r="E245" s="315">
        <v>45689.0</v>
      </c>
      <c r="F245" s="218" t="str">
        <f t="array" ref="F245">INDEX('Ortala-KabKota'!F$2:F$415,MATCH($D245,'Ortala-KabKota'!$E$2:$E$415,FALSE))</f>
        <v/>
      </c>
      <c r="G245" s="218" t="str">
        <f t="array" ref="G245">INDEX('Ortala-KabKota'!G$2:G$415,MATCH($D245,'Ortala-KabKota'!$E$2:$E$415,FALSE))</f>
        <v/>
      </c>
      <c r="H245" s="218" t="str">
        <f t="array" ref="H245">INDEX('Ortala-KabKota'!H$2:H$415,MATCH($D245,'Ortala-KabKota'!$E$2:$E$415,FALSE))</f>
        <v/>
      </c>
      <c r="I245" s="218" t="str">
        <f t="array" ref="I245">INDEX('Ortala-KabKota'!I$2:I$415,MATCH($D245,'Ortala-KabKota'!$E$2:$E$415,FALSE))</f>
        <v/>
      </c>
      <c r="J245" s="218" t="str">
        <f t="array" ref="J245">INDEX('Ortala-KabKota'!J$2:J$415,MATCH($D245,'Ortala-KabKota'!$E$2:$E$415,FALSE))</f>
        <v/>
      </c>
      <c r="K245" s="218" t="str">
        <f t="array" ref="K245">INDEX('Ortala-KabKota'!K$2:K$415,MATCH($D245,'Ortala-KabKota'!$E$2:$E$415,FALSE))</f>
        <v>Peraturan Bupati Trenggalek Nomor 37 Tahun 2024 tentang Perubahan Kedua Atas Peraturan Bupati Nomor 14 Tahun 2018 tentang Pembentukan Unit Pelaksana Teknis Daerah</v>
      </c>
      <c r="L245" s="218">
        <f t="array" ref="L245">INDEX('Ortala-KabKota'!L$2:L$415,MATCH($D245,'Ortala-KabKota'!$E$2:$E$415,FALSE))</f>
        <v>2024</v>
      </c>
      <c r="M245" s="218" t="str">
        <f t="array" ref="M245">INDEX('Ortala-KabKota'!M$2:M$415,MATCH($D245,'Ortala-KabKota'!$E$2:$E$415,FALSE))</f>
        <v/>
      </c>
      <c r="N245" s="218" t="str">
        <f t="array" ref="N245">INDEX('Ortala-KabKota'!N$2:N$415,MATCH($D245,'Ortala-KabKota'!$E$2:$E$415,FALSE))</f>
        <v/>
      </c>
      <c r="O245" s="218" t="str">
        <f t="array" ref="O245">INDEX('Ortala-KabKota'!O$2:O$415,MATCH($D245,'Ortala-KabKota'!$E$2:$E$415,FALSE))</f>
        <v/>
      </c>
      <c r="P245" s="218" t="str">
        <f t="array" ref="P245">INDEX('Ortala-KabKota'!P$2:P$415,MATCH($D245,'Ortala-KabKota'!$E$2:$E$415,FALSE))</f>
        <v/>
      </c>
      <c r="Q245" s="218" t="str">
        <f t="array" ref="Q245">INDEX('Ortala-KabKota'!Q$2:Q$415,MATCH($D245,'Ortala-KabKota'!$E$2:$E$415,FALSE))</f>
        <v/>
      </c>
      <c r="R245" s="218" t="str">
        <f t="array" ref="R245">INDEX('Ortala-KabKota'!R$2:R$415,MATCH($D245,'Ortala-KabKota'!$E$2:$E$415,FALSE))</f>
        <v/>
      </c>
      <c r="S245" s="218" t="str">
        <f t="array" ref="S245">INDEX('Ortala-KabKota'!S$2:S$415,MATCH($D245,'Ortala-KabKota'!$E$2:$E$415,FALSE))</f>
        <v/>
      </c>
      <c r="T245" s="218" t="str">
        <f t="array" ref="T245">INDEX('Ortala-KabKota'!T$2:T$415,MATCH($D245,'Ortala-KabKota'!$E$2:$E$415,FALSE))</f>
        <v/>
      </c>
      <c r="U245" s="218" t="str">
        <f t="array" ref="U245">INDEX('Ortala-KabKota'!U$2:U$415,MATCH($D245,'Ortala-KabKota'!$E$2:$E$415,FALSE))</f>
        <v/>
      </c>
      <c r="V245" s="218" t="str">
        <f t="array" ref="V245">INDEX('Ortala-KabKota'!V$2:V$415,MATCH($D245,'Ortala-KabKota'!$E$2:$E$415,FALSE))</f>
        <v/>
      </c>
      <c r="W245" s="218" t="str">
        <f t="array" ref="W245">INDEX('Ortala-KabKota'!W$2:W$415,MATCH($D245,'Ortala-KabKota'!$E$2:$E$415,FALSE))</f>
        <v/>
      </c>
      <c r="X245" s="218" t="str">
        <f t="array" ref="X245">INDEX('Ortala-KabKota'!X$2:X$415,MATCH($D245,'Ortala-KabKota'!$E$2:$E$415,FALSE))</f>
        <v/>
      </c>
      <c r="Y245" s="218" t="str">
        <f t="array" ref="Y245">INDEX('Ortala-KabKota'!Y$2:Y$415,MATCH($D245,'Ortala-KabKota'!$E$2:$E$415,FALSE))</f>
        <v/>
      </c>
      <c r="Z245" s="218" t="str">
        <f t="array" ref="Z245">INDEX('Ortala-KabKota'!Z$2:Z$415,MATCH($D245,'Ortala-KabKota'!$E$2:$E$415,FALSE))</f>
        <v/>
      </c>
      <c r="AA245" s="218" t="str">
        <f t="array" ref="AA245">INDEX('Ortala-KabKota'!AA$2:AA$415,MATCH($D245,'Ortala-KabKota'!$E$2:$E$415,FALSE))</f>
        <v/>
      </c>
      <c r="AB245" s="218" t="str">
        <f t="array" ref="AB245">INDEX('Ortala-KabKota'!AB$2:AB$415,MATCH($D245,'Ortala-KabKota'!$E$2:$E$415,FALSE))</f>
        <v/>
      </c>
      <c r="AC245" s="218" t="str">
        <f t="array" ref="AC245">INDEX('Ortala-KabKota'!AC$2:AC$415,MATCH($D245,'Ortala-KabKota'!$E$2:$E$415,FALSE))</f>
        <v/>
      </c>
      <c r="AD245" s="218" t="str">
        <f t="array" ref="AD245">INDEX('Ortala-KabKota'!AD$2:AD$415,MATCH($D245,'Ortala-KabKota'!$E$2:$E$415,FALSE))</f>
        <v/>
      </c>
      <c r="AE245" s="218" t="str">
        <f t="array" ref="AE245">INDEX('Ortala-KabKota'!AE$2:AE$415,MATCH($D245,'Ortala-KabKota'!$E$2:$E$415,FALSE))</f>
        <v/>
      </c>
      <c r="AF245" s="218" t="str">
        <f t="array" ref="AF245">INDEX('Ortala-KabKota'!AF$2:AF$415,MATCH($D245,'Ortala-KabKota'!$E$2:$E$415,FALSE))</f>
        <v/>
      </c>
      <c r="AG245" s="218" t="str">
        <f t="array" ref="AG245">INDEX('Ortala-KabKota'!AG$2:AG$415,MATCH($D245,'Ortala-KabKota'!$E$2:$E$415,FALSE))</f>
        <v/>
      </c>
      <c r="AH245" s="218" t="str">
        <f t="array" ref="AH245">INDEX('Ortala-KabKota'!AH$2:AH$415,MATCH($D245,'Ortala-KabKota'!$E$2:$E$415,FALSE))</f>
        <v/>
      </c>
      <c r="AI245" s="218" t="str">
        <f t="array" ref="AI245">INDEX('Ortala-KabKota'!AI$2:AI$415,MATCH($D245,'Ortala-KabKota'!$E$2:$E$415,FALSE))</f>
        <v/>
      </c>
      <c r="AJ245" s="218" t="str">
        <f t="array" ref="AJ245">INDEX('Ortala-KabKota'!AJ$2:AJ$415,MATCH($D245,'Ortala-KabKota'!$E$2:$E$415,FALSE))</f>
        <v/>
      </c>
      <c r="AK245" s="218" t="str">
        <f t="array" ref="AK245">INDEX('Ortala-KabKota'!AK$2:AK$415,MATCH($D245,'Ortala-KabKota'!$E$2:$E$415,FALSE))</f>
        <v/>
      </c>
      <c r="AL245" s="218" t="str">
        <f t="array" ref="AL245">INDEX('Ortala-KabKota'!AL$2:AL$415,MATCH($D245,'Ortala-KabKota'!$E$2:$E$415,FALSE))</f>
        <v/>
      </c>
      <c r="AM245" s="218" t="str">
        <f t="array" ref="AM245">INDEX('Ortala-KabKota'!AM$2:AM$415,MATCH($D245,'Ortala-KabKota'!$E$2:$E$415,FALSE))</f>
        <v/>
      </c>
      <c r="AN245" s="218" t="str">
        <f t="array" ref="AN245">INDEX('Ortala-KabKota'!AN$2:AN$415,MATCH($D245,'Ortala-KabKota'!$E$2:$E$415,FALSE))</f>
        <v/>
      </c>
      <c r="AO245" s="218" t="str">
        <f t="array" ref="AO245">INDEX('Ortala-KabKota'!AO$2:AO$415,MATCH($D245,'Ortala-KabKota'!$E$2:$E$415,FALSE))</f>
        <v/>
      </c>
      <c r="AP245" s="218" t="str">
        <f t="array" ref="AP245">INDEX('Ortala-KabKota'!AP$2:AP$415,MATCH($D245,'Ortala-KabKota'!$E$2:$E$415,FALSE))</f>
        <v/>
      </c>
      <c r="AQ245" s="218" t="str">
        <f t="array" ref="AQ245">INDEX('Ortala-KabKota'!AQ$2:AQ$415,MATCH($D245,'Ortala-KabKota'!$E$2:$E$415,FALSE))</f>
        <v/>
      </c>
      <c r="AR245" s="218" t="str">
        <f t="array" ref="AR245">INDEX('Ortala-KabKota'!AR$2:AR$415,MATCH($D245,'Ortala-KabKota'!$E$2:$E$415,FALSE))</f>
        <v/>
      </c>
      <c r="AS245" s="218" t="str">
        <f t="array" ref="AS245">INDEX('Ortala-KabKota'!AS$2:AS$415,MATCH($D245,'Ortala-KabKota'!$E$2:$E$415,FALSE))</f>
        <v/>
      </c>
      <c r="AT245" s="218" t="str">
        <f t="array" ref="AT245">INDEX('Ortala-KabKota'!AT$2:AT$415,MATCH($D245,'Ortala-KabKota'!$E$2:$E$415,FALSE))</f>
        <v/>
      </c>
      <c r="AU245" s="218" t="str">
        <f t="array" ref="AU245">INDEX('UPTD PPA KabKota'!D$5:D$513,MATCH($D245,'UPTD PPA KabKota'!$C$5:$C$513,FALSE))</f>
        <v>Endang Sri Purwati, SH (sementara, sebelum ada pelantikan )</v>
      </c>
      <c r="AV245" s="218" t="str">
        <f t="array" ref="AV245">INDEX('UPTD PPA KabKota'!E$5:E$513,MATCH($D245,'UPTD PPA KabKota'!$C$5:$C$513,FALSE))</f>
        <v>Jl. Raya Trenggalek-Tulungagung, Desa Kedunglurah Kabupaten Trenggalek</v>
      </c>
      <c r="AW245" s="218" t="str">
        <f t="array" ref="AW245">INDEX('UPTD PPA KabKota'!F$5:F$513,MATCH($D245,'UPTD PPA KabKota'!$C$5:$C$513,FALSE))</f>
        <v>0822 3222 4264</v>
      </c>
      <c r="AX245" s="218" t="str">
        <f t="array" ref="AX245">INDEX('UPTD PPA KabKota'!G$5:G$513,MATCH($D245,'UPTD PPA KabKota'!$C$5:$C$513,FALSE))</f>
        <v>0853 2188 9911</v>
      </c>
      <c r="AY245" s="218" t="str">
        <f t="array" ref="AY245">INDEX('UPTD PPA KabKota'!H$5:H$513,MATCH($D245,'UPTD PPA KabKota'!$C$5:$C$513,FALSE))</f>
        <v>Unit Pelaksana Teknis Perlindungan Perempuan dan Anak</v>
      </c>
      <c r="AZ245" s="218" t="str">
        <f t="array" ref="AZ245">INDEX('UPTD PPA KabKota'!I$5:I$513,MATCH($D245,'UPTD PPA KabKota'!$C$5:$C$513,FALSE))</f>
        <v>Peraturan Bupati Trenggalek Nomor 37 Tahun 2024 tentang Perubahan Kedua Atas Peraturan Bupati Nomor 14 Tahun 2018 tentang Pembentukan Unit Pelaksana Teknis Daerah</v>
      </c>
      <c r="BA245" s="218">
        <f t="array" ref="BA245">INDEX('UPTD PPA KabKota'!J$5:J$513,MATCH($D245,'UPTD PPA KabKota'!$C$5:$C$513,FALSE))</f>
        <v>2018</v>
      </c>
      <c r="BB245" s="218" t="str">
        <f t="array" ref="BB245">INDEX('UPTD PPA KabKota'!K$5:K$513,MATCH($D245,'UPTD PPA KabKota'!$C$5:$C$513,FALSE))</f>
        <v>B</v>
      </c>
      <c r="BC245" s="218" t="str">
        <f t="array" ref="BC245">INDEX('UPTD PPA KabKota'!L$5:L$513,MATCH($D245,'UPTD PPA KabKota'!$C$5:$C$513,FALSE))</f>
        <v>0822 3222 4264</v>
      </c>
      <c r="BD245" s="218" t="str">
        <f t="array" ref="BD245">INDEX('UPTD PPA KabKota'!M$5:M$513,MATCH($D245,'UPTD PPA KabKota'!$C$5:$C$513,FALSE))</f>
        <v>kabtrenggalek.dinsosp3a@gmail.com</v>
      </c>
      <c r="BE245" s="218" t="str">
        <f t="array" ref="BE245">INDEX('UPTD PPA KabKota'!N$5:N$513,MATCH($D245,'UPTD PPA KabKota'!$C$5:$C$513,FALSE))</f>
        <v>(menunggu pelantikan)</v>
      </c>
      <c r="BF245" s="218" t="str">
        <f t="array" ref="BF245">INDEX('UPTD PPA KabKota'!O$5:O$513,MATCH($D245,'UPTD PPA KabKota'!$C$5:$C$513,FALSE))</f>
        <v>Mandiri</v>
      </c>
      <c r="BG245" s="218" t="str">
        <f t="array" ref="BG245">INDEX('UPTD PPA KabKota'!P$5:P$513,MATCH($D245,'UPTD PPA KabKota'!$C$5:$C$513,FALSE))</f>
        <v>Milik Sendiri</v>
      </c>
      <c r="BH245" s="218" t="str">
        <f t="array" ref="BH245">INDEX('UPTD PPA KabKota'!Q$5:Q$513,MATCH($D245,'UPTD PPA KabKota'!$C$5:$C$513,FALSE))</f>
        <v>Saat ini UPT Trenggalek sudah beroperasi (pelayanan) dengan baik, akan tetapi Kepala UPT dan yang lainnya menunggu pelatikan</v>
      </c>
      <c r="BI245" s="218" t="str">
        <f t="array" ref="BI245">INDEX('UPTD PPA KabKota'!R$5:R$513,MATCH($D245,'UPTD PPA KabKota'!$C$5:$C$513,FALSE))</f>
        <v>Ada</v>
      </c>
      <c r="BJ245" s="218" t="str">
        <f t="array" ref="BJ245">INDEX('UPTD PPA KabKota'!S$5:S$513,MATCH($D245,'UPTD PPA KabKota'!$C$5:$C$513,FALSE))</f>
        <v>Ada</v>
      </c>
      <c r="BK245" s="218" t="str">
        <f t="array" ref="BK245">INDEX('UPTD PPA KabKota'!T$5:T$513,MATCH($D245,'UPTD PPA KabKota'!$C$5:$C$513,FALSE))</f>
        <v>Ada</v>
      </c>
      <c r="BL245" s="218" t="str">
        <f t="array" ref="BL245">INDEX('UPTD PPA KabKota'!U$5:U$513,MATCH($D245,'UPTD PPA KabKota'!$C$5:$C$513,FALSE))</f>
        <v>Ada</v>
      </c>
      <c r="BM245" s="218" t="str">
        <f t="array" ref="BM245">INDEX('UPTD PPA KabKota'!V$5:V$513,MATCH($D245,'UPTD PPA KabKota'!$C$5:$C$513,FALSE))</f>
        <v>Ada</v>
      </c>
      <c r="BN245" s="218" t="str">
        <f t="array" ref="BN245">INDEX('UPTD PPA KabKota'!W$5:W$513,MATCH($D245,'UPTD PPA KabKota'!$C$5:$C$513,FALSE))</f>
        <v>Ada</v>
      </c>
      <c r="BO245" s="218" t="str">
        <f t="array" ref="BO245">INDEX('UPTD PPA KabKota'!X$5:X$513,MATCH($D245,'UPTD PPA KabKota'!$C$5:$C$513,FALSE))</f>
        <v>Tidak Ada</v>
      </c>
      <c r="BP245" s="218" t="str">
        <f t="array" ref="BP245">INDEX('UPTD PPA KabKota'!Y$5:Y$513,MATCH($D245,'UPTD PPA KabKota'!$C$5:$C$513,FALSE))</f>
        <v>Ada</v>
      </c>
      <c r="BQ245" s="218" t="str">
        <f t="array" ref="BQ245">INDEX('UPTD PPA KabKota'!Z$5:Z$513,MATCH($D245,'UPTD PPA KabKota'!$C$5:$C$513,FALSE))</f>
        <v>Ada</v>
      </c>
      <c r="BR245" s="218" t="str">
        <f t="array" ref="BR245">INDEX('UPTD PPA KabKota'!AA$5:AA$513,MATCH($D245,'UPTD PPA KabKota'!$C$5:$C$513,FALSE))</f>
        <v>Tidak Ada</v>
      </c>
      <c r="BS245" s="218" t="str">
        <f t="array" ref="BS245">INDEX('UPTD PPA KabKota'!AB$5:AB$513,MATCH($D245,'UPTD PPA KabKota'!$C$5:$C$513,FALSE))</f>
        <v>Tidak Ada</v>
      </c>
      <c r="BT245" s="218" t="str">
        <f t="array" ref="BT245">INDEX('UPTD PPA KabKota'!AC$5:AC$513,MATCH($D245,'UPTD PPA KabKota'!$C$5:$C$513,FALSE))</f>
        <v>Sudah</v>
      </c>
      <c r="BU245" s="218" t="str">
        <f t="array" ref="BU245">INDEX('UPTD PPA KabKota'!AD$5:AD$513,MATCH($D245,'UPTD PPA KabKota'!$C$5:$C$513,FALSE))</f>
        <v>Sudah</v>
      </c>
      <c r="BV245" s="218" t="str">
        <f t="array" ref="BV245">INDEX('UPTD PPA KabKota'!AE$5:AE$513,MATCH($D245,'UPTD PPA KabKota'!$C$5:$C$513,FALSE))</f>
        <v>Sudah</v>
      </c>
      <c r="BW245" s="218" t="str">
        <f t="array" ref="BW245">INDEX('UPTD PPA KabKota'!AF$5:AF$513,MATCH($D245,'UPTD PPA KabKota'!$C$5:$C$513,FALSE))</f>
        <v>Sudah</v>
      </c>
      <c r="BX245" s="218" t="str">
        <f t="array" ref="BX245">INDEX('UPTD PPA KabKota'!AG$5:AG$513,MATCH($D245,'UPTD PPA KabKota'!$C$5:$C$513,FALSE))</f>
        <v>Sudah</v>
      </c>
      <c r="BY245" s="218" t="str">
        <f t="array" ref="BY245">INDEX('UPTD PPA KabKota'!AH$5:AH$513,MATCH($D245,'UPTD PPA KabKota'!$C$5:$C$513,FALSE))</f>
        <v>Sudah</v>
      </c>
      <c r="BZ245" s="218" t="str">
        <f t="array" ref="BZ245">INDEX('UPTD PPA KabKota'!AI$5:AI$513,MATCH($D245,'UPTD PPA KabKota'!$C$5:$C$513,FALSE))</f>
        <v>Sudah</v>
      </c>
      <c r="CA245" s="218" t="str">
        <f t="array" ref="CA245">INDEX('UPTD PPA KabKota'!AJ$5:AJ$513,MATCH($D245,'UPTD PPA KabKota'!$C$5:$C$513,FALSE))</f>
        <v>Sudah</v>
      </c>
      <c r="CB245" s="218" t="str">
        <f t="array" ref="CB245">INDEX('UPTD PPA KabKota'!AK$5:AK$513,MATCH($D245,'UPTD PPA KabKota'!$C$5:$C$513,FALSE))</f>
        <v>Sudah</v>
      </c>
      <c r="CC245" s="218" t="str">
        <f t="array" ref="CC245">INDEX('UPTD PPA KabKota'!AL$5:AL$513,MATCH($D245,'UPTD PPA KabKota'!$C$5:$C$513,FALSE))</f>
        <v>Sudah</v>
      </c>
      <c r="CD245" s="218" t="str">
        <f t="array" ref="CD245">INDEX('UPTD PPA KabKota'!AM$5:AM$513,MATCH($D245,'UPTD PPA KabKota'!$C$5:$C$513,FALSE))</f>
        <v>Sudah</v>
      </c>
      <c r="CE245" s="218" t="str">
        <f t="array" ref="CE245">INDEX('UPTD PPA KabKota'!AN$5:AN$513,MATCH($D245,'UPTD PPA KabKota'!$C$5:$C$513,FALSE))</f>
        <v>cukup</v>
      </c>
      <c r="CF245" s="218">
        <f t="array" ref="CF245">INDEX('UPTD PPA KabKota'!AO$5:AO$513,MATCH($D245,'UPTD PPA KabKota'!$C$5:$C$513,FALSE))</f>
        <v>113</v>
      </c>
      <c r="CG245" s="218" t="str">
        <f t="array" ref="CG245">INDEX('UPTD PPA KabKota'!AP$5:AP$513,MATCH($D245,'UPTD PPA KabKota'!$C$5:$C$513,FALSE))</f>
        <v/>
      </c>
      <c r="CH245" s="218" t="str">
        <f t="array" ref="CH245">INDEX('UPTD PPA KabKota'!AQ$5:AQ$513,MATCH($D245,'UPTD PPA KabKota'!$C$5:$C$513,FALSE))</f>
        <v/>
      </c>
      <c r="CI245" s="218" t="str">
        <f t="array" ref="CI245">INDEX('UPTD PPA KabKota'!AR$5:AR$513,MATCH($D245,'UPTD PPA KabKota'!$C$5:$C$513,FALSE))</f>
        <v/>
      </c>
      <c r="CJ245" s="218" t="str">
        <f t="array" ref="CJ245">INDEX('UPTD PPA KabKota'!AS$5:AS$513,MATCH($D245,'UPTD PPA KabKota'!$C$5:$C$513,FALSE))</f>
        <v/>
      </c>
      <c r="CK245" s="218" t="str">
        <f t="array" ref="CK245">INDEX('UPTD PPA KabKota'!AT$5:AT$513,MATCH($D245,'UPTD PPA KabKota'!$C$5:$C$513,FALSE))</f>
        <v/>
      </c>
      <c r="CL245" s="218" t="str">
        <f t="array" ref="CL245">INDEX('UPTD PPA KabKota'!AU$5:AU$513,MATCH($D245,'UPTD PPA KabKota'!$C$5:$C$513,FALSE))</f>
        <v/>
      </c>
      <c r="CM245" s="218" t="str">
        <f t="array" ref="CM245">INDEX('UPTD PPA KabKota'!AV$5:AV$513,MATCH($D245,'UPTD PPA KabKota'!$C$5:$C$513,FALSE))</f>
        <v/>
      </c>
      <c r="CN245" s="218" t="str">
        <f t="array" ref="CN245">INDEX('UPTD PPA KabKota'!AW$5:AW$513,MATCH($D245,'UPTD PPA KabKota'!$C$5:$C$513,FALSE))</f>
        <v/>
      </c>
      <c r="CO245" s="218" t="str">
        <f t="array" ref="CO245">INDEX('UPTD PPA KabKota'!AX$5:AX$513,MATCH($D245,'UPTD PPA KabKota'!$C$5:$C$513,FALSE))</f>
        <v/>
      </c>
      <c r="CP245" s="218" t="str">
        <f t="array" ref="CP245">INDEX('UPTD PPA KabKota'!AY$5:AY$513,MATCH($D245,'UPTD PPA KabKota'!$C$5:$C$513,FALSE))</f>
        <v>v</v>
      </c>
      <c r="CQ245" s="209" t="str">
        <f>IFERROR(__xludf.DUMMYFUNCTION("IF(ISBLANK($K245),"""",IF(REGEXMATCH($K245,""Peraturan""),""Ada"",IF(REGEXMATCH($K245,""Rekomendasi""),""Tidak Ada"", $K245)))
"),"Ada")</f>
        <v>Ada</v>
      </c>
      <c r="CR245" s="209" t="str">
        <f t="array" ref="CR245">index('UPTD PPA KabKota'!$BI$5:$BI$513,match($D245,'UPTD PPA KabKota'!$C$5:$C$513,false))</f>
        <v>Ada</v>
      </c>
      <c r="CS245" s="314" t="str">
        <f t="shared" si="39"/>
        <v>Ada</v>
      </c>
    </row>
    <row r="246">
      <c r="A246" s="334">
        <v>240.0</v>
      </c>
      <c r="B246" s="334">
        <v>4.0</v>
      </c>
      <c r="C246" s="311" t="s">
        <v>4771</v>
      </c>
      <c r="D246" s="312" t="s">
        <v>2518</v>
      </c>
      <c r="E246" s="315">
        <v>45748.0</v>
      </c>
      <c r="F246" s="218" t="str">
        <f t="array" ref="F246">INDEX('Ortala-KabKota'!F$2:F$415,MATCH($D246,'Ortala-KabKota'!$E$2:$E$415,FALSE))</f>
        <v>Dwi Yanuarti/ 08113621179</v>
      </c>
      <c r="G246" s="218" t="str">
        <f t="array" ref="G246">INDEX('Ortala-KabKota'!G$2:G$415,MATCH($D246,'Ortala-KabKota'!$E$2:$E$415,FALSE))</f>
        <v>Jl. Pahlawan Utara Stadion Rejoagung NO.3-5, Kecamatan Kedungwaru, Kabupaten Tulungagung</v>
      </c>
      <c r="H246" s="218">
        <f t="array" ref="H246">INDEX('Ortala-KabKota'!H$2:H$415,MATCH($D246,'Ortala-KabKota'!$E$2:$E$415,FALSE))</f>
        <v>82142688661</v>
      </c>
      <c r="I246" s="218">
        <f t="array" ref="I246">INDEX('Ortala-KabKota'!I$2:I$415,MATCH($D246,'Ortala-KabKota'!$E$2:$E$415,FALSE))</f>
        <v>82142688661</v>
      </c>
      <c r="J246" s="218" t="str">
        <f t="array" ref="J246">INDEX('Ortala-KabKota'!J$2:J$415,MATCH($D246,'Ortala-KabKota'!$E$2:$E$415,FALSE))</f>
        <v>UPTD PPA</v>
      </c>
      <c r="K246" s="218" t="str">
        <f t="array" ref="K246">INDEX('Ortala-KabKota'!K$2:K$415,MATCH($D246,'Ortala-KabKota'!$E$2:$E$415,FALSE))</f>
        <v>Peraturan Bupati Tulungagung Nomor 3 Tahun 2023</v>
      </c>
      <c r="L246" s="218">
        <f t="array" ref="L246">INDEX('Ortala-KabKota'!L$2:L$415,MATCH($D246,'Ortala-KabKota'!$E$2:$E$415,FALSE))</f>
        <v>2023</v>
      </c>
      <c r="M246" s="218" t="str">
        <f t="array" ref="M246">INDEX('Ortala-KabKota'!M$2:M$415,MATCH($D246,'Ortala-KabKota'!$E$2:$E$415,FALSE))</f>
        <v>B</v>
      </c>
      <c r="N246" s="218" t="str">
        <f t="array" ref="N246">INDEX('Ortala-KabKota'!N$2:N$415,MATCH($D246,'Ortala-KabKota'!$E$2:$E$415,FALSE))</f>
        <v>Moch Syafi'i/085331578133</v>
      </c>
      <c r="O246" s="316" t="str">
        <f t="array" ref="O246">INDEX('Ortala-KabKota'!O$2:O$415,MATCH($D246,'Ortala-KabKota'!$E$2:$E$415,FALSE))</f>
        <v>uptdppatulungagung@gmail.com</v>
      </c>
      <c r="P246" s="218" t="str">
        <f t="array" ref="P246">INDEX('Ortala-KabKota'!P$2:P$415,MATCH($D246,'Ortala-KabKota'!$E$2:$E$415,FALSE))</f>
        <v>Kepala UPT, Kelompok Jabatan Fungsional</v>
      </c>
      <c r="Q246" s="218" t="str">
        <f t="array" ref="Q246">INDEX('Ortala-KabKota'!Q$2:Q$415,MATCH($D246,'Ortala-KabKota'!$E$2:$E$415,FALSE))</f>
        <v>BERGABUNG DENGAN KANTOR DINAS</v>
      </c>
      <c r="R246" s="218" t="str">
        <f t="array" ref="R246">INDEX('Ortala-KabKota'!R$2:R$415,MATCH($D246,'Ortala-KabKota'!$E$2:$E$415,FALSE))</f>
        <v>TIDAK PUNYA</v>
      </c>
      <c r="S246" s="218" t="str">
        <f t="array" ref="S246">INDEX('Ortala-KabKota'!S$2:S$415,MATCH($D246,'Ortala-KabKota'!$E$2:$E$415,FALSE))</f>
        <v>-</v>
      </c>
      <c r="T246" s="218">
        <f t="array" ref="T246">INDEX('Ortala-KabKota'!T$2:T$415,MATCH($D246,'Ortala-KabKota'!$E$2:$E$415,FALSE))</f>
        <v>1</v>
      </c>
      <c r="U246" s="218">
        <f t="array" ref="U246">INDEX('Ortala-KabKota'!U$2:U$415,MATCH($D246,'Ortala-KabKota'!$E$2:$E$415,FALSE))</f>
        <v>0</v>
      </c>
      <c r="V246" s="218">
        <f t="array" ref="V246">INDEX('Ortala-KabKota'!V$2:V$415,MATCH($D246,'Ortala-KabKota'!$E$2:$E$415,FALSE))</f>
        <v>1</v>
      </c>
      <c r="W246" s="218">
        <f t="array" ref="W246">INDEX('Ortala-KabKota'!W$2:W$415,MATCH($D246,'Ortala-KabKota'!$E$2:$E$415,FALSE))</f>
        <v>0</v>
      </c>
      <c r="X246" s="218">
        <f t="array" ref="X246">INDEX('Ortala-KabKota'!X$2:X$415,MATCH($D246,'Ortala-KabKota'!$E$2:$E$415,FALSE))</f>
        <v>1</v>
      </c>
      <c r="Y246" s="218">
        <f t="array" ref="Y246">INDEX('Ortala-KabKota'!Y$2:Y$415,MATCH($D246,'Ortala-KabKota'!$E$2:$E$415,FALSE))</f>
        <v>1</v>
      </c>
      <c r="Z246" s="218">
        <f t="array" ref="Z246">INDEX('Ortala-KabKota'!Z$2:Z$415,MATCH($D246,'Ortala-KabKota'!$E$2:$E$415,FALSE))</f>
        <v>1</v>
      </c>
      <c r="AA246" s="218">
        <f t="array" ref="AA246">INDEX('Ortala-KabKota'!AA$2:AA$415,MATCH($D246,'Ortala-KabKota'!$E$2:$E$415,FALSE))</f>
        <v>0</v>
      </c>
      <c r="AB246" s="218">
        <f t="array" ref="AB246">INDEX('Ortala-KabKota'!AB$2:AB$415,MATCH($D246,'Ortala-KabKota'!$E$2:$E$415,FALSE))</f>
        <v>1</v>
      </c>
      <c r="AC246" s="218">
        <f t="array" ref="AC246">INDEX('Ortala-KabKota'!AC$2:AC$415,MATCH($D246,'Ortala-KabKota'!$E$2:$E$415,FALSE))</f>
        <v>0</v>
      </c>
      <c r="AD246" s="218">
        <f t="array" ref="AD246">INDEX('Ortala-KabKota'!AD$2:AD$415,MATCH($D246,'Ortala-KabKota'!$E$2:$E$415,FALSE))</f>
        <v>0</v>
      </c>
      <c r="AE246" s="218">
        <f t="array" ref="AE246">INDEX('Ortala-KabKota'!AE$2:AE$415,MATCH($D246,'Ortala-KabKota'!$E$2:$E$415,FALSE))</f>
        <v>1</v>
      </c>
      <c r="AF246" s="218">
        <f t="array" ref="AF246">INDEX('Ortala-KabKota'!AF$2:AF$415,MATCH($D246,'Ortala-KabKota'!$E$2:$E$415,FALSE))</f>
        <v>1</v>
      </c>
      <c r="AG246" s="218">
        <f t="array" ref="AG246">INDEX('Ortala-KabKota'!AG$2:AG$415,MATCH($D246,'Ortala-KabKota'!$E$2:$E$415,FALSE))</f>
        <v>1</v>
      </c>
      <c r="AH246" s="218">
        <f t="array" ref="AH246">INDEX('Ortala-KabKota'!AH$2:AH$415,MATCH($D246,'Ortala-KabKota'!$E$2:$E$415,FALSE))</f>
        <v>0</v>
      </c>
      <c r="AI246" s="218" t="str">
        <f t="array" ref="AI246">INDEX('Ortala-KabKota'!AI$2:AI$415,MATCH($D246,'Ortala-KabKota'!$E$2:$E$415,FALSE))</f>
        <v/>
      </c>
      <c r="AJ246" s="218">
        <f t="array" ref="AJ246">INDEX('Ortala-KabKota'!AJ$2:AJ$415,MATCH($D246,'Ortala-KabKota'!$E$2:$E$415,FALSE))</f>
        <v>1</v>
      </c>
      <c r="AK246" s="218">
        <f t="array" ref="AK246">INDEX('Ortala-KabKota'!AK$2:AK$415,MATCH($D246,'Ortala-KabKota'!$E$2:$E$415,FALSE))</f>
        <v>1</v>
      </c>
      <c r="AL246" s="218">
        <f t="array" ref="AL246">INDEX('Ortala-KabKota'!AL$2:AL$415,MATCH($D246,'Ortala-KabKota'!$E$2:$E$415,FALSE))</f>
        <v>0</v>
      </c>
      <c r="AM246" s="218" t="str">
        <f t="array" ref="AM246">INDEX('Ortala-KabKota'!AM$2:AM$415,MATCH($D246,'Ortala-KabKota'!$E$2:$E$415,FALSE))</f>
        <v>Kekerasan Fisik, Kekerasan Seksual</v>
      </c>
      <c r="AN246" s="218">
        <f t="array" ref="AN246">INDEX('Ortala-KabKota'!AN$2:AN$415,MATCH($D246,'Ortala-KabKota'!$E$2:$E$415,FALSE))</f>
        <v>0</v>
      </c>
      <c r="AO246" s="218">
        <f t="array" ref="AO246">INDEX('Ortala-KabKota'!AO$2:AO$415,MATCH($D246,'Ortala-KabKota'!$E$2:$E$415,FALSE))</f>
        <v>0</v>
      </c>
      <c r="AP246" s="218">
        <f t="array" ref="AP246">INDEX('Ortala-KabKota'!AP$2:AP$415,MATCH($D246,'Ortala-KabKota'!$E$2:$E$415,FALSE))</f>
        <v>0</v>
      </c>
      <c r="AQ246" s="218">
        <f t="array" ref="AQ246">INDEX('Ortala-KabKota'!AQ$2:AQ$415,MATCH($D246,'Ortala-KabKota'!$E$2:$E$415,FALSE))</f>
        <v>0</v>
      </c>
      <c r="AR246" s="218">
        <f t="array" ref="AR246">INDEX('Ortala-KabKota'!AR$2:AR$415,MATCH($D246,'Ortala-KabKota'!$E$2:$E$415,FALSE))</f>
        <v>0</v>
      </c>
      <c r="AS246" s="218">
        <f t="array" ref="AS246">INDEX('Ortala-KabKota'!AS$2:AS$415,MATCH($D246,'Ortala-KabKota'!$E$2:$E$415,FALSE))</f>
        <v>0</v>
      </c>
      <c r="AT246" s="218">
        <f t="array" ref="AT246">INDEX('Ortala-KabKota'!AT$2:AT$415,MATCH($D246,'Ortala-KabKota'!$E$2:$E$415,FALSE))</f>
        <v>0</v>
      </c>
      <c r="AU246" s="218" t="str">
        <f t="array" ref="AU246">INDEX('UPTD PPA KabKota'!D$5:D$513,MATCH($D246,'UPTD PPA KabKota'!$C$5:$C$513,FALSE))</f>
        <v>DWI YANUARTI, S.E.</v>
      </c>
      <c r="AV246" s="218" t="str">
        <f t="array" ref="AV246">INDEX('UPTD PPA KabKota'!E$5:E$513,MATCH($D246,'UPTD PPA KabKota'!$C$5:$C$513,FALSE))</f>
        <v>Jalan Laksda Adi Sucipto Gg 1 No 11 Tulungagung</v>
      </c>
      <c r="AW246" s="218" t="str">
        <f t="array" ref="AW246">INDEX('UPTD PPA KabKota'!F$5:F$513,MATCH($D246,'UPTD PPA KabKota'!$C$5:$C$513,FALSE))</f>
        <v>0821 4268 8661</v>
      </c>
      <c r="AX246" s="218" t="str">
        <f t="array" ref="AX246">INDEX('UPTD PPA KabKota'!G$5:G$513,MATCH($D246,'UPTD PPA KabKota'!$C$5:$C$513,FALSE))</f>
        <v>0821 4268 8661</v>
      </c>
      <c r="AY246" s="218" t="str">
        <f t="array" ref="AY246">INDEX('UPTD PPA KabKota'!H$5:H$513,MATCH($D246,'UPTD PPA KabKota'!$C$5:$C$513,FALSE))</f>
        <v>UPTD PPA</v>
      </c>
      <c r="AZ246" s="218" t="str">
        <f t="array" ref="AZ246">INDEX('UPTD PPA KabKota'!I$5:I$513,MATCH($D246,'UPTD PPA KabKota'!$C$5:$C$513,FALSE))</f>
        <v>Peraturan Bupati Nomor 3 Tahun 2023</v>
      </c>
      <c r="BA246" s="218">
        <f t="array" ref="BA246">INDEX('UPTD PPA KabKota'!J$5:J$513,MATCH($D246,'UPTD PPA KabKota'!$C$5:$C$513,FALSE))</f>
        <v>2023</v>
      </c>
      <c r="BB246" s="218" t="str">
        <f t="array" ref="BB246">INDEX('UPTD PPA KabKota'!K$5:K$513,MATCH($D246,'UPTD PPA KabKota'!$C$5:$C$513,FALSE))</f>
        <v>B</v>
      </c>
      <c r="BC246" s="218" t="str">
        <f t="array" ref="BC246">INDEX('UPTD PPA KabKota'!L$5:L$513,MATCH($D246,'UPTD PPA KabKota'!$C$5:$C$513,FALSE))</f>
        <v>Dyah / 0821 4268 8661</v>
      </c>
      <c r="BD246" s="218" t="str">
        <f t="array" ref="BD246">INDEX('UPTD PPA KabKota'!M$5:M$513,MATCH($D246,'UPTD PPA KabKota'!$C$5:$C$513,FALSE))</f>
        <v>uptdppatulungagung@gmail.com</v>
      </c>
      <c r="BE246" s="218" t="str">
        <f t="array" ref="BE246">INDEX('UPTD PPA KabKota'!N$5:N$513,MATCH($D246,'UPTD PPA KabKota'!$C$5:$C$513,FALSE))</f>
        <v>Kepala UPTD, Kelompok Jabatan Fungsional (Analis Hukum, Pekerja Sosial)</v>
      </c>
      <c r="BF246" s="218" t="str">
        <f t="array" ref="BF246">INDEX('UPTD PPA KabKota'!O$5:O$513,MATCH($D246,'UPTD PPA KabKota'!$C$5:$C$513,FALSE))</f>
        <v>Bergabung dengan Kantor Dinas</v>
      </c>
      <c r="BG246" s="218" t="str">
        <f t="array" ref="BG246">INDEX('UPTD PPA KabKota'!P$5:P$513,MATCH($D246,'UPTD PPA KabKota'!$C$5:$C$513,FALSE))</f>
        <v>Tidak Punya</v>
      </c>
      <c r="BH246" s="218" t="str">
        <f t="array" ref="BH246">INDEX('UPTD PPA KabKota'!Q$5:Q$513,MATCH($D246,'UPTD PPA KabKota'!$C$5:$C$513,FALSE))</f>
        <v>-</v>
      </c>
      <c r="BI246" s="218" t="str">
        <f t="array" ref="BI246">INDEX('UPTD PPA KabKota'!R$5:R$513,MATCH($D246,'UPTD PPA KabKota'!$C$5:$C$513,FALSE))</f>
        <v>Ada</v>
      </c>
      <c r="BJ246" s="218" t="str">
        <f t="array" ref="BJ246">INDEX('UPTD PPA KabKota'!S$5:S$513,MATCH($D246,'UPTD PPA KabKota'!$C$5:$C$513,FALSE))</f>
        <v>Ada</v>
      </c>
      <c r="BK246" s="218" t="str">
        <f t="array" ref="BK246">INDEX('UPTD PPA KabKota'!T$5:T$513,MATCH($D246,'UPTD PPA KabKota'!$C$5:$C$513,FALSE))</f>
        <v>Ada</v>
      </c>
      <c r="BL246" s="218" t="str">
        <f t="array" ref="BL246">INDEX('UPTD PPA KabKota'!U$5:U$513,MATCH($D246,'UPTD PPA KabKota'!$C$5:$C$513,FALSE))</f>
        <v>Tidak Ada</v>
      </c>
      <c r="BM246" s="218" t="str">
        <f t="array" ref="BM246">INDEX('UPTD PPA KabKota'!V$5:V$513,MATCH($D246,'UPTD PPA KabKota'!$C$5:$C$513,FALSE))</f>
        <v>Ada</v>
      </c>
      <c r="BN246" s="218" t="str">
        <f t="array" ref="BN246">INDEX('UPTD PPA KabKota'!W$5:W$513,MATCH($D246,'UPTD PPA KabKota'!$C$5:$C$513,FALSE))</f>
        <v>Ada</v>
      </c>
      <c r="BO246" s="218" t="str">
        <f t="array" ref="BO246">INDEX('UPTD PPA KabKota'!X$5:X$513,MATCH($D246,'UPTD PPA KabKota'!$C$5:$C$513,FALSE))</f>
        <v>Ada</v>
      </c>
      <c r="BP246" s="218" t="str">
        <f t="array" ref="BP246">INDEX('UPTD PPA KabKota'!Y$5:Y$513,MATCH($D246,'UPTD PPA KabKota'!$C$5:$C$513,FALSE))</f>
        <v>Tidak Ada</v>
      </c>
      <c r="BQ246" s="218" t="str">
        <f t="array" ref="BQ246">INDEX('UPTD PPA KabKota'!Z$5:Z$513,MATCH($D246,'UPTD PPA KabKota'!$C$5:$C$513,FALSE))</f>
        <v>Ada</v>
      </c>
      <c r="BR246" s="218" t="str">
        <f t="array" ref="BR246">INDEX('UPTD PPA KabKota'!AA$5:AA$513,MATCH($D246,'UPTD PPA KabKota'!$C$5:$C$513,FALSE))</f>
        <v>Tidak Ada</v>
      </c>
      <c r="BS246" s="218" t="str">
        <f t="array" ref="BS246">INDEX('UPTD PPA KabKota'!AB$5:AB$513,MATCH($D246,'UPTD PPA KabKota'!$C$5:$C$513,FALSE))</f>
        <v>Tidak Ada</v>
      </c>
      <c r="BT246" s="218" t="str">
        <f t="array" ref="BT246">INDEX('UPTD PPA KabKota'!AC$5:AC$513,MATCH($D246,'UPTD PPA KabKota'!$C$5:$C$513,FALSE))</f>
        <v>Sudah</v>
      </c>
      <c r="BU246" s="218" t="str">
        <f t="array" ref="BU246">INDEX('UPTD PPA KabKota'!AD$5:AD$513,MATCH($D246,'UPTD PPA KabKota'!$C$5:$C$513,FALSE))</f>
        <v>Sudah</v>
      </c>
      <c r="BV246" s="218" t="str">
        <f t="array" ref="BV246">INDEX('UPTD PPA KabKota'!AE$5:AE$513,MATCH($D246,'UPTD PPA KabKota'!$C$5:$C$513,FALSE))</f>
        <v>Sudah</v>
      </c>
      <c r="BW246" s="218" t="str">
        <f t="array" ref="BW246">INDEX('UPTD PPA KabKota'!AF$5:AF$513,MATCH($D246,'UPTD PPA KabKota'!$C$5:$C$513,FALSE))</f>
        <v>Sudah</v>
      </c>
      <c r="BX246" s="218" t="str">
        <f t="array" ref="BX246">INDEX('UPTD PPA KabKota'!AG$5:AG$513,MATCH($D246,'UPTD PPA KabKota'!$C$5:$C$513,FALSE))</f>
        <v>Sudah</v>
      </c>
      <c r="BY246" s="218" t="str">
        <f t="array" ref="BY246">INDEX('UPTD PPA KabKota'!AH$5:AH$513,MATCH($D246,'UPTD PPA KabKota'!$C$5:$C$513,FALSE))</f>
        <v>Sudah</v>
      </c>
      <c r="BZ246" s="218" t="str">
        <f t="array" ref="BZ246">INDEX('UPTD PPA KabKota'!AI$5:AI$513,MATCH($D246,'UPTD PPA KabKota'!$C$5:$C$513,FALSE))</f>
        <v>Sudah</v>
      </c>
      <c r="CA246" s="218" t="str">
        <f t="array" ref="CA246">INDEX('UPTD PPA KabKota'!AJ$5:AJ$513,MATCH($D246,'UPTD PPA KabKota'!$C$5:$C$513,FALSE))</f>
        <v>Sudah</v>
      </c>
      <c r="CB246" s="218" t="str">
        <f t="array" ref="CB246">INDEX('UPTD PPA KabKota'!AK$5:AK$513,MATCH($D246,'UPTD PPA KabKota'!$C$5:$C$513,FALSE))</f>
        <v>Sudah</v>
      </c>
      <c r="CC246" s="218" t="str">
        <f t="array" ref="CC246">INDEX('UPTD PPA KabKota'!AL$5:AL$513,MATCH($D246,'UPTD PPA KabKota'!$C$5:$C$513,FALSE))</f>
        <v>Sudah</v>
      </c>
      <c r="CD246" s="218" t="str">
        <f t="array" ref="CD246">INDEX('UPTD PPA KabKota'!AM$5:AM$513,MATCH($D246,'UPTD PPA KabKota'!$C$5:$C$513,FALSE))</f>
        <v>Sudah</v>
      </c>
      <c r="CE246" s="218" t="str">
        <f t="array" ref="CE246">INDEX('UPTD PPA KabKota'!AN$5:AN$513,MATCH($D246,'UPTD PPA KabKota'!$C$5:$C$513,FALSE))</f>
        <v>-</v>
      </c>
      <c r="CF246" s="218">
        <f t="array" ref="CF246">INDEX('UPTD PPA KabKota'!AO$5:AO$513,MATCH($D246,'UPTD PPA KabKota'!$C$5:$C$513,FALSE))</f>
        <v>64</v>
      </c>
      <c r="CG246" s="218" t="str">
        <f t="array" ref="CG246">INDEX('UPTD PPA KabKota'!AP$5:AP$513,MATCH($D246,'UPTD PPA KabKota'!$C$5:$C$513,FALSE))</f>
        <v>Kekerasan Seksual</v>
      </c>
      <c r="CH246" s="218" t="str">
        <f t="array" ref="CH246">INDEX('UPTD PPA KabKota'!AQ$5:AQ$513,MATCH($D246,'UPTD PPA KabKota'!$C$5:$C$513,FALSE))</f>
        <v/>
      </c>
      <c r="CI246" s="218" t="str">
        <f t="array" ref="CI246">INDEX('UPTD PPA KabKota'!AR$5:AR$513,MATCH($D246,'UPTD PPA KabKota'!$C$5:$C$513,FALSE))</f>
        <v/>
      </c>
      <c r="CJ246" s="218" t="str">
        <f t="array" ref="CJ246">INDEX('UPTD PPA KabKota'!AS$5:AS$513,MATCH($D246,'UPTD PPA KabKota'!$C$5:$C$513,FALSE))</f>
        <v/>
      </c>
      <c r="CK246" s="218" t="str">
        <f t="array" ref="CK246">INDEX('UPTD PPA KabKota'!AT$5:AT$513,MATCH($D246,'UPTD PPA KabKota'!$C$5:$C$513,FALSE))</f>
        <v/>
      </c>
      <c r="CL246" s="218" t="str">
        <f t="array" ref="CL246">INDEX('UPTD PPA KabKota'!AU$5:AU$513,MATCH($D246,'UPTD PPA KabKota'!$C$5:$C$513,FALSE))</f>
        <v/>
      </c>
      <c r="CM246" s="218" t="str">
        <f t="array" ref="CM246">INDEX('UPTD PPA KabKota'!AV$5:AV$513,MATCH($D246,'UPTD PPA KabKota'!$C$5:$C$513,FALSE))</f>
        <v/>
      </c>
      <c r="CN246" s="218" t="str">
        <f t="array" ref="CN246">INDEX('UPTD PPA KabKota'!AW$5:AW$513,MATCH($D246,'UPTD PPA KabKota'!$C$5:$C$513,FALSE))</f>
        <v/>
      </c>
      <c r="CO246" s="218" t="str">
        <f t="array" ref="CO246">INDEX('UPTD PPA KabKota'!AX$5:AX$513,MATCH($D246,'UPTD PPA KabKota'!$C$5:$C$513,FALSE))</f>
        <v>v</v>
      </c>
      <c r="CP246" s="218" t="str">
        <f t="array" ref="CP246">INDEX('UPTD PPA KabKota'!AY$5:AY$513,MATCH($D246,'UPTD PPA KabKota'!$C$5:$C$513,FALSE))</f>
        <v/>
      </c>
      <c r="CQ246" s="209" t="str">
        <f>IFERROR(__xludf.DUMMYFUNCTION("IF(ISBLANK($K246),"""",IF(REGEXMATCH($K246,""Peraturan""),""Ada"",IF(REGEXMATCH($K246,""Rekomendasi""),""Tidak Ada"", $K246)))
"),"Ada")</f>
        <v>Ada</v>
      </c>
      <c r="CR246" s="209" t="str">
        <f t="array" ref="CR246">index('UPTD PPA KabKota'!$BI$5:$BI$513,match($D246,'UPTD PPA KabKota'!$C$5:$C$513,false))</f>
        <v>Ada</v>
      </c>
      <c r="CS246" s="314" t="str">
        <f t="shared" si="39"/>
        <v>Ada</v>
      </c>
    </row>
    <row r="247">
      <c r="A247" s="334">
        <v>241.0</v>
      </c>
      <c r="B247" s="334">
        <v>5.0</v>
      </c>
      <c r="C247" s="311" t="s">
        <v>4771</v>
      </c>
      <c r="D247" s="312" t="s">
        <v>2509</v>
      </c>
      <c r="E247" s="315">
        <v>45748.0</v>
      </c>
      <c r="F247" s="218" t="str">
        <f t="array" ref="F247">INDEX('Ortala-KabKota'!F$2:F$415,MATCH($D247,'Ortala-KabKota'!$E$2:$E$415,FALSE))</f>
        <v>Iin Indira/ 081252003360</v>
      </c>
      <c r="G247" s="218" t="str">
        <f t="array" ref="G247">INDEX('Ortala-KabKota'!G$2:G$415,MATCH($D247,'Ortala-KabKota'!$E$2:$E$415,FALSE))</f>
        <v/>
      </c>
      <c r="H247" s="218" t="str">
        <f t="array" ref="H247">INDEX('Ortala-KabKota'!H$2:H$415,MATCH($D247,'Ortala-KabKota'!$E$2:$E$415,FALSE))</f>
        <v/>
      </c>
      <c r="I247" s="218" t="str">
        <f t="array" ref="I247">INDEX('Ortala-KabKota'!I$2:I$415,MATCH($D247,'Ortala-KabKota'!$E$2:$E$415,FALSE))</f>
        <v/>
      </c>
      <c r="J247" s="218" t="str">
        <f t="array" ref="J247">INDEX('Ortala-KabKota'!J$2:J$415,MATCH($D247,'Ortala-KabKota'!$E$2:$E$415,FALSE))</f>
        <v/>
      </c>
      <c r="K247" s="218" t="str">
        <f t="array" ref="K247">INDEX('Ortala-KabKota'!K$2:K$415,MATCH($D247,'Ortala-KabKota'!$E$2:$E$415,FALSE))</f>
        <v>Peraturan Bupati Blitar Nomor 154 Tahun 2022</v>
      </c>
      <c r="L247" s="218">
        <f t="array" ref="L247">INDEX('Ortala-KabKota'!L$2:L$415,MATCH($D247,'Ortala-KabKota'!$E$2:$E$415,FALSE))</f>
        <v>2022</v>
      </c>
      <c r="M247" s="218" t="str">
        <f t="array" ref="M247">INDEX('Ortala-KabKota'!M$2:M$415,MATCH($D247,'Ortala-KabKota'!$E$2:$E$415,FALSE))</f>
        <v>B</v>
      </c>
      <c r="N247" s="218" t="str">
        <f t="array" ref="N247">INDEX('Ortala-KabKota'!N$2:N$415,MATCH($D247,'Ortala-KabKota'!$E$2:$E$415,FALSE))</f>
        <v>Lies/ 082143142979</v>
      </c>
      <c r="O247" s="218" t="str">
        <f t="array" ref="O247">INDEX('Ortala-KabKota'!O$2:O$415,MATCH($D247,'Ortala-KabKota'!$E$2:$E$415,FALSE))</f>
        <v/>
      </c>
      <c r="P247" s="218" t="str">
        <f t="array" ref="P247">INDEX('Ortala-KabKota'!P$2:P$415,MATCH($D247,'Ortala-KabKota'!$E$2:$E$415,FALSE))</f>
        <v/>
      </c>
      <c r="Q247" s="218" t="str">
        <f t="array" ref="Q247">INDEX('Ortala-KabKota'!Q$2:Q$415,MATCH($D247,'Ortala-KabKota'!$E$2:$E$415,FALSE))</f>
        <v/>
      </c>
      <c r="R247" s="218" t="str">
        <f t="array" ref="R247">INDEX('Ortala-KabKota'!R$2:R$415,MATCH($D247,'Ortala-KabKota'!$E$2:$E$415,FALSE))</f>
        <v/>
      </c>
      <c r="S247" s="218" t="str">
        <f t="array" ref="S247">INDEX('Ortala-KabKota'!S$2:S$415,MATCH($D247,'Ortala-KabKota'!$E$2:$E$415,FALSE))</f>
        <v/>
      </c>
      <c r="T247" s="218" t="str">
        <f t="array" ref="T247">INDEX('Ortala-KabKota'!T$2:T$415,MATCH($D247,'Ortala-KabKota'!$E$2:$E$415,FALSE))</f>
        <v/>
      </c>
      <c r="U247" s="218" t="str">
        <f t="array" ref="U247">INDEX('Ortala-KabKota'!U$2:U$415,MATCH($D247,'Ortala-KabKota'!$E$2:$E$415,FALSE))</f>
        <v/>
      </c>
      <c r="V247" s="218" t="str">
        <f t="array" ref="V247">INDEX('Ortala-KabKota'!V$2:V$415,MATCH($D247,'Ortala-KabKota'!$E$2:$E$415,FALSE))</f>
        <v/>
      </c>
      <c r="W247" s="218" t="str">
        <f t="array" ref="W247">INDEX('Ortala-KabKota'!W$2:W$415,MATCH($D247,'Ortala-KabKota'!$E$2:$E$415,FALSE))</f>
        <v/>
      </c>
      <c r="X247" s="218" t="str">
        <f t="array" ref="X247">INDEX('Ortala-KabKota'!X$2:X$415,MATCH($D247,'Ortala-KabKota'!$E$2:$E$415,FALSE))</f>
        <v/>
      </c>
      <c r="Y247" s="218" t="str">
        <f t="array" ref="Y247">INDEX('Ortala-KabKota'!Y$2:Y$415,MATCH($D247,'Ortala-KabKota'!$E$2:$E$415,FALSE))</f>
        <v/>
      </c>
      <c r="Z247" s="218" t="str">
        <f t="array" ref="Z247">INDEX('Ortala-KabKota'!Z$2:Z$415,MATCH($D247,'Ortala-KabKota'!$E$2:$E$415,FALSE))</f>
        <v/>
      </c>
      <c r="AA247" s="218" t="str">
        <f t="array" ref="AA247">INDEX('Ortala-KabKota'!AA$2:AA$415,MATCH($D247,'Ortala-KabKota'!$E$2:$E$415,FALSE))</f>
        <v/>
      </c>
      <c r="AB247" s="218" t="str">
        <f t="array" ref="AB247">INDEX('Ortala-KabKota'!AB$2:AB$415,MATCH($D247,'Ortala-KabKota'!$E$2:$E$415,FALSE))</f>
        <v/>
      </c>
      <c r="AC247" s="218" t="str">
        <f t="array" ref="AC247">INDEX('Ortala-KabKota'!AC$2:AC$415,MATCH($D247,'Ortala-KabKota'!$E$2:$E$415,FALSE))</f>
        <v/>
      </c>
      <c r="AD247" s="218" t="str">
        <f t="array" ref="AD247">INDEX('Ortala-KabKota'!AD$2:AD$415,MATCH($D247,'Ortala-KabKota'!$E$2:$E$415,FALSE))</f>
        <v/>
      </c>
      <c r="AE247" s="218" t="str">
        <f t="array" ref="AE247">INDEX('Ortala-KabKota'!AE$2:AE$415,MATCH($D247,'Ortala-KabKota'!$E$2:$E$415,FALSE))</f>
        <v/>
      </c>
      <c r="AF247" s="218" t="str">
        <f t="array" ref="AF247">INDEX('Ortala-KabKota'!AF$2:AF$415,MATCH($D247,'Ortala-KabKota'!$E$2:$E$415,FALSE))</f>
        <v/>
      </c>
      <c r="AG247" s="218" t="str">
        <f t="array" ref="AG247">INDEX('Ortala-KabKota'!AG$2:AG$415,MATCH($D247,'Ortala-KabKota'!$E$2:$E$415,FALSE))</f>
        <v/>
      </c>
      <c r="AH247" s="218" t="str">
        <f t="array" ref="AH247">INDEX('Ortala-KabKota'!AH$2:AH$415,MATCH($D247,'Ortala-KabKota'!$E$2:$E$415,FALSE))</f>
        <v/>
      </c>
      <c r="AI247" s="218" t="str">
        <f t="array" ref="AI247">INDEX('Ortala-KabKota'!AI$2:AI$415,MATCH($D247,'Ortala-KabKota'!$E$2:$E$415,FALSE))</f>
        <v/>
      </c>
      <c r="AJ247" s="218" t="str">
        <f t="array" ref="AJ247">INDEX('Ortala-KabKota'!AJ$2:AJ$415,MATCH($D247,'Ortala-KabKota'!$E$2:$E$415,FALSE))</f>
        <v/>
      </c>
      <c r="AK247" s="218" t="str">
        <f t="array" ref="AK247">INDEX('Ortala-KabKota'!AK$2:AK$415,MATCH($D247,'Ortala-KabKota'!$E$2:$E$415,FALSE))</f>
        <v/>
      </c>
      <c r="AL247" s="218" t="str">
        <f t="array" ref="AL247">INDEX('Ortala-KabKota'!AL$2:AL$415,MATCH($D247,'Ortala-KabKota'!$E$2:$E$415,FALSE))</f>
        <v/>
      </c>
      <c r="AM247" s="218" t="str">
        <f t="array" ref="AM247">INDEX('Ortala-KabKota'!AM$2:AM$415,MATCH($D247,'Ortala-KabKota'!$E$2:$E$415,FALSE))</f>
        <v/>
      </c>
      <c r="AN247" s="218" t="str">
        <f t="array" ref="AN247">INDEX('Ortala-KabKota'!AN$2:AN$415,MATCH($D247,'Ortala-KabKota'!$E$2:$E$415,FALSE))</f>
        <v/>
      </c>
      <c r="AO247" s="218" t="str">
        <f t="array" ref="AO247">INDEX('Ortala-KabKota'!AO$2:AO$415,MATCH($D247,'Ortala-KabKota'!$E$2:$E$415,FALSE))</f>
        <v/>
      </c>
      <c r="AP247" s="218" t="str">
        <f t="array" ref="AP247">INDEX('Ortala-KabKota'!AP$2:AP$415,MATCH($D247,'Ortala-KabKota'!$E$2:$E$415,FALSE))</f>
        <v/>
      </c>
      <c r="AQ247" s="218" t="str">
        <f t="array" ref="AQ247">INDEX('Ortala-KabKota'!AQ$2:AQ$415,MATCH($D247,'Ortala-KabKota'!$E$2:$E$415,FALSE))</f>
        <v/>
      </c>
      <c r="AR247" s="218" t="str">
        <f t="array" ref="AR247">INDEX('Ortala-KabKota'!AR$2:AR$415,MATCH($D247,'Ortala-KabKota'!$E$2:$E$415,FALSE))</f>
        <v/>
      </c>
      <c r="AS247" s="218" t="str">
        <f t="array" ref="AS247">INDEX('Ortala-KabKota'!AS$2:AS$415,MATCH($D247,'Ortala-KabKota'!$E$2:$E$415,FALSE))</f>
        <v/>
      </c>
      <c r="AT247" s="218" t="str">
        <f t="array" ref="AT247">INDEX('Ortala-KabKota'!AT$2:AT$415,MATCH($D247,'Ortala-KabKota'!$E$2:$E$415,FALSE))</f>
        <v/>
      </c>
      <c r="AU247" s="218" t="str">
        <f t="array" ref="AU247">INDEX('UPTD PPA KabKota'!D$5:D$513,MATCH($D247,'UPTD PPA KabKota'!$C$5:$C$513,FALSE))</f>
        <v>Dwi Andi Prakarsa, S.IP</v>
      </c>
      <c r="AV247" s="218" t="str">
        <f t="array" ref="AV247">INDEX('UPTD PPA KabKota'!E$5:E$513,MATCH($D247,'UPTD PPA KabKota'!$C$5:$C$513,FALSE))</f>
        <v>JL. WR. Supratman no. 64 Kel. Bendogerit Kec. Sananwetan Kota Blitar</v>
      </c>
      <c r="AW247" s="218" t="str">
        <f t="array" ref="AW247">INDEX('UPTD PPA KabKota'!F$5:F$513,MATCH($D247,'UPTD PPA KabKota'!$C$5:$C$513,FALSE))</f>
        <v>-</v>
      </c>
      <c r="AX247" s="218">
        <f t="array" ref="AX247">INDEX('UPTD PPA KabKota'!G$5:G$513,MATCH($D247,'UPTD PPA KabKota'!$C$5:$C$513,FALSE))</f>
        <v>8113045200</v>
      </c>
      <c r="AY247" s="218" t="str">
        <f t="array" ref="AY247">INDEX('UPTD PPA KabKota'!H$5:H$513,MATCH($D247,'UPTD PPA KabKota'!$C$5:$C$513,FALSE))</f>
        <v>UPT PPA</v>
      </c>
      <c r="AZ247" s="218" t="str">
        <f t="array" ref="AZ247">INDEX('UPTD PPA KabKota'!I$5:I$513,MATCH($D247,'UPTD PPA KabKota'!$C$5:$C$513,FALSE))</f>
        <v>Peraturan Bupati Nomor 154 Tahun 2022</v>
      </c>
      <c r="BA247" s="218">
        <f t="array" ref="BA247">INDEX('UPTD PPA KabKota'!J$5:J$513,MATCH($D247,'UPTD PPA KabKota'!$C$5:$C$513,FALSE))</f>
        <v>2022</v>
      </c>
      <c r="BB247" s="218" t="str">
        <f t="array" ref="BB247">INDEX('UPTD PPA KabKota'!K$5:K$513,MATCH($D247,'UPTD PPA KabKota'!$C$5:$C$513,FALSE))</f>
        <v>B</v>
      </c>
      <c r="BC247" s="218" t="str">
        <f t="array" ref="BC247">INDEX('UPTD PPA KabKota'!L$5:L$513,MATCH($D247,'UPTD PPA KabKota'!$C$5:$C$513,FALSE))</f>
        <v>Dwi Andi/085736069333</v>
      </c>
      <c r="BD247" s="218" t="str">
        <f t="array" ref="BD247">INDEX('UPTD PPA KabKota'!M$5:M$513,MATCH($D247,'UPTD PPA KabKota'!$C$5:$C$513,FALSE))</f>
        <v>andi.prakarsa@gmail.com</v>
      </c>
      <c r="BE247" s="218" t="str">
        <f t="array" ref="BE247">INDEX('UPTD PPA KabKota'!N$5:N$513,MATCH($D247,'UPTD PPA KabKota'!$C$5:$C$513,FALSE))</f>
        <v>Kepala UPTD dan Kelompok Jabatan Fungsional</v>
      </c>
      <c r="BF247" s="218" t="str">
        <f t="array" ref="BF247">INDEX('UPTD PPA KabKota'!O$5:O$513,MATCH($D247,'UPTD PPA KabKota'!$C$5:$C$513,FALSE))</f>
        <v>Pinjam Gedung Selain Dinas PPPA</v>
      </c>
      <c r="BG247" s="218" t="str">
        <f t="array" ref="BG247">INDEX('UPTD PPA KabKota'!P$5:P$513,MATCH($D247,'UPTD PPA KabKota'!$C$5:$C$513,FALSE))</f>
        <v>Aset Pemda Dikelola Dinas PPPA</v>
      </c>
      <c r="BH247" s="218" t="str">
        <f t="array" ref="BH247">INDEX('UPTD PPA KabKota'!Q$5:Q$513,MATCH($D247,'UPTD PPA KabKota'!$C$5:$C$513,FALSE))</f>
        <v>Gedung Kantor UPT PPA dan Rumah Aman pinjam pakai eks rumah dinas, kekurangan petugas Jaga/Keamanan, memerlukan bangunan baru yang lebih sesuai kebutuhan.</v>
      </c>
      <c r="BI247" s="218" t="str">
        <f t="array" ref="BI247">INDEX('UPTD PPA KabKota'!R$5:R$513,MATCH($D247,'UPTD PPA KabKota'!$C$5:$C$513,FALSE))</f>
        <v>Ada</v>
      </c>
      <c r="BJ247" s="218" t="str">
        <f t="array" ref="BJ247">INDEX('UPTD PPA KabKota'!S$5:S$513,MATCH($D247,'UPTD PPA KabKota'!$C$5:$C$513,FALSE))</f>
        <v>Tidak Ada</v>
      </c>
      <c r="BK247" s="218" t="str">
        <f t="array" ref="BK247">INDEX('UPTD PPA KabKota'!T$5:T$513,MATCH($D247,'UPTD PPA KabKota'!$C$5:$C$513,FALSE))</f>
        <v>Tidak Ada</v>
      </c>
      <c r="BL247" s="218" t="str">
        <f t="array" ref="BL247">INDEX('UPTD PPA KabKota'!U$5:U$513,MATCH($D247,'UPTD PPA KabKota'!$C$5:$C$513,FALSE))</f>
        <v>Tidak Ada</v>
      </c>
      <c r="BM247" s="218" t="str">
        <f t="array" ref="BM247">INDEX('UPTD PPA KabKota'!V$5:V$513,MATCH($D247,'UPTD PPA KabKota'!$C$5:$C$513,FALSE))</f>
        <v>Tidak Ada</v>
      </c>
      <c r="BN247" s="218" t="str">
        <f t="array" ref="BN247">INDEX('UPTD PPA KabKota'!W$5:W$513,MATCH($D247,'UPTD PPA KabKota'!$C$5:$C$513,FALSE))</f>
        <v>Ada</v>
      </c>
      <c r="BO247" s="218" t="str">
        <f t="array" ref="BO247">INDEX('UPTD PPA KabKota'!X$5:X$513,MATCH($D247,'UPTD PPA KabKota'!$C$5:$C$513,FALSE))</f>
        <v>Tidak Ada</v>
      </c>
      <c r="BP247" s="218" t="str">
        <f t="array" ref="BP247">INDEX('UPTD PPA KabKota'!Y$5:Y$513,MATCH($D247,'UPTD PPA KabKota'!$C$5:$C$513,FALSE))</f>
        <v>Tidak Ada</v>
      </c>
      <c r="BQ247" s="218" t="str">
        <f t="array" ref="BQ247">INDEX('UPTD PPA KabKota'!Z$5:Z$513,MATCH($D247,'UPTD PPA KabKota'!$C$5:$C$513,FALSE))</f>
        <v>Tidak Ada</v>
      </c>
      <c r="BR247" s="218" t="str">
        <f t="array" ref="BR247">INDEX('UPTD PPA KabKota'!AA$5:AA$513,MATCH($D247,'UPTD PPA KabKota'!$C$5:$C$513,FALSE))</f>
        <v>Tidak Ada</v>
      </c>
      <c r="BS247" s="218" t="str">
        <f t="array" ref="BS247">INDEX('UPTD PPA KabKota'!AB$5:AB$513,MATCH($D247,'UPTD PPA KabKota'!$C$5:$C$513,FALSE))</f>
        <v>Tidak Ada</v>
      </c>
      <c r="BT247" s="218" t="str">
        <f t="array" ref="BT247">INDEX('UPTD PPA KabKota'!AC$5:AC$513,MATCH($D247,'UPTD PPA KabKota'!$C$5:$C$513,FALSE))</f>
        <v>Sudah</v>
      </c>
      <c r="BU247" s="218" t="str">
        <f t="array" ref="BU247">INDEX('UPTD PPA KabKota'!AD$5:AD$513,MATCH($D247,'UPTD PPA KabKota'!$C$5:$C$513,FALSE))</f>
        <v>Sudah</v>
      </c>
      <c r="BV247" s="218" t="str">
        <f t="array" ref="BV247">INDEX('UPTD PPA KabKota'!AE$5:AE$513,MATCH($D247,'UPTD PPA KabKota'!$C$5:$C$513,FALSE))</f>
        <v>Sudah</v>
      </c>
      <c r="BW247" s="218" t="str">
        <f t="array" ref="BW247">INDEX('UPTD PPA KabKota'!AF$5:AF$513,MATCH($D247,'UPTD PPA KabKota'!$C$5:$C$513,FALSE))</f>
        <v>Sudah</v>
      </c>
      <c r="BX247" s="218" t="str">
        <f t="array" ref="BX247">INDEX('UPTD PPA KabKota'!AG$5:AG$513,MATCH($D247,'UPTD PPA KabKota'!$C$5:$C$513,FALSE))</f>
        <v>Sudah</v>
      </c>
      <c r="BY247" s="218" t="str">
        <f t="array" ref="BY247">INDEX('UPTD PPA KabKota'!AH$5:AH$513,MATCH($D247,'UPTD PPA KabKota'!$C$5:$C$513,FALSE))</f>
        <v>Sudah</v>
      </c>
      <c r="BZ247" s="218" t="str">
        <f t="array" ref="BZ247">INDEX('UPTD PPA KabKota'!AI$5:AI$513,MATCH($D247,'UPTD PPA KabKota'!$C$5:$C$513,FALSE))</f>
        <v>Belum</v>
      </c>
      <c r="CA247" s="218" t="str">
        <f t="array" ref="CA247">INDEX('UPTD PPA KabKota'!AJ$5:AJ$513,MATCH($D247,'UPTD PPA KabKota'!$C$5:$C$513,FALSE))</f>
        <v>Sudah</v>
      </c>
      <c r="CB247" s="218" t="str">
        <f t="array" ref="CB247">INDEX('UPTD PPA KabKota'!AK$5:AK$513,MATCH($D247,'UPTD PPA KabKota'!$C$5:$C$513,FALSE))</f>
        <v>Belum</v>
      </c>
      <c r="CC247" s="218" t="str">
        <f t="array" ref="CC247">INDEX('UPTD PPA KabKota'!AL$5:AL$513,MATCH($D247,'UPTD PPA KabKota'!$C$5:$C$513,FALSE))</f>
        <v>Sudah</v>
      </c>
      <c r="CD247" s="218" t="str">
        <f t="array" ref="CD247">INDEX('UPTD PPA KabKota'!AM$5:AM$513,MATCH($D247,'UPTD PPA KabKota'!$C$5:$C$513,FALSE))</f>
        <v>Sudah</v>
      </c>
      <c r="CE247" s="218" t="str">
        <f t="array" ref="CE247">INDEX('UPTD PPA KabKota'!AN$5:AN$513,MATCH($D247,'UPTD PPA KabKota'!$C$5:$C$513,FALSE))</f>
        <v/>
      </c>
      <c r="CF247" s="218">
        <f t="array" ref="CF247">INDEX('UPTD PPA KabKota'!AO$5:AO$513,MATCH($D247,'UPTD PPA KabKota'!$C$5:$C$513,FALSE))</f>
        <v>150</v>
      </c>
      <c r="CG247" s="218" t="str">
        <f t="array" ref="CG247">INDEX('UPTD PPA KabKota'!AP$5:AP$513,MATCH($D247,'UPTD PPA KabKota'!$C$5:$C$513,FALSE))</f>
        <v>TPPO</v>
      </c>
      <c r="CH247" s="218" t="str">
        <f t="array" ref="CH247">INDEX('UPTD PPA KabKota'!AQ$5:AQ$513,MATCH($D247,'UPTD PPA KabKota'!$C$5:$C$513,FALSE))</f>
        <v/>
      </c>
      <c r="CI247" s="218" t="str">
        <f t="array" ref="CI247">INDEX('UPTD PPA KabKota'!AR$5:AR$513,MATCH($D247,'UPTD PPA KabKota'!$C$5:$C$513,FALSE))</f>
        <v/>
      </c>
      <c r="CJ247" s="218" t="str">
        <f t="array" ref="CJ247">INDEX('UPTD PPA KabKota'!AS$5:AS$513,MATCH($D247,'UPTD PPA KabKota'!$C$5:$C$513,FALSE))</f>
        <v/>
      </c>
      <c r="CK247" s="218" t="str">
        <f t="array" ref="CK247">INDEX('UPTD PPA KabKota'!AT$5:AT$513,MATCH($D247,'UPTD PPA KabKota'!$C$5:$C$513,FALSE))</f>
        <v/>
      </c>
      <c r="CL247" s="218" t="str">
        <f t="array" ref="CL247">INDEX('UPTD PPA KabKota'!AU$5:AU$513,MATCH($D247,'UPTD PPA KabKota'!$C$5:$C$513,FALSE))</f>
        <v/>
      </c>
      <c r="CM247" s="218" t="str">
        <f t="array" ref="CM247">INDEX('UPTD PPA KabKota'!AV$5:AV$513,MATCH($D247,'UPTD PPA KabKota'!$C$5:$C$513,FALSE))</f>
        <v/>
      </c>
      <c r="CN247" s="218" t="str">
        <f t="array" ref="CN247">INDEX('UPTD PPA KabKota'!AW$5:AW$513,MATCH($D247,'UPTD PPA KabKota'!$C$5:$C$513,FALSE))</f>
        <v>v</v>
      </c>
      <c r="CO247" s="218" t="str">
        <f t="array" ref="CO247">INDEX('UPTD PPA KabKota'!AX$5:AX$513,MATCH($D247,'UPTD PPA KabKota'!$C$5:$C$513,FALSE))</f>
        <v/>
      </c>
      <c r="CP247" s="218" t="str">
        <f t="array" ref="CP247">INDEX('UPTD PPA KabKota'!AY$5:AY$513,MATCH($D247,'UPTD PPA KabKota'!$C$5:$C$513,FALSE))</f>
        <v/>
      </c>
      <c r="CQ247" s="209" t="str">
        <f>IFERROR(__xludf.DUMMYFUNCTION("IF(ISBLANK($K247),"""",IF(REGEXMATCH($K247,""Peraturan""),""Ada"",IF(REGEXMATCH($K247,""Rekomendasi""),""Tidak Ada"", $K247)))
"),"Ada")</f>
        <v>Ada</v>
      </c>
      <c r="CR247" s="209" t="str">
        <f t="array" ref="CR247">index('UPTD PPA KabKota'!$BI$5:$BI$513,match($D247,'UPTD PPA KabKota'!$C$5:$C$513,false))</f>
        <v>Ada</v>
      </c>
      <c r="CS247" s="314" t="str">
        <f t="shared" si="39"/>
        <v>Ada</v>
      </c>
    </row>
    <row r="248">
      <c r="A248" s="334">
        <v>242.0</v>
      </c>
      <c r="B248" s="334">
        <v>6.0</v>
      </c>
      <c r="C248" s="311" t="s">
        <v>4771</v>
      </c>
      <c r="D248" s="312" t="s">
        <v>2758</v>
      </c>
      <c r="E248" s="313"/>
      <c r="F248" s="218" t="str">
        <f t="array" ref="F248">INDEX('Ortala-KabKota'!F$2:F$415,MATCH($D248,'Ortala-KabKota'!$E$2:$E$415,FALSE))</f>
        <v>#N/A</v>
      </c>
      <c r="G248" s="218" t="str">
        <f t="array" ref="G248">INDEX('Ortala-KabKota'!G$2:G$415,MATCH($D248,'Ortala-KabKota'!$E$2:$E$415,FALSE))</f>
        <v>#N/A</v>
      </c>
      <c r="H248" s="218" t="str">
        <f t="array" ref="H248">INDEX('Ortala-KabKota'!H$2:H$415,MATCH($D248,'Ortala-KabKota'!$E$2:$E$415,FALSE))</f>
        <v>#N/A</v>
      </c>
      <c r="I248" s="218" t="str">
        <f t="array" ref="I248">INDEX('Ortala-KabKota'!I$2:I$415,MATCH($D248,'Ortala-KabKota'!$E$2:$E$415,FALSE))</f>
        <v>#N/A</v>
      </c>
      <c r="J248" s="218" t="str">
        <f t="array" ref="J248">INDEX('Ortala-KabKota'!J$2:J$415,MATCH($D248,'Ortala-KabKota'!$E$2:$E$415,FALSE))</f>
        <v>#N/A</v>
      </c>
      <c r="K248" s="218" t="str">
        <f t="array" ref="K248">INDEX('Ortala-KabKota'!K$2:K$415,MATCH($D248,'Ortala-KabKota'!$E$2:$E$415,FALSE))</f>
        <v>#N/A</v>
      </c>
      <c r="L248" s="218" t="str">
        <f t="array" ref="L248">INDEX('Ortala-KabKota'!L$2:L$415,MATCH($D248,'Ortala-KabKota'!$E$2:$E$415,FALSE))</f>
        <v>#N/A</v>
      </c>
      <c r="M248" s="218" t="str">
        <f t="array" ref="M248">INDEX('Ortala-KabKota'!M$2:M$415,MATCH($D248,'Ortala-KabKota'!$E$2:$E$415,FALSE))</f>
        <v>#N/A</v>
      </c>
      <c r="N248" s="218" t="str">
        <f t="array" ref="N248">INDEX('Ortala-KabKota'!N$2:N$415,MATCH($D248,'Ortala-KabKota'!$E$2:$E$415,FALSE))</f>
        <v>#N/A</v>
      </c>
      <c r="O248" s="218" t="str">
        <f t="array" ref="O248">INDEX('Ortala-KabKota'!O$2:O$415,MATCH($D248,'Ortala-KabKota'!$E$2:$E$415,FALSE))</f>
        <v>#N/A</v>
      </c>
      <c r="P248" s="218" t="str">
        <f t="array" ref="P248">INDEX('Ortala-KabKota'!P$2:P$415,MATCH($D248,'Ortala-KabKota'!$E$2:$E$415,FALSE))</f>
        <v>#N/A</v>
      </c>
      <c r="Q248" s="218" t="str">
        <f t="array" ref="Q248">INDEX('Ortala-KabKota'!Q$2:Q$415,MATCH($D248,'Ortala-KabKota'!$E$2:$E$415,FALSE))</f>
        <v>#N/A</v>
      </c>
      <c r="R248" s="218" t="str">
        <f t="array" ref="R248">INDEX('Ortala-KabKota'!R$2:R$415,MATCH($D248,'Ortala-KabKota'!$E$2:$E$415,FALSE))</f>
        <v>#N/A</v>
      </c>
      <c r="S248" s="218" t="str">
        <f t="array" ref="S248">INDEX('Ortala-KabKota'!S$2:S$415,MATCH($D248,'Ortala-KabKota'!$E$2:$E$415,FALSE))</f>
        <v>#N/A</v>
      </c>
      <c r="T248" s="218" t="str">
        <f t="array" ref="T248">INDEX('Ortala-KabKota'!T$2:T$415,MATCH($D248,'Ortala-KabKota'!$E$2:$E$415,FALSE))</f>
        <v>#N/A</v>
      </c>
      <c r="U248" s="218" t="str">
        <f t="array" ref="U248">INDEX('Ortala-KabKota'!U$2:U$415,MATCH($D248,'Ortala-KabKota'!$E$2:$E$415,FALSE))</f>
        <v>#N/A</v>
      </c>
      <c r="V248" s="218" t="str">
        <f t="array" ref="V248">INDEX('Ortala-KabKota'!V$2:V$415,MATCH($D248,'Ortala-KabKota'!$E$2:$E$415,FALSE))</f>
        <v>#N/A</v>
      </c>
      <c r="W248" s="218" t="str">
        <f t="array" ref="W248">INDEX('Ortala-KabKota'!W$2:W$415,MATCH($D248,'Ortala-KabKota'!$E$2:$E$415,FALSE))</f>
        <v>#N/A</v>
      </c>
      <c r="X248" s="218" t="str">
        <f t="array" ref="X248">INDEX('Ortala-KabKota'!X$2:X$415,MATCH($D248,'Ortala-KabKota'!$E$2:$E$415,FALSE))</f>
        <v>#N/A</v>
      </c>
      <c r="Y248" s="218" t="str">
        <f t="array" ref="Y248">INDEX('Ortala-KabKota'!Y$2:Y$415,MATCH($D248,'Ortala-KabKota'!$E$2:$E$415,FALSE))</f>
        <v>#N/A</v>
      </c>
      <c r="Z248" s="218" t="str">
        <f t="array" ref="Z248">INDEX('Ortala-KabKota'!Z$2:Z$415,MATCH($D248,'Ortala-KabKota'!$E$2:$E$415,FALSE))</f>
        <v>#N/A</v>
      </c>
      <c r="AA248" s="218" t="str">
        <f t="array" ref="AA248">INDEX('Ortala-KabKota'!AA$2:AA$415,MATCH($D248,'Ortala-KabKota'!$E$2:$E$415,FALSE))</f>
        <v>#N/A</v>
      </c>
      <c r="AB248" s="218" t="str">
        <f t="array" ref="AB248">INDEX('Ortala-KabKota'!AB$2:AB$415,MATCH($D248,'Ortala-KabKota'!$E$2:$E$415,FALSE))</f>
        <v>#N/A</v>
      </c>
      <c r="AC248" s="218" t="str">
        <f t="array" ref="AC248">INDEX('Ortala-KabKota'!AC$2:AC$415,MATCH($D248,'Ortala-KabKota'!$E$2:$E$415,FALSE))</f>
        <v>#N/A</v>
      </c>
      <c r="AD248" s="218" t="str">
        <f t="array" ref="AD248">INDEX('Ortala-KabKota'!AD$2:AD$415,MATCH($D248,'Ortala-KabKota'!$E$2:$E$415,FALSE))</f>
        <v>#N/A</v>
      </c>
      <c r="AE248" s="218" t="str">
        <f t="array" ref="AE248">INDEX('Ortala-KabKota'!AE$2:AE$415,MATCH($D248,'Ortala-KabKota'!$E$2:$E$415,FALSE))</f>
        <v>#N/A</v>
      </c>
      <c r="AF248" s="218" t="str">
        <f t="array" ref="AF248">INDEX('Ortala-KabKota'!AF$2:AF$415,MATCH($D248,'Ortala-KabKota'!$E$2:$E$415,FALSE))</f>
        <v>#N/A</v>
      </c>
      <c r="AG248" s="218" t="str">
        <f t="array" ref="AG248">INDEX('Ortala-KabKota'!AG$2:AG$415,MATCH($D248,'Ortala-KabKota'!$E$2:$E$415,FALSE))</f>
        <v>#N/A</v>
      </c>
      <c r="AH248" s="218" t="str">
        <f t="array" ref="AH248">INDEX('Ortala-KabKota'!AH$2:AH$415,MATCH($D248,'Ortala-KabKota'!$E$2:$E$415,FALSE))</f>
        <v>#N/A</v>
      </c>
      <c r="AI248" s="218" t="str">
        <f t="array" ref="AI248">INDEX('Ortala-KabKota'!AI$2:AI$415,MATCH($D248,'Ortala-KabKota'!$E$2:$E$415,FALSE))</f>
        <v>#N/A</v>
      </c>
      <c r="AJ248" s="218" t="str">
        <f t="array" ref="AJ248">INDEX('Ortala-KabKota'!AJ$2:AJ$415,MATCH($D248,'Ortala-KabKota'!$E$2:$E$415,FALSE))</f>
        <v>#N/A</v>
      </c>
      <c r="AK248" s="218" t="str">
        <f t="array" ref="AK248">INDEX('Ortala-KabKota'!AK$2:AK$415,MATCH($D248,'Ortala-KabKota'!$E$2:$E$415,FALSE))</f>
        <v>#N/A</v>
      </c>
      <c r="AL248" s="218" t="str">
        <f t="array" ref="AL248">INDEX('Ortala-KabKota'!AL$2:AL$415,MATCH($D248,'Ortala-KabKota'!$E$2:$E$415,FALSE))</f>
        <v>#N/A</v>
      </c>
      <c r="AM248" s="218" t="str">
        <f t="array" ref="AM248">INDEX('Ortala-KabKota'!AM$2:AM$415,MATCH($D248,'Ortala-KabKota'!$E$2:$E$415,FALSE))</f>
        <v>#N/A</v>
      </c>
      <c r="AN248" s="218" t="str">
        <f t="array" ref="AN248">INDEX('Ortala-KabKota'!AN$2:AN$415,MATCH($D248,'Ortala-KabKota'!$E$2:$E$415,FALSE))</f>
        <v>#N/A</v>
      </c>
      <c r="AO248" s="218" t="str">
        <f t="array" ref="AO248">INDEX('Ortala-KabKota'!AO$2:AO$415,MATCH($D248,'Ortala-KabKota'!$E$2:$E$415,FALSE))</f>
        <v>#N/A</v>
      </c>
      <c r="AP248" s="218" t="str">
        <f t="array" ref="AP248">INDEX('Ortala-KabKota'!AP$2:AP$415,MATCH($D248,'Ortala-KabKota'!$E$2:$E$415,FALSE))</f>
        <v>#N/A</v>
      </c>
      <c r="AQ248" s="218" t="str">
        <f t="array" ref="AQ248">INDEX('Ortala-KabKota'!AQ$2:AQ$415,MATCH($D248,'Ortala-KabKota'!$E$2:$E$415,FALSE))</f>
        <v>#N/A</v>
      </c>
      <c r="AR248" s="218" t="str">
        <f t="array" ref="AR248">INDEX('Ortala-KabKota'!AR$2:AR$415,MATCH($D248,'Ortala-KabKota'!$E$2:$E$415,FALSE))</f>
        <v>#N/A</v>
      </c>
      <c r="AS248" s="218" t="str">
        <f t="array" ref="AS248">INDEX('Ortala-KabKota'!AS$2:AS$415,MATCH($D248,'Ortala-KabKota'!$E$2:$E$415,FALSE))</f>
        <v>#N/A</v>
      </c>
      <c r="AT248" s="218" t="str">
        <f t="array" ref="AT248">INDEX('Ortala-KabKota'!AT$2:AT$415,MATCH($D248,'Ortala-KabKota'!$E$2:$E$415,FALSE))</f>
        <v>#N/A</v>
      </c>
      <c r="AU248" s="218" t="str">
        <f t="array" ref="AU248">INDEX('UPTD PPA KabKota'!D$5:D$513,MATCH($D248,'UPTD PPA KabKota'!$C$5:$C$513,FALSE))</f>
        <v>Siswati, SH, MH</v>
      </c>
      <c r="AV248" s="218" t="str">
        <f t="array" ref="AV248">INDEX('UPTD PPA KabKota'!E$5:E$513,MATCH($D248,'UPTD PPA KabKota'!$C$5:$C$513,FALSE))</f>
        <v>Jl. PB. Sudirman no. 141 Kediri</v>
      </c>
      <c r="AW248" s="218" t="str">
        <f t="array" ref="AW248">INDEX('UPTD PPA KabKota'!F$5:F$513,MATCH($D248,'UPTD PPA KabKota'!$C$5:$C$513,FALSE))</f>
        <v>0354 686020</v>
      </c>
      <c r="AX248" s="218">
        <f t="array" ref="AX248">INDEX('UPTD PPA KabKota'!G$5:G$513,MATCH($D248,'UPTD PPA KabKota'!$C$5:$C$513,FALSE))</f>
        <v>81234232996</v>
      </c>
      <c r="AY248" s="218" t="str">
        <f t="array" ref="AY248">INDEX('UPTD PPA KabKota'!H$5:H$513,MATCH($D248,'UPTD PPA KabKota'!$C$5:$C$513,FALSE))</f>
        <v>UPTD PPA</v>
      </c>
      <c r="AZ248" s="218" t="str">
        <f t="array" ref="AZ248">INDEX('UPTD PPA KabKota'!I$5:I$513,MATCH($D248,'UPTD PPA KabKota'!$C$5:$C$513,FALSE))</f>
        <v>Peraturan Bupati Nomor 49 Tahun 2025</v>
      </c>
      <c r="BA248" s="218">
        <f t="array" ref="BA248">INDEX('UPTD PPA KabKota'!J$5:J$513,MATCH($D248,'UPTD PPA KabKota'!$C$5:$C$513,FALSE))</f>
        <v>2025</v>
      </c>
      <c r="BB248" s="218" t="str">
        <f t="array" ref="BB248">INDEX('UPTD PPA KabKota'!K$5:K$513,MATCH($D248,'UPTD PPA KabKota'!$C$5:$C$513,FALSE))</f>
        <v>B</v>
      </c>
      <c r="BC248" s="218" t="str">
        <f t="array" ref="BC248">INDEX('UPTD PPA KabKota'!L$5:L$513,MATCH($D248,'UPTD PPA KabKota'!$C$5:$C$513,FALSE))</f>
        <v>Siswati, SH, MH</v>
      </c>
      <c r="BD248" s="218" t="str">
        <f t="array" ref="BD248">INDEX('UPTD PPA KabKota'!M$5:M$513,MATCH($D248,'UPTD PPA KabKota'!$C$5:$C$513,FALSE))</f>
        <v>ppakabkediri@gmail.com</v>
      </c>
      <c r="BE248" s="218" t="str">
        <f t="array" ref="BE248">INDEX('UPTD PPA KabKota'!N$5:N$513,MATCH($D248,'UPTD PPA KabKota'!$C$5:$C$513,FALSE))</f>
        <v>Kepala UPTD, Kelompok Jabatan Fungsional</v>
      </c>
      <c r="BF248" s="218" t="str">
        <f t="array" ref="BF248">INDEX('UPTD PPA KabKota'!O$5:O$513,MATCH($D248,'UPTD PPA KabKota'!$C$5:$C$513,FALSE))</f>
        <v>Mandiri</v>
      </c>
      <c r="BG248" s="218" t="str">
        <f t="array" ref="BG248">INDEX('UPTD PPA KabKota'!P$5:P$513,MATCH($D248,'UPTD PPA KabKota'!$C$5:$C$513,FALSE))</f>
        <v>Tidak Punya</v>
      </c>
      <c r="BH248" s="218" t="str">
        <f t="array" ref="BH248">INDEX('UPTD PPA KabKota'!Q$5:Q$513,MATCH($D248,'UPTD PPA KabKota'!$C$5:$C$513,FALSE))</f>
        <v/>
      </c>
      <c r="BI248" s="218" t="str">
        <f t="array" ref="BI248">INDEX('UPTD PPA KabKota'!R$5:R$513,MATCH($D248,'UPTD PPA KabKota'!$C$5:$C$513,FALSE))</f>
        <v>Ada</v>
      </c>
      <c r="BJ248" s="218" t="str">
        <f t="array" ref="BJ248">INDEX('UPTD PPA KabKota'!S$5:S$513,MATCH($D248,'UPTD PPA KabKota'!$C$5:$C$513,FALSE))</f>
        <v>Ada</v>
      </c>
      <c r="BK248" s="218" t="str">
        <f t="array" ref="BK248">INDEX('UPTD PPA KabKota'!T$5:T$513,MATCH($D248,'UPTD PPA KabKota'!$C$5:$C$513,FALSE))</f>
        <v>Ada</v>
      </c>
      <c r="BL248" s="218" t="str">
        <f t="array" ref="BL248">INDEX('UPTD PPA KabKota'!U$5:U$513,MATCH($D248,'UPTD PPA KabKota'!$C$5:$C$513,FALSE))</f>
        <v>Ada</v>
      </c>
      <c r="BM248" s="218" t="str">
        <f t="array" ref="BM248">INDEX('UPTD PPA KabKota'!V$5:V$513,MATCH($D248,'UPTD PPA KabKota'!$C$5:$C$513,FALSE))</f>
        <v>Tidak Ada</v>
      </c>
      <c r="BN248" s="218" t="str">
        <f t="array" ref="BN248">INDEX('UPTD PPA KabKota'!W$5:W$513,MATCH($D248,'UPTD PPA KabKota'!$C$5:$C$513,FALSE))</f>
        <v>Tidak Ada</v>
      </c>
      <c r="BO248" s="218" t="str">
        <f t="array" ref="BO248">INDEX('UPTD PPA KabKota'!X$5:X$513,MATCH($D248,'UPTD PPA KabKota'!$C$5:$C$513,FALSE))</f>
        <v>Tidak Ada</v>
      </c>
      <c r="BP248" s="218" t="str">
        <f t="array" ref="BP248">INDEX('UPTD PPA KabKota'!Y$5:Y$513,MATCH($D248,'UPTD PPA KabKota'!$C$5:$C$513,FALSE))</f>
        <v>Tidak Ada</v>
      </c>
      <c r="BQ248" s="218" t="str">
        <f t="array" ref="BQ248">INDEX('UPTD PPA KabKota'!Z$5:Z$513,MATCH($D248,'UPTD PPA KabKota'!$C$5:$C$513,FALSE))</f>
        <v>Ada</v>
      </c>
      <c r="BR248" s="218" t="str">
        <f t="array" ref="BR248">INDEX('UPTD PPA KabKota'!AA$5:AA$513,MATCH($D248,'UPTD PPA KabKota'!$C$5:$C$513,FALSE))</f>
        <v>Tidak Ada</v>
      </c>
      <c r="BS248" s="218" t="str">
        <f t="array" ref="BS248">INDEX('UPTD PPA KabKota'!AB$5:AB$513,MATCH($D248,'UPTD PPA KabKota'!$C$5:$C$513,FALSE))</f>
        <v>Tidak Ada</v>
      </c>
      <c r="BT248" s="218" t="str">
        <f t="array" ref="BT248">INDEX('UPTD PPA KabKota'!AC$5:AC$513,MATCH($D248,'UPTD PPA KabKota'!$C$5:$C$513,FALSE))</f>
        <v>Sudah</v>
      </c>
      <c r="BU248" s="218" t="str">
        <f t="array" ref="BU248">INDEX('UPTD PPA KabKota'!AD$5:AD$513,MATCH($D248,'UPTD PPA KabKota'!$C$5:$C$513,FALSE))</f>
        <v>Sudah</v>
      </c>
      <c r="BV248" s="218" t="str">
        <f t="array" ref="BV248">INDEX('UPTD PPA KabKota'!AE$5:AE$513,MATCH($D248,'UPTD PPA KabKota'!$C$5:$C$513,FALSE))</f>
        <v>Sudah</v>
      </c>
      <c r="BW248" s="218" t="str">
        <f t="array" ref="BW248">INDEX('UPTD PPA KabKota'!AF$5:AF$513,MATCH($D248,'UPTD PPA KabKota'!$C$5:$C$513,FALSE))</f>
        <v>Sudah</v>
      </c>
      <c r="BX248" s="218" t="str">
        <f t="array" ref="BX248">INDEX('UPTD PPA KabKota'!AG$5:AG$513,MATCH($D248,'UPTD PPA KabKota'!$C$5:$C$513,FALSE))</f>
        <v>Sudah</v>
      </c>
      <c r="BY248" s="218" t="str">
        <f t="array" ref="BY248">INDEX('UPTD PPA KabKota'!AH$5:AH$513,MATCH($D248,'UPTD PPA KabKota'!$C$5:$C$513,FALSE))</f>
        <v>Sudah</v>
      </c>
      <c r="BZ248" s="218" t="str">
        <f t="array" ref="BZ248">INDEX('UPTD PPA KabKota'!AI$5:AI$513,MATCH($D248,'UPTD PPA KabKota'!$C$5:$C$513,FALSE))</f>
        <v>Sudah</v>
      </c>
      <c r="CA248" s="218" t="str">
        <f t="array" ref="CA248">INDEX('UPTD PPA KabKota'!AJ$5:AJ$513,MATCH($D248,'UPTD PPA KabKota'!$C$5:$C$513,FALSE))</f>
        <v>Sudah</v>
      </c>
      <c r="CB248" s="218" t="str">
        <f t="array" ref="CB248">INDEX('UPTD PPA KabKota'!AK$5:AK$513,MATCH($D248,'UPTD PPA KabKota'!$C$5:$C$513,FALSE))</f>
        <v>Sudah</v>
      </c>
      <c r="CC248" s="218" t="str">
        <f t="array" ref="CC248">INDEX('UPTD PPA KabKota'!AL$5:AL$513,MATCH($D248,'UPTD PPA KabKota'!$C$5:$C$513,FALSE))</f>
        <v>Sudah</v>
      </c>
      <c r="CD248" s="218" t="str">
        <f t="array" ref="CD248">INDEX('UPTD PPA KabKota'!AM$5:AM$513,MATCH($D248,'UPTD PPA KabKota'!$C$5:$C$513,FALSE))</f>
        <v>Sudah</v>
      </c>
      <c r="CE248" s="218" t="str">
        <f t="array" ref="CE248">INDEX('UPTD PPA KabKota'!AN$5:AN$513,MATCH($D248,'UPTD PPA KabKota'!$C$5:$C$513,FALSE))</f>
        <v/>
      </c>
      <c r="CF248" s="218">
        <f t="array" ref="CF248">INDEX('UPTD PPA KabKota'!AO$5:AO$513,MATCH($D248,'UPTD PPA KabKota'!$C$5:$C$513,FALSE))</f>
        <v>70</v>
      </c>
      <c r="CG248" s="218" t="str">
        <f t="array" ref="CG248">INDEX('UPTD PPA KabKota'!AP$5:AP$513,MATCH($D248,'UPTD PPA KabKota'!$C$5:$C$513,FALSE))</f>
        <v>Kekerasan Seksual</v>
      </c>
      <c r="CH248" s="218" t="str">
        <f t="array" ref="CH248">INDEX('UPTD PPA KabKota'!AQ$5:AQ$513,MATCH($D248,'UPTD PPA KabKota'!$C$5:$C$513,FALSE))</f>
        <v/>
      </c>
      <c r="CI248" s="218" t="str">
        <f t="array" ref="CI248">INDEX('UPTD PPA KabKota'!AR$5:AR$513,MATCH($D248,'UPTD PPA KabKota'!$C$5:$C$513,FALSE))</f>
        <v/>
      </c>
      <c r="CJ248" s="218" t="str">
        <f t="array" ref="CJ248">INDEX('UPTD PPA KabKota'!AS$5:AS$513,MATCH($D248,'UPTD PPA KabKota'!$C$5:$C$513,FALSE))</f>
        <v/>
      </c>
      <c r="CK248" s="218" t="str">
        <f t="array" ref="CK248">INDEX('UPTD PPA KabKota'!AT$5:AT$513,MATCH($D248,'UPTD PPA KabKota'!$C$5:$C$513,FALSE))</f>
        <v/>
      </c>
      <c r="CL248" s="218" t="str">
        <f t="array" ref="CL248">INDEX('UPTD PPA KabKota'!AU$5:AU$513,MATCH($D248,'UPTD PPA KabKota'!$C$5:$C$513,FALSE))</f>
        <v/>
      </c>
      <c r="CM248" s="218" t="str">
        <f t="array" ref="CM248">INDEX('UPTD PPA KabKota'!AV$5:AV$513,MATCH($D248,'UPTD PPA KabKota'!$C$5:$C$513,FALSE))</f>
        <v/>
      </c>
      <c r="CN248" s="218" t="str">
        <f t="array" ref="CN248">INDEX('UPTD PPA KabKota'!AW$5:AW$513,MATCH($D248,'UPTD PPA KabKota'!$C$5:$C$513,FALSE))</f>
        <v/>
      </c>
      <c r="CO248" s="218" t="str">
        <f t="array" ref="CO248">INDEX('UPTD PPA KabKota'!AX$5:AX$513,MATCH($D248,'UPTD PPA KabKota'!$C$5:$C$513,FALSE))</f>
        <v/>
      </c>
      <c r="CP248" s="218" t="str">
        <f t="array" ref="CP248">INDEX('UPTD PPA KabKota'!AY$5:AY$513,MATCH($D248,'UPTD PPA KabKota'!$C$5:$C$513,FALSE))</f>
        <v/>
      </c>
      <c r="CQ248" s="209" t="str">
        <f>IFERROR(__xludf.DUMMYFUNCTION("IF(ISBLANK($K248),"""",IF(REGEXMATCH($K248,""Peraturan""),""Ada"",IF(REGEXMATCH($K248,""Rekomendasi""),""Tidak Ada"", $K248)))
"),"#N/A")</f>
        <v>#N/A</v>
      </c>
      <c r="CR248" s="209" t="str">
        <f t="array" ref="CR248">index('UPTD PPA KabKota'!$BI$5:$BI$513,match($D248,'UPTD PPA KabKota'!$C$5:$C$513,false))</f>
        <v>Ada</v>
      </c>
      <c r="CS248" s="314" t="str">
        <f t="shared" si="39"/>
        <v>#N/A</v>
      </c>
    </row>
    <row r="249">
      <c r="A249" s="334">
        <v>243.0</v>
      </c>
      <c r="B249" s="334">
        <v>7.0</v>
      </c>
      <c r="C249" s="311" t="s">
        <v>4771</v>
      </c>
      <c r="D249" s="312" t="s">
        <v>2594</v>
      </c>
      <c r="E249" s="315">
        <v>45689.0</v>
      </c>
      <c r="F249" s="218" t="str">
        <f t="array" ref="F249">INDEX('Ortala-KabKota'!F$2:F$415,MATCH($D249,'Ortala-KabKota'!$E$2:$E$415,FALSE))</f>
        <v>Atka/ 087758585538</v>
      </c>
      <c r="G249" s="218" t="str">
        <f t="array" ref="G249">INDEX('Ortala-KabKota'!G$2:G$415,MATCH($D249,'Ortala-KabKota'!$E$2:$E$415,FALSE))</f>
        <v>JL. NUSA BARONG NOMOR 13 MALANG</v>
      </c>
      <c r="H249" s="218" t="str">
        <f t="array" ref="H249">INDEX('Ortala-KabKota'!H$2:H$415,MATCH($D249,'Ortala-KabKota'!$E$2:$E$415,FALSE))</f>
        <v>(031)346682</v>
      </c>
      <c r="I249" s="218" t="str">
        <f t="array" ref="I249">INDEX('Ortala-KabKota'!I$2:I$415,MATCH($D249,'Ortala-KabKota'!$E$2:$E$415,FALSE))</f>
        <v>081232575796</v>
      </c>
      <c r="J249" s="218" t="str">
        <f t="array" ref="J249">INDEX('Ortala-KabKota'!J$2:J$415,MATCH($D249,'Ortala-KabKota'!$E$2:$E$415,FALSE))</f>
        <v>UPTD PPA</v>
      </c>
      <c r="K249" s="218" t="str">
        <f t="array" ref="K249">INDEX('Ortala-KabKota'!K$2:K$415,MATCH($D249,'Ortala-KabKota'!$E$2:$E$415,FALSE))</f>
        <v>Peraturan Bupati Malang Nomor 26 Tahun 2021</v>
      </c>
      <c r="L249" s="218">
        <f t="array" ref="L249">INDEX('Ortala-KabKota'!L$2:L$415,MATCH($D249,'Ortala-KabKota'!$E$2:$E$415,FALSE))</f>
        <v>2021</v>
      </c>
      <c r="M249" s="218" t="str">
        <f t="array" ref="M249">INDEX('Ortala-KabKota'!M$2:M$415,MATCH($D249,'Ortala-KabKota'!$E$2:$E$415,FALSE))</f>
        <v>B</v>
      </c>
      <c r="N249" s="218" t="str">
        <f t="array" ref="N249">INDEX('Ortala-KabKota'!N$2:N$415,MATCH($D249,'Ortala-KabKota'!$E$2:$E$415,FALSE))</f>
        <v/>
      </c>
      <c r="O249" s="218" t="str">
        <f t="array" ref="O249">INDEX('Ortala-KabKota'!O$2:O$415,MATCH($D249,'Ortala-KabKota'!$E$2:$E$415,FALSE))</f>
        <v>kpppamalang@gmail.com</v>
      </c>
      <c r="P249" s="218" t="str">
        <f t="array" ref="P249">INDEX('Ortala-KabKota'!P$2:P$415,MATCH($D249,'Ortala-KabKota'!$E$2:$E$415,FALSE))</f>
        <v/>
      </c>
      <c r="Q249" s="218" t="str">
        <f t="array" ref="Q249">INDEX('Ortala-KabKota'!Q$2:Q$415,MATCH($D249,'Ortala-KabKota'!$E$2:$E$415,FALSE))</f>
        <v>MANDIRI</v>
      </c>
      <c r="R249" s="218" t="str">
        <f t="array" ref="R249">INDEX('Ortala-KabKota'!R$2:R$415,MATCH($D249,'Ortala-KabKota'!$E$2:$E$415,FALSE))</f>
        <v>MILIK SENDIRI</v>
      </c>
      <c r="S249" s="218" t="str">
        <f t="array" ref="S249">INDEX('Ortala-KabKota'!S$2:S$415,MATCH($D249,'Ortala-KabKota'!$E$2:$E$415,FALSE))</f>
        <v>STATUS KEPEMILIKAN ASET PEMERINTAH KABUPATEN MALANG</v>
      </c>
      <c r="T249" s="218">
        <f t="array" ref="T249">INDEX('Ortala-KabKota'!T$2:T$415,MATCH($D249,'Ortala-KabKota'!$E$2:$E$415,FALSE))</f>
        <v>1</v>
      </c>
      <c r="U249" s="218">
        <f t="array" ref="U249">INDEX('Ortala-KabKota'!U$2:U$415,MATCH($D249,'Ortala-KabKota'!$E$2:$E$415,FALSE))</f>
        <v>0</v>
      </c>
      <c r="V249" s="218">
        <f t="array" ref="V249">INDEX('Ortala-KabKota'!V$2:V$415,MATCH($D249,'Ortala-KabKota'!$E$2:$E$415,FALSE))</f>
        <v>1</v>
      </c>
      <c r="W249" s="218">
        <f t="array" ref="W249">INDEX('Ortala-KabKota'!W$2:W$415,MATCH($D249,'Ortala-KabKota'!$E$2:$E$415,FALSE))</f>
        <v>0</v>
      </c>
      <c r="X249" s="218">
        <f t="array" ref="X249">INDEX('Ortala-KabKota'!X$2:X$415,MATCH($D249,'Ortala-KabKota'!$E$2:$E$415,FALSE))</f>
        <v>0</v>
      </c>
      <c r="Y249" s="218">
        <f t="array" ref="Y249">INDEX('Ortala-KabKota'!Y$2:Y$415,MATCH($D249,'Ortala-KabKota'!$E$2:$E$415,FALSE))</f>
        <v>0</v>
      </c>
      <c r="Z249" s="218">
        <f t="array" ref="Z249">INDEX('Ortala-KabKota'!Z$2:Z$415,MATCH($D249,'Ortala-KabKota'!$E$2:$E$415,FALSE))</f>
        <v>0</v>
      </c>
      <c r="AA249" s="218">
        <f t="array" ref="AA249">INDEX('Ortala-KabKota'!AA$2:AA$415,MATCH($D249,'Ortala-KabKota'!$E$2:$E$415,FALSE))</f>
        <v>0</v>
      </c>
      <c r="AB249" s="218">
        <f t="array" ref="AB249">INDEX('Ortala-KabKota'!AB$2:AB$415,MATCH($D249,'Ortala-KabKota'!$E$2:$E$415,FALSE))</f>
        <v>0</v>
      </c>
      <c r="AC249" s="218">
        <f t="array" ref="AC249">INDEX('Ortala-KabKota'!AC$2:AC$415,MATCH($D249,'Ortala-KabKota'!$E$2:$E$415,FALSE))</f>
        <v>0</v>
      </c>
      <c r="AD249" s="218">
        <f t="array" ref="AD249">INDEX('Ortala-KabKota'!AD$2:AD$415,MATCH($D249,'Ortala-KabKota'!$E$2:$E$415,FALSE))</f>
        <v>0</v>
      </c>
      <c r="AE249" s="218">
        <f t="array" ref="AE249">INDEX('Ortala-KabKota'!AE$2:AE$415,MATCH($D249,'Ortala-KabKota'!$E$2:$E$415,FALSE))</f>
        <v>1</v>
      </c>
      <c r="AF249" s="218">
        <f t="array" ref="AF249">INDEX('Ortala-KabKota'!AF$2:AF$415,MATCH($D249,'Ortala-KabKota'!$E$2:$E$415,FALSE))</f>
        <v>1</v>
      </c>
      <c r="AG249" s="218">
        <f t="array" ref="AG249">INDEX('Ortala-KabKota'!AG$2:AG$415,MATCH($D249,'Ortala-KabKota'!$E$2:$E$415,FALSE))</f>
        <v>1</v>
      </c>
      <c r="AH249" s="218">
        <f t="array" ref="AH249">INDEX('Ortala-KabKota'!AH$2:AH$415,MATCH($D249,'Ortala-KabKota'!$E$2:$E$415,FALSE))</f>
        <v>1</v>
      </c>
      <c r="AI249" s="218" t="str">
        <f t="array" ref="AI249">INDEX('Ortala-KabKota'!AI$2:AI$415,MATCH($D249,'Ortala-KabKota'!$E$2:$E$415,FALSE))</f>
        <v>BAGI KORBAN YANG MEMBUTUHKAN PENAMPUNGAN SEMENTARA AKAN DIBAWA KE SHELTER DENGAN DIDAMPINGI KONSELOR PENDAMPING</v>
      </c>
      <c r="AJ249" s="218">
        <f t="array" ref="AJ249">INDEX('Ortala-KabKota'!AJ$2:AJ$415,MATCH($D249,'Ortala-KabKota'!$E$2:$E$415,FALSE))</f>
        <v>1</v>
      </c>
      <c r="AK249" s="218">
        <f t="array" ref="AK249">INDEX('Ortala-KabKota'!AK$2:AK$415,MATCH($D249,'Ortala-KabKota'!$E$2:$E$415,FALSE))</f>
        <v>1</v>
      </c>
      <c r="AL249" s="218">
        <f t="array" ref="AL249">INDEX('Ortala-KabKota'!AL$2:AL$415,MATCH($D249,'Ortala-KabKota'!$E$2:$E$415,FALSE))</f>
        <v>78</v>
      </c>
      <c r="AM249" s="218" t="str">
        <f t="array" ref="AM249">INDEX('Ortala-KabKota'!AM$2:AM$415,MATCH($D249,'Ortala-KabKota'!$E$2:$E$415,FALSE))</f>
        <v>Kekerasan Fisik</v>
      </c>
      <c r="AN249" s="218" t="str">
        <f t="array" ref="AN249">INDEX('Ortala-KabKota'!AN$2:AN$415,MATCH($D249,'Ortala-KabKota'!$E$2:$E$415,FALSE))</f>
        <v/>
      </c>
      <c r="AO249" s="218" t="str">
        <f t="array" ref="AO249">INDEX('Ortala-KabKota'!AO$2:AO$415,MATCH($D249,'Ortala-KabKota'!$E$2:$E$415,FALSE))</f>
        <v/>
      </c>
      <c r="AP249" s="218" t="str">
        <f t="array" ref="AP249">INDEX('Ortala-KabKota'!AP$2:AP$415,MATCH($D249,'Ortala-KabKota'!$E$2:$E$415,FALSE))</f>
        <v/>
      </c>
      <c r="AQ249" s="218" t="str">
        <f t="array" ref="AQ249">INDEX('Ortala-KabKota'!AQ$2:AQ$415,MATCH($D249,'Ortala-KabKota'!$E$2:$E$415,FALSE))</f>
        <v/>
      </c>
      <c r="AR249" s="218" t="str">
        <f t="array" ref="AR249">INDEX('Ortala-KabKota'!AR$2:AR$415,MATCH($D249,'Ortala-KabKota'!$E$2:$E$415,FALSE))</f>
        <v/>
      </c>
      <c r="AS249" s="218" t="str">
        <f t="array" ref="AS249">INDEX('Ortala-KabKota'!AS$2:AS$415,MATCH($D249,'Ortala-KabKota'!$E$2:$E$415,FALSE))</f>
        <v/>
      </c>
      <c r="AT249" s="218">
        <f t="array" ref="AT249">INDEX('Ortala-KabKota'!AT$2:AT$415,MATCH($D249,'Ortala-KabKota'!$E$2:$E$415,FALSE))</f>
        <v>1</v>
      </c>
      <c r="AU249" s="218" t="str">
        <f t="array" ref="AU249">INDEX('UPTD PPA KabKota'!D$5:D$513,MATCH($D249,'UPTD PPA KabKota'!$C$5:$C$513,FALSE))</f>
        <v>ULFI ATKA ARIARTI, S.Psi</v>
      </c>
      <c r="AV249" s="218" t="str">
        <f t="array" ref="AV249">INDEX('UPTD PPA KabKota'!E$5:E$513,MATCH($D249,'UPTD PPA KabKota'!$C$5:$C$513,FALSE))</f>
        <v>Jl Nusa Barong 13, Kasin, Kecamatan Klojen, Kota Malang</v>
      </c>
      <c r="AW249" s="218" t="str">
        <f t="array" ref="AW249">INDEX('UPTD PPA KabKota'!F$5:F$513,MATCH($D249,'UPTD PPA KabKota'!$C$5:$C$513,FALSE))</f>
        <v>-</v>
      </c>
      <c r="AX249" s="218">
        <f t="array" ref="AX249">INDEX('UPTD PPA KabKota'!G$5:G$513,MATCH($D249,'UPTD PPA KabKota'!$C$5:$C$513,FALSE))</f>
        <v>81232575796</v>
      </c>
      <c r="AY249" s="218" t="str">
        <f t="array" ref="AY249">INDEX('UPTD PPA KabKota'!H$5:H$513,MATCH($D249,'UPTD PPA KabKota'!$C$5:$C$513,FALSE))</f>
        <v>UPTD PPA</v>
      </c>
      <c r="AZ249" s="218" t="str">
        <f t="array" ref="AZ249">INDEX('UPTD PPA KabKota'!I$5:I$513,MATCH($D249,'UPTD PPA KabKota'!$C$5:$C$513,FALSE))</f>
        <v>Peraturan Bupati Malang Nomor 26 Tahun 2021</v>
      </c>
      <c r="BA249" s="218">
        <f t="array" ref="BA249">INDEX('UPTD PPA KabKota'!J$5:J$513,MATCH($D249,'UPTD PPA KabKota'!$C$5:$C$513,FALSE))</f>
        <v>2021</v>
      </c>
      <c r="BB249" s="218" t="str">
        <f t="array" ref="BB249">INDEX('UPTD PPA KabKota'!K$5:K$513,MATCH($D249,'UPTD PPA KabKota'!$C$5:$C$513,FALSE))</f>
        <v>B</v>
      </c>
      <c r="BC249" s="218">
        <f t="array" ref="BC249">INDEX('UPTD PPA KabKota'!L$5:L$513,MATCH($D249,'UPTD PPA KabKota'!$C$5:$C$513,FALSE))</f>
        <v>87758585538</v>
      </c>
      <c r="BD249" s="218" t="str">
        <f t="array" ref="BD249">INDEX('UPTD PPA KabKota'!M$5:M$513,MATCH($D249,'UPTD PPA KabKota'!$C$5:$C$513,FALSE))</f>
        <v>uptddp3a@gmail.com</v>
      </c>
      <c r="BE249" s="218" t="str">
        <f t="array" ref="BE249">INDEX('UPTD PPA KabKota'!N$5:N$513,MATCH($D249,'UPTD PPA KabKota'!$C$5:$C$513,FALSE))</f>
        <v>Kepala UPTD PPA, Pelaksana</v>
      </c>
      <c r="BF249" s="218" t="str">
        <f t="array" ref="BF249">INDEX('UPTD PPA KabKota'!O$5:O$513,MATCH($D249,'UPTD PPA KabKota'!$C$5:$C$513,FALSE))</f>
        <v>Proses Rehab, saat masih bergabung dengan dinas</v>
      </c>
      <c r="BG249" s="218" t="str">
        <f t="array" ref="BG249">INDEX('UPTD PPA KabKota'!P$5:P$513,MATCH($D249,'UPTD PPA KabKota'!$C$5:$C$513,FALSE))</f>
        <v>Proses renov, saat ini tidak ada</v>
      </c>
      <c r="BH249" s="218" t="str">
        <f t="array" ref="BH249">INDEX('UPTD PPA KabKota'!Q$5:Q$513,MATCH($D249,'UPTD PPA KabKota'!$C$5:$C$513,FALSE))</f>
        <v>Tidak ada</v>
      </c>
      <c r="BI249" s="218" t="str">
        <f t="array" ref="BI249">INDEX('UPTD PPA KabKota'!R$5:R$513,MATCH($D249,'UPTD PPA KabKota'!$C$5:$C$513,FALSE))</f>
        <v>Ada</v>
      </c>
      <c r="BJ249" s="218" t="str">
        <f t="array" ref="BJ249">INDEX('UPTD PPA KabKota'!S$5:S$513,MATCH($D249,'UPTD PPA KabKota'!$C$5:$C$513,FALSE))</f>
        <v>Ada</v>
      </c>
      <c r="BK249" s="218" t="str">
        <f t="array" ref="BK249">INDEX('UPTD PPA KabKota'!T$5:T$513,MATCH($D249,'UPTD PPA KabKota'!$C$5:$C$513,FALSE))</f>
        <v>Ada</v>
      </c>
      <c r="BL249" s="218" t="str">
        <f t="array" ref="BL249">INDEX('UPTD PPA KabKota'!U$5:U$513,MATCH($D249,'UPTD PPA KabKota'!$C$5:$C$513,FALSE))</f>
        <v>Tidak Ada</v>
      </c>
      <c r="BM249" s="218" t="str">
        <f t="array" ref="BM249">INDEX('UPTD PPA KabKota'!V$5:V$513,MATCH($D249,'UPTD PPA KabKota'!$C$5:$C$513,FALSE))</f>
        <v>Tidak Ada</v>
      </c>
      <c r="BN249" s="218" t="str">
        <f t="array" ref="BN249">INDEX('UPTD PPA KabKota'!W$5:W$513,MATCH($D249,'UPTD PPA KabKota'!$C$5:$C$513,FALSE))</f>
        <v>Tidak Ada</v>
      </c>
      <c r="BO249" s="218" t="str">
        <f t="array" ref="BO249">INDEX('UPTD PPA KabKota'!X$5:X$513,MATCH($D249,'UPTD PPA KabKota'!$C$5:$C$513,FALSE))</f>
        <v>Tidak Ada</v>
      </c>
      <c r="BP249" s="218" t="str">
        <f t="array" ref="BP249">INDEX('UPTD PPA KabKota'!Y$5:Y$513,MATCH($D249,'UPTD PPA KabKota'!$C$5:$C$513,FALSE))</f>
        <v>Tidak Ada</v>
      </c>
      <c r="BQ249" s="218" t="str">
        <f t="array" ref="BQ249">INDEX('UPTD PPA KabKota'!Z$5:Z$513,MATCH($D249,'UPTD PPA KabKota'!$C$5:$C$513,FALSE))</f>
        <v>Tidak Ada</v>
      </c>
      <c r="BR249" s="218" t="str">
        <f t="array" ref="BR249">INDEX('UPTD PPA KabKota'!AA$5:AA$513,MATCH($D249,'UPTD PPA KabKota'!$C$5:$C$513,FALSE))</f>
        <v>Tidak Ada</v>
      </c>
      <c r="BS249" s="218" t="str">
        <f t="array" ref="BS249">INDEX('UPTD PPA KabKota'!AB$5:AB$513,MATCH($D249,'UPTD PPA KabKota'!$C$5:$C$513,FALSE))</f>
        <v>Tidak Ada</v>
      </c>
      <c r="BT249" s="218" t="str">
        <f t="array" ref="BT249">INDEX('UPTD PPA KabKota'!AC$5:AC$513,MATCH($D249,'UPTD PPA KabKota'!$C$5:$C$513,FALSE))</f>
        <v>Sudah</v>
      </c>
      <c r="BU249" s="218" t="str">
        <f t="array" ref="BU249">INDEX('UPTD PPA KabKota'!AD$5:AD$513,MATCH($D249,'UPTD PPA KabKota'!$C$5:$C$513,FALSE))</f>
        <v>Sudah</v>
      </c>
      <c r="BV249" s="218" t="str">
        <f t="array" ref="BV249">INDEX('UPTD PPA KabKota'!AE$5:AE$513,MATCH($D249,'UPTD PPA KabKota'!$C$5:$C$513,FALSE))</f>
        <v>Belum</v>
      </c>
      <c r="BW249" s="218" t="str">
        <f t="array" ref="BW249">INDEX('UPTD PPA KabKota'!AF$5:AF$513,MATCH($D249,'UPTD PPA KabKota'!$C$5:$C$513,FALSE))</f>
        <v>Sudah</v>
      </c>
      <c r="BX249" s="218" t="str">
        <f t="array" ref="BX249">INDEX('UPTD PPA KabKota'!AG$5:AG$513,MATCH($D249,'UPTD PPA KabKota'!$C$5:$C$513,FALSE))</f>
        <v>Sudah</v>
      </c>
      <c r="BY249" s="218" t="str">
        <f t="array" ref="BY249">INDEX('UPTD PPA KabKota'!AH$5:AH$513,MATCH($D249,'UPTD PPA KabKota'!$C$5:$C$513,FALSE))</f>
        <v>Sudah</v>
      </c>
      <c r="BZ249" s="218" t="str">
        <f t="array" ref="BZ249">INDEX('UPTD PPA KabKota'!AI$5:AI$513,MATCH($D249,'UPTD PPA KabKota'!$C$5:$C$513,FALSE))</f>
        <v>Sudah</v>
      </c>
      <c r="CA249" s="218" t="str">
        <f t="array" ref="CA249">INDEX('UPTD PPA KabKota'!AJ$5:AJ$513,MATCH($D249,'UPTD PPA KabKota'!$C$5:$C$513,FALSE))</f>
        <v>Sudah</v>
      </c>
      <c r="CB249" s="218" t="str">
        <f t="array" ref="CB249">INDEX('UPTD PPA KabKota'!AK$5:AK$513,MATCH($D249,'UPTD PPA KabKota'!$C$5:$C$513,FALSE))</f>
        <v>Belum</v>
      </c>
      <c r="CC249" s="218" t="str">
        <f t="array" ref="CC249">INDEX('UPTD PPA KabKota'!AL$5:AL$513,MATCH($D249,'UPTD PPA KabKota'!$C$5:$C$513,FALSE))</f>
        <v>Sudah</v>
      </c>
      <c r="CD249" s="218" t="str">
        <f t="array" ref="CD249">INDEX('UPTD PPA KabKota'!AM$5:AM$513,MATCH($D249,'UPTD PPA KabKota'!$C$5:$C$513,FALSE))</f>
        <v>Sudah</v>
      </c>
      <c r="CE249" s="218" t="str">
        <f t="array" ref="CE249">INDEX('UPTD PPA KabKota'!AN$5:AN$513,MATCH($D249,'UPTD PPA KabKota'!$C$5:$C$513,FALSE))</f>
        <v>Tidak ada</v>
      </c>
      <c r="CF249" s="218">
        <f t="array" ref="CF249">INDEX('UPTD PPA KabKota'!AO$5:AO$513,MATCH($D249,'UPTD PPA KabKota'!$C$5:$C$513,FALSE))</f>
        <v>183</v>
      </c>
      <c r="CG249" s="218" t="str">
        <f t="array" ref="CG249">INDEX('UPTD PPA KabKota'!AP$5:AP$513,MATCH($D249,'UPTD PPA KabKota'!$C$5:$C$513,FALSE))</f>
        <v/>
      </c>
      <c r="CH249" s="218" t="str">
        <f t="array" ref="CH249">INDEX('UPTD PPA KabKota'!AQ$5:AQ$513,MATCH($D249,'UPTD PPA KabKota'!$C$5:$C$513,FALSE))</f>
        <v/>
      </c>
      <c r="CI249" s="218" t="str">
        <f t="array" ref="CI249">INDEX('UPTD PPA KabKota'!AR$5:AR$513,MATCH($D249,'UPTD PPA KabKota'!$C$5:$C$513,FALSE))</f>
        <v/>
      </c>
      <c r="CJ249" s="218" t="str">
        <f t="array" ref="CJ249">INDEX('UPTD PPA KabKota'!AS$5:AS$513,MATCH($D249,'UPTD PPA KabKota'!$C$5:$C$513,FALSE))</f>
        <v/>
      </c>
      <c r="CK249" s="218" t="str">
        <f t="array" ref="CK249">INDEX('UPTD PPA KabKota'!AT$5:AT$513,MATCH($D249,'UPTD PPA KabKota'!$C$5:$C$513,FALSE))</f>
        <v/>
      </c>
      <c r="CL249" s="218" t="str">
        <f t="array" ref="CL249">INDEX('UPTD PPA KabKota'!AU$5:AU$513,MATCH($D249,'UPTD PPA KabKota'!$C$5:$C$513,FALSE))</f>
        <v/>
      </c>
      <c r="CM249" s="218" t="str">
        <f t="array" ref="CM249">INDEX('UPTD PPA KabKota'!AV$5:AV$513,MATCH($D249,'UPTD PPA KabKota'!$C$5:$C$513,FALSE))</f>
        <v>v</v>
      </c>
      <c r="CN249" s="218" t="str">
        <f t="array" ref="CN249">INDEX('UPTD PPA KabKota'!AW$5:AW$513,MATCH($D249,'UPTD PPA KabKota'!$C$5:$C$513,FALSE))</f>
        <v/>
      </c>
      <c r="CO249" s="218" t="str">
        <f t="array" ref="CO249">INDEX('UPTD PPA KabKota'!AX$5:AX$513,MATCH($D249,'UPTD PPA KabKota'!$C$5:$C$513,FALSE))</f>
        <v/>
      </c>
      <c r="CP249" s="218" t="str">
        <f t="array" ref="CP249">INDEX('UPTD PPA KabKota'!AY$5:AY$513,MATCH($D249,'UPTD PPA KabKota'!$C$5:$C$513,FALSE))</f>
        <v/>
      </c>
      <c r="CQ249" s="209" t="str">
        <f>IFERROR(__xludf.DUMMYFUNCTION("IF(ISBLANK($K249),"""",IF(REGEXMATCH($K249,""Peraturan""),""Ada"",IF(REGEXMATCH($K249,""Rekomendasi""),""Tidak Ada"", $K249)))
"),"Ada")</f>
        <v>Ada</v>
      </c>
      <c r="CR249" s="209" t="str">
        <f t="array" ref="CR249">index('UPTD PPA KabKota'!$BI$5:$BI$513,match($D249,'UPTD PPA KabKota'!$C$5:$C$513,false))</f>
        <v>Ada</v>
      </c>
      <c r="CS249" s="314" t="str">
        <f t="shared" si="39"/>
        <v>Ada</v>
      </c>
    </row>
    <row r="250">
      <c r="A250" s="334">
        <v>244.0</v>
      </c>
      <c r="B250" s="334">
        <v>8.0</v>
      </c>
      <c r="C250" s="311" t="s">
        <v>4771</v>
      </c>
      <c r="D250" s="312" t="s">
        <v>2767</v>
      </c>
      <c r="E250" s="315"/>
      <c r="F250" s="218" t="str">
        <f t="array" ref="F250">INDEX('Ortala-KabKota'!F$2:F$415,MATCH($D250,'Ortala-KabKota'!$E$2:$E$415,FALSE))</f>
        <v>#N/A</v>
      </c>
      <c r="G250" s="218" t="str">
        <f t="array" ref="G250">INDEX('Ortala-KabKota'!G$2:G$415,MATCH($D250,'Ortala-KabKota'!$E$2:$E$415,FALSE))</f>
        <v>#N/A</v>
      </c>
      <c r="H250" s="218" t="str">
        <f t="array" ref="H250">INDEX('Ortala-KabKota'!H$2:H$415,MATCH($D250,'Ortala-KabKota'!$E$2:$E$415,FALSE))</f>
        <v>#N/A</v>
      </c>
      <c r="I250" s="218" t="str">
        <f t="array" ref="I250">INDEX('Ortala-KabKota'!I$2:I$415,MATCH($D250,'Ortala-KabKota'!$E$2:$E$415,FALSE))</f>
        <v>#N/A</v>
      </c>
      <c r="J250" s="218" t="str">
        <f t="array" ref="J250">INDEX('Ortala-KabKota'!J$2:J$415,MATCH($D250,'Ortala-KabKota'!$E$2:$E$415,FALSE))</f>
        <v>#N/A</v>
      </c>
      <c r="K250" s="218" t="str">
        <f t="array" ref="K250">INDEX('Ortala-KabKota'!K$2:K$415,MATCH($D250,'Ortala-KabKota'!$E$2:$E$415,FALSE))</f>
        <v>#N/A</v>
      </c>
      <c r="L250" s="218" t="str">
        <f t="array" ref="L250">INDEX('Ortala-KabKota'!L$2:L$415,MATCH($D250,'Ortala-KabKota'!$E$2:$E$415,FALSE))</f>
        <v>#N/A</v>
      </c>
      <c r="M250" s="218" t="str">
        <f t="array" ref="M250">INDEX('Ortala-KabKota'!M$2:M$415,MATCH($D250,'Ortala-KabKota'!$E$2:$E$415,FALSE))</f>
        <v>#N/A</v>
      </c>
      <c r="N250" s="218" t="str">
        <f t="array" ref="N250">INDEX('Ortala-KabKota'!N$2:N$415,MATCH($D250,'Ortala-KabKota'!$E$2:$E$415,FALSE))</f>
        <v>#N/A</v>
      </c>
      <c r="O250" s="218" t="str">
        <f t="array" ref="O250">INDEX('Ortala-KabKota'!O$2:O$415,MATCH($D250,'Ortala-KabKota'!$E$2:$E$415,FALSE))</f>
        <v>#N/A</v>
      </c>
      <c r="P250" s="218" t="str">
        <f t="array" ref="P250">INDEX('Ortala-KabKota'!P$2:P$415,MATCH($D250,'Ortala-KabKota'!$E$2:$E$415,FALSE))</f>
        <v>#N/A</v>
      </c>
      <c r="Q250" s="218" t="str">
        <f t="array" ref="Q250">INDEX('Ortala-KabKota'!Q$2:Q$415,MATCH($D250,'Ortala-KabKota'!$E$2:$E$415,FALSE))</f>
        <v>#N/A</v>
      </c>
      <c r="R250" s="218" t="str">
        <f t="array" ref="R250">INDEX('Ortala-KabKota'!R$2:R$415,MATCH($D250,'Ortala-KabKota'!$E$2:$E$415,FALSE))</f>
        <v>#N/A</v>
      </c>
      <c r="S250" s="218" t="str">
        <f t="array" ref="S250">INDEX('Ortala-KabKota'!S$2:S$415,MATCH($D250,'Ortala-KabKota'!$E$2:$E$415,FALSE))</f>
        <v>#N/A</v>
      </c>
      <c r="T250" s="218" t="str">
        <f t="array" ref="T250">INDEX('Ortala-KabKota'!T$2:T$415,MATCH($D250,'Ortala-KabKota'!$E$2:$E$415,FALSE))</f>
        <v>#N/A</v>
      </c>
      <c r="U250" s="218" t="str">
        <f t="array" ref="U250">INDEX('Ortala-KabKota'!U$2:U$415,MATCH($D250,'Ortala-KabKota'!$E$2:$E$415,FALSE))</f>
        <v>#N/A</v>
      </c>
      <c r="V250" s="218" t="str">
        <f t="array" ref="V250">INDEX('Ortala-KabKota'!V$2:V$415,MATCH($D250,'Ortala-KabKota'!$E$2:$E$415,FALSE))</f>
        <v>#N/A</v>
      </c>
      <c r="W250" s="218" t="str">
        <f t="array" ref="W250">INDEX('Ortala-KabKota'!W$2:W$415,MATCH($D250,'Ortala-KabKota'!$E$2:$E$415,FALSE))</f>
        <v>#N/A</v>
      </c>
      <c r="X250" s="218" t="str">
        <f t="array" ref="X250">INDEX('Ortala-KabKota'!X$2:X$415,MATCH($D250,'Ortala-KabKota'!$E$2:$E$415,FALSE))</f>
        <v>#N/A</v>
      </c>
      <c r="Y250" s="218" t="str">
        <f t="array" ref="Y250">INDEX('Ortala-KabKota'!Y$2:Y$415,MATCH($D250,'Ortala-KabKota'!$E$2:$E$415,FALSE))</f>
        <v>#N/A</v>
      </c>
      <c r="Z250" s="218" t="str">
        <f t="array" ref="Z250">INDEX('Ortala-KabKota'!Z$2:Z$415,MATCH($D250,'Ortala-KabKota'!$E$2:$E$415,FALSE))</f>
        <v>#N/A</v>
      </c>
      <c r="AA250" s="218" t="str">
        <f t="array" ref="AA250">INDEX('Ortala-KabKota'!AA$2:AA$415,MATCH($D250,'Ortala-KabKota'!$E$2:$E$415,FALSE))</f>
        <v>#N/A</v>
      </c>
      <c r="AB250" s="218" t="str">
        <f t="array" ref="AB250">INDEX('Ortala-KabKota'!AB$2:AB$415,MATCH($D250,'Ortala-KabKota'!$E$2:$E$415,FALSE))</f>
        <v>#N/A</v>
      </c>
      <c r="AC250" s="218" t="str">
        <f t="array" ref="AC250">INDEX('Ortala-KabKota'!AC$2:AC$415,MATCH($D250,'Ortala-KabKota'!$E$2:$E$415,FALSE))</f>
        <v>#N/A</v>
      </c>
      <c r="AD250" s="218" t="str">
        <f t="array" ref="AD250">INDEX('Ortala-KabKota'!AD$2:AD$415,MATCH($D250,'Ortala-KabKota'!$E$2:$E$415,FALSE))</f>
        <v>#N/A</v>
      </c>
      <c r="AE250" s="218" t="str">
        <f t="array" ref="AE250">INDEX('Ortala-KabKota'!AE$2:AE$415,MATCH($D250,'Ortala-KabKota'!$E$2:$E$415,FALSE))</f>
        <v>#N/A</v>
      </c>
      <c r="AF250" s="218" t="str">
        <f t="array" ref="AF250">INDEX('Ortala-KabKota'!AF$2:AF$415,MATCH($D250,'Ortala-KabKota'!$E$2:$E$415,FALSE))</f>
        <v>#N/A</v>
      </c>
      <c r="AG250" s="218" t="str">
        <f t="array" ref="AG250">INDEX('Ortala-KabKota'!AG$2:AG$415,MATCH($D250,'Ortala-KabKota'!$E$2:$E$415,FALSE))</f>
        <v>#N/A</v>
      </c>
      <c r="AH250" s="218" t="str">
        <f t="array" ref="AH250">INDEX('Ortala-KabKota'!AH$2:AH$415,MATCH($D250,'Ortala-KabKota'!$E$2:$E$415,FALSE))</f>
        <v>#N/A</v>
      </c>
      <c r="AI250" s="218" t="str">
        <f t="array" ref="AI250">INDEX('Ortala-KabKota'!AI$2:AI$415,MATCH($D250,'Ortala-KabKota'!$E$2:$E$415,FALSE))</f>
        <v>#N/A</v>
      </c>
      <c r="AJ250" s="218" t="str">
        <f t="array" ref="AJ250">INDEX('Ortala-KabKota'!AJ$2:AJ$415,MATCH($D250,'Ortala-KabKota'!$E$2:$E$415,FALSE))</f>
        <v>#N/A</v>
      </c>
      <c r="AK250" s="218" t="str">
        <f t="array" ref="AK250">INDEX('Ortala-KabKota'!AK$2:AK$415,MATCH($D250,'Ortala-KabKota'!$E$2:$E$415,FALSE))</f>
        <v>#N/A</v>
      </c>
      <c r="AL250" s="218" t="str">
        <f t="array" ref="AL250">INDEX('Ortala-KabKota'!AL$2:AL$415,MATCH($D250,'Ortala-KabKota'!$E$2:$E$415,FALSE))</f>
        <v>#N/A</v>
      </c>
      <c r="AM250" s="218" t="str">
        <f t="array" ref="AM250">INDEX('Ortala-KabKota'!AM$2:AM$415,MATCH($D250,'Ortala-KabKota'!$E$2:$E$415,FALSE))</f>
        <v>#N/A</v>
      </c>
      <c r="AN250" s="218" t="str">
        <f t="array" ref="AN250">INDEX('Ortala-KabKota'!AN$2:AN$415,MATCH($D250,'Ortala-KabKota'!$E$2:$E$415,FALSE))</f>
        <v>#N/A</v>
      </c>
      <c r="AO250" s="218" t="str">
        <f t="array" ref="AO250">INDEX('Ortala-KabKota'!AO$2:AO$415,MATCH($D250,'Ortala-KabKota'!$E$2:$E$415,FALSE))</f>
        <v>#N/A</v>
      </c>
      <c r="AP250" s="218" t="str">
        <f t="array" ref="AP250">INDEX('Ortala-KabKota'!AP$2:AP$415,MATCH($D250,'Ortala-KabKota'!$E$2:$E$415,FALSE))</f>
        <v>#N/A</v>
      </c>
      <c r="AQ250" s="218" t="str">
        <f t="array" ref="AQ250">INDEX('Ortala-KabKota'!AQ$2:AQ$415,MATCH($D250,'Ortala-KabKota'!$E$2:$E$415,FALSE))</f>
        <v>#N/A</v>
      </c>
      <c r="AR250" s="218" t="str">
        <f t="array" ref="AR250">INDEX('Ortala-KabKota'!AR$2:AR$415,MATCH($D250,'Ortala-KabKota'!$E$2:$E$415,FALSE))</f>
        <v>#N/A</v>
      </c>
      <c r="AS250" s="218" t="str">
        <f t="array" ref="AS250">INDEX('Ortala-KabKota'!AS$2:AS$415,MATCH($D250,'Ortala-KabKota'!$E$2:$E$415,FALSE))</f>
        <v>#N/A</v>
      </c>
      <c r="AT250" s="218" t="str">
        <f t="array" ref="AT250">INDEX('Ortala-KabKota'!AT$2:AT$415,MATCH($D250,'Ortala-KabKota'!$E$2:$E$415,FALSE))</f>
        <v>#N/A</v>
      </c>
      <c r="AU250" s="218" t="str">
        <f t="array" ref="AU250">INDEX('UPTD PPA KabKota'!D$5:D$513,MATCH($D250,'UPTD PPA KabKota'!$C$5:$C$513,FALSE))</f>
        <v/>
      </c>
      <c r="AV250" s="218" t="str">
        <f t="array" ref="AV250">INDEX('UPTD PPA KabKota'!E$5:E$513,MATCH($D250,'UPTD PPA KabKota'!$C$5:$C$513,FALSE))</f>
        <v/>
      </c>
      <c r="AW250" s="218" t="str">
        <f t="array" ref="AW250">INDEX('UPTD PPA KabKota'!F$5:F$513,MATCH($D250,'UPTD PPA KabKota'!$C$5:$C$513,FALSE))</f>
        <v/>
      </c>
      <c r="AX250" s="218" t="str">
        <f t="array" ref="AX250">INDEX('UPTD PPA KabKota'!G$5:G$513,MATCH($D250,'UPTD PPA KabKota'!$C$5:$C$513,FALSE))</f>
        <v/>
      </c>
      <c r="AY250" s="218" t="str">
        <f t="array" ref="AY250">INDEX('UPTD PPA KabKota'!H$5:H$513,MATCH($D250,'UPTD PPA KabKota'!$C$5:$C$513,FALSE))</f>
        <v/>
      </c>
      <c r="AZ250" s="218" t="str">
        <f t="array" ref="AZ250">INDEX('UPTD PPA KabKota'!I$5:I$513,MATCH($D250,'UPTD PPA KabKota'!$C$5:$C$513,FALSE))</f>
        <v/>
      </c>
      <c r="BA250" s="218" t="str">
        <f t="array" ref="BA250">INDEX('UPTD PPA KabKota'!J$5:J$513,MATCH($D250,'UPTD PPA KabKota'!$C$5:$C$513,FALSE))</f>
        <v/>
      </c>
      <c r="BB250" s="218" t="str">
        <f t="array" ref="BB250">INDEX('UPTD PPA KabKota'!K$5:K$513,MATCH($D250,'UPTD PPA KabKota'!$C$5:$C$513,FALSE))</f>
        <v/>
      </c>
      <c r="BC250" s="218" t="str">
        <f t="array" ref="BC250">INDEX('UPTD PPA KabKota'!L$5:L$513,MATCH($D250,'UPTD PPA KabKota'!$C$5:$C$513,FALSE))</f>
        <v/>
      </c>
      <c r="BD250" s="218" t="str">
        <f t="array" ref="BD250">INDEX('UPTD PPA KabKota'!M$5:M$513,MATCH($D250,'UPTD PPA KabKota'!$C$5:$C$513,FALSE))</f>
        <v/>
      </c>
      <c r="BE250" s="218" t="str">
        <f t="array" ref="BE250">INDEX('UPTD PPA KabKota'!N$5:N$513,MATCH($D250,'UPTD PPA KabKota'!$C$5:$C$513,FALSE))</f>
        <v/>
      </c>
      <c r="BF250" s="218" t="str">
        <f t="array" ref="BF250">INDEX('UPTD PPA KabKota'!O$5:O$513,MATCH($D250,'UPTD PPA KabKota'!$C$5:$C$513,FALSE))</f>
        <v/>
      </c>
      <c r="BG250" s="218" t="str">
        <f t="array" ref="BG250">INDEX('UPTD PPA KabKota'!P$5:P$513,MATCH($D250,'UPTD PPA KabKota'!$C$5:$C$513,FALSE))</f>
        <v/>
      </c>
      <c r="BH250" s="218" t="str">
        <f t="array" ref="BH250">INDEX('UPTD PPA KabKota'!Q$5:Q$513,MATCH($D250,'UPTD PPA KabKota'!$C$5:$C$513,FALSE))</f>
        <v/>
      </c>
      <c r="BI250" s="218" t="str">
        <f t="array" ref="BI250">INDEX('UPTD PPA KabKota'!R$5:R$513,MATCH($D250,'UPTD PPA KabKota'!$C$5:$C$513,FALSE))</f>
        <v/>
      </c>
      <c r="BJ250" s="218" t="str">
        <f t="array" ref="BJ250">INDEX('UPTD PPA KabKota'!S$5:S$513,MATCH($D250,'UPTD PPA KabKota'!$C$5:$C$513,FALSE))</f>
        <v/>
      </c>
      <c r="BK250" s="218" t="str">
        <f t="array" ref="BK250">INDEX('UPTD PPA KabKota'!T$5:T$513,MATCH($D250,'UPTD PPA KabKota'!$C$5:$C$513,FALSE))</f>
        <v/>
      </c>
      <c r="BL250" s="218" t="str">
        <f t="array" ref="BL250">INDEX('UPTD PPA KabKota'!U$5:U$513,MATCH($D250,'UPTD PPA KabKota'!$C$5:$C$513,FALSE))</f>
        <v/>
      </c>
      <c r="BM250" s="218" t="str">
        <f t="array" ref="BM250">INDEX('UPTD PPA KabKota'!V$5:V$513,MATCH($D250,'UPTD PPA KabKota'!$C$5:$C$513,FALSE))</f>
        <v/>
      </c>
      <c r="BN250" s="218" t="str">
        <f t="array" ref="BN250">INDEX('UPTD PPA KabKota'!W$5:W$513,MATCH($D250,'UPTD PPA KabKota'!$C$5:$C$513,FALSE))</f>
        <v/>
      </c>
      <c r="BO250" s="218" t="str">
        <f t="array" ref="BO250">INDEX('UPTD PPA KabKota'!X$5:X$513,MATCH($D250,'UPTD PPA KabKota'!$C$5:$C$513,FALSE))</f>
        <v/>
      </c>
      <c r="BP250" s="218" t="str">
        <f t="array" ref="BP250">INDEX('UPTD PPA KabKota'!Y$5:Y$513,MATCH($D250,'UPTD PPA KabKota'!$C$5:$C$513,FALSE))</f>
        <v/>
      </c>
      <c r="BQ250" s="218" t="str">
        <f t="array" ref="BQ250">INDEX('UPTD PPA KabKota'!Z$5:Z$513,MATCH($D250,'UPTD PPA KabKota'!$C$5:$C$513,FALSE))</f>
        <v/>
      </c>
      <c r="BR250" s="218" t="str">
        <f t="array" ref="BR250">INDEX('UPTD PPA KabKota'!AA$5:AA$513,MATCH($D250,'UPTD PPA KabKota'!$C$5:$C$513,FALSE))</f>
        <v/>
      </c>
      <c r="BS250" s="218" t="str">
        <f t="array" ref="BS250">INDEX('UPTD PPA KabKota'!AB$5:AB$513,MATCH($D250,'UPTD PPA KabKota'!$C$5:$C$513,FALSE))</f>
        <v/>
      </c>
      <c r="BT250" s="218" t="str">
        <f t="array" ref="BT250">INDEX('UPTD PPA KabKota'!AC$5:AC$513,MATCH($D250,'UPTD PPA KabKota'!$C$5:$C$513,FALSE))</f>
        <v/>
      </c>
      <c r="BU250" s="218" t="str">
        <f t="array" ref="BU250">INDEX('UPTD PPA KabKota'!AD$5:AD$513,MATCH($D250,'UPTD PPA KabKota'!$C$5:$C$513,FALSE))</f>
        <v/>
      </c>
      <c r="BV250" s="218" t="str">
        <f t="array" ref="BV250">INDEX('UPTD PPA KabKota'!AE$5:AE$513,MATCH($D250,'UPTD PPA KabKota'!$C$5:$C$513,FALSE))</f>
        <v/>
      </c>
      <c r="BW250" s="218" t="str">
        <f t="array" ref="BW250">INDEX('UPTD PPA KabKota'!AF$5:AF$513,MATCH($D250,'UPTD PPA KabKota'!$C$5:$C$513,FALSE))</f>
        <v/>
      </c>
      <c r="BX250" s="218" t="str">
        <f t="array" ref="BX250">INDEX('UPTD PPA KabKota'!AG$5:AG$513,MATCH($D250,'UPTD PPA KabKota'!$C$5:$C$513,FALSE))</f>
        <v/>
      </c>
      <c r="BY250" s="218" t="str">
        <f t="array" ref="BY250">INDEX('UPTD PPA KabKota'!AH$5:AH$513,MATCH($D250,'UPTD PPA KabKota'!$C$5:$C$513,FALSE))</f>
        <v/>
      </c>
      <c r="BZ250" s="218" t="str">
        <f t="array" ref="BZ250">INDEX('UPTD PPA KabKota'!AI$5:AI$513,MATCH($D250,'UPTD PPA KabKota'!$C$5:$C$513,FALSE))</f>
        <v/>
      </c>
      <c r="CA250" s="218" t="str">
        <f t="array" ref="CA250">INDEX('UPTD PPA KabKota'!AJ$5:AJ$513,MATCH($D250,'UPTD PPA KabKota'!$C$5:$C$513,FALSE))</f>
        <v/>
      </c>
      <c r="CB250" s="218" t="str">
        <f t="array" ref="CB250">INDEX('UPTD PPA KabKota'!AK$5:AK$513,MATCH($D250,'UPTD PPA KabKota'!$C$5:$C$513,FALSE))</f>
        <v/>
      </c>
      <c r="CC250" s="218" t="str">
        <f t="array" ref="CC250">INDEX('UPTD PPA KabKota'!AL$5:AL$513,MATCH($D250,'UPTD PPA KabKota'!$C$5:$C$513,FALSE))</f>
        <v/>
      </c>
      <c r="CD250" s="218" t="str">
        <f t="array" ref="CD250">INDEX('UPTD PPA KabKota'!AM$5:AM$513,MATCH($D250,'UPTD PPA KabKota'!$C$5:$C$513,FALSE))</f>
        <v/>
      </c>
      <c r="CE250" s="218" t="str">
        <f t="array" ref="CE250">INDEX('UPTD PPA KabKota'!AN$5:AN$513,MATCH($D250,'UPTD PPA KabKota'!$C$5:$C$513,FALSE))</f>
        <v/>
      </c>
      <c r="CF250" s="218" t="str">
        <f t="array" ref="CF250">INDEX('UPTD PPA KabKota'!AO$5:AO$513,MATCH($D250,'UPTD PPA KabKota'!$C$5:$C$513,FALSE))</f>
        <v/>
      </c>
      <c r="CG250" s="218" t="str">
        <f t="array" ref="CG250">INDEX('UPTD PPA KabKota'!AP$5:AP$513,MATCH($D250,'UPTD PPA KabKota'!$C$5:$C$513,FALSE))</f>
        <v/>
      </c>
      <c r="CH250" s="218" t="str">
        <f t="array" ref="CH250">INDEX('UPTD PPA KabKota'!AQ$5:AQ$513,MATCH($D250,'UPTD PPA KabKota'!$C$5:$C$513,FALSE))</f>
        <v/>
      </c>
      <c r="CI250" s="218" t="str">
        <f t="array" ref="CI250">INDEX('UPTD PPA KabKota'!AR$5:AR$513,MATCH($D250,'UPTD PPA KabKota'!$C$5:$C$513,FALSE))</f>
        <v/>
      </c>
      <c r="CJ250" s="218" t="str">
        <f t="array" ref="CJ250">INDEX('UPTD PPA KabKota'!AS$5:AS$513,MATCH($D250,'UPTD PPA KabKota'!$C$5:$C$513,FALSE))</f>
        <v/>
      </c>
      <c r="CK250" s="218" t="str">
        <f t="array" ref="CK250">INDEX('UPTD PPA KabKota'!AT$5:AT$513,MATCH($D250,'UPTD PPA KabKota'!$C$5:$C$513,FALSE))</f>
        <v/>
      </c>
      <c r="CL250" s="218" t="str">
        <f t="array" ref="CL250">INDEX('UPTD PPA KabKota'!AU$5:AU$513,MATCH($D250,'UPTD PPA KabKota'!$C$5:$C$513,FALSE))</f>
        <v/>
      </c>
      <c r="CM250" s="218" t="str">
        <f t="array" ref="CM250">INDEX('UPTD PPA KabKota'!AV$5:AV$513,MATCH($D250,'UPTD PPA KabKota'!$C$5:$C$513,FALSE))</f>
        <v/>
      </c>
      <c r="CN250" s="218" t="str">
        <f t="array" ref="CN250">INDEX('UPTD PPA KabKota'!AW$5:AW$513,MATCH($D250,'UPTD PPA KabKota'!$C$5:$C$513,FALSE))</f>
        <v/>
      </c>
      <c r="CO250" s="218" t="str">
        <f t="array" ref="CO250">INDEX('UPTD PPA KabKota'!AX$5:AX$513,MATCH($D250,'UPTD PPA KabKota'!$C$5:$C$513,FALSE))</f>
        <v/>
      </c>
      <c r="CP250" s="218" t="str">
        <f t="array" ref="CP250">INDEX('UPTD PPA KabKota'!AY$5:AY$513,MATCH($D250,'UPTD PPA KabKota'!$C$5:$C$513,FALSE))</f>
        <v/>
      </c>
      <c r="CQ250" s="209" t="str">
        <f>IFERROR(__xludf.DUMMYFUNCTION("IF(ISBLANK($K250),"""",IF(REGEXMATCH($K250,""Peraturan""),""Ada"",IF(REGEXMATCH($K250,""Rekomendasi""),""Tidak Ada"", $K250)))
"),"#N/A")</f>
        <v>#N/A</v>
      </c>
      <c r="CR250" s="209" t="str">
        <f t="array" ref="CR250">index('UPTD PPA KabKota'!$BI$5:$BI$513,match($D250,'UPTD PPA KabKota'!$C$5:$C$513,false))</f>
        <v>Tidak Ada</v>
      </c>
      <c r="CS250" s="314" t="str">
        <f t="shared" si="39"/>
        <v>#N/A</v>
      </c>
    </row>
    <row r="251">
      <c r="A251" s="334">
        <v>245.0</v>
      </c>
      <c r="B251" s="334">
        <v>9.0</v>
      </c>
      <c r="C251" s="311" t="s">
        <v>4771</v>
      </c>
      <c r="D251" s="312" t="s">
        <v>2604</v>
      </c>
      <c r="E251" s="315">
        <v>45689.0</v>
      </c>
      <c r="F251" s="218" t="str">
        <f t="array" ref="F251">INDEX('Ortala-KabKota'!F$2:F$415,MATCH($D251,'Ortala-KabKota'!$E$2:$E$415,FALSE))</f>
        <v>Budi/ 082141052815</v>
      </c>
      <c r="G251" s="218" t="str">
        <f t="array" ref="G251">INDEX('Ortala-KabKota'!G$2:G$415,MATCH($D251,'Ortala-KabKota'!$E$2:$E$415,FALSE))</f>
        <v>Jalan Dewi Sartika No. 21 Kabupaten Jember</v>
      </c>
      <c r="H251" s="218" t="str">
        <f t="array" ref="H251">INDEX('Ortala-KabKota'!H$2:H$415,MATCH($D251,'Ortala-KabKota'!$E$2:$E$415,FALSE))</f>
        <v>-</v>
      </c>
      <c r="I251" s="218" t="str">
        <f t="array" ref="I251">INDEX('Ortala-KabKota'!I$2:I$415,MATCH($D251,'Ortala-KabKota'!$E$2:$E$415,FALSE))</f>
        <v>082232628880</v>
      </c>
      <c r="J251" s="218" t="str">
        <f t="array" ref="J251">INDEX('Ortala-KabKota'!J$2:J$415,MATCH($D251,'Ortala-KabKota'!$E$2:$E$415,FALSE))</f>
        <v>UPTD PPA</v>
      </c>
      <c r="K251" s="218" t="str">
        <f t="array" ref="K251">INDEX('Ortala-KabKota'!K$2:K$415,MATCH($D251,'Ortala-KabKota'!$E$2:$E$415,FALSE))</f>
        <v>Peraturan Bupati Jember Nomor 51 Tahun 2021</v>
      </c>
      <c r="L251" s="218">
        <f t="array" ref="L251">INDEX('Ortala-KabKota'!L$2:L$415,MATCH($D251,'Ortala-KabKota'!$E$2:$E$415,FALSE))</f>
        <v>2021</v>
      </c>
      <c r="M251" s="218" t="str">
        <f t="array" ref="M251">INDEX('Ortala-KabKota'!M$2:M$415,MATCH($D251,'Ortala-KabKota'!$E$2:$E$415,FALSE))</f>
        <v>B</v>
      </c>
      <c r="N251" s="218" t="str">
        <f t="array" ref="N251">INDEX('Ortala-KabKota'!N$2:N$415,MATCH($D251,'Ortala-KabKota'!$E$2:$E$415,FALSE))</f>
        <v/>
      </c>
      <c r="O251" s="218" t="str">
        <f t="array" ref="O251">INDEX('Ortala-KabKota'!O$2:O$415,MATCH($D251,'Ortala-KabKota'!$E$2:$E$415,FALSE))</f>
        <v>pusatpelayananterpadu@gmail.com</v>
      </c>
      <c r="P251" s="218" t="str">
        <f t="array" ref="P251">INDEX('Ortala-KabKota'!P$2:P$415,MATCH($D251,'Ortala-KabKota'!$E$2:$E$415,FALSE))</f>
        <v/>
      </c>
      <c r="Q251" s="218" t="str">
        <f t="array" ref="Q251">INDEX('Ortala-KabKota'!Q$2:Q$415,MATCH($D251,'Ortala-KabKota'!$E$2:$E$415,FALSE))</f>
        <v/>
      </c>
      <c r="R251" s="218" t="str">
        <f t="array" ref="R251">INDEX('Ortala-KabKota'!R$2:R$415,MATCH($D251,'Ortala-KabKota'!$E$2:$E$415,FALSE))</f>
        <v>MILIK SENDIRI</v>
      </c>
      <c r="S251" s="218" t="str">
        <f t="array" ref="S251">INDEX('Ortala-KabKota'!S$2:S$415,MATCH($D251,'Ortala-KabKota'!$E$2:$E$415,FALSE))</f>
        <v/>
      </c>
      <c r="T251" s="218" t="str">
        <f t="array" ref="T251">INDEX('Ortala-KabKota'!T$2:T$415,MATCH($D251,'Ortala-KabKota'!$E$2:$E$415,FALSE))</f>
        <v/>
      </c>
      <c r="U251" s="218" t="str">
        <f t="array" ref="U251">INDEX('Ortala-KabKota'!U$2:U$415,MATCH($D251,'Ortala-KabKota'!$E$2:$E$415,FALSE))</f>
        <v/>
      </c>
      <c r="V251" s="218" t="str">
        <f t="array" ref="V251">INDEX('Ortala-KabKota'!V$2:V$415,MATCH($D251,'Ortala-KabKota'!$E$2:$E$415,FALSE))</f>
        <v/>
      </c>
      <c r="W251" s="218" t="str">
        <f t="array" ref="W251">INDEX('Ortala-KabKota'!W$2:W$415,MATCH($D251,'Ortala-KabKota'!$E$2:$E$415,FALSE))</f>
        <v/>
      </c>
      <c r="X251" s="218" t="str">
        <f t="array" ref="X251">INDEX('Ortala-KabKota'!X$2:X$415,MATCH($D251,'Ortala-KabKota'!$E$2:$E$415,FALSE))</f>
        <v/>
      </c>
      <c r="Y251" s="218" t="str">
        <f t="array" ref="Y251">INDEX('Ortala-KabKota'!Y$2:Y$415,MATCH($D251,'Ortala-KabKota'!$E$2:$E$415,FALSE))</f>
        <v/>
      </c>
      <c r="Z251" s="218" t="str">
        <f t="array" ref="Z251">INDEX('Ortala-KabKota'!Z$2:Z$415,MATCH($D251,'Ortala-KabKota'!$E$2:$E$415,FALSE))</f>
        <v/>
      </c>
      <c r="AA251" s="218" t="str">
        <f t="array" ref="AA251">INDEX('Ortala-KabKota'!AA$2:AA$415,MATCH($D251,'Ortala-KabKota'!$E$2:$E$415,FALSE))</f>
        <v/>
      </c>
      <c r="AB251" s="218" t="str">
        <f t="array" ref="AB251">INDEX('Ortala-KabKota'!AB$2:AB$415,MATCH($D251,'Ortala-KabKota'!$E$2:$E$415,FALSE))</f>
        <v/>
      </c>
      <c r="AC251" s="218" t="str">
        <f t="array" ref="AC251">INDEX('Ortala-KabKota'!AC$2:AC$415,MATCH($D251,'Ortala-KabKota'!$E$2:$E$415,FALSE))</f>
        <v/>
      </c>
      <c r="AD251" s="218" t="str">
        <f t="array" ref="AD251">INDEX('Ortala-KabKota'!AD$2:AD$415,MATCH($D251,'Ortala-KabKota'!$E$2:$E$415,FALSE))</f>
        <v/>
      </c>
      <c r="AE251" s="218" t="str">
        <f t="array" ref="AE251">INDEX('Ortala-KabKota'!AE$2:AE$415,MATCH($D251,'Ortala-KabKota'!$E$2:$E$415,FALSE))</f>
        <v/>
      </c>
      <c r="AF251" s="218" t="str">
        <f t="array" ref="AF251">INDEX('Ortala-KabKota'!AF$2:AF$415,MATCH($D251,'Ortala-KabKota'!$E$2:$E$415,FALSE))</f>
        <v/>
      </c>
      <c r="AG251" s="218" t="str">
        <f t="array" ref="AG251">INDEX('Ortala-KabKota'!AG$2:AG$415,MATCH($D251,'Ortala-KabKota'!$E$2:$E$415,FALSE))</f>
        <v/>
      </c>
      <c r="AH251" s="218" t="str">
        <f t="array" ref="AH251">INDEX('Ortala-KabKota'!AH$2:AH$415,MATCH($D251,'Ortala-KabKota'!$E$2:$E$415,FALSE))</f>
        <v/>
      </c>
      <c r="AI251" s="218" t="str">
        <f t="array" ref="AI251">INDEX('Ortala-KabKota'!AI$2:AI$415,MATCH($D251,'Ortala-KabKota'!$E$2:$E$415,FALSE))</f>
        <v/>
      </c>
      <c r="AJ251" s="218" t="str">
        <f t="array" ref="AJ251">INDEX('Ortala-KabKota'!AJ$2:AJ$415,MATCH($D251,'Ortala-KabKota'!$E$2:$E$415,FALSE))</f>
        <v/>
      </c>
      <c r="AK251" s="218" t="str">
        <f t="array" ref="AK251">INDEX('Ortala-KabKota'!AK$2:AK$415,MATCH($D251,'Ortala-KabKota'!$E$2:$E$415,FALSE))</f>
        <v/>
      </c>
      <c r="AL251" s="218" t="str">
        <f t="array" ref="AL251">INDEX('Ortala-KabKota'!AL$2:AL$415,MATCH($D251,'Ortala-KabKota'!$E$2:$E$415,FALSE))</f>
        <v/>
      </c>
      <c r="AM251" s="218" t="str">
        <f t="array" ref="AM251">INDEX('Ortala-KabKota'!AM$2:AM$415,MATCH($D251,'Ortala-KabKota'!$E$2:$E$415,FALSE))</f>
        <v/>
      </c>
      <c r="AN251" s="218" t="str">
        <f t="array" ref="AN251">INDEX('Ortala-KabKota'!AN$2:AN$415,MATCH($D251,'Ortala-KabKota'!$E$2:$E$415,FALSE))</f>
        <v/>
      </c>
      <c r="AO251" s="218" t="str">
        <f t="array" ref="AO251">INDEX('Ortala-KabKota'!AO$2:AO$415,MATCH($D251,'Ortala-KabKota'!$E$2:$E$415,FALSE))</f>
        <v/>
      </c>
      <c r="AP251" s="218" t="str">
        <f t="array" ref="AP251">INDEX('Ortala-KabKota'!AP$2:AP$415,MATCH($D251,'Ortala-KabKota'!$E$2:$E$415,FALSE))</f>
        <v/>
      </c>
      <c r="AQ251" s="218" t="str">
        <f t="array" ref="AQ251">INDEX('Ortala-KabKota'!AQ$2:AQ$415,MATCH($D251,'Ortala-KabKota'!$E$2:$E$415,FALSE))</f>
        <v/>
      </c>
      <c r="AR251" s="218" t="str">
        <f t="array" ref="AR251">INDEX('Ortala-KabKota'!AR$2:AR$415,MATCH($D251,'Ortala-KabKota'!$E$2:$E$415,FALSE))</f>
        <v/>
      </c>
      <c r="AS251" s="218" t="str">
        <f t="array" ref="AS251">INDEX('Ortala-KabKota'!AS$2:AS$415,MATCH($D251,'Ortala-KabKota'!$E$2:$E$415,FALSE))</f>
        <v/>
      </c>
      <c r="AT251" s="218" t="str">
        <f t="array" ref="AT251">INDEX('Ortala-KabKota'!AT$2:AT$415,MATCH($D251,'Ortala-KabKota'!$E$2:$E$415,FALSE))</f>
        <v/>
      </c>
      <c r="AU251" s="218" t="str">
        <f t="array" ref="AU251">INDEX('UPTD PPA KabKota'!D$5:D$513,MATCH($D251,'UPTD PPA KabKota'!$C$5:$C$513,FALSE))</f>
        <v>JUDI NUGROHO, S.Kep, Ners</v>
      </c>
      <c r="AV251" s="218" t="str">
        <f t="array" ref="AV251">INDEX('UPTD PPA KabKota'!E$5:E$513,MATCH($D251,'UPTD PPA KabKota'!$C$5:$C$513,FALSE))</f>
        <v>Jl.Dewi Sartika Nomor 21 Jember</v>
      </c>
      <c r="AW251" s="218">
        <f t="array" ref="AW251">INDEX('UPTD PPA KabKota'!F$5:F$513,MATCH($D251,'UPTD PPA KabKota'!$C$5:$C$513,FALSE))</f>
        <v>81138808800</v>
      </c>
      <c r="AX251" s="218">
        <f t="array" ref="AX251">INDEX('UPTD PPA KabKota'!G$5:G$513,MATCH($D251,'UPTD PPA KabKota'!$C$5:$C$513,FALSE))</f>
        <v>81138808800</v>
      </c>
      <c r="AY251" s="218" t="str">
        <f t="array" ref="AY251">INDEX('UPTD PPA KabKota'!H$5:H$513,MATCH($D251,'UPTD PPA KabKota'!$C$5:$C$513,FALSE))</f>
        <v>UPTD PPA</v>
      </c>
      <c r="AZ251" s="218" t="str">
        <f t="array" ref="AZ251">INDEX('UPTD PPA KabKota'!I$5:I$513,MATCH($D251,'UPTD PPA KabKota'!$C$5:$C$513,FALSE))</f>
        <v>Peraturan Bupati Jember Nomor 51 Tahun 2021</v>
      </c>
      <c r="BA251" s="218">
        <f t="array" ref="BA251">INDEX('UPTD PPA KabKota'!J$5:J$513,MATCH($D251,'UPTD PPA KabKota'!$C$5:$C$513,FALSE))</f>
        <v>2021</v>
      </c>
      <c r="BB251" s="218" t="str">
        <f t="array" ref="BB251">INDEX('UPTD PPA KabKota'!K$5:K$513,MATCH($D251,'UPTD PPA KabKota'!$C$5:$C$513,FALSE))</f>
        <v>B</v>
      </c>
      <c r="BC251" s="218">
        <f t="array" ref="BC251">INDEX('UPTD PPA KabKota'!L$5:L$513,MATCH($D251,'UPTD PPA KabKota'!$C$5:$C$513,FALSE))</f>
        <v>81138808800</v>
      </c>
      <c r="BD251" s="218" t="str">
        <f t="array" ref="BD251">INDEX('UPTD PPA KabKota'!M$5:M$513,MATCH($D251,'UPTD PPA KabKota'!$C$5:$C$513,FALSE))</f>
        <v>uptdppajember@gmail.com</v>
      </c>
      <c r="BE251" s="218" t="str">
        <f t="array" ref="BE251">INDEX('UPTD PPA KabKota'!N$5:N$513,MATCH($D251,'UPTD PPA KabKota'!$C$5:$C$513,FALSE))</f>
        <v>Kepala UPTD PPA, 2 Penata Kelola PPA, 2 Pengelola PPA, 2 Pendamping</v>
      </c>
      <c r="BF251" s="218" t="str">
        <f t="array" ref="BF251">INDEX('UPTD PPA KabKota'!O$5:O$513,MATCH($D251,'UPTD PPA KabKota'!$C$5:$C$513,FALSE))</f>
        <v>Mandiri</v>
      </c>
      <c r="BG251" s="218" t="str">
        <f t="array" ref="BG251">INDEX('UPTD PPA KabKota'!P$5:P$513,MATCH($D251,'UPTD PPA KabKota'!$C$5:$C$513,FALSE))</f>
        <v>Aset Pemda Dikelola Dinas PPPA</v>
      </c>
      <c r="BH251" s="218" t="str">
        <f t="array" ref="BH251">INDEX('UPTD PPA KabKota'!Q$5:Q$513,MATCH($D251,'UPTD PPA KabKota'!$C$5:$C$513,FALSE))</f>
        <v>Kepala UPTD PPA Saat ini masih belum Devinitif dan hanya di Perbantukan</v>
      </c>
      <c r="BI251" s="218" t="str">
        <f t="array" ref="BI251">INDEX('UPTD PPA KabKota'!R$5:R$513,MATCH($D251,'UPTD PPA KabKota'!$C$5:$C$513,FALSE))</f>
        <v>Ada</v>
      </c>
      <c r="BJ251" s="218" t="str">
        <f t="array" ref="BJ251">INDEX('UPTD PPA KabKota'!S$5:S$513,MATCH($D251,'UPTD PPA KabKota'!$C$5:$C$513,FALSE))</f>
        <v>Ada</v>
      </c>
      <c r="BK251" s="218" t="str">
        <f t="array" ref="BK251">INDEX('UPTD PPA KabKota'!T$5:T$513,MATCH($D251,'UPTD PPA KabKota'!$C$5:$C$513,FALSE))</f>
        <v>Ada</v>
      </c>
      <c r="BL251" s="218" t="str">
        <f t="array" ref="BL251">INDEX('UPTD PPA KabKota'!U$5:U$513,MATCH($D251,'UPTD PPA KabKota'!$C$5:$C$513,FALSE))</f>
        <v>Tidak Ada</v>
      </c>
      <c r="BM251" s="218" t="str">
        <f t="array" ref="BM251">INDEX('UPTD PPA KabKota'!V$5:V$513,MATCH($D251,'UPTD PPA KabKota'!$C$5:$C$513,FALSE))</f>
        <v>Tidak Ada</v>
      </c>
      <c r="BN251" s="218" t="str">
        <f t="array" ref="BN251">INDEX('UPTD PPA KabKota'!W$5:W$513,MATCH($D251,'UPTD PPA KabKota'!$C$5:$C$513,FALSE))</f>
        <v>Ada</v>
      </c>
      <c r="BO251" s="218" t="str">
        <f t="array" ref="BO251">INDEX('UPTD PPA KabKota'!X$5:X$513,MATCH($D251,'UPTD PPA KabKota'!$C$5:$C$513,FALSE))</f>
        <v>Ada</v>
      </c>
      <c r="BP251" s="218" t="str">
        <f t="array" ref="BP251">INDEX('UPTD PPA KabKota'!Y$5:Y$513,MATCH($D251,'UPTD PPA KabKota'!$C$5:$C$513,FALSE))</f>
        <v>Ada</v>
      </c>
      <c r="BQ251" s="218" t="str">
        <f t="array" ref="BQ251">INDEX('UPTD PPA KabKota'!Z$5:Z$513,MATCH($D251,'UPTD PPA KabKota'!$C$5:$C$513,FALSE))</f>
        <v>Tidak Ada</v>
      </c>
      <c r="BR251" s="218" t="str">
        <f t="array" ref="BR251">INDEX('UPTD PPA KabKota'!AA$5:AA$513,MATCH($D251,'UPTD PPA KabKota'!$C$5:$C$513,FALSE))</f>
        <v>Ada</v>
      </c>
      <c r="BS251" s="218" t="str">
        <f t="array" ref="BS251">INDEX('UPTD PPA KabKota'!AB$5:AB$513,MATCH($D251,'UPTD PPA KabKota'!$C$5:$C$513,FALSE))</f>
        <v>Ada</v>
      </c>
      <c r="BT251" s="218" t="str">
        <f t="array" ref="BT251">INDEX('UPTD PPA KabKota'!AC$5:AC$513,MATCH($D251,'UPTD PPA KabKota'!$C$5:$C$513,FALSE))</f>
        <v>Sudah</v>
      </c>
      <c r="BU251" s="218" t="str">
        <f t="array" ref="BU251">INDEX('UPTD PPA KabKota'!AD$5:AD$513,MATCH($D251,'UPTD PPA KabKota'!$C$5:$C$513,FALSE))</f>
        <v>Sudah</v>
      </c>
      <c r="BV251" s="218" t="str">
        <f t="array" ref="BV251">INDEX('UPTD PPA KabKota'!AE$5:AE$513,MATCH($D251,'UPTD PPA KabKota'!$C$5:$C$513,FALSE))</f>
        <v>Sudah</v>
      </c>
      <c r="BW251" s="218" t="str">
        <f t="array" ref="BW251">INDEX('UPTD PPA KabKota'!AF$5:AF$513,MATCH($D251,'UPTD PPA KabKota'!$C$5:$C$513,FALSE))</f>
        <v>Sudah</v>
      </c>
      <c r="BX251" s="218" t="str">
        <f t="array" ref="BX251">INDEX('UPTD PPA KabKota'!AG$5:AG$513,MATCH($D251,'UPTD PPA KabKota'!$C$5:$C$513,FALSE))</f>
        <v>Sudah</v>
      </c>
      <c r="BY251" s="218" t="str">
        <f t="array" ref="BY251">INDEX('UPTD PPA KabKota'!AH$5:AH$513,MATCH($D251,'UPTD PPA KabKota'!$C$5:$C$513,FALSE))</f>
        <v>Sudah</v>
      </c>
      <c r="BZ251" s="218" t="str">
        <f t="array" ref="BZ251">INDEX('UPTD PPA KabKota'!AI$5:AI$513,MATCH($D251,'UPTD PPA KabKota'!$C$5:$C$513,FALSE))</f>
        <v>Sudah</v>
      </c>
      <c r="CA251" s="218" t="str">
        <f t="array" ref="CA251">INDEX('UPTD PPA KabKota'!AJ$5:AJ$513,MATCH($D251,'UPTD PPA KabKota'!$C$5:$C$513,FALSE))</f>
        <v>Sudah</v>
      </c>
      <c r="CB251" s="218" t="str">
        <f t="array" ref="CB251">INDEX('UPTD PPA KabKota'!AK$5:AK$513,MATCH($D251,'UPTD PPA KabKota'!$C$5:$C$513,FALSE))</f>
        <v>Sudah</v>
      </c>
      <c r="CC251" s="218" t="str">
        <f t="array" ref="CC251">INDEX('UPTD PPA KabKota'!AL$5:AL$513,MATCH($D251,'UPTD PPA KabKota'!$C$5:$C$513,FALSE))</f>
        <v>Sudah</v>
      </c>
      <c r="CD251" s="218" t="str">
        <f t="array" ref="CD251">INDEX('UPTD PPA KabKota'!AM$5:AM$513,MATCH($D251,'UPTD PPA KabKota'!$C$5:$C$513,FALSE))</f>
        <v>Sudah</v>
      </c>
      <c r="CE251" s="218" t="str">
        <f t="array" ref="CE251">INDEX('UPTD PPA KabKota'!AN$5:AN$513,MATCH($D251,'UPTD PPA KabKota'!$C$5:$C$513,FALSE))</f>
        <v>UPTD PPA di Jember berupaya melaksanakan tugas-tugas ini sesuai dengan kondisi dan kebutuhan lokal</v>
      </c>
      <c r="CF251" s="218">
        <f t="array" ref="CF251">INDEX('UPTD PPA KabKota'!AO$5:AO$513,MATCH($D251,'UPTD PPA KabKota'!$C$5:$C$513,FALSE))</f>
        <v>445</v>
      </c>
      <c r="CG251" s="218" t="str">
        <f t="array" ref="CG251">INDEX('UPTD PPA KabKota'!AP$5:AP$513,MATCH($D251,'UPTD PPA KabKota'!$C$5:$C$513,FALSE))</f>
        <v/>
      </c>
      <c r="CH251" s="218" t="str">
        <f t="array" ref="CH251">INDEX('UPTD PPA KabKota'!AQ$5:AQ$513,MATCH($D251,'UPTD PPA KabKota'!$C$5:$C$513,FALSE))</f>
        <v/>
      </c>
      <c r="CI251" s="218" t="str">
        <f t="array" ref="CI251">INDEX('UPTD PPA KabKota'!AR$5:AR$513,MATCH($D251,'UPTD PPA KabKota'!$C$5:$C$513,FALSE))</f>
        <v/>
      </c>
      <c r="CJ251" s="218" t="str">
        <f t="array" ref="CJ251">INDEX('UPTD PPA KabKota'!AS$5:AS$513,MATCH($D251,'UPTD PPA KabKota'!$C$5:$C$513,FALSE))</f>
        <v/>
      </c>
      <c r="CK251" s="218" t="str">
        <f t="array" ref="CK251">INDEX('UPTD PPA KabKota'!AT$5:AT$513,MATCH($D251,'UPTD PPA KabKota'!$C$5:$C$513,FALSE))</f>
        <v/>
      </c>
      <c r="CL251" s="218" t="str">
        <f t="array" ref="CL251">INDEX('UPTD PPA KabKota'!AU$5:AU$513,MATCH($D251,'UPTD PPA KabKota'!$C$5:$C$513,FALSE))</f>
        <v/>
      </c>
      <c r="CM251" s="218" t="str">
        <f t="array" ref="CM251">INDEX('UPTD PPA KabKota'!AV$5:AV$513,MATCH($D251,'UPTD PPA KabKota'!$C$5:$C$513,FALSE))</f>
        <v>v</v>
      </c>
      <c r="CN251" s="218" t="str">
        <f t="array" ref="CN251">INDEX('UPTD PPA KabKota'!AW$5:AW$513,MATCH($D251,'UPTD PPA KabKota'!$C$5:$C$513,FALSE))</f>
        <v/>
      </c>
      <c r="CO251" s="218" t="str">
        <f t="array" ref="CO251">INDEX('UPTD PPA KabKota'!AX$5:AX$513,MATCH($D251,'UPTD PPA KabKota'!$C$5:$C$513,FALSE))</f>
        <v/>
      </c>
      <c r="CP251" s="218" t="str">
        <f t="array" ref="CP251">INDEX('UPTD PPA KabKota'!AY$5:AY$513,MATCH($D251,'UPTD PPA KabKota'!$C$5:$C$513,FALSE))</f>
        <v/>
      </c>
      <c r="CQ251" s="209" t="str">
        <f>IFERROR(__xludf.DUMMYFUNCTION("IF(ISBLANK($K251),"""",IF(REGEXMATCH($K251,""Peraturan""),""Ada"",IF(REGEXMATCH($K251,""Rekomendasi""),""Tidak Ada"", $K251)))
"),"Ada")</f>
        <v>Ada</v>
      </c>
      <c r="CR251" s="209" t="str">
        <f t="array" ref="CR251">index('UPTD PPA KabKota'!$BI$5:$BI$513,match($D251,'UPTD PPA KabKota'!$C$5:$C$513,false))</f>
        <v>Ada</v>
      </c>
      <c r="CS251" s="314" t="str">
        <f t="shared" si="39"/>
        <v>Ada</v>
      </c>
    </row>
    <row r="252">
      <c r="A252" s="334">
        <v>246.0</v>
      </c>
      <c r="B252" s="334">
        <v>10.0</v>
      </c>
      <c r="C252" s="311" t="s">
        <v>4771</v>
      </c>
      <c r="D252" s="312" t="s">
        <v>2755</v>
      </c>
      <c r="E252" s="313"/>
      <c r="F252" s="218" t="str">
        <f t="array" ref="F252">INDEX('Ortala-KabKota'!F$2:F$415,MATCH($D252,'Ortala-KabKota'!$E$2:$E$415,FALSE))</f>
        <v>#N/A</v>
      </c>
      <c r="G252" s="218" t="str">
        <f t="array" ref="G252">INDEX('Ortala-KabKota'!G$2:G$415,MATCH($D252,'Ortala-KabKota'!$E$2:$E$415,FALSE))</f>
        <v>#N/A</v>
      </c>
      <c r="H252" s="218" t="str">
        <f t="array" ref="H252">INDEX('Ortala-KabKota'!H$2:H$415,MATCH($D252,'Ortala-KabKota'!$E$2:$E$415,FALSE))</f>
        <v>#N/A</v>
      </c>
      <c r="I252" s="218" t="str">
        <f t="array" ref="I252">INDEX('Ortala-KabKota'!I$2:I$415,MATCH($D252,'Ortala-KabKota'!$E$2:$E$415,FALSE))</f>
        <v>#N/A</v>
      </c>
      <c r="J252" s="218" t="str">
        <f t="array" ref="J252">INDEX('Ortala-KabKota'!J$2:J$415,MATCH($D252,'Ortala-KabKota'!$E$2:$E$415,FALSE))</f>
        <v>#N/A</v>
      </c>
      <c r="K252" s="218" t="str">
        <f t="array" ref="K252">INDEX('Ortala-KabKota'!K$2:K$415,MATCH($D252,'Ortala-KabKota'!$E$2:$E$415,FALSE))</f>
        <v>#N/A</v>
      </c>
      <c r="L252" s="218" t="str">
        <f t="array" ref="L252">INDEX('Ortala-KabKota'!L$2:L$415,MATCH($D252,'Ortala-KabKota'!$E$2:$E$415,FALSE))</f>
        <v>#N/A</v>
      </c>
      <c r="M252" s="218" t="str">
        <f t="array" ref="M252">INDEX('Ortala-KabKota'!M$2:M$415,MATCH($D252,'Ortala-KabKota'!$E$2:$E$415,FALSE))</f>
        <v>#N/A</v>
      </c>
      <c r="N252" s="218" t="str">
        <f t="array" ref="N252">INDEX('Ortala-KabKota'!N$2:N$415,MATCH($D252,'Ortala-KabKota'!$E$2:$E$415,FALSE))</f>
        <v>#N/A</v>
      </c>
      <c r="O252" s="218" t="str">
        <f t="array" ref="O252">INDEX('Ortala-KabKota'!O$2:O$415,MATCH($D252,'Ortala-KabKota'!$E$2:$E$415,FALSE))</f>
        <v>#N/A</v>
      </c>
      <c r="P252" s="218" t="str">
        <f t="array" ref="P252">INDEX('Ortala-KabKota'!P$2:P$415,MATCH($D252,'Ortala-KabKota'!$E$2:$E$415,FALSE))</f>
        <v>#N/A</v>
      </c>
      <c r="Q252" s="218" t="str">
        <f t="array" ref="Q252">INDEX('Ortala-KabKota'!Q$2:Q$415,MATCH($D252,'Ortala-KabKota'!$E$2:$E$415,FALSE))</f>
        <v>#N/A</v>
      </c>
      <c r="R252" s="218" t="str">
        <f t="array" ref="R252">INDEX('Ortala-KabKota'!R$2:R$415,MATCH($D252,'Ortala-KabKota'!$E$2:$E$415,FALSE))</f>
        <v>#N/A</v>
      </c>
      <c r="S252" s="218" t="str">
        <f t="array" ref="S252">INDEX('Ortala-KabKota'!S$2:S$415,MATCH($D252,'Ortala-KabKota'!$E$2:$E$415,FALSE))</f>
        <v>#N/A</v>
      </c>
      <c r="T252" s="218" t="str">
        <f t="array" ref="T252">INDEX('Ortala-KabKota'!T$2:T$415,MATCH($D252,'Ortala-KabKota'!$E$2:$E$415,FALSE))</f>
        <v>#N/A</v>
      </c>
      <c r="U252" s="218" t="str">
        <f t="array" ref="U252">INDEX('Ortala-KabKota'!U$2:U$415,MATCH($D252,'Ortala-KabKota'!$E$2:$E$415,FALSE))</f>
        <v>#N/A</v>
      </c>
      <c r="V252" s="218" t="str">
        <f t="array" ref="V252">INDEX('Ortala-KabKota'!V$2:V$415,MATCH($D252,'Ortala-KabKota'!$E$2:$E$415,FALSE))</f>
        <v>#N/A</v>
      </c>
      <c r="W252" s="218" t="str">
        <f t="array" ref="W252">INDEX('Ortala-KabKota'!W$2:W$415,MATCH($D252,'Ortala-KabKota'!$E$2:$E$415,FALSE))</f>
        <v>#N/A</v>
      </c>
      <c r="X252" s="218" t="str">
        <f t="array" ref="X252">INDEX('Ortala-KabKota'!X$2:X$415,MATCH($D252,'Ortala-KabKota'!$E$2:$E$415,FALSE))</f>
        <v>#N/A</v>
      </c>
      <c r="Y252" s="218" t="str">
        <f t="array" ref="Y252">INDEX('Ortala-KabKota'!Y$2:Y$415,MATCH($D252,'Ortala-KabKota'!$E$2:$E$415,FALSE))</f>
        <v>#N/A</v>
      </c>
      <c r="Z252" s="218" t="str">
        <f t="array" ref="Z252">INDEX('Ortala-KabKota'!Z$2:Z$415,MATCH($D252,'Ortala-KabKota'!$E$2:$E$415,FALSE))</f>
        <v>#N/A</v>
      </c>
      <c r="AA252" s="218" t="str">
        <f t="array" ref="AA252">INDEX('Ortala-KabKota'!AA$2:AA$415,MATCH($D252,'Ortala-KabKota'!$E$2:$E$415,FALSE))</f>
        <v>#N/A</v>
      </c>
      <c r="AB252" s="218" t="str">
        <f t="array" ref="AB252">INDEX('Ortala-KabKota'!AB$2:AB$415,MATCH($D252,'Ortala-KabKota'!$E$2:$E$415,FALSE))</f>
        <v>#N/A</v>
      </c>
      <c r="AC252" s="218" t="str">
        <f t="array" ref="AC252">INDEX('Ortala-KabKota'!AC$2:AC$415,MATCH($D252,'Ortala-KabKota'!$E$2:$E$415,FALSE))</f>
        <v>#N/A</v>
      </c>
      <c r="AD252" s="218" t="str">
        <f t="array" ref="AD252">INDEX('Ortala-KabKota'!AD$2:AD$415,MATCH($D252,'Ortala-KabKota'!$E$2:$E$415,FALSE))</f>
        <v>#N/A</v>
      </c>
      <c r="AE252" s="218" t="str">
        <f t="array" ref="AE252">INDEX('Ortala-KabKota'!AE$2:AE$415,MATCH($D252,'Ortala-KabKota'!$E$2:$E$415,FALSE))</f>
        <v>#N/A</v>
      </c>
      <c r="AF252" s="218" t="str">
        <f t="array" ref="AF252">INDEX('Ortala-KabKota'!AF$2:AF$415,MATCH($D252,'Ortala-KabKota'!$E$2:$E$415,FALSE))</f>
        <v>#N/A</v>
      </c>
      <c r="AG252" s="218" t="str">
        <f t="array" ref="AG252">INDEX('Ortala-KabKota'!AG$2:AG$415,MATCH($D252,'Ortala-KabKota'!$E$2:$E$415,FALSE))</f>
        <v>#N/A</v>
      </c>
      <c r="AH252" s="218" t="str">
        <f t="array" ref="AH252">INDEX('Ortala-KabKota'!AH$2:AH$415,MATCH($D252,'Ortala-KabKota'!$E$2:$E$415,FALSE))</f>
        <v>#N/A</v>
      </c>
      <c r="AI252" s="218" t="str">
        <f t="array" ref="AI252">INDEX('Ortala-KabKota'!AI$2:AI$415,MATCH($D252,'Ortala-KabKota'!$E$2:$E$415,FALSE))</f>
        <v>#N/A</v>
      </c>
      <c r="AJ252" s="218" t="str">
        <f t="array" ref="AJ252">INDEX('Ortala-KabKota'!AJ$2:AJ$415,MATCH($D252,'Ortala-KabKota'!$E$2:$E$415,FALSE))</f>
        <v>#N/A</v>
      </c>
      <c r="AK252" s="218" t="str">
        <f t="array" ref="AK252">INDEX('Ortala-KabKota'!AK$2:AK$415,MATCH($D252,'Ortala-KabKota'!$E$2:$E$415,FALSE))</f>
        <v>#N/A</v>
      </c>
      <c r="AL252" s="218" t="str">
        <f t="array" ref="AL252">INDEX('Ortala-KabKota'!AL$2:AL$415,MATCH($D252,'Ortala-KabKota'!$E$2:$E$415,FALSE))</f>
        <v>#N/A</v>
      </c>
      <c r="AM252" s="218" t="str">
        <f t="array" ref="AM252">INDEX('Ortala-KabKota'!AM$2:AM$415,MATCH($D252,'Ortala-KabKota'!$E$2:$E$415,FALSE))</f>
        <v>#N/A</v>
      </c>
      <c r="AN252" s="218" t="str">
        <f t="array" ref="AN252">INDEX('Ortala-KabKota'!AN$2:AN$415,MATCH($D252,'Ortala-KabKota'!$E$2:$E$415,FALSE))</f>
        <v>#N/A</v>
      </c>
      <c r="AO252" s="218" t="str">
        <f t="array" ref="AO252">INDEX('Ortala-KabKota'!AO$2:AO$415,MATCH($D252,'Ortala-KabKota'!$E$2:$E$415,FALSE))</f>
        <v>#N/A</v>
      </c>
      <c r="AP252" s="218" t="str">
        <f t="array" ref="AP252">INDEX('Ortala-KabKota'!AP$2:AP$415,MATCH($D252,'Ortala-KabKota'!$E$2:$E$415,FALSE))</f>
        <v>#N/A</v>
      </c>
      <c r="AQ252" s="218" t="str">
        <f t="array" ref="AQ252">INDEX('Ortala-KabKota'!AQ$2:AQ$415,MATCH($D252,'Ortala-KabKota'!$E$2:$E$415,FALSE))</f>
        <v>#N/A</v>
      </c>
      <c r="AR252" s="218" t="str">
        <f t="array" ref="AR252">INDEX('Ortala-KabKota'!AR$2:AR$415,MATCH($D252,'Ortala-KabKota'!$E$2:$E$415,FALSE))</f>
        <v>#N/A</v>
      </c>
      <c r="AS252" s="218" t="str">
        <f t="array" ref="AS252">INDEX('Ortala-KabKota'!AS$2:AS$415,MATCH($D252,'Ortala-KabKota'!$E$2:$E$415,FALSE))</f>
        <v>#N/A</v>
      </c>
      <c r="AT252" s="218" t="str">
        <f t="array" ref="AT252">INDEX('Ortala-KabKota'!AT$2:AT$415,MATCH($D252,'Ortala-KabKota'!$E$2:$E$415,FALSE))</f>
        <v>#N/A</v>
      </c>
      <c r="AU252" s="218" t="str">
        <f t="array" ref="AU252">INDEX('UPTD PPA KabKota'!D$5:D$513,MATCH($D252,'UPTD PPA KabKota'!$C$5:$C$513,FALSE))</f>
        <v/>
      </c>
      <c r="AV252" s="218" t="str">
        <f t="array" ref="AV252">INDEX('UPTD PPA KabKota'!E$5:E$513,MATCH($D252,'UPTD PPA KabKota'!$C$5:$C$513,FALSE))</f>
        <v/>
      </c>
      <c r="AW252" s="218" t="str">
        <f t="array" ref="AW252">INDEX('UPTD PPA KabKota'!F$5:F$513,MATCH($D252,'UPTD PPA KabKota'!$C$5:$C$513,FALSE))</f>
        <v/>
      </c>
      <c r="AX252" s="218" t="str">
        <f t="array" ref="AX252">INDEX('UPTD PPA KabKota'!G$5:G$513,MATCH($D252,'UPTD PPA KabKota'!$C$5:$C$513,FALSE))</f>
        <v/>
      </c>
      <c r="AY252" s="218" t="str">
        <f t="array" ref="AY252">INDEX('UPTD PPA KabKota'!H$5:H$513,MATCH($D252,'UPTD PPA KabKota'!$C$5:$C$513,FALSE))</f>
        <v/>
      </c>
      <c r="AZ252" s="218" t="str">
        <f t="array" ref="AZ252">INDEX('UPTD PPA KabKota'!I$5:I$513,MATCH($D252,'UPTD PPA KabKota'!$C$5:$C$513,FALSE))</f>
        <v/>
      </c>
      <c r="BA252" s="218" t="str">
        <f t="array" ref="BA252">INDEX('UPTD PPA KabKota'!J$5:J$513,MATCH($D252,'UPTD PPA KabKota'!$C$5:$C$513,FALSE))</f>
        <v/>
      </c>
      <c r="BB252" s="218" t="str">
        <f t="array" ref="BB252">INDEX('UPTD PPA KabKota'!K$5:K$513,MATCH($D252,'UPTD PPA KabKota'!$C$5:$C$513,FALSE))</f>
        <v/>
      </c>
      <c r="BC252" s="218" t="str">
        <f t="array" ref="BC252">INDEX('UPTD PPA KabKota'!L$5:L$513,MATCH($D252,'UPTD PPA KabKota'!$C$5:$C$513,FALSE))</f>
        <v/>
      </c>
      <c r="BD252" s="218" t="str">
        <f t="array" ref="BD252">INDEX('UPTD PPA KabKota'!M$5:M$513,MATCH($D252,'UPTD PPA KabKota'!$C$5:$C$513,FALSE))</f>
        <v/>
      </c>
      <c r="BE252" s="218" t="str">
        <f t="array" ref="BE252">INDEX('UPTD PPA KabKota'!N$5:N$513,MATCH($D252,'UPTD PPA KabKota'!$C$5:$C$513,FALSE))</f>
        <v/>
      </c>
      <c r="BF252" s="218" t="str">
        <f t="array" ref="BF252">INDEX('UPTD PPA KabKota'!O$5:O$513,MATCH($D252,'UPTD PPA KabKota'!$C$5:$C$513,FALSE))</f>
        <v/>
      </c>
      <c r="BG252" s="218" t="str">
        <f t="array" ref="BG252">INDEX('UPTD PPA KabKota'!P$5:P$513,MATCH($D252,'UPTD PPA KabKota'!$C$5:$C$513,FALSE))</f>
        <v/>
      </c>
      <c r="BH252" s="218" t="str">
        <f t="array" ref="BH252">INDEX('UPTD PPA KabKota'!Q$5:Q$513,MATCH($D252,'UPTD PPA KabKota'!$C$5:$C$513,FALSE))</f>
        <v/>
      </c>
      <c r="BI252" s="218" t="str">
        <f t="array" ref="BI252">INDEX('UPTD PPA KabKota'!R$5:R$513,MATCH($D252,'UPTD PPA KabKota'!$C$5:$C$513,FALSE))</f>
        <v/>
      </c>
      <c r="BJ252" s="218" t="str">
        <f t="array" ref="BJ252">INDEX('UPTD PPA KabKota'!S$5:S$513,MATCH($D252,'UPTD PPA KabKota'!$C$5:$C$513,FALSE))</f>
        <v/>
      </c>
      <c r="BK252" s="218" t="str">
        <f t="array" ref="BK252">INDEX('UPTD PPA KabKota'!T$5:T$513,MATCH($D252,'UPTD PPA KabKota'!$C$5:$C$513,FALSE))</f>
        <v/>
      </c>
      <c r="BL252" s="218" t="str">
        <f t="array" ref="BL252">INDEX('UPTD PPA KabKota'!U$5:U$513,MATCH($D252,'UPTD PPA KabKota'!$C$5:$C$513,FALSE))</f>
        <v/>
      </c>
      <c r="BM252" s="218" t="str">
        <f t="array" ref="BM252">INDEX('UPTD PPA KabKota'!V$5:V$513,MATCH($D252,'UPTD PPA KabKota'!$C$5:$C$513,FALSE))</f>
        <v/>
      </c>
      <c r="BN252" s="218" t="str">
        <f t="array" ref="BN252">INDEX('UPTD PPA KabKota'!W$5:W$513,MATCH($D252,'UPTD PPA KabKota'!$C$5:$C$513,FALSE))</f>
        <v/>
      </c>
      <c r="BO252" s="218" t="str">
        <f t="array" ref="BO252">INDEX('UPTD PPA KabKota'!X$5:X$513,MATCH($D252,'UPTD PPA KabKota'!$C$5:$C$513,FALSE))</f>
        <v/>
      </c>
      <c r="BP252" s="218" t="str">
        <f t="array" ref="BP252">INDEX('UPTD PPA KabKota'!Y$5:Y$513,MATCH($D252,'UPTD PPA KabKota'!$C$5:$C$513,FALSE))</f>
        <v/>
      </c>
      <c r="BQ252" s="218" t="str">
        <f t="array" ref="BQ252">INDEX('UPTD PPA KabKota'!Z$5:Z$513,MATCH($D252,'UPTD PPA KabKota'!$C$5:$C$513,FALSE))</f>
        <v/>
      </c>
      <c r="BR252" s="218" t="str">
        <f t="array" ref="BR252">INDEX('UPTD PPA KabKota'!AA$5:AA$513,MATCH($D252,'UPTD PPA KabKota'!$C$5:$C$513,FALSE))</f>
        <v/>
      </c>
      <c r="BS252" s="218" t="str">
        <f t="array" ref="BS252">INDEX('UPTD PPA KabKota'!AB$5:AB$513,MATCH($D252,'UPTD PPA KabKota'!$C$5:$C$513,FALSE))</f>
        <v/>
      </c>
      <c r="BT252" s="218" t="str">
        <f t="array" ref="BT252">INDEX('UPTD PPA KabKota'!AC$5:AC$513,MATCH($D252,'UPTD PPA KabKota'!$C$5:$C$513,FALSE))</f>
        <v/>
      </c>
      <c r="BU252" s="218" t="str">
        <f t="array" ref="BU252">INDEX('UPTD PPA KabKota'!AD$5:AD$513,MATCH($D252,'UPTD PPA KabKota'!$C$5:$C$513,FALSE))</f>
        <v/>
      </c>
      <c r="BV252" s="218" t="str">
        <f t="array" ref="BV252">INDEX('UPTD PPA KabKota'!AE$5:AE$513,MATCH($D252,'UPTD PPA KabKota'!$C$5:$C$513,FALSE))</f>
        <v/>
      </c>
      <c r="BW252" s="218" t="str">
        <f t="array" ref="BW252">INDEX('UPTD PPA KabKota'!AF$5:AF$513,MATCH($D252,'UPTD PPA KabKota'!$C$5:$C$513,FALSE))</f>
        <v/>
      </c>
      <c r="BX252" s="218" t="str">
        <f t="array" ref="BX252">INDEX('UPTD PPA KabKota'!AG$5:AG$513,MATCH($D252,'UPTD PPA KabKota'!$C$5:$C$513,FALSE))</f>
        <v/>
      </c>
      <c r="BY252" s="218" t="str">
        <f t="array" ref="BY252">INDEX('UPTD PPA KabKota'!AH$5:AH$513,MATCH($D252,'UPTD PPA KabKota'!$C$5:$C$513,FALSE))</f>
        <v/>
      </c>
      <c r="BZ252" s="218" t="str">
        <f t="array" ref="BZ252">INDEX('UPTD PPA KabKota'!AI$5:AI$513,MATCH($D252,'UPTD PPA KabKota'!$C$5:$C$513,FALSE))</f>
        <v/>
      </c>
      <c r="CA252" s="218" t="str">
        <f t="array" ref="CA252">INDEX('UPTD PPA KabKota'!AJ$5:AJ$513,MATCH($D252,'UPTD PPA KabKota'!$C$5:$C$513,FALSE))</f>
        <v/>
      </c>
      <c r="CB252" s="218" t="str">
        <f t="array" ref="CB252">INDEX('UPTD PPA KabKota'!AK$5:AK$513,MATCH($D252,'UPTD PPA KabKota'!$C$5:$C$513,FALSE))</f>
        <v/>
      </c>
      <c r="CC252" s="218" t="str">
        <f t="array" ref="CC252">INDEX('UPTD PPA KabKota'!AL$5:AL$513,MATCH($D252,'UPTD PPA KabKota'!$C$5:$C$513,FALSE))</f>
        <v/>
      </c>
      <c r="CD252" s="218" t="str">
        <f t="array" ref="CD252">INDEX('UPTD PPA KabKota'!AM$5:AM$513,MATCH($D252,'UPTD PPA KabKota'!$C$5:$C$513,FALSE))</f>
        <v/>
      </c>
      <c r="CE252" s="218" t="str">
        <f t="array" ref="CE252">INDEX('UPTD PPA KabKota'!AN$5:AN$513,MATCH($D252,'UPTD PPA KabKota'!$C$5:$C$513,FALSE))</f>
        <v/>
      </c>
      <c r="CF252" s="218" t="str">
        <f t="array" ref="CF252">INDEX('UPTD PPA KabKota'!AO$5:AO$513,MATCH($D252,'UPTD PPA KabKota'!$C$5:$C$513,FALSE))</f>
        <v/>
      </c>
      <c r="CG252" s="218" t="str">
        <f t="array" ref="CG252">INDEX('UPTD PPA KabKota'!AP$5:AP$513,MATCH($D252,'UPTD PPA KabKota'!$C$5:$C$513,FALSE))</f>
        <v/>
      </c>
      <c r="CH252" s="218" t="str">
        <f t="array" ref="CH252">INDEX('UPTD PPA KabKota'!AQ$5:AQ$513,MATCH($D252,'UPTD PPA KabKota'!$C$5:$C$513,FALSE))</f>
        <v/>
      </c>
      <c r="CI252" s="218" t="str">
        <f t="array" ref="CI252">INDEX('UPTD PPA KabKota'!AR$5:AR$513,MATCH($D252,'UPTD PPA KabKota'!$C$5:$C$513,FALSE))</f>
        <v/>
      </c>
      <c r="CJ252" s="218" t="str">
        <f t="array" ref="CJ252">INDEX('UPTD PPA KabKota'!AS$5:AS$513,MATCH($D252,'UPTD PPA KabKota'!$C$5:$C$513,FALSE))</f>
        <v/>
      </c>
      <c r="CK252" s="218" t="str">
        <f t="array" ref="CK252">INDEX('UPTD PPA KabKota'!AT$5:AT$513,MATCH($D252,'UPTD PPA KabKota'!$C$5:$C$513,FALSE))</f>
        <v/>
      </c>
      <c r="CL252" s="218" t="str">
        <f t="array" ref="CL252">INDEX('UPTD PPA KabKota'!AU$5:AU$513,MATCH($D252,'UPTD PPA KabKota'!$C$5:$C$513,FALSE))</f>
        <v/>
      </c>
      <c r="CM252" s="218" t="str">
        <f t="array" ref="CM252">INDEX('UPTD PPA KabKota'!AV$5:AV$513,MATCH($D252,'UPTD PPA KabKota'!$C$5:$C$513,FALSE))</f>
        <v/>
      </c>
      <c r="CN252" s="218" t="str">
        <f t="array" ref="CN252">INDEX('UPTD PPA KabKota'!AW$5:AW$513,MATCH($D252,'UPTD PPA KabKota'!$C$5:$C$513,FALSE))</f>
        <v/>
      </c>
      <c r="CO252" s="218" t="str">
        <f t="array" ref="CO252">INDEX('UPTD PPA KabKota'!AX$5:AX$513,MATCH($D252,'UPTD PPA KabKota'!$C$5:$C$513,FALSE))</f>
        <v/>
      </c>
      <c r="CP252" s="218" t="str">
        <f t="array" ref="CP252">INDEX('UPTD PPA KabKota'!AY$5:AY$513,MATCH($D252,'UPTD PPA KabKota'!$C$5:$C$513,FALSE))</f>
        <v/>
      </c>
      <c r="CQ252" s="209" t="str">
        <f>IFERROR(__xludf.DUMMYFUNCTION("IF(ISBLANK($K252),"""",IF(REGEXMATCH($K252,""Peraturan""),""Ada"",IF(REGEXMATCH($K252,""Rekomendasi""),""Tidak Ada"", $K252)))
"),"#N/A")</f>
        <v>#N/A</v>
      </c>
      <c r="CR252" s="209" t="str">
        <f t="array" ref="CR252">index('UPTD PPA KabKota'!$BI$5:$BI$513,match($D252,'UPTD PPA KabKota'!$C$5:$C$513,false))</f>
        <v>Tidak Ada</v>
      </c>
      <c r="CS252" s="314" t="str">
        <f t="shared" si="39"/>
        <v>#N/A</v>
      </c>
    </row>
    <row r="253">
      <c r="A253" s="334">
        <v>247.0</v>
      </c>
      <c r="B253" s="334">
        <v>11.0</v>
      </c>
      <c r="C253" s="311" t="s">
        <v>4771</v>
      </c>
      <c r="D253" s="312" t="s">
        <v>2614</v>
      </c>
      <c r="E253" s="315">
        <v>45689.0</v>
      </c>
      <c r="F253" s="218" t="str">
        <f t="array" ref="F253">INDEX('Ortala-KabKota'!F$2:F$415,MATCH($D253,'Ortala-KabKota'!$E$2:$E$415,FALSE))</f>
        <v>Mawar/ 082233193195</v>
      </c>
      <c r="G253" s="218" t="str">
        <f t="array" ref="G253">INDEX('Ortala-KabKota'!G$2:G$415,MATCH($D253,'Ortala-KabKota'!$E$2:$E$415,FALSE))</f>
        <v/>
      </c>
      <c r="H253" s="218" t="str">
        <f t="array" ref="H253">INDEX('Ortala-KabKota'!H$2:H$415,MATCH($D253,'Ortala-KabKota'!$E$2:$E$415,FALSE))</f>
        <v/>
      </c>
      <c r="I253" s="218" t="str">
        <f t="array" ref="I253">INDEX('Ortala-KabKota'!I$2:I$415,MATCH($D253,'Ortala-KabKota'!$E$2:$E$415,FALSE))</f>
        <v/>
      </c>
      <c r="J253" s="218" t="str">
        <f t="array" ref="J253">INDEX('Ortala-KabKota'!J$2:J$415,MATCH($D253,'Ortala-KabKota'!$E$2:$E$415,FALSE))</f>
        <v/>
      </c>
      <c r="K253" s="218" t="str">
        <f t="array" ref="K253">INDEX('Ortala-KabKota'!K$2:K$415,MATCH($D253,'Ortala-KabKota'!$E$2:$E$415,FALSE))</f>
        <v>Peraturan Bupati Bondowoso Nomor 4 Tahun 2022</v>
      </c>
      <c r="L253" s="218">
        <f t="array" ref="L253">INDEX('Ortala-KabKota'!L$2:L$415,MATCH($D253,'Ortala-KabKota'!$E$2:$E$415,FALSE))</f>
        <v>2023</v>
      </c>
      <c r="M253" s="218" t="str">
        <f t="array" ref="M253">INDEX('Ortala-KabKota'!M$2:M$415,MATCH($D253,'Ortala-KabKota'!$E$2:$E$415,FALSE))</f>
        <v>B</v>
      </c>
      <c r="N253" s="218" t="str">
        <f t="array" ref="N253">INDEX('Ortala-KabKota'!N$2:N$415,MATCH($D253,'Ortala-KabKota'!$E$2:$E$415,FALSE))</f>
        <v>Sumariyati/ 08123476712</v>
      </c>
      <c r="O253" s="218" t="str">
        <f t="array" ref="O253">INDEX('Ortala-KabKota'!O$2:O$415,MATCH($D253,'Ortala-KabKota'!$E$2:$E$415,FALSE))</f>
        <v/>
      </c>
      <c r="P253" s="218" t="str">
        <f t="array" ref="P253">INDEX('Ortala-KabKota'!P$2:P$415,MATCH($D253,'Ortala-KabKota'!$E$2:$E$415,FALSE))</f>
        <v/>
      </c>
      <c r="Q253" s="218" t="str">
        <f t="array" ref="Q253">INDEX('Ortala-KabKota'!Q$2:Q$415,MATCH($D253,'Ortala-KabKota'!$E$2:$E$415,FALSE))</f>
        <v/>
      </c>
      <c r="R253" s="218" t="str">
        <f t="array" ref="R253">INDEX('Ortala-KabKota'!R$2:R$415,MATCH($D253,'Ortala-KabKota'!$E$2:$E$415,FALSE))</f>
        <v/>
      </c>
      <c r="S253" s="218" t="str">
        <f t="array" ref="S253">INDEX('Ortala-KabKota'!S$2:S$415,MATCH($D253,'Ortala-KabKota'!$E$2:$E$415,FALSE))</f>
        <v/>
      </c>
      <c r="T253" s="218" t="str">
        <f t="array" ref="T253">INDEX('Ortala-KabKota'!T$2:T$415,MATCH($D253,'Ortala-KabKota'!$E$2:$E$415,FALSE))</f>
        <v/>
      </c>
      <c r="U253" s="218" t="str">
        <f t="array" ref="U253">INDEX('Ortala-KabKota'!U$2:U$415,MATCH($D253,'Ortala-KabKota'!$E$2:$E$415,FALSE))</f>
        <v/>
      </c>
      <c r="V253" s="218" t="str">
        <f t="array" ref="V253">INDEX('Ortala-KabKota'!V$2:V$415,MATCH($D253,'Ortala-KabKota'!$E$2:$E$415,FALSE))</f>
        <v/>
      </c>
      <c r="W253" s="218" t="str">
        <f t="array" ref="W253">INDEX('Ortala-KabKota'!W$2:W$415,MATCH($D253,'Ortala-KabKota'!$E$2:$E$415,FALSE))</f>
        <v/>
      </c>
      <c r="X253" s="218" t="str">
        <f t="array" ref="X253">INDEX('Ortala-KabKota'!X$2:X$415,MATCH($D253,'Ortala-KabKota'!$E$2:$E$415,FALSE))</f>
        <v/>
      </c>
      <c r="Y253" s="218" t="str">
        <f t="array" ref="Y253">INDEX('Ortala-KabKota'!Y$2:Y$415,MATCH($D253,'Ortala-KabKota'!$E$2:$E$415,FALSE))</f>
        <v/>
      </c>
      <c r="Z253" s="218" t="str">
        <f t="array" ref="Z253">INDEX('Ortala-KabKota'!Z$2:Z$415,MATCH($D253,'Ortala-KabKota'!$E$2:$E$415,FALSE))</f>
        <v/>
      </c>
      <c r="AA253" s="218" t="str">
        <f t="array" ref="AA253">INDEX('Ortala-KabKota'!AA$2:AA$415,MATCH($D253,'Ortala-KabKota'!$E$2:$E$415,FALSE))</f>
        <v/>
      </c>
      <c r="AB253" s="218" t="str">
        <f t="array" ref="AB253">INDEX('Ortala-KabKota'!AB$2:AB$415,MATCH($D253,'Ortala-KabKota'!$E$2:$E$415,FALSE))</f>
        <v/>
      </c>
      <c r="AC253" s="218" t="str">
        <f t="array" ref="AC253">INDEX('Ortala-KabKota'!AC$2:AC$415,MATCH($D253,'Ortala-KabKota'!$E$2:$E$415,FALSE))</f>
        <v/>
      </c>
      <c r="AD253" s="218" t="str">
        <f t="array" ref="AD253">INDEX('Ortala-KabKota'!AD$2:AD$415,MATCH($D253,'Ortala-KabKota'!$E$2:$E$415,FALSE))</f>
        <v/>
      </c>
      <c r="AE253" s="218" t="str">
        <f t="array" ref="AE253">INDEX('Ortala-KabKota'!AE$2:AE$415,MATCH($D253,'Ortala-KabKota'!$E$2:$E$415,FALSE))</f>
        <v/>
      </c>
      <c r="AF253" s="218" t="str">
        <f t="array" ref="AF253">INDEX('Ortala-KabKota'!AF$2:AF$415,MATCH($D253,'Ortala-KabKota'!$E$2:$E$415,FALSE))</f>
        <v/>
      </c>
      <c r="AG253" s="218" t="str">
        <f t="array" ref="AG253">INDEX('Ortala-KabKota'!AG$2:AG$415,MATCH($D253,'Ortala-KabKota'!$E$2:$E$415,FALSE))</f>
        <v/>
      </c>
      <c r="AH253" s="218" t="str">
        <f t="array" ref="AH253">INDEX('Ortala-KabKota'!AH$2:AH$415,MATCH($D253,'Ortala-KabKota'!$E$2:$E$415,FALSE))</f>
        <v/>
      </c>
      <c r="AI253" s="218" t="str">
        <f t="array" ref="AI253">INDEX('Ortala-KabKota'!AI$2:AI$415,MATCH($D253,'Ortala-KabKota'!$E$2:$E$415,FALSE))</f>
        <v/>
      </c>
      <c r="AJ253" s="218" t="str">
        <f t="array" ref="AJ253">INDEX('Ortala-KabKota'!AJ$2:AJ$415,MATCH($D253,'Ortala-KabKota'!$E$2:$E$415,FALSE))</f>
        <v/>
      </c>
      <c r="AK253" s="218" t="str">
        <f t="array" ref="AK253">INDEX('Ortala-KabKota'!AK$2:AK$415,MATCH($D253,'Ortala-KabKota'!$E$2:$E$415,FALSE))</f>
        <v/>
      </c>
      <c r="AL253" s="218" t="str">
        <f t="array" ref="AL253">INDEX('Ortala-KabKota'!AL$2:AL$415,MATCH($D253,'Ortala-KabKota'!$E$2:$E$415,FALSE))</f>
        <v/>
      </c>
      <c r="AM253" s="218" t="str">
        <f t="array" ref="AM253">INDEX('Ortala-KabKota'!AM$2:AM$415,MATCH($D253,'Ortala-KabKota'!$E$2:$E$415,FALSE))</f>
        <v/>
      </c>
      <c r="AN253" s="218" t="str">
        <f t="array" ref="AN253">INDEX('Ortala-KabKota'!AN$2:AN$415,MATCH($D253,'Ortala-KabKota'!$E$2:$E$415,FALSE))</f>
        <v/>
      </c>
      <c r="AO253" s="218" t="str">
        <f t="array" ref="AO253">INDEX('Ortala-KabKota'!AO$2:AO$415,MATCH($D253,'Ortala-KabKota'!$E$2:$E$415,FALSE))</f>
        <v/>
      </c>
      <c r="AP253" s="218" t="str">
        <f t="array" ref="AP253">INDEX('Ortala-KabKota'!AP$2:AP$415,MATCH($D253,'Ortala-KabKota'!$E$2:$E$415,FALSE))</f>
        <v/>
      </c>
      <c r="AQ253" s="218" t="str">
        <f t="array" ref="AQ253">INDEX('Ortala-KabKota'!AQ$2:AQ$415,MATCH($D253,'Ortala-KabKota'!$E$2:$E$415,FALSE))</f>
        <v/>
      </c>
      <c r="AR253" s="218" t="str">
        <f t="array" ref="AR253">INDEX('Ortala-KabKota'!AR$2:AR$415,MATCH($D253,'Ortala-KabKota'!$E$2:$E$415,FALSE))</f>
        <v/>
      </c>
      <c r="AS253" s="218" t="str">
        <f t="array" ref="AS253">INDEX('Ortala-KabKota'!AS$2:AS$415,MATCH($D253,'Ortala-KabKota'!$E$2:$E$415,FALSE))</f>
        <v/>
      </c>
      <c r="AT253" s="218" t="str">
        <f t="array" ref="AT253">INDEX('Ortala-KabKota'!AT$2:AT$415,MATCH($D253,'Ortala-KabKota'!$E$2:$E$415,FALSE))</f>
        <v/>
      </c>
      <c r="AU253" s="218" t="str">
        <f t="array" ref="AU253">INDEX('UPTD PPA KabKota'!D$5:D$513,MATCH($D253,'UPTD PPA KabKota'!$C$5:$C$513,FALSE))</f>
        <v>Rachmawardani, S.Sos.</v>
      </c>
      <c r="AV253" s="218" t="str">
        <f t="array" ref="AV253">INDEX('UPTD PPA KabKota'!E$5:E$513,MATCH($D253,'UPTD PPA KabKota'!$C$5:$C$513,FALSE))</f>
        <v>Jl. Brigdjen Katamso No 52 Bondowoso</v>
      </c>
      <c r="AW253" s="218" t="str">
        <f t="array" ref="AW253">INDEX('UPTD PPA KabKota'!F$5:F$513,MATCH($D253,'UPTD PPA KabKota'!$C$5:$C$513,FALSE))</f>
        <v>#ERROR!</v>
      </c>
      <c r="AX253" s="218" t="str">
        <f t="array" ref="AX253">INDEX('UPTD PPA KabKota'!G$5:G$513,MATCH($D253,'UPTD PPA KabKota'!$C$5:$C$513,FALSE))</f>
        <v>#ERROR!</v>
      </c>
      <c r="AY253" s="218" t="str">
        <f t="array" ref="AY253">INDEX('UPTD PPA KabKota'!H$5:H$513,MATCH($D253,'UPTD PPA KabKota'!$C$5:$C$513,FALSE))</f>
        <v>UPTD PPA Kabupaten Bondowoso</v>
      </c>
      <c r="AZ253" s="218" t="str">
        <f t="array" ref="AZ253">INDEX('UPTD PPA KabKota'!I$5:I$513,MATCH($D253,'UPTD PPA KabKota'!$C$5:$C$513,FALSE))</f>
        <v>Peraturan Bupati Bondowoso Nomor 4 Tahun 2023</v>
      </c>
      <c r="BA253" s="218">
        <f t="array" ref="BA253">INDEX('UPTD PPA KabKota'!J$5:J$513,MATCH($D253,'UPTD PPA KabKota'!$C$5:$C$513,FALSE))</f>
        <v>2023</v>
      </c>
      <c r="BB253" s="218" t="str">
        <f t="array" ref="BB253">INDEX('UPTD PPA KabKota'!K$5:K$513,MATCH($D253,'UPTD PPA KabKota'!$C$5:$C$513,FALSE))</f>
        <v>B</v>
      </c>
      <c r="BC253" s="218" t="str">
        <f t="array" ref="BC253">INDEX('UPTD PPA KabKota'!L$5:L$513,MATCH($D253,'UPTD PPA KabKota'!$C$5:$C$513,FALSE))</f>
        <v>Rachmawardani, S.Sos., / +62 822-3319-3195</v>
      </c>
      <c r="BD253" s="218" t="str">
        <f t="array" ref="BD253">INDEX('UPTD PPA KabKota'!M$5:M$513,MATCH($D253,'UPTD PPA KabKota'!$C$5:$C$513,FALSE))</f>
        <v>nurilqomariyah024@gmail.com</v>
      </c>
      <c r="BE253" s="218" t="str">
        <f t="array" ref="BE253">INDEX('UPTD PPA KabKota'!N$5:N$513,MATCH($D253,'UPTD PPA KabKota'!$C$5:$C$513,FALSE))</f>
        <v>Kepala UPTD (saja) untuk konselor, psikolog klinis, advokat, dan psikiater bekerjasama dengan beberapa lembaga penyedia layanan/instansi terkait</v>
      </c>
      <c r="BF253" s="218" t="str">
        <f t="array" ref="BF253">INDEX('UPTD PPA KabKota'!O$5:O$513,MATCH($D253,'UPTD PPA KabKota'!$C$5:$C$513,FALSE))</f>
        <v>Bergabung dengan Kantor Dinas</v>
      </c>
      <c r="BG253" s="218" t="str">
        <f t="array" ref="BG253">INDEX('UPTD PPA KabKota'!P$5:P$513,MATCH($D253,'UPTD PPA KabKota'!$C$5:$C$513,FALSE))</f>
        <v>Tidak Punya</v>
      </c>
      <c r="BH253" s="218" t="str">
        <f t="array" ref="BH253">INDEX('UPTD PPA KabKota'!Q$5:Q$513,MATCH($D253,'UPTD PPA KabKota'!$C$5:$C$513,FALSE))</f>
        <v>Saat ini UPTD PPA Kabupaten Bondowoso bergabung dalam memberikan layanan di kantor Dinas Sosial P3AKB Kab. Bondowoso dan masih belum memiliki gedung yang representatif untuk memberikan layanan yang sesuai standart dan untuk shelter/rumah aman beberapa korban yang membutuhkan penampungan sementara akan dititipkan pada yayasan/pesantren yang bekerjasama dan mau memberikan layanan</v>
      </c>
      <c r="BI253" s="218" t="str">
        <f t="array" ref="BI253">INDEX('UPTD PPA KabKota'!R$5:R$513,MATCH($D253,'UPTD PPA KabKota'!$C$5:$C$513,FALSE))</f>
        <v>Ada</v>
      </c>
      <c r="BJ253" s="218" t="str">
        <f t="array" ref="BJ253">INDEX('UPTD PPA KabKota'!S$5:S$513,MATCH($D253,'UPTD PPA KabKota'!$C$5:$C$513,FALSE))</f>
        <v>Ada</v>
      </c>
      <c r="BK253" s="218" t="str">
        <f t="array" ref="BK253">INDEX('UPTD PPA KabKota'!T$5:T$513,MATCH($D253,'UPTD PPA KabKota'!$C$5:$C$513,FALSE))</f>
        <v>Ada</v>
      </c>
      <c r="BL253" s="218" t="str">
        <f t="array" ref="BL253">INDEX('UPTD PPA KabKota'!U$5:U$513,MATCH($D253,'UPTD PPA KabKota'!$C$5:$C$513,FALSE))</f>
        <v>Ada</v>
      </c>
      <c r="BM253" s="218" t="str">
        <f t="array" ref="BM253">INDEX('UPTD PPA KabKota'!V$5:V$513,MATCH($D253,'UPTD PPA KabKota'!$C$5:$C$513,FALSE))</f>
        <v>Ada</v>
      </c>
      <c r="BN253" s="218" t="str">
        <f t="array" ref="BN253">INDEX('UPTD PPA KabKota'!W$5:W$513,MATCH($D253,'UPTD PPA KabKota'!$C$5:$C$513,FALSE))</f>
        <v>Tidak Ada</v>
      </c>
      <c r="BO253" s="218" t="str">
        <f t="array" ref="BO253">INDEX('UPTD PPA KabKota'!X$5:X$513,MATCH($D253,'UPTD PPA KabKota'!$C$5:$C$513,FALSE))</f>
        <v>Tidak Ada</v>
      </c>
      <c r="BP253" s="218" t="str">
        <f t="array" ref="BP253">INDEX('UPTD PPA KabKota'!Y$5:Y$513,MATCH($D253,'UPTD PPA KabKota'!$C$5:$C$513,FALSE))</f>
        <v>Ada</v>
      </c>
      <c r="BQ253" s="218" t="str">
        <f t="array" ref="BQ253">INDEX('UPTD PPA KabKota'!Z$5:Z$513,MATCH($D253,'UPTD PPA KabKota'!$C$5:$C$513,FALSE))</f>
        <v>Ada</v>
      </c>
      <c r="BR253" s="218" t="str">
        <f t="array" ref="BR253">INDEX('UPTD PPA KabKota'!AA$5:AA$513,MATCH($D253,'UPTD PPA KabKota'!$C$5:$C$513,FALSE))</f>
        <v>Tidak Ada</v>
      </c>
      <c r="BS253" s="218" t="str">
        <f t="array" ref="BS253">INDEX('UPTD PPA KabKota'!AB$5:AB$513,MATCH($D253,'UPTD PPA KabKota'!$C$5:$C$513,FALSE))</f>
        <v>Tidak Ada</v>
      </c>
      <c r="BT253" s="218" t="str">
        <f t="array" ref="BT253">INDEX('UPTD PPA KabKota'!AC$5:AC$513,MATCH($D253,'UPTD PPA KabKota'!$C$5:$C$513,FALSE))</f>
        <v>Sudah</v>
      </c>
      <c r="BU253" s="218" t="str">
        <f t="array" ref="BU253">INDEX('UPTD PPA KabKota'!AD$5:AD$513,MATCH($D253,'UPTD PPA KabKota'!$C$5:$C$513,FALSE))</f>
        <v>Sudah</v>
      </c>
      <c r="BV253" s="218" t="str">
        <f t="array" ref="BV253">INDEX('UPTD PPA KabKota'!AE$5:AE$513,MATCH($D253,'UPTD PPA KabKota'!$C$5:$C$513,FALSE))</f>
        <v>Sudah</v>
      </c>
      <c r="BW253" s="218" t="str">
        <f t="array" ref="BW253">INDEX('UPTD PPA KabKota'!AF$5:AF$513,MATCH($D253,'UPTD PPA KabKota'!$C$5:$C$513,FALSE))</f>
        <v>Sudah</v>
      </c>
      <c r="BX253" s="218" t="str">
        <f t="array" ref="BX253">INDEX('UPTD PPA KabKota'!AG$5:AG$513,MATCH($D253,'UPTD PPA KabKota'!$C$5:$C$513,FALSE))</f>
        <v>Sudah</v>
      </c>
      <c r="BY253" s="218" t="str">
        <f t="array" ref="BY253">INDEX('UPTD PPA KabKota'!AH$5:AH$513,MATCH($D253,'UPTD PPA KabKota'!$C$5:$C$513,FALSE))</f>
        <v>Sudah</v>
      </c>
      <c r="BZ253" s="218" t="str">
        <f t="array" ref="BZ253">INDEX('UPTD PPA KabKota'!AI$5:AI$513,MATCH($D253,'UPTD PPA KabKota'!$C$5:$C$513,FALSE))</f>
        <v>Sudah</v>
      </c>
      <c r="CA253" s="218" t="str">
        <f t="array" ref="CA253">INDEX('UPTD PPA KabKota'!AJ$5:AJ$513,MATCH($D253,'UPTD PPA KabKota'!$C$5:$C$513,FALSE))</f>
        <v>Sudah</v>
      </c>
      <c r="CB253" s="218" t="str">
        <f t="array" ref="CB253">INDEX('UPTD PPA KabKota'!AK$5:AK$513,MATCH($D253,'UPTD PPA KabKota'!$C$5:$C$513,FALSE))</f>
        <v>Sudah</v>
      </c>
      <c r="CC253" s="218" t="str">
        <f t="array" ref="CC253">INDEX('UPTD PPA KabKota'!AL$5:AL$513,MATCH($D253,'UPTD PPA KabKota'!$C$5:$C$513,FALSE))</f>
        <v>Sudah</v>
      </c>
      <c r="CD253" s="218" t="str">
        <f t="array" ref="CD253">INDEX('UPTD PPA KabKota'!AM$5:AM$513,MATCH($D253,'UPTD PPA KabKota'!$C$5:$C$513,FALSE))</f>
        <v>Sudah</v>
      </c>
      <c r="CE253" s="218" t="str">
        <f t="array" ref="CE253">INDEX('UPTD PPA KabKota'!AN$5:AN$513,MATCH($D253,'UPTD PPA KabKota'!$C$5:$C$513,FALSE))</f>
        <v/>
      </c>
      <c r="CF253" s="218" t="str">
        <f t="array" ref="CF253">INDEX('UPTD PPA KabKota'!AO$5:AO$513,MATCH($D253,'UPTD PPA KabKota'!$C$5:$C$513,FALSE))</f>
        <v>87 (Kasus Anak dan Perempuan)</v>
      </c>
      <c r="CG253" s="218" t="str">
        <f t="array" ref="CG253">INDEX('UPTD PPA KabKota'!AP$5:AP$513,MATCH($D253,'UPTD PPA KabKota'!$C$5:$C$513,FALSE))</f>
        <v>Kasus Kekerasan Seksual Terhadap Anak dan KDRT terhadap Perempuan</v>
      </c>
      <c r="CH253" s="218" t="str">
        <f t="array" ref="CH253">INDEX('UPTD PPA KabKota'!AQ$5:AQ$513,MATCH($D253,'UPTD PPA KabKota'!$C$5:$C$513,FALSE))</f>
        <v/>
      </c>
      <c r="CI253" s="218" t="str">
        <f t="array" ref="CI253">INDEX('UPTD PPA KabKota'!AR$5:AR$513,MATCH($D253,'UPTD PPA KabKota'!$C$5:$C$513,FALSE))</f>
        <v/>
      </c>
      <c r="CJ253" s="218" t="str">
        <f t="array" ref="CJ253">INDEX('UPTD PPA KabKota'!AS$5:AS$513,MATCH($D253,'UPTD PPA KabKota'!$C$5:$C$513,FALSE))</f>
        <v/>
      </c>
      <c r="CK253" s="218" t="str">
        <f t="array" ref="CK253">INDEX('UPTD PPA KabKota'!AT$5:AT$513,MATCH($D253,'UPTD PPA KabKota'!$C$5:$C$513,FALSE))</f>
        <v/>
      </c>
      <c r="CL253" s="218" t="str">
        <f t="array" ref="CL253">INDEX('UPTD PPA KabKota'!AU$5:AU$513,MATCH($D253,'UPTD PPA KabKota'!$C$5:$C$513,FALSE))</f>
        <v/>
      </c>
      <c r="CM253" s="218" t="str">
        <f t="array" ref="CM253">INDEX('UPTD PPA KabKota'!AV$5:AV$513,MATCH($D253,'UPTD PPA KabKota'!$C$5:$C$513,FALSE))</f>
        <v/>
      </c>
      <c r="CN253" s="218" t="str">
        <f t="array" ref="CN253">INDEX('UPTD PPA KabKota'!AW$5:AW$513,MATCH($D253,'UPTD PPA KabKota'!$C$5:$C$513,FALSE))</f>
        <v/>
      </c>
      <c r="CO253" s="218" t="str">
        <f t="array" ref="CO253">INDEX('UPTD PPA KabKota'!AX$5:AX$513,MATCH($D253,'UPTD PPA KabKota'!$C$5:$C$513,FALSE))</f>
        <v>v</v>
      </c>
      <c r="CP253" s="218" t="str">
        <f t="array" ref="CP253">INDEX('UPTD PPA KabKota'!AY$5:AY$513,MATCH($D253,'UPTD PPA KabKota'!$C$5:$C$513,FALSE))</f>
        <v/>
      </c>
      <c r="CQ253" s="209" t="str">
        <f>IFERROR(__xludf.DUMMYFUNCTION("IF(ISBLANK($K253),"""",IF(REGEXMATCH($K253,""Peraturan""),""Ada"",IF(REGEXMATCH($K253,""Rekomendasi""),""Tidak Ada"", $K253)))
"),"Ada")</f>
        <v>Ada</v>
      </c>
      <c r="CR253" s="209" t="str">
        <f t="array" ref="CR253">index('UPTD PPA KabKota'!$BI$5:$BI$513,match($D253,'UPTD PPA KabKota'!$C$5:$C$513,false))</f>
        <v>Ada</v>
      </c>
      <c r="CS253" s="314" t="str">
        <f t="shared" si="39"/>
        <v>Ada</v>
      </c>
    </row>
    <row r="254">
      <c r="A254" s="334">
        <v>248.0</v>
      </c>
      <c r="B254" s="334">
        <v>12.0</v>
      </c>
      <c r="C254" s="311" t="s">
        <v>4771</v>
      </c>
      <c r="D254" s="312" t="s">
        <v>2627</v>
      </c>
      <c r="E254" s="315">
        <v>45689.0</v>
      </c>
      <c r="F254" s="218" t="str">
        <f t="array" ref="F254">INDEX('Ortala-KabKota'!F$2:F$415,MATCH($D254,'Ortala-KabKota'!$E$2:$E$415,FALSE))</f>
        <v>Nurhayati/ 08124917042</v>
      </c>
      <c r="G254" s="218" t="str">
        <f t="array" ref="G254">INDEX('Ortala-KabKota'!G$2:G$415,MATCH($D254,'Ortala-KabKota'!$E$2:$E$415,FALSE))</f>
        <v>Jl. Kenanga Mulyautama, Kel. Patokan, Kec. Situbondo, Kab. Situbondo</v>
      </c>
      <c r="H254" s="218" t="str">
        <f t="array" ref="H254">INDEX('Ortala-KabKota'!H$2:H$415,MATCH($D254,'Ortala-KabKota'!$E$2:$E$415,FALSE))</f>
        <v>-</v>
      </c>
      <c r="I254" s="218" t="str">
        <f t="array" ref="I254">INDEX('Ortala-KabKota'!I$2:I$415,MATCH($D254,'Ortala-KabKota'!$E$2:$E$415,FALSE))</f>
        <v>-</v>
      </c>
      <c r="J254" s="218" t="str">
        <f t="array" ref="J254">INDEX('Ortala-KabKota'!J$2:J$415,MATCH($D254,'Ortala-KabKota'!$E$2:$E$415,FALSE))</f>
        <v>UPTD PPA</v>
      </c>
      <c r="K254" s="218" t="str">
        <f t="array" ref="K254">INDEX('Ortala-KabKota'!K$2:K$415,MATCH($D254,'Ortala-KabKota'!$E$2:$E$415,FALSE))</f>
        <v>Peraturan Bupati Situbondo Nomor 45 Tahun 2019 tentang Pembentukan, Susunan Organisasi, Uraian Tugas &amp; Fungsi UPT PPA pada DPPPA</v>
      </c>
      <c r="L254" s="218">
        <f t="array" ref="L254">INDEX('Ortala-KabKota'!L$2:L$415,MATCH($D254,'Ortala-KabKota'!$E$2:$E$415,FALSE))</f>
        <v>2019</v>
      </c>
      <c r="M254" s="218" t="str">
        <f t="array" ref="M254">INDEX('Ortala-KabKota'!M$2:M$415,MATCH($D254,'Ortala-KabKota'!$E$2:$E$415,FALSE))</f>
        <v>A</v>
      </c>
      <c r="N254" s="218" t="str">
        <f t="array" ref="N254">INDEX('Ortala-KabKota'!N$2:N$415,MATCH($D254,'Ortala-KabKota'!$E$2:$E$415,FALSE))</f>
        <v>Santi / 082247773345</v>
      </c>
      <c r="O254" s="218" t="str">
        <f t="array" ref="O254">INDEX('Ortala-KabKota'!O$2:O$415,MATCH($D254,'Ortala-KabKota'!$E$2:$E$415,FALSE))</f>
        <v>uptd.ppasumenep@gmail.com</v>
      </c>
      <c r="P254" s="218" t="str">
        <f t="array" ref="P254">INDEX('Ortala-KabKota'!P$2:P$415,MATCH($D254,'Ortala-KabKota'!$E$2:$E$415,FALSE))</f>
        <v>Kepala UPTD, Kasubag TU dan Kelompok JF</v>
      </c>
      <c r="Q254" s="218" t="str">
        <f t="array" ref="Q254">INDEX('Ortala-KabKota'!Q$2:Q$415,MATCH($D254,'Ortala-KabKota'!$E$2:$E$415,FALSE))</f>
        <v>MANDIRI</v>
      </c>
      <c r="R254" s="218" t="str">
        <f t="array" ref="R254">INDEX('Ortala-KabKota'!R$2:R$415,MATCH($D254,'Ortala-KabKota'!$E$2:$E$415,FALSE))</f>
        <v>TIDAK PUNYA</v>
      </c>
      <c r="S254" s="218" t="str">
        <f t="array" ref="S254">INDEX('Ortala-KabKota'!S$2:S$415,MATCH($D254,'Ortala-KabKota'!$E$2:$E$415,FALSE))</f>
        <v>Tidak Ada</v>
      </c>
      <c r="T254" s="218">
        <f t="array" ref="T254">INDEX('Ortala-KabKota'!T$2:T$415,MATCH($D254,'Ortala-KabKota'!$E$2:$E$415,FALSE))</f>
        <v>1</v>
      </c>
      <c r="U254" s="218">
        <f t="array" ref="U254">INDEX('Ortala-KabKota'!U$2:U$415,MATCH($D254,'Ortala-KabKota'!$E$2:$E$415,FALSE))</f>
        <v>1</v>
      </c>
      <c r="V254" s="218">
        <f t="array" ref="V254">INDEX('Ortala-KabKota'!V$2:V$415,MATCH($D254,'Ortala-KabKota'!$E$2:$E$415,FALSE))</f>
        <v>1</v>
      </c>
      <c r="W254" s="218">
        <f t="array" ref="W254">INDEX('Ortala-KabKota'!W$2:W$415,MATCH($D254,'Ortala-KabKota'!$E$2:$E$415,FALSE))</f>
        <v>0</v>
      </c>
      <c r="X254" s="218">
        <f t="array" ref="X254">INDEX('Ortala-KabKota'!X$2:X$415,MATCH($D254,'Ortala-KabKota'!$E$2:$E$415,FALSE))</f>
        <v>0</v>
      </c>
      <c r="Y254" s="218">
        <f t="array" ref="Y254">INDEX('Ortala-KabKota'!Y$2:Y$415,MATCH($D254,'Ortala-KabKota'!$E$2:$E$415,FALSE))</f>
        <v>0</v>
      </c>
      <c r="Z254" s="218">
        <f t="array" ref="Z254">INDEX('Ortala-KabKota'!Z$2:Z$415,MATCH($D254,'Ortala-KabKota'!$E$2:$E$415,FALSE))</f>
        <v>0</v>
      </c>
      <c r="AA254" s="218">
        <f t="array" ref="AA254">INDEX('Ortala-KabKota'!AA$2:AA$415,MATCH($D254,'Ortala-KabKota'!$E$2:$E$415,FALSE))</f>
        <v>0</v>
      </c>
      <c r="AB254" s="218">
        <f t="array" ref="AB254">INDEX('Ortala-KabKota'!AB$2:AB$415,MATCH($D254,'Ortala-KabKota'!$E$2:$E$415,FALSE))</f>
        <v>0</v>
      </c>
      <c r="AC254" s="218">
        <f t="array" ref="AC254">INDEX('Ortala-KabKota'!AC$2:AC$415,MATCH($D254,'Ortala-KabKota'!$E$2:$E$415,FALSE))</f>
        <v>0</v>
      </c>
      <c r="AD254" s="218">
        <f t="array" ref="AD254">INDEX('Ortala-KabKota'!AD$2:AD$415,MATCH($D254,'Ortala-KabKota'!$E$2:$E$415,FALSE))</f>
        <v>0</v>
      </c>
      <c r="AE254" s="218">
        <f t="array" ref="AE254">INDEX('Ortala-KabKota'!AE$2:AE$415,MATCH($D254,'Ortala-KabKota'!$E$2:$E$415,FALSE))</f>
        <v>1</v>
      </c>
      <c r="AF254" s="218">
        <f t="array" ref="AF254">INDEX('Ortala-KabKota'!AF$2:AF$415,MATCH($D254,'Ortala-KabKota'!$E$2:$E$415,FALSE))</f>
        <v>1</v>
      </c>
      <c r="AG254" s="218">
        <f t="array" ref="AG254">INDEX('Ortala-KabKota'!AG$2:AG$415,MATCH($D254,'Ortala-KabKota'!$E$2:$E$415,FALSE))</f>
        <v>1</v>
      </c>
      <c r="AH254" s="218">
        <f t="array" ref="AH254">INDEX('Ortala-KabKota'!AH$2:AH$415,MATCH($D254,'Ortala-KabKota'!$E$2:$E$415,FALSE))</f>
        <v>1</v>
      </c>
      <c r="AI254" s="218" t="str">
        <f t="array" ref="AI254">INDEX('Ortala-KabKota'!AI$2:AI$415,MATCH($D254,'Ortala-KabKota'!$E$2:$E$415,FALSE))</f>
        <v>KLIEN DATANG - FRONT OFFICE (DIDATA, DITANYA MAKSUD DAN TUJUANNYA, LAYANAN APA SAJA YG AKAN DIBERIKAN) - LAYANAN MEDIS - PENDAMPING (IDENTIFIKASI DAN KONSELING) - MANAGER KASUS - HASIL PEMBAHASAN - SHELTER (2 HARI)</v>
      </c>
      <c r="AJ254" s="218">
        <f t="array" ref="AJ254">INDEX('Ortala-KabKota'!AJ$2:AJ$415,MATCH($D254,'Ortala-KabKota'!$E$2:$E$415,FALSE))</f>
        <v>1</v>
      </c>
      <c r="AK254" s="218">
        <f t="array" ref="AK254">INDEX('Ortala-KabKota'!AK$2:AK$415,MATCH($D254,'Ortala-KabKota'!$E$2:$E$415,FALSE))</f>
        <v>1</v>
      </c>
      <c r="AL254" s="218">
        <f t="array" ref="AL254">INDEX('Ortala-KabKota'!AL$2:AL$415,MATCH($D254,'Ortala-KabKota'!$E$2:$E$415,FALSE))</f>
        <v>46</v>
      </c>
      <c r="AM254" s="218" t="str">
        <f t="array" ref="AM254">INDEX('Ortala-KabKota'!AM$2:AM$415,MATCH($D254,'Ortala-KabKota'!$E$2:$E$415,FALSE))</f>
        <v>Pemerkosaan</v>
      </c>
      <c r="AN254" s="218" t="str">
        <f t="array" ref="AN254">INDEX('Ortala-KabKota'!AN$2:AN$415,MATCH($D254,'Ortala-KabKota'!$E$2:$E$415,FALSE))</f>
        <v/>
      </c>
      <c r="AO254" s="218" t="str">
        <f t="array" ref="AO254">INDEX('Ortala-KabKota'!AO$2:AO$415,MATCH($D254,'Ortala-KabKota'!$E$2:$E$415,FALSE))</f>
        <v/>
      </c>
      <c r="AP254" s="218" t="str">
        <f t="array" ref="AP254">INDEX('Ortala-KabKota'!AP$2:AP$415,MATCH($D254,'Ortala-KabKota'!$E$2:$E$415,FALSE))</f>
        <v/>
      </c>
      <c r="AQ254" s="218" t="str">
        <f t="array" ref="AQ254">INDEX('Ortala-KabKota'!AQ$2:AQ$415,MATCH($D254,'Ortala-KabKota'!$E$2:$E$415,FALSE))</f>
        <v/>
      </c>
      <c r="AR254" s="218" t="str">
        <f t="array" ref="AR254">INDEX('Ortala-KabKota'!AR$2:AR$415,MATCH($D254,'Ortala-KabKota'!$E$2:$E$415,FALSE))</f>
        <v/>
      </c>
      <c r="AS254" s="218" t="str">
        <f t="array" ref="AS254">INDEX('Ortala-KabKota'!AS$2:AS$415,MATCH($D254,'Ortala-KabKota'!$E$2:$E$415,FALSE))</f>
        <v/>
      </c>
      <c r="AT254" s="218" t="str">
        <f t="array" ref="AT254">INDEX('Ortala-KabKota'!AT$2:AT$415,MATCH($D254,'Ortala-KabKota'!$E$2:$E$415,FALSE))</f>
        <v/>
      </c>
      <c r="AU254" s="218" t="str">
        <f t="array" ref="AU254">INDEX('UPTD PPA KabKota'!D$5:D$513,MATCH($D254,'UPTD PPA KabKota'!$C$5:$C$513,FALSE))</f>
        <v/>
      </c>
      <c r="AV254" s="218" t="str">
        <f t="array" ref="AV254">INDEX('UPTD PPA KabKota'!E$5:E$513,MATCH($D254,'UPTD PPA KabKota'!$C$5:$C$513,FALSE))</f>
        <v/>
      </c>
      <c r="AW254" s="218" t="str">
        <f t="array" ref="AW254">INDEX('UPTD PPA KabKota'!F$5:F$513,MATCH($D254,'UPTD PPA KabKota'!$C$5:$C$513,FALSE))</f>
        <v/>
      </c>
      <c r="AX254" s="218" t="str">
        <f t="array" ref="AX254">INDEX('UPTD PPA KabKota'!G$5:G$513,MATCH($D254,'UPTD PPA KabKota'!$C$5:$C$513,FALSE))</f>
        <v/>
      </c>
      <c r="AY254" s="218" t="str">
        <f t="array" ref="AY254">INDEX('UPTD PPA KabKota'!H$5:H$513,MATCH($D254,'UPTD PPA KabKota'!$C$5:$C$513,FALSE))</f>
        <v/>
      </c>
      <c r="AZ254" s="218" t="str">
        <f t="array" ref="AZ254">INDEX('UPTD PPA KabKota'!I$5:I$513,MATCH($D254,'UPTD PPA KabKota'!$C$5:$C$513,FALSE))</f>
        <v>Peraturan Bupati Situbondo Nomor 45 Tahun 2019 tentang Pembentukan, Susunan Organisasi, Uraian Tugas &amp; Fungsi UPT PPA pada DPPPA</v>
      </c>
      <c r="BA254" s="218">
        <f t="array" ref="BA254">INDEX('UPTD PPA KabKota'!J$5:J$513,MATCH($D254,'UPTD PPA KabKota'!$C$5:$C$513,FALSE))</f>
        <v>2019</v>
      </c>
      <c r="BB254" s="218" t="str">
        <f t="array" ref="BB254">INDEX('UPTD PPA KabKota'!K$5:K$513,MATCH($D254,'UPTD PPA KabKota'!$C$5:$C$513,FALSE))</f>
        <v>A</v>
      </c>
      <c r="BC254" s="218" t="str">
        <f t="array" ref="BC254">INDEX('UPTD PPA KabKota'!L$5:L$513,MATCH($D254,'UPTD PPA KabKota'!$C$5:$C$513,FALSE))</f>
        <v/>
      </c>
      <c r="BD254" s="218" t="str">
        <f t="array" ref="BD254">INDEX('UPTD PPA KabKota'!M$5:M$513,MATCH($D254,'UPTD PPA KabKota'!$C$5:$C$513,FALSE))</f>
        <v/>
      </c>
      <c r="BE254" s="218" t="str">
        <f t="array" ref="BE254">INDEX('UPTD PPA KabKota'!N$5:N$513,MATCH($D254,'UPTD PPA KabKota'!$C$5:$C$513,FALSE))</f>
        <v/>
      </c>
      <c r="BF254" s="218" t="str">
        <f t="array" ref="BF254">INDEX('UPTD PPA KabKota'!O$5:O$513,MATCH($D254,'UPTD PPA KabKota'!$C$5:$C$513,FALSE))</f>
        <v/>
      </c>
      <c r="BG254" s="218" t="str">
        <f t="array" ref="BG254">INDEX('UPTD PPA KabKota'!P$5:P$513,MATCH($D254,'UPTD PPA KabKota'!$C$5:$C$513,FALSE))</f>
        <v/>
      </c>
      <c r="BH254" s="218" t="str">
        <f t="array" ref="BH254">INDEX('UPTD PPA KabKota'!Q$5:Q$513,MATCH($D254,'UPTD PPA KabKota'!$C$5:$C$513,FALSE))</f>
        <v/>
      </c>
      <c r="BI254" s="218" t="str">
        <f t="array" ref="BI254">INDEX('UPTD PPA KabKota'!R$5:R$513,MATCH($D254,'UPTD PPA KabKota'!$C$5:$C$513,FALSE))</f>
        <v/>
      </c>
      <c r="BJ254" s="218" t="str">
        <f t="array" ref="BJ254">INDEX('UPTD PPA KabKota'!S$5:S$513,MATCH($D254,'UPTD PPA KabKota'!$C$5:$C$513,FALSE))</f>
        <v/>
      </c>
      <c r="BK254" s="218" t="str">
        <f t="array" ref="BK254">INDEX('UPTD PPA KabKota'!T$5:T$513,MATCH($D254,'UPTD PPA KabKota'!$C$5:$C$513,FALSE))</f>
        <v/>
      </c>
      <c r="BL254" s="218" t="str">
        <f t="array" ref="BL254">INDEX('UPTD PPA KabKota'!U$5:U$513,MATCH($D254,'UPTD PPA KabKota'!$C$5:$C$513,FALSE))</f>
        <v/>
      </c>
      <c r="BM254" s="218" t="str">
        <f t="array" ref="BM254">INDEX('UPTD PPA KabKota'!V$5:V$513,MATCH($D254,'UPTD PPA KabKota'!$C$5:$C$513,FALSE))</f>
        <v/>
      </c>
      <c r="BN254" s="218" t="str">
        <f t="array" ref="BN254">INDEX('UPTD PPA KabKota'!W$5:W$513,MATCH($D254,'UPTD PPA KabKota'!$C$5:$C$513,FALSE))</f>
        <v/>
      </c>
      <c r="BO254" s="218" t="str">
        <f t="array" ref="BO254">INDEX('UPTD PPA KabKota'!X$5:X$513,MATCH($D254,'UPTD PPA KabKota'!$C$5:$C$513,FALSE))</f>
        <v/>
      </c>
      <c r="BP254" s="218" t="str">
        <f t="array" ref="BP254">INDEX('UPTD PPA KabKota'!Y$5:Y$513,MATCH($D254,'UPTD PPA KabKota'!$C$5:$C$513,FALSE))</f>
        <v/>
      </c>
      <c r="BQ254" s="218" t="str">
        <f t="array" ref="BQ254">INDEX('UPTD PPA KabKota'!Z$5:Z$513,MATCH($D254,'UPTD PPA KabKota'!$C$5:$C$513,FALSE))</f>
        <v/>
      </c>
      <c r="BR254" s="218" t="str">
        <f t="array" ref="BR254">INDEX('UPTD PPA KabKota'!AA$5:AA$513,MATCH($D254,'UPTD PPA KabKota'!$C$5:$C$513,FALSE))</f>
        <v/>
      </c>
      <c r="BS254" s="218" t="str">
        <f t="array" ref="BS254">INDEX('UPTD PPA KabKota'!AB$5:AB$513,MATCH($D254,'UPTD PPA KabKota'!$C$5:$C$513,FALSE))</f>
        <v/>
      </c>
      <c r="BT254" s="218" t="str">
        <f t="array" ref="BT254">INDEX('UPTD PPA KabKota'!AC$5:AC$513,MATCH($D254,'UPTD PPA KabKota'!$C$5:$C$513,FALSE))</f>
        <v/>
      </c>
      <c r="BU254" s="218" t="str">
        <f t="array" ref="BU254">INDEX('UPTD PPA KabKota'!AD$5:AD$513,MATCH($D254,'UPTD PPA KabKota'!$C$5:$C$513,FALSE))</f>
        <v/>
      </c>
      <c r="BV254" s="218" t="str">
        <f t="array" ref="BV254">INDEX('UPTD PPA KabKota'!AE$5:AE$513,MATCH($D254,'UPTD PPA KabKota'!$C$5:$C$513,FALSE))</f>
        <v/>
      </c>
      <c r="BW254" s="218" t="str">
        <f t="array" ref="BW254">INDEX('UPTD PPA KabKota'!AF$5:AF$513,MATCH($D254,'UPTD PPA KabKota'!$C$5:$C$513,FALSE))</f>
        <v/>
      </c>
      <c r="BX254" s="218" t="str">
        <f t="array" ref="BX254">INDEX('UPTD PPA KabKota'!AG$5:AG$513,MATCH($D254,'UPTD PPA KabKota'!$C$5:$C$513,FALSE))</f>
        <v/>
      </c>
      <c r="BY254" s="218" t="str">
        <f t="array" ref="BY254">INDEX('UPTD PPA KabKota'!AH$5:AH$513,MATCH($D254,'UPTD PPA KabKota'!$C$5:$C$513,FALSE))</f>
        <v/>
      </c>
      <c r="BZ254" s="218" t="str">
        <f t="array" ref="BZ254">INDEX('UPTD PPA KabKota'!AI$5:AI$513,MATCH($D254,'UPTD PPA KabKota'!$C$5:$C$513,FALSE))</f>
        <v/>
      </c>
      <c r="CA254" s="218" t="str">
        <f t="array" ref="CA254">INDEX('UPTD PPA KabKota'!AJ$5:AJ$513,MATCH($D254,'UPTD PPA KabKota'!$C$5:$C$513,FALSE))</f>
        <v/>
      </c>
      <c r="CB254" s="218" t="str">
        <f t="array" ref="CB254">INDEX('UPTD PPA KabKota'!AK$5:AK$513,MATCH($D254,'UPTD PPA KabKota'!$C$5:$C$513,FALSE))</f>
        <v/>
      </c>
      <c r="CC254" s="218" t="str">
        <f t="array" ref="CC254">INDEX('UPTD PPA KabKota'!AL$5:AL$513,MATCH($D254,'UPTD PPA KabKota'!$C$5:$C$513,FALSE))</f>
        <v/>
      </c>
      <c r="CD254" s="218" t="str">
        <f t="array" ref="CD254">INDEX('UPTD PPA KabKota'!AM$5:AM$513,MATCH($D254,'UPTD PPA KabKota'!$C$5:$C$513,FALSE))</f>
        <v/>
      </c>
      <c r="CE254" s="218" t="str">
        <f t="array" ref="CE254">INDEX('UPTD PPA KabKota'!AN$5:AN$513,MATCH($D254,'UPTD PPA KabKota'!$C$5:$C$513,FALSE))</f>
        <v/>
      </c>
      <c r="CF254" s="218" t="str">
        <f t="array" ref="CF254">INDEX('UPTD PPA KabKota'!AO$5:AO$513,MATCH($D254,'UPTD PPA KabKota'!$C$5:$C$513,FALSE))</f>
        <v/>
      </c>
      <c r="CG254" s="218" t="str">
        <f t="array" ref="CG254">INDEX('UPTD PPA KabKota'!AP$5:AP$513,MATCH($D254,'UPTD PPA KabKota'!$C$5:$C$513,FALSE))</f>
        <v/>
      </c>
      <c r="CH254" s="218" t="str">
        <f t="array" ref="CH254">INDEX('UPTD PPA KabKota'!AQ$5:AQ$513,MATCH($D254,'UPTD PPA KabKota'!$C$5:$C$513,FALSE))</f>
        <v/>
      </c>
      <c r="CI254" s="218" t="str">
        <f t="array" ref="CI254">INDEX('UPTD PPA KabKota'!AR$5:AR$513,MATCH($D254,'UPTD PPA KabKota'!$C$5:$C$513,FALSE))</f>
        <v/>
      </c>
      <c r="CJ254" s="218" t="str">
        <f t="array" ref="CJ254">INDEX('UPTD PPA KabKota'!AS$5:AS$513,MATCH($D254,'UPTD PPA KabKota'!$C$5:$C$513,FALSE))</f>
        <v/>
      </c>
      <c r="CK254" s="218" t="str">
        <f t="array" ref="CK254">INDEX('UPTD PPA KabKota'!AT$5:AT$513,MATCH($D254,'UPTD PPA KabKota'!$C$5:$C$513,FALSE))</f>
        <v/>
      </c>
      <c r="CL254" s="218" t="str">
        <f t="array" ref="CL254">INDEX('UPTD PPA KabKota'!AU$5:AU$513,MATCH($D254,'UPTD PPA KabKota'!$C$5:$C$513,FALSE))</f>
        <v/>
      </c>
      <c r="CM254" s="218" t="str">
        <f t="array" ref="CM254">INDEX('UPTD PPA KabKota'!AV$5:AV$513,MATCH($D254,'UPTD PPA KabKota'!$C$5:$C$513,FALSE))</f>
        <v/>
      </c>
      <c r="CN254" s="218" t="str">
        <f t="array" ref="CN254">INDEX('UPTD PPA KabKota'!AW$5:AW$513,MATCH($D254,'UPTD PPA KabKota'!$C$5:$C$513,FALSE))</f>
        <v/>
      </c>
      <c r="CO254" s="218" t="str">
        <f t="array" ref="CO254">INDEX('UPTD PPA KabKota'!AX$5:AX$513,MATCH($D254,'UPTD PPA KabKota'!$C$5:$C$513,FALSE))</f>
        <v/>
      </c>
      <c r="CP254" s="218" t="str">
        <f t="array" ref="CP254">INDEX('UPTD PPA KabKota'!AY$5:AY$513,MATCH($D254,'UPTD PPA KabKota'!$C$5:$C$513,FALSE))</f>
        <v/>
      </c>
      <c r="CQ254" s="209" t="str">
        <f>IFERROR(__xludf.DUMMYFUNCTION("IF(ISBLANK($K254),"""",IF(REGEXMATCH($K254,""Peraturan""),""Ada"",IF(REGEXMATCH($K254,""Rekomendasi""),""Tidak Ada"", $K254)))
"),"Ada")</f>
        <v>Ada</v>
      </c>
      <c r="CR254" s="209" t="str">
        <f t="array" ref="CR254">index('UPTD PPA KabKota'!$BI$5:$BI$513,match($D254,'UPTD PPA KabKota'!$C$5:$C$513,false))</f>
        <v>Ada</v>
      </c>
      <c r="CS254" s="314" t="str">
        <f t="shared" si="39"/>
        <v>Ada</v>
      </c>
    </row>
    <row r="255">
      <c r="A255" s="334">
        <v>249.0</v>
      </c>
      <c r="B255" s="334">
        <v>13.0</v>
      </c>
      <c r="C255" s="311" t="s">
        <v>4771</v>
      </c>
      <c r="D255" s="312" t="s">
        <v>2731</v>
      </c>
      <c r="E255" s="315">
        <v>45689.0</v>
      </c>
      <c r="F255" s="218" t="str">
        <f t="array" ref="F255">INDEX('Ortala-KabKota'!F$2:F$415,MATCH($D255,'Ortala-KabKota'!$E$2:$E$415,FALSE))</f>
        <v/>
      </c>
      <c r="G255" s="218" t="str">
        <f t="array" ref="G255">INDEX('Ortala-KabKota'!G$2:G$415,MATCH($D255,'Ortala-KabKota'!$E$2:$E$415,FALSE))</f>
        <v/>
      </c>
      <c r="H255" s="218" t="str">
        <f t="array" ref="H255">INDEX('Ortala-KabKota'!H$2:H$415,MATCH($D255,'Ortala-KabKota'!$E$2:$E$415,FALSE))</f>
        <v/>
      </c>
      <c r="I255" s="218" t="str">
        <f t="array" ref="I255">INDEX('Ortala-KabKota'!I$2:I$415,MATCH($D255,'Ortala-KabKota'!$E$2:$E$415,FALSE))</f>
        <v/>
      </c>
      <c r="J255" s="218" t="str">
        <f t="array" ref="J255">INDEX('Ortala-KabKota'!J$2:J$415,MATCH($D255,'Ortala-KabKota'!$E$2:$E$415,FALSE))</f>
        <v/>
      </c>
      <c r="K255" s="218" t="str">
        <f t="array" ref="K255">INDEX('Ortala-KabKota'!K$2:K$415,MATCH($D255,'Ortala-KabKota'!$E$2:$E$415,FALSE))</f>
        <v>Surat Rekomendasi 000.8.1.1/35632/031.1/2023</v>
      </c>
      <c r="L255" s="218">
        <f t="array" ref="L255">INDEX('Ortala-KabKota'!L$2:L$415,MATCH($D255,'Ortala-KabKota'!$E$2:$E$415,FALSE))</f>
        <v>2024</v>
      </c>
      <c r="M255" s="218" t="str">
        <f t="array" ref="M255">INDEX('Ortala-KabKota'!M$2:M$415,MATCH($D255,'Ortala-KabKota'!$E$2:$E$415,FALSE))</f>
        <v/>
      </c>
      <c r="N255" s="218" t="str">
        <f t="array" ref="N255">INDEX('Ortala-KabKota'!N$2:N$415,MATCH($D255,'Ortala-KabKota'!$E$2:$E$415,FALSE))</f>
        <v/>
      </c>
      <c r="O255" s="218" t="str">
        <f t="array" ref="O255">INDEX('Ortala-KabKota'!O$2:O$415,MATCH($D255,'Ortala-KabKota'!$E$2:$E$415,FALSE))</f>
        <v/>
      </c>
      <c r="P255" s="218" t="str">
        <f t="array" ref="P255">INDEX('Ortala-KabKota'!P$2:P$415,MATCH($D255,'Ortala-KabKota'!$E$2:$E$415,FALSE))</f>
        <v/>
      </c>
      <c r="Q255" s="218" t="str">
        <f t="array" ref="Q255">INDEX('Ortala-KabKota'!Q$2:Q$415,MATCH($D255,'Ortala-KabKota'!$E$2:$E$415,FALSE))</f>
        <v/>
      </c>
      <c r="R255" s="218" t="str">
        <f t="array" ref="R255">INDEX('Ortala-KabKota'!R$2:R$415,MATCH($D255,'Ortala-KabKota'!$E$2:$E$415,FALSE))</f>
        <v/>
      </c>
      <c r="S255" s="218" t="str">
        <f t="array" ref="S255">INDEX('Ortala-KabKota'!S$2:S$415,MATCH($D255,'Ortala-KabKota'!$E$2:$E$415,FALSE))</f>
        <v/>
      </c>
      <c r="T255" s="218" t="str">
        <f t="array" ref="T255">INDEX('Ortala-KabKota'!T$2:T$415,MATCH($D255,'Ortala-KabKota'!$E$2:$E$415,FALSE))</f>
        <v/>
      </c>
      <c r="U255" s="218" t="str">
        <f t="array" ref="U255">INDEX('Ortala-KabKota'!U$2:U$415,MATCH($D255,'Ortala-KabKota'!$E$2:$E$415,FALSE))</f>
        <v/>
      </c>
      <c r="V255" s="218" t="str">
        <f t="array" ref="V255">INDEX('Ortala-KabKota'!V$2:V$415,MATCH($D255,'Ortala-KabKota'!$E$2:$E$415,FALSE))</f>
        <v/>
      </c>
      <c r="W255" s="218" t="str">
        <f t="array" ref="W255">INDEX('Ortala-KabKota'!W$2:W$415,MATCH($D255,'Ortala-KabKota'!$E$2:$E$415,FALSE))</f>
        <v/>
      </c>
      <c r="X255" s="218" t="str">
        <f t="array" ref="X255">INDEX('Ortala-KabKota'!X$2:X$415,MATCH($D255,'Ortala-KabKota'!$E$2:$E$415,FALSE))</f>
        <v/>
      </c>
      <c r="Y255" s="218" t="str">
        <f t="array" ref="Y255">INDEX('Ortala-KabKota'!Y$2:Y$415,MATCH($D255,'Ortala-KabKota'!$E$2:$E$415,FALSE))</f>
        <v/>
      </c>
      <c r="Z255" s="218" t="str">
        <f t="array" ref="Z255">INDEX('Ortala-KabKota'!Z$2:Z$415,MATCH($D255,'Ortala-KabKota'!$E$2:$E$415,FALSE))</f>
        <v/>
      </c>
      <c r="AA255" s="218" t="str">
        <f t="array" ref="AA255">INDEX('Ortala-KabKota'!AA$2:AA$415,MATCH($D255,'Ortala-KabKota'!$E$2:$E$415,FALSE))</f>
        <v/>
      </c>
      <c r="AB255" s="218" t="str">
        <f t="array" ref="AB255">INDEX('Ortala-KabKota'!AB$2:AB$415,MATCH($D255,'Ortala-KabKota'!$E$2:$E$415,FALSE))</f>
        <v/>
      </c>
      <c r="AC255" s="218" t="str">
        <f t="array" ref="AC255">INDEX('Ortala-KabKota'!AC$2:AC$415,MATCH($D255,'Ortala-KabKota'!$E$2:$E$415,FALSE))</f>
        <v/>
      </c>
      <c r="AD255" s="218" t="str">
        <f t="array" ref="AD255">INDEX('Ortala-KabKota'!AD$2:AD$415,MATCH($D255,'Ortala-KabKota'!$E$2:$E$415,FALSE))</f>
        <v/>
      </c>
      <c r="AE255" s="218" t="str">
        <f t="array" ref="AE255">INDEX('Ortala-KabKota'!AE$2:AE$415,MATCH($D255,'Ortala-KabKota'!$E$2:$E$415,FALSE))</f>
        <v/>
      </c>
      <c r="AF255" s="218" t="str">
        <f t="array" ref="AF255">INDEX('Ortala-KabKota'!AF$2:AF$415,MATCH($D255,'Ortala-KabKota'!$E$2:$E$415,FALSE))</f>
        <v/>
      </c>
      <c r="AG255" s="218" t="str">
        <f t="array" ref="AG255">INDEX('Ortala-KabKota'!AG$2:AG$415,MATCH($D255,'Ortala-KabKota'!$E$2:$E$415,FALSE))</f>
        <v/>
      </c>
      <c r="AH255" s="218" t="str">
        <f t="array" ref="AH255">INDEX('Ortala-KabKota'!AH$2:AH$415,MATCH($D255,'Ortala-KabKota'!$E$2:$E$415,FALSE))</f>
        <v/>
      </c>
      <c r="AI255" s="218" t="str">
        <f t="array" ref="AI255">INDEX('Ortala-KabKota'!AI$2:AI$415,MATCH($D255,'Ortala-KabKota'!$E$2:$E$415,FALSE))</f>
        <v/>
      </c>
      <c r="AJ255" s="218" t="str">
        <f t="array" ref="AJ255">INDEX('Ortala-KabKota'!AJ$2:AJ$415,MATCH($D255,'Ortala-KabKota'!$E$2:$E$415,FALSE))</f>
        <v/>
      </c>
      <c r="AK255" s="218" t="str">
        <f t="array" ref="AK255">INDEX('Ortala-KabKota'!AK$2:AK$415,MATCH($D255,'Ortala-KabKota'!$E$2:$E$415,FALSE))</f>
        <v/>
      </c>
      <c r="AL255" s="218" t="str">
        <f t="array" ref="AL255">INDEX('Ortala-KabKota'!AL$2:AL$415,MATCH($D255,'Ortala-KabKota'!$E$2:$E$415,FALSE))</f>
        <v/>
      </c>
      <c r="AM255" s="218" t="str">
        <f t="array" ref="AM255">INDEX('Ortala-KabKota'!AM$2:AM$415,MATCH($D255,'Ortala-KabKota'!$E$2:$E$415,FALSE))</f>
        <v/>
      </c>
      <c r="AN255" s="218" t="str">
        <f t="array" ref="AN255">INDEX('Ortala-KabKota'!AN$2:AN$415,MATCH($D255,'Ortala-KabKota'!$E$2:$E$415,FALSE))</f>
        <v/>
      </c>
      <c r="AO255" s="218" t="str">
        <f t="array" ref="AO255">INDEX('Ortala-KabKota'!AO$2:AO$415,MATCH($D255,'Ortala-KabKota'!$E$2:$E$415,FALSE))</f>
        <v/>
      </c>
      <c r="AP255" s="218" t="str">
        <f t="array" ref="AP255">INDEX('Ortala-KabKota'!AP$2:AP$415,MATCH($D255,'Ortala-KabKota'!$E$2:$E$415,FALSE))</f>
        <v/>
      </c>
      <c r="AQ255" s="218" t="str">
        <f t="array" ref="AQ255">INDEX('Ortala-KabKota'!AQ$2:AQ$415,MATCH($D255,'Ortala-KabKota'!$E$2:$E$415,FALSE))</f>
        <v/>
      </c>
      <c r="AR255" s="218" t="str">
        <f t="array" ref="AR255">INDEX('Ortala-KabKota'!AR$2:AR$415,MATCH($D255,'Ortala-KabKota'!$E$2:$E$415,FALSE))</f>
        <v/>
      </c>
      <c r="AS255" s="218" t="str">
        <f t="array" ref="AS255">INDEX('Ortala-KabKota'!AS$2:AS$415,MATCH($D255,'Ortala-KabKota'!$E$2:$E$415,FALSE))</f>
        <v/>
      </c>
      <c r="AT255" s="218" t="str">
        <f t="array" ref="AT255">INDEX('Ortala-KabKota'!AT$2:AT$415,MATCH($D255,'Ortala-KabKota'!$E$2:$E$415,FALSE))</f>
        <v/>
      </c>
      <c r="AU255" s="218" t="str">
        <f t="array" ref="AU255">INDEX('UPTD PPA KabKota'!D$5:D$513,MATCH($D255,'UPTD PPA KabKota'!$C$5:$C$513,FALSE))</f>
        <v/>
      </c>
      <c r="AV255" s="218" t="str">
        <f t="array" ref="AV255">INDEX('UPTD PPA KabKota'!E$5:E$513,MATCH($D255,'UPTD PPA KabKota'!$C$5:$C$513,FALSE))</f>
        <v/>
      </c>
      <c r="AW255" s="218" t="str">
        <f t="array" ref="AW255">INDEX('UPTD PPA KabKota'!F$5:F$513,MATCH($D255,'UPTD PPA KabKota'!$C$5:$C$513,FALSE))</f>
        <v/>
      </c>
      <c r="AX255" s="218" t="str">
        <f t="array" ref="AX255">INDEX('UPTD PPA KabKota'!G$5:G$513,MATCH($D255,'UPTD PPA KabKota'!$C$5:$C$513,FALSE))</f>
        <v/>
      </c>
      <c r="AY255" s="218" t="str">
        <f t="array" ref="AY255">INDEX('UPTD PPA KabKota'!H$5:H$513,MATCH($D255,'UPTD PPA KabKota'!$C$5:$C$513,FALSE))</f>
        <v/>
      </c>
      <c r="AZ255" s="218" t="str">
        <f t="array" ref="AZ255">INDEX('UPTD PPA KabKota'!I$5:I$513,MATCH($D255,'UPTD PPA KabKota'!$C$5:$C$513,FALSE))</f>
        <v>Peraturan Bupati Probolinggo Nomor 17 Tahun 2024</v>
      </c>
      <c r="BA255" s="218">
        <f t="array" ref="BA255">INDEX('UPTD PPA KabKota'!J$5:J$513,MATCH($D255,'UPTD PPA KabKota'!$C$5:$C$513,FALSE))</f>
        <v>2024</v>
      </c>
      <c r="BB255" s="218" t="str">
        <f t="array" ref="BB255">INDEX('UPTD PPA KabKota'!K$5:K$513,MATCH($D255,'UPTD PPA KabKota'!$C$5:$C$513,FALSE))</f>
        <v>B</v>
      </c>
      <c r="BC255" s="218" t="str">
        <f t="array" ref="BC255">INDEX('UPTD PPA KabKota'!L$5:L$513,MATCH($D255,'UPTD PPA KabKota'!$C$5:$C$513,FALSE))</f>
        <v/>
      </c>
      <c r="BD255" s="218" t="str">
        <f t="array" ref="BD255">INDEX('UPTD PPA KabKota'!M$5:M$513,MATCH($D255,'UPTD PPA KabKota'!$C$5:$C$513,FALSE))</f>
        <v/>
      </c>
      <c r="BE255" s="218" t="str">
        <f t="array" ref="BE255">INDEX('UPTD PPA KabKota'!N$5:N$513,MATCH($D255,'UPTD PPA KabKota'!$C$5:$C$513,FALSE))</f>
        <v/>
      </c>
      <c r="BF255" s="218" t="str">
        <f t="array" ref="BF255">INDEX('UPTD PPA KabKota'!O$5:O$513,MATCH($D255,'UPTD PPA KabKota'!$C$5:$C$513,FALSE))</f>
        <v/>
      </c>
      <c r="BG255" s="218" t="str">
        <f t="array" ref="BG255">INDEX('UPTD PPA KabKota'!P$5:P$513,MATCH($D255,'UPTD PPA KabKota'!$C$5:$C$513,FALSE))</f>
        <v/>
      </c>
      <c r="BH255" s="218" t="str">
        <f t="array" ref="BH255">INDEX('UPTD PPA KabKota'!Q$5:Q$513,MATCH($D255,'UPTD PPA KabKota'!$C$5:$C$513,FALSE))</f>
        <v/>
      </c>
      <c r="BI255" s="218" t="str">
        <f t="array" ref="BI255">INDEX('UPTD PPA KabKota'!R$5:R$513,MATCH($D255,'UPTD PPA KabKota'!$C$5:$C$513,FALSE))</f>
        <v/>
      </c>
      <c r="BJ255" s="218" t="str">
        <f t="array" ref="BJ255">INDEX('UPTD PPA KabKota'!S$5:S$513,MATCH($D255,'UPTD PPA KabKota'!$C$5:$C$513,FALSE))</f>
        <v/>
      </c>
      <c r="BK255" s="218" t="str">
        <f t="array" ref="BK255">INDEX('UPTD PPA KabKota'!T$5:T$513,MATCH($D255,'UPTD PPA KabKota'!$C$5:$C$513,FALSE))</f>
        <v/>
      </c>
      <c r="BL255" s="218" t="str">
        <f t="array" ref="BL255">INDEX('UPTD PPA KabKota'!U$5:U$513,MATCH($D255,'UPTD PPA KabKota'!$C$5:$C$513,FALSE))</f>
        <v/>
      </c>
      <c r="BM255" s="218" t="str">
        <f t="array" ref="BM255">INDEX('UPTD PPA KabKota'!V$5:V$513,MATCH($D255,'UPTD PPA KabKota'!$C$5:$C$513,FALSE))</f>
        <v/>
      </c>
      <c r="BN255" s="218" t="str">
        <f t="array" ref="BN255">INDEX('UPTD PPA KabKota'!W$5:W$513,MATCH($D255,'UPTD PPA KabKota'!$C$5:$C$513,FALSE))</f>
        <v/>
      </c>
      <c r="BO255" s="218" t="str">
        <f t="array" ref="BO255">INDEX('UPTD PPA KabKota'!X$5:X$513,MATCH($D255,'UPTD PPA KabKota'!$C$5:$C$513,FALSE))</f>
        <v/>
      </c>
      <c r="BP255" s="218" t="str">
        <f t="array" ref="BP255">INDEX('UPTD PPA KabKota'!Y$5:Y$513,MATCH($D255,'UPTD PPA KabKota'!$C$5:$C$513,FALSE))</f>
        <v/>
      </c>
      <c r="BQ255" s="218" t="str">
        <f t="array" ref="BQ255">INDEX('UPTD PPA KabKota'!Z$5:Z$513,MATCH($D255,'UPTD PPA KabKota'!$C$5:$C$513,FALSE))</f>
        <v/>
      </c>
      <c r="BR255" s="218" t="str">
        <f t="array" ref="BR255">INDEX('UPTD PPA KabKota'!AA$5:AA$513,MATCH($D255,'UPTD PPA KabKota'!$C$5:$C$513,FALSE))</f>
        <v/>
      </c>
      <c r="BS255" s="218" t="str">
        <f t="array" ref="BS255">INDEX('UPTD PPA KabKota'!AB$5:AB$513,MATCH($D255,'UPTD PPA KabKota'!$C$5:$C$513,FALSE))</f>
        <v/>
      </c>
      <c r="BT255" s="218" t="str">
        <f t="array" ref="BT255">INDEX('UPTD PPA KabKota'!AC$5:AC$513,MATCH($D255,'UPTD PPA KabKota'!$C$5:$C$513,FALSE))</f>
        <v/>
      </c>
      <c r="BU255" s="218" t="str">
        <f t="array" ref="BU255">INDEX('UPTD PPA KabKota'!AD$5:AD$513,MATCH($D255,'UPTD PPA KabKota'!$C$5:$C$513,FALSE))</f>
        <v/>
      </c>
      <c r="BV255" s="218" t="str">
        <f t="array" ref="BV255">INDEX('UPTD PPA KabKota'!AE$5:AE$513,MATCH($D255,'UPTD PPA KabKota'!$C$5:$C$513,FALSE))</f>
        <v/>
      </c>
      <c r="BW255" s="218" t="str">
        <f t="array" ref="BW255">INDEX('UPTD PPA KabKota'!AF$5:AF$513,MATCH($D255,'UPTD PPA KabKota'!$C$5:$C$513,FALSE))</f>
        <v/>
      </c>
      <c r="BX255" s="218" t="str">
        <f t="array" ref="BX255">INDEX('UPTD PPA KabKota'!AG$5:AG$513,MATCH($D255,'UPTD PPA KabKota'!$C$5:$C$513,FALSE))</f>
        <v/>
      </c>
      <c r="BY255" s="218" t="str">
        <f t="array" ref="BY255">INDEX('UPTD PPA KabKota'!AH$5:AH$513,MATCH($D255,'UPTD PPA KabKota'!$C$5:$C$513,FALSE))</f>
        <v/>
      </c>
      <c r="BZ255" s="218" t="str">
        <f t="array" ref="BZ255">INDEX('UPTD PPA KabKota'!AI$5:AI$513,MATCH($D255,'UPTD PPA KabKota'!$C$5:$C$513,FALSE))</f>
        <v/>
      </c>
      <c r="CA255" s="218" t="str">
        <f t="array" ref="CA255">INDEX('UPTD PPA KabKota'!AJ$5:AJ$513,MATCH($D255,'UPTD PPA KabKota'!$C$5:$C$513,FALSE))</f>
        <v/>
      </c>
      <c r="CB255" s="218" t="str">
        <f t="array" ref="CB255">INDEX('UPTD PPA KabKota'!AK$5:AK$513,MATCH($D255,'UPTD PPA KabKota'!$C$5:$C$513,FALSE))</f>
        <v/>
      </c>
      <c r="CC255" s="218" t="str">
        <f t="array" ref="CC255">INDEX('UPTD PPA KabKota'!AL$5:AL$513,MATCH($D255,'UPTD PPA KabKota'!$C$5:$C$513,FALSE))</f>
        <v/>
      </c>
      <c r="CD255" s="218" t="str">
        <f t="array" ref="CD255">INDEX('UPTD PPA KabKota'!AM$5:AM$513,MATCH($D255,'UPTD PPA KabKota'!$C$5:$C$513,FALSE))</f>
        <v/>
      </c>
      <c r="CE255" s="218" t="str">
        <f t="array" ref="CE255">INDEX('UPTD PPA KabKota'!AN$5:AN$513,MATCH($D255,'UPTD PPA KabKota'!$C$5:$C$513,FALSE))</f>
        <v/>
      </c>
      <c r="CF255" s="218" t="str">
        <f t="array" ref="CF255">INDEX('UPTD PPA KabKota'!AO$5:AO$513,MATCH($D255,'UPTD PPA KabKota'!$C$5:$C$513,FALSE))</f>
        <v/>
      </c>
      <c r="CG255" s="218" t="str">
        <f t="array" ref="CG255">INDEX('UPTD PPA KabKota'!AP$5:AP$513,MATCH($D255,'UPTD PPA KabKota'!$C$5:$C$513,FALSE))</f>
        <v/>
      </c>
      <c r="CH255" s="218" t="str">
        <f t="array" ref="CH255">INDEX('UPTD PPA KabKota'!AQ$5:AQ$513,MATCH($D255,'UPTD PPA KabKota'!$C$5:$C$513,FALSE))</f>
        <v/>
      </c>
      <c r="CI255" s="218" t="str">
        <f t="array" ref="CI255">INDEX('UPTD PPA KabKota'!AR$5:AR$513,MATCH($D255,'UPTD PPA KabKota'!$C$5:$C$513,FALSE))</f>
        <v/>
      </c>
      <c r="CJ255" s="218" t="str">
        <f t="array" ref="CJ255">INDEX('UPTD PPA KabKota'!AS$5:AS$513,MATCH($D255,'UPTD PPA KabKota'!$C$5:$C$513,FALSE))</f>
        <v/>
      </c>
      <c r="CK255" s="218" t="str">
        <f t="array" ref="CK255">INDEX('UPTD PPA KabKota'!AT$5:AT$513,MATCH($D255,'UPTD PPA KabKota'!$C$5:$C$513,FALSE))</f>
        <v/>
      </c>
      <c r="CL255" s="218" t="str">
        <f t="array" ref="CL255">INDEX('UPTD PPA KabKota'!AU$5:AU$513,MATCH($D255,'UPTD PPA KabKota'!$C$5:$C$513,FALSE))</f>
        <v/>
      </c>
      <c r="CM255" s="218" t="str">
        <f t="array" ref="CM255">INDEX('UPTD PPA KabKota'!AV$5:AV$513,MATCH($D255,'UPTD PPA KabKota'!$C$5:$C$513,FALSE))</f>
        <v/>
      </c>
      <c r="CN255" s="218" t="str">
        <f t="array" ref="CN255">INDEX('UPTD PPA KabKota'!AW$5:AW$513,MATCH($D255,'UPTD PPA KabKota'!$C$5:$C$513,FALSE))</f>
        <v/>
      </c>
      <c r="CO255" s="218" t="str">
        <f t="array" ref="CO255">INDEX('UPTD PPA KabKota'!AX$5:AX$513,MATCH($D255,'UPTD PPA KabKota'!$C$5:$C$513,FALSE))</f>
        <v/>
      </c>
      <c r="CP255" s="218" t="str">
        <f t="array" ref="CP255">INDEX('UPTD PPA KabKota'!AY$5:AY$513,MATCH($D255,'UPTD PPA KabKota'!$C$5:$C$513,FALSE))</f>
        <v/>
      </c>
      <c r="CQ255" s="209" t="str">
        <f>IFERROR(__xludf.DUMMYFUNCTION("IF(ISBLANK($K255),"""",IF(REGEXMATCH($K255,""Peraturan""),""Ada"",IF(REGEXMATCH($K255,""Rekomendasi""),""Tidak Ada"", $K255)))
"),"Tidak Ada")</f>
        <v>Tidak Ada</v>
      </c>
      <c r="CR255" s="209" t="str">
        <f t="array" ref="CR255">index('UPTD PPA KabKota'!$BI$5:$BI$513,match($D255,'UPTD PPA KabKota'!$C$5:$C$513,false))</f>
        <v>Ada</v>
      </c>
      <c r="CS255" s="319" t="s">
        <v>21</v>
      </c>
    </row>
    <row r="256">
      <c r="A256" s="334">
        <v>250.0</v>
      </c>
      <c r="B256" s="334">
        <v>14.0</v>
      </c>
      <c r="C256" s="311" t="s">
        <v>4771</v>
      </c>
      <c r="D256" s="312" t="s">
        <v>2551</v>
      </c>
      <c r="E256" s="315">
        <v>45689.0</v>
      </c>
      <c r="F256" s="218" t="str">
        <f t="array" ref="F256">INDEX('Ortala-KabKota'!F$2:F$415,MATCH($D256,'Ortala-KabKota'!$E$2:$E$415,FALSE))</f>
        <v>Leli/ 081331994297</v>
      </c>
      <c r="G256" s="218" t="str">
        <f t="array" ref="G256">INDEX('Ortala-KabKota'!G$2:G$415,MATCH($D256,'Ortala-KabKota'!$E$2:$E$415,FALSE))</f>
        <v/>
      </c>
      <c r="H256" s="218" t="str">
        <f t="array" ref="H256">INDEX('Ortala-KabKota'!H$2:H$415,MATCH($D256,'Ortala-KabKota'!$E$2:$E$415,FALSE))</f>
        <v/>
      </c>
      <c r="I256" s="218" t="str">
        <f t="array" ref="I256">INDEX('Ortala-KabKota'!I$2:I$415,MATCH($D256,'Ortala-KabKota'!$E$2:$E$415,FALSE))</f>
        <v/>
      </c>
      <c r="J256" s="218" t="str">
        <f t="array" ref="J256">INDEX('Ortala-KabKota'!J$2:J$415,MATCH($D256,'Ortala-KabKota'!$E$2:$E$415,FALSE))</f>
        <v/>
      </c>
      <c r="K256" s="218" t="str">
        <f t="array" ref="K256">INDEX('Ortala-KabKota'!K$2:K$415,MATCH($D256,'Ortala-KabKota'!$E$2:$E$415,FALSE))</f>
        <v>Peraturan Bupati Pasuruan Nomor 151 Tahun 2022</v>
      </c>
      <c r="L256" s="218">
        <f t="array" ref="L256">INDEX('Ortala-KabKota'!L$2:L$415,MATCH($D256,'Ortala-KabKota'!$E$2:$E$415,FALSE))</f>
        <v>2022</v>
      </c>
      <c r="M256" s="218" t="str">
        <f t="array" ref="M256">INDEX('Ortala-KabKota'!M$2:M$415,MATCH($D256,'Ortala-KabKota'!$E$2:$E$415,FALSE))</f>
        <v/>
      </c>
      <c r="N256" s="218" t="str">
        <f t="array" ref="N256">INDEX('Ortala-KabKota'!N$2:N$415,MATCH($D256,'Ortala-KabKota'!$E$2:$E$415,FALSE))</f>
        <v/>
      </c>
      <c r="O256" s="218" t="str">
        <f t="array" ref="O256">INDEX('Ortala-KabKota'!O$2:O$415,MATCH($D256,'Ortala-KabKota'!$E$2:$E$415,FALSE))</f>
        <v/>
      </c>
      <c r="P256" s="218" t="str">
        <f t="array" ref="P256">INDEX('Ortala-KabKota'!P$2:P$415,MATCH($D256,'Ortala-KabKota'!$E$2:$E$415,FALSE))</f>
        <v/>
      </c>
      <c r="Q256" s="218" t="str">
        <f t="array" ref="Q256">INDEX('Ortala-KabKota'!Q$2:Q$415,MATCH($D256,'Ortala-KabKota'!$E$2:$E$415,FALSE))</f>
        <v/>
      </c>
      <c r="R256" s="218" t="str">
        <f t="array" ref="R256">INDEX('Ortala-KabKota'!R$2:R$415,MATCH($D256,'Ortala-KabKota'!$E$2:$E$415,FALSE))</f>
        <v/>
      </c>
      <c r="S256" s="218" t="str">
        <f t="array" ref="S256">INDEX('Ortala-KabKota'!S$2:S$415,MATCH($D256,'Ortala-KabKota'!$E$2:$E$415,FALSE))</f>
        <v/>
      </c>
      <c r="T256" s="218" t="str">
        <f t="array" ref="T256">INDEX('Ortala-KabKota'!T$2:T$415,MATCH($D256,'Ortala-KabKota'!$E$2:$E$415,FALSE))</f>
        <v/>
      </c>
      <c r="U256" s="218" t="str">
        <f t="array" ref="U256">INDEX('Ortala-KabKota'!U$2:U$415,MATCH($D256,'Ortala-KabKota'!$E$2:$E$415,FALSE))</f>
        <v/>
      </c>
      <c r="V256" s="218" t="str">
        <f t="array" ref="V256">INDEX('Ortala-KabKota'!V$2:V$415,MATCH($D256,'Ortala-KabKota'!$E$2:$E$415,FALSE))</f>
        <v/>
      </c>
      <c r="W256" s="218" t="str">
        <f t="array" ref="W256">INDEX('Ortala-KabKota'!W$2:W$415,MATCH($D256,'Ortala-KabKota'!$E$2:$E$415,FALSE))</f>
        <v/>
      </c>
      <c r="X256" s="218" t="str">
        <f t="array" ref="X256">INDEX('Ortala-KabKota'!X$2:X$415,MATCH($D256,'Ortala-KabKota'!$E$2:$E$415,FALSE))</f>
        <v/>
      </c>
      <c r="Y256" s="218" t="str">
        <f t="array" ref="Y256">INDEX('Ortala-KabKota'!Y$2:Y$415,MATCH($D256,'Ortala-KabKota'!$E$2:$E$415,FALSE))</f>
        <v/>
      </c>
      <c r="Z256" s="218" t="str">
        <f t="array" ref="Z256">INDEX('Ortala-KabKota'!Z$2:Z$415,MATCH($D256,'Ortala-KabKota'!$E$2:$E$415,FALSE))</f>
        <v/>
      </c>
      <c r="AA256" s="218" t="str">
        <f t="array" ref="AA256">INDEX('Ortala-KabKota'!AA$2:AA$415,MATCH($D256,'Ortala-KabKota'!$E$2:$E$415,FALSE))</f>
        <v/>
      </c>
      <c r="AB256" s="218" t="str">
        <f t="array" ref="AB256">INDEX('Ortala-KabKota'!AB$2:AB$415,MATCH($D256,'Ortala-KabKota'!$E$2:$E$415,FALSE))</f>
        <v/>
      </c>
      <c r="AC256" s="218" t="str">
        <f t="array" ref="AC256">INDEX('Ortala-KabKota'!AC$2:AC$415,MATCH($D256,'Ortala-KabKota'!$E$2:$E$415,FALSE))</f>
        <v/>
      </c>
      <c r="AD256" s="218" t="str">
        <f t="array" ref="AD256">INDEX('Ortala-KabKota'!AD$2:AD$415,MATCH($D256,'Ortala-KabKota'!$E$2:$E$415,FALSE))</f>
        <v/>
      </c>
      <c r="AE256" s="218" t="str">
        <f t="array" ref="AE256">INDEX('Ortala-KabKota'!AE$2:AE$415,MATCH($D256,'Ortala-KabKota'!$E$2:$E$415,FALSE))</f>
        <v/>
      </c>
      <c r="AF256" s="218" t="str">
        <f t="array" ref="AF256">INDEX('Ortala-KabKota'!AF$2:AF$415,MATCH($D256,'Ortala-KabKota'!$E$2:$E$415,FALSE))</f>
        <v/>
      </c>
      <c r="AG256" s="218" t="str">
        <f t="array" ref="AG256">INDEX('Ortala-KabKota'!AG$2:AG$415,MATCH($D256,'Ortala-KabKota'!$E$2:$E$415,FALSE))</f>
        <v/>
      </c>
      <c r="AH256" s="218" t="str">
        <f t="array" ref="AH256">INDEX('Ortala-KabKota'!AH$2:AH$415,MATCH($D256,'Ortala-KabKota'!$E$2:$E$415,FALSE))</f>
        <v/>
      </c>
      <c r="AI256" s="218" t="str">
        <f t="array" ref="AI256">INDEX('Ortala-KabKota'!AI$2:AI$415,MATCH($D256,'Ortala-KabKota'!$E$2:$E$415,FALSE))</f>
        <v/>
      </c>
      <c r="AJ256" s="218" t="str">
        <f t="array" ref="AJ256">INDEX('Ortala-KabKota'!AJ$2:AJ$415,MATCH($D256,'Ortala-KabKota'!$E$2:$E$415,FALSE))</f>
        <v/>
      </c>
      <c r="AK256" s="218" t="str">
        <f t="array" ref="AK256">INDEX('Ortala-KabKota'!AK$2:AK$415,MATCH($D256,'Ortala-KabKota'!$E$2:$E$415,FALSE))</f>
        <v/>
      </c>
      <c r="AL256" s="218" t="str">
        <f t="array" ref="AL256">INDEX('Ortala-KabKota'!AL$2:AL$415,MATCH($D256,'Ortala-KabKota'!$E$2:$E$415,FALSE))</f>
        <v/>
      </c>
      <c r="AM256" s="218" t="str">
        <f t="array" ref="AM256">INDEX('Ortala-KabKota'!AM$2:AM$415,MATCH($D256,'Ortala-KabKota'!$E$2:$E$415,FALSE))</f>
        <v/>
      </c>
      <c r="AN256" s="218" t="str">
        <f t="array" ref="AN256">INDEX('Ortala-KabKota'!AN$2:AN$415,MATCH($D256,'Ortala-KabKota'!$E$2:$E$415,FALSE))</f>
        <v/>
      </c>
      <c r="AO256" s="218" t="str">
        <f t="array" ref="AO256">INDEX('Ortala-KabKota'!AO$2:AO$415,MATCH($D256,'Ortala-KabKota'!$E$2:$E$415,FALSE))</f>
        <v/>
      </c>
      <c r="AP256" s="218" t="str">
        <f t="array" ref="AP256">INDEX('Ortala-KabKota'!AP$2:AP$415,MATCH($D256,'Ortala-KabKota'!$E$2:$E$415,FALSE))</f>
        <v/>
      </c>
      <c r="AQ256" s="218" t="str">
        <f t="array" ref="AQ256">INDEX('Ortala-KabKota'!AQ$2:AQ$415,MATCH($D256,'Ortala-KabKota'!$E$2:$E$415,FALSE))</f>
        <v/>
      </c>
      <c r="AR256" s="218" t="str">
        <f t="array" ref="AR256">INDEX('Ortala-KabKota'!AR$2:AR$415,MATCH($D256,'Ortala-KabKota'!$E$2:$E$415,FALSE))</f>
        <v/>
      </c>
      <c r="AS256" s="218" t="str">
        <f t="array" ref="AS256">INDEX('Ortala-KabKota'!AS$2:AS$415,MATCH($D256,'Ortala-KabKota'!$E$2:$E$415,FALSE))</f>
        <v/>
      </c>
      <c r="AT256" s="218" t="str">
        <f t="array" ref="AT256">INDEX('Ortala-KabKota'!AT$2:AT$415,MATCH($D256,'Ortala-KabKota'!$E$2:$E$415,FALSE))</f>
        <v/>
      </c>
      <c r="AU256" s="218" t="str">
        <f t="array" ref="AU256">INDEX('UPTD PPA KabKota'!D$5:D$513,MATCH($D256,'UPTD PPA KabKota'!$C$5:$C$513,FALSE))</f>
        <v>Musannah Hidayati Laili,SST.,M.Kes</v>
      </c>
      <c r="AV256" s="218" t="str">
        <f t="array" ref="AV256">INDEX('UPTD PPA KabKota'!E$5:E$513,MATCH($D256,'UPTD PPA KabKota'!$C$5:$C$513,FALSE))</f>
        <v>Jl.Raya Layur no.3 Kelurahan Gempeng Kabupaten Pasuruan</v>
      </c>
      <c r="AW256" s="218" t="str">
        <f t="array" ref="AW256">INDEX('UPTD PPA KabKota'!F$5:F$513,MATCH($D256,'UPTD PPA KabKota'!$C$5:$C$513,FALSE))</f>
        <v>- / Ka.UPT 082229532699</v>
      </c>
      <c r="AX256" s="218">
        <f t="array" ref="AX256">INDEX('UPTD PPA KabKota'!G$5:G$513,MATCH($D256,'UPTD PPA KabKota'!$C$5:$C$513,FALSE))</f>
        <v>81221115177</v>
      </c>
      <c r="AY256" s="218" t="str">
        <f t="array" ref="AY256">INDEX('UPTD PPA KabKota'!H$5:H$513,MATCH($D256,'UPTD PPA KabKota'!$C$5:$C$513,FALSE))</f>
        <v>UPT PPA</v>
      </c>
      <c r="AZ256" s="218" t="str">
        <f t="array" ref="AZ256">INDEX('UPTD PPA KabKota'!I$5:I$513,MATCH($D256,'UPTD PPA KabKota'!$C$5:$C$513,FALSE))</f>
        <v>Peraturan Bupati No.151 Tahun 2022</v>
      </c>
      <c r="BA256" s="218">
        <f t="array" ref="BA256">INDEX('UPTD PPA KabKota'!J$5:J$513,MATCH($D256,'UPTD PPA KabKota'!$C$5:$C$513,FALSE))</f>
        <v>2022</v>
      </c>
      <c r="BB256" s="218" t="str">
        <f t="array" ref="BB256">INDEX('UPTD PPA KabKota'!K$5:K$513,MATCH($D256,'UPTD PPA KabKota'!$C$5:$C$513,FALSE))</f>
        <v>B</v>
      </c>
      <c r="BC256" s="218" t="str">
        <f t="array" ref="BC256">INDEX('UPTD PPA KabKota'!L$5:L$513,MATCH($D256,'UPTD PPA KabKota'!$C$5:$C$513,FALSE))</f>
        <v>Leli / 082229532699</v>
      </c>
      <c r="BD256" s="218" t="str">
        <f t="array" ref="BD256">INDEX('UPTD PPA KabKota'!M$5:M$513,MATCH($D256,'UPTD PPA KabKota'!$C$5:$C$513,FALSE))</f>
        <v>uptdppapasuruan@gmail.com</v>
      </c>
      <c r="BE256" s="218" t="str">
        <f t="array" ref="BE256">INDEX('UPTD PPA KabKota'!N$5:N$513,MATCH($D256,'UPTD PPA KabKota'!$C$5:$C$513,FALSE))</f>
        <v>Kepala,Jabatang Fungsiomal, Pelaksana</v>
      </c>
      <c r="BF256" s="218" t="str">
        <f t="array" ref="BF256">INDEX('UPTD PPA KabKota'!O$5:O$513,MATCH($D256,'UPTD PPA KabKota'!$C$5:$C$513,FALSE))</f>
        <v>Pinjam Gedung Selain Dinas PPPA</v>
      </c>
      <c r="BG256" s="218" t="str">
        <f t="array" ref="BG256">INDEX('UPTD PPA KabKota'!P$5:P$513,MATCH($D256,'UPTD PPA KabKota'!$C$5:$C$513,FALSE))</f>
        <v>Sewa/Kontrak</v>
      </c>
      <c r="BH256" s="218" t="str">
        <f t="array" ref="BH256">INDEX('UPTD PPA KabKota'!Q$5:Q$513,MATCH($D256,'UPTD PPA KabKota'!$C$5:$C$513,FALSE))</f>
        <v>-</v>
      </c>
      <c r="BI256" s="218" t="str">
        <f t="array" ref="BI256">INDEX('UPTD PPA KabKota'!R$5:R$513,MATCH($D256,'UPTD PPA KabKota'!$C$5:$C$513,FALSE))</f>
        <v>Ada</v>
      </c>
      <c r="BJ256" s="218" t="str">
        <f t="array" ref="BJ256">INDEX('UPTD PPA KabKota'!S$5:S$513,MATCH($D256,'UPTD PPA KabKota'!$C$5:$C$513,FALSE))</f>
        <v>Ada</v>
      </c>
      <c r="BK256" s="218" t="str">
        <f t="array" ref="BK256">INDEX('UPTD PPA KabKota'!T$5:T$513,MATCH($D256,'UPTD PPA KabKota'!$C$5:$C$513,FALSE))</f>
        <v>Ada</v>
      </c>
      <c r="BL256" s="218" t="str">
        <f t="array" ref="BL256">INDEX('UPTD PPA KabKota'!U$5:U$513,MATCH($D256,'UPTD PPA KabKota'!$C$5:$C$513,FALSE))</f>
        <v>Ada</v>
      </c>
      <c r="BM256" s="218" t="str">
        <f t="array" ref="BM256">INDEX('UPTD PPA KabKota'!V$5:V$513,MATCH($D256,'UPTD PPA KabKota'!$C$5:$C$513,FALSE))</f>
        <v>Tidak Ada</v>
      </c>
      <c r="BN256" s="218" t="str">
        <f t="array" ref="BN256">INDEX('UPTD PPA KabKota'!W$5:W$513,MATCH($D256,'UPTD PPA KabKota'!$C$5:$C$513,FALSE))</f>
        <v>Tidak Ada</v>
      </c>
      <c r="BO256" s="218" t="str">
        <f t="array" ref="BO256">INDEX('UPTD PPA KabKota'!X$5:X$513,MATCH($D256,'UPTD PPA KabKota'!$C$5:$C$513,FALSE))</f>
        <v>Ada</v>
      </c>
      <c r="BP256" s="218" t="str">
        <f t="array" ref="BP256">INDEX('UPTD PPA KabKota'!Y$5:Y$513,MATCH($D256,'UPTD PPA KabKota'!$C$5:$C$513,FALSE))</f>
        <v>Ada</v>
      </c>
      <c r="BQ256" s="218" t="str">
        <f t="array" ref="BQ256">INDEX('UPTD PPA KabKota'!Z$5:Z$513,MATCH($D256,'UPTD PPA KabKota'!$C$5:$C$513,FALSE))</f>
        <v>Ada</v>
      </c>
      <c r="BR256" s="218" t="str">
        <f t="array" ref="BR256">INDEX('UPTD PPA KabKota'!AA$5:AA$513,MATCH($D256,'UPTD PPA KabKota'!$C$5:$C$513,FALSE))</f>
        <v>Tidak Ada</v>
      </c>
      <c r="BS256" s="218" t="str">
        <f t="array" ref="BS256">INDEX('UPTD PPA KabKota'!AB$5:AB$513,MATCH($D256,'UPTD PPA KabKota'!$C$5:$C$513,FALSE))</f>
        <v>Tidak Ada</v>
      </c>
      <c r="BT256" s="218" t="str">
        <f t="array" ref="BT256">INDEX('UPTD PPA KabKota'!AC$5:AC$513,MATCH($D256,'UPTD PPA KabKota'!$C$5:$C$513,FALSE))</f>
        <v>Sudah</v>
      </c>
      <c r="BU256" s="218" t="str">
        <f t="array" ref="BU256">INDEX('UPTD PPA KabKota'!AD$5:AD$513,MATCH($D256,'UPTD PPA KabKota'!$C$5:$C$513,FALSE))</f>
        <v>Sudah</v>
      </c>
      <c r="BV256" s="218" t="str">
        <f t="array" ref="BV256">INDEX('UPTD PPA KabKota'!AE$5:AE$513,MATCH($D256,'UPTD PPA KabKota'!$C$5:$C$513,FALSE))</f>
        <v>Sudah</v>
      </c>
      <c r="BW256" s="218" t="str">
        <f t="array" ref="BW256">INDEX('UPTD PPA KabKota'!AF$5:AF$513,MATCH($D256,'UPTD PPA KabKota'!$C$5:$C$513,FALSE))</f>
        <v>Sudah</v>
      </c>
      <c r="BX256" s="218" t="str">
        <f t="array" ref="BX256">INDEX('UPTD PPA KabKota'!AG$5:AG$513,MATCH($D256,'UPTD PPA KabKota'!$C$5:$C$513,FALSE))</f>
        <v>Sudah</v>
      </c>
      <c r="BY256" s="218" t="str">
        <f t="array" ref="BY256">INDEX('UPTD PPA KabKota'!AH$5:AH$513,MATCH($D256,'UPTD PPA KabKota'!$C$5:$C$513,FALSE))</f>
        <v>Sudah</v>
      </c>
      <c r="BZ256" s="218" t="str">
        <f t="array" ref="BZ256">INDEX('UPTD PPA KabKota'!AI$5:AI$513,MATCH($D256,'UPTD PPA KabKota'!$C$5:$C$513,FALSE))</f>
        <v>Sudah</v>
      </c>
      <c r="CA256" s="218" t="str">
        <f t="array" ref="CA256">INDEX('UPTD PPA KabKota'!AJ$5:AJ$513,MATCH($D256,'UPTD PPA KabKota'!$C$5:$C$513,FALSE))</f>
        <v>Sudah</v>
      </c>
      <c r="CB256" s="218" t="str">
        <f t="array" ref="CB256">INDEX('UPTD PPA KabKota'!AK$5:AK$513,MATCH($D256,'UPTD PPA KabKota'!$C$5:$C$513,FALSE))</f>
        <v>Sudah</v>
      </c>
      <c r="CC256" s="218" t="str">
        <f t="array" ref="CC256">INDEX('UPTD PPA KabKota'!AL$5:AL$513,MATCH($D256,'UPTD PPA KabKota'!$C$5:$C$513,FALSE))</f>
        <v>Sudah</v>
      </c>
      <c r="CD256" s="218" t="str">
        <f t="array" ref="CD256">INDEX('UPTD PPA KabKota'!AM$5:AM$513,MATCH($D256,'UPTD PPA KabKota'!$C$5:$C$513,FALSE))</f>
        <v>Sudah</v>
      </c>
      <c r="CE256" s="218" t="str">
        <f t="array" ref="CE256">INDEX('UPTD PPA KabKota'!AN$5:AN$513,MATCH($D256,'UPTD PPA KabKota'!$C$5:$C$513,FALSE))</f>
        <v>Kebutuhan Layanan bagi korban dikoordinasikan dan bekerjasama dengan OPD lain dan Lembaga sesuai dengan rekomendasi kebutuhan layanan</v>
      </c>
      <c r="CF256" s="218">
        <f t="array" ref="CF256">INDEX('UPTD PPA KabKota'!AO$5:AO$513,MATCH($D256,'UPTD PPA KabKota'!$C$5:$C$513,FALSE))</f>
        <v>114</v>
      </c>
      <c r="CG256" s="218" t="str">
        <f t="array" ref="CG256">INDEX('UPTD PPA KabKota'!AP$5:AP$513,MATCH($D256,'UPTD PPA KabKota'!$C$5:$C$513,FALSE))</f>
        <v>Kekerasan Sexual</v>
      </c>
      <c r="CH256" s="218" t="str">
        <f t="array" ref="CH256">INDEX('UPTD PPA KabKota'!AQ$5:AQ$513,MATCH($D256,'UPTD PPA KabKota'!$C$5:$C$513,FALSE))</f>
        <v/>
      </c>
      <c r="CI256" s="218" t="str">
        <f t="array" ref="CI256">INDEX('UPTD PPA KabKota'!AR$5:AR$513,MATCH($D256,'UPTD PPA KabKota'!$C$5:$C$513,FALSE))</f>
        <v/>
      </c>
      <c r="CJ256" s="218" t="str">
        <f t="array" ref="CJ256">INDEX('UPTD PPA KabKota'!AS$5:AS$513,MATCH($D256,'UPTD PPA KabKota'!$C$5:$C$513,FALSE))</f>
        <v/>
      </c>
      <c r="CK256" s="218" t="str">
        <f t="array" ref="CK256">INDEX('UPTD PPA KabKota'!AT$5:AT$513,MATCH($D256,'UPTD PPA KabKota'!$C$5:$C$513,FALSE))</f>
        <v/>
      </c>
      <c r="CL256" s="218" t="str">
        <f t="array" ref="CL256">INDEX('UPTD PPA KabKota'!AU$5:AU$513,MATCH($D256,'UPTD PPA KabKota'!$C$5:$C$513,FALSE))</f>
        <v/>
      </c>
      <c r="CM256" s="218" t="str">
        <f t="array" ref="CM256">INDEX('UPTD PPA KabKota'!AV$5:AV$513,MATCH($D256,'UPTD PPA KabKota'!$C$5:$C$513,FALSE))</f>
        <v/>
      </c>
      <c r="CN256" s="218" t="str">
        <f t="array" ref="CN256">INDEX('UPTD PPA KabKota'!AW$5:AW$513,MATCH($D256,'UPTD PPA KabKota'!$C$5:$C$513,FALSE))</f>
        <v>v</v>
      </c>
      <c r="CO256" s="218" t="str">
        <f t="array" ref="CO256">INDEX('UPTD PPA KabKota'!AX$5:AX$513,MATCH($D256,'UPTD PPA KabKota'!$C$5:$C$513,FALSE))</f>
        <v/>
      </c>
      <c r="CP256" s="218" t="str">
        <f t="array" ref="CP256">INDEX('UPTD PPA KabKota'!AY$5:AY$513,MATCH($D256,'UPTD PPA KabKota'!$C$5:$C$513,FALSE))</f>
        <v/>
      </c>
      <c r="CQ256" s="209" t="str">
        <f>IFERROR(__xludf.DUMMYFUNCTION("IF(ISBLANK($K256),"""",IF(REGEXMATCH($K256,""Peraturan""),""Ada"",IF(REGEXMATCH($K256,""Rekomendasi""),""Tidak Ada"", $K256)))
"),"Ada")</f>
        <v>Ada</v>
      </c>
      <c r="CR256" s="209" t="str">
        <f t="array" ref="CR256">index('UPTD PPA KabKota'!$BI$5:$BI$513,match($D256,'UPTD PPA KabKota'!$C$5:$C$513,false))</f>
        <v>Ada</v>
      </c>
      <c r="CS256" s="314" t="str">
        <f t="shared" ref="CS256:CS257" si="40">IFS(CQ256="Ada","Ada",CR256="Ada","Ada",CR256="Tidak Ada","Tidak Ada")</f>
        <v>Ada</v>
      </c>
    </row>
    <row r="257">
      <c r="A257" s="334">
        <v>251.0</v>
      </c>
      <c r="B257" s="334">
        <v>15.0</v>
      </c>
      <c r="C257" s="311" t="s">
        <v>4771</v>
      </c>
      <c r="D257" s="312" t="s">
        <v>2490</v>
      </c>
      <c r="E257" s="315">
        <v>45748.0</v>
      </c>
      <c r="F257" s="218" t="str">
        <f t="array" ref="F257">INDEX('Ortala-KabKota'!F$2:F$415,MATCH($D257,'Ortala-KabKota'!$E$2:$E$415,FALSE))</f>
        <v>Prastiwi Trijanti/ 08123181602 (ritnoor13@gmail.com)</v>
      </c>
      <c r="G257" s="218" t="str">
        <f t="array" ref="G257">INDEX('Ortala-KabKota'!G$2:G$415,MATCH($D257,'Ortala-KabKota'!$E$2:$E$415,FALSE))</f>
        <v>Jl. Pahlawan 1 No 2 Sidoarjo</v>
      </c>
      <c r="H257" s="218" t="str">
        <f t="array" ref="H257">INDEX('Ortala-KabKota'!H$2:H$415,MATCH($D257,'Ortala-KabKota'!$E$2:$E$415,FALSE))</f>
        <v>(031) 8057037</v>
      </c>
      <c r="I257" s="218" t="str">
        <f t="array" ref="I257">INDEX('Ortala-KabKota'!I$2:I$415,MATCH($D257,'Ortala-KabKota'!$E$2:$E$415,FALSE))</f>
        <v>081329920683</v>
      </c>
      <c r="J257" s="218" t="str">
        <f t="array" ref="J257">INDEX('Ortala-KabKota'!J$2:J$415,MATCH($D257,'Ortala-KabKota'!$E$2:$E$415,FALSE))</f>
        <v>UPTD PPA</v>
      </c>
      <c r="K257" s="218" t="str">
        <f t="array" ref="K257">INDEX('Ortala-KabKota'!K$2:K$415,MATCH($D257,'Ortala-KabKota'!$E$2:$E$415,FALSE))</f>
        <v>Peraturan Bupati Sidoarjo Nomor 97 Tahun 2018 </v>
      </c>
      <c r="L257" s="218">
        <f t="array" ref="L257">INDEX('Ortala-KabKota'!L$2:L$415,MATCH($D257,'Ortala-KabKota'!$E$2:$E$415,FALSE))</f>
        <v>2018</v>
      </c>
      <c r="M257" s="218" t="str">
        <f t="array" ref="M257">INDEX('Ortala-KabKota'!M$2:M$415,MATCH($D257,'Ortala-KabKota'!$E$2:$E$415,FALSE))</f>
        <v>B</v>
      </c>
      <c r="N257" s="218" t="str">
        <f t="array" ref="N257">INDEX('Ortala-KabKota'!N$2:N$415,MATCH($D257,'Ortala-KabKota'!$E$2:$E$415,FALSE))</f>
        <v/>
      </c>
      <c r="O257" s="316" t="str">
        <f t="array" ref="O257">INDEX('Ortala-KabKota'!O$2:O$415,MATCH($D257,'Ortala-KabKota'!$E$2:$E$415,FALSE))</f>
        <v>meizin72@gmail.com</v>
      </c>
      <c r="P257" s="218" t="str">
        <f t="array" ref="P257">INDEX('Ortala-KabKota'!P$2:P$415,MATCH($D257,'Ortala-KabKota'!$E$2:$E$415,FALSE))</f>
        <v>-</v>
      </c>
      <c r="Q257" s="218" t="str">
        <f t="array" ref="Q257">INDEX('Ortala-KabKota'!Q$2:Q$415,MATCH($D257,'Ortala-KabKota'!$E$2:$E$415,FALSE))</f>
        <v>MANDIRI</v>
      </c>
      <c r="R257" s="218" t="str">
        <f t="array" ref="R257">INDEX('Ortala-KabKota'!R$2:R$415,MATCH($D257,'Ortala-KabKota'!$E$2:$E$415,FALSE))</f>
        <v>MILIK SENDIRI</v>
      </c>
      <c r="S257" s="218" t="str">
        <f t="array" ref="S257">INDEX('Ortala-KabKota'!S$2:S$415,MATCH($D257,'Ortala-KabKota'!$E$2:$E$415,FALSE))</f>
        <v>Gedung Milik Pemerintah Daerah Kabupaten Sidoarjo (Aset daerah)</v>
      </c>
      <c r="T257" s="218">
        <f t="array" ref="T257">INDEX('Ortala-KabKota'!T$2:T$415,MATCH($D257,'Ortala-KabKota'!$E$2:$E$415,FALSE))</f>
        <v>1</v>
      </c>
      <c r="U257" s="218">
        <f t="array" ref="U257">INDEX('Ortala-KabKota'!U$2:U$415,MATCH($D257,'Ortala-KabKota'!$E$2:$E$415,FALSE))</f>
        <v>1</v>
      </c>
      <c r="V257" s="218">
        <f t="array" ref="V257">INDEX('Ortala-KabKota'!V$2:V$415,MATCH($D257,'Ortala-KabKota'!$E$2:$E$415,FALSE))</f>
        <v>1</v>
      </c>
      <c r="W257" s="218">
        <f t="array" ref="W257">INDEX('Ortala-KabKota'!W$2:W$415,MATCH($D257,'Ortala-KabKota'!$E$2:$E$415,FALSE))</f>
        <v>0</v>
      </c>
      <c r="X257" s="218">
        <f t="array" ref="X257">INDEX('Ortala-KabKota'!X$2:X$415,MATCH($D257,'Ortala-KabKota'!$E$2:$E$415,FALSE))</f>
        <v>0</v>
      </c>
      <c r="Y257" s="218">
        <f t="array" ref="Y257">INDEX('Ortala-KabKota'!Y$2:Y$415,MATCH($D257,'Ortala-KabKota'!$E$2:$E$415,FALSE))</f>
        <v>1</v>
      </c>
      <c r="Z257" s="218">
        <f t="array" ref="Z257">INDEX('Ortala-KabKota'!Z$2:Z$415,MATCH($D257,'Ortala-KabKota'!$E$2:$E$415,FALSE))</f>
        <v>1</v>
      </c>
      <c r="AA257" s="218">
        <f t="array" ref="AA257">INDEX('Ortala-KabKota'!AA$2:AA$415,MATCH($D257,'Ortala-KabKota'!$E$2:$E$415,FALSE))</f>
        <v>1</v>
      </c>
      <c r="AB257" s="218">
        <f t="array" ref="AB257">INDEX('Ortala-KabKota'!AB$2:AB$415,MATCH($D257,'Ortala-KabKota'!$E$2:$E$415,FALSE))</f>
        <v>1</v>
      </c>
      <c r="AC257" s="218">
        <f t="array" ref="AC257">INDEX('Ortala-KabKota'!AC$2:AC$415,MATCH($D257,'Ortala-KabKota'!$E$2:$E$415,FALSE))</f>
        <v>0</v>
      </c>
      <c r="AD257" s="218">
        <f t="array" ref="AD257">INDEX('Ortala-KabKota'!AD$2:AD$415,MATCH($D257,'Ortala-KabKota'!$E$2:$E$415,FALSE))</f>
        <v>0</v>
      </c>
      <c r="AE257" s="218">
        <f t="array" ref="AE257">INDEX('Ortala-KabKota'!AE$2:AE$415,MATCH($D257,'Ortala-KabKota'!$E$2:$E$415,FALSE))</f>
        <v>1</v>
      </c>
      <c r="AF257" s="218">
        <f t="array" ref="AF257">INDEX('Ortala-KabKota'!AF$2:AF$415,MATCH($D257,'Ortala-KabKota'!$E$2:$E$415,FALSE))</f>
        <v>1</v>
      </c>
      <c r="AG257" s="218">
        <f t="array" ref="AG257">INDEX('Ortala-KabKota'!AG$2:AG$415,MATCH($D257,'Ortala-KabKota'!$E$2:$E$415,FALSE))</f>
        <v>1</v>
      </c>
      <c r="AH257" s="218">
        <f t="array" ref="AH257">INDEX('Ortala-KabKota'!AH$2:AH$415,MATCH($D257,'Ortala-KabKota'!$E$2:$E$415,FALSE))</f>
        <v>1</v>
      </c>
      <c r="AI257" s="218" t="str">
        <f t="array" ref="AI257">INDEX('Ortala-KabKota'!AI$2:AI$415,MATCH($D257,'Ortala-KabKota'!$E$2:$E$415,FALSE))</f>
        <v>Korban akan di berikan layanan di shelter/penampungan sementara saat dalam kondisi darurat/adanya ancaman </v>
      </c>
      <c r="AJ257" s="218">
        <f t="array" ref="AJ257">INDEX('Ortala-KabKota'!AJ$2:AJ$415,MATCH($D257,'Ortala-KabKota'!$E$2:$E$415,FALSE))</f>
        <v>1</v>
      </c>
      <c r="AK257" s="218">
        <f t="array" ref="AK257">INDEX('Ortala-KabKota'!AK$2:AK$415,MATCH($D257,'Ortala-KabKota'!$E$2:$E$415,FALSE))</f>
        <v>1</v>
      </c>
      <c r="AL257" s="218">
        <f t="array" ref="AL257">INDEX('Ortala-KabKota'!AL$2:AL$415,MATCH($D257,'Ortala-KabKota'!$E$2:$E$415,FALSE))</f>
        <v>163</v>
      </c>
      <c r="AM257" s="218" t="str">
        <f t="array" ref="AM257">INDEX('Ortala-KabKota'!AM$2:AM$415,MATCH($D257,'Ortala-KabKota'!$E$2:$E$415,FALSE))</f>
        <v>KDRT dan PENCABULAN</v>
      </c>
      <c r="AN257" s="218" t="str">
        <f t="array" ref="AN257">INDEX('Ortala-KabKota'!AN$2:AN$415,MATCH($D257,'Ortala-KabKota'!$E$2:$E$415,FALSE))</f>
        <v/>
      </c>
      <c r="AO257" s="218" t="str">
        <f t="array" ref="AO257">INDEX('Ortala-KabKota'!AO$2:AO$415,MATCH($D257,'Ortala-KabKota'!$E$2:$E$415,FALSE))</f>
        <v/>
      </c>
      <c r="AP257" s="218">
        <f t="array" ref="AP257">INDEX('Ortala-KabKota'!AP$2:AP$415,MATCH($D257,'Ortala-KabKota'!$E$2:$E$415,FALSE))</f>
        <v>1</v>
      </c>
      <c r="AQ257" s="218" t="str">
        <f t="array" ref="AQ257">INDEX('Ortala-KabKota'!AQ$2:AQ$415,MATCH($D257,'Ortala-KabKota'!$E$2:$E$415,FALSE))</f>
        <v/>
      </c>
      <c r="AR257" s="218" t="str">
        <f t="array" ref="AR257">INDEX('Ortala-KabKota'!AR$2:AR$415,MATCH($D257,'Ortala-KabKota'!$E$2:$E$415,FALSE))</f>
        <v/>
      </c>
      <c r="AS257" s="218" t="str">
        <f t="array" ref="AS257">INDEX('Ortala-KabKota'!AS$2:AS$415,MATCH($D257,'Ortala-KabKota'!$E$2:$E$415,FALSE))</f>
        <v/>
      </c>
      <c r="AT257" s="218" t="str">
        <f t="array" ref="AT257">INDEX('Ortala-KabKota'!AT$2:AT$415,MATCH($D257,'Ortala-KabKota'!$E$2:$E$415,FALSE))</f>
        <v/>
      </c>
      <c r="AU257" s="218" t="str">
        <f t="array" ref="AU257">INDEX('UPTD PPA KabKota'!D$5:D$513,MATCH($D257,'UPTD PPA KabKota'!$C$5:$C$513,FALSE))</f>
        <v>Prastiwi Trijanti/ 08123181602 (ritnoor13@gmail.com)</v>
      </c>
      <c r="AV257" s="218" t="str">
        <f t="array" ref="AV257">INDEX('UPTD PPA KabKota'!E$5:E$513,MATCH($D257,'UPTD PPA KabKota'!$C$5:$C$513,FALSE))</f>
        <v>Jalan Pahlawan 1 Nomor 2, Sidoarjo</v>
      </c>
      <c r="AW257" s="218" t="str">
        <f t="array" ref="AW257">INDEX('UPTD PPA KabKota'!F$5:F$513,MATCH($D257,'UPTD PPA KabKota'!$C$5:$C$513,FALSE))</f>
        <v>0318057037</v>
      </c>
      <c r="AX257" s="218" t="str">
        <f t="array" ref="AX257">INDEX('UPTD PPA KabKota'!G$5:G$513,MATCH($D257,'UPTD PPA KabKota'!$C$5:$C$513,FALSE))</f>
        <v>081329820683</v>
      </c>
      <c r="AY257" s="218" t="str">
        <f t="array" ref="AY257">INDEX('UPTD PPA KabKota'!H$5:H$513,MATCH($D257,'UPTD PPA KabKota'!$C$5:$C$513,FALSE))</f>
        <v>UPTD PPA</v>
      </c>
      <c r="AZ257" s="218" t="str">
        <f t="array" ref="AZ257">INDEX('UPTD PPA KabKota'!I$5:I$513,MATCH($D257,'UPTD PPA KabKota'!$C$5:$C$513,FALSE))</f>
        <v>Peraturan Bupati Sidoarjo Nomor 97 Tahun 2018</v>
      </c>
      <c r="BA257" s="218">
        <f t="array" ref="BA257">INDEX('UPTD PPA KabKota'!J$5:J$513,MATCH($D257,'UPTD PPA KabKota'!$C$5:$C$513,FALSE))</f>
        <v>2018</v>
      </c>
      <c r="BB257" s="218" t="str">
        <f t="array" ref="BB257">INDEX('UPTD PPA KabKota'!K$5:K$513,MATCH($D257,'UPTD PPA KabKota'!$C$5:$C$513,FALSE))</f>
        <v>B</v>
      </c>
      <c r="BC257" s="218" t="str">
        <f t="array" ref="BC257">INDEX('UPTD PPA KabKota'!L$5:L$513,MATCH($D257,'UPTD PPA KabKota'!$C$5:$C$513,FALSE))</f>
        <v>08123181602</v>
      </c>
      <c r="BD257" s="316" t="str">
        <f t="array" ref="BD257">INDEX('UPTD PPA KabKota'!M$5:M$513,MATCH($D257,'UPTD PPA KabKota'!$C$5:$C$513,FALSE))</f>
        <v>meizin72@gmail.com</v>
      </c>
      <c r="BE257" s="218" t="str">
        <f t="array" ref="BE257">INDEX('UPTD PPA KabKota'!N$5:N$513,MATCH($D257,'UPTD PPA KabKota'!$C$5:$C$513,FALSE))</f>
        <v>Kepala UPTD PPA</v>
      </c>
      <c r="BF257" s="218" t="str">
        <f t="array" ref="BF257">INDEX('UPTD PPA KabKota'!O$5:O$513,MATCH($D257,'UPTD PPA KabKota'!$C$5:$C$513,FALSE))</f>
        <v>MANDIRI</v>
      </c>
      <c r="BG257" s="218" t="str">
        <f t="array" ref="BG257">INDEX('UPTD PPA KabKota'!P$5:P$513,MATCH($D257,'UPTD PPA KabKota'!$C$5:$C$513,FALSE))</f>
        <v>MILIK SENDIRI</v>
      </c>
      <c r="BH257" s="218" t="str">
        <f t="array" ref="BH257">INDEX('UPTD PPA KabKota'!Q$5:Q$513,MATCH($D257,'UPTD PPA KabKota'!$C$5:$C$513,FALSE))</f>
        <v>Pemerintah Daerah</v>
      </c>
      <c r="BI257" s="218" t="str">
        <f t="array" ref="BI257">INDEX('UPTD PPA KabKota'!R$5:R$513,MATCH($D257,'UPTD PPA KabKota'!$C$5:$C$513,FALSE))</f>
        <v>Ada</v>
      </c>
      <c r="BJ257" s="218" t="str">
        <f t="array" ref="BJ257">INDEX('UPTD PPA KabKota'!S$5:S$513,MATCH($D257,'UPTD PPA KabKota'!$C$5:$C$513,FALSE))</f>
        <v>Ada</v>
      </c>
      <c r="BK257" s="218" t="str">
        <f t="array" ref="BK257">INDEX('UPTD PPA KabKota'!T$5:T$513,MATCH($D257,'UPTD PPA KabKota'!$C$5:$C$513,FALSE))</f>
        <v>Ada</v>
      </c>
      <c r="BL257" s="218" t="str">
        <f t="array" ref="BL257">INDEX('UPTD PPA KabKota'!U$5:U$513,MATCH($D257,'UPTD PPA KabKota'!$C$5:$C$513,FALSE))</f>
        <v>Tidak Ada</v>
      </c>
      <c r="BM257" s="218" t="str">
        <f t="array" ref="BM257">INDEX('UPTD PPA KabKota'!V$5:V$513,MATCH($D257,'UPTD PPA KabKota'!$C$5:$C$513,FALSE))</f>
        <v>Tidak Ada</v>
      </c>
      <c r="BN257" s="218" t="str">
        <f t="array" ref="BN257">INDEX('UPTD PPA KabKota'!W$5:W$513,MATCH($D257,'UPTD PPA KabKota'!$C$5:$C$513,FALSE))</f>
        <v>Ada</v>
      </c>
      <c r="BO257" s="218" t="str">
        <f t="array" ref="BO257">INDEX('UPTD PPA KabKota'!X$5:X$513,MATCH($D257,'UPTD PPA KabKota'!$C$5:$C$513,FALSE))</f>
        <v>Ada</v>
      </c>
      <c r="BP257" s="218" t="str">
        <f t="array" ref="BP257">INDEX('UPTD PPA KabKota'!Y$5:Y$513,MATCH($D257,'UPTD PPA KabKota'!$C$5:$C$513,FALSE))</f>
        <v>Ada</v>
      </c>
      <c r="BQ257" s="218" t="str">
        <f t="array" ref="BQ257">INDEX('UPTD PPA KabKota'!Z$5:Z$513,MATCH($D257,'UPTD PPA KabKota'!$C$5:$C$513,FALSE))</f>
        <v>Tidak ada</v>
      </c>
      <c r="BR257" s="218" t="str">
        <f t="array" ref="BR257">INDEX('UPTD PPA KabKota'!AA$5:AA$513,MATCH($D257,'UPTD PPA KabKota'!$C$5:$C$513,FALSE))</f>
        <v>Tidak ada</v>
      </c>
      <c r="BS257" s="218" t="str">
        <f t="array" ref="BS257">INDEX('UPTD PPA KabKota'!AB$5:AB$513,MATCH($D257,'UPTD PPA KabKota'!$C$5:$C$513,FALSE))</f>
        <v>Tidak ada</v>
      </c>
      <c r="BT257" s="218" t="str">
        <f t="array" ref="BT257">INDEX('UPTD PPA KabKota'!AC$5:AC$513,MATCH($D257,'UPTD PPA KabKota'!$C$5:$C$513,FALSE))</f>
        <v>Sudah</v>
      </c>
      <c r="BU257" s="218" t="str">
        <f t="array" ref="BU257">INDEX('UPTD PPA KabKota'!AD$5:AD$513,MATCH($D257,'UPTD PPA KabKota'!$C$5:$C$513,FALSE))</f>
        <v>Sudah</v>
      </c>
      <c r="BV257" s="218" t="str">
        <f t="array" ref="BV257">INDEX('UPTD PPA KabKota'!AE$5:AE$513,MATCH($D257,'UPTD PPA KabKota'!$C$5:$C$513,FALSE))</f>
        <v>Sudah</v>
      </c>
      <c r="BW257" s="218" t="str">
        <f t="array" ref="BW257">INDEX('UPTD PPA KabKota'!AF$5:AF$513,MATCH($D257,'UPTD PPA KabKota'!$C$5:$C$513,FALSE))</f>
        <v>Sudah</v>
      </c>
      <c r="BX257" s="218" t="str">
        <f t="array" ref="BX257">INDEX('UPTD PPA KabKota'!AG$5:AG$513,MATCH($D257,'UPTD PPA KabKota'!$C$5:$C$513,FALSE))</f>
        <v>Sudah</v>
      </c>
      <c r="BY257" s="218" t="str">
        <f t="array" ref="BY257">INDEX('UPTD PPA KabKota'!AH$5:AH$513,MATCH($D257,'UPTD PPA KabKota'!$C$5:$C$513,FALSE))</f>
        <v>Sudah</v>
      </c>
      <c r="BZ257" s="218" t="str">
        <f t="array" ref="BZ257">INDEX('UPTD PPA KabKota'!AI$5:AI$513,MATCH($D257,'UPTD PPA KabKota'!$C$5:$C$513,FALSE))</f>
        <v>Sudah</v>
      </c>
      <c r="CA257" s="218" t="str">
        <f t="array" ref="CA257">INDEX('UPTD PPA KabKota'!AJ$5:AJ$513,MATCH($D257,'UPTD PPA KabKota'!$C$5:$C$513,FALSE))</f>
        <v>Sudah</v>
      </c>
      <c r="CB257" s="218" t="str">
        <f t="array" ref="CB257">INDEX('UPTD PPA KabKota'!AK$5:AK$513,MATCH($D257,'UPTD PPA KabKota'!$C$5:$C$513,FALSE))</f>
        <v>Sudah</v>
      </c>
      <c r="CC257" s="218" t="str">
        <f t="array" ref="CC257">INDEX('UPTD PPA KabKota'!AL$5:AL$513,MATCH($D257,'UPTD PPA KabKota'!$C$5:$C$513,FALSE))</f>
        <v>Sudah</v>
      </c>
      <c r="CD257" s="218" t="str">
        <f t="array" ref="CD257">INDEX('UPTD PPA KabKota'!AM$5:AM$513,MATCH($D257,'UPTD PPA KabKota'!$C$5:$C$513,FALSE))</f>
        <v>Sudah</v>
      </c>
      <c r="CE257" s="218" t="str">
        <f t="array" ref="CE257">INDEX('UPTD PPA KabKota'!AN$5:AN$513,MATCH($D257,'UPTD PPA KabKota'!$C$5:$C$513,FALSE))</f>
        <v>pengaduan dari masyarakat, penjangkuan korban, pengelolaan Kasus, Shelter/Rumah aman, Mediasi dan Pendampingan</v>
      </c>
      <c r="CF257" s="218" t="str">
        <f t="array" ref="CF257">INDEX('UPTD PPA KabKota'!AO$5:AO$513,MATCH($D257,'UPTD PPA KabKota'!$C$5:$C$513,FALSE))</f>
        <v>163 (2021)</v>
      </c>
      <c r="CG257" s="218" t="str">
        <f t="array" ref="CG257">INDEX('UPTD PPA KabKota'!AP$5:AP$513,MATCH($D257,'UPTD PPA KabKota'!$C$5:$C$513,FALSE))</f>
        <v>Kekerasan Dalam rumah Tangga</v>
      </c>
      <c r="CH257" s="218" t="str">
        <f t="array" ref="CH257">INDEX('UPTD PPA KabKota'!AQ$5:AQ$513,MATCH($D257,'UPTD PPA KabKota'!$C$5:$C$513,FALSE))</f>
        <v/>
      </c>
      <c r="CI257" s="218" t="str">
        <f t="array" ref="CI257">INDEX('UPTD PPA KabKota'!AR$5:AR$513,MATCH($D257,'UPTD PPA KabKota'!$C$5:$C$513,FALSE))</f>
        <v/>
      </c>
      <c r="CJ257" s="218" t="str">
        <f t="array" ref="CJ257">INDEX('UPTD PPA KabKota'!AS$5:AS$513,MATCH($D257,'UPTD PPA KabKota'!$C$5:$C$513,FALSE))</f>
        <v>v</v>
      </c>
      <c r="CK257" s="218" t="str">
        <f t="array" ref="CK257">INDEX('UPTD PPA KabKota'!AT$5:AT$513,MATCH($D257,'UPTD PPA KabKota'!$C$5:$C$513,FALSE))</f>
        <v/>
      </c>
      <c r="CL257" s="218" t="str">
        <f t="array" ref="CL257">INDEX('UPTD PPA KabKota'!AU$5:AU$513,MATCH($D257,'UPTD PPA KabKota'!$C$5:$C$513,FALSE))</f>
        <v/>
      </c>
      <c r="CM257" s="218" t="str">
        <f t="array" ref="CM257">INDEX('UPTD PPA KabKota'!AV$5:AV$513,MATCH($D257,'UPTD PPA KabKota'!$C$5:$C$513,FALSE))</f>
        <v/>
      </c>
      <c r="CN257" s="218" t="str">
        <f t="array" ref="CN257">INDEX('UPTD PPA KabKota'!AW$5:AW$513,MATCH($D257,'UPTD PPA KabKota'!$C$5:$C$513,FALSE))</f>
        <v/>
      </c>
      <c r="CO257" s="218" t="str">
        <f t="array" ref="CO257">INDEX('UPTD PPA KabKota'!AX$5:AX$513,MATCH($D257,'UPTD PPA KabKota'!$C$5:$C$513,FALSE))</f>
        <v/>
      </c>
      <c r="CP257" s="218" t="str">
        <f t="array" ref="CP257">INDEX('UPTD PPA KabKota'!AY$5:AY$513,MATCH($D257,'UPTD PPA KabKota'!$C$5:$C$513,FALSE))</f>
        <v/>
      </c>
      <c r="CQ257" s="209" t="str">
        <f>IFERROR(__xludf.DUMMYFUNCTION("IF(ISBLANK($K257),"""",IF(REGEXMATCH($K257,""Peraturan""),""Ada"",IF(REGEXMATCH($K257,""Rekomendasi""),""Tidak Ada"", $K257)))
"),"Ada")</f>
        <v>Ada</v>
      </c>
      <c r="CR257" s="209" t="str">
        <f t="array" ref="CR257">index('UPTD PPA KabKota'!$BI$5:$BI$513,match($D257,'UPTD PPA KabKota'!$C$5:$C$513,false))</f>
        <v>Ada</v>
      </c>
      <c r="CS257" s="314" t="str">
        <f t="shared" si="40"/>
        <v>Ada</v>
      </c>
    </row>
    <row r="258">
      <c r="A258" s="334">
        <v>252.0</v>
      </c>
      <c r="B258" s="334">
        <v>16.0</v>
      </c>
      <c r="C258" s="311" t="s">
        <v>4771</v>
      </c>
      <c r="D258" s="312" t="s">
        <v>2723</v>
      </c>
      <c r="E258" s="315">
        <v>45689.0</v>
      </c>
      <c r="F258" s="218" t="str">
        <f t="array" ref="F258">INDEX('Ortala-KabKota'!F$2:F$415,MATCH($D258,'Ortala-KabKota'!$E$2:$E$415,FALSE))</f>
        <v/>
      </c>
      <c r="G258" s="218" t="str">
        <f t="array" ref="G258">INDEX('Ortala-KabKota'!G$2:G$415,MATCH($D258,'Ortala-KabKota'!$E$2:$E$415,FALSE))</f>
        <v/>
      </c>
      <c r="H258" s="218" t="str">
        <f t="array" ref="H258">INDEX('Ortala-KabKota'!H$2:H$415,MATCH($D258,'Ortala-KabKota'!$E$2:$E$415,FALSE))</f>
        <v/>
      </c>
      <c r="I258" s="218" t="str">
        <f t="array" ref="I258">INDEX('Ortala-KabKota'!I$2:I$415,MATCH($D258,'Ortala-KabKota'!$E$2:$E$415,FALSE))</f>
        <v/>
      </c>
      <c r="J258" s="218" t="str">
        <f t="array" ref="J258">INDEX('Ortala-KabKota'!J$2:J$415,MATCH($D258,'Ortala-KabKota'!$E$2:$E$415,FALSE))</f>
        <v/>
      </c>
      <c r="K258" s="218" t="str">
        <f t="array" ref="K258">INDEX('Ortala-KabKota'!K$2:K$415,MATCH($D258,'Ortala-KabKota'!$E$2:$E$415,FALSE))</f>
        <v>Surat Rekomendasi 000.8.1.1/32850/031.1/2023</v>
      </c>
      <c r="L258" s="218">
        <f t="array" ref="L258">INDEX('Ortala-KabKota'!L$2:L$415,MATCH($D258,'Ortala-KabKota'!$E$2:$E$415,FALSE))</f>
        <v>2024</v>
      </c>
      <c r="M258" s="218" t="str">
        <f t="array" ref="M258">INDEX('Ortala-KabKota'!M$2:M$415,MATCH($D258,'Ortala-KabKota'!$E$2:$E$415,FALSE))</f>
        <v/>
      </c>
      <c r="N258" s="218" t="str">
        <f t="array" ref="N258">INDEX('Ortala-KabKota'!N$2:N$415,MATCH($D258,'Ortala-KabKota'!$E$2:$E$415,FALSE))</f>
        <v/>
      </c>
      <c r="O258" s="218" t="str">
        <f t="array" ref="O258">INDEX('Ortala-KabKota'!O$2:O$415,MATCH($D258,'Ortala-KabKota'!$E$2:$E$415,FALSE))</f>
        <v/>
      </c>
      <c r="P258" s="218" t="str">
        <f t="array" ref="P258">INDEX('Ortala-KabKota'!P$2:P$415,MATCH($D258,'Ortala-KabKota'!$E$2:$E$415,FALSE))</f>
        <v/>
      </c>
      <c r="Q258" s="218" t="str">
        <f t="array" ref="Q258">INDEX('Ortala-KabKota'!Q$2:Q$415,MATCH($D258,'Ortala-KabKota'!$E$2:$E$415,FALSE))</f>
        <v/>
      </c>
      <c r="R258" s="218" t="str">
        <f t="array" ref="R258">INDEX('Ortala-KabKota'!R$2:R$415,MATCH($D258,'Ortala-KabKota'!$E$2:$E$415,FALSE))</f>
        <v/>
      </c>
      <c r="S258" s="218" t="str">
        <f t="array" ref="S258">INDEX('Ortala-KabKota'!S$2:S$415,MATCH($D258,'Ortala-KabKota'!$E$2:$E$415,FALSE))</f>
        <v/>
      </c>
      <c r="T258" s="218" t="str">
        <f t="array" ref="T258">INDEX('Ortala-KabKota'!T$2:T$415,MATCH($D258,'Ortala-KabKota'!$E$2:$E$415,FALSE))</f>
        <v/>
      </c>
      <c r="U258" s="218" t="str">
        <f t="array" ref="U258">INDEX('Ortala-KabKota'!U$2:U$415,MATCH($D258,'Ortala-KabKota'!$E$2:$E$415,FALSE))</f>
        <v/>
      </c>
      <c r="V258" s="218" t="str">
        <f t="array" ref="V258">INDEX('Ortala-KabKota'!V$2:V$415,MATCH($D258,'Ortala-KabKota'!$E$2:$E$415,FALSE))</f>
        <v/>
      </c>
      <c r="W258" s="218" t="str">
        <f t="array" ref="W258">INDEX('Ortala-KabKota'!W$2:W$415,MATCH($D258,'Ortala-KabKota'!$E$2:$E$415,FALSE))</f>
        <v/>
      </c>
      <c r="X258" s="218" t="str">
        <f t="array" ref="X258">INDEX('Ortala-KabKota'!X$2:X$415,MATCH($D258,'Ortala-KabKota'!$E$2:$E$415,FALSE))</f>
        <v/>
      </c>
      <c r="Y258" s="218" t="str">
        <f t="array" ref="Y258">INDEX('Ortala-KabKota'!Y$2:Y$415,MATCH($D258,'Ortala-KabKota'!$E$2:$E$415,FALSE))</f>
        <v/>
      </c>
      <c r="Z258" s="218" t="str">
        <f t="array" ref="Z258">INDEX('Ortala-KabKota'!Z$2:Z$415,MATCH($D258,'Ortala-KabKota'!$E$2:$E$415,FALSE))</f>
        <v/>
      </c>
      <c r="AA258" s="218" t="str">
        <f t="array" ref="AA258">INDEX('Ortala-KabKota'!AA$2:AA$415,MATCH($D258,'Ortala-KabKota'!$E$2:$E$415,FALSE))</f>
        <v/>
      </c>
      <c r="AB258" s="218" t="str">
        <f t="array" ref="AB258">INDEX('Ortala-KabKota'!AB$2:AB$415,MATCH($D258,'Ortala-KabKota'!$E$2:$E$415,FALSE))</f>
        <v/>
      </c>
      <c r="AC258" s="218" t="str">
        <f t="array" ref="AC258">INDEX('Ortala-KabKota'!AC$2:AC$415,MATCH($D258,'Ortala-KabKota'!$E$2:$E$415,FALSE))</f>
        <v/>
      </c>
      <c r="AD258" s="218" t="str">
        <f t="array" ref="AD258">INDEX('Ortala-KabKota'!AD$2:AD$415,MATCH($D258,'Ortala-KabKota'!$E$2:$E$415,FALSE))</f>
        <v/>
      </c>
      <c r="AE258" s="218" t="str">
        <f t="array" ref="AE258">INDEX('Ortala-KabKota'!AE$2:AE$415,MATCH($D258,'Ortala-KabKota'!$E$2:$E$415,FALSE))</f>
        <v/>
      </c>
      <c r="AF258" s="218" t="str">
        <f t="array" ref="AF258">INDEX('Ortala-KabKota'!AF$2:AF$415,MATCH($D258,'Ortala-KabKota'!$E$2:$E$415,FALSE))</f>
        <v/>
      </c>
      <c r="AG258" s="218" t="str">
        <f t="array" ref="AG258">INDEX('Ortala-KabKota'!AG$2:AG$415,MATCH($D258,'Ortala-KabKota'!$E$2:$E$415,FALSE))</f>
        <v/>
      </c>
      <c r="AH258" s="218" t="str">
        <f t="array" ref="AH258">INDEX('Ortala-KabKota'!AH$2:AH$415,MATCH($D258,'Ortala-KabKota'!$E$2:$E$415,FALSE))</f>
        <v/>
      </c>
      <c r="AI258" s="218" t="str">
        <f t="array" ref="AI258">INDEX('Ortala-KabKota'!AI$2:AI$415,MATCH($D258,'Ortala-KabKota'!$E$2:$E$415,FALSE))</f>
        <v/>
      </c>
      <c r="AJ258" s="218" t="str">
        <f t="array" ref="AJ258">INDEX('Ortala-KabKota'!AJ$2:AJ$415,MATCH($D258,'Ortala-KabKota'!$E$2:$E$415,FALSE))</f>
        <v/>
      </c>
      <c r="AK258" s="218" t="str">
        <f t="array" ref="AK258">INDEX('Ortala-KabKota'!AK$2:AK$415,MATCH($D258,'Ortala-KabKota'!$E$2:$E$415,FALSE))</f>
        <v/>
      </c>
      <c r="AL258" s="218" t="str">
        <f t="array" ref="AL258">INDEX('Ortala-KabKota'!AL$2:AL$415,MATCH($D258,'Ortala-KabKota'!$E$2:$E$415,FALSE))</f>
        <v/>
      </c>
      <c r="AM258" s="218" t="str">
        <f t="array" ref="AM258">INDEX('Ortala-KabKota'!AM$2:AM$415,MATCH($D258,'Ortala-KabKota'!$E$2:$E$415,FALSE))</f>
        <v/>
      </c>
      <c r="AN258" s="218" t="str">
        <f t="array" ref="AN258">INDEX('Ortala-KabKota'!AN$2:AN$415,MATCH($D258,'Ortala-KabKota'!$E$2:$E$415,FALSE))</f>
        <v/>
      </c>
      <c r="AO258" s="218" t="str">
        <f t="array" ref="AO258">INDEX('Ortala-KabKota'!AO$2:AO$415,MATCH($D258,'Ortala-KabKota'!$E$2:$E$415,FALSE))</f>
        <v/>
      </c>
      <c r="AP258" s="218" t="str">
        <f t="array" ref="AP258">INDEX('Ortala-KabKota'!AP$2:AP$415,MATCH($D258,'Ortala-KabKota'!$E$2:$E$415,FALSE))</f>
        <v/>
      </c>
      <c r="AQ258" s="218" t="str">
        <f t="array" ref="AQ258">INDEX('Ortala-KabKota'!AQ$2:AQ$415,MATCH($D258,'Ortala-KabKota'!$E$2:$E$415,FALSE))</f>
        <v/>
      </c>
      <c r="AR258" s="218" t="str">
        <f t="array" ref="AR258">INDEX('Ortala-KabKota'!AR$2:AR$415,MATCH($D258,'Ortala-KabKota'!$E$2:$E$415,FALSE))</f>
        <v/>
      </c>
      <c r="AS258" s="218" t="str">
        <f t="array" ref="AS258">INDEX('Ortala-KabKota'!AS$2:AS$415,MATCH($D258,'Ortala-KabKota'!$E$2:$E$415,FALSE))</f>
        <v/>
      </c>
      <c r="AT258" s="218" t="str">
        <f t="array" ref="AT258">INDEX('Ortala-KabKota'!AT$2:AT$415,MATCH($D258,'Ortala-KabKota'!$E$2:$E$415,FALSE))</f>
        <v/>
      </c>
      <c r="AU258" s="218" t="str">
        <f t="array" ref="AU258">INDEX('UPTD PPA KabKota'!D$5:D$513,MATCH($D258,'UPTD PPA KabKota'!$C$5:$C$513,FALSE))</f>
        <v>Harry Wicaksono, S.E (Plt)</v>
      </c>
      <c r="AV258" s="218" t="str">
        <f t="array" ref="AV258">INDEX('UPTD PPA KabKota'!E$5:E$513,MATCH($D258,'UPTD PPA KabKota'!$C$5:$C$513,FALSE))</f>
        <v>Jl. Teratai No.17 Ds. Sooko, Kec. Sooko, Kab. Mojokerto</v>
      </c>
      <c r="AW258" s="218">
        <f t="array" ref="AW258">INDEX('UPTD PPA KabKota'!F$5:F$513,MATCH($D258,'UPTD PPA KabKota'!$C$5:$C$513,FALSE))</f>
        <v>85860470510</v>
      </c>
      <c r="AX258" s="218">
        <f t="array" ref="AX258">INDEX('UPTD PPA KabKota'!G$5:G$513,MATCH($D258,'UPTD PPA KabKota'!$C$5:$C$513,FALSE))</f>
        <v>85860470510</v>
      </c>
      <c r="AY258" s="218" t="str">
        <f t="array" ref="AY258">INDEX('UPTD PPA KabKota'!H$5:H$513,MATCH($D258,'UPTD PPA KabKota'!$C$5:$C$513,FALSE))</f>
        <v>UPTD PPA</v>
      </c>
      <c r="AZ258" s="218" t="str">
        <f t="array" ref="AZ258">INDEX('UPTD PPA KabKota'!I$5:I$513,MATCH($D258,'UPTD PPA KabKota'!$C$5:$C$513,FALSE))</f>
        <v>Peraturan Bupati Mojokerto Nomor 57 Tahun 2023</v>
      </c>
      <c r="BA258" s="218">
        <f t="array" ref="BA258">INDEX('UPTD PPA KabKota'!J$5:J$513,MATCH($D258,'UPTD PPA KabKota'!$C$5:$C$513,FALSE))</f>
        <v>2023</v>
      </c>
      <c r="BB258" s="218" t="str">
        <f t="array" ref="BB258">INDEX('UPTD PPA KabKota'!K$5:K$513,MATCH($D258,'UPTD PPA KabKota'!$C$5:$C$513,FALSE))</f>
        <v>B</v>
      </c>
      <c r="BC258" s="218">
        <f t="array" ref="BC258">INDEX('UPTD PPA KabKota'!L$5:L$513,MATCH($D258,'UPTD PPA KabKota'!$C$5:$C$513,FALSE))</f>
        <v>85860470510</v>
      </c>
      <c r="BD258" s="218" t="str">
        <f t="array" ref="BD258">INDEX('UPTD PPA KabKota'!M$5:M$513,MATCH($D258,'UPTD PPA KabKota'!$C$5:$C$513,FALSE))</f>
        <v>p2tp2akabupatenmojokerto@gmail.com</v>
      </c>
      <c r="BE258" s="218" t="str">
        <f t="array" ref="BE258">INDEX('UPTD PPA KabKota'!N$5:N$513,MATCH($D258,'UPTD PPA KabKota'!$C$5:$C$513,FALSE))</f>
        <v>Kepala UPTD, Kelompok Jabatan Fungsional</v>
      </c>
      <c r="BF258" s="218" t="str">
        <f t="array" ref="BF258">INDEX('UPTD PPA KabKota'!O$5:O$513,MATCH($D258,'UPTD PPA KabKota'!$C$5:$C$513,FALSE))</f>
        <v>Mandiri</v>
      </c>
      <c r="BG258" s="218" t="str">
        <f t="array" ref="BG258">INDEX('UPTD PPA KabKota'!P$5:P$513,MATCH($D258,'UPTD PPA KabKota'!$C$5:$C$513,FALSE))</f>
        <v>Aset Pemda Dikelola Dinas PPPA</v>
      </c>
      <c r="BH258" s="218" t="str">
        <f t="array" ref="BH258">INDEX('UPTD PPA KabKota'!Q$5:Q$513,MATCH($D258,'UPTD PPA KabKota'!$C$5:$C$513,FALSE))</f>
        <v>-</v>
      </c>
      <c r="BI258" s="218" t="str">
        <f t="array" ref="BI258">INDEX('UPTD PPA KabKota'!R$5:R$513,MATCH($D258,'UPTD PPA KabKota'!$C$5:$C$513,FALSE))</f>
        <v>Ada</v>
      </c>
      <c r="BJ258" s="218" t="str">
        <f t="array" ref="BJ258">INDEX('UPTD PPA KabKota'!S$5:S$513,MATCH($D258,'UPTD PPA KabKota'!$C$5:$C$513,FALSE))</f>
        <v>Tidak Ada</v>
      </c>
      <c r="BK258" s="218" t="str">
        <f t="array" ref="BK258">INDEX('UPTD PPA KabKota'!T$5:T$513,MATCH($D258,'UPTD PPA KabKota'!$C$5:$C$513,FALSE))</f>
        <v>Ada</v>
      </c>
      <c r="BL258" s="218" t="str">
        <f t="array" ref="BL258">INDEX('UPTD PPA KabKota'!U$5:U$513,MATCH($D258,'UPTD PPA KabKota'!$C$5:$C$513,FALSE))</f>
        <v>Tidak Ada</v>
      </c>
      <c r="BM258" s="218" t="str">
        <f t="array" ref="BM258">INDEX('UPTD PPA KabKota'!V$5:V$513,MATCH($D258,'UPTD PPA KabKota'!$C$5:$C$513,FALSE))</f>
        <v>Ada</v>
      </c>
      <c r="BN258" s="218" t="str">
        <f t="array" ref="BN258">INDEX('UPTD PPA KabKota'!W$5:W$513,MATCH($D258,'UPTD PPA KabKota'!$C$5:$C$513,FALSE))</f>
        <v>Tidak Ada</v>
      </c>
      <c r="BO258" s="218" t="str">
        <f t="array" ref="BO258">INDEX('UPTD PPA KabKota'!X$5:X$513,MATCH($D258,'UPTD PPA KabKota'!$C$5:$C$513,FALSE))</f>
        <v>Tidak Ada</v>
      </c>
      <c r="BP258" s="218" t="str">
        <f t="array" ref="BP258">INDEX('UPTD PPA KabKota'!Y$5:Y$513,MATCH($D258,'UPTD PPA KabKota'!$C$5:$C$513,FALSE))</f>
        <v>Tidak Ada</v>
      </c>
      <c r="BQ258" s="218" t="str">
        <f t="array" ref="BQ258">INDEX('UPTD PPA KabKota'!Z$5:Z$513,MATCH($D258,'UPTD PPA KabKota'!$C$5:$C$513,FALSE))</f>
        <v>Tidak Ada</v>
      </c>
      <c r="BR258" s="218" t="str">
        <f t="array" ref="BR258">INDEX('UPTD PPA KabKota'!AA$5:AA$513,MATCH($D258,'UPTD PPA KabKota'!$C$5:$C$513,FALSE))</f>
        <v>Tidak Ada</v>
      </c>
      <c r="BS258" s="218" t="str">
        <f t="array" ref="BS258">INDEX('UPTD PPA KabKota'!AB$5:AB$513,MATCH($D258,'UPTD PPA KabKota'!$C$5:$C$513,FALSE))</f>
        <v>Tidak Ada</v>
      </c>
      <c r="BT258" s="218" t="str">
        <f t="array" ref="BT258">INDEX('UPTD PPA KabKota'!AC$5:AC$513,MATCH($D258,'UPTD PPA KabKota'!$C$5:$C$513,FALSE))</f>
        <v>Sudah</v>
      </c>
      <c r="BU258" s="218" t="str">
        <f t="array" ref="BU258">INDEX('UPTD PPA KabKota'!AD$5:AD$513,MATCH($D258,'UPTD PPA KabKota'!$C$5:$C$513,FALSE))</f>
        <v>Sudah</v>
      </c>
      <c r="BV258" s="218" t="str">
        <f t="array" ref="BV258">INDEX('UPTD PPA KabKota'!AE$5:AE$513,MATCH($D258,'UPTD PPA KabKota'!$C$5:$C$513,FALSE))</f>
        <v>Sudah</v>
      </c>
      <c r="BW258" s="218" t="str">
        <f t="array" ref="BW258">INDEX('UPTD PPA KabKota'!AF$5:AF$513,MATCH($D258,'UPTD PPA KabKota'!$C$5:$C$513,FALSE))</f>
        <v>Sudah</v>
      </c>
      <c r="BX258" s="218" t="str">
        <f t="array" ref="BX258">INDEX('UPTD PPA KabKota'!AG$5:AG$513,MATCH($D258,'UPTD PPA KabKota'!$C$5:$C$513,FALSE))</f>
        <v>Sudah</v>
      </c>
      <c r="BY258" s="218" t="str">
        <f t="array" ref="BY258">INDEX('UPTD PPA KabKota'!AH$5:AH$513,MATCH($D258,'UPTD PPA KabKota'!$C$5:$C$513,FALSE))</f>
        <v>Sudah</v>
      </c>
      <c r="BZ258" s="218" t="str">
        <f t="array" ref="BZ258">INDEX('UPTD PPA KabKota'!AI$5:AI$513,MATCH($D258,'UPTD PPA KabKota'!$C$5:$C$513,FALSE))</f>
        <v>Sudah</v>
      </c>
      <c r="CA258" s="218" t="str">
        <f t="array" ref="CA258">INDEX('UPTD PPA KabKota'!AJ$5:AJ$513,MATCH($D258,'UPTD PPA KabKota'!$C$5:$C$513,FALSE))</f>
        <v>Sudah</v>
      </c>
      <c r="CB258" s="218" t="str">
        <f t="array" ref="CB258">INDEX('UPTD PPA KabKota'!AK$5:AK$513,MATCH($D258,'UPTD PPA KabKota'!$C$5:$C$513,FALSE))</f>
        <v>Belum</v>
      </c>
      <c r="CC258" s="218" t="str">
        <f t="array" ref="CC258">INDEX('UPTD PPA KabKota'!AL$5:AL$513,MATCH($D258,'UPTD PPA KabKota'!$C$5:$C$513,FALSE))</f>
        <v>Sudah</v>
      </c>
      <c r="CD258" s="218" t="str">
        <f t="array" ref="CD258">INDEX('UPTD PPA KabKota'!AM$5:AM$513,MATCH($D258,'UPTD PPA KabKota'!$C$5:$C$513,FALSE))</f>
        <v>Sudah</v>
      </c>
      <c r="CE258" s="218" t="str">
        <f t="array" ref="CE258">INDEX('UPTD PPA KabKota'!AN$5:AN$513,MATCH($D258,'UPTD PPA KabKota'!$C$5:$C$513,FALSE))</f>
        <v>Landasan dalam pembentukan UPTD selain peraturan. Tersebut di atas kita juga sudah mengeluarkan perbub atau perda tentang pembentukan UPTD PPA Kabupaten Mojokerto</v>
      </c>
      <c r="CF258" s="218">
        <f t="array" ref="CF258">INDEX('UPTD PPA KabKota'!AO$5:AO$513,MATCH($D258,'UPTD PPA KabKota'!$C$5:$C$513,FALSE))</f>
        <v>49</v>
      </c>
      <c r="CG258" s="218" t="str">
        <f t="array" ref="CG258">INDEX('UPTD PPA KabKota'!AP$5:AP$513,MATCH($D258,'UPTD PPA KabKota'!$C$5:$C$513,FALSE))</f>
        <v/>
      </c>
      <c r="CH258" s="218" t="str">
        <f t="array" ref="CH258">INDEX('UPTD PPA KabKota'!AQ$5:AQ$513,MATCH($D258,'UPTD PPA KabKota'!$C$5:$C$513,FALSE))</f>
        <v/>
      </c>
      <c r="CI258" s="218" t="str">
        <f t="array" ref="CI258">INDEX('UPTD PPA KabKota'!AR$5:AR$513,MATCH($D258,'UPTD PPA KabKota'!$C$5:$C$513,FALSE))</f>
        <v/>
      </c>
      <c r="CJ258" s="218" t="str">
        <f t="array" ref="CJ258">INDEX('UPTD PPA KabKota'!AS$5:AS$513,MATCH($D258,'UPTD PPA KabKota'!$C$5:$C$513,FALSE))</f>
        <v/>
      </c>
      <c r="CK258" s="218" t="str">
        <f t="array" ref="CK258">INDEX('UPTD PPA KabKota'!AT$5:AT$513,MATCH($D258,'UPTD PPA KabKota'!$C$5:$C$513,FALSE))</f>
        <v/>
      </c>
      <c r="CL258" s="218" t="str">
        <f t="array" ref="CL258">INDEX('UPTD PPA KabKota'!AU$5:AU$513,MATCH($D258,'UPTD PPA KabKota'!$C$5:$C$513,FALSE))</f>
        <v/>
      </c>
      <c r="CM258" s="218" t="str">
        <f t="array" ref="CM258">INDEX('UPTD PPA KabKota'!AV$5:AV$513,MATCH($D258,'UPTD PPA KabKota'!$C$5:$C$513,FALSE))</f>
        <v/>
      </c>
      <c r="CN258" s="218" t="str">
        <f t="array" ref="CN258">INDEX('UPTD PPA KabKota'!AW$5:AW$513,MATCH($D258,'UPTD PPA KabKota'!$C$5:$C$513,FALSE))</f>
        <v/>
      </c>
      <c r="CO258" s="218" t="str">
        <f t="array" ref="CO258">INDEX('UPTD PPA KabKota'!AX$5:AX$513,MATCH($D258,'UPTD PPA KabKota'!$C$5:$C$513,FALSE))</f>
        <v>v</v>
      </c>
      <c r="CP258" s="218" t="str">
        <f t="array" ref="CP258">INDEX('UPTD PPA KabKota'!AY$5:AY$513,MATCH($D258,'UPTD PPA KabKota'!$C$5:$C$513,FALSE))</f>
        <v/>
      </c>
      <c r="CQ258" s="209" t="str">
        <f>IFERROR(__xludf.DUMMYFUNCTION("IF(ISBLANK($K258),"""",IF(REGEXMATCH($K258,""Peraturan""),""Ada"",IF(REGEXMATCH($K258,""Rekomendasi""),""Tidak Ada"", $K258)))
"),"Tidak Ada")</f>
        <v>Tidak Ada</v>
      </c>
      <c r="CR258" s="209" t="str">
        <f t="array" ref="CR258">index('UPTD PPA KabKota'!$BI$5:$BI$513,match($D258,'UPTD PPA KabKota'!$C$5:$C$513,false))</f>
        <v>Ada</v>
      </c>
      <c r="CS258" s="319" t="s">
        <v>21</v>
      </c>
    </row>
    <row r="259">
      <c r="A259" s="334">
        <v>253.0</v>
      </c>
      <c r="B259" s="334">
        <v>17.0</v>
      </c>
      <c r="C259" s="311" t="s">
        <v>4771</v>
      </c>
      <c r="D259" s="312" t="s">
        <v>2501</v>
      </c>
      <c r="E259" s="315">
        <v>45748.0</v>
      </c>
      <c r="F259" s="218" t="str">
        <f t="array" ref="F259">INDEX('Ortala-KabKota'!F$2:F$415,MATCH($D259,'Ortala-KabKota'!$E$2:$E$415,FALSE))</f>
        <v>Musyafik/ 085707210399</v>
      </c>
      <c r="G259" s="218" t="str">
        <f t="array" ref="G259">INDEX('Ortala-KabKota'!G$2:G$415,MATCH($D259,'Ortala-KabKota'!$E$2:$E$415,FALSE))</f>
        <v/>
      </c>
      <c r="H259" s="218" t="str">
        <f t="array" ref="H259">INDEX('Ortala-KabKota'!H$2:H$415,MATCH($D259,'Ortala-KabKota'!$E$2:$E$415,FALSE))</f>
        <v/>
      </c>
      <c r="I259" s="218" t="str">
        <f t="array" ref="I259">INDEX('Ortala-KabKota'!I$2:I$415,MATCH($D259,'Ortala-KabKota'!$E$2:$E$415,FALSE))</f>
        <v/>
      </c>
      <c r="J259" s="218" t="str">
        <f t="array" ref="J259">INDEX('Ortala-KabKota'!J$2:J$415,MATCH($D259,'Ortala-KabKota'!$E$2:$E$415,FALSE))</f>
        <v/>
      </c>
      <c r="K259" s="218" t="str">
        <f t="array" ref="K259">INDEX('Ortala-KabKota'!K$2:K$415,MATCH($D259,'Ortala-KabKota'!$E$2:$E$415,FALSE))</f>
        <v>Peraturan Bupati Jombang Nomor 70 Tahun 2022</v>
      </c>
      <c r="L259" s="218">
        <f t="array" ref="L259">INDEX('Ortala-KabKota'!L$2:L$415,MATCH($D259,'Ortala-KabKota'!$E$2:$E$415,FALSE))</f>
        <v>2022</v>
      </c>
      <c r="M259" s="218" t="str">
        <f t="array" ref="M259">INDEX('Ortala-KabKota'!M$2:M$415,MATCH($D259,'Ortala-KabKota'!$E$2:$E$415,FALSE))</f>
        <v/>
      </c>
      <c r="N259" s="218" t="str">
        <f t="array" ref="N259">INDEX('Ortala-KabKota'!N$2:N$415,MATCH($D259,'Ortala-KabKota'!$E$2:$E$415,FALSE))</f>
        <v>Veryanto/ 08113591111</v>
      </c>
      <c r="O259" s="218" t="str">
        <f t="array" ref="O259">INDEX('Ortala-KabKota'!O$2:O$415,MATCH($D259,'Ortala-KabKota'!$E$2:$E$415,FALSE))</f>
        <v/>
      </c>
      <c r="P259" s="218" t="str">
        <f t="array" ref="P259">INDEX('Ortala-KabKota'!P$2:P$415,MATCH($D259,'Ortala-KabKota'!$E$2:$E$415,FALSE))</f>
        <v/>
      </c>
      <c r="Q259" s="218" t="str">
        <f t="array" ref="Q259">INDEX('Ortala-KabKota'!Q$2:Q$415,MATCH($D259,'Ortala-KabKota'!$E$2:$E$415,FALSE))</f>
        <v/>
      </c>
      <c r="R259" s="218" t="str">
        <f t="array" ref="R259">INDEX('Ortala-KabKota'!R$2:R$415,MATCH($D259,'Ortala-KabKota'!$E$2:$E$415,FALSE))</f>
        <v/>
      </c>
      <c r="S259" s="218" t="str">
        <f t="array" ref="S259">INDEX('Ortala-KabKota'!S$2:S$415,MATCH($D259,'Ortala-KabKota'!$E$2:$E$415,FALSE))</f>
        <v/>
      </c>
      <c r="T259" s="218" t="str">
        <f t="array" ref="T259">INDEX('Ortala-KabKota'!T$2:T$415,MATCH($D259,'Ortala-KabKota'!$E$2:$E$415,FALSE))</f>
        <v/>
      </c>
      <c r="U259" s="218" t="str">
        <f t="array" ref="U259">INDEX('Ortala-KabKota'!U$2:U$415,MATCH($D259,'Ortala-KabKota'!$E$2:$E$415,FALSE))</f>
        <v/>
      </c>
      <c r="V259" s="218" t="str">
        <f t="array" ref="V259">INDEX('Ortala-KabKota'!V$2:V$415,MATCH($D259,'Ortala-KabKota'!$E$2:$E$415,FALSE))</f>
        <v/>
      </c>
      <c r="W259" s="218" t="str">
        <f t="array" ref="W259">INDEX('Ortala-KabKota'!W$2:W$415,MATCH($D259,'Ortala-KabKota'!$E$2:$E$415,FALSE))</f>
        <v/>
      </c>
      <c r="X259" s="218" t="str">
        <f t="array" ref="X259">INDEX('Ortala-KabKota'!X$2:X$415,MATCH($D259,'Ortala-KabKota'!$E$2:$E$415,FALSE))</f>
        <v/>
      </c>
      <c r="Y259" s="218" t="str">
        <f t="array" ref="Y259">INDEX('Ortala-KabKota'!Y$2:Y$415,MATCH($D259,'Ortala-KabKota'!$E$2:$E$415,FALSE))</f>
        <v/>
      </c>
      <c r="Z259" s="218" t="str">
        <f t="array" ref="Z259">INDEX('Ortala-KabKota'!Z$2:Z$415,MATCH($D259,'Ortala-KabKota'!$E$2:$E$415,FALSE))</f>
        <v/>
      </c>
      <c r="AA259" s="218" t="str">
        <f t="array" ref="AA259">INDEX('Ortala-KabKota'!AA$2:AA$415,MATCH($D259,'Ortala-KabKota'!$E$2:$E$415,FALSE))</f>
        <v/>
      </c>
      <c r="AB259" s="218" t="str">
        <f t="array" ref="AB259">INDEX('Ortala-KabKota'!AB$2:AB$415,MATCH($D259,'Ortala-KabKota'!$E$2:$E$415,FALSE))</f>
        <v/>
      </c>
      <c r="AC259" s="218" t="str">
        <f t="array" ref="AC259">INDEX('Ortala-KabKota'!AC$2:AC$415,MATCH($D259,'Ortala-KabKota'!$E$2:$E$415,FALSE))</f>
        <v/>
      </c>
      <c r="AD259" s="218" t="str">
        <f t="array" ref="AD259">INDEX('Ortala-KabKota'!AD$2:AD$415,MATCH($D259,'Ortala-KabKota'!$E$2:$E$415,FALSE))</f>
        <v/>
      </c>
      <c r="AE259" s="218" t="str">
        <f t="array" ref="AE259">INDEX('Ortala-KabKota'!AE$2:AE$415,MATCH($D259,'Ortala-KabKota'!$E$2:$E$415,FALSE))</f>
        <v/>
      </c>
      <c r="AF259" s="218" t="str">
        <f t="array" ref="AF259">INDEX('Ortala-KabKota'!AF$2:AF$415,MATCH($D259,'Ortala-KabKota'!$E$2:$E$415,FALSE))</f>
        <v/>
      </c>
      <c r="AG259" s="218" t="str">
        <f t="array" ref="AG259">INDEX('Ortala-KabKota'!AG$2:AG$415,MATCH($D259,'Ortala-KabKota'!$E$2:$E$415,FALSE))</f>
        <v/>
      </c>
      <c r="AH259" s="218" t="str">
        <f t="array" ref="AH259">INDEX('Ortala-KabKota'!AH$2:AH$415,MATCH($D259,'Ortala-KabKota'!$E$2:$E$415,FALSE))</f>
        <v/>
      </c>
      <c r="AI259" s="218" t="str">
        <f t="array" ref="AI259">INDEX('Ortala-KabKota'!AI$2:AI$415,MATCH($D259,'Ortala-KabKota'!$E$2:$E$415,FALSE))</f>
        <v/>
      </c>
      <c r="AJ259" s="218" t="str">
        <f t="array" ref="AJ259">INDEX('Ortala-KabKota'!AJ$2:AJ$415,MATCH($D259,'Ortala-KabKota'!$E$2:$E$415,FALSE))</f>
        <v/>
      </c>
      <c r="AK259" s="218" t="str">
        <f t="array" ref="AK259">INDEX('Ortala-KabKota'!AK$2:AK$415,MATCH($D259,'Ortala-KabKota'!$E$2:$E$415,FALSE))</f>
        <v/>
      </c>
      <c r="AL259" s="218" t="str">
        <f t="array" ref="AL259">INDEX('Ortala-KabKota'!AL$2:AL$415,MATCH($D259,'Ortala-KabKota'!$E$2:$E$415,FALSE))</f>
        <v/>
      </c>
      <c r="AM259" s="218" t="str">
        <f t="array" ref="AM259">INDEX('Ortala-KabKota'!AM$2:AM$415,MATCH($D259,'Ortala-KabKota'!$E$2:$E$415,FALSE))</f>
        <v/>
      </c>
      <c r="AN259" s="218" t="str">
        <f t="array" ref="AN259">INDEX('Ortala-KabKota'!AN$2:AN$415,MATCH($D259,'Ortala-KabKota'!$E$2:$E$415,FALSE))</f>
        <v/>
      </c>
      <c r="AO259" s="218" t="str">
        <f t="array" ref="AO259">INDEX('Ortala-KabKota'!AO$2:AO$415,MATCH($D259,'Ortala-KabKota'!$E$2:$E$415,FALSE))</f>
        <v/>
      </c>
      <c r="AP259" s="218" t="str">
        <f t="array" ref="AP259">INDEX('Ortala-KabKota'!AP$2:AP$415,MATCH($D259,'Ortala-KabKota'!$E$2:$E$415,FALSE))</f>
        <v/>
      </c>
      <c r="AQ259" s="218" t="str">
        <f t="array" ref="AQ259">INDEX('Ortala-KabKota'!AQ$2:AQ$415,MATCH($D259,'Ortala-KabKota'!$E$2:$E$415,FALSE))</f>
        <v/>
      </c>
      <c r="AR259" s="218" t="str">
        <f t="array" ref="AR259">INDEX('Ortala-KabKota'!AR$2:AR$415,MATCH($D259,'Ortala-KabKota'!$E$2:$E$415,FALSE))</f>
        <v/>
      </c>
      <c r="AS259" s="218" t="str">
        <f t="array" ref="AS259">INDEX('Ortala-KabKota'!AS$2:AS$415,MATCH($D259,'Ortala-KabKota'!$E$2:$E$415,FALSE))</f>
        <v/>
      </c>
      <c r="AT259" s="218" t="str">
        <f t="array" ref="AT259">INDEX('Ortala-KabKota'!AT$2:AT$415,MATCH($D259,'Ortala-KabKota'!$E$2:$E$415,FALSE))</f>
        <v/>
      </c>
      <c r="AU259" s="218" t="str">
        <f t="array" ref="AU259">INDEX('UPTD PPA KabKota'!D$5:D$513,MATCH($D259,'UPTD PPA KabKota'!$C$5:$C$513,FALSE))</f>
        <v>Moh Musyafik / 085707210399</v>
      </c>
      <c r="AV259" s="218" t="str">
        <f t="array" ref="AV259">INDEX('UPTD PPA KabKota'!E$5:E$513,MATCH($D259,'UPTD PPA KabKota'!$C$5:$C$513,FALSE))</f>
        <v>Jl. Urip Sumoharjo No. 45 Kepatihan, Jombang</v>
      </c>
      <c r="AW259" s="218" t="str">
        <f t="array" ref="AW259">INDEX('UPTD PPA KabKota'!F$5:F$513,MATCH($D259,'UPTD PPA KabKota'!$C$5:$C$513,FALSE))</f>
        <v>-</v>
      </c>
      <c r="AX259" s="218" t="str">
        <f t="array" ref="AX259">INDEX('UPTD PPA KabKota'!G$5:G$513,MATCH($D259,'UPTD PPA KabKota'!$C$5:$C$513,FALSE))</f>
        <v>081231188470</v>
      </c>
      <c r="AY259" s="218" t="str">
        <f t="array" ref="AY259">INDEX('UPTD PPA KabKota'!H$5:H$513,MATCH($D259,'UPTD PPA KabKota'!$C$5:$C$513,FALSE))</f>
        <v>UPTD PPA</v>
      </c>
      <c r="AZ259" s="218" t="str">
        <f t="array" ref="AZ259">INDEX('UPTD PPA KabKota'!I$5:I$513,MATCH($D259,'UPTD PPA KabKota'!$C$5:$C$513,FALSE))</f>
        <v>Peraturan Bupati Jombang Nomor 70 Tahun 2022</v>
      </c>
      <c r="BA259" s="218">
        <f t="array" ref="BA259">INDEX('UPTD PPA KabKota'!J$5:J$513,MATCH($D259,'UPTD PPA KabKota'!$C$5:$C$513,FALSE))</f>
        <v>2022</v>
      </c>
      <c r="BB259" s="218" t="str">
        <f t="array" ref="BB259">INDEX('UPTD PPA KabKota'!K$5:K$513,MATCH($D259,'UPTD PPA KabKota'!$C$5:$C$513,FALSE))</f>
        <v>B</v>
      </c>
      <c r="BC259" s="218" t="str">
        <f t="array" ref="BC259">INDEX('UPTD PPA KabKota'!L$5:L$513,MATCH($D259,'UPTD PPA KabKota'!$C$5:$C$513,FALSE))</f>
        <v>Veryanto/ 08113591111</v>
      </c>
      <c r="BD259" s="316" t="str">
        <f t="array" ref="BD259">INDEX('UPTD PPA KabKota'!M$5:M$513,MATCH($D259,'UPTD PPA KabKota'!$C$5:$C$513,FALSE))</f>
        <v>uptd.ppa.jombang@gmail.com</v>
      </c>
      <c r="BE259" s="218" t="str">
        <f t="array" ref="BE259">INDEX('UPTD PPA KabKota'!N$5:N$513,MATCH($D259,'UPTD PPA KabKota'!$C$5:$C$513,FALSE))</f>
        <v>1. Kepala UPTD
2. Jabatan Fungsional</v>
      </c>
      <c r="BF259" s="218" t="str">
        <f t="array" ref="BF259">INDEX('UPTD PPA KabKota'!O$5:O$513,MATCH($D259,'UPTD PPA KabKota'!$C$5:$C$513,FALSE))</f>
        <v>MANDIRI</v>
      </c>
      <c r="BG259" s="218" t="str">
        <f t="array" ref="BG259">INDEX('UPTD PPA KabKota'!P$5:P$513,MATCH($D259,'UPTD PPA KabKota'!$C$5:$C$513,FALSE))</f>
        <v>MILIK SENDIRI</v>
      </c>
      <c r="BH259" s="218" t="str">
        <f t="array" ref="BH259">INDEX('UPTD PPA KabKota'!Q$5:Q$513,MATCH($D259,'UPTD PPA KabKota'!$C$5:$C$513,FALSE))</f>
        <v>Pemerintah Daerah</v>
      </c>
      <c r="BI259" s="218" t="str">
        <f t="array" ref="BI259">INDEX('UPTD PPA KabKota'!R$5:R$513,MATCH($D259,'UPTD PPA KabKota'!$C$5:$C$513,FALSE))</f>
        <v>Ada</v>
      </c>
      <c r="BJ259" s="218" t="str">
        <f t="array" ref="BJ259">INDEX('UPTD PPA KabKota'!S$5:S$513,MATCH($D259,'UPTD PPA KabKota'!$C$5:$C$513,FALSE))</f>
        <v>Ada</v>
      </c>
      <c r="BK259" s="218" t="str">
        <f t="array" ref="BK259">INDEX('UPTD PPA KabKota'!T$5:T$513,MATCH($D259,'UPTD PPA KabKota'!$C$5:$C$513,FALSE))</f>
        <v>Tidak Ada</v>
      </c>
      <c r="BL259" s="218" t="str">
        <f t="array" ref="BL259">INDEX('UPTD PPA KabKota'!U$5:U$513,MATCH($D259,'UPTD PPA KabKota'!$C$5:$C$513,FALSE))</f>
        <v>Ada</v>
      </c>
      <c r="BM259" s="218" t="str">
        <f t="array" ref="BM259">INDEX('UPTD PPA KabKota'!V$5:V$513,MATCH($D259,'UPTD PPA KabKota'!$C$5:$C$513,FALSE))</f>
        <v>Ada</v>
      </c>
      <c r="BN259" s="218" t="str">
        <f t="array" ref="BN259">INDEX('UPTD PPA KabKota'!W$5:W$513,MATCH($D259,'UPTD PPA KabKota'!$C$5:$C$513,FALSE))</f>
        <v>Ada</v>
      </c>
      <c r="BO259" s="218" t="str">
        <f t="array" ref="BO259">INDEX('UPTD PPA KabKota'!X$5:X$513,MATCH($D259,'UPTD PPA KabKota'!$C$5:$C$513,FALSE))</f>
        <v>Ada</v>
      </c>
      <c r="BP259" s="218" t="str">
        <f t="array" ref="BP259">INDEX('UPTD PPA KabKota'!Y$5:Y$513,MATCH($D259,'UPTD PPA KabKota'!$C$5:$C$513,FALSE))</f>
        <v>Ada</v>
      </c>
      <c r="BQ259" s="218" t="str">
        <f t="array" ref="BQ259">INDEX('UPTD PPA KabKota'!Z$5:Z$513,MATCH($D259,'UPTD PPA KabKota'!$C$5:$C$513,FALSE))</f>
        <v>Ada</v>
      </c>
      <c r="BR259" s="218" t="str">
        <f t="array" ref="BR259">INDEX('UPTD PPA KabKota'!AA$5:AA$513,MATCH($D259,'UPTD PPA KabKota'!$C$5:$C$513,FALSE))</f>
        <v>Tidak Ada</v>
      </c>
      <c r="BS259" s="218" t="str">
        <f t="array" ref="BS259">INDEX('UPTD PPA KabKota'!AB$5:AB$513,MATCH($D259,'UPTD PPA KabKota'!$C$5:$C$513,FALSE))</f>
        <v>Tidak Ada</v>
      </c>
      <c r="BT259" s="218" t="str">
        <f t="array" ref="BT259">INDEX('UPTD PPA KabKota'!AC$5:AC$513,MATCH($D259,'UPTD PPA KabKota'!$C$5:$C$513,FALSE))</f>
        <v>Sudah</v>
      </c>
      <c r="BU259" s="218" t="str">
        <f t="array" ref="BU259">INDEX('UPTD PPA KabKota'!AD$5:AD$513,MATCH($D259,'UPTD PPA KabKota'!$C$5:$C$513,FALSE))</f>
        <v>Sudah</v>
      </c>
      <c r="BV259" s="218" t="str">
        <f t="array" ref="BV259">INDEX('UPTD PPA KabKota'!AE$5:AE$513,MATCH($D259,'UPTD PPA KabKota'!$C$5:$C$513,FALSE))</f>
        <v>Sudah</v>
      </c>
      <c r="BW259" s="218" t="str">
        <f t="array" ref="BW259">INDEX('UPTD PPA KabKota'!AF$5:AF$513,MATCH($D259,'UPTD PPA KabKota'!$C$5:$C$513,FALSE))</f>
        <v>Sudah</v>
      </c>
      <c r="BX259" s="218" t="str">
        <f t="array" ref="BX259">INDEX('UPTD PPA KabKota'!AG$5:AG$513,MATCH($D259,'UPTD PPA KabKota'!$C$5:$C$513,FALSE))</f>
        <v>Sudah</v>
      </c>
      <c r="BY259" s="218" t="str">
        <f t="array" ref="BY259">INDEX('UPTD PPA KabKota'!AH$5:AH$513,MATCH($D259,'UPTD PPA KabKota'!$C$5:$C$513,FALSE))</f>
        <v>Sudah</v>
      </c>
      <c r="BZ259" s="218" t="str">
        <f t="array" ref="BZ259">INDEX('UPTD PPA KabKota'!AI$5:AI$513,MATCH($D259,'UPTD PPA KabKota'!$C$5:$C$513,FALSE))</f>
        <v>Sudah</v>
      </c>
      <c r="CA259" s="218" t="str">
        <f t="array" ref="CA259">INDEX('UPTD PPA KabKota'!AJ$5:AJ$513,MATCH($D259,'UPTD PPA KabKota'!$C$5:$C$513,FALSE))</f>
        <v>Sudah</v>
      </c>
      <c r="CB259" s="218" t="str">
        <f t="array" ref="CB259">INDEX('UPTD PPA KabKota'!AK$5:AK$513,MATCH($D259,'UPTD PPA KabKota'!$C$5:$C$513,FALSE))</f>
        <v>Sudah</v>
      </c>
      <c r="CC259" s="218" t="str">
        <f t="array" ref="CC259">INDEX('UPTD PPA KabKota'!AL$5:AL$513,MATCH($D259,'UPTD PPA KabKota'!$C$5:$C$513,FALSE))</f>
        <v>Sudah</v>
      </c>
      <c r="CD259" s="218" t="str">
        <f t="array" ref="CD259">INDEX('UPTD PPA KabKota'!AM$5:AM$513,MATCH($D259,'UPTD PPA KabKota'!$C$5:$C$513,FALSE))</f>
        <v>Sudah</v>
      </c>
      <c r="CE259" s="218" t="str">
        <f t="array" ref="CE259">INDEX('UPTD PPA KabKota'!AN$5:AN$513,MATCH($D259,'UPTD PPA KabKota'!$C$5:$C$513,FALSE))</f>
        <v>pengaduan dari masyarakat, penjangkuan korban, pengelolaan Kasus, Jika korban memerlukan pengamanan maka akan diberikan penampungan sementara di rumah aman</v>
      </c>
      <c r="CF259" s="218" t="str">
        <f t="array" ref="CF259">INDEX('UPTD PPA KabKota'!AO$5:AO$513,MATCH($D259,'UPTD PPA KabKota'!$C$5:$C$513,FALSE))</f>
        <v>91 (2021)</v>
      </c>
      <c r="CG259" s="218" t="str">
        <f t="array" ref="CG259">INDEX('UPTD PPA KabKota'!AP$5:AP$513,MATCH($D259,'UPTD PPA KabKota'!$C$5:$C$513,FALSE))</f>
        <v>Kekerasan Dalam Rumah Tangga</v>
      </c>
      <c r="CH259" s="218" t="str">
        <f t="array" ref="CH259">INDEX('UPTD PPA KabKota'!AQ$5:AQ$513,MATCH($D259,'UPTD PPA KabKota'!$C$5:$C$513,FALSE))</f>
        <v/>
      </c>
      <c r="CI259" s="218" t="str">
        <f t="array" ref="CI259">INDEX('UPTD PPA KabKota'!AR$5:AR$513,MATCH($D259,'UPTD PPA KabKota'!$C$5:$C$513,FALSE))</f>
        <v/>
      </c>
      <c r="CJ259" s="218" t="str">
        <f t="array" ref="CJ259">INDEX('UPTD PPA KabKota'!AS$5:AS$513,MATCH($D259,'UPTD PPA KabKota'!$C$5:$C$513,FALSE))</f>
        <v/>
      </c>
      <c r="CK259" s="218" t="str">
        <f t="array" ref="CK259">INDEX('UPTD PPA KabKota'!AT$5:AT$513,MATCH($D259,'UPTD PPA KabKota'!$C$5:$C$513,FALSE))</f>
        <v/>
      </c>
      <c r="CL259" s="218" t="str">
        <f t="array" ref="CL259">INDEX('UPTD PPA KabKota'!AU$5:AU$513,MATCH($D259,'UPTD PPA KabKota'!$C$5:$C$513,FALSE))</f>
        <v/>
      </c>
      <c r="CM259" s="218" t="str">
        <f t="array" ref="CM259">INDEX('UPTD PPA KabKota'!AV$5:AV$513,MATCH($D259,'UPTD PPA KabKota'!$C$5:$C$513,FALSE))</f>
        <v/>
      </c>
      <c r="CN259" s="218" t="str">
        <f t="array" ref="CN259">INDEX('UPTD PPA KabKota'!AW$5:AW$513,MATCH($D259,'UPTD PPA KabKota'!$C$5:$C$513,FALSE))</f>
        <v/>
      </c>
      <c r="CO259" s="218" t="str">
        <f t="array" ref="CO259">INDEX('UPTD PPA KabKota'!AX$5:AX$513,MATCH($D259,'UPTD PPA KabKota'!$C$5:$C$513,FALSE))</f>
        <v>v</v>
      </c>
      <c r="CP259" s="218" t="str">
        <f t="array" ref="CP259">INDEX('UPTD PPA KabKota'!AY$5:AY$513,MATCH($D259,'UPTD PPA KabKota'!$C$5:$C$513,FALSE))</f>
        <v/>
      </c>
      <c r="CQ259" s="209" t="str">
        <f>IFERROR(__xludf.DUMMYFUNCTION("IF(ISBLANK($K259),"""",IF(REGEXMATCH($K259,""Peraturan""),""Ada"",IF(REGEXMATCH($K259,""Rekomendasi""),""Tidak Ada"", $K259)))
"),"Ada")</f>
        <v>Ada</v>
      </c>
      <c r="CR259" s="209" t="str">
        <f t="array" ref="CR259">index('UPTD PPA KabKota'!$BI$5:$BI$513,match($D259,'UPTD PPA KabKota'!$C$5:$C$513,false))</f>
        <v>Ada</v>
      </c>
      <c r="CS259" s="314" t="str">
        <f t="shared" ref="CS259:CS264" si="41">IFS(CQ259="Ada","Ada",CR259="Ada","Ada",CR259="Tidak Ada","Tidak Ada")</f>
        <v>Ada</v>
      </c>
    </row>
    <row r="260">
      <c r="A260" s="334">
        <v>254.0</v>
      </c>
      <c r="B260" s="334">
        <v>18.0</v>
      </c>
      <c r="C260" s="311" t="s">
        <v>4771</v>
      </c>
      <c r="D260" s="312" t="s">
        <v>2629</v>
      </c>
      <c r="E260" s="315">
        <v>45689.0</v>
      </c>
      <c r="F260" s="218" t="str">
        <f t="array" ref="F260">INDEX('Ortala-KabKota'!F$2:F$415,MATCH($D260,'Ortala-KabKota'!$E$2:$E$415,FALSE))</f>
        <v/>
      </c>
      <c r="G260" s="218" t="str">
        <f t="array" ref="G260">INDEX('Ortala-KabKota'!G$2:G$415,MATCH($D260,'Ortala-KabKota'!$E$2:$E$415,FALSE))</f>
        <v/>
      </c>
      <c r="H260" s="218" t="str">
        <f t="array" ref="H260">INDEX('Ortala-KabKota'!H$2:H$415,MATCH($D260,'Ortala-KabKota'!$E$2:$E$415,FALSE))</f>
        <v/>
      </c>
      <c r="I260" s="218" t="str">
        <f t="array" ref="I260">INDEX('Ortala-KabKota'!I$2:I$415,MATCH($D260,'Ortala-KabKota'!$E$2:$E$415,FALSE))</f>
        <v/>
      </c>
      <c r="J260" s="218" t="str">
        <f t="array" ref="J260">INDEX('Ortala-KabKota'!J$2:J$415,MATCH($D260,'Ortala-KabKota'!$E$2:$E$415,FALSE))</f>
        <v/>
      </c>
      <c r="K260" s="218" t="str">
        <f t="array" ref="K260">INDEX('Ortala-KabKota'!K$2:K$415,MATCH($D260,'Ortala-KabKota'!$E$2:$E$415,FALSE))</f>
        <v>Peraturan Bupati Nganjuk Nomor 12 Tahun 2023</v>
      </c>
      <c r="L260" s="218">
        <f t="array" ref="L260">INDEX('Ortala-KabKota'!L$2:L$415,MATCH($D260,'Ortala-KabKota'!$E$2:$E$415,FALSE))</f>
        <v>2023</v>
      </c>
      <c r="M260" s="218" t="str">
        <f t="array" ref="M260">INDEX('Ortala-KabKota'!M$2:M$415,MATCH($D260,'Ortala-KabKota'!$E$2:$E$415,FALSE))</f>
        <v/>
      </c>
      <c r="N260" s="218" t="str">
        <f t="array" ref="N260">INDEX('Ortala-KabKota'!N$2:N$415,MATCH($D260,'Ortala-KabKota'!$E$2:$E$415,FALSE))</f>
        <v/>
      </c>
      <c r="O260" s="218" t="str">
        <f t="array" ref="O260">INDEX('Ortala-KabKota'!O$2:O$415,MATCH($D260,'Ortala-KabKota'!$E$2:$E$415,FALSE))</f>
        <v/>
      </c>
      <c r="P260" s="218" t="str">
        <f t="array" ref="P260">INDEX('Ortala-KabKota'!P$2:P$415,MATCH($D260,'Ortala-KabKota'!$E$2:$E$415,FALSE))</f>
        <v/>
      </c>
      <c r="Q260" s="218" t="str">
        <f t="array" ref="Q260">INDEX('Ortala-KabKota'!Q$2:Q$415,MATCH($D260,'Ortala-KabKota'!$E$2:$E$415,FALSE))</f>
        <v/>
      </c>
      <c r="R260" s="218" t="str">
        <f t="array" ref="R260">INDEX('Ortala-KabKota'!R$2:R$415,MATCH($D260,'Ortala-KabKota'!$E$2:$E$415,FALSE))</f>
        <v/>
      </c>
      <c r="S260" s="218" t="str">
        <f t="array" ref="S260">INDEX('Ortala-KabKota'!S$2:S$415,MATCH($D260,'Ortala-KabKota'!$E$2:$E$415,FALSE))</f>
        <v/>
      </c>
      <c r="T260" s="218" t="str">
        <f t="array" ref="T260">INDEX('Ortala-KabKota'!T$2:T$415,MATCH($D260,'Ortala-KabKota'!$E$2:$E$415,FALSE))</f>
        <v/>
      </c>
      <c r="U260" s="218" t="str">
        <f t="array" ref="U260">INDEX('Ortala-KabKota'!U$2:U$415,MATCH($D260,'Ortala-KabKota'!$E$2:$E$415,FALSE))</f>
        <v/>
      </c>
      <c r="V260" s="218" t="str">
        <f t="array" ref="V260">INDEX('Ortala-KabKota'!V$2:V$415,MATCH($D260,'Ortala-KabKota'!$E$2:$E$415,FALSE))</f>
        <v/>
      </c>
      <c r="W260" s="218" t="str">
        <f t="array" ref="W260">INDEX('Ortala-KabKota'!W$2:W$415,MATCH($D260,'Ortala-KabKota'!$E$2:$E$415,FALSE))</f>
        <v/>
      </c>
      <c r="X260" s="218" t="str">
        <f t="array" ref="X260">INDEX('Ortala-KabKota'!X$2:X$415,MATCH($D260,'Ortala-KabKota'!$E$2:$E$415,FALSE))</f>
        <v/>
      </c>
      <c r="Y260" s="218" t="str">
        <f t="array" ref="Y260">INDEX('Ortala-KabKota'!Y$2:Y$415,MATCH($D260,'Ortala-KabKota'!$E$2:$E$415,FALSE))</f>
        <v/>
      </c>
      <c r="Z260" s="218" t="str">
        <f t="array" ref="Z260">INDEX('Ortala-KabKota'!Z$2:Z$415,MATCH($D260,'Ortala-KabKota'!$E$2:$E$415,FALSE))</f>
        <v/>
      </c>
      <c r="AA260" s="218" t="str">
        <f t="array" ref="AA260">INDEX('Ortala-KabKota'!AA$2:AA$415,MATCH($D260,'Ortala-KabKota'!$E$2:$E$415,FALSE))</f>
        <v/>
      </c>
      <c r="AB260" s="218" t="str">
        <f t="array" ref="AB260">INDEX('Ortala-KabKota'!AB$2:AB$415,MATCH($D260,'Ortala-KabKota'!$E$2:$E$415,FALSE))</f>
        <v/>
      </c>
      <c r="AC260" s="218" t="str">
        <f t="array" ref="AC260">INDEX('Ortala-KabKota'!AC$2:AC$415,MATCH($D260,'Ortala-KabKota'!$E$2:$E$415,FALSE))</f>
        <v/>
      </c>
      <c r="AD260" s="218" t="str">
        <f t="array" ref="AD260">INDEX('Ortala-KabKota'!AD$2:AD$415,MATCH($D260,'Ortala-KabKota'!$E$2:$E$415,FALSE))</f>
        <v/>
      </c>
      <c r="AE260" s="218" t="str">
        <f t="array" ref="AE260">INDEX('Ortala-KabKota'!AE$2:AE$415,MATCH($D260,'Ortala-KabKota'!$E$2:$E$415,FALSE))</f>
        <v/>
      </c>
      <c r="AF260" s="218" t="str">
        <f t="array" ref="AF260">INDEX('Ortala-KabKota'!AF$2:AF$415,MATCH($D260,'Ortala-KabKota'!$E$2:$E$415,FALSE))</f>
        <v/>
      </c>
      <c r="AG260" s="218" t="str">
        <f t="array" ref="AG260">INDEX('Ortala-KabKota'!AG$2:AG$415,MATCH($D260,'Ortala-KabKota'!$E$2:$E$415,FALSE))</f>
        <v/>
      </c>
      <c r="AH260" s="218" t="str">
        <f t="array" ref="AH260">INDEX('Ortala-KabKota'!AH$2:AH$415,MATCH($D260,'Ortala-KabKota'!$E$2:$E$415,FALSE))</f>
        <v/>
      </c>
      <c r="AI260" s="218" t="str">
        <f t="array" ref="AI260">INDEX('Ortala-KabKota'!AI$2:AI$415,MATCH($D260,'Ortala-KabKota'!$E$2:$E$415,FALSE))</f>
        <v/>
      </c>
      <c r="AJ260" s="218" t="str">
        <f t="array" ref="AJ260">INDEX('Ortala-KabKota'!AJ$2:AJ$415,MATCH($D260,'Ortala-KabKota'!$E$2:$E$415,FALSE))</f>
        <v/>
      </c>
      <c r="AK260" s="218" t="str">
        <f t="array" ref="AK260">INDEX('Ortala-KabKota'!AK$2:AK$415,MATCH($D260,'Ortala-KabKota'!$E$2:$E$415,FALSE))</f>
        <v/>
      </c>
      <c r="AL260" s="218" t="str">
        <f t="array" ref="AL260">INDEX('Ortala-KabKota'!AL$2:AL$415,MATCH($D260,'Ortala-KabKota'!$E$2:$E$415,FALSE))</f>
        <v/>
      </c>
      <c r="AM260" s="218" t="str">
        <f t="array" ref="AM260">INDEX('Ortala-KabKota'!AM$2:AM$415,MATCH($D260,'Ortala-KabKota'!$E$2:$E$415,FALSE))</f>
        <v/>
      </c>
      <c r="AN260" s="218" t="str">
        <f t="array" ref="AN260">INDEX('Ortala-KabKota'!AN$2:AN$415,MATCH($D260,'Ortala-KabKota'!$E$2:$E$415,FALSE))</f>
        <v/>
      </c>
      <c r="AO260" s="218" t="str">
        <f t="array" ref="AO260">INDEX('Ortala-KabKota'!AO$2:AO$415,MATCH($D260,'Ortala-KabKota'!$E$2:$E$415,FALSE))</f>
        <v/>
      </c>
      <c r="AP260" s="218" t="str">
        <f t="array" ref="AP260">INDEX('Ortala-KabKota'!AP$2:AP$415,MATCH($D260,'Ortala-KabKota'!$E$2:$E$415,FALSE))</f>
        <v/>
      </c>
      <c r="AQ260" s="218" t="str">
        <f t="array" ref="AQ260">INDEX('Ortala-KabKota'!AQ$2:AQ$415,MATCH($D260,'Ortala-KabKota'!$E$2:$E$415,FALSE))</f>
        <v/>
      </c>
      <c r="AR260" s="218" t="str">
        <f t="array" ref="AR260">INDEX('Ortala-KabKota'!AR$2:AR$415,MATCH($D260,'Ortala-KabKota'!$E$2:$E$415,FALSE))</f>
        <v/>
      </c>
      <c r="AS260" s="218" t="str">
        <f t="array" ref="AS260">INDEX('Ortala-KabKota'!AS$2:AS$415,MATCH($D260,'Ortala-KabKota'!$E$2:$E$415,FALSE))</f>
        <v/>
      </c>
      <c r="AT260" s="218" t="str">
        <f t="array" ref="AT260">INDEX('Ortala-KabKota'!AT$2:AT$415,MATCH($D260,'Ortala-KabKota'!$E$2:$E$415,FALSE))</f>
        <v/>
      </c>
      <c r="AU260" s="218" t="str">
        <f t="array" ref="AU260">INDEX('UPTD PPA KabKota'!D$5:D$513,MATCH($D260,'UPTD PPA KabKota'!$C$5:$C$513,FALSE))</f>
        <v>ANDRIYANA MAHARANI,S.KM,M.Kes.</v>
      </c>
      <c r="AV260" s="218" t="str">
        <f t="array" ref="AV260">INDEX('UPTD PPA KabKota'!E$5:E$513,MATCH($D260,'UPTD PPA KabKota'!$C$5:$C$513,FALSE))</f>
        <v>Jl. Kapten Tendean no. 14 Nganjuk</v>
      </c>
      <c r="AW260" s="218">
        <f t="array" ref="AW260">INDEX('UPTD PPA KabKota'!F$5:F$513,MATCH($D260,'UPTD PPA KabKota'!$C$5:$C$513,FALSE))</f>
        <v>82132790002</v>
      </c>
      <c r="AX260" s="218">
        <f t="array" ref="AX260">INDEX('UPTD PPA KabKota'!G$5:G$513,MATCH($D260,'UPTD PPA KabKota'!$C$5:$C$513,FALSE))</f>
        <v>82132790002</v>
      </c>
      <c r="AY260" s="218" t="str">
        <f t="array" ref="AY260">INDEX('UPTD PPA KabKota'!H$5:H$513,MATCH($D260,'UPTD PPA KabKota'!$C$5:$C$513,FALSE))</f>
        <v>UPTD PPA</v>
      </c>
      <c r="AZ260" s="218" t="str">
        <f t="array" ref="AZ260">INDEX('UPTD PPA KabKota'!I$5:I$513,MATCH($D260,'UPTD PPA KabKota'!$C$5:$C$513,FALSE))</f>
        <v>Peraturan Bupati Nganjuk Nomor 12 Tahun 2023</v>
      </c>
      <c r="BA260" s="218">
        <f t="array" ref="BA260">INDEX('UPTD PPA KabKota'!J$5:J$513,MATCH($D260,'UPTD PPA KabKota'!$C$5:$C$513,FALSE))</f>
        <v>2023</v>
      </c>
      <c r="BB260" s="218" t="str">
        <f t="array" ref="BB260">INDEX('UPTD PPA KabKota'!K$5:K$513,MATCH($D260,'UPTD PPA KabKota'!$C$5:$C$513,FALSE))</f>
        <v>B</v>
      </c>
      <c r="BC260" s="218">
        <f t="array" ref="BC260">INDEX('UPTD PPA KabKota'!L$5:L$513,MATCH($D260,'UPTD PPA KabKota'!$C$5:$C$513,FALSE))</f>
        <v>82132790002</v>
      </c>
      <c r="BD260" s="218" t="str">
        <f t="array" ref="BD260">INDEX('UPTD PPA KabKota'!M$5:M$513,MATCH($D260,'UPTD PPA KabKota'!$C$5:$C$513,FALSE))</f>
        <v>reni.ardia81@gmail.com</v>
      </c>
      <c r="BE260" s="218" t="str">
        <f t="array" ref="BE260">INDEX('UPTD PPA KabKota'!N$5:N$513,MATCH($D260,'UPTD PPA KabKota'!$C$5:$C$513,FALSE))</f>
        <v>Belum terisi</v>
      </c>
      <c r="BF260" s="218" t="str">
        <f t="array" ref="BF260">INDEX('UPTD PPA KabKota'!O$5:O$513,MATCH($D260,'UPTD PPA KabKota'!$C$5:$C$513,FALSE))</f>
        <v>Mandiri</v>
      </c>
      <c r="BG260" s="218" t="str">
        <f t="array" ref="BG260">INDEX('UPTD PPA KabKota'!P$5:P$513,MATCH($D260,'UPTD PPA KabKota'!$C$5:$C$513,FALSE))</f>
        <v>Ada Melalui Kerja Sama</v>
      </c>
      <c r="BH260" s="218" t="str">
        <f t="array" ref="BH260">INDEX('UPTD PPA KabKota'!Q$5:Q$513,MATCH($D260,'UPTD PPA KabKota'!$C$5:$C$513,FALSE))</f>
        <v>Kepala UPTD dirangkap sementara oleh Kabid PPA Krn blm ada pengisian jabatan dr Pemda,layanan hotline dicukupi pada perubahan anggaran (PAK) 2025</v>
      </c>
      <c r="BI260" s="218" t="str">
        <f t="array" ref="BI260">INDEX('UPTD PPA KabKota'!R$5:R$513,MATCH($D260,'UPTD PPA KabKota'!$C$5:$C$513,FALSE))</f>
        <v>Ada</v>
      </c>
      <c r="BJ260" s="218" t="str">
        <f t="array" ref="BJ260">INDEX('UPTD PPA KabKota'!S$5:S$513,MATCH($D260,'UPTD PPA KabKota'!$C$5:$C$513,FALSE))</f>
        <v>Tidak Ada</v>
      </c>
      <c r="BK260" s="218" t="str">
        <f t="array" ref="BK260">INDEX('UPTD PPA KabKota'!T$5:T$513,MATCH($D260,'UPTD PPA KabKota'!$C$5:$C$513,FALSE))</f>
        <v>Tidak Ada</v>
      </c>
      <c r="BL260" s="218" t="str">
        <f t="array" ref="BL260">INDEX('UPTD PPA KabKota'!U$5:U$513,MATCH($D260,'UPTD PPA KabKota'!$C$5:$C$513,FALSE))</f>
        <v>Ada</v>
      </c>
      <c r="BM260" s="218" t="str">
        <f t="array" ref="BM260">INDEX('UPTD PPA KabKota'!V$5:V$513,MATCH($D260,'UPTD PPA KabKota'!$C$5:$C$513,FALSE))</f>
        <v>Ada</v>
      </c>
      <c r="BN260" s="218" t="str">
        <f t="array" ref="BN260">INDEX('UPTD PPA KabKota'!W$5:W$513,MATCH($D260,'UPTD PPA KabKota'!$C$5:$C$513,FALSE))</f>
        <v>Tidak Ada</v>
      </c>
      <c r="BO260" s="218" t="str">
        <f t="array" ref="BO260">INDEX('UPTD PPA KabKota'!X$5:X$513,MATCH($D260,'UPTD PPA KabKota'!$C$5:$C$513,FALSE))</f>
        <v>Tidak Ada</v>
      </c>
      <c r="BP260" s="218" t="str">
        <f t="array" ref="BP260">INDEX('UPTD PPA KabKota'!Y$5:Y$513,MATCH($D260,'UPTD PPA KabKota'!$C$5:$C$513,FALSE))</f>
        <v>Ada</v>
      </c>
      <c r="BQ260" s="218" t="str">
        <f t="array" ref="BQ260">INDEX('UPTD PPA KabKota'!Z$5:Z$513,MATCH($D260,'UPTD PPA KabKota'!$C$5:$C$513,FALSE))</f>
        <v>Ada</v>
      </c>
      <c r="BR260" s="218" t="str">
        <f t="array" ref="BR260">INDEX('UPTD PPA KabKota'!AA$5:AA$513,MATCH($D260,'UPTD PPA KabKota'!$C$5:$C$513,FALSE))</f>
        <v>Tidak Ada</v>
      </c>
      <c r="BS260" s="218" t="str">
        <f t="array" ref="BS260">INDEX('UPTD PPA KabKota'!AB$5:AB$513,MATCH($D260,'UPTD PPA KabKota'!$C$5:$C$513,FALSE))</f>
        <v>Tidak Ada</v>
      </c>
      <c r="BT260" s="218" t="str">
        <f t="array" ref="BT260">INDEX('UPTD PPA KabKota'!AC$5:AC$513,MATCH($D260,'UPTD PPA KabKota'!$C$5:$C$513,FALSE))</f>
        <v>Sudah</v>
      </c>
      <c r="BU260" s="218" t="str">
        <f t="array" ref="BU260">INDEX('UPTD PPA KabKota'!AD$5:AD$513,MATCH($D260,'UPTD PPA KabKota'!$C$5:$C$513,FALSE))</f>
        <v>Sudah</v>
      </c>
      <c r="BV260" s="218" t="str">
        <f t="array" ref="BV260">INDEX('UPTD PPA KabKota'!AE$5:AE$513,MATCH($D260,'UPTD PPA KabKota'!$C$5:$C$513,FALSE))</f>
        <v>Sudah</v>
      </c>
      <c r="BW260" s="218" t="str">
        <f t="array" ref="BW260">INDEX('UPTD PPA KabKota'!AF$5:AF$513,MATCH($D260,'UPTD PPA KabKota'!$C$5:$C$513,FALSE))</f>
        <v>Sudah</v>
      </c>
      <c r="BX260" s="218" t="str">
        <f t="array" ref="BX260">INDEX('UPTD PPA KabKota'!AG$5:AG$513,MATCH($D260,'UPTD PPA KabKota'!$C$5:$C$513,FALSE))</f>
        <v>Sudah</v>
      </c>
      <c r="BY260" s="218" t="str">
        <f t="array" ref="BY260">INDEX('UPTD PPA KabKota'!AH$5:AH$513,MATCH($D260,'UPTD PPA KabKota'!$C$5:$C$513,FALSE))</f>
        <v>Sudah</v>
      </c>
      <c r="BZ260" s="218" t="str">
        <f t="array" ref="BZ260">INDEX('UPTD PPA KabKota'!AI$5:AI$513,MATCH($D260,'UPTD PPA KabKota'!$C$5:$C$513,FALSE))</f>
        <v>Sudah</v>
      </c>
      <c r="CA260" s="218" t="str">
        <f t="array" ref="CA260">INDEX('UPTD PPA KabKota'!AJ$5:AJ$513,MATCH($D260,'UPTD PPA KabKota'!$C$5:$C$513,FALSE))</f>
        <v>Sudah</v>
      </c>
      <c r="CB260" s="218" t="str">
        <f t="array" ref="CB260">INDEX('UPTD PPA KabKota'!AK$5:AK$513,MATCH($D260,'UPTD PPA KabKota'!$C$5:$C$513,FALSE))</f>
        <v>Sudah</v>
      </c>
      <c r="CC260" s="218" t="str">
        <f t="array" ref="CC260">INDEX('UPTD PPA KabKota'!AL$5:AL$513,MATCH($D260,'UPTD PPA KabKota'!$C$5:$C$513,FALSE))</f>
        <v>Sudah</v>
      </c>
      <c r="CD260" s="218" t="str">
        <f t="array" ref="CD260">INDEX('UPTD PPA KabKota'!AM$5:AM$513,MATCH($D260,'UPTD PPA KabKota'!$C$5:$C$513,FALSE))</f>
        <v>Sudah</v>
      </c>
      <c r="CE260" s="218" t="str">
        <f t="array" ref="CE260">INDEX('UPTD PPA KabKota'!AN$5:AN$513,MATCH($D260,'UPTD PPA KabKota'!$C$5:$C$513,FALSE))</f>
        <v>Pemenuhan SDM melalui MOU dgn penyedia layanan lain (RS,LAW FIRM,LKSA,Yayasan Psikologi,Sakti Peksos Kemensos)</v>
      </c>
      <c r="CF260" s="218">
        <f t="array" ref="CF260">INDEX('UPTD PPA KabKota'!AO$5:AO$513,MATCH($D260,'UPTD PPA KabKota'!$C$5:$C$513,FALSE))</f>
        <v>0</v>
      </c>
      <c r="CG260" s="218" t="str">
        <f t="array" ref="CG260">INDEX('UPTD PPA KabKota'!AP$5:AP$513,MATCH($D260,'UPTD PPA KabKota'!$C$5:$C$513,FALSE))</f>
        <v/>
      </c>
      <c r="CH260" s="218" t="str">
        <f t="array" ref="CH260">INDEX('UPTD PPA KabKota'!AQ$5:AQ$513,MATCH($D260,'UPTD PPA KabKota'!$C$5:$C$513,FALSE))</f>
        <v/>
      </c>
      <c r="CI260" s="218" t="str">
        <f t="array" ref="CI260">INDEX('UPTD PPA KabKota'!AR$5:AR$513,MATCH($D260,'UPTD PPA KabKota'!$C$5:$C$513,FALSE))</f>
        <v/>
      </c>
      <c r="CJ260" s="218" t="str">
        <f t="array" ref="CJ260">INDEX('UPTD PPA KabKota'!AS$5:AS$513,MATCH($D260,'UPTD PPA KabKota'!$C$5:$C$513,FALSE))</f>
        <v/>
      </c>
      <c r="CK260" s="218" t="str">
        <f t="array" ref="CK260">INDEX('UPTD PPA KabKota'!AT$5:AT$513,MATCH($D260,'UPTD PPA KabKota'!$C$5:$C$513,FALSE))</f>
        <v/>
      </c>
      <c r="CL260" s="218" t="str">
        <f t="array" ref="CL260">INDEX('UPTD PPA KabKota'!AU$5:AU$513,MATCH($D260,'UPTD PPA KabKota'!$C$5:$C$513,FALSE))</f>
        <v/>
      </c>
      <c r="CM260" s="218" t="str">
        <f t="array" ref="CM260">INDEX('UPTD PPA KabKota'!AV$5:AV$513,MATCH($D260,'UPTD PPA KabKota'!$C$5:$C$513,FALSE))</f>
        <v/>
      </c>
      <c r="CN260" s="218" t="str">
        <f t="array" ref="CN260">INDEX('UPTD PPA KabKota'!AW$5:AW$513,MATCH($D260,'UPTD PPA KabKota'!$C$5:$C$513,FALSE))</f>
        <v/>
      </c>
      <c r="CO260" s="218" t="str">
        <f t="array" ref="CO260">INDEX('UPTD PPA KabKota'!AX$5:AX$513,MATCH($D260,'UPTD PPA KabKota'!$C$5:$C$513,FALSE))</f>
        <v>v</v>
      </c>
      <c r="CP260" s="218" t="str">
        <f t="array" ref="CP260">INDEX('UPTD PPA KabKota'!AY$5:AY$513,MATCH($D260,'UPTD PPA KabKota'!$C$5:$C$513,FALSE))</f>
        <v/>
      </c>
      <c r="CQ260" s="209" t="str">
        <f>IFERROR(__xludf.DUMMYFUNCTION("IF(ISBLANK($K260),"""",IF(REGEXMATCH($K260,""Peraturan""),""Ada"",IF(REGEXMATCH($K260,""Rekomendasi""),""Tidak Ada"", $K260)))
"),"Ada")</f>
        <v>Ada</v>
      </c>
      <c r="CR260" s="209" t="str">
        <f t="array" ref="CR260">index('UPTD PPA KabKota'!$BI$5:$BI$513,match($D260,'UPTD PPA KabKota'!$C$5:$C$513,false))</f>
        <v>Ada</v>
      </c>
      <c r="CS260" s="314" t="str">
        <f t="shared" si="41"/>
        <v>Ada</v>
      </c>
    </row>
    <row r="261">
      <c r="A261" s="334">
        <v>255.0</v>
      </c>
      <c r="B261" s="334">
        <v>19.0</v>
      </c>
      <c r="C261" s="311" t="s">
        <v>4771</v>
      </c>
      <c r="D261" s="312" t="s">
        <v>2768</v>
      </c>
      <c r="E261" s="313"/>
      <c r="F261" s="218" t="str">
        <f t="array" ref="F261">INDEX('Ortala-KabKota'!F$2:F$415,MATCH($D261,'Ortala-KabKota'!$E$2:$E$415,FALSE))</f>
        <v>#N/A</v>
      </c>
      <c r="G261" s="218" t="str">
        <f t="array" ref="G261">INDEX('Ortala-KabKota'!G$2:G$415,MATCH($D261,'Ortala-KabKota'!$E$2:$E$415,FALSE))</f>
        <v>#N/A</v>
      </c>
      <c r="H261" s="218" t="str">
        <f t="array" ref="H261">INDEX('Ortala-KabKota'!H$2:H$415,MATCH($D261,'Ortala-KabKota'!$E$2:$E$415,FALSE))</f>
        <v>#N/A</v>
      </c>
      <c r="I261" s="218" t="str">
        <f t="array" ref="I261">INDEX('Ortala-KabKota'!I$2:I$415,MATCH($D261,'Ortala-KabKota'!$E$2:$E$415,FALSE))</f>
        <v>#N/A</v>
      </c>
      <c r="J261" s="218" t="str">
        <f t="array" ref="J261">INDEX('Ortala-KabKota'!J$2:J$415,MATCH($D261,'Ortala-KabKota'!$E$2:$E$415,FALSE))</f>
        <v>#N/A</v>
      </c>
      <c r="K261" s="218" t="str">
        <f t="array" ref="K261">INDEX('Ortala-KabKota'!K$2:K$415,MATCH($D261,'Ortala-KabKota'!$E$2:$E$415,FALSE))</f>
        <v>#N/A</v>
      </c>
      <c r="L261" s="218" t="str">
        <f t="array" ref="L261">INDEX('Ortala-KabKota'!L$2:L$415,MATCH($D261,'Ortala-KabKota'!$E$2:$E$415,FALSE))</f>
        <v>#N/A</v>
      </c>
      <c r="M261" s="218" t="str">
        <f t="array" ref="M261">INDEX('Ortala-KabKota'!M$2:M$415,MATCH($D261,'Ortala-KabKota'!$E$2:$E$415,FALSE))</f>
        <v>#N/A</v>
      </c>
      <c r="N261" s="218" t="str">
        <f t="array" ref="N261">INDEX('Ortala-KabKota'!N$2:N$415,MATCH($D261,'Ortala-KabKota'!$E$2:$E$415,FALSE))</f>
        <v>#N/A</v>
      </c>
      <c r="O261" s="218" t="str">
        <f t="array" ref="O261">INDEX('Ortala-KabKota'!O$2:O$415,MATCH($D261,'Ortala-KabKota'!$E$2:$E$415,FALSE))</f>
        <v>#N/A</v>
      </c>
      <c r="P261" s="218" t="str">
        <f t="array" ref="P261">INDEX('Ortala-KabKota'!P$2:P$415,MATCH($D261,'Ortala-KabKota'!$E$2:$E$415,FALSE))</f>
        <v>#N/A</v>
      </c>
      <c r="Q261" s="218" t="str">
        <f t="array" ref="Q261">INDEX('Ortala-KabKota'!Q$2:Q$415,MATCH($D261,'Ortala-KabKota'!$E$2:$E$415,FALSE))</f>
        <v>#N/A</v>
      </c>
      <c r="R261" s="218" t="str">
        <f t="array" ref="R261">INDEX('Ortala-KabKota'!R$2:R$415,MATCH($D261,'Ortala-KabKota'!$E$2:$E$415,FALSE))</f>
        <v>#N/A</v>
      </c>
      <c r="S261" s="218" t="str">
        <f t="array" ref="S261">INDEX('Ortala-KabKota'!S$2:S$415,MATCH($D261,'Ortala-KabKota'!$E$2:$E$415,FALSE))</f>
        <v>#N/A</v>
      </c>
      <c r="T261" s="218" t="str">
        <f t="array" ref="T261">INDEX('Ortala-KabKota'!T$2:T$415,MATCH($D261,'Ortala-KabKota'!$E$2:$E$415,FALSE))</f>
        <v>#N/A</v>
      </c>
      <c r="U261" s="218" t="str">
        <f t="array" ref="U261">INDEX('Ortala-KabKota'!U$2:U$415,MATCH($D261,'Ortala-KabKota'!$E$2:$E$415,FALSE))</f>
        <v>#N/A</v>
      </c>
      <c r="V261" s="218" t="str">
        <f t="array" ref="V261">INDEX('Ortala-KabKota'!V$2:V$415,MATCH($D261,'Ortala-KabKota'!$E$2:$E$415,FALSE))</f>
        <v>#N/A</v>
      </c>
      <c r="W261" s="218" t="str">
        <f t="array" ref="W261">INDEX('Ortala-KabKota'!W$2:W$415,MATCH($D261,'Ortala-KabKota'!$E$2:$E$415,FALSE))</f>
        <v>#N/A</v>
      </c>
      <c r="X261" s="218" t="str">
        <f t="array" ref="X261">INDEX('Ortala-KabKota'!X$2:X$415,MATCH($D261,'Ortala-KabKota'!$E$2:$E$415,FALSE))</f>
        <v>#N/A</v>
      </c>
      <c r="Y261" s="218" t="str">
        <f t="array" ref="Y261">INDEX('Ortala-KabKota'!Y$2:Y$415,MATCH($D261,'Ortala-KabKota'!$E$2:$E$415,FALSE))</f>
        <v>#N/A</v>
      </c>
      <c r="Z261" s="218" t="str">
        <f t="array" ref="Z261">INDEX('Ortala-KabKota'!Z$2:Z$415,MATCH($D261,'Ortala-KabKota'!$E$2:$E$415,FALSE))</f>
        <v>#N/A</v>
      </c>
      <c r="AA261" s="218" t="str">
        <f t="array" ref="AA261">INDEX('Ortala-KabKota'!AA$2:AA$415,MATCH($D261,'Ortala-KabKota'!$E$2:$E$415,FALSE))</f>
        <v>#N/A</v>
      </c>
      <c r="AB261" s="218" t="str">
        <f t="array" ref="AB261">INDEX('Ortala-KabKota'!AB$2:AB$415,MATCH($D261,'Ortala-KabKota'!$E$2:$E$415,FALSE))</f>
        <v>#N/A</v>
      </c>
      <c r="AC261" s="218" t="str">
        <f t="array" ref="AC261">INDEX('Ortala-KabKota'!AC$2:AC$415,MATCH($D261,'Ortala-KabKota'!$E$2:$E$415,FALSE))</f>
        <v>#N/A</v>
      </c>
      <c r="AD261" s="218" t="str">
        <f t="array" ref="AD261">INDEX('Ortala-KabKota'!AD$2:AD$415,MATCH($D261,'Ortala-KabKota'!$E$2:$E$415,FALSE))</f>
        <v>#N/A</v>
      </c>
      <c r="AE261" s="218" t="str">
        <f t="array" ref="AE261">INDEX('Ortala-KabKota'!AE$2:AE$415,MATCH($D261,'Ortala-KabKota'!$E$2:$E$415,FALSE))</f>
        <v>#N/A</v>
      </c>
      <c r="AF261" s="218" t="str">
        <f t="array" ref="AF261">INDEX('Ortala-KabKota'!AF$2:AF$415,MATCH($D261,'Ortala-KabKota'!$E$2:$E$415,FALSE))</f>
        <v>#N/A</v>
      </c>
      <c r="AG261" s="218" t="str">
        <f t="array" ref="AG261">INDEX('Ortala-KabKota'!AG$2:AG$415,MATCH($D261,'Ortala-KabKota'!$E$2:$E$415,FALSE))</f>
        <v>#N/A</v>
      </c>
      <c r="AH261" s="218" t="str">
        <f t="array" ref="AH261">INDEX('Ortala-KabKota'!AH$2:AH$415,MATCH($D261,'Ortala-KabKota'!$E$2:$E$415,FALSE))</f>
        <v>#N/A</v>
      </c>
      <c r="AI261" s="218" t="str">
        <f t="array" ref="AI261">INDEX('Ortala-KabKota'!AI$2:AI$415,MATCH($D261,'Ortala-KabKota'!$E$2:$E$415,FALSE))</f>
        <v>#N/A</v>
      </c>
      <c r="AJ261" s="218" t="str">
        <f t="array" ref="AJ261">INDEX('Ortala-KabKota'!AJ$2:AJ$415,MATCH($D261,'Ortala-KabKota'!$E$2:$E$415,FALSE))</f>
        <v>#N/A</v>
      </c>
      <c r="AK261" s="218" t="str">
        <f t="array" ref="AK261">INDEX('Ortala-KabKota'!AK$2:AK$415,MATCH($D261,'Ortala-KabKota'!$E$2:$E$415,FALSE))</f>
        <v>#N/A</v>
      </c>
      <c r="AL261" s="218" t="str">
        <f t="array" ref="AL261">INDEX('Ortala-KabKota'!AL$2:AL$415,MATCH($D261,'Ortala-KabKota'!$E$2:$E$415,FALSE))</f>
        <v>#N/A</v>
      </c>
      <c r="AM261" s="218" t="str">
        <f t="array" ref="AM261">INDEX('Ortala-KabKota'!AM$2:AM$415,MATCH($D261,'Ortala-KabKota'!$E$2:$E$415,FALSE))</f>
        <v>#N/A</v>
      </c>
      <c r="AN261" s="218" t="str">
        <f t="array" ref="AN261">INDEX('Ortala-KabKota'!AN$2:AN$415,MATCH($D261,'Ortala-KabKota'!$E$2:$E$415,FALSE))</f>
        <v>#N/A</v>
      </c>
      <c r="AO261" s="218" t="str">
        <f t="array" ref="AO261">INDEX('Ortala-KabKota'!AO$2:AO$415,MATCH($D261,'Ortala-KabKota'!$E$2:$E$415,FALSE))</f>
        <v>#N/A</v>
      </c>
      <c r="AP261" s="218" t="str">
        <f t="array" ref="AP261">INDEX('Ortala-KabKota'!AP$2:AP$415,MATCH($D261,'Ortala-KabKota'!$E$2:$E$415,FALSE))</f>
        <v>#N/A</v>
      </c>
      <c r="AQ261" s="218" t="str">
        <f t="array" ref="AQ261">INDEX('Ortala-KabKota'!AQ$2:AQ$415,MATCH($D261,'Ortala-KabKota'!$E$2:$E$415,FALSE))</f>
        <v>#N/A</v>
      </c>
      <c r="AR261" s="218" t="str">
        <f t="array" ref="AR261">INDEX('Ortala-KabKota'!AR$2:AR$415,MATCH($D261,'Ortala-KabKota'!$E$2:$E$415,FALSE))</f>
        <v>#N/A</v>
      </c>
      <c r="AS261" s="218" t="str">
        <f t="array" ref="AS261">INDEX('Ortala-KabKota'!AS$2:AS$415,MATCH($D261,'Ortala-KabKota'!$E$2:$E$415,FALSE))</f>
        <v>#N/A</v>
      </c>
      <c r="AT261" s="218" t="str">
        <f t="array" ref="AT261">INDEX('Ortala-KabKota'!AT$2:AT$415,MATCH($D261,'Ortala-KabKota'!$E$2:$E$415,FALSE))</f>
        <v>#N/A</v>
      </c>
      <c r="AU261" s="218" t="str">
        <f t="array" ref="AU261">INDEX('UPTD PPA KabKota'!D$5:D$513,MATCH($D261,'UPTD PPA KabKota'!$C$5:$C$513,FALSE))</f>
        <v>SURYANTO, SE, M.S.i</v>
      </c>
      <c r="AV261" s="218" t="str">
        <f t="array" ref="AV261">INDEX('UPTD PPA KabKota'!E$5:E$513,MATCH($D261,'UPTD PPA KabKota'!$C$5:$C$513,FALSE))</f>
        <v>Jl. Raya Solo NO. 78 Jiwan Madiun</v>
      </c>
      <c r="AW261" s="218" t="str">
        <f t="array" ref="AW261">INDEX('UPTD PPA KabKota'!F$5:F$513,MATCH($D261,'UPTD PPA KabKota'!$C$5:$C$513,FALSE))</f>
        <v>(0351) 464381</v>
      </c>
      <c r="AX261" s="218">
        <f t="array" ref="AX261">INDEX('UPTD PPA KabKota'!G$5:G$513,MATCH($D261,'UPTD PPA KabKota'!$C$5:$C$513,FALSE))</f>
        <v>81335770028</v>
      </c>
      <c r="AY261" s="218" t="str">
        <f t="array" ref="AY261">INDEX('UPTD PPA KabKota'!H$5:H$513,MATCH($D261,'UPTD PPA KabKota'!$C$5:$C$513,FALSE))</f>
        <v>P2TP2A</v>
      </c>
      <c r="AZ261" s="218" t="str">
        <f t="array" ref="AZ261">INDEX('UPTD PPA KabKota'!I$5:I$513,MATCH($D261,'UPTD PPA KabKota'!$C$5:$C$513,FALSE))</f>
        <v/>
      </c>
      <c r="BA261" s="218" t="str">
        <f t="array" ref="BA261">INDEX('UPTD PPA KabKota'!J$5:J$513,MATCH($D261,'UPTD PPA KabKota'!$C$5:$C$513,FALSE))</f>
        <v/>
      </c>
      <c r="BB261" s="218" t="str">
        <f t="array" ref="BB261">INDEX('UPTD PPA KabKota'!K$5:K$513,MATCH($D261,'UPTD PPA KabKota'!$C$5:$C$513,FALSE))</f>
        <v/>
      </c>
      <c r="BC261" s="218">
        <f t="array" ref="BC261">INDEX('UPTD PPA KabKota'!L$5:L$513,MATCH($D261,'UPTD PPA KabKota'!$C$5:$C$513,FALSE))</f>
        <v>81335770028</v>
      </c>
      <c r="BD261" s="218" t="str">
        <f t="array" ref="BD261">INDEX('UPTD PPA KabKota'!M$5:M$513,MATCH($D261,'UPTD PPA KabKota'!$C$5:$C$513,FALSE))</f>
        <v>rejekieny@gmail.com</v>
      </c>
      <c r="BE261" s="218" t="str">
        <f t="array" ref="BE261">INDEX('UPTD PPA KabKota'!N$5:N$513,MATCH($D261,'UPTD PPA KabKota'!$C$5:$C$513,FALSE))</f>
        <v>P2TP2A</v>
      </c>
      <c r="BF261" s="218" t="str">
        <f t="array" ref="BF261">INDEX('UPTD PPA KabKota'!O$5:O$513,MATCH($D261,'UPTD PPA KabKota'!$C$5:$C$513,FALSE))</f>
        <v>Bergabung dengan Kantor Dinas</v>
      </c>
      <c r="BG261" s="218" t="str">
        <f t="array" ref="BG261">INDEX('UPTD PPA KabKota'!P$5:P$513,MATCH($D261,'UPTD PPA KabKota'!$C$5:$C$513,FALSE))</f>
        <v>Ada Melalui Kerja Sama</v>
      </c>
      <c r="BH261" s="218" t="str">
        <f t="array" ref="BH261">INDEX('UPTD PPA KabKota'!Q$5:Q$513,MATCH($D261,'UPTD PPA KabKota'!$C$5:$C$513,FALSE))</f>
        <v>Tahun 2025 direkomendasikan dari Gubernur Jawa Timur membentuk UPTD PPA Tipe B Perbub UPTD PPA masih dalam proses di Biro Hukum Provinsi Jawa Timur</v>
      </c>
      <c r="BI261" s="218" t="str">
        <f t="array" ref="BI261">INDEX('UPTD PPA KabKota'!R$5:R$513,MATCH($D261,'UPTD PPA KabKota'!$C$5:$C$513,FALSE))</f>
        <v>Ada</v>
      </c>
      <c r="BJ261" s="218" t="str">
        <f t="array" ref="BJ261">INDEX('UPTD PPA KabKota'!S$5:S$513,MATCH($D261,'UPTD PPA KabKota'!$C$5:$C$513,FALSE))</f>
        <v>Ada</v>
      </c>
      <c r="BK261" s="218" t="str">
        <f t="array" ref="BK261">INDEX('UPTD PPA KabKota'!T$5:T$513,MATCH($D261,'UPTD PPA KabKota'!$C$5:$C$513,FALSE))</f>
        <v>Ada</v>
      </c>
      <c r="BL261" s="218" t="str">
        <f t="array" ref="BL261">INDEX('UPTD PPA KabKota'!U$5:U$513,MATCH($D261,'UPTD PPA KabKota'!$C$5:$C$513,FALSE))</f>
        <v>Ada</v>
      </c>
      <c r="BM261" s="218" t="str">
        <f t="array" ref="BM261">INDEX('UPTD PPA KabKota'!V$5:V$513,MATCH($D261,'UPTD PPA KabKota'!$C$5:$C$513,FALSE))</f>
        <v>Ada</v>
      </c>
      <c r="BN261" s="218" t="str">
        <f t="array" ref="BN261">INDEX('UPTD PPA KabKota'!W$5:W$513,MATCH($D261,'UPTD PPA KabKota'!$C$5:$C$513,FALSE))</f>
        <v>Tidak Ada</v>
      </c>
      <c r="BO261" s="218" t="str">
        <f t="array" ref="BO261">INDEX('UPTD PPA KabKota'!X$5:X$513,MATCH($D261,'UPTD PPA KabKota'!$C$5:$C$513,FALSE))</f>
        <v>Tidak Ada</v>
      </c>
      <c r="BP261" s="218" t="str">
        <f t="array" ref="BP261">INDEX('UPTD PPA KabKota'!Y$5:Y$513,MATCH($D261,'UPTD PPA KabKota'!$C$5:$C$513,FALSE))</f>
        <v>Ada</v>
      </c>
      <c r="BQ261" s="218" t="str">
        <f t="array" ref="BQ261">INDEX('UPTD PPA KabKota'!Z$5:Z$513,MATCH($D261,'UPTD PPA KabKota'!$C$5:$C$513,FALSE))</f>
        <v>Ada</v>
      </c>
      <c r="BR261" s="218" t="str">
        <f t="array" ref="BR261">INDEX('UPTD PPA KabKota'!AA$5:AA$513,MATCH($D261,'UPTD PPA KabKota'!$C$5:$C$513,FALSE))</f>
        <v>Tidak Ada</v>
      </c>
      <c r="BS261" s="218" t="str">
        <f t="array" ref="BS261">INDEX('UPTD PPA KabKota'!AB$5:AB$513,MATCH($D261,'UPTD PPA KabKota'!$C$5:$C$513,FALSE))</f>
        <v>Ada</v>
      </c>
      <c r="BT261" s="218" t="str">
        <f t="array" ref="BT261">INDEX('UPTD PPA KabKota'!AC$5:AC$513,MATCH($D261,'UPTD PPA KabKota'!$C$5:$C$513,FALSE))</f>
        <v>Sudah</v>
      </c>
      <c r="BU261" s="218" t="str">
        <f t="array" ref="BU261">INDEX('UPTD PPA KabKota'!AD$5:AD$513,MATCH($D261,'UPTD PPA KabKota'!$C$5:$C$513,FALSE))</f>
        <v>Sudah</v>
      </c>
      <c r="BV261" s="218" t="str">
        <f t="array" ref="BV261">INDEX('UPTD PPA KabKota'!AE$5:AE$513,MATCH($D261,'UPTD PPA KabKota'!$C$5:$C$513,FALSE))</f>
        <v>Sudah</v>
      </c>
      <c r="BW261" s="218" t="str">
        <f t="array" ref="BW261">INDEX('UPTD PPA KabKota'!AF$5:AF$513,MATCH($D261,'UPTD PPA KabKota'!$C$5:$C$513,FALSE))</f>
        <v>Sudah</v>
      </c>
      <c r="BX261" s="218" t="str">
        <f t="array" ref="BX261">INDEX('UPTD PPA KabKota'!AG$5:AG$513,MATCH($D261,'UPTD PPA KabKota'!$C$5:$C$513,FALSE))</f>
        <v>Sudah</v>
      </c>
      <c r="BY261" s="218" t="str">
        <f t="array" ref="BY261">INDEX('UPTD PPA KabKota'!AH$5:AH$513,MATCH($D261,'UPTD PPA KabKota'!$C$5:$C$513,FALSE))</f>
        <v>Sudah</v>
      </c>
      <c r="BZ261" s="218" t="str">
        <f t="array" ref="BZ261">INDEX('UPTD PPA KabKota'!AI$5:AI$513,MATCH($D261,'UPTD PPA KabKota'!$C$5:$C$513,FALSE))</f>
        <v>Sudah</v>
      </c>
      <c r="CA261" s="218" t="str">
        <f t="array" ref="CA261">INDEX('UPTD PPA KabKota'!AJ$5:AJ$513,MATCH($D261,'UPTD PPA KabKota'!$C$5:$C$513,FALSE))</f>
        <v>Sudah</v>
      </c>
      <c r="CB261" s="218" t="str">
        <f t="array" ref="CB261">INDEX('UPTD PPA KabKota'!AK$5:AK$513,MATCH($D261,'UPTD PPA KabKota'!$C$5:$C$513,FALSE))</f>
        <v>Sudah</v>
      </c>
      <c r="CC261" s="218" t="str">
        <f t="array" ref="CC261">INDEX('UPTD PPA KabKota'!AL$5:AL$513,MATCH($D261,'UPTD PPA KabKota'!$C$5:$C$513,FALSE))</f>
        <v>Sudah</v>
      </c>
      <c r="CD261" s="218" t="str">
        <f t="array" ref="CD261">INDEX('UPTD PPA KabKota'!AM$5:AM$513,MATCH($D261,'UPTD PPA KabKota'!$C$5:$C$513,FALSE))</f>
        <v>Sudah</v>
      </c>
      <c r="CE261" s="218" t="str">
        <f t="array" ref="CE261">INDEX('UPTD PPA KabKota'!AN$5:AN$513,MATCH($D261,'UPTD PPA KabKota'!$C$5:$C$513,FALSE))</f>
        <v>sudah dilaksanakan</v>
      </c>
      <c r="CF261" s="218">
        <f t="array" ref="CF261">INDEX('UPTD PPA KabKota'!AO$5:AO$513,MATCH($D261,'UPTD PPA KabKota'!$C$5:$C$513,FALSE))</f>
        <v>41</v>
      </c>
      <c r="CG261" s="218" t="str">
        <f t="array" ref="CG261">INDEX('UPTD PPA KabKota'!AP$5:AP$513,MATCH($D261,'UPTD PPA KabKota'!$C$5:$C$513,FALSE))</f>
        <v/>
      </c>
      <c r="CH261" s="218" t="str">
        <f t="array" ref="CH261">INDEX('UPTD PPA KabKota'!AQ$5:AQ$513,MATCH($D261,'UPTD PPA KabKota'!$C$5:$C$513,FALSE))</f>
        <v/>
      </c>
      <c r="CI261" s="218" t="str">
        <f t="array" ref="CI261">INDEX('UPTD PPA KabKota'!AR$5:AR$513,MATCH($D261,'UPTD PPA KabKota'!$C$5:$C$513,FALSE))</f>
        <v/>
      </c>
      <c r="CJ261" s="218" t="str">
        <f t="array" ref="CJ261">INDEX('UPTD PPA KabKota'!AS$5:AS$513,MATCH($D261,'UPTD PPA KabKota'!$C$5:$C$513,FALSE))</f>
        <v/>
      </c>
      <c r="CK261" s="218" t="str">
        <f t="array" ref="CK261">INDEX('UPTD PPA KabKota'!AT$5:AT$513,MATCH($D261,'UPTD PPA KabKota'!$C$5:$C$513,FALSE))</f>
        <v/>
      </c>
      <c r="CL261" s="218" t="str">
        <f t="array" ref="CL261">INDEX('UPTD PPA KabKota'!AU$5:AU$513,MATCH($D261,'UPTD PPA KabKota'!$C$5:$C$513,FALSE))</f>
        <v/>
      </c>
      <c r="CM261" s="218" t="str">
        <f t="array" ref="CM261">INDEX('UPTD PPA KabKota'!AV$5:AV$513,MATCH($D261,'UPTD PPA KabKota'!$C$5:$C$513,FALSE))</f>
        <v/>
      </c>
      <c r="CN261" s="218" t="str">
        <f t="array" ref="CN261">INDEX('UPTD PPA KabKota'!AW$5:AW$513,MATCH($D261,'UPTD PPA KabKota'!$C$5:$C$513,FALSE))</f>
        <v/>
      </c>
      <c r="CO261" s="218" t="str">
        <f t="array" ref="CO261">INDEX('UPTD PPA KabKota'!AX$5:AX$513,MATCH($D261,'UPTD PPA KabKota'!$C$5:$C$513,FALSE))</f>
        <v/>
      </c>
      <c r="CP261" s="218" t="str">
        <f t="array" ref="CP261">INDEX('UPTD PPA KabKota'!AY$5:AY$513,MATCH($D261,'UPTD PPA KabKota'!$C$5:$C$513,FALSE))</f>
        <v/>
      </c>
      <c r="CQ261" s="209" t="str">
        <f>IFERROR(__xludf.DUMMYFUNCTION("IF(ISBLANK($K261),"""",IF(REGEXMATCH($K261,""Peraturan""),""Ada"",IF(REGEXMATCH($K261,""Rekomendasi""),""Tidak Ada"", $K261)))
"),"#N/A")</f>
        <v>#N/A</v>
      </c>
      <c r="CR261" s="209" t="str">
        <f t="array" ref="CR261">index('UPTD PPA KabKota'!$BI$5:$BI$513,match($D261,'UPTD PPA KabKota'!$C$5:$C$513,false))</f>
        <v>Tidak Ada</v>
      </c>
      <c r="CS261" s="314" t="str">
        <f t="shared" si="41"/>
        <v>#N/A</v>
      </c>
    </row>
    <row r="262">
      <c r="A262" s="334">
        <v>256.0</v>
      </c>
      <c r="B262" s="334">
        <v>20.0</v>
      </c>
      <c r="C262" s="311" t="s">
        <v>4771</v>
      </c>
      <c r="D262" s="312" t="s">
        <v>2777</v>
      </c>
      <c r="E262" s="315"/>
      <c r="F262" s="218" t="str">
        <f t="array" ref="F262">INDEX('Ortala-KabKota'!F$2:F$415,MATCH($D262,'Ortala-KabKota'!$E$2:$E$415,FALSE))</f>
        <v>#N/A</v>
      </c>
      <c r="G262" s="218" t="str">
        <f t="array" ref="G262">INDEX('Ortala-KabKota'!G$2:G$415,MATCH($D262,'Ortala-KabKota'!$E$2:$E$415,FALSE))</f>
        <v>#N/A</v>
      </c>
      <c r="H262" s="218" t="str">
        <f t="array" ref="H262">INDEX('Ortala-KabKota'!H$2:H$415,MATCH($D262,'Ortala-KabKota'!$E$2:$E$415,FALSE))</f>
        <v>#N/A</v>
      </c>
      <c r="I262" s="218" t="str">
        <f t="array" ref="I262">INDEX('Ortala-KabKota'!I$2:I$415,MATCH($D262,'Ortala-KabKota'!$E$2:$E$415,FALSE))</f>
        <v>#N/A</v>
      </c>
      <c r="J262" s="218" t="str">
        <f t="array" ref="J262">INDEX('Ortala-KabKota'!J$2:J$415,MATCH($D262,'Ortala-KabKota'!$E$2:$E$415,FALSE))</f>
        <v>#N/A</v>
      </c>
      <c r="K262" s="218" t="str">
        <f t="array" ref="K262">INDEX('Ortala-KabKota'!K$2:K$415,MATCH($D262,'Ortala-KabKota'!$E$2:$E$415,FALSE))</f>
        <v>#N/A</v>
      </c>
      <c r="L262" s="218" t="str">
        <f t="array" ref="L262">INDEX('Ortala-KabKota'!L$2:L$415,MATCH($D262,'Ortala-KabKota'!$E$2:$E$415,FALSE))</f>
        <v>#N/A</v>
      </c>
      <c r="M262" s="218" t="str">
        <f t="array" ref="M262">INDEX('Ortala-KabKota'!M$2:M$415,MATCH($D262,'Ortala-KabKota'!$E$2:$E$415,FALSE))</f>
        <v>#N/A</v>
      </c>
      <c r="N262" s="218" t="str">
        <f t="array" ref="N262">INDEX('Ortala-KabKota'!N$2:N$415,MATCH($D262,'Ortala-KabKota'!$E$2:$E$415,FALSE))</f>
        <v>#N/A</v>
      </c>
      <c r="O262" s="218" t="str">
        <f t="array" ref="O262">INDEX('Ortala-KabKota'!O$2:O$415,MATCH($D262,'Ortala-KabKota'!$E$2:$E$415,FALSE))</f>
        <v>#N/A</v>
      </c>
      <c r="P262" s="218" t="str">
        <f t="array" ref="P262">INDEX('Ortala-KabKota'!P$2:P$415,MATCH($D262,'Ortala-KabKota'!$E$2:$E$415,FALSE))</f>
        <v>#N/A</v>
      </c>
      <c r="Q262" s="218" t="str">
        <f t="array" ref="Q262">INDEX('Ortala-KabKota'!Q$2:Q$415,MATCH($D262,'Ortala-KabKota'!$E$2:$E$415,FALSE))</f>
        <v>#N/A</v>
      </c>
      <c r="R262" s="218" t="str">
        <f t="array" ref="R262">INDEX('Ortala-KabKota'!R$2:R$415,MATCH($D262,'Ortala-KabKota'!$E$2:$E$415,FALSE))</f>
        <v>#N/A</v>
      </c>
      <c r="S262" s="218" t="str">
        <f t="array" ref="S262">INDEX('Ortala-KabKota'!S$2:S$415,MATCH($D262,'Ortala-KabKota'!$E$2:$E$415,FALSE))</f>
        <v>#N/A</v>
      </c>
      <c r="T262" s="218" t="str">
        <f t="array" ref="T262">INDEX('Ortala-KabKota'!T$2:T$415,MATCH($D262,'Ortala-KabKota'!$E$2:$E$415,FALSE))</f>
        <v>#N/A</v>
      </c>
      <c r="U262" s="218" t="str">
        <f t="array" ref="U262">INDEX('Ortala-KabKota'!U$2:U$415,MATCH($D262,'Ortala-KabKota'!$E$2:$E$415,FALSE))</f>
        <v>#N/A</v>
      </c>
      <c r="V262" s="218" t="str">
        <f t="array" ref="V262">INDEX('Ortala-KabKota'!V$2:V$415,MATCH($D262,'Ortala-KabKota'!$E$2:$E$415,FALSE))</f>
        <v>#N/A</v>
      </c>
      <c r="W262" s="218" t="str">
        <f t="array" ref="W262">INDEX('Ortala-KabKota'!W$2:W$415,MATCH($D262,'Ortala-KabKota'!$E$2:$E$415,FALSE))</f>
        <v>#N/A</v>
      </c>
      <c r="X262" s="218" t="str">
        <f t="array" ref="X262">INDEX('Ortala-KabKota'!X$2:X$415,MATCH($D262,'Ortala-KabKota'!$E$2:$E$415,FALSE))</f>
        <v>#N/A</v>
      </c>
      <c r="Y262" s="218" t="str">
        <f t="array" ref="Y262">INDEX('Ortala-KabKota'!Y$2:Y$415,MATCH($D262,'Ortala-KabKota'!$E$2:$E$415,FALSE))</f>
        <v>#N/A</v>
      </c>
      <c r="Z262" s="218" t="str">
        <f t="array" ref="Z262">INDEX('Ortala-KabKota'!Z$2:Z$415,MATCH($D262,'Ortala-KabKota'!$E$2:$E$415,FALSE))</f>
        <v>#N/A</v>
      </c>
      <c r="AA262" s="218" t="str">
        <f t="array" ref="AA262">INDEX('Ortala-KabKota'!AA$2:AA$415,MATCH($D262,'Ortala-KabKota'!$E$2:$E$415,FALSE))</f>
        <v>#N/A</v>
      </c>
      <c r="AB262" s="218" t="str">
        <f t="array" ref="AB262">INDEX('Ortala-KabKota'!AB$2:AB$415,MATCH($D262,'Ortala-KabKota'!$E$2:$E$415,FALSE))</f>
        <v>#N/A</v>
      </c>
      <c r="AC262" s="218" t="str">
        <f t="array" ref="AC262">INDEX('Ortala-KabKota'!AC$2:AC$415,MATCH($D262,'Ortala-KabKota'!$E$2:$E$415,FALSE))</f>
        <v>#N/A</v>
      </c>
      <c r="AD262" s="218" t="str">
        <f t="array" ref="AD262">INDEX('Ortala-KabKota'!AD$2:AD$415,MATCH($D262,'Ortala-KabKota'!$E$2:$E$415,FALSE))</f>
        <v>#N/A</v>
      </c>
      <c r="AE262" s="218" t="str">
        <f t="array" ref="AE262">INDEX('Ortala-KabKota'!AE$2:AE$415,MATCH($D262,'Ortala-KabKota'!$E$2:$E$415,FALSE))</f>
        <v>#N/A</v>
      </c>
      <c r="AF262" s="218" t="str">
        <f t="array" ref="AF262">INDEX('Ortala-KabKota'!AF$2:AF$415,MATCH($D262,'Ortala-KabKota'!$E$2:$E$415,FALSE))</f>
        <v>#N/A</v>
      </c>
      <c r="AG262" s="218" t="str">
        <f t="array" ref="AG262">INDEX('Ortala-KabKota'!AG$2:AG$415,MATCH($D262,'Ortala-KabKota'!$E$2:$E$415,FALSE))</f>
        <v>#N/A</v>
      </c>
      <c r="AH262" s="218" t="str">
        <f t="array" ref="AH262">INDEX('Ortala-KabKota'!AH$2:AH$415,MATCH($D262,'Ortala-KabKota'!$E$2:$E$415,FALSE))</f>
        <v>#N/A</v>
      </c>
      <c r="AI262" s="218" t="str">
        <f t="array" ref="AI262">INDEX('Ortala-KabKota'!AI$2:AI$415,MATCH($D262,'Ortala-KabKota'!$E$2:$E$415,FALSE))</f>
        <v>#N/A</v>
      </c>
      <c r="AJ262" s="218" t="str">
        <f t="array" ref="AJ262">INDEX('Ortala-KabKota'!AJ$2:AJ$415,MATCH($D262,'Ortala-KabKota'!$E$2:$E$415,FALSE))</f>
        <v>#N/A</v>
      </c>
      <c r="AK262" s="218" t="str">
        <f t="array" ref="AK262">INDEX('Ortala-KabKota'!AK$2:AK$415,MATCH($D262,'Ortala-KabKota'!$E$2:$E$415,FALSE))</f>
        <v>#N/A</v>
      </c>
      <c r="AL262" s="218" t="str">
        <f t="array" ref="AL262">INDEX('Ortala-KabKota'!AL$2:AL$415,MATCH($D262,'Ortala-KabKota'!$E$2:$E$415,FALSE))</f>
        <v>#N/A</v>
      </c>
      <c r="AM262" s="218" t="str">
        <f t="array" ref="AM262">INDEX('Ortala-KabKota'!AM$2:AM$415,MATCH($D262,'Ortala-KabKota'!$E$2:$E$415,FALSE))</f>
        <v>#N/A</v>
      </c>
      <c r="AN262" s="218" t="str">
        <f t="array" ref="AN262">INDEX('Ortala-KabKota'!AN$2:AN$415,MATCH($D262,'Ortala-KabKota'!$E$2:$E$415,FALSE))</f>
        <v>#N/A</v>
      </c>
      <c r="AO262" s="218" t="str">
        <f t="array" ref="AO262">INDEX('Ortala-KabKota'!AO$2:AO$415,MATCH($D262,'Ortala-KabKota'!$E$2:$E$415,FALSE))</f>
        <v>#N/A</v>
      </c>
      <c r="AP262" s="218" t="str">
        <f t="array" ref="AP262">INDEX('Ortala-KabKota'!AP$2:AP$415,MATCH($D262,'Ortala-KabKota'!$E$2:$E$415,FALSE))</f>
        <v>#N/A</v>
      </c>
      <c r="AQ262" s="218" t="str">
        <f t="array" ref="AQ262">INDEX('Ortala-KabKota'!AQ$2:AQ$415,MATCH($D262,'Ortala-KabKota'!$E$2:$E$415,FALSE))</f>
        <v>#N/A</v>
      </c>
      <c r="AR262" s="218" t="str">
        <f t="array" ref="AR262">INDEX('Ortala-KabKota'!AR$2:AR$415,MATCH($D262,'Ortala-KabKota'!$E$2:$E$415,FALSE))</f>
        <v>#N/A</v>
      </c>
      <c r="AS262" s="218" t="str">
        <f t="array" ref="AS262">INDEX('Ortala-KabKota'!AS$2:AS$415,MATCH($D262,'Ortala-KabKota'!$E$2:$E$415,FALSE))</f>
        <v>#N/A</v>
      </c>
      <c r="AT262" s="218" t="str">
        <f t="array" ref="AT262">INDEX('Ortala-KabKota'!AT$2:AT$415,MATCH($D262,'Ortala-KabKota'!$E$2:$E$415,FALSE))</f>
        <v>#N/A</v>
      </c>
      <c r="AU262" s="218" t="str">
        <f t="array" ref="AU262">INDEX('UPTD PPA KabKota'!D$5:D$513,MATCH($D262,'UPTD PPA KabKota'!$C$5:$C$513,FALSE))</f>
        <v>MARIA ULFA, S.Sos</v>
      </c>
      <c r="AV262" s="218" t="str">
        <f t="array" ref="AV262">INDEX('UPTD PPA KabKota'!E$5:E$513,MATCH($D262,'UPTD PPA KabKota'!$C$5:$C$513,FALSE))</f>
        <v>88QQ+X74, Dusun Carat, Bulukerto, Kec. Magetan, Kabupaten Magetan, Jawa Timur 63315</v>
      </c>
      <c r="AW262" s="218">
        <f t="array" ref="AW262">INDEX('UPTD PPA KabKota'!F$5:F$513,MATCH($D262,'UPTD PPA KabKota'!$C$5:$C$513,FALSE))</f>
        <v>895396750822</v>
      </c>
      <c r="AX262" s="218">
        <f t="array" ref="AX262">INDEX('UPTD PPA KabKota'!G$5:G$513,MATCH($D262,'UPTD PPA KabKota'!$C$5:$C$513,FALSE))</f>
        <v>895396750822</v>
      </c>
      <c r="AY262" s="218" t="str">
        <f t="array" ref="AY262">INDEX('UPTD PPA KabKota'!H$5:H$513,MATCH($D262,'UPTD PPA KabKota'!$C$5:$C$513,FALSE))</f>
        <v>Dalam Proses Fasilitasi didalam Organisasi Profesi</v>
      </c>
      <c r="AZ262" s="218" t="str">
        <f t="array" ref="AZ262">INDEX('UPTD PPA KabKota'!I$5:I$513,MATCH($D262,'UPTD PPA KabKota'!$C$5:$C$513,FALSE))</f>
        <v/>
      </c>
      <c r="BA262" s="218" t="str">
        <f t="array" ref="BA262">INDEX('UPTD PPA KabKota'!J$5:J$513,MATCH($D262,'UPTD PPA KabKota'!$C$5:$C$513,FALSE))</f>
        <v/>
      </c>
      <c r="BB262" s="218" t="str">
        <f t="array" ref="BB262">INDEX('UPTD PPA KabKota'!K$5:K$513,MATCH($D262,'UPTD PPA KabKota'!$C$5:$C$513,FALSE))</f>
        <v/>
      </c>
      <c r="BC262" s="218">
        <f t="array" ref="BC262">INDEX('UPTD PPA KabKota'!L$5:L$513,MATCH($D262,'UPTD PPA KabKota'!$C$5:$C$513,FALSE))</f>
        <v>895396750822</v>
      </c>
      <c r="BD262" s="218" t="str">
        <f t="array" ref="BD262">INDEX('UPTD PPA KabKota'!M$5:M$513,MATCH($D262,'UPTD PPA KabKota'!$C$5:$C$513,FALSE))</f>
        <v>bidangpppamagetan@gmail.com</v>
      </c>
      <c r="BE262" s="218" t="str">
        <f t="array" ref="BE262">INDEX('UPTD PPA KabKota'!N$5:N$513,MATCH($D262,'UPTD PPA KabKota'!$C$5:$C$513,FALSE))</f>
        <v>Kepala UPTD PPA, Psikolog Klinis, Penelaah Teknis Kebijakan, Penata Kelola Pemberdayaan Perempuan dan Perlindungan Anak, dan Pekerja Sosial</v>
      </c>
      <c r="BF262" s="218" t="str">
        <f t="array" ref="BF262">INDEX('UPTD PPA KabKota'!O$5:O$513,MATCH($D262,'UPTD PPA KabKota'!$C$5:$C$513,FALSE))</f>
        <v>Pinjam Gedung Selain Dinas PPPA</v>
      </c>
      <c r="BG262" s="218" t="str">
        <f t="array" ref="BG262">INDEX('UPTD PPA KabKota'!P$5:P$513,MATCH($D262,'UPTD PPA KabKota'!$C$5:$C$513,FALSE))</f>
        <v>Sewa/Kontrak</v>
      </c>
      <c r="BH262" s="218" t="str">
        <f t="array" ref="BH262">INDEX('UPTD PPA KabKota'!Q$5:Q$513,MATCH($D262,'UPTD PPA KabKota'!$C$5:$C$513,FALSE))</f>
        <v>Dalam Proses Fasilitasi didalam bagian Organisasi Propinsi</v>
      </c>
      <c r="BI262" s="218" t="str">
        <f t="array" ref="BI262">INDEX('UPTD PPA KabKota'!R$5:R$513,MATCH($D262,'UPTD PPA KabKota'!$C$5:$C$513,FALSE))</f>
        <v>Ada</v>
      </c>
      <c r="BJ262" s="218" t="str">
        <f t="array" ref="BJ262">INDEX('UPTD PPA KabKota'!S$5:S$513,MATCH($D262,'UPTD PPA KabKota'!$C$5:$C$513,FALSE))</f>
        <v>Ada</v>
      </c>
      <c r="BK262" s="218" t="str">
        <f t="array" ref="BK262">INDEX('UPTD PPA KabKota'!T$5:T$513,MATCH($D262,'UPTD PPA KabKota'!$C$5:$C$513,FALSE))</f>
        <v>Ada</v>
      </c>
      <c r="BL262" s="218" t="str">
        <f t="array" ref="BL262">INDEX('UPTD PPA KabKota'!U$5:U$513,MATCH($D262,'UPTD PPA KabKota'!$C$5:$C$513,FALSE))</f>
        <v>Tidak Ada</v>
      </c>
      <c r="BM262" s="218" t="str">
        <f t="array" ref="BM262">INDEX('UPTD PPA KabKota'!V$5:V$513,MATCH($D262,'UPTD PPA KabKota'!$C$5:$C$513,FALSE))</f>
        <v>Tidak Ada</v>
      </c>
      <c r="BN262" s="218" t="str">
        <f t="array" ref="BN262">INDEX('UPTD PPA KabKota'!W$5:W$513,MATCH($D262,'UPTD PPA KabKota'!$C$5:$C$513,FALSE))</f>
        <v>Tidak Ada</v>
      </c>
      <c r="BO262" s="218" t="str">
        <f t="array" ref="BO262">INDEX('UPTD PPA KabKota'!X$5:X$513,MATCH($D262,'UPTD PPA KabKota'!$C$5:$C$513,FALSE))</f>
        <v>Tidak Ada</v>
      </c>
      <c r="BP262" s="218" t="str">
        <f t="array" ref="BP262">INDEX('UPTD PPA KabKota'!Y$5:Y$513,MATCH($D262,'UPTD PPA KabKota'!$C$5:$C$513,FALSE))</f>
        <v>Tidak Ada</v>
      </c>
      <c r="BQ262" s="218" t="str">
        <f t="array" ref="BQ262">INDEX('UPTD PPA KabKota'!Z$5:Z$513,MATCH($D262,'UPTD PPA KabKota'!$C$5:$C$513,FALSE))</f>
        <v>Tidak Ada</v>
      </c>
      <c r="BR262" s="218" t="str">
        <f t="array" ref="BR262">INDEX('UPTD PPA KabKota'!AA$5:AA$513,MATCH($D262,'UPTD PPA KabKota'!$C$5:$C$513,FALSE))</f>
        <v>Ada</v>
      </c>
      <c r="BS262" s="218" t="str">
        <f t="array" ref="BS262">INDEX('UPTD PPA KabKota'!AB$5:AB$513,MATCH($D262,'UPTD PPA KabKota'!$C$5:$C$513,FALSE))</f>
        <v>Ada</v>
      </c>
      <c r="BT262" s="218" t="str">
        <f t="array" ref="BT262">INDEX('UPTD PPA KabKota'!AC$5:AC$513,MATCH($D262,'UPTD PPA KabKota'!$C$5:$C$513,FALSE))</f>
        <v>Sudah</v>
      </c>
      <c r="BU262" s="218" t="str">
        <f t="array" ref="BU262">INDEX('UPTD PPA KabKota'!AD$5:AD$513,MATCH($D262,'UPTD PPA KabKota'!$C$5:$C$513,FALSE))</f>
        <v>Sudah</v>
      </c>
      <c r="BV262" s="218" t="str">
        <f t="array" ref="BV262">INDEX('UPTD PPA KabKota'!AE$5:AE$513,MATCH($D262,'UPTD PPA KabKota'!$C$5:$C$513,FALSE))</f>
        <v>Sudah</v>
      </c>
      <c r="BW262" s="218" t="str">
        <f t="array" ref="BW262">INDEX('UPTD PPA KabKota'!AF$5:AF$513,MATCH($D262,'UPTD PPA KabKota'!$C$5:$C$513,FALSE))</f>
        <v>Sudah</v>
      </c>
      <c r="BX262" s="218" t="str">
        <f t="array" ref="BX262">INDEX('UPTD PPA KabKota'!AG$5:AG$513,MATCH($D262,'UPTD PPA KabKota'!$C$5:$C$513,FALSE))</f>
        <v>Sudah</v>
      </c>
      <c r="BY262" s="218" t="str">
        <f t="array" ref="BY262">INDEX('UPTD PPA KabKota'!AH$5:AH$513,MATCH($D262,'UPTD PPA KabKota'!$C$5:$C$513,FALSE))</f>
        <v>Sudah</v>
      </c>
      <c r="BZ262" s="218" t="str">
        <f t="array" ref="BZ262">INDEX('UPTD PPA KabKota'!AI$5:AI$513,MATCH($D262,'UPTD PPA KabKota'!$C$5:$C$513,FALSE))</f>
        <v>Sudah</v>
      </c>
      <c r="CA262" s="218" t="str">
        <f t="array" ref="CA262">INDEX('UPTD PPA KabKota'!AJ$5:AJ$513,MATCH($D262,'UPTD PPA KabKota'!$C$5:$C$513,FALSE))</f>
        <v>Sudah</v>
      </c>
      <c r="CB262" s="218" t="str">
        <f t="array" ref="CB262">INDEX('UPTD PPA KabKota'!AK$5:AK$513,MATCH($D262,'UPTD PPA KabKota'!$C$5:$C$513,FALSE))</f>
        <v>Sudah</v>
      </c>
      <c r="CC262" s="218" t="str">
        <f t="array" ref="CC262">INDEX('UPTD PPA KabKota'!AL$5:AL$513,MATCH($D262,'UPTD PPA KabKota'!$C$5:$C$513,FALSE))</f>
        <v>Sudah</v>
      </c>
      <c r="CD262" s="218" t="str">
        <f t="array" ref="CD262">INDEX('UPTD PPA KabKota'!AM$5:AM$513,MATCH($D262,'UPTD PPA KabKota'!$C$5:$C$513,FALSE))</f>
        <v>Sudah</v>
      </c>
      <c r="CE262" s="218">
        <f t="array" ref="CE262">INDEX('UPTD PPA KabKota'!AN$5:AN$513,MATCH($D262,'UPTD PPA KabKota'!$C$5:$C$513,FALSE))</f>
        <v>1</v>
      </c>
      <c r="CF262" s="218">
        <f t="array" ref="CF262">INDEX('UPTD PPA KabKota'!AO$5:AO$513,MATCH($D262,'UPTD PPA KabKota'!$C$5:$C$513,FALSE))</f>
        <v>38</v>
      </c>
      <c r="CG262" s="218" t="str">
        <f t="array" ref="CG262">INDEX('UPTD PPA KabKota'!AP$5:AP$513,MATCH($D262,'UPTD PPA KabKota'!$C$5:$C$513,FALSE))</f>
        <v/>
      </c>
      <c r="CH262" s="218" t="str">
        <f t="array" ref="CH262">INDEX('UPTD PPA KabKota'!AQ$5:AQ$513,MATCH($D262,'UPTD PPA KabKota'!$C$5:$C$513,FALSE))</f>
        <v/>
      </c>
      <c r="CI262" s="218" t="str">
        <f t="array" ref="CI262">INDEX('UPTD PPA KabKota'!AR$5:AR$513,MATCH($D262,'UPTD PPA KabKota'!$C$5:$C$513,FALSE))</f>
        <v/>
      </c>
      <c r="CJ262" s="218" t="str">
        <f t="array" ref="CJ262">INDEX('UPTD PPA KabKota'!AS$5:AS$513,MATCH($D262,'UPTD PPA KabKota'!$C$5:$C$513,FALSE))</f>
        <v/>
      </c>
      <c r="CK262" s="218" t="str">
        <f t="array" ref="CK262">INDEX('UPTD PPA KabKota'!AT$5:AT$513,MATCH($D262,'UPTD PPA KabKota'!$C$5:$C$513,FALSE))</f>
        <v/>
      </c>
      <c r="CL262" s="218" t="str">
        <f t="array" ref="CL262">INDEX('UPTD PPA KabKota'!AU$5:AU$513,MATCH($D262,'UPTD PPA KabKota'!$C$5:$C$513,FALSE))</f>
        <v/>
      </c>
      <c r="CM262" s="218" t="str">
        <f t="array" ref="CM262">INDEX('UPTD PPA KabKota'!AV$5:AV$513,MATCH($D262,'UPTD PPA KabKota'!$C$5:$C$513,FALSE))</f>
        <v/>
      </c>
      <c r="CN262" s="218" t="str">
        <f t="array" ref="CN262">INDEX('UPTD PPA KabKota'!AW$5:AW$513,MATCH($D262,'UPTD PPA KabKota'!$C$5:$C$513,FALSE))</f>
        <v/>
      </c>
      <c r="CO262" s="218" t="str">
        <f t="array" ref="CO262">INDEX('UPTD PPA KabKota'!AX$5:AX$513,MATCH($D262,'UPTD PPA KabKota'!$C$5:$C$513,FALSE))</f>
        <v/>
      </c>
      <c r="CP262" s="218" t="str">
        <f t="array" ref="CP262">INDEX('UPTD PPA KabKota'!AY$5:AY$513,MATCH($D262,'UPTD PPA KabKota'!$C$5:$C$513,FALSE))</f>
        <v/>
      </c>
      <c r="CQ262" s="209" t="str">
        <f>IFERROR(__xludf.DUMMYFUNCTION("IF(ISBLANK($K262),"""",IF(REGEXMATCH($K262,""Peraturan""),""Ada"",IF(REGEXMATCH($K262,""Rekomendasi""),""Tidak Ada"", $K262)))
"),"#N/A")</f>
        <v>#N/A</v>
      </c>
      <c r="CR262" s="209" t="str">
        <f t="array" ref="CR262">index('UPTD PPA KabKota'!$BI$5:$BI$513,match($D262,'UPTD PPA KabKota'!$C$5:$C$513,false))</f>
        <v>Tidak Ada</v>
      </c>
      <c r="CS262" s="314" t="str">
        <f t="shared" si="41"/>
        <v>#N/A</v>
      </c>
    </row>
    <row r="263">
      <c r="A263" s="334">
        <v>257.0</v>
      </c>
      <c r="B263" s="334">
        <v>21.0</v>
      </c>
      <c r="C263" s="311" t="s">
        <v>4771</v>
      </c>
      <c r="D263" s="312" t="s">
        <v>2638</v>
      </c>
      <c r="E263" s="315">
        <v>45689.0</v>
      </c>
      <c r="F263" s="218" t="str">
        <f t="array" ref="F263">INDEX('Ortala-KabKota'!F$2:F$415,MATCH($D263,'Ortala-KabKota'!$E$2:$E$415,FALSE))</f>
        <v>Gatot Kariyanto/ 085258006690</v>
      </c>
      <c r="G263" s="218" t="str">
        <f t="array" ref="G263">INDEX('Ortala-KabKota'!G$2:G$415,MATCH($D263,'Ortala-KabKota'!$E$2:$E$415,FALSE))</f>
        <v>Jl. Untung Suropati Nomor 35, Ngawi</v>
      </c>
      <c r="H263" s="218" t="str">
        <f t="array" ref="H263">INDEX('Ortala-KabKota'!H$2:H$415,MATCH($D263,'Ortala-KabKota'!$E$2:$E$415,FALSE))</f>
        <v>0351 749216</v>
      </c>
      <c r="I263" s="218" t="str">
        <f t="array" ref="I263">INDEX('Ortala-KabKota'!I$2:I$415,MATCH($D263,'Ortala-KabKota'!$E$2:$E$415,FALSE))</f>
        <v>-</v>
      </c>
      <c r="J263" s="218" t="str">
        <f t="array" ref="J263">INDEX('Ortala-KabKota'!J$2:J$415,MATCH($D263,'Ortala-KabKota'!$E$2:$E$415,FALSE))</f>
        <v>UPTD PPA</v>
      </c>
      <c r="K263" s="218" t="str">
        <f t="array" ref="K263">INDEX('Ortala-KabKota'!K$2:K$415,MATCH($D263,'Ortala-KabKota'!$E$2:$E$415,FALSE))</f>
        <v>Peraturan Bupati Ngawi Nomor 19 Tahun 2022 tentang Kedudukan, Susunan Organisasi, Tugas dan Fungsi, serta Tata Kerja Pemberdayaan Perempuan, Perlindungan Anak dan Keluarga Berencana</v>
      </c>
      <c r="L263" s="218">
        <f t="array" ref="L263">INDEX('Ortala-KabKota'!L$2:L$415,MATCH($D263,'Ortala-KabKota'!$E$2:$E$415,FALSE))</f>
        <v>2022</v>
      </c>
      <c r="M263" s="218" t="str">
        <f t="array" ref="M263">INDEX('Ortala-KabKota'!M$2:M$415,MATCH($D263,'Ortala-KabKota'!$E$2:$E$415,FALSE))</f>
        <v>B</v>
      </c>
      <c r="N263" s="218" t="str">
        <f t="array" ref="N263">INDEX('Ortala-KabKota'!N$2:N$415,MATCH($D263,'Ortala-KabKota'!$E$2:$E$415,FALSE))</f>
        <v/>
      </c>
      <c r="O263" s="316" t="str">
        <f t="array" ref="O263">INDEX('Ortala-KabKota'!O$2:O$415,MATCH($D263,'Ortala-KabKota'!$E$2:$E$415,FALSE))</f>
        <v>p2tp2angawi@gmail.com</v>
      </c>
      <c r="P263" s="218" t="str">
        <f t="array" ref="P263">INDEX('Ortala-KabKota'!P$2:P$415,MATCH($D263,'Ortala-KabKota'!$E$2:$E$415,FALSE))</f>
        <v>-</v>
      </c>
      <c r="Q263" s="218" t="str">
        <f t="array" ref="Q263">INDEX('Ortala-KabKota'!Q$2:Q$415,MATCH($D263,'Ortala-KabKota'!$E$2:$E$415,FALSE))</f>
        <v/>
      </c>
      <c r="R263" s="218" t="str">
        <f t="array" ref="R263">INDEX('Ortala-KabKota'!R$2:R$415,MATCH($D263,'Ortala-KabKota'!$E$2:$E$415,FALSE))</f>
        <v>MILIK SENDIRI</v>
      </c>
      <c r="S263" s="218" t="str">
        <f t="array" ref="S263">INDEX('Ortala-KabKota'!S$2:S$415,MATCH($D263,'Ortala-KabKota'!$E$2:$E$415,FALSE))</f>
        <v/>
      </c>
      <c r="T263" s="218" t="str">
        <f t="array" ref="T263">INDEX('Ortala-KabKota'!T$2:T$415,MATCH($D263,'Ortala-KabKota'!$E$2:$E$415,FALSE))</f>
        <v/>
      </c>
      <c r="U263" s="218" t="str">
        <f t="array" ref="U263">INDEX('Ortala-KabKota'!U$2:U$415,MATCH($D263,'Ortala-KabKota'!$E$2:$E$415,FALSE))</f>
        <v/>
      </c>
      <c r="V263" s="218" t="str">
        <f t="array" ref="V263">INDEX('Ortala-KabKota'!V$2:V$415,MATCH($D263,'Ortala-KabKota'!$E$2:$E$415,FALSE))</f>
        <v/>
      </c>
      <c r="W263" s="218" t="str">
        <f t="array" ref="W263">INDEX('Ortala-KabKota'!W$2:W$415,MATCH($D263,'Ortala-KabKota'!$E$2:$E$415,FALSE))</f>
        <v/>
      </c>
      <c r="X263" s="218" t="str">
        <f t="array" ref="X263">INDEX('Ortala-KabKota'!X$2:X$415,MATCH($D263,'Ortala-KabKota'!$E$2:$E$415,FALSE))</f>
        <v/>
      </c>
      <c r="Y263" s="218" t="str">
        <f t="array" ref="Y263">INDEX('Ortala-KabKota'!Y$2:Y$415,MATCH($D263,'Ortala-KabKota'!$E$2:$E$415,FALSE))</f>
        <v/>
      </c>
      <c r="Z263" s="218" t="str">
        <f t="array" ref="Z263">INDEX('Ortala-KabKota'!Z$2:Z$415,MATCH($D263,'Ortala-KabKota'!$E$2:$E$415,FALSE))</f>
        <v/>
      </c>
      <c r="AA263" s="218" t="str">
        <f t="array" ref="AA263">INDEX('Ortala-KabKota'!AA$2:AA$415,MATCH($D263,'Ortala-KabKota'!$E$2:$E$415,FALSE))</f>
        <v/>
      </c>
      <c r="AB263" s="218" t="str">
        <f t="array" ref="AB263">INDEX('Ortala-KabKota'!AB$2:AB$415,MATCH($D263,'Ortala-KabKota'!$E$2:$E$415,FALSE))</f>
        <v/>
      </c>
      <c r="AC263" s="218" t="str">
        <f t="array" ref="AC263">INDEX('Ortala-KabKota'!AC$2:AC$415,MATCH($D263,'Ortala-KabKota'!$E$2:$E$415,FALSE))</f>
        <v/>
      </c>
      <c r="AD263" s="218" t="str">
        <f t="array" ref="AD263">INDEX('Ortala-KabKota'!AD$2:AD$415,MATCH($D263,'Ortala-KabKota'!$E$2:$E$415,FALSE))</f>
        <v/>
      </c>
      <c r="AE263" s="218" t="str">
        <f t="array" ref="AE263">INDEX('Ortala-KabKota'!AE$2:AE$415,MATCH($D263,'Ortala-KabKota'!$E$2:$E$415,FALSE))</f>
        <v/>
      </c>
      <c r="AF263" s="218" t="str">
        <f t="array" ref="AF263">INDEX('Ortala-KabKota'!AF$2:AF$415,MATCH($D263,'Ortala-KabKota'!$E$2:$E$415,FALSE))</f>
        <v/>
      </c>
      <c r="AG263" s="218" t="str">
        <f t="array" ref="AG263">INDEX('Ortala-KabKota'!AG$2:AG$415,MATCH($D263,'Ortala-KabKota'!$E$2:$E$415,FALSE))</f>
        <v/>
      </c>
      <c r="AH263" s="218" t="str">
        <f t="array" ref="AH263">INDEX('Ortala-KabKota'!AH$2:AH$415,MATCH($D263,'Ortala-KabKota'!$E$2:$E$415,FALSE))</f>
        <v/>
      </c>
      <c r="AI263" s="218" t="str">
        <f t="array" ref="AI263">INDEX('Ortala-KabKota'!AI$2:AI$415,MATCH($D263,'Ortala-KabKota'!$E$2:$E$415,FALSE))</f>
        <v/>
      </c>
      <c r="AJ263" s="218" t="str">
        <f t="array" ref="AJ263">INDEX('Ortala-KabKota'!AJ$2:AJ$415,MATCH($D263,'Ortala-KabKota'!$E$2:$E$415,FALSE))</f>
        <v/>
      </c>
      <c r="AK263" s="218" t="str">
        <f t="array" ref="AK263">INDEX('Ortala-KabKota'!AK$2:AK$415,MATCH($D263,'Ortala-KabKota'!$E$2:$E$415,FALSE))</f>
        <v/>
      </c>
      <c r="AL263" s="218" t="str">
        <f t="array" ref="AL263">INDEX('Ortala-KabKota'!AL$2:AL$415,MATCH($D263,'Ortala-KabKota'!$E$2:$E$415,FALSE))</f>
        <v/>
      </c>
      <c r="AM263" s="218" t="str">
        <f t="array" ref="AM263">INDEX('Ortala-KabKota'!AM$2:AM$415,MATCH($D263,'Ortala-KabKota'!$E$2:$E$415,FALSE))</f>
        <v/>
      </c>
      <c r="AN263" s="218">
        <f t="array" ref="AN263">INDEX('Ortala-KabKota'!AN$2:AN$415,MATCH($D263,'Ortala-KabKota'!$E$2:$E$415,FALSE))</f>
        <v>1</v>
      </c>
      <c r="AO263" s="218" t="str">
        <f t="array" ref="AO263">INDEX('Ortala-KabKota'!AO$2:AO$415,MATCH($D263,'Ortala-KabKota'!$E$2:$E$415,FALSE))</f>
        <v/>
      </c>
      <c r="AP263" s="218" t="str">
        <f t="array" ref="AP263">INDEX('Ortala-KabKota'!AP$2:AP$415,MATCH($D263,'Ortala-KabKota'!$E$2:$E$415,FALSE))</f>
        <v/>
      </c>
      <c r="AQ263" s="218" t="str">
        <f t="array" ref="AQ263">INDEX('Ortala-KabKota'!AQ$2:AQ$415,MATCH($D263,'Ortala-KabKota'!$E$2:$E$415,FALSE))</f>
        <v/>
      </c>
      <c r="AR263" s="218" t="str">
        <f t="array" ref="AR263">INDEX('Ortala-KabKota'!AR$2:AR$415,MATCH($D263,'Ortala-KabKota'!$E$2:$E$415,FALSE))</f>
        <v/>
      </c>
      <c r="AS263" s="218" t="str">
        <f t="array" ref="AS263">INDEX('Ortala-KabKota'!AS$2:AS$415,MATCH($D263,'Ortala-KabKota'!$E$2:$E$415,FALSE))</f>
        <v/>
      </c>
      <c r="AT263" s="218" t="str">
        <f t="array" ref="AT263">INDEX('Ortala-KabKota'!AT$2:AT$415,MATCH($D263,'Ortala-KabKota'!$E$2:$E$415,FALSE))</f>
        <v/>
      </c>
      <c r="AU263" s="218" t="str">
        <f t="array" ref="AU263">INDEX('UPTD PPA KabKota'!D$5:D$513,MATCH($D263,'UPTD PPA KabKota'!$C$5:$C$513,FALSE))</f>
        <v>GATOT KAROYANTO S.E</v>
      </c>
      <c r="AV263" s="218" t="str">
        <f t="array" ref="AV263">INDEX('UPTD PPA KabKota'!E$5:E$513,MATCH($D263,'UPTD PPA KabKota'!$C$5:$C$513,FALSE))</f>
        <v>Jl. Untung Suropati No.35  Ngawi Kode Pos 63213</v>
      </c>
      <c r="AW263" s="218">
        <f t="array" ref="AW263">INDEX('UPTD PPA KabKota'!F$5:F$513,MATCH($D263,'UPTD PPA KabKota'!$C$5:$C$513,FALSE))</f>
        <v>85258006690</v>
      </c>
      <c r="AX263" s="218">
        <f t="array" ref="AX263">INDEX('UPTD PPA KabKota'!G$5:G$513,MATCH($D263,'UPTD PPA KabKota'!$C$5:$C$513,FALSE))</f>
        <v>8561000362</v>
      </c>
      <c r="AY263" s="218" t="str">
        <f t="array" ref="AY263">INDEX('UPTD PPA KabKota'!H$5:H$513,MATCH($D263,'UPTD PPA KabKota'!$C$5:$C$513,FALSE))</f>
        <v>UPTD PPA</v>
      </c>
      <c r="AZ263" s="218" t="str">
        <f t="array" ref="AZ263">INDEX('UPTD PPA KabKota'!I$5:I$513,MATCH($D263,'UPTD PPA KabKota'!$C$5:$C$513,FALSE))</f>
        <v>Peraturan Bupati Ngawi Nomor 19 Tahun 2023 tentang Kedudukan, Susunan Organisasi, Tugas dan Fungsi, serta Tata Kerja Pemberdayaan Perempuan, Perlindungan Anak dan Keluarga Berencana</v>
      </c>
      <c r="BA263" s="218">
        <f t="array" ref="BA263">INDEX('UPTD PPA KabKota'!J$5:J$513,MATCH($D263,'UPTD PPA KabKota'!$C$5:$C$513,FALSE))</f>
        <v>2023</v>
      </c>
      <c r="BB263" s="218" t="str">
        <f t="array" ref="BB263">INDEX('UPTD PPA KabKota'!K$5:K$513,MATCH($D263,'UPTD PPA KabKota'!$C$5:$C$513,FALSE))</f>
        <v>A</v>
      </c>
      <c r="BC263" s="218">
        <f t="array" ref="BC263">INDEX('UPTD PPA KabKota'!L$5:L$513,MATCH($D263,'UPTD PPA KabKota'!$C$5:$C$513,FALSE))</f>
        <v>85258006690</v>
      </c>
      <c r="BD263" s="218" t="str">
        <f t="array" ref="BD263">INDEX('UPTD PPA KabKota'!M$5:M$513,MATCH($D263,'UPTD PPA KabKota'!$C$5:$C$513,FALSE))</f>
        <v>p2tp2angawi@gmail.com</v>
      </c>
      <c r="BE263" s="218" t="str">
        <f t="array" ref="BE263">INDEX('UPTD PPA KabKota'!N$5:N$513,MATCH($D263,'UPTD PPA KabKota'!$C$5:$C$513,FALSE))</f>
        <v>2 SDM, yaitu Kepala UPTD PPA dan 1 staf PNS</v>
      </c>
      <c r="BF263" s="218" t="str">
        <f t="array" ref="BF263">INDEX('UPTD PPA KabKota'!O$5:O$513,MATCH($D263,'UPTD PPA KabKota'!$C$5:$C$513,FALSE))</f>
        <v>Bergabung dengan Kantor Dinas</v>
      </c>
      <c r="BG263" s="218" t="str">
        <f t="array" ref="BG263">INDEX('UPTD PPA KabKota'!P$5:P$513,MATCH($D263,'UPTD PPA KabKota'!$C$5:$C$513,FALSE))</f>
        <v>Tidak Punya</v>
      </c>
      <c r="BH263" s="218" t="str">
        <f t="array" ref="BH263">INDEX('UPTD PPA KabKota'!Q$5:Q$513,MATCH($D263,'UPTD PPA KabKota'!$C$5:$C$513,FALSE))</f>
        <v>SK Bupati dari P2TP2A menjadi UPTD PPA masih dalam proses</v>
      </c>
      <c r="BI263" s="218" t="str">
        <f t="array" ref="BI263">INDEX('UPTD PPA KabKota'!R$5:R$513,MATCH($D263,'UPTD PPA KabKota'!$C$5:$C$513,FALSE))</f>
        <v>Ada</v>
      </c>
      <c r="BJ263" s="218" t="str">
        <f t="array" ref="BJ263">INDEX('UPTD PPA KabKota'!S$5:S$513,MATCH($D263,'UPTD PPA KabKota'!$C$5:$C$513,FALSE))</f>
        <v>Ada</v>
      </c>
      <c r="BK263" s="218" t="str">
        <f t="array" ref="BK263">INDEX('UPTD PPA KabKota'!T$5:T$513,MATCH($D263,'UPTD PPA KabKota'!$C$5:$C$513,FALSE))</f>
        <v>Ada</v>
      </c>
      <c r="BL263" s="218" t="str">
        <f t="array" ref="BL263">INDEX('UPTD PPA KabKota'!U$5:U$513,MATCH($D263,'UPTD PPA KabKota'!$C$5:$C$513,FALSE))</f>
        <v>Tidak Ada</v>
      </c>
      <c r="BM263" s="218" t="str">
        <f t="array" ref="BM263">INDEX('UPTD PPA KabKota'!V$5:V$513,MATCH($D263,'UPTD PPA KabKota'!$C$5:$C$513,FALSE))</f>
        <v>Tidak Ada</v>
      </c>
      <c r="BN263" s="218" t="str">
        <f t="array" ref="BN263">INDEX('UPTD PPA KabKota'!W$5:W$513,MATCH($D263,'UPTD PPA KabKota'!$C$5:$C$513,FALSE))</f>
        <v>Tidak Ada</v>
      </c>
      <c r="BO263" s="218" t="str">
        <f t="array" ref="BO263">INDEX('UPTD PPA KabKota'!X$5:X$513,MATCH($D263,'UPTD PPA KabKota'!$C$5:$C$513,FALSE))</f>
        <v>Tidak Ada</v>
      </c>
      <c r="BP263" s="218" t="str">
        <f t="array" ref="BP263">INDEX('UPTD PPA KabKota'!Y$5:Y$513,MATCH($D263,'UPTD PPA KabKota'!$C$5:$C$513,FALSE))</f>
        <v>Tidak Ada</v>
      </c>
      <c r="BQ263" s="218" t="str">
        <f t="array" ref="BQ263">INDEX('UPTD PPA KabKota'!Z$5:Z$513,MATCH($D263,'UPTD PPA KabKota'!$C$5:$C$513,FALSE))</f>
        <v>Tidak Ada</v>
      </c>
      <c r="BR263" s="218" t="str">
        <f t="array" ref="BR263">INDEX('UPTD PPA KabKota'!AA$5:AA$513,MATCH($D263,'UPTD PPA KabKota'!$C$5:$C$513,FALSE))</f>
        <v>Tidak Ada</v>
      </c>
      <c r="BS263" s="218" t="str">
        <f t="array" ref="BS263">INDEX('UPTD PPA KabKota'!AB$5:AB$513,MATCH($D263,'UPTD PPA KabKota'!$C$5:$C$513,FALSE))</f>
        <v>Tidak Ada</v>
      </c>
      <c r="BT263" s="218" t="str">
        <f t="array" ref="BT263">INDEX('UPTD PPA KabKota'!AC$5:AC$513,MATCH($D263,'UPTD PPA KabKota'!$C$5:$C$513,FALSE))</f>
        <v>Sudah</v>
      </c>
      <c r="BU263" s="218" t="str">
        <f t="array" ref="BU263">INDEX('UPTD PPA KabKota'!AD$5:AD$513,MATCH($D263,'UPTD PPA KabKota'!$C$5:$C$513,FALSE))</f>
        <v>Sudah</v>
      </c>
      <c r="BV263" s="218" t="str">
        <f t="array" ref="BV263">INDEX('UPTD PPA KabKota'!AE$5:AE$513,MATCH($D263,'UPTD PPA KabKota'!$C$5:$C$513,FALSE))</f>
        <v>Sudah</v>
      </c>
      <c r="BW263" s="218" t="str">
        <f t="array" ref="BW263">INDEX('UPTD PPA KabKota'!AF$5:AF$513,MATCH($D263,'UPTD PPA KabKota'!$C$5:$C$513,FALSE))</f>
        <v>Sudah</v>
      </c>
      <c r="BX263" s="218" t="str">
        <f t="array" ref="BX263">INDEX('UPTD PPA KabKota'!AG$5:AG$513,MATCH($D263,'UPTD PPA KabKota'!$C$5:$C$513,FALSE))</f>
        <v>Sudah</v>
      </c>
      <c r="BY263" s="218" t="str">
        <f t="array" ref="BY263">INDEX('UPTD PPA KabKota'!AH$5:AH$513,MATCH($D263,'UPTD PPA KabKota'!$C$5:$C$513,FALSE))</f>
        <v>Sudah</v>
      </c>
      <c r="BZ263" s="218" t="str">
        <f t="array" ref="BZ263">INDEX('UPTD PPA KabKota'!AI$5:AI$513,MATCH($D263,'UPTD PPA KabKota'!$C$5:$C$513,FALSE))</f>
        <v>Belum</v>
      </c>
      <c r="CA263" s="218" t="str">
        <f t="array" ref="CA263">INDEX('UPTD PPA KabKota'!AJ$5:AJ$513,MATCH($D263,'UPTD PPA KabKota'!$C$5:$C$513,FALSE))</f>
        <v>Sudah</v>
      </c>
      <c r="CB263" s="218" t="str">
        <f t="array" ref="CB263">INDEX('UPTD PPA KabKota'!AK$5:AK$513,MATCH($D263,'UPTD PPA KabKota'!$C$5:$C$513,FALSE))</f>
        <v>Belum</v>
      </c>
      <c r="CC263" s="218" t="str">
        <f t="array" ref="CC263">INDEX('UPTD PPA KabKota'!AL$5:AL$513,MATCH($D263,'UPTD PPA KabKota'!$C$5:$C$513,FALSE))</f>
        <v>Sudah</v>
      </c>
      <c r="CD263" s="218" t="str">
        <f t="array" ref="CD263">INDEX('UPTD PPA KabKota'!AM$5:AM$513,MATCH($D263,'UPTD PPA KabKota'!$C$5:$C$513,FALSE))</f>
        <v>Sudah</v>
      </c>
      <c r="CE263" s="218" t="str">
        <f t="array" ref="CE263">INDEX('UPTD PPA KabKota'!AN$5:AN$513,MATCH($D263,'UPTD PPA KabKota'!$C$5:$C$513,FALSE))</f>
        <v>UPTD kami masih belum mencukupi kriteria keseluruhan.</v>
      </c>
      <c r="CF263" s="218">
        <f t="array" ref="CF263">INDEX('UPTD PPA KabKota'!AO$5:AO$513,MATCH($D263,'UPTD PPA KabKota'!$C$5:$C$513,FALSE))</f>
        <v>41</v>
      </c>
      <c r="CG263" s="218" t="str">
        <f t="array" ref="CG263">INDEX('UPTD PPA KabKota'!AP$5:AP$513,MATCH($D263,'UPTD PPA KabKota'!$C$5:$C$513,FALSE))</f>
        <v/>
      </c>
      <c r="CH263" s="218" t="str">
        <f t="array" ref="CH263">INDEX('UPTD PPA KabKota'!AQ$5:AQ$513,MATCH($D263,'UPTD PPA KabKota'!$C$5:$C$513,FALSE))</f>
        <v/>
      </c>
      <c r="CI263" s="218" t="str">
        <f t="array" ref="CI263">INDEX('UPTD PPA KabKota'!AR$5:AR$513,MATCH($D263,'UPTD PPA KabKota'!$C$5:$C$513,FALSE))</f>
        <v/>
      </c>
      <c r="CJ263" s="218" t="str">
        <f t="array" ref="CJ263">INDEX('UPTD PPA KabKota'!AS$5:AS$513,MATCH($D263,'UPTD PPA KabKota'!$C$5:$C$513,FALSE))</f>
        <v/>
      </c>
      <c r="CK263" s="218" t="str">
        <f t="array" ref="CK263">INDEX('UPTD PPA KabKota'!AT$5:AT$513,MATCH($D263,'UPTD PPA KabKota'!$C$5:$C$513,FALSE))</f>
        <v/>
      </c>
      <c r="CL263" s="218" t="str">
        <f t="array" ref="CL263">INDEX('UPTD PPA KabKota'!AU$5:AU$513,MATCH($D263,'UPTD PPA KabKota'!$C$5:$C$513,FALSE))</f>
        <v/>
      </c>
      <c r="CM263" s="218" t="str">
        <f t="array" ref="CM263">INDEX('UPTD PPA KabKota'!AV$5:AV$513,MATCH($D263,'UPTD PPA KabKota'!$C$5:$C$513,FALSE))</f>
        <v/>
      </c>
      <c r="CN263" s="218" t="str">
        <f t="array" ref="CN263">INDEX('UPTD PPA KabKota'!AW$5:AW$513,MATCH($D263,'UPTD PPA KabKota'!$C$5:$C$513,FALSE))</f>
        <v/>
      </c>
      <c r="CO263" s="218" t="str">
        <f t="array" ref="CO263">INDEX('UPTD PPA KabKota'!AX$5:AX$513,MATCH($D263,'UPTD PPA KabKota'!$C$5:$C$513,FALSE))</f>
        <v>v</v>
      </c>
      <c r="CP263" s="218" t="str">
        <f t="array" ref="CP263">INDEX('UPTD PPA KabKota'!AY$5:AY$513,MATCH($D263,'UPTD PPA KabKota'!$C$5:$C$513,FALSE))</f>
        <v/>
      </c>
      <c r="CQ263" s="209" t="str">
        <f>IFERROR(__xludf.DUMMYFUNCTION("IF(ISBLANK($K263),"""",IF(REGEXMATCH($K263,""Peraturan""),""Ada"",IF(REGEXMATCH($K263,""Rekomendasi""),""Tidak Ada"", $K263)))
"),"Ada")</f>
        <v>Ada</v>
      </c>
      <c r="CR263" s="209" t="str">
        <f t="array" ref="CR263">index('UPTD PPA KabKota'!$BI$5:$BI$513,match($D263,'UPTD PPA KabKota'!$C$5:$C$513,false))</f>
        <v>Ada</v>
      </c>
      <c r="CS263" s="314" t="str">
        <f t="shared" si="41"/>
        <v>Ada</v>
      </c>
    </row>
    <row r="264">
      <c r="A264" s="334">
        <v>258.0</v>
      </c>
      <c r="B264" s="334">
        <v>22.0</v>
      </c>
      <c r="C264" s="311" t="s">
        <v>4771</v>
      </c>
      <c r="D264" s="312" t="s">
        <v>2757</v>
      </c>
      <c r="E264" s="313"/>
      <c r="F264" s="218" t="str">
        <f t="array" ref="F264">INDEX('Ortala-KabKota'!F$2:F$415,MATCH($D264,'Ortala-KabKota'!$E$2:$E$415,FALSE))</f>
        <v>#N/A</v>
      </c>
      <c r="G264" s="218" t="str">
        <f t="array" ref="G264">INDEX('Ortala-KabKota'!G$2:G$415,MATCH($D264,'Ortala-KabKota'!$E$2:$E$415,FALSE))</f>
        <v>#N/A</v>
      </c>
      <c r="H264" s="218" t="str">
        <f t="array" ref="H264">INDEX('Ortala-KabKota'!H$2:H$415,MATCH($D264,'Ortala-KabKota'!$E$2:$E$415,FALSE))</f>
        <v>#N/A</v>
      </c>
      <c r="I264" s="218" t="str">
        <f t="array" ref="I264">INDEX('Ortala-KabKota'!I$2:I$415,MATCH($D264,'Ortala-KabKota'!$E$2:$E$415,FALSE))</f>
        <v>#N/A</v>
      </c>
      <c r="J264" s="218" t="str">
        <f t="array" ref="J264">INDEX('Ortala-KabKota'!J$2:J$415,MATCH($D264,'Ortala-KabKota'!$E$2:$E$415,FALSE))</f>
        <v>#N/A</v>
      </c>
      <c r="K264" s="218" t="str">
        <f t="array" ref="K264">INDEX('Ortala-KabKota'!K$2:K$415,MATCH($D264,'Ortala-KabKota'!$E$2:$E$415,FALSE))</f>
        <v>#N/A</v>
      </c>
      <c r="L264" s="218" t="str">
        <f t="array" ref="L264">INDEX('Ortala-KabKota'!L$2:L$415,MATCH($D264,'Ortala-KabKota'!$E$2:$E$415,FALSE))</f>
        <v>#N/A</v>
      </c>
      <c r="M264" s="218" t="str">
        <f t="array" ref="M264">INDEX('Ortala-KabKota'!M$2:M$415,MATCH($D264,'Ortala-KabKota'!$E$2:$E$415,FALSE))</f>
        <v>#N/A</v>
      </c>
      <c r="N264" s="218" t="str">
        <f t="array" ref="N264">INDEX('Ortala-KabKota'!N$2:N$415,MATCH($D264,'Ortala-KabKota'!$E$2:$E$415,FALSE))</f>
        <v>#N/A</v>
      </c>
      <c r="O264" s="218" t="str">
        <f t="array" ref="O264">INDEX('Ortala-KabKota'!O$2:O$415,MATCH($D264,'Ortala-KabKota'!$E$2:$E$415,FALSE))</f>
        <v>#N/A</v>
      </c>
      <c r="P264" s="218" t="str">
        <f t="array" ref="P264">INDEX('Ortala-KabKota'!P$2:P$415,MATCH($D264,'Ortala-KabKota'!$E$2:$E$415,FALSE))</f>
        <v>#N/A</v>
      </c>
      <c r="Q264" s="218" t="str">
        <f t="array" ref="Q264">INDEX('Ortala-KabKota'!Q$2:Q$415,MATCH($D264,'Ortala-KabKota'!$E$2:$E$415,FALSE))</f>
        <v>#N/A</v>
      </c>
      <c r="R264" s="218" t="str">
        <f t="array" ref="R264">INDEX('Ortala-KabKota'!R$2:R$415,MATCH($D264,'Ortala-KabKota'!$E$2:$E$415,FALSE))</f>
        <v>#N/A</v>
      </c>
      <c r="S264" s="218" t="str">
        <f t="array" ref="S264">INDEX('Ortala-KabKota'!S$2:S$415,MATCH($D264,'Ortala-KabKota'!$E$2:$E$415,FALSE))</f>
        <v>#N/A</v>
      </c>
      <c r="T264" s="218" t="str">
        <f t="array" ref="T264">INDEX('Ortala-KabKota'!T$2:T$415,MATCH($D264,'Ortala-KabKota'!$E$2:$E$415,FALSE))</f>
        <v>#N/A</v>
      </c>
      <c r="U264" s="218" t="str">
        <f t="array" ref="U264">INDEX('Ortala-KabKota'!U$2:U$415,MATCH($D264,'Ortala-KabKota'!$E$2:$E$415,FALSE))</f>
        <v>#N/A</v>
      </c>
      <c r="V264" s="218" t="str">
        <f t="array" ref="V264">INDEX('Ortala-KabKota'!V$2:V$415,MATCH($D264,'Ortala-KabKota'!$E$2:$E$415,FALSE))</f>
        <v>#N/A</v>
      </c>
      <c r="W264" s="218" t="str">
        <f t="array" ref="W264">INDEX('Ortala-KabKota'!W$2:W$415,MATCH($D264,'Ortala-KabKota'!$E$2:$E$415,FALSE))</f>
        <v>#N/A</v>
      </c>
      <c r="X264" s="218" t="str">
        <f t="array" ref="X264">INDEX('Ortala-KabKota'!X$2:X$415,MATCH($D264,'Ortala-KabKota'!$E$2:$E$415,FALSE))</f>
        <v>#N/A</v>
      </c>
      <c r="Y264" s="218" t="str">
        <f t="array" ref="Y264">INDEX('Ortala-KabKota'!Y$2:Y$415,MATCH($D264,'Ortala-KabKota'!$E$2:$E$415,FALSE))</f>
        <v>#N/A</v>
      </c>
      <c r="Z264" s="218" t="str">
        <f t="array" ref="Z264">INDEX('Ortala-KabKota'!Z$2:Z$415,MATCH($D264,'Ortala-KabKota'!$E$2:$E$415,FALSE))</f>
        <v>#N/A</v>
      </c>
      <c r="AA264" s="218" t="str">
        <f t="array" ref="AA264">INDEX('Ortala-KabKota'!AA$2:AA$415,MATCH($D264,'Ortala-KabKota'!$E$2:$E$415,FALSE))</f>
        <v>#N/A</v>
      </c>
      <c r="AB264" s="218" t="str">
        <f t="array" ref="AB264">INDEX('Ortala-KabKota'!AB$2:AB$415,MATCH($D264,'Ortala-KabKota'!$E$2:$E$415,FALSE))</f>
        <v>#N/A</v>
      </c>
      <c r="AC264" s="218" t="str">
        <f t="array" ref="AC264">INDEX('Ortala-KabKota'!AC$2:AC$415,MATCH($D264,'Ortala-KabKota'!$E$2:$E$415,FALSE))</f>
        <v>#N/A</v>
      </c>
      <c r="AD264" s="218" t="str">
        <f t="array" ref="AD264">INDEX('Ortala-KabKota'!AD$2:AD$415,MATCH($D264,'Ortala-KabKota'!$E$2:$E$415,FALSE))</f>
        <v>#N/A</v>
      </c>
      <c r="AE264" s="218" t="str">
        <f t="array" ref="AE264">INDEX('Ortala-KabKota'!AE$2:AE$415,MATCH($D264,'Ortala-KabKota'!$E$2:$E$415,FALSE))</f>
        <v>#N/A</v>
      </c>
      <c r="AF264" s="218" t="str">
        <f t="array" ref="AF264">INDEX('Ortala-KabKota'!AF$2:AF$415,MATCH($D264,'Ortala-KabKota'!$E$2:$E$415,FALSE))</f>
        <v>#N/A</v>
      </c>
      <c r="AG264" s="218" t="str">
        <f t="array" ref="AG264">INDEX('Ortala-KabKota'!AG$2:AG$415,MATCH($D264,'Ortala-KabKota'!$E$2:$E$415,FALSE))</f>
        <v>#N/A</v>
      </c>
      <c r="AH264" s="218" t="str">
        <f t="array" ref="AH264">INDEX('Ortala-KabKota'!AH$2:AH$415,MATCH($D264,'Ortala-KabKota'!$E$2:$E$415,FALSE))</f>
        <v>#N/A</v>
      </c>
      <c r="AI264" s="218" t="str">
        <f t="array" ref="AI264">INDEX('Ortala-KabKota'!AI$2:AI$415,MATCH($D264,'Ortala-KabKota'!$E$2:$E$415,FALSE))</f>
        <v>#N/A</v>
      </c>
      <c r="AJ264" s="218" t="str">
        <f t="array" ref="AJ264">INDEX('Ortala-KabKota'!AJ$2:AJ$415,MATCH($D264,'Ortala-KabKota'!$E$2:$E$415,FALSE))</f>
        <v>#N/A</v>
      </c>
      <c r="AK264" s="218" t="str">
        <f t="array" ref="AK264">INDEX('Ortala-KabKota'!AK$2:AK$415,MATCH($D264,'Ortala-KabKota'!$E$2:$E$415,FALSE))</f>
        <v>#N/A</v>
      </c>
      <c r="AL264" s="218" t="str">
        <f t="array" ref="AL264">INDEX('Ortala-KabKota'!AL$2:AL$415,MATCH($D264,'Ortala-KabKota'!$E$2:$E$415,FALSE))</f>
        <v>#N/A</v>
      </c>
      <c r="AM264" s="218" t="str">
        <f t="array" ref="AM264">INDEX('Ortala-KabKota'!AM$2:AM$415,MATCH($D264,'Ortala-KabKota'!$E$2:$E$415,FALSE))</f>
        <v>#N/A</v>
      </c>
      <c r="AN264" s="218" t="str">
        <f t="array" ref="AN264">INDEX('Ortala-KabKota'!AN$2:AN$415,MATCH($D264,'Ortala-KabKota'!$E$2:$E$415,FALSE))</f>
        <v>#N/A</v>
      </c>
      <c r="AO264" s="218" t="str">
        <f t="array" ref="AO264">INDEX('Ortala-KabKota'!AO$2:AO$415,MATCH($D264,'Ortala-KabKota'!$E$2:$E$415,FALSE))</f>
        <v>#N/A</v>
      </c>
      <c r="AP264" s="218" t="str">
        <f t="array" ref="AP264">INDEX('Ortala-KabKota'!AP$2:AP$415,MATCH($D264,'Ortala-KabKota'!$E$2:$E$415,FALSE))</f>
        <v>#N/A</v>
      </c>
      <c r="AQ264" s="218" t="str">
        <f t="array" ref="AQ264">INDEX('Ortala-KabKota'!AQ$2:AQ$415,MATCH($D264,'Ortala-KabKota'!$E$2:$E$415,FALSE))</f>
        <v>#N/A</v>
      </c>
      <c r="AR264" s="218" t="str">
        <f t="array" ref="AR264">INDEX('Ortala-KabKota'!AR$2:AR$415,MATCH($D264,'Ortala-KabKota'!$E$2:$E$415,FALSE))</f>
        <v>#N/A</v>
      </c>
      <c r="AS264" s="218" t="str">
        <f t="array" ref="AS264">INDEX('Ortala-KabKota'!AS$2:AS$415,MATCH($D264,'Ortala-KabKota'!$E$2:$E$415,FALSE))</f>
        <v>#N/A</v>
      </c>
      <c r="AT264" s="218" t="str">
        <f t="array" ref="AT264">INDEX('Ortala-KabKota'!AT$2:AT$415,MATCH($D264,'Ortala-KabKota'!$E$2:$E$415,FALSE))</f>
        <v>#N/A</v>
      </c>
      <c r="AU264" s="218" t="str">
        <f t="array" ref="AU264">INDEX('UPTD PPA KabKota'!D$5:D$513,MATCH($D264,'UPTD PPA KabKota'!$C$5:$C$513,FALSE))</f>
        <v/>
      </c>
      <c r="AV264" s="218" t="str">
        <f t="array" ref="AV264">INDEX('UPTD PPA KabKota'!E$5:E$513,MATCH($D264,'UPTD PPA KabKota'!$C$5:$C$513,FALSE))</f>
        <v/>
      </c>
      <c r="AW264" s="218" t="str">
        <f t="array" ref="AW264">INDEX('UPTD PPA KabKota'!F$5:F$513,MATCH($D264,'UPTD PPA KabKota'!$C$5:$C$513,FALSE))</f>
        <v/>
      </c>
      <c r="AX264" s="218" t="str">
        <f t="array" ref="AX264">INDEX('UPTD PPA KabKota'!G$5:G$513,MATCH($D264,'UPTD PPA KabKota'!$C$5:$C$513,FALSE))</f>
        <v/>
      </c>
      <c r="AY264" s="218" t="str">
        <f t="array" ref="AY264">INDEX('UPTD PPA KabKota'!H$5:H$513,MATCH($D264,'UPTD PPA KabKota'!$C$5:$C$513,FALSE))</f>
        <v/>
      </c>
      <c r="AZ264" s="218" t="str">
        <f t="array" ref="AZ264">INDEX('UPTD PPA KabKota'!I$5:I$513,MATCH($D264,'UPTD PPA KabKota'!$C$5:$C$513,FALSE))</f>
        <v/>
      </c>
      <c r="BA264" s="218" t="str">
        <f t="array" ref="BA264">INDEX('UPTD PPA KabKota'!J$5:J$513,MATCH($D264,'UPTD PPA KabKota'!$C$5:$C$513,FALSE))</f>
        <v/>
      </c>
      <c r="BB264" s="218" t="str">
        <f t="array" ref="BB264">INDEX('UPTD PPA KabKota'!K$5:K$513,MATCH($D264,'UPTD PPA KabKota'!$C$5:$C$513,FALSE))</f>
        <v/>
      </c>
      <c r="BC264" s="218" t="str">
        <f t="array" ref="BC264">INDEX('UPTD PPA KabKota'!L$5:L$513,MATCH($D264,'UPTD PPA KabKota'!$C$5:$C$513,FALSE))</f>
        <v/>
      </c>
      <c r="BD264" s="218" t="str">
        <f t="array" ref="BD264">INDEX('UPTD PPA KabKota'!M$5:M$513,MATCH($D264,'UPTD PPA KabKota'!$C$5:$C$513,FALSE))</f>
        <v/>
      </c>
      <c r="BE264" s="218" t="str">
        <f t="array" ref="BE264">INDEX('UPTD PPA KabKota'!N$5:N$513,MATCH($D264,'UPTD PPA KabKota'!$C$5:$C$513,FALSE))</f>
        <v/>
      </c>
      <c r="BF264" s="218" t="str">
        <f t="array" ref="BF264">INDEX('UPTD PPA KabKota'!O$5:O$513,MATCH($D264,'UPTD PPA KabKota'!$C$5:$C$513,FALSE))</f>
        <v/>
      </c>
      <c r="BG264" s="218" t="str">
        <f t="array" ref="BG264">INDEX('UPTD PPA KabKota'!P$5:P$513,MATCH($D264,'UPTD PPA KabKota'!$C$5:$C$513,FALSE))</f>
        <v/>
      </c>
      <c r="BH264" s="218" t="str">
        <f t="array" ref="BH264">INDEX('UPTD PPA KabKota'!Q$5:Q$513,MATCH($D264,'UPTD PPA KabKota'!$C$5:$C$513,FALSE))</f>
        <v/>
      </c>
      <c r="BI264" s="218" t="str">
        <f t="array" ref="BI264">INDEX('UPTD PPA KabKota'!R$5:R$513,MATCH($D264,'UPTD PPA KabKota'!$C$5:$C$513,FALSE))</f>
        <v/>
      </c>
      <c r="BJ264" s="218" t="str">
        <f t="array" ref="BJ264">INDEX('UPTD PPA KabKota'!S$5:S$513,MATCH($D264,'UPTD PPA KabKota'!$C$5:$C$513,FALSE))</f>
        <v/>
      </c>
      <c r="BK264" s="218" t="str">
        <f t="array" ref="BK264">INDEX('UPTD PPA KabKota'!T$5:T$513,MATCH($D264,'UPTD PPA KabKota'!$C$5:$C$513,FALSE))</f>
        <v/>
      </c>
      <c r="BL264" s="218" t="str">
        <f t="array" ref="BL264">INDEX('UPTD PPA KabKota'!U$5:U$513,MATCH($D264,'UPTD PPA KabKota'!$C$5:$C$513,FALSE))</f>
        <v/>
      </c>
      <c r="BM264" s="218" t="str">
        <f t="array" ref="BM264">INDEX('UPTD PPA KabKota'!V$5:V$513,MATCH($D264,'UPTD PPA KabKota'!$C$5:$C$513,FALSE))</f>
        <v/>
      </c>
      <c r="BN264" s="218" t="str">
        <f t="array" ref="BN264">INDEX('UPTD PPA KabKota'!W$5:W$513,MATCH($D264,'UPTD PPA KabKota'!$C$5:$C$513,FALSE))</f>
        <v/>
      </c>
      <c r="BO264" s="218" t="str">
        <f t="array" ref="BO264">INDEX('UPTD PPA KabKota'!X$5:X$513,MATCH($D264,'UPTD PPA KabKota'!$C$5:$C$513,FALSE))</f>
        <v/>
      </c>
      <c r="BP264" s="218" t="str">
        <f t="array" ref="BP264">INDEX('UPTD PPA KabKota'!Y$5:Y$513,MATCH($D264,'UPTD PPA KabKota'!$C$5:$C$513,FALSE))</f>
        <v/>
      </c>
      <c r="BQ264" s="218" t="str">
        <f t="array" ref="BQ264">INDEX('UPTD PPA KabKota'!Z$5:Z$513,MATCH($D264,'UPTD PPA KabKota'!$C$5:$C$513,FALSE))</f>
        <v/>
      </c>
      <c r="BR264" s="218" t="str">
        <f t="array" ref="BR264">INDEX('UPTD PPA KabKota'!AA$5:AA$513,MATCH($D264,'UPTD PPA KabKota'!$C$5:$C$513,FALSE))</f>
        <v/>
      </c>
      <c r="BS264" s="218" t="str">
        <f t="array" ref="BS264">INDEX('UPTD PPA KabKota'!AB$5:AB$513,MATCH($D264,'UPTD PPA KabKota'!$C$5:$C$513,FALSE))</f>
        <v/>
      </c>
      <c r="BT264" s="218" t="str">
        <f t="array" ref="BT264">INDEX('UPTD PPA KabKota'!AC$5:AC$513,MATCH($D264,'UPTD PPA KabKota'!$C$5:$C$513,FALSE))</f>
        <v/>
      </c>
      <c r="BU264" s="218" t="str">
        <f t="array" ref="BU264">INDEX('UPTD PPA KabKota'!AD$5:AD$513,MATCH($D264,'UPTD PPA KabKota'!$C$5:$C$513,FALSE))</f>
        <v/>
      </c>
      <c r="BV264" s="218" t="str">
        <f t="array" ref="BV264">INDEX('UPTD PPA KabKota'!AE$5:AE$513,MATCH($D264,'UPTD PPA KabKota'!$C$5:$C$513,FALSE))</f>
        <v/>
      </c>
      <c r="BW264" s="218" t="str">
        <f t="array" ref="BW264">INDEX('UPTD PPA KabKota'!AF$5:AF$513,MATCH($D264,'UPTD PPA KabKota'!$C$5:$C$513,FALSE))</f>
        <v/>
      </c>
      <c r="BX264" s="218" t="str">
        <f t="array" ref="BX264">INDEX('UPTD PPA KabKota'!AG$5:AG$513,MATCH($D264,'UPTD PPA KabKota'!$C$5:$C$513,FALSE))</f>
        <v/>
      </c>
      <c r="BY264" s="218" t="str">
        <f t="array" ref="BY264">INDEX('UPTD PPA KabKota'!AH$5:AH$513,MATCH($D264,'UPTD PPA KabKota'!$C$5:$C$513,FALSE))</f>
        <v/>
      </c>
      <c r="BZ264" s="218" t="str">
        <f t="array" ref="BZ264">INDEX('UPTD PPA KabKota'!AI$5:AI$513,MATCH($D264,'UPTD PPA KabKota'!$C$5:$C$513,FALSE))</f>
        <v/>
      </c>
      <c r="CA264" s="218" t="str">
        <f t="array" ref="CA264">INDEX('UPTD PPA KabKota'!AJ$5:AJ$513,MATCH($D264,'UPTD PPA KabKota'!$C$5:$C$513,FALSE))</f>
        <v/>
      </c>
      <c r="CB264" s="218" t="str">
        <f t="array" ref="CB264">INDEX('UPTD PPA KabKota'!AK$5:AK$513,MATCH($D264,'UPTD PPA KabKota'!$C$5:$C$513,FALSE))</f>
        <v/>
      </c>
      <c r="CC264" s="218" t="str">
        <f t="array" ref="CC264">INDEX('UPTD PPA KabKota'!AL$5:AL$513,MATCH($D264,'UPTD PPA KabKota'!$C$5:$C$513,FALSE))</f>
        <v/>
      </c>
      <c r="CD264" s="218" t="str">
        <f t="array" ref="CD264">INDEX('UPTD PPA KabKota'!AM$5:AM$513,MATCH($D264,'UPTD PPA KabKota'!$C$5:$C$513,FALSE))</f>
        <v/>
      </c>
      <c r="CE264" s="218" t="str">
        <f t="array" ref="CE264">INDEX('UPTD PPA KabKota'!AN$5:AN$513,MATCH($D264,'UPTD PPA KabKota'!$C$5:$C$513,FALSE))</f>
        <v/>
      </c>
      <c r="CF264" s="218" t="str">
        <f t="array" ref="CF264">INDEX('UPTD PPA KabKota'!AO$5:AO$513,MATCH($D264,'UPTD PPA KabKota'!$C$5:$C$513,FALSE))</f>
        <v/>
      </c>
      <c r="CG264" s="218" t="str">
        <f t="array" ref="CG264">INDEX('UPTD PPA KabKota'!AP$5:AP$513,MATCH($D264,'UPTD PPA KabKota'!$C$5:$C$513,FALSE))</f>
        <v/>
      </c>
      <c r="CH264" s="218" t="str">
        <f t="array" ref="CH264">INDEX('UPTD PPA KabKota'!AQ$5:AQ$513,MATCH($D264,'UPTD PPA KabKota'!$C$5:$C$513,FALSE))</f>
        <v/>
      </c>
      <c r="CI264" s="218" t="str">
        <f t="array" ref="CI264">INDEX('UPTD PPA KabKota'!AR$5:AR$513,MATCH($D264,'UPTD PPA KabKota'!$C$5:$C$513,FALSE))</f>
        <v/>
      </c>
      <c r="CJ264" s="218" t="str">
        <f t="array" ref="CJ264">INDEX('UPTD PPA KabKota'!AS$5:AS$513,MATCH($D264,'UPTD PPA KabKota'!$C$5:$C$513,FALSE))</f>
        <v/>
      </c>
      <c r="CK264" s="218" t="str">
        <f t="array" ref="CK264">INDEX('UPTD PPA KabKota'!AT$5:AT$513,MATCH($D264,'UPTD PPA KabKota'!$C$5:$C$513,FALSE))</f>
        <v/>
      </c>
      <c r="CL264" s="218" t="str">
        <f t="array" ref="CL264">INDEX('UPTD PPA KabKota'!AU$5:AU$513,MATCH($D264,'UPTD PPA KabKota'!$C$5:$C$513,FALSE))</f>
        <v/>
      </c>
      <c r="CM264" s="218" t="str">
        <f t="array" ref="CM264">INDEX('UPTD PPA KabKota'!AV$5:AV$513,MATCH($D264,'UPTD PPA KabKota'!$C$5:$C$513,FALSE))</f>
        <v/>
      </c>
      <c r="CN264" s="218" t="str">
        <f t="array" ref="CN264">INDEX('UPTD PPA KabKota'!AW$5:AW$513,MATCH($D264,'UPTD PPA KabKota'!$C$5:$C$513,FALSE))</f>
        <v/>
      </c>
      <c r="CO264" s="218" t="str">
        <f t="array" ref="CO264">INDEX('UPTD PPA KabKota'!AX$5:AX$513,MATCH($D264,'UPTD PPA KabKota'!$C$5:$C$513,FALSE))</f>
        <v/>
      </c>
      <c r="CP264" s="218" t="str">
        <f t="array" ref="CP264">INDEX('UPTD PPA KabKota'!AY$5:AY$513,MATCH($D264,'UPTD PPA KabKota'!$C$5:$C$513,FALSE))</f>
        <v/>
      </c>
      <c r="CQ264" s="209" t="str">
        <f>IFERROR(__xludf.DUMMYFUNCTION("IF(ISBLANK($K264),"""",IF(REGEXMATCH($K264,""Peraturan""),""Ada"",IF(REGEXMATCH($K264,""Rekomendasi""),""Tidak Ada"", $K264)))
"),"#N/A")</f>
        <v>#N/A</v>
      </c>
      <c r="CR264" s="209" t="str">
        <f t="array" ref="CR264">index('UPTD PPA KabKota'!$BI$5:$BI$513,match($D264,'UPTD PPA KabKota'!$C$5:$C$513,false))</f>
        <v>Tidak Ada</v>
      </c>
      <c r="CS264" s="314" t="str">
        <f t="shared" si="41"/>
        <v>#N/A</v>
      </c>
    </row>
    <row r="265">
      <c r="A265" s="334">
        <v>259.0</v>
      </c>
      <c r="B265" s="334">
        <v>23.0</v>
      </c>
      <c r="C265" s="311" t="s">
        <v>4771</v>
      </c>
      <c r="D265" s="312" t="s">
        <v>2733</v>
      </c>
      <c r="E265" s="315">
        <v>45689.0</v>
      </c>
      <c r="F265" s="218" t="str">
        <f t="array" ref="F265">INDEX('Ortala-KabKota'!F$2:F$415,MATCH($D265,'Ortala-KabKota'!$E$2:$E$415,FALSE))</f>
        <v/>
      </c>
      <c r="G265" s="218" t="str">
        <f t="array" ref="G265">INDEX('Ortala-KabKota'!G$2:G$415,MATCH($D265,'Ortala-KabKota'!$E$2:$E$415,FALSE))</f>
        <v/>
      </c>
      <c r="H265" s="218" t="str">
        <f t="array" ref="H265">INDEX('Ortala-KabKota'!H$2:H$415,MATCH($D265,'Ortala-KabKota'!$E$2:$E$415,FALSE))</f>
        <v/>
      </c>
      <c r="I265" s="218" t="str">
        <f t="array" ref="I265">INDEX('Ortala-KabKota'!I$2:I$415,MATCH($D265,'Ortala-KabKota'!$E$2:$E$415,FALSE))</f>
        <v/>
      </c>
      <c r="J265" s="218" t="str">
        <f t="array" ref="J265">INDEX('Ortala-KabKota'!J$2:J$415,MATCH($D265,'Ortala-KabKota'!$E$2:$E$415,FALSE))</f>
        <v/>
      </c>
      <c r="K265" s="218" t="str">
        <f t="array" ref="K265">INDEX('Ortala-KabKota'!K$2:K$415,MATCH($D265,'Ortala-KabKota'!$E$2:$E$415,FALSE))</f>
        <v>Surat Rekomendasi 000.8.1.1/35629/031.1/2023</v>
      </c>
      <c r="L265" s="218">
        <f t="array" ref="L265">INDEX('Ortala-KabKota'!L$2:L$415,MATCH($D265,'Ortala-KabKota'!$E$2:$E$415,FALSE))</f>
        <v>2024</v>
      </c>
      <c r="M265" s="218" t="str">
        <f t="array" ref="M265">INDEX('Ortala-KabKota'!M$2:M$415,MATCH($D265,'Ortala-KabKota'!$E$2:$E$415,FALSE))</f>
        <v/>
      </c>
      <c r="N265" s="218" t="str">
        <f t="array" ref="N265">INDEX('Ortala-KabKota'!N$2:N$415,MATCH($D265,'Ortala-KabKota'!$E$2:$E$415,FALSE))</f>
        <v/>
      </c>
      <c r="O265" s="218" t="str">
        <f t="array" ref="O265">INDEX('Ortala-KabKota'!O$2:O$415,MATCH($D265,'Ortala-KabKota'!$E$2:$E$415,FALSE))</f>
        <v/>
      </c>
      <c r="P265" s="218" t="str">
        <f t="array" ref="P265">INDEX('Ortala-KabKota'!P$2:P$415,MATCH($D265,'Ortala-KabKota'!$E$2:$E$415,FALSE))</f>
        <v/>
      </c>
      <c r="Q265" s="218" t="str">
        <f t="array" ref="Q265">INDEX('Ortala-KabKota'!Q$2:Q$415,MATCH($D265,'Ortala-KabKota'!$E$2:$E$415,FALSE))</f>
        <v/>
      </c>
      <c r="R265" s="218" t="str">
        <f t="array" ref="R265">INDEX('Ortala-KabKota'!R$2:R$415,MATCH($D265,'Ortala-KabKota'!$E$2:$E$415,FALSE))</f>
        <v/>
      </c>
      <c r="S265" s="218" t="str">
        <f t="array" ref="S265">INDEX('Ortala-KabKota'!S$2:S$415,MATCH($D265,'Ortala-KabKota'!$E$2:$E$415,FALSE))</f>
        <v/>
      </c>
      <c r="T265" s="218" t="str">
        <f t="array" ref="T265">INDEX('Ortala-KabKota'!T$2:T$415,MATCH($D265,'Ortala-KabKota'!$E$2:$E$415,FALSE))</f>
        <v/>
      </c>
      <c r="U265" s="218" t="str">
        <f t="array" ref="U265">INDEX('Ortala-KabKota'!U$2:U$415,MATCH($D265,'Ortala-KabKota'!$E$2:$E$415,FALSE))</f>
        <v/>
      </c>
      <c r="V265" s="218" t="str">
        <f t="array" ref="V265">INDEX('Ortala-KabKota'!V$2:V$415,MATCH($D265,'Ortala-KabKota'!$E$2:$E$415,FALSE))</f>
        <v/>
      </c>
      <c r="W265" s="218" t="str">
        <f t="array" ref="W265">INDEX('Ortala-KabKota'!W$2:W$415,MATCH($D265,'Ortala-KabKota'!$E$2:$E$415,FALSE))</f>
        <v/>
      </c>
      <c r="X265" s="218" t="str">
        <f t="array" ref="X265">INDEX('Ortala-KabKota'!X$2:X$415,MATCH($D265,'Ortala-KabKota'!$E$2:$E$415,FALSE))</f>
        <v/>
      </c>
      <c r="Y265" s="218" t="str">
        <f t="array" ref="Y265">INDEX('Ortala-KabKota'!Y$2:Y$415,MATCH($D265,'Ortala-KabKota'!$E$2:$E$415,FALSE))</f>
        <v/>
      </c>
      <c r="Z265" s="218" t="str">
        <f t="array" ref="Z265">INDEX('Ortala-KabKota'!Z$2:Z$415,MATCH($D265,'Ortala-KabKota'!$E$2:$E$415,FALSE))</f>
        <v/>
      </c>
      <c r="AA265" s="218" t="str">
        <f t="array" ref="AA265">INDEX('Ortala-KabKota'!AA$2:AA$415,MATCH($D265,'Ortala-KabKota'!$E$2:$E$415,FALSE))</f>
        <v/>
      </c>
      <c r="AB265" s="218" t="str">
        <f t="array" ref="AB265">INDEX('Ortala-KabKota'!AB$2:AB$415,MATCH($D265,'Ortala-KabKota'!$E$2:$E$415,FALSE))</f>
        <v/>
      </c>
      <c r="AC265" s="218" t="str">
        <f t="array" ref="AC265">INDEX('Ortala-KabKota'!AC$2:AC$415,MATCH($D265,'Ortala-KabKota'!$E$2:$E$415,FALSE))</f>
        <v/>
      </c>
      <c r="AD265" s="218" t="str">
        <f t="array" ref="AD265">INDEX('Ortala-KabKota'!AD$2:AD$415,MATCH($D265,'Ortala-KabKota'!$E$2:$E$415,FALSE))</f>
        <v/>
      </c>
      <c r="AE265" s="218" t="str">
        <f t="array" ref="AE265">INDEX('Ortala-KabKota'!AE$2:AE$415,MATCH($D265,'Ortala-KabKota'!$E$2:$E$415,FALSE))</f>
        <v/>
      </c>
      <c r="AF265" s="218" t="str">
        <f t="array" ref="AF265">INDEX('Ortala-KabKota'!AF$2:AF$415,MATCH($D265,'Ortala-KabKota'!$E$2:$E$415,FALSE))</f>
        <v/>
      </c>
      <c r="AG265" s="218" t="str">
        <f t="array" ref="AG265">INDEX('Ortala-KabKota'!AG$2:AG$415,MATCH($D265,'Ortala-KabKota'!$E$2:$E$415,FALSE))</f>
        <v/>
      </c>
      <c r="AH265" s="218" t="str">
        <f t="array" ref="AH265">INDEX('Ortala-KabKota'!AH$2:AH$415,MATCH($D265,'Ortala-KabKota'!$E$2:$E$415,FALSE))</f>
        <v/>
      </c>
      <c r="AI265" s="218" t="str">
        <f t="array" ref="AI265">INDEX('Ortala-KabKota'!AI$2:AI$415,MATCH($D265,'Ortala-KabKota'!$E$2:$E$415,FALSE))</f>
        <v/>
      </c>
      <c r="AJ265" s="218" t="str">
        <f t="array" ref="AJ265">INDEX('Ortala-KabKota'!AJ$2:AJ$415,MATCH($D265,'Ortala-KabKota'!$E$2:$E$415,FALSE))</f>
        <v/>
      </c>
      <c r="AK265" s="218" t="str">
        <f t="array" ref="AK265">INDEX('Ortala-KabKota'!AK$2:AK$415,MATCH($D265,'Ortala-KabKota'!$E$2:$E$415,FALSE))</f>
        <v/>
      </c>
      <c r="AL265" s="218" t="str">
        <f t="array" ref="AL265">INDEX('Ortala-KabKota'!AL$2:AL$415,MATCH($D265,'Ortala-KabKota'!$E$2:$E$415,FALSE))</f>
        <v/>
      </c>
      <c r="AM265" s="218" t="str">
        <f t="array" ref="AM265">INDEX('Ortala-KabKota'!AM$2:AM$415,MATCH($D265,'Ortala-KabKota'!$E$2:$E$415,FALSE))</f>
        <v/>
      </c>
      <c r="AN265" s="218" t="str">
        <f t="array" ref="AN265">INDEX('Ortala-KabKota'!AN$2:AN$415,MATCH($D265,'Ortala-KabKota'!$E$2:$E$415,FALSE))</f>
        <v/>
      </c>
      <c r="AO265" s="218" t="str">
        <f t="array" ref="AO265">INDEX('Ortala-KabKota'!AO$2:AO$415,MATCH($D265,'Ortala-KabKota'!$E$2:$E$415,FALSE))</f>
        <v/>
      </c>
      <c r="AP265" s="218" t="str">
        <f t="array" ref="AP265">INDEX('Ortala-KabKota'!AP$2:AP$415,MATCH($D265,'Ortala-KabKota'!$E$2:$E$415,FALSE))</f>
        <v/>
      </c>
      <c r="AQ265" s="218" t="str">
        <f t="array" ref="AQ265">INDEX('Ortala-KabKota'!AQ$2:AQ$415,MATCH($D265,'Ortala-KabKota'!$E$2:$E$415,FALSE))</f>
        <v/>
      </c>
      <c r="AR265" s="218" t="str">
        <f t="array" ref="AR265">INDEX('Ortala-KabKota'!AR$2:AR$415,MATCH($D265,'Ortala-KabKota'!$E$2:$E$415,FALSE))</f>
        <v/>
      </c>
      <c r="AS265" s="218" t="str">
        <f t="array" ref="AS265">INDEX('Ortala-KabKota'!AS$2:AS$415,MATCH($D265,'Ortala-KabKota'!$E$2:$E$415,FALSE))</f>
        <v/>
      </c>
      <c r="AT265" s="218" t="str">
        <f t="array" ref="AT265">INDEX('Ortala-KabKota'!AT$2:AT$415,MATCH($D265,'Ortala-KabKota'!$E$2:$E$415,FALSE))</f>
        <v/>
      </c>
      <c r="AU265" s="218" t="str">
        <f t="array" ref="AU265">INDEX('UPTD PPA KabKota'!D$5:D$513,MATCH($D265,'UPTD PPA KabKota'!$C$5:$C$513,FALSE))</f>
        <v>BELUM ADA</v>
      </c>
      <c r="AV265" s="218" t="str">
        <f t="array" ref="AV265">INDEX('UPTD PPA KabKota'!E$5:E$513,MATCH($D265,'UPTD PPA KabKota'!$C$5:$C$513,FALSE))</f>
        <v>Jalan K.H. Mustain nomor 42, Kelurahan Kutorejo, Kecamatan Tuban, Kabupaten Tuban</v>
      </c>
      <c r="AW265" s="218" t="str">
        <f t="array" ref="AW265">INDEX('UPTD PPA KabKota'!F$5:F$513,MATCH($D265,'UPTD PPA KabKota'!$C$5:$C$513,FALSE))</f>
        <v>BELUM ADA</v>
      </c>
      <c r="AX265" s="218" t="str">
        <f t="array" ref="AX265">INDEX('UPTD PPA KabKota'!G$5:G$513,MATCH($D265,'UPTD PPA KabKota'!$C$5:$C$513,FALSE))</f>
        <v>BELUM ADA</v>
      </c>
      <c r="AY265" s="218" t="str">
        <f t="array" ref="AY265">INDEX('UPTD PPA KabKota'!H$5:H$513,MATCH($D265,'UPTD PPA KabKota'!$C$5:$C$513,FALSE))</f>
        <v>UPTD PPA</v>
      </c>
      <c r="AZ265" s="218" t="str">
        <f t="array" ref="AZ265">INDEX('UPTD PPA KabKota'!I$5:I$513,MATCH($D265,'UPTD PPA KabKota'!$C$5:$C$513,FALSE))</f>
        <v>Peraturan Bupati Tuban Nomor 13 Tahun 2024</v>
      </c>
      <c r="BA265" s="218">
        <f t="array" ref="BA265">INDEX('UPTD PPA KabKota'!J$5:J$513,MATCH($D265,'UPTD PPA KabKota'!$C$5:$C$513,FALSE))</f>
        <v>2024</v>
      </c>
      <c r="BB265" s="218" t="str">
        <f t="array" ref="BB265">INDEX('UPTD PPA KabKota'!K$5:K$513,MATCH($D265,'UPTD PPA KabKota'!$C$5:$C$513,FALSE))</f>
        <v>B</v>
      </c>
      <c r="BC265" s="218" t="str">
        <f t="array" ref="BC265">INDEX('UPTD PPA KabKota'!L$5:L$513,MATCH($D265,'UPTD PPA KabKota'!$C$5:$C$513,FALSE))</f>
        <v>BELUM ADA</v>
      </c>
      <c r="BD265" s="218" t="str">
        <f t="array" ref="BD265">INDEX('UPTD PPA KabKota'!M$5:M$513,MATCH($D265,'UPTD PPA KabKota'!$C$5:$C$513,FALSE))</f>
        <v>BELUM ADA</v>
      </c>
      <c r="BE265" s="218" t="str">
        <f t="array" ref="BE265">INDEX('UPTD PPA KabKota'!N$5:N$513,MATCH($D265,'UPTD PPA KabKota'!$C$5:$C$513,FALSE))</f>
        <v>BELUM ADA</v>
      </c>
      <c r="BF265" s="218" t="str">
        <f t="array" ref="BF265">INDEX('UPTD PPA KabKota'!O$5:O$513,MATCH($D265,'UPTD PPA KabKota'!$C$5:$C$513,FALSE))</f>
        <v>Bergabung dengan Kantor Dinas</v>
      </c>
      <c r="BG265" s="218" t="str">
        <f t="array" ref="BG265">INDEX('UPTD PPA KabKota'!P$5:P$513,MATCH($D265,'UPTD PPA KabKota'!$C$5:$C$513,FALSE))</f>
        <v>Milik Sendiri</v>
      </c>
      <c r="BH265" s="218" t="str">
        <f t="array" ref="BH265">INDEX('UPTD PPA KabKota'!Q$5:Q$513,MATCH($D265,'UPTD PPA KabKota'!$C$5:$C$513,FALSE))</f>
        <v>BELUM TERISI PERSONILNYA</v>
      </c>
      <c r="BI265" s="218" t="str">
        <f t="array" ref="BI265">INDEX('UPTD PPA KabKota'!R$5:R$513,MATCH($D265,'UPTD PPA KabKota'!$C$5:$C$513,FALSE))</f>
        <v>Tidak Ada</v>
      </c>
      <c r="BJ265" s="218" t="str">
        <f t="array" ref="BJ265">INDEX('UPTD PPA KabKota'!S$5:S$513,MATCH($D265,'UPTD PPA KabKota'!$C$5:$C$513,FALSE))</f>
        <v>Tidak Ada</v>
      </c>
      <c r="BK265" s="218" t="str">
        <f t="array" ref="BK265">INDEX('UPTD PPA KabKota'!T$5:T$513,MATCH($D265,'UPTD PPA KabKota'!$C$5:$C$513,FALSE))</f>
        <v>Tidak Ada</v>
      </c>
      <c r="BL265" s="218" t="str">
        <f t="array" ref="BL265">INDEX('UPTD PPA KabKota'!U$5:U$513,MATCH($D265,'UPTD PPA KabKota'!$C$5:$C$513,FALSE))</f>
        <v>Tidak Ada</v>
      </c>
      <c r="BM265" s="218" t="str">
        <f t="array" ref="BM265">INDEX('UPTD PPA KabKota'!V$5:V$513,MATCH($D265,'UPTD PPA KabKota'!$C$5:$C$513,FALSE))</f>
        <v>Tidak Ada</v>
      </c>
      <c r="BN265" s="218" t="str">
        <f t="array" ref="BN265">INDEX('UPTD PPA KabKota'!W$5:W$513,MATCH($D265,'UPTD PPA KabKota'!$C$5:$C$513,FALSE))</f>
        <v>Tidak Ada</v>
      </c>
      <c r="BO265" s="218" t="str">
        <f t="array" ref="BO265">INDEX('UPTD PPA KabKota'!X$5:X$513,MATCH($D265,'UPTD PPA KabKota'!$C$5:$C$513,FALSE))</f>
        <v>Tidak Ada</v>
      </c>
      <c r="BP265" s="218" t="str">
        <f t="array" ref="BP265">INDEX('UPTD PPA KabKota'!Y$5:Y$513,MATCH($D265,'UPTD PPA KabKota'!$C$5:$C$513,FALSE))</f>
        <v>Tidak Ada</v>
      </c>
      <c r="BQ265" s="218" t="str">
        <f t="array" ref="BQ265">INDEX('UPTD PPA KabKota'!Z$5:Z$513,MATCH($D265,'UPTD PPA KabKota'!$C$5:$C$513,FALSE))</f>
        <v>Tidak Ada</v>
      </c>
      <c r="BR265" s="218" t="str">
        <f t="array" ref="BR265">INDEX('UPTD PPA KabKota'!AA$5:AA$513,MATCH($D265,'UPTD PPA KabKota'!$C$5:$C$513,FALSE))</f>
        <v>Tidak Ada</v>
      </c>
      <c r="BS265" s="218" t="str">
        <f t="array" ref="BS265">INDEX('UPTD PPA KabKota'!AB$5:AB$513,MATCH($D265,'UPTD PPA KabKota'!$C$5:$C$513,FALSE))</f>
        <v>Tidak Ada</v>
      </c>
      <c r="BT265" s="218" t="str">
        <f t="array" ref="BT265">INDEX('UPTD PPA KabKota'!AC$5:AC$513,MATCH($D265,'UPTD PPA KabKota'!$C$5:$C$513,FALSE))</f>
        <v>Belum</v>
      </c>
      <c r="BU265" s="218" t="str">
        <f t="array" ref="BU265">INDEX('UPTD PPA KabKota'!AD$5:AD$513,MATCH($D265,'UPTD PPA KabKota'!$C$5:$C$513,FALSE))</f>
        <v>Belum</v>
      </c>
      <c r="BV265" s="218" t="str">
        <f t="array" ref="BV265">INDEX('UPTD PPA KabKota'!AE$5:AE$513,MATCH($D265,'UPTD PPA KabKota'!$C$5:$C$513,FALSE))</f>
        <v>Belum</v>
      </c>
      <c r="BW265" s="218" t="str">
        <f t="array" ref="BW265">INDEX('UPTD PPA KabKota'!AF$5:AF$513,MATCH($D265,'UPTD PPA KabKota'!$C$5:$C$513,FALSE))</f>
        <v>Belum</v>
      </c>
      <c r="BX265" s="218" t="str">
        <f t="array" ref="BX265">INDEX('UPTD PPA KabKota'!AG$5:AG$513,MATCH($D265,'UPTD PPA KabKota'!$C$5:$C$513,FALSE))</f>
        <v>Belum</v>
      </c>
      <c r="BY265" s="218" t="str">
        <f t="array" ref="BY265">INDEX('UPTD PPA KabKota'!AH$5:AH$513,MATCH($D265,'UPTD PPA KabKota'!$C$5:$C$513,FALSE))</f>
        <v>Belum</v>
      </c>
      <c r="BZ265" s="218" t="str">
        <f t="array" ref="BZ265">INDEX('UPTD PPA KabKota'!AI$5:AI$513,MATCH($D265,'UPTD PPA KabKota'!$C$5:$C$513,FALSE))</f>
        <v>Belum</v>
      </c>
      <c r="CA265" s="218" t="str">
        <f t="array" ref="CA265">INDEX('UPTD PPA KabKota'!AJ$5:AJ$513,MATCH($D265,'UPTD PPA KabKota'!$C$5:$C$513,FALSE))</f>
        <v>Belum</v>
      </c>
      <c r="CB265" s="218" t="str">
        <f t="array" ref="CB265">INDEX('UPTD PPA KabKota'!AK$5:AK$513,MATCH($D265,'UPTD PPA KabKota'!$C$5:$C$513,FALSE))</f>
        <v>Belum</v>
      </c>
      <c r="CC265" s="218" t="str">
        <f t="array" ref="CC265">INDEX('UPTD PPA KabKota'!AL$5:AL$513,MATCH($D265,'UPTD PPA KabKota'!$C$5:$C$513,FALSE))</f>
        <v>Belum</v>
      </c>
      <c r="CD265" s="218" t="str">
        <f t="array" ref="CD265">INDEX('UPTD PPA KabKota'!AM$5:AM$513,MATCH($D265,'UPTD PPA KabKota'!$C$5:$C$513,FALSE))</f>
        <v>Belum</v>
      </c>
      <c r="CE265" s="218" t="str">
        <f t="array" ref="CE265">INDEX('UPTD PPA KabKota'!AN$5:AN$513,MATCH($D265,'UPTD PPA KabKota'!$C$5:$C$513,FALSE))</f>
        <v>BELUM ADA</v>
      </c>
      <c r="CF265" s="218">
        <f t="array" ref="CF265">INDEX('UPTD PPA KabKota'!AO$5:AO$513,MATCH($D265,'UPTD PPA KabKota'!$C$5:$C$513,FALSE))</f>
        <v>0</v>
      </c>
      <c r="CG265" s="218" t="str">
        <f t="array" ref="CG265">INDEX('UPTD PPA KabKota'!AP$5:AP$513,MATCH($D265,'UPTD PPA KabKota'!$C$5:$C$513,FALSE))</f>
        <v/>
      </c>
      <c r="CH265" s="218" t="str">
        <f t="array" ref="CH265">INDEX('UPTD PPA KabKota'!AQ$5:AQ$513,MATCH($D265,'UPTD PPA KabKota'!$C$5:$C$513,FALSE))</f>
        <v/>
      </c>
      <c r="CI265" s="218" t="str">
        <f t="array" ref="CI265">INDEX('UPTD PPA KabKota'!AR$5:AR$513,MATCH($D265,'UPTD PPA KabKota'!$C$5:$C$513,FALSE))</f>
        <v/>
      </c>
      <c r="CJ265" s="218" t="str">
        <f t="array" ref="CJ265">INDEX('UPTD PPA KabKota'!AS$5:AS$513,MATCH($D265,'UPTD PPA KabKota'!$C$5:$C$513,FALSE))</f>
        <v/>
      </c>
      <c r="CK265" s="218" t="str">
        <f t="array" ref="CK265">INDEX('UPTD PPA KabKota'!AT$5:AT$513,MATCH($D265,'UPTD PPA KabKota'!$C$5:$C$513,FALSE))</f>
        <v/>
      </c>
      <c r="CL265" s="218" t="str">
        <f t="array" ref="CL265">INDEX('UPTD PPA KabKota'!AU$5:AU$513,MATCH($D265,'UPTD PPA KabKota'!$C$5:$C$513,FALSE))</f>
        <v/>
      </c>
      <c r="CM265" s="218" t="str">
        <f t="array" ref="CM265">INDEX('UPTD PPA KabKota'!AV$5:AV$513,MATCH($D265,'UPTD PPA KabKota'!$C$5:$C$513,FALSE))</f>
        <v/>
      </c>
      <c r="CN265" s="218" t="str">
        <f t="array" ref="CN265">INDEX('UPTD PPA KabKota'!AW$5:AW$513,MATCH($D265,'UPTD PPA KabKota'!$C$5:$C$513,FALSE))</f>
        <v/>
      </c>
      <c r="CO265" s="218" t="str">
        <f t="array" ref="CO265">INDEX('UPTD PPA KabKota'!AX$5:AX$513,MATCH($D265,'UPTD PPA KabKota'!$C$5:$C$513,FALSE))</f>
        <v/>
      </c>
      <c r="CP265" s="218" t="str">
        <f t="array" ref="CP265">INDEX('UPTD PPA KabKota'!AY$5:AY$513,MATCH($D265,'UPTD PPA KabKota'!$C$5:$C$513,FALSE))</f>
        <v>v</v>
      </c>
      <c r="CQ265" s="209" t="str">
        <f>IFERROR(__xludf.DUMMYFUNCTION("IF(ISBLANK($K265),"""",IF(REGEXMATCH($K265,""Peraturan""),""Ada"",IF(REGEXMATCH($K265,""Rekomendasi""),""Tidak Ada"", $K265)))
"),"Tidak Ada")</f>
        <v>Tidak Ada</v>
      </c>
      <c r="CR265" s="209" t="str">
        <f t="array" ref="CR265">index('UPTD PPA KabKota'!$BI$5:$BI$513,match($D265,'UPTD PPA KabKota'!$C$5:$C$513,false))</f>
        <v>Ada</v>
      </c>
      <c r="CS265" s="319" t="s">
        <v>21</v>
      </c>
    </row>
    <row r="266">
      <c r="A266" s="334">
        <v>260.0</v>
      </c>
      <c r="B266" s="334">
        <v>24.0</v>
      </c>
      <c r="C266" s="311" t="s">
        <v>4771</v>
      </c>
      <c r="D266" s="312" t="s">
        <v>2766</v>
      </c>
      <c r="E266" s="313"/>
      <c r="F266" s="218" t="str">
        <f t="array" ref="F266">INDEX('Ortala-KabKota'!F$2:F$415,MATCH($D266,'Ortala-KabKota'!$E$2:$E$415,FALSE))</f>
        <v>#N/A</v>
      </c>
      <c r="G266" s="218" t="str">
        <f t="array" ref="G266">INDEX('Ortala-KabKota'!G$2:G$415,MATCH($D266,'Ortala-KabKota'!$E$2:$E$415,FALSE))</f>
        <v>#N/A</v>
      </c>
      <c r="H266" s="218" t="str">
        <f t="array" ref="H266">INDEX('Ortala-KabKota'!H$2:H$415,MATCH($D266,'Ortala-KabKota'!$E$2:$E$415,FALSE))</f>
        <v>#N/A</v>
      </c>
      <c r="I266" s="218" t="str">
        <f t="array" ref="I266">INDEX('Ortala-KabKota'!I$2:I$415,MATCH($D266,'Ortala-KabKota'!$E$2:$E$415,FALSE))</f>
        <v>#N/A</v>
      </c>
      <c r="J266" s="218" t="str">
        <f t="array" ref="J266">INDEX('Ortala-KabKota'!J$2:J$415,MATCH($D266,'Ortala-KabKota'!$E$2:$E$415,FALSE))</f>
        <v>#N/A</v>
      </c>
      <c r="K266" s="218" t="str">
        <f t="array" ref="K266">INDEX('Ortala-KabKota'!K$2:K$415,MATCH($D266,'Ortala-KabKota'!$E$2:$E$415,FALSE))</f>
        <v>#N/A</v>
      </c>
      <c r="L266" s="218" t="str">
        <f t="array" ref="L266">INDEX('Ortala-KabKota'!L$2:L$415,MATCH($D266,'Ortala-KabKota'!$E$2:$E$415,FALSE))</f>
        <v>#N/A</v>
      </c>
      <c r="M266" s="218" t="str">
        <f t="array" ref="M266">INDEX('Ortala-KabKota'!M$2:M$415,MATCH($D266,'Ortala-KabKota'!$E$2:$E$415,FALSE))</f>
        <v>#N/A</v>
      </c>
      <c r="N266" s="218" t="str">
        <f t="array" ref="N266">INDEX('Ortala-KabKota'!N$2:N$415,MATCH($D266,'Ortala-KabKota'!$E$2:$E$415,FALSE))</f>
        <v>#N/A</v>
      </c>
      <c r="O266" s="218" t="str">
        <f t="array" ref="O266">INDEX('Ortala-KabKota'!O$2:O$415,MATCH($D266,'Ortala-KabKota'!$E$2:$E$415,FALSE))</f>
        <v>#N/A</v>
      </c>
      <c r="P266" s="218" t="str">
        <f t="array" ref="P266">INDEX('Ortala-KabKota'!P$2:P$415,MATCH($D266,'Ortala-KabKota'!$E$2:$E$415,FALSE))</f>
        <v>#N/A</v>
      </c>
      <c r="Q266" s="218" t="str">
        <f t="array" ref="Q266">INDEX('Ortala-KabKota'!Q$2:Q$415,MATCH($D266,'Ortala-KabKota'!$E$2:$E$415,FALSE))</f>
        <v>#N/A</v>
      </c>
      <c r="R266" s="218" t="str">
        <f t="array" ref="R266">INDEX('Ortala-KabKota'!R$2:R$415,MATCH($D266,'Ortala-KabKota'!$E$2:$E$415,FALSE))</f>
        <v>#N/A</v>
      </c>
      <c r="S266" s="218" t="str">
        <f t="array" ref="S266">INDEX('Ortala-KabKota'!S$2:S$415,MATCH($D266,'Ortala-KabKota'!$E$2:$E$415,FALSE))</f>
        <v>#N/A</v>
      </c>
      <c r="T266" s="218" t="str">
        <f t="array" ref="T266">INDEX('Ortala-KabKota'!T$2:T$415,MATCH($D266,'Ortala-KabKota'!$E$2:$E$415,FALSE))</f>
        <v>#N/A</v>
      </c>
      <c r="U266" s="218" t="str">
        <f t="array" ref="U266">INDEX('Ortala-KabKota'!U$2:U$415,MATCH($D266,'Ortala-KabKota'!$E$2:$E$415,FALSE))</f>
        <v>#N/A</v>
      </c>
      <c r="V266" s="218" t="str">
        <f t="array" ref="V266">INDEX('Ortala-KabKota'!V$2:V$415,MATCH($D266,'Ortala-KabKota'!$E$2:$E$415,FALSE))</f>
        <v>#N/A</v>
      </c>
      <c r="W266" s="218" t="str">
        <f t="array" ref="W266">INDEX('Ortala-KabKota'!W$2:W$415,MATCH($D266,'Ortala-KabKota'!$E$2:$E$415,FALSE))</f>
        <v>#N/A</v>
      </c>
      <c r="X266" s="218" t="str">
        <f t="array" ref="X266">INDEX('Ortala-KabKota'!X$2:X$415,MATCH($D266,'Ortala-KabKota'!$E$2:$E$415,FALSE))</f>
        <v>#N/A</v>
      </c>
      <c r="Y266" s="218" t="str">
        <f t="array" ref="Y266">INDEX('Ortala-KabKota'!Y$2:Y$415,MATCH($D266,'Ortala-KabKota'!$E$2:$E$415,FALSE))</f>
        <v>#N/A</v>
      </c>
      <c r="Z266" s="218" t="str">
        <f t="array" ref="Z266">INDEX('Ortala-KabKota'!Z$2:Z$415,MATCH($D266,'Ortala-KabKota'!$E$2:$E$415,FALSE))</f>
        <v>#N/A</v>
      </c>
      <c r="AA266" s="218" t="str">
        <f t="array" ref="AA266">INDEX('Ortala-KabKota'!AA$2:AA$415,MATCH($D266,'Ortala-KabKota'!$E$2:$E$415,FALSE))</f>
        <v>#N/A</v>
      </c>
      <c r="AB266" s="218" t="str">
        <f t="array" ref="AB266">INDEX('Ortala-KabKota'!AB$2:AB$415,MATCH($D266,'Ortala-KabKota'!$E$2:$E$415,FALSE))</f>
        <v>#N/A</v>
      </c>
      <c r="AC266" s="218" t="str">
        <f t="array" ref="AC266">INDEX('Ortala-KabKota'!AC$2:AC$415,MATCH($D266,'Ortala-KabKota'!$E$2:$E$415,FALSE))</f>
        <v>#N/A</v>
      </c>
      <c r="AD266" s="218" t="str">
        <f t="array" ref="AD266">INDEX('Ortala-KabKota'!AD$2:AD$415,MATCH($D266,'Ortala-KabKota'!$E$2:$E$415,FALSE))</f>
        <v>#N/A</v>
      </c>
      <c r="AE266" s="218" t="str">
        <f t="array" ref="AE266">INDEX('Ortala-KabKota'!AE$2:AE$415,MATCH($D266,'Ortala-KabKota'!$E$2:$E$415,FALSE))</f>
        <v>#N/A</v>
      </c>
      <c r="AF266" s="218" t="str">
        <f t="array" ref="AF266">INDEX('Ortala-KabKota'!AF$2:AF$415,MATCH($D266,'Ortala-KabKota'!$E$2:$E$415,FALSE))</f>
        <v>#N/A</v>
      </c>
      <c r="AG266" s="218" t="str">
        <f t="array" ref="AG266">INDEX('Ortala-KabKota'!AG$2:AG$415,MATCH($D266,'Ortala-KabKota'!$E$2:$E$415,FALSE))</f>
        <v>#N/A</v>
      </c>
      <c r="AH266" s="218" t="str">
        <f t="array" ref="AH266">INDEX('Ortala-KabKota'!AH$2:AH$415,MATCH($D266,'Ortala-KabKota'!$E$2:$E$415,FALSE))</f>
        <v>#N/A</v>
      </c>
      <c r="AI266" s="218" t="str">
        <f t="array" ref="AI266">INDEX('Ortala-KabKota'!AI$2:AI$415,MATCH($D266,'Ortala-KabKota'!$E$2:$E$415,FALSE))</f>
        <v>#N/A</v>
      </c>
      <c r="AJ266" s="218" t="str">
        <f t="array" ref="AJ266">INDEX('Ortala-KabKota'!AJ$2:AJ$415,MATCH($D266,'Ortala-KabKota'!$E$2:$E$415,FALSE))</f>
        <v>#N/A</v>
      </c>
      <c r="AK266" s="218" t="str">
        <f t="array" ref="AK266">INDEX('Ortala-KabKota'!AK$2:AK$415,MATCH($D266,'Ortala-KabKota'!$E$2:$E$415,FALSE))</f>
        <v>#N/A</v>
      </c>
      <c r="AL266" s="218" t="str">
        <f t="array" ref="AL266">INDEX('Ortala-KabKota'!AL$2:AL$415,MATCH($D266,'Ortala-KabKota'!$E$2:$E$415,FALSE))</f>
        <v>#N/A</v>
      </c>
      <c r="AM266" s="218" t="str">
        <f t="array" ref="AM266">INDEX('Ortala-KabKota'!AM$2:AM$415,MATCH($D266,'Ortala-KabKota'!$E$2:$E$415,FALSE))</f>
        <v>#N/A</v>
      </c>
      <c r="AN266" s="218" t="str">
        <f t="array" ref="AN266">INDEX('Ortala-KabKota'!AN$2:AN$415,MATCH($D266,'Ortala-KabKota'!$E$2:$E$415,FALSE))</f>
        <v>#N/A</v>
      </c>
      <c r="AO266" s="218" t="str">
        <f t="array" ref="AO266">INDEX('Ortala-KabKota'!AO$2:AO$415,MATCH($D266,'Ortala-KabKota'!$E$2:$E$415,FALSE))</f>
        <v>#N/A</v>
      </c>
      <c r="AP266" s="218" t="str">
        <f t="array" ref="AP266">INDEX('Ortala-KabKota'!AP$2:AP$415,MATCH($D266,'Ortala-KabKota'!$E$2:$E$415,FALSE))</f>
        <v>#N/A</v>
      </c>
      <c r="AQ266" s="218" t="str">
        <f t="array" ref="AQ266">INDEX('Ortala-KabKota'!AQ$2:AQ$415,MATCH($D266,'Ortala-KabKota'!$E$2:$E$415,FALSE))</f>
        <v>#N/A</v>
      </c>
      <c r="AR266" s="218" t="str">
        <f t="array" ref="AR266">INDEX('Ortala-KabKota'!AR$2:AR$415,MATCH($D266,'Ortala-KabKota'!$E$2:$E$415,FALSE))</f>
        <v>#N/A</v>
      </c>
      <c r="AS266" s="218" t="str">
        <f t="array" ref="AS266">INDEX('Ortala-KabKota'!AS$2:AS$415,MATCH($D266,'Ortala-KabKota'!$E$2:$E$415,FALSE))</f>
        <v>#N/A</v>
      </c>
      <c r="AT266" s="218" t="str">
        <f t="array" ref="AT266">INDEX('Ortala-KabKota'!AT$2:AT$415,MATCH($D266,'Ortala-KabKota'!$E$2:$E$415,FALSE))</f>
        <v>#N/A</v>
      </c>
      <c r="AU266" s="218" t="str">
        <f t="array" ref="AU266">INDEX('UPTD PPA KabKota'!D$5:D$513,MATCH($D266,'UPTD PPA KabKota'!$C$5:$C$513,FALSE))</f>
        <v/>
      </c>
      <c r="AV266" s="218" t="str">
        <f t="array" ref="AV266">INDEX('UPTD PPA KabKota'!E$5:E$513,MATCH($D266,'UPTD PPA KabKota'!$C$5:$C$513,FALSE))</f>
        <v/>
      </c>
      <c r="AW266" s="218" t="str">
        <f t="array" ref="AW266">INDEX('UPTD PPA KabKota'!F$5:F$513,MATCH($D266,'UPTD PPA KabKota'!$C$5:$C$513,FALSE))</f>
        <v/>
      </c>
      <c r="AX266" s="218" t="str">
        <f t="array" ref="AX266">INDEX('UPTD PPA KabKota'!G$5:G$513,MATCH($D266,'UPTD PPA KabKota'!$C$5:$C$513,FALSE))</f>
        <v/>
      </c>
      <c r="AY266" s="218" t="str">
        <f t="array" ref="AY266">INDEX('UPTD PPA KabKota'!H$5:H$513,MATCH($D266,'UPTD PPA KabKota'!$C$5:$C$513,FALSE))</f>
        <v/>
      </c>
      <c r="AZ266" s="218" t="str">
        <f t="array" ref="AZ266">INDEX('UPTD PPA KabKota'!I$5:I$513,MATCH($D266,'UPTD PPA KabKota'!$C$5:$C$513,FALSE))</f>
        <v/>
      </c>
      <c r="BA266" s="218" t="str">
        <f t="array" ref="BA266">INDEX('UPTD PPA KabKota'!J$5:J$513,MATCH($D266,'UPTD PPA KabKota'!$C$5:$C$513,FALSE))</f>
        <v/>
      </c>
      <c r="BB266" s="218" t="str">
        <f t="array" ref="BB266">INDEX('UPTD PPA KabKota'!K$5:K$513,MATCH($D266,'UPTD PPA KabKota'!$C$5:$C$513,FALSE))</f>
        <v/>
      </c>
      <c r="BC266" s="218" t="str">
        <f t="array" ref="BC266">INDEX('UPTD PPA KabKota'!L$5:L$513,MATCH($D266,'UPTD PPA KabKota'!$C$5:$C$513,FALSE))</f>
        <v/>
      </c>
      <c r="BD266" s="218" t="str">
        <f t="array" ref="BD266">INDEX('UPTD PPA KabKota'!M$5:M$513,MATCH($D266,'UPTD PPA KabKota'!$C$5:$C$513,FALSE))</f>
        <v/>
      </c>
      <c r="BE266" s="218" t="str">
        <f t="array" ref="BE266">INDEX('UPTD PPA KabKota'!N$5:N$513,MATCH($D266,'UPTD PPA KabKota'!$C$5:$C$513,FALSE))</f>
        <v/>
      </c>
      <c r="BF266" s="218" t="str">
        <f t="array" ref="BF266">INDEX('UPTD PPA KabKota'!O$5:O$513,MATCH($D266,'UPTD PPA KabKota'!$C$5:$C$513,FALSE))</f>
        <v/>
      </c>
      <c r="BG266" s="218" t="str">
        <f t="array" ref="BG266">INDEX('UPTD PPA KabKota'!P$5:P$513,MATCH($D266,'UPTD PPA KabKota'!$C$5:$C$513,FALSE))</f>
        <v/>
      </c>
      <c r="BH266" s="218" t="str">
        <f t="array" ref="BH266">INDEX('UPTD PPA KabKota'!Q$5:Q$513,MATCH($D266,'UPTD PPA KabKota'!$C$5:$C$513,FALSE))</f>
        <v/>
      </c>
      <c r="BI266" s="218" t="str">
        <f t="array" ref="BI266">INDEX('UPTD PPA KabKota'!R$5:R$513,MATCH($D266,'UPTD PPA KabKota'!$C$5:$C$513,FALSE))</f>
        <v/>
      </c>
      <c r="BJ266" s="218" t="str">
        <f t="array" ref="BJ266">INDEX('UPTD PPA KabKota'!S$5:S$513,MATCH($D266,'UPTD PPA KabKota'!$C$5:$C$513,FALSE))</f>
        <v/>
      </c>
      <c r="BK266" s="218" t="str">
        <f t="array" ref="BK266">INDEX('UPTD PPA KabKota'!T$5:T$513,MATCH($D266,'UPTD PPA KabKota'!$C$5:$C$513,FALSE))</f>
        <v/>
      </c>
      <c r="BL266" s="218" t="str">
        <f t="array" ref="BL266">INDEX('UPTD PPA KabKota'!U$5:U$513,MATCH($D266,'UPTD PPA KabKota'!$C$5:$C$513,FALSE))</f>
        <v/>
      </c>
      <c r="BM266" s="218" t="str">
        <f t="array" ref="BM266">INDEX('UPTD PPA KabKota'!V$5:V$513,MATCH($D266,'UPTD PPA KabKota'!$C$5:$C$513,FALSE))</f>
        <v/>
      </c>
      <c r="BN266" s="218" t="str">
        <f t="array" ref="BN266">INDEX('UPTD PPA KabKota'!W$5:W$513,MATCH($D266,'UPTD PPA KabKota'!$C$5:$C$513,FALSE))</f>
        <v/>
      </c>
      <c r="BO266" s="218" t="str">
        <f t="array" ref="BO266">INDEX('UPTD PPA KabKota'!X$5:X$513,MATCH($D266,'UPTD PPA KabKota'!$C$5:$C$513,FALSE))</f>
        <v/>
      </c>
      <c r="BP266" s="218" t="str">
        <f t="array" ref="BP266">INDEX('UPTD PPA KabKota'!Y$5:Y$513,MATCH($D266,'UPTD PPA KabKota'!$C$5:$C$513,FALSE))</f>
        <v/>
      </c>
      <c r="BQ266" s="218" t="str">
        <f t="array" ref="BQ266">INDEX('UPTD PPA KabKota'!Z$5:Z$513,MATCH($D266,'UPTD PPA KabKota'!$C$5:$C$513,FALSE))</f>
        <v/>
      </c>
      <c r="BR266" s="218" t="str">
        <f t="array" ref="BR266">INDEX('UPTD PPA KabKota'!AA$5:AA$513,MATCH($D266,'UPTD PPA KabKota'!$C$5:$C$513,FALSE))</f>
        <v/>
      </c>
      <c r="BS266" s="218" t="str">
        <f t="array" ref="BS266">INDEX('UPTD PPA KabKota'!AB$5:AB$513,MATCH($D266,'UPTD PPA KabKota'!$C$5:$C$513,FALSE))</f>
        <v/>
      </c>
      <c r="BT266" s="218" t="str">
        <f t="array" ref="BT266">INDEX('UPTD PPA KabKota'!AC$5:AC$513,MATCH($D266,'UPTD PPA KabKota'!$C$5:$C$513,FALSE))</f>
        <v/>
      </c>
      <c r="BU266" s="218" t="str">
        <f t="array" ref="BU266">INDEX('UPTD PPA KabKota'!AD$5:AD$513,MATCH($D266,'UPTD PPA KabKota'!$C$5:$C$513,FALSE))</f>
        <v/>
      </c>
      <c r="BV266" s="218" t="str">
        <f t="array" ref="BV266">INDEX('UPTD PPA KabKota'!AE$5:AE$513,MATCH($D266,'UPTD PPA KabKota'!$C$5:$C$513,FALSE))</f>
        <v/>
      </c>
      <c r="BW266" s="218" t="str">
        <f t="array" ref="BW266">INDEX('UPTD PPA KabKota'!AF$5:AF$513,MATCH($D266,'UPTD PPA KabKota'!$C$5:$C$513,FALSE))</f>
        <v/>
      </c>
      <c r="BX266" s="218" t="str">
        <f t="array" ref="BX266">INDEX('UPTD PPA KabKota'!AG$5:AG$513,MATCH($D266,'UPTD PPA KabKota'!$C$5:$C$513,FALSE))</f>
        <v/>
      </c>
      <c r="BY266" s="218" t="str">
        <f t="array" ref="BY266">INDEX('UPTD PPA KabKota'!AH$5:AH$513,MATCH($D266,'UPTD PPA KabKota'!$C$5:$C$513,FALSE))</f>
        <v/>
      </c>
      <c r="BZ266" s="218" t="str">
        <f t="array" ref="BZ266">INDEX('UPTD PPA KabKota'!AI$5:AI$513,MATCH($D266,'UPTD PPA KabKota'!$C$5:$C$513,FALSE))</f>
        <v/>
      </c>
      <c r="CA266" s="218" t="str">
        <f t="array" ref="CA266">INDEX('UPTD PPA KabKota'!AJ$5:AJ$513,MATCH($D266,'UPTD PPA KabKota'!$C$5:$C$513,FALSE))</f>
        <v/>
      </c>
      <c r="CB266" s="218" t="str">
        <f t="array" ref="CB266">INDEX('UPTD PPA KabKota'!AK$5:AK$513,MATCH($D266,'UPTD PPA KabKota'!$C$5:$C$513,FALSE))</f>
        <v/>
      </c>
      <c r="CC266" s="218" t="str">
        <f t="array" ref="CC266">INDEX('UPTD PPA KabKota'!AL$5:AL$513,MATCH($D266,'UPTD PPA KabKota'!$C$5:$C$513,FALSE))</f>
        <v/>
      </c>
      <c r="CD266" s="218" t="str">
        <f t="array" ref="CD266">INDEX('UPTD PPA KabKota'!AM$5:AM$513,MATCH($D266,'UPTD PPA KabKota'!$C$5:$C$513,FALSE))</f>
        <v/>
      </c>
      <c r="CE266" s="218" t="str">
        <f t="array" ref="CE266">INDEX('UPTD PPA KabKota'!AN$5:AN$513,MATCH($D266,'UPTD PPA KabKota'!$C$5:$C$513,FALSE))</f>
        <v/>
      </c>
      <c r="CF266" s="218" t="str">
        <f t="array" ref="CF266">INDEX('UPTD PPA KabKota'!AO$5:AO$513,MATCH($D266,'UPTD PPA KabKota'!$C$5:$C$513,FALSE))</f>
        <v/>
      </c>
      <c r="CG266" s="218" t="str">
        <f t="array" ref="CG266">INDEX('UPTD PPA KabKota'!AP$5:AP$513,MATCH($D266,'UPTD PPA KabKota'!$C$5:$C$513,FALSE))</f>
        <v/>
      </c>
      <c r="CH266" s="218" t="str">
        <f t="array" ref="CH266">INDEX('UPTD PPA KabKota'!AQ$5:AQ$513,MATCH($D266,'UPTD PPA KabKota'!$C$5:$C$513,FALSE))</f>
        <v/>
      </c>
      <c r="CI266" s="218" t="str">
        <f t="array" ref="CI266">INDEX('UPTD PPA KabKota'!AR$5:AR$513,MATCH($D266,'UPTD PPA KabKota'!$C$5:$C$513,FALSE))</f>
        <v/>
      </c>
      <c r="CJ266" s="218" t="str">
        <f t="array" ref="CJ266">INDEX('UPTD PPA KabKota'!AS$5:AS$513,MATCH($D266,'UPTD PPA KabKota'!$C$5:$C$513,FALSE))</f>
        <v/>
      </c>
      <c r="CK266" s="218" t="str">
        <f t="array" ref="CK266">INDEX('UPTD PPA KabKota'!AT$5:AT$513,MATCH($D266,'UPTD PPA KabKota'!$C$5:$C$513,FALSE))</f>
        <v/>
      </c>
      <c r="CL266" s="218" t="str">
        <f t="array" ref="CL266">INDEX('UPTD PPA KabKota'!AU$5:AU$513,MATCH($D266,'UPTD PPA KabKota'!$C$5:$C$513,FALSE))</f>
        <v/>
      </c>
      <c r="CM266" s="218" t="str">
        <f t="array" ref="CM266">INDEX('UPTD PPA KabKota'!AV$5:AV$513,MATCH($D266,'UPTD PPA KabKota'!$C$5:$C$513,FALSE))</f>
        <v/>
      </c>
      <c r="CN266" s="218" t="str">
        <f t="array" ref="CN266">INDEX('UPTD PPA KabKota'!AW$5:AW$513,MATCH($D266,'UPTD PPA KabKota'!$C$5:$C$513,FALSE))</f>
        <v/>
      </c>
      <c r="CO266" s="218" t="str">
        <f t="array" ref="CO266">INDEX('UPTD PPA KabKota'!AX$5:AX$513,MATCH($D266,'UPTD PPA KabKota'!$C$5:$C$513,FALSE))</f>
        <v/>
      </c>
      <c r="CP266" s="218" t="str">
        <f t="array" ref="CP266">INDEX('UPTD PPA KabKota'!AY$5:AY$513,MATCH($D266,'UPTD PPA KabKota'!$C$5:$C$513,FALSE))</f>
        <v/>
      </c>
      <c r="CQ266" s="209" t="str">
        <f>IFERROR(__xludf.DUMMYFUNCTION("IF(ISBLANK($K266),"""",IF(REGEXMATCH($K266,""Peraturan""),""Ada"",IF(REGEXMATCH($K266,""Rekomendasi""),""Tidak Ada"", $K266)))
"),"#N/A")</f>
        <v>#N/A</v>
      </c>
      <c r="CR266" s="209" t="str">
        <f t="array" ref="CR266">index('UPTD PPA KabKota'!$BI$5:$BI$513,match($D266,'UPTD PPA KabKota'!$C$5:$C$513,false))</f>
        <v>Tidak Ada</v>
      </c>
      <c r="CS266" s="314" t="str">
        <f t="shared" ref="CS266:CS271" si="42">IFS(CQ266="Ada","Ada",CR266="Ada","Ada",CR266="Tidak Ada","Tidak Ada")</f>
        <v>#N/A</v>
      </c>
    </row>
    <row r="267">
      <c r="A267" s="334">
        <v>261.0</v>
      </c>
      <c r="B267" s="334">
        <v>25.0</v>
      </c>
      <c r="C267" s="311" t="s">
        <v>4771</v>
      </c>
      <c r="D267" s="312" t="s">
        <v>2528</v>
      </c>
      <c r="E267" s="315">
        <v>45748.0</v>
      </c>
      <c r="F267" s="218" t="str">
        <f t="array" ref="F267">INDEX('Ortala-KabKota'!F$2:F$415,MATCH($D267,'Ortala-KabKota'!$E$2:$E$415,FALSE))</f>
        <v>Ratna Faizah/ 081219859309</v>
      </c>
      <c r="G267" s="218" t="str">
        <f t="array" ref="G267">INDEX('Ortala-KabKota'!G$2:G$415,MATCH($D267,'Ortala-KabKota'!$E$2:$E$415,FALSE))</f>
        <v/>
      </c>
      <c r="H267" s="218" t="str">
        <f t="array" ref="H267">INDEX('Ortala-KabKota'!H$2:H$415,MATCH($D267,'Ortala-KabKota'!$E$2:$E$415,FALSE))</f>
        <v/>
      </c>
      <c r="I267" s="218" t="str">
        <f t="array" ref="I267">INDEX('Ortala-KabKota'!I$2:I$415,MATCH($D267,'Ortala-KabKota'!$E$2:$E$415,FALSE))</f>
        <v/>
      </c>
      <c r="J267" s="218" t="str">
        <f t="array" ref="J267">INDEX('Ortala-KabKota'!J$2:J$415,MATCH($D267,'Ortala-KabKota'!$E$2:$E$415,FALSE))</f>
        <v/>
      </c>
      <c r="K267" s="218" t="str">
        <f t="array" ref="K267">INDEX('Ortala-KabKota'!K$2:K$415,MATCH($D267,'Ortala-KabKota'!$E$2:$E$415,FALSE))</f>
        <v>Peraturan Bupati Gresik Nomor 86 Tahun 2022</v>
      </c>
      <c r="L267" s="218">
        <f t="array" ref="L267">INDEX('Ortala-KabKota'!L$2:L$415,MATCH($D267,'Ortala-KabKota'!$E$2:$E$415,FALSE))</f>
        <v>2022</v>
      </c>
      <c r="M267" s="218" t="str">
        <f t="array" ref="M267">INDEX('Ortala-KabKota'!M$2:M$415,MATCH($D267,'Ortala-KabKota'!$E$2:$E$415,FALSE))</f>
        <v>B</v>
      </c>
      <c r="N267" s="218" t="str">
        <f t="array" ref="N267">INDEX('Ortala-KabKota'!N$2:N$415,MATCH($D267,'Ortala-KabKota'!$E$2:$E$415,FALSE))</f>
        <v>Ningsih/ ‎082140850564</v>
      </c>
      <c r="O267" s="218" t="str">
        <f t="array" ref="O267">INDEX('Ortala-KabKota'!O$2:O$415,MATCH($D267,'Ortala-KabKota'!$E$2:$E$415,FALSE))</f>
        <v/>
      </c>
      <c r="P267" s="218" t="str">
        <f t="array" ref="P267">INDEX('Ortala-KabKota'!P$2:P$415,MATCH($D267,'Ortala-KabKota'!$E$2:$E$415,FALSE))</f>
        <v/>
      </c>
      <c r="Q267" s="218" t="str">
        <f t="array" ref="Q267">INDEX('Ortala-KabKota'!Q$2:Q$415,MATCH($D267,'Ortala-KabKota'!$E$2:$E$415,FALSE))</f>
        <v/>
      </c>
      <c r="R267" s="218" t="str">
        <f t="array" ref="R267">INDEX('Ortala-KabKota'!R$2:R$415,MATCH($D267,'Ortala-KabKota'!$E$2:$E$415,FALSE))</f>
        <v/>
      </c>
      <c r="S267" s="218" t="str">
        <f t="array" ref="S267">INDEX('Ortala-KabKota'!S$2:S$415,MATCH($D267,'Ortala-KabKota'!$E$2:$E$415,FALSE))</f>
        <v/>
      </c>
      <c r="T267" s="218" t="str">
        <f t="array" ref="T267">INDEX('Ortala-KabKota'!T$2:T$415,MATCH($D267,'Ortala-KabKota'!$E$2:$E$415,FALSE))</f>
        <v/>
      </c>
      <c r="U267" s="218" t="str">
        <f t="array" ref="U267">INDEX('Ortala-KabKota'!U$2:U$415,MATCH($D267,'Ortala-KabKota'!$E$2:$E$415,FALSE))</f>
        <v/>
      </c>
      <c r="V267" s="218" t="str">
        <f t="array" ref="V267">INDEX('Ortala-KabKota'!V$2:V$415,MATCH($D267,'Ortala-KabKota'!$E$2:$E$415,FALSE))</f>
        <v/>
      </c>
      <c r="W267" s="218" t="str">
        <f t="array" ref="W267">INDEX('Ortala-KabKota'!W$2:W$415,MATCH($D267,'Ortala-KabKota'!$E$2:$E$415,FALSE))</f>
        <v/>
      </c>
      <c r="X267" s="218" t="str">
        <f t="array" ref="X267">INDEX('Ortala-KabKota'!X$2:X$415,MATCH($D267,'Ortala-KabKota'!$E$2:$E$415,FALSE))</f>
        <v/>
      </c>
      <c r="Y267" s="218" t="str">
        <f t="array" ref="Y267">INDEX('Ortala-KabKota'!Y$2:Y$415,MATCH($D267,'Ortala-KabKota'!$E$2:$E$415,FALSE))</f>
        <v/>
      </c>
      <c r="Z267" s="218" t="str">
        <f t="array" ref="Z267">INDEX('Ortala-KabKota'!Z$2:Z$415,MATCH($D267,'Ortala-KabKota'!$E$2:$E$415,FALSE))</f>
        <v/>
      </c>
      <c r="AA267" s="218" t="str">
        <f t="array" ref="AA267">INDEX('Ortala-KabKota'!AA$2:AA$415,MATCH($D267,'Ortala-KabKota'!$E$2:$E$415,FALSE))</f>
        <v/>
      </c>
      <c r="AB267" s="218" t="str">
        <f t="array" ref="AB267">INDEX('Ortala-KabKota'!AB$2:AB$415,MATCH($D267,'Ortala-KabKota'!$E$2:$E$415,FALSE))</f>
        <v/>
      </c>
      <c r="AC267" s="218" t="str">
        <f t="array" ref="AC267">INDEX('Ortala-KabKota'!AC$2:AC$415,MATCH($D267,'Ortala-KabKota'!$E$2:$E$415,FALSE))</f>
        <v/>
      </c>
      <c r="AD267" s="218" t="str">
        <f t="array" ref="AD267">INDEX('Ortala-KabKota'!AD$2:AD$415,MATCH($D267,'Ortala-KabKota'!$E$2:$E$415,FALSE))</f>
        <v/>
      </c>
      <c r="AE267" s="218" t="str">
        <f t="array" ref="AE267">INDEX('Ortala-KabKota'!AE$2:AE$415,MATCH($D267,'Ortala-KabKota'!$E$2:$E$415,FALSE))</f>
        <v/>
      </c>
      <c r="AF267" s="218" t="str">
        <f t="array" ref="AF267">INDEX('Ortala-KabKota'!AF$2:AF$415,MATCH($D267,'Ortala-KabKota'!$E$2:$E$415,FALSE))</f>
        <v/>
      </c>
      <c r="AG267" s="218" t="str">
        <f t="array" ref="AG267">INDEX('Ortala-KabKota'!AG$2:AG$415,MATCH($D267,'Ortala-KabKota'!$E$2:$E$415,FALSE))</f>
        <v/>
      </c>
      <c r="AH267" s="218" t="str">
        <f t="array" ref="AH267">INDEX('Ortala-KabKota'!AH$2:AH$415,MATCH($D267,'Ortala-KabKota'!$E$2:$E$415,FALSE))</f>
        <v/>
      </c>
      <c r="AI267" s="218" t="str">
        <f t="array" ref="AI267">INDEX('Ortala-KabKota'!AI$2:AI$415,MATCH($D267,'Ortala-KabKota'!$E$2:$E$415,FALSE))</f>
        <v/>
      </c>
      <c r="AJ267" s="218" t="str">
        <f t="array" ref="AJ267">INDEX('Ortala-KabKota'!AJ$2:AJ$415,MATCH($D267,'Ortala-KabKota'!$E$2:$E$415,FALSE))</f>
        <v/>
      </c>
      <c r="AK267" s="218" t="str">
        <f t="array" ref="AK267">INDEX('Ortala-KabKota'!AK$2:AK$415,MATCH($D267,'Ortala-KabKota'!$E$2:$E$415,FALSE))</f>
        <v/>
      </c>
      <c r="AL267" s="218" t="str">
        <f t="array" ref="AL267">INDEX('Ortala-KabKota'!AL$2:AL$415,MATCH($D267,'Ortala-KabKota'!$E$2:$E$415,FALSE))</f>
        <v/>
      </c>
      <c r="AM267" s="218" t="str">
        <f t="array" ref="AM267">INDEX('Ortala-KabKota'!AM$2:AM$415,MATCH($D267,'Ortala-KabKota'!$E$2:$E$415,FALSE))</f>
        <v/>
      </c>
      <c r="AN267" s="218" t="str">
        <f t="array" ref="AN267">INDEX('Ortala-KabKota'!AN$2:AN$415,MATCH($D267,'Ortala-KabKota'!$E$2:$E$415,FALSE))</f>
        <v/>
      </c>
      <c r="AO267" s="218" t="str">
        <f t="array" ref="AO267">INDEX('Ortala-KabKota'!AO$2:AO$415,MATCH($D267,'Ortala-KabKota'!$E$2:$E$415,FALSE))</f>
        <v/>
      </c>
      <c r="AP267" s="218" t="str">
        <f t="array" ref="AP267">INDEX('Ortala-KabKota'!AP$2:AP$415,MATCH($D267,'Ortala-KabKota'!$E$2:$E$415,FALSE))</f>
        <v/>
      </c>
      <c r="AQ267" s="218" t="str">
        <f t="array" ref="AQ267">INDEX('Ortala-KabKota'!AQ$2:AQ$415,MATCH($D267,'Ortala-KabKota'!$E$2:$E$415,FALSE))</f>
        <v/>
      </c>
      <c r="AR267" s="218" t="str">
        <f t="array" ref="AR267">INDEX('Ortala-KabKota'!AR$2:AR$415,MATCH($D267,'Ortala-KabKota'!$E$2:$E$415,FALSE))</f>
        <v/>
      </c>
      <c r="AS267" s="218" t="str">
        <f t="array" ref="AS267">INDEX('Ortala-KabKota'!AS$2:AS$415,MATCH($D267,'Ortala-KabKota'!$E$2:$E$415,FALSE))</f>
        <v/>
      </c>
      <c r="AT267" s="218" t="str">
        <f t="array" ref="AT267">INDEX('Ortala-KabKota'!AT$2:AT$415,MATCH($D267,'Ortala-KabKota'!$E$2:$E$415,FALSE))</f>
        <v/>
      </c>
      <c r="AU267" s="218" t="str">
        <f t="array" ref="AU267">INDEX('UPTD PPA KabKota'!D$5:D$513,MATCH($D267,'UPTD PPA KabKota'!$C$5:$C$513,FALSE))</f>
        <v>Ratna Faizah, S.Th.I</v>
      </c>
      <c r="AV267" s="218" t="str">
        <f t="array" ref="AV267">INDEX('UPTD PPA KabKota'!E$5:E$513,MATCH($D267,'UPTD PPA KabKota'!$C$5:$C$513,FALSE))</f>
        <v>Jalan dr. Wahiddin SH. No. 241</v>
      </c>
      <c r="AW267" s="218" t="str">
        <f t="array" ref="AW267">INDEX('UPTD PPA KabKota'!F$5:F$513,MATCH($D267,'UPTD PPA KabKota'!$C$5:$C$513,FALSE))</f>
        <v>0313930094</v>
      </c>
      <c r="AX267" s="218" t="str">
        <f t="array" ref="AX267">INDEX('UPTD PPA KabKota'!G$5:G$513,MATCH($D267,'UPTD PPA KabKota'!$C$5:$C$513,FALSE))</f>
        <v>08182626759</v>
      </c>
      <c r="AY267" s="218" t="str">
        <f t="array" ref="AY267">INDEX('UPTD PPA KabKota'!H$5:H$513,MATCH($D267,'UPTD PPA KabKota'!$C$5:$C$513,FALSE))</f>
        <v>821.2/24/437.79/Kep/2023</v>
      </c>
      <c r="AZ267" s="218" t="str">
        <f t="array" ref="AZ267">INDEX('UPTD PPA KabKota'!I$5:I$513,MATCH($D267,'UPTD PPA KabKota'!$C$5:$C$513,FALSE))</f>
        <v>Peraturan Bupati Nomor 86 Tahun 2022 tentang Kedudukan, Susunan Organisasi, Tugas, Fungsi, dan Tata Kerja Unit Pelaksana Teknis pada Dinas Keluarga Berencana, Pemberdayaan Perempuan dan Perlindungan Anak Kabupaten Gresik</v>
      </c>
      <c r="BA267" s="218">
        <f t="array" ref="BA267">INDEX('UPTD PPA KabKota'!J$5:J$513,MATCH($D267,'UPTD PPA KabKota'!$C$5:$C$513,FALSE))</f>
        <v>2022</v>
      </c>
      <c r="BB267" s="218" t="str">
        <f t="array" ref="BB267">INDEX('UPTD PPA KabKota'!K$5:K$513,MATCH($D267,'UPTD PPA KabKota'!$C$5:$C$513,FALSE))</f>
        <v>B</v>
      </c>
      <c r="BC267" s="218" t="str">
        <f t="array" ref="BC267">INDEX('UPTD PPA KabKota'!L$5:L$513,MATCH($D267,'UPTD PPA KabKota'!$C$5:$C$513,FALSE))</f>
        <v>081233592209</v>
      </c>
      <c r="BD267" s="316" t="str">
        <f t="array" ref="BD267">INDEX('UPTD PPA KabKota'!M$5:M$513,MATCH($D267,'UPTD PPA KabKota'!$C$5:$C$513,FALSE))</f>
        <v>uptppagresik@gmail.com</v>
      </c>
      <c r="BE267" s="218" t="str">
        <f t="array" ref="BE267">INDEX('UPTD PPA KabKota'!N$5:N$513,MATCH($D267,'UPTD PPA KabKota'!$C$5:$C$513,FALSE))</f>
        <v>1. Kepala UPT PPA
2. Jabatan Fungsional Tertentu (Konselor Hukum, Konselor Psikologi, Mediator, Pengelola Data, Pengadministrasian Umum, Penjaga Shelter (Status THL))</v>
      </c>
      <c r="BF267" s="218" t="str">
        <f t="array" ref="BF267">INDEX('UPTD PPA KabKota'!O$5:O$513,MATCH($D267,'UPTD PPA KabKota'!$C$5:$C$513,FALSE))</f>
        <v>MANDIRI</v>
      </c>
      <c r="BG267" s="218" t="str">
        <f t="array" ref="BG267">INDEX('UPTD PPA KabKota'!P$5:P$513,MATCH($D267,'UPTD PPA KabKota'!$C$5:$C$513,FALSE))</f>
        <v>MILIK SENDIRI</v>
      </c>
      <c r="BH267" s="218" t="str">
        <f t="array" ref="BH267">INDEX('UPTD PPA KabKota'!Q$5:Q$513,MATCH($D267,'UPTD PPA KabKota'!$C$5:$C$513,FALSE))</f>
        <v>Pemerintah Daerah</v>
      </c>
      <c r="BI267" s="218" t="str">
        <f t="array" ref="BI267">INDEX('UPTD PPA KabKota'!R$5:R$513,MATCH($D267,'UPTD PPA KabKota'!$C$5:$C$513,FALSE))</f>
        <v>Tidak Ada</v>
      </c>
      <c r="BJ267" s="218" t="str">
        <f t="array" ref="BJ267">INDEX('UPTD PPA KabKota'!S$5:S$513,MATCH($D267,'UPTD PPA KabKota'!$C$5:$C$513,FALSE))</f>
        <v>Ada</v>
      </c>
      <c r="BK267" s="218" t="str">
        <f t="array" ref="BK267">INDEX('UPTD PPA KabKota'!T$5:T$513,MATCH($D267,'UPTD PPA KabKota'!$C$5:$C$513,FALSE))</f>
        <v>Tidak Ada</v>
      </c>
      <c r="BL267" s="218" t="str">
        <f t="array" ref="BL267">INDEX('UPTD PPA KabKota'!U$5:U$513,MATCH($D267,'UPTD PPA KabKota'!$C$5:$C$513,FALSE))</f>
        <v>Ada</v>
      </c>
      <c r="BM267" s="218" t="str">
        <f t="array" ref="BM267">INDEX('UPTD PPA KabKota'!V$5:V$513,MATCH($D267,'UPTD PPA KabKota'!$C$5:$C$513,FALSE))</f>
        <v>Tidak Ada</v>
      </c>
      <c r="BN267" s="218" t="str">
        <f t="array" ref="BN267">INDEX('UPTD PPA KabKota'!W$5:W$513,MATCH($D267,'UPTD PPA KabKota'!$C$5:$C$513,FALSE))</f>
        <v>Ada</v>
      </c>
      <c r="BO267" s="218" t="str">
        <f t="array" ref="BO267">INDEX('UPTD PPA KabKota'!X$5:X$513,MATCH($D267,'UPTD PPA KabKota'!$C$5:$C$513,FALSE))</f>
        <v>Ada</v>
      </c>
      <c r="BP267" s="218" t="str">
        <f t="array" ref="BP267">INDEX('UPTD PPA KabKota'!Y$5:Y$513,MATCH($D267,'UPTD PPA KabKota'!$C$5:$C$513,FALSE))</f>
        <v>Ada</v>
      </c>
      <c r="BQ267" s="218" t="str">
        <f t="array" ref="BQ267">INDEX('UPTD PPA KabKota'!Z$5:Z$513,MATCH($D267,'UPTD PPA KabKota'!$C$5:$C$513,FALSE))</f>
        <v>Ada</v>
      </c>
      <c r="BR267" s="218" t="str">
        <f t="array" ref="BR267">INDEX('UPTD PPA KabKota'!AA$5:AA$513,MATCH($D267,'UPTD PPA KabKota'!$C$5:$C$513,FALSE))</f>
        <v>Tidak Ada</v>
      </c>
      <c r="BS267" s="218" t="str">
        <f t="array" ref="BS267">INDEX('UPTD PPA KabKota'!AB$5:AB$513,MATCH($D267,'UPTD PPA KabKota'!$C$5:$C$513,FALSE))</f>
        <v>Tidak Ada</v>
      </c>
      <c r="BT267" s="218" t="str">
        <f t="array" ref="BT267">INDEX('UPTD PPA KabKota'!AC$5:AC$513,MATCH($D267,'UPTD PPA KabKota'!$C$5:$C$513,FALSE))</f>
        <v>Sudah</v>
      </c>
      <c r="BU267" s="218" t="str">
        <f t="array" ref="BU267">INDEX('UPTD PPA KabKota'!AD$5:AD$513,MATCH($D267,'UPTD PPA KabKota'!$C$5:$C$513,FALSE))</f>
        <v>Sudah</v>
      </c>
      <c r="BV267" s="218" t="str">
        <f t="array" ref="BV267">INDEX('UPTD PPA KabKota'!AE$5:AE$513,MATCH($D267,'UPTD PPA KabKota'!$C$5:$C$513,FALSE))</f>
        <v>Sudah</v>
      </c>
      <c r="BW267" s="218" t="str">
        <f t="array" ref="BW267">INDEX('UPTD PPA KabKota'!AF$5:AF$513,MATCH($D267,'UPTD PPA KabKota'!$C$5:$C$513,FALSE))</f>
        <v>Sudah</v>
      </c>
      <c r="BX267" s="218" t="str">
        <f t="array" ref="BX267">INDEX('UPTD PPA KabKota'!AG$5:AG$513,MATCH($D267,'UPTD PPA KabKota'!$C$5:$C$513,FALSE))</f>
        <v>Sudah</v>
      </c>
      <c r="BY267" s="218" t="str">
        <f t="array" ref="BY267">INDEX('UPTD PPA KabKota'!AH$5:AH$513,MATCH($D267,'UPTD PPA KabKota'!$C$5:$C$513,FALSE))</f>
        <v>Sudah</v>
      </c>
      <c r="BZ267" s="218" t="str">
        <f t="array" ref="BZ267">INDEX('UPTD PPA KabKota'!AI$5:AI$513,MATCH($D267,'UPTD PPA KabKota'!$C$5:$C$513,FALSE))</f>
        <v>Sudah</v>
      </c>
      <c r="CA267" s="218" t="str">
        <f t="array" ref="CA267">INDEX('UPTD PPA KabKota'!AJ$5:AJ$513,MATCH($D267,'UPTD PPA KabKota'!$C$5:$C$513,FALSE))</f>
        <v>Sudah</v>
      </c>
      <c r="CB267" s="218" t="str">
        <f t="array" ref="CB267">INDEX('UPTD PPA KabKota'!AK$5:AK$513,MATCH($D267,'UPTD PPA KabKota'!$C$5:$C$513,FALSE))</f>
        <v>Sudah</v>
      </c>
      <c r="CC267" s="218" t="str">
        <f t="array" ref="CC267">INDEX('UPTD PPA KabKota'!AL$5:AL$513,MATCH($D267,'UPTD PPA KabKota'!$C$5:$C$513,FALSE))</f>
        <v>Sudah</v>
      </c>
      <c r="CD267" s="218" t="str">
        <f t="array" ref="CD267">INDEX('UPTD PPA KabKota'!AM$5:AM$513,MATCH($D267,'UPTD PPA KabKota'!$C$5:$C$513,FALSE))</f>
        <v>Sudah</v>
      </c>
      <c r="CE267" s="218" t="str">
        <f t="array" ref="CE267">INDEX('UPTD PPA KabKota'!AN$5:AN$513,MATCH($D267,'UPTD PPA KabKota'!$C$5:$C$513,FALSE))</f>
        <v>Psikolog Klinis: ada dengan MoU pihak ketiga
Kumpulan SOP enam fungsi
Layanan UPT PPA Kabupaten Gresik yang terdiri dari Layanan Perlindungan Perempuan dan Anak (SOP Umum). Layanan pengaduan masyarakat, layanan penjangkauan kasus, layanan pengelolaan kasus, layanan pendampingan korban, layanan mediasi dan layanan penampungan sementara.</v>
      </c>
      <c r="CF267" s="218" t="str">
        <f t="array" ref="CF267">INDEX('UPTD PPA KabKota'!AO$5:AO$513,MATCH($D267,'UPTD PPA KabKota'!$C$5:$C$513,FALSE))</f>
        <v>170 (2021)</v>
      </c>
      <c r="CG267" s="218" t="str">
        <f t="array" ref="CG267">INDEX('UPTD PPA KabKota'!AP$5:AP$513,MATCH($D267,'UPTD PPA KabKota'!$C$5:$C$513,FALSE))</f>
        <v>Kekerasan Terhadap Anak</v>
      </c>
      <c r="CH267" s="218" t="str">
        <f t="array" ref="CH267">INDEX('UPTD PPA KabKota'!AQ$5:AQ$513,MATCH($D267,'UPTD PPA KabKota'!$C$5:$C$513,FALSE))</f>
        <v/>
      </c>
      <c r="CI267" s="218" t="str">
        <f t="array" ref="CI267">INDEX('UPTD PPA KabKota'!AR$5:AR$513,MATCH($D267,'UPTD PPA KabKota'!$C$5:$C$513,FALSE))</f>
        <v/>
      </c>
      <c r="CJ267" s="218" t="str">
        <f t="array" ref="CJ267">INDEX('UPTD PPA KabKota'!AS$5:AS$513,MATCH($D267,'UPTD PPA KabKota'!$C$5:$C$513,FALSE))</f>
        <v/>
      </c>
      <c r="CK267" s="218" t="str">
        <f t="array" ref="CK267">INDEX('UPTD PPA KabKota'!AT$5:AT$513,MATCH($D267,'UPTD PPA KabKota'!$C$5:$C$513,FALSE))</f>
        <v/>
      </c>
      <c r="CL267" s="218" t="str">
        <f t="array" ref="CL267">INDEX('UPTD PPA KabKota'!AU$5:AU$513,MATCH($D267,'UPTD PPA KabKota'!$C$5:$C$513,FALSE))</f>
        <v/>
      </c>
      <c r="CM267" s="218" t="str">
        <f t="array" ref="CM267">INDEX('UPTD PPA KabKota'!AV$5:AV$513,MATCH($D267,'UPTD PPA KabKota'!$C$5:$C$513,FALSE))</f>
        <v/>
      </c>
      <c r="CN267" s="218" t="str">
        <f t="array" ref="CN267">INDEX('UPTD PPA KabKota'!AW$5:AW$513,MATCH($D267,'UPTD PPA KabKota'!$C$5:$C$513,FALSE))</f>
        <v>v</v>
      </c>
      <c r="CO267" s="218" t="str">
        <f t="array" ref="CO267">INDEX('UPTD PPA KabKota'!AX$5:AX$513,MATCH($D267,'UPTD PPA KabKota'!$C$5:$C$513,FALSE))</f>
        <v/>
      </c>
      <c r="CP267" s="218" t="str">
        <f t="array" ref="CP267">INDEX('UPTD PPA KabKota'!AY$5:AY$513,MATCH($D267,'UPTD PPA KabKota'!$C$5:$C$513,FALSE))</f>
        <v/>
      </c>
      <c r="CQ267" s="209" t="str">
        <f>IFERROR(__xludf.DUMMYFUNCTION("IF(ISBLANK($K267),"""",IF(REGEXMATCH($K267,""Peraturan""),""Ada"",IF(REGEXMATCH($K267,""Rekomendasi""),""Tidak Ada"", $K267)))
"),"Ada")</f>
        <v>Ada</v>
      </c>
      <c r="CR267" s="209" t="str">
        <f t="array" ref="CR267">index('UPTD PPA KabKota'!$BI$5:$BI$513,match($D267,'UPTD PPA KabKota'!$C$5:$C$513,false))</f>
        <v>Ada</v>
      </c>
      <c r="CS267" s="314" t="str">
        <f t="shared" si="42"/>
        <v>Ada</v>
      </c>
    </row>
    <row r="268">
      <c r="A268" s="334">
        <v>262.0</v>
      </c>
      <c r="B268" s="334">
        <v>26.0</v>
      </c>
      <c r="C268" s="311" t="s">
        <v>4771</v>
      </c>
      <c r="D268" s="312" t="s">
        <v>2747</v>
      </c>
      <c r="E268" s="313"/>
      <c r="F268" s="218" t="str">
        <f t="array" ref="F268">INDEX('Ortala-KabKota'!F$2:F$415,MATCH($D268,'Ortala-KabKota'!$E$2:$E$415,FALSE))</f>
        <v>#N/A</v>
      </c>
      <c r="G268" s="218" t="str">
        <f t="array" ref="G268">INDEX('Ortala-KabKota'!G$2:G$415,MATCH($D268,'Ortala-KabKota'!$E$2:$E$415,FALSE))</f>
        <v>#N/A</v>
      </c>
      <c r="H268" s="218" t="str">
        <f t="array" ref="H268">INDEX('Ortala-KabKota'!H$2:H$415,MATCH($D268,'Ortala-KabKota'!$E$2:$E$415,FALSE))</f>
        <v>#N/A</v>
      </c>
      <c r="I268" s="218" t="str">
        <f t="array" ref="I268">INDEX('Ortala-KabKota'!I$2:I$415,MATCH($D268,'Ortala-KabKota'!$E$2:$E$415,FALSE))</f>
        <v>#N/A</v>
      </c>
      <c r="J268" s="218" t="str">
        <f t="array" ref="J268">INDEX('Ortala-KabKota'!J$2:J$415,MATCH($D268,'Ortala-KabKota'!$E$2:$E$415,FALSE))</f>
        <v>#N/A</v>
      </c>
      <c r="K268" s="218" t="str">
        <f t="array" ref="K268">INDEX('Ortala-KabKota'!K$2:K$415,MATCH($D268,'Ortala-KabKota'!$E$2:$E$415,FALSE))</f>
        <v>#N/A</v>
      </c>
      <c r="L268" s="218" t="str">
        <f t="array" ref="L268">INDEX('Ortala-KabKota'!L$2:L$415,MATCH($D268,'Ortala-KabKota'!$E$2:$E$415,FALSE))</f>
        <v>#N/A</v>
      </c>
      <c r="M268" s="218" t="str">
        <f t="array" ref="M268">INDEX('Ortala-KabKota'!M$2:M$415,MATCH($D268,'Ortala-KabKota'!$E$2:$E$415,FALSE))</f>
        <v>#N/A</v>
      </c>
      <c r="N268" s="218" t="str">
        <f t="array" ref="N268">INDEX('Ortala-KabKota'!N$2:N$415,MATCH($D268,'Ortala-KabKota'!$E$2:$E$415,FALSE))</f>
        <v>#N/A</v>
      </c>
      <c r="O268" s="218" t="str">
        <f t="array" ref="O268">INDEX('Ortala-KabKota'!O$2:O$415,MATCH($D268,'Ortala-KabKota'!$E$2:$E$415,FALSE))</f>
        <v>#N/A</v>
      </c>
      <c r="P268" s="218" t="str">
        <f t="array" ref="P268">INDEX('Ortala-KabKota'!P$2:P$415,MATCH($D268,'Ortala-KabKota'!$E$2:$E$415,FALSE))</f>
        <v>#N/A</v>
      </c>
      <c r="Q268" s="218" t="str">
        <f t="array" ref="Q268">INDEX('Ortala-KabKota'!Q$2:Q$415,MATCH($D268,'Ortala-KabKota'!$E$2:$E$415,FALSE))</f>
        <v>#N/A</v>
      </c>
      <c r="R268" s="218" t="str">
        <f t="array" ref="R268">INDEX('Ortala-KabKota'!R$2:R$415,MATCH($D268,'Ortala-KabKota'!$E$2:$E$415,FALSE))</f>
        <v>#N/A</v>
      </c>
      <c r="S268" s="218" t="str">
        <f t="array" ref="S268">INDEX('Ortala-KabKota'!S$2:S$415,MATCH($D268,'Ortala-KabKota'!$E$2:$E$415,FALSE))</f>
        <v>#N/A</v>
      </c>
      <c r="T268" s="218" t="str">
        <f t="array" ref="T268">INDEX('Ortala-KabKota'!T$2:T$415,MATCH($D268,'Ortala-KabKota'!$E$2:$E$415,FALSE))</f>
        <v>#N/A</v>
      </c>
      <c r="U268" s="218" t="str">
        <f t="array" ref="U268">INDEX('Ortala-KabKota'!U$2:U$415,MATCH($D268,'Ortala-KabKota'!$E$2:$E$415,FALSE))</f>
        <v>#N/A</v>
      </c>
      <c r="V268" s="218" t="str">
        <f t="array" ref="V268">INDEX('Ortala-KabKota'!V$2:V$415,MATCH($D268,'Ortala-KabKota'!$E$2:$E$415,FALSE))</f>
        <v>#N/A</v>
      </c>
      <c r="W268" s="218" t="str">
        <f t="array" ref="W268">INDEX('Ortala-KabKota'!W$2:W$415,MATCH($D268,'Ortala-KabKota'!$E$2:$E$415,FALSE))</f>
        <v>#N/A</v>
      </c>
      <c r="X268" s="218" t="str">
        <f t="array" ref="X268">INDEX('Ortala-KabKota'!X$2:X$415,MATCH($D268,'Ortala-KabKota'!$E$2:$E$415,FALSE))</f>
        <v>#N/A</v>
      </c>
      <c r="Y268" s="218" t="str">
        <f t="array" ref="Y268">INDEX('Ortala-KabKota'!Y$2:Y$415,MATCH($D268,'Ortala-KabKota'!$E$2:$E$415,FALSE))</f>
        <v>#N/A</v>
      </c>
      <c r="Z268" s="218" t="str">
        <f t="array" ref="Z268">INDEX('Ortala-KabKota'!Z$2:Z$415,MATCH($D268,'Ortala-KabKota'!$E$2:$E$415,FALSE))</f>
        <v>#N/A</v>
      </c>
      <c r="AA268" s="218" t="str">
        <f t="array" ref="AA268">INDEX('Ortala-KabKota'!AA$2:AA$415,MATCH($D268,'Ortala-KabKota'!$E$2:$E$415,FALSE))</f>
        <v>#N/A</v>
      </c>
      <c r="AB268" s="218" t="str">
        <f t="array" ref="AB268">INDEX('Ortala-KabKota'!AB$2:AB$415,MATCH($D268,'Ortala-KabKota'!$E$2:$E$415,FALSE))</f>
        <v>#N/A</v>
      </c>
      <c r="AC268" s="218" t="str">
        <f t="array" ref="AC268">INDEX('Ortala-KabKota'!AC$2:AC$415,MATCH($D268,'Ortala-KabKota'!$E$2:$E$415,FALSE))</f>
        <v>#N/A</v>
      </c>
      <c r="AD268" s="218" t="str">
        <f t="array" ref="AD268">INDEX('Ortala-KabKota'!AD$2:AD$415,MATCH($D268,'Ortala-KabKota'!$E$2:$E$415,FALSE))</f>
        <v>#N/A</v>
      </c>
      <c r="AE268" s="218" t="str">
        <f t="array" ref="AE268">INDEX('Ortala-KabKota'!AE$2:AE$415,MATCH($D268,'Ortala-KabKota'!$E$2:$E$415,FALSE))</f>
        <v>#N/A</v>
      </c>
      <c r="AF268" s="218" t="str">
        <f t="array" ref="AF268">INDEX('Ortala-KabKota'!AF$2:AF$415,MATCH($D268,'Ortala-KabKota'!$E$2:$E$415,FALSE))</f>
        <v>#N/A</v>
      </c>
      <c r="AG268" s="218" t="str">
        <f t="array" ref="AG268">INDEX('Ortala-KabKota'!AG$2:AG$415,MATCH($D268,'Ortala-KabKota'!$E$2:$E$415,FALSE))</f>
        <v>#N/A</v>
      </c>
      <c r="AH268" s="218" t="str">
        <f t="array" ref="AH268">INDEX('Ortala-KabKota'!AH$2:AH$415,MATCH($D268,'Ortala-KabKota'!$E$2:$E$415,FALSE))</f>
        <v>#N/A</v>
      </c>
      <c r="AI268" s="218" t="str">
        <f t="array" ref="AI268">INDEX('Ortala-KabKota'!AI$2:AI$415,MATCH($D268,'Ortala-KabKota'!$E$2:$E$415,FALSE))</f>
        <v>#N/A</v>
      </c>
      <c r="AJ268" s="218" t="str">
        <f t="array" ref="AJ268">INDEX('Ortala-KabKota'!AJ$2:AJ$415,MATCH($D268,'Ortala-KabKota'!$E$2:$E$415,FALSE))</f>
        <v>#N/A</v>
      </c>
      <c r="AK268" s="218" t="str">
        <f t="array" ref="AK268">INDEX('Ortala-KabKota'!AK$2:AK$415,MATCH($D268,'Ortala-KabKota'!$E$2:$E$415,FALSE))</f>
        <v>#N/A</v>
      </c>
      <c r="AL268" s="218" t="str">
        <f t="array" ref="AL268">INDEX('Ortala-KabKota'!AL$2:AL$415,MATCH($D268,'Ortala-KabKota'!$E$2:$E$415,FALSE))</f>
        <v>#N/A</v>
      </c>
      <c r="AM268" s="218" t="str">
        <f t="array" ref="AM268">INDEX('Ortala-KabKota'!AM$2:AM$415,MATCH($D268,'Ortala-KabKota'!$E$2:$E$415,FALSE))</f>
        <v>#N/A</v>
      </c>
      <c r="AN268" s="218" t="str">
        <f t="array" ref="AN268">INDEX('Ortala-KabKota'!AN$2:AN$415,MATCH($D268,'Ortala-KabKota'!$E$2:$E$415,FALSE))</f>
        <v>#N/A</v>
      </c>
      <c r="AO268" s="218" t="str">
        <f t="array" ref="AO268">INDEX('Ortala-KabKota'!AO$2:AO$415,MATCH($D268,'Ortala-KabKota'!$E$2:$E$415,FALSE))</f>
        <v>#N/A</v>
      </c>
      <c r="AP268" s="218" t="str">
        <f t="array" ref="AP268">INDEX('Ortala-KabKota'!AP$2:AP$415,MATCH($D268,'Ortala-KabKota'!$E$2:$E$415,FALSE))</f>
        <v>#N/A</v>
      </c>
      <c r="AQ268" s="218" t="str">
        <f t="array" ref="AQ268">INDEX('Ortala-KabKota'!AQ$2:AQ$415,MATCH($D268,'Ortala-KabKota'!$E$2:$E$415,FALSE))</f>
        <v>#N/A</v>
      </c>
      <c r="AR268" s="218" t="str">
        <f t="array" ref="AR268">INDEX('Ortala-KabKota'!AR$2:AR$415,MATCH($D268,'Ortala-KabKota'!$E$2:$E$415,FALSE))</f>
        <v>#N/A</v>
      </c>
      <c r="AS268" s="218" t="str">
        <f t="array" ref="AS268">INDEX('Ortala-KabKota'!AS$2:AS$415,MATCH($D268,'Ortala-KabKota'!$E$2:$E$415,FALSE))</f>
        <v>#N/A</v>
      </c>
      <c r="AT268" s="218" t="str">
        <f t="array" ref="AT268">INDEX('Ortala-KabKota'!AT$2:AT$415,MATCH($D268,'Ortala-KabKota'!$E$2:$E$415,FALSE))</f>
        <v>#N/A</v>
      </c>
      <c r="AU268" s="218" t="str">
        <f t="array" ref="AU268">INDEX('UPTD PPA KabKota'!D$5:D$513,MATCH($D268,'UPTD PPA KabKota'!$C$5:$C$513,FALSE))</f>
        <v>Ernawati, SE</v>
      </c>
      <c r="AV268" s="218" t="str">
        <f t="array" ref="AV268">INDEX('UPTD PPA KabKota'!E$5:E$513,MATCH($D268,'UPTD PPA KabKota'!$C$5:$C$513,FALSE))</f>
        <v>Jl. Soekarno Hatta No. 34</v>
      </c>
      <c r="AW268" s="218">
        <f t="array" ref="AW268">INDEX('UPTD PPA KabKota'!F$5:F$513,MATCH($D268,'UPTD PPA KabKota'!$C$5:$C$513,FALSE))</f>
        <v>0</v>
      </c>
      <c r="AX268" s="218">
        <f t="array" ref="AX268">INDEX('UPTD PPA KabKota'!G$5:G$513,MATCH($D268,'UPTD PPA KabKota'!$C$5:$C$513,FALSE))</f>
        <v>81239243339</v>
      </c>
      <c r="AY268" s="218" t="str">
        <f t="array" ref="AY268">INDEX('UPTD PPA KabKota'!H$5:H$513,MATCH($D268,'UPTD PPA KabKota'!$C$5:$C$513,FALSE))</f>
        <v>UPTD PPA</v>
      </c>
      <c r="AZ268" s="218" t="str">
        <f t="array" ref="AZ268">INDEX('UPTD PPA KabKota'!I$5:I$513,MATCH($D268,'UPTD PPA KabKota'!$C$5:$C$513,FALSE))</f>
        <v>Peraturan Bupati Bangkalan Nomor 14 Tahun 2025</v>
      </c>
      <c r="BA268" s="218">
        <f t="array" ref="BA268">INDEX('UPTD PPA KabKota'!J$5:J$513,MATCH($D268,'UPTD PPA KabKota'!$C$5:$C$513,FALSE))</f>
        <v>2025</v>
      </c>
      <c r="BB268" s="218" t="str">
        <f t="array" ref="BB268">INDEX('UPTD PPA KabKota'!K$5:K$513,MATCH($D268,'UPTD PPA KabKota'!$C$5:$C$513,FALSE))</f>
        <v>B</v>
      </c>
      <c r="BC268" s="218">
        <f t="array" ref="BC268">INDEX('UPTD PPA KabKota'!L$5:L$513,MATCH($D268,'UPTD PPA KabKota'!$C$5:$C$513,FALSE))</f>
        <v>87743340980</v>
      </c>
      <c r="BD268" s="218" t="str">
        <f t="array" ref="BD268">INDEX('UPTD PPA KabKota'!M$5:M$513,MATCH($D268,'UPTD PPA KabKota'!$C$5:$C$513,FALSE))</f>
        <v>uptdppabangkalan@gmail.com</v>
      </c>
      <c r="BE268" s="218" t="str">
        <f t="array" ref="BE268">INDEX('UPTD PPA KabKota'!N$5:N$513,MATCH($D268,'UPTD PPA KabKota'!$C$5:$C$513,FALSE))</f>
        <v>Kepala UPTD, Kelompok Jabatan Fungsional, Konselor (Psikolog/Hukum), Penjaga Asrama, Mediator, Pengadministrasian Umum, Pengemudi, Penjaga Keamanan</v>
      </c>
      <c r="BF268" s="218" t="str">
        <f t="array" ref="BF268">INDEX('UPTD PPA KabKota'!O$5:O$513,MATCH($D268,'UPTD PPA KabKota'!$C$5:$C$513,FALSE))</f>
        <v>Mandiri</v>
      </c>
      <c r="BG268" s="218" t="str">
        <f t="array" ref="BG268">INDEX('UPTD PPA KabKota'!P$5:P$513,MATCH($D268,'UPTD PPA KabKota'!$C$5:$C$513,FALSE))</f>
        <v>Kamar/Ruangan di Kantor</v>
      </c>
      <c r="BH268" s="218" t="str">
        <f t="array" ref="BH268">INDEX('UPTD PPA KabKota'!Q$5:Q$513,MATCH($D268,'UPTD PPA KabKota'!$C$5:$C$513,FALSE))</f>
        <v>UPTD PPA Bangkalan belum memiliki Sarana dan Prasarana yang memadai selain Kepala UPTD, Konselor, Gedung dan Rumah Perlindungan yang masih jadi satu dengan kantor</v>
      </c>
      <c r="BI268" s="218" t="str">
        <f t="array" ref="BI268">INDEX('UPTD PPA KabKota'!R$5:R$513,MATCH($D268,'UPTD PPA KabKota'!$C$5:$C$513,FALSE))</f>
        <v>Ada</v>
      </c>
      <c r="BJ268" s="218" t="str">
        <f t="array" ref="BJ268">INDEX('UPTD PPA KabKota'!S$5:S$513,MATCH($D268,'UPTD PPA KabKota'!$C$5:$C$513,FALSE))</f>
        <v>Tidak Ada</v>
      </c>
      <c r="BK268" s="218" t="str">
        <f t="array" ref="BK268">INDEX('UPTD PPA KabKota'!T$5:T$513,MATCH($D268,'UPTD PPA KabKota'!$C$5:$C$513,FALSE))</f>
        <v>Tidak Ada</v>
      </c>
      <c r="BL268" s="218" t="str">
        <f t="array" ref="BL268">INDEX('UPTD PPA KabKota'!U$5:U$513,MATCH($D268,'UPTD PPA KabKota'!$C$5:$C$513,FALSE))</f>
        <v>Tidak Ada</v>
      </c>
      <c r="BM268" s="218" t="str">
        <f t="array" ref="BM268">INDEX('UPTD PPA KabKota'!V$5:V$513,MATCH($D268,'UPTD PPA KabKota'!$C$5:$C$513,FALSE))</f>
        <v>Ada</v>
      </c>
      <c r="BN268" s="218" t="str">
        <f t="array" ref="BN268">INDEX('UPTD PPA KabKota'!W$5:W$513,MATCH($D268,'UPTD PPA KabKota'!$C$5:$C$513,FALSE))</f>
        <v>Tidak Ada</v>
      </c>
      <c r="BO268" s="218" t="str">
        <f t="array" ref="BO268">INDEX('UPTD PPA KabKota'!X$5:X$513,MATCH($D268,'UPTD PPA KabKota'!$C$5:$C$513,FALSE))</f>
        <v>Tidak Ada</v>
      </c>
      <c r="BP268" s="218" t="str">
        <f t="array" ref="BP268">INDEX('UPTD PPA KabKota'!Y$5:Y$513,MATCH($D268,'UPTD PPA KabKota'!$C$5:$C$513,FALSE))</f>
        <v>Tidak Ada</v>
      </c>
      <c r="BQ268" s="218" t="str">
        <f t="array" ref="BQ268">INDEX('UPTD PPA KabKota'!Z$5:Z$513,MATCH($D268,'UPTD PPA KabKota'!$C$5:$C$513,FALSE))</f>
        <v>Ada</v>
      </c>
      <c r="BR268" s="218" t="str">
        <f t="array" ref="BR268">INDEX('UPTD PPA KabKota'!AA$5:AA$513,MATCH($D268,'UPTD PPA KabKota'!$C$5:$C$513,FALSE))</f>
        <v>Tidak Ada</v>
      </c>
      <c r="BS268" s="218" t="str">
        <f t="array" ref="BS268">INDEX('UPTD PPA KabKota'!AB$5:AB$513,MATCH($D268,'UPTD PPA KabKota'!$C$5:$C$513,FALSE))</f>
        <v>Tidak Ada</v>
      </c>
      <c r="BT268" s="218" t="str">
        <f t="array" ref="BT268">INDEX('UPTD PPA KabKota'!AC$5:AC$513,MATCH($D268,'UPTD PPA KabKota'!$C$5:$C$513,FALSE))</f>
        <v>Sudah</v>
      </c>
      <c r="BU268" s="218" t="str">
        <f t="array" ref="BU268">INDEX('UPTD PPA KabKota'!AD$5:AD$513,MATCH($D268,'UPTD PPA KabKota'!$C$5:$C$513,FALSE))</f>
        <v>Sudah</v>
      </c>
      <c r="BV268" s="218" t="str">
        <f t="array" ref="BV268">INDEX('UPTD PPA KabKota'!AE$5:AE$513,MATCH($D268,'UPTD PPA KabKota'!$C$5:$C$513,FALSE))</f>
        <v>Sudah</v>
      </c>
      <c r="BW268" s="218" t="str">
        <f t="array" ref="BW268">INDEX('UPTD PPA KabKota'!AF$5:AF$513,MATCH($D268,'UPTD PPA KabKota'!$C$5:$C$513,FALSE))</f>
        <v>Sudah</v>
      </c>
      <c r="BX268" s="218" t="str">
        <f t="array" ref="BX268">INDEX('UPTD PPA KabKota'!AG$5:AG$513,MATCH($D268,'UPTD PPA KabKota'!$C$5:$C$513,FALSE))</f>
        <v>Sudah</v>
      </c>
      <c r="BY268" s="218" t="str">
        <f t="array" ref="BY268">INDEX('UPTD PPA KabKota'!AH$5:AH$513,MATCH($D268,'UPTD PPA KabKota'!$C$5:$C$513,FALSE))</f>
        <v>Belum</v>
      </c>
      <c r="BZ268" s="218" t="str">
        <f t="array" ref="BZ268">INDEX('UPTD PPA KabKota'!AI$5:AI$513,MATCH($D268,'UPTD PPA KabKota'!$C$5:$C$513,FALSE))</f>
        <v>Belum</v>
      </c>
      <c r="CA268" s="218" t="str">
        <f t="array" ref="CA268">INDEX('UPTD PPA KabKota'!AJ$5:AJ$513,MATCH($D268,'UPTD PPA KabKota'!$C$5:$C$513,FALSE))</f>
        <v>Belum</v>
      </c>
      <c r="CB268" s="218" t="str">
        <f t="array" ref="CB268">INDEX('UPTD PPA KabKota'!AK$5:AK$513,MATCH($D268,'UPTD PPA KabKota'!$C$5:$C$513,FALSE))</f>
        <v>Belum</v>
      </c>
      <c r="CC268" s="218" t="str">
        <f t="array" ref="CC268">INDEX('UPTD PPA KabKota'!AL$5:AL$513,MATCH($D268,'UPTD PPA KabKota'!$C$5:$C$513,FALSE))</f>
        <v>Sudah</v>
      </c>
      <c r="CD268" s="218" t="str">
        <f t="array" ref="CD268">INDEX('UPTD PPA KabKota'!AM$5:AM$513,MATCH($D268,'UPTD PPA KabKota'!$C$5:$C$513,FALSE))</f>
        <v>Sudah</v>
      </c>
      <c r="CE268" s="218" t="str">
        <f t="array" ref="CE268">INDEX('UPTD PPA KabKota'!AN$5:AN$513,MATCH($D268,'UPTD PPA KabKota'!$C$5:$C$513,FALSE))</f>
        <v>-</v>
      </c>
      <c r="CF268" s="218">
        <f t="array" ref="CF268">INDEX('UPTD PPA KabKota'!AO$5:AO$513,MATCH($D268,'UPTD PPA KabKota'!$C$5:$C$513,FALSE))</f>
        <v>38</v>
      </c>
      <c r="CG268" s="218" t="str">
        <f t="array" ref="CG268">INDEX('UPTD PPA KabKota'!AP$5:AP$513,MATCH($D268,'UPTD PPA KabKota'!$C$5:$C$513,FALSE))</f>
        <v/>
      </c>
      <c r="CH268" s="218" t="str">
        <f t="array" ref="CH268">INDEX('UPTD PPA KabKota'!AQ$5:AQ$513,MATCH($D268,'UPTD PPA KabKota'!$C$5:$C$513,FALSE))</f>
        <v/>
      </c>
      <c r="CI268" s="218" t="str">
        <f t="array" ref="CI268">INDEX('UPTD PPA KabKota'!AR$5:AR$513,MATCH($D268,'UPTD PPA KabKota'!$C$5:$C$513,FALSE))</f>
        <v/>
      </c>
      <c r="CJ268" s="218" t="str">
        <f t="array" ref="CJ268">INDEX('UPTD PPA KabKota'!AS$5:AS$513,MATCH($D268,'UPTD PPA KabKota'!$C$5:$C$513,FALSE))</f>
        <v/>
      </c>
      <c r="CK268" s="218" t="str">
        <f t="array" ref="CK268">INDEX('UPTD PPA KabKota'!AT$5:AT$513,MATCH($D268,'UPTD PPA KabKota'!$C$5:$C$513,FALSE))</f>
        <v/>
      </c>
      <c r="CL268" s="218" t="str">
        <f t="array" ref="CL268">INDEX('UPTD PPA KabKota'!AU$5:AU$513,MATCH($D268,'UPTD PPA KabKota'!$C$5:$C$513,FALSE))</f>
        <v/>
      </c>
      <c r="CM268" s="218" t="str">
        <f t="array" ref="CM268">INDEX('UPTD PPA KabKota'!AV$5:AV$513,MATCH($D268,'UPTD PPA KabKota'!$C$5:$C$513,FALSE))</f>
        <v/>
      </c>
      <c r="CN268" s="218" t="str">
        <f t="array" ref="CN268">INDEX('UPTD PPA KabKota'!AW$5:AW$513,MATCH($D268,'UPTD PPA KabKota'!$C$5:$C$513,FALSE))</f>
        <v/>
      </c>
      <c r="CO268" s="218" t="str">
        <f t="array" ref="CO268">INDEX('UPTD PPA KabKota'!AX$5:AX$513,MATCH($D268,'UPTD PPA KabKota'!$C$5:$C$513,FALSE))</f>
        <v/>
      </c>
      <c r="CP268" s="218" t="str">
        <f t="array" ref="CP268">INDEX('UPTD PPA KabKota'!AY$5:AY$513,MATCH($D268,'UPTD PPA KabKota'!$C$5:$C$513,FALSE))</f>
        <v/>
      </c>
      <c r="CQ268" s="209" t="str">
        <f>IFERROR(__xludf.DUMMYFUNCTION("IF(ISBLANK($K268),"""",IF(REGEXMATCH($K268,""Peraturan""),""Ada"",IF(REGEXMATCH($K268,""Rekomendasi""),""Tidak Ada"", $K268)))
"),"#N/A")</f>
        <v>#N/A</v>
      </c>
      <c r="CR268" s="209" t="str">
        <f t="array" ref="CR268">index('UPTD PPA KabKota'!$BI$5:$BI$513,match($D268,'UPTD PPA KabKota'!$C$5:$C$513,false))</f>
        <v>Ada</v>
      </c>
      <c r="CS268" s="314" t="str">
        <f t="shared" si="42"/>
        <v>#N/A</v>
      </c>
    </row>
    <row r="269">
      <c r="A269" s="334">
        <v>263.0</v>
      </c>
      <c r="B269" s="334">
        <v>27.0</v>
      </c>
      <c r="C269" s="311" t="s">
        <v>4771</v>
      </c>
      <c r="D269" s="312" t="s">
        <v>2648</v>
      </c>
      <c r="E269" s="315">
        <v>45689.0</v>
      </c>
      <c r="F269" s="218" t="str">
        <f t="array" ref="F269">INDEX('Ortala-KabKota'!F$2:F$415,MATCH($D269,'Ortala-KabKota'!$E$2:$E$415,FALSE))</f>
        <v/>
      </c>
      <c r="G269" s="218" t="str">
        <f t="array" ref="G269">INDEX('Ortala-KabKota'!G$2:G$415,MATCH($D269,'Ortala-KabKota'!$E$2:$E$415,FALSE))</f>
        <v/>
      </c>
      <c r="H269" s="218" t="str">
        <f t="array" ref="H269">INDEX('Ortala-KabKota'!H$2:H$415,MATCH($D269,'Ortala-KabKota'!$E$2:$E$415,FALSE))</f>
        <v/>
      </c>
      <c r="I269" s="218" t="str">
        <f t="array" ref="I269">INDEX('Ortala-KabKota'!I$2:I$415,MATCH($D269,'Ortala-KabKota'!$E$2:$E$415,FALSE))</f>
        <v/>
      </c>
      <c r="J269" s="218" t="str">
        <f t="array" ref="J269">INDEX('Ortala-KabKota'!J$2:J$415,MATCH($D269,'Ortala-KabKota'!$E$2:$E$415,FALSE))</f>
        <v/>
      </c>
      <c r="K269" s="218" t="str">
        <f t="array" ref="K269">INDEX('Ortala-KabKota'!K$2:K$415,MATCH($D269,'Ortala-KabKota'!$E$2:$E$415,FALSE))</f>
        <v>Peraturan Bupati Sampang Nomor 92 Tahun 2023</v>
      </c>
      <c r="L269" s="218">
        <f t="array" ref="L269">INDEX('Ortala-KabKota'!L$2:L$415,MATCH($D269,'Ortala-KabKota'!$E$2:$E$415,FALSE))</f>
        <v>2023</v>
      </c>
      <c r="M269" s="218" t="str">
        <f t="array" ref="M269">INDEX('Ortala-KabKota'!M$2:M$415,MATCH($D269,'Ortala-KabKota'!$E$2:$E$415,FALSE))</f>
        <v/>
      </c>
      <c r="N269" s="218" t="str">
        <f t="array" ref="N269">INDEX('Ortala-KabKota'!N$2:N$415,MATCH($D269,'Ortala-KabKota'!$E$2:$E$415,FALSE))</f>
        <v/>
      </c>
      <c r="O269" s="218" t="str">
        <f t="array" ref="O269">INDEX('Ortala-KabKota'!O$2:O$415,MATCH($D269,'Ortala-KabKota'!$E$2:$E$415,FALSE))</f>
        <v/>
      </c>
      <c r="P269" s="218" t="str">
        <f t="array" ref="P269">INDEX('Ortala-KabKota'!P$2:P$415,MATCH($D269,'Ortala-KabKota'!$E$2:$E$415,FALSE))</f>
        <v/>
      </c>
      <c r="Q269" s="218" t="str">
        <f t="array" ref="Q269">INDEX('Ortala-KabKota'!Q$2:Q$415,MATCH($D269,'Ortala-KabKota'!$E$2:$E$415,FALSE))</f>
        <v/>
      </c>
      <c r="R269" s="218" t="str">
        <f t="array" ref="R269">INDEX('Ortala-KabKota'!R$2:R$415,MATCH($D269,'Ortala-KabKota'!$E$2:$E$415,FALSE))</f>
        <v/>
      </c>
      <c r="S269" s="218" t="str">
        <f t="array" ref="S269">INDEX('Ortala-KabKota'!S$2:S$415,MATCH($D269,'Ortala-KabKota'!$E$2:$E$415,FALSE))</f>
        <v/>
      </c>
      <c r="T269" s="218" t="str">
        <f t="array" ref="T269">INDEX('Ortala-KabKota'!T$2:T$415,MATCH($D269,'Ortala-KabKota'!$E$2:$E$415,FALSE))</f>
        <v/>
      </c>
      <c r="U269" s="218" t="str">
        <f t="array" ref="U269">INDEX('Ortala-KabKota'!U$2:U$415,MATCH($D269,'Ortala-KabKota'!$E$2:$E$415,FALSE))</f>
        <v/>
      </c>
      <c r="V269" s="218" t="str">
        <f t="array" ref="V269">INDEX('Ortala-KabKota'!V$2:V$415,MATCH($D269,'Ortala-KabKota'!$E$2:$E$415,FALSE))</f>
        <v/>
      </c>
      <c r="W269" s="218" t="str">
        <f t="array" ref="W269">INDEX('Ortala-KabKota'!W$2:W$415,MATCH($D269,'Ortala-KabKota'!$E$2:$E$415,FALSE))</f>
        <v/>
      </c>
      <c r="X269" s="218" t="str">
        <f t="array" ref="X269">INDEX('Ortala-KabKota'!X$2:X$415,MATCH($D269,'Ortala-KabKota'!$E$2:$E$415,FALSE))</f>
        <v/>
      </c>
      <c r="Y269" s="218" t="str">
        <f t="array" ref="Y269">INDEX('Ortala-KabKota'!Y$2:Y$415,MATCH($D269,'Ortala-KabKota'!$E$2:$E$415,FALSE))</f>
        <v/>
      </c>
      <c r="Z269" s="218" t="str">
        <f t="array" ref="Z269">INDEX('Ortala-KabKota'!Z$2:Z$415,MATCH($D269,'Ortala-KabKota'!$E$2:$E$415,FALSE))</f>
        <v/>
      </c>
      <c r="AA269" s="218" t="str">
        <f t="array" ref="AA269">INDEX('Ortala-KabKota'!AA$2:AA$415,MATCH($D269,'Ortala-KabKota'!$E$2:$E$415,FALSE))</f>
        <v/>
      </c>
      <c r="AB269" s="218" t="str">
        <f t="array" ref="AB269">INDEX('Ortala-KabKota'!AB$2:AB$415,MATCH($D269,'Ortala-KabKota'!$E$2:$E$415,FALSE))</f>
        <v/>
      </c>
      <c r="AC269" s="218" t="str">
        <f t="array" ref="AC269">INDEX('Ortala-KabKota'!AC$2:AC$415,MATCH($D269,'Ortala-KabKota'!$E$2:$E$415,FALSE))</f>
        <v/>
      </c>
      <c r="AD269" s="218" t="str">
        <f t="array" ref="AD269">INDEX('Ortala-KabKota'!AD$2:AD$415,MATCH($D269,'Ortala-KabKota'!$E$2:$E$415,FALSE))</f>
        <v/>
      </c>
      <c r="AE269" s="218" t="str">
        <f t="array" ref="AE269">INDEX('Ortala-KabKota'!AE$2:AE$415,MATCH($D269,'Ortala-KabKota'!$E$2:$E$415,FALSE))</f>
        <v/>
      </c>
      <c r="AF269" s="218" t="str">
        <f t="array" ref="AF269">INDEX('Ortala-KabKota'!AF$2:AF$415,MATCH($D269,'Ortala-KabKota'!$E$2:$E$415,FALSE))</f>
        <v/>
      </c>
      <c r="AG269" s="218" t="str">
        <f t="array" ref="AG269">INDEX('Ortala-KabKota'!AG$2:AG$415,MATCH($D269,'Ortala-KabKota'!$E$2:$E$415,FALSE))</f>
        <v/>
      </c>
      <c r="AH269" s="218" t="str">
        <f t="array" ref="AH269">INDEX('Ortala-KabKota'!AH$2:AH$415,MATCH($D269,'Ortala-KabKota'!$E$2:$E$415,FALSE))</f>
        <v/>
      </c>
      <c r="AI269" s="218" t="str">
        <f t="array" ref="AI269">INDEX('Ortala-KabKota'!AI$2:AI$415,MATCH($D269,'Ortala-KabKota'!$E$2:$E$415,FALSE))</f>
        <v/>
      </c>
      <c r="AJ269" s="218" t="str">
        <f t="array" ref="AJ269">INDEX('Ortala-KabKota'!AJ$2:AJ$415,MATCH($D269,'Ortala-KabKota'!$E$2:$E$415,FALSE))</f>
        <v/>
      </c>
      <c r="AK269" s="218" t="str">
        <f t="array" ref="AK269">INDEX('Ortala-KabKota'!AK$2:AK$415,MATCH($D269,'Ortala-KabKota'!$E$2:$E$415,FALSE))</f>
        <v/>
      </c>
      <c r="AL269" s="218" t="str">
        <f t="array" ref="AL269">INDEX('Ortala-KabKota'!AL$2:AL$415,MATCH($D269,'Ortala-KabKota'!$E$2:$E$415,FALSE))</f>
        <v/>
      </c>
      <c r="AM269" s="218" t="str">
        <f t="array" ref="AM269">INDEX('Ortala-KabKota'!AM$2:AM$415,MATCH($D269,'Ortala-KabKota'!$E$2:$E$415,FALSE))</f>
        <v/>
      </c>
      <c r="AN269" s="218" t="str">
        <f t="array" ref="AN269">INDEX('Ortala-KabKota'!AN$2:AN$415,MATCH($D269,'Ortala-KabKota'!$E$2:$E$415,FALSE))</f>
        <v/>
      </c>
      <c r="AO269" s="218" t="str">
        <f t="array" ref="AO269">INDEX('Ortala-KabKota'!AO$2:AO$415,MATCH($D269,'Ortala-KabKota'!$E$2:$E$415,FALSE))</f>
        <v/>
      </c>
      <c r="AP269" s="218" t="str">
        <f t="array" ref="AP269">INDEX('Ortala-KabKota'!AP$2:AP$415,MATCH($D269,'Ortala-KabKota'!$E$2:$E$415,FALSE))</f>
        <v/>
      </c>
      <c r="AQ269" s="218" t="str">
        <f t="array" ref="AQ269">INDEX('Ortala-KabKota'!AQ$2:AQ$415,MATCH($D269,'Ortala-KabKota'!$E$2:$E$415,FALSE))</f>
        <v/>
      </c>
      <c r="AR269" s="218" t="str">
        <f t="array" ref="AR269">INDEX('Ortala-KabKota'!AR$2:AR$415,MATCH($D269,'Ortala-KabKota'!$E$2:$E$415,FALSE))</f>
        <v/>
      </c>
      <c r="AS269" s="218" t="str">
        <f t="array" ref="AS269">INDEX('Ortala-KabKota'!AS$2:AS$415,MATCH($D269,'Ortala-KabKota'!$E$2:$E$415,FALSE))</f>
        <v/>
      </c>
      <c r="AT269" s="218" t="str">
        <f t="array" ref="AT269">INDEX('Ortala-KabKota'!AT$2:AT$415,MATCH($D269,'Ortala-KabKota'!$E$2:$E$415,FALSE))</f>
        <v/>
      </c>
      <c r="AU269" s="218" t="str">
        <f t="array" ref="AU269">INDEX('UPTD PPA KabKota'!D$5:D$513,MATCH($D269,'UPTD PPA KabKota'!$C$5:$C$513,FALSE))</f>
        <v>FARAH ALFISAHRAH, SE.,MSi</v>
      </c>
      <c r="AV269" s="218" t="str">
        <f t="array" ref="AV269">INDEX('UPTD PPA KabKota'!E$5:E$513,MATCH($D269,'UPTD PPA KabKota'!$C$5:$C$513,FALSE))</f>
        <v>JL.SYAMSUL ARIFIN NO. 81 SAMPANG</v>
      </c>
      <c r="AW269" s="218" t="str">
        <f t="array" ref="AW269">INDEX('UPTD PPA KabKota'!F$5:F$513,MATCH($D269,'UPTD PPA KabKota'!$C$5:$C$513,FALSE))</f>
        <v>-</v>
      </c>
      <c r="AX269" s="218">
        <f t="array" ref="AX269">INDEX('UPTD PPA KabKota'!G$5:G$513,MATCH($D269,'UPTD PPA KabKota'!$C$5:$C$513,FALSE))</f>
        <v>81334316625</v>
      </c>
      <c r="AY269" s="218" t="str">
        <f t="array" ref="AY269">INDEX('UPTD PPA KabKota'!H$5:H$513,MATCH($D269,'UPTD PPA KabKota'!$C$5:$C$513,FALSE))</f>
        <v>UPTD PPA</v>
      </c>
      <c r="AZ269" s="218" t="str">
        <f t="array" ref="AZ269">INDEX('UPTD PPA KabKota'!I$5:I$513,MATCH($D269,'UPTD PPA KabKota'!$C$5:$C$513,FALSE))</f>
        <v>Peraturan Bupati Sampang Nomor 92 Tahun 2023</v>
      </c>
      <c r="BA269" s="218">
        <f t="array" ref="BA269">INDEX('UPTD PPA KabKota'!J$5:J$513,MATCH($D269,'UPTD PPA KabKota'!$C$5:$C$513,FALSE))</f>
        <v>2023</v>
      </c>
      <c r="BB269" s="218" t="str">
        <f t="array" ref="BB269">INDEX('UPTD PPA KabKota'!K$5:K$513,MATCH($D269,'UPTD PPA KabKota'!$C$5:$C$513,FALSE))</f>
        <v>B</v>
      </c>
      <c r="BC269" s="218">
        <f t="array" ref="BC269">INDEX('UPTD PPA KabKota'!L$5:L$513,MATCH($D269,'UPTD PPA KabKota'!$C$5:$C$513,FALSE))</f>
        <v>81334316625</v>
      </c>
      <c r="BD269" s="218" t="str">
        <f t="array" ref="BD269">INDEX('UPTD PPA KabKota'!M$5:M$513,MATCH($D269,'UPTD PPA KabKota'!$C$5:$C$513,FALSE))</f>
        <v>faraharifin186@gmail.com</v>
      </c>
      <c r="BE269" s="218" t="str">
        <f t="array" ref="BE269">INDEX('UPTD PPA KabKota'!N$5:N$513,MATCH($D269,'UPTD PPA KabKota'!$C$5:$C$513,FALSE))</f>
        <v>Kepala UPTD   (1 orang) , Pendamping Perlindungan PPA 17 (tujuhbelas) orang NON ASN</v>
      </c>
      <c r="BF269" s="218" t="str">
        <f t="array" ref="BF269">INDEX('UPTD PPA KabKota'!O$5:O$513,MATCH($D269,'UPTD PPA KabKota'!$C$5:$C$513,FALSE))</f>
        <v>Pinjam Gedung Selain Dinas PPPA</v>
      </c>
      <c r="BG269" s="218" t="str">
        <f t="array" ref="BG269">INDEX('UPTD PPA KabKota'!P$5:P$513,MATCH($D269,'UPTD PPA KabKota'!$C$5:$C$513,FALSE))</f>
        <v>Aset Pemda Dikelola Dinas PPPA</v>
      </c>
      <c r="BH269" s="218" t="str">
        <f t="array" ref="BH269">INDEX('UPTD PPA KabKota'!Q$5:Q$513,MATCH($D269,'UPTD PPA KabKota'!$C$5:$C$513,FALSE))</f>
        <v>Pejabat Struktural 1 orang (Kepala UPTD saja)</v>
      </c>
      <c r="BI269" s="218" t="str">
        <f t="array" ref="BI269">INDEX('UPTD PPA KabKota'!R$5:R$513,MATCH($D269,'UPTD PPA KabKota'!$C$5:$C$513,FALSE))</f>
        <v>Ada</v>
      </c>
      <c r="BJ269" s="218" t="str">
        <f t="array" ref="BJ269">INDEX('UPTD PPA KabKota'!S$5:S$513,MATCH($D269,'UPTD PPA KabKota'!$C$5:$C$513,FALSE))</f>
        <v>Tidak Ada</v>
      </c>
      <c r="BK269" s="218" t="str">
        <f t="array" ref="BK269">INDEX('UPTD PPA KabKota'!T$5:T$513,MATCH($D269,'UPTD PPA KabKota'!$C$5:$C$513,FALSE))</f>
        <v>Ada</v>
      </c>
      <c r="BL269" s="218" t="str">
        <f t="array" ref="BL269">INDEX('UPTD PPA KabKota'!U$5:U$513,MATCH($D269,'UPTD PPA KabKota'!$C$5:$C$513,FALSE))</f>
        <v>Tidak Ada</v>
      </c>
      <c r="BM269" s="218" t="str">
        <f t="array" ref="BM269">INDEX('UPTD PPA KabKota'!V$5:V$513,MATCH($D269,'UPTD PPA KabKota'!$C$5:$C$513,FALSE))</f>
        <v>Tidak Ada</v>
      </c>
      <c r="BN269" s="218" t="str">
        <f t="array" ref="BN269">INDEX('UPTD PPA KabKota'!W$5:W$513,MATCH($D269,'UPTD PPA KabKota'!$C$5:$C$513,FALSE))</f>
        <v>Tidak Ada</v>
      </c>
      <c r="BO269" s="218" t="str">
        <f t="array" ref="BO269">INDEX('UPTD PPA KabKota'!X$5:X$513,MATCH($D269,'UPTD PPA KabKota'!$C$5:$C$513,FALSE))</f>
        <v>Tidak Ada</v>
      </c>
      <c r="BP269" s="218" t="str">
        <f t="array" ref="BP269">INDEX('UPTD PPA KabKota'!Y$5:Y$513,MATCH($D269,'UPTD PPA KabKota'!$C$5:$C$513,FALSE))</f>
        <v>Tidak Ada</v>
      </c>
      <c r="BQ269" s="218" t="str">
        <f t="array" ref="BQ269">INDEX('UPTD PPA KabKota'!Z$5:Z$513,MATCH($D269,'UPTD PPA KabKota'!$C$5:$C$513,FALSE))</f>
        <v>Tidak Ada</v>
      </c>
      <c r="BR269" s="218" t="str">
        <f t="array" ref="BR269">INDEX('UPTD PPA KabKota'!AA$5:AA$513,MATCH($D269,'UPTD PPA KabKota'!$C$5:$C$513,FALSE))</f>
        <v>Tidak Ada</v>
      </c>
      <c r="BS269" s="218" t="str">
        <f t="array" ref="BS269">INDEX('UPTD PPA KabKota'!AB$5:AB$513,MATCH($D269,'UPTD PPA KabKota'!$C$5:$C$513,FALSE))</f>
        <v>Tidak Ada</v>
      </c>
      <c r="BT269" s="218" t="str">
        <f t="array" ref="BT269">INDEX('UPTD PPA KabKota'!AC$5:AC$513,MATCH($D269,'UPTD PPA KabKota'!$C$5:$C$513,FALSE))</f>
        <v>Sudah</v>
      </c>
      <c r="BU269" s="218" t="str">
        <f t="array" ref="BU269">INDEX('UPTD PPA KabKota'!AD$5:AD$513,MATCH($D269,'UPTD PPA KabKota'!$C$5:$C$513,FALSE))</f>
        <v>Sudah</v>
      </c>
      <c r="BV269" s="218" t="str">
        <f t="array" ref="BV269">INDEX('UPTD PPA KabKota'!AE$5:AE$513,MATCH($D269,'UPTD PPA KabKota'!$C$5:$C$513,FALSE))</f>
        <v>Sudah</v>
      </c>
      <c r="BW269" s="218" t="str">
        <f t="array" ref="BW269">INDEX('UPTD PPA KabKota'!AF$5:AF$513,MATCH($D269,'UPTD PPA KabKota'!$C$5:$C$513,FALSE))</f>
        <v>Sudah</v>
      </c>
      <c r="BX269" s="218" t="str">
        <f t="array" ref="BX269">INDEX('UPTD PPA KabKota'!AG$5:AG$513,MATCH($D269,'UPTD PPA KabKota'!$C$5:$C$513,FALSE))</f>
        <v>Belum</v>
      </c>
      <c r="BY269" s="218" t="str">
        <f t="array" ref="BY269">INDEX('UPTD PPA KabKota'!AH$5:AH$513,MATCH($D269,'UPTD PPA KabKota'!$C$5:$C$513,FALSE))</f>
        <v>Sudah</v>
      </c>
      <c r="BZ269" s="218" t="str">
        <f t="array" ref="BZ269">INDEX('UPTD PPA KabKota'!AI$5:AI$513,MATCH($D269,'UPTD PPA KabKota'!$C$5:$C$513,FALSE))</f>
        <v>Belum</v>
      </c>
      <c r="CA269" s="218" t="str">
        <f t="array" ref="CA269">INDEX('UPTD PPA KabKota'!AJ$5:AJ$513,MATCH($D269,'UPTD PPA KabKota'!$C$5:$C$513,FALSE))</f>
        <v>Belum</v>
      </c>
      <c r="CB269" s="218" t="str">
        <f t="array" ref="CB269">INDEX('UPTD PPA KabKota'!AK$5:AK$513,MATCH($D269,'UPTD PPA KabKota'!$C$5:$C$513,FALSE))</f>
        <v>Belum</v>
      </c>
      <c r="CC269" s="218" t="str">
        <f t="array" ref="CC269">INDEX('UPTD PPA KabKota'!AL$5:AL$513,MATCH($D269,'UPTD PPA KabKota'!$C$5:$C$513,FALSE))</f>
        <v>Sudah</v>
      </c>
      <c r="CD269" s="218" t="str">
        <f t="array" ref="CD269">INDEX('UPTD PPA KabKota'!AM$5:AM$513,MATCH($D269,'UPTD PPA KabKota'!$C$5:$C$513,FALSE))</f>
        <v>Sudah</v>
      </c>
      <c r="CE269" s="218" t="str">
        <f t="array" ref="CE269">INDEX('UPTD PPA KabKota'!AN$5:AN$513,MATCH($D269,'UPTD PPA KabKota'!$C$5:$C$513,FALSE))</f>
        <v>SK BUPATI SAMPANG NOMOR : 100.3.3.2/36/KEP/434.013/2024 TENTANG TENAGA PENDAMPING PERLINDUNGAN PEREMPUAN DAN ANAK KABUPATEN SAMPANG TAHUN 2024</v>
      </c>
      <c r="CF269" s="218">
        <f t="array" ref="CF269">INDEX('UPTD PPA KabKota'!AO$5:AO$513,MATCH($D269,'UPTD PPA KabKota'!$C$5:$C$513,FALSE))</f>
        <v>36</v>
      </c>
      <c r="CG269" s="218" t="str">
        <f t="array" ref="CG269">INDEX('UPTD PPA KabKota'!AP$5:AP$513,MATCH($D269,'UPTD PPA KabKota'!$C$5:$C$513,FALSE))</f>
        <v/>
      </c>
      <c r="CH269" s="218" t="str">
        <f t="array" ref="CH269">INDEX('UPTD PPA KabKota'!AQ$5:AQ$513,MATCH($D269,'UPTD PPA KabKota'!$C$5:$C$513,FALSE))</f>
        <v/>
      </c>
      <c r="CI269" s="218" t="str">
        <f t="array" ref="CI269">INDEX('UPTD PPA KabKota'!AR$5:AR$513,MATCH($D269,'UPTD PPA KabKota'!$C$5:$C$513,FALSE))</f>
        <v/>
      </c>
      <c r="CJ269" s="218" t="str">
        <f t="array" ref="CJ269">INDEX('UPTD PPA KabKota'!AS$5:AS$513,MATCH($D269,'UPTD PPA KabKota'!$C$5:$C$513,FALSE))</f>
        <v/>
      </c>
      <c r="CK269" s="218" t="str">
        <f t="array" ref="CK269">INDEX('UPTD PPA KabKota'!AT$5:AT$513,MATCH($D269,'UPTD PPA KabKota'!$C$5:$C$513,FALSE))</f>
        <v/>
      </c>
      <c r="CL269" s="218" t="str">
        <f t="array" ref="CL269">INDEX('UPTD PPA KabKota'!AU$5:AU$513,MATCH($D269,'UPTD PPA KabKota'!$C$5:$C$513,FALSE))</f>
        <v/>
      </c>
      <c r="CM269" s="218" t="str">
        <f t="array" ref="CM269">INDEX('UPTD PPA KabKota'!AV$5:AV$513,MATCH($D269,'UPTD PPA KabKota'!$C$5:$C$513,FALSE))</f>
        <v/>
      </c>
      <c r="CN269" s="218" t="str">
        <f t="array" ref="CN269">INDEX('UPTD PPA KabKota'!AW$5:AW$513,MATCH($D269,'UPTD PPA KabKota'!$C$5:$C$513,FALSE))</f>
        <v/>
      </c>
      <c r="CO269" s="218" t="str">
        <f t="array" ref="CO269">INDEX('UPTD PPA KabKota'!AX$5:AX$513,MATCH($D269,'UPTD PPA KabKota'!$C$5:$C$513,FALSE))</f>
        <v>v</v>
      </c>
      <c r="CP269" s="218" t="str">
        <f t="array" ref="CP269">INDEX('UPTD PPA KabKota'!AY$5:AY$513,MATCH($D269,'UPTD PPA KabKota'!$C$5:$C$513,FALSE))</f>
        <v/>
      </c>
      <c r="CQ269" s="209" t="str">
        <f>IFERROR(__xludf.DUMMYFUNCTION("IF(ISBLANK($K269),"""",IF(REGEXMATCH($K269,""Peraturan""),""Ada"",IF(REGEXMATCH($K269,""Rekomendasi""),""Tidak Ada"", $K269)))
"),"Ada")</f>
        <v>Ada</v>
      </c>
      <c r="CR269" s="209" t="str">
        <f t="array" ref="CR269">index('UPTD PPA KabKota'!$BI$5:$BI$513,match($D269,'UPTD PPA KabKota'!$C$5:$C$513,false))</f>
        <v>Ada</v>
      </c>
      <c r="CS269" s="314" t="str">
        <f t="shared" si="42"/>
        <v>Ada</v>
      </c>
    </row>
    <row r="270">
      <c r="A270" s="334">
        <v>264.0</v>
      </c>
      <c r="B270" s="334">
        <v>28.0</v>
      </c>
      <c r="C270" s="311" t="s">
        <v>4771</v>
      </c>
      <c r="D270" s="312" t="s">
        <v>2658</v>
      </c>
      <c r="E270" s="315">
        <v>45689.0</v>
      </c>
      <c r="F270" s="218" t="str">
        <f t="array" ref="F270">INDEX('Ortala-KabKota'!F$2:F$415,MATCH($D270,'Ortala-KabKota'!$E$2:$E$415,FALSE))</f>
        <v>Nurul/ 081330712233</v>
      </c>
      <c r="G270" s="218" t="str">
        <f t="array" ref="G270">INDEX('Ortala-KabKota'!G$2:G$415,MATCH($D270,'Ortala-KabKota'!$E$2:$E$415,FALSE))</f>
        <v>Jl. Gatot Koco, Kel. Kolpajung, Kab.Pamekasan</v>
      </c>
      <c r="H270" s="218" t="str">
        <f t="array" ref="H270">INDEX('Ortala-KabKota'!H$2:H$415,MATCH($D270,'Ortala-KabKota'!$E$2:$E$415,FALSE))</f>
        <v>-</v>
      </c>
      <c r="I270" s="218" t="str">
        <f t="array" ref="I270">INDEX('Ortala-KabKota'!I$2:I$415,MATCH($D270,'Ortala-KabKota'!$E$2:$E$415,FALSE))</f>
        <v>-</v>
      </c>
      <c r="J270" s="218" t="str">
        <f t="array" ref="J270">INDEX('Ortala-KabKota'!J$2:J$415,MATCH($D270,'Ortala-KabKota'!$E$2:$E$415,FALSE))</f>
        <v>UPT PPA</v>
      </c>
      <c r="K270" s="218" t="str">
        <f t="array" ref="K270">INDEX('Ortala-KabKota'!K$2:K$415,MATCH($D270,'Ortala-KabKota'!$E$2:$E$415,FALSE))</f>
        <v>Peraturan Bupati Pamekasan Nomor 44 Tahun 2021</v>
      </c>
      <c r="L270" s="218">
        <f t="array" ref="L270">INDEX('Ortala-KabKota'!L$2:L$415,MATCH($D270,'Ortala-KabKota'!$E$2:$E$415,FALSE))</f>
        <v>2021</v>
      </c>
      <c r="M270" s="218" t="str">
        <f t="array" ref="M270">INDEX('Ortala-KabKota'!M$2:M$415,MATCH($D270,'Ortala-KabKota'!$E$2:$E$415,FALSE))</f>
        <v>B</v>
      </c>
      <c r="N270" s="218" t="str">
        <f t="array" ref="N270">INDEX('Ortala-KabKota'!N$2:N$415,MATCH($D270,'Ortala-KabKota'!$E$2:$E$415,FALSE))</f>
        <v/>
      </c>
      <c r="O270" s="218" t="str">
        <f t="array" ref="O270">INDEX('Ortala-KabKota'!O$2:O$415,MATCH($D270,'Ortala-KabKota'!$E$2:$E$415,FALSE))</f>
        <v>uptdppa.kabupatensitubondo@gmail.com</v>
      </c>
      <c r="P270" s="218" t="str">
        <f t="array" ref="P270">INDEX('Ortala-KabKota'!P$2:P$415,MATCH($D270,'Ortala-KabKota'!$E$2:$E$415,FALSE))</f>
        <v/>
      </c>
      <c r="Q270" s="218" t="str">
        <f t="array" ref="Q270">INDEX('Ortala-KabKota'!Q$2:Q$415,MATCH($D270,'Ortala-KabKota'!$E$2:$E$415,FALSE))</f>
        <v/>
      </c>
      <c r="R270" s="218" t="str">
        <f t="array" ref="R270">INDEX('Ortala-KabKota'!R$2:R$415,MATCH($D270,'Ortala-KabKota'!$E$2:$E$415,FALSE))</f>
        <v>MILIK SENDIRI</v>
      </c>
      <c r="S270" s="218" t="str">
        <f t="array" ref="S270">INDEX('Ortala-KabKota'!S$2:S$415,MATCH($D270,'Ortala-KabKota'!$E$2:$E$415,FALSE))</f>
        <v/>
      </c>
      <c r="T270" s="218" t="str">
        <f t="array" ref="T270">INDEX('Ortala-KabKota'!T$2:T$415,MATCH($D270,'Ortala-KabKota'!$E$2:$E$415,FALSE))</f>
        <v/>
      </c>
      <c r="U270" s="218" t="str">
        <f t="array" ref="U270">INDEX('Ortala-KabKota'!U$2:U$415,MATCH($D270,'Ortala-KabKota'!$E$2:$E$415,FALSE))</f>
        <v/>
      </c>
      <c r="V270" s="218" t="str">
        <f t="array" ref="V270">INDEX('Ortala-KabKota'!V$2:V$415,MATCH($D270,'Ortala-KabKota'!$E$2:$E$415,FALSE))</f>
        <v/>
      </c>
      <c r="W270" s="218" t="str">
        <f t="array" ref="W270">INDEX('Ortala-KabKota'!W$2:W$415,MATCH($D270,'Ortala-KabKota'!$E$2:$E$415,FALSE))</f>
        <v/>
      </c>
      <c r="X270" s="218" t="str">
        <f t="array" ref="X270">INDEX('Ortala-KabKota'!X$2:X$415,MATCH($D270,'Ortala-KabKota'!$E$2:$E$415,FALSE))</f>
        <v/>
      </c>
      <c r="Y270" s="218" t="str">
        <f t="array" ref="Y270">INDEX('Ortala-KabKota'!Y$2:Y$415,MATCH($D270,'Ortala-KabKota'!$E$2:$E$415,FALSE))</f>
        <v/>
      </c>
      <c r="Z270" s="218" t="str">
        <f t="array" ref="Z270">INDEX('Ortala-KabKota'!Z$2:Z$415,MATCH($D270,'Ortala-KabKota'!$E$2:$E$415,FALSE))</f>
        <v/>
      </c>
      <c r="AA270" s="218" t="str">
        <f t="array" ref="AA270">INDEX('Ortala-KabKota'!AA$2:AA$415,MATCH($D270,'Ortala-KabKota'!$E$2:$E$415,FALSE))</f>
        <v/>
      </c>
      <c r="AB270" s="218" t="str">
        <f t="array" ref="AB270">INDEX('Ortala-KabKota'!AB$2:AB$415,MATCH($D270,'Ortala-KabKota'!$E$2:$E$415,FALSE))</f>
        <v/>
      </c>
      <c r="AC270" s="218" t="str">
        <f t="array" ref="AC270">INDEX('Ortala-KabKota'!AC$2:AC$415,MATCH($D270,'Ortala-KabKota'!$E$2:$E$415,FALSE))</f>
        <v/>
      </c>
      <c r="AD270" s="218" t="str">
        <f t="array" ref="AD270">INDEX('Ortala-KabKota'!AD$2:AD$415,MATCH($D270,'Ortala-KabKota'!$E$2:$E$415,FALSE))</f>
        <v/>
      </c>
      <c r="AE270" s="218" t="str">
        <f t="array" ref="AE270">INDEX('Ortala-KabKota'!AE$2:AE$415,MATCH($D270,'Ortala-KabKota'!$E$2:$E$415,FALSE))</f>
        <v/>
      </c>
      <c r="AF270" s="218" t="str">
        <f t="array" ref="AF270">INDEX('Ortala-KabKota'!AF$2:AF$415,MATCH($D270,'Ortala-KabKota'!$E$2:$E$415,FALSE))</f>
        <v/>
      </c>
      <c r="AG270" s="218" t="str">
        <f t="array" ref="AG270">INDEX('Ortala-KabKota'!AG$2:AG$415,MATCH($D270,'Ortala-KabKota'!$E$2:$E$415,FALSE))</f>
        <v/>
      </c>
      <c r="AH270" s="218" t="str">
        <f t="array" ref="AH270">INDEX('Ortala-KabKota'!AH$2:AH$415,MATCH($D270,'Ortala-KabKota'!$E$2:$E$415,FALSE))</f>
        <v/>
      </c>
      <c r="AI270" s="218" t="str">
        <f t="array" ref="AI270">INDEX('Ortala-KabKota'!AI$2:AI$415,MATCH($D270,'Ortala-KabKota'!$E$2:$E$415,FALSE))</f>
        <v/>
      </c>
      <c r="AJ270" s="218" t="str">
        <f t="array" ref="AJ270">INDEX('Ortala-KabKota'!AJ$2:AJ$415,MATCH($D270,'Ortala-KabKota'!$E$2:$E$415,FALSE))</f>
        <v/>
      </c>
      <c r="AK270" s="218" t="str">
        <f t="array" ref="AK270">INDEX('Ortala-KabKota'!AK$2:AK$415,MATCH($D270,'Ortala-KabKota'!$E$2:$E$415,FALSE))</f>
        <v/>
      </c>
      <c r="AL270" s="218" t="str">
        <f t="array" ref="AL270">INDEX('Ortala-KabKota'!AL$2:AL$415,MATCH($D270,'Ortala-KabKota'!$E$2:$E$415,FALSE))</f>
        <v/>
      </c>
      <c r="AM270" s="218" t="str">
        <f t="array" ref="AM270">INDEX('Ortala-KabKota'!AM$2:AM$415,MATCH($D270,'Ortala-KabKota'!$E$2:$E$415,FALSE))</f>
        <v/>
      </c>
      <c r="AN270" s="218" t="str">
        <f t="array" ref="AN270">INDEX('Ortala-KabKota'!AN$2:AN$415,MATCH($D270,'Ortala-KabKota'!$E$2:$E$415,FALSE))</f>
        <v/>
      </c>
      <c r="AO270" s="218" t="str">
        <f t="array" ref="AO270">INDEX('Ortala-KabKota'!AO$2:AO$415,MATCH($D270,'Ortala-KabKota'!$E$2:$E$415,FALSE))</f>
        <v/>
      </c>
      <c r="AP270" s="218" t="str">
        <f t="array" ref="AP270">INDEX('Ortala-KabKota'!AP$2:AP$415,MATCH($D270,'Ortala-KabKota'!$E$2:$E$415,FALSE))</f>
        <v/>
      </c>
      <c r="AQ270" s="218" t="str">
        <f t="array" ref="AQ270">INDEX('Ortala-KabKota'!AQ$2:AQ$415,MATCH($D270,'Ortala-KabKota'!$E$2:$E$415,FALSE))</f>
        <v/>
      </c>
      <c r="AR270" s="218" t="str">
        <f t="array" ref="AR270">INDEX('Ortala-KabKota'!AR$2:AR$415,MATCH($D270,'Ortala-KabKota'!$E$2:$E$415,FALSE))</f>
        <v/>
      </c>
      <c r="AS270" s="218" t="str">
        <f t="array" ref="AS270">INDEX('Ortala-KabKota'!AS$2:AS$415,MATCH($D270,'Ortala-KabKota'!$E$2:$E$415,FALSE))</f>
        <v/>
      </c>
      <c r="AT270" s="218" t="str">
        <f t="array" ref="AT270">INDEX('Ortala-KabKota'!AT$2:AT$415,MATCH($D270,'Ortala-KabKota'!$E$2:$E$415,FALSE))</f>
        <v/>
      </c>
      <c r="AU270" s="218" t="str">
        <f t="array" ref="AU270">INDEX('UPTD PPA KabKota'!D$5:D$513,MATCH($D270,'UPTD PPA KabKota'!$C$5:$C$513,FALSE))</f>
        <v>Nurul Fauziyah, SH,MM</v>
      </c>
      <c r="AV270" s="218" t="str">
        <f t="array" ref="AV270">INDEX('UPTD PPA KabKota'!E$5:E$513,MATCH($D270,'UPTD PPA KabKota'!$C$5:$C$513,FALSE))</f>
        <v>Jl. Gatot Koco Km 1</v>
      </c>
      <c r="AW270" s="218">
        <f t="array" ref="AW270">INDEX('UPTD PPA KabKota'!F$5:F$513,MATCH($D270,'UPTD PPA KabKota'!$C$5:$C$513,FALSE))</f>
        <v>85142514505</v>
      </c>
      <c r="AX270" s="218">
        <f t="array" ref="AX270">INDEX('UPTD PPA KabKota'!G$5:G$513,MATCH($D270,'UPTD PPA KabKota'!$C$5:$C$513,FALSE))</f>
        <v>85142514505</v>
      </c>
      <c r="AY270" s="218" t="str">
        <f t="array" ref="AY270">INDEX('UPTD PPA KabKota'!H$5:H$513,MATCH($D270,'UPTD PPA KabKota'!$C$5:$C$513,FALSE))</f>
        <v>UPTD PPA</v>
      </c>
      <c r="AZ270" s="218" t="str">
        <f t="array" ref="AZ270">INDEX('UPTD PPA KabKota'!I$5:I$513,MATCH($D270,'UPTD PPA KabKota'!$C$5:$C$513,FALSE))</f>
        <v>Peraturan Bupati Pamekasan Nomor 44 Tahun 2021</v>
      </c>
      <c r="BA270" s="218">
        <f t="array" ref="BA270">INDEX('UPTD PPA KabKota'!J$5:J$513,MATCH($D270,'UPTD PPA KabKota'!$C$5:$C$513,FALSE))</f>
        <v>2021</v>
      </c>
      <c r="BB270" s="218" t="str">
        <f t="array" ref="BB270">INDEX('UPTD PPA KabKota'!K$5:K$513,MATCH($D270,'UPTD PPA KabKota'!$C$5:$C$513,FALSE))</f>
        <v>Belum Ada</v>
      </c>
      <c r="BC270" s="218">
        <f t="array" ref="BC270">INDEX('UPTD PPA KabKota'!L$5:L$513,MATCH($D270,'UPTD PPA KabKota'!$C$5:$C$513,FALSE))</f>
        <v>81330712233</v>
      </c>
      <c r="BD270" s="218" t="str">
        <f t="array" ref="BD270">INDEX('UPTD PPA KabKota'!M$5:M$513,MATCH($D270,'UPTD PPA KabKota'!$C$5:$C$513,FALSE))</f>
        <v>nfauziyah.nf@gmail.com</v>
      </c>
      <c r="BE270" s="218" t="str">
        <f t="array" ref="BE270">INDEX('UPTD PPA KabKota'!N$5:N$513,MATCH($D270,'UPTD PPA KabKota'!$C$5:$C$513,FALSE))</f>
        <v>Kepala UPTD, Kelompok JabatanFungsional, Pelaksana (sampai saat ini kepala UPTD PPA di rangkap Kabid PPA)</v>
      </c>
      <c r="BF270" s="218" t="str">
        <f t="array" ref="BF270">INDEX('UPTD PPA KabKota'!O$5:O$513,MATCH($D270,'UPTD PPA KabKota'!$C$5:$C$513,FALSE))</f>
        <v>Mandiri</v>
      </c>
      <c r="BG270" s="218" t="str">
        <f t="array" ref="BG270">INDEX('UPTD PPA KabKota'!P$5:P$513,MATCH($D270,'UPTD PPA KabKota'!$C$5:$C$513,FALSE))</f>
        <v>Aset Pemda Dikelola Dinas PPPA</v>
      </c>
      <c r="BH270" s="218" t="str">
        <f t="array" ref="BH270">INDEX('UPTD PPA KabKota'!Q$5:Q$513,MATCH($D270,'UPTD PPA KabKota'!$C$5:$C$513,FALSE))</f>
        <v>UPTD PPA Kabupaten Pamekasan terbentuk dari tahun 2021 berdasarkan Perbup no 44 Tahun 2021 tetapi pengampu jabatan belum terisi sampai sekarang sehingga segala pekerjaan yang ada di UPTD PPA dirangkap olej Kabid PPA</v>
      </c>
      <c r="BI270" s="218" t="str">
        <f t="array" ref="BI270">INDEX('UPTD PPA KabKota'!R$5:R$513,MATCH($D270,'UPTD PPA KabKota'!$C$5:$C$513,FALSE))</f>
        <v>Ada</v>
      </c>
      <c r="BJ270" s="218" t="str">
        <f t="array" ref="BJ270">INDEX('UPTD PPA KabKota'!S$5:S$513,MATCH($D270,'UPTD PPA KabKota'!$C$5:$C$513,FALSE))</f>
        <v>Tidak Ada</v>
      </c>
      <c r="BK270" s="218" t="str">
        <f t="array" ref="BK270">INDEX('UPTD PPA KabKota'!T$5:T$513,MATCH($D270,'UPTD PPA KabKota'!$C$5:$C$513,FALSE))</f>
        <v>Ada</v>
      </c>
      <c r="BL270" s="218" t="str">
        <f t="array" ref="BL270">INDEX('UPTD PPA KabKota'!U$5:U$513,MATCH($D270,'UPTD PPA KabKota'!$C$5:$C$513,FALSE))</f>
        <v>Tidak Ada</v>
      </c>
      <c r="BM270" s="218" t="str">
        <f t="array" ref="BM270">INDEX('UPTD PPA KabKota'!V$5:V$513,MATCH($D270,'UPTD PPA KabKota'!$C$5:$C$513,FALSE))</f>
        <v>Tidak Ada</v>
      </c>
      <c r="BN270" s="218" t="str">
        <f t="array" ref="BN270">INDEX('UPTD PPA KabKota'!W$5:W$513,MATCH($D270,'UPTD PPA KabKota'!$C$5:$C$513,FALSE))</f>
        <v>Tidak Ada</v>
      </c>
      <c r="BO270" s="218" t="str">
        <f t="array" ref="BO270">INDEX('UPTD PPA KabKota'!X$5:X$513,MATCH($D270,'UPTD PPA KabKota'!$C$5:$C$513,FALSE))</f>
        <v>Tidak Ada</v>
      </c>
      <c r="BP270" s="218" t="str">
        <f t="array" ref="BP270">INDEX('UPTD PPA KabKota'!Y$5:Y$513,MATCH($D270,'UPTD PPA KabKota'!$C$5:$C$513,FALSE))</f>
        <v>Tidak Ada</v>
      </c>
      <c r="BQ270" s="218" t="str">
        <f t="array" ref="BQ270">INDEX('UPTD PPA KabKota'!Z$5:Z$513,MATCH($D270,'UPTD PPA KabKota'!$C$5:$C$513,FALSE))</f>
        <v>Tidak Ada</v>
      </c>
      <c r="BR270" s="218" t="str">
        <f t="array" ref="BR270">INDEX('UPTD PPA KabKota'!AA$5:AA$513,MATCH($D270,'UPTD PPA KabKota'!$C$5:$C$513,FALSE))</f>
        <v>Tidak Ada</v>
      </c>
      <c r="BS270" s="218" t="str">
        <f t="array" ref="BS270">INDEX('UPTD PPA KabKota'!AB$5:AB$513,MATCH($D270,'UPTD PPA KabKota'!$C$5:$C$513,FALSE))</f>
        <v>Tidak Ada</v>
      </c>
      <c r="BT270" s="218" t="str">
        <f t="array" ref="BT270">INDEX('UPTD PPA KabKota'!AC$5:AC$513,MATCH($D270,'UPTD PPA KabKota'!$C$5:$C$513,FALSE))</f>
        <v>Sudah</v>
      </c>
      <c r="BU270" s="218" t="str">
        <f t="array" ref="BU270">INDEX('UPTD PPA KabKota'!AD$5:AD$513,MATCH($D270,'UPTD PPA KabKota'!$C$5:$C$513,FALSE))</f>
        <v>Sudah</v>
      </c>
      <c r="BV270" s="218" t="str">
        <f t="array" ref="BV270">INDEX('UPTD PPA KabKota'!AE$5:AE$513,MATCH($D270,'UPTD PPA KabKota'!$C$5:$C$513,FALSE))</f>
        <v>Belum</v>
      </c>
      <c r="BW270" s="218" t="str">
        <f t="array" ref="BW270">INDEX('UPTD PPA KabKota'!AF$5:AF$513,MATCH($D270,'UPTD PPA KabKota'!$C$5:$C$513,FALSE))</f>
        <v>Sudah</v>
      </c>
      <c r="BX270" s="218" t="str">
        <f t="array" ref="BX270">INDEX('UPTD PPA KabKota'!AG$5:AG$513,MATCH($D270,'UPTD PPA KabKota'!$C$5:$C$513,FALSE))</f>
        <v>Sudah</v>
      </c>
      <c r="BY270" s="218" t="str">
        <f t="array" ref="BY270">INDEX('UPTD PPA KabKota'!AH$5:AH$513,MATCH($D270,'UPTD PPA KabKota'!$C$5:$C$513,FALSE))</f>
        <v>Sudah</v>
      </c>
      <c r="BZ270" s="218" t="str">
        <f t="array" ref="BZ270">INDEX('UPTD PPA KabKota'!AI$5:AI$513,MATCH($D270,'UPTD PPA KabKota'!$C$5:$C$513,FALSE))</f>
        <v>Belum</v>
      </c>
      <c r="CA270" s="218" t="str">
        <f t="array" ref="CA270">INDEX('UPTD PPA KabKota'!AJ$5:AJ$513,MATCH($D270,'UPTD PPA KabKota'!$C$5:$C$513,FALSE))</f>
        <v>Belum</v>
      </c>
      <c r="CB270" s="218" t="str">
        <f t="array" ref="CB270">INDEX('UPTD PPA KabKota'!AK$5:AK$513,MATCH($D270,'UPTD PPA KabKota'!$C$5:$C$513,FALSE))</f>
        <v>Belum</v>
      </c>
      <c r="CC270" s="218" t="str">
        <f t="array" ref="CC270">INDEX('UPTD PPA KabKota'!AL$5:AL$513,MATCH($D270,'UPTD PPA KabKota'!$C$5:$C$513,FALSE))</f>
        <v>Sudah</v>
      </c>
      <c r="CD270" s="218" t="str">
        <f t="array" ref="CD270">INDEX('UPTD PPA KabKota'!AM$5:AM$513,MATCH($D270,'UPTD PPA KabKota'!$C$5:$C$513,FALSE))</f>
        <v>Sudah</v>
      </c>
      <c r="CE270" s="218" t="str">
        <f t="array" ref="CE270">INDEX('UPTD PPA KabKota'!AN$5:AN$513,MATCH($D270,'UPTD PPA KabKota'!$C$5:$C$513,FALSE))</f>
        <v>Kabupaten Pamekasan masih kekerangan SDM di UPTD PPA sehingga pelayanan belum maksimal</v>
      </c>
      <c r="CF270" s="218">
        <f t="array" ref="CF270">INDEX('UPTD PPA KabKota'!AO$5:AO$513,MATCH($D270,'UPTD PPA KabKota'!$C$5:$C$513,FALSE))</f>
        <v>43</v>
      </c>
      <c r="CG270" s="218" t="str">
        <f t="array" ref="CG270">INDEX('UPTD PPA KabKota'!AP$5:AP$513,MATCH($D270,'UPTD PPA KabKota'!$C$5:$C$513,FALSE))</f>
        <v/>
      </c>
      <c r="CH270" s="218" t="str">
        <f t="array" ref="CH270">INDEX('UPTD PPA KabKota'!AQ$5:AQ$513,MATCH($D270,'UPTD PPA KabKota'!$C$5:$C$513,FALSE))</f>
        <v/>
      </c>
      <c r="CI270" s="218" t="str">
        <f t="array" ref="CI270">INDEX('UPTD PPA KabKota'!AR$5:AR$513,MATCH($D270,'UPTD PPA KabKota'!$C$5:$C$513,FALSE))</f>
        <v/>
      </c>
      <c r="CJ270" s="218" t="str">
        <f t="array" ref="CJ270">INDEX('UPTD PPA KabKota'!AS$5:AS$513,MATCH($D270,'UPTD PPA KabKota'!$C$5:$C$513,FALSE))</f>
        <v/>
      </c>
      <c r="CK270" s="218" t="str">
        <f t="array" ref="CK270">INDEX('UPTD PPA KabKota'!AT$5:AT$513,MATCH($D270,'UPTD PPA KabKota'!$C$5:$C$513,FALSE))</f>
        <v/>
      </c>
      <c r="CL270" s="218" t="str">
        <f t="array" ref="CL270">INDEX('UPTD PPA KabKota'!AU$5:AU$513,MATCH($D270,'UPTD PPA KabKota'!$C$5:$C$513,FALSE))</f>
        <v/>
      </c>
      <c r="CM270" s="218" t="str">
        <f t="array" ref="CM270">INDEX('UPTD PPA KabKota'!AV$5:AV$513,MATCH($D270,'UPTD PPA KabKota'!$C$5:$C$513,FALSE))</f>
        <v>v</v>
      </c>
      <c r="CN270" s="218" t="str">
        <f t="array" ref="CN270">INDEX('UPTD PPA KabKota'!AW$5:AW$513,MATCH($D270,'UPTD PPA KabKota'!$C$5:$C$513,FALSE))</f>
        <v/>
      </c>
      <c r="CO270" s="218" t="str">
        <f t="array" ref="CO270">INDEX('UPTD PPA KabKota'!AX$5:AX$513,MATCH($D270,'UPTD PPA KabKota'!$C$5:$C$513,FALSE))</f>
        <v/>
      </c>
      <c r="CP270" s="218" t="str">
        <f t="array" ref="CP270">INDEX('UPTD PPA KabKota'!AY$5:AY$513,MATCH($D270,'UPTD PPA KabKota'!$C$5:$C$513,FALSE))</f>
        <v/>
      </c>
      <c r="CQ270" s="209" t="str">
        <f>IFERROR(__xludf.DUMMYFUNCTION("IF(ISBLANK($K270),"""",IF(REGEXMATCH($K270,""Peraturan""),""Ada"",IF(REGEXMATCH($K270,""Rekomendasi""),""Tidak Ada"", $K270)))
"),"Ada")</f>
        <v>Ada</v>
      </c>
      <c r="CR270" s="209" t="str">
        <f t="array" ref="CR270">index('UPTD PPA KabKota'!$BI$5:$BI$513,match($D270,'UPTD PPA KabKota'!$C$5:$C$513,false))</f>
        <v>Ada</v>
      </c>
      <c r="CS270" s="314" t="str">
        <f t="shared" si="42"/>
        <v>Ada</v>
      </c>
    </row>
    <row r="271">
      <c r="A271" s="334">
        <v>265.0</v>
      </c>
      <c r="B271" s="334">
        <v>29.0</v>
      </c>
      <c r="C271" s="311" t="s">
        <v>4771</v>
      </c>
      <c r="D271" s="312" t="s">
        <v>2668</v>
      </c>
      <c r="E271" s="315">
        <v>45689.0</v>
      </c>
      <c r="F271" s="218" t="str">
        <f t="array" ref="F271">INDEX('Ortala-KabKota'!F$2:F$415,MATCH($D271,'Ortala-KabKota'!$E$2:$E$415,FALSE))</f>
        <v>Diana Agus/ 081231555110</v>
      </c>
      <c r="G271" s="218" t="str">
        <f t="array" ref="G271">INDEX('Ortala-KabKota'!G$2:G$415,MATCH($D271,'Ortala-KabKota'!$E$2:$E$415,FALSE))</f>
        <v>Jalan Asoka No. 10 Pajagalan, Kec. Sumenep, Kab. Sumenep</v>
      </c>
      <c r="H271" s="218" t="str">
        <f t="array" ref="H271">INDEX('Ortala-KabKota'!H$2:H$415,MATCH($D271,'Ortala-KabKota'!$E$2:$E$415,FALSE))</f>
        <v>087750041981</v>
      </c>
      <c r="I271" s="218" t="str">
        <f t="array" ref="I271">INDEX('Ortala-KabKota'!I$2:I$415,MATCH($D271,'Ortala-KabKota'!$E$2:$E$415,FALSE))</f>
        <v>081231555110</v>
      </c>
      <c r="J271" s="218" t="str">
        <f t="array" ref="J271">INDEX('Ortala-KabKota'!J$2:J$415,MATCH($D271,'Ortala-KabKota'!$E$2:$E$415,FALSE))</f>
        <v>UPTD PPA</v>
      </c>
      <c r="K271" s="218" t="str">
        <f t="array" ref="K271">INDEX('Ortala-KabKota'!K$2:K$415,MATCH($D271,'Ortala-KabKota'!$E$2:$E$415,FALSE))</f>
        <v>Peraturan Bupati Sumenep Nomor 120 Tahun 2018 tentang Kedudukan, Susunan Organisasi. Tugas Fungsi dan Tata Kerja Unit Pelaksana Teknis Daerah pada Dinas Pemberdayaan Perempuan, Perlindungan Anak dan Keluarga Berencana</v>
      </c>
      <c r="L271" s="218">
        <f t="array" ref="L271">INDEX('Ortala-KabKota'!L$2:L$415,MATCH($D271,'Ortala-KabKota'!$E$2:$E$415,FALSE))</f>
        <v>2018</v>
      </c>
      <c r="M271" s="218" t="str">
        <f t="array" ref="M271">INDEX('Ortala-KabKota'!M$2:M$415,MATCH($D271,'Ortala-KabKota'!$E$2:$E$415,FALSE))</f>
        <v>B</v>
      </c>
      <c r="N271" s="218" t="str">
        <f t="array" ref="N271">INDEX('Ortala-KabKota'!N$2:N$415,MATCH($D271,'Ortala-KabKota'!$E$2:$E$415,FALSE))</f>
        <v>Dailami / 0812235674359</v>
      </c>
      <c r="O271" s="316" t="str">
        <f t="array" ref="O271">INDEX('Ortala-KabKota'!O$2:O$415,MATCH($D271,'Ortala-KabKota'!$E$2:$E$415,FALSE))</f>
        <v>uptd.ppasumenep@gmail.com</v>
      </c>
      <c r="P271" s="218" t="str">
        <f t="array" ref="P271">INDEX('Ortala-KabKota'!P$2:P$415,MATCH($D271,'Ortala-KabKota'!$E$2:$E$415,FALSE))</f>
        <v/>
      </c>
      <c r="Q271" s="218" t="str">
        <f t="array" ref="Q271">INDEX('Ortala-KabKota'!Q$2:Q$415,MATCH($D271,'Ortala-KabKota'!$E$2:$E$415,FALSE))</f>
        <v/>
      </c>
      <c r="R271" s="218" t="str">
        <f t="array" ref="R271">INDEX('Ortala-KabKota'!R$2:R$415,MATCH($D271,'Ortala-KabKota'!$E$2:$E$415,FALSE))</f>
        <v>MILIK SENDIRI</v>
      </c>
      <c r="S271" s="218" t="str">
        <f t="array" ref="S271">INDEX('Ortala-KabKota'!S$2:S$415,MATCH($D271,'Ortala-KabKota'!$E$2:$E$415,FALSE))</f>
        <v/>
      </c>
      <c r="T271" s="218" t="str">
        <f t="array" ref="T271">INDEX('Ortala-KabKota'!T$2:T$415,MATCH($D271,'Ortala-KabKota'!$E$2:$E$415,FALSE))</f>
        <v/>
      </c>
      <c r="U271" s="218" t="str">
        <f t="array" ref="U271">INDEX('Ortala-KabKota'!U$2:U$415,MATCH($D271,'Ortala-KabKota'!$E$2:$E$415,FALSE))</f>
        <v/>
      </c>
      <c r="V271" s="218" t="str">
        <f t="array" ref="V271">INDEX('Ortala-KabKota'!V$2:V$415,MATCH($D271,'Ortala-KabKota'!$E$2:$E$415,FALSE))</f>
        <v/>
      </c>
      <c r="W271" s="218" t="str">
        <f t="array" ref="W271">INDEX('Ortala-KabKota'!W$2:W$415,MATCH($D271,'Ortala-KabKota'!$E$2:$E$415,FALSE))</f>
        <v/>
      </c>
      <c r="X271" s="218" t="str">
        <f t="array" ref="X271">INDEX('Ortala-KabKota'!X$2:X$415,MATCH($D271,'Ortala-KabKota'!$E$2:$E$415,FALSE))</f>
        <v/>
      </c>
      <c r="Y271" s="218" t="str">
        <f t="array" ref="Y271">INDEX('Ortala-KabKota'!Y$2:Y$415,MATCH($D271,'Ortala-KabKota'!$E$2:$E$415,FALSE))</f>
        <v/>
      </c>
      <c r="Z271" s="218" t="str">
        <f t="array" ref="Z271">INDEX('Ortala-KabKota'!Z$2:Z$415,MATCH($D271,'Ortala-KabKota'!$E$2:$E$415,FALSE))</f>
        <v/>
      </c>
      <c r="AA271" s="218" t="str">
        <f t="array" ref="AA271">INDEX('Ortala-KabKota'!AA$2:AA$415,MATCH($D271,'Ortala-KabKota'!$E$2:$E$415,FALSE))</f>
        <v/>
      </c>
      <c r="AB271" s="218" t="str">
        <f t="array" ref="AB271">INDEX('Ortala-KabKota'!AB$2:AB$415,MATCH($D271,'Ortala-KabKota'!$E$2:$E$415,FALSE))</f>
        <v/>
      </c>
      <c r="AC271" s="218" t="str">
        <f t="array" ref="AC271">INDEX('Ortala-KabKota'!AC$2:AC$415,MATCH($D271,'Ortala-KabKota'!$E$2:$E$415,FALSE))</f>
        <v/>
      </c>
      <c r="AD271" s="218" t="str">
        <f t="array" ref="AD271">INDEX('Ortala-KabKota'!AD$2:AD$415,MATCH($D271,'Ortala-KabKota'!$E$2:$E$415,FALSE))</f>
        <v/>
      </c>
      <c r="AE271" s="218" t="str">
        <f t="array" ref="AE271">INDEX('Ortala-KabKota'!AE$2:AE$415,MATCH($D271,'Ortala-KabKota'!$E$2:$E$415,FALSE))</f>
        <v/>
      </c>
      <c r="AF271" s="218" t="str">
        <f t="array" ref="AF271">INDEX('Ortala-KabKota'!AF$2:AF$415,MATCH($D271,'Ortala-KabKota'!$E$2:$E$415,FALSE))</f>
        <v/>
      </c>
      <c r="AG271" s="218" t="str">
        <f t="array" ref="AG271">INDEX('Ortala-KabKota'!AG$2:AG$415,MATCH($D271,'Ortala-KabKota'!$E$2:$E$415,FALSE))</f>
        <v/>
      </c>
      <c r="AH271" s="218" t="str">
        <f t="array" ref="AH271">INDEX('Ortala-KabKota'!AH$2:AH$415,MATCH($D271,'Ortala-KabKota'!$E$2:$E$415,FALSE))</f>
        <v/>
      </c>
      <c r="AI271" s="218" t="str">
        <f t="array" ref="AI271">INDEX('Ortala-KabKota'!AI$2:AI$415,MATCH($D271,'Ortala-KabKota'!$E$2:$E$415,FALSE))</f>
        <v/>
      </c>
      <c r="AJ271" s="218" t="str">
        <f t="array" ref="AJ271">INDEX('Ortala-KabKota'!AJ$2:AJ$415,MATCH($D271,'Ortala-KabKota'!$E$2:$E$415,FALSE))</f>
        <v/>
      </c>
      <c r="AK271" s="218" t="str">
        <f t="array" ref="AK271">INDEX('Ortala-KabKota'!AK$2:AK$415,MATCH($D271,'Ortala-KabKota'!$E$2:$E$415,FALSE))</f>
        <v/>
      </c>
      <c r="AL271" s="218" t="str">
        <f t="array" ref="AL271">INDEX('Ortala-KabKota'!AL$2:AL$415,MATCH($D271,'Ortala-KabKota'!$E$2:$E$415,FALSE))</f>
        <v/>
      </c>
      <c r="AM271" s="218" t="str">
        <f t="array" ref="AM271">INDEX('Ortala-KabKota'!AM$2:AM$415,MATCH($D271,'Ortala-KabKota'!$E$2:$E$415,FALSE))</f>
        <v/>
      </c>
      <c r="AN271" s="218" t="str">
        <f t="array" ref="AN271">INDEX('Ortala-KabKota'!AN$2:AN$415,MATCH($D271,'Ortala-KabKota'!$E$2:$E$415,FALSE))</f>
        <v/>
      </c>
      <c r="AO271" s="218" t="str">
        <f t="array" ref="AO271">INDEX('Ortala-KabKota'!AO$2:AO$415,MATCH($D271,'Ortala-KabKota'!$E$2:$E$415,FALSE))</f>
        <v/>
      </c>
      <c r="AP271" s="218">
        <f t="array" ref="AP271">INDEX('Ortala-KabKota'!AP$2:AP$415,MATCH($D271,'Ortala-KabKota'!$E$2:$E$415,FALSE))</f>
        <v>1</v>
      </c>
      <c r="AQ271" s="218" t="str">
        <f t="array" ref="AQ271">INDEX('Ortala-KabKota'!AQ$2:AQ$415,MATCH($D271,'Ortala-KabKota'!$E$2:$E$415,FALSE))</f>
        <v/>
      </c>
      <c r="AR271" s="218" t="str">
        <f t="array" ref="AR271">INDEX('Ortala-KabKota'!AR$2:AR$415,MATCH($D271,'Ortala-KabKota'!$E$2:$E$415,FALSE))</f>
        <v/>
      </c>
      <c r="AS271" s="218" t="str">
        <f t="array" ref="AS271">INDEX('Ortala-KabKota'!AS$2:AS$415,MATCH($D271,'Ortala-KabKota'!$E$2:$E$415,FALSE))</f>
        <v/>
      </c>
      <c r="AT271" s="218" t="str">
        <f t="array" ref="AT271">INDEX('Ortala-KabKota'!AT$2:AT$415,MATCH($D271,'Ortala-KabKota'!$E$2:$E$415,FALSE))</f>
        <v/>
      </c>
      <c r="AU271" s="218" t="str">
        <f t="array" ref="AU271">INDEX('UPTD PPA KabKota'!D$5:D$513,MATCH($D271,'UPTD PPA KabKota'!$C$5:$C$513,FALSE))</f>
        <v>DIANA AGUS SULISTYOWATI, Am.d Kedb</v>
      </c>
      <c r="AV271" s="218" t="str">
        <f t="array" ref="AV271">INDEX('UPTD PPA KabKota'!E$5:E$513,MATCH($D271,'UPTD PPA KabKota'!$C$5:$C$513,FALSE))</f>
        <v>Jl. Asoka No.10, Kelurahan Pajagalan Kota Sumenep</v>
      </c>
      <c r="AW271" s="218">
        <f t="array" ref="AW271">INDEX('UPTD PPA KabKota'!F$5:F$513,MATCH($D271,'UPTD PPA KabKota'!$C$5:$C$513,FALSE))</f>
        <v>85137152212</v>
      </c>
      <c r="AX271" s="218">
        <f t="array" ref="AX271">INDEX('UPTD PPA KabKota'!G$5:G$513,MATCH($D271,'UPTD PPA KabKota'!$C$5:$C$513,FALSE))</f>
        <v>85137152212</v>
      </c>
      <c r="AY271" s="218" t="str">
        <f t="array" ref="AY271">INDEX('UPTD PPA KabKota'!H$5:H$513,MATCH($D271,'UPTD PPA KabKota'!$C$5:$C$513,FALSE))</f>
        <v>UPTD PPA</v>
      </c>
      <c r="AZ271" s="218" t="str">
        <f t="array" ref="AZ271">INDEX('UPTD PPA KabKota'!I$5:I$513,MATCH($D271,'UPTD PPA KabKota'!$C$5:$C$513,FALSE))</f>
        <v>Peraturan Bupati Sumenep Nomor 120 Tahun 2018 tentang Kedudukan, Susunan Organisasi. Tugas Fungsi dan Tata Kerja Unit Pelaksana Teknis Daerah pada Dinas Pemberdayaan Perempuan, Perlindungan Anak dan Keluarga Berencana
Terbaru :
Perbup 50 Tahun 2022</v>
      </c>
      <c r="BA271" s="218">
        <f t="array" ref="BA271">INDEX('UPTD PPA KabKota'!J$5:J$513,MATCH($D271,'UPTD PPA KabKota'!$C$5:$C$513,FALSE))</f>
        <v>2018</v>
      </c>
      <c r="BB271" s="218" t="str">
        <f t="array" ref="BB271">INDEX('UPTD PPA KabKota'!K$5:K$513,MATCH($D271,'UPTD PPA KabKota'!$C$5:$C$513,FALSE))</f>
        <v>B</v>
      </c>
      <c r="BC271" s="218">
        <f t="array" ref="BC271">INDEX('UPTD PPA KabKota'!L$5:L$513,MATCH($D271,'UPTD PPA KabKota'!$C$5:$C$513,FALSE))</f>
        <v>85137152212</v>
      </c>
      <c r="BD271" s="218" t="str">
        <f t="array" ref="BD271">INDEX('UPTD PPA KabKota'!M$5:M$513,MATCH($D271,'UPTD PPA KabKota'!$C$5:$C$513,FALSE))</f>
        <v>uptd.ppasumenep@gmail.com</v>
      </c>
      <c r="BE271" s="218" t="str">
        <f t="array" ref="BE271">INDEX('UPTD PPA KabKota'!N$5:N$513,MATCH($D271,'UPTD PPA KabKota'!$C$5:$C$513,FALSE))</f>
        <v>Kepala UPTD &gt; Kelompok Jabatan Fungsional</v>
      </c>
      <c r="BF271" s="218" t="str">
        <f t="array" ref="BF271">INDEX('UPTD PPA KabKota'!O$5:O$513,MATCH($D271,'UPTD PPA KabKota'!$C$5:$C$513,FALSE))</f>
        <v>Bergabung dengan Kantor Dinas</v>
      </c>
      <c r="BG271" s="218" t="str">
        <f t="array" ref="BG271">INDEX('UPTD PPA KabKota'!P$5:P$513,MATCH($D271,'UPTD PPA KabKota'!$C$5:$C$513,FALSE))</f>
        <v>Sewa/Kontrak</v>
      </c>
      <c r="BH271" s="218" t="str">
        <f t="array" ref="BH271">INDEX('UPTD PPA KabKota'!Q$5:Q$513,MATCH($D271,'UPTD PPA KabKota'!$C$5:$C$513,FALSE))</f>
        <v>Awal terbentuk UPTD PPA Tahun 2018 dengan SK Perbub Nomor 120 Tahun 2018 yang kemudian karena aturan baru tidak boleh ada UPTD lalu aturan boleh kembali dengan perbub baru yaitu nomor 50 Tahun 2022</v>
      </c>
      <c r="BI271" s="218" t="str">
        <f t="array" ref="BI271">INDEX('UPTD PPA KabKota'!R$5:R$513,MATCH($D271,'UPTD PPA KabKota'!$C$5:$C$513,FALSE))</f>
        <v>Ada</v>
      </c>
      <c r="BJ271" s="218" t="str">
        <f t="array" ref="BJ271">INDEX('UPTD PPA KabKota'!S$5:S$513,MATCH($D271,'UPTD PPA KabKota'!$C$5:$C$513,FALSE))</f>
        <v>Ada</v>
      </c>
      <c r="BK271" s="218" t="str">
        <f t="array" ref="BK271">INDEX('UPTD PPA KabKota'!T$5:T$513,MATCH($D271,'UPTD PPA KabKota'!$C$5:$C$513,FALSE))</f>
        <v>Ada</v>
      </c>
      <c r="BL271" s="218" t="str">
        <f t="array" ref="BL271">INDEX('UPTD PPA KabKota'!U$5:U$513,MATCH($D271,'UPTD PPA KabKota'!$C$5:$C$513,FALSE))</f>
        <v>Tidak Ada</v>
      </c>
      <c r="BM271" s="218" t="str">
        <f t="array" ref="BM271">INDEX('UPTD PPA KabKota'!V$5:V$513,MATCH($D271,'UPTD PPA KabKota'!$C$5:$C$513,FALSE))</f>
        <v>Ada</v>
      </c>
      <c r="BN271" s="218" t="str">
        <f t="array" ref="BN271">INDEX('UPTD PPA KabKota'!W$5:W$513,MATCH($D271,'UPTD PPA KabKota'!$C$5:$C$513,FALSE))</f>
        <v>Tidak Ada</v>
      </c>
      <c r="BO271" s="218" t="str">
        <f t="array" ref="BO271">INDEX('UPTD PPA KabKota'!X$5:X$513,MATCH($D271,'UPTD PPA KabKota'!$C$5:$C$513,FALSE))</f>
        <v>Ada</v>
      </c>
      <c r="BP271" s="218" t="str">
        <f t="array" ref="BP271">INDEX('UPTD PPA KabKota'!Y$5:Y$513,MATCH($D271,'UPTD PPA KabKota'!$C$5:$C$513,FALSE))</f>
        <v>Tidak Ada</v>
      </c>
      <c r="BQ271" s="218" t="str">
        <f t="array" ref="BQ271">INDEX('UPTD PPA KabKota'!Z$5:Z$513,MATCH($D271,'UPTD PPA KabKota'!$C$5:$C$513,FALSE))</f>
        <v>Ada</v>
      </c>
      <c r="BR271" s="218" t="str">
        <f t="array" ref="BR271">INDEX('UPTD PPA KabKota'!AA$5:AA$513,MATCH($D271,'UPTD PPA KabKota'!$C$5:$C$513,FALSE))</f>
        <v>Tidak Ada</v>
      </c>
      <c r="BS271" s="218" t="str">
        <f t="array" ref="BS271">INDEX('UPTD PPA KabKota'!AB$5:AB$513,MATCH($D271,'UPTD PPA KabKota'!$C$5:$C$513,FALSE))</f>
        <v>Tidak Ada</v>
      </c>
      <c r="BT271" s="218" t="str">
        <f t="array" ref="BT271">INDEX('UPTD PPA KabKota'!AC$5:AC$513,MATCH($D271,'UPTD PPA KabKota'!$C$5:$C$513,FALSE))</f>
        <v>Sudah</v>
      </c>
      <c r="BU271" s="218" t="str">
        <f t="array" ref="BU271">INDEX('UPTD PPA KabKota'!AD$5:AD$513,MATCH($D271,'UPTD PPA KabKota'!$C$5:$C$513,FALSE))</f>
        <v>Sudah</v>
      </c>
      <c r="BV271" s="218" t="str">
        <f t="array" ref="BV271">INDEX('UPTD PPA KabKota'!AE$5:AE$513,MATCH($D271,'UPTD PPA KabKota'!$C$5:$C$513,FALSE))</f>
        <v>Sudah</v>
      </c>
      <c r="BW271" s="218" t="str">
        <f t="array" ref="BW271">INDEX('UPTD PPA KabKota'!AF$5:AF$513,MATCH($D271,'UPTD PPA KabKota'!$C$5:$C$513,FALSE))</f>
        <v>Sudah</v>
      </c>
      <c r="BX271" s="218" t="str">
        <f t="array" ref="BX271">INDEX('UPTD PPA KabKota'!AG$5:AG$513,MATCH($D271,'UPTD PPA KabKota'!$C$5:$C$513,FALSE))</f>
        <v>Sudah</v>
      </c>
      <c r="BY271" s="218" t="str">
        <f t="array" ref="BY271">INDEX('UPTD PPA KabKota'!AH$5:AH$513,MATCH($D271,'UPTD PPA KabKota'!$C$5:$C$513,FALSE))</f>
        <v>Belum</v>
      </c>
      <c r="BZ271" s="218" t="str">
        <f t="array" ref="BZ271">INDEX('UPTD PPA KabKota'!AI$5:AI$513,MATCH($D271,'UPTD PPA KabKota'!$C$5:$C$513,FALSE))</f>
        <v>Sudah</v>
      </c>
      <c r="CA271" s="218" t="str">
        <f t="array" ref="CA271">INDEX('UPTD PPA KabKota'!AJ$5:AJ$513,MATCH($D271,'UPTD PPA KabKota'!$C$5:$C$513,FALSE))</f>
        <v>Sudah</v>
      </c>
      <c r="CB271" s="218" t="str">
        <f t="array" ref="CB271">INDEX('UPTD PPA KabKota'!AK$5:AK$513,MATCH($D271,'UPTD PPA KabKota'!$C$5:$C$513,FALSE))</f>
        <v>Sudah</v>
      </c>
      <c r="CC271" s="218" t="str">
        <f t="array" ref="CC271">INDEX('UPTD PPA KabKota'!AL$5:AL$513,MATCH($D271,'UPTD PPA KabKota'!$C$5:$C$513,FALSE))</f>
        <v>Sudah</v>
      </c>
      <c r="CD271" s="218" t="str">
        <f t="array" ref="CD271">INDEX('UPTD PPA KabKota'!AM$5:AM$513,MATCH($D271,'UPTD PPA KabKota'!$C$5:$C$513,FALSE))</f>
        <v>Sudah</v>
      </c>
      <c r="CE271" s="218" t="str">
        <f t="array" ref="CE271">INDEX('UPTD PPA KabKota'!AN$5:AN$513,MATCH($D271,'UPTD PPA KabKota'!$C$5:$C$513,FALSE))</f>
        <v>Sudah dan tersedia</v>
      </c>
      <c r="CF271" s="218">
        <f t="array" ref="CF271">INDEX('UPTD PPA KabKota'!AO$5:AO$513,MATCH($D271,'UPTD PPA KabKota'!$C$5:$C$513,FALSE))</f>
        <v>51</v>
      </c>
      <c r="CG271" s="218" t="str">
        <f t="array" ref="CG271">INDEX('UPTD PPA KabKota'!AP$5:AP$513,MATCH($D271,'UPTD PPA KabKota'!$C$5:$C$513,FALSE))</f>
        <v/>
      </c>
      <c r="CH271" s="218" t="str">
        <f t="array" ref="CH271">INDEX('UPTD PPA KabKota'!AQ$5:AQ$513,MATCH($D271,'UPTD PPA KabKota'!$C$5:$C$513,FALSE))</f>
        <v/>
      </c>
      <c r="CI271" s="218" t="str">
        <f t="array" ref="CI271">INDEX('UPTD PPA KabKota'!AR$5:AR$513,MATCH($D271,'UPTD PPA KabKota'!$C$5:$C$513,FALSE))</f>
        <v/>
      </c>
      <c r="CJ271" s="218" t="str">
        <f t="array" ref="CJ271">INDEX('UPTD PPA KabKota'!AS$5:AS$513,MATCH($D271,'UPTD PPA KabKota'!$C$5:$C$513,FALSE))</f>
        <v/>
      </c>
      <c r="CK271" s="218" t="str">
        <f t="array" ref="CK271">INDEX('UPTD PPA KabKota'!AT$5:AT$513,MATCH($D271,'UPTD PPA KabKota'!$C$5:$C$513,FALSE))</f>
        <v/>
      </c>
      <c r="CL271" s="218" t="str">
        <f t="array" ref="CL271">INDEX('UPTD PPA KabKota'!AU$5:AU$513,MATCH($D271,'UPTD PPA KabKota'!$C$5:$C$513,FALSE))</f>
        <v/>
      </c>
      <c r="CM271" s="218" t="str">
        <f t="array" ref="CM271">INDEX('UPTD PPA KabKota'!AV$5:AV$513,MATCH($D271,'UPTD PPA KabKota'!$C$5:$C$513,FALSE))</f>
        <v/>
      </c>
      <c r="CN271" s="218" t="str">
        <f t="array" ref="CN271">INDEX('UPTD PPA KabKota'!AW$5:AW$513,MATCH($D271,'UPTD PPA KabKota'!$C$5:$C$513,FALSE))</f>
        <v>v</v>
      </c>
      <c r="CO271" s="218" t="str">
        <f t="array" ref="CO271">INDEX('UPTD PPA KabKota'!AX$5:AX$513,MATCH($D271,'UPTD PPA KabKota'!$C$5:$C$513,FALSE))</f>
        <v/>
      </c>
      <c r="CP271" s="218" t="str">
        <f t="array" ref="CP271">INDEX('UPTD PPA KabKota'!AY$5:AY$513,MATCH($D271,'UPTD PPA KabKota'!$C$5:$C$513,FALSE))</f>
        <v/>
      </c>
      <c r="CQ271" s="209" t="str">
        <f>IFERROR(__xludf.DUMMYFUNCTION("IF(ISBLANK($K271),"""",IF(REGEXMATCH($K271,""Peraturan""),""Ada"",IF(REGEXMATCH($K271,""Rekomendasi""),""Tidak Ada"", $K271)))
"),"Ada")</f>
        <v>Ada</v>
      </c>
      <c r="CR271" s="209" t="str">
        <f t="array" ref="CR271">index('UPTD PPA KabKota'!$BI$5:$BI$513,match($D271,'UPTD PPA KabKota'!$C$5:$C$513,false))</f>
        <v>Ada</v>
      </c>
      <c r="CS271" s="314" t="str">
        <f t="shared" si="42"/>
        <v>Ada</v>
      </c>
    </row>
    <row r="272">
      <c r="A272" s="334">
        <v>266.0</v>
      </c>
      <c r="B272" s="334">
        <v>30.0</v>
      </c>
      <c r="C272" s="311" t="s">
        <v>4771</v>
      </c>
      <c r="D272" s="312" t="s">
        <v>2570</v>
      </c>
      <c r="E272" s="315">
        <v>45689.0</v>
      </c>
      <c r="F272" s="218" t="str">
        <f t="array" ref="F272">INDEX('Ortala-KabKota'!F$2:F$415,MATCH($D272,'Ortala-KabKota'!$E$2:$E$415,FALSE))</f>
        <v/>
      </c>
      <c r="G272" s="218" t="str">
        <f t="array" ref="G272">INDEX('Ortala-KabKota'!G$2:G$415,MATCH($D272,'Ortala-KabKota'!$E$2:$E$415,FALSE))</f>
        <v/>
      </c>
      <c r="H272" s="218" t="str">
        <f t="array" ref="H272">INDEX('Ortala-KabKota'!H$2:H$415,MATCH($D272,'Ortala-KabKota'!$E$2:$E$415,FALSE))</f>
        <v/>
      </c>
      <c r="I272" s="218" t="str">
        <f t="array" ref="I272">INDEX('Ortala-KabKota'!I$2:I$415,MATCH($D272,'Ortala-KabKota'!$E$2:$E$415,FALSE))</f>
        <v/>
      </c>
      <c r="J272" s="218" t="str">
        <f t="array" ref="J272">INDEX('Ortala-KabKota'!J$2:J$415,MATCH($D272,'Ortala-KabKota'!$E$2:$E$415,FALSE))</f>
        <v/>
      </c>
      <c r="K272" s="218" t="str">
        <f t="array" ref="K272">INDEX('Ortala-KabKota'!K$2:K$415,MATCH($D272,'Ortala-KabKota'!$E$2:$E$415,FALSE))</f>
        <v>Surat Rekomendasi</v>
      </c>
      <c r="L272" s="218">
        <f t="array" ref="L272">INDEX('Ortala-KabKota'!L$2:L$415,MATCH($D272,'Ortala-KabKota'!$E$2:$E$415,FALSE))</f>
        <v>2024</v>
      </c>
      <c r="M272" s="218" t="str">
        <f t="array" ref="M272">INDEX('Ortala-KabKota'!M$2:M$415,MATCH($D272,'Ortala-KabKota'!$E$2:$E$415,FALSE))</f>
        <v/>
      </c>
      <c r="N272" s="218" t="str">
        <f t="array" ref="N272">INDEX('Ortala-KabKota'!N$2:N$415,MATCH($D272,'Ortala-KabKota'!$E$2:$E$415,FALSE))</f>
        <v/>
      </c>
      <c r="O272" s="218" t="str">
        <f t="array" ref="O272">INDEX('Ortala-KabKota'!O$2:O$415,MATCH($D272,'Ortala-KabKota'!$E$2:$E$415,FALSE))</f>
        <v/>
      </c>
      <c r="P272" s="218" t="str">
        <f t="array" ref="P272">INDEX('Ortala-KabKota'!P$2:P$415,MATCH($D272,'Ortala-KabKota'!$E$2:$E$415,FALSE))</f>
        <v/>
      </c>
      <c r="Q272" s="218" t="str">
        <f t="array" ref="Q272">INDEX('Ortala-KabKota'!Q$2:Q$415,MATCH($D272,'Ortala-KabKota'!$E$2:$E$415,FALSE))</f>
        <v/>
      </c>
      <c r="R272" s="218" t="str">
        <f t="array" ref="R272">INDEX('Ortala-KabKota'!R$2:R$415,MATCH($D272,'Ortala-KabKota'!$E$2:$E$415,FALSE))</f>
        <v/>
      </c>
      <c r="S272" s="218" t="str">
        <f t="array" ref="S272">INDEX('Ortala-KabKota'!S$2:S$415,MATCH($D272,'Ortala-KabKota'!$E$2:$E$415,FALSE))</f>
        <v/>
      </c>
      <c r="T272" s="218" t="str">
        <f t="array" ref="T272">INDEX('Ortala-KabKota'!T$2:T$415,MATCH($D272,'Ortala-KabKota'!$E$2:$E$415,FALSE))</f>
        <v/>
      </c>
      <c r="U272" s="218" t="str">
        <f t="array" ref="U272">INDEX('Ortala-KabKota'!U$2:U$415,MATCH($D272,'Ortala-KabKota'!$E$2:$E$415,FALSE))</f>
        <v/>
      </c>
      <c r="V272" s="218" t="str">
        <f t="array" ref="V272">INDEX('Ortala-KabKota'!V$2:V$415,MATCH($D272,'Ortala-KabKota'!$E$2:$E$415,FALSE))</f>
        <v/>
      </c>
      <c r="W272" s="218" t="str">
        <f t="array" ref="W272">INDEX('Ortala-KabKota'!W$2:W$415,MATCH($D272,'Ortala-KabKota'!$E$2:$E$415,FALSE))</f>
        <v/>
      </c>
      <c r="X272" s="218" t="str">
        <f t="array" ref="X272">INDEX('Ortala-KabKota'!X$2:X$415,MATCH($D272,'Ortala-KabKota'!$E$2:$E$415,FALSE))</f>
        <v/>
      </c>
      <c r="Y272" s="218" t="str">
        <f t="array" ref="Y272">INDEX('Ortala-KabKota'!Y$2:Y$415,MATCH($D272,'Ortala-KabKota'!$E$2:$E$415,FALSE))</f>
        <v/>
      </c>
      <c r="Z272" s="218" t="str">
        <f t="array" ref="Z272">INDEX('Ortala-KabKota'!Z$2:Z$415,MATCH($D272,'Ortala-KabKota'!$E$2:$E$415,FALSE))</f>
        <v/>
      </c>
      <c r="AA272" s="218" t="str">
        <f t="array" ref="AA272">INDEX('Ortala-KabKota'!AA$2:AA$415,MATCH($D272,'Ortala-KabKota'!$E$2:$E$415,FALSE))</f>
        <v/>
      </c>
      <c r="AB272" s="218" t="str">
        <f t="array" ref="AB272">INDEX('Ortala-KabKota'!AB$2:AB$415,MATCH($D272,'Ortala-KabKota'!$E$2:$E$415,FALSE))</f>
        <v/>
      </c>
      <c r="AC272" s="218" t="str">
        <f t="array" ref="AC272">INDEX('Ortala-KabKota'!AC$2:AC$415,MATCH($D272,'Ortala-KabKota'!$E$2:$E$415,FALSE))</f>
        <v/>
      </c>
      <c r="AD272" s="218" t="str">
        <f t="array" ref="AD272">INDEX('Ortala-KabKota'!AD$2:AD$415,MATCH($D272,'Ortala-KabKota'!$E$2:$E$415,FALSE))</f>
        <v/>
      </c>
      <c r="AE272" s="218" t="str">
        <f t="array" ref="AE272">INDEX('Ortala-KabKota'!AE$2:AE$415,MATCH($D272,'Ortala-KabKota'!$E$2:$E$415,FALSE))</f>
        <v/>
      </c>
      <c r="AF272" s="218" t="str">
        <f t="array" ref="AF272">INDEX('Ortala-KabKota'!AF$2:AF$415,MATCH($D272,'Ortala-KabKota'!$E$2:$E$415,FALSE))</f>
        <v/>
      </c>
      <c r="AG272" s="218" t="str">
        <f t="array" ref="AG272">INDEX('Ortala-KabKota'!AG$2:AG$415,MATCH($D272,'Ortala-KabKota'!$E$2:$E$415,FALSE))</f>
        <v/>
      </c>
      <c r="AH272" s="218" t="str">
        <f t="array" ref="AH272">INDEX('Ortala-KabKota'!AH$2:AH$415,MATCH($D272,'Ortala-KabKota'!$E$2:$E$415,FALSE))</f>
        <v/>
      </c>
      <c r="AI272" s="218" t="str">
        <f t="array" ref="AI272">INDEX('Ortala-KabKota'!AI$2:AI$415,MATCH($D272,'Ortala-KabKota'!$E$2:$E$415,FALSE))</f>
        <v/>
      </c>
      <c r="AJ272" s="218" t="str">
        <f t="array" ref="AJ272">INDEX('Ortala-KabKota'!AJ$2:AJ$415,MATCH($D272,'Ortala-KabKota'!$E$2:$E$415,FALSE))</f>
        <v/>
      </c>
      <c r="AK272" s="218" t="str">
        <f t="array" ref="AK272">INDEX('Ortala-KabKota'!AK$2:AK$415,MATCH($D272,'Ortala-KabKota'!$E$2:$E$415,FALSE))</f>
        <v/>
      </c>
      <c r="AL272" s="218" t="str">
        <f t="array" ref="AL272">INDEX('Ortala-KabKota'!AL$2:AL$415,MATCH($D272,'Ortala-KabKota'!$E$2:$E$415,FALSE))</f>
        <v/>
      </c>
      <c r="AM272" s="218" t="str">
        <f t="array" ref="AM272">INDEX('Ortala-KabKota'!AM$2:AM$415,MATCH($D272,'Ortala-KabKota'!$E$2:$E$415,FALSE))</f>
        <v/>
      </c>
      <c r="AN272" s="218" t="str">
        <f t="array" ref="AN272">INDEX('Ortala-KabKota'!AN$2:AN$415,MATCH($D272,'Ortala-KabKota'!$E$2:$E$415,FALSE))</f>
        <v/>
      </c>
      <c r="AO272" s="218" t="str">
        <f t="array" ref="AO272">INDEX('Ortala-KabKota'!AO$2:AO$415,MATCH($D272,'Ortala-KabKota'!$E$2:$E$415,FALSE))</f>
        <v/>
      </c>
      <c r="AP272" s="218" t="str">
        <f t="array" ref="AP272">INDEX('Ortala-KabKota'!AP$2:AP$415,MATCH($D272,'Ortala-KabKota'!$E$2:$E$415,FALSE))</f>
        <v/>
      </c>
      <c r="AQ272" s="218" t="str">
        <f t="array" ref="AQ272">INDEX('Ortala-KabKota'!AQ$2:AQ$415,MATCH($D272,'Ortala-KabKota'!$E$2:$E$415,FALSE))</f>
        <v/>
      </c>
      <c r="AR272" s="218" t="str">
        <f t="array" ref="AR272">INDEX('Ortala-KabKota'!AR$2:AR$415,MATCH($D272,'Ortala-KabKota'!$E$2:$E$415,FALSE))</f>
        <v/>
      </c>
      <c r="AS272" s="218" t="str">
        <f t="array" ref="AS272">INDEX('Ortala-KabKota'!AS$2:AS$415,MATCH($D272,'Ortala-KabKota'!$E$2:$E$415,FALSE))</f>
        <v/>
      </c>
      <c r="AT272" s="218" t="str">
        <f t="array" ref="AT272">INDEX('Ortala-KabKota'!AT$2:AT$415,MATCH($D272,'Ortala-KabKota'!$E$2:$E$415,FALSE))</f>
        <v/>
      </c>
      <c r="AU272" s="218" t="str">
        <f t="array" ref="AU272">INDEX('UPTD PPA KabKota'!D$5:D$513,MATCH($D272,'UPTD PPA KabKota'!$C$5:$C$513,FALSE))</f>
        <v>Handy Rindarto.S.Kom.,MM</v>
      </c>
      <c r="AV272" s="218" t="str">
        <f t="array" ref="AV272">INDEX('UPTD PPA KabKota'!E$5:E$513,MATCH($D272,'UPTD PPA KabKota'!$C$5:$C$513,FALSE))</f>
        <v>Jl. Veteran No.1 Kota Kediri</v>
      </c>
      <c r="AW272" s="218" t="str">
        <f t="array" ref="AW272">INDEX('UPTD PPA KabKota'!F$5:F$513,MATCH($D272,'UPTD PPA KabKota'!$C$5:$C$513,FALSE))</f>
        <v>0811-3784-129</v>
      </c>
      <c r="AX272" s="218" t="str">
        <f t="array" ref="AX272">INDEX('UPTD PPA KabKota'!G$5:G$513,MATCH($D272,'UPTD PPA KabKota'!$C$5:$C$513,FALSE))</f>
        <v>0811-3784-129</v>
      </c>
      <c r="AY272" s="218" t="str">
        <f t="array" ref="AY272">INDEX('UPTD PPA KabKota'!H$5:H$513,MATCH($D272,'UPTD PPA KabKota'!$C$5:$C$513,FALSE))</f>
        <v>000.8.1.1/20066/031.1/2024</v>
      </c>
      <c r="AZ272" s="218" t="str">
        <f t="array" ref="AZ272">INDEX('UPTD PPA KabKota'!I$5:I$513,MATCH($D272,'UPTD PPA KabKota'!$C$5:$C$513,FALSE))</f>
        <v>Peraturan Walikota Kediri Nomor 12 Tahun 2024 Tentang Pembentukan Unit Pelaksana Teknis Pada Dinas Pemberdayaan Perempuan, Perlindungan Anak, Pengendalian Penduduk Dan Keluarga Berencana</v>
      </c>
      <c r="BA272" s="218">
        <f t="array" ref="BA272">INDEX('UPTD PPA KabKota'!J$5:J$513,MATCH($D272,'UPTD PPA KabKota'!$C$5:$C$513,FALSE))</f>
        <v>2024</v>
      </c>
      <c r="BB272" s="218" t="str">
        <f t="array" ref="BB272">INDEX('UPTD PPA KabKota'!K$5:K$513,MATCH($D272,'UPTD PPA KabKota'!$C$5:$C$513,FALSE))</f>
        <v>B</v>
      </c>
      <c r="BC272" s="218">
        <f t="array" ref="BC272">INDEX('UPTD PPA KabKota'!L$5:L$513,MATCH($D272,'UPTD PPA KabKota'!$C$5:$C$513,FALSE))</f>
        <v>8563342961</v>
      </c>
      <c r="BD272" s="218" t="str">
        <f t="array" ref="BD272">INDEX('UPTD PPA KabKota'!M$5:M$513,MATCH($D272,'UPTD PPA KabKota'!$C$5:$C$513,FALSE))</f>
        <v>bidangppakdr@gmail.com</v>
      </c>
      <c r="BE272" s="218" t="str">
        <f t="array" ref="BE272">INDEX('UPTD PPA KabKota'!N$5:N$513,MATCH($D272,'UPTD PPA KabKota'!$C$5:$C$513,FALSE))</f>
        <v>Plt. Kepala UPT PPA</v>
      </c>
      <c r="BF272" s="218" t="str">
        <f t="array" ref="BF272">INDEX('UPTD PPA KabKota'!O$5:O$513,MATCH($D272,'UPTD PPA KabKota'!$C$5:$C$513,FALSE))</f>
        <v>Mandiri</v>
      </c>
      <c r="BG272" s="218" t="str">
        <f t="array" ref="BG272">INDEX('UPTD PPA KabKota'!P$5:P$513,MATCH($D272,'UPTD PPA KabKota'!$C$5:$C$513,FALSE))</f>
        <v>Sewa/Kontrak</v>
      </c>
      <c r="BH272" s="218" t="str">
        <f t="array" ref="BH272">INDEX('UPTD PPA KabKota'!Q$5:Q$513,MATCH($D272,'UPTD PPA KabKota'!$C$5:$C$513,FALSE))</f>
        <v>belum ada</v>
      </c>
      <c r="BI272" s="218" t="str">
        <f t="array" ref="BI272">INDEX('UPTD PPA KabKota'!R$5:R$513,MATCH($D272,'UPTD PPA KabKota'!$C$5:$C$513,FALSE))</f>
        <v>Ada</v>
      </c>
      <c r="BJ272" s="218" t="str">
        <f t="array" ref="BJ272">INDEX('UPTD PPA KabKota'!S$5:S$513,MATCH($D272,'UPTD PPA KabKota'!$C$5:$C$513,FALSE))</f>
        <v>Tidak Ada</v>
      </c>
      <c r="BK272" s="218" t="str">
        <f t="array" ref="BK272">INDEX('UPTD PPA KabKota'!T$5:T$513,MATCH($D272,'UPTD PPA KabKota'!$C$5:$C$513,FALSE))</f>
        <v>Ada</v>
      </c>
      <c r="BL272" s="218" t="str">
        <f t="array" ref="BL272">INDEX('UPTD PPA KabKota'!U$5:U$513,MATCH($D272,'UPTD PPA KabKota'!$C$5:$C$513,FALSE))</f>
        <v>Ada</v>
      </c>
      <c r="BM272" s="218" t="str">
        <f t="array" ref="BM272">INDEX('UPTD PPA KabKota'!V$5:V$513,MATCH($D272,'UPTD PPA KabKota'!$C$5:$C$513,FALSE))</f>
        <v>Tidak Ada</v>
      </c>
      <c r="BN272" s="218" t="str">
        <f t="array" ref="BN272">INDEX('UPTD PPA KabKota'!W$5:W$513,MATCH($D272,'UPTD PPA KabKota'!$C$5:$C$513,FALSE))</f>
        <v>Tidak Ada</v>
      </c>
      <c r="BO272" s="218" t="str">
        <f t="array" ref="BO272">INDEX('UPTD PPA KabKota'!X$5:X$513,MATCH($D272,'UPTD PPA KabKota'!$C$5:$C$513,FALSE))</f>
        <v>Ada</v>
      </c>
      <c r="BP272" s="218" t="str">
        <f t="array" ref="BP272">INDEX('UPTD PPA KabKota'!Y$5:Y$513,MATCH($D272,'UPTD PPA KabKota'!$C$5:$C$513,FALSE))</f>
        <v>Tidak Ada</v>
      </c>
      <c r="BQ272" s="218" t="str">
        <f t="array" ref="BQ272">INDEX('UPTD PPA KabKota'!Z$5:Z$513,MATCH($D272,'UPTD PPA KabKota'!$C$5:$C$513,FALSE))</f>
        <v>Tidak Ada</v>
      </c>
      <c r="BR272" s="218" t="str">
        <f t="array" ref="BR272">INDEX('UPTD PPA KabKota'!AA$5:AA$513,MATCH($D272,'UPTD PPA KabKota'!$C$5:$C$513,FALSE))</f>
        <v>Tidak Ada</v>
      </c>
      <c r="BS272" s="218" t="str">
        <f t="array" ref="BS272">INDEX('UPTD PPA KabKota'!AB$5:AB$513,MATCH($D272,'UPTD PPA KabKota'!$C$5:$C$513,FALSE))</f>
        <v>Tidak Ada</v>
      </c>
      <c r="BT272" s="218" t="str">
        <f t="array" ref="BT272">INDEX('UPTD PPA KabKota'!AC$5:AC$513,MATCH($D272,'UPTD PPA KabKota'!$C$5:$C$513,FALSE))</f>
        <v>Sudah</v>
      </c>
      <c r="BU272" s="218" t="str">
        <f t="array" ref="BU272">INDEX('UPTD PPA KabKota'!AD$5:AD$513,MATCH($D272,'UPTD PPA KabKota'!$C$5:$C$513,FALSE))</f>
        <v>Sudah</v>
      </c>
      <c r="BV272" s="218" t="str">
        <f t="array" ref="BV272">INDEX('UPTD PPA KabKota'!AE$5:AE$513,MATCH($D272,'UPTD PPA KabKota'!$C$5:$C$513,FALSE))</f>
        <v>Sudah</v>
      </c>
      <c r="BW272" s="218" t="str">
        <f t="array" ref="BW272">INDEX('UPTD PPA KabKota'!AF$5:AF$513,MATCH($D272,'UPTD PPA KabKota'!$C$5:$C$513,FALSE))</f>
        <v>Sudah</v>
      </c>
      <c r="BX272" s="218" t="str">
        <f t="array" ref="BX272">INDEX('UPTD PPA KabKota'!AG$5:AG$513,MATCH($D272,'UPTD PPA KabKota'!$C$5:$C$513,FALSE))</f>
        <v>Sudah</v>
      </c>
      <c r="BY272" s="218" t="str">
        <f t="array" ref="BY272">INDEX('UPTD PPA KabKota'!AH$5:AH$513,MATCH($D272,'UPTD PPA KabKota'!$C$5:$C$513,FALSE))</f>
        <v>Sudah</v>
      </c>
      <c r="BZ272" s="218" t="str">
        <f t="array" ref="BZ272">INDEX('UPTD PPA KabKota'!AI$5:AI$513,MATCH($D272,'UPTD PPA KabKota'!$C$5:$C$513,FALSE))</f>
        <v>Belum</v>
      </c>
      <c r="CA272" s="218" t="str">
        <f t="array" ref="CA272">INDEX('UPTD PPA KabKota'!AJ$5:AJ$513,MATCH($D272,'UPTD PPA KabKota'!$C$5:$C$513,FALSE))</f>
        <v>Sudah</v>
      </c>
      <c r="CB272" s="218" t="str">
        <f t="array" ref="CB272">INDEX('UPTD PPA KabKota'!AK$5:AK$513,MATCH($D272,'UPTD PPA KabKota'!$C$5:$C$513,FALSE))</f>
        <v>Sudah</v>
      </c>
      <c r="CC272" s="218" t="str">
        <f t="array" ref="CC272">INDEX('UPTD PPA KabKota'!AL$5:AL$513,MATCH($D272,'UPTD PPA KabKota'!$C$5:$C$513,FALSE))</f>
        <v>Sudah</v>
      </c>
      <c r="CD272" s="218" t="str">
        <f t="array" ref="CD272">INDEX('UPTD PPA KabKota'!AM$5:AM$513,MATCH($D272,'UPTD PPA KabKota'!$C$5:$C$513,FALSE))</f>
        <v>Sudah</v>
      </c>
      <c r="CE272" s="218" t="str">
        <f t="array" ref="CE272">INDEX('UPTD PPA KabKota'!AN$5:AN$513,MATCH($D272,'UPTD PPA KabKota'!$C$5:$C$513,FALSE))</f>
        <v>blm ada</v>
      </c>
      <c r="CF272" s="218">
        <f t="array" ref="CF272">INDEX('UPTD PPA KabKota'!AO$5:AO$513,MATCH($D272,'UPTD PPA KabKota'!$C$5:$C$513,FALSE))</f>
        <v>33</v>
      </c>
      <c r="CG272" s="218" t="str">
        <f t="array" ref="CG272">INDEX('UPTD PPA KabKota'!AP$5:AP$513,MATCH($D272,'UPTD PPA KabKota'!$C$5:$C$513,FALSE))</f>
        <v/>
      </c>
      <c r="CH272" s="218" t="str">
        <f t="array" ref="CH272">INDEX('UPTD PPA KabKota'!AQ$5:AQ$513,MATCH($D272,'UPTD PPA KabKota'!$C$5:$C$513,FALSE))</f>
        <v/>
      </c>
      <c r="CI272" s="218" t="str">
        <f t="array" ref="CI272">INDEX('UPTD PPA KabKota'!AR$5:AR$513,MATCH($D272,'UPTD PPA KabKota'!$C$5:$C$513,FALSE))</f>
        <v/>
      </c>
      <c r="CJ272" s="218" t="str">
        <f t="array" ref="CJ272">INDEX('UPTD PPA KabKota'!AS$5:AS$513,MATCH($D272,'UPTD PPA KabKota'!$C$5:$C$513,FALSE))</f>
        <v/>
      </c>
      <c r="CK272" s="218" t="str">
        <f t="array" ref="CK272">INDEX('UPTD PPA KabKota'!AT$5:AT$513,MATCH($D272,'UPTD PPA KabKota'!$C$5:$C$513,FALSE))</f>
        <v/>
      </c>
      <c r="CL272" s="218" t="str">
        <f t="array" ref="CL272">INDEX('UPTD PPA KabKota'!AU$5:AU$513,MATCH($D272,'UPTD PPA KabKota'!$C$5:$C$513,FALSE))</f>
        <v/>
      </c>
      <c r="CM272" s="218" t="str">
        <f t="array" ref="CM272">INDEX('UPTD PPA KabKota'!AV$5:AV$513,MATCH($D272,'UPTD PPA KabKota'!$C$5:$C$513,FALSE))</f>
        <v/>
      </c>
      <c r="CN272" s="218" t="str">
        <f t="array" ref="CN272">INDEX('UPTD PPA KabKota'!AW$5:AW$513,MATCH($D272,'UPTD PPA KabKota'!$C$5:$C$513,FALSE))</f>
        <v/>
      </c>
      <c r="CO272" s="218" t="str">
        <f t="array" ref="CO272">INDEX('UPTD PPA KabKota'!AX$5:AX$513,MATCH($D272,'UPTD PPA KabKota'!$C$5:$C$513,FALSE))</f>
        <v/>
      </c>
      <c r="CP272" s="218" t="str">
        <f t="array" ref="CP272">INDEX('UPTD PPA KabKota'!AY$5:AY$513,MATCH($D272,'UPTD PPA KabKota'!$C$5:$C$513,FALSE))</f>
        <v>v</v>
      </c>
      <c r="CQ272" s="209" t="str">
        <f>IFERROR(__xludf.DUMMYFUNCTION("IF(ISBLANK($K272),"""",IF(REGEXMATCH($K272,""Peraturan""),""Ada"",IF(REGEXMATCH($K272,""Rekomendasi""),""Tidak Ada"", $K272)))
"),"Tidak Ada")</f>
        <v>Tidak Ada</v>
      </c>
      <c r="CR272" s="209" t="str">
        <f t="array" ref="CR272">index('UPTD PPA KabKota'!$BI$5:$BI$513,match($D272,'UPTD PPA KabKota'!$C$5:$C$513,false))</f>
        <v>Ada</v>
      </c>
      <c r="CS272" s="319" t="s">
        <v>21</v>
      </c>
    </row>
    <row r="273">
      <c r="A273" s="334">
        <v>267.0</v>
      </c>
      <c r="B273" s="334">
        <v>31.0</v>
      </c>
      <c r="C273" s="311" t="s">
        <v>4771</v>
      </c>
      <c r="D273" s="312" t="s">
        <v>2562</v>
      </c>
      <c r="E273" s="315">
        <v>45748.0</v>
      </c>
      <c r="F273" s="218" t="str">
        <f t="array" ref="F273">INDEX('Ortala-KabKota'!F$2:F$415,MATCH($D273,'Ortala-KabKota'!$E$2:$E$415,FALSE))</f>
        <v/>
      </c>
      <c r="G273" s="218" t="str">
        <f t="array" ref="G273">INDEX('Ortala-KabKota'!G$2:G$415,MATCH($D273,'Ortala-KabKota'!$E$2:$E$415,FALSE))</f>
        <v/>
      </c>
      <c r="H273" s="218" t="str">
        <f t="array" ref="H273">INDEX('Ortala-KabKota'!H$2:H$415,MATCH($D273,'Ortala-KabKota'!$E$2:$E$415,FALSE))</f>
        <v/>
      </c>
      <c r="I273" s="218" t="str">
        <f t="array" ref="I273">INDEX('Ortala-KabKota'!I$2:I$415,MATCH($D273,'Ortala-KabKota'!$E$2:$E$415,FALSE))</f>
        <v/>
      </c>
      <c r="J273" s="218" t="str">
        <f t="array" ref="J273">INDEX('Ortala-KabKota'!J$2:J$415,MATCH($D273,'Ortala-KabKota'!$E$2:$E$415,FALSE))</f>
        <v/>
      </c>
      <c r="K273" s="218" t="str">
        <f t="array" ref="K273">INDEX('Ortala-KabKota'!K$2:K$415,MATCH($D273,'Ortala-KabKota'!$E$2:$E$415,FALSE))</f>
        <v>Peraturan Walikota Blitar Nomor 72 Tahun 2023</v>
      </c>
      <c r="L273" s="218">
        <f t="array" ref="L273">INDEX('Ortala-KabKota'!L$2:L$415,MATCH($D273,'Ortala-KabKota'!$E$2:$E$415,FALSE))</f>
        <v>2023</v>
      </c>
      <c r="M273" s="218" t="str">
        <f t="array" ref="M273">INDEX('Ortala-KabKota'!M$2:M$415,MATCH($D273,'Ortala-KabKota'!$E$2:$E$415,FALSE))</f>
        <v/>
      </c>
      <c r="N273" s="218" t="str">
        <f t="array" ref="N273">INDEX('Ortala-KabKota'!N$2:N$415,MATCH($D273,'Ortala-KabKota'!$E$2:$E$415,FALSE))</f>
        <v/>
      </c>
      <c r="O273" s="218" t="str">
        <f t="array" ref="O273">INDEX('Ortala-KabKota'!O$2:O$415,MATCH($D273,'Ortala-KabKota'!$E$2:$E$415,FALSE))</f>
        <v/>
      </c>
      <c r="P273" s="218" t="str">
        <f t="array" ref="P273">INDEX('Ortala-KabKota'!P$2:P$415,MATCH($D273,'Ortala-KabKota'!$E$2:$E$415,FALSE))</f>
        <v/>
      </c>
      <c r="Q273" s="218" t="str">
        <f t="array" ref="Q273">INDEX('Ortala-KabKota'!Q$2:Q$415,MATCH($D273,'Ortala-KabKota'!$E$2:$E$415,FALSE))</f>
        <v/>
      </c>
      <c r="R273" s="218" t="str">
        <f t="array" ref="R273">INDEX('Ortala-KabKota'!R$2:R$415,MATCH($D273,'Ortala-KabKota'!$E$2:$E$415,FALSE))</f>
        <v/>
      </c>
      <c r="S273" s="218" t="str">
        <f t="array" ref="S273">INDEX('Ortala-KabKota'!S$2:S$415,MATCH($D273,'Ortala-KabKota'!$E$2:$E$415,FALSE))</f>
        <v/>
      </c>
      <c r="T273" s="218" t="str">
        <f t="array" ref="T273">INDEX('Ortala-KabKota'!T$2:T$415,MATCH($D273,'Ortala-KabKota'!$E$2:$E$415,FALSE))</f>
        <v/>
      </c>
      <c r="U273" s="218" t="str">
        <f t="array" ref="U273">INDEX('Ortala-KabKota'!U$2:U$415,MATCH($D273,'Ortala-KabKota'!$E$2:$E$415,FALSE))</f>
        <v/>
      </c>
      <c r="V273" s="218" t="str">
        <f t="array" ref="V273">INDEX('Ortala-KabKota'!V$2:V$415,MATCH($D273,'Ortala-KabKota'!$E$2:$E$415,FALSE))</f>
        <v/>
      </c>
      <c r="W273" s="218" t="str">
        <f t="array" ref="W273">INDEX('Ortala-KabKota'!W$2:W$415,MATCH($D273,'Ortala-KabKota'!$E$2:$E$415,FALSE))</f>
        <v/>
      </c>
      <c r="X273" s="218" t="str">
        <f t="array" ref="X273">INDEX('Ortala-KabKota'!X$2:X$415,MATCH($D273,'Ortala-KabKota'!$E$2:$E$415,FALSE))</f>
        <v/>
      </c>
      <c r="Y273" s="218" t="str">
        <f t="array" ref="Y273">INDEX('Ortala-KabKota'!Y$2:Y$415,MATCH($D273,'Ortala-KabKota'!$E$2:$E$415,FALSE))</f>
        <v/>
      </c>
      <c r="Z273" s="218" t="str">
        <f t="array" ref="Z273">INDEX('Ortala-KabKota'!Z$2:Z$415,MATCH($D273,'Ortala-KabKota'!$E$2:$E$415,FALSE))</f>
        <v/>
      </c>
      <c r="AA273" s="218" t="str">
        <f t="array" ref="AA273">INDEX('Ortala-KabKota'!AA$2:AA$415,MATCH($D273,'Ortala-KabKota'!$E$2:$E$415,FALSE))</f>
        <v/>
      </c>
      <c r="AB273" s="218" t="str">
        <f t="array" ref="AB273">INDEX('Ortala-KabKota'!AB$2:AB$415,MATCH($D273,'Ortala-KabKota'!$E$2:$E$415,FALSE))</f>
        <v/>
      </c>
      <c r="AC273" s="218" t="str">
        <f t="array" ref="AC273">INDEX('Ortala-KabKota'!AC$2:AC$415,MATCH($D273,'Ortala-KabKota'!$E$2:$E$415,FALSE))</f>
        <v/>
      </c>
      <c r="AD273" s="218" t="str">
        <f t="array" ref="AD273">INDEX('Ortala-KabKota'!AD$2:AD$415,MATCH($D273,'Ortala-KabKota'!$E$2:$E$415,FALSE))</f>
        <v/>
      </c>
      <c r="AE273" s="218" t="str">
        <f t="array" ref="AE273">INDEX('Ortala-KabKota'!AE$2:AE$415,MATCH($D273,'Ortala-KabKota'!$E$2:$E$415,FALSE))</f>
        <v/>
      </c>
      <c r="AF273" s="218" t="str">
        <f t="array" ref="AF273">INDEX('Ortala-KabKota'!AF$2:AF$415,MATCH($D273,'Ortala-KabKota'!$E$2:$E$415,FALSE))</f>
        <v/>
      </c>
      <c r="AG273" s="218" t="str">
        <f t="array" ref="AG273">INDEX('Ortala-KabKota'!AG$2:AG$415,MATCH($D273,'Ortala-KabKota'!$E$2:$E$415,FALSE))</f>
        <v/>
      </c>
      <c r="AH273" s="218" t="str">
        <f t="array" ref="AH273">INDEX('Ortala-KabKota'!AH$2:AH$415,MATCH($D273,'Ortala-KabKota'!$E$2:$E$415,FALSE))</f>
        <v/>
      </c>
      <c r="AI273" s="218" t="str">
        <f t="array" ref="AI273">INDEX('Ortala-KabKota'!AI$2:AI$415,MATCH($D273,'Ortala-KabKota'!$E$2:$E$415,FALSE))</f>
        <v/>
      </c>
      <c r="AJ273" s="218" t="str">
        <f t="array" ref="AJ273">INDEX('Ortala-KabKota'!AJ$2:AJ$415,MATCH($D273,'Ortala-KabKota'!$E$2:$E$415,FALSE))</f>
        <v/>
      </c>
      <c r="AK273" s="218" t="str">
        <f t="array" ref="AK273">INDEX('Ortala-KabKota'!AK$2:AK$415,MATCH($D273,'Ortala-KabKota'!$E$2:$E$415,FALSE))</f>
        <v/>
      </c>
      <c r="AL273" s="218" t="str">
        <f t="array" ref="AL273">INDEX('Ortala-KabKota'!AL$2:AL$415,MATCH($D273,'Ortala-KabKota'!$E$2:$E$415,FALSE))</f>
        <v/>
      </c>
      <c r="AM273" s="218" t="str">
        <f t="array" ref="AM273">INDEX('Ortala-KabKota'!AM$2:AM$415,MATCH($D273,'Ortala-KabKota'!$E$2:$E$415,FALSE))</f>
        <v/>
      </c>
      <c r="AN273" s="218" t="str">
        <f t="array" ref="AN273">INDEX('Ortala-KabKota'!AN$2:AN$415,MATCH($D273,'Ortala-KabKota'!$E$2:$E$415,FALSE))</f>
        <v/>
      </c>
      <c r="AO273" s="218" t="str">
        <f t="array" ref="AO273">INDEX('Ortala-KabKota'!AO$2:AO$415,MATCH($D273,'Ortala-KabKota'!$E$2:$E$415,FALSE))</f>
        <v/>
      </c>
      <c r="AP273" s="218" t="str">
        <f t="array" ref="AP273">INDEX('Ortala-KabKota'!AP$2:AP$415,MATCH($D273,'Ortala-KabKota'!$E$2:$E$415,FALSE))</f>
        <v/>
      </c>
      <c r="AQ273" s="218" t="str">
        <f t="array" ref="AQ273">INDEX('Ortala-KabKota'!AQ$2:AQ$415,MATCH($D273,'Ortala-KabKota'!$E$2:$E$415,FALSE))</f>
        <v/>
      </c>
      <c r="AR273" s="218" t="str">
        <f t="array" ref="AR273">INDEX('Ortala-KabKota'!AR$2:AR$415,MATCH($D273,'Ortala-KabKota'!$E$2:$E$415,FALSE))</f>
        <v/>
      </c>
      <c r="AS273" s="218" t="str">
        <f t="array" ref="AS273">INDEX('Ortala-KabKota'!AS$2:AS$415,MATCH($D273,'Ortala-KabKota'!$E$2:$E$415,FALSE))</f>
        <v/>
      </c>
      <c r="AT273" s="218" t="str">
        <f t="array" ref="AT273">INDEX('Ortala-KabKota'!AT$2:AT$415,MATCH($D273,'Ortala-KabKota'!$E$2:$E$415,FALSE))</f>
        <v/>
      </c>
      <c r="AU273" s="218" t="str">
        <f t="array" ref="AU273">INDEX('UPTD PPA KabKota'!D$5:D$513,MATCH($D273,'UPTD PPA KabKota'!$C$5:$C$513,FALSE))</f>
        <v>Ida Rahayu/082232267318</v>
      </c>
      <c r="AV273" s="218" t="str">
        <f t="array" ref="AV273">INDEX('UPTD PPA KabKota'!E$5:E$513,MATCH($D273,'UPTD PPA KabKota'!$C$5:$C$513,FALSE))</f>
        <v>Jl. Dr. Sutomo No. 50 Kota Blitar</v>
      </c>
      <c r="AW273" s="218" t="str">
        <f t="array" ref="AW273">INDEX('UPTD PPA KabKota'!F$5:F$513,MATCH($D273,'UPTD PPA KabKota'!$C$5:$C$513,FALSE))</f>
        <v>0811292066600</v>
      </c>
      <c r="AX273" s="218" t="str">
        <f t="array" ref="AX273">INDEX('UPTD PPA KabKota'!G$5:G$513,MATCH($D273,'UPTD PPA KabKota'!$C$5:$C$513,FALSE))</f>
        <v>0811292066600</v>
      </c>
      <c r="AY273" s="218" t="str">
        <f t="array" ref="AY273">INDEX('UPTD PPA KabKota'!H$5:H$513,MATCH($D273,'UPTD PPA KabKota'!$C$5:$C$513,FALSE))</f>
        <v>UPTD PPA</v>
      </c>
      <c r="AZ273" s="218" t="str">
        <f t="array" ref="AZ273">INDEX('UPTD PPA KabKota'!I$5:I$513,MATCH($D273,'UPTD PPA KabKota'!$C$5:$C$513,FALSE))</f>
        <v>Peraturan Walikota Blitar Nomor 72 Tahun 2023 tentang Perubahan Atas Peraturan Walikota Nomor 82 Tahun 2020 tentang Kedudukan, Susunan Organisasi, Tugas dan Fungsi Serta Tata Kerja Unit Pelaksana Teknis Di Lingkungan Pemerintah Kota Blitar</v>
      </c>
      <c r="BA273" s="218">
        <f t="array" ref="BA273">INDEX('UPTD PPA KabKota'!J$5:J$513,MATCH($D273,'UPTD PPA KabKota'!$C$5:$C$513,FALSE))</f>
        <v>2023</v>
      </c>
      <c r="BB273" s="218" t="str">
        <f t="array" ref="BB273">INDEX('UPTD PPA KabKota'!K$5:K$513,MATCH($D273,'UPTD PPA KabKota'!$C$5:$C$513,FALSE))</f>
        <v>B</v>
      </c>
      <c r="BC273" s="218" t="str">
        <f t="array" ref="BC273">INDEX('UPTD PPA KabKota'!L$5:L$513,MATCH($D273,'UPTD PPA KabKota'!$C$5:$C$513,FALSE))</f>
        <v>Ida Rahayu / 082232267318</v>
      </c>
      <c r="BD273" s="316" t="str">
        <f t="array" ref="BD273">INDEX('UPTD PPA KabKota'!M$5:M$513,MATCH($D273,'UPTD PPA KabKota'!$C$5:$C$513,FALSE))</f>
        <v>uptdppablitarkota@gmail.com</v>
      </c>
      <c r="BE273" s="218" t="str">
        <f t="array" ref="BE273">INDEX('UPTD PPA KabKota'!N$5:N$513,MATCH($D273,'UPTD PPA KabKota'!$C$5:$C$513,FALSE))</f>
        <v>1. Kepala UPTD
2. Kelompok Jabatan Fungsional</v>
      </c>
      <c r="BF273" s="218" t="str">
        <f t="array" ref="BF273">INDEX('UPTD PPA KabKota'!O$5:O$513,MATCH($D273,'UPTD PPA KabKota'!$C$5:$C$513,FALSE))</f>
        <v>BERGABUNG DENGAN KANTOR DINAS</v>
      </c>
      <c r="BG273" s="218" t="str">
        <f t="array" ref="BG273">INDEX('UPTD PPA KabKota'!P$5:P$513,MATCH($D273,'UPTD PPA KabKota'!$C$5:$C$513,FALSE))</f>
        <v>MILIK SENDIRI</v>
      </c>
      <c r="BH273" s="218" t="str">
        <f t="array" ref="BH273">INDEX('UPTD PPA KabKota'!Q$5:Q$513,MATCH($D273,'UPTD PPA KabKota'!$C$5:$C$513,FALSE))</f>
        <v>Pemerintah Daerah</v>
      </c>
      <c r="BI273" s="218" t="str">
        <f t="array" ref="BI273">INDEX('UPTD PPA KabKota'!R$5:R$513,MATCH($D273,'UPTD PPA KabKota'!$C$5:$C$513,FALSE))</f>
        <v>Ada</v>
      </c>
      <c r="BJ273" s="218" t="str">
        <f t="array" ref="BJ273">INDEX('UPTD PPA KabKota'!S$5:S$513,MATCH($D273,'UPTD PPA KabKota'!$C$5:$C$513,FALSE))</f>
        <v>Ada</v>
      </c>
      <c r="BK273" s="218" t="str">
        <f t="array" ref="BK273">INDEX('UPTD PPA KabKota'!T$5:T$513,MATCH($D273,'UPTD PPA KabKota'!$C$5:$C$513,FALSE))</f>
        <v>ada</v>
      </c>
      <c r="BL273" s="218" t="str">
        <f t="array" ref="BL273">INDEX('UPTD PPA KabKota'!U$5:U$513,MATCH($D273,'UPTD PPA KabKota'!$C$5:$C$513,FALSE))</f>
        <v>Ada</v>
      </c>
      <c r="BM273" s="218" t="str">
        <f t="array" ref="BM273">INDEX('UPTD PPA KabKota'!V$5:V$513,MATCH($D273,'UPTD PPA KabKota'!$C$5:$C$513,FALSE))</f>
        <v>Tidak ada</v>
      </c>
      <c r="BN273" s="218" t="str">
        <f t="array" ref="BN273">INDEX('UPTD PPA KabKota'!W$5:W$513,MATCH($D273,'UPTD PPA KabKota'!$C$5:$C$513,FALSE))</f>
        <v>Tidak Ada</v>
      </c>
      <c r="BO273" s="218" t="str">
        <f t="array" ref="BO273">INDEX('UPTD PPA KabKota'!X$5:X$513,MATCH($D273,'UPTD PPA KabKota'!$C$5:$C$513,FALSE))</f>
        <v>Tidak Ada</v>
      </c>
      <c r="BP273" s="218" t="str">
        <f t="array" ref="BP273">INDEX('UPTD PPA KabKota'!Y$5:Y$513,MATCH($D273,'UPTD PPA KabKota'!$C$5:$C$513,FALSE))</f>
        <v>Ada</v>
      </c>
      <c r="BQ273" s="218" t="str">
        <f t="array" ref="BQ273">INDEX('UPTD PPA KabKota'!Z$5:Z$513,MATCH($D273,'UPTD PPA KabKota'!$C$5:$C$513,FALSE))</f>
        <v>Ada</v>
      </c>
      <c r="BR273" s="218" t="str">
        <f t="array" ref="BR273">INDEX('UPTD PPA KabKota'!AA$5:AA$513,MATCH($D273,'UPTD PPA KabKota'!$C$5:$C$513,FALSE))</f>
        <v>Tidak Ada</v>
      </c>
      <c r="BS273" s="218" t="str">
        <f t="array" ref="BS273">INDEX('UPTD PPA KabKota'!AB$5:AB$513,MATCH($D273,'UPTD PPA KabKota'!$C$5:$C$513,FALSE))</f>
        <v>Tidak Ada</v>
      </c>
      <c r="BT273" s="218" t="str">
        <f t="array" ref="BT273">INDEX('UPTD PPA KabKota'!AC$5:AC$513,MATCH($D273,'UPTD PPA KabKota'!$C$5:$C$513,FALSE))</f>
        <v>Sudah</v>
      </c>
      <c r="BU273" s="218" t="str">
        <f t="array" ref="BU273">INDEX('UPTD PPA KabKota'!AD$5:AD$513,MATCH($D273,'UPTD PPA KabKota'!$C$5:$C$513,FALSE))</f>
        <v>Sudah</v>
      </c>
      <c r="BV273" s="218" t="str">
        <f t="array" ref="BV273">INDEX('UPTD PPA KabKota'!AE$5:AE$513,MATCH($D273,'UPTD PPA KabKota'!$C$5:$C$513,FALSE))</f>
        <v>Sudah</v>
      </c>
      <c r="BW273" s="218" t="str">
        <f t="array" ref="BW273">INDEX('UPTD PPA KabKota'!AF$5:AF$513,MATCH($D273,'UPTD PPA KabKota'!$C$5:$C$513,FALSE))</f>
        <v>Belum</v>
      </c>
      <c r="BX273" s="218" t="str">
        <f t="array" ref="BX273">INDEX('UPTD PPA KabKota'!AG$5:AG$513,MATCH($D273,'UPTD PPA KabKota'!$C$5:$C$513,FALSE))</f>
        <v>Sudah</v>
      </c>
      <c r="BY273" s="218" t="str">
        <f t="array" ref="BY273">INDEX('UPTD PPA KabKota'!AH$5:AH$513,MATCH($D273,'UPTD PPA KabKota'!$C$5:$C$513,FALSE))</f>
        <v>Sudah</v>
      </c>
      <c r="BZ273" s="218" t="str">
        <f t="array" ref="BZ273">INDEX('UPTD PPA KabKota'!AI$5:AI$513,MATCH($D273,'UPTD PPA KabKota'!$C$5:$C$513,FALSE))</f>
        <v>Sudah</v>
      </c>
      <c r="CA273" s="218" t="str">
        <f t="array" ref="CA273">INDEX('UPTD PPA KabKota'!AJ$5:AJ$513,MATCH($D273,'UPTD PPA KabKota'!$C$5:$C$513,FALSE))</f>
        <v>Sudah</v>
      </c>
      <c r="CB273" s="218" t="str">
        <f t="array" ref="CB273">INDEX('UPTD PPA KabKota'!AK$5:AK$513,MATCH($D273,'UPTD PPA KabKota'!$C$5:$C$513,FALSE))</f>
        <v>Belum</v>
      </c>
      <c r="CC273" s="218" t="str">
        <f t="array" ref="CC273">INDEX('UPTD PPA KabKota'!AL$5:AL$513,MATCH($D273,'UPTD PPA KabKota'!$C$5:$C$513,FALSE))</f>
        <v>Sudah</v>
      </c>
      <c r="CD273" s="218" t="str">
        <f t="array" ref="CD273">INDEX('UPTD PPA KabKota'!AM$5:AM$513,MATCH($D273,'UPTD PPA KabKota'!$C$5:$C$513,FALSE))</f>
        <v>Sudah</v>
      </c>
      <c r="CE273" s="218" t="str">
        <f t="array" ref="CE273">INDEX('UPTD PPA KabKota'!AN$5:AN$513,MATCH($D273,'UPTD PPA KabKota'!$C$5:$C$513,FALSE))</f>
        <v>pengaduan dari masyarakat, penjangkuan korban, pengelolaan Kasus, Jika korban memerlukan pengamanan maka akan diberikan penampungan sementara di rumah aman</v>
      </c>
      <c r="CF273" s="218" t="str">
        <f t="array" ref="CF273">INDEX('UPTD PPA KabKota'!AO$5:AO$513,MATCH($D273,'UPTD PPA KabKota'!$C$5:$C$513,FALSE))</f>
        <v>45 (2024)</v>
      </c>
      <c r="CG273" s="218" t="str">
        <f t="array" ref="CG273">INDEX('UPTD PPA KabKota'!AP$5:AP$513,MATCH($D273,'UPTD PPA KabKota'!$C$5:$C$513,FALSE))</f>
        <v>Kekerasan Terhadap Anak</v>
      </c>
      <c r="CH273" s="218" t="str">
        <f t="array" ref="CH273">INDEX('UPTD PPA KabKota'!AQ$5:AQ$513,MATCH($D273,'UPTD PPA KabKota'!$C$5:$C$513,FALSE))</f>
        <v/>
      </c>
      <c r="CI273" s="218" t="str">
        <f t="array" ref="CI273">INDEX('UPTD PPA KabKota'!AR$5:AR$513,MATCH($D273,'UPTD PPA KabKota'!$C$5:$C$513,FALSE))</f>
        <v/>
      </c>
      <c r="CJ273" s="218" t="str">
        <f t="array" ref="CJ273">INDEX('UPTD PPA KabKota'!AS$5:AS$513,MATCH($D273,'UPTD PPA KabKota'!$C$5:$C$513,FALSE))</f>
        <v/>
      </c>
      <c r="CK273" s="218" t="str">
        <f t="array" ref="CK273">INDEX('UPTD PPA KabKota'!AT$5:AT$513,MATCH($D273,'UPTD PPA KabKota'!$C$5:$C$513,FALSE))</f>
        <v/>
      </c>
      <c r="CL273" s="218" t="str">
        <f t="array" ref="CL273">INDEX('UPTD PPA KabKota'!AU$5:AU$513,MATCH($D273,'UPTD PPA KabKota'!$C$5:$C$513,FALSE))</f>
        <v/>
      </c>
      <c r="CM273" s="218" t="str">
        <f t="array" ref="CM273">INDEX('UPTD PPA KabKota'!AV$5:AV$513,MATCH($D273,'UPTD PPA KabKota'!$C$5:$C$513,FALSE))</f>
        <v/>
      </c>
      <c r="CN273" s="218" t="str">
        <f t="array" ref="CN273">INDEX('UPTD PPA KabKota'!AW$5:AW$513,MATCH($D273,'UPTD PPA KabKota'!$C$5:$C$513,FALSE))</f>
        <v/>
      </c>
      <c r="CO273" s="218" t="str">
        <f t="array" ref="CO273">INDEX('UPTD PPA KabKota'!AX$5:AX$513,MATCH($D273,'UPTD PPA KabKota'!$C$5:$C$513,FALSE))</f>
        <v>v</v>
      </c>
      <c r="CP273" s="218" t="str">
        <f t="array" ref="CP273">INDEX('UPTD PPA KabKota'!AY$5:AY$513,MATCH($D273,'UPTD PPA KabKota'!$C$5:$C$513,FALSE))</f>
        <v/>
      </c>
      <c r="CQ273" s="209" t="str">
        <f>IFERROR(__xludf.DUMMYFUNCTION("IF(ISBLANK($K273),"""",IF(REGEXMATCH($K273,""Peraturan""),""Ada"",IF(REGEXMATCH($K273,""Rekomendasi""),""Tidak Ada"", $K273)))
"),"Ada")</f>
        <v>Ada</v>
      </c>
      <c r="CR273" s="209" t="str">
        <f t="array" ref="CR273">index('UPTD PPA KabKota'!$BI$5:$BI$513,match($D273,'UPTD PPA KabKota'!$C$5:$C$513,false))</f>
        <v>Ada</v>
      </c>
      <c r="CS273" s="314" t="str">
        <f t="shared" ref="CS273:CS275" si="43">IFS(CQ273="Ada","Ada",CR273="Ada","Ada",CR273="Tidak Ada","Tidak Ada")</f>
        <v>Ada</v>
      </c>
    </row>
    <row r="274">
      <c r="A274" s="334">
        <v>268.0</v>
      </c>
      <c r="B274" s="334">
        <v>32.0</v>
      </c>
      <c r="C274" s="311" t="s">
        <v>4771</v>
      </c>
      <c r="D274" s="312" t="s">
        <v>2677</v>
      </c>
      <c r="E274" s="315">
        <v>45689.0</v>
      </c>
      <c r="F274" s="218" t="str">
        <f t="array" ref="F274">INDEX('Ortala-KabKota'!F$2:F$415,MATCH($D274,'Ortala-KabKota'!$E$2:$E$415,FALSE))</f>
        <v>Fulan Diana Kusumawati/ 081334708134</v>
      </c>
      <c r="G274" s="218" t="str">
        <f t="array" ref="G274">INDEX('Ortala-KabKota'!G$2:G$415,MATCH($D274,'Ortala-KabKota'!$E$2:$E$415,FALSE))</f>
        <v>Jl.Ki Ageng Gribig No 5 Kedungkandang Kota Malang</v>
      </c>
      <c r="H274" s="218" t="str">
        <f t="array" ref="H274">INDEX('Ortala-KabKota'!H$2:H$415,MATCH($D274,'Ortala-KabKota'!$E$2:$E$415,FALSE))</f>
        <v>0821 43715454</v>
      </c>
      <c r="I274" s="218" t="str">
        <f t="array" ref="I274">INDEX('Ortala-KabKota'!I$2:I$415,MATCH($D274,'Ortala-KabKota'!$E$2:$E$415,FALSE))</f>
        <v>0812 21900631</v>
      </c>
      <c r="J274" s="218" t="str">
        <f t="array" ref="J274">INDEX('Ortala-KabKota'!J$2:J$415,MATCH($D274,'Ortala-KabKota'!$E$2:$E$415,FALSE))</f>
        <v>UPT PPA</v>
      </c>
      <c r="K274" s="218" t="str">
        <f t="array" ref="K274">INDEX('Ortala-KabKota'!K$2:K$415,MATCH($D274,'Ortala-KabKota'!$E$2:$E$415,FALSE))</f>
        <v>Peraturan Walikota Malang Nomor 36 Tahun 2023</v>
      </c>
      <c r="L274" s="218">
        <f t="array" ref="L274">INDEX('Ortala-KabKota'!L$2:L$415,MATCH($D274,'Ortala-KabKota'!$E$2:$E$415,FALSE))</f>
        <v>2023</v>
      </c>
      <c r="M274" s="218" t="str">
        <f t="array" ref="M274">INDEX('Ortala-KabKota'!M$2:M$415,MATCH($D274,'Ortala-KabKota'!$E$2:$E$415,FALSE))</f>
        <v>B</v>
      </c>
      <c r="N274" s="218" t="str">
        <f t="array" ref="N274">INDEX('Ortala-KabKota'!N$2:N$415,MATCH($D274,'Ortala-KabKota'!$E$2:$E$415,FALSE))</f>
        <v>Hotline UPT PPA</v>
      </c>
      <c r="O274" s="218" t="str">
        <f t="array" ref="O274">INDEX('Ortala-KabKota'!O$2:O$415,MATCH($D274,'Ortala-KabKota'!$E$2:$E$415,FALSE))</f>
        <v/>
      </c>
      <c r="P274" s="218" t="str">
        <f t="array" ref="P274">INDEX('Ortala-KabKota'!P$2:P$415,MATCH($D274,'Ortala-KabKota'!$E$2:$E$415,FALSE))</f>
        <v>Kepala UPT, Kasubag TU, Pelaksana dan Kelompok JF</v>
      </c>
      <c r="Q274" s="218" t="str">
        <f t="array" ref="Q274">INDEX('Ortala-KabKota'!Q$2:Q$415,MATCH($D274,'Ortala-KabKota'!$E$2:$E$415,FALSE))</f>
        <v>BERGABUNG DENGAN KANTOR DINAS</v>
      </c>
      <c r="R274" s="218" t="str">
        <f t="array" ref="R274">INDEX('Ortala-KabKota'!R$2:R$415,MATCH($D274,'Ortala-KabKota'!$E$2:$E$415,FALSE))</f>
        <v>MILIK SENDIRI</v>
      </c>
      <c r="S274" s="218" t="str">
        <f t="array" ref="S274">INDEX('Ortala-KabKota'!S$2:S$415,MATCH($D274,'Ortala-KabKota'!$E$2:$E$415,FALSE))</f>
        <v/>
      </c>
      <c r="T274" s="218">
        <f t="array" ref="T274">INDEX('Ortala-KabKota'!T$2:T$415,MATCH($D274,'Ortala-KabKota'!$E$2:$E$415,FALSE))</f>
        <v>1</v>
      </c>
      <c r="U274" s="218">
        <f t="array" ref="U274">INDEX('Ortala-KabKota'!U$2:U$415,MATCH($D274,'Ortala-KabKota'!$E$2:$E$415,FALSE))</f>
        <v>1</v>
      </c>
      <c r="V274" s="218">
        <f t="array" ref="V274">INDEX('Ortala-KabKota'!V$2:V$415,MATCH($D274,'Ortala-KabKota'!$E$2:$E$415,FALSE))</f>
        <v>1</v>
      </c>
      <c r="W274" s="218">
        <f t="array" ref="W274">INDEX('Ortala-KabKota'!W$2:W$415,MATCH($D274,'Ortala-KabKota'!$E$2:$E$415,FALSE))</f>
        <v>0</v>
      </c>
      <c r="X274" s="218">
        <f t="array" ref="X274">INDEX('Ortala-KabKota'!X$2:X$415,MATCH($D274,'Ortala-KabKota'!$E$2:$E$415,FALSE))</f>
        <v>0</v>
      </c>
      <c r="Y274" s="218">
        <f t="array" ref="Y274">INDEX('Ortala-KabKota'!Y$2:Y$415,MATCH($D274,'Ortala-KabKota'!$E$2:$E$415,FALSE))</f>
        <v>0</v>
      </c>
      <c r="Z274" s="218">
        <f t="array" ref="Z274">INDEX('Ortala-KabKota'!Z$2:Z$415,MATCH($D274,'Ortala-KabKota'!$E$2:$E$415,FALSE))</f>
        <v>2</v>
      </c>
      <c r="AA274" s="218">
        <f t="array" ref="AA274">INDEX('Ortala-KabKota'!AA$2:AA$415,MATCH($D274,'Ortala-KabKota'!$E$2:$E$415,FALSE))</f>
        <v>0</v>
      </c>
      <c r="AB274" s="218">
        <f t="array" ref="AB274">INDEX('Ortala-KabKota'!AB$2:AB$415,MATCH($D274,'Ortala-KabKota'!$E$2:$E$415,FALSE))</f>
        <v>2</v>
      </c>
      <c r="AC274" s="218">
        <f t="array" ref="AC274">INDEX('Ortala-KabKota'!AC$2:AC$415,MATCH($D274,'Ortala-KabKota'!$E$2:$E$415,FALSE))</f>
        <v>0</v>
      </c>
      <c r="AD274" s="218">
        <f t="array" ref="AD274">INDEX('Ortala-KabKota'!AD$2:AD$415,MATCH($D274,'Ortala-KabKota'!$E$2:$E$415,FALSE))</f>
        <v>0</v>
      </c>
      <c r="AE274" s="218">
        <f t="array" ref="AE274">INDEX('Ortala-KabKota'!AE$2:AE$415,MATCH($D274,'Ortala-KabKota'!$E$2:$E$415,FALSE))</f>
        <v>1</v>
      </c>
      <c r="AF274" s="218">
        <f t="array" ref="AF274">INDEX('Ortala-KabKota'!AF$2:AF$415,MATCH($D274,'Ortala-KabKota'!$E$2:$E$415,FALSE))</f>
        <v>1</v>
      </c>
      <c r="AG274" s="218">
        <f t="array" ref="AG274">INDEX('Ortala-KabKota'!AG$2:AG$415,MATCH($D274,'Ortala-KabKota'!$E$2:$E$415,FALSE))</f>
        <v>1</v>
      </c>
      <c r="AH274" s="218">
        <f t="array" ref="AH274">INDEX('Ortala-KabKota'!AH$2:AH$415,MATCH($D274,'Ortala-KabKota'!$E$2:$E$415,FALSE))</f>
        <v>1</v>
      </c>
      <c r="AI274" s="218" t="str">
        <f t="array" ref="AI274">INDEX('Ortala-KabKota'!AI$2:AI$415,MATCH($D274,'Ortala-KabKota'!$E$2:$E$415,FALSE))</f>
        <v/>
      </c>
      <c r="AJ274" s="218">
        <f t="array" ref="AJ274">INDEX('Ortala-KabKota'!AJ$2:AJ$415,MATCH($D274,'Ortala-KabKota'!$E$2:$E$415,FALSE))</f>
        <v>1</v>
      </c>
      <c r="AK274" s="218">
        <f t="array" ref="AK274">INDEX('Ortala-KabKota'!AK$2:AK$415,MATCH($D274,'Ortala-KabKota'!$E$2:$E$415,FALSE))</f>
        <v>1</v>
      </c>
      <c r="AL274" s="218">
        <f t="array" ref="AL274">INDEX('Ortala-KabKota'!AL$2:AL$415,MATCH($D274,'Ortala-KabKota'!$E$2:$E$415,FALSE))</f>
        <v>60</v>
      </c>
      <c r="AM274" s="218" t="str">
        <f t="array" ref="AM274">INDEX('Ortala-KabKota'!AM$2:AM$415,MATCH($D274,'Ortala-KabKota'!$E$2:$E$415,FALSE))</f>
        <v>Kekerasan fisik, psikis, kdrt,pelecehan sexual</v>
      </c>
      <c r="AN274" s="218" t="str">
        <f t="array" ref="AN274">INDEX('Ortala-KabKota'!AN$2:AN$415,MATCH($D274,'Ortala-KabKota'!$E$2:$E$415,FALSE))</f>
        <v/>
      </c>
      <c r="AO274" s="218">
        <f t="array" ref="AO274">INDEX('Ortala-KabKota'!AO$2:AO$415,MATCH($D274,'Ortala-KabKota'!$E$2:$E$415,FALSE))</f>
        <v>71</v>
      </c>
      <c r="AP274" s="218">
        <f t="array" ref="AP274">INDEX('Ortala-KabKota'!AP$2:AP$415,MATCH($D274,'Ortala-KabKota'!$E$2:$E$415,FALSE))</f>
        <v>74</v>
      </c>
      <c r="AQ274" s="218">
        <f t="array" ref="AQ274">INDEX('Ortala-KabKota'!AQ$2:AQ$415,MATCH($D274,'Ortala-KabKota'!$E$2:$E$415,FALSE))</f>
        <v>55</v>
      </c>
      <c r="AR274" s="218">
        <f t="array" ref="AR274">INDEX('Ortala-KabKota'!AR$2:AR$415,MATCH($D274,'Ortala-KabKota'!$E$2:$E$415,FALSE))</f>
        <v>60</v>
      </c>
      <c r="AS274" s="218">
        <f t="array" ref="AS274">INDEX('Ortala-KabKota'!AS$2:AS$415,MATCH($D274,'Ortala-KabKota'!$E$2:$E$415,FALSE))</f>
        <v>60</v>
      </c>
      <c r="AT274" s="218">
        <f t="array" ref="AT274">INDEX('Ortala-KabKota'!AT$2:AT$415,MATCH($D274,'Ortala-KabKota'!$E$2:$E$415,FALSE))</f>
        <v>108</v>
      </c>
      <c r="AU274" s="218" t="str">
        <f t="array" ref="AU274">INDEX('UPTD PPA KabKota'!D$5:D$513,MATCH($D274,'UPTD PPA KabKota'!$C$5:$C$513,FALSE))</f>
        <v>Fulan Diana Kusumawati, SH.,M.Hum</v>
      </c>
      <c r="AV274" s="218" t="str">
        <f t="array" ref="AV274">INDEX('UPTD PPA KabKota'!E$5:E$513,MATCH($D274,'UPTD PPA KabKota'!$C$5:$C$513,FALSE))</f>
        <v>Jalan Raya Sulfat Nomor 12 Malang</v>
      </c>
      <c r="AW274" s="218">
        <f t="array" ref="AW274">INDEX('UPTD PPA KabKota'!F$5:F$513,MATCH($D274,'UPTD PPA KabKota'!$C$5:$C$513,FALSE))</f>
        <v>82143715454</v>
      </c>
      <c r="AX274" s="218">
        <f t="array" ref="AX274">INDEX('UPTD PPA KabKota'!G$5:G$513,MATCH($D274,'UPTD PPA KabKota'!$C$5:$C$513,FALSE))</f>
        <v>82143715454</v>
      </c>
      <c r="AY274" s="218" t="str">
        <f t="array" ref="AY274">INDEX('UPTD PPA KabKota'!H$5:H$513,MATCH($D274,'UPTD PPA KabKota'!$C$5:$C$513,FALSE))</f>
        <v>UPT PPA Kota Malang</v>
      </c>
      <c r="AZ274" s="218" t="str">
        <f t="array" ref="AZ274">INDEX('UPTD PPA KabKota'!I$5:I$513,MATCH($D274,'UPTD PPA KabKota'!$C$5:$C$513,FALSE))</f>
        <v>Peraturan Walikota Malang Nomor 36 Tahun 2023</v>
      </c>
      <c r="BA274" s="218">
        <f t="array" ref="BA274">INDEX('UPTD PPA KabKota'!J$5:J$513,MATCH($D274,'UPTD PPA KabKota'!$C$5:$C$513,FALSE))</f>
        <v>2023</v>
      </c>
      <c r="BB274" s="218" t="str">
        <f t="array" ref="BB274">INDEX('UPTD PPA KabKota'!K$5:K$513,MATCH($D274,'UPTD PPA KabKota'!$C$5:$C$513,FALSE))</f>
        <v>A</v>
      </c>
      <c r="BC274" s="218">
        <f t="array" ref="BC274">INDEX('UPTD PPA KabKota'!L$5:L$513,MATCH($D274,'UPTD PPA KabKota'!$C$5:$C$513,FALSE))</f>
        <v>81334708134</v>
      </c>
      <c r="BD274" s="218" t="str">
        <f t="array" ref="BD274">INDEX('UPTD PPA KabKota'!M$5:M$513,MATCH($D274,'UPTD PPA KabKota'!$C$5:$C$513,FALSE))</f>
        <v>uptppa.kotamalang@gmail.com</v>
      </c>
      <c r="BE274" s="218" t="str">
        <f t="array" ref="BE274">INDEX('UPTD PPA KabKota'!N$5:N$513,MATCH($D274,'UPTD PPA KabKota'!$C$5:$C$513,FALSE))</f>
        <v>Kepala UPTD, Kasubag TU, Penata Layanan Operasional, Pengadministrasi Perkantoran</v>
      </c>
      <c r="BF274" s="218" t="str">
        <f t="array" ref="BF274">INDEX('UPTD PPA KabKota'!O$5:O$513,MATCH($D274,'UPTD PPA KabKota'!$C$5:$C$513,FALSE))</f>
        <v>Mandiri</v>
      </c>
      <c r="BG274" s="218" t="str">
        <f t="array" ref="BG274">INDEX('UPTD PPA KabKota'!P$5:P$513,MATCH($D274,'UPTD PPA KabKota'!$C$5:$C$513,FALSE))</f>
        <v>Milik Sendiri</v>
      </c>
      <c r="BH274" s="218" t="str">
        <f t="array" ref="BH274">INDEX('UPTD PPA KabKota'!Q$5:Q$513,MATCH($D274,'UPTD PPA KabKota'!$C$5:$C$513,FALSE))</f>
        <v>UPT PPA Kota Malang telah terpisah dari Dinas Sosial P3AP2KB Malang, terdiri dari 4 SDM didalamnya.</v>
      </c>
      <c r="BI274" s="218" t="str">
        <f t="array" ref="BI274">INDEX('UPTD PPA KabKota'!R$5:R$513,MATCH($D274,'UPTD PPA KabKota'!$C$5:$C$513,FALSE))</f>
        <v>Ada</v>
      </c>
      <c r="BJ274" s="218" t="str">
        <f t="array" ref="BJ274">INDEX('UPTD PPA KabKota'!S$5:S$513,MATCH($D274,'UPTD PPA KabKota'!$C$5:$C$513,FALSE))</f>
        <v>Ada</v>
      </c>
      <c r="BK274" s="218" t="str">
        <f t="array" ref="BK274">INDEX('UPTD PPA KabKota'!T$5:T$513,MATCH($D274,'UPTD PPA KabKota'!$C$5:$C$513,FALSE))</f>
        <v>Ada</v>
      </c>
      <c r="BL274" s="218" t="str">
        <f t="array" ref="BL274">INDEX('UPTD PPA KabKota'!U$5:U$513,MATCH($D274,'UPTD PPA KabKota'!$C$5:$C$513,FALSE))</f>
        <v>Tidak Ada</v>
      </c>
      <c r="BM274" s="218" t="str">
        <f t="array" ref="BM274">INDEX('UPTD PPA KabKota'!V$5:V$513,MATCH($D274,'UPTD PPA KabKota'!$C$5:$C$513,FALSE))</f>
        <v>Tidak Ada</v>
      </c>
      <c r="BN274" s="218" t="str">
        <f t="array" ref="BN274">INDEX('UPTD PPA KabKota'!W$5:W$513,MATCH($D274,'UPTD PPA KabKota'!$C$5:$C$513,FALSE))</f>
        <v>Tidak Ada</v>
      </c>
      <c r="BO274" s="218" t="str">
        <f t="array" ref="BO274">INDEX('UPTD PPA KabKota'!X$5:X$513,MATCH($D274,'UPTD PPA KabKota'!$C$5:$C$513,FALSE))</f>
        <v>Ada</v>
      </c>
      <c r="BP274" s="218" t="str">
        <f t="array" ref="BP274">INDEX('UPTD PPA KabKota'!Y$5:Y$513,MATCH($D274,'UPTD PPA KabKota'!$C$5:$C$513,FALSE))</f>
        <v>Tidak Ada</v>
      </c>
      <c r="BQ274" s="218" t="str">
        <f t="array" ref="BQ274">INDEX('UPTD PPA KabKota'!Z$5:Z$513,MATCH($D274,'UPTD PPA KabKota'!$C$5:$C$513,FALSE))</f>
        <v>Ada</v>
      </c>
      <c r="BR274" s="218" t="str">
        <f t="array" ref="BR274">INDEX('UPTD PPA KabKota'!AA$5:AA$513,MATCH($D274,'UPTD PPA KabKota'!$C$5:$C$513,FALSE))</f>
        <v>Ada</v>
      </c>
      <c r="BS274" s="218" t="str">
        <f t="array" ref="BS274">INDEX('UPTD PPA KabKota'!AB$5:AB$513,MATCH($D274,'UPTD PPA KabKota'!$C$5:$C$513,FALSE))</f>
        <v>Ada</v>
      </c>
      <c r="BT274" s="218" t="str">
        <f t="array" ref="BT274">INDEX('UPTD PPA KabKota'!AC$5:AC$513,MATCH($D274,'UPTD PPA KabKota'!$C$5:$C$513,FALSE))</f>
        <v>Sudah</v>
      </c>
      <c r="BU274" s="218" t="str">
        <f t="array" ref="BU274">INDEX('UPTD PPA KabKota'!AD$5:AD$513,MATCH($D274,'UPTD PPA KabKota'!$C$5:$C$513,FALSE))</f>
        <v>Sudah</v>
      </c>
      <c r="BV274" s="218" t="str">
        <f t="array" ref="BV274">INDEX('UPTD PPA KabKota'!AE$5:AE$513,MATCH($D274,'UPTD PPA KabKota'!$C$5:$C$513,FALSE))</f>
        <v>Sudah</v>
      </c>
      <c r="BW274" s="218" t="str">
        <f t="array" ref="BW274">INDEX('UPTD PPA KabKota'!AF$5:AF$513,MATCH($D274,'UPTD PPA KabKota'!$C$5:$C$513,FALSE))</f>
        <v>Sudah</v>
      </c>
      <c r="BX274" s="218" t="str">
        <f t="array" ref="BX274">INDEX('UPTD PPA KabKota'!AG$5:AG$513,MATCH($D274,'UPTD PPA KabKota'!$C$5:$C$513,FALSE))</f>
        <v>Sudah</v>
      </c>
      <c r="BY274" s="218" t="str">
        <f t="array" ref="BY274">INDEX('UPTD PPA KabKota'!AH$5:AH$513,MATCH($D274,'UPTD PPA KabKota'!$C$5:$C$513,FALSE))</f>
        <v>Belum</v>
      </c>
      <c r="BZ274" s="218" t="str">
        <f t="array" ref="BZ274">INDEX('UPTD PPA KabKota'!AI$5:AI$513,MATCH($D274,'UPTD PPA KabKota'!$C$5:$C$513,FALSE))</f>
        <v>Sudah</v>
      </c>
      <c r="CA274" s="218" t="str">
        <f t="array" ref="CA274">INDEX('UPTD PPA KabKota'!AJ$5:AJ$513,MATCH($D274,'UPTD PPA KabKota'!$C$5:$C$513,FALSE))</f>
        <v>Sudah</v>
      </c>
      <c r="CB274" s="218" t="str">
        <f t="array" ref="CB274">INDEX('UPTD PPA KabKota'!AK$5:AK$513,MATCH($D274,'UPTD PPA KabKota'!$C$5:$C$513,FALSE))</f>
        <v>Sudah</v>
      </c>
      <c r="CC274" s="218" t="str">
        <f t="array" ref="CC274">INDEX('UPTD PPA KabKota'!AL$5:AL$513,MATCH($D274,'UPTD PPA KabKota'!$C$5:$C$513,FALSE))</f>
        <v>Sudah</v>
      </c>
      <c r="CD274" s="218" t="str">
        <f t="array" ref="CD274">INDEX('UPTD PPA KabKota'!AM$5:AM$513,MATCH($D274,'UPTD PPA KabKota'!$C$5:$C$513,FALSE))</f>
        <v>Sudah</v>
      </c>
      <c r="CE274" s="218" t="str">
        <f t="array" ref="CE274">INDEX('UPTD PPA KabKota'!AN$5:AN$513,MATCH($D274,'UPTD PPA KabKota'!$C$5:$C$513,FALSE))</f>
        <v>Adanya Perwal Nomor 23 Tahun 2023 terkait pembentukan UPTD PPA</v>
      </c>
      <c r="CF274" s="218">
        <f t="array" ref="CF274">INDEX('UPTD PPA KabKota'!AO$5:AO$513,MATCH($D274,'UPTD PPA KabKota'!$C$5:$C$513,FALSE))</f>
        <v>120</v>
      </c>
      <c r="CG274" s="218" t="str">
        <f t="array" ref="CG274">INDEX('UPTD PPA KabKota'!AP$5:AP$513,MATCH($D274,'UPTD PPA KabKota'!$C$5:$C$513,FALSE))</f>
        <v/>
      </c>
      <c r="CH274" s="218" t="str">
        <f t="array" ref="CH274">INDEX('UPTD PPA KabKota'!AQ$5:AQ$513,MATCH($D274,'UPTD PPA KabKota'!$C$5:$C$513,FALSE))</f>
        <v/>
      </c>
      <c r="CI274" s="218" t="str">
        <f t="array" ref="CI274">INDEX('UPTD PPA KabKota'!AR$5:AR$513,MATCH($D274,'UPTD PPA KabKota'!$C$5:$C$513,FALSE))</f>
        <v/>
      </c>
      <c r="CJ274" s="218" t="str">
        <f t="array" ref="CJ274">INDEX('UPTD PPA KabKota'!AS$5:AS$513,MATCH($D274,'UPTD PPA KabKota'!$C$5:$C$513,FALSE))</f>
        <v/>
      </c>
      <c r="CK274" s="218" t="str">
        <f t="array" ref="CK274">INDEX('UPTD PPA KabKota'!AT$5:AT$513,MATCH($D274,'UPTD PPA KabKota'!$C$5:$C$513,FALSE))</f>
        <v/>
      </c>
      <c r="CL274" s="218" t="str">
        <f t="array" ref="CL274">INDEX('UPTD PPA KabKota'!AU$5:AU$513,MATCH($D274,'UPTD PPA KabKota'!$C$5:$C$513,FALSE))</f>
        <v/>
      </c>
      <c r="CM274" s="218" t="str">
        <f t="array" ref="CM274">INDEX('UPTD PPA KabKota'!AV$5:AV$513,MATCH($D274,'UPTD PPA KabKota'!$C$5:$C$513,FALSE))</f>
        <v/>
      </c>
      <c r="CN274" s="218" t="str">
        <f t="array" ref="CN274">INDEX('UPTD PPA KabKota'!AW$5:AW$513,MATCH($D274,'UPTD PPA KabKota'!$C$5:$C$513,FALSE))</f>
        <v/>
      </c>
      <c r="CO274" s="218" t="str">
        <f t="array" ref="CO274">INDEX('UPTD PPA KabKota'!AX$5:AX$513,MATCH($D274,'UPTD PPA KabKota'!$C$5:$C$513,FALSE))</f>
        <v>v</v>
      </c>
      <c r="CP274" s="218" t="str">
        <f t="array" ref="CP274">INDEX('UPTD PPA KabKota'!AY$5:AY$513,MATCH($D274,'UPTD PPA KabKota'!$C$5:$C$513,FALSE))</f>
        <v/>
      </c>
      <c r="CQ274" s="209" t="str">
        <f>IFERROR(__xludf.DUMMYFUNCTION("IF(ISBLANK($K274),"""",IF(REGEXMATCH($K274,""Peraturan""),""Ada"",IF(REGEXMATCH($K274,""Rekomendasi""),""Tidak Ada"", $K274)))
"),"Ada")</f>
        <v>Ada</v>
      </c>
      <c r="CR274" s="209" t="str">
        <f t="array" ref="CR274">index('UPTD PPA KabKota'!$BI$5:$BI$513,match($D274,'UPTD PPA KabKota'!$C$5:$C$513,false))</f>
        <v>Ada</v>
      </c>
      <c r="CS274" s="314" t="str">
        <f t="shared" si="43"/>
        <v>Ada</v>
      </c>
    </row>
    <row r="275">
      <c r="A275" s="334">
        <v>269.0</v>
      </c>
      <c r="B275" s="334">
        <v>33.0</v>
      </c>
      <c r="C275" s="311" t="s">
        <v>4771</v>
      </c>
      <c r="D275" s="312" t="s">
        <v>2688</v>
      </c>
      <c r="E275" s="315">
        <v>45689.0</v>
      </c>
      <c r="F275" s="218" t="str">
        <f t="array" ref="F275">INDEX('Ortala-KabKota'!F$2:F$415,MATCH($D275,'Ortala-KabKota'!$E$2:$E$415,FALSE))</f>
        <v>LUCIA ARIES YULIYANTI, S.STP, M.M / WA: 0815-5932-999</v>
      </c>
      <c r="G275" s="218" t="str">
        <f t="array" ref="G275">INDEX('Ortala-KabKota'!G$2:G$415,MATCH($D275,'Ortala-KabKota'!$E$2:$E$415,FALSE))</f>
        <v>Jl. Yos Sudarso No.1 Kel. Mangunharjo Kec. Mayangan Kota Probolinggo</v>
      </c>
      <c r="H275" s="218" t="str">
        <f t="array" ref="H275">INDEX('Ortala-KabKota'!H$2:H$415,MATCH($D275,'Ortala-KabKota'!$E$2:$E$415,FALSE))</f>
        <v>Telepon (0335)5893529
HP / WA 08113500452</v>
      </c>
      <c r="I275" s="218" t="str">
        <f t="array" ref="I275">INDEX('Ortala-KabKota'!I$2:I$415,MATCH($D275,'Ortala-KabKota'!$E$2:$E$415,FALSE))</f>
        <v>CALL CENTER 112 HOTLINE</v>
      </c>
      <c r="J275" s="218" t="str">
        <f t="array" ref="J275">INDEX('Ortala-KabKota'!J$2:J$415,MATCH($D275,'Ortala-KabKota'!$E$2:$E$415,FALSE))</f>
        <v>UPTD PPA</v>
      </c>
      <c r="K275" s="218" t="str">
        <f t="array" ref="K275">INDEX('Ortala-KabKota'!K$2:K$415,MATCH($D275,'Ortala-KabKota'!$E$2:$E$415,FALSE))</f>
        <v>Peraturan Walikota Probolinggo No. 7 Tahun 2023 tentang Pembentukan, Kedudukan, Susunan Organisasi, Tugas dan Fungsi Unit Pelaksana Teknis Daerah Perlindungan Perempuan dan Anak Pada Dinas Sosial, Pemberdayaan Perempuan dan Perlindungan Anak Kota Probolinggo</v>
      </c>
      <c r="L275" s="218">
        <f t="array" ref="L275">INDEX('Ortala-KabKota'!L$2:L$415,MATCH($D275,'Ortala-KabKota'!$E$2:$E$415,FALSE))</f>
        <v>2023</v>
      </c>
      <c r="M275" s="218" t="str">
        <f t="array" ref="M275">INDEX('Ortala-KabKota'!M$2:M$415,MATCH($D275,'Ortala-KabKota'!$E$2:$E$415,FALSE))</f>
        <v>B</v>
      </c>
      <c r="N275" s="218" t="str">
        <f t="array" ref="N275">INDEX('Ortala-KabKota'!N$2:N$415,MATCH($D275,'Ortala-KabKota'!$E$2:$E$415,FALSE))</f>
        <v>Arik Saiful Anwar - 08113500452</v>
      </c>
      <c r="O275" s="218" t="str">
        <f t="array" ref="O275">INDEX('Ortala-KabKota'!O$2:O$415,MATCH($D275,'Ortala-KabKota'!$E$2:$E$415,FALSE))</f>
        <v>pptkotaprobolinggo63062@gmail.com</v>
      </c>
      <c r="P275" s="218" t="str">
        <f t="array" ref="P275">INDEX('Ortala-KabKota'!P$2:P$415,MATCH($D275,'Ortala-KabKota'!$E$2:$E$415,FALSE))</f>
        <v> Kepala UPTD PPA, Kelompok jabatan Fungsional dan Pelaksana</v>
      </c>
      <c r="Q275" s="218" t="str">
        <f t="array" ref="Q275">INDEX('Ortala-KabKota'!Q$2:Q$415,MATCH($D275,'Ortala-KabKota'!$E$2:$E$415,FALSE))</f>
        <v/>
      </c>
      <c r="R275" s="218" t="str">
        <f t="array" ref="R275">INDEX('Ortala-KabKota'!R$2:R$415,MATCH($D275,'Ortala-KabKota'!$E$2:$E$415,FALSE))</f>
        <v/>
      </c>
      <c r="S275" s="218" t="str">
        <f t="array" ref="S275">INDEX('Ortala-KabKota'!S$2:S$415,MATCH($D275,'Ortala-KabKota'!$E$2:$E$415,FALSE))</f>
        <v/>
      </c>
      <c r="T275" s="218" t="str">
        <f t="array" ref="T275">INDEX('Ortala-KabKota'!T$2:T$415,MATCH($D275,'Ortala-KabKota'!$E$2:$E$415,FALSE))</f>
        <v/>
      </c>
      <c r="U275" s="218" t="str">
        <f t="array" ref="U275">INDEX('Ortala-KabKota'!U$2:U$415,MATCH($D275,'Ortala-KabKota'!$E$2:$E$415,FALSE))</f>
        <v/>
      </c>
      <c r="V275" s="218" t="str">
        <f t="array" ref="V275">INDEX('Ortala-KabKota'!V$2:V$415,MATCH($D275,'Ortala-KabKota'!$E$2:$E$415,FALSE))</f>
        <v/>
      </c>
      <c r="W275" s="218" t="str">
        <f t="array" ref="W275">INDEX('Ortala-KabKota'!W$2:W$415,MATCH($D275,'Ortala-KabKota'!$E$2:$E$415,FALSE))</f>
        <v/>
      </c>
      <c r="X275" s="218" t="str">
        <f t="array" ref="X275">INDEX('Ortala-KabKota'!X$2:X$415,MATCH($D275,'Ortala-KabKota'!$E$2:$E$415,FALSE))</f>
        <v/>
      </c>
      <c r="Y275" s="218" t="str">
        <f t="array" ref="Y275">INDEX('Ortala-KabKota'!Y$2:Y$415,MATCH($D275,'Ortala-KabKota'!$E$2:$E$415,FALSE))</f>
        <v/>
      </c>
      <c r="Z275" s="218" t="str">
        <f t="array" ref="Z275">INDEX('Ortala-KabKota'!Z$2:Z$415,MATCH($D275,'Ortala-KabKota'!$E$2:$E$415,FALSE))</f>
        <v/>
      </c>
      <c r="AA275" s="218" t="str">
        <f t="array" ref="AA275">INDEX('Ortala-KabKota'!AA$2:AA$415,MATCH($D275,'Ortala-KabKota'!$E$2:$E$415,FALSE))</f>
        <v/>
      </c>
      <c r="AB275" s="218" t="str">
        <f t="array" ref="AB275">INDEX('Ortala-KabKota'!AB$2:AB$415,MATCH($D275,'Ortala-KabKota'!$E$2:$E$415,FALSE))</f>
        <v/>
      </c>
      <c r="AC275" s="218" t="str">
        <f t="array" ref="AC275">INDEX('Ortala-KabKota'!AC$2:AC$415,MATCH($D275,'Ortala-KabKota'!$E$2:$E$415,FALSE))</f>
        <v/>
      </c>
      <c r="AD275" s="218" t="str">
        <f t="array" ref="AD275">INDEX('Ortala-KabKota'!AD$2:AD$415,MATCH($D275,'Ortala-KabKota'!$E$2:$E$415,FALSE))</f>
        <v/>
      </c>
      <c r="AE275" s="218" t="str">
        <f t="array" ref="AE275">INDEX('Ortala-KabKota'!AE$2:AE$415,MATCH($D275,'Ortala-KabKota'!$E$2:$E$415,FALSE))</f>
        <v/>
      </c>
      <c r="AF275" s="218" t="str">
        <f t="array" ref="AF275">INDEX('Ortala-KabKota'!AF$2:AF$415,MATCH($D275,'Ortala-KabKota'!$E$2:$E$415,FALSE))</f>
        <v/>
      </c>
      <c r="AG275" s="218" t="str">
        <f t="array" ref="AG275">INDEX('Ortala-KabKota'!AG$2:AG$415,MATCH($D275,'Ortala-KabKota'!$E$2:$E$415,FALSE))</f>
        <v/>
      </c>
      <c r="AH275" s="218" t="str">
        <f t="array" ref="AH275">INDEX('Ortala-KabKota'!AH$2:AH$415,MATCH($D275,'Ortala-KabKota'!$E$2:$E$415,FALSE))</f>
        <v/>
      </c>
      <c r="AI275" s="218" t="str">
        <f t="array" ref="AI275">INDEX('Ortala-KabKota'!AI$2:AI$415,MATCH($D275,'Ortala-KabKota'!$E$2:$E$415,FALSE))</f>
        <v/>
      </c>
      <c r="AJ275" s="218" t="str">
        <f t="array" ref="AJ275">INDEX('Ortala-KabKota'!AJ$2:AJ$415,MATCH($D275,'Ortala-KabKota'!$E$2:$E$415,FALSE))</f>
        <v/>
      </c>
      <c r="AK275" s="218" t="str">
        <f t="array" ref="AK275">INDEX('Ortala-KabKota'!AK$2:AK$415,MATCH($D275,'Ortala-KabKota'!$E$2:$E$415,FALSE))</f>
        <v/>
      </c>
      <c r="AL275" s="218" t="str">
        <f t="array" ref="AL275">INDEX('Ortala-KabKota'!AL$2:AL$415,MATCH($D275,'Ortala-KabKota'!$E$2:$E$415,FALSE))</f>
        <v/>
      </c>
      <c r="AM275" s="218" t="str">
        <f t="array" ref="AM275">INDEX('Ortala-KabKota'!AM$2:AM$415,MATCH($D275,'Ortala-KabKota'!$E$2:$E$415,FALSE))</f>
        <v/>
      </c>
      <c r="AN275" s="218" t="str">
        <f t="array" ref="AN275">INDEX('Ortala-KabKota'!AN$2:AN$415,MATCH($D275,'Ortala-KabKota'!$E$2:$E$415,FALSE))</f>
        <v/>
      </c>
      <c r="AO275" s="218" t="str">
        <f t="array" ref="AO275">INDEX('Ortala-KabKota'!AO$2:AO$415,MATCH($D275,'Ortala-KabKota'!$E$2:$E$415,FALSE))</f>
        <v/>
      </c>
      <c r="AP275" s="218" t="str">
        <f t="array" ref="AP275">INDEX('Ortala-KabKota'!AP$2:AP$415,MATCH($D275,'Ortala-KabKota'!$E$2:$E$415,FALSE))</f>
        <v/>
      </c>
      <c r="AQ275" s="218" t="str">
        <f t="array" ref="AQ275">INDEX('Ortala-KabKota'!AQ$2:AQ$415,MATCH($D275,'Ortala-KabKota'!$E$2:$E$415,FALSE))</f>
        <v/>
      </c>
      <c r="AR275" s="218" t="str">
        <f t="array" ref="AR275">INDEX('Ortala-KabKota'!AR$2:AR$415,MATCH($D275,'Ortala-KabKota'!$E$2:$E$415,FALSE))</f>
        <v/>
      </c>
      <c r="AS275" s="218" t="str">
        <f t="array" ref="AS275">INDEX('Ortala-KabKota'!AS$2:AS$415,MATCH($D275,'Ortala-KabKota'!$E$2:$E$415,FALSE))</f>
        <v/>
      </c>
      <c r="AT275" s="218" t="str">
        <f t="array" ref="AT275">INDEX('Ortala-KabKota'!AT$2:AT$415,MATCH($D275,'Ortala-KabKota'!$E$2:$E$415,FALSE))</f>
        <v/>
      </c>
      <c r="AU275" s="218" t="str">
        <f t="array" ref="AU275">INDEX('UPTD PPA KabKota'!D$5:D$513,MATCH($D275,'UPTD PPA KabKota'!$C$5:$C$513,FALSE))</f>
        <v>Ratih oktaviana Wijayanti SH.MAP</v>
      </c>
      <c r="AV275" s="218" t="str">
        <f t="array" ref="AV275">INDEX('UPTD PPA KabKota'!E$5:E$513,MATCH($D275,'UPTD PPA KabKota'!$C$5:$C$513,FALSE))</f>
        <v>Jalan A. Yani nomor 1</v>
      </c>
      <c r="AW275" s="218" t="str">
        <f t="array" ref="AW275">INDEX('UPTD PPA KabKota'!F$5:F$513,MATCH($D275,'UPTD PPA KabKota'!$C$5:$C$513,FALSE))</f>
        <v>0335-5893529</v>
      </c>
      <c r="AX275" s="218" t="str">
        <f t="array" ref="AX275">INDEX('UPTD PPA KabKota'!G$5:G$513,MATCH($D275,'UPTD PPA KabKota'!$C$5:$C$513,FALSE))</f>
        <v>0852 3077 1277</v>
      </c>
      <c r="AY275" s="218" t="str">
        <f t="array" ref="AY275">INDEX('UPTD PPA KabKota'!H$5:H$513,MATCH($D275,'UPTD PPA KabKota'!$C$5:$C$513,FALSE))</f>
        <v>UPTD PPA</v>
      </c>
      <c r="AZ275" s="218" t="str">
        <f t="array" ref="AZ275">INDEX('UPTD PPA KabKota'!I$5:I$513,MATCH($D275,'UPTD PPA KabKota'!$C$5:$C$513,FALSE))</f>
        <v>Peraturan Walikota Probolinggo No. 7 Tahun 2023 tentang Pembentukan, Kedudukan, Susunan Organisasi, Tugas dan Fungsi Unit Pelaksana Teknis Daerah Perlindungan Perempuan dan Anak Pada Dinas Sosial, Pemberdayaan Perempuan dan Perlindungan Anak Kota Probolinggo</v>
      </c>
      <c r="BA275" s="218">
        <f t="array" ref="BA275">INDEX('UPTD PPA KabKota'!J$5:J$513,MATCH($D275,'UPTD PPA KabKota'!$C$5:$C$513,FALSE))</f>
        <v>2023</v>
      </c>
      <c r="BB275" s="218" t="str">
        <f t="array" ref="BB275">INDEX('UPTD PPA KabKota'!K$5:K$513,MATCH($D275,'UPTD PPA KabKota'!$C$5:$C$513,FALSE))</f>
        <v>A</v>
      </c>
      <c r="BC275" s="218" t="str">
        <f t="array" ref="BC275">INDEX('UPTD PPA KabKota'!L$5:L$513,MATCH($D275,'UPTD PPA KabKota'!$C$5:$C$513,FALSE))</f>
        <v>0852 3077 1277</v>
      </c>
      <c r="BD275" s="218" t="str">
        <f t="array" ref="BD275">INDEX('UPTD PPA KabKota'!M$5:M$513,MATCH($D275,'UPTD PPA KabKota'!$C$5:$C$513,FALSE))</f>
        <v>uptppakotaprobolinggo@gmail.com</v>
      </c>
      <c r="BE275" s="218" t="str">
        <f t="array" ref="BE275">INDEX('UPTD PPA KabKota'!N$5:N$513,MATCH($D275,'UPTD PPA KabKota'!$C$5:$C$513,FALSE))</f>
        <v>Kepala UPTD, Kelompok jabatan Fungsional, Tenaga Administrasi (PTT), tenaga keamanan (THL)</v>
      </c>
      <c r="BF275" s="218" t="str">
        <f t="array" ref="BF275">INDEX('UPTD PPA KabKota'!O$5:O$513,MATCH($D275,'UPTD PPA KabKota'!$C$5:$C$513,FALSE))</f>
        <v>Mandiri</v>
      </c>
      <c r="BG275" s="218" t="str">
        <f t="array" ref="BG275">INDEX('UPTD PPA KabKota'!P$5:P$513,MATCH($D275,'UPTD PPA KabKota'!$C$5:$C$513,FALSE))</f>
        <v>Sewa/Kontrak</v>
      </c>
      <c r="BH275" s="218" t="str">
        <f t="array" ref="BH275">INDEX('UPTD PPA KabKota'!Q$5:Q$513,MATCH($D275,'UPTD PPA KabKota'!$C$5:$C$513,FALSE))</f>
        <v>atas nama RATIH OKTAVIANA W adalah  Plt. Ka. UPTD Kota Probolinggo</v>
      </c>
      <c r="BI275" s="218" t="str">
        <f t="array" ref="BI275">INDEX('UPTD PPA KabKota'!R$5:R$513,MATCH($D275,'UPTD PPA KabKota'!$C$5:$C$513,FALSE))</f>
        <v>Ada</v>
      </c>
      <c r="BJ275" s="218" t="str">
        <f t="array" ref="BJ275">INDEX('UPTD PPA KabKota'!S$5:S$513,MATCH($D275,'UPTD PPA KabKota'!$C$5:$C$513,FALSE))</f>
        <v>Ada</v>
      </c>
      <c r="BK275" s="218" t="str">
        <f t="array" ref="BK275">INDEX('UPTD PPA KabKota'!T$5:T$513,MATCH($D275,'UPTD PPA KabKota'!$C$5:$C$513,FALSE))</f>
        <v>Ada</v>
      </c>
      <c r="BL275" s="218" t="str">
        <f t="array" ref="BL275">INDEX('UPTD PPA KabKota'!U$5:U$513,MATCH($D275,'UPTD PPA KabKota'!$C$5:$C$513,FALSE))</f>
        <v>Ada</v>
      </c>
      <c r="BM275" s="218" t="str">
        <f t="array" ref="BM275">INDEX('UPTD PPA KabKota'!V$5:V$513,MATCH($D275,'UPTD PPA KabKota'!$C$5:$C$513,FALSE))</f>
        <v>Ada</v>
      </c>
      <c r="BN275" s="218" t="str">
        <f t="array" ref="BN275">INDEX('UPTD PPA KabKota'!W$5:W$513,MATCH($D275,'UPTD PPA KabKota'!$C$5:$C$513,FALSE))</f>
        <v>Tidak Ada</v>
      </c>
      <c r="BO275" s="218" t="str">
        <f t="array" ref="BO275">INDEX('UPTD PPA KabKota'!X$5:X$513,MATCH($D275,'UPTD PPA KabKota'!$C$5:$C$513,FALSE))</f>
        <v>Ada</v>
      </c>
      <c r="BP275" s="218" t="str">
        <f t="array" ref="BP275">INDEX('UPTD PPA KabKota'!Y$5:Y$513,MATCH($D275,'UPTD PPA KabKota'!$C$5:$C$513,FALSE))</f>
        <v>Tidak Ada</v>
      </c>
      <c r="BQ275" s="218" t="str">
        <f t="array" ref="BQ275">INDEX('UPTD PPA KabKota'!Z$5:Z$513,MATCH($D275,'UPTD PPA KabKota'!$C$5:$C$513,FALSE))</f>
        <v>Ada</v>
      </c>
      <c r="BR275" s="218" t="str">
        <f t="array" ref="BR275">INDEX('UPTD PPA KabKota'!AA$5:AA$513,MATCH($D275,'UPTD PPA KabKota'!$C$5:$C$513,FALSE))</f>
        <v>Tidak Ada</v>
      </c>
      <c r="BS275" s="218" t="str">
        <f t="array" ref="BS275">INDEX('UPTD PPA KabKota'!AB$5:AB$513,MATCH($D275,'UPTD PPA KabKota'!$C$5:$C$513,FALSE))</f>
        <v>Tidak Ada</v>
      </c>
      <c r="BT275" s="218" t="str">
        <f t="array" ref="BT275">INDEX('UPTD PPA KabKota'!AC$5:AC$513,MATCH($D275,'UPTD PPA KabKota'!$C$5:$C$513,FALSE))</f>
        <v>Sudah</v>
      </c>
      <c r="BU275" s="218" t="str">
        <f t="array" ref="BU275">INDEX('UPTD PPA KabKota'!AD$5:AD$513,MATCH($D275,'UPTD PPA KabKota'!$C$5:$C$513,FALSE))</f>
        <v>Sudah</v>
      </c>
      <c r="BV275" s="218" t="str">
        <f t="array" ref="BV275">INDEX('UPTD PPA KabKota'!AE$5:AE$513,MATCH($D275,'UPTD PPA KabKota'!$C$5:$C$513,FALSE))</f>
        <v>Sudah</v>
      </c>
      <c r="BW275" s="218" t="str">
        <f t="array" ref="BW275">INDEX('UPTD PPA KabKota'!AF$5:AF$513,MATCH($D275,'UPTD PPA KabKota'!$C$5:$C$513,FALSE))</f>
        <v>Sudah</v>
      </c>
      <c r="BX275" s="218" t="str">
        <f t="array" ref="BX275">INDEX('UPTD PPA KabKota'!AG$5:AG$513,MATCH($D275,'UPTD PPA KabKota'!$C$5:$C$513,FALSE))</f>
        <v>Sudah</v>
      </c>
      <c r="BY275" s="218" t="str">
        <f t="array" ref="BY275">INDEX('UPTD PPA KabKota'!AH$5:AH$513,MATCH($D275,'UPTD PPA KabKota'!$C$5:$C$513,FALSE))</f>
        <v>Belum</v>
      </c>
      <c r="BZ275" s="218" t="str">
        <f t="array" ref="BZ275">INDEX('UPTD PPA KabKota'!AI$5:AI$513,MATCH($D275,'UPTD PPA KabKota'!$C$5:$C$513,FALSE))</f>
        <v>Sudah</v>
      </c>
      <c r="CA275" s="218" t="str">
        <f t="array" ref="CA275">INDEX('UPTD PPA KabKota'!AJ$5:AJ$513,MATCH($D275,'UPTD PPA KabKota'!$C$5:$C$513,FALSE))</f>
        <v>Sudah</v>
      </c>
      <c r="CB275" s="218" t="str">
        <f t="array" ref="CB275">INDEX('UPTD PPA KabKota'!AK$5:AK$513,MATCH($D275,'UPTD PPA KabKota'!$C$5:$C$513,FALSE))</f>
        <v>Sudah</v>
      </c>
      <c r="CC275" s="218" t="str">
        <f t="array" ref="CC275">INDEX('UPTD PPA KabKota'!AL$5:AL$513,MATCH($D275,'UPTD PPA KabKota'!$C$5:$C$513,FALSE))</f>
        <v>Sudah</v>
      </c>
      <c r="CD275" s="218" t="str">
        <f t="array" ref="CD275">INDEX('UPTD PPA KabKota'!AM$5:AM$513,MATCH($D275,'UPTD PPA KabKota'!$C$5:$C$513,FALSE))</f>
        <v>Sudah</v>
      </c>
      <c r="CE275" s="218" t="str">
        <f t="array" ref="CE275">INDEX('UPTD PPA KabKota'!AN$5:AN$513,MATCH($D275,'UPTD PPA KabKota'!$C$5:$C$513,FALSE))</f>
        <v>-</v>
      </c>
      <c r="CF275" s="218">
        <f t="array" ref="CF275">INDEX('UPTD PPA KabKota'!AO$5:AO$513,MATCH($D275,'UPTD PPA KabKota'!$C$5:$C$513,FALSE))</f>
        <v>51</v>
      </c>
      <c r="CG275" s="218" t="str">
        <f t="array" ref="CG275">INDEX('UPTD PPA KabKota'!AP$5:AP$513,MATCH($D275,'UPTD PPA KabKota'!$C$5:$C$513,FALSE))</f>
        <v/>
      </c>
      <c r="CH275" s="218" t="str">
        <f t="array" ref="CH275">INDEX('UPTD PPA KabKota'!AQ$5:AQ$513,MATCH($D275,'UPTD PPA KabKota'!$C$5:$C$513,FALSE))</f>
        <v/>
      </c>
      <c r="CI275" s="218" t="str">
        <f t="array" ref="CI275">INDEX('UPTD PPA KabKota'!AR$5:AR$513,MATCH($D275,'UPTD PPA KabKota'!$C$5:$C$513,FALSE))</f>
        <v/>
      </c>
      <c r="CJ275" s="218" t="str">
        <f t="array" ref="CJ275">INDEX('UPTD PPA KabKota'!AS$5:AS$513,MATCH($D275,'UPTD PPA KabKota'!$C$5:$C$513,FALSE))</f>
        <v/>
      </c>
      <c r="CK275" s="218" t="str">
        <f t="array" ref="CK275">INDEX('UPTD PPA KabKota'!AT$5:AT$513,MATCH($D275,'UPTD PPA KabKota'!$C$5:$C$513,FALSE))</f>
        <v/>
      </c>
      <c r="CL275" s="218" t="str">
        <f t="array" ref="CL275">INDEX('UPTD PPA KabKota'!AU$5:AU$513,MATCH($D275,'UPTD PPA KabKota'!$C$5:$C$513,FALSE))</f>
        <v/>
      </c>
      <c r="CM275" s="218" t="str">
        <f t="array" ref="CM275">INDEX('UPTD PPA KabKota'!AV$5:AV$513,MATCH($D275,'UPTD PPA KabKota'!$C$5:$C$513,FALSE))</f>
        <v/>
      </c>
      <c r="CN275" s="218" t="str">
        <f t="array" ref="CN275">INDEX('UPTD PPA KabKota'!AW$5:AW$513,MATCH($D275,'UPTD PPA KabKota'!$C$5:$C$513,FALSE))</f>
        <v/>
      </c>
      <c r="CO275" s="218" t="str">
        <f t="array" ref="CO275">INDEX('UPTD PPA KabKota'!AX$5:AX$513,MATCH($D275,'UPTD PPA KabKota'!$C$5:$C$513,FALSE))</f>
        <v>v</v>
      </c>
      <c r="CP275" s="218" t="str">
        <f t="array" ref="CP275">INDEX('UPTD PPA KabKota'!AY$5:AY$513,MATCH($D275,'UPTD PPA KabKota'!$C$5:$C$513,FALSE))</f>
        <v/>
      </c>
      <c r="CQ275" s="209" t="str">
        <f>IFERROR(__xludf.DUMMYFUNCTION("IF(ISBLANK($K275),"""",IF(REGEXMATCH($K275,""Peraturan""),""Ada"",IF(REGEXMATCH($K275,""Rekomendasi""),""Tidak Ada"", $K275)))
"),"Ada")</f>
        <v>Ada</v>
      </c>
      <c r="CR275" s="209" t="str">
        <f t="array" ref="CR275">index('UPTD PPA KabKota'!$BI$5:$BI$513,match($D275,'UPTD PPA KabKota'!$C$5:$C$513,false))</f>
        <v>Ada</v>
      </c>
      <c r="CS275" s="314" t="str">
        <f t="shared" si="43"/>
        <v>Ada</v>
      </c>
    </row>
    <row r="276">
      <c r="A276" s="334">
        <v>270.0</v>
      </c>
      <c r="B276" s="334">
        <v>34.0</v>
      </c>
      <c r="C276" s="311" t="s">
        <v>4771</v>
      </c>
      <c r="D276" s="312" t="s">
        <v>2737</v>
      </c>
      <c r="E276" s="315">
        <v>45689.0</v>
      </c>
      <c r="F276" s="218" t="str">
        <f t="array" ref="F276">INDEX('Ortala-KabKota'!F$2:F$415,MATCH($D276,'Ortala-KabKota'!$E$2:$E$415,FALSE))</f>
        <v/>
      </c>
      <c r="G276" s="218" t="str">
        <f t="array" ref="G276">INDEX('Ortala-KabKota'!G$2:G$415,MATCH($D276,'Ortala-KabKota'!$E$2:$E$415,FALSE))</f>
        <v/>
      </c>
      <c r="H276" s="218" t="str">
        <f t="array" ref="H276">INDEX('Ortala-KabKota'!H$2:H$415,MATCH($D276,'Ortala-KabKota'!$E$2:$E$415,FALSE))</f>
        <v/>
      </c>
      <c r="I276" s="218" t="str">
        <f t="array" ref="I276">INDEX('Ortala-KabKota'!I$2:I$415,MATCH($D276,'Ortala-KabKota'!$E$2:$E$415,FALSE))</f>
        <v/>
      </c>
      <c r="J276" s="218" t="str">
        <f t="array" ref="J276">INDEX('Ortala-KabKota'!J$2:J$415,MATCH($D276,'Ortala-KabKota'!$E$2:$E$415,FALSE))</f>
        <v/>
      </c>
      <c r="K276" s="218" t="str">
        <f t="array" ref="K276">INDEX('Ortala-KabKota'!K$2:K$415,MATCH($D276,'Ortala-KabKota'!$E$2:$E$415,FALSE))</f>
        <v>Surat Rekomendasi 000.8.1.1/45857/031.1/2023</v>
      </c>
      <c r="L276" s="218">
        <f t="array" ref="L276">INDEX('Ortala-KabKota'!L$2:L$415,MATCH($D276,'Ortala-KabKota'!$E$2:$E$415,FALSE))</f>
        <v>2024</v>
      </c>
      <c r="M276" s="218" t="str">
        <f t="array" ref="M276">INDEX('Ortala-KabKota'!M$2:M$415,MATCH($D276,'Ortala-KabKota'!$E$2:$E$415,FALSE))</f>
        <v/>
      </c>
      <c r="N276" s="218" t="str">
        <f t="array" ref="N276">INDEX('Ortala-KabKota'!N$2:N$415,MATCH($D276,'Ortala-KabKota'!$E$2:$E$415,FALSE))</f>
        <v/>
      </c>
      <c r="O276" s="218" t="str">
        <f t="array" ref="O276">INDEX('Ortala-KabKota'!O$2:O$415,MATCH($D276,'Ortala-KabKota'!$E$2:$E$415,FALSE))</f>
        <v/>
      </c>
      <c r="P276" s="218" t="str">
        <f t="array" ref="P276">INDEX('Ortala-KabKota'!P$2:P$415,MATCH($D276,'Ortala-KabKota'!$E$2:$E$415,FALSE))</f>
        <v/>
      </c>
      <c r="Q276" s="218" t="str">
        <f t="array" ref="Q276">INDEX('Ortala-KabKota'!Q$2:Q$415,MATCH($D276,'Ortala-KabKota'!$E$2:$E$415,FALSE))</f>
        <v/>
      </c>
      <c r="R276" s="218" t="str">
        <f t="array" ref="R276">INDEX('Ortala-KabKota'!R$2:R$415,MATCH($D276,'Ortala-KabKota'!$E$2:$E$415,FALSE))</f>
        <v/>
      </c>
      <c r="S276" s="218" t="str">
        <f t="array" ref="S276">INDEX('Ortala-KabKota'!S$2:S$415,MATCH($D276,'Ortala-KabKota'!$E$2:$E$415,FALSE))</f>
        <v/>
      </c>
      <c r="T276" s="218" t="str">
        <f t="array" ref="T276">INDEX('Ortala-KabKota'!T$2:T$415,MATCH($D276,'Ortala-KabKota'!$E$2:$E$415,FALSE))</f>
        <v/>
      </c>
      <c r="U276" s="218" t="str">
        <f t="array" ref="U276">INDEX('Ortala-KabKota'!U$2:U$415,MATCH($D276,'Ortala-KabKota'!$E$2:$E$415,FALSE))</f>
        <v/>
      </c>
      <c r="V276" s="218" t="str">
        <f t="array" ref="V276">INDEX('Ortala-KabKota'!V$2:V$415,MATCH($D276,'Ortala-KabKota'!$E$2:$E$415,FALSE))</f>
        <v/>
      </c>
      <c r="W276" s="218" t="str">
        <f t="array" ref="W276">INDEX('Ortala-KabKota'!W$2:W$415,MATCH($D276,'Ortala-KabKota'!$E$2:$E$415,FALSE))</f>
        <v/>
      </c>
      <c r="X276" s="218" t="str">
        <f t="array" ref="X276">INDEX('Ortala-KabKota'!X$2:X$415,MATCH($D276,'Ortala-KabKota'!$E$2:$E$415,FALSE))</f>
        <v/>
      </c>
      <c r="Y276" s="218" t="str">
        <f t="array" ref="Y276">INDEX('Ortala-KabKota'!Y$2:Y$415,MATCH($D276,'Ortala-KabKota'!$E$2:$E$415,FALSE))</f>
        <v/>
      </c>
      <c r="Z276" s="218" t="str">
        <f t="array" ref="Z276">INDEX('Ortala-KabKota'!Z$2:Z$415,MATCH($D276,'Ortala-KabKota'!$E$2:$E$415,FALSE))</f>
        <v/>
      </c>
      <c r="AA276" s="218" t="str">
        <f t="array" ref="AA276">INDEX('Ortala-KabKota'!AA$2:AA$415,MATCH($D276,'Ortala-KabKota'!$E$2:$E$415,FALSE))</f>
        <v/>
      </c>
      <c r="AB276" s="218" t="str">
        <f t="array" ref="AB276">INDEX('Ortala-KabKota'!AB$2:AB$415,MATCH($D276,'Ortala-KabKota'!$E$2:$E$415,FALSE))</f>
        <v/>
      </c>
      <c r="AC276" s="218" t="str">
        <f t="array" ref="AC276">INDEX('Ortala-KabKota'!AC$2:AC$415,MATCH($D276,'Ortala-KabKota'!$E$2:$E$415,FALSE))</f>
        <v/>
      </c>
      <c r="AD276" s="218" t="str">
        <f t="array" ref="AD276">INDEX('Ortala-KabKota'!AD$2:AD$415,MATCH($D276,'Ortala-KabKota'!$E$2:$E$415,FALSE))</f>
        <v/>
      </c>
      <c r="AE276" s="218" t="str">
        <f t="array" ref="AE276">INDEX('Ortala-KabKota'!AE$2:AE$415,MATCH($D276,'Ortala-KabKota'!$E$2:$E$415,FALSE))</f>
        <v/>
      </c>
      <c r="AF276" s="218" t="str">
        <f t="array" ref="AF276">INDEX('Ortala-KabKota'!AF$2:AF$415,MATCH($D276,'Ortala-KabKota'!$E$2:$E$415,FALSE))</f>
        <v/>
      </c>
      <c r="AG276" s="218" t="str">
        <f t="array" ref="AG276">INDEX('Ortala-KabKota'!AG$2:AG$415,MATCH($D276,'Ortala-KabKota'!$E$2:$E$415,FALSE))</f>
        <v/>
      </c>
      <c r="AH276" s="218" t="str">
        <f t="array" ref="AH276">INDEX('Ortala-KabKota'!AH$2:AH$415,MATCH($D276,'Ortala-KabKota'!$E$2:$E$415,FALSE))</f>
        <v/>
      </c>
      <c r="AI276" s="218" t="str">
        <f t="array" ref="AI276">INDEX('Ortala-KabKota'!AI$2:AI$415,MATCH($D276,'Ortala-KabKota'!$E$2:$E$415,FALSE))</f>
        <v/>
      </c>
      <c r="AJ276" s="218" t="str">
        <f t="array" ref="AJ276">INDEX('Ortala-KabKota'!AJ$2:AJ$415,MATCH($D276,'Ortala-KabKota'!$E$2:$E$415,FALSE))</f>
        <v/>
      </c>
      <c r="AK276" s="218" t="str">
        <f t="array" ref="AK276">INDEX('Ortala-KabKota'!AK$2:AK$415,MATCH($D276,'Ortala-KabKota'!$E$2:$E$415,FALSE))</f>
        <v/>
      </c>
      <c r="AL276" s="218" t="str">
        <f t="array" ref="AL276">INDEX('Ortala-KabKota'!AL$2:AL$415,MATCH($D276,'Ortala-KabKota'!$E$2:$E$415,FALSE))</f>
        <v/>
      </c>
      <c r="AM276" s="218" t="str">
        <f t="array" ref="AM276">INDEX('Ortala-KabKota'!AM$2:AM$415,MATCH($D276,'Ortala-KabKota'!$E$2:$E$415,FALSE))</f>
        <v/>
      </c>
      <c r="AN276" s="218" t="str">
        <f t="array" ref="AN276">INDEX('Ortala-KabKota'!AN$2:AN$415,MATCH($D276,'Ortala-KabKota'!$E$2:$E$415,FALSE))</f>
        <v/>
      </c>
      <c r="AO276" s="218" t="str">
        <f t="array" ref="AO276">INDEX('Ortala-KabKota'!AO$2:AO$415,MATCH($D276,'Ortala-KabKota'!$E$2:$E$415,FALSE))</f>
        <v/>
      </c>
      <c r="AP276" s="218" t="str">
        <f t="array" ref="AP276">INDEX('Ortala-KabKota'!AP$2:AP$415,MATCH($D276,'Ortala-KabKota'!$E$2:$E$415,FALSE))</f>
        <v/>
      </c>
      <c r="AQ276" s="218" t="str">
        <f t="array" ref="AQ276">INDEX('Ortala-KabKota'!AQ$2:AQ$415,MATCH($D276,'Ortala-KabKota'!$E$2:$E$415,FALSE))</f>
        <v/>
      </c>
      <c r="AR276" s="218" t="str">
        <f t="array" ref="AR276">INDEX('Ortala-KabKota'!AR$2:AR$415,MATCH($D276,'Ortala-KabKota'!$E$2:$E$415,FALSE))</f>
        <v/>
      </c>
      <c r="AS276" s="218" t="str">
        <f t="array" ref="AS276">INDEX('Ortala-KabKota'!AS$2:AS$415,MATCH($D276,'Ortala-KabKota'!$E$2:$E$415,FALSE))</f>
        <v/>
      </c>
      <c r="AT276" s="218" t="str">
        <f t="array" ref="AT276">INDEX('Ortala-KabKota'!AT$2:AT$415,MATCH($D276,'Ortala-KabKota'!$E$2:$E$415,FALSE))</f>
        <v/>
      </c>
      <c r="AU276" s="218" t="str">
        <f t="array" ref="AU276">INDEX('UPTD PPA KabKota'!D$5:D$513,MATCH($D276,'UPTD PPA KabKota'!$C$5:$C$513,FALSE))</f>
        <v>DWI RACHMAWATI</v>
      </c>
      <c r="AV276" s="218" t="str">
        <f t="array" ref="AV276">INDEX('UPTD PPA KabKota'!E$5:E$513,MATCH($D276,'UPTD PPA KabKota'!$C$5:$C$513,FALSE))</f>
        <v>JALAN SULTAN AGUNG</v>
      </c>
      <c r="AW276" s="218">
        <f t="array" ref="AW276">INDEX('UPTD PPA KabKota'!F$5:F$513,MATCH($D276,'UPTD PPA KabKota'!$C$5:$C$513,FALSE))</f>
        <v>82232383030</v>
      </c>
      <c r="AX276" s="218">
        <f t="array" ref="AX276">INDEX('UPTD PPA KabKota'!G$5:G$513,MATCH($D276,'UPTD PPA KabKota'!$C$5:$C$513,FALSE))</f>
        <v>82232383030</v>
      </c>
      <c r="AY276" s="218" t="str">
        <f t="array" ref="AY276">INDEX('UPTD PPA KabKota'!H$5:H$513,MATCH($D276,'UPTD PPA KabKota'!$C$5:$C$513,FALSE))</f>
        <v>UPTD PPA</v>
      </c>
      <c r="AZ276" s="218" t="str">
        <f t="array" ref="AZ276">INDEX('UPTD PPA KabKota'!I$5:I$513,MATCH($D276,'UPTD PPA KabKota'!$C$5:$C$513,FALSE))</f>
        <v>Peraturan Walikota Pasuruan Nomor 18 Tahun 2024</v>
      </c>
      <c r="BA276" s="218">
        <f t="array" ref="BA276">INDEX('UPTD PPA KabKota'!J$5:J$513,MATCH($D276,'UPTD PPA KabKota'!$C$5:$C$513,FALSE))</f>
        <v>2024</v>
      </c>
      <c r="BB276" s="218" t="str">
        <f t="array" ref="BB276">INDEX('UPTD PPA KabKota'!K$5:K$513,MATCH($D276,'UPTD PPA KabKota'!$C$5:$C$513,FALSE))</f>
        <v>B</v>
      </c>
      <c r="BC276" s="218">
        <f t="array" ref="BC276">INDEX('UPTD PPA KabKota'!L$5:L$513,MATCH($D276,'UPTD PPA KabKota'!$C$5:$C$513,FALSE))</f>
        <v>82232383030</v>
      </c>
      <c r="BD276" s="218" t="str">
        <f t="array" ref="BD276">INDEX('UPTD PPA KabKota'!M$5:M$513,MATCH($D276,'UPTD PPA KabKota'!$C$5:$C$513,FALSE))</f>
        <v>gugustugaskla.kopas@gmail.com</v>
      </c>
      <c r="BE276" s="218" t="str">
        <f t="array" ref="BE276">INDEX('UPTD PPA KabKota'!N$5:N$513,MATCH($D276,'UPTD PPA KabKota'!$C$5:$C$513,FALSE))</f>
        <v>Masih dalam Proses Pengajuan Tenaga ke Badan Kepegawaian Daerah</v>
      </c>
      <c r="BF276" s="218" t="str">
        <f t="array" ref="BF276">INDEX('UPTD PPA KabKota'!O$5:O$513,MATCH($D276,'UPTD PPA KabKota'!$C$5:$C$513,FALSE))</f>
        <v>Mandiri</v>
      </c>
      <c r="BG276" s="218" t="str">
        <f t="array" ref="BG276">INDEX('UPTD PPA KabKota'!P$5:P$513,MATCH($D276,'UPTD PPA KabKota'!$C$5:$C$513,FALSE))</f>
        <v>Aset Pemda Dikelola Dinas PPPA</v>
      </c>
      <c r="BH276" s="218" t="str">
        <f t="array" ref="BH276">INDEX('UPTD PPA KabKota'!Q$5:Q$513,MATCH($D276,'UPTD PPA KabKota'!$C$5:$C$513,FALSE))</f>
        <v>UPTD PPA Kota Pasuruan masih dalam proses penyusunan Regulasi dan Pengisian Tenaga</v>
      </c>
      <c r="BI276" s="218" t="str">
        <f t="array" ref="BI276">INDEX('UPTD PPA KabKota'!R$5:R$513,MATCH($D276,'UPTD PPA KabKota'!$C$5:$C$513,FALSE))</f>
        <v>Ada</v>
      </c>
      <c r="BJ276" s="218" t="str">
        <f t="array" ref="BJ276">INDEX('UPTD PPA KabKota'!S$5:S$513,MATCH($D276,'UPTD PPA KabKota'!$C$5:$C$513,FALSE))</f>
        <v>Ada</v>
      </c>
      <c r="BK276" s="218" t="str">
        <f t="array" ref="BK276">INDEX('UPTD PPA KabKota'!T$5:T$513,MATCH($D276,'UPTD PPA KabKota'!$C$5:$C$513,FALSE))</f>
        <v>Ada</v>
      </c>
      <c r="BL276" s="218" t="str">
        <f t="array" ref="BL276">INDEX('UPTD PPA KabKota'!U$5:U$513,MATCH($D276,'UPTD PPA KabKota'!$C$5:$C$513,FALSE))</f>
        <v>Tidak Ada</v>
      </c>
      <c r="BM276" s="218" t="str">
        <f t="array" ref="BM276">INDEX('UPTD PPA KabKota'!V$5:V$513,MATCH($D276,'UPTD PPA KabKota'!$C$5:$C$513,FALSE))</f>
        <v>Ada</v>
      </c>
      <c r="BN276" s="218" t="str">
        <f t="array" ref="BN276">INDEX('UPTD PPA KabKota'!W$5:W$513,MATCH($D276,'UPTD PPA KabKota'!$C$5:$C$513,FALSE))</f>
        <v>Ada</v>
      </c>
      <c r="BO276" s="218" t="str">
        <f t="array" ref="BO276">INDEX('UPTD PPA KabKota'!X$5:X$513,MATCH($D276,'UPTD PPA KabKota'!$C$5:$C$513,FALSE))</f>
        <v>Tidak Ada</v>
      </c>
      <c r="BP276" s="218" t="str">
        <f t="array" ref="BP276">INDEX('UPTD PPA KabKota'!Y$5:Y$513,MATCH($D276,'UPTD PPA KabKota'!$C$5:$C$513,FALSE))</f>
        <v>Ada</v>
      </c>
      <c r="BQ276" s="218" t="str">
        <f t="array" ref="BQ276">INDEX('UPTD PPA KabKota'!Z$5:Z$513,MATCH($D276,'UPTD PPA KabKota'!$C$5:$C$513,FALSE))</f>
        <v>Ada</v>
      </c>
      <c r="BR276" s="218" t="str">
        <f t="array" ref="BR276">INDEX('UPTD PPA KabKota'!AA$5:AA$513,MATCH($D276,'UPTD PPA KabKota'!$C$5:$C$513,FALSE))</f>
        <v>Tidak Ada</v>
      </c>
      <c r="BS276" s="218" t="str">
        <f t="array" ref="BS276">INDEX('UPTD PPA KabKota'!AB$5:AB$513,MATCH($D276,'UPTD PPA KabKota'!$C$5:$C$513,FALSE))</f>
        <v>Tidak Ada</v>
      </c>
      <c r="BT276" s="218" t="str">
        <f t="array" ref="BT276">INDEX('UPTD PPA KabKota'!AC$5:AC$513,MATCH($D276,'UPTD PPA KabKota'!$C$5:$C$513,FALSE))</f>
        <v>Sudah</v>
      </c>
      <c r="BU276" s="218" t="str">
        <f t="array" ref="BU276">INDEX('UPTD PPA KabKota'!AD$5:AD$513,MATCH($D276,'UPTD PPA KabKota'!$C$5:$C$513,FALSE))</f>
        <v>Sudah</v>
      </c>
      <c r="BV276" s="218" t="str">
        <f t="array" ref="BV276">INDEX('UPTD PPA KabKota'!AE$5:AE$513,MATCH($D276,'UPTD PPA KabKota'!$C$5:$C$513,FALSE))</f>
        <v>Sudah</v>
      </c>
      <c r="BW276" s="218" t="str">
        <f t="array" ref="BW276">INDEX('UPTD PPA KabKota'!AF$5:AF$513,MATCH($D276,'UPTD PPA KabKota'!$C$5:$C$513,FALSE))</f>
        <v>Sudah</v>
      </c>
      <c r="BX276" s="218" t="str">
        <f t="array" ref="BX276">INDEX('UPTD PPA KabKota'!AG$5:AG$513,MATCH($D276,'UPTD PPA KabKota'!$C$5:$C$513,FALSE))</f>
        <v>Sudah</v>
      </c>
      <c r="BY276" s="218" t="str">
        <f t="array" ref="BY276">INDEX('UPTD PPA KabKota'!AH$5:AH$513,MATCH($D276,'UPTD PPA KabKota'!$C$5:$C$513,FALSE))</f>
        <v>Sudah</v>
      </c>
      <c r="BZ276" s="218" t="str">
        <f t="array" ref="BZ276">INDEX('UPTD PPA KabKota'!AI$5:AI$513,MATCH($D276,'UPTD PPA KabKota'!$C$5:$C$513,FALSE))</f>
        <v>Sudah</v>
      </c>
      <c r="CA276" s="218" t="str">
        <f t="array" ref="CA276">INDEX('UPTD PPA KabKota'!AJ$5:AJ$513,MATCH($D276,'UPTD PPA KabKota'!$C$5:$C$513,FALSE))</f>
        <v>Sudah</v>
      </c>
      <c r="CB276" s="218" t="str">
        <f t="array" ref="CB276">INDEX('UPTD PPA KabKota'!AK$5:AK$513,MATCH($D276,'UPTD PPA KabKota'!$C$5:$C$513,FALSE))</f>
        <v>Sudah</v>
      </c>
      <c r="CC276" s="218" t="str">
        <f t="array" ref="CC276">INDEX('UPTD PPA KabKota'!AL$5:AL$513,MATCH($D276,'UPTD PPA KabKota'!$C$5:$C$513,FALSE))</f>
        <v>Sudah</v>
      </c>
      <c r="CD276" s="218" t="str">
        <f t="array" ref="CD276">INDEX('UPTD PPA KabKota'!AM$5:AM$513,MATCH($D276,'UPTD PPA KabKota'!$C$5:$C$513,FALSE))</f>
        <v>Sudah</v>
      </c>
      <c r="CE276" s="218" t="str">
        <f t="array" ref="CE276">INDEX('UPTD PPA KabKota'!AN$5:AN$513,MATCH($D276,'UPTD PPA KabKota'!$C$5:$C$513,FALSE))</f>
        <v>dari beberapa kasus yang di tangani oleh petugas layanan masih merujuk pada SOP P2TP2A</v>
      </c>
      <c r="CF276" s="218">
        <f t="array" ref="CF276">INDEX('UPTD PPA KabKota'!AO$5:AO$513,MATCH($D276,'UPTD PPA KabKota'!$C$5:$C$513,FALSE))</f>
        <v>28</v>
      </c>
      <c r="CG276" s="218" t="str">
        <f t="array" ref="CG276">INDEX('UPTD PPA KabKota'!AP$5:AP$513,MATCH($D276,'UPTD PPA KabKota'!$C$5:$C$513,FALSE))</f>
        <v/>
      </c>
      <c r="CH276" s="218" t="str">
        <f t="array" ref="CH276">INDEX('UPTD PPA KabKota'!AQ$5:AQ$513,MATCH($D276,'UPTD PPA KabKota'!$C$5:$C$513,FALSE))</f>
        <v/>
      </c>
      <c r="CI276" s="218" t="str">
        <f t="array" ref="CI276">INDEX('UPTD PPA KabKota'!AR$5:AR$513,MATCH($D276,'UPTD PPA KabKota'!$C$5:$C$513,FALSE))</f>
        <v/>
      </c>
      <c r="CJ276" s="218" t="str">
        <f t="array" ref="CJ276">INDEX('UPTD PPA KabKota'!AS$5:AS$513,MATCH($D276,'UPTD PPA KabKota'!$C$5:$C$513,FALSE))</f>
        <v/>
      </c>
      <c r="CK276" s="218" t="str">
        <f t="array" ref="CK276">INDEX('UPTD PPA KabKota'!AT$5:AT$513,MATCH($D276,'UPTD PPA KabKota'!$C$5:$C$513,FALSE))</f>
        <v/>
      </c>
      <c r="CL276" s="218" t="str">
        <f t="array" ref="CL276">INDEX('UPTD PPA KabKota'!AU$5:AU$513,MATCH($D276,'UPTD PPA KabKota'!$C$5:$C$513,FALSE))</f>
        <v/>
      </c>
      <c r="CM276" s="218" t="str">
        <f t="array" ref="CM276">INDEX('UPTD PPA KabKota'!AV$5:AV$513,MATCH($D276,'UPTD PPA KabKota'!$C$5:$C$513,FALSE))</f>
        <v/>
      </c>
      <c r="CN276" s="218" t="str">
        <f t="array" ref="CN276">INDEX('UPTD PPA KabKota'!AW$5:AW$513,MATCH($D276,'UPTD PPA KabKota'!$C$5:$C$513,FALSE))</f>
        <v/>
      </c>
      <c r="CO276" s="218" t="str">
        <f t="array" ref="CO276">INDEX('UPTD PPA KabKota'!AX$5:AX$513,MATCH($D276,'UPTD PPA KabKota'!$C$5:$C$513,FALSE))</f>
        <v/>
      </c>
      <c r="CP276" s="218" t="str">
        <f t="array" ref="CP276">INDEX('UPTD PPA KabKota'!AY$5:AY$513,MATCH($D276,'UPTD PPA KabKota'!$C$5:$C$513,FALSE))</f>
        <v>v</v>
      </c>
      <c r="CQ276" s="209" t="str">
        <f>IFERROR(__xludf.DUMMYFUNCTION("IF(ISBLANK($K276),"""",IF(REGEXMATCH($K276,""Peraturan""),""Ada"",IF(REGEXMATCH($K276,""Rekomendasi""),""Tidak Ada"", $K276)))
"),"Tidak Ada")</f>
        <v>Tidak Ada</v>
      </c>
      <c r="CR276" s="209" t="str">
        <f t="array" ref="CR276">index('UPTD PPA KabKota'!$BI$5:$BI$513,match($D276,'UPTD PPA KabKota'!$C$5:$C$513,false))</f>
        <v>Ada</v>
      </c>
      <c r="CS276" s="319" t="s">
        <v>21</v>
      </c>
    </row>
    <row r="277">
      <c r="A277" s="334">
        <v>271.0</v>
      </c>
      <c r="B277" s="334">
        <v>35.0</v>
      </c>
      <c r="C277" s="311" t="s">
        <v>4771</v>
      </c>
      <c r="D277" s="312" t="s">
        <v>2699</v>
      </c>
      <c r="E277" s="315">
        <v>45689.0</v>
      </c>
      <c r="F277" s="218" t="str">
        <f t="array" ref="F277">INDEX('Ortala-KabKota'!F$2:F$415,MATCH($D277,'Ortala-KabKota'!$E$2:$E$415,FALSE))</f>
        <v/>
      </c>
      <c r="G277" s="218" t="str">
        <f t="array" ref="G277">INDEX('Ortala-KabKota'!G$2:G$415,MATCH($D277,'Ortala-KabKota'!$E$2:$E$415,FALSE))</f>
        <v/>
      </c>
      <c r="H277" s="218" t="str">
        <f t="array" ref="H277">INDEX('Ortala-KabKota'!H$2:H$415,MATCH($D277,'Ortala-KabKota'!$E$2:$E$415,FALSE))</f>
        <v/>
      </c>
      <c r="I277" s="218" t="str">
        <f t="array" ref="I277">INDEX('Ortala-KabKota'!I$2:I$415,MATCH($D277,'Ortala-KabKota'!$E$2:$E$415,FALSE))</f>
        <v/>
      </c>
      <c r="J277" s="218" t="str">
        <f t="array" ref="J277">INDEX('Ortala-KabKota'!J$2:J$415,MATCH($D277,'Ortala-KabKota'!$E$2:$E$415,FALSE))</f>
        <v/>
      </c>
      <c r="K277" s="218" t="str">
        <f t="array" ref="K277">INDEX('Ortala-KabKota'!K$2:K$415,MATCH($D277,'Ortala-KabKota'!$E$2:$E$415,FALSE))</f>
        <v>Peraturan Walikota Mojokerta Nomor 77 Tahun 2023</v>
      </c>
      <c r="L277" s="218">
        <f t="array" ref="L277">INDEX('Ortala-KabKota'!L$2:L$415,MATCH($D277,'Ortala-KabKota'!$E$2:$E$415,FALSE))</f>
        <v>2023</v>
      </c>
      <c r="M277" s="218" t="str">
        <f t="array" ref="M277">INDEX('Ortala-KabKota'!M$2:M$415,MATCH($D277,'Ortala-KabKota'!$E$2:$E$415,FALSE))</f>
        <v/>
      </c>
      <c r="N277" s="218" t="str">
        <f t="array" ref="N277">INDEX('Ortala-KabKota'!N$2:N$415,MATCH($D277,'Ortala-KabKota'!$E$2:$E$415,FALSE))</f>
        <v/>
      </c>
      <c r="O277" s="218" t="str">
        <f t="array" ref="O277">INDEX('Ortala-KabKota'!O$2:O$415,MATCH($D277,'Ortala-KabKota'!$E$2:$E$415,FALSE))</f>
        <v/>
      </c>
      <c r="P277" s="218" t="str">
        <f t="array" ref="P277">INDEX('Ortala-KabKota'!P$2:P$415,MATCH($D277,'Ortala-KabKota'!$E$2:$E$415,FALSE))</f>
        <v/>
      </c>
      <c r="Q277" s="218" t="str">
        <f t="array" ref="Q277">INDEX('Ortala-KabKota'!Q$2:Q$415,MATCH($D277,'Ortala-KabKota'!$E$2:$E$415,FALSE))</f>
        <v/>
      </c>
      <c r="R277" s="218" t="str">
        <f t="array" ref="R277">INDEX('Ortala-KabKota'!R$2:R$415,MATCH($D277,'Ortala-KabKota'!$E$2:$E$415,FALSE))</f>
        <v/>
      </c>
      <c r="S277" s="218" t="str">
        <f t="array" ref="S277">INDEX('Ortala-KabKota'!S$2:S$415,MATCH($D277,'Ortala-KabKota'!$E$2:$E$415,FALSE))</f>
        <v/>
      </c>
      <c r="T277" s="218" t="str">
        <f t="array" ref="T277">INDEX('Ortala-KabKota'!T$2:T$415,MATCH($D277,'Ortala-KabKota'!$E$2:$E$415,FALSE))</f>
        <v/>
      </c>
      <c r="U277" s="218" t="str">
        <f t="array" ref="U277">INDEX('Ortala-KabKota'!U$2:U$415,MATCH($D277,'Ortala-KabKota'!$E$2:$E$415,FALSE))</f>
        <v/>
      </c>
      <c r="V277" s="218" t="str">
        <f t="array" ref="V277">INDEX('Ortala-KabKota'!V$2:V$415,MATCH($D277,'Ortala-KabKota'!$E$2:$E$415,FALSE))</f>
        <v/>
      </c>
      <c r="W277" s="218" t="str">
        <f t="array" ref="W277">INDEX('Ortala-KabKota'!W$2:W$415,MATCH($D277,'Ortala-KabKota'!$E$2:$E$415,FALSE))</f>
        <v/>
      </c>
      <c r="X277" s="218" t="str">
        <f t="array" ref="X277">INDEX('Ortala-KabKota'!X$2:X$415,MATCH($D277,'Ortala-KabKota'!$E$2:$E$415,FALSE))</f>
        <v/>
      </c>
      <c r="Y277" s="218" t="str">
        <f t="array" ref="Y277">INDEX('Ortala-KabKota'!Y$2:Y$415,MATCH($D277,'Ortala-KabKota'!$E$2:$E$415,FALSE))</f>
        <v/>
      </c>
      <c r="Z277" s="218" t="str">
        <f t="array" ref="Z277">INDEX('Ortala-KabKota'!Z$2:Z$415,MATCH($D277,'Ortala-KabKota'!$E$2:$E$415,FALSE))</f>
        <v/>
      </c>
      <c r="AA277" s="218" t="str">
        <f t="array" ref="AA277">INDEX('Ortala-KabKota'!AA$2:AA$415,MATCH($D277,'Ortala-KabKota'!$E$2:$E$415,FALSE))</f>
        <v/>
      </c>
      <c r="AB277" s="218" t="str">
        <f t="array" ref="AB277">INDEX('Ortala-KabKota'!AB$2:AB$415,MATCH($D277,'Ortala-KabKota'!$E$2:$E$415,FALSE))</f>
        <v/>
      </c>
      <c r="AC277" s="218" t="str">
        <f t="array" ref="AC277">INDEX('Ortala-KabKota'!AC$2:AC$415,MATCH($D277,'Ortala-KabKota'!$E$2:$E$415,FALSE))</f>
        <v/>
      </c>
      <c r="AD277" s="218" t="str">
        <f t="array" ref="AD277">INDEX('Ortala-KabKota'!AD$2:AD$415,MATCH($D277,'Ortala-KabKota'!$E$2:$E$415,FALSE))</f>
        <v/>
      </c>
      <c r="AE277" s="218" t="str">
        <f t="array" ref="AE277">INDEX('Ortala-KabKota'!AE$2:AE$415,MATCH($D277,'Ortala-KabKota'!$E$2:$E$415,FALSE))</f>
        <v/>
      </c>
      <c r="AF277" s="218" t="str">
        <f t="array" ref="AF277">INDEX('Ortala-KabKota'!AF$2:AF$415,MATCH($D277,'Ortala-KabKota'!$E$2:$E$415,FALSE))</f>
        <v/>
      </c>
      <c r="AG277" s="218" t="str">
        <f t="array" ref="AG277">INDEX('Ortala-KabKota'!AG$2:AG$415,MATCH($D277,'Ortala-KabKota'!$E$2:$E$415,FALSE))</f>
        <v/>
      </c>
      <c r="AH277" s="218" t="str">
        <f t="array" ref="AH277">INDEX('Ortala-KabKota'!AH$2:AH$415,MATCH($D277,'Ortala-KabKota'!$E$2:$E$415,FALSE))</f>
        <v/>
      </c>
      <c r="AI277" s="218" t="str">
        <f t="array" ref="AI277">INDEX('Ortala-KabKota'!AI$2:AI$415,MATCH($D277,'Ortala-KabKota'!$E$2:$E$415,FALSE))</f>
        <v/>
      </c>
      <c r="AJ277" s="218" t="str">
        <f t="array" ref="AJ277">INDEX('Ortala-KabKota'!AJ$2:AJ$415,MATCH($D277,'Ortala-KabKota'!$E$2:$E$415,FALSE))</f>
        <v/>
      </c>
      <c r="AK277" s="218" t="str">
        <f t="array" ref="AK277">INDEX('Ortala-KabKota'!AK$2:AK$415,MATCH($D277,'Ortala-KabKota'!$E$2:$E$415,FALSE))</f>
        <v/>
      </c>
      <c r="AL277" s="218" t="str">
        <f t="array" ref="AL277">INDEX('Ortala-KabKota'!AL$2:AL$415,MATCH($D277,'Ortala-KabKota'!$E$2:$E$415,FALSE))</f>
        <v/>
      </c>
      <c r="AM277" s="218" t="str">
        <f t="array" ref="AM277">INDEX('Ortala-KabKota'!AM$2:AM$415,MATCH($D277,'Ortala-KabKota'!$E$2:$E$415,FALSE))</f>
        <v/>
      </c>
      <c r="AN277" s="218" t="str">
        <f t="array" ref="AN277">INDEX('Ortala-KabKota'!AN$2:AN$415,MATCH($D277,'Ortala-KabKota'!$E$2:$E$415,FALSE))</f>
        <v/>
      </c>
      <c r="AO277" s="218" t="str">
        <f t="array" ref="AO277">INDEX('Ortala-KabKota'!AO$2:AO$415,MATCH($D277,'Ortala-KabKota'!$E$2:$E$415,FALSE))</f>
        <v/>
      </c>
      <c r="AP277" s="218" t="str">
        <f t="array" ref="AP277">INDEX('Ortala-KabKota'!AP$2:AP$415,MATCH($D277,'Ortala-KabKota'!$E$2:$E$415,FALSE))</f>
        <v/>
      </c>
      <c r="AQ277" s="218" t="str">
        <f t="array" ref="AQ277">INDEX('Ortala-KabKota'!AQ$2:AQ$415,MATCH($D277,'Ortala-KabKota'!$E$2:$E$415,FALSE))</f>
        <v/>
      </c>
      <c r="AR277" s="218" t="str">
        <f t="array" ref="AR277">INDEX('Ortala-KabKota'!AR$2:AR$415,MATCH($D277,'Ortala-KabKota'!$E$2:$E$415,FALSE))</f>
        <v/>
      </c>
      <c r="AS277" s="218" t="str">
        <f t="array" ref="AS277">INDEX('Ortala-KabKota'!AS$2:AS$415,MATCH($D277,'Ortala-KabKota'!$E$2:$E$415,FALSE))</f>
        <v/>
      </c>
      <c r="AT277" s="218" t="str">
        <f t="array" ref="AT277">INDEX('Ortala-KabKota'!AT$2:AT$415,MATCH($D277,'Ortala-KabKota'!$E$2:$E$415,FALSE))</f>
        <v/>
      </c>
      <c r="AU277" s="218" t="str">
        <f t="array" ref="AU277">INDEX('UPTD PPA KabKota'!D$5:D$513,MATCH($D277,'UPTD PPA KabKota'!$C$5:$C$513,FALSE))</f>
        <v>ELLYNE RIZKY, S.Psi., Psikolog</v>
      </c>
      <c r="AV277" s="218" t="str">
        <f t="array" ref="AV277">INDEX('UPTD PPA KabKota'!E$5:E$513,MATCH($D277,'UPTD PPA KabKota'!$C$5:$C$513,FALSE))</f>
        <v>Jl. Benteng Pancasila No.21 B</v>
      </c>
      <c r="AW277" s="218" t="str">
        <f t="array" ref="AW277">INDEX('UPTD PPA KabKota'!F$5:F$513,MATCH($D277,'UPTD PPA KabKota'!$C$5:$C$513,FALSE))</f>
        <v>-</v>
      </c>
      <c r="AX277" s="218" t="str">
        <f t="array" ref="AX277">INDEX('UPTD PPA KabKota'!G$5:G$513,MATCH($D277,'UPTD PPA KabKota'!$C$5:$C$513,FALSE))</f>
        <v>085789558803 (Pribadi)</v>
      </c>
      <c r="AY277" s="218" t="str">
        <f t="array" ref="AY277">INDEX('UPTD PPA KabKota'!H$5:H$513,MATCH($D277,'UPTD PPA KabKota'!$C$5:$C$513,FALSE))</f>
        <v>UPTD PPA</v>
      </c>
      <c r="AZ277" s="218" t="str">
        <f t="array" ref="AZ277">INDEX('UPTD PPA KabKota'!I$5:I$513,MATCH($D277,'UPTD PPA KabKota'!$C$5:$C$513,FALSE))</f>
        <v>Peraturan Walikota Mojokerto Nomor 77 Tahun 2023</v>
      </c>
      <c r="BA277" s="218">
        <f t="array" ref="BA277">INDEX('UPTD PPA KabKota'!J$5:J$513,MATCH($D277,'UPTD PPA KabKota'!$C$5:$C$513,FALSE))</f>
        <v>2023</v>
      </c>
      <c r="BB277" s="218" t="str">
        <f t="array" ref="BB277">INDEX('UPTD PPA KabKota'!K$5:K$513,MATCH($D277,'UPTD PPA KabKota'!$C$5:$C$513,FALSE))</f>
        <v>B</v>
      </c>
      <c r="BC277" s="218">
        <f t="array" ref="BC277">INDEX('UPTD PPA KabKota'!L$5:L$513,MATCH($D277,'UPTD PPA KabKota'!$C$5:$C$513,FALSE))</f>
        <v>85789558803</v>
      </c>
      <c r="BD277" s="218" t="str">
        <f t="array" ref="BD277">INDEX('UPTD PPA KabKota'!M$5:M$513,MATCH($D277,'UPTD PPA KabKota'!$C$5:$C$513,FALSE))</f>
        <v>uptdppakotamojokerto@gmail.com</v>
      </c>
      <c r="BE277" s="218" t="str">
        <f t="array" ref="BE277">INDEX('UPTD PPA KabKota'!N$5:N$513,MATCH($D277,'UPTD PPA KabKota'!$C$5:$C$513,FALSE))</f>
        <v>Kepala Dinas, Kepala UPTD, Kelompok Jabatan Fungsional dan Pengolah data dan Informasi</v>
      </c>
      <c r="BF277" s="218" t="str">
        <f t="array" ref="BF277">INDEX('UPTD PPA KabKota'!O$5:O$513,MATCH($D277,'UPTD PPA KabKota'!$C$5:$C$513,FALSE))</f>
        <v>Gedung milik Dinas Sosial P3A Kota Mojokerto</v>
      </c>
      <c r="BG277" s="218" t="str">
        <f t="array" ref="BG277">INDEX('UPTD PPA KabKota'!P$5:P$513,MATCH($D277,'UPTD PPA KabKota'!$C$5:$C$513,FALSE))</f>
        <v>Milik Dinas Sosial P3A Kota Mojokerto bidang Rehabilitasi Sosial</v>
      </c>
      <c r="BH277" s="218" t="str">
        <f t="array" ref="BH277">INDEX('UPTD PPA KabKota'!Q$5:Q$513,MATCH($D277,'UPTD PPA KabKota'!$C$5:$C$513,FALSE))</f>
        <v>untuk SOTK sesuai perwali tidak ada pengolah data dan informasi tapi pada kenyataannya UPTD PPA memiliki 1 org Pengolah data dan informasi. Jd saat ini UPTD PPA hanya memiliki 2 orang petugas.</v>
      </c>
      <c r="BI277" s="218" t="str">
        <f t="array" ref="BI277">INDEX('UPTD PPA KabKota'!R$5:R$513,MATCH($D277,'UPTD PPA KabKota'!$C$5:$C$513,FALSE))</f>
        <v>Ada</v>
      </c>
      <c r="BJ277" s="218" t="str">
        <f t="array" ref="BJ277">INDEX('UPTD PPA KabKota'!S$5:S$513,MATCH($D277,'UPTD PPA KabKota'!$C$5:$C$513,FALSE))</f>
        <v>Tidak Ada</v>
      </c>
      <c r="BK277" s="218" t="str">
        <f t="array" ref="BK277">INDEX('UPTD PPA KabKota'!T$5:T$513,MATCH($D277,'UPTD PPA KabKota'!$C$5:$C$513,FALSE))</f>
        <v>Tidak Ada</v>
      </c>
      <c r="BL277" s="218" t="str">
        <f t="array" ref="BL277">INDEX('UPTD PPA KabKota'!U$5:U$513,MATCH($D277,'UPTD PPA KabKota'!$C$5:$C$513,FALSE))</f>
        <v>Tidak Ada</v>
      </c>
      <c r="BM277" s="218" t="str">
        <f t="array" ref="BM277">INDEX('UPTD PPA KabKota'!V$5:V$513,MATCH($D277,'UPTD PPA KabKota'!$C$5:$C$513,FALSE))</f>
        <v>Tidak Ada</v>
      </c>
      <c r="BN277" s="218" t="str">
        <f t="array" ref="BN277">INDEX('UPTD PPA KabKota'!W$5:W$513,MATCH($D277,'UPTD PPA KabKota'!$C$5:$C$513,FALSE))</f>
        <v>Tidak Ada</v>
      </c>
      <c r="BO277" s="218" t="str">
        <f t="array" ref="BO277">INDEX('UPTD PPA KabKota'!X$5:X$513,MATCH($D277,'UPTD PPA KabKota'!$C$5:$C$513,FALSE))</f>
        <v>Tidak Ada</v>
      </c>
      <c r="BP277" s="218" t="str">
        <f t="array" ref="BP277">INDEX('UPTD PPA KabKota'!Y$5:Y$513,MATCH($D277,'UPTD PPA KabKota'!$C$5:$C$513,FALSE))</f>
        <v>Tidak Ada</v>
      </c>
      <c r="BQ277" s="218" t="str">
        <f t="array" ref="BQ277">INDEX('UPTD PPA KabKota'!Z$5:Z$513,MATCH($D277,'UPTD PPA KabKota'!$C$5:$C$513,FALSE))</f>
        <v>Tidak Ada</v>
      </c>
      <c r="BR277" s="218" t="str">
        <f t="array" ref="BR277">INDEX('UPTD PPA KabKota'!AA$5:AA$513,MATCH($D277,'UPTD PPA KabKota'!$C$5:$C$513,FALSE))</f>
        <v>Tidak Ada</v>
      </c>
      <c r="BS277" s="218" t="str">
        <f t="array" ref="BS277">INDEX('UPTD PPA KabKota'!AB$5:AB$513,MATCH($D277,'UPTD PPA KabKota'!$C$5:$C$513,FALSE))</f>
        <v>Tidak Ada</v>
      </c>
      <c r="BT277" s="218" t="str">
        <f t="array" ref="BT277">INDEX('UPTD PPA KabKota'!AC$5:AC$513,MATCH($D277,'UPTD PPA KabKota'!$C$5:$C$513,FALSE))</f>
        <v>Sudah</v>
      </c>
      <c r="BU277" s="218" t="str">
        <f t="array" ref="BU277">INDEX('UPTD PPA KabKota'!AD$5:AD$513,MATCH($D277,'UPTD PPA KabKota'!$C$5:$C$513,FALSE))</f>
        <v>Sudah</v>
      </c>
      <c r="BV277" s="218" t="str">
        <f t="array" ref="BV277">INDEX('UPTD PPA KabKota'!AE$5:AE$513,MATCH($D277,'UPTD PPA KabKota'!$C$5:$C$513,FALSE))</f>
        <v>Belum</v>
      </c>
      <c r="BW277" s="218" t="str">
        <f t="array" ref="BW277">INDEX('UPTD PPA KabKota'!AF$5:AF$513,MATCH($D277,'UPTD PPA KabKota'!$C$5:$C$513,FALSE))</f>
        <v>Sudah</v>
      </c>
      <c r="BX277" s="218" t="str">
        <f t="array" ref="BX277">INDEX('UPTD PPA KabKota'!AG$5:AG$513,MATCH($D277,'UPTD PPA KabKota'!$C$5:$C$513,FALSE))</f>
        <v>Sudah</v>
      </c>
      <c r="BY277" s="218" t="str">
        <f t="array" ref="BY277">INDEX('UPTD PPA KabKota'!AH$5:AH$513,MATCH($D277,'UPTD PPA KabKota'!$C$5:$C$513,FALSE))</f>
        <v>Sudah</v>
      </c>
      <c r="BZ277" s="218" t="str">
        <f t="array" ref="BZ277">INDEX('UPTD PPA KabKota'!AI$5:AI$513,MATCH($D277,'UPTD PPA KabKota'!$C$5:$C$513,FALSE))</f>
        <v>Sudah</v>
      </c>
      <c r="CA277" s="218" t="str">
        <f t="array" ref="CA277">INDEX('UPTD PPA KabKota'!AJ$5:AJ$513,MATCH($D277,'UPTD PPA KabKota'!$C$5:$C$513,FALSE))</f>
        <v>Sudah</v>
      </c>
      <c r="CB277" s="218" t="str">
        <f t="array" ref="CB277">INDEX('UPTD PPA KabKota'!AK$5:AK$513,MATCH($D277,'UPTD PPA KabKota'!$C$5:$C$513,FALSE))</f>
        <v>Sudah</v>
      </c>
      <c r="CC277" s="218" t="str">
        <f t="array" ref="CC277">INDEX('UPTD PPA KabKota'!AL$5:AL$513,MATCH($D277,'UPTD PPA KabKota'!$C$5:$C$513,FALSE))</f>
        <v>Sudah</v>
      </c>
      <c r="CD277" s="218" t="str">
        <f t="array" ref="CD277">INDEX('UPTD PPA KabKota'!AM$5:AM$513,MATCH($D277,'UPTD PPA KabKota'!$C$5:$C$513,FALSE))</f>
        <v>Sudah</v>
      </c>
      <c r="CE277" s="218" t="str">
        <f t="array" ref="CE277">INDEX('UPTD PPA KabKota'!AN$5:AN$513,MATCH($D277,'UPTD PPA KabKota'!$C$5:$C$513,FALSE))</f>
        <v>Tersedia dan terlaksana semaksimal mungkin meskipun dengan sumber daya yang masih terbatas</v>
      </c>
      <c r="CF277" s="218">
        <f t="array" ref="CF277">INDEX('UPTD PPA KabKota'!AO$5:AO$513,MATCH($D277,'UPTD PPA KabKota'!$C$5:$C$513,FALSE))</f>
        <v>9</v>
      </c>
      <c r="CG277" s="218" t="str">
        <f t="array" ref="CG277">INDEX('UPTD PPA KabKota'!AP$5:AP$513,MATCH($D277,'UPTD PPA KabKota'!$C$5:$C$513,FALSE))</f>
        <v/>
      </c>
      <c r="CH277" s="218" t="str">
        <f t="array" ref="CH277">INDEX('UPTD PPA KabKota'!AQ$5:AQ$513,MATCH($D277,'UPTD PPA KabKota'!$C$5:$C$513,FALSE))</f>
        <v/>
      </c>
      <c r="CI277" s="218" t="str">
        <f t="array" ref="CI277">INDEX('UPTD PPA KabKota'!AR$5:AR$513,MATCH($D277,'UPTD PPA KabKota'!$C$5:$C$513,FALSE))</f>
        <v/>
      </c>
      <c r="CJ277" s="218" t="str">
        <f t="array" ref="CJ277">INDEX('UPTD PPA KabKota'!AS$5:AS$513,MATCH($D277,'UPTD PPA KabKota'!$C$5:$C$513,FALSE))</f>
        <v/>
      </c>
      <c r="CK277" s="218" t="str">
        <f t="array" ref="CK277">INDEX('UPTD PPA KabKota'!AT$5:AT$513,MATCH($D277,'UPTD PPA KabKota'!$C$5:$C$513,FALSE))</f>
        <v/>
      </c>
      <c r="CL277" s="218" t="str">
        <f t="array" ref="CL277">INDEX('UPTD PPA KabKota'!AU$5:AU$513,MATCH($D277,'UPTD PPA KabKota'!$C$5:$C$513,FALSE))</f>
        <v/>
      </c>
      <c r="CM277" s="218" t="str">
        <f t="array" ref="CM277">INDEX('UPTD PPA KabKota'!AV$5:AV$513,MATCH($D277,'UPTD PPA KabKota'!$C$5:$C$513,FALSE))</f>
        <v/>
      </c>
      <c r="CN277" s="218" t="str">
        <f t="array" ref="CN277">INDEX('UPTD PPA KabKota'!AW$5:AW$513,MATCH($D277,'UPTD PPA KabKota'!$C$5:$C$513,FALSE))</f>
        <v/>
      </c>
      <c r="CO277" s="218" t="str">
        <f t="array" ref="CO277">INDEX('UPTD PPA KabKota'!AX$5:AX$513,MATCH($D277,'UPTD PPA KabKota'!$C$5:$C$513,FALSE))</f>
        <v>v</v>
      </c>
      <c r="CP277" s="218" t="str">
        <f t="array" ref="CP277">INDEX('UPTD PPA KabKota'!AY$5:AY$513,MATCH($D277,'UPTD PPA KabKota'!$C$5:$C$513,FALSE))</f>
        <v/>
      </c>
      <c r="CQ277" s="209" t="str">
        <f>IFERROR(__xludf.DUMMYFUNCTION("IF(ISBLANK($K277),"""",IF(REGEXMATCH($K277,""Peraturan""),""Ada"",IF(REGEXMATCH($K277,""Rekomendasi""),""Tidak Ada"", $K277)))
"),"Ada")</f>
        <v>Ada</v>
      </c>
      <c r="CR277" s="209" t="str">
        <f t="array" ref="CR277">index('UPTD PPA KabKota'!$BI$5:$BI$513,match($D277,'UPTD PPA KabKota'!$C$5:$C$513,false))</f>
        <v>Ada</v>
      </c>
      <c r="CS277" s="314" t="str">
        <f t="shared" ref="CS277:CS279" si="44">IFS(CQ277="Ada","Ada",CR277="Ada","Ada",CR277="Tidak Ada","Tidak Ada")</f>
        <v>Ada</v>
      </c>
    </row>
    <row r="278">
      <c r="A278" s="334">
        <v>272.0</v>
      </c>
      <c r="B278" s="334">
        <v>36.0</v>
      </c>
      <c r="C278" s="311" t="s">
        <v>4771</v>
      </c>
      <c r="D278" s="312" t="s">
        <v>2712</v>
      </c>
      <c r="E278" s="315">
        <v>45689.0</v>
      </c>
      <c r="F278" s="218" t="str">
        <f t="array" ref="F278">INDEX('Ortala-KabKota'!F$2:F$415,MATCH($D278,'Ortala-KabKota'!$E$2:$E$415,FALSE))</f>
        <v/>
      </c>
      <c r="G278" s="218" t="str">
        <f t="array" ref="G278">INDEX('Ortala-KabKota'!G$2:G$415,MATCH($D278,'Ortala-KabKota'!$E$2:$E$415,FALSE))</f>
        <v/>
      </c>
      <c r="H278" s="218" t="str">
        <f t="array" ref="H278">INDEX('Ortala-KabKota'!H$2:H$415,MATCH($D278,'Ortala-KabKota'!$E$2:$E$415,FALSE))</f>
        <v/>
      </c>
      <c r="I278" s="218" t="str">
        <f t="array" ref="I278">INDEX('Ortala-KabKota'!I$2:I$415,MATCH($D278,'Ortala-KabKota'!$E$2:$E$415,FALSE))</f>
        <v/>
      </c>
      <c r="J278" s="218" t="str">
        <f t="array" ref="J278">INDEX('Ortala-KabKota'!J$2:J$415,MATCH($D278,'Ortala-KabKota'!$E$2:$E$415,FALSE))</f>
        <v/>
      </c>
      <c r="K278" s="218" t="str">
        <f t="array" ref="K278">INDEX('Ortala-KabKota'!K$2:K$415,MATCH($D278,'Ortala-KabKota'!$E$2:$E$415,FALSE))</f>
        <v>Peraturan Walikota Nomor 21 Tahun 2023 tentang Perubahan atas Perwal Kota madiun No 67 tahun 2021 tentang Kedudukan, Sususnan Organisasi, Rincian Tugas dan Fungsi, serta Tata Kerja Dinas Sosial, Pemberdayaan Perempuan dan Perlindungan Anak</v>
      </c>
      <c r="L278" s="218">
        <f t="array" ref="L278">INDEX('Ortala-KabKota'!L$2:L$415,MATCH($D278,'Ortala-KabKota'!$E$2:$E$415,FALSE))</f>
        <v>2023</v>
      </c>
      <c r="M278" s="218" t="str">
        <f t="array" ref="M278">INDEX('Ortala-KabKota'!M$2:M$415,MATCH($D278,'Ortala-KabKota'!$E$2:$E$415,FALSE))</f>
        <v/>
      </c>
      <c r="N278" s="218" t="str">
        <f t="array" ref="N278">INDEX('Ortala-KabKota'!N$2:N$415,MATCH($D278,'Ortala-KabKota'!$E$2:$E$415,FALSE))</f>
        <v/>
      </c>
      <c r="O278" s="218" t="str">
        <f t="array" ref="O278">INDEX('Ortala-KabKota'!O$2:O$415,MATCH($D278,'Ortala-KabKota'!$E$2:$E$415,FALSE))</f>
        <v/>
      </c>
      <c r="P278" s="218" t="str">
        <f t="array" ref="P278">INDEX('Ortala-KabKota'!P$2:P$415,MATCH($D278,'Ortala-KabKota'!$E$2:$E$415,FALSE))</f>
        <v/>
      </c>
      <c r="Q278" s="218" t="str">
        <f t="array" ref="Q278">INDEX('Ortala-KabKota'!Q$2:Q$415,MATCH($D278,'Ortala-KabKota'!$E$2:$E$415,FALSE))</f>
        <v/>
      </c>
      <c r="R278" s="218" t="str">
        <f t="array" ref="R278">INDEX('Ortala-KabKota'!R$2:R$415,MATCH($D278,'Ortala-KabKota'!$E$2:$E$415,FALSE))</f>
        <v/>
      </c>
      <c r="S278" s="218" t="str">
        <f t="array" ref="S278">INDEX('Ortala-KabKota'!S$2:S$415,MATCH($D278,'Ortala-KabKota'!$E$2:$E$415,FALSE))</f>
        <v/>
      </c>
      <c r="T278" s="218" t="str">
        <f t="array" ref="T278">INDEX('Ortala-KabKota'!T$2:T$415,MATCH($D278,'Ortala-KabKota'!$E$2:$E$415,FALSE))</f>
        <v/>
      </c>
      <c r="U278" s="218" t="str">
        <f t="array" ref="U278">INDEX('Ortala-KabKota'!U$2:U$415,MATCH($D278,'Ortala-KabKota'!$E$2:$E$415,FALSE))</f>
        <v/>
      </c>
      <c r="V278" s="218" t="str">
        <f t="array" ref="V278">INDEX('Ortala-KabKota'!V$2:V$415,MATCH($D278,'Ortala-KabKota'!$E$2:$E$415,FALSE))</f>
        <v/>
      </c>
      <c r="W278" s="218" t="str">
        <f t="array" ref="W278">INDEX('Ortala-KabKota'!W$2:W$415,MATCH($D278,'Ortala-KabKota'!$E$2:$E$415,FALSE))</f>
        <v/>
      </c>
      <c r="X278" s="218" t="str">
        <f t="array" ref="X278">INDEX('Ortala-KabKota'!X$2:X$415,MATCH($D278,'Ortala-KabKota'!$E$2:$E$415,FALSE))</f>
        <v/>
      </c>
      <c r="Y278" s="218" t="str">
        <f t="array" ref="Y278">INDEX('Ortala-KabKota'!Y$2:Y$415,MATCH($D278,'Ortala-KabKota'!$E$2:$E$415,FALSE))</f>
        <v/>
      </c>
      <c r="Z278" s="218" t="str">
        <f t="array" ref="Z278">INDEX('Ortala-KabKota'!Z$2:Z$415,MATCH($D278,'Ortala-KabKota'!$E$2:$E$415,FALSE))</f>
        <v/>
      </c>
      <c r="AA278" s="218" t="str">
        <f t="array" ref="AA278">INDEX('Ortala-KabKota'!AA$2:AA$415,MATCH($D278,'Ortala-KabKota'!$E$2:$E$415,FALSE))</f>
        <v/>
      </c>
      <c r="AB278" s="218" t="str">
        <f t="array" ref="AB278">INDEX('Ortala-KabKota'!AB$2:AB$415,MATCH($D278,'Ortala-KabKota'!$E$2:$E$415,FALSE))</f>
        <v/>
      </c>
      <c r="AC278" s="218" t="str">
        <f t="array" ref="AC278">INDEX('Ortala-KabKota'!AC$2:AC$415,MATCH($D278,'Ortala-KabKota'!$E$2:$E$415,FALSE))</f>
        <v/>
      </c>
      <c r="AD278" s="218" t="str">
        <f t="array" ref="AD278">INDEX('Ortala-KabKota'!AD$2:AD$415,MATCH($D278,'Ortala-KabKota'!$E$2:$E$415,FALSE))</f>
        <v/>
      </c>
      <c r="AE278" s="218" t="str">
        <f t="array" ref="AE278">INDEX('Ortala-KabKota'!AE$2:AE$415,MATCH($D278,'Ortala-KabKota'!$E$2:$E$415,FALSE))</f>
        <v/>
      </c>
      <c r="AF278" s="218" t="str">
        <f t="array" ref="AF278">INDEX('Ortala-KabKota'!AF$2:AF$415,MATCH($D278,'Ortala-KabKota'!$E$2:$E$415,FALSE))</f>
        <v/>
      </c>
      <c r="AG278" s="218" t="str">
        <f t="array" ref="AG278">INDEX('Ortala-KabKota'!AG$2:AG$415,MATCH($D278,'Ortala-KabKota'!$E$2:$E$415,FALSE))</f>
        <v/>
      </c>
      <c r="AH278" s="218" t="str">
        <f t="array" ref="AH278">INDEX('Ortala-KabKota'!AH$2:AH$415,MATCH($D278,'Ortala-KabKota'!$E$2:$E$415,FALSE))</f>
        <v/>
      </c>
      <c r="AI278" s="218" t="str">
        <f t="array" ref="AI278">INDEX('Ortala-KabKota'!AI$2:AI$415,MATCH($D278,'Ortala-KabKota'!$E$2:$E$415,FALSE))</f>
        <v/>
      </c>
      <c r="AJ278" s="218" t="str">
        <f t="array" ref="AJ278">INDEX('Ortala-KabKota'!AJ$2:AJ$415,MATCH($D278,'Ortala-KabKota'!$E$2:$E$415,FALSE))</f>
        <v/>
      </c>
      <c r="AK278" s="218" t="str">
        <f t="array" ref="AK278">INDEX('Ortala-KabKota'!AK$2:AK$415,MATCH($D278,'Ortala-KabKota'!$E$2:$E$415,FALSE))</f>
        <v/>
      </c>
      <c r="AL278" s="218" t="str">
        <f t="array" ref="AL278">INDEX('Ortala-KabKota'!AL$2:AL$415,MATCH($D278,'Ortala-KabKota'!$E$2:$E$415,FALSE))</f>
        <v/>
      </c>
      <c r="AM278" s="218" t="str">
        <f t="array" ref="AM278">INDEX('Ortala-KabKota'!AM$2:AM$415,MATCH($D278,'Ortala-KabKota'!$E$2:$E$415,FALSE))</f>
        <v/>
      </c>
      <c r="AN278" s="218" t="str">
        <f t="array" ref="AN278">INDEX('Ortala-KabKota'!AN$2:AN$415,MATCH($D278,'Ortala-KabKota'!$E$2:$E$415,FALSE))</f>
        <v/>
      </c>
      <c r="AO278" s="218" t="str">
        <f t="array" ref="AO278">INDEX('Ortala-KabKota'!AO$2:AO$415,MATCH($D278,'Ortala-KabKota'!$E$2:$E$415,FALSE))</f>
        <v/>
      </c>
      <c r="AP278" s="218" t="str">
        <f t="array" ref="AP278">INDEX('Ortala-KabKota'!AP$2:AP$415,MATCH($D278,'Ortala-KabKota'!$E$2:$E$415,FALSE))</f>
        <v/>
      </c>
      <c r="AQ278" s="218" t="str">
        <f t="array" ref="AQ278">INDEX('Ortala-KabKota'!AQ$2:AQ$415,MATCH($D278,'Ortala-KabKota'!$E$2:$E$415,FALSE))</f>
        <v/>
      </c>
      <c r="AR278" s="218" t="str">
        <f t="array" ref="AR278">INDEX('Ortala-KabKota'!AR$2:AR$415,MATCH($D278,'Ortala-KabKota'!$E$2:$E$415,FALSE))</f>
        <v/>
      </c>
      <c r="AS278" s="218" t="str">
        <f t="array" ref="AS278">INDEX('Ortala-KabKota'!AS$2:AS$415,MATCH($D278,'Ortala-KabKota'!$E$2:$E$415,FALSE))</f>
        <v/>
      </c>
      <c r="AT278" s="218" t="str">
        <f t="array" ref="AT278">INDEX('Ortala-KabKota'!AT$2:AT$415,MATCH($D278,'Ortala-KabKota'!$E$2:$E$415,FALSE))</f>
        <v/>
      </c>
      <c r="AU278" s="218" t="str">
        <f t="array" ref="AU278">INDEX('UPTD PPA KabKota'!D$5:D$513,MATCH($D278,'UPTD PPA KabKota'!$C$5:$C$513,FALSE))</f>
        <v>Joko Santosa</v>
      </c>
      <c r="AV278" s="218" t="str">
        <f t="array" ref="AV278">INDEX('UPTD PPA KabKota'!E$5:E$513,MATCH($D278,'UPTD PPA KabKota'!$C$5:$C$513,FALSE))</f>
        <v>Jalan Srindit No 19 Kota Madiun</v>
      </c>
      <c r="AW278" s="218" t="str">
        <f t="array" ref="AW278">INDEX('UPTD PPA KabKota'!F$5:F$513,MATCH($D278,'UPTD PPA KabKota'!$C$5:$C$513,FALSE))</f>
        <v>0351-462304</v>
      </c>
      <c r="AX278" s="218">
        <f t="array" ref="AX278">INDEX('UPTD PPA KabKota'!G$5:G$513,MATCH($D278,'UPTD PPA KabKota'!$C$5:$C$513,FALSE))</f>
        <v>85857505510</v>
      </c>
      <c r="AY278" s="218" t="str">
        <f t="array" ref="AY278">INDEX('UPTD PPA KabKota'!H$5:H$513,MATCH($D278,'UPTD PPA KabKota'!$C$5:$C$513,FALSE))</f>
        <v>UPTD PPA Dinas Sosial Pemerdayaan Perempuan dan Perlindungan Anak Kota MadiunL</v>
      </c>
      <c r="AZ278" s="218" t="str">
        <f t="array" ref="AZ278">INDEX('UPTD PPA KabKota'!I$5:I$513,MATCH($D278,'UPTD PPA KabKota'!$C$5:$C$513,FALSE))</f>
        <v>Peraturan Walikota Nomor 21 Tahun 2023 tentang Perubahan atas Perwal Kota madiun No 67 tahun 2021 tentang Kedudukan, Sususnan Organisasi, Rincian Tugas dan Fungsi, serta Tata Kerja Dinas Sosial, Pemberdayaan Perempuan dan Perlindungan Anak</v>
      </c>
      <c r="BA278" s="218">
        <f t="array" ref="BA278">INDEX('UPTD PPA KabKota'!J$5:J$513,MATCH($D278,'UPTD PPA KabKota'!$C$5:$C$513,FALSE))</f>
        <v>2023</v>
      </c>
      <c r="BB278" s="218" t="str">
        <f t="array" ref="BB278">INDEX('UPTD PPA KabKota'!K$5:K$513,MATCH($D278,'UPTD PPA KabKota'!$C$5:$C$513,FALSE))</f>
        <v>B</v>
      </c>
      <c r="BC278" s="218">
        <f t="array" ref="BC278">INDEX('UPTD PPA KabKota'!L$5:L$513,MATCH($D278,'UPTD PPA KabKota'!$C$5:$C$513,FALSE))</f>
        <v>8155149176</v>
      </c>
      <c r="BD278" s="218" t="str">
        <f t="array" ref="BD278">INDEX('UPTD PPA KabKota'!M$5:M$513,MATCH($D278,'UPTD PPA KabKota'!$C$5:$C$513,FALSE))</f>
        <v>uptdppakotamadiun@gmail.com</v>
      </c>
      <c r="BE278" s="218" t="str">
        <f t="array" ref="BE278">INDEX('UPTD PPA KabKota'!N$5:N$513,MATCH($D278,'UPTD PPA KabKota'!$C$5:$C$513,FALSE))</f>
        <v>Kepala Uptd, Petugas pengadministrasi, petugas Konselor</v>
      </c>
      <c r="BF278" s="218" t="str">
        <f t="array" ref="BF278">INDEX('UPTD PPA KabKota'!O$5:O$513,MATCH($D278,'UPTD PPA KabKota'!$C$5:$C$513,FALSE))</f>
        <v>Mandiri</v>
      </c>
      <c r="BG278" s="218" t="str">
        <f t="array" ref="BG278">INDEX('UPTD PPA KabKota'!P$5:P$513,MATCH($D278,'UPTD PPA KabKota'!$C$5:$C$513,FALSE))</f>
        <v>Sewa/Kontrak</v>
      </c>
      <c r="BH278" s="218" t="str">
        <f t="array" ref="BH278">INDEX('UPTD PPA KabKota'!Q$5:Q$513,MATCH($D278,'UPTD PPA KabKota'!$C$5:$C$513,FALSE))</f>
        <v>-</v>
      </c>
      <c r="BI278" s="218" t="str">
        <f t="array" ref="BI278">INDEX('UPTD PPA KabKota'!R$5:R$513,MATCH($D278,'UPTD PPA KabKota'!$C$5:$C$513,FALSE))</f>
        <v>Ada</v>
      </c>
      <c r="BJ278" s="218" t="str">
        <f t="array" ref="BJ278">INDEX('UPTD PPA KabKota'!S$5:S$513,MATCH($D278,'UPTD PPA KabKota'!$C$5:$C$513,FALSE))</f>
        <v>Ada</v>
      </c>
      <c r="BK278" s="218" t="str">
        <f t="array" ref="BK278">INDEX('UPTD PPA KabKota'!T$5:T$513,MATCH($D278,'UPTD PPA KabKota'!$C$5:$C$513,FALSE))</f>
        <v>Ada</v>
      </c>
      <c r="BL278" s="218" t="str">
        <f t="array" ref="BL278">INDEX('UPTD PPA KabKota'!U$5:U$513,MATCH($D278,'UPTD PPA KabKota'!$C$5:$C$513,FALSE))</f>
        <v>Ada</v>
      </c>
      <c r="BM278" s="218" t="str">
        <f t="array" ref="BM278">INDEX('UPTD PPA KabKota'!V$5:V$513,MATCH($D278,'UPTD PPA KabKota'!$C$5:$C$513,FALSE))</f>
        <v>Ada</v>
      </c>
      <c r="BN278" s="218" t="str">
        <f t="array" ref="BN278">INDEX('UPTD PPA KabKota'!W$5:W$513,MATCH($D278,'UPTD PPA KabKota'!$C$5:$C$513,FALSE))</f>
        <v>Tidak Ada</v>
      </c>
      <c r="BO278" s="218" t="str">
        <f t="array" ref="BO278">INDEX('UPTD PPA KabKota'!X$5:X$513,MATCH($D278,'UPTD PPA KabKota'!$C$5:$C$513,FALSE))</f>
        <v>Tidak Ada</v>
      </c>
      <c r="BP278" s="218" t="str">
        <f t="array" ref="BP278">INDEX('UPTD PPA KabKota'!Y$5:Y$513,MATCH($D278,'UPTD PPA KabKota'!$C$5:$C$513,FALSE))</f>
        <v>Ada</v>
      </c>
      <c r="BQ278" s="218" t="str">
        <f t="array" ref="BQ278">INDEX('UPTD PPA KabKota'!Z$5:Z$513,MATCH($D278,'UPTD PPA KabKota'!$C$5:$C$513,FALSE))</f>
        <v>Ada</v>
      </c>
      <c r="BR278" s="218" t="str">
        <f t="array" ref="BR278">INDEX('UPTD PPA KabKota'!AA$5:AA$513,MATCH($D278,'UPTD PPA KabKota'!$C$5:$C$513,FALSE))</f>
        <v>Tidak Ada</v>
      </c>
      <c r="BS278" s="218" t="str">
        <f t="array" ref="BS278">INDEX('UPTD PPA KabKota'!AB$5:AB$513,MATCH($D278,'UPTD PPA KabKota'!$C$5:$C$513,FALSE))</f>
        <v>Tidak Ada</v>
      </c>
      <c r="BT278" s="218" t="str">
        <f t="array" ref="BT278">INDEX('UPTD PPA KabKota'!AC$5:AC$513,MATCH($D278,'UPTD PPA KabKota'!$C$5:$C$513,FALSE))</f>
        <v>Sudah</v>
      </c>
      <c r="BU278" s="218" t="str">
        <f t="array" ref="BU278">INDEX('UPTD PPA KabKota'!AD$5:AD$513,MATCH($D278,'UPTD PPA KabKota'!$C$5:$C$513,FALSE))</f>
        <v>Sudah</v>
      </c>
      <c r="BV278" s="218" t="str">
        <f t="array" ref="BV278">INDEX('UPTD PPA KabKota'!AE$5:AE$513,MATCH($D278,'UPTD PPA KabKota'!$C$5:$C$513,FALSE))</f>
        <v>Sudah</v>
      </c>
      <c r="BW278" s="218" t="str">
        <f t="array" ref="BW278">INDEX('UPTD PPA KabKota'!AF$5:AF$513,MATCH($D278,'UPTD PPA KabKota'!$C$5:$C$513,FALSE))</f>
        <v>Sudah</v>
      </c>
      <c r="BX278" s="218" t="str">
        <f t="array" ref="BX278">INDEX('UPTD PPA KabKota'!AG$5:AG$513,MATCH($D278,'UPTD PPA KabKota'!$C$5:$C$513,FALSE))</f>
        <v>Sudah</v>
      </c>
      <c r="BY278" s="218" t="str">
        <f t="array" ref="BY278">INDEX('UPTD PPA KabKota'!AH$5:AH$513,MATCH($D278,'UPTD PPA KabKota'!$C$5:$C$513,FALSE))</f>
        <v>Sudah</v>
      </c>
      <c r="BZ278" s="218" t="str">
        <f t="array" ref="BZ278">INDEX('UPTD PPA KabKota'!AI$5:AI$513,MATCH($D278,'UPTD PPA KabKota'!$C$5:$C$513,FALSE))</f>
        <v>Belum</v>
      </c>
      <c r="CA278" s="218" t="str">
        <f t="array" ref="CA278">INDEX('UPTD PPA KabKota'!AJ$5:AJ$513,MATCH($D278,'UPTD PPA KabKota'!$C$5:$C$513,FALSE))</f>
        <v>Sudah</v>
      </c>
      <c r="CB278" s="218" t="str">
        <f t="array" ref="CB278">INDEX('UPTD PPA KabKota'!AK$5:AK$513,MATCH($D278,'UPTD PPA KabKota'!$C$5:$C$513,FALSE))</f>
        <v>Sudah</v>
      </c>
      <c r="CC278" s="218" t="str">
        <f t="array" ref="CC278">INDEX('UPTD PPA KabKota'!AL$5:AL$513,MATCH($D278,'UPTD PPA KabKota'!$C$5:$C$513,FALSE))</f>
        <v>Sudah</v>
      </c>
      <c r="CD278" s="218" t="str">
        <f t="array" ref="CD278">INDEX('UPTD PPA KabKota'!AM$5:AM$513,MATCH($D278,'UPTD PPA KabKota'!$C$5:$C$513,FALSE))</f>
        <v>Sudah</v>
      </c>
      <c r="CE278" s="218" t="str">
        <f t="array" ref="CE278">INDEX('UPTD PPA KabKota'!AN$5:AN$513,MATCH($D278,'UPTD PPA KabKota'!$C$5:$C$513,FALSE))</f>
        <v>1.	Layanan pengaduan tentang permasalahan Perempuan dan anak
2.	Layanan Penjangkauan korban 
3.	Layanan Pengelolaan/manajemen kasus
4.	Layanan Penampungan sementara/Rumah aman bagi anak dan perempuan korban kekerasaan 
5.	Layanan Mediasi
6.	Layanan Pendampingan korban (konseling. konsultasi, pendampingan psikologis, pendampingan hukum, pendampingan medis, pendampingan psikososial)
7.	Layanan Rujukan
</v>
      </c>
      <c r="CF278" s="218">
        <f t="array" ref="CF278">INDEX('UPTD PPA KabKota'!AO$5:AO$513,MATCH($D278,'UPTD PPA KabKota'!$C$5:$C$513,FALSE))</f>
        <v>77</v>
      </c>
      <c r="CG278" s="218" t="str">
        <f t="array" ref="CG278">INDEX('UPTD PPA KabKota'!AP$5:AP$513,MATCH($D278,'UPTD PPA KabKota'!$C$5:$C$513,FALSE))</f>
        <v/>
      </c>
      <c r="CH278" s="218" t="str">
        <f t="array" ref="CH278">INDEX('UPTD PPA KabKota'!AQ$5:AQ$513,MATCH($D278,'UPTD PPA KabKota'!$C$5:$C$513,FALSE))</f>
        <v/>
      </c>
      <c r="CI278" s="218" t="str">
        <f t="array" ref="CI278">INDEX('UPTD PPA KabKota'!AR$5:AR$513,MATCH($D278,'UPTD PPA KabKota'!$C$5:$C$513,FALSE))</f>
        <v/>
      </c>
      <c r="CJ278" s="218" t="str">
        <f t="array" ref="CJ278">INDEX('UPTD PPA KabKota'!AS$5:AS$513,MATCH($D278,'UPTD PPA KabKota'!$C$5:$C$513,FALSE))</f>
        <v/>
      </c>
      <c r="CK278" s="218" t="str">
        <f t="array" ref="CK278">INDEX('UPTD PPA KabKota'!AT$5:AT$513,MATCH($D278,'UPTD PPA KabKota'!$C$5:$C$513,FALSE))</f>
        <v/>
      </c>
      <c r="CL278" s="218" t="str">
        <f t="array" ref="CL278">INDEX('UPTD PPA KabKota'!AU$5:AU$513,MATCH($D278,'UPTD PPA KabKota'!$C$5:$C$513,FALSE))</f>
        <v/>
      </c>
      <c r="CM278" s="218" t="str">
        <f t="array" ref="CM278">INDEX('UPTD PPA KabKota'!AV$5:AV$513,MATCH($D278,'UPTD PPA KabKota'!$C$5:$C$513,FALSE))</f>
        <v/>
      </c>
      <c r="CN278" s="218" t="str">
        <f t="array" ref="CN278">INDEX('UPTD PPA KabKota'!AW$5:AW$513,MATCH($D278,'UPTD PPA KabKota'!$C$5:$C$513,FALSE))</f>
        <v/>
      </c>
      <c r="CO278" s="218" t="str">
        <f t="array" ref="CO278">INDEX('UPTD PPA KabKota'!AX$5:AX$513,MATCH($D278,'UPTD PPA KabKota'!$C$5:$C$513,FALSE))</f>
        <v>v</v>
      </c>
      <c r="CP278" s="218" t="str">
        <f t="array" ref="CP278">INDEX('UPTD PPA KabKota'!AY$5:AY$513,MATCH($D278,'UPTD PPA KabKota'!$C$5:$C$513,FALSE))</f>
        <v/>
      </c>
      <c r="CQ278" s="209" t="str">
        <f>IFERROR(__xludf.DUMMYFUNCTION("IF(ISBLANK($K278),"""",IF(REGEXMATCH($K278,""Peraturan""),""Ada"",IF(REGEXMATCH($K278,""Rekomendasi""),""Tidak Ada"", $K278)))
"),"Ada")</f>
        <v>Ada</v>
      </c>
      <c r="CR278" s="209" t="str">
        <f t="array" ref="CR278">index('UPTD PPA KabKota'!$BI$5:$BI$513,match($D278,'UPTD PPA KabKota'!$C$5:$C$513,false))</f>
        <v>Ada</v>
      </c>
      <c r="CS278" s="314" t="str">
        <f t="shared" si="44"/>
        <v>Ada</v>
      </c>
    </row>
    <row r="279">
      <c r="A279" s="334">
        <v>273.0</v>
      </c>
      <c r="B279" s="334">
        <v>37.0</v>
      </c>
      <c r="C279" s="311" t="s">
        <v>4771</v>
      </c>
      <c r="D279" s="312" t="s">
        <v>2540</v>
      </c>
      <c r="E279" s="315">
        <v>45748.0</v>
      </c>
      <c r="F279" s="218" t="str">
        <f t="array" ref="F279">INDEX('Ortala-KabKota'!F$2:F$415,MATCH($D279,'Ortala-KabKota'!$E$2:$E$415,FALSE))</f>
        <v>Lingga Mahawan/ 081330514938</v>
      </c>
      <c r="G279" s="218" t="str">
        <f t="array" ref="G279">INDEX('Ortala-KabKota'!G$2:G$415,MATCH($D279,'Ortala-KabKota'!$E$2:$E$415,FALSE))</f>
        <v>Jalan Nginden Permata No.1</v>
      </c>
      <c r="H279" s="218" t="str">
        <f t="array" ref="H279">INDEX('Ortala-KabKota'!H$2:H$415,MATCH($D279,'Ortala-KabKota'!$E$2:$E$415,FALSE))</f>
        <v>-</v>
      </c>
      <c r="I279" s="218">
        <f t="array" ref="I279">INDEX('Ortala-KabKota'!I$2:I$415,MATCH($D279,'Ortala-KabKota'!$E$2:$E$415,FALSE))</f>
        <v>8113345303</v>
      </c>
      <c r="J279" s="218" t="str">
        <f t="array" ref="J279">INDEX('Ortala-KabKota'!J$2:J$415,MATCH($D279,'Ortala-KabKota'!$E$2:$E$415,FALSE))</f>
        <v>UPTD PPA</v>
      </c>
      <c r="K279" s="218" t="str">
        <f t="array" ref="K279">INDEX('Ortala-KabKota'!K$2:K$415,MATCH($D279,'Ortala-KabKota'!$E$2:$E$415,FALSE))</f>
        <v>Peraturan Walikota Surabaya Nomor 48 Tahun 2023</v>
      </c>
      <c r="L279" s="218">
        <f t="array" ref="L279">INDEX('Ortala-KabKota'!L$2:L$415,MATCH($D279,'Ortala-KabKota'!$E$2:$E$415,FALSE))</f>
        <v>2023</v>
      </c>
      <c r="M279" s="218" t="str">
        <f t="array" ref="M279">INDEX('Ortala-KabKota'!M$2:M$415,MATCH($D279,'Ortala-KabKota'!$E$2:$E$415,FALSE))</f>
        <v>A</v>
      </c>
      <c r="N279" s="218" t="str">
        <f t="array" ref="N279">INDEX('Ortala-KabKota'!N$2:N$415,MATCH($D279,'Ortala-KabKota'!$E$2:$E$415,FALSE))</f>
        <v>Hotline UPTD PPA Kota Surabaya 08113345303</v>
      </c>
      <c r="O279" s="218" t="str">
        <f t="array" ref="O279">INDEX('Ortala-KabKota'!O$2:O$415,MATCH($D279,'Ortala-KabKota'!$E$2:$E$415,FALSE))</f>
        <v>uptdppasby@gmail.com</v>
      </c>
      <c r="P279" s="218" t="str">
        <f t="array" ref="P279">INDEX('Ortala-KabKota'!P$2:P$415,MATCH($D279,'Ortala-KabKota'!$E$2:$E$415,FALSE))</f>
        <v>Kepala UPTD, Kasubag TU dan Kelompok jabatan fungsional</v>
      </c>
      <c r="Q279" s="218" t="str">
        <f t="array" ref="Q279">INDEX('Ortala-KabKota'!Q$2:Q$415,MATCH($D279,'Ortala-KabKota'!$E$2:$E$415,FALSE))</f>
        <v>MANDIRI</v>
      </c>
      <c r="R279" s="218" t="str">
        <f t="array" ref="R279">INDEX('Ortala-KabKota'!R$2:R$415,MATCH($D279,'Ortala-KabKota'!$E$2:$E$415,FALSE))</f>
        <v>MILIK SENDIRI</v>
      </c>
      <c r="S279" s="218" t="str">
        <f t="array" ref="S279">INDEX('Ortala-KabKota'!S$2:S$415,MATCH($D279,'Ortala-KabKota'!$E$2:$E$415,FALSE))</f>
        <v/>
      </c>
      <c r="T279" s="218">
        <f t="array" ref="T279">INDEX('Ortala-KabKota'!T$2:T$415,MATCH($D279,'Ortala-KabKota'!$E$2:$E$415,FALSE))</f>
        <v>1</v>
      </c>
      <c r="U279" s="218">
        <f t="array" ref="U279">INDEX('Ortala-KabKota'!U$2:U$415,MATCH($D279,'Ortala-KabKota'!$E$2:$E$415,FALSE))</f>
        <v>1</v>
      </c>
      <c r="V279" s="218">
        <f t="array" ref="V279">INDEX('Ortala-KabKota'!V$2:V$415,MATCH($D279,'Ortala-KabKota'!$E$2:$E$415,FALSE))</f>
        <v>1</v>
      </c>
      <c r="W279" s="218">
        <f t="array" ref="W279">INDEX('Ortala-KabKota'!W$2:W$415,MATCH($D279,'Ortala-KabKota'!$E$2:$E$415,FALSE))</f>
        <v>0</v>
      </c>
      <c r="X279" s="218">
        <f t="array" ref="X279">INDEX('Ortala-KabKota'!X$2:X$415,MATCH($D279,'Ortala-KabKota'!$E$2:$E$415,FALSE))</f>
        <v>0</v>
      </c>
      <c r="Y279" s="218">
        <f t="array" ref="Y279">INDEX('Ortala-KabKota'!Y$2:Y$415,MATCH($D279,'Ortala-KabKota'!$E$2:$E$415,FALSE))</f>
        <v>1</v>
      </c>
      <c r="Z279" s="218">
        <f t="array" ref="Z279">INDEX('Ortala-KabKota'!Z$2:Z$415,MATCH($D279,'Ortala-KabKota'!$E$2:$E$415,FALSE))</f>
        <v>0</v>
      </c>
      <c r="AA279" s="218">
        <f t="array" ref="AA279">INDEX('Ortala-KabKota'!AA$2:AA$415,MATCH($D279,'Ortala-KabKota'!$E$2:$E$415,FALSE))</f>
        <v>0</v>
      </c>
      <c r="AB279" s="218">
        <f t="array" ref="AB279">INDEX('Ortala-KabKota'!AB$2:AB$415,MATCH($D279,'Ortala-KabKota'!$E$2:$E$415,FALSE))</f>
        <v>13</v>
      </c>
      <c r="AC279" s="218">
        <f t="array" ref="AC279">INDEX('Ortala-KabKota'!AC$2:AC$415,MATCH($D279,'Ortala-KabKota'!$E$2:$E$415,FALSE))</f>
        <v>0</v>
      </c>
      <c r="AD279" s="218">
        <f t="array" ref="AD279">INDEX('Ortala-KabKota'!AD$2:AD$415,MATCH($D279,'Ortala-KabKota'!$E$2:$E$415,FALSE))</f>
        <v>0</v>
      </c>
      <c r="AE279" s="218">
        <f t="array" ref="AE279">INDEX('Ortala-KabKota'!AE$2:AE$415,MATCH($D279,'Ortala-KabKota'!$E$2:$E$415,FALSE))</f>
        <v>1</v>
      </c>
      <c r="AF279" s="218">
        <f t="array" ref="AF279">INDEX('Ortala-KabKota'!AF$2:AF$415,MATCH($D279,'Ortala-KabKota'!$E$2:$E$415,FALSE))</f>
        <v>1</v>
      </c>
      <c r="AG279" s="218">
        <f t="array" ref="AG279">INDEX('Ortala-KabKota'!AG$2:AG$415,MATCH($D279,'Ortala-KabKota'!$E$2:$E$415,FALSE))</f>
        <v>1</v>
      </c>
      <c r="AH279" s="218">
        <f t="array" ref="AH279">INDEX('Ortala-KabKota'!AH$2:AH$415,MATCH($D279,'Ortala-KabKota'!$E$2:$E$415,FALSE))</f>
        <v>1</v>
      </c>
      <c r="AI279" s="218" t="str">
        <f t="array" ref="AI279">INDEX('Ortala-KabKota'!AI$2:AI$415,MATCH($D279,'Ortala-KabKota'!$E$2:$E$415,FALSE))</f>
        <v/>
      </c>
      <c r="AJ279" s="218">
        <f t="array" ref="AJ279">INDEX('Ortala-KabKota'!AJ$2:AJ$415,MATCH($D279,'Ortala-KabKota'!$E$2:$E$415,FALSE))</f>
        <v>1</v>
      </c>
      <c r="AK279" s="218">
        <f t="array" ref="AK279">INDEX('Ortala-KabKota'!AK$2:AK$415,MATCH($D279,'Ortala-KabKota'!$E$2:$E$415,FALSE))</f>
        <v>1</v>
      </c>
      <c r="AL279" s="218">
        <f t="array" ref="AL279">INDEX('Ortala-KabKota'!AL$2:AL$415,MATCH($D279,'Ortala-KabKota'!$E$2:$E$415,FALSE))</f>
        <v>138</v>
      </c>
      <c r="AM279" s="218" t="str">
        <f t="array" ref="AM279">INDEX('Ortala-KabKota'!AM$2:AM$415,MATCH($D279,'Ortala-KabKota'!$E$2:$E$415,FALSE))</f>
        <v>non KDRT seksual</v>
      </c>
      <c r="AN279" s="218" t="str">
        <f t="array" ref="AN279">INDEX('Ortala-KabKota'!AN$2:AN$415,MATCH($D279,'Ortala-KabKota'!$E$2:$E$415,FALSE))</f>
        <v/>
      </c>
      <c r="AO279" s="218" t="str">
        <f t="array" ref="AO279">INDEX('Ortala-KabKota'!AO$2:AO$415,MATCH($D279,'Ortala-KabKota'!$E$2:$E$415,FALSE))</f>
        <v/>
      </c>
      <c r="AP279" s="218" t="str">
        <f t="array" ref="AP279">INDEX('Ortala-KabKota'!AP$2:AP$415,MATCH($D279,'Ortala-KabKota'!$E$2:$E$415,FALSE))</f>
        <v/>
      </c>
      <c r="AQ279" s="218" t="str">
        <f t="array" ref="AQ279">INDEX('Ortala-KabKota'!AQ$2:AQ$415,MATCH($D279,'Ortala-KabKota'!$E$2:$E$415,FALSE))</f>
        <v/>
      </c>
      <c r="AR279" s="218" t="str">
        <f t="array" ref="AR279">INDEX('Ortala-KabKota'!AR$2:AR$415,MATCH($D279,'Ortala-KabKota'!$E$2:$E$415,FALSE))</f>
        <v/>
      </c>
      <c r="AS279" s="218" t="str">
        <f t="array" ref="AS279">INDEX('Ortala-KabKota'!AS$2:AS$415,MATCH($D279,'Ortala-KabKota'!$E$2:$E$415,FALSE))</f>
        <v/>
      </c>
      <c r="AT279" s="218">
        <f t="array" ref="AT279">INDEX('Ortala-KabKota'!AT$2:AT$415,MATCH($D279,'Ortala-KabKota'!$E$2:$E$415,FALSE))</f>
        <v>1</v>
      </c>
      <c r="AU279" s="218" t="str">
        <f t="array" ref="AU279">INDEX('UPTD PPA KabKota'!D$5:D$513,MATCH($D279,'UPTD PPA KabKota'!$C$5:$C$513,FALSE))</f>
        <v>Lingga Mahawan/ 081330514938</v>
      </c>
      <c r="AV279" s="218" t="str">
        <f t="array" ref="AV279">INDEX('UPTD PPA KabKota'!E$5:E$513,MATCH($D279,'UPTD PPA KabKota'!$C$5:$C$513,FALSE))</f>
        <v>Jalan Nginden Permata No.1 Surabaya</v>
      </c>
      <c r="AW279" s="218" t="str">
        <f t="array" ref="AW279">INDEX('UPTD PPA KabKota'!F$5:F$513,MATCH($D279,'UPTD PPA KabKota'!$C$5:$C$513,FALSE))</f>
        <v>-</v>
      </c>
      <c r="AX279" s="218" t="str">
        <f t="array" ref="AX279">INDEX('UPTD PPA KabKota'!G$5:G$513,MATCH($D279,'UPTD PPA KabKota'!$C$5:$C$513,FALSE))</f>
        <v>08113345303</v>
      </c>
      <c r="AY279" s="218" t="str">
        <f t="array" ref="AY279">INDEX('UPTD PPA KabKota'!H$5:H$513,MATCH($D279,'UPTD PPA KabKota'!$C$5:$C$513,FALSE))</f>
        <v>UPTD PPA</v>
      </c>
      <c r="AZ279" s="218" t="str">
        <f t="array" ref="AZ279">INDEX('UPTD PPA KabKota'!I$5:I$513,MATCH($D279,'UPTD PPA KabKota'!$C$5:$C$513,FALSE))</f>
        <v>Peraturan Walikota Surabaya Nomor 48 Tahun 2023</v>
      </c>
      <c r="BA279" s="218">
        <f t="array" ref="BA279">INDEX('UPTD PPA KabKota'!J$5:J$513,MATCH($D279,'UPTD PPA KabKota'!$C$5:$C$513,FALSE))</f>
        <v>2023</v>
      </c>
      <c r="BB279" s="218" t="str">
        <f t="array" ref="BB279">INDEX('UPTD PPA KabKota'!K$5:K$513,MATCH($D279,'UPTD PPA KabKota'!$C$5:$C$513,FALSE))</f>
        <v>A</v>
      </c>
      <c r="BC279" s="218" t="str">
        <f t="array" ref="BC279">INDEX('UPTD PPA KabKota'!L$5:L$513,MATCH($D279,'UPTD PPA KabKota'!$C$5:$C$513,FALSE))</f>
        <v>Hotline UPTD PPA Kota Surabaya 08113345303</v>
      </c>
      <c r="BD279" s="316" t="str">
        <f t="array" ref="BD279">INDEX('UPTD PPA KabKota'!M$5:M$513,MATCH($D279,'UPTD PPA KabKota'!$C$5:$C$513,FALSE))</f>
        <v>uptdppasby@gmail.com</v>
      </c>
      <c r="BE279" s="218" t="str">
        <f t="array" ref="BE279">INDEX('UPTD PPA KabKota'!N$5:N$513,MATCH($D279,'UPTD PPA KabKota'!$C$5:$C$513,FALSE))</f>
        <v>1. Kepala UPTD
2. Kasubag TU</v>
      </c>
      <c r="BF279" s="218" t="str">
        <f t="array" ref="BF279">INDEX('UPTD PPA KabKota'!O$5:O$513,MATCH($D279,'UPTD PPA KabKota'!$C$5:$C$513,FALSE))</f>
        <v>MANDIRI</v>
      </c>
      <c r="BG279" s="218" t="str">
        <f t="array" ref="BG279">INDEX('UPTD PPA KabKota'!P$5:P$513,MATCH($D279,'UPTD PPA KabKota'!$C$5:$C$513,FALSE))</f>
        <v>MILIK SENDIRI</v>
      </c>
      <c r="BH279" s="218" t="str">
        <f t="array" ref="BH279">INDEX('UPTD PPA KabKota'!Q$5:Q$513,MATCH($D279,'UPTD PPA KabKota'!$C$5:$C$513,FALSE))</f>
        <v>2 Rumah Aman yaitu:
 rumah aman anak korban kekerasan dan rumah anak perempuan korban kekerasan</v>
      </c>
      <c r="BI279" s="218" t="str">
        <f t="array" ref="BI279">INDEX('UPTD PPA KabKota'!R$5:R$513,MATCH($D279,'UPTD PPA KabKota'!$C$5:$C$513,FALSE))</f>
        <v>Ada</v>
      </c>
      <c r="BJ279" s="218" t="str">
        <f t="array" ref="BJ279">INDEX('UPTD PPA KabKota'!S$5:S$513,MATCH($D279,'UPTD PPA KabKota'!$C$5:$C$513,FALSE))</f>
        <v>Ada</v>
      </c>
      <c r="BK279" s="218" t="str">
        <f t="array" ref="BK279">INDEX('UPTD PPA KabKota'!T$5:T$513,MATCH($D279,'UPTD PPA KabKota'!$C$5:$C$513,FALSE))</f>
        <v>Ada</v>
      </c>
      <c r="BL279" s="218" t="str">
        <f t="array" ref="BL279">INDEX('UPTD PPA KabKota'!U$5:U$513,MATCH($D279,'UPTD PPA KabKota'!$C$5:$C$513,FALSE))</f>
        <v>Tidak Ada</v>
      </c>
      <c r="BM279" s="218" t="str">
        <f t="array" ref="BM279">INDEX('UPTD PPA KabKota'!V$5:V$513,MATCH($D279,'UPTD PPA KabKota'!$C$5:$C$513,FALSE))</f>
        <v>Tidak Ada</v>
      </c>
      <c r="BN279" s="218" t="str">
        <f t="array" ref="BN279">INDEX('UPTD PPA KabKota'!W$5:W$513,MATCH($D279,'UPTD PPA KabKota'!$C$5:$C$513,FALSE))</f>
        <v>Ada</v>
      </c>
      <c r="BO279" s="218" t="str">
        <f t="array" ref="BO279">INDEX('UPTD PPA KabKota'!X$5:X$513,MATCH($D279,'UPTD PPA KabKota'!$C$5:$C$513,FALSE))</f>
        <v>Tidak Ada</v>
      </c>
      <c r="BP279" s="218" t="str">
        <f t="array" ref="BP279">INDEX('UPTD PPA KabKota'!Y$5:Y$513,MATCH($D279,'UPTD PPA KabKota'!$C$5:$C$513,FALSE))</f>
        <v>Ada</v>
      </c>
      <c r="BQ279" s="218" t="str">
        <f t="array" ref="BQ279">INDEX('UPTD PPA KabKota'!Z$5:Z$513,MATCH($D279,'UPTD PPA KabKota'!$C$5:$C$513,FALSE))</f>
        <v>Ada</v>
      </c>
      <c r="BR279" s="218" t="str">
        <f t="array" ref="BR279">INDEX('UPTD PPA KabKota'!AA$5:AA$513,MATCH($D279,'UPTD PPA KabKota'!$C$5:$C$513,FALSE))</f>
        <v>Tidak Ada</v>
      </c>
      <c r="BS279" s="218" t="str">
        <f t="array" ref="BS279">INDEX('UPTD PPA KabKota'!AB$5:AB$513,MATCH($D279,'UPTD PPA KabKota'!$C$5:$C$513,FALSE))</f>
        <v>Tidak Ada</v>
      </c>
      <c r="BT279" s="218" t="str">
        <f t="array" ref="BT279">INDEX('UPTD PPA KabKota'!AC$5:AC$513,MATCH($D279,'UPTD PPA KabKota'!$C$5:$C$513,FALSE))</f>
        <v>Sudah</v>
      </c>
      <c r="BU279" s="218" t="str">
        <f t="array" ref="BU279">INDEX('UPTD PPA KabKota'!AD$5:AD$513,MATCH($D279,'UPTD PPA KabKota'!$C$5:$C$513,FALSE))</f>
        <v>Sudah</v>
      </c>
      <c r="BV279" s="218" t="str">
        <f t="array" ref="BV279">INDEX('UPTD PPA KabKota'!AE$5:AE$513,MATCH($D279,'UPTD PPA KabKota'!$C$5:$C$513,FALSE))</f>
        <v>Sudah</v>
      </c>
      <c r="BW279" s="218" t="str">
        <f t="array" ref="BW279">INDEX('UPTD PPA KabKota'!AF$5:AF$513,MATCH($D279,'UPTD PPA KabKota'!$C$5:$C$513,FALSE))</f>
        <v>Sudah</v>
      </c>
      <c r="BX279" s="218" t="str">
        <f t="array" ref="BX279">INDEX('UPTD PPA KabKota'!AG$5:AG$513,MATCH($D279,'UPTD PPA KabKota'!$C$5:$C$513,FALSE))</f>
        <v>Sudah</v>
      </c>
      <c r="BY279" s="218" t="str">
        <f t="array" ref="BY279">INDEX('UPTD PPA KabKota'!AH$5:AH$513,MATCH($D279,'UPTD PPA KabKota'!$C$5:$C$513,FALSE))</f>
        <v>Sudah</v>
      </c>
      <c r="BZ279" s="218" t="str">
        <f t="array" ref="BZ279">INDEX('UPTD PPA KabKota'!AI$5:AI$513,MATCH($D279,'UPTD PPA KabKota'!$C$5:$C$513,FALSE))</f>
        <v>Sudah</v>
      </c>
      <c r="CA279" s="218" t="str">
        <f t="array" ref="CA279">INDEX('UPTD PPA KabKota'!AJ$5:AJ$513,MATCH($D279,'UPTD PPA KabKota'!$C$5:$C$513,FALSE))</f>
        <v>Sudah</v>
      </c>
      <c r="CB279" s="218" t="str">
        <f t="array" ref="CB279">INDEX('UPTD PPA KabKota'!AK$5:AK$513,MATCH($D279,'UPTD PPA KabKota'!$C$5:$C$513,FALSE))</f>
        <v>Sudah</v>
      </c>
      <c r="CC279" s="218" t="str">
        <f t="array" ref="CC279">INDEX('UPTD PPA KabKota'!AL$5:AL$513,MATCH($D279,'UPTD PPA KabKota'!$C$5:$C$513,FALSE))</f>
        <v>Sudah</v>
      </c>
      <c r="CD279" s="218" t="str">
        <f t="array" ref="CD279">INDEX('UPTD PPA KabKota'!AM$5:AM$513,MATCH($D279,'UPTD PPA KabKota'!$C$5:$C$513,FALSE))</f>
        <v>Sudah</v>
      </c>
      <c r="CE279" s="218" t="str">
        <f t="array" ref="CE279">INDEX('UPTD PPA KabKota'!AN$5:AN$513,MATCH($D279,'UPTD PPA KabKota'!$C$5:$C$513,FALSE))</f>
        <v>- Pengaduan dari masyarakat, penjangkuan korban, pengelolaan Kasus, Jika korban memerlukan pengamanan maka akan diberikan penampungan sementara di rumah aman
 - Untuk poin 3,5,7 melakukan rujukan kepada perangkat daerah yang berwenang</v>
      </c>
      <c r="CF279" s="218" t="str">
        <f t="array" ref="CF279">INDEX('UPTD PPA KabKota'!AO$5:AO$513,MATCH($D279,'UPTD PPA KabKota'!$C$5:$C$513,FALSE))</f>
        <v>138 (2021)</v>
      </c>
      <c r="CG279" s="218" t="str">
        <f t="array" ref="CG279">INDEX('UPTD PPA KabKota'!AP$5:AP$513,MATCH($D279,'UPTD PPA KabKota'!$C$5:$C$513,FALSE))</f>
        <v>Non KDRT Seksual pada Anak</v>
      </c>
      <c r="CH279" s="218" t="str">
        <f t="array" ref="CH279">INDEX('UPTD PPA KabKota'!AQ$5:AQ$513,MATCH($D279,'UPTD PPA KabKota'!$C$5:$C$513,FALSE))</f>
        <v/>
      </c>
      <c r="CI279" s="218" t="str">
        <f t="array" ref="CI279">INDEX('UPTD PPA KabKota'!AR$5:AR$513,MATCH($D279,'UPTD PPA KabKota'!$C$5:$C$513,FALSE))</f>
        <v/>
      </c>
      <c r="CJ279" s="218" t="str">
        <f t="array" ref="CJ279">INDEX('UPTD PPA KabKota'!AS$5:AS$513,MATCH($D279,'UPTD PPA KabKota'!$C$5:$C$513,FALSE))</f>
        <v/>
      </c>
      <c r="CK279" s="218" t="str">
        <f t="array" ref="CK279">INDEX('UPTD PPA KabKota'!AT$5:AT$513,MATCH($D279,'UPTD PPA KabKota'!$C$5:$C$513,FALSE))</f>
        <v/>
      </c>
      <c r="CL279" s="218" t="str">
        <f t="array" ref="CL279">INDEX('UPTD PPA KabKota'!AU$5:AU$513,MATCH($D279,'UPTD PPA KabKota'!$C$5:$C$513,FALSE))</f>
        <v/>
      </c>
      <c r="CM279" s="218" t="str">
        <f t="array" ref="CM279">INDEX('UPTD PPA KabKota'!AV$5:AV$513,MATCH($D279,'UPTD PPA KabKota'!$C$5:$C$513,FALSE))</f>
        <v/>
      </c>
      <c r="CN279" s="218" t="str">
        <f t="array" ref="CN279">INDEX('UPTD PPA KabKota'!AW$5:AW$513,MATCH($D279,'UPTD PPA KabKota'!$C$5:$C$513,FALSE))</f>
        <v/>
      </c>
      <c r="CO279" s="218" t="str">
        <f t="array" ref="CO279">INDEX('UPTD PPA KabKota'!AX$5:AX$513,MATCH($D279,'UPTD PPA KabKota'!$C$5:$C$513,FALSE))</f>
        <v>v</v>
      </c>
      <c r="CP279" s="218" t="str">
        <f t="array" ref="CP279">INDEX('UPTD PPA KabKota'!AY$5:AY$513,MATCH($D279,'UPTD PPA KabKota'!$C$5:$C$513,FALSE))</f>
        <v/>
      </c>
      <c r="CQ279" s="209" t="str">
        <f>IFERROR(__xludf.DUMMYFUNCTION("IF(ISBLANK($K279),"""",IF(REGEXMATCH($K279,""Peraturan""),""Ada"",IF(REGEXMATCH($K279,""Rekomendasi""),""Tidak Ada"", $K279)))
"),"Ada")</f>
        <v>Ada</v>
      </c>
      <c r="CR279" s="209" t="str">
        <f t="array" ref="CR279">index('UPTD PPA KabKota'!$BI$5:$BI$513,match($D279,'UPTD PPA KabKota'!$C$5:$C$513,false))</f>
        <v>Ada</v>
      </c>
      <c r="CS279" s="314" t="str">
        <f t="shared" si="44"/>
        <v>Ada</v>
      </c>
    </row>
    <row r="280">
      <c r="A280" s="334">
        <v>274.0</v>
      </c>
      <c r="B280" s="334">
        <v>38.0</v>
      </c>
      <c r="C280" s="311" t="s">
        <v>4771</v>
      </c>
      <c r="D280" s="312" t="s">
        <v>2795</v>
      </c>
      <c r="E280" s="315">
        <v>45689.0</v>
      </c>
      <c r="F280" s="218" t="str">
        <f t="array" ref="F280">INDEX('Ortala-KabKota'!F$2:F$415,MATCH($D280,'Ortala-KabKota'!$E$2:$E$415,FALSE))</f>
        <v/>
      </c>
      <c r="G280" s="218" t="str">
        <f t="array" ref="G280">INDEX('Ortala-KabKota'!G$2:G$415,MATCH($D280,'Ortala-KabKota'!$E$2:$E$415,FALSE))</f>
        <v/>
      </c>
      <c r="H280" s="218" t="str">
        <f t="array" ref="H280">INDEX('Ortala-KabKota'!H$2:H$415,MATCH($D280,'Ortala-KabKota'!$E$2:$E$415,FALSE))</f>
        <v/>
      </c>
      <c r="I280" s="218" t="str">
        <f t="array" ref="I280">INDEX('Ortala-KabKota'!I$2:I$415,MATCH($D280,'Ortala-KabKota'!$E$2:$E$415,FALSE))</f>
        <v/>
      </c>
      <c r="J280" s="218" t="str">
        <f t="array" ref="J280">INDEX('Ortala-KabKota'!J$2:J$415,MATCH($D280,'Ortala-KabKota'!$E$2:$E$415,FALSE))</f>
        <v/>
      </c>
      <c r="K280" s="218" t="str">
        <f t="array" ref="K280">INDEX('Ortala-KabKota'!K$2:K$415,MATCH($D280,'Ortala-KabKota'!$E$2:$E$415,FALSE))</f>
        <v>Surat Rekomendasi 000.8.1.1/49620/031.1/2023</v>
      </c>
      <c r="L280" s="218">
        <f t="array" ref="L280">INDEX('Ortala-KabKota'!L$2:L$415,MATCH($D280,'Ortala-KabKota'!$E$2:$E$415,FALSE))</f>
        <v>2024</v>
      </c>
      <c r="M280" s="218" t="str">
        <f t="array" ref="M280">INDEX('Ortala-KabKota'!M$2:M$415,MATCH($D280,'Ortala-KabKota'!$E$2:$E$415,FALSE))</f>
        <v/>
      </c>
      <c r="N280" s="218" t="str">
        <f t="array" ref="N280">INDEX('Ortala-KabKota'!N$2:N$415,MATCH($D280,'Ortala-KabKota'!$E$2:$E$415,FALSE))</f>
        <v/>
      </c>
      <c r="O280" s="218" t="str">
        <f t="array" ref="O280">INDEX('Ortala-KabKota'!O$2:O$415,MATCH($D280,'Ortala-KabKota'!$E$2:$E$415,FALSE))</f>
        <v/>
      </c>
      <c r="P280" s="218" t="str">
        <f t="array" ref="P280">INDEX('Ortala-KabKota'!P$2:P$415,MATCH($D280,'Ortala-KabKota'!$E$2:$E$415,FALSE))</f>
        <v/>
      </c>
      <c r="Q280" s="218" t="str">
        <f t="array" ref="Q280">INDEX('Ortala-KabKota'!Q$2:Q$415,MATCH($D280,'Ortala-KabKota'!$E$2:$E$415,FALSE))</f>
        <v/>
      </c>
      <c r="R280" s="218" t="str">
        <f t="array" ref="R280">INDEX('Ortala-KabKota'!R$2:R$415,MATCH($D280,'Ortala-KabKota'!$E$2:$E$415,FALSE))</f>
        <v/>
      </c>
      <c r="S280" s="218" t="str">
        <f t="array" ref="S280">INDEX('Ortala-KabKota'!S$2:S$415,MATCH($D280,'Ortala-KabKota'!$E$2:$E$415,FALSE))</f>
        <v/>
      </c>
      <c r="T280" s="218" t="str">
        <f t="array" ref="T280">INDEX('Ortala-KabKota'!T$2:T$415,MATCH($D280,'Ortala-KabKota'!$E$2:$E$415,FALSE))</f>
        <v/>
      </c>
      <c r="U280" s="218" t="str">
        <f t="array" ref="U280">INDEX('Ortala-KabKota'!U$2:U$415,MATCH($D280,'Ortala-KabKota'!$E$2:$E$415,FALSE))</f>
        <v/>
      </c>
      <c r="V280" s="218" t="str">
        <f t="array" ref="V280">INDEX('Ortala-KabKota'!V$2:V$415,MATCH($D280,'Ortala-KabKota'!$E$2:$E$415,FALSE))</f>
        <v/>
      </c>
      <c r="W280" s="218" t="str">
        <f t="array" ref="W280">INDEX('Ortala-KabKota'!W$2:W$415,MATCH($D280,'Ortala-KabKota'!$E$2:$E$415,FALSE))</f>
        <v/>
      </c>
      <c r="X280" s="218" t="str">
        <f t="array" ref="X280">INDEX('Ortala-KabKota'!X$2:X$415,MATCH($D280,'Ortala-KabKota'!$E$2:$E$415,FALSE))</f>
        <v/>
      </c>
      <c r="Y280" s="218" t="str">
        <f t="array" ref="Y280">INDEX('Ortala-KabKota'!Y$2:Y$415,MATCH($D280,'Ortala-KabKota'!$E$2:$E$415,FALSE))</f>
        <v/>
      </c>
      <c r="Z280" s="218" t="str">
        <f t="array" ref="Z280">INDEX('Ortala-KabKota'!Z$2:Z$415,MATCH($D280,'Ortala-KabKota'!$E$2:$E$415,FALSE))</f>
        <v/>
      </c>
      <c r="AA280" s="218" t="str">
        <f t="array" ref="AA280">INDEX('Ortala-KabKota'!AA$2:AA$415,MATCH($D280,'Ortala-KabKota'!$E$2:$E$415,FALSE))</f>
        <v/>
      </c>
      <c r="AB280" s="218" t="str">
        <f t="array" ref="AB280">INDEX('Ortala-KabKota'!AB$2:AB$415,MATCH($D280,'Ortala-KabKota'!$E$2:$E$415,FALSE))</f>
        <v/>
      </c>
      <c r="AC280" s="218" t="str">
        <f t="array" ref="AC280">INDEX('Ortala-KabKota'!AC$2:AC$415,MATCH($D280,'Ortala-KabKota'!$E$2:$E$415,FALSE))</f>
        <v/>
      </c>
      <c r="AD280" s="218" t="str">
        <f t="array" ref="AD280">INDEX('Ortala-KabKota'!AD$2:AD$415,MATCH($D280,'Ortala-KabKota'!$E$2:$E$415,FALSE))</f>
        <v/>
      </c>
      <c r="AE280" s="218" t="str">
        <f t="array" ref="AE280">INDEX('Ortala-KabKota'!AE$2:AE$415,MATCH($D280,'Ortala-KabKota'!$E$2:$E$415,FALSE))</f>
        <v/>
      </c>
      <c r="AF280" s="218" t="str">
        <f t="array" ref="AF280">INDEX('Ortala-KabKota'!AF$2:AF$415,MATCH($D280,'Ortala-KabKota'!$E$2:$E$415,FALSE))</f>
        <v/>
      </c>
      <c r="AG280" s="218" t="str">
        <f t="array" ref="AG280">INDEX('Ortala-KabKota'!AG$2:AG$415,MATCH($D280,'Ortala-KabKota'!$E$2:$E$415,FALSE))</f>
        <v/>
      </c>
      <c r="AH280" s="218" t="str">
        <f t="array" ref="AH280">INDEX('Ortala-KabKota'!AH$2:AH$415,MATCH($D280,'Ortala-KabKota'!$E$2:$E$415,FALSE))</f>
        <v/>
      </c>
      <c r="AI280" s="218" t="str">
        <f t="array" ref="AI280">INDEX('Ortala-KabKota'!AI$2:AI$415,MATCH($D280,'Ortala-KabKota'!$E$2:$E$415,FALSE))</f>
        <v/>
      </c>
      <c r="AJ280" s="218" t="str">
        <f t="array" ref="AJ280">INDEX('Ortala-KabKota'!AJ$2:AJ$415,MATCH($D280,'Ortala-KabKota'!$E$2:$E$415,FALSE))</f>
        <v/>
      </c>
      <c r="AK280" s="218" t="str">
        <f t="array" ref="AK280">INDEX('Ortala-KabKota'!AK$2:AK$415,MATCH($D280,'Ortala-KabKota'!$E$2:$E$415,FALSE))</f>
        <v/>
      </c>
      <c r="AL280" s="218" t="str">
        <f t="array" ref="AL280">INDEX('Ortala-KabKota'!AL$2:AL$415,MATCH($D280,'Ortala-KabKota'!$E$2:$E$415,FALSE))</f>
        <v/>
      </c>
      <c r="AM280" s="218" t="str">
        <f t="array" ref="AM280">INDEX('Ortala-KabKota'!AM$2:AM$415,MATCH($D280,'Ortala-KabKota'!$E$2:$E$415,FALSE))</f>
        <v/>
      </c>
      <c r="AN280" s="218" t="str">
        <f t="array" ref="AN280">INDEX('Ortala-KabKota'!AN$2:AN$415,MATCH($D280,'Ortala-KabKota'!$E$2:$E$415,FALSE))</f>
        <v/>
      </c>
      <c r="AO280" s="218" t="str">
        <f t="array" ref="AO280">INDEX('Ortala-KabKota'!AO$2:AO$415,MATCH($D280,'Ortala-KabKota'!$E$2:$E$415,FALSE))</f>
        <v/>
      </c>
      <c r="AP280" s="218" t="str">
        <f t="array" ref="AP280">INDEX('Ortala-KabKota'!AP$2:AP$415,MATCH($D280,'Ortala-KabKota'!$E$2:$E$415,FALSE))</f>
        <v/>
      </c>
      <c r="AQ280" s="218" t="str">
        <f t="array" ref="AQ280">INDEX('Ortala-KabKota'!AQ$2:AQ$415,MATCH($D280,'Ortala-KabKota'!$E$2:$E$415,FALSE))</f>
        <v/>
      </c>
      <c r="AR280" s="218" t="str">
        <f t="array" ref="AR280">INDEX('Ortala-KabKota'!AR$2:AR$415,MATCH($D280,'Ortala-KabKota'!$E$2:$E$415,FALSE))</f>
        <v/>
      </c>
      <c r="AS280" s="218" t="str">
        <f t="array" ref="AS280">INDEX('Ortala-KabKota'!AS$2:AS$415,MATCH($D280,'Ortala-KabKota'!$E$2:$E$415,FALSE))</f>
        <v/>
      </c>
      <c r="AT280" s="218" t="str">
        <f t="array" ref="AT280">INDEX('Ortala-KabKota'!AT$2:AT$415,MATCH($D280,'Ortala-KabKota'!$E$2:$E$415,FALSE))</f>
        <v/>
      </c>
      <c r="AU280" s="218" t="str">
        <f t="array" ref="AU280">INDEX('UPTD PPA KabKota'!D$5:D$513,MATCH($D280,'UPTD PPA KabKota'!$C$5:$C$513,FALSE))</f>
        <v>Belum ada</v>
      </c>
      <c r="AV280" s="218" t="str">
        <f t="array" ref="AV280">INDEX('UPTD PPA KabKota'!E$5:E$513,MATCH($D280,'UPTD PPA KabKota'!$C$5:$C$513,FALSE))</f>
        <v>Jalan Panglima sudirman Lantai II Rumah Dinas Wali Kota Batu</v>
      </c>
      <c r="AW280" s="218" t="str">
        <f t="array" ref="AW280">INDEX('UPTD PPA KabKota'!F$5:F$513,MATCH($D280,'UPTD PPA KabKota'!$C$5:$C$513,FALSE))</f>
        <v>Belum ada</v>
      </c>
      <c r="AX280" s="218">
        <f t="array" ref="AX280">INDEX('UPTD PPA KabKota'!G$5:G$513,MATCH($D280,'UPTD PPA KabKota'!$C$5:$C$513,FALSE))</f>
        <v>81252465225</v>
      </c>
      <c r="AY280" s="218" t="str">
        <f t="array" ref="AY280">INDEX('UPTD PPA KabKota'!H$5:H$513,MATCH($D280,'UPTD PPA KabKota'!$C$5:$C$513,FALSE))</f>
        <v/>
      </c>
      <c r="AZ280" s="218" t="str">
        <f t="array" ref="AZ280">INDEX('UPTD PPA KabKota'!I$5:I$513,MATCH($D280,'UPTD PPA KabKota'!$C$5:$C$513,FALSE))</f>
        <v>PERATURAN WALIKOTA BATU NOMOR 23 TAHUN 2025</v>
      </c>
      <c r="BA280" s="218">
        <f t="array" ref="BA280">INDEX('UPTD PPA KabKota'!J$5:J$513,MATCH($D280,'UPTD PPA KabKota'!$C$5:$C$513,FALSE))</f>
        <v>2025</v>
      </c>
      <c r="BB280" s="218" t="str">
        <f t="array" ref="BB280">INDEX('UPTD PPA KabKota'!K$5:K$513,MATCH($D280,'UPTD PPA KabKota'!$C$5:$C$513,FALSE))</f>
        <v/>
      </c>
      <c r="BC280" s="218">
        <f t="array" ref="BC280">INDEX('UPTD PPA KabKota'!L$5:L$513,MATCH($D280,'UPTD PPA KabKota'!$C$5:$C$513,FALSE))</f>
        <v>81936182409</v>
      </c>
      <c r="BD280" s="218" t="str">
        <f t="array" ref="BD280">INDEX('UPTD PPA KabKota'!M$5:M$513,MATCH($D280,'UPTD PPA KabKota'!$C$5:$C$513,FALSE))</f>
        <v>Rio.agustisaputra@gmail.com</v>
      </c>
      <c r="BE280" s="218" t="str">
        <f t="array" ref="BE280">INDEX('UPTD PPA KabKota'!N$5:N$513,MATCH($D280,'UPTD PPA KabKota'!$C$5:$C$513,FALSE))</f>
        <v>Belum ada</v>
      </c>
      <c r="BF280" s="218" t="str">
        <f t="array" ref="BF280">INDEX('UPTD PPA KabKota'!O$5:O$513,MATCH($D280,'UPTD PPA KabKota'!$C$5:$C$513,FALSE))</f>
        <v>Mandiri</v>
      </c>
      <c r="BG280" s="218" t="str">
        <f t="array" ref="BG280">INDEX('UPTD PPA KabKota'!P$5:P$513,MATCH($D280,'UPTD PPA KabKota'!$C$5:$C$513,FALSE))</f>
        <v>Sewa/Kontrak</v>
      </c>
      <c r="BH280" s="218" t="str">
        <f t="array" ref="BH280">INDEX('UPTD PPA KabKota'!Q$5:Q$513,MATCH($D280,'UPTD PPA KabKota'!$C$5:$C$513,FALSE))</f>
        <v>UPTD PPPA Kota Batu masih dalam proses</v>
      </c>
      <c r="BI280" s="218" t="str">
        <f t="array" ref="BI280">INDEX('UPTD PPA KabKota'!R$5:R$513,MATCH($D280,'UPTD PPA KabKota'!$C$5:$C$513,FALSE))</f>
        <v>Tidak Ada</v>
      </c>
      <c r="BJ280" s="218" t="str">
        <f t="array" ref="BJ280">INDEX('UPTD PPA KabKota'!S$5:S$513,MATCH($D280,'UPTD PPA KabKota'!$C$5:$C$513,FALSE))</f>
        <v>Tidak Ada</v>
      </c>
      <c r="BK280" s="218" t="str">
        <f t="array" ref="BK280">INDEX('UPTD PPA KabKota'!T$5:T$513,MATCH($D280,'UPTD PPA KabKota'!$C$5:$C$513,FALSE))</f>
        <v>Tidak Ada</v>
      </c>
      <c r="BL280" s="218" t="str">
        <f t="array" ref="BL280">INDEX('UPTD PPA KabKota'!U$5:U$513,MATCH($D280,'UPTD PPA KabKota'!$C$5:$C$513,FALSE))</f>
        <v>Tidak Ada</v>
      </c>
      <c r="BM280" s="218" t="str">
        <f t="array" ref="BM280">INDEX('UPTD PPA KabKota'!V$5:V$513,MATCH($D280,'UPTD PPA KabKota'!$C$5:$C$513,FALSE))</f>
        <v>Tidak Ada</v>
      </c>
      <c r="BN280" s="218" t="str">
        <f t="array" ref="BN280">INDEX('UPTD PPA KabKota'!W$5:W$513,MATCH($D280,'UPTD PPA KabKota'!$C$5:$C$513,FALSE))</f>
        <v>Tidak Ada</v>
      </c>
      <c r="BO280" s="218" t="str">
        <f t="array" ref="BO280">INDEX('UPTD PPA KabKota'!X$5:X$513,MATCH($D280,'UPTD PPA KabKota'!$C$5:$C$513,FALSE))</f>
        <v>Tidak Ada</v>
      </c>
      <c r="BP280" s="218" t="str">
        <f t="array" ref="BP280">INDEX('UPTD PPA KabKota'!Y$5:Y$513,MATCH($D280,'UPTD PPA KabKota'!$C$5:$C$513,FALSE))</f>
        <v>Tidak Ada</v>
      </c>
      <c r="BQ280" s="218" t="str">
        <f t="array" ref="BQ280">INDEX('UPTD PPA KabKota'!Z$5:Z$513,MATCH($D280,'UPTD PPA KabKota'!$C$5:$C$513,FALSE))</f>
        <v>Tidak Ada</v>
      </c>
      <c r="BR280" s="218" t="str">
        <f t="array" ref="BR280">INDEX('UPTD PPA KabKota'!AA$5:AA$513,MATCH($D280,'UPTD PPA KabKota'!$C$5:$C$513,FALSE))</f>
        <v>Tidak Ada</v>
      </c>
      <c r="BS280" s="218" t="str">
        <f t="array" ref="BS280">INDEX('UPTD PPA KabKota'!AB$5:AB$513,MATCH($D280,'UPTD PPA KabKota'!$C$5:$C$513,FALSE))</f>
        <v>Tidak Ada</v>
      </c>
      <c r="BT280" s="218" t="str">
        <f t="array" ref="BT280">INDEX('UPTD PPA KabKota'!AC$5:AC$513,MATCH($D280,'UPTD PPA KabKota'!$C$5:$C$513,FALSE))</f>
        <v>Belum</v>
      </c>
      <c r="BU280" s="218" t="str">
        <f t="array" ref="BU280">INDEX('UPTD PPA KabKota'!AD$5:AD$513,MATCH($D280,'UPTD PPA KabKota'!$C$5:$C$513,FALSE))</f>
        <v>Belum</v>
      </c>
      <c r="BV280" s="218" t="str">
        <f t="array" ref="BV280">INDEX('UPTD PPA KabKota'!AE$5:AE$513,MATCH($D280,'UPTD PPA KabKota'!$C$5:$C$513,FALSE))</f>
        <v>Belum</v>
      </c>
      <c r="BW280" s="218" t="str">
        <f t="array" ref="BW280">INDEX('UPTD PPA KabKota'!AF$5:AF$513,MATCH($D280,'UPTD PPA KabKota'!$C$5:$C$513,FALSE))</f>
        <v>Belum</v>
      </c>
      <c r="BX280" s="218" t="str">
        <f t="array" ref="BX280">INDEX('UPTD PPA KabKota'!AG$5:AG$513,MATCH($D280,'UPTD PPA KabKota'!$C$5:$C$513,FALSE))</f>
        <v>Belum</v>
      </c>
      <c r="BY280" s="218" t="str">
        <f t="array" ref="BY280">INDEX('UPTD PPA KabKota'!AH$5:AH$513,MATCH($D280,'UPTD PPA KabKota'!$C$5:$C$513,FALSE))</f>
        <v>Belum</v>
      </c>
      <c r="BZ280" s="218" t="str">
        <f t="array" ref="BZ280">INDEX('UPTD PPA KabKota'!AI$5:AI$513,MATCH($D280,'UPTD PPA KabKota'!$C$5:$C$513,FALSE))</f>
        <v>Belum</v>
      </c>
      <c r="CA280" s="218" t="str">
        <f t="array" ref="CA280">INDEX('UPTD PPA KabKota'!AJ$5:AJ$513,MATCH($D280,'UPTD PPA KabKota'!$C$5:$C$513,FALSE))</f>
        <v>Belum</v>
      </c>
      <c r="CB280" s="218" t="str">
        <f t="array" ref="CB280">INDEX('UPTD PPA KabKota'!AK$5:AK$513,MATCH($D280,'UPTD PPA KabKota'!$C$5:$C$513,FALSE))</f>
        <v>Belum</v>
      </c>
      <c r="CC280" s="218" t="str">
        <f t="array" ref="CC280">INDEX('UPTD PPA KabKota'!AL$5:AL$513,MATCH($D280,'UPTD PPA KabKota'!$C$5:$C$513,FALSE))</f>
        <v>Belum</v>
      </c>
      <c r="CD280" s="218" t="str">
        <f t="array" ref="CD280">INDEX('UPTD PPA KabKota'!AM$5:AM$513,MATCH($D280,'UPTD PPA KabKota'!$C$5:$C$513,FALSE))</f>
        <v>Belum</v>
      </c>
      <c r="CE280" s="218" t="str">
        <f t="array" ref="CE280">INDEX('UPTD PPA KabKota'!AN$5:AN$513,MATCH($D280,'UPTD PPA KabKota'!$C$5:$C$513,FALSE))</f>
        <v>Belum ada</v>
      </c>
      <c r="CF280" s="218">
        <f t="array" ref="CF280">INDEX('UPTD PPA KabKota'!AO$5:AO$513,MATCH($D280,'UPTD PPA KabKota'!$C$5:$C$513,FALSE))</f>
        <v>41</v>
      </c>
      <c r="CG280" s="218" t="str">
        <f t="array" ref="CG280">INDEX('UPTD PPA KabKota'!AP$5:AP$513,MATCH($D280,'UPTD PPA KabKota'!$C$5:$C$513,FALSE))</f>
        <v/>
      </c>
      <c r="CH280" s="218" t="str">
        <f t="array" ref="CH280">INDEX('UPTD PPA KabKota'!AQ$5:AQ$513,MATCH($D280,'UPTD PPA KabKota'!$C$5:$C$513,FALSE))</f>
        <v/>
      </c>
      <c r="CI280" s="218" t="str">
        <f t="array" ref="CI280">INDEX('UPTD PPA KabKota'!AR$5:AR$513,MATCH($D280,'UPTD PPA KabKota'!$C$5:$C$513,FALSE))</f>
        <v/>
      </c>
      <c r="CJ280" s="218" t="str">
        <f t="array" ref="CJ280">INDEX('UPTD PPA KabKota'!AS$5:AS$513,MATCH($D280,'UPTD PPA KabKota'!$C$5:$C$513,FALSE))</f>
        <v/>
      </c>
      <c r="CK280" s="218" t="str">
        <f t="array" ref="CK280">INDEX('UPTD PPA KabKota'!AT$5:AT$513,MATCH($D280,'UPTD PPA KabKota'!$C$5:$C$513,FALSE))</f>
        <v/>
      </c>
      <c r="CL280" s="218" t="str">
        <f t="array" ref="CL280">INDEX('UPTD PPA KabKota'!AU$5:AU$513,MATCH($D280,'UPTD PPA KabKota'!$C$5:$C$513,FALSE))</f>
        <v/>
      </c>
      <c r="CM280" s="218" t="str">
        <f t="array" ref="CM280">INDEX('UPTD PPA KabKota'!AV$5:AV$513,MATCH($D280,'UPTD PPA KabKota'!$C$5:$C$513,FALSE))</f>
        <v/>
      </c>
      <c r="CN280" s="218" t="str">
        <f t="array" ref="CN280">INDEX('UPTD PPA KabKota'!AW$5:AW$513,MATCH($D280,'UPTD PPA KabKota'!$C$5:$C$513,FALSE))</f>
        <v/>
      </c>
      <c r="CO280" s="218" t="str">
        <f t="array" ref="CO280">INDEX('UPTD PPA KabKota'!AX$5:AX$513,MATCH($D280,'UPTD PPA KabKota'!$C$5:$C$513,FALSE))</f>
        <v/>
      </c>
      <c r="CP280" s="218" t="str">
        <f t="array" ref="CP280">INDEX('UPTD PPA KabKota'!AY$5:AY$513,MATCH($D280,'UPTD PPA KabKota'!$C$5:$C$513,FALSE))</f>
        <v/>
      </c>
      <c r="CQ280" s="209" t="str">
        <f>IFERROR(__xludf.DUMMYFUNCTION("IF(ISBLANK($K280),"""",IF(REGEXMATCH($K280,""Peraturan""),""Ada"",IF(REGEXMATCH($K280,""Rekomendasi""),""Tidak Ada"", $K280)))
"),"Tidak Ada")</f>
        <v>Tidak Ada</v>
      </c>
      <c r="CR280" s="209" t="str">
        <f t="array" ref="CR280">index('UPTD PPA KabKota'!$BI$5:$BI$513,match($D280,'UPTD PPA KabKota'!$C$5:$C$513,false))</f>
        <v>Ada</v>
      </c>
      <c r="CS280" s="319" t="s">
        <v>21</v>
      </c>
    </row>
    <row r="281">
      <c r="A281" s="334">
        <v>275.0</v>
      </c>
      <c r="B281" s="300"/>
      <c r="C281" s="301" t="s">
        <v>4772</v>
      </c>
      <c r="D281" s="317" t="s">
        <v>4772</v>
      </c>
      <c r="E281" s="302">
        <v>45689.0</v>
      </c>
      <c r="F281" s="303" t="str">
        <f t="array" ref="F281">INDEX('Ortala-Provinsi'!C$2:C$39,MATCH($D281,'Ortala-Provinsi'!$B$2:$B$39,FALSE))</f>
        <v>Tasrief Andrianto/ 08128114350</v>
      </c>
      <c r="G281" s="303" t="str">
        <f t="array" ref="G281">INDEX('Ortala-Provinsi'!D$2:D$39,MATCH($D281,'Ortala-Provinsi'!$B$2:$B$39,FALSE))</f>
        <v>Jl. Ki Aurum Nomor 4 Cipocok Jaya Kota Serang</v>
      </c>
      <c r="H281" s="303" t="str">
        <f t="array" ref="H281">INDEX('Ortala-Provinsi'!E$2:E$39,MATCH($D281,'Ortala-Provinsi'!$B$2:$B$39,FALSE))</f>
        <v>(0254) 222418</v>
      </c>
      <c r="I281" s="303" t="str">
        <f t="array" ref="I281">INDEX('Ortala-Provinsi'!F$2:F$39,MATCH($D281,'Ortala-Provinsi'!$B$2:$B$39,FALSE))</f>
        <v>085286090400 / 087774111311</v>
      </c>
      <c r="J281" s="303" t="str">
        <f t="array" ref="J281">INDEX('Ortala-Provinsi'!G$2:G$39,MATCH($D281,'Ortala-Provinsi'!$B$2:$B$39,FALSE))</f>
        <v>UPTD PPA</v>
      </c>
      <c r="K281" s="303" t="str">
        <f t="array" ref="K281">INDEX('Ortala-Provinsi'!H$2:H$39,MATCH($D281,'Ortala-Provinsi'!$B$2:$B$39,FALSE))</f>
        <v>Peraturan Gubernur Banten Nomor 55 Tahun 2021</v>
      </c>
      <c r="L281" s="303">
        <f t="array" ref="L281">INDEX('Ortala-Provinsi'!I$2:I$39,MATCH($D281,'Ortala-Provinsi'!$B$2:$B$39,FALSE))</f>
        <v>2021</v>
      </c>
      <c r="M281" s="303" t="str">
        <f t="array" ref="M281">INDEX('Ortala-Provinsi'!J$2:J$39,MATCH($D281,'Ortala-Provinsi'!$B$2:$B$39,FALSE))</f>
        <v>A</v>
      </c>
      <c r="N281" s="303" t="str">
        <f t="array" ref="N281">INDEX('Ortala-Provinsi'!K$2:K$39,MATCH($D281,'Ortala-Provinsi'!$B$2:$B$39,FALSE))</f>
        <v>Iwan/ 081285395998
Andri Humaedi/ 085286090400</v>
      </c>
      <c r="O281" s="303" t="str">
        <f t="array" ref="O281">INDEX('Ortala-Provinsi'!L$2:L$39,MATCH($D281,'Ortala-Provinsi'!$B$2:$B$39,FALSE))</f>
        <v>uptd.ppa.banten@gmail.com</v>
      </c>
      <c r="P281" s="303" t="str">
        <f t="array" ref="P281">INDEX('Ortala-Provinsi'!M$2:M$39,MATCH($D281,'Ortala-Provinsi'!$B$2:$B$39,FALSE))</f>
        <v/>
      </c>
      <c r="Q281" s="303" t="str">
        <f t="array" ref="Q281">INDEX('Ortala-Provinsi'!N$2:N$39,MATCH($D281,'Ortala-Provinsi'!$B$2:$B$39,FALSE))</f>
        <v>MANDIRI</v>
      </c>
      <c r="R281" s="303" t="str">
        <f t="array" ref="R281">INDEX('Ortala-Provinsi'!O$2:O$39,MATCH($D281,'Ortala-Provinsi'!$B$2:$B$39,FALSE))</f>
        <v>KAMAR DI KANTOR</v>
      </c>
      <c r="S281" s="303" t="str">
        <f t="array" ref="S281">INDEX('Ortala-Provinsi'!P$2:P$39,MATCH($D281,'Ortala-Provinsi'!$B$2:$B$39,FALSE))</f>
        <v/>
      </c>
      <c r="T281" s="303" t="str">
        <f t="array" ref="T281">INDEX('Ortala-Provinsi'!Q$2:Q$39,MATCH($D281,'Ortala-Provinsi'!$B$2:$B$39,FALSE))</f>
        <v/>
      </c>
      <c r="U281" s="303">
        <f t="array" ref="U281">INDEX('Ortala-Provinsi'!R$2:R$39,MATCH($D281,'Ortala-Provinsi'!$B$2:$B$39,FALSE))</f>
        <v>1</v>
      </c>
      <c r="V281" s="303" t="str">
        <f t="array" ref="V281">INDEX('Ortala-Provinsi'!S$2:S$39,MATCH($D281,'Ortala-Provinsi'!$B$2:$B$39,FALSE))</f>
        <v/>
      </c>
      <c r="W281" s="303">
        <f t="array" ref="W281">INDEX('Ortala-Provinsi'!T$2:T$39,MATCH($D281,'Ortala-Provinsi'!$B$2:$B$39,FALSE))</f>
        <v>1</v>
      </c>
      <c r="X281" s="303">
        <f t="array" ref="X281">INDEX('Ortala-Provinsi'!U$2:U$39,MATCH($D281,'Ortala-Provinsi'!$B$2:$B$39,FALSE))</f>
        <v>0</v>
      </c>
      <c r="Y281" s="303">
        <f t="array" ref="Y281">INDEX('Ortala-Provinsi'!V$2:V$39,MATCH($D281,'Ortala-Provinsi'!$B$2:$B$39,FALSE))</f>
        <v>0</v>
      </c>
      <c r="Z281" s="303">
        <f t="array" ref="Z281">INDEX('Ortala-Provinsi'!W$2:W$39,MATCH($D281,'Ortala-Provinsi'!$B$2:$B$39,FALSE))</f>
        <v>0</v>
      </c>
      <c r="AA281" s="303">
        <f t="array" ref="AA281">INDEX('Ortala-Provinsi'!X$2:X$39,MATCH($D281,'Ortala-Provinsi'!$B$2:$B$39,FALSE))</f>
        <v>0</v>
      </c>
      <c r="AB281" s="303">
        <f t="array" ref="AB281">INDEX('Ortala-Provinsi'!Y$2:Y$39,MATCH($D281,'Ortala-Provinsi'!$B$2:$B$39,FALSE))</f>
        <v>0</v>
      </c>
      <c r="AC281" s="303">
        <f t="array" ref="AC281">INDEX('Ortala-Provinsi'!Z$2:Z$39,MATCH($D281,'Ortala-Provinsi'!$B$2:$B$39,FALSE))</f>
        <v>1</v>
      </c>
      <c r="AD281" s="303">
        <f t="array" ref="AD281">INDEX('Ortala-Provinsi'!AA$2:AA$39,MATCH($D281,'Ortala-Provinsi'!$B$2:$B$39,FALSE))</f>
        <v>0</v>
      </c>
      <c r="AE281" s="303">
        <f t="array" ref="AE281">INDEX('Ortala-Provinsi'!AB$2:AB$39,MATCH($D281,'Ortala-Provinsi'!$B$2:$B$39,FALSE))</f>
        <v>0</v>
      </c>
      <c r="AF281" s="303">
        <f t="array" ref="AF281">INDEX('Ortala-Provinsi'!AC$2:AC$39,MATCH($D281,'Ortala-Provinsi'!$B$2:$B$39,FALSE))</f>
        <v>0</v>
      </c>
      <c r="AG281" s="303">
        <f t="array" ref="AG281">INDEX('Ortala-Provinsi'!AD$2:AD$39,MATCH($D281,'Ortala-Provinsi'!$B$2:$B$39,FALSE))</f>
        <v>0</v>
      </c>
      <c r="AH281" s="303">
        <f t="array" ref="AH281">INDEX('Ortala-Provinsi'!AE$2:AE$39,MATCH($D281,'Ortala-Provinsi'!$B$2:$B$39,FALSE))</f>
        <v>1</v>
      </c>
      <c r="AI281" s="303">
        <f t="array" ref="AI281">INDEX('Ortala-Provinsi'!AF$2:AF$39,MATCH($D281,'Ortala-Provinsi'!$B$2:$B$39,FALSE))</f>
        <v>1</v>
      </c>
      <c r="AJ281" s="303">
        <f t="array" ref="AJ281">INDEX('Ortala-Provinsi'!AG$2:AG$39,MATCH($D281,'Ortala-Provinsi'!$B$2:$B$39,FALSE))</f>
        <v>1</v>
      </c>
      <c r="AK281" s="303">
        <f t="array" ref="AK281">INDEX('Ortala-Provinsi'!AH$2:AH$39,MATCH($D281,'Ortala-Provinsi'!$B$2:$B$39,FALSE))</f>
        <v>0</v>
      </c>
      <c r="AL281" s="303" t="str">
        <f t="array" ref="AL281">INDEX('Ortala-Provinsi'!AI$2:AI$39,MATCH($D281,'Ortala-Provinsi'!$B$2:$B$39,FALSE))</f>
        <v/>
      </c>
      <c r="AM281" s="303">
        <f t="array" ref="AM281">INDEX('Ortala-Provinsi'!AJ$2:AJ$39,MATCH($D281,'Ortala-Provinsi'!$B$2:$B$39,FALSE))</f>
        <v>1</v>
      </c>
      <c r="AN281" s="303">
        <f t="array" ref="AN281">INDEX('Ortala-Provinsi'!AK$2:AK$39,MATCH($D281,'Ortala-Provinsi'!$B$2:$B$39,FALSE))</f>
        <v>1</v>
      </c>
      <c r="AO281" s="303">
        <f t="array" ref="AO281">INDEX('Ortala-Provinsi'!AL$2:AL$39,MATCH($D281,'Ortala-Provinsi'!$B$2:$B$39,FALSE))</f>
        <v>77</v>
      </c>
      <c r="AP281" s="303" t="str">
        <f t="array" ref="AP281">INDEX('Ortala-Provinsi'!AM$2:AM$39,MATCH($D281,'Ortala-Provinsi'!$B$2:$B$39,FALSE))</f>
        <v>Kekerasan terhadap perempuan (dewasa)</v>
      </c>
      <c r="AQ281" s="303" t="str">
        <f t="array" ref="AQ281">INDEX('Ortala-Provinsi'!AN$2:AN$39,MATCH($D281,'Ortala-Provinsi'!$B$2:$B$39,FALSE))</f>
        <v/>
      </c>
      <c r="AR281" s="303" t="str">
        <f t="array" ref="AR281">INDEX('Ortala-Provinsi'!AO$2:AO$39,MATCH($D281,'Ortala-Provinsi'!$B$2:$B$39,FALSE))</f>
        <v/>
      </c>
      <c r="AS281" s="303" t="str">
        <f t="array" ref="AS281">INDEX('Ortala-Provinsi'!AP$2:AP$39,MATCH($D281,'Ortala-Provinsi'!$B$2:$B$39,FALSE))</f>
        <v/>
      </c>
      <c r="AT281" s="303" t="str">
        <f t="array" ref="AT281">INDEX('Ortala-Provinsi'!AQ$2:AQ$39,MATCH($D281,'Ortala-Provinsi'!$B$2:$B$39,FALSE))</f>
        <v/>
      </c>
      <c r="AU281" s="304" t="str">
        <f t="shared" ref="AU281:CP281" si="45">INDEX(#REF!,MATCH($D281,#REF!,FALSE))</f>
        <v>#REF!</v>
      </c>
      <c r="AV281" s="304" t="str">
        <f t="shared" si="45"/>
        <v>#REF!</v>
      </c>
      <c r="AW281" s="304" t="str">
        <f t="shared" si="45"/>
        <v>#REF!</v>
      </c>
      <c r="AX281" s="304" t="str">
        <f t="shared" si="45"/>
        <v>#REF!</v>
      </c>
      <c r="AY281" s="304" t="str">
        <f t="shared" si="45"/>
        <v>#REF!</v>
      </c>
      <c r="AZ281" s="304" t="str">
        <f t="shared" si="45"/>
        <v>#REF!</v>
      </c>
      <c r="BA281" s="305" t="str">
        <f t="shared" si="45"/>
        <v>#REF!</v>
      </c>
      <c r="BB281" s="304" t="str">
        <f t="shared" si="45"/>
        <v>#REF!</v>
      </c>
      <c r="BC281" s="304" t="str">
        <f t="shared" si="45"/>
        <v>#REF!</v>
      </c>
      <c r="BD281" s="304" t="str">
        <f t="shared" si="45"/>
        <v>#REF!</v>
      </c>
      <c r="BE281" s="304" t="str">
        <f t="shared" si="45"/>
        <v>#REF!</v>
      </c>
      <c r="BF281" s="304" t="str">
        <f t="shared" si="45"/>
        <v>#REF!</v>
      </c>
      <c r="BG281" s="304" t="str">
        <f t="shared" si="45"/>
        <v>#REF!</v>
      </c>
      <c r="BH281" s="304" t="str">
        <f t="shared" si="45"/>
        <v>#REF!</v>
      </c>
      <c r="BI281" s="304" t="str">
        <f t="shared" si="45"/>
        <v>#REF!</v>
      </c>
      <c r="BJ281" s="304" t="str">
        <f t="shared" si="45"/>
        <v>#REF!</v>
      </c>
      <c r="BK281" s="304" t="str">
        <f t="shared" si="45"/>
        <v>#REF!</v>
      </c>
      <c r="BL281" s="304" t="str">
        <f t="shared" si="45"/>
        <v>#REF!</v>
      </c>
      <c r="BM281" s="304" t="str">
        <f t="shared" si="45"/>
        <v>#REF!</v>
      </c>
      <c r="BN281" s="304" t="str">
        <f t="shared" si="45"/>
        <v>#REF!</v>
      </c>
      <c r="BO281" s="304" t="str">
        <f t="shared" si="45"/>
        <v>#REF!</v>
      </c>
      <c r="BP281" s="304" t="str">
        <f t="shared" si="45"/>
        <v>#REF!</v>
      </c>
      <c r="BQ281" s="304" t="str">
        <f t="shared" si="45"/>
        <v>#REF!</v>
      </c>
      <c r="BR281" s="304" t="str">
        <f t="shared" si="45"/>
        <v>#REF!</v>
      </c>
      <c r="BS281" s="304" t="str">
        <f t="shared" si="45"/>
        <v>#REF!</v>
      </c>
      <c r="BT281" s="304" t="str">
        <f t="shared" si="45"/>
        <v>#REF!</v>
      </c>
      <c r="BU281" s="304" t="str">
        <f t="shared" si="45"/>
        <v>#REF!</v>
      </c>
      <c r="BV281" s="304" t="str">
        <f t="shared" si="45"/>
        <v>#REF!</v>
      </c>
      <c r="BW281" s="304" t="str">
        <f t="shared" si="45"/>
        <v>#REF!</v>
      </c>
      <c r="BX281" s="304" t="str">
        <f t="shared" si="45"/>
        <v>#REF!</v>
      </c>
      <c r="BY281" s="304" t="str">
        <f t="shared" si="45"/>
        <v>#REF!</v>
      </c>
      <c r="BZ281" s="304" t="str">
        <f t="shared" si="45"/>
        <v>#REF!</v>
      </c>
      <c r="CA281" s="304" t="str">
        <f t="shared" si="45"/>
        <v>#REF!</v>
      </c>
      <c r="CB281" s="304" t="str">
        <f t="shared" si="45"/>
        <v>#REF!</v>
      </c>
      <c r="CC281" s="304" t="str">
        <f t="shared" si="45"/>
        <v>#REF!</v>
      </c>
      <c r="CD281" s="304" t="str">
        <f t="shared" si="45"/>
        <v>#REF!</v>
      </c>
      <c r="CE281" s="304" t="str">
        <f t="shared" si="45"/>
        <v>#REF!</v>
      </c>
      <c r="CF281" s="305" t="str">
        <f t="shared" si="45"/>
        <v>#REF!</v>
      </c>
      <c r="CG281" s="304" t="str">
        <f t="shared" si="45"/>
        <v>#REF!</v>
      </c>
      <c r="CH281" s="306" t="str">
        <f t="shared" si="45"/>
        <v>#REF!</v>
      </c>
      <c r="CI281" s="306" t="str">
        <f t="shared" si="45"/>
        <v>#REF!</v>
      </c>
      <c r="CJ281" s="306" t="str">
        <f t="shared" si="45"/>
        <v>#REF!</v>
      </c>
      <c r="CK281" s="304" t="str">
        <f t="shared" si="45"/>
        <v>#REF!</v>
      </c>
      <c r="CL281" s="306" t="str">
        <f t="shared" si="45"/>
        <v>#REF!</v>
      </c>
      <c r="CM281" s="306" t="str">
        <f t="shared" si="45"/>
        <v>#REF!</v>
      </c>
      <c r="CN281" s="306" t="str">
        <f t="shared" si="45"/>
        <v>#REF!</v>
      </c>
      <c r="CO281" s="306" t="str">
        <f t="shared" si="45"/>
        <v>#REF!</v>
      </c>
      <c r="CP281" s="306" t="str">
        <f t="shared" si="45"/>
        <v>#REF!</v>
      </c>
      <c r="CQ281" s="307" t="str">
        <f>IFERROR(__xludf.DUMMYFUNCTION("IF(ISBLANK($K281),"""",IF(REGEXMATCH($K281,""Peraturan""),""Ada"",IF(REGEXMATCH($K281,""Rekomendasi""),""Tidak Ada"", $K281)))
"),"Ada")</f>
        <v>Ada</v>
      </c>
      <c r="CR281" s="308" t="str">
        <f t="array" ref="CR281">INDEX(#REF!,MATCH($D281,#REF!,FALSE))</f>
        <v>#REF!</v>
      </c>
      <c r="CS281" s="309"/>
    </row>
    <row r="282">
      <c r="A282" s="334">
        <v>276.0</v>
      </c>
      <c r="B282" s="334">
        <v>1.0</v>
      </c>
      <c r="C282" s="311" t="s">
        <v>4772</v>
      </c>
      <c r="D282" s="312" t="s">
        <v>1943</v>
      </c>
      <c r="E282" s="315">
        <v>45748.0</v>
      </c>
      <c r="F282" s="218" t="str">
        <f t="array" ref="F282">INDEX('Ortala-KabKota'!F$2:F$415,MATCH($D282,'Ortala-KabKota'!$E$2:$E$415,FALSE))</f>
        <v>Mila Oktaviani, S.Kep. Ners, M.Si</v>
      </c>
      <c r="G282" s="218" t="str">
        <f t="array" ref="G282">INDEX('Ortala-KabKota'!G$2:G$415,MATCH($D282,'Ortala-KabKota'!$E$2:$E$415,FALSE))</f>
        <v>Jalana Raya Serang KM 3, Cigadung, Pandeglang, Banten</v>
      </c>
      <c r="H282" s="218" t="str">
        <f t="array" ref="H282">INDEX('Ortala-KabKota'!H$2:H$415,MATCH($D282,'Ortala-KabKota'!$E$2:$E$415,FALSE))</f>
        <v/>
      </c>
      <c r="I282" s="218" t="str">
        <f t="array" ref="I282">INDEX('Ortala-KabKota'!I$2:I$415,MATCH($D282,'Ortala-KabKota'!$E$2:$E$415,FALSE))</f>
        <v>082112168841</v>
      </c>
      <c r="J282" s="218" t="str">
        <f t="array" ref="J282">INDEX('Ortala-KabKota'!J$2:J$415,MATCH($D282,'Ortala-KabKota'!$E$2:$E$415,FALSE))</f>
        <v>UPTD PPA</v>
      </c>
      <c r="K282" s="218" t="str">
        <f t="array" ref="K282">INDEX('Ortala-KabKota'!K$2:K$415,MATCH($D282,'Ortala-KabKota'!$E$2:$E$415,FALSE))</f>
        <v>Peraturan Bupati Pandeglang Nomor 97 Tahun 2022</v>
      </c>
      <c r="L282" s="218">
        <f t="array" ref="L282">INDEX('Ortala-KabKota'!L$2:L$415,MATCH($D282,'Ortala-KabKota'!$E$2:$E$415,FALSE))</f>
        <v>2022</v>
      </c>
      <c r="M282" s="218" t="str">
        <f t="array" ref="M282">INDEX('Ortala-KabKota'!M$2:M$415,MATCH($D282,'Ortala-KabKota'!$E$2:$E$415,FALSE))</f>
        <v>A</v>
      </c>
      <c r="N282" s="218" t="str">
        <f t="array" ref="N282">INDEX('Ortala-KabKota'!N$2:N$415,MATCH($D282,'Ortala-KabKota'!$E$2:$E$415,FALSE))</f>
        <v/>
      </c>
      <c r="O282" s="218" t="str">
        <f t="array" ref="O282">INDEX('Ortala-KabKota'!O$2:O$415,MATCH($D282,'Ortala-KabKota'!$E$2:$E$415,FALSE))</f>
        <v/>
      </c>
      <c r="P282" s="218" t="str">
        <f t="array" ref="P282">INDEX('Ortala-KabKota'!P$2:P$415,MATCH($D282,'Ortala-KabKota'!$E$2:$E$415,FALSE))</f>
        <v>Kepala UPTD PPA, Kasubag TU, Kelompok JF dan Koordinator Wilayah</v>
      </c>
      <c r="Q282" s="218" t="str">
        <f t="array" ref="Q282">INDEX('Ortala-KabKota'!Q$2:Q$415,MATCH($D282,'Ortala-KabKota'!$E$2:$E$415,FALSE))</f>
        <v>MANDIRI</v>
      </c>
      <c r="R282" s="218" t="str">
        <f t="array" ref="R282">INDEX('Ortala-KabKota'!R$2:R$415,MATCH($D282,'Ortala-KabKota'!$E$2:$E$415,FALSE))</f>
        <v>SEWA/KONTRAK</v>
      </c>
      <c r="S282" s="218" t="str">
        <f t="array" ref="S282">INDEX('Ortala-KabKota'!S$2:S$415,MATCH($D282,'Ortala-KabKota'!$E$2:$E$415,FALSE))</f>
        <v>Tidak Ada</v>
      </c>
      <c r="T282" s="218">
        <f t="array" ref="T282">INDEX('Ortala-KabKota'!T$2:T$415,MATCH($D282,'Ortala-KabKota'!$E$2:$E$415,FALSE))</f>
        <v>0</v>
      </c>
      <c r="U282" s="218">
        <f t="array" ref="U282">INDEX('Ortala-KabKota'!U$2:U$415,MATCH($D282,'Ortala-KabKota'!$E$2:$E$415,FALSE))</f>
        <v>0</v>
      </c>
      <c r="V282" s="218">
        <f t="array" ref="V282">INDEX('Ortala-KabKota'!V$2:V$415,MATCH($D282,'Ortala-KabKota'!$E$2:$E$415,FALSE))</f>
        <v>0</v>
      </c>
      <c r="W282" s="218">
        <f t="array" ref="W282">INDEX('Ortala-KabKota'!W$2:W$415,MATCH($D282,'Ortala-KabKota'!$E$2:$E$415,FALSE))</f>
        <v>1</v>
      </c>
      <c r="X282" s="218">
        <f t="array" ref="X282">INDEX('Ortala-KabKota'!X$2:X$415,MATCH($D282,'Ortala-KabKota'!$E$2:$E$415,FALSE))</f>
        <v>0</v>
      </c>
      <c r="Y282" s="218">
        <f t="array" ref="Y282">INDEX('Ortala-KabKota'!Y$2:Y$415,MATCH($D282,'Ortala-KabKota'!$E$2:$E$415,FALSE))</f>
        <v>0</v>
      </c>
      <c r="Z282" s="218">
        <f t="array" ref="Z282">INDEX('Ortala-KabKota'!Z$2:Z$415,MATCH($D282,'Ortala-KabKota'!$E$2:$E$415,FALSE))</f>
        <v>1</v>
      </c>
      <c r="AA282" s="218">
        <f t="array" ref="AA282">INDEX('Ortala-KabKota'!AA$2:AA$415,MATCH($D282,'Ortala-KabKota'!$E$2:$E$415,FALSE))</f>
        <v>0</v>
      </c>
      <c r="AB282" s="218">
        <f t="array" ref="AB282">INDEX('Ortala-KabKota'!AB$2:AB$415,MATCH($D282,'Ortala-KabKota'!$E$2:$E$415,FALSE))</f>
        <v>2</v>
      </c>
      <c r="AC282" s="218">
        <f t="array" ref="AC282">INDEX('Ortala-KabKota'!AC$2:AC$415,MATCH($D282,'Ortala-KabKota'!$E$2:$E$415,FALSE))</f>
        <v>0</v>
      </c>
      <c r="AD282" s="218">
        <f t="array" ref="AD282">INDEX('Ortala-KabKota'!AD$2:AD$415,MATCH($D282,'Ortala-KabKota'!$E$2:$E$415,FALSE))</f>
        <v>0</v>
      </c>
      <c r="AE282" s="218">
        <f t="array" ref="AE282">INDEX('Ortala-KabKota'!AE$2:AE$415,MATCH($D282,'Ortala-KabKota'!$E$2:$E$415,FALSE))</f>
        <v>1</v>
      </c>
      <c r="AF282" s="218">
        <f t="array" ref="AF282">INDEX('Ortala-KabKota'!AF$2:AF$415,MATCH($D282,'Ortala-KabKota'!$E$2:$E$415,FALSE))</f>
        <v>1</v>
      </c>
      <c r="AG282" s="218">
        <f t="array" ref="AG282">INDEX('Ortala-KabKota'!AG$2:AG$415,MATCH($D282,'Ortala-KabKota'!$E$2:$E$415,FALSE))</f>
        <v>1</v>
      </c>
      <c r="AH282" s="218">
        <f t="array" ref="AH282">INDEX('Ortala-KabKota'!AH$2:AH$415,MATCH($D282,'Ortala-KabKota'!$E$2:$E$415,FALSE))</f>
        <v>1</v>
      </c>
      <c r="AI282" s="218" t="str">
        <f t="array" ref="AI282">INDEX('Ortala-KabKota'!AI$2:AI$415,MATCH($D282,'Ortala-KabKota'!$E$2:$E$415,FALSE))</f>
        <v>korban di jemput ke rumah korban, jika kondisi korban dan lingkungan tidak memungkinakan untuk mendapatkan informasi dan membuat korban mengalami trauma, dan keadaaan tidak kondusif, maka korban akan di bawa ke rumah singgah hal ini tentunya atas izin keluarga korban.</v>
      </c>
      <c r="AJ282" s="218">
        <f t="array" ref="AJ282">INDEX('Ortala-KabKota'!AJ$2:AJ$415,MATCH($D282,'Ortala-KabKota'!$E$2:$E$415,FALSE))</f>
        <v>1</v>
      </c>
      <c r="AK282" s="218">
        <f t="array" ref="AK282">INDEX('Ortala-KabKota'!AK$2:AK$415,MATCH($D282,'Ortala-KabKota'!$E$2:$E$415,FALSE))</f>
        <v>1</v>
      </c>
      <c r="AL282" s="218">
        <f t="array" ref="AL282">INDEX('Ortala-KabKota'!AL$2:AL$415,MATCH($D282,'Ortala-KabKota'!$E$2:$E$415,FALSE))</f>
        <v>51</v>
      </c>
      <c r="AM282" s="218" t="str">
        <f t="array" ref="AM282">INDEX('Ortala-KabKota'!AM$2:AM$415,MATCH($D282,'Ortala-KabKota'!$E$2:$E$415,FALSE))</f>
        <v>Kekerasan terhadap anak yaitu kasus sodomi dan persetubuhan yang di alami oleh anak</v>
      </c>
      <c r="AN282" s="218" t="str">
        <f t="array" ref="AN282">INDEX('Ortala-KabKota'!AN$2:AN$415,MATCH($D282,'Ortala-KabKota'!$E$2:$E$415,FALSE))</f>
        <v/>
      </c>
      <c r="AO282" s="218" t="str">
        <f t="array" ref="AO282">INDEX('Ortala-KabKota'!AO$2:AO$415,MATCH($D282,'Ortala-KabKota'!$E$2:$E$415,FALSE))</f>
        <v/>
      </c>
      <c r="AP282" s="218">
        <f t="array" ref="AP282">INDEX('Ortala-KabKota'!AP$2:AP$415,MATCH($D282,'Ortala-KabKota'!$E$2:$E$415,FALSE))</f>
        <v>1</v>
      </c>
      <c r="AQ282" s="218" t="str">
        <f t="array" ref="AQ282">INDEX('Ortala-KabKota'!AQ$2:AQ$415,MATCH($D282,'Ortala-KabKota'!$E$2:$E$415,FALSE))</f>
        <v/>
      </c>
      <c r="AR282" s="218" t="str">
        <f t="array" ref="AR282">INDEX('Ortala-KabKota'!AR$2:AR$415,MATCH($D282,'Ortala-KabKota'!$E$2:$E$415,FALSE))</f>
        <v/>
      </c>
      <c r="AS282" s="218" t="str">
        <f t="array" ref="AS282">INDEX('Ortala-KabKota'!AS$2:AS$415,MATCH($D282,'Ortala-KabKota'!$E$2:$E$415,FALSE))</f>
        <v/>
      </c>
      <c r="AT282" s="218" t="str">
        <f t="array" ref="AT282">INDEX('Ortala-KabKota'!AT$2:AT$415,MATCH($D282,'Ortala-KabKota'!$E$2:$E$415,FALSE))</f>
        <v/>
      </c>
      <c r="AU282" s="218" t="str">
        <f t="array" ref="AU282">INDEX('UPTD PPA KabKota'!D$5:D$513,MATCH($D282,'UPTD PPA KabKota'!$C$5:$C$513,FALSE))</f>
        <v>Mila Oktaviani, S.Kep., Ners., M.Si</v>
      </c>
      <c r="AV282" s="218" t="str">
        <f t="array" ref="AV282">INDEX('UPTD PPA KabKota'!E$5:E$513,MATCH($D282,'UPTD PPA KabKota'!$C$5:$C$513,FALSE))</f>
        <v>Jalan Raya Serang, Pandeglang</v>
      </c>
      <c r="AW282" s="218" t="str">
        <f t="array" ref="AW282">INDEX('UPTD PPA KabKota'!F$5:F$513,MATCH($D282,'UPTD PPA KabKota'!$C$5:$C$513,FALSE))</f>
        <v>082112168841</v>
      </c>
      <c r="AX282" s="218" t="str">
        <f t="array" ref="AX282">INDEX('UPTD PPA KabKota'!G$5:G$513,MATCH($D282,'UPTD PPA KabKota'!$C$5:$C$513,FALSE))</f>
        <v>082112168841</v>
      </c>
      <c r="AY282" s="218" t="str">
        <f t="array" ref="AY282">INDEX('UPTD PPA KabKota'!H$5:H$513,MATCH($D282,'UPTD PPA KabKota'!$C$5:$C$513,FALSE))</f>
        <v>UPTD PPA</v>
      </c>
      <c r="AZ282" s="218" t="str">
        <f t="array" ref="AZ282">INDEX('UPTD PPA KabKota'!I$5:I$513,MATCH($D282,'UPTD PPA KabKota'!$C$5:$C$513,FALSE))</f>
        <v>Peraturan Bupati Pandeglang Nomor 97 Tahun 2022</v>
      </c>
      <c r="BA282" s="218">
        <f t="array" ref="BA282">INDEX('UPTD PPA KabKota'!J$5:J$513,MATCH($D282,'UPTD PPA KabKota'!$C$5:$C$513,FALSE))</f>
        <v>2022</v>
      </c>
      <c r="BB282" s="218" t="str">
        <f t="array" ref="BB282">INDEX('UPTD PPA KabKota'!K$5:K$513,MATCH($D282,'UPTD PPA KabKota'!$C$5:$C$513,FALSE))</f>
        <v>A</v>
      </c>
      <c r="BC282" s="218" t="str">
        <f t="array" ref="BC282">INDEX('UPTD PPA KabKota'!L$5:L$513,MATCH($D282,'UPTD PPA KabKota'!$C$5:$C$513,FALSE))</f>
        <v>082112168841</v>
      </c>
      <c r="BD282" s="316" t="str">
        <f t="array" ref="BD282">INDEX('UPTD PPA KabKota'!M$5:M$513,MATCH($D282,'UPTD PPA KabKota'!$C$5:$C$513,FALSE))</f>
        <v>uptdppapandeglang51@gmail.com</v>
      </c>
      <c r="BE282" s="218" t="str">
        <f t="array" ref="BE282">INDEX('UPTD PPA KabKota'!N$5:N$513,MATCH($D282,'UPTD PPA KabKota'!$C$5:$C$513,FALSE))</f>
        <v>1. Kepala UPTD PPA
2. Kasubag TU
3. Pelaksana</v>
      </c>
      <c r="BF282" s="218" t="str">
        <f t="array" ref="BF282">INDEX('UPTD PPA KabKota'!O$5:O$513,MATCH($D282,'UPTD PPA KabKota'!$C$5:$C$513,FALSE))</f>
        <v>BERGABUNG DENGAN KANTOR DINAS</v>
      </c>
      <c r="BG282" s="218" t="str">
        <f t="array" ref="BG282">INDEX('UPTD PPA KabKota'!P$5:P$513,MATCH($D282,'UPTD PPA KabKota'!$C$5:$C$513,FALSE))</f>
        <v>SEWA/KONTRAK</v>
      </c>
      <c r="BH282" s="218" t="str">
        <f t="array" ref="BH282">INDEX('UPTD PPA KabKota'!Q$5:Q$513,MATCH($D282,'UPTD PPA KabKota'!$C$5:$C$513,FALSE))</f>
        <v>Pemerintah Daerah</v>
      </c>
      <c r="BI282" s="218" t="str">
        <f t="array" ref="BI282">INDEX('UPTD PPA KabKota'!R$5:R$513,MATCH($D282,'UPTD PPA KabKota'!$C$5:$C$513,FALSE))</f>
        <v>Ada</v>
      </c>
      <c r="BJ282" s="218" t="str">
        <f t="array" ref="BJ282">INDEX('UPTD PPA KabKota'!S$5:S$513,MATCH($D282,'UPTD PPA KabKota'!$C$5:$C$513,FALSE))</f>
        <v>Ada</v>
      </c>
      <c r="BK282" s="218" t="str">
        <f t="array" ref="BK282">INDEX('UPTD PPA KabKota'!T$5:T$513,MATCH($D282,'UPTD PPA KabKota'!$C$5:$C$513,FALSE))</f>
        <v>Tidak Ada</v>
      </c>
      <c r="BL282" s="218" t="str">
        <f t="array" ref="BL282">INDEX('UPTD PPA KabKota'!U$5:U$513,MATCH($D282,'UPTD PPA KabKota'!$C$5:$C$513,FALSE))</f>
        <v>Ada</v>
      </c>
      <c r="BM282" s="218" t="str">
        <f t="array" ref="BM282">INDEX('UPTD PPA KabKota'!V$5:V$513,MATCH($D282,'UPTD PPA KabKota'!$C$5:$C$513,FALSE))</f>
        <v>Tidak Ada</v>
      </c>
      <c r="BN282" s="218" t="str">
        <f t="array" ref="BN282">INDEX('UPTD PPA KabKota'!W$5:W$513,MATCH($D282,'UPTD PPA KabKota'!$C$5:$C$513,FALSE))</f>
        <v>Ada</v>
      </c>
      <c r="BO282" s="218" t="str">
        <f t="array" ref="BO282">INDEX('UPTD PPA KabKota'!X$5:X$513,MATCH($D282,'UPTD PPA KabKota'!$C$5:$C$513,FALSE))</f>
        <v>Ada</v>
      </c>
      <c r="BP282" s="218" t="str">
        <f t="array" ref="BP282">INDEX('UPTD PPA KabKota'!Y$5:Y$513,MATCH($D282,'UPTD PPA KabKota'!$C$5:$C$513,FALSE))</f>
        <v>Ada</v>
      </c>
      <c r="BQ282" s="218" t="str">
        <f t="array" ref="BQ282">INDEX('UPTD PPA KabKota'!Z$5:Z$513,MATCH($D282,'UPTD PPA KabKota'!$C$5:$C$513,FALSE))</f>
        <v>Ada</v>
      </c>
      <c r="BR282" s="218" t="str">
        <f t="array" ref="BR282">INDEX('UPTD PPA KabKota'!AA$5:AA$513,MATCH($D282,'UPTD PPA KabKota'!$C$5:$C$513,FALSE))</f>
        <v>Tidak Ada</v>
      </c>
      <c r="BS282" s="218" t="str">
        <f t="array" ref="BS282">INDEX('UPTD PPA KabKota'!AB$5:AB$513,MATCH($D282,'UPTD PPA KabKota'!$C$5:$C$513,FALSE))</f>
        <v>Tidak Ada</v>
      </c>
      <c r="BT282" s="218" t="str">
        <f t="array" ref="BT282">INDEX('UPTD PPA KabKota'!AC$5:AC$513,MATCH($D282,'UPTD PPA KabKota'!$C$5:$C$513,FALSE))</f>
        <v>Sudah</v>
      </c>
      <c r="BU282" s="218" t="str">
        <f t="array" ref="BU282">INDEX('UPTD PPA KabKota'!AD$5:AD$513,MATCH($D282,'UPTD PPA KabKota'!$C$5:$C$513,FALSE))</f>
        <v>Sudah</v>
      </c>
      <c r="BV282" s="218" t="str">
        <f t="array" ref="BV282">INDEX('UPTD PPA KabKota'!AE$5:AE$513,MATCH($D282,'UPTD PPA KabKota'!$C$5:$C$513,FALSE))</f>
        <v>Sudah</v>
      </c>
      <c r="BW282" s="218" t="str">
        <f t="array" ref="BW282">INDEX('UPTD PPA KabKota'!AF$5:AF$513,MATCH($D282,'UPTD PPA KabKota'!$C$5:$C$513,FALSE))</f>
        <v>Sudah</v>
      </c>
      <c r="BX282" s="218" t="str">
        <f t="array" ref="BX282">INDEX('UPTD PPA KabKota'!AG$5:AG$513,MATCH($D282,'UPTD PPA KabKota'!$C$5:$C$513,FALSE))</f>
        <v>Sudah</v>
      </c>
      <c r="BY282" s="218" t="str">
        <f t="array" ref="BY282">INDEX('UPTD PPA KabKota'!AH$5:AH$513,MATCH($D282,'UPTD PPA KabKota'!$C$5:$C$513,FALSE))</f>
        <v>Sudah</v>
      </c>
      <c r="BZ282" s="218" t="str">
        <f t="array" ref="BZ282">INDEX('UPTD PPA KabKota'!AI$5:AI$513,MATCH($D282,'UPTD PPA KabKota'!$C$5:$C$513,FALSE))</f>
        <v>Sudah</v>
      </c>
      <c r="CA282" s="218" t="str">
        <f t="array" ref="CA282">INDEX('UPTD PPA KabKota'!AJ$5:AJ$513,MATCH($D282,'UPTD PPA KabKota'!$C$5:$C$513,FALSE))</f>
        <v>Sudah</v>
      </c>
      <c r="CB282" s="218" t="str">
        <f t="array" ref="CB282">INDEX('UPTD PPA KabKota'!AK$5:AK$513,MATCH($D282,'UPTD PPA KabKota'!$C$5:$C$513,FALSE))</f>
        <v>Sudah</v>
      </c>
      <c r="CC282" s="218" t="str">
        <f t="array" ref="CC282">INDEX('UPTD PPA KabKota'!AL$5:AL$513,MATCH($D282,'UPTD PPA KabKota'!$C$5:$C$513,FALSE))</f>
        <v>Sudah</v>
      </c>
      <c r="CD282" s="218" t="str">
        <f t="array" ref="CD282">INDEX('UPTD PPA KabKota'!AM$5:AM$513,MATCH($D282,'UPTD PPA KabKota'!$C$5:$C$513,FALSE))</f>
        <v>Sudah</v>
      </c>
      <c r="CE282" s="218" t="str">
        <f t="array" ref="CE282">INDEX('UPTD PPA KabKota'!AN$5:AN$513,MATCH($D282,'UPTD PPA KabKota'!$C$5:$C$513,FALSE))</f>
        <v>pengaduan dari masyarakat, penjangkuan korban, pengelolaan Kasus, Jika korban memerlukan pengamanan maka akan diberikan penampungan sementara di rumah aman</v>
      </c>
      <c r="CF282" s="218" t="str">
        <f t="array" ref="CF282">INDEX('UPTD PPA KabKota'!AO$5:AO$513,MATCH($D282,'UPTD PPA KabKota'!$C$5:$C$513,FALSE))</f>
        <v>51 (2021)</v>
      </c>
      <c r="CG282" s="218" t="str">
        <f t="array" ref="CG282">INDEX('UPTD PPA KabKota'!AP$5:AP$513,MATCH($D282,'UPTD PPA KabKota'!$C$5:$C$513,FALSE))</f>
        <v>Kekerasan seksual anak</v>
      </c>
      <c r="CH282" s="218" t="str">
        <f t="array" ref="CH282">INDEX('UPTD PPA KabKota'!AQ$5:AQ$513,MATCH($D282,'UPTD PPA KabKota'!$C$5:$C$513,FALSE))</f>
        <v/>
      </c>
      <c r="CI282" s="218" t="str">
        <f t="array" ref="CI282">INDEX('UPTD PPA KabKota'!AR$5:AR$513,MATCH($D282,'UPTD PPA KabKota'!$C$5:$C$513,FALSE))</f>
        <v/>
      </c>
      <c r="CJ282" s="218" t="str">
        <f t="array" ref="CJ282">INDEX('UPTD PPA KabKota'!AS$5:AS$513,MATCH($D282,'UPTD PPA KabKota'!$C$5:$C$513,FALSE))</f>
        <v/>
      </c>
      <c r="CK282" s="218" t="str">
        <f t="array" ref="CK282">INDEX('UPTD PPA KabKota'!AT$5:AT$513,MATCH($D282,'UPTD PPA KabKota'!$C$5:$C$513,FALSE))</f>
        <v/>
      </c>
      <c r="CL282" s="218" t="str">
        <f t="array" ref="CL282">INDEX('UPTD PPA KabKota'!AU$5:AU$513,MATCH($D282,'UPTD PPA KabKota'!$C$5:$C$513,FALSE))</f>
        <v/>
      </c>
      <c r="CM282" s="218" t="str">
        <f t="array" ref="CM282">INDEX('UPTD PPA KabKota'!AV$5:AV$513,MATCH($D282,'UPTD PPA KabKota'!$C$5:$C$513,FALSE))</f>
        <v/>
      </c>
      <c r="CN282" s="218" t="str">
        <f t="array" ref="CN282">INDEX('UPTD PPA KabKota'!AW$5:AW$513,MATCH($D282,'UPTD PPA KabKota'!$C$5:$C$513,FALSE))</f>
        <v>v</v>
      </c>
      <c r="CO282" s="218" t="str">
        <f t="array" ref="CO282">INDEX('UPTD PPA KabKota'!AX$5:AX$513,MATCH($D282,'UPTD PPA KabKota'!$C$5:$C$513,FALSE))</f>
        <v/>
      </c>
      <c r="CP282" s="218" t="str">
        <f t="array" ref="CP282">INDEX('UPTD PPA KabKota'!AY$5:AY$513,MATCH($D282,'UPTD PPA KabKota'!$C$5:$C$513,FALSE))</f>
        <v/>
      </c>
      <c r="CQ282" s="209" t="str">
        <f>IFERROR(__xludf.DUMMYFUNCTION("IF(ISBLANK($K282),"""",IF(REGEXMATCH($K282,""Peraturan""),""Ada"",IF(REGEXMATCH($K282,""Rekomendasi""),""Tidak Ada"", $K282)))
"),"Ada")</f>
        <v>Ada</v>
      </c>
      <c r="CR282" s="209" t="str">
        <f t="array" ref="CR282">index('UPTD PPA KabKota'!$BI$5:$BI$513,match($D282,'UPTD PPA KabKota'!$C$5:$C$513,false))</f>
        <v>Ada</v>
      </c>
      <c r="CS282" s="314" t="str">
        <f t="shared" ref="CS282:CS289" si="46">IFS(CQ282="Ada","Ada",CR282="Ada","Ada",CR282="Tidak Ada","Tidak Ada")</f>
        <v>Ada</v>
      </c>
    </row>
    <row r="283">
      <c r="A283" s="334">
        <v>277.0</v>
      </c>
      <c r="B283" s="334">
        <v>2.0</v>
      </c>
      <c r="C283" s="311" t="s">
        <v>4772</v>
      </c>
      <c r="D283" s="312" t="s">
        <v>1950</v>
      </c>
      <c r="E283" s="315">
        <v>45748.0</v>
      </c>
      <c r="F283" s="218" t="str">
        <f t="array" ref="F283">INDEX('Ortala-KabKota'!F$2:F$415,MATCH($D283,'Ortala-KabKota'!$E$2:$E$415,FALSE))</f>
        <v>Puji Astuti, SP. M.Kes</v>
      </c>
      <c r="G283" s="218" t="str">
        <f t="array" ref="G283">INDEX('Ortala-KabKota'!G$2:G$415,MATCH($D283,'Ortala-KabKota'!$E$2:$E$415,FALSE))</f>
        <v>Jl, Siliwangi No. 31 Pasir Ona Rangkasbitung</v>
      </c>
      <c r="H283" s="218" t="str">
        <f t="array" ref="H283">INDEX('Ortala-KabKota'!H$2:H$415,MATCH($D283,'Ortala-KabKota'!$E$2:$E$415,FALSE))</f>
        <v/>
      </c>
      <c r="I283" s="218" t="str">
        <f t="array" ref="I283">INDEX('Ortala-KabKota'!I$2:I$415,MATCH($D283,'Ortala-KabKota'!$E$2:$E$415,FALSE))</f>
        <v>081549637714</v>
      </c>
      <c r="J283" s="218" t="str">
        <f t="array" ref="J283">INDEX('Ortala-KabKota'!J$2:J$415,MATCH($D283,'Ortala-KabKota'!$E$2:$E$415,FALSE))</f>
        <v>UPTD PPA</v>
      </c>
      <c r="K283" s="218" t="str">
        <f t="array" ref="K283">INDEX('Ortala-KabKota'!K$2:K$415,MATCH($D283,'Ortala-KabKota'!$E$2:$E$415,FALSE))</f>
        <v>Peraturan Bupati Lebak Nomor 23 Tahun 2021</v>
      </c>
      <c r="L283" s="218">
        <f t="array" ref="L283">INDEX('Ortala-KabKota'!L$2:L$415,MATCH($D283,'Ortala-KabKota'!$E$2:$E$415,FALSE))</f>
        <v>2021</v>
      </c>
      <c r="M283" s="218" t="str">
        <f t="array" ref="M283">INDEX('Ortala-KabKota'!M$2:M$415,MATCH($D283,'Ortala-KabKota'!$E$2:$E$415,FALSE))</f>
        <v>A</v>
      </c>
      <c r="N283" s="218" t="str">
        <f t="array" ref="N283">INDEX('Ortala-KabKota'!N$2:N$415,MATCH($D283,'Ortala-KabKota'!$E$2:$E$415,FALSE))</f>
        <v>Puji/ 081384660612</v>
      </c>
      <c r="O283" s="218" t="str">
        <f t="array" ref="O283">INDEX('Ortala-KabKota'!O$2:O$415,MATCH($D283,'Ortala-KabKota'!$E$2:$E$415,FALSE))</f>
        <v>uptdppakabupatenlebak@gmail.com</v>
      </c>
      <c r="P283" s="218" t="str">
        <f t="array" ref="P283">INDEX('Ortala-KabKota'!P$2:P$415,MATCH($D283,'Ortala-KabKota'!$E$2:$E$415,FALSE))</f>
        <v>Kepala UPTD PPA, Kasubag TU, Kelompok JF dan Pelaksana</v>
      </c>
      <c r="Q283" s="218" t="str">
        <f t="array" ref="Q283">INDEX('Ortala-KabKota'!Q$2:Q$415,MATCH($D283,'Ortala-KabKota'!$E$2:$E$415,FALSE))</f>
        <v>BERGABUNG DENGAN KANTOR DINAS</v>
      </c>
      <c r="R283" s="218" t="str">
        <f t="array" ref="R283">INDEX('Ortala-KabKota'!R$2:R$415,MATCH($D283,'Ortala-KabKota'!$E$2:$E$415,FALSE))</f>
        <v>SEWA/KONTRAK</v>
      </c>
      <c r="S283" s="218" t="str">
        <f t="array" ref="S283">INDEX('Ortala-KabKota'!S$2:S$415,MATCH($D283,'Ortala-KabKota'!$E$2:$E$415,FALSE))</f>
        <v>UPTD PPA kab.Lebak telah memiliki rumah perlindungan dengan status sewa/ kontrak selama 12 bulan yang dibiayai oleh DAK-NF dari kementrian PPPA. Rumah perlindungan yang kami sewa atau kontrak memiliki ruang
2 buah kamar dengan ukuran cukup besar
1 ruang tamu
1 ruang makan
1 ruang mushola
1 ruang dapur
1 ruang garasi
1 ruang kamar mandi</v>
      </c>
      <c r="T283" s="218">
        <f t="array" ref="T283">INDEX('Ortala-KabKota'!T$2:T$415,MATCH($D283,'Ortala-KabKota'!$E$2:$E$415,FALSE))</f>
        <v>0</v>
      </c>
      <c r="U283" s="218">
        <f t="array" ref="U283">INDEX('Ortala-KabKota'!U$2:U$415,MATCH($D283,'Ortala-KabKota'!$E$2:$E$415,FALSE))</f>
        <v>0</v>
      </c>
      <c r="V283" s="218">
        <f t="array" ref="V283">INDEX('Ortala-KabKota'!V$2:V$415,MATCH($D283,'Ortala-KabKota'!$E$2:$E$415,FALSE))</f>
        <v>0</v>
      </c>
      <c r="W283" s="218">
        <f t="array" ref="W283">INDEX('Ortala-KabKota'!W$2:W$415,MATCH($D283,'Ortala-KabKota'!$E$2:$E$415,FALSE))</f>
        <v>0</v>
      </c>
      <c r="X283" s="218">
        <f t="array" ref="X283">INDEX('Ortala-KabKota'!X$2:X$415,MATCH($D283,'Ortala-KabKota'!$E$2:$E$415,FALSE))</f>
        <v>0</v>
      </c>
      <c r="Y283" s="218">
        <f t="array" ref="Y283">INDEX('Ortala-KabKota'!Y$2:Y$415,MATCH($D283,'Ortala-KabKota'!$E$2:$E$415,FALSE))</f>
        <v>0</v>
      </c>
      <c r="Z283" s="218">
        <f t="array" ref="Z283">INDEX('Ortala-KabKota'!Z$2:Z$415,MATCH($D283,'Ortala-KabKota'!$E$2:$E$415,FALSE))</f>
        <v>0</v>
      </c>
      <c r="AA283" s="218">
        <f t="array" ref="AA283">INDEX('Ortala-KabKota'!AA$2:AA$415,MATCH($D283,'Ortala-KabKota'!$E$2:$E$415,FALSE))</f>
        <v>0</v>
      </c>
      <c r="AB283" s="218">
        <f t="array" ref="AB283">INDEX('Ortala-KabKota'!AB$2:AB$415,MATCH($D283,'Ortala-KabKota'!$E$2:$E$415,FALSE))</f>
        <v>0</v>
      </c>
      <c r="AC283" s="218">
        <f t="array" ref="AC283">INDEX('Ortala-KabKota'!AC$2:AC$415,MATCH($D283,'Ortala-KabKota'!$E$2:$E$415,FALSE))</f>
        <v>1</v>
      </c>
      <c r="AD283" s="218">
        <f t="array" ref="AD283">INDEX('Ortala-KabKota'!AD$2:AD$415,MATCH($D283,'Ortala-KabKota'!$E$2:$E$415,FALSE))</f>
        <v>0</v>
      </c>
      <c r="AE283" s="218">
        <f t="array" ref="AE283">INDEX('Ortala-KabKota'!AE$2:AE$415,MATCH($D283,'Ortala-KabKota'!$E$2:$E$415,FALSE))</f>
        <v>1</v>
      </c>
      <c r="AF283" s="218">
        <f t="array" ref="AF283">INDEX('Ortala-KabKota'!AF$2:AF$415,MATCH($D283,'Ortala-KabKota'!$E$2:$E$415,FALSE))</f>
        <v>1</v>
      </c>
      <c r="AG283" s="218">
        <f t="array" ref="AG283">INDEX('Ortala-KabKota'!AG$2:AG$415,MATCH($D283,'Ortala-KabKota'!$E$2:$E$415,FALSE))</f>
        <v>1</v>
      </c>
      <c r="AH283" s="218">
        <f t="array" ref="AH283">INDEX('Ortala-KabKota'!AH$2:AH$415,MATCH($D283,'Ortala-KabKota'!$E$2:$E$415,FALSE))</f>
        <v>1</v>
      </c>
      <c r="AI283" s="218" t="str">
        <f t="array" ref="AI283">INDEX('Ortala-KabKota'!AI$2:AI$415,MATCH($D283,'Ortala-KabKota'!$E$2:$E$415,FALSE))</f>
        <v>a.Memberikan penjelasan pada keluarga korban sesuai hasil asesmen (resiko dan bahaya  
   yang mengancam).
b.Adanya persetujuan dari keluarga korban.
c.Adanya koordinasi pendamping UPTD PPA dengan petugas rumah perlindungan.
d.Pemberian layanan dirumah perlindungan.</v>
      </c>
      <c r="AJ283" s="218">
        <f t="array" ref="AJ283">INDEX('Ortala-KabKota'!AJ$2:AJ$415,MATCH($D283,'Ortala-KabKota'!$E$2:$E$415,FALSE))</f>
        <v>1</v>
      </c>
      <c r="AK283" s="218">
        <f t="array" ref="AK283">INDEX('Ortala-KabKota'!AK$2:AK$415,MATCH($D283,'Ortala-KabKota'!$E$2:$E$415,FALSE))</f>
        <v>1</v>
      </c>
      <c r="AL283" s="218">
        <f t="array" ref="AL283">INDEX('Ortala-KabKota'!AL$2:AL$415,MATCH($D283,'Ortala-KabKota'!$E$2:$E$415,FALSE))</f>
        <v>86</v>
      </c>
      <c r="AM283" s="218" t="str">
        <f t="array" ref="AM283">INDEX('Ortala-KabKota'!AM$2:AM$415,MATCH($D283,'Ortala-KabKota'!$E$2:$E$415,FALSE))</f>
        <v>Pelecehan Seksual</v>
      </c>
      <c r="AN283" s="218" t="str">
        <f t="array" ref="AN283">INDEX('Ortala-KabKota'!AN$2:AN$415,MATCH($D283,'Ortala-KabKota'!$E$2:$E$415,FALSE))</f>
        <v/>
      </c>
      <c r="AO283" s="218" t="str">
        <f t="array" ref="AO283">INDEX('Ortala-KabKota'!AO$2:AO$415,MATCH($D283,'Ortala-KabKota'!$E$2:$E$415,FALSE))</f>
        <v/>
      </c>
      <c r="AP283" s="218" t="str">
        <f t="array" ref="AP283">INDEX('Ortala-KabKota'!AP$2:AP$415,MATCH($D283,'Ortala-KabKota'!$E$2:$E$415,FALSE))</f>
        <v/>
      </c>
      <c r="AQ283" s="218" t="str">
        <f t="array" ref="AQ283">INDEX('Ortala-KabKota'!AQ$2:AQ$415,MATCH($D283,'Ortala-KabKota'!$E$2:$E$415,FALSE))</f>
        <v/>
      </c>
      <c r="AR283" s="218" t="str">
        <f t="array" ref="AR283">INDEX('Ortala-KabKota'!AR$2:AR$415,MATCH($D283,'Ortala-KabKota'!$E$2:$E$415,FALSE))</f>
        <v/>
      </c>
      <c r="AS283" s="218">
        <f t="array" ref="AS283">INDEX('Ortala-KabKota'!AS$2:AS$415,MATCH($D283,'Ortala-KabKota'!$E$2:$E$415,FALSE))</f>
        <v>1</v>
      </c>
      <c r="AT283" s="218" t="str">
        <f t="array" ref="AT283">INDEX('Ortala-KabKota'!AT$2:AT$415,MATCH($D283,'Ortala-KabKota'!$E$2:$E$415,FALSE))</f>
        <v/>
      </c>
      <c r="AU283" s="218" t="str">
        <f t="array" ref="AU283">INDEX('UPTD PPA KabKota'!D$5:D$513,MATCH($D283,'UPTD PPA KabKota'!$C$5:$C$513,FALSE))</f>
        <v>Puji Astuti, S.P., M.Kes</v>
      </c>
      <c r="AV283" s="218" t="str">
        <f t="array" ref="AV283">INDEX('UPTD PPA KabKota'!E$5:E$513,MATCH($D283,'UPTD PPA KabKota'!$C$5:$C$513,FALSE))</f>
        <v>Jl. Siliwangi Pasir Ona Blok A31 Rangkasbitung Lebak Banten</v>
      </c>
      <c r="AW283" s="218">
        <f t="array" ref="AW283">INDEX('UPTD PPA KabKota'!F$5:F$513,MATCH($D283,'UPTD PPA KabKota'!$C$5:$C$513,FALSE))</f>
        <v>85939274962</v>
      </c>
      <c r="AX283" s="218">
        <f t="array" ref="AX283">INDEX('UPTD PPA KabKota'!G$5:G$513,MATCH($D283,'UPTD PPA KabKota'!$C$5:$C$513,FALSE))</f>
        <v>85939274962</v>
      </c>
      <c r="AY283" s="218" t="str">
        <f t="array" ref="AY283">INDEX('UPTD PPA KabKota'!H$5:H$513,MATCH($D283,'UPTD PPA KabKota'!$C$5:$C$513,FALSE))</f>
        <v>UPTD PPA</v>
      </c>
      <c r="AZ283" s="218" t="str">
        <f t="array" ref="AZ283">INDEX('UPTD PPA KabKota'!I$5:I$513,MATCH($D283,'UPTD PPA KabKota'!$C$5:$C$513,FALSE))</f>
        <v>Peraturan Bupati Lebak Nomor 23 Tahun 2021</v>
      </c>
      <c r="BA283" s="218">
        <f t="array" ref="BA283">INDEX('UPTD PPA KabKota'!J$5:J$513,MATCH($D283,'UPTD PPA KabKota'!$C$5:$C$513,FALSE))</f>
        <v>2021</v>
      </c>
      <c r="BB283" s="218" t="str">
        <f t="array" ref="BB283">INDEX('UPTD PPA KabKota'!K$5:K$513,MATCH($D283,'UPTD PPA KabKota'!$C$5:$C$513,FALSE))</f>
        <v>A</v>
      </c>
      <c r="BC283" s="218">
        <f t="array" ref="BC283">INDEX('UPTD PPA KabKota'!L$5:L$513,MATCH($D283,'UPTD PPA KabKota'!$C$5:$C$513,FALSE))</f>
        <v>85939274962</v>
      </c>
      <c r="BD283" s="218" t="str">
        <f t="array" ref="BD283">INDEX('UPTD PPA KabKota'!M$5:M$513,MATCH($D283,'UPTD PPA KabKota'!$C$5:$C$513,FALSE))</f>
        <v>uptdkabupatenlebak@gmail.com</v>
      </c>
      <c r="BE283" s="218" t="str">
        <f t="array" ref="BE283">INDEX('UPTD PPA KabKota'!N$5:N$513,MATCH($D283,'UPTD PPA KabKota'!$C$5:$C$513,FALSE))</f>
        <v>Kepala UPTD, Kasubag TU dan Pengadministrasi Umum, Mediator,  Staff, Pengemudi</v>
      </c>
      <c r="BF283" s="218" t="str">
        <f t="array" ref="BF283">INDEX('UPTD PPA KabKota'!O$5:O$513,MATCH($D283,'UPTD PPA KabKota'!$C$5:$C$513,FALSE))</f>
        <v>sewa gedung</v>
      </c>
      <c r="BG283" s="218" t="str">
        <f t="array" ref="BG283">INDEX('UPTD PPA KabKota'!P$5:P$513,MATCH($D283,'UPTD PPA KabKota'!$C$5:$C$513,FALSE))</f>
        <v>Sewa/Kontrak</v>
      </c>
      <c r="BH283" s="218" t="str">
        <f t="array" ref="BH283">INDEX('UPTD PPA KabKota'!Q$5:Q$513,MATCH($D283,'UPTD PPA KabKota'!$C$5:$C$513,FALSE))</f>
        <v/>
      </c>
      <c r="BI283" s="218" t="str">
        <f t="array" ref="BI283">INDEX('UPTD PPA KabKota'!R$5:R$513,MATCH($D283,'UPTD PPA KabKota'!$C$5:$C$513,FALSE))</f>
        <v>Ada</v>
      </c>
      <c r="BJ283" s="218" t="str">
        <f t="array" ref="BJ283">INDEX('UPTD PPA KabKota'!S$5:S$513,MATCH($D283,'UPTD PPA KabKota'!$C$5:$C$513,FALSE))</f>
        <v>Ada</v>
      </c>
      <c r="BK283" s="218" t="str">
        <f t="array" ref="BK283">INDEX('UPTD PPA KabKota'!T$5:T$513,MATCH($D283,'UPTD PPA KabKota'!$C$5:$C$513,FALSE))</f>
        <v>Ada</v>
      </c>
      <c r="BL283" s="218" t="str">
        <f t="array" ref="BL283">INDEX('UPTD PPA KabKota'!U$5:U$513,MATCH($D283,'UPTD PPA KabKota'!$C$5:$C$513,FALSE))</f>
        <v>Ada</v>
      </c>
      <c r="BM283" s="218" t="str">
        <f t="array" ref="BM283">INDEX('UPTD PPA KabKota'!V$5:V$513,MATCH($D283,'UPTD PPA KabKota'!$C$5:$C$513,FALSE))</f>
        <v>Tidak Ada</v>
      </c>
      <c r="BN283" s="218" t="str">
        <f t="array" ref="BN283">INDEX('UPTD PPA KabKota'!W$5:W$513,MATCH($D283,'UPTD PPA KabKota'!$C$5:$C$513,FALSE))</f>
        <v>Ada</v>
      </c>
      <c r="BO283" s="218" t="str">
        <f t="array" ref="BO283">INDEX('UPTD PPA KabKota'!X$5:X$513,MATCH($D283,'UPTD PPA KabKota'!$C$5:$C$513,FALSE))</f>
        <v>Ada</v>
      </c>
      <c r="BP283" s="218" t="str">
        <f t="array" ref="BP283">INDEX('UPTD PPA KabKota'!Y$5:Y$513,MATCH($D283,'UPTD PPA KabKota'!$C$5:$C$513,FALSE))</f>
        <v>Ada</v>
      </c>
      <c r="BQ283" s="218" t="str">
        <f t="array" ref="BQ283">INDEX('UPTD PPA KabKota'!Z$5:Z$513,MATCH($D283,'UPTD PPA KabKota'!$C$5:$C$513,FALSE))</f>
        <v>Ada</v>
      </c>
      <c r="BR283" s="218" t="str">
        <f t="array" ref="BR283">INDEX('UPTD PPA KabKota'!AA$5:AA$513,MATCH($D283,'UPTD PPA KabKota'!$C$5:$C$513,FALSE))</f>
        <v>Ada</v>
      </c>
      <c r="BS283" s="218" t="str">
        <f t="array" ref="BS283">INDEX('UPTD PPA KabKota'!AB$5:AB$513,MATCH($D283,'UPTD PPA KabKota'!$C$5:$C$513,FALSE))</f>
        <v>Ada</v>
      </c>
      <c r="BT283" s="218" t="str">
        <f t="array" ref="BT283">INDEX('UPTD PPA KabKota'!AC$5:AC$513,MATCH($D283,'UPTD PPA KabKota'!$C$5:$C$513,FALSE))</f>
        <v>Sudah</v>
      </c>
      <c r="BU283" s="218" t="str">
        <f t="array" ref="BU283">INDEX('UPTD PPA KabKota'!AD$5:AD$513,MATCH($D283,'UPTD PPA KabKota'!$C$5:$C$513,FALSE))</f>
        <v>Sudah</v>
      </c>
      <c r="BV283" s="218" t="str">
        <f t="array" ref="BV283">INDEX('UPTD PPA KabKota'!AE$5:AE$513,MATCH($D283,'UPTD PPA KabKota'!$C$5:$C$513,FALSE))</f>
        <v>Sudah</v>
      </c>
      <c r="BW283" s="218" t="str">
        <f t="array" ref="BW283">INDEX('UPTD PPA KabKota'!AF$5:AF$513,MATCH($D283,'UPTD PPA KabKota'!$C$5:$C$513,FALSE))</f>
        <v>Sudah</v>
      </c>
      <c r="BX283" s="218" t="str">
        <f t="array" ref="BX283">INDEX('UPTD PPA KabKota'!AG$5:AG$513,MATCH($D283,'UPTD PPA KabKota'!$C$5:$C$513,FALSE))</f>
        <v>Sudah</v>
      </c>
      <c r="BY283" s="218" t="str">
        <f t="array" ref="BY283">INDEX('UPTD PPA KabKota'!AH$5:AH$513,MATCH($D283,'UPTD PPA KabKota'!$C$5:$C$513,FALSE))</f>
        <v>Sudah</v>
      </c>
      <c r="BZ283" s="218" t="str">
        <f t="array" ref="BZ283">INDEX('UPTD PPA KabKota'!AI$5:AI$513,MATCH($D283,'UPTD PPA KabKota'!$C$5:$C$513,FALSE))</f>
        <v>Belum</v>
      </c>
      <c r="CA283" s="218" t="str">
        <f t="array" ref="CA283">INDEX('UPTD PPA KabKota'!AJ$5:AJ$513,MATCH($D283,'UPTD PPA KabKota'!$C$5:$C$513,FALSE))</f>
        <v>Sudah</v>
      </c>
      <c r="CB283" s="218" t="str">
        <f t="array" ref="CB283">INDEX('UPTD PPA KabKota'!AK$5:AK$513,MATCH($D283,'UPTD PPA KabKota'!$C$5:$C$513,FALSE))</f>
        <v>Sudah</v>
      </c>
      <c r="CC283" s="218" t="str">
        <f t="array" ref="CC283">INDEX('UPTD PPA KabKota'!AL$5:AL$513,MATCH($D283,'UPTD PPA KabKota'!$C$5:$C$513,FALSE))</f>
        <v>Sudah</v>
      </c>
      <c r="CD283" s="218" t="str">
        <f t="array" ref="CD283">INDEX('UPTD PPA KabKota'!AM$5:AM$513,MATCH($D283,'UPTD PPA KabKota'!$C$5:$C$513,FALSE))</f>
        <v>Sudah</v>
      </c>
      <c r="CE283" s="218" t="str">
        <f t="array" ref="CE283">INDEX('UPTD PPA KabKota'!AN$5:AN$513,MATCH($D283,'UPTD PPA KabKota'!$C$5:$C$513,FALSE))</f>
        <v/>
      </c>
      <c r="CF283" s="218">
        <f t="array" ref="CF283">INDEX('UPTD PPA KabKota'!AO$5:AO$513,MATCH($D283,'UPTD PPA KabKota'!$C$5:$C$513,FALSE))</f>
        <v>152</v>
      </c>
      <c r="CG283" s="218" t="str">
        <f t="array" ref="CG283">INDEX('UPTD PPA KabKota'!AP$5:AP$513,MATCH($D283,'UPTD PPA KabKota'!$C$5:$C$513,FALSE))</f>
        <v>Pelecehan seksual &amp; persetubuhan</v>
      </c>
      <c r="CH283" s="218" t="str">
        <f t="array" ref="CH283">INDEX('UPTD PPA KabKota'!AQ$5:AQ$513,MATCH($D283,'UPTD PPA KabKota'!$C$5:$C$513,FALSE))</f>
        <v/>
      </c>
      <c r="CI283" s="218" t="str">
        <f t="array" ref="CI283">INDEX('UPTD PPA KabKota'!AR$5:AR$513,MATCH($D283,'UPTD PPA KabKota'!$C$5:$C$513,FALSE))</f>
        <v/>
      </c>
      <c r="CJ283" s="218" t="str">
        <f t="array" ref="CJ283">INDEX('UPTD PPA KabKota'!AS$5:AS$513,MATCH($D283,'UPTD PPA KabKota'!$C$5:$C$513,FALSE))</f>
        <v/>
      </c>
      <c r="CK283" s="218" t="str">
        <f t="array" ref="CK283">INDEX('UPTD PPA KabKota'!AT$5:AT$513,MATCH($D283,'UPTD PPA KabKota'!$C$5:$C$513,FALSE))</f>
        <v/>
      </c>
      <c r="CL283" s="218" t="str">
        <f t="array" ref="CL283">INDEX('UPTD PPA KabKota'!AU$5:AU$513,MATCH($D283,'UPTD PPA KabKota'!$C$5:$C$513,FALSE))</f>
        <v/>
      </c>
      <c r="CM283" s="218" t="str">
        <f t="array" ref="CM283">INDEX('UPTD PPA KabKota'!AV$5:AV$513,MATCH($D283,'UPTD PPA KabKota'!$C$5:$C$513,FALSE))</f>
        <v>v</v>
      </c>
      <c r="CN283" s="218" t="str">
        <f t="array" ref="CN283">INDEX('UPTD PPA KabKota'!AW$5:AW$513,MATCH($D283,'UPTD PPA KabKota'!$C$5:$C$513,FALSE))</f>
        <v/>
      </c>
      <c r="CO283" s="218" t="str">
        <f t="array" ref="CO283">INDEX('UPTD PPA KabKota'!AX$5:AX$513,MATCH($D283,'UPTD PPA KabKota'!$C$5:$C$513,FALSE))</f>
        <v/>
      </c>
      <c r="CP283" s="218" t="str">
        <f t="array" ref="CP283">INDEX('UPTD PPA KabKota'!AY$5:AY$513,MATCH($D283,'UPTD PPA KabKota'!$C$5:$C$513,FALSE))</f>
        <v/>
      </c>
      <c r="CQ283" s="209" t="str">
        <f>IFERROR(__xludf.DUMMYFUNCTION("IF(ISBLANK($K283),"""",IF(REGEXMATCH($K283,""Peraturan""),""Ada"",IF(REGEXMATCH($K283,""Rekomendasi""),""Tidak Ada"", $K283)))
"),"Ada")</f>
        <v>Ada</v>
      </c>
      <c r="CR283" s="209" t="str">
        <f t="array" ref="CR283">index('UPTD PPA KabKota'!$BI$5:$BI$513,match($D283,'UPTD PPA KabKota'!$C$5:$C$513,false))</f>
        <v>Ada</v>
      </c>
      <c r="CS283" s="314" t="str">
        <f t="shared" si="46"/>
        <v>Ada</v>
      </c>
    </row>
    <row r="284">
      <c r="A284" s="334">
        <v>278.0</v>
      </c>
      <c r="B284" s="334">
        <v>3.0</v>
      </c>
      <c r="C284" s="311" t="s">
        <v>4772</v>
      </c>
      <c r="D284" s="312" t="s">
        <v>1959</v>
      </c>
      <c r="E284" s="315">
        <v>45689.0</v>
      </c>
      <c r="F284" s="218" t="str">
        <f t="array" ref="F284">INDEX('Ortala-KabKota'!F$2:F$415,MATCH($D284,'Ortala-KabKota'!$E$2:$E$415,FALSE))</f>
        <v>Irma/ 08128611420</v>
      </c>
      <c r="G284" s="218" t="str">
        <f t="array" ref="G284">INDEX('Ortala-KabKota'!G$2:G$415,MATCH($D284,'Ortala-KabKota'!$E$2:$E$415,FALSE))</f>
        <v/>
      </c>
      <c r="H284" s="218" t="str">
        <f t="array" ref="H284">INDEX('Ortala-KabKota'!H$2:H$415,MATCH($D284,'Ortala-KabKota'!$E$2:$E$415,FALSE))</f>
        <v/>
      </c>
      <c r="I284" s="218" t="str">
        <f t="array" ref="I284">INDEX('Ortala-KabKota'!I$2:I$415,MATCH($D284,'Ortala-KabKota'!$E$2:$E$415,FALSE))</f>
        <v/>
      </c>
      <c r="J284" s="218" t="str">
        <f t="array" ref="J284">INDEX('Ortala-KabKota'!J$2:J$415,MATCH($D284,'Ortala-KabKota'!$E$2:$E$415,FALSE))</f>
        <v>UPTD PPA</v>
      </c>
      <c r="K284" s="218" t="str">
        <f t="array" ref="K284">INDEX('Ortala-KabKota'!K$2:K$415,MATCH($D284,'Ortala-KabKota'!$E$2:$E$415,FALSE))</f>
        <v>Peraturan Bupati Tangerang Nomor 49 Tahun 2023 ttg Kedudukan, Tugas dan Fungsi serta Tata Kerja UPTD PPA</v>
      </c>
      <c r="L284" s="218">
        <f t="array" ref="L284">INDEX('Ortala-KabKota'!L$2:L$415,MATCH($D284,'Ortala-KabKota'!$E$2:$E$415,FALSE))</f>
        <v>2023</v>
      </c>
      <c r="M284" s="218" t="str">
        <f t="array" ref="M284">INDEX('Ortala-KabKota'!M$2:M$415,MATCH($D284,'Ortala-KabKota'!$E$2:$E$415,FALSE))</f>
        <v>A</v>
      </c>
      <c r="N284" s="218" t="str">
        <f t="array" ref="N284">INDEX('Ortala-KabKota'!N$2:N$415,MATCH($D284,'Ortala-KabKota'!$E$2:$E$415,FALSE))</f>
        <v>Yekti/ 087881762180</v>
      </c>
      <c r="O284" s="218" t="str">
        <f t="array" ref="O284">INDEX('Ortala-KabKota'!O$2:O$415,MATCH($D284,'Ortala-KabKota'!$E$2:$E$415,FALSE))</f>
        <v/>
      </c>
      <c r="P284" s="218" t="str">
        <f t="array" ref="P284">INDEX('Ortala-KabKota'!P$2:P$415,MATCH($D284,'Ortala-KabKota'!$E$2:$E$415,FALSE))</f>
        <v/>
      </c>
      <c r="Q284" s="218" t="str">
        <f t="array" ref="Q284">INDEX('Ortala-KabKota'!Q$2:Q$415,MATCH($D284,'Ortala-KabKota'!$E$2:$E$415,FALSE))</f>
        <v/>
      </c>
      <c r="R284" s="218" t="str">
        <f t="array" ref="R284">INDEX('Ortala-KabKota'!R$2:R$415,MATCH($D284,'Ortala-KabKota'!$E$2:$E$415,FALSE))</f>
        <v/>
      </c>
      <c r="S284" s="218" t="str">
        <f t="array" ref="S284">INDEX('Ortala-KabKota'!S$2:S$415,MATCH($D284,'Ortala-KabKota'!$E$2:$E$415,FALSE))</f>
        <v/>
      </c>
      <c r="T284" s="218" t="str">
        <f t="array" ref="T284">INDEX('Ortala-KabKota'!T$2:T$415,MATCH($D284,'Ortala-KabKota'!$E$2:$E$415,FALSE))</f>
        <v/>
      </c>
      <c r="U284" s="218" t="str">
        <f t="array" ref="U284">INDEX('Ortala-KabKota'!U$2:U$415,MATCH($D284,'Ortala-KabKota'!$E$2:$E$415,FALSE))</f>
        <v/>
      </c>
      <c r="V284" s="218" t="str">
        <f t="array" ref="V284">INDEX('Ortala-KabKota'!V$2:V$415,MATCH($D284,'Ortala-KabKota'!$E$2:$E$415,FALSE))</f>
        <v/>
      </c>
      <c r="W284" s="218" t="str">
        <f t="array" ref="W284">INDEX('Ortala-KabKota'!W$2:W$415,MATCH($D284,'Ortala-KabKota'!$E$2:$E$415,FALSE))</f>
        <v/>
      </c>
      <c r="X284" s="218" t="str">
        <f t="array" ref="X284">INDEX('Ortala-KabKota'!X$2:X$415,MATCH($D284,'Ortala-KabKota'!$E$2:$E$415,FALSE))</f>
        <v/>
      </c>
      <c r="Y284" s="218" t="str">
        <f t="array" ref="Y284">INDEX('Ortala-KabKota'!Y$2:Y$415,MATCH($D284,'Ortala-KabKota'!$E$2:$E$415,FALSE))</f>
        <v/>
      </c>
      <c r="Z284" s="218" t="str">
        <f t="array" ref="Z284">INDEX('Ortala-KabKota'!Z$2:Z$415,MATCH($D284,'Ortala-KabKota'!$E$2:$E$415,FALSE))</f>
        <v/>
      </c>
      <c r="AA284" s="218" t="str">
        <f t="array" ref="AA284">INDEX('Ortala-KabKota'!AA$2:AA$415,MATCH($D284,'Ortala-KabKota'!$E$2:$E$415,FALSE))</f>
        <v/>
      </c>
      <c r="AB284" s="218" t="str">
        <f t="array" ref="AB284">INDEX('Ortala-KabKota'!AB$2:AB$415,MATCH($D284,'Ortala-KabKota'!$E$2:$E$415,FALSE))</f>
        <v/>
      </c>
      <c r="AC284" s="218" t="str">
        <f t="array" ref="AC284">INDEX('Ortala-KabKota'!AC$2:AC$415,MATCH($D284,'Ortala-KabKota'!$E$2:$E$415,FALSE))</f>
        <v/>
      </c>
      <c r="AD284" s="218" t="str">
        <f t="array" ref="AD284">INDEX('Ortala-KabKota'!AD$2:AD$415,MATCH($D284,'Ortala-KabKota'!$E$2:$E$415,FALSE))</f>
        <v/>
      </c>
      <c r="AE284" s="218" t="str">
        <f t="array" ref="AE284">INDEX('Ortala-KabKota'!AE$2:AE$415,MATCH($D284,'Ortala-KabKota'!$E$2:$E$415,FALSE))</f>
        <v/>
      </c>
      <c r="AF284" s="218" t="str">
        <f t="array" ref="AF284">INDEX('Ortala-KabKota'!AF$2:AF$415,MATCH($D284,'Ortala-KabKota'!$E$2:$E$415,FALSE))</f>
        <v/>
      </c>
      <c r="AG284" s="218" t="str">
        <f t="array" ref="AG284">INDEX('Ortala-KabKota'!AG$2:AG$415,MATCH($D284,'Ortala-KabKota'!$E$2:$E$415,FALSE))</f>
        <v/>
      </c>
      <c r="AH284" s="218" t="str">
        <f t="array" ref="AH284">INDEX('Ortala-KabKota'!AH$2:AH$415,MATCH($D284,'Ortala-KabKota'!$E$2:$E$415,FALSE))</f>
        <v/>
      </c>
      <c r="AI284" s="218" t="str">
        <f t="array" ref="AI284">INDEX('Ortala-KabKota'!AI$2:AI$415,MATCH($D284,'Ortala-KabKota'!$E$2:$E$415,FALSE))</f>
        <v/>
      </c>
      <c r="AJ284" s="218" t="str">
        <f t="array" ref="AJ284">INDEX('Ortala-KabKota'!AJ$2:AJ$415,MATCH($D284,'Ortala-KabKota'!$E$2:$E$415,FALSE))</f>
        <v/>
      </c>
      <c r="AK284" s="218" t="str">
        <f t="array" ref="AK284">INDEX('Ortala-KabKota'!AK$2:AK$415,MATCH($D284,'Ortala-KabKota'!$E$2:$E$415,FALSE))</f>
        <v/>
      </c>
      <c r="AL284" s="218" t="str">
        <f t="array" ref="AL284">INDEX('Ortala-KabKota'!AL$2:AL$415,MATCH($D284,'Ortala-KabKota'!$E$2:$E$415,FALSE))</f>
        <v/>
      </c>
      <c r="AM284" s="218" t="str">
        <f t="array" ref="AM284">INDEX('Ortala-KabKota'!AM$2:AM$415,MATCH($D284,'Ortala-KabKota'!$E$2:$E$415,FALSE))</f>
        <v/>
      </c>
      <c r="AN284" s="218" t="str">
        <f t="array" ref="AN284">INDEX('Ortala-KabKota'!AN$2:AN$415,MATCH($D284,'Ortala-KabKota'!$E$2:$E$415,FALSE))</f>
        <v/>
      </c>
      <c r="AO284" s="218" t="str">
        <f t="array" ref="AO284">INDEX('Ortala-KabKota'!AO$2:AO$415,MATCH($D284,'Ortala-KabKota'!$E$2:$E$415,FALSE))</f>
        <v/>
      </c>
      <c r="AP284" s="218" t="str">
        <f t="array" ref="AP284">INDEX('Ortala-KabKota'!AP$2:AP$415,MATCH($D284,'Ortala-KabKota'!$E$2:$E$415,FALSE))</f>
        <v/>
      </c>
      <c r="AQ284" s="218" t="str">
        <f t="array" ref="AQ284">INDEX('Ortala-KabKota'!AQ$2:AQ$415,MATCH($D284,'Ortala-KabKota'!$E$2:$E$415,FALSE))</f>
        <v/>
      </c>
      <c r="AR284" s="218" t="str">
        <f t="array" ref="AR284">INDEX('Ortala-KabKota'!AR$2:AR$415,MATCH($D284,'Ortala-KabKota'!$E$2:$E$415,FALSE))</f>
        <v/>
      </c>
      <c r="AS284" s="218" t="str">
        <f t="array" ref="AS284">INDEX('Ortala-KabKota'!AS$2:AS$415,MATCH($D284,'Ortala-KabKota'!$E$2:$E$415,FALSE))</f>
        <v/>
      </c>
      <c r="AT284" s="218" t="str">
        <f t="array" ref="AT284">INDEX('Ortala-KabKota'!AT$2:AT$415,MATCH($D284,'Ortala-KabKota'!$E$2:$E$415,FALSE))</f>
        <v/>
      </c>
      <c r="AU284" s="218" t="str">
        <f t="array" ref="AU284">INDEX('UPTD PPA KabKota'!D$5:D$513,MATCH($D284,'UPTD PPA KabKota'!$C$5:$C$513,FALSE))</f>
        <v>Kustri Rimalawati, SKM / 08128611420</v>
      </c>
      <c r="AV284" s="218" t="str">
        <f t="array" ref="AV284">INDEX('UPTD PPA KabKota'!E$5:E$513,MATCH($D284,'UPTD PPA KabKota'!$C$5:$C$513,FALSE))</f>
        <v>Kadu Agung, Kec. Tigaraksa, Kabupaten Tangerang, Banten 15720</v>
      </c>
      <c r="AW284" s="218">
        <f t="array" ref="AW284">INDEX('UPTD PPA KabKota'!F$5:F$513,MATCH($D284,'UPTD PPA KabKota'!$C$5:$C$513,FALSE))</f>
        <v>81213210681</v>
      </c>
      <c r="AX284" s="218">
        <f t="array" ref="AX284">INDEX('UPTD PPA KabKota'!G$5:G$513,MATCH($D284,'UPTD PPA KabKota'!$C$5:$C$513,FALSE))</f>
        <v>81213210681</v>
      </c>
      <c r="AY284" s="218" t="str">
        <f t="array" ref="AY284">INDEX('UPTD PPA KabKota'!H$5:H$513,MATCH($D284,'UPTD PPA KabKota'!$C$5:$C$513,FALSE))</f>
        <v>UPTD PPA</v>
      </c>
      <c r="AZ284" s="218" t="str">
        <f t="array" ref="AZ284">INDEX('UPTD PPA KabKota'!I$5:I$513,MATCH($D284,'UPTD PPA KabKota'!$C$5:$C$513,FALSE))</f>
        <v>Peraturan Bupati Tangerang Nomor 49 Tahun 2023</v>
      </c>
      <c r="BA284" s="218">
        <f t="array" ref="BA284">INDEX('UPTD PPA KabKota'!J$5:J$513,MATCH($D284,'UPTD PPA KabKota'!$C$5:$C$513,FALSE))</f>
        <v>2023</v>
      </c>
      <c r="BB284" s="218" t="str">
        <f t="array" ref="BB284">INDEX('UPTD PPA KabKota'!K$5:K$513,MATCH($D284,'UPTD PPA KabKota'!$C$5:$C$513,FALSE))</f>
        <v>A</v>
      </c>
      <c r="BC284" s="218">
        <f t="array" ref="BC284">INDEX('UPTD PPA KabKota'!L$5:L$513,MATCH($D284,'UPTD PPA KabKota'!$C$5:$C$513,FALSE))</f>
        <v>81213210681</v>
      </c>
      <c r="BD284" s="218" t="str">
        <f t="array" ref="BD284">INDEX('UPTD PPA KabKota'!M$5:M$513,MATCH($D284,'UPTD PPA KabKota'!$C$5:$C$513,FALSE))</f>
        <v>dpppa.tangerangkab@gmail.com</v>
      </c>
      <c r="BE284" s="218" t="str">
        <f t="array" ref="BE284">INDEX('UPTD PPA KabKota'!N$5:N$513,MATCH($D284,'UPTD PPA KabKota'!$C$5:$C$513,FALSE))</f>
        <v>Kepala UPTD, Kasubag TU, Kelompok Jabatan Fungsional, Jabatan Pelaksana</v>
      </c>
      <c r="BF284" s="218" t="str">
        <f t="array" ref="BF284">INDEX('UPTD PPA KabKota'!O$5:O$513,MATCH($D284,'UPTD PPA KabKota'!$C$5:$C$513,FALSE))</f>
        <v>Bergabung dengan Kantor Dinas</v>
      </c>
      <c r="BG284" s="218" t="str">
        <f t="array" ref="BG284">INDEX('UPTD PPA KabKota'!P$5:P$513,MATCH($D284,'UPTD PPA KabKota'!$C$5:$C$513,FALSE))</f>
        <v>Sewa/Kontrak</v>
      </c>
      <c r="BH284" s="218" t="str">
        <f t="array" ref="BH284">INDEX('UPTD PPA KabKota'!Q$5:Q$513,MATCH($D284,'UPTD PPA KabKota'!$C$5:$C$513,FALSE))</f>
        <v>Sewa per tahun</v>
      </c>
      <c r="BI284" s="218" t="str">
        <f t="array" ref="BI284">INDEX('UPTD PPA KabKota'!R$5:R$513,MATCH($D284,'UPTD PPA KabKota'!$C$5:$C$513,FALSE))</f>
        <v>Ada</v>
      </c>
      <c r="BJ284" s="218" t="str">
        <f t="array" ref="BJ284">INDEX('UPTD PPA KabKota'!S$5:S$513,MATCH($D284,'UPTD PPA KabKota'!$C$5:$C$513,FALSE))</f>
        <v>Ada</v>
      </c>
      <c r="BK284" s="218" t="str">
        <f t="array" ref="BK284">INDEX('UPTD PPA KabKota'!T$5:T$513,MATCH($D284,'UPTD PPA KabKota'!$C$5:$C$513,FALSE))</f>
        <v>Ada</v>
      </c>
      <c r="BL284" s="218" t="str">
        <f t="array" ref="BL284">INDEX('UPTD PPA KabKota'!U$5:U$513,MATCH($D284,'UPTD PPA KabKota'!$C$5:$C$513,FALSE))</f>
        <v>Ada</v>
      </c>
      <c r="BM284" s="218" t="str">
        <f t="array" ref="BM284">INDEX('UPTD PPA KabKota'!V$5:V$513,MATCH($D284,'UPTD PPA KabKota'!$C$5:$C$513,FALSE))</f>
        <v>Ada</v>
      </c>
      <c r="BN284" s="218" t="str">
        <f t="array" ref="BN284">INDEX('UPTD PPA KabKota'!W$5:W$513,MATCH($D284,'UPTD PPA KabKota'!$C$5:$C$513,FALSE))</f>
        <v>Ada</v>
      </c>
      <c r="BO284" s="218" t="str">
        <f t="array" ref="BO284">INDEX('UPTD PPA KabKota'!X$5:X$513,MATCH($D284,'UPTD PPA KabKota'!$C$5:$C$513,FALSE))</f>
        <v>Tidak Ada</v>
      </c>
      <c r="BP284" s="218" t="str">
        <f t="array" ref="BP284">INDEX('UPTD PPA KabKota'!Y$5:Y$513,MATCH($D284,'UPTD PPA KabKota'!$C$5:$C$513,FALSE))</f>
        <v>Ada</v>
      </c>
      <c r="BQ284" s="218" t="str">
        <f t="array" ref="BQ284">INDEX('UPTD PPA KabKota'!Z$5:Z$513,MATCH($D284,'UPTD PPA KabKota'!$C$5:$C$513,FALSE))</f>
        <v>Ada</v>
      </c>
      <c r="BR284" s="218" t="str">
        <f t="array" ref="BR284">INDEX('UPTD PPA KabKota'!AA$5:AA$513,MATCH($D284,'UPTD PPA KabKota'!$C$5:$C$513,FALSE))</f>
        <v>Tidak Ada</v>
      </c>
      <c r="BS284" s="218" t="str">
        <f t="array" ref="BS284">INDEX('UPTD PPA KabKota'!AB$5:AB$513,MATCH($D284,'UPTD PPA KabKota'!$C$5:$C$513,FALSE))</f>
        <v>Tidak Ada</v>
      </c>
      <c r="BT284" s="218" t="str">
        <f t="array" ref="BT284">INDEX('UPTD PPA KabKota'!AC$5:AC$513,MATCH($D284,'UPTD PPA KabKota'!$C$5:$C$513,FALSE))</f>
        <v>Sudah</v>
      </c>
      <c r="BU284" s="218" t="str">
        <f t="array" ref="BU284">INDEX('UPTD PPA KabKota'!AD$5:AD$513,MATCH($D284,'UPTD PPA KabKota'!$C$5:$C$513,FALSE))</f>
        <v>Sudah</v>
      </c>
      <c r="BV284" s="218" t="str">
        <f t="array" ref="BV284">INDEX('UPTD PPA KabKota'!AE$5:AE$513,MATCH($D284,'UPTD PPA KabKota'!$C$5:$C$513,FALSE))</f>
        <v>Sudah</v>
      </c>
      <c r="BW284" s="218" t="str">
        <f t="array" ref="BW284">INDEX('UPTD PPA KabKota'!AF$5:AF$513,MATCH($D284,'UPTD PPA KabKota'!$C$5:$C$513,FALSE))</f>
        <v>Sudah</v>
      </c>
      <c r="BX284" s="218" t="str">
        <f t="array" ref="BX284">INDEX('UPTD PPA KabKota'!AG$5:AG$513,MATCH($D284,'UPTD PPA KabKota'!$C$5:$C$513,FALSE))</f>
        <v>Sudah</v>
      </c>
      <c r="BY284" s="218" t="str">
        <f t="array" ref="BY284">INDEX('UPTD PPA KabKota'!AH$5:AH$513,MATCH($D284,'UPTD PPA KabKota'!$C$5:$C$513,FALSE))</f>
        <v>Sudah</v>
      </c>
      <c r="BZ284" s="218" t="str">
        <f t="array" ref="BZ284">INDEX('UPTD PPA KabKota'!AI$5:AI$513,MATCH($D284,'UPTD PPA KabKota'!$C$5:$C$513,FALSE))</f>
        <v>Belum</v>
      </c>
      <c r="CA284" s="218" t="str">
        <f t="array" ref="CA284">INDEX('UPTD PPA KabKota'!AJ$5:AJ$513,MATCH($D284,'UPTD PPA KabKota'!$C$5:$C$513,FALSE))</f>
        <v>Sudah</v>
      </c>
      <c r="CB284" s="218" t="str">
        <f t="array" ref="CB284">INDEX('UPTD PPA KabKota'!AK$5:AK$513,MATCH($D284,'UPTD PPA KabKota'!$C$5:$C$513,FALSE))</f>
        <v>Sudah</v>
      </c>
      <c r="CC284" s="218" t="str">
        <f t="array" ref="CC284">INDEX('UPTD PPA KabKota'!AL$5:AL$513,MATCH($D284,'UPTD PPA KabKota'!$C$5:$C$513,FALSE))</f>
        <v>Sudah</v>
      </c>
      <c r="CD284" s="218" t="str">
        <f t="array" ref="CD284">INDEX('UPTD PPA KabKota'!AM$5:AM$513,MATCH($D284,'UPTD PPA KabKota'!$C$5:$C$513,FALSE))</f>
        <v>Sudah</v>
      </c>
      <c r="CE284" s="218" t="str">
        <f t="array" ref="CE284">INDEX('UPTD PPA KabKota'!AN$5:AN$513,MATCH($D284,'UPTD PPA KabKota'!$C$5:$C$513,FALSE))</f>
        <v/>
      </c>
      <c r="CF284" s="218" t="str">
        <f t="array" ref="CF284">INDEX('UPTD PPA KabKota'!AO$5:AO$513,MATCH($D284,'UPTD PPA KabKota'!$C$5:$C$513,FALSE))</f>
        <v>227 kasus</v>
      </c>
      <c r="CG284" s="218" t="str">
        <f t="array" ref="CG284">INDEX('UPTD PPA KabKota'!AP$5:AP$513,MATCH($D284,'UPTD PPA KabKota'!$C$5:$C$513,FALSE))</f>
        <v>Kasus Kekerasan Seksual / pelecehan seksual</v>
      </c>
      <c r="CH284" s="218" t="str">
        <f t="array" ref="CH284">INDEX('UPTD PPA KabKota'!AQ$5:AQ$513,MATCH($D284,'UPTD PPA KabKota'!$C$5:$C$513,FALSE))</f>
        <v/>
      </c>
      <c r="CI284" s="218" t="str">
        <f t="array" ref="CI284">INDEX('UPTD PPA KabKota'!AR$5:AR$513,MATCH($D284,'UPTD PPA KabKota'!$C$5:$C$513,FALSE))</f>
        <v/>
      </c>
      <c r="CJ284" s="218" t="str">
        <f t="array" ref="CJ284">INDEX('UPTD PPA KabKota'!AS$5:AS$513,MATCH($D284,'UPTD PPA KabKota'!$C$5:$C$513,FALSE))</f>
        <v/>
      </c>
      <c r="CK284" s="218" t="str">
        <f t="array" ref="CK284">INDEX('UPTD PPA KabKota'!AT$5:AT$513,MATCH($D284,'UPTD PPA KabKota'!$C$5:$C$513,FALSE))</f>
        <v/>
      </c>
      <c r="CL284" s="218" t="str">
        <f t="array" ref="CL284">INDEX('UPTD PPA KabKota'!AU$5:AU$513,MATCH($D284,'UPTD PPA KabKota'!$C$5:$C$513,FALSE))</f>
        <v/>
      </c>
      <c r="CM284" s="218" t="str">
        <f t="array" ref="CM284">INDEX('UPTD PPA KabKota'!AV$5:AV$513,MATCH($D284,'UPTD PPA KabKota'!$C$5:$C$513,FALSE))</f>
        <v/>
      </c>
      <c r="CN284" s="218" t="str">
        <f t="array" ref="CN284">INDEX('UPTD PPA KabKota'!AW$5:AW$513,MATCH($D284,'UPTD PPA KabKota'!$C$5:$C$513,FALSE))</f>
        <v/>
      </c>
      <c r="CO284" s="218" t="str">
        <f t="array" ref="CO284">INDEX('UPTD PPA KabKota'!AX$5:AX$513,MATCH($D284,'UPTD PPA KabKota'!$C$5:$C$513,FALSE))</f>
        <v>v</v>
      </c>
      <c r="CP284" s="218" t="str">
        <f t="array" ref="CP284">INDEX('UPTD PPA KabKota'!AY$5:AY$513,MATCH($D284,'UPTD PPA KabKota'!$C$5:$C$513,FALSE))</f>
        <v/>
      </c>
      <c r="CQ284" s="209" t="str">
        <f>IFERROR(__xludf.DUMMYFUNCTION("IF(ISBLANK($K284),"""",IF(REGEXMATCH($K284,""Peraturan""),""Ada"",IF(REGEXMATCH($K284,""Rekomendasi""),""Tidak Ada"", $K284)))
"),"Ada")</f>
        <v>Ada</v>
      </c>
      <c r="CR284" s="209" t="str">
        <f t="array" ref="CR284">index('UPTD PPA KabKota'!$BI$5:$BI$513,match($D284,'UPTD PPA KabKota'!$C$5:$C$513,false))</f>
        <v>Ada</v>
      </c>
      <c r="CS284" s="314" t="str">
        <f t="shared" si="46"/>
        <v>Ada</v>
      </c>
    </row>
    <row r="285">
      <c r="A285" s="334">
        <v>279.0</v>
      </c>
      <c r="B285" s="334">
        <v>4.0</v>
      </c>
      <c r="C285" s="311" t="s">
        <v>4772</v>
      </c>
      <c r="D285" s="312" t="s">
        <v>1932</v>
      </c>
      <c r="E285" s="315">
        <v>45689.0</v>
      </c>
      <c r="F285" s="218" t="str">
        <f t="array" ref="F285">INDEX('Ortala-KabKota'!F$2:F$415,MATCH($D285,'Ortala-KabKota'!$E$2:$E$415,FALSE))</f>
        <v>Irma/ 087814530468</v>
      </c>
      <c r="G285" s="218" t="str">
        <f t="array" ref="G285">INDEX('Ortala-KabKota'!G$2:G$415,MATCH($D285,'Ortala-KabKota'!$E$2:$E$415,FALSE))</f>
        <v/>
      </c>
      <c r="H285" s="218" t="str">
        <f t="array" ref="H285">INDEX('Ortala-KabKota'!H$2:H$415,MATCH($D285,'Ortala-KabKota'!$E$2:$E$415,FALSE))</f>
        <v/>
      </c>
      <c r="I285" s="218" t="str">
        <f t="array" ref="I285">INDEX('Ortala-KabKota'!I$2:I$415,MATCH($D285,'Ortala-KabKota'!$E$2:$E$415,FALSE))</f>
        <v/>
      </c>
      <c r="J285" s="218" t="str">
        <f t="array" ref="J285">INDEX('Ortala-KabKota'!J$2:J$415,MATCH($D285,'Ortala-KabKota'!$E$2:$E$415,FALSE))</f>
        <v>UPT P2TP2A</v>
      </c>
      <c r="K285" s="218" t="str">
        <f t="array" ref="K285">INDEX('Ortala-KabKota'!K$2:K$415,MATCH($D285,'Ortala-KabKota'!$E$2:$E$415,FALSE))</f>
        <v>Peraturan Bupati Serang Nomor 20 Tahun 2018</v>
      </c>
      <c r="L285" s="218">
        <f t="array" ref="L285">INDEX('Ortala-KabKota'!L$2:L$415,MATCH($D285,'Ortala-KabKota'!$E$2:$E$415,FALSE))</f>
        <v>2018</v>
      </c>
      <c r="M285" s="218" t="str">
        <f t="array" ref="M285">INDEX('Ortala-KabKota'!M$2:M$415,MATCH($D285,'Ortala-KabKota'!$E$2:$E$415,FALSE))</f>
        <v>A</v>
      </c>
      <c r="N285" s="218" t="str">
        <f t="array" ref="N285">INDEX('Ortala-KabKota'!N$2:N$415,MATCH($D285,'Ortala-KabKota'!$E$2:$E$415,FALSE))</f>
        <v>Supriyadi/087871235109</v>
      </c>
      <c r="O285" s="218" t="str">
        <f t="array" ref="O285">INDEX('Ortala-KabKota'!O$2:O$415,MATCH($D285,'Ortala-KabKota'!$E$2:$E$415,FALSE))</f>
        <v/>
      </c>
      <c r="P285" s="218" t="str">
        <f t="array" ref="P285">INDEX('Ortala-KabKota'!P$2:P$415,MATCH($D285,'Ortala-KabKota'!$E$2:$E$415,FALSE))</f>
        <v>Kepala UPTD PPA, Kasubag TU, Kelompok JF dan Pelaksana</v>
      </c>
      <c r="Q285" s="218" t="str">
        <f t="array" ref="Q285">INDEX('Ortala-KabKota'!Q$2:Q$415,MATCH($D285,'Ortala-KabKota'!$E$2:$E$415,FALSE))</f>
        <v/>
      </c>
      <c r="R285" s="218" t="str">
        <f t="array" ref="R285">INDEX('Ortala-KabKota'!R$2:R$415,MATCH($D285,'Ortala-KabKota'!$E$2:$E$415,FALSE))</f>
        <v>MILIK SENDIRI</v>
      </c>
      <c r="S285" s="218" t="str">
        <f t="array" ref="S285">INDEX('Ortala-KabKota'!S$2:S$415,MATCH($D285,'Ortala-KabKota'!$E$2:$E$415,FALSE))</f>
        <v/>
      </c>
      <c r="T285" s="218" t="str">
        <f t="array" ref="T285">INDEX('Ortala-KabKota'!T$2:T$415,MATCH($D285,'Ortala-KabKota'!$E$2:$E$415,FALSE))</f>
        <v/>
      </c>
      <c r="U285" s="218" t="str">
        <f t="array" ref="U285">INDEX('Ortala-KabKota'!U$2:U$415,MATCH($D285,'Ortala-KabKota'!$E$2:$E$415,FALSE))</f>
        <v/>
      </c>
      <c r="V285" s="218" t="str">
        <f t="array" ref="V285">INDEX('Ortala-KabKota'!V$2:V$415,MATCH($D285,'Ortala-KabKota'!$E$2:$E$415,FALSE))</f>
        <v/>
      </c>
      <c r="W285" s="218" t="str">
        <f t="array" ref="W285">INDEX('Ortala-KabKota'!W$2:W$415,MATCH($D285,'Ortala-KabKota'!$E$2:$E$415,FALSE))</f>
        <v/>
      </c>
      <c r="X285" s="218" t="str">
        <f t="array" ref="X285">INDEX('Ortala-KabKota'!X$2:X$415,MATCH($D285,'Ortala-KabKota'!$E$2:$E$415,FALSE))</f>
        <v/>
      </c>
      <c r="Y285" s="218" t="str">
        <f t="array" ref="Y285">INDEX('Ortala-KabKota'!Y$2:Y$415,MATCH($D285,'Ortala-KabKota'!$E$2:$E$415,FALSE))</f>
        <v/>
      </c>
      <c r="Z285" s="218" t="str">
        <f t="array" ref="Z285">INDEX('Ortala-KabKota'!Z$2:Z$415,MATCH($D285,'Ortala-KabKota'!$E$2:$E$415,FALSE))</f>
        <v/>
      </c>
      <c r="AA285" s="218" t="str">
        <f t="array" ref="AA285">INDEX('Ortala-KabKota'!AA$2:AA$415,MATCH($D285,'Ortala-KabKota'!$E$2:$E$415,FALSE))</f>
        <v/>
      </c>
      <c r="AB285" s="218" t="str">
        <f t="array" ref="AB285">INDEX('Ortala-KabKota'!AB$2:AB$415,MATCH($D285,'Ortala-KabKota'!$E$2:$E$415,FALSE))</f>
        <v/>
      </c>
      <c r="AC285" s="218" t="str">
        <f t="array" ref="AC285">INDEX('Ortala-KabKota'!AC$2:AC$415,MATCH($D285,'Ortala-KabKota'!$E$2:$E$415,FALSE))</f>
        <v/>
      </c>
      <c r="AD285" s="218" t="str">
        <f t="array" ref="AD285">INDEX('Ortala-KabKota'!AD$2:AD$415,MATCH($D285,'Ortala-KabKota'!$E$2:$E$415,FALSE))</f>
        <v/>
      </c>
      <c r="AE285" s="218" t="str">
        <f t="array" ref="AE285">INDEX('Ortala-KabKota'!AE$2:AE$415,MATCH($D285,'Ortala-KabKota'!$E$2:$E$415,FALSE))</f>
        <v/>
      </c>
      <c r="AF285" s="218" t="str">
        <f t="array" ref="AF285">INDEX('Ortala-KabKota'!AF$2:AF$415,MATCH($D285,'Ortala-KabKota'!$E$2:$E$415,FALSE))</f>
        <v/>
      </c>
      <c r="AG285" s="218" t="str">
        <f t="array" ref="AG285">INDEX('Ortala-KabKota'!AG$2:AG$415,MATCH($D285,'Ortala-KabKota'!$E$2:$E$415,FALSE))</f>
        <v/>
      </c>
      <c r="AH285" s="218" t="str">
        <f t="array" ref="AH285">INDEX('Ortala-KabKota'!AH$2:AH$415,MATCH($D285,'Ortala-KabKota'!$E$2:$E$415,FALSE))</f>
        <v/>
      </c>
      <c r="AI285" s="218" t="str">
        <f t="array" ref="AI285">INDEX('Ortala-KabKota'!AI$2:AI$415,MATCH($D285,'Ortala-KabKota'!$E$2:$E$415,FALSE))</f>
        <v/>
      </c>
      <c r="AJ285" s="218" t="str">
        <f t="array" ref="AJ285">INDEX('Ortala-KabKota'!AJ$2:AJ$415,MATCH($D285,'Ortala-KabKota'!$E$2:$E$415,FALSE))</f>
        <v/>
      </c>
      <c r="AK285" s="218" t="str">
        <f t="array" ref="AK285">INDEX('Ortala-KabKota'!AK$2:AK$415,MATCH($D285,'Ortala-KabKota'!$E$2:$E$415,FALSE))</f>
        <v/>
      </c>
      <c r="AL285" s="218" t="str">
        <f t="array" ref="AL285">INDEX('Ortala-KabKota'!AL$2:AL$415,MATCH($D285,'Ortala-KabKota'!$E$2:$E$415,FALSE))</f>
        <v/>
      </c>
      <c r="AM285" s="218" t="str">
        <f t="array" ref="AM285">INDEX('Ortala-KabKota'!AM$2:AM$415,MATCH($D285,'Ortala-KabKota'!$E$2:$E$415,FALSE))</f>
        <v/>
      </c>
      <c r="AN285" s="218" t="str">
        <f t="array" ref="AN285">INDEX('Ortala-KabKota'!AN$2:AN$415,MATCH($D285,'Ortala-KabKota'!$E$2:$E$415,FALSE))</f>
        <v/>
      </c>
      <c r="AO285" s="218" t="str">
        <f t="array" ref="AO285">INDEX('Ortala-KabKota'!AO$2:AO$415,MATCH($D285,'Ortala-KabKota'!$E$2:$E$415,FALSE))</f>
        <v/>
      </c>
      <c r="AP285" s="218">
        <f t="array" ref="AP285">INDEX('Ortala-KabKota'!AP$2:AP$415,MATCH($D285,'Ortala-KabKota'!$E$2:$E$415,FALSE))</f>
        <v>1</v>
      </c>
      <c r="AQ285" s="218" t="str">
        <f t="array" ref="AQ285">INDEX('Ortala-KabKota'!AQ$2:AQ$415,MATCH($D285,'Ortala-KabKota'!$E$2:$E$415,FALSE))</f>
        <v/>
      </c>
      <c r="AR285" s="218" t="str">
        <f t="array" ref="AR285">INDEX('Ortala-KabKota'!AR$2:AR$415,MATCH($D285,'Ortala-KabKota'!$E$2:$E$415,FALSE))</f>
        <v/>
      </c>
      <c r="AS285" s="218" t="str">
        <f t="array" ref="AS285">INDEX('Ortala-KabKota'!AS$2:AS$415,MATCH($D285,'Ortala-KabKota'!$E$2:$E$415,FALSE))</f>
        <v/>
      </c>
      <c r="AT285" s="218" t="str">
        <f t="array" ref="AT285">INDEX('Ortala-KabKota'!AT$2:AT$415,MATCH($D285,'Ortala-KabKota'!$E$2:$E$415,FALSE))</f>
        <v/>
      </c>
      <c r="AU285" s="218" t="str">
        <f t="array" ref="AU285">INDEX('UPTD PPA KabKota'!D$5:D$513,MATCH($D285,'UPTD PPA KabKota'!$C$5:$C$513,FALSE))</f>
        <v>Irma Iryuningsih, SM</v>
      </c>
      <c r="AV285" s="218" t="str">
        <f t="array" ref="AV285">INDEX('UPTD PPA KabKota'!E$5:E$513,MATCH($D285,'UPTD PPA KabKota'!$C$5:$C$513,FALSE))</f>
        <v>Bukit Sayar Indah Jl. Melati No 1 Ciracas Kota Serang</v>
      </c>
      <c r="AW285" s="218">
        <f t="array" ref="AW285">INDEX('UPTD PPA KabKota'!F$5:F$513,MATCH($D285,'UPTD PPA KabKota'!$C$5:$C$513,FALSE))</f>
        <v>87814530468</v>
      </c>
      <c r="AX285" s="218">
        <f t="array" ref="AX285">INDEX('UPTD PPA KabKota'!G$5:G$513,MATCH($D285,'UPTD PPA KabKota'!$C$5:$C$513,FALSE))</f>
        <v>87814530468</v>
      </c>
      <c r="AY285" s="218" t="str">
        <f t="array" ref="AY285">INDEX('UPTD PPA KabKota'!H$5:H$513,MATCH($D285,'UPTD PPA KabKota'!$C$5:$C$513,FALSE))</f>
        <v>UPT PPA</v>
      </c>
      <c r="AZ285" s="218" t="str">
        <f t="array" ref="AZ285">INDEX('UPTD PPA KabKota'!I$5:I$513,MATCH($D285,'UPTD PPA KabKota'!$C$5:$C$513,FALSE))</f>
        <v>Peraturan Bupati Serang Nomor 142 Tahun 2022</v>
      </c>
      <c r="BA285" s="218">
        <f t="array" ref="BA285">INDEX('UPTD PPA KabKota'!J$5:J$513,MATCH($D285,'UPTD PPA KabKota'!$C$5:$C$513,FALSE))</f>
        <v>2022</v>
      </c>
      <c r="BB285" s="218" t="str">
        <f t="array" ref="BB285">INDEX('UPTD PPA KabKota'!K$5:K$513,MATCH($D285,'UPTD PPA KabKota'!$C$5:$C$513,FALSE))</f>
        <v>Perkada tidak dapat diakses</v>
      </c>
      <c r="BC285" s="218" t="str">
        <f t="array" ref="BC285">INDEX('UPTD PPA KabKota'!L$5:L$513,MATCH($D285,'UPTD PPA KabKota'!$C$5:$C$513,FALSE))</f>
        <v>Irma Iryuningsih /</v>
      </c>
      <c r="BD285" s="218" t="str">
        <f t="array" ref="BD285">INDEX('UPTD PPA KabKota'!M$5:M$513,MATCH($D285,'UPTD PPA KabKota'!$C$5:$C$513,FALSE))</f>
        <v>irmairyuningsih1409@gmail.com</v>
      </c>
      <c r="BE285" s="218" t="str">
        <f t="array" ref="BE285">INDEX('UPTD PPA KabKota'!N$5:N$513,MATCH($D285,'UPTD PPA KabKota'!$C$5:$C$513,FALSE))</f>
        <v>Kepala UPTD, Kasubag TU dan Pelaksana</v>
      </c>
      <c r="BF285" s="218" t="str">
        <f t="array" ref="BF285">INDEX('UPTD PPA KabKota'!O$5:O$513,MATCH($D285,'UPTD PPA KabKota'!$C$5:$C$513,FALSE))</f>
        <v>Kontrak/Sewa Gedung</v>
      </c>
      <c r="BG285" s="218" t="str">
        <f t="array" ref="BG285">INDEX('UPTD PPA KabKota'!P$5:P$513,MATCH($D285,'UPTD PPA KabKota'!$C$5:$C$513,FALSE))</f>
        <v>Sewa/Kontrak</v>
      </c>
      <c r="BH285" s="218" t="str">
        <f t="array" ref="BH285">INDEX('UPTD PPA KabKota'!Q$5:Q$513,MATCH($D285,'UPTD PPA KabKota'!$C$5:$C$513,FALSE))</f>
        <v/>
      </c>
      <c r="BI285" s="218" t="str">
        <f t="array" ref="BI285">INDEX('UPTD PPA KabKota'!R$5:R$513,MATCH($D285,'UPTD PPA KabKota'!$C$5:$C$513,FALSE))</f>
        <v>Tidak Ada</v>
      </c>
      <c r="BJ285" s="218" t="str">
        <f t="array" ref="BJ285">INDEX('UPTD PPA KabKota'!S$5:S$513,MATCH($D285,'UPTD PPA KabKota'!$C$5:$C$513,FALSE))</f>
        <v>Tidak Ada</v>
      </c>
      <c r="BK285" s="218" t="str">
        <f t="array" ref="BK285">INDEX('UPTD PPA KabKota'!T$5:T$513,MATCH($D285,'UPTD PPA KabKota'!$C$5:$C$513,FALSE))</f>
        <v>Tidak Ada</v>
      </c>
      <c r="BL285" s="218" t="str">
        <f t="array" ref="BL285">INDEX('UPTD PPA KabKota'!U$5:U$513,MATCH($D285,'UPTD PPA KabKota'!$C$5:$C$513,FALSE))</f>
        <v>Tidak Ada</v>
      </c>
      <c r="BM285" s="218" t="str">
        <f t="array" ref="BM285">INDEX('UPTD PPA KabKota'!V$5:V$513,MATCH($D285,'UPTD PPA KabKota'!$C$5:$C$513,FALSE))</f>
        <v>Tidak Ada</v>
      </c>
      <c r="BN285" s="218" t="str">
        <f t="array" ref="BN285">INDEX('UPTD PPA KabKota'!W$5:W$513,MATCH($D285,'UPTD PPA KabKota'!$C$5:$C$513,FALSE))</f>
        <v>Tidak Ada</v>
      </c>
      <c r="BO285" s="218" t="str">
        <f t="array" ref="BO285">INDEX('UPTD PPA KabKota'!X$5:X$513,MATCH($D285,'UPTD PPA KabKota'!$C$5:$C$513,FALSE))</f>
        <v>Tidak Ada</v>
      </c>
      <c r="BP285" s="218" t="str">
        <f t="array" ref="BP285">INDEX('UPTD PPA KabKota'!Y$5:Y$513,MATCH($D285,'UPTD PPA KabKota'!$C$5:$C$513,FALSE))</f>
        <v>Tidak Ada</v>
      </c>
      <c r="BQ285" s="218" t="str">
        <f t="array" ref="BQ285">INDEX('UPTD PPA KabKota'!Z$5:Z$513,MATCH($D285,'UPTD PPA KabKota'!$C$5:$C$513,FALSE))</f>
        <v>Tidak Ada</v>
      </c>
      <c r="BR285" s="218" t="str">
        <f t="array" ref="BR285">INDEX('UPTD PPA KabKota'!AA$5:AA$513,MATCH($D285,'UPTD PPA KabKota'!$C$5:$C$513,FALSE))</f>
        <v>Tidak Ada</v>
      </c>
      <c r="BS285" s="218" t="str">
        <f t="array" ref="BS285">INDEX('UPTD PPA KabKota'!AB$5:AB$513,MATCH($D285,'UPTD PPA KabKota'!$C$5:$C$513,FALSE))</f>
        <v>Tidak Ada</v>
      </c>
      <c r="BT285" s="218" t="str">
        <f t="array" ref="BT285">INDEX('UPTD PPA KabKota'!AC$5:AC$513,MATCH($D285,'UPTD PPA KabKota'!$C$5:$C$513,FALSE))</f>
        <v>Sudah</v>
      </c>
      <c r="BU285" s="218" t="str">
        <f t="array" ref="BU285">INDEX('UPTD PPA KabKota'!AD$5:AD$513,MATCH($D285,'UPTD PPA KabKota'!$C$5:$C$513,FALSE))</f>
        <v>Sudah</v>
      </c>
      <c r="BV285" s="218" t="str">
        <f t="array" ref="BV285">INDEX('UPTD PPA KabKota'!AE$5:AE$513,MATCH($D285,'UPTD PPA KabKota'!$C$5:$C$513,FALSE))</f>
        <v>Sudah</v>
      </c>
      <c r="BW285" s="218" t="str">
        <f t="array" ref="BW285">INDEX('UPTD PPA KabKota'!AF$5:AF$513,MATCH($D285,'UPTD PPA KabKota'!$C$5:$C$513,FALSE))</f>
        <v>Sudah</v>
      </c>
      <c r="BX285" s="218" t="str">
        <f t="array" ref="BX285">INDEX('UPTD PPA KabKota'!AG$5:AG$513,MATCH($D285,'UPTD PPA KabKota'!$C$5:$C$513,FALSE))</f>
        <v>Belum</v>
      </c>
      <c r="BY285" s="218" t="str">
        <f t="array" ref="BY285">INDEX('UPTD PPA KabKota'!AH$5:AH$513,MATCH($D285,'UPTD PPA KabKota'!$C$5:$C$513,FALSE))</f>
        <v>Sudah</v>
      </c>
      <c r="BZ285" s="218" t="str">
        <f t="array" ref="BZ285">INDEX('UPTD PPA KabKota'!AI$5:AI$513,MATCH($D285,'UPTD PPA KabKota'!$C$5:$C$513,FALSE))</f>
        <v>Belum</v>
      </c>
      <c r="CA285" s="218" t="str">
        <f t="array" ref="CA285">INDEX('UPTD PPA KabKota'!AJ$5:AJ$513,MATCH($D285,'UPTD PPA KabKota'!$C$5:$C$513,FALSE))</f>
        <v>Belum</v>
      </c>
      <c r="CB285" s="218" t="str">
        <f t="array" ref="CB285">INDEX('UPTD PPA KabKota'!AK$5:AK$513,MATCH($D285,'UPTD PPA KabKota'!$C$5:$C$513,FALSE))</f>
        <v>Belum</v>
      </c>
      <c r="CC285" s="218" t="str">
        <f t="array" ref="CC285">INDEX('UPTD PPA KabKota'!AL$5:AL$513,MATCH($D285,'UPTD PPA KabKota'!$C$5:$C$513,FALSE))</f>
        <v>Sudah</v>
      </c>
      <c r="CD285" s="218" t="str">
        <f t="array" ref="CD285">INDEX('UPTD PPA KabKota'!AM$5:AM$513,MATCH($D285,'UPTD PPA KabKota'!$C$5:$C$513,FALSE))</f>
        <v>Sudah</v>
      </c>
      <c r="CE285" s="218" t="str">
        <f t="array" ref="CE285">INDEX('UPTD PPA KabKota'!AN$5:AN$513,MATCH($D285,'UPTD PPA KabKota'!$C$5:$C$513,FALSE))</f>
        <v/>
      </c>
      <c r="CF285" s="218">
        <f t="array" ref="CF285">INDEX('UPTD PPA KabKota'!AO$5:AO$513,MATCH($D285,'UPTD PPA KabKota'!$C$5:$C$513,FALSE))</f>
        <v>157</v>
      </c>
      <c r="CG285" s="218" t="str">
        <f t="array" ref="CG285">INDEX('UPTD PPA KabKota'!AP$5:AP$513,MATCH($D285,'UPTD PPA KabKota'!$C$5:$C$513,FALSE))</f>
        <v>Seksual</v>
      </c>
      <c r="CH285" s="218" t="str">
        <f t="array" ref="CH285">INDEX('UPTD PPA KabKota'!AQ$5:AQ$513,MATCH($D285,'UPTD PPA KabKota'!$C$5:$C$513,FALSE))</f>
        <v/>
      </c>
      <c r="CI285" s="218" t="str">
        <f t="array" ref="CI285">INDEX('UPTD PPA KabKota'!AR$5:AR$513,MATCH($D285,'UPTD PPA KabKota'!$C$5:$C$513,FALSE))</f>
        <v/>
      </c>
      <c r="CJ285" s="218" t="str">
        <f t="array" ref="CJ285">INDEX('UPTD PPA KabKota'!AS$5:AS$513,MATCH($D285,'UPTD PPA KabKota'!$C$5:$C$513,FALSE))</f>
        <v>v</v>
      </c>
      <c r="CK285" s="218" t="str">
        <f t="array" ref="CK285">INDEX('UPTD PPA KabKota'!AT$5:AT$513,MATCH($D285,'UPTD PPA KabKota'!$C$5:$C$513,FALSE))</f>
        <v/>
      </c>
      <c r="CL285" s="218" t="str">
        <f t="array" ref="CL285">INDEX('UPTD PPA KabKota'!AU$5:AU$513,MATCH($D285,'UPTD PPA KabKota'!$C$5:$C$513,FALSE))</f>
        <v/>
      </c>
      <c r="CM285" s="218" t="str">
        <f t="array" ref="CM285">INDEX('UPTD PPA KabKota'!AV$5:AV$513,MATCH($D285,'UPTD PPA KabKota'!$C$5:$C$513,FALSE))</f>
        <v/>
      </c>
      <c r="CN285" s="218" t="str">
        <f t="array" ref="CN285">INDEX('UPTD PPA KabKota'!AW$5:AW$513,MATCH($D285,'UPTD PPA KabKota'!$C$5:$C$513,FALSE))</f>
        <v/>
      </c>
      <c r="CO285" s="218" t="str">
        <f t="array" ref="CO285">INDEX('UPTD PPA KabKota'!AX$5:AX$513,MATCH($D285,'UPTD PPA KabKota'!$C$5:$C$513,FALSE))</f>
        <v/>
      </c>
      <c r="CP285" s="218" t="str">
        <f t="array" ref="CP285">INDEX('UPTD PPA KabKota'!AY$5:AY$513,MATCH($D285,'UPTD PPA KabKota'!$C$5:$C$513,FALSE))</f>
        <v/>
      </c>
      <c r="CQ285" s="209" t="str">
        <f>IFERROR(__xludf.DUMMYFUNCTION("IF(ISBLANK($K285),"""",IF(REGEXMATCH($K285,""Peraturan""),""Ada"",IF(REGEXMATCH($K285,""Rekomendasi""),""Tidak Ada"", $K285)))
"),"Ada")</f>
        <v>Ada</v>
      </c>
      <c r="CR285" s="209" t="str">
        <f t="array" ref="CR285">index('UPTD PPA KabKota'!$BI$5:$BI$513,match($D285,'UPTD PPA KabKota'!$C$5:$C$513,false))</f>
        <v>Ada</v>
      </c>
      <c r="CS285" s="314" t="str">
        <f t="shared" si="46"/>
        <v>Ada</v>
      </c>
    </row>
    <row r="286">
      <c r="A286" s="334">
        <v>280.0</v>
      </c>
      <c r="B286" s="334">
        <v>5.0</v>
      </c>
      <c r="C286" s="311" t="s">
        <v>4772</v>
      </c>
      <c r="D286" s="312" t="s">
        <v>1970</v>
      </c>
      <c r="E286" s="315">
        <v>45689.0</v>
      </c>
      <c r="F286" s="218" t="str">
        <f t="array" ref="F286">INDEX('Ortala-KabKota'!F$2:F$415,MATCH($D286,'Ortala-KabKota'!$E$2:$E$415,FALSE))</f>
        <v/>
      </c>
      <c r="G286" s="218" t="str">
        <f t="array" ref="G286">INDEX('Ortala-KabKota'!G$2:G$415,MATCH($D286,'Ortala-KabKota'!$E$2:$E$415,FALSE))</f>
        <v/>
      </c>
      <c r="H286" s="218" t="str">
        <f t="array" ref="H286">INDEX('Ortala-KabKota'!H$2:H$415,MATCH($D286,'Ortala-KabKota'!$E$2:$E$415,FALSE))</f>
        <v/>
      </c>
      <c r="I286" s="218" t="str">
        <f t="array" ref="I286">INDEX('Ortala-KabKota'!I$2:I$415,MATCH($D286,'Ortala-KabKota'!$E$2:$E$415,FALSE))</f>
        <v/>
      </c>
      <c r="J286" s="218" t="str">
        <f t="array" ref="J286">INDEX('Ortala-KabKota'!J$2:J$415,MATCH($D286,'Ortala-KabKota'!$E$2:$E$415,FALSE))</f>
        <v>UPTD PPA</v>
      </c>
      <c r="K286" s="218" t="str">
        <f t="array" ref="K286">INDEX('Ortala-KabKota'!K$2:K$415,MATCH($D286,'Ortala-KabKota'!$E$2:$E$415,FALSE))</f>
        <v>Peraturan Walikota Nomor 31 Tahun 2022</v>
      </c>
      <c r="L286" s="218">
        <f t="array" ref="L286">INDEX('Ortala-KabKota'!L$2:L$415,MATCH($D286,'Ortala-KabKota'!$E$2:$E$415,FALSE))</f>
        <v>2022</v>
      </c>
      <c r="M286" s="218" t="str">
        <f t="array" ref="M286">INDEX('Ortala-KabKota'!M$2:M$415,MATCH($D286,'Ortala-KabKota'!$E$2:$E$415,FALSE))</f>
        <v>A</v>
      </c>
      <c r="N286" s="218" t="str">
        <f t="array" ref="N286">INDEX('Ortala-KabKota'!N$2:N$415,MATCH($D286,'Ortala-KabKota'!$E$2:$E$415,FALSE))</f>
        <v>Tito/ 087882307185</v>
      </c>
      <c r="O286" s="218" t="str">
        <f t="array" ref="O286">INDEX('Ortala-KabKota'!O$2:O$415,MATCH($D286,'Ortala-KabKota'!$E$2:$E$415,FALSE))</f>
        <v/>
      </c>
      <c r="P286" s="218" t="str">
        <f t="array" ref="P286">INDEX('Ortala-KabKota'!P$2:P$415,MATCH($D286,'Ortala-KabKota'!$E$2:$E$415,FALSE))</f>
        <v/>
      </c>
      <c r="Q286" s="218" t="str">
        <f t="array" ref="Q286">INDEX('Ortala-KabKota'!Q$2:Q$415,MATCH($D286,'Ortala-KabKota'!$E$2:$E$415,FALSE))</f>
        <v/>
      </c>
      <c r="R286" s="218" t="str">
        <f t="array" ref="R286">INDEX('Ortala-KabKota'!R$2:R$415,MATCH($D286,'Ortala-KabKota'!$E$2:$E$415,FALSE))</f>
        <v>MILIK SENDIRI</v>
      </c>
      <c r="S286" s="218" t="str">
        <f t="array" ref="S286">INDEX('Ortala-KabKota'!S$2:S$415,MATCH($D286,'Ortala-KabKota'!$E$2:$E$415,FALSE))</f>
        <v/>
      </c>
      <c r="T286" s="218" t="str">
        <f t="array" ref="T286">INDEX('Ortala-KabKota'!T$2:T$415,MATCH($D286,'Ortala-KabKota'!$E$2:$E$415,FALSE))</f>
        <v/>
      </c>
      <c r="U286" s="218" t="str">
        <f t="array" ref="U286">INDEX('Ortala-KabKota'!U$2:U$415,MATCH($D286,'Ortala-KabKota'!$E$2:$E$415,FALSE))</f>
        <v/>
      </c>
      <c r="V286" s="218" t="str">
        <f t="array" ref="V286">INDEX('Ortala-KabKota'!V$2:V$415,MATCH($D286,'Ortala-KabKota'!$E$2:$E$415,FALSE))</f>
        <v/>
      </c>
      <c r="W286" s="218" t="str">
        <f t="array" ref="W286">INDEX('Ortala-KabKota'!W$2:W$415,MATCH($D286,'Ortala-KabKota'!$E$2:$E$415,FALSE))</f>
        <v/>
      </c>
      <c r="X286" s="218" t="str">
        <f t="array" ref="X286">INDEX('Ortala-KabKota'!X$2:X$415,MATCH($D286,'Ortala-KabKota'!$E$2:$E$415,FALSE))</f>
        <v/>
      </c>
      <c r="Y286" s="218" t="str">
        <f t="array" ref="Y286">INDEX('Ortala-KabKota'!Y$2:Y$415,MATCH($D286,'Ortala-KabKota'!$E$2:$E$415,FALSE))</f>
        <v/>
      </c>
      <c r="Z286" s="218" t="str">
        <f t="array" ref="Z286">INDEX('Ortala-KabKota'!Z$2:Z$415,MATCH($D286,'Ortala-KabKota'!$E$2:$E$415,FALSE))</f>
        <v/>
      </c>
      <c r="AA286" s="218" t="str">
        <f t="array" ref="AA286">INDEX('Ortala-KabKota'!AA$2:AA$415,MATCH($D286,'Ortala-KabKota'!$E$2:$E$415,FALSE))</f>
        <v/>
      </c>
      <c r="AB286" s="218" t="str">
        <f t="array" ref="AB286">INDEX('Ortala-KabKota'!AB$2:AB$415,MATCH($D286,'Ortala-KabKota'!$E$2:$E$415,FALSE))</f>
        <v/>
      </c>
      <c r="AC286" s="218" t="str">
        <f t="array" ref="AC286">INDEX('Ortala-KabKota'!AC$2:AC$415,MATCH($D286,'Ortala-KabKota'!$E$2:$E$415,FALSE))</f>
        <v/>
      </c>
      <c r="AD286" s="218" t="str">
        <f t="array" ref="AD286">INDEX('Ortala-KabKota'!AD$2:AD$415,MATCH($D286,'Ortala-KabKota'!$E$2:$E$415,FALSE))</f>
        <v/>
      </c>
      <c r="AE286" s="218" t="str">
        <f t="array" ref="AE286">INDEX('Ortala-KabKota'!AE$2:AE$415,MATCH($D286,'Ortala-KabKota'!$E$2:$E$415,FALSE))</f>
        <v/>
      </c>
      <c r="AF286" s="218" t="str">
        <f t="array" ref="AF286">INDEX('Ortala-KabKota'!AF$2:AF$415,MATCH($D286,'Ortala-KabKota'!$E$2:$E$415,FALSE))</f>
        <v/>
      </c>
      <c r="AG286" s="218" t="str">
        <f t="array" ref="AG286">INDEX('Ortala-KabKota'!AG$2:AG$415,MATCH($D286,'Ortala-KabKota'!$E$2:$E$415,FALSE))</f>
        <v/>
      </c>
      <c r="AH286" s="218" t="str">
        <f t="array" ref="AH286">INDEX('Ortala-KabKota'!AH$2:AH$415,MATCH($D286,'Ortala-KabKota'!$E$2:$E$415,FALSE))</f>
        <v/>
      </c>
      <c r="AI286" s="218" t="str">
        <f t="array" ref="AI286">INDEX('Ortala-KabKota'!AI$2:AI$415,MATCH($D286,'Ortala-KabKota'!$E$2:$E$415,FALSE))</f>
        <v/>
      </c>
      <c r="AJ286" s="218" t="str">
        <f t="array" ref="AJ286">INDEX('Ortala-KabKota'!AJ$2:AJ$415,MATCH($D286,'Ortala-KabKota'!$E$2:$E$415,FALSE))</f>
        <v/>
      </c>
      <c r="AK286" s="218" t="str">
        <f t="array" ref="AK286">INDEX('Ortala-KabKota'!AK$2:AK$415,MATCH($D286,'Ortala-KabKota'!$E$2:$E$415,FALSE))</f>
        <v/>
      </c>
      <c r="AL286" s="218" t="str">
        <f t="array" ref="AL286">INDEX('Ortala-KabKota'!AL$2:AL$415,MATCH($D286,'Ortala-KabKota'!$E$2:$E$415,FALSE))</f>
        <v/>
      </c>
      <c r="AM286" s="218" t="str">
        <f t="array" ref="AM286">INDEX('Ortala-KabKota'!AM$2:AM$415,MATCH($D286,'Ortala-KabKota'!$E$2:$E$415,FALSE))</f>
        <v/>
      </c>
      <c r="AN286" s="218" t="str">
        <f t="array" ref="AN286">INDEX('Ortala-KabKota'!AN$2:AN$415,MATCH($D286,'Ortala-KabKota'!$E$2:$E$415,FALSE))</f>
        <v/>
      </c>
      <c r="AO286" s="218" t="str">
        <f t="array" ref="AO286">INDEX('Ortala-KabKota'!AO$2:AO$415,MATCH($D286,'Ortala-KabKota'!$E$2:$E$415,FALSE))</f>
        <v/>
      </c>
      <c r="AP286" s="218" t="str">
        <f t="array" ref="AP286">INDEX('Ortala-KabKota'!AP$2:AP$415,MATCH($D286,'Ortala-KabKota'!$E$2:$E$415,FALSE))</f>
        <v/>
      </c>
      <c r="AQ286" s="218" t="str">
        <f t="array" ref="AQ286">INDEX('Ortala-KabKota'!AQ$2:AQ$415,MATCH($D286,'Ortala-KabKota'!$E$2:$E$415,FALSE))</f>
        <v/>
      </c>
      <c r="AR286" s="218" t="str">
        <f t="array" ref="AR286">INDEX('Ortala-KabKota'!AR$2:AR$415,MATCH($D286,'Ortala-KabKota'!$E$2:$E$415,FALSE))</f>
        <v/>
      </c>
      <c r="AS286" s="218" t="str">
        <f t="array" ref="AS286">INDEX('Ortala-KabKota'!AS$2:AS$415,MATCH($D286,'Ortala-KabKota'!$E$2:$E$415,FALSE))</f>
        <v/>
      </c>
      <c r="AT286" s="218" t="str">
        <f t="array" ref="AT286">INDEX('Ortala-KabKota'!AT$2:AT$415,MATCH($D286,'Ortala-KabKota'!$E$2:$E$415,FALSE))</f>
        <v/>
      </c>
      <c r="AU286" s="218" t="str">
        <f t="array" ref="AU286">INDEX('UPTD PPA KabKota'!D$5:D$513,MATCH($D286,'UPTD PPA KabKota'!$C$5:$C$513,FALSE))</f>
        <v>TITTO CHAIRIL YUSTIADI, SH</v>
      </c>
      <c r="AV286" s="218" t="str">
        <f t="array" ref="AV286">INDEX('UPTD PPA KabKota'!E$5:E$513,MATCH($D286,'UPTD PPA KabKota'!$C$5:$C$513,FALSE))</f>
        <v>Gedung Nyi Mas Melati, Lantai Dasar, Jl. Daan Mogot No. 59, Sukarasa, Kota Tangerang</v>
      </c>
      <c r="AW286" s="218">
        <f t="array" ref="AW286">INDEX('UPTD PPA KabKota'!F$5:F$513,MATCH($D286,'UPTD PPA KabKota'!$C$5:$C$513,FALSE))</f>
        <v>81917052597</v>
      </c>
      <c r="AX286" s="218" t="str">
        <f t="array" ref="AX286">INDEX('UPTD PPA KabKota'!G$5:G$513,MATCH($D286,'UPTD PPA KabKota'!$C$5:$C$513,FALSE))</f>
        <v>081917052597</v>
      </c>
      <c r="AY286" s="218" t="str">
        <f t="array" ref="AY286">INDEX('UPTD PPA KabKota'!H$5:H$513,MATCH($D286,'UPTD PPA KabKota'!$C$5:$C$513,FALSE))</f>
        <v>UPTD PPA</v>
      </c>
      <c r="AZ286" s="218" t="str">
        <f t="array" ref="AZ286">INDEX('UPTD PPA KabKota'!I$5:I$513,MATCH($D286,'UPTD PPA KabKota'!$C$5:$C$513,FALSE))</f>
        <v>Peraturan Walikota Tangerang Nomor 31 Tahun 2022</v>
      </c>
      <c r="BA286" s="218">
        <f t="array" ref="BA286">INDEX('UPTD PPA KabKota'!J$5:J$513,MATCH($D286,'UPTD PPA KabKota'!$C$5:$C$513,FALSE))</f>
        <v>2022</v>
      </c>
      <c r="BB286" s="218" t="str">
        <f t="array" ref="BB286">INDEX('UPTD PPA KabKota'!K$5:K$513,MATCH($D286,'UPTD PPA KabKota'!$C$5:$C$513,FALSE))</f>
        <v>A</v>
      </c>
      <c r="BC286" s="218" t="str">
        <f t="array" ref="BC286">INDEX('UPTD PPA KabKota'!L$5:L$513,MATCH($D286,'UPTD PPA KabKota'!$C$5:$C$513,FALSE))</f>
        <v>TITTO CHAIRIL YUSTIADI, SH/081387045092</v>
      </c>
      <c r="BD286" s="218" t="str">
        <f t="array" ref="BD286">INDEX('UPTD PPA KabKota'!M$5:M$513,MATCH($D286,'UPTD PPA KabKota'!$C$5:$C$513,FALSE))</f>
        <v>tittoyustiadi@gmail.com</v>
      </c>
      <c r="BE286" s="218" t="str">
        <f t="array" ref="BE286">INDEX('UPTD PPA KabKota'!N$5:N$513,MATCH($D286,'UPTD PPA KabKota'!$C$5:$C$513,FALSE))</f>
        <v>Kepala UPTD, Kasubag TU</v>
      </c>
      <c r="BF286" s="218" t="str">
        <f t="array" ref="BF286">INDEX('UPTD PPA KabKota'!O$5:O$513,MATCH($D286,'UPTD PPA KabKota'!$C$5:$C$513,FALSE))</f>
        <v>Mandiri</v>
      </c>
      <c r="BG286" s="218" t="str">
        <f t="array" ref="BG286">INDEX('UPTD PPA KabKota'!P$5:P$513,MATCH($D286,'UPTD PPA KabKota'!$C$5:$C$513,FALSE))</f>
        <v>Sewa/Kontrak</v>
      </c>
      <c r="BH286" s="218" t="str">
        <f t="array" ref="BH286">INDEX('UPTD PPA KabKota'!Q$5:Q$513,MATCH($D286,'UPTD PPA KabKota'!$C$5:$C$513,FALSE))</f>
        <v>Gedung Milik Pemda Kota Tangerang, Kantor UPTD PPA berada dilantai dasar menyatu dengan Kantor TP PKK Kota Tangerang</v>
      </c>
      <c r="BI286" s="218" t="str">
        <f t="array" ref="BI286">INDEX('UPTD PPA KabKota'!R$5:R$513,MATCH($D286,'UPTD PPA KabKota'!$C$5:$C$513,FALSE))</f>
        <v>Tidak Ada</v>
      </c>
      <c r="BJ286" s="218" t="str">
        <f t="array" ref="BJ286">INDEX('UPTD PPA KabKota'!S$5:S$513,MATCH($D286,'UPTD PPA KabKota'!$C$5:$C$513,FALSE))</f>
        <v>Tidak Ada</v>
      </c>
      <c r="BK286" s="218" t="str">
        <f t="array" ref="BK286">INDEX('UPTD PPA KabKota'!T$5:T$513,MATCH($D286,'UPTD PPA KabKota'!$C$5:$C$513,FALSE))</f>
        <v>Tidak Ada</v>
      </c>
      <c r="BL286" s="218" t="str">
        <f t="array" ref="BL286">INDEX('UPTD PPA KabKota'!U$5:U$513,MATCH($D286,'UPTD PPA KabKota'!$C$5:$C$513,FALSE))</f>
        <v>Ada</v>
      </c>
      <c r="BM286" s="218" t="str">
        <f t="array" ref="BM286">INDEX('UPTD PPA KabKota'!V$5:V$513,MATCH($D286,'UPTD PPA KabKota'!$C$5:$C$513,FALSE))</f>
        <v>Tidak Ada</v>
      </c>
      <c r="BN286" s="218" t="str">
        <f t="array" ref="BN286">INDEX('UPTD PPA KabKota'!W$5:W$513,MATCH($D286,'UPTD PPA KabKota'!$C$5:$C$513,FALSE))</f>
        <v>Ada</v>
      </c>
      <c r="BO286" s="218" t="str">
        <f t="array" ref="BO286">INDEX('UPTD PPA KabKota'!X$5:X$513,MATCH($D286,'UPTD PPA KabKota'!$C$5:$C$513,FALSE))</f>
        <v>Tidak Ada</v>
      </c>
      <c r="BP286" s="218" t="str">
        <f t="array" ref="BP286">INDEX('UPTD PPA KabKota'!Y$5:Y$513,MATCH($D286,'UPTD PPA KabKota'!$C$5:$C$513,FALSE))</f>
        <v>Tidak Ada</v>
      </c>
      <c r="BQ286" s="218" t="str">
        <f t="array" ref="BQ286">INDEX('UPTD PPA KabKota'!Z$5:Z$513,MATCH($D286,'UPTD PPA KabKota'!$C$5:$C$513,FALSE))</f>
        <v>Ada</v>
      </c>
      <c r="BR286" s="218" t="str">
        <f t="array" ref="BR286">INDEX('UPTD PPA KabKota'!AA$5:AA$513,MATCH($D286,'UPTD PPA KabKota'!$C$5:$C$513,FALSE))</f>
        <v>Tidak Ada</v>
      </c>
      <c r="BS286" s="218" t="str">
        <f t="array" ref="BS286">INDEX('UPTD PPA KabKota'!AB$5:AB$513,MATCH($D286,'UPTD PPA KabKota'!$C$5:$C$513,FALSE))</f>
        <v>Tidak Ada</v>
      </c>
      <c r="BT286" s="218" t="str">
        <f t="array" ref="BT286">INDEX('UPTD PPA KabKota'!AC$5:AC$513,MATCH($D286,'UPTD PPA KabKota'!$C$5:$C$513,FALSE))</f>
        <v>Sudah</v>
      </c>
      <c r="BU286" s="218" t="str">
        <f t="array" ref="BU286">INDEX('UPTD PPA KabKota'!AD$5:AD$513,MATCH($D286,'UPTD PPA KabKota'!$C$5:$C$513,FALSE))</f>
        <v>Sudah</v>
      </c>
      <c r="BV286" s="218" t="str">
        <f t="array" ref="BV286">INDEX('UPTD PPA KabKota'!AE$5:AE$513,MATCH($D286,'UPTD PPA KabKota'!$C$5:$C$513,FALSE))</f>
        <v>Sudah</v>
      </c>
      <c r="BW286" s="218" t="str">
        <f t="array" ref="BW286">INDEX('UPTD PPA KabKota'!AF$5:AF$513,MATCH($D286,'UPTD PPA KabKota'!$C$5:$C$513,FALSE))</f>
        <v>Sudah</v>
      </c>
      <c r="BX286" s="218" t="str">
        <f t="array" ref="BX286">INDEX('UPTD PPA KabKota'!AG$5:AG$513,MATCH($D286,'UPTD PPA KabKota'!$C$5:$C$513,FALSE))</f>
        <v>Sudah</v>
      </c>
      <c r="BY286" s="218" t="str">
        <f t="array" ref="BY286">INDEX('UPTD PPA KabKota'!AH$5:AH$513,MATCH($D286,'UPTD PPA KabKota'!$C$5:$C$513,FALSE))</f>
        <v>Sudah</v>
      </c>
      <c r="BZ286" s="218" t="str">
        <f t="array" ref="BZ286">INDEX('UPTD PPA KabKota'!AI$5:AI$513,MATCH($D286,'UPTD PPA KabKota'!$C$5:$C$513,FALSE))</f>
        <v>Belum</v>
      </c>
      <c r="CA286" s="218" t="str">
        <f t="array" ref="CA286">INDEX('UPTD PPA KabKota'!AJ$5:AJ$513,MATCH($D286,'UPTD PPA KabKota'!$C$5:$C$513,FALSE))</f>
        <v>Sudah</v>
      </c>
      <c r="CB286" s="218" t="str">
        <f t="array" ref="CB286">INDEX('UPTD PPA KabKota'!AK$5:AK$513,MATCH($D286,'UPTD PPA KabKota'!$C$5:$C$513,FALSE))</f>
        <v>Sudah</v>
      </c>
      <c r="CC286" s="218" t="str">
        <f t="array" ref="CC286">INDEX('UPTD PPA KabKota'!AL$5:AL$513,MATCH($D286,'UPTD PPA KabKota'!$C$5:$C$513,FALSE))</f>
        <v>Sudah</v>
      </c>
      <c r="CD286" s="218" t="str">
        <f t="array" ref="CD286">INDEX('UPTD PPA KabKota'!AM$5:AM$513,MATCH($D286,'UPTD PPA KabKota'!$C$5:$C$513,FALSE))</f>
        <v>Sudah</v>
      </c>
      <c r="CE286" s="218" t="str">
        <f t="array" ref="CE286">INDEX('UPTD PPA KabKota'!AN$5:AN$513,MATCH($D286,'UPTD PPA KabKota'!$C$5:$C$513,FALSE))</f>
        <v/>
      </c>
      <c r="CF286" s="218">
        <f t="array" ref="CF286">INDEX('UPTD PPA KabKota'!AO$5:AO$513,MATCH($D286,'UPTD PPA KabKota'!$C$5:$C$513,FALSE))</f>
        <v>344</v>
      </c>
      <c r="CG286" s="218" t="str">
        <f t="array" ref="CG286">INDEX('UPTD PPA KabKota'!AP$5:AP$513,MATCH($D286,'UPTD PPA KabKota'!$C$5:$C$513,FALSE))</f>
        <v>Kekerasan Fisik (KDRT)</v>
      </c>
      <c r="CH286" s="218" t="str">
        <f t="array" ref="CH286">INDEX('UPTD PPA KabKota'!AQ$5:AQ$513,MATCH($D286,'UPTD PPA KabKota'!$C$5:$C$513,FALSE))</f>
        <v/>
      </c>
      <c r="CI286" s="218" t="str">
        <f t="array" ref="CI286">INDEX('UPTD PPA KabKota'!AR$5:AR$513,MATCH($D286,'UPTD PPA KabKota'!$C$5:$C$513,FALSE))</f>
        <v/>
      </c>
      <c r="CJ286" s="218" t="str">
        <f t="array" ref="CJ286">INDEX('UPTD PPA KabKota'!AS$5:AS$513,MATCH($D286,'UPTD PPA KabKota'!$C$5:$C$513,FALSE))</f>
        <v/>
      </c>
      <c r="CK286" s="218" t="str">
        <f t="array" ref="CK286">INDEX('UPTD PPA KabKota'!AT$5:AT$513,MATCH($D286,'UPTD PPA KabKota'!$C$5:$C$513,FALSE))</f>
        <v/>
      </c>
      <c r="CL286" s="218" t="str">
        <f t="array" ref="CL286">INDEX('UPTD PPA KabKota'!AU$5:AU$513,MATCH($D286,'UPTD PPA KabKota'!$C$5:$C$513,FALSE))</f>
        <v/>
      </c>
      <c r="CM286" s="218" t="str">
        <f t="array" ref="CM286">INDEX('UPTD PPA KabKota'!AV$5:AV$513,MATCH($D286,'UPTD PPA KabKota'!$C$5:$C$513,FALSE))</f>
        <v/>
      </c>
      <c r="CN286" s="218" t="str">
        <f t="array" ref="CN286">INDEX('UPTD PPA KabKota'!AW$5:AW$513,MATCH($D286,'UPTD PPA KabKota'!$C$5:$C$513,FALSE))</f>
        <v>v</v>
      </c>
      <c r="CO286" s="218" t="str">
        <f t="array" ref="CO286">INDEX('UPTD PPA KabKota'!AX$5:AX$513,MATCH($D286,'UPTD PPA KabKota'!$C$5:$C$513,FALSE))</f>
        <v/>
      </c>
      <c r="CP286" s="218" t="str">
        <f t="array" ref="CP286">INDEX('UPTD PPA KabKota'!AY$5:AY$513,MATCH($D286,'UPTD PPA KabKota'!$C$5:$C$513,FALSE))</f>
        <v/>
      </c>
      <c r="CQ286" s="209" t="str">
        <f>IFERROR(__xludf.DUMMYFUNCTION("IF(ISBLANK($K286),"""",IF(REGEXMATCH($K286,""Peraturan""),""Ada"",IF(REGEXMATCH($K286,""Rekomendasi""),""Tidak Ada"", $K286)))
"),"Ada")</f>
        <v>Ada</v>
      </c>
      <c r="CR286" s="209" t="str">
        <f t="array" ref="CR286">index('UPTD PPA KabKota'!$BI$5:$BI$513,match($D286,'UPTD PPA KabKota'!$C$5:$C$513,false))</f>
        <v>Ada</v>
      </c>
      <c r="CS286" s="314" t="str">
        <f t="shared" si="46"/>
        <v>Ada</v>
      </c>
    </row>
    <row r="287">
      <c r="A287" s="334">
        <v>281.0</v>
      </c>
      <c r="B287" s="334">
        <v>6.0</v>
      </c>
      <c r="C287" s="311" t="s">
        <v>4772</v>
      </c>
      <c r="D287" s="312" t="s">
        <v>1915</v>
      </c>
      <c r="E287" s="315">
        <v>45748.0</v>
      </c>
      <c r="F287" s="218" t="str">
        <f t="array" ref="F287">INDEX('Ortala-KabKota'!F$2:F$415,MATCH($D287,'Ortala-KabKota'!$E$2:$E$415,FALSE))</f>
        <v>Omeh/ 0818659032</v>
      </c>
      <c r="G287" s="218" t="str">
        <f t="array" ref="G287">INDEX('Ortala-KabKota'!G$2:G$415,MATCH($D287,'Ortala-KabKota'!$E$2:$E$415,FALSE))</f>
        <v>Link. Ketileng Timur No 27, RT 001/001, Kel. Ketileng, Kec. Cilegon, Kota Cilegon, Banten.</v>
      </c>
      <c r="H287" s="218" t="str">
        <f t="array" ref="H287">INDEX('Ortala-KabKota'!H$2:H$415,MATCH($D287,'Ortala-KabKota'!$E$2:$E$415,FALSE))</f>
        <v>087808039299</v>
      </c>
      <c r="I287" s="218" t="str">
        <f t="array" ref="I287">INDEX('Ortala-KabKota'!I$2:I$415,MATCH($D287,'Ortala-KabKota'!$E$2:$E$415,FALSE))</f>
        <v>087808039299</v>
      </c>
      <c r="J287" s="218" t="str">
        <f t="array" ref="J287">INDEX('Ortala-KabKota'!J$2:J$415,MATCH($D287,'Ortala-KabKota'!$E$2:$E$415,FALSE))</f>
        <v>UPTD PPA</v>
      </c>
      <c r="K287" s="218" t="str">
        <f t="array" ref="K287">INDEX('Ortala-KabKota'!K$2:K$415,MATCH($D287,'Ortala-KabKota'!$E$2:$E$415,FALSE))</f>
        <v>Peraturan Walikota Cilegon Nomor 18 Tahun 2019</v>
      </c>
      <c r="L287" s="218">
        <f t="array" ref="L287">INDEX('Ortala-KabKota'!L$2:L$415,MATCH($D287,'Ortala-KabKota'!$E$2:$E$415,FALSE))</f>
        <v>2019</v>
      </c>
      <c r="M287" s="218" t="str">
        <f t="array" ref="M287">INDEX('Ortala-KabKota'!M$2:M$415,MATCH($D287,'Ortala-KabKota'!$E$2:$E$415,FALSE))</f>
        <v>A</v>
      </c>
      <c r="N287" s="218" t="str">
        <f t="array" ref="N287">INDEX('Ortala-KabKota'!N$2:N$415,MATCH($D287,'Ortala-KabKota'!$E$2:$E$415,FALSE))</f>
        <v/>
      </c>
      <c r="O287" s="218" t="str">
        <f t="array" ref="O287">INDEX('Ortala-KabKota'!O$2:O$415,MATCH($D287,'Ortala-KabKota'!$E$2:$E$415,FALSE))</f>
        <v>uptdppacilegon@gmail.com</v>
      </c>
      <c r="P287" s="218" t="str">
        <f t="array" ref="P287">INDEX('Ortala-KabKota'!P$2:P$415,MATCH($D287,'Ortala-KabKota'!$E$2:$E$415,FALSE))</f>
        <v>KaUPTD, Kasubag TU, TU, Unit Layanan Pengaduan Masyarakat, Unit Layanan Penjangkauan Korban, Unit Layanan Manajemen Kasus, Unit Layanan Penampungan Sementara, Unit Pelayanan Mediasi, Unit Layanan Pendampingan, Tenaga Ahli, Relawan, Operator Molin, Operator Simanis dan Operator Simfoni</v>
      </c>
      <c r="Q287" s="218" t="str">
        <f t="array" ref="Q287">INDEX('Ortala-KabKota'!Q$2:Q$415,MATCH($D287,'Ortala-KabKota'!$E$2:$E$415,FALSE))</f>
        <v/>
      </c>
      <c r="R287" s="218" t="str">
        <f t="array" ref="R287">INDEX('Ortala-KabKota'!R$2:R$415,MATCH($D287,'Ortala-KabKota'!$E$2:$E$415,FALSE))</f>
        <v>MILIK SENDIRI</v>
      </c>
      <c r="S287" s="218" t="str">
        <f t="array" ref="S287">INDEX('Ortala-KabKota'!S$2:S$415,MATCH($D287,'Ortala-KabKota'!$E$2:$E$415,FALSE))</f>
        <v/>
      </c>
      <c r="T287" s="218" t="str">
        <f t="array" ref="T287">INDEX('Ortala-KabKota'!T$2:T$415,MATCH($D287,'Ortala-KabKota'!$E$2:$E$415,FALSE))</f>
        <v/>
      </c>
      <c r="U287" s="218" t="str">
        <f t="array" ref="U287">INDEX('Ortala-KabKota'!U$2:U$415,MATCH($D287,'Ortala-KabKota'!$E$2:$E$415,FALSE))</f>
        <v/>
      </c>
      <c r="V287" s="218" t="str">
        <f t="array" ref="V287">INDEX('Ortala-KabKota'!V$2:V$415,MATCH($D287,'Ortala-KabKota'!$E$2:$E$415,FALSE))</f>
        <v/>
      </c>
      <c r="W287" s="218" t="str">
        <f t="array" ref="W287">INDEX('Ortala-KabKota'!W$2:W$415,MATCH($D287,'Ortala-KabKota'!$E$2:$E$415,FALSE))</f>
        <v/>
      </c>
      <c r="X287" s="218" t="str">
        <f t="array" ref="X287">INDEX('Ortala-KabKota'!X$2:X$415,MATCH($D287,'Ortala-KabKota'!$E$2:$E$415,FALSE))</f>
        <v/>
      </c>
      <c r="Y287" s="218" t="str">
        <f t="array" ref="Y287">INDEX('Ortala-KabKota'!Y$2:Y$415,MATCH($D287,'Ortala-KabKota'!$E$2:$E$415,FALSE))</f>
        <v/>
      </c>
      <c r="Z287" s="218" t="str">
        <f t="array" ref="Z287">INDEX('Ortala-KabKota'!Z$2:Z$415,MATCH($D287,'Ortala-KabKota'!$E$2:$E$415,FALSE))</f>
        <v/>
      </c>
      <c r="AA287" s="218" t="str">
        <f t="array" ref="AA287">INDEX('Ortala-KabKota'!AA$2:AA$415,MATCH($D287,'Ortala-KabKota'!$E$2:$E$415,FALSE))</f>
        <v/>
      </c>
      <c r="AB287" s="218" t="str">
        <f t="array" ref="AB287">INDEX('Ortala-KabKota'!AB$2:AB$415,MATCH($D287,'Ortala-KabKota'!$E$2:$E$415,FALSE))</f>
        <v/>
      </c>
      <c r="AC287" s="218" t="str">
        <f t="array" ref="AC287">INDEX('Ortala-KabKota'!AC$2:AC$415,MATCH($D287,'Ortala-KabKota'!$E$2:$E$415,FALSE))</f>
        <v/>
      </c>
      <c r="AD287" s="218" t="str">
        <f t="array" ref="AD287">INDEX('Ortala-KabKota'!AD$2:AD$415,MATCH($D287,'Ortala-KabKota'!$E$2:$E$415,FALSE))</f>
        <v/>
      </c>
      <c r="AE287" s="218" t="str">
        <f t="array" ref="AE287">INDEX('Ortala-KabKota'!AE$2:AE$415,MATCH($D287,'Ortala-KabKota'!$E$2:$E$415,FALSE))</f>
        <v/>
      </c>
      <c r="AF287" s="218" t="str">
        <f t="array" ref="AF287">INDEX('Ortala-KabKota'!AF$2:AF$415,MATCH($D287,'Ortala-KabKota'!$E$2:$E$415,FALSE))</f>
        <v/>
      </c>
      <c r="AG287" s="218" t="str">
        <f t="array" ref="AG287">INDEX('Ortala-KabKota'!AG$2:AG$415,MATCH($D287,'Ortala-KabKota'!$E$2:$E$415,FALSE))</f>
        <v/>
      </c>
      <c r="AH287" s="218" t="str">
        <f t="array" ref="AH287">INDEX('Ortala-KabKota'!AH$2:AH$415,MATCH($D287,'Ortala-KabKota'!$E$2:$E$415,FALSE))</f>
        <v/>
      </c>
      <c r="AI287" s="218" t="str">
        <f t="array" ref="AI287">INDEX('Ortala-KabKota'!AI$2:AI$415,MATCH($D287,'Ortala-KabKota'!$E$2:$E$415,FALSE))</f>
        <v/>
      </c>
      <c r="AJ287" s="218" t="str">
        <f t="array" ref="AJ287">INDEX('Ortala-KabKota'!AJ$2:AJ$415,MATCH($D287,'Ortala-KabKota'!$E$2:$E$415,FALSE))</f>
        <v/>
      </c>
      <c r="AK287" s="218" t="str">
        <f t="array" ref="AK287">INDEX('Ortala-KabKota'!AK$2:AK$415,MATCH($D287,'Ortala-KabKota'!$E$2:$E$415,FALSE))</f>
        <v/>
      </c>
      <c r="AL287" s="218" t="str">
        <f t="array" ref="AL287">INDEX('Ortala-KabKota'!AL$2:AL$415,MATCH($D287,'Ortala-KabKota'!$E$2:$E$415,FALSE))</f>
        <v/>
      </c>
      <c r="AM287" s="218" t="str">
        <f t="array" ref="AM287">INDEX('Ortala-KabKota'!AM$2:AM$415,MATCH($D287,'Ortala-KabKota'!$E$2:$E$415,FALSE))</f>
        <v/>
      </c>
      <c r="AN287" s="218" t="str">
        <f t="array" ref="AN287">INDEX('Ortala-KabKota'!AN$2:AN$415,MATCH($D287,'Ortala-KabKota'!$E$2:$E$415,FALSE))</f>
        <v/>
      </c>
      <c r="AO287" s="218" t="str">
        <f t="array" ref="AO287">INDEX('Ortala-KabKota'!AO$2:AO$415,MATCH($D287,'Ortala-KabKota'!$E$2:$E$415,FALSE))</f>
        <v/>
      </c>
      <c r="AP287" s="218" t="str">
        <f t="array" ref="AP287">INDEX('Ortala-KabKota'!AP$2:AP$415,MATCH($D287,'Ortala-KabKota'!$E$2:$E$415,FALSE))</f>
        <v/>
      </c>
      <c r="AQ287" s="218">
        <f t="array" ref="AQ287">INDEX('Ortala-KabKota'!AQ$2:AQ$415,MATCH($D287,'Ortala-KabKota'!$E$2:$E$415,FALSE))</f>
        <v>1</v>
      </c>
      <c r="AR287" s="218" t="str">
        <f t="array" ref="AR287">INDEX('Ortala-KabKota'!AR$2:AR$415,MATCH($D287,'Ortala-KabKota'!$E$2:$E$415,FALSE))</f>
        <v/>
      </c>
      <c r="AS287" s="218" t="str">
        <f t="array" ref="AS287">INDEX('Ortala-KabKota'!AS$2:AS$415,MATCH($D287,'Ortala-KabKota'!$E$2:$E$415,FALSE))</f>
        <v/>
      </c>
      <c r="AT287" s="218" t="str">
        <f t="array" ref="AT287">INDEX('Ortala-KabKota'!AT$2:AT$415,MATCH($D287,'Ortala-KabKota'!$E$2:$E$415,FALSE))</f>
        <v/>
      </c>
      <c r="AU287" s="218" t="str">
        <f t="array" ref="AU287">INDEX('UPTD PPA KabKota'!D$5:D$513,MATCH($D287,'UPTD PPA KabKota'!$C$5:$C$513,FALSE))</f>
        <v>Omah/ 0818659032</v>
      </c>
      <c r="AV287" s="218" t="str">
        <f t="array" ref="AV287">INDEX('UPTD PPA KabKota'!E$5:E$513,MATCH($D287,'UPTD PPA KabKota'!$C$5:$C$513,FALSE))</f>
        <v>Jl. H. Enggus Arja No.65 Kelurahan Citangkil Kecamatan Citangkil Kota Cilegon</v>
      </c>
      <c r="AW287" s="218" t="str">
        <f t="array" ref="AW287">INDEX('UPTD PPA KabKota'!F$5:F$513,MATCH($D287,'UPTD PPA KabKota'!$C$5:$C$513,FALSE))</f>
        <v>087808039299</v>
      </c>
      <c r="AX287" s="218" t="str">
        <f t="array" ref="AX287">INDEX('UPTD PPA KabKota'!G$5:G$513,MATCH($D287,'UPTD PPA KabKota'!$C$5:$C$513,FALSE))</f>
        <v>087808039299</v>
      </c>
      <c r="AY287" s="218" t="str">
        <f t="array" ref="AY287">INDEX('UPTD PPA KabKota'!H$5:H$513,MATCH($D287,'UPTD PPA KabKota'!$C$5:$C$513,FALSE))</f>
        <v>UPTD PPA</v>
      </c>
      <c r="AZ287" s="218" t="str">
        <f t="array" ref="AZ287">INDEX('UPTD PPA KabKota'!I$5:I$513,MATCH($D287,'UPTD PPA KabKota'!$C$5:$C$513,FALSE))</f>
        <v>Peraturan Walikota Cilegon Nomor 18 Tahun 2019</v>
      </c>
      <c r="BA287" s="218">
        <f t="array" ref="BA287">INDEX('UPTD PPA KabKota'!J$5:J$513,MATCH($D287,'UPTD PPA KabKota'!$C$5:$C$513,FALSE))</f>
        <v>2019</v>
      </c>
      <c r="BB287" s="218" t="str">
        <f t="array" ref="BB287">INDEX('UPTD PPA KabKota'!K$5:K$513,MATCH($D287,'UPTD PPA KabKota'!$C$5:$C$513,FALSE))</f>
        <v>A</v>
      </c>
      <c r="BC287" s="218" t="str">
        <f t="array" ref="BC287">INDEX('UPTD PPA KabKota'!L$5:L$513,MATCH($D287,'UPTD PPA KabKota'!$C$5:$C$513,FALSE))</f>
        <v/>
      </c>
      <c r="BD287" s="316" t="str">
        <f t="array" ref="BD287">INDEX('UPTD PPA KabKota'!M$5:M$513,MATCH($D287,'UPTD PPA KabKota'!$C$5:$C$513,FALSE))</f>
        <v>uptdppacilegon@gmail.com</v>
      </c>
      <c r="BE287" s="218" t="str">
        <f t="array" ref="BE287">INDEX('UPTD PPA KabKota'!N$5:N$513,MATCH($D287,'UPTD PPA KabKota'!$C$5:$C$513,FALSE))</f>
        <v>1. Kepala UPTD
2. Kasubag TU</v>
      </c>
      <c r="BF287" s="218" t="str">
        <f t="array" ref="BF287">INDEX('UPTD PPA KabKota'!O$5:O$513,MATCH($D287,'UPTD PPA KabKota'!$C$5:$C$513,FALSE))</f>
        <v>ADA MILIK PEMDA</v>
      </c>
      <c r="BG287" s="218" t="str">
        <f t="array" ref="BG287">INDEX('UPTD PPA KabKota'!P$5:P$513,MATCH($D287,'UPTD PPA KabKota'!$C$5:$C$513,FALSE))</f>
        <v>MILIK SENDIRI</v>
      </c>
      <c r="BH287" s="218" t="str">
        <f t="array" ref="BH287">INDEX('UPTD PPA KabKota'!Q$5:Q$513,MATCH($D287,'UPTD PPA KabKota'!$C$5:$C$513,FALSE))</f>
        <v>Pemerintah Daerah</v>
      </c>
      <c r="BI287" s="218" t="str">
        <f t="array" ref="BI287">INDEX('UPTD PPA KabKota'!R$5:R$513,MATCH($D287,'UPTD PPA KabKota'!$C$5:$C$513,FALSE))</f>
        <v>Ada</v>
      </c>
      <c r="BJ287" s="218" t="str">
        <f t="array" ref="BJ287">INDEX('UPTD PPA KabKota'!S$5:S$513,MATCH($D287,'UPTD PPA KabKota'!$C$5:$C$513,FALSE))</f>
        <v>Tidak Ada</v>
      </c>
      <c r="BK287" s="218" t="str">
        <f t="array" ref="BK287">INDEX('UPTD PPA KabKota'!T$5:T$513,MATCH($D287,'UPTD PPA KabKota'!$C$5:$C$513,FALSE))</f>
        <v>Tidak Ada</v>
      </c>
      <c r="BL287" s="218" t="str">
        <f t="array" ref="BL287">INDEX('UPTD PPA KabKota'!U$5:U$513,MATCH($D287,'UPTD PPA KabKota'!$C$5:$C$513,FALSE))</f>
        <v>Tidak Ada</v>
      </c>
      <c r="BM287" s="218" t="str">
        <f t="array" ref="BM287">INDEX('UPTD PPA KabKota'!V$5:V$513,MATCH($D287,'UPTD PPA KabKota'!$C$5:$C$513,FALSE))</f>
        <v>Tidak Ada</v>
      </c>
      <c r="BN287" s="218" t="str">
        <f t="array" ref="BN287">INDEX('UPTD PPA KabKota'!W$5:W$513,MATCH($D287,'UPTD PPA KabKota'!$C$5:$C$513,FALSE))</f>
        <v>Tidak Ada</v>
      </c>
      <c r="BO287" s="218" t="str">
        <f t="array" ref="BO287">INDEX('UPTD PPA KabKota'!X$5:X$513,MATCH($D287,'UPTD PPA KabKota'!$C$5:$C$513,FALSE))</f>
        <v>Ada</v>
      </c>
      <c r="BP287" s="218" t="str">
        <f t="array" ref="BP287">INDEX('UPTD PPA KabKota'!Y$5:Y$513,MATCH($D287,'UPTD PPA KabKota'!$C$5:$C$513,FALSE))</f>
        <v>Tidak Ada</v>
      </c>
      <c r="BQ287" s="218" t="str">
        <f t="array" ref="BQ287">INDEX('UPTD PPA KabKota'!Z$5:Z$513,MATCH($D287,'UPTD PPA KabKota'!$C$5:$C$513,FALSE))</f>
        <v>Ada</v>
      </c>
      <c r="BR287" s="218" t="str">
        <f t="array" ref="BR287">INDEX('UPTD PPA KabKota'!AA$5:AA$513,MATCH($D287,'UPTD PPA KabKota'!$C$5:$C$513,FALSE))</f>
        <v>Tidak Ada</v>
      </c>
      <c r="BS287" s="218" t="str">
        <f t="array" ref="BS287">INDEX('UPTD PPA KabKota'!AB$5:AB$513,MATCH($D287,'UPTD PPA KabKota'!$C$5:$C$513,FALSE))</f>
        <v>Tidak Ada</v>
      </c>
      <c r="BT287" s="218" t="str">
        <f t="array" ref="BT287">INDEX('UPTD PPA KabKota'!AC$5:AC$513,MATCH($D287,'UPTD PPA KabKota'!$C$5:$C$513,FALSE))</f>
        <v>Sudah</v>
      </c>
      <c r="BU287" s="218" t="str">
        <f t="array" ref="BU287">INDEX('UPTD PPA KabKota'!AD$5:AD$513,MATCH($D287,'UPTD PPA KabKota'!$C$5:$C$513,FALSE))</f>
        <v>Sudah</v>
      </c>
      <c r="BV287" s="218" t="str">
        <f t="array" ref="BV287">INDEX('UPTD PPA KabKota'!AE$5:AE$513,MATCH($D287,'UPTD PPA KabKota'!$C$5:$C$513,FALSE))</f>
        <v>Sudah</v>
      </c>
      <c r="BW287" s="218" t="str">
        <f t="array" ref="BW287">INDEX('UPTD PPA KabKota'!AF$5:AF$513,MATCH($D287,'UPTD PPA KabKota'!$C$5:$C$513,FALSE))</f>
        <v>Sudah</v>
      </c>
      <c r="BX287" s="218" t="str">
        <f t="array" ref="BX287">INDEX('UPTD PPA KabKota'!AG$5:AG$513,MATCH($D287,'UPTD PPA KabKota'!$C$5:$C$513,FALSE))</f>
        <v>Sudah</v>
      </c>
      <c r="BY287" s="218" t="str">
        <f t="array" ref="BY287">INDEX('UPTD PPA KabKota'!AH$5:AH$513,MATCH($D287,'UPTD PPA KabKota'!$C$5:$C$513,FALSE))</f>
        <v>Sudah</v>
      </c>
      <c r="BZ287" s="218" t="str">
        <f t="array" ref="BZ287">INDEX('UPTD PPA KabKota'!AI$5:AI$513,MATCH($D287,'UPTD PPA KabKota'!$C$5:$C$513,FALSE))</f>
        <v>Belum</v>
      </c>
      <c r="CA287" s="218" t="str">
        <f t="array" ref="CA287">INDEX('UPTD PPA KabKota'!AJ$5:AJ$513,MATCH($D287,'UPTD PPA KabKota'!$C$5:$C$513,FALSE))</f>
        <v>Sudah</v>
      </c>
      <c r="CB287" s="218" t="str">
        <f t="array" ref="CB287">INDEX('UPTD PPA KabKota'!AK$5:AK$513,MATCH($D287,'UPTD PPA KabKota'!$C$5:$C$513,FALSE))</f>
        <v>Sudah</v>
      </c>
      <c r="CC287" s="218" t="str">
        <f t="array" ref="CC287">INDEX('UPTD PPA KabKota'!AL$5:AL$513,MATCH($D287,'UPTD PPA KabKota'!$C$5:$C$513,FALSE))</f>
        <v>Sudah</v>
      </c>
      <c r="CD287" s="218" t="str">
        <f t="array" ref="CD287">INDEX('UPTD PPA KabKota'!AM$5:AM$513,MATCH($D287,'UPTD PPA KabKota'!$C$5:$C$513,FALSE))</f>
        <v>Sudah</v>
      </c>
      <c r="CE287" s="218" t="str">
        <f t="array" ref="CE287">INDEX('UPTD PPA KabKota'!AN$5:AN$513,MATCH($D287,'UPTD PPA KabKota'!$C$5:$C$513,FALSE))</f>
        <v>Kolom (16): Milik Sendiri tapi gedung masih proses perbaikan
pengaduan dari masyarakat, penjangkuan korban, pengelolaan Kasus, Jika korban memerlukan pengamanan maka akan diberikan penampungan sementara di rumah aman</v>
      </c>
      <c r="CF287" s="218" t="str">
        <f t="array" ref="CF287">INDEX('UPTD PPA KabKota'!AO$5:AO$513,MATCH($D287,'UPTD PPA KabKota'!$C$5:$C$513,FALSE))</f>
        <v>18 (2021)</v>
      </c>
      <c r="CG287" s="218" t="str">
        <f t="array" ref="CG287">INDEX('UPTD PPA KabKota'!AP$5:AP$513,MATCH($D287,'UPTD PPA KabKota'!$C$5:$C$513,FALSE))</f>
        <v>Kekerasan Dalam Rumah Tangga</v>
      </c>
      <c r="CH287" s="218" t="str">
        <f t="array" ref="CH287">INDEX('UPTD PPA KabKota'!AQ$5:AQ$513,MATCH($D287,'UPTD PPA KabKota'!$C$5:$C$513,FALSE))</f>
        <v/>
      </c>
      <c r="CI287" s="218" t="str">
        <f t="array" ref="CI287">INDEX('UPTD PPA KabKota'!AR$5:AR$513,MATCH($D287,'UPTD PPA KabKota'!$C$5:$C$513,FALSE))</f>
        <v/>
      </c>
      <c r="CJ287" s="218" t="str">
        <f t="array" ref="CJ287">INDEX('UPTD PPA KabKota'!AS$5:AS$513,MATCH($D287,'UPTD PPA KabKota'!$C$5:$C$513,FALSE))</f>
        <v/>
      </c>
      <c r="CK287" s="218" t="str">
        <f t="array" ref="CK287">INDEX('UPTD PPA KabKota'!AT$5:AT$513,MATCH($D287,'UPTD PPA KabKota'!$C$5:$C$513,FALSE))</f>
        <v>v</v>
      </c>
      <c r="CL287" s="218" t="str">
        <f t="array" ref="CL287">INDEX('UPTD PPA KabKota'!AU$5:AU$513,MATCH($D287,'UPTD PPA KabKota'!$C$5:$C$513,FALSE))</f>
        <v/>
      </c>
      <c r="CM287" s="218" t="str">
        <f t="array" ref="CM287">INDEX('UPTD PPA KabKota'!AV$5:AV$513,MATCH($D287,'UPTD PPA KabKota'!$C$5:$C$513,FALSE))</f>
        <v/>
      </c>
      <c r="CN287" s="218" t="str">
        <f t="array" ref="CN287">INDEX('UPTD PPA KabKota'!AW$5:AW$513,MATCH($D287,'UPTD PPA KabKota'!$C$5:$C$513,FALSE))</f>
        <v/>
      </c>
      <c r="CO287" s="218" t="str">
        <f t="array" ref="CO287">INDEX('UPTD PPA KabKota'!AX$5:AX$513,MATCH($D287,'UPTD PPA KabKota'!$C$5:$C$513,FALSE))</f>
        <v/>
      </c>
      <c r="CP287" s="218" t="str">
        <f t="array" ref="CP287">INDEX('UPTD PPA KabKota'!AY$5:AY$513,MATCH($D287,'UPTD PPA KabKota'!$C$5:$C$513,FALSE))</f>
        <v/>
      </c>
      <c r="CQ287" s="209" t="str">
        <f>IFERROR(__xludf.DUMMYFUNCTION("IF(ISBLANK($K287),"""",IF(REGEXMATCH($K287,""Peraturan""),""Ada"",IF(REGEXMATCH($K287,""Rekomendasi""),""Tidak Ada"", $K287)))
"),"Ada")</f>
        <v>Ada</v>
      </c>
      <c r="CR287" s="209" t="str">
        <f t="array" ref="CR287">index('UPTD PPA KabKota'!$BI$5:$BI$513,match($D287,'UPTD PPA KabKota'!$C$5:$C$513,false))</f>
        <v>Ada</v>
      </c>
      <c r="CS287" s="314" t="str">
        <f t="shared" si="46"/>
        <v>Ada</v>
      </c>
    </row>
    <row r="288">
      <c r="A288" s="334">
        <v>282.0</v>
      </c>
      <c r="B288" s="334">
        <v>7.0</v>
      </c>
      <c r="C288" s="311" t="s">
        <v>4772</v>
      </c>
      <c r="D288" s="312" t="s">
        <v>1924</v>
      </c>
      <c r="E288" s="315">
        <v>45748.0</v>
      </c>
      <c r="F288" s="218" t="str">
        <f t="array" ref="F288">INDEX('Ortala-KabKota'!F$2:F$415,MATCH($D288,'Ortala-KabKota'!$E$2:$E$415,FALSE))</f>
        <v>Ratu/ 082111645747</v>
      </c>
      <c r="G288" s="218" t="str">
        <f t="array" ref="G288">INDEX('Ortala-KabKota'!G$2:G$415,MATCH($D288,'Ortala-KabKota'!$E$2:$E$415,FALSE))</f>
        <v>Jln.Pusri Bhayangkara baru, Gg.Pontang RT 04 / 08 Kel.Sumur pecung, Kec.Serang, Kota Serang- Banten</v>
      </c>
      <c r="H288" s="218" t="str">
        <f t="array" ref="H288">INDEX('Ortala-KabKota'!H$2:H$415,MATCH($D288,'Ortala-KabKota'!$E$2:$E$415,FALSE))</f>
        <v/>
      </c>
      <c r="I288" s="218" t="str">
        <f t="array" ref="I288">INDEX('Ortala-KabKota'!I$2:I$415,MATCH($D288,'Ortala-KabKota'!$E$2:$E$415,FALSE))</f>
        <v>087771121773</v>
      </c>
      <c r="J288" s="218" t="str">
        <f t="array" ref="J288">INDEX('Ortala-KabKota'!J$2:J$415,MATCH($D288,'Ortala-KabKota'!$E$2:$E$415,FALSE))</f>
        <v>UPTD PPA</v>
      </c>
      <c r="K288" s="218" t="str">
        <f t="array" ref="K288">INDEX('Ortala-KabKota'!K$2:K$415,MATCH($D288,'Ortala-KabKota'!$E$2:$E$415,FALSE))</f>
        <v>Peraturan Walikota Serang No 27 tahun 2019</v>
      </c>
      <c r="L288" s="218">
        <f t="array" ref="L288">INDEX('Ortala-KabKota'!L$2:L$415,MATCH($D288,'Ortala-KabKota'!$E$2:$E$415,FALSE))</f>
        <v>2019</v>
      </c>
      <c r="M288" s="218" t="str">
        <f t="array" ref="M288">INDEX('Ortala-KabKota'!M$2:M$415,MATCH($D288,'Ortala-KabKota'!$E$2:$E$415,FALSE))</f>
        <v>B</v>
      </c>
      <c r="N288" s="218" t="str">
        <f t="array" ref="N288">INDEX('Ortala-KabKota'!N$2:N$415,MATCH($D288,'Ortala-KabKota'!$E$2:$E$415,FALSE))</f>
        <v/>
      </c>
      <c r="O288" s="218" t="str">
        <f t="array" ref="O288">INDEX('Ortala-KabKota'!O$2:O$415,MATCH($D288,'Ortala-KabKota'!$E$2:$E$415,FALSE))</f>
        <v>uptdppa.kotser@gmail.com</v>
      </c>
      <c r="P288" s="218" t="str">
        <f t="array" ref="P288">INDEX('Ortala-KabKota'!P$2:P$415,MATCH($D288,'Ortala-KabKota'!$E$2:$E$415,FALSE))</f>
        <v>Kepala UPTD PPA, Kasubag TU, Kelompok JF dan Pelaksana</v>
      </c>
      <c r="Q288" s="218" t="str">
        <f t="array" ref="Q288">INDEX('Ortala-KabKota'!Q$2:Q$415,MATCH($D288,'Ortala-KabKota'!$E$2:$E$415,FALSE))</f>
        <v>MANDIRI</v>
      </c>
      <c r="R288" s="218" t="str">
        <f t="array" ref="R288">INDEX('Ortala-KabKota'!R$2:R$415,MATCH($D288,'Ortala-KabKota'!$E$2:$E$415,FALSE))</f>
        <v>SEWA/KONTRAK</v>
      </c>
      <c r="S288" s="218" t="str">
        <f t="array" ref="S288">INDEX('Ortala-KabKota'!S$2:S$415,MATCH($D288,'Ortala-KabKota'!$E$2:$E$415,FALSE))</f>
        <v>Ngontrak per tahun </v>
      </c>
      <c r="T288" s="218">
        <f t="array" ref="T288">INDEX('Ortala-KabKota'!T$2:T$415,MATCH($D288,'Ortala-KabKota'!$E$2:$E$415,FALSE))</f>
        <v>1</v>
      </c>
      <c r="U288" s="218">
        <f t="array" ref="U288">INDEX('Ortala-KabKota'!U$2:U$415,MATCH($D288,'Ortala-KabKota'!$E$2:$E$415,FALSE))</f>
        <v>1</v>
      </c>
      <c r="V288" s="218">
        <f t="array" ref="V288">INDEX('Ortala-KabKota'!V$2:V$415,MATCH($D288,'Ortala-KabKota'!$E$2:$E$415,FALSE))</f>
        <v>1</v>
      </c>
      <c r="W288" s="218">
        <f t="array" ref="W288">INDEX('Ortala-KabKota'!W$2:W$415,MATCH($D288,'Ortala-KabKota'!$E$2:$E$415,FALSE))</f>
        <v>0</v>
      </c>
      <c r="X288" s="218">
        <f t="array" ref="X288">INDEX('Ortala-KabKota'!X$2:X$415,MATCH($D288,'Ortala-KabKota'!$E$2:$E$415,FALSE))</f>
        <v>1</v>
      </c>
      <c r="Y288" s="218">
        <f t="array" ref="Y288">INDEX('Ortala-KabKota'!Y$2:Y$415,MATCH($D288,'Ortala-KabKota'!$E$2:$E$415,FALSE))</f>
        <v>0</v>
      </c>
      <c r="Z288" s="218">
        <f t="array" ref="Z288">INDEX('Ortala-KabKota'!Z$2:Z$415,MATCH($D288,'Ortala-KabKota'!$E$2:$E$415,FALSE))</f>
        <v>0</v>
      </c>
      <c r="AA288" s="218">
        <f t="array" ref="AA288">INDEX('Ortala-KabKota'!AA$2:AA$415,MATCH($D288,'Ortala-KabKota'!$E$2:$E$415,FALSE))</f>
        <v>1</v>
      </c>
      <c r="AB288" s="218">
        <f t="array" ref="AB288">INDEX('Ortala-KabKota'!AB$2:AB$415,MATCH($D288,'Ortala-KabKota'!$E$2:$E$415,FALSE))</f>
        <v>1</v>
      </c>
      <c r="AC288" s="218">
        <f t="array" ref="AC288">INDEX('Ortala-KabKota'!AC$2:AC$415,MATCH($D288,'Ortala-KabKota'!$E$2:$E$415,FALSE))</f>
        <v>0</v>
      </c>
      <c r="AD288" s="218">
        <f t="array" ref="AD288">INDEX('Ortala-KabKota'!AD$2:AD$415,MATCH($D288,'Ortala-KabKota'!$E$2:$E$415,FALSE))</f>
        <v>0</v>
      </c>
      <c r="AE288" s="218">
        <f t="array" ref="AE288">INDEX('Ortala-KabKota'!AE$2:AE$415,MATCH($D288,'Ortala-KabKota'!$E$2:$E$415,FALSE))</f>
        <v>1</v>
      </c>
      <c r="AF288" s="218">
        <f t="array" ref="AF288">INDEX('Ortala-KabKota'!AF$2:AF$415,MATCH($D288,'Ortala-KabKota'!$E$2:$E$415,FALSE))</f>
        <v>1</v>
      </c>
      <c r="AG288" s="218">
        <f t="array" ref="AG288">INDEX('Ortala-KabKota'!AG$2:AG$415,MATCH($D288,'Ortala-KabKota'!$E$2:$E$415,FALSE))</f>
        <v>1</v>
      </c>
      <c r="AH288" s="218">
        <f t="array" ref="AH288">INDEX('Ortala-KabKota'!AH$2:AH$415,MATCH($D288,'Ortala-KabKota'!$E$2:$E$415,FALSE))</f>
        <v>1</v>
      </c>
      <c r="AI288" s="218" t="str">
        <f t="array" ref="AI288">INDEX('Ortala-KabKota'!AI$2:AI$415,MATCH($D288,'Ortala-KabKota'!$E$2:$E$415,FALSE))</f>
        <v>Penerimaan Pengaduan - Penanganan Pengaduan sesuai Situasi kondisi Klien - Menginap di Rumah Aman </v>
      </c>
      <c r="AJ288" s="218">
        <f t="array" ref="AJ288">INDEX('Ortala-KabKota'!AJ$2:AJ$415,MATCH($D288,'Ortala-KabKota'!$E$2:$E$415,FALSE))</f>
        <v>1</v>
      </c>
      <c r="AK288" s="218">
        <f t="array" ref="AK288">INDEX('Ortala-KabKota'!AK$2:AK$415,MATCH($D288,'Ortala-KabKota'!$E$2:$E$415,FALSE))</f>
        <v>1</v>
      </c>
      <c r="AL288" s="218">
        <f t="array" ref="AL288">INDEX('Ortala-KabKota'!AL$2:AL$415,MATCH($D288,'Ortala-KabKota'!$E$2:$E$415,FALSE))</f>
        <v>57</v>
      </c>
      <c r="AM288" s="218" t="str">
        <f t="array" ref="AM288">INDEX('Ortala-KabKota'!AM$2:AM$415,MATCH($D288,'Ortala-KabKota'!$E$2:$E$415,FALSE))</f>
        <v>Kekerasan Seksual</v>
      </c>
      <c r="AN288" s="218" t="str">
        <f t="array" ref="AN288">INDEX('Ortala-KabKota'!AN$2:AN$415,MATCH($D288,'Ortala-KabKota'!$E$2:$E$415,FALSE))</f>
        <v/>
      </c>
      <c r="AO288" s="218" t="str">
        <f t="array" ref="AO288">INDEX('Ortala-KabKota'!AO$2:AO$415,MATCH($D288,'Ortala-KabKota'!$E$2:$E$415,FALSE))</f>
        <v/>
      </c>
      <c r="AP288" s="218" t="str">
        <f t="array" ref="AP288">INDEX('Ortala-KabKota'!AP$2:AP$415,MATCH($D288,'Ortala-KabKota'!$E$2:$E$415,FALSE))</f>
        <v/>
      </c>
      <c r="AQ288" s="218">
        <f t="array" ref="AQ288">INDEX('Ortala-KabKota'!AQ$2:AQ$415,MATCH($D288,'Ortala-KabKota'!$E$2:$E$415,FALSE))</f>
        <v>1</v>
      </c>
      <c r="AR288" s="218" t="str">
        <f t="array" ref="AR288">INDEX('Ortala-KabKota'!AR$2:AR$415,MATCH($D288,'Ortala-KabKota'!$E$2:$E$415,FALSE))</f>
        <v/>
      </c>
      <c r="AS288" s="218" t="str">
        <f t="array" ref="AS288">INDEX('Ortala-KabKota'!AS$2:AS$415,MATCH($D288,'Ortala-KabKota'!$E$2:$E$415,FALSE))</f>
        <v/>
      </c>
      <c r="AT288" s="218" t="str">
        <f t="array" ref="AT288">INDEX('Ortala-KabKota'!AT$2:AT$415,MATCH($D288,'Ortala-KabKota'!$E$2:$E$415,FALSE))</f>
        <v/>
      </c>
      <c r="AU288" s="218" t="str">
        <f t="array" ref="AU288">INDEX('UPTD PPA KabKota'!D$5:D$513,MATCH($D288,'UPTD PPA KabKota'!$C$5:$C$513,FALSE))</f>
        <v>Ratu/ 082111645747</v>
      </c>
      <c r="AV288" s="218" t="str">
        <f t="array" ref="AV288">INDEX('UPTD PPA KabKota'!E$5:E$513,MATCH($D288,'UPTD PPA KabKota'!$C$5:$C$513,FALSE))</f>
        <v>Jln. Jagarayu Gemilang Sakti RT 002/RW 009, Kecamatan Serang</v>
      </c>
      <c r="AW288" s="218" t="str">
        <f t="array" ref="AW288">INDEX('UPTD PPA KabKota'!F$5:F$513,MATCH($D288,'UPTD PPA KabKota'!$C$5:$C$513,FALSE))</f>
        <v/>
      </c>
      <c r="AX288" s="218" t="str">
        <f t="array" ref="AX288">INDEX('UPTD PPA KabKota'!G$5:G$513,MATCH($D288,'UPTD PPA KabKota'!$C$5:$C$513,FALSE))</f>
        <v>087771914705</v>
      </c>
      <c r="AY288" s="218" t="str">
        <f t="array" ref="AY288">INDEX('UPTD PPA KabKota'!H$5:H$513,MATCH($D288,'UPTD PPA KabKota'!$C$5:$C$513,FALSE))</f>
        <v>UPTD PPA</v>
      </c>
      <c r="AZ288" s="218" t="str">
        <f t="array" ref="AZ288">INDEX('UPTD PPA KabKota'!I$5:I$513,MATCH($D288,'UPTD PPA KabKota'!$C$5:$C$513,FALSE))</f>
        <v>Peraturan Walikota Serang No 27 tahun 2019</v>
      </c>
      <c r="BA288" s="218">
        <f t="array" ref="BA288">INDEX('UPTD PPA KabKota'!J$5:J$513,MATCH($D288,'UPTD PPA KabKota'!$C$5:$C$513,FALSE))</f>
        <v>2019</v>
      </c>
      <c r="BB288" s="218" t="str">
        <f t="array" ref="BB288">INDEX('UPTD PPA KabKota'!K$5:K$513,MATCH($D288,'UPTD PPA KabKota'!$C$5:$C$513,FALSE))</f>
        <v>A</v>
      </c>
      <c r="BC288" s="218" t="str">
        <f t="array" ref="BC288">INDEX('UPTD PPA KabKota'!L$5:L$513,MATCH($D288,'UPTD PPA KabKota'!$C$5:$C$513,FALSE))</f>
        <v/>
      </c>
      <c r="BD288" s="316" t="str">
        <f t="array" ref="BD288">INDEX('UPTD PPA KabKota'!M$5:M$513,MATCH($D288,'UPTD PPA KabKota'!$C$5:$C$513,FALSE))</f>
        <v>uptdppa.kotser@gmail.com</v>
      </c>
      <c r="BE288" s="218" t="str">
        <f t="array" ref="BE288">INDEX('UPTD PPA KabKota'!N$5:N$513,MATCH($D288,'UPTD PPA KabKota'!$C$5:$C$513,FALSE))</f>
        <v>1. Kepala UPTD
2. Kasubag TU
3. Kelompok Jabatan Fungsional</v>
      </c>
      <c r="BF288" s="218" t="str">
        <f t="array" ref="BF288">INDEX('UPTD PPA KabKota'!O$5:O$513,MATCH($D288,'UPTD PPA KabKota'!$C$5:$C$513,FALSE))</f>
        <v>MANDIRI</v>
      </c>
      <c r="BG288" s="218" t="str">
        <f t="array" ref="BG288">INDEX('UPTD PPA KabKota'!P$5:P$513,MATCH($D288,'UPTD PPA KabKota'!$C$5:$C$513,FALSE))</f>
        <v>SEWA/KONTRAK</v>
      </c>
      <c r="BH288" s="218" t="str">
        <f t="array" ref="BH288">INDEX('UPTD PPA KabKota'!Q$5:Q$513,MATCH($D288,'UPTD PPA KabKota'!$C$5:$C$513,FALSE))</f>
        <v>Kontrak Pertahun</v>
      </c>
      <c r="BI288" s="218" t="str">
        <f t="array" ref="BI288">INDEX('UPTD PPA KabKota'!R$5:R$513,MATCH($D288,'UPTD PPA KabKota'!$C$5:$C$513,FALSE))</f>
        <v>Ada</v>
      </c>
      <c r="BJ288" s="218" t="str">
        <f t="array" ref="BJ288">INDEX('UPTD PPA KabKota'!S$5:S$513,MATCH($D288,'UPTD PPA KabKota'!$C$5:$C$513,FALSE))</f>
        <v>Ada</v>
      </c>
      <c r="BK288" s="218" t="str">
        <f t="array" ref="BK288">INDEX('UPTD PPA KabKota'!T$5:T$513,MATCH($D288,'UPTD PPA KabKota'!$C$5:$C$513,FALSE))</f>
        <v>Ada</v>
      </c>
      <c r="BL288" s="218" t="str">
        <f t="array" ref="BL288">INDEX('UPTD PPA KabKota'!U$5:U$513,MATCH($D288,'UPTD PPA KabKota'!$C$5:$C$513,FALSE))</f>
        <v>Tidak Ada</v>
      </c>
      <c r="BM288" s="218" t="str">
        <f t="array" ref="BM288">INDEX('UPTD PPA KabKota'!V$5:V$513,MATCH($D288,'UPTD PPA KabKota'!$C$5:$C$513,FALSE))</f>
        <v>Ada</v>
      </c>
      <c r="BN288" s="218" t="str">
        <f t="array" ref="BN288">INDEX('UPTD PPA KabKota'!W$5:W$513,MATCH($D288,'UPTD PPA KabKota'!$C$5:$C$513,FALSE))</f>
        <v>Ada</v>
      </c>
      <c r="BO288" s="218" t="str">
        <f t="array" ref="BO288">INDEX('UPTD PPA KabKota'!X$5:X$513,MATCH($D288,'UPTD PPA KabKota'!$C$5:$C$513,FALSE))</f>
        <v>Tidak Ada</v>
      </c>
      <c r="BP288" s="218" t="str">
        <f t="array" ref="BP288">INDEX('UPTD PPA KabKota'!Y$5:Y$513,MATCH($D288,'UPTD PPA KabKota'!$C$5:$C$513,FALSE))</f>
        <v>Ada</v>
      </c>
      <c r="BQ288" s="218" t="str">
        <f t="array" ref="BQ288">INDEX('UPTD PPA KabKota'!Z$5:Z$513,MATCH($D288,'UPTD PPA KabKota'!$C$5:$C$513,FALSE))</f>
        <v>Ada</v>
      </c>
      <c r="BR288" s="218" t="str">
        <f t="array" ref="BR288">INDEX('UPTD PPA KabKota'!AA$5:AA$513,MATCH($D288,'UPTD PPA KabKota'!$C$5:$C$513,FALSE))</f>
        <v>Tidak Ada</v>
      </c>
      <c r="BS288" s="218" t="str">
        <f t="array" ref="BS288">INDEX('UPTD PPA KabKota'!AB$5:AB$513,MATCH($D288,'UPTD PPA KabKota'!$C$5:$C$513,FALSE))</f>
        <v>Tidak Ada</v>
      </c>
      <c r="BT288" s="218" t="str">
        <f t="array" ref="BT288">INDEX('UPTD PPA KabKota'!AC$5:AC$513,MATCH($D288,'UPTD PPA KabKota'!$C$5:$C$513,FALSE))</f>
        <v>Sudah</v>
      </c>
      <c r="BU288" s="218" t="str">
        <f t="array" ref="BU288">INDEX('UPTD PPA KabKota'!AD$5:AD$513,MATCH($D288,'UPTD PPA KabKota'!$C$5:$C$513,FALSE))</f>
        <v>Sudah</v>
      </c>
      <c r="BV288" s="218" t="str">
        <f t="array" ref="BV288">INDEX('UPTD PPA KabKota'!AE$5:AE$513,MATCH($D288,'UPTD PPA KabKota'!$C$5:$C$513,FALSE))</f>
        <v>Sudah</v>
      </c>
      <c r="BW288" s="218" t="str">
        <f t="array" ref="BW288">INDEX('UPTD PPA KabKota'!AF$5:AF$513,MATCH($D288,'UPTD PPA KabKota'!$C$5:$C$513,FALSE))</f>
        <v>Sudah</v>
      </c>
      <c r="BX288" s="218" t="str">
        <f t="array" ref="BX288">INDEX('UPTD PPA KabKota'!AG$5:AG$513,MATCH($D288,'UPTD PPA KabKota'!$C$5:$C$513,FALSE))</f>
        <v>Sudah</v>
      </c>
      <c r="BY288" s="218" t="str">
        <f t="array" ref="BY288">INDEX('UPTD PPA KabKota'!AH$5:AH$513,MATCH($D288,'UPTD PPA KabKota'!$C$5:$C$513,FALSE))</f>
        <v>Sudah</v>
      </c>
      <c r="BZ288" s="218" t="str">
        <f t="array" ref="BZ288">INDEX('UPTD PPA KabKota'!AI$5:AI$513,MATCH($D288,'UPTD PPA KabKota'!$C$5:$C$513,FALSE))</f>
        <v>Sudah</v>
      </c>
      <c r="CA288" s="218" t="str">
        <f t="array" ref="CA288">INDEX('UPTD PPA KabKota'!AJ$5:AJ$513,MATCH($D288,'UPTD PPA KabKota'!$C$5:$C$513,FALSE))</f>
        <v>Sudah</v>
      </c>
      <c r="CB288" s="218" t="str">
        <f t="array" ref="CB288">INDEX('UPTD PPA KabKota'!AK$5:AK$513,MATCH($D288,'UPTD PPA KabKota'!$C$5:$C$513,FALSE))</f>
        <v>Belum</v>
      </c>
      <c r="CC288" s="218" t="str">
        <f t="array" ref="CC288">INDEX('UPTD PPA KabKota'!AL$5:AL$513,MATCH($D288,'UPTD PPA KabKota'!$C$5:$C$513,FALSE))</f>
        <v>Sudah</v>
      </c>
      <c r="CD288" s="218" t="str">
        <f t="array" ref="CD288">INDEX('UPTD PPA KabKota'!AM$5:AM$513,MATCH($D288,'UPTD PPA KabKota'!$C$5:$C$513,FALSE))</f>
        <v>Sudah</v>
      </c>
      <c r="CE288" s="218" t="str">
        <f t="array" ref="CE288">INDEX('UPTD PPA KabKota'!AN$5:AN$513,MATCH($D288,'UPTD PPA KabKota'!$C$5:$C$513,FALSE))</f>
        <v>pengaduan dari masyarakat, penjangkuan korban, pengelolaan Kasus, Jika korban memerlukan pengamanan maka akan diberikan penampungan sementara di rumah aman</v>
      </c>
      <c r="CF288" s="218" t="str">
        <f t="array" ref="CF288">INDEX('UPTD PPA KabKota'!AO$5:AO$513,MATCH($D288,'UPTD PPA KabKota'!$C$5:$C$513,FALSE))</f>
        <v>63 (2024)</v>
      </c>
      <c r="CG288" s="218" t="str">
        <f t="array" ref="CG288">INDEX('UPTD PPA KabKota'!AP$5:AP$513,MATCH($D288,'UPTD PPA KabKota'!$C$5:$C$513,FALSE))</f>
        <v>Kekerasan Terhadap Anak</v>
      </c>
      <c r="CH288" s="218" t="str">
        <f t="array" ref="CH288">INDEX('UPTD PPA KabKota'!AQ$5:AQ$513,MATCH($D288,'UPTD PPA KabKota'!$C$5:$C$513,FALSE))</f>
        <v/>
      </c>
      <c r="CI288" s="218" t="str">
        <f t="array" ref="CI288">INDEX('UPTD PPA KabKota'!AR$5:AR$513,MATCH($D288,'UPTD PPA KabKota'!$C$5:$C$513,FALSE))</f>
        <v/>
      </c>
      <c r="CJ288" s="218" t="str">
        <f t="array" ref="CJ288">INDEX('UPTD PPA KabKota'!AS$5:AS$513,MATCH($D288,'UPTD PPA KabKota'!$C$5:$C$513,FALSE))</f>
        <v/>
      </c>
      <c r="CK288" s="218" t="str">
        <f t="array" ref="CK288">INDEX('UPTD PPA KabKota'!AT$5:AT$513,MATCH($D288,'UPTD PPA KabKota'!$C$5:$C$513,FALSE))</f>
        <v>v</v>
      </c>
      <c r="CL288" s="218" t="str">
        <f t="array" ref="CL288">INDEX('UPTD PPA KabKota'!AU$5:AU$513,MATCH($D288,'UPTD PPA KabKota'!$C$5:$C$513,FALSE))</f>
        <v/>
      </c>
      <c r="CM288" s="218" t="str">
        <f t="array" ref="CM288">INDEX('UPTD PPA KabKota'!AV$5:AV$513,MATCH($D288,'UPTD PPA KabKota'!$C$5:$C$513,FALSE))</f>
        <v/>
      </c>
      <c r="CN288" s="218" t="str">
        <f t="array" ref="CN288">INDEX('UPTD PPA KabKota'!AW$5:AW$513,MATCH($D288,'UPTD PPA KabKota'!$C$5:$C$513,FALSE))</f>
        <v/>
      </c>
      <c r="CO288" s="218" t="str">
        <f t="array" ref="CO288">INDEX('UPTD PPA KabKota'!AX$5:AX$513,MATCH($D288,'UPTD PPA KabKota'!$C$5:$C$513,FALSE))</f>
        <v/>
      </c>
      <c r="CP288" s="218" t="str">
        <f t="array" ref="CP288">INDEX('UPTD PPA KabKota'!AY$5:AY$513,MATCH($D288,'UPTD PPA KabKota'!$C$5:$C$513,FALSE))</f>
        <v/>
      </c>
      <c r="CQ288" s="209" t="str">
        <f>IFERROR(__xludf.DUMMYFUNCTION("IF(ISBLANK($K288),"""",IF(REGEXMATCH($K288,""Peraturan""),""Ada"",IF(REGEXMATCH($K288,""Rekomendasi""),""Tidak Ada"", $K288)))
"),"Ada")</f>
        <v>Ada</v>
      </c>
      <c r="CR288" s="209" t="str">
        <f t="array" ref="CR288">index('UPTD PPA KabKota'!$BI$5:$BI$513,match($D288,'UPTD PPA KabKota'!$C$5:$C$513,false))</f>
        <v>Ada</v>
      </c>
      <c r="CS288" s="314" t="str">
        <f t="shared" si="46"/>
        <v>Ada</v>
      </c>
    </row>
    <row r="289">
      <c r="A289" s="334">
        <v>283.0</v>
      </c>
      <c r="B289" s="334">
        <v>8.0</v>
      </c>
      <c r="C289" s="311" t="s">
        <v>4772</v>
      </c>
      <c r="D289" s="312" t="s">
        <v>1906</v>
      </c>
      <c r="E289" s="315">
        <v>45748.0</v>
      </c>
      <c r="F289" s="218" t="str">
        <f t="array" ref="F289">INDEX('Ortala-KabKota'!F$2:F$415,MATCH($D289,'Ortala-KabKota'!$E$2:$E$415,FALSE))</f>
        <v>Tri Purwanto/ 089629614410</v>
      </c>
      <c r="G289" s="218" t="str">
        <f t="array" ref="G289">INDEX('Ortala-KabKota'!G$2:G$415,MATCH($D289,'Ortala-KabKota'!$E$2:$E$415,FALSE))</f>
        <v>Jl. Rawa Buntu No. 18 RT 3/RW 2, Rawa Buntu, Serpong</v>
      </c>
      <c r="H289" s="218" t="str">
        <f t="array" ref="H289">INDEX('Ortala-KabKota'!H$2:H$415,MATCH($D289,'Ortala-KabKota'!$E$2:$E$415,FALSE))</f>
        <v/>
      </c>
      <c r="I289" s="218" t="str">
        <f t="array" ref="I289">INDEX('Ortala-KabKota'!I$2:I$415,MATCH($D289,'Ortala-KabKota'!$E$2:$E$415,FALSE))</f>
        <v>087882113632</v>
      </c>
      <c r="J289" s="218" t="str">
        <f t="array" ref="J289">INDEX('Ortala-KabKota'!J$2:J$415,MATCH($D289,'Ortala-KabKota'!$E$2:$E$415,FALSE))</f>
        <v>UPTD PPA</v>
      </c>
      <c r="K289" s="218" t="str">
        <f t="array" ref="K289">INDEX('Ortala-KabKota'!K$2:K$415,MATCH($D289,'Ortala-KabKota'!$E$2:$E$415,FALSE))</f>
        <v>Peraturan Walikota Tangerang Selatan Nomor 23 Tahun 2023 </v>
      </c>
      <c r="L289" s="218">
        <f t="array" ref="L289">INDEX('Ortala-KabKota'!L$2:L$415,MATCH($D289,'Ortala-KabKota'!$E$2:$E$415,FALSE))</f>
        <v>2023</v>
      </c>
      <c r="M289" s="218" t="str">
        <f t="array" ref="M289">INDEX('Ortala-KabKota'!M$2:M$415,MATCH($D289,'Ortala-KabKota'!$E$2:$E$415,FALSE))</f>
        <v>A</v>
      </c>
      <c r="N289" s="218" t="str">
        <f t="array" ref="N289">INDEX('Ortala-KabKota'!N$2:N$415,MATCH($D289,'Ortala-KabKota'!$E$2:$E$415,FALSE))</f>
        <v/>
      </c>
      <c r="O289" s="218" t="str">
        <f t="array" ref="O289">INDEX('Ortala-KabKota'!O$2:O$415,MATCH($D289,'Ortala-KabKota'!$E$2:$E$415,FALSE))</f>
        <v>uptdppa@tangerangselatankota.go.id
</v>
      </c>
      <c r="P289" s="218" t="str">
        <f t="array" ref="P289">INDEX('Ortala-KabKota'!P$2:P$415,MATCH($D289,'Ortala-KabKota'!$E$2:$E$415,FALSE))</f>
        <v>Kepala UPTD, Kasubag TU dan Jabatan Fungsional</v>
      </c>
      <c r="Q289" s="218" t="str">
        <f t="array" ref="Q289">INDEX('Ortala-KabKota'!Q$2:Q$415,MATCH($D289,'Ortala-KabKota'!$E$2:$E$415,FALSE))</f>
        <v/>
      </c>
      <c r="R289" s="218" t="str">
        <f t="array" ref="R289">INDEX('Ortala-KabKota'!R$2:R$415,MATCH($D289,'Ortala-KabKota'!$E$2:$E$415,FALSE))</f>
        <v>SEWA/KONTRAK</v>
      </c>
      <c r="S289" s="218" t="str">
        <f t="array" ref="S289">INDEX('Ortala-KabKota'!S$2:S$415,MATCH($D289,'Ortala-KabKota'!$E$2:$E$415,FALSE))</f>
        <v>Gedung Milik Kelurahan Rawa Buntu</v>
      </c>
      <c r="T289" s="218">
        <f t="array" ref="T289">INDEX('Ortala-KabKota'!T$2:T$415,MATCH($D289,'Ortala-KabKota'!$E$2:$E$415,FALSE))</f>
        <v>1</v>
      </c>
      <c r="U289" s="218" t="str">
        <f t="array" ref="U289">INDEX('Ortala-KabKota'!U$2:U$415,MATCH($D289,'Ortala-KabKota'!$E$2:$E$415,FALSE))</f>
        <v/>
      </c>
      <c r="V289" s="218">
        <f t="array" ref="V289">INDEX('Ortala-KabKota'!V$2:V$415,MATCH($D289,'Ortala-KabKota'!$E$2:$E$415,FALSE))</f>
        <v>1</v>
      </c>
      <c r="W289" s="218" t="str">
        <f t="array" ref="W289">INDEX('Ortala-KabKota'!W$2:W$415,MATCH($D289,'Ortala-KabKota'!$E$2:$E$415,FALSE))</f>
        <v>Mitra Psikolog</v>
      </c>
      <c r="X289" s="218" t="str">
        <f t="array" ref="X289">INDEX('Ortala-KabKota'!X$2:X$415,MATCH($D289,'Ortala-KabKota'!$E$2:$E$415,FALSE))</f>
        <v/>
      </c>
      <c r="Y289" s="218" t="str">
        <f t="array" ref="Y289">INDEX('Ortala-KabKota'!Y$2:Y$415,MATCH($D289,'Ortala-KabKota'!$E$2:$E$415,FALSE))</f>
        <v>Mitra Hukum</v>
      </c>
      <c r="Z289" s="218">
        <f t="array" ref="Z289">INDEX('Ortala-KabKota'!Z$2:Z$415,MATCH($D289,'Ortala-KabKota'!$E$2:$E$415,FALSE))</f>
        <v>1</v>
      </c>
      <c r="AA289" s="218" t="str">
        <f t="array" ref="AA289">INDEX('Ortala-KabKota'!AA$2:AA$415,MATCH($D289,'Ortala-KabKota'!$E$2:$E$415,FALSE))</f>
        <v/>
      </c>
      <c r="AB289" s="218" t="str">
        <f t="array" ref="AB289">INDEX('Ortala-KabKota'!AB$2:AB$415,MATCH($D289,'Ortala-KabKota'!$E$2:$E$415,FALSE))</f>
        <v/>
      </c>
      <c r="AC289" s="218" t="str">
        <f t="array" ref="AC289">INDEX('Ortala-KabKota'!AC$2:AC$415,MATCH($D289,'Ortala-KabKota'!$E$2:$E$415,FALSE))</f>
        <v/>
      </c>
      <c r="AD289" s="218" t="str">
        <f t="array" ref="AD289">INDEX('Ortala-KabKota'!AD$2:AD$415,MATCH($D289,'Ortala-KabKota'!$E$2:$E$415,FALSE))</f>
        <v/>
      </c>
      <c r="AE289" s="218">
        <f t="array" ref="AE289">INDEX('Ortala-KabKota'!AE$2:AE$415,MATCH($D289,'Ortala-KabKota'!$E$2:$E$415,FALSE))</f>
        <v>1</v>
      </c>
      <c r="AF289" s="218">
        <f t="array" ref="AF289">INDEX('Ortala-KabKota'!AF$2:AF$415,MATCH($D289,'Ortala-KabKota'!$E$2:$E$415,FALSE))</f>
        <v>1</v>
      </c>
      <c r="AG289" s="218">
        <f t="array" ref="AG289">INDEX('Ortala-KabKota'!AG$2:AG$415,MATCH($D289,'Ortala-KabKota'!$E$2:$E$415,FALSE))</f>
        <v>1</v>
      </c>
      <c r="AH289" s="218">
        <f t="array" ref="AH289">INDEX('Ortala-KabKota'!AH$2:AH$415,MATCH($D289,'Ortala-KabKota'!$E$2:$E$415,FALSE))</f>
        <v>1</v>
      </c>
      <c r="AI289" s="218" t="str">
        <f t="array" ref="AI289">INDEX('Ortala-KabKota'!AI$2:AI$415,MATCH($D289,'Ortala-KabKota'!$E$2:$E$415,FALSE))</f>
        <v/>
      </c>
      <c r="AJ289" s="218">
        <f t="array" ref="AJ289">INDEX('Ortala-KabKota'!AJ$2:AJ$415,MATCH($D289,'Ortala-KabKota'!$E$2:$E$415,FALSE))</f>
        <v>1</v>
      </c>
      <c r="AK289" s="218">
        <f t="array" ref="AK289">INDEX('Ortala-KabKota'!AK$2:AK$415,MATCH($D289,'Ortala-KabKota'!$E$2:$E$415,FALSE))</f>
        <v>1</v>
      </c>
      <c r="AL289" s="218">
        <f t="array" ref="AL289">INDEX('Ortala-KabKota'!AL$2:AL$415,MATCH($D289,'Ortala-KabKota'!$E$2:$E$415,FALSE))</f>
        <v>315</v>
      </c>
      <c r="AM289" s="218" t="str">
        <f t="array" ref="AM289">INDEX('Ortala-KabKota'!AM$2:AM$415,MATCH($D289,'Ortala-KabKota'!$E$2:$E$415,FALSE))</f>
        <v>Seksual terhadap anak dan KDRT</v>
      </c>
      <c r="AN289" s="218" t="str">
        <f t="array" ref="AN289">INDEX('Ortala-KabKota'!AN$2:AN$415,MATCH($D289,'Ortala-KabKota'!$E$2:$E$415,FALSE))</f>
        <v/>
      </c>
      <c r="AO289" s="218" t="str">
        <f t="array" ref="AO289">INDEX('Ortala-KabKota'!AO$2:AO$415,MATCH($D289,'Ortala-KabKota'!$E$2:$E$415,FALSE))</f>
        <v/>
      </c>
      <c r="AP289" s="218" t="str">
        <f t="array" ref="AP289">INDEX('Ortala-KabKota'!AP$2:AP$415,MATCH($D289,'Ortala-KabKota'!$E$2:$E$415,FALSE))</f>
        <v/>
      </c>
      <c r="AQ289" s="218">
        <f t="array" ref="AQ289">INDEX('Ortala-KabKota'!AQ$2:AQ$415,MATCH($D289,'Ortala-KabKota'!$E$2:$E$415,FALSE))</f>
        <v>1</v>
      </c>
      <c r="AR289" s="218" t="str">
        <f t="array" ref="AR289">INDEX('Ortala-KabKota'!AR$2:AR$415,MATCH($D289,'Ortala-KabKota'!$E$2:$E$415,FALSE))</f>
        <v/>
      </c>
      <c r="AS289" s="218" t="str">
        <f t="array" ref="AS289">INDEX('Ortala-KabKota'!AS$2:AS$415,MATCH($D289,'Ortala-KabKota'!$E$2:$E$415,FALSE))</f>
        <v/>
      </c>
      <c r="AT289" s="218" t="str">
        <f t="array" ref="AT289">INDEX('Ortala-KabKota'!AT$2:AT$415,MATCH($D289,'Ortala-KabKota'!$E$2:$E$415,FALSE))</f>
        <v/>
      </c>
      <c r="AU289" s="218" t="str">
        <f t="array" ref="AU289">INDEX('UPTD PPA KabKota'!D$5:D$513,MATCH($D289,'UPTD PPA KabKota'!$C$5:$C$513,FALSE))</f>
        <v>Tri Purwanto/ 089629614410</v>
      </c>
      <c r="AV289" s="218" t="str">
        <f t="array" ref="AV289">INDEX('UPTD PPA KabKota'!E$5:E$513,MATCH($D289,'UPTD PPA KabKota'!$C$5:$C$513,FALSE))</f>
        <v>Jl. Maruga Raya No. 1 Balai Kota Tangerang Selatan Gedung III Lt.2 Serua, Ciputat</v>
      </c>
      <c r="AW289" s="218" t="str">
        <f t="array" ref="AW289">INDEX('UPTD PPA KabKota'!F$5:F$513,MATCH($D289,'UPTD PPA KabKota'!$C$5:$C$513,FALSE))</f>
        <v/>
      </c>
      <c r="AX289" s="218" t="str">
        <f t="array" ref="AX289">INDEX('UPTD PPA KabKota'!G$5:G$513,MATCH($D289,'UPTD PPA KabKota'!$C$5:$C$513,FALSE))</f>
        <v>087882113632</v>
      </c>
      <c r="AY289" s="218" t="str">
        <f t="array" ref="AY289">INDEX('UPTD PPA KabKota'!H$5:H$513,MATCH($D289,'UPTD PPA KabKota'!$C$5:$C$513,FALSE))</f>
        <v>UPTD PPA</v>
      </c>
      <c r="AZ289" s="218" t="str">
        <f t="array" ref="AZ289">INDEX('UPTD PPA KabKota'!I$5:I$513,MATCH($D289,'UPTD PPA KabKota'!$C$5:$C$513,FALSE))</f>
        <v>Peraturan Walikota Tangerang Selatan Nomor 23 Tahun 2023</v>
      </c>
      <c r="BA289" s="218">
        <f t="array" ref="BA289">INDEX('UPTD PPA KabKota'!J$5:J$513,MATCH($D289,'UPTD PPA KabKota'!$C$5:$C$513,FALSE))</f>
        <v>2023</v>
      </c>
      <c r="BB289" s="218" t="str">
        <f t="array" ref="BB289">INDEX('UPTD PPA KabKota'!K$5:K$513,MATCH($D289,'UPTD PPA KabKota'!$C$5:$C$513,FALSE))</f>
        <v>A</v>
      </c>
      <c r="BC289" s="218" t="str">
        <f t="array" ref="BC289">INDEX('UPTD PPA KabKota'!L$5:L$513,MATCH($D289,'UPTD PPA KabKota'!$C$5:$C$513,FALSE))</f>
        <v/>
      </c>
      <c r="BD289" s="316" t="str">
        <f t="array" ref="BD289">INDEX('UPTD PPA KabKota'!M$5:M$513,MATCH($D289,'UPTD PPA KabKota'!$C$5:$C$513,FALSE))</f>
        <v>uptdppa@tangerangselatankota.go.id</v>
      </c>
      <c r="BE289" s="218" t="str">
        <f t="array" ref="BE289">INDEX('UPTD PPA KabKota'!N$5:N$513,MATCH($D289,'UPTD PPA KabKota'!$C$5:$C$513,FALSE))</f>
        <v>1. Kepala UPTD
2. Kasubag TU</v>
      </c>
      <c r="BF289" s="218" t="str">
        <f t="array" ref="BF289">INDEX('UPTD PPA KabKota'!O$5:O$513,MATCH($D289,'UPTD PPA KabKota'!$C$5:$C$513,FALSE))</f>
        <v>BERGABUNG DENGAN KANTOR DINAS</v>
      </c>
      <c r="BG289" s="218" t="str">
        <f t="array" ref="BG289">INDEX('UPTD PPA KabKota'!P$5:P$513,MATCH($D289,'UPTD PPA KabKota'!$C$5:$C$513,FALSE))</f>
        <v>SEWA/KONTRAK</v>
      </c>
      <c r="BH289" s="218" t="str">
        <f t="array" ref="BH289">INDEX('UPTD PPA KabKota'!Q$5:Q$513,MATCH($D289,'UPTD PPA KabKota'!$C$5:$C$513,FALSE))</f>
        <v>Sewa Per Tahun</v>
      </c>
      <c r="BI289" s="218" t="str">
        <f t="array" ref="BI289">INDEX('UPTD PPA KabKota'!R$5:R$513,MATCH($D289,'UPTD PPA KabKota'!$C$5:$C$513,FALSE))</f>
        <v>Ada</v>
      </c>
      <c r="BJ289" s="218" t="str">
        <f t="array" ref="BJ289">INDEX('UPTD PPA KabKota'!S$5:S$513,MATCH($D289,'UPTD PPA KabKota'!$C$5:$C$513,FALSE))</f>
        <v>Tidak Ada</v>
      </c>
      <c r="BK289" s="218" t="str">
        <f t="array" ref="BK289">INDEX('UPTD PPA KabKota'!T$5:T$513,MATCH($D289,'UPTD PPA KabKota'!$C$5:$C$513,FALSE))</f>
        <v>Tidak Ada</v>
      </c>
      <c r="BL289" s="218" t="str">
        <f t="array" ref="BL289">INDEX('UPTD PPA KabKota'!U$5:U$513,MATCH($D289,'UPTD PPA KabKota'!$C$5:$C$513,FALSE))</f>
        <v>Tidak Ada</v>
      </c>
      <c r="BM289" s="218" t="str">
        <f t="array" ref="BM289">INDEX('UPTD PPA KabKota'!V$5:V$513,MATCH($D289,'UPTD PPA KabKota'!$C$5:$C$513,FALSE))</f>
        <v>Tidak Ada</v>
      </c>
      <c r="BN289" s="218" t="str">
        <f t="array" ref="BN289">INDEX('UPTD PPA KabKota'!W$5:W$513,MATCH($D289,'UPTD PPA KabKota'!$C$5:$C$513,FALSE))</f>
        <v>Tidak Ada</v>
      </c>
      <c r="BO289" s="218" t="str">
        <f t="array" ref="BO289">INDEX('UPTD PPA KabKota'!X$5:X$513,MATCH($D289,'UPTD PPA KabKota'!$C$5:$C$513,FALSE))</f>
        <v>Ada</v>
      </c>
      <c r="BP289" s="218" t="str">
        <f t="array" ref="BP289">INDEX('UPTD PPA KabKota'!Y$5:Y$513,MATCH($D289,'UPTD PPA KabKota'!$C$5:$C$513,FALSE))</f>
        <v>Ada</v>
      </c>
      <c r="BQ289" s="218" t="str">
        <f t="array" ref="BQ289">INDEX('UPTD PPA KabKota'!Z$5:Z$513,MATCH($D289,'UPTD PPA KabKota'!$C$5:$C$513,FALSE))</f>
        <v>Ada</v>
      </c>
      <c r="BR289" s="218" t="str">
        <f t="array" ref="BR289">INDEX('UPTD PPA KabKota'!AA$5:AA$513,MATCH($D289,'UPTD PPA KabKota'!$C$5:$C$513,FALSE))</f>
        <v>Tidak Ada</v>
      </c>
      <c r="BS289" s="218" t="str">
        <f t="array" ref="BS289">INDEX('UPTD PPA KabKota'!AB$5:AB$513,MATCH($D289,'UPTD PPA KabKota'!$C$5:$C$513,FALSE))</f>
        <v>Tidak Ada</v>
      </c>
      <c r="BT289" s="218" t="str">
        <f t="array" ref="BT289">INDEX('UPTD PPA KabKota'!AC$5:AC$513,MATCH($D289,'UPTD PPA KabKota'!$C$5:$C$513,FALSE))</f>
        <v>Sudah</v>
      </c>
      <c r="BU289" s="218" t="str">
        <f t="array" ref="BU289">INDEX('UPTD PPA KabKota'!AD$5:AD$513,MATCH($D289,'UPTD PPA KabKota'!$C$5:$C$513,FALSE))</f>
        <v>Sudah</v>
      </c>
      <c r="BV289" s="218" t="str">
        <f t="array" ref="BV289">INDEX('UPTD PPA KabKota'!AE$5:AE$513,MATCH($D289,'UPTD PPA KabKota'!$C$5:$C$513,FALSE))</f>
        <v>Sudah</v>
      </c>
      <c r="BW289" s="218" t="str">
        <f t="array" ref="BW289">INDEX('UPTD PPA KabKota'!AF$5:AF$513,MATCH($D289,'UPTD PPA KabKota'!$C$5:$C$513,FALSE))</f>
        <v>Sudah</v>
      </c>
      <c r="BX289" s="218" t="str">
        <f t="array" ref="BX289">INDEX('UPTD PPA KabKota'!AG$5:AG$513,MATCH($D289,'UPTD PPA KabKota'!$C$5:$C$513,FALSE))</f>
        <v>Sudah</v>
      </c>
      <c r="BY289" s="218" t="str">
        <f t="array" ref="BY289">INDEX('UPTD PPA KabKota'!AH$5:AH$513,MATCH($D289,'UPTD PPA KabKota'!$C$5:$C$513,FALSE))</f>
        <v>Sudah</v>
      </c>
      <c r="BZ289" s="218" t="str">
        <f t="array" ref="BZ289">INDEX('UPTD PPA KabKota'!AI$5:AI$513,MATCH($D289,'UPTD PPA KabKota'!$C$5:$C$513,FALSE))</f>
        <v>Sudah</v>
      </c>
      <c r="CA289" s="218" t="str">
        <f t="array" ref="CA289">INDEX('UPTD PPA KabKota'!AJ$5:AJ$513,MATCH($D289,'UPTD PPA KabKota'!$C$5:$C$513,FALSE))</f>
        <v>Sudah</v>
      </c>
      <c r="CB289" s="218" t="str">
        <f t="array" ref="CB289">INDEX('UPTD PPA KabKota'!AK$5:AK$513,MATCH($D289,'UPTD PPA KabKota'!$C$5:$C$513,FALSE))</f>
        <v>Sudah</v>
      </c>
      <c r="CC289" s="218" t="str">
        <f t="array" ref="CC289">INDEX('UPTD PPA KabKota'!AL$5:AL$513,MATCH($D289,'UPTD PPA KabKota'!$C$5:$C$513,FALSE))</f>
        <v>Sudah</v>
      </c>
      <c r="CD289" s="218" t="str">
        <f t="array" ref="CD289">INDEX('UPTD PPA KabKota'!AM$5:AM$513,MATCH($D289,'UPTD PPA KabKota'!$C$5:$C$513,FALSE))</f>
        <v>Sudah</v>
      </c>
      <c r="CE289" s="218" t="str">
        <f t="array" ref="CE289">INDEX('UPTD PPA KabKota'!AN$5:AN$513,MATCH($D289,'UPTD PPA KabKota'!$C$5:$C$513,FALSE))</f>
        <v>pengaduan dari masyarakat, penjangkuan korban, pengelolaan Kasus, Jika korban memerlukan pengamanan maka akan diberikan penampungan sementara di rumah aman, serta mendampingi sesuai kebutuhan korban seperti pendampingan hukum, pendampingan psikolog, serta mediasi</v>
      </c>
      <c r="CF289" s="218" t="str">
        <f t="array" ref="CF289">INDEX('UPTD PPA KabKota'!AO$5:AO$513,MATCH($D289,'UPTD PPA KabKota'!$C$5:$C$513,FALSE))</f>
        <v>179 (2021)</v>
      </c>
      <c r="CG289" s="218" t="str">
        <f t="array" ref="CG289">INDEX('UPTD PPA KabKota'!AP$5:AP$513,MATCH($D289,'UPTD PPA KabKota'!$C$5:$C$513,FALSE))</f>
        <v>Kekerasan Terhadap Anak</v>
      </c>
      <c r="CH289" s="218" t="str">
        <f t="array" ref="CH289">INDEX('UPTD PPA KabKota'!AQ$5:AQ$513,MATCH($D289,'UPTD PPA KabKota'!$C$5:$C$513,FALSE))</f>
        <v/>
      </c>
      <c r="CI289" s="218" t="str">
        <f t="array" ref="CI289">INDEX('UPTD PPA KabKota'!AR$5:AR$513,MATCH($D289,'UPTD PPA KabKota'!$C$5:$C$513,FALSE))</f>
        <v/>
      </c>
      <c r="CJ289" s="218" t="str">
        <f t="array" ref="CJ289">INDEX('UPTD PPA KabKota'!AS$5:AS$513,MATCH($D289,'UPTD PPA KabKota'!$C$5:$C$513,FALSE))</f>
        <v/>
      </c>
      <c r="CK289" s="218" t="str">
        <f t="array" ref="CK289">INDEX('UPTD PPA KabKota'!AT$5:AT$513,MATCH($D289,'UPTD PPA KabKota'!$C$5:$C$513,FALSE))</f>
        <v/>
      </c>
      <c r="CL289" s="218" t="str">
        <f t="array" ref="CL289">INDEX('UPTD PPA KabKota'!AU$5:AU$513,MATCH($D289,'UPTD PPA KabKota'!$C$5:$C$513,FALSE))</f>
        <v/>
      </c>
      <c r="CM289" s="218" t="str">
        <f t="array" ref="CM289">INDEX('UPTD PPA KabKota'!AV$5:AV$513,MATCH($D289,'UPTD PPA KabKota'!$C$5:$C$513,FALSE))</f>
        <v/>
      </c>
      <c r="CN289" s="218" t="str">
        <f t="array" ref="CN289">INDEX('UPTD PPA KabKota'!AW$5:AW$513,MATCH($D289,'UPTD PPA KabKota'!$C$5:$C$513,FALSE))</f>
        <v/>
      </c>
      <c r="CO289" s="218" t="str">
        <f t="array" ref="CO289">INDEX('UPTD PPA KabKota'!AX$5:AX$513,MATCH($D289,'UPTD PPA KabKota'!$C$5:$C$513,FALSE))</f>
        <v>v</v>
      </c>
      <c r="CP289" s="218" t="str">
        <f t="array" ref="CP289">INDEX('UPTD PPA KabKota'!AY$5:AY$513,MATCH($D289,'UPTD PPA KabKota'!$C$5:$C$513,FALSE))</f>
        <v/>
      </c>
      <c r="CQ289" s="209" t="str">
        <f>IFERROR(__xludf.DUMMYFUNCTION("IF(ISBLANK($K289),"""",IF(REGEXMATCH($K289,""Peraturan""),""Ada"",IF(REGEXMATCH($K289,""Rekomendasi""),""Tidak Ada"", $K289)))
"),"Ada")</f>
        <v>Ada</v>
      </c>
      <c r="CR289" s="209" t="str">
        <f t="array" ref="CR289">index('UPTD PPA KabKota'!$BI$5:$BI$513,match($D289,'UPTD PPA KabKota'!$C$5:$C$513,false))</f>
        <v>Ada</v>
      </c>
      <c r="CS289" s="314" t="str">
        <f t="shared" si="46"/>
        <v>Ada</v>
      </c>
    </row>
    <row r="290">
      <c r="A290" s="334">
        <v>284.0</v>
      </c>
      <c r="B290" s="300"/>
      <c r="C290" s="301" t="s">
        <v>4773</v>
      </c>
      <c r="D290" s="317" t="s">
        <v>4773</v>
      </c>
      <c r="E290" s="302">
        <v>45748.0</v>
      </c>
      <c r="F290" s="303" t="str">
        <f t="array" ref="F290">INDEX('Ortala-Provinsi'!C$2:C$39,MATCH($D290,'Ortala-Provinsi'!$B$2:$B$39,FALSE))</f>
        <v>Hety/ 081338552210</v>
      </c>
      <c r="G290" s="303" t="str">
        <f t="array" ref="G290">INDEX('Ortala-Provinsi'!D$2:D$39,MATCH($D290,'Ortala-Provinsi'!$B$2:$B$39,FALSE))</f>
        <v>jl. Raya Pemongan no.209, denpasar</v>
      </c>
      <c r="H290" s="303" t="str">
        <f t="array" ref="H290">INDEX('Ortala-Provinsi'!E$2:E$39,MATCH($D290,'Ortala-Provinsi'!$B$2:$B$39,FALSE))</f>
        <v>(0361)4484315</v>
      </c>
      <c r="I290" s="303" t="str">
        <f t="array" ref="I290">INDEX('Ortala-Provinsi'!F$2:F$39,MATCH($D290,'Ortala-Provinsi'!$B$2:$B$39,FALSE))</f>
        <v>(0361)4484315</v>
      </c>
      <c r="J290" s="303" t="str">
        <f t="array" ref="J290">INDEX('Ortala-Provinsi'!G$2:G$39,MATCH($D290,'Ortala-Provinsi'!$B$2:$B$39,FALSE))</f>
        <v>UPTD PPA</v>
      </c>
      <c r="K290" s="303" t="str">
        <f t="array" ref="K290">INDEX('Ortala-Provinsi'!H$2:H$39,MATCH($D290,'Ortala-Provinsi'!$B$2:$B$39,FALSE))</f>
        <v>Peraturan Gubernur Bali Nomor 59 Tahun 2019 tentang Pembentukan Unit Pelaksana Teknis Daerah di Lingkungan Pemerintah Provinsi Bali</v>
      </c>
      <c r="L290" s="303">
        <f t="array" ref="L290">INDEX('Ortala-Provinsi'!I$2:I$39,MATCH($D290,'Ortala-Provinsi'!$B$2:$B$39,FALSE))</f>
        <v>2019</v>
      </c>
      <c r="M290" s="303" t="str">
        <f t="array" ref="M290">INDEX('Ortala-Provinsi'!J$2:J$39,MATCH($D290,'Ortala-Provinsi'!$B$2:$B$39,FALSE))</f>
        <v>A</v>
      </c>
      <c r="N290" s="303" t="str">
        <f t="array" ref="N290">INDEX('Ortala-Provinsi'!K$2:K$39,MATCH($D290,'Ortala-Provinsi'!$B$2:$B$39,FALSE))</f>
        <v>Yogi/ 081246527566
Utami/ 081338588906</v>
      </c>
      <c r="O290" s="303" t="str">
        <f t="array" ref="O290">INDEX('Ortala-Provinsi'!L$2:L$39,MATCH($D290,'Ortala-Provinsi'!$B$2:$B$39,FALSE))</f>
        <v>uptdppaprovbali209@gmail.com</v>
      </c>
      <c r="P290" s="303" t="str">
        <f t="array" ref="P290">INDEX('Ortala-Provinsi'!M$2:M$39,MATCH($D290,'Ortala-Provinsi'!$B$2:$B$39,FALSE))</f>
        <v>kasubag tu, Kasi penerimaan dan pengaduan, kasi rujukan dan tindak lanjut</v>
      </c>
      <c r="Q290" s="303" t="str">
        <f t="array" ref="Q290">INDEX('Ortala-Provinsi'!N$2:N$39,MATCH($D290,'Ortala-Provinsi'!$B$2:$B$39,FALSE))</f>
        <v>MANDIRI</v>
      </c>
      <c r="R290" s="303" t="str">
        <f t="array" ref="R290">INDEX('Ortala-Provinsi'!O$2:O$39,MATCH($D290,'Ortala-Provinsi'!$B$2:$B$39,FALSE))</f>
        <v>MILIK SENDIRI</v>
      </c>
      <c r="S290" s="303">
        <f t="array" ref="S290">INDEX('Ortala-Provinsi'!P$2:P$39,MATCH($D290,'Ortala-Provinsi'!$B$2:$B$39,FALSE))</f>
        <v>1</v>
      </c>
      <c r="T290" s="303" t="str">
        <f t="array" ref="T290">INDEX('Ortala-Provinsi'!Q$2:Q$39,MATCH($D290,'Ortala-Provinsi'!$B$2:$B$39,FALSE))</f>
        <v/>
      </c>
      <c r="U290" s="303" t="str">
        <f t="array" ref="U290">INDEX('Ortala-Provinsi'!R$2:R$39,MATCH($D290,'Ortala-Provinsi'!$B$2:$B$39,FALSE))</f>
        <v/>
      </c>
      <c r="V290" s="303" t="str">
        <f t="array" ref="V290">INDEX('Ortala-Provinsi'!S$2:S$39,MATCH($D290,'Ortala-Provinsi'!$B$2:$B$39,FALSE))</f>
        <v>Milik Pemerintah dan Mitra Kerja</v>
      </c>
      <c r="W290" s="303">
        <f t="array" ref="W290">INDEX('Ortala-Provinsi'!T$2:T$39,MATCH($D290,'Ortala-Provinsi'!$B$2:$B$39,FALSE))</f>
        <v>1</v>
      </c>
      <c r="X290" s="303">
        <f t="array" ref="X290">INDEX('Ortala-Provinsi'!U$2:U$39,MATCH($D290,'Ortala-Provinsi'!$B$2:$B$39,FALSE))</f>
        <v>1</v>
      </c>
      <c r="Y290" s="303">
        <f t="array" ref="Y290">INDEX('Ortala-Provinsi'!V$2:V$39,MATCH($D290,'Ortala-Provinsi'!$B$2:$B$39,FALSE))</f>
        <v>1</v>
      </c>
      <c r="Z290" s="303">
        <f t="array" ref="Z290">INDEX('Ortala-Provinsi'!W$2:W$39,MATCH($D290,'Ortala-Provinsi'!$B$2:$B$39,FALSE))</f>
        <v>1</v>
      </c>
      <c r="AA290" s="303">
        <f t="array" ref="AA290">INDEX('Ortala-Provinsi'!X$2:X$39,MATCH($D290,'Ortala-Provinsi'!$B$2:$B$39,FALSE))</f>
        <v>0</v>
      </c>
      <c r="AB290" s="303">
        <f t="array" ref="AB290">INDEX('Ortala-Provinsi'!Y$2:Y$39,MATCH($D290,'Ortala-Provinsi'!$B$2:$B$39,FALSE))</f>
        <v>0</v>
      </c>
      <c r="AC290" s="303">
        <f t="array" ref="AC290">INDEX('Ortala-Provinsi'!Z$2:Z$39,MATCH($D290,'Ortala-Provinsi'!$B$2:$B$39,FALSE))</f>
        <v>1</v>
      </c>
      <c r="AD290" s="303">
        <f t="array" ref="AD290">INDEX('Ortala-Provinsi'!AA$2:AA$39,MATCH($D290,'Ortala-Provinsi'!$B$2:$B$39,FALSE))</f>
        <v>0</v>
      </c>
      <c r="AE290" s="303">
        <f t="array" ref="AE290">INDEX('Ortala-Provinsi'!AB$2:AB$39,MATCH($D290,'Ortala-Provinsi'!$B$2:$B$39,FALSE))</f>
        <v>0</v>
      </c>
      <c r="AF290" s="303">
        <f t="array" ref="AF290">INDEX('Ortala-Provinsi'!AC$2:AC$39,MATCH($D290,'Ortala-Provinsi'!$B$2:$B$39,FALSE))</f>
        <v>0</v>
      </c>
      <c r="AG290" s="303">
        <f t="array" ref="AG290">INDEX('Ortala-Provinsi'!AD$2:AD$39,MATCH($D290,'Ortala-Provinsi'!$B$2:$B$39,FALSE))</f>
        <v>0</v>
      </c>
      <c r="AH290" s="303">
        <f t="array" ref="AH290">INDEX('Ortala-Provinsi'!AE$2:AE$39,MATCH($D290,'Ortala-Provinsi'!$B$2:$B$39,FALSE))</f>
        <v>1</v>
      </c>
      <c r="AI290" s="303">
        <f t="array" ref="AI290">INDEX('Ortala-Provinsi'!AF$2:AF$39,MATCH($D290,'Ortala-Provinsi'!$B$2:$B$39,FALSE))</f>
        <v>1</v>
      </c>
      <c r="AJ290" s="303">
        <f t="array" ref="AJ290">INDEX('Ortala-Provinsi'!AG$2:AG$39,MATCH($D290,'Ortala-Provinsi'!$B$2:$B$39,FALSE))</f>
        <v>1</v>
      </c>
      <c r="AK290" s="303">
        <f t="array" ref="AK290">INDEX('Ortala-Provinsi'!AH$2:AH$39,MATCH($D290,'Ortala-Provinsi'!$B$2:$B$39,FALSE))</f>
        <v>1</v>
      </c>
      <c r="AL290" s="303" t="str">
        <f t="array" ref="AL290">INDEX('Ortala-Provinsi'!AI$2:AI$39,MATCH($D290,'Ortala-Provinsi'!$B$2:$B$39,FALSE))</f>
        <v>Rujukan ke mitra kerja dan pendampingan</v>
      </c>
      <c r="AM290" s="303">
        <f t="array" ref="AM290">INDEX('Ortala-Provinsi'!AJ$2:AJ$39,MATCH($D290,'Ortala-Provinsi'!$B$2:$B$39,FALSE))</f>
        <v>1</v>
      </c>
      <c r="AN290" s="303">
        <f t="array" ref="AN290">INDEX('Ortala-Provinsi'!AK$2:AK$39,MATCH($D290,'Ortala-Provinsi'!$B$2:$B$39,FALSE))</f>
        <v>1</v>
      </c>
      <c r="AO290" s="303">
        <f t="array" ref="AO290">INDEX('Ortala-Provinsi'!AL$2:AL$39,MATCH($D290,'Ortala-Provinsi'!$B$2:$B$39,FALSE))</f>
        <v>123</v>
      </c>
      <c r="AP290" s="303" t="str">
        <f t="array" ref="AP290">INDEX('Ortala-Provinsi'!AM$2:AM$39,MATCH($D290,'Ortala-Provinsi'!$B$2:$B$39,FALSE))</f>
        <v>psikis dan seksual</v>
      </c>
      <c r="AQ290" s="303" t="str">
        <f t="array" ref="AQ290">INDEX('Ortala-Provinsi'!AN$2:AN$39,MATCH($D290,'Ortala-Provinsi'!$B$2:$B$39,FALSE))</f>
        <v/>
      </c>
      <c r="AR290" s="303" t="str">
        <f t="array" ref="AR290">INDEX('Ortala-Provinsi'!AO$2:AO$39,MATCH($D290,'Ortala-Provinsi'!$B$2:$B$39,FALSE))</f>
        <v/>
      </c>
      <c r="AS290" s="303" t="str">
        <f t="array" ref="AS290">INDEX('Ortala-Provinsi'!AP$2:AP$39,MATCH($D290,'Ortala-Provinsi'!$B$2:$B$39,FALSE))</f>
        <v/>
      </c>
      <c r="AT290" s="303" t="str">
        <f t="array" ref="AT290">INDEX('Ortala-Provinsi'!AQ$2:AQ$39,MATCH($D290,'Ortala-Provinsi'!$B$2:$B$39,FALSE))</f>
        <v/>
      </c>
      <c r="AU290" s="304" t="str">
        <f t="shared" ref="AU290:CP290" si="47">INDEX(#REF!,MATCH($D290,#REF!,FALSE))</f>
        <v>#REF!</v>
      </c>
      <c r="AV290" s="304" t="str">
        <f t="shared" si="47"/>
        <v>#REF!</v>
      </c>
      <c r="AW290" s="304" t="str">
        <f t="shared" si="47"/>
        <v>#REF!</v>
      </c>
      <c r="AX290" s="304" t="str">
        <f t="shared" si="47"/>
        <v>#REF!</v>
      </c>
      <c r="AY290" s="304" t="str">
        <f t="shared" si="47"/>
        <v>#REF!</v>
      </c>
      <c r="AZ290" s="304" t="str">
        <f t="shared" si="47"/>
        <v>#REF!</v>
      </c>
      <c r="BA290" s="305" t="str">
        <f t="shared" si="47"/>
        <v>#REF!</v>
      </c>
      <c r="BB290" s="304" t="str">
        <f t="shared" si="47"/>
        <v>#REF!</v>
      </c>
      <c r="BC290" s="304" t="str">
        <f t="shared" si="47"/>
        <v>#REF!</v>
      </c>
      <c r="BD290" s="304" t="str">
        <f t="shared" si="47"/>
        <v>#REF!</v>
      </c>
      <c r="BE290" s="304" t="str">
        <f t="shared" si="47"/>
        <v>#REF!</v>
      </c>
      <c r="BF290" s="304" t="str">
        <f t="shared" si="47"/>
        <v>#REF!</v>
      </c>
      <c r="BG290" s="304" t="str">
        <f t="shared" si="47"/>
        <v>#REF!</v>
      </c>
      <c r="BH290" s="304" t="str">
        <f t="shared" si="47"/>
        <v>#REF!</v>
      </c>
      <c r="BI290" s="304" t="str">
        <f t="shared" si="47"/>
        <v>#REF!</v>
      </c>
      <c r="BJ290" s="304" t="str">
        <f t="shared" si="47"/>
        <v>#REF!</v>
      </c>
      <c r="BK290" s="304" t="str">
        <f t="shared" si="47"/>
        <v>#REF!</v>
      </c>
      <c r="BL290" s="304" t="str">
        <f t="shared" si="47"/>
        <v>#REF!</v>
      </c>
      <c r="BM290" s="304" t="str">
        <f t="shared" si="47"/>
        <v>#REF!</v>
      </c>
      <c r="BN290" s="304" t="str">
        <f t="shared" si="47"/>
        <v>#REF!</v>
      </c>
      <c r="BO290" s="304" t="str">
        <f t="shared" si="47"/>
        <v>#REF!</v>
      </c>
      <c r="BP290" s="304" t="str">
        <f t="shared" si="47"/>
        <v>#REF!</v>
      </c>
      <c r="BQ290" s="304" t="str">
        <f t="shared" si="47"/>
        <v>#REF!</v>
      </c>
      <c r="BR290" s="304" t="str">
        <f t="shared" si="47"/>
        <v>#REF!</v>
      </c>
      <c r="BS290" s="304" t="str">
        <f t="shared" si="47"/>
        <v>#REF!</v>
      </c>
      <c r="BT290" s="304" t="str">
        <f t="shared" si="47"/>
        <v>#REF!</v>
      </c>
      <c r="BU290" s="304" t="str">
        <f t="shared" si="47"/>
        <v>#REF!</v>
      </c>
      <c r="BV290" s="304" t="str">
        <f t="shared" si="47"/>
        <v>#REF!</v>
      </c>
      <c r="BW290" s="304" t="str">
        <f t="shared" si="47"/>
        <v>#REF!</v>
      </c>
      <c r="BX290" s="304" t="str">
        <f t="shared" si="47"/>
        <v>#REF!</v>
      </c>
      <c r="BY290" s="304" t="str">
        <f t="shared" si="47"/>
        <v>#REF!</v>
      </c>
      <c r="BZ290" s="304" t="str">
        <f t="shared" si="47"/>
        <v>#REF!</v>
      </c>
      <c r="CA290" s="304" t="str">
        <f t="shared" si="47"/>
        <v>#REF!</v>
      </c>
      <c r="CB290" s="304" t="str">
        <f t="shared" si="47"/>
        <v>#REF!</v>
      </c>
      <c r="CC290" s="304" t="str">
        <f t="shared" si="47"/>
        <v>#REF!</v>
      </c>
      <c r="CD290" s="304" t="str">
        <f t="shared" si="47"/>
        <v>#REF!</v>
      </c>
      <c r="CE290" s="304" t="str">
        <f t="shared" si="47"/>
        <v>#REF!</v>
      </c>
      <c r="CF290" s="305" t="str">
        <f t="shared" si="47"/>
        <v>#REF!</v>
      </c>
      <c r="CG290" s="304" t="str">
        <f t="shared" si="47"/>
        <v>#REF!</v>
      </c>
      <c r="CH290" s="306" t="str">
        <f t="shared" si="47"/>
        <v>#REF!</v>
      </c>
      <c r="CI290" s="306" t="str">
        <f t="shared" si="47"/>
        <v>#REF!</v>
      </c>
      <c r="CJ290" s="306" t="str">
        <f t="shared" si="47"/>
        <v>#REF!</v>
      </c>
      <c r="CK290" s="304" t="str">
        <f t="shared" si="47"/>
        <v>#REF!</v>
      </c>
      <c r="CL290" s="306" t="str">
        <f t="shared" si="47"/>
        <v>#REF!</v>
      </c>
      <c r="CM290" s="306" t="str">
        <f t="shared" si="47"/>
        <v>#REF!</v>
      </c>
      <c r="CN290" s="306" t="str">
        <f t="shared" si="47"/>
        <v>#REF!</v>
      </c>
      <c r="CO290" s="306" t="str">
        <f t="shared" si="47"/>
        <v>#REF!</v>
      </c>
      <c r="CP290" s="306" t="str">
        <f t="shared" si="47"/>
        <v>#REF!</v>
      </c>
      <c r="CQ290" s="307" t="str">
        <f>IFERROR(__xludf.DUMMYFUNCTION("IF(ISBLANK($K290),"""",IF(REGEXMATCH($K290,""Peraturan""),""Ada"",IF(REGEXMATCH($K290,""Rekomendasi""),""Tidak Ada"", $K290)))
"),"Ada")</f>
        <v>Ada</v>
      </c>
      <c r="CR290" s="308" t="str">
        <f t="array" ref="CR290">INDEX(#REF!,MATCH($D290,#REF!,FALSE))</f>
        <v>#REF!</v>
      </c>
      <c r="CS290" s="309"/>
    </row>
    <row r="291">
      <c r="A291" s="334">
        <v>285.0</v>
      </c>
      <c r="B291" s="334">
        <v>1.0</v>
      </c>
      <c r="C291" s="311" t="s">
        <v>4773</v>
      </c>
      <c r="D291" s="312" t="s">
        <v>2883</v>
      </c>
      <c r="E291" s="315">
        <v>45748.0</v>
      </c>
      <c r="F291" s="218" t="str">
        <f t="array" ref="F291">INDEX('Ortala-KabKota'!F$2:F$415,MATCH($D291,'Ortala-KabKota'!$E$2:$E$415,FALSE))</f>
        <v>Ida Ayu Sri Utami/ 081917618080</v>
      </c>
      <c r="G291" s="218" t="str">
        <f t="array" ref="G291">INDEX('Ortala-KabKota'!G$2:G$415,MATCH($D291,'Ortala-KabKota'!$E$2:$E$415,FALSE))</f>
        <v>Jl Surapati No 1 Negara</v>
      </c>
      <c r="H291" s="218" t="str">
        <f t="array" ref="H291">INDEX('Ortala-KabKota'!H$2:H$415,MATCH($D291,'Ortala-KabKota'!$E$2:$E$415,FALSE))</f>
        <v>-</v>
      </c>
      <c r="I291" s="218" t="str">
        <f t="array" ref="I291">INDEX('Ortala-KabKota'!I$2:I$415,MATCH($D291,'Ortala-KabKota'!$E$2:$E$415,FALSE))</f>
        <v>-</v>
      </c>
      <c r="J291" s="218" t="str">
        <f t="array" ref="J291">INDEX('Ortala-KabKota'!J$2:J$415,MATCH($D291,'Ortala-KabKota'!$E$2:$E$415,FALSE))</f>
        <v>UPTD PPA</v>
      </c>
      <c r="K291" s="218" t="str">
        <f t="array" ref="K291">INDEX('Ortala-KabKota'!K$2:K$415,MATCH($D291,'Ortala-KabKota'!$E$2:$E$415,FALSE))</f>
        <v>Peraturan Bupati Jembrana Nomor 15 Tahun 2022</v>
      </c>
      <c r="L291" s="218">
        <f t="array" ref="L291">INDEX('Ortala-KabKota'!L$2:L$415,MATCH($D291,'Ortala-KabKota'!$E$2:$E$415,FALSE))</f>
        <v>2022</v>
      </c>
      <c r="M291" s="218" t="str">
        <f t="array" ref="M291">INDEX('Ortala-KabKota'!M$2:M$415,MATCH($D291,'Ortala-KabKota'!$E$2:$E$415,FALSE))</f>
        <v>A</v>
      </c>
      <c r="N291" s="218" t="str">
        <f t="array" ref="N291">INDEX('Ortala-KabKota'!N$2:N$415,MATCH($D291,'Ortala-KabKota'!$E$2:$E$415,FALSE))</f>
        <v>Ida Ayu Sri Utami/ 081917618080</v>
      </c>
      <c r="O291" s="218" t="str">
        <f t="array" ref="O291">INDEX('Ortala-KabKota'!O$2:O$415,MATCH($D291,'Ortala-KabKota'!$E$2:$E$415,FALSE))</f>
        <v>uptd.ppa.jembrana@gmail.com</v>
      </c>
      <c r="P291" s="218" t="str">
        <f t="array" ref="P291">INDEX('Ortala-KabKota'!P$2:P$415,MATCH($D291,'Ortala-KabKota'!$E$2:$E$415,FALSE))</f>
        <v/>
      </c>
      <c r="Q291" s="218" t="str">
        <f t="array" ref="Q291">INDEX('Ortala-KabKota'!Q$2:Q$415,MATCH($D291,'Ortala-KabKota'!$E$2:$E$415,FALSE))</f>
        <v>BERGABUNG DENGAN KANTOR DINAS</v>
      </c>
      <c r="R291" s="218" t="str">
        <f t="array" ref="R291">INDEX('Ortala-KabKota'!R$2:R$415,MATCH($D291,'Ortala-KabKota'!$E$2:$E$415,FALSE))</f>
        <v>TIDAK PUNYA</v>
      </c>
      <c r="S291" s="218" t="str">
        <f t="array" ref="S291">INDEX('Ortala-KabKota'!S$2:S$415,MATCH($D291,'Ortala-KabKota'!$E$2:$E$415,FALSE))</f>
        <v>Tidak Ada</v>
      </c>
      <c r="T291" s="218">
        <f t="array" ref="T291">INDEX('Ortala-KabKota'!T$2:T$415,MATCH($D291,'Ortala-KabKota'!$E$2:$E$415,FALSE))</f>
        <v>1</v>
      </c>
      <c r="U291" s="218">
        <f t="array" ref="U291">INDEX('Ortala-KabKota'!U$2:U$415,MATCH($D291,'Ortala-KabKota'!$E$2:$E$415,FALSE))</f>
        <v>0</v>
      </c>
      <c r="V291" s="218">
        <f t="array" ref="V291">INDEX('Ortala-KabKota'!V$2:V$415,MATCH($D291,'Ortala-KabKota'!$E$2:$E$415,FALSE))</f>
        <v>0</v>
      </c>
      <c r="W291" s="218">
        <f t="array" ref="W291">INDEX('Ortala-KabKota'!W$2:W$415,MATCH($D291,'Ortala-KabKota'!$E$2:$E$415,FALSE))</f>
        <v>0</v>
      </c>
      <c r="X291" s="218">
        <f t="array" ref="X291">INDEX('Ortala-KabKota'!X$2:X$415,MATCH($D291,'Ortala-KabKota'!$E$2:$E$415,FALSE))</f>
        <v>0</v>
      </c>
      <c r="Y291" s="218">
        <f t="array" ref="Y291">INDEX('Ortala-KabKota'!Y$2:Y$415,MATCH($D291,'Ortala-KabKota'!$E$2:$E$415,FALSE))</f>
        <v>0</v>
      </c>
      <c r="Z291" s="218">
        <f t="array" ref="Z291">INDEX('Ortala-KabKota'!Z$2:Z$415,MATCH($D291,'Ortala-KabKota'!$E$2:$E$415,FALSE))</f>
        <v>0</v>
      </c>
      <c r="AA291" s="218">
        <f t="array" ref="AA291">INDEX('Ortala-KabKota'!AA$2:AA$415,MATCH($D291,'Ortala-KabKota'!$E$2:$E$415,FALSE))</f>
        <v>1</v>
      </c>
      <c r="AB291" s="218">
        <f t="array" ref="AB291">INDEX('Ortala-KabKota'!AB$2:AB$415,MATCH($D291,'Ortala-KabKota'!$E$2:$E$415,FALSE))</f>
        <v>0</v>
      </c>
      <c r="AC291" s="218">
        <f t="array" ref="AC291">INDEX('Ortala-KabKota'!AC$2:AC$415,MATCH($D291,'Ortala-KabKota'!$E$2:$E$415,FALSE))</f>
        <v>0</v>
      </c>
      <c r="AD291" s="218" t="str">
        <f t="array" ref="AD291">INDEX('Ortala-KabKota'!AD$2:AD$415,MATCH($D291,'Ortala-KabKota'!$E$2:$E$415,FALSE))</f>
        <v/>
      </c>
      <c r="AE291" s="218">
        <f t="array" ref="AE291">INDEX('Ortala-KabKota'!AE$2:AE$415,MATCH($D291,'Ortala-KabKota'!$E$2:$E$415,FALSE))</f>
        <v>0</v>
      </c>
      <c r="AF291" s="218">
        <f t="array" ref="AF291">INDEX('Ortala-KabKota'!AF$2:AF$415,MATCH($D291,'Ortala-KabKota'!$E$2:$E$415,FALSE))</f>
        <v>0</v>
      </c>
      <c r="AG291" s="218">
        <f t="array" ref="AG291">INDEX('Ortala-KabKota'!AG$2:AG$415,MATCH($D291,'Ortala-KabKota'!$E$2:$E$415,FALSE))</f>
        <v>0</v>
      </c>
      <c r="AH291" s="218">
        <f t="array" ref="AH291">INDEX('Ortala-KabKota'!AH$2:AH$415,MATCH($D291,'Ortala-KabKota'!$E$2:$E$415,FALSE))</f>
        <v>0</v>
      </c>
      <c r="AI291" s="218" t="str">
        <f t="array" ref="AI291">INDEX('Ortala-KabKota'!AI$2:AI$415,MATCH($D291,'Ortala-KabKota'!$E$2:$E$415,FALSE))</f>
        <v>Belum memberikan pelayanan karena Ranperbup Pembentukan UPTD PPA masih tahap fasilitasi  di Biro Hukum Setda Prov. Bali.</v>
      </c>
      <c r="AJ291" s="218">
        <f t="array" ref="AJ291">INDEX('Ortala-KabKota'!AJ$2:AJ$415,MATCH($D291,'Ortala-KabKota'!$E$2:$E$415,FALSE))</f>
        <v>0</v>
      </c>
      <c r="AK291" s="218">
        <f t="array" ref="AK291">INDEX('Ortala-KabKota'!AK$2:AK$415,MATCH($D291,'Ortala-KabKota'!$E$2:$E$415,FALSE))</f>
        <v>0</v>
      </c>
      <c r="AL291" s="218">
        <f t="array" ref="AL291">INDEX('Ortala-KabKota'!AL$2:AL$415,MATCH($D291,'Ortala-KabKota'!$E$2:$E$415,FALSE))</f>
        <v>15</v>
      </c>
      <c r="AM291" s="218" t="str">
        <f t="array" ref="AM291">INDEX('Ortala-KabKota'!AM$2:AM$415,MATCH($D291,'Ortala-KabKota'!$E$2:$E$415,FALSE))</f>
        <v>KDRT dan Kekerasan Seksual</v>
      </c>
      <c r="AN291" s="218" t="str">
        <f t="array" ref="AN291">INDEX('Ortala-KabKota'!AN$2:AN$415,MATCH($D291,'Ortala-KabKota'!$E$2:$E$415,FALSE))</f>
        <v/>
      </c>
      <c r="AO291" s="218" t="str">
        <f t="array" ref="AO291">INDEX('Ortala-KabKota'!AO$2:AO$415,MATCH($D291,'Ortala-KabKota'!$E$2:$E$415,FALSE))</f>
        <v/>
      </c>
      <c r="AP291" s="218" t="str">
        <f t="array" ref="AP291">INDEX('Ortala-KabKota'!AP$2:AP$415,MATCH($D291,'Ortala-KabKota'!$E$2:$E$415,FALSE))</f>
        <v/>
      </c>
      <c r="AQ291" s="218" t="str">
        <f t="array" ref="AQ291">INDEX('Ortala-KabKota'!AQ$2:AQ$415,MATCH($D291,'Ortala-KabKota'!$E$2:$E$415,FALSE))</f>
        <v/>
      </c>
      <c r="AR291" s="218" t="str">
        <f t="array" ref="AR291">INDEX('Ortala-KabKota'!AR$2:AR$415,MATCH($D291,'Ortala-KabKota'!$E$2:$E$415,FALSE))</f>
        <v/>
      </c>
      <c r="AS291" s="218" t="str">
        <f t="array" ref="AS291">INDEX('Ortala-KabKota'!AS$2:AS$415,MATCH($D291,'Ortala-KabKota'!$E$2:$E$415,FALSE))</f>
        <v/>
      </c>
      <c r="AT291" s="218">
        <f t="array" ref="AT291">INDEX('Ortala-KabKota'!AT$2:AT$415,MATCH($D291,'Ortala-KabKota'!$E$2:$E$415,FALSE))</f>
        <v>1</v>
      </c>
      <c r="AU291" s="218" t="str">
        <f t="array" ref="AU291">INDEX('UPTD PPA KabKota'!D$5:D$513,MATCH($D291,'UPTD PPA KabKota'!$C$5:$C$513,FALSE))</f>
        <v>IDA AYU SRI UTAMI DEWI, SH</v>
      </c>
      <c r="AV291" s="218" t="str">
        <f t="array" ref="AV291">INDEX('UPTD PPA KabKota'!E$5:E$513,MATCH($D291,'UPTD PPA KabKota'!$C$5:$C$513,FALSE))</f>
        <v>JALAN NGURAH RAI NO. 104, NEGARA-BALI</v>
      </c>
      <c r="AW291" s="218">
        <f t="array" ref="AW291">INDEX('UPTD PPA KabKota'!F$5:F$513,MATCH($D291,'UPTD PPA KabKota'!$C$5:$C$513,FALSE))</f>
        <v>81917618080</v>
      </c>
      <c r="AX291" s="218">
        <f t="array" ref="AX291">INDEX('UPTD PPA KabKota'!G$5:G$513,MATCH($D291,'UPTD PPA KabKota'!$C$5:$C$513,FALSE))</f>
        <v>81917618080</v>
      </c>
      <c r="AY291" s="218" t="str">
        <f t="array" ref="AY291">INDEX('UPTD PPA KabKota'!H$5:H$513,MATCH($D291,'UPTD PPA KabKota'!$C$5:$C$513,FALSE))</f>
        <v>UPTD PPA</v>
      </c>
      <c r="AZ291" s="218" t="str">
        <f t="array" ref="AZ291">INDEX('UPTD PPA KabKota'!I$5:I$513,MATCH($D291,'UPTD PPA KabKota'!$C$5:$C$513,FALSE))</f>
        <v>Peraturan Bupati Jembrana Nomor 15 Tahun 2022</v>
      </c>
      <c r="BA291" s="218">
        <f t="array" ref="BA291">INDEX('UPTD PPA KabKota'!J$5:J$513,MATCH($D291,'UPTD PPA KabKota'!$C$5:$C$513,FALSE))</f>
        <v>2022</v>
      </c>
      <c r="BB291" s="218" t="str">
        <f t="array" ref="BB291">INDEX('UPTD PPA KabKota'!K$5:K$513,MATCH($D291,'UPTD PPA KabKota'!$C$5:$C$513,FALSE))</f>
        <v>A</v>
      </c>
      <c r="BC291" s="218" t="str">
        <f t="array" ref="BC291">INDEX('UPTD PPA KabKota'!L$5:L$513,MATCH($D291,'UPTD PPA KabKota'!$C$5:$C$513,FALSE))</f>
        <v>Ida Ayu Sri Utami Dewi/081917618080</v>
      </c>
      <c r="BD291" s="218" t="str">
        <f t="array" ref="BD291">INDEX('UPTD PPA KabKota'!M$5:M$513,MATCH($D291,'UPTD PPA KabKota'!$C$5:$C$513,FALSE))</f>
        <v>idaayusriutamidewi@gmail.com</v>
      </c>
      <c r="BE291" s="218" t="str">
        <f t="array" ref="BE291">INDEX('UPTD PPA KabKota'!N$5:N$513,MATCH($D291,'UPTD PPA KabKota'!$C$5:$C$513,FALSE))</f>
        <v>Kepala UPTD, Kasubag TU dan Jabatan Pelaksana ( Pengadministrasi Perkantoran )</v>
      </c>
      <c r="BF291" s="218" t="str">
        <f t="array" ref="BF291">INDEX('UPTD PPA KabKota'!O$5:O$513,MATCH($D291,'UPTD PPA KabKota'!$C$5:$C$513,FALSE))</f>
        <v>Mandiri</v>
      </c>
      <c r="BG291" s="218" t="str">
        <f t="array" ref="BG291">INDEX('UPTD PPA KabKota'!P$5:P$513,MATCH($D291,'UPTD PPA KabKota'!$C$5:$C$513,FALSE))</f>
        <v>Tidak Punya</v>
      </c>
      <c r="BH291" s="218" t="str">
        <f t="array" ref="BH291">INDEX('UPTD PPA KabKota'!Q$5:Q$513,MATCH($D291,'UPTD PPA KabKota'!$C$5:$C$513,FALSE))</f>
        <v/>
      </c>
      <c r="BI291" s="218" t="str">
        <f t="array" ref="BI291">INDEX('UPTD PPA KabKota'!R$5:R$513,MATCH($D291,'UPTD PPA KabKota'!$C$5:$C$513,FALSE))</f>
        <v>Ada</v>
      </c>
      <c r="BJ291" s="218" t="str">
        <f t="array" ref="BJ291">INDEX('UPTD PPA KabKota'!S$5:S$513,MATCH($D291,'UPTD PPA KabKota'!$C$5:$C$513,FALSE))</f>
        <v>Ada</v>
      </c>
      <c r="BK291" s="218" t="str">
        <f t="array" ref="BK291">INDEX('UPTD PPA KabKota'!T$5:T$513,MATCH($D291,'UPTD PPA KabKota'!$C$5:$C$513,FALSE))</f>
        <v>Ada</v>
      </c>
      <c r="BL291" s="218" t="str">
        <f t="array" ref="BL291">INDEX('UPTD PPA KabKota'!U$5:U$513,MATCH($D291,'UPTD PPA KabKota'!$C$5:$C$513,FALSE))</f>
        <v>Tidak Ada</v>
      </c>
      <c r="BM291" s="218" t="str">
        <f t="array" ref="BM291">INDEX('UPTD PPA KabKota'!V$5:V$513,MATCH($D291,'UPTD PPA KabKota'!$C$5:$C$513,FALSE))</f>
        <v>Tidak Ada</v>
      </c>
      <c r="BN291" s="218" t="str">
        <f t="array" ref="BN291">INDEX('UPTD PPA KabKota'!W$5:W$513,MATCH($D291,'UPTD PPA KabKota'!$C$5:$C$513,FALSE))</f>
        <v>Tidak Ada</v>
      </c>
      <c r="BO291" s="218" t="str">
        <f t="array" ref="BO291">INDEX('UPTD PPA KabKota'!X$5:X$513,MATCH($D291,'UPTD PPA KabKota'!$C$5:$C$513,FALSE))</f>
        <v>Tidak Ada</v>
      </c>
      <c r="BP291" s="218" t="str">
        <f t="array" ref="BP291">INDEX('UPTD PPA KabKota'!Y$5:Y$513,MATCH($D291,'UPTD PPA KabKota'!$C$5:$C$513,FALSE))</f>
        <v>Tidak Ada</v>
      </c>
      <c r="BQ291" s="218" t="str">
        <f t="array" ref="BQ291">INDEX('UPTD PPA KabKota'!Z$5:Z$513,MATCH($D291,'UPTD PPA KabKota'!$C$5:$C$513,FALSE))</f>
        <v>Tidak Ada</v>
      </c>
      <c r="BR291" s="218" t="str">
        <f t="array" ref="BR291">INDEX('UPTD PPA KabKota'!AA$5:AA$513,MATCH($D291,'UPTD PPA KabKota'!$C$5:$C$513,FALSE))</f>
        <v>Tidak Ada</v>
      </c>
      <c r="BS291" s="218" t="str">
        <f t="array" ref="BS291">INDEX('UPTD PPA KabKota'!AB$5:AB$513,MATCH($D291,'UPTD PPA KabKota'!$C$5:$C$513,FALSE))</f>
        <v>Tidak Ada</v>
      </c>
      <c r="BT291" s="218" t="str">
        <f t="array" ref="BT291">INDEX('UPTD PPA KabKota'!AC$5:AC$513,MATCH($D291,'UPTD PPA KabKota'!$C$5:$C$513,FALSE))</f>
        <v>Sudah</v>
      </c>
      <c r="BU291" s="218" t="str">
        <f t="array" ref="BU291">INDEX('UPTD PPA KabKota'!AD$5:AD$513,MATCH($D291,'UPTD PPA KabKota'!$C$5:$C$513,FALSE))</f>
        <v>Sudah</v>
      </c>
      <c r="BV291" s="218" t="str">
        <f t="array" ref="BV291">INDEX('UPTD PPA KabKota'!AE$5:AE$513,MATCH($D291,'UPTD PPA KabKota'!$C$5:$C$513,FALSE))</f>
        <v>Sudah</v>
      </c>
      <c r="BW291" s="218" t="str">
        <f t="array" ref="BW291">INDEX('UPTD PPA KabKota'!AF$5:AF$513,MATCH($D291,'UPTD PPA KabKota'!$C$5:$C$513,FALSE))</f>
        <v>Sudah</v>
      </c>
      <c r="BX291" s="218" t="str">
        <f t="array" ref="BX291">INDEX('UPTD PPA KabKota'!AG$5:AG$513,MATCH($D291,'UPTD PPA KabKota'!$C$5:$C$513,FALSE))</f>
        <v>Sudah</v>
      </c>
      <c r="BY291" s="218" t="str">
        <f t="array" ref="BY291">INDEX('UPTD PPA KabKota'!AH$5:AH$513,MATCH($D291,'UPTD PPA KabKota'!$C$5:$C$513,FALSE))</f>
        <v>Sudah</v>
      </c>
      <c r="BZ291" s="218" t="str">
        <f t="array" ref="BZ291">INDEX('UPTD PPA KabKota'!AI$5:AI$513,MATCH($D291,'UPTD PPA KabKota'!$C$5:$C$513,FALSE))</f>
        <v>Sudah</v>
      </c>
      <c r="CA291" s="218" t="str">
        <f t="array" ref="CA291">INDEX('UPTD PPA KabKota'!AJ$5:AJ$513,MATCH($D291,'UPTD PPA KabKota'!$C$5:$C$513,FALSE))</f>
        <v>Sudah</v>
      </c>
      <c r="CB291" s="218" t="str">
        <f t="array" ref="CB291">INDEX('UPTD PPA KabKota'!AK$5:AK$513,MATCH($D291,'UPTD PPA KabKota'!$C$5:$C$513,FALSE))</f>
        <v>Sudah</v>
      </c>
      <c r="CC291" s="218" t="str">
        <f t="array" ref="CC291">INDEX('UPTD PPA KabKota'!AL$5:AL$513,MATCH($D291,'UPTD PPA KabKota'!$C$5:$C$513,FALSE))</f>
        <v>Sudah</v>
      </c>
      <c r="CD291" s="218" t="str">
        <f t="array" ref="CD291">INDEX('UPTD PPA KabKota'!AM$5:AM$513,MATCH($D291,'UPTD PPA KabKota'!$C$5:$C$513,FALSE))</f>
        <v>Sudah</v>
      </c>
      <c r="CE291" s="218" t="str">
        <f t="array" ref="CE291">INDEX('UPTD PPA KabKota'!AN$5:AN$513,MATCH($D291,'UPTD PPA KabKota'!$C$5:$C$513,FALSE))</f>
        <v/>
      </c>
      <c r="CF291" s="218">
        <f t="array" ref="CF291">INDEX('UPTD PPA KabKota'!AO$5:AO$513,MATCH($D291,'UPTD PPA KabKota'!$C$5:$C$513,FALSE))</f>
        <v>29</v>
      </c>
      <c r="CG291" s="218" t="str">
        <f t="array" ref="CG291">INDEX('UPTD PPA KabKota'!AP$5:AP$513,MATCH($D291,'UPTD PPA KabKota'!$C$5:$C$513,FALSE))</f>
        <v>KDRT, Kekerasan Seksual</v>
      </c>
      <c r="CH291" s="218" t="str">
        <f t="array" ref="CH291">INDEX('UPTD PPA KabKota'!AQ$5:AQ$513,MATCH($D291,'UPTD PPA KabKota'!$C$5:$C$513,FALSE))</f>
        <v/>
      </c>
      <c r="CI291" s="218" t="str">
        <f t="array" ref="CI291">INDEX('UPTD PPA KabKota'!AR$5:AR$513,MATCH($D291,'UPTD PPA KabKota'!$C$5:$C$513,FALSE))</f>
        <v/>
      </c>
      <c r="CJ291" s="218" t="str">
        <f t="array" ref="CJ291">INDEX('UPTD PPA KabKota'!AS$5:AS$513,MATCH($D291,'UPTD PPA KabKota'!$C$5:$C$513,FALSE))</f>
        <v/>
      </c>
      <c r="CK291" s="218" t="str">
        <f t="array" ref="CK291">INDEX('UPTD PPA KabKota'!AT$5:AT$513,MATCH($D291,'UPTD PPA KabKota'!$C$5:$C$513,FALSE))</f>
        <v/>
      </c>
      <c r="CL291" s="218" t="str">
        <f t="array" ref="CL291">INDEX('UPTD PPA KabKota'!AU$5:AU$513,MATCH($D291,'UPTD PPA KabKota'!$C$5:$C$513,FALSE))</f>
        <v/>
      </c>
      <c r="CM291" s="218" t="str">
        <f t="array" ref="CM291">INDEX('UPTD PPA KabKota'!AV$5:AV$513,MATCH($D291,'UPTD PPA KabKota'!$C$5:$C$513,FALSE))</f>
        <v/>
      </c>
      <c r="CN291" s="218" t="str">
        <f t="array" ref="CN291">INDEX('UPTD PPA KabKota'!AW$5:AW$513,MATCH($D291,'UPTD PPA KabKota'!$C$5:$C$513,FALSE))</f>
        <v>v</v>
      </c>
      <c r="CO291" s="218" t="str">
        <f t="array" ref="CO291">INDEX('UPTD PPA KabKota'!AX$5:AX$513,MATCH($D291,'UPTD PPA KabKota'!$C$5:$C$513,FALSE))</f>
        <v/>
      </c>
      <c r="CP291" s="218" t="str">
        <f t="array" ref="CP291">INDEX('UPTD PPA KabKota'!AY$5:AY$513,MATCH($D291,'UPTD PPA KabKota'!$C$5:$C$513,FALSE))</f>
        <v/>
      </c>
      <c r="CQ291" s="209" t="str">
        <f>IFERROR(__xludf.DUMMYFUNCTION("IF(ISBLANK($K291),"""",IF(REGEXMATCH($K291,""Peraturan""),""Ada"",IF(REGEXMATCH($K291,""Rekomendasi""),""Tidak Ada"", $K291)))
"),"Ada")</f>
        <v>Ada</v>
      </c>
      <c r="CR291" s="209" t="str">
        <f t="array" ref="CR291">index('UPTD PPA KabKota'!$BI$5:$BI$513,match($D291,'UPTD PPA KabKota'!$C$5:$C$513,false))</f>
        <v>Ada</v>
      </c>
      <c r="CS291" s="314" t="str">
        <f t="shared" ref="CS291:CS299" si="48">IFS(CQ291="Ada","Ada",CR291="Ada","Ada",CR291="Tidak Ada","Tidak Ada")</f>
        <v>Ada</v>
      </c>
    </row>
    <row r="292">
      <c r="A292" s="334">
        <v>286.0</v>
      </c>
      <c r="B292" s="334">
        <v>2.0</v>
      </c>
      <c r="C292" s="311" t="s">
        <v>4773</v>
      </c>
      <c r="D292" s="312" t="s">
        <v>2811</v>
      </c>
      <c r="E292" s="315">
        <v>45748.0</v>
      </c>
      <c r="F292" s="218" t="str">
        <f t="array" ref="F292">INDEX('Ortala-KabKota'!F$2:F$415,MATCH($D292,'Ortala-KabKota'!$E$2:$E$415,FALSE))</f>
        <v>Komang Ayuningsih/ 082146642167</v>
      </c>
      <c r="G292" s="218" t="str">
        <f t="array" ref="G292">INDEX('Ortala-KabKota'!G$2:G$415,MATCH($D292,'Ortala-KabKota'!$E$2:$E$415,FALSE))</f>
        <v>Br. Wanasara Kelod Desa Bongan Tabanan</v>
      </c>
      <c r="H292" s="218" t="str">
        <f t="array" ref="H292">INDEX('Ortala-KabKota'!H$2:H$415,MATCH($D292,'Ortala-KabKota'!$E$2:$E$415,FALSE))</f>
        <v>-</v>
      </c>
      <c r="I292" s="218" t="str">
        <f t="array" ref="I292">INDEX('Ortala-KabKota'!I$2:I$415,MATCH($D292,'Ortala-KabKota'!$E$2:$E$415,FALSE))</f>
        <v>085738013829 /  085737640615</v>
      </c>
      <c r="J292" s="218" t="str">
        <f t="array" ref="J292">INDEX('Ortala-KabKota'!J$2:J$415,MATCH($D292,'Ortala-KabKota'!$E$2:$E$415,FALSE))</f>
        <v>UPTD Pelayanan Sosial &amp; PPA</v>
      </c>
      <c r="K292" s="218" t="str">
        <f t="array" ref="K292">INDEX('Ortala-KabKota'!K$2:K$415,MATCH($D292,'Ortala-KabKota'!$E$2:$E$415,FALSE))</f>
        <v>Peraturan Bupati Tabanan Nomor 61 Tahun 2020 </v>
      </c>
      <c r="L292" s="218">
        <f t="array" ref="L292">INDEX('Ortala-KabKota'!L$2:L$415,MATCH($D292,'Ortala-KabKota'!$E$2:$E$415,FALSE))</f>
        <v>2020</v>
      </c>
      <c r="M292" s="218" t="str">
        <f t="array" ref="M292">INDEX('Ortala-KabKota'!M$2:M$415,MATCH($D292,'Ortala-KabKota'!$E$2:$E$415,FALSE))</f>
        <v>A</v>
      </c>
      <c r="N292" s="218" t="str">
        <f t="array" ref="N292">INDEX('Ortala-KabKota'!N$2:N$415,MATCH($D292,'Ortala-KabKota'!$E$2:$E$415,FALSE))</f>
        <v>I Made Sujana/ 085737640615 (Kasubag TU)</v>
      </c>
      <c r="O292" s="218" t="str">
        <f t="array" ref="O292">INDEX('Ortala-KabKota'!O$2:O$415,MATCH($D292,'Ortala-KabKota'!$E$2:$E$415,FALSE))</f>
        <v>Uptddinsosp3a@yahoo.com</v>
      </c>
      <c r="P292" s="218" t="str">
        <f t="array" ref="P292">INDEX('Ortala-KabKota'!P$2:P$415,MATCH($D292,'Ortala-KabKota'!$E$2:$E$415,FALSE))</f>
        <v>Kepala UPTD, Kasubag TU dan Kelompok JF</v>
      </c>
      <c r="Q292" s="218" t="str">
        <f t="array" ref="Q292">INDEX('Ortala-KabKota'!Q$2:Q$415,MATCH($D292,'Ortala-KabKota'!$E$2:$E$415,FALSE))</f>
        <v>MANDIRI</v>
      </c>
      <c r="R292" s="218" t="str">
        <f t="array" ref="R292">INDEX('Ortala-KabKota'!R$2:R$415,MATCH($D292,'Ortala-KabKota'!$E$2:$E$415,FALSE))</f>
        <v>MILIK SENDIRI</v>
      </c>
      <c r="S292" s="218" t="str">
        <f t="array" ref="S292">INDEX('Ortala-KabKota'!S$2:S$415,MATCH($D292,'Ortala-KabKota'!$E$2:$E$415,FALSE))</f>
        <v>Hak Guna Pakai</v>
      </c>
      <c r="T292" s="218">
        <f t="array" ref="T292">INDEX('Ortala-KabKota'!T$2:T$415,MATCH($D292,'Ortala-KabKota'!$E$2:$E$415,FALSE))</f>
        <v>1</v>
      </c>
      <c r="U292" s="218">
        <f t="array" ref="U292">INDEX('Ortala-KabKota'!U$2:U$415,MATCH($D292,'Ortala-KabKota'!$E$2:$E$415,FALSE))</f>
        <v>1</v>
      </c>
      <c r="V292" s="218">
        <f t="array" ref="V292">INDEX('Ortala-KabKota'!V$2:V$415,MATCH($D292,'Ortala-KabKota'!$E$2:$E$415,FALSE))</f>
        <v>1</v>
      </c>
      <c r="W292" s="218">
        <f t="array" ref="W292">INDEX('Ortala-KabKota'!W$2:W$415,MATCH($D292,'Ortala-KabKota'!$E$2:$E$415,FALSE))</f>
        <v>0</v>
      </c>
      <c r="X292" s="218">
        <f t="array" ref="X292">INDEX('Ortala-KabKota'!X$2:X$415,MATCH($D292,'Ortala-KabKota'!$E$2:$E$415,FALSE))</f>
        <v>0</v>
      </c>
      <c r="Y292" s="218">
        <f t="array" ref="Y292">INDEX('Ortala-KabKota'!Y$2:Y$415,MATCH($D292,'Ortala-KabKota'!$E$2:$E$415,FALSE))</f>
        <v>0</v>
      </c>
      <c r="Z292" s="218">
        <f t="array" ref="Z292">INDEX('Ortala-KabKota'!Z$2:Z$415,MATCH($D292,'Ortala-KabKota'!$E$2:$E$415,FALSE))</f>
        <v>0</v>
      </c>
      <c r="AA292" s="218">
        <f t="array" ref="AA292">INDEX('Ortala-KabKota'!AA$2:AA$415,MATCH($D292,'Ortala-KabKota'!$E$2:$E$415,FALSE))</f>
        <v>0</v>
      </c>
      <c r="AB292" s="218">
        <f t="array" ref="AB292">INDEX('Ortala-KabKota'!AB$2:AB$415,MATCH($D292,'Ortala-KabKota'!$E$2:$E$415,FALSE))</f>
        <v>0</v>
      </c>
      <c r="AC292" s="218">
        <f t="array" ref="AC292">INDEX('Ortala-KabKota'!AC$2:AC$415,MATCH($D292,'Ortala-KabKota'!$E$2:$E$415,FALSE))</f>
        <v>0</v>
      </c>
      <c r="AD292" s="218" t="str">
        <f t="array" ref="AD292">INDEX('Ortala-KabKota'!AD$2:AD$415,MATCH($D292,'Ortala-KabKota'!$E$2:$E$415,FALSE))</f>
        <v/>
      </c>
      <c r="AE292" s="218">
        <f t="array" ref="AE292">INDEX('Ortala-KabKota'!AE$2:AE$415,MATCH($D292,'Ortala-KabKota'!$E$2:$E$415,FALSE))</f>
        <v>1</v>
      </c>
      <c r="AF292" s="218">
        <f t="array" ref="AF292">INDEX('Ortala-KabKota'!AF$2:AF$415,MATCH($D292,'Ortala-KabKota'!$E$2:$E$415,FALSE))</f>
        <v>1</v>
      </c>
      <c r="AG292" s="218">
        <f t="array" ref="AG292">INDEX('Ortala-KabKota'!AG$2:AG$415,MATCH($D292,'Ortala-KabKota'!$E$2:$E$415,FALSE))</f>
        <v>1</v>
      </c>
      <c r="AH292" s="218">
        <f t="array" ref="AH292">INDEX('Ortala-KabKota'!AH$2:AH$415,MATCH($D292,'Ortala-KabKota'!$E$2:$E$415,FALSE))</f>
        <v>1</v>
      </c>
      <c r="AI292" s="218" t="str">
        <f t="array" ref="AI292">INDEX('Ortala-KabKota'!AI$2:AI$415,MATCH($D292,'Ortala-KabKota'!$E$2:$E$415,FALSE))</f>
        <v>korban memerlukan penampungan sementara  apabila korban tidak aman  atau tidak mampu memenuhi kebutuhan dasarnya</v>
      </c>
      <c r="AJ292" s="218">
        <f t="array" ref="AJ292">INDEX('Ortala-KabKota'!AJ$2:AJ$415,MATCH($D292,'Ortala-KabKota'!$E$2:$E$415,FALSE))</f>
        <v>1</v>
      </c>
      <c r="AK292" s="218">
        <f t="array" ref="AK292">INDEX('Ortala-KabKota'!AK$2:AK$415,MATCH($D292,'Ortala-KabKota'!$E$2:$E$415,FALSE))</f>
        <v>1</v>
      </c>
      <c r="AL292" s="218">
        <f t="array" ref="AL292">INDEX('Ortala-KabKota'!AL$2:AL$415,MATCH($D292,'Ortala-KabKota'!$E$2:$E$415,FALSE))</f>
        <v>22</v>
      </c>
      <c r="AM292" s="218" t="str">
        <f t="array" ref="AM292">INDEX('Ortala-KabKota'!AM$2:AM$415,MATCH($D292,'Ortala-KabKota'!$E$2:$E$415,FALSE))</f>
        <v>KDRT</v>
      </c>
      <c r="AN292" s="218" t="str">
        <f t="array" ref="AN292">INDEX('Ortala-KabKota'!AN$2:AN$415,MATCH($D292,'Ortala-KabKota'!$E$2:$E$415,FALSE))</f>
        <v/>
      </c>
      <c r="AO292" s="218" t="str">
        <f t="array" ref="AO292">INDEX('Ortala-KabKota'!AO$2:AO$415,MATCH($D292,'Ortala-KabKota'!$E$2:$E$415,FALSE))</f>
        <v/>
      </c>
      <c r="AP292" s="218" t="str">
        <f t="array" ref="AP292">INDEX('Ortala-KabKota'!AP$2:AP$415,MATCH($D292,'Ortala-KabKota'!$E$2:$E$415,FALSE))</f>
        <v/>
      </c>
      <c r="AQ292" s="218" t="str">
        <f t="array" ref="AQ292">INDEX('Ortala-KabKota'!AQ$2:AQ$415,MATCH($D292,'Ortala-KabKota'!$E$2:$E$415,FALSE))</f>
        <v/>
      </c>
      <c r="AR292" s="218">
        <f t="array" ref="AR292">INDEX('Ortala-KabKota'!AR$2:AR$415,MATCH($D292,'Ortala-KabKota'!$E$2:$E$415,FALSE))</f>
        <v>1</v>
      </c>
      <c r="AS292" s="218" t="str">
        <f t="array" ref="AS292">INDEX('Ortala-KabKota'!AS$2:AS$415,MATCH($D292,'Ortala-KabKota'!$E$2:$E$415,FALSE))</f>
        <v/>
      </c>
      <c r="AT292" s="218" t="str">
        <f t="array" ref="AT292">INDEX('Ortala-KabKota'!AT$2:AT$415,MATCH($D292,'Ortala-KabKota'!$E$2:$E$415,FALSE))</f>
        <v/>
      </c>
      <c r="AU292" s="218" t="str">
        <f t="array" ref="AU292">INDEX('UPTD PPA KabKota'!D$5:D$513,MATCH($D292,'UPTD PPA KabKota'!$C$5:$C$513,FALSE))</f>
        <v>Komang Ayuningsih/ 082146642167</v>
      </c>
      <c r="AV292" s="218" t="str">
        <f t="array" ref="AV292">INDEX('UPTD PPA KabKota'!E$5:E$513,MATCH($D292,'UPTD PPA KabKota'!$C$5:$C$513,FALSE))</f>
        <v>Br Wanasara Kelod Desa Bongan Kec. Tabanan, Kab. Tabanan</v>
      </c>
      <c r="AW292" s="218" t="str">
        <f t="array" ref="AW292">INDEX('UPTD PPA KabKota'!F$5:F$513,MATCH($D292,'UPTD PPA KabKota'!$C$5:$C$513,FALSE))</f>
        <v>-</v>
      </c>
      <c r="AX292" s="218" t="str">
        <f t="array" ref="AX292">INDEX('UPTD PPA KabKota'!G$5:G$513,MATCH($D292,'UPTD PPA KabKota'!$C$5:$C$513,FALSE))</f>
        <v>Ka UPTD: 082146642167
Ka TU: 085737640615</v>
      </c>
      <c r="AY292" s="218" t="str">
        <f t="array" ref="AY292">INDEX('UPTD PPA KabKota'!H$5:H$513,MATCH($D292,'UPTD PPA KabKota'!$C$5:$C$513,FALSE))</f>
        <v>UPTD Pelayanan Sosial dan PPA</v>
      </c>
      <c r="AZ292" s="218" t="str">
        <f t="array" ref="AZ292">INDEX('UPTD PPA KabKota'!I$5:I$513,MATCH($D292,'UPTD PPA KabKota'!$C$5:$C$513,FALSE))</f>
        <v>Peraturan Bupati Tabanan Nomor 61 Tahun 2020</v>
      </c>
      <c r="BA292" s="218">
        <f t="array" ref="BA292">INDEX('UPTD PPA KabKota'!J$5:J$513,MATCH($D292,'UPTD PPA KabKota'!$C$5:$C$513,FALSE))</f>
        <v>2020</v>
      </c>
      <c r="BB292" s="218" t="str">
        <f t="array" ref="BB292">INDEX('UPTD PPA KabKota'!K$5:K$513,MATCH($D292,'UPTD PPA KabKota'!$C$5:$C$513,FALSE))</f>
        <v>A</v>
      </c>
      <c r="BC292" s="218" t="str">
        <f t="array" ref="BC292">INDEX('UPTD PPA KabKota'!L$5:L$513,MATCH($D292,'UPTD PPA KabKota'!$C$5:$C$513,FALSE))</f>
        <v>082146642167 (Ka UPTD)
085737640615 (Kasubbag TU)</v>
      </c>
      <c r="BD292" s="316" t="str">
        <f t="array" ref="BD292">INDEX('UPTD PPA KabKota'!M$5:M$513,MATCH($D292,'UPTD PPA KabKota'!$C$5:$C$513,FALSE))</f>
        <v>dinsosp3atabanan2gmail.com</v>
      </c>
      <c r="BE292" s="218" t="str">
        <f t="array" ref="BE292">INDEX('UPTD PPA KabKota'!N$5:N$513,MATCH($D292,'UPTD PPA KabKota'!$C$5:$C$513,FALSE))</f>
        <v>1. Kepala UPTD
2. Kasubbag TU
3. Kelompok Jabatan Fungsional</v>
      </c>
      <c r="BF292" s="218" t="str">
        <f t="array" ref="BF292">INDEX('UPTD PPA KabKota'!O$5:O$513,MATCH($D292,'UPTD PPA KabKota'!$C$5:$C$513,FALSE))</f>
        <v>MANDIRI</v>
      </c>
      <c r="BG292" s="218" t="str">
        <f t="array" ref="BG292">INDEX('UPTD PPA KabKota'!P$5:P$513,MATCH($D292,'UPTD PPA KabKota'!$C$5:$C$513,FALSE))</f>
        <v>MILIK SENDIRI</v>
      </c>
      <c r="BH292" s="218" t="str">
        <f t="array" ref="BH292">INDEX('UPTD PPA KabKota'!Q$5:Q$513,MATCH($D292,'UPTD PPA KabKota'!$C$5:$C$513,FALSE))</f>
        <v>Hak Guna Pakai</v>
      </c>
      <c r="BI292" s="218" t="str">
        <f t="array" ref="BI292">INDEX('UPTD PPA KabKota'!R$5:R$513,MATCH($D292,'UPTD PPA KabKota'!$C$5:$C$513,FALSE))</f>
        <v>Tidak Ada</v>
      </c>
      <c r="BJ292" s="218" t="str">
        <f t="array" ref="BJ292">INDEX('UPTD PPA KabKota'!S$5:S$513,MATCH($D292,'UPTD PPA KabKota'!$C$5:$C$513,FALSE))</f>
        <v>Tidak Ada</v>
      </c>
      <c r="BK292" s="218" t="str">
        <f t="array" ref="BK292">INDEX('UPTD PPA KabKota'!T$5:T$513,MATCH($D292,'UPTD PPA KabKota'!$C$5:$C$513,FALSE))</f>
        <v>Ada</v>
      </c>
      <c r="BL292" s="218" t="str">
        <f t="array" ref="BL292">INDEX('UPTD PPA KabKota'!U$5:U$513,MATCH($D292,'UPTD PPA KabKota'!$C$5:$C$513,FALSE))</f>
        <v>Tidak Ada</v>
      </c>
      <c r="BM292" s="218" t="str">
        <f t="array" ref="BM292">INDEX('UPTD PPA KabKota'!V$5:V$513,MATCH($D292,'UPTD PPA KabKota'!$C$5:$C$513,FALSE))</f>
        <v>Tidak Ada</v>
      </c>
      <c r="BN292" s="218" t="str">
        <f t="array" ref="BN292">INDEX('UPTD PPA KabKota'!W$5:W$513,MATCH($D292,'UPTD PPA KabKota'!$C$5:$C$513,FALSE))</f>
        <v>Tidak Ada</v>
      </c>
      <c r="BO292" s="218" t="str">
        <f t="array" ref="BO292">INDEX('UPTD PPA KabKota'!X$5:X$513,MATCH($D292,'UPTD PPA KabKota'!$C$5:$C$513,FALSE))</f>
        <v>Tidak Ada</v>
      </c>
      <c r="BP292" s="218" t="str">
        <f t="array" ref="BP292">INDEX('UPTD PPA KabKota'!Y$5:Y$513,MATCH($D292,'UPTD PPA KabKota'!$C$5:$C$513,FALSE))</f>
        <v>Tidak Ada</v>
      </c>
      <c r="BQ292" s="218" t="str">
        <f t="array" ref="BQ292">INDEX('UPTD PPA KabKota'!Z$5:Z$513,MATCH($D292,'UPTD PPA KabKota'!$C$5:$C$513,FALSE))</f>
        <v>Tidak Ada</v>
      </c>
      <c r="BR292" s="218" t="str">
        <f t="array" ref="BR292">INDEX('UPTD PPA KabKota'!AA$5:AA$513,MATCH($D292,'UPTD PPA KabKota'!$C$5:$C$513,FALSE))</f>
        <v>Tidak Ada</v>
      </c>
      <c r="BS292" s="218" t="str">
        <f t="array" ref="BS292">INDEX('UPTD PPA KabKota'!AB$5:AB$513,MATCH($D292,'UPTD PPA KabKota'!$C$5:$C$513,FALSE))</f>
        <v>Tidak Ada</v>
      </c>
      <c r="BT292" s="218" t="str">
        <f t="array" ref="BT292">INDEX('UPTD PPA KabKota'!AC$5:AC$513,MATCH($D292,'UPTD PPA KabKota'!$C$5:$C$513,FALSE))</f>
        <v>Sudah</v>
      </c>
      <c r="BU292" s="218" t="str">
        <f t="array" ref="BU292">INDEX('UPTD PPA KabKota'!AD$5:AD$513,MATCH($D292,'UPTD PPA KabKota'!$C$5:$C$513,FALSE))</f>
        <v>Sudah</v>
      </c>
      <c r="BV292" s="218" t="str">
        <f t="array" ref="BV292">INDEX('UPTD PPA KabKota'!AE$5:AE$513,MATCH($D292,'UPTD PPA KabKota'!$C$5:$C$513,FALSE))</f>
        <v>Belum</v>
      </c>
      <c r="BW292" s="218" t="str">
        <f t="array" ref="BW292">INDEX('UPTD PPA KabKota'!AF$5:AF$513,MATCH($D292,'UPTD PPA KabKota'!$C$5:$C$513,FALSE))</f>
        <v>Sudah</v>
      </c>
      <c r="BX292" s="218" t="str">
        <f t="array" ref="BX292">INDEX('UPTD PPA KabKota'!AG$5:AG$513,MATCH($D292,'UPTD PPA KabKota'!$C$5:$C$513,FALSE))</f>
        <v>Sudah</v>
      </c>
      <c r="BY292" s="218" t="str">
        <f t="array" ref="BY292">INDEX('UPTD PPA KabKota'!AH$5:AH$513,MATCH($D292,'UPTD PPA KabKota'!$C$5:$C$513,FALSE))</f>
        <v>Sudah</v>
      </c>
      <c r="BZ292" s="218" t="str">
        <f t="array" ref="BZ292">INDEX('UPTD PPA KabKota'!AI$5:AI$513,MATCH($D292,'UPTD PPA KabKota'!$C$5:$C$513,FALSE))</f>
        <v>Belum</v>
      </c>
      <c r="CA292" s="218" t="str">
        <f t="array" ref="CA292">INDEX('UPTD PPA KabKota'!AJ$5:AJ$513,MATCH($D292,'UPTD PPA KabKota'!$C$5:$C$513,FALSE))</f>
        <v>Sudah</v>
      </c>
      <c r="CB292" s="218" t="str">
        <f t="array" ref="CB292">INDEX('UPTD PPA KabKota'!AK$5:AK$513,MATCH($D292,'UPTD PPA KabKota'!$C$5:$C$513,FALSE))</f>
        <v>Belum</v>
      </c>
      <c r="CC292" s="218" t="str">
        <f t="array" ref="CC292">INDEX('UPTD PPA KabKota'!AL$5:AL$513,MATCH($D292,'UPTD PPA KabKota'!$C$5:$C$513,FALSE))</f>
        <v>Sudah</v>
      </c>
      <c r="CD292" s="218" t="str">
        <f t="array" ref="CD292">INDEX('UPTD PPA KabKota'!AM$5:AM$513,MATCH($D292,'UPTD PPA KabKota'!$C$5:$C$513,FALSE))</f>
        <v>Belum</v>
      </c>
      <c r="CE292" s="218" t="str">
        <f t="array" ref="CE292">INDEX('UPTD PPA KabKota'!AN$5:AN$513,MATCH($D292,'UPTD PPA KabKota'!$C$5:$C$513,FALSE))</f>
        <v>Kolom (33) sudah dibentuk dengan SK Tenaga Ahli</v>
      </c>
      <c r="CF292" s="218" t="str">
        <f t="array" ref="CF292">INDEX('UPTD PPA KabKota'!AO$5:AO$513,MATCH($D292,'UPTD PPA KabKota'!$C$5:$C$513,FALSE))</f>
        <v>22 (2021)</v>
      </c>
      <c r="CG292" s="218" t="str">
        <f t="array" ref="CG292">INDEX('UPTD PPA KabKota'!AP$5:AP$513,MATCH($D292,'UPTD PPA KabKota'!$C$5:$C$513,FALSE))</f>
        <v>KDRT, Kekerasan Verban,Perebutan Hak Asuh</v>
      </c>
      <c r="CH292" s="218" t="str">
        <f t="array" ref="CH292">INDEX('UPTD PPA KabKota'!AQ$5:AQ$513,MATCH($D292,'UPTD PPA KabKota'!$C$5:$C$513,FALSE))</f>
        <v/>
      </c>
      <c r="CI292" s="218" t="str">
        <f t="array" ref="CI292">INDEX('UPTD PPA KabKota'!AR$5:AR$513,MATCH($D292,'UPTD PPA KabKota'!$C$5:$C$513,FALSE))</f>
        <v/>
      </c>
      <c r="CJ292" s="218" t="str">
        <f t="array" ref="CJ292">INDEX('UPTD PPA KabKota'!AS$5:AS$513,MATCH($D292,'UPTD PPA KabKota'!$C$5:$C$513,FALSE))</f>
        <v/>
      </c>
      <c r="CK292" s="218" t="str">
        <f t="array" ref="CK292">INDEX('UPTD PPA KabKota'!AT$5:AT$513,MATCH($D292,'UPTD PPA KabKota'!$C$5:$C$513,FALSE))</f>
        <v/>
      </c>
      <c r="CL292" s="218" t="str">
        <f t="array" ref="CL292">INDEX('UPTD PPA KabKota'!AU$5:AU$513,MATCH($D292,'UPTD PPA KabKota'!$C$5:$C$513,FALSE))</f>
        <v>v</v>
      </c>
      <c r="CM292" s="218" t="str">
        <f t="array" ref="CM292">INDEX('UPTD PPA KabKota'!AV$5:AV$513,MATCH($D292,'UPTD PPA KabKota'!$C$5:$C$513,FALSE))</f>
        <v/>
      </c>
      <c r="CN292" s="218" t="str">
        <f t="array" ref="CN292">INDEX('UPTD PPA KabKota'!AW$5:AW$513,MATCH($D292,'UPTD PPA KabKota'!$C$5:$C$513,FALSE))</f>
        <v/>
      </c>
      <c r="CO292" s="218" t="str">
        <f t="array" ref="CO292">INDEX('UPTD PPA KabKota'!AX$5:AX$513,MATCH($D292,'UPTD PPA KabKota'!$C$5:$C$513,FALSE))</f>
        <v/>
      </c>
      <c r="CP292" s="218" t="str">
        <f t="array" ref="CP292">INDEX('UPTD PPA KabKota'!AY$5:AY$513,MATCH($D292,'UPTD PPA KabKota'!$C$5:$C$513,FALSE))</f>
        <v/>
      </c>
      <c r="CQ292" s="209" t="str">
        <f>IFERROR(__xludf.DUMMYFUNCTION("IF(ISBLANK($K292),"""",IF(REGEXMATCH($K292,""Peraturan""),""Ada"",IF(REGEXMATCH($K292,""Rekomendasi""),""Tidak Ada"", $K292)))
"),"Ada")</f>
        <v>Ada</v>
      </c>
      <c r="CR292" s="209" t="str">
        <f t="array" ref="CR292">index('UPTD PPA KabKota'!$BI$5:$BI$513,match($D292,'UPTD PPA KabKota'!$C$5:$C$513,false))</f>
        <v>Ada</v>
      </c>
      <c r="CS292" s="314" t="str">
        <f t="shared" si="48"/>
        <v>Ada</v>
      </c>
    </row>
    <row r="293">
      <c r="A293" s="334">
        <v>287.0</v>
      </c>
      <c r="B293" s="334">
        <v>3.0</v>
      </c>
      <c r="C293" s="311" t="s">
        <v>4773</v>
      </c>
      <c r="D293" s="312" t="s">
        <v>2842</v>
      </c>
      <c r="E293" s="315">
        <v>45748.0</v>
      </c>
      <c r="F293" s="218" t="str">
        <f t="array" ref="F293">INDEX('Ortala-KabKota'!F$2:F$415,MATCH($D293,'Ortala-KabKota'!$E$2:$E$415,FALSE))</f>
        <v>Tirta/ 089679201223</v>
      </c>
      <c r="G293" s="218" t="str">
        <f t="array" ref="G293">INDEX('Ortala-KabKota'!G$2:G$415,MATCH($D293,'Ortala-KabKota'!$E$2:$E$415,FALSE))</f>
        <v>Jln Raya Sempidi Mangupura</v>
      </c>
      <c r="H293" s="218">
        <f t="array" ref="H293">INDEX('Ortala-KabKota'!H$2:H$415,MATCH($D293,'Ortala-KabKota'!$E$2:$E$415,FALSE))</f>
        <v>3619009418</v>
      </c>
      <c r="I293" s="218" t="str">
        <f t="array" ref="I293">INDEX('Ortala-KabKota'!I$2:I$415,MATCH($D293,'Ortala-KabKota'!$E$2:$E$415,FALSE))</f>
        <v>081323232533</v>
      </c>
      <c r="J293" s="218" t="str">
        <f t="array" ref="J293">INDEX('Ortala-KabKota'!J$2:J$415,MATCH($D293,'Ortala-KabKota'!$E$2:$E$415,FALSE))</f>
        <v>UPTD PPA</v>
      </c>
      <c r="K293" s="218" t="str">
        <f t="array" ref="K293">INDEX('Ortala-KabKota'!K$2:K$415,MATCH($D293,'Ortala-KabKota'!$E$2:$E$415,FALSE))</f>
        <v>Peraturan Bupati Badung Nomor 22 Tahun 2022</v>
      </c>
      <c r="L293" s="218">
        <f t="array" ref="L293">INDEX('Ortala-KabKota'!L$2:L$415,MATCH($D293,'Ortala-KabKota'!$E$2:$E$415,FALSE))</f>
        <v>2022</v>
      </c>
      <c r="M293" s="218" t="str">
        <f t="array" ref="M293">INDEX('Ortala-KabKota'!M$2:M$415,MATCH($D293,'Ortala-KabKota'!$E$2:$E$415,FALSE))</f>
        <v>A</v>
      </c>
      <c r="N293" s="218" t="str">
        <f t="array" ref="N293">INDEX('Ortala-KabKota'!N$2:N$415,MATCH($D293,'Ortala-KabKota'!$E$2:$E$415,FALSE))</f>
        <v>Ni Made Tirtawati/</v>
      </c>
      <c r="O293" s="218" t="str">
        <f t="array" ref="O293">INDEX('Ortala-KabKota'!O$2:O$415,MATCH($D293,'Ortala-KabKota'!$E$2:$E$415,FALSE))</f>
        <v>tesabadung@gmail.com</v>
      </c>
      <c r="P293" s="218" t="str">
        <f t="array" ref="P293">INDEX('Ortala-KabKota'!P$2:P$415,MATCH($D293,'Ortala-KabKota'!$E$2:$E$415,FALSE))</f>
        <v>Kepala UPTD, Kasubag TU</v>
      </c>
      <c r="Q293" s="218" t="str">
        <f t="array" ref="Q293">INDEX('Ortala-KabKota'!Q$2:Q$415,MATCH($D293,'Ortala-KabKota'!$E$2:$E$415,FALSE))</f>
        <v>BERGABUNG DENGAN KANTOR DINAS</v>
      </c>
      <c r="R293" s="218" t="str">
        <f t="array" ref="R293">INDEX('Ortala-KabKota'!R$2:R$415,MATCH($D293,'Ortala-KabKota'!$E$2:$E$415,FALSE))</f>
        <v>TIDAK PUNYA</v>
      </c>
      <c r="S293" s="218" t="str">
        <f t="array" ref="S293">INDEX('Ortala-KabKota'!S$2:S$415,MATCH($D293,'Ortala-KabKota'!$E$2:$E$415,FALSE))</f>
        <v>Melakukan perjanjian kerjasama dengan yayasan atau lembaga lain  yang berfungsi sebagai rumah perlindungan yang dalam hal ini  yayasan Gerasa dan yayasan maha boga marga</v>
      </c>
      <c r="T293" s="218">
        <f t="array" ref="T293">INDEX('Ortala-KabKota'!T$2:T$415,MATCH($D293,'Ortala-KabKota'!$E$2:$E$415,FALSE))</f>
        <v>1</v>
      </c>
      <c r="U293" s="218">
        <f t="array" ref="U293">INDEX('Ortala-KabKota'!U$2:U$415,MATCH($D293,'Ortala-KabKota'!$E$2:$E$415,FALSE))</f>
        <v>1</v>
      </c>
      <c r="V293" s="218">
        <f t="array" ref="V293">INDEX('Ortala-KabKota'!V$2:V$415,MATCH($D293,'Ortala-KabKota'!$E$2:$E$415,FALSE))</f>
        <v>1</v>
      </c>
      <c r="W293" s="218">
        <f t="array" ref="W293">INDEX('Ortala-KabKota'!W$2:W$415,MATCH($D293,'Ortala-KabKota'!$E$2:$E$415,FALSE))</f>
        <v>0</v>
      </c>
      <c r="X293" s="218">
        <f t="array" ref="X293">INDEX('Ortala-KabKota'!X$2:X$415,MATCH($D293,'Ortala-KabKota'!$E$2:$E$415,FALSE))</f>
        <v>0</v>
      </c>
      <c r="Y293" s="218">
        <f t="array" ref="Y293">INDEX('Ortala-KabKota'!Y$2:Y$415,MATCH($D293,'Ortala-KabKota'!$E$2:$E$415,FALSE))</f>
        <v>0</v>
      </c>
      <c r="Z293" s="218">
        <f t="array" ref="Z293">INDEX('Ortala-KabKota'!Z$2:Z$415,MATCH($D293,'Ortala-KabKota'!$E$2:$E$415,FALSE))</f>
        <v>0</v>
      </c>
      <c r="AA293" s="218">
        <f t="array" ref="AA293">INDEX('Ortala-KabKota'!AA$2:AA$415,MATCH($D293,'Ortala-KabKota'!$E$2:$E$415,FALSE))</f>
        <v>0</v>
      </c>
      <c r="AB293" s="218">
        <f t="array" ref="AB293">INDEX('Ortala-KabKota'!AB$2:AB$415,MATCH($D293,'Ortala-KabKota'!$E$2:$E$415,FALSE))</f>
        <v>0</v>
      </c>
      <c r="AC293" s="218">
        <f t="array" ref="AC293">INDEX('Ortala-KabKota'!AC$2:AC$415,MATCH($D293,'Ortala-KabKota'!$E$2:$E$415,FALSE))</f>
        <v>0</v>
      </c>
      <c r="AD293" s="218">
        <f t="array" ref="AD293">INDEX('Ortala-KabKota'!AD$2:AD$415,MATCH($D293,'Ortala-KabKota'!$E$2:$E$415,FALSE))</f>
        <v>0</v>
      </c>
      <c r="AE293" s="218">
        <f t="array" ref="AE293">INDEX('Ortala-KabKota'!AE$2:AE$415,MATCH($D293,'Ortala-KabKota'!$E$2:$E$415,FALSE))</f>
        <v>1</v>
      </c>
      <c r="AF293" s="218">
        <f t="array" ref="AF293">INDEX('Ortala-KabKota'!AF$2:AF$415,MATCH($D293,'Ortala-KabKota'!$E$2:$E$415,FALSE))</f>
        <v>1</v>
      </c>
      <c r="AG293" s="218">
        <f t="array" ref="AG293">INDEX('Ortala-KabKota'!AG$2:AG$415,MATCH($D293,'Ortala-KabKota'!$E$2:$E$415,FALSE))</f>
        <v>1</v>
      </c>
      <c r="AH293" s="218">
        <f t="array" ref="AH293">INDEX('Ortala-KabKota'!AH$2:AH$415,MATCH($D293,'Ortala-KabKota'!$E$2:$E$415,FALSE))</f>
        <v>1</v>
      </c>
      <c r="AI293" s="218" t="str">
        <f t="array" ref="AI293">INDEX('Ortala-KabKota'!AI$2:AI$415,MATCH($D293,'Ortala-KabKota'!$E$2:$E$415,FALSE))</f>
        <v>Korban yang datang ke UPTD akan dilakukan pemeriksaan lebih lanjut. Jika dirasa sangat urgent untuk diinapkan, maka korban akan diinapkan sesuai SOP.</v>
      </c>
      <c r="AJ293" s="218">
        <f t="array" ref="AJ293">INDEX('Ortala-KabKota'!AJ$2:AJ$415,MATCH($D293,'Ortala-KabKota'!$E$2:$E$415,FALSE))</f>
        <v>0</v>
      </c>
      <c r="AK293" s="218">
        <f t="array" ref="AK293">INDEX('Ortala-KabKota'!AK$2:AK$415,MATCH($D293,'Ortala-KabKota'!$E$2:$E$415,FALSE))</f>
        <v>1</v>
      </c>
      <c r="AL293" s="218">
        <f t="array" ref="AL293">INDEX('Ortala-KabKota'!AL$2:AL$415,MATCH($D293,'Ortala-KabKota'!$E$2:$E$415,FALSE))</f>
        <v>48</v>
      </c>
      <c r="AM293" s="218" t="str">
        <f t="array" ref="AM293">INDEX('Ortala-KabKota'!AM$2:AM$415,MATCH($D293,'Ortala-KabKota'!$E$2:$E$415,FALSE))</f>
        <v>KDRT</v>
      </c>
      <c r="AN293" s="218" t="str">
        <f t="array" ref="AN293">INDEX('Ortala-KabKota'!AN$2:AN$415,MATCH($D293,'Ortala-KabKota'!$E$2:$E$415,FALSE))</f>
        <v/>
      </c>
      <c r="AO293" s="218" t="str">
        <f t="array" ref="AO293">INDEX('Ortala-KabKota'!AO$2:AO$415,MATCH($D293,'Ortala-KabKota'!$E$2:$E$415,FALSE))</f>
        <v/>
      </c>
      <c r="AP293" s="218" t="str">
        <f t="array" ref="AP293">INDEX('Ortala-KabKota'!AP$2:AP$415,MATCH($D293,'Ortala-KabKota'!$E$2:$E$415,FALSE))</f>
        <v/>
      </c>
      <c r="AQ293" s="218" t="str">
        <f t="array" ref="AQ293">INDEX('Ortala-KabKota'!AQ$2:AQ$415,MATCH($D293,'Ortala-KabKota'!$E$2:$E$415,FALSE))</f>
        <v/>
      </c>
      <c r="AR293" s="218" t="str">
        <f t="array" ref="AR293">INDEX('Ortala-KabKota'!AR$2:AR$415,MATCH($D293,'Ortala-KabKota'!$E$2:$E$415,FALSE))</f>
        <v/>
      </c>
      <c r="AS293" s="218" t="str">
        <f t="array" ref="AS293">INDEX('Ortala-KabKota'!AS$2:AS$415,MATCH($D293,'Ortala-KabKota'!$E$2:$E$415,FALSE))</f>
        <v/>
      </c>
      <c r="AT293" s="218">
        <f t="array" ref="AT293">INDEX('Ortala-KabKota'!AT$2:AT$415,MATCH($D293,'Ortala-KabKota'!$E$2:$E$415,FALSE))</f>
        <v>1</v>
      </c>
      <c r="AU293" s="218" t="str">
        <f t="array" ref="AU293">INDEX('UPTD PPA KabKota'!D$5:D$513,MATCH($D293,'UPTD PPA KabKota'!$C$5:$C$513,FALSE))</f>
        <v>Ni Made Tirtawati,SE</v>
      </c>
      <c r="AV293" s="218" t="str">
        <f t="array" ref="AV293">INDEX('UPTD PPA KabKota'!E$5:E$513,MATCH($D293,'UPTD PPA KabKota'!$C$5:$C$513,FALSE))</f>
        <v>Jalan Raya Sempidi, Mengwi, Badung</v>
      </c>
      <c r="AW293" s="218" t="str">
        <f t="array" ref="AW293">INDEX('UPTD PPA KabKota'!F$5:F$513,MATCH($D293,'UPTD PPA KabKota'!$C$5:$C$513,FALSE))</f>
        <v>(0361)9009418</v>
      </c>
      <c r="AX293" s="218" t="str">
        <f t="array" ref="AX293">INDEX('UPTD PPA KabKota'!G$5:G$513,MATCH($D293,'UPTD PPA KabKota'!$C$5:$C$513,FALSE))</f>
        <v>081323232533</v>
      </c>
      <c r="AY293" s="218" t="str">
        <f t="array" ref="AY293">INDEX('UPTD PPA KabKota'!H$5:H$513,MATCH($D293,'UPTD PPA KabKota'!$C$5:$C$513,FALSE))</f>
        <v>UPTD PPA</v>
      </c>
      <c r="AZ293" s="218" t="str">
        <f t="array" ref="AZ293">INDEX('UPTD PPA KabKota'!I$5:I$513,MATCH($D293,'UPTD PPA KabKota'!$C$5:$C$513,FALSE))</f>
        <v>Peraturan Bupati Badung No. 22 tahun 2022</v>
      </c>
      <c r="BA293" s="218">
        <f t="array" ref="BA293">INDEX('UPTD PPA KabKota'!J$5:J$513,MATCH($D293,'UPTD PPA KabKota'!$C$5:$C$513,FALSE))</f>
        <v>2022</v>
      </c>
      <c r="BB293" s="218" t="str">
        <f t="array" ref="BB293">INDEX('UPTD PPA KabKota'!K$5:K$513,MATCH($D293,'UPTD PPA KabKota'!$C$5:$C$513,FALSE))</f>
        <v>A</v>
      </c>
      <c r="BC293" s="218" t="str">
        <f t="array" ref="BC293">INDEX('UPTD PPA KabKota'!L$5:L$513,MATCH($D293,'UPTD PPA KabKota'!$C$5:$C$513,FALSE))</f>
        <v>089679201223</v>
      </c>
      <c r="BD293" s="316" t="str">
        <f t="array" ref="BD293">INDEX('UPTD PPA KabKota'!M$5:M$513,MATCH($D293,'UPTD PPA KabKota'!$C$5:$C$513,FALSE))</f>
        <v>tesabadung@gmail.com</v>
      </c>
      <c r="BE293" s="218" t="str">
        <f t="array" ref="BE293">INDEX('UPTD PPA KabKota'!N$5:N$513,MATCH($D293,'UPTD PPA KabKota'!$C$5:$C$513,FALSE))</f>
        <v>1. Kepala UPTD
2. Kasubag TU
3. Tenaga Non ASN</v>
      </c>
      <c r="BF293" s="218" t="str">
        <f t="array" ref="BF293">INDEX('UPTD PPA KabKota'!O$5:O$513,MATCH($D293,'UPTD PPA KabKota'!$C$5:$C$513,FALSE))</f>
        <v>BERGABUNG DENGAN KANTOR DINAS</v>
      </c>
      <c r="BG293" s="218" t="str">
        <f t="array" ref="BG293">INDEX('UPTD PPA KabKota'!P$5:P$513,MATCH($D293,'UPTD PPA KabKota'!$C$5:$C$513,FALSE))</f>
        <v>TIDAK PUNYA</v>
      </c>
      <c r="BH293" s="218" t="str">
        <f t="array" ref="BH293">INDEX('UPTD PPA KabKota'!Q$5:Q$513,MATCH($D293,'UPTD PPA KabKota'!$C$5:$C$513,FALSE))</f>
        <v>Belum tersedianya Rumah Aman/Perlindungan</v>
      </c>
      <c r="BI293" s="218" t="str">
        <f t="array" ref="BI293">INDEX('UPTD PPA KabKota'!R$5:R$513,MATCH($D293,'UPTD PPA KabKota'!$C$5:$C$513,FALSE))</f>
        <v>Ada</v>
      </c>
      <c r="BJ293" s="218" t="str">
        <f t="array" ref="BJ293">INDEX('UPTD PPA KabKota'!S$5:S$513,MATCH($D293,'UPTD PPA KabKota'!$C$5:$C$513,FALSE))</f>
        <v>Ada</v>
      </c>
      <c r="BK293" s="218" t="str">
        <f t="array" ref="BK293">INDEX('UPTD PPA KabKota'!T$5:T$513,MATCH($D293,'UPTD PPA KabKota'!$C$5:$C$513,FALSE))</f>
        <v>Ada</v>
      </c>
      <c r="BL293" s="218" t="str">
        <f t="array" ref="BL293">INDEX('UPTD PPA KabKota'!U$5:U$513,MATCH($D293,'UPTD PPA KabKota'!$C$5:$C$513,FALSE))</f>
        <v>Ada</v>
      </c>
      <c r="BM293" s="218" t="str">
        <f t="array" ref="BM293">INDEX('UPTD PPA KabKota'!V$5:V$513,MATCH($D293,'UPTD PPA KabKota'!$C$5:$C$513,FALSE))</f>
        <v>Tidak Ada</v>
      </c>
      <c r="BN293" s="218" t="str">
        <f t="array" ref="BN293">INDEX('UPTD PPA KabKota'!W$5:W$513,MATCH($D293,'UPTD PPA KabKota'!$C$5:$C$513,FALSE))</f>
        <v>Tidak Ada</v>
      </c>
      <c r="BO293" s="218" t="str">
        <f t="array" ref="BO293">INDEX('UPTD PPA KabKota'!X$5:X$513,MATCH($D293,'UPTD PPA KabKota'!$C$5:$C$513,FALSE))</f>
        <v>Ada</v>
      </c>
      <c r="BP293" s="218" t="str">
        <f t="array" ref="BP293">INDEX('UPTD PPA KabKota'!Y$5:Y$513,MATCH($D293,'UPTD PPA KabKota'!$C$5:$C$513,FALSE))</f>
        <v>Ada</v>
      </c>
      <c r="BQ293" s="218" t="str">
        <f t="array" ref="BQ293">INDEX('UPTD PPA KabKota'!Z$5:Z$513,MATCH($D293,'UPTD PPA KabKota'!$C$5:$C$513,FALSE))</f>
        <v>Ada</v>
      </c>
      <c r="BR293" s="218" t="str">
        <f t="array" ref="BR293">INDEX('UPTD PPA KabKota'!AA$5:AA$513,MATCH($D293,'UPTD PPA KabKota'!$C$5:$C$513,FALSE))</f>
        <v>Tidak Ada</v>
      </c>
      <c r="BS293" s="218" t="str">
        <f t="array" ref="BS293">INDEX('UPTD PPA KabKota'!AB$5:AB$513,MATCH($D293,'UPTD PPA KabKota'!$C$5:$C$513,FALSE))</f>
        <v>Tidak Ada</v>
      </c>
      <c r="BT293" s="218" t="str">
        <f t="array" ref="BT293">INDEX('UPTD PPA KabKota'!AC$5:AC$513,MATCH($D293,'UPTD PPA KabKota'!$C$5:$C$513,FALSE))</f>
        <v>Sudah</v>
      </c>
      <c r="BU293" s="218" t="str">
        <f t="array" ref="BU293">INDEX('UPTD PPA KabKota'!AD$5:AD$513,MATCH($D293,'UPTD PPA KabKota'!$C$5:$C$513,FALSE))</f>
        <v>Sudah</v>
      </c>
      <c r="BV293" s="218" t="str">
        <f t="array" ref="BV293">INDEX('UPTD PPA KabKota'!AE$5:AE$513,MATCH($D293,'UPTD PPA KabKota'!$C$5:$C$513,FALSE))</f>
        <v>Sudah</v>
      </c>
      <c r="BW293" s="218" t="str">
        <f t="array" ref="BW293">INDEX('UPTD PPA KabKota'!AF$5:AF$513,MATCH($D293,'UPTD PPA KabKota'!$C$5:$C$513,FALSE))</f>
        <v>Sudah</v>
      </c>
      <c r="BX293" s="218" t="str">
        <f t="array" ref="BX293">INDEX('UPTD PPA KabKota'!AG$5:AG$513,MATCH($D293,'UPTD PPA KabKota'!$C$5:$C$513,FALSE))</f>
        <v>Sudah</v>
      </c>
      <c r="BY293" s="218" t="str">
        <f t="array" ref="BY293">INDEX('UPTD PPA KabKota'!AH$5:AH$513,MATCH($D293,'UPTD PPA KabKota'!$C$5:$C$513,FALSE))</f>
        <v>Sudah</v>
      </c>
      <c r="BZ293" s="218" t="str">
        <f t="array" ref="BZ293">INDEX('UPTD PPA KabKota'!AI$5:AI$513,MATCH($D293,'UPTD PPA KabKota'!$C$5:$C$513,FALSE))</f>
        <v>Sudah</v>
      </c>
      <c r="CA293" s="218" t="str">
        <f t="array" ref="CA293">INDEX('UPTD PPA KabKota'!AJ$5:AJ$513,MATCH($D293,'UPTD PPA KabKota'!$C$5:$C$513,FALSE))</f>
        <v>Sudah</v>
      </c>
      <c r="CB293" s="218" t="str">
        <f t="array" ref="CB293">INDEX('UPTD PPA KabKota'!AK$5:AK$513,MATCH($D293,'UPTD PPA KabKota'!$C$5:$C$513,FALSE))</f>
        <v>Sudah</v>
      </c>
      <c r="CC293" s="218" t="str">
        <f t="array" ref="CC293">INDEX('UPTD PPA KabKota'!AL$5:AL$513,MATCH($D293,'UPTD PPA KabKota'!$C$5:$C$513,FALSE))</f>
        <v>Sudah</v>
      </c>
      <c r="CD293" s="218" t="str">
        <f t="array" ref="CD293">INDEX('UPTD PPA KabKota'!AM$5:AM$513,MATCH($D293,'UPTD PPA KabKota'!$C$5:$C$513,FALSE))</f>
        <v>Sudah</v>
      </c>
      <c r="CE293" s="218" t="str">
        <f t="array" ref="CE293">INDEX('UPTD PPA KabKota'!AN$5:AN$513,MATCH($D293,'UPTD PPA KabKota'!$C$5:$C$513,FALSE))</f>
        <v>pengaduan dari masyarakat, penjangkuan korban, pengelolaan Kasus, Jika korban memerlukan pengamanan maka akan diberikan penampungan sementara di rumah aman</v>
      </c>
      <c r="CF293" s="218" t="str">
        <f t="array" ref="CF293">INDEX('UPTD PPA KabKota'!AO$5:AO$513,MATCH($D293,'UPTD PPA KabKota'!$C$5:$C$513,FALSE))</f>
        <v>69 (2024)</v>
      </c>
      <c r="CG293" s="218" t="str">
        <f t="array" ref="CG293">INDEX('UPTD PPA KabKota'!AP$5:AP$513,MATCH($D293,'UPTD PPA KabKota'!$C$5:$C$513,FALSE))</f>
        <v>Kekerasan Terhadap Anak,KDRT,Perebutan Hak Asuh</v>
      </c>
      <c r="CH293" s="218" t="str">
        <f t="array" ref="CH293">INDEX('UPTD PPA KabKota'!AQ$5:AQ$513,MATCH($D293,'UPTD PPA KabKota'!$C$5:$C$513,FALSE))</f>
        <v/>
      </c>
      <c r="CI293" s="218" t="str">
        <f t="array" ref="CI293">INDEX('UPTD PPA KabKota'!AR$5:AR$513,MATCH($D293,'UPTD PPA KabKota'!$C$5:$C$513,FALSE))</f>
        <v/>
      </c>
      <c r="CJ293" s="218" t="str">
        <f t="array" ref="CJ293">INDEX('UPTD PPA KabKota'!AS$5:AS$513,MATCH($D293,'UPTD PPA KabKota'!$C$5:$C$513,FALSE))</f>
        <v/>
      </c>
      <c r="CK293" s="218" t="str">
        <f t="array" ref="CK293">INDEX('UPTD PPA KabKota'!AT$5:AT$513,MATCH($D293,'UPTD PPA KabKota'!$C$5:$C$513,FALSE))</f>
        <v/>
      </c>
      <c r="CL293" s="218" t="str">
        <f t="array" ref="CL293">INDEX('UPTD PPA KabKota'!AU$5:AU$513,MATCH($D293,'UPTD PPA KabKota'!$C$5:$C$513,FALSE))</f>
        <v/>
      </c>
      <c r="CM293" s="218" t="str">
        <f t="array" ref="CM293">INDEX('UPTD PPA KabKota'!AV$5:AV$513,MATCH($D293,'UPTD PPA KabKota'!$C$5:$C$513,FALSE))</f>
        <v/>
      </c>
      <c r="CN293" s="218" t="str">
        <f t="array" ref="CN293">INDEX('UPTD PPA KabKota'!AW$5:AW$513,MATCH($D293,'UPTD PPA KabKota'!$C$5:$C$513,FALSE))</f>
        <v>v</v>
      </c>
      <c r="CO293" s="218" t="str">
        <f t="array" ref="CO293">INDEX('UPTD PPA KabKota'!AX$5:AX$513,MATCH($D293,'UPTD PPA KabKota'!$C$5:$C$513,FALSE))</f>
        <v/>
      </c>
      <c r="CP293" s="218" t="str">
        <f t="array" ref="CP293">INDEX('UPTD PPA KabKota'!AY$5:AY$513,MATCH($D293,'UPTD PPA KabKota'!$C$5:$C$513,FALSE))</f>
        <v/>
      </c>
      <c r="CQ293" s="209" t="str">
        <f>IFERROR(__xludf.DUMMYFUNCTION("IF(ISBLANK($K293),"""",IF(REGEXMATCH($K293,""Peraturan""),""Ada"",IF(REGEXMATCH($K293,""Rekomendasi""),""Tidak Ada"", $K293)))
"),"Ada")</f>
        <v>Ada</v>
      </c>
      <c r="CR293" s="209" t="str">
        <f t="array" ref="CR293">index('UPTD PPA KabKota'!$BI$5:$BI$513,match($D293,'UPTD PPA KabKota'!$C$5:$C$513,false))</f>
        <v>Ada</v>
      </c>
      <c r="CS293" s="314" t="str">
        <f t="shared" si="48"/>
        <v>Ada</v>
      </c>
    </row>
    <row r="294">
      <c r="A294" s="334">
        <v>288.0</v>
      </c>
      <c r="B294" s="334">
        <v>4.0</v>
      </c>
      <c r="C294" s="311" t="s">
        <v>4773</v>
      </c>
      <c r="D294" s="312" t="s">
        <v>2833</v>
      </c>
      <c r="E294" s="315">
        <v>45748.0</v>
      </c>
      <c r="F294" s="218" t="str">
        <f t="array" ref="F294">INDEX('Ortala-KabKota'!F$2:F$415,MATCH($D294,'Ortala-KabKota'!$E$2:$E$415,FALSE))</f>
        <v>Putu Suasmini/ 082144543025 (Plt)</v>
      </c>
      <c r="G294" s="218" t="str">
        <f t="array" ref="G294">INDEX('Ortala-KabKota'!G$2:G$415,MATCH($D294,'Ortala-KabKota'!$E$2:$E$415,FALSE))</f>
        <v>-</v>
      </c>
      <c r="H294" s="218" t="str">
        <f t="array" ref="H294">INDEX('Ortala-KabKota'!H$2:H$415,MATCH($D294,'Ortala-KabKota'!$E$2:$E$415,FALSE))</f>
        <v>-</v>
      </c>
      <c r="I294" s="218" t="str">
        <f t="array" ref="I294">INDEX('Ortala-KabKota'!I$2:I$415,MATCH($D294,'Ortala-KabKota'!$E$2:$E$415,FALSE))</f>
        <v>-</v>
      </c>
      <c r="J294" s="218" t="str">
        <f t="array" ref="J294">INDEX('Ortala-KabKota'!J$2:J$415,MATCH($D294,'Ortala-KabKota'!$E$2:$E$415,FALSE))</f>
        <v>UPTD PPA</v>
      </c>
      <c r="K294" s="218" t="str">
        <f t="array" ref="K294">INDEX('Ortala-KabKota'!K$2:K$415,MATCH($D294,'Ortala-KabKota'!$E$2:$E$415,FALSE))</f>
        <v>Peraturan Bupati Gianyar Nomor 68 Tahun 2021</v>
      </c>
      <c r="L294" s="218">
        <f t="array" ref="L294">INDEX('Ortala-KabKota'!L$2:L$415,MATCH($D294,'Ortala-KabKota'!$E$2:$E$415,FALSE))</f>
        <v>2021</v>
      </c>
      <c r="M294" s="218" t="str">
        <f t="array" ref="M294">INDEX('Ortala-KabKota'!M$2:M$415,MATCH($D294,'Ortala-KabKota'!$E$2:$E$415,FALSE))</f>
        <v>A</v>
      </c>
      <c r="N294" s="218" t="str">
        <f t="array" ref="N294">INDEX('Ortala-KabKota'!N$2:N$415,MATCH($D294,'Ortala-KabKota'!$E$2:$E$415,FALSE))</f>
        <v>Ketut Suleman/ 081239317946</v>
      </c>
      <c r="O294" s="218" t="str">
        <f t="array" ref="O294">INDEX('Ortala-KabKota'!O$2:O$415,MATCH($D294,'Ortala-KabKota'!$E$2:$E$415,FALSE))</f>
        <v>p2tp2a.gianyar@gmail.com</v>
      </c>
      <c r="P294" s="218" t="str">
        <f t="array" ref="P294">INDEX('Ortala-KabKota'!P$2:P$415,MATCH($D294,'Ortala-KabKota'!$E$2:$E$415,FALSE))</f>
        <v/>
      </c>
      <c r="Q294" s="218" t="str">
        <f t="array" ref="Q294">INDEX('Ortala-KabKota'!Q$2:Q$415,MATCH($D294,'Ortala-KabKota'!$E$2:$E$415,FALSE))</f>
        <v>BERGABUNG DENGAN KANTOR DINAS</v>
      </c>
      <c r="R294" s="218" t="str">
        <f t="array" ref="R294">INDEX('Ortala-KabKota'!R$2:R$415,MATCH($D294,'Ortala-KabKota'!$E$2:$E$415,FALSE))</f>
        <v>TIDAK PUNYA</v>
      </c>
      <c r="S294" s="218" t="str">
        <f t="array" ref="S294">INDEX('Ortala-KabKota'!S$2:S$415,MATCH($D294,'Ortala-KabKota'!$E$2:$E$415,FALSE))</f>
        <v>Tidak Ada</v>
      </c>
      <c r="T294" s="218">
        <f t="array" ref="T294">INDEX('Ortala-KabKota'!T$2:T$415,MATCH($D294,'Ortala-KabKota'!$E$2:$E$415,FALSE))</f>
        <v>0</v>
      </c>
      <c r="U294" s="218">
        <f t="array" ref="U294">INDEX('Ortala-KabKota'!U$2:U$415,MATCH($D294,'Ortala-KabKota'!$E$2:$E$415,FALSE))</f>
        <v>0</v>
      </c>
      <c r="V294" s="218">
        <f t="array" ref="V294">INDEX('Ortala-KabKota'!V$2:V$415,MATCH($D294,'Ortala-KabKota'!$E$2:$E$415,FALSE))</f>
        <v>0</v>
      </c>
      <c r="W294" s="218">
        <f t="array" ref="W294">INDEX('Ortala-KabKota'!W$2:W$415,MATCH($D294,'Ortala-KabKota'!$E$2:$E$415,FALSE))</f>
        <v>0</v>
      </c>
      <c r="X294" s="218">
        <f t="array" ref="X294">INDEX('Ortala-KabKota'!X$2:X$415,MATCH($D294,'Ortala-KabKota'!$E$2:$E$415,FALSE))</f>
        <v>0</v>
      </c>
      <c r="Y294" s="218">
        <f t="array" ref="Y294">INDEX('Ortala-KabKota'!Y$2:Y$415,MATCH($D294,'Ortala-KabKota'!$E$2:$E$415,FALSE))</f>
        <v>0</v>
      </c>
      <c r="Z294" s="218">
        <f t="array" ref="Z294">INDEX('Ortala-KabKota'!Z$2:Z$415,MATCH($D294,'Ortala-KabKota'!$E$2:$E$415,FALSE))</f>
        <v>0</v>
      </c>
      <c r="AA294" s="218">
        <f t="array" ref="AA294">INDEX('Ortala-KabKota'!AA$2:AA$415,MATCH($D294,'Ortala-KabKota'!$E$2:$E$415,FALSE))</f>
        <v>0</v>
      </c>
      <c r="AB294" s="218">
        <f t="array" ref="AB294">INDEX('Ortala-KabKota'!AB$2:AB$415,MATCH($D294,'Ortala-KabKota'!$E$2:$E$415,FALSE))</f>
        <v>0</v>
      </c>
      <c r="AC294" s="218">
        <f t="array" ref="AC294">INDEX('Ortala-KabKota'!AC$2:AC$415,MATCH($D294,'Ortala-KabKota'!$E$2:$E$415,FALSE))</f>
        <v>0</v>
      </c>
      <c r="AD294" s="218" t="str">
        <f t="array" ref="AD294">INDEX('Ortala-KabKota'!AD$2:AD$415,MATCH($D294,'Ortala-KabKota'!$E$2:$E$415,FALSE))</f>
        <v/>
      </c>
      <c r="AE294" s="218">
        <f t="array" ref="AE294">INDEX('Ortala-KabKota'!AE$2:AE$415,MATCH($D294,'Ortala-KabKota'!$E$2:$E$415,FALSE))</f>
        <v>0</v>
      </c>
      <c r="AF294" s="218">
        <f t="array" ref="AF294">INDEX('Ortala-KabKota'!AF$2:AF$415,MATCH($D294,'Ortala-KabKota'!$E$2:$E$415,FALSE))</f>
        <v>0</v>
      </c>
      <c r="AG294" s="218">
        <f t="array" ref="AG294">INDEX('Ortala-KabKota'!AG$2:AG$415,MATCH($D294,'Ortala-KabKota'!$E$2:$E$415,FALSE))</f>
        <v>0</v>
      </c>
      <c r="AH294" s="218">
        <f t="array" ref="AH294">INDEX('Ortala-KabKota'!AH$2:AH$415,MATCH($D294,'Ortala-KabKota'!$E$2:$E$415,FALSE))</f>
        <v>0</v>
      </c>
      <c r="AI294" s="218" t="str">
        <f t="array" ref="AI294">INDEX('Ortala-KabKota'!AI$2:AI$415,MATCH($D294,'Ortala-KabKota'!$E$2:$E$415,FALSE))</f>
        <v>Tidak Ada</v>
      </c>
      <c r="AJ294" s="218">
        <f t="array" ref="AJ294">INDEX('Ortala-KabKota'!AJ$2:AJ$415,MATCH($D294,'Ortala-KabKota'!$E$2:$E$415,FALSE))</f>
        <v>0</v>
      </c>
      <c r="AK294" s="218">
        <f t="array" ref="AK294">INDEX('Ortala-KabKota'!AK$2:AK$415,MATCH($D294,'Ortala-KabKota'!$E$2:$E$415,FALSE))</f>
        <v>0</v>
      </c>
      <c r="AL294" s="218">
        <f t="array" ref="AL294">INDEX('Ortala-KabKota'!AL$2:AL$415,MATCH($D294,'Ortala-KabKota'!$E$2:$E$415,FALSE))</f>
        <v>0</v>
      </c>
      <c r="AM294" s="218">
        <f t="array" ref="AM294">INDEX('Ortala-KabKota'!AM$2:AM$415,MATCH($D294,'Ortala-KabKota'!$E$2:$E$415,FALSE))</f>
        <v>0</v>
      </c>
      <c r="AN294" s="218" t="str">
        <f t="array" ref="AN294">INDEX('Ortala-KabKota'!AN$2:AN$415,MATCH($D294,'Ortala-KabKota'!$E$2:$E$415,FALSE))</f>
        <v/>
      </c>
      <c r="AO294" s="218" t="str">
        <f t="array" ref="AO294">INDEX('Ortala-KabKota'!AO$2:AO$415,MATCH($D294,'Ortala-KabKota'!$E$2:$E$415,FALSE))</f>
        <v/>
      </c>
      <c r="AP294" s="218" t="str">
        <f t="array" ref="AP294">INDEX('Ortala-KabKota'!AP$2:AP$415,MATCH($D294,'Ortala-KabKota'!$E$2:$E$415,FALSE))</f>
        <v/>
      </c>
      <c r="AQ294" s="218" t="str">
        <f t="array" ref="AQ294">INDEX('Ortala-KabKota'!AQ$2:AQ$415,MATCH($D294,'Ortala-KabKota'!$E$2:$E$415,FALSE))</f>
        <v/>
      </c>
      <c r="AR294" s="218" t="str">
        <f t="array" ref="AR294">INDEX('Ortala-KabKota'!AR$2:AR$415,MATCH($D294,'Ortala-KabKota'!$E$2:$E$415,FALSE))</f>
        <v/>
      </c>
      <c r="AS294" s="218">
        <f t="array" ref="AS294">INDEX('Ortala-KabKota'!AS$2:AS$415,MATCH($D294,'Ortala-KabKota'!$E$2:$E$415,FALSE))</f>
        <v>1</v>
      </c>
      <c r="AT294" s="218" t="str">
        <f t="array" ref="AT294">INDEX('Ortala-KabKota'!AT$2:AT$415,MATCH($D294,'Ortala-KabKota'!$E$2:$E$415,FALSE))</f>
        <v/>
      </c>
      <c r="AU294" s="218" t="str">
        <f t="array" ref="AU294">INDEX('UPTD PPA KabKota'!D$5:D$513,MATCH($D294,'UPTD PPA KabKota'!$C$5:$C$513,FALSE))</f>
        <v>Ni Putu Suasmini</v>
      </c>
      <c r="AV294" s="218" t="str">
        <f t="array" ref="AV294">INDEX('UPTD PPA KabKota'!E$5:E$513,MATCH($D294,'UPTD PPA KabKota'!$C$5:$C$513,FALSE))</f>
        <v>Jln. Gambir Nomor 1 Gianyar</v>
      </c>
      <c r="AW294" s="218" t="str">
        <f t="array" ref="AW294">INDEX('UPTD PPA KabKota'!F$5:F$513,MATCH($D294,'UPTD PPA KabKota'!$C$5:$C$513,FALSE))</f>
        <v>0361 4797636 / 085737845708</v>
      </c>
      <c r="AX294" s="218" t="str">
        <f t="array" ref="AX294">INDEX('UPTD PPA KabKota'!G$5:G$513,MATCH($D294,'UPTD PPA KabKota'!$C$5:$C$513,FALSE))</f>
        <v>-</v>
      </c>
      <c r="AY294" s="218" t="str">
        <f t="array" ref="AY294">INDEX('UPTD PPA KabKota'!H$5:H$513,MATCH($D294,'UPTD PPA KabKota'!$C$5:$C$513,FALSE))</f>
        <v>UPTD PPA</v>
      </c>
      <c r="AZ294" s="218" t="str">
        <f t="array" ref="AZ294">INDEX('UPTD PPA KabKota'!I$5:I$513,MATCH($D294,'UPTD PPA KabKota'!$C$5:$C$513,FALSE))</f>
        <v>Peraturan Bupati Nomor 68 Tahun 2021</v>
      </c>
      <c r="BA294" s="218">
        <f t="array" ref="BA294">INDEX('UPTD PPA KabKota'!J$5:J$513,MATCH($D294,'UPTD PPA KabKota'!$C$5:$C$513,FALSE))</f>
        <v>2021</v>
      </c>
      <c r="BB294" s="218" t="str">
        <f t="array" ref="BB294">INDEX('UPTD PPA KabKota'!K$5:K$513,MATCH($D294,'UPTD PPA KabKota'!$C$5:$C$513,FALSE))</f>
        <v>A</v>
      </c>
      <c r="BC294" s="218">
        <f t="array" ref="BC294">INDEX('UPTD PPA KabKota'!L$5:L$513,MATCH($D294,'UPTD PPA KabKota'!$C$5:$C$513,FALSE))</f>
        <v>82144543025</v>
      </c>
      <c r="BD294" s="218" t="str">
        <f t="array" ref="BD294">INDEX('UPTD PPA KabKota'!M$5:M$513,MATCH($D294,'UPTD PPA KabKota'!$C$5:$C$513,FALSE))</f>
        <v>putusuasmini1973@gmail.com</v>
      </c>
      <c r="BE294" s="218" t="str">
        <f t="array" ref="BE294">INDEX('UPTD PPA KabKota'!N$5:N$513,MATCH($D294,'UPTD PPA KabKota'!$C$5:$C$513,FALSE))</f>
        <v>Kepala UPTD, Kasubag TU, dan Kelompok Jabatan Fungsional</v>
      </c>
      <c r="BF294" s="218" t="str">
        <f t="array" ref="BF294">INDEX('UPTD PPA KabKota'!O$5:O$513,MATCH($D294,'UPTD PPA KabKota'!$C$5:$C$513,FALSE))</f>
        <v>Pinjam Gedung Selain Dinas PPPA</v>
      </c>
      <c r="BG294" s="218" t="str">
        <f t="array" ref="BG294">INDEX('UPTD PPA KabKota'!P$5:P$513,MATCH($D294,'UPTD PPA KabKota'!$C$5:$C$513,FALSE))</f>
        <v>Tidak Punya</v>
      </c>
      <c r="BH294" s="218" t="str">
        <f t="array" ref="BH294">INDEX('UPTD PPA KabKota'!Q$5:Q$513,MATCH($D294,'UPTD PPA KabKota'!$C$5:$C$513,FALSE))</f>
        <v>-</v>
      </c>
      <c r="BI294" s="218" t="str">
        <f t="array" ref="BI294">INDEX('UPTD PPA KabKota'!R$5:R$513,MATCH($D294,'UPTD PPA KabKota'!$C$5:$C$513,FALSE))</f>
        <v>Ada</v>
      </c>
      <c r="BJ294" s="218" t="str">
        <f t="array" ref="BJ294">INDEX('UPTD PPA KabKota'!S$5:S$513,MATCH($D294,'UPTD PPA KabKota'!$C$5:$C$513,FALSE))</f>
        <v>Ada</v>
      </c>
      <c r="BK294" s="218" t="str">
        <f t="array" ref="BK294">INDEX('UPTD PPA KabKota'!T$5:T$513,MATCH($D294,'UPTD PPA KabKota'!$C$5:$C$513,FALSE))</f>
        <v>Ada</v>
      </c>
      <c r="BL294" s="218" t="str">
        <f t="array" ref="BL294">INDEX('UPTD PPA KabKota'!U$5:U$513,MATCH($D294,'UPTD PPA KabKota'!$C$5:$C$513,FALSE))</f>
        <v>Ada</v>
      </c>
      <c r="BM294" s="218" t="str">
        <f t="array" ref="BM294">INDEX('UPTD PPA KabKota'!V$5:V$513,MATCH($D294,'UPTD PPA KabKota'!$C$5:$C$513,FALSE))</f>
        <v>Ada</v>
      </c>
      <c r="BN294" s="218" t="str">
        <f t="array" ref="BN294">INDEX('UPTD PPA KabKota'!W$5:W$513,MATCH($D294,'UPTD PPA KabKota'!$C$5:$C$513,FALSE))</f>
        <v>Ada</v>
      </c>
      <c r="BO294" s="218" t="str">
        <f t="array" ref="BO294">INDEX('UPTD PPA KabKota'!X$5:X$513,MATCH($D294,'UPTD PPA KabKota'!$C$5:$C$513,FALSE))</f>
        <v>Ada</v>
      </c>
      <c r="BP294" s="218" t="str">
        <f t="array" ref="BP294">INDEX('UPTD PPA KabKota'!Y$5:Y$513,MATCH($D294,'UPTD PPA KabKota'!$C$5:$C$513,FALSE))</f>
        <v>Ada</v>
      </c>
      <c r="BQ294" s="218" t="str">
        <f t="array" ref="BQ294">INDEX('UPTD PPA KabKota'!Z$5:Z$513,MATCH($D294,'UPTD PPA KabKota'!$C$5:$C$513,FALSE))</f>
        <v>Ada</v>
      </c>
      <c r="BR294" s="218" t="str">
        <f t="array" ref="BR294">INDEX('UPTD PPA KabKota'!AA$5:AA$513,MATCH($D294,'UPTD PPA KabKota'!$C$5:$C$513,FALSE))</f>
        <v>Tidak Ada</v>
      </c>
      <c r="BS294" s="218" t="str">
        <f t="array" ref="BS294">INDEX('UPTD PPA KabKota'!AB$5:AB$513,MATCH($D294,'UPTD PPA KabKota'!$C$5:$C$513,FALSE))</f>
        <v>Tidak Ada</v>
      </c>
      <c r="BT294" s="218" t="str">
        <f t="array" ref="BT294">INDEX('UPTD PPA KabKota'!AC$5:AC$513,MATCH($D294,'UPTD PPA KabKota'!$C$5:$C$513,FALSE))</f>
        <v>Sudah</v>
      </c>
      <c r="BU294" s="218" t="str">
        <f t="array" ref="BU294">INDEX('UPTD PPA KabKota'!AD$5:AD$513,MATCH($D294,'UPTD PPA KabKota'!$C$5:$C$513,FALSE))</f>
        <v>Sudah</v>
      </c>
      <c r="BV294" s="218" t="str">
        <f t="array" ref="BV294">INDEX('UPTD PPA KabKota'!AE$5:AE$513,MATCH($D294,'UPTD PPA KabKota'!$C$5:$C$513,FALSE))</f>
        <v>Sudah</v>
      </c>
      <c r="BW294" s="218" t="str">
        <f t="array" ref="BW294">INDEX('UPTD PPA KabKota'!AF$5:AF$513,MATCH($D294,'UPTD PPA KabKota'!$C$5:$C$513,FALSE))</f>
        <v>Sudah</v>
      </c>
      <c r="BX294" s="218" t="str">
        <f t="array" ref="BX294">INDEX('UPTD PPA KabKota'!AG$5:AG$513,MATCH($D294,'UPTD PPA KabKota'!$C$5:$C$513,FALSE))</f>
        <v>Sudah</v>
      </c>
      <c r="BY294" s="218" t="str">
        <f t="array" ref="BY294">INDEX('UPTD PPA KabKota'!AH$5:AH$513,MATCH($D294,'UPTD PPA KabKota'!$C$5:$C$513,FALSE))</f>
        <v>Sudah</v>
      </c>
      <c r="BZ294" s="218" t="str">
        <f t="array" ref="BZ294">INDEX('UPTD PPA KabKota'!AI$5:AI$513,MATCH($D294,'UPTD PPA KabKota'!$C$5:$C$513,FALSE))</f>
        <v>Sudah</v>
      </c>
      <c r="CA294" s="218" t="str">
        <f t="array" ref="CA294">INDEX('UPTD PPA KabKota'!AJ$5:AJ$513,MATCH($D294,'UPTD PPA KabKota'!$C$5:$C$513,FALSE))</f>
        <v>Belum</v>
      </c>
      <c r="CB294" s="218" t="str">
        <f t="array" ref="CB294">INDEX('UPTD PPA KabKota'!AK$5:AK$513,MATCH($D294,'UPTD PPA KabKota'!$C$5:$C$513,FALSE))</f>
        <v>Belum</v>
      </c>
      <c r="CC294" s="218" t="str">
        <f t="array" ref="CC294">INDEX('UPTD PPA KabKota'!AL$5:AL$513,MATCH($D294,'UPTD PPA KabKota'!$C$5:$C$513,FALSE))</f>
        <v>Sudah</v>
      </c>
      <c r="CD294" s="218" t="str">
        <f t="array" ref="CD294">INDEX('UPTD PPA KabKota'!AM$5:AM$513,MATCH($D294,'UPTD PPA KabKota'!$C$5:$C$513,FALSE))</f>
        <v>Sudah</v>
      </c>
      <c r="CE294" s="218" t="str">
        <f t="array" ref="CE294">INDEX('UPTD PPA KabKota'!AN$5:AN$513,MATCH($D294,'UPTD PPA KabKota'!$C$5:$C$513,FALSE))</f>
        <v>-</v>
      </c>
      <c r="CF294" s="218">
        <f t="array" ref="CF294">INDEX('UPTD PPA KabKota'!AO$5:AO$513,MATCH($D294,'UPTD PPA KabKota'!$C$5:$C$513,FALSE))</f>
        <v>48</v>
      </c>
      <c r="CG294" s="218" t="str">
        <f t="array" ref="CG294">INDEX('UPTD PPA KabKota'!AP$5:AP$513,MATCH($D294,'UPTD PPA KabKota'!$C$5:$C$513,FALSE))</f>
        <v>psikis, Penelantaran, Fisik</v>
      </c>
      <c r="CH294" s="218" t="str">
        <f t="array" ref="CH294">INDEX('UPTD PPA KabKota'!AQ$5:AQ$513,MATCH($D294,'UPTD PPA KabKota'!$C$5:$C$513,FALSE))</f>
        <v/>
      </c>
      <c r="CI294" s="218" t="str">
        <f t="array" ref="CI294">INDEX('UPTD PPA KabKota'!AR$5:AR$513,MATCH($D294,'UPTD PPA KabKota'!$C$5:$C$513,FALSE))</f>
        <v/>
      </c>
      <c r="CJ294" s="218" t="str">
        <f t="array" ref="CJ294">INDEX('UPTD PPA KabKota'!AS$5:AS$513,MATCH($D294,'UPTD PPA KabKota'!$C$5:$C$513,FALSE))</f>
        <v/>
      </c>
      <c r="CK294" s="218" t="str">
        <f t="array" ref="CK294">INDEX('UPTD PPA KabKota'!AT$5:AT$513,MATCH($D294,'UPTD PPA KabKota'!$C$5:$C$513,FALSE))</f>
        <v/>
      </c>
      <c r="CL294" s="218" t="str">
        <f t="array" ref="CL294">INDEX('UPTD PPA KabKota'!AU$5:AU$513,MATCH($D294,'UPTD PPA KabKota'!$C$5:$C$513,FALSE))</f>
        <v/>
      </c>
      <c r="CM294" s="218" t="str">
        <f t="array" ref="CM294">INDEX('UPTD PPA KabKota'!AV$5:AV$513,MATCH($D294,'UPTD PPA KabKota'!$C$5:$C$513,FALSE))</f>
        <v>v</v>
      </c>
      <c r="CN294" s="218" t="str">
        <f t="array" ref="CN294">INDEX('UPTD PPA KabKota'!AW$5:AW$513,MATCH($D294,'UPTD PPA KabKota'!$C$5:$C$513,FALSE))</f>
        <v/>
      </c>
      <c r="CO294" s="218" t="str">
        <f t="array" ref="CO294">INDEX('UPTD PPA KabKota'!AX$5:AX$513,MATCH($D294,'UPTD PPA KabKota'!$C$5:$C$513,FALSE))</f>
        <v/>
      </c>
      <c r="CP294" s="218" t="str">
        <f t="array" ref="CP294">INDEX('UPTD PPA KabKota'!AY$5:AY$513,MATCH($D294,'UPTD PPA KabKota'!$C$5:$C$513,FALSE))</f>
        <v/>
      </c>
      <c r="CQ294" s="209" t="str">
        <f>IFERROR(__xludf.DUMMYFUNCTION("IF(ISBLANK($K294),"""",IF(REGEXMATCH($K294,""Peraturan""),""Ada"",IF(REGEXMATCH($K294,""Rekomendasi""),""Tidak Ada"", $K294)))
"),"Ada")</f>
        <v>Ada</v>
      </c>
      <c r="CR294" s="209" t="str">
        <f t="array" ref="CR294">index('UPTD PPA KabKota'!$BI$5:$BI$513,match($D294,'UPTD PPA KabKota'!$C$5:$C$513,false))</f>
        <v>Ada</v>
      </c>
      <c r="CS294" s="314" t="str">
        <f t="shared" si="48"/>
        <v>Ada</v>
      </c>
    </row>
    <row r="295">
      <c r="A295" s="334">
        <v>289.0</v>
      </c>
      <c r="B295" s="334">
        <v>5.0</v>
      </c>
      <c r="C295" s="311" t="s">
        <v>4773</v>
      </c>
      <c r="D295" s="312" t="s">
        <v>2877</v>
      </c>
      <c r="E295" s="315">
        <v>45748.0</v>
      </c>
      <c r="F295" s="218" t="str">
        <f t="array" ref="F295">INDEX('Ortala-KabKota'!F$2:F$415,MATCH($D295,'Ortala-KabKota'!$E$2:$E$415,FALSE))</f>
        <v>Prima Wati/ 081236689091</v>
      </c>
      <c r="G295" s="218" t="str">
        <f t="array" ref="G295">INDEX('Ortala-KabKota'!G$2:G$415,MATCH($D295,'Ortala-KabKota'!$E$2:$E$415,FALSE))</f>
        <v/>
      </c>
      <c r="H295" s="218" t="str">
        <f t="array" ref="H295">INDEX('Ortala-KabKota'!H$2:H$415,MATCH($D295,'Ortala-KabKota'!$E$2:$E$415,FALSE))</f>
        <v/>
      </c>
      <c r="I295" s="218" t="str">
        <f t="array" ref="I295">INDEX('Ortala-KabKota'!I$2:I$415,MATCH($D295,'Ortala-KabKota'!$E$2:$E$415,FALSE))</f>
        <v/>
      </c>
      <c r="J295" s="218" t="str">
        <f t="array" ref="J295">INDEX('Ortala-KabKota'!J$2:J$415,MATCH($D295,'Ortala-KabKota'!$E$2:$E$415,FALSE))</f>
        <v>UPTD PPA</v>
      </c>
      <c r="K295" s="218" t="str">
        <f t="array" ref="K295">INDEX('Ortala-KabKota'!K$2:K$415,MATCH($D295,'Ortala-KabKota'!$E$2:$E$415,FALSE))</f>
        <v>Peraturan Bupati Klungkung Nomor 50 Tahun 2022</v>
      </c>
      <c r="L295" s="218">
        <f t="array" ref="L295">INDEX('Ortala-KabKota'!L$2:L$415,MATCH($D295,'Ortala-KabKota'!$E$2:$E$415,FALSE))</f>
        <v>2022</v>
      </c>
      <c r="M295" s="218" t="str">
        <f t="array" ref="M295">INDEX('Ortala-KabKota'!M$2:M$415,MATCH($D295,'Ortala-KabKota'!$E$2:$E$415,FALSE))</f>
        <v>B</v>
      </c>
      <c r="N295" s="218" t="str">
        <f t="array" ref="N295">INDEX('Ortala-KabKota'!N$2:N$415,MATCH($D295,'Ortala-KabKota'!$E$2:$E$415,FALSE))</f>
        <v>Putu Anika/ 087760058151</v>
      </c>
      <c r="O295" s="218" t="str">
        <f t="array" ref="O295">INDEX('Ortala-KabKota'!O$2:O$415,MATCH($D295,'Ortala-KabKota'!$E$2:$E$415,FALSE))</f>
        <v/>
      </c>
      <c r="P295" s="218" t="str">
        <f t="array" ref="P295">INDEX('Ortala-KabKota'!P$2:P$415,MATCH($D295,'Ortala-KabKota'!$E$2:$E$415,FALSE))</f>
        <v/>
      </c>
      <c r="Q295" s="218" t="str">
        <f t="array" ref="Q295">INDEX('Ortala-KabKota'!Q$2:Q$415,MATCH($D295,'Ortala-KabKota'!$E$2:$E$415,FALSE))</f>
        <v/>
      </c>
      <c r="R295" s="218" t="str">
        <f t="array" ref="R295">INDEX('Ortala-KabKota'!R$2:R$415,MATCH($D295,'Ortala-KabKota'!$E$2:$E$415,FALSE))</f>
        <v/>
      </c>
      <c r="S295" s="218" t="str">
        <f t="array" ref="S295">INDEX('Ortala-KabKota'!S$2:S$415,MATCH($D295,'Ortala-KabKota'!$E$2:$E$415,FALSE))</f>
        <v/>
      </c>
      <c r="T295" s="218" t="str">
        <f t="array" ref="T295">INDEX('Ortala-KabKota'!T$2:T$415,MATCH($D295,'Ortala-KabKota'!$E$2:$E$415,FALSE))</f>
        <v/>
      </c>
      <c r="U295" s="218" t="str">
        <f t="array" ref="U295">INDEX('Ortala-KabKota'!U$2:U$415,MATCH($D295,'Ortala-KabKota'!$E$2:$E$415,FALSE))</f>
        <v/>
      </c>
      <c r="V295" s="218" t="str">
        <f t="array" ref="V295">INDEX('Ortala-KabKota'!V$2:V$415,MATCH($D295,'Ortala-KabKota'!$E$2:$E$415,FALSE))</f>
        <v/>
      </c>
      <c r="W295" s="218" t="str">
        <f t="array" ref="W295">INDEX('Ortala-KabKota'!W$2:W$415,MATCH($D295,'Ortala-KabKota'!$E$2:$E$415,FALSE))</f>
        <v/>
      </c>
      <c r="X295" s="218" t="str">
        <f t="array" ref="X295">INDEX('Ortala-KabKota'!X$2:X$415,MATCH($D295,'Ortala-KabKota'!$E$2:$E$415,FALSE))</f>
        <v/>
      </c>
      <c r="Y295" s="218" t="str">
        <f t="array" ref="Y295">INDEX('Ortala-KabKota'!Y$2:Y$415,MATCH($D295,'Ortala-KabKota'!$E$2:$E$415,FALSE))</f>
        <v/>
      </c>
      <c r="Z295" s="218" t="str">
        <f t="array" ref="Z295">INDEX('Ortala-KabKota'!Z$2:Z$415,MATCH($D295,'Ortala-KabKota'!$E$2:$E$415,FALSE))</f>
        <v/>
      </c>
      <c r="AA295" s="218" t="str">
        <f t="array" ref="AA295">INDEX('Ortala-KabKota'!AA$2:AA$415,MATCH($D295,'Ortala-KabKota'!$E$2:$E$415,FALSE))</f>
        <v/>
      </c>
      <c r="AB295" s="218" t="str">
        <f t="array" ref="AB295">INDEX('Ortala-KabKota'!AB$2:AB$415,MATCH($D295,'Ortala-KabKota'!$E$2:$E$415,FALSE))</f>
        <v/>
      </c>
      <c r="AC295" s="218" t="str">
        <f t="array" ref="AC295">INDEX('Ortala-KabKota'!AC$2:AC$415,MATCH($D295,'Ortala-KabKota'!$E$2:$E$415,FALSE))</f>
        <v/>
      </c>
      <c r="AD295" s="218" t="str">
        <f t="array" ref="AD295">INDEX('Ortala-KabKota'!AD$2:AD$415,MATCH($D295,'Ortala-KabKota'!$E$2:$E$415,FALSE))</f>
        <v/>
      </c>
      <c r="AE295" s="218" t="str">
        <f t="array" ref="AE295">INDEX('Ortala-KabKota'!AE$2:AE$415,MATCH($D295,'Ortala-KabKota'!$E$2:$E$415,FALSE))</f>
        <v/>
      </c>
      <c r="AF295" s="218" t="str">
        <f t="array" ref="AF295">INDEX('Ortala-KabKota'!AF$2:AF$415,MATCH($D295,'Ortala-KabKota'!$E$2:$E$415,FALSE))</f>
        <v/>
      </c>
      <c r="AG295" s="218" t="str">
        <f t="array" ref="AG295">INDEX('Ortala-KabKota'!AG$2:AG$415,MATCH($D295,'Ortala-KabKota'!$E$2:$E$415,FALSE))</f>
        <v/>
      </c>
      <c r="AH295" s="218" t="str">
        <f t="array" ref="AH295">INDEX('Ortala-KabKota'!AH$2:AH$415,MATCH($D295,'Ortala-KabKota'!$E$2:$E$415,FALSE))</f>
        <v/>
      </c>
      <c r="AI295" s="218" t="str">
        <f t="array" ref="AI295">INDEX('Ortala-KabKota'!AI$2:AI$415,MATCH($D295,'Ortala-KabKota'!$E$2:$E$415,FALSE))</f>
        <v/>
      </c>
      <c r="AJ295" s="218" t="str">
        <f t="array" ref="AJ295">INDEX('Ortala-KabKota'!AJ$2:AJ$415,MATCH($D295,'Ortala-KabKota'!$E$2:$E$415,FALSE))</f>
        <v/>
      </c>
      <c r="AK295" s="218" t="str">
        <f t="array" ref="AK295">INDEX('Ortala-KabKota'!AK$2:AK$415,MATCH($D295,'Ortala-KabKota'!$E$2:$E$415,FALSE))</f>
        <v/>
      </c>
      <c r="AL295" s="218" t="str">
        <f t="array" ref="AL295">INDEX('Ortala-KabKota'!AL$2:AL$415,MATCH($D295,'Ortala-KabKota'!$E$2:$E$415,FALSE))</f>
        <v/>
      </c>
      <c r="AM295" s="218" t="str">
        <f t="array" ref="AM295">INDEX('Ortala-KabKota'!AM$2:AM$415,MATCH($D295,'Ortala-KabKota'!$E$2:$E$415,FALSE))</f>
        <v/>
      </c>
      <c r="AN295" s="218" t="str">
        <f t="array" ref="AN295">INDEX('Ortala-KabKota'!AN$2:AN$415,MATCH($D295,'Ortala-KabKota'!$E$2:$E$415,FALSE))</f>
        <v/>
      </c>
      <c r="AO295" s="218" t="str">
        <f t="array" ref="AO295">INDEX('Ortala-KabKota'!AO$2:AO$415,MATCH($D295,'Ortala-KabKota'!$E$2:$E$415,FALSE))</f>
        <v/>
      </c>
      <c r="AP295" s="218" t="str">
        <f t="array" ref="AP295">INDEX('Ortala-KabKota'!AP$2:AP$415,MATCH($D295,'Ortala-KabKota'!$E$2:$E$415,FALSE))</f>
        <v/>
      </c>
      <c r="AQ295" s="218" t="str">
        <f t="array" ref="AQ295">INDEX('Ortala-KabKota'!AQ$2:AQ$415,MATCH($D295,'Ortala-KabKota'!$E$2:$E$415,FALSE))</f>
        <v/>
      </c>
      <c r="AR295" s="218" t="str">
        <f t="array" ref="AR295">INDEX('Ortala-KabKota'!AR$2:AR$415,MATCH($D295,'Ortala-KabKota'!$E$2:$E$415,FALSE))</f>
        <v/>
      </c>
      <c r="AS295" s="218" t="str">
        <f t="array" ref="AS295">INDEX('Ortala-KabKota'!AS$2:AS$415,MATCH($D295,'Ortala-KabKota'!$E$2:$E$415,FALSE))</f>
        <v/>
      </c>
      <c r="AT295" s="218" t="str">
        <f t="array" ref="AT295">INDEX('Ortala-KabKota'!AT$2:AT$415,MATCH($D295,'Ortala-KabKota'!$E$2:$E$415,FALSE))</f>
        <v/>
      </c>
      <c r="AU295" s="218" t="str">
        <f t="array" ref="AU295">INDEX('UPTD PPA KabKota'!D$5:D$513,MATCH($D295,'UPTD PPA KabKota'!$C$5:$C$513,FALSE))</f>
        <v>Ns. Ni Wayan Prima Wati, S.Kep.,M.M</v>
      </c>
      <c r="AV295" s="218" t="str">
        <f t="array" ref="AV295">INDEX('UPTD PPA KabKota'!E$5:E$513,MATCH($D295,'UPTD PPA KabKota'!$C$5:$C$513,FALSE))</f>
        <v>Jalan Gajah Mada No 70 Semarapura, Klungkung</v>
      </c>
      <c r="AW295" s="218" t="str">
        <f t="array" ref="AW295">INDEX('UPTD PPA KabKota'!F$5:F$513,MATCH($D295,'UPTD PPA KabKota'!$C$5:$C$513,FALSE))</f>
        <v>(0366) 21105</v>
      </c>
      <c r="AX295" s="218">
        <f t="array" ref="AX295">INDEX('UPTD PPA KabKota'!G$5:G$513,MATCH($D295,'UPTD PPA KabKota'!$C$5:$C$513,FALSE))</f>
        <v>81236689091</v>
      </c>
      <c r="AY295" s="218" t="str">
        <f t="array" ref="AY295">INDEX('UPTD PPA KabKota'!H$5:H$513,MATCH($D295,'UPTD PPA KabKota'!$C$5:$C$513,FALSE))</f>
        <v>UPTD PPA</v>
      </c>
      <c r="AZ295" s="218" t="str">
        <f t="array" ref="AZ295">INDEX('UPTD PPA KabKota'!I$5:I$513,MATCH($D295,'UPTD PPA KabKota'!$C$5:$C$513,FALSE))</f>
        <v>Peraturan Bupati Klungkung No 50 Tahun 2022</v>
      </c>
      <c r="BA295" s="218">
        <f t="array" ref="BA295">INDEX('UPTD PPA KabKota'!J$5:J$513,MATCH($D295,'UPTD PPA KabKota'!$C$5:$C$513,FALSE))</f>
        <v>2022</v>
      </c>
      <c r="BB295" s="218" t="str">
        <f t="array" ref="BB295">INDEX('UPTD PPA KabKota'!K$5:K$513,MATCH($D295,'UPTD PPA KabKota'!$C$5:$C$513,FALSE))</f>
        <v>B</v>
      </c>
      <c r="BC295" s="218">
        <f t="array" ref="BC295">INDEX('UPTD PPA KabKota'!L$5:L$513,MATCH($D295,'UPTD PPA KabKota'!$C$5:$C$513,FALSE))</f>
        <v>81236689091</v>
      </c>
      <c r="BD295" s="316" t="str">
        <f t="array" ref="BD295">INDEX('UPTD PPA KabKota'!M$5:M$513,MATCH($D295,'UPTD PPA KabKota'!$C$5:$C$513,FALSE))</f>
        <v>uptdppaklungkung@gmail.com</v>
      </c>
      <c r="BE295" s="218" t="str">
        <f t="array" ref="BE295">INDEX('UPTD PPA KabKota'!N$5:N$513,MATCH($D295,'UPTD PPA KabKota'!$C$5:$C$513,FALSE))</f>
        <v>1. Kepala UPTD
2. Kelompok Jabatan Fungsional</v>
      </c>
      <c r="BF295" s="218" t="str">
        <f t="array" ref="BF295">INDEX('UPTD PPA KabKota'!O$5:O$513,MATCH($D295,'UPTD PPA KabKota'!$C$5:$C$513,FALSE))</f>
        <v>BERGABUNG DENGAN KANTOR DINAS</v>
      </c>
      <c r="BG295" s="218" t="str">
        <f t="array" ref="BG295">INDEX('UPTD PPA KabKota'!P$5:P$513,MATCH($D295,'UPTD PPA KabKota'!$C$5:$C$513,FALSE))</f>
        <v>SEWA/KONTRAK</v>
      </c>
      <c r="BH295" s="218" t="str">
        <f t="array" ref="BH295">INDEX('UPTD PPA KabKota'!Q$5:Q$513,MATCH($D295,'UPTD PPA KabKota'!$C$5:$C$513,FALSE))</f>
        <v>Pemerintah Daerah</v>
      </c>
      <c r="BI295" s="218" t="str">
        <f t="array" ref="BI295">INDEX('UPTD PPA KabKota'!R$5:R$513,MATCH($D295,'UPTD PPA KabKota'!$C$5:$C$513,FALSE))</f>
        <v>Ada</v>
      </c>
      <c r="BJ295" s="218" t="str">
        <f t="array" ref="BJ295">INDEX('UPTD PPA KabKota'!S$5:S$513,MATCH($D295,'UPTD PPA KabKota'!$C$5:$C$513,FALSE))</f>
        <v>Ada</v>
      </c>
      <c r="BK295" s="218" t="str">
        <f t="array" ref="BK295">INDEX('UPTD PPA KabKota'!T$5:T$513,MATCH($D295,'UPTD PPA KabKota'!$C$5:$C$513,FALSE))</f>
        <v>Ada</v>
      </c>
      <c r="BL295" s="218" t="str">
        <f t="array" ref="BL295">INDEX('UPTD PPA KabKota'!U$5:U$513,MATCH($D295,'UPTD PPA KabKota'!$C$5:$C$513,FALSE))</f>
        <v>Tidak Ada</v>
      </c>
      <c r="BM295" s="218" t="str">
        <f t="array" ref="BM295">INDEX('UPTD PPA KabKota'!V$5:V$513,MATCH($D295,'UPTD PPA KabKota'!$C$5:$C$513,FALSE))</f>
        <v>Ada</v>
      </c>
      <c r="BN295" s="218" t="str">
        <f t="array" ref="BN295">INDEX('UPTD PPA KabKota'!W$5:W$513,MATCH($D295,'UPTD PPA KabKota'!$C$5:$C$513,FALSE))</f>
        <v>Tidak Ada</v>
      </c>
      <c r="BO295" s="218" t="str">
        <f t="array" ref="BO295">INDEX('UPTD PPA KabKota'!X$5:X$513,MATCH($D295,'UPTD PPA KabKota'!$C$5:$C$513,FALSE))</f>
        <v>Tidak Ada</v>
      </c>
      <c r="BP295" s="218" t="str">
        <f t="array" ref="BP295">INDEX('UPTD PPA KabKota'!Y$5:Y$513,MATCH($D295,'UPTD PPA KabKota'!$C$5:$C$513,FALSE))</f>
        <v>Ada</v>
      </c>
      <c r="BQ295" s="218" t="str">
        <f t="array" ref="BQ295">INDEX('UPTD PPA KabKota'!Z$5:Z$513,MATCH($D295,'UPTD PPA KabKota'!$C$5:$C$513,FALSE))</f>
        <v>Tidak Ada</v>
      </c>
      <c r="BR295" s="218" t="str">
        <f t="array" ref="BR295">INDEX('UPTD PPA KabKota'!AA$5:AA$513,MATCH($D295,'UPTD PPA KabKota'!$C$5:$C$513,FALSE))</f>
        <v>Tidak Ada</v>
      </c>
      <c r="BS295" s="218" t="str">
        <f t="array" ref="BS295">INDEX('UPTD PPA KabKota'!AB$5:AB$513,MATCH($D295,'UPTD PPA KabKota'!$C$5:$C$513,FALSE))</f>
        <v>Tidak Ada</v>
      </c>
      <c r="BT295" s="218" t="str">
        <f t="array" ref="BT295">INDEX('UPTD PPA KabKota'!AC$5:AC$513,MATCH($D295,'UPTD PPA KabKota'!$C$5:$C$513,FALSE))</f>
        <v>Sudah</v>
      </c>
      <c r="BU295" s="218" t="str">
        <f t="array" ref="BU295">INDEX('UPTD PPA KabKota'!AD$5:AD$513,MATCH($D295,'UPTD PPA KabKota'!$C$5:$C$513,FALSE))</f>
        <v>Sudah</v>
      </c>
      <c r="BV295" s="218" t="str">
        <f t="array" ref="BV295">INDEX('UPTD PPA KabKota'!AE$5:AE$513,MATCH($D295,'UPTD PPA KabKota'!$C$5:$C$513,FALSE))</f>
        <v>Sudah</v>
      </c>
      <c r="BW295" s="218" t="str">
        <f t="array" ref="BW295">INDEX('UPTD PPA KabKota'!AF$5:AF$513,MATCH($D295,'UPTD PPA KabKota'!$C$5:$C$513,FALSE))</f>
        <v>Sudah</v>
      </c>
      <c r="BX295" s="218" t="str">
        <f t="array" ref="BX295">INDEX('UPTD PPA KabKota'!AG$5:AG$513,MATCH($D295,'UPTD PPA KabKota'!$C$5:$C$513,FALSE))</f>
        <v>Sudah</v>
      </c>
      <c r="BY295" s="218" t="str">
        <f t="array" ref="BY295">INDEX('UPTD PPA KabKota'!AH$5:AH$513,MATCH($D295,'UPTD PPA KabKota'!$C$5:$C$513,FALSE))</f>
        <v>Belum</v>
      </c>
      <c r="BZ295" s="218" t="str">
        <f t="array" ref="BZ295">INDEX('UPTD PPA KabKota'!AI$5:AI$513,MATCH($D295,'UPTD PPA KabKota'!$C$5:$C$513,FALSE))</f>
        <v>Belum</v>
      </c>
      <c r="CA295" s="218" t="str">
        <f t="array" ref="CA295">INDEX('UPTD PPA KabKota'!AJ$5:AJ$513,MATCH($D295,'UPTD PPA KabKota'!$C$5:$C$513,FALSE))</f>
        <v>Sudah</v>
      </c>
      <c r="CB295" s="218" t="str">
        <f t="array" ref="CB295">INDEX('UPTD PPA KabKota'!AK$5:AK$513,MATCH($D295,'UPTD PPA KabKota'!$C$5:$C$513,FALSE))</f>
        <v>Belum</v>
      </c>
      <c r="CC295" s="218" t="str">
        <f t="array" ref="CC295">INDEX('UPTD PPA KabKota'!AL$5:AL$513,MATCH($D295,'UPTD PPA KabKota'!$C$5:$C$513,FALSE))</f>
        <v>Sudah</v>
      </c>
      <c r="CD295" s="218" t="str">
        <f t="array" ref="CD295">INDEX('UPTD PPA KabKota'!AM$5:AM$513,MATCH($D295,'UPTD PPA KabKota'!$C$5:$C$513,FALSE))</f>
        <v>Belum</v>
      </c>
      <c r="CE295" s="218" t="str">
        <f t="array" ref="CE295">INDEX('UPTD PPA KabKota'!AN$5:AN$513,MATCH($D295,'UPTD PPA KabKota'!$C$5:$C$513,FALSE))</f>
        <v>pengaduan dari masyarakat, penjangkuan korban, pengelolaan Kasus, Jika korban memerlukan pengamanan maka akan diberikan penampungan sementara di rumah aman</v>
      </c>
      <c r="CF295" s="218" t="str">
        <f t="array" ref="CF295">INDEX('UPTD PPA KabKota'!AO$5:AO$513,MATCH($D295,'UPTD PPA KabKota'!$C$5:$C$513,FALSE))</f>
        <v>0 (2021)</v>
      </c>
      <c r="CG295" s="218" t="str">
        <f t="array" ref="CG295">INDEX('UPTD PPA KabKota'!AP$5:AP$513,MATCH($D295,'UPTD PPA KabKota'!$C$5:$C$513,FALSE))</f>
        <v>Kekerasan Terhadap Anak</v>
      </c>
      <c r="CH295" s="218" t="str">
        <f t="array" ref="CH295">INDEX('UPTD PPA KabKota'!AQ$5:AQ$513,MATCH($D295,'UPTD PPA KabKota'!$C$5:$C$513,FALSE))</f>
        <v/>
      </c>
      <c r="CI295" s="218" t="str">
        <f t="array" ref="CI295">INDEX('UPTD PPA KabKota'!AR$5:AR$513,MATCH($D295,'UPTD PPA KabKota'!$C$5:$C$513,FALSE))</f>
        <v/>
      </c>
      <c r="CJ295" s="218" t="str">
        <f t="array" ref="CJ295">INDEX('UPTD PPA KabKota'!AS$5:AS$513,MATCH($D295,'UPTD PPA KabKota'!$C$5:$C$513,FALSE))</f>
        <v/>
      </c>
      <c r="CK295" s="218" t="str">
        <f t="array" ref="CK295">INDEX('UPTD PPA KabKota'!AT$5:AT$513,MATCH($D295,'UPTD PPA KabKota'!$C$5:$C$513,FALSE))</f>
        <v/>
      </c>
      <c r="CL295" s="218" t="str">
        <f t="array" ref="CL295">INDEX('UPTD PPA KabKota'!AU$5:AU$513,MATCH($D295,'UPTD PPA KabKota'!$C$5:$C$513,FALSE))</f>
        <v/>
      </c>
      <c r="CM295" s="218" t="str">
        <f t="array" ref="CM295">INDEX('UPTD PPA KabKota'!AV$5:AV$513,MATCH($D295,'UPTD PPA KabKota'!$C$5:$C$513,FALSE))</f>
        <v/>
      </c>
      <c r="CN295" s="218" t="str">
        <f t="array" ref="CN295">INDEX('UPTD PPA KabKota'!AW$5:AW$513,MATCH($D295,'UPTD PPA KabKota'!$C$5:$C$513,FALSE))</f>
        <v>v</v>
      </c>
      <c r="CO295" s="218" t="str">
        <f t="array" ref="CO295">INDEX('UPTD PPA KabKota'!AX$5:AX$513,MATCH($D295,'UPTD PPA KabKota'!$C$5:$C$513,FALSE))</f>
        <v/>
      </c>
      <c r="CP295" s="218" t="str">
        <f t="array" ref="CP295">INDEX('UPTD PPA KabKota'!AY$5:AY$513,MATCH($D295,'UPTD PPA KabKota'!$C$5:$C$513,FALSE))</f>
        <v/>
      </c>
      <c r="CQ295" s="209" t="str">
        <f>IFERROR(__xludf.DUMMYFUNCTION("IF(ISBLANK($K295),"""",IF(REGEXMATCH($K295,""Peraturan""),""Ada"",IF(REGEXMATCH($K295,""Rekomendasi""),""Tidak Ada"", $K295)))
"),"Ada")</f>
        <v>Ada</v>
      </c>
      <c r="CR295" s="209" t="str">
        <f t="array" ref="CR295">index('UPTD PPA KabKota'!$BI$5:$BI$513,match($D295,'UPTD PPA KabKota'!$C$5:$C$513,false))</f>
        <v>Ada</v>
      </c>
      <c r="CS295" s="314" t="str">
        <f t="shared" si="48"/>
        <v>Ada</v>
      </c>
    </row>
    <row r="296">
      <c r="A296" s="334">
        <v>290.0</v>
      </c>
      <c r="B296" s="334">
        <v>6.0</v>
      </c>
      <c r="C296" s="311" t="s">
        <v>4773</v>
      </c>
      <c r="D296" s="312" t="s">
        <v>2864</v>
      </c>
      <c r="E296" s="315">
        <v>45748.0</v>
      </c>
      <c r="F296" s="218" t="str">
        <f t="array" ref="F296">INDEX('Ortala-KabKota'!F$2:F$415,MATCH($D296,'Ortala-KabKota'!$E$2:$E$415,FALSE))</f>
        <v>Suardika/ 081338646384</v>
      </c>
      <c r="G296" s="218" t="str">
        <f t="array" ref="G296">INDEX('Ortala-KabKota'!G$2:G$415,MATCH($D296,'Ortala-KabKota'!$E$2:$E$415,FALSE))</f>
        <v/>
      </c>
      <c r="H296" s="218" t="str">
        <f t="array" ref="H296">INDEX('Ortala-KabKota'!H$2:H$415,MATCH($D296,'Ortala-KabKota'!$E$2:$E$415,FALSE))</f>
        <v/>
      </c>
      <c r="I296" s="218" t="str">
        <f t="array" ref="I296">INDEX('Ortala-KabKota'!I$2:I$415,MATCH($D296,'Ortala-KabKota'!$E$2:$E$415,FALSE))</f>
        <v/>
      </c>
      <c r="J296" s="218" t="str">
        <f t="array" ref="J296">INDEX('Ortala-KabKota'!J$2:J$415,MATCH($D296,'Ortala-KabKota'!$E$2:$E$415,FALSE))</f>
        <v>UPTD PPA</v>
      </c>
      <c r="K296" s="218" t="str">
        <f t="array" ref="K296">INDEX('Ortala-KabKota'!K$2:K$415,MATCH($D296,'Ortala-KabKota'!$E$2:$E$415,FALSE))</f>
        <v>Peraturan Bupati Bangli Nomor 15 Tahun 2022</v>
      </c>
      <c r="L296" s="218">
        <f t="array" ref="L296">INDEX('Ortala-KabKota'!L$2:L$415,MATCH($D296,'Ortala-KabKota'!$E$2:$E$415,FALSE))</f>
        <v>2022</v>
      </c>
      <c r="M296" s="218" t="str">
        <f t="array" ref="M296">INDEX('Ortala-KabKota'!M$2:M$415,MATCH($D296,'Ortala-KabKota'!$E$2:$E$415,FALSE))</f>
        <v>A</v>
      </c>
      <c r="N296" s="218" t="str">
        <f t="array" ref="N296">INDEX('Ortala-KabKota'!N$2:N$415,MATCH($D296,'Ortala-KabKota'!$E$2:$E$415,FALSE))</f>
        <v>Dewa Ayu Ketut Gek Mirah Kartika Dewi/ 087862014744</v>
      </c>
      <c r="O296" s="218" t="str">
        <f t="array" ref="O296">INDEX('Ortala-KabKota'!O$2:O$415,MATCH($D296,'Ortala-KabKota'!$E$2:$E$415,FALSE))</f>
        <v/>
      </c>
      <c r="P296" s="218" t="str">
        <f t="array" ref="P296">INDEX('Ortala-KabKota'!P$2:P$415,MATCH($D296,'Ortala-KabKota'!$E$2:$E$415,FALSE))</f>
        <v>Kepala UPTD PPA, Kasubag TU, Kelompok JF</v>
      </c>
      <c r="Q296" s="218" t="str">
        <f t="array" ref="Q296">INDEX('Ortala-KabKota'!Q$2:Q$415,MATCH($D296,'Ortala-KabKota'!$E$2:$E$415,FALSE))</f>
        <v/>
      </c>
      <c r="R296" s="218" t="str">
        <f t="array" ref="R296">INDEX('Ortala-KabKota'!R$2:R$415,MATCH($D296,'Ortala-KabKota'!$E$2:$E$415,FALSE))</f>
        <v/>
      </c>
      <c r="S296" s="218" t="str">
        <f t="array" ref="S296">INDEX('Ortala-KabKota'!S$2:S$415,MATCH($D296,'Ortala-KabKota'!$E$2:$E$415,FALSE))</f>
        <v/>
      </c>
      <c r="T296" s="218" t="str">
        <f t="array" ref="T296">INDEX('Ortala-KabKota'!T$2:T$415,MATCH($D296,'Ortala-KabKota'!$E$2:$E$415,FALSE))</f>
        <v/>
      </c>
      <c r="U296" s="218" t="str">
        <f t="array" ref="U296">INDEX('Ortala-KabKota'!U$2:U$415,MATCH($D296,'Ortala-KabKota'!$E$2:$E$415,FALSE))</f>
        <v/>
      </c>
      <c r="V296" s="218" t="str">
        <f t="array" ref="V296">INDEX('Ortala-KabKota'!V$2:V$415,MATCH($D296,'Ortala-KabKota'!$E$2:$E$415,FALSE))</f>
        <v/>
      </c>
      <c r="W296" s="218" t="str">
        <f t="array" ref="W296">INDEX('Ortala-KabKota'!W$2:W$415,MATCH($D296,'Ortala-KabKota'!$E$2:$E$415,FALSE))</f>
        <v/>
      </c>
      <c r="X296" s="218" t="str">
        <f t="array" ref="X296">INDEX('Ortala-KabKota'!X$2:X$415,MATCH($D296,'Ortala-KabKota'!$E$2:$E$415,FALSE))</f>
        <v/>
      </c>
      <c r="Y296" s="218" t="str">
        <f t="array" ref="Y296">INDEX('Ortala-KabKota'!Y$2:Y$415,MATCH($D296,'Ortala-KabKota'!$E$2:$E$415,FALSE))</f>
        <v/>
      </c>
      <c r="Z296" s="218" t="str">
        <f t="array" ref="Z296">INDEX('Ortala-KabKota'!Z$2:Z$415,MATCH($D296,'Ortala-KabKota'!$E$2:$E$415,FALSE))</f>
        <v/>
      </c>
      <c r="AA296" s="218" t="str">
        <f t="array" ref="AA296">INDEX('Ortala-KabKota'!AA$2:AA$415,MATCH($D296,'Ortala-KabKota'!$E$2:$E$415,FALSE))</f>
        <v/>
      </c>
      <c r="AB296" s="218" t="str">
        <f t="array" ref="AB296">INDEX('Ortala-KabKota'!AB$2:AB$415,MATCH($D296,'Ortala-KabKota'!$E$2:$E$415,FALSE))</f>
        <v/>
      </c>
      <c r="AC296" s="218" t="str">
        <f t="array" ref="AC296">INDEX('Ortala-KabKota'!AC$2:AC$415,MATCH($D296,'Ortala-KabKota'!$E$2:$E$415,FALSE))</f>
        <v/>
      </c>
      <c r="AD296" s="218" t="str">
        <f t="array" ref="AD296">INDEX('Ortala-KabKota'!AD$2:AD$415,MATCH($D296,'Ortala-KabKota'!$E$2:$E$415,FALSE))</f>
        <v/>
      </c>
      <c r="AE296" s="218" t="str">
        <f t="array" ref="AE296">INDEX('Ortala-KabKota'!AE$2:AE$415,MATCH($D296,'Ortala-KabKota'!$E$2:$E$415,FALSE))</f>
        <v/>
      </c>
      <c r="AF296" s="218" t="str">
        <f t="array" ref="AF296">INDEX('Ortala-KabKota'!AF$2:AF$415,MATCH($D296,'Ortala-KabKota'!$E$2:$E$415,FALSE))</f>
        <v/>
      </c>
      <c r="AG296" s="218" t="str">
        <f t="array" ref="AG296">INDEX('Ortala-KabKota'!AG$2:AG$415,MATCH($D296,'Ortala-KabKota'!$E$2:$E$415,FALSE))</f>
        <v/>
      </c>
      <c r="AH296" s="218" t="str">
        <f t="array" ref="AH296">INDEX('Ortala-KabKota'!AH$2:AH$415,MATCH($D296,'Ortala-KabKota'!$E$2:$E$415,FALSE))</f>
        <v/>
      </c>
      <c r="AI296" s="218" t="str">
        <f t="array" ref="AI296">INDEX('Ortala-KabKota'!AI$2:AI$415,MATCH($D296,'Ortala-KabKota'!$E$2:$E$415,FALSE))</f>
        <v/>
      </c>
      <c r="AJ296" s="218" t="str">
        <f t="array" ref="AJ296">INDEX('Ortala-KabKota'!AJ$2:AJ$415,MATCH($D296,'Ortala-KabKota'!$E$2:$E$415,FALSE))</f>
        <v/>
      </c>
      <c r="AK296" s="218" t="str">
        <f t="array" ref="AK296">INDEX('Ortala-KabKota'!AK$2:AK$415,MATCH($D296,'Ortala-KabKota'!$E$2:$E$415,FALSE))</f>
        <v/>
      </c>
      <c r="AL296" s="218" t="str">
        <f t="array" ref="AL296">INDEX('Ortala-KabKota'!AL$2:AL$415,MATCH($D296,'Ortala-KabKota'!$E$2:$E$415,FALSE))</f>
        <v/>
      </c>
      <c r="AM296" s="218" t="str">
        <f t="array" ref="AM296">INDEX('Ortala-KabKota'!AM$2:AM$415,MATCH($D296,'Ortala-KabKota'!$E$2:$E$415,FALSE))</f>
        <v/>
      </c>
      <c r="AN296" s="218" t="str">
        <f t="array" ref="AN296">INDEX('Ortala-KabKota'!AN$2:AN$415,MATCH($D296,'Ortala-KabKota'!$E$2:$E$415,FALSE))</f>
        <v/>
      </c>
      <c r="AO296" s="218" t="str">
        <f t="array" ref="AO296">INDEX('Ortala-KabKota'!AO$2:AO$415,MATCH($D296,'Ortala-KabKota'!$E$2:$E$415,FALSE))</f>
        <v/>
      </c>
      <c r="AP296" s="218" t="str">
        <f t="array" ref="AP296">INDEX('Ortala-KabKota'!AP$2:AP$415,MATCH($D296,'Ortala-KabKota'!$E$2:$E$415,FALSE))</f>
        <v/>
      </c>
      <c r="AQ296" s="218" t="str">
        <f t="array" ref="AQ296">INDEX('Ortala-KabKota'!AQ$2:AQ$415,MATCH($D296,'Ortala-KabKota'!$E$2:$E$415,FALSE))</f>
        <v/>
      </c>
      <c r="AR296" s="218" t="str">
        <f t="array" ref="AR296">INDEX('Ortala-KabKota'!AR$2:AR$415,MATCH($D296,'Ortala-KabKota'!$E$2:$E$415,FALSE))</f>
        <v/>
      </c>
      <c r="AS296" s="218" t="str">
        <f t="array" ref="AS296">INDEX('Ortala-KabKota'!AS$2:AS$415,MATCH($D296,'Ortala-KabKota'!$E$2:$E$415,FALSE))</f>
        <v/>
      </c>
      <c r="AT296" s="218" t="str">
        <f t="array" ref="AT296">INDEX('Ortala-KabKota'!AT$2:AT$415,MATCH($D296,'Ortala-KabKota'!$E$2:$E$415,FALSE))</f>
        <v/>
      </c>
      <c r="AU296" s="218" t="str">
        <f t="array" ref="AU296">INDEX('UPTD PPA KabKota'!D$5:D$513,MATCH($D296,'UPTD PPA KabKota'!$C$5:$C$513,FALSE))</f>
        <v>I Nyoman Suardika, SE</v>
      </c>
      <c r="AV296" s="218" t="str">
        <f t="array" ref="AV296">INDEX('UPTD PPA KabKota'!E$5:E$513,MATCH($D296,'UPTD PPA KabKota'!$C$5:$C$513,FALSE))</f>
        <v>Jalan Brigjen Ngurah Rai No. 85 , Telp. ( 0366) 91045 Bangli</v>
      </c>
      <c r="AW296" s="218" t="str">
        <f t="array" ref="AW296">INDEX('UPTD PPA KabKota'!F$5:F$513,MATCH($D296,'UPTD PPA KabKota'!$C$5:$C$513,FALSE))</f>
        <v>( 0366) 91045</v>
      </c>
      <c r="AX296" s="218" t="str">
        <f t="array" ref="AX296">INDEX('UPTD PPA KabKota'!G$5:G$513,MATCH($D296,'UPTD PPA KabKota'!$C$5:$C$513,FALSE))</f>
        <v>( 0366) 91045</v>
      </c>
      <c r="AY296" s="218" t="str">
        <f t="array" ref="AY296">INDEX('UPTD PPA KabKota'!H$5:H$513,MATCH($D296,'UPTD PPA KabKota'!$C$5:$C$513,FALSE))</f>
        <v>UPTD PPA Kabupaten Bangli</v>
      </c>
      <c r="AZ296" s="218" t="str">
        <f t="array" ref="AZ296">INDEX('UPTD PPA KabKota'!I$5:I$513,MATCH($D296,'UPTD PPA KabKota'!$C$5:$C$513,FALSE))</f>
        <v>Peraturan Bupati Nomor 15 Tahun 2022 tentangg Pembentukan Susunan Organisasi dan Tata Kerja Unit Pelaksana Teknis Daerah Perlindungan Perempuan dan Anak</v>
      </c>
      <c r="BA296" s="218">
        <f t="array" ref="BA296">INDEX('UPTD PPA KabKota'!J$5:J$513,MATCH($D296,'UPTD PPA KabKota'!$C$5:$C$513,FALSE))</f>
        <v>2022</v>
      </c>
      <c r="BB296" s="218" t="str">
        <f t="array" ref="BB296">INDEX('UPTD PPA KabKota'!K$5:K$513,MATCH($D296,'UPTD PPA KabKota'!$C$5:$C$513,FALSE))</f>
        <v>A</v>
      </c>
      <c r="BC296" s="218">
        <f t="array" ref="BC296">INDEX('UPTD PPA KabKota'!L$5:L$513,MATCH($D296,'UPTD PPA KabKota'!$C$5:$C$513,FALSE))</f>
        <v>81338646384</v>
      </c>
      <c r="BD296" s="218" t="str">
        <f t="array" ref="BD296">INDEX('UPTD PPA KabKota'!M$5:M$513,MATCH($D296,'UPTD PPA KabKota'!$C$5:$C$513,FALSE))</f>
        <v>nyomanlepung@gmail.com</v>
      </c>
      <c r="BE296" s="218" t="str">
        <f t="array" ref="BE296">INDEX('UPTD PPA KabKota'!N$5:N$513,MATCH($D296,'UPTD PPA KabKota'!$C$5:$C$513,FALSE))</f>
        <v>Kepala UPTD dan Ka Sub. Bag TU</v>
      </c>
      <c r="BF296" s="218" t="str">
        <f t="array" ref="BF296">INDEX('UPTD PPA KabKota'!O$5:O$513,MATCH($D296,'UPTD PPA KabKota'!$C$5:$C$513,FALSE))</f>
        <v>Bergabung dengan Kantor Dinas</v>
      </c>
      <c r="BG296" s="218" t="str">
        <f t="array" ref="BG296">INDEX('UPTD PPA KabKota'!P$5:P$513,MATCH($D296,'UPTD PPA KabKota'!$C$5:$C$513,FALSE))</f>
        <v>Tidak Punya</v>
      </c>
      <c r="BH296" s="218" t="str">
        <f t="array" ref="BH296">INDEX('UPTD PPA KabKota'!Q$5:Q$513,MATCH($D296,'UPTD PPA KabKota'!$C$5:$C$513,FALSE))</f>
        <v>Masih Gabung dengan Dinas Sosial</v>
      </c>
      <c r="BI296" s="218" t="str">
        <f t="array" ref="BI296">INDEX('UPTD PPA KabKota'!R$5:R$513,MATCH($D296,'UPTD PPA KabKota'!$C$5:$C$513,FALSE))</f>
        <v>Ada</v>
      </c>
      <c r="BJ296" s="218" t="str">
        <f t="array" ref="BJ296">INDEX('UPTD PPA KabKota'!S$5:S$513,MATCH($D296,'UPTD PPA KabKota'!$C$5:$C$513,FALSE))</f>
        <v>Ada</v>
      </c>
      <c r="BK296" s="218" t="str">
        <f t="array" ref="BK296">INDEX('UPTD PPA KabKota'!T$5:T$513,MATCH($D296,'UPTD PPA KabKota'!$C$5:$C$513,FALSE))</f>
        <v>Ada</v>
      </c>
      <c r="BL296" s="218" t="str">
        <f t="array" ref="BL296">INDEX('UPTD PPA KabKota'!U$5:U$513,MATCH($D296,'UPTD PPA KabKota'!$C$5:$C$513,FALSE))</f>
        <v>Ada</v>
      </c>
      <c r="BM296" s="218" t="str">
        <f t="array" ref="BM296">INDEX('UPTD PPA KabKota'!V$5:V$513,MATCH($D296,'UPTD PPA KabKota'!$C$5:$C$513,FALSE))</f>
        <v>Ada</v>
      </c>
      <c r="BN296" s="218" t="str">
        <f t="array" ref="BN296">INDEX('UPTD PPA KabKota'!W$5:W$513,MATCH($D296,'UPTD PPA KabKota'!$C$5:$C$513,FALSE))</f>
        <v>Ada</v>
      </c>
      <c r="BO296" s="218" t="str">
        <f t="array" ref="BO296">INDEX('UPTD PPA KabKota'!X$5:X$513,MATCH($D296,'UPTD PPA KabKota'!$C$5:$C$513,FALSE))</f>
        <v>Ada</v>
      </c>
      <c r="BP296" s="218" t="str">
        <f t="array" ref="BP296">INDEX('UPTD PPA KabKota'!Y$5:Y$513,MATCH($D296,'UPTD PPA KabKota'!$C$5:$C$513,FALSE))</f>
        <v>Ada</v>
      </c>
      <c r="BQ296" s="218" t="str">
        <f t="array" ref="BQ296">INDEX('UPTD PPA KabKota'!Z$5:Z$513,MATCH($D296,'UPTD PPA KabKota'!$C$5:$C$513,FALSE))</f>
        <v>Ada</v>
      </c>
      <c r="BR296" s="218" t="str">
        <f t="array" ref="BR296">INDEX('UPTD PPA KabKota'!AA$5:AA$513,MATCH($D296,'UPTD PPA KabKota'!$C$5:$C$513,FALSE))</f>
        <v>Tidak Ada</v>
      </c>
      <c r="BS296" s="218" t="str">
        <f t="array" ref="BS296">INDEX('UPTD PPA KabKota'!AB$5:AB$513,MATCH($D296,'UPTD PPA KabKota'!$C$5:$C$513,FALSE))</f>
        <v>Tidak Ada</v>
      </c>
      <c r="BT296" s="218" t="str">
        <f t="array" ref="BT296">INDEX('UPTD PPA KabKota'!AC$5:AC$513,MATCH($D296,'UPTD PPA KabKota'!$C$5:$C$513,FALSE))</f>
        <v>Sudah</v>
      </c>
      <c r="BU296" s="218" t="str">
        <f t="array" ref="BU296">INDEX('UPTD PPA KabKota'!AD$5:AD$513,MATCH($D296,'UPTD PPA KabKota'!$C$5:$C$513,FALSE))</f>
        <v>Sudah</v>
      </c>
      <c r="BV296" s="218" t="str">
        <f t="array" ref="BV296">INDEX('UPTD PPA KabKota'!AE$5:AE$513,MATCH($D296,'UPTD PPA KabKota'!$C$5:$C$513,FALSE))</f>
        <v>Sudah</v>
      </c>
      <c r="BW296" s="218" t="str">
        <f t="array" ref="BW296">INDEX('UPTD PPA KabKota'!AF$5:AF$513,MATCH($D296,'UPTD PPA KabKota'!$C$5:$C$513,FALSE))</f>
        <v>Sudah</v>
      </c>
      <c r="BX296" s="218" t="str">
        <f t="array" ref="BX296">INDEX('UPTD PPA KabKota'!AG$5:AG$513,MATCH($D296,'UPTD PPA KabKota'!$C$5:$C$513,FALSE))</f>
        <v>Sudah</v>
      </c>
      <c r="BY296" s="218" t="str">
        <f t="array" ref="BY296">INDEX('UPTD PPA KabKota'!AH$5:AH$513,MATCH($D296,'UPTD PPA KabKota'!$C$5:$C$513,FALSE))</f>
        <v>Sudah</v>
      </c>
      <c r="BZ296" s="218" t="str">
        <f t="array" ref="BZ296">INDEX('UPTD PPA KabKota'!AI$5:AI$513,MATCH($D296,'UPTD PPA KabKota'!$C$5:$C$513,FALSE))</f>
        <v>Sudah</v>
      </c>
      <c r="CA296" s="218" t="str">
        <f t="array" ref="CA296">INDEX('UPTD PPA KabKota'!AJ$5:AJ$513,MATCH($D296,'UPTD PPA KabKota'!$C$5:$C$513,FALSE))</f>
        <v>Sudah</v>
      </c>
      <c r="CB296" s="218" t="str">
        <f t="array" ref="CB296">INDEX('UPTD PPA KabKota'!AK$5:AK$513,MATCH($D296,'UPTD PPA KabKota'!$C$5:$C$513,FALSE))</f>
        <v>Sudah</v>
      </c>
      <c r="CC296" s="218" t="str">
        <f t="array" ref="CC296">INDEX('UPTD PPA KabKota'!AL$5:AL$513,MATCH($D296,'UPTD PPA KabKota'!$C$5:$C$513,FALSE))</f>
        <v>Sudah</v>
      </c>
      <c r="CD296" s="218" t="str">
        <f t="array" ref="CD296">INDEX('UPTD PPA KabKota'!AM$5:AM$513,MATCH($D296,'UPTD PPA KabKota'!$C$5:$C$513,FALSE))</f>
        <v>Sudah</v>
      </c>
      <c r="CE296" s="218" t="str">
        <f t="array" ref="CE296">INDEX('UPTD PPA KabKota'!AN$5:AN$513,MATCH($D296,'UPTD PPA KabKota'!$C$5:$C$513,FALSE))</f>
        <v>Sudah mendapat layanan</v>
      </c>
      <c r="CF296" s="218">
        <f t="array" ref="CF296">INDEX('UPTD PPA KabKota'!AO$5:AO$513,MATCH($D296,'UPTD PPA KabKota'!$C$5:$C$513,FALSE))</f>
        <v>31</v>
      </c>
      <c r="CG296" s="218" t="str">
        <f t="array" ref="CG296">INDEX('UPTD PPA KabKota'!AP$5:AP$513,MATCH($D296,'UPTD PPA KabKota'!$C$5:$C$513,FALSE))</f>
        <v>ks dan kdrt</v>
      </c>
      <c r="CH296" s="218" t="str">
        <f t="array" ref="CH296">INDEX('UPTD PPA KabKota'!AQ$5:AQ$513,MATCH($D296,'UPTD PPA KabKota'!$C$5:$C$513,FALSE))</f>
        <v/>
      </c>
      <c r="CI296" s="218" t="str">
        <f t="array" ref="CI296">INDEX('UPTD PPA KabKota'!AR$5:AR$513,MATCH($D296,'UPTD PPA KabKota'!$C$5:$C$513,FALSE))</f>
        <v/>
      </c>
      <c r="CJ296" s="218" t="str">
        <f t="array" ref="CJ296">INDEX('UPTD PPA KabKota'!AS$5:AS$513,MATCH($D296,'UPTD PPA KabKota'!$C$5:$C$513,FALSE))</f>
        <v/>
      </c>
      <c r="CK296" s="218" t="str">
        <f t="array" ref="CK296">INDEX('UPTD PPA KabKota'!AT$5:AT$513,MATCH($D296,'UPTD PPA KabKota'!$C$5:$C$513,FALSE))</f>
        <v/>
      </c>
      <c r="CL296" s="218" t="str">
        <f t="array" ref="CL296">INDEX('UPTD PPA KabKota'!AU$5:AU$513,MATCH($D296,'UPTD PPA KabKota'!$C$5:$C$513,FALSE))</f>
        <v/>
      </c>
      <c r="CM296" s="218" t="str">
        <f t="array" ref="CM296">INDEX('UPTD PPA KabKota'!AV$5:AV$513,MATCH($D296,'UPTD PPA KabKota'!$C$5:$C$513,FALSE))</f>
        <v/>
      </c>
      <c r="CN296" s="218" t="str">
        <f t="array" ref="CN296">INDEX('UPTD PPA KabKota'!AW$5:AW$513,MATCH($D296,'UPTD PPA KabKota'!$C$5:$C$513,FALSE))</f>
        <v>v</v>
      </c>
      <c r="CO296" s="218" t="str">
        <f t="array" ref="CO296">INDEX('UPTD PPA KabKota'!AX$5:AX$513,MATCH($D296,'UPTD PPA KabKota'!$C$5:$C$513,FALSE))</f>
        <v/>
      </c>
      <c r="CP296" s="218" t="str">
        <f t="array" ref="CP296">INDEX('UPTD PPA KabKota'!AY$5:AY$513,MATCH($D296,'UPTD PPA KabKota'!$C$5:$C$513,FALSE))</f>
        <v/>
      </c>
      <c r="CQ296" s="209" t="str">
        <f>IFERROR(__xludf.DUMMYFUNCTION("IF(ISBLANK($K296),"""",IF(REGEXMATCH($K296,""Peraturan""),""Ada"",IF(REGEXMATCH($K296,""Rekomendasi""),""Tidak Ada"", $K296)))
"),"Ada")</f>
        <v>Ada</v>
      </c>
      <c r="CR296" s="209" t="str">
        <f t="array" ref="CR296">index('UPTD PPA KabKota'!$BI$5:$BI$513,match($D296,'UPTD PPA KabKota'!$C$5:$C$513,false))</f>
        <v>Ada</v>
      </c>
      <c r="CS296" s="314" t="str">
        <f t="shared" si="48"/>
        <v>Ada</v>
      </c>
    </row>
    <row r="297">
      <c r="A297" s="334">
        <v>291.0</v>
      </c>
      <c r="B297" s="334">
        <v>7.0</v>
      </c>
      <c r="C297" s="311" t="s">
        <v>4773</v>
      </c>
      <c r="D297" s="312" t="s">
        <v>2824</v>
      </c>
      <c r="E297" s="315">
        <v>45748.0</v>
      </c>
      <c r="F297" s="218" t="str">
        <f t="array" ref="F297">INDEX('Ortala-KabKota'!F$2:F$415,MATCH($D297,'Ortala-KabKota'!$E$2:$E$415,FALSE))</f>
        <v>Budiartini/ 082236100220</v>
      </c>
      <c r="G297" s="218" t="str">
        <f t="array" ref="G297">INDEX('Ortala-KabKota'!G$2:G$415,MATCH($D297,'Ortala-KabKota'!$E$2:$E$415,FALSE))</f>
        <v>Jalan Untung Surapati, Amlapura</v>
      </c>
      <c r="H297" s="218" t="str">
        <f t="array" ref="H297">INDEX('Ortala-KabKota'!H$2:H$415,MATCH($D297,'Ortala-KabKota'!$E$2:$E$415,FALSE))</f>
        <v>0363-4301800</v>
      </c>
      <c r="I297" s="218" t="str">
        <f t="array" ref="I297">INDEX('Ortala-KabKota'!I$2:I$415,MATCH($D297,'Ortala-KabKota'!$E$2:$E$415,FALSE))</f>
        <v>-</v>
      </c>
      <c r="J297" s="218" t="str">
        <f t="array" ref="J297">INDEX('Ortala-KabKota'!J$2:J$415,MATCH($D297,'Ortala-KabKota'!$E$2:$E$415,FALSE))</f>
        <v>UPTD PPA</v>
      </c>
      <c r="K297" s="218" t="str">
        <f t="array" ref="K297">INDEX('Ortala-KabKota'!K$2:K$415,MATCH($D297,'Ortala-KabKota'!$E$2:$E$415,FALSE))</f>
        <v>Peraturan Bupati Karangasem Nomor 62 Tahun 2021</v>
      </c>
      <c r="L297" s="218">
        <f t="array" ref="L297">INDEX('Ortala-KabKota'!L$2:L$415,MATCH($D297,'Ortala-KabKota'!$E$2:$E$415,FALSE))</f>
        <v>2021</v>
      </c>
      <c r="M297" s="218" t="str">
        <f t="array" ref="M297">INDEX('Ortala-KabKota'!M$2:M$415,MATCH($D297,'Ortala-KabKota'!$E$2:$E$415,FALSE))</f>
        <v>A</v>
      </c>
      <c r="N297" s="218" t="str">
        <f t="array" ref="N297">INDEX('Ortala-KabKota'!N$2:N$415,MATCH($D297,'Ortala-KabKota'!$E$2:$E$415,FALSE))</f>
        <v>Subena:
 085237761759 (kasubag TU)</v>
      </c>
      <c r="O297" s="218" t="str">
        <f t="array" ref="O297">INDEX('Ortala-KabKota'!O$2:O$415,MATCH($D297,'Ortala-KabKota'!$E$2:$E$415,FALSE))</f>
        <v>uptdppa.kabkarangasem@gmail.com</v>
      </c>
      <c r="P297" s="218" t="str">
        <f t="array" ref="P297">INDEX('Ortala-KabKota'!P$2:P$415,MATCH($D297,'Ortala-KabKota'!$E$2:$E$415,FALSE))</f>
        <v>Ka.UPTD PPA
 Kasubag TU</v>
      </c>
      <c r="Q297" s="218" t="str">
        <f t="array" ref="Q297">INDEX('Ortala-KabKota'!Q$2:Q$415,MATCH($D297,'Ortala-KabKota'!$E$2:$E$415,FALSE))</f>
        <v>MANDIRI</v>
      </c>
      <c r="R297" s="218" t="str">
        <f t="array" ref="R297">INDEX('Ortala-KabKota'!R$2:R$415,MATCH($D297,'Ortala-KabKota'!$E$2:$E$415,FALSE))</f>
        <v>TIDAK PUNYA</v>
      </c>
      <c r="S297" s="218" t="str">
        <f t="array" ref="S297">INDEX('Ortala-KabKota'!S$2:S$415,MATCH($D297,'Ortala-KabKota'!$E$2:$E$415,FALSE))</f>
        <v>Tidak Ada</v>
      </c>
      <c r="T297" s="218">
        <f t="array" ref="T297">INDEX('Ortala-KabKota'!T$2:T$415,MATCH($D297,'Ortala-KabKota'!$E$2:$E$415,FALSE))</f>
        <v>1</v>
      </c>
      <c r="U297" s="218">
        <f t="array" ref="U297">INDEX('Ortala-KabKota'!U$2:U$415,MATCH($D297,'Ortala-KabKota'!$E$2:$E$415,FALSE))</f>
        <v>0</v>
      </c>
      <c r="V297" s="218">
        <f t="array" ref="V297">INDEX('Ortala-KabKota'!V$2:V$415,MATCH($D297,'Ortala-KabKota'!$E$2:$E$415,FALSE))</f>
        <v>0</v>
      </c>
      <c r="W297" s="218">
        <f t="array" ref="W297">INDEX('Ortala-KabKota'!W$2:W$415,MATCH($D297,'Ortala-KabKota'!$E$2:$E$415,FALSE))</f>
        <v>0</v>
      </c>
      <c r="X297" s="218">
        <f t="array" ref="X297">INDEX('Ortala-KabKota'!X$2:X$415,MATCH($D297,'Ortala-KabKota'!$E$2:$E$415,FALSE))</f>
        <v>0</v>
      </c>
      <c r="Y297" s="218">
        <f t="array" ref="Y297">INDEX('Ortala-KabKota'!Y$2:Y$415,MATCH($D297,'Ortala-KabKota'!$E$2:$E$415,FALSE))</f>
        <v>0</v>
      </c>
      <c r="Z297" s="218">
        <f t="array" ref="Z297">INDEX('Ortala-KabKota'!Z$2:Z$415,MATCH($D297,'Ortala-KabKota'!$E$2:$E$415,FALSE))</f>
        <v>0</v>
      </c>
      <c r="AA297" s="218">
        <f t="array" ref="AA297">INDEX('Ortala-KabKota'!AA$2:AA$415,MATCH($D297,'Ortala-KabKota'!$E$2:$E$415,FALSE))</f>
        <v>0</v>
      </c>
      <c r="AB297" s="218">
        <f t="array" ref="AB297">INDEX('Ortala-KabKota'!AB$2:AB$415,MATCH($D297,'Ortala-KabKota'!$E$2:$E$415,FALSE))</f>
        <v>0</v>
      </c>
      <c r="AC297" s="218">
        <f t="array" ref="AC297">INDEX('Ortala-KabKota'!AC$2:AC$415,MATCH($D297,'Ortala-KabKota'!$E$2:$E$415,FALSE))</f>
        <v>0</v>
      </c>
      <c r="AD297" s="218">
        <f t="array" ref="AD297">INDEX('Ortala-KabKota'!AD$2:AD$415,MATCH($D297,'Ortala-KabKota'!$E$2:$E$415,FALSE))</f>
        <v>0</v>
      </c>
      <c r="AE297" s="218">
        <f t="array" ref="AE297">INDEX('Ortala-KabKota'!AE$2:AE$415,MATCH($D297,'Ortala-KabKota'!$E$2:$E$415,FALSE))</f>
        <v>1</v>
      </c>
      <c r="AF297" s="218">
        <f t="array" ref="AF297">INDEX('Ortala-KabKota'!AF$2:AF$415,MATCH($D297,'Ortala-KabKota'!$E$2:$E$415,FALSE))</f>
        <v>1</v>
      </c>
      <c r="AG297" s="218">
        <f t="array" ref="AG297">INDEX('Ortala-KabKota'!AG$2:AG$415,MATCH($D297,'Ortala-KabKota'!$E$2:$E$415,FALSE))</f>
        <v>1</v>
      </c>
      <c r="AH297" s="218">
        <f t="array" ref="AH297">INDEX('Ortala-KabKota'!AH$2:AH$415,MATCH($D297,'Ortala-KabKota'!$E$2:$E$415,FALSE))</f>
        <v>1</v>
      </c>
      <c r="AI297" s="218" t="str">
        <f t="array" ref="AI297">INDEX('Ortala-KabKota'!AI$2:AI$415,MATCH($D297,'Ortala-KabKota'!$E$2:$E$415,FALSE))</f>
        <v>_</v>
      </c>
      <c r="AJ297" s="218">
        <f t="array" ref="AJ297">INDEX('Ortala-KabKota'!AJ$2:AJ$415,MATCH($D297,'Ortala-KabKota'!$E$2:$E$415,FALSE))</f>
        <v>1</v>
      </c>
      <c r="AK297" s="218">
        <f t="array" ref="AK297">INDEX('Ortala-KabKota'!AK$2:AK$415,MATCH($D297,'Ortala-KabKota'!$E$2:$E$415,FALSE))</f>
        <v>1</v>
      </c>
      <c r="AL297" s="218">
        <f t="array" ref="AL297">INDEX('Ortala-KabKota'!AL$2:AL$415,MATCH($D297,'Ortala-KabKota'!$E$2:$E$415,FALSE))</f>
        <v>17</v>
      </c>
      <c r="AM297" s="218" t="str">
        <f t="array" ref="AM297">INDEX('Ortala-KabKota'!AM$2:AM$415,MATCH($D297,'Ortala-KabKota'!$E$2:$E$415,FALSE))</f>
        <v>Pelecehan seksual dan KDRT</v>
      </c>
      <c r="AN297" s="218">
        <f t="array" ref="AN297">INDEX('Ortala-KabKota'!AN$2:AN$415,MATCH($D297,'Ortala-KabKota'!$E$2:$E$415,FALSE))</f>
        <v>46</v>
      </c>
      <c r="AO297" s="218">
        <f t="array" ref="AO297">INDEX('Ortala-KabKota'!AO$2:AO$415,MATCH($D297,'Ortala-KabKota'!$E$2:$E$415,FALSE))</f>
        <v>21</v>
      </c>
      <c r="AP297" s="218">
        <f t="array" ref="AP297">INDEX('Ortala-KabKota'!AP$2:AP$415,MATCH($D297,'Ortala-KabKota'!$E$2:$E$415,FALSE))</f>
        <v>18</v>
      </c>
      <c r="AQ297" s="218">
        <f t="array" ref="AQ297">INDEX('Ortala-KabKota'!AQ$2:AQ$415,MATCH($D297,'Ortala-KabKota'!$E$2:$E$415,FALSE))</f>
        <v>17</v>
      </c>
      <c r="AR297" s="218">
        <f t="array" ref="AR297">INDEX('Ortala-KabKota'!AR$2:AR$415,MATCH($D297,'Ortala-KabKota'!$E$2:$E$415,FALSE))</f>
        <v>45</v>
      </c>
      <c r="AS297" s="218">
        <f t="array" ref="AS297">INDEX('Ortala-KabKota'!AS$2:AS$415,MATCH($D297,'Ortala-KabKota'!$E$2:$E$415,FALSE))</f>
        <v>52</v>
      </c>
      <c r="AT297" s="218">
        <f t="array" ref="AT297">INDEX('Ortala-KabKota'!AT$2:AT$415,MATCH($D297,'Ortala-KabKota'!$E$2:$E$415,FALSE))</f>
        <v>13</v>
      </c>
      <c r="AU297" s="218" t="str">
        <f t="array" ref="AU297">INDEX('UPTD PPA KabKota'!D$5:D$513,MATCH($D297,'UPTD PPA KabKota'!$C$5:$C$513,FALSE))</f>
        <v>Ni Nyoman Budiartini,S.Sos.,MAP</v>
      </c>
      <c r="AV297" s="218" t="str">
        <f t="array" ref="AV297">INDEX('UPTD PPA KabKota'!E$5:E$513,MATCH($D297,'UPTD PPA KabKota'!$C$5:$C$513,FALSE))</f>
        <v>Jalan Untung Surapati Amlapura</v>
      </c>
      <c r="AW297" s="218">
        <f t="array" ref="AW297">INDEX('UPTD PPA KabKota'!F$5:F$513,MATCH($D297,'UPTD PPA KabKota'!$C$5:$C$513,FALSE))</f>
        <v>3634301800</v>
      </c>
      <c r="AX297" s="218" t="str">
        <f t="array" ref="AX297">INDEX('UPTD PPA KabKota'!G$5:G$513,MATCH($D297,'UPTD PPA KabKota'!$C$5:$C$513,FALSE))</f>
        <v>-</v>
      </c>
      <c r="AY297" s="218" t="str">
        <f t="array" ref="AY297">INDEX('UPTD PPA KabKota'!H$5:H$513,MATCH($D297,'UPTD PPA KabKota'!$C$5:$C$513,FALSE))</f>
        <v>UPTD PPA</v>
      </c>
      <c r="AZ297" s="218" t="str">
        <f t="array" ref="AZ297">INDEX('UPTD PPA KabKota'!I$5:I$513,MATCH($D297,'UPTD PPA KabKota'!$C$5:$C$513,FALSE))</f>
        <v>Peraturan Bupati Karangasem Nomor 62 Tahun 2021</v>
      </c>
      <c r="BA297" s="218">
        <f t="array" ref="BA297">INDEX('UPTD PPA KabKota'!J$5:J$513,MATCH($D297,'UPTD PPA KabKota'!$C$5:$C$513,FALSE))</f>
        <v>2021</v>
      </c>
      <c r="BB297" s="218" t="str">
        <f t="array" ref="BB297">INDEX('UPTD PPA KabKota'!K$5:K$513,MATCH($D297,'UPTD PPA KabKota'!$C$5:$C$513,FALSE))</f>
        <v>A</v>
      </c>
      <c r="BC297" s="218">
        <f t="array" ref="BC297">INDEX('UPTD PPA KabKota'!L$5:L$513,MATCH($D297,'UPTD PPA KabKota'!$C$5:$C$513,FALSE))</f>
        <v>82236100220</v>
      </c>
      <c r="BD297" s="218" t="str">
        <f t="array" ref="BD297">INDEX('UPTD PPA KabKota'!M$5:M$513,MATCH($D297,'UPTD PPA KabKota'!$C$5:$C$513,FALSE))</f>
        <v>uptdppa.kabkarangasem@gmail.com</v>
      </c>
      <c r="BE297" s="218" t="str">
        <f t="array" ref="BE297">INDEX('UPTD PPA KabKota'!N$5:N$513,MATCH($D297,'UPTD PPA KabKota'!$C$5:$C$513,FALSE))</f>
        <v>Kepala Uptd dan Kasubag TU</v>
      </c>
      <c r="BF297" s="218" t="str">
        <f t="array" ref="BF297">INDEX('UPTD PPA KabKota'!O$5:O$513,MATCH($D297,'UPTD PPA KabKota'!$C$5:$C$513,FALSE))</f>
        <v>Mandiri</v>
      </c>
      <c r="BG297" s="218" t="str">
        <f t="array" ref="BG297">INDEX('UPTD PPA KabKota'!P$5:P$513,MATCH($D297,'UPTD PPA KabKota'!$C$5:$C$513,FALSE))</f>
        <v>Tidak Punya</v>
      </c>
      <c r="BH297" s="218" t="str">
        <f t="array" ref="BH297">INDEX('UPTD PPA KabKota'!Q$5:Q$513,MATCH($D297,'UPTD PPA KabKota'!$C$5:$C$513,FALSE))</f>
        <v>-</v>
      </c>
      <c r="BI297" s="218" t="str">
        <f t="array" ref="BI297">INDEX('UPTD PPA KabKota'!R$5:R$513,MATCH($D297,'UPTD PPA KabKota'!$C$5:$C$513,FALSE))</f>
        <v>Ada</v>
      </c>
      <c r="BJ297" s="218" t="str">
        <f t="array" ref="BJ297">INDEX('UPTD PPA KabKota'!S$5:S$513,MATCH($D297,'UPTD PPA KabKota'!$C$5:$C$513,FALSE))</f>
        <v>Ada</v>
      </c>
      <c r="BK297" s="218" t="str">
        <f t="array" ref="BK297">INDEX('UPTD PPA KabKota'!T$5:T$513,MATCH($D297,'UPTD PPA KabKota'!$C$5:$C$513,FALSE))</f>
        <v>Ada</v>
      </c>
      <c r="BL297" s="218" t="str">
        <f t="array" ref="BL297">INDEX('UPTD PPA KabKota'!U$5:U$513,MATCH($D297,'UPTD PPA KabKota'!$C$5:$C$513,FALSE))</f>
        <v>Tidak Ada</v>
      </c>
      <c r="BM297" s="218" t="str">
        <f t="array" ref="BM297">INDEX('UPTD PPA KabKota'!V$5:V$513,MATCH($D297,'UPTD PPA KabKota'!$C$5:$C$513,FALSE))</f>
        <v>Tidak Ada</v>
      </c>
      <c r="BN297" s="218" t="str">
        <f t="array" ref="BN297">INDEX('UPTD PPA KabKota'!W$5:W$513,MATCH($D297,'UPTD PPA KabKota'!$C$5:$C$513,FALSE))</f>
        <v>Tidak Ada</v>
      </c>
      <c r="BO297" s="218" t="str">
        <f t="array" ref="BO297">INDEX('UPTD PPA KabKota'!X$5:X$513,MATCH($D297,'UPTD PPA KabKota'!$C$5:$C$513,FALSE))</f>
        <v>Tidak Ada</v>
      </c>
      <c r="BP297" s="218" t="str">
        <f t="array" ref="BP297">INDEX('UPTD PPA KabKota'!Y$5:Y$513,MATCH($D297,'UPTD PPA KabKota'!$C$5:$C$513,FALSE))</f>
        <v>Tidak Ada</v>
      </c>
      <c r="BQ297" s="218" t="str">
        <f t="array" ref="BQ297">INDEX('UPTD PPA KabKota'!Z$5:Z$513,MATCH($D297,'UPTD PPA KabKota'!$C$5:$C$513,FALSE))</f>
        <v>Tidak Ada</v>
      </c>
      <c r="BR297" s="218" t="str">
        <f t="array" ref="BR297">INDEX('UPTD PPA KabKota'!AA$5:AA$513,MATCH($D297,'UPTD PPA KabKota'!$C$5:$C$513,FALSE))</f>
        <v>Tidak Ada</v>
      </c>
      <c r="BS297" s="218" t="str">
        <f t="array" ref="BS297">INDEX('UPTD PPA KabKota'!AB$5:AB$513,MATCH($D297,'UPTD PPA KabKota'!$C$5:$C$513,FALSE))</f>
        <v>Tidak Ada</v>
      </c>
      <c r="BT297" s="218" t="str">
        <f t="array" ref="BT297">INDEX('UPTD PPA KabKota'!AC$5:AC$513,MATCH($D297,'UPTD PPA KabKota'!$C$5:$C$513,FALSE))</f>
        <v>Sudah</v>
      </c>
      <c r="BU297" s="218" t="str">
        <f t="array" ref="BU297">INDEX('UPTD PPA KabKota'!AD$5:AD$513,MATCH($D297,'UPTD PPA KabKota'!$C$5:$C$513,FALSE))</f>
        <v>Sudah</v>
      </c>
      <c r="BV297" s="218" t="str">
        <f t="array" ref="BV297">INDEX('UPTD PPA KabKota'!AE$5:AE$513,MATCH($D297,'UPTD PPA KabKota'!$C$5:$C$513,FALSE))</f>
        <v>Sudah</v>
      </c>
      <c r="BW297" s="218" t="str">
        <f t="array" ref="BW297">INDEX('UPTD PPA KabKota'!AF$5:AF$513,MATCH($D297,'UPTD PPA KabKota'!$C$5:$C$513,FALSE))</f>
        <v>Sudah</v>
      </c>
      <c r="BX297" s="218" t="str">
        <f t="array" ref="BX297">INDEX('UPTD PPA KabKota'!AG$5:AG$513,MATCH($D297,'UPTD PPA KabKota'!$C$5:$C$513,FALSE))</f>
        <v>Belum</v>
      </c>
      <c r="BY297" s="218" t="str">
        <f t="array" ref="BY297">INDEX('UPTD PPA KabKota'!AH$5:AH$513,MATCH($D297,'UPTD PPA KabKota'!$C$5:$C$513,FALSE))</f>
        <v>Sudah</v>
      </c>
      <c r="BZ297" s="218" t="str">
        <f t="array" ref="BZ297">INDEX('UPTD PPA KabKota'!AI$5:AI$513,MATCH($D297,'UPTD PPA KabKota'!$C$5:$C$513,FALSE))</f>
        <v>Belum</v>
      </c>
      <c r="CA297" s="218" t="str">
        <f t="array" ref="CA297">INDEX('UPTD PPA KabKota'!AJ$5:AJ$513,MATCH($D297,'UPTD PPA KabKota'!$C$5:$C$513,FALSE))</f>
        <v>Belum</v>
      </c>
      <c r="CB297" s="218" t="str">
        <f t="array" ref="CB297">INDEX('UPTD PPA KabKota'!AK$5:AK$513,MATCH($D297,'UPTD PPA KabKota'!$C$5:$C$513,FALSE))</f>
        <v>Belum</v>
      </c>
      <c r="CC297" s="218" t="str">
        <f t="array" ref="CC297">INDEX('UPTD PPA KabKota'!AL$5:AL$513,MATCH($D297,'UPTD PPA KabKota'!$C$5:$C$513,FALSE))</f>
        <v>Sudah</v>
      </c>
      <c r="CD297" s="218" t="str">
        <f t="array" ref="CD297">INDEX('UPTD PPA KabKota'!AM$5:AM$513,MATCH($D297,'UPTD PPA KabKota'!$C$5:$C$513,FALSE))</f>
        <v>Sudah</v>
      </c>
      <c r="CE297" s="218" t="str">
        <f t="array" ref="CE297">INDEX('UPTD PPA KabKota'!AN$5:AN$513,MATCH($D297,'UPTD PPA KabKota'!$C$5:$C$513,FALSE))</f>
        <v>-</v>
      </c>
      <c r="CF297" s="218">
        <f t="array" ref="CF297">INDEX('UPTD PPA KabKota'!AO$5:AO$513,MATCH($D297,'UPTD PPA KabKota'!$C$5:$C$513,FALSE))</f>
        <v>55</v>
      </c>
      <c r="CG297" s="218" t="str">
        <f t="array" ref="CG297">INDEX('UPTD PPA KabKota'!AP$5:AP$513,MATCH($D297,'UPTD PPA KabKota'!$C$5:$C$513,FALSE))</f>
        <v>Pelecehan Seksual anak dan dewasa KDRT</v>
      </c>
      <c r="CH297" s="218" t="str">
        <f t="array" ref="CH297">INDEX('UPTD PPA KabKota'!AQ$5:AQ$513,MATCH($D297,'UPTD PPA KabKota'!$C$5:$C$513,FALSE))</f>
        <v/>
      </c>
      <c r="CI297" s="218" t="str">
        <f t="array" ref="CI297">INDEX('UPTD PPA KabKota'!AR$5:AR$513,MATCH($D297,'UPTD PPA KabKota'!$C$5:$C$513,FALSE))</f>
        <v/>
      </c>
      <c r="CJ297" s="218" t="str">
        <f t="array" ref="CJ297">INDEX('UPTD PPA KabKota'!AS$5:AS$513,MATCH($D297,'UPTD PPA KabKota'!$C$5:$C$513,FALSE))</f>
        <v/>
      </c>
      <c r="CK297" s="218" t="str">
        <f t="array" ref="CK297">INDEX('UPTD PPA KabKota'!AT$5:AT$513,MATCH($D297,'UPTD PPA KabKota'!$C$5:$C$513,FALSE))</f>
        <v/>
      </c>
      <c r="CL297" s="218" t="str">
        <f t="array" ref="CL297">INDEX('UPTD PPA KabKota'!AU$5:AU$513,MATCH($D297,'UPTD PPA KabKota'!$C$5:$C$513,FALSE))</f>
        <v/>
      </c>
      <c r="CM297" s="218" t="str">
        <f t="array" ref="CM297">INDEX('UPTD PPA KabKota'!AV$5:AV$513,MATCH($D297,'UPTD PPA KabKota'!$C$5:$C$513,FALSE))</f>
        <v>v</v>
      </c>
      <c r="CN297" s="218" t="str">
        <f t="array" ref="CN297">INDEX('UPTD PPA KabKota'!AW$5:AW$513,MATCH($D297,'UPTD PPA KabKota'!$C$5:$C$513,FALSE))</f>
        <v/>
      </c>
      <c r="CO297" s="218" t="str">
        <f t="array" ref="CO297">INDEX('UPTD PPA KabKota'!AX$5:AX$513,MATCH($D297,'UPTD PPA KabKota'!$C$5:$C$513,FALSE))</f>
        <v/>
      </c>
      <c r="CP297" s="218" t="str">
        <f t="array" ref="CP297">INDEX('UPTD PPA KabKota'!AY$5:AY$513,MATCH($D297,'UPTD PPA KabKota'!$C$5:$C$513,FALSE))</f>
        <v/>
      </c>
      <c r="CQ297" s="209" t="str">
        <f>IFERROR(__xludf.DUMMYFUNCTION("IF(ISBLANK($K297),"""",IF(REGEXMATCH($K297,""Peraturan""),""Ada"",IF(REGEXMATCH($K297,""Rekomendasi""),""Tidak Ada"", $K297)))
"),"Ada")</f>
        <v>Ada</v>
      </c>
      <c r="CR297" s="209" t="str">
        <f t="array" ref="CR297">index('UPTD PPA KabKota'!$BI$5:$BI$513,match($D297,'UPTD PPA KabKota'!$C$5:$C$513,false))</f>
        <v>Ada</v>
      </c>
      <c r="CS297" s="314" t="str">
        <f t="shared" si="48"/>
        <v>Ada</v>
      </c>
    </row>
    <row r="298">
      <c r="A298" s="334">
        <v>292.0</v>
      </c>
      <c r="B298" s="334">
        <v>8.0</v>
      </c>
      <c r="C298" s="311" t="s">
        <v>4773</v>
      </c>
      <c r="D298" s="312" t="s">
        <v>2854</v>
      </c>
      <c r="E298" s="315">
        <v>45748.0</v>
      </c>
      <c r="F298" s="218" t="str">
        <f t="array" ref="F298">INDEX('Ortala-KabKota'!F$2:F$415,MATCH($D298,'Ortala-KabKota'!$E$2:$E$415,FALSE))</f>
        <v/>
      </c>
      <c r="G298" s="218" t="str">
        <f t="array" ref="G298">INDEX('Ortala-KabKota'!G$2:G$415,MATCH($D298,'Ortala-KabKota'!$E$2:$E$415,FALSE))</f>
        <v/>
      </c>
      <c r="H298" s="218" t="str">
        <f t="array" ref="H298">INDEX('Ortala-KabKota'!H$2:H$415,MATCH($D298,'Ortala-KabKota'!$E$2:$E$415,FALSE))</f>
        <v/>
      </c>
      <c r="I298" s="218" t="str">
        <f t="array" ref="I298">INDEX('Ortala-KabKota'!I$2:I$415,MATCH($D298,'Ortala-KabKota'!$E$2:$E$415,FALSE))</f>
        <v/>
      </c>
      <c r="J298" s="218" t="str">
        <f t="array" ref="J298">INDEX('Ortala-KabKota'!J$2:J$415,MATCH($D298,'Ortala-KabKota'!$E$2:$E$415,FALSE))</f>
        <v>UPTD PPA</v>
      </c>
      <c r="K298" s="218" t="str">
        <f t="array" ref="K298">INDEX('Ortala-KabKota'!K$2:K$415,MATCH($D298,'Ortala-KabKota'!$E$2:$E$415,FALSE))</f>
        <v>Peraturan Bupati Buleleng Nomor 72 Tahun 2022</v>
      </c>
      <c r="L298" s="218">
        <f t="array" ref="L298">INDEX('Ortala-KabKota'!L$2:L$415,MATCH($D298,'Ortala-KabKota'!$E$2:$E$415,FALSE))</f>
        <v>2022</v>
      </c>
      <c r="M298" s="218" t="str">
        <f t="array" ref="M298">INDEX('Ortala-KabKota'!M$2:M$415,MATCH($D298,'Ortala-KabKota'!$E$2:$E$415,FALSE))</f>
        <v>B</v>
      </c>
      <c r="N298" s="218" t="str">
        <f t="array" ref="N298">INDEX('Ortala-KabKota'!N$2:N$415,MATCH($D298,'Ortala-KabKota'!$E$2:$E$415,FALSE))</f>
        <v>Putu Agustini /
081337163237
</v>
      </c>
      <c r="O298" s="218" t="str">
        <f t="array" ref="O298">INDEX('Ortala-KabKota'!O$2:O$415,MATCH($D298,'Ortala-KabKota'!$E$2:$E$415,FALSE))</f>
        <v>kbpp@bulelengkab.go.id</v>
      </c>
      <c r="P298" s="218" t="str">
        <f t="array" ref="P298">INDEX('Ortala-KabKota'!P$2:P$415,MATCH($D298,'Ortala-KabKota'!$E$2:$E$415,FALSE))</f>
        <v/>
      </c>
      <c r="Q298" s="218" t="str">
        <f t="array" ref="Q298">INDEX('Ortala-KabKota'!Q$2:Q$415,MATCH($D298,'Ortala-KabKota'!$E$2:$E$415,FALSE))</f>
        <v/>
      </c>
      <c r="R298" s="218" t="str">
        <f t="array" ref="R298">INDEX('Ortala-KabKota'!R$2:R$415,MATCH($D298,'Ortala-KabKota'!$E$2:$E$415,FALSE))</f>
        <v/>
      </c>
      <c r="S298" s="218" t="str">
        <f t="array" ref="S298">INDEX('Ortala-KabKota'!S$2:S$415,MATCH($D298,'Ortala-KabKota'!$E$2:$E$415,FALSE))</f>
        <v/>
      </c>
      <c r="T298" s="218" t="str">
        <f t="array" ref="T298">INDEX('Ortala-KabKota'!T$2:T$415,MATCH($D298,'Ortala-KabKota'!$E$2:$E$415,FALSE))</f>
        <v/>
      </c>
      <c r="U298" s="218" t="str">
        <f t="array" ref="U298">INDEX('Ortala-KabKota'!U$2:U$415,MATCH($D298,'Ortala-KabKota'!$E$2:$E$415,FALSE))</f>
        <v/>
      </c>
      <c r="V298" s="218" t="str">
        <f t="array" ref="V298">INDEX('Ortala-KabKota'!V$2:V$415,MATCH($D298,'Ortala-KabKota'!$E$2:$E$415,FALSE))</f>
        <v/>
      </c>
      <c r="W298" s="218" t="str">
        <f t="array" ref="W298">INDEX('Ortala-KabKota'!W$2:W$415,MATCH($D298,'Ortala-KabKota'!$E$2:$E$415,FALSE))</f>
        <v/>
      </c>
      <c r="X298" s="218" t="str">
        <f t="array" ref="X298">INDEX('Ortala-KabKota'!X$2:X$415,MATCH($D298,'Ortala-KabKota'!$E$2:$E$415,FALSE))</f>
        <v/>
      </c>
      <c r="Y298" s="218" t="str">
        <f t="array" ref="Y298">INDEX('Ortala-KabKota'!Y$2:Y$415,MATCH($D298,'Ortala-KabKota'!$E$2:$E$415,FALSE))</f>
        <v/>
      </c>
      <c r="Z298" s="218" t="str">
        <f t="array" ref="Z298">INDEX('Ortala-KabKota'!Z$2:Z$415,MATCH($D298,'Ortala-KabKota'!$E$2:$E$415,FALSE))</f>
        <v/>
      </c>
      <c r="AA298" s="218" t="str">
        <f t="array" ref="AA298">INDEX('Ortala-KabKota'!AA$2:AA$415,MATCH($D298,'Ortala-KabKota'!$E$2:$E$415,FALSE))</f>
        <v/>
      </c>
      <c r="AB298" s="218" t="str">
        <f t="array" ref="AB298">INDEX('Ortala-KabKota'!AB$2:AB$415,MATCH($D298,'Ortala-KabKota'!$E$2:$E$415,FALSE))</f>
        <v/>
      </c>
      <c r="AC298" s="218" t="str">
        <f t="array" ref="AC298">INDEX('Ortala-KabKota'!AC$2:AC$415,MATCH($D298,'Ortala-KabKota'!$E$2:$E$415,FALSE))</f>
        <v/>
      </c>
      <c r="AD298" s="218" t="str">
        <f t="array" ref="AD298">INDEX('Ortala-KabKota'!AD$2:AD$415,MATCH($D298,'Ortala-KabKota'!$E$2:$E$415,FALSE))</f>
        <v/>
      </c>
      <c r="AE298" s="218" t="str">
        <f t="array" ref="AE298">INDEX('Ortala-KabKota'!AE$2:AE$415,MATCH($D298,'Ortala-KabKota'!$E$2:$E$415,FALSE))</f>
        <v/>
      </c>
      <c r="AF298" s="218" t="str">
        <f t="array" ref="AF298">INDEX('Ortala-KabKota'!AF$2:AF$415,MATCH($D298,'Ortala-KabKota'!$E$2:$E$415,FALSE))</f>
        <v/>
      </c>
      <c r="AG298" s="218" t="str">
        <f t="array" ref="AG298">INDEX('Ortala-KabKota'!AG$2:AG$415,MATCH($D298,'Ortala-KabKota'!$E$2:$E$415,FALSE))</f>
        <v/>
      </c>
      <c r="AH298" s="218" t="str">
        <f t="array" ref="AH298">INDEX('Ortala-KabKota'!AH$2:AH$415,MATCH($D298,'Ortala-KabKota'!$E$2:$E$415,FALSE))</f>
        <v/>
      </c>
      <c r="AI298" s="218" t="str">
        <f t="array" ref="AI298">INDEX('Ortala-KabKota'!AI$2:AI$415,MATCH($D298,'Ortala-KabKota'!$E$2:$E$415,FALSE))</f>
        <v/>
      </c>
      <c r="AJ298" s="218" t="str">
        <f t="array" ref="AJ298">INDEX('Ortala-KabKota'!AJ$2:AJ$415,MATCH($D298,'Ortala-KabKota'!$E$2:$E$415,FALSE))</f>
        <v/>
      </c>
      <c r="AK298" s="218" t="str">
        <f t="array" ref="AK298">INDEX('Ortala-KabKota'!AK$2:AK$415,MATCH($D298,'Ortala-KabKota'!$E$2:$E$415,FALSE))</f>
        <v/>
      </c>
      <c r="AL298" s="218" t="str">
        <f t="array" ref="AL298">INDEX('Ortala-KabKota'!AL$2:AL$415,MATCH($D298,'Ortala-KabKota'!$E$2:$E$415,FALSE))</f>
        <v/>
      </c>
      <c r="AM298" s="218" t="str">
        <f t="array" ref="AM298">INDEX('Ortala-KabKota'!AM$2:AM$415,MATCH($D298,'Ortala-KabKota'!$E$2:$E$415,FALSE))</f>
        <v/>
      </c>
      <c r="AN298" s="218" t="str">
        <f t="array" ref="AN298">INDEX('Ortala-KabKota'!AN$2:AN$415,MATCH($D298,'Ortala-KabKota'!$E$2:$E$415,FALSE))</f>
        <v/>
      </c>
      <c r="AO298" s="218" t="str">
        <f t="array" ref="AO298">INDEX('Ortala-KabKota'!AO$2:AO$415,MATCH($D298,'Ortala-KabKota'!$E$2:$E$415,FALSE))</f>
        <v/>
      </c>
      <c r="AP298" s="218" t="str">
        <f t="array" ref="AP298">INDEX('Ortala-KabKota'!AP$2:AP$415,MATCH($D298,'Ortala-KabKota'!$E$2:$E$415,FALSE))</f>
        <v/>
      </c>
      <c r="AQ298" s="218" t="str">
        <f t="array" ref="AQ298">INDEX('Ortala-KabKota'!AQ$2:AQ$415,MATCH($D298,'Ortala-KabKota'!$E$2:$E$415,FALSE))</f>
        <v/>
      </c>
      <c r="AR298" s="218" t="str">
        <f t="array" ref="AR298">INDEX('Ortala-KabKota'!AR$2:AR$415,MATCH($D298,'Ortala-KabKota'!$E$2:$E$415,FALSE))</f>
        <v/>
      </c>
      <c r="AS298" s="218" t="str">
        <f t="array" ref="AS298">INDEX('Ortala-KabKota'!AS$2:AS$415,MATCH($D298,'Ortala-KabKota'!$E$2:$E$415,FALSE))</f>
        <v/>
      </c>
      <c r="AT298" s="218" t="str">
        <f t="array" ref="AT298">INDEX('Ortala-KabKota'!AT$2:AT$415,MATCH($D298,'Ortala-KabKota'!$E$2:$E$415,FALSE))</f>
        <v/>
      </c>
      <c r="AU298" s="218" t="str">
        <f t="array" ref="AU298">INDEX('UPTD PPA KabKota'!D$5:D$513,MATCH($D298,'UPTD PPA KabKota'!$C$5:$C$513,FALSE))</f>
        <v>Putu Julikayati</v>
      </c>
      <c r="AV298" s="218" t="str">
        <f t="array" ref="AV298">INDEX('UPTD PPA KabKota'!E$5:E$513,MATCH($D298,'UPTD PPA KabKota'!$C$5:$C$513,FALSE))</f>
        <v>Jln. Wijaya Kusuma No 3 Singaraja - Bali</v>
      </c>
      <c r="AW298" s="218" t="str">
        <f t="array" ref="AW298">INDEX('UPTD PPA KabKota'!F$5:F$513,MATCH($D298,'UPTD PPA KabKota'!$C$5:$C$513,FALSE))</f>
        <v>(0362) 21648</v>
      </c>
      <c r="AX298" s="218" t="str">
        <f t="array" ref="AX298">INDEX('UPTD PPA KabKota'!G$5:G$513,MATCH($D298,'UPTD PPA KabKota'!$C$5:$C$513,FALSE))</f>
        <v>-</v>
      </c>
      <c r="AY298" s="218" t="str">
        <f t="array" ref="AY298">INDEX('UPTD PPA KabKota'!H$5:H$513,MATCH($D298,'UPTD PPA KabKota'!$C$5:$C$513,FALSE))</f>
        <v>UPTD PPA</v>
      </c>
      <c r="AZ298" s="218" t="str">
        <f t="array" ref="AZ298">INDEX('UPTD PPA KabKota'!I$5:I$513,MATCH($D298,'UPTD PPA KabKota'!$C$5:$C$513,FALSE))</f>
        <v>Peraturan Bupati Buleleng No 72 Tahun 2022</v>
      </c>
      <c r="BA298" s="218">
        <f t="array" ref="BA298">INDEX('UPTD PPA KabKota'!J$5:J$513,MATCH($D298,'UPTD PPA KabKota'!$C$5:$C$513,FALSE))</f>
        <v>2022</v>
      </c>
      <c r="BB298" s="218" t="str">
        <f t="array" ref="BB298">INDEX('UPTD PPA KabKota'!K$5:K$513,MATCH($D298,'UPTD PPA KabKota'!$C$5:$C$513,FALSE))</f>
        <v>B</v>
      </c>
      <c r="BC298" s="218" t="str">
        <f t="array" ref="BC298">INDEX('UPTD PPA KabKota'!L$5:L$513,MATCH($D298,'UPTD PPA KabKota'!$C$5:$C$513,FALSE))</f>
        <v>Julika - 082341199005</v>
      </c>
      <c r="BD298" s="218" t="str">
        <f t="array" ref="BD298">INDEX('UPTD PPA KabKota'!M$5:M$513,MATCH($D298,'UPTD PPA KabKota'!$C$5:$C$513,FALSE))</f>
        <v>uptdppabuleleng@gmail.com</v>
      </c>
      <c r="BE298" s="218" t="str">
        <f t="array" ref="BE298">INDEX('UPTD PPA KabKota'!N$5:N$513,MATCH($D298,'UPTD PPA KabKota'!$C$5:$C$513,FALSE))</f>
        <v>Kepala UPTD</v>
      </c>
      <c r="BF298" s="218" t="str">
        <f t="array" ref="BF298">INDEX('UPTD PPA KabKota'!O$5:O$513,MATCH($D298,'UPTD PPA KabKota'!$C$5:$C$513,FALSE))</f>
        <v>Belum Punya</v>
      </c>
      <c r="BG298" s="218" t="str">
        <f t="array" ref="BG298">INDEX('UPTD PPA KabKota'!P$5:P$513,MATCH($D298,'UPTD PPA KabKota'!$C$5:$C$513,FALSE))</f>
        <v>Tidak Punya</v>
      </c>
      <c r="BH298" s="218" t="str">
        <f t="array" ref="BH298">INDEX('UPTD PPA KabKota'!Q$5:Q$513,MATCH($D298,'UPTD PPA KabKota'!$C$5:$C$513,FALSE))</f>
        <v>Belum tersedia gedung untuk UPTD PPA</v>
      </c>
      <c r="BI298" s="218" t="str">
        <f t="array" ref="BI298">INDEX('UPTD PPA KabKota'!R$5:R$513,MATCH($D298,'UPTD PPA KabKota'!$C$5:$C$513,FALSE))</f>
        <v>Ada</v>
      </c>
      <c r="BJ298" s="218" t="str">
        <f t="array" ref="BJ298">INDEX('UPTD PPA KabKota'!S$5:S$513,MATCH($D298,'UPTD PPA KabKota'!$C$5:$C$513,FALSE))</f>
        <v>Tidak Ada</v>
      </c>
      <c r="BK298" s="218" t="str">
        <f t="array" ref="BK298">INDEX('UPTD PPA KabKota'!T$5:T$513,MATCH($D298,'UPTD PPA KabKota'!$C$5:$C$513,FALSE))</f>
        <v>Tidak Ada</v>
      </c>
      <c r="BL298" s="218" t="str">
        <f t="array" ref="BL298">INDEX('UPTD PPA KabKota'!U$5:U$513,MATCH($D298,'UPTD PPA KabKota'!$C$5:$C$513,FALSE))</f>
        <v>Tidak Ada</v>
      </c>
      <c r="BM298" s="218" t="str">
        <f t="array" ref="BM298">INDEX('UPTD PPA KabKota'!V$5:V$513,MATCH($D298,'UPTD PPA KabKota'!$C$5:$C$513,FALSE))</f>
        <v>Tidak Ada</v>
      </c>
      <c r="BN298" s="218" t="str">
        <f t="array" ref="BN298">INDEX('UPTD PPA KabKota'!W$5:W$513,MATCH($D298,'UPTD PPA KabKota'!$C$5:$C$513,FALSE))</f>
        <v>Tidak Ada</v>
      </c>
      <c r="BO298" s="218" t="str">
        <f t="array" ref="BO298">INDEX('UPTD PPA KabKota'!X$5:X$513,MATCH($D298,'UPTD PPA KabKota'!$C$5:$C$513,FALSE))</f>
        <v>Ada</v>
      </c>
      <c r="BP298" s="218" t="str">
        <f t="array" ref="BP298">INDEX('UPTD PPA KabKota'!Y$5:Y$513,MATCH($D298,'UPTD PPA KabKota'!$C$5:$C$513,FALSE))</f>
        <v>Ada</v>
      </c>
      <c r="BQ298" s="218" t="str">
        <f t="array" ref="BQ298">INDEX('UPTD PPA KabKota'!Z$5:Z$513,MATCH($D298,'UPTD PPA KabKota'!$C$5:$C$513,FALSE))</f>
        <v>Ada</v>
      </c>
      <c r="BR298" s="218" t="str">
        <f t="array" ref="BR298">INDEX('UPTD PPA KabKota'!AA$5:AA$513,MATCH($D298,'UPTD PPA KabKota'!$C$5:$C$513,FALSE))</f>
        <v>Tidak Ada</v>
      </c>
      <c r="BS298" s="218" t="str">
        <f t="array" ref="BS298">INDEX('UPTD PPA KabKota'!AB$5:AB$513,MATCH($D298,'UPTD PPA KabKota'!$C$5:$C$513,FALSE))</f>
        <v>Tidak Ada</v>
      </c>
      <c r="BT298" s="218" t="str">
        <f t="array" ref="BT298">INDEX('UPTD PPA KabKota'!AC$5:AC$513,MATCH($D298,'UPTD PPA KabKota'!$C$5:$C$513,FALSE))</f>
        <v>Sudah</v>
      </c>
      <c r="BU298" s="218" t="str">
        <f t="array" ref="BU298">INDEX('UPTD PPA KabKota'!AD$5:AD$513,MATCH($D298,'UPTD PPA KabKota'!$C$5:$C$513,FALSE))</f>
        <v>Sudah</v>
      </c>
      <c r="BV298" s="218" t="str">
        <f t="array" ref="BV298">INDEX('UPTD PPA KabKota'!AE$5:AE$513,MATCH($D298,'UPTD PPA KabKota'!$C$5:$C$513,FALSE))</f>
        <v>Belum</v>
      </c>
      <c r="BW298" s="218" t="str">
        <f t="array" ref="BW298">INDEX('UPTD PPA KabKota'!AF$5:AF$513,MATCH($D298,'UPTD PPA KabKota'!$C$5:$C$513,FALSE))</f>
        <v>Sudah</v>
      </c>
      <c r="BX298" s="218" t="str">
        <f t="array" ref="BX298">INDEX('UPTD PPA KabKota'!AG$5:AG$513,MATCH($D298,'UPTD PPA KabKota'!$C$5:$C$513,FALSE))</f>
        <v>Belum</v>
      </c>
      <c r="BY298" s="218" t="str">
        <f t="array" ref="BY298">INDEX('UPTD PPA KabKota'!AH$5:AH$513,MATCH($D298,'UPTD PPA KabKota'!$C$5:$C$513,FALSE))</f>
        <v>Sudah</v>
      </c>
      <c r="BZ298" s="218" t="str">
        <f t="array" ref="BZ298">INDEX('UPTD PPA KabKota'!AI$5:AI$513,MATCH($D298,'UPTD PPA KabKota'!$C$5:$C$513,FALSE))</f>
        <v>Belum</v>
      </c>
      <c r="CA298" s="218" t="str">
        <f t="array" ref="CA298">INDEX('UPTD PPA KabKota'!AJ$5:AJ$513,MATCH($D298,'UPTD PPA KabKota'!$C$5:$C$513,FALSE))</f>
        <v>Belum</v>
      </c>
      <c r="CB298" s="218" t="str">
        <f t="array" ref="CB298">INDEX('UPTD PPA KabKota'!AK$5:AK$513,MATCH($D298,'UPTD PPA KabKota'!$C$5:$C$513,FALSE))</f>
        <v>Belum</v>
      </c>
      <c r="CC298" s="218" t="str">
        <f t="array" ref="CC298">INDEX('UPTD PPA KabKota'!AL$5:AL$513,MATCH($D298,'UPTD PPA KabKota'!$C$5:$C$513,FALSE))</f>
        <v>Sudah</v>
      </c>
      <c r="CD298" s="218" t="str">
        <f t="array" ref="CD298">INDEX('UPTD PPA KabKota'!AM$5:AM$513,MATCH($D298,'UPTD PPA KabKota'!$C$5:$C$513,FALSE))</f>
        <v>Sudah</v>
      </c>
      <c r="CE298" s="218" t="str">
        <f t="array" ref="CE298">INDEX('UPTD PPA KabKota'!AN$5:AN$513,MATCH($D298,'UPTD PPA KabKota'!$C$5:$C$513,FALSE))</f>
        <v/>
      </c>
      <c r="CF298" s="218">
        <f t="array" ref="CF298">INDEX('UPTD PPA KabKota'!AO$5:AO$513,MATCH($D298,'UPTD PPA KabKota'!$C$5:$C$513,FALSE))</f>
        <v>84</v>
      </c>
      <c r="CG298" s="218" t="str">
        <f t="array" ref="CG298">INDEX('UPTD PPA KabKota'!AP$5:AP$513,MATCH($D298,'UPTD PPA KabKota'!$C$5:$C$513,FALSE))</f>
        <v>Kekerasan Sexual</v>
      </c>
      <c r="CH298" s="218" t="str">
        <f t="array" ref="CH298">INDEX('UPTD PPA KabKota'!AQ$5:AQ$513,MATCH($D298,'UPTD PPA KabKota'!$C$5:$C$513,FALSE))</f>
        <v/>
      </c>
      <c r="CI298" s="218" t="str">
        <f t="array" ref="CI298">INDEX('UPTD PPA KabKota'!AR$5:AR$513,MATCH($D298,'UPTD PPA KabKota'!$C$5:$C$513,FALSE))</f>
        <v/>
      </c>
      <c r="CJ298" s="218" t="str">
        <f t="array" ref="CJ298">INDEX('UPTD PPA KabKota'!AS$5:AS$513,MATCH($D298,'UPTD PPA KabKota'!$C$5:$C$513,FALSE))</f>
        <v/>
      </c>
      <c r="CK298" s="218" t="str">
        <f t="array" ref="CK298">INDEX('UPTD PPA KabKota'!AT$5:AT$513,MATCH($D298,'UPTD PPA KabKota'!$C$5:$C$513,FALSE))</f>
        <v/>
      </c>
      <c r="CL298" s="218" t="str">
        <f t="array" ref="CL298">INDEX('UPTD PPA KabKota'!AU$5:AU$513,MATCH($D298,'UPTD PPA KabKota'!$C$5:$C$513,FALSE))</f>
        <v/>
      </c>
      <c r="CM298" s="218" t="str">
        <f t="array" ref="CM298">INDEX('UPTD PPA KabKota'!AV$5:AV$513,MATCH($D298,'UPTD PPA KabKota'!$C$5:$C$513,FALSE))</f>
        <v/>
      </c>
      <c r="CN298" s="218" t="str">
        <f t="array" ref="CN298">INDEX('UPTD PPA KabKota'!AW$5:AW$513,MATCH($D298,'UPTD PPA KabKota'!$C$5:$C$513,FALSE))</f>
        <v>v</v>
      </c>
      <c r="CO298" s="218" t="str">
        <f t="array" ref="CO298">INDEX('UPTD PPA KabKota'!AX$5:AX$513,MATCH($D298,'UPTD PPA KabKota'!$C$5:$C$513,FALSE))</f>
        <v/>
      </c>
      <c r="CP298" s="218" t="str">
        <f t="array" ref="CP298">INDEX('UPTD PPA KabKota'!AY$5:AY$513,MATCH($D298,'UPTD PPA KabKota'!$C$5:$C$513,FALSE))</f>
        <v/>
      </c>
      <c r="CQ298" s="209" t="str">
        <f>IFERROR(__xludf.DUMMYFUNCTION("IF(ISBLANK($K298),"""",IF(REGEXMATCH($K298,""Peraturan""),""Ada"",IF(REGEXMATCH($K298,""Rekomendasi""),""Tidak Ada"", $K298)))
"),"Ada")</f>
        <v>Ada</v>
      </c>
      <c r="CR298" s="209" t="str">
        <f t="array" ref="CR298">index('UPTD PPA KabKota'!$BI$5:$BI$513,match($D298,'UPTD PPA KabKota'!$C$5:$C$513,false))</f>
        <v>Ada</v>
      </c>
      <c r="CS298" s="314" t="str">
        <f t="shared" si="48"/>
        <v>Ada</v>
      </c>
    </row>
    <row r="299">
      <c r="A299" s="334">
        <v>293.0</v>
      </c>
      <c r="B299" s="334">
        <v>9.0</v>
      </c>
      <c r="C299" s="311" t="s">
        <v>4773</v>
      </c>
      <c r="D299" s="312" t="s">
        <v>2803</v>
      </c>
      <c r="E299" s="315">
        <v>45748.0</v>
      </c>
      <c r="F299" s="218" t="str">
        <f t="array" ref="F299">INDEX('Ortala-KabKota'!F$2:F$415,MATCH($D299,'Ortala-KabKota'!$E$2:$E$415,FALSE))</f>
        <v>Gusti Sunarti/ 081547120551</v>
      </c>
      <c r="G299" s="218" t="str">
        <f t="array" ref="G299">INDEX('Ortala-KabKota'!G$2:G$415,MATCH($D299,'Ortala-KabKota'!$E$2:$E$415,FALSE))</f>
        <v>Jl. Gatot Subroto VI J No 26, Kota Denpasar</v>
      </c>
      <c r="H299" s="218" t="str">
        <f t="array" ref="H299">INDEX('Ortala-KabKota'!H$2:H$415,MATCH($D299,'Ortala-KabKota'!$E$2:$E$415,FALSE))</f>
        <v>0361 425360</v>
      </c>
      <c r="I299" s="218">
        <f t="array" ref="I299">INDEX('Ortala-KabKota'!I$2:I$415,MATCH($D299,'Ortala-KabKota'!$E$2:$E$415,FALSE))</f>
        <v>82144347443</v>
      </c>
      <c r="J299" s="218" t="str">
        <f t="array" ref="J299">INDEX('Ortala-KabKota'!J$2:J$415,MATCH($D299,'Ortala-KabKota'!$E$2:$E$415,FALSE))</f>
        <v>UPTD PPA</v>
      </c>
      <c r="K299" s="218" t="str">
        <f t="array" ref="K299">INDEX('Ortala-KabKota'!K$2:K$415,MATCH($D299,'Ortala-KabKota'!$E$2:$E$415,FALSE))</f>
        <v>Peraturan Walikota Denpasar No 25 Tahun 2018 tentang Pembentukan, Kedudukan, Susunan Organisasi, Tugas dan Fungsi serta Tata Kerja UPTD pada Dinas/Badan</v>
      </c>
      <c r="L299" s="218">
        <f t="array" ref="L299">INDEX('Ortala-KabKota'!L$2:L$415,MATCH($D299,'Ortala-KabKota'!$E$2:$E$415,FALSE))</f>
        <v>2018</v>
      </c>
      <c r="M299" s="218" t="str">
        <f t="array" ref="M299">INDEX('Ortala-KabKota'!M$2:M$415,MATCH($D299,'Ortala-KabKota'!$E$2:$E$415,FALSE))</f>
        <v>A</v>
      </c>
      <c r="N299" s="218" t="str">
        <f t="array" ref="N299">INDEX('Ortala-KabKota'!N$2:N$415,MATCH($D299,'Ortala-KabKota'!$E$2:$E$415,FALSE))</f>
        <v>Gusti Sunarti/ 081547120551</v>
      </c>
      <c r="O299" s="316" t="str">
        <f t="array" ref="O299">INDEX('Ortala-KabKota'!O$2:O$415,MATCH($D299,'Ortala-KabKota'!$E$2:$E$415,FALSE))</f>
        <v>p2tp2akotadenpasar@gmail.com</v>
      </c>
      <c r="P299" s="218" t="str">
        <f t="array" ref="P299">INDEX('Ortala-KabKota'!P$2:P$415,MATCH($D299,'Ortala-KabKota'!$E$2:$E$415,FALSE))</f>
        <v>Kepala UPTD PPA, Kasubag TU, Konselor, Mediator, Pengadministrasi Umum dan Pengemudi</v>
      </c>
      <c r="Q299" s="218" t="str">
        <f t="array" ref="Q299">INDEX('Ortala-KabKota'!Q$2:Q$415,MATCH($D299,'Ortala-KabKota'!$E$2:$E$415,FALSE))</f>
        <v>BERGABUNG DENGAN KANTOR DINAS</v>
      </c>
      <c r="R299" s="218" t="str">
        <f t="array" ref="R299">INDEX('Ortala-KabKota'!R$2:R$415,MATCH($D299,'Ortala-KabKota'!$E$2:$E$415,FALSE))</f>
        <v>TIDAK PUNYA</v>
      </c>
      <c r="S299" s="218" t="str">
        <f t="array" ref="S299">INDEX('Ortala-KabKota'!S$2:S$415,MATCH($D299,'Ortala-KabKota'!$E$2:$E$415,FALSE))</f>
        <v>Melakukan perjanjian kerjasama dengan yayasan atau lembaga lain yang berfungsi sebagai rumah perlindungan yang dalam hal ini yayasan Gerasa dan panti peduli kasih</v>
      </c>
      <c r="T299" s="218">
        <f t="array" ref="T299">INDEX('Ortala-KabKota'!T$2:T$415,MATCH($D299,'Ortala-KabKota'!$E$2:$E$415,FALSE))</f>
        <v>1</v>
      </c>
      <c r="U299" s="218">
        <f t="array" ref="U299">INDEX('Ortala-KabKota'!U$2:U$415,MATCH($D299,'Ortala-KabKota'!$E$2:$E$415,FALSE))</f>
        <v>1</v>
      </c>
      <c r="V299" s="218">
        <f t="array" ref="V299">INDEX('Ortala-KabKota'!V$2:V$415,MATCH($D299,'Ortala-KabKota'!$E$2:$E$415,FALSE))</f>
        <v>1</v>
      </c>
      <c r="W299" s="218">
        <f t="array" ref="W299">INDEX('Ortala-KabKota'!W$2:W$415,MATCH($D299,'Ortala-KabKota'!$E$2:$E$415,FALSE))</f>
        <v>0</v>
      </c>
      <c r="X299" s="218">
        <f t="array" ref="X299">INDEX('Ortala-KabKota'!X$2:X$415,MATCH($D299,'Ortala-KabKota'!$E$2:$E$415,FALSE))</f>
        <v>0</v>
      </c>
      <c r="Y299" s="218">
        <f t="array" ref="Y299">INDEX('Ortala-KabKota'!Y$2:Y$415,MATCH($D299,'Ortala-KabKota'!$E$2:$E$415,FALSE))</f>
        <v>0</v>
      </c>
      <c r="Z299" s="218">
        <f t="array" ref="Z299">INDEX('Ortala-KabKota'!Z$2:Z$415,MATCH($D299,'Ortala-KabKota'!$E$2:$E$415,FALSE))</f>
        <v>1</v>
      </c>
      <c r="AA299" s="218">
        <f t="array" ref="AA299">INDEX('Ortala-KabKota'!AA$2:AA$415,MATCH($D299,'Ortala-KabKota'!$E$2:$E$415,FALSE))</f>
        <v>1</v>
      </c>
      <c r="AB299" s="218">
        <f t="array" ref="AB299">INDEX('Ortala-KabKota'!AB$2:AB$415,MATCH($D299,'Ortala-KabKota'!$E$2:$E$415,FALSE))</f>
        <v>1</v>
      </c>
      <c r="AC299" s="218">
        <f t="array" ref="AC299">INDEX('Ortala-KabKota'!AC$2:AC$415,MATCH($D299,'Ortala-KabKota'!$E$2:$E$415,FALSE))</f>
        <v>0</v>
      </c>
      <c r="AD299" s="218" t="str">
        <f t="array" ref="AD299">INDEX('Ortala-KabKota'!AD$2:AD$415,MATCH($D299,'Ortala-KabKota'!$E$2:$E$415,FALSE))</f>
        <v/>
      </c>
      <c r="AE299" s="218">
        <f t="array" ref="AE299">INDEX('Ortala-KabKota'!AE$2:AE$415,MATCH($D299,'Ortala-KabKota'!$E$2:$E$415,FALSE))</f>
        <v>1</v>
      </c>
      <c r="AF299" s="218">
        <f t="array" ref="AF299">INDEX('Ortala-KabKota'!AF$2:AF$415,MATCH($D299,'Ortala-KabKota'!$E$2:$E$415,FALSE))</f>
        <v>1</v>
      </c>
      <c r="AG299" s="218">
        <f t="array" ref="AG299">INDEX('Ortala-KabKota'!AG$2:AG$415,MATCH($D299,'Ortala-KabKota'!$E$2:$E$415,FALSE))</f>
        <v>1</v>
      </c>
      <c r="AH299" s="218">
        <f t="array" ref="AH299">INDEX('Ortala-KabKota'!AH$2:AH$415,MATCH($D299,'Ortala-KabKota'!$E$2:$E$415,FALSE))</f>
        <v>1</v>
      </c>
      <c r="AI299" s="218" t="str">
        <f t="array" ref="AI299">INDEX('Ortala-KabKota'!AI$2:AI$415,MATCH($D299,'Ortala-KabKota'!$E$2:$E$415,FALSE))</f>
        <v>Menjelaskan hasil asesmen resikodan bahaya thd kasusnya,urgensi,dan bentuk2 layanan dalam penampungan sementara kpd penerima manfaat, kmd meminta persetujuan penerima manfaat sebelum proses penampungan sementara, selanjutnya pendamping PPA berkomunikasi dgn petugas penampungan Sementara menyampaikan kebutuhan penerima manfaat dwngan melampirkan laporan kasus, selanjutnya Pendamping PPA dan petugas Penampungan Sementara memberikan layanan di Penampungan Sementara. Kmd pendamping PPA berkoordinasi dengan staf pengelola data ubtuk input data penerima manfaat penampungan semwntara pada simfoni PPA</v>
      </c>
      <c r="AJ299" s="218">
        <f t="array" ref="AJ299">INDEX('Ortala-KabKota'!AJ$2:AJ$415,MATCH($D299,'Ortala-KabKota'!$E$2:$E$415,FALSE))</f>
        <v>1</v>
      </c>
      <c r="AK299" s="218" t="str">
        <f t="array" ref="AK299">INDEX('Ortala-KabKota'!AK$2:AK$415,MATCH($D299,'Ortala-KabKota'!$E$2:$E$415,FALSE))</f>
        <v> </v>
      </c>
      <c r="AL299" s="218">
        <f t="array" ref="AL299">INDEX('Ortala-KabKota'!AL$2:AL$415,MATCH($D299,'Ortala-KabKota'!$E$2:$E$415,FALSE))</f>
        <v>252</v>
      </c>
      <c r="AM299" s="218" t="str">
        <f t="array" ref="AM299">INDEX('Ortala-KabKota'!AM$2:AM$415,MATCH($D299,'Ortala-KabKota'!$E$2:$E$415,FALSE))</f>
        <v>Kekerasan Psikis</v>
      </c>
      <c r="AN299" s="218" t="str">
        <f t="array" ref="AN299">INDEX('Ortala-KabKota'!AN$2:AN$415,MATCH($D299,'Ortala-KabKota'!$E$2:$E$415,FALSE))</f>
        <v/>
      </c>
      <c r="AO299" s="218" t="str">
        <f t="array" ref="AO299">INDEX('Ortala-KabKota'!AO$2:AO$415,MATCH($D299,'Ortala-KabKota'!$E$2:$E$415,FALSE))</f>
        <v/>
      </c>
      <c r="AP299" s="218">
        <f t="array" ref="AP299">INDEX('Ortala-KabKota'!AP$2:AP$415,MATCH($D299,'Ortala-KabKota'!$E$2:$E$415,FALSE))</f>
        <v>1</v>
      </c>
      <c r="AQ299" s="218" t="str">
        <f t="array" ref="AQ299">INDEX('Ortala-KabKota'!AQ$2:AQ$415,MATCH($D299,'Ortala-KabKota'!$E$2:$E$415,FALSE))</f>
        <v/>
      </c>
      <c r="AR299" s="218" t="str">
        <f t="array" ref="AR299">INDEX('Ortala-KabKota'!AR$2:AR$415,MATCH($D299,'Ortala-KabKota'!$E$2:$E$415,FALSE))</f>
        <v/>
      </c>
      <c r="AS299" s="218" t="str">
        <f t="array" ref="AS299">INDEX('Ortala-KabKota'!AS$2:AS$415,MATCH($D299,'Ortala-KabKota'!$E$2:$E$415,FALSE))</f>
        <v/>
      </c>
      <c r="AT299" s="218" t="str">
        <f t="array" ref="AT299">INDEX('Ortala-KabKota'!AT$2:AT$415,MATCH($D299,'Ortala-KabKota'!$E$2:$E$415,FALSE))</f>
        <v/>
      </c>
      <c r="AU299" s="218" t="str">
        <f t="array" ref="AU299">INDEX('UPTD PPA KabKota'!D$5:D$513,MATCH($D299,'UPTD PPA KabKota'!$C$5:$C$513,FALSE))</f>
        <v>Gusti Ayu Putu Sunarti, SE</v>
      </c>
      <c r="AV299" s="218" t="str">
        <f t="array" ref="AV299">INDEX('UPTD PPA KabKota'!E$5:E$513,MATCH($D299,'UPTD PPA KabKota'!$C$5:$C$513,FALSE))</f>
        <v>Jl. Gatot Subroto VI J No.26 Denpasar</v>
      </c>
      <c r="AW299" s="218">
        <f t="array" ref="AW299">INDEX('UPTD PPA KabKota'!F$5:F$513,MATCH($D299,'UPTD PPA KabKota'!$C$5:$C$513,FALSE))</f>
        <v>82144347443</v>
      </c>
      <c r="AX299" s="218">
        <f t="array" ref="AX299">INDEX('UPTD PPA KabKota'!G$5:G$513,MATCH($D299,'UPTD PPA KabKota'!$C$5:$C$513,FALSE))</f>
        <v>82144347443</v>
      </c>
      <c r="AY299" s="218" t="str">
        <f t="array" ref="AY299">INDEX('UPTD PPA KabKota'!H$5:H$513,MATCH($D299,'UPTD PPA KabKota'!$C$5:$C$513,FALSE))</f>
        <v>UPTD PPA</v>
      </c>
      <c r="AZ299" s="218" t="str">
        <f t="array" ref="AZ299">INDEX('UPTD PPA KabKota'!I$5:I$513,MATCH($D299,'UPTD PPA KabKota'!$C$5:$C$513,FALSE))</f>
        <v>Peraturan Walikota Denpasar Nomor 25 Tahun 2018</v>
      </c>
      <c r="BA299" s="218">
        <f t="array" ref="BA299">INDEX('UPTD PPA KabKota'!J$5:J$513,MATCH($D299,'UPTD PPA KabKota'!$C$5:$C$513,FALSE))</f>
        <v>2018</v>
      </c>
      <c r="BB299" s="218" t="str">
        <f t="array" ref="BB299">INDEX('UPTD PPA KabKota'!K$5:K$513,MATCH($D299,'UPTD PPA KabKota'!$C$5:$C$513,FALSE))</f>
        <v>A</v>
      </c>
      <c r="BC299" s="218">
        <f t="array" ref="BC299">INDEX('UPTD PPA KabKota'!L$5:L$513,MATCH($D299,'UPTD PPA KabKota'!$C$5:$C$513,FALSE))</f>
        <v>81547120551</v>
      </c>
      <c r="BD299" s="218" t="str">
        <f t="array" ref="BD299">INDEX('UPTD PPA KabKota'!M$5:M$513,MATCH($D299,'UPTD PPA KabKota'!$C$5:$C$513,FALSE))</f>
        <v>sunartigusti15@gmail.com</v>
      </c>
      <c r="BE299" s="218" t="str">
        <f t="array" ref="BE299">INDEX('UPTD PPA KabKota'!N$5:N$513,MATCH($D299,'UPTD PPA KabKota'!$C$5:$C$513,FALSE))</f>
        <v>Kepala UPTD, Kasubag TU dan Kelompok Jabatan Fungsional</v>
      </c>
      <c r="BF299" s="218" t="str">
        <f t="array" ref="BF299">INDEX('UPTD PPA KabKota'!O$5:O$513,MATCH($D299,'UPTD PPA KabKota'!$C$5:$C$513,FALSE))</f>
        <v>Bergabung dengan Kantor Dinas</v>
      </c>
      <c r="BG299" s="218" t="str">
        <f t="array" ref="BG299">INDEX('UPTD PPA KabKota'!P$5:P$513,MATCH($D299,'UPTD PPA KabKota'!$C$5:$C$513,FALSE))</f>
        <v>Tidak Punya</v>
      </c>
      <c r="BH299" s="218" t="str">
        <f t="array" ref="BH299">INDEX('UPTD PPA KabKota'!Q$5:Q$513,MATCH($D299,'UPTD PPA KabKota'!$C$5:$C$513,FALSE))</f>
        <v>Bekerjasama dengan Yayasan penyedia rumah aman/perlindungan</v>
      </c>
      <c r="BI299" s="218" t="str">
        <f t="array" ref="BI299">INDEX('UPTD PPA KabKota'!R$5:R$513,MATCH($D299,'UPTD PPA KabKota'!$C$5:$C$513,FALSE))</f>
        <v>Ada</v>
      </c>
      <c r="BJ299" s="218" t="str">
        <f t="array" ref="BJ299">INDEX('UPTD PPA KabKota'!S$5:S$513,MATCH($D299,'UPTD PPA KabKota'!$C$5:$C$513,FALSE))</f>
        <v>Ada</v>
      </c>
      <c r="BK299" s="218" t="str">
        <f t="array" ref="BK299">INDEX('UPTD PPA KabKota'!T$5:T$513,MATCH($D299,'UPTD PPA KabKota'!$C$5:$C$513,FALSE))</f>
        <v>Ada</v>
      </c>
      <c r="BL299" s="218" t="str">
        <f t="array" ref="BL299">INDEX('UPTD PPA KabKota'!U$5:U$513,MATCH($D299,'UPTD PPA KabKota'!$C$5:$C$513,FALSE))</f>
        <v>Ada</v>
      </c>
      <c r="BM299" s="218" t="str">
        <f t="array" ref="BM299">INDEX('UPTD PPA KabKota'!V$5:V$513,MATCH($D299,'UPTD PPA KabKota'!$C$5:$C$513,FALSE))</f>
        <v>Tidak Ada</v>
      </c>
      <c r="BN299" s="218" t="str">
        <f t="array" ref="BN299">INDEX('UPTD PPA KabKota'!W$5:W$513,MATCH($D299,'UPTD PPA KabKota'!$C$5:$C$513,FALSE))</f>
        <v>Tidak Ada</v>
      </c>
      <c r="BO299" s="218" t="str">
        <f t="array" ref="BO299">INDEX('UPTD PPA KabKota'!X$5:X$513,MATCH($D299,'UPTD PPA KabKota'!$C$5:$C$513,FALSE))</f>
        <v>Ada</v>
      </c>
      <c r="BP299" s="218" t="str">
        <f t="array" ref="BP299">INDEX('UPTD PPA KabKota'!Y$5:Y$513,MATCH($D299,'UPTD PPA KabKota'!$C$5:$C$513,FALSE))</f>
        <v>Ada</v>
      </c>
      <c r="BQ299" s="218" t="str">
        <f t="array" ref="BQ299">INDEX('UPTD PPA KabKota'!Z$5:Z$513,MATCH($D299,'UPTD PPA KabKota'!$C$5:$C$513,FALSE))</f>
        <v>Ada</v>
      </c>
      <c r="BR299" s="218" t="str">
        <f t="array" ref="BR299">INDEX('UPTD PPA KabKota'!AA$5:AA$513,MATCH($D299,'UPTD PPA KabKota'!$C$5:$C$513,FALSE))</f>
        <v>Tidak Ada</v>
      </c>
      <c r="BS299" s="218" t="str">
        <f t="array" ref="BS299">INDEX('UPTD PPA KabKota'!AB$5:AB$513,MATCH($D299,'UPTD PPA KabKota'!$C$5:$C$513,FALSE))</f>
        <v>Tidak Ada</v>
      </c>
      <c r="BT299" s="218" t="str">
        <f t="array" ref="BT299">INDEX('UPTD PPA KabKota'!AC$5:AC$513,MATCH($D299,'UPTD PPA KabKota'!$C$5:$C$513,FALSE))</f>
        <v>Sudah</v>
      </c>
      <c r="BU299" s="218" t="str">
        <f t="array" ref="BU299">INDEX('UPTD PPA KabKota'!AD$5:AD$513,MATCH($D299,'UPTD PPA KabKota'!$C$5:$C$513,FALSE))</f>
        <v>Sudah</v>
      </c>
      <c r="BV299" s="218" t="str">
        <f t="array" ref="BV299">INDEX('UPTD PPA KabKota'!AE$5:AE$513,MATCH($D299,'UPTD PPA KabKota'!$C$5:$C$513,FALSE))</f>
        <v>Sudah</v>
      </c>
      <c r="BW299" s="218" t="str">
        <f t="array" ref="BW299">INDEX('UPTD PPA KabKota'!AF$5:AF$513,MATCH($D299,'UPTD PPA KabKota'!$C$5:$C$513,FALSE))</f>
        <v>Sudah</v>
      </c>
      <c r="BX299" s="218" t="str">
        <f t="array" ref="BX299">INDEX('UPTD PPA KabKota'!AG$5:AG$513,MATCH($D299,'UPTD PPA KabKota'!$C$5:$C$513,FALSE))</f>
        <v>Sudah</v>
      </c>
      <c r="BY299" s="218" t="str">
        <f t="array" ref="BY299">INDEX('UPTD PPA KabKota'!AH$5:AH$513,MATCH($D299,'UPTD PPA KabKota'!$C$5:$C$513,FALSE))</f>
        <v>Sudah</v>
      </c>
      <c r="BZ299" s="218" t="str">
        <f t="array" ref="BZ299">INDEX('UPTD PPA KabKota'!AI$5:AI$513,MATCH($D299,'UPTD PPA KabKota'!$C$5:$C$513,FALSE))</f>
        <v>Sudah</v>
      </c>
      <c r="CA299" s="218" t="str">
        <f t="array" ref="CA299">INDEX('UPTD PPA KabKota'!AJ$5:AJ$513,MATCH($D299,'UPTD PPA KabKota'!$C$5:$C$513,FALSE))</f>
        <v>Sudah</v>
      </c>
      <c r="CB299" s="218" t="str">
        <f t="array" ref="CB299">INDEX('UPTD PPA KabKota'!AK$5:AK$513,MATCH($D299,'UPTD PPA KabKota'!$C$5:$C$513,FALSE))</f>
        <v>Sudah</v>
      </c>
      <c r="CC299" s="218" t="str">
        <f t="array" ref="CC299">INDEX('UPTD PPA KabKota'!AL$5:AL$513,MATCH($D299,'UPTD PPA KabKota'!$C$5:$C$513,FALSE))</f>
        <v>Sudah</v>
      </c>
      <c r="CD299" s="218" t="str">
        <f t="array" ref="CD299">INDEX('UPTD PPA KabKota'!AM$5:AM$513,MATCH($D299,'UPTD PPA KabKota'!$C$5:$C$513,FALSE))</f>
        <v>Sudah</v>
      </c>
      <c r="CE299" s="218" t="str">
        <f t="array" ref="CE299">INDEX('UPTD PPA KabKota'!AN$5:AN$513,MATCH($D299,'UPTD PPA KabKota'!$C$5:$C$513,FALSE))</f>
        <v>-</v>
      </c>
      <c r="CF299" s="218">
        <f t="array" ref="CF299">INDEX('UPTD PPA KabKota'!AO$5:AO$513,MATCH($D299,'UPTD PPA KabKota'!$C$5:$C$513,FALSE))</f>
        <v>326</v>
      </c>
      <c r="CG299" s="218" t="str">
        <f t="array" ref="CG299">INDEX('UPTD PPA KabKota'!AP$5:AP$513,MATCH($D299,'UPTD PPA KabKota'!$C$5:$C$513,FALSE))</f>
        <v>KDRT</v>
      </c>
      <c r="CH299" s="218" t="str">
        <f t="array" ref="CH299">INDEX('UPTD PPA KabKota'!AQ$5:AQ$513,MATCH($D299,'UPTD PPA KabKota'!$C$5:$C$513,FALSE))</f>
        <v/>
      </c>
      <c r="CI299" s="218" t="str">
        <f t="array" ref="CI299">INDEX('UPTD PPA KabKota'!AR$5:AR$513,MATCH($D299,'UPTD PPA KabKota'!$C$5:$C$513,FALSE))</f>
        <v/>
      </c>
      <c r="CJ299" s="218" t="str">
        <f t="array" ref="CJ299">INDEX('UPTD PPA KabKota'!AS$5:AS$513,MATCH($D299,'UPTD PPA KabKota'!$C$5:$C$513,FALSE))</f>
        <v>V</v>
      </c>
      <c r="CK299" s="218" t="str">
        <f t="array" ref="CK299">INDEX('UPTD PPA KabKota'!AT$5:AT$513,MATCH($D299,'UPTD PPA KabKota'!$C$5:$C$513,FALSE))</f>
        <v/>
      </c>
      <c r="CL299" s="218" t="str">
        <f t="array" ref="CL299">INDEX('UPTD PPA KabKota'!AU$5:AU$513,MATCH($D299,'UPTD PPA KabKota'!$C$5:$C$513,FALSE))</f>
        <v/>
      </c>
      <c r="CM299" s="218" t="str">
        <f t="array" ref="CM299">INDEX('UPTD PPA KabKota'!AV$5:AV$513,MATCH($D299,'UPTD PPA KabKota'!$C$5:$C$513,FALSE))</f>
        <v/>
      </c>
      <c r="CN299" s="218" t="str">
        <f t="array" ref="CN299">INDEX('UPTD PPA KabKota'!AW$5:AW$513,MATCH($D299,'UPTD PPA KabKota'!$C$5:$C$513,FALSE))</f>
        <v/>
      </c>
      <c r="CO299" s="218" t="str">
        <f t="array" ref="CO299">INDEX('UPTD PPA KabKota'!AX$5:AX$513,MATCH($D299,'UPTD PPA KabKota'!$C$5:$C$513,FALSE))</f>
        <v/>
      </c>
      <c r="CP299" s="218" t="str">
        <f t="array" ref="CP299">INDEX('UPTD PPA KabKota'!AY$5:AY$513,MATCH($D299,'UPTD PPA KabKota'!$C$5:$C$513,FALSE))</f>
        <v/>
      </c>
      <c r="CQ299" s="209" t="str">
        <f>IFERROR(__xludf.DUMMYFUNCTION("IF(ISBLANK($K299),"""",IF(REGEXMATCH($K299,""Peraturan""),""Ada"",IF(REGEXMATCH($K299,""Rekomendasi""),""Tidak Ada"", $K299)))
"),"Ada")</f>
        <v>Ada</v>
      </c>
      <c r="CR299" s="209" t="str">
        <f t="array" ref="CR299">index('UPTD PPA KabKota'!$BI$5:$BI$513,match($D299,'UPTD PPA KabKota'!$C$5:$C$513,false))</f>
        <v>Ada</v>
      </c>
      <c r="CS299" s="314" t="str">
        <f t="shared" si="48"/>
        <v>Ada</v>
      </c>
    </row>
    <row r="300">
      <c r="A300" s="334">
        <v>294.0</v>
      </c>
      <c r="B300" s="300"/>
      <c r="C300" s="301" t="s">
        <v>4774</v>
      </c>
      <c r="D300" s="317" t="s">
        <v>4774</v>
      </c>
      <c r="E300" s="302">
        <v>45689.0</v>
      </c>
      <c r="F300" s="303" t="str">
        <f t="array" ref="F300">INDEX('Ortala-Provinsi'!C$2:C$39,MATCH($D300,'Ortala-Provinsi'!$B$2:$B$39,FALSE))</f>
        <v>Siti Eni/ 08175722662</v>
      </c>
      <c r="G300" s="303" t="str">
        <f t="array" ref="G300">INDEX('Ortala-Provinsi'!D$2:D$39,MATCH($D300,'Ortala-Provinsi'!$B$2:$B$39,FALSE))</f>
        <v>Jl Kaktus No 4 Mataram</v>
      </c>
      <c r="H300" s="303" t="str">
        <f t="array" ref="H300">INDEX('Ortala-Provinsi'!E$2:E$39,MATCH($D300,'Ortala-Provinsi'!$B$2:$B$39,FALSE))</f>
        <v>(0370) 7508946</v>
      </c>
      <c r="I300" s="303" t="str">
        <f t="array" ref="I300">INDEX('Ortala-Provinsi'!F$2:F$39,MATCH($D300,'Ortala-Provinsi'!$B$2:$B$39,FALSE))</f>
        <v>085858449159</v>
      </c>
      <c r="J300" s="303" t="str">
        <f t="array" ref="J300">INDEX('Ortala-Provinsi'!G$2:G$39,MATCH($D300,'Ortala-Provinsi'!$B$2:$B$39,FALSE))</f>
        <v>UPTD PPA</v>
      </c>
      <c r="K300" s="303" t="str">
        <f t="array" ref="K300">INDEX('Ortala-Provinsi'!H$2:H$39,MATCH($D300,'Ortala-Provinsi'!$B$2:$B$39,FALSE))</f>
        <v>Peraturan Gubernur NTB Nomor 30 tahun 2019 tentang perubahan kedua  atas peraturan gubernur nomor 29 tahun 2018 tentang pembentukan, kedudukan, susunan organisasi tugas dan fungsi serta tata kerja unit pelaksana teknis dinas pada dinas-dinas daerah dan unit pelaksana teknis badan pada badan-badan daerah provinsi NTB</v>
      </c>
      <c r="L300" s="303">
        <f t="array" ref="L300">INDEX('Ortala-Provinsi'!I$2:I$39,MATCH($D300,'Ortala-Provinsi'!$B$2:$B$39,FALSE))</f>
        <v>2018</v>
      </c>
      <c r="M300" s="303" t="str">
        <f t="array" ref="M300">INDEX('Ortala-Provinsi'!J$2:J$39,MATCH($D300,'Ortala-Provinsi'!$B$2:$B$39,FALSE))</f>
        <v>A</v>
      </c>
      <c r="N300" s="303" t="str">
        <f t="array" ref="N300">INDEX('Ortala-Provinsi'!K$2:K$39,MATCH($D300,'Ortala-Provinsi'!$B$2:$B$39,FALSE))</f>
        <v/>
      </c>
      <c r="O300" s="303" t="str">
        <f t="array" ref="O300">INDEX('Ortala-Provinsi'!L$2:L$39,MATCH($D300,'Ortala-Provinsi'!$B$2:$B$39,FALSE))</f>
        <v>uptdppaprovntb@gmail.com</v>
      </c>
      <c r="P300" s="303" t="str">
        <f t="array" ref="P300">INDEX('Ortala-Provinsi'!M$2:M$39,MATCH($D300,'Ortala-Provinsi'!$B$2:$B$39,FALSE))</f>
        <v/>
      </c>
      <c r="Q300" s="303" t="str">
        <f t="array" ref="Q300">INDEX('Ortala-Provinsi'!N$2:N$39,MATCH($D300,'Ortala-Provinsi'!$B$2:$B$39,FALSE))</f>
        <v>MANDIRI</v>
      </c>
      <c r="R300" s="303" t="str">
        <f t="array" ref="R300">INDEX('Ortala-Provinsi'!O$2:O$39,MATCH($D300,'Ortala-Provinsi'!$B$2:$B$39,FALSE))</f>
        <v>PINJAM PAKAI</v>
      </c>
      <c r="S300" s="303">
        <f t="array" ref="S300">INDEX('Ortala-Provinsi'!P$2:P$39,MATCH($D300,'Ortala-Provinsi'!$B$2:$B$39,FALSE))</f>
        <v>1</v>
      </c>
      <c r="T300" s="303" t="str">
        <f t="array" ref="T300">INDEX('Ortala-Provinsi'!Q$2:Q$39,MATCH($D300,'Ortala-Provinsi'!$B$2:$B$39,FALSE))</f>
        <v/>
      </c>
      <c r="U300" s="303" t="str">
        <f t="array" ref="U300">INDEX('Ortala-Provinsi'!R$2:R$39,MATCH($D300,'Ortala-Provinsi'!$B$2:$B$39,FALSE))</f>
        <v/>
      </c>
      <c r="V300" s="303" t="str">
        <f t="array" ref="V300">INDEX('Ortala-Provinsi'!S$2:S$39,MATCH($D300,'Ortala-Provinsi'!$B$2:$B$39,FALSE))</f>
        <v>Milik Pemerintah Prov NTB</v>
      </c>
      <c r="W300" s="303">
        <f t="array" ref="W300">INDEX('Ortala-Provinsi'!T$2:T$39,MATCH($D300,'Ortala-Provinsi'!$B$2:$B$39,FALSE))</f>
        <v>0</v>
      </c>
      <c r="X300" s="303">
        <f t="array" ref="X300">INDEX('Ortala-Provinsi'!U$2:U$39,MATCH($D300,'Ortala-Provinsi'!$B$2:$B$39,FALSE))</f>
        <v>1</v>
      </c>
      <c r="Y300" s="303">
        <f t="array" ref="Y300">INDEX('Ortala-Provinsi'!V$2:V$39,MATCH($D300,'Ortala-Provinsi'!$B$2:$B$39,FALSE))</f>
        <v>1</v>
      </c>
      <c r="Z300" s="303">
        <f t="array" ref="Z300">INDEX('Ortala-Provinsi'!W$2:W$39,MATCH($D300,'Ortala-Provinsi'!$B$2:$B$39,FALSE))</f>
        <v>0</v>
      </c>
      <c r="AA300" s="303">
        <f t="array" ref="AA300">INDEX('Ortala-Provinsi'!X$2:X$39,MATCH($D300,'Ortala-Provinsi'!$B$2:$B$39,FALSE))</f>
        <v>0</v>
      </c>
      <c r="AB300" s="303">
        <f t="array" ref="AB300">INDEX('Ortala-Provinsi'!Y$2:Y$39,MATCH($D300,'Ortala-Provinsi'!$B$2:$B$39,FALSE))</f>
        <v>0</v>
      </c>
      <c r="AC300" s="303">
        <f t="array" ref="AC300">INDEX('Ortala-Provinsi'!Z$2:Z$39,MATCH($D300,'Ortala-Provinsi'!$B$2:$B$39,FALSE))</f>
        <v>0</v>
      </c>
      <c r="AD300" s="303">
        <f t="array" ref="AD300">INDEX('Ortala-Provinsi'!AA$2:AA$39,MATCH($D300,'Ortala-Provinsi'!$B$2:$B$39,FALSE))</f>
        <v>0</v>
      </c>
      <c r="AE300" s="303">
        <f t="array" ref="AE300">INDEX('Ortala-Provinsi'!AB$2:AB$39,MATCH($D300,'Ortala-Provinsi'!$B$2:$B$39,FALSE))</f>
        <v>0</v>
      </c>
      <c r="AF300" s="303">
        <f t="array" ref="AF300">INDEX('Ortala-Provinsi'!AC$2:AC$39,MATCH($D300,'Ortala-Provinsi'!$B$2:$B$39,FALSE))</f>
        <v>0</v>
      </c>
      <c r="AG300" s="303">
        <f t="array" ref="AG300">INDEX('Ortala-Provinsi'!AD$2:AD$39,MATCH($D300,'Ortala-Provinsi'!$B$2:$B$39,FALSE))</f>
        <v>0</v>
      </c>
      <c r="AH300" s="303">
        <f t="array" ref="AH300">INDEX('Ortala-Provinsi'!AE$2:AE$39,MATCH($D300,'Ortala-Provinsi'!$B$2:$B$39,FALSE))</f>
        <v>1</v>
      </c>
      <c r="AI300" s="303">
        <f t="array" ref="AI300">INDEX('Ortala-Provinsi'!AF$2:AF$39,MATCH($D300,'Ortala-Provinsi'!$B$2:$B$39,FALSE))</f>
        <v>1</v>
      </c>
      <c r="AJ300" s="303">
        <f t="array" ref="AJ300">INDEX('Ortala-Provinsi'!AG$2:AG$39,MATCH($D300,'Ortala-Provinsi'!$B$2:$B$39,FALSE))</f>
        <v>1</v>
      </c>
      <c r="AK300" s="303">
        <f t="array" ref="AK300">INDEX('Ortala-Provinsi'!AH$2:AH$39,MATCH($D300,'Ortala-Provinsi'!$B$2:$B$39,FALSE))</f>
        <v>1</v>
      </c>
      <c r="AL300" s="303" t="str">
        <f t="array" ref="AL300">INDEX('Ortala-Provinsi'!AI$2:AI$39,MATCH($D300,'Ortala-Provinsi'!$B$2:$B$39,FALSE))</f>
        <v>Jika ada korban yang diruk dari kabupaten/kota dan korban yang datang langsung yang membutuhkan proses penanganan</v>
      </c>
      <c r="AM300" s="303">
        <f t="array" ref="AM300">INDEX('Ortala-Provinsi'!AJ$2:AJ$39,MATCH($D300,'Ortala-Provinsi'!$B$2:$B$39,FALSE))</f>
        <v>1</v>
      </c>
      <c r="AN300" s="303">
        <f t="array" ref="AN300">INDEX('Ortala-Provinsi'!AK$2:AK$39,MATCH($D300,'Ortala-Provinsi'!$B$2:$B$39,FALSE))</f>
        <v>1</v>
      </c>
      <c r="AO300" s="303">
        <f t="array" ref="AO300">INDEX('Ortala-Provinsi'!AL$2:AL$39,MATCH($D300,'Ortala-Provinsi'!$B$2:$B$39,FALSE))</f>
        <v>80</v>
      </c>
      <c r="AP300" s="303" t="str">
        <f t="array" ref="AP300">INDEX('Ortala-Provinsi'!AM$2:AM$39,MATCH($D300,'Ortala-Provinsi'!$B$2:$B$39,FALSE))</f>
        <v>Perkawinan Anak, KDRT dan TPPO</v>
      </c>
      <c r="AQ300" s="303" t="str">
        <f t="array" ref="AQ300">INDEX('Ortala-Provinsi'!AN$2:AN$39,MATCH($D300,'Ortala-Provinsi'!$B$2:$B$39,FALSE))</f>
        <v/>
      </c>
      <c r="AR300" s="303" t="str">
        <f t="array" ref="AR300">INDEX('Ortala-Provinsi'!AO$2:AO$39,MATCH($D300,'Ortala-Provinsi'!$B$2:$B$39,FALSE))</f>
        <v/>
      </c>
      <c r="AS300" s="303" t="str">
        <f t="array" ref="AS300">INDEX('Ortala-Provinsi'!AP$2:AP$39,MATCH($D300,'Ortala-Provinsi'!$B$2:$B$39,FALSE))</f>
        <v/>
      </c>
      <c r="AT300" s="303" t="str">
        <f t="array" ref="AT300">INDEX('Ortala-Provinsi'!AQ$2:AQ$39,MATCH($D300,'Ortala-Provinsi'!$B$2:$B$39,FALSE))</f>
        <v/>
      </c>
      <c r="AU300" s="304" t="str">
        <f t="shared" ref="AU300:CP300" si="49">INDEX(#REF!,MATCH($D300,#REF!,FALSE))</f>
        <v>#REF!</v>
      </c>
      <c r="AV300" s="304" t="str">
        <f t="shared" si="49"/>
        <v>#REF!</v>
      </c>
      <c r="AW300" s="304" t="str">
        <f t="shared" si="49"/>
        <v>#REF!</v>
      </c>
      <c r="AX300" s="304" t="str">
        <f t="shared" si="49"/>
        <v>#REF!</v>
      </c>
      <c r="AY300" s="304" t="str">
        <f t="shared" si="49"/>
        <v>#REF!</v>
      </c>
      <c r="AZ300" s="304" t="str">
        <f t="shared" si="49"/>
        <v>#REF!</v>
      </c>
      <c r="BA300" s="305" t="str">
        <f t="shared" si="49"/>
        <v>#REF!</v>
      </c>
      <c r="BB300" s="304" t="str">
        <f t="shared" si="49"/>
        <v>#REF!</v>
      </c>
      <c r="BC300" s="304" t="str">
        <f t="shared" si="49"/>
        <v>#REF!</v>
      </c>
      <c r="BD300" s="304" t="str">
        <f t="shared" si="49"/>
        <v>#REF!</v>
      </c>
      <c r="BE300" s="304" t="str">
        <f t="shared" si="49"/>
        <v>#REF!</v>
      </c>
      <c r="BF300" s="304" t="str">
        <f t="shared" si="49"/>
        <v>#REF!</v>
      </c>
      <c r="BG300" s="304" t="str">
        <f t="shared" si="49"/>
        <v>#REF!</v>
      </c>
      <c r="BH300" s="304" t="str">
        <f t="shared" si="49"/>
        <v>#REF!</v>
      </c>
      <c r="BI300" s="304" t="str">
        <f t="shared" si="49"/>
        <v>#REF!</v>
      </c>
      <c r="BJ300" s="304" t="str">
        <f t="shared" si="49"/>
        <v>#REF!</v>
      </c>
      <c r="BK300" s="304" t="str">
        <f t="shared" si="49"/>
        <v>#REF!</v>
      </c>
      <c r="BL300" s="304" t="str">
        <f t="shared" si="49"/>
        <v>#REF!</v>
      </c>
      <c r="BM300" s="304" t="str">
        <f t="shared" si="49"/>
        <v>#REF!</v>
      </c>
      <c r="BN300" s="304" t="str">
        <f t="shared" si="49"/>
        <v>#REF!</v>
      </c>
      <c r="BO300" s="304" t="str">
        <f t="shared" si="49"/>
        <v>#REF!</v>
      </c>
      <c r="BP300" s="304" t="str">
        <f t="shared" si="49"/>
        <v>#REF!</v>
      </c>
      <c r="BQ300" s="304" t="str">
        <f t="shared" si="49"/>
        <v>#REF!</v>
      </c>
      <c r="BR300" s="304" t="str">
        <f t="shared" si="49"/>
        <v>#REF!</v>
      </c>
      <c r="BS300" s="304" t="str">
        <f t="shared" si="49"/>
        <v>#REF!</v>
      </c>
      <c r="BT300" s="304" t="str">
        <f t="shared" si="49"/>
        <v>#REF!</v>
      </c>
      <c r="BU300" s="304" t="str">
        <f t="shared" si="49"/>
        <v>#REF!</v>
      </c>
      <c r="BV300" s="304" t="str">
        <f t="shared" si="49"/>
        <v>#REF!</v>
      </c>
      <c r="BW300" s="304" t="str">
        <f t="shared" si="49"/>
        <v>#REF!</v>
      </c>
      <c r="BX300" s="304" t="str">
        <f t="shared" si="49"/>
        <v>#REF!</v>
      </c>
      <c r="BY300" s="304" t="str">
        <f t="shared" si="49"/>
        <v>#REF!</v>
      </c>
      <c r="BZ300" s="304" t="str">
        <f t="shared" si="49"/>
        <v>#REF!</v>
      </c>
      <c r="CA300" s="304" t="str">
        <f t="shared" si="49"/>
        <v>#REF!</v>
      </c>
      <c r="CB300" s="304" t="str">
        <f t="shared" si="49"/>
        <v>#REF!</v>
      </c>
      <c r="CC300" s="304" t="str">
        <f t="shared" si="49"/>
        <v>#REF!</v>
      </c>
      <c r="CD300" s="304" t="str">
        <f t="shared" si="49"/>
        <v>#REF!</v>
      </c>
      <c r="CE300" s="304" t="str">
        <f t="shared" si="49"/>
        <v>#REF!</v>
      </c>
      <c r="CF300" s="305" t="str">
        <f t="shared" si="49"/>
        <v>#REF!</v>
      </c>
      <c r="CG300" s="304" t="str">
        <f t="shared" si="49"/>
        <v>#REF!</v>
      </c>
      <c r="CH300" s="306" t="str">
        <f t="shared" si="49"/>
        <v>#REF!</v>
      </c>
      <c r="CI300" s="306" t="str">
        <f t="shared" si="49"/>
        <v>#REF!</v>
      </c>
      <c r="CJ300" s="306" t="str">
        <f t="shared" si="49"/>
        <v>#REF!</v>
      </c>
      <c r="CK300" s="304" t="str">
        <f t="shared" si="49"/>
        <v>#REF!</v>
      </c>
      <c r="CL300" s="306" t="str">
        <f t="shared" si="49"/>
        <v>#REF!</v>
      </c>
      <c r="CM300" s="306" t="str">
        <f t="shared" si="49"/>
        <v>#REF!</v>
      </c>
      <c r="CN300" s="306" t="str">
        <f t="shared" si="49"/>
        <v>#REF!</v>
      </c>
      <c r="CO300" s="306" t="str">
        <f t="shared" si="49"/>
        <v>#REF!</v>
      </c>
      <c r="CP300" s="306" t="str">
        <f t="shared" si="49"/>
        <v>#REF!</v>
      </c>
      <c r="CQ300" s="307" t="str">
        <f>IFERROR(__xludf.DUMMYFUNCTION("IF(ISBLANK($K300),"""",IF(REGEXMATCH($K300,""Peraturan""),""Ada"",IF(REGEXMATCH($K300,""Rekomendasi""),""Tidak Ada"", $K300)))
"),"Ada")</f>
        <v>Ada</v>
      </c>
      <c r="CR300" s="308" t="str">
        <f t="array" ref="CR300">INDEX(#REF!,MATCH($D300,#REF!,FALSE))</f>
        <v>#REF!</v>
      </c>
      <c r="CS300" s="309"/>
    </row>
    <row r="301">
      <c r="A301" s="334">
        <v>295.0</v>
      </c>
      <c r="B301" s="334">
        <v>1.0</v>
      </c>
      <c r="C301" s="311" t="s">
        <v>4774</v>
      </c>
      <c r="D301" s="312" t="s">
        <v>2973</v>
      </c>
      <c r="E301" s="315">
        <v>45689.0</v>
      </c>
      <c r="F301" s="218" t="str">
        <f t="array" ref="F301">INDEX('Ortala-KabKota'!F$2:F$415,MATCH($D301,'Ortala-KabKota'!$E$2:$E$415,FALSE))</f>
        <v>Napaah/ 081803703708</v>
      </c>
      <c r="G301" s="218" t="str">
        <f t="array" ref="G301">INDEX('Ortala-KabKota'!G$2:G$415,MATCH($D301,'Ortala-KabKota'!$E$2:$E$415,FALSE))</f>
        <v>Jl. Tgh Abdul Karim Kediri Kecamatan Kediri - Lombok Barat 83362</v>
      </c>
      <c r="H301" s="218" t="str">
        <f t="array" ref="H301">INDEX('Ortala-KabKota'!H$2:H$415,MATCH($D301,'Ortala-KabKota'!$E$2:$E$415,FALSE))</f>
        <v>-</v>
      </c>
      <c r="I301" s="218" t="str">
        <f t="array" ref="I301">INDEX('Ortala-KabKota'!I$2:I$415,MATCH($D301,'Ortala-KabKota'!$E$2:$E$415,FALSE))</f>
        <v>0818781222</v>
      </c>
      <c r="J301" s="218" t="str">
        <f t="array" ref="J301">INDEX('Ortala-KabKota'!J$2:J$415,MATCH($D301,'Ortala-KabKota'!$E$2:$E$415,FALSE))</f>
        <v>UPTD PPA</v>
      </c>
      <c r="K301" s="218" t="str">
        <f t="array" ref="K301">INDEX('Ortala-KabKota'!K$2:K$415,MATCH($D301,'Ortala-KabKota'!$E$2:$E$415,FALSE))</f>
        <v>Peraturan Bupati Lombok Barat Nomor 13 Tahun 2020 tentang Pembentukan UPT PPA, Susunan, Rincian Tugas, Fungsi dan Tata Kerja UPT pada Dinas Pengendalian Penduduk, Keluarga Berencana, Pemberdayaan Perempuan dan Perlindungan Anak Kabupaten Lombok Barat</v>
      </c>
      <c r="L301" s="218">
        <f t="array" ref="L301">INDEX('Ortala-KabKota'!L$2:L$415,MATCH($D301,'Ortala-KabKota'!$E$2:$E$415,FALSE))</f>
        <v>2020</v>
      </c>
      <c r="M301" s="218" t="str">
        <f t="array" ref="M301">INDEX('Ortala-KabKota'!M$2:M$415,MATCH($D301,'Ortala-KabKota'!$E$2:$E$415,FALSE))</f>
        <v>B</v>
      </c>
      <c r="N301" s="218" t="str">
        <f t="array" ref="N301">INDEX('Ortala-KabKota'!N$2:N$415,MATCH($D301,'Ortala-KabKota'!$E$2:$E$415,FALSE))</f>
        <v/>
      </c>
      <c r="O301" s="218" t="str">
        <f t="array" ref="O301">INDEX('Ortala-KabKota'!O$2:O$415,MATCH($D301,'Ortala-KabKota'!$E$2:$E$415,FALSE))</f>
        <v>UPTPPALobar@gmail.com</v>
      </c>
      <c r="P301" s="218" t="str">
        <f t="array" ref="P301">INDEX('Ortala-KabKota'!P$2:P$415,MATCH($D301,'Ortala-KabKota'!$E$2:$E$415,FALSE))</f>
        <v/>
      </c>
      <c r="Q301" s="218" t="str">
        <f t="array" ref="Q301">INDEX('Ortala-KabKota'!Q$2:Q$415,MATCH($D301,'Ortala-KabKota'!$E$2:$E$415,FALSE))</f>
        <v>MANDIRI</v>
      </c>
      <c r="R301" s="218" t="str">
        <f t="array" ref="R301">INDEX('Ortala-KabKota'!R$2:R$415,MATCH($D301,'Ortala-KabKota'!$E$2:$E$415,FALSE))</f>
        <v>SEWA/KONTRAK</v>
      </c>
      <c r="S301" s="218" t="str">
        <f t="array" ref="S301">INDEX('Ortala-KabKota'!S$2:S$415,MATCH($D301,'Ortala-KabKota'!$E$2:$E$415,FALSE))</f>
        <v>Sewa</v>
      </c>
      <c r="T301" s="218">
        <f t="array" ref="T301">INDEX('Ortala-KabKota'!T$2:T$415,MATCH($D301,'Ortala-KabKota'!$E$2:$E$415,FALSE))</f>
        <v>1</v>
      </c>
      <c r="U301" s="218">
        <f t="array" ref="U301">INDEX('Ortala-KabKota'!U$2:U$415,MATCH($D301,'Ortala-KabKota'!$E$2:$E$415,FALSE))</f>
        <v>0</v>
      </c>
      <c r="V301" s="218">
        <f t="array" ref="V301">INDEX('Ortala-KabKota'!V$2:V$415,MATCH($D301,'Ortala-KabKota'!$E$2:$E$415,FALSE))</f>
        <v>0</v>
      </c>
      <c r="W301" s="218">
        <f t="array" ref="W301">INDEX('Ortala-KabKota'!W$2:W$415,MATCH($D301,'Ortala-KabKota'!$E$2:$E$415,FALSE))</f>
        <v>1</v>
      </c>
      <c r="X301" s="218">
        <f t="array" ref="X301">INDEX('Ortala-KabKota'!X$2:X$415,MATCH($D301,'Ortala-KabKota'!$E$2:$E$415,FALSE))</f>
        <v>0</v>
      </c>
      <c r="Y301" s="218">
        <f t="array" ref="Y301">INDEX('Ortala-KabKota'!Y$2:Y$415,MATCH($D301,'Ortala-KabKota'!$E$2:$E$415,FALSE))</f>
        <v>0</v>
      </c>
      <c r="Z301" s="218">
        <f t="array" ref="Z301">INDEX('Ortala-KabKota'!Z$2:Z$415,MATCH($D301,'Ortala-KabKota'!$E$2:$E$415,FALSE))</f>
        <v>1</v>
      </c>
      <c r="AA301" s="218">
        <f t="array" ref="AA301">INDEX('Ortala-KabKota'!AA$2:AA$415,MATCH($D301,'Ortala-KabKota'!$E$2:$E$415,FALSE))</f>
        <v>1</v>
      </c>
      <c r="AB301" s="218">
        <f t="array" ref="AB301">INDEX('Ortala-KabKota'!AB$2:AB$415,MATCH($D301,'Ortala-KabKota'!$E$2:$E$415,FALSE))</f>
        <v>0</v>
      </c>
      <c r="AC301" s="218">
        <f t="array" ref="AC301">INDEX('Ortala-KabKota'!AC$2:AC$415,MATCH($D301,'Ortala-KabKota'!$E$2:$E$415,FALSE))</f>
        <v>0</v>
      </c>
      <c r="AD301" s="218" t="str">
        <f t="array" ref="AD301">INDEX('Ortala-KabKota'!AD$2:AD$415,MATCH($D301,'Ortala-KabKota'!$E$2:$E$415,FALSE))</f>
        <v>Mediator Tersertifikasi, Psikolog Klinis dan Ahli Hukum menggunakan tenaga kontrak.</v>
      </c>
      <c r="AE301" s="218">
        <f t="array" ref="AE301">INDEX('Ortala-KabKota'!AE$2:AE$415,MATCH($D301,'Ortala-KabKota'!$E$2:$E$415,FALSE))</f>
        <v>1</v>
      </c>
      <c r="AF301" s="218">
        <f t="array" ref="AF301">INDEX('Ortala-KabKota'!AF$2:AF$415,MATCH($D301,'Ortala-KabKota'!$E$2:$E$415,FALSE))</f>
        <v>1</v>
      </c>
      <c r="AG301" s="218">
        <f t="array" ref="AG301">INDEX('Ortala-KabKota'!AG$2:AG$415,MATCH($D301,'Ortala-KabKota'!$E$2:$E$415,FALSE))</f>
        <v>1</v>
      </c>
      <c r="AH301" s="218">
        <f t="array" ref="AH301">INDEX('Ortala-KabKota'!AH$2:AH$415,MATCH($D301,'Ortala-KabKota'!$E$2:$E$415,FALSE))</f>
        <v>1</v>
      </c>
      <c r="AI301" s="218" t="str">
        <f t="array" ref="AI301">INDEX('Ortala-KabKota'!AI$2:AI$415,MATCH($D301,'Ortala-KabKota'!$E$2:$E$415,FALSE))</f>
        <v>Kelola kasus / Gelar kasus. Pastikan korban mendapat layanan / perlindungan. mengisi Informed consent</v>
      </c>
      <c r="AJ301" s="218">
        <f t="array" ref="AJ301">INDEX('Ortala-KabKota'!AJ$2:AJ$415,MATCH($D301,'Ortala-KabKota'!$E$2:$E$415,FALSE))</f>
        <v>1</v>
      </c>
      <c r="AK301" s="218">
        <f t="array" ref="AK301">INDEX('Ortala-KabKota'!AK$2:AK$415,MATCH($D301,'Ortala-KabKota'!$E$2:$E$415,FALSE))</f>
        <v>1</v>
      </c>
      <c r="AL301" s="218">
        <f t="array" ref="AL301">INDEX('Ortala-KabKota'!AL$2:AL$415,MATCH($D301,'Ortala-KabKota'!$E$2:$E$415,FALSE))</f>
        <v>72</v>
      </c>
      <c r="AM301" s="218" t="str">
        <f t="array" ref="AM301">INDEX('Ortala-KabKota'!AM$2:AM$415,MATCH($D301,'Ortala-KabKota'!$E$2:$E$415,FALSE))</f>
        <v>Kekerasan Seksual</v>
      </c>
      <c r="AN301" s="218" t="str">
        <f t="array" ref="AN301">INDEX('Ortala-KabKota'!AN$2:AN$415,MATCH($D301,'Ortala-KabKota'!$E$2:$E$415,FALSE))</f>
        <v/>
      </c>
      <c r="AO301" s="218" t="str">
        <f t="array" ref="AO301">INDEX('Ortala-KabKota'!AO$2:AO$415,MATCH($D301,'Ortala-KabKota'!$E$2:$E$415,FALSE))</f>
        <v/>
      </c>
      <c r="AP301" s="218" t="str">
        <f t="array" ref="AP301">INDEX('Ortala-KabKota'!AP$2:AP$415,MATCH($D301,'Ortala-KabKota'!$E$2:$E$415,FALSE))</f>
        <v/>
      </c>
      <c r="AQ301" s="218" t="str">
        <f t="array" ref="AQ301">INDEX('Ortala-KabKota'!AQ$2:AQ$415,MATCH($D301,'Ortala-KabKota'!$E$2:$E$415,FALSE))</f>
        <v/>
      </c>
      <c r="AR301" s="218">
        <f t="array" ref="AR301">INDEX('Ortala-KabKota'!AR$2:AR$415,MATCH($D301,'Ortala-KabKota'!$E$2:$E$415,FALSE))</f>
        <v>1</v>
      </c>
      <c r="AS301" s="218" t="str">
        <f t="array" ref="AS301">INDEX('Ortala-KabKota'!AS$2:AS$415,MATCH($D301,'Ortala-KabKota'!$E$2:$E$415,FALSE))</f>
        <v/>
      </c>
      <c r="AT301" s="218" t="str">
        <f t="array" ref="AT301">INDEX('Ortala-KabKota'!AT$2:AT$415,MATCH($D301,'Ortala-KabKota'!$E$2:$E$415,FALSE))</f>
        <v/>
      </c>
      <c r="AU301" s="218" t="str">
        <f t="array" ref="AU301">INDEX('UPTD PPA KabKota'!D$5:D$513,MATCH($D301,'UPTD PPA KabKota'!$C$5:$C$513,FALSE))</f>
        <v/>
      </c>
      <c r="AV301" s="218" t="str">
        <f t="array" ref="AV301">INDEX('UPTD PPA KabKota'!E$5:E$513,MATCH($D301,'UPTD PPA KabKota'!$C$5:$C$513,FALSE))</f>
        <v/>
      </c>
      <c r="AW301" s="218" t="str">
        <f t="array" ref="AW301">INDEX('UPTD PPA KabKota'!F$5:F$513,MATCH($D301,'UPTD PPA KabKota'!$C$5:$C$513,FALSE))</f>
        <v/>
      </c>
      <c r="AX301" s="218" t="str">
        <f t="array" ref="AX301">INDEX('UPTD PPA KabKota'!G$5:G$513,MATCH($D301,'UPTD PPA KabKota'!$C$5:$C$513,FALSE))</f>
        <v/>
      </c>
      <c r="AY301" s="218" t="str">
        <f t="array" ref="AY301">INDEX('UPTD PPA KabKota'!H$5:H$513,MATCH($D301,'UPTD PPA KabKota'!$C$5:$C$513,FALSE))</f>
        <v/>
      </c>
      <c r="AZ301" s="218" t="str">
        <f t="array" ref="AZ301">INDEX('UPTD PPA KabKota'!I$5:I$513,MATCH($D301,'UPTD PPA KabKota'!$C$5:$C$513,FALSE))</f>
        <v>Peraturan Bupati Lombok Barat Nomor 13 Tahun 2020 tentang Pembentukan UPT PPA, Susunan, Rincian Tugas, Fungsi dan Tata Kerja UPT pada Dinas Pengendalian Penduduk, Keluarga Berencana, Pemberdayaan Perempuan dan Perlindungan Anak Kabupaten Lombok Barat</v>
      </c>
      <c r="BA301" s="218">
        <f t="array" ref="BA301">INDEX('UPTD PPA KabKota'!J$5:J$513,MATCH($D301,'UPTD PPA KabKota'!$C$5:$C$513,FALSE))</f>
        <v>2020</v>
      </c>
      <c r="BB301" s="218" t="str">
        <f t="array" ref="BB301">INDEX('UPTD PPA KabKota'!K$5:K$513,MATCH($D301,'UPTD PPA KabKota'!$C$5:$C$513,FALSE))</f>
        <v>Tidak ada informasi di Perkada</v>
      </c>
      <c r="BC301" s="218" t="str">
        <f t="array" ref="BC301">INDEX('UPTD PPA KabKota'!L$5:L$513,MATCH($D301,'UPTD PPA KabKota'!$C$5:$C$513,FALSE))</f>
        <v/>
      </c>
      <c r="BD301" s="218" t="str">
        <f t="array" ref="BD301">INDEX('UPTD PPA KabKota'!M$5:M$513,MATCH($D301,'UPTD PPA KabKota'!$C$5:$C$513,FALSE))</f>
        <v/>
      </c>
      <c r="BE301" s="218" t="str">
        <f t="array" ref="BE301">INDEX('UPTD PPA KabKota'!N$5:N$513,MATCH($D301,'UPTD PPA KabKota'!$C$5:$C$513,FALSE))</f>
        <v/>
      </c>
      <c r="BF301" s="218" t="str">
        <f t="array" ref="BF301">INDEX('UPTD PPA KabKota'!O$5:O$513,MATCH($D301,'UPTD PPA KabKota'!$C$5:$C$513,FALSE))</f>
        <v/>
      </c>
      <c r="BG301" s="218" t="str">
        <f t="array" ref="BG301">INDEX('UPTD PPA KabKota'!P$5:P$513,MATCH($D301,'UPTD PPA KabKota'!$C$5:$C$513,FALSE))</f>
        <v/>
      </c>
      <c r="BH301" s="218" t="str">
        <f t="array" ref="BH301">INDEX('UPTD PPA KabKota'!Q$5:Q$513,MATCH($D301,'UPTD PPA KabKota'!$C$5:$C$513,FALSE))</f>
        <v/>
      </c>
      <c r="BI301" s="218" t="str">
        <f t="array" ref="BI301">INDEX('UPTD PPA KabKota'!R$5:R$513,MATCH($D301,'UPTD PPA KabKota'!$C$5:$C$513,FALSE))</f>
        <v/>
      </c>
      <c r="BJ301" s="218" t="str">
        <f t="array" ref="BJ301">INDEX('UPTD PPA KabKota'!S$5:S$513,MATCH($D301,'UPTD PPA KabKota'!$C$5:$C$513,FALSE))</f>
        <v/>
      </c>
      <c r="BK301" s="218" t="str">
        <f t="array" ref="BK301">INDEX('UPTD PPA KabKota'!T$5:T$513,MATCH($D301,'UPTD PPA KabKota'!$C$5:$C$513,FALSE))</f>
        <v/>
      </c>
      <c r="BL301" s="218" t="str">
        <f t="array" ref="BL301">INDEX('UPTD PPA KabKota'!U$5:U$513,MATCH($D301,'UPTD PPA KabKota'!$C$5:$C$513,FALSE))</f>
        <v/>
      </c>
      <c r="BM301" s="218" t="str">
        <f t="array" ref="BM301">INDEX('UPTD PPA KabKota'!V$5:V$513,MATCH($D301,'UPTD PPA KabKota'!$C$5:$C$513,FALSE))</f>
        <v/>
      </c>
      <c r="BN301" s="218" t="str">
        <f t="array" ref="BN301">INDEX('UPTD PPA KabKota'!W$5:W$513,MATCH($D301,'UPTD PPA KabKota'!$C$5:$C$513,FALSE))</f>
        <v/>
      </c>
      <c r="BO301" s="218" t="str">
        <f t="array" ref="BO301">INDEX('UPTD PPA KabKota'!X$5:X$513,MATCH($D301,'UPTD PPA KabKota'!$C$5:$C$513,FALSE))</f>
        <v/>
      </c>
      <c r="BP301" s="218" t="str">
        <f t="array" ref="BP301">INDEX('UPTD PPA KabKota'!Y$5:Y$513,MATCH($D301,'UPTD PPA KabKota'!$C$5:$C$513,FALSE))</f>
        <v/>
      </c>
      <c r="BQ301" s="218" t="str">
        <f t="array" ref="BQ301">INDEX('UPTD PPA KabKota'!Z$5:Z$513,MATCH($D301,'UPTD PPA KabKota'!$C$5:$C$513,FALSE))</f>
        <v/>
      </c>
      <c r="BR301" s="218" t="str">
        <f t="array" ref="BR301">INDEX('UPTD PPA KabKota'!AA$5:AA$513,MATCH($D301,'UPTD PPA KabKota'!$C$5:$C$513,FALSE))</f>
        <v/>
      </c>
      <c r="BS301" s="218" t="str">
        <f t="array" ref="BS301">INDEX('UPTD PPA KabKota'!AB$5:AB$513,MATCH($D301,'UPTD PPA KabKota'!$C$5:$C$513,FALSE))</f>
        <v/>
      </c>
      <c r="BT301" s="218" t="str">
        <f t="array" ref="BT301">INDEX('UPTD PPA KabKota'!AC$5:AC$513,MATCH($D301,'UPTD PPA KabKota'!$C$5:$C$513,FALSE))</f>
        <v/>
      </c>
      <c r="BU301" s="218" t="str">
        <f t="array" ref="BU301">INDEX('UPTD PPA KabKota'!AD$5:AD$513,MATCH($D301,'UPTD PPA KabKota'!$C$5:$C$513,FALSE))</f>
        <v/>
      </c>
      <c r="BV301" s="218" t="str">
        <f t="array" ref="BV301">INDEX('UPTD PPA KabKota'!AE$5:AE$513,MATCH($D301,'UPTD PPA KabKota'!$C$5:$C$513,FALSE))</f>
        <v/>
      </c>
      <c r="BW301" s="218" t="str">
        <f t="array" ref="BW301">INDEX('UPTD PPA KabKota'!AF$5:AF$513,MATCH($D301,'UPTD PPA KabKota'!$C$5:$C$513,FALSE))</f>
        <v/>
      </c>
      <c r="BX301" s="218" t="str">
        <f t="array" ref="BX301">INDEX('UPTD PPA KabKota'!AG$5:AG$513,MATCH($D301,'UPTD PPA KabKota'!$C$5:$C$513,FALSE))</f>
        <v/>
      </c>
      <c r="BY301" s="218" t="str">
        <f t="array" ref="BY301">INDEX('UPTD PPA KabKota'!AH$5:AH$513,MATCH($D301,'UPTD PPA KabKota'!$C$5:$C$513,FALSE))</f>
        <v/>
      </c>
      <c r="BZ301" s="218" t="str">
        <f t="array" ref="BZ301">INDEX('UPTD PPA KabKota'!AI$5:AI$513,MATCH($D301,'UPTD PPA KabKota'!$C$5:$C$513,FALSE))</f>
        <v/>
      </c>
      <c r="CA301" s="218" t="str">
        <f t="array" ref="CA301">INDEX('UPTD PPA KabKota'!AJ$5:AJ$513,MATCH($D301,'UPTD PPA KabKota'!$C$5:$C$513,FALSE))</f>
        <v/>
      </c>
      <c r="CB301" s="218" t="str">
        <f t="array" ref="CB301">INDEX('UPTD PPA KabKota'!AK$5:AK$513,MATCH($D301,'UPTD PPA KabKota'!$C$5:$C$513,FALSE))</f>
        <v/>
      </c>
      <c r="CC301" s="218" t="str">
        <f t="array" ref="CC301">INDEX('UPTD PPA KabKota'!AL$5:AL$513,MATCH($D301,'UPTD PPA KabKota'!$C$5:$C$513,FALSE))</f>
        <v/>
      </c>
      <c r="CD301" s="218" t="str">
        <f t="array" ref="CD301">INDEX('UPTD PPA KabKota'!AM$5:AM$513,MATCH($D301,'UPTD PPA KabKota'!$C$5:$C$513,FALSE))</f>
        <v/>
      </c>
      <c r="CE301" s="218" t="str">
        <f t="array" ref="CE301">INDEX('UPTD PPA KabKota'!AN$5:AN$513,MATCH($D301,'UPTD PPA KabKota'!$C$5:$C$513,FALSE))</f>
        <v/>
      </c>
      <c r="CF301" s="218" t="str">
        <f t="array" ref="CF301">INDEX('UPTD PPA KabKota'!AO$5:AO$513,MATCH($D301,'UPTD PPA KabKota'!$C$5:$C$513,FALSE))</f>
        <v/>
      </c>
      <c r="CG301" s="218" t="str">
        <f t="array" ref="CG301">INDEX('UPTD PPA KabKota'!AP$5:AP$513,MATCH($D301,'UPTD PPA KabKota'!$C$5:$C$513,FALSE))</f>
        <v/>
      </c>
      <c r="CH301" s="218" t="str">
        <f t="array" ref="CH301">INDEX('UPTD PPA KabKota'!AQ$5:AQ$513,MATCH($D301,'UPTD PPA KabKota'!$C$5:$C$513,FALSE))</f>
        <v/>
      </c>
      <c r="CI301" s="218" t="str">
        <f t="array" ref="CI301">INDEX('UPTD PPA KabKota'!AR$5:AR$513,MATCH($D301,'UPTD PPA KabKota'!$C$5:$C$513,FALSE))</f>
        <v/>
      </c>
      <c r="CJ301" s="218" t="str">
        <f t="array" ref="CJ301">INDEX('UPTD PPA KabKota'!AS$5:AS$513,MATCH($D301,'UPTD PPA KabKota'!$C$5:$C$513,FALSE))</f>
        <v/>
      </c>
      <c r="CK301" s="218" t="str">
        <f t="array" ref="CK301">INDEX('UPTD PPA KabKota'!AT$5:AT$513,MATCH($D301,'UPTD PPA KabKota'!$C$5:$C$513,FALSE))</f>
        <v/>
      </c>
      <c r="CL301" s="218" t="str">
        <f t="array" ref="CL301">INDEX('UPTD PPA KabKota'!AU$5:AU$513,MATCH($D301,'UPTD PPA KabKota'!$C$5:$C$513,FALSE))</f>
        <v/>
      </c>
      <c r="CM301" s="218" t="str">
        <f t="array" ref="CM301">INDEX('UPTD PPA KabKota'!AV$5:AV$513,MATCH($D301,'UPTD PPA KabKota'!$C$5:$C$513,FALSE))</f>
        <v/>
      </c>
      <c r="CN301" s="218" t="str">
        <f t="array" ref="CN301">INDEX('UPTD PPA KabKota'!AW$5:AW$513,MATCH($D301,'UPTD PPA KabKota'!$C$5:$C$513,FALSE))</f>
        <v/>
      </c>
      <c r="CO301" s="218" t="str">
        <f t="array" ref="CO301">INDEX('UPTD PPA KabKota'!AX$5:AX$513,MATCH($D301,'UPTD PPA KabKota'!$C$5:$C$513,FALSE))</f>
        <v/>
      </c>
      <c r="CP301" s="218" t="str">
        <f t="array" ref="CP301">INDEX('UPTD PPA KabKota'!AY$5:AY$513,MATCH($D301,'UPTD PPA KabKota'!$C$5:$C$513,FALSE))</f>
        <v/>
      </c>
      <c r="CQ301" s="209" t="str">
        <f>IFERROR(__xludf.DUMMYFUNCTION("IF(ISBLANK($K301),"""",IF(REGEXMATCH($K301,""Peraturan""),""Ada"",IF(REGEXMATCH($K301,""Rekomendasi""),""Tidak Ada"", $K301)))
"),"Ada")</f>
        <v>Ada</v>
      </c>
      <c r="CR301" s="209" t="str">
        <f t="array" ref="CR301">index('UPTD PPA KabKota'!$BI$5:$BI$513,match($D301,'UPTD PPA KabKota'!$C$5:$C$513,false))</f>
        <v>Ada</v>
      </c>
      <c r="CS301" s="314" t="str">
        <f t="shared" ref="CS301:CS309" si="50">IFS(CQ301="Ada","Ada",CR301="Ada","Ada",CR301="Tidak Ada","Tidak Ada")</f>
        <v>Ada</v>
      </c>
    </row>
    <row r="302">
      <c r="A302" s="334">
        <v>296.0</v>
      </c>
      <c r="B302" s="334">
        <v>2.0</v>
      </c>
      <c r="C302" s="311" t="s">
        <v>4774</v>
      </c>
      <c r="D302" s="312" t="s">
        <v>2930</v>
      </c>
      <c r="E302" s="315">
        <v>45748.0</v>
      </c>
      <c r="F302" s="218" t="str">
        <f t="array" ref="F302">INDEX('Ortala-KabKota'!F$2:F$415,MATCH($D302,'Ortala-KabKota'!$E$2:$E$415,FALSE))</f>
        <v>Baiq Indria Purnawati/ 081917996633</v>
      </c>
      <c r="G302" s="218" t="str">
        <f t="array" ref="G302">INDEX('Ortala-KabKota'!G$2:G$415,MATCH($D302,'Ortala-KabKota'!$E$2:$E$415,FALSE))</f>
        <v>Jl. Basuki Rahmad no. 4 Praya Lombok Tengah</v>
      </c>
      <c r="H302" s="218" t="str">
        <f t="array" ref="H302">INDEX('Ortala-KabKota'!H$2:H$415,MATCH($D302,'Ortala-KabKota'!$E$2:$E$415,FALSE))</f>
        <v>-</v>
      </c>
      <c r="I302" s="218" t="str">
        <f t="array" ref="I302">INDEX('Ortala-KabKota'!I$2:I$415,MATCH($D302,'Ortala-KabKota'!$E$2:$E$415,FALSE))</f>
        <v>087722211343</v>
      </c>
      <c r="J302" s="218" t="str">
        <f t="array" ref="J302">INDEX('Ortala-KabKota'!J$2:J$415,MATCH($D302,'Ortala-KabKota'!$E$2:$E$415,FALSE))</f>
        <v>UPTD PPA</v>
      </c>
      <c r="K302" s="218" t="str">
        <f t="array" ref="K302">INDEX('Ortala-KabKota'!K$2:K$415,MATCH($D302,'Ortala-KabKota'!$E$2:$E$415,FALSE))</f>
        <v>Peraturan Bupati Lombok Tengah Nomor 64 Tahun 2021</v>
      </c>
      <c r="L302" s="218">
        <f t="array" ref="L302">INDEX('Ortala-KabKota'!L$2:L$415,MATCH($D302,'Ortala-KabKota'!$E$2:$E$415,FALSE))</f>
        <v>2021</v>
      </c>
      <c r="M302" s="218" t="str">
        <f t="array" ref="M302">INDEX('Ortala-KabKota'!M$2:M$415,MATCH($D302,'Ortala-KabKota'!$E$2:$E$415,FALSE))</f>
        <v>A</v>
      </c>
      <c r="N302" s="218" t="str">
        <f t="array" ref="N302">INDEX('Ortala-KabKota'!N$2:N$415,MATCH($D302,'Ortala-KabKota'!$E$2:$E$415,FALSE))</f>
        <v/>
      </c>
      <c r="O302" s="218" t="str">
        <f t="array" ref="O302">INDEX('Ortala-KabKota'!O$2:O$415,MATCH($D302,'Ortala-KabKota'!$E$2:$E$415,FALSE))</f>
        <v>uptdppaltg@gmail.com</v>
      </c>
      <c r="P302" s="218" t="str">
        <f t="array" ref="P302">INDEX('Ortala-KabKota'!P$2:P$415,MATCH($D302,'Ortala-KabKota'!$E$2:$E$415,FALSE))</f>
        <v/>
      </c>
      <c r="Q302" s="218" t="str">
        <f t="array" ref="Q302">INDEX('Ortala-KabKota'!Q$2:Q$415,MATCH($D302,'Ortala-KabKota'!$E$2:$E$415,FALSE))</f>
        <v>MANDIRI</v>
      </c>
      <c r="R302" s="218" t="str">
        <f t="array" ref="R302">INDEX('Ortala-KabKota'!R$2:R$415,MATCH($D302,'Ortala-KabKota'!$E$2:$E$415,FALSE))</f>
        <v>TIDAK PUNYA</v>
      </c>
      <c r="S302" s="218" t="str">
        <f t="array" ref="S302">INDEX('Ortala-KabKota'!S$2:S$415,MATCH($D302,'Ortala-KabKota'!$E$2:$E$415,FALSE))</f>
        <v>Tidak Ada</v>
      </c>
      <c r="T302" s="218">
        <f t="array" ref="T302">INDEX('Ortala-KabKota'!T$2:T$415,MATCH($D302,'Ortala-KabKota'!$E$2:$E$415,FALSE))</f>
        <v>0</v>
      </c>
      <c r="U302" s="218">
        <f t="array" ref="U302">INDEX('Ortala-KabKota'!U$2:U$415,MATCH($D302,'Ortala-KabKota'!$E$2:$E$415,FALSE))</f>
        <v>0</v>
      </c>
      <c r="V302" s="218">
        <f t="array" ref="V302">INDEX('Ortala-KabKota'!V$2:V$415,MATCH($D302,'Ortala-KabKota'!$E$2:$E$415,FALSE))</f>
        <v>0</v>
      </c>
      <c r="W302" s="218">
        <f t="array" ref="W302">INDEX('Ortala-KabKota'!W$2:W$415,MATCH($D302,'Ortala-KabKota'!$E$2:$E$415,FALSE))</f>
        <v>1</v>
      </c>
      <c r="X302" s="218">
        <f t="array" ref="X302">INDEX('Ortala-KabKota'!X$2:X$415,MATCH($D302,'Ortala-KabKota'!$E$2:$E$415,FALSE))</f>
        <v>1</v>
      </c>
      <c r="Y302" s="218">
        <f t="array" ref="Y302">INDEX('Ortala-KabKota'!Y$2:Y$415,MATCH($D302,'Ortala-KabKota'!$E$2:$E$415,FALSE))</f>
        <v>0</v>
      </c>
      <c r="Z302" s="218">
        <f t="array" ref="Z302">INDEX('Ortala-KabKota'!Z$2:Z$415,MATCH($D302,'Ortala-KabKota'!$E$2:$E$415,FALSE))</f>
        <v>0</v>
      </c>
      <c r="AA302" s="218">
        <f t="array" ref="AA302">INDEX('Ortala-KabKota'!AA$2:AA$415,MATCH($D302,'Ortala-KabKota'!$E$2:$E$415,FALSE))</f>
        <v>0</v>
      </c>
      <c r="AB302" s="218">
        <f t="array" ref="AB302">INDEX('Ortala-KabKota'!AB$2:AB$415,MATCH($D302,'Ortala-KabKota'!$E$2:$E$415,FALSE))</f>
        <v>1</v>
      </c>
      <c r="AC302" s="218">
        <f t="array" ref="AC302">INDEX('Ortala-KabKota'!AC$2:AC$415,MATCH($D302,'Ortala-KabKota'!$E$2:$E$415,FALSE))</f>
        <v>0</v>
      </c>
      <c r="AD302" s="218" t="str">
        <f t="array" ref="AD302">INDEX('Ortala-KabKota'!AD$2:AD$415,MATCH($D302,'Ortala-KabKota'!$E$2:$E$415,FALSE))</f>
        <v/>
      </c>
      <c r="AE302" s="218">
        <f t="array" ref="AE302">INDEX('Ortala-KabKota'!AE$2:AE$415,MATCH($D302,'Ortala-KabKota'!$E$2:$E$415,FALSE))</f>
        <v>1</v>
      </c>
      <c r="AF302" s="218">
        <f t="array" ref="AF302">INDEX('Ortala-KabKota'!AF$2:AF$415,MATCH($D302,'Ortala-KabKota'!$E$2:$E$415,FALSE))</f>
        <v>1</v>
      </c>
      <c r="AG302" s="218">
        <f t="array" ref="AG302">INDEX('Ortala-KabKota'!AG$2:AG$415,MATCH($D302,'Ortala-KabKota'!$E$2:$E$415,FALSE))</f>
        <v>1</v>
      </c>
      <c r="AH302" s="218">
        <f t="array" ref="AH302">INDEX('Ortala-KabKota'!AH$2:AH$415,MATCH($D302,'Ortala-KabKota'!$E$2:$E$415,FALSE))</f>
        <v>0</v>
      </c>
      <c r="AI302" s="218" t="str">
        <f t="array" ref="AI302">INDEX('Ortala-KabKota'!AI$2:AI$415,MATCH($D302,'Ortala-KabKota'!$E$2:$E$415,FALSE))</f>
        <v>Tidak Ada</v>
      </c>
      <c r="AJ302" s="218">
        <f t="array" ref="AJ302">INDEX('Ortala-KabKota'!AJ$2:AJ$415,MATCH($D302,'Ortala-KabKota'!$E$2:$E$415,FALSE))</f>
        <v>1</v>
      </c>
      <c r="AK302" s="218">
        <f t="array" ref="AK302">INDEX('Ortala-KabKota'!AK$2:AK$415,MATCH($D302,'Ortala-KabKota'!$E$2:$E$415,FALSE))</f>
        <v>1</v>
      </c>
      <c r="AL302" s="218">
        <f t="array" ref="AL302">INDEX('Ortala-KabKota'!AL$2:AL$415,MATCH($D302,'Ortala-KabKota'!$E$2:$E$415,FALSE))</f>
        <v>57</v>
      </c>
      <c r="AM302" s="218" t="str">
        <f t="array" ref="AM302">INDEX('Ortala-KabKota'!AM$2:AM$415,MATCH($D302,'Ortala-KabKota'!$E$2:$E$415,FALSE))</f>
        <v>Pernikahan Anak</v>
      </c>
      <c r="AN302" s="218" t="str">
        <f t="array" ref="AN302">INDEX('Ortala-KabKota'!AN$2:AN$415,MATCH($D302,'Ortala-KabKota'!$E$2:$E$415,FALSE))</f>
        <v/>
      </c>
      <c r="AO302" s="218" t="str">
        <f t="array" ref="AO302">INDEX('Ortala-KabKota'!AO$2:AO$415,MATCH($D302,'Ortala-KabKota'!$E$2:$E$415,FALSE))</f>
        <v/>
      </c>
      <c r="AP302" s="218" t="str">
        <f t="array" ref="AP302">INDEX('Ortala-KabKota'!AP$2:AP$415,MATCH($D302,'Ortala-KabKota'!$E$2:$E$415,FALSE))</f>
        <v/>
      </c>
      <c r="AQ302" s="218" t="str">
        <f t="array" ref="AQ302">INDEX('Ortala-KabKota'!AQ$2:AQ$415,MATCH($D302,'Ortala-KabKota'!$E$2:$E$415,FALSE))</f>
        <v/>
      </c>
      <c r="AR302" s="218" t="str">
        <f t="array" ref="AR302">INDEX('Ortala-KabKota'!AR$2:AR$415,MATCH($D302,'Ortala-KabKota'!$E$2:$E$415,FALSE))</f>
        <v/>
      </c>
      <c r="AS302" s="218">
        <f t="array" ref="AS302">INDEX('Ortala-KabKota'!AS$2:AS$415,MATCH($D302,'Ortala-KabKota'!$E$2:$E$415,FALSE))</f>
        <v>1</v>
      </c>
      <c r="AT302" s="218" t="str">
        <f t="array" ref="AT302">INDEX('Ortala-KabKota'!AT$2:AT$415,MATCH($D302,'Ortala-KabKota'!$E$2:$E$415,FALSE))</f>
        <v/>
      </c>
      <c r="AU302" s="218" t="str">
        <f t="array" ref="AU302">INDEX('UPTD PPA KabKota'!D$5:D$513,MATCH($D302,'UPTD PPA KabKota'!$C$5:$C$513,FALSE))</f>
        <v>Baiq Indria Purnawati, ST</v>
      </c>
      <c r="AV302" s="218" t="str">
        <f t="array" ref="AV302">INDEX('UPTD PPA KabKota'!E$5:E$513,MATCH($D302,'UPTD PPA KabKota'!$C$5:$C$513,FALSE))</f>
        <v>Jalan Basukirahmat no 4 Praya</v>
      </c>
      <c r="AW302" s="218" t="str">
        <f t="array" ref="AW302">INDEX('UPTD PPA KabKota'!F$5:F$513,MATCH($D302,'UPTD PPA KabKota'!$C$5:$C$513,FALSE))</f>
        <v>Tidak ada</v>
      </c>
      <c r="AX302" s="218" t="str">
        <f t="array" ref="AX302">INDEX('UPTD PPA KabKota'!G$5:G$513,MATCH($D302,'UPTD PPA KabKota'!$C$5:$C$513,FALSE))</f>
        <v>0819-1799-6633</v>
      </c>
      <c r="AY302" s="218" t="str">
        <f t="array" ref="AY302">INDEX('UPTD PPA KabKota'!H$5:H$513,MATCH($D302,'UPTD PPA KabKota'!$C$5:$C$513,FALSE))</f>
        <v>UPTD PPA</v>
      </c>
      <c r="AZ302" s="218" t="str">
        <f t="array" ref="AZ302">INDEX('UPTD PPA KabKota'!I$5:I$513,MATCH($D302,'UPTD PPA KabKota'!$C$5:$C$513,FALSE))</f>
        <v>Peraturan Bupati Lombok Tengah Nomor 64 Tahun 2021</v>
      </c>
      <c r="BA302" s="218">
        <f t="array" ref="BA302">INDEX('UPTD PPA KabKota'!J$5:J$513,MATCH($D302,'UPTD PPA KabKota'!$C$5:$C$513,FALSE))</f>
        <v>2021</v>
      </c>
      <c r="BB302" s="218" t="str">
        <f t="array" ref="BB302">INDEX('UPTD PPA KabKota'!K$5:K$513,MATCH($D302,'UPTD PPA KabKota'!$C$5:$C$513,FALSE))</f>
        <v>A</v>
      </c>
      <c r="BC302" s="218" t="str">
        <f t="array" ref="BC302">INDEX('UPTD PPA KabKota'!L$5:L$513,MATCH($D302,'UPTD PPA KabKota'!$C$5:$C$513,FALSE))</f>
        <v>0819-1799-6633</v>
      </c>
      <c r="BD302" s="218" t="str">
        <f t="array" ref="BD302">INDEX('UPTD PPA KabKota'!M$5:M$513,MATCH($D302,'UPTD PPA KabKota'!$C$5:$C$513,FALSE))</f>
        <v>bq.indriapurnawati@gmail.com</v>
      </c>
      <c r="BE302" s="218" t="str">
        <f t="array" ref="BE302">INDEX('UPTD PPA KabKota'!N$5:N$513,MATCH($D302,'UPTD PPA KabKota'!$C$5:$C$513,FALSE))</f>
        <v>
1. Kepala UPTD PPA
2. Kasubbag TU UPTD PPA
3. Pengelola Pemberdayaan Perempuan dan Perlindungan Anak
4. Pengadministrasi Umum"</v>
      </c>
      <c r="BF302" s="218" t="str">
        <f t="array" ref="BF302">INDEX('UPTD PPA KabKota'!O$5:O$513,MATCH($D302,'UPTD PPA KabKota'!$C$5:$C$513,FALSE))</f>
        <v>Mandiri</v>
      </c>
      <c r="BG302" s="218" t="str">
        <f t="array" ref="BG302">INDEX('UPTD PPA KabKota'!P$5:P$513,MATCH($D302,'UPTD PPA KabKota'!$C$5:$C$513,FALSE))</f>
        <v>Tidak Punya</v>
      </c>
      <c r="BH302" s="218" t="str">
        <f t="array" ref="BH302">INDEX('UPTD PPA KabKota'!Q$5:Q$513,MATCH($D302,'UPTD PPA KabKota'!$C$5:$C$513,FALSE))</f>
        <v/>
      </c>
      <c r="BI302" s="218" t="str">
        <f t="array" ref="BI302">INDEX('UPTD PPA KabKota'!R$5:R$513,MATCH($D302,'UPTD PPA KabKota'!$C$5:$C$513,FALSE))</f>
        <v>Ada</v>
      </c>
      <c r="BJ302" s="218" t="str">
        <f t="array" ref="BJ302">INDEX('UPTD PPA KabKota'!S$5:S$513,MATCH($D302,'UPTD PPA KabKota'!$C$5:$C$513,FALSE))</f>
        <v>Tidak Ada</v>
      </c>
      <c r="BK302" s="218" t="str">
        <f t="array" ref="BK302">INDEX('UPTD PPA KabKota'!T$5:T$513,MATCH($D302,'UPTD PPA KabKota'!$C$5:$C$513,FALSE))</f>
        <v>Tidak Ada</v>
      </c>
      <c r="BL302" s="218" t="str">
        <f t="array" ref="BL302">INDEX('UPTD PPA KabKota'!U$5:U$513,MATCH($D302,'UPTD PPA KabKota'!$C$5:$C$513,FALSE))</f>
        <v>Ada</v>
      </c>
      <c r="BM302" s="218" t="str">
        <f t="array" ref="BM302">INDEX('UPTD PPA KabKota'!V$5:V$513,MATCH($D302,'UPTD PPA KabKota'!$C$5:$C$513,FALSE))</f>
        <v>Tidak Ada</v>
      </c>
      <c r="BN302" s="218" t="str">
        <f t="array" ref="BN302">INDEX('UPTD PPA KabKota'!W$5:W$513,MATCH($D302,'UPTD PPA KabKota'!$C$5:$C$513,FALSE))</f>
        <v>Ada</v>
      </c>
      <c r="BO302" s="218" t="str">
        <f t="array" ref="BO302">INDEX('UPTD PPA KabKota'!X$5:X$513,MATCH($D302,'UPTD PPA KabKota'!$C$5:$C$513,FALSE))</f>
        <v>Ada</v>
      </c>
      <c r="BP302" s="218" t="str">
        <f t="array" ref="BP302">INDEX('UPTD PPA KabKota'!Y$5:Y$513,MATCH($D302,'UPTD PPA KabKota'!$C$5:$C$513,FALSE))</f>
        <v>Ada</v>
      </c>
      <c r="BQ302" s="218" t="str">
        <f t="array" ref="BQ302">INDEX('UPTD PPA KabKota'!Z$5:Z$513,MATCH($D302,'UPTD PPA KabKota'!$C$5:$C$513,FALSE))</f>
        <v>Ada</v>
      </c>
      <c r="BR302" s="218" t="str">
        <f t="array" ref="BR302">INDEX('UPTD PPA KabKota'!AA$5:AA$513,MATCH($D302,'UPTD PPA KabKota'!$C$5:$C$513,FALSE))</f>
        <v>Tidak Ada</v>
      </c>
      <c r="BS302" s="218" t="str">
        <f t="array" ref="BS302">INDEX('UPTD PPA KabKota'!AB$5:AB$513,MATCH($D302,'UPTD PPA KabKota'!$C$5:$C$513,FALSE))</f>
        <v>Tidak Ada</v>
      </c>
      <c r="BT302" s="218" t="str">
        <f t="array" ref="BT302">INDEX('UPTD PPA KabKota'!AC$5:AC$513,MATCH($D302,'UPTD PPA KabKota'!$C$5:$C$513,FALSE))</f>
        <v>Sudah</v>
      </c>
      <c r="BU302" s="218" t="str">
        <f t="array" ref="BU302">INDEX('UPTD PPA KabKota'!AD$5:AD$513,MATCH($D302,'UPTD PPA KabKota'!$C$5:$C$513,FALSE))</f>
        <v>Sudah</v>
      </c>
      <c r="BV302" s="218" t="str">
        <f t="array" ref="BV302">INDEX('UPTD PPA KabKota'!AE$5:AE$513,MATCH($D302,'UPTD PPA KabKota'!$C$5:$C$513,FALSE))</f>
        <v>Belum</v>
      </c>
      <c r="BW302" s="218" t="str">
        <f t="array" ref="BW302">INDEX('UPTD PPA KabKota'!AF$5:AF$513,MATCH($D302,'UPTD PPA KabKota'!$C$5:$C$513,FALSE))</f>
        <v>Sudah</v>
      </c>
      <c r="BX302" s="218" t="str">
        <f t="array" ref="BX302">INDEX('UPTD PPA KabKota'!AG$5:AG$513,MATCH($D302,'UPTD PPA KabKota'!$C$5:$C$513,FALSE))</f>
        <v>Belum</v>
      </c>
      <c r="BY302" s="218" t="str">
        <f t="array" ref="BY302">INDEX('UPTD PPA KabKota'!AH$5:AH$513,MATCH($D302,'UPTD PPA KabKota'!$C$5:$C$513,FALSE))</f>
        <v>Sudah</v>
      </c>
      <c r="BZ302" s="218" t="str">
        <f t="array" ref="BZ302">INDEX('UPTD PPA KabKota'!AI$5:AI$513,MATCH($D302,'UPTD PPA KabKota'!$C$5:$C$513,FALSE))</f>
        <v>Belum</v>
      </c>
      <c r="CA302" s="218" t="str">
        <f t="array" ref="CA302">INDEX('UPTD PPA KabKota'!AJ$5:AJ$513,MATCH($D302,'UPTD PPA KabKota'!$C$5:$C$513,FALSE))</f>
        <v>Sudah</v>
      </c>
      <c r="CB302" s="218" t="str">
        <f t="array" ref="CB302">INDEX('UPTD PPA KabKota'!AK$5:AK$513,MATCH($D302,'UPTD PPA KabKota'!$C$5:$C$513,FALSE))</f>
        <v>Belum</v>
      </c>
      <c r="CC302" s="218" t="str">
        <f t="array" ref="CC302">INDEX('UPTD PPA KabKota'!AL$5:AL$513,MATCH($D302,'UPTD PPA KabKota'!$C$5:$C$513,FALSE))</f>
        <v>Sudah</v>
      </c>
      <c r="CD302" s="218" t="str">
        <f t="array" ref="CD302">INDEX('UPTD PPA KabKota'!AM$5:AM$513,MATCH($D302,'UPTD PPA KabKota'!$C$5:$C$513,FALSE))</f>
        <v>Sudah</v>
      </c>
      <c r="CE302" s="218" t="str">
        <f t="array" ref="CE302">INDEX('UPTD PPA KabKota'!AN$5:AN$513,MATCH($D302,'UPTD PPA KabKota'!$C$5:$C$513,FALSE))</f>
        <v/>
      </c>
      <c r="CF302" s="218">
        <f t="array" ref="CF302">INDEX('UPTD PPA KabKota'!AO$5:AO$513,MATCH($D302,'UPTD PPA KabKota'!$C$5:$C$513,FALSE))</f>
        <v>77</v>
      </c>
      <c r="CG302" s="218" t="str">
        <f t="array" ref="CG302">INDEX('UPTD PPA KabKota'!AP$5:AP$513,MATCH($D302,'UPTD PPA KabKota'!$C$5:$C$513,FALSE))</f>
        <v>Kekerasan Terhadap Anak</v>
      </c>
      <c r="CH302" s="218" t="str">
        <f t="array" ref="CH302">INDEX('UPTD PPA KabKota'!AQ$5:AQ$513,MATCH($D302,'UPTD PPA KabKota'!$C$5:$C$513,FALSE))</f>
        <v/>
      </c>
      <c r="CI302" s="218" t="str">
        <f t="array" ref="CI302">INDEX('UPTD PPA KabKota'!AR$5:AR$513,MATCH($D302,'UPTD PPA KabKota'!$C$5:$C$513,FALSE))</f>
        <v/>
      </c>
      <c r="CJ302" s="218" t="str">
        <f t="array" ref="CJ302">INDEX('UPTD PPA KabKota'!AS$5:AS$513,MATCH($D302,'UPTD PPA KabKota'!$C$5:$C$513,FALSE))</f>
        <v/>
      </c>
      <c r="CK302" s="218" t="str">
        <f t="array" ref="CK302">INDEX('UPTD PPA KabKota'!AT$5:AT$513,MATCH($D302,'UPTD PPA KabKota'!$C$5:$C$513,FALSE))</f>
        <v/>
      </c>
      <c r="CL302" s="218" t="str">
        <f t="array" ref="CL302">INDEX('UPTD PPA KabKota'!AU$5:AU$513,MATCH($D302,'UPTD PPA KabKota'!$C$5:$C$513,FALSE))</f>
        <v/>
      </c>
      <c r="CM302" s="218" t="str">
        <f t="array" ref="CM302">INDEX('UPTD PPA KabKota'!AV$5:AV$513,MATCH($D302,'UPTD PPA KabKota'!$C$5:$C$513,FALSE))</f>
        <v>v</v>
      </c>
      <c r="CN302" s="218" t="str">
        <f t="array" ref="CN302">INDEX('UPTD PPA KabKota'!AW$5:AW$513,MATCH($D302,'UPTD PPA KabKota'!$C$5:$C$513,FALSE))</f>
        <v/>
      </c>
      <c r="CO302" s="218" t="str">
        <f t="array" ref="CO302">INDEX('UPTD PPA KabKota'!AX$5:AX$513,MATCH($D302,'UPTD PPA KabKota'!$C$5:$C$513,FALSE))</f>
        <v/>
      </c>
      <c r="CP302" s="218" t="str">
        <f t="array" ref="CP302">INDEX('UPTD PPA KabKota'!AY$5:AY$513,MATCH($D302,'UPTD PPA KabKota'!$C$5:$C$513,FALSE))</f>
        <v/>
      </c>
      <c r="CQ302" s="209" t="str">
        <f>IFERROR(__xludf.DUMMYFUNCTION("IF(ISBLANK($K302),"""",IF(REGEXMATCH($K302,""Peraturan""),""Ada"",IF(REGEXMATCH($K302,""Rekomendasi""),""Tidak Ada"", $K302)))
"),"Ada")</f>
        <v>Ada</v>
      </c>
      <c r="CR302" s="209" t="str">
        <f t="array" ref="CR302">index('UPTD PPA KabKota'!$BI$5:$BI$513,match($D302,'UPTD PPA KabKota'!$C$5:$C$513,false))</f>
        <v>Ada</v>
      </c>
      <c r="CS302" s="314" t="str">
        <f t="shared" si="50"/>
        <v>Ada</v>
      </c>
    </row>
    <row r="303">
      <c r="A303" s="334">
        <v>297.0</v>
      </c>
      <c r="B303" s="334">
        <v>3.0</v>
      </c>
      <c r="C303" s="311" t="s">
        <v>4774</v>
      </c>
      <c r="D303" s="312" t="s">
        <v>2975</v>
      </c>
      <c r="E303" s="315">
        <v>45689.0</v>
      </c>
      <c r="F303" s="218" t="str">
        <f t="array" ref="F303">INDEX('Ortala-KabKota'!F$2:F$415,MATCH($D303,'Ortala-KabKota'!$E$2:$E$415,FALSE))</f>
        <v>Yuli Hadifathurahman/ 087863301882</v>
      </c>
      <c r="G303" s="218" t="str">
        <f t="array" ref="G303">INDEX('Ortala-KabKota'!G$2:G$415,MATCH($D303,'Ortala-KabKota'!$E$2:$E$415,FALSE))</f>
        <v>Jln Prof M Yamin SH (lingkungan Kantor Bupati), Selong, 83612</v>
      </c>
      <c r="H303" s="218" t="str">
        <f t="array" ref="H303">INDEX('Ortala-KabKota'!H$2:H$415,MATCH($D303,'Ortala-KabKota'!$E$2:$E$415,FALSE))</f>
        <v/>
      </c>
      <c r="I303" s="218" t="str">
        <f t="array" ref="I303">INDEX('Ortala-KabKota'!I$2:I$415,MATCH($D303,'Ortala-KabKota'!$E$2:$E$415,FALSE))</f>
        <v/>
      </c>
      <c r="J303" s="218" t="str">
        <f t="array" ref="J303">INDEX('Ortala-KabKota'!J$2:J$415,MATCH($D303,'Ortala-KabKota'!$E$2:$E$415,FALSE))</f>
        <v>UPTD PPA</v>
      </c>
      <c r="K303" s="218" t="str">
        <f t="array" ref="K303">INDEX('Ortala-KabKota'!K$2:K$415,MATCH($D303,'Ortala-KabKota'!$E$2:$E$415,FALSE))</f>
        <v>Peraturan Bupati Lombok Timur No 41 Tahun 2019</v>
      </c>
      <c r="L303" s="218">
        <f t="array" ref="L303">INDEX('Ortala-KabKota'!L$2:L$415,MATCH($D303,'Ortala-KabKota'!$E$2:$E$415,FALSE))</f>
        <v>2019</v>
      </c>
      <c r="M303" s="218" t="str">
        <f t="array" ref="M303">INDEX('Ortala-KabKota'!M$2:M$415,MATCH($D303,'Ortala-KabKota'!$E$2:$E$415,FALSE))</f>
        <v>A</v>
      </c>
      <c r="N303" s="218" t="str">
        <f t="array" ref="N303">INDEX('Ortala-KabKota'!N$2:N$415,MATCH($D303,'Ortala-KabKota'!$E$2:$E$415,FALSE))</f>
        <v>Dyah Pujiyuwana/ 087763087380</v>
      </c>
      <c r="O303" s="218" t="str">
        <f t="array" ref="O303">INDEX('Ortala-KabKota'!O$2:O$415,MATCH($D303,'Ortala-KabKota'!$E$2:$E$415,FALSE))</f>
        <v>dpujiyuwana31@gmail.com</v>
      </c>
      <c r="P303" s="218" t="str">
        <f t="array" ref="P303">INDEX('Ortala-KabKota'!P$2:P$415,MATCH($D303,'Ortala-KabKota'!$E$2:$E$415,FALSE))</f>
        <v>Kepala UPTD PPA, Kasubag TU, Kel. JF, Konselor, Mediator dan Penjaga Asrama</v>
      </c>
      <c r="Q303" s="218" t="str">
        <f t="array" ref="Q303">INDEX('Ortala-KabKota'!Q$2:Q$415,MATCH($D303,'Ortala-KabKota'!$E$2:$E$415,FALSE))</f>
        <v/>
      </c>
      <c r="R303" s="218" t="str">
        <f t="array" ref="R303">INDEX('Ortala-KabKota'!R$2:R$415,MATCH($D303,'Ortala-KabKota'!$E$2:$E$415,FALSE))</f>
        <v>MILIK SENDIRI</v>
      </c>
      <c r="S303" s="218" t="str">
        <f t="array" ref="S303">INDEX('Ortala-KabKota'!S$2:S$415,MATCH($D303,'Ortala-KabKota'!$E$2:$E$415,FALSE))</f>
        <v/>
      </c>
      <c r="T303" s="218" t="str">
        <f t="array" ref="T303">INDEX('Ortala-KabKota'!T$2:T$415,MATCH($D303,'Ortala-KabKota'!$E$2:$E$415,FALSE))</f>
        <v/>
      </c>
      <c r="U303" s="218" t="str">
        <f t="array" ref="U303">INDEX('Ortala-KabKota'!U$2:U$415,MATCH($D303,'Ortala-KabKota'!$E$2:$E$415,FALSE))</f>
        <v/>
      </c>
      <c r="V303" s="218" t="str">
        <f t="array" ref="V303">INDEX('Ortala-KabKota'!V$2:V$415,MATCH($D303,'Ortala-KabKota'!$E$2:$E$415,FALSE))</f>
        <v/>
      </c>
      <c r="W303" s="218" t="str">
        <f t="array" ref="W303">INDEX('Ortala-KabKota'!W$2:W$415,MATCH($D303,'Ortala-KabKota'!$E$2:$E$415,FALSE))</f>
        <v/>
      </c>
      <c r="X303" s="218" t="str">
        <f t="array" ref="X303">INDEX('Ortala-KabKota'!X$2:X$415,MATCH($D303,'Ortala-KabKota'!$E$2:$E$415,FALSE))</f>
        <v/>
      </c>
      <c r="Y303" s="218" t="str">
        <f t="array" ref="Y303">INDEX('Ortala-KabKota'!Y$2:Y$415,MATCH($D303,'Ortala-KabKota'!$E$2:$E$415,FALSE))</f>
        <v/>
      </c>
      <c r="Z303" s="218" t="str">
        <f t="array" ref="Z303">INDEX('Ortala-KabKota'!Z$2:Z$415,MATCH($D303,'Ortala-KabKota'!$E$2:$E$415,FALSE))</f>
        <v/>
      </c>
      <c r="AA303" s="218" t="str">
        <f t="array" ref="AA303">INDEX('Ortala-KabKota'!AA$2:AA$415,MATCH($D303,'Ortala-KabKota'!$E$2:$E$415,FALSE))</f>
        <v/>
      </c>
      <c r="AB303" s="218" t="str">
        <f t="array" ref="AB303">INDEX('Ortala-KabKota'!AB$2:AB$415,MATCH($D303,'Ortala-KabKota'!$E$2:$E$415,FALSE))</f>
        <v/>
      </c>
      <c r="AC303" s="218" t="str">
        <f t="array" ref="AC303">INDEX('Ortala-KabKota'!AC$2:AC$415,MATCH($D303,'Ortala-KabKota'!$E$2:$E$415,FALSE))</f>
        <v/>
      </c>
      <c r="AD303" s="218" t="str">
        <f t="array" ref="AD303">INDEX('Ortala-KabKota'!AD$2:AD$415,MATCH($D303,'Ortala-KabKota'!$E$2:$E$415,FALSE))</f>
        <v/>
      </c>
      <c r="AE303" s="218" t="str">
        <f t="array" ref="AE303">INDEX('Ortala-KabKota'!AE$2:AE$415,MATCH($D303,'Ortala-KabKota'!$E$2:$E$415,FALSE))</f>
        <v/>
      </c>
      <c r="AF303" s="218" t="str">
        <f t="array" ref="AF303">INDEX('Ortala-KabKota'!AF$2:AF$415,MATCH($D303,'Ortala-KabKota'!$E$2:$E$415,FALSE))</f>
        <v/>
      </c>
      <c r="AG303" s="218" t="str">
        <f t="array" ref="AG303">INDEX('Ortala-KabKota'!AG$2:AG$415,MATCH($D303,'Ortala-KabKota'!$E$2:$E$415,FALSE))</f>
        <v/>
      </c>
      <c r="AH303" s="218" t="str">
        <f t="array" ref="AH303">INDEX('Ortala-KabKota'!AH$2:AH$415,MATCH($D303,'Ortala-KabKota'!$E$2:$E$415,FALSE))</f>
        <v/>
      </c>
      <c r="AI303" s="218" t="str">
        <f t="array" ref="AI303">INDEX('Ortala-KabKota'!AI$2:AI$415,MATCH($D303,'Ortala-KabKota'!$E$2:$E$415,FALSE))</f>
        <v/>
      </c>
      <c r="AJ303" s="218" t="str">
        <f t="array" ref="AJ303">INDEX('Ortala-KabKota'!AJ$2:AJ$415,MATCH($D303,'Ortala-KabKota'!$E$2:$E$415,FALSE))</f>
        <v/>
      </c>
      <c r="AK303" s="218" t="str">
        <f t="array" ref="AK303">INDEX('Ortala-KabKota'!AK$2:AK$415,MATCH($D303,'Ortala-KabKota'!$E$2:$E$415,FALSE))</f>
        <v/>
      </c>
      <c r="AL303" s="218" t="str">
        <f t="array" ref="AL303">INDEX('Ortala-KabKota'!AL$2:AL$415,MATCH($D303,'Ortala-KabKota'!$E$2:$E$415,FALSE))</f>
        <v/>
      </c>
      <c r="AM303" s="218" t="str">
        <f t="array" ref="AM303">INDEX('Ortala-KabKota'!AM$2:AM$415,MATCH($D303,'Ortala-KabKota'!$E$2:$E$415,FALSE))</f>
        <v/>
      </c>
      <c r="AN303" s="218" t="str">
        <f t="array" ref="AN303">INDEX('Ortala-KabKota'!AN$2:AN$415,MATCH($D303,'Ortala-KabKota'!$E$2:$E$415,FALSE))</f>
        <v/>
      </c>
      <c r="AO303" s="218" t="str">
        <f t="array" ref="AO303">INDEX('Ortala-KabKota'!AO$2:AO$415,MATCH($D303,'Ortala-KabKota'!$E$2:$E$415,FALSE))</f>
        <v/>
      </c>
      <c r="AP303" s="218" t="str">
        <f t="array" ref="AP303">INDEX('Ortala-KabKota'!AP$2:AP$415,MATCH($D303,'Ortala-KabKota'!$E$2:$E$415,FALSE))</f>
        <v/>
      </c>
      <c r="AQ303" s="218">
        <f t="array" ref="AQ303">INDEX('Ortala-KabKota'!AQ$2:AQ$415,MATCH($D303,'Ortala-KabKota'!$E$2:$E$415,FALSE))</f>
        <v>1</v>
      </c>
      <c r="AR303" s="218" t="str">
        <f t="array" ref="AR303">INDEX('Ortala-KabKota'!AR$2:AR$415,MATCH($D303,'Ortala-KabKota'!$E$2:$E$415,FALSE))</f>
        <v/>
      </c>
      <c r="AS303" s="218" t="str">
        <f t="array" ref="AS303">INDEX('Ortala-KabKota'!AS$2:AS$415,MATCH($D303,'Ortala-KabKota'!$E$2:$E$415,FALSE))</f>
        <v/>
      </c>
      <c r="AT303" s="218" t="str">
        <f t="array" ref="AT303">INDEX('Ortala-KabKota'!AT$2:AT$415,MATCH($D303,'Ortala-KabKota'!$E$2:$E$415,FALSE))</f>
        <v/>
      </c>
      <c r="AU303" s="218" t="str">
        <f t="array" ref="AU303">INDEX('UPTD PPA KabKota'!D$5:D$513,MATCH($D303,'UPTD PPA KabKota'!$C$5:$C$513,FALSE))</f>
        <v>Yuliani, S.ST, M.Kes.</v>
      </c>
      <c r="AV303" s="218" t="str">
        <f t="array" ref="AV303">INDEX('UPTD PPA KabKota'!E$5:E$513,MATCH($D303,'UPTD PPA KabKota'!$C$5:$C$513,FALSE))</f>
        <v>Jl. Diponegoro no. 12, Kec. Selong, Kabupaten Lombok Timur, Nusa Tenggara Barat, 83611</v>
      </c>
      <c r="AW303" s="218">
        <f t="array" ref="AW303">INDEX('UPTD PPA KabKota'!F$5:F$513,MATCH($D303,'UPTD PPA KabKota'!$C$5:$C$513,FALSE))</f>
        <v>81903041098</v>
      </c>
      <c r="AX303" s="218">
        <f t="array" ref="AX303">INDEX('UPTD PPA KabKota'!G$5:G$513,MATCH($D303,'UPTD PPA KabKota'!$C$5:$C$513,FALSE))</f>
        <v>81903041098</v>
      </c>
      <c r="AY303" s="218" t="str">
        <f t="array" ref="AY303">INDEX('UPTD PPA KabKota'!H$5:H$513,MATCH($D303,'UPTD PPA KabKota'!$C$5:$C$513,FALSE))</f>
        <v>UPTD PPA</v>
      </c>
      <c r="AZ303" s="218" t="str">
        <f t="array" ref="AZ303">INDEX('UPTD PPA KabKota'!I$5:I$513,MATCH($D303,'UPTD PPA KabKota'!$C$5:$C$513,FALSE))</f>
        <v>Peraturan Bupati Lombok Timur No 41 Tahun 2019</v>
      </c>
      <c r="BA303" s="218">
        <f t="array" ref="BA303">INDEX('UPTD PPA KabKota'!J$5:J$513,MATCH($D303,'UPTD PPA KabKota'!$C$5:$C$513,FALSE))</f>
        <v>2019</v>
      </c>
      <c r="BB303" s="218" t="str">
        <f t="array" ref="BB303">INDEX('UPTD PPA KabKota'!K$5:K$513,MATCH($D303,'UPTD PPA KabKota'!$C$5:$C$513,FALSE))</f>
        <v>B</v>
      </c>
      <c r="BC303" s="218" t="str">
        <f t="array" ref="BC303">INDEX('UPTD PPA KabKota'!L$5:L$513,MATCH($D303,'UPTD PPA KabKota'!$C$5:$C$513,FALSE))</f>
        <v>Yuliani</v>
      </c>
      <c r="BD303" s="218" t="str">
        <f t="array" ref="BD303">INDEX('UPTD PPA KabKota'!M$5:M$513,MATCH($D303,'UPTD PPA KabKota'!$C$5:$C$513,FALSE))</f>
        <v>hadiyuliani70@gmail.com</v>
      </c>
      <c r="BE303" s="218" t="str">
        <f t="array" ref="BE303">INDEX('UPTD PPA KabKota'!N$5:N$513,MATCH($D303,'UPTD PPA KabKota'!$C$5:$C$513,FALSE))</f>
        <v>Kepala UPTD, Kasubag TU, Psikolog Klinis, Konselor, Pengemudi, Pengadministrasian Umum  dan Kebersihan</v>
      </c>
      <c r="BF303" s="218" t="str">
        <f t="array" ref="BF303">INDEX('UPTD PPA KabKota'!O$5:O$513,MATCH($D303,'UPTD PPA KabKota'!$C$5:$C$513,FALSE))</f>
        <v>Mandiri</v>
      </c>
      <c r="BG303" s="218" t="str">
        <f t="array" ref="BG303">INDEX('UPTD PPA KabKota'!P$5:P$513,MATCH($D303,'UPTD PPA KabKota'!$C$5:$C$513,FALSE))</f>
        <v>Tidak Punya</v>
      </c>
      <c r="BH303" s="218" t="str">
        <f t="array" ref="BH303">INDEX('UPTD PPA KabKota'!Q$5:Q$513,MATCH($D303,'UPTD PPA KabKota'!$C$5:$C$513,FALSE))</f>
        <v/>
      </c>
      <c r="BI303" s="218" t="str">
        <f t="array" ref="BI303">INDEX('UPTD PPA KabKota'!R$5:R$513,MATCH($D303,'UPTD PPA KabKota'!$C$5:$C$513,FALSE))</f>
        <v>Ada</v>
      </c>
      <c r="BJ303" s="218" t="str">
        <f t="array" ref="BJ303">INDEX('UPTD PPA KabKota'!S$5:S$513,MATCH($D303,'UPTD PPA KabKota'!$C$5:$C$513,FALSE))</f>
        <v>Ada</v>
      </c>
      <c r="BK303" s="218" t="str">
        <f t="array" ref="BK303">INDEX('UPTD PPA KabKota'!T$5:T$513,MATCH($D303,'UPTD PPA KabKota'!$C$5:$C$513,FALSE))</f>
        <v>Tidak Ada</v>
      </c>
      <c r="BL303" s="218" t="str">
        <f t="array" ref="BL303">INDEX('UPTD PPA KabKota'!U$5:U$513,MATCH($D303,'UPTD PPA KabKota'!$C$5:$C$513,FALSE))</f>
        <v>Ada</v>
      </c>
      <c r="BM303" s="218" t="str">
        <f t="array" ref="BM303">INDEX('UPTD PPA KabKota'!V$5:V$513,MATCH($D303,'UPTD PPA KabKota'!$C$5:$C$513,FALSE))</f>
        <v>Tidak Ada</v>
      </c>
      <c r="BN303" s="218" t="str">
        <f t="array" ref="BN303">INDEX('UPTD PPA KabKota'!W$5:W$513,MATCH($D303,'UPTD PPA KabKota'!$C$5:$C$513,FALSE))</f>
        <v>Tidak Ada</v>
      </c>
      <c r="BO303" s="218" t="str">
        <f t="array" ref="BO303">INDEX('UPTD PPA KabKota'!X$5:X$513,MATCH($D303,'UPTD PPA KabKota'!$C$5:$C$513,FALSE))</f>
        <v>Ada</v>
      </c>
      <c r="BP303" s="218" t="str">
        <f t="array" ref="BP303">INDEX('UPTD PPA KabKota'!Y$5:Y$513,MATCH($D303,'UPTD PPA KabKota'!$C$5:$C$513,FALSE))</f>
        <v>Tidak Ada</v>
      </c>
      <c r="BQ303" s="218" t="str">
        <f t="array" ref="BQ303">INDEX('UPTD PPA KabKota'!Z$5:Z$513,MATCH($D303,'UPTD PPA KabKota'!$C$5:$C$513,FALSE))</f>
        <v>Ada</v>
      </c>
      <c r="BR303" s="218" t="str">
        <f t="array" ref="BR303">INDEX('UPTD PPA KabKota'!AA$5:AA$513,MATCH($D303,'UPTD PPA KabKota'!$C$5:$C$513,FALSE))</f>
        <v>Tidak Ada</v>
      </c>
      <c r="BS303" s="218" t="str">
        <f t="array" ref="BS303">INDEX('UPTD PPA KabKota'!AB$5:AB$513,MATCH($D303,'UPTD PPA KabKota'!$C$5:$C$513,FALSE))</f>
        <v>Tidak Ada</v>
      </c>
      <c r="BT303" s="218" t="str">
        <f t="array" ref="BT303">INDEX('UPTD PPA KabKota'!AC$5:AC$513,MATCH($D303,'UPTD PPA KabKota'!$C$5:$C$513,FALSE))</f>
        <v>Sudah</v>
      </c>
      <c r="BU303" s="218" t="str">
        <f t="array" ref="BU303">INDEX('UPTD PPA KabKota'!AD$5:AD$513,MATCH($D303,'UPTD PPA KabKota'!$C$5:$C$513,FALSE))</f>
        <v>Sudah</v>
      </c>
      <c r="BV303" s="218" t="str">
        <f t="array" ref="BV303">INDEX('UPTD PPA KabKota'!AE$5:AE$513,MATCH($D303,'UPTD PPA KabKota'!$C$5:$C$513,FALSE))</f>
        <v>Sudah</v>
      </c>
      <c r="BW303" s="218" t="str">
        <f t="array" ref="BW303">INDEX('UPTD PPA KabKota'!AF$5:AF$513,MATCH($D303,'UPTD PPA KabKota'!$C$5:$C$513,FALSE))</f>
        <v>Sudah</v>
      </c>
      <c r="BX303" s="218" t="str">
        <f t="array" ref="BX303">INDEX('UPTD PPA KabKota'!AG$5:AG$513,MATCH($D303,'UPTD PPA KabKota'!$C$5:$C$513,FALSE))</f>
        <v>Sudah</v>
      </c>
      <c r="BY303" s="218" t="str">
        <f t="array" ref="BY303">INDEX('UPTD PPA KabKota'!AH$5:AH$513,MATCH($D303,'UPTD PPA KabKota'!$C$5:$C$513,FALSE))</f>
        <v>Belum</v>
      </c>
      <c r="BZ303" s="218" t="str">
        <f t="array" ref="BZ303">INDEX('UPTD PPA KabKota'!AI$5:AI$513,MATCH($D303,'UPTD PPA KabKota'!$C$5:$C$513,FALSE))</f>
        <v>Belum</v>
      </c>
      <c r="CA303" s="218" t="str">
        <f t="array" ref="CA303">INDEX('UPTD PPA KabKota'!AJ$5:AJ$513,MATCH($D303,'UPTD PPA KabKota'!$C$5:$C$513,FALSE))</f>
        <v>Sudah</v>
      </c>
      <c r="CB303" s="218" t="str">
        <f t="array" ref="CB303">INDEX('UPTD PPA KabKota'!AK$5:AK$513,MATCH($D303,'UPTD PPA KabKota'!$C$5:$C$513,FALSE))</f>
        <v>Sudah</v>
      </c>
      <c r="CC303" s="218" t="str">
        <f t="array" ref="CC303">INDEX('UPTD PPA KabKota'!AL$5:AL$513,MATCH($D303,'UPTD PPA KabKota'!$C$5:$C$513,FALSE))</f>
        <v>Sudah</v>
      </c>
      <c r="CD303" s="218" t="str">
        <f t="array" ref="CD303">INDEX('UPTD PPA KabKota'!AM$5:AM$513,MATCH($D303,'UPTD PPA KabKota'!$C$5:$C$513,FALSE))</f>
        <v>Sudah</v>
      </c>
      <c r="CE303" s="218" t="str">
        <f t="array" ref="CE303">INDEX('UPTD PPA KabKota'!AN$5:AN$513,MATCH($D303,'UPTD PPA KabKota'!$C$5:$C$513,FALSE))</f>
        <v/>
      </c>
      <c r="CF303" s="218">
        <f t="array" ref="CF303">INDEX('UPTD PPA KabKota'!AO$5:AO$513,MATCH($D303,'UPTD PPA KabKota'!$C$5:$C$513,FALSE))</f>
        <v>272</v>
      </c>
      <c r="CG303" s="218" t="str">
        <f t="array" ref="CG303">INDEX('UPTD PPA KabKota'!AP$5:AP$513,MATCH($D303,'UPTD PPA KabKota'!$C$5:$C$513,FALSE))</f>
        <v>Kekerasan Seksual</v>
      </c>
      <c r="CH303" s="218" t="str">
        <f t="array" ref="CH303">INDEX('UPTD PPA KabKota'!AQ$5:AQ$513,MATCH($D303,'UPTD PPA KabKota'!$C$5:$C$513,FALSE))</f>
        <v/>
      </c>
      <c r="CI303" s="218" t="str">
        <f t="array" ref="CI303">INDEX('UPTD PPA KabKota'!AR$5:AR$513,MATCH($D303,'UPTD PPA KabKota'!$C$5:$C$513,FALSE))</f>
        <v/>
      </c>
      <c r="CJ303" s="218" t="str">
        <f t="array" ref="CJ303">INDEX('UPTD PPA KabKota'!AS$5:AS$513,MATCH($D303,'UPTD PPA KabKota'!$C$5:$C$513,FALSE))</f>
        <v/>
      </c>
      <c r="CK303" s="218" t="str">
        <f t="array" ref="CK303">INDEX('UPTD PPA KabKota'!AT$5:AT$513,MATCH($D303,'UPTD PPA KabKota'!$C$5:$C$513,FALSE))</f>
        <v/>
      </c>
      <c r="CL303" s="218" t="str">
        <f t="array" ref="CL303">INDEX('UPTD PPA KabKota'!AU$5:AU$513,MATCH($D303,'UPTD PPA KabKota'!$C$5:$C$513,FALSE))</f>
        <v/>
      </c>
      <c r="CM303" s="218" t="str">
        <f t="array" ref="CM303">INDEX('UPTD PPA KabKota'!AV$5:AV$513,MATCH($D303,'UPTD PPA KabKota'!$C$5:$C$513,FALSE))</f>
        <v/>
      </c>
      <c r="CN303" s="218" t="str">
        <f t="array" ref="CN303">INDEX('UPTD PPA KabKota'!AW$5:AW$513,MATCH($D303,'UPTD PPA KabKota'!$C$5:$C$513,FALSE))</f>
        <v/>
      </c>
      <c r="CO303" s="218" t="str">
        <f t="array" ref="CO303">INDEX('UPTD PPA KabKota'!AX$5:AX$513,MATCH($D303,'UPTD PPA KabKota'!$C$5:$C$513,FALSE))</f>
        <v/>
      </c>
      <c r="CP303" s="218" t="str">
        <f t="array" ref="CP303">INDEX('UPTD PPA KabKota'!AY$5:AY$513,MATCH($D303,'UPTD PPA KabKota'!$C$5:$C$513,FALSE))</f>
        <v/>
      </c>
      <c r="CQ303" s="209" t="str">
        <f>IFERROR(__xludf.DUMMYFUNCTION("IF(ISBLANK($K303),"""",IF(REGEXMATCH($K303,""Peraturan""),""Ada"",IF(REGEXMATCH($K303,""Rekomendasi""),""Tidak Ada"", $K303)))
"),"Ada")</f>
        <v>Ada</v>
      </c>
      <c r="CR303" s="209" t="str">
        <f t="array" ref="CR303">index('UPTD PPA KabKota'!$BI$5:$BI$513,match($D303,'UPTD PPA KabKota'!$C$5:$C$513,false))</f>
        <v>Ada</v>
      </c>
      <c r="CS303" s="314" t="str">
        <f t="shared" si="50"/>
        <v>Ada</v>
      </c>
    </row>
    <row r="304">
      <c r="A304" s="334">
        <v>298.0</v>
      </c>
      <c r="B304" s="334">
        <v>4.0</v>
      </c>
      <c r="C304" s="311" t="s">
        <v>4774</v>
      </c>
      <c r="D304" s="312" t="s">
        <v>2951</v>
      </c>
      <c r="E304" s="315">
        <v>45689.0</v>
      </c>
      <c r="F304" s="218" t="str">
        <f t="array" ref="F304">INDEX('Ortala-KabKota'!F$2:F$415,MATCH($D304,'Ortala-KabKota'!$E$2:$E$415,FALSE))</f>
        <v>Lia/ 081238214058</v>
      </c>
      <c r="G304" s="218" t="str">
        <f t="array" ref="G304">INDEX('Ortala-KabKota'!G$2:G$415,MATCH($D304,'Ortala-KabKota'!$E$2:$E$415,FALSE))</f>
        <v/>
      </c>
      <c r="H304" s="218" t="str">
        <f t="array" ref="H304">INDEX('Ortala-KabKota'!H$2:H$415,MATCH($D304,'Ortala-KabKota'!$E$2:$E$415,FALSE))</f>
        <v/>
      </c>
      <c r="I304" s="218" t="str">
        <f t="array" ref="I304">INDEX('Ortala-KabKota'!I$2:I$415,MATCH($D304,'Ortala-KabKota'!$E$2:$E$415,FALSE))</f>
        <v/>
      </c>
      <c r="J304" s="218" t="str">
        <f t="array" ref="J304">INDEX('Ortala-KabKota'!J$2:J$415,MATCH($D304,'Ortala-KabKota'!$E$2:$E$415,FALSE))</f>
        <v>UPTD PPA</v>
      </c>
      <c r="K304" s="218" t="str">
        <f t="array" ref="K304">INDEX('Ortala-KabKota'!K$2:K$415,MATCH($D304,'Ortala-KabKota'!$E$2:$E$415,FALSE))</f>
        <v>Peraturan Bupati Sumbawa Nomor 33 Tahun 2020 tentang Pembentukan, Kedudukan, Susunan Organisasi. Tugas dan Fungsi serta Tata Kerja UPT pada Dinas P2KBP3A Kabupaten Sumbawa</v>
      </c>
      <c r="L304" s="218">
        <f t="array" ref="L304">INDEX('Ortala-KabKota'!L$2:L$415,MATCH($D304,'Ortala-KabKota'!$E$2:$E$415,FALSE))</f>
        <v>2020</v>
      </c>
      <c r="M304" s="218" t="str">
        <f t="array" ref="M304">INDEX('Ortala-KabKota'!M$2:M$415,MATCH($D304,'Ortala-KabKota'!$E$2:$E$415,FALSE))</f>
        <v>A</v>
      </c>
      <c r="N304" s="218" t="str">
        <f t="array" ref="N304">INDEX('Ortala-KabKota'!N$2:N$415,MATCH($D304,'Ortala-KabKota'!$E$2:$E$415,FALSE))</f>
        <v>Leli/ 081917506029</v>
      </c>
      <c r="O304" s="218" t="str">
        <f t="array" ref="O304">INDEX('Ortala-KabKota'!O$2:O$415,MATCH($D304,'Ortala-KabKota'!$E$2:$E$415,FALSE))</f>
        <v/>
      </c>
      <c r="P304" s="218" t="str">
        <f t="array" ref="P304">INDEX('Ortala-KabKota'!P$2:P$415,MATCH($D304,'Ortala-KabKota'!$E$2:$E$415,FALSE))</f>
        <v/>
      </c>
      <c r="Q304" s="218" t="str">
        <f t="array" ref="Q304">INDEX('Ortala-KabKota'!Q$2:Q$415,MATCH($D304,'Ortala-KabKota'!$E$2:$E$415,FALSE))</f>
        <v/>
      </c>
      <c r="R304" s="218" t="str">
        <f t="array" ref="R304">INDEX('Ortala-KabKota'!R$2:R$415,MATCH($D304,'Ortala-KabKota'!$E$2:$E$415,FALSE))</f>
        <v>MILIK SENDIRI</v>
      </c>
      <c r="S304" s="218" t="str">
        <f t="array" ref="S304">INDEX('Ortala-KabKota'!S$2:S$415,MATCH($D304,'Ortala-KabKota'!$E$2:$E$415,FALSE))</f>
        <v/>
      </c>
      <c r="T304" s="218" t="str">
        <f t="array" ref="T304">INDEX('Ortala-KabKota'!T$2:T$415,MATCH($D304,'Ortala-KabKota'!$E$2:$E$415,FALSE))</f>
        <v/>
      </c>
      <c r="U304" s="218" t="str">
        <f t="array" ref="U304">INDEX('Ortala-KabKota'!U$2:U$415,MATCH($D304,'Ortala-KabKota'!$E$2:$E$415,FALSE))</f>
        <v/>
      </c>
      <c r="V304" s="218" t="str">
        <f t="array" ref="V304">INDEX('Ortala-KabKota'!V$2:V$415,MATCH($D304,'Ortala-KabKota'!$E$2:$E$415,FALSE))</f>
        <v/>
      </c>
      <c r="W304" s="218" t="str">
        <f t="array" ref="W304">INDEX('Ortala-KabKota'!W$2:W$415,MATCH($D304,'Ortala-KabKota'!$E$2:$E$415,FALSE))</f>
        <v/>
      </c>
      <c r="X304" s="218" t="str">
        <f t="array" ref="X304">INDEX('Ortala-KabKota'!X$2:X$415,MATCH($D304,'Ortala-KabKota'!$E$2:$E$415,FALSE))</f>
        <v/>
      </c>
      <c r="Y304" s="218" t="str">
        <f t="array" ref="Y304">INDEX('Ortala-KabKota'!Y$2:Y$415,MATCH($D304,'Ortala-KabKota'!$E$2:$E$415,FALSE))</f>
        <v/>
      </c>
      <c r="Z304" s="218" t="str">
        <f t="array" ref="Z304">INDEX('Ortala-KabKota'!Z$2:Z$415,MATCH($D304,'Ortala-KabKota'!$E$2:$E$415,FALSE))</f>
        <v/>
      </c>
      <c r="AA304" s="218" t="str">
        <f t="array" ref="AA304">INDEX('Ortala-KabKota'!AA$2:AA$415,MATCH($D304,'Ortala-KabKota'!$E$2:$E$415,FALSE))</f>
        <v/>
      </c>
      <c r="AB304" s="218" t="str">
        <f t="array" ref="AB304">INDEX('Ortala-KabKota'!AB$2:AB$415,MATCH($D304,'Ortala-KabKota'!$E$2:$E$415,FALSE))</f>
        <v/>
      </c>
      <c r="AC304" s="218" t="str">
        <f t="array" ref="AC304">INDEX('Ortala-KabKota'!AC$2:AC$415,MATCH($D304,'Ortala-KabKota'!$E$2:$E$415,FALSE))</f>
        <v/>
      </c>
      <c r="AD304" s="218" t="str">
        <f t="array" ref="AD304">INDEX('Ortala-KabKota'!AD$2:AD$415,MATCH($D304,'Ortala-KabKota'!$E$2:$E$415,FALSE))</f>
        <v/>
      </c>
      <c r="AE304" s="218" t="str">
        <f t="array" ref="AE304">INDEX('Ortala-KabKota'!AE$2:AE$415,MATCH($D304,'Ortala-KabKota'!$E$2:$E$415,FALSE))</f>
        <v/>
      </c>
      <c r="AF304" s="218" t="str">
        <f t="array" ref="AF304">INDEX('Ortala-KabKota'!AF$2:AF$415,MATCH($D304,'Ortala-KabKota'!$E$2:$E$415,FALSE))</f>
        <v/>
      </c>
      <c r="AG304" s="218" t="str">
        <f t="array" ref="AG304">INDEX('Ortala-KabKota'!AG$2:AG$415,MATCH($D304,'Ortala-KabKota'!$E$2:$E$415,FALSE))</f>
        <v/>
      </c>
      <c r="AH304" s="218" t="str">
        <f t="array" ref="AH304">INDEX('Ortala-KabKota'!AH$2:AH$415,MATCH($D304,'Ortala-KabKota'!$E$2:$E$415,FALSE))</f>
        <v/>
      </c>
      <c r="AI304" s="218" t="str">
        <f t="array" ref="AI304">INDEX('Ortala-KabKota'!AI$2:AI$415,MATCH($D304,'Ortala-KabKota'!$E$2:$E$415,FALSE))</f>
        <v/>
      </c>
      <c r="AJ304" s="218" t="str">
        <f t="array" ref="AJ304">INDEX('Ortala-KabKota'!AJ$2:AJ$415,MATCH($D304,'Ortala-KabKota'!$E$2:$E$415,FALSE))</f>
        <v/>
      </c>
      <c r="AK304" s="218" t="str">
        <f t="array" ref="AK304">INDEX('Ortala-KabKota'!AK$2:AK$415,MATCH($D304,'Ortala-KabKota'!$E$2:$E$415,FALSE))</f>
        <v/>
      </c>
      <c r="AL304" s="218" t="str">
        <f t="array" ref="AL304">INDEX('Ortala-KabKota'!AL$2:AL$415,MATCH($D304,'Ortala-KabKota'!$E$2:$E$415,FALSE))</f>
        <v/>
      </c>
      <c r="AM304" s="218" t="str">
        <f t="array" ref="AM304">INDEX('Ortala-KabKota'!AM$2:AM$415,MATCH($D304,'Ortala-KabKota'!$E$2:$E$415,FALSE))</f>
        <v/>
      </c>
      <c r="AN304" s="218" t="str">
        <f t="array" ref="AN304">INDEX('Ortala-KabKota'!AN$2:AN$415,MATCH($D304,'Ortala-KabKota'!$E$2:$E$415,FALSE))</f>
        <v/>
      </c>
      <c r="AO304" s="218" t="str">
        <f t="array" ref="AO304">INDEX('Ortala-KabKota'!AO$2:AO$415,MATCH($D304,'Ortala-KabKota'!$E$2:$E$415,FALSE))</f>
        <v/>
      </c>
      <c r="AP304" s="218" t="str">
        <f t="array" ref="AP304">INDEX('Ortala-KabKota'!AP$2:AP$415,MATCH($D304,'Ortala-KabKota'!$E$2:$E$415,FALSE))</f>
        <v/>
      </c>
      <c r="AQ304" s="218" t="str">
        <f t="array" ref="AQ304">INDEX('Ortala-KabKota'!AQ$2:AQ$415,MATCH($D304,'Ortala-KabKota'!$E$2:$E$415,FALSE))</f>
        <v/>
      </c>
      <c r="AR304" s="218">
        <f t="array" ref="AR304">INDEX('Ortala-KabKota'!AR$2:AR$415,MATCH($D304,'Ortala-KabKota'!$E$2:$E$415,FALSE))</f>
        <v>1</v>
      </c>
      <c r="AS304" s="218" t="str">
        <f t="array" ref="AS304">INDEX('Ortala-KabKota'!AS$2:AS$415,MATCH($D304,'Ortala-KabKota'!$E$2:$E$415,FALSE))</f>
        <v/>
      </c>
      <c r="AT304" s="218" t="str">
        <f t="array" ref="AT304">INDEX('Ortala-KabKota'!AT$2:AT$415,MATCH($D304,'Ortala-KabKota'!$E$2:$E$415,FALSE))</f>
        <v/>
      </c>
      <c r="AU304" s="218" t="str">
        <f t="array" ref="AU304">INDEX('UPTD PPA KabKota'!D$5:D$513,MATCH($D304,'UPTD PPA KabKota'!$C$5:$C$513,FALSE))</f>
        <v>SITI AMINAH</v>
      </c>
      <c r="AV304" s="218" t="str">
        <f t="array" ref="AV304">INDEX('UPTD PPA KabKota'!E$5:E$513,MATCH($D304,'UPTD PPA KabKota'!$C$5:$C$513,FALSE))</f>
        <v>JL. Durian No. 23 Kel. Umasima Kec. Sumbawa Kab. Sumbawa</v>
      </c>
      <c r="AW304" s="218">
        <f t="array" ref="AW304">INDEX('UPTD PPA KabKota'!F$5:F$513,MATCH($D304,'UPTD PPA KabKota'!$C$5:$C$513,FALSE))</f>
        <v>82339272120</v>
      </c>
      <c r="AX304" s="218">
        <f t="array" ref="AX304">INDEX('UPTD PPA KabKota'!G$5:G$513,MATCH($D304,'UPTD PPA KabKota'!$C$5:$C$513,FALSE))</f>
        <v>82339272120</v>
      </c>
      <c r="AY304" s="218" t="str">
        <f t="array" ref="AY304">INDEX('UPTD PPA KabKota'!H$5:H$513,MATCH($D304,'UPTD PPA KabKota'!$C$5:$C$513,FALSE))</f>
        <v>UPT PPA</v>
      </c>
      <c r="AZ304" s="218" t="str">
        <f t="array" ref="AZ304">INDEX('UPTD PPA KabKota'!I$5:I$513,MATCH($D304,'UPTD PPA KabKota'!$C$5:$C$513,FALSE))</f>
        <v>Peraturan Bupati Sumbawa Nomor 33 Tahun 2020</v>
      </c>
      <c r="BA304" s="218">
        <f t="array" ref="BA304">INDEX('UPTD PPA KabKota'!J$5:J$513,MATCH($D304,'UPTD PPA KabKota'!$C$5:$C$513,FALSE))</f>
        <v>2020</v>
      </c>
      <c r="BB304" s="218" t="str">
        <f t="array" ref="BB304">INDEX('UPTD PPA KabKota'!K$5:K$513,MATCH($D304,'UPTD PPA KabKota'!$C$5:$C$513,FALSE))</f>
        <v>A</v>
      </c>
      <c r="BC304" s="218" t="str">
        <f t="array" ref="BC304">INDEX('UPTD PPA KabKota'!L$5:L$513,MATCH($D304,'UPTD PPA KabKota'!$C$5:$C$513,FALSE))</f>
        <v>SITI AMINAH</v>
      </c>
      <c r="BD304" s="218" t="str">
        <f t="array" ref="BD304">INDEX('UPTD PPA KabKota'!M$5:M$513,MATCH($D304,'UPTD PPA KabKota'!$C$5:$C$513,FALSE))</f>
        <v>sitiaminahlukman68@gmail.com / uptdppasumbawa@gmail.com</v>
      </c>
      <c r="BE304" s="218" t="str">
        <f t="array" ref="BE304">INDEX('UPTD PPA KabKota'!N$5:N$513,MATCH($D304,'UPTD PPA KabKota'!$C$5:$C$513,FALSE))</f>
        <v>Kepala UPT PPA, SUBBAGIAN TATA USAHA, Kelompok Jabatan Fungsional, Pengadministrasi umum, Pengemudi</v>
      </c>
      <c r="BF304" s="218" t="str">
        <f t="array" ref="BF304">INDEX('UPTD PPA KabKota'!O$5:O$513,MATCH($D304,'UPTD PPA KabKota'!$C$5:$C$513,FALSE))</f>
        <v>Aset Pemda Dikelola Dinas P2KBP3A Kab Sumbawa</v>
      </c>
      <c r="BG304" s="218" t="str">
        <f t="array" ref="BG304">INDEX('UPTD PPA KabKota'!P$5:P$513,MATCH($D304,'UPTD PPA KabKota'!$C$5:$C$513,FALSE))</f>
        <v>Aset Pemda Dikelola Dinas P2KBP3A Kab Sumbawa</v>
      </c>
      <c r="BH304" s="218" t="str">
        <f t="array" ref="BH304">INDEX('UPTD PPA KabKota'!Q$5:Q$513,MATCH($D304,'UPTD PPA KabKota'!$C$5:$C$513,FALSE))</f>
        <v/>
      </c>
      <c r="BI304" s="218" t="str">
        <f t="array" ref="BI304">INDEX('UPTD PPA KabKota'!R$5:R$513,MATCH($D304,'UPTD PPA KabKota'!$C$5:$C$513,FALSE))</f>
        <v>Ada</v>
      </c>
      <c r="BJ304" s="218" t="str">
        <f t="array" ref="BJ304">INDEX('UPTD PPA KabKota'!S$5:S$513,MATCH($D304,'UPTD PPA KabKota'!$C$5:$C$513,FALSE))</f>
        <v>Ada</v>
      </c>
      <c r="BK304" s="218" t="str">
        <f t="array" ref="BK304">INDEX('UPTD PPA KabKota'!T$5:T$513,MATCH($D304,'UPTD PPA KabKota'!$C$5:$C$513,FALSE))</f>
        <v>Tidak Ada</v>
      </c>
      <c r="BL304" s="218" t="str">
        <f t="array" ref="BL304">INDEX('UPTD PPA KabKota'!U$5:U$513,MATCH($D304,'UPTD PPA KabKota'!$C$5:$C$513,FALSE))</f>
        <v>Tidak Ada</v>
      </c>
      <c r="BM304" s="218" t="str">
        <f t="array" ref="BM304">INDEX('UPTD PPA KabKota'!V$5:V$513,MATCH($D304,'UPTD PPA KabKota'!$C$5:$C$513,FALSE))</f>
        <v>Tidak Ada</v>
      </c>
      <c r="BN304" s="218" t="str">
        <f t="array" ref="BN304">INDEX('UPTD PPA KabKota'!W$5:W$513,MATCH($D304,'UPTD PPA KabKota'!$C$5:$C$513,FALSE))</f>
        <v>Tidak Ada</v>
      </c>
      <c r="BO304" s="218" t="str">
        <f t="array" ref="BO304">INDEX('UPTD PPA KabKota'!X$5:X$513,MATCH($D304,'UPTD PPA KabKota'!$C$5:$C$513,FALSE))</f>
        <v>Ada</v>
      </c>
      <c r="BP304" s="218" t="str">
        <f t="array" ref="BP304">INDEX('UPTD PPA KabKota'!Y$5:Y$513,MATCH($D304,'UPTD PPA KabKota'!$C$5:$C$513,FALSE))</f>
        <v>Tidak Ada</v>
      </c>
      <c r="BQ304" s="218" t="str">
        <f t="array" ref="BQ304">INDEX('UPTD PPA KabKota'!Z$5:Z$513,MATCH($D304,'UPTD PPA KabKota'!$C$5:$C$513,FALSE))</f>
        <v>Tidak Ada</v>
      </c>
      <c r="BR304" s="218" t="str">
        <f t="array" ref="BR304">INDEX('UPTD PPA KabKota'!AA$5:AA$513,MATCH($D304,'UPTD PPA KabKota'!$C$5:$C$513,FALSE))</f>
        <v>Tidak Ada</v>
      </c>
      <c r="BS304" s="218" t="str">
        <f t="array" ref="BS304">INDEX('UPTD PPA KabKota'!AB$5:AB$513,MATCH($D304,'UPTD PPA KabKota'!$C$5:$C$513,FALSE))</f>
        <v>Tidak Ada</v>
      </c>
      <c r="BT304" s="218" t="str">
        <f t="array" ref="BT304">INDEX('UPTD PPA KabKota'!AC$5:AC$513,MATCH($D304,'UPTD PPA KabKota'!$C$5:$C$513,FALSE))</f>
        <v>Sudah</v>
      </c>
      <c r="BU304" s="218" t="str">
        <f t="array" ref="BU304">INDEX('UPTD PPA KabKota'!AD$5:AD$513,MATCH($D304,'UPTD PPA KabKota'!$C$5:$C$513,FALSE))</f>
        <v>Sudah</v>
      </c>
      <c r="BV304" s="218" t="str">
        <f t="array" ref="BV304">INDEX('UPTD PPA KabKota'!AE$5:AE$513,MATCH($D304,'UPTD PPA KabKota'!$C$5:$C$513,FALSE))</f>
        <v>Sudah</v>
      </c>
      <c r="BW304" s="218" t="str">
        <f t="array" ref="BW304">INDEX('UPTD PPA KabKota'!AF$5:AF$513,MATCH($D304,'UPTD PPA KabKota'!$C$5:$C$513,FALSE))</f>
        <v>Sudah</v>
      </c>
      <c r="BX304" s="218" t="str">
        <f t="array" ref="BX304">INDEX('UPTD PPA KabKota'!AG$5:AG$513,MATCH($D304,'UPTD PPA KabKota'!$C$5:$C$513,FALSE))</f>
        <v>Sudah</v>
      </c>
      <c r="BY304" s="218" t="str">
        <f t="array" ref="BY304">INDEX('UPTD PPA KabKota'!AH$5:AH$513,MATCH($D304,'UPTD PPA KabKota'!$C$5:$C$513,FALSE))</f>
        <v>Sudah</v>
      </c>
      <c r="BZ304" s="218" t="str">
        <f t="array" ref="BZ304">INDEX('UPTD PPA KabKota'!AI$5:AI$513,MATCH($D304,'UPTD PPA KabKota'!$C$5:$C$513,FALSE))</f>
        <v>Sudah</v>
      </c>
      <c r="CA304" s="218" t="str">
        <f t="array" ref="CA304">INDEX('UPTD PPA KabKota'!AJ$5:AJ$513,MATCH($D304,'UPTD PPA KabKota'!$C$5:$C$513,FALSE))</f>
        <v>Sudah</v>
      </c>
      <c r="CB304" s="218" t="str">
        <f t="array" ref="CB304">INDEX('UPTD PPA KabKota'!AK$5:AK$513,MATCH($D304,'UPTD PPA KabKota'!$C$5:$C$513,FALSE))</f>
        <v>Sudah</v>
      </c>
      <c r="CC304" s="218" t="str">
        <f t="array" ref="CC304">INDEX('UPTD PPA KabKota'!AL$5:AL$513,MATCH($D304,'UPTD PPA KabKota'!$C$5:$C$513,FALSE))</f>
        <v>Sudah</v>
      </c>
      <c r="CD304" s="218" t="str">
        <f t="array" ref="CD304">INDEX('UPTD PPA KabKota'!AM$5:AM$513,MATCH($D304,'UPTD PPA KabKota'!$C$5:$C$513,FALSE))</f>
        <v>Sudah</v>
      </c>
      <c r="CE304" s="218" t="str">
        <f t="array" ref="CE304">INDEX('UPTD PPA KabKota'!AN$5:AN$513,MATCH($D304,'UPTD PPA KabKota'!$C$5:$C$513,FALSE))</f>
        <v/>
      </c>
      <c r="CF304" s="218">
        <f t="array" ref="CF304">INDEX('UPTD PPA KabKota'!AO$5:AO$513,MATCH($D304,'UPTD PPA KabKota'!$C$5:$C$513,FALSE))</f>
        <v>31</v>
      </c>
      <c r="CG304" s="218" t="str">
        <f t="array" ref="CG304">INDEX('UPTD PPA KabKota'!AP$5:AP$513,MATCH($D304,'UPTD PPA KabKota'!$C$5:$C$513,FALSE))</f>
        <v>persetubuhan anak</v>
      </c>
      <c r="CH304" s="218" t="str">
        <f t="array" ref="CH304">INDEX('UPTD PPA KabKota'!AQ$5:AQ$513,MATCH($D304,'UPTD PPA KabKota'!$C$5:$C$513,FALSE))</f>
        <v/>
      </c>
      <c r="CI304" s="218" t="str">
        <f t="array" ref="CI304">INDEX('UPTD PPA KabKota'!AR$5:AR$513,MATCH($D304,'UPTD PPA KabKota'!$C$5:$C$513,FALSE))</f>
        <v/>
      </c>
      <c r="CJ304" s="218" t="str">
        <f t="array" ref="CJ304">INDEX('UPTD PPA KabKota'!AS$5:AS$513,MATCH($D304,'UPTD PPA KabKota'!$C$5:$C$513,FALSE))</f>
        <v/>
      </c>
      <c r="CK304" s="218" t="str">
        <f t="array" ref="CK304">INDEX('UPTD PPA KabKota'!AT$5:AT$513,MATCH($D304,'UPTD PPA KabKota'!$C$5:$C$513,FALSE))</f>
        <v/>
      </c>
      <c r="CL304" s="218" t="str">
        <f t="array" ref="CL304">INDEX('UPTD PPA KabKota'!AU$5:AU$513,MATCH($D304,'UPTD PPA KabKota'!$C$5:$C$513,FALSE))</f>
        <v>v</v>
      </c>
      <c r="CM304" s="218" t="str">
        <f t="array" ref="CM304">INDEX('UPTD PPA KabKota'!AV$5:AV$513,MATCH($D304,'UPTD PPA KabKota'!$C$5:$C$513,FALSE))</f>
        <v/>
      </c>
      <c r="CN304" s="218" t="str">
        <f t="array" ref="CN304">INDEX('UPTD PPA KabKota'!AW$5:AW$513,MATCH($D304,'UPTD PPA KabKota'!$C$5:$C$513,FALSE))</f>
        <v/>
      </c>
      <c r="CO304" s="218" t="str">
        <f t="array" ref="CO304">INDEX('UPTD PPA KabKota'!AX$5:AX$513,MATCH($D304,'UPTD PPA KabKota'!$C$5:$C$513,FALSE))</f>
        <v/>
      </c>
      <c r="CP304" s="218" t="str">
        <f t="array" ref="CP304">INDEX('UPTD PPA KabKota'!AY$5:AY$513,MATCH($D304,'UPTD PPA KabKota'!$C$5:$C$513,FALSE))</f>
        <v/>
      </c>
      <c r="CQ304" s="209" t="str">
        <f>IFERROR(__xludf.DUMMYFUNCTION("IF(ISBLANK($K304),"""",IF(REGEXMATCH($K304,""Peraturan""),""Ada"",IF(REGEXMATCH($K304,""Rekomendasi""),""Tidak Ada"", $K304)))
"),"Ada")</f>
        <v>Ada</v>
      </c>
      <c r="CR304" s="209" t="str">
        <f t="array" ref="CR304">index('UPTD PPA KabKota'!$BI$5:$BI$513,match($D304,'UPTD PPA KabKota'!$C$5:$C$513,false))</f>
        <v>Ada</v>
      </c>
      <c r="CS304" s="314" t="str">
        <f t="shared" si="50"/>
        <v>Ada</v>
      </c>
    </row>
    <row r="305">
      <c r="A305" s="334">
        <v>299.0</v>
      </c>
      <c r="B305" s="334">
        <v>5.0</v>
      </c>
      <c r="C305" s="311" t="s">
        <v>4774</v>
      </c>
      <c r="D305" s="312" t="s">
        <v>2939</v>
      </c>
      <c r="E305" s="315">
        <v>45748.0</v>
      </c>
      <c r="F305" s="218" t="str">
        <f t="array" ref="F305">INDEX('Ortala-KabKota'!F$2:F$415,MATCH($D305,'Ortala-KabKota'!$E$2:$E$415,FALSE))</f>
        <v>Utari Rahmiati/ 085338702330 (Plt)</v>
      </c>
      <c r="G305" s="218" t="str">
        <f t="array" ref="G305">INDEX('Ortala-KabKota'!G$2:G$415,MATCH($D305,'Ortala-KabKota'!$E$2:$E$415,FALSE))</f>
        <v>Jl. Bhayangkara No. 15 Kel. Bada Kec. Dompu Kab. Dompu Prov NTB</v>
      </c>
      <c r="H305" s="218" t="str">
        <f t="array" ref="H305">INDEX('Ortala-KabKota'!H$2:H$415,MATCH($D305,'Ortala-KabKota'!$E$2:$E$415,FALSE))</f>
        <v>-</v>
      </c>
      <c r="I305" s="218" t="str">
        <f t="array" ref="I305">INDEX('Ortala-KabKota'!I$2:I$415,MATCH($D305,'Ortala-KabKota'!$E$2:$E$415,FALSE))</f>
        <v>085338702330</v>
      </c>
      <c r="J305" s="218" t="str">
        <f t="array" ref="J305">INDEX('Ortala-KabKota'!J$2:J$415,MATCH($D305,'Ortala-KabKota'!$E$2:$E$415,FALSE))</f>
        <v>UPTD PPA</v>
      </c>
      <c r="K305" s="218" t="str">
        <f t="array" ref="K305">INDEX('Ortala-KabKota'!K$2:K$415,MATCH($D305,'Ortala-KabKota'!$E$2:$E$415,FALSE))</f>
        <v>Peraturan Bupati Dompu Nomor 47 Tahun 2020</v>
      </c>
      <c r="L305" s="218">
        <f t="array" ref="L305">INDEX('Ortala-KabKota'!L$2:L$415,MATCH($D305,'Ortala-KabKota'!$E$2:$E$415,FALSE))</f>
        <v>2020</v>
      </c>
      <c r="M305" s="218" t="str">
        <f t="array" ref="M305">INDEX('Ortala-KabKota'!M$2:M$415,MATCH($D305,'Ortala-KabKota'!$E$2:$E$415,FALSE))</f>
        <v>A</v>
      </c>
      <c r="N305" s="218" t="str">
        <f t="array" ref="N305">INDEX('Ortala-KabKota'!N$2:N$415,MATCH($D305,'Ortala-KabKota'!$E$2:$E$415,FALSE))</f>
        <v>Utari Rahmiati/ 085338702330 </v>
      </c>
      <c r="O305" s="218" t="str">
        <f t="array" ref="O305">INDEX('Ortala-KabKota'!O$2:O$415,MATCH($D305,'Ortala-KabKota'!$E$2:$E$415,FALSE))</f>
        <v>uptdppa.dompu@gmail.com</v>
      </c>
      <c r="P305" s="218" t="str">
        <f t="array" ref="P305">INDEX('Ortala-KabKota'!P$2:P$415,MATCH($D305,'Ortala-KabKota'!$E$2:$E$415,FALSE))</f>
        <v>Kepala UPTD PPA, Pengadministrasi Umum, Pelaksana, Pengemudi</v>
      </c>
      <c r="Q305" s="218" t="str">
        <f t="array" ref="Q305">INDEX('Ortala-KabKota'!Q$2:Q$415,MATCH($D305,'Ortala-KabKota'!$E$2:$E$415,FALSE))</f>
        <v>MANDIRI</v>
      </c>
      <c r="R305" s="218" t="str">
        <f t="array" ref="R305">INDEX('Ortala-KabKota'!R$2:R$415,MATCH($D305,'Ortala-KabKota'!$E$2:$E$415,FALSE))</f>
        <v>SEWA/KONTRAK</v>
      </c>
      <c r="S305" s="218" t="str">
        <f t="array" ref="S305">INDEX('Ortala-KabKota'!S$2:S$415,MATCH($D305,'Ortala-KabKota'!$E$2:$E$415,FALSE))</f>
        <v>Sewa selama 1 tahun</v>
      </c>
      <c r="T305" s="218">
        <f t="array" ref="T305">INDEX('Ortala-KabKota'!T$2:T$415,MATCH($D305,'Ortala-KabKota'!$E$2:$E$415,FALSE))</f>
        <v>1</v>
      </c>
      <c r="U305" s="218">
        <f t="array" ref="U305">INDEX('Ortala-KabKota'!U$2:U$415,MATCH($D305,'Ortala-KabKota'!$E$2:$E$415,FALSE))</f>
        <v>1</v>
      </c>
      <c r="V305" s="218">
        <f t="array" ref="V305">INDEX('Ortala-KabKota'!V$2:V$415,MATCH($D305,'Ortala-KabKota'!$E$2:$E$415,FALSE))</f>
        <v>1</v>
      </c>
      <c r="W305" s="218">
        <f t="array" ref="W305">INDEX('Ortala-KabKota'!W$2:W$415,MATCH($D305,'Ortala-KabKota'!$E$2:$E$415,FALSE))</f>
        <v>0</v>
      </c>
      <c r="X305" s="218">
        <f t="array" ref="X305">INDEX('Ortala-KabKota'!X$2:X$415,MATCH($D305,'Ortala-KabKota'!$E$2:$E$415,FALSE))</f>
        <v>0</v>
      </c>
      <c r="Y305" s="218">
        <f t="array" ref="Y305">INDEX('Ortala-KabKota'!Y$2:Y$415,MATCH($D305,'Ortala-KabKota'!$E$2:$E$415,FALSE))</f>
        <v>0</v>
      </c>
      <c r="Z305" s="218">
        <f t="array" ref="Z305">INDEX('Ortala-KabKota'!Z$2:Z$415,MATCH($D305,'Ortala-KabKota'!$E$2:$E$415,FALSE))</f>
        <v>0</v>
      </c>
      <c r="AA305" s="218">
        <f t="array" ref="AA305">INDEX('Ortala-KabKota'!AA$2:AA$415,MATCH($D305,'Ortala-KabKota'!$E$2:$E$415,FALSE))</f>
        <v>0</v>
      </c>
      <c r="AB305" s="218">
        <f t="array" ref="AB305">INDEX('Ortala-KabKota'!AB$2:AB$415,MATCH($D305,'Ortala-KabKota'!$E$2:$E$415,FALSE))</f>
        <v>0</v>
      </c>
      <c r="AC305" s="218">
        <f t="array" ref="AC305">INDEX('Ortala-KabKota'!AC$2:AC$415,MATCH($D305,'Ortala-KabKota'!$E$2:$E$415,FALSE))</f>
        <v>0</v>
      </c>
      <c r="AD305" s="218" t="str">
        <f t="array" ref="AD305">INDEX('Ortala-KabKota'!AD$2:AD$415,MATCH($D305,'Ortala-KabKota'!$E$2:$E$415,FALSE))</f>
        <v/>
      </c>
      <c r="AE305" s="218">
        <f t="array" ref="AE305">INDEX('Ortala-KabKota'!AE$2:AE$415,MATCH($D305,'Ortala-KabKota'!$E$2:$E$415,FALSE))</f>
        <v>1</v>
      </c>
      <c r="AF305" s="218">
        <f t="array" ref="AF305">INDEX('Ortala-KabKota'!AF$2:AF$415,MATCH($D305,'Ortala-KabKota'!$E$2:$E$415,FALSE))</f>
        <v>1</v>
      </c>
      <c r="AG305" s="218">
        <f t="array" ref="AG305">INDEX('Ortala-KabKota'!AG$2:AG$415,MATCH($D305,'Ortala-KabKota'!$E$2:$E$415,FALSE))</f>
        <v>1</v>
      </c>
      <c r="AH305" s="218">
        <f t="array" ref="AH305">INDEX('Ortala-KabKota'!AH$2:AH$415,MATCH($D305,'Ortala-KabKota'!$E$2:$E$415,FALSE))</f>
        <v>1</v>
      </c>
      <c r="AI305" s="218" t="str">
        <f t="array" ref="AI305">INDEX('Ortala-KabKota'!AI$2:AI$415,MATCH($D305,'Ortala-KabKota'!$E$2:$E$415,FALSE))</f>
        <v>penjelasan kepada penerima manfaat aturan, resiko dan bahaya serta bentuk pelayanan - persetujuan penerima manfaat - pendamping serah terima ke petugas penampungan sementara - proses pelmberian</v>
      </c>
      <c r="AJ305" s="218" t="str">
        <f t="array" ref="AJ305">INDEX('Ortala-KabKota'!AJ$2:AJ$415,MATCH($D305,'Ortala-KabKota'!$E$2:$E$415,FALSE))</f>
        <v/>
      </c>
      <c r="AK305" s="218">
        <f t="array" ref="AK305">INDEX('Ortala-KabKota'!AK$2:AK$415,MATCH($D305,'Ortala-KabKota'!$E$2:$E$415,FALSE))</f>
        <v>1</v>
      </c>
      <c r="AL305" s="218">
        <f t="array" ref="AL305">INDEX('Ortala-KabKota'!AL$2:AL$415,MATCH($D305,'Ortala-KabKota'!$E$2:$E$415,FALSE))</f>
        <v>78</v>
      </c>
      <c r="AM305" s="218" t="str">
        <f t="array" ref="AM305">INDEX('Ortala-KabKota'!AM$2:AM$415,MATCH($D305,'Ortala-KabKota'!$E$2:$E$415,FALSE))</f>
        <v>Kekerasan fisik dan seksual</v>
      </c>
      <c r="AN305" s="218" t="str">
        <f t="array" ref="AN305">INDEX('Ortala-KabKota'!AN$2:AN$415,MATCH($D305,'Ortala-KabKota'!$E$2:$E$415,FALSE))</f>
        <v/>
      </c>
      <c r="AO305" s="218" t="str">
        <f t="array" ref="AO305">INDEX('Ortala-KabKota'!AO$2:AO$415,MATCH($D305,'Ortala-KabKota'!$E$2:$E$415,FALSE))</f>
        <v/>
      </c>
      <c r="AP305" s="218" t="str">
        <f t="array" ref="AP305">INDEX('Ortala-KabKota'!AP$2:AP$415,MATCH($D305,'Ortala-KabKota'!$E$2:$E$415,FALSE))</f>
        <v/>
      </c>
      <c r="AQ305" s="218" t="str">
        <f t="array" ref="AQ305">INDEX('Ortala-KabKota'!AQ$2:AQ$415,MATCH($D305,'Ortala-KabKota'!$E$2:$E$415,FALSE))</f>
        <v/>
      </c>
      <c r="AR305" s="218">
        <f t="array" ref="AR305">INDEX('Ortala-KabKota'!AR$2:AR$415,MATCH($D305,'Ortala-KabKota'!$E$2:$E$415,FALSE))</f>
        <v>1</v>
      </c>
      <c r="AS305" s="218" t="str">
        <f t="array" ref="AS305">INDEX('Ortala-KabKota'!AS$2:AS$415,MATCH($D305,'Ortala-KabKota'!$E$2:$E$415,FALSE))</f>
        <v/>
      </c>
      <c r="AT305" s="218" t="str">
        <f t="array" ref="AT305">INDEX('Ortala-KabKota'!AT$2:AT$415,MATCH($D305,'Ortala-KabKota'!$E$2:$E$415,FALSE))</f>
        <v/>
      </c>
      <c r="AU305" s="218" t="str">
        <f t="array" ref="AU305">INDEX('UPTD PPA KabKota'!D$5:D$513,MATCH($D305,'UPTD PPA KabKota'!$C$5:$C$513,FALSE))</f>
        <v>Utari Rahmiati/ 085338702330</v>
      </c>
      <c r="AV305" s="218" t="str">
        <f t="array" ref="AV305">INDEX('UPTD PPA KabKota'!E$5:E$513,MATCH($D305,'UPTD PPA KabKota'!$C$5:$C$513,FALSE))</f>
        <v>Jl. Bhayangkara No. 15 Kel. Bada Kec. Dompu Kab. Dompu Prov NTB</v>
      </c>
      <c r="AW305" s="218" t="str">
        <f t="array" ref="AW305">INDEX('UPTD PPA KabKota'!F$5:F$513,MATCH($D305,'UPTD PPA KabKota'!$C$5:$C$513,FALSE))</f>
        <v/>
      </c>
      <c r="AX305" s="218">
        <f t="array" ref="AX305">INDEX('UPTD PPA KabKota'!G$5:G$513,MATCH($D305,'UPTD PPA KabKota'!$C$5:$C$513,FALSE))</f>
        <v>85338702330</v>
      </c>
      <c r="AY305" s="218" t="str">
        <f t="array" ref="AY305">INDEX('UPTD PPA KabKota'!H$5:H$513,MATCH($D305,'UPTD PPA KabKota'!$C$5:$C$513,FALSE))</f>
        <v>UPTD PPA</v>
      </c>
      <c r="AZ305" s="218" t="str">
        <f t="array" ref="AZ305">INDEX('UPTD PPA KabKota'!I$5:I$513,MATCH($D305,'UPTD PPA KabKota'!$C$5:$C$513,FALSE))</f>
        <v>Peraturan Bupati Dompu Nomor 47 Tahun 2020</v>
      </c>
      <c r="BA305" s="218">
        <f t="array" ref="BA305">INDEX('UPTD PPA KabKota'!J$5:J$513,MATCH($D305,'UPTD PPA KabKota'!$C$5:$C$513,FALSE))</f>
        <v>2020</v>
      </c>
      <c r="BB305" s="218" t="str">
        <f t="array" ref="BB305">INDEX('UPTD PPA KabKota'!K$5:K$513,MATCH($D305,'UPTD PPA KabKota'!$C$5:$C$513,FALSE))</f>
        <v>A</v>
      </c>
      <c r="BC305" s="218" t="str">
        <f t="array" ref="BC305">INDEX('UPTD PPA KabKota'!L$5:L$513,MATCH($D305,'UPTD PPA KabKota'!$C$5:$C$513,FALSE))</f>
        <v>Utari Rahmiati/ 085338702330</v>
      </c>
      <c r="BD305" s="316" t="str">
        <f t="array" ref="BD305">INDEX('UPTD PPA KabKota'!M$5:M$513,MATCH($D305,'UPTD PPA KabKota'!$C$5:$C$513,FALSE))</f>
        <v>uptdppakabdompu@gmail.com</v>
      </c>
      <c r="BE305" s="218" t="str">
        <f t="array" ref="BE305">INDEX('UPTD PPA KabKota'!N$5:N$513,MATCH($D305,'UPTD PPA KabKota'!$C$5:$C$513,FALSE))</f>
        <v>1. Kepala UPTD PPA
2. Kepala TU
3. Pengadministrasi Umum
4. Kelompok JF
5. Konselor
6. Pengemudi</v>
      </c>
      <c r="BF305" s="218" t="str">
        <f t="array" ref="BF305">INDEX('UPTD PPA KabKota'!O$5:O$513,MATCH($D305,'UPTD PPA KabKota'!$C$5:$C$513,FALSE))</f>
        <v>PINJAM GEDUNG SELAIN DPPPA</v>
      </c>
      <c r="BG305" s="218" t="str">
        <f t="array" ref="BG305">INDEX('UPTD PPA KabKota'!P$5:P$513,MATCH($D305,'UPTD PPA KabKota'!$C$5:$C$513,FALSE))</f>
        <v>SEWA/KONTRAK</v>
      </c>
      <c r="BH305" s="218" t="str">
        <f t="array" ref="BH305">INDEX('UPTD PPA KabKota'!Q$5:Q$513,MATCH($D305,'UPTD PPA KabKota'!$C$5:$C$513,FALSE))</f>
        <v>Sewa bulanan dan harian
Kolom (15): TERPISAH DGN KANTOR (PINJAM PAKAI RUANGAN KANTOR PERPUSTAKAAN &amp; KEARSIPAN DAERAH DOMPU)
Kolom (16): PENGINAPAN/SEWA</v>
      </c>
      <c r="BI305" s="218" t="str">
        <f t="array" ref="BI305">INDEX('UPTD PPA KabKota'!R$5:R$513,MATCH($D305,'UPTD PPA KabKota'!$C$5:$C$513,FALSE))</f>
        <v>Ada</v>
      </c>
      <c r="BJ305" s="218" t="str">
        <f t="array" ref="BJ305">INDEX('UPTD PPA KabKota'!S$5:S$513,MATCH($D305,'UPTD PPA KabKota'!$C$5:$C$513,FALSE))</f>
        <v>Tidak ada</v>
      </c>
      <c r="BK305" s="218" t="str">
        <f t="array" ref="BK305">INDEX('UPTD PPA KabKota'!T$5:T$513,MATCH($D305,'UPTD PPA KabKota'!$C$5:$C$513,FALSE))</f>
        <v>Ada</v>
      </c>
      <c r="BL305" s="218" t="str">
        <f t="array" ref="BL305">INDEX('UPTD PPA KabKota'!U$5:U$513,MATCH($D305,'UPTD PPA KabKota'!$C$5:$C$513,FALSE))</f>
        <v>Tidak ada</v>
      </c>
      <c r="BM305" s="218" t="str">
        <f t="array" ref="BM305">INDEX('UPTD PPA KabKota'!V$5:V$513,MATCH($D305,'UPTD PPA KabKota'!$C$5:$C$513,FALSE))</f>
        <v>Ada</v>
      </c>
      <c r="BN305" s="218" t="str">
        <f t="array" ref="BN305">INDEX('UPTD PPA KabKota'!W$5:W$513,MATCH($D305,'UPTD PPA KabKota'!$C$5:$C$513,FALSE))</f>
        <v>Tidak ada</v>
      </c>
      <c r="BO305" s="218" t="str">
        <f t="array" ref="BO305">INDEX('UPTD PPA KabKota'!X$5:X$513,MATCH($D305,'UPTD PPA KabKota'!$C$5:$C$513,FALSE))</f>
        <v>Ada</v>
      </c>
      <c r="BP305" s="218" t="str">
        <f t="array" ref="BP305">INDEX('UPTD PPA KabKota'!Y$5:Y$513,MATCH($D305,'UPTD PPA KabKota'!$C$5:$C$513,FALSE))</f>
        <v>Ada</v>
      </c>
      <c r="BQ305" s="218" t="str">
        <f t="array" ref="BQ305">INDEX('UPTD PPA KabKota'!Z$5:Z$513,MATCH($D305,'UPTD PPA KabKota'!$C$5:$C$513,FALSE))</f>
        <v>Ada</v>
      </c>
      <c r="BR305" s="218" t="str">
        <f t="array" ref="BR305">INDEX('UPTD PPA KabKota'!AA$5:AA$513,MATCH($D305,'UPTD PPA KabKota'!$C$5:$C$513,FALSE))</f>
        <v>Tidak ada</v>
      </c>
      <c r="BS305" s="218" t="str">
        <f t="array" ref="BS305">INDEX('UPTD PPA KabKota'!AB$5:AB$513,MATCH($D305,'UPTD PPA KabKota'!$C$5:$C$513,FALSE))</f>
        <v>Tidak ada</v>
      </c>
      <c r="BT305" s="218" t="str">
        <f t="array" ref="BT305">INDEX('UPTD PPA KabKota'!AC$5:AC$513,MATCH($D305,'UPTD PPA KabKota'!$C$5:$C$513,FALSE))</f>
        <v>Sudah</v>
      </c>
      <c r="BU305" s="218" t="str">
        <f t="array" ref="BU305">INDEX('UPTD PPA KabKota'!AD$5:AD$513,MATCH($D305,'UPTD PPA KabKota'!$C$5:$C$513,FALSE))</f>
        <v>Sudah</v>
      </c>
      <c r="BV305" s="218" t="str">
        <f t="array" ref="BV305">INDEX('UPTD PPA KabKota'!AE$5:AE$513,MATCH($D305,'UPTD PPA KabKota'!$C$5:$C$513,FALSE))</f>
        <v>Sudah</v>
      </c>
      <c r="BW305" s="218" t="str">
        <f t="array" ref="BW305">INDEX('UPTD PPA KabKota'!AF$5:AF$513,MATCH($D305,'UPTD PPA KabKota'!$C$5:$C$513,FALSE))</f>
        <v>Sudah</v>
      </c>
      <c r="BX305" s="218" t="str">
        <f t="array" ref="BX305">INDEX('UPTD PPA KabKota'!AG$5:AG$513,MATCH($D305,'UPTD PPA KabKota'!$C$5:$C$513,FALSE))</f>
        <v>Sudah</v>
      </c>
      <c r="BY305" s="218" t="str">
        <f t="array" ref="BY305">INDEX('UPTD PPA KabKota'!AH$5:AH$513,MATCH($D305,'UPTD PPA KabKota'!$C$5:$C$513,FALSE))</f>
        <v>Sudah</v>
      </c>
      <c r="BZ305" s="218" t="str">
        <f t="array" ref="BZ305">INDEX('UPTD PPA KabKota'!AI$5:AI$513,MATCH($D305,'UPTD PPA KabKota'!$C$5:$C$513,FALSE))</f>
        <v>Sudah</v>
      </c>
      <c r="CA305" s="218" t="str">
        <f t="array" ref="CA305">INDEX('UPTD PPA KabKota'!AJ$5:AJ$513,MATCH($D305,'UPTD PPA KabKota'!$C$5:$C$513,FALSE))</f>
        <v>Sudah</v>
      </c>
      <c r="CB305" s="218" t="str">
        <f t="array" ref="CB305">INDEX('UPTD PPA KabKota'!AK$5:AK$513,MATCH($D305,'UPTD PPA KabKota'!$C$5:$C$513,FALSE))</f>
        <v>Belum</v>
      </c>
      <c r="CC305" s="218" t="str">
        <f t="array" ref="CC305">INDEX('UPTD PPA KabKota'!AL$5:AL$513,MATCH($D305,'UPTD PPA KabKota'!$C$5:$C$513,FALSE))</f>
        <v>Sudah</v>
      </c>
      <c r="CD305" s="218" t="str">
        <f t="array" ref="CD305">INDEX('UPTD PPA KabKota'!AM$5:AM$513,MATCH($D305,'UPTD PPA KabKota'!$C$5:$C$513,FALSE))</f>
        <v>Sudah</v>
      </c>
      <c r="CE305" s="218" t="str">
        <f t="array" ref="CE305">INDEX('UPTD PPA KabKota'!AN$5:AN$513,MATCH($D305,'UPTD PPA KabKota'!$C$5:$C$513,FALSE))</f>
        <v>Pengaduan dari masyarakat, penjangkauan korban, Pengelolaan kasus, jika korban mendapatkan kekerasan dan memerlukan pengamanan serta merasa terancam dari pelaku, maka akan diberikan penampungan sementara di rumah aman. Dirumah aman korban mendapatkan fasilitas kesehatan, makan minum, pelayanan psikolog klinis dan kebutuhan spesifik.
Mediator Tersertifikasi (4 orang)
Konselor Psikologi (3 orang)</v>
      </c>
      <c r="CF305" s="218" t="str">
        <f t="array" ref="CF305">INDEX('UPTD PPA KabKota'!AO$5:AO$513,MATCH($D305,'UPTD PPA KabKota'!$C$5:$C$513,FALSE))</f>
        <v>141 (2024)</v>
      </c>
      <c r="CG305" s="218" t="str">
        <f t="array" ref="CG305">INDEX('UPTD PPA KabKota'!AP$5:AP$513,MATCH($D305,'UPTD PPA KabKota'!$C$5:$C$513,FALSE))</f>
        <v>Kekerasan seksual dan fisik terhadap anak</v>
      </c>
      <c r="CH305" s="218" t="str">
        <f t="array" ref="CH305">INDEX('UPTD PPA KabKota'!AQ$5:AQ$513,MATCH($D305,'UPTD PPA KabKota'!$C$5:$C$513,FALSE))</f>
        <v/>
      </c>
      <c r="CI305" s="218" t="str">
        <f t="array" ref="CI305">INDEX('UPTD PPA KabKota'!AR$5:AR$513,MATCH($D305,'UPTD PPA KabKota'!$C$5:$C$513,FALSE))</f>
        <v/>
      </c>
      <c r="CJ305" s="218" t="str">
        <f t="array" ref="CJ305">INDEX('UPTD PPA KabKota'!AS$5:AS$513,MATCH($D305,'UPTD PPA KabKota'!$C$5:$C$513,FALSE))</f>
        <v/>
      </c>
      <c r="CK305" s="218" t="str">
        <f t="array" ref="CK305">INDEX('UPTD PPA KabKota'!AT$5:AT$513,MATCH($D305,'UPTD PPA KabKota'!$C$5:$C$513,FALSE))</f>
        <v/>
      </c>
      <c r="CL305" s="218" t="str">
        <f t="array" ref="CL305">INDEX('UPTD PPA KabKota'!AU$5:AU$513,MATCH($D305,'UPTD PPA KabKota'!$C$5:$C$513,FALSE))</f>
        <v>v</v>
      </c>
      <c r="CM305" s="218" t="str">
        <f t="array" ref="CM305">INDEX('UPTD PPA KabKota'!AV$5:AV$513,MATCH($D305,'UPTD PPA KabKota'!$C$5:$C$513,FALSE))</f>
        <v/>
      </c>
      <c r="CN305" s="218" t="str">
        <f t="array" ref="CN305">INDEX('UPTD PPA KabKota'!AW$5:AW$513,MATCH($D305,'UPTD PPA KabKota'!$C$5:$C$513,FALSE))</f>
        <v/>
      </c>
      <c r="CO305" s="218" t="str">
        <f t="array" ref="CO305">INDEX('UPTD PPA KabKota'!AX$5:AX$513,MATCH($D305,'UPTD PPA KabKota'!$C$5:$C$513,FALSE))</f>
        <v/>
      </c>
      <c r="CP305" s="218" t="str">
        <f t="array" ref="CP305">INDEX('UPTD PPA KabKota'!AY$5:AY$513,MATCH($D305,'UPTD PPA KabKota'!$C$5:$C$513,FALSE))</f>
        <v/>
      </c>
      <c r="CQ305" s="209" t="str">
        <f>IFERROR(__xludf.DUMMYFUNCTION("IF(ISBLANK($K305),"""",IF(REGEXMATCH($K305,""Peraturan""),""Ada"",IF(REGEXMATCH($K305,""Rekomendasi""),""Tidak Ada"", $K305)))
"),"Ada")</f>
        <v>Ada</v>
      </c>
      <c r="CR305" s="209" t="str">
        <f t="array" ref="CR305">index('UPTD PPA KabKota'!$BI$5:$BI$513,match($D305,'UPTD PPA KabKota'!$C$5:$C$513,false))</f>
        <v>Ada</v>
      </c>
      <c r="CS305" s="314" t="str">
        <f t="shared" si="50"/>
        <v>Ada</v>
      </c>
    </row>
    <row r="306">
      <c r="A306" s="334">
        <v>300.0</v>
      </c>
      <c r="B306" s="334">
        <v>6.0</v>
      </c>
      <c r="C306" s="311" t="s">
        <v>4774</v>
      </c>
      <c r="D306" s="312" t="s">
        <v>2905</v>
      </c>
      <c r="E306" s="315">
        <v>45689.0</v>
      </c>
      <c r="F306" s="218" t="str">
        <f t="array" ref="F306">INDEX('Ortala-KabKota'!F$2:F$415,MATCH($D306,'Ortala-KabKota'!$E$2:$E$415,FALSE))</f>
        <v>Muhammad Umar/ 085238658003</v>
      </c>
      <c r="G306" s="218" t="str">
        <f t="array" ref="G306">INDEX('Ortala-KabKota'!G$2:G$415,MATCH($D306,'Ortala-KabKota'!$E$2:$E$415,FALSE))</f>
        <v>Jl. Gatot Subroto No.9, Sadia, Kec. Mpunda, Kab. Bima, Nusa Tenggara Bar. 84116</v>
      </c>
      <c r="H306" s="218" t="str">
        <f t="array" ref="H306">INDEX('Ortala-KabKota'!H$2:H$415,MATCH($D306,'Ortala-KabKota'!$E$2:$E$415,FALSE))</f>
        <v/>
      </c>
      <c r="I306" s="218" t="str">
        <f t="array" ref="I306">INDEX('Ortala-KabKota'!I$2:I$415,MATCH($D306,'Ortala-KabKota'!$E$2:$E$415,FALSE))</f>
        <v>085238658003</v>
      </c>
      <c r="J306" s="218" t="str">
        <f t="array" ref="J306">INDEX('Ortala-KabKota'!J$2:J$415,MATCH($D306,'Ortala-KabKota'!$E$2:$E$415,FALSE))</f>
        <v>UPTD PPA</v>
      </c>
      <c r="K306" s="218" t="str">
        <f t="array" ref="K306">INDEX('Ortala-KabKota'!K$2:K$415,MATCH($D306,'Ortala-KabKota'!$E$2:$E$415,FALSE))</f>
        <v>Peraturan Bupati Bima Nomor 29 Tahun 2022
Peraturan Bupati Bima Nomor 45 Tahun 2021</v>
      </c>
      <c r="L306" s="218">
        <f t="array" ref="L306">INDEX('Ortala-KabKota'!L$2:L$415,MATCH($D306,'Ortala-KabKota'!$E$2:$E$415,FALSE))</f>
        <v>2021</v>
      </c>
      <c r="M306" s="218" t="str">
        <f t="array" ref="M306">INDEX('Ortala-KabKota'!M$2:M$415,MATCH($D306,'Ortala-KabKota'!$E$2:$E$415,FALSE))</f>
        <v>A</v>
      </c>
      <c r="N306" s="218" t="str">
        <f t="array" ref="N306">INDEX('Ortala-KabKota'!N$2:N$415,MATCH($D306,'Ortala-KabKota'!$E$2:$E$415,FALSE))</f>
        <v>Muhammad Umar/ 085238658003</v>
      </c>
      <c r="O306" s="218" t="str">
        <f t="array" ref="O306">INDEX('Ortala-KabKota'!O$2:O$415,MATCH($D306,'Ortala-KabKota'!$E$2:$E$415,FALSE))</f>
        <v>uptdppakabupatenbima@gmail.com</v>
      </c>
      <c r="P306" s="218" t="str">
        <f t="array" ref="P306">INDEX('Ortala-KabKota'!P$2:P$415,MATCH($D306,'Ortala-KabKota'!$E$2:$E$415,FALSE))</f>
        <v>Kepala UPTD PPA, Kepala Sub Bagian Tata Usaha</v>
      </c>
      <c r="Q306" s="218" t="str">
        <f t="array" ref="Q306">INDEX('Ortala-KabKota'!Q$2:Q$415,MATCH($D306,'Ortala-KabKota'!$E$2:$E$415,FALSE))</f>
        <v/>
      </c>
      <c r="R306" s="218" t="str">
        <f t="array" ref="R306">INDEX('Ortala-KabKota'!R$2:R$415,MATCH($D306,'Ortala-KabKota'!$E$2:$E$415,FALSE))</f>
        <v>MILIK SENDIRI</v>
      </c>
      <c r="S306" s="218" t="str">
        <f t="array" ref="S306">INDEX('Ortala-KabKota'!S$2:S$415,MATCH($D306,'Ortala-KabKota'!$E$2:$E$415,FALSE))</f>
        <v/>
      </c>
      <c r="T306" s="218" t="str">
        <f t="array" ref="T306">INDEX('Ortala-KabKota'!T$2:T$415,MATCH($D306,'Ortala-KabKota'!$E$2:$E$415,FALSE))</f>
        <v/>
      </c>
      <c r="U306" s="218" t="str">
        <f t="array" ref="U306">INDEX('Ortala-KabKota'!U$2:U$415,MATCH($D306,'Ortala-KabKota'!$E$2:$E$415,FALSE))</f>
        <v/>
      </c>
      <c r="V306" s="218" t="str">
        <f t="array" ref="V306">INDEX('Ortala-KabKota'!V$2:V$415,MATCH($D306,'Ortala-KabKota'!$E$2:$E$415,FALSE))</f>
        <v/>
      </c>
      <c r="W306" s="218" t="str">
        <f t="array" ref="W306">INDEX('Ortala-KabKota'!W$2:W$415,MATCH($D306,'Ortala-KabKota'!$E$2:$E$415,FALSE))</f>
        <v/>
      </c>
      <c r="X306" s="218" t="str">
        <f t="array" ref="X306">INDEX('Ortala-KabKota'!X$2:X$415,MATCH($D306,'Ortala-KabKota'!$E$2:$E$415,FALSE))</f>
        <v/>
      </c>
      <c r="Y306" s="218" t="str">
        <f t="array" ref="Y306">INDEX('Ortala-KabKota'!Y$2:Y$415,MATCH($D306,'Ortala-KabKota'!$E$2:$E$415,FALSE))</f>
        <v/>
      </c>
      <c r="Z306" s="218" t="str">
        <f t="array" ref="Z306">INDEX('Ortala-KabKota'!Z$2:Z$415,MATCH($D306,'Ortala-KabKota'!$E$2:$E$415,FALSE))</f>
        <v/>
      </c>
      <c r="AA306" s="218" t="str">
        <f t="array" ref="AA306">INDEX('Ortala-KabKota'!AA$2:AA$415,MATCH($D306,'Ortala-KabKota'!$E$2:$E$415,FALSE))</f>
        <v/>
      </c>
      <c r="AB306" s="218" t="str">
        <f t="array" ref="AB306">INDEX('Ortala-KabKota'!AB$2:AB$415,MATCH($D306,'Ortala-KabKota'!$E$2:$E$415,FALSE))</f>
        <v/>
      </c>
      <c r="AC306" s="218" t="str">
        <f t="array" ref="AC306">INDEX('Ortala-KabKota'!AC$2:AC$415,MATCH($D306,'Ortala-KabKota'!$E$2:$E$415,FALSE))</f>
        <v/>
      </c>
      <c r="AD306" s="218" t="str">
        <f t="array" ref="AD306">INDEX('Ortala-KabKota'!AD$2:AD$415,MATCH($D306,'Ortala-KabKota'!$E$2:$E$415,FALSE))</f>
        <v/>
      </c>
      <c r="AE306" s="218" t="str">
        <f t="array" ref="AE306">INDEX('Ortala-KabKota'!AE$2:AE$415,MATCH($D306,'Ortala-KabKota'!$E$2:$E$415,FALSE))</f>
        <v/>
      </c>
      <c r="AF306" s="218" t="str">
        <f t="array" ref="AF306">INDEX('Ortala-KabKota'!AF$2:AF$415,MATCH($D306,'Ortala-KabKota'!$E$2:$E$415,FALSE))</f>
        <v/>
      </c>
      <c r="AG306" s="218" t="str">
        <f t="array" ref="AG306">INDEX('Ortala-KabKota'!AG$2:AG$415,MATCH($D306,'Ortala-KabKota'!$E$2:$E$415,FALSE))</f>
        <v/>
      </c>
      <c r="AH306" s="218" t="str">
        <f t="array" ref="AH306">INDEX('Ortala-KabKota'!AH$2:AH$415,MATCH($D306,'Ortala-KabKota'!$E$2:$E$415,FALSE))</f>
        <v/>
      </c>
      <c r="AI306" s="218" t="str">
        <f t="array" ref="AI306">INDEX('Ortala-KabKota'!AI$2:AI$415,MATCH($D306,'Ortala-KabKota'!$E$2:$E$415,FALSE))</f>
        <v/>
      </c>
      <c r="AJ306" s="218" t="str">
        <f t="array" ref="AJ306">INDEX('Ortala-KabKota'!AJ$2:AJ$415,MATCH($D306,'Ortala-KabKota'!$E$2:$E$415,FALSE))</f>
        <v/>
      </c>
      <c r="AK306" s="218" t="str">
        <f t="array" ref="AK306">INDEX('Ortala-KabKota'!AK$2:AK$415,MATCH($D306,'Ortala-KabKota'!$E$2:$E$415,FALSE))</f>
        <v/>
      </c>
      <c r="AL306" s="218" t="str">
        <f t="array" ref="AL306">INDEX('Ortala-KabKota'!AL$2:AL$415,MATCH($D306,'Ortala-KabKota'!$E$2:$E$415,FALSE))</f>
        <v/>
      </c>
      <c r="AM306" s="218" t="str">
        <f t="array" ref="AM306">INDEX('Ortala-KabKota'!AM$2:AM$415,MATCH($D306,'Ortala-KabKota'!$E$2:$E$415,FALSE))</f>
        <v/>
      </c>
      <c r="AN306" s="218" t="str">
        <f t="array" ref="AN306">INDEX('Ortala-KabKota'!AN$2:AN$415,MATCH($D306,'Ortala-KabKota'!$E$2:$E$415,FALSE))</f>
        <v/>
      </c>
      <c r="AO306" s="218" t="str">
        <f t="array" ref="AO306">INDEX('Ortala-KabKota'!AO$2:AO$415,MATCH($D306,'Ortala-KabKota'!$E$2:$E$415,FALSE))</f>
        <v/>
      </c>
      <c r="AP306" s="218" t="str">
        <f t="array" ref="AP306">INDEX('Ortala-KabKota'!AP$2:AP$415,MATCH($D306,'Ortala-KabKota'!$E$2:$E$415,FALSE))</f>
        <v/>
      </c>
      <c r="AQ306" s="218" t="str">
        <f t="array" ref="AQ306">INDEX('Ortala-KabKota'!AQ$2:AQ$415,MATCH($D306,'Ortala-KabKota'!$E$2:$E$415,FALSE))</f>
        <v/>
      </c>
      <c r="AR306" s="218" t="str">
        <f t="array" ref="AR306">INDEX('Ortala-KabKota'!AR$2:AR$415,MATCH($D306,'Ortala-KabKota'!$E$2:$E$415,FALSE))</f>
        <v/>
      </c>
      <c r="AS306" s="218" t="str">
        <f t="array" ref="AS306">INDEX('Ortala-KabKota'!AS$2:AS$415,MATCH($D306,'Ortala-KabKota'!$E$2:$E$415,FALSE))</f>
        <v/>
      </c>
      <c r="AT306" s="218" t="str">
        <f t="array" ref="AT306">INDEX('Ortala-KabKota'!AT$2:AT$415,MATCH($D306,'Ortala-KabKota'!$E$2:$E$415,FALSE))</f>
        <v/>
      </c>
      <c r="AU306" s="218" t="str">
        <f t="array" ref="AU306">INDEX('UPTD PPA KabKota'!D$5:D$513,MATCH($D306,'UPTD PPA KabKota'!$C$5:$C$513,FALSE))</f>
        <v>MUHAMMAD UMAR, SH</v>
      </c>
      <c r="AV306" s="218" t="str">
        <f t="array" ref="AV306">INDEX('UPTD PPA KabKota'!E$5:E$513,MATCH($D306,'UPTD PPA KabKota'!$C$5:$C$513,FALSE))</f>
        <v>JLN. GATOT SUBROTO NO. 9 KEC.  MPUNDA KOTA BIMA</v>
      </c>
      <c r="AW306" s="218" t="str">
        <f t="array" ref="AW306">INDEX('UPTD PPA KabKota'!F$5:F$513,MATCH($D306,'UPTD PPA KabKota'!$C$5:$C$513,FALSE))</f>
        <v>085 238 658 003 / 082 328 328 084</v>
      </c>
      <c r="AX306" s="218" t="str">
        <f t="array" ref="AX306">INDEX('UPTD PPA KabKota'!G$5:G$513,MATCH($D306,'UPTD PPA KabKota'!$C$5:$C$513,FALSE))</f>
        <v>-</v>
      </c>
      <c r="AY306" s="218" t="str">
        <f t="array" ref="AY306">INDEX('UPTD PPA KabKota'!H$5:H$513,MATCH($D306,'UPTD PPA KabKota'!$C$5:$C$513,FALSE))</f>
        <v>UPTD PPA KABUPATEN BIMA</v>
      </c>
      <c r="AZ306" s="218" t="str">
        <f t="array" ref="AZ306">INDEX('UPTD PPA KabKota'!I$5:I$513,MATCH($D306,'UPTD PPA KabKota'!$C$5:$C$513,FALSE))</f>
        <v>PERATURAN BUPATI BIMA NOMOR 29 TAHUN 2022</v>
      </c>
      <c r="BA306" s="218">
        <f t="array" ref="BA306">INDEX('UPTD PPA KabKota'!J$5:J$513,MATCH($D306,'UPTD PPA KabKota'!$C$5:$C$513,FALSE))</f>
        <v>2022</v>
      </c>
      <c r="BB306" s="218" t="str">
        <f t="array" ref="BB306">INDEX('UPTD PPA KabKota'!K$5:K$513,MATCH($D306,'UPTD PPA KabKota'!$C$5:$C$513,FALSE))</f>
        <v>A</v>
      </c>
      <c r="BC306" s="218" t="str">
        <f t="array" ref="BC306">INDEX('UPTD PPA KabKota'!L$5:L$513,MATCH($D306,'UPTD PPA KabKota'!$C$5:$C$513,FALSE))</f>
        <v>MUHAMMAD UMAR, SH / 085 238 658 003</v>
      </c>
      <c r="BD306" s="218" t="str">
        <f t="array" ref="BD306">INDEX('UPTD PPA KabKota'!M$5:M$513,MATCH($D306,'UPTD PPA KabKota'!$C$5:$C$513,FALSE))</f>
        <v>uptdppakabupatenbima@gmail.com</v>
      </c>
      <c r="BE306" s="218" t="str">
        <f t="array" ref="BE306">INDEX('UPTD PPA KabKota'!N$5:N$513,MATCH($D306,'UPTD PPA KabKota'!$C$5:$C$513,FALSE))</f>
        <v>Kepala UPTD, Kasubag. TU dan Kelompok Jabatan Fungsional</v>
      </c>
      <c r="BF306" s="218" t="str">
        <f t="array" ref="BF306">INDEX('UPTD PPA KabKota'!O$5:O$513,MATCH($D306,'UPTD PPA KabKota'!$C$5:$C$513,FALSE))</f>
        <v>Bergabung dengan Kantor Dinas</v>
      </c>
      <c r="BG306" s="218" t="str">
        <f t="array" ref="BG306">INDEX('UPTD PPA KabKota'!P$5:P$513,MATCH($D306,'UPTD PPA KabKota'!$C$5:$C$513,FALSE))</f>
        <v>Milik Sendiri</v>
      </c>
      <c r="BH306" s="218" t="str">
        <f t="array" ref="BH306">INDEX('UPTD PPA KabKota'!Q$5:Q$513,MATCH($D306,'UPTD PPA KabKota'!$C$5:$C$513,FALSE))</f>
        <v>Dalam Proses Pembangunan</v>
      </c>
      <c r="BI306" s="218" t="str">
        <f t="array" ref="BI306">INDEX('UPTD PPA KabKota'!R$5:R$513,MATCH($D306,'UPTD PPA KabKota'!$C$5:$C$513,FALSE))</f>
        <v>Ada</v>
      </c>
      <c r="BJ306" s="218" t="str">
        <f t="array" ref="BJ306">INDEX('UPTD PPA KabKota'!S$5:S$513,MATCH($D306,'UPTD PPA KabKota'!$C$5:$C$513,FALSE))</f>
        <v>Tidak Ada</v>
      </c>
      <c r="BK306" s="218" t="str">
        <f t="array" ref="BK306">INDEX('UPTD PPA KabKota'!T$5:T$513,MATCH($D306,'UPTD PPA KabKota'!$C$5:$C$513,FALSE))</f>
        <v>Tidak Ada</v>
      </c>
      <c r="BL306" s="218" t="str">
        <f t="array" ref="BL306">INDEX('UPTD PPA KabKota'!U$5:U$513,MATCH($D306,'UPTD PPA KabKota'!$C$5:$C$513,FALSE))</f>
        <v>Tidak Ada</v>
      </c>
      <c r="BM306" s="218" t="str">
        <f t="array" ref="BM306">INDEX('UPTD PPA KabKota'!V$5:V$513,MATCH($D306,'UPTD PPA KabKota'!$C$5:$C$513,FALSE))</f>
        <v>Tidak Ada</v>
      </c>
      <c r="BN306" s="218" t="str">
        <f t="array" ref="BN306">INDEX('UPTD PPA KabKota'!W$5:W$513,MATCH($D306,'UPTD PPA KabKota'!$C$5:$C$513,FALSE))</f>
        <v>Tidak Ada</v>
      </c>
      <c r="BO306" s="218" t="str">
        <f t="array" ref="BO306">INDEX('UPTD PPA KabKota'!X$5:X$513,MATCH($D306,'UPTD PPA KabKota'!$C$5:$C$513,FALSE))</f>
        <v>Ada</v>
      </c>
      <c r="BP306" s="218" t="str">
        <f t="array" ref="BP306">INDEX('UPTD PPA KabKota'!Y$5:Y$513,MATCH($D306,'UPTD PPA KabKota'!$C$5:$C$513,FALSE))</f>
        <v>Tidak Ada</v>
      </c>
      <c r="BQ306" s="218" t="str">
        <f t="array" ref="BQ306">INDEX('UPTD PPA KabKota'!Z$5:Z$513,MATCH($D306,'UPTD PPA KabKota'!$C$5:$C$513,FALSE))</f>
        <v>Ada</v>
      </c>
      <c r="BR306" s="218" t="str">
        <f t="array" ref="BR306">INDEX('UPTD PPA KabKota'!AA$5:AA$513,MATCH($D306,'UPTD PPA KabKota'!$C$5:$C$513,FALSE))</f>
        <v>Tidak Ada</v>
      </c>
      <c r="BS306" s="218" t="str">
        <f t="array" ref="BS306">INDEX('UPTD PPA KabKota'!AB$5:AB$513,MATCH($D306,'UPTD PPA KabKota'!$C$5:$C$513,FALSE))</f>
        <v>Tidak Ada</v>
      </c>
      <c r="BT306" s="218" t="str">
        <f t="array" ref="BT306">INDEX('UPTD PPA KabKota'!AC$5:AC$513,MATCH($D306,'UPTD PPA KabKota'!$C$5:$C$513,FALSE))</f>
        <v>Sudah</v>
      </c>
      <c r="BU306" s="218" t="str">
        <f t="array" ref="BU306">INDEX('UPTD PPA KabKota'!AD$5:AD$513,MATCH($D306,'UPTD PPA KabKota'!$C$5:$C$513,FALSE))</f>
        <v>Sudah</v>
      </c>
      <c r="BV306" s="218" t="str">
        <f t="array" ref="BV306">INDEX('UPTD PPA KabKota'!AE$5:AE$513,MATCH($D306,'UPTD PPA KabKota'!$C$5:$C$513,FALSE))</f>
        <v>Sudah</v>
      </c>
      <c r="BW306" s="218" t="str">
        <f t="array" ref="BW306">INDEX('UPTD PPA KabKota'!AF$5:AF$513,MATCH($D306,'UPTD PPA KabKota'!$C$5:$C$513,FALSE))</f>
        <v>Sudah</v>
      </c>
      <c r="BX306" s="218" t="str">
        <f t="array" ref="BX306">INDEX('UPTD PPA KabKota'!AG$5:AG$513,MATCH($D306,'UPTD PPA KabKota'!$C$5:$C$513,FALSE))</f>
        <v>Sudah</v>
      </c>
      <c r="BY306" s="218" t="str">
        <f t="array" ref="BY306">INDEX('UPTD PPA KabKota'!AH$5:AH$513,MATCH($D306,'UPTD PPA KabKota'!$C$5:$C$513,FALSE))</f>
        <v>Sudah</v>
      </c>
      <c r="BZ306" s="218" t="str">
        <f t="array" ref="BZ306">INDEX('UPTD PPA KabKota'!AI$5:AI$513,MATCH($D306,'UPTD PPA KabKota'!$C$5:$C$513,FALSE))</f>
        <v>Sudah</v>
      </c>
      <c r="CA306" s="218" t="str">
        <f t="array" ref="CA306">INDEX('UPTD PPA KabKota'!AJ$5:AJ$513,MATCH($D306,'UPTD PPA KabKota'!$C$5:$C$513,FALSE))</f>
        <v>Belum</v>
      </c>
      <c r="CB306" s="218" t="str">
        <f t="array" ref="CB306">INDEX('UPTD PPA KabKota'!AK$5:AK$513,MATCH($D306,'UPTD PPA KabKota'!$C$5:$C$513,FALSE))</f>
        <v>Belum</v>
      </c>
      <c r="CC306" s="218" t="str">
        <f t="array" ref="CC306">INDEX('UPTD PPA KabKota'!AL$5:AL$513,MATCH($D306,'UPTD PPA KabKota'!$C$5:$C$513,FALSE))</f>
        <v>Sudah</v>
      </c>
      <c r="CD306" s="218" t="str">
        <f t="array" ref="CD306">INDEX('UPTD PPA KabKota'!AM$5:AM$513,MATCH($D306,'UPTD PPA KabKota'!$C$5:$C$513,FALSE))</f>
        <v>Sudah</v>
      </c>
      <c r="CE306" s="218" t="str">
        <f t="array" ref="CE306">INDEX('UPTD PPA KabKota'!AN$5:AN$513,MATCH($D306,'UPTD PPA KabKota'!$C$5:$C$513,FALSE))</f>
        <v>-</v>
      </c>
      <c r="CF306" s="218" t="str">
        <f t="array" ref="CF306">INDEX('UPTD PPA KabKota'!AO$5:AO$513,MATCH($D306,'UPTD PPA KabKota'!$C$5:$C$513,FALSE))</f>
        <v>Perempuan  :  51      Anak   :  78  = 129 Kasus</v>
      </c>
      <c r="CG306" s="218" t="str">
        <f t="array" ref="CG306">INDEX('UPTD PPA KabKota'!AP$5:AP$513,MATCH($D306,'UPTD PPA KabKota'!$C$5:$C$513,FALSE))</f>
        <v>Pelecehan Seksual</v>
      </c>
      <c r="CH306" s="218" t="str">
        <f t="array" ref="CH306">INDEX('UPTD PPA KabKota'!AQ$5:AQ$513,MATCH($D306,'UPTD PPA KabKota'!$C$5:$C$513,FALSE))</f>
        <v/>
      </c>
      <c r="CI306" s="218" t="str">
        <f t="array" ref="CI306">INDEX('UPTD PPA KabKota'!AR$5:AR$513,MATCH($D306,'UPTD PPA KabKota'!$C$5:$C$513,FALSE))</f>
        <v/>
      </c>
      <c r="CJ306" s="218" t="str">
        <f t="array" ref="CJ306">INDEX('UPTD PPA KabKota'!AS$5:AS$513,MATCH($D306,'UPTD PPA KabKota'!$C$5:$C$513,FALSE))</f>
        <v/>
      </c>
      <c r="CK306" s="218" t="str">
        <f t="array" ref="CK306">INDEX('UPTD PPA KabKota'!AT$5:AT$513,MATCH($D306,'UPTD PPA KabKota'!$C$5:$C$513,FALSE))</f>
        <v/>
      </c>
      <c r="CL306" s="218" t="str">
        <f t="array" ref="CL306">INDEX('UPTD PPA KabKota'!AU$5:AU$513,MATCH($D306,'UPTD PPA KabKota'!$C$5:$C$513,FALSE))</f>
        <v/>
      </c>
      <c r="CM306" s="218" t="str">
        <f t="array" ref="CM306">INDEX('UPTD PPA KabKota'!AV$5:AV$513,MATCH($D306,'UPTD PPA KabKota'!$C$5:$C$513,FALSE))</f>
        <v/>
      </c>
      <c r="CN306" s="218" t="str">
        <f t="array" ref="CN306">INDEX('UPTD PPA KabKota'!AW$5:AW$513,MATCH($D306,'UPTD PPA KabKota'!$C$5:$C$513,FALSE))</f>
        <v>v</v>
      </c>
      <c r="CO306" s="218" t="str">
        <f t="array" ref="CO306">INDEX('UPTD PPA KabKota'!AX$5:AX$513,MATCH($D306,'UPTD PPA KabKota'!$C$5:$C$513,FALSE))</f>
        <v/>
      </c>
      <c r="CP306" s="218" t="str">
        <f t="array" ref="CP306">INDEX('UPTD PPA KabKota'!AY$5:AY$513,MATCH($D306,'UPTD PPA KabKota'!$C$5:$C$513,FALSE))</f>
        <v/>
      </c>
      <c r="CQ306" s="209" t="str">
        <f>IFERROR(__xludf.DUMMYFUNCTION("IF(ISBLANK($K306),"""",IF(REGEXMATCH($K306,""Peraturan""),""Ada"",IF(REGEXMATCH($K306,""Rekomendasi""),""Tidak Ada"", $K306)))
"),"Ada")</f>
        <v>Ada</v>
      </c>
      <c r="CR306" s="209" t="str">
        <f t="array" ref="CR306">index('UPTD PPA KabKota'!$BI$5:$BI$513,match($D306,'UPTD PPA KabKota'!$C$5:$C$513,false))</f>
        <v>Ada</v>
      </c>
      <c r="CS306" s="314" t="str">
        <f t="shared" si="50"/>
        <v>Ada</v>
      </c>
    </row>
    <row r="307">
      <c r="A307" s="334">
        <v>301.0</v>
      </c>
      <c r="B307" s="334">
        <v>7.0</v>
      </c>
      <c r="C307" s="311" t="s">
        <v>4774</v>
      </c>
      <c r="D307" s="312" t="s">
        <v>2984</v>
      </c>
      <c r="E307" s="315">
        <v>45689.0</v>
      </c>
      <c r="F307" s="218" t="str">
        <f t="array" ref="F307">INDEX('Ortala-KabKota'!F$2:F$415,MATCH($D307,'Ortala-KabKota'!$E$2:$E$415,FALSE))</f>
        <v>Abdullah/ 085238061236</v>
      </c>
      <c r="G307" s="218" t="str">
        <f t="array" ref="G307">INDEX('Ortala-KabKota'!G$2:G$415,MATCH($D307,'Ortala-KabKota'!$E$2:$E$415,FALSE))</f>
        <v>Jln. Bung Karno Komplek Perkantoran KTC Taliwang Kab. Sumbawa Barat</v>
      </c>
      <c r="H307" s="218" t="str">
        <f t="array" ref="H307">INDEX('Ortala-KabKota'!H$2:H$415,MATCH($D307,'Ortala-KabKota'!$E$2:$E$415,FALSE))</f>
        <v>-</v>
      </c>
      <c r="I307" s="218" t="str">
        <f t="array" ref="I307">INDEX('Ortala-KabKota'!I$2:I$415,MATCH($D307,'Ortala-KabKota'!$E$2:$E$415,FALSE))</f>
        <v>081239988895</v>
      </c>
      <c r="J307" s="218" t="str">
        <f t="array" ref="J307">INDEX('Ortala-KabKota'!J$2:J$415,MATCH($D307,'Ortala-KabKota'!$E$2:$E$415,FALSE))</f>
        <v>UPTD PPA</v>
      </c>
      <c r="K307" s="218" t="str">
        <f t="array" ref="K307">INDEX('Ortala-KabKota'!K$2:K$415,MATCH($D307,'Ortala-KabKota'!$E$2:$E$415,FALSE))</f>
        <v>Peraturan Bupati Sumbawa Barat Nomor 100 Tahun 2021</v>
      </c>
      <c r="L307" s="218">
        <f t="array" ref="L307">INDEX('Ortala-KabKota'!L$2:L$415,MATCH($D307,'Ortala-KabKota'!$E$2:$E$415,FALSE))</f>
        <v>2021</v>
      </c>
      <c r="M307" s="218" t="str">
        <f t="array" ref="M307">INDEX('Ortala-KabKota'!M$2:M$415,MATCH($D307,'Ortala-KabKota'!$E$2:$E$415,FALSE))</f>
        <v>A</v>
      </c>
      <c r="N307" s="218" t="str">
        <f t="array" ref="N307">INDEX('Ortala-KabKota'!N$2:N$415,MATCH($D307,'Ortala-KabKota'!$E$2:$E$415,FALSE))</f>
        <v/>
      </c>
      <c r="O307" s="218" t="str">
        <f t="array" ref="O307">INDEX('Ortala-KabKota'!O$2:O$415,MATCH($D307,'Ortala-KabKota'!$E$2:$E$415,FALSE))</f>
        <v>-</v>
      </c>
      <c r="P307" s="218" t="str">
        <f t="array" ref="P307">INDEX('Ortala-KabKota'!P$2:P$415,MATCH($D307,'Ortala-KabKota'!$E$2:$E$415,FALSE))</f>
        <v>Kepala UPTD PPA, Kepala Subbagian Tata Usaha dan Kelompok JF</v>
      </c>
      <c r="Q307" s="218" t="str">
        <f t="array" ref="Q307">INDEX('Ortala-KabKota'!Q$2:Q$415,MATCH($D307,'Ortala-KabKota'!$E$2:$E$415,FALSE))</f>
        <v>BERGABUNG DENGAN KANTOR DINAS</v>
      </c>
      <c r="R307" s="218" t="str">
        <f t="array" ref="R307">INDEX('Ortala-KabKota'!R$2:R$415,MATCH($D307,'Ortala-KabKota'!$E$2:$E$415,FALSE))</f>
        <v>TIDAK PUNYA</v>
      </c>
      <c r="S307" s="218" t="str">
        <f t="array" ref="S307">INDEX('Ortala-KabKota'!S$2:S$415,MATCH($D307,'Ortala-KabKota'!$E$2:$E$415,FALSE))</f>
        <v>Tidak Ada</v>
      </c>
      <c r="T307" s="218">
        <f t="array" ref="T307">INDEX('Ortala-KabKota'!T$2:T$415,MATCH($D307,'Ortala-KabKota'!$E$2:$E$415,FALSE))</f>
        <v>1</v>
      </c>
      <c r="U307" s="218">
        <f t="array" ref="U307">INDEX('Ortala-KabKota'!U$2:U$415,MATCH($D307,'Ortala-KabKota'!$E$2:$E$415,FALSE))</f>
        <v>0</v>
      </c>
      <c r="V307" s="218">
        <f t="array" ref="V307">INDEX('Ortala-KabKota'!V$2:V$415,MATCH($D307,'Ortala-KabKota'!$E$2:$E$415,FALSE))</f>
        <v>0</v>
      </c>
      <c r="W307" s="218">
        <f t="array" ref="W307">INDEX('Ortala-KabKota'!W$2:W$415,MATCH($D307,'Ortala-KabKota'!$E$2:$E$415,FALSE))</f>
        <v>0</v>
      </c>
      <c r="X307" s="218">
        <f t="array" ref="X307">INDEX('Ortala-KabKota'!X$2:X$415,MATCH($D307,'Ortala-KabKota'!$E$2:$E$415,FALSE))</f>
        <v>0</v>
      </c>
      <c r="Y307" s="218">
        <f t="array" ref="Y307">INDEX('Ortala-KabKota'!Y$2:Y$415,MATCH($D307,'Ortala-KabKota'!$E$2:$E$415,FALSE))</f>
        <v>0</v>
      </c>
      <c r="Z307" s="218">
        <f t="array" ref="Z307">INDEX('Ortala-KabKota'!Z$2:Z$415,MATCH($D307,'Ortala-KabKota'!$E$2:$E$415,FALSE))</f>
        <v>0</v>
      </c>
      <c r="AA307" s="218">
        <f t="array" ref="AA307">INDEX('Ortala-KabKota'!AA$2:AA$415,MATCH($D307,'Ortala-KabKota'!$E$2:$E$415,FALSE))</f>
        <v>0</v>
      </c>
      <c r="AB307" s="218">
        <f t="array" ref="AB307">INDEX('Ortala-KabKota'!AB$2:AB$415,MATCH($D307,'Ortala-KabKota'!$E$2:$E$415,FALSE))</f>
        <v>0</v>
      </c>
      <c r="AC307" s="218">
        <f t="array" ref="AC307">INDEX('Ortala-KabKota'!AC$2:AC$415,MATCH($D307,'Ortala-KabKota'!$E$2:$E$415,FALSE))</f>
        <v>0</v>
      </c>
      <c r="AD307" s="218" t="str">
        <f t="array" ref="AD307">INDEX('Ortala-KabKota'!AD$2:AD$415,MATCH($D307,'Ortala-KabKota'!$E$2:$E$415,FALSE))</f>
        <v>Menggunakan tenaga lepas</v>
      </c>
      <c r="AE307" s="218">
        <f t="array" ref="AE307">INDEX('Ortala-KabKota'!AE$2:AE$415,MATCH($D307,'Ortala-KabKota'!$E$2:$E$415,FALSE))</f>
        <v>1</v>
      </c>
      <c r="AF307" s="218">
        <f t="array" ref="AF307">INDEX('Ortala-KabKota'!AF$2:AF$415,MATCH($D307,'Ortala-KabKota'!$E$2:$E$415,FALSE))</f>
        <v>1</v>
      </c>
      <c r="AG307" s="218">
        <f t="array" ref="AG307">INDEX('Ortala-KabKota'!AG$2:AG$415,MATCH($D307,'Ortala-KabKota'!$E$2:$E$415,FALSE))</f>
        <v>1</v>
      </c>
      <c r="AH307" s="218">
        <f t="array" ref="AH307">INDEX('Ortala-KabKota'!AH$2:AH$415,MATCH($D307,'Ortala-KabKota'!$E$2:$E$415,FALSE))</f>
        <v>0</v>
      </c>
      <c r="AI307" s="218" t="str">
        <f t="array" ref="AI307">INDEX('Ortala-KabKota'!AI$2:AI$415,MATCH($D307,'Ortala-KabKota'!$E$2:$E$415,FALSE))</f>
        <v>Tidak Ada</v>
      </c>
      <c r="AJ307" s="218">
        <f t="array" ref="AJ307">INDEX('Ortala-KabKota'!AJ$2:AJ$415,MATCH($D307,'Ortala-KabKota'!$E$2:$E$415,FALSE))</f>
        <v>1</v>
      </c>
      <c r="AK307" s="218">
        <f t="array" ref="AK307">INDEX('Ortala-KabKota'!AK$2:AK$415,MATCH($D307,'Ortala-KabKota'!$E$2:$E$415,FALSE))</f>
        <v>1</v>
      </c>
      <c r="AL307" s="218">
        <f t="array" ref="AL307">INDEX('Ortala-KabKota'!AL$2:AL$415,MATCH($D307,'Ortala-KabKota'!$E$2:$E$415,FALSE))</f>
        <v>55</v>
      </c>
      <c r="AM307" s="218" t="str">
        <f t="array" ref="AM307">INDEX('Ortala-KabKota'!AM$2:AM$415,MATCH($D307,'Ortala-KabKota'!$E$2:$E$415,FALSE))</f>
        <v>TPPO dan Kekerasan Seksual</v>
      </c>
      <c r="AN307" s="218" t="str">
        <f t="array" ref="AN307">INDEX('Ortala-KabKota'!AN$2:AN$415,MATCH($D307,'Ortala-KabKota'!$E$2:$E$415,FALSE))</f>
        <v/>
      </c>
      <c r="AO307" s="218" t="str">
        <f t="array" ref="AO307">INDEX('Ortala-KabKota'!AO$2:AO$415,MATCH($D307,'Ortala-KabKota'!$E$2:$E$415,FALSE))</f>
        <v/>
      </c>
      <c r="AP307" s="218" t="str">
        <f t="array" ref="AP307">INDEX('Ortala-KabKota'!AP$2:AP$415,MATCH($D307,'Ortala-KabKota'!$E$2:$E$415,FALSE))</f>
        <v/>
      </c>
      <c r="AQ307" s="218" t="str">
        <f t="array" ref="AQ307">INDEX('Ortala-KabKota'!AQ$2:AQ$415,MATCH($D307,'Ortala-KabKota'!$E$2:$E$415,FALSE))</f>
        <v/>
      </c>
      <c r="AR307" s="218" t="str">
        <f t="array" ref="AR307">INDEX('Ortala-KabKota'!AR$2:AR$415,MATCH($D307,'Ortala-KabKota'!$E$2:$E$415,FALSE))</f>
        <v/>
      </c>
      <c r="AS307" s="218">
        <f t="array" ref="AS307">INDEX('Ortala-KabKota'!AS$2:AS$415,MATCH($D307,'Ortala-KabKota'!$E$2:$E$415,FALSE))</f>
        <v>1</v>
      </c>
      <c r="AT307" s="218" t="str">
        <f t="array" ref="AT307">INDEX('Ortala-KabKota'!AT$2:AT$415,MATCH($D307,'Ortala-KabKota'!$E$2:$E$415,FALSE))</f>
        <v/>
      </c>
      <c r="AU307" s="218" t="str">
        <f t="array" ref="AU307">INDEX('UPTD PPA KabKota'!D$5:D$513,MATCH($D307,'UPTD PPA KabKota'!$C$5:$C$513,FALSE))</f>
        <v>Erny Patriani, SE., M.M.Inov.</v>
      </c>
      <c r="AV307" s="218" t="str">
        <f t="array" ref="AV307">INDEX('UPTD PPA KabKota'!E$5:E$513,MATCH($D307,'UPTD PPA KabKota'!$C$5:$C$513,FALSE))</f>
        <v>Jalan Bung Karno Komplek KTC Kecamatan Taliwang KSB</v>
      </c>
      <c r="AW307" s="218">
        <f t="array" ref="AW307">INDEX('UPTD PPA KabKota'!F$5:F$513,MATCH($D307,'UPTD PPA KabKota'!$C$5:$C$513,FALSE))</f>
        <v>81236754563</v>
      </c>
      <c r="AX307" s="218">
        <f t="array" ref="AX307">INDEX('UPTD PPA KabKota'!G$5:G$513,MATCH($D307,'UPTD PPA KabKota'!$C$5:$C$513,FALSE))</f>
        <v>81236754563</v>
      </c>
      <c r="AY307" s="218" t="str">
        <f t="array" ref="AY307">INDEX('UPTD PPA KabKota'!H$5:H$513,MATCH($D307,'UPTD PPA KabKota'!$C$5:$C$513,FALSE))</f>
        <v>UPTD PPA</v>
      </c>
      <c r="AZ307" s="218" t="str">
        <f t="array" ref="AZ307">INDEX('UPTD PPA KabKota'!I$5:I$513,MATCH($D307,'UPTD PPA KabKota'!$C$5:$C$513,FALSE))</f>
        <v>Peraturan Bupati Sumbawa Barat Nomor 100 Tahun 2021</v>
      </c>
      <c r="BA307" s="218">
        <f t="array" ref="BA307">INDEX('UPTD PPA KabKota'!J$5:J$513,MATCH($D307,'UPTD PPA KabKota'!$C$5:$C$513,FALSE))</f>
        <v>2021</v>
      </c>
      <c r="BB307" s="218" t="str">
        <f t="array" ref="BB307">INDEX('UPTD PPA KabKota'!K$5:K$513,MATCH($D307,'UPTD PPA KabKota'!$C$5:$C$513,FALSE))</f>
        <v>A</v>
      </c>
      <c r="BC307" s="218" t="str">
        <f t="array" ref="BC307">INDEX('UPTD PPA KabKota'!L$5:L$513,MATCH($D307,'UPTD PPA KabKota'!$C$5:$C$513,FALSE))</f>
        <v>Erny Patriani / 081236754563</v>
      </c>
      <c r="BD307" s="218" t="str">
        <f t="array" ref="BD307">INDEX('UPTD PPA KabKota'!M$5:M$513,MATCH($D307,'UPTD PPA KabKota'!$C$5:$C$513,FALSE))</f>
        <v>ekinernypatriani@gmail.com</v>
      </c>
      <c r="BE307" s="218" t="str">
        <f t="array" ref="BE307">INDEX('UPTD PPA KabKota'!N$5:N$513,MATCH($D307,'UPTD PPA KabKota'!$C$5:$C$513,FALSE))</f>
        <v>Kepala UPTD, Kasubag TU dan Kelompok Jabatan Fungsional</v>
      </c>
      <c r="BF307" s="218" t="str">
        <f t="array" ref="BF307">INDEX('UPTD PPA KabKota'!O$5:O$513,MATCH($D307,'UPTD PPA KabKota'!$C$5:$C$513,FALSE))</f>
        <v>Mandiri</v>
      </c>
      <c r="BG307" s="218" t="str">
        <f t="array" ref="BG307">INDEX('UPTD PPA KabKota'!P$5:P$513,MATCH($D307,'UPTD PPA KabKota'!$C$5:$C$513,FALSE))</f>
        <v>Tidak Punya</v>
      </c>
      <c r="BH307" s="218" t="str">
        <f t="array" ref="BH307">INDEX('UPTD PPA KabKota'!Q$5:Q$513,MATCH($D307,'UPTD PPA KabKota'!$C$5:$C$513,FALSE))</f>
        <v/>
      </c>
      <c r="BI307" s="218" t="str">
        <f t="array" ref="BI307">INDEX('UPTD PPA KabKota'!R$5:R$513,MATCH($D307,'UPTD PPA KabKota'!$C$5:$C$513,FALSE))</f>
        <v>Ada</v>
      </c>
      <c r="BJ307" s="218" t="str">
        <f t="array" ref="BJ307">INDEX('UPTD PPA KabKota'!S$5:S$513,MATCH($D307,'UPTD PPA KabKota'!$C$5:$C$513,FALSE))</f>
        <v>Ada</v>
      </c>
      <c r="BK307" s="218" t="str">
        <f t="array" ref="BK307">INDEX('UPTD PPA KabKota'!T$5:T$513,MATCH($D307,'UPTD PPA KabKota'!$C$5:$C$513,FALSE))</f>
        <v>Ada</v>
      </c>
      <c r="BL307" s="218" t="str">
        <f t="array" ref="BL307">INDEX('UPTD PPA KabKota'!U$5:U$513,MATCH($D307,'UPTD PPA KabKota'!$C$5:$C$513,FALSE))</f>
        <v>Ada</v>
      </c>
      <c r="BM307" s="218" t="str">
        <f t="array" ref="BM307">INDEX('UPTD PPA KabKota'!V$5:V$513,MATCH($D307,'UPTD PPA KabKota'!$C$5:$C$513,FALSE))</f>
        <v>Ada</v>
      </c>
      <c r="BN307" s="218" t="str">
        <f t="array" ref="BN307">INDEX('UPTD PPA KabKota'!W$5:W$513,MATCH($D307,'UPTD PPA KabKota'!$C$5:$C$513,FALSE))</f>
        <v>Tidak Ada</v>
      </c>
      <c r="BO307" s="218" t="str">
        <f t="array" ref="BO307">INDEX('UPTD PPA KabKota'!X$5:X$513,MATCH($D307,'UPTD PPA KabKota'!$C$5:$C$513,FALSE))</f>
        <v>Ada</v>
      </c>
      <c r="BP307" s="218" t="str">
        <f t="array" ref="BP307">INDEX('UPTD PPA KabKota'!Y$5:Y$513,MATCH($D307,'UPTD PPA KabKota'!$C$5:$C$513,FALSE))</f>
        <v>Tidak Ada</v>
      </c>
      <c r="BQ307" s="218" t="str">
        <f t="array" ref="BQ307">INDEX('UPTD PPA KabKota'!Z$5:Z$513,MATCH($D307,'UPTD PPA KabKota'!$C$5:$C$513,FALSE))</f>
        <v>Ada</v>
      </c>
      <c r="BR307" s="218" t="str">
        <f t="array" ref="BR307">INDEX('UPTD PPA KabKota'!AA$5:AA$513,MATCH($D307,'UPTD PPA KabKota'!$C$5:$C$513,FALSE))</f>
        <v>Tidak Ada</v>
      </c>
      <c r="BS307" s="218" t="str">
        <f t="array" ref="BS307">INDEX('UPTD PPA KabKota'!AB$5:AB$513,MATCH($D307,'UPTD PPA KabKota'!$C$5:$C$513,FALSE))</f>
        <v>Tidak Ada</v>
      </c>
      <c r="BT307" s="218" t="str">
        <f t="array" ref="BT307">INDEX('UPTD PPA KabKota'!AC$5:AC$513,MATCH($D307,'UPTD PPA KabKota'!$C$5:$C$513,FALSE))</f>
        <v>Sudah</v>
      </c>
      <c r="BU307" s="218" t="str">
        <f t="array" ref="BU307">INDEX('UPTD PPA KabKota'!AD$5:AD$513,MATCH($D307,'UPTD PPA KabKota'!$C$5:$C$513,FALSE))</f>
        <v>Sudah</v>
      </c>
      <c r="BV307" s="218" t="str">
        <f t="array" ref="BV307">INDEX('UPTD PPA KabKota'!AE$5:AE$513,MATCH($D307,'UPTD PPA KabKota'!$C$5:$C$513,FALSE))</f>
        <v>Sudah</v>
      </c>
      <c r="BW307" s="218" t="str">
        <f t="array" ref="BW307">INDEX('UPTD PPA KabKota'!AF$5:AF$513,MATCH($D307,'UPTD PPA KabKota'!$C$5:$C$513,FALSE))</f>
        <v>Sudah</v>
      </c>
      <c r="BX307" s="218" t="str">
        <f t="array" ref="BX307">INDEX('UPTD PPA KabKota'!AG$5:AG$513,MATCH($D307,'UPTD PPA KabKota'!$C$5:$C$513,FALSE))</f>
        <v>Sudah</v>
      </c>
      <c r="BY307" s="218" t="str">
        <f t="array" ref="BY307">INDEX('UPTD PPA KabKota'!AH$5:AH$513,MATCH($D307,'UPTD PPA KabKota'!$C$5:$C$513,FALSE))</f>
        <v>Belum</v>
      </c>
      <c r="BZ307" s="218" t="str">
        <f t="array" ref="BZ307">INDEX('UPTD PPA KabKota'!AI$5:AI$513,MATCH($D307,'UPTD PPA KabKota'!$C$5:$C$513,FALSE))</f>
        <v>Sudah</v>
      </c>
      <c r="CA307" s="218" t="str">
        <f t="array" ref="CA307">INDEX('UPTD PPA KabKota'!AJ$5:AJ$513,MATCH($D307,'UPTD PPA KabKota'!$C$5:$C$513,FALSE))</f>
        <v>Sudah</v>
      </c>
      <c r="CB307" s="218" t="str">
        <f t="array" ref="CB307">INDEX('UPTD PPA KabKota'!AK$5:AK$513,MATCH($D307,'UPTD PPA KabKota'!$C$5:$C$513,FALSE))</f>
        <v>Sudah</v>
      </c>
      <c r="CC307" s="218" t="str">
        <f t="array" ref="CC307">INDEX('UPTD PPA KabKota'!AL$5:AL$513,MATCH($D307,'UPTD PPA KabKota'!$C$5:$C$513,FALSE))</f>
        <v>Sudah</v>
      </c>
      <c r="CD307" s="218" t="str">
        <f t="array" ref="CD307">INDEX('UPTD PPA KabKota'!AM$5:AM$513,MATCH($D307,'UPTD PPA KabKota'!$C$5:$C$513,FALSE))</f>
        <v>Sudah</v>
      </c>
      <c r="CE307" s="218" t="str">
        <f t="array" ref="CE307">INDEX('UPTD PPA KabKota'!AN$5:AN$513,MATCH($D307,'UPTD PPA KabKota'!$C$5:$C$513,FALSE))</f>
        <v/>
      </c>
      <c r="CF307" s="218">
        <f t="array" ref="CF307">INDEX('UPTD PPA KabKota'!AO$5:AO$513,MATCH($D307,'UPTD PPA KabKota'!$C$5:$C$513,FALSE))</f>
        <v>38</v>
      </c>
      <c r="CG307" s="218" t="str">
        <f t="array" ref="CG307">INDEX('UPTD PPA KabKota'!AP$5:AP$513,MATCH($D307,'UPTD PPA KabKota'!$C$5:$C$513,FALSE))</f>
        <v>Kekerasan seksual pada anak</v>
      </c>
      <c r="CH307" s="218" t="str">
        <f t="array" ref="CH307">INDEX('UPTD PPA KabKota'!AQ$5:AQ$513,MATCH($D307,'UPTD PPA KabKota'!$C$5:$C$513,FALSE))</f>
        <v/>
      </c>
      <c r="CI307" s="218" t="str">
        <f t="array" ref="CI307">INDEX('UPTD PPA KabKota'!AR$5:AR$513,MATCH($D307,'UPTD PPA KabKota'!$C$5:$C$513,FALSE))</f>
        <v/>
      </c>
      <c r="CJ307" s="218" t="str">
        <f t="array" ref="CJ307">INDEX('UPTD PPA KabKota'!AS$5:AS$513,MATCH($D307,'UPTD PPA KabKota'!$C$5:$C$513,FALSE))</f>
        <v/>
      </c>
      <c r="CK307" s="218" t="str">
        <f t="array" ref="CK307">INDEX('UPTD PPA KabKota'!AT$5:AT$513,MATCH($D307,'UPTD PPA KabKota'!$C$5:$C$513,FALSE))</f>
        <v/>
      </c>
      <c r="CL307" s="218" t="str">
        <f t="array" ref="CL307">INDEX('UPTD PPA KabKota'!AU$5:AU$513,MATCH($D307,'UPTD PPA KabKota'!$C$5:$C$513,FALSE))</f>
        <v/>
      </c>
      <c r="CM307" s="218" t="str">
        <f t="array" ref="CM307">INDEX('UPTD PPA KabKota'!AV$5:AV$513,MATCH($D307,'UPTD PPA KabKota'!$C$5:$C$513,FALSE))</f>
        <v>v</v>
      </c>
      <c r="CN307" s="218" t="str">
        <f t="array" ref="CN307">INDEX('UPTD PPA KabKota'!AW$5:AW$513,MATCH($D307,'UPTD PPA KabKota'!$C$5:$C$513,FALSE))</f>
        <v/>
      </c>
      <c r="CO307" s="218" t="str">
        <f t="array" ref="CO307">INDEX('UPTD PPA KabKota'!AX$5:AX$513,MATCH($D307,'UPTD PPA KabKota'!$C$5:$C$513,FALSE))</f>
        <v/>
      </c>
      <c r="CP307" s="218" t="str">
        <f t="array" ref="CP307">INDEX('UPTD PPA KabKota'!AY$5:AY$513,MATCH($D307,'UPTD PPA KabKota'!$C$5:$C$513,FALSE))</f>
        <v/>
      </c>
      <c r="CQ307" s="209" t="str">
        <f>IFERROR(__xludf.DUMMYFUNCTION("IF(ISBLANK($K307),"""",IF(REGEXMATCH($K307,""Peraturan""),""Ada"",IF(REGEXMATCH($K307,""Rekomendasi""),""Tidak Ada"", $K307)))
"),"Ada")</f>
        <v>Ada</v>
      </c>
      <c r="CR307" s="209" t="str">
        <f t="array" ref="CR307">index('UPTD PPA KabKota'!$BI$5:$BI$513,match($D307,'UPTD PPA KabKota'!$C$5:$C$513,false))</f>
        <v>Ada</v>
      </c>
      <c r="CS307" s="314" t="str">
        <f t="shared" si="50"/>
        <v>Ada</v>
      </c>
    </row>
    <row r="308">
      <c r="A308" s="334">
        <v>302.0</v>
      </c>
      <c r="B308" s="334">
        <v>8.0</v>
      </c>
      <c r="C308" s="311" t="s">
        <v>4774</v>
      </c>
      <c r="D308" s="312" t="s">
        <v>2918</v>
      </c>
      <c r="E308" s="315">
        <v>45748.0</v>
      </c>
      <c r="F308" s="218" t="str">
        <f t="array" ref="F308">INDEX('Ortala-KabKota'!F$2:F$415,MATCH($D308,'Ortala-KabKota'!$E$2:$E$415,FALSE))</f>
        <v>Ni Putu Rumini/ 081907355100</v>
      </c>
      <c r="G308" s="218" t="str">
        <f t="array" ref="G308">INDEX('Ortala-KabKota'!G$2:G$415,MATCH($D308,'Ortala-KabKota'!$E$2:$E$415,FALSE))</f>
        <v>Dusun Tanak Song Daya Desa Jenggala Kecamatan Tanjung Kabupaten Lombok Utara</v>
      </c>
      <c r="H308" s="218" t="str">
        <f t="array" ref="H308">INDEX('Ortala-KabKota'!H$2:H$415,MATCH($D308,'Ortala-KabKota'!$E$2:$E$415,FALSE))</f>
        <v>-</v>
      </c>
      <c r="I308" s="218" t="str">
        <f t="array" ref="I308">INDEX('Ortala-KabKota'!I$2:I$415,MATCH($D308,'Ortala-KabKota'!$E$2:$E$415,FALSE))</f>
        <v>085343332223</v>
      </c>
      <c r="J308" s="218" t="str">
        <f t="array" ref="J308">INDEX('Ortala-KabKota'!J$2:J$415,MATCH($D308,'Ortala-KabKota'!$E$2:$E$415,FALSE))</f>
        <v>UPTD PPA</v>
      </c>
      <c r="K308" s="218" t="str">
        <f t="array" ref="K308">INDEX('Ortala-KabKota'!K$2:K$415,MATCH($D308,'Ortala-KabKota'!$E$2:$E$415,FALSE))</f>
        <v>Peraturan Bupati Lombok Utara Nomor 35 Tahun 2021</v>
      </c>
      <c r="L308" s="218">
        <f t="array" ref="L308">INDEX('Ortala-KabKota'!L$2:L$415,MATCH($D308,'Ortala-KabKota'!$E$2:$E$415,FALSE))</f>
        <v>2021</v>
      </c>
      <c r="M308" s="218" t="str">
        <f t="array" ref="M308">INDEX('Ortala-KabKota'!M$2:M$415,MATCH($D308,'Ortala-KabKota'!$E$2:$E$415,FALSE))</f>
        <v>A</v>
      </c>
      <c r="N308" s="218" t="str">
        <f t="array" ref="N308">INDEX('Ortala-KabKota'!N$2:N$415,MATCH($D308,'Ortala-KabKota'!$E$2:$E$415,FALSE))</f>
        <v>Fitri/ 085343332223</v>
      </c>
      <c r="O308" s="218" t="str">
        <f t="array" ref="O308">INDEX('Ortala-KabKota'!O$2:O$415,MATCH($D308,'Ortala-KabKota'!$E$2:$E$415,FALSE))</f>
        <v>-</v>
      </c>
      <c r="P308" s="218" t="str">
        <f t="array" ref="P308">INDEX('Ortala-KabKota'!P$2:P$415,MATCH($D308,'Ortala-KabKota'!$E$2:$E$415,FALSE))</f>
        <v>Kepala UPTD PPA, Kepala Subbagian Tata Usaha dan Kelompok JF</v>
      </c>
      <c r="Q308" s="218" t="str">
        <f t="array" ref="Q308">INDEX('Ortala-KabKota'!Q$2:Q$415,MATCH($D308,'Ortala-KabKota'!$E$2:$E$415,FALSE))</f>
        <v>MANDIRI</v>
      </c>
      <c r="R308" s="218" t="str">
        <f t="array" ref="R308">INDEX('Ortala-KabKota'!R$2:R$415,MATCH($D308,'Ortala-KabKota'!$E$2:$E$415,FALSE))</f>
        <v>TIDAK PUNYA</v>
      </c>
      <c r="S308" s="218" t="str">
        <f t="array" ref="S308">INDEX('Ortala-KabKota'!S$2:S$415,MATCH($D308,'Ortala-KabKota'!$E$2:$E$415,FALSE))</f>
        <v>-</v>
      </c>
      <c r="T308" s="218">
        <f t="array" ref="T308">INDEX('Ortala-KabKota'!T$2:T$415,MATCH($D308,'Ortala-KabKota'!$E$2:$E$415,FALSE))</f>
        <v>1</v>
      </c>
      <c r="U308" s="218">
        <f t="array" ref="U308">INDEX('Ortala-KabKota'!U$2:U$415,MATCH($D308,'Ortala-KabKota'!$E$2:$E$415,FALSE))</f>
        <v>0</v>
      </c>
      <c r="V308" s="218">
        <f t="array" ref="V308">INDEX('Ortala-KabKota'!V$2:V$415,MATCH($D308,'Ortala-KabKota'!$E$2:$E$415,FALSE))</f>
        <v>0</v>
      </c>
      <c r="W308" s="218">
        <f t="array" ref="W308">INDEX('Ortala-KabKota'!W$2:W$415,MATCH($D308,'Ortala-KabKota'!$E$2:$E$415,FALSE))</f>
        <v>0</v>
      </c>
      <c r="X308" s="218">
        <f t="array" ref="X308">INDEX('Ortala-KabKota'!X$2:X$415,MATCH($D308,'Ortala-KabKota'!$E$2:$E$415,FALSE))</f>
        <v>0</v>
      </c>
      <c r="Y308" s="218">
        <f t="array" ref="Y308">INDEX('Ortala-KabKota'!Y$2:Y$415,MATCH($D308,'Ortala-KabKota'!$E$2:$E$415,FALSE))</f>
        <v>0</v>
      </c>
      <c r="Z308" s="218">
        <f t="array" ref="Z308">INDEX('Ortala-KabKota'!Z$2:Z$415,MATCH($D308,'Ortala-KabKota'!$E$2:$E$415,FALSE))</f>
        <v>1</v>
      </c>
      <c r="AA308" s="218">
        <f t="array" ref="AA308">INDEX('Ortala-KabKota'!AA$2:AA$415,MATCH($D308,'Ortala-KabKota'!$E$2:$E$415,FALSE))</f>
        <v>0</v>
      </c>
      <c r="AB308" s="218">
        <f t="array" ref="AB308">INDEX('Ortala-KabKota'!AB$2:AB$415,MATCH($D308,'Ortala-KabKota'!$E$2:$E$415,FALSE))</f>
        <v>1</v>
      </c>
      <c r="AC308" s="218">
        <f t="array" ref="AC308">INDEX('Ortala-KabKota'!AC$2:AC$415,MATCH($D308,'Ortala-KabKota'!$E$2:$E$415,FALSE))</f>
        <v>0</v>
      </c>
      <c r="AD308" s="218" t="str">
        <f t="array" ref="AD308">INDEX('Ortala-KabKota'!AD$2:AD$415,MATCH($D308,'Ortala-KabKota'!$E$2:$E$415,FALSE))</f>
        <v/>
      </c>
      <c r="AE308" s="218">
        <f t="array" ref="AE308">INDEX('Ortala-KabKota'!AE$2:AE$415,MATCH($D308,'Ortala-KabKota'!$E$2:$E$415,FALSE))</f>
        <v>1</v>
      </c>
      <c r="AF308" s="218">
        <f t="array" ref="AF308">INDEX('Ortala-KabKota'!AF$2:AF$415,MATCH($D308,'Ortala-KabKota'!$E$2:$E$415,FALSE))</f>
        <v>1</v>
      </c>
      <c r="AG308" s="218">
        <f t="array" ref="AG308">INDEX('Ortala-KabKota'!AG$2:AG$415,MATCH($D308,'Ortala-KabKota'!$E$2:$E$415,FALSE))</f>
        <v>1</v>
      </c>
      <c r="AH308" s="218">
        <f t="array" ref="AH308">INDEX('Ortala-KabKota'!AH$2:AH$415,MATCH($D308,'Ortala-KabKota'!$E$2:$E$415,FALSE))</f>
        <v>0</v>
      </c>
      <c r="AI308" s="218" t="str">
        <f t="array" ref="AI308">INDEX('Ortala-KabKota'!AI$2:AI$415,MATCH($D308,'Ortala-KabKota'!$E$2:$E$415,FALSE))</f>
        <v>-</v>
      </c>
      <c r="AJ308" s="218">
        <f t="array" ref="AJ308">INDEX('Ortala-KabKota'!AJ$2:AJ$415,MATCH($D308,'Ortala-KabKota'!$E$2:$E$415,FALSE))</f>
        <v>1</v>
      </c>
      <c r="AK308" s="218">
        <f t="array" ref="AK308">INDEX('Ortala-KabKota'!AK$2:AK$415,MATCH($D308,'Ortala-KabKota'!$E$2:$E$415,FALSE))</f>
        <v>1</v>
      </c>
      <c r="AL308" s="218">
        <f t="array" ref="AL308">INDEX('Ortala-KabKota'!AL$2:AL$415,MATCH($D308,'Ortala-KabKota'!$E$2:$E$415,FALSE))</f>
        <v>112</v>
      </c>
      <c r="AM308" s="218" t="str">
        <f t="array" ref="AM308">INDEX('Ortala-KabKota'!AM$2:AM$415,MATCH($D308,'Ortala-KabKota'!$E$2:$E$415,FALSE))</f>
        <v>Pernikahan Anak</v>
      </c>
      <c r="AN308" s="218" t="str">
        <f t="array" ref="AN308">INDEX('Ortala-KabKota'!AN$2:AN$415,MATCH($D308,'Ortala-KabKota'!$E$2:$E$415,FALSE))</f>
        <v/>
      </c>
      <c r="AO308" s="218" t="str">
        <f t="array" ref="AO308">INDEX('Ortala-KabKota'!AO$2:AO$415,MATCH($D308,'Ortala-KabKota'!$E$2:$E$415,FALSE))</f>
        <v/>
      </c>
      <c r="AP308" s="218" t="str">
        <f t="array" ref="AP308">INDEX('Ortala-KabKota'!AP$2:AP$415,MATCH($D308,'Ortala-KabKota'!$E$2:$E$415,FALSE))</f>
        <v/>
      </c>
      <c r="AQ308" s="218" t="str">
        <f t="array" ref="AQ308">INDEX('Ortala-KabKota'!AQ$2:AQ$415,MATCH($D308,'Ortala-KabKota'!$E$2:$E$415,FALSE))</f>
        <v/>
      </c>
      <c r="AR308" s="218" t="str">
        <f t="array" ref="AR308">INDEX('Ortala-KabKota'!AR$2:AR$415,MATCH($D308,'Ortala-KabKota'!$E$2:$E$415,FALSE))</f>
        <v/>
      </c>
      <c r="AS308" s="218">
        <f t="array" ref="AS308">INDEX('Ortala-KabKota'!AS$2:AS$415,MATCH($D308,'Ortala-KabKota'!$E$2:$E$415,FALSE))</f>
        <v>1</v>
      </c>
      <c r="AT308" s="218" t="str">
        <f t="array" ref="AT308">INDEX('Ortala-KabKota'!AT$2:AT$415,MATCH($D308,'Ortala-KabKota'!$E$2:$E$415,FALSE))</f>
        <v/>
      </c>
      <c r="AU308" s="218" t="str">
        <f t="array" ref="AU308">INDEX('UPTD PPA KabKota'!D$5:D$513,MATCH($D308,'UPTD PPA KabKota'!$C$5:$C$513,FALSE))</f>
        <v>Ni Putu Rumini, AMKG/082235344966</v>
      </c>
      <c r="AV308" s="218" t="str">
        <f t="array" ref="AV308">INDEX('UPTD PPA KabKota'!E$5:E$513,MATCH($D308,'UPTD PPA KabKota'!$C$5:$C$513,FALSE))</f>
        <v>Dusun Karang Kates,Desa Gondang Kecamatan Gangga Kabupaten Lombok</v>
      </c>
      <c r="AW308" s="218" t="str">
        <f t="array" ref="AW308">INDEX('UPTD PPA KabKota'!F$5:F$513,MATCH($D308,'UPTD PPA KabKota'!$C$5:$C$513,FALSE))</f>
        <v/>
      </c>
      <c r="AX308" s="218" t="str">
        <f t="array" ref="AX308">INDEX('UPTD PPA KabKota'!G$5:G$513,MATCH($D308,'UPTD PPA KabKota'!$C$5:$C$513,FALSE))</f>
        <v>082235344966</v>
      </c>
      <c r="AY308" s="218" t="str">
        <f t="array" ref="AY308">INDEX('UPTD PPA KabKota'!H$5:H$513,MATCH($D308,'UPTD PPA KabKota'!$C$5:$C$513,FALSE))</f>
        <v>UPTD PPA</v>
      </c>
      <c r="AZ308" s="218" t="str">
        <f t="array" ref="AZ308">INDEX('UPTD PPA KabKota'!I$5:I$513,MATCH($D308,'UPTD PPA KabKota'!$C$5:$C$513,FALSE))</f>
        <v>Peraturan Bupati Lombok Utara Nomor 35 Tahun 2021</v>
      </c>
      <c r="BA308" s="218">
        <f t="array" ref="BA308">INDEX('UPTD PPA KabKota'!J$5:J$513,MATCH($D308,'UPTD PPA KabKota'!$C$5:$C$513,FALSE))</f>
        <v>2021</v>
      </c>
      <c r="BB308" s="218" t="str">
        <f t="array" ref="BB308">INDEX('UPTD PPA KabKota'!K$5:K$513,MATCH($D308,'UPTD PPA KabKota'!$C$5:$C$513,FALSE))</f>
        <v>A</v>
      </c>
      <c r="BC308" s="218" t="str">
        <f t="array" ref="BC308">INDEX('UPTD PPA KabKota'!L$5:L$513,MATCH($D308,'UPTD PPA KabKota'!$C$5:$C$513,FALSE))</f>
        <v>Putu/ 082235344966</v>
      </c>
      <c r="BD308" s="316" t="str">
        <f t="array" ref="BD308">INDEX('UPTD PPA KabKota'!M$5:M$513,MATCH($D308,'UPTD PPA KabKota'!$C$5:$C$513,FALSE))</f>
        <v>dinsosuptdppaklu@gmail.com</v>
      </c>
      <c r="BE308" s="218" t="str">
        <f t="array" ref="BE308">INDEX('UPTD PPA KabKota'!N$5:N$513,MATCH($D308,'UPTD PPA KabKota'!$C$5:$C$513,FALSE))</f>
        <v>1. Kepala UPTD PPA
2. Kepala Subbagian Tata Usaha
3. Kelompok JF</v>
      </c>
      <c r="BF308" s="218" t="str">
        <f t="array" ref="BF308">INDEX('UPTD PPA KabKota'!O$5:O$513,MATCH($D308,'UPTD PPA KabKota'!$C$5:$C$513,FALSE))</f>
        <v>MANDIRI</v>
      </c>
      <c r="BG308" s="218" t="str">
        <f t="array" ref="BG308">INDEX('UPTD PPA KabKota'!P$5:P$513,MATCH($D308,'UPTD PPA KabKota'!$C$5:$C$513,FALSE))</f>
        <v>SEWA/KONTRAK</v>
      </c>
      <c r="BH308" s="218" t="str">
        <f t="array" ref="BH308">INDEX('UPTD PPA KabKota'!Q$5:Q$513,MATCH($D308,'UPTD PPA KabKota'!$C$5:$C$513,FALSE))</f>
        <v>Sewa selama 1 tahun</v>
      </c>
      <c r="BI308" s="218" t="str">
        <f t="array" ref="BI308">INDEX('UPTD PPA KabKota'!R$5:R$513,MATCH($D308,'UPTD PPA KabKota'!$C$5:$C$513,FALSE))</f>
        <v>Ada</v>
      </c>
      <c r="BJ308" s="218" t="str">
        <f t="array" ref="BJ308">INDEX('UPTD PPA KabKota'!S$5:S$513,MATCH($D308,'UPTD PPA KabKota'!$C$5:$C$513,FALSE))</f>
        <v>Tidak Ada</v>
      </c>
      <c r="BK308" s="218" t="str">
        <f t="array" ref="BK308">INDEX('UPTD PPA KabKota'!T$5:T$513,MATCH($D308,'UPTD PPA KabKota'!$C$5:$C$513,FALSE))</f>
        <v>Ada</v>
      </c>
      <c r="BL308" s="218" t="str">
        <f t="array" ref="BL308">INDEX('UPTD PPA KabKota'!U$5:U$513,MATCH($D308,'UPTD PPA KabKota'!$C$5:$C$513,FALSE))</f>
        <v>Tidak Ada</v>
      </c>
      <c r="BM308" s="218" t="str">
        <f t="array" ref="BM308">INDEX('UPTD PPA KabKota'!V$5:V$513,MATCH($D308,'UPTD PPA KabKota'!$C$5:$C$513,FALSE))</f>
        <v>Tidak Ada</v>
      </c>
      <c r="BN308" s="218" t="str">
        <f t="array" ref="BN308">INDEX('UPTD PPA KabKota'!W$5:W$513,MATCH($D308,'UPTD PPA KabKota'!$C$5:$C$513,FALSE))</f>
        <v>Tidak Ada</v>
      </c>
      <c r="BO308" s="218" t="str">
        <f t="array" ref="BO308">INDEX('UPTD PPA KabKota'!X$5:X$513,MATCH($D308,'UPTD PPA KabKota'!$C$5:$C$513,FALSE))</f>
        <v>Ada</v>
      </c>
      <c r="BP308" s="218" t="str">
        <f t="array" ref="BP308">INDEX('UPTD PPA KabKota'!Y$5:Y$513,MATCH($D308,'UPTD PPA KabKota'!$C$5:$C$513,FALSE))</f>
        <v>Tidak Ada</v>
      </c>
      <c r="BQ308" s="218" t="str">
        <f t="array" ref="BQ308">INDEX('UPTD PPA KabKota'!Z$5:Z$513,MATCH($D308,'UPTD PPA KabKota'!$C$5:$C$513,FALSE))</f>
        <v>Tidak Ada</v>
      </c>
      <c r="BR308" s="218" t="str">
        <f t="array" ref="BR308">INDEX('UPTD PPA KabKota'!AA$5:AA$513,MATCH($D308,'UPTD PPA KabKota'!$C$5:$C$513,FALSE))</f>
        <v>Tidak Ada</v>
      </c>
      <c r="BS308" s="218" t="str">
        <f t="array" ref="BS308">INDEX('UPTD PPA KabKota'!AB$5:AB$513,MATCH($D308,'UPTD PPA KabKota'!$C$5:$C$513,FALSE))</f>
        <v>Tidak Ada</v>
      </c>
      <c r="BT308" s="218" t="str">
        <f t="array" ref="BT308">INDEX('UPTD PPA KabKota'!AC$5:AC$513,MATCH($D308,'UPTD PPA KabKota'!$C$5:$C$513,FALSE))</f>
        <v>Sudah</v>
      </c>
      <c r="BU308" s="218" t="str">
        <f t="array" ref="BU308">INDEX('UPTD PPA KabKota'!AD$5:AD$513,MATCH($D308,'UPTD PPA KabKota'!$C$5:$C$513,FALSE))</f>
        <v>Sudah</v>
      </c>
      <c r="BV308" s="218" t="str">
        <f t="array" ref="BV308">INDEX('UPTD PPA KabKota'!AE$5:AE$513,MATCH($D308,'UPTD PPA KabKota'!$C$5:$C$513,FALSE))</f>
        <v>Sudah</v>
      </c>
      <c r="BW308" s="218" t="str">
        <f t="array" ref="BW308">INDEX('UPTD PPA KabKota'!AF$5:AF$513,MATCH($D308,'UPTD PPA KabKota'!$C$5:$C$513,FALSE))</f>
        <v>Sudah</v>
      </c>
      <c r="BX308" s="218" t="str">
        <f t="array" ref="BX308">INDEX('UPTD PPA KabKota'!AG$5:AG$513,MATCH($D308,'UPTD PPA KabKota'!$C$5:$C$513,FALSE))</f>
        <v>Sudah</v>
      </c>
      <c r="BY308" s="218" t="str">
        <f t="array" ref="BY308">INDEX('UPTD PPA KabKota'!AH$5:AH$513,MATCH($D308,'UPTD PPA KabKota'!$C$5:$C$513,FALSE))</f>
        <v>Sudah</v>
      </c>
      <c r="BZ308" s="218" t="str">
        <f t="array" ref="BZ308">INDEX('UPTD PPA KabKota'!AI$5:AI$513,MATCH($D308,'UPTD PPA KabKota'!$C$5:$C$513,FALSE))</f>
        <v>Sudah</v>
      </c>
      <c r="CA308" s="218" t="str">
        <f t="array" ref="CA308">INDEX('UPTD PPA KabKota'!AJ$5:AJ$513,MATCH($D308,'UPTD PPA KabKota'!$C$5:$C$513,FALSE))</f>
        <v>Sudah</v>
      </c>
      <c r="CB308" s="218" t="str">
        <f t="array" ref="CB308">INDEX('UPTD PPA KabKota'!AK$5:AK$513,MATCH($D308,'UPTD PPA KabKota'!$C$5:$C$513,FALSE))</f>
        <v>Sudah</v>
      </c>
      <c r="CC308" s="218" t="str">
        <f t="array" ref="CC308">INDEX('UPTD PPA KabKota'!AL$5:AL$513,MATCH($D308,'UPTD PPA KabKota'!$C$5:$C$513,FALSE))</f>
        <v>Sudah</v>
      </c>
      <c r="CD308" s="218" t="str">
        <f t="array" ref="CD308">INDEX('UPTD PPA KabKota'!AM$5:AM$513,MATCH($D308,'UPTD PPA KabKota'!$C$5:$C$513,FALSE))</f>
        <v>Sudah</v>
      </c>
      <c r="CE308" s="218" t="str">
        <f t="array" ref="CE308">INDEX('UPTD PPA KabKota'!AN$5:AN$513,MATCH($D308,'UPTD PPA KabKota'!$C$5:$C$513,FALSE))</f>
        <v>Pengaduan dari masyarakat, dari konselor Desa, dari Forum Anak via langsung maupun HP, dan media sosial, Penjangkauan kasus, pengelolaan kasus untuk menentukan tindak lanjut kasus, memebrikan penampungan rumah aman untuk korban yang membutuhkan rasa aman, melakukan rujukan ke UPTD Provinsi jika kasus tidak bisa dihandel oleh UPTD Kabupaten, dan reintegrasi sosial.</v>
      </c>
      <c r="CF308" s="218" t="str">
        <f t="array" ref="CF308">INDEX('UPTD PPA KabKota'!AO$5:AO$513,MATCH($D308,'UPTD PPA KabKota'!$C$5:$C$513,FALSE))</f>
        <v>112 (2021)</v>
      </c>
      <c r="CG308" s="218" t="str">
        <f t="array" ref="CG308">INDEX('UPTD PPA KabKota'!AP$5:AP$513,MATCH($D308,'UPTD PPA KabKota'!$C$5:$C$513,FALSE))</f>
        <v>Pernikahan Anak</v>
      </c>
      <c r="CH308" s="218" t="str">
        <f t="array" ref="CH308">INDEX('UPTD PPA KabKota'!AQ$5:AQ$513,MATCH($D308,'UPTD PPA KabKota'!$C$5:$C$513,FALSE))</f>
        <v/>
      </c>
      <c r="CI308" s="218" t="str">
        <f t="array" ref="CI308">INDEX('UPTD PPA KabKota'!AR$5:AR$513,MATCH($D308,'UPTD PPA KabKota'!$C$5:$C$513,FALSE))</f>
        <v/>
      </c>
      <c r="CJ308" s="218" t="str">
        <f t="array" ref="CJ308">INDEX('UPTD PPA KabKota'!AS$5:AS$513,MATCH($D308,'UPTD PPA KabKota'!$C$5:$C$513,FALSE))</f>
        <v/>
      </c>
      <c r="CK308" s="218" t="str">
        <f t="array" ref="CK308">INDEX('UPTD PPA KabKota'!AT$5:AT$513,MATCH($D308,'UPTD PPA KabKota'!$C$5:$C$513,FALSE))</f>
        <v/>
      </c>
      <c r="CL308" s="218" t="str">
        <f t="array" ref="CL308">INDEX('UPTD PPA KabKota'!AU$5:AU$513,MATCH($D308,'UPTD PPA KabKota'!$C$5:$C$513,FALSE))</f>
        <v/>
      </c>
      <c r="CM308" s="218" t="str">
        <f t="array" ref="CM308">INDEX('UPTD PPA KabKota'!AV$5:AV$513,MATCH($D308,'UPTD PPA KabKota'!$C$5:$C$513,FALSE))</f>
        <v>v</v>
      </c>
      <c r="CN308" s="218" t="str">
        <f t="array" ref="CN308">INDEX('UPTD PPA KabKota'!AW$5:AW$513,MATCH($D308,'UPTD PPA KabKota'!$C$5:$C$513,FALSE))</f>
        <v/>
      </c>
      <c r="CO308" s="218" t="str">
        <f t="array" ref="CO308">INDEX('UPTD PPA KabKota'!AX$5:AX$513,MATCH($D308,'UPTD PPA KabKota'!$C$5:$C$513,FALSE))</f>
        <v/>
      </c>
      <c r="CP308" s="218" t="str">
        <f t="array" ref="CP308">INDEX('UPTD PPA KabKota'!AY$5:AY$513,MATCH($D308,'UPTD PPA KabKota'!$C$5:$C$513,FALSE))</f>
        <v/>
      </c>
      <c r="CQ308" s="209" t="str">
        <f>IFERROR(__xludf.DUMMYFUNCTION("IF(ISBLANK($K308),"""",IF(REGEXMATCH($K308,""Peraturan""),""Ada"",IF(REGEXMATCH($K308,""Rekomendasi""),""Tidak Ada"", $K308)))
"),"Ada")</f>
        <v>Ada</v>
      </c>
      <c r="CR308" s="209" t="str">
        <f t="array" ref="CR308">index('UPTD PPA KabKota'!$BI$5:$BI$513,match($D308,'UPTD PPA KabKota'!$C$5:$C$513,false))</f>
        <v>Ada</v>
      </c>
      <c r="CS308" s="314" t="str">
        <f t="shared" si="50"/>
        <v>Ada</v>
      </c>
    </row>
    <row r="309">
      <c r="A309" s="334">
        <v>303.0</v>
      </c>
      <c r="B309" s="334">
        <v>9.0</v>
      </c>
      <c r="C309" s="311" t="s">
        <v>4774</v>
      </c>
      <c r="D309" s="203" t="s">
        <v>2961</v>
      </c>
      <c r="E309" s="315">
        <v>45748.0</v>
      </c>
      <c r="F309" s="218" t="str">
        <f t="array" ref="F309">INDEX('Ortala-KabKota'!F$2:F$415,MATCH($D309,'Ortala-KabKota'!$E$2:$E$415,FALSE))</f>
        <v>Siti Komariah/ 08175733237</v>
      </c>
      <c r="G309" s="218" t="str">
        <f t="array" ref="G309">INDEX('Ortala-KabKota'!G$2:G$415,MATCH($D309,'Ortala-KabKota'!$E$2:$E$415,FALSE))</f>
        <v/>
      </c>
      <c r="H309" s="218" t="str">
        <f t="array" ref="H309">INDEX('Ortala-KabKota'!H$2:H$415,MATCH($D309,'Ortala-KabKota'!$E$2:$E$415,FALSE))</f>
        <v/>
      </c>
      <c r="I309" s="218" t="str">
        <f t="array" ref="I309">INDEX('Ortala-KabKota'!I$2:I$415,MATCH($D309,'Ortala-KabKota'!$E$2:$E$415,FALSE))</f>
        <v/>
      </c>
      <c r="J309" s="218" t="str">
        <f t="array" ref="J309">INDEX('Ortala-KabKota'!J$2:J$415,MATCH($D309,'Ortala-KabKota'!$E$2:$E$415,FALSE))</f>
        <v>UPTD PPA</v>
      </c>
      <c r="K309" s="218" t="str">
        <f t="array" ref="K309">INDEX('Ortala-KabKota'!K$2:K$415,MATCH($D309,'Ortala-KabKota'!$E$2:$E$415,FALSE))</f>
        <v>Peraturan Walikota Mataram Nomor 14 Tahun 2022 </v>
      </c>
      <c r="L309" s="218">
        <f t="array" ref="L309">INDEX('Ortala-KabKota'!L$2:L$415,MATCH($D309,'Ortala-KabKota'!$E$2:$E$415,FALSE))</f>
        <v>2022</v>
      </c>
      <c r="M309" s="218" t="str">
        <f t="array" ref="M309">INDEX('Ortala-KabKota'!M$2:M$415,MATCH($D309,'Ortala-KabKota'!$E$2:$E$415,FALSE))</f>
        <v>A</v>
      </c>
      <c r="N309" s="218" t="str">
        <f t="array" ref="N309">INDEX('Ortala-KabKota'!N$2:N$415,MATCH($D309,'Ortala-KabKota'!$E$2:$E$415,FALSE))</f>
        <v/>
      </c>
      <c r="O309" s="218" t="str">
        <f t="array" ref="O309">INDEX('Ortala-KabKota'!O$2:O$415,MATCH($D309,'Ortala-KabKota'!$E$2:$E$415,FALSE))</f>
        <v/>
      </c>
      <c r="P309" s="218" t="str">
        <f t="array" ref="P309">INDEX('Ortala-KabKota'!P$2:P$415,MATCH($D309,'Ortala-KabKota'!$E$2:$E$415,FALSE))</f>
        <v>Kepala UPTD PPA, Kasubag TU, Kelompok JF dan Pelaksana</v>
      </c>
      <c r="Q309" s="218" t="str">
        <f t="array" ref="Q309">INDEX('Ortala-KabKota'!Q$2:Q$415,MATCH($D309,'Ortala-KabKota'!$E$2:$E$415,FALSE))</f>
        <v/>
      </c>
      <c r="R309" s="218" t="str">
        <f t="array" ref="R309">INDEX('Ortala-KabKota'!R$2:R$415,MATCH($D309,'Ortala-KabKota'!$E$2:$E$415,FALSE))</f>
        <v/>
      </c>
      <c r="S309" s="218" t="str">
        <f t="array" ref="S309">INDEX('Ortala-KabKota'!S$2:S$415,MATCH($D309,'Ortala-KabKota'!$E$2:$E$415,FALSE))</f>
        <v/>
      </c>
      <c r="T309" s="218" t="str">
        <f t="array" ref="T309">INDEX('Ortala-KabKota'!T$2:T$415,MATCH($D309,'Ortala-KabKota'!$E$2:$E$415,FALSE))</f>
        <v/>
      </c>
      <c r="U309" s="218" t="str">
        <f t="array" ref="U309">INDEX('Ortala-KabKota'!U$2:U$415,MATCH($D309,'Ortala-KabKota'!$E$2:$E$415,FALSE))</f>
        <v/>
      </c>
      <c r="V309" s="218" t="str">
        <f t="array" ref="V309">INDEX('Ortala-KabKota'!V$2:V$415,MATCH($D309,'Ortala-KabKota'!$E$2:$E$415,FALSE))</f>
        <v/>
      </c>
      <c r="W309" s="218" t="str">
        <f t="array" ref="W309">INDEX('Ortala-KabKota'!W$2:W$415,MATCH($D309,'Ortala-KabKota'!$E$2:$E$415,FALSE))</f>
        <v/>
      </c>
      <c r="X309" s="218" t="str">
        <f t="array" ref="X309">INDEX('Ortala-KabKota'!X$2:X$415,MATCH($D309,'Ortala-KabKota'!$E$2:$E$415,FALSE))</f>
        <v/>
      </c>
      <c r="Y309" s="218" t="str">
        <f t="array" ref="Y309">INDEX('Ortala-KabKota'!Y$2:Y$415,MATCH($D309,'Ortala-KabKota'!$E$2:$E$415,FALSE))</f>
        <v/>
      </c>
      <c r="Z309" s="218" t="str">
        <f t="array" ref="Z309">INDEX('Ortala-KabKota'!Z$2:Z$415,MATCH($D309,'Ortala-KabKota'!$E$2:$E$415,FALSE))</f>
        <v/>
      </c>
      <c r="AA309" s="218" t="str">
        <f t="array" ref="AA309">INDEX('Ortala-KabKota'!AA$2:AA$415,MATCH($D309,'Ortala-KabKota'!$E$2:$E$415,FALSE))</f>
        <v/>
      </c>
      <c r="AB309" s="218" t="str">
        <f t="array" ref="AB309">INDEX('Ortala-KabKota'!AB$2:AB$415,MATCH($D309,'Ortala-KabKota'!$E$2:$E$415,FALSE))</f>
        <v/>
      </c>
      <c r="AC309" s="218" t="str">
        <f t="array" ref="AC309">INDEX('Ortala-KabKota'!AC$2:AC$415,MATCH($D309,'Ortala-KabKota'!$E$2:$E$415,FALSE))</f>
        <v/>
      </c>
      <c r="AD309" s="218" t="str">
        <f t="array" ref="AD309">INDEX('Ortala-KabKota'!AD$2:AD$415,MATCH($D309,'Ortala-KabKota'!$E$2:$E$415,FALSE))</f>
        <v/>
      </c>
      <c r="AE309" s="218" t="str">
        <f t="array" ref="AE309">INDEX('Ortala-KabKota'!AE$2:AE$415,MATCH($D309,'Ortala-KabKota'!$E$2:$E$415,FALSE))</f>
        <v/>
      </c>
      <c r="AF309" s="218" t="str">
        <f t="array" ref="AF309">INDEX('Ortala-KabKota'!AF$2:AF$415,MATCH($D309,'Ortala-KabKota'!$E$2:$E$415,FALSE))</f>
        <v/>
      </c>
      <c r="AG309" s="218" t="str">
        <f t="array" ref="AG309">INDEX('Ortala-KabKota'!AG$2:AG$415,MATCH($D309,'Ortala-KabKota'!$E$2:$E$415,FALSE))</f>
        <v/>
      </c>
      <c r="AH309" s="218" t="str">
        <f t="array" ref="AH309">INDEX('Ortala-KabKota'!AH$2:AH$415,MATCH($D309,'Ortala-KabKota'!$E$2:$E$415,FALSE))</f>
        <v/>
      </c>
      <c r="AI309" s="218" t="str">
        <f t="array" ref="AI309">INDEX('Ortala-KabKota'!AI$2:AI$415,MATCH($D309,'Ortala-KabKota'!$E$2:$E$415,FALSE))</f>
        <v/>
      </c>
      <c r="AJ309" s="218" t="str">
        <f t="array" ref="AJ309">INDEX('Ortala-KabKota'!AJ$2:AJ$415,MATCH($D309,'Ortala-KabKota'!$E$2:$E$415,FALSE))</f>
        <v/>
      </c>
      <c r="AK309" s="218" t="str">
        <f t="array" ref="AK309">INDEX('Ortala-KabKota'!AK$2:AK$415,MATCH($D309,'Ortala-KabKota'!$E$2:$E$415,FALSE))</f>
        <v/>
      </c>
      <c r="AL309" s="218" t="str">
        <f t="array" ref="AL309">INDEX('Ortala-KabKota'!AL$2:AL$415,MATCH($D309,'Ortala-KabKota'!$E$2:$E$415,FALSE))</f>
        <v/>
      </c>
      <c r="AM309" s="218" t="str">
        <f t="array" ref="AM309">INDEX('Ortala-KabKota'!AM$2:AM$415,MATCH($D309,'Ortala-KabKota'!$E$2:$E$415,FALSE))</f>
        <v/>
      </c>
      <c r="AN309" s="218" t="str">
        <f t="array" ref="AN309">INDEX('Ortala-KabKota'!AN$2:AN$415,MATCH($D309,'Ortala-KabKota'!$E$2:$E$415,FALSE))</f>
        <v/>
      </c>
      <c r="AO309" s="218" t="str">
        <f t="array" ref="AO309">INDEX('Ortala-KabKota'!AO$2:AO$415,MATCH($D309,'Ortala-KabKota'!$E$2:$E$415,FALSE))</f>
        <v/>
      </c>
      <c r="AP309" s="218" t="str">
        <f t="array" ref="AP309">INDEX('Ortala-KabKota'!AP$2:AP$415,MATCH($D309,'Ortala-KabKota'!$E$2:$E$415,FALSE))</f>
        <v/>
      </c>
      <c r="AQ309" s="218" t="str">
        <f t="array" ref="AQ309">INDEX('Ortala-KabKota'!AQ$2:AQ$415,MATCH($D309,'Ortala-KabKota'!$E$2:$E$415,FALSE))</f>
        <v/>
      </c>
      <c r="AR309" s="218" t="str">
        <f t="array" ref="AR309">INDEX('Ortala-KabKota'!AR$2:AR$415,MATCH($D309,'Ortala-KabKota'!$E$2:$E$415,FALSE))</f>
        <v/>
      </c>
      <c r="AS309" s="218" t="str">
        <f t="array" ref="AS309">INDEX('Ortala-KabKota'!AS$2:AS$415,MATCH($D309,'Ortala-KabKota'!$E$2:$E$415,FALSE))</f>
        <v/>
      </c>
      <c r="AT309" s="218" t="str">
        <f t="array" ref="AT309">INDEX('Ortala-KabKota'!AT$2:AT$415,MATCH($D309,'Ortala-KabKota'!$E$2:$E$415,FALSE))</f>
        <v/>
      </c>
      <c r="AU309" s="218" t="str">
        <f t="array" ref="AU309">INDEX('UPTD PPA KabKota'!D$5:D$513,MATCH($D309,'UPTD PPA KabKota'!$C$5:$C$513,FALSE))</f>
        <v>SITI CHOMARIAH, S.Si</v>
      </c>
      <c r="AV309" s="218" t="str">
        <f t="array" ref="AV309">INDEX('UPTD PPA KabKota'!E$5:E$513,MATCH($D309,'UPTD PPA KabKota'!$C$5:$C$513,FALSE))</f>
        <v>Jln. Gunung Rinjani No. 1, Kelurahan Dasan Agung Baru, Kecamatan Selaparang, Kota Mataram, NTB 83125</v>
      </c>
      <c r="AW309" s="218" t="str">
        <f t="array" ref="AW309">INDEX('UPTD PPA KabKota'!F$5:F$513,MATCH($D309,'UPTD PPA KabKota'!$C$5:$C$513,FALSE))</f>
        <v>08175733237, 081239361675</v>
      </c>
      <c r="AX309" s="218" t="str">
        <f t="array" ref="AX309">INDEX('UPTD PPA KabKota'!G$5:G$513,MATCH($D309,'UPTD PPA KabKota'!$C$5:$C$513,FALSE))</f>
        <v>KTU UPTD/ 081239361675</v>
      </c>
      <c r="AY309" s="218" t="str">
        <f t="array" ref="AY309">INDEX('UPTD PPA KabKota'!H$5:H$513,MATCH($D309,'UPTD PPA KabKota'!$C$5:$C$513,FALSE))</f>
        <v>UPTD PPA</v>
      </c>
      <c r="AZ309" s="218" t="str">
        <f t="array" ref="AZ309">INDEX('UPTD PPA KabKota'!I$5:I$513,MATCH($D309,'UPTD PPA KabKota'!$C$5:$C$513,FALSE))</f>
        <v>Peraturan Walikota Mataram Nomor 14 Tahun 2022 tanggal 10 Mei 2022</v>
      </c>
      <c r="BA309" s="218">
        <f t="array" ref="BA309">INDEX('UPTD PPA KabKota'!J$5:J$513,MATCH($D309,'UPTD PPA KabKota'!$C$5:$C$513,FALSE))</f>
        <v>2022</v>
      </c>
      <c r="BB309" s="218" t="str">
        <f t="array" ref="BB309">INDEX('UPTD PPA KabKota'!K$5:K$513,MATCH($D309,'UPTD PPA KabKota'!$C$5:$C$513,FALSE))</f>
        <v>A</v>
      </c>
      <c r="BC309" s="218" t="str">
        <f t="array" ref="BC309">INDEX('UPTD PPA KabKota'!L$5:L$513,MATCH($D309,'UPTD PPA KabKota'!$C$5:$C$513,FALSE))</f>
        <v>Ihsanti Alifa Amalia, S.Psi/081917737731</v>
      </c>
      <c r="BD309" s="218" t="str">
        <f t="array" ref="BD309">INDEX('UPTD PPA KabKota'!M$5:M$513,MATCH($D309,'UPTD PPA KabKota'!$C$5:$C$513,FALSE))</f>
        <v/>
      </c>
      <c r="BE309" s="218" t="str">
        <f t="array" ref="BE309">INDEX('UPTD PPA KabKota'!N$5:N$513,MATCH($D309,'UPTD PPA KabKota'!$C$5:$C$513,FALSE))</f>
        <v>Kepala UPTD dan Kasubag TU</v>
      </c>
      <c r="BF309" s="218" t="str">
        <f t="array" ref="BF309">INDEX('UPTD PPA KabKota'!O$5:O$513,MATCH($D309,'UPTD PPA KabKota'!$C$5:$C$513,FALSE))</f>
        <v>MANDIRI</v>
      </c>
      <c r="BG309" s="218" t="str">
        <f t="array" ref="BG309">INDEX('UPTD PPA KabKota'!P$5:P$513,MATCH($D309,'UPTD PPA KabKota'!$C$5:$C$513,FALSE))</f>
        <v>ADA MELALUI KERJA SAMA</v>
      </c>
      <c r="BH309" s="218" t="str">
        <f t="array" ref="BH309">INDEX('UPTD PPA KabKota'!Q$5:Q$513,MATCH($D309,'UPTD PPA KabKota'!$C$5:$C$513,FALSE))</f>
        <v>Gedung UPTD PPA terpisah dengan Dinas, masih 1 area dengan Dinas, milik Pemerintah Kota Mataram</v>
      </c>
      <c r="BI309" s="218" t="str">
        <f t="array" ref="BI309">INDEX('UPTD PPA KabKota'!R$5:R$513,MATCH($D309,'UPTD PPA KabKota'!$C$5:$C$513,FALSE))</f>
        <v>Ada</v>
      </c>
      <c r="BJ309" s="218" t="str">
        <f t="array" ref="BJ309">INDEX('UPTD PPA KabKota'!S$5:S$513,MATCH($D309,'UPTD PPA KabKota'!$C$5:$C$513,FALSE))</f>
        <v>Ada</v>
      </c>
      <c r="BK309" s="218" t="str">
        <f t="array" ref="BK309">INDEX('UPTD PPA KabKota'!T$5:T$513,MATCH($D309,'UPTD PPA KabKota'!$C$5:$C$513,FALSE))</f>
        <v>Ada</v>
      </c>
      <c r="BL309" s="218" t="str">
        <f t="array" ref="BL309">INDEX('UPTD PPA KabKota'!U$5:U$513,MATCH($D309,'UPTD PPA KabKota'!$C$5:$C$513,FALSE))</f>
        <v>Ada</v>
      </c>
      <c r="BM309" s="218" t="str">
        <f t="array" ref="BM309">INDEX('UPTD PPA KabKota'!V$5:V$513,MATCH($D309,'UPTD PPA KabKota'!$C$5:$C$513,FALSE))</f>
        <v>Tidak Ada</v>
      </c>
      <c r="BN309" s="218" t="str">
        <f t="array" ref="BN309">INDEX('UPTD PPA KabKota'!W$5:W$513,MATCH($D309,'UPTD PPA KabKota'!$C$5:$C$513,FALSE))</f>
        <v>Tidak Ada</v>
      </c>
      <c r="BO309" s="218" t="str">
        <f t="array" ref="BO309">INDEX('UPTD PPA KabKota'!X$5:X$513,MATCH($D309,'UPTD PPA KabKota'!$C$5:$C$513,FALSE))</f>
        <v>Ada</v>
      </c>
      <c r="BP309" s="218" t="str">
        <f t="array" ref="BP309">INDEX('UPTD PPA KabKota'!Y$5:Y$513,MATCH($D309,'UPTD PPA KabKota'!$C$5:$C$513,FALSE))</f>
        <v>Tidak Ada</v>
      </c>
      <c r="BQ309" s="218" t="str">
        <f t="array" ref="BQ309">INDEX('UPTD PPA KabKota'!Z$5:Z$513,MATCH($D309,'UPTD PPA KabKota'!$C$5:$C$513,FALSE))</f>
        <v>Tidak Ada</v>
      </c>
      <c r="BR309" s="218" t="str">
        <f t="array" ref="BR309">INDEX('UPTD PPA KabKota'!AA$5:AA$513,MATCH($D309,'UPTD PPA KabKota'!$C$5:$C$513,FALSE))</f>
        <v>Tidak Ada</v>
      </c>
      <c r="BS309" s="218" t="str">
        <f t="array" ref="BS309">INDEX('UPTD PPA KabKota'!AB$5:AB$513,MATCH($D309,'UPTD PPA KabKota'!$C$5:$C$513,FALSE))</f>
        <v>Tidak Ada</v>
      </c>
      <c r="BT309" s="218" t="str">
        <f t="array" ref="BT309">INDEX('UPTD PPA KabKota'!AC$5:AC$513,MATCH($D309,'UPTD PPA KabKota'!$C$5:$C$513,FALSE))</f>
        <v>Sudah</v>
      </c>
      <c r="BU309" s="218" t="str">
        <f t="array" ref="BU309">INDEX('UPTD PPA KabKota'!AD$5:AD$513,MATCH($D309,'UPTD PPA KabKota'!$C$5:$C$513,FALSE))</f>
        <v>Sudah</v>
      </c>
      <c r="BV309" s="218" t="str">
        <f t="array" ref="BV309">INDEX('UPTD PPA KabKota'!AE$5:AE$513,MATCH($D309,'UPTD PPA KabKota'!$C$5:$C$513,FALSE))</f>
        <v>Sudah</v>
      </c>
      <c r="BW309" s="218" t="str">
        <f t="array" ref="BW309">INDEX('UPTD PPA KabKota'!AF$5:AF$513,MATCH($D309,'UPTD PPA KabKota'!$C$5:$C$513,FALSE))</f>
        <v>Sudah</v>
      </c>
      <c r="BX309" s="218" t="str">
        <f t="array" ref="BX309">INDEX('UPTD PPA KabKota'!AG$5:AG$513,MATCH($D309,'UPTD PPA KabKota'!$C$5:$C$513,FALSE))</f>
        <v>Sudah</v>
      </c>
      <c r="BY309" s="218" t="str">
        <f t="array" ref="BY309">INDEX('UPTD PPA KabKota'!AH$5:AH$513,MATCH($D309,'UPTD PPA KabKota'!$C$5:$C$513,FALSE))</f>
        <v>Sudah</v>
      </c>
      <c r="BZ309" s="218" t="str">
        <f t="array" ref="BZ309">INDEX('UPTD PPA KabKota'!AI$5:AI$513,MATCH($D309,'UPTD PPA KabKota'!$C$5:$C$513,FALSE))</f>
        <v>Sudah</v>
      </c>
      <c r="CA309" s="218" t="str">
        <f t="array" ref="CA309">INDEX('UPTD PPA KabKota'!AJ$5:AJ$513,MATCH($D309,'UPTD PPA KabKota'!$C$5:$C$513,FALSE))</f>
        <v>Sudah</v>
      </c>
      <c r="CB309" s="218" t="str">
        <f t="array" ref="CB309">INDEX('UPTD PPA KabKota'!AK$5:AK$513,MATCH($D309,'UPTD PPA KabKota'!$C$5:$C$513,FALSE))</f>
        <v>Sudah</v>
      </c>
      <c r="CC309" s="218" t="str">
        <f t="array" ref="CC309">INDEX('UPTD PPA KabKota'!AL$5:AL$513,MATCH($D309,'UPTD PPA KabKota'!$C$5:$C$513,FALSE))</f>
        <v>Sudah</v>
      </c>
      <c r="CD309" s="218" t="str">
        <f t="array" ref="CD309">INDEX('UPTD PPA KabKota'!AM$5:AM$513,MATCH($D309,'UPTD PPA KabKota'!$C$5:$C$513,FALSE))</f>
        <v>Sudah</v>
      </c>
      <c r="CE309" s="218" t="str">
        <f t="array" ref="CE309">INDEX('UPTD PPA KabKota'!AN$5:AN$513,MATCH($D309,'UPTD PPA KabKota'!$C$5:$C$513,FALSE))</f>
        <v>pengaduan dari masyarakat, penjangkuan korban, pengelolaan Kasus, Jika korban memerlukan pengamanan maka akan diberikan penampungan sementara di rumah aman (Bermitra), Layanan Kesehatan dan Pendampingan</v>
      </c>
      <c r="CF309" s="218">
        <f t="array" ref="CF309">INDEX('UPTD PPA KabKota'!AO$5:AO$513,MATCH($D309,'UPTD PPA KabKota'!$C$5:$C$513,FALSE))</f>
        <v>94</v>
      </c>
      <c r="CG309" s="218" t="str">
        <f t="array" ref="CG309">INDEX('UPTD PPA KabKota'!AP$5:AP$513,MATCH($D309,'UPTD PPA KabKota'!$C$5:$C$513,FALSE))</f>
        <v>Kekerasan SeksualTerhadap Anak</v>
      </c>
      <c r="CH309" s="218" t="str">
        <f t="array" ref="CH309">INDEX('UPTD PPA KabKota'!AQ$5:AQ$513,MATCH($D309,'UPTD PPA KabKota'!$C$5:$C$513,FALSE))</f>
        <v/>
      </c>
      <c r="CI309" s="218" t="str">
        <f t="array" ref="CI309">INDEX('UPTD PPA KabKota'!AR$5:AR$513,MATCH($D309,'UPTD PPA KabKota'!$C$5:$C$513,FALSE))</f>
        <v/>
      </c>
      <c r="CJ309" s="218" t="str">
        <f t="array" ref="CJ309">INDEX('UPTD PPA KabKota'!AS$5:AS$513,MATCH($D309,'UPTD PPA KabKota'!$C$5:$C$513,FALSE))</f>
        <v/>
      </c>
      <c r="CK309" s="218" t="str">
        <f t="array" ref="CK309">INDEX('UPTD PPA KabKota'!AT$5:AT$513,MATCH($D309,'UPTD PPA KabKota'!$C$5:$C$513,FALSE))</f>
        <v/>
      </c>
      <c r="CL309" s="218" t="str">
        <f t="array" ref="CL309">INDEX('UPTD PPA KabKota'!AU$5:AU$513,MATCH($D309,'UPTD PPA KabKota'!$C$5:$C$513,FALSE))</f>
        <v/>
      </c>
      <c r="CM309" s="218" t="str">
        <f t="array" ref="CM309">INDEX('UPTD PPA KabKota'!AV$5:AV$513,MATCH($D309,'UPTD PPA KabKota'!$C$5:$C$513,FALSE))</f>
        <v/>
      </c>
      <c r="CN309" s="218" t="str">
        <f t="array" ref="CN309">INDEX('UPTD PPA KabKota'!AW$5:AW$513,MATCH($D309,'UPTD PPA KabKota'!$C$5:$C$513,FALSE))</f>
        <v>V</v>
      </c>
      <c r="CO309" s="218" t="str">
        <f t="array" ref="CO309">INDEX('UPTD PPA KabKota'!AX$5:AX$513,MATCH($D309,'UPTD PPA KabKota'!$C$5:$C$513,FALSE))</f>
        <v/>
      </c>
      <c r="CP309" s="218" t="str">
        <f t="array" ref="CP309">INDEX('UPTD PPA KabKota'!AY$5:AY$513,MATCH($D309,'UPTD PPA KabKota'!$C$5:$C$513,FALSE))</f>
        <v/>
      </c>
      <c r="CQ309" s="209" t="str">
        <f>IFERROR(__xludf.DUMMYFUNCTION("IF(ISBLANK($K309),"""",IF(REGEXMATCH($K309,""Peraturan""),""Ada"",IF(REGEXMATCH($K309,""Rekomendasi""),""Tidak Ada"", $K309)))
"),"Ada")</f>
        <v>Ada</v>
      </c>
      <c r="CR309" s="209" t="str">
        <f t="array" ref="CR309">index('UPTD PPA KabKota'!$BI$5:$BI$513,match($D309,'UPTD PPA KabKota'!$C$5:$C$513,false))</f>
        <v>Ada</v>
      </c>
      <c r="CS309" s="314" t="str">
        <f t="shared" si="50"/>
        <v>Ada</v>
      </c>
    </row>
    <row r="310">
      <c r="A310" s="334">
        <v>304.0</v>
      </c>
      <c r="B310" s="334">
        <v>10.0</v>
      </c>
      <c r="C310" s="311" t="s">
        <v>4774</v>
      </c>
      <c r="D310" s="312" t="s">
        <v>2893</v>
      </c>
      <c r="E310" s="315">
        <v>45748.0</v>
      </c>
      <c r="F310" s="218" t="str">
        <f t="array" ref="F310">INDEX('Ortala-KabKota'!F$2:F$415,MATCH($D310,'Ortala-KabKota'!$E$2:$E$415,FALSE))</f>
        <v>Jafar/ 082339789744</v>
      </c>
      <c r="G310" s="218" t="str">
        <f t="array" ref="G310">INDEX('Ortala-KabKota'!G$2:G$415,MATCH($D310,'Ortala-KabKota'!$E$2:$E$415,FALSE))</f>
        <v>Jln. Soekarno - Hatta No 02</v>
      </c>
      <c r="H310" s="218" t="str">
        <f t="array" ref="H310">INDEX('Ortala-KabKota'!H$2:H$415,MATCH($D310,'Ortala-KabKota'!$E$2:$E$415,FALSE))</f>
        <v>-</v>
      </c>
      <c r="I310" s="218" t="str">
        <f t="array" ref="I310">INDEX('Ortala-KabKota'!I$2:I$415,MATCH($D310,'Ortala-KabKota'!$E$2:$E$415,FALSE))</f>
        <v>083835993228</v>
      </c>
      <c r="J310" s="218" t="str">
        <f t="array" ref="J310">INDEX('Ortala-KabKota'!J$2:J$415,MATCH($D310,'Ortala-KabKota'!$E$2:$E$415,FALSE))</f>
        <v>UPTD PPA</v>
      </c>
      <c r="K310" s="218" t="str">
        <f t="array" ref="K310">INDEX('Ortala-KabKota'!K$2:K$415,MATCH($D310,'Ortala-KabKota'!$E$2:$E$415,FALSE))</f>
        <v>Peraturan Walikota Bima Nomor 42 Tahun 2020</v>
      </c>
      <c r="L310" s="218">
        <f t="array" ref="L310">INDEX('Ortala-KabKota'!L$2:L$415,MATCH($D310,'Ortala-KabKota'!$E$2:$E$415,FALSE))</f>
        <v>2020</v>
      </c>
      <c r="M310" s="218" t="str">
        <f t="array" ref="M310">INDEX('Ortala-KabKota'!M$2:M$415,MATCH($D310,'Ortala-KabKota'!$E$2:$E$415,FALSE))</f>
        <v>A</v>
      </c>
      <c r="N310" s="218" t="str">
        <f t="array" ref="N310">INDEX('Ortala-KabKota'!N$2:N$415,MATCH($D310,'Ortala-KabKota'!$E$2:$E$415,FALSE))</f>
        <v/>
      </c>
      <c r="O310" s="218" t="str">
        <f t="array" ref="O310">INDEX('Ortala-KabKota'!O$2:O$415,MATCH($D310,'Ortala-KabKota'!$E$2:$E$415,FALSE))</f>
        <v>uptdppa7684kotabima@gmail.com</v>
      </c>
      <c r="P310" s="218" t="str">
        <f t="array" ref="P310">INDEX('Ortala-KabKota'!P$2:P$415,MATCH($D310,'Ortala-KabKota'!$E$2:$E$415,FALSE))</f>
        <v/>
      </c>
      <c r="Q310" s="218" t="str">
        <f t="array" ref="Q310">INDEX('Ortala-KabKota'!Q$2:Q$415,MATCH($D310,'Ortala-KabKota'!$E$2:$E$415,FALSE))</f>
        <v>MANDIRI</v>
      </c>
      <c r="R310" s="218" t="str">
        <f t="array" ref="R310">INDEX('Ortala-KabKota'!R$2:R$415,MATCH($D310,'Ortala-KabKota'!$E$2:$E$415,FALSE))</f>
        <v>SEWA/KONTRAK</v>
      </c>
      <c r="S310" s="218" t="str">
        <f t="array" ref="S310">INDEX('Ortala-KabKota'!S$2:S$415,MATCH($D310,'Ortala-KabKota'!$E$2:$E$415,FALSE))</f>
        <v>Disewakan dengan ikatan perjanjian  kontrak per tahun</v>
      </c>
      <c r="T310" s="218">
        <f t="array" ref="T310">INDEX('Ortala-KabKota'!T$2:T$415,MATCH($D310,'Ortala-KabKota'!$E$2:$E$415,FALSE))</f>
        <v>1</v>
      </c>
      <c r="U310" s="218">
        <f t="array" ref="U310">INDEX('Ortala-KabKota'!U$2:U$415,MATCH($D310,'Ortala-KabKota'!$E$2:$E$415,FALSE))</f>
        <v>0</v>
      </c>
      <c r="V310" s="218">
        <f t="array" ref="V310">INDEX('Ortala-KabKota'!V$2:V$415,MATCH($D310,'Ortala-KabKota'!$E$2:$E$415,FALSE))</f>
        <v>1</v>
      </c>
      <c r="W310" s="218">
        <f t="array" ref="W310">INDEX('Ortala-KabKota'!W$2:W$415,MATCH($D310,'Ortala-KabKota'!$E$2:$E$415,FALSE))</f>
        <v>0</v>
      </c>
      <c r="X310" s="218">
        <f t="array" ref="X310">INDEX('Ortala-KabKota'!X$2:X$415,MATCH($D310,'Ortala-KabKota'!$E$2:$E$415,FALSE))</f>
        <v>0</v>
      </c>
      <c r="Y310" s="218">
        <f t="array" ref="Y310">INDEX('Ortala-KabKota'!Y$2:Y$415,MATCH($D310,'Ortala-KabKota'!$E$2:$E$415,FALSE))</f>
        <v>0</v>
      </c>
      <c r="Z310" s="218">
        <f t="array" ref="Z310">INDEX('Ortala-KabKota'!Z$2:Z$415,MATCH($D310,'Ortala-KabKota'!$E$2:$E$415,FALSE))</f>
        <v>0</v>
      </c>
      <c r="AA310" s="218">
        <f t="array" ref="AA310">INDEX('Ortala-KabKota'!AA$2:AA$415,MATCH($D310,'Ortala-KabKota'!$E$2:$E$415,FALSE))</f>
        <v>0</v>
      </c>
      <c r="AB310" s="218">
        <f t="array" ref="AB310">INDEX('Ortala-KabKota'!AB$2:AB$415,MATCH($D310,'Ortala-KabKota'!$E$2:$E$415,FALSE))</f>
        <v>0</v>
      </c>
      <c r="AC310" s="218">
        <f t="array" ref="AC310">INDEX('Ortala-KabKota'!AC$2:AC$415,MATCH($D310,'Ortala-KabKota'!$E$2:$E$415,FALSE))</f>
        <v>0</v>
      </c>
      <c r="AD310" s="218" t="str">
        <f t="array" ref="AD310">INDEX('Ortala-KabKota'!AD$2:AD$415,MATCH($D310,'Ortala-KabKota'!$E$2:$E$415,FALSE))</f>
        <v/>
      </c>
      <c r="AE310" s="218">
        <f t="array" ref="AE310">INDEX('Ortala-KabKota'!AE$2:AE$415,MATCH($D310,'Ortala-KabKota'!$E$2:$E$415,FALSE))</f>
        <v>1</v>
      </c>
      <c r="AF310" s="218">
        <f t="array" ref="AF310">INDEX('Ortala-KabKota'!AF$2:AF$415,MATCH($D310,'Ortala-KabKota'!$E$2:$E$415,FALSE))</f>
        <v>1</v>
      </c>
      <c r="AG310" s="218">
        <f t="array" ref="AG310">INDEX('Ortala-KabKota'!AG$2:AG$415,MATCH($D310,'Ortala-KabKota'!$E$2:$E$415,FALSE))</f>
        <v>1</v>
      </c>
      <c r="AH310" s="218">
        <f t="array" ref="AH310">INDEX('Ortala-KabKota'!AH$2:AH$415,MATCH($D310,'Ortala-KabKota'!$E$2:$E$415,FALSE))</f>
        <v>1</v>
      </c>
      <c r="AI310" s="218" t="str">
        <f t="array" ref="AI310">INDEX('Ortala-KabKota'!AI$2:AI$415,MATCH($D310,'Ortala-KabKota'!$E$2:$E$415,FALSE))</f>
        <v>kerban yang mendapatkan kekerasan baik anak maupun perempuan ada rasa tdk aman dan merasa terancam dari pelaku perlu dilakukan penampungan sementara di rumah aman. dirumah aman korban mendapatkan fasilitas kesehatan , makan minum , pakaian dan  pelayanan psikolog klinis </v>
      </c>
      <c r="AJ310" s="218">
        <f t="array" ref="AJ310">INDEX('Ortala-KabKota'!AJ$2:AJ$415,MATCH($D310,'Ortala-KabKota'!$E$2:$E$415,FALSE))</f>
        <v>1</v>
      </c>
      <c r="AK310" s="218">
        <f t="array" ref="AK310">INDEX('Ortala-KabKota'!AK$2:AK$415,MATCH($D310,'Ortala-KabKota'!$E$2:$E$415,FALSE))</f>
        <v>1</v>
      </c>
      <c r="AL310" s="218">
        <f t="array" ref="AL310">INDEX('Ortala-KabKota'!AL$2:AL$415,MATCH($D310,'Ortala-KabKota'!$E$2:$E$415,FALSE))</f>
        <v>54</v>
      </c>
      <c r="AM310" s="218" t="str">
        <f t="array" ref="AM310">INDEX('Ortala-KabKota'!AM$2:AM$415,MATCH($D310,'Ortala-KabKota'!$E$2:$E$415,FALSE))</f>
        <v>37 Kasus Anak dan 17 Kasus Perempuan</v>
      </c>
      <c r="AN310" s="218" t="str">
        <f t="array" ref="AN310">INDEX('Ortala-KabKota'!AN$2:AN$415,MATCH($D310,'Ortala-KabKota'!$E$2:$E$415,FALSE))</f>
        <v/>
      </c>
      <c r="AO310" s="218" t="str">
        <f t="array" ref="AO310">INDEX('Ortala-KabKota'!AO$2:AO$415,MATCH($D310,'Ortala-KabKota'!$E$2:$E$415,FALSE))</f>
        <v/>
      </c>
      <c r="AP310" s="218" t="str">
        <f t="array" ref="AP310">INDEX('Ortala-KabKota'!AP$2:AP$415,MATCH($D310,'Ortala-KabKota'!$E$2:$E$415,FALSE))</f>
        <v/>
      </c>
      <c r="AQ310" s="218" t="str">
        <f t="array" ref="AQ310">INDEX('Ortala-KabKota'!AQ$2:AQ$415,MATCH($D310,'Ortala-KabKota'!$E$2:$E$415,FALSE))</f>
        <v/>
      </c>
      <c r="AR310" s="218">
        <f t="array" ref="AR310">INDEX('Ortala-KabKota'!AR$2:AR$415,MATCH($D310,'Ortala-KabKota'!$E$2:$E$415,FALSE))</f>
        <v>1</v>
      </c>
      <c r="AS310" s="218" t="str">
        <f t="array" ref="AS310">INDEX('Ortala-KabKota'!AS$2:AS$415,MATCH($D310,'Ortala-KabKota'!$E$2:$E$415,FALSE))</f>
        <v/>
      </c>
      <c r="AT310" s="218" t="str">
        <f t="array" ref="AT310">INDEX('Ortala-KabKota'!AT$2:AT$415,MATCH($D310,'Ortala-KabKota'!$E$2:$E$415,FALSE))</f>
        <v/>
      </c>
      <c r="AU310" s="218" t="str">
        <f t="array" ref="AU310">INDEX('UPTD PPA KabKota'!D$5:D$513,MATCH($D310,'UPTD PPA KabKota'!$C$5:$C$513,FALSE))</f>
        <v>Jafar/ 082339789744</v>
      </c>
      <c r="AV310" s="218" t="str">
        <f t="array" ref="AV310">INDEX('UPTD PPA KabKota'!E$5:E$513,MATCH($D310,'UPTD PPA KabKota'!$C$5:$C$513,FALSE))</f>
        <v>Jalan Soekarno Hatta, Kelurahan Monggonao, Kecamatan Mpunda, Kota Bima, NTB.</v>
      </c>
      <c r="AW310" s="218" t="str">
        <f t="array" ref="AW310">INDEX('UPTD PPA KabKota'!F$5:F$513,MATCH($D310,'UPTD PPA KabKota'!$C$5:$C$513,FALSE))</f>
        <v>(0374)646413</v>
      </c>
      <c r="AX310" s="218" t="str">
        <f t="array" ref="AX310">INDEX('UPTD PPA KabKota'!G$5:G$513,MATCH($D310,'UPTD PPA KabKota'!$C$5:$C$513,FALSE))</f>
        <v>082339789744</v>
      </c>
      <c r="AY310" s="218" t="str">
        <f t="array" ref="AY310">INDEX('UPTD PPA KabKota'!H$5:H$513,MATCH($D310,'UPTD PPA KabKota'!$C$5:$C$513,FALSE))</f>
        <v>UPTD PPA KOTA BIMA</v>
      </c>
      <c r="AZ310" s="218" t="str">
        <f t="array" ref="AZ310">INDEX('UPTD PPA KabKota'!I$5:I$513,MATCH($D310,'UPTD PPA KabKota'!$C$5:$C$513,FALSE))</f>
        <v>Peraturan Walikota Bima Nomor 42 Tahun 2020</v>
      </c>
      <c r="BA310" s="218">
        <f t="array" ref="BA310">INDEX('UPTD PPA KabKota'!J$5:J$513,MATCH($D310,'UPTD PPA KabKota'!$C$5:$C$513,FALSE))</f>
        <v>2020</v>
      </c>
      <c r="BB310" s="218" t="str">
        <f t="array" ref="BB310">INDEX('UPTD PPA KabKota'!K$5:K$513,MATCH($D310,'UPTD PPA KabKota'!$C$5:$C$513,FALSE))</f>
        <v>A</v>
      </c>
      <c r="BC310" s="218" t="str">
        <f t="array" ref="BC310">INDEX('UPTD PPA KabKota'!L$5:L$513,MATCH($D310,'UPTD PPA KabKota'!$C$5:$C$513,FALSE))</f>
        <v>083835993228</v>
      </c>
      <c r="BD310" s="316" t="str">
        <f t="array" ref="BD310">INDEX('UPTD PPA KabKota'!M$5:M$513,MATCH($D310,'UPTD PPA KabKota'!$C$5:$C$513,FALSE))</f>
        <v>uptdppa7684kotabima@gmail.com</v>
      </c>
      <c r="BE310" s="218" t="str">
        <f t="array" ref="BE310">INDEX('UPTD PPA KabKota'!N$5:N$513,MATCH($D310,'UPTD PPA KabKota'!$C$5:$C$513,FALSE))</f>
        <v>1. Kepala UPTD
2. Kasubag TU
3. Kelompok Jabatan Fungsional</v>
      </c>
      <c r="BF310" s="218" t="str">
        <f t="array" ref="BF310">INDEX('UPTD PPA KabKota'!O$5:O$513,MATCH($D310,'UPTD PPA KabKota'!$C$5:$C$513,FALSE))</f>
        <v>MANDIRI</v>
      </c>
      <c r="BG310" s="218" t="str">
        <f t="array" ref="BG310">INDEX('UPTD PPA KabKota'!P$5:P$513,MATCH($D310,'UPTD PPA KabKota'!$C$5:$C$513,FALSE))</f>
        <v>SEWA/KONTRAK</v>
      </c>
      <c r="BH310" s="218" t="str">
        <f t="array" ref="BH310">INDEX('UPTD PPA KabKota'!Q$5:Q$513,MATCH($D310,'UPTD PPA KabKota'!$C$5:$C$513,FALSE))</f>
        <v>Kolom (15): UPTD PPA Belum Memiliki Kantor Sendiri</v>
      </c>
      <c r="BI310" s="218" t="str">
        <f t="array" ref="BI310">INDEX('UPTD PPA KabKota'!R$5:R$513,MATCH($D310,'UPTD PPA KabKota'!$C$5:$C$513,FALSE))</f>
        <v>Ada</v>
      </c>
      <c r="BJ310" s="218" t="str">
        <f t="array" ref="BJ310">INDEX('UPTD PPA KabKota'!S$5:S$513,MATCH($D310,'UPTD PPA KabKota'!$C$5:$C$513,FALSE))</f>
        <v>Tidak Ada</v>
      </c>
      <c r="BK310" s="218" t="str">
        <f t="array" ref="BK310">INDEX('UPTD PPA KabKota'!T$5:T$513,MATCH($D310,'UPTD PPA KabKota'!$C$5:$C$513,FALSE))</f>
        <v>Tidak Ada</v>
      </c>
      <c r="BL310" s="218" t="str">
        <f t="array" ref="BL310">INDEX('UPTD PPA KabKota'!U$5:U$513,MATCH($D310,'UPTD PPA KabKota'!$C$5:$C$513,FALSE))</f>
        <v>Ada</v>
      </c>
      <c r="BM310" s="218" t="str">
        <f t="array" ref="BM310">INDEX('UPTD PPA KabKota'!V$5:V$513,MATCH($D310,'UPTD PPA KabKota'!$C$5:$C$513,FALSE))</f>
        <v>Ada</v>
      </c>
      <c r="BN310" s="218" t="str">
        <f t="array" ref="BN310">INDEX('UPTD PPA KabKota'!W$5:W$513,MATCH($D310,'UPTD PPA KabKota'!$C$5:$C$513,FALSE))</f>
        <v>Ada</v>
      </c>
      <c r="BO310" s="218" t="str">
        <f t="array" ref="BO310">INDEX('UPTD PPA KabKota'!X$5:X$513,MATCH($D310,'UPTD PPA KabKota'!$C$5:$C$513,FALSE))</f>
        <v>Ada</v>
      </c>
      <c r="BP310" s="218" t="str">
        <f t="array" ref="BP310">INDEX('UPTD PPA KabKota'!Y$5:Y$513,MATCH($D310,'UPTD PPA KabKota'!$C$5:$C$513,FALSE))</f>
        <v>Ada</v>
      </c>
      <c r="BQ310" s="218" t="str">
        <f t="array" ref="BQ310">INDEX('UPTD PPA KabKota'!Z$5:Z$513,MATCH($D310,'UPTD PPA KabKota'!$C$5:$C$513,FALSE))</f>
        <v>Ada</v>
      </c>
      <c r="BR310" s="218" t="str">
        <f t="array" ref="BR310">INDEX('UPTD PPA KabKota'!AA$5:AA$513,MATCH($D310,'UPTD PPA KabKota'!$C$5:$C$513,FALSE))</f>
        <v>Tidak Ada</v>
      </c>
      <c r="BS310" s="218" t="str">
        <f t="array" ref="BS310">INDEX('UPTD PPA KabKota'!AB$5:AB$513,MATCH($D310,'UPTD PPA KabKota'!$C$5:$C$513,FALSE))</f>
        <v>Ada</v>
      </c>
      <c r="BT310" s="218" t="str">
        <f t="array" ref="BT310">INDEX('UPTD PPA KabKota'!AC$5:AC$513,MATCH($D310,'UPTD PPA KabKota'!$C$5:$C$513,FALSE))</f>
        <v>Sudah</v>
      </c>
      <c r="BU310" s="218" t="str">
        <f t="array" ref="BU310">INDEX('UPTD PPA KabKota'!AD$5:AD$513,MATCH($D310,'UPTD PPA KabKota'!$C$5:$C$513,FALSE))</f>
        <v>Sudah</v>
      </c>
      <c r="BV310" s="218" t="str">
        <f t="array" ref="BV310">INDEX('UPTD PPA KabKota'!AE$5:AE$513,MATCH($D310,'UPTD PPA KabKota'!$C$5:$C$513,FALSE))</f>
        <v>Sudah</v>
      </c>
      <c r="BW310" s="218" t="str">
        <f t="array" ref="BW310">INDEX('UPTD PPA KabKota'!AF$5:AF$513,MATCH($D310,'UPTD PPA KabKota'!$C$5:$C$513,FALSE))</f>
        <v>Sudah</v>
      </c>
      <c r="BX310" s="218" t="str">
        <f t="array" ref="BX310">INDEX('UPTD PPA KabKota'!AG$5:AG$513,MATCH($D310,'UPTD PPA KabKota'!$C$5:$C$513,FALSE))</f>
        <v>Sudah</v>
      </c>
      <c r="BY310" s="218" t="str">
        <f t="array" ref="BY310">INDEX('UPTD PPA KabKota'!AH$5:AH$513,MATCH($D310,'UPTD PPA KabKota'!$C$5:$C$513,FALSE))</f>
        <v>Sudah</v>
      </c>
      <c r="BZ310" s="218" t="str">
        <f t="array" ref="BZ310">INDEX('UPTD PPA KabKota'!AI$5:AI$513,MATCH($D310,'UPTD PPA KabKota'!$C$5:$C$513,FALSE))</f>
        <v>Sudah</v>
      </c>
      <c r="CA310" s="218" t="str">
        <f t="array" ref="CA310">INDEX('UPTD PPA KabKota'!AJ$5:AJ$513,MATCH($D310,'UPTD PPA KabKota'!$C$5:$C$513,FALSE))</f>
        <v>Sudah</v>
      </c>
      <c r="CB310" s="218" t="str">
        <f t="array" ref="CB310">INDEX('UPTD PPA KabKota'!AK$5:AK$513,MATCH($D310,'UPTD PPA KabKota'!$C$5:$C$513,FALSE))</f>
        <v>Belum</v>
      </c>
      <c r="CC310" s="218" t="str">
        <f t="array" ref="CC310">INDEX('UPTD PPA KabKota'!AL$5:AL$513,MATCH($D310,'UPTD PPA KabKota'!$C$5:$C$513,FALSE))</f>
        <v>Sudah</v>
      </c>
      <c r="CD310" s="218" t="str">
        <f t="array" ref="CD310">INDEX('UPTD PPA KabKota'!AM$5:AM$513,MATCH($D310,'UPTD PPA KabKota'!$C$5:$C$513,FALSE))</f>
        <v>Sudah</v>
      </c>
      <c r="CE310" s="218" t="str">
        <f t="array" ref="CE310">INDEX('UPTD PPA KabKota'!AN$5:AN$513,MATCH($D310,'UPTD PPA KabKota'!$C$5:$C$513,FALSE))</f>
        <v>Pengaduan dari masyarakat, penjangkuan korban, pengelolaan Kasus, Jika korban memerlukan pengamanan maka akan diberikan penampungan sementara di rumah aman</v>
      </c>
      <c r="CF310" s="218" t="str">
        <f t="array" ref="CF310">INDEX('UPTD PPA KabKota'!AO$5:AO$513,MATCH($D310,'UPTD PPA KabKota'!$C$5:$C$513,FALSE))</f>
        <v>56 (2024)</v>
      </c>
      <c r="CG310" s="218" t="str">
        <f t="array" ref="CG310">INDEX('UPTD PPA KabKota'!AP$5:AP$513,MATCH($D310,'UPTD PPA KabKota'!$C$5:$C$513,FALSE))</f>
        <v>Kekerasan Terhadap Anak</v>
      </c>
      <c r="CH310" s="218" t="str">
        <f t="array" ref="CH310">INDEX('UPTD PPA KabKota'!AQ$5:AQ$513,MATCH($D310,'UPTD PPA KabKota'!$C$5:$C$513,FALSE))</f>
        <v/>
      </c>
      <c r="CI310" s="218" t="str">
        <f t="array" ref="CI310">INDEX('UPTD PPA KabKota'!AR$5:AR$513,MATCH($D310,'UPTD PPA KabKota'!$C$5:$C$513,FALSE))</f>
        <v/>
      </c>
      <c r="CJ310" s="218" t="str">
        <f t="array" ref="CJ310">INDEX('UPTD PPA KabKota'!AS$5:AS$513,MATCH($D310,'UPTD PPA KabKota'!$C$5:$C$513,FALSE))</f>
        <v/>
      </c>
      <c r="CK310" s="218" t="str">
        <f t="array" ref="CK310">INDEX('UPTD PPA KabKota'!AT$5:AT$513,MATCH($D310,'UPTD PPA KabKota'!$C$5:$C$513,FALSE))</f>
        <v/>
      </c>
      <c r="CL310" s="218" t="str">
        <f t="array" ref="CL310">INDEX('UPTD PPA KabKota'!AU$5:AU$513,MATCH($D310,'UPTD PPA KabKota'!$C$5:$C$513,FALSE))</f>
        <v>v</v>
      </c>
      <c r="CM310" s="218" t="str">
        <f t="array" ref="CM310">INDEX('UPTD PPA KabKota'!AV$5:AV$513,MATCH($D310,'UPTD PPA KabKota'!$C$5:$C$513,FALSE))</f>
        <v/>
      </c>
      <c r="CN310" s="218" t="str">
        <f t="array" ref="CN310">INDEX('UPTD PPA KabKota'!AW$5:AW$513,MATCH($D310,'UPTD PPA KabKota'!$C$5:$C$513,FALSE))</f>
        <v/>
      </c>
      <c r="CO310" s="218" t="str">
        <f t="array" ref="CO310">INDEX('UPTD PPA KabKota'!AX$5:AX$513,MATCH($D310,'UPTD PPA KabKota'!$C$5:$C$513,FALSE))</f>
        <v/>
      </c>
      <c r="CP310" s="218" t="str">
        <f t="array" ref="CP310">INDEX('UPTD PPA KabKota'!AY$5:AY$513,MATCH($D310,'UPTD PPA KabKota'!$C$5:$C$513,FALSE))</f>
        <v/>
      </c>
      <c r="CQ310" s="209" t="str">
        <f>IFERROR(__xludf.DUMMYFUNCTION("IF(ISBLANK($K310),"""",IF(REGEXMATCH($K310,""Peraturan""),""Ada"",IF(REGEXMATCH($K310,""Rekomendasi""),""Tidak Ada"", $K310)))
"),"Ada")</f>
        <v>Ada</v>
      </c>
      <c r="CR310" s="209" t="str">
        <f t="array" ref="CR310">index('UPTD PPA KabKota'!$BI$5:$BI$513,match($D310,'UPTD PPA KabKota'!$C$5:$C$513,false))</f>
        <v>Ada</v>
      </c>
      <c r="CS310" s="319" t="s">
        <v>9</v>
      </c>
    </row>
    <row r="311">
      <c r="A311" s="334">
        <v>305.0</v>
      </c>
      <c r="B311" s="300"/>
      <c r="C311" s="301" t="s">
        <v>4775</v>
      </c>
      <c r="D311" s="317" t="s">
        <v>4775</v>
      </c>
      <c r="E311" s="318">
        <v>45748.0</v>
      </c>
      <c r="F311" s="303" t="str">
        <f t="array" ref="F311">INDEX('Ortala-Provinsi'!C$2:C$39,MATCH($D311,'Ortala-Provinsi'!$B$2:$B$39,FALSE))</f>
        <v>Saleha/ 082299663520</v>
      </c>
      <c r="G311" s="303" t="str">
        <f t="array" ref="G311">INDEX('Ortala-Provinsi'!D$2:D$39,MATCH($D311,'Ortala-Provinsi'!$B$2:$B$39,FALSE))</f>
        <v/>
      </c>
      <c r="H311" s="303" t="str">
        <f t="array" ref="H311">INDEX('Ortala-Provinsi'!E$2:E$39,MATCH($D311,'Ortala-Provinsi'!$B$2:$B$39,FALSE))</f>
        <v/>
      </c>
      <c r="I311" s="303" t="str">
        <f t="array" ref="I311">INDEX('Ortala-Provinsi'!F$2:F$39,MATCH($D311,'Ortala-Provinsi'!$B$2:$B$39,FALSE))</f>
        <v/>
      </c>
      <c r="J311" s="303" t="str">
        <f t="array" ref="J311">INDEX('Ortala-Provinsi'!G$2:G$39,MATCH($D311,'Ortala-Provinsi'!$B$2:$B$39,FALSE))</f>
        <v>UPTD PPA</v>
      </c>
      <c r="K311" s="303" t="str">
        <f t="array" ref="K311">INDEX('Ortala-Provinsi'!H$2:H$39,MATCH($D311,'Ortala-Provinsi'!$B$2:$B$39,FALSE))</f>
        <v>Peraturan Gubernur NTT Nomor 49 Tahun 2022</v>
      </c>
      <c r="L311" s="303">
        <f t="array" ref="L311">INDEX('Ortala-Provinsi'!I$2:I$39,MATCH($D311,'Ortala-Provinsi'!$B$2:$B$39,FALSE))</f>
        <v>2022</v>
      </c>
      <c r="M311" s="303" t="str">
        <f t="array" ref="M311">INDEX('Ortala-Provinsi'!J$2:J$39,MATCH($D311,'Ortala-Provinsi'!$B$2:$B$39,FALSE))</f>
        <v>A</v>
      </c>
      <c r="N311" s="303" t="str">
        <f t="array" ref="N311">INDEX('Ortala-Provinsi'!K$2:K$39,MATCH($D311,'Ortala-Provinsi'!$B$2:$B$39,FALSE))</f>
        <v>Endang/ 082144345410
Ita/ 081337606998</v>
      </c>
      <c r="O311" s="320" t="str">
        <f t="array" ref="O311">INDEX('Ortala-Provinsi'!L$2:L$39,MATCH($D311,'Ortala-Provinsi'!$B$2:$B$39,FALSE))</f>
        <v>endanglerik@gmail.com</v>
      </c>
      <c r="P311" s="303" t="str">
        <f t="array" ref="P311">INDEX('Ortala-Provinsi'!M$2:M$39,MATCH($D311,'Ortala-Provinsi'!$B$2:$B$39,FALSE))</f>
        <v/>
      </c>
      <c r="Q311" s="303" t="str">
        <f t="array" ref="Q311">INDEX('Ortala-Provinsi'!N$2:N$39,MATCH($D311,'Ortala-Provinsi'!$B$2:$B$39,FALSE))</f>
        <v>BERGABUNG DENGAN KANTOR DINAS</v>
      </c>
      <c r="R311" s="303" t="str">
        <f t="array" ref="R311">INDEX('Ortala-Provinsi'!O$2:O$39,MATCH($D311,'Ortala-Provinsi'!$B$2:$B$39,FALSE))</f>
        <v>TIDAK PUNYA</v>
      </c>
      <c r="S311" s="303" t="str">
        <f t="array" ref="S311">INDEX('Ortala-Provinsi'!P$2:P$39,MATCH($D311,'Ortala-Provinsi'!$B$2:$B$39,FALSE))</f>
        <v/>
      </c>
      <c r="T311" s="303" t="str">
        <f t="array" ref="T311">INDEX('Ortala-Provinsi'!Q$2:Q$39,MATCH($D311,'Ortala-Provinsi'!$B$2:$B$39,FALSE))</f>
        <v/>
      </c>
      <c r="U311" s="303" t="str">
        <f t="array" ref="U311">INDEX('Ortala-Provinsi'!R$2:R$39,MATCH($D311,'Ortala-Provinsi'!$B$2:$B$39,FALSE))</f>
        <v/>
      </c>
      <c r="V311" s="303" t="str">
        <f t="array" ref="V311">INDEX('Ortala-Provinsi'!S$2:S$39,MATCH($D311,'Ortala-Provinsi'!$B$2:$B$39,FALSE))</f>
        <v/>
      </c>
      <c r="W311" s="303">
        <f t="array" ref="W311">INDEX('Ortala-Provinsi'!T$2:T$39,MATCH($D311,'Ortala-Provinsi'!$B$2:$B$39,FALSE))</f>
        <v>0</v>
      </c>
      <c r="X311" s="303">
        <f t="array" ref="X311">INDEX('Ortala-Provinsi'!U$2:U$39,MATCH($D311,'Ortala-Provinsi'!$B$2:$B$39,FALSE))</f>
        <v>1</v>
      </c>
      <c r="Y311" s="303">
        <f t="array" ref="Y311">INDEX('Ortala-Provinsi'!V$2:V$39,MATCH($D311,'Ortala-Provinsi'!$B$2:$B$39,FALSE))</f>
        <v>0</v>
      </c>
      <c r="Z311" s="303">
        <f t="array" ref="Z311">INDEX('Ortala-Provinsi'!W$2:W$39,MATCH($D311,'Ortala-Provinsi'!$B$2:$B$39,FALSE))</f>
        <v>1</v>
      </c>
      <c r="AA311" s="303">
        <f t="array" ref="AA311">INDEX('Ortala-Provinsi'!X$2:X$39,MATCH($D311,'Ortala-Provinsi'!$B$2:$B$39,FALSE))</f>
        <v>0</v>
      </c>
      <c r="AB311" s="303">
        <f t="array" ref="AB311">INDEX('Ortala-Provinsi'!Y$2:Y$39,MATCH($D311,'Ortala-Provinsi'!$B$2:$B$39,FALSE))</f>
        <v>0</v>
      </c>
      <c r="AC311" s="303">
        <f t="array" ref="AC311">INDEX('Ortala-Provinsi'!Z$2:Z$39,MATCH($D311,'Ortala-Provinsi'!$B$2:$B$39,FALSE))</f>
        <v>0</v>
      </c>
      <c r="AD311" s="303">
        <f t="array" ref="AD311">INDEX('Ortala-Provinsi'!AA$2:AA$39,MATCH($D311,'Ortala-Provinsi'!$B$2:$B$39,FALSE))</f>
        <v>0</v>
      </c>
      <c r="AE311" s="303">
        <f t="array" ref="AE311">INDEX('Ortala-Provinsi'!AB$2:AB$39,MATCH($D311,'Ortala-Provinsi'!$B$2:$B$39,FALSE))</f>
        <v>0</v>
      </c>
      <c r="AF311" s="303">
        <f t="array" ref="AF311">INDEX('Ortala-Provinsi'!AC$2:AC$39,MATCH($D311,'Ortala-Provinsi'!$B$2:$B$39,FALSE))</f>
        <v>0</v>
      </c>
      <c r="AG311" s="303">
        <f t="array" ref="AG311">INDEX('Ortala-Provinsi'!AD$2:AD$39,MATCH($D311,'Ortala-Provinsi'!$B$2:$B$39,FALSE))</f>
        <v>0</v>
      </c>
      <c r="AH311" s="303">
        <f t="array" ref="AH311">INDEX('Ortala-Provinsi'!AE$2:AE$39,MATCH($D311,'Ortala-Provinsi'!$B$2:$B$39,FALSE))</f>
        <v>1</v>
      </c>
      <c r="AI311" s="303">
        <f t="array" ref="AI311">INDEX('Ortala-Provinsi'!AF$2:AF$39,MATCH($D311,'Ortala-Provinsi'!$B$2:$B$39,FALSE))</f>
        <v>1</v>
      </c>
      <c r="AJ311" s="303">
        <f t="array" ref="AJ311">INDEX('Ortala-Provinsi'!AG$2:AG$39,MATCH($D311,'Ortala-Provinsi'!$B$2:$B$39,FALSE))</f>
        <v>1</v>
      </c>
      <c r="AK311" s="303">
        <f t="array" ref="AK311">INDEX('Ortala-Provinsi'!AH$2:AH$39,MATCH($D311,'Ortala-Provinsi'!$B$2:$B$39,FALSE))</f>
        <v>1</v>
      </c>
      <c r="AL311" s="303" t="str">
        <f t="array" ref="AL311">INDEX('Ortala-Provinsi'!AI$2:AI$39,MATCH($D311,'Ortala-Provinsi'!$B$2:$B$39,FALSE))</f>
        <v>Penampungan sampai kasus selesai di urus dan korban aman</v>
      </c>
      <c r="AM311" s="303">
        <f t="array" ref="AM311">INDEX('Ortala-Provinsi'!AJ$2:AJ$39,MATCH($D311,'Ortala-Provinsi'!$B$2:$B$39,FALSE))</f>
        <v>1</v>
      </c>
      <c r="AN311" s="303">
        <f t="array" ref="AN311">INDEX('Ortala-Provinsi'!AK$2:AK$39,MATCH($D311,'Ortala-Provinsi'!$B$2:$B$39,FALSE))</f>
        <v>1</v>
      </c>
      <c r="AO311" s="303">
        <f t="array" ref="AO311">INDEX('Ortala-Provinsi'!AL$2:AL$39,MATCH($D311,'Ortala-Provinsi'!$B$2:$B$39,FALSE))</f>
        <v>640</v>
      </c>
      <c r="AP311" s="303" t="str">
        <f t="array" ref="AP311">INDEX('Ortala-Provinsi'!AM$2:AM$39,MATCH($D311,'Ortala-Provinsi'!$B$2:$B$39,FALSE))</f>
        <v>KDRT</v>
      </c>
      <c r="AQ311" s="303" t="str">
        <f t="array" ref="AQ311">INDEX('Ortala-Provinsi'!AN$2:AN$39,MATCH($D311,'Ortala-Provinsi'!$B$2:$B$39,FALSE))</f>
        <v/>
      </c>
      <c r="AR311" s="303" t="str">
        <f t="array" ref="AR311">INDEX('Ortala-Provinsi'!AO$2:AO$39,MATCH($D311,'Ortala-Provinsi'!$B$2:$B$39,FALSE))</f>
        <v/>
      </c>
      <c r="AS311" s="303" t="str">
        <f t="array" ref="AS311">INDEX('Ortala-Provinsi'!AP$2:AP$39,MATCH($D311,'Ortala-Provinsi'!$B$2:$B$39,FALSE))</f>
        <v/>
      </c>
      <c r="AT311" s="303" t="str">
        <f t="array" ref="AT311">INDEX('Ortala-Provinsi'!AQ$2:AQ$39,MATCH($D311,'Ortala-Provinsi'!$B$2:$B$39,FALSE))</f>
        <v/>
      </c>
      <c r="AU311" s="304" t="str">
        <f t="shared" ref="AU311:CP311" si="51">INDEX(#REF!,MATCH($D311,#REF!,FALSE))</f>
        <v>#REF!</v>
      </c>
      <c r="AV311" s="304" t="str">
        <f t="shared" si="51"/>
        <v>#REF!</v>
      </c>
      <c r="AW311" s="304" t="str">
        <f t="shared" si="51"/>
        <v>#REF!</v>
      </c>
      <c r="AX311" s="304" t="str">
        <f t="shared" si="51"/>
        <v>#REF!</v>
      </c>
      <c r="AY311" s="304" t="str">
        <f t="shared" si="51"/>
        <v>#REF!</v>
      </c>
      <c r="AZ311" s="304" t="str">
        <f t="shared" si="51"/>
        <v>#REF!</v>
      </c>
      <c r="BA311" s="305" t="str">
        <f t="shared" si="51"/>
        <v>#REF!</v>
      </c>
      <c r="BB311" s="304" t="str">
        <f t="shared" si="51"/>
        <v>#REF!</v>
      </c>
      <c r="BC311" s="304" t="str">
        <f t="shared" si="51"/>
        <v>#REF!</v>
      </c>
      <c r="BD311" s="304" t="str">
        <f t="shared" si="51"/>
        <v>#REF!</v>
      </c>
      <c r="BE311" s="304" t="str">
        <f t="shared" si="51"/>
        <v>#REF!</v>
      </c>
      <c r="BF311" s="304" t="str">
        <f t="shared" si="51"/>
        <v>#REF!</v>
      </c>
      <c r="BG311" s="304" t="str">
        <f t="shared" si="51"/>
        <v>#REF!</v>
      </c>
      <c r="BH311" s="304" t="str">
        <f t="shared" si="51"/>
        <v>#REF!</v>
      </c>
      <c r="BI311" s="304" t="str">
        <f t="shared" si="51"/>
        <v>#REF!</v>
      </c>
      <c r="BJ311" s="304" t="str">
        <f t="shared" si="51"/>
        <v>#REF!</v>
      </c>
      <c r="BK311" s="304" t="str">
        <f t="shared" si="51"/>
        <v>#REF!</v>
      </c>
      <c r="BL311" s="304" t="str">
        <f t="shared" si="51"/>
        <v>#REF!</v>
      </c>
      <c r="BM311" s="304" t="str">
        <f t="shared" si="51"/>
        <v>#REF!</v>
      </c>
      <c r="BN311" s="304" t="str">
        <f t="shared" si="51"/>
        <v>#REF!</v>
      </c>
      <c r="BO311" s="304" t="str">
        <f t="shared" si="51"/>
        <v>#REF!</v>
      </c>
      <c r="BP311" s="304" t="str">
        <f t="shared" si="51"/>
        <v>#REF!</v>
      </c>
      <c r="BQ311" s="304" t="str">
        <f t="shared" si="51"/>
        <v>#REF!</v>
      </c>
      <c r="BR311" s="304" t="str">
        <f t="shared" si="51"/>
        <v>#REF!</v>
      </c>
      <c r="BS311" s="304" t="str">
        <f t="shared" si="51"/>
        <v>#REF!</v>
      </c>
      <c r="BT311" s="304" t="str">
        <f t="shared" si="51"/>
        <v>#REF!</v>
      </c>
      <c r="BU311" s="304" t="str">
        <f t="shared" si="51"/>
        <v>#REF!</v>
      </c>
      <c r="BV311" s="304" t="str">
        <f t="shared" si="51"/>
        <v>#REF!</v>
      </c>
      <c r="BW311" s="304" t="str">
        <f t="shared" si="51"/>
        <v>#REF!</v>
      </c>
      <c r="BX311" s="304" t="str">
        <f t="shared" si="51"/>
        <v>#REF!</v>
      </c>
      <c r="BY311" s="304" t="str">
        <f t="shared" si="51"/>
        <v>#REF!</v>
      </c>
      <c r="BZ311" s="304" t="str">
        <f t="shared" si="51"/>
        <v>#REF!</v>
      </c>
      <c r="CA311" s="304" t="str">
        <f t="shared" si="51"/>
        <v>#REF!</v>
      </c>
      <c r="CB311" s="304" t="str">
        <f t="shared" si="51"/>
        <v>#REF!</v>
      </c>
      <c r="CC311" s="304" t="str">
        <f t="shared" si="51"/>
        <v>#REF!</v>
      </c>
      <c r="CD311" s="304" t="str">
        <f t="shared" si="51"/>
        <v>#REF!</v>
      </c>
      <c r="CE311" s="304" t="str">
        <f t="shared" si="51"/>
        <v>#REF!</v>
      </c>
      <c r="CF311" s="305" t="str">
        <f t="shared" si="51"/>
        <v>#REF!</v>
      </c>
      <c r="CG311" s="304" t="str">
        <f t="shared" si="51"/>
        <v>#REF!</v>
      </c>
      <c r="CH311" s="306" t="str">
        <f t="shared" si="51"/>
        <v>#REF!</v>
      </c>
      <c r="CI311" s="306" t="str">
        <f t="shared" si="51"/>
        <v>#REF!</v>
      </c>
      <c r="CJ311" s="306" t="str">
        <f t="shared" si="51"/>
        <v>#REF!</v>
      </c>
      <c r="CK311" s="304" t="str">
        <f t="shared" si="51"/>
        <v>#REF!</v>
      </c>
      <c r="CL311" s="306" t="str">
        <f t="shared" si="51"/>
        <v>#REF!</v>
      </c>
      <c r="CM311" s="306" t="str">
        <f t="shared" si="51"/>
        <v>#REF!</v>
      </c>
      <c r="CN311" s="306" t="str">
        <f t="shared" si="51"/>
        <v>#REF!</v>
      </c>
      <c r="CO311" s="306" t="str">
        <f t="shared" si="51"/>
        <v>#REF!</v>
      </c>
      <c r="CP311" s="306" t="str">
        <f t="shared" si="51"/>
        <v>#REF!</v>
      </c>
      <c r="CQ311" s="307" t="str">
        <f>IFERROR(__xludf.DUMMYFUNCTION("IF(ISBLANK($K311),"""",IF(REGEXMATCH($K311,""Peraturan""),""Ada"",IF(REGEXMATCH($K311,""Rekomendasi""),""Tidak Ada"", $K311)))
"),"Ada")</f>
        <v>Ada</v>
      </c>
      <c r="CR311" s="308" t="str">
        <f t="array" ref="CR311">INDEX(#REF!,MATCH($D311,#REF!,FALSE))</f>
        <v>#REF!</v>
      </c>
      <c r="CS311" s="309"/>
    </row>
    <row r="312">
      <c r="A312" s="334">
        <v>306.0</v>
      </c>
      <c r="B312" s="334">
        <v>1.0</v>
      </c>
      <c r="C312" s="311" t="s">
        <v>4775</v>
      </c>
      <c r="D312" s="312" t="s">
        <v>3067</v>
      </c>
      <c r="E312" s="315">
        <v>45748.0</v>
      </c>
      <c r="F312" s="218" t="str">
        <f t="array" ref="F312">INDEX('Ortala-KabKota'!F$2:F$415,MATCH($D312,'Ortala-KabKota'!$E$2:$E$415,FALSE))</f>
        <v>Samuel / 081337556565</v>
      </c>
      <c r="G312" s="218" t="str">
        <f t="array" ref="G312">INDEX('Ortala-KabKota'!G$2:G$415,MATCH($D312,'Ortala-KabKota'!$E$2:$E$415,FALSE))</f>
        <v/>
      </c>
      <c r="H312" s="218" t="str">
        <f t="array" ref="H312">INDEX('Ortala-KabKota'!H$2:H$415,MATCH($D312,'Ortala-KabKota'!$E$2:$E$415,FALSE))</f>
        <v/>
      </c>
      <c r="I312" s="218" t="str">
        <f t="array" ref="I312">INDEX('Ortala-KabKota'!I$2:I$415,MATCH($D312,'Ortala-KabKota'!$E$2:$E$415,FALSE))</f>
        <v/>
      </c>
      <c r="J312" s="218" t="str">
        <f t="array" ref="J312">INDEX('Ortala-KabKota'!J$2:J$415,MATCH($D312,'Ortala-KabKota'!$E$2:$E$415,FALSE))</f>
        <v>UPTD PPA</v>
      </c>
      <c r="K312" s="218" t="str">
        <f t="array" ref="K312">INDEX('Ortala-KabKota'!K$2:K$415,MATCH($D312,'Ortala-KabKota'!$E$2:$E$415,FALSE))</f>
        <v>Peraturan Bupati Sumba Barat Nomor 16 Tahun 2023</v>
      </c>
      <c r="L312" s="218">
        <f t="array" ref="L312">INDEX('Ortala-KabKota'!L$2:L$415,MATCH($D312,'Ortala-KabKota'!$E$2:$E$415,FALSE))</f>
        <v>2023</v>
      </c>
      <c r="M312" s="218" t="str">
        <f t="array" ref="M312">INDEX('Ortala-KabKota'!M$2:M$415,MATCH($D312,'Ortala-KabKota'!$E$2:$E$415,FALSE))</f>
        <v/>
      </c>
      <c r="N312" s="218" t="str">
        <f t="array" ref="N312">INDEX('Ortala-KabKota'!N$2:N$415,MATCH($D312,'Ortala-KabKota'!$E$2:$E$415,FALSE))</f>
        <v/>
      </c>
      <c r="O312" s="218" t="str">
        <f t="array" ref="O312">INDEX('Ortala-KabKota'!O$2:O$415,MATCH($D312,'Ortala-KabKota'!$E$2:$E$415,FALSE))</f>
        <v/>
      </c>
      <c r="P312" s="218" t="str">
        <f t="array" ref="P312">INDEX('Ortala-KabKota'!P$2:P$415,MATCH($D312,'Ortala-KabKota'!$E$2:$E$415,FALSE))</f>
        <v>Kepala UPTD, Kelompok Jabatan Fungsional, Kasubag TU, Pelaksana</v>
      </c>
      <c r="Q312" s="218" t="str">
        <f t="array" ref="Q312">INDEX('Ortala-KabKota'!Q$2:Q$415,MATCH($D312,'Ortala-KabKota'!$E$2:$E$415,FALSE))</f>
        <v/>
      </c>
      <c r="R312" s="218" t="str">
        <f t="array" ref="R312">INDEX('Ortala-KabKota'!R$2:R$415,MATCH($D312,'Ortala-KabKota'!$E$2:$E$415,FALSE))</f>
        <v/>
      </c>
      <c r="S312" s="218" t="str">
        <f t="array" ref="S312">INDEX('Ortala-KabKota'!S$2:S$415,MATCH($D312,'Ortala-KabKota'!$E$2:$E$415,FALSE))</f>
        <v/>
      </c>
      <c r="T312" s="218" t="str">
        <f t="array" ref="T312">INDEX('Ortala-KabKota'!T$2:T$415,MATCH($D312,'Ortala-KabKota'!$E$2:$E$415,FALSE))</f>
        <v/>
      </c>
      <c r="U312" s="218" t="str">
        <f t="array" ref="U312">INDEX('Ortala-KabKota'!U$2:U$415,MATCH($D312,'Ortala-KabKota'!$E$2:$E$415,FALSE))</f>
        <v/>
      </c>
      <c r="V312" s="218" t="str">
        <f t="array" ref="V312">INDEX('Ortala-KabKota'!V$2:V$415,MATCH($D312,'Ortala-KabKota'!$E$2:$E$415,FALSE))</f>
        <v/>
      </c>
      <c r="W312" s="218" t="str">
        <f t="array" ref="W312">INDEX('Ortala-KabKota'!W$2:W$415,MATCH($D312,'Ortala-KabKota'!$E$2:$E$415,FALSE))</f>
        <v/>
      </c>
      <c r="X312" s="218" t="str">
        <f t="array" ref="X312">INDEX('Ortala-KabKota'!X$2:X$415,MATCH($D312,'Ortala-KabKota'!$E$2:$E$415,FALSE))</f>
        <v/>
      </c>
      <c r="Y312" s="218" t="str">
        <f t="array" ref="Y312">INDEX('Ortala-KabKota'!Y$2:Y$415,MATCH($D312,'Ortala-KabKota'!$E$2:$E$415,FALSE))</f>
        <v/>
      </c>
      <c r="Z312" s="218" t="str">
        <f t="array" ref="Z312">INDEX('Ortala-KabKota'!Z$2:Z$415,MATCH($D312,'Ortala-KabKota'!$E$2:$E$415,FALSE))</f>
        <v/>
      </c>
      <c r="AA312" s="218" t="str">
        <f t="array" ref="AA312">INDEX('Ortala-KabKota'!AA$2:AA$415,MATCH($D312,'Ortala-KabKota'!$E$2:$E$415,FALSE))</f>
        <v/>
      </c>
      <c r="AB312" s="218" t="str">
        <f t="array" ref="AB312">INDEX('Ortala-KabKota'!AB$2:AB$415,MATCH($D312,'Ortala-KabKota'!$E$2:$E$415,FALSE))</f>
        <v/>
      </c>
      <c r="AC312" s="218" t="str">
        <f t="array" ref="AC312">INDEX('Ortala-KabKota'!AC$2:AC$415,MATCH($D312,'Ortala-KabKota'!$E$2:$E$415,FALSE))</f>
        <v/>
      </c>
      <c r="AD312" s="218" t="str">
        <f t="array" ref="AD312">INDEX('Ortala-KabKota'!AD$2:AD$415,MATCH($D312,'Ortala-KabKota'!$E$2:$E$415,FALSE))</f>
        <v/>
      </c>
      <c r="AE312" s="218" t="str">
        <f t="array" ref="AE312">INDEX('Ortala-KabKota'!AE$2:AE$415,MATCH($D312,'Ortala-KabKota'!$E$2:$E$415,FALSE))</f>
        <v/>
      </c>
      <c r="AF312" s="218" t="str">
        <f t="array" ref="AF312">INDEX('Ortala-KabKota'!AF$2:AF$415,MATCH($D312,'Ortala-KabKota'!$E$2:$E$415,FALSE))</f>
        <v/>
      </c>
      <c r="AG312" s="218" t="str">
        <f t="array" ref="AG312">INDEX('Ortala-KabKota'!AG$2:AG$415,MATCH($D312,'Ortala-KabKota'!$E$2:$E$415,FALSE))</f>
        <v/>
      </c>
      <c r="AH312" s="218" t="str">
        <f t="array" ref="AH312">INDEX('Ortala-KabKota'!AH$2:AH$415,MATCH($D312,'Ortala-KabKota'!$E$2:$E$415,FALSE))</f>
        <v/>
      </c>
      <c r="AI312" s="218" t="str">
        <f t="array" ref="AI312">INDEX('Ortala-KabKota'!AI$2:AI$415,MATCH($D312,'Ortala-KabKota'!$E$2:$E$415,FALSE))</f>
        <v/>
      </c>
      <c r="AJ312" s="218" t="str">
        <f t="array" ref="AJ312">INDEX('Ortala-KabKota'!AJ$2:AJ$415,MATCH($D312,'Ortala-KabKota'!$E$2:$E$415,FALSE))</f>
        <v/>
      </c>
      <c r="AK312" s="218" t="str">
        <f t="array" ref="AK312">INDEX('Ortala-KabKota'!AK$2:AK$415,MATCH($D312,'Ortala-KabKota'!$E$2:$E$415,FALSE))</f>
        <v/>
      </c>
      <c r="AL312" s="218" t="str">
        <f t="array" ref="AL312">INDEX('Ortala-KabKota'!AL$2:AL$415,MATCH($D312,'Ortala-KabKota'!$E$2:$E$415,FALSE))</f>
        <v/>
      </c>
      <c r="AM312" s="218" t="str">
        <f t="array" ref="AM312">INDEX('Ortala-KabKota'!AM$2:AM$415,MATCH($D312,'Ortala-KabKota'!$E$2:$E$415,FALSE))</f>
        <v/>
      </c>
      <c r="AN312" s="218" t="str">
        <f t="array" ref="AN312">INDEX('Ortala-KabKota'!AN$2:AN$415,MATCH($D312,'Ortala-KabKota'!$E$2:$E$415,FALSE))</f>
        <v/>
      </c>
      <c r="AO312" s="218" t="str">
        <f t="array" ref="AO312">INDEX('Ortala-KabKota'!AO$2:AO$415,MATCH($D312,'Ortala-KabKota'!$E$2:$E$415,FALSE))</f>
        <v/>
      </c>
      <c r="AP312" s="218" t="str">
        <f t="array" ref="AP312">INDEX('Ortala-KabKota'!AP$2:AP$415,MATCH($D312,'Ortala-KabKota'!$E$2:$E$415,FALSE))</f>
        <v/>
      </c>
      <c r="AQ312" s="218" t="str">
        <f t="array" ref="AQ312">INDEX('Ortala-KabKota'!AQ$2:AQ$415,MATCH($D312,'Ortala-KabKota'!$E$2:$E$415,FALSE))</f>
        <v/>
      </c>
      <c r="AR312" s="218" t="str">
        <f t="array" ref="AR312">INDEX('Ortala-KabKota'!AR$2:AR$415,MATCH($D312,'Ortala-KabKota'!$E$2:$E$415,FALSE))</f>
        <v/>
      </c>
      <c r="AS312" s="218" t="str">
        <f t="array" ref="AS312">INDEX('Ortala-KabKota'!AS$2:AS$415,MATCH($D312,'Ortala-KabKota'!$E$2:$E$415,FALSE))</f>
        <v/>
      </c>
      <c r="AT312" s="218" t="str">
        <f t="array" ref="AT312">INDEX('Ortala-KabKota'!AT$2:AT$415,MATCH($D312,'Ortala-KabKota'!$E$2:$E$415,FALSE))</f>
        <v/>
      </c>
      <c r="AU312" s="218" t="str">
        <f t="array" ref="AU312">INDEX('UPTD PPA KabKota'!D$5:D$513,MATCH($D312,'UPTD PPA KabKota'!$C$5:$C$513,FALSE))</f>
        <v>Mikael Dairo Bora, SP</v>
      </c>
      <c r="AV312" s="218" t="str">
        <f t="array" ref="AV312">INDEX('UPTD PPA KabKota'!E$5:E$513,MATCH($D312,'UPTD PPA KabKota'!$C$5:$C$513,FALSE))</f>
        <v>Jln Weekarou, Kelurahan Weekarou</v>
      </c>
      <c r="AW312" s="218" t="str">
        <f t="array" ref="AW312">INDEX('UPTD PPA KabKota'!F$5:F$513,MATCH($D312,'UPTD PPA KabKota'!$C$5:$C$513,FALSE))</f>
        <v>-</v>
      </c>
      <c r="AX312" s="218" t="str">
        <f t="array" ref="AX312">INDEX('UPTD PPA KabKota'!G$5:G$513,MATCH($D312,'UPTD PPA KabKota'!$C$5:$C$513,FALSE))</f>
        <v>-</v>
      </c>
      <c r="AY312" s="218" t="str">
        <f t="array" ref="AY312">INDEX('UPTD PPA KabKota'!H$5:H$513,MATCH($D312,'UPTD PPA KabKota'!$C$5:$C$513,FALSE))</f>
        <v>UPTD PPA</v>
      </c>
      <c r="AZ312" s="218" t="str">
        <f t="array" ref="AZ312">INDEX('UPTD PPA KabKota'!I$5:I$513,MATCH($D312,'UPTD PPA KabKota'!$C$5:$C$513,FALSE))</f>
        <v>Peraturan Bupati Sumba Barat Nomor: KEP/HK/16/2023</v>
      </c>
      <c r="BA312" s="218">
        <f t="array" ref="BA312">INDEX('UPTD PPA KabKota'!J$5:J$513,MATCH($D312,'UPTD PPA KabKota'!$C$5:$C$513,FALSE))</f>
        <v>2023</v>
      </c>
      <c r="BB312" s="218" t="str">
        <f t="array" ref="BB312">INDEX('UPTD PPA KabKota'!K$5:K$513,MATCH($D312,'UPTD PPA KabKota'!$C$5:$C$513,FALSE))</f>
        <v>B</v>
      </c>
      <c r="BC312" s="218" t="str">
        <f t="array" ref="BC312">INDEX('UPTD PPA KabKota'!L$5:L$513,MATCH($D312,'UPTD PPA KabKota'!$C$5:$C$513,FALSE))</f>
        <v>-</v>
      </c>
      <c r="BD312" s="218" t="str">
        <f t="array" ref="BD312">INDEX('UPTD PPA KabKota'!M$5:M$513,MATCH($D312,'UPTD PPA KabKota'!$C$5:$C$513,FALSE))</f>
        <v>-</v>
      </c>
      <c r="BE312" s="218" t="str">
        <f t="array" ref="BE312">INDEX('UPTD PPA KabKota'!N$5:N$513,MATCH($D312,'UPTD PPA KabKota'!$C$5:$C$513,FALSE))</f>
        <v>Kepala UPTD, Kasubag TU dan Kelompok Jabatan Fungsional Lainnya</v>
      </c>
      <c r="BF312" s="218" t="str">
        <f t="array" ref="BF312">INDEX('UPTD PPA KabKota'!O$5:O$513,MATCH($D312,'UPTD PPA KabKota'!$C$5:$C$513,FALSE))</f>
        <v>BELUM PUNYA</v>
      </c>
      <c r="BG312" s="218" t="str">
        <f t="array" ref="BG312">INDEX('UPTD PPA KabKota'!P$5:P$513,MATCH($D312,'UPTD PPA KabKota'!$C$5:$C$513,FALSE))</f>
        <v>TIDAK PUNYA</v>
      </c>
      <c r="BH312" s="218" t="str">
        <f t="array" ref="BH312">INDEX('UPTD PPA KabKota'!Q$5:Q$513,MATCH($D312,'UPTD PPA KabKota'!$C$5:$C$513,FALSE))</f>
        <v>Pemerintah Daerah</v>
      </c>
      <c r="BI312" s="218" t="str">
        <f t="array" ref="BI312">INDEX('UPTD PPA KabKota'!R$5:R$513,MATCH($D312,'UPTD PPA KabKota'!$C$5:$C$513,FALSE))</f>
        <v>Tidak Ada</v>
      </c>
      <c r="BJ312" s="218" t="str">
        <f t="array" ref="BJ312">INDEX('UPTD PPA KabKota'!S$5:S$513,MATCH($D312,'UPTD PPA KabKota'!$C$5:$C$513,FALSE))</f>
        <v>Tidak Ada</v>
      </c>
      <c r="BK312" s="218" t="str">
        <f t="array" ref="BK312">INDEX('UPTD PPA KabKota'!T$5:T$513,MATCH($D312,'UPTD PPA KabKota'!$C$5:$C$513,FALSE))</f>
        <v>Tidak Ada</v>
      </c>
      <c r="BL312" s="218" t="str">
        <f t="array" ref="BL312">INDEX('UPTD PPA KabKota'!U$5:U$513,MATCH($D312,'UPTD PPA KabKota'!$C$5:$C$513,FALSE))</f>
        <v>Tidak Ada</v>
      </c>
      <c r="BM312" s="218" t="str">
        <f t="array" ref="BM312">INDEX('UPTD PPA KabKota'!V$5:V$513,MATCH($D312,'UPTD PPA KabKota'!$C$5:$C$513,FALSE))</f>
        <v>Tidak Ada</v>
      </c>
      <c r="BN312" s="218" t="str">
        <f t="array" ref="BN312">INDEX('UPTD PPA KabKota'!W$5:W$513,MATCH($D312,'UPTD PPA KabKota'!$C$5:$C$513,FALSE))</f>
        <v>Tidak Ada</v>
      </c>
      <c r="BO312" s="218" t="str">
        <f t="array" ref="BO312">INDEX('UPTD PPA KabKota'!X$5:X$513,MATCH($D312,'UPTD PPA KabKota'!$C$5:$C$513,FALSE))</f>
        <v>Tidak Ada</v>
      </c>
      <c r="BP312" s="218" t="str">
        <f t="array" ref="BP312">INDEX('UPTD PPA KabKota'!Y$5:Y$513,MATCH($D312,'UPTD PPA KabKota'!$C$5:$C$513,FALSE))</f>
        <v>Tidak Ada</v>
      </c>
      <c r="BQ312" s="218" t="str">
        <f t="array" ref="BQ312">INDEX('UPTD PPA KabKota'!Z$5:Z$513,MATCH($D312,'UPTD PPA KabKota'!$C$5:$C$513,FALSE))</f>
        <v>Ada</v>
      </c>
      <c r="BR312" s="218" t="str">
        <f t="array" ref="BR312">INDEX('UPTD PPA KabKota'!AA$5:AA$513,MATCH($D312,'UPTD PPA KabKota'!$C$5:$C$513,FALSE))</f>
        <v>Tidak Ada</v>
      </c>
      <c r="BS312" s="218" t="str">
        <f t="array" ref="BS312">INDEX('UPTD PPA KabKota'!AB$5:AB$513,MATCH($D312,'UPTD PPA KabKota'!$C$5:$C$513,FALSE))</f>
        <v>Tidak Ada</v>
      </c>
      <c r="BT312" s="218" t="str">
        <f t="array" ref="BT312">INDEX('UPTD PPA KabKota'!AC$5:AC$513,MATCH($D312,'UPTD PPA KabKota'!$C$5:$C$513,FALSE))</f>
        <v>Sudah</v>
      </c>
      <c r="BU312" s="218" t="str">
        <f t="array" ref="BU312">INDEX('UPTD PPA KabKota'!AD$5:AD$513,MATCH($D312,'UPTD PPA KabKota'!$C$5:$C$513,FALSE))</f>
        <v>Sudah</v>
      </c>
      <c r="BV312" s="218" t="str">
        <f t="array" ref="BV312">INDEX('UPTD PPA KabKota'!AE$5:AE$513,MATCH($D312,'UPTD PPA KabKota'!$C$5:$C$513,FALSE))</f>
        <v>Belum</v>
      </c>
      <c r="BW312" s="218" t="str">
        <f t="array" ref="BW312">INDEX('UPTD PPA KabKota'!AF$5:AF$513,MATCH($D312,'UPTD PPA KabKota'!$C$5:$C$513,FALSE))</f>
        <v>Sudah</v>
      </c>
      <c r="BX312" s="218" t="str">
        <f t="array" ref="BX312">INDEX('UPTD PPA KabKota'!AG$5:AG$513,MATCH($D312,'UPTD PPA KabKota'!$C$5:$C$513,FALSE))</f>
        <v>Belum</v>
      </c>
      <c r="BY312" s="218" t="str">
        <f t="array" ref="BY312">INDEX('UPTD PPA KabKota'!AH$5:AH$513,MATCH($D312,'UPTD PPA KabKota'!$C$5:$C$513,FALSE))</f>
        <v>Sudah</v>
      </c>
      <c r="BZ312" s="218" t="str">
        <f t="array" ref="BZ312">INDEX('UPTD PPA KabKota'!AI$5:AI$513,MATCH($D312,'UPTD PPA KabKota'!$C$5:$C$513,FALSE))</f>
        <v>Belum</v>
      </c>
      <c r="CA312" s="218" t="str">
        <f t="array" ref="CA312">INDEX('UPTD PPA KabKota'!AJ$5:AJ$513,MATCH($D312,'UPTD PPA KabKota'!$C$5:$C$513,FALSE))</f>
        <v>Sudah</v>
      </c>
      <c r="CB312" s="218" t="str">
        <f t="array" ref="CB312">INDEX('UPTD PPA KabKota'!AK$5:AK$513,MATCH($D312,'UPTD PPA KabKota'!$C$5:$C$513,FALSE))</f>
        <v>Belum</v>
      </c>
      <c r="CC312" s="218" t="str">
        <f t="array" ref="CC312">INDEX('UPTD PPA KabKota'!AL$5:AL$513,MATCH($D312,'UPTD PPA KabKota'!$C$5:$C$513,FALSE))</f>
        <v>Sudah</v>
      </c>
      <c r="CD312" s="218" t="str">
        <f t="array" ref="CD312">INDEX('UPTD PPA KabKota'!AM$5:AM$513,MATCH($D312,'UPTD PPA KabKota'!$C$5:$C$513,FALSE))</f>
        <v>Belum</v>
      </c>
      <c r="CE312" s="218" t="str">
        <f t="array" ref="CE312">INDEX('UPTD PPA KabKota'!AN$5:AN$513,MATCH($D312,'UPTD PPA KabKota'!$C$5:$C$513,FALSE))</f>
        <v>pengaduan dari masyarakat, penjangkuan korban, pengelolaan Kasus, Jika korban memerlukan pengamanan maka akan diberikan penampungan sementara di rumah aman</v>
      </c>
      <c r="CF312" s="218">
        <f t="array" ref="CF312">INDEX('UPTD PPA KabKota'!AO$5:AO$513,MATCH($D312,'UPTD PPA KabKota'!$C$5:$C$513,FALSE))</f>
        <v>30</v>
      </c>
      <c r="CG312" s="218" t="str">
        <f t="array" ref="CG312">INDEX('UPTD PPA KabKota'!AP$5:AP$513,MATCH($D312,'UPTD PPA KabKota'!$C$5:$C$513,FALSE))</f>
        <v>Kekerasan Terhadap Anak</v>
      </c>
      <c r="CH312" s="218" t="str">
        <f t="array" ref="CH312">INDEX('UPTD PPA KabKota'!AQ$5:AQ$513,MATCH($D312,'UPTD PPA KabKota'!$C$5:$C$513,FALSE))</f>
        <v/>
      </c>
      <c r="CI312" s="218" t="str">
        <f t="array" ref="CI312">INDEX('UPTD PPA KabKota'!AR$5:AR$513,MATCH($D312,'UPTD PPA KabKota'!$C$5:$C$513,FALSE))</f>
        <v/>
      </c>
      <c r="CJ312" s="218" t="str">
        <f t="array" ref="CJ312">INDEX('UPTD PPA KabKota'!AS$5:AS$513,MATCH($D312,'UPTD PPA KabKota'!$C$5:$C$513,FALSE))</f>
        <v/>
      </c>
      <c r="CK312" s="218" t="str">
        <f t="array" ref="CK312">INDEX('UPTD PPA KabKota'!AT$5:AT$513,MATCH($D312,'UPTD PPA KabKota'!$C$5:$C$513,FALSE))</f>
        <v/>
      </c>
      <c r="CL312" s="218" t="str">
        <f t="array" ref="CL312">INDEX('UPTD PPA KabKota'!AU$5:AU$513,MATCH($D312,'UPTD PPA KabKota'!$C$5:$C$513,FALSE))</f>
        <v/>
      </c>
      <c r="CM312" s="218" t="str">
        <f t="array" ref="CM312">INDEX('UPTD PPA KabKota'!AV$5:AV$513,MATCH($D312,'UPTD PPA KabKota'!$C$5:$C$513,FALSE))</f>
        <v/>
      </c>
      <c r="CN312" s="218" t="str">
        <f t="array" ref="CN312">INDEX('UPTD PPA KabKota'!AW$5:AW$513,MATCH($D312,'UPTD PPA KabKota'!$C$5:$C$513,FALSE))</f>
        <v/>
      </c>
      <c r="CO312" s="218" t="str">
        <f t="array" ref="CO312">INDEX('UPTD PPA KabKota'!AX$5:AX$513,MATCH($D312,'UPTD PPA KabKota'!$C$5:$C$513,FALSE))</f>
        <v>v</v>
      </c>
      <c r="CP312" s="218" t="str">
        <f t="array" ref="CP312">INDEX('UPTD PPA KabKota'!AY$5:AY$513,MATCH($D312,'UPTD PPA KabKota'!$C$5:$C$513,FALSE))</f>
        <v/>
      </c>
      <c r="CQ312" s="209" t="str">
        <f>IFERROR(__xludf.DUMMYFUNCTION("IF(ISBLANK($K312),"""",IF(REGEXMATCH($K312,""Peraturan""),""Ada"",IF(REGEXMATCH($K312,""Rekomendasi""),""Tidak Ada"", $K312)))
"),"Ada")</f>
        <v>Ada</v>
      </c>
      <c r="CR312" s="209" t="str">
        <f t="array" ref="CR312">index('UPTD PPA KabKota'!$BI$5:$BI$513,match($D312,'UPTD PPA KabKota'!$C$5:$C$513,false))</f>
        <v>Ada</v>
      </c>
      <c r="CS312" s="314" t="str">
        <f t="shared" ref="CS312:CS323" si="52">IFS(CQ312="Ada","Ada",CR312="Ada","Ada",CR312="Tidak Ada","Tidak Ada")</f>
        <v>Ada</v>
      </c>
    </row>
    <row r="313">
      <c r="A313" s="334">
        <v>307.0</v>
      </c>
      <c r="B313" s="334">
        <v>2.0</v>
      </c>
      <c r="C313" s="311" t="s">
        <v>4775</v>
      </c>
      <c r="D313" s="312" t="s">
        <v>3100</v>
      </c>
      <c r="E313" s="315"/>
      <c r="F313" s="218" t="str">
        <f t="array" ref="F313">INDEX('Ortala-KabKota'!F$2:F$415,MATCH($D313,'Ortala-KabKota'!$E$2:$E$415,FALSE))</f>
        <v>#N/A</v>
      </c>
      <c r="G313" s="218" t="str">
        <f t="array" ref="G313">INDEX('Ortala-KabKota'!G$2:G$415,MATCH($D313,'Ortala-KabKota'!$E$2:$E$415,FALSE))</f>
        <v>#N/A</v>
      </c>
      <c r="H313" s="218" t="str">
        <f t="array" ref="H313">INDEX('Ortala-KabKota'!H$2:H$415,MATCH($D313,'Ortala-KabKota'!$E$2:$E$415,FALSE))</f>
        <v>#N/A</v>
      </c>
      <c r="I313" s="218" t="str">
        <f t="array" ref="I313">INDEX('Ortala-KabKota'!I$2:I$415,MATCH($D313,'Ortala-KabKota'!$E$2:$E$415,FALSE))</f>
        <v>#N/A</v>
      </c>
      <c r="J313" s="218" t="str">
        <f t="array" ref="J313">INDEX('Ortala-KabKota'!J$2:J$415,MATCH($D313,'Ortala-KabKota'!$E$2:$E$415,FALSE))</f>
        <v>#N/A</v>
      </c>
      <c r="K313" s="218" t="str">
        <f t="array" ref="K313">INDEX('Ortala-KabKota'!K$2:K$415,MATCH($D313,'Ortala-KabKota'!$E$2:$E$415,FALSE))</f>
        <v>#N/A</v>
      </c>
      <c r="L313" s="218" t="str">
        <f t="array" ref="L313">INDEX('Ortala-KabKota'!L$2:L$415,MATCH($D313,'Ortala-KabKota'!$E$2:$E$415,FALSE))</f>
        <v>#N/A</v>
      </c>
      <c r="M313" s="218" t="str">
        <f t="array" ref="M313">INDEX('Ortala-KabKota'!M$2:M$415,MATCH($D313,'Ortala-KabKota'!$E$2:$E$415,FALSE))</f>
        <v>#N/A</v>
      </c>
      <c r="N313" s="218" t="str">
        <f t="array" ref="N313">INDEX('Ortala-KabKota'!N$2:N$415,MATCH($D313,'Ortala-KabKota'!$E$2:$E$415,FALSE))</f>
        <v>#N/A</v>
      </c>
      <c r="O313" s="218" t="str">
        <f t="array" ref="O313">INDEX('Ortala-KabKota'!O$2:O$415,MATCH($D313,'Ortala-KabKota'!$E$2:$E$415,FALSE))</f>
        <v>#N/A</v>
      </c>
      <c r="P313" s="218" t="str">
        <f t="array" ref="P313">INDEX('Ortala-KabKota'!P$2:P$415,MATCH($D313,'Ortala-KabKota'!$E$2:$E$415,FALSE))</f>
        <v>#N/A</v>
      </c>
      <c r="Q313" s="218" t="str">
        <f t="array" ref="Q313">INDEX('Ortala-KabKota'!Q$2:Q$415,MATCH($D313,'Ortala-KabKota'!$E$2:$E$415,FALSE))</f>
        <v>#N/A</v>
      </c>
      <c r="R313" s="218" t="str">
        <f t="array" ref="R313">INDEX('Ortala-KabKota'!R$2:R$415,MATCH($D313,'Ortala-KabKota'!$E$2:$E$415,FALSE))</f>
        <v>#N/A</v>
      </c>
      <c r="S313" s="218" t="str">
        <f t="array" ref="S313">INDEX('Ortala-KabKota'!S$2:S$415,MATCH($D313,'Ortala-KabKota'!$E$2:$E$415,FALSE))</f>
        <v>#N/A</v>
      </c>
      <c r="T313" s="218" t="str">
        <f t="array" ref="T313">INDEX('Ortala-KabKota'!T$2:T$415,MATCH($D313,'Ortala-KabKota'!$E$2:$E$415,FALSE))</f>
        <v>#N/A</v>
      </c>
      <c r="U313" s="218" t="str">
        <f t="array" ref="U313">INDEX('Ortala-KabKota'!U$2:U$415,MATCH($D313,'Ortala-KabKota'!$E$2:$E$415,FALSE))</f>
        <v>#N/A</v>
      </c>
      <c r="V313" s="218" t="str">
        <f t="array" ref="V313">INDEX('Ortala-KabKota'!V$2:V$415,MATCH($D313,'Ortala-KabKota'!$E$2:$E$415,FALSE))</f>
        <v>#N/A</v>
      </c>
      <c r="W313" s="218" t="str">
        <f t="array" ref="W313">INDEX('Ortala-KabKota'!W$2:W$415,MATCH($D313,'Ortala-KabKota'!$E$2:$E$415,FALSE))</f>
        <v>#N/A</v>
      </c>
      <c r="X313" s="218" t="str">
        <f t="array" ref="X313">INDEX('Ortala-KabKota'!X$2:X$415,MATCH($D313,'Ortala-KabKota'!$E$2:$E$415,FALSE))</f>
        <v>#N/A</v>
      </c>
      <c r="Y313" s="218" t="str">
        <f t="array" ref="Y313">INDEX('Ortala-KabKota'!Y$2:Y$415,MATCH($D313,'Ortala-KabKota'!$E$2:$E$415,FALSE))</f>
        <v>#N/A</v>
      </c>
      <c r="Z313" s="218" t="str">
        <f t="array" ref="Z313">INDEX('Ortala-KabKota'!Z$2:Z$415,MATCH($D313,'Ortala-KabKota'!$E$2:$E$415,FALSE))</f>
        <v>#N/A</v>
      </c>
      <c r="AA313" s="218" t="str">
        <f t="array" ref="AA313">INDEX('Ortala-KabKota'!AA$2:AA$415,MATCH($D313,'Ortala-KabKota'!$E$2:$E$415,FALSE))</f>
        <v>#N/A</v>
      </c>
      <c r="AB313" s="218" t="str">
        <f t="array" ref="AB313">INDEX('Ortala-KabKota'!AB$2:AB$415,MATCH($D313,'Ortala-KabKota'!$E$2:$E$415,FALSE))</f>
        <v>#N/A</v>
      </c>
      <c r="AC313" s="218" t="str">
        <f t="array" ref="AC313">INDEX('Ortala-KabKota'!AC$2:AC$415,MATCH($D313,'Ortala-KabKota'!$E$2:$E$415,FALSE))</f>
        <v>#N/A</v>
      </c>
      <c r="AD313" s="218" t="str">
        <f t="array" ref="AD313">INDEX('Ortala-KabKota'!AD$2:AD$415,MATCH($D313,'Ortala-KabKota'!$E$2:$E$415,FALSE))</f>
        <v>#N/A</v>
      </c>
      <c r="AE313" s="218" t="str">
        <f t="array" ref="AE313">INDEX('Ortala-KabKota'!AE$2:AE$415,MATCH($D313,'Ortala-KabKota'!$E$2:$E$415,FALSE))</f>
        <v>#N/A</v>
      </c>
      <c r="AF313" s="218" t="str">
        <f t="array" ref="AF313">INDEX('Ortala-KabKota'!AF$2:AF$415,MATCH($D313,'Ortala-KabKota'!$E$2:$E$415,FALSE))</f>
        <v>#N/A</v>
      </c>
      <c r="AG313" s="218" t="str">
        <f t="array" ref="AG313">INDEX('Ortala-KabKota'!AG$2:AG$415,MATCH($D313,'Ortala-KabKota'!$E$2:$E$415,FALSE))</f>
        <v>#N/A</v>
      </c>
      <c r="AH313" s="218" t="str">
        <f t="array" ref="AH313">INDEX('Ortala-KabKota'!AH$2:AH$415,MATCH($D313,'Ortala-KabKota'!$E$2:$E$415,FALSE))</f>
        <v>#N/A</v>
      </c>
      <c r="AI313" s="218" t="str">
        <f t="array" ref="AI313">INDEX('Ortala-KabKota'!AI$2:AI$415,MATCH($D313,'Ortala-KabKota'!$E$2:$E$415,FALSE))</f>
        <v>#N/A</v>
      </c>
      <c r="AJ313" s="218" t="str">
        <f t="array" ref="AJ313">INDEX('Ortala-KabKota'!AJ$2:AJ$415,MATCH($D313,'Ortala-KabKota'!$E$2:$E$415,FALSE))</f>
        <v>#N/A</v>
      </c>
      <c r="AK313" s="218" t="str">
        <f t="array" ref="AK313">INDEX('Ortala-KabKota'!AK$2:AK$415,MATCH($D313,'Ortala-KabKota'!$E$2:$E$415,FALSE))</f>
        <v>#N/A</v>
      </c>
      <c r="AL313" s="218" t="str">
        <f t="array" ref="AL313">INDEX('Ortala-KabKota'!AL$2:AL$415,MATCH($D313,'Ortala-KabKota'!$E$2:$E$415,FALSE))</f>
        <v>#N/A</v>
      </c>
      <c r="AM313" s="218" t="str">
        <f t="array" ref="AM313">INDEX('Ortala-KabKota'!AM$2:AM$415,MATCH($D313,'Ortala-KabKota'!$E$2:$E$415,FALSE))</f>
        <v>#N/A</v>
      </c>
      <c r="AN313" s="218" t="str">
        <f t="array" ref="AN313">INDEX('Ortala-KabKota'!AN$2:AN$415,MATCH($D313,'Ortala-KabKota'!$E$2:$E$415,FALSE))</f>
        <v>#N/A</v>
      </c>
      <c r="AO313" s="218" t="str">
        <f t="array" ref="AO313">INDEX('Ortala-KabKota'!AO$2:AO$415,MATCH($D313,'Ortala-KabKota'!$E$2:$E$415,FALSE))</f>
        <v>#N/A</v>
      </c>
      <c r="AP313" s="218" t="str">
        <f t="array" ref="AP313">INDEX('Ortala-KabKota'!AP$2:AP$415,MATCH($D313,'Ortala-KabKota'!$E$2:$E$415,FALSE))</f>
        <v>#N/A</v>
      </c>
      <c r="AQ313" s="218" t="str">
        <f t="array" ref="AQ313">INDEX('Ortala-KabKota'!AQ$2:AQ$415,MATCH($D313,'Ortala-KabKota'!$E$2:$E$415,FALSE))</f>
        <v>#N/A</v>
      </c>
      <c r="AR313" s="218" t="str">
        <f t="array" ref="AR313">INDEX('Ortala-KabKota'!AR$2:AR$415,MATCH($D313,'Ortala-KabKota'!$E$2:$E$415,FALSE))</f>
        <v>#N/A</v>
      </c>
      <c r="AS313" s="218" t="str">
        <f t="array" ref="AS313">INDEX('Ortala-KabKota'!AS$2:AS$415,MATCH($D313,'Ortala-KabKota'!$E$2:$E$415,FALSE))</f>
        <v>#N/A</v>
      </c>
      <c r="AT313" s="218" t="str">
        <f t="array" ref="AT313">INDEX('Ortala-KabKota'!AT$2:AT$415,MATCH($D313,'Ortala-KabKota'!$E$2:$E$415,FALSE))</f>
        <v>#N/A</v>
      </c>
      <c r="AU313" s="218" t="str">
        <f t="array" ref="AU313">INDEX('UPTD PPA KabKota'!D$5:D$513,MATCH($D313,'UPTD PPA KabKota'!$C$5:$C$513,FALSE))</f>
        <v/>
      </c>
      <c r="AV313" s="218" t="str">
        <f t="array" ref="AV313">INDEX('UPTD PPA KabKota'!E$5:E$513,MATCH($D313,'UPTD PPA KabKota'!$C$5:$C$513,FALSE))</f>
        <v/>
      </c>
      <c r="AW313" s="218" t="str">
        <f t="array" ref="AW313">INDEX('UPTD PPA KabKota'!F$5:F$513,MATCH($D313,'UPTD PPA KabKota'!$C$5:$C$513,FALSE))</f>
        <v/>
      </c>
      <c r="AX313" s="218" t="str">
        <f t="array" ref="AX313">INDEX('UPTD PPA KabKota'!G$5:G$513,MATCH($D313,'UPTD PPA KabKota'!$C$5:$C$513,FALSE))</f>
        <v/>
      </c>
      <c r="AY313" s="218" t="str">
        <f t="array" ref="AY313">INDEX('UPTD PPA KabKota'!H$5:H$513,MATCH($D313,'UPTD PPA KabKota'!$C$5:$C$513,FALSE))</f>
        <v/>
      </c>
      <c r="AZ313" s="218" t="str">
        <f t="array" ref="AZ313">INDEX('UPTD PPA KabKota'!I$5:I$513,MATCH($D313,'UPTD PPA KabKota'!$C$5:$C$513,FALSE))</f>
        <v/>
      </c>
      <c r="BA313" s="218" t="str">
        <f t="array" ref="BA313">INDEX('UPTD PPA KabKota'!J$5:J$513,MATCH($D313,'UPTD PPA KabKota'!$C$5:$C$513,FALSE))</f>
        <v/>
      </c>
      <c r="BB313" s="218" t="str">
        <f t="array" ref="BB313">INDEX('UPTD PPA KabKota'!K$5:K$513,MATCH($D313,'UPTD PPA KabKota'!$C$5:$C$513,FALSE))</f>
        <v/>
      </c>
      <c r="BC313" s="218" t="str">
        <f t="array" ref="BC313">INDEX('UPTD PPA KabKota'!L$5:L$513,MATCH($D313,'UPTD PPA KabKota'!$C$5:$C$513,FALSE))</f>
        <v/>
      </c>
      <c r="BD313" s="218" t="str">
        <f t="array" ref="BD313">INDEX('UPTD PPA KabKota'!M$5:M$513,MATCH($D313,'UPTD PPA KabKota'!$C$5:$C$513,FALSE))</f>
        <v/>
      </c>
      <c r="BE313" s="218" t="str">
        <f t="array" ref="BE313">INDEX('UPTD PPA KabKota'!N$5:N$513,MATCH($D313,'UPTD PPA KabKota'!$C$5:$C$513,FALSE))</f>
        <v/>
      </c>
      <c r="BF313" s="218" t="str">
        <f t="array" ref="BF313">INDEX('UPTD PPA KabKota'!O$5:O$513,MATCH($D313,'UPTD PPA KabKota'!$C$5:$C$513,FALSE))</f>
        <v/>
      </c>
      <c r="BG313" s="218" t="str">
        <f t="array" ref="BG313">INDEX('UPTD PPA KabKota'!P$5:P$513,MATCH($D313,'UPTD PPA KabKota'!$C$5:$C$513,FALSE))</f>
        <v/>
      </c>
      <c r="BH313" s="218" t="str">
        <f t="array" ref="BH313">INDEX('UPTD PPA KabKota'!Q$5:Q$513,MATCH($D313,'UPTD PPA KabKota'!$C$5:$C$513,FALSE))</f>
        <v/>
      </c>
      <c r="BI313" s="218" t="str">
        <f t="array" ref="BI313">INDEX('UPTD PPA KabKota'!R$5:R$513,MATCH($D313,'UPTD PPA KabKota'!$C$5:$C$513,FALSE))</f>
        <v/>
      </c>
      <c r="BJ313" s="218" t="str">
        <f t="array" ref="BJ313">INDEX('UPTD PPA KabKota'!S$5:S$513,MATCH($D313,'UPTD PPA KabKota'!$C$5:$C$513,FALSE))</f>
        <v/>
      </c>
      <c r="BK313" s="218" t="str">
        <f t="array" ref="BK313">INDEX('UPTD PPA KabKota'!T$5:T$513,MATCH($D313,'UPTD PPA KabKota'!$C$5:$C$513,FALSE))</f>
        <v/>
      </c>
      <c r="BL313" s="218" t="str">
        <f t="array" ref="BL313">INDEX('UPTD PPA KabKota'!U$5:U$513,MATCH($D313,'UPTD PPA KabKota'!$C$5:$C$513,FALSE))</f>
        <v/>
      </c>
      <c r="BM313" s="218" t="str">
        <f t="array" ref="BM313">INDEX('UPTD PPA KabKota'!V$5:V$513,MATCH($D313,'UPTD PPA KabKota'!$C$5:$C$513,FALSE))</f>
        <v/>
      </c>
      <c r="BN313" s="218" t="str">
        <f t="array" ref="BN313">INDEX('UPTD PPA KabKota'!W$5:W$513,MATCH($D313,'UPTD PPA KabKota'!$C$5:$C$513,FALSE))</f>
        <v/>
      </c>
      <c r="BO313" s="218" t="str">
        <f t="array" ref="BO313">INDEX('UPTD PPA KabKota'!X$5:X$513,MATCH($D313,'UPTD PPA KabKota'!$C$5:$C$513,FALSE))</f>
        <v/>
      </c>
      <c r="BP313" s="218" t="str">
        <f t="array" ref="BP313">INDEX('UPTD PPA KabKota'!Y$5:Y$513,MATCH($D313,'UPTD PPA KabKota'!$C$5:$C$513,FALSE))</f>
        <v/>
      </c>
      <c r="BQ313" s="218" t="str">
        <f t="array" ref="BQ313">INDEX('UPTD PPA KabKota'!Z$5:Z$513,MATCH($D313,'UPTD PPA KabKota'!$C$5:$C$513,FALSE))</f>
        <v/>
      </c>
      <c r="BR313" s="218" t="str">
        <f t="array" ref="BR313">INDEX('UPTD PPA KabKota'!AA$5:AA$513,MATCH($D313,'UPTD PPA KabKota'!$C$5:$C$513,FALSE))</f>
        <v/>
      </c>
      <c r="BS313" s="218" t="str">
        <f t="array" ref="BS313">INDEX('UPTD PPA KabKota'!AB$5:AB$513,MATCH($D313,'UPTD PPA KabKota'!$C$5:$C$513,FALSE))</f>
        <v/>
      </c>
      <c r="BT313" s="218" t="str">
        <f t="array" ref="BT313">INDEX('UPTD PPA KabKota'!AC$5:AC$513,MATCH($D313,'UPTD PPA KabKota'!$C$5:$C$513,FALSE))</f>
        <v/>
      </c>
      <c r="BU313" s="218" t="str">
        <f t="array" ref="BU313">INDEX('UPTD PPA KabKota'!AD$5:AD$513,MATCH($D313,'UPTD PPA KabKota'!$C$5:$C$513,FALSE))</f>
        <v/>
      </c>
      <c r="BV313" s="218" t="str">
        <f t="array" ref="BV313">INDEX('UPTD PPA KabKota'!AE$5:AE$513,MATCH($D313,'UPTD PPA KabKota'!$C$5:$C$513,FALSE))</f>
        <v/>
      </c>
      <c r="BW313" s="218" t="str">
        <f t="array" ref="BW313">INDEX('UPTD PPA KabKota'!AF$5:AF$513,MATCH($D313,'UPTD PPA KabKota'!$C$5:$C$513,FALSE))</f>
        <v/>
      </c>
      <c r="BX313" s="218" t="str">
        <f t="array" ref="BX313">INDEX('UPTD PPA KabKota'!AG$5:AG$513,MATCH($D313,'UPTD PPA KabKota'!$C$5:$C$513,FALSE))</f>
        <v/>
      </c>
      <c r="BY313" s="218" t="str">
        <f t="array" ref="BY313">INDEX('UPTD PPA KabKota'!AH$5:AH$513,MATCH($D313,'UPTD PPA KabKota'!$C$5:$C$513,FALSE))</f>
        <v/>
      </c>
      <c r="BZ313" s="218" t="str">
        <f t="array" ref="BZ313">INDEX('UPTD PPA KabKota'!AI$5:AI$513,MATCH($D313,'UPTD PPA KabKota'!$C$5:$C$513,FALSE))</f>
        <v/>
      </c>
      <c r="CA313" s="218" t="str">
        <f t="array" ref="CA313">INDEX('UPTD PPA KabKota'!AJ$5:AJ$513,MATCH($D313,'UPTD PPA KabKota'!$C$5:$C$513,FALSE))</f>
        <v/>
      </c>
      <c r="CB313" s="218" t="str">
        <f t="array" ref="CB313">INDEX('UPTD PPA KabKota'!AK$5:AK$513,MATCH($D313,'UPTD PPA KabKota'!$C$5:$C$513,FALSE))</f>
        <v/>
      </c>
      <c r="CC313" s="218" t="str">
        <f t="array" ref="CC313">INDEX('UPTD PPA KabKota'!AL$5:AL$513,MATCH($D313,'UPTD PPA KabKota'!$C$5:$C$513,FALSE))</f>
        <v/>
      </c>
      <c r="CD313" s="218" t="str">
        <f t="array" ref="CD313">INDEX('UPTD PPA KabKota'!AM$5:AM$513,MATCH($D313,'UPTD PPA KabKota'!$C$5:$C$513,FALSE))</f>
        <v/>
      </c>
      <c r="CE313" s="218" t="str">
        <f t="array" ref="CE313">INDEX('UPTD PPA KabKota'!AN$5:AN$513,MATCH($D313,'UPTD PPA KabKota'!$C$5:$C$513,FALSE))</f>
        <v/>
      </c>
      <c r="CF313" s="218" t="str">
        <f t="array" ref="CF313">INDEX('UPTD PPA KabKota'!AO$5:AO$513,MATCH($D313,'UPTD PPA KabKota'!$C$5:$C$513,FALSE))</f>
        <v/>
      </c>
      <c r="CG313" s="218" t="str">
        <f t="array" ref="CG313">INDEX('UPTD PPA KabKota'!AP$5:AP$513,MATCH($D313,'UPTD PPA KabKota'!$C$5:$C$513,FALSE))</f>
        <v/>
      </c>
      <c r="CH313" s="218" t="str">
        <f t="array" ref="CH313">INDEX('UPTD PPA KabKota'!AQ$5:AQ$513,MATCH($D313,'UPTD PPA KabKota'!$C$5:$C$513,FALSE))</f>
        <v/>
      </c>
      <c r="CI313" s="218" t="str">
        <f t="array" ref="CI313">INDEX('UPTD PPA KabKota'!AR$5:AR$513,MATCH($D313,'UPTD PPA KabKota'!$C$5:$C$513,FALSE))</f>
        <v/>
      </c>
      <c r="CJ313" s="218" t="str">
        <f t="array" ref="CJ313">INDEX('UPTD PPA KabKota'!AS$5:AS$513,MATCH($D313,'UPTD PPA KabKota'!$C$5:$C$513,FALSE))</f>
        <v/>
      </c>
      <c r="CK313" s="218" t="str">
        <f t="array" ref="CK313">INDEX('UPTD PPA KabKota'!AT$5:AT$513,MATCH($D313,'UPTD PPA KabKota'!$C$5:$C$513,FALSE))</f>
        <v/>
      </c>
      <c r="CL313" s="218" t="str">
        <f t="array" ref="CL313">INDEX('UPTD PPA KabKota'!AU$5:AU$513,MATCH($D313,'UPTD PPA KabKota'!$C$5:$C$513,FALSE))</f>
        <v/>
      </c>
      <c r="CM313" s="218" t="str">
        <f t="array" ref="CM313">INDEX('UPTD PPA KabKota'!AV$5:AV$513,MATCH($D313,'UPTD PPA KabKota'!$C$5:$C$513,FALSE))</f>
        <v/>
      </c>
      <c r="CN313" s="218" t="str">
        <f t="array" ref="CN313">INDEX('UPTD PPA KabKota'!AW$5:AW$513,MATCH($D313,'UPTD PPA KabKota'!$C$5:$C$513,FALSE))</f>
        <v/>
      </c>
      <c r="CO313" s="218" t="str">
        <f t="array" ref="CO313">INDEX('UPTD PPA KabKota'!AX$5:AX$513,MATCH($D313,'UPTD PPA KabKota'!$C$5:$C$513,FALSE))</f>
        <v/>
      </c>
      <c r="CP313" s="218" t="str">
        <f t="array" ref="CP313">INDEX('UPTD PPA KabKota'!AY$5:AY$513,MATCH($D313,'UPTD PPA KabKota'!$C$5:$C$513,FALSE))</f>
        <v/>
      </c>
      <c r="CQ313" s="209" t="str">
        <f>IFERROR(__xludf.DUMMYFUNCTION("IF(ISBLANK($K313),"""",IF(REGEXMATCH($K313,""Peraturan""),""Ada"",IF(REGEXMATCH($K313,""Rekomendasi""),""Tidak Ada"", $K313)))
"),"#N/A")</f>
        <v>#N/A</v>
      </c>
      <c r="CR313" s="209" t="str">
        <f t="array" ref="CR313">index('UPTD PPA KabKota'!$BI$5:$BI$513,match($D313,'UPTD PPA KabKota'!$C$5:$C$513,false))</f>
        <v>Tidak Ada</v>
      </c>
      <c r="CS313" s="314" t="str">
        <f t="shared" si="52"/>
        <v>#N/A</v>
      </c>
    </row>
    <row r="314">
      <c r="A314" s="334">
        <v>308.0</v>
      </c>
      <c r="B314" s="334">
        <v>3.0</v>
      </c>
      <c r="C314" s="311" t="s">
        <v>4775</v>
      </c>
      <c r="D314" s="312" t="s">
        <v>3060</v>
      </c>
      <c r="E314" s="315">
        <v>45748.0</v>
      </c>
      <c r="F314" s="218" t="str">
        <f t="array" ref="F314">INDEX('Ortala-KabKota'!F$2:F$415,MATCH($D314,'Ortala-KabKota'!$E$2:$E$415,FALSE))</f>
        <v>Paskalis Amtiran/ 082145813285</v>
      </c>
      <c r="G314" s="218" t="str">
        <f t="array" ref="G314">INDEX('Ortala-KabKota'!G$2:G$415,MATCH($D314,'Ortala-KabKota'!$E$2:$E$415,FALSE))</f>
        <v/>
      </c>
      <c r="H314" s="218" t="str">
        <f t="array" ref="H314">INDEX('Ortala-KabKota'!H$2:H$415,MATCH($D314,'Ortala-KabKota'!$E$2:$E$415,FALSE))</f>
        <v/>
      </c>
      <c r="I314" s="218" t="str">
        <f t="array" ref="I314">INDEX('Ortala-KabKota'!I$2:I$415,MATCH($D314,'Ortala-KabKota'!$E$2:$E$415,FALSE))</f>
        <v/>
      </c>
      <c r="J314" s="218" t="str">
        <f t="array" ref="J314">INDEX('Ortala-KabKota'!J$2:J$415,MATCH($D314,'Ortala-KabKota'!$E$2:$E$415,FALSE))</f>
        <v>UPTD PPA</v>
      </c>
      <c r="K314" s="218" t="str">
        <f t="array" ref="K314">INDEX('Ortala-KabKota'!K$2:K$415,MATCH($D314,'Ortala-KabKota'!$E$2:$E$415,FALSE))</f>
        <v>Peraturan Bupati Kupang Nomor 25 Tahun 2021</v>
      </c>
      <c r="L314" s="218">
        <f t="array" ref="L314">INDEX('Ortala-KabKota'!L$2:L$415,MATCH($D314,'Ortala-KabKota'!$E$2:$E$415,FALSE))</f>
        <v>2021</v>
      </c>
      <c r="M314" s="218" t="str">
        <f t="array" ref="M314">INDEX('Ortala-KabKota'!M$2:M$415,MATCH($D314,'Ortala-KabKota'!$E$2:$E$415,FALSE))</f>
        <v/>
      </c>
      <c r="N314" s="218" t="str">
        <f t="array" ref="N314">INDEX('Ortala-KabKota'!N$2:N$415,MATCH($D314,'Ortala-KabKota'!$E$2:$E$415,FALSE))</f>
        <v>Tom/ 082145776549</v>
      </c>
      <c r="O314" s="218" t="str">
        <f t="array" ref="O314">INDEX('Ortala-KabKota'!O$2:O$415,MATCH($D314,'Ortala-KabKota'!$E$2:$E$415,FALSE))</f>
        <v/>
      </c>
      <c r="P314" s="218" t="str">
        <f t="array" ref="P314">INDEX('Ortala-KabKota'!P$2:P$415,MATCH($D314,'Ortala-KabKota'!$E$2:$E$415,FALSE))</f>
        <v/>
      </c>
      <c r="Q314" s="218" t="str">
        <f t="array" ref="Q314">INDEX('Ortala-KabKota'!Q$2:Q$415,MATCH($D314,'Ortala-KabKota'!$E$2:$E$415,FALSE))</f>
        <v/>
      </c>
      <c r="R314" s="218" t="str">
        <f t="array" ref="R314">INDEX('Ortala-KabKota'!R$2:R$415,MATCH($D314,'Ortala-KabKota'!$E$2:$E$415,FALSE))</f>
        <v/>
      </c>
      <c r="S314" s="218" t="str">
        <f t="array" ref="S314">INDEX('Ortala-KabKota'!S$2:S$415,MATCH($D314,'Ortala-KabKota'!$E$2:$E$415,FALSE))</f>
        <v/>
      </c>
      <c r="T314" s="218" t="str">
        <f t="array" ref="T314">INDEX('Ortala-KabKota'!T$2:T$415,MATCH($D314,'Ortala-KabKota'!$E$2:$E$415,FALSE))</f>
        <v/>
      </c>
      <c r="U314" s="218" t="str">
        <f t="array" ref="U314">INDEX('Ortala-KabKota'!U$2:U$415,MATCH($D314,'Ortala-KabKota'!$E$2:$E$415,FALSE))</f>
        <v/>
      </c>
      <c r="V314" s="218" t="str">
        <f t="array" ref="V314">INDEX('Ortala-KabKota'!V$2:V$415,MATCH($D314,'Ortala-KabKota'!$E$2:$E$415,FALSE))</f>
        <v/>
      </c>
      <c r="W314" s="218" t="str">
        <f t="array" ref="W314">INDEX('Ortala-KabKota'!W$2:W$415,MATCH($D314,'Ortala-KabKota'!$E$2:$E$415,FALSE))</f>
        <v/>
      </c>
      <c r="X314" s="218" t="str">
        <f t="array" ref="X314">INDEX('Ortala-KabKota'!X$2:X$415,MATCH($D314,'Ortala-KabKota'!$E$2:$E$415,FALSE))</f>
        <v/>
      </c>
      <c r="Y314" s="218" t="str">
        <f t="array" ref="Y314">INDEX('Ortala-KabKota'!Y$2:Y$415,MATCH($D314,'Ortala-KabKota'!$E$2:$E$415,FALSE))</f>
        <v/>
      </c>
      <c r="Z314" s="218" t="str">
        <f t="array" ref="Z314">INDEX('Ortala-KabKota'!Z$2:Z$415,MATCH($D314,'Ortala-KabKota'!$E$2:$E$415,FALSE))</f>
        <v/>
      </c>
      <c r="AA314" s="218" t="str">
        <f t="array" ref="AA314">INDEX('Ortala-KabKota'!AA$2:AA$415,MATCH($D314,'Ortala-KabKota'!$E$2:$E$415,FALSE))</f>
        <v/>
      </c>
      <c r="AB314" s="218" t="str">
        <f t="array" ref="AB314">INDEX('Ortala-KabKota'!AB$2:AB$415,MATCH($D314,'Ortala-KabKota'!$E$2:$E$415,FALSE))</f>
        <v/>
      </c>
      <c r="AC314" s="218" t="str">
        <f t="array" ref="AC314">INDEX('Ortala-KabKota'!AC$2:AC$415,MATCH($D314,'Ortala-KabKota'!$E$2:$E$415,FALSE))</f>
        <v/>
      </c>
      <c r="AD314" s="218" t="str">
        <f t="array" ref="AD314">INDEX('Ortala-KabKota'!AD$2:AD$415,MATCH($D314,'Ortala-KabKota'!$E$2:$E$415,FALSE))</f>
        <v/>
      </c>
      <c r="AE314" s="218" t="str">
        <f t="array" ref="AE314">INDEX('Ortala-KabKota'!AE$2:AE$415,MATCH($D314,'Ortala-KabKota'!$E$2:$E$415,FALSE))</f>
        <v/>
      </c>
      <c r="AF314" s="218" t="str">
        <f t="array" ref="AF314">INDEX('Ortala-KabKota'!AF$2:AF$415,MATCH($D314,'Ortala-KabKota'!$E$2:$E$415,FALSE))</f>
        <v/>
      </c>
      <c r="AG314" s="218" t="str">
        <f t="array" ref="AG314">INDEX('Ortala-KabKota'!AG$2:AG$415,MATCH($D314,'Ortala-KabKota'!$E$2:$E$415,FALSE))</f>
        <v/>
      </c>
      <c r="AH314" s="218" t="str">
        <f t="array" ref="AH314">INDEX('Ortala-KabKota'!AH$2:AH$415,MATCH($D314,'Ortala-KabKota'!$E$2:$E$415,FALSE))</f>
        <v/>
      </c>
      <c r="AI314" s="218" t="str">
        <f t="array" ref="AI314">INDEX('Ortala-KabKota'!AI$2:AI$415,MATCH($D314,'Ortala-KabKota'!$E$2:$E$415,FALSE))</f>
        <v/>
      </c>
      <c r="AJ314" s="218" t="str">
        <f t="array" ref="AJ314">INDEX('Ortala-KabKota'!AJ$2:AJ$415,MATCH($D314,'Ortala-KabKota'!$E$2:$E$415,FALSE))</f>
        <v/>
      </c>
      <c r="AK314" s="218" t="str">
        <f t="array" ref="AK314">INDEX('Ortala-KabKota'!AK$2:AK$415,MATCH($D314,'Ortala-KabKota'!$E$2:$E$415,FALSE))</f>
        <v/>
      </c>
      <c r="AL314" s="218" t="str">
        <f t="array" ref="AL314">INDEX('Ortala-KabKota'!AL$2:AL$415,MATCH($D314,'Ortala-KabKota'!$E$2:$E$415,FALSE))</f>
        <v/>
      </c>
      <c r="AM314" s="218" t="str">
        <f t="array" ref="AM314">INDEX('Ortala-KabKota'!AM$2:AM$415,MATCH($D314,'Ortala-KabKota'!$E$2:$E$415,FALSE))</f>
        <v/>
      </c>
      <c r="AN314" s="218" t="str">
        <f t="array" ref="AN314">INDEX('Ortala-KabKota'!AN$2:AN$415,MATCH($D314,'Ortala-KabKota'!$E$2:$E$415,FALSE))</f>
        <v/>
      </c>
      <c r="AO314" s="218" t="str">
        <f t="array" ref="AO314">INDEX('Ortala-KabKota'!AO$2:AO$415,MATCH($D314,'Ortala-KabKota'!$E$2:$E$415,FALSE))</f>
        <v/>
      </c>
      <c r="AP314" s="218" t="str">
        <f t="array" ref="AP314">INDEX('Ortala-KabKota'!AP$2:AP$415,MATCH($D314,'Ortala-KabKota'!$E$2:$E$415,FALSE))</f>
        <v/>
      </c>
      <c r="AQ314" s="218" t="str">
        <f t="array" ref="AQ314">INDEX('Ortala-KabKota'!AQ$2:AQ$415,MATCH($D314,'Ortala-KabKota'!$E$2:$E$415,FALSE))</f>
        <v/>
      </c>
      <c r="AR314" s="218" t="str">
        <f t="array" ref="AR314">INDEX('Ortala-KabKota'!AR$2:AR$415,MATCH($D314,'Ortala-KabKota'!$E$2:$E$415,FALSE))</f>
        <v/>
      </c>
      <c r="AS314" s="218" t="str">
        <f t="array" ref="AS314">INDEX('Ortala-KabKota'!AS$2:AS$415,MATCH($D314,'Ortala-KabKota'!$E$2:$E$415,FALSE))</f>
        <v/>
      </c>
      <c r="AT314" s="218" t="str">
        <f t="array" ref="AT314">INDEX('Ortala-KabKota'!AT$2:AT$415,MATCH($D314,'Ortala-KabKota'!$E$2:$E$415,FALSE))</f>
        <v/>
      </c>
      <c r="AU314" s="218" t="str">
        <f t="array" ref="AU314">INDEX('UPTD PPA KabKota'!D$5:D$513,MATCH($D314,'UPTD PPA KabKota'!$C$5:$C$513,FALSE))</f>
        <v>Naisanu Paskalis Amtiran, S.H. / 082145813285</v>
      </c>
      <c r="AV314" s="218" t="str">
        <f t="array" ref="AV314">INDEX('UPTD PPA KabKota'!E$5:E$513,MATCH($D314,'UPTD PPA KabKota'!$C$5:$C$513,FALSE))</f>
        <v>Jl. Timor Raya Km 36, Kecamatan Kupang Timur, Kabupaten Kupang</v>
      </c>
      <c r="AW314" s="218">
        <f t="array" ref="AW314">INDEX('UPTD PPA KabKota'!F$5:F$513,MATCH($D314,'UPTD PPA KabKota'!$C$5:$C$513,FALSE))</f>
        <v>82145813285</v>
      </c>
      <c r="AX314" s="218">
        <f t="array" ref="AX314">INDEX('UPTD PPA KabKota'!G$5:G$513,MATCH($D314,'UPTD PPA KabKota'!$C$5:$C$513,FALSE))</f>
        <v>82145813285</v>
      </c>
      <c r="AY314" s="218" t="str">
        <f t="array" ref="AY314">INDEX('UPTD PPA KabKota'!H$5:H$513,MATCH($D314,'UPTD PPA KabKota'!$C$5:$C$513,FALSE))</f>
        <v>UPTD PPA</v>
      </c>
      <c r="AZ314" s="218" t="str">
        <f t="array" ref="AZ314">INDEX('UPTD PPA KabKota'!I$5:I$513,MATCH($D314,'UPTD PPA KabKota'!$C$5:$C$513,FALSE))</f>
        <v>Peraturan Bupati Kupang Nomor 12 Tahun 2021</v>
      </c>
      <c r="BA314" s="218">
        <f t="array" ref="BA314">INDEX('UPTD PPA KabKota'!J$5:J$513,MATCH($D314,'UPTD PPA KabKota'!$C$5:$C$513,FALSE))</f>
        <v>2021</v>
      </c>
      <c r="BB314" s="218" t="str">
        <f t="array" ref="BB314">INDEX('UPTD PPA KabKota'!K$5:K$513,MATCH($D314,'UPTD PPA KabKota'!$C$5:$C$513,FALSE))</f>
        <v>A</v>
      </c>
      <c r="BC314" s="218">
        <f t="array" ref="BC314">INDEX('UPTD PPA KabKota'!L$5:L$513,MATCH($D314,'UPTD PPA KabKota'!$C$5:$C$513,FALSE))</f>
        <v>82145813285</v>
      </c>
      <c r="BD314" s="316" t="str">
        <f t="array" ref="BD314">INDEX('UPTD PPA KabKota'!M$5:M$513,MATCH($D314,'UPTD PPA KabKota'!$C$5:$C$513,FALSE))</f>
        <v>dp2kbp3a@kupangkab.com</v>
      </c>
      <c r="BE314" s="218" t="str">
        <f t="array" ref="BE314">INDEX('UPTD PPA KabKota'!N$5:N$513,MATCH($D314,'UPTD PPA KabKota'!$C$5:$C$513,FALSE))</f>
        <v>Kepala UPTD</v>
      </c>
      <c r="BF314" s="218" t="str">
        <f t="array" ref="BF314">INDEX('UPTD PPA KabKota'!O$5:O$513,MATCH($D314,'UPTD PPA KabKota'!$C$5:$C$513,FALSE))</f>
        <v>MANDIRI</v>
      </c>
      <c r="BG314" s="218" t="str">
        <f t="array" ref="BG314">INDEX('UPTD PPA KabKota'!P$5:P$513,MATCH($D314,'UPTD PPA KabKota'!$C$5:$C$513,FALSE))</f>
        <v>MILIK SENDIRI</v>
      </c>
      <c r="BH314" s="218" t="str">
        <f t="array" ref="BH314">INDEX('UPTD PPA KabKota'!Q$5:Q$513,MATCH($D314,'UPTD PPA KabKota'!$C$5:$C$513,FALSE))</f>
        <v>Pemerintah Daerah</v>
      </c>
      <c r="BI314" s="218" t="str">
        <f t="array" ref="BI314">INDEX('UPTD PPA KabKota'!R$5:R$513,MATCH($D314,'UPTD PPA KabKota'!$C$5:$C$513,FALSE))</f>
        <v>Ada</v>
      </c>
      <c r="BJ314" s="218" t="str">
        <f t="array" ref="BJ314">INDEX('UPTD PPA KabKota'!S$5:S$513,MATCH($D314,'UPTD PPA KabKota'!$C$5:$C$513,FALSE))</f>
        <v>Tidak Ada</v>
      </c>
      <c r="BK314" s="218" t="str">
        <f t="array" ref="BK314">INDEX('UPTD PPA KabKota'!T$5:T$513,MATCH($D314,'UPTD PPA KabKota'!$C$5:$C$513,FALSE))</f>
        <v>Tidak Ada</v>
      </c>
      <c r="BL314" s="218" t="str">
        <f t="array" ref="BL314">INDEX('UPTD PPA KabKota'!U$5:U$513,MATCH($D314,'UPTD PPA KabKota'!$C$5:$C$513,FALSE))</f>
        <v>Tidak Ada</v>
      </c>
      <c r="BM314" s="218" t="str">
        <f t="array" ref="BM314">INDEX('UPTD PPA KabKota'!V$5:V$513,MATCH($D314,'UPTD PPA KabKota'!$C$5:$C$513,FALSE))</f>
        <v>Tidak Ada</v>
      </c>
      <c r="BN314" s="218" t="str">
        <f t="array" ref="BN314">INDEX('UPTD PPA KabKota'!W$5:W$513,MATCH($D314,'UPTD PPA KabKota'!$C$5:$C$513,FALSE))</f>
        <v>Tidak Ada</v>
      </c>
      <c r="BO314" s="218" t="str">
        <f t="array" ref="BO314">INDEX('UPTD PPA KabKota'!X$5:X$513,MATCH($D314,'UPTD PPA KabKota'!$C$5:$C$513,FALSE))</f>
        <v>Tidak Ada</v>
      </c>
      <c r="BP314" s="218" t="str">
        <f t="array" ref="BP314">INDEX('UPTD PPA KabKota'!Y$5:Y$513,MATCH($D314,'UPTD PPA KabKota'!$C$5:$C$513,FALSE))</f>
        <v>Tidak Ada</v>
      </c>
      <c r="BQ314" s="218" t="str">
        <f t="array" ref="BQ314">INDEX('UPTD PPA KabKota'!Z$5:Z$513,MATCH($D314,'UPTD PPA KabKota'!$C$5:$C$513,FALSE))</f>
        <v>Ada</v>
      </c>
      <c r="BR314" s="218" t="str">
        <f t="array" ref="BR314">INDEX('UPTD PPA KabKota'!AA$5:AA$513,MATCH($D314,'UPTD PPA KabKota'!$C$5:$C$513,FALSE))</f>
        <v>Tidak Ada</v>
      </c>
      <c r="BS314" s="218" t="str">
        <f t="array" ref="BS314">INDEX('UPTD PPA KabKota'!AB$5:AB$513,MATCH($D314,'UPTD PPA KabKota'!$C$5:$C$513,FALSE))</f>
        <v>Tidak Ada</v>
      </c>
      <c r="BT314" s="218" t="str">
        <f t="array" ref="BT314">INDEX('UPTD PPA KabKota'!AC$5:AC$513,MATCH($D314,'UPTD PPA KabKota'!$C$5:$C$513,FALSE))</f>
        <v>Sudah</v>
      </c>
      <c r="BU314" s="218" t="str">
        <f t="array" ref="BU314">INDEX('UPTD PPA KabKota'!AD$5:AD$513,MATCH($D314,'UPTD PPA KabKota'!$C$5:$C$513,FALSE))</f>
        <v>Sudah</v>
      </c>
      <c r="BV314" s="218" t="str">
        <f t="array" ref="BV314">INDEX('UPTD PPA KabKota'!AE$5:AE$513,MATCH($D314,'UPTD PPA KabKota'!$C$5:$C$513,FALSE))</f>
        <v>Belum</v>
      </c>
      <c r="BW314" s="218" t="str">
        <f t="array" ref="BW314">INDEX('UPTD PPA KabKota'!AF$5:AF$513,MATCH($D314,'UPTD PPA KabKota'!$C$5:$C$513,FALSE))</f>
        <v>Sudah</v>
      </c>
      <c r="BX314" s="218" t="str">
        <f t="array" ref="BX314">INDEX('UPTD PPA KabKota'!AG$5:AG$513,MATCH($D314,'UPTD PPA KabKota'!$C$5:$C$513,FALSE))</f>
        <v>Sudah</v>
      </c>
      <c r="BY314" s="218" t="str">
        <f t="array" ref="BY314">INDEX('UPTD PPA KabKota'!AH$5:AH$513,MATCH($D314,'UPTD PPA KabKota'!$C$5:$C$513,FALSE))</f>
        <v>Belum</v>
      </c>
      <c r="BZ314" s="218" t="str">
        <f t="array" ref="BZ314">INDEX('UPTD PPA KabKota'!AI$5:AI$513,MATCH($D314,'UPTD PPA KabKota'!$C$5:$C$513,FALSE))</f>
        <v>Sudah</v>
      </c>
      <c r="CA314" s="218" t="str">
        <f t="array" ref="CA314">INDEX('UPTD PPA KabKota'!AJ$5:AJ$513,MATCH($D314,'UPTD PPA KabKota'!$C$5:$C$513,FALSE))</f>
        <v>Belum</v>
      </c>
      <c r="CB314" s="218" t="str">
        <f t="array" ref="CB314">INDEX('UPTD PPA KabKota'!AK$5:AK$513,MATCH($D314,'UPTD PPA KabKota'!$C$5:$C$513,FALSE))</f>
        <v>Belum</v>
      </c>
      <c r="CC314" s="218" t="str">
        <f t="array" ref="CC314">INDEX('UPTD PPA KabKota'!AL$5:AL$513,MATCH($D314,'UPTD PPA KabKota'!$C$5:$C$513,FALSE))</f>
        <v>Belum</v>
      </c>
      <c r="CD314" s="218" t="str">
        <f t="array" ref="CD314">INDEX('UPTD PPA KabKota'!AM$5:AM$513,MATCH($D314,'UPTD PPA KabKota'!$C$5:$C$513,FALSE))</f>
        <v>Sudah</v>
      </c>
      <c r="CE314" s="218" t="str">
        <f t="array" ref="CE314">INDEX('UPTD PPA KabKota'!AN$5:AN$513,MATCH($D314,'UPTD PPA KabKota'!$C$5:$C$513,FALSE))</f>
        <v>- pengaduan dari masyarakat, penjangkuan korban, pengelolaan Kasus, Jika korban memerlukan pengamanan maka akan diberikan penampungan sementara di rumah aman dengan cara merujuk
- Rumah Perlindungan milik sendiri, tetapi belum memadai untuk beroperasi, karena kurangnya Personil (SDM) dan Dana Operasional</v>
      </c>
      <c r="CF314" s="218" t="str">
        <f t="array" ref="CF314">INDEX('UPTD PPA KabKota'!AO$5:AO$513,MATCH($D314,'UPTD PPA KabKota'!$C$5:$C$513,FALSE))</f>
        <v>19 kasus yang dilayani oleh UPTD PPA</v>
      </c>
      <c r="CG314" s="218" t="str">
        <f t="array" ref="CG314">INDEX('UPTD PPA KabKota'!AP$5:AP$513,MATCH($D314,'UPTD PPA KabKota'!$C$5:$C$513,FALSE))</f>
        <v>Kekerasan Seksual Terhadap Anak</v>
      </c>
      <c r="CH314" s="218" t="str">
        <f t="array" ref="CH314">INDEX('UPTD PPA KabKota'!AQ$5:AQ$513,MATCH($D314,'UPTD PPA KabKota'!$C$5:$C$513,FALSE))</f>
        <v/>
      </c>
      <c r="CI314" s="218" t="str">
        <f t="array" ref="CI314">INDEX('UPTD PPA KabKota'!AR$5:AR$513,MATCH($D314,'UPTD PPA KabKota'!$C$5:$C$513,FALSE))</f>
        <v/>
      </c>
      <c r="CJ314" s="218" t="str">
        <f t="array" ref="CJ314">INDEX('UPTD PPA KabKota'!AS$5:AS$513,MATCH($D314,'UPTD PPA KabKota'!$C$5:$C$513,FALSE))</f>
        <v/>
      </c>
      <c r="CK314" s="218" t="str">
        <f t="array" ref="CK314">INDEX('UPTD PPA KabKota'!AT$5:AT$513,MATCH($D314,'UPTD PPA KabKota'!$C$5:$C$513,FALSE))</f>
        <v/>
      </c>
      <c r="CL314" s="218" t="str">
        <f t="array" ref="CL314">INDEX('UPTD PPA KabKota'!AU$5:AU$513,MATCH($D314,'UPTD PPA KabKota'!$C$5:$C$513,FALSE))</f>
        <v/>
      </c>
      <c r="CM314" s="218" t="str">
        <f t="array" ref="CM314">INDEX('UPTD PPA KabKota'!AV$5:AV$513,MATCH($D314,'UPTD PPA KabKota'!$C$5:$C$513,FALSE))</f>
        <v>v</v>
      </c>
      <c r="CN314" s="218" t="str">
        <f t="array" ref="CN314">INDEX('UPTD PPA KabKota'!AW$5:AW$513,MATCH($D314,'UPTD PPA KabKota'!$C$5:$C$513,FALSE))</f>
        <v/>
      </c>
      <c r="CO314" s="218" t="str">
        <f t="array" ref="CO314">INDEX('UPTD PPA KabKota'!AX$5:AX$513,MATCH($D314,'UPTD PPA KabKota'!$C$5:$C$513,FALSE))</f>
        <v/>
      </c>
      <c r="CP314" s="218" t="str">
        <f t="array" ref="CP314">INDEX('UPTD PPA KabKota'!AY$5:AY$513,MATCH($D314,'UPTD PPA KabKota'!$C$5:$C$513,FALSE))</f>
        <v/>
      </c>
      <c r="CQ314" s="209" t="str">
        <f>IFERROR(__xludf.DUMMYFUNCTION("IF(ISBLANK($K314),"""",IF(REGEXMATCH($K314,""Peraturan""),""Ada"",IF(REGEXMATCH($K314,""Rekomendasi""),""Tidak Ada"", $K314)))
"),"Ada")</f>
        <v>Ada</v>
      </c>
      <c r="CR314" s="209" t="str">
        <f t="array" ref="CR314">index('UPTD PPA KabKota'!$BI$5:$BI$513,match($D314,'UPTD PPA KabKota'!$C$5:$C$513,false))</f>
        <v>Ada</v>
      </c>
      <c r="CS314" s="314" t="str">
        <f t="shared" si="52"/>
        <v>Ada</v>
      </c>
    </row>
    <row r="315">
      <c r="A315" s="334">
        <v>309.0</v>
      </c>
      <c r="B315" s="334">
        <v>4.0</v>
      </c>
      <c r="C315" s="311" t="s">
        <v>4775</v>
      </c>
      <c r="D315" s="312" t="s">
        <v>3035</v>
      </c>
      <c r="E315" s="315">
        <v>45748.0</v>
      </c>
      <c r="F315" s="218" t="str">
        <f t="array" ref="F315">INDEX('Ortala-KabKota'!F$2:F$415,MATCH($D315,'Ortala-KabKota'!$E$2:$E$415,FALSE))</f>
        <v>Sesdyola/ 082144846773</v>
      </c>
      <c r="G315" s="218" t="str">
        <f t="array" ref="G315">INDEX('Ortala-KabKota'!G$2:G$415,MATCH($D315,'Ortala-KabKota'!$E$2:$E$415,FALSE))</f>
        <v/>
      </c>
      <c r="H315" s="218" t="str">
        <f t="array" ref="H315">INDEX('Ortala-KabKota'!H$2:H$415,MATCH($D315,'Ortala-KabKota'!$E$2:$E$415,FALSE))</f>
        <v/>
      </c>
      <c r="I315" s="218" t="str">
        <f t="array" ref="I315">INDEX('Ortala-KabKota'!I$2:I$415,MATCH($D315,'Ortala-KabKota'!$E$2:$E$415,FALSE))</f>
        <v/>
      </c>
      <c r="J315" s="218" t="str">
        <f t="array" ref="J315">INDEX('Ortala-KabKota'!J$2:J$415,MATCH($D315,'Ortala-KabKota'!$E$2:$E$415,FALSE))</f>
        <v>UPTD PPA</v>
      </c>
      <c r="K315" s="218" t="str">
        <f t="array" ref="K315">INDEX('Ortala-KabKota'!K$2:K$415,MATCH($D315,'Ortala-KabKota'!$E$2:$E$415,FALSE))</f>
        <v>Peraturan Bupati Timor Tengah Selatan Nomor 40 Tahun 2022</v>
      </c>
      <c r="L315" s="218">
        <f t="array" ref="L315">INDEX('Ortala-KabKota'!L$2:L$415,MATCH($D315,'Ortala-KabKota'!$E$2:$E$415,FALSE))</f>
        <v>2022</v>
      </c>
      <c r="M315" s="218" t="str">
        <f t="array" ref="M315">INDEX('Ortala-KabKota'!M$2:M$415,MATCH($D315,'Ortala-KabKota'!$E$2:$E$415,FALSE))</f>
        <v>A</v>
      </c>
      <c r="N315" s="218" t="str">
        <f t="array" ref="N315">INDEX('Ortala-KabKota'!N$2:N$415,MATCH($D315,'Ortala-KabKota'!$E$2:$E$415,FALSE))</f>
        <v>Andy/ 081233108640</v>
      </c>
      <c r="O315" s="218" t="str">
        <f t="array" ref="O315">INDEX('Ortala-KabKota'!O$2:O$415,MATCH($D315,'Ortala-KabKota'!$E$2:$E$415,FALSE))</f>
        <v/>
      </c>
      <c r="P315" s="218" t="str">
        <f t="array" ref="P315">INDEX('Ortala-KabKota'!P$2:P$415,MATCH($D315,'Ortala-KabKota'!$E$2:$E$415,FALSE))</f>
        <v/>
      </c>
      <c r="Q315" s="218" t="str">
        <f t="array" ref="Q315">INDEX('Ortala-KabKota'!Q$2:Q$415,MATCH($D315,'Ortala-KabKota'!$E$2:$E$415,FALSE))</f>
        <v>MANDIRI</v>
      </c>
      <c r="R315" s="218" t="str">
        <f t="array" ref="R315">INDEX('Ortala-KabKota'!R$2:R$415,MATCH($D315,'Ortala-KabKota'!$E$2:$E$415,FALSE))</f>
        <v>PINJAM PAKAI</v>
      </c>
      <c r="S315" s="218" t="str">
        <f t="array" ref="S315">INDEX('Ortala-KabKota'!S$2:S$415,MATCH($D315,'Ortala-KabKota'!$E$2:$E$415,FALSE))</f>
        <v>pinjam gedung Pemda</v>
      </c>
      <c r="T315" s="218" t="str">
        <f t="array" ref="T315">INDEX('Ortala-KabKota'!T$2:T$415,MATCH($D315,'Ortala-KabKota'!$E$2:$E$415,FALSE))</f>
        <v/>
      </c>
      <c r="U315" s="218" t="str">
        <f t="array" ref="U315">INDEX('Ortala-KabKota'!U$2:U$415,MATCH($D315,'Ortala-KabKota'!$E$2:$E$415,FALSE))</f>
        <v/>
      </c>
      <c r="V315" s="218" t="str">
        <f t="array" ref="V315">INDEX('Ortala-KabKota'!V$2:V$415,MATCH($D315,'Ortala-KabKota'!$E$2:$E$415,FALSE))</f>
        <v/>
      </c>
      <c r="W315" s="218" t="str">
        <f t="array" ref="W315">INDEX('Ortala-KabKota'!W$2:W$415,MATCH($D315,'Ortala-KabKota'!$E$2:$E$415,FALSE))</f>
        <v/>
      </c>
      <c r="X315" s="218" t="str">
        <f t="array" ref="X315">INDEX('Ortala-KabKota'!X$2:X$415,MATCH($D315,'Ortala-KabKota'!$E$2:$E$415,FALSE))</f>
        <v/>
      </c>
      <c r="Y315" s="218" t="str">
        <f t="array" ref="Y315">INDEX('Ortala-KabKota'!Y$2:Y$415,MATCH($D315,'Ortala-KabKota'!$E$2:$E$415,FALSE))</f>
        <v/>
      </c>
      <c r="Z315" s="218" t="str">
        <f t="array" ref="Z315">INDEX('Ortala-KabKota'!Z$2:Z$415,MATCH($D315,'Ortala-KabKota'!$E$2:$E$415,FALSE))</f>
        <v/>
      </c>
      <c r="AA315" s="218" t="str">
        <f t="array" ref="AA315">INDEX('Ortala-KabKota'!AA$2:AA$415,MATCH($D315,'Ortala-KabKota'!$E$2:$E$415,FALSE))</f>
        <v/>
      </c>
      <c r="AB315" s="218" t="str">
        <f t="array" ref="AB315">INDEX('Ortala-KabKota'!AB$2:AB$415,MATCH($D315,'Ortala-KabKota'!$E$2:$E$415,FALSE))</f>
        <v/>
      </c>
      <c r="AC315" s="218" t="str">
        <f t="array" ref="AC315">INDEX('Ortala-KabKota'!AC$2:AC$415,MATCH($D315,'Ortala-KabKota'!$E$2:$E$415,FALSE))</f>
        <v/>
      </c>
      <c r="AD315" s="218" t="str">
        <f t="array" ref="AD315">INDEX('Ortala-KabKota'!AD$2:AD$415,MATCH($D315,'Ortala-KabKota'!$E$2:$E$415,FALSE))</f>
        <v/>
      </c>
      <c r="AE315" s="218" t="str">
        <f t="array" ref="AE315">INDEX('Ortala-KabKota'!AE$2:AE$415,MATCH($D315,'Ortala-KabKota'!$E$2:$E$415,FALSE))</f>
        <v/>
      </c>
      <c r="AF315" s="218" t="str">
        <f t="array" ref="AF315">INDEX('Ortala-KabKota'!AF$2:AF$415,MATCH($D315,'Ortala-KabKota'!$E$2:$E$415,FALSE))</f>
        <v/>
      </c>
      <c r="AG315" s="218" t="str">
        <f t="array" ref="AG315">INDEX('Ortala-KabKota'!AG$2:AG$415,MATCH($D315,'Ortala-KabKota'!$E$2:$E$415,FALSE))</f>
        <v/>
      </c>
      <c r="AH315" s="218" t="str">
        <f t="array" ref="AH315">INDEX('Ortala-KabKota'!AH$2:AH$415,MATCH($D315,'Ortala-KabKota'!$E$2:$E$415,FALSE))</f>
        <v/>
      </c>
      <c r="AI315" s="218" t="str">
        <f t="array" ref="AI315">INDEX('Ortala-KabKota'!AI$2:AI$415,MATCH($D315,'Ortala-KabKota'!$E$2:$E$415,FALSE))</f>
        <v/>
      </c>
      <c r="AJ315" s="218" t="str">
        <f t="array" ref="AJ315">INDEX('Ortala-KabKota'!AJ$2:AJ$415,MATCH($D315,'Ortala-KabKota'!$E$2:$E$415,FALSE))</f>
        <v/>
      </c>
      <c r="AK315" s="218" t="str">
        <f t="array" ref="AK315">INDEX('Ortala-KabKota'!AK$2:AK$415,MATCH($D315,'Ortala-KabKota'!$E$2:$E$415,FALSE))</f>
        <v/>
      </c>
      <c r="AL315" s="218" t="str">
        <f t="array" ref="AL315">INDEX('Ortala-KabKota'!AL$2:AL$415,MATCH($D315,'Ortala-KabKota'!$E$2:$E$415,FALSE))</f>
        <v/>
      </c>
      <c r="AM315" s="218" t="str">
        <f t="array" ref="AM315">INDEX('Ortala-KabKota'!AM$2:AM$415,MATCH($D315,'Ortala-KabKota'!$E$2:$E$415,FALSE))</f>
        <v/>
      </c>
      <c r="AN315" s="218" t="str">
        <f t="array" ref="AN315">INDEX('Ortala-KabKota'!AN$2:AN$415,MATCH($D315,'Ortala-KabKota'!$E$2:$E$415,FALSE))</f>
        <v/>
      </c>
      <c r="AO315" s="218" t="str">
        <f t="array" ref="AO315">INDEX('Ortala-KabKota'!AO$2:AO$415,MATCH($D315,'Ortala-KabKota'!$E$2:$E$415,FALSE))</f>
        <v/>
      </c>
      <c r="AP315" s="218" t="str">
        <f t="array" ref="AP315">INDEX('Ortala-KabKota'!AP$2:AP$415,MATCH($D315,'Ortala-KabKota'!$E$2:$E$415,FALSE))</f>
        <v/>
      </c>
      <c r="AQ315" s="218" t="str">
        <f t="array" ref="AQ315">INDEX('Ortala-KabKota'!AQ$2:AQ$415,MATCH($D315,'Ortala-KabKota'!$E$2:$E$415,FALSE))</f>
        <v/>
      </c>
      <c r="AR315" s="218" t="str">
        <f t="array" ref="AR315">INDEX('Ortala-KabKota'!AR$2:AR$415,MATCH($D315,'Ortala-KabKota'!$E$2:$E$415,FALSE))</f>
        <v/>
      </c>
      <c r="AS315" s="218" t="str">
        <f t="array" ref="AS315">INDEX('Ortala-KabKota'!AS$2:AS$415,MATCH($D315,'Ortala-KabKota'!$E$2:$E$415,FALSE))</f>
        <v/>
      </c>
      <c r="AT315" s="218" t="str">
        <f t="array" ref="AT315">INDEX('Ortala-KabKota'!AT$2:AT$415,MATCH($D315,'Ortala-KabKota'!$E$2:$E$415,FALSE))</f>
        <v/>
      </c>
      <c r="AU315" s="218" t="str">
        <f t="array" ref="AU315">INDEX('UPTD PPA KabKota'!D$5:D$513,MATCH($D315,'UPTD PPA KabKota'!$C$5:$C$513,FALSE))</f>
        <v>Sesdiyola Kefi, S.H.</v>
      </c>
      <c r="AV315" s="218" t="str">
        <f t="array" ref="AV315">INDEX('UPTD PPA KabKota'!E$5:E$513,MATCH($D315,'UPTD PPA KabKota'!$C$5:$C$513,FALSE))</f>
        <v>Jalan Bougenville</v>
      </c>
      <c r="AW315" s="218" t="str">
        <f t="array" ref="AW315">INDEX('UPTD PPA KabKota'!F$5:F$513,MATCH($D315,'UPTD PPA KabKota'!$C$5:$C$513,FALSE))</f>
        <v>082144846773</v>
      </c>
      <c r="AX315" s="218" t="str">
        <f t="array" ref="AX315">INDEX('UPTD PPA KabKota'!G$5:G$513,MATCH($D315,'UPTD PPA KabKota'!$C$5:$C$513,FALSE))</f>
        <v>082144846773</v>
      </c>
      <c r="AY315" s="218" t="str">
        <f t="array" ref="AY315">INDEX('UPTD PPA KabKota'!H$5:H$513,MATCH($D315,'UPTD PPA KabKota'!$C$5:$C$513,FALSE))</f>
        <v>UPTD PPA</v>
      </c>
      <c r="AZ315" s="218" t="str">
        <f t="array" ref="AZ315">INDEX('UPTD PPA KabKota'!I$5:I$513,MATCH($D315,'UPTD PPA KabKota'!$C$5:$C$513,FALSE))</f>
        <v>Peraturan Bupati Timor Tengah Selatan Nomor 40 Tahun 2022</v>
      </c>
      <c r="BA315" s="218">
        <f t="array" ref="BA315">INDEX('UPTD PPA KabKota'!J$5:J$513,MATCH($D315,'UPTD PPA KabKota'!$C$5:$C$513,FALSE))</f>
        <v>2022</v>
      </c>
      <c r="BB315" s="218" t="str">
        <f t="array" ref="BB315">INDEX('UPTD PPA KabKota'!K$5:K$513,MATCH($D315,'UPTD PPA KabKota'!$C$5:$C$513,FALSE))</f>
        <v>A</v>
      </c>
      <c r="BC315" s="218" t="str">
        <f t="array" ref="BC315">INDEX('UPTD PPA KabKota'!L$5:L$513,MATCH($D315,'UPTD PPA KabKota'!$C$5:$C$513,FALSE))</f>
        <v>082144846773</v>
      </c>
      <c r="BD315" s="316" t="str">
        <f t="array" ref="BD315">INDEX('UPTD PPA KabKota'!M$5:M$513,MATCH($D315,'UPTD PPA KabKota'!$C$5:$C$513,FALSE))</f>
        <v>dinasp3a@ttskab.go.id</v>
      </c>
      <c r="BE315" s="218" t="str">
        <f t="array" ref="BE315">INDEX('UPTD PPA KabKota'!N$5:N$513,MATCH($D315,'UPTD PPA KabKota'!$C$5:$C$513,FALSE))</f>
        <v>Kepala UPTD, Kasubag TU dan Kelompok jabatan fungsional dan Pelaksana</v>
      </c>
      <c r="BF315" s="218" t="str">
        <f t="array" ref="BF315">INDEX('UPTD PPA KabKota'!O$5:O$513,MATCH($D315,'UPTD PPA KabKota'!$C$5:$C$513,FALSE))</f>
        <v>MANDIRI</v>
      </c>
      <c r="BG315" s="218" t="str">
        <f t="array" ref="BG315">INDEX('UPTD PPA KabKota'!P$5:P$513,MATCH($D315,'UPTD PPA KabKota'!$C$5:$C$513,FALSE))</f>
        <v>MILIK SENDIRI</v>
      </c>
      <c r="BH315" s="218" t="str">
        <f t="array" ref="BH315">INDEX('UPTD PPA KabKota'!Q$5:Q$513,MATCH($D315,'UPTD PPA KabKota'!$C$5:$C$513,FALSE))</f>
        <v>Pemerintah Daerah</v>
      </c>
      <c r="BI315" s="218" t="str">
        <f t="array" ref="BI315">INDEX('UPTD PPA KabKota'!R$5:R$513,MATCH($D315,'UPTD PPA KabKota'!$C$5:$C$513,FALSE))</f>
        <v>Ada</v>
      </c>
      <c r="BJ315" s="218" t="str">
        <f t="array" ref="BJ315">INDEX('UPTD PPA KabKota'!S$5:S$513,MATCH($D315,'UPTD PPA KabKota'!$C$5:$C$513,FALSE))</f>
        <v>Ada</v>
      </c>
      <c r="BK315" s="218" t="str">
        <f t="array" ref="BK315">INDEX('UPTD PPA KabKota'!T$5:T$513,MATCH($D315,'UPTD PPA KabKota'!$C$5:$C$513,FALSE))</f>
        <v>Tidak Ada</v>
      </c>
      <c r="BL315" s="218" t="str">
        <f t="array" ref="BL315">INDEX('UPTD PPA KabKota'!U$5:U$513,MATCH($D315,'UPTD PPA KabKota'!$C$5:$C$513,FALSE))</f>
        <v>Tidak Ada</v>
      </c>
      <c r="BM315" s="218" t="str">
        <f t="array" ref="BM315">INDEX('UPTD PPA KabKota'!V$5:V$513,MATCH($D315,'UPTD PPA KabKota'!$C$5:$C$513,FALSE))</f>
        <v>Ada</v>
      </c>
      <c r="BN315" s="218" t="str">
        <f t="array" ref="BN315">INDEX('UPTD PPA KabKota'!W$5:W$513,MATCH($D315,'UPTD PPA KabKota'!$C$5:$C$513,FALSE))</f>
        <v>Ada</v>
      </c>
      <c r="BO315" s="218" t="str">
        <f t="array" ref="BO315">INDEX('UPTD PPA KabKota'!X$5:X$513,MATCH($D315,'UPTD PPA KabKota'!$C$5:$C$513,FALSE))</f>
        <v>Ada</v>
      </c>
      <c r="BP315" s="218" t="str">
        <f t="array" ref="BP315">INDEX('UPTD PPA KabKota'!Y$5:Y$513,MATCH($D315,'UPTD PPA KabKota'!$C$5:$C$513,FALSE))</f>
        <v>Tidak Ada</v>
      </c>
      <c r="BQ315" s="218" t="str">
        <f t="array" ref="BQ315">INDEX('UPTD PPA KabKota'!Z$5:Z$513,MATCH($D315,'UPTD PPA KabKota'!$C$5:$C$513,FALSE))</f>
        <v>Ada</v>
      </c>
      <c r="BR315" s="218" t="str">
        <f t="array" ref="BR315">INDEX('UPTD PPA KabKota'!AA$5:AA$513,MATCH($D315,'UPTD PPA KabKota'!$C$5:$C$513,FALSE))</f>
        <v>Tidak ada</v>
      </c>
      <c r="BS315" s="218" t="str">
        <f t="array" ref="BS315">INDEX('UPTD PPA KabKota'!AB$5:AB$513,MATCH($D315,'UPTD PPA KabKota'!$C$5:$C$513,FALSE))</f>
        <v>Tidak ada</v>
      </c>
      <c r="BT315" s="218" t="str">
        <f t="array" ref="BT315">INDEX('UPTD PPA KabKota'!AC$5:AC$513,MATCH($D315,'UPTD PPA KabKota'!$C$5:$C$513,FALSE))</f>
        <v>Sudah</v>
      </c>
      <c r="BU315" s="218" t="str">
        <f t="array" ref="BU315">INDEX('UPTD PPA KabKota'!AD$5:AD$513,MATCH($D315,'UPTD PPA KabKota'!$C$5:$C$513,FALSE))</f>
        <v>Sudah</v>
      </c>
      <c r="BV315" s="218" t="str">
        <f t="array" ref="BV315">INDEX('UPTD PPA KabKota'!AE$5:AE$513,MATCH($D315,'UPTD PPA KabKota'!$C$5:$C$513,FALSE))</f>
        <v>sudah</v>
      </c>
      <c r="BW315" s="218" t="str">
        <f t="array" ref="BW315">INDEX('UPTD PPA KabKota'!AF$5:AF$513,MATCH($D315,'UPTD PPA KabKota'!$C$5:$C$513,FALSE))</f>
        <v>sudah</v>
      </c>
      <c r="BX315" s="218" t="str">
        <f t="array" ref="BX315">INDEX('UPTD PPA KabKota'!AG$5:AG$513,MATCH($D315,'UPTD PPA KabKota'!$C$5:$C$513,FALSE))</f>
        <v>sudah</v>
      </c>
      <c r="BY315" s="218" t="str">
        <f t="array" ref="BY315">INDEX('UPTD PPA KabKota'!AH$5:AH$513,MATCH($D315,'UPTD PPA KabKota'!$C$5:$C$513,FALSE))</f>
        <v>Sudah</v>
      </c>
      <c r="BZ315" s="218" t="str">
        <f t="array" ref="BZ315">INDEX('UPTD PPA KabKota'!AI$5:AI$513,MATCH($D315,'UPTD PPA KabKota'!$C$5:$C$513,FALSE))</f>
        <v>Sudah</v>
      </c>
      <c r="CA315" s="218" t="str">
        <f t="array" ref="CA315">INDEX('UPTD PPA KabKota'!AJ$5:AJ$513,MATCH($D315,'UPTD PPA KabKota'!$C$5:$C$513,FALSE))</f>
        <v>Sudah</v>
      </c>
      <c r="CB315" s="218" t="str">
        <f t="array" ref="CB315">INDEX('UPTD PPA KabKota'!AK$5:AK$513,MATCH($D315,'UPTD PPA KabKota'!$C$5:$C$513,FALSE))</f>
        <v>sudah</v>
      </c>
      <c r="CC315" s="218" t="str">
        <f t="array" ref="CC315">INDEX('UPTD PPA KabKota'!AL$5:AL$513,MATCH($D315,'UPTD PPA KabKota'!$C$5:$C$513,FALSE))</f>
        <v>sudah</v>
      </c>
      <c r="CD315" s="218" t="str">
        <f t="array" ref="CD315">INDEX('UPTD PPA KabKota'!AM$5:AM$513,MATCH($D315,'UPTD PPA KabKota'!$C$5:$C$513,FALSE))</f>
        <v>Belum</v>
      </c>
      <c r="CE315" s="218" t="str">
        <f t="array" ref="CE315">INDEX('UPTD PPA KabKota'!AN$5:AN$513,MATCH($D315,'UPTD PPA KabKota'!$C$5:$C$513,FALSE))</f>
        <v>pengaduan dari masyarakat, penjangkuan korban, pengelolaan Kasus, Jika korban memerlukan pengamanan maka akan diberikan penampungan sementara di rumah aman</v>
      </c>
      <c r="CF315" s="218">
        <f t="array" ref="CF315">INDEX('UPTD PPA KabKota'!AO$5:AO$513,MATCH($D315,'UPTD PPA KabKota'!$C$5:$C$513,FALSE))</f>
        <v>90</v>
      </c>
      <c r="CG315" s="218" t="str">
        <f t="array" ref="CG315">INDEX('UPTD PPA KabKota'!AP$5:AP$513,MATCH($D315,'UPTD PPA KabKota'!$C$5:$C$513,FALSE))</f>
        <v>Kekerasan Terhadap Anak</v>
      </c>
      <c r="CH315" s="218" t="str">
        <f t="array" ref="CH315">INDEX('UPTD PPA KabKota'!AQ$5:AQ$513,MATCH($D315,'UPTD PPA KabKota'!$C$5:$C$513,FALSE))</f>
        <v/>
      </c>
      <c r="CI315" s="218" t="str">
        <f t="array" ref="CI315">INDEX('UPTD PPA KabKota'!AR$5:AR$513,MATCH($D315,'UPTD PPA KabKota'!$C$5:$C$513,FALSE))</f>
        <v/>
      </c>
      <c r="CJ315" s="218" t="str">
        <f t="array" ref="CJ315">INDEX('UPTD PPA KabKota'!AS$5:AS$513,MATCH($D315,'UPTD PPA KabKota'!$C$5:$C$513,FALSE))</f>
        <v/>
      </c>
      <c r="CK315" s="218" t="str">
        <f t="array" ref="CK315">INDEX('UPTD PPA KabKota'!AT$5:AT$513,MATCH($D315,'UPTD PPA KabKota'!$C$5:$C$513,FALSE))</f>
        <v/>
      </c>
      <c r="CL315" s="218" t="str">
        <f t="array" ref="CL315">INDEX('UPTD PPA KabKota'!AU$5:AU$513,MATCH($D315,'UPTD PPA KabKota'!$C$5:$C$513,FALSE))</f>
        <v/>
      </c>
      <c r="CM315" s="218" t="str">
        <f t="array" ref="CM315">INDEX('UPTD PPA KabKota'!AV$5:AV$513,MATCH($D315,'UPTD PPA KabKota'!$C$5:$C$513,FALSE))</f>
        <v/>
      </c>
      <c r="CN315" s="218" t="str">
        <f t="array" ref="CN315">INDEX('UPTD PPA KabKota'!AW$5:AW$513,MATCH($D315,'UPTD PPA KabKota'!$C$5:$C$513,FALSE))</f>
        <v>v</v>
      </c>
      <c r="CO315" s="218" t="str">
        <f t="array" ref="CO315">INDEX('UPTD PPA KabKota'!AX$5:AX$513,MATCH($D315,'UPTD PPA KabKota'!$C$5:$C$513,FALSE))</f>
        <v/>
      </c>
      <c r="CP315" s="218" t="str">
        <f t="array" ref="CP315">INDEX('UPTD PPA KabKota'!AY$5:AY$513,MATCH($D315,'UPTD PPA KabKota'!$C$5:$C$513,FALSE))</f>
        <v/>
      </c>
      <c r="CQ315" s="209" t="str">
        <f>IFERROR(__xludf.DUMMYFUNCTION("IF(ISBLANK($K315),"""",IF(REGEXMATCH($K315,""Peraturan""),""Ada"",IF(REGEXMATCH($K315,""Rekomendasi""),""Tidak Ada"", $K315)))
"),"Ada")</f>
        <v>Ada</v>
      </c>
      <c r="CR315" s="209" t="str">
        <f t="array" ref="CR315">index('UPTD PPA KabKota'!$BI$5:$BI$513,match($D315,'UPTD PPA KabKota'!$C$5:$C$513,false))</f>
        <v>Ada</v>
      </c>
      <c r="CS315" s="314" t="str">
        <f t="shared" si="52"/>
        <v>Ada</v>
      </c>
    </row>
    <row r="316">
      <c r="A316" s="334">
        <v>310.0</v>
      </c>
      <c r="B316" s="334">
        <v>5.0</v>
      </c>
      <c r="C316" s="311" t="s">
        <v>4775</v>
      </c>
      <c r="D316" s="312" t="s">
        <v>3043</v>
      </c>
      <c r="E316" s="313"/>
      <c r="F316" s="218" t="str">
        <f t="array" ref="F316">INDEX('Ortala-KabKota'!F$2:F$415,MATCH($D316,'Ortala-KabKota'!$E$2:$E$415,FALSE))</f>
        <v>#N/A</v>
      </c>
      <c r="G316" s="218" t="str">
        <f t="array" ref="G316">INDEX('Ortala-KabKota'!G$2:G$415,MATCH($D316,'Ortala-KabKota'!$E$2:$E$415,FALSE))</f>
        <v>#N/A</v>
      </c>
      <c r="H316" s="218" t="str">
        <f t="array" ref="H316">INDEX('Ortala-KabKota'!H$2:H$415,MATCH($D316,'Ortala-KabKota'!$E$2:$E$415,FALSE))</f>
        <v>#N/A</v>
      </c>
      <c r="I316" s="218" t="str">
        <f t="array" ref="I316">INDEX('Ortala-KabKota'!I$2:I$415,MATCH($D316,'Ortala-KabKota'!$E$2:$E$415,FALSE))</f>
        <v>#N/A</v>
      </c>
      <c r="J316" s="218" t="str">
        <f t="array" ref="J316">INDEX('Ortala-KabKota'!J$2:J$415,MATCH($D316,'Ortala-KabKota'!$E$2:$E$415,FALSE))</f>
        <v>#N/A</v>
      </c>
      <c r="K316" s="218" t="str">
        <f t="array" ref="K316">INDEX('Ortala-KabKota'!K$2:K$415,MATCH($D316,'Ortala-KabKota'!$E$2:$E$415,FALSE))</f>
        <v>#N/A</v>
      </c>
      <c r="L316" s="218" t="str">
        <f t="array" ref="L316">INDEX('Ortala-KabKota'!L$2:L$415,MATCH($D316,'Ortala-KabKota'!$E$2:$E$415,FALSE))</f>
        <v>#N/A</v>
      </c>
      <c r="M316" s="218" t="str">
        <f t="array" ref="M316">INDEX('Ortala-KabKota'!M$2:M$415,MATCH($D316,'Ortala-KabKota'!$E$2:$E$415,FALSE))</f>
        <v>#N/A</v>
      </c>
      <c r="N316" s="218" t="str">
        <f t="array" ref="N316">INDEX('Ortala-KabKota'!N$2:N$415,MATCH($D316,'Ortala-KabKota'!$E$2:$E$415,FALSE))</f>
        <v>#N/A</v>
      </c>
      <c r="O316" s="218" t="str">
        <f t="array" ref="O316">INDEX('Ortala-KabKota'!O$2:O$415,MATCH($D316,'Ortala-KabKota'!$E$2:$E$415,FALSE))</f>
        <v>#N/A</v>
      </c>
      <c r="P316" s="218" t="str">
        <f t="array" ref="P316">INDEX('Ortala-KabKota'!P$2:P$415,MATCH($D316,'Ortala-KabKota'!$E$2:$E$415,FALSE))</f>
        <v>#N/A</v>
      </c>
      <c r="Q316" s="218" t="str">
        <f t="array" ref="Q316">INDEX('Ortala-KabKota'!Q$2:Q$415,MATCH($D316,'Ortala-KabKota'!$E$2:$E$415,FALSE))</f>
        <v>#N/A</v>
      </c>
      <c r="R316" s="218" t="str">
        <f t="array" ref="R316">INDEX('Ortala-KabKota'!R$2:R$415,MATCH($D316,'Ortala-KabKota'!$E$2:$E$415,FALSE))</f>
        <v>#N/A</v>
      </c>
      <c r="S316" s="218" t="str">
        <f t="array" ref="S316">INDEX('Ortala-KabKota'!S$2:S$415,MATCH($D316,'Ortala-KabKota'!$E$2:$E$415,FALSE))</f>
        <v>#N/A</v>
      </c>
      <c r="T316" s="218" t="str">
        <f t="array" ref="T316">INDEX('Ortala-KabKota'!T$2:T$415,MATCH($D316,'Ortala-KabKota'!$E$2:$E$415,FALSE))</f>
        <v>#N/A</v>
      </c>
      <c r="U316" s="218" t="str">
        <f t="array" ref="U316">INDEX('Ortala-KabKota'!U$2:U$415,MATCH($D316,'Ortala-KabKota'!$E$2:$E$415,FALSE))</f>
        <v>#N/A</v>
      </c>
      <c r="V316" s="218" t="str">
        <f t="array" ref="V316">INDEX('Ortala-KabKota'!V$2:V$415,MATCH($D316,'Ortala-KabKota'!$E$2:$E$415,FALSE))</f>
        <v>#N/A</v>
      </c>
      <c r="W316" s="218" t="str">
        <f t="array" ref="W316">INDEX('Ortala-KabKota'!W$2:W$415,MATCH($D316,'Ortala-KabKota'!$E$2:$E$415,FALSE))</f>
        <v>#N/A</v>
      </c>
      <c r="X316" s="218" t="str">
        <f t="array" ref="X316">INDEX('Ortala-KabKota'!X$2:X$415,MATCH($D316,'Ortala-KabKota'!$E$2:$E$415,FALSE))</f>
        <v>#N/A</v>
      </c>
      <c r="Y316" s="218" t="str">
        <f t="array" ref="Y316">INDEX('Ortala-KabKota'!Y$2:Y$415,MATCH($D316,'Ortala-KabKota'!$E$2:$E$415,FALSE))</f>
        <v>#N/A</v>
      </c>
      <c r="Z316" s="218" t="str">
        <f t="array" ref="Z316">INDEX('Ortala-KabKota'!Z$2:Z$415,MATCH($D316,'Ortala-KabKota'!$E$2:$E$415,FALSE))</f>
        <v>#N/A</v>
      </c>
      <c r="AA316" s="218" t="str">
        <f t="array" ref="AA316">INDEX('Ortala-KabKota'!AA$2:AA$415,MATCH($D316,'Ortala-KabKota'!$E$2:$E$415,FALSE))</f>
        <v>#N/A</v>
      </c>
      <c r="AB316" s="218" t="str">
        <f t="array" ref="AB316">INDEX('Ortala-KabKota'!AB$2:AB$415,MATCH($D316,'Ortala-KabKota'!$E$2:$E$415,FALSE))</f>
        <v>#N/A</v>
      </c>
      <c r="AC316" s="218" t="str">
        <f t="array" ref="AC316">INDEX('Ortala-KabKota'!AC$2:AC$415,MATCH($D316,'Ortala-KabKota'!$E$2:$E$415,FALSE))</f>
        <v>#N/A</v>
      </c>
      <c r="AD316" s="218" t="str">
        <f t="array" ref="AD316">INDEX('Ortala-KabKota'!AD$2:AD$415,MATCH($D316,'Ortala-KabKota'!$E$2:$E$415,FALSE))</f>
        <v>#N/A</v>
      </c>
      <c r="AE316" s="218" t="str">
        <f t="array" ref="AE316">INDEX('Ortala-KabKota'!AE$2:AE$415,MATCH($D316,'Ortala-KabKota'!$E$2:$E$415,FALSE))</f>
        <v>#N/A</v>
      </c>
      <c r="AF316" s="218" t="str">
        <f t="array" ref="AF316">INDEX('Ortala-KabKota'!AF$2:AF$415,MATCH($D316,'Ortala-KabKota'!$E$2:$E$415,FALSE))</f>
        <v>#N/A</v>
      </c>
      <c r="AG316" s="218" t="str">
        <f t="array" ref="AG316">INDEX('Ortala-KabKota'!AG$2:AG$415,MATCH($D316,'Ortala-KabKota'!$E$2:$E$415,FALSE))</f>
        <v>#N/A</v>
      </c>
      <c r="AH316" s="218" t="str">
        <f t="array" ref="AH316">INDEX('Ortala-KabKota'!AH$2:AH$415,MATCH($D316,'Ortala-KabKota'!$E$2:$E$415,FALSE))</f>
        <v>#N/A</v>
      </c>
      <c r="AI316" s="218" t="str">
        <f t="array" ref="AI316">INDEX('Ortala-KabKota'!AI$2:AI$415,MATCH($D316,'Ortala-KabKota'!$E$2:$E$415,FALSE))</f>
        <v>#N/A</v>
      </c>
      <c r="AJ316" s="218" t="str">
        <f t="array" ref="AJ316">INDEX('Ortala-KabKota'!AJ$2:AJ$415,MATCH($D316,'Ortala-KabKota'!$E$2:$E$415,FALSE))</f>
        <v>#N/A</v>
      </c>
      <c r="AK316" s="218" t="str">
        <f t="array" ref="AK316">INDEX('Ortala-KabKota'!AK$2:AK$415,MATCH($D316,'Ortala-KabKota'!$E$2:$E$415,FALSE))</f>
        <v>#N/A</v>
      </c>
      <c r="AL316" s="218" t="str">
        <f t="array" ref="AL316">INDEX('Ortala-KabKota'!AL$2:AL$415,MATCH($D316,'Ortala-KabKota'!$E$2:$E$415,FALSE))</f>
        <v>#N/A</v>
      </c>
      <c r="AM316" s="218" t="str">
        <f t="array" ref="AM316">INDEX('Ortala-KabKota'!AM$2:AM$415,MATCH($D316,'Ortala-KabKota'!$E$2:$E$415,FALSE))</f>
        <v>#N/A</v>
      </c>
      <c r="AN316" s="218" t="str">
        <f t="array" ref="AN316">INDEX('Ortala-KabKota'!AN$2:AN$415,MATCH($D316,'Ortala-KabKota'!$E$2:$E$415,FALSE))</f>
        <v>#N/A</v>
      </c>
      <c r="AO316" s="218" t="str">
        <f t="array" ref="AO316">INDEX('Ortala-KabKota'!AO$2:AO$415,MATCH($D316,'Ortala-KabKota'!$E$2:$E$415,FALSE))</f>
        <v>#N/A</v>
      </c>
      <c r="AP316" s="218" t="str">
        <f t="array" ref="AP316">INDEX('Ortala-KabKota'!AP$2:AP$415,MATCH($D316,'Ortala-KabKota'!$E$2:$E$415,FALSE))</f>
        <v>#N/A</v>
      </c>
      <c r="AQ316" s="218" t="str">
        <f t="array" ref="AQ316">INDEX('Ortala-KabKota'!AQ$2:AQ$415,MATCH($D316,'Ortala-KabKota'!$E$2:$E$415,FALSE))</f>
        <v>#N/A</v>
      </c>
      <c r="AR316" s="218" t="str">
        <f t="array" ref="AR316">INDEX('Ortala-KabKota'!AR$2:AR$415,MATCH($D316,'Ortala-KabKota'!$E$2:$E$415,FALSE))</f>
        <v>#N/A</v>
      </c>
      <c r="AS316" s="218" t="str">
        <f t="array" ref="AS316">INDEX('Ortala-KabKota'!AS$2:AS$415,MATCH($D316,'Ortala-KabKota'!$E$2:$E$415,FALSE))</f>
        <v>#N/A</v>
      </c>
      <c r="AT316" s="218" t="str">
        <f t="array" ref="AT316">INDEX('Ortala-KabKota'!AT$2:AT$415,MATCH($D316,'Ortala-KabKota'!$E$2:$E$415,FALSE))</f>
        <v>#N/A</v>
      </c>
      <c r="AU316" s="218" t="str">
        <f t="array" ref="AU316">INDEX('UPTD PPA KabKota'!D$5:D$513,MATCH($D316,'UPTD PPA KabKota'!$C$5:$C$513,FALSE))</f>
        <v>Belum ada</v>
      </c>
      <c r="AV316" s="218" t="str">
        <f t="array" ref="AV316">INDEX('UPTD PPA KabKota'!E$5:E$513,MATCH($D316,'UPTD PPA KabKota'!$C$5:$C$513,FALSE))</f>
        <v>Belum ada</v>
      </c>
      <c r="AW316" s="218" t="str">
        <f t="array" ref="AW316">INDEX('UPTD PPA KabKota'!F$5:F$513,MATCH($D316,'UPTD PPA KabKota'!$C$5:$C$513,FALSE))</f>
        <v>Belum ada</v>
      </c>
      <c r="AX316" s="218" t="str">
        <f t="array" ref="AX316">INDEX('UPTD PPA KabKota'!G$5:G$513,MATCH($D316,'UPTD PPA KabKota'!$C$5:$C$513,FALSE))</f>
        <v>Belum ada</v>
      </c>
      <c r="AY316" s="218" t="str">
        <f t="array" ref="AY316">INDEX('UPTD PPA KabKota'!H$5:H$513,MATCH($D316,'UPTD PPA KabKota'!$C$5:$C$513,FALSE))</f>
        <v>Belum ada</v>
      </c>
      <c r="AZ316" s="218" t="str">
        <f t="array" ref="AZ316">INDEX('UPTD PPA KabKota'!I$5:I$513,MATCH($D316,'UPTD PPA KabKota'!$C$5:$C$513,FALSE))</f>
        <v/>
      </c>
      <c r="BA316" s="218" t="str">
        <f t="array" ref="BA316">INDEX('UPTD PPA KabKota'!J$5:J$513,MATCH($D316,'UPTD PPA KabKota'!$C$5:$C$513,FALSE))</f>
        <v/>
      </c>
      <c r="BB316" s="218" t="str">
        <f t="array" ref="BB316">INDEX('UPTD PPA KabKota'!K$5:K$513,MATCH($D316,'UPTD PPA KabKota'!$C$5:$C$513,FALSE))</f>
        <v/>
      </c>
      <c r="BC316" s="218" t="str">
        <f t="array" ref="BC316">INDEX('UPTD PPA KabKota'!L$5:L$513,MATCH($D316,'UPTD PPA KabKota'!$C$5:$C$513,FALSE))</f>
        <v>Belum ada</v>
      </c>
      <c r="BD316" s="218" t="str">
        <f t="array" ref="BD316">INDEX('UPTD PPA KabKota'!M$5:M$513,MATCH($D316,'UPTD PPA KabKota'!$C$5:$C$513,FALSE))</f>
        <v>Belum ada</v>
      </c>
      <c r="BE316" s="218" t="str">
        <f t="array" ref="BE316">INDEX('UPTD PPA KabKota'!N$5:N$513,MATCH($D316,'UPTD PPA KabKota'!$C$5:$C$513,FALSE))</f>
        <v>Belum ada</v>
      </c>
      <c r="BF316" s="218" t="str">
        <f t="array" ref="BF316">INDEX('UPTD PPA KabKota'!O$5:O$513,MATCH($D316,'UPTD PPA KabKota'!$C$5:$C$513,FALSE))</f>
        <v>Belum Punya</v>
      </c>
      <c r="BG316" s="218" t="str">
        <f t="array" ref="BG316">INDEX('UPTD PPA KabKota'!P$5:P$513,MATCH($D316,'UPTD PPA KabKota'!$C$5:$C$513,FALSE))</f>
        <v>Tidak Punya</v>
      </c>
      <c r="BH316" s="218" t="str">
        <f t="array" ref="BH316">INDEX('UPTD PPA KabKota'!Q$5:Q$513,MATCH($D316,'UPTD PPA KabKota'!$C$5:$C$513,FALSE))</f>
        <v>Untuk kabupaten timor tengah utara masih dalam proses awal pembentukan UPTD, kami masih P2TP2A</v>
      </c>
      <c r="BI316" s="218" t="str">
        <f t="array" ref="BI316">INDEX('UPTD PPA KabKota'!R$5:R$513,MATCH($D316,'UPTD PPA KabKota'!$C$5:$C$513,FALSE))</f>
        <v>Tidak Ada</v>
      </c>
      <c r="BJ316" s="218" t="str">
        <f t="array" ref="BJ316">INDEX('UPTD PPA KabKota'!S$5:S$513,MATCH($D316,'UPTD PPA KabKota'!$C$5:$C$513,FALSE))</f>
        <v>Tidak Ada</v>
      </c>
      <c r="BK316" s="218" t="str">
        <f t="array" ref="BK316">INDEX('UPTD PPA KabKota'!T$5:T$513,MATCH($D316,'UPTD PPA KabKota'!$C$5:$C$513,FALSE))</f>
        <v>Tidak Ada</v>
      </c>
      <c r="BL316" s="218" t="str">
        <f t="array" ref="BL316">INDEX('UPTD PPA KabKota'!U$5:U$513,MATCH($D316,'UPTD PPA KabKota'!$C$5:$C$513,FALSE))</f>
        <v>Tidak Ada</v>
      </c>
      <c r="BM316" s="218" t="str">
        <f t="array" ref="BM316">INDEX('UPTD PPA KabKota'!V$5:V$513,MATCH($D316,'UPTD PPA KabKota'!$C$5:$C$513,FALSE))</f>
        <v>Tidak Ada</v>
      </c>
      <c r="BN316" s="218" t="str">
        <f t="array" ref="BN316">INDEX('UPTD PPA KabKota'!W$5:W$513,MATCH($D316,'UPTD PPA KabKota'!$C$5:$C$513,FALSE))</f>
        <v>Tidak Ada</v>
      </c>
      <c r="BO316" s="218" t="str">
        <f t="array" ref="BO316">INDEX('UPTD PPA KabKota'!X$5:X$513,MATCH($D316,'UPTD PPA KabKota'!$C$5:$C$513,FALSE))</f>
        <v>Tidak Ada</v>
      </c>
      <c r="BP316" s="218" t="str">
        <f t="array" ref="BP316">INDEX('UPTD PPA KabKota'!Y$5:Y$513,MATCH($D316,'UPTD PPA KabKota'!$C$5:$C$513,FALSE))</f>
        <v>Tidak Ada</v>
      </c>
      <c r="BQ316" s="218" t="str">
        <f t="array" ref="BQ316">INDEX('UPTD PPA KabKota'!Z$5:Z$513,MATCH($D316,'UPTD PPA KabKota'!$C$5:$C$513,FALSE))</f>
        <v>Tidak Ada</v>
      </c>
      <c r="BR316" s="218" t="str">
        <f t="array" ref="BR316">INDEX('UPTD PPA KabKota'!AA$5:AA$513,MATCH($D316,'UPTD PPA KabKota'!$C$5:$C$513,FALSE))</f>
        <v>Tidak Ada</v>
      </c>
      <c r="BS316" s="218" t="str">
        <f t="array" ref="BS316">INDEX('UPTD PPA KabKota'!AB$5:AB$513,MATCH($D316,'UPTD PPA KabKota'!$C$5:$C$513,FALSE))</f>
        <v>Tidak Ada</v>
      </c>
      <c r="BT316" s="218" t="str">
        <f t="array" ref="BT316">INDEX('UPTD PPA KabKota'!AC$5:AC$513,MATCH($D316,'UPTD PPA KabKota'!$C$5:$C$513,FALSE))</f>
        <v>Belum</v>
      </c>
      <c r="BU316" s="218" t="str">
        <f t="array" ref="BU316">INDEX('UPTD PPA KabKota'!AD$5:AD$513,MATCH($D316,'UPTD PPA KabKota'!$C$5:$C$513,FALSE))</f>
        <v>Belum</v>
      </c>
      <c r="BV316" s="218" t="str">
        <f t="array" ref="BV316">INDEX('UPTD PPA KabKota'!AE$5:AE$513,MATCH($D316,'UPTD PPA KabKota'!$C$5:$C$513,FALSE))</f>
        <v>Belum</v>
      </c>
      <c r="BW316" s="218" t="str">
        <f t="array" ref="BW316">INDEX('UPTD PPA KabKota'!AF$5:AF$513,MATCH($D316,'UPTD PPA KabKota'!$C$5:$C$513,FALSE))</f>
        <v>Belum</v>
      </c>
      <c r="BX316" s="218" t="str">
        <f t="array" ref="BX316">INDEX('UPTD PPA KabKota'!AG$5:AG$513,MATCH($D316,'UPTD PPA KabKota'!$C$5:$C$513,FALSE))</f>
        <v>Belum</v>
      </c>
      <c r="BY316" s="218" t="str">
        <f t="array" ref="BY316">INDEX('UPTD PPA KabKota'!AH$5:AH$513,MATCH($D316,'UPTD PPA KabKota'!$C$5:$C$513,FALSE))</f>
        <v>Belum</v>
      </c>
      <c r="BZ316" s="218" t="str">
        <f t="array" ref="BZ316">INDEX('UPTD PPA KabKota'!AI$5:AI$513,MATCH($D316,'UPTD PPA KabKota'!$C$5:$C$513,FALSE))</f>
        <v>Belum</v>
      </c>
      <c r="CA316" s="218" t="str">
        <f t="array" ref="CA316">INDEX('UPTD PPA KabKota'!AJ$5:AJ$513,MATCH($D316,'UPTD PPA KabKota'!$C$5:$C$513,FALSE))</f>
        <v>Belum</v>
      </c>
      <c r="CB316" s="218" t="str">
        <f t="array" ref="CB316">INDEX('UPTD PPA KabKota'!AK$5:AK$513,MATCH($D316,'UPTD PPA KabKota'!$C$5:$C$513,FALSE))</f>
        <v>Belum</v>
      </c>
      <c r="CC316" s="218" t="str">
        <f t="array" ref="CC316">INDEX('UPTD PPA KabKota'!AL$5:AL$513,MATCH($D316,'UPTD PPA KabKota'!$C$5:$C$513,FALSE))</f>
        <v>Belum</v>
      </c>
      <c r="CD316" s="218" t="str">
        <f t="array" ref="CD316">INDEX('UPTD PPA KabKota'!AM$5:AM$513,MATCH($D316,'UPTD PPA KabKota'!$C$5:$C$513,FALSE))</f>
        <v>Belum</v>
      </c>
      <c r="CE316" s="218" t="str">
        <f t="array" ref="CE316">INDEX('UPTD PPA KabKota'!AN$5:AN$513,MATCH($D316,'UPTD PPA KabKota'!$C$5:$C$513,FALSE))</f>
        <v>Seluruh kegiata implementasi 11 layanan   pendampingan korban mulai dari pelaporan sampai dengan pendampingan di pengadilan dilakukan oleh P2TP2A</v>
      </c>
      <c r="CF316" s="218" t="str">
        <f t="array" ref="CF316">INDEX('UPTD PPA KabKota'!AO$5:AO$513,MATCH($D316,'UPTD PPA KabKota'!$C$5:$C$513,FALSE))</f>
        <v>106 kasus</v>
      </c>
      <c r="CG316" s="218" t="str">
        <f t="array" ref="CG316">INDEX('UPTD PPA KabKota'!AP$5:AP$513,MATCH($D316,'UPTD PPA KabKota'!$C$5:$C$513,FALSE))</f>
        <v>Kekerasan terhadap perempuan (ingkar janji menikah dan PMH)</v>
      </c>
      <c r="CH316" s="218" t="str">
        <f t="array" ref="CH316">INDEX('UPTD PPA KabKota'!AQ$5:AQ$513,MATCH($D316,'UPTD PPA KabKota'!$C$5:$C$513,FALSE))</f>
        <v>Untuk UPTD masih berproses awal</v>
      </c>
      <c r="CI316" s="218" t="str">
        <f t="array" ref="CI316">INDEX('UPTD PPA KabKota'!AR$5:AR$513,MATCH($D316,'UPTD PPA KabKota'!$C$5:$C$513,FALSE))</f>
        <v/>
      </c>
      <c r="CJ316" s="218" t="str">
        <f t="array" ref="CJ316">INDEX('UPTD PPA KabKota'!AS$5:AS$513,MATCH($D316,'UPTD PPA KabKota'!$C$5:$C$513,FALSE))</f>
        <v/>
      </c>
      <c r="CK316" s="218" t="str">
        <f t="array" ref="CK316">INDEX('UPTD PPA KabKota'!AT$5:AT$513,MATCH($D316,'UPTD PPA KabKota'!$C$5:$C$513,FALSE))</f>
        <v/>
      </c>
      <c r="CL316" s="218" t="str">
        <f t="array" ref="CL316">INDEX('UPTD PPA KabKota'!AU$5:AU$513,MATCH($D316,'UPTD PPA KabKota'!$C$5:$C$513,FALSE))</f>
        <v/>
      </c>
      <c r="CM316" s="218" t="str">
        <f t="array" ref="CM316">INDEX('UPTD PPA KabKota'!AV$5:AV$513,MATCH($D316,'UPTD PPA KabKota'!$C$5:$C$513,FALSE))</f>
        <v/>
      </c>
      <c r="CN316" s="218" t="str">
        <f t="array" ref="CN316">INDEX('UPTD PPA KabKota'!AW$5:AW$513,MATCH($D316,'UPTD PPA KabKota'!$C$5:$C$513,FALSE))</f>
        <v/>
      </c>
      <c r="CO316" s="218" t="str">
        <f t="array" ref="CO316">INDEX('UPTD PPA KabKota'!AX$5:AX$513,MATCH($D316,'UPTD PPA KabKota'!$C$5:$C$513,FALSE))</f>
        <v/>
      </c>
      <c r="CP316" s="218" t="str">
        <f t="array" ref="CP316">INDEX('UPTD PPA KabKota'!AY$5:AY$513,MATCH($D316,'UPTD PPA KabKota'!$C$5:$C$513,FALSE))</f>
        <v/>
      </c>
      <c r="CQ316" s="209" t="str">
        <f>IFERROR(__xludf.DUMMYFUNCTION("IF(ISBLANK($K316),"""",IF(REGEXMATCH($K316,""Peraturan""),""Ada"",IF(REGEXMATCH($K316,""Rekomendasi""),""Tidak Ada"", $K316)))
"),"#N/A")</f>
        <v>#N/A</v>
      </c>
      <c r="CR316" s="209" t="str">
        <f t="array" ref="CR316">index('UPTD PPA KabKota'!$BI$5:$BI$513,match($D316,'UPTD PPA KabKota'!$C$5:$C$513,false))</f>
        <v>Tidak Ada</v>
      </c>
      <c r="CS316" s="314" t="str">
        <f t="shared" si="52"/>
        <v>#N/A</v>
      </c>
    </row>
    <row r="317">
      <c r="A317" s="334">
        <v>311.0</v>
      </c>
      <c r="B317" s="334">
        <v>6.0</v>
      </c>
      <c r="C317" s="311" t="s">
        <v>4775</v>
      </c>
      <c r="D317" s="312" t="s">
        <v>3072</v>
      </c>
      <c r="E317" s="315"/>
      <c r="F317" s="218" t="str">
        <f t="array" ref="F317">INDEX('Ortala-KabKota'!F$2:F$415,MATCH($D317,'Ortala-KabKota'!$E$2:$E$415,FALSE))</f>
        <v>#N/A</v>
      </c>
      <c r="G317" s="218" t="str">
        <f t="array" ref="G317">INDEX('Ortala-KabKota'!G$2:G$415,MATCH($D317,'Ortala-KabKota'!$E$2:$E$415,FALSE))</f>
        <v>#N/A</v>
      </c>
      <c r="H317" s="218" t="str">
        <f t="array" ref="H317">INDEX('Ortala-KabKota'!H$2:H$415,MATCH($D317,'Ortala-KabKota'!$E$2:$E$415,FALSE))</f>
        <v>#N/A</v>
      </c>
      <c r="I317" s="218" t="str">
        <f t="array" ref="I317">INDEX('Ortala-KabKota'!I$2:I$415,MATCH($D317,'Ortala-KabKota'!$E$2:$E$415,FALSE))</f>
        <v>#N/A</v>
      </c>
      <c r="J317" s="218" t="str">
        <f t="array" ref="J317">INDEX('Ortala-KabKota'!J$2:J$415,MATCH($D317,'Ortala-KabKota'!$E$2:$E$415,FALSE))</f>
        <v>#N/A</v>
      </c>
      <c r="K317" s="218" t="str">
        <f t="array" ref="K317">INDEX('Ortala-KabKota'!K$2:K$415,MATCH($D317,'Ortala-KabKota'!$E$2:$E$415,FALSE))</f>
        <v>#N/A</v>
      </c>
      <c r="L317" s="218" t="str">
        <f t="array" ref="L317">INDEX('Ortala-KabKota'!L$2:L$415,MATCH($D317,'Ortala-KabKota'!$E$2:$E$415,FALSE))</f>
        <v>#N/A</v>
      </c>
      <c r="M317" s="218" t="str">
        <f t="array" ref="M317">INDEX('Ortala-KabKota'!M$2:M$415,MATCH($D317,'Ortala-KabKota'!$E$2:$E$415,FALSE))</f>
        <v>#N/A</v>
      </c>
      <c r="N317" s="218" t="str">
        <f t="array" ref="N317">INDEX('Ortala-KabKota'!N$2:N$415,MATCH($D317,'Ortala-KabKota'!$E$2:$E$415,FALSE))</f>
        <v>#N/A</v>
      </c>
      <c r="O317" s="218" t="str">
        <f t="array" ref="O317">INDEX('Ortala-KabKota'!O$2:O$415,MATCH($D317,'Ortala-KabKota'!$E$2:$E$415,FALSE))</f>
        <v>#N/A</v>
      </c>
      <c r="P317" s="218" t="str">
        <f t="array" ref="P317">INDEX('Ortala-KabKota'!P$2:P$415,MATCH($D317,'Ortala-KabKota'!$E$2:$E$415,FALSE))</f>
        <v>#N/A</v>
      </c>
      <c r="Q317" s="218" t="str">
        <f t="array" ref="Q317">INDEX('Ortala-KabKota'!Q$2:Q$415,MATCH($D317,'Ortala-KabKota'!$E$2:$E$415,FALSE))</f>
        <v>#N/A</v>
      </c>
      <c r="R317" s="218" t="str">
        <f t="array" ref="R317">INDEX('Ortala-KabKota'!R$2:R$415,MATCH($D317,'Ortala-KabKota'!$E$2:$E$415,FALSE))</f>
        <v>#N/A</v>
      </c>
      <c r="S317" s="218" t="str">
        <f t="array" ref="S317">INDEX('Ortala-KabKota'!S$2:S$415,MATCH($D317,'Ortala-KabKota'!$E$2:$E$415,FALSE))</f>
        <v>#N/A</v>
      </c>
      <c r="T317" s="218" t="str">
        <f t="array" ref="T317">INDEX('Ortala-KabKota'!T$2:T$415,MATCH($D317,'Ortala-KabKota'!$E$2:$E$415,FALSE))</f>
        <v>#N/A</v>
      </c>
      <c r="U317" s="218" t="str">
        <f t="array" ref="U317">INDEX('Ortala-KabKota'!U$2:U$415,MATCH($D317,'Ortala-KabKota'!$E$2:$E$415,FALSE))</f>
        <v>#N/A</v>
      </c>
      <c r="V317" s="218" t="str">
        <f t="array" ref="V317">INDEX('Ortala-KabKota'!V$2:V$415,MATCH($D317,'Ortala-KabKota'!$E$2:$E$415,FALSE))</f>
        <v>#N/A</v>
      </c>
      <c r="W317" s="218" t="str">
        <f t="array" ref="W317">INDEX('Ortala-KabKota'!W$2:W$415,MATCH($D317,'Ortala-KabKota'!$E$2:$E$415,FALSE))</f>
        <v>#N/A</v>
      </c>
      <c r="X317" s="218" t="str">
        <f t="array" ref="X317">INDEX('Ortala-KabKota'!X$2:X$415,MATCH($D317,'Ortala-KabKota'!$E$2:$E$415,FALSE))</f>
        <v>#N/A</v>
      </c>
      <c r="Y317" s="218" t="str">
        <f t="array" ref="Y317">INDEX('Ortala-KabKota'!Y$2:Y$415,MATCH($D317,'Ortala-KabKota'!$E$2:$E$415,FALSE))</f>
        <v>#N/A</v>
      </c>
      <c r="Z317" s="218" t="str">
        <f t="array" ref="Z317">INDEX('Ortala-KabKota'!Z$2:Z$415,MATCH($D317,'Ortala-KabKota'!$E$2:$E$415,FALSE))</f>
        <v>#N/A</v>
      </c>
      <c r="AA317" s="218" t="str">
        <f t="array" ref="AA317">INDEX('Ortala-KabKota'!AA$2:AA$415,MATCH($D317,'Ortala-KabKota'!$E$2:$E$415,FALSE))</f>
        <v>#N/A</v>
      </c>
      <c r="AB317" s="218" t="str">
        <f t="array" ref="AB317">INDEX('Ortala-KabKota'!AB$2:AB$415,MATCH($D317,'Ortala-KabKota'!$E$2:$E$415,FALSE))</f>
        <v>#N/A</v>
      </c>
      <c r="AC317" s="218" t="str">
        <f t="array" ref="AC317">INDEX('Ortala-KabKota'!AC$2:AC$415,MATCH($D317,'Ortala-KabKota'!$E$2:$E$415,FALSE))</f>
        <v>#N/A</v>
      </c>
      <c r="AD317" s="218" t="str">
        <f t="array" ref="AD317">INDEX('Ortala-KabKota'!AD$2:AD$415,MATCH($D317,'Ortala-KabKota'!$E$2:$E$415,FALSE))</f>
        <v>#N/A</v>
      </c>
      <c r="AE317" s="218" t="str">
        <f t="array" ref="AE317">INDEX('Ortala-KabKota'!AE$2:AE$415,MATCH($D317,'Ortala-KabKota'!$E$2:$E$415,FALSE))</f>
        <v>#N/A</v>
      </c>
      <c r="AF317" s="218" t="str">
        <f t="array" ref="AF317">INDEX('Ortala-KabKota'!AF$2:AF$415,MATCH($D317,'Ortala-KabKota'!$E$2:$E$415,FALSE))</f>
        <v>#N/A</v>
      </c>
      <c r="AG317" s="218" t="str">
        <f t="array" ref="AG317">INDEX('Ortala-KabKota'!AG$2:AG$415,MATCH($D317,'Ortala-KabKota'!$E$2:$E$415,FALSE))</f>
        <v>#N/A</v>
      </c>
      <c r="AH317" s="218" t="str">
        <f t="array" ref="AH317">INDEX('Ortala-KabKota'!AH$2:AH$415,MATCH($D317,'Ortala-KabKota'!$E$2:$E$415,FALSE))</f>
        <v>#N/A</v>
      </c>
      <c r="AI317" s="218" t="str">
        <f t="array" ref="AI317">INDEX('Ortala-KabKota'!AI$2:AI$415,MATCH($D317,'Ortala-KabKota'!$E$2:$E$415,FALSE))</f>
        <v>#N/A</v>
      </c>
      <c r="AJ317" s="218" t="str">
        <f t="array" ref="AJ317">INDEX('Ortala-KabKota'!AJ$2:AJ$415,MATCH($D317,'Ortala-KabKota'!$E$2:$E$415,FALSE))</f>
        <v>#N/A</v>
      </c>
      <c r="AK317" s="218" t="str">
        <f t="array" ref="AK317">INDEX('Ortala-KabKota'!AK$2:AK$415,MATCH($D317,'Ortala-KabKota'!$E$2:$E$415,FALSE))</f>
        <v>#N/A</v>
      </c>
      <c r="AL317" s="218" t="str">
        <f t="array" ref="AL317">INDEX('Ortala-KabKota'!AL$2:AL$415,MATCH($D317,'Ortala-KabKota'!$E$2:$E$415,FALSE))</f>
        <v>#N/A</v>
      </c>
      <c r="AM317" s="218" t="str">
        <f t="array" ref="AM317">INDEX('Ortala-KabKota'!AM$2:AM$415,MATCH($D317,'Ortala-KabKota'!$E$2:$E$415,FALSE))</f>
        <v>#N/A</v>
      </c>
      <c r="AN317" s="218" t="str">
        <f t="array" ref="AN317">INDEX('Ortala-KabKota'!AN$2:AN$415,MATCH($D317,'Ortala-KabKota'!$E$2:$E$415,FALSE))</f>
        <v>#N/A</v>
      </c>
      <c r="AO317" s="218" t="str">
        <f t="array" ref="AO317">INDEX('Ortala-KabKota'!AO$2:AO$415,MATCH($D317,'Ortala-KabKota'!$E$2:$E$415,FALSE))</f>
        <v>#N/A</v>
      </c>
      <c r="AP317" s="218" t="str">
        <f t="array" ref="AP317">INDEX('Ortala-KabKota'!AP$2:AP$415,MATCH($D317,'Ortala-KabKota'!$E$2:$E$415,FALSE))</f>
        <v>#N/A</v>
      </c>
      <c r="AQ317" s="218" t="str">
        <f t="array" ref="AQ317">INDEX('Ortala-KabKota'!AQ$2:AQ$415,MATCH($D317,'Ortala-KabKota'!$E$2:$E$415,FALSE))</f>
        <v>#N/A</v>
      </c>
      <c r="AR317" s="218" t="str">
        <f t="array" ref="AR317">INDEX('Ortala-KabKota'!AR$2:AR$415,MATCH($D317,'Ortala-KabKota'!$E$2:$E$415,FALSE))</f>
        <v>#N/A</v>
      </c>
      <c r="AS317" s="218" t="str">
        <f t="array" ref="AS317">INDEX('Ortala-KabKota'!AS$2:AS$415,MATCH($D317,'Ortala-KabKota'!$E$2:$E$415,FALSE))</f>
        <v>#N/A</v>
      </c>
      <c r="AT317" s="218" t="str">
        <f t="array" ref="AT317">INDEX('Ortala-KabKota'!AT$2:AT$415,MATCH($D317,'Ortala-KabKota'!$E$2:$E$415,FALSE))</f>
        <v>#N/A</v>
      </c>
      <c r="AU317" s="218" t="str">
        <f t="array" ref="AU317">INDEX('UPTD PPA KabKota'!D$5:D$513,MATCH($D317,'UPTD PPA KabKota'!$C$5:$C$513,FALSE))</f>
        <v>dr. Widiasari Widjaja</v>
      </c>
      <c r="AV317" s="218" t="str">
        <f t="array" ref="AV317">INDEX('UPTD PPA KabKota'!E$5:E$513,MATCH($D317,'UPTD PPA KabKota'!$C$5:$C$513,FALSE))</f>
        <v>Jln. Dr. G.A Siwabessy Atambua</v>
      </c>
      <c r="AW317" s="218">
        <f t="array" ref="AW317">INDEX('UPTD PPA KabKota'!F$5:F$513,MATCH($D317,'UPTD PPA KabKota'!$C$5:$C$513,FALSE))</f>
        <v>82266108310</v>
      </c>
      <c r="AX317" s="218">
        <f t="array" ref="AX317">INDEX('UPTD PPA KabKota'!G$5:G$513,MATCH($D317,'UPTD PPA KabKota'!$C$5:$C$513,FALSE))</f>
        <v>82266108310</v>
      </c>
      <c r="AY317" s="218" t="str">
        <f t="array" ref="AY317">INDEX('UPTD PPA KabKota'!H$5:H$513,MATCH($D317,'UPTD PPA KabKota'!$C$5:$C$513,FALSE))</f>
        <v/>
      </c>
      <c r="AZ317" s="218" t="str">
        <f t="array" ref="AZ317">INDEX('UPTD PPA KabKota'!I$5:I$513,MATCH($D317,'UPTD PPA KabKota'!$C$5:$C$513,FALSE))</f>
        <v/>
      </c>
      <c r="BA317" s="218" t="str">
        <f t="array" ref="BA317">INDEX('UPTD PPA KabKota'!J$5:J$513,MATCH($D317,'UPTD PPA KabKota'!$C$5:$C$513,FALSE))</f>
        <v/>
      </c>
      <c r="BB317" s="218" t="str">
        <f t="array" ref="BB317">INDEX('UPTD PPA KabKota'!K$5:K$513,MATCH($D317,'UPTD PPA KabKota'!$C$5:$C$513,FALSE))</f>
        <v/>
      </c>
      <c r="BC317" s="218">
        <f t="array" ref="BC317">INDEX('UPTD PPA KabKota'!L$5:L$513,MATCH($D317,'UPTD PPA KabKota'!$C$5:$C$513,FALSE))</f>
        <v>81319217578</v>
      </c>
      <c r="BD317" s="218" t="str">
        <f t="array" ref="BD317">INDEX('UPTD PPA KabKota'!M$5:M$513,MATCH($D317,'UPTD PPA KabKota'!$C$5:$C$513,FALSE))</f>
        <v>p3kabelu2017@gmail.com</v>
      </c>
      <c r="BE317" s="218" t="str">
        <f t="array" ref="BE317">INDEX('UPTD PPA KabKota'!N$5:N$513,MATCH($D317,'UPTD PPA KabKota'!$C$5:$C$513,FALSE))</f>
        <v>Kepala UPTD, Kasubag TU dan Kelompok jabatan fungsional</v>
      </c>
      <c r="BF317" s="218" t="str">
        <f t="array" ref="BF317">INDEX('UPTD PPA KabKota'!O$5:O$513,MATCH($D317,'UPTD PPA KabKota'!$C$5:$C$513,FALSE))</f>
        <v>MANDIRI</v>
      </c>
      <c r="BG317" s="218" t="str">
        <f t="array" ref="BG317">INDEX('UPTD PPA KabKota'!P$5:P$513,MATCH($D317,'UPTD PPA KabKota'!$C$5:$C$513,FALSE))</f>
        <v>MILIK SENDIRI</v>
      </c>
      <c r="BH317" s="218" t="str">
        <f t="array" ref="BH317">INDEX('UPTD PPA KabKota'!Q$5:Q$513,MATCH($D317,'UPTD PPA KabKota'!$C$5:$C$513,FALSE))</f>
        <v>Pemerintah Daerah</v>
      </c>
      <c r="BI317" s="218" t="str">
        <f t="array" ref="BI317">INDEX('UPTD PPA KabKota'!R$5:R$513,MATCH($D317,'UPTD PPA KabKota'!$C$5:$C$513,FALSE))</f>
        <v>Peraturan Bupati Belu</v>
      </c>
      <c r="BJ317" s="218" t="str">
        <f t="array" ref="BJ317">INDEX('UPTD PPA KabKota'!S$5:S$513,MATCH($D317,'UPTD PPA KabKota'!$C$5:$C$513,FALSE))</f>
        <v>Ada</v>
      </c>
      <c r="BK317" s="218" t="str">
        <f t="array" ref="BK317">INDEX('UPTD PPA KabKota'!T$5:T$513,MATCH($D317,'UPTD PPA KabKota'!$C$5:$C$513,FALSE))</f>
        <v>Tidak Ada</v>
      </c>
      <c r="BL317" s="218" t="str">
        <f t="array" ref="BL317">INDEX('UPTD PPA KabKota'!U$5:U$513,MATCH($D317,'UPTD PPA KabKota'!$C$5:$C$513,FALSE))</f>
        <v>Tidak Ada</v>
      </c>
      <c r="BM317" s="218" t="str">
        <f t="array" ref="BM317">INDEX('UPTD PPA KabKota'!V$5:V$513,MATCH($D317,'UPTD PPA KabKota'!$C$5:$C$513,FALSE))</f>
        <v>Ada</v>
      </c>
      <c r="BN317" s="218" t="str">
        <f t="array" ref="BN317">INDEX('UPTD PPA KabKota'!W$5:W$513,MATCH($D317,'UPTD PPA KabKota'!$C$5:$C$513,FALSE))</f>
        <v>Ada</v>
      </c>
      <c r="BO317" s="218" t="str">
        <f t="array" ref="BO317">INDEX('UPTD PPA KabKota'!X$5:X$513,MATCH($D317,'UPTD PPA KabKota'!$C$5:$C$513,FALSE))</f>
        <v>Tidak ada</v>
      </c>
      <c r="BP317" s="218" t="str">
        <f t="array" ref="BP317">INDEX('UPTD PPA KabKota'!Y$5:Y$513,MATCH($D317,'UPTD PPA KabKota'!$C$5:$C$513,FALSE))</f>
        <v>Tidak Ada</v>
      </c>
      <c r="BQ317" s="218" t="str">
        <f t="array" ref="BQ317">INDEX('UPTD PPA KabKota'!Z$5:Z$513,MATCH($D317,'UPTD PPA KabKota'!$C$5:$C$513,FALSE))</f>
        <v>Ada</v>
      </c>
      <c r="BR317" s="218" t="str">
        <f t="array" ref="BR317">INDEX('UPTD PPA KabKota'!AA$5:AA$513,MATCH($D317,'UPTD PPA KabKota'!$C$5:$C$513,FALSE))</f>
        <v>Ada</v>
      </c>
      <c r="BS317" s="218" t="str">
        <f t="array" ref="BS317">INDEX('UPTD PPA KabKota'!AB$5:AB$513,MATCH($D317,'UPTD PPA KabKota'!$C$5:$C$513,FALSE))</f>
        <v>Ada</v>
      </c>
      <c r="BT317" s="218" t="str">
        <f t="array" ref="BT317">INDEX('UPTD PPA KabKota'!AC$5:AC$513,MATCH($D317,'UPTD PPA KabKota'!$C$5:$C$513,FALSE))</f>
        <v>Sudah</v>
      </c>
      <c r="BU317" s="218" t="str">
        <f t="array" ref="BU317">INDEX('UPTD PPA KabKota'!AD$5:AD$513,MATCH($D317,'UPTD PPA KabKota'!$C$5:$C$513,FALSE))</f>
        <v>Sudah</v>
      </c>
      <c r="BV317" s="218" t="str">
        <f t="array" ref="BV317">INDEX('UPTD PPA KabKota'!AE$5:AE$513,MATCH($D317,'UPTD PPA KabKota'!$C$5:$C$513,FALSE))</f>
        <v>Sudah</v>
      </c>
      <c r="BW317" s="218" t="str">
        <f t="array" ref="BW317">INDEX('UPTD PPA KabKota'!AF$5:AF$513,MATCH($D317,'UPTD PPA KabKota'!$C$5:$C$513,FALSE))</f>
        <v>Sudah</v>
      </c>
      <c r="BX317" s="218" t="str">
        <f t="array" ref="BX317">INDEX('UPTD PPA KabKota'!AG$5:AG$513,MATCH($D317,'UPTD PPA KabKota'!$C$5:$C$513,FALSE))</f>
        <v>Sudah</v>
      </c>
      <c r="BY317" s="218" t="str">
        <f t="array" ref="BY317">INDEX('UPTD PPA KabKota'!AH$5:AH$513,MATCH($D317,'UPTD PPA KabKota'!$C$5:$C$513,FALSE))</f>
        <v>Sudah</v>
      </c>
      <c r="BZ317" s="218" t="str">
        <f t="array" ref="BZ317">INDEX('UPTD PPA KabKota'!AI$5:AI$513,MATCH($D317,'UPTD PPA KabKota'!$C$5:$C$513,FALSE))</f>
        <v>Sudah</v>
      </c>
      <c r="CA317" s="218" t="str">
        <f t="array" ref="CA317">INDEX('UPTD PPA KabKota'!AJ$5:AJ$513,MATCH($D317,'UPTD PPA KabKota'!$C$5:$C$513,FALSE))</f>
        <v>Sudah</v>
      </c>
      <c r="CB317" s="218" t="str">
        <f t="array" ref="CB317">INDEX('UPTD PPA KabKota'!AK$5:AK$513,MATCH($D317,'UPTD PPA KabKota'!$C$5:$C$513,FALSE))</f>
        <v>Sudah</v>
      </c>
      <c r="CC317" s="218" t="str">
        <f t="array" ref="CC317">INDEX('UPTD PPA KabKota'!AL$5:AL$513,MATCH($D317,'UPTD PPA KabKota'!$C$5:$C$513,FALSE))</f>
        <v>Sudah</v>
      </c>
      <c r="CD317" s="218" t="str">
        <f t="array" ref="CD317">INDEX('UPTD PPA KabKota'!AM$5:AM$513,MATCH($D317,'UPTD PPA KabKota'!$C$5:$C$513,FALSE))</f>
        <v>Sudah</v>
      </c>
      <c r="CE317" s="218" t="str">
        <f t="array" ref="CE317">INDEX('UPTD PPA KabKota'!AN$5:AN$513,MATCH($D317,'UPTD PPA KabKota'!$C$5:$C$513,FALSE))</f>
        <v>pengaduan dari masyarakat, penjangkuan korban, pengelolaan Kasus, Jika korban memerlukan pengamanan maka akan diberikan penampungan sementara di rumah aman</v>
      </c>
      <c r="CF317" s="218">
        <f t="array" ref="CF317">INDEX('UPTD PPA KabKota'!AO$5:AO$513,MATCH($D317,'UPTD PPA KabKota'!$C$5:$C$513,FALSE))</f>
        <v>100</v>
      </c>
      <c r="CG317" s="218" t="str">
        <f t="array" ref="CG317">INDEX('UPTD PPA KabKota'!AP$5:AP$513,MATCH($D317,'UPTD PPA KabKota'!$C$5:$C$513,FALSE))</f>
        <v>Kekerasan Terhadap Anak</v>
      </c>
      <c r="CH317" s="218" t="str">
        <f t="array" ref="CH317">INDEX('UPTD PPA KabKota'!AQ$5:AQ$513,MATCH($D317,'UPTD PPA KabKota'!$C$5:$C$513,FALSE))</f>
        <v/>
      </c>
      <c r="CI317" s="218" t="str">
        <f t="array" ref="CI317">INDEX('UPTD PPA KabKota'!AR$5:AR$513,MATCH($D317,'UPTD PPA KabKota'!$C$5:$C$513,FALSE))</f>
        <v/>
      </c>
      <c r="CJ317" s="218" t="str">
        <f t="array" ref="CJ317">INDEX('UPTD PPA KabKota'!AS$5:AS$513,MATCH($D317,'UPTD PPA KabKota'!$C$5:$C$513,FALSE))</f>
        <v/>
      </c>
      <c r="CK317" s="218" t="str">
        <f t="array" ref="CK317">INDEX('UPTD PPA KabKota'!AT$5:AT$513,MATCH($D317,'UPTD PPA KabKota'!$C$5:$C$513,FALSE))</f>
        <v/>
      </c>
      <c r="CL317" s="218" t="str">
        <f t="array" ref="CL317">INDEX('UPTD PPA KabKota'!AU$5:AU$513,MATCH($D317,'UPTD PPA KabKota'!$C$5:$C$513,FALSE))</f>
        <v/>
      </c>
      <c r="CM317" s="218" t="str">
        <f t="array" ref="CM317">INDEX('UPTD PPA KabKota'!AV$5:AV$513,MATCH($D317,'UPTD PPA KabKota'!$C$5:$C$513,FALSE))</f>
        <v/>
      </c>
      <c r="CN317" s="218" t="str">
        <f t="array" ref="CN317">INDEX('UPTD PPA KabKota'!AW$5:AW$513,MATCH($D317,'UPTD PPA KabKota'!$C$5:$C$513,FALSE))</f>
        <v/>
      </c>
      <c r="CO317" s="218" t="str">
        <f t="array" ref="CO317">INDEX('UPTD PPA KabKota'!AX$5:AX$513,MATCH($D317,'UPTD PPA KabKota'!$C$5:$C$513,FALSE))</f>
        <v/>
      </c>
      <c r="CP317" s="218" t="str">
        <f t="array" ref="CP317">INDEX('UPTD PPA KabKota'!AY$5:AY$513,MATCH($D317,'UPTD PPA KabKota'!$C$5:$C$513,FALSE))</f>
        <v/>
      </c>
      <c r="CQ317" s="209" t="str">
        <f>IFERROR(__xludf.DUMMYFUNCTION("IF(ISBLANK($K317),"""",IF(REGEXMATCH($K317,""Peraturan""),""Ada"",IF(REGEXMATCH($K317,""Rekomendasi""),""Tidak Ada"", $K317)))
"),"#N/A")</f>
        <v>#N/A</v>
      </c>
      <c r="CR317" s="209" t="str">
        <f t="array" ref="CR317">index('UPTD PPA KabKota'!$BI$5:$BI$513,match($D317,'UPTD PPA KabKota'!$C$5:$C$513,false))</f>
        <v>Tidak Ada</v>
      </c>
      <c r="CS317" s="314" t="str">
        <f t="shared" si="52"/>
        <v>#N/A</v>
      </c>
    </row>
    <row r="318">
      <c r="A318" s="334">
        <v>312.0</v>
      </c>
      <c r="B318" s="334">
        <v>7.0</v>
      </c>
      <c r="C318" s="311" t="s">
        <v>4775</v>
      </c>
      <c r="D318" s="312" t="s">
        <v>3086</v>
      </c>
      <c r="E318" s="315"/>
      <c r="F318" s="218" t="str">
        <f t="array" ref="F318">INDEX('Ortala-KabKota'!F$2:F$415,MATCH($D318,'Ortala-KabKota'!$E$2:$E$415,FALSE))</f>
        <v>#N/A</v>
      </c>
      <c r="G318" s="218" t="str">
        <f t="array" ref="G318">INDEX('Ortala-KabKota'!G$2:G$415,MATCH($D318,'Ortala-KabKota'!$E$2:$E$415,FALSE))</f>
        <v>#N/A</v>
      </c>
      <c r="H318" s="218" t="str">
        <f t="array" ref="H318">INDEX('Ortala-KabKota'!H$2:H$415,MATCH($D318,'Ortala-KabKota'!$E$2:$E$415,FALSE))</f>
        <v>#N/A</v>
      </c>
      <c r="I318" s="218" t="str">
        <f t="array" ref="I318">INDEX('Ortala-KabKota'!I$2:I$415,MATCH($D318,'Ortala-KabKota'!$E$2:$E$415,FALSE))</f>
        <v>#N/A</v>
      </c>
      <c r="J318" s="218" t="str">
        <f t="array" ref="J318">INDEX('Ortala-KabKota'!J$2:J$415,MATCH($D318,'Ortala-KabKota'!$E$2:$E$415,FALSE))</f>
        <v>#N/A</v>
      </c>
      <c r="K318" s="218" t="str">
        <f t="array" ref="K318">INDEX('Ortala-KabKota'!K$2:K$415,MATCH($D318,'Ortala-KabKota'!$E$2:$E$415,FALSE))</f>
        <v>#N/A</v>
      </c>
      <c r="L318" s="218" t="str">
        <f t="array" ref="L318">INDEX('Ortala-KabKota'!L$2:L$415,MATCH($D318,'Ortala-KabKota'!$E$2:$E$415,FALSE))</f>
        <v>#N/A</v>
      </c>
      <c r="M318" s="218" t="str">
        <f t="array" ref="M318">INDEX('Ortala-KabKota'!M$2:M$415,MATCH($D318,'Ortala-KabKota'!$E$2:$E$415,FALSE))</f>
        <v>#N/A</v>
      </c>
      <c r="N318" s="218" t="str">
        <f t="array" ref="N318">INDEX('Ortala-KabKota'!N$2:N$415,MATCH($D318,'Ortala-KabKota'!$E$2:$E$415,FALSE))</f>
        <v>#N/A</v>
      </c>
      <c r="O318" s="218" t="str">
        <f t="array" ref="O318">INDEX('Ortala-KabKota'!O$2:O$415,MATCH($D318,'Ortala-KabKota'!$E$2:$E$415,FALSE))</f>
        <v>#N/A</v>
      </c>
      <c r="P318" s="218" t="str">
        <f t="array" ref="P318">INDEX('Ortala-KabKota'!P$2:P$415,MATCH($D318,'Ortala-KabKota'!$E$2:$E$415,FALSE))</f>
        <v>#N/A</v>
      </c>
      <c r="Q318" s="218" t="str">
        <f t="array" ref="Q318">INDEX('Ortala-KabKota'!Q$2:Q$415,MATCH($D318,'Ortala-KabKota'!$E$2:$E$415,FALSE))</f>
        <v>#N/A</v>
      </c>
      <c r="R318" s="218" t="str">
        <f t="array" ref="R318">INDEX('Ortala-KabKota'!R$2:R$415,MATCH($D318,'Ortala-KabKota'!$E$2:$E$415,FALSE))</f>
        <v>#N/A</v>
      </c>
      <c r="S318" s="218" t="str">
        <f t="array" ref="S318">INDEX('Ortala-KabKota'!S$2:S$415,MATCH($D318,'Ortala-KabKota'!$E$2:$E$415,FALSE))</f>
        <v>#N/A</v>
      </c>
      <c r="T318" s="218" t="str">
        <f t="array" ref="T318">INDEX('Ortala-KabKota'!T$2:T$415,MATCH($D318,'Ortala-KabKota'!$E$2:$E$415,FALSE))</f>
        <v>#N/A</v>
      </c>
      <c r="U318" s="218" t="str">
        <f t="array" ref="U318">INDEX('Ortala-KabKota'!U$2:U$415,MATCH($D318,'Ortala-KabKota'!$E$2:$E$415,FALSE))</f>
        <v>#N/A</v>
      </c>
      <c r="V318" s="218" t="str">
        <f t="array" ref="V318">INDEX('Ortala-KabKota'!V$2:V$415,MATCH($D318,'Ortala-KabKota'!$E$2:$E$415,FALSE))</f>
        <v>#N/A</v>
      </c>
      <c r="W318" s="218" t="str">
        <f t="array" ref="W318">INDEX('Ortala-KabKota'!W$2:W$415,MATCH($D318,'Ortala-KabKota'!$E$2:$E$415,FALSE))</f>
        <v>#N/A</v>
      </c>
      <c r="X318" s="218" t="str">
        <f t="array" ref="X318">INDEX('Ortala-KabKota'!X$2:X$415,MATCH($D318,'Ortala-KabKota'!$E$2:$E$415,FALSE))</f>
        <v>#N/A</v>
      </c>
      <c r="Y318" s="218" t="str">
        <f t="array" ref="Y318">INDEX('Ortala-KabKota'!Y$2:Y$415,MATCH($D318,'Ortala-KabKota'!$E$2:$E$415,FALSE))</f>
        <v>#N/A</v>
      </c>
      <c r="Z318" s="218" t="str">
        <f t="array" ref="Z318">INDEX('Ortala-KabKota'!Z$2:Z$415,MATCH($D318,'Ortala-KabKota'!$E$2:$E$415,FALSE))</f>
        <v>#N/A</v>
      </c>
      <c r="AA318" s="218" t="str">
        <f t="array" ref="AA318">INDEX('Ortala-KabKota'!AA$2:AA$415,MATCH($D318,'Ortala-KabKota'!$E$2:$E$415,FALSE))</f>
        <v>#N/A</v>
      </c>
      <c r="AB318" s="218" t="str">
        <f t="array" ref="AB318">INDEX('Ortala-KabKota'!AB$2:AB$415,MATCH($D318,'Ortala-KabKota'!$E$2:$E$415,FALSE))</f>
        <v>#N/A</v>
      </c>
      <c r="AC318" s="218" t="str">
        <f t="array" ref="AC318">INDEX('Ortala-KabKota'!AC$2:AC$415,MATCH($D318,'Ortala-KabKota'!$E$2:$E$415,FALSE))</f>
        <v>#N/A</v>
      </c>
      <c r="AD318" s="218" t="str">
        <f t="array" ref="AD318">INDEX('Ortala-KabKota'!AD$2:AD$415,MATCH($D318,'Ortala-KabKota'!$E$2:$E$415,FALSE))</f>
        <v>#N/A</v>
      </c>
      <c r="AE318" s="218" t="str">
        <f t="array" ref="AE318">INDEX('Ortala-KabKota'!AE$2:AE$415,MATCH($D318,'Ortala-KabKota'!$E$2:$E$415,FALSE))</f>
        <v>#N/A</v>
      </c>
      <c r="AF318" s="218" t="str">
        <f t="array" ref="AF318">INDEX('Ortala-KabKota'!AF$2:AF$415,MATCH($D318,'Ortala-KabKota'!$E$2:$E$415,FALSE))</f>
        <v>#N/A</v>
      </c>
      <c r="AG318" s="218" t="str">
        <f t="array" ref="AG318">INDEX('Ortala-KabKota'!AG$2:AG$415,MATCH($D318,'Ortala-KabKota'!$E$2:$E$415,FALSE))</f>
        <v>#N/A</v>
      </c>
      <c r="AH318" s="218" t="str">
        <f t="array" ref="AH318">INDEX('Ortala-KabKota'!AH$2:AH$415,MATCH($D318,'Ortala-KabKota'!$E$2:$E$415,FALSE))</f>
        <v>#N/A</v>
      </c>
      <c r="AI318" s="218" t="str">
        <f t="array" ref="AI318">INDEX('Ortala-KabKota'!AI$2:AI$415,MATCH($D318,'Ortala-KabKota'!$E$2:$E$415,FALSE))</f>
        <v>#N/A</v>
      </c>
      <c r="AJ318" s="218" t="str">
        <f t="array" ref="AJ318">INDEX('Ortala-KabKota'!AJ$2:AJ$415,MATCH($D318,'Ortala-KabKota'!$E$2:$E$415,FALSE))</f>
        <v>#N/A</v>
      </c>
      <c r="AK318" s="218" t="str">
        <f t="array" ref="AK318">INDEX('Ortala-KabKota'!AK$2:AK$415,MATCH($D318,'Ortala-KabKota'!$E$2:$E$415,FALSE))</f>
        <v>#N/A</v>
      </c>
      <c r="AL318" s="218" t="str">
        <f t="array" ref="AL318">INDEX('Ortala-KabKota'!AL$2:AL$415,MATCH($D318,'Ortala-KabKota'!$E$2:$E$415,FALSE))</f>
        <v>#N/A</v>
      </c>
      <c r="AM318" s="218" t="str">
        <f t="array" ref="AM318">INDEX('Ortala-KabKota'!AM$2:AM$415,MATCH($D318,'Ortala-KabKota'!$E$2:$E$415,FALSE))</f>
        <v>#N/A</v>
      </c>
      <c r="AN318" s="218" t="str">
        <f t="array" ref="AN318">INDEX('Ortala-KabKota'!AN$2:AN$415,MATCH($D318,'Ortala-KabKota'!$E$2:$E$415,FALSE))</f>
        <v>#N/A</v>
      </c>
      <c r="AO318" s="218" t="str">
        <f t="array" ref="AO318">INDEX('Ortala-KabKota'!AO$2:AO$415,MATCH($D318,'Ortala-KabKota'!$E$2:$E$415,FALSE))</f>
        <v>#N/A</v>
      </c>
      <c r="AP318" s="218" t="str">
        <f t="array" ref="AP318">INDEX('Ortala-KabKota'!AP$2:AP$415,MATCH($D318,'Ortala-KabKota'!$E$2:$E$415,FALSE))</f>
        <v>#N/A</v>
      </c>
      <c r="AQ318" s="218" t="str">
        <f t="array" ref="AQ318">INDEX('Ortala-KabKota'!AQ$2:AQ$415,MATCH($D318,'Ortala-KabKota'!$E$2:$E$415,FALSE))</f>
        <v>#N/A</v>
      </c>
      <c r="AR318" s="218" t="str">
        <f t="array" ref="AR318">INDEX('Ortala-KabKota'!AR$2:AR$415,MATCH($D318,'Ortala-KabKota'!$E$2:$E$415,FALSE))</f>
        <v>#N/A</v>
      </c>
      <c r="AS318" s="218" t="str">
        <f t="array" ref="AS318">INDEX('Ortala-KabKota'!AS$2:AS$415,MATCH($D318,'Ortala-KabKota'!$E$2:$E$415,FALSE))</f>
        <v>#N/A</v>
      </c>
      <c r="AT318" s="218" t="str">
        <f t="array" ref="AT318">INDEX('Ortala-KabKota'!AT$2:AT$415,MATCH($D318,'Ortala-KabKota'!$E$2:$E$415,FALSE))</f>
        <v>#N/A</v>
      </c>
      <c r="AU318" s="218" t="str">
        <f t="array" ref="AU318">INDEX('UPTD PPA KabKota'!D$5:D$513,MATCH($D318,'UPTD PPA KabKota'!$C$5:$C$513,FALSE))</f>
        <v/>
      </c>
      <c r="AV318" s="218" t="str">
        <f t="array" ref="AV318">INDEX('UPTD PPA KabKota'!E$5:E$513,MATCH($D318,'UPTD PPA KabKota'!$C$5:$C$513,FALSE))</f>
        <v/>
      </c>
      <c r="AW318" s="218" t="str">
        <f t="array" ref="AW318">INDEX('UPTD PPA KabKota'!F$5:F$513,MATCH($D318,'UPTD PPA KabKota'!$C$5:$C$513,FALSE))</f>
        <v/>
      </c>
      <c r="AX318" s="218" t="str">
        <f t="array" ref="AX318">INDEX('UPTD PPA KabKota'!G$5:G$513,MATCH($D318,'UPTD PPA KabKota'!$C$5:$C$513,FALSE))</f>
        <v/>
      </c>
      <c r="AY318" s="218" t="str">
        <f t="array" ref="AY318">INDEX('UPTD PPA KabKota'!H$5:H$513,MATCH($D318,'UPTD PPA KabKota'!$C$5:$C$513,FALSE))</f>
        <v/>
      </c>
      <c r="AZ318" s="218" t="str">
        <f t="array" ref="AZ318">INDEX('UPTD PPA KabKota'!I$5:I$513,MATCH($D318,'UPTD PPA KabKota'!$C$5:$C$513,FALSE))</f>
        <v/>
      </c>
      <c r="BA318" s="218" t="str">
        <f t="array" ref="BA318">INDEX('UPTD PPA KabKota'!J$5:J$513,MATCH($D318,'UPTD PPA KabKota'!$C$5:$C$513,FALSE))</f>
        <v/>
      </c>
      <c r="BB318" s="218" t="str">
        <f t="array" ref="BB318">INDEX('UPTD PPA KabKota'!K$5:K$513,MATCH($D318,'UPTD PPA KabKota'!$C$5:$C$513,FALSE))</f>
        <v/>
      </c>
      <c r="BC318" s="218" t="str">
        <f t="array" ref="BC318">INDEX('UPTD PPA KabKota'!L$5:L$513,MATCH($D318,'UPTD PPA KabKota'!$C$5:$C$513,FALSE))</f>
        <v/>
      </c>
      <c r="BD318" s="218" t="str">
        <f t="array" ref="BD318">INDEX('UPTD PPA KabKota'!M$5:M$513,MATCH($D318,'UPTD PPA KabKota'!$C$5:$C$513,FALSE))</f>
        <v/>
      </c>
      <c r="BE318" s="218" t="str">
        <f t="array" ref="BE318">INDEX('UPTD PPA KabKota'!N$5:N$513,MATCH($D318,'UPTD PPA KabKota'!$C$5:$C$513,FALSE))</f>
        <v/>
      </c>
      <c r="BF318" s="218" t="str">
        <f t="array" ref="BF318">INDEX('UPTD PPA KabKota'!O$5:O$513,MATCH($D318,'UPTD PPA KabKota'!$C$5:$C$513,FALSE))</f>
        <v/>
      </c>
      <c r="BG318" s="218" t="str">
        <f t="array" ref="BG318">INDEX('UPTD PPA KabKota'!P$5:P$513,MATCH($D318,'UPTD PPA KabKota'!$C$5:$C$513,FALSE))</f>
        <v/>
      </c>
      <c r="BH318" s="218" t="str">
        <f t="array" ref="BH318">INDEX('UPTD PPA KabKota'!Q$5:Q$513,MATCH($D318,'UPTD PPA KabKota'!$C$5:$C$513,FALSE))</f>
        <v/>
      </c>
      <c r="BI318" s="218" t="str">
        <f t="array" ref="BI318">INDEX('UPTD PPA KabKota'!R$5:R$513,MATCH($D318,'UPTD PPA KabKota'!$C$5:$C$513,FALSE))</f>
        <v/>
      </c>
      <c r="BJ318" s="218" t="str">
        <f t="array" ref="BJ318">INDEX('UPTD PPA KabKota'!S$5:S$513,MATCH($D318,'UPTD PPA KabKota'!$C$5:$C$513,FALSE))</f>
        <v/>
      </c>
      <c r="BK318" s="218" t="str">
        <f t="array" ref="BK318">INDEX('UPTD PPA KabKota'!T$5:T$513,MATCH($D318,'UPTD PPA KabKota'!$C$5:$C$513,FALSE))</f>
        <v/>
      </c>
      <c r="BL318" s="218" t="str">
        <f t="array" ref="BL318">INDEX('UPTD PPA KabKota'!U$5:U$513,MATCH($D318,'UPTD PPA KabKota'!$C$5:$C$513,FALSE))</f>
        <v/>
      </c>
      <c r="BM318" s="218" t="str">
        <f t="array" ref="BM318">INDEX('UPTD PPA KabKota'!V$5:V$513,MATCH($D318,'UPTD PPA KabKota'!$C$5:$C$513,FALSE))</f>
        <v/>
      </c>
      <c r="BN318" s="218" t="str">
        <f t="array" ref="BN318">INDEX('UPTD PPA KabKota'!W$5:W$513,MATCH($D318,'UPTD PPA KabKota'!$C$5:$C$513,FALSE))</f>
        <v/>
      </c>
      <c r="BO318" s="218" t="str">
        <f t="array" ref="BO318">INDEX('UPTD PPA KabKota'!X$5:X$513,MATCH($D318,'UPTD PPA KabKota'!$C$5:$C$513,FALSE))</f>
        <v/>
      </c>
      <c r="BP318" s="218" t="str">
        <f t="array" ref="BP318">INDEX('UPTD PPA KabKota'!Y$5:Y$513,MATCH($D318,'UPTD PPA KabKota'!$C$5:$C$513,FALSE))</f>
        <v/>
      </c>
      <c r="BQ318" s="218" t="str">
        <f t="array" ref="BQ318">INDEX('UPTD PPA KabKota'!Z$5:Z$513,MATCH($D318,'UPTD PPA KabKota'!$C$5:$C$513,FALSE))</f>
        <v/>
      </c>
      <c r="BR318" s="218" t="str">
        <f t="array" ref="BR318">INDEX('UPTD PPA KabKota'!AA$5:AA$513,MATCH($D318,'UPTD PPA KabKota'!$C$5:$C$513,FALSE))</f>
        <v/>
      </c>
      <c r="BS318" s="218" t="str">
        <f t="array" ref="BS318">INDEX('UPTD PPA KabKota'!AB$5:AB$513,MATCH($D318,'UPTD PPA KabKota'!$C$5:$C$513,FALSE))</f>
        <v/>
      </c>
      <c r="BT318" s="218" t="str">
        <f t="array" ref="BT318">INDEX('UPTD PPA KabKota'!AC$5:AC$513,MATCH($D318,'UPTD PPA KabKota'!$C$5:$C$513,FALSE))</f>
        <v/>
      </c>
      <c r="BU318" s="218" t="str">
        <f t="array" ref="BU318">INDEX('UPTD PPA KabKota'!AD$5:AD$513,MATCH($D318,'UPTD PPA KabKota'!$C$5:$C$513,FALSE))</f>
        <v/>
      </c>
      <c r="BV318" s="218" t="str">
        <f t="array" ref="BV318">INDEX('UPTD PPA KabKota'!AE$5:AE$513,MATCH($D318,'UPTD PPA KabKota'!$C$5:$C$513,FALSE))</f>
        <v/>
      </c>
      <c r="BW318" s="218" t="str">
        <f t="array" ref="BW318">INDEX('UPTD PPA KabKota'!AF$5:AF$513,MATCH($D318,'UPTD PPA KabKota'!$C$5:$C$513,FALSE))</f>
        <v/>
      </c>
      <c r="BX318" s="218" t="str">
        <f t="array" ref="BX318">INDEX('UPTD PPA KabKota'!AG$5:AG$513,MATCH($D318,'UPTD PPA KabKota'!$C$5:$C$513,FALSE))</f>
        <v/>
      </c>
      <c r="BY318" s="218" t="str">
        <f t="array" ref="BY318">INDEX('UPTD PPA KabKota'!AH$5:AH$513,MATCH($D318,'UPTD PPA KabKota'!$C$5:$C$513,FALSE))</f>
        <v/>
      </c>
      <c r="BZ318" s="218" t="str">
        <f t="array" ref="BZ318">INDEX('UPTD PPA KabKota'!AI$5:AI$513,MATCH($D318,'UPTD PPA KabKota'!$C$5:$C$513,FALSE))</f>
        <v/>
      </c>
      <c r="CA318" s="218" t="str">
        <f t="array" ref="CA318">INDEX('UPTD PPA KabKota'!AJ$5:AJ$513,MATCH($D318,'UPTD PPA KabKota'!$C$5:$C$513,FALSE))</f>
        <v/>
      </c>
      <c r="CB318" s="218" t="str">
        <f t="array" ref="CB318">INDEX('UPTD PPA KabKota'!AK$5:AK$513,MATCH($D318,'UPTD PPA KabKota'!$C$5:$C$513,FALSE))</f>
        <v/>
      </c>
      <c r="CC318" s="218" t="str">
        <f t="array" ref="CC318">INDEX('UPTD PPA KabKota'!AL$5:AL$513,MATCH($D318,'UPTD PPA KabKota'!$C$5:$C$513,FALSE))</f>
        <v/>
      </c>
      <c r="CD318" s="218" t="str">
        <f t="array" ref="CD318">INDEX('UPTD PPA KabKota'!AM$5:AM$513,MATCH($D318,'UPTD PPA KabKota'!$C$5:$C$513,FALSE))</f>
        <v/>
      </c>
      <c r="CE318" s="218" t="str">
        <f t="array" ref="CE318">INDEX('UPTD PPA KabKota'!AN$5:AN$513,MATCH($D318,'UPTD PPA KabKota'!$C$5:$C$513,FALSE))</f>
        <v/>
      </c>
      <c r="CF318" s="218" t="str">
        <f t="array" ref="CF318">INDEX('UPTD PPA KabKota'!AO$5:AO$513,MATCH($D318,'UPTD PPA KabKota'!$C$5:$C$513,FALSE))</f>
        <v/>
      </c>
      <c r="CG318" s="218" t="str">
        <f t="array" ref="CG318">INDEX('UPTD PPA KabKota'!AP$5:AP$513,MATCH($D318,'UPTD PPA KabKota'!$C$5:$C$513,FALSE))</f>
        <v/>
      </c>
      <c r="CH318" s="218" t="str">
        <f t="array" ref="CH318">INDEX('UPTD PPA KabKota'!AQ$5:AQ$513,MATCH($D318,'UPTD PPA KabKota'!$C$5:$C$513,FALSE))</f>
        <v/>
      </c>
      <c r="CI318" s="218" t="str">
        <f t="array" ref="CI318">INDEX('UPTD PPA KabKota'!AR$5:AR$513,MATCH($D318,'UPTD PPA KabKota'!$C$5:$C$513,FALSE))</f>
        <v/>
      </c>
      <c r="CJ318" s="218" t="str">
        <f t="array" ref="CJ318">INDEX('UPTD PPA KabKota'!AS$5:AS$513,MATCH($D318,'UPTD PPA KabKota'!$C$5:$C$513,FALSE))</f>
        <v/>
      </c>
      <c r="CK318" s="218" t="str">
        <f t="array" ref="CK318">INDEX('UPTD PPA KabKota'!AT$5:AT$513,MATCH($D318,'UPTD PPA KabKota'!$C$5:$C$513,FALSE))</f>
        <v/>
      </c>
      <c r="CL318" s="218" t="str">
        <f t="array" ref="CL318">INDEX('UPTD PPA KabKota'!AU$5:AU$513,MATCH($D318,'UPTD PPA KabKota'!$C$5:$C$513,FALSE))</f>
        <v/>
      </c>
      <c r="CM318" s="218" t="str">
        <f t="array" ref="CM318">INDEX('UPTD PPA KabKota'!AV$5:AV$513,MATCH($D318,'UPTD PPA KabKota'!$C$5:$C$513,FALSE))</f>
        <v/>
      </c>
      <c r="CN318" s="218" t="str">
        <f t="array" ref="CN318">INDEX('UPTD PPA KabKota'!AW$5:AW$513,MATCH($D318,'UPTD PPA KabKota'!$C$5:$C$513,FALSE))</f>
        <v/>
      </c>
      <c r="CO318" s="218" t="str">
        <f t="array" ref="CO318">INDEX('UPTD PPA KabKota'!AX$5:AX$513,MATCH($D318,'UPTD PPA KabKota'!$C$5:$C$513,FALSE))</f>
        <v/>
      </c>
      <c r="CP318" s="218" t="str">
        <f t="array" ref="CP318">INDEX('UPTD PPA KabKota'!AY$5:AY$513,MATCH($D318,'UPTD PPA KabKota'!$C$5:$C$513,FALSE))</f>
        <v/>
      </c>
      <c r="CQ318" s="209" t="str">
        <f>IFERROR(__xludf.DUMMYFUNCTION("IF(ISBLANK($K318),"""",IF(REGEXMATCH($K318,""Peraturan""),""Ada"",IF(REGEXMATCH($K318,""Rekomendasi""),""Tidak Ada"", $K318)))
"),"#N/A")</f>
        <v>#N/A</v>
      </c>
      <c r="CR318" s="209" t="str">
        <f t="array" ref="CR318">index('UPTD PPA KabKota'!$BI$5:$BI$513,match($D318,'UPTD PPA KabKota'!$C$5:$C$513,false))</f>
        <v>Tidak Ada</v>
      </c>
      <c r="CS318" s="314" t="str">
        <f t="shared" si="52"/>
        <v>#N/A</v>
      </c>
    </row>
    <row r="319">
      <c r="A319" s="334">
        <v>313.0</v>
      </c>
      <c r="B319" s="334">
        <v>8.0</v>
      </c>
      <c r="C319" s="311" t="s">
        <v>4775</v>
      </c>
      <c r="D319" s="312" t="s">
        <v>3089</v>
      </c>
      <c r="E319" s="313"/>
      <c r="F319" s="218" t="str">
        <f t="array" ref="F319">INDEX('Ortala-KabKota'!F$2:F$415,MATCH($D319,'Ortala-KabKota'!$E$2:$E$415,FALSE))</f>
        <v>#N/A</v>
      </c>
      <c r="G319" s="218" t="str">
        <f t="array" ref="G319">INDEX('Ortala-KabKota'!G$2:G$415,MATCH($D319,'Ortala-KabKota'!$E$2:$E$415,FALSE))</f>
        <v>#N/A</v>
      </c>
      <c r="H319" s="218" t="str">
        <f t="array" ref="H319">INDEX('Ortala-KabKota'!H$2:H$415,MATCH($D319,'Ortala-KabKota'!$E$2:$E$415,FALSE))</f>
        <v>#N/A</v>
      </c>
      <c r="I319" s="218" t="str">
        <f t="array" ref="I319">INDEX('Ortala-KabKota'!I$2:I$415,MATCH($D319,'Ortala-KabKota'!$E$2:$E$415,FALSE))</f>
        <v>#N/A</v>
      </c>
      <c r="J319" s="218" t="str">
        <f t="array" ref="J319">INDEX('Ortala-KabKota'!J$2:J$415,MATCH($D319,'Ortala-KabKota'!$E$2:$E$415,FALSE))</f>
        <v>#N/A</v>
      </c>
      <c r="K319" s="218" t="str">
        <f t="array" ref="K319">INDEX('Ortala-KabKota'!K$2:K$415,MATCH($D319,'Ortala-KabKota'!$E$2:$E$415,FALSE))</f>
        <v>#N/A</v>
      </c>
      <c r="L319" s="218" t="str">
        <f t="array" ref="L319">INDEX('Ortala-KabKota'!L$2:L$415,MATCH($D319,'Ortala-KabKota'!$E$2:$E$415,FALSE))</f>
        <v>#N/A</v>
      </c>
      <c r="M319" s="218" t="str">
        <f t="array" ref="M319">INDEX('Ortala-KabKota'!M$2:M$415,MATCH($D319,'Ortala-KabKota'!$E$2:$E$415,FALSE))</f>
        <v>#N/A</v>
      </c>
      <c r="N319" s="218" t="str">
        <f t="array" ref="N319">INDEX('Ortala-KabKota'!N$2:N$415,MATCH($D319,'Ortala-KabKota'!$E$2:$E$415,FALSE))</f>
        <v>#N/A</v>
      </c>
      <c r="O319" s="218" t="str">
        <f t="array" ref="O319">INDEX('Ortala-KabKota'!O$2:O$415,MATCH($D319,'Ortala-KabKota'!$E$2:$E$415,FALSE))</f>
        <v>#N/A</v>
      </c>
      <c r="P319" s="218" t="str">
        <f t="array" ref="P319">INDEX('Ortala-KabKota'!P$2:P$415,MATCH($D319,'Ortala-KabKota'!$E$2:$E$415,FALSE))</f>
        <v>#N/A</v>
      </c>
      <c r="Q319" s="218" t="str">
        <f t="array" ref="Q319">INDEX('Ortala-KabKota'!Q$2:Q$415,MATCH($D319,'Ortala-KabKota'!$E$2:$E$415,FALSE))</f>
        <v>#N/A</v>
      </c>
      <c r="R319" s="218" t="str">
        <f t="array" ref="R319">INDEX('Ortala-KabKota'!R$2:R$415,MATCH($D319,'Ortala-KabKota'!$E$2:$E$415,FALSE))</f>
        <v>#N/A</v>
      </c>
      <c r="S319" s="218" t="str">
        <f t="array" ref="S319">INDEX('Ortala-KabKota'!S$2:S$415,MATCH($D319,'Ortala-KabKota'!$E$2:$E$415,FALSE))</f>
        <v>#N/A</v>
      </c>
      <c r="T319" s="218" t="str">
        <f t="array" ref="T319">INDEX('Ortala-KabKota'!T$2:T$415,MATCH($D319,'Ortala-KabKota'!$E$2:$E$415,FALSE))</f>
        <v>#N/A</v>
      </c>
      <c r="U319" s="218" t="str">
        <f t="array" ref="U319">INDEX('Ortala-KabKota'!U$2:U$415,MATCH($D319,'Ortala-KabKota'!$E$2:$E$415,FALSE))</f>
        <v>#N/A</v>
      </c>
      <c r="V319" s="218" t="str">
        <f t="array" ref="V319">INDEX('Ortala-KabKota'!V$2:V$415,MATCH($D319,'Ortala-KabKota'!$E$2:$E$415,FALSE))</f>
        <v>#N/A</v>
      </c>
      <c r="W319" s="218" t="str">
        <f t="array" ref="W319">INDEX('Ortala-KabKota'!W$2:W$415,MATCH($D319,'Ortala-KabKota'!$E$2:$E$415,FALSE))</f>
        <v>#N/A</v>
      </c>
      <c r="X319" s="218" t="str">
        <f t="array" ref="X319">INDEX('Ortala-KabKota'!X$2:X$415,MATCH($D319,'Ortala-KabKota'!$E$2:$E$415,FALSE))</f>
        <v>#N/A</v>
      </c>
      <c r="Y319" s="218" t="str">
        <f t="array" ref="Y319">INDEX('Ortala-KabKota'!Y$2:Y$415,MATCH($D319,'Ortala-KabKota'!$E$2:$E$415,FALSE))</f>
        <v>#N/A</v>
      </c>
      <c r="Z319" s="218" t="str">
        <f t="array" ref="Z319">INDEX('Ortala-KabKota'!Z$2:Z$415,MATCH($D319,'Ortala-KabKota'!$E$2:$E$415,FALSE))</f>
        <v>#N/A</v>
      </c>
      <c r="AA319" s="218" t="str">
        <f t="array" ref="AA319">INDEX('Ortala-KabKota'!AA$2:AA$415,MATCH($D319,'Ortala-KabKota'!$E$2:$E$415,FALSE))</f>
        <v>#N/A</v>
      </c>
      <c r="AB319" s="218" t="str">
        <f t="array" ref="AB319">INDEX('Ortala-KabKota'!AB$2:AB$415,MATCH($D319,'Ortala-KabKota'!$E$2:$E$415,FALSE))</f>
        <v>#N/A</v>
      </c>
      <c r="AC319" s="218" t="str">
        <f t="array" ref="AC319">INDEX('Ortala-KabKota'!AC$2:AC$415,MATCH($D319,'Ortala-KabKota'!$E$2:$E$415,FALSE))</f>
        <v>#N/A</v>
      </c>
      <c r="AD319" s="218" t="str">
        <f t="array" ref="AD319">INDEX('Ortala-KabKota'!AD$2:AD$415,MATCH($D319,'Ortala-KabKota'!$E$2:$E$415,FALSE))</f>
        <v>#N/A</v>
      </c>
      <c r="AE319" s="218" t="str">
        <f t="array" ref="AE319">INDEX('Ortala-KabKota'!AE$2:AE$415,MATCH($D319,'Ortala-KabKota'!$E$2:$E$415,FALSE))</f>
        <v>#N/A</v>
      </c>
      <c r="AF319" s="218" t="str">
        <f t="array" ref="AF319">INDEX('Ortala-KabKota'!AF$2:AF$415,MATCH($D319,'Ortala-KabKota'!$E$2:$E$415,FALSE))</f>
        <v>#N/A</v>
      </c>
      <c r="AG319" s="218" t="str">
        <f t="array" ref="AG319">INDEX('Ortala-KabKota'!AG$2:AG$415,MATCH($D319,'Ortala-KabKota'!$E$2:$E$415,FALSE))</f>
        <v>#N/A</v>
      </c>
      <c r="AH319" s="218" t="str">
        <f t="array" ref="AH319">INDEX('Ortala-KabKota'!AH$2:AH$415,MATCH($D319,'Ortala-KabKota'!$E$2:$E$415,FALSE))</f>
        <v>#N/A</v>
      </c>
      <c r="AI319" s="218" t="str">
        <f t="array" ref="AI319">INDEX('Ortala-KabKota'!AI$2:AI$415,MATCH($D319,'Ortala-KabKota'!$E$2:$E$415,FALSE))</f>
        <v>#N/A</v>
      </c>
      <c r="AJ319" s="218" t="str">
        <f t="array" ref="AJ319">INDEX('Ortala-KabKota'!AJ$2:AJ$415,MATCH($D319,'Ortala-KabKota'!$E$2:$E$415,FALSE))</f>
        <v>#N/A</v>
      </c>
      <c r="AK319" s="218" t="str">
        <f t="array" ref="AK319">INDEX('Ortala-KabKota'!AK$2:AK$415,MATCH($D319,'Ortala-KabKota'!$E$2:$E$415,FALSE))</f>
        <v>#N/A</v>
      </c>
      <c r="AL319" s="218" t="str">
        <f t="array" ref="AL319">INDEX('Ortala-KabKota'!AL$2:AL$415,MATCH($D319,'Ortala-KabKota'!$E$2:$E$415,FALSE))</f>
        <v>#N/A</v>
      </c>
      <c r="AM319" s="218" t="str">
        <f t="array" ref="AM319">INDEX('Ortala-KabKota'!AM$2:AM$415,MATCH($D319,'Ortala-KabKota'!$E$2:$E$415,FALSE))</f>
        <v>#N/A</v>
      </c>
      <c r="AN319" s="218" t="str">
        <f t="array" ref="AN319">INDEX('Ortala-KabKota'!AN$2:AN$415,MATCH($D319,'Ortala-KabKota'!$E$2:$E$415,FALSE))</f>
        <v>#N/A</v>
      </c>
      <c r="AO319" s="218" t="str">
        <f t="array" ref="AO319">INDEX('Ortala-KabKota'!AO$2:AO$415,MATCH($D319,'Ortala-KabKota'!$E$2:$E$415,FALSE))</f>
        <v>#N/A</v>
      </c>
      <c r="AP319" s="218" t="str">
        <f t="array" ref="AP319">INDEX('Ortala-KabKota'!AP$2:AP$415,MATCH($D319,'Ortala-KabKota'!$E$2:$E$415,FALSE))</f>
        <v>#N/A</v>
      </c>
      <c r="AQ319" s="218" t="str">
        <f t="array" ref="AQ319">INDEX('Ortala-KabKota'!AQ$2:AQ$415,MATCH($D319,'Ortala-KabKota'!$E$2:$E$415,FALSE))</f>
        <v>#N/A</v>
      </c>
      <c r="AR319" s="218" t="str">
        <f t="array" ref="AR319">INDEX('Ortala-KabKota'!AR$2:AR$415,MATCH($D319,'Ortala-KabKota'!$E$2:$E$415,FALSE))</f>
        <v>#N/A</v>
      </c>
      <c r="AS319" s="218" t="str">
        <f t="array" ref="AS319">INDEX('Ortala-KabKota'!AS$2:AS$415,MATCH($D319,'Ortala-KabKota'!$E$2:$E$415,FALSE))</f>
        <v>#N/A</v>
      </c>
      <c r="AT319" s="218" t="str">
        <f t="array" ref="AT319">INDEX('Ortala-KabKota'!AT$2:AT$415,MATCH($D319,'Ortala-KabKota'!$E$2:$E$415,FALSE))</f>
        <v>#N/A</v>
      </c>
      <c r="AU319" s="218" t="str">
        <f t="array" ref="AU319">INDEX('UPTD PPA KabKota'!D$5:D$513,MATCH($D319,'UPTD PPA KabKota'!$C$5:$C$513,FALSE))</f>
        <v/>
      </c>
      <c r="AV319" s="218" t="str">
        <f t="array" ref="AV319">INDEX('UPTD PPA KabKota'!E$5:E$513,MATCH($D319,'UPTD PPA KabKota'!$C$5:$C$513,FALSE))</f>
        <v/>
      </c>
      <c r="AW319" s="218" t="str">
        <f t="array" ref="AW319">INDEX('UPTD PPA KabKota'!F$5:F$513,MATCH($D319,'UPTD PPA KabKota'!$C$5:$C$513,FALSE))</f>
        <v/>
      </c>
      <c r="AX319" s="218" t="str">
        <f t="array" ref="AX319">INDEX('UPTD PPA KabKota'!G$5:G$513,MATCH($D319,'UPTD PPA KabKota'!$C$5:$C$513,FALSE))</f>
        <v/>
      </c>
      <c r="AY319" s="218" t="str">
        <f t="array" ref="AY319">INDEX('UPTD PPA KabKota'!H$5:H$513,MATCH($D319,'UPTD PPA KabKota'!$C$5:$C$513,FALSE))</f>
        <v/>
      </c>
      <c r="AZ319" s="218" t="str">
        <f t="array" ref="AZ319">INDEX('UPTD PPA KabKota'!I$5:I$513,MATCH($D319,'UPTD PPA KabKota'!$C$5:$C$513,FALSE))</f>
        <v/>
      </c>
      <c r="BA319" s="218" t="str">
        <f t="array" ref="BA319">INDEX('UPTD PPA KabKota'!J$5:J$513,MATCH($D319,'UPTD PPA KabKota'!$C$5:$C$513,FALSE))</f>
        <v/>
      </c>
      <c r="BB319" s="218" t="str">
        <f t="array" ref="BB319">INDEX('UPTD PPA KabKota'!K$5:K$513,MATCH($D319,'UPTD PPA KabKota'!$C$5:$C$513,FALSE))</f>
        <v/>
      </c>
      <c r="BC319" s="218" t="str">
        <f t="array" ref="BC319">INDEX('UPTD PPA KabKota'!L$5:L$513,MATCH($D319,'UPTD PPA KabKota'!$C$5:$C$513,FALSE))</f>
        <v/>
      </c>
      <c r="BD319" s="218" t="str">
        <f t="array" ref="BD319">INDEX('UPTD PPA KabKota'!M$5:M$513,MATCH($D319,'UPTD PPA KabKota'!$C$5:$C$513,FALSE))</f>
        <v/>
      </c>
      <c r="BE319" s="218" t="str">
        <f t="array" ref="BE319">INDEX('UPTD PPA KabKota'!N$5:N$513,MATCH($D319,'UPTD PPA KabKota'!$C$5:$C$513,FALSE))</f>
        <v/>
      </c>
      <c r="BF319" s="218" t="str">
        <f t="array" ref="BF319">INDEX('UPTD PPA KabKota'!O$5:O$513,MATCH($D319,'UPTD PPA KabKota'!$C$5:$C$513,FALSE))</f>
        <v/>
      </c>
      <c r="BG319" s="218" t="str">
        <f t="array" ref="BG319">INDEX('UPTD PPA KabKota'!P$5:P$513,MATCH($D319,'UPTD PPA KabKota'!$C$5:$C$513,FALSE))</f>
        <v/>
      </c>
      <c r="BH319" s="218" t="str">
        <f t="array" ref="BH319">INDEX('UPTD PPA KabKota'!Q$5:Q$513,MATCH($D319,'UPTD PPA KabKota'!$C$5:$C$513,FALSE))</f>
        <v/>
      </c>
      <c r="BI319" s="218" t="str">
        <f t="array" ref="BI319">INDEX('UPTD PPA KabKota'!R$5:R$513,MATCH($D319,'UPTD PPA KabKota'!$C$5:$C$513,FALSE))</f>
        <v/>
      </c>
      <c r="BJ319" s="218" t="str">
        <f t="array" ref="BJ319">INDEX('UPTD PPA KabKota'!S$5:S$513,MATCH($D319,'UPTD PPA KabKota'!$C$5:$C$513,FALSE))</f>
        <v/>
      </c>
      <c r="BK319" s="218" t="str">
        <f t="array" ref="BK319">INDEX('UPTD PPA KabKota'!T$5:T$513,MATCH($D319,'UPTD PPA KabKota'!$C$5:$C$513,FALSE))</f>
        <v/>
      </c>
      <c r="BL319" s="218" t="str">
        <f t="array" ref="BL319">INDEX('UPTD PPA KabKota'!U$5:U$513,MATCH($D319,'UPTD PPA KabKota'!$C$5:$C$513,FALSE))</f>
        <v/>
      </c>
      <c r="BM319" s="218" t="str">
        <f t="array" ref="BM319">INDEX('UPTD PPA KabKota'!V$5:V$513,MATCH($D319,'UPTD PPA KabKota'!$C$5:$C$513,FALSE))</f>
        <v/>
      </c>
      <c r="BN319" s="218" t="str">
        <f t="array" ref="BN319">INDEX('UPTD PPA KabKota'!W$5:W$513,MATCH($D319,'UPTD PPA KabKota'!$C$5:$C$513,FALSE))</f>
        <v/>
      </c>
      <c r="BO319" s="218" t="str">
        <f t="array" ref="BO319">INDEX('UPTD PPA KabKota'!X$5:X$513,MATCH($D319,'UPTD PPA KabKota'!$C$5:$C$513,FALSE))</f>
        <v/>
      </c>
      <c r="BP319" s="218" t="str">
        <f t="array" ref="BP319">INDEX('UPTD PPA KabKota'!Y$5:Y$513,MATCH($D319,'UPTD PPA KabKota'!$C$5:$C$513,FALSE))</f>
        <v/>
      </c>
      <c r="BQ319" s="218" t="str">
        <f t="array" ref="BQ319">INDEX('UPTD PPA KabKota'!Z$5:Z$513,MATCH($D319,'UPTD PPA KabKota'!$C$5:$C$513,FALSE))</f>
        <v/>
      </c>
      <c r="BR319" s="218" t="str">
        <f t="array" ref="BR319">INDEX('UPTD PPA KabKota'!AA$5:AA$513,MATCH($D319,'UPTD PPA KabKota'!$C$5:$C$513,FALSE))</f>
        <v/>
      </c>
      <c r="BS319" s="218" t="str">
        <f t="array" ref="BS319">INDEX('UPTD PPA KabKota'!AB$5:AB$513,MATCH($D319,'UPTD PPA KabKota'!$C$5:$C$513,FALSE))</f>
        <v/>
      </c>
      <c r="BT319" s="218" t="str">
        <f t="array" ref="BT319">INDEX('UPTD PPA KabKota'!AC$5:AC$513,MATCH($D319,'UPTD PPA KabKota'!$C$5:$C$513,FALSE))</f>
        <v/>
      </c>
      <c r="BU319" s="218" t="str">
        <f t="array" ref="BU319">INDEX('UPTD PPA KabKota'!AD$5:AD$513,MATCH($D319,'UPTD PPA KabKota'!$C$5:$C$513,FALSE))</f>
        <v/>
      </c>
      <c r="BV319" s="218" t="str">
        <f t="array" ref="BV319">INDEX('UPTD PPA KabKota'!AE$5:AE$513,MATCH($D319,'UPTD PPA KabKota'!$C$5:$C$513,FALSE))</f>
        <v/>
      </c>
      <c r="BW319" s="218" t="str">
        <f t="array" ref="BW319">INDEX('UPTD PPA KabKota'!AF$5:AF$513,MATCH($D319,'UPTD PPA KabKota'!$C$5:$C$513,FALSE))</f>
        <v/>
      </c>
      <c r="BX319" s="218" t="str">
        <f t="array" ref="BX319">INDEX('UPTD PPA KabKota'!AG$5:AG$513,MATCH($D319,'UPTD PPA KabKota'!$C$5:$C$513,FALSE))</f>
        <v/>
      </c>
      <c r="BY319" s="218" t="str">
        <f t="array" ref="BY319">INDEX('UPTD PPA KabKota'!AH$5:AH$513,MATCH($D319,'UPTD PPA KabKota'!$C$5:$C$513,FALSE))</f>
        <v/>
      </c>
      <c r="BZ319" s="218" t="str">
        <f t="array" ref="BZ319">INDEX('UPTD PPA KabKota'!AI$5:AI$513,MATCH($D319,'UPTD PPA KabKota'!$C$5:$C$513,FALSE))</f>
        <v/>
      </c>
      <c r="CA319" s="218" t="str">
        <f t="array" ref="CA319">INDEX('UPTD PPA KabKota'!AJ$5:AJ$513,MATCH($D319,'UPTD PPA KabKota'!$C$5:$C$513,FALSE))</f>
        <v/>
      </c>
      <c r="CB319" s="218" t="str">
        <f t="array" ref="CB319">INDEX('UPTD PPA KabKota'!AK$5:AK$513,MATCH($D319,'UPTD PPA KabKota'!$C$5:$C$513,FALSE))</f>
        <v/>
      </c>
      <c r="CC319" s="218" t="str">
        <f t="array" ref="CC319">INDEX('UPTD PPA KabKota'!AL$5:AL$513,MATCH($D319,'UPTD PPA KabKota'!$C$5:$C$513,FALSE))</f>
        <v/>
      </c>
      <c r="CD319" s="218" t="str">
        <f t="array" ref="CD319">INDEX('UPTD PPA KabKota'!AM$5:AM$513,MATCH($D319,'UPTD PPA KabKota'!$C$5:$C$513,FALSE))</f>
        <v/>
      </c>
      <c r="CE319" s="218" t="str">
        <f t="array" ref="CE319">INDEX('UPTD PPA KabKota'!AN$5:AN$513,MATCH($D319,'UPTD PPA KabKota'!$C$5:$C$513,FALSE))</f>
        <v/>
      </c>
      <c r="CF319" s="218" t="str">
        <f t="array" ref="CF319">INDEX('UPTD PPA KabKota'!AO$5:AO$513,MATCH($D319,'UPTD PPA KabKota'!$C$5:$C$513,FALSE))</f>
        <v/>
      </c>
      <c r="CG319" s="218" t="str">
        <f t="array" ref="CG319">INDEX('UPTD PPA KabKota'!AP$5:AP$513,MATCH($D319,'UPTD PPA KabKota'!$C$5:$C$513,FALSE))</f>
        <v/>
      </c>
      <c r="CH319" s="218" t="str">
        <f t="array" ref="CH319">INDEX('UPTD PPA KabKota'!AQ$5:AQ$513,MATCH($D319,'UPTD PPA KabKota'!$C$5:$C$513,FALSE))</f>
        <v/>
      </c>
      <c r="CI319" s="218" t="str">
        <f t="array" ref="CI319">INDEX('UPTD PPA KabKota'!AR$5:AR$513,MATCH($D319,'UPTD PPA KabKota'!$C$5:$C$513,FALSE))</f>
        <v/>
      </c>
      <c r="CJ319" s="218" t="str">
        <f t="array" ref="CJ319">INDEX('UPTD PPA KabKota'!AS$5:AS$513,MATCH($D319,'UPTD PPA KabKota'!$C$5:$C$513,FALSE))</f>
        <v/>
      </c>
      <c r="CK319" s="218" t="str">
        <f t="array" ref="CK319">INDEX('UPTD PPA KabKota'!AT$5:AT$513,MATCH($D319,'UPTD PPA KabKota'!$C$5:$C$513,FALSE))</f>
        <v/>
      </c>
      <c r="CL319" s="218" t="str">
        <f t="array" ref="CL319">INDEX('UPTD PPA KabKota'!AU$5:AU$513,MATCH($D319,'UPTD PPA KabKota'!$C$5:$C$513,FALSE))</f>
        <v/>
      </c>
      <c r="CM319" s="218" t="str">
        <f t="array" ref="CM319">INDEX('UPTD PPA KabKota'!AV$5:AV$513,MATCH($D319,'UPTD PPA KabKota'!$C$5:$C$513,FALSE))</f>
        <v/>
      </c>
      <c r="CN319" s="218" t="str">
        <f t="array" ref="CN319">INDEX('UPTD PPA KabKota'!AW$5:AW$513,MATCH($D319,'UPTD PPA KabKota'!$C$5:$C$513,FALSE))</f>
        <v/>
      </c>
      <c r="CO319" s="218" t="str">
        <f t="array" ref="CO319">INDEX('UPTD PPA KabKota'!AX$5:AX$513,MATCH($D319,'UPTD PPA KabKota'!$C$5:$C$513,FALSE))</f>
        <v/>
      </c>
      <c r="CP319" s="218" t="str">
        <f t="array" ref="CP319">INDEX('UPTD PPA KabKota'!AY$5:AY$513,MATCH($D319,'UPTD PPA KabKota'!$C$5:$C$513,FALSE))</f>
        <v/>
      </c>
      <c r="CQ319" s="209" t="str">
        <f>IFERROR(__xludf.DUMMYFUNCTION("IF(ISBLANK($K319),"""",IF(REGEXMATCH($K319,""Peraturan""),""Ada"",IF(REGEXMATCH($K319,""Rekomendasi""),""Tidak Ada"", $K319)))
"),"#N/A")</f>
        <v>#N/A</v>
      </c>
      <c r="CR319" s="209" t="str">
        <f t="array" ref="CR319">index('UPTD PPA KabKota'!$BI$5:$BI$513,match($D319,'UPTD PPA KabKota'!$C$5:$C$513,false))</f>
        <v>Tidak Ada</v>
      </c>
      <c r="CS319" s="314" t="str">
        <f t="shared" si="52"/>
        <v>#N/A</v>
      </c>
    </row>
    <row r="320">
      <c r="A320" s="334">
        <v>314.0</v>
      </c>
      <c r="B320" s="334">
        <v>9.0</v>
      </c>
      <c r="C320" s="311" t="s">
        <v>4775</v>
      </c>
      <c r="D320" s="312" t="s">
        <v>3088</v>
      </c>
      <c r="E320" s="313"/>
      <c r="F320" s="218" t="str">
        <f t="array" ref="F320">INDEX('Ortala-KabKota'!F$2:F$415,MATCH($D320,'Ortala-KabKota'!$E$2:$E$415,FALSE))</f>
        <v>#N/A</v>
      </c>
      <c r="G320" s="218" t="str">
        <f t="array" ref="G320">INDEX('Ortala-KabKota'!G$2:G$415,MATCH($D320,'Ortala-KabKota'!$E$2:$E$415,FALSE))</f>
        <v>#N/A</v>
      </c>
      <c r="H320" s="218" t="str">
        <f t="array" ref="H320">INDEX('Ortala-KabKota'!H$2:H$415,MATCH($D320,'Ortala-KabKota'!$E$2:$E$415,FALSE))</f>
        <v>#N/A</v>
      </c>
      <c r="I320" s="218" t="str">
        <f t="array" ref="I320">INDEX('Ortala-KabKota'!I$2:I$415,MATCH($D320,'Ortala-KabKota'!$E$2:$E$415,FALSE))</f>
        <v>#N/A</v>
      </c>
      <c r="J320" s="218" t="str">
        <f t="array" ref="J320">INDEX('Ortala-KabKota'!J$2:J$415,MATCH($D320,'Ortala-KabKota'!$E$2:$E$415,FALSE))</f>
        <v>#N/A</v>
      </c>
      <c r="K320" s="218" t="str">
        <f t="array" ref="K320">INDEX('Ortala-KabKota'!K$2:K$415,MATCH($D320,'Ortala-KabKota'!$E$2:$E$415,FALSE))</f>
        <v>#N/A</v>
      </c>
      <c r="L320" s="218" t="str">
        <f t="array" ref="L320">INDEX('Ortala-KabKota'!L$2:L$415,MATCH($D320,'Ortala-KabKota'!$E$2:$E$415,FALSE))</f>
        <v>#N/A</v>
      </c>
      <c r="M320" s="218" t="str">
        <f t="array" ref="M320">INDEX('Ortala-KabKota'!M$2:M$415,MATCH($D320,'Ortala-KabKota'!$E$2:$E$415,FALSE))</f>
        <v>#N/A</v>
      </c>
      <c r="N320" s="218" t="str">
        <f t="array" ref="N320">INDEX('Ortala-KabKota'!N$2:N$415,MATCH($D320,'Ortala-KabKota'!$E$2:$E$415,FALSE))</f>
        <v>#N/A</v>
      </c>
      <c r="O320" s="218" t="str">
        <f t="array" ref="O320">INDEX('Ortala-KabKota'!O$2:O$415,MATCH($D320,'Ortala-KabKota'!$E$2:$E$415,FALSE))</f>
        <v>#N/A</v>
      </c>
      <c r="P320" s="218" t="str">
        <f t="array" ref="P320">INDEX('Ortala-KabKota'!P$2:P$415,MATCH($D320,'Ortala-KabKota'!$E$2:$E$415,FALSE))</f>
        <v>#N/A</v>
      </c>
      <c r="Q320" s="218" t="str">
        <f t="array" ref="Q320">INDEX('Ortala-KabKota'!Q$2:Q$415,MATCH($D320,'Ortala-KabKota'!$E$2:$E$415,FALSE))</f>
        <v>#N/A</v>
      </c>
      <c r="R320" s="218" t="str">
        <f t="array" ref="R320">INDEX('Ortala-KabKota'!R$2:R$415,MATCH($D320,'Ortala-KabKota'!$E$2:$E$415,FALSE))</f>
        <v>#N/A</v>
      </c>
      <c r="S320" s="218" t="str">
        <f t="array" ref="S320">INDEX('Ortala-KabKota'!S$2:S$415,MATCH($D320,'Ortala-KabKota'!$E$2:$E$415,FALSE))</f>
        <v>#N/A</v>
      </c>
      <c r="T320" s="218" t="str">
        <f t="array" ref="T320">INDEX('Ortala-KabKota'!T$2:T$415,MATCH($D320,'Ortala-KabKota'!$E$2:$E$415,FALSE))</f>
        <v>#N/A</v>
      </c>
      <c r="U320" s="218" t="str">
        <f t="array" ref="U320">INDEX('Ortala-KabKota'!U$2:U$415,MATCH($D320,'Ortala-KabKota'!$E$2:$E$415,FALSE))</f>
        <v>#N/A</v>
      </c>
      <c r="V320" s="218" t="str">
        <f t="array" ref="V320">INDEX('Ortala-KabKota'!V$2:V$415,MATCH($D320,'Ortala-KabKota'!$E$2:$E$415,FALSE))</f>
        <v>#N/A</v>
      </c>
      <c r="W320" s="218" t="str">
        <f t="array" ref="W320">INDEX('Ortala-KabKota'!W$2:W$415,MATCH($D320,'Ortala-KabKota'!$E$2:$E$415,FALSE))</f>
        <v>#N/A</v>
      </c>
      <c r="X320" s="218" t="str">
        <f t="array" ref="X320">INDEX('Ortala-KabKota'!X$2:X$415,MATCH($D320,'Ortala-KabKota'!$E$2:$E$415,FALSE))</f>
        <v>#N/A</v>
      </c>
      <c r="Y320" s="218" t="str">
        <f t="array" ref="Y320">INDEX('Ortala-KabKota'!Y$2:Y$415,MATCH($D320,'Ortala-KabKota'!$E$2:$E$415,FALSE))</f>
        <v>#N/A</v>
      </c>
      <c r="Z320" s="218" t="str">
        <f t="array" ref="Z320">INDEX('Ortala-KabKota'!Z$2:Z$415,MATCH($D320,'Ortala-KabKota'!$E$2:$E$415,FALSE))</f>
        <v>#N/A</v>
      </c>
      <c r="AA320" s="218" t="str">
        <f t="array" ref="AA320">INDEX('Ortala-KabKota'!AA$2:AA$415,MATCH($D320,'Ortala-KabKota'!$E$2:$E$415,FALSE))</f>
        <v>#N/A</v>
      </c>
      <c r="AB320" s="218" t="str">
        <f t="array" ref="AB320">INDEX('Ortala-KabKota'!AB$2:AB$415,MATCH($D320,'Ortala-KabKota'!$E$2:$E$415,FALSE))</f>
        <v>#N/A</v>
      </c>
      <c r="AC320" s="218" t="str">
        <f t="array" ref="AC320">INDEX('Ortala-KabKota'!AC$2:AC$415,MATCH($D320,'Ortala-KabKota'!$E$2:$E$415,FALSE))</f>
        <v>#N/A</v>
      </c>
      <c r="AD320" s="218" t="str">
        <f t="array" ref="AD320">INDEX('Ortala-KabKota'!AD$2:AD$415,MATCH($D320,'Ortala-KabKota'!$E$2:$E$415,FALSE))</f>
        <v>#N/A</v>
      </c>
      <c r="AE320" s="218" t="str">
        <f t="array" ref="AE320">INDEX('Ortala-KabKota'!AE$2:AE$415,MATCH($D320,'Ortala-KabKota'!$E$2:$E$415,FALSE))</f>
        <v>#N/A</v>
      </c>
      <c r="AF320" s="218" t="str">
        <f t="array" ref="AF320">INDEX('Ortala-KabKota'!AF$2:AF$415,MATCH($D320,'Ortala-KabKota'!$E$2:$E$415,FALSE))</f>
        <v>#N/A</v>
      </c>
      <c r="AG320" s="218" t="str">
        <f t="array" ref="AG320">INDEX('Ortala-KabKota'!AG$2:AG$415,MATCH($D320,'Ortala-KabKota'!$E$2:$E$415,FALSE))</f>
        <v>#N/A</v>
      </c>
      <c r="AH320" s="218" t="str">
        <f t="array" ref="AH320">INDEX('Ortala-KabKota'!AH$2:AH$415,MATCH($D320,'Ortala-KabKota'!$E$2:$E$415,FALSE))</f>
        <v>#N/A</v>
      </c>
      <c r="AI320" s="218" t="str">
        <f t="array" ref="AI320">INDEX('Ortala-KabKota'!AI$2:AI$415,MATCH($D320,'Ortala-KabKota'!$E$2:$E$415,FALSE))</f>
        <v>#N/A</v>
      </c>
      <c r="AJ320" s="218" t="str">
        <f t="array" ref="AJ320">INDEX('Ortala-KabKota'!AJ$2:AJ$415,MATCH($D320,'Ortala-KabKota'!$E$2:$E$415,FALSE))</f>
        <v>#N/A</v>
      </c>
      <c r="AK320" s="218" t="str">
        <f t="array" ref="AK320">INDEX('Ortala-KabKota'!AK$2:AK$415,MATCH($D320,'Ortala-KabKota'!$E$2:$E$415,FALSE))</f>
        <v>#N/A</v>
      </c>
      <c r="AL320" s="218" t="str">
        <f t="array" ref="AL320">INDEX('Ortala-KabKota'!AL$2:AL$415,MATCH($D320,'Ortala-KabKota'!$E$2:$E$415,FALSE))</f>
        <v>#N/A</v>
      </c>
      <c r="AM320" s="218" t="str">
        <f t="array" ref="AM320">INDEX('Ortala-KabKota'!AM$2:AM$415,MATCH($D320,'Ortala-KabKota'!$E$2:$E$415,FALSE))</f>
        <v>#N/A</v>
      </c>
      <c r="AN320" s="218" t="str">
        <f t="array" ref="AN320">INDEX('Ortala-KabKota'!AN$2:AN$415,MATCH($D320,'Ortala-KabKota'!$E$2:$E$415,FALSE))</f>
        <v>#N/A</v>
      </c>
      <c r="AO320" s="218" t="str">
        <f t="array" ref="AO320">INDEX('Ortala-KabKota'!AO$2:AO$415,MATCH($D320,'Ortala-KabKota'!$E$2:$E$415,FALSE))</f>
        <v>#N/A</v>
      </c>
      <c r="AP320" s="218" t="str">
        <f t="array" ref="AP320">INDEX('Ortala-KabKota'!AP$2:AP$415,MATCH($D320,'Ortala-KabKota'!$E$2:$E$415,FALSE))</f>
        <v>#N/A</v>
      </c>
      <c r="AQ320" s="218" t="str">
        <f t="array" ref="AQ320">INDEX('Ortala-KabKota'!AQ$2:AQ$415,MATCH($D320,'Ortala-KabKota'!$E$2:$E$415,FALSE))</f>
        <v>#N/A</v>
      </c>
      <c r="AR320" s="218" t="str">
        <f t="array" ref="AR320">INDEX('Ortala-KabKota'!AR$2:AR$415,MATCH($D320,'Ortala-KabKota'!$E$2:$E$415,FALSE))</f>
        <v>#N/A</v>
      </c>
      <c r="AS320" s="218" t="str">
        <f t="array" ref="AS320">INDEX('Ortala-KabKota'!AS$2:AS$415,MATCH($D320,'Ortala-KabKota'!$E$2:$E$415,FALSE))</f>
        <v>#N/A</v>
      </c>
      <c r="AT320" s="218" t="str">
        <f t="array" ref="AT320">INDEX('Ortala-KabKota'!AT$2:AT$415,MATCH($D320,'Ortala-KabKota'!$E$2:$E$415,FALSE))</f>
        <v>#N/A</v>
      </c>
      <c r="AU320" s="218" t="str">
        <f t="array" ref="AU320">INDEX('UPTD PPA KabKota'!D$5:D$513,MATCH($D320,'UPTD PPA KabKota'!$C$5:$C$513,FALSE))</f>
        <v/>
      </c>
      <c r="AV320" s="218" t="str">
        <f t="array" ref="AV320">INDEX('UPTD PPA KabKota'!E$5:E$513,MATCH($D320,'UPTD PPA KabKota'!$C$5:$C$513,FALSE))</f>
        <v/>
      </c>
      <c r="AW320" s="218" t="str">
        <f t="array" ref="AW320">INDEX('UPTD PPA KabKota'!F$5:F$513,MATCH($D320,'UPTD PPA KabKota'!$C$5:$C$513,FALSE))</f>
        <v/>
      </c>
      <c r="AX320" s="218" t="str">
        <f t="array" ref="AX320">INDEX('UPTD PPA KabKota'!G$5:G$513,MATCH($D320,'UPTD PPA KabKota'!$C$5:$C$513,FALSE))</f>
        <v/>
      </c>
      <c r="AY320" s="218" t="str">
        <f t="array" ref="AY320">INDEX('UPTD PPA KabKota'!H$5:H$513,MATCH($D320,'UPTD PPA KabKota'!$C$5:$C$513,FALSE))</f>
        <v/>
      </c>
      <c r="AZ320" s="218" t="str">
        <f t="array" ref="AZ320">INDEX('UPTD PPA KabKota'!I$5:I$513,MATCH($D320,'UPTD PPA KabKota'!$C$5:$C$513,FALSE))</f>
        <v/>
      </c>
      <c r="BA320" s="218" t="str">
        <f t="array" ref="BA320">INDEX('UPTD PPA KabKota'!J$5:J$513,MATCH($D320,'UPTD PPA KabKota'!$C$5:$C$513,FALSE))</f>
        <v/>
      </c>
      <c r="BB320" s="218" t="str">
        <f t="array" ref="BB320">INDEX('UPTD PPA KabKota'!K$5:K$513,MATCH($D320,'UPTD PPA KabKota'!$C$5:$C$513,FALSE))</f>
        <v/>
      </c>
      <c r="BC320" s="218" t="str">
        <f t="array" ref="BC320">INDEX('UPTD PPA KabKota'!L$5:L$513,MATCH($D320,'UPTD PPA KabKota'!$C$5:$C$513,FALSE))</f>
        <v/>
      </c>
      <c r="BD320" s="218" t="str">
        <f t="array" ref="BD320">INDEX('UPTD PPA KabKota'!M$5:M$513,MATCH($D320,'UPTD PPA KabKota'!$C$5:$C$513,FALSE))</f>
        <v/>
      </c>
      <c r="BE320" s="218" t="str">
        <f t="array" ref="BE320">INDEX('UPTD PPA KabKota'!N$5:N$513,MATCH($D320,'UPTD PPA KabKota'!$C$5:$C$513,FALSE))</f>
        <v/>
      </c>
      <c r="BF320" s="218" t="str">
        <f t="array" ref="BF320">INDEX('UPTD PPA KabKota'!O$5:O$513,MATCH($D320,'UPTD PPA KabKota'!$C$5:$C$513,FALSE))</f>
        <v/>
      </c>
      <c r="BG320" s="218" t="str">
        <f t="array" ref="BG320">INDEX('UPTD PPA KabKota'!P$5:P$513,MATCH($D320,'UPTD PPA KabKota'!$C$5:$C$513,FALSE))</f>
        <v/>
      </c>
      <c r="BH320" s="218" t="str">
        <f t="array" ref="BH320">INDEX('UPTD PPA KabKota'!Q$5:Q$513,MATCH($D320,'UPTD PPA KabKota'!$C$5:$C$513,FALSE))</f>
        <v/>
      </c>
      <c r="BI320" s="218" t="str">
        <f t="array" ref="BI320">INDEX('UPTD PPA KabKota'!R$5:R$513,MATCH($D320,'UPTD PPA KabKota'!$C$5:$C$513,FALSE))</f>
        <v/>
      </c>
      <c r="BJ320" s="218" t="str">
        <f t="array" ref="BJ320">INDEX('UPTD PPA KabKota'!S$5:S$513,MATCH($D320,'UPTD PPA KabKota'!$C$5:$C$513,FALSE))</f>
        <v/>
      </c>
      <c r="BK320" s="218" t="str">
        <f t="array" ref="BK320">INDEX('UPTD PPA KabKota'!T$5:T$513,MATCH($D320,'UPTD PPA KabKota'!$C$5:$C$513,FALSE))</f>
        <v/>
      </c>
      <c r="BL320" s="218" t="str">
        <f t="array" ref="BL320">INDEX('UPTD PPA KabKota'!U$5:U$513,MATCH($D320,'UPTD PPA KabKota'!$C$5:$C$513,FALSE))</f>
        <v/>
      </c>
      <c r="BM320" s="218" t="str">
        <f t="array" ref="BM320">INDEX('UPTD PPA KabKota'!V$5:V$513,MATCH($D320,'UPTD PPA KabKota'!$C$5:$C$513,FALSE))</f>
        <v/>
      </c>
      <c r="BN320" s="218" t="str">
        <f t="array" ref="BN320">INDEX('UPTD PPA KabKota'!W$5:W$513,MATCH($D320,'UPTD PPA KabKota'!$C$5:$C$513,FALSE))</f>
        <v/>
      </c>
      <c r="BO320" s="218" t="str">
        <f t="array" ref="BO320">INDEX('UPTD PPA KabKota'!X$5:X$513,MATCH($D320,'UPTD PPA KabKota'!$C$5:$C$513,FALSE))</f>
        <v/>
      </c>
      <c r="BP320" s="218" t="str">
        <f t="array" ref="BP320">INDEX('UPTD PPA KabKota'!Y$5:Y$513,MATCH($D320,'UPTD PPA KabKota'!$C$5:$C$513,FALSE))</f>
        <v/>
      </c>
      <c r="BQ320" s="218" t="str">
        <f t="array" ref="BQ320">INDEX('UPTD PPA KabKota'!Z$5:Z$513,MATCH($D320,'UPTD PPA KabKota'!$C$5:$C$513,FALSE))</f>
        <v/>
      </c>
      <c r="BR320" s="218" t="str">
        <f t="array" ref="BR320">INDEX('UPTD PPA KabKota'!AA$5:AA$513,MATCH($D320,'UPTD PPA KabKota'!$C$5:$C$513,FALSE))</f>
        <v/>
      </c>
      <c r="BS320" s="218" t="str">
        <f t="array" ref="BS320">INDEX('UPTD PPA KabKota'!AB$5:AB$513,MATCH($D320,'UPTD PPA KabKota'!$C$5:$C$513,FALSE))</f>
        <v/>
      </c>
      <c r="BT320" s="218" t="str">
        <f t="array" ref="BT320">INDEX('UPTD PPA KabKota'!AC$5:AC$513,MATCH($D320,'UPTD PPA KabKota'!$C$5:$C$513,FALSE))</f>
        <v/>
      </c>
      <c r="BU320" s="218" t="str">
        <f t="array" ref="BU320">INDEX('UPTD PPA KabKota'!AD$5:AD$513,MATCH($D320,'UPTD PPA KabKota'!$C$5:$C$513,FALSE))</f>
        <v/>
      </c>
      <c r="BV320" s="218" t="str">
        <f t="array" ref="BV320">INDEX('UPTD PPA KabKota'!AE$5:AE$513,MATCH($D320,'UPTD PPA KabKota'!$C$5:$C$513,FALSE))</f>
        <v/>
      </c>
      <c r="BW320" s="218" t="str">
        <f t="array" ref="BW320">INDEX('UPTD PPA KabKota'!AF$5:AF$513,MATCH($D320,'UPTD PPA KabKota'!$C$5:$C$513,FALSE))</f>
        <v/>
      </c>
      <c r="BX320" s="218" t="str">
        <f t="array" ref="BX320">INDEX('UPTD PPA KabKota'!AG$5:AG$513,MATCH($D320,'UPTD PPA KabKota'!$C$5:$C$513,FALSE))</f>
        <v/>
      </c>
      <c r="BY320" s="218" t="str">
        <f t="array" ref="BY320">INDEX('UPTD PPA KabKota'!AH$5:AH$513,MATCH($D320,'UPTD PPA KabKota'!$C$5:$C$513,FALSE))</f>
        <v/>
      </c>
      <c r="BZ320" s="218" t="str">
        <f t="array" ref="BZ320">INDEX('UPTD PPA KabKota'!AI$5:AI$513,MATCH($D320,'UPTD PPA KabKota'!$C$5:$C$513,FALSE))</f>
        <v/>
      </c>
      <c r="CA320" s="218" t="str">
        <f t="array" ref="CA320">INDEX('UPTD PPA KabKota'!AJ$5:AJ$513,MATCH($D320,'UPTD PPA KabKota'!$C$5:$C$513,FALSE))</f>
        <v/>
      </c>
      <c r="CB320" s="218" t="str">
        <f t="array" ref="CB320">INDEX('UPTD PPA KabKota'!AK$5:AK$513,MATCH($D320,'UPTD PPA KabKota'!$C$5:$C$513,FALSE))</f>
        <v/>
      </c>
      <c r="CC320" s="218" t="str">
        <f t="array" ref="CC320">INDEX('UPTD PPA KabKota'!AL$5:AL$513,MATCH($D320,'UPTD PPA KabKota'!$C$5:$C$513,FALSE))</f>
        <v/>
      </c>
      <c r="CD320" s="218" t="str">
        <f t="array" ref="CD320">INDEX('UPTD PPA KabKota'!AM$5:AM$513,MATCH($D320,'UPTD PPA KabKota'!$C$5:$C$513,FALSE))</f>
        <v/>
      </c>
      <c r="CE320" s="218" t="str">
        <f t="array" ref="CE320">INDEX('UPTD PPA KabKota'!AN$5:AN$513,MATCH($D320,'UPTD PPA KabKota'!$C$5:$C$513,FALSE))</f>
        <v/>
      </c>
      <c r="CF320" s="218" t="str">
        <f t="array" ref="CF320">INDEX('UPTD PPA KabKota'!AO$5:AO$513,MATCH($D320,'UPTD PPA KabKota'!$C$5:$C$513,FALSE))</f>
        <v/>
      </c>
      <c r="CG320" s="218" t="str">
        <f t="array" ref="CG320">INDEX('UPTD PPA KabKota'!AP$5:AP$513,MATCH($D320,'UPTD PPA KabKota'!$C$5:$C$513,FALSE))</f>
        <v/>
      </c>
      <c r="CH320" s="218" t="str">
        <f t="array" ref="CH320">INDEX('UPTD PPA KabKota'!AQ$5:AQ$513,MATCH($D320,'UPTD PPA KabKota'!$C$5:$C$513,FALSE))</f>
        <v/>
      </c>
      <c r="CI320" s="218" t="str">
        <f t="array" ref="CI320">INDEX('UPTD PPA KabKota'!AR$5:AR$513,MATCH($D320,'UPTD PPA KabKota'!$C$5:$C$513,FALSE))</f>
        <v/>
      </c>
      <c r="CJ320" s="218" t="str">
        <f t="array" ref="CJ320">INDEX('UPTD PPA KabKota'!AS$5:AS$513,MATCH($D320,'UPTD PPA KabKota'!$C$5:$C$513,FALSE))</f>
        <v/>
      </c>
      <c r="CK320" s="218" t="str">
        <f t="array" ref="CK320">INDEX('UPTD PPA KabKota'!AT$5:AT$513,MATCH($D320,'UPTD PPA KabKota'!$C$5:$C$513,FALSE))</f>
        <v/>
      </c>
      <c r="CL320" s="218" t="str">
        <f t="array" ref="CL320">INDEX('UPTD PPA KabKota'!AU$5:AU$513,MATCH($D320,'UPTD PPA KabKota'!$C$5:$C$513,FALSE))</f>
        <v/>
      </c>
      <c r="CM320" s="218" t="str">
        <f t="array" ref="CM320">INDEX('UPTD PPA KabKota'!AV$5:AV$513,MATCH($D320,'UPTD PPA KabKota'!$C$5:$C$513,FALSE))</f>
        <v/>
      </c>
      <c r="CN320" s="218" t="str">
        <f t="array" ref="CN320">INDEX('UPTD PPA KabKota'!AW$5:AW$513,MATCH($D320,'UPTD PPA KabKota'!$C$5:$C$513,FALSE))</f>
        <v/>
      </c>
      <c r="CO320" s="218" t="str">
        <f t="array" ref="CO320">INDEX('UPTD PPA KabKota'!AX$5:AX$513,MATCH($D320,'UPTD PPA KabKota'!$C$5:$C$513,FALSE))</f>
        <v/>
      </c>
      <c r="CP320" s="218" t="str">
        <f t="array" ref="CP320">INDEX('UPTD PPA KabKota'!AY$5:AY$513,MATCH($D320,'UPTD PPA KabKota'!$C$5:$C$513,FALSE))</f>
        <v/>
      </c>
      <c r="CQ320" s="209" t="str">
        <f>IFERROR(__xludf.DUMMYFUNCTION("IF(ISBLANK($K320),"""",IF(REGEXMATCH($K320,""Peraturan""),""Ada"",IF(REGEXMATCH($K320,""Rekomendasi""),""Tidak Ada"", $K320)))
"),"#N/A")</f>
        <v>#N/A</v>
      </c>
      <c r="CR320" s="209" t="str">
        <f t="array" ref="CR320">index('UPTD PPA KabKota'!$BI$5:$BI$513,match($D320,'UPTD PPA KabKota'!$C$5:$C$513,false))</f>
        <v>Tidak Ada</v>
      </c>
      <c r="CS320" s="314" t="str">
        <f t="shared" si="52"/>
        <v>#N/A</v>
      </c>
    </row>
    <row r="321">
      <c r="A321" s="334">
        <v>315.0</v>
      </c>
      <c r="B321" s="334">
        <v>10.0</v>
      </c>
      <c r="C321" s="311" t="s">
        <v>4775</v>
      </c>
      <c r="D321" s="312" t="s">
        <v>3004</v>
      </c>
      <c r="E321" s="315">
        <v>45689.0</v>
      </c>
      <c r="F321" s="218" t="str">
        <f t="array" ref="F321">INDEX('Ortala-KabKota'!F$2:F$415,MATCH($D321,'Ortala-KabKota'!$E$2:$E$415,FALSE))</f>
        <v>Yatti yosepa /081380275034</v>
      </c>
      <c r="G321" s="218" t="str">
        <f t="array" ref="G321">INDEX('Ortala-KabKota'!G$2:G$415,MATCH($D321,'Ortala-KabKota'!$E$2:$E$415,FALSE))</f>
        <v/>
      </c>
      <c r="H321" s="218" t="str">
        <f t="array" ref="H321">INDEX('Ortala-KabKota'!H$2:H$415,MATCH($D321,'Ortala-KabKota'!$E$2:$E$415,FALSE))</f>
        <v/>
      </c>
      <c r="I321" s="218" t="str">
        <f t="array" ref="I321">INDEX('Ortala-KabKota'!I$2:I$415,MATCH($D321,'Ortala-KabKota'!$E$2:$E$415,FALSE))</f>
        <v/>
      </c>
      <c r="J321" s="218" t="str">
        <f t="array" ref="J321">INDEX('Ortala-KabKota'!J$2:J$415,MATCH($D321,'Ortala-KabKota'!$E$2:$E$415,FALSE))</f>
        <v>UPTD PPA</v>
      </c>
      <c r="K321" s="218" t="str">
        <f t="array" ref="K321">INDEX('Ortala-KabKota'!K$2:K$415,MATCH($D321,'Ortala-KabKota'!$E$2:$E$415,FALSE))</f>
        <v>Peraturan Bupati Sikka Nomor 60 Tahun 2022</v>
      </c>
      <c r="L321" s="218">
        <f t="array" ref="L321">INDEX('Ortala-KabKota'!L$2:L$415,MATCH($D321,'Ortala-KabKota'!$E$2:$E$415,FALSE))</f>
        <v>2022</v>
      </c>
      <c r="M321" s="218" t="str">
        <f t="array" ref="M321">INDEX('Ortala-KabKota'!M$2:M$415,MATCH($D321,'Ortala-KabKota'!$E$2:$E$415,FALSE))</f>
        <v>A</v>
      </c>
      <c r="N321" s="218" t="str">
        <f t="array" ref="N321">INDEX('Ortala-KabKota'!N$2:N$415,MATCH($D321,'Ortala-KabKota'!$E$2:$E$415,FALSE))</f>
        <v/>
      </c>
      <c r="O321" s="218" t="str">
        <f t="array" ref="O321">INDEX('Ortala-KabKota'!O$2:O$415,MATCH($D321,'Ortala-KabKota'!$E$2:$E$415,FALSE))</f>
        <v/>
      </c>
      <c r="P321" s="218" t="str">
        <f t="array" ref="P321">INDEX('Ortala-KabKota'!P$2:P$415,MATCH($D321,'Ortala-KabKota'!$E$2:$E$415,FALSE))</f>
        <v>Kepala UPTD, Subbag TU, Kelompok JF</v>
      </c>
      <c r="Q321" s="218" t="str">
        <f t="array" ref="Q321">INDEX('Ortala-KabKota'!Q$2:Q$415,MATCH($D321,'Ortala-KabKota'!$E$2:$E$415,FALSE))</f>
        <v/>
      </c>
      <c r="R321" s="218" t="str">
        <f t="array" ref="R321">INDEX('Ortala-KabKota'!R$2:R$415,MATCH($D321,'Ortala-KabKota'!$E$2:$E$415,FALSE))</f>
        <v/>
      </c>
      <c r="S321" s="218" t="str">
        <f t="array" ref="S321">INDEX('Ortala-KabKota'!S$2:S$415,MATCH($D321,'Ortala-KabKota'!$E$2:$E$415,FALSE))</f>
        <v/>
      </c>
      <c r="T321" s="218" t="str">
        <f t="array" ref="T321">INDEX('Ortala-KabKota'!T$2:T$415,MATCH($D321,'Ortala-KabKota'!$E$2:$E$415,FALSE))</f>
        <v/>
      </c>
      <c r="U321" s="218" t="str">
        <f t="array" ref="U321">INDEX('Ortala-KabKota'!U$2:U$415,MATCH($D321,'Ortala-KabKota'!$E$2:$E$415,FALSE))</f>
        <v/>
      </c>
      <c r="V321" s="218" t="str">
        <f t="array" ref="V321">INDEX('Ortala-KabKota'!V$2:V$415,MATCH($D321,'Ortala-KabKota'!$E$2:$E$415,FALSE))</f>
        <v/>
      </c>
      <c r="W321" s="218" t="str">
        <f t="array" ref="W321">INDEX('Ortala-KabKota'!W$2:W$415,MATCH($D321,'Ortala-KabKota'!$E$2:$E$415,FALSE))</f>
        <v/>
      </c>
      <c r="X321" s="218" t="str">
        <f t="array" ref="X321">INDEX('Ortala-KabKota'!X$2:X$415,MATCH($D321,'Ortala-KabKota'!$E$2:$E$415,FALSE))</f>
        <v/>
      </c>
      <c r="Y321" s="218" t="str">
        <f t="array" ref="Y321">INDEX('Ortala-KabKota'!Y$2:Y$415,MATCH($D321,'Ortala-KabKota'!$E$2:$E$415,FALSE))</f>
        <v/>
      </c>
      <c r="Z321" s="218" t="str">
        <f t="array" ref="Z321">INDEX('Ortala-KabKota'!Z$2:Z$415,MATCH($D321,'Ortala-KabKota'!$E$2:$E$415,FALSE))</f>
        <v/>
      </c>
      <c r="AA321" s="218" t="str">
        <f t="array" ref="AA321">INDEX('Ortala-KabKota'!AA$2:AA$415,MATCH($D321,'Ortala-KabKota'!$E$2:$E$415,FALSE))</f>
        <v/>
      </c>
      <c r="AB321" s="218" t="str">
        <f t="array" ref="AB321">INDEX('Ortala-KabKota'!AB$2:AB$415,MATCH($D321,'Ortala-KabKota'!$E$2:$E$415,FALSE))</f>
        <v/>
      </c>
      <c r="AC321" s="218" t="str">
        <f t="array" ref="AC321">INDEX('Ortala-KabKota'!AC$2:AC$415,MATCH($D321,'Ortala-KabKota'!$E$2:$E$415,FALSE))</f>
        <v/>
      </c>
      <c r="AD321" s="218" t="str">
        <f t="array" ref="AD321">INDEX('Ortala-KabKota'!AD$2:AD$415,MATCH($D321,'Ortala-KabKota'!$E$2:$E$415,FALSE))</f>
        <v/>
      </c>
      <c r="AE321" s="218" t="str">
        <f t="array" ref="AE321">INDEX('Ortala-KabKota'!AE$2:AE$415,MATCH($D321,'Ortala-KabKota'!$E$2:$E$415,FALSE))</f>
        <v/>
      </c>
      <c r="AF321" s="218" t="str">
        <f t="array" ref="AF321">INDEX('Ortala-KabKota'!AF$2:AF$415,MATCH($D321,'Ortala-KabKota'!$E$2:$E$415,FALSE))</f>
        <v/>
      </c>
      <c r="AG321" s="218" t="str">
        <f t="array" ref="AG321">INDEX('Ortala-KabKota'!AG$2:AG$415,MATCH($D321,'Ortala-KabKota'!$E$2:$E$415,FALSE))</f>
        <v/>
      </c>
      <c r="AH321" s="218" t="str">
        <f t="array" ref="AH321">INDEX('Ortala-KabKota'!AH$2:AH$415,MATCH($D321,'Ortala-KabKota'!$E$2:$E$415,FALSE))</f>
        <v/>
      </c>
      <c r="AI321" s="218" t="str">
        <f t="array" ref="AI321">INDEX('Ortala-KabKota'!AI$2:AI$415,MATCH($D321,'Ortala-KabKota'!$E$2:$E$415,FALSE))</f>
        <v/>
      </c>
      <c r="AJ321" s="218" t="str">
        <f t="array" ref="AJ321">INDEX('Ortala-KabKota'!AJ$2:AJ$415,MATCH($D321,'Ortala-KabKota'!$E$2:$E$415,FALSE))</f>
        <v/>
      </c>
      <c r="AK321" s="218" t="str">
        <f t="array" ref="AK321">INDEX('Ortala-KabKota'!AK$2:AK$415,MATCH($D321,'Ortala-KabKota'!$E$2:$E$415,FALSE))</f>
        <v/>
      </c>
      <c r="AL321" s="218" t="str">
        <f t="array" ref="AL321">INDEX('Ortala-KabKota'!AL$2:AL$415,MATCH($D321,'Ortala-KabKota'!$E$2:$E$415,FALSE))</f>
        <v/>
      </c>
      <c r="AM321" s="218" t="str">
        <f t="array" ref="AM321">INDEX('Ortala-KabKota'!AM$2:AM$415,MATCH($D321,'Ortala-KabKota'!$E$2:$E$415,FALSE))</f>
        <v/>
      </c>
      <c r="AN321" s="218" t="str">
        <f t="array" ref="AN321">INDEX('Ortala-KabKota'!AN$2:AN$415,MATCH($D321,'Ortala-KabKota'!$E$2:$E$415,FALSE))</f>
        <v/>
      </c>
      <c r="AO321" s="218" t="str">
        <f t="array" ref="AO321">INDEX('Ortala-KabKota'!AO$2:AO$415,MATCH($D321,'Ortala-KabKota'!$E$2:$E$415,FALSE))</f>
        <v/>
      </c>
      <c r="AP321" s="218" t="str">
        <f t="array" ref="AP321">INDEX('Ortala-KabKota'!AP$2:AP$415,MATCH($D321,'Ortala-KabKota'!$E$2:$E$415,FALSE))</f>
        <v/>
      </c>
      <c r="AQ321" s="218" t="str">
        <f t="array" ref="AQ321">INDEX('Ortala-KabKota'!AQ$2:AQ$415,MATCH($D321,'Ortala-KabKota'!$E$2:$E$415,FALSE))</f>
        <v/>
      </c>
      <c r="AR321" s="218" t="str">
        <f t="array" ref="AR321">INDEX('Ortala-KabKota'!AR$2:AR$415,MATCH($D321,'Ortala-KabKota'!$E$2:$E$415,FALSE))</f>
        <v/>
      </c>
      <c r="AS321" s="218" t="str">
        <f t="array" ref="AS321">INDEX('Ortala-KabKota'!AS$2:AS$415,MATCH($D321,'Ortala-KabKota'!$E$2:$E$415,FALSE))</f>
        <v/>
      </c>
      <c r="AT321" s="218" t="str">
        <f t="array" ref="AT321">INDEX('Ortala-KabKota'!AT$2:AT$415,MATCH($D321,'Ortala-KabKota'!$E$2:$E$415,FALSE))</f>
        <v/>
      </c>
      <c r="AU321" s="218" t="str">
        <f t="array" ref="AU321">INDEX('UPTD PPA KabKota'!D$5:D$513,MATCH($D321,'UPTD PPA KabKota'!$C$5:$C$513,FALSE))</f>
        <v>Maria Kristiani Yosepha, S.Psi</v>
      </c>
      <c r="AV321" s="218" t="str">
        <f t="array" ref="AV321">INDEX('UPTD PPA KabKota'!E$5:E$513,MATCH($D321,'UPTD PPA KabKota'!$C$5:$C$513,FALSE))</f>
        <v>Jl. A. Yani No. 61 Kel. Kota Baru Kec. Alok Timur Kab. Sikka</v>
      </c>
      <c r="AW321" s="218" t="str">
        <f t="array" ref="AW321">INDEX('UPTD PPA KabKota'!F$5:F$513,MATCH($D321,'UPTD PPA KabKota'!$C$5:$C$513,FALSE))</f>
        <v>-</v>
      </c>
      <c r="AX321" s="218" t="str">
        <f t="array" ref="AX321">INDEX('UPTD PPA KabKota'!G$5:G$513,MATCH($D321,'UPTD PPA KabKota'!$C$5:$C$513,FALSE))</f>
        <v>-</v>
      </c>
      <c r="AY321" s="218" t="str">
        <f t="array" ref="AY321">INDEX('UPTD PPA KabKota'!H$5:H$513,MATCH($D321,'UPTD PPA KabKota'!$C$5:$C$513,FALSE))</f>
        <v>UPTD PPA</v>
      </c>
      <c r="AZ321" s="218" t="str">
        <f t="array" ref="AZ321">INDEX('UPTD PPA KabKota'!I$5:I$513,MATCH($D321,'UPTD PPA KabKota'!$C$5:$C$513,FALSE))</f>
        <v>Peraturan Bupati Sikka Nomor 60 Tahun 2022 tentang Pembentukan Unit Pelaksana Teknis Daerah Perlindungan Perempuan dan Anak pada Dinas Pengendalian Penduduk dan Keluarga Berencana Pemberdayaan Perempuan dan Perlindungan Anak</v>
      </c>
      <c r="BA321" s="218">
        <f t="array" ref="BA321">INDEX('UPTD PPA KabKota'!J$5:J$513,MATCH($D321,'UPTD PPA KabKota'!$C$5:$C$513,FALSE))</f>
        <v>2022</v>
      </c>
      <c r="BB321" s="218" t="str">
        <f t="array" ref="BB321">INDEX('UPTD PPA KabKota'!K$5:K$513,MATCH($D321,'UPTD PPA KabKota'!$C$5:$C$513,FALSE))</f>
        <v>A</v>
      </c>
      <c r="BC321" s="218" t="str">
        <f t="array" ref="BC321">INDEX('UPTD PPA KabKota'!L$5:L$513,MATCH($D321,'UPTD PPA KabKota'!$C$5:$C$513,FALSE))</f>
        <v>ABC/0852xxxxxxxx</v>
      </c>
      <c r="BD321" s="218" t="str">
        <f t="array" ref="BD321">INDEX('UPTD PPA KabKota'!M$5:M$513,MATCH($D321,'UPTD PPA KabKota'!$C$5:$C$513,FALSE))</f>
        <v>yanyosepha23@gmail.com</v>
      </c>
      <c r="BE321" s="218" t="str">
        <f t="array" ref="BE321">INDEX('UPTD PPA KabKota'!N$5:N$513,MATCH($D321,'UPTD PPA KabKota'!$C$5:$C$513,FALSE))</f>
        <v>Kepala UPTD, Kasubag TU dan  jabatan fungsional Pekerja Sosial</v>
      </c>
      <c r="BF321" s="218" t="str">
        <f t="array" ref="BF321">INDEX('UPTD PPA KabKota'!O$5:O$513,MATCH($D321,'UPTD PPA KabKota'!$C$5:$C$513,FALSE))</f>
        <v>Mandiri</v>
      </c>
      <c r="BG321" s="218" t="str">
        <f t="array" ref="BG321">INDEX('UPTD PPA KabKota'!P$5:P$513,MATCH($D321,'UPTD PPA KabKota'!$C$5:$C$513,FALSE))</f>
        <v>TIDAK PUNYA</v>
      </c>
      <c r="BH321" s="218" t="str">
        <f t="array" ref="BH321">INDEX('UPTD PPA KabKota'!Q$5:Q$513,MATCH($D321,'UPTD PPA KabKota'!$C$5:$C$513,FALSE))</f>
        <v>Untuk TA 2025 sedang berproses pembangunan 2 kamar untuk korban</v>
      </c>
      <c r="BI321" s="218" t="str">
        <f t="array" ref="BI321">INDEX('UPTD PPA KabKota'!R$5:R$513,MATCH($D321,'UPTD PPA KabKota'!$C$5:$C$513,FALSE))</f>
        <v>Ada</v>
      </c>
      <c r="BJ321" s="218" t="str">
        <f t="array" ref="BJ321">INDEX('UPTD PPA KabKota'!S$5:S$513,MATCH($D321,'UPTD PPA KabKota'!$C$5:$C$513,FALSE))</f>
        <v>Tidak Ada</v>
      </c>
      <c r="BK321" s="218" t="str">
        <f t="array" ref="BK321">INDEX('UPTD PPA KabKota'!T$5:T$513,MATCH($D321,'UPTD PPA KabKota'!$C$5:$C$513,FALSE))</f>
        <v>Ada</v>
      </c>
      <c r="BL321" s="218" t="str">
        <f t="array" ref="BL321">INDEX('UPTD PPA KabKota'!U$5:U$513,MATCH($D321,'UPTD PPA KabKota'!$C$5:$C$513,FALSE))</f>
        <v>Ada</v>
      </c>
      <c r="BM321" s="218" t="str">
        <f t="array" ref="BM321">INDEX('UPTD PPA KabKota'!V$5:V$513,MATCH($D321,'UPTD PPA KabKota'!$C$5:$C$513,FALSE))</f>
        <v>Ada</v>
      </c>
      <c r="BN321" s="218" t="str">
        <f t="array" ref="BN321">INDEX('UPTD PPA KabKota'!W$5:W$513,MATCH($D321,'UPTD PPA KabKota'!$C$5:$C$513,FALSE))</f>
        <v>Ada</v>
      </c>
      <c r="BO321" s="218" t="str">
        <f t="array" ref="BO321">INDEX('UPTD PPA KabKota'!X$5:X$513,MATCH($D321,'UPTD PPA KabKota'!$C$5:$C$513,FALSE))</f>
        <v>Tidak ada</v>
      </c>
      <c r="BP321" s="218" t="str">
        <f t="array" ref="BP321">INDEX('UPTD PPA KabKota'!Y$5:Y$513,MATCH($D321,'UPTD PPA KabKota'!$C$5:$C$513,FALSE))</f>
        <v>Ada</v>
      </c>
      <c r="BQ321" s="218" t="str">
        <f t="array" ref="BQ321">INDEX('UPTD PPA KabKota'!Z$5:Z$513,MATCH($D321,'UPTD PPA KabKota'!$C$5:$C$513,FALSE))</f>
        <v>Ada</v>
      </c>
      <c r="BR321" s="218" t="str">
        <f t="array" ref="BR321">INDEX('UPTD PPA KabKota'!AA$5:AA$513,MATCH($D321,'UPTD PPA KabKota'!$C$5:$C$513,FALSE))</f>
        <v>Tidak Ada</v>
      </c>
      <c r="BS321" s="218" t="str">
        <f t="array" ref="BS321">INDEX('UPTD PPA KabKota'!AB$5:AB$513,MATCH($D321,'UPTD PPA KabKota'!$C$5:$C$513,FALSE))</f>
        <v>Tidak Ada</v>
      </c>
      <c r="BT321" s="218" t="str">
        <f t="array" ref="BT321">INDEX('UPTD PPA KabKota'!AC$5:AC$513,MATCH($D321,'UPTD PPA KabKota'!$C$5:$C$513,FALSE))</f>
        <v>Sudah</v>
      </c>
      <c r="BU321" s="218" t="str">
        <f t="array" ref="BU321">INDEX('UPTD PPA KabKota'!AD$5:AD$513,MATCH($D321,'UPTD PPA KabKota'!$C$5:$C$513,FALSE))</f>
        <v>Sudah</v>
      </c>
      <c r="BV321" s="218" t="str">
        <f t="array" ref="BV321">INDEX('UPTD PPA KabKota'!AE$5:AE$513,MATCH($D321,'UPTD PPA KabKota'!$C$5:$C$513,FALSE))</f>
        <v>Sudah</v>
      </c>
      <c r="BW321" s="218" t="str">
        <f t="array" ref="BW321">INDEX('UPTD PPA KabKota'!AF$5:AF$513,MATCH($D321,'UPTD PPA KabKota'!$C$5:$C$513,FALSE))</f>
        <v>Sudah</v>
      </c>
      <c r="BX321" s="218" t="str">
        <f t="array" ref="BX321">INDEX('UPTD PPA KabKota'!AG$5:AG$513,MATCH($D321,'UPTD PPA KabKota'!$C$5:$C$513,FALSE))</f>
        <v>Sudah</v>
      </c>
      <c r="BY321" s="218" t="str">
        <f t="array" ref="BY321">INDEX('UPTD PPA KabKota'!AH$5:AH$513,MATCH($D321,'UPTD PPA KabKota'!$C$5:$C$513,FALSE))</f>
        <v>Sudah</v>
      </c>
      <c r="BZ321" s="218" t="str">
        <f t="array" ref="BZ321">INDEX('UPTD PPA KabKota'!AI$5:AI$513,MATCH($D321,'UPTD PPA KabKota'!$C$5:$C$513,FALSE))</f>
        <v>Sudah</v>
      </c>
      <c r="CA321" s="218" t="str">
        <f t="array" ref="CA321">INDEX('UPTD PPA KabKota'!AJ$5:AJ$513,MATCH($D321,'UPTD PPA KabKota'!$C$5:$C$513,FALSE))</f>
        <v>Sudah</v>
      </c>
      <c r="CB321" s="218" t="str">
        <f t="array" ref="CB321">INDEX('UPTD PPA KabKota'!AK$5:AK$513,MATCH($D321,'UPTD PPA KabKota'!$C$5:$C$513,FALSE))</f>
        <v>Sudah</v>
      </c>
      <c r="CC321" s="218" t="str">
        <f t="array" ref="CC321">INDEX('UPTD PPA KabKota'!AL$5:AL$513,MATCH($D321,'UPTD PPA KabKota'!$C$5:$C$513,FALSE))</f>
        <v>Sudah</v>
      </c>
      <c r="CD321" s="218" t="str">
        <f t="array" ref="CD321">INDEX('UPTD PPA KabKota'!AM$5:AM$513,MATCH($D321,'UPTD PPA KabKota'!$C$5:$C$513,FALSE))</f>
        <v>Sudah</v>
      </c>
      <c r="CE321" s="218" t="str">
        <f t="array" ref="CE321">INDEX('UPTD PPA KabKota'!AN$5:AN$513,MATCH($D321,'UPTD PPA KabKota'!$C$5:$C$513,FALSE))</f>
        <v>pengaduan dari masyarakat, penjangkuan korban, pengelolaan Kasus, Jika korban memerlukan pengamanan maka akan diberikan penampungan sementara di Shelter St. Monika TRUK-F Maumere. Untuk korban yang memerlukan layanan Psikologi dan Bantuan Hukum UPTD PPA Kab. Sikka juga bekerja sama dengan Mitra Lembaga Layanan Psikologi UNIPA dan Lembaga Layanan Bantuan Hukum Orinbaw Law Office</v>
      </c>
      <c r="CF321" s="218">
        <f t="array" ref="CF321">INDEX('UPTD PPA KabKota'!AO$5:AO$513,MATCH($D321,'UPTD PPA KabKota'!$C$5:$C$513,FALSE))</f>
        <v>139</v>
      </c>
      <c r="CG321" s="218" t="str">
        <f t="array" ref="CG321">INDEX('UPTD PPA KabKota'!AP$5:AP$513,MATCH($D321,'UPTD PPA KabKota'!$C$5:$C$513,FALSE))</f>
        <v>Kekerasan Terhadap Anak</v>
      </c>
      <c r="CH321" s="218" t="str">
        <f t="array" ref="CH321">INDEX('UPTD PPA KabKota'!AQ$5:AQ$513,MATCH($D321,'UPTD PPA KabKota'!$C$5:$C$513,FALSE))</f>
        <v/>
      </c>
      <c r="CI321" s="218" t="str">
        <f t="array" ref="CI321">INDEX('UPTD PPA KabKota'!AR$5:AR$513,MATCH($D321,'UPTD PPA KabKota'!$C$5:$C$513,FALSE))</f>
        <v/>
      </c>
      <c r="CJ321" s="218" t="str">
        <f t="array" ref="CJ321">INDEX('UPTD PPA KabKota'!AS$5:AS$513,MATCH($D321,'UPTD PPA KabKota'!$C$5:$C$513,FALSE))</f>
        <v/>
      </c>
      <c r="CK321" s="218" t="str">
        <f t="array" ref="CK321">INDEX('UPTD PPA KabKota'!AT$5:AT$513,MATCH($D321,'UPTD PPA KabKota'!$C$5:$C$513,FALSE))</f>
        <v/>
      </c>
      <c r="CL321" s="218" t="str">
        <f t="array" ref="CL321">INDEX('UPTD PPA KabKota'!AU$5:AU$513,MATCH($D321,'UPTD PPA KabKota'!$C$5:$C$513,FALSE))</f>
        <v/>
      </c>
      <c r="CM321" s="218" t="str">
        <f t="array" ref="CM321">INDEX('UPTD PPA KabKota'!AV$5:AV$513,MATCH($D321,'UPTD PPA KabKota'!$C$5:$C$513,FALSE))</f>
        <v/>
      </c>
      <c r="CN321" s="218" t="str">
        <f t="array" ref="CN321">INDEX('UPTD PPA KabKota'!AW$5:AW$513,MATCH($D321,'UPTD PPA KabKota'!$C$5:$C$513,FALSE))</f>
        <v/>
      </c>
      <c r="CO321" s="218" t="str">
        <f t="array" ref="CO321">INDEX('UPTD PPA KabKota'!AX$5:AX$513,MATCH($D321,'UPTD PPA KabKota'!$C$5:$C$513,FALSE))</f>
        <v>v</v>
      </c>
      <c r="CP321" s="218" t="str">
        <f t="array" ref="CP321">INDEX('UPTD PPA KabKota'!AY$5:AY$513,MATCH($D321,'UPTD PPA KabKota'!$C$5:$C$513,FALSE))</f>
        <v/>
      </c>
      <c r="CQ321" s="209" t="str">
        <f>IFERROR(__xludf.DUMMYFUNCTION("IF(ISBLANK($K321),"""",IF(REGEXMATCH($K321,""Peraturan""),""Ada"",IF(REGEXMATCH($K321,""Rekomendasi""),""Tidak Ada"", $K321)))
"),"Ada")</f>
        <v>Ada</v>
      </c>
      <c r="CR321" s="209" t="str">
        <f t="array" ref="CR321">index('UPTD PPA KabKota'!$BI$5:$BI$513,match($D321,'UPTD PPA KabKota'!$C$5:$C$513,false))</f>
        <v>Ada</v>
      </c>
      <c r="CS321" s="314" t="str">
        <f t="shared" si="52"/>
        <v>Ada</v>
      </c>
    </row>
    <row r="322">
      <c r="A322" s="334">
        <v>316.0</v>
      </c>
      <c r="B322" s="334">
        <v>11.0</v>
      </c>
      <c r="C322" s="311" t="s">
        <v>4775</v>
      </c>
      <c r="D322" s="312" t="s">
        <v>3087</v>
      </c>
      <c r="E322" s="313"/>
      <c r="F322" s="218" t="str">
        <f t="array" ref="F322">INDEX('Ortala-KabKota'!F$2:F$415,MATCH($D322,'Ortala-KabKota'!$E$2:$E$415,FALSE))</f>
        <v>#N/A</v>
      </c>
      <c r="G322" s="218" t="str">
        <f t="array" ref="G322">INDEX('Ortala-KabKota'!G$2:G$415,MATCH($D322,'Ortala-KabKota'!$E$2:$E$415,FALSE))</f>
        <v>#N/A</v>
      </c>
      <c r="H322" s="218" t="str">
        <f t="array" ref="H322">INDEX('Ortala-KabKota'!H$2:H$415,MATCH($D322,'Ortala-KabKota'!$E$2:$E$415,FALSE))</f>
        <v>#N/A</v>
      </c>
      <c r="I322" s="218" t="str">
        <f t="array" ref="I322">INDEX('Ortala-KabKota'!I$2:I$415,MATCH($D322,'Ortala-KabKota'!$E$2:$E$415,FALSE))</f>
        <v>#N/A</v>
      </c>
      <c r="J322" s="218" t="str">
        <f t="array" ref="J322">INDEX('Ortala-KabKota'!J$2:J$415,MATCH($D322,'Ortala-KabKota'!$E$2:$E$415,FALSE))</f>
        <v>#N/A</v>
      </c>
      <c r="K322" s="218" t="str">
        <f t="array" ref="K322">INDEX('Ortala-KabKota'!K$2:K$415,MATCH($D322,'Ortala-KabKota'!$E$2:$E$415,FALSE))</f>
        <v>#N/A</v>
      </c>
      <c r="L322" s="218" t="str">
        <f t="array" ref="L322">INDEX('Ortala-KabKota'!L$2:L$415,MATCH($D322,'Ortala-KabKota'!$E$2:$E$415,FALSE))</f>
        <v>#N/A</v>
      </c>
      <c r="M322" s="218" t="str">
        <f t="array" ref="M322">INDEX('Ortala-KabKota'!M$2:M$415,MATCH($D322,'Ortala-KabKota'!$E$2:$E$415,FALSE))</f>
        <v>#N/A</v>
      </c>
      <c r="N322" s="218" t="str">
        <f t="array" ref="N322">INDEX('Ortala-KabKota'!N$2:N$415,MATCH($D322,'Ortala-KabKota'!$E$2:$E$415,FALSE))</f>
        <v>#N/A</v>
      </c>
      <c r="O322" s="218" t="str">
        <f t="array" ref="O322">INDEX('Ortala-KabKota'!O$2:O$415,MATCH($D322,'Ortala-KabKota'!$E$2:$E$415,FALSE))</f>
        <v>#N/A</v>
      </c>
      <c r="P322" s="218" t="str">
        <f t="array" ref="P322">INDEX('Ortala-KabKota'!P$2:P$415,MATCH($D322,'Ortala-KabKota'!$E$2:$E$415,FALSE))</f>
        <v>#N/A</v>
      </c>
      <c r="Q322" s="218" t="str">
        <f t="array" ref="Q322">INDEX('Ortala-KabKota'!Q$2:Q$415,MATCH($D322,'Ortala-KabKota'!$E$2:$E$415,FALSE))</f>
        <v>#N/A</v>
      </c>
      <c r="R322" s="218" t="str">
        <f t="array" ref="R322">INDEX('Ortala-KabKota'!R$2:R$415,MATCH($D322,'Ortala-KabKota'!$E$2:$E$415,FALSE))</f>
        <v>#N/A</v>
      </c>
      <c r="S322" s="218" t="str">
        <f t="array" ref="S322">INDEX('Ortala-KabKota'!S$2:S$415,MATCH($D322,'Ortala-KabKota'!$E$2:$E$415,FALSE))</f>
        <v>#N/A</v>
      </c>
      <c r="T322" s="218" t="str">
        <f t="array" ref="T322">INDEX('Ortala-KabKota'!T$2:T$415,MATCH($D322,'Ortala-KabKota'!$E$2:$E$415,FALSE))</f>
        <v>#N/A</v>
      </c>
      <c r="U322" s="218" t="str">
        <f t="array" ref="U322">INDEX('Ortala-KabKota'!U$2:U$415,MATCH($D322,'Ortala-KabKota'!$E$2:$E$415,FALSE))</f>
        <v>#N/A</v>
      </c>
      <c r="V322" s="218" t="str">
        <f t="array" ref="V322">INDEX('Ortala-KabKota'!V$2:V$415,MATCH($D322,'Ortala-KabKota'!$E$2:$E$415,FALSE))</f>
        <v>#N/A</v>
      </c>
      <c r="W322" s="218" t="str">
        <f t="array" ref="W322">INDEX('Ortala-KabKota'!W$2:W$415,MATCH($D322,'Ortala-KabKota'!$E$2:$E$415,FALSE))</f>
        <v>#N/A</v>
      </c>
      <c r="X322" s="218" t="str">
        <f t="array" ref="X322">INDEX('Ortala-KabKota'!X$2:X$415,MATCH($D322,'Ortala-KabKota'!$E$2:$E$415,FALSE))</f>
        <v>#N/A</v>
      </c>
      <c r="Y322" s="218" t="str">
        <f t="array" ref="Y322">INDEX('Ortala-KabKota'!Y$2:Y$415,MATCH($D322,'Ortala-KabKota'!$E$2:$E$415,FALSE))</f>
        <v>#N/A</v>
      </c>
      <c r="Z322" s="218" t="str">
        <f t="array" ref="Z322">INDEX('Ortala-KabKota'!Z$2:Z$415,MATCH($D322,'Ortala-KabKota'!$E$2:$E$415,FALSE))</f>
        <v>#N/A</v>
      </c>
      <c r="AA322" s="218" t="str">
        <f t="array" ref="AA322">INDEX('Ortala-KabKota'!AA$2:AA$415,MATCH($D322,'Ortala-KabKota'!$E$2:$E$415,FALSE))</f>
        <v>#N/A</v>
      </c>
      <c r="AB322" s="218" t="str">
        <f t="array" ref="AB322">INDEX('Ortala-KabKota'!AB$2:AB$415,MATCH($D322,'Ortala-KabKota'!$E$2:$E$415,FALSE))</f>
        <v>#N/A</v>
      </c>
      <c r="AC322" s="218" t="str">
        <f t="array" ref="AC322">INDEX('Ortala-KabKota'!AC$2:AC$415,MATCH($D322,'Ortala-KabKota'!$E$2:$E$415,FALSE))</f>
        <v>#N/A</v>
      </c>
      <c r="AD322" s="218" t="str">
        <f t="array" ref="AD322">INDEX('Ortala-KabKota'!AD$2:AD$415,MATCH($D322,'Ortala-KabKota'!$E$2:$E$415,FALSE))</f>
        <v>#N/A</v>
      </c>
      <c r="AE322" s="218" t="str">
        <f t="array" ref="AE322">INDEX('Ortala-KabKota'!AE$2:AE$415,MATCH($D322,'Ortala-KabKota'!$E$2:$E$415,FALSE))</f>
        <v>#N/A</v>
      </c>
      <c r="AF322" s="218" t="str">
        <f t="array" ref="AF322">INDEX('Ortala-KabKota'!AF$2:AF$415,MATCH($D322,'Ortala-KabKota'!$E$2:$E$415,FALSE))</f>
        <v>#N/A</v>
      </c>
      <c r="AG322" s="218" t="str">
        <f t="array" ref="AG322">INDEX('Ortala-KabKota'!AG$2:AG$415,MATCH($D322,'Ortala-KabKota'!$E$2:$E$415,FALSE))</f>
        <v>#N/A</v>
      </c>
      <c r="AH322" s="218" t="str">
        <f t="array" ref="AH322">INDEX('Ortala-KabKota'!AH$2:AH$415,MATCH($D322,'Ortala-KabKota'!$E$2:$E$415,FALSE))</f>
        <v>#N/A</v>
      </c>
      <c r="AI322" s="218" t="str">
        <f t="array" ref="AI322">INDEX('Ortala-KabKota'!AI$2:AI$415,MATCH($D322,'Ortala-KabKota'!$E$2:$E$415,FALSE))</f>
        <v>#N/A</v>
      </c>
      <c r="AJ322" s="218" t="str">
        <f t="array" ref="AJ322">INDEX('Ortala-KabKota'!AJ$2:AJ$415,MATCH($D322,'Ortala-KabKota'!$E$2:$E$415,FALSE))</f>
        <v>#N/A</v>
      </c>
      <c r="AK322" s="218" t="str">
        <f t="array" ref="AK322">INDEX('Ortala-KabKota'!AK$2:AK$415,MATCH($D322,'Ortala-KabKota'!$E$2:$E$415,FALSE))</f>
        <v>#N/A</v>
      </c>
      <c r="AL322" s="218" t="str">
        <f t="array" ref="AL322">INDEX('Ortala-KabKota'!AL$2:AL$415,MATCH($D322,'Ortala-KabKota'!$E$2:$E$415,FALSE))</f>
        <v>#N/A</v>
      </c>
      <c r="AM322" s="218" t="str">
        <f t="array" ref="AM322">INDEX('Ortala-KabKota'!AM$2:AM$415,MATCH($D322,'Ortala-KabKota'!$E$2:$E$415,FALSE))</f>
        <v>#N/A</v>
      </c>
      <c r="AN322" s="218" t="str">
        <f t="array" ref="AN322">INDEX('Ortala-KabKota'!AN$2:AN$415,MATCH($D322,'Ortala-KabKota'!$E$2:$E$415,FALSE))</f>
        <v>#N/A</v>
      </c>
      <c r="AO322" s="218" t="str">
        <f t="array" ref="AO322">INDEX('Ortala-KabKota'!AO$2:AO$415,MATCH($D322,'Ortala-KabKota'!$E$2:$E$415,FALSE))</f>
        <v>#N/A</v>
      </c>
      <c r="AP322" s="218" t="str">
        <f t="array" ref="AP322">INDEX('Ortala-KabKota'!AP$2:AP$415,MATCH($D322,'Ortala-KabKota'!$E$2:$E$415,FALSE))</f>
        <v>#N/A</v>
      </c>
      <c r="AQ322" s="218" t="str">
        <f t="array" ref="AQ322">INDEX('Ortala-KabKota'!AQ$2:AQ$415,MATCH($D322,'Ortala-KabKota'!$E$2:$E$415,FALSE))</f>
        <v>#N/A</v>
      </c>
      <c r="AR322" s="218" t="str">
        <f t="array" ref="AR322">INDEX('Ortala-KabKota'!AR$2:AR$415,MATCH($D322,'Ortala-KabKota'!$E$2:$E$415,FALSE))</f>
        <v>#N/A</v>
      </c>
      <c r="AS322" s="218" t="str">
        <f t="array" ref="AS322">INDEX('Ortala-KabKota'!AS$2:AS$415,MATCH($D322,'Ortala-KabKota'!$E$2:$E$415,FALSE))</f>
        <v>#N/A</v>
      </c>
      <c r="AT322" s="218" t="str">
        <f t="array" ref="AT322">INDEX('Ortala-KabKota'!AT$2:AT$415,MATCH($D322,'Ortala-KabKota'!$E$2:$E$415,FALSE))</f>
        <v>#N/A</v>
      </c>
      <c r="AU322" s="218" t="str">
        <f t="array" ref="AU322">INDEX('UPTD PPA KabKota'!D$5:D$513,MATCH($D322,'UPTD PPA KabKota'!$C$5:$C$513,FALSE))</f>
        <v/>
      </c>
      <c r="AV322" s="218" t="str">
        <f t="array" ref="AV322">INDEX('UPTD PPA KabKota'!E$5:E$513,MATCH($D322,'UPTD PPA KabKota'!$C$5:$C$513,FALSE))</f>
        <v/>
      </c>
      <c r="AW322" s="218" t="str">
        <f t="array" ref="AW322">INDEX('UPTD PPA KabKota'!F$5:F$513,MATCH($D322,'UPTD PPA KabKota'!$C$5:$C$513,FALSE))</f>
        <v/>
      </c>
      <c r="AX322" s="218" t="str">
        <f t="array" ref="AX322">INDEX('UPTD PPA KabKota'!G$5:G$513,MATCH($D322,'UPTD PPA KabKota'!$C$5:$C$513,FALSE))</f>
        <v/>
      </c>
      <c r="AY322" s="218" t="str">
        <f t="array" ref="AY322">INDEX('UPTD PPA KabKota'!H$5:H$513,MATCH($D322,'UPTD PPA KabKota'!$C$5:$C$513,FALSE))</f>
        <v/>
      </c>
      <c r="AZ322" s="218" t="str">
        <f t="array" ref="AZ322">INDEX('UPTD PPA KabKota'!I$5:I$513,MATCH($D322,'UPTD PPA KabKota'!$C$5:$C$513,FALSE))</f>
        <v/>
      </c>
      <c r="BA322" s="218" t="str">
        <f t="array" ref="BA322">INDEX('UPTD PPA KabKota'!J$5:J$513,MATCH($D322,'UPTD PPA KabKota'!$C$5:$C$513,FALSE))</f>
        <v/>
      </c>
      <c r="BB322" s="218" t="str">
        <f t="array" ref="BB322">INDEX('UPTD PPA KabKota'!K$5:K$513,MATCH($D322,'UPTD PPA KabKota'!$C$5:$C$513,FALSE))</f>
        <v/>
      </c>
      <c r="BC322" s="218" t="str">
        <f t="array" ref="BC322">INDEX('UPTD PPA KabKota'!L$5:L$513,MATCH($D322,'UPTD PPA KabKota'!$C$5:$C$513,FALSE))</f>
        <v/>
      </c>
      <c r="BD322" s="218" t="str">
        <f t="array" ref="BD322">INDEX('UPTD PPA KabKota'!M$5:M$513,MATCH($D322,'UPTD PPA KabKota'!$C$5:$C$513,FALSE))</f>
        <v/>
      </c>
      <c r="BE322" s="218" t="str">
        <f t="array" ref="BE322">INDEX('UPTD PPA KabKota'!N$5:N$513,MATCH($D322,'UPTD PPA KabKota'!$C$5:$C$513,FALSE))</f>
        <v/>
      </c>
      <c r="BF322" s="218" t="str">
        <f t="array" ref="BF322">INDEX('UPTD PPA KabKota'!O$5:O$513,MATCH($D322,'UPTD PPA KabKota'!$C$5:$C$513,FALSE))</f>
        <v/>
      </c>
      <c r="BG322" s="218" t="str">
        <f t="array" ref="BG322">INDEX('UPTD PPA KabKota'!P$5:P$513,MATCH($D322,'UPTD PPA KabKota'!$C$5:$C$513,FALSE))</f>
        <v/>
      </c>
      <c r="BH322" s="218" t="str">
        <f t="array" ref="BH322">INDEX('UPTD PPA KabKota'!Q$5:Q$513,MATCH($D322,'UPTD PPA KabKota'!$C$5:$C$513,FALSE))</f>
        <v/>
      </c>
      <c r="BI322" s="218" t="str">
        <f t="array" ref="BI322">INDEX('UPTD PPA KabKota'!R$5:R$513,MATCH($D322,'UPTD PPA KabKota'!$C$5:$C$513,FALSE))</f>
        <v/>
      </c>
      <c r="BJ322" s="218" t="str">
        <f t="array" ref="BJ322">INDEX('UPTD PPA KabKota'!S$5:S$513,MATCH($D322,'UPTD PPA KabKota'!$C$5:$C$513,FALSE))</f>
        <v/>
      </c>
      <c r="BK322" s="218" t="str">
        <f t="array" ref="BK322">INDEX('UPTD PPA KabKota'!T$5:T$513,MATCH($D322,'UPTD PPA KabKota'!$C$5:$C$513,FALSE))</f>
        <v/>
      </c>
      <c r="BL322" s="218" t="str">
        <f t="array" ref="BL322">INDEX('UPTD PPA KabKota'!U$5:U$513,MATCH($D322,'UPTD PPA KabKota'!$C$5:$C$513,FALSE))</f>
        <v/>
      </c>
      <c r="BM322" s="218" t="str">
        <f t="array" ref="BM322">INDEX('UPTD PPA KabKota'!V$5:V$513,MATCH($D322,'UPTD PPA KabKota'!$C$5:$C$513,FALSE))</f>
        <v/>
      </c>
      <c r="BN322" s="218" t="str">
        <f t="array" ref="BN322">INDEX('UPTD PPA KabKota'!W$5:W$513,MATCH($D322,'UPTD PPA KabKota'!$C$5:$C$513,FALSE))</f>
        <v/>
      </c>
      <c r="BO322" s="218" t="str">
        <f t="array" ref="BO322">INDEX('UPTD PPA KabKota'!X$5:X$513,MATCH($D322,'UPTD PPA KabKota'!$C$5:$C$513,FALSE))</f>
        <v/>
      </c>
      <c r="BP322" s="218" t="str">
        <f t="array" ref="BP322">INDEX('UPTD PPA KabKota'!Y$5:Y$513,MATCH($D322,'UPTD PPA KabKota'!$C$5:$C$513,FALSE))</f>
        <v/>
      </c>
      <c r="BQ322" s="218" t="str">
        <f t="array" ref="BQ322">INDEX('UPTD PPA KabKota'!Z$5:Z$513,MATCH($D322,'UPTD PPA KabKota'!$C$5:$C$513,FALSE))</f>
        <v/>
      </c>
      <c r="BR322" s="218" t="str">
        <f t="array" ref="BR322">INDEX('UPTD PPA KabKota'!AA$5:AA$513,MATCH($D322,'UPTD PPA KabKota'!$C$5:$C$513,FALSE))</f>
        <v/>
      </c>
      <c r="BS322" s="218" t="str">
        <f t="array" ref="BS322">INDEX('UPTD PPA KabKota'!AB$5:AB$513,MATCH($D322,'UPTD PPA KabKota'!$C$5:$C$513,FALSE))</f>
        <v/>
      </c>
      <c r="BT322" s="218" t="str">
        <f t="array" ref="BT322">INDEX('UPTD PPA KabKota'!AC$5:AC$513,MATCH($D322,'UPTD PPA KabKota'!$C$5:$C$513,FALSE))</f>
        <v/>
      </c>
      <c r="BU322" s="218" t="str">
        <f t="array" ref="BU322">INDEX('UPTD PPA KabKota'!AD$5:AD$513,MATCH($D322,'UPTD PPA KabKota'!$C$5:$C$513,FALSE))</f>
        <v/>
      </c>
      <c r="BV322" s="218" t="str">
        <f t="array" ref="BV322">INDEX('UPTD PPA KabKota'!AE$5:AE$513,MATCH($D322,'UPTD PPA KabKota'!$C$5:$C$513,FALSE))</f>
        <v/>
      </c>
      <c r="BW322" s="218" t="str">
        <f t="array" ref="BW322">INDEX('UPTD PPA KabKota'!AF$5:AF$513,MATCH($D322,'UPTD PPA KabKota'!$C$5:$C$513,FALSE))</f>
        <v/>
      </c>
      <c r="BX322" s="218" t="str">
        <f t="array" ref="BX322">INDEX('UPTD PPA KabKota'!AG$5:AG$513,MATCH($D322,'UPTD PPA KabKota'!$C$5:$C$513,FALSE))</f>
        <v/>
      </c>
      <c r="BY322" s="218" t="str">
        <f t="array" ref="BY322">INDEX('UPTD PPA KabKota'!AH$5:AH$513,MATCH($D322,'UPTD PPA KabKota'!$C$5:$C$513,FALSE))</f>
        <v/>
      </c>
      <c r="BZ322" s="218" t="str">
        <f t="array" ref="BZ322">INDEX('UPTD PPA KabKota'!AI$5:AI$513,MATCH($D322,'UPTD PPA KabKota'!$C$5:$C$513,FALSE))</f>
        <v/>
      </c>
      <c r="CA322" s="218" t="str">
        <f t="array" ref="CA322">INDEX('UPTD PPA KabKota'!AJ$5:AJ$513,MATCH($D322,'UPTD PPA KabKota'!$C$5:$C$513,FALSE))</f>
        <v/>
      </c>
      <c r="CB322" s="218" t="str">
        <f t="array" ref="CB322">INDEX('UPTD PPA KabKota'!AK$5:AK$513,MATCH($D322,'UPTD PPA KabKota'!$C$5:$C$513,FALSE))</f>
        <v/>
      </c>
      <c r="CC322" s="218" t="str">
        <f t="array" ref="CC322">INDEX('UPTD PPA KabKota'!AL$5:AL$513,MATCH($D322,'UPTD PPA KabKota'!$C$5:$C$513,FALSE))</f>
        <v/>
      </c>
      <c r="CD322" s="218" t="str">
        <f t="array" ref="CD322">INDEX('UPTD PPA KabKota'!AM$5:AM$513,MATCH($D322,'UPTD PPA KabKota'!$C$5:$C$513,FALSE))</f>
        <v/>
      </c>
      <c r="CE322" s="218" t="str">
        <f t="array" ref="CE322">INDEX('UPTD PPA KabKota'!AN$5:AN$513,MATCH($D322,'UPTD PPA KabKota'!$C$5:$C$513,FALSE))</f>
        <v/>
      </c>
      <c r="CF322" s="218" t="str">
        <f t="array" ref="CF322">INDEX('UPTD PPA KabKota'!AO$5:AO$513,MATCH($D322,'UPTD PPA KabKota'!$C$5:$C$513,FALSE))</f>
        <v/>
      </c>
      <c r="CG322" s="218" t="str">
        <f t="array" ref="CG322">INDEX('UPTD PPA KabKota'!AP$5:AP$513,MATCH($D322,'UPTD PPA KabKota'!$C$5:$C$513,FALSE))</f>
        <v/>
      </c>
      <c r="CH322" s="218" t="str">
        <f t="array" ref="CH322">INDEX('UPTD PPA KabKota'!AQ$5:AQ$513,MATCH($D322,'UPTD PPA KabKota'!$C$5:$C$513,FALSE))</f>
        <v/>
      </c>
      <c r="CI322" s="218" t="str">
        <f t="array" ref="CI322">INDEX('UPTD PPA KabKota'!AR$5:AR$513,MATCH($D322,'UPTD PPA KabKota'!$C$5:$C$513,FALSE))</f>
        <v/>
      </c>
      <c r="CJ322" s="218" t="str">
        <f t="array" ref="CJ322">INDEX('UPTD PPA KabKota'!AS$5:AS$513,MATCH($D322,'UPTD PPA KabKota'!$C$5:$C$513,FALSE))</f>
        <v/>
      </c>
      <c r="CK322" s="218" t="str">
        <f t="array" ref="CK322">INDEX('UPTD PPA KabKota'!AT$5:AT$513,MATCH($D322,'UPTD PPA KabKota'!$C$5:$C$513,FALSE))</f>
        <v/>
      </c>
      <c r="CL322" s="218" t="str">
        <f t="array" ref="CL322">INDEX('UPTD PPA KabKota'!AU$5:AU$513,MATCH($D322,'UPTD PPA KabKota'!$C$5:$C$513,FALSE))</f>
        <v/>
      </c>
      <c r="CM322" s="218" t="str">
        <f t="array" ref="CM322">INDEX('UPTD PPA KabKota'!AV$5:AV$513,MATCH($D322,'UPTD PPA KabKota'!$C$5:$C$513,FALSE))</f>
        <v/>
      </c>
      <c r="CN322" s="218" t="str">
        <f t="array" ref="CN322">INDEX('UPTD PPA KabKota'!AW$5:AW$513,MATCH($D322,'UPTD PPA KabKota'!$C$5:$C$513,FALSE))</f>
        <v/>
      </c>
      <c r="CO322" s="218" t="str">
        <f t="array" ref="CO322">INDEX('UPTD PPA KabKota'!AX$5:AX$513,MATCH($D322,'UPTD PPA KabKota'!$C$5:$C$513,FALSE))</f>
        <v/>
      </c>
      <c r="CP322" s="218" t="str">
        <f t="array" ref="CP322">INDEX('UPTD PPA KabKota'!AY$5:AY$513,MATCH($D322,'UPTD PPA KabKota'!$C$5:$C$513,FALSE))</f>
        <v/>
      </c>
      <c r="CQ322" s="209" t="str">
        <f>IFERROR(__xludf.DUMMYFUNCTION("IF(ISBLANK($K322),"""",IF(REGEXMATCH($K322,""Peraturan""),""Ada"",IF(REGEXMATCH($K322,""Rekomendasi""),""Tidak Ada"", $K322)))
"),"#N/A")</f>
        <v>#N/A</v>
      </c>
      <c r="CR322" s="209" t="str">
        <f t="array" ref="CR322">index('UPTD PPA KabKota'!$BI$5:$BI$513,match($D322,'UPTD PPA KabKota'!$C$5:$C$513,false))</f>
        <v>Tidak Ada</v>
      </c>
      <c r="CS322" s="314" t="str">
        <f t="shared" si="52"/>
        <v>#N/A</v>
      </c>
    </row>
    <row r="323">
      <c r="A323" s="334">
        <v>317.0</v>
      </c>
      <c r="B323" s="334">
        <v>12.0</v>
      </c>
      <c r="C323" s="311" t="s">
        <v>4775</v>
      </c>
      <c r="D323" s="312" t="s">
        <v>3014</v>
      </c>
      <c r="E323" s="315">
        <v>45748.0</v>
      </c>
      <c r="F323" s="218" t="str">
        <f t="array" ref="F323">INDEX('Ortala-KabKota'!F$2:F$415,MATCH($D323,'Ortala-KabKota'!$E$2:$E$415,FALSE))</f>
        <v>Veronika Milo, SE/081239771704</v>
      </c>
      <c r="G323" s="218" t="str">
        <f t="array" ref="G323">INDEX('Ortala-KabKota'!G$2:G$415,MATCH($D323,'Ortala-KabKota'!$E$2:$E$415,FALSE))</f>
        <v>Jl. Soekarno Hatta No. 1 Bajawa</v>
      </c>
      <c r="H323" s="218" t="str">
        <f t="array" ref="H323">INDEX('Ortala-KabKota'!H$2:H$415,MATCH($D323,'Ortala-KabKota'!$E$2:$E$415,FALSE))</f>
        <v>-</v>
      </c>
      <c r="I323" s="218" t="str">
        <f t="array" ref="I323">INDEX('Ortala-KabKota'!I$2:I$415,MATCH($D323,'Ortala-KabKota'!$E$2:$E$415,FALSE))</f>
        <v>-</v>
      </c>
      <c r="J323" s="218" t="str">
        <f t="array" ref="J323">INDEX('Ortala-KabKota'!J$2:J$415,MATCH($D323,'Ortala-KabKota'!$E$2:$E$415,FALSE))</f>
        <v>UPTD PPA</v>
      </c>
      <c r="K323" s="218" t="str">
        <f t="array" ref="K323">INDEX('Ortala-KabKota'!K$2:K$415,MATCH($D323,'Ortala-KabKota'!$E$2:$E$415,FALSE))</f>
        <v>Peraturan Bupati Nomor 37 Tahun 2024</v>
      </c>
      <c r="L323" s="218">
        <f t="array" ref="L323">INDEX('Ortala-KabKota'!L$2:L$415,MATCH($D323,'Ortala-KabKota'!$E$2:$E$415,FALSE))</f>
        <v>2024</v>
      </c>
      <c r="M323" s="218" t="str">
        <f t="array" ref="M323">INDEX('Ortala-KabKota'!M$2:M$415,MATCH($D323,'Ortala-KabKota'!$E$2:$E$415,FALSE))</f>
        <v>A</v>
      </c>
      <c r="N323" s="218" t="str">
        <f t="array" ref="N323">INDEX('Ortala-KabKota'!N$2:N$415,MATCH($D323,'Ortala-KabKota'!$E$2:$E$415,FALSE))</f>
        <v>Mila/081237998932</v>
      </c>
      <c r="O323" s="218" t="str">
        <f t="array" ref="O323">INDEX('Ortala-KabKota'!O$2:O$415,MATCH($D323,'Ortala-KabKota'!$E$2:$E$415,FALSE))</f>
        <v>uptdppangada@gmail.com</v>
      </c>
      <c r="P323" s="218" t="str">
        <f t="array" ref="P323">INDEX('Ortala-KabKota'!P$2:P$415,MATCH($D323,'Ortala-KabKota'!$E$2:$E$415,FALSE))</f>
        <v>Kepala UPTD PPA, Kepala Subbagian Tata Usaha dan Kelompok JF</v>
      </c>
      <c r="Q323" s="218" t="str">
        <f t="array" ref="Q323">INDEX('Ortala-KabKota'!Q$2:Q$415,MATCH($D323,'Ortala-KabKota'!$E$2:$E$415,FALSE))</f>
        <v>BERGABUNG DENGAN KANTOR DINAS</v>
      </c>
      <c r="R323" s="218" t="str">
        <f t="array" ref="R323">INDEX('Ortala-KabKota'!R$2:R$415,MATCH($D323,'Ortala-KabKota'!$E$2:$E$415,FALSE))</f>
        <v>PINJAM PAKAI</v>
      </c>
      <c r="S323" s="218" t="str">
        <f t="array" ref="S323">INDEX('Ortala-KabKota'!S$2:S$415,MATCH($D323,'Ortala-KabKota'!$E$2:$E$415,FALSE))</f>
        <v>Rumah Jabatan Kepala Dinas PMDP3A/Kondisi rumah semi permanen (Dinding pelupuh bambu)</v>
      </c>
      <c r="T323" s="218" t="str">
        <f t="array" ref="T323">INDEX('Ortala-KabKota'!T$2:T$415,MATCH($D323,'Ortala-KabKota'!$E$2:$E$415,FALSE))</f>
        <v>ada SOP</v>
      </c>
      <c r="U323" s="218" t="str">
        <f t="array" ref="U323">INDEX('Ortala-KabKota'!U$2:U$415,MATCH($D323,'Ortala-KabKota'!$E$2:$E$415,FALSE))</f>
        <v>tidak ada</v>
      </c>
      <c r="V323" s="218" t="str">
        <f t="array" ref="V323">INDEX('Ortala-KabKota'!V$2:V$415,MATCH($D323,'Ortala-KabKota'!$E$2:$E$415,FALSE))</f>
        <v>tidak ada</v>
      </c>
      <c r="W323" s="218" t="str">
        <f t="array" ref="W323">INDEX('Ortala-KabKota'!W$2:W$415,MATCH($D323,'Ortala-KabKota'!$E$2:$E$415,FALSE))</f>
        <v>tidak ada</v>
      </c>
      <c r="X323" s="218" t="str">
        <f t="array" ref="X323">INDEX('Ortala-KabKota'!X$2:X$415,MATCH($D323,'Ortala-KabKota'!$E$2:$E$415,FALSE))</f>
        <v>tidak ada</v>
      </c>
      <c r="Y323" s="218" t="str">
        <f t="array" ref="Y323">INDEX('Ortala-KabKota'!Y$2:Y$415,MATCH($D323,'Ortala-KabKota'!$E$2:$E$415,FALSE))</f>
        <v>tidak ada</v>
      </c>
      <c r="Z323" s="218" t="str">
        <f t="array" ref="Z323">INDEX('Ortala-KabKota'!Z$2:Z$415,MATCH($D323,'Ortala-KabKota'!$E$2:$E$415,FALSE))</f>
        <v>tidak ada</v>
      </c>
      <c r="AA323" s="218" t="str">
        <f t="array" ref="AA323">INDEX('Ortala-KabKota'!AA$2:AA$415,MATCH($D323,'Ortala-KabKota'!$E$2:$E$415,FALSE))</f>
        <v>tidak ada</v>
      </c>
      <c r="AB323" s="218" t="str">
        <f t="array" ref="AB323">INDEX('Ortala-KabKota'!AB$2:AB$415,MATCH($D323,'Ortala-KabKota'!$E$2:$E$415,FALSE))</f>
        <v>tidak ada</v>
      </c>
      <c r="AC323" s="218" t="str">
        <f t="array" ref="AC323">INDEX('Ortala-KabKota'!AC$2:AC$415,MATCH($D323,'Ortala-KabKota'!$E$2:$E$415,FALSE))</f>
        <v>tidak ada</v>
      </c>
      <c r="AD323" s="218" t="str">
        <f t="array" ref="AD323">INDEX('Ortala-KabKota'!AD$2:AD$415,MATCH($D323,'Ortala-KabKota'!$E$2:$E$415,FALSE))</f>
        <v>tidak ada</v>
      </c>
      <c r="AE323" s="218" t="str">
        <f t="array" ref="AE323">INDEX('Ortala-KabKota'!AE$2:AE$415,MATCH($D323,'Ortala-KabKota'!$E$2:$E$415,FALSE))</f>
        <v>ada</v>
      </c>
      <c r="AF323" s="218" t="str">
        <f t="array" ref="AF323">INDEX('Ortala-KabKota'!AF$2:AF$415,MATCH($D323,'Ortala-KabKota'!$E$2:$E$415,FALSE))</f>
        <v>ada</v>
      </c>
      <c r="AG323" s="218" t="str">
        <f t="array" ref="AG323">INDEX('Ortala-KabKota'!AG$2:AG$415,MATCH($D323,'Ortala-KabKota'!$E$2:$E$415,FALSE))</f>
        <v>ada</v>
      </c>
      <c r="AH323" s="218" t="str">
        <f t="array" ref="AH323">INDEX('Ortala-KabKota'!AH$2:AH$415,MATCH($D323,'Ortala-KabKota'!$E$2:$E$415,FALSE))</f>
        <v>ada</v>
      </c>
      <c r="AI323" s="218" t="str">
        <f t="array" ref="AI323">INDEX('Ortala-KabKota'!AI$2:AI$415,MATCH($D323,'Ortala-KabKota'!$E$2:$E$415,FALSE))</f>
        <v>UPTD telah berfungsi</v>
      </c>
      <c r="AJ323" s="218" t="str">
        <f t="array" ref="AJ323">INDEX('Ortala-KabKota'!AJ$2:AJ$415,MATCH($D323,'Ortala-KabKota'!$E$2:$E$415,FALSE))</f>
        <v>ada</v>
      </c>
      <c r="AK323" s="218" t="str">
        <f t="array" ref="AK323">INDEX('Ortala-KabKota'!AK$2:AK$415,MATCH($D323,'Ortala-KabKota'!$E$2:$E$415,FALSE))</f>
        <v>ada</v>
      </c>
      <c r="AL323" s="218" t="str">
        <f t="array" ref="AL323">INDEX('Ortala-KabKota'!AL$2:AL$415,MATCH($D323,'Ortala-KabKota'!$E$2:$E$415,FALSE))</f>
        <v>70 (tahun 2021-2023)</v>
      </c>
      <c r="AM323" s="218" t="str">
        <f t="array" ref="AM323">INDEX('Ortala-KabKota'!AM$2:AM$415,MATCH($D323,'Ortala-KabKota'!$E$2:$E$415,FALSE))</f>
        <v>Kekerasan seksual pada Anak</v>
      </c>
      <c r="AN323" s="218" t="str">
        <f t="array" ref="AN323">INDEX('Ortala-KabKota'!AN$2:AN$415,MATCH($D323,'Ortala-KabKota'!$E$2:$E$415,FALSE))</f>
        <v/>
      </c>
      <c r="AO323" s="218" t="str">
        <f t="array" ref="AO323">INDEX('Ortala-KabKota'!AO$2:AO$415,MATCH($D323,'Ortala-KabKota'!$E$2:$E$415,FALSE))</f>
        <v/>
      </c>
      <c r="AP323" s="218" t="str">
        <f t="array" ref="AP323">INDEX('Ortala-KabKota'!AP$2:AP$415,MATCH($D323,'Ortala-KabKota'!$E$2:$E$415,FALSE))</f>
        <v/>
      </c>
      <c r="AQ323" s="218" t="str">
        <f t="array" ref="AQ323">INDEX('Ortala-KabKota'!AQ$2:AQ$415,MATCH($D323,'Ortala-KabKota'!$E$2:$E$415,FALSE))</f>
        <v/>
      </c>
      <c r="AR323" s="218" t="str">
        <f t="array" ref="AR323">INDEX('Ortala-KabKota'!AR$2:AR$415,MATCH($D323,'Ortala-KabKota'!$E$2:$E$415,FALSE))</f>
        <v/>
      </c>
      <c r="AS323" s="218" t="str">
        <f t="array" ref="AS323">INDEX('Ortala-KabKota'!AS$2:AS$415,MATCH($D323,'Ortala-KabKota'!$E$2:$E$415,FALSE))</f>
        <v/>
      </c>
      <c r="AT323" s="218" t="str">
        <f t="array" ref="AT323">INDEX('Ortala-KabKota'!AT$2:AT$415,MATCH($D323,'Ortala-KabKota'!$E$2:$E$415,FALSE))</f>
        <v/>
      </c>
      <c r="AU323" s="218" t="str">
        <f t="array" ref="AU323">INDEX('UPTD PPA KabKota'!D$5:D$513,MATCH($D323,'UPTD PPA KabKota'!$C$5:$C$513,FALSE))</f>
        <v>Veronika Milo, SE/081239771704</v>
      </c>
      <c r="AV323" s="218" t="str">
        <f t="array" ref="AV323">INDEX('UPTD PPA KabKota'!E$5:E$513,MATCH($D323,'UPTD PPA KabKota'!$C$5:$C$513,FALSE))</f>
        <v>Jalan Soekarno Hatta - Bajawa</v>
      </c>
      <c r="AW323" s="218" t="str">
        <f t="array" ref="AW323">INDEX('UPTD PPA KabKota'!F$5:F$513,MATCH($D323,'UPTD PPA KabKota'!$C$5:$C$513,FALSE))</f>
        <v>Tidak ada</v>
      </c>
      <c r="AX323" s="218" t="str">
        <f t="array" ref="AX323">INDEX('UPTD PPA KabKota'!G$5:G$513,MATCH($D323,'UPTD PPA KabKota'!$C$5:$C$513,FALSE))</f>
        <v>081365965432</v>
      </c>
      <c r="AY323" s="218" t="str">
        <f t="array" ref="AY323">INDEX('UPTD PPA KabKota'!H$5:H$513,MATCH($D323,'UPTD PPA KabKota'!$C$5:$C$513,FALSE))</f>
        <v>UPTD PPA Ngada</v>
      </c>
      <c r="AZ323" s="218" t="str">
        <f t="array" ref="AZ323">INDEX('UPTD PPA KabKota'!I$5:I$513,MATCH($D323,'UPTD PPA KabKota'!$C$5:$C$513,FALSE))</f>
        <v>Peraturan Bupati Ngada Nomor 37 Tahun 2023 tentang Perubahan Ketiga Atas peraturan Bupati Ngada Nomor 47 Tahun 2018 tentang Pembentukan, Susunan Organisasi dan Tata Kerja Unit Pelaksana teknis Daerah pada Dinas dan Badan Daerah Kabupaten Ngada</v>
      </c>
      <c r="BA323" s="218">
        <f t="array" ref="BA323">INDEX('UPTD PPA KabKota'!J$5:J$513,MATCH($D323,'UPTD PPA KabKota'!$C$5:$C$513,FALSE))</f>
        <v>2023</v>
      </c>
      <c r="BB323" s="218" t="str">
        <f t="array" ref="BB323">INDEX('UPTD PPA KabKota'!K$5:K$513,MATCH($D323,'UPTD PPA KabKota'!$C$5:$C$513,FALSE))</f>
        <v>A</v>
      </c>
      <c r="BC323" s="218" t="str">
        <f t="array" ref="BC323">INDEX('UPTD PPA KabKota'!L$5:L$513,MATCH($D323,'UPTD PPA KabKota'!$C$5:$C$513,FALSE))</f>
        <v>Mila/081237998932</v>
      </c>
      <c r="BD323" s="316" t="str">
        <f t="array" ref="BD323">INDEX('UPTD PPA KabKota'!M$5:M$513,MATCH($D323,'UPTD PPA KabKota'!$C$5:$C$513,FALSE))</f>
        <v>uptdppangada@gmail.com</v>
      </c>
      <c r="BE323" s="218" t="str">
        <f t="array" ref="BE323">INDEX('UPTD PPA KabKota'!N$5:N$513,MATCH($D323,'UPTD PPA KabKota'!$C$5:$C$513,FALSE))</f>
        <v>Kepala UPTD dan Kasubag Tata Usaha</v>
      </c>
      <c r="BF323" s="218" t="str">
        <f t="array" ref="BF323">INDEX('UPTD PPA KabKota'!O$5:O$513,MATCH($D323,'UPTD PPA KabKota'!$C$5:$C$513,FALSE))</f>
        <v>BERGABUNG DENGAN KANTOR DINAS</v>
      </c>
      <c r="BG323" s="218" t="str">
        <f t="array" ref="BG323">INDEX('UPTD PPA KabKota'!P$5:P$513,MATCH($D323,'UPTD PPA KabKota'!$C$5:$C$513,FALSE))</f>
        <v>ASET PEMDA DIKELOLA DINAS PPPA</v>
      </c>
      <c r="BH323" s="218" t="str">
        <f t="array" ref="BH323">INDEX('UPTD PPA KabKota'!Q$5:Q$513,MATCH($D323,'UPTD PPA KabKota'!$C$5:$C$513,FALSE))</f>
        <v>Pemerintah Daerah</v>
      </c>
      <c r="BI323" s="218" t="str">
        <f t="array" ref="BI323">INDEX('UPTD PPA KabKota'!R$5:R$513,MATCH($D323,'UPTD PPA KabKota'!$C$5:$C$513,FALSE))</f>
        <v>Tidak Ada</v>
      </c>
      <c r="BJ323" s="218" t="str">
        <f t="array" ref="BJ323">INDEX('UPTD PPA KabKota'!S$5:S$513,MATCH($D323,'UPTD PPA KabKota'!$C$5:$C$513,FALSE))</f>
        <v>Tidak Ada</v>
      </c>
      <c r="BK323" s="218" t="str">
        <f t="array" ref="BK323">INDEX('UPTD PPA KabKota'!T$5:T$513,MATCH($D323,'UPTD PPA KabKota'!$C$5:$C$513,FALSE))</f>
        <v>Tidak Ada</v>
      </c>
      <c r="BL323" s="218" t="str">
        <f t="array" ref="BL323">INDEX('UPTD PPA KabKota'!U$5:U$513,MATCH($D323,'UPTD PPA KabKota'!$C$5:$C$513,FALSE))</f>
        <v>Tidak Ada</v>
      </c>
      <c r="BM323" s="218" t="str">
        <f t="array" ref="BM323">INDEX('UPTD PPA KabKota'!V$5:V$513,MATCH($D323,'UPTD PPA KabKota'!$C$5:$C$513,FALSE))</f>
        <v>Tidak Ada</v>
      </c>
      <c r="BN323" s="218" t="str">
        <f t="array" ref="BN323">INDEX('UPTD PPA KabKota'!W$5:W$513,MATCH($D323,'UPTD PPA KabKota'!$C$5:$C$513,FALSE))</f>
        <v>Tidak Ada</v>
      </c>
      <c r="BO323" s="218" t="str">
        <f t="array" ref="BO323">INDEX('UPTD PPA KabKota'!X$5:X$513,MATCH($D323,'UPTD PPA KabKota'!$C$5:$C$513,FALSE))</f>
        <v>Tidak Ada</v>
      </c>
      <c r="BP323" s="218" t="str">
        <f t="array" ref="BP323">INDEX('UPTD PPA KabKota'!Y$5:Y$513,MATCH($D323,'UPTD PPA KabKota'!$C$5:$C$513,FALSE))</f>
        <v>Tidak Ada</v>
      </c>
      <c r="BQ323" s="218" t="str">
        <f t="array" ref="BQ323">INDEX('UPTD PPA KabKota'!Z$5:Z$513,MATCH($D323,'UPTD PPA KabKota'!$C$5:$C$513,FALSE))</f>
        <v>Tidak Ada</v>
      </c>
      <c r="BR323" s="218" t="str">
        <f t="array" ref="BR323">INDEX('UPTD PPA KabKota'!AA$5:AA$513,MATCH($D323,'UPTD PPA KabKota'!$C$5:$C$513,FALSE))</f>
        <v>Tidak Ada</v>
      </c>
      <c r="BS323" s="218" t="str">
        <f t="array" ref="BS323">INDEX('UPTD PPA KabKota'!AB$5:AB$513,MATCH($D323,'UPTD PPA KabKota'!$C$5:$C$513,FALSE))</f>
        <v>Tidak Ada</v>
      </c>
      <c r="BT323" s="218" t="str">
        <f t="array" ref="BT323">INDEX('UPTD PPA KabKota'!AC$5:AC$513,MATCH($D323,'UPTD PPA KabKota'!$C$5:$C$513,FALSE))</f>
        <v>Sudah</v>
      </c>
      <c r="BU323" s="218" t="str">
        <f t="array" ref="BU323">INDEX('UPTD PPA KabKota'!AD$5:AD$513,MATCH($D323,'UPTD PPA KabKota'!$C$5:$C$513,FALSE))</f>
        <v>Sudah</v>
      </c>
      <c r="BV323" s="218" t="str">
        <f t="array" ref="BV323">INDEX('UPTD PPA KabKota'!AE$5:AE$513,MATCH($D323,'UPTD PPA KabKota'!$C$5:$C$513,FALSE))</f>
        <v>Sudah</v>
      </c>
      <c r="BW323" s="218" t="str">
        <f t="array" ref="BW323">INDEX('UPTD PPA KabKota'!AF$5:AF$513,MATCH($D323,'UPTD PPA KabKota'!$C$5:$C$513,FALSE))</f>
        <v>Sudah</v>
      </c>
      <c r="BX323" s="218" t="str">
        <f t="array" ref="BX323">INDEX('UPTD PPA KabKota'!AG$5:AG$513,MATCH($D323,'UPTD PPA KabKota'!$C$5:$C$513,FALSE))</f>
        <v>Belum</v>
      </c>
      <c r="BY323" s="218" t="str">
        <f t="array" ref="BY323">INDEX('UPTD PPA KabKota'!AH$5:AH$513,MATCH($D323,'UPTD PPA KabKota'!$C$5:$C$513,FALSE))</f>
        <v>Belum</v>
      </c>
      <c r="BZ323" s="218" t="str">
        <f t="array" ref="BZ323">INDEX('UPTD PPA KabKota'!AI$5:AI$513,MATCH($D323,'UPTD PPA KabKota'!$C$5:$C$513,FALSE))</f>
        <v>Belum</v>
      </c>
      <c r="CA323" s="218" t="str">
        <f t="array" ref="CA323">INDEX('UPTD PPA KabKota'!AJ$5:AJ$513,MATCH($D323,'UPTD PPA KabKota'!$C$5:$C$513,FALSE))</f>
        <v>Sudah</v>
      </c>
      <c r="CB323" s="218" t="str">
        <f t="array" ref="CB323">INDEX('UPTD PPA KabKota'!AK$5:AK$513,MATCH($D323,'UPTD PPA KabKota'!$C$5:$C$513,FALSE))</f>
        <v>Belum</v>
      </c>
      <c r="CC323" s="218" t="str">
        <f t="array" ref="CC323">INDEX('UPTD PPA KabKota'!AL$5:AL$513,MATCH($D323,'UPTD PPA KabKota'!$C$5:$C$513,FALSE))</f>
        <v>Sudah</v>
      </c>
      <c r="CD323" s="218" t="str">
        <f t="array" ref="CD323">INDEX('UPTD PPA KabKota'!AM$5:AM$513,MATCH($D323,'UPTD PPA KabKota'!$C$5:$C$513,FALSE))</f>
        <v>Belum</v>
      </c>
      <c r="CE323" s="218" t="str">
        <f t="array" ref="CE323">INDEX('UPTD PPA KabKota'!AN$5:AN$513,MATCH($D323,'UPTD PPA KabKota'!$C$5:$C$513,FALSE))</f>
        <v>Menerima pengaduan dari masyarakat/korban, memberikan asesmen terhadap korban, penjangkuan korban, pendampingan korban, pengelolaan kasus. Jika korban memerlukan pengamanan maka akan diberikan penampungan sementara di rumah aman. Melakukan koordinasi dengan lembaga/instansi lain terkait pemenuhan hak korban.</v>
      </c>
      <c r="CF323" s="218">
        <f t="array" ref="CF323">INDEX('UPTD PPA KabKota'!AO$5:AO$513,MATCH($D323,'UPTD PPA KabKota'!$C$5:$C$513,FALSE))</f>
        <v>32</v>
      </c>
      <c r="CG323" s="218" t="str">
        <f t="array" ref="CG323">INDEX('UPTD PPA KabKota'!AP$5:AP$513,MATCH($D323,'UPTD PPA KabKota'!$C$5:$C$513,FALSE))</f>
        <v>Kekerasan Seksual Terhadap Anak</v>
      </c>
      <c r="CH323" s="218" t="str">
        <f t="array" ref="CH323">INDEX('UPTD PPA KabKota'!AQ$5:AQ$513,MATCH($D323,'UPTD PPA KabKota'!$C$5:$C$513,FALSE))</f>
        <v/>
      </c>
      <c r="CI323" s="218" t="str">
        <f t="array" ref="CI323">INDEX('UPTD PPA KabKota'!AR$5:AR$513,MATCH($D323,'UPTD PPA KabKota'!$C$5:$C$513,FALSE))</f>
        <v/>
      </c>
      <c r="CJ323" s="218" t="str">
        <f t="array" ref="CJ323">INDEX('UPTD PPA KabKota'!AS$5:AS$513,MATCH($D323,'UPTD PPA KabKota'!$C$5:$C$513,FALSE))</f>
        <v/>
      </c>
      <c r="CK323" s="218" t="str">
        <f t="array" ref="CK323">INDEX('UPTD PPA KabKota'!AT$5:AT$513,MATCH($D323,'UPTD PPA KabKota'!$C$5:$C$513,FALSE))</f>
        <v/>
      </c>
      <c r="CL323" s="218" t="str">
        <f t="array" ref="CL323">INDEX('UPTD PPA KabKota'!AU$5:AU$513,MATCH($D323,'UPTD PPA KabKota'!$C$5:$C$513,FALSE))</f>
        <v/>
      </c>
      <c r="CM323" s="218" t="str">
        <f t="array" ref="CM323">INDEX('UPTD PPA KabKota'!AV$5:AV$513,MATCH($D323,'UPTD PPA KabKota'!$C$5:$C$513,FALSE))</f>
        <v/>
      </c>
      <c r="CN323" s="218" t="str">
        <f t="array" ref="CN323">INDEX('UPTD PPA KabKota'!AW$5:AW$513,MATCH($D323,'UPTD PPA KabKota'!$C$5:$C$513,FALSE))</f>
        <v/>
      </c>
      <c r="CO323" s="218" t="str">
        <f t="array" ref="CO323">INDEX('UPTD PPA KabKota'!AX$5:AX$513,MATCH($D323,'UPTD PPA KabKota'!$C$5:$C$513,FALSE))</f>
        <v>v</v>
      </c>
      <c r="CP323" s="218" t="str">
        <f t="array" ref="CP323">INDEX('UPTD PPA KabKota'!AY$5:AY$513,MATCH($D323,'UPTD PPA KabKota'!$C$5:$C$513,FALSE))</f>
        <v/>
      </c>
      <c r="CQ323" s="209" t="str">
        <f>IFERROR(__xludf.DUMMYFUNCTION("IF(ISBLANK($K323),"""",IF(REGEXMATCH($K323,""Peraturan""),""Ada"",IF(REGEXMATCH($K323,""Rekomendasi""),""Tidak Ada"", $K323)))
"),"Ada")</f>
        <v>Ada</v>
      </c>
      <c r="CR323" s="209" t="str">
        <f t="array" ref="CR323">index('UPTD PPA KabKota'!$BI$5:$BI$513,match($D323,'UPTD PPA KabKota'!$C$5:$C$513,false))</f>
        <v>Ada</v>
      </c>
      <c r="CS323" s="314" t="str">
        <f t="shared" si="52"/>
        <v>Ada</v>
      </c>
    </row>
    <row r="324">
      <c r="A324" s="334">
        <v>318.0</v>
      </c>
      <c r="B324" s="334">
        <v>13.0</v>
      </c>
      <c r="C324" s="311" t="s">
        <v>4775</v>
      </c>
      <c r="D324" s="312" t="s">
        <v>3051</v>
      </c>
      <c r="E324" s="315">
        <v>45748.0</v>
      </c>
      <c r="F324" s="218" t="str">
        <f t="array" ref="F324">INDEX('Ortala-KabKota'!F$2:F$415,MATCH($D324,'Ortala-KabKota'!$E$2:$E$415,FALSE))</f>
        <v>#N/A</v>
      </c>
      <c r="G324" s="218" t="str">
        <f t="array" ref="G324">INDEX('Ortala-KabKota'!G$2:G$415,MATCH($D324,'Ortala-KabKota'!$E$2:$E$415,FALSE))</f>
        <v>#N/A</v>
      </c>
      <c r="H324" s="218" t="str">
        <f t="array" ref="H324">INDEX('Ortala-KabKota'!H$2:H$415,MATCH($D324,'Ortala-KabKota'!$E$2:$E$415,FALSE))</f>
        <v>#N/A</v>
      </c>
      <c r="I324" s="218" t="str">
        <f t="array" ref="I324">INDEX('Ortala-KabKota'!I$2:I$415,MATCH($D324,'Ortala-KabKota'!$E$2:$E$415,FALSE))</f>
        <v>#N/A</v>
      </c>
      <c r="J324" s="218" t="str">
        <f t="array" ref="J324">INDEX('Ortala-KabKota'!J$2:J$415,MATCH($D324,'Ortala-KabKota'!$E$2:$E$415,FALSE))</f>
        <v>#N/A</v>
      </c>
      <c r="K324" s="218" t="str">
        <f t="array" ref="K324">INDEX('Ortala-KabKota'!K$2:K$415,MATCH($D324,'Ortala-KabKota'!$E$2:$E$415,FALSE))</f>
        <v>#N/A</v>
      </c>
      <c r="L324" s="218" t="str">
        <f t="array" ref="L324">INDEX('Ortala-KabKota'!L$2:L$415,MATCH($D324,'Ortala-KabKota'!$E$2:$E$415,FALSE))</f>
        <v>#N/A</v>
      </c>
      <c r="M324" s="218" t="str">
        <f t="array" ref="M324">INDEX('Ortala-KabKota'!M$2:M$415,MATCH($D324,'Ortala-KabKota'!$E$2:$E$415,FALSE))</f>
        <v>#N/A</v>
      </c>
      <c r="N324" s="218" t="str">
        <f t="array" ref="N324">INDEX('Ortala-KabKota'!N$2:N$415,MATCH($D324,'Ortala-KabKota'!$E$2:$E$415,FALSE))</f>
        <v>#N/A</v>
      </c>
      <c r="O324" s="218" t="str">
        <f t="array" ref="O324">INDEX('Ortala-KabKota'!O$2:O$415,MATCH($D324,'Ortala-KabKota'!$E$2:$E$415,FALSE))</f>
        <v>#N/A</v>
      </c>
      <c r="P324" s="218" t="str">
        <f t="array" ref="P324">INDEX('Ortala-KabKota'!P$2:P$415,MATCH($D324,'Ortala-KabKota'!$E$2:$E$415,FALSE))</f>
        <v>#N/A</v>
      </c>
      <c r="Q324" s="218" t="str">
        <f t="array" ref="Q324">INDEX('Ortala-KabKota'!Q$2:Q$415,MATCH($D324,'Ortala-KabKota'!$E$2:$E$415,FALSE))</f>
        <v>#N/A</v>
      </c>
      <c r="R324" s="218" t="str">
        <f t="array" ref="R324">INDEX('Ortala-KabKota'!R$2:R$415,MATCH($D324,'Ortala-KabKota'!$E$2:$E$415,FALSE))</f>
        <v>#N/A</v>
      </c>
      <c r="S324" s="218" t="str">
        <f t="array" ref="S324">INDEX('Ortala-KabKota'!S$2:S$415,MATCH($D324,'Ortala-KabKota'!$E$2:$E$415,FALSE))</f>
        <v>#N/A</v>
      </c>
      <c r="T324" s="218" t="str">
        <f t="array" ref="T324">INDEX('Ortala-KabKota'!T$2:T$415,MATCH($D324,'Ortala-KabKota'!$E$2:$E$415,FALSE))</f>
        <v>#N/A</v>
      </c>
      <c r="U324" s="218" t="str">
        <f t="array" ref="U324">INDEX('Ortala-KabKota'!U$2:U$415,MATCH($D324,'Ortala-KabKota'!$E$2:$E$415,FALSE))</f>
        <v>#N/A</v>
      </c>
      <c r="V324" s="218" t="str">
        <f t="array" ref="V324">INDEX('Ortala-KabKota'!V$2:V$415,MATCH($D324,'Ortala-KabKota'!$E$2:$E$415,FALSE))</f>
        <v>#N/A</v>
      </c>
      <c r="W324" s="218" t="str">
        <f t="array" ref="W324">INDEX('Ortala-KabKota'!W$2:W$415,MATCH($D324,'Ortala-KabKota'!$E$2:$E$415,FALSE))</f>
        <v>#N/A</v>
      </c>
      <c r="X324" s="218" t="str">
        <f t="array" ref="X324">INDEX('Ortala-KabKota'!X$2:X$415,MATCH($D324,'Ortala-KabKota'!$E$2:$E$415,FALSE))</f>
        <v>#N/A</v>
      </c>
      <c r="Y324" s="218" t="str">
        <f t="array" ref="Y324">INDEX('Ortala-KabKota'!Y$2:Y$415,MATCH($D324,'Ortala-KabKota'!$E$2:$E$415,FALSE))</f>
        <v>#N/A</v>
      </c>
      <c r="Z324" s="218" t="str">
        <f t="array" ref="Z324">INDEX('Ortala-KabKota'!Z$2:Z$415,MATCH($D324,'Ortala-KabKota'!$E$2:$E$415,FALSE))</f>
        <v>#N/A</v>
      </c>
      <c r="AA324" s="218" t="str">
        <f t="array" ref="AA324">INDEX('Ortala-KabKota'!AA$2:AA$415,MATCH($D324,'Ortala-KabKota'!$E$2:$E$415,FALSE))</f>
        <v>#N/A</v>
      </c>
      <c r="AB324" s="218" t="str">
        <f t="array" ref="AB324">INDEX('Ortala-KabKota'!AB$2:AB$415,MATCH($D324,'Ortala-KabKota'!$E$2:$E$415,FALSE))</f>
        <v>#N/A</v>
      </c>
      <c r="AC324" s="218" t="str">
        <f t="array" ref="AC324">INDEX('Ortala-KabKota'!AC$2:AC$415,MATCH($D324,'Ortala-KabKota'!$E$2:$E$415,FALSE))</f>
        <v>#N/A</v>
      </c>
      <c r="AD324" s="218" t="str">
        <f t="array" ref="AD324">INDEX('Ortala-KabKota'!AD$2:AD$415,MATCH($D324,'Ortala-KabKota'!$E$2:$E$415,FALSE))</f>
        <v>#N/A</v>
      </c>
      <c r="AE324" s="218" t="str">
        <f t="array" ref="AE324">INDEX('Ortala-KabKota'!AE$2:AE$415,MATCH($D324,'Ortala-KabKota'!$E$2:$E$415,FALSE))</f>
        <v>#N/A</v>
      </c>
      <c r="AF324" s="218" t="str">
        <f t="array" ref="AF324">INDEX('Ortala-KabKota'!AF$2:AF$415,MATCH($D324,'Ortala-KabKota'!$E$2:$E$415,FALSE))</f>
        <v>#N/A</v>
      </c>
      <c r="AG324" s="218" t="str">
        <f t="array" ref="AG324">INDEX('Ortala-KabKota'!AG$2:AG$415,MATCH($D324,'Ortala-KabKota'!$E$2:$E$415,FALSE))</f>
        <v>#N/A</v>
      </c>
      <c r="AH324" s="218" t="str">
        <f t="array" ref="AH324">INDEX('Ortala-KabKota'!AH$2:AH$415,MATCH($D324,'Ortala-KabKota'!$E$2:$E$415,FALSE))</f>
        <v>#N/A</v>
      </c>
      <c r="AI324" s="218" t="str">
        <f t="array" ref="AI324">INDEX('Ortala-KabKota'!AI$2:AI$415,MATCH($D324,'Ortala-KabKota'!$E$2:$E$415,FALSE))</f>
        <v>#N/A</v>
      </c>
      <c r="AJ324" s="218" t="str">
        <f t="array" ref="AJ324">INDEX('Ortala-KabKota'!AJ$2:AJ$415,MATCH($D324,'Ortala-KabKota'!$E$2:$E$415,FALSE))</f>
        <v>#N/A</v>
      </c>
      <c r="AK324" s="218" t="str">
        <f t="array" ref="AK324">INDEX('Ortala-KabKota'!AK$2:AK$415,MATCH($D324,'Ortala-KabKota'!$E$2:$E$415,FALSE))</f>
        <v>#N/A</v>
      </c>
      <c r="AL324" s="218" t="str">
        <f t="array" ref="AL324">INDEX('Ortala-KabKota'!AL$2:AL$415,MATCH($D324,'Ortala-KabKota'!$E$2:$E$415,FALSE))</f>
        <v>#N/A</v>
      </c>
      <c r="AM324" s="218" t="str">
        <f t="array" ref="AM324">INDEX('Ortala-KabKota'!AM$2:AM$415,MATCH($D324,'Ortala-KabKota'!$E$2:$E$415,FALSE))</f>
        <v>#N/A</v>
      </c>
      <c r="AN324" s="218" t="str">
        <f t="array" ref="AN324">INDEX('Ortala-KabKota'!AN$2:AN$415,MATCH($D324,'Ortala-KabKota'!$E$2:$E$415,FALSE))</f>
        <v>#N/A</v>
      </c>
      <c r="AO324" s="218" t="str">
        <f t="array" ref="AO324">INDEX('Ortala-KabKota'!AO$2:AO$415,MATCH($D324,'Ortala-KabKota'!$E$2:$E$415,FALSE))</f>
        <v>#N/A</v>
      </c>
      <c r="AP324" s="218" t="str">
        <f t="array" ref="AP324">INDEX('Ortala-KabKota'!AP$2:AP$415,MATCH($D324,'Ortala-KabKota'!$E$2:$E$415,FALSE))</f>
        <v>#N/A</v>
      </c>
      <c r="AQ324" s="218" t="str">
        <f t="array" ref="AQ324">INDEX('Ortala-KabKota'!AQ$2:AQ$415,MATCH($D324,'Ortala-KabKota'!$E$2:$E$415,FALSE))</f>
        <v>#N/A</v>
      </c>
      <c r="AR324" s="218" t="str">
        <f t="array" ref="AR324">INDEX('Ortala-KabKota'!AR$2:AR$415,MATCH($D324,'Ortala-KabKota'!$E$2:$E$415,FALSE))</f>
        <v>#N/A</v>
      </c>
      <c r="AS324" s="218" t="str">
        <f t="array" ref="AS324">INDEX('Ortala-KabKota'!AS$2:AS$415,MATCH($D324,'Ortala-KabKota'!$E$2:$E$415,FALSE))</f>
        <v>#N/A</v>
      </c>
      <c r="AT324" s="218" t="str">
        <f t="array" ref="AT324">INDEX('Ortala-KabKota'!AT$2:AT$415,MATCH($D324,'Ortala-KabKota'!$E$2:$E$415,FALSE))</f>
        <v>#N/A</v>
      </c>
      <c r="AU324" s="218" t="str">
        <f t="array" ref="AU324">INDEX('UPTD PPA KabKota'!D$5:D$513,MATCH($D324,'UPTD PPA KabKota'!$C$5:$C$513,FALSE))</f>
        <v>Yuliana B. S. Makmur, S.H.</v>
      </c>
      <c r="AV324" s="218" t="str">
        <f t="array" ref="AV324">INDEX('UPTD PPA KabKota'!E$5:E$513,MATCH($D324,'UPTD PPA KabKota'!$C$5:$C$513,FALSE))</f>
        <v>Jalan Glodial</v>
      </c>
      <c r="AW324" s="218">
        <f t="array" ref="AW324">INDEX('UPTD PPA KabKota'!F$5:F$513,MATCH($D324,'UPTD PPA KabKota'!$C$5:$C$513,FALSE))</f>
        <v>81238577500</v>
      </c>
      <c r="AX324" s="218">
        <f t="array" ref="AX324">INDEX('UPTD PPA KabKota'!G$5:G$513,MATCH($D324,'UPTD PPA KabKota'!$C$5:$C$513,FALSE))</f>
        <v>81238577500</v>
      </c>
      <c r="AY324" s="218" t="str">
        <f t="array" ref="AY324">INDEX('UPTD PPA KabKota'!H$5:H$513,MATCH($D324,'UPTD PPA KabKota'!$C$5:$C$513,FALSE))</f>
        <v>UPTD PPA DP3A KABUPATEN MANGGARAI</v>
      </c>
      <c r="AZ324" s="218" t="str">
        <f t="array" ref="AZ324">INDEX('UPTD PPA KabKota'!I$5:I$513,MATCH($D324,'UPTD PPA KabKota'!$C$5:$C$513,FALSE))</f>
        <v>Peraturan Bupati Manggarai Nomor 119 Tahun 2024</v>
      </c>
      <c r="BA324" s="218">
        <f t="array" ref="BA324">INDEX('UPTD PPA KabKota'!J$5:J$513,MATCH($D324,'UPTD PPA KabKota'!$C$5:$C$513,FALSE))</f>
        <v>2024</v>
      </c>
      <c r="BB324" s="218" t="str">
        <f t="array" ref="BB324">INDEX('UPTD PPA KabKota'!K$5:K$513,MATCH($D324,'UPTD PPA KabKota'!$C$5:$C$513,FALSE))</f>
        <v>A</v>
      </c>
      <c r="BC324" s="218" t="str">
        <f t="array" ref="BC324">INDEX('UPTD PPA KabKota'!L$5:L$513,MATCH($D324,'UPTD PPA KabKota'!$C$5:$C$513,FALSE))</f>
        <v>YULIANA B.S.MAKMUR/081238577500</v>
      </c>
      <c r="BD324" s="316" t="str">
        <f t="array" ref="BD324">INDEX('UPTD PPA KabKota'!M$5:M$513,MATCH($D324,'UPTD PPA KabKota'!$C$5:$C$513,FALSE))</f>
        <v>uptdppamanggarai@gmail.com</v>
      </c>
      <c r="BE324" s="218" t="str">
        <f t="array" ref="BE324">INDEX('UPTD PPA KabKota'!N$5:N$513,MATCH($D324,'UPTD PPA KabKota'!$C$5:$C$513,FALSE))</f>
        <v>Kepala UPTD, Kasubag TU dan Kelompok jabatan fungsional</v>
      </c>
      <c r="BF324" s="218" t="str">
        <f t="array" ref="BF324">INDEX('UPTD PPA KabKota'!O$5:O$513,MATCH($D324,'UPTD PPA KabKota'!$C$5:$C$513,FALSE))</f>
        <v>MANDIRI</v>
      </c>
      <c r="BG324" s="218" t="str">
        <f t="array" ref="BG324">INDEX('UPTD PPA KabKota'!P$5:P$513,MATCH($D324,'UPTD PPA KabKota'!$C$5:$C$513,FALSE))</f>
        <v>MILIK SENDIRI</v>
      </c>
      <c r="BH324" s="218" t="str">
        <f t="array" ref="BH324">INDEX('UPTD PPA KabKota'!Q$5:Q$513,MATCH($D324,'UPTD PPA KabKota'!$C$5:$C$513,FALSE))</f>
        <v>Pemerintah Daerah</v>
      </c>
      <c r="BI324" s="218" t="str">
        <f t="array" ref="BI324">INDEX('UPTD PPA KabKota'!R$5:R$513,MATCH($D324,'UPTD PPA KabKota'!$C$5:$C$513,FALSE))</f>
        <v>Ada</v>
      </c>
      <c r="BJ324" s="218" t="str">
        <f t="array" ref="BJ324">INDEX('UPTD PPA KabKota'!S$5:S$513,MATCH($D324,'UPTD PPA KabKota'!$C$5:$C$513,FALSE))</f>
        <v>Tidak Ada</v>
      </c>
      <c r="BK324" s="218" t="str">
        <f t="array" ref="BK324">INDEX('UPTD PPA KabKota'!T$5:T$513,MATCH($D324,'UPTD PPA KabKota'!$C$5:$C$513,FALSE))</f>
        <v>Ada</v>
      </c>
      <c r="BL324" s="218" t="str">
        <f t="array" ref="BL324">INDEX('UPTD PPA KabKota'!U$5:U$513,MATCH($D324,'UPTD PPA KabKota'!$C$5:$C$513,FALSE))</f>
        <v>Tidak Ada</v>
      </c>
      <c r="BM324" s="218" t="str">
        <f t="array" ref="BM324">INDEX('UPTD PPA KabKota'!V$5:V$513,MATCH($D324,'UPTD PPA KabKota'!$C$5:$C$513,FALSE))</f>
        <v>Ada</v>
      </c>
      <c r="BN324" s="218" t="str">
        <f t="array" ref="BN324">INDEX('UPTD PPA KabKota'!W$5:W$513,MATCH($D324,'UPTD PPA KabKota'!$C$5:$C$513,FALSE))</f>
        <v>Tidak Ada</v>
      </c>
      <c r="BO324" s="218" t="str">
        <f t="array" ref="BO324">INDEX('UPTD PPA KabKota'!X$5:X$513,MATCH($D324,'UPTD PPA KabKota'!$C$5:$C$513,FALSE))</f>
        <v>Tidak Ada</v>
      </c>
      <c r="BP324" s="218" t="str">
        <f t="array" ref="BP324">INDEX('UPTD PPA KabKota'!Y$5:Y$513,MATCH($D324,'UPTD PPA KabKota'!$C$5:$C$513,FALSE))</f>
        <v>Tidak Ada</v>
      </c>
      <c r="BQ324" s="218" t="str">
        <f t="array" ref="BQ324">INDEX('UPTD PPA KabKota'!Z$5:Z$513,MATCH($D324,'UPTD PPA KabKota'!$C$5:$C$513,FALSE))</f>
        <v>Tidak Ada</v>
      </c>
      <c r="BR324" s="218" t="str">
        <f t="array" ref="BR324">INDEX('UPTD PPA KabKota'!AA$5:AA$513,MATCH($D324,'UPTD PPA KabKota'!$C$5:$C$513,FALSE))</f>
        <v>Ada</v>
      </c>
      <c r="BS324" s="218" t="str">
        <f t="array" ref="BS324">INDEX('UPTD PPA KabKota'!AB$5:AB$513,MATCH($D324,'UPTD PPA KabKota'!$C$5:$C$513,FALSE))</f>
        <v>Ada</v>
      </c>
      <c r="BT324" s="218" t="str">
        <f t="array" ref="BT324">INDEX('UPTD PPA KabKota'!AC$5:AC$513,MATCH($D324,'UPTD PPA KabKota'!$C$5:$C$513,FALSE))</f>
        <v>Sudah</v>
      </c>
      <c r="BU324" s="218" t="str">
        <f t="array" ref="BU324">INDEX('UPTD PPA KabKota'!AD$5:AD$513,MATCH($D324,'UPTD PPA KabKota'!$C$5:$C$513,FALSE))</f>
        <v>Sudah</v>
      </c>
      <c r="BV324" s="218" t="str">
        <f t="array" ref="BV324">INDEX('UPTD PPA KabKota'!AE$5:AE$513,MATCH($D324,'UPTD PPA KabKota'!$C$5:$C$513,FALSE))</f>
        <v>Belum</v>
      </c>
      <c r="BW324" s="218" t="str">
        <f t="array" ref="BW324">INDEX('UPTD PPA KabKota'!AF$5:AF$513,MATCH($D324,'UPTD PPA KabKota'!$C$5:$C$513,FALSE))</f>
        <v>Belum</v>
      </c>
      <c r="BX324" s="218" t="str">
        <f t="array" ref="BX324">INDEX('UPTD PPA KabKota'!AG$5:AG$513,MATCH($D324,'UPTD PPA KabKota'!$C$5:$C$513,FALSE))</f>
        <v>Belum</v>
      </c>
      <c r="BY324" s="218" t="str">
        <f t="array" ref="BY324">INDEX('UPTD PPA KabKota'!AH$5:AH$513,MATCH($D324,'UPTD PPA KabKota'!$C$5:$C$513,FALSE))</f>
        <v>Sudah</v>
      </c>
      <c r="BZ324" s="218" t="str">
        <f t="array" ref="BZ324">INDEX('UPTD PPA KabKota'!AI$5:AI$513,MATCH($D324,'UPTD PPA KabKota'!$C$5:$C$513,FALSE))</f>
        <v>Sudah</v>
      </c>
      <c r="CA324" s="218" t="str">
        <f t="array" ref="CA324">INDEX('UPTD PPA KabKota'!AJ$5:AJ$513,MATCH($D324,'UPTD PPA KabKota'!$C$5:$C$513,FALSE))</f>
        <v>Sudah</v>
      </c>
      <c r="CB324" s="218" t="str">
        <f t="array" ref="CB324">INDEX('UPTD PPA KabKota'!AK$5:AK$513,MATCH($D324,'UPTD PPA KabKota'!$C$5:$C$513,FALSE))</f>
        <v>Belum</v>
      </c>
      <c r="CC324" s="218" t="str">
        <f t="array" ref="CC324">INDEX('UPTD PPA KabKota'!AL$5:AL$513,MATCH($D324,'UPTD PPA KabKota'!$C$5:$C$513,FALSE))</f>
        <v>Sudah</v>
      </c>
      <c r="CD324" s="218" t="str">
        <f t="array" ref="CD324">INDEX('UPTD PPA KabKota'!AM$5:AM$513,MATCH($D324,'UPTD PPA KabKota'!$C$5:$C$513,FALSE))</f>
        <v>Sudah</v>
      </c>
      <c r="CE324" s="218" t="str">
        <f t="array" ref="CE324">INDEX('UPTD PPA KabKota'!AN$5:AN$513,MATCH($D324,'UPTD PPA KabKota'!$C$5:$C$513,FALSE))</f>
        <v>pengaduan dari masyarakat, penjangkuan korban, pengelolaan Kasus, Jika korban memerlukan pengamanan maka akan diberikan penampungan sementara di rumah aman</v>
      </c>
      <c r="CF324" s="218" t="str">
        <f t="array" ref="CF324">INDEX('UPTD PPA KabKota'!AO$5:AO$513,MATCH($D324,'UPTD PPA KabKota'!$C$5:$C$513,FALSE))</f>
        <v>Kasus perempuan 51 , kasus anak 37</v>
      </c>
      <c r="CG324" s="218" t="str">
        <f t="array" ref="CG324">INDEX('UPTD PPA KabKota'!AP$5:AP$513,MATCH($D324,'UPTD PPA KabKota'!$C$5:$C$513,FALSE))</f>
        <v>Kekerasan Terhadap Anak 2024 : 1. Seksual 16 2. Fisik 13 3. Penelantaran 6 4. Traffiking 2 5. Psikis 1 Kekerasan Terhadap Perempuan 2024 : 1. Kekerasan fisisk 46 2. kekerasan seksual 5</v>
      </c>
      <c r="CH324" s="218" t="str">
        <f t="array" ref="CH324">INDEX('UPTD PPA KabKota'!AQ$5:AQ$513,MATCH($D324,'UPTD PPA KabKota'!$C$5:$C$513,FALSE))</f>
        <v/>
      </c>
      <c r="CI324" s="218" t="str">
        <f t="array" ref="CI324">INDEX('UPTD PPA KabKota'!AR$5:AR$513,MATCH($D324,'UPTD PPA KabKota'!$C$5:$C$513,FALSE))</f>
        <v/>
      </c>
      <c r="CJ324" s="218" t="str">
        <f t="array" ref="CJ324">INDEX('UPTD PPA KabKota'!AS$5:AS$513,MATCH($D324,'UPTD PPA KabKota'!$C$5:$C$513,FALSE))</f>
        <v/>
      </c>
      <c r="CK324" s="218" t="str">
        <f t="array" ref="CK324">INDEX('UPTD PPA KabKota'!AT$5:AT$513,MATCH($D324,'UPTD PPA KabKota'!$C$5:$C$513,FALSE))</f>
        <v/>
      </c>
      <c r="CL324" s="218" t="str">
        <f t="array" ref="CL324">INDEX('UPTD PPA KabKota'!AU$5:AU$513,MATCH($D324,'UPTD PPA KabKota'!$C$5:$C$513,FALSE))</f>
        <v/>
      </c>
      <c r="CM324" s="218" t="str">
        <f t="array" ref="CM324">INDEX('UPTD PPA KabKota'!AV$5:AV$513,MATCH($D324,'UPTD PPA KabKota'!$C$5:$C$513,FALSE))</f>
        <v/>
      </c>
      <c r="CN324" s="218" t="str">
        <f t="array" ref="CN324">INDEX('UPTD PPA KabKota'!AW$5:AW$513,MATCH($D324,'UPTD PPA KabKota'!$C$5:$C$513,FALSE))</f>
        <v/>
      </c>
      <c r="CO324" s="218" t="str">
        <f t="array" ref="CO324">INDEX('UPTD PPA KabKota'!AX$5:AX$513,MATCH($D324,'UPTD PPA KabKota'!$C$5:$C$513,FALSE))</f>
        <v>v</v>
      </c>
      <c r="CP324" s="218" t="str">
        <f t="array" ref="CP324">INDEX('UPTD PPA KabKota'!AY$5:AY$513,MATCH($D324,'UPTD PPA KabKota'!$C$5:$C$513,FALSE))</f>
        <v/>
      </c>
      <c r="CQ324" s="209" t="str">
        <f>IFERROR(__xludf.DUMMYFUNCTION("IF(ISBLANK($K324),"""",IF(REGEXMATCH($K324,""Peraturan""),""Ada"",IF(REGEXMATCH($K324,""Rekomendasi""),""Tidak Ada"", $K324)))
"),"#N/A")</f>
        <v>#N/A</v>
      </c>
      <c r="CR324" s="209" t="str">
        <f t="array" ref="CR324">index('UPTD PPA KabKota'!$BI$5:$BI$513,match($D324,'UPTD PPA KabKota'!$C$5:$C$513,false))</f>
        <v>Ada</v>
      </c>
      <c r="CS324" s="319" t="s">
        <v>9</v>
      </c>
    </row>
    <row r="325">
      <c r="A325" s="334">
        <v>319.0</v>
      </c>
      <c r="B325" s="334">
        <v>14.0</v>
      </c>
      <c r="C325" s="311" t="s">
        <v>4775</v>
      </c>
      <c r="D325" s="312" t="s">
        <v>3096</v>
      </c>
      <c r="E325" s="313"/>
      <c r="F325" s="218" t="str">
        <f t="array" ref="F325">INDEX('Ortala-KabKota'!F$2:F$415,MATCH($D325,'Ortala-KabKota'!$E$2:$E$415,FALSE))</f>
        <v>#N/A</v>
      </c>
      <c r="G325" s="218" t="str">
        <f t="array" ref="G325">INDEX('Ortala-KabKota'!G$2:G$415,MATCH($D325,'Ortala-KabKota'!$E$2:$E$415,FALSE))</f>
        <v>#N/A</v>
      </c>
      <c r="H325" s="218" t="str">
        <f t="array" ref="H325">INDEX('Ortala-KabKota'!H$2:H$415,MATCH($D325,'Ortala-KabKota'!$E$2:$E$415,FALSE))</f>
        <v>#N/A</v>
      </c>
      <c r="I325" s="218" t="str">
        <f t="array" ref="I325">INDEX('Ortala-KabKota'!I$2:I$415,MATCH($D325,'Ortala-KabKota'!$E$2:$E$415,FALSE))</f>
        <v>#N/A</v>
      </c>
      <c r="J325" s="218" t="str">
        <f t="array" ref="J325">INDEX('Ortala-KabKota'!J$2:J$415,MATCH($D325,'Ortala-KabKota'!$E$2:$E$415,FALSE))</f>
        <v>#N/A</v>
      </c>
      <c r="K325" s="218" t="str">
        <f t="array" ref="K325">INDEX('Ortala-KabKota'!K$2:K$415,MATCH($D325,'Ortala-KabKota'!$E$2:$E$415,FALSE))</f>
        <v>#N/A</v>
      </c>
      <c r="L325" s="218" t="str">
        <f t="array" ref="L325">INDEX('Ortala-KabKota'!L$2:L$415,MATCH($D325,'Ortala-KabKota'!$E$2:$E$415,FALSE))</f>
        <v>#N/A</v>
      </c>
      <c r="M325" s="218" t="str">
        <f t="array" ref="M325">INDEX('Ortala-KabKota'!M$2:M$415,MATCH($D325,'Ortala-KabKota'!$E$2:$E$415,FALSE))</f>
        <v>#N/A</v>
      </c>
      <c r="N325" s="218" t="str">
        <f t="array" ref="N325">INDEX('Ortala-KabKota'!N$2:N$415,MATCH($D325,'Ortala-KabKota'!$E$2:$E$415,FALSE))</f>
        <v>#N/A</v>
      </c>
      <c r="O325" s="218" t="str">
        <f t="array" ref="O325">INDEX('Ortala-KabKota'!O$2:O$415,MATCH($D325,'Ortala-KabKota'!$E$2:$E$415,FALSE))</f>
        <v>#N/A</v>
      </c>
      <c r="P325" s="218" t="str">
        <f t="array" ref="P325">INDEX('Ortala-KabKota'!P$2:P$415,MATCH($D325,'Ortala-KabKota'!$E$2:$E$415,FALSE))</f>
        <v>#N/A</v>
      </c>
      <c r="Q325" s="218" t="str">
        <f t="array" ref="Q325">INDEX('Ortala-KabKota'!Q$2:Q$415,MATCH($D325,'Ortala-KabKota'!$E$2:$E$415,FALSE))</f>
        <v>#N/A</v>
      </c>
      <c r="R325" s="218" t="str">
        <f t="array" ref="R325">INDEX('Ortala-KabKota'!R$2:R$415,MATCH($D325,'Ortala-KabKota'!$E$2:$E$415,FALSE))</f>
        <v>#N/A</v>
      </c>
      <c r="S325" s="218" t="str">
        <f t="array" ref="S325">INDEX('Ortala-KabKota'!S$2:S$415,MATCH($D325,'Ortala-KabKota'!$E$2:$E$415,FALSE))</f>
        <v>#N/A</v>
      </c>
      <c r="T325" s="218" t="str">
        <f t="array" ref="T325">INDEX('Ortala-KabKota'!T$2:T$415,MATCH($D325,'Ortala-KabKota'!$E$2:$E$415,FALSE))</f>
        <v>#N/A</v>
      </c>
      <c r="U325" s="218" t="str">
        <f t="array" ref="U325">INDEX('Ortala-KabKota'!U$2:U$415,MATCH($D325,'Ortala-KabKota'!$E$2:$E$415,FALSE))</f>
        <v>#N/A</v>
      </c>
      <c r="V325" s="218" t="str">
        <f t="array" ref="V325">INDEX('Ortala-KabKota'!V$2:V$415,MATCH($D325,'Ortala-KabKota'!$E$2:$E$415,FALSE))</f>
        <v>#N/A</v>
      </c>
      <c r="W325" s="218" t="str">
        <f t="array" ref="W325">INDEX('Ortala-KabKota'!W$2:W$415,MATCH($D325,'Ortala-KabKota'!$E$2:$E$415,FALSE))</f>
        <v>#N/A</v>
      </c>
      <c r="X325" s="218" t="str">
        <f t="array" ref="X325">INDEX('Ortala-KabKota'!X$2:X$415,MATCH($D325,'Ortala-KabKota'!$E$2:$E$415,FALSE))</f>
        <v>#N/A</v>
      </c>
      <c r="Y325" s="218" t="str">
        <f t="array" ref="Y325">INDEX('Ortala-KabKota'!Y$2:Y$415,MATCH($D325,'Ortala-KabKota'!$E$2:$E$415,FALSE))</f>
        <v>#N/A</v>
      </c>
      <c r="Z325" s="218" t="str">
        <f t="array" ref="Z325">INDEX('Ortala-KabKota'!Z$2:Z$415,MATCH($D325,'Ortala-KabKota'!$E$2:$E$415,FALSE))</f>
        <v>#N/A</v>
      </c>
      <c r="AA325" s="218" t="str">
        <f t="array" ref="AA325">INDEX('Ortala-KabKota'!AA$2:AA$415,MATCH($D325,'Ortala-KabKota'!$E$2:$E$415,FALSE))</f>
        <v>#N/A</v>
      </c>
      <c r="AB325" s="218" t="str">
        <f t="array" ref="AB325">INDEX('Ortala-KabKota'!AB$2:AB$415,MATCH($D325,'Ortala-KabKota'!$E$2:$E$415,FALSE))</f>
        <v>#N/A</v>
      </c>
      <c r="AC325" s="218" t="str">
        <f t="array" ref="AC325">INDEX('Ortala-KabKota'!AC$2:AC$415,MATCH($D325,'Ortala-KabKota'!$E$2:$E$415,FALSE))</f>
        <v>#N/A</v>
      </c>
      <c r="AD325" s="218" t="str">
        <f t="array" ref="AD325">INDEX('Ortala-KabKota'!AD$2:AD$415,MATCH($D325,'Ortala-KabKota'!$E$2:$E$415,FALSE))</f>
        <v>#N/A</v>
      </c>
      <c r="AE325" s="218" t="str">
        <f t="array" ref="AE325">INDEX('Ortala-KabKota'!AE$2:AE$415,MATCH($D325,'Ortala-KabKota'!$E$2:$E$415,FALSE))</f>
        <v>#N/A</v>
      </c>
      <c r="AF325" s="218" t="str">
        <f t="array" ref="AF325">INDEX('Ortala-KabKota'!AF$2:AF$415,MATCH($D325,'Ortala-KabKota'!$E$2:$E$415,FALSE))</f>
        <v>#N/A</v>
      </c>
      <c r="AG325" s="218" t="str">
        <f t="array" ref="AG325">INDEX('Ortala-KabKota'!AG$2:AG$415,MATCH($D325,'Ortala-KabKota'!$E$2:$E$415,FALSE))</f>
        <v>#N/A</v>
      </c>
      <c r="AH325" s="218" t="str">
        <f t="array" ref="AH325">INDEX('Ortala-KabKota'!AH$2:AH$415,MATCH($D325,'Ortala-KabKota'!$E$2:$E$415,FALSE))</f>
        <v>#N/A</v>
      </c>
      <c r="AI325" s="218" t="str">
        <f t="array" ref="AI325">INDEX('Ortala-KabKota'!AI$2:AI$415,MATCH($D325,'Ortala-KabKota'!$E$2:$E$415,FALSE))</f>
        <v>#N/A</v>
      </c>
      <c r="AJ325" s="218" t="str">
        <f t="array" ref="AJ325">INDEX('Ortala-KabKota'!AJ$2:AJ$415,MATCH($D325,'Ortala-KabKota'!$E$2:$E$415,FALSE))</f>
        <v>#N/A</v>
      </c>
      <c r="AK325" s="218" t="str">
        <f t="array" ref="AK325">INDEX('Ortala-KabKota'!AK$2:AK$415,MATCH($D325,'Ortala-KabKota'!$E$2:$E$415,FALSE))</f>
        <v>#N/A</v>
      </c>
      <c r="AL325" s="218" t="str">
        <f t="array" ref="AL325">INDEX('Ortala-KabKota'!AL$2:AL$415,MATCH($D325,'Ortala-KabKota'!$E$2:$E$415,FALSE))</f>
        <v>#N/A</v>
      </c>
      <c r="AM325" s="218" t="str">
        <f t="array" ref="AM325">INDEX('Ortala-KabKota'!AM$2:AM$415,MATCH($D325,'Ortala-KabKota'!$E$2:$E$415,FALSE))</f>
        <v>#N/A</v>
      </c>
      <c r="AN325" s="218" t="str">
        <f t="array" ref="AN325">INDEX('Ortala-KabKota'!AN$2:AN$415,MATCH($D325,'Ortala-KabKota'!$E$2:$E$415,FALSE))</f>
        <v>#N/A</v>
      </c>
      <c r="AO325" s="218" t="str">
        <f t="array" ref="AO325">INDEX('Ortala-KabKota'!AO$2:AO$415,MATCH($D325,'Ortala-KabKota'!$E$2:$E$415,FALSE))</f>
        <v>#N/A</v>
      </c>
      <c r="AP325" s="218" t="str">
        <f t="array" ref="AP325">INDEX('Ortala-KabKota'!AP$2:AP$415,MATCH($D325,'Ortala-KabKota'!$E$2:$E$415,FALSE))</f>
        <v>#N/A</v>
      </c>
      <c r="AQ325" s="218" t="str">
        <f t="array" ref="AQ325">INDEX('Ortala-KabKota'!AQ$2:AQ$415,MATCH($D325,'Ortala-KabKota'!$E$2:$E$415,FALSE))</f>
        <v>#N/A</v>
      </c>
      <c r="AR325" s="218" t="str">
        <f t="array" ref="AR325">INDEX('Ortala-KabKota'!AR$2:AR$415,MATCH($D325,'Ortala-KabKota'!$E$2:$E$415,FALSE))</f>
        <v>#N/A</v>
      </c>
      <c r="AS325" s="218" t="str">
        <f t="array" ref="AS325">INDEX('Ortala-KabKota'!AS$2:AS$415,MATCH($D325,'Ortala-KabKota'!$E$2:$E$415,FALSE))</f>
        <v>#N/A</v>
      </c>
      <c r="AT325" s="218" t="str">
        <f t="array" ref="AT325">INDEX('Ortala-KabKota'!AT$2:AT$415,MATCH($D325,'Ortala-KabKota'!$E$2:$E$415,FALSE))</f>
        <v>#N/A</v>
      </c>
      <c r="AU325" s="218" t="str">
        <f t="array" ref="AU325">INDEX('UPTD PPA KabKota'!D$5:D$513,MATCH($D325,'UPTD PPA KabKota'!$C$5:$C$513,FALSE))</f>
        <v/>
      </c>
      <c r="AV325" s="218" t="str">
        <f t="array" ref="AV325">INDEX('UPTD PPA KabKota'!E$5:E$513,MATCH($D325,'UPTD PPA KabKota'!$C$5:$C$513,FALSE))</f>
        <v/>
      </c>
      <c r="AW325" s="218" t="str">
        <f t="array" ref="AW325">INDEX('UPTD PPA KabKota'!F$5:F$513,MATCH($D325,'UPTD PPA KabKota'!$C$5:$C$513,FALSE))</f>
        <v/>
      </c>
      <c r="AX325" s="218" t="str">
        <f t="array" ref="AX325">INDEX('UPTD PPA KabKota'!G$5:G$513,MATCH($D325,'UPTD PPA KabKota'!$C$5:$C$513,FALSE))</f>
        <v/>
      </c>
      <c r="AY325" s="218" t="str">
        <f t="array" ref="AY325">INDEX('UPTD PPA KabKota'!H$5:H$513,MATCH($D325,'UPTD PPA KabKota'!$C$5:$C$513,FALSE))</f>
        <v/>
      </c>
      <c r="AZ325" s="218" t="str">
        <f t="array" ref="AZ325">INDEX('UPTD PPA KabKota'!I$5:I$513,MATCH($D325,'UPTD PPA KabKota'!$C$5:$C$513,FALSE))</f>
        <v>Peraturan Bupati Rote Ndao Nomor 39 Tahun 2025</v>
      </c>
      <c r="BA325" s="218">
        <f t="array" ref="BA325">INDEX('UPTD PPA KabKota'!J$5:J$513,MATCH($D325,'UPTD PPA KabKota'!$C$5:$C$513,FALSE))</f>
        <v>2025</v>
      </c>
      <c r="BB325" s="218" t="str">
        <f t="array" ref="BB325">INDEX('UPTD PPA KabKota'!K$5:K$513,MATCH($D325,'UPTD PPA KabKota'!$C$5:$C$513,FALSE))</f>
        <v>A</v>
      </c>
      <c r="BC325" s="218" t="str">
        <f t="array" ref="BC325">INDEX('UPTD PPA KabKota'!L$5:L$513,MATCH($D325,'UPTD PPA KabKota'!$C$5:$C$513,FALSE))</f>
        <v/>
      </c>
      <c r="BD325" s="218" t="str">
        <f t="array" ref="BD325">INDEX('UPTD PPA KabKota'!M$5:M$513,MATCH($D325,'UPTD PPA KabKota'!$C$5:$C$513,FALSE))</f>
        <v/>
      </c>
      <c r="BE325" s="218" t="str">
        <f t="array" ref="BE325">INDEX('UPTD PPA KabKota'!N$5:N$513,MATCH($D325,'UPTD PPA KabKota'!$C$5:$C$513,FALSE))</f>
        <v/>
      </c>
      <c r="BF325" s="218" t="str">
        <f t="array" ref="BF325">INDEX('UPTD PPA KabKota'!O$5:O$513,MATCH($D325,'UPTD PPA KabKota'!$C$5:$C$513,FALSE))</f>
        <v/>
      </c>
      <c r="BG325" s="218" t="str">
        <f t="array" ref="BG325">INDEX('UPTD PPA KabKota'!P$5:P$513,MATCH($D325,'UPTD PPA KabKota'!$C$5:$C$513,FALSE))</f>
        <v/>
      </c>
      <c r="BH325" s="218" t="str">
        <f t="array" ref="BH325">INDEX('UPTD PPA KabKota'!Q$5:Q$513,MATCH($D325,'UPTD PPA KabKota'!$C$5:$C$513,FALSE))</f>
        <v/>
      </c>
      <c r="BI325" s="218" t="str">
        <f t="array" ref="BI325">INDEX('UPTD PPA KabKota'!R$5:R$513,MATCH($D325,'UPTD PPA KabKota'!$C$5:$C$513,FALSE))</f>
        <v/>
      </c>
      <c r="BJ325" s="218" t="str">
        <f t="array" ref="BJ325">INDEX('UPTD PPA KabKota'!S$5:S$513,MATCH($D325,'UPTD PPA KabKota'!$C$5:$C$513,FALSE))</f>
        <v/>
      </c>
      <c r="BK325" s="218" t="str">
        <f t="array" ref="BK325">INDEX('UPTD PPA KabKota'!T$5:T$513,MATCH($D325,'UPTD PPA KabKota'!$C$5:$C$513,FALSE))</f>
        <v/>
      </c>
      <c r="BL325" s="218" t="str">
        <f t="array" ref="BL325">INDEX('UPTD PPA KabKota'!U$5:U$513,MATCH($D325,'UPTD PPA KabKota'!$C$5:$C$513,FALSE))</f>
        <v/>
      </c>
      <c r="BM325" s="218" t="str">
        <f t="array" ref="BM325">INDEX('UPTD PPA KabKota'!V$5:V$513,MATCH($D325,'UPTD PPA KabKota'!$C$5:$C$513,FALSE))</f>
        <v/>
      </c>
      <c r="BN325" s="218" t="str">
        <f t="array" ref="BN325">INDEX('UPTD PPA KabKota'!W$5:W$513,MATCH($D325,'UPTD PPA KabKota'!$C$5:$C$513,FALSE))</f>
        <v/>
      </c>
      <c r="BO325" s="218" t="str">
        <f t="array" ref="BO325">INDEX('UPTD PPA KabKota'!X$5:X$513,MATCH($D325,'UPTD PPA KabKota'!$C$5:$C$513,FALSE))</f>
        <v/>
      </c>
      <c r="BP325" s="218" t="str">
        <f t="array" ref="BP325">INDEX('UPTD PPA KabKota'!Y$5:Y$513,MATCH($D325,'UPTD PPA KabKota'!$C$5:$C$513,FALSE))</f>
        <v/>
      </c>
      <c r="BQ325" s="218" t="str">
        <f t="array" ref="BQ325">INDEX('UPTD PPA KabKota'!Z$5:Z$513,MATCH($D325,'UPTD PPA KabKota'!$C$5:$C$513,FALSE))</f>
        <v/>
      </c>
      <c r="BR325" s="218" t="str">
        <f t="array" ref="BR325">INDEX('UPTD PPA KabKota'!AA$5:AA$513,MATCH($D325,'UPTD PPA KabKota'!$C$5:$C$513,FALSE))</f>
        <v/>
      </c>
      <c r="BS325" s="218" t="str">
        <f t="array" ref="BS325">INDEX('UPTD PPA KabKota'!AB$5:AB$513,MATCH($D325,'UPTD PPA KabKota'!$C$5:$C$513,FALSE))</f>
        <v/>
      </c>
      <c r="BT325" s="218" t="str">
        <f t="array" ref="BT325">INDEX('UPTD PPA KabKota'!AC$5:AC$513,MATCH($D325,'UPTD PPA KabKota'!$C$5:$C$513,FALSE))</f>
        <v/>
      </c>
      <c r="BU325" s="218" t="str">
        <f t="array" ref="BU325">INDEX('UPTD PPA KabKota'!AD$5:AD$513,MATCH($D325,'UPTD PPA KabKota'!$C$5:$C$513,FALSE))</f>
        <v/>
      </c>
      <c r="BV325" s="218" t="str">
        <f t="array" ref="BV325">INDEX('UPTD PPA KabKota'!AE$5:AE$513,MATCH($D325,'UPTD PPA KabKota'!$C$5:$C$513,FALSE))</f>
        <v/>
      </c>
      <c r="BW325" s="218" t="str">
        <f t="array" ref="BW325">INDEX('UPTD PPA KabKota'!AF$5:AF$513,MATCH($D325,'UPTD PPA KabKota'!$C$5:$C$513,FALSE))</f>
        <v/>
      </c>
      <c r="BX325" s="218" t="str">
        <f t="array" ref="BX325">INDEX('UPTD PPA KabKota'!AG$5:AG$513,MATCH($D325,'UPTD PPA KabKota'!$C$5:$C$513,FALSE))</f>
        <v/>
      </c>
      <c r="BY325" s="218" t="str">
        <f t="array" ref="BY325">INDEX('UPTD PPA KabKota'!AH$5:AH$513,MATCH($D325,'UPTD PPA KabKota'!$C$5:$C$513,FALSE))</f>
        <v/>
      </c>
      <c r="BZ325" s="218" t="str">
        <f t="array" ref="BZ325">INDEX('UPTD PPA KabKota'!AI$5:AI$513,MATCH($D325,'UPTD PPA KabKota'!$C$5:$C$513,FALSE))</f>
        <v/>
      </c>
      <c r="CA325" s="218" t="str">
        <f t="array" ref="CA325">INDEX('UPTD PPA KabKota'!AJ$5:AJ$513,MATCH($D325,'UPTD PPA KabKota'!$C$5:$C$513,FALSE))</f>
        <v/>
      </c>
      <c r="CB325" s="218" t="str">
        <f t="array" ref="CB325">INDEX('UPTD PPA KabKota'!AK$5:AK$513,MATCH($D325,'UPTD PPA KabKota'!$C$5:$C$513,FALSE))</f>
        <v/>
      </c>
      <c r="CC325" s="218" t="str">
        <f t="array" ref="CC325">INDEX('UPTD PPA KabKota'!AL$5:AL$513,MATCH($D325,'UPTD PPA KabKota'!$C$5:$C$513,FALSE))</f>
        <v/>
      </c>
      <c r="CD325" s="218" t="str">
        <f t="array" ref="CD325">INDEX('UPTD PPA KabKota'!AM$5:AM$513,MATCH($D325,'UPTD PPA KabKota'!$C$5:$C$513,FALSE))</f>
        <v/>
      </c>
      <c r="CE325" s="218" t="str">
        <f t="array" ref="CE325">INDEX('UPTD PPA KabKota'!AN$5:AN$513,MATCH($D325,'UPTD PPA KabKota'!$C$5:$C$513,FALSE))</f>
        <v/>
      </c>
      <c r="CF325" s="218" t="str">
        <f t="array" ref="CF325">INDEX('UPTD PPA KabKota'!AO$5:AO$513,MATCH($D325,'UPTD PPA KabKota'!$C$5:$C$513,FALSE))</f>
        <v/>
      </c>
      <c r="CG325" s="218" t="str">
        <f t="array" ref="CG325">INDEX('UPTD PPA KabKota'!AP$5:AP$513,MATCH($D325,'UPTD PPA KabKota'!$C$5:$C$513,FALSE))</f>
        <v/>
      </c>
      <c r="CH325" s="218" t="str">
        <f t="array" ref="CH325">INDEX('UPTD PPA KabKota'!AQ$5:AQ$513,MATCH($D325,'UPTD PPA KabKota'!$C$5:$C$513,FALSE))</f>
        <v/>
      </c>
      <c r="CI325" s="218" t="str">
        <f t="array" ref="CI325">INDEX('UPTD PPA KabKota'!AR$5:AR$513,MATCH($D325,'UPTD PPA KabKota'!$C$5:$C$513,FALSE))</f>
        <v/>
      </c>
      <c r="CJ325" s="218" t="str">
        <f t="array" ref="CJ325">INDEX('UPTD PPA KabKota'!AS$5:AS$513,MATCH($D325,'UPTD PPA KabKota'!$C$5:$C$513,FALSE))</f>
        <v/>
      </c>
      <c r="CK325" s="218" t="str">
        <f t="array" ref="CK325">INDEX('UPTD PPA KabKota'!AT$5:AT$513,MATCH($D325,'UPTD PPA KabKota'!$C$5:$C$513,FALSE))</f>
        <v/>
      </c>
      <c r="CL325" s="218" t="str">
        <f t="array" ref="CL325">INDEX('UPTD PPA KabKota'!AU$5:AU$513,MATCH($D325,'UPTD PPA KabKota'!$C$5:$C$513,FALSE))</f>
        <v/>
      </c>
      <c r="CM325" s="218" t="str">
        <f t="array" ref="CM325">INDEX('UPTD PPA KabKota'!AV$5:AV$513,MATCH($D325,'UPTD PPA KabKota'!$C$5:$C$513,FALSE))</f>
        <v/>
      </c>
      <c r="CN325" s="218" t="str">
        <f t="array" ref="CN325">INDEX('UPTD PPA KabKota'!AW$5:AW$513,MATCH($D325,'UPTD PPA KabKota'!$C$5:$C$513,FALSE))</f>
        <v/>
      </c>
      <c r="CO325" s="218" t="str">
        <f t="array" ref="CO325">INDEX('UPTD PPA KabKota'!AX$5:AX$513,MATCH($D325,'UPTD PPA KabKota'!$C$5:$C$513,FALSE))</f>
        <v/>
      </c>
      <c r="CP325" s="218" t="str">
        <f t="array" ref="CP325">INDEX('UPTD PPA KabKota'!AY$5:AY$513,MATCH($D325,'UPTD PPA KabKota'!$C$5:$C$513,FALSE))</f>
        <v/>
      </c>
      <c r="CQ325" s="209" t="str">
        <f>IFERROR(__xludf.DUMMYFUNCTION("IF(ISBLANK($K325),"""",IF(REGEXMATCH($K325,""Peraturan""),""Ada"",IF(REGEXMATCH($K325,""Rekomendasi""),""Tidak Ada"", $K325)))
"),"#N/A")</f>
        <v>#N/A</v>
      </c>
      <c r="CR325" s="209" t="str">
        <f t="array" ref="CR325">index('UPTD PPA KabKota'!$BI$5:$BI$513,match($D325,'UPTD PPA KabKota'!$C$5:$C$513,false))</f>
        <v>Ada</v>
      </c>
      <c r="CS325" s="314" t="str">
        <f t="shared" ref="CS325:CS327" si="53">IFS(CQ325="Ada","Ada",CR325="Ada","Ada",CR325="Tidak Ada","Tidak Ada")</f>
        <v>#N/A</v>
      </c>
    </row>
    <row r="326">
      <c r="A326" s="334">
        <v>320.0</v>
      </c>
      <c r="B326" s="334">
        <v>15.0</v>
      </c>
      <c r="C326" s="311" t="s">
        <v>4775</v>
      </c>
      <c r="D326" s="312" t="s">
        <v>3091</v>
      </c>
      <c r="E326" s="315"/>
      <c r="F326" s="218" t="str">
        <f t="array" ref="F326">INDEX('Ortala-KabKota'!F$2:F$415,MATCH($D326,'Ortala-KabKota'!$E$2:$E$415,FALSE))</f>
        <v>#N/A</v>
      </c>
      <c r="G326" s="218" t="str">
        <f t="array" ref="G326">INDEX('Ortala-KabKota'!G$2:G$415,MATCH($D326,'Ortala-KabKota'!$E$2:$E$415,FALSE))</f>
        <v>#N/A</v>
      </c>
      <c r="H326" s="218" t="str">
        <f t="array" ref="H326">INDEX('Ortala-KabKota'!H$2:H$415,MATCH($D326,'Ortala-KabKota'!$E$2:$E$415,FALSE))</f>
        <v>#N/A</v>
      </c>
      <c r="I326" s="218" t="str">
        <f t="array" ref="I326">INDEX('Ortala-KabKota'!I$2:I$415,MATCH($D326,'Ortala-KabKota'!$E$2:$E$415,FALSE))</f>
        <v>#N/A</v>
      </c>
      <c r="J326" s="218" t="str">
        <f t="array" ref="J326">INDEX('Ortala-KabKota'!J$2:J$415,MATCH($D326,'Ortala-KabKota'!$E$2:$E$415,FALSE))</f>
        <v>#N/A</v>
      </c>
      <c r="K326" s="218" t="str">
        <f t="array" ref="K326">INDEX('Ortala-KabKota'!K$2:K$415,MATCH($D326,'Ortala-KabKota'!$E$2:$E$415,FALSE))</f>
        <v>#N/A</v>
      </c>
      <c r="L326" s="218" t="str">
        <f t="array" ref="L326">INDEX('Ortala-KabKota'!L$2:L$415,MATCH($D326,'Ortala-KabKota'!$E$2:$E$415,FALSE))</f>
        <v>#N/A</v>
      </c>
      <c r="M326" s="218" t="str">
        <f t="array" ref="M326">INDEX('Ortala-KabKota'!M$2:M$415,MATCH($D326,'Ortala-KabKota'!$E$2:$E$415,FALSE))</f>
        <v>#N/A</v>
      </c>
      <c r="N326" s="218" t="str">
        <f t="array" ref="N326">INDEX('Ortala-KabKota'!N$2:N$415,MATCH($D326,'Ortala-KabKota'!$E$2:$E$415,FALSE))</f>
        <v>#N/A</v>
      </c>
      <c r="O326" s="218" t="str">
        <f t="array" ref="O326">INDEX('Ortala-KabKota'!O$2:O$415,MATCH($D326,'Ortala-KabKota'!$E$2:$E$415,FALSE))</f>
        <v>#N/A</v>
      </c>
      <c r="P326" s="218" t="str">
        <f t="array" ref="P326">INDEX('Ortala-KabKota'!P$2:P$415,MATCH($D326,'Ortala-KabKota'!$E$2:$E$415,FALSE))</f>
        <v>#N/A</v>
      </c>
      <c r="Q326" s="218" t="str">
        <f t="array" ref="Q326">INDEX('Ortala-KabKota'!Q$2:Q$415,MATCH($D326,'Ortala-KabKota'!$E$2:$E$415,FALSE))</f>
        <v>#N/A</v>
      </c>
      <c r="R326" s="218" t="str">
        <f t="array" ref="R326">INDEX('Ortala-KabKota'!R$2:R$415,MATCH($D326,'Ortala-KabKota'!$E$2:$E$415,FALSE))</f>
        <v>#N/A</v>
      </c>
      <c r="S326" s="218" t="str">
        <f t="array" ref="S326">INDEX('Ortala-KabKota'!S$2:S$415,MATCH($D326,'Ortala-KabKota'!$E$2:$E$415,FALSE))</f>
        <v>#N/A</v>
      </c>
      <c r="T326" s="218" t="str">
        <f t="array" ref="T326">INDEX('Ortala-KabKota'!T$2:T$415,MATCH($D326,'Ortala-KabKota'!$E$2:$E$415,FALSE))</f>
        <v>#N/A</v>
      </c>
      <c r="U326" s="218" t="str">
        <f t="array" ref="U326">INDEX('Ortala-KabKota'!U$2:U$415,MATCH($D326,'Ortala-KabKota'!$E$2:$E$415,FALSE))</f>
        <v>#N/A</v>
      </c>
      <c r="V326" s="218" t="str">
        <f t="array" ref="V326">INDEX('Ortala-KabKota'!V$2:V$415,MATCH($D326,'Ortala-KabKota'!$E$2:$E$415,FALSE))</f>
        <v>#N/A</v>
      </c>
      <c r="W326" s="218" t="str">
        <f t="array" ref="W326">INDEX('Ortala-KabKota'!W$2:W$415,MATCH($D326,'Ortala-KabKota'!$E$2:$E$415,FALSE))</f>
        <v>#N/A</v>
      </c>
      <c r="X326" s="218" t="str">
        <f t="array" ref="X326">INDEX('Ortala-KabKota'!X$2:X$415,MATCH($D326,'Ortala-KabKota'!$E$2:$E$415,FALSE))</f>
        <v>#N/A</v>
      </c>
      <c r="Y326" s="218" t="str">
        <f t="array" ref="Y326">INDEX('Ortala-KabKota'!Y$2:Y$415,MATCH($D326,'Ortala-KabKota'!$E$2:$E$415,FALSE))</f>
        <v>#N/A</v>
      </c>
      <c r="Z326" s="218" t="str">
        <f t="array" ref="Z326">INDEX('Ortala-KabKota'!Z$2:Z$415,MATCH($D326,'Ortala-KabKota'!$E$2:$E$415,FALSE))</f>
        <v>#N/A</v>
      </c>
      <c r="AA326" s="218" t="str">
        <f t="array" ref="AA326">INDEX('Ortala-KabKota'!AA$2:AA$415,MATCH($D326,'Ortala-KabKota'!$E$2:$E$415,FALSE))</f>
        <v>#N/A</v>
      </c>
      <c r="AB326" s="218" t="str">
        <f t="array" ref="AB326">INDEX('Ortala-KabKota'!AB$2:AB$415,MATCH($D326,'Ortala-KabKota'!$E$2:$E$415,FALSE))</f>
        <v>#N/A</v>
      </c>
      <c r="AC326" s="218" t="str">
        <f t="array" ref="AC326">INDEX('Ortala-KabKota'!AC$2:AC$415,MATCH($D326,'Ortala-KabKota'!$E$2:$E$415,FALSE))</f>
        <v>#N/A</v>
      </c>
      <c r="AD326" s="218" t="str">
        <f t="array" ref="AD326">INDEX('Ortala-KabKota'!AD$2:AD$415,MATCH($D326,'Ortala-KabKota'!$E$2:$E$415,FALSE))</f>
        <v>#N/A</v>
      </c>
      <c r="AE326" s="218" t="str">
        <f t="array" ref="AE326">INDEX('Ortala-KabKota'!AE$2:AE$415,MATCH($D326,'Ortala-KabKota'!$E$2:$E$415,FALSE))</f>
        <v>#N/A</v>
      </c>
      <c r="AF326" s="218" t="str">
        <f t="array" ref="AF326">INDEX('Ortala-KabKota'!AF$2:AF$415,MATCH($D326,'Ortala-KabKota'!$E$2:$E$415,FALSE))</f>
        <v>#N/A</v>
      </c>
      <c r="AG326" s="218" t="str">
        <f t="array" ref="AG326">INDEX('Ortala-KabKota'!AG$2:AG$415,MATCH($D326,'Ortala-KabKota'!$E$2:$E$415,FALSE))</f>
        <v>#N/A</v>
      </c>
      <c r="AH326" s="218" t="str">
        <f t="array" ref="AH326">INDEX('Ortala-KabKota'!AH$2:AH$415,MATCH($D326,'Ortala-KabKota'!$E$2:$E$415,FALSE))</f>
        <v>#N/A</v>
      </c>
      <c r="AI326" s="218" t="str">
        <f t="array" ref="AI326">INDEX('Ortala-KabKota'!AI$2:AI$415,MATCH($D326,'Ortala-KabKota'!$E$2:$E$415,FALSE))</f>
        <v>#N/A</v>
      </c>
      <c r="AJ326" s="218" t="str">
        <f t="array" ref="AJ326">INDEX('Ortala-KabKota'!AJ$2:AJ$415,MATCH($D326,'Ortala-KabKota'!$E$2:$E$415,FALSE))</f>
        <v>#N/A</v>
      </c>
      <c r="AK326" s="218" t="str">
        <f t="array" ref="AK326">INDEX('Ortala-KabKota'!AK$2:AK$415,MATCH($D326,'Ortala-KabKota'!$E$2:$E$415,FALSE))</f>
        <v>#N/A</v>
      </c>
      <c r="AL326" s="218" t="str">
        <f t="array" ref="AL326">INDEX('Ortala-KabKota'!AL$2:AL$415,MATCH($D326,'Ortala-KabKota'!$E$2:$E$415,FALSE))</f>
        <v>#N/A</v>
      </c>
      <c r="AM326" s="218" t="str">
        <f t="array" ref="AM326">INDEX('Ortala-KabKota'!AM$2:AM$415,MATCH($D326,'Ortala-KabKota'!$E$2:$E$415,FALSE))</f>
        <v>#N/A</v>
      </c>
      <c r="AN326" s="218" t="str">
        <f t="array" ref="AN326">INDEX('Ortala-KabKota'!AN$2:AN$415,MATCH($D326,'Ortala-KabKota'!$E$2:$E$415,FALSE))</f>
        <v>#N/A</v>
      </c>
      <c r="AO326" s="218" t="str">
        <f t="array" ref="AO326">INDEX('Ortala-KabKota'!AO$2:AO$415,MATCH($D326,'Ortala-KabKota'!$E$2:$E$415,FALSE))</f>
        <v>#N/A</v>
      </c>
      <c r="AP326" s="218" t="str">
        <f t="array" ref="AP326">INDEX('Ortala-KabKota'!AP$2:AP$415,MATCH($D326,'Ortala-KabKota'!$E$2:$E$415,FALSE))</f>
        <v>#N/A</v>
      </c>
      <c r="AQ326" s="218" t="str">
        <f t="array" ref="AQ326">INDEX('Ortala-KabKota'!AQ$2:AQ$415,MATCH($D326,'Ortala-KabKota'!$E$2:$E$415,FALSE))</f>
        <v>#N/A</v>
      </c>
      <c r="AR326" s="218" t="str">
        <f t="array" ref="AR326">INDEX('Ortala-KabKota'!AR$2:AR$415,MATCH($D326,'Ortala-KabKota'!$E$2:$E$415,FALSE))</f>
        <v>#N/A</v>
      </c>
      <c r="AS326" s="218" t="str">
        <f t="array" ref="AS326">INDEX('Ortala-KabKota'!AS$2:AS$415,MATCH($D326,'Ortala-KabKota'!$E$2:$E$415,FALSE))</f>
        <v>#N/A</v>
      </c>
      <c r="AT326" s="218" t="str">
        <f t="array" ref="AT326">INDEX('Ortala-KabKota'!AT$2:AT$415,MATCH($D326,'Ortala-KabKota'!$E$2:$E$415,FALSE))</f>
        <v>#N/A</v>
      </c>
      <c r="AU326" s="218" t="str">
        <f t="array" ref="AU326">INDEX('UPTD PPA KabKota'!D$5:D$513,MATCH($D326,'UPTD PPA KabKota'!$C$5:$C$513,FALSE))</f>
        <v/>
      </c>
      <c r="AV326" s="218" t="str">
        <f t="array" ref="AV326">INDEX('UPTD PPA KabKota'!E$5:E$513,MATCH($D326,'UPTD PPA KabKota'!$C$5:$C$513,FALSE))</f>
        <v/>
      </c>
      <c r="AW326" s="218" t="str">
        <f t="array" ref="AW326">INDEX('UPTD PPA KabKota'!F$5:F$513,MATCH($D326,'UPTD PPA KabKota'!$C$5:$C$513,FALSE))</f>
        <v/>
      </c>
      <c r="AX326" s="218" t="str">
        <f t="array" ref="AX326">INDEX('UPTD PPA KabKota'!G$5:G$513,MATCH($D326,'UPTD PPA KabKota'!$C$5:$C$513,FALSE))</f>
        <v/>
      </c>
      <c r="AY326" s="218" t="str">
        <f t="array" ref="AY326">INDEX('UPTD PPA KabKota'!H$5:H$513,MATCH($D326,'UPTD PPA KabKota'!$C$5:$C$513,FALSE))</f>
        <v/>
      </c>
      <c r="AZ326" s="218" t="str">
        <f t="array" ref="AZ326">INDEX('UPTD PPA KabKota'!I$5:I$513,MATCH($D326,'UPTD PPA KabKota'!$C$5:$C$513,FALSE))</f>
        <v>Peraturan Bupati Manggarai Barat Nomor 34 Tahun 2025</v>
      </c>
      <c r="BA326" s="218">
        <f t="array" ref="BA326">INDEX('UPTD PPA KabKota'!J$5:J$513,MATCH($D326,'UPTD PPA KabKota'!$C$5:$C$513,FALSE))</f>
        <v>2025</v>
      </c>
      <c r="BB326" s="218" t="str">
        <f t="array" ref="BB326">INDEX('UPTD PPA KabKota'!K$5:K$513,MATCH($D326,'UPTD PPA KabKota'!$C$5:$C$513,FALSE))</f>
        <v>A</v>
      </c>
      <c r="BC326" s="218" t="str">
        <f t="array" ref="BC326">INDEX('UPTD PPA KabKota'!L$5:L$513,MATCH($D326,'UPTD PPA KabKota'!$C$5:$C$513,FALSE))</f>
        <v/>
      </c>
      <c r="BD326" s="218" t="str">
        <f t="array" ref="BD326">INDEX('UPTD PPA KabKota'!M$5:M$513,MATCH($D326,'UPTD PPA KabKota'!$C$5:$C$513,FALSE))</f>
        <v/>
      </c>
      <c r="BE326" s="218" t="str">
        <f t="array" ref="BE326">INDEX('UPTD PPA KabKota'!N$5:N$513,MATCH($D326,'UPTD PPA KabKota'!$C$5:$C$513,FALSE))</f>
        <v/>
      </c>
      <c r="BF326" s="218" t="str">
        <f t="array" ref="BF326">INDEX('UPTD PPA KabKota'!O$5:O$513,MATCH($D326,'UPTD PPA KabKota'!$C$5:$C$513,FALSE))</f>
        <v/>
      </c>
      <c r="BG326" s="218" t="str">
        <f t="array" ref="BG326">INDEX('UPTD PPA KabKota'!P$5:P$513,MATCH($D326,'UPTD PPA KabKota'!$C$5:$C$513,FALSE))</f>
        <v/>
      </c>
      <c r="BH326" s="218" t="str">
        <f t="array" ref="BH326">INDEX('UPTD PPA KabKota'!Q$5:Q$513,MATCH($D326,'UPTD PPA KabKota'!$C$5:$C$513,FALSE))</f>
        <v/>
      </c>
      <c r="BI326" s="218" t="str">
        <f t="array" ref="BI326">INDEX('UPTD PPA KabKota'!R$5:R$513,MATCH($D326,'UPTD PPA KabKota'!$C$5:$C$513,FALSE))</f>
        <v/>
      </c>
      <c r="BJ326" s="218" t="str">
        <f t="array" ref="BJ326">INDEX('UPTD PPA KabKota'!S$5:S$513,MATCH($D326,'UPTD PPA KabKota'!$C$5:$C$513,FALSE))</f>
        <v/>
      </c>
      <c r="BK326" s="218" t="str">
        <f t="array" ref="BK326">INDEX('UPTD PPA KabKota'!T$5:T$513,MATCH($D326,'UPTD PPA KabKota'!$C$5:$C$513,FALSE))</f>
        <v/>
      </c>
      <c r="BL326" s="218" t="str">
        <f t="array" ref="BL326">INDEX('UPTD PPA KabKota'!U$5:U$513,MATCH($D326,'UPTD PPA KabKota'!$C$5:$C$513,FALSE))</f>
        <v/>
      </c>
      <c r="BM326" s="218" t="str">
        <f t="array" ref="BM326">INDEX('UPTD PPA KabKota'!V$5:V$513,MATCH($D326,'UPTD PPA KabKota'!$C$5:$C$513,FALSE))</f>
        <v/>
      </c>
      <c r="BN326" s="218" t="str">
        <f t="array" ref="BN326">INDEX('UPTD PPA KabKota'!W$5:W$513,MATCH($D326,'UPTD PPA KabKota'!$C$5:$C$513,FALSE))</f>
        <v/>
      </c>
      <c r="BO326" s="218" t="str">
        <f t="array" ref="BO326">INDEX('UPTD PPA KabKota'!X$5:X$513,MATCH($D326,'UPTD PPA KabKota'!$C$5:$C$513,FALSE))</f>
        <v/>
      </c>
      <c r="BP326" s="218" t="str">
        <f t="array" ref="BP326">INDEX('UPTD PPA KabKota'!Y$5:Y$513,MATCH($D326,'UPTD PPA KabKota'!$C$5:$C$513,FALSE))</f>
        <v/>
      </c>
      <c r="BQ326" s="218" t="str">
        <f t="array" ref="BQ326">INDEX('UPTD PPA KabKota'!Z$5:Z$513,MATCH($D326,'UPTD PPA KabKota'!$C$5:$C$513,FALSE))</f>
        <v/>
      </c>
      <c r="BR326" s="218" t="str">
        <f t="array" ref="BR326">INDEX('UPTD PPA KabKota'!AA$5:AA$513,MATCH($D326,'UPTD PPA KabKota'!$C$5:$C$513,FALSE))</f>
        <v/>
      </c>
      <c r="BS326" s="218" t="str">
        <f t="array" ref="BS326">INDEX('UPTD PPA KabKota'!AB$5:AB$513,MATCH($D326,'UPTD PPA KabKota'!$C$5:$C$513,FALSE))</f>
        <v/>
      </c>
      <c r="BT326" s="218" t="str">
        <f t="array" ref="BT326">INDEX('UPTD PPA KabKota'!AC$5:AC$513,MATCH($D326,'UPTD PPA KabKota'!$C$5:$C$513,FALSE))</f>
        <v/>
      </c>
      <c r="BU326" s="218" t="str">
        <f t="array" ref="BU326">INDEX('UPTD PPA KabKota'!AD$5:AD$513,MATCH($D326,'UPTD PPA KabKota'!$C$5:$C$513,FALSE))</f>
        <v/>
      </c>
      <c r="BV326" s="218" t="str">
        <f t="array" ref="BV326">INDEX('UPTD PPA KabKota'!AE$5:AE$513,MATCH($D326,'UPTD PPA KabKota'!$C$5:$C$513,FALSE))</f>
        <v/>
      </c>
      <c r="BW326" s="218" t="str">
        <f t="array" ref="BW326">INDEX('UPTD PPA KabKota'!AF$5:AF$513,MATCH($D326,'UPTD PPA KabKota'!$C$5:$C$513,FALSE))</f>
        <v/>
      </c>
      <c r="BX326" s="218" t="str">
        <f t="array" ref="BX326">INDEX('UPTD PPA KabKota'!AG$5:AG$513,MATCH($D326,'UPTD PPA KabKota'!$C$5:$C$513,FALSE))</f>
        <v/>
      </c>
      <c r="BY326" s="218" t="str">
        <f t="array" ref="BY326">INDEX('UPTD PPA KabKota'!AH$5:AH$513,MATCH($D326,'UPTD PPA KabKota'!$C$5:$C$513,FALSE))</f>
        <v/>
      </c>
      <c r="BZ326" s="218" t="str">
        <f t="array" ref="BZ326">INDEX('UPTD PPA KabKota'!AI$5:AI$513,MATCH($D326,'UPTD PPA KabKota'!$C$5:$C$513,FALSE))</f>
        <v/>
      </c>
      <c r="CA326" s="218" t="str">
        <f t="array" ref="CA326">INDEX('UPTD PPA KabKota'!AJ$5:AJ$513,MATCH($D326,'UPTD PPA KabKota'!$C$5:$C$513,FALSE))</f>
        <v/>
      </c>
      <c r="CB326" s="218" t="str">
        <f t="array" ref="CB326">INDEX('UPTD PPA KabKota'!AK$5:AK$513,MATCH($D326,'UPTD PPA KabKota'!$C$5:$C$513,FALSE))</f>
        <v/>
      </c>
      <c r="CC326" s="218" t="str">
        <f t="array" ref="CC326">INDEX('UPTD PPA KabKota'!AL$5:AL$513,MATCH($D326,'UPTD PPA KabKota'!$C$5:$C$513,FALSE))</f>
        <v/>
      </c>
      <c r="CD326" s="218" t="str">
        <f t="array" ref="CD326">INDEX('UPTD PPA KabKota'!AM$5:AM$513,MATCH($D326,'UPTD PPA KabKota'!$C$5:$C$513,FALSE))</f>
        <v/>
      </c>
      <c r="CE326" s="218" t="str">
        <f t="array" ref="CE326">INDEX('UPTD PPA KabKota'!AN$5:AN$513,MATCH($D326,'UPTD PPA KabKota'!$C$5:$C$513,FALSE))</f>
        <v/>
      </c>
      <c r="CF326" s="218" t="str">
        <f t="array" ref="CF326">INDEX('UPTD PPA KabKota'!AO$5:AO$513,MATCH($D326,'UPTD PPA KabKota'!$C$5:$C$513,FALSE))</f>
        <v/>
      </c>
      <c r="CG326" s="218" t="str">
        <f t="array" ref="CG326">INDEX('UPTD PPA KabKota'!AP$5:AP$513,MATCH($D326,'UPTD PPA KabKota'!$C$5:$C$513,FALSE))</f>
        <v/>
      </c>
      <c r="CH326" s="218" t="str">
        <f t="array" ref="CH326">INDEX('UPTD PPA KabKota'!AQ$5:AQ$513,MATCH($D326,'UPTD PPA KabKota'!$C$5:$C$513,FALSE))</f>
        <v/>
      </c>
      <c r="CI326" s="218" t="str">
        <f t="array" ref="CI326">INDEX('UPTD PPA KabKota'!AR$5:AR$513,MATCH($D326,'UPTD PPA KabKota'!$C$5:$C$513,FALSE))</f>
        <v/>
      </c>
      <c r="CJ326" s="218" t="str">
        <f t="array" ref="CJ326">INDEX('UPTD PPA KabKota'!AS$5:AS$513,MATCH($D326,'UPTD PPA KabKota'!$C$5:$C$513,FALSE))</f>
        <v/>
      </c>
      <c r="CK326" s="218" t="str">
        <f t="array" ref="CK326">INDEX('UPTD PPA KabKota'!AT$5:AT$513,MATCH($D326,'UPTD PPA KabKota'!$C$5:$C$513,FALSE))</f>
        <v/>
      </c>
      <c r="CL326" s="218" t="str">
        <f t="array" ref="CL326">INDEX('UPTD PPA KabKota'!AU$5:AU$513,MATCH($D326,'UPTD PPA KabKota'!$C$5:$C$513,FALSE))</f>
        <v/>
      </c>
      <c r="CM326" s="218" t="str">
        <f t="array" ref="CM326">INDEX('UPTD PPA KabKota'!AV$5:AV$513,MATCH($D326,'UPTD PPA KabKota'!$C$5:$C$513,FALSE))</f>
        <v/>
      </c>
      <c r="CN326" s="218" t="str">
        <f t="array" ref="CN326">INDEX('UPTD PPA KabKota'!AW$5:AW$513,MATCH($D326,'UPTD PPA KabKota'!$C$5:$C$513,FALSE))</f>
        <v/>
      </c>
      <c r="CO326" s="218" t="str">
        <f t="array" ref="CO326">INDEX('UPTD PPA KabKota'!AX$5:AX$513,MATCH($D326,'UPTD PPA KabKota'!$C$5:$C$513,FALSE))</f>
        <v/>
      </c>
      <c r="CP326" s="218" t="str">
        <f t="array" ref="CP326">INDEX('UPTD PPA KabKota'!AY$5:AY$513,MATCH($D326,'UPTD PPA KabKota'!$C$5:$C$513,FALSE))</f>
        <v/>
      </c>
      <c r="CQ326" s="209" t="str">
        <f>IFERROR(__xludf.DUMMYFUNCTION("IF(ISBLANK($K326),"""",IF(REGEXMATCH($K326,""Peraturan""),""Ada"",IF(REGEXMATCH($K326,""Rekomendasi""),""Tidak Ada"", $K326)))
"),"#N/A")</f>
        <v>#N/A</v>
      </c>
      <c r="CR326" s="209" t="str">
        <f t="array" ref="CR326">index('UPTD PPA KabKota'!$BI$5:$BI$513,match($D326,'UPTD PPA KabKota'!$C$5:$C$513,false))</f>
        <v>Ada</v>
      </c>
      <c r="CS326" s="314" t="str">
        <f t="shared" si="53"/>
        <v>#N/A</v>
      </c>
    </row>
    <row r="327">
      <c r="A327" s="334">
        <v>321.0</v>
      </c>
      <c r="B327" s="334">
        <v>16.0</v>
      </c>
      <c r="C327" s="311" t="s">
        <v>4775</v>
      </c>
      <c r="D327" s="312" t="s">
        <v>3098</v>
      </c>
      <c r="E327" s="315"/>
      <c r="F327" s="218" t="str">
        <f t="array" ref="F327">INDEX('Ortala-KabKota'!F$2:F$415,MATCH($D327,'Ortala-KabKota'!$E$2:$E$415,FALSE))</f>
        <v>#N/A</v>
      </c>
      <c r="G327" s="218" t="str">
        <f t="array" ref="G327">INDEX('Ortala-KabKota'!G$2:G$415,MATCH($D327,'Ortala-KabKota'!$E$2:$E$415,FALSE))</f>
        <v>#N/A</v>
      </c>
      <c r="H327" s="218" t="str">
        <f t="array" ref="H327">INDEX('Ortala-KabKota'!H$2:H$415,MATCH($D327,'Ortala-KabKota'!$E$2:$E$415,FALSE))</f>
        <v>#N/A</v>
      </c>
      <c r="I327" s="218" t="str">
        <f t="array" ref="I327">INDEX('Ortala-KabKota'!I$2:I$415,MATCH($D327,'Ortala-KabKota'!$E$2:$E$415,FALSE))</f>
        <v>#N/A</v>
      </c>
      <c r="J327" s="218" t="str">
        <f t="array" ref="J327">INDEX('Ortala-KabKota'!J$2:J$415,MATCH($D327,'Ortala-KabKota'!$E$2:$E$415,FALSE))</f>
        <v>#N/A</v>
      </c>
      <c r="K327" s="218" t="str">
        <f t="array" ref="K327">INDEX('Ortala-KabKota'!K$2:K$415,MATCH($D327,'Ortala-KabKota'!$E$2:$E$415,FALSE))</f>
        <v>#N/A</v>
      </c>
      <c r="L327" s="218" t="str">
        <f t="array" ref="L327">INDEX('Ortala-KabKota'!L$2:L$415,MATCH($D327,'Ortala-KabKota'!$E$2:$E$415,FALSE))</f>
        <v>#N/A</v>
      </c>
      <c r="M327" s="218" t="str">
        <f t="array" ref="M327">INDEX('Ortala-KabKota'!M$2:M$415,MATCH($D327,'Ortala-KabKota'!$E$2:$E$415,FALSE))</f>
        <v>#N/A</v>
      </c>
      <c r="N327" s="218" t="str">
        <f t="array" ref="N327">INDEX('Ortala-KabKota'!N$2:N$415,MATCH($D327,'Ortala-KabKota'!$E$2:$E$415,FALSE))</f>
        <v>#N/A</v>
      </c>
      <c r="O327" s="218" t="str">
        <f t="array" ref="O327">INDEX('Ortala-KabKota'!O$2:O$415,MATCH($D327,'Ortala-KabKota'!$E$2:$E$415,FALSE))</f>
        <v>#N/A</v>
      </c>
      <c r="P327" s="218" t="str">
        <f t="array" ref="P327">INDEX('Ortala-KabKota'!P$2:P$415,MATCH($D327,'Ortala-KabKota'!$E$2:$E$415,FALSE))</f>
        <v>#N/A</v>
      </c>
      <c r="Q327" s="218" t="str">
        <f t="array" ref="Q327">INDEX('Ortala-KabKota'!Q$2:Q$415,MATCH($D327,'Ortala-KabKota'!$E$2:$E$415,FALSE))</f>
        <v>#N/A</v>
      </c>
      <c r="R327" s="218" t="str">
        <f t="array" ref="R327">INDEX('Ortala-KabKota'!R$2:R$415,MATCH($D327,'Ortala-KabKota'!$E$2:$E$415,FALSE))</f>
        <v>#N/A</v>
      </c>
      <c r="S327" s="218" t="str">
        <f t="array" ref="S327">INDEX('Ortala-KabKota'!S$2:S$415,MATCH($D327,'Ortala-KabKota'!$E$2:$E$415,FALSE))</f>
        <v>#N/A</v>
      </c>
      <c r="T327" s="218" t="str">
        <f t="array" ref="T327">INDEX('Ortala-KabKota'!T$2:T$415,MATCH($D327,'Ortala-KabKota'!$E$2:$E$415,FALSE))</f>
        <v>#N/A</v>
      </c>
      <c r="U327" s="218" t="str">
        <f t="array" ref="U327">INDEX('Ortala-KabKota'!U$2:U$415,MATCH($D327,'Ortala-KabKota'!$E$2:$E$415,FALSE))</f>
        <v>#N/A</v>
      </c>
      <c r="V327" s="218" t="str">
        <f t="array" ref="V327">INDEX('Ortala-KabKota'!V$2:V$415,MATCH($D327,'Ortala-KabKota'!$E$2:$E$415,FALSE))</f>
        <v>#N/A</v>
      </c>
      <c r="W327" s="218" t="str">
        <f t="array" ref="W327">INDEX('Ortala-KabKota'!W$2:W$415,MATCH($D327,'Ortala-KabKota'!$E$2:$E$415,FALSE))</f>
        <v>#N/A</v>
      </c>
      <c r="X327" s="218" t="str">
        <f t="array" ref="X327">INDEX('Ortala-KabKota'!X$2:X$415,MATCH($D327,'Ortala-KabKota'!$E$2:$E$415,FALSE))</f>
        <v>#N/A</v>
      </c>
      <c r="Y327" s="218" t="str">
        <f t="array" ref="Y327">INDEX('Ortala-KabKota'!Y$2:Y$415,MATCH($D327,'Ortala-KabKota'!$E$2:$E$415,FALSE))</f>
        <v>#N/A</v>
      </c>
      <c r="Z327" s="218" t="str">
        <f t="array" ref="Z327">INDEX('Ortala-KabKota'!Z$2:Z$415,MATCH($D327,'Ortala-KabKota'!$E$2:$E$415,FALSE))</f>
        <v>#N/A</v>
      </c>
      <c r="AA327" s="218" t="str">
        <f t="array" ref="AA327">INDEX('Ortala-KabKota'!AA$2:AA$415,MATCH($D327,'Ortala-KabKota'!$E$2:$E$415,FALSE))</f>
        <v>#N/A</v>
      </c>
      <c r="AB327" s="218" t="str">
        <f t="array" ref="AB327">INDEX('Ortala-KabKota'!AB$2:AB$415,MATCH($D327,'Ortala-KabKota'!$E$2:$E$415,FALSE))</f>
        <v>#N/A</v>
      </c>
      <c r="AC327" s="218" t="str">
        <f t="array" ref="AC327">INDEX('Ortala-KabKota'!AC$2:AC$415,MATCH($D327,'Ortala-KabKota'!$E$2:$E$415,FALSE))</f>
        <v>#N/A</v>
      </c>
      <c r="AD327" s="218" t="str">
        <f t="array" ref="AD327">INDEX('Ortala-KabKota'!AD$2:AD$415,MATCH($D327,'Ortala-KabKota'!$E$2:$E$415,FALSE))</f>
        <v>#N/A</v>
      </c>
      <c r="AE327" s="218" t="str">
        <f t="array" ref="AE327">INDEX('Ortala-KabKota'!AE$2:AE$415,MATCH($D327,'Ortala-KabKota'!$E$2:$E$415,FALSE))</f>
        <v>#N/A</v>
      </c>
      <c r="AF327" s="218" t="str">
        <f t="array" ref="AF327">INDEX('Ortala-KabKota'!AF$2:AF$415,MATCH($D327,'Ortala-KabKota'!$E$2:$E$415,FALSE))</f>
        <v>#N/A</v>
      </c>
      <c r="AG327" s="218" t="str">
        <f t="array" ref="AG327">INDEX('Ortala-KabKota'!AG$2:AG$415,MATCH($D327,'Ortala-KabKota'!$E$2:$E$415,FALSE))</f>
        <v>#N/A</v>
      </c>
      <c r="AH327" s="218" t="str">
        <f t="array" ref="AH327">INDEX('Ortala-KabKota'!AH$2:AH$415,MATCH($D327,'Ortala-KabKota'!$E$2:$E$415,FALSE))</f>
        <v>#N/A</v>
      </c>
      <c r="AI327" s="218" t="str">
        <f t="array" ref="AI327">INDEX('Ortala-KabKota'!AI$2:AI$415,MATCH($D327,'Ortala-KabKota'!$E$2:$E$415,FALSE))</f>
        <v>#N/A</v>
      </c>
      <c r="AJ327" s="218" t="str">
        <f t="array" ref="AJ327">INDEX('Ortala-KabKota'!AJ$2:AJ$415,MATCH($D327,'Ortala-KabKota'!$E$2:$E$415,FALSE))</f>
        <v>#N/A</v>
      </c>
      <c r="AK327" s="218" t="str">
        <f t="array" ref="AK327">INDEX('Ortala-KabKota'!AK$2:AK$415,MATCH($D327,'Ortala-KabKota'!$E$2:$E$415,FALSE))</f>
        <v>#N/A</v>
      </c>
      <c r="AL327" s="218" t="str">
        <f t="array" ref="AL327">INDEX('Ortala-KabKota'!AL$2:AL$415,MATCH($D327,'Ortala-KabKota'!$E$2:$E$415,FALSE))</f>
        <v>#N/A</v>
      </c>
      <c r="AM327" s="218" t="str">
        <f t="array" ref="AM327">INDEX('Ortala-KabKota'!AM$2:AM$415,MATCH($D327,'Ortala-KabKota'!$E$2:$E$415,FALSE))</f>
        <v>#N/A</v>
      </c>
      <c r="AN327" s="218" t="str">
        <f t="array" ref="AN327">INDEX('Ortala-KabKota'!AN$2:AN$415,MATCH($D327,'Ortala-KabKota'!$E$2:$E$415,FALSE))</f>
        <v>#N/A</v>
      </c>
      <c r="AO327" s="218" t="str">
        <f t="array" ref="AO327">INDEX('Ortala-KabKota'!AO$2:AO$415,MATCH($D327,'Ortala-KabKota'!$E$2:$E$415,FALSE))</f>
        <v>#N/A</v>
      </c>
      <c r="AP327" s="218" t="str">
        <f t="array" ref="AP327">INDEX('Ortala-KabKota'!AP$2:AP$415,MATCH($D327,'Ortala-KabKota'!$E$2:$E$415,FALSE))</f>
        <v>#N/A</v>
      </c>
      <c r="AQ327" s="218" t="str">
        <f t="array" ref="AQ327">INDEX('Ortala-KabKota'!AQ$2:AQ$415,MATCH($D327,'Ortala-KabKota'!$E$2:$E$415,FALSE))</f>
        <v>#N/A</v>
      </c>
      <c r="AR327" s="218" t="str">
        <f t="array" ref="AR327">INDEX('Ortala-KabKota'!AR$2:AR$415,MATCH($D327,'Ortala-KabKota'!$E$2:$E$415,FALSE))</f>
        <v>#N/A</v>
      </c>
      <c r="AS327" s="218" t="str">
        <f t="array" ref="AS327">INDEX('Ortala-KabKota'!AS$2:AS$415,MATCH($D327,'Ortala-KabKota'!$E$2:$E$415,FALSE))</f>
        <v>#N/A</v>
      </c>
      <c r="AT327" s="218" t="str">
        <f t="array" ref="AT327">INDEX('Ortala-KabKota'!AT$2:AT$415,MATCH($D327,'Ortala-KabKota'!$E$2:$E$415,FALSE))</f>
        <v>#N/A</v>
      </c>
      <c r="AU327" s="218" t="str">
        <f t="array" ref="AU327">INDEX('UPTD PPA KabKota'!D$5:D$513,MATCH($D327,'UPTD PPA KabKota'!$C$5:$C$513,FALSE))</f>
        <v/>
      </c>
      <c r="AV327" s="218" t="str">
        <f t="array" ref="AV327">INDEX('UPTD PPA KabKota'!E$5:E$513,MATCH($D327,'UPTD PPA KabKota'!$C$5:$C$513,FALSE))</f>
        <v/>
      </c>
      <c r="AW327" s="218" t="str">
        <f t="array" ref="AW327">INDEX('UPTD PPA KabKota'!F$5:F$513,MATCH($D327,'UPTD PPA KabKota'!$C$5:$C$513,FALSE))</f>
        <v/>
      </c>
      <c r="AX327" s="218" t="str">
        <f t="array" ref="AX327">INDEX('UPTD PPA KabKota'!G$5:G$513,MATCH($D327,'UPTD PPA KabKota'!$C$5:$C$513,FALSE))</f>
        <v/>
      </c>
      <c r="AY327" s="218" t="str">
        <f t="array" ref="AY327">INDEX('UPTD PPA KabKota'!H$5:H$513,MATCH($D327,'UPTD PPA KabKota'!$C$5:$C$513,FALSE))</f>
        <v/>
      </c>
      <c r="AZ327" s="218" t="str">
        <f t="array" ref="AZ327">INDEX('UPTD PPA KabKota'!I$5:I$513,MATCH($D327,'UPTD PPA KabKota'!$C$5:$C$513,FALSE))</f>
        <v>Peraturan Bupati Sumba Tengah Nomor 73 Tahun 2024</v>
      </c>
      <c r="BA327" s="218">
        <f t="array" ref="BA327">INDEX('UPTD PPA KabKota'!J$5:J$513,MATCH($D327,'UPTD PPA KabKota'!$C$5:$C$513,FALSE))</f>
        <v>2024</v>
      </c>
      <c r="BB327" s="218" t="str">
        <f t="array" ref="BB327">INDEX('UPTD PPA KabKota'!K$5:K$513,MATCH($D327,'UPTD PPA KabKota'!$C$5:$C$513,FALSE))</f>
        <v>A</v>
      </c>
      <c r="BC327" s="218" t="str">
        <f t="array" ref="BC327">INDEX('UPTD PPA KabKota'!L$5:L$513,MATCH($D327,'UPTD PPA KabKota'!$C$5:$C$513,FALSE))</f>
        <v/>
      </c>
      <c r="BD327" s="218" t="str">
        <f t="array" ref="BD327">INDEX('UPTD PPA KabKota'!M$5:M$513,MATCH($D327,'UPTD PPA KabKota'!$C$5:$C$513,FALSE))</f>
        <v/>
      </c>
      <c r="BE327" s="218" t="str">
        <f t="array" ref="BE327">INDEX('UPTD PPA KabKota'!N$5:N$513,MATCH($D327,'UPTD PPA KabKota'!$C$5:$C$513,FALSE))</f>
        <v/>
      </c>
      <c r="BF327" s="218" t="str">
        <f t="array" ref="BF327">INDEX('UPTD PPA KabKota'!O$5:O$513,MATCH($D327,'UPTD PPA KabKota'!$C$5:$C$513,FALSE))</f>
        <v/>
      </c>
      <c r="BG327" s="218" t="str">
        <f t="array" ref="BG327">INDEX('UPTD PPA KabKota'!P$5:P$513,MATCH($D327,'UPTD PPA KabKota'!$C$5:$C$513,FALSE))</f>
        <v/>
      </c>
      <c r="BH327" s="218" t="str">
        <f t="array" ref="BH327">INDEX('UPTD PPA KabKota'!Q$5:Q$513,MATCH($D327,'UPTD PPA KabKota'!$C$5:$C$513,FALSE))</f>
        <v/>
      </c>
      <c r="BI327" s="218" t="str">
        <f t="array" ref="BI327">INDEX('UPTD PPA KabKota'!R$5:R$513,MATCH($D327,'UPTD PPA KabKota'!$C$5:$C$513,FALSE))</f>
        <v/>
      </c>
      <c r="BJ327" s="218" t="str">
        <f t="array" ref="BJ327">INDEX('UPTD PPA KabKota'!S$5:S$513,MATCH($D327,'UPTD PPA KabKota'!$C$5:$C$513,FALSE))</f>
        <v/>
      </c>
      <c r="BK327" s="218" t="str">
        <f t="array" ref="BK327">INDEX('UPTD PPA KabKota'!T$5:T$513,MATCH($D327,'UPTD PPA KabKota'!$C$5:$C$513,FALSE))</f>
        <v/>
      </c>
      <c r="BL327" s="218" t="str">
        <f t="array" ref="BL327">INDEX('UPTD PPA KabKota'!U$5:U$513,MATCH($D327,'UPTD PPA KabKota'!$C$5:$C$513,FALSE))</f>
        <v/>
      </c>
      <c r="BM327" s="218" t="str">
        <f t="array" ref="BM327">INDEX('UPTD PPA KabKota'!V$5:V$513,MATCH($D327,'UPTD PPA KabKota'!$C$5:$C$513,FALSE))</f>
        <v/>
      </c>
      <c r="BN327" s="218" t="str">
        <f t="array" ref="BN327">INDEX('UPTD PPA KabKota'!W$5:W$513,MATCH($D327,'UPTD PPA KabKota'!$C$5:$C$513,FALSE))</f>
        <v/>
      </c>
      <c r="BO327" s="218" t="str">
        <f t="array" ref="BO327">INDEX('UPTD PPA KabKota'!X$5:X$513,MATCH($D327,'UPTD PPA KabKota'!$C$5:$C$513,FALSE))</f>
        <v/>
      </c>
      <c r="BP327" s="218" t="str">
        <f t="array" ref="BP327">INDEX('UPTD PPA KabKota'!Y$5:Y$513,MATCH($D327,'UPTD PPA KabKota'!$C$5:$C$513,FALSE))</f>
        <v/>
      </c>
      <c r="BQ327" s="218" t="str">
        <f t="array" ref="BQ327">INDEX('UPTD PPA KabKota'!Z$5:Z$513,MATCH($D327,'UPTD PPA KabKota'!$C$5:$C$513,FALSE))</f>
        <v/>
      </c>
      <c r="BR327" s="218" t="str">
        <f t="array" ref="BR327">INDEX('UPTD PPA KabKota'!AA$5:AA$513,MATCH($D327,'UPTD PPA KabKota'!$C$5:$C$513,FALSE))</f>
        <v/>
      </c>
      <c r="BS327" s="218" t="str">
        <f t="array" ref="BS327">INDEX('UPTD PPA KabKota'!AB$5:AB$513,MATCH($D327,'UPTD PPA KabKota'!$C$5:$C$513,FALSE))</f>
        <v/>
      </c>
      <c r="BT327" s="218" t="str">
        <f t="array" ref="BT327">INDEX('UPTD PPA KabKota'!AC$5:AC$513,MATCH($D327,'UPTD PPA KabKota'!$C$5:$C$513,FALSE))</f>
        <v/>
      </c>
      <c r="BU327" s="218" t="str">
        <f t="array" ref="BU327">INDEX('UPTD PPA KabKota'!AD$5:AD$513,MATCH($D327,'UPTD PPA KabKota'!$C$5:$C$513,FALSE))</f>
        <v/>
      </c>
      <c r="BV327" s="218" t="str">
        <f t="array" ref="BV327">INDEX('UPTD PPA KabKota'!AE$5:AE$513,MATCH($D327,'UPTD PPA KabKota'!$C$5:$C$513,FALSE))</f>
        <v/>
      </c>
      <c r="BW327" s="218" t="str">
        <f t="array" ref="BW327">INDEX('UPTD PPA KabKota'!AF$5:AF$513,MATCH($D327,'UPTD PPA KabKota'!$C$5:$C$513,FALSE))</f>
        <v/>
      </c>
      <c r="BX327" s="218" t="str">
        <f t="array" ref="BX327">INDEX('UPTD PPA KabKota'!AG$5:AG$513,MATCH($D327,'UPTD PPA KabKota'!$C$5:$C$513,FALSE))</f>
        <v/>
      </c>
      <c r="BY327" s="218" t="str">
        <f t="array" ref="BY327">INDEX('UPTD PPA KabKota'!AH$5:AH$513,MATCH($D327,'UPTD PPA KabKota'!$C$5:$C$513,FALSE))</f>
        <v/>
      </c>
      <c r="BZ327" s="218" t="str">
        <f t="array" ref="BZ327">INDEX('UPTD PPA KabKota'!AI$5:AI$513,MATCH($D327,'UPTD PPA KabKota'!$C$5:$C$513,FALSE))</f>
        <v/>
      </c>
      <c r="CA327" s="218" t="str">
        <f t="array" ref="CA327">INDEX('UPTD PPA KabKota'!AJ$5:AJ$513,MATCH($D327,'UPTD PPA KabKota'!$C$5:$C$513,FALSE))</f>
        <v/>
      </c>
      <c r="CB327" s="218" t="str">
        <f t="array" ref="CB327">INDEX('UPTD PPA KabKota'!AK$5:AK$513,MATCH($D327,'UPTD PPA KabKota'!$C$5:$C$513,FALSE))</f>
        <v/>
      </c>
      <c r="CC327" s="218" t="str">
        <f t="array" ref="CC327">INDEX('UPTD PPA KabKota'!AL$5:AL$513,MATCH($D327,'UPTD PPA KabKota'!$C$5:$C$513,FALSE))</f>
        <v/>
      </c>
      <c r="CD327" s="218" t="str">
        <f t="array" ref="CD327">INDEX('UPTD PPA KabKota'!AM$5:AM$513,MATCH($D327,'UPTD PPA KabKota'!$C$5:$C$513,FALSE))</f>
        <v/>
      </c>
      <c r="CE327" s="218" t="str">
        <f t="array" ref="CE327">INDEX('UPTD PPA KabKota'!AN$5:AN$513,MATCH($D327,'UPTD PPA KabKota'!$C$5:$C$513,FALSE))</f>
        <v/>
      </c>
      <c r="CF327" s="218" t="str">
        <f t="array" ref="CF327">INDEX('UPTD PPA KabKota'!AO$5:AO$513,MATCH($D327,'UPTD PPA KabKota'!$C$5:$C$513,FALSE))</f>
        <v/>
      </c>
      <c r="CG327" s="218" t="str">
        <f t="array" ref="CG327">INDEX('UPTD PPA KabKota'!AP$5:AP$513,MATCH($D327,'UPTD PPA KabKota'!$C$5:$C$513,FALSE))</f>
        <v/>
      </c>
      <c r="CH327" s="218" t="str">
        <f t="array" ref="CH327">INDEX('UPTD PPA KabKota'!AQ$5:AQ$513,MATCH($D327,'UPTD PPA KabKota'!$C$5:$C$513,FALSE))</f>
        <v/>
      </c>
      <c r="CI327" s="218" t="str">
        <f t="array" ref="CI327">INDEX('UPTD PPA KabKota'!AR$5:AR$513,MATCH($D327,'UPTD PPA KabKota'!$C$5:$C$513,FALSE))</f>
        <v/>
      </c>
      <c r="CJ327" s="218" t="str">
        <f t="array" ref="CJ327">INDEX('UPTD PPA KabKota'!AS$5:AS$513,MATCH($D327,'UPTD PPA KabKota'!$C$5:$C$513,FALSE))</f>
        <v/>
      </c>
      <c r="CK327" s="218" t="str">
        <f t="array" ref="CK327">INDEX('UPTD PPA KabKota'!AT$5:AT$513,MATCH($D327,'UPTD PPA KabKota'!$C$5:$C$513,FALSE))</f>
        <v/>
      </c>
      <c r="CL327" s="218" t="str">
        <f t="array" ref="CL327">INDEX('UPTD PPA KabKota'!AU$5:AU$513,MATCH($D327,'UPTD PPA KabKota'!$C$5:$C$513,FALSE))</f>
        <v/>
      </c>
      <c r="CM327" s="218" t="str">
        <f t="array" ref="CM327">INDEX('UPTD PPA KabKota'!AV$5:AV$513,MATCH($D327,'UPTD PPA KabKota'!$C$5:$C$513,FALSE))</f>
        <v/>
      </c>
      <c r="CN327" s="218" t="str">
        <f t="array" ref="CN327">INDEX('UPTD PPA KabKota'!AW$5:AW$513,MATCH($D327,'UPTD PPA KabKota'!$C$5:$C$513,FALSE))</f>
        <v/>
      </c>
      <c r="CO327" s="218" t="str">
        <f t="array" ref="CO327">INDEX('UPTD PPA KabKota'!AX$5:AX$513,MATCH($D327,'UPTD PPA KabKota'!$C$5:$C$513,FALSE))</f>
        <v/>
      </c>
      <c r="CP327" s="218" t="str">
        <f t="array" ref="CP327">INDEX('UPTD PPA KabKota'!AY$5:AY$513,MATCH($D327,'UPTD PPA KabKota'!$C$5:$C$513,FALSE))</f>
        <v/>
      </c>
      <c r="CQ327" s="209" t="str">
        <f>IFERROR(__xludf.DUMMYFUNCTION("IF(ISBLANK($K327),"""",IF(REGEXMATCH($K327,""Peraturan""),""Ada"",IF(REGEXMATCH($K327,""Rekomendasi""),""Tidak Ada"", $K327)))
"),"#N/A")</f>
        <v>#N/A</v>
      </c>
      <c r="CR327" s="209" t="str">
        <f t="array" ref="CR327">index('UPTD PPA KabKota'!$BI$5:$BI$513,match($D327,'UPTD PPA KabKota'!$C$5:$C$513,false))</f>
        <v>Ada</v>
      </c>
      <c r="CS327" s="314" t="str">
        <f t="shared" si="53"/>
        <v>#N/A</v>
      </c>
    </row>
    <row r="328">
      <c r="A328" s="334">
        <v>322.0</v>
      </c>
      <c r="B328" s="334">
        <v>17.0</v>
      </c>
      <c r="C328" s="311" t="s">
        <v>4775</v>
      </c>
      <c r="D328" s="312" t="s">
        <v>3078</v>
      </c>
      <c r="E328" s="315">
        <v>45748.0</v>
      </c>
      <c r="F328" s="218" t="str">
        <f t="array" ref="F328">INDEX('Ortala-KabKota'!F$2:F$415,MATCH($D328,'Ortala-KabKota'!$E$2:$E$415,FALSE))</f>
        <v>#N/A</v>
      </c>
      <c r="G328" s="218" t="str">
        <f t="array" ref="G328">INDEX('Ortala-KabKota'!G$2:G$415,MATCH($D328,'Ortala-KabKota'!$E$2:$E$415,FALSE))</f>
        <v>#N/A</v>
      </c>
      <c r="H328" s="218" t="str">
        <f t="array" ref="H328">INDEX('Ortala-KabKota'!H$2:H$415,MATCH($D328,'Ortala-KabKota'!$E$2:$E$415,FALSE))</f>
        <v>#N/A</v>
      </c>
      <c r="I328" s="218" t="str">
        <f t="array" ref="I328">INDEX('Ortala-KabKota'!I$2:I$415,MATCH($D328,'Ortala-KabKota'!$E$2:$E$415,FALSE))</f>
        <v>#N/A</v>
      </c>
      <c r="J328" s="218" t="str">
        <f t="array" ref="J328">INDEX('Ortala-KabKota'!J$2:J$415,MATCH($D328,'Ortala-KabKota'!$E$2:$E$415,FALSE))</f>
        <v>#N/A</v>
      </c>
      <c r="K328" s="218" t="str">
        <f t="array" ref="K328">INDEX('Ortala-KabKota'!K$2:K$415,MATCH($D328,'Ortala-KabKota'!$E$2:$E$415,FALSE))</f>
        <v>#N/A</v>
      </c>
      <c r="L328" s="218" t="str">
        <f t="array" ref="L328">INDEX('Ortala-KabKota'!L$2:L$415,MATCH($D328,'Ortala-KabKota'!$E$2:$E$415,FALSE))</f>
        <v>#N/A</v>
      </c>
      <c r="M328" s="218" t="str">
        <f t="array" ref="M328">INDEX('Ortala-KabKota'!M$2:M$415,MATCH($D328,'Ortala-KabKota'!$E$2:$E$415,FALSE))</f>
        <v>#N/A</v>
      </c>
      <c r="N328" s="218" t="str">
        <f t="array" ref="N328">INDEX('Ortala-KabKota'!N$2:N$415,MATCH($D328,'Ortala-KabKota'!$E$2:$E$415,FALSE))</f>
        <v>#N/A</v>
      </c>
      <c r="O328" s="218" t="str">
        <f t="array" ref="O328">INDEX('Ortala-KabKota'!O$2:O$415,MATCH($D328,'Ortala-KabKota'!$E$2:$E$415,FALSE))</f>
        <v>#N/A</v>
      </c>
      <c r="P328" s="218" t="str">
        <f t="array" ref="P328">INDEX('Ortala-KabKota'!P$2:P$415,MATCH($D328,'Ortala-KabKota'!$E$2:$E$415,FALSE))</f>
        <v>#N/A</v>
      </c>
      <c r="Q328" s="218" t="str">
        <f t="array" ref="Q328">INDEX('Ortala-KabKota'!Q$2:Q$415,MATCH($D328,'Ortala-KabKota'!$E$2:$E$415,FALSE))</f>
        <v>#N/A</v>
      </c>
      <c r="R328" s="218" t="str">
        <f t="array" ref="R328">INDEX('Ortala-KabKota'!R$2:R$415,MATCH($D328,'Ortala-KabKota'!$E$2:$E$415,FALSE))</f>
        <v>#N/A</v>
      </c>
      <c r="S328" s="218" t="str">
        <f t="array" ref="S328">INDEX('Ortala-KabKota'!S$2:S$415,MATCH($D328,'Ortala-KabKota'!$E$2:$E$415,FALSE))</f>
        <v>#N/A</v>
      </c>
      <c r="T328" s="218" t="str">
        <f t="array" ref="T328">INDEX('Ortala-KabKota'!T$2:T$415,MATCH($D328,'Ortala-KabKota'!$E$2:$E$415,FALSE))</f>
        <v>#N/A</v>
      </c>
      <c r="U328" s="218" t="str">
        <f t="array" ref="U328">INDEX('Ortala-KabKota'!U$2:U$415,MATCH($D328,'Ortala-KabKota'!$E$2:$E$415,FALSE))</f>
        <v>#N/A</v>
      </c>
      <c r="V328" s="218" t="str">
        <f t="array" ref="V328">INDEX('Ortala-KabKota'!V$2:V$415,MATCH($D328,'Ortala-KabKota'!$E$2:$E$415,FALSE))</f>
        <v>#N/A</v>
      </c>
      <c r="W328" s="218" t="str">
        <f t="array" ref="W328">INDEX('Ortala-KabKota'!W$2:W$415,MATCH($D328,'Ortala-KabKota'!$E$2:$E$415,FALSE))</f>
        <v>#N/A</v>
      </c>
      <c r="X328" s="218" t="str">
        <f t="array" ref="X328">INDEX('Ortala-KabKota'!X$2:X$415,MATCH($D328,'Ortala-KabKota'!$E$2:$E$415,FALSE))</f>
        <v>#N/A</v>
      </c>
      <c r="Y328" s="218" t="str">
        <f t="array" ref="Y328">INDEX('Ortala-KabKota'!Y$2:Y$415,MATCH($D328,'Ortala-KabKota'!$E$2:$E$415,FALSE))</f>
        <v>#N/A</v>
      </c>
      <c r="Z328" s="218" t="str">
        <f t="array" ref="Z328">INDEX('Ortala-KabKota'!Z$2:Z$415,MATCH($D328,'Ortala-KabKota'!$E$2:$E$415,FALSE))</f>
        <v>#N/A</v>
      </c>
      <c r="AA328" s="218" t="str">
        <f t="array" ref="AA328">INDEX('Ortala-KabKota'!AA$2:AA$415,MATCH($D328,'Ortala-KabKota'!$E$2:$E$415,FALSE))</f>
        <v>#N/A</v>
      </c>
      <c r="AB328" s="218" t="str">
        <f t="array" ref="AB328">INDEX('Ortala-KabKota'!AB$2:AB$415,MATCH($D328,'Ortala-KabKota'!$E$2:$E$415,FALSE))</f>
        <v>#N/A</v>
      </c>
      <c r="AC328" s="218" t="str">
        <f t="array" ref="AC328">INDEX('Ortala-KabKota'!AC$2:AC$415,MATCH($D328,'Ortala-KabKota'!$E$2:$E$415,FALSE))</f>
        <v>#N/A</v>
      </c>
      <c r="AD328" s="218" t="str">
        <f t="array" ref="AD328">INDEX('Ortala-KabKota'!AD$2:AD$415,MATCH($D328,'Ortala-KabKota'!$E$2:$E$415,FALSE))</f>
        <v>#N/A</v>
      </c>
      <c r="AE328" s="218" t="str">
        <f t="array" ref="AE328">INDEX('Ortala-KabKota'!AE$2:AE$415,MATCH($D328,'Ortala-KabKota'!$E$2:$E$415,FALSE))</f>
        <v>#N/A</v>
      </c>
      <c r="AF328" s="218" t="str">
        <f t="array" ref="AF328">INDEX('Ortala-KabKota'!AF$2:AF$415,MATCH($D328,'Ortala-KabKota'!$E$2:$E$415,FALSE))</f>
        <v>#N/A</v>
      </c>
      <c r="AG328" s="218" t="str">
        <f t="array" ref="AG328">INDEX('Ortala-KabKota'!AG$2:AG$415,MATCH($D328,'Ortala-KabKota'!$E$2:$E$415,FALSE))</f>
        <v>#N/A</v>
      </c>
      <c r="AH328" s="218" t="str">
        <f t="array" ref="AH328">INDEX('Ortala-KabKota'!AH$2:AH$415,MATCH($D328,'Ortala-KabKota'!$E$2:$E$415,FALSE))</f>
        <v>#N/A</v>
      </c>
      <c r="AI328" s="218" t="str">
        <f t="array" ref="AI328">INDEX('Ortala-KabKota'!AI$2:AI$415,MATCH($D328,'Ortala-KabKota'!$E$2:$E$415,FALSE))</f>
        <v>#N/A</v>
      </c>
      <c r="AJ328" s="218" t="str">
        <f t="array" ref="AJ328">INDEX('Ortala-KabKota'!AJ$2:AJ$415,MATCH($D328,'Ortala-KabKota'!$E$2:$E$415,FALSE))</f>
        <v>#N/A</v>
      </c>
      <c r="AK328" s="218" t="str">
        <f t="array" ref="AK328">INDEX('Ortala-KabKota'!AK$2:AK$415,MATCH($D328,'Ortala-KabKota'!$E$2:$E$415,FALSE))</f>
        <v>#N/A</v>
      </c>
      <c r="AL328" s="218" t="str">
        <f t="array" ref="AL328">INDEX('Ortala-KabKota'!AL$2:AL$415,MATCH($D328,'Ortala-KabKota'!$E$2:$E$415,FALSE))</f>
        <v>#N/A</v>
      </c>
      <c r="AM328" s="218" t="str">
        <f t="array" ref="AM328">INDEX('Ortala-KabKota'!AM$2:AM$415,MATCH($D328,'Ortala-KabKota'!$E$2:$E$415,FALSE))</f>
        <v>#N/A</v>
      </c>
      <c r="AN328" s="218" t="str">
        <f t="array" ref="AN328">INDEX('Ortala-KabKota'!AN$2:AN$415,MATCH($D328,'Ortala-KabKota'!$E$2:$E$415,FALSE))</f>
        <v>#N/A</v>
      </c>
      <c r="AO328" s="218" t="str">
        <f t="array" ref="AO328">INDEX('Ortala-KabKota'!AO$2:AO$415,MATCH($D328,'Ortala-KabKota'!$E$2:$E$415,FALSE))</f>
        <v>#N/A</v>
      </c>
      <c r="AP328" s="218" t="str">
        <f t="array" ref="AP328">INDEX('Ortala-KabKota'!AP$2:AP$415,MATCH($D328,'Ortala-KabKota'!$E$2:$E$415,FALSE))</f>
        <v>#N/A</v>
      </c>
      <c r="AQ328" s="218" t="str">
        <f t="array" ref="AQ328">INDEX('Ortala-KabKota'!AQ$2:AQ$415,MATCH($D328,'Ortala-KabKota'!$E$2:$E$415,FALSE))</f>
        <v>#N/A</v>
      </c>
      <c r="AR328" s="218" t="str">
        <f t="array" ref="AR328">INDEX('Ortala-KabKota'!AR$2:AR$415,MATCH($D328,'Ortala-KabKota'!$E$2:$E$415,FALSE))</f>
        <v>#N/A</v>
      </c>
      <c r="AS328" s="218" t="str">
        <f t="array" ref="AS328">INDEX('Ortala-KabKota'!AS$2:AS$415,MATCH($D328,'Ortala-KabKota'!$E$2:$E$415,FALSE))</f>
        <v>#N/A</v>
      </c>
      <c r="AT328" s="218" t="str">
        <f t="array" ref="AT328">INDEX('Ortala-KabKota'!AT$2:AT$415,MATCH($D328,'Ortala-KabKota'!$E$2:$E$415,FALSE))</f>
        <v>#N/A</v>
      </c>
      <c r="AU328" s="218" t="str">
        <f t="array" ref="AU328">INDEX('UPTD PPA KabKota'!D$5:D$513,MATCH($D328,'UPTD PPA KabKota'!$C$5:$C$513,FALSE))</f>
        <v>Clara Deny Christiana, S.Psi</v>
      </c>
      <c r="AV328" s="218" t="str">
        <f t="array" ref="AV328">INDEX('UPTD PPA KabKota'!E$5:E$513,MATCH($D328,'UPTD PPA KabKota'!$C$5:$C$513,FALSE))</f>
        <v>Jalan Soeharto No 3, Desa Payola Umbu, Kecamatan Kota Tambolaka, Kabupaten Sumba Barat Daya</v>
      </c>
      <c r="AW328" s="218" t="str">
        <f t="array" ref="AW328">INDEX('UPTD PPA KabKota'!F$5:F$513,MATCH($D328,'UPTD PPA KabKota'!$C$5:$C$513,FALSE))</f>
        <v>-</v>
      </c>
      <c r="AX328" s="218" t="str">
        <f t="array" ref="AX328">INDEX('UPTD PPA KabKota'!G$5:G$513,MATCH($D328,'UPTD PPA KabKota'!$C$5:$C$513,FALSE))</f>
        <v>0813-2927-6456</v>
      </c>
      <c r="AY328" s="218" t="str">
        <f t="array" ref="AY328">INDEX('UPTD PPA KabKota'!H$5:H$513,MATCH($D328,'UPTD PPA KabKota'!$C$5:$C$513,FALSE))</f>
        <v>UPTD Perlindungan Perempuan dan Anak</v>
      </c>
      <c r="AZ328" s="218" t="str">
        <f t="array" ref="AZ328">INDEX('UPTD PPA KabKota'!I$5:I$513,MATCH($D328,'UPTD PPA KabKota'!$C$5:$C$513,FALSE))</f>
        <v>Peraturan Bupati No 29 Tahun 2024</v>
      </c>
      <c r="BA328" s="218">
        <f t="array" ref="BA328">INDEX('UPTD PPA KabKota'!J$5:J$513,MATCH($D328,'UPTD PPA KabKota'!$C$5:$C$513,FALSE))</f>
        <v>2024</v>
      </c>
      <c r="BB328" s="218" t="str">
        <f t="array" ref="BB328">INDEX('UPTD PPA KabKota'!K$5:K$513,MATCH($D328,'UPTD PPA KabKota'!$C$5:$C$513,FALSE))</f>
        <v>A</v>
      </c>
      <c r="BC328" s="218" t="str">
        <f t="array" ref="BC328">INDEX('UPTD PPA KabKota'!L$5:L$513,MATCH($D328,'UPTD PPA KabKota'!$C$5:$C$513,FALSE))</f>
        <v>Clara - 081329276456</v>
      </c>
      <c r="BD328" s="218" t="str">
        <f t="array" ref="BD328">INDEX('UPTD PPA KabKota'!M$5:M$513,MATCH($D328,'UPTD PPA KabKota'!$C$5:$C$513,FALSE))</f>
        <v>-</v>
      </c>
      <c r="BE328" s="218" t="str">
        <f t="array" ref="BE328">INDEX('UPTD PPA KabKota'!N$5:N$513,MATCH($D328,'UPTD PPA KabKota'!$C$5:$C$513,FALSE))</f>
        <v>Kepala UPTD, Kasubag TU dan Kelompok jabatan fungsional</v>
      </c>
      <c r="BF328" s="218" t="str">
        <f t="array" ref="BF328">INDEX('UPTD PPA KabKota'!O$5:O$513,MATCH($D328,'UPTD PPA KabKota'!$C$5:$C$513,FALSE))</f>
        <v>BERGABUNG DENGAN KANTOR DINAS</v>
      </c>
      <c r="BG328" s="218" t="str">
        <f t="array" ref="BG328">INDEX('UPTD PPA KabKota'!P$5:P$513,MATCH($D328,'UPTD PPA KabKota'!$C$5:$C$513,FALSE))</f>
        <v>TIDAK PUNYA</v>
      </c>
      <c r="BH328" s="218" t="str">
        <f t="array" ref="BH328">INDEX('UPTD PPA KabKota'!Q$5:Q$513,MATCH($D328,'UPTD PPA KabKota'!$C$5:$C$513,FALSE))</f>
        <v>Pemerintah Daerah</v>
      </c>
      <c r="BI328" s="218" t="str">
        <f t="array" ref="BI328">INDEX('UPTD PPA KabKota'!R$5:R$513,MATCH($D328,'UPTD PPA KabKota'!$C$5:$C$513,FALSE))</f>
        <v>Tidak Ada</v>
      </c>
      <c r="BJ328" s="218" t="str">
        <f t="array" ref="BJ328">INDEX('UPTD PPA KabKota'!S$5:S$513,MATCH($D328,'UPTD PPA KabKota'!$C$5:$C$513,FALSE))</f>
        <v>Tidak Ada</v>
      </c>
      <c r="BK328" s="218" t="str">
        <f t="array" ref="BK328">INDEX('UPTD PPA KabKota'!T$5:T$513,MATCH($D328,'UPTD PPA KabKota'!$C$5:$C$513,FALSE))</f>
        <v>Tidak Ada</v>
      </c>
      <c r="BL328" s="218" t="str">
        <f t="array" ref="BL328">INDEX('UPTD PPA KabKota'!U$5:U$513,MATCH($D328,'UPTD PPA KabKota'!$C$5:$C$513,FALSE))</f>
        <v>Tidak Ada</v>
      </c>
      <c r="BM328" s="218" t="str">
        <f t="array" ref="BM328">INDEX('UPTD PPA KabKota'!V$5:V$513,MATCH($D328,'UPTD PPA KabKota'!$C$5:$C$513,FALSE))</f>
        <v>Ada</v>
      </c>
      <c r="BN328" s="218" t="str">
        <f t="array" ref="BN328">INDEX('UPTD PPA KabKota'!W$5:W$513,MATCH($D328,'UPTD PPA KabKota'!$C$5:$C$513,FALSE))</f>
        <v>Tidak Ada</v>
      </c>
      <c r="BO328" s="218" t="str">
        <f t="array" ref="BO328">INDEX('UPTD PPA KabKota'!X$5:X$513,MATCH($D328,'UPTD PPA KabKota'!$C$5:$C$513,FALSE))</f>
        <v>Tidak Ada</v>
      </c>
      <c r="BP328" s="218" t="str">
        <f t="array" ref="BP328">INDEX('UPTD PPA KabKota'!Y$5:Y$513,MATCH($D328,'UPTD PPA KabKota'!$C$5:$C$513,FALSE))</f>
        <v>Tidak Ada</v>
      </c>
      <c r="BQ328" s="218" t="str">
        <f t="array" ref="BQ328">INDEX('UPTD PPA KabKota'!Z$5:Z$513,MATCH($D328,'UPTD PPA KabKota'!$C$5:$C$513,FALSE))</f>
        <v>Tidak Ada</v>
      </c>
      <c r="BR328" s="218" t="str">
        <f t="array" ref="BR328">INDEX('UPTD PPA KabKota'!AA$5:AA$513,MATCH($D328,'UPTD PPA KabKota'!$C$5:$C$513,FALSE))</f>
        <v>Tidak Ada</v>
      </c>
      <c r="BS328" s="218" t="str">
        <f t="array" ref="BS328">INDEX('UPTD PPA KabKota'!AB$5:AB$513,MATCH($D328,'UPTD PPA KabKota'!$C$5:$C$513,FALSE))</f>
        <v>Tidak Ada</v>
      </c>
      <c r="BT328" s="218" t="str">
        <f t="array" ref="BT328">INDEX('UPTD PPA KabKota'!AC$5:AC$513,MATCH($D328,'UPTD PPA KabKota'!$C$5:$C$513,FALSE))</f>
        <v>Sudah</v>
      </c>
      <c r="BU328" s="218" t="str">
        <f t="array" ref="BU328">INDEX('UPTD PPA KabKota'!AD$5:AD$513,MATCH($D328,'UPTD PPA KabKota'!$C$5:$C$513,FALSE))</f>
        <v>Sudah</v>
      </c>
      <c r="BV328" s="218" t="str">
        <f t="array" ref="BV328">INDEX('UPTD PPA KabKota'!AE$5:AE$513,MATCH($D328,'UPTD PPA KabKota'!$C$5:$C$513,FALSE))</f>
        <v>Sudah</v>
      </c>
      <c r="BW328" s="218" t="str">
        <f t="array" ref="BW328">INDEX('UPTD PPA KabKota'!AF$5:AF$513,MATCH($D328,'UPTD PPA KabKota'!$C$5:$C$513,FALSE))</f>
        <v>Sudah</v>
      </c>
      <c r="BX328" s="218" t="str">
        <f t="array" ref="BX328">INDEX('UPTD PPA KabKota'!AG$5:AG$513,MATCH($D328,'UPTD PPA KabKota'!$C$5:$C$513,FALSE))</f>
        <v>Belum</v>
      </c>
      <c r="BY328" s="218" t="str">
        <f t="array" ref="BY328">INDEX('UPTD PPA KabKota'!AH$5:AH$513,MATCH($D328,'UPTD PPA KabKota'!$C$5:$C$513,FALSE))</f>
        <v>Sudah</v>
      </c>
      <c r="BZ328" s="218" t="str">
        <f t="array" ref="BZ328">INDEX('UPTD PPA KabKota'!AI$5:AI$513,MATCH($D328,'UPTD PPA KabKota'!$C$5:$C$513,FALSE))</f>
        <v>Belum</v>
      </c>
      <c r="CA328" s="218" t="str">
        <f t="array" ref="CA328">INDEX('UPTD PPA KabKota'!AJ$5:AJ$513,MATCH($D328,'UPTD PPA KabKota'!$C$5:$C$513,FALSE))</f>
        <v>Sudah</v>
      </c>
      <c r="CB328" s="218" t="str">
        <f t="array" ref="CB328">INDEX('UPTD PPA KabKota'!AK$5:AK$513,MATCH($D328,'UPTD PPA KabKota'!$C$5:$C$513,FALSE))</f>
        <v>Belum</v>
      </c>
      <c r="CC328" s="218" t="str">
        <f t="array" ref="CC328">INDEX('UPTD PPA KabKota'!AL$5:AL$513,MATCH($D328,'UPTD PPA KabKota'!$C$5:$C$513,FALSE))</f>
        <v>Sudah</v>
      </c>
      <c r="CD328" s="218" t="str">
        <f t="array" ref="CD328">INDEX('UPTD PPA KabKota'!AM$5:AM$513,MATCH($D328,'UPTD PPA KabKota'!$C$5:$C$513,FALSE))</f>
        <v>Sudah</v>
      </c>
      <c r="CE328" s="218" t="str">
        <f t="array" ref="CE328">INDEX('UPTD PPA KabKota'!AN$5:AN$513,MATCH($D328,'UPTD PPA KabKota'!$C$5:$C$513,FALSE))</f>
        <v>pengaduan dari masyarakat, penjangkuan korban, pengelolaan Kasus, Jika korban memerlukan pengamanan maka akan diberikan penampungan sementara di rumah aman milik LSM yang sudah bekerja sama dengan UPTD PPA dan Dinas P3AP2KB</v>
      </c>
      <c r="CF328" s="218" t="str">
        <f t="array" ref="CF328">INDEX('UPTD PPA KabKota'!AO$5:AO$513,MATCH($D328,'UPTD PPA KabKota'!$C$5:$C$513,FALSE))</f>
        <v/>
      </c>
      <c r="CG328" s="218" t="str">
        <f t="array" ref="CG328">INDEX('UPTD PPA KabKota'!AP$5:AP$513,MATCH($D328,'UPTD PPA KabKota'!$C$5:$C$513,FALSE))</f>
        <v>Kekerasan Terhadap Anak</v>
      </c>
      <c r="CH328" s="218" t="str">
        <f t="array" ref="CH328">INDEX('UPTD PPA KabKota'!AQ$5:AQ$513,MATCH($D328,'UPTD PPA KabKota'!$C$5:$C$513,FALSE))</f>
        <v/>
      </c>
      <c r="CI328" s="218" t="str">
        <f t="array" ref="CI328">INDEX('UPTD PPA KabKota'!AR$5:AR$513,MATCH($D328,'UPTD PPA KabKota'!$C$5:$C$513,FALSE))</f>
        <v>v</v>
      </c>
      <c r="CJ328" s="218" t="str">
        <f t="array" ref="CJ328">INDEX('UPTD PPA KabKota'!AS$5:AS$513,MATCH($D328,'UPTD PPA KabKota'!$C$5:$C$513,FALSE))</f>
        <v/>
      </c>
      <c r="CK328" s="218" t="str">
        <f t="array" ref="CK328">INDEX('UPTD PPA KabKota'!AT$5:AT$513,MATCH($D328,'UPTD PPA KabKota'!$C$5:$C$513,FALSE))</f>
        <v/>
      </c>
      <c r="CL328" s="218" t="str">
        <f t="array" ref="CL328">INDEX('UPTD PPA KabKota'!AU$5:AU$513,MATCH($D328,'UPTD PPA KabKota'!$C$5:$C$513,FALSE))</f>
        <v/>
      </c>
      <c r="CM328" s="218" t="str">
        <f t="array" ref="CM328">INDEX('UPTD PPA KabKota'!AV$5:AV$513,MATCH($D328,'UPTD PPA KabKota'!$C$5:$C$513,FALSE))</f>
        <v/>
      </c>
      <c r="CN328" s="218" t="str">
        <f t="array" ref="CN328">INDEX('UPTD PPA KabKota'!AW$5:AW$513,MATCH($D328,'UPTD PPA KabKota'!$C$5:$C$513,FALSE))</f>
        <v/>
      </c>
      <c r="CO328" s="218" t="str">
        <f t="array" ref="CO328">INDEX('UPTD PPA KabKota'!AX$5:AX$513,MATCH($D328,'UPTD PPA KabKota'!$C$5:$C$513,FALSE))</f>
        <v>v</v>
      </c>
      <c r="CP328" s="218" t="str">
        <f t="array" ref="CP328">INDEX('UPTD PPA KabKota'!AY$5:AY$513,MATCH($D328,'UPTD PPA KabKota'!$C$5:$C$513,FALSE))</f>
        <v/>
      </c>
      <c r="CQ328" s="209" t="str">
        <f>IFERROR(__xludf.DUMMYFUNCTION("IF(ISBLANK($K328),"""",IF(REGEXMATCH($K328,""Peraturan""),""Ada"",IF(REGEXMATCH($K328,""Rekomendasi""),""Tidak Ada"", $K328)))
"),"#N/A")</f>
        <v>#N/A</v>
      </c>
      <c r="CR328" s="209" t="str">
        <f t="array" ref="CR328">index('UPTD PPA KabKota'!$BI$5:$BI$513,match($D328,'UPTD PPA KabKota'!$C$5:$C$513,false))</f>
        <v>Ada</v>
      </c>
      <c r="CS328" s="319" t="s">
        <v>9</v>
      </c>
    </row>
    <row r="329">
      <c r="A329" s="334">
        <v>323.0</v>
      </c>
      <c r="B329" s="334">
        <v>18.0</v>
      </c>
      <c r="C329" s="311" t="s">
        <v>4775</v>
      </c>
      <c r="D329" s="312" t="s">
        <v>3094</v>
      </c>
      <c r="E329" s="313"/>
      <c r="F329" s="218" t="str">
        <f t="array" ref="F329">INDEX('Ortala-KabKota'!F$2:F$415,MATCH($D329,'Ortala-KabKota'!$E$2:$E$415,FALSE))</f>
        <v>#N/A</v>
      </c>
      <c r="G329" s="218" t="str">
        <f t="array" ref="G329">INDEX('Ortala-KabKota'!G$2:G$415,MATCH($D329,'Ortala-KabKota'!$E$2:$E$415,FALSE))</f>
        <v>#N/A</v>
      </c>
      <c r="H329" s="218" t="str">
        <f t="array" ref="H329">INDEX('Ortala-KabKota'!H$2:H$415,MATCH($D329,'Ortala-KabKota'!$E$2:$E$415,FALSE))</f>
        <v>#N/A</v>
      </c>
      <c r="I329" s="218" t="str">
        <f t="array" ref="I329">INDEX('Ortala-KabKota'!I$2:I$415,MATCH($D329,'Ortala-KabKota'!$E$2:$E$415,FALSE))</f>
        <v>#N/A</v>
      </c>
      <c r="J329" s="218" t="str">
        <f t="array" ref="J329">INDEX('Ortala-KabKota'!J$2:J$415,MATCH($D329,'Ortala-KabKota'!$E$2:$E$415,FALSE))</f>
        <v>#N/A</v>
      </c>
      <c r="K329" s="218" t="str">
        <f t="array" ref="K329">INDEX('Ortala-KabKota'!K$2:K$415,MATCH($D329,'Ortala-KabKota'!$E$2:$E$415,FALSE))</f>
        <v>#N/A</v>
      </c>
      <c r="L329" s="218" t="str">
        <f t="array" ref="L329">INDEX('Ortala-KabKota'!L$2:L$415,MATCH($D329,'Ortala-KabKota'!$E$2:$E$415,FALSE))</f>
        <v>#N/A</v>
      </c>
      <c r="M329" s="218" t="str">
        <f t="array" ref="M329">INDEX('Ortala-KabKota'!M$2:M$415,MATCH($D329,'Ortala-KabKota'!$E$2:$E$415,FALSE))</f>
        <v>#N/A</v>
      </c>
      <c r="N329" s="218" t="str">
        <f t="array" ref="N329">INDEX('Ortala-KabKota'!N$2:N$415,MATCH($D329,'Ortala-KabKota'!$E$2:$E$415,FALSE))</f>
        <v>#N/A</v>
      </c>
      <c r="O329" s="218" t="str">
        <f t="array" ref="O329">INDEX('Ortala-KabKota'!O$2:O$415,MATCH($D329,'Ortala-KabKota'!$E$2:$E$415,FALSE))</f>
        <v>#N/A</v>
      </c>
      <c r="P329" s="218" t="str">
        <f t="array" ref="P329">INDEX('Ortala-KabKota'!P$2:P$415,MATCH($D329,'Ortala-KabKota'!$E$2:$E$415,FALSE))</f>
        <v>#N/A</v>
      </c>
      <c r="Q329" s="218" t="str">
        <f t="array" ref="Q329">INDEX('Ortala-KabKota'!Q$2:Q$415,MATCH($D329,'Ortala-KabKota'!$E$2:$E$415,FALSE))</f>
        <v>#N/A</v>
      </c>
      <c r="R329" s="218" t="str">
        <f t="array" ref="R329">INDEX('Ortala-KabKota'!R$2:R$415,MATCH($D329,'Ortala-KabKota'!$E$2:$E$415,FALSE))</f>
        <v>#N/A</v>
      </c>
      <c r="S329" s="218" t="str">
        <f t="array" ref="S329">INDEX('Ortala-KabKota'!S$2:S$415,MATCH($D329,'Ortala-KabKota'!$E$2:$E$415,FALSE))</f>
        <v>#N/A</v>
      </c>
      <c r="T329" s="218" t="str">
        <f t="array" ref="T329">INDEX('Ortala-KabKota'!T$2:T$415,MATCH($D329,'Ortala-KabKota'!$E$2:$E$415,FALSE))</f>
        <v>#N/A</v>
      </c>
      <c r="U329" s="218" t="str">
        <f t="array" ref="U329">INDEX('Ortala-KabKota'!U$2:U$415,MATCH($D329,'Ortala-KabKota'!$E$2:$E$415,FALSE))</f>
        <v>#N/A</v>
      </c>
      <c r="V329" s="218" t="str">
        <f t="array" ref="V329">INDEX('Ortala-KabKota'!V$2:V$415,MATCH($D329,'Ortala-KabKota'!$E$2:$E$415,FALSE))</f>
        <v>#N/A</v>
      </c>
      <c r="W329" s="218" t="str">
        <f t="array" ref="W329">INDEX('Ortala-KabKota'!W$2:W$415,MATCH($D329,'Ortala-KabKota'!$E$2:$E$415,FALSE))</f>
        <v>#N/A</v>
      </c>
      <c r="X329" s="218" t="str">
        <f t="array" ref="X329">INDEX('Ortala-KabKota'!X$2:X$415,MATCH($D329,'Ortala-KabKota'!$E$2:$E$415,FALSE))</f>
        <v>#N/A</v>
      </c>
      <c r="Y329" s="218" t="str">
        <f t="array" ref="Y329">INDEX('Ortala-KabKota'!Y$2:Y$415,MATCH($D329,'Ortala-KabKota'!$E$2:$E$415,FALSE))</f>
        <v>#N/A</v>
      </c>
      <c r="Z329" s="218" t="str">
        <f t="array" ref="Z329">INDEX('Ortala-KabKota'!Z$2:Z$415,MATCH($D329,'Ortala-KabKota'!$E$2:$E$415,FALSE))</f>
        <v>#N/A</v>
      </c>
      <c r="AA329" s="218" t="str">
        <f t="array" ref="AA329">INDEX('Ortala-KabKota'!AA$2:AA$415,MATCH($D329,'Ortala-KabKota'!$E$2:$E$415,FALSE))</f>
        <v>#N/A</v>
      </c>
      <c r="AB329" s="218" t="str">
        <f t="array" ref="AB329">INDEX('Ortala-KabKota'!AB$2:AB$415,MATCH($D329,'Ortala-KabKota'!$E$2:$E$415,FALSE))</f>
        <v>#N/A</v>
      </c>
      <c r="AC329" s="218" t="str">
        <f t="array" ref="AC329">INDEX('Ortala-KabKota'!AC$2:AC$415,MATCH($D329,'Ortala-KabKota'!$E$2:$E$415,FALSE))</f>
        <v>#N/A</v>
      </c>
      <c r="AD329" s="218" t="str">
        <f t="array" ref="AD329">INDEX('Ortala-KabKota'!AD$2:AD$415,MATCH($D329,'Ortala-KabKota'!$E$2:$E$415,FALSE))</f>
        <v>#N/A</v>
      </c>
      <c r="AE329" s="218" t="str">
        <f t="array" ref="AE329">INDEX('Ortala-KabKota'!AE$2:AE$415,MATCH($D329,'Ortala-KabKota'!$E$2:$E$415,FALSE))</f>
        <v>#N/A</v>
      </c>
      <c r="AF329" s="218" t="str">
        <f t="array" ref="AF329">INDEX('Ortala-KabKota'!AF$2:AF$415,MATCH($D329,'Ortala-KabKota'!$E$2:$E$415,FALSE))</f>
        <v>#N/A</v>
      </c>
      <c r="AG329" s="218" t="str">
        <f t="array" ref="AG329">INDEX('Ortala-KabKota'!AG$2:AG$415,MATCH($D329,'Ortala-KabKota'!$E$2:$E$415,FALSE))</f>
        <v>#N/A</v>
      </c>
      <c r="AH329" s="218" t="str">
        <f t="array" ref="AH329">INDEX('Ortala-KabKota'!AH$2:AH$415,MATCH($D329,'Ortala-KabKota'!$E$2:$E$415,FALSE))</f>
        <v>#N/A</v>
      </c>
      <c r="AI329" s="218" t="str">
        <f t="array" ref="AI329">INDEX('Ortala-KabKota'!AI$2:AI$415,MATCH($D329,'Ortala-KabKota'!$E$2:$E$415,FALSE))</f>
        <v>#N/A</v>
      </c>
      <c r="AJ329" s="218" t="str">
        <f t="array" ref="AJ329">INDEX('Ortala-KabKota'!AJ$2:AJ$415,MATCH($D329,'Ortala-KabKota'!$E$2:$E$415,FALSE))</f>
        <v>#N/A</v>
      </c>
      <c r="AK329" s="218" t="str">
        <f t="array" ref="AK329">INDEX('Ortala-KabKota'!AK$2:AK$415,MATCH($D329,'Ortala-KabKota'!$E$2:$E$415,FALSE))</f>
        <v>#N/A</v>
      </c>
      <c r="AL329" s="218" t="str">
        <f t="array" ref="AL329">INDEX('Ortala-KabKota'!AL$2:AL$415,MATCH($D329,'Ortala-KabKota'!$E$2:$E$415,FALSE))</f>
        <v>#N/A</v>
      </c>
      <c r="AM329" s="218" t="str">
        <f t="array" ref="AM329">INDEX('Ortala-KabKota'!AM$2:AM$415,MATCH($D329,'Ortala-KabKota'!$E$2:$E$415,FALSE))</f>
        <v>#N/A</v>
      </c>
      <c r="AN329" s="218" t="str">
        <f t="array" ref="AN329">INDEX('Ortala-KabKota'!AN$2:AN$415,MATCH($D329,'Ortala-KabKota'!$E$2:$E$415,FALSE))</f>
        <v>#N/A</v>
      </c>
      <c r="AO329" s="218" t="str">
        <f t="array" ref="AO329">INDEX('Ortala-KabKota'!AO$2:AO$415,MATCH($D329,'Ortala-KabKota'!$E$2:$E$415,FALSE))</f>
        <v>#N/A</v>
      </c>
      <c r="AP329" s="218" t="str">
        <f t="array" ref="AP329">INDEX('Ortala-KabKota'!AP$2:AP$415,MATCH($D329,'Ortala-KabKota'!$E$2:$E$415,FALSE))</f>
        <v>#N/A</v>
      </c>
      <c r="AQ329" s="218" t="str">
        <f t="array" ref="AQ329">INDEX('Ortala-KabKota'!AQ$2:AQ$415,MATCH($D329,'Ortala-KabKota'!$E$2:$E$415,FALSE))</f>
        <v>#N/A</v>
      </c>
      <c r="AR329" s="218" t="str">
        <f t="array" ref="AR329">INDEX('Ortala-KabKota'!AR$2:AR$415,MATCH($D329,'Ortala-KabKota'!$E$2:$E$415,FALSE))</f>
        <v>#N/A</v>
      </c>
      <c r="AS329" s="218" t="str">
        <f t="array" ref="AS329">INDEX('Ortala-KabKota'!AS$2:AS$415,MATCH($D329,'Ortala-KabKota'!$E$2:$E$415,FALSE))</f>
        <v>#N/A</v>
      </c>
      <c r="AT329" s="218" t="str">
        <f t="array" ref="AT329">INDEX('Ortala-KabKota'!AT$2:AT$415,MATCH($D329,'Ortala-KabKota'!$E$2:$E$415,FALSE))</f>
        <v>#N/A</v>
      </c>
      <c r="AU329" s="218" t="str">
        <f t="array" ref="AU329">INDEX('UPTD PPA KabKota'!D$5:D$513,MATCH($D329,'UPTD PPA KabKota'!$C$5:$C$513,FALSE))</f>
        <v/>
      </c>
      <c r="AV329" s="218" t="str">
        <f t="array" ref="AV329">INDEX('UPTD PPA KabKota'!E$5:E$513,MATCH($D329,'UPTD PPA KabKota'!$C$5:$C$513,FALSE))</f>
        <v/>
      </c>
      <c r="AW329" s="218" t="str">
        <f t="array" ref="AW329">INDEX('UPTD PPA KabKota'!F$5:F$513,MATCH($D329,'UPTD PPA KabKota'!$C$5:$C$513,FALSE))</f>
        <v/>
      </c>
      <c r="AX329" s="218" t="str">
        <f t="array" ref="AX329">INDEX('UPTD PPA KabKota'!G$5:G$513,MATCH($D329,'UPTD PPA KabKota'!$C$5:$C$513,FALSE))</f>
        <v/>
      </c>
      <c r="AY329" s="218" t="str">
        <f t="array" ref="AY329">INDEX('UPTD PPA KabKota'!H$5:H$513,MATCH($D329,'UPTD PPA KabKota'!$C$5:$C$513,FALSE))</f>
        <v/>
      </c>
      <c r="AZ329" s="218" t="str">
        <f t="array" ref="AZ329">INDEX('UPTD PPA KabKota'!I$5:I$513,MATCH($D329,'UPTD PPA KabKota'!$C$5:$C$513,FALSE))</f>
        <v>Peraturan Bupati Nagekeo Nomor 58 Tahun 2023 tentang Kedudukan, Susunan Organisasi, Tugas, Fungsi dan Tata Kerja Unit Pelaksana Teknis Daerah Perlindungan Perempuan dan Anak pada Dinas Pemberdayaan Masyarakat dan Desa Pemberdayaan Perempuan dan Perlindungan Anak Kabupaten Nagekeo</v>
      </c>
      <c r="BA329" s="218">
        <f t="array" ref="BA329">INDEX('UPTD PPA KabKota'!J$5:J$513,MATCH($D329,'UPTD PPA KabKota'!$C$5:$C$513,FALSE))</f>
        <v>2023</v>
      </c>
      <c r="BB329" s="218" t="str">
        <f t="array" ref="BB329">INDEX('UPTD PPA KabKota'!K$5:K$513,MATCH($D329,'UPTD PPA KabKota'!$C$5:$C$513,FALSE))</f>
        <v/>
      </c>
      <c r="BC329" s="218" t="str">
        <f t="array" ref="BC329">INDEX('UPTD PPA KabKota'!L$5:L$513,MATCH($D329,'UPTD PPA KabKota'!$C$5:$C$513,FALSE))</f>
        <v/>
      </c>
      <c r="BD329" s="218" t="str">
        <f t="array" ref="BD329">INDEX('UPTD PPA KabKota'!M$5:M$513,MATCH($D329,'UPTD PPA KabKota'!$C$5:$C$513,FALSE))</f>
        <v/>
      </c>
      <c r="BE329" s="218" t="str">
        <f t="array" ref="BE329">INDEX('UPTD PPA KabKota'!N$5:N$513,MATCH($D329,'UPTD PPA KabKota'!$C$5:$C$513,FALSE))</f>
        <v/>
      </c>
      <c r="BF329" s="218" t="str">
        <f t="array" ref="BF329">INDEX('UPTD PPA KabKota'!O$5:O$513,MATCH($D329,'UPTD PPA KabKota'!$C$5:$C$513,FALSE))</f>
        <v/>
      </c>
      <c r="BG329" s="218" t="str">
        <f t="array" ref="BG329">INDEX('UPTD PPA KabKota'!P$5:P$513,MATCH($D329,'UPTD PPA KabKota'!$C$5:$C$513,FALSE))</f>
        <v/>
      </c>
      <c r="BH329" s="218" t="str">
        <f t="array" ref="BH329">INDEX('UPTD PPA KabKota'!Q$5:Q$513,MATCH($D329,'UPTD PPA KabKota'!$C$5:$C$513,FALSE))</f>
        <v/>
      </c>
      <c r="BI329" s="218" t="str">
        <f t="array" ref="BI329">INDEX('UPTD PPA KabKota'!R$5:R$513,MATCH($D329,'UPTD PPA KabKota'!$C$5:$C$513,FALSE))</f>
        <v/>
      </c>
      <c r="BJ329" s="218" t="str">
        <f t="array" ref="BJ329">INDEX('UPTD PPA KabKota'!S$5:S$513,MATCH($D329,'UPTD PPA KabKota'!$C$5:$C$513,FALSE))</f>
        <v/>
      </c>
      <c r="BK329" s="218" t="str">
        <f t="array" ref="BK329">INDEX('UPTD PPA KabKota'!T$5:T$513,MATCH($D329,'UPTD PPA KabKota'!$C$5:$C$513,FALSE))</f>
        <v/>
      </c>
      <c r="BL329" s="218" t="str">
        <f t="array" ref="BL329">INDEX('UPTD PPA KabKota'!U$5:U$513,MATCH($D329,'UPTD PPA KabKota'!$C$5:$C$513,FALSE))</f>
        <v/>
      </c>
      <c r="BM329" s="218" t="str">
        <f t="array" ref="BM329">INDEX('UPTD PPA KabKota'!V$5:V$513,MATCH($D329,'UPTD PPA KabKota'!$C$5:$C$513,FALSE))</f>
        <v/>
      </c>
      <c r="BN329" s="218" t="str">
        <f t="array" ref="BN329">INDEX('UPTD PPA KabKota'!W$5:W$513,MATCH($D329,'UPTD PPA KabKota'!$C$5:$C$513,FALSE))</f>
        <v/>
      </c>
      <c r="BO329" s="218" t="str">
        <f t="array" ref="BO329">INDEX('UPTD PPA KabKota'!X$5:X$513,MATCH($D329,'UPTD PPA KabKota'!$C$5:$C$513,FALSE))</f>
        <v/>
      </c>
      <c r="BP329" s="218" t="str">
        <f t="array" ref="BP329">INDEX('UPTD PPA KabKota'!Y$5:Y$513,MATCH($D329,'UPTD PPA KabKota'!$C$5:$C$513,FALSE))</f>
        <v/>
      </c>
      <c r="BQ329" s="218" t="str">
        <f t="array" ref="BQ329">INDEX('UPTD PPA KabKota'!Z$5:Z$513,MATCH($D329,'UPTD PPA KabKota'!$C$5:$C$513,FALSE))</f>
        <v/>
      </c>
      <c r="BR329" s="218" t="str">
        <f t="array" ref="BR329">INDEX('UPTD PPA KabKota'!AA$5:AA$513,MATCH($D329,'UPTD PPA KabKota'!$C$5:$C$513,FALSE))</f>
        <v/>
      </c>
      <c r="BS329" s="218" t="str">
        <f t="array" ref="BS329">INDEX('UPTD PPA KabKota'!AB$5:AB$513,MATCH($D329,'UPTD PPA KabKota'!$C$5:$C$513,FALSE))</f>
        <v/>
      </c>
      <c r="BT329" s="218" t="str">
        <f t="array" ref="BT329">INDEX('UPTD PPA KabKota'!AC$5:AC$513,MATCH($D329,'UPTD PPA KabKota'!$C$5:$C$513,FALSE))</f>
        <v/>
      </c>
      <c r="BU329" s="218" t="str">
        <f t="array" ref="BU329">INDEX('UPTD PPA KabKota'!AD$5:AD$513,MATCH($D329,'UPTD PPA KabKota'!$C$5:$C$513,FALSE))</f>
        <v/>
      </c>
      <c r="BV329" s="218" t="str">
        <f t="array" ref="BV329">INDEX('UPTD PPA KabKota'!AE$5:AE$513,MATCH($D329,'UPTD PPA KabKota'!$C$5:$C$513,FALSE))</f>
        <v/>
      </c>
      <c r="BW329" s="218" t="str">
        <f t="array" ref="BW329">INDEX('UPTD PPA KabKota'!AF$5:AF$513,MATCH($D329,'UPTD PPA KabKota'!$C$5:$C$513,FALSE))</f>
        <v/>
      </c>
      <c r="BX329" s="218" t="str">
        <f t="array" ref="BX329">INDEX('UPTD PPA KabKota'!AG$5:AG$513,MATCH($D329,'UPTD PPA KabKota'!$C$5:$C$513,FALSE))</f>
        <v/>
      </c>
      <c r="BY329" s="218" t="str">
        <f t="array" ref="BY329">INDEX('UPTD PPA KabKota'!AH$5:AH$513,MATCH($D329,'UPTD PPA KabKota'!$C$5:$C$513,FALSE))</f>
        <v/>
      </c>
      <c r="BZ329" s="218" t="str">
        <f t="array" ref="BZ329">INDEX('UPTD PPA KabKota'!AI$5:AI$513,MATCH($D329,'UPTD PPA KabKota'!$C$5:$C$513,FALSE))</f>
        <v/>
      </c>
      <c r="CA329" s="218" t="str">
        <f t="array" ref="CA329">INDEX('UPTD PPA KabKota'!AJ$5:AJ$513,MATCH($D329,'UPTD PPA KabKota'!$C$5:$C$513,FALSE))</f>
        <v/>
      </c>
      <c r="CB329" s="218" t="str">
        <f t="array" ref="CB329">INDEX('UPTD PPA KabKota'!AK$5:AK$513,MATCH($D329,'UPTD PPA KabKota'!$C$5:$C$513,FALSE))</f>
        <v/>
      </c>
      <c r="CC329" s="218" t="str">
        <f t="array" ref="CC329">INDEX('UPTD PPA KabKota'!AL$5:AL$513,MATCH($D329,'UPTD PPA KabKota'!$C$5:$C$513,FALSE))</f>
        <v/>
      </c>
      <c r="CD329" s="218" t="str">
        <f t="array" ref="CD329">INDEX('UPTD PPA KabKota'!AM$5:AM$513,MATCH($D329,'UPTD PPA KabKota'!$C$5:$C$513,FALSE))</f>
        <v/>
      </c>
      <c r="CE329" s="218" t="str">
        <f t="array" ref="CE329">INDEX('UPTD PPA KabKota'!AN$5:AN$513,MATCH($D329,'UPTD PPA KabKota'!$C$5:$C$513,FALSE))</f>
        <v/>
      </c>
      <c r="CF329" s="218" t="str">
        <f t="array" ref="CF329">INDEX('UPTD PPA KabKota'!AO$5:AO$513,MATCH($D329,'UPTD PPA KabKota'!$C$5:$C$513,FALSE))</f>
        <v/>
      </c>
      <c r="CG329" s="218" t="str">
        <f t="array" ref="CG329">INDEX('UPTD PPA KabKota'!AP$5:AP$513,MATCH($D329,'UPTD PPA KabKota'!$C$5:$C$513,FALSE))</f>
        <v/>
      </c>
      <c r="CH329" s="218" t="str">
        <f t="array" ref="CH329">INDEX('UPTD PPA KabKota'!AQ$5:AQ$513,MATCH($D329,'UPTD PPA KabKota'!$C$5:$C$513,FALSE))</f>
        <v/>
      </c>
      <c r="CI329" s="218" t="str">
        <f t="array" ref="CI329">INDEX('UPTD PPA KabKota'!AR$5:AR$513,MATCH($D329,'UPTD PPA KabKota'!$C$5:$C$513,FALSE))</f>
        <v/>
      </c>
      <c r="CJ329" s="218" t="str">
        <f t="array" ref="CJ329">INDEX('UPTD PPA KabKota'!AS$5:AS$513,MATCH($D329,'UPTD PPA KabKota'!$C$5:$C$513,FALSE))</f>
        <v/>
      </c>
      <c r="CK329" s="218" t="str">
        <f t="array" ref="CK329">INDEX('UPTD PPA KabKota'!AT$5:AT$513,MATCH($D329,'UPTD PPA KabKota'!$C$5:$C$513,FALSE))</f>
        <v/>
      </c>
      <c r="CL329" s="218" t="str">
        <f t="array" ref="CL329">INDEX('UPTD PPA KabKota'!AU$5:AU$513,MATCH($D329,'UPTD PPA KabKota'!$C$5:$C$513,FALSE))</f>
        <v/>
      </c>
      <c r="CM329" s="218" t="str">
        <f t="array" ref="CM329">INDEX('UPTD PPA KabKota'!AV$5:AV$513,MATCH($D329,'UPTD PPA KabKota'!$C$5:$C$513,FALSE))</f>
        <v/>
      </c>
      <c r="CN329" s="218" t="str">
        <f t="array" ref="CN329">INDEX('UPTD PPA KabKota'!AW$5:AW$513,MATCH($D329,'UPTD PPA KabKota'!$C$5:$C$513,FALSE))</f>
        <v/>
      </c>
      <c r="CO329" s="218" t="str">
        <f t="array" ref="CO329">INDEX('UPTD PPA KabKota'!AX$5:AX$513,MATCH($D329,'UPTD PPA KabKota'!$C$5:$C$513,FALSE))</f>
        <v/>
      </c>
      <c r="CP329" s="218" t="str">
        <f t="array" ref="CP329">INDEX('UPTD PPA KabKota'!AY$5:AY$513,MATCH($D329,'UPTD PPA KabKota'!$C$5:$C$513,FALSE))</f>
        <v/>
      </c>
      <c r="CQ329" s="209" t="str">
        <f>IFERROR(__xludf.DUMMYFUNCTION("IF(ISBLANK($K329),"""",IF(REGEXMATCH($K329,""Peraturan""),""Ada"",IF(REGEXMATCH($K329,""Rekomendasi""),""Tidak Ada"", $K329)))
"),"#N/A")</f>
        <v>#N/A</v>
      </c>
      <c r="CR329" s="209" t="str">
        <f t="array" ref="CR329">index('UPTD PPA KabKota'!$BI$5:$BI$513,match($D329,'UPTD PPA KabKota'!$C$5:$C$513,false))</f>
        <v>Ada</v>
      </c>
      <c r="CS329" s="314" t="str">
        <f t="shared" ref="CS329:CS333" si="54">IFS(CQ329="Ada","Ada",CR329="Ada","Ada",CR329="Tidak Ada","Tidak Ada")</f>
        <v>#N/A</v>
      </c>
    </row>
    <row r="330">
      <c r="A330" s="334">
        <v>324.0</v>
      </c>
      <c r="B330" s="334">
        <v>19.0</v>
      </c>
      <c r="C330" s="311" t="s">
        <v>4775</v>
      </c>
      <c r="D330" s="312" t="s">
        <v>3093</v>
      </c>
      <c r="E330" s="313"/>
      <c r="F330" s="218" t="str">
        <f t="array" ref="F330">INDEX('Ortala-KabKota'!F$2:F$415,MATCH($D330,'Ortala-KabKota'!$E$2:$E$415,FALSE))</f>
        <v>#N/A</v>
      </c>
      <c r="G330" s="218" t="str">
        <f t="array" ref="G330">INDEX('Ortala-KabKota'!G$2:G$415,MATCH($D330,'Ortala-KabKota'!$E$2:$E$415,FALSE))</f>
        <v>#N/A</v>
      </c>
      <c r="H330" s="218" t="str">
        <f t="array" ref="H330">INDEX('Ortala-KabKota'!H$2:H$415,MATCH($D330,'Ortala-KabKota'!$E$2:$E$415,FALSE))</f>
        <v>#N/A</v>
      </c>
      <c r="I330" s="218" t="str">
        <f t="array" ref="I330">INDEX('Ortala-KabKota'!I$2:I$415,MATCH($D330,'Ortala-KabKota'!$E$2:$E$415,FALSE))</f>
        <v>#N/A</v>
      </c>
      <c r="J330" s="218" t="str">
        <f t="array" ref="J330">INDEX('Ortala-KabKota'!J$2:J$415,MATCH($D330,'Ortala-KabKota'!$E$2:$E$415,FALSE))</f>
        <v>#N/A</v>
      </c>
      <c r="K330" s="218" t="str">
        <f t="array" ref="K330">INDEX('Ortala-KabKota'!K$2:K$415,MATCH($D330,'Ortala-KabKota'!$E$2:$E$415,FALSE))</f>
        <v>#N/A</v>
      </c>
      <c r="L330" s="218" t="str">
        <f t="array" ref="L330">INDEX('Ortala-KabKota'!L$2:L$415,MATCH($D330,'Ortala-KabKota'!$E$2:$E$415,FALSE))</f>
        <v>#N/A</v>
      </c>
      <c r="M330" s="218" t="str">
        <f t="array" ref="M330">INDEX('Ortala-KabKota'!M$2:M$415,MATCH($D330,'Ortala-KabKota'!$E$2:$E$415,FALSE))</f>
        <v>#N/A</v>
      </c>
      <c r="N330" s="218" t="str">
        <f t="array" ref="N330">INDEX('Ortala-KabKota'!N$2:N$415,MATCH($D330,'Ortala-KabKota'!$E$2:$E$415,FALSE))</f>
        <v>#N/A</v>
      </c>
      <c r="O330" s="218" t="str">
        <f t="array" ref="O330">INDEX('Ortala-KabKota'!O$2:O$415,MATCH($D330,'Ortala-KabKota'!$E$2:$E$415,FALSE))</f>
        <v>#N/A</v>
      </c>
      <c r="P330" s="218" t="str">
        <f t="array" ref="P330">INDEX('Ortala-KabKota'!P$2:P$415,MATCH($D330,'Ortala-KabKota'!$E$2:$E$415,FALSE))</f>
        <v>#N/A</v>
      </c>
      <c r="Q330" s="218" t="str">
        <f t="array" ref="Q330">INDEX('Ortala-KabKota'!Q$2:Q$415,MATCH($D330,'Ortala-KabKota'!$E$2:$E$415,FALSE))</f>
        <v>#N/A</v>
      </c>
      <c r="R330" s="218" t="str">
        <f t="array" ref="R330">INDEX('Ortala-KabKota'!R$2:R$415,MATCH($D330,'Ortala-KabKota'!$E$2:$E$415,FALSE))</f>
        <v>#N/A</v>
      </c>
      <c r="S330" s="218" t="str">
        <f t="array" ref="S330">INDEX('Ortala-KabKota'!S$2:S$415,MATCH($D330,'Ortala-KabKota'!$E$2:$E$415,FALSE))</f>
        <v>#N/A</v>
      </c>
      <c r="T330" s="218" t="str">
        <f t="array" ref="T330">INDEX('Ortala-KabKota'!T$2:T$415,MATCH($D330,'Ortala-KabKota'!$E$2:$E$415,FALSE))</f>
        <v>#N/A</v>
      </c>
      <c r="U330" s="218" t="str">
        <f t="array" ref="U330">INDEX('Ortala-KabKota'!U$2:U$415,MATCH($D330,'Ortala-KabKota'!$E$2:$E$415,FALSE))</f>
        <v>#N/A</v>
      </c>
      <c r="V330" s="218" t="str">
        <f t="array" ref="V330">INDEX('Ortala-KabKota'!V$2:V$415,MATCH($D330,'Ortala-KabKota'!$E$2:$E$415,FALSE))</f>
        <v>#N/A</v>
      </c>
      <c r="W330" s="218" t="str">
        <f t="array" ref="W330">INDEX('Ortala-KabKota'!W$2:W$415,MATCH($D330,'Ortala-KabKota'!$E$2:$E$415,FALSE))</f>
        <v>#N/A</v>
      </c>
      <c r="X330" s="218" t="str">
        <f t="array" ref="X330">INDEX('Ortala-KabKota'!X$2:X$415,MATCH($D330,'Ortala-KabKota'!$E$2:$E$415,FALSE))</f>
        <v>#N/A</v>
      </c>
      <c r="Y330" s="218" t="str">
        <f t="array" ref="Y330">INDEX('Ortala-KabKota'!Y$2:Y$415,MATCH($D330,'Ortala-KabKota'!$E$2:$E$415,FALSE))</f>
        <v>#N/A</v>
      </c>
      <c r="Z330" s="218" t="str">
        <f t="array" ref="Z330">INDEX('Ortala-KabKota'!Z$2:Z$415,MATCH($D330,'Ortala-KabKota'!$E$2:$E$415,FALSE))</f>
        <v>#N/A</v>
      </c>
      <c r="AA330" s="218" t="str">
        <f t="array" ref="AA330">INDEX('Ortala-KabKota'!AA$2:AA$415,MATCH($D330,'Ortala-KabKota'!$E$2:$E$415,FALSE))</f>
        <v>#N/A</v>
      </c>
      <c r="AB330" s="218" t="str">
        <f t="array" ref="AB330">INDEX('Ortala-KabKota'!AB$2:AB$415,MATCH($D330,'Ortala-KabKota'!$E$2:$E$415,FALSE))</f>
        <v>#N/A</v>
      </c>
      <c r="AC330" s="218" t="str">
        <f t="array" ref="AC330">INDEX('Ortala-KabKota'!AC$2:AC$415,MATCH($D330,'Ortala-KabKota'!$E$2:$E$415,FALSE))</f>
        <v>#N/A</v>
      </c>
      <c r="AD330" s="218" t="str">
        <f t="array" ref="AD330">INDEX('Ortala-KabKota'!AD$2:AD$415,MATCH($D330,'Ortala-KabKota'!$E$2:$E$415,FALSE))</f>
        <v>#N/A</v>
      </c>
      <c r="AE330" s="218" t="str">
        <f t="array" ref="AE330">INDEX('Ortala-KabKota'!AE$2:AE$415,MATCH($D330,'Ortala-KabKota'!$E$2:$E$415,FALSE))</f>
        <v>#N/A</v>
      </c>
      <c r="AF330" s="218" t="str">
        <f t="array" ref="AF330">INDEX('Ortala-KabKota'!AF$2:AF$415,MATCH($D330,'Ortala-KabKota'!$E$2:$E$415,FALSE))</f>
        <v>#N/A</v>
      </c>
      <c r="AG330" s="218" t="str">
        <f t="array" ref="AG330">INDEX('Ortala-KabKota'!AG$2:AG$415,MATCH($D330,'Ortala-KabKota'!$E$2:$E$415,FALSE))</f>
        <v>#N/A</v>
      </c>
      <c r="AH330" s="218" t="str">
        <f t="array" ref="AH330">INDEX('Ortala-KabKota'!AH$2:AH$415,MATCH($D330,'Ortala-KabKota'!$E$2:$E$415,FALSE))</f>
        <v>#N/A</v>
      </c>
      <c r="AI330" s="218" t="str">
        <f t="array" ref="AI330">INDEX('Ortala-KabKota'!AI$2:AI$415,MATCH($D330,'Ortala-KabKota'!$E$2:$E$415,FALSE))</f>
        <v>#N/A</v>
      </c>
      <c r="AJ330" s="218" t="str">
        <f t="array" ref="AJ330">INDEX('Ortala-KabKota'!AJ$2:AJ$415,MATCH($D330,'Ortala-KabKota'!$E$2:$E$415,FALSE))</f>
        <v>#N/A</v>
      </c>
      <c r="AK330" s="218" t="str">
        <f t="array" ref="AK330">INDEX('Ortala-KabKota'!AK$2:AK$415,MATCH($D330,'Ortala-KabKota'!$E$2:$E$415,FALSE))</f>
        <v>#N/A</v>
      </c>
      <c r="AL330" s="218" t="str">
        <f t="array" ref="AL330">INDEX('Ortala-KabKota'!AL$2:AL$415,MATCH($D330,'Ortala-KabKota'!$E$2:$E$415,FALSE))</f>
        <v>#N/A</v>
      </c>
      <c r="AM330" s="218" t="str">
        <f t="array" ref="AM330">INDEX('Ortala-KabKota'!AM$2:AM$415,MATCH($D330,'Ortala-KabKota'!$E$2:$E$415,FALSE))</f>
        <v>#N/A</v>
      </c>
      <c r="AN330" s="218" t="str">
        <f t="array" ref="AN330">INDEX('Ortala-KabKota'!AN$2:AN$415,MATCH($D330,'Ortala-KabKota'!$E$2:$E$415,FALSE))</f>
        <v>#N/A</v>
      </c>
      <c r="AO330" s="218" t="str">
        <f t="array" ref="AO330">INDEX('Ortala-KabKota'!AO$2:AO$415,MATCH($D330,'Ortala-KabKota'!$E$2:$E$415,FALSE))</f>
        <v>#N/A</v>
      </c>
      <c r="AP330" s="218" t="str">
        <f t="array" ref="AP330">INDEX('Ortala-KabKota'!AP$2:AP$415,MATCH($D330,'Ortala-KabKota'!$E$2:$E$415,FALSE))</f>
        <v>#N/A</v>
      </c>
      <c r="AQ330" s="218" t="str">
        <f t="array" ref="AQ330">INDEX('Ortala-KabKota'!AQ$2:AQ$415,MATCH($D330,'Ortala-KabKota'!$E$2:$E$415,FALSE))</f>
        <v>#N/A</v>
      </c>
      <c r="AR330" s="218" t="str">
        <f t="array" ref="AR330">INDEX('Ortala-KabKota'!AR$2:AR$415,MATCH($D330,'Ortala-KabKota'!$E$2:$E$415,FALSE))</f>
        <v>#N/A</v>
      </c>
      <c r="AS330" s="218" t="str">
        <f t="array" ref="AS330">INDEX('Ortala-KabKota'!AS$2:AS$415,MATCH($D330,'Ortala-KabKota'!$E$2:$E$415,FALSE))</f>
        <v>#N/A</v>
      </c>
      <c r="AT330" s="218" t="str">
        <f t="array" ref="AT330">INDEX('Ortala-KabKota'!AT$2:AT$415,MATCH($D330,'Ortala-KabKota'!$E$2:$E$415,FALSE))</f>
        <v>#N/A</v>
      </c>
      <c r="AU330" s="218" t="str">
        <f t="array" ref="AU330">INDEX('UPTD PPA KabKota'!D$5:D$513,MATCH($D330,'UPTD PPA KabKota'!$C$5:$C$513,FALSE))</f>
        <v/>
      </c>
      <c r="AV330" s="218" t="str">
        <f t="array" ref="AV330">INDEX('UPTD PPA KabKota'!E$5:E$513,MATCH($D330,'UPTD PPA KabKota'!$C$5:$C$513,FALSE))</f>
        <v/>
      </c>
      <c r="AW330" s="218" t="str">
        <f t="array" ref="AW330">INDEX('UPTD PPA KabKota'!F$5:F$513,MATCH($D330,'UPTD PPA KabKota'!$C$5:$C$513,FALSE))</f>
        <v/>
      </c>
      <c r="AX330" s="218" t="str">
        <f t="array" ref="AX330">INDEX('UPTD PPA KabKota'!G$5:G$513,MATCH($D330,'UPTD PPA KabKota'!$C$5:$C$513,FALSE))</f>
        <v/>
      </c>
      <c r="AY330" s="218" t="str">
        <f t="array" ref="AY330">INDEX('UPTD PPA KabKota'!H$5:H$513,MATCH($D330,'UPTD PPA KabKota'!$C$5:$C$513,FALSE))</f>
        <v/>
      </c>
      <c r="AZ330" s="218" t="str">
        <f t="array" ref="AZ330">INDEX('UPTD PPA KabKota'!I$5:I$513,MATCH($D330,'UPTD PPA KabKota'!$C$5:$C$513,FALSE))</f>
        <v/>
      </c>
      <c r="BA330" s="218" t="str">
        <f t="array" ref="BA330">INDEX('UPTD PPA KabKota'!J$5:J$513,MATCH($D330,'UPTD PPA KabKota'!$C$5:$C$513,FALSE))</f>
        <v/>
      </c>
      <c r="BB330" s="218" t="str">
        <f t="array" ref="BB330">INDEX('UPTD PPA KabKota'!K$5:K$513,MATCH($D330,'UPTD PPA KabKota'!$C$5:$C$513,FALSE))</f>
        <v/>
      </c>
      <c r="BC330" s="218" t="str">
        <f t="array" ref="BC330">INDEX('UPTD PPA KabKota'!L$5:L$513,MATCH($D330,'UPTD PPA KabKota'!$C$5:$C$513,FALSE))</f>
        <v/>
      </c>
      <c r="BD330" s="218" t="str">
        <f t="array" ref="BD330">INDEX('UPTD PPA KabKota'!M$5:M$513,MATCH($D330,'UPTD PPA KabKota'!$C$5:$C$513,FALSE))</f>
        <v/>
      </c>
      <c r="BE330" s="218" t="str">
        <f t="array" ref="BE330">INDEX('UPTD PPA KabKota'!N$5:N$513,MATCH($D330,'UPTD PPA KabKota'!$C$5:$C$513,FALSE))</f>
        <v/>
      </c>
      <c r="BF330" s="218" t="str">
        <f t="array" ref="BF330">INDEX('UPTD PPA KabKota'!O$5:O$513,MATCH($D330,'UPTD PPA KabKota'!$C$5:$C$513,FALSE))</f>
        <v/>
      </c>
      <c r="BG330" s="218" t="str">
        <f t="array" ref="BG330">INDEX('UPTD PPA KabKota'!P$5:P$513,MATCH($D330,'UPTD PPA KabKota'!$C$5:$C$513,FALSE))</f>
        <v/>
      </c>
      <c r="BH330" s="218" t="str">
        <f t="array" ref="BH330">INDEX('UPTD PPA KabKota'!Q$5:Q$513,MATCH($D330,'UPTD PPA KabKota'!$C$5:$C$513,FALSE))</f>
        <v/>
      </c>
      <c r="BI330" s="218" t="str">
        <f t="array" ref="BI330">INDEX('UPTD PPA KabKota'!R$5:R$513,MATCH($D330,'UPTD PPA KabKota'!$C$5:$C$513,FALSE))</f>
        <v/>
      </c>
      <c r="BJ330" s="218" t="str">
        <f t="array" ref="BJ330">INDEX('UPTD PPA KabKota'!S$5:S$513,MATCH($D330,'UPTD PPA KabKota'!$C$5:$C$513,FALSE))</f>
        <v/>
      </c>
      <c r="BK330" s="218" t="str">
        <f t="array" ref="BK330">INDEX('UPTD PPA KabKota'!T$5:T$513,MATCH($D330,'UPTD PPA KabKota'!$C$5:$C$513,FALSE))</f>
        <v/>
      </c>
      <c r="BL330" s="218" t="str">
        <f t="array" ref="BL330">INDEX('UPTD PPA KabKota'!U$5:U$513,MATCH($D330,'UPTD PPA KabKota'!$C$5:$C$513,FALSE))</f>
        <v/>
      </c>
      <c r="BM330" s="218" t="str">
        <f t="array" ref="BM330">INDEX('UPTD PPA KabKota'!V$5:V$513,MATCH($D330,'UPTD PPA KabKota'!$C$5:$C$513,FALSE))</f>
        <v/>
      </c>
      <c r="BN330" s="218" t="str">
        <f t="array" ref="BN330">INDEX('UPTD PPA KabKota'!W$5:W$513,MATCH($D330,'UPTD PPA KabKota'!$C$5:$C$513,FALSE))</f>
        <v/>
      </c>
      <c r="BO330" s="218" t="str">
        <f t="array" ref="BO330">INDEX('UPTD PPA KabKota'!X$5:X$513,MATCH($D330,'UPTD PPA KabKota'!$C$5:$C$513,FALSE))</f>
        <v/>
      </c>
      <c r="BP330" s="218" t="str">
        <f t="array" ref="BP330">INDEX('UPTD PPA KabKota'!Y$5:Y$513,MATCH($D330,'UPTD PPA KabKota'!$C$5:$C$513,FALSE))</f>
        <v/>
      </c>
      <c r="BQ330" s="218" t="str">
        <f t="array" ref="BQ330">INDEX('UPTD PPA KabKota'!Z$5:Z$513,MATCH($D330,'UPTD PPA KabKota'!$C$5:$C$513,FALSE))</f>
        <v/>
      </c>
      <c r="BR330" s="218" t="str">
        <f t="array" ref="BR330">INDEX('UPTD PPA KabKota'!AA$5:AA$513,MATCH($D330,'UPTD PPA KabKota'!$C$5:$C$513,FALSE))</f>
        <v/>
      </c>
      <c r="BS330" s="218" t="str">
        <f t="array" ref="BS330">INDEX('UPTD PPA KabKota'!AB$5:AB$513,MATCH($D330,'UPTD PPA KabKota'!$C$5:$C$513,FALSE))</f>
        <v/>
      </c>
      <c r="BT330" s="218" t="str">
        <f t="array" ref="BT330">INDEX('UPTD PPA KabKota'!AC$5:AC$513,MATCH($D330,'UPTD PPA KabKota'!$C$5:$C$513,FALSE))</f>
        <v/>
      </c>
      <c r="BU330" s="218" t="str">
        <f t="array" ref="BU330">INDEX('UPTD PPA KabKota'!AD$5:AD$513,MATCH($D330,'UPTD PPA KabKota'!$C$5:$C$513,FALSE))</f>
        <v/>
      </c>
      <c r="BV330" s="218" t="str">
        <f t="array" ref="BV330">INDEX('UPTD PPA KabKota'!AE$5:AE$513,MATCH($D330,'UPTD PPA KabKota'!$C$5:$C$513,FALSE))</f>
        <v/>
      </c>
      <c r="BW330" s="218" t="str">
        <f t="array" ref="BW330">INDEX('UPTD PPA KabKota'!AF$5:AF$513,MATCH($D330,'UPTD PPA KabKota'!$C$5:$C$513,FALSE))</f>
        <v/>
      </c>
      <c r="BX330" s="218" t="str">
        <f t="array" ref="BX330">INDEX('UPTD PPA KabKota'!AG$5:AG$513,MATCH($D330,'UPTD PPA KabKota'!$C$5:$C$513,FALSE))</f>
        <v/>
      </c>
      <c r="BY330" s="218" t="str">
        <f t="array" ref="BY330">INDEX('UPTD PPA KabKota'!AH$5:AH$513,MATCH($D330,'UPTD PPA KabKota'!$C$5:$C$513,FALSE))</f>
        <v/>
      </c>
      <c r="BZ330" s="218" t="str">
        <f t="array" ref="BZ330">INDEX('UPTD PPA KabKota'!AI$5:AI$513,MATCH($D330,'UPTD PPA KabKota'!$C$5:$C$513,FALSE))</f>
        <v/>
      </c>
      <c r="CA330" s="218" t="str">
        <f t="array" ref="CA330">INDEX('UPTD PPA KabKota'!AJ$5:AJ$513,MATCH($D330,'UPTD PPA KabKota'!$C$5:$C$513,FALSE))</f>
        <v/>
      </c>
      <c r="CB330" s="218" t="str">
        <f t="array" ref="CB330">INDEX('UPTD PPA KabKota'!AK$5:AK$513,MATCH($D330,'UPTD PPA KabKota'!$C$5:$C$513,FALSE))</f>
        <v/>
      </c>
      <c r="CC330" s="218" t="str">
        <f t="array" ref="CC330">INDEX('UPTD PPA KabKota'!AL$5:AL$513,MATCH($D330,'UPTD PPA KabKota'!$C$5:$C$513,FALSE))</f>
        <v/>
      </c>
      <c r="CD330" s="218" t="str">
        <f t="array" ref="CD330">INDEX('UPTD PPA KabKota'!AM$5:AM$513,MATCH($D330,'UPTD PPA KabKota'!$C$5:$C$513,FALSE))</f>
        <v/>
      </c>
      <c r="CE330" s="218" t="str">
        <f t="array" ref="CE330">INDEX('UPTD PPA KabKota'!AN$5:AN$513,MATCH($D330,'UPTD PPA KabKota'!$C$5:$C$513,FALSE))</f>
        <v/>
      </c>
      <c r="CF330" s="218" t="str">
        <f t="array" ref="CF330">INDEX('UPTD PPA KabKota'!AO$5:AO$513,MATCH($D330,'UPTD PPA KabKota'!$C$5:$C$513,FALSE))</f>
        <v/>
      </c>
      <c r="CG330" s="218" t="str">
        <f t="array" ref="CG330">INDEX('UPTD PPA KabKota'!AP$5:AP$513,MATCH($D330,'UPTD PPA KabKota'!$C$5:$C$513,FALSE))</f>
        <v/>
      </c>
      <c r="CH330" s="218" t="str">
        <f t="array" ref="CH330">INDEX('UPTD PPA KabKota'!AQ$5:AQ$513,MATCH($D330,'UPTD PPA KabKota'!$C$5:$C$513,FALSE))</f>
        <v/>
      </c>
      <c r="CI330" s="218" t="str">
        <f t="array" ref="CI330">INDEX('UPTD PPA KabKota'!AR$5:AR$513,MATCH($D330,'UPTD PPA KabKota'!$C$5:$C$513,FALSE))</f>
        <v/>
      </c>
      <c r="CJ330" s="218" t="str">
        <f t="array" ref="CJ330">INDEX('UPTD PPA KabKota'!AS$5:AS$513,MATCH($D330,'UPTD PPA KabKota'!$C$5:$C$513,FALSE))</f>
        <v/>
      </c>
      <c r="CK330" s="218" t="str">
        <f t="array" ref="CK330">INDEX('UPTD PPA KabKota'!AT$5:AT$513,MATCH($D330,'UPTD PPA KabKota'!$C$5:$C$513,FALSE))</f>
        <v/>
      </c>
      <c r="CL330" s="218" t="str">
        <f t="array" ref="CL330">INDEX('UPTD PPA KabKota'!AU$5:AU$513,MATCH($D330,'UPTD PPA KabKota'!$C$5:$C$513,FALSE))</f>
        <v/>
      </c>
      <c r="CM330" s="218" t="str">
        <f t="array" ref="CM330">INDEX('UPTD PPA KabKota'!AV$5:AV$513,MATCH($D330,'UPTD PPA KabKota'!$C$5:$C$513,FALSE))</f>
        <v/>
      </c>
      <c r="CN330" s="218" t="str">
        <f t="array" ref="CN330">INDEX('UPTD PPA KabKota'!AW$5:AW$513,MATCH($D330,'UPTD PPA KabKota'!$C$5:$C$513,FALSE))</f>
        <v/>
      </c>
      <c r="CO330" s="218" t="str">
        <f t="array" ref="CO330">INDEX('UPTD PPA KabKota'!AX$5:AX$513,MATCH($D330,'UPTD PPA KabKota'!$C$5:$C$513,FALSE))</f>
        <v/>
      </c>
      <c r="CP330" s="218" t="str">
        <f t="array" ref="CP330">INDEX('UPTD PPA KabKota'!AY$5:AY$513,MATCH($D330,'UPTD PPA KabKota'!$C$5:$C$513,FALSE))</f>
        <v/>
      </c>
      <c r="CQ330" s="209" t="str">
        <f>IFERROR(__xludf.DUMMYFUNCTION("IF(ISBLANK($K330),"""",IF(REGEXMATCH($K330,""Peraturan""),""Ada"",IF(REGEXMATCH($K330,""Rekomendasi""),""Tidak Ada"", $K330)))
"),"#N/A")</f>
        <v>#N/A</v>
      </c>
      <c r="CR330" s="209" t="str">
        <f t="array" ref="CR330">index('UPTD PPA KabKota'!$BI$5:$BI$513,match($D330,'UPTD PPA KabKota'!$C$5:$C$513,false))</f>
        <v>Tidak Ada</v>
      </c>
      <c r="CS330" s="314" t="str">
        <f t="shared" si="54"/>
        <v>#N/A</v>
      </c>
    </row>
    <row r="331">
      <c r="A331" s="334">
        <v>325.0</v>
      </c>
      <c r="B331" s="334">
        <v>20.0</v>
      </c>
      <c r="C331" s="311" t="s">
        <v>4775</v>
      </c>
      <c r="D331" s="312" t="s">
        <v>2993</v>
      </c>
      <c r="E331" s="315">
        <v>45748.0</v>
      </c>
      <c r="F331" s="218" t="str">
        <f t="array" ref="F331">INDEX('Ortala-KabKota'!F$2:F$415,MATCH($D331,'Ortala-KabKota'!$E$2:$E$415,FALSE))</f>
        <v>Ellen Kana Lomi/ 081337652547</v>
      </c>
      <c r="G331" s="218" t="str">
        <f t="array" ref="G331">INDEX('Ortala-KabKota'!G$2:G$415,MATCH($D331,'Ortala-KabKota'!$E$2:$E$415,FALSE))</f>
        <v>-</v>
      </c>
      <c r="H331" s="218" t="str">
        <f t="array" ref="H331">INDEX('Ortala-KabKota'!H$2:H$415,MATCH($D331,'Ortala-KabKota'!$E$2:$E$415,FALSE))</f>
        <v>-</v>
      </c>
      <c r="I331" s="218" t="str">
        <f t="array" ref="I331">INDEX('Ortala-KabKota'!I$2:I$415,MATCH($D331,'Ortala-KabKota'!$E$2:$E$415,FALSE))</f>
        <v>-</v>
      </c>
      <c r="J331" s="218" t="str">
        <f t="array" ref="J331">INDEX('Ortala-KabKota'!J$2:J$415,MATCH($D331,'Ortala-KabKota'!$E$2:$E$415,FALSE))</f>
        <v>UPTD PPA</v>
      </c>
      <c r="K331" s="218" t="str">
        <f t="array" ref="K331">INDEX('Ortala-KabKota'!K$2:K$415,MATCH($D331,'Ortala-KabKota'!$E$2:$E$415,FALSE))</f>
        <v>Peraturan Bupati Sabu Raijua Nomor 20 Tahun 2021</v>
      </c>
      <c r="L331" s="218">
        <f t="array" ref="L331">INDEX('Ortala-KabKota'!L$2:L$415,MATCH($D331,'Ortala-KabKota'!$E$2:$E$415,FALSE))</f>
        <v>2021</v>
      </c>
      <c r="M331" s="218" t="str">
        <f t="array" ref="M331">INDEX('Ortala-KabKota'!M$2:M$415,MATCH($D331,'Ortala-KabKota'!$E$2:$E$415,FALSE))</f>
        <v>B</v>
      </c>
      <c r="N331" s="218" t="str">
        <f t="array" ref="N331">INDEX('Ortala-KabKota'!N$2:N$415,MATCH($D331,'Ortala-KabKota'!$E$2:$E$415,FALSE))</f>
        <v>Ketty/ 082247857515</v>
      </c>
      <c r="O331" s="218" t="str">
        <f t="array" ref="O331">INDEX('Ortala-KabKota'!O$2:O$415,MATCH($D331,'Ortala-KabKota'!$E$2:$E$415,FALSE))</f>
        <v>-</v>
      </c>
      <c r="P331" s="218" t="str">
        <f t="array" ref="P331">INDEX('Ortala-KabKota'!P$2:P$415,MATCH($D331,'Ortala-KabKota'!$E$2:$E$415,FALSE))</f>
        <v/>
      </c>
      <c r="Q331" s="218" t="str">
        <f t="array" ref="Q331">INDEX('Ortala-KabKota'!Q$2:Q$415,MATCH($D331,'Ortala-KabKota'!$E$2:$E$415,FALSE))</f>
        <v>BERGABUNG DENGAN KANTOR DINAS</v>
      </c>
      <c r="R331" s="218" t="str">
        <f t="array" ref="R331">INDEX('Ortala-KabKota'!R$2:R$415,MATCH($D331,'Ortala-KabKota'!$E$2:$E$415,FALSE))</f>
        <v>SEWA/KONTRAK</v>
      </c>
      <c r="S331" s="218" t="str">
        <f t="array" ref="S331">INDEX('Ortala-KabKota'!S$2:S$415,MATCH($D331,'Ortala-KabKota'!$E$2:$E$415,FALSE))</f>
        <v>Status Rumah Perlindungan adalah Sewa menggunakan dana DAK Non Fisik Tahun 2022.</v>
      </c>
      <c r="T331" s="218">
        <f t="array" ref="T331">INDEX('Ortala-KabKota'!T$2:T$415,MATCH($D331,'Ortala-KabKota'!$E$2:$E$415,FALSE))</f>
        <v>0</v>
      </c>
      <c r="U331" s="218">
        <f t="array" ref="U331">INDEX('Ortala-KabKota'!U$2:U$415,MATCH($D331,'Ortala-KabKota'!$E$2:$E$415,FALSE))</f>
        <v>0</v>
      </c>
      <c r="V331" s="218">
        <f t="array" ref="V331">INDEX('Ortala-KabKota'!V$2:V$415,MATCH($D331,'Ortala-KabKota'!$E$2:$E$415,FALSE))</f>
        <v>0</v>
      </c>
      <c r="W331" s="218">
        <f t="array" ref="W331">INDEX('Ortala-KabKota'!W$2:W$415,MATCH($D331,'Ortala-KabKota'!$E$2:$E$415,FALSE))</f>
        <v>0</v>
      </c>
      <c r="X331" s="218">
        <f t="array" ref="X331">INDEX('Ortala-KabKota'!X$2:X$415,MATCH($D331,'Ortala-KabKota'!$E$2:$E$415,FALSE))</f>
        <v>0</v>
      </c>
      <c r="Y331" s="218">
        <f t="array" ref="Y331">INDEX('Ortala-KabKota'!Y$2:Y$415,MATCH($D331,'Ortala-KabKota'!$E$2:$E$415,FALSE))</f>
        <v>0</v>
      </c>
      <c r="Z331" s="218">
        <f t="array" ref="Z331">INDEX('Ortala-KabKota'!Z$2:Z$415,MATCH($D331,'Ortala-KabKota'!$E$2:$E$415,FALSE))</f>
        <v>0</v>
      </c>
      <c r="AA331" s="218">
        <f t="array" ref="AA331">INDEX('Ortala-KabKota'!AA$2:AA$415,MATCH($D331,'Ortala-KabKota'!$E$2:$E$415,FALSE))</f>
        <v>0</v>
      </c>
      <c r="AB331" s="218">
        <f t="array" ref="AB331">INDEX('Ortala-KabKota'!AB$2:AB$415,MATCH($D331,'Ortala-KabKota'!$E$2:$E$415,FALSE))</f>
        <v>0</v>
      </c>
      <c r="AC331" s="218">
        <f t="array" ref="AC331">INDEX('Ortala-KabKota'!AC$2:AC$415,MATCH($D331,'Ortala-KabKota'!$E$2:$E$415,FALSE))</f>
        <v>0</v>
      </c>
      <c r="AD331" s="218" t="str">
        <f t="array" ref="AD331">INDEX('Ortala-KabKota'!AD$2:AD$415,MATCH($D331,'Ortala-KabKota'!$E$2:$E$415,FALSE))</f>
        <v/>
      </c>
      <c r="AE331" s="218">
        <f t="array" ref="AE331">INDEX('Ortala-KabKota'!AE$2:AE$415,MATCH($D331,'Ortala-KabKota'!$E$2:$E$415,FALSE))</f>
        <v>0</v>
      </c>
      <c r="AF331" s="218">
        <f t="array" ref="AF331">INDEX('Ortala-KabKota'!AF$2:AF$415,MATCH($D331,'Ortala-KabKota'!$E$2:$E$415,FALSE))</f>
        <v>0</v>
      </c>
      <c r="AG331" s="218">
        <f t="array" ref="AG331">INDEX('Ortala-KabKota'!AG$2:AG$415,MATCH($D331,'Ortala-KabKota'!$E$2:$E$415,FALSE))</f>
        <v>0</v>
      </c>
      <c r="AH331" s="218">
        <f t="array" ref="AH331">INDEX('Ortala-KabKota'!AH$2:AH$415,MATCH($D331,'Ortala-KabKota'!$E$2:$E$415,FALSE))</f>
        <v>0</v>
      </c>
      <c r="AI331" s="218" t="str">
        <f t="array" ref="AI331">INDEX('Ortala-KabKota'!AI$2:AI$415,MATCH($D331,'Ortala-KabKota'!$E$2:$E$415,FALSE))</f>
        <v>UPTD PPA belum berfungsi. Layanan diberikan oleh P2TP2A.</v>
      </c>
      <c r="AJ331" s="218">
        <f t="array" ref="AJ331">INDEX('Ortala-KabKota'!AJ$2:AJ$415,MATCH($D331,'Ortala-KabKota'!$E$2:$E$415,FALSE))</f>
        <v>0</v>
      </c>
      <c r="AK331" s="218">
        <f t="array" ref="AK331">INDEX('Ortala-KabKota'!AK$2:AK$415,MATCH($D331,'Ortala-KabKota'!$E$2:$E$415,FALSE))</f>
        <v>0</v>
      </c>
      <c r="AL331" s="218">
        <f t="array" ref="AL331">INDEX('Ortala-KabKota'!AL$2:AL$415,MATCH($D331,'Ortala-KabKota'!$E$2:$E$415,FALSE))</f>
        <v>0</v>
      </c>
      <c r="AM331" s="218" t="str">
        <f t="array" ref="AM331">INDEX('Ortala-KabKota'!AM$2:AM$415,MATCH($D331,'Ortala-KabKota'!$E$2:$E$415,FALSE))</f>
        <v>Belum ada kasus yang ditangani UPTD. Yang menangani kasus adalah P2TP2A dan kasus yang paling banyak ditangani adalah Kekerasan seksual,  KDRT dan Penganiayaan</v>
      </c>
      <c r="AN331" s="218" t="str">
        <f t="array" ref="AN331">INDEX('Ortala-KabKota'!AN$2:AN$415,MATCH($D331,'Ortala-KabKota'!$E$2:$E$415,FALSE))</f>
        <v/>
      </c>
      <c r="AO331" s="218" t="str">
        <f t="array" ref="AO331">INDEX('Ortala-KabKota'!AO$2:AO$415,MATCH($D331,'Ortala-KabKota'!$E$2:$E$415,FALSE))</f>
        <v/>
      </c>
      <c r="AP331" s="218" t="str">
        <f t="array" ref="AP331">INDEX('Ortala-KabKota'!AP$2:AP$415,MATCH($D331,'Ortala-KabKota'!$E$2:$E$415,FALSE))</f>
        <v/>
      </c>
      <c r="AQ331" s="218" t="str">
        <f t="array" ref="AQ331">INDEX('Ortala-KabKota'!AQ$2:AQ$415,MATCH($D331,'Ortala-KabKota'!$E$2:$E$415,FALSE))</f>
        <v/>
      </c>
      <c r="AR331" s="218" t="str">
        <f t="array" ref="AR331">INDEX('Ortala-KabKota'!AR$2:AR$415,MATCH($D331,'Ortala-KabKota'!$E$2:$E$415,FALSE))</f>
        <v/>
      </c>
      <c r="AS331" s="218" t="str">
        <f t="array" ref="AS331">INDEX('Ortala-KabKota'!AS$2:AS$415,MATCH($D331,'Ortala-KabKota'!$E$2:$E$415,FALSE))</f>
        <v/>
      </c>
      <c r="AT331" s="218">
        <f t="array" ref="AT331">INDEX('Ortala-KabKota'!AT$2:AT$415,MATCH($D331,'Ortala-KabKota'!$E$2:$E$415,FALSE))</f>
        <v>1</v>
      </c>
      <c r="AU331" s="218" t="str">
        <f t="array" ref="AU331">INDEX('UPTD PPA KabKota'!D$5:D$513,MATCH($D331,'UPTD PPA KabKota'!$C$5:$C$513,FALSE))</f>
        <v>Ellen Sischawati Kana Lomi, A.Md.Keb.</v>
      </c>
      <c r="AV331" s="218" t="str">
        <f t="array" ref="AV331">INDEX('UPTD PPA KabKota'!E$5:E$513,MATCH($D331,'UPTD PPA KabKota'!$C$5:$C$513,FALSE))</f>
        <v>Jl. El Tari, Kecamatan Sabu Barat, Kabupaten Sabu Raijua</v>
      </c>
      <c r="AW331" s="218" t="str">
        <f t="array" ref="AW331">INDEX('UPTD PPA KabKota'!F$5:F$513,MATCH($D331,'UPTD PPA KabKota'!$C$5:$C$513,FALSE))</f>
        <v>081337652547</v>
      </c>
      <c r="AX331" s="218" t="str">
        <f t="array" ref="AX331">INDEX('UPTD PPA KabKota'!G$5:G$513,MATCH($D331,'UPTD PPA KabKota'!$C$5:$C$513,FALSE))</f>
        <v>081337652547</v>
      </c>
      <c r="AY331" s="218" t="str">
        <f t="array" ref="AY331">INDEX('UPTD PPA KabKota'!H$5:H$513,MATCH($D331,'UPTD PPA KabKota'!$C$5:$C$513,FALSE))</f>
        <v>Pembentukan UPTD PPA pada Dinas Sosial, Pemberdayaan Perempuan dan Perlindungan Anak Kabupaten Sabu Raijua</v>
      </c>
      <c r="AZ331" s="218" t="str">
        <f t="array" ref="AZ331">INDEX('UPTD PPA KabKota'!I$5:I$513,MATCH($D331,'UPTD PPA KabKota'!$C$5:$C$513,FALSE))</f>
        <v>Peraturan Bupati Sabu Raijua Nomor 20 Tahun 2021</v>
      </c>
      <c r="BA331" s="218">
        <f t="array" ref="BA331">INDEX('UPTD PPA KabKota'!J$5:J$513,MATCH($D331,'UPTD PPA KabKota'!$C$5:$C$513,FALSE))</f>
        <v>2021</v>
      </c>
      <c r="BB331" s="218" t="str">
        <f t="array" ref="BB331">INDEX('UPTD PPA KabKota'!K$5:K$513,MATCH($D331,'UPTD PPA KabKota'!$C$5:$C$513,FALSE))</f>
        <v>B</v>
      </c>
      <c r="BC331" s="218" t="str">
        <f t="array" ref="BC331">INDEX('UPTD PPA KabKota'!L$5:L$513,MATCH($D331,'UPTD PPA KabKota'!$C$5:$C$513,FALSE))</f>
        <v>ELLEN/081337652547</v>
      </c>
      <c r="BD331" s="316" t="str">
        <f t="array" ref="BD331">INDEX('UPTD PPA KabKota'!M$5:M$513,MATCH($D331,'UPTD PPA KabKota'!$C$5:$C$513,FALSE))</f>
        <v>dinsos@saburaijuakab.go.id</v>
      </c>
      <c r="BE331" s="218" t="str">
        <f t="array" ref="BE331">INDEX('UPTD PPA KabKota'!N$5:N$513,MATCH($D331,'UPTD PPA KabKota'!$C$5:$C$513,FALSE))</f>
        <v>Kepala UPTD PPA</v>
      </c>
      <c r="BF331" s="218" t="str">
        <f t="array" ref="BF331">INDEX('UPTD PPA KabKota'!O$5:O$513,MATCH($D331,'UPTD PPA KabKota'!$C$5:$C$513,FALSE))</f>
        <v>BELUM PUNYA</v>
      </c>
      <c r="BG331" s="218" t="str">
        <f t="array" ref="BG331">INDEX('UPTD PPA KabKota'!P$5:P$513,MATCH($D331,'UPTD PPA KabKota'!$C$5:$C$513,FALSE))</f>
        <v>SEWA/KONTRAK</v>
      </c>
      <c r="BH331" s="218" t="str">
        <f t="array" ref="BH331">INDEX('UPTD PPA KabKota'!Q$5:Q$513,MATCH($D331,'UPTD PPA KabKota'!$C$5:$C$513,FALSE))</f>
        <v>Pemerintah Daerah</v>
      </c>
      <c r="BI331" s="218" t="str">
        <f t="array" ref="BI331">INDEX('UPTD PPA KabKota'!R$5:R$513,MATCH($D331,'UPTD PPA KabKota'!$C$5:$C$513,FALSE))</f>
        <v>Ada</v>
      </c>
      <c r="BJ331" s="218" t="str">
        <f t="array" ref="BJ331">INDEX('UPTD PPA KabKota'!S$5:S$513,MATCH($D331,'UPTD PPA KabKota'!$C$5:$C$513,FALSE))</f>
        <v>Ada</v>
      </c>
      <c r="BK331" s="218" t="str">
        <f t="array" ref="BK331">INDEX('UPTD PPA KabKota'!T$5:T$513,MATCH($D331,'UPTD PPA KabKota'!$C$5:$C$513,FALSE))</f>
        <v>Ada</v>
      </c>
      <c r="BL331" s="218" t="str">
        <f t="array" ref="BL331">INDEX('UPTD PPA KabKota'!U$5:U$513,MATCH($D331,'UPTD PPA KabKota'!$C$5:$C$513,FALSE))</f>
        <v>Ada</v>
      </c>
      <c r="BM331" s="218" t="str">
        <f t="array" ref="BM331">INDEX('UPTD PPA KabKota'!V$5:V$513,MATCH($D331,'UPTD PPA KabKota'!$C$5:$C$513,FALSE))</f>
        <v>Ada</v>
      </c>
      <c r="BN331" s="218" t="str">
        <f t="array" ref="BN331">INDEX('UPTD PPA KabKota'!W$5:W$513,MATCH($D331,'UPTD PPA KabKota'!$C$5:$C$513,FALSE))</f>
        <v>Tidak Ada</v>
      </c>
      <c r="BO331" s="218" t="str">
        <f t="array" ref="BO331">INDEX('UPTD PPA KabKota'!X$5:X$513,MATCH($D331,'UPTD PPA KabKota'!$C$5:$C$513,FALSE))</f>
        <v>Ada</v>
      </c>
      <c r="BP331" s="218" t="str">
        <f t="array" ref="BP331">INDEX('UPTD PPA KabKota'!Y$5:Y$513,MATCH($D331,'UPTD PPA KabKota'!$C$5:$C$513,FALSE))</f>
        <v>Ada</v>
      </c>
      <c r="BQ331" s="218" t="str">
        <f t="array" ref="BQ331">INDEX('UPTD PPA KabKota'!Z$5:Z$513,MATCH($D331,'UPTD PPA KabKota'!$C$5:$C$513,FALSE))</f>
        <v>Tidak Ada</v>
      </c>
      <c r="BR331" s="218" t="str">
        <f t="array" ref="BR331">INDEX('UPTD PPA KabKota'!AA$5:AA$513,MATCH($D331,'UPTD PPA KabKota'!$C$5:$C$513,FALSE))</f>
        <v>Tidak Ada</v>
      </c>
      <c r="BS331" s="218" t="str">
        <f t="array" ref="BS331">INDEX('UPTD PPA KabKota'!AB$5:AB$513,MATCH($D331,'UPTD PPA KabKota'!$C$5:$C$513,FALSE))</f>
        <v>Tidak Ada</v>
      </c>
      <c r="BT331" s="218" t="str">
        <f t="array" ref="BT331">INDEX('UPTD PPA KabKota'!AC$5:AC$513,MATCH($D331,'UPTD PPA KabKota'!$C$5:$C$513,FALSE))</f>
        <v>Sudah</v>
      </c>
      <c r="BU331" s="218" t="str">
        <f t="array" ref="BU331">INDEX('UPTD PPA KabKota'!AD$5:AD$513,MATCH($D331,'UPTD PPA KabKota'!$C$5:$C$513,FALSE))</f>
        <v>Sudah</v>
      </c>
      <c r="BV331" s="218" t="str">
        <f t="array" ref="BV331">INDEX('UPTD PPA KabKota'!AE$5:AE$513,MATCH($D331,'UPTD PPA KabKota'!$C$5:$C$513,FALSE))</f>
        <v>Sudah</v>
      </c>
      <c r="BW331" s="218" t="str">
        <f t="array" ref="BW331">INDEX('UPTD PPA KabKota'!AF$5:AF$513,MATCH($D331,'UPTD PPA KabKota'!$C$5:$C$513,FALSE))</f>
        <v>Sudah</v>
      </c>
      <c r="BX331" s="218" t="str">
        <f t="array" ref="BX331">INDEX('UPTD PPA KabKota'!AG$5:AG$513,MATCH($D331,'UPTD PPA KabKota'!$C$5:$C$513,FALSE))</f>
        <v>Sudah</v>
      </c>
      <c r="BY331" s="218" t="str">
        <f t="array" ref="BY331">INDEX('UPTD PPA KabKota'!AH$5:AH$513,MATCH($D331,'UPTD PPA KabKota'!$C$5:$C$513,FALSE))</f>
        <v>Sudah</v>
      </c>
      <c r="BZ331" s="218" t="str">
        <f t="array" ref="BZ331">INDEX('UPTD PPA KabKota'!AI$5:AI$513,MATCH($D331,'UPTD PPA KabKota'!$C$5:$C$513,FALSE))</f>
        <v>Sudah</v>
      </c>
      <c r="CA331" s="218" t="str">
        <f t="array" ref="CA331">INDEX('UPTD PPA KabKota'!AJ$5:AJ$513,MATCH($D331,'UPTD PPA KabKota'!$C$5:$C$513,FALSE))</f>
        <v>Sudah</v>
      </c>
      <c r="CB331" s="218" t="str">
        <f t="array" ref="CB331">INDEX('UPTD PPA KabKota'!AK$5:AK$513,MATCH($D331,'UPTD PPA KabKota'!$C$5:$C$513,FALSE))</f>
        <v>Sudah</v>
      </c>
      <c r="CC331" s="218" t="str">
        <f t="array" ref="CC331">INDEX('UPTD PPA KabKota'!AL$5:AL$513,MATCH($D331,'UPTD PPA KabKota'!$C$5:$C$513,FALSE))</f>
        <v>Sudah</v>
      </c>
      <c r="CD331" s="218" t="str">
        <f t="array" ref="CD331">INDEX('UPTD PPA KabKota'!AM$5:AM$513,MATCH($D331,'UPTD PPA KabKota'!$C$5:$C$513,FALSE))</f>
        <v>Sudah</v>
      </c>
      <c r="CE331" s="218" t="str">
        <f t="array" ref="CE331">INDEX('UPTD PPA KabKota'!AN$5:AN$513,MATCH($D331,'UPTD PPA KabKota'!$C$5:$C$513,FALSE))</f>
        <v>pengaduan dari masyarakat, penjangkuan korban, pengelolaan Kasus, Jika korban memerlukan pengamanan maka akan diberikan penampungan sementara di rumah aman</v>
      </c>
      <c r="CF331" s="218" t="str">
        <f t="array" ref="CF331">INDEX('UPTD PPA KabKota'!AO$5:AO$513,MATCH($D331,'UPTD PPA KabKota'!$C$5:$C$513,FALSE))</f>
        <v>KTA = 54, KTP = 18, Total 72</v>
      </c>
      <c r="CG331" s="218" t="str">
        <f t="array" ref="CG331">INDEX('UPTD PPA KabKota'!AP$5:AP$513,MATCH($D331,'UPTD PPA KabKota'!$C$5:$C$513,FALSE))</f>
        <v>Kekerasan Terhadap Anak</v>
      </c>
      <c r="CH331" s="218" t="str">
        <f t="array" ref="CH331">INDEX('UPTD PPA KabKota'!AQ$5:AQ$513,MATCH($D331,'UPTD PPA KabKota'!$C$5:$C$513,FALSE))</f>
        <v/>
      </c>
      <c r="CI331" s="218" t="str">
        <f t="array" ref="CI331">INDEX('UPTD PPA KabKota'!AR$5:AR$513,MATCH($D331,'UPTD PPA KabKota'!$C$5:$C$513,FALSE))</f>
        <v/>
      </c>
      <c r="CJ331" s="218" t="str">
        <f t="array" ref="CJ331">INDEX('UPTD PPA KabKota'!AS$5:AS$513,MATCH($D331,'UPTD PPA KabKota'!$C$5:$C$513,FALSE))</f>
        <v/>
      </c>
      <c r="CK331" s="218" t="str">
        <f t="array" ref="CK331">INDEX('UPTD PPA KabKota'!AT$5:AT$513,MATCH($D331,'UPTD PPA KabKota'!$C$5:$C$513,FALSE))</f>
        <v/>
      </c>
      <c r="CL331" s="218" t="str">
        <f t="array" ref="CL331">INDEX('UPTD PPA KabKota'!AU$5:AU$513,MATCH($D331,'UPTD PPA KabKota'!$C$5:$C$513,FALSE))</f>
        <v/>
      </c>
      <c r="CM331" s="218" t="str">
        <f t="array" ref="CM331">INDEX('UPTD PPA KabKota'!AV$5:AV$513,MATCH($D331,'UPTD PPA KabKota'!$C$5:$C$513,FALSE))</f>
        <v/>
      </c>
      <c r="CN331" s="218" t="str">
        <f t="array" ref="CN331">INDEX('UPTD PPA KabKota'!AW$5:AW$513,MATCH($D331,'UPTD PPA KabKota'!$C$5:$C$513,FALSE))</f>
        <v>v</v>
      </c>
      <c r="CO331" s="218" t="str">
        <f t="array" ref="CO331">INDEX('UPTD PPA KabKota'!AX$5:AX$513,MATCH($D331,'UPTD PPA KabKota'!$C$5:$C$513,FALSE))</f>
        <v/>
      </c>
      <c r="CP331" s="218" t="str">
        <f t="array" ref="CP331">INDEX('UPTD PPA KabKota'!AY$5:AY$513,MATCH($D331,'UPTD PPA KabKota'!$C$5:$C$513,FALSE))</f>
        <v/>
      </c>
      <c r="CQ331" s="209" t="str">
        <f>IFERROR(__xludf.DUMMYFUNCTION("IF(ISBLANK($K331),"""",IF(REGEXMATCH($K331,""Peraturan""),""Ada"",IF(REGEXMATCH($K331,""Rekomendasi""),""Tidak Ada"", $K331)))
"),"Ada")</f>
        <v>Ada</v>
      </c>
      <c r="CR331" s="209" t="str">
        <f t="array" ref="CR331">index('UPTD PPA KabKota'!$BI$5:$BI$513,match($D331,'UPTD PPA KabKota'!$C$5:$C$513,false))</f>
        <v>Ada</v>
      </c>
      <c r="CS331" s="314" t="str">
        <f t="shared" si="54"/>
        <v>Ada</v>
      </c>
    </row>
    <row r="332">
      <c r="A332" s="334">
        <v>326.0</v>
      </c>
      <c r="B332" s="334">
        <v>21.0</v>
      </c>
      <c r="C332" s="311" t="s">
        <v>4775</v>
      </c>
      <c r="D332" s="312" t="s">
        <v>3090</v>
      </c>
      <c r="E332" s="313"/>
      <c r="F332" s="218" t="str">
        <f t="array" ref="F332">INDEX('Ortala-KabKota'!F$2:F$415,MATCH($D332,'Ortala-KabKota'!$E$2:$E$415,FALSE))</f>
        <v>#N/A</v>
      </c>
      <c r="G332" s="218" t="str">
        <f t="array" ref="G332">INDEX('Ortala-KabKota'!G$2:G$415,MATCH($D332,'Ortala-KabKota'!$E$2:$E$415,FALSE))</f>
        <v>#N/A</v>
      </c>
      <c r="H332" s="218" t="str">
        <f t="array" ref="H332">INDEX('Ortala-KabKota'!H$2:H$415,MATCH($D332,'Ortala-KabKota'!$E$2:$E$415,FALSE))</f>
        <v>#N/A</v>
      </c>
      <c r="I332" s="218" t="str">
        <f t="array" ref="I332">INDEX('Ortala-KabKota'!I$2:I$415,MATCH($D332,'Ortala-KabKota'!$E$2:$E$415,FALSE))</f>
        <v>#N/A</v>
      </c>
      <c r="J332" s="218" t="str">
        <f t="array" ref="J332">INDEX('Ortala-KabKota'!J$2:J$415,MATCH($D332,'Ortala-KabKota'!$E$2:$E$415,FALSE))</f>
        <v>#N/A</v>
      </c>
      <c r="K332" s="218" t="str">
        <f t="array" ref="K332">INDEX('Ortala-KabKota'!K$2:K$415,MATCH($D332,'Ortala-KabKota'!$E$2:$E$415,FALSE))</f>
        <v>#N/A</v>
      </c>
      <c r="L332" s="218" t="str">
        <f t="array" ref="L332">INDEX('Ortala-KabKota'!L$2:L$415,MATCH($D332,'Ortala-KabKota'!$E$2:$E$415,FALSE))</f>
        <v>#N/A</v>
      </c>
      <c r="M332" s="218" t="str">
        <f t="array" ref="M332">INDEX('Ortala-KabKota'!M$2:M$415,MATCH($D332,'Ortala-KabKota'!$E$2:$E$415,FALSE))</f>
        <v>#N/A</v>
      </c>
      <c r="N332" s="218" t="str">
        <f t="array" ref="N332">INDEX('Ortala-KabKota'!N$2:N$415,MATCH($D332,'Ortala-KabKota'!$E$2:$E$415,FALSE))</f>
        <v>#N/A</v>
      </c>
      <c r="O332" s="218" t="str">
        <f t="array" ref="O332">INDEX('Ortala-KabKota'!O$2:O$415,MATCH($D332,'Ortala-KabKota'!$E$2:$E$415,FALSE))</f>
        <v>#N/A</v>
      </c>
      <c r="P332" s="218" t="str">
        <f t="array" ref="P332">INDEX('Ortala-KabKota'!P$2:P$415,MATCH($D332,'Ortala-KabKota'!$E$2:$E$415,FALSE))</f>
        <v>#N/A</v>
      </c>
      <c r="Q332" s="218" t="str">
        <f t="array" ref="Q332">INDEX('Ortala-KabKota'!Q$2:Q$415,MATCH($D332,'Ortala-KabKota'!$E$2:$E$415,FALSE))</f>
        <v>#N/A</v>
      </c>
      <c r="R332" s="218" t="str">
        <f t="array" ref="R332">INDEX('Ortala-KabKota'!R$2:R$415,MATCH($D332,'Ortala-KabKota'!$E$2:$E$415,FALSE))</f>
        <v>#N/A</v>
      </c>
      <c r="S332" s="218" t="str">
        <f t="array" ref="S332">INDEX('Ortala-KabKota'!S$2:S$415,MATCH($D332,'Ortala-KabKota'!$E$2:$E$415,FALSE))</f>
        <v>#N/A</v>
      </c>
      <c r="T332" s="218" t="str">
        <f t="array" ref="T332">INDEX('Ortala-KabKota'!T$2:T$415,MATCH($D332,'Ortala-KabKota'!$E$2:$E$415,FALSE))</f>
        <v>#N/A</v>
      </c>
      <c r="U332" s="218" t="str">
        <f t="array" ref="U332">INDEX('Ortala-KabKota'!U$2:U$415,MATCH($D332,'Ortala-KabKota'!$E$2:$E$415,FALSE))</f>
        <v>#N/A</v>
      </c>
      <c r="V332" s="218" t="str">
        <f t="array" ref="V332">INDEX('Ortala-KabKota'!V$2:V$415,MATCH($D332,'Ortala-KabKota'!$E$2:$E$415,FALSE))</f>
        <v>#N/A</v>
      </c>
      <c r="W332" s="218" t="str">
        <f t="array" ref="W332">INDEX('Ortala-KabKota'!W$2:W$415,MATCH($D332,'Ortala-KabKota'!$E$2:$E$415,FALSE))</f>
        <v>#N/A</v>
      </c>
      <c r="X332" s="218" t="str">
        <f t="array" ref="X332">INDEX('Ortala-KabKota'!X$2:X$415,MATCH($D332,'Ortala-KabKota'!$E$2:$E$415,FALSE))</f>
        <v>#N/A</v>
      </c>
      <c r="Y332" s="218" t="str">
        <f t="array" ref="Y332">INDEX('Ortala-KabKota'!Y$2:Y$415,MATCH($D332,'Ortala-KabKota'!$E$2:$E$415,FALSE))</f>
        <v>#N/A</v>
      </c>
      <c r="Z332" s="218" t="str">
        <f t="array" ref="Z332">INDEX('Ortala-KabKota'!Z$2:Z$415,MATCH($D332,'Ortala-KabKota'!$E$2:$E$415,FALSE))</f>
        <v>#N/A</v>
      </c>
      <c r="AA332" s="218" t="str">
        <f t="array" ref="AA332">INDEX('Ortala-KabKota'!AA$2:AA$415,MATCH($D332,'Ortala-KabKota'!$E$2:$E$415,FALSE))</f>
        <v>#N/A</v>
      </c>
      <c r="AB332" s="218" t="str">
        <f t="array" ref="AB332">INDEX('Ortala-KabKota'!AB$2:AB$415,MATCH($D332,'Ortala-KabKota'!$E$2:$E$415,FALSE))</f>
        <v>#N/A</v>
      </c>
      <c r="AC332" s="218" t="str">
        <f t="array" ref="AC332">INDEX('Ortala-KabKota'!AC$2:AC$415,MATCH($D332,'Ortala-KabKota'!$E$2:$E$415,FALSE))</f>
        <v>#N/A</v>
      </c>
      <c r="AD332" s="218" t="str">
        <f t="array" ref="AD332">INDEX('Ortala-KabKota'!AD$2:AD$415,MATCH($D332,'Ortala-KabKota'!$E$2:$E$415,FALSE))</f>
        <v>#N/A</v>
      </c>
      <c r="AE332" s="218" t="str">
        <f t="array" ref="AE332">INDEX('Ortala-KabKota'!AE$2:AE$415,MATCH($D332,'Ortala-KabKota'!$E$2:$E$415,FALSE))</f>
        <v>#N/A</v>
      </c>
      <c r="AF332" s="218" t="str">
        <f t="array" ref="AF332">INDEX('Ortala-KabKota'!AF$2:AF$415,MATCH($D332,'Ortala-KabKota'!$E$2:$E$415,FALSE))</f>
        <v>#N/A</v>
      </c>
      <c r="AG332" s="218" t="str">
        <f t="array" ref="AG332">INDEX('Ortala-KabKota'!AG$2:AG$415,MATCH($D332,'Ortala-KabKota'!$E$2:$E$415,FALSE))</f>
        <v>#N/A</v>
      </c>
      <c r="AH332" s="218" t="str">
        <f t="array" ref="AH332">INDEX('Ortala-KabKota'!AH$2:AH$415,MATCH($D332,'Ortala-KabKota'!$E$2:$E$415,FALSE))</f>
        <v>#N/A</v>
      </c>
      <c r="AI332" s="218" t="str">
        <f t="array" ref="AI332">INDEX('Ortala-KabKota'!AI$2:AI$415,MATCH($D332,'Ortala-KabKota'!$E$2:$E$415,FALSE))</f>
        <v>#N/A</v>
      </c>
      <c r="AJ332" s="218" t="str">
        <f t="array" ref="AJ332">INDEX('Ortala-KabKota'!AJ$2:AJ$415,MATCH($D332,'Ortala-KabKota'!$E$2:$E$415,FALSE))</f>
        <v>#N/A</v>
      </c>
      <c r="AK332" s="218" t="str">
        <f t="array" ref="AK332">INDEX('Ortala-KabKota'!AK$2:AK$415,MATCH($D332,'Ortala-KabKota'!$E$2:$E$415,FALSE))</f>
        <v>#N/A</v>
      </c>
      <c r="AL332" s="218" t="str">
        <f t="array" ref="AL332">INDEX('Ortala-KabKota'!AL$2:AL$415,MATCH($D332,'Ortala-KabKota'!$E$2:$E$415,FALSE))</f>
        <v>#N/A</v>
      </c>
      <c r="AM332" s="218" t="str">
        <f t="array" ref="AM332">INDEX('Ortala-KabKota'!AM$2:AM$415,MATCH($D332,'Ortala-KabKota'!$E$2:$E$415,FALSE))</f>
        <v>#N/A</v>
      </c>
      <c r="AN332" s="218" t="str">
        <f t="array" ref="AN332">INDEX('Ortala-KabKota'!AN$2:AN$415,MATCH($D332,'Ortala-KabKota'!$E$2:$E$415,FALSE))</f>
        <v>#N/A</v>
      </c>
      <c r="AO332" s="218" t="str">
        <f t="array" ref="AO332">INDEX('Ortala-KabKota'!AO$2:AO$415,MATCH($D332,'Ortala-KabKota'!$E$2:$E$415,FALSE))</f>
        <v>#N/A</v>
      </c>
      <c r="AP332" s="218" t="str">
        <f t="array" ref="AP332">INDEX('Ortala-KabKota'!AP$2:AP$415,MATCH($D332,'Ortala-KabKota'!$E$2:$E$415,FALSE))</f>
        <v>#N/A</v>
      </c>
      <c r="AQ332" s="218" t="str">
        <f t="array" ref="AQ332">INDEX('Ortala-KabKota'!AQ$2:AQ$415,MATCH($D332,'Ortala-KabKota'!$E$2:$E$415,FALSE))</f>
        <v>#N/A</v>
      </c>
      <c r="AR332" s="218" t="str">
        <f t="array" ref="AR332">INDEX('Ortala-KabKota'!AR$2:AR$415,MATCH($D332,'Ortala-KabKota'!$E$2:$E$415,FALSE))</f>
        <v>#N/A</v>
      </c>
      <c r="AS332" s="218" t="str">
        <f t="array" ref="AS332">INDEX('Ortala-KabKota'!AS$2:AS$415,MATCH($D332,'Ortala-KabKota'!$E$2:$E$415,FALSE))</f>
        <v>#N/A</v>
      </c>
      <c r="AT332" s="218" t="str">
        <f t="array" ref="AT332">INDEX('Ortala-KabKota'!AT$2:AT$415,MATCH($D332,'Ortala-KabKota'!$E$2:$E$415,FALSE))</f>
        <v>#N/A</v>
      </c>
      <c r="AU332" s="218" t="str">
        <f t="array" ref="AU332">INDEX('UPTD PPA KabKota'!D$5:D$513,MATCH($D332,'UPTD PPA KabKota'!$C$5:$C$513,FALSE))</f>
        <v/>
      </c>
      <c r="AV332" s="218" t="str">
        <f t="array" ref="AV332">INDEX('UPTD PPA KabKota'!E$5:E$513,MATCH($D332,'UPTD PPA KabKota'!$C$5:$C$513,FALSE))</f>
        <v/>
      </c>
      <c r="AW332" s="218" t="str">
        <f t="array" ref="AW332">INDEX('UPTD PPA KabKota'!F$5:F$513,MATCH($D332,'UPTD PPA KabKota'!$C$5:$C$513,FALSE))</f>
        <v/>
      </c>
      <c r="AX332" s="218" t="str">
        <f t="array" ref="AX332">INDEX('UPTD PPA KabKota'!G$5:G$513,MATCH($D332,'UPTD PPA KabKota'!$C$5:$C$513,FALSE))</f>
        <v/>
      </c>
      <c r="AY332" s="218" t="str">
        <f t="array" ref="AY332">INDEX('UPTD PPA KabKota'!H$5:H$513,MATCH($D332,'UPTD PPA KabKota'!$C$5:$C$513,FALSE))</f>
        <v/>
      </c>
      <c r="AZ332" s="218" t="str">
        <f t="array" ref="AZ332">INDEX('UPTD PPA KabKota'!I$5:I$513,MATCH($D332,'UPTD PPA KabKota'!$C$5:$C$513,FALSE))</f>
        <v/>
      </c>
      <c r="BA332" s="218" t="str">
        <f t="array" ref="BA332">INDEX('UPTD PPA KabKota'!J$5:J$513,MATCH($D332,'UPTD PPA KabKota'!$C$5:$C$513,FALSE))</f>
        <v/>
      </c>
      <c r="BB332" s="218" t="str">
        <f t="array" ref="BB332">INDEX('UPTD PPA KabKota'!K$5:K$513,MATCH($D332,'UPTD PPA KabKota'!$C$5:$C$513,FALSE))</f>
        <v/>
      </c>
      <c r="BC332" s="218" t="str">
        <f t="array" ref="BC332">INDEX('UPTD PPA KabKota'!L$5:L$513,MATCH($D332,'UPTD PPA KabKota'!$C$5:$C$513,FALSE))</f>
        <v/>
      </c>
      <c r="BD332" s="218" t="str">
        <f t="array" ref="BD332">INDEX('UPTD PPA KabKota'!M$5:M$513,MATCH($D332,'UPTD PPA KabKota'!$C$5:$C$513,FALSE))</f>
        <v/>
      </c>
      <c r="BE332" s="218" t="str">
        <f t="array" ref="BE332">INDEX('UPTD PPA KabKota'!N$5:N$513,MATCH($D332,'UPTD PPA KabKota'!$C$5:$C$513,FALSE))</f>
        <v/>
      </c>
      <c r="BF332" s="218" t="str">
        <f t="array" ref="BF332">INDEX('UPTD PPA KabKota'!O$5:O$513,MATCH($D332,'UPTD PPA KabKota'!$C$5:$C$513,FALSE))</f>
        <v/>
      </c>
      <c r="BG332" s="218" t="str">
        <f t="array" ref="BG332">INDEX('UPTD PPA KabKota'!P$5:P$513,MATCH($D332,'UPTD PPA KabKota'!$C$5:$C$513,FALSE))</f>
        <v/>
      </c>
      <c r="BH332" s="218" t="str">
        <f t="array" ref="BH332">INDEX('UPTD PPA KabKota'!Q$5:Q$513,MATCH($D332,'UPTD PPA KabKota'!$C$5:$C$513,FALSE))</f>
        <v/>
      </c>
      <c r="BI332" s="218" t="str">
        <f t="array" ref="BI332">INDEX('UPTD PPA KabKota'!R$5:R$513,MATCH($D332,'UPTD PPA KabKota'!$C$5:$C$513,FALSE))</f>
        <v/>
      </c>
      <c r="BJ332" s="218" t="str">
        <f t="array" ref="BJ332">INDEX('UPTD PPA KabKota'!S$5:S$513,MATCH($D332,'UPTD PPA KabKota'!$C$5:$C$513,FALSE))</f>
        <v/>
      </c>
      <c r="BK332" s="218" t="str">
        <f t="array" ref="BK332">INDEX('UPTD PPA KabKota'!T$5:T$513,MATCH($D332,'UPTD PPA KabKota'!$C$5:$C$513,FALSE))</f>
        <v/>
      </c>
      <c r="BL332" s="218" t="str">
        <f t="array" ref="BL332">INDEX('UPTD PPA KabKota'!U$5:U$513,MATCH($D332,'UPTD PPA KabKota'!$C$5:$C$513,FALSE))</f>
        <v/>
      </c>
      <c r="BM332" s="218" t="str">
        <f t="array" ref="BM332">INDEX('UPTD PPA KabKota'!V$5:V$513,MATCH($D332,'UPTD PPA KabKota'!$C$5:$C$513,FALSE))</f>
        <v/>
      </c>
      <c r="BN332" s="218" t="str">
        <f t="array" ref="BN332">INDEX('UPTD PPA KabKota'!W$5:W$513,MATCH($D332,'UPTD PPA KabKota'!$C$5:$C$513,FALSE))</f>
        <v/>
      </c>
      <c r="BO332" s="218" t="str">
        <f t="array" ref="BO332">INDEX('UPTD PPA KabKota'!X$5:X$513,MATCH($D332,'UPTD PPA KabKota'!$C$5:$C$513,FALSE))</f>
        <v/>
      </c>
      <c r="BP332" s="218" t="str">
        <f t="array" ref="BP332">INDEX('UPTD PPA KabKota'!Y$5:Y$513,MATCH($D332,'UPTD PPA KabKota'!$C$5:$C$513,FALSE))</f>
        <v/>
      </c>
      <c r="BQ332" s="218" t="str">
        <f t="array" ref="BQ332">INDEX('UPTD PPA KabKota'!Z$5:Z$513,MATCH($D332,'UPTD PPA KabKota'!$C$5:$C$513,FALSE))</f>
        <v/>
      </c>
      <c r="BR332" s="218" t="str">
        <f t="array" ref="BR332">INDEX('UPTD PPA KabKota'!AA$5:AA$513,MATCH($D332,'UPTD PPA KabKota'!$C$5:$C$513,FALSE))</f>
        <v/>
      </c>
      <c r="BS332" s="218" t="str">
        <f t="array" ref="BS332">INDEX('UPTD PPA KabKota'!AB$5:AB$513,MATCH($D332,'UPTD PPA KabKota'!$C$5:$C$513,FALSE))</f>
        <v/>
      </c>
      <c r="BT332" s="218" t="str">
        <f t="array" ref="BT332">INDEX('UPTD PPA KabKota'!AC$5:AC$513,MATCH($D332,'UPTD PPA KabKota'!$C$5:$C$513,FALSE))</f>
        <v/>
      </c>
      <c r="BU332" s="218" t="str">
        <f t="array" ref="BU332">INDEX('UPTD PPA KabKota'!AD$5:AD$513,MATCH($D332,'UPTD PPA KabKota'!$C$5:$C$513,FALSE))</f>
        <v/>
      </c>
      <c r="BV332" s="218" t="str">
        <f t="array" ref="BV332">INDEX('UPTD PPA KabKota'!AE$5:AE$513,MATCH($D332,'UPTD PPA KabKota'!$C$5:$C$513,FALSE))</f>
        <v/>
      </c>
      <c r="BW332" s="218" t="str">
        <f t="array" ref="BW332">INDEX('UPTD PPA KabKota'!AF$5:AF$513,MATCH($D332,'UPTD PPA KabKota'!$C$5:$C$513,FALSE))</f>
        <v/>
      </c>
      <c r="BX332" s="218" t="str">
        <f t="array" ref="BX332">INDEX('UPTD PPA KabKota'!AG$5:AG$513,MATCH($D332,'UPTD PPA KabKota'!$C$5:$C$513,FALSE))</f>
        <v/>
      </c>
      <c r="BY332" s="218" t="str">
        <f t="array" ref="BY332">INDEX('UPTD PPA KabKota'!AH$5:AH$513,MATCH($D332,'UPTD PPA KabKota'!$C$5:$C$513,FALSE))</f>
        <v/>
      </c>
      <c r="BZ332" s="218" t="str">
        <f t="array" ref="BZ332">INDEX('UPTD PPA KabKota'!AI$5:AI$513,MATCH($D332,'UPTD PPA KabKota'!$C$5:$C$513,FALSE))</f>
        <v/>
      </c>
      <c r="CA332" s="218" t="str">
        <f t="array" ref="CA332">INDEX('UPTD PPA KabKota'!AJ$5:AJ$513,MATCH($D332,'UPTD PPA KabKota'!$C$5:$C$513,FALSE))</f>
        <v/>
      </c>
      <c r="CB332" s="218" t="str">
        <f t="array" ref="CB332">INDEX('UPTD PPA KabKota'!AK$5:AK$513,MATCH($D332,'UPTD PPA KabKota'!$C$5:$C$513,FALSE))</f>
        <v/>
      </c>
      <c r="CC332" s="218" t="str">
        <f t="array" ref="CC332">INDEX('UPTD PPA KabKota'!AL$5:AL$513,MATCH($D332,'UPTD PPA KabKota'!$C$5:$C$513,FALSE))</f>
        <v/>
      </c>
      <c r="CD332" s="218" t="str">
        <f t="array" ref="CD332">INDEX('UPTD PPA KabKota'!AM$5:AM$513,MATCH($D332,'UPTD PPA KabKota'!$C$5:$C$513,FALSE))</f>
        <v/>
      </c>
      <c r="CE332" s="218" t="str">
        <f t="array" ref="CE332">INDEX('UPTD PPA KabKota'!AN$5:AN$513,MATCH($D332,'UPTD PPA KabKota'!$C$5:$C$513,FALSE))</f>
        <v/>
      </c>
      <c r="CF332" s="218" t="str">
        <f t="array" ref="CF332">INDEX('UPTD PPA KabKota'!AO$5:AO$513,MATCH($D332,'UPTD PPA KabKota'!$C$5:$C$513,FALSE))</f>
        <v/>
      </c>
      <c r="CG332" s="218" t="str">
        <f t="array" ref="CG332">INDEX('UPTD PPA KabKota'!AP$5:AP$513,MATCH($D332,'UPTD PPA KabKota'!$C$5:$C$513,FALSE))</f>
        <v/>
      </c>
      <c r="CH332" s="218" t="str">
        <f t="array" ref="CH332">INDEX('UPTD PPA KabKota'!AQ$5:AQ$513,MATCH($D332,'UPTD PPA KabKota'!$C$5:$C$513,FALSE))</f>
        <v/>
      </c>
      <c r="CI332" s="218" t="str">
        <f t="array" ref="CI332">INDEX('UPTD PPA KabKota'!AR$5:AR$513,MATCH($D332,'UPTD PPA KabKota'!$C$5:$C$513,FALSE))</f>
        <v/>
      </c>
      <c r="CJ332" s="218" t="str">
        <f t="array" ref="CJ332">INDEX('UPTD PPA KabKota'!AS$5:AS$513,MATCH($D332,'UPTD PPA KabKota'!$C$5:$C$513,FALSE))</f>
        <v/>
      </c>
      <c r="CK332" s="218" t="str">
        <f t="array" ref="CK332">INDEX('UPTD PPA KabKota'!AT$5:AT$513,MATCH($D332,'UPTD PPA KabKota'!$C$5:$C$513,FALSE))</f>
        <v/>
      </c>
      <c r="CL332" s="218" t="str">
        <f t="array" ref="CL332">INDEX('UPTD PPA KabKota'!AU$5:AU$513,MATCH($D332,'UPTD PPA KabKota'!$C$5:$C$513,FALSE))</f>
        <v/>
      </c>
      <c r="CM332" s="218" t="str">
        <f t="array" ref="CM332">INDEX('UPTD PPA KabKota'!AV$5:AV$513,MATCH($D332,'UPTD PPA KabKota'!$C$5:$C$513,FALSE))</f>
        <v/>
      </c>
      <c r="CN332" s="218" t="str">
        <f t="array" ref="CN332">INDEX('UPTD PPA KabKota'!AW$5:AW$513,MATCH($D332,'UPTD PPA KabKota'!$C$5:$C$513,FALSE))</f>
        <v/>
      </c>
      <c r="CO332" s="218" t="str">
        <f t="array" ref="CO332">INDEX('UPTD PPA KabKota'!AX$5:AX$513,MATCH($D332,'UPTD PPA KabKota'!$C$5:$C$513,FALSE))</f>
        <v/>
      </c>
      <c r="CP332" s="218" t="str">
        <f t="array" ref="CP332">INDEX('UPTD PPA KabKota'!AY$5:AY$513,MATCH($D332,'UPTD PPA KabKota'!$C$5:$C$513,FALSE))</f>
        <v/>
      </c>
      <c r="CQ332" s="209" t="str">
        <f>IFERROR(__xludf.DUMMYFUNCTION("IF(ISBLANK($K332),"""",IF(REGEXMATCH($K332,""Peraturan""),""Ada"",IF(REGEXMATCH($K332,""Rekomendasi""),""Tidak Ada"", $K332)))
"),"#N/A")</f>
        <v>#N/A</v>
      </c>
      <c r="CR332" s="209" t="str">
        <f t="array" ref="CR332">index('UPTD PPA KabKota'!$BI$5:$BI$513,match($D332,'UPTD PPA KabKota'!$C$5:$C$513,false))</f>
        <v>Tidak Ada</v>
      </c>
      <c r="CS332" s="314" t="str">
        <f t="shared" si="54"/>
        <v>#N/A</v>
      </c>
    </row>
    <row r="333">
      <c r="A333" s="334">
        <v>327.0</v>
      </c>
      <c r="B333" s="334">
        <v>22.0</v>
      </c>
      <c r="C333" s="311" t="s">
        <v>4775</v>
      </c>
      <c r="D333" s="312" t="s">
        <v>3026</v>
      </c>
      <c r="E333" s="315">
        <v>45748.0</v>
      </c>
      <c r="F333" s="218" t="str">
        <f t="array" ref="F333">INDEX('Ortala-KabKota'!F$2:F$415,MATCH($D333,'Ortala-KabKota'!$E$2:$E$415,FALSE))</f>
        <v>Randy/ 085253094195</v>
      </c>
      <c r="G333" s="218" t="str">
        <f t="array" ref="G333">INDEX('Ortala-KabKota'!G$2:G$415,MATCH($D333,'Ortala-KabKota'!$E$2:$E$415,FALSE))</f>
        <v/>
      </c>
      <c r="H333" s="218" t="str">
        <f t="array" ref="H333">INDEX('Ortala-KabKota'!H$2:H$415,MATCH($D333,'Ortala-KabKota'!$E$2:$E$415,FALSE))</f>
        <v/>
      </c>
      <c r="I333" s="218" t="str">
        <f t="array" ref="I333">INDEX('Ortala-KabKota'!I$2:I$415,MATCH($D333,'Ortala-KabKota'!$E$2:$E$415,FALSE))</f>
        <v/>
      </c>
      <c r="J333" s="218" t="str">
        <f t="array" ref="J333">INDEX('Ortala-KabKota'!J$2:J$415,MATCH($D333,'Ortala-KabKota'!$E$2:$E$415,FALSE))</f>
        <v>UPTD PPA</v>
      </c>
      <c r="K333" s="218" t="str">
        <f t="array" ref="K333">INDEX('Ortala-KabKota'!K$2:K$415,MATCH($D333,'Ortala-KabKota'!$E$2:$E$415,FALSE))</f>
        <v>Peraturan Walikota Kupang Nomor 25 Tahun 2022</v>
      </c>
      <c r="L333" s="218">
        <f t="array" ref="L333">INDEX('Ortala-KabKota'!L$2:L$415,MATCH($D333,'Ortala-KabKota'!$E$2:$E$415,FALSE))</f>
        <v>2022</v>
      </c>
      <c r="M333" s="218" t="str">
        <f t="array" ref="M333">INDEX('Ortala-KabKota'!M$2:M$415,MATCH($D333,'Ortala-KabKota'!$E$2:$E$415,FALSE))</f>
        <v>A</v>
      </c>
      <c r="N333" s="218" t="str">
        <f t="array" ref="N333">INDEX('Ortala-KabKota'!N$2:N$415,MATCH($D333,'Ortala-KabKota'!$E$2:$E$415,FALSE))</f>
        <v/>
      </c>
      <c r="O333" s="218" t="str">
        <f t="array" ref="O333">INDEX('Ortala-KabKota'!O$2:O$415,MATCH($D333,'Ortala-KabKota'!$E$2:$E$415,FALSE))</f>
        <v/>
      </c>
      <c r="P333" s="218" t="str">
        <f t="array" ref="P333">INDEX('Ortala-KabKota'!P$2:P$415,MATCH($D333,'Ortala-KabKota'!$E$2:$E$415,FALSE))</f>
        <v/>
      </c>
      <c r="Q333" s="218" t="str">
        <f t="array" ref="Q333">INDEX('Ortala-KabKota'!Q$2:Q$415,MATCH($D333,'Ortala-KabKota'!$E$2:$E$415,FALSE))</f>
        <v/>
      </c>
      <c r="R333" s="218" t="str">
        <f t="array" ref="R333">INDEX('Ortala-KabKota'!R$2:R$415,MATCH($D333,'Ortala-KabKota'!$E$2:$E$415,FALSE))</f>
        <v>MILIK SENDIRI</v>
      </c>
      <c r="S333" s="218" t="str">
        <f t="array" ref="S333">INDEX('Ortala-KabKota'!S$2:S$415,MATCH($D333,'Ortala-KabKota'!$E$2:$E$415,FALSE))</f>
        <v/>
      </c>
      <c r="T333" s="218" t="str">
        <f t="array" ref="T333">INDEX('Ortala-KabKota'!T$2:T$415,MATCH($D333,'Ortala-KabKota'!$E$2:$E$415,FALSE))</f>
        <v/>
      </c>
      <c r="U333" s="218" t="str">
        <f t="array" ref="U333">INDEX('Ortala-KabKota'!U$2:U$415,MATCH($D333,'Ortala-KabKota'!$E$2:$E$415,FALSE))</f>
        <v/>
      </c>
      <c r="V333" s="218" t="str">
        <f t="array" ref="V333">INDEX('Ortala-KabKota'!V$2:V$415,MATCH($D333,'Ortala-KabKota'!$E$2:$E$415,FALSE))</f>
        <v/>
      </c>
      <c r="W333" s="218" t="str">
        <f t="array" ref="W333">INDEX('Ortala-KabKota'!W$2:W$415,MATCH($D333,'Ortala-KabKota'!$E$2:$E$415,FALSE))</f>
        <v/>
      </c>
      <c r="X333" s="218" t="str">
        <f t="array" ref="X333">INDEX('Ortala-KabKota'!X$2:X$415,MATCH($D333,'Ortala-KabKota'!$E$2:$E$415,FALSE))</f>
        <v/>
      </c>
      <c r="Y333" s="218" t="str">
        <f t="array" ref="Y333">INDEX('Ortala-KabKota'!Y$2:Y$415,MATCH($D333,'Ortala-KabKota'!$E$2:$E$415,FALSE))</f>
        <v/>
      </c>
      <c r="Z333" s="218" t="str">
        <f t="array" ref="Z333">INDEX('Ortala-KabKota'!Z$2:Z$415,MATCH($D333,'Ortala-KabKota'!$E$2:$E$415,FALSE))</f>
        <v/>
      </c>
      <c r="AA333" s="218" t="str">
        <f t="array" ref="AA333">INDEX('Ortala-KabKota'!AA$2:AA$415,MATCH($D333,'Ortala-KabKota'!$E$2:$E$415,FALSE))</f>
        <v/>
      </c>
      <c r="AB333" s="218" t="str">
        <f t="array" ref="AB333">INDEX('Ortala-KabKota'!AB$2:AB$415,MATCH($D333,'Ortala-KabKota'!$E$2:$E$415,FALSE))</f>
        <v/>
      </c>
      <c r="AC333" s="218" t="str">
        <f t="array" ref="AC333">INDEX('Ortala-KabKota'!AC$2:AC$415,MATCH($D333,'Ortala-KabKota'!$E$2:$E$415,FALSE))</f>
        <v/>
      </c>
      <c r="AD333" s="218" t="str">
        <f t="array" ref="AD333">INDEX('Ortala-KabKota'!AD$2:AD$415,MATCH($D333,'Ortala-KabKota'!$E$2:$E$415,FALSE))</f>
        <v/>
      </c>
      <c r="AE333" s="218" t="str">
        <f t="array" ref="AE333">INDEX('Ortala-KabKota'!AE$2:AE$415,MATCH($D333,'Ortala-KabKota'!$E$2:$E$415,FALSE))</f>
        <v/>
      </c>
      <c r="AF333" s="218" t="str">
        <f t="array" ref="AF333">INDEX('Ortala-KabKota'!AF$2:AF$415,MATCH($D333,'Ortala-KabKota'!$E$2:$E$415,FALSE))</f>
        <v/>
      </c>
      <c r="AG333" s="218" t="str">
        <f t="array" ref="AG333">INDEX('Ortala-KabKota'!AG$2:AG$415,MATCH($D333,'Ortala-KabKota'!$E$2:$E$415,FALSE))</f>
        <v/>
      </c>
      <c r="AH333" s="218" t="str">
        <f t="array" ref="AH333">INDEX('Ortala-KabKota'!AH$2:AH$415,MATCH($D333,'Ortala-KabKota'!$E$2:$E$415,FALSE))</f>
        <v/>
      </c>
      <c r="AI333" s="218" t="str">
        <f t="array" ref="AI333">INDEX('Ortala-KabKota'!AI$2:AI$415,MATCH($D333,'Ortala-KabKota'!$E$2:$E$415,FALSE))</f>
        <v/>
      </c>
      <c r="AJ333" s="218" t="str">
        <f t="array" ref="AJ333">INDEX('Ortala-KabKota'!AJ$2:AJ$415,MATCH($D333,'Ortala-KabKota'!$E$2:$E$415,FALSE))</f>
        <v/>
      </c>
      <c r="AK333" s="218" t="str">
        <f t="array" ref="AK333">INDEX('Ortala-KabKota'!AK$2:AK$415,MATCH($D333,'Ortala-KabKota'!$E$2:$E$415,FALSE))</f>
        <v/>
      </c>
      <c r="AL333" s="218" t="str">
        <f t="array" ref="AL333">INDEX('Ortala-KabKota'!AL$2:AL$415,MATCH($D333,'Ortala-KabKota'!$E$2:$E$415,FALSE))</f>
        <v/>
      </c>
      <c r="AM333" s="218" t="str">
        <f t="array" ref="AM333">INDEX('Ortala-KabKota'!AM$2:AM$415,MATCH($D333,'Ortala-KabKota'!$E$2:$E$415,FALSE))</f>
        <v/>
      </c>
      <c r="AN333" s="218" t="str">
        <f t="array" ref="AN333">INDEX('Ortala-KabKota'!AN$2:AN$415,MATCH($D333,'Ortala-KabKota'!$E$2:$E$415,FALSE))</f>
        <v/>
      </c>
      <c r="AO333" s="218" t="str">
        <f t="array" ref="AO333">INDEX('Ortala-KabKota'!AO$2:AO$415,MATCH($D333,'Ortala-KabKota'!$E$2:$E$415,FALSE))</f>
        <v/>
      </c>
      <c r="AP333" s="218" t="str">
        <f t="array" ref="AP333">INDEX('Ortala-KabKota'!AP$2:AP$415,MATCH($D333,'Ortala-KabKota'!$E$2:$E$415,FALSE))</f>
        <v/>
      </c>
      <c r="AQ333" s="218" t="str">
        <f t="array" ref="AQ333">INDEX('Ortala-KabKota'!AQ$2:AQ$415,MATCH($D333,'Ortala-KabKota'!$E$2:$E$415,FALSE))</f>
        <v/>
      </c>
      <c r="AR333" s="218" t="str">
        <f t="array" ref="AR333">INDEX('Ortala-KabKota'!AR$2:AR$415,MATCH($D333,'Ortala-KabKota'!$E$2:$E$415,FALSE))</f>
        <v/>
      </c>
      <c r="AS333" s="218" t="str">
        <f t="array" ref="AS333">INDEX('Ortala-KabKota'!AS$2:AS$415,MATCH($D333,'Ortala-KabKota'!$E$2:$E$415,FALSE))</f>
        <v/>
      </c>
      <c r="AT333" s="218">
        <f t="array" ref="AT333">INDEX('Ortala-KabKota'!AT$2:AT$415,MATCH($D333,'Ortala-KabKota'!$E$2:$E$415,FALSE))</f>
        <v>1</v>
      </c>
      <c r="AU333" s="218" t="str">
        <f t="array" ref="AU333">INDEX('UPTD PPA KabKota'!D$5:D$513,MATCH($D333,'UPTD PPA KabKota'!$C$5:$C$513,FALSE))</f>
        <v>RANDY C. A. ROHI KANA,S.Sos</v>
      </c>
      <c r="AV333" s="218" t="str">
        <f t="array" ref="AV333">INDEX('UPTD PPA KabKota'!E$5:E$513,MATCH($D333,'UPTD PPA KabKota'!$C$5:$C$513,FALSE))</f>
        <v>JL. TIMOR RAYA NO. 124</v>
      </c>
      <c r="AW333" s="218">
        <f t="array" ref="AW333">INDEX('UPTD PPA KabKota'!F$5:F$513,MATCH($D333,'UPTD PPA KabKota'!$C$5:$C$513,FALSE))</f>
        <v>81337703300</v>
      </c>
      <c r="AX333" s="218">
        <f t="array" ref="AX333">INDEX('UPTD PPA KabKota'!G$5:G$513,MATCH($D333,'UPTD PPA KabKota'!$C$5:$C$513,FALSE))</f>
        <v>81337703300</v>
      </c>
      <c r="AY333" s="218" t="str">
        <f t="array" ref="AY333">INDEX('UPTD PPA KabKota'!H$5:H$513,MATCH($D333,'UPTD PPA KabKota'!$C$5:$C$513,FALSE))</f>
        <v>UPTD PPA</v>
      </c>
      <c r="AZ333" s="218" t="str">
        <f t="array" ref="AZ333">INDEX('UPTD PPA KabKota'!I$5:I$513,MATCH($D333,'UPTD PPA KabKota'!$C$5:$C$513,FALSE))</f>
        <v>Peraturan Walikota Kupang Nomor 25 Tahun 2022</v>
      </c>
      <c r="BA333" s="218">
        <f t="array" ref="BA333">INDEX('UPTD PPA KabKota'!J$5:J$513,MATCH($D333,'UPTD PPA KabKota'!$C$5:$C$513,FALSE))</f>
        <v>2022</v>
      </c>
      <c r="BB333" s="218" t="str">
        <f t="array" ref="BB333">INDEX('UPTD PPA KabKota'!K$5:K$513,MATCH($D333,'UPTD PPA KabKota'!$C$5:$C$513,FALSE))</f>
        <v>A</v>
      </c>
      <c r="BC333" s="218">
        <f t="array" ref="BC333">INDEX('UPTD PPA KabKota'!L$5:L$513,MATCH($D333,'UPTD PPA KabKota'!$C$5:$C$513,FALSE))</f>
        <v>85253094195</v>
      </c>
      <c r="BD333" s="218" t="str">
        <f t="array" ref="BD333">INDEX('UPTD PPA KabKota'!M$5:M$513,MATCH($D333,'UPTD PPA KabKota'!$C$5:$C$513,FALSE))</f>
        <v>uptdppakotakupang2024@gmail.com</v>
      </c>
      <c r="BE333" s="218" t="str">
        <f t="array" ref="BE333">INDEX('UPTD PPA KabKota'!N$5:N$513,MATCH($D333,'UPTD PPA KabKota'!$C$5:$C$513,FALSE))</f>
        <v>KEPALA UPTD, KASUBAG TU</v>
      </c>
      <c r="BF333" s="218" t="str">
        <f t="array" ref="BF333">INDEX('UPTD PPA KabKota'!O$5:O$513,MATCH($D333,'UPTD PPA KabKota'!$C$5:$C$513,FALSE))</f>
        <v>Bergabung dengan Kantor Dinas</v>
      </c>
      <c r="BG333" s="218" t="str">
        <f t="array" ref="BG333">INDEX('UPTD PPA KabKota'!P$5:P$513,MATCH($D333,'UPTD PPA KabKota'!$C$5:$C$513,FALSE))</f>
        <v>Sewa/Kontrak</v>
      </c>
      <c r="BH333" s="218" t="str">
        <f t="array" ref="BH333">INDEX('UPTD PPA KabKota'!Q$5:Q$513,MATCH($D333,'UPTD PPA KabKota'!$C$5:$C$513,FALSE))</f>
        <v/>
      </c>
      <c r="BI333" s="218" t="str">
        <f t="array" ref="BI333">INDEX('UPTD PPA KabKota'!R$5:R$513,MATCH($D333,'UPTD PPA KabKota'!$C$5:$C$513,FALSE))</f>
        <v>Ada</v>
      </c>
      <c r="BJ333" s="218" t="str">
        <f t="array" ref="BJ333">INDEX('UPTD PPA KabKota'!S$5:S$513,MATCH($D333,'UPTD PPA KabKota'!$C$5:$C$513,FALSE))</f>
        <v>Ada</v>
      </c>
      <c r="BK333" s="218" t="str">
        <f t="array" ref="BK333">INDEX('UPTD PPA KabKota'!T$5:T$513,MATCH($D333,'UPTD PPA KabKota'!$C$5:$C$513,FALSE))</f>
        <v>Ada</v>
      </c>
      <c r="BL333" s="218" t="str">
        <f t="array" ref="BL333">INDEX('UPTD PPA KabKota'!U$5:U$513,MATCH($D333,'UPTD PPA KabKota'!$C$5:$C$513,FALSE))</f>
        <v>Tidak Ada</v>
      </c>
      <c r="BM333" s="218" t="str">
        <f t="array" ref="BM333">INDEX('UPTD PPA KabKota'!V$5:V$513,MATCH($D333,'UPTD PPA KabKota'!$C$5:$C$513,FALSE))</f>
        <v>Ada</v>
      </c>
      <c r="BN333" s="218" t="str">
        <f t="array" ref="BN333">INDEX('UPTD PPA KabKota'!W$5:W$513,MATCH($D333,'UPTD PPA KabKota'!$C$5:$C$513,FALSE))</f>
        <v>Ada</v>
      </c>
      <c r="BO333" s="218" t="str">
        <f t="array" ref="BO333">INDEX('UPTD PPA KabKota'!X$5:X$513,MATCH($D333,'UPTD PPA KabKota'!$C$5:$C$513,FALSE))</f>
        <v>Ada</v>
      </c>
      <c r="BP333" s="218" t="str">
        <f t="array" ref="BP333">INDEX('UPTD PPA KabKota'!Y$5:Y$513,MATCH($D333,'UPTD PPA KabKota'!$C$5:$C$513,FALSE))</f>
        <v>Tidak Ada</v>
      </c>
      <c r="BQ333" s="218" t="str">
        <f t="array" ref="BQ333">INDEX('UPTD PPA KabKota'!Z$5:Z$513,MATCH($D333,'UPTD PPA KabKota'!$C$5:$C$513,FALSE))</f>
        <v>Tidak Ada</v>
      </c>
      <c r="BR333" s="218" t="str">
        <f t="array" ref="BR333">INDEX('UPTD PPA KabKota'!AA$5:AA$513,MATCH($D333,'UPTD PPA KabKota'!$C$5:$C$513,FALSE))</f>
        <v>Tidak Ada</v>
      </c>
      <c r="BS333" s="218" t="str">
        <f t="array" ref="BS333">INDEX('UPTD PPA KabKota'!AB$5:AB$513,MATCH($D333,'UPTD PPA KabKota'!$C$5:$C$513,FALSE))</f>
        <v>Tidak Ada</v>
      </c>
      <c r="BT333" s="218" t="str">
        <f t="array" ref="BT333">INDEX('UPTD PPA KabKota'!AC$5:AC$513,MATCH($D333,'UPTD PPA KabKota'!$C$5:$C$513,FALSE))</f>
        <v>Sudah</v>
      </c>
      <c r="BU333" s="218" t="str">
        <f t="array" ref="BU333">INDEX('UPTD PPA KabKota'!AD$5:AD$513,MATCH($D333,'UPTD PPA KabKota'!$C$5:$C$513,FALSE))</f>
        <v>Sudah</v>
      </c>
      <c r="BV333" s="218" t="str">
        <f t="array" ref="BV333">INDEX('UPTD PPA KabKota'!AE$5:AE$513,MATCH($D333,'UPTD PPA KabKota'!$C$5:$C$513,FALSE))</f>
        <v>Sudah</v>
      </c>
      <c r="BW333" s="218" t="str">
        <f t="array" ref="BW333">INDEX('UPTD PPA KabKota'!AF$5:AF$513,MATCH($D333,'UPTD PPA KabKota'!$C$5:$C$513,FALSE))</f>
        <v>Sudah</v>
      </c>
      <c r="BX333" s="218" t="str">
        <f t="array" ref="BX333">INDEX('UPTD PPA KabKota'!AG$5:AG$513,MATCH($D333,'UPTD PPA KabKota'!$C$5:$C$513,FALSE))</f>
        <v>Sudah</v>
      </c>
      <c r="BY333" s="218" t="str">
        <f t="array" ref="BY333">INDEX('UPTD PPA KabKota'!AH$5:AH$513,MATCH($D333,'UPTD PPA KabKota'!$C$5:$C$513,FALSE))</f>
        <v>Sudah</v>
      </c>
      <c r="BZ333" s="218" t="str">
        <f t="array" ref="BZ333">INDEX('UPTD PPA KabKota'!AI$5:AI$513,MATCH($D333,'UPTD PPA KabKota'!$C$5:$C$513,FALSE))</f>
        <v>Belum</v>
      </c>
      <c r="CA333" s="218" t="str">
        <f t="array" ref="CA333">INDEX('UPTD PPA KabKota'!AJ$5:AJ$513,MATCH($D333,'UPTD PPA KabKota'!$C$5:$C$513,FALSE))</f>
        <v>Sudah</v>
      </c>
      <c r="CB333" s="218" t="str">
        <f t="array" ref="CB333">INDEX('UPTD PPA KabKota'!AK$5:AK$513,MATCH($D333,'UPTD PPA KabKota'!$C$5:$C$513,FALSE))</f>
        <v>Sudah</v>
      </c>
      <c r="CC333" s="218" t="str">
        <f t="array" ref="CC333">INDEX('UPTD PPA KabKota'!AL$5:AL$513,MATCH($D333,'UPTD PPA KabKota'!$C$5:$C$513,FALSE))</f>
        <v>Sudah</v>
      </c>
      <c r="CD333" s="218" t="str">
        <f t="array" ref="CD333">INDEX('UPTD PPA KabKota'!AM$5:AM$513,MATCH($D333,'UPTD PPA KabKota'!$C$5:$C$513,FALSE))</f>
        <v>Sudah</v>
      </c>
      <c r="CE333" s="218" t="str">
        <f t="array" ref="CE333">INDEX('UPTD PPA KabKota'!AN$5:AN$513,MATCH($D333,'UPTD PPA KabKota'!$C$5:$C$513,FALSE))</f>
        <v/>
      </c>
      <c r="CF333" s="218" t="str">
        <f t="array" ref="CF333">INDEX('UPTD PPA KabKota'!AO$5:AO$513,MATCH($D333,'UPTD PPA KabKota'!$C$5:$C$513,FALSE))</f>
        <v>106 KASUS</v>
      </c>
      <c r="CG333" s="218" t="str">
        <f t="array" ref="CG333">INDEX('UPTD PPA KabKota'!AP$5:AP$513,MATCH($D333,'UPTD PPA KabKota'!$C$5:$C$513,FALSE))</f>
        <v>TPKS</v>
      </c>
      <c r="CH333" s="218" t="str">
        <f t="array" ref="CH333">INDEX('UPTD PPA KabKota'!AQ$5:AQ$513,MATCH($D333,'UPTD PPA KabKota'!$C$5:$C$513,FALSE))</f>
        <v/>
      </c>
      <c r="CI333" s="218" t="str">
        <f t="array" ref="CI333">INDEX('UPTD PPA KabKota'!AR$5:AR$513,MATCH($D333,'UPTD PPA KabKota'!$C$5:$C$513,FALSE))</f>
        <v/>
      </c>
      <c r="CJ333" s="218" t="str">
        <f t="array" ref="CJ333">INDEX('UPTD PPA KabKota'!AS$5:AS$513,MATCH($D333,'UPTD PPA KabKota'!$C$5:$C$513,FALSE))</f>
        <v/>
      </c>
      <c r="CK333" s="218" t="str">
        <f t="array" ref="CK333">INDEX('UPTD PPA KabKota'!AT$5:AT$513,MATCH($D333,'UPTD PPA KabKota'!$C$5:$C$513,FALSE))</f>
        <v/>
      </c>
      <c r="CL333" s="218" t="str">
        <f t="array" ref="CL333">INDEX('UPTD PPA KabKota'!AU$5:AU$513,MATCH($D333,'UPTD PPA KabKota'!$C$5:$C$513,FALSE))</f>
        <v/>
      </c>
      <c r="CM333" s="218" t="str">
        <f t="array" ref="CM333">INDEX('UPTD PPA KabKota'!AV$5:AV$513,MATCH($D333,'UPTD PPA KabKota'!$C$5:$C$513,FALSE))</f>
        <v/>
      </c>
      <c r="CN333" s="218" t="str">
        <f t="array" ref="CN333">INDEX('UPTD PPA KabKota'!AW$5:AW$513,MATCH($D333,'UPTD PPA KabKota'!$C$5:$C$513,FALSE))</f>
        <v>v</v>
      </c>
      <c r="CO333" s="218" t="str">
        <f t="array" ref="CO333">INDEX('UPTD PPA KabKota'!AX$5:AX$513,MATCH($D333,'UPTD PPA KabKota'!$C$5:$C$513,FALSE))</f>
        <v/>
      </c>
      <c r="CP333" s="218" t="str">
        <f t="array" ref="CP333">INDEX('UPTD PPA KabKota'!AY$5:AY$513,MATCH($D333,'UPTD PPA KabKota'!$C$5:$C$513,FALSE))</f>
        <v/>
      </c>
      <c r="CQ333" s="209" t="str">
        <f>IFERROR(__xludf.DUMMYFUNCTION("IF(ISBLANK($K333),"""",IF(REGEXMATCH($K333,""Peraturan""),""Ada"",IF(REGEXMATCH($K333,""Rekomendasi""),""Tidak Ada"", $K333)))
"),"Ada")</f>
        <v>Ada</v>
      </c>
      <c r="CR333" s="209" t="str">
        <f t="array" ref="CR333">index('UPTD PPA KabKota'!$BI$5:$BI$513,match($D333,'UPTD PPA KabKota'!$C$5:$C$513,false))</f>
        <v>Ada</v>
      </c>
      <c r="CS333" s="314" t="str">
        <f t="shared" si="54"/>
        <v>Ada</v>
      </c>
    </row>
    <row r="334">
      <c r="A334" s="334">
        <v>328.0</v>
      </c>
      <c r="B334" s="300"/>
      <c r="C334" s="301" t="s">
        <v>4776</v>
      </c>
      <c r="D334" s="317" t="s">
        <v>4776</v>
      </c>
      <c r="E334" s="318">
        <v>45748.0</v>
      </c>
      <c r="F334" s="303" t="str">
        <f t="array" ref="F334">INDEX('Ortala-Provinsi'!C$2:C$39,MATCH($D334,'Ortala-Provinsi'!$B$2:$B$39,FALSE))</f>
        <v>Elshinta/ 085283302827</v>
      </c>
      <c r="G334" s="303" t="str">
        <f t="array" ref="G334">INDEX('Ortala-Provinsi'!D$2:D$39,MATCH($D334,'Ortala-Provinsi'!$B$2:$B$39,FALSE))</f>
        <v>Jl. Sultan Abdurrahman No 101 Sungai Bangkong Pontianak</v>
      </c>
      <c r="H334" s="303" t="str">
        <f t="array" ref="H334">INDEX('Ortala-Provinsi'!E$2:E$39,MATCH($D334,'Ortala-Provinsi'!$B$2:$B$39,FALSE))</f>
        <v>085283302827</v>
      </c>
      <c r="I334" s="303" t="str">
        <f t="array" ref="I334">INDEX('Ortala-Provinsi'!F$2:F$39,MATCH($D334,'Ortala-Provinsi'!$B$2:$B$39,FALSE))</f>
        <v>085283302827</v>
      </c>
      <c r="J334" s="303" t="str">
        <f t="array" ref="J334">INDEX('Ortala-Provinsi'!G$2:G$39,MATCH($D334,'Ortala-Provinsi'!$B$2:$B$39,FALSE))</f>
        <v>UPTD PPA</v>
      </c>
      <c r="K334" s="303" t="str">
        <f t="array" ref="K334">INDEX('Ortala-Provinsi'!H$2:H$39,MATCH($D334,'Ortala-Provinsi'!$B$2:$B$39,FALSE))</f>
        <v>Peraturan Gubernur Nomor 101 Tahun 2020 tentang Pembentukan Organisasi Tugas dan Fungsi Serta Tata Kerja UPT PPA Prov Kalbar</v>
      </c>
      <c r="L334" s="303">
        <f t="array" ref="L334">INDEX('Ortala-Provinsi'!I$2:I$39,MATCH($D334,'Ortala-Provinsi'!$B$2:$B$39,FALSE))</f>
        <v>2020</v>
      </c>
      <c r="M334" s="303" t="str">
        <f t="array" ref="M334">INDEX('Ortala-Provinsi'!J$2:J$39,MATCH($D334,'Ortala-Provinsi'!$B$2:$B$39,FALSE))</f>
        <v>A</v>
      </c>
      <c r="N334" s="303" t="str">
        <f t="array" ref="N334">INDEX('Ortala-Provinsi'!K$2:K$39,MATCH($D334,'Ortala-Provinsi'!$B$2:$B$39,FALSE))</f>
        <v>Nita/ 081256273567 (Sekretaris Dinas)</v>
      </c>
      <c r="O334" s="303" t="str">
        <f t="array" ref="O334">INDEX('Ortala-Provinsi'!L$2:L$39,MATCH($D334,'Ortala-Provinsi'!$B$2:$B$39,FALSE))</f>
        <v>uptdppaprov.kalbar1@gmail.com</v>
      </c>
      <c r="P334" s="303" t="str">
        <f t="array" ref="P334">INDEX('Ortala-Provinsi'!M$2:M$39,MATCH($D334,'Ortala-Provinsi'!$B$2:$B$39,FALSE))</f>
        <v>Kepala UPTD, Kasubag TU, Kasi Pengaduan dan Kasi Tindaklanjut</v>
      </c>
      <c r="Q334" s="303" t="str">
        <f t="array" ref="Q334">INDEX('Ortala-Provinsi'!N$2:N$39,MATCH($D334,'Ortala-Provinsi'!$B$2:$B$39,FALSE))</f>
        <v>BERGABUNG DENGAN KANTOR DINAS</v>
      </c>
      <c r="R334" s="303" t="str">
        <f t="array" ref="R334">INDEX('Ortala-Provinsi'!O$2:O$39,MATCH($D334,'Ortala-Provinsi'!$B$2:$B$39,FALSE))</f>
        <v>TIDAK PUNYA</v>
      </c>
      <c r="S334" s="303" t="str">
        <f t="array" ref="S334">INDEX('Ortala-Provinsi'!P$2:P$39,MATCH($D334,'Ortala-Provinsi'!$B$2:$B$39,FALSE))</f>
        <v/>
      </c>
      <c r="T334" s="303" t="str">
        <f t="array" ref="T334">INDEX('Ortala-Provinsi'!Q$2:Q$39,MATCH($D334,'Ortala-Provinsi'!$B$2:$B$39,FALSE))</f>
        <v/>
      </c>
      <c r="U334" s="303" t="str">
        <f t="array" ref="U334">INDEX('Ortala-Provinsi'!R$2:R$39,MATCH($D334,'Ortala-Provinsi'!$B$2:$B$39,FALSE))</f>
        <v/>
      </c>
      <c r="V334" s="303" t="str">
        <f t="array" ref="V334">INDEX('Ortala-Provinsi'!S$2:S$39,MATCH($D334,'Ortala-Provinsi'!$B$2:$B$39,FALSE))</f>
        <v/>
      </c>
      <c r="W334" s="303">
        <f t="array" ref="W334">INDEX('Ortala-Provinsi'!T$2:T$39,MATCH($D334,'Ortala-Provinsi'!$B$2:$B$39,FALSE))</f>
        <v>1</v>
      </c>
      <c r="X334" s="303">
        <f t="array" ref="X334">INDEX('Ortala-Provinsi'!U$2:U$39,MATCH($D334,'Ortala-Provinsi'!$B$2:$B$39,FALSE))</f>
        <v>1</v>
      </c>
      <c r="Y334" s="303">
        <f t="array" ref="Y334">INDEX('Ortala-Provinsi'!V$2:V$39,MATCH($D334,'Ortala-Provinsi'!$B$2:$B$39,FALSE))</f>
        <v>1</v>
      </c>
      <c r="Z334" s="303">
        <f t="array" ref="Z334">INDEX('Ortala-Provinsi'!W$2:W$39,MATCH($D334,'Ortala-Provinsi'!$B$2:$B$39,FALSE))</f>
        <v>0</v>
      </c>
      <c r="AA334" s="303">
        <f t="array" ref="AA334">INDEX('Ortala-Provinsi'!X$2:X$39,MATCH($D334,'Ortala-Provinsi'!$B$2:$B$39,FALSE))</f>
        <v>0</v>
      </c>
      <c r="AB334" s="303">
        <f t="array" ref="AB334">INDEX('Ortala-Provinsi'!Y$2:Y$39,MATCH($D334,'Ortala-Provinsi'!$B$2:$B$39,FALSE))</f>
        <v>1</v>
      </c>
      <c r="AC334" s="303">
        <f t="array" ref="AC334">INDEX('Ortala-Provinsi'!Z$2:Z$39,MATCH($D334,'Ortala-Provinsi'!$B$2:$B$39,FALSE))</f>
        <v>0</v>
      </c>
      <c r="AD334" s="303">
        <f t="array" ref="AD334">INDEX('Ortala-Provinsi'!AA$2:AA$39,MATCH($D334,'Ortala-Provinsi'!$B$2:$B$39,FALSE))</f>
        <v>0</v>
      </c>
      <c r="AE334" s="303">
        <f t="array" ref="AE334">INDEX('Ortala-Provinsi'!AB$2:AB$39,MATCH($D334,'Ortala-Provinsi'!$B$2:$B$39,FALSE))</f>
        <v>0</v>
      </c>
      <c r="AF334" s="303">
        <f t="array" ref="AF334">INDEX('Ortala-Provinsi'!AC$2:AC$39,MATCH($D334,'Ortala-Provinsi'!$B$2:$B$39,FALSE))</f>
        <v>0</v>
      </c>
      <c r="AG334" s="303">
        <f t="array" ref="AG334">INDEX('Ortala-Provinsi'!AD$2:AD$39,MATCH($D334,'Ortala-Provinsi'!$B$2:$B$39,FALSE))</f>
        <v>0</v>
      </c>
      <c r="AH334" s="303">
        <f t="array" ref="AH334">INDEX('Ortala-Provinsi'!AE$2:AE$39,MATCH($D334,'Ortala-Provinsi'!$B$2:$B$39,FALSE))</f>
        <v>1</v>
      </c>
      <c r="AI334" s="303">
        <f t="array" ref="AI334">INDEX('Ortala-Provinsi'!AF$2:AF$39,MATCH($D334,'Ortala-Provinsi'!$B$2:$B$39,FALSE))</f>
        <v>1</v>
      </c>
      <c r="AJ334" s="303">
        <f t="array" ref="AJ334">INDEX('Ortala-Provinsi'!AG$2:AG$39,MATCH($D334,'Ortala-Provinsi'!$B$2:$B$39,FALSE))</f>
        <v>1</v>
      </c>
      <c r="AK334" s="303">
        <f t="array" ref="AK334">INDEX('Ortala-Provinsi'!AH$2:AH$39,MATCH($D334,'Ortala-Provinsi'!$B$2:$B$39,FALSE))</f>
        <v>1</v>
      </c>
      <c r="AL334" s="303" t="str">
        <f t="array" ref="AL334">INDEX('Ortala-Provinsi'!AI$2:AI$39,MATCH($D334,'Ortala-Provinsi'!$B$2:$B$39,FALSE))</f>
        <v/>
      </c>
      <c r="AM334" s="303">
        <f t="array" ref="AM334">INDEX('Ortala-Provinsi'!AJ$2:AJ$39,MATCH($D334,'Ortala-Provinsi'!$B$2:$B$39,FALSE))</f>
        <v>1</v>
      </c>
      <c r="AN334" s="303">
        <f t="array" ref="AN334">INDEX('Ortala-Provinsi'!AK$2:AK$39,MATCH($D334,'Ortala-Provinsi'!$B$2:$B$39,FALSE))</f>
        <v>1</v>
      </c>
      <c r="AO334" s="303">
        <f t="array" ref="AO334">INDEX('Ortala-Provinsi'!AL$2:AL$39,MATCH($D334,'Ortala-Provinsi'!$B$2:$B$39,FALSE))</f>
        <v>14</v>
      </c>
      <c r="AP334" s="303" t="str">
        <f t="array" ref="AP334">INDEX('Ortala-Provinsi'!AM$2:AM$39,MATCH($D334,'Ortala-Provinsi'!$B$2:$B$39,FALSE))</f>
        <v>KDRT</v>
      </c>
      <c r="AQ334" s="303" t="str">
        <f t="array" ref="AQ334">INDEX('Ortala-Provinsi'!AN$2:AN$39,MATCH($D334,'Ortala-Provinsi'!$B$2:$B$39,FALSE))</f>
        <v/>
      </c>
      <c r="AR334" s="303" t="str">
        <f t="array" ref="AR334">INDEX('Ortala-Provinsi'!AO$2:AO$39,MATCH($D334,'Ortala-Provinsi'!$B$2:$B$39,FALSE))</f>
        <v/>
      </c>
      <c r="AS334" s="303" t="str">
        <f t="array" ref="AS334">INDEX('Ortala-Provinsi'!AP$2:AP$39,MATCH($D334,'Ortala-Provinsi'!$B$2:$B$39,FALSE))</f>
        <v/>
      </c>
      <c r="AT334" s="303" t="str">
        <f t="array" ref="AT334">INDEX('Ortala-Provinsi'!AQ$2:AQ$39,MATCH($D334,'Ortala-Provinsi'!$B$2:$B$39,FALSE))</f>
        <v/>
      </c>
      <c r="AU334" s="304" t="str">
        <f t="shared" ref="AU334:CP334" si="55">INDEX(#REF!,MATCH($D334,#REF!,FALSE))</f>
        <v>#REF!</v>
      </c>
      <c r="AV334" s="304" t="str">
        <f t="shared" si="55"/>
        <v>#REF!</v>
      </c>
      <c r="AW334" s="304" t="str">
        <f t="shared" si="55"/>
        <v>#REF!</v>
      </c>
      <c r="AX334" s="304" t="str">
        <f t="shared" si="55"/>
        <v>#REF!</v>
      </c>
      <c r="AY334" s="304" t="str">
        <f t="shared" si="55"/>
        <v>#REF!</v>
      </c>
      <c r="AZ334" s="304" t="str">
        <f t="shared" si="55"/>
        <v>#REF!</v>
      </c>
      <c r="BA334" s="305" t="str">
        <f t="shared" si="55"/>
        <v>#REF!</v>
      </c>
      <c r="BB334" s="304" t="str">
        <f t="shared" si="55"/>
        <v>#REF!</v>
      </c>
      <c r="BC334" s="304" t="str">
        <f t="shared" si="55"/>
        <v>#REF!</v>
      </c>
      <c r="BD334" s="304" t="str">
        <f t="shared" si="55"/>
        <v>#REF!</v>
      </c>
      <c r="BE334" s="304" t="str">
        <f t="shared" si="55"/>
        <v>#REF!</v>
      </c>
      <c r="BF334" s="304" t="str">
        <f t="shared" si="55"/>
        <v>#REF!</v>
      </c>
      <c r="BG334" s="304" t="str">
        <f t="shared" si="55"/>
        <v>#REF!</v>
      </c>
      <c r="BH334" s="304" t="str">
        <f t="shared" si="55"/>
        <v>#REF!</v>
      </c>
      <c r="BI334" s="304" t="str">
        <f t="shared" si="55"/>
        <v>#REF!</v>
      </c>
      <c r="BJ334" s="304" t="str">
        <f t="shared" si="55"/>
        <v>#REF!</v>
      </c>
      <c r="BK334" s="304" t="str">
        <f t="shared" si="55"/>
        <v>#REF!</v>
      </c>
      <c r="BL334" s="304" t="str">
        <f t="shared" si="55"/>
        <v>#REF!</v>
      </c>
      <c r="BM334" s="304" t="str">
        <f t="shared" si="55"/>
        <v>#REF!</v>
      </c>
      <c r="BN334" s="304" t="str">
        <f t="shared" si="55"/>
        <v>#REF!</v>
      </c>
      <c r="BO334" s="304" t="str">
        <f t="shared" si="55"/>
        <v>#REF!</v>
      </c>
      <c r="BP334" s="304" t="str">
        <f t="shared" si="55"/>
        <v>#REF!</v>
      </c>
      <c r="BQ334" s="304" t="str">
        <f t="shared" si="55"/>
        <v>#REF!</v>
      </c>
      <c r="BR334" s="304" t="str">
        <f t="shared" si="55"/>
        <v>#REF!</v>
      </c>
      <c r="BS334" s="304" t="str">
        <f t="shared" si="55"/>
        <v>#REF!</v>
      </c>
      <c r="BT334" s="304" t="str">
        <f t="shared" si="55"/>
        <v>#REF!</v>
      </c>
      <c r="BU334" s="304" t="str">
        <f t="shared" si="55"/>
        <v>#REF!</v>
      </c>
      <c r="BV334" s="304" t="str">
        <f t="shared" si="55"/>
        <v>#REF!</v>
      </c>
      <c r="BW334" s="304" t="str">
        <f t="shared" si="55"/>
        <v>#REF!</v>
      </c>
      <c r="BX334" s="304" t="str">
        <f t="shared" si="55"/>
        <v>#REF!</v>
      </c>
      <c r="BY334" s="304" t="str">
        <f t="shared" si="55"/>
        <v>#REF!</v>
      </c>
      <c r="BZ334" s="304" t="str">
        <f t="shared" si="55"/>
        <v>#REF!</v>
      </c>
      <c r="CA334" s="304" t="str">
        <f t="shared" si="55"/>
        <v>#REF!</v>
      </c>
      <c r="CB334" s="304" t="str">
        <f t="shared" si="55"/>
        <v>#REF!</v>
      </c>
      <c r="CC334" s="304" t="str">
        <f t="shared" si="55"/>
        <v>#REF!</v>
      </c>
      <c r="CD334" s="304" t="str">
        <f t="shared" si="55"/>
        <v>#REF!</v>
      </c>
      <c r="CE334" s="304" t="str">
        <f t="shared" si="55"/>
        <v>#REF!</v>
      </c>
      <c r="CF334" s="305" t="str">
        <f t="shared" si="55"/>
        <v>#REF!</v>
      </c>
      <c r="CG334" s="304" t="str">
        <f t="shared" si="55"/>
        <v>#REF!</v>
      </c>
      <c r="CH334" s="306" t="str">
        <f t="shared" si="55"/>
        <v>#REF!</v>
      </c>
      <c r="CI334" s="306" t="str">
        <f t="shared" si="55"/>
        <v>#REF!</v>
      </c>
      <c r="CJ334" s="306" t="str">
        <f t="shared" si="55"/>
        <v>#REF!</v>
      </c>
      <c r="CK334" s="304" t="str">
        <f t="shared" si="55"/>
        <v>#REF!</v>
      </c>
      <c r="CL334" s="306" t="str">
        <f t="shared" si="55"/>
        <v>#REF!</v>
      </c>
      <c r="CM334" s="306" t="str">
        <f t="shared" si="55"/>
        <v>#REF!</v>
      </c>
      <c r="CN334" s="306" t="str">
        <f t="shared" si="55"/>
        <v>#REF!</v>
      </c>
      <c r="CO334" s="306" t="str">
        <f t="shared" si="55"/>
        <v>#REF!</v>
      </c>
      <c r="CP334" s="306" t="str">
        <f t="shared" si="55"/>
        <v>#REF!</v>
      </c>
      <c r="CQ334" s="307" t="str">
        <f>IFERROR(__xludf.DUMMYFUNCTION("IF(ISBLANK($K334),"""",IF(REGEXMATCH($K334,""Peraturan""),""Ada"",IF(REGEXMATCH($K334,""Rekomendasi""),""Tidak Ada"", $K334)))
"),"Ada")</f>
        <v>Ada</v>
      </c>
      <c r="CR334" s="308" t="str">
        <f t="array" ref="CR334">INDEX(#REF!,MATCH($D334,#REF!,FALSE))</f>
        <v>#REF!</v>
      </c>
      <c r="CS334" s="309"/>
    </row>
    <row r="335">
      <c r="A335" s="334">
        <v>329.0</v>
      </c>
      <c r="B335" s="334">
        <v>1.0</v>
      </c>
      <c r="C335" s="311" t="s">
        <v>4776</v>
      </c>
      <c r="D335" s="312" t="s">
        <v>3101</v>
      </c>
      <c r="E335" s="315">
        <v>45778.0</v>
      </c>
      <c r="F335" s="218" t="str">
        <f t="array" ref="F335">INDEX('Ortala-KabKota'!F$2:F$415,MATCH($D335,'Ortala-KabKota'!$E$2:$E$415,FALSE))</f>
        <v>Puji Rahayu/ 08115755577</v>
      </c>
      <c r="G335" s="218" t="str">
        <f t="array" ref="G335">INDEX('Ortala-KabKota'!G$2:G$415,MATCH($D335,'Ortala-KabKota'!$E$2:$E$415,FALSE))</f>
        <v>Jalan Pembangunan Sambas</v>
      </c>
      <c r="H335" s="218" t="str">
        <f t="array" ref="H335">INDEX('Ortala-KabKota'!H$2:H$415,MATCH($D335,'Ortala-KabKota'!$E$2:$E$415,FALSE))</f>
        <v>089527685090</v>
      </c>
      <c r="I335" s="218" t="str">
        <f t="array" ref="I335">INDEX('Ortala-KabKota'!I$2:I$415,MATCH($D335,'Ortala-KabKota'!$E$2:$E$415,FALSE))</f>
        <v/>
      </c>
      <c r="J335" s="218" t="str">
        <f t="array" ref="J335">INDEX('Ortala-KabKota'!J$2:J$415,MATCH($D335,'Ortala-KabKota'!$E$2:$E$415,FALSE))</f>
        <v>UPTD PPA</v>
      </c>
      <c r="K335" s="218" t="str">
        <f t="array" ref="K335">INDEX('Ortala-KabKota'!K$2:K$415,MATCH($D335,'Ortala-KabKota'!$E$2:$E$415,FALSE))</f>
        <v>Peraturan Bupati Sambas Nomor 28 Tahun 2022 TENTANG PEMBENTUKAN UNIT PELAKSANA TEKNIS DAERAH PERLINDUNGAN
 PEREMPUAN DAN ANAK PADA DINAS PEMBERDAYAAN PEREMPUAN,
 PERLINDUNGAN ANAK, PENGENDALIAN PENDUDUK DAN
 KELUARGA BERENCANA KABUPATEN SAMBAS</v>
      </c>
      <c r="L335" s="218">
        <f t="array" ref="L335">INDEX('Ortala-KabKota'!L$2:L$415,MATCH($D335,'Ortala-KabKota'!$E$2:$E$415,FALSE))</f>
        <v>2022</v>
      </c>
      <c r="M335" s="218" t="str">
        <f t="array" ref="M335">INDEX('Ortala-KabKota'!M$2:M$415,MATCH($D335,'Ortala-KabKota'!$E$2:$E$415,FALSE))</f>
        <v>A</v>
      </c>
      <c r="N335" s="218" t="str">
        <f t="array" ref="N335">INDEX('Ortala-KabKota'!N$2:N$415,MATCH($D335,'Ortala-KabKota'!$E$2:$E$415,FALSE))</f>
        <v>089527685090/Suriyanti</v>
      </c>
      <c r="O335" s="316" t="str">
        <f t="array" ref="O335">INDEX('Ortala-KabKota'!O$2:O$415,MATCH($D335,'Ortala-KabKota'!$E$2:$E$415,FALSE))</f>
        <v>uptdppasambas@gmail.com</v>
      </c>
      <c r="P335" s="218" t="str">
        <f t="array" ref="P335">INDEX('Ortala-KabKota'!P$2:P$415,MATCH($D335,'Ortala-KabKota'!$E$2:$E$415,FALSE))</f>
        <v>Kepala UPTD, Kasubbag TU, Pelaksana dan Kelompok JF</v>
      </c>
      <c r="Q335" s="218" t="str">
        <f t="array" ref="Q335">INDEX('Ortala-KabKota'!Q$2:Q$415,MATCH($D335,'Ortala-KabKota'!$E$2:$E$415,FALSE))</f>
        <v>MANDIRI</v>
      </c>
      <c r="R335" s="218" t="str">
        <f t="array" ref="R335">INDEX('Ortala-KabKota'!R$2:R$415,MATCH($D335,'Ortala-KabKota'!$E$2:$E$415,FALSE))</f>
        <v>TIDAK PUNYA</v>
      </c>
      <c r="S335" s="218" t="str">
        <f t="array" ref="S335">INDEX('Ortala-KabKota'!S$2:S$415,MATCH($D335,'Ortala-KabKota'!$E$2:$E$415,FALSE))</f>
        <v>Gedung terpisah dengan kantor namun masih dibawah naungan dinas</v>
      </c>
      <c r="T335" s="218">
        <f t="array" ref="T335">INDEX('Ortala-KabKota'!T$2:T$415,MATCH($D335,'Ortala-KabKota'!$E$2:$E$415,FALSE))</f>
        <v>1</v>
      </c>
      <c r="U335" s="218">
        <f t="array" ref="U335">INDEX('Ortala-KabKota'!U$2:U$415,MATCH($D335,'Ortala-KabKota'!$E$2:$E$415,FALSE))</f>
        <v>1</v>
      </c>
      <c r="V335" s="218">
        <f t="array" ref="V335">INDEX('Ortala-KabKota'!V$2:V$415,MATCH($D335,'Ortala-KabKota'!$E$2:$E$415,FALSE))</f>
        <v>1</v>
      </c>
      <c r="W335" s="218">
        <f t="array" ref="W335">INDEX('Ortala-KabKota'!W$2:W$415,MATCH($D335,'Ortala-KabKota'!$E$2:$E$415,FALSE))</f>
        <v>0</v>
      </c>
      <c r="X335" s="218">
        <f t="array" ref="X335">INDEX('Ortala-KabKota'!X$2:X$415,MATCH($D335,'Ortala-KabKota'!$E$2:$E$415,FALSE))</f>
        <v>0</v>
      </c>
      <c r="Y335" s="218">
        <f t="array" ref="Y335">INDEX('Ortala-KabKota'!Y$2:Y$415,MATCH($D335,'Ortala-KabKota'!$E$2:$E$415,FALSE))</f>
        <v>0</v>
      </c>
      <c r="Z335" s="218">
        <f t="array" ref="Z335">INDEX('Ortala-KabKota'!Z$2:Z$415,MATCH($D335,'Ortala-KabKota'!$E$2:$E$415,FALSE))</f>
        <v>0</v>
      </c>
      <c r="AA335" s="218">
        <f t="array" ref="AA335">INDEX('Ortala-KabKota'!AA$2:AA$415,MATCH($D335,'Ortala-KabKota'!$E$2:$E$415,FALSE))</f>
        <v>0</v>
      </c>
      <c r="AB335" s="218">
        <f t="array" ref="AB335">INDEX('Ortala-KabKota'!AB$2:AB$415,MATCH($D335,'Ortala-KabKota'!$E$2:$E$415,FALSE))</f>
        <v>1</v>
      </c>
      <c r="AC335" s="218">
        <f t="array" ref="AC335">INDEX('Ortala-KabKota'!AC$2:AC$415,MATCH($D335,'Ortala-KabKota'!$E$2:$E$415,FALSE))</f>
        <v>0</v>
      </c>
      <c r="AD335" s="218">
        <f t="array" ref="AD335">INDEX('Ortala-KabKota'!AD$2:AD$415,MATCH($D335,'Ortala-KabKota'!$E$2:$E$415,FALSE))</f>
        <v>0</v>
      </c>
      <c r="AE335" s="218">
        <f t="array" ref="AE335">INDEX('Ortala-KabKota'!AE$2:AE$415,MATCH($D335,'Ortala-KabKota'!$E$2:$E$415,FALSE))</f>
        <v>1</v>
      </c>
      <c r="AF335" s="218">
        <f t="array" ref="AF335">INDEX('Ortala-KabKota'!AF$2:AF$415,MATCH($D335,'Ortala-KabKota'!$E$2:$E$415,FALSE))</f>
        <v>1</v>
      </c>
      <c r="AG335" s="218">
        <f t="array" ref="AG335">INDEX('Ortala-KabKota'!AG$2:AG$415,MATCH($D335,'Ortala-KabKota'!$E$2:$E$415,FALSE))</f>
        <v>1</v>
      </c>
      <c r="AH335" s="218">
        <f t="array" ref="AH335">INDEX('Ortala-KabKota'!AH$2:AH$415,MATCH($D335,'Ortala-KabKota'!$E$2:$E$415,FALSE))</f>
        <v>1</v>
      </c>
      <c r="AI335" s="218" t="str">
        <f t="array" ref="AI335">INDEX('Ortala-KabKota'!AI$2:AI$415,MATCH($D335,'Ortala-KabKota'!$E$2:$E$415,FALSE))</f>
        <v>Korban yang datang ke UPTD akan dilakukan pemeriksaan lebih lanjut, jika dirasa kondisi korban tidak aman maka akan di dampingi ke Unit PPA di Polres untuk ditindak lanjuti</v>
      </c>
      <c r="AJ335" s="218">
        <f t="array" ref="AJ335">INDEX('Ortala-KabKota'!AJ$2:AJ$415,MATCH($D335,'Ortala-KabKota'!$E$2:$E$415,FALSE))</f>
        <v>1</v>
      </c>
      <c r="AK335" s="218">
        <f t="array" ref="AK335">INDEX('Ortala-KabKota'!AK$2:AK$415,MATCH($D335,'Ortala-KabKota'!$E$2:$E$415,FALSE))</f>
        <v>1</v>
      </c>
      <c r="AL335" s="218" t="str">
        <f t="array" ref="AL335">INDEX('Ortala-KabKota'!AL$2:AL$415,MATCH($D335,'Ortala-KabKota'!$E$2:$E$415,FALSE))</f>
        <v>174 (2022-saat ini)</v>
      </c>
      <c r="AM335" s="218" t="str">
        <f t="array" ref="AM335">INDEX('Ortala-KabKota'!AM$2:AM$415,MATCH($D335,'Ortala-KabKota'!$E$2:$E$415,FALSE))</f>
        <v>Kekerasan Seksual</v>
      </c>
      <c r="AN335" s="218" t="str">
        <f t="array" ref="AN335">INDEX('Ortala-KabKota'!AN$2:AN$415,MATCH($D335,'Ortala-KabKota'!$E$2:$E$415,FALSE))</f>
        <v/>
      </c>
      <c r="AO335" s="218" t="str">
        <f t="array" ref="AO335">INDEX('Ortala-KabKota'!AO$2:AO$415,MATCH($D335,'Ortala-KabKota'!$E$2:$E$415,FALSE))</f>
        <v/>
      </c>
      <c r="AP335" s="218" t="str">
        <f t="array" ref="AP335">INDEX('Ortala-KabKota'!AP$2:AP$415,MATCH($D335,'Ortala-KabKota'!$E$2:$E$415,FALSE))</f>
        <v/>
      </c>
      <c r="AQ335" s="218" t="str">
        <f t="array" ref="AQ335">INDEX('Ortala-KabKota'!AQ$2:AQ$415,MATCH($D335,'Ortala-KabKota'!$E$2:$E$415,FALSE))</f>
        <v/>
      </c>
      <c r="AR335" s="218" t="str">
        <f t="array" ref="AR335">INDEX('Ortala-KabKota'!AR$2:AR$415,MATCH($D335,'Ortala-KabKota'!$E$2:$E$415,FALSE))</f>
        <v/>
      </c>
      <c r="AS335" s="218" t="str">
        <f t="array" ref="AS335">INDEX('Ortala-KabKota'!AS$2:AS$415,MATCH($D335,'Ortala-KabKota'!$E$2:$E$415,FALSE))</f>
        <v/>
      </c>
      <c r="AT335" s="218">
        <f t="array" ref="AT335">INDEX('Ortala-KabKota'!AT$2:AT$415,MATCH($D335,'Ortala-KabKota'!$E$2:$E$415,FALSE))</f>
        <v>1</v>
      </c>
      <c r="AU335" s="218" t="str">
        <f t="array" ref="AU335">INDEX('UPTD PPA KabKota'!D$5:D$513,MATCH($D335,'UPTD PPA KabKota'!$C$5:$C$513,FALSE))</f>
        <v>PUJI RAHAYU, S.Sos</v>
      </c>
      <c r="AV335" s="218" t="str">
        <f t="array" ref="AV335">INDEX('UPTD PPA KabKota'!E$5:E$513,MATCH($D335,'UPTD PPA KabKota'!$C$5:$C$513,FALSE))</f>
        <v>Jalan Pembangunan Sambas</v>
      </c>
      <c r="AW335" s="218">
        <f t="array" ref="AW335">INDEX('UPTD PPA KabKota'!F$5:F$513,MATCH($D335,'UPTD PPA KabKota'!$C$5:$C$513,FALSE))</f>
        <v>89527685090</v>
      </c>
      <c r="AX335" s="218">
        <f t="array" ref="AX335">INDEX('UPTD PPA KabKota'!G$5:G$513,MATCH($D335,'UPTD PPA KabKota'!$C$5:$C$513,FALSE))</f>
        <v>89527685090</v>
      </c>
      <c r="AY335" s="218" t="str">
        <f t="array" ref="AY335">INDEX('UPTD PPA KabKota'!H$5:H$513,MATCH($D335,'UPTD PPA KabKota'!$C$5:$C$513,FALSE))</f>
        <v>UPTD PPA</v>
      </c>
      <c r="AZ335" s="218" t="str">
        <f t="array" ref="AZ335">INDEX('UPTD PPA KabKota'!I$5:I$513,MATCH($D335,'UPTD PPA KabKota'!$C$5:$C$513,FALSE))</f>
        <v>Peraturan Bupati Sambas Nomor 28 Tahun 2022 Tentang Pembentukan Unit Pelaksana Teknis Daerah Perlindungan Perempuan Dan Anak Pada Dinas Pemberdayaan Perempuan, Perlindungan Anak, Pengendalian Penduduk Dan Keluarga Berencana Kabupaten Sambas</v>
      </c>
      <c r="BA335" s="218">
        <f t="array" ref="BA335">INDEX('UPTD PPA KabKota'!J$5:J$513,MATCH($D335,'UPTD PPA KabKota'!$C$5:$C$513,FALSE))</f>
        <v>2022</v>
      </c>
      <c r="BB335" s="218" t="str">
        <f t="array" ref="BB335">INDEX('UPTD PPA KabKota'!K$5:K$513,MATCH($D335,'UPTD PPA KabKota'!$C$5:$C$513,FALSE))</f>
        <v>A</v>
      </c>
      <c r="BC335" s="218" t="str">
        <f t="array" ref="BC335">INDEX('UPTD PPA KabKota'!L$5:L$513,MATCH($D335,'UPTD PPA KabKota'!$C$5:$C$513,FALSE))</f>
        <v>PUJI RAHAYU, S.Sos/08115755577</v>
      </c>
      <c r="BD335" s="218" t="str">
        <f t="array" ref="BD335">INDEX('UPTD PPA KabKota'!M$5:M$513,MATCH($D335,'UPTD PPA KabKota'!$C$5:$C$513,FALSE))</f>
        <v>uptdppasambas@gmail.com</v>
      </c>
      <c r="BE335" s="218" t="str">
        <f t="array" ref="BE335">INDEX('UPTD PPA KabKota'!N$5:N$513,MATCH($D335,'UPTD PPA KabKota'!$C$5:$C$513,FALSE))</f>
        <v>Kepala UPTD, Kasubag TU</v>
      </c>
      <c r="BF335" s="218" t="str">
        <f t="array" ref="BF335">INDEX('UPTD PPA KabKota'!O$5:O$513,MATCH($D335,'UPTD PPA KabKota'!$C$5:$C$513,FALSE))</f>
        <v>MANDIRI</v>
      </c>
      <c r="BG335" s="218" t="str">
        <f t="array" ref="BG335">INDEX('UPTD PPA KabKota'!P$5:P$513,MATCH($D335,'UPTD PPA KabKota'!$C$5:$C$513,FALSE))</f>
        <v>Tidak Ada</v>
      </c>
      <c r="BH335" s="218" t="str">
        <f t="array" ref="BH335">INDEX('UPTD PPA KabKota'!Q$5:Q$513,MATCH($D335,'UPTD PPA KabKota'!$C$5:$C$513,FALSE))</f>
        <v>Pemerintah Daerah</v>
      </c>
      <c r="BI335" s="218" t="str">
        <f t="array" ref="BI335">INDEX('UPTD PPA KabKota'!R$5:R$513,MATCH($D335,'UPTD PPA KabKota'!$C$5:$C$513,FALSE))</f>
        <v>Tidak Ada</v>
      </c>
      <c r="BJ335" s="218" t="str">
        <f t="array" ref="BJ335">INDEX('UPTD PPA KabKota'!S$5:S$513,MATCH($D335,'UPTD PPA KabKota'!$C$5:$C$513,FALSE))</f>
        <v>Tidak Ada</v>
      </c>
      <c r="BK335" s="218" t="str">
        <f t="array" ref="BK335">INDEX('UPTD PPA KabKota'!T$5:T$513,MATCH($D335,'UPTD PPA KabKota'!$C$5:$C$513,FALSE))</f>
        <v>Tidak Ada</v>
      </c>
      <c r="BL335" s="218" t="str">
        <f t="array" ref="BL335">INDEX('UPTD PPA KabKota'!U$5:U$513,MATCH($D335,'UPTD PPA KabKota'!$C$5:$C$513,FALSE))</f>
        <v>Tidak Ada</v>
      </c>
      <c r="BM335" s="218" t="str">
        <f t="array" ref="BM335">INDEX('UPTD PPA KabKota'!V$5:V$513,MATCH($D335,'UPTD PPA KabKota'!$C$5:$C$513,FALSE))</f>
        <v>Tidak Ada</v>
      </c>
      <c r="BN335" s="218" t="str">
        <f t="array" ref="BN335">INDEX('UPTD PPA KabKota'!W$5:W$513,MATCH($D335,'UPTD PPA KabKota'!$C$5:$C$513,FALSE))</f>
        <v>Tidak Ada</v>
      </c>
      <c r="BO335" s="218" t="str">
        <f t="array" ref="BO335">INDEX('UPTD PPA KabKota'!X$5:X$513,MATCH($D335,'UPTD PPA KabKota'!$C$5:$C$513,FALSE))</f>
        <v>Tidak Ada</v>
      </c>
      <c r="BP335" s="218" t="str">
        <f t="array" ref="BP335">INDEX('UPTD PPA KabKota'!Y$5:Y$513,MATCH($D335,'UPTD PPA KabKota'!$C$5:$C$513,FALSE))</f>
        <v>Tidak Ada</v>
      </c>
      <c r="BQ335" s="218" t="str">
        <f t="array" ref="BQ335">INDEX('UPTD PPA KabKota'!Z$5:Z$513,MATCH($D335,'UPTD PPA KabKota'!$C$5:$C$513,FALSE))</f>
        <v>Tidak Ada</v>
      </c>
      <c r="BR335" s="218" t="str">
        <f t="array" ref="BR335">INDEX('UPTD PPA KabKota'!AA$5:AA$513,MATCH($D335,'UPTD PPA KabKota'!$C$5:$C$513,FALSE))</f>
        <v>Tidak Ada</v>
      </c>
      <c r="BS335" s="218" t="str">
        <f t="array" ref="BS335">INDEX('UPTD PPA KabKota'!AB$5:AB$513,MATCH($D335,'UPTD PPA KabKota'!$C$5:$C$513,FALSE))</f>
        <v>Tidak Ada</v>
      </c>
      <c r="BT335" s="218" t="str">
        <f t="array" ref="BT335">INDEX('UPTD PPA KabKota'!AC$5:AC$513,MATCH($D335,'UPTD PPA KabKota'!$C$5:$C$513,FALSE))</f>
        <v>Sudah</v>
      </c>
      <c r="BU335" s="218" t="str">
        <f t="array" ref="BU335">INDEX('UPTD PPA KabKota'!AD$5:AD$513,MATCH($D335,'UPTD PPA KabKota'!$C$5:$C$513,FALSE))</f>
        <v>Sudah</v>
      </c>
      <c r="BV335" s="218" t="str">
        <f t="array" ref="BV335">INDEX('UPTD PPA KabKota'!AE$5:AE$513,MATCH($D335,'UPTD PPA KabKota'!$C$5:$C$513,FALSE))</f>
        <v>Belum</v>
      </c>
      <c r="BW335" s="218" t="str">
        <f t="array" ref="BW335">INDEX('UPTD PPA KabKota'!AF$5:AF$513,MATCH($D335,'UPTD PPA KabKota'!$C$5:$C$513,FALSE))</f>
        <v>Sudah</v>
      </c>
      <c r="BX335" s="218" t="str">
        <f t="array" ref="BX335">INDEX('UPTD PPA KabKota'!AG$5:AG$513,MATCH($D335,'UPTD PPA KabKota'!$C$5:$C$513,FALSE))</f>
        <v>Belum</v>
      </c>
      <c r="BY335" s="218" t="str">
        <f t="array" ref="BY335">INDEX('UPTD PPA KabKota'!AH$5:AH$513,MATCH($D335,'UPTD PPA KabKota'!$C$5:$C$513,FALSE))</f>
        <v>Belum</v>
      </c>
      <c r="BZ335" s="218" t="str">
        <f t="array" ref="BZ335">INDEX('UPTD PPA KabKota'!AI$5:AI$513,MATCH($D335,'UPTD PPA KabKota'!$C$5:$C$513,FALSE))</f>
        <v>Belum</v>
      </c>
      <c r="CA335" s="218" t="str">
        <f t="array" ref="CA335">INDEX('UPTD PPA KabKota'!AJ$5:AJ$513,MATCH($D335,'UPTD PPA KabKota'!$C$5:$C$513,FALSE))</f>
        <v>Sudah</v>
      </c>
      <c r="CB335" s="218" t="str">
        <f t="array" ref="CB335">INDEX('UPTD PPA KabKota'!AK$5:AK$513,MATCH($D335,'UPTD PPA KabKota'!$C$5:$C$513,FALSE))</f>
        <v>Belum</v>
      </c>
      <c r="CC335" s="218" t="str">
        <f t="array" ref="CC335">INDEX('UPTD PPA KabKota'!AL$5:AL$513,MATCH($D335,'UPTD PPA KabKota'!$C$5:$C$513,FALSE))</f>
        <v>Belum</v>
      </c>
      <c r="CD335" s="218" t="str">
        <f t="array" ref="CD335">INDEX('UPTD PPA KabKota'!AM$5:AM$513,MATCH($D335,'UPTD PPA KabKota'!$C$5:$C$513,FALSE))</f>
        <v>Belum</v>
      </c>
      <c r="CE335" s="218" t="str">
        <f t="array" ref="CE335">INDEX('UPTD PPA KabKota'!AN$5:AN$513,MATCH($D335,'UPTD PPA KabKota'!$C$5:$C$513,FALSE))</f>
        <v>pengaduan dari masyarakat, penjangkuan korban, pengelolaan Kasus, Jika korban memerlukan pengamanan maka akan diberikan penampungan sementara</v>
      </c>
      <c r="CF335" s="218">
        <f t="array" ref="CF335">INDEX('UPTD PPA KabKota'!AO$5:AO$513,MATCH($D335,'UPTD PPA KabKota'!$C$5:$C$513,FALSE))</f>
        <v>54</v>
      </c>
      <c r="CG335" s="218" t="str">
        <f t="array" ref="CG335">INDEX('UPTD PPA KabKota'!AP$5:AP$513,MATCH($D335,'UPTD PPA KabKota'!$C$5:$C$513,FALSE))</f>
        <v>Kekerasan Terhadap Anak</v>
      </c>
      <c r="CH335" s="218" t="str">
        <f t="array" ref="CH335">INDEX('UPTD PPA KabKota'!AQ$5:AQ$513,MATCH($D335,'UPTD PPA KabKota'!$C$5:$C$513,FALSE))</f>
        <v/>
      </c>
      <c r="CI335" s="218" t="str">
        <f t="array" ref="CI335">INDEX('UPTD PPA KabKota'!AR$5:AR$513,MATCH($D335,'UPTD PPA KabKota'!$C$5:$C$513,FALSE))</f>
        <v/>
      </c>
      <c r="CJ335" s="218" t="str">
        <f t="array" ref="CJ335">INDEX('UPTD PPA KabKota'!AS$5:AS$513,MATCH($D335,'UPTD PPA KabKota'!$C$5:$C$513,FALSE))</f>
        <v/>
      </c>
      <c r="CK335" s="218" t="str">
        <f t="array" ref="CK335">INDEX('UPTD PPA KabKota'!AT$5:AT$513,MATCH($D335,'UPTD PPA KabKota'!$C$5:$C$513,FALSE))</f>
        <v/>
      </c>
      <c r="CL335" s="218" t="str">
        <f t="array" ref="CL335">INDEX('UPTD PPA KabKota'!AU$5:AU$513,MATCH($D335,'UPTD PPA KabKota'!$C$5:$C$513,FALSE))</f>
        <v/>
      </c>
      <c r="CM335" s="218" t="str">
        <f t="array" ref="CM335">INDEX('UPTD PPA KabKota'!AV$5:AV$513,MATCH($D335,'UPTD PPA KabKota'!$C$5:$C$513,FALSE))</f>
        <v/>
      </c>
      <c r="CN335" s="218" t="str">
        <f t="array" ref="CN335">INDEX('UPTD PPA KabKota'!AW$5:AW$513,MATCH($D335,'UPTD PPA KabKota'!$C$5:$C$513,FALSE))</f>
        <v>P</v>
      </c>
      <c r="CO335" s="218" t="str">
        <f t="array" ref="CO335">INDEX('UPTD PPA KabKota'!AX$5:AX$513,MATCH($D335,'UPTD PPA KabKota'!$C$5:$C$513,FALSE))</f>
        <v/>
      </c>
      <c r="CP335" s="218" t="str">
        <f t="array" ref="CP335">INDEX('UPTD PPA KabKota'!AY$5:AY$513,MATCH($D335,'UPTD PPA KabKota'!$C$5:$C$513,FALSE))</f>
        <v/>
      </c>
      <c r="CQ335" s="209" t="str">
        <f>IFERROR(__xludf.DUMMYFUNCTION("IF(ISBLANK($K335),"""",IF(REGEXMATCH($K335,""Peraturan""),""Ada"",IF(REGEXMATCH($K335,""Rekomendasi""),""Tidak Ada"", $K335)))
"),"Ada")</f>
        <v>Ada</v>
      </c>
      <c r="CR335" s="209" t="str">
        <f t="array" ref="CR335">index('UPTD PPA KabKota'!$BI$5:$BI$513,match($D335,'UPTD PPA KabKota'!$C$5:$C$513,false))</f>
        <v>Ada</v>
      </c>
      <c r="CS335" s="314" t="str">
        <f t="shared" ref="CS335:CS348" si="56">IFS(CQ335="Ada","Ada",CR335="Ada","Ada",CR335="Tidak Ada","Tidak Ada")</f>
        <v>Ada</v>
      </c>
    </row>
    <row r="336">
      <c r="A336" s="334">
        <v>330.0</v>
      </c>
      <c r="B336" s="334">
        <v>2.0</v>
      </c>
      <c r="C336" s="311" t="s">
        <v>4776</v>
      </c>
      <c r="D336" s="312" t="s">
        <v>3126</v>
      </c>
      <c r="E336" s="315">
        <v>45778.0</v>
      </c>
      <c r="F336" s="218" t="str">
        <f t="array" ref="F336">INDEX('Ortala-KabKota'!F$2:F$415,MATCH($D336,'Ortala-KabKota'!$E$2:$E$415,FALSE))</f>
        <v>Lidya/ 082155640183</v>
      </c>
      <c r="G336" s="218" t="str">
        <f t="array" ref="G336">INDEX('Ortala-KabKota'!G$2:G$415,MATCH($D336,'Ortala-KabKota'!$E$2:$E$415,FALSE))</f>
        <v>Jl. Guna Baru Rangkang, Bengkayang</v>
      </c>
      <c r="H336" s="218" t="str">
        <f t="array" ref="H336">INDEX('Ortala-KabKota'!H$2:H$415,MATCH($D336,'Ortala-KabKota'!$E$2:$E$415,FALSE))</f>
        <v>(0562) 441641</v>
      </c>
      <c r="I336" s="218" t="str">
        <f t="array" ref="I336">INDEX('Ortala-KabKota'!I$2:I$415,MATCH($D336,'Ortala-KabKota'!$E$2:$E$415,FALSE))</f>
        <v>089694262941</v>
      </c>
      <c r="J336" s="218" t="str">
        <f t="array" ref="J336">INDEX('Ortala-KabKota'!J$2:J$415,MATCH($D336,'Ortala-KabKota'!$E$2:$E$415,FALSE))</f>
        <v>UPTD PPA</v>
      </c>
      <c r="K336" s="218" t="str">
        <f t="array" ref="K336">INDEX('Ortala-KabKota'!K$2:K$415,MATCH($D336,'Ortala-KabKota'!$E$2:$E$415,FALSE))</f>
        <v>Peraturan Bupati Bengkayang Nomor 10 Tahun 2021</v>
      </c>
      <c r="L336" s="218">
        <f t="array" ref="L336">INDEX('Ortala-KabKota'!L$2:L$415,MATCH($D336,'Ortala-KabKota'!$E$2:$E$415,FALSE))</f>
        <v>2021</v>
      </c>
      <c r="M336" s="218" t="str">
        <f t="array" ref="M336">INDEX('Ortala-KabKota'!M$2:M$415,MATCH($D336,'Ortala-KabKota'!$E$2:$E$415,FALSE))</f>
        <v>B</v>
      </c>
      <c r="N336" s="218" t="str">
        <f t="array" ref="N336">INDEX('Ortala-KabKota'!N$2:N$415,MATCH($D336,'Ortala-KabKota'!$E$2:$E$415,FALSE))</f>
        <v/>
      </c>
      <c r="O336" s="218" t="str">
        <f t="array" ref="O336">INDEX('Ortala-KabKota'!O$2:O$415,MATCH($D336,'Ortala-KabKota'!$E$2:$E$415,FALSE))</f>
        <v>lidiawilgen@gmail.com</v>
      </c>
      <c r="P336" s="218" t="str">
        <f t="array" ref="P336">INDEX('Ortala-KabKota'!P$2:P$415,MATCH($D336,'Ortala-KabKota'!$E$2:$E$415,FALSE))</f>
        <v>Kepala UPTD, Kelompok Jabatan Fungsional</v>
      </c>
      <c r="Q336" s="218" t="str">
        <f t="array" ref="Q336">INDEX('Ortala-KabKota'!Q$2:Q$415,MATCH($D336,'Ortala-KabKota'!$E$2:$E$415,FALSE))</f>
        <v/>
      </c>
      <c r="R336" s="218" t="str">
        <f t="array" ref="R336">INDEX('Ortala-KabKota'!R$2:R$415,MATCH($D336,'Ortala-KabKota'!$E$2:$E$415,FALSE))</f>
        <v>MILIK SENDIRI</v>
      </c>
      <c r="S336" s="218" t="str">
        <f t="array" ref="S336">INDEX('Ortala-KabKota'!S$2:S$415,MATCH($D336,'Ortala-KabKota'!$E$2:$E$415,FALSE))</f>
        <v/>
      </c>
      <c r="T336" s="218" t="str">
        <f t="array" ref="T336">INDEX('Ortala-KabKota'!T$2:T$415,MATCH($D336,'Ortala-KabKota'!$E$2:$E$415,FALSE))</f>
        <v/>
      </c>
      <c r="U336" s="218" t="str">
        <f t="array" ref="U336">INDEX('Ortala-KabKota'!U$2:U$415,MATCH($D336,'Ortala-KabKota'!$E$2:$E$415,FALSE))</f>
        <v/>
      </c>
      <c r="V336" s="218" t="str">
        <f t="array" ref="V336">INDEX('Ortala-KabKota'!V$2:V$415,MATCH($D336,'Ortala-KabKota'!$E$2:$E$415,FALSE))</f>
        <v/>
      </c>
      <c r="W336" s="218" t="str">
        <f t="array" ref="W336">INDEX('Ortala-KabKota'!W$2:W$415,MATCH($D336,'Ortala-KabKota'!$E$2:$E$415,FALSE))</f>
        <v/>
      </c>
      <c r="X336" s="218" t="str">
        <f t="array" ref="X336">INDEX('Ortala-KabKota'!X$2:X$415,MATCH($D336,'Ortala-KabKota'!$E$2:$E$415,FALSE))</f>
        <v/>
      </c>
      <c r="Y336" s="218" t="str">
        <f t="array" ref="Y336">INDEX('Ortala-KabKota'!Y$2:Y$415,MATCH($D336,'Ortala-KabKota'!$E$2:$E$415,FALSE))</f>
        <v/>
      </c>
      <c r="Z336" s="218" t="str">
        <f t="array" ref="Z336">INDEX('Ortala-KabKota'!Z$2:Z$415,MATCH($D336,'Ortala-KabKota'!$E$2:$E$415,FALSE))</f>
        <v/>
      </c>
      <c r="AA336" s="218" t="str">
        <f t="array" ref="AA336">INDEX('Ortala-KabKota'!AA$2:AA$415,MATCH($D336,'Ortala-KabKota'!$E$2:$E$415,FALSE))</f>
        <v/>
      </c>
      <c r="AB336" s="218" t="str">
        <f t="array" ref="AB336">INDEX('Ortala-KabKota'!AB$2:AB$415,MATCH($D336,'Ortala-KabKota'!$E$2:$E$415,FALSE))</f>
        <v/>
      </c>
      <c r="AC336" s="218" t="str">
        <f t="array" ref="AC336">INDEX('Ortala-KabKota'!AC$2:AC$415,MATCH($D336,'Ortala-KabKota'!$E$2:$E$415,FALSE))</f>
        <v/>
      </c>
      <c r="AD336" s="218" t="str">
        <f t="array" ref="AD336">INDEX('Ortala-KabKota'!AD$2:AD$415,MATCH($D336,'Ortala-KabKota'!$E$2:$E$415,FALSE))</f>
        <v/>
      </c>
      <c r="AE336" s="218" t="str">
        <f t="array" ref="AE336">INDEX('Ortala-KabKota'!AE$2:AE$415,MATCH($D336,'Ortala-KabKota'!$E$2:$E$415,FALSE))</f>
        <v/>
      </c>
      <c r="AF336" s="218" t="str">
        <f t="array" ref="AF336">INDEX('Ortala-KabKota'!AF$2:AF$415,MATCH($D336,'Ortala-KabKota'!$E$2:$E$415,FALSE))</f>
        <v/>
      </c>
      <c r="AG336" s="218" t="str">
        <f t="array" ref="AG336">INDEX('Ortala-KabKota'!AG$2:AG$415,MATCH($D336,'Ortala-KabKota'!$E$2:$E$415,FALSE))</f>
        <v/>
      </c>
      <c r="AH336" s="218" t="str">
        <f t="array" ref="AH336">INDEX('Ortala-KabKota'!AH$2:AH$415,MATCH($D336,'Ortala-KabKota'!$E$2:$E$415,FALSE))</f>
        <v/>
      </c>
      <c r="AI336" s="218" t="str">
        <f t="array" ref="AI336">INDEX('Ortala-KabKota'!AI$2:AI$415,MATCH($D336,'Ortala-KabKota'!$E$2:$E$415,FALSE))</f>
        <v/>
      </c>
      <c r="AJ336" s="218" t="str">
        <f t="array" ref="AJ336">INDEX('Ortala-KabKota'!AJ$2:AJ$415,MATCH($D336,'Ortala-KabKota'!$E$2:$E$415,FALSE))</f>
        <v/>
      </c>
      <c r="AK336" s="218" t="str">
        <f t="array" ref="AK336">INDEX('Ortala-KabKota'!AK$2:AK$415,MATCH($D336,'Ortala-KabKota'!$E$2:$E$415,FALSE))</f>
        <v/>
      </c>
      <c r="AL336" s="218" t="str">
        <f t="array" ref="AL336">INDEX('Ortala-KabKota'!AL$2:AL$415,MATCH($D336,'Ortala-KabKota'!$E$2:$E$415,FALSE))</f>
        <v/>
      </c>
      <c r="AM336" s="218" t="str">
        <f t="array" ref="AM336">INDEX('Ortala-KabKota'!AM$2:AM$415,MATCH($D336,'Ortala-KabKota'!$E$2:$E$415,FALSE))</f>
        <v/>
      </c>
      <c r="AN336" s="218" t="str">
        <f t="array" ref="AN336">INDEX('Ortala-KabKota'!AN$2:AN$415,MATCH($D336,'Ortala-KabKota'!$E$2:$E$415,FALSE))</f>
        <v/>
      </c>
      <c r="AO336" s="218" t="str">
        <f t="array" ref="AO336">INDEX('Ortala-KabKota'!AO$2:AO$415,MATCH($D336,'Ortala-KabKota'!$E$2:$E$415,FALSE))</f>
        <v/>
      </c>
      <c r="AP336" s="218" t="str">
        <f t="array" ref="AP336">INDEX('Ortala-KabKota'!AP$2:AP$415,MATCH($D336,'Ortala-KabKota'!$E$2:$E$415,FALSE))</f>
        <v/>
      </c>
      <c r="AQ336" s="218" t="str">
        <f t="array" ref="AQ336">INDEX('Ortala-KabKota'!AQ$2:AQ$415,MATCH($D336,'Ortala-KabKota'!$E$2:$E$415,FALSE))</f>
        <v/>
      </c>
      <c r="AR336" s="218" t="str">
        <f t="array" ref="AR336">INDEX('Ortala-KabKota'!AR$2:AR$415,MATCH($D336,'Ortala-KabKota'!$E$2:$E$415,FALSE))</f>
        <v/>
      </c>
      <c r="AS336" s="218">
        <f t="array" ref="AS336">INDEX('Ortala-KabKota'!AS$2:AS$415,MATCH($D336,'Ortala-KabKota'!$E$2:$E$415,FALSE))</f>
        <v>1</v>
      </c>
      <c r="AT336" s="218" t="str">
        <f t="array" ref="AT336">INDEX('Ortala-KabKota'!AT$2:AT$415,MATCH($D336,'Ortala-KabKota'!$E$2:$E$415,FALSE))</f>
        <v/>
      </c>
      <c r="AU336" s="218" t="str">
        <f t="array" ref="AU336">INDEX('UPTD PPA KabKota'!D$5:D$513,MATCH($D336,'UPTD PPA KabKota'!$C$5:$C$513,FALSE))</f>
        <v>LIDIA</v>
      </c>
      <c r="AV336" s="218" t="str">
        <f t="array" ref="AV336">INDEX('UPTD PPA KabKota'!E$5:E$513,MATCH($D336,'UPTD PPA KabKota'!$C$5:$C$513,FALSE))</f>
        <v>JL.Guna Baru Rangkang kecamatan Bengkayang Kabupaten Bengkayang</v>
      </c>
      <c r="AW336" s="218">
        <f t="array" ref="AW336">INDEX('UPTD PPA KabKota'!F$5:F$513,MATCH($D336,'UPTD PPA KabKota'!$C$5:$C$513,FALSE))</f>
        <v>562441806</v>
      </c>
      <c r="AX336" s="218">
        <f t="array" ref="AX336">INDEX('UPTD PPA KabKota'!G$5:G$513,MATCH($D336,'UPTD PPA KabKota'!$C$5:$C$513,FALSE))</f>
        <v>85750845550</v>
      </c>
      <c r="AY336" s="218" t="str">
        <f t="array" ref="AY336">INDEX('UPTD PPA KabKota'!H$5:H$513,MATCH($D336,'UPTD PPA KabKota'!$C$5:$C$513,FALSE))</f>
        <v>UPTD PPA</v>
      </c>
      <c r="AZ336" s="218" t="str">
        <f t="array" ref="AZ336">INDEX('UPTD PPA KabKota'!I$5:I$513,MATCH($D336,'UPTD PPA KabKota'!$C$5:$C$513,FALSE))</f>
        <v>Peraturan Bupati Nomor 10 tahun 2021 tentang Pembentukan Susunan Organisasi Tugas dan Fungsi serta Tata Kerja Unit Pelaksana Teknis Daerah Perlindungan Perempuan dan Anak Kabupaten Bengkayang</v>
      </c>
      <c r="BA336" s="218">
        <f t="array" ref="BA336">INDEX('UPTD PPA KabKota'!J$5:J$513,MATCH($D336,'UPTD PPA KabKota'!$C$5:$C$513,FALSE))</f>
        <v>2021</v>
      </c>
      <c r="BB336" s="218" t="str">
        <f t="array" ref="BB336">INDEX('UPTD PPA KabKota'!K$5:K$513,MATCH($D336,'UPTD PPA KabKota'!$C$5:$C$513,FALSE))</f>
        <v>B</v>
      </c>
      <c r="BC336" s="218">
        <f t="array" ref="BC336">INDEX('UPTD PPA KabKota'!L$5:L$513,MATCH($D336,'UPTD PPA KabKota'!$C$5:$C$513,FALSE))</f>
        <v>85750088640</v>
      </c>
      <c r="BD336" s="218" t="str">
        <f t="array" ref="BD336">INDEX('UPTD PPA KabKota'!M$5:M$513,MATCH($D336,'UPTD PPA KabKota'!$C$5:$C$513,FALSE))</f>
        <v>uptdppabengkayang@gmail.com</v>
      </c>
      <c r="BE336" s="218" t="str">
        <f t="array" ref="BE336">INDEX('UPTD PPA KabKota'!N$5:N$513,MATCH($D336,'UPTD PPA KabKota'!$C$5:$C$513,FALSE))</f>
        <v>Kepala UPTD, kelompok jabatan fungsional,konselor,komendiator, mengadministrasi umum, pengemudi,petugas keamanan,penjaga asrama</v>
      </c>
      <c r="BF336" s="218" t="str">
        <f t="array" ref="BF336">INDEX('UPTD PPA KabKota'!O$5:O$513,MATCH($D336,'UPTD PPA KabKota'!$C$5:$C$513,FALSE))</f>
        <v>Mandiri</v>
      </c>
      <c r="BG336" s="218" t="str">
        <f t="array" ref="BG336">INDEX('UPTD PPA KabKota'!P$5:P$513,MATCH($D336,'UPTD PPA KabKota'!$C$5:$C$513,FALSE))</f>
        <v>Sewa/Kontrak</v>
      </c>
      <c r="BH336" s="218" t="str">
        <f t="array" ref="BH336">INDEX('UPTD PPA KabKota'!Q$5:Q$513,MATCH($D336,'UPTD PPA KabKota'!$C$5:$C$513,FALSE))</f>
        <v>UPTD belum memiliki kantor dan gedung permanen baik kantor maupun shelter saat ini masih menyewa</v>
      </c>
      <c r="BI336" s="218" t="str">
        <f t="array" ref="BI336">INDEX('UPTD PPA KabKota'!R$5:R$513,MATCH($D336,'UPTD PPA KabKota'!$C$5:$C$513,FALSE))</f>
        <v>Ada</v>
      </c>
      <c r="BJ336" s="218" t="str">
        <f t="array" ref="BJ336">INDEX('UPTD PPA KabKota'!S$5:S$513,MATCH($D336,'UPTD PPA KabKota'!$C$5:$C$513,FALSE))</f>
        <v>Ada</v>
      </c>
      <c r="BK336" s="218" t="str">
        <f t="array" ref="BK336">INDEX('UPTD PPA KabKota'!T$5:T$513,MATCH($D336,'UPTD PPA KabKota'!$C$5:$C$513,FALSE))</f>
        <v>Ada</v>
      </c>
      <c r="BL336" s="218" t="str">
        <f t="array" ref="BL336">INDEX('UPTD PPA KabKota'!U$5:U$513,MATCH($D336,'UPTD PPA KabKota'!$C$5:$C$513,FALSE))</f>
        <v>Tidak Ada</v>
      </c>
      <c r="BM336" s="218" t="str">
        <f t="array" ref="BM336">INDEX('UPTD PPA KabKota'!V$5:V$513,MATCH($D336,'UPTD PPA KabKota'!$C$5:$C$513,FALSE))</f>
        <v>Tidak Ada</v>
      </c>
      <c r="BN336" s="218" t="str">
        <f t="array" ref="BN336">INDEX('UPTD PPA KabKota'!W$5:W$513,MATCH($D336,'UPTD PPA KabKota'!$C$5:$C$513,FALSE))</f>
        <v>Tidak Ada</v>
      </c>
      <c r="BO336" s="218" t="str">
        <f t="array" ref="BO336">INDEX('UPTD PPA KabKota'!X$5:X$513,MATCH($D336,'UPTD PPA KabKota'!$C$5:$C$513,FALSE))</f>
        <v>Tidak Ada</v>
      </c>
      <c r="BP336" s="218" t="str">
        <f t="array" ref="BP336">INDEX('UPTD PPA KabKota'!Y$5:Y$513,MATCH($D336,'UPTD PPA KabKota'!$C$5:$C$513,FALSE))</f>
        <v>Tidak Ada</v>
      </c>
      <c r="BQ336" s="218" t="str">
        <f t="array" ref="BQ336">INDEX('UPTD PPA KabKota'!Z$5:Z$513,MATCH($D336,'UPTD PPA KabKota'!$C$5:$C$513,FALSE))</f>
        <v>Tidak Ada</v>
      </c>
      <c r="BR336" s="218" t="str">
        <f t="array" ref="BR336">INDEX('UPTD PPA KabKota'!AA$5:AA$513,MATCH($D336,'UPTD PPA KabKota'!$C$5:$C$513,FALSE))</f>
        <v>Tidak Ada</v>
      </c>
      <c r="BS336" s="218" t="str">
        <f t="array" ref="BS336">INDEX('UPTD PPA KabKota'!AB$5:AB$513,MATCH($D336,'UPTD PPA KabKota'!$C$5:$C$513,FALSE))</f>
        <v>Tidak Ada</v>
      </c>
      <c r="BT336" s="218" t="str">
        <f t="array" ref="BT336">INDEX('UPTD PPA KabKota'!AC$5:AC$513,MATCH($D336,'UPTD PPA KabKota'!$C$5:$C$513,FALSE))</f>
        <v>Sudah</v>
      </c>
      <c r="BU336" s="218" t="str">
        <f t="array" ref="BU336">INDEX('UPTD PPA KabKota'!AD$5:AD$513,MATCH($D336,'UPTD PPA KabKota'!$C$5:$C$513,FALSE))</f>
        <v>Sudah</v>
      </c>
      <c r="BV336" s="218" t="str">
        <f t="array" ref="BV336">INDEX('UPTD PPA KabKota'!AE$5:AE$513,MATCH($D336,'UPTD PPA KabKota'!$C$5:$C$513,FALSE))</f>
        <v>Sudah</v>
      </c>
      <c r="BW336" s="218" t="str">
        <f t="array" ref="BW336">INDEX('UPTD PPA KabKota'!AF$5:AF$513,MATCH($D336,'UPTD PPA KabKota'!$C$5:$C$513,FALSE))</f>
        <v>Sudah</v>
      </c>
      <c r="BX336" s="218" t="str">
        <f t="array" ref="BX336">INDEX('UPTD PPA KabKota'!AG$5:AG$513,MATCH($D336,'UPTD PPA KabKota'!$C$5:$C$513,FALSE))</f>
        <v>Sudah</v>
      </c>
      <c r="BY336" s="218" t="str">
        <f t="array" ref="BY336">INDEX('UPTD PPA KabKota'!AH$5:AH$513,MATCH($D336,'UPTD PPA KabKota'!$C$5:$C$513,FALSE))</f>
        <v>Sudah</v>
      </c>
      <c r="BZ336" s="218" t="str">
        <f t="array" ref="BZ336">INDEX('UPTD PPA KabKota'!AI$5:AI$513,MATCH($D336,'UPTD PPA KabKota'!$C$5:$C$513,FALSE))</f>
        <v>Sudah</v>
      </c>
      <c r="CA336" s="218" t="str">
        <f t="array" ref="CA336">INDEX('UPTD PPA KabKota'!AJ$5:AJ$513,MATCH($D336,'UPTD PPA KabKota'!$C$5:$C$513,FALSE))</f>
        <v>Sudah</v>
      </c>
      <c r="CB336" s="218" t="str">
        <f t="array" ref="CB336">INDEX('UPTD PPA KabKota'!AK$5:AK$513,MATCH($D336,'UPTD PPA KabKota'!$C$5:$C$513,FALSE))</f>
        <v>Sudah</v>
      </c>
      <c r="CC336" s="218" t="str">
        <f t="array" ref="CC336">INDEX('UPTD PPA KabKota'!AL$5:AL$513,MATCH($D336,'UPTD PPA KabKota'!$C$5:$C$513,FALSE))</f>
        <v>Sudah</v>
      </c>
      <c r="CD336" s="218" t="str">
        <f t="array" ref="CD336">INDEX('UPTD PPA KabKota'!AM$5:AM$513,MATCH($D336,'UPTD PPA KabKota'!$C$5:$C$513,FALSE))</f>
        <v>Sudah</v>
      </c>
      <c r="CE336" s="218" t="str">
        <f t="array" ref="CE336">INDEX('UPTD PPA KabKota'!AN$5:AN$513,MATCH($D336,'UPTD PPA KabKota'!$C$5:$C$513,FALSE))</f>
        <v>Pengaduan dari masyarakat, penjangkauan korban, pengelolaan kasus,jika korban memerlukan pengamanan maka akan di berikan penampungan sementara dirumah aman,mediasi dan pendampingan korban BAP di polres, pemeriksaan visum et refertum di RSUD,visum Psikolog forensik , pendampingan ke kejaksaan dan pengadilan negeri</v>
      </c>
      <c r="CF336" s="218">
        <f t="array" ref="CF336">INDEX('UPTD PPA KabKota'!AO$5:AO$513,MATCH($D336,'UPTD PPA KabKota'!$C$5:$C$513,FALSE))</f>
        <v>42</v>
      </c>
      <c r="CG336" s="218" t="str">
        <f t="array" ref="CG336">INDEX('UPTD PPA KabKota'!AP$5:AP$513,MATCH($D336,'UPTD PPA KabKota'!$C$5:$C$513,FALSE))</f>
        <v>Kekerasan seksual</v>
      </c>
      <c r="CH336" s="218" t="str">
        <f t="array" ref="CH336">INDEX('UPTD PPA KabKota'!AQ$5:AQ$513,MATCH($D336,'UPTD PPA KabKota'!$C$5:$C$513,FALSE))</f>
        <v/>
      </c>
      <c r="CI336" s="218" t="str">
        <f t="array" ref="CI336">INDEX('UPTD PPA KabKota'!AR$5:AR$513,MATCH($D336,'UPTD PPA KabKota'!$C$5:$C$513,FALSE))</f>
        <v/>
      </c>
      <c r="CJ336" s="218" t="str">
        <f t="array" ref="CJ336">INDEX('UPTD PPA KabKota'!AS$5:AS$513,MATCH($D336,'UPTD PPA KabKota'!$C$5:$C$513,FALSE))</f>
        <v/>
      </c>
      <c r="CK336" s="218" t="str">
        <f t="array" ref="CK336">INDEX('UPTD PPA KabKota'!AT$5:AT$513,MATCH($D336,'UPTD PPA KabKota'!$C$5:$C$513,FALSE))</f>
        <v/>
      </c>
      <c r="CL336" s="218" t="str">
        <f t="array" ref="CL336">INDEX('UPTD PPA KabKota'!AU$5:AU$513,MATCH($D336,'UPTD PPA KabKota'!$C$5:$C$513,FALSE))</f>
        <v/>
      </c>
      <c r="CM336" s="218" t="str">
        <f t="array" ref="CM336">INDEX('UPTD PPA KabKota'!AV$5:AV$513,MATCH($D336,'UPTD PPA KabKota'!$C$5:$C$513,FALSE))</f>
        <v>v</v>
      </c>
      <c r="CN336" s="218" t="str">
        <f t="array" ref="CN336">INDEX('UPTD PPA KabKota'!AW$5:AW$513,MATCH($D336,'UPTD PPA KabKota'!$C$5:$C$513,FALSE))</f>
        <v/>
      </c>
      <c r="CO336" s="218" t="str">
        <f t="array" ref="CO336">INDEX('UPTD PPA KabKota'!AX$5:AX$513,MATCH($D336,'UPTD PPA KabKota'!$C$5:$C$513,FALSE))</f>
        <v>v</v>
      </c>
      <c r="CP336" s="218" t="str">
        <f t="array" ref="CP336">INDEX('UPTD PPA KabKota'!AY$5:AY$513,MATCH($D336,'UPTD PPA KabKota'!$C$5:$C$513,FALSE))</f>
        <v/>
      </c>
      <c r="CQ336" s="209" t="str">
        <f>IFERROR(__xludf.DUMMYFUNCTION("IF(ISBLANK($K336),"""",IF(REGEXMATCH($K336,""Peraturan""),""Ada"",IF(REGEXMATCH($K336,""Rekomendasi""),""Tidak Ada"", $K336)))
"),"Ada")</f>
        <v>Ada</v>
      </c>
      <c r="CR336" s="209" t="str">
        <f t="array" ref="CR336">index('UPTD PPA KabKota'!$BI$5:$BI$513,match($D336,'UPTD PPA KabKota'!$C$5:$C$513,false))</f>
        <v>Ada</v>
      </c>
      <c r="CS336" s="314" t="str">
        <f t="shared" si="56"/>
        <v>Ada</v>
      </c>
    </row>
    <row r="337">
      <c r="A337" s="334">
        <v>331.0</v>
      </c>
      <c r="B337" s="334">
        <v>3.0</v>
      </c>
      <c r="C337" s="311" t="s">
        <v>4776</v>
      </c>
      <c r="D337" s="312" t="s">
        <v>3138</v>
      </c>
      <c r="E337" s="315"/>
      <c r="F337" s="218" t="str">
        <f t="array" ref="F337">INDEX('Ortala-KabKota'!F$2:F$415,MATCH($D337,'Ortala-KabKota'!$E$2:$E$415,FALSE))</f>
        <v>#N/A</v>
      </c>
      <c r="G337" s="218" t="str">
        <f t="array" ref="G337">INDEX('Ortala-KabKota'!G$2:G$415,MATCH($D337,'Ortala-KabKota'!$E$2:$E$415,FALSE))</f>
        <v>#N/A</v>
      </c>
      <c r="H337" s="218" t="str">
        <f t="array" ref="H337">INDEX('Ortala-KabKota'!H$2:H$415,MATCH($D337,'Ortala-KabKota'!$E$2:$E$415,FALSE))</f>
        <v>#N/A</v>
      </c>
      <c r="I337" s="218" t="str">
        <f t="array" ref="I337">INDEX('Ortala-KabKota'!I$2:I$415,MATCH($D337,'Ortala-KabKota'!$E$2:$E$415,FALSE))</f>
        <v>#N/A</v>
      </c>
      <c r="J337" s="218" t="str">
        <f t="array" ref="J337">INDEX('Ortala-KabKota'!J$2:J$415,MATCH($D337,'Ortala-KabKota'!$E$2:$E$415,FALSE))</f>
        <v>#N/A</v>
      </c>
      <c r="K337" s="218" t="str">
        <f t="array" ref="K337">INDEX('Ortala-KabKota'!K$2:K$415,MATCH($D337,'Ortala-KabKota'!$E$2:$E$415,FALSE))</f>
        <v>#N/A</v>
      </c>
      <c r="L337" s="218" t="str">
        <f t="array" ref="L337">INDEX('Ortala-KabKota'!L$2:L$415,MATCH($D337,'Ortala-KabKota'!$E$2:$E$415,FALSE))</f>
        <v>#N/A</v>
      </c>
      <c r="M337" s="218" t="str">
        <f t="array" ref="M337">INDEX('Ortala-KabKota'!M$2:M$415,MATCH($D337,'Ortala-KabKota'!$E$2:$E$415,FALSE))</f>
        <v>#N/A</v>
      </c>
      <c r="N337" s="218" t="str">
        <f t="array" ref="N337">INDEX('Ortala-KabKota'!N$2:N$415,MATCH($D337,'Ortala-KabKota'!$E$2:$E$415,FALSE))</f>
        <v>#N/A</v>
      </c>
      <c r="O337" s="218" t="str">
        <f t="array" ref="O337">INDEX('Ortala-KabKota'!O$2:O$415,MATCH($D337,'Ortala-KabKota'!$E$2:$E$415,FALSE))</f>
        <v>#N/A</v>
      </c>
      <c r="P337" s="218" t="str">
        <f t="array" ref="P337">INDEX('Ortala-KabKota'!P$2:P$415,MATCH($D337,'Ortala-KabKota'!$E$2:$E$415,FALSE))</f>
        <v>#N/A</v>
      </c>
      <c r="Q337" s="218" t="str">
        <f t="array" ref="Q337">INDEX('Ortala-KabKota'!Q$2:Q$415,MATCH($D337,'Ortala-KabKota'!$E$2:$E$415,FALSE))</f>
        <v>#N/A</v>
      </c>
      <c r="R337" s="218" t="str">
        <f t="array" ref="R337">INDEX('Ortala-KabKota'!R$2:R$415,MATCH($D337,'Ortala-KabKota'!$E$2:$E$415,FALSE))</f>
        <v>#N/A</v>
      </c>
      <c r="S337" s="218" t="str">
        <f t="array" ref="S337">INDEX('Ortala-KabKota'!S$2:S$415,MATCH($D337,'Ortala-KabKota'!$E$2:$E$415,FALSE))</f>
        <v>#N/A</v>
      </c>
      <c r="T337" s="218" t="str">
        <f t="array" ref="T337">INDEX('Ortala-KabKota'!T$2:T$415,MATCH($D337,'Ortala-KabKota'!$E$2:$E$415,FALSE))</f>
        <v>#N/A</v>
      </c>
      <c r="U337" s="218" t="str">
        <f t="array" ref="U337">INDEX('Ortala-KabKota'!U$2:U$415,MATCH($D337,'Ortala-KabKota'!$E$2:$E$415,FALSE))</f>
        <v>#N/A</v>
      </c>
      <c r="V337" s="218" t="str">
        <f t="array" ref="V337">INDEX('Ortala-KabKota'!V$2:V$415,MATCH($D337,'Ortala-KabKota'!$E$2:$E$415,FALSE))</f>
        <v>#N/A</v>
      </c>
      <c r="W337" s="218" t="str">
        <f t="array" ref="W337">INDEX('Ortala-KabKota'!W$2:W$415,MATCH($D337,'Ortala-KabKota'!$E$2:$E$415,FALSE))</f>
        <v>#N/A</v>
      </c>
      <c r="X337" s="218" t="str">
        <f t="array" ref="X337">INDEX('Ortala-KabKota'!X$2:X$415,MATCH($D337,'Ortala-KabKota'!$E$2:$E$415,FALSE))</f>
        <v>#N/A</v>
      </c>
      <c r="Y337" s="218" t="str">
        <f t="array" ref="Y337">INDEX('Ortala-KabKota'!Y$2:Y$415,MATCH($D337,'Ortala-KabKota'!$E$2:$E$415,FALSE))</f>
        <v>#N/A</v>
      </c>
      <c r="Z337" s="218" t="str">
        <f t="array" ref="Z337">INDEX('Ortala-KabKota'!Z$2:Z$415,MATCH($D337,'Ortala-KabKota'!$E$2:$E$415,FALSE))</f>
        <v>#N/A</v>
      </c>
      <c r="AA337" s="218" t="str">
        <f t="array" ref="AA337">INDEX('Ortala-KabKota'!AA$2:AA$415,MATCH($D337,'Ortala-KabKota'!$E$2:$E$415,FALSE))</f>
        <v>#N/A</v>
      </c>
      <c r="AB337" s="218" t="str">
        <f t="array" ref="AB337">INDEX('Ortala-KabKota'!AB$2:AB$415,MATCH($D337,'Ortala-KabKota'!$E$2:$E$415,FALSE))</f>
        <v>#N/A</v>
      </c>
      <c r="AC337" s="218" t="str">
        <f t="array" ref="AC337">INDEX('Ortala-KabKota'!AC$2:AC$415,MATCH($D337,'Ortala-KabKota'!$E$2:$E$415,FALSE))</f>
        <v>#N/A</v>
      </c>
      <c r="AD337" s="218" t="str">
        <f t="array" ref="AD337">INDEX('Ortala-KabKota'!AD$2:AD$415,MATCH($D337,'Ortala-KabKota'!$E$2:$E$415,FALSE))</f>
        <v>#N/A</v>
      </c>
      <c r="AE337" s="218" t="str">
        <f t="array" ref="AE337">INDEX('Ortala-KabKota'!AE$2:AE$415,MATCH($D337,'Ortala-KabKota'!$E$2:$E$415,FALSE))</f>
        <v>#N/A</v>
      </c>
      <c r="AF337" s="218" t="str">
        <f t="array" ref="AF337">INDEX('Ortala-KabKota'!AF$2:AF$415,MATCH($D337,'Ortala-KabKota'!$E$2:$E$415,FALSE))</f>
        <v>#N/A</v>
      </c>
      <c r="AG337" s="218" t="str">
        <f t="array" ref="AG337">INDEX('Ortala-KabKota'!AG$2:AG$415,MATCH($D337,'Ortala-KabKota'!$E$2:$E$415,FALSE))</f>
        <v>#N/A</v>
      </c>
      <c r="AH337" s="218" t="str">
        <f t="array" ref="AH337">INDEX('Ortala-KabKota'!AH$2:AH$415,MATCH($D337,'Ortala-KabKota'!$E$2:$E$415,FALSE))</f>
        <v>#N/A</v>
      </c>
      <c r="AI337" s="218" t="str">
        <f t="array" ref="AI337">INDEX('Ortala-KabKota'!AI$2:AI$415,MATCH($D337,'Ortala-KabKota'!$E$2:$E$415,FALSE))</f>
        <v>#N/A</v>
      </c>
      <c r="AJ337" s="218" t="str">
        <f t="array" ref="AJ337">INDEX('Ortala-KabKota'!AJ$2:AJ$415,MATCH($D337,'Ortala-KabKota'!$E$2:$E$415,FALSE))</f>
        <v>#N/A</v>
      </c>
      <c r="AK337" s="218" t="str">
        <f t="array" ref="AK337">INDEX('Ortala-KabKota'!AK$2:AK$415,MATCH($D337,'Ortala-KabKota'!$E$2:$E$415,FALSE))</f>
        <v>#N/A</v>
      </c>
      <c r="AL337" s="218" t="str">
        <f t="array" ref="AL337">INDEX('Ortala-KabKota'!AL$2:AL$415,MATCH($D337,'Ortala-KabKota'!$E$2:$E$415,FALSE))</f>
        <v>#N/A</v>
      </c>
      <c r="AM337" s="218" t="str">
        <f t="array" ref="AM337">INDEX('Ortala-KabKota'!AM$2:AM$415,MATCH($D337,'Ortala-KabKota'!$E$2:$E$415,FALSE))</f>
        <v>#N/A</v>
      </c>
      <c r="AN337" s="218" t="str">
        <f t="array" ref="AN337">INDEX('Ortala-KabKota'!AN$2:AN$415,MATCH($D337,'Ortala-KabKota'!$E$2:$E$415,FALSE))</f>
        <v>#N/A</v>
      </c>
      <c r="AO337" s="218" t="str">
        <f t="array" ref="AO337">INDEX('Ortala-KabKota'!AO$2:AO$415,MATCH($D337,'Ortala-KabKota'!$E$2:$E$415,FALSE))</f>
        <v>#N/A</v>
      </c>
      <c r="AP337" s="218" t="str">
        <f t="array" ref="AP337">INDEX('Ortala-KabKota'!AP$2:AP$415,MATCH($D337,'Ortala-KabKota'!$E$2:$E$415,FALSE))</f>
        <v>#N/A</v>
      </c>
      <c r="AQ337" s="218" t="str">
        <f t="array" ref="AQ337">INDEX('Ortala-KabKota'!AQ$2:AQ$415,MATCH($D337,'Ortala-KabKota'!$E$2:$E$415,FALSE))</f>
        <v>#N/A</v>
      </c>
      <c r="AR337" s="218" t="str">
        <f t="array" ref="AR337">INDEX('Ortala-KabKota'!AR$2:AR$415,MATCH($D337,'Ortala-KabKota'!$E$2:$E$415,FALSE))</f>
        <v>#N/A</v>
      </c>
      <c r="AS337" s="218" t="str">
        <f t="array" ref="AS337">INDEX('Ortala-KabKota'!AS$2:AS$415,MATCH($D337,'Ortala-KabKota'!$E$2:$E$415,FALSE))</f>
        <v>#N/A</v>
      </c>
      <c r="AT337" s="218" t="str">
        <f t="array" ref="AT337">INDEX('Ortala-KabKota'!AT$2:AT$415,MATCH($D337,'Ortala-KabKota'!$E$2:$E$415,FALSE))</f>
        <v>#N/A</v>
      </c>
      <c r="AU337" s="218" t="str">
        <f t="array" ref="AU337">INDEX('UPTD PPA KabKota'!D$5:D$513,MATCH($D337,'UPTD PPA KabKota'!$C$5:$C$513,FALSE))</f>
        <v/>
      </c>
      <c r="AV337" s="218" t="str">
        <f t="array" ref="AV337">INDEX('UPTD PPA KabKota'!E$5:E$513,MATCH($D337,'UPTD PPA KabKota'!$C$5:$C$513,FALSE))</f>
        <v/>
      </c>
      <c r="AW337" s="218" t="str">
        <f t="array" ref="AW337">INDEX('UPTD PPA KabKota'!F$5:F$513,MATCH($D337,'UPTD PPA KabKota'!$C$5:$C$513,FALSE))</f>
        <v/>
      </c>
      <c r="AX337" s="218" t="str">
        <f t="array" ref="AX337">INDEX('UPTD PPA KabKota'!G$5:G$513,MATCH($D337,'UPTD PPA KabKota'!$C$5:$C$513,FALSE))</f>
        <v/>
      </c>
      <c r="AY337" s="218" t="str">
        <f t="array" ref="AY337">INDEX('UPTD PPA KabKota'!H$5:H$513,MATCH($D337,'UPTD PPA KabKota'!$C$5:$C$513,FALSE))</f>
        <v/>
      </c>
      <c r="AZ337" s="218" t="str">
        <f t="array" ref="AZ337">INDEX('UPTD PPA KabKota'!I$5:I$513,MATCH($D337,'UPTD PPA KabKota'!$C$5:$C$513,FALSE))</f>
        <v>PERATURAN BUPATI LANDAK NOMOR 5 TAHUN 2024</v>
      </c>
      <c r="BA337" s="218">
        <f t="array" ref="BA337">INDEX('UPTD PPA KabKota'!J$5:J$513,MATCH($D337,'UPTD PPA KabKota'!$C$5:$C$513,FALSE))</f>
        <v>2024</v>
      </c>
      <c r="BB337" s="218" t="str">
        <f t="array" ref="BB337">INDEX('UPTD PPA KabKota'!K$5:K$513,MATCH($D337,'UPTD PPA KabKota'!$C$5:$C$513,FALSE))</f>
        <v/>
      </c>
      <c r="BC337" s="218" t="str">
        <f t="array" ref="BC337">INDEX('UPTD PPA KabKota'!L$5:L$513,MATCH($D337,'UPTD PPA KabKota'!$C$5:$C$513,FALSE))</f>
        <v/>
      </c>
      <c r="BD337" s="218" t="str">
        <f t="array" ref="BD337">INDEX('UPTD PPA KabKota'!M$5:M$513,MATCH($D337,'UPTD PPA KabKota'!$C$5:$C$513,FALSE))</f>
        <v/>
      </c>
      <c r="BE337" s="218" t="str">
        <f t="array" ref="BE337">INDEX('UPTD PPA KabKota'!N$5:N$513,MATCH($D337,'UPTD PPA KabKota'!$C$5:$C$513,FALSE))</f>
        <v/>
      </c>
      <c r="BF337" s="218" t="str">
        <f t="array" ref="BF337">INDEX('UPTD PPA KabKota'!O$5:O$513,MATCH($D337,'UPTD PPA KabKota'!$C$5:$C$513,FALSE))</f>
        <v/>
      </c>
      <c r="BG337" s="218" t="str">
        <f t="array" ref="BG337">INDEX('UPTD PPA KabKota'!P$5:P$513,MATCH($D337,'UPTD PPA KabKota'!$C$5:$C$513,FALSE))</f>
        <v/>
      </c>
      <c r="BH337" s="218" t="str">
        <f t="array" ref="BH337">INDEX('UPTD PPA KabKota'!Q$5:Q$513,MATCH($D337,'UPTD PPA KabKota'!$C$5:$C$513,FALSE))</f>
        <v/>
      </c>
      <c r="BI337" s="218" t="str">
        <f t="array" ref="BI337">INDEX('UPTD PPA KabKota'!R$5:R$513,MATCH($D337,'UPTD PPA KabKota'!$C$5:$C$513,FALSE))</f>
        <v/>
      </c>
      <c r="BJ337" s="218" t="str">
        <f t="array" ref="BJ337">INDEX('UPTD PPA KabKota'!S$5:S$513,MATCH($D337,'UPTD PPA KabKota'!$C$5:$C$513,FALSE))</f>
        <v/>
      </c>
      <c r="BK337" s="218" t="str">
        <f t="array" ref="BK337">INDEX('UPTD PPA KabKota'!T$5:T$513,MATCH($D337,'UPTD PPA KabKota'!$C$5:$C$513,FALSE))</f>
        <v/>
      </c>
      <c r="BL337" s="218" t="str">
        <f t="array" ref="BL337">INDEX('UPTD PPA KabKota'!U$5:U$513,MATCH($D337,'UPTD PPA KabKota'!$C$5:$C$513,FALSE))</f>
        <v/>
      </c>
      <c r="BM337" s="218" t="str">
        <f t="array" ref="BM337">INDEX('UPTD PPA KabKota'!V$5:V$513,MATCH($D337,'UPTD PPA KabKota'!$C$5:$C$513,FALSE))</f>
        <v/>
      </c>
      <c r="BN337" s="218" t="str">
        <f t="array" ref="BN337">INDEX('UPTD PPA KabKota'!W$5:W$513,MATCH($D337,'UPTD PPA KabKota'!$C$5:$C$513,FALSE))</f>
        <v/>
      </c>
      <c r="BO337" s="218" t="str">
        <f t="array" ref="BO337">INDEX('UPTD PPA KabKota'!X$5:X$513,MATCH($D337,'UPTD PPA KabKota'!$C$5:$C$513,FALSE))</f>
        <v/>
      </c>
      <c r="BP337" s="218" t="str">
        <f t="array" ref="BP337">INDEX('UPTD PPA KabKota'!Y$5:Y$513,MATCH($D337,'UPTD PPA KabKota'!$C$5:$C$513,FALSE))</f>
        <v/>
      </c>
      <c r="BQ337" s="218" t="str">
        <f t="array" ref="BQ337">INDEX('UPTD PPA KabKota'!Z$5:Z$513,MATCH($D337,'UPTD PPA KabKota'!$C$5:$C$513,FALSE))</f>
        <v/>
      </c>
      <c r="BR337" s="218" t="str">
        <f t="array" ref="BR337">INDEX('UPTD PPA KabKota'!AA$5:AA$513,MATCH($D337,'UPTD PPA KabKota'!$C$5:$C$513,FALSE))</f>
        <v/>
      </c>
      <c r="BS337" s="218" t="str">
        <f t="array" ref="BS337">INDEX('UPTD PPA KabKota'!AB$5:AB$513,MATCH($D337,'UPTD PPA KabKota'!$C$5:$C$513,FALSE))</f>
        <v/>
      </c>
      <c r="BT337" s="218" t="str">
        <f t="array" ref="BT337">INDEX('UPTD PPA KabKota'!AC$5:AC$513,MATCH($D337,'UPTD PPA KabKota'!$C$5:$C$513,FALSE))</f>
        <v/>
      </c>
      <c r="BU337" s="218" t="str">
        <f t="array" ref="BU337">INDEX('UPTD PPA KabKota'!AD$5:AD$513,MATCH($D337,'UPTD PPA KabKota'!$C$5:$C$513,FALSE))</f>
        <v/>
      </c>
      <c r="BV337" s="218" t="str">
        <f t="array" ref="BV337">INDEX('UPTD PPA KabKota'!AE$5:AE$513,MATCH($D337,'UPTD PPA KabKota'!$C$5:$C$513,FALSE))</f>
        <v/>
      </c>
      <c r="BW337" s="218" t="str">
        <f t="array" ref="BW337">INDEX('UPTD PPA KabKota'!AF$5:AF$513,MATCH($D337,'UPTD PPA KabKota'!$C$5:$C$513,FALSE))</f>
        <v/>
      </c>
      <c r="BX337" s="218" t="str">
        <f t="array" ref="BX337">INDEX('UPTD PPA KabKota'!AG$5:AG$513,MATCH($D337,'UPTD PPA KabKota'!$C$5:$C$513,FALSE))</f>
        <v/>
      </c>
      <c r="BY337" s="218" t="str">
        <f t="array" ref="BY337">INDEX('UPTD PPA KabKota'!AH$5:AH$513,MATCH($D337,'UPTD PPA KabKota'!$C$5:$C$513,FALSE))</f>
        <v/>
      </c>
      <c r="BZ337" s="218" t="str">
        <f t="array" ref="BZ337">INDEX('UPTD PPA KabKota'!AI$5:AI$513,MATCH($D337,'UPTD PPA KabKota'!$C$5:$C$513,FALSE))</f>
        <v/>
      </c>
      <c r="CA337" s="218" t="str">
        <f t="array" ref="CA337">INDEX('UPTD PPA KabKota'!AJ$5:AJ$513,MATCH($D337,'UPTD PPA KabKota'!$C$5:$C$513,FALSE))</f>
        <v/>
      </c>
      <c r="CB337" s="218" t="str">
        <f t="array" ref="CB337">INDEX('UPTD PPA KabKota'!AK$5:AK$513,MATCH($D337,'UPTD PPA KabKota'!$C$5:$C$513,FALSE))</f>
        <v/>
      </c>
      <c r="CC337" s="218" t="str">
        <f t="array" ref="CC337">INDEX('UPTD PPA KabKota'!AL$5:AL$513,MATCH($D337,'UPTD PPA KabKota'!$C$5:$C$513,FALSE))</f>
        <v/>
      </c>
      <c r="CD337" s="218" t="str">
        <f t="array" ref="CD337">INDEX('UPTD PPA KabKota'!AM$5:AM$513,MATCH($D337,'UPTD PPA KabKota'!$C$5:$C$513,FALSE))</f>
        <v/>
      </c>
      <c r="CE337" s="218" t="str">
        <f t="array" ref="CE337">INDEX('UPTD PPA KabKota'!AN$5:AN$513,MATCH($D337,'UPTD PPA KabKota'!$C$5:$C$513,FALSE))</f>
        <v/>
      </c>
      <c r="CF337" s="218" t="str">
        <f t="array" ref="CF337">INDEX('UPTD PPA KabKota'!AO$5:AO$513,MATCH($D337,'UPTD PPA KabKota'!$C$5:$C$513,FALSE))</f>
        <v/>
      </c>
      <c r="CG337" s="218" t="str">
        <f t="array" ref="CG337">INDEX('UPTD PPA KabKota'!AP$5:AP$513,MATCH($D337,'UPTD PPA KabKota'!$C$5:$C$513,FALSE))</f>
        <v/>
      </c>
      <c r="CH337" s="218" t="str">
        <f t="array" ref="CH337">INDEX('UPTD PPA KabKota'!AQ$5:AQ$513,MATCH($D337,'UPTD PPA KabKota'!$C$5:$C$513,FALSE))</f>
        <v/>
      </c>
      <c r="CI337" s="218" t="str">
        <f t="array" ref="CI337">INDEX('UPTD PPA KabKota'!AR$5:AR$513,MATCH($D337,'UPTD PPA KabKota'!$C$5:$C$513,FALSE))</f>
        <v/>
      </c>
      <c r="CJ337" s="218" t="str">
        <f t="array" ref="CJ337">INDEX('UPTD PPA KabKota'!AS$5:AS$513,MATCH($D337,'UPTD PPA KabKota'!$C$5:$C$513,FALSE))</f>
        <v/>
      </c>
      <c r="CK337" s="218" t="str">
        <f t="array" ref="CK337">INDEX('UPTD PPA KabKota'!AT$5:AT$513,MATCH($D337,'UPTD PPA KabKota'!$C$5:$C$513,FALSE))</f>
        <v/>
      </c>
      <c r="CL337" s="218" t="str">
        <f t="array" ref="CL337">INDEX('UPTD PPA KabKota'!AU$5:AU$513,MATCH($D337,'UPTD PPA KabKota'!$C$5:$C$513,FALSE))</f>
        <v/>
      </c>
      <c r="CM337" s="218" t="str">
        <f t="array" ref="CM337">INDEX('UPTD PPA KabKota'!AV$5:AV$513,MATCH($D337,'UPTD PPA KabKota'!$C$5:$C$513,FALSE))</f>
        <v/>
      </c>
      <c r="CN337" s="218" t="str">
        <f t="array" ref="CN337">INDEX('UPTD PPA KabKota'!AW$5:AW$513,MATCH($D337,'UPTD PPA KabKota'!$C$5:$C$513,FALSE))</f>
        <v/>
      </c>
      <c r="CO337" s="218" t="str">
        <f t="array" ref="CO337">INDEX('UPTD PPA KabKota'!AX$5:AX$513,MATCH($D337,'UPTD PPA KabKota'!$C$5:$C$513,FALSE))</f>
        <v/>
      </c>
      <c r="CP337" s="218" t="str">
        <f t="array" ref="CP337">INDEX('UPTD PPA KabKota'!AY$5:AY$513,MATCH($D337,'UPTD PPA KabKota'!$C$5:$C$513,FALSE))</f>
        <v/>
      </c>
      <c r="CQ337" s="209" t="str">
        <f>IFERROR(__xludf.DUMMYFUNCTION("IF(ISBLANK($K337),"""",IF(REGEXMATCH($K337,""Peraturan""),""Ada"",IF(REGEXMATCH($K337,""Rekomendasi""),""Tidak Ada"", $K337)))
"),"#N/A")</f>
        <v>#N/A</v>
      </c>
      <c r="CR337" s="209" t="str">
        <f t="array" ref="CR337">index('UPTD PPA KabKota'!$BI$5:$BI$513,match($D337,'UPTD PPA KabKota'!$C$5:$C$513,false))</f>
        <v>Ada</v>
      </c>
      <c r="CS337" s="314" t="str">
        <f t="shared" si="56"/>
        <v>#N/A</v>
      </c>
    </row>
    <row r="338">
      <c r="A338" s="334">
        <v>332.0</v>
      </c>
      <c r="B338" s="334">
        <v>4.0</v>
      </c>
      <c r="C338" s="311" t="s">
        <v>4776</v>
      </c>
      <c r="D338" s="312" t="s">
        <v>3141</v>
      </c>
      <c r="E338" s="313"/>
      <c r="F338" s="218" t="str">
        <f t="array" ref="F338">INDEX('Ortala-KabKota'!F$2:F$415,MATCH($D338,'Ortala-KabKota'!$E$2:$E$415,FALSE))</f>
        <v>#N/A</v>
      </c>
      <c r="G338" s="218" t="str">
        <f t="array" ref="G338">INDEX('Ortala-KabKota'!G$2:G$415,MATCH($D338,'Ortala-KabKota'!$E$2:$E$415,FALSE))</f>
        <v>#N/A</v>
      </c>
      <c r="H338" s="218" t="str">
        <f t="array" ref="H338">INDEX('Ortala-KabKota'!H$2:H$415,MATCH($D338,'Ortala-KabKota'!$E$2:$E$415,FALSE))</f>
        <v>#N/A</v>
      </c>
      <c r="I338" s="218" t="str">
        <f t="array" ref="I338">INDEX('Ortala-KabKota'!I$2:I$415,MATCH($D338,'Ortala-KabKota'!$E$2:$E$415,FALSE))</f>
        <v>#N/A</v>
      </c>
      <c r="J338" s="218" t="str">
        <f t="array" ref="J338">INDEX('Ortala-KabKota'!J$2:J$415,MATCH($D338,'Ortala-KabKota'!$E$2:$E$415,FALSE))</f>
        <v>#N/A</v>
      </c>
      <c r="K338" s="218" t="str">
        <f t="array" ref="K338">INDEX('Ortala-KabKota'!K$2:K$415,MATCH($D338,'Ortala-KabKota'!$E$2:$E$415,FALSE))</f>
        <v>#N/A</v>
      </c>
      <c r="L338" s="218" t="str">
        <f t="array" ref="L338">INDEX('Ortala-KabKota'!L$2:L$415,MATCH($D338,'Ortala-KabKota'!$E$2:$E$415,FALSE))</f>
        <v>#N/A</v>
      </c>
      <c r="M338" s="218" t="str">
        <f t="array" ref="M338">INDEX('Ortala-KabKota'!M$2:M$415,MATCH($D338,'Ortala-KabKota'!$E$2:$E$415,FALSE))</f>
        <v>#N/A</v>
      </c>
      <c r="N338" s="218" t="str">
        <f t="array" ref="N338">INDEX('Ortala-KabKota'!N$2:N$415,MATCH($D338,'Ortala-KabKota'!$E$2:$E$415,FALSE))</f>
        <v>#N/A</v>
      </c>
      <c r="O338" s="218" t="str">
        <f t="array" ref="O338">INDEX('Ortala-KabKota'!O$2:O$415,MATCH($D338,'Ortala-KabKota'!$E$2:$E$415,FALSE))</f>
        <v>#N/A</v>
      </c>
      <c r="P338" s="218" t="str">
        <f t="array" ref="P338">INDEX('Ortala-KabKota'!P$2:P$415,MATCH($D338,'Ortala-KabKota'!$E$2:$E$415,FALSE))</f>
        <v>#N/A</v>
      </c>
      <c r="Q338" s="218" t="str">
        <f t="array" ref="Q338">INDEX('Ortala-KabKota'!Q$2:Q$415,MATCH($D338,'Ortala-KabKota'!$E$2:$E$415,FALSE))</f>
        <v>#N/A</v>
      </c>
      <c r="R338" s="218" t="str">
        <f t="array" ref="R338">INDEX('Ortala-KabKota'!R$2:R$415,MATCH($D338,'Ortala-KabKota'!$E$2:$E$415,FALSE))</f>
        <v>#N/A</v>
      </c>
      <c r="S338" s="218" t="str">
        <f t="array" ref="S338">INDEX('Ortala-KabKota'!S$2:S$415,MATCH($D338,'Ortala-KabKota'!$E$2:$E$415,FALSE))</f>
        <v>#N/A</v>
      </c>
      <c r="T338" s="218" t="str">
        <f t="array" ref="T338">INDEX('Ortala-KabKota'!T$2:T$415,MATCH($D338,'Ortala-KabKota'!$E$2:$E$415,FALSE))</f>
        <v>#N/A</v>
      </c>
      <c r="U338" s="218" t="str">
        <f t="array" ref="U338">INDEX('Ortala-KabKota'!U$2:U$415,MATCH($D338,'Ortala-KabKota'!$E$2:$E$415,FALSE))</f>
        <v>#N/A</v>
      </c>
      <c r="V338" s="218" t="str">
        <f t="array" ref="V338">INDEX('Ortala-KabKota'!V$2:V$415,MATCH($D338,'Ortala-KabKota'!$E$2:$E$415,FALSE))</f>
        <v>#N/A</v>
      </c>
      <c r="W338" s="218" t="str">
        <f t="array" ref="W338">INDEX('Ortala-KabKota'!W$2:W$415,MATCH($D338,'Ortala-KabKota'!$E$2:$E$415,FALSE))</f>
        <v>#N/A</v>
      </c>
      <c r="X338" s="218" t="str">
        <f t="array" ref="X338">INDEX('Ortala-KabKota'!X$2:X$415,MATCH($D338,'Ortala-KabKota'!$E$2:$E$415,FALSE))</f>
        <v>#N/A</v>
      </c>
      <c r="Y338" s="218" t="str">
        <f t="array" ref="Y338">INDEX('Ortala-KabKota'!Y$2:Y$415,MATCH($D338,'Ortala-KabKota'!$E$2:$E$415,FALSE))</f>
        <v>#N/A</v>
      </c>
      <c r="Z338" s="218" t="str">
        <f t="array" ref="Z338">INDEX('Ortala-KabKota'!Z$2:Z$415,MATCH($D338,'Ortala-KabKota'!$E$2:$E$415,FALSE))</f>
        <v>#N/A</v>
      </c>
      <c r="AA338" s="218" t="str">
        <f t="array" ref="AA338">INDEX('Ortala-KabKota'!AA$2:AA$415,MATCH($D338,'Ortala-KabKota'!$E$2:$E$415,FALSE))</f>
        <v>#N/A</v>
      </c>
      <c r="AB338" s="218" t="str">
        <f t="array" ref="AB338">INDEX('Ortala-KabKota'!AB$2:AB$415,MATCH($D338,'Ortala-KabKota'!$E$2:$E$415,FALSE))</f>
        <v>#N/A</v>
      </c>
      <c r="AC338" s="218" t="str">
        <f t="array" ref="AC338">INDEX('Ortala-KabKota'!AC$2:AC$415,MATCH($D338,'Ortala-KabKota'!$E$2:$E$415,FALSE))</f>
        <v>#N/A</v>
      </c>
      <c r="AD338" s="218" t="str">
        <f t="array" ref="AD338">INDEX('Ortala-KabKota'!AD$2:AD$415,MATCH($D338,'Ortala-KabKota'!$E$2:$E$415,FALSE))</f>
        <v>#N/A</v>
      </c>
      <c r="AE338" s="218" t="str">
        <f t="array" ref="AE338">INDEX('Ortala-KabKota'!AE$2:AE$415,MATCH($D338,'Ortala-KabKota'!$E$2:$E$415,FALSE))</f>
        <v>#N/A</v>
      </c>
      <c r="AF338" s="218" t="str">
        <f t="array" ref="AF338">INDEX('Ortala-KabKota'!AF$2:AF$415,MATCH($D338,'Ortala-KabKota'!$E$2:$E$415,FALSE))</f>
        <v>#N/A</v>
      </c>
      <c r="AG338" s="218" t="str">
        <f t="array" ref="AG338">INDEX('Ortala-KabKota'!AG$2:AG$415,MATCH($D338,'Ortala-KabKota'!$E$2:$E$415,FALSE))</f>
        <v>#N/A</v>
      </c>
      <c r="AH338" s="218" t="str">
        <f t="array" ref="AH338">INDEX('Ortala-KabKota'!AH$2:AH$415,MATCH($D338,'Ortala-KabKota'!$E$2:$E$415,FALSE))</f>
        <v>#N/A</v>
      </c>
      <c r="AI338" s="218" t="str">
        <f t="array" ref="AI338">INDEX('Ortala-KabKota'!AI$2:AI$415,MATCH($D338,'Ortala-KabKota'!$E$2:$E$415,FALSE))</f>
        <v>#N/A</v>
      </c>
      <c r="AJ338" s="218" t="str">
        <f t="array" ref="AJ338">INDEX('Ortala-KabKota'!AJ$2:AJ$415,MATCH($D338,'Ortala-KabKota'!$E$2:$E$415,FALSE))</f>
        <v>#N/A</v>
      </c>
      <c r="AK338" s="218" t="str">
        <f t="array" ref="AK338">INDEX('Ortala-KabKota'!AK$2:AK$415,MATCH($D338,'Ortala-KabKota'!$E$2:$E$415,FALSE))</f>
        <v>#N/A</v>
      </c>
      <c r="AL338" s="218" t="str">
        <f t="array" ref="AL338">INDEX('Ortala-KabKota'!AL$2:AL$415,MATCH($D338,'Ortala-KabKota'!$E$2:$E$415,FALSE))</f>
        <v>#N/A</v>
      </c>
      <c r="AM338" s="218" t="str">
        <f t="array" ref="AM338">INDEX('Ortala-KabKota'!AM$2:AM$415,MATCH($D338,'Ortala-KabKota'!$E$2:$E$415,FALSE))</f>
        <v>#N/A</v>
      </c>
      <c r="AN338" s="218" t="str">
        <f t="array" ref="AN338">INDEX('Ortala-KabKota'!AN$2:AN$415,MATCH($D338,'Ortala-KabKota'!$E$2:$E$415,FALSE))</f>
        <v>#N/A</v>
      </c>
      <c r="AO338" s="218" t="str">
        <f t="array" ref="AO338">INDEX('Ortala-KabKota'!AO$2:AO$415,MATCH($D338,'Ortala-KabKota'!$E$2:$E$415,FALSE))</f>
        <v>#N/A</v>
      </c>
      <c r="AP338" s="218" t="str">
        <f t="array" ref="AP338">INDEX('Ortala-KabKota'!AP$2:AP$415,MATCH($D338,'Ortala-KabKota'!$E$2:$E$415,FALSE))</f>
        <v>#N/A</v>
      </c>
      <c r="AQ338" s="218" t="str">
        <f t="array" ref="AQ338">INDEX('Ortala-KabKota'!AQ$2:AQ$415,MATCH($D338,'Ortala-KabKota'!$E$2:$E$415,FALSE))</f>
        <v>#N/A</v>
      </c>
      <c r="AR338" s="218" t="str">
        <f t="array" ref="AR338">INDEX('Ortala-KabKota'!AR$2:AR$415,MATCH($D338,'Ortala-KabKota'!$E$2:$E$415,FALSE))</f>
        <v>#N/A</v>
      </c>
      <c r="AS338" s="218" t="str">
        <f t="array" ref="AS338">INDEX('Ortala-KabKota'!AS$2:AS$415,MATCH($D338,'Ortala-KabKota'!$E$2:$E$415,FALSE))</f>
        <v>#N/A</v>
      </c>
      <c r="AT338" s="218" t="str">
        <f t="array" ref="AT338">INDEX('Ortala-KabKota'!AT$2:AT$415,MATCH($D338,'Ortala-KabKota'!$E$2:$E$415,FALSE))</f>
        <v>#N/A</v>
      </c>
      <c r="AU338" s="218" t="str">
        <f t="array" ref="AU338">INDEX('UPTD PPA KabKota'!D$5:D$513,MATCH($D338,'UPTD PPA KabKota'!$C$5:$C$513,FALSE))</f>
        <v/>
      </c>
      <c r="AV338" s="218" t="str">
        <f t="array" ref="AV338">INDEX('UPTD PPA KabKota'!E$5:E$513,MATCH($D338,'UPTD PPA KabKota'!$C$5:$C$513,FALSE))</f>
        <v/>
      </c>
      <c r="AW338" s="218" t="str">
        <f t="array" ref="AW338">INDEX('UPTD PPA KabKota'!F$5:F$513,MATCH($D338,'UPTD PPA KabKota'!$C$5:$C$513,FALSE))</f>
        <v/>
      </c>
      <c r="AX338" s="218" t="str">
        <f t="array" ref="AX338">INDEX('UPTD PPA KabKota'!G$5:G$513,MATCH($D338,'UPTD PPA KabKota'!$C$5:$C$513,FALSE))</f>
        <v/>
      </c>
      <c r="AY338" s="218" t="str">
        <f t="array" ref="AY338">INDEX('UPTD PPA KabKota'!H$5:H$513,MATCH($D338,'UPTD PPA KabKota'!$C$5:$C$513,FALSE))</f>
        <v/>
      </c>
      <c r="AZ338" s="218" t="str">
        <f t="array" ref="AZ338">INDEX('UPTD PPA KabKota'!I$5:I$513,MATCH($D338,'UPTD PPA KabKota'!$C$5:$C$513,FALSE))</f>
        <v/>
      </c>
      <c r="BA338" s="218" t="str">
        <f t="array" ref="BA338">INDEX('UPTD PPA KabKota'!J$5:J$513,MATCH($D338,'UPTD PPA KabKota'!$C$5:$C$513,FALSE))</f>
        <v/>
      </c>
      <c r="BB338" s="218" t="str">
        <f t="array" ref="BB338">INDEX('UPTD PPA KabKota'!K$5:K$513,MATCH($D338,'UPTD PPA KabKota'!$C$5:$C$513,FALSE))</f>
        <v/>
      </c>
      <c r="BC338" s="218" t="str">
        <f t="array" ref="BC338">INDEX('UPTD PPA KabKota'!L$5:L$513,MATCH($D338,'UPTD PPA KabKota'!$C$5:$C$513,FALSE))</f>
        <v/>
      </c>
      <c r="BD338" s="218" t="str">
        <f t="array" ref="BD338">INDEX('UPTD PPA KabKota'!M$5:M$513,MATCH($D338,'UPTD PPA KabKota'!$C$5:$C$513,FALSE))</f>
        <v/>
      </c>
      <c r="BE338" s="218" t="str">
        <f t="array" ref="BE338">INDEX('UPTD PPA KabKota'!N$5:N$513,MATCH($D338,'UPTD PPA KabKota'!$C$5:$C$513,FALSE))</f>
        <v/>
      </c>
      <c r="BF338" s="218" t="str">
        <f t="array" ref="BF338">INDEX('UPTD PPA KabKota'!O$5:O$513,MATCH($D338,'UPTD PPA KabKota'!$C$5:$C$513,FALSE))</f>
        <v/>
      </c>
      <c r="BG338" s="218" t="str">
        <f t="array" ref="BG338">INDEX('UPTD PPA KabKota'!P$5:P$513,MATCH($D338,'UPTD PPA KabKota'!$C$5:$C$513,FALSE))</f>
        <v/>
      </c>
      <c r="BH338" s="218" t="str">
        <f t="array" ref="BH338">INDEX('UPTD PPA KabKota'!Q$5:Q$513,MATCH($D338,'UPTD PPA KabKota'!$C$5:$C$513,FALSE))</f>
        <v/>
      </c>
      <c r="BI338" s="218" t="str">
        <f t="array" ref="BI338">INDEX('UPTD PPA KabKota'!R$5:R$513,MATCH($D338,'UPTD PPA KabKota'!$C$5:$C$513,FALSE))</f>
        <v/>
      </c>
      <c r="BJ338" s="218" t="str">
        <f t="array" ref="BJ338">INDEX('UPTD PPA KabKota'!S$5:S$513,MATCH($D338,'UPTD PPA KabKota'!$C$5:$C$513,FALSE))</f>
        <v/>
      </c>
      <c r="BK338" s="218" t="str">
        <f t="array" ref="BK338">INDEX('UPTD PPA KabKota'!T$5:T$513,MATCH($D338,'UPTD PPA KabKota'!$C$5:$C$513,FALSE))</f>
        <v/>
      </c>
      <c r="BL338" s="218" t="str">
        <f t="array" ref="BL338">INDEX('UPTD PPA KabKota'!U$5:U$513,MATCH($D338,'UPTD PPA KabKota'!$C$5:$C$513,FALSE))</f>
        <v/>
      </c>
      <c r="BM338" s="218" t="str">
        <f t="array" ref="BM338">INDEX('UPTD PPA KabKota'!V$5:V$513,MATCH($D338,'UPTD PPA KabKota'!$C$5:$C$513,FALSE))</f>
        <v/>
      </c>
      <c r="BN338" s="218" t="str">
        <f t="array" ref="BN338">INDEX('UPTD PPA KabKota'!W$5:W$513,MATCH($D338,'UPTD PPA KabKota'!$C$5:$C$513,FALSE))</f>
        <v/>
      </c>
      <c r="BO338" s="218" t="str">
        <f t="array" ref="BO338">INDEX('UPTD PPA KabKota'!X$5:X$513,MATCH($D338,'UPTD PPA KabKota'!$C$5:$C$513,FALSE))</f>
        <v/>
      </c>
      <c r="BP338" s="218" t="str">
        <f t="array" ref="BP338">INDEX('UPTD PPA KabKota'!Y$5:Y$513,MATCH($D338,'UPTD PPA KabKota'!$C$5:$C$513,FALSE))</f>
        <v/>
      </c>
      <c r="BQ338" s="218" t="str">
        <f t="array" ref="BQ338">INDEX('UPTD PPA KabKota'!Z$5:Z$513,MATCH($D338,'UPTD PPA KabKota'!$C$5:$C$513,FALSE))</f>
        <v/>
      </c>
      <c r="BR338" s="218" t="str">
        <f t="array" ref="BR338">INDEX('UPTD PPA KabKota'!AA$5:AA$513,MATCH($D338,'UPTD PPA KabKota'!$C$5:$C$513,FALSE))</f>
        <v/>
      </c>
      <c r="BS338" s="218" t="str">
        <f t="array" ref="BS338">INDEX('UPTD PPA KabKota'!AB$5:AB$513,MATCH($D338,'UPTD PPA KabKota'!$C$5:$C$513,FALSE))</f>
        <v/>
      </c>
      <c r="BT338" s="218" t="str">
        <f t="array" ref="BT338">INDEX('UPTD PPA KabKota'!AC$5:AC$513,MATCH($D338,'UPTD PPA KabKota'!$C$5:$C$513,FALSE))</f>
        <v/>
      </c>
      <c r="BU338" s="218" t="str">
        <f t="array" ref="BU338">INDEX('UPTD PPA KabKota'!AD$5:AD$513,MATCH($D338,'UPTD PPA KabKota'!$C$5:$C$513,FALSE))</f>
        <v/>
      </c>
      <c r="BV338" s="218" t="str">
        <f t="array" ref="BV338">INDEX('UPTD PPA KabKota'!AE$5:AE$513,MATCH($D338,'UPTD PPA KabKota'!$C$5:$C$513,FALSE))</f>
        <v/>
      </c>
      <c r="BW338" s="218" t="str">
        <f t="array" ref="BW338">INDEX('UPTD PPA KabKota'!AF$5:AF$513,MATCH($D338,'UPTD PPA KabKota'!$C$5:$C$513,FALSE))</f>
        <v/>
      </c>
      <c r="BX338" s="218" t="str">
        <f t="array" ref="BX338">INDEX('UPTD PPA KabKota'!AG$5:AG$513,MATCH($D338,'UPTD PPA KabKota'!$C$5:$C$513,FALSE))</f>
        <v/>
      </c>
      <c r="BY338" s="218" t="str">
        <f t="array" ref="BY338">INDEX('UPTD PPA KabKota'!AH$5:AH$513,MATCH($D338,'UPTD PPA KabKota'!$C$5:$C$513,FALSE))</f>
        <v/>
      </c>
      <c r="BZ338" s="218" t="str">
        <f t="array" ref="BZ338">INDEX('UPTD PPA KabKota'!AI$5:AI$513,MATCH($D338,'UPTD PPA KabKota'!$C$5:$C$513,FALSE))</f>
        <v/>
      </c>
      <c r="CA338" s="218" t="str">
        <f t="array" ref="CA338">INDEX('UPTD PPA KabKota'!AJ$5:AJ$513,MATCH($D338,'UPTD PPA KabKota'!$C$5:$C$513,FALSE))</f>
        <v/>
      </c>
      <c r="CB338" s="218" t="str">
        <f t="array" ref="CB338">INDEX('UPTD PPA KabKota'!AK$5:AK$513,MATCH($D338,'UPTD PPA KabKota'!$C$5:$C$513,FALSE))</f>
        <v/>
      </c>
      <c r="CC338" s="218" t="str">
        <f t="array" ref="CC338">INDEX('UPTD PPA KabKota'!AL$5:AL$513,MATCH($D338,'UPTD PPA KabKota'!$C$5:$C$513,FALSE))</f>
        <v/>
      </c>
      <c r="CD338" s="218" t="str">
        <f t="array" ref="CD338">INDEX('UPTD PPA KabKota'!AM$5:AM$513,MATCH($D338,'UPTD PPA KabKota'!$C$5:$C$513,FALSE))</f>
        <v/>
      </c>
      <c r="CE338" s="218" t="str">
        <f t="array" ref="CE338">INDEX('UPTD PPA KabKota'!AN$5:AN$513,MATCH($D338,'UPTD PPA KabKota'!$C$5:$C$513,FALSE))</f>
        <v/>
      </c>
      <c r="CF338" s="218" t="str">
        <f t="array" ref="CF338">INDEX('UPTD PPA KabKota'!AO$5:AO$513,MATCH($D338,'UPTD PPA KabKota'!$C$5:$C$513,FALSE))</f>
        <v/>
      </c>
      <c r="CG338" s="218" t="str">
        <f t="array" ref="CG338">INDEX('UPTD PPA KabKota'!AP$5:AP$513,MATCH($D338,'UPTD PPA KabKota'!$C$5:$C$513,FALSE))</f>
        <v/>
      </c>
      <c r="CH338" s="218" t="str">
        <f t="array" ref="CH338">INDEX('UPTD PPA KabKota'!AQ$5:AQ$513,MATCH($D338,'UPTD PPA KabKota'!$C$5:$C$513,FALSE))</f>
        <v/>
      </c>
      <c r="CI338" s="218" t="str">
        <f t="array" ref="CI338">INDEX('UPTD PPA KabKota'!AR$5:AR$513,MATCH($D338,'UPTD PPA KabKota'!$C$5:$C$513,FALSE))</f>
        <v/>
      </c>
      <c r="CJ338" s="218" t="str">
        <f t="array" ref="CJ338">INDEX('UPTD PPA KabKota'!AS$5:AS$513,MATCH($D338,'UPTD PPA KabKota'!$C$5:$C$513,FALSE))</f>
        <v/>
      </c>
      <c r="CK338" s="218" t="str">
        <f t="array" ref="CK338">INDEX('UPTD PPA KabKota'!AT$5:AT$513,MATCH($D338,'UPTD PPA KabKota'!$C$5:$C$513,FALSE))</f>
        <v/>
      </c>
      <c r="CL338" s="218" t="str">
        <f t="array" ref="CL338">INDEX('UPTD PPA KabKota'!AU$5:AU$513,MATCH($D338,'UPTD PPA KabKota'!$C$5:$C$513,FALSE))</f>
        <v/>
      </c>
      <c r="CM338" s="218" t="str">
        <f t="array" ref="CM338">INDEX('UPTD PPA KabKota'!AV$5:AV$513,MATCH($D338,'UPTD PPA KabKota'!$C$5:$C$513,FALSE))</f>
        <v/>
      </c>
      <c r="CN338" s="218" t="str">
        <f t="array" ref="CN338">INDEX('UPTD PPA KabKota'!AW$5:AW$513,MATCH($D338,'UPTD PPA KabKota'!$C$5:$C$513,FALSE))</f>
        <v/>
      </c>
      <c r="CO338" s="218" t="str">
        <f t="array" ref="CO338">INDEX('UPTD PPA KabKota'!AX$5:AX$513,MATCH($D338,'UPTD PPA KabKota'!$C$5:$C$513,FALSE))</f>
        <v/>
      </c>
      <c r="CP338" s="218" t="str">
        <f t="array" ref="CP338">INDEX('UPTD PPA KabKota'!AY$5:AY$513,MATCH($D338,'UPTD PPA KabKota'!$C$5:$C$513,FALSE))</f>
        <v/>
      </c>
      <c r="CQ338" s="209" t="str">
        <f>IFERROR(__xludf.DUMMYFUNCTION("IF(ISBLANK($K338),"""",IF(REGEXMATCH($K338,""Peraturan""),""Ada"",IF(REGEXMATCH($K338,""Rekomendasi""),""Tidak Ada"", $K338)))
"),"#N/A")</f>
        <v>#N/A</v>
      </c>
      <c r="CR338" s="209" t="str">
        <f t="array" ref="CR338">index('UPTD PPA KabKota'!$BI$5:$BI$513,match($D338,'UPTD PPA KabKota'!$C$5:$C$513,false))</f>
        <v>Tidak Ada</v>
      </c>
      <c r="CS338" s="314" t="str">
        <f t="shared" si="56"/>
        <v>#N/A</v>
      </c>
    </row>
    <row r="339">
      <c r="A339" s="334">
        <v>333.0</v>
      </c>
      <c r="B339" s="334">
        <v>5.0</v>
      </c>
      <c r="C339" s="311" t="s">
        <v>4776</v>
      </c>
      <c r="D339" s="312" t="s">
        <v>3146</v>
      </c>
      <c r="E339" s="313"/>
      <c r="F339" s="218" t="str">
        <f t="array" ref="F339">INDEX('Ortala-KabKota'!F$2:F$415,MATCH($D339,'Ortala-KabKota'!$E$2:$E$415,FALSE))</f>
        <v>#N/A</v>
      </c>
      <c r="G339" s="218" t="str">
        <f t="array" ref="G339">INDEX('Ortala-KabKota'!G$2:G$415,MATCH($D339,'Ortala-KabKota'!$E$2:$E$415,FALSE))</f>
        <v>#N/A</v>
      </c>
      <c r="H339" s="218" t="str">
        <f t="array" ref="H339">INDEX('Ortala-KabKota'!H$2:H$415,MATCH($D339,'Ortala-KabKota'!$E$2:$E$415,FALSE))</f>
        <v>#N/A</v>
      </c>
      <c r="I339" s="218" t="str">
        <f t="array" ref="I339">INDEX('Ortala-KabKota'!I$2:I$415,MATCH($D339,'Ortala-KabKota'!$E$2:$E$415,FALSE))</f>
        <v>#N/A</v>
      </c>
      <c r="J339" s="218" t="str">
        <f t="array" ref="J339">INDEX('Ortala-KabKota'!J$2:J$415,MATCH($D339,'Ortala-KabKota'!$E$2:$E$415,FALSE))</f>
        <v>#N/A</v>
      </c>
      <c r="K339" s="218" t="str">
        <f t="array" ref="K339">INDEX('Ortala-KabKota'!K$2:K$415,MATCH($D339,'Ortala-KabKota'!$E$2:$E$415,FALSE))</f>
        <v>#N/A</v>
      </c>
      <c r="L339" s="218" t="str">
        <f t="array" ref="L339">INDEX('Ortala-KabKota'!L$2:L$415,MATCH($D339,'Ortala-KabKota'!$E$2:$E$415,FALSE))</f>
        <v>#N/A</v>
      </c>
      <c r="M339" s="218" t="str">
        <f t="array" ref="M339">INDEX('Ortala-KabKota'!M$2:M$415,MATCH($D339,'Ortala-KabKota'!$E$2:$E$415,FALSE))</f>
        <v>#N/A</v>
      </c>
      <c r="N339" s="218" t="str">
        <f t="array" ref="N339">INDEX('Ortala-KabKota'!N$2:N$415,MATCH($D339,'Ortala-KabKota'!$E$2:$E$415,FALSE))</f>
        <v>#N/A</v>
      </c>
      <c r="O339" s="218" t="str">
        <f t="array" ref="O339">INDEX('Ortala-KabKota'!O$2:O$415,MATCH($D339,'Ortala-KabKota'!$E$2:$E$415,FALSE))</f>
        <v>#N/A</v>
      </c>
      <c r="P339" s="218" t="str">
        <f t="array" ref="P339">INDEX('Ortala-KabKota'!P$2:P$415,MATCH($D339,'Ortala-KabKota'!$E$2:$E$415,FALSE))</f>
        <v>#N/A</v>
      </c>
      <c r="Q339" s="218" t="str">
        <f t="array" ref="Q339">INDEX('Ortala-KabKota'!Q$2:Q$415,MATCH($D339,'Ortala-KabKota'!$E$2:$E$415,FALSE))</f>
        <v>#N/A</v>
      </c>
      <c r="R339" s="218" t="str">
        <f t="array" ref="R339">INDEX('Ortala-KabKota'!R$2:R$415,MATCH($D339,'Ortala-KabKota'!$E$2:$E$415,FALSE))</f>
        <v>#N/A</v>
      </c>
      <c r="S339" s="218" t="str">
        <f t="array" ref="S339">INDEX('Ortala-KabKota'!S$2:S$415,MATCH($D339,'Ortala-KabKota'!$E$2:$E$415,FALSE))</f>
        <v>#N/A</v>
      </c>
      <c r="T339" s="218" t="str">
        <f t="array" ref="T339">INDEX('Ortala-KabKota'!T$2:T$415,MATCH($D339,'Ortala-KabKota'!$E$2:$E$415,FALSE))</f>
        <v>#N/A</v>
      </c>
      <c r="U339" s="218" t="str">
        <f t="array" ref="U339">INDEX('Ortala-KabKota'!U$2:U$415,MATCH($D339,'Ortala-KabKota'!$E$2:$E$415,FALSE))</f>
        <v>#N/A</v>
      </c>
      <c r="V339" s="218" t="str">
        <f t="array" ref="V339">INDEX('Ortala-KabKota'!V$2:V$415,MATCH($D339,'Ortala-KabKota'!$E$2:$E$415,FALSE))</f>
        <v>#N/A</v>
      </c>
      <c r="W339" s="218" t="str">
        <f t="array" ref="W339">INDEX('Ortala-KabKota'!W$2:W$415,MATCH($D339,'Ortala-KabKota'!$E$2:$E$415,FALSE))</f>
        <v>#N/A</v>
      </c>
      <c r="X339" s="218" t="str">
        <f t="array" ref="X339">INDEX('Ortala-KabKota'!X$2:X$415,MATCH($D339,'Ortala-KabKota'!$E$2:$E$415,FALSE))</f>
        <v>#N/A</v>
      </c>
      <c r="Y339" s="218" t="str">
        <f t="array" ref="Y339">INDEX('Ortala-KabKota'!Y$2:Y$415,MATCH($D339,'Ortala-KabKota'!$E$2:$E$415,FALSE))</f>
        <v>#N/A</v>
      </c>
      <c r="Z339" s="218" t="str">
        <f t="array" ref="Z339">INDEX('Ortala-KabKota'!Z$2:Z$415,MATCH($D339,'Ortala-KabKota'!$E$2:$E$415,FALSE))</f>
        <v>#N/A</v>
      </c>
      <c r="AA339" s="218" t="str">
        <f t="array" ref="AA339">INDEX('Ortala-KabKota'!AA$2:AA$415,MATCH($D339,'Ortala-KabKota'!$E$2:$E$415,FALSE))</f>
        <v>#N/A</v>
      </c>
      <c r="AB339" s="218" t="str">
        <f t="array" ref="AB339">INDEX('Ortala-KabKota'!AB$2:AB$415,MATCH($D339,'Ortala-KabKota'!$E$2:$E$415,FALSE))</f>
        <v>#N/A</v>
      </c>
      <c r="AC339" s="218" t="str">
        <f t="array" ref="AC339">INDEX('Ortala-KabKota'!AC$2:AC$415,MATCH($D339,'Ortala-KabKota'!$E$2:$E$415,FALSE))</f>
        <v>#N/A</v>
      </c>
      <c r="AD339" s="218" t="str">
        <f t="array" ref="AD339">INDEX('Ortala-KabKota'!AD$2:AD$415,MATCH($D339,'Ortala-KabKota'!$E$2:$E$415,FALSE))</f>
        <v>#N/A</v>
      </c>
      <c r="AE339" s="218" t="str">
        <f t="array" ref="AE339">INDEX('Ortala-KabKota'!AE$2:AE$415,MATCH($D339,'Ortala-KabKota'!$E$2:$E$415,FALSE))</f>
        <v>#N/A</v>
      </c>
      <c r="AF339" s="218" t="str">
        <f t="array" ref="AF339">INDEX('Ortala-KabKota'!AF$2:AF$415,MATCH($D339,'Ortala-KabKota'!$E$2:$E$415,FALSE))</f>
        <v>#N/A</v>
      </c>
      <c r="AG339" s="218" t="str">
        <f t="array" ref="AG339">INDEX('Ortala-KabKota'!AG$2:AG$415,MATCH($D339,'Ortala-KabKota'!$E$2:$E$415,FALSE))</f>
        <v>#N/A</v>
      </c>
      <c r="AH339" s="218" t="str">
        <f t="array" ref="AH339">INDEX('Ortala-KabKota'!AH$2:AH$415,MATCH($D339,'Ortala-KabKota'!$E$2:$E$415,FALSE))</f>
        <v>#N/A</v>
      </c>
      <c r="AI339" s="218" t="str">
        <f t="array" ref="AI339">INDEX('Ortala-KabKota'!AI$2:AI$415,MATCH($D339,'Ortala-KabKota'!$E$2:$E$415,FALSE))</f>
        <v>#N/A</v>
      </c>
      <c r="AJ339" s="218" t="str">
        <f t="array" ref="AJ339">INDEX('Ortala-KabKota'!AJ$2:AJ$415,MATCH($D339,'Ortala-KabKota'!$E$2:$E$415,FALSE))</f>
        <v>#N/A</v>
      </c>
      <c r="AK339" s="218" t="str">
        <f t="array" ref="AK339">INDEX('Ortala-KabKota'!AK$2:AK$415,MATCH($D339,'Ortala-KabKota'!$E$2:$E$415,FALSE))</f>
        <v>#N/A</v>
      </c>
      <c r="AL339" s="218" t="str">
        <f t="array" ref="AL339">INDEX('Ortala-KabKota'!AL$2:AL$415,MATCH($D339,'Ortala-KabKota'!$E$2:$E$415,FALSE))</f>
        <v>#N/A</v>
      </c>
      <c r="AM339" s="218" t="str">
        <f t="array" ref="AM339">INDEX('Ortala-KabKota'!AM$2:AM$415,MATCH($D339,'Ortala-KabKota'!$E$2:$E$415,FALSE))</f>
        <v>#N/A</v>
      </c>
      <c r="AN339" s="218" t="str">
        <f t="array" ref="AN339">INDEX('Ortala-KabKota'!AN$2:AN$415,MATCH($D339,'Ortala-KabKota'!$E$2:$E$415,FALSE))</f>
        <v>#N/A</v>
      </c>
      <c r="AO339" s="218" t="str">
        <f t="array" ref="AO339">INDEX('Ortala-KabKota'!AO$2:AO$415,MATCH($D339,'Ortala-KabKota'!$E$2:$E$415,FALSE))</f>
        <v>#N/A</v>
      </c>
      <c r="AP339" s="218" t="str">
        <f t="array" ref="AP339">INDEX('Ortala-KabKota'!AP$2:AP$415,MATCH($D339,'Ortala-KabKota'!$E$2:$E$415,FALSE))</f>
        <v>#N/A</v>
      </c>
      <c r="AQ339" s="218" t="str">
        <f t="array" ref="AQ339">INDEX('Ortala-KabKota'!AQ$2:AQ$415,MATCH($D339,'Ortala-KabKota'!$E$2:$E$415,FALSE))</f>
        <v>#N/A</v>
      </c>
      <c r="AR339" s="218" t="str">
        <f t="array" ref="AR339">INDEX('Ortala-KabKota'!AR$2:AR$415,MATCH($D339,'Ortala-KabKota'!$E$2:$E$415,FALSE))</f>
        <v>#N/A</v>
      </c>
      <c r="AS339" s="218" t="str">
        <f t="array" ref="AS339">INDEX('Ortala-KabKota'!AS$2:AS$415,MATCH($D339,'Ortala-KabKota'!$E$2:$E$415,FALSE))</f>
        <v>#N/A</v>
      </c>
      <c r="AT339" s="218" t="str">
        <f t="array" ref="AT339">INDEX('Ortala-KabKota'!AT$2:AT$415,MATCH($D339,'Ortala-KabKota'!$E$2:$E$415,FALSE))</f>
        <v>#N/A</v>
      </c>
      <c r="AU339" s="218" t="str">
        <f t="array" ref="AU339">INDEX('UPTD PPA KabKota'!D$5:D$513,MATCH($D339,'UPTD PPA KabKota'!$C$5:$C$513,FALSE))</f>
        <v/>
      </c>
      <c r="AV339" s="218" t="str">
        <f t="array" ref="AV339">INDEX('UPTD PPA KabKota'!E$5:E$513,MATCH($D339,'UPTD PPA KabKota'!$C$5:$C$513,FALSE))</f>
        <v/>
      </c>
      <c r="AW339" s="218" t="str">
        <f t="array" ref="AW339">INDEX('UPTD PPA KabKota'!F$5:F$513,MATCH($D339,'UPTD PPA KabKota'!$C$5:$C$513,FALSE))</f>
        <v/>
      </c>
      <c r="AX339" s="218" t="str">
        <f t="array" ref="AX339">INDEX('UPTD PPA KabKota'!G$5:G$513,MATCH($D339,'UPTD PPA KabKota'!$C$5:$C$513,FALSE))</f>
        <v/>
      </c>
      <c r="AY339" s="218" t="str">
        <f t="array" ref="AY339">INDEX('UPTD PPA KabKota'!H$5:H$513,MATCH($D339,'UPTD PPA KabKota'!$C$5:$C$513,FALSE))</f>
        <v/>
      </c>
      <c r="AZ339" s="218" t="str">
        <f t="array" ref="AZ339">INDEX('UPTD PPA KabKota'!I$5:I$513,MATCH($D339,'UPTD PPA KabKota'!$C$5:$C$513,FALSE))</f>
        <v/>
      </c>
      <c r="BA339" s="218" t="str">
        <f t="array" ref="BA339">INDEX('UPTD PPA KabKota'!J$5:J$513,MATCH($D339,'UPTD PPA KabKota'!$C$5:$C$513,FALSE))</f>
        <v/>
      </c>
      <c r="BB339" s="218" t="str">
        <f t="array" ref="BB339">INDEX('UPTD PPA KabKota'!K$5:K$513,MATCH($D339,'UPTD PPA KabKota'!$C$5:$C$513,FALSE))</f>
        <v/>
      </c>
      <c r="BC339" s="218" t="str">
        <f t="array" ref="BC339">INDEX('UPTD PPA KabKota'!L$5:L$513,MATCH($D339,'UPTD PPA KabKota'!$C$5:$C$513,FALSE))</f>
        <v/>
      </c>
      <c r="BD339" s="218" t="str">
        <f t="array" ref="BD339">INDEX('UPTD PPA KabKota'!M$5:M$513,MATCH($D339,'UPTD PPA KabKota'!$C$5:$C$513,FALSE))</f>
        <v/>
      </c>
      <c r="BE339" s="218" t="str">
        <f t="array" ref="BE339">INDEX('UPTD PPA KabKota'!N$5:N$513,MATCH($D339,'UPTD PPA KabKota'!$C$5:$C$513,FALSE))</f>
        <v/>
      </c>
      <c r="BF339" s="218" t="str">
        <f t="array" ref="BF339">INDEX('UPTD PPA KabKota'!O$5:O$513,MATCH($D339,'UPTD PPA KabKota'!$C$5:$C$513,FALSE))</f>
        <v/>
      </c>
      <c r="BG339" s="218" t="str">
        <f t="array" ref="BG339">INDEX('UPTD PPA KabKota'!P$5:P$513,MATCH($D339,'UPTD PPA KabKota'!$C$5:$C$513,FALSE))</f>
        <v/>
      </c>
      <c r="BH339" s="218" t="str">
        <f t="array" ref="BH339">INDEX('UPTD PPA KabKota'!Q$5:Q$513,MATCH($D339,'UPTD PPA KabKota'!$C$5:$C$513,FALSE))</f>
        <v/>
      </c>
      <c r="BI339" s="218" t="str">
        <f t="array" ref="BI339">INDEX('UPTD PPA KabKota'!R$5:R$513,MATCH($D339,'UPTD PPA KabKota'!$C$5:$C$513,FALSE))</f>
        <v/>
      </c>
      <c r="BJ339" s="218" t="str">
        <f t="array" ref="BJ339">INDEX('UPTD PPA KabKota'!S$5:S$513,MATCH($D339,'UPTD PPA KabKota'!$C$5:$C$513,FALSE))</f>
        <v/>
      </c>
      <c r="BK339" s="218" t="str">
        <f t="array" ref="BK339">INDEX('UPTD PPA KabKota'!T$5:T$513,MATCH($D339,'UPTD PPA KabKota'!$C$5:$C$513,FALSE))</f>
        <v/>
      </c>
      <c r="BL339" s="218" t="str">
        <f t="array" ref="BL339">INDEX('UPTD PPA KabKota'!U$5:U$513,MATCH($D339,'UPTD PPA KabKota'!$C$5:$C$513,FALSE))</f>
        <v/>
      </c>
      <c r="BM339" s="218" t="str">
        <f t="array" ref="BM339">INDEX('UPTD PPA KabKota'!V$5:V$513,MATCH($D339,'UPTD PPA KabKota'!$C$5:$C$513,FALSE))</f>
        <v/>
      </c>
      <c r="BN339" s="218" t="str">
        <f t="array" ref="BN339">INDEX('UPTD PPA KabKota'!W$5:W$513,MATCH($D339,'UPTD PPA KabKota'!$C$5:$C$513,FALSE))</f>
        <v/>
      </c>
      <c r="BO339" s="218" t="str">
        <f t="array" ref="BO339">INDEX('UPTD PPA KabKota'!X$5:X$513,MATCH($D339,'UPTD PPA KabKota'!$C$5:$C$513,FALSE))</f>
        <v/>
      </c>
      <c r="BP339" s="218" t="str">
        <f t="array" ref="BP339">INDEX('UPTD PPA KabKota'!Y$5:Y$513,MATCH($D339,'UPTD PPA KabKota'!$C$5:$C$513,FALSE))</f>
        <v/>
      </c>
      <c r="BQ339" s="218" t="str">
        <f t="array" ref="BQ339">INDEX('UPTD PPA KabKota'!Z$5:Z$513,MATCH($D339,'UPTD PPA KabKota'!$C$5:$C$513,FALSE))</f>
        <v/>
      </c>
      <c r="BR339" s="218" t="str">
        <f t="array" ref="BR339">INDEX('UPTD PPA KabKota'!AA$5:AA$513,MATCH($D339,'UPTD PPA KabKota'!$C$5:$C$513,FALSE))</f>
        <v/>
      </c>
      <c r="BS339" s="218" t="str">
        <f t="array" ref="BS339">INDEX('UPTD PPA KabKota'!AB$5:AB$513,MATCH($D339,'UPTD PPA KabKota'!$C$5:$C$513,FALSE))</f>
        <v/>
      </c>
      <c r="BT339" s="218" t="str">
        <f t="array" ref="BT339">INDEX('UPTD PPA KabKota'!AC$5:AC$513,MATCH($D339,'UPTD PPA KabKota'!$C$5:$C$513,FALSE))</f>
        <v/>
      </c>
      <c r="BU339" s="218" t="str">
        <f t="array" ref="BU339">INDEX('UPTD PPA KabKota'!AD$5:AD$513,MATCH($D339,'UPTD PPA KabKota'!$C$5:$C$513,FALSE))</f>
        <v/>
      </c>
      <c r="BV339" s="218" t="str">
        <f t="array" ref="BV339">INDEX('UPTD PPA KabKota'!AE$5:AE$513,MATCH($D339,'UPTD PPA KabKota'!$C$5:$C$513,FALSE))</f>
        <v/>
      </c>
      <c r="BW339" s="218" t="str">
        <f t="array" ref="BW339">INDEX('UPTD PPA KabKota'!AF$5:AF$513,MATCH($D339,'UPTD PPA KabKota'!$C$5:$C$513,FALSE))</f>
        <v/>
      </c>
      <c r="BX339" s="218" t="str">
        <f t="array" ref="BX339">INDEX('UPTD PPA KabKota'!AG$5:AG$513,MATCH($D339,'UPTD PPA KabKota'!$C$5:$C$513,FALSE))</f>
        <v/>
      </c>
      <c r="BY339" s="218" t="str">
        <f t="array" ref="BY339">INDEX('UPTD PPA KabKota'!AH$5:AH$513,MATCH($D339,'UPTD PPA KabKota'!$C$5:$C$513,FALSE))</f>
        <v/>
      </c>
      <c r="BZ339" s="218" t="str">
        <f t="array" ref="BZ339">INDEX('UPTD PPA KabKota'!AI$5:AI$513,MATCH($D339,'UPTD PPA KabKota'!$C$5:$C$513,FALSE))</f>
        <v/>
      </c>
      <c r="CA339" s="218" t="str">
        <f t="array" ref="CA339">INDEX('UPTD PPA KabKota'!AJ$5:AJ$513,MATCH($D339,'UPTD PPA KabKota'!$C$5:$C$513,FALSE))</f>
        <v/>
      </c>
      <c r="CB339" s="218" t="str">
        <f t="array" ref="CB339">INDEX('UPTD PPA KabKota'!AK$5:AK$513,MATCH($D339,'UPTD PPA KabKota'!$C$5:$C$513,FALSE))</f>
        <v/>
      </c>
      <c r="CC339" s="218" t="str">
        <f t="array" ref="CC339">INDEX('UPTD PPA KabKota'!AL$5:AL$513,MATCH($D339,'UPTD PPA KabKota'!$C$5:$C$513,FALSE))</f>
        <v/>
      </c>
      <c r="CD339" s="218" t="str">
        <f t="array" ref="CD339">INDEX('UPTD PPA KabKota'!AM$5:AM$513,MATCH($D339,'UPTD PPA KabKota'!$C$5:$C$513,FALSE))</f>
        <v/>
      </c>
      <c r="CE339" s="218" t="str">
        <f t="array" ref="CE339">INDEX('UPTD PPA KabKota'!AN$5:AN$513,MATCH($D339,'UPTD PPA KabKota'!$C$5:$C$513,FALSE))</f>
        <v/>
      </c>
      <c r="CF339" s="218" t="str">
        <f t="array" ref="CF339">INDEX('UPTD PPA KabKota'!AO$5:AO$513,MATCH($D339,'UPTD PPA KabKota'!$C$5:$C$513,FALSE))</f>
        <v/>
      </c>
      <c r="CG339" s="218" t="str">
        <f t="array" ref="CG339">INDEX('UPTD PPA KabKota'!AP$5:AP$513,MATCH($D339,'UPTD PPA KabKota'!$C$5:$C$513,FALSE))</f>
        <v/>
      </c>
      <c r="CH339" s="218" t="str">
        <f t="array" ref="CH339">INDEX('UPTD PPA KabKota'!AQ$5:AQ$513,MATCH($D339,'UPTD PPA KabKota'!$C$5:$C$513,FALSE))</f>
        <v/>
      </c>
      <c r="CI339" s="218" t="str">
        <f t="array" ref="CI339">INDEX('UPTD PPA KabKota'!AR$5:AR$513,MATCH($D339,'UPTD PPA KabKota'!$C$5:$C$513,FALSE))</f>
        <v/>
      </c>
      <c r="CJ339" s="218" t="str">
        <f t="array" ref="CJ339">INDEX('UPTD PPA KabKota'!AS$5:AS$513,MATCH($D339,'UPTD PPA KabKota'!$C$5:$C$513,FALSE))</f>
        <v/>
      </c>
      <c r="CK339" s="218" t="str">
        <f t="array" ref="CK339">INDEX('UPTD PPA KabKota'!AT$5:AT$513,MATCH($D339,'UPTD PPA KabKota'!$C$5:$C$513,FALSE))</f>
        <v/>
      </c>
      <c r="CL339" s="218" t="str">
        <f t="array" ref="CL339">INDEX('UPTD PPA KabKota'!AU$5:AU$513,MATCH($D339,'UPTD PPA KabKota'!$C$5:$C$513,FALSE))</f>
        <v/>
      </c>
      <c r="CM339" s="218" t="str">
        <f t="array" ref="CM339">INDEX('UPTD PPA KabKota'!AV$5:AV$513,MATCH($D339,'UPTD PPA KabKota'!$C$5:$C$513,FALSE))</f>
        <v/>
      </c>
      <c r="CN339" s="218" t="str">
        <f t="array" ref="CN339">INDEX('UPTD PPA KabKota'!AW$5:AW$513,MATCH($D339,'UPTD PPA KabKota'!$C$5:$C$513,FALSE))</f>
        <v/>
      </c>
      <c r="CO339" s="218" t="str">
        <f t="array" ref="CO339">INDEX('UPTD PPA KabKota'!AX$5:AX$513,MATCH($D339,'UPTD PPA KabKota'!$C$5:$C$513,FALSE))</f>
        <v/>
      </c>
      <c r="CP339" s="218" t="str">
        <f t="array" ref="CP339">INDEX('UPTD PPA KabKota'!AY$5:AY$513,MATCH($D339,'UPTD PPA KabKota'!$C$5:$C$513,FALSE))</f>
        <v/>
      </c>
      <c r="CQ339" s="209" t="str">
        <f>IFERROR(__xludf.DUMMYFUNCTION("IF(ISBLANK($K339),"""",IF(REGEXMATCH($K339,""Peraturan""),""Ada"",IF(REGEXMATCH($K339,""Rekomendasi""),""Tidak Ada"", $K339)))
"),"#N/A")</f>
        <v>#N/A</v>
      </c>
      <c r="CR339" s="209" t="str">
        <f t="array" ref="CR339">index('UPTD PPA KabKota'!$BI$5:$BI$513,match($D339,'UPTD PPA KabKota'!$C$5:$C$513,false))</f>
        <v>Tidak Ada</v>
      </c>
      <c r="CS339" s="314" t="str">
        <f t="shared" si="56"/>
        <v>#N/A</v>
      </c>
    </row>
    <row r="340">
      <c r="A340" s="334">
        <v>334.0</v>
      </c>
      <c r="B340" s="334">
        <v>6.0</v>
      </c>
      <c r="C340" s="311" t="s">
        <v>4776</v>
      </c>
      <c r="D340" s="312" t="s">
        <v>3137</v>
      </c>
      <c r="E340" s="313"/>
      <c r="F340" s="218" t="str">
        <f t="array" ref="F340">INDEX('Ortala-KabKota'!F$2:F$415,MATCH($D340,'Ortala-KabKota'!$E$2:$E$415,FALSE))</f>
        <v>#N/A</v>
      </c>
      <c r="G340" s="218" t="str">
        <f t="array" ref="G340">INDEX('Ortala-KabKota'!G$2:G$415,MATCH($D340,'Ortala-KabKota'!$E$2:$E$415,FALSE))</f>
        <v>#N/A</v>
      </c>
      <c r="H340" s="218" t="str">
        <f t="array" ref="H340">INDEX('Ortala-KabKota'!H$2:H$415,MATCH($D340,'Ortala-KabKota'!$E$2:$E$415,FALSE))</f>
        <v>#N/A</v>
      </c>
      <c r="I340" s="218" t="str">
        <f t="array" ref="I340">INDEX('Ortala-KabKota'!I$2:I$415,MATCH($D340,'Ortala-KabKota'!$E$2:$E$415,FALSE))</f>
        <v>#N/A</v>
      </c>
      <c r="J340" s="218" t="str">
        <f t="array" ref="J340">INDEX('Ortala-KabKota'!J$2:J$415,MATCH($D340,'Ortala-KabKota'!$E$2:$E$415,FALSE))</f>
        <v>#N/A</v>
      </c>
      <c r="K340" s="218" t="str">
        <f t="array" ref="K340">INDEX('Ortala-KabKota'!K$2:K$415,MATCH($D340,'Ortala-KabKota'!$E$2:$E$415,FALSE))</f>
        <v>#N/A</v>
      </c>
      <c r="L340" s="218" t="str">
        <f t="array" ref="L340">INDEX('Ortala-KabKota'!L$2:L$415,MATCH($D340,'Ortala-KabKota'!$E$2:$E$415,FALSE))</f>
        <v>#N/A</v>
      </c>
      <c r="M340" s="218" t="str">
        <f t="array" ref="M340">INDEX('Ortala-KabKota'!M$2:M$415,MATCH($D340,'Ortala-KabKota'!$E$2:$E$415,FALSE))</f>
        <v>#N/A</v>
      </c>
      <c r="N340" s="218" t="str">
        <f t="array" ref="N340">INDEX('Ortala-KabKota'!N$2:N$415,MATCH($D340,'Ortala-KabKota'!$E$2:$E$415,FALSE))</f>
        <v>#N/A</v>
      </c>
      <c r="O340" s="218" t="str">
        <f t="array" ref="O340">INDEX('Ortala-KabKota'!O$2:O$415,MATCH($D340,'Ortala-KabKota'!$E$2:$E$415,FALSE))</f>
        <v>#N/A</v>
      </c>
      <c r="P340" s="218" t="str">
        <f t="array" ref="P340">INDEX('Ortala-KabKota'!P$2:P$415,MATCH($D340,'Ortala-KabKota'!$E$2:$E$415,FALSE))</f>
        <v>#N/A</v>
      </c>
      <c r="Q340" s="218" t="str">
        <f t="array" ref="Q340">INDEX('Ortala-KabKota'!Q$2:Q$415,MATCH($D340,'Ortala-KabKota'!$E$2:$E$415,FALSE))</f>
        <v>#N/A</v>
      </c>
      <c r="R340" s="218" t="str">
        <f t="array" ref="R340">INDEX('Ortala-KabKota'!R$2:R$415,MATCH($D340,'Ortala-KabKota'!$E$2:$E$415,FALSE))</f>
        <v>#N/A</v>
      </c>
      <c r="S340" s="218" t="str">
        <f t="array" ref="S340">INDEX('Ortala-KabKota'!S$2:S$415,MATCH($D340,'Ortala-KabKota'!$E$2:$E$415,FALSE))</f>
        <v>#N/A</v>
      </c>
      <c r="T340" s="218" t="str">
        <f t="array" ref="T340">INDEX('Ortala-KabKota'!T$2:T$415,MATCH($D340,'Ortala-KabKota'!$E$2:$E$415,FALSE))</f>
        <v>#N/A</v>
      </c>
      <c r="U340" s="218" t="str">
        <f t="array" ref="U340">INDEX('Ortala-KabKota'!U$2:U$415,MATCH($D340,'Ortala-KabKota'!$E$2:$E$415,FALSE))</f>
        <v>#N/A</v>
      </c>
      <c r="V340" s="218" t="str">
        <f t="array" ref="V340">INDEX('Ortala-KabKota'!V$2:V$415,MATCH($D340,'Ortala-KabKota'!$E$2:$E$415,FALSE))</f>
        <v>#N/A</v>
      </c>
      <c r="W340" s="218" t="str">
        <f t="array" ref="W340">INDEX('Ortala-KabKota'!W$2:W$415,MATCH($D340,'Ortala-KabKota'!$E$2:$E$415,FALSE))</f>
        <v>#N/A</v>
      </c>
      <c r="X340" s="218" t="str">
        <f t="array" ref="X340">INDEX('Ortala-KabKota'!X$2:X$415,MATCH($D340,'Ortala-KabKota'!$E$2:$E$415,FALSE))</f>
        <v>#N/A</v>
      </c>
      <c r="Y340" s="218" t="str">
        <f t="array" ref="Y340">INDEX('Ortala-KabKota'!Y$2:Y$415,MATCH($D340,'Ortala-KabKota'!$E$2:$E$415,FALSE))</f>
        <v>#N/A</v>
      </c>
      <c r="Z340" s="218" t="str">
        <f t="array" ref="Z340">INDEX('Ortala-KabKota'!Z$2:Z$415,MATCH($D340,'Ortala-KabKota'!$E$2:$E$415,FALSE))</f>
        <v>#N/A</v>
      </c>
      <c r="AA340" s="218" t="str">
        <f t="array" ref="AA340">INDEX('Ortala-KabKota'!AA$2:AA$415,MATCH($D340,'Ortala-KabKota'!$E$2:$E$415,FALSE))</f>
        <v>#N/A</v>
      </c>
      <c r="AB340" s="218" t="str">
        <f t="array" ref="AB340">INDEX('Ortala-KabKota'!AB$2:AB$415,MATCH($D340,'Ortala-KabKota'!$E$2:$E$415,FALSE))</f>
        <v>#N/A</v>
      </c>
      <c r="AC340" s="218" t="str">
        <f t="array" ref="AC340">INDEX('Ortala-KabKota'!AC$2:AC$415,MATCH($D340,'Ortala-KabKota'!$E$2:$E$415,FALSE))</f>
        <v>#N/A</v>
      </c>
      <c r="AD340" s="218" t="str">
        <f t="array" ref="AD340">INDEX('Ortala-KabKota'!AD$2:AD$415,MATCH($D340,'Ortala-KabKota'!$E$2:$E$415,FALSE))</f>
        <v>#N/A</v>
      </c>
      <c r="AE340" s="218" t="str">
        <f t="array" ref="AE340">INDEX('Ortala-KabKota'!AE$2:AE$415,MATCH($D340,'Ortala-KabKota'!$E$2:$E$415,FALSE))</f>
        <v>#N/A</v>
      </c>
      <c r="AF340" s="218" t="str">
        <f t="array" ref="AF340">INDEX('Ortala-KabKota'!AF$2:AF$415,MATCH($D340,'Ortala-KabKota'!$E$2:$E$415,FALSE))</f>
        <v>#N/A</v>
      </c>
      <c r="AG340" s="218" t="str">
        <f t="array" ref="AG340">INDEX('Ortala-KabKota'!AG$2:AG$415,MATCH($D340,'Ortala-KabKota'!$E$2:$E$415,FALSE))</f>
        <v>#N/A</v>
      </c>
      <c r="AH340" s="218" t="str">
        <f t="array" ref="AH340">INDEX('Ortala-KabKota'!AH$2:AH$415,MATCH($D340,'Ortala-KabKota'!$E$2:$E$415,FALSE))</f>
        <v>#N/A</v>
      </c>
      <c r="AI340" s="218" t="str">
        <f t="array" ref="AI340">INDEX('Ortala-KabKota'!AI$2:AI$415,MATCH($D340,'Ortala-KabKota'!$E$2:$E$415,FALSE))</f>
        <v>#N/A</v>
      </c>
      <c r="AJ340" s="218" t="str">
        <f t="array" ref="AJ340">INDEX('Ortala-KabKota'!AJ$2:AJ$415,MATCH($D340,'Ortala-KabKota'!$E$2:$E$415,FALSE))</f>
        <v>#N/A</v>
      </c>
      <c r="AK340" s="218" t="str">
        <f t="array" ref="AK340">INDEX('Ortala-KabKota'!AK$2:AK$415,MATCH($D340,'Ortala-KabKota'!$E$2:$E$415,FALSE))</f>
        <v>#N/A</v>
      </c>
      <c r="AL340" s="218" t="str">
        <f t="array" ref="AL340">INDEX('Ortala-KabKota'!AL$2:AL$415,MATCH($D340,'Ortala-KabKota'!$E$2:$E$415,FALSE))</f>
        <v>#N/A</v>
      </c>
      <c r="AM340" s="218" t="str">
        <f t="array" ref="AM340">INDEX('Ortala-KabKota'!AM$2:AM$415,MATCH($D340,'Ortala-KabKota'!$E$2:$E$415,FALSE))</f>
        <v>#N/A</v>
      </c>
      <c r="AN340" s="218" t="str">
        <f t="array" ref="AN340">INDEX('Ortala-KabKota'!AN$2:AN$415,MATCH($D340,'Ortala-KabKota'!$E$2:$E$415,FALSE))</f>
        <v>#N/A</v>
      </c>
      <c r="AO340" s="218" t="str">
        <f t="array" ref="AO340">INDEX('Ortala-KabKota'!AO$2:AO$415,MATCH($D340,'Ortala-KabKota'!$E$2:$E$415,FALSE))</f>
        <v>#N/A</v>
      </c>
      <c r="AP340" s="218" t="str">
        <f t="array" ref="AP340">INDEX('Ortala-KabKota'!AP$2:AP$415,MATCH($D340,'Ortala-KabKota'!$E$2:$E$415,FALSE))</f>
        <v>#N/A</v>
      </c>
      <c r="AQ340" s="218" t="str">
        <f t="array" ref="AQ340">INDEX('Ortala-KabKota'!AQ$2:AQ$415,MATCH($D340,'Ortala-KabKota'!$E$2:$E$415,FALSE))</f>
        <v>#N/A</v>
      </c>
      <c r="AR340" s="218" t="str">
        <f t="array" ref="AR340">INDEX('Ortala-KabKota'!AR$2:AR$415,MATCH($D340,'Ortala-KabKota'!$E$2:$E$415,FALSE))</f>
        <v>#N/A</v>
      </c>
      <c r="AS340" s="218" t="str">
        <f t="array" ref="AS340">INDEX('Ortala-KabKota'!AS$2:AS$415,MATCH($D340,'Ortala-KabKota'!$E$2:$E$415,FALSE))</f>
        <v>#N/A</v>
      </c>
      <c r="AT340" s="218" t="str">
        <f t="array" ref="AT340">INDEX('Ortala-KabKota'!AT$2:AT$415,MATCH($D340,'Ortala-KabKota'!$E$2:$E$415,FALSE))</f>
        <v>#N/A</v>
      </c>
      <c r="AU340" s="218" t="str">
        <f t="array" ref="AU340">INDEX('UPTD PPA KabKota'!D$5:D$513,MATCH($D340,'UPTD PPA KabKota'!$C$5:$C$513,FALSE))</f>
        <v/>
      </c>
      <c r="AV340" s="218" t="str">
        <f t="array" ref="AV340">INDEX('UPTD PPA KabKota'!E$5:E$513,MATCH($D340,'UPTD PPA KabKota'!$C$5:$C$513,FALSE))</f>
        <v/>
      </c>
      <c r="AW340" s="218" t="str">
        <f t="array" ref="AW340">INDEX('UPTD PPA KabKota'!F$5:F$513,MATCH($D340,'UPTD PPA KabKota'!$C$5:$C$513,FALSE))</f>
        <v/>
      </c>
      <c r="AX340" s="218" t="str">
        <f t="array" ref="AX340">INDEX('UPTD PPA KabKota'!G$5:G$513,MATCH($D340,'UPTD PPA KabKota'!$C$5:$C$513,FALSE))</f>
        <v/>
      </c>
      <c r="AY340" s="218" t="str">
        <f t="array" ref="AY340">INDEX('UPTD PPA KabKota'!H$5:H$513,MATCH($D340,'UPTD PPA KabKota'!$C$5:$C$513,FALSE))</f>
        <v/>
      </c>
      <c r="AZ340" s="218" t="str">
        <f t="array" ref="AZ340">INDEX('UPTD PPA KabKota'!I$5:I$513,MATCH($D340,'UPTD PPA KabKota'!$C$5:$C$513,FALSE))</f>
        <v/>
      </c>
      <c r="BA340" s="218" t="str">
        <f t="array" ref="BA340">INDEX('UPTD PPA KabKota'!J$5:J$513,MATCH($D340,'UPTD PPA KabKota'!$C$5:$C$513,FALSE))</f>
        <v/>
      </c>
      <c r="BB340" s="218" t="str">
        <f t="array" ref="BB340">INDEX('UPTD PPA KabKota'!K$5:K$513,MATCH($D340,'UPTD PPA KabKota'!$C$5:$C$513,FALSE))</f>
        <v/>
      </c>
      <c r="BC340" s="218" t="str">
        <f t="array" ref="BC340">INDEX('UPTD PPA KabKota'!L$5:L$513,MATCH($D340,'UPTD PPA KabKota'!$C$5:$C$513,FALSE))</f>
        <v/>
      </c>
      <c r="BD340" s="218" t="str">
        <f t="array" ref="BD340">INDEX('UPTD PPA KabKota'!M$5:M$513,MATCH($D340,'UPTD PPA KabKota'!$C$5:$C$513,FALSE))</f>
        <v/>
      </c>
      <c r="BE340" s="218" t="str">
        <f t="array" ref="BE340">INDEX('UPTD PPA KabKota'!N$5:N$513,MATCH($D340,'UPTD PPA KabKota'!$C$5:$C$513,FALSE))</f>
        <v/>
      </c>
      <c r="BF340" s="218" t="str">
        <f t="array" ref="BF340">INDEX('UPTD PPA KabKota'!O$5:O$513,MATCH($D340,'UPTD PPA KabKota'!$C$5:$C$513,FALSE))</f>
        <v/>
      </c>
      <c r="BG340" s="218" t="str">
        <f t="array" ref="BG340">INDEX('UPTD PPA KabKota'!P$5:P$513,MATCH($D340,'UPTD PPA KabKota'!$C$5:$C$513,FALSE))</f>
        <v/>
      </c>
      <c r="BH340" s="218" t="str">
        <f t="array" ref="BH340">INDEX('UPTD PPA KabKota'!Q$5:Q$513,MATCH($D340,'UPTD PPA KabKota'!$C$5:$C$513,FALSE))</f>
        <v/>
      </c>
      <c r="BI340" s="218" t="str">
        <f t="array" ref="BI340">INDEX('UPTD PPA KabKota'!R$5:R$513,MATCH($D340,'UPTD PPA KabKota'!$C$5:$C$513,FALSE))</f>
        <v/>
      </c>
      <c r="BJ340" s="218" t="str">
        <f t="array" ref="BJ340">INDEX('UPTD PPA KabKota'!S$5:S$513,MATCH($D340,'UPTD PPA KabKota'!$C$5:$C$513,FALSE))</f>
        <v/>
      </c>
      <c r="BK340" s="218" t="str">
        <f t="array" ref="BK340">INDEX('UPTD PPA KabKota'!T$5:T$513,MATCH($D340,'UPTD PPA KabKota'!$C$5:$C$513,FALSE))</f>
        <v/>
      </c>
      <c r="BL340" s="218" t="str">
        <f t="array" ref="BL340">INDEX('UPTD PPA KabKota'!U$5:U$513,MATCH($D340,'UPTD PPA KabKota'!$C$5:$C$513,FALSE))</f>
        <v/>
      </c>
      <c r="BM340" s="218" t="str">
        <f t="array" ref="BM340">INDEX('UPTD PPA KabKota'!V$5:V$513,MATCH($D340,'UPTD PPA KabKota'!$C$5:$C$513,FALSE))</f>
        <v/>
      </c>
      <c r="BN340" s="218" t="str">
        <f t="array" ref="BN340">INDEX('UPTD PPA KabKota'!W$5:W$513,MATCH($D340,'UPTD PPA KabKota'!$C$5:$C$513,FALSE))</f>
        <v/>
      </c>
      <c r="BO340" s="218" t="str">
        <f t="array" ref="BO340">INDEX('UPTD PPA KabKota'!X$5:X$513,MATCH($D340,'UPTD PPA KabKota'!$C$5:$C$513,FALSE))</f>
        <v/>
      </c>
      <c r="BP340" s="218" t="str">
        <f t="array" ref="BP340">INDEX('UPTD PPA KabKota'!Y$5:Y$513,MATCH($D340,'UPTD PPA KabKota'!$C$5:$C$513,FALSE))</f>
        <v/>
      </c>
      <c r="BQ340" s="218" t="str">
        <f t="array" ref="BQ340">INDEX('UPTD PPA KabKota'!Z$5:Z$513,MATCH($D340,'UPTD PPA KabKota'!$C$5:$C$513,FALSE))</f>
        <v/>
      </c>
      <c r="BR340" s="218" t="str">
        <f t="array" ref="BR340">INDEX('UPTD PPA KabKota'!AA$5:AA$513,MATCH($D340,'UPTD PPA KabKota'!$C$5:$C$513,FALSE))</f>
        <v/>
      </c>
      <c r="BS340" s="218" t="str">
        <f t="array" ref="BS340">INDEX('UPTD PPA KabKota'!AB$5:AB$513,MATCH($D340,'UPTD PPA KabKota'!$C$5:$C$513,FALSE))</f>
        <v/>
      </c>
      <c r="BT340" s="218" t="str">
        <f t="array" ref="BT340">INDEX('UPTD PPA KabKota'!AC$5:AC$513,MATCH($D340,'UPTD PPA KabKota'!$C$5:$C$513,FALSE))</f>
        <v/>
      </c>
      <c r="BU340" s="218" t="str">
        <f t="array" ref="BU340">INDEX('UPTD PPA KabKota'!AD$5:AD$513,MATCH($D340,'UPTD PPA KabKota'!$C$5:$C$513,FALSE))</f>
        <v/>
      </c>
      <c r="BV340" s="218" t="str">
        <f t="array" ref="BV340">INDEX('UPTD PPA KabKota'!AE$5:AE$513,MATCH($D340,'UPTD PPA KabKota'!$C$5:$C$513,FALSE))</f>
        <v/>
      </c>
      <c r="BW340" s="218" t="str">
        <f t="array" ref="BW340">INDEX('UPTD PPA KabKota'!AF$5:AF$513,MATCH($D340,'UPTD PPA KabKota'!$C$5:$C$513,FALSE))</f>
        <v/>
      </c>
      <c r="BX340" s="218" t="str">
        <f t="array" ref="BX340">INDEX('UPTD PPA KabKota'!AG$5:AG$513,MATCH($D340,'UPTD PPA KabKota'!$C$5:$C$513,FALSE))</f>
        <v/>
      </c>
      <c r="BY340" s="218" t="str">
        <f t="array" ref="BY340">INDEX('UPTD PPA KabKota'!AH$5:AH$513,MATCH($D340,'UPTD PPA KabKota'!$C$5:$C$513,FALSE))</f>
        <v/>
      </c>
      <c r="BZ340" s="218" t="str">
        <f t="array" ref="BZ340">INDEX('UPTD PPA KabKota'!AI$5:AI$513,MATCH($D340,'UPTD PPA KabKota'!$C$5:$C$513,FALSE))</f>
        <v/>
      </c>
      <c r="CA340" s="218" t="str">
        <f t="array" ref="CA340">INDEX('UPTD PPA KabKota'!AJ$5:AJ$513,MATCH($D340,'UPTD PPA KabKota'!$C$5:$C$513,FALSE))</f>
        <v/>
      </c>
      <c r="CB340" s="218" t="str">
        <f t="array" ref="CB340">INDEX('UPTD PPA KabKota'!AK$5:AK$513,MATCH($D340,'UPTD PPA KabKota'!$C$5:$C$513,FALSE))</f>
        <v/>
      </c>
      <c r="CC340" s="218" t="str">
        <f t="array" ref="CC340">INDEX('UPTD PPA KabKota'!AL$5:AL$513,MATCH($D340,'UPTD PPA KabKota'!$C$5:$C$513,FALSE))</f>
        <v/>
      </c>
      <c r="CD340" s="218" t="str">
        <f t="array" ref="CD340">INDEX('UPTD PPA KabKota'!AM$5:AM$513,MATCH($D340,'UPTD PPA KabKota'!$C$5:$C$513,FALSE))</f>
        <v/>
      </c>
      <c r="CE340" s="218" t="str">
        <f t="array" ref="CE340">INDEX('UPTD PPA KabKota'!AN$5:AN$513,MATCH($D340,'UPTD PPA KabKota'!$C$5:$C$513,FALSE))</f>
        <v/>
      </c>
      <c r="CF340" s="218" t="str">
        <f t="array" ref="CF340">INDEX('UPTD PPA KabKota'!AO$5:AO$513,MATCH($D340,'UPTD PPA KabKota'!$C$5:$C$513,FALSE))</f>
        <v/>
      </c>
      <c r="CG340" s="218" t="str">
        <f t="array" ref="CG340">INDEX('UPTD PPA KabKota'!AP$5:AP$513,MATCH($D340,'UPTD PPA KabKota'!$C$5:$C$513,FALSE))</f>
        <v/>
      </c>
      <c r="CH340" s="218" t="str">
        <f t="array" ref="CH340">INDEX('UPTD PPA KabKota'!AQ$5:AQ$513,MATCH($D340,'UPTD PPA KabKota'!$C$5:$C$513,FALSE))</f>
        <v/>
      </c>
      <c r="CI340" s="218" t="str">
        <f t="array" ref="CI340">INDEX('UPTD PPA KabKota'!AR$5:AR$513,MATCH($D340,'UPTD PPA KabKota'!$C$5:$C$513,FALSE))</f>
        <v/>
      </c>
      <c r="CJ340" s="218" t="str">
        <f t="array" ref="CJ340">INDEX('UPTD PPA KabKota'!AS$5:AS$513,MATCH($D340,'UPTD PPA KabKota'!$C$5:$C$513,FALSE))</f>
        <v/>
      </c>
      <c r="CK340" s="218" t="str">
        <f t="array" ref="CK340">INDEX('UPTD PPA KabKota'!AT$5:AT$513,MATCH($D340,'UPTD PPA KabKota'!$C$5:$C$513,FALSE))</f>
        <v/>
      </c>
      <c r="CL340" s="218" t="str">
        <f t="array" ref="CL340">INDEX('UPTD PPA KabKota'!AU$5:AU$513,MATCH($D340,'UPTD PPA KabKota'!$C$5:$C$513,FALSE))</f>
        <v/>
      </c>
      <c r="CM340" s="218" t="str">
        <f t="array" ref="CM340">INDEX('UPTD PPA KabKota'!AV$5:AV$513,MATCH($D340,'UPTD PPA KabKota'!$C$5:$C$513,FALSE))</f>
        <v/>
      </c>
      <c r="CN340" s="218" t="str">
        <f t="array" ref="CN340">INDEX('UPTD PPA KabKota'!AW$5:AW$513,MATCH($D340,'UPTD PPA KabKota'!$C$5:$C$513,FALSE))</f>
        <v/>
      </c>
      <c r="CO340" s="218" t="str">
        <f t="array" ref="CO340">INDEX('UPTD PPA KabKota'!AX$5:AX$513,MATCH($D340,'UPTD PPA KabKota'!$C$5:$C$513,FALSE))</f>
        <v/>
      </c>
      <c r="CP340" s="218" t="str">
        <f t="array" ref="CP340">INDEX('UPTD PPA KabKota'!AY$5:AY$513,MATCH($D340,'UPTD PPA KabKota'!$C$5:$C$513,FALSE))</f>
        <v/>
      </c>
      <c r="CQ340" s="209" t="str">
        <f>IFERROR(__xludf.DUMMYFUNCTION("IF(ISBLANK($K340),"""",IF(REGEXMATCH($K340,""Peraturan""),""Ada"",IF(REGEXMATCH($K340,""Rekomendasi""),""Tidak Ada"", $K340)))
"),"#N/A")</f>
        <v>#N/A</v>
      </c>
      <c r="CR340" s="209" t="str">
        <f t="array" ref="CR340">index('UPTD PPA KabKota'!$BI$5:$BI$513,match($D340,'UPTD PPA KabKota'!$C$5:$C$513,false))</f>
        <v>Tidak Ada</v>
      </c>
      <c r="CS340" s="314" t="str">
        <f t="shared" si="56"/>
        <v>#N/A</v>
      </c>
    </row>
    <row r="341">
      <c r="A341" s="334">
        <v>335.0</v>
      </c>
      <c r="B341" s="334">
        <v>7.0</v>
      </c>
      <c r="C341" s="311" t="s">
        <v>4776</v>
      </c>
      <c r="D341" s="312" t="s">
        <v>3120</v>
      </c>
      <c r="E341" s="315">
        <v>45778.0</v>
      </c>
      <c r="F341" s="218" t="str">
        <f t="array" ref="F341">INDEX('Ortala-KabKota'!F$2:F$415,MATCH($D341,'Ortala-KabKota'!$E$2:$E$415,FALSE))</f>
        <v>Kipri Anita/ 082250672506 (Plt)</v>
      </c>
      <c r="G341" s="218" t="str">
        <f t="array" ref="G341">INDEX('Ortala-KabKota'!G$2:G$415,MATCH($D341,'Ortala-KabKota'!$E$2:$E$415,FALSE))</f>
        <v>Jalan Dr.Wahidin Sudirohusodo Sintang 78612</v>
      </c>
      <c r="H341" s="218" t="str">
        <f t="array" ref="H341">INDEX('Ortala-KabKota'!H$2:H$415,MATCH($D341,'Ortala-KabKota'!$E$2:$E$415,FALSE))</f>
        <v>0565 - 21705</v>
      </c>
      <c r="I341" s="218" t="str">
        <f t="array" ref="I341">INDEX('Ortala-KabKota'!I$2:I$415,MATCH($D341,'Ortala-KabKota'!$E$2:$E$415,FALSE))</f>
        <v>0565 - 21705</v>
      </c>
      <c r="J341" s="218" t="str">
        <f t="array" ref="J341">INDEX('Ortala-KabKota'!J$2:J$415,MATCH($D341,'Ortala-KabKota'!$E$2:$E$415,FALSE))</f>
        <v>UPTD PPA</v>
      </c>
      <c r="K341" s="218" t="str">
        <f t="array" ref="K341">INDEX('Ortala-KabKota'!K$2:K$415,MATCH($D341,'Ortala-KabKota'!$E$2:$E$415,FALSE))</f>
        <v>Peraturan Bupati Sintang Nomor 33 Tahun 2022 </v>
      </c>
      <c r="L341" s="218">
        <f t="array" ref="L341">INDEX('Ortala-KabKota'!L$2:L$415,MATCH($D341,'Ortala-KabKota'!$E$2:$E$415,FALSE))</f>
        <v>2022</v>
      </c>
      <c r="M341" s="218" t="str">
        <f t="array" ref="M341">INDEX('Ortala-KabKota'!M$2:M$415,MATCH($D341,'Ortala-KabKota'!$E$2:$E$415,FALSE))</f>
        <v>A</v>
      </c>
      <c r="N341" s="218" t="str">
        <f t="array" ref="N341">INDEX('Ortala-KabKota'!N$2:N$415,MATCH($D341,'Ortala-KabKota'!$E$2:$E$415,FALSE))</f>
        <v/>
      </c>
      <c r="O341" s="218" t="str">
        <f t="array" ref="O341">INDEX('Ortala-KabKota'!O$2:O$415,MATCH($D341,'Ortala-KabKota'!$E$2:$E$415,FALSE))</f>
        <v/>
      </c>
      <c r="P341" s="218" t="str">
        <f t="array" ref="P341">INDEX('Ortala-KabKota'!P$2:P$415,MATCH($D341,'Ortala-KabKota'!$E$2:$E$415,FALSE))</f>
        <v>Kepala UPTD, Subbag TU, Pelaksana dan Kelompok JF</v>
      </c>
      <c r="Q341" s="218" t="str">
        <f t="array" ref="Q341">INDEX('Ortala-KabKota'!Q$2:Q$415,MATCH($D341,'Ortala-KabKota'!$E$2:$E$415,FALSE))</f>
        <v>BERGABUNG DENGAN KANTOR DINAS</v>
      </c>
      <c r="R341" s="218" t="str">
        <f t="array" ref="R341">INDEX('Ortala-KabKota'!R$2:R$415,MATCH($D341,'Ortala-KabKota'!$E$2:$E$415,FALSE))</f>
        <v>TIDAK PUNYA</v>
      </c>
      <c r="S341" s="218" t="str">
        <f t="array" ref="S341">INDEX('Ortala-KabKota'!S$2:S$415,MATCH($D341,'Ortala-KabKota'!$E$2:$E$415,FALSE))</f>
        <v>Masih dibawah naungan  Dinas Keluarga Berencana, Pemberdayaan Perempuan dan Perlindungan Anak</v>
      </c>
      <c r="T341" s="218">
        <f t="array" ref="T341">INDEX('Ortala-KabKota'!T$2:T$415,MATCH($D341,'Ortala-KabKota'!$E$2:$E$415,FALSE))</f>
        <v>0</v>
      </c>
      <c r="U341" s="218">
        <f t="array" ref="U341">INDEX('Ortala-KabKota'!U$2:U$415,MATCH($D341,'Ortala-KabKota'!$E$2:$E$415,FALSE))</f>
        <v>0</v>
      </c>
      <c r="V341" s="218">
        <f t="array" ref="V341">INDEX('Ortala-KabKota'!V$2:V$415,MATCH($D341,'Ortala-KabKota'!$E$2:$E$415,FALSE))</f>
        <v>0</v>
      </c>
      <c r="W341" s="218">
        <f t="array" ref="W341">INDEX('Ortala-KabKota'!W$2:W$415,MATCH($D341,'Ortala-KabKota'!$E$2:$E$415,FALSE))</f>
        <v>0</v>
      </c>
      <c r="X341" s="218">
        <f t="array" ref="X341">INDEX('Ortala-KabKota'!X$2:X$415,MATCH($D341,'Ortala-KabKota'!$E$2:$E$415,FALSE))</f>
        <v>0</v>
      </c>
      <c r="Y341" s="218">
        <f t="array" ref="Y341">INDEX('Ortala-KabKota'!Y$2:Y$415,MATCH($D341,'Ortala-KabKota'!$E$2:$E$415,FALSE))</f>
        <v>0</v>
      </c>
      <c r="Z341" s="218">
        <f t="array" ref="Z341">INDEX('Ortala-KabKota'!Z$2:Z$415,MATCH($D341,'Ortala-KabKota'!$E$2:$E$415,FALSE))</f>
        <v>0</v>
      </c>
      <c r="AA341" s="218">
        <f t="array" ref="AA341">INDEX('Ortala-KabKota'!AA$2:AA$415,MATCH($D341,'Ortala-KabKota'!$E$2:$E$415,FALSE))</f>
        <v>0</v>
      </c>
      <c r="AB341" s="218">
        <f t="array" ref="AB341">INDEX('Ortala-KabKota'!AB$2:AB$415,MATCH($D341,'Ortala-KabKota'!$E$2:$E$415,FALSE))</f>
        <v>0</v>
      </c>
      <c r="AC341" s="218">
        <f t="array" ref="AC341">INDEX('Ortala-KabKota'!AC$2:AC$415,MATCH($D341,'Ortala-KabKota'!$E$2:$E$415,FALSE))</f>
        <v>0</v>
      </c>
      <c r="AD341" s="218">
        <f t="array" ref="AD341">INDEX('Ortala-KabKota'!AD$2:AD$415,MATCH($D341,'Ortala-KabKota'!$E$2:$E$415,FALSE))</f>
        <v>0</v>
      </c>
      <c r="AE341" s="218">
        <f t="array" ref="AE341">INDEX('Ortala-KabKota'!AE$2:AE$415,MATCH($D341,'Ortala-KabKota'!$E$2:$E$415,FALSE))</f>
        <v>1</v>
      </c>
      <c r="AF341" s="218">
        <f t="array" ref="AF341">INDEX('Ortala-KabKota'!AF$2:AF$415,MATCH($D341,'Ortala-KabKota'!$E$2:$E$415,FALSE))</f>
        <v>0</v>
      </c>
      <c r="AG341" s="218">
        <f t="array" ref="AG341">INDEX('Ortala-KabKota'!AG$2:AG$415,MATCH($D341,'Ortala-KabKota'!$E$2:$E$415,FALSE))</f>
        <v>0</v>
      </c>
      <c r="AH341" s="218">
        <f t="array" ref="AH341">INDEX('Ortala-KabKota'!AH$2:AH$415,MATCH($D341,'Ortala-KabKota'!$E$2:$E$415,FALSE))</f>
        <v>0</v>
      </c>
      <c r="AI341" s="218" t="str">
        <f t="array" ref="AI341">INDEX('Ortala-KabKota'!AI$2:AI$415,MATCH($D341,'Ortala-KabKota'!$E$2:$E$415,FALSE))</f>
        <v>Tidak ada</v>
      </c>
      <c r="AJ341" s="218">
        <f t="array" ref="AJ341">INDEX('Ortala-KabKota'!AJ$2:AJ$415,MATCH($D341,'Ortala-KabKota'!$E$2:$E$415,FALSE))</f>
        <v>1</v>
      </c>
      <c r="AK341" s="218">
        <f t="array" ref="AK341">INDEX('Ortala-KabKota'!AK$2:AK$415,MATCH($D341,'Ortala-KabKota'!$E$2:$E$415,FALSE))</f>
        <v>1</v>
      </c>
      <c r="AL341" s="218">
        <f t="array" ref="AL341">INDEX('Ortala-KabKota'!AL$2:AL$415,MATCH($D341,'Ortala-KabKota'!$E$2:$E$415,FALSE))</f>
        <v>11</v>
      </c>
      <c r="AM341" s="218" t="str">
        <f t="array" ref="AM341">INDEX('Ortala-KabKota'!AM$2:AM$415,MATCH($D341,'Ortala-KabKota'!$E$2:$E$415,FALSE))</f>
        <v>Kekerasan Dalam Rumah Tangga (KDRT)</v>
      </c>
      <c r="AN341" s="218" t="str">
        <f t="array" ref="AN341">INDEX('Ortala-KabKota'!AN$2:AN$415,MATCH($D341,'Ortala-KabKota'!$E$2:$E$415,FALSE))</f>
        <v/>
      </c>
      <c r="AO341" s="218" t="str">
        <f t="array" ref="AO341">INDEX('Ortala-KabKota'!AO$2:AO$415,MATCH($D341,'Ortala-KabKota'!$E$2:$E$415,FALSE))</f>
        <v/>
      </c>
      <c r="AP341" s="218" t="str">
        <f t="array" ref="AP341">INDEX('Ortala-KabKota'!AP$2:AP$415,MATCH($D341,'Ortala-KabKota'!$E$2:$E$415,FALSE))</f>
        <v/>
      </c>
      <c r="AQ341" s="218" t="str">
        <f t="array" ref="AQ341">INDEX('Ortala-KabKota'!AQ$2:AQ$415,MATCH($D341,'Ortala-KabKota'!$E$2:$E$415,FALSE))</f>
        <v/>
      </c>
      <c r="AR341" s="218" t="str">
        <f t="array" ref="AR341">INDEX('Ortala-KabKota'!AR$2:AR$415,MATCH($D341,'Ortala-KabKota'!$E$2:$E$415,FALSE))</f>
        <v/>
      </c>
      <c r="AS341" s="218" t="str">
        <f t="array" ref="AS341">INDEX('Ortala-KabKota'!AS$2:AS$415,MATCH($D341,'Ortala-KabKota'!$E$2:$E$415,FALSE))</f>
        <v/>
      </c>
      <c r="AT341" s="218" t="str">
        <f t="array" ref="AT341">INDEX('Ortala-KabKota'!AT$2:AT$415,MATCH($D341,'Ortala-KabKota'!$E$2:$E$415,FALSE))</f>
        <v/>
      </c>
      <c r="AU341" s="218" t="str">
        <f t="array" ref="AU341">INDEX('UPTD PPA KabKota'!D$5:D$513,MATCH($D341,'UPTD PPA KabKota'!$C$5:$C$513,FALSE))</f>
        <v>KIPRI ANITA, S.ST</v>
      </c>
      <c r="AV341" s="218" t="str">
        <f t="array" ref="AV341">INDEX('UPTD PPA KabKota'!E$5:E$513,MATCH($D341,'UPTD PPA KabKota'!$C$5:$C$513,FALSE))</f>
        <v>Jalan dr. Wahidin Sudirohusodo</v>
      </c>
      <c r="AW341" s="218">
        <f t="array" ref="AW341">INDEX('UPTD PPA KabKota'!F$5:F$513,MATCH($D341,'UPTD PPA KabKota'!$C$5:$C$513,FALSE))</f>
        <v>82250672506</v>
      </c>
      <c r="AX341" s="218" t="str">
        <f t="array" ref="AX341">INDEX('UPTD PPA KabKota'!G$5:G$513,MATCH($D341,'UPTD PPA KabKota'!$C$5:$C$513,FALSE))</f>
        <v>-</v>
      </c>
      <c r="AY341" s="218" t="str">
        <f t="array" ref="AY341">INDEX('UPTD PPA KabKota'!H$5:H$513,MATCH($D341,'UPTD PPA KabKota'!$C$5:$C$513,FALSE))</f>
        <v>UPTD PPA</v>
      </c>
      <c r="AZ341" s="218" t="str">
        <f t="array" ref="AZ341">INDEX('UPTD PPA KabKota'!I$5:I$513,MATCH($D341,'UPTD PPA KabKota'!$C$5:$C$513,FALSE))</f>
        <v>Peraturan Bupati Nomor 33 Tahun 2022</v>
      </c>
      <c r="BA341" s="218">
        <f t="array" ref="BA341">INDEX('UPTD PPA KabKota'!J$5:J$513,MATCH($D341,'UPTD PPA KabKota'!$C$5:$C$513,FALSE))</f>
        <v>2022</v>
      </c>
      <c r="BB341" s="218" t="str">
        <f t="array" ref="BB341">INDEX('UPTD PPA KabKota'!K$5:K$513,MATCH($D341,'UPTD PPA KabKota'!$C$5:$C$513,FALSE))</f>
        <v>A</v>
      </c>
      <c r="BC341" s="218" t="str">
        <f t="array" ref="BC341">INDEX('UPTD PPA KabKota'!L$5:L$513,MATCH($D341,'UPTD PPA KabKota'!$C$5:$C$513,FALSE))</f>
        <v>ABC/0852xxxxxxxx</v>
      </c>
      <c r="BD341" s="218" t="str">
        <f t="array" ref="BD341">INDEX('UPTD PPA KabKota'!M$5:M$513,MATCH($D341,'UPTD PPA KabKota'!$C$5:$C$513,FALSE))</f>
        <v>loremipsum@gmail.com</v>
      </c>
      <c r="BE341" s="218" t="str">
        <f t="array" ref="BE341">INDEX('UPTD PPA KabKota'!N$5:N$513,MATCH($D341,'UPTD PPA KabKota'!$C$5:$C$513,FALSE))</f>
        <v>Kepala UPTD, Kasubag TU, Bendahara dan Kelompok jabatan fungsional</v>
      </c>
      <c r="BF341" s="218" t="str">
        <f t="array" ref="BF341">INDEX('UPTD PPA KabKota'!O$5:O$513,MATCH($D341,'UPTD PPA KabKota'!$C$5:$C$513,FALSE))</f>
        <v>MANDIRI</v>
      </c>
      <c r="BG341" s="218" t="str">
        <f t="array" ref="BG341">INDEX('UPTD PPA KabKota'!P$5:P$513,MATCH($D341,'UPTD PPA KabKota'!$C$5:$C$513,FALSE))</f>
        <v>MILIK DINAS</v>
      </c>
      <c r="BH341" s="218" t="str">
        <f t="array" ref="BH341">INDEX('UPTD PPA KabKota'!Q$5:Q$513,MATCH($D341,'UPTD PPA KabKota'!$C$5:$C$513,FALSE))</f>
        <v>Pemerintah Daerah</v>
      </c>
      <c r="BI341" s="218" t="str">
        <f t="array" ref="BI341">INDEX('UPTD PPA KabKota'!R$5:R$513,MATCH($D341,'UPTD PPA KabKota'!$C$5:$C$513,FALSE))</f>
        <v>Ada</v>
      </c>
      <c r="BJ341" s="218" t="str">
        <f t="array" ref="BJ341">INDEX('UPTD PPA KabKota'!S$5:S$513,MATCH($D341,'UPTD PPA KabKota'!$C$5:$C$513,FALSE))</f>
        <v>Tidak Ada</v>
      </c>
      <c r="BK341" s="218" t="str">
        <f t="array" ref="BK341">INDEX('UPTD PPA KabKota'!T$5:T$513,MATCH($D341,'UPTD PPA KabKota'!$C$5:$C$513,FALSE))</f>
        <v>Tidak Ada</v>
      </c>
      <c r="BL341" s="218" t="str">
        <f t="array" ref="BL341">INDEX('UPTD PPA KabKota'!U$5:U$513,MATCH($D341,'UPTD PPA KabKota'!$C$5:$C$513,FALSE))</f>
        <v>Tidak Ada</v>
      </c>
      <c r="BM341" s="218" t="str">
        <f t="array" ref="BM341">INDEX('UPTD PPA KabKota'!V$5:V$513,MATCH($D341,'UPTD PPA KabKota'!$C$5:$C$513,FALSE))</f>
        <v>Tidak Ada</v>
      </c>
      <c r="BN341" s="218" t="str">
        <f t="array" ref="BN341">INDEX('UPTD PPA KabKota'!W$5:W$513,MATCH($D341,'UPTD PPA KabKota'!$C$5:$C$513,FALSE))</f>
        <v>Tidak Ada</v>
      </c>
      <c r="BO341" s="218" t="str">
        <f t="array" ref="BO341">INDEX('UPTD PPA KabKota'!X$5:X$513,MATCH($D341,'UPTD PPA KabKota'!$C$5:$C$513,FALSE))</f>
        <v>Ada</v>
      </c>
      <c r="BP341" s="218" t="str">
        <f t="array" ref="BP341">INDEX('UPTD PPA KabKota'!Y$5:Y$513,MATCH($D341,'UPTD PPA KabKota'!$C$5:$C$513,FALSE))</f>
        <v>Tidak Ada</v>
      </c>
      <c r="BQ341" s="218" t="str">
        <f t="array" ref="BQ341">INDEX('UPTD PPA KabKota'!Z$5:Z$513,MATCH($D341,'UPTD PPA KabKota'!$C$5:$C$513,FALSE))</f>
        <v>Ada</v>
      </c>
      <c r="BR341" s="218" t="str">
        <f t="array" ref="BR341">INDEX('UPTD PPA KabKota'!AA$5:AA$513,MATCH($D341,'UPTD PPA KabKota'!$C$5:$C$513,FALSE))</f>
        <v>Tidak Ada</v>
      </c>
      <c r="BS341" s="218" t="str">
        <f t="array" ref="BS341">INDEX('UPTD PPA KabKota'!AB$5:AB$513,MATCH($D341,'UPTD PPA KabKota'!$C$5:$C$513,FALSE))</f>
        <v>Tidak Ada</v>
      </c>
      <c r="BT341" s="218" t="str">
        <f t="array" ref="BT341">INDEX('UPTD PPA KabKota'!AC$5:AC$513,MATCH($D341,'UPTD PPA KabKota'!$C$5:$C$513,FALSE))</f>
        <v>Sudah</v>
      </c>
      <c r="BU341" s="218" t="str">
        <f t="array" ref="BU341">INDEX('UPTD PPA KabKota'!AD$5:AD$513,MATCH($D341,'UPTD PPA KabKota'!$C$5:$C$513,FALSE))</f>
        <v>Sudah</v>
      </c>
      <c r="BV341" s="218" t="str">
        <f t="array" ref="BV341">INDEX('UPTD PPA KabKota'!AE$5:AE$513,MATCH($D341,'UPTD PPA KabKota'!$C$5:$C$513,FALSE))</f>
        <v>Sudah</v>
      </c>
      <c r="BW341" s="218" t="str">
        <f t="array" ref="BW341">INDEX('UPTD PPA KabKota'!AF$5:AF$513,MATCH($D341,'UPTD PPA KabKota'!$C$5:$C$513,FALSE))</f>
        <v>Sudah</v>
      </c>
      <c r="BX341" s="218" t="str">
        <f t="array" ref="BX341">INDEX('UPTD PPA KabKota'!AG$5:AG$513,MATCH($D341,'UPTD PPA KabKota'!$C$5:$C$513,FALSE))</f>
        <v>Sudah</v>
      </c>
      <c r="BY341" s="218" t="str">
        <f t="array" ref="BY341">INDEX('UPTD PPA KabKota'!AH$5:AH$513,MATCH($D341,'UPTD PPA KabKota'!$C$5:$C$513,FALSE))</f>
        <v>Sudah</v>
      </c>
      <c r="BZ341" s="218" t="str">
        <f t="array" ref="BZ341">INDEX('UPTD PPA KabKota'!AI$5:AI$513,MATCH($D341,'UPTD PPA KabKota'!$C$5:$C$513,FALSE))</f>
        <v>Belum</v>
      </c>
      <c r="CA341" s="218" t="str">
        <f t="array" ref="CA341">INDEX('UPTD PPA KabKota'!AJ$5:AJ$513,MATCH($D341,'UPTD PPA KabKota'!$C$5:$C$513,FALSE))</f>
        <v>Sudah</v>
      </c>
      <c r="CB341" s="218" t="str">
        <f t="array" ref="CB341">INDEX('UPTD PPA KabKota'!AK$5:AK$513,MATCH($D341,'UPTD PPA KabKota'!$C$5:$C$513,FALSE))</f>
        <v>Sudah</v>
      </c>
      <c r="CC341" s="218" t="str">
        <f t="array" ref="CC341">INDEX('UPTD PPA KabKota'!AL$5:AL$513,MATCH($D341,'UPTD PPA KabKota'!$C$5:$C$513,FALSE))</f>
        <v>Sudah</v>
      </c>
      <c r="CD341" s="218" t="str">
        <f t="array" ref="CD341">INDEX('UPTD PPA KabKota'!AM$5:AM$513,MATCH($D341,'UPTD PPA KabKota'!$C$5:$C$513,FALSE))</f>
        <v>Sudah</v>
      </c>
      <c r="CE341" s="218" t="str">
        <f t="array" ref="CE341">INDEX('UPTD PPA KabKota'!AN$5:AN$513,MATCH($D341,'UPTD PPA KabKota'!$C$5:$C$513,FALSE))</f>
        <v>pengaduan dari masyarakat, penjangkuan korban, pengelolaan Kasus, Jika korban memerlukan pengamanan maka akan diberikan penampungan sementara di rumah aman</v>
      </c>
      <c r="CF341" s="218">
        <f t="array" ref="CF341">INDEX('UPTD PPA KabKota'!AO$5:AO$513,MATCH($D341,'UPTD PPA KabKota'!$C$5:$C$513,FALSE))</f>
        <v>18</v>
      </c>
      <c r="CG341" s="218" t="str">
        <f t="array" ref="CG341">INDEX('UPTD PPA KabKota'!AP$5:AP$513,MATCH($D341,'UPTD PPA KabKota'!$C$5:$C$513,FALSE))</f>
        <v>Kekerasan Dalam Rumah Tangga</v>
      </c>
      <c r="CH341" s="218" t="str">
        <f t="array" ref="CH341">INDEX('UPTD PPA KabKota'!AQ$5:AQ$513,MATCH($D341,'UPTD PPA KabKota'!$C$5:$C$513,FALSE))</f>
        <v>-</v>
      </c>
      <c r="CI341" s="218">
        <f t="array" ref="CI341">INDEX('UPTD PPA KabKota'!AR$5:AR$513,MATCH($D341,'UPTD PPA KabKota'!$C$5:$C$513,FALSE))</f>
        <v>1</v>
      </c>
      <c r="CJ341" s="218" t="str">
        <f t="array" ref="CJ341">INDEX('UPTD PPA KabKota'!AS$5:AS$513,MATCH($D341,'UPTD PPA KabKota'!$C$5:$C$513,FALSE))</f>
        <v>-</v>
      </c>
      <c r="CK341" s="218" t="str">
        <f t="array" ref="CK341">INDEX('UPTD PPA KabKota'!AT$5:AT$513,MATCH($D341,'UPTD PPA KabKota'!$C$5:$C$513,FALSE))</f>
        <v>-</v>
      </c>
      <c r="CL341" s="218" t="str">
        <f t="array" ref="CL341">INDEX('UPTD PPA KabKota'!AU$5:AU$513,MATCH($D341,'UPTD PPA KabKota'!$C$5:$C$513,FALSE))</f>
        <v>-</v>
      </c>
      <c r="CM341" s="218" t="str">
        <f t="array" ref="CM341">INDEX('UPTD PPA KabKota'!AV$5:AV$513,MATCH($D341,'UPTD PPA KabKota'!$C$5:$C$513,FALSE))</f>
        <v>-</v>
      </c>
      <c r="CN341" s="218">
        <f t="array" ref="CN341">INDEX('UPTD PPA KabKota'!AW$5:AW$513,MATCH($D341,'UPTD PPA KabKota'!$C$5:$C$513,FALSE))</f>
        <v>1</v>
      </c>
      <c r="CO341" s="218" t="str">
        <f t="array" ref="CO341">INDEX('UPTD PPA KabKota'!AX$5:AX$513,MATCH($D341,'UPTD PPA KabKota'!$C$5:$C$513,FALSE))</f>
        <v>-</v>
      </c>
      <c r="CP341" s="218" t="str">
        <f t="array" ref="CP341">INDEX('UPTD PPA KabKota'!AY$5:AY$513,MATCH($D341,'UPTD PPA KabKota'!$C$5:$C$513,FALSE))</f>
        <v>-</v>
      </c>
      <c r="CQ341" s="209" t="str">
        <f>IFERROR(__xludf.DUMMYFUNCTION("IF(ISBLANK($K341),"""",IF(REGEXMATCH($K341,""Peraturan""),""Ada"",IF(REGEXMATCH($K341,""Rekomendasi""),""Tidak Ada"", $K341)))
"),"Ada")</f>
        <v>Ada</v>
      </c>
      <c r="CR341" s="209" t="str">
        <f t="array" ref="CR341">index('UPTD PPA KabKota'!$BI$5:$BI$513,match($D341,'UPTD PPA KabKota'!$C$5:$C$513,false))</f>
        <v>Ada</v>
      </c>
      <c r="CS341" s="314" t="str">
        <f t="shared" si="56"/>
        <v>Ada</v>
      </c>
    </row>
    <row r="342">
      <c r="A342" s="334">
        <v>336.0</v>
      </c>
      <c r="B342" s="334">
        <v>8.0</v>
      </c>
      <c r="C342" s="311" t="s">
        <v>4776</v>
      </c>
      <c r="D342" s="312" t="s">
        <v>3135</v>
      </c>
      <c r="E342" s="313"/>
      <c r="F342" s="218" t="str">
        <f t="array" ref="F342">INDEX('Ortala-KabKota'!F$2:F$415,MATCH($D342,'Ortala-KabKota'!$E$2:$E$415,FALSE))</f>
        <v>#N/A</v>
      </c>
      <c r="G342" s="218" t="str">
        <f t="array" ref="G342">INDEX('Ortala-KabKota'!G$2:G$415,MATCH($D342,'Ortala-KabKota'!$E$2:$E$415,FALSE))</f>
        <v>#N/A</v>
      </c>
      <c r="H342" s="218" t="str">
        <f t="array" ref="H342">INDEX('Ortala-KabKota'!H$2:H$415,MATCH($D342,'Ortala-KabKota'!$E$2:$E$415,FALSE))</f>
        <v>#N/A</v>
      </c>
      <c r="I342" s="218" t="str">
        <f t="array" ref="I342">INDEX('Ortala-KabKota'!I$2:I$415,MATCH($D342,'Ortala-KabKota'!$E$2:$E$415,FALSE))</f>
        <v>#N/A</v>
      </c>
      <c r="J342" s="218" t="str">
        <f t="array" ref="J342">INDEX('Ortala-KabKota'!J$2:J$415,MATCH($D342,'Ortala-KabKota'!$E$2:$E$415,FALSE))</f>
        <v>#N/A</v>
      </c>
      <c r="K342" s="218" t="str">
        <f t="array" ref="K342">INDEX('Ortala-KabKota'!K$2:K$415,MATCH($D342,'Ortala-KabKota'!$E$2:$E$415,FALSE))</f>
        <v>#N/A</v>
      </c>
      <c r="L342" s="218" t="str">
        <f t="array" ref="L342">INDEX('Ortala-KabKota'!L$2:L$415,MATCH($D342,'Ortala-KabKota'!$E$2:$E$415,FALSE))</f>
        <v>#N/A</v>
      </c>
      <c r="M342" s="218" t="str">
        <f t="array" ref="M342">INDEX('Ortala-KabKota'!M$2:M$415,MATCH($D342,'Ortala-KabKota'!$E$2:$E$415,FALSE))</f>
        <v>#N/A</v>
      </c>
      <c r="N342" s="218" t="str">
        <f t="array" ref="N342">INDEX('Ortala-KabKota'!N$2:N$415,MATCH($D342,'Ortala-KabKota'!$E$2:$E$415,FALSE))</f>
        <v>#N/A</v>
      </c>
      <c r="O342" s="218" t="str">
        <f t="array" ref="O342">INDEX('Ortala-KabKota'!O$2:O$415,MATCH($D342,'Ortala-KabKota'!$E$2:$E$415,FALSE))</f>
        <v>#N/A</v>
      </c>
      <c r="P342" s="218" t="str">
        <f t="array" ref="P342">INDEX('Ortala-KabKota'!P$2:P$415,MATCH($D342,'Ortala-KabKota'!$E$2:$E$415,FALSE))</f>
        <v>#N/A</v>
      </c>
      <c r="Q342" s="218" t="str">
        <f t="array" ref="Q342">INDEX('Ortala-KabKota'!Q$2:Q$415,MATCH($D342,'Ortala-KabKota'!$E$2:$E$415,FALSE))</f>
        <v>#N/A</v>
      </c>
      <c r="R342" s="218" t="str">
        <f t="array" ref="R342">INDEX('Ortala-KabKota'!R$2:R$415,MATCH($D342,'Ortala-KabKota'!$E$2:$E$415,FALSE))</f>
        <v>#N/A</v>
      </c>
      <c r="S342" s="218" t="str">
        <f t="array" ref="S342">INDEX('Ortala-KabKota'!S$2:S$415,MATCH($D342,'Ortala-KabKota'!$E$2:$E$415,FALSE))</f>
        <v>#N/A</v>
      </c>
      <c r="T342" s="218" t="str">
        <f t="array" ref="T342">INDEX('Ortala-KabKota'!T$2:T$415,MATCH($D342,'Ortala-KabKota'!$E$2:$E$415,FALSE))</f>
        <v>#N/A</v>
      </c>
      <c r="U342" s="218" t="str">
        <f t="array" ref="U342">INDEX('Ortala-KabKota'!U$2:U$415,MATCH($D342,'Ortala-KabKota'!$E$2:$E$415,FALSE))</f>
        <v>#N/A</v>
      </c>
      <c r="V342" s="218" t="str">
        <f t="array" ref="V342">INDEX('Ortala-KabKota'!V$2:V$415,MATCH($D342,'Ortala-KabKota'!$E$2:$E$415,FALSE))</f>
        <v>#N/A</v>
      </c>
      <c r="W342" s="218" t="str">
        <f t="array" ref="W342">INDEX('Ortala-KabKota'!W$2:W$415,MATCH($D342,'Ortala-KabKota'!$E$2:$E$415,FALSE))</f>
        <v>#N/A</v>
      </c>
      <c r="X342" s="218" t="str">
        <f t="array" ref="X342">INDEX('Ortala-KabKota'!X$2:X$415,MATCH($D342,'Ortala-KabKota'!$E$2:$E$415,FALSE))</f>
        <v>#N/A</v>
      </c>
      <c r="Y342" s="218" t="str">
        <f t="array" ref="Y342">INDEX('Ortala-KabKota'!Y$2:Y$415,MATCH($D342,'Ortala-KabKota'!$E$2:$E$415,FALSE))</f>
        <v>#N/A</v>
      </c>
      <c r="Z342" s="218" t="str">
        <f t="array" ref="Z342">INDEX('Ortala-KabKota'!Z$2:Z$415,MATCH($D342,'Ortala-KabKota'!$E$2:$E$415,FALSE))</f>
        <v>#N/A</v>
      </c>
      <c r="AA342" s="218" t="str">
        <f t="array" ref="AA342">INDEX('Ortala-KabKota'!AA$2:AA$415,MATCH($D342,'Ortala-KabKota'!$E$2:$E$415,FALSE))</f>
        <v>#N/A</v>
      </c>
      <c r="AB342" s="218" t="str">
        <f t="array" ref="AB342">INDEX('Ortala-KabKota'!AB$2:AB$415,MATCH($D342,'Ortala-KabKota'!$E$2:$E$415,FALSE))</f>
        <v>#N/A</v>
      </c>
      <c r="AC342" s="218" t="str">
        <f t="array" ref="AC342">INDEX('Ortala-KabKota'!AC$2:AC$415,MATCH($D342,'Ortala-KabKota'!$E$2:$E$415,FALSE))</f>
        <v>#N/A</v>
      </c>
      <c r="AD342" s="218" t="str">
        <f t="array" ref="AD342">INDEX('Ortala-KabKota'!AD$2:AD$415,MATCH($D342,'Ortala-KabKota'!$E$2:$E$415,FALSE))</f>
        <v>#N/A</v>
      </c>
      <c r="AE342" s="218" t="str">
        <f t="array" ref="AE342">INDEX('Ortala-KabKota'!AE$2:AE$415,MATCH($D342,'Ortala-KabKota'!$E$2:$E$415,FALSE))</f>
        <v>#N/A</v>
      </c>
      <c r="AF342" s="218" t="str">
        <f t="array" ref="AF342">INDEX('Ortala-KabKota'!AF$2:AF$415,MATCH($D342,'Ortala-KabKota'!$E$2:$E$415,FALSE))</f>
        <v>#N/A</v>
      </c>
      <c r="AG342" s="218" t="str">
        <f t="array" ref="AG342">INDEX('Ortala-KabKota'!AG$2:AG$415,MATCH($D342,'Ortala-KabKota'!$E$2:$E$415,FALSE))</f>
        <v>#N/A</v>
      </c>
      <c r="AH342" s="218" t="str">
        <f t="array" ref="AH342">INDEX('Ortala-KabKota'!AH$2:AH$415,MATCH($D342,'Ortala-KabKota'!$E$2:$E$415,FALSE))</f>
        <v>#N/A</v>
      </c>
      <c r="AI342" s="218" t="str">
        <f t="array" ref="AI342">INDEX('Ortala-KabKota'!AI$2:AI$415,MATCH($D342,'Ortala-KabKota'!$E$2:$E$415,FALSE))</f>
        <v>#N/A</v>
      </c>
      <c r="AJ342" s="218" t="str">
        <f t="array" ref="AJ342">INDEX('Ortala-KabKota'!AJ$2:AJ$415,MATCH($D342,'Ortala-KabKota'!$E$2:$E$415,FALSE))</f>
        <v>#N/A</v>
      </c>
      <c r="AK342" s="218" t="str">
        <f t="array" ref="AK342">INDEX('Ortala-KabKota'!AK$2:AK$415,MATCH($D342,'Ortala-KabKota'!$E$2:$E$415,FALSE))</f>
        <v>#N/A</v>
      </c>
      <c r="AL342" s="218" t="str">
        <f t="array" ref="AL342">INDEX('Ortala-KabKota'!AL$2:AL$415,MATCH($D342,'Ortala-KabKota'!$E$2:$E$415,FALSE))</f>
        <v>#N/A</v>
      </c>
      <c r="AM342" s="218" t="str">
        <f t="array" ref="AM342">INDEX('Ortala-KabKota'!AM$2:AM$415,MATCH($D342,'Ortala-KabKota'!$E$2:$E$415,FALSE))</f>
        <v>#N/A</v>
      </c>
      <c r="AN342" s="218" t="str">
        <f t="array" ref="AN342">INDEX('Ortala-KabKota'!AN$2:AN$415,MATCH($D342,'Ortala-KabKota'!$E$2:$E$415,FALSE))</f>
        <v>#N/A</v>
      </c>
      <c r="AO342" s="218" t="str">
        <f t="array" ref="AO342">INDEX('Ortala-KabKota'!AO$2:AO$415,MATCH($D342,'Ortala-KabKota'!$E$2:$E$415,FALSE))</f>
        <v>#N/A</v>
      </c>
      <c r="AP342" s="218" t="str">
        <f t="array" ref="AP342">INDEX('Ortala-KabKota'!AP$2:AP$415,MATCH($D342,'Ortala-KabKota'!$E$2:$E$415,FALSE))</f>
        <v>#N/A</v>
      </c>
      <c r="AQ342" s="218" t="str">
        <f t="array" ref="AQ342">INDEX('Ortala-KabKota'!AQ$2:AQ$415,MATCH($D342,'Ortala-KabKota'!$E$2:$E$415,FALSE))</f>
        <v>#N/A</v>
      </c>
      <c r="AR342" s="218" t="str">
        <f t="array" ref="AR342">INDEX('Ortala-KabKota'!AR$2:AR$415,MATCH($D342,'Ortala-KabKota'!$E$2:$E$415,FALSE))</f>
        <v>#N/A</v>
      </c>
      <c r="AS342" s="218" t="str">
        <f t="array" ref="AS342">INDEX('Ortala-KabKota'!AS$2:AS$415,MATCH($D342,'Ortala-KabKota'!$E$2:$E$415,FALSE))</f>
        <v>#N/A</v>
      </c>
      <c r="AT342" s="218" t="str">
        <f t="array" ref="AT342">INDEX('Ortala-KabKota'!AT$2:AT$415,MATCH($D342,'Ortala-KabKota'!$E$2:$E$415,FALSE))</f>
        <v>#N/A</v>
      </c>
      <c r="AU342" s="218" t="str">
        <f t="array" ref="AU342">INDEX('UPTD PPA KabKota'!D$5:D$513,MATCH($D342,'UPTD PPA KabKota'!$C$5:$C$513,FALSE))</f>
        <v/>
      </c>
      <c r="AV342" s="218" t="str">
        <f t="array" ref="AV342">INDEX('UPTD PPA KabKota'!E$5:E$513,MATCH($D342,'UPTD PPA KabKota'!$C$5:$C$513,FALSE))</f>
        <v/>
      </c>
      <c r="AW342" s="218" t="str">
        <f t="array" ref="AW342">INDEX('UPTD PPA KabKota'!F$5:F$513,MATCH($D342,'UPTD PPA KabKota'!$C$5:$C$513,FALSE))</f>
        <v/>
      </c>
      <c r="AX342" s="218" t="str">
        <f t="array" ref="AX342">INDEX('UPTD PPA KabKota'!G$5:G$513,MATCH($D342,'UPTD PPA KabKota'!$C$5:$C$513,FALSE))</f>
        <v/>
      </c>
      <c r="AY342" s="218" t="str">
        <f t="array" ref="AY342">INDEX('UPTD PPA KabKota'!H$5:H$513,MATCH($D342,'UPTD PPA KabKota'!$C$5:$C$513,FALSE))</f>
        <v/>
      </c>
      <c r="AZ342" s="218" t="str">
        <f t="array" ref="AZ342">INDEX('UPTD PPA KabKota'!I$5:I$513,MATCH($D342,'UPTD PPA KabKota'!$C$5:$C$513,FALSE))</f>
        <v/>
      </c>
      <c r="BA342" s="218" t="str">
        <f t="array" ref="BA342">INDEX('UPTD PPA KabKota'!J$5:J$513,MATCH($D342,'UPTD PPA KabKota'!$C$5:$C$513,FALSE))</f>
        <v/>
      </c>
      <c r="BB342" s="218" t="str">
        <f t="array" ref="BB342">INDEX('UPTD PPA KabKota'!K$5:K$513,MATCH($D342,'UPTD PPA KabKota'!$C$5:$C$513,FALSE))</f>
        <v/>
      </c>
      <c r="BC342" s="218" t="str">
        <f t="array" ref="BC342">INDEX('UPTD PPA KabKota'!L$5:L$513,MATCH($D342,'UPTD PPA KabKota'!$C$5:$C$513,FALSE))</f>
        <v/>
      </c>
      <c r="BD342" s="218" t="str">
        <f t="array" ref="BD342">INDEX('UPTD PPA KabKota'!M$5:M$513,MATCH($D342,'UPTD PPA KabKota'!$C$5:$C$513,FALSE))</f>
        <v/>
      </c>
      <c r="BE342" s="218" t="str">
        <f t="array" ref="BE342">INDEX('UPTD PPA KabKota'!N$5:N$513,MATCH($D342,'UPTD PPA KabKota'!$C$5:$C$513,FALSE))</f>
        <v/>
      </c>
      <c r="BF342" s="218" t="str">
        <f t="array" ref="BF342">INDEX('UPTD PPA KabKota'!O$5:O$513,MATCH($D342,'UPTD PPA KabKota'!$C$5:$C$513,FALSE))</f>
        <v/>
      </c>
      <c r="BG342" s="218" t="str">
        <f t="array" ref="BG342">INDEX('UPTD PPA KabKota'!P$5:P$513,MATCH($D342,'UPTD PPA KabKota'!$C$5:$C$513,FALSE))</f>
        <v/>
      </c>
      <c r="BH342" s="218" t="str">
        <f t="array" ref="BH342">INDEX('UPTD PPA KabKota'!Q$5:Q$513,MATCH($D342,'UPTD PPA KabKota'!$C$5:$C$513,FALSE))</f>
        <v/>
      </c>
      <c r="BI342" s="218" t="str">
        <f t="array" ref="BI342">INDEX('UPTD PPA KabKota'!R$5:R$513,MATCH($D342,'UPTD PPA KabKota'!$C$5:$C$513,FALSE))</f>
        <v/>
      </c>
      <c r="BJ342" s="218" t="str">
        <f t="array" ref="BJ342">INDEX('UPTD PPA KabKota'!S$5:S$513,MATCH($D342,'UPTD PPA KabKota'!$C$5:$C$513,FALSE))</f>
        <v/>
      </c>
      <c r="BK342" s="218" t="str">
        <f t="array" ref="BK342">INDEX('UPTD PPA KabKota'!T$5:T$513,MATCH($D342,'UPTD PPA KabKota'!$C$5:$C$513,FALSE))</f>
        <v/>
      </c>
      <c r="BL342" s="218" t="str">
        <f t="array" ref="BL342">INDEX('UPTD PPA KabKota'!U$5:U$513,MATCH($D342,'UPTD PPA KabKota'!$C$5:$C$513,FALSE))</f>
        <v/>
      </c>
      <c r="BM342" s="218" t="str">
        <f t="array" ref="BM342">INDEX('UPTD PPA KabKota'!V$5:V$513,MATCH($D342,'UPTD PPA KabKota'!$C$5:$C$513,FALSE))</f>
        <v/>
      </c>
      <c r="BN342" s="218" t="str">
        <f t="array" ref="BN342">INDEX('UPTD PPA KabKota'!W$5:W$513,MATCH($D342,'UPTD PPA KabKota'!$C$5:$C$513,FALSE))</f>
        <v/>
      </c>
      <c r="BO342" s="218" t="str">
        <f t="array" ref="BO342">INDEX('UPTD PPA KabKota'!X$5:X$513,MATCH($D342,'UPTD PPA KabKota'!$C$5:$C$513,FALSE))</f>
        <v/>
      </c>
      <c r="BP342" s="218" t="str">
        <f t="array" ref="BP342">INDEX('UPTD PPA KabKota'!Y$5:Y$513,MATCH($D342,'UPTD PPA KabKota'!$C$5:$C$513,FALSE))</f>
        <v/>
      </c>
      <c r="BQ342" s="218" t="str">
        <f t="array" ref="BQ342">INDEX('UPTD PPA KabKota'!Z$5:Z$513,MATCH($D342,'UPTD PPA KabKota'!$C$5:$C$513,FALSE))</f>
        <v/>
      </c>
      <c r="BR342" s="218" t="str">
        <f t="array" ref="BR342">INDEX('UPTD PPA KabKota'!AA$5:AA$513,MATCH($D342,'UPTD PPA KabKota'!$C$5:$C$513,FALSE))</f>
        <v/>
      </c>
      <c r="BS342" s="218" t="str">
        <f t="array" ref="BS342">INDEX('UPTD PPA KabKota'!AB$5:AB$513,MATCH($D342,'UPTD PPA KabKota'!$C$5:$C$513,FALSE))</f>
        <v/>
      </c>
      <c r="BT342" s="218" t="str">
        <f t="array" ref="BT342">INDEX('UPTD PPA KabKota'!AC$5:AC$513,MATCH($D342,'UPTD PPA KabKota'!$C$5:$C$513,FALSE))</f>
        <v/>
      </c>
      <c r="BU342" s="218" t="str">
        <f t="array" ref="BU342">INDEX('UPTD PPA KabKota'!AD$5:AD$513,MATCH($D342,'UPTD PPA KabKota'!$C$5:$C$513,FALSE))</f>
        <v/>
      </c>
      <c r="BV342" s="218" t="str">
        <f t="array" ref="BV342">INDEX('UPTD PPA KabKota'!AE$5:AE$513,MATCH($D342,'UPTD PPA KabKota'!$C$5:$C$513,FALSE))</f>
        <v/>
      </c>
      <c r="BW342" s="218" t="str">
        <f t="array" ref="BW342">INDEX('UPTD PPA KabKota'!AF$5:AF$513,MATCH($D342,'UPTD PPA KabKota'!$C$5:$C$513,FALSE))</f>
        <v/>
      </c>
      <c r="BX342" s="218" t="str">
        <f t="array" ref="BX342">INDEX('UPTD PPA KabKota'!AG$5:AG$513,MATCH($D342,'UPTD PPA KabKota'!$C$5:$C$513,FALSE))</f>
        <v/>
      </c>
      <c r="BY342" s="218" t="str">
        <f t="array" ref="BY342">INDEX('UPTD PPA KabKota'!AH$5:AH$513,MATCH($D342,'UPTD PPA KabKota'!$C$5:$C$513,FALSE))</f>
        <v/>
      </c>
      <c r="BZ342" s="218" t="str">
        <f t="array" ref="BZ342">INDEX('UPTD PPA KabKota'!AI$5:AI$513,MATCH($D342,'UPTD PPA KabKota'!$C$5:$C$513,FALSE))</f>
        <v/>
      </c>
      <c r="CA342" s="218" t="str">
        <f t="array" ref="CA342">INDEX('UPTD PPA KabKota'!AJ$5:AJ$513,MATCH($D342,'UPTD PPA KabKota'!$C$5:$C$513,FALSE))</f>
        <v/>
      </c>
      <c r="CB342" s="218" t="str">
        <f t="array" ref="CB342">INDEX('UPTD PPA KabKota'!AK$5:AK$513,MATCH($D342,'UPTD PPA KabKota'!$C$5:$C$513,FALSE))</f>
        <v/>
      </c>
      <c r="CC342" s="218" t="str">
        <f t="array" ref="CC342">INDEX('UPTD PPA KabKota'!AL$5:AL$513,MATCH($D342,'UPTD PPA KabKota'!$C$5:$C$513,FALSE))</f>
        <v/>
      </c>
      <c r="CD342" s="218" t="str">
        <f t="array" ref="CD342">INDEX('UPTD PPA KabKota'!AM$5:AM$513,MATCH($D342,'UPTD PPA KabKota'!$C$5:$C$513,FALSE))</f>
        <v/>
      </c>
      <c r="CE342" s="218" t="str">
        <f t="array" ref="CE342">INDEX('UPTD PPA KabKota'!AN$5:AN$513,MATCH($D342,'UPTD PPA KabKota'!$C$5:$C$513,FALSE))</f>
        <v/>
      </c>
      <c r="CF342" s="218" t="str">
        <f t="array" ref="CF342">INDEX('UPTD PPA KabKota'!AO$5:AO$513,MATCH($D342,'UPTD PPA KabKota'!$C$5:$C$513,FALSE))</f>
        <v/>
      </c>
      <c r="CG342" s="218" t="str">
        <f t="array" ref="CG342">INDEX('UPTD PPA KabKota'!AP$5:AP$513,MATCH($D342,'UPTD PPA KabKota'!$C$5:$C$513,FALSE))</f>
        <v/>
      </c>
      <c r="CH342" s="218" t="str">
        <f t="array" ref="CH342">INDEX('UPTD PPA KabKota'!AQ$5:AQ$513,MATCH($D342,'UPTD PPA KabKota'!$C$5:$C$513,FALSE))</f>
        <v/>
      </c>
      <c r="CI342" s="218" t="str">
        <f t="array" ref="CI342">INDEX('UPTD PPA KabKota'!AR$5:AR$513,MATCH($D342,'UPTD PPA KabKota'!$C$5:$C$513,FALSE))</f>
        <v/>
      </c>
      <c r="CJ342" s="218" t="str">
        <f t="array" ref="CJ342">INDEX('UPTD PPA KabKota'!AS$5:AS$513,MATCH($D342,'UPTD PPA KabKota'!$C$5:$C$513,FALSE))</f>
        <v/>
      </c>
      <c r="CK342" s="218" t="str">
        <f t="array" ref="CK342">INDEX('UPTD PPA KabKota'!AT$5:AT$513,MATCH($D342,'UPTD PPA KabKota'!$C$5:$C$513,FALSE))</f>
        <v/>
      </c>
      <c r="CL342" s="218" t="str">
        <f t="array" ref="CL342">INDEX('UPTD PPA KabKota'!AU$5:AU$513,MATCH($D342,'UPTD PPA KabKota'!$C$5:$C$513,FALSE))</f>
        <v/>
      </c>
      <c r="CM342" s="218" t="str">
        <f t="array" ref="CM342">INDEX('UPTD PPA KabKota'!AV$5:AV$513,MATCH($D342,'UPTD PPA KabKota'!$C$5:$C$513,FALSE))</f>
        <v/>
      </c>
      <c r="CN342" s="218" t="str">
        <f t="array" ref="CN342">INDEX('UPTD PPA KabKota'!AW$5:AW$513,MATCH($D342,'UPTD PPA KabKota'!$C$5:$C$513,FALSE))</f>
        <v/>
      </c>
      <c r="CO342" s="218" t="str">
        <f t="array" ref="CO342">INDEX('UPTD PPA KabKota'!AX$5:AX$513,MATCH($D342,'UPTD PPA KabKota'!$C$5:$C$513,FALSE))</f>
        <v/>
      </c>
      <c r="CP342" s="218" t="str">
        <f t="array" ref="CP342">INDEX('UPTD PPA KabKota'!AY$5:AY$513,MATCH($D342,'UPTD PPA KabKota'!$C$5:$C$513,FALSE))</f>
        <v/>
      </c>
      <c r="CQ342" s="209" t="str">
        <f>IFERROR(__xludf.DUMMYFUNCTION("IF(ISBLANK($K342),"""",IF(REGEXMATCH($K342,""Peraturan""),""Ada"",IF(REGEXMATCH($K342,""Rekomendasi""),""Tidak Ada"", $K342)))
"),"#N/A")</f>
        <v>#N/A</v>
      </c>
      <c r="CR342" s="209" t="str">
        <f t="array" ref="CR342">index('UPTD PPA KabKota'!$BI$5:$BI$513,match($D342,'UPTD PPA KabKota'!$C$5:$C$513,false))</f>
        <v>Tidak Ada</v>
      </c>
      <c r="CS342" s="314" t="str">
        <f t="shared" si="56"/>
        <v>#N/A</v>
      </c>
    </row>
    <row r="343">
      <c r="A343" s="334">
        <v>337.0</v>
      </c>
      <c r="B343" s="334">
        <v>9.0</v>
      </c>
      <c r="C343" s="311" t="s">
        <v>4776</v>
      </c>
      <c r="D343" s="312" t="s">
        <v>3142</v>
      </c>
      <c r="E343" s="313"/>
      <c r="F343" s="218" t="str">
        <f t="array" ref="F343">INDEX('Ortala-KabKota'!F$2:F$415,MATCH($D343,'Ortala-KabKota'!$E$2:$E$415,FALSE))</f>
        <v>#N/A</v>
      </c>
      <c r="G343" s="218" t="str">
        <f t="array" ref="G343">INDEX('Ortala-KabKota'!G$2:G$415,MATCH($D343,'Ortala-KabKota'!$E$2:$E$415,FALSE))</f>
        <v>#N/A</v>
      </c>
      <c r="H343" s="218" t="str">
        <f t="array" ref="H343">INDEX('Ortala-KabKota'!H$2:H$415,MATCH($D343,'Ortala-KabKota'!$E$2:$E$415,FALSE))</f>
        <v>#N/A</v>
      </c>
      <c r="I343" s="218" t="str">
        <f t="array" ref="I343">INDEX('Ortala-KabKota'!I$2:I$415,MATCH($D343,'Ortala-KabKota'!$E$2:$E$415,FALSE))</f>
        <v>#N/A</v>
      </c>
      <c r="J343" s="218" t="str">
        <f t="array" ref="J343">INDEX('Ortala-KabKota'!J$2:J$415,MATCH($D343,'Ortala-KabKota'!$E$2:$E$415,FALSE))</f>
        <v>#N/A</v>
      </c>
      <c r="K343" s="218" t="str">
        <f t="array" ref="K343">INDEX('Ortala-KabKota'!K$2:K$415,MATCH($D343,'Ortala-KabKota'!$E$2:$E$415,FALSE))</f>
        <v>#N/A</v>
      </c>
      <c r="L343" s="218" t="str">
        <f t="array" ref="L343">INDEX('Ortala-KabKota'!L$2:L$415,MATCH($D343,'Ortala-KabKota'!$E$2:$E$415,FALSE))</f>
        <v>#N/A</v>
      </c>
      <c r="M343" s="218" t="str">
        <f t="array" ref="M343">INDEX('Ortala-KabKota'!M$2:M$415,MATCH($D343,'Ortala-KabKota'!$E$2:$E$415,FALSE))</f>
        <v>#N/A</v>
      </c>
      <c r="N343" s="218" t="str">
        <f t="array" ref="N343">INDEX('Ortala-KabKota'!N$2:N$415,MATCH($D343,'Ortala-KabKota'!$E$2:$E$415,FALSE))</f>
        <v>#N/A</v>
      </c>
      <c r="O343" s="218" t="str">
        <f t="array" ref="O343">INDEX('Ortala-KabKota'!O$2:O$415,MATCH($D343,'Ortala-KabKota'!$E$2:$E$415,FALSE))</f>
        <v>#N/A</v>
      </c>
      <c r="P343" s="218" t="str">
        <f t="array" ref="P343">INDEX('Ortala-KabKota'!P$2:P$415,MATCH($D343,'Ortala-KabKota'!$E$2:$E$415,FALSE))</f>
        <v>#N/A</v>
      </c>
      <c r="Q343" s="218" t="str">
        <f t="array" ref="Q343">INDEX('Ortala-KabKota'!Q$2:Q$415,MATCH($D343,'Ortala-KabKota'!$E$2:$E$415,FALSE))</f>
        <v>#N/A</v>
      </c>
      <c r="R343" s="218" t="str">
        <f t="array" ref="R343">INDEX('Ortala-KabKota'!R$2:R$415,MATCH($D343,'Ortala-KabKota'!$E$2:$E$415,FALSE))</f>
        <v>#N/A</v>
      </c>
      <c r="S343" s="218" t="str">
        <f t="array" ref="S343">INDEX('Ortala-KabKota'!S$2:S$415,MATCH($D343,'Ortala-KabKota'!$E$2:$E$415,FALSE))</f>
        <v>#N/A</v>
      </c>
      <c r="T343" s="218" t="str">
        <f t="array" ref="T343">INDEX('Ortala-KabKota'!T$2:T$415,MATCH($D343,'Ortala-KabKota'!$E$2:$E$415,FALSE))</f>
        <v>#N/A</v>
      </c>
      <c r="U343" s="218" t="str">
        <f t="array" ref="U343">INDEX('Ortala-KabKota'!U$2:U$415,MATCH($D343,'Ortala-KabKota'!$E$2:$E$415,FALSE))</f>
        <v>#N/A</v>
      </c>
      <c r="V343" s="218" t="str">
        <f t="array" ref="V343">INDEX('Ortala-KabKota'!V$2:V$415,MATCH($D343,'Ortala-KabKota'!$E$2:$E$415,FALSE))</f>
        <v>#N/A</v>
      </c>
      <c r="W343" s="218" t="str">
        <f t="array" ref="W343">INDEX('Ortala-KabKota'!W$2:W$415,MATCH($D343,'Ortala-KabKota'!$E$2:$E$415,FALSE))</f>
        <v>#N/A</v>
      </c>
      <c r="X343" s="218" t="str">
        <f t="array" ref="X343">INDEX('Ortala-KabKota'!X$2:X$415,MATCH($D343,'Ortala-KabKota'!$E$2:$E$415,FALSE))</f>
        <v>#N/A</v>
      </c>
      <c r="Y343" s="218" t="str">
        <f t="array" ref="Y343">INDEX('Ortala-KabKota'!Y$2:Y$415,MATCH($D343,'Ortala-KabKota'!$E$2:$E$415,FALSE))</f>
        <v>#N/A</v>
      </c>
      <c r="Z343" s="218" t="str">
        <f t="array" ref="Z343">INDEX('Ortala-KabKota'!Z$2:Z$415,MATCH($D343,'Ortala-KabKota'!$E$2:$E$415,FALSE))</f>
        <v>#N/A</v>
      </c>
      <c r="AA343" s="218" t="str">
        <f t="array" ref="AA343">INDEX('Ortala-KabKota'!AA$2:AA$415,MATCH($D343,'Ortala-KabKota'!$E$2:$E$415,FALSE))</f>
        <v>#N/A</v>
      </c>
      <c r="AB343" s="218" t="str">
        <f t="array" ref="AB343">INDEX('Ortala-KabKota'!AB$2:AB$415,MATCH($D343,'Ortala-KabKota'!$E$2:$E$415,FALSE))</f>
        <v>#N/A</v>
      </c>
      <c r="AC343" s="218" t="str">
        <f t="array" ref="AC343">INDEX('Ortala-KabKota'!AC$2:AC$415,MATCH($D343,'Ortala-KabKota'!$E$2:$E$415,FALSE))</f>
        <v>#N/A</v>
      </c>
      <c r="AD343" s="218" t="str">
        <f t="array" ref="AD343">INDEX('Ortala-KabKota'!AD$2:AD$415,MATCH($D343,'Ortala-KabKota'!$E$2:$E$415,FALSE))</f>
        <v>#N/A</v>
      </c>
      <c r="AE343" s="218" t="str">
        <f t="array" ref="AE343">INDEX('Ortala-KabKota'!AE$2:AE$415,MATCH($D343,'Ortala-KabKota'!$E$2:$E$415,FALSE))</f>
        <v>#N/A</v>
      </c>
      <c r="AF343" s="218" t="str">
        <f t="array" ref="AF343">INDEX('Ortala-KabKota'!AF$2:AF$415,MATCH($D343,'Ortala-KabKota'!$E$2:$E$415,FALSE))</f>
        <v>#N/A</v>
      </c>
      <c r="AG343" s="218" t="str">
        <f t="array" ref="AG343">INDEX('Ortala-KabKota'!AG$2:AG$415,MATCH($D343,'Ortala-KabKota'!$E$2:$E$415,FALSE))</f>
        <v>#N/A</v>
      </c>
      <c r="AH343" s="218" t="str">
        <f t="array" ref="AH343">INDEX('Ortala-KabKota'!AH$2:AH$415,MATCH($D343,'Ortala-KabKota'!$E$2:$E$415,FALSE))</f>
        <v>#N/A</v>
      </c>
      <c r="AI343" s="218" t="str">
        <f t="array" ref="AI343">INDEX('Ortala-KabKota'!AI$2:AI$415,MATCH($D343,'Ortala-KabKota'!$E$2:$E$415,FALSE))</f>
        <v>#N/A</v>
      </c>
      <c r="AJ343" s="218" t="str">
        <f t="array" ref="AJ343">INDEX('Ortala-KabKota'!AJ$2:AJ$415,MATCH($D343,'Ortala-KabKota'!$E$2:$E$415,FALSE))</f>
        <v>#N/A</v>
      </c>
      <c r="AK343" s="218" t="str">
        <f t="array" ref="AK343">INDEX('Ortala-KabKota'!AK$2:AK$415,MATCH($D343,'Ortala-KabKota'!$E$2:$E$415,FALSE))</f>
        <v>#N/A</v>
      </c>
      <c r="AL343" s="218" t="str">
        <f t="array" ref="AL343">INDEX('Ortala-KabKota'!AL$2:AL$415,MATCH($D343,'Ortala-KabKota'!$E$2:$E$415,FALSE))</f>
        <v>#N/A</v>
      </c>
      <c r="AM343" s="218" t="str">
        <f t="array" ref="AM343">INDEX('Ortala-KabKota'!AM$2:AM$415,MATCH($D343,'Ortala-KabKota'!$E$2:$E$415,FALSE))</f>
        <v>#N/A</v>
      </c>
      <c r="AN343" s="218" t="str">
        <f t="array" ref="AN343">INDEX('Ortala-KabKota'!AN$2:AN$415,MATCH($D343,'Ortala-KabKota'!$E$2:$E$415,FALSE))</f>
        <v>#N/A</v>
      </c>
      <c r="AO343" s="218" t="str">
        <f t="array" ref="AO343">INDEX('Ortala-KabKota'!AO$2:AO$415,MATCH($D343,'Ortala-KabKota'!$E$2:$E$415,FALSE))</f>
        <v>#N/A</v>
      </c>
      <c r="AP343" s="218" t="str">
        <f t="array" ref="AP343">INDEX('Ortala-KabKota'!AP$2:AP$415,MATCH($D343,'Ortala-KabKota'!$E$2:$E$415,FALSE))</f>
        <v>#N/A</v>
      </c>
      <c r="AQ343" s="218" t="str">
        <f t="array" ref="AQ343">INDEX('Ortala-KabKota'!AQ$2:AQ$415,MATCH($D343,'Ortala-KabKota'!$E$2:$E$415,FALSE))</f>
        <v>#N/A</v>
      </c>
      <c r="AR343" s="218" t="str">
        <f t="array" ref="AR343">INDEX('Ortala-KabKota'!AR$2:AR$415,MATCH($D343,'Ortala-KabKota'!$E$2:$E$415,FALSE))</f>
        <v>#N/A</v>
      </c>
      <c r="AS343" s="218" t="str">
        <f t="array" ref="AS343">INDEX('Ortala-KabKota'!AS$2:AS$415,MATCH($D343,'Ortala-KabKota'!$E$2:$E$415,FALSE))</f>
        <v>#N/A</v>
      </c>
      <c r="AT343" s="218" t="str">
        <f t="array" ref="AT343">INDEX('Ortala-KabKota'!AT$2:AT$415,MATCH($D343,'Ortala-KabKota'!$E$2:$E$415,FALSE))</f>
        <v>#N/A</v>
      </c>
      <c r="AU343" s="218" t="str">
        <f t="array" ref="AU343">INDEX('UPTD PPA KabKota'!D$5:D$513,MATCH($D343,'UPTD PPA KabKota'!$C$5:$C$513,FALSE))</f>
        <v/>
      </c>
      <c r="AV343" s="218" t="str">
        <f t="array" ref="AV343">INDEX('UPTD PPA KabKota'!E$5:E$513,MATCH($D343,'UPTD PPA KabKota'!$C$5:$C$513,FALSE))</f>
        <v/>
      </c>
      <c r="AW343" s="218" t="str">
        <f t="array" ref="AW343">INDEX('UPTD PPA KabKota'!F$5:F$513,MATCH($D343,'UPTD PPA KabKota'!$C$5:$C$513,FALSE))</f>
        <v/>
      </c>
      <c r="AX343" s="218" t="str">
        <f t="array" ref="AX343">INDEX('UPTD PPA KabKota'!G$5:G$513,MATCH($D343,'UPTD PPA KabKota'!$C$5:$C$513,FALSE))</f>
        <v/>
      </c>
      <c r="AY343" s="218" t="str">
        <f t="array" ref="AY343">INDEX('UPTD PPA KabKota'!H$5:H$513,MATCH($D343,'UPTD PPA KabKota'!$C$5:$C$513,FALSE))</f>
        <v/>
      </c>
      <c r="AZ343" s="218" t="str">
        <f t="array" ref="AZ343">INDEX('UPTD PPA KabKota'!I$5:I$513,MATCH($D343,'UPTD PPA KabKota'!$C$5:$C$513,FALSE))</f>
        <v/>
      </c>
      <c r="BA343" s="218" t="str">
        <f t="array" ref="BA343">INDEX('UPTD PPA KabKota'!J$5:J$513,MATCH($D343,'UPTD PPA KabKota'!$C$5:$C$513,FALSE))</f>
        <v/>
      </c>
      <c r="BB343" s="218" t="str">
        <f t="array" ref="BB343">INDEX('UPTD PPA KabKota'!K$5:K$513,MATCH($D343,'UPTD PPA KabKota'!$C$5:$C$513,FALSE))</f>
        <v/>
      </c>
      <c r="BC343" s="218" t="str">
        <f t="array" ref="BC343">INDEX('UPTD PPA KabKota'!L$5:L$513,MATCH($D343,'UPTD PPA KabKota'!$C$5:$C$513,FALSE))</f>
        <v/>
      </c>
      <c r="BD343" s="218" t="str">
        <f t="array" ref="BD343">INDEX('UPTD PPA KabKota'!M$5:M$513,MATCH($D343,'UPTD PPA KabKota'!$C$5:$C$513,FALSE))</f>
        <v/>
      </c>
      <c r="BE343" s="218" t="str">
        <f t="array" ref="BE343">INDEX('UPTD PPA KabKota'!N$5:N$513,MATCH($D343,'UPTD PPA KabKota'!$C$5:$C$513,FALSE))</f>
        <v/>
      </c>
      <c r="BF343" s="218" t="str">
        <f t="array" ref="BF343">INDEX('UPTD PPA KabKota'!O$5:O$513,MATCH($D343,'UPTD PPA KabKota'!$C$5:$C$513,FALSE))</f>
        <v/>
      </c>
      <c r="BG343" s="218" t="str">
        <f t="array" ref="BG343">INDEX('UPTD PPA KabKota'!P$5:P$513,MATCH($D343,'UPTD PPA KabKota'!$C$5:$C$513,FALSE))</f>
        <v/>
      </c>
      <c r="BH343" s="218" t="str">
        <f t="array" ref="BH343">INDEX('UPTD PPA KabKota'!Q$5:Q$513,MATCH($D343,'UPTD PPA KabKota'!$C$5:$C$513,FALSE))</f>
        <v/>
      </c>
      <c r="BI343" s="218" t="str">
        <f t="array" ref="BI343">INDEX('UPTD PPA KabKota'!R$5:R$513,MATCH($D343,'UPTD PPA KabKota'!$C$5:$C$513,FALSE))</f>
        <v/>
      </c>
      <c r="BJ343" s="218" t="str">
        <f t="array" ref="BJ343">INDEX('UPTD PPA KabKota'!S$5:S$513,MATCH($D343,'UPTD PPA KabKota'!$C$5:$C$513,FALSE))</f>
        <v/>
      </c>
      <c r="BK343" s="218" t="str">
        <f t="array" ref="BK343">INDEX('UPTD PPA KabKota'!T$5:T$513,MATCH($D343,'UPTD PPA KabKota'!$C$5:$C$513,FALSE))</f>
        <v/>
      </c>
      <c r="BL343" s="218" t="str">
        <f t="array" ref="BL343">INDEX('UPTD PPA KabKota'!U$5:U$513,MATCH($D343,'UPTD PPA KabKota'!$C$5:$C$513,FALSE))</f>
        <v/>
      </c>
      <c r="BM343" s="218" t="str">
        <f t="array" ref="BM343">INDEX('UPTD PPA KabKota'!V$5:V$513,MATCH($D343,'UPTD PPA KabKota'!$C$5:$C$513,FALSE))</f>
        <v/>
      </c>
      <c r="BN343" s="218" t="str">
        <f t="array" ref="BN343">INDEX('UPTD PPA KabKota'!W$5:W$513,MATCH($D343,'UPTD PPA KabKota'!$C$5:$C$513,FALSE))</f>
        <v/>
      </c>
      <c r="BO343" s="218" t="str">
        <f t="array" ref="BO343">INDEX('UPTD PPA KabKota'!X$5:X$513,MATCH($D343,'UPTD PPA KabKota'!$C$5:$C$513,FALSE))</f>
        <v/>
      </c>
      <c r="BP343" s="218" t="str">
        <f t="array" ref="BP343">INDEX('UPTD PPA KabKota'!Y$5:Y$513,MATCH($D343,'UPTD PPA KabKota'!$C$5:$C$513,FALSE))</f>
        <v/>
      </c>
      <c r="BQ343" s="218" t="str">
        <f t="array" ref="BQ343">INDEX('UPTD PPA KabKota'!Z$5:Z$513,MATCH($D343,'UPTD PPA KabKota'!$C$5:$C$513,FALSE))</f>
        <v/>
      </c>
      <c r="BR343" s="218" t="str">
        <f t="array" ref="BR343">INDEX('UPTD PPA KabKota'!AA$5:AA$513,MATCH($D343,'UPTD PPA KabKota'!$C$5:$C$513,FALSE))</f>
        <v/>
      </c>
      <c r="BS343" s="218" t="str">
        <f t="array" ref="BS343">INDEX('UPTD PPA KabKota'!AB$5:AB$513,MATCH($D343,'UPTD PPA KabKota'!$C$5:$C$513,FALSE))</f>
        <v/>
      </c>
      <c r="BT343" s="218" t="str">
        <f t="array" ref="BT343">INDEX('UPTD PPA KabKota'!AC$5:AC$513,MATCH($D343,'UPTD PPA KabKota'!$C$5:$C$513,FALSE))</f>
        <v/>
      </c>
      <c r="BU343" s="218" t="str">
        <f t="array" ref="BU343">INDEX('UPTD PPA KabKota'!AD$5:AD$513,MATCH($D343,'UPTD PPA KabKota'!$C$5:$C$513,FALSE))</f>
        <v/>
      </c>
      <c r="BV343" s="218" t="str">
        <f t="array" ref="BV343">INDEX('UPTD PPA KabKota'!AE$5:AE$513,MATCH($D343,'UPTD PPA KabKota'!$C$5:$C$513,FALSE))</f>
        <v/>
      </c>
      <c r="BW343" s="218" t="str">
        <f t="array" ref="BW343">INDEX('UPTD PPA KabKota'!AF$5:AF$513,MATCH($D343,'UPTD PPA KabKota'!$C$5:$C$513,FALSE))</f>
        <v/>
      </c>
      <c r="BX343" s="218" t="str">
        <f t="array" ref="BX343">INDEX('UPTD PPA KabKota'!AG$5:AG$513,MATCH($D343,'UPTD PPA KabKota'!$C$5:$C$513,FALSE))</f>
        <v/>
      </c>
      <c r="BY343" s="218" t="str">
        <f t="array" ref="BY343">INDEX('UPTD PPA KabKota'!AH$5:AH$513,MATCH($D343,'UPTD PPA KabKota'!$C$5:$C$513,FALSE))</f>
        <v/>
      </c>
      <c r="BZ343" s="218" t="str">
        <f t="array" ref="BZ343">INDEX('UPTD PPA KabKota'!AI$5:AI$513,MATCH($D343,'UPTD PPA KabKota'!$C$5:$C$513,FALSE))</f>
        <v/>
      </c>
      <c r="CA343" s="218" t="str">
        <f t="array" ref="CA343">INDEX('UPTD PPA KabKota'!AJ$5:AJ$513,MATCH($D343,'UPTD PPA KabKota'!$C$5:$C$513,FALSE))</f>
        <v/>
      </c>
      <c r="CB343" s="218" t="str">
        <f t="array" ref="CB343">INDEX('UPTD PPA KabKota'!AK$5:AK$513,MATCH($D343,'UPTD PPA KabKota'!$C$5:$C$513,FALSE))</f>
        <v/>
      </c>
      <c r="CC343" s="218" t="str">
        <f t="array" ref="CC343">INDEX('UPTD PPA KabKota'!AL$5:AL$513,MATCH($D343,'UPTD PPA KabKota'!$C$5:$C$513,FALSE))</f>
        <v/>
      </c>
      <c r="CD343" s="218" t="str">
        <f t="array" ref="CD343">INDEX('UPTD PPA KabKota'!AM$5:AM$513,MATCH($D343,'UPTD PPA KabKota'!$C$5:$C$513,FALSE))</f>
        <v/>
      </c>
      <c r="CE343" s="218" t="str">
        <f t="array" ref="CE343">INDEX('UPTD PPA KabKota'!AN$5:AN$513,MATCH($D343,'UPTD PPA KabKota'!$C$5:$C$513,FALSE))</f>
        <v/>
      </c>
      <c r="CF343" s="218" t="str">
        <f t="array" ref="CF343">INDEX('UPTD PPA KabKota'!AO$5:AO$513,MATCH($D343,'UPTD PPA KabKota'!$C$5:$C$513,FALSE))</f>
        <v/>
      </c>
      <c r="CG343" s="218" t="str">
        <f t="array" ref="CG343">INDEX('UPTD PPA KabKota'!AP$5:AP$513,MATCH($D343,'UPTD PPA KabKota'!$C$5:$C$513,FALSE))</f>
        <v/>
      </c>
      <c r="CH343" s="218" t="str">
        <f t="array" ref="CH343">INDEX('UPTD PPA KabKota'!AQ$5:AQ$513,MATCH($D343,'UPTD PPA KabKota'!$C$5:$C$513,FALSE))</f>
        <v/>
      </c>
      <c r="CI343" s="218" t="str">
        <f t="array" ref="CI343">INDEX('UPTD PPA KabKota'!AR$5:AR$513,MATCH($D343,'UPTD PPA KabKota'!$C$5:$C$513,FALSE))</f>
        <v/>
      </c>
      <c r="CJ343" s="218" t="str">
        <f t="array" ref="CJ343">INDEX('UPTD PPA KabKota'!AS$5:AS$513,MATCH($D343,'UPTD PPA KabKota'!$C$5:$C$513,FALSE))</f>
        <v/>
      </c>
      <c r="CK343" s="218" t="str">
        <f t="array" ref="CK343">INDEX('UPTD PPA KabKota'!AT$5:AT$513,MATCH($D343,'UPTD PPA KabKota'!$C$5:$C$513,FALSE))</f>
        <v/>
      </c>
      <c r="CL343" s="218" t="str">
        <f t="array" ref="CL343">INDEX('UPTD PPA KabKota'!AU$5:AU$513,MATCH($D343,'UPTD PPA KabKota'!$C$5:$C$513,FALSE))</f>
        <v/>
      </c>
      <c r="CM343" s="218" t="str">
        <f t="array" ref="CM343">INDEX('UPTD PPA KabKota'!AV$5:AV$513,MATCH($D343,'UPTD PPA KabKota'!$C$5:$C$513,FALSE))</f>
        <v/>
      </c>
      <c r="CN343" s="218" t="str">
        <f t="array" ref="CN343">INDEX('UPTD PPA KabKota'!AW$5:AW$513,MATCH($D343,'UPTD PPA KabKota'!$C$5:$C$513,FALSE))</f>
        <v/>
      </c>
      <c r="CO343" s="218" t="str">
        <f t="array" ref="CO343">INDEX('UPTD PPA KabKota'!AX$5:AX$513,MATCH($D343,'UPTD PPA KabKota'!$C$5:$C$513,FALSE))</f>
        <v/>
      </c>
      <c r="CP343" s="218" t="str">
        <f t="array" ref="CP343">INDEX('UPTD PPA KabKota'!AY$5:AY$513,MATCH($D343,'UPTD PPA KabKota'!$C$5:$C$513,FALSE))</f>
        <v/>
      </c>
      <c r="CQ343" s="209" t="str">
        <f>IFERROR(__xludf.DUMMYFUNCTION("IF(ISBLANK($K343),"""",IF(REGEXMATCH($K343,""Peraturan""),""Ada"",IF(REGEXMATCH($K343,""Rekomendasi""),""Tidak Ada"", $K343)))
"),"#N/A")</f>
        <v>#N/A</v>
      </c>
      <c r="CR343" s="209" t="str">
        <f t="array" ref="CR343">index('UPTD PPA KabKota'!$BI$5:$BI$513,match($D343,'UPTD PPA KabKota'!$C$5:$C$513,false))</f>
        <v>Tidak Ada</v>
      </c>
      <c r="CS343" s="314" t="str">
        <f t="shared" si="56"/>
        <v>#N/A</v>
      </c>
    </row>
    <row r="344">
      <c r="A344" s="334">
        <v>338.0</v>
      </c>
      <c r="B344" s="334">
        <v>10.0</v>
      </c>
      <c r="C344" s="311" t="s">
        <v>4776</v>
      </c>
      <c r="D344" s="312" t="s">
        <v>3140</v>
      </c>
      <c r="E344" s="313"/>
      <c r="F344" s="218" t="str">
        <f t="array" ref="F344">INDEX('Ortala-KabKota'!F$2:F$415,MATCH($D344,'Ortala-KabKota'!$E$2:$E$415,FALSE))</f>
        <v>#N/A</v>
      </c>
      <c r="G344" s="218" t="str">
        <f t="array" ref="G344">INDEX('Ortala-KabKota'!G$2:G$415,MATCH($D344,'Ortala-KabKota'!$E$2:$E$415,FALSE))</f>
        <v>#N/A</v>
      </c>
      <c r="H344" s="218" t="str">
        <f t="array" ref="H344">INDEX('Ortala-KabKota'!H$2:H$415,MATCH($D344,'Ortala-KabKota'!$E$2:$E$415,FALSE))</f>
        <v>#N/A</v>
      </c>
      <c r="I344" s="218" t="str">
        <f t="array" ref="I344">INDEX('Ortala-KabKota'!I$2:I$415,MATCH($D344,'Ortala-KabKota'!$E$2:$E$415,FALSE))</f>
        <v>#N/A</v>
      </c>
      <c r="J344" s="218" t="str">
        <f t="array" ref="J344">INDEX('Ortala-KabKota'!J$2:J$415,MATCH($D344,'Ortala-KabKota'!$E$2:$E$415,FALSE))</f>
        <v>#N/A</v>
      </c>
      <c r="K344" s="218" t="str">
        <f t="array" ref="K344">INDEX('Ortala-KabKota'!K$2:K$415,MATCH($D344,'Ortala-KabKota'!$E$2:$E$415,FALSE))</f>
        <v>#N/A</v>
      </c>
      <c r="L344" s="218" t="str">
        <f t="array" ref="L344">INDEX('Ortala-KabKota'!L$2:L$415,MATCH($D344,'Ortala-KabKota'!$E$2:$E$415,FALSE))</f>
        <v>#N/A</v>
      </c>
      <c r="M344" s="218" t="str">
        <f t="array" ref="M344">INDEX('Ortala-KabKota'!M$2:M$415,MATCH($D344,'Ortala-KabKota'!$E$2:$E$415,FALSE))</f>
        <v>#N/A</v>
      </c>
      <c r="N344" s="218" t="str">
        <f t="array" ref="N344">INDEX('Ortala-KabKota'!N$2:N$415,MATCH($D344,'Ortala-KabKota'!$E$2:$E$415,FALSE))</f>
        <v>#N/A</v>
      </c>
      <c r="O344" s="218" t="str">
        <f t="array" ref="O344">INDEX('Ortala-KabKota'!O$2:O$415,MATCH($D344,'Ortala-KabKota'!$E$2:$E$415,FALSE))</f>
        <v>#N/A</v>
      </c>
      <c r="P344" s="218" t="str">
        <f t="array" ref="P344">INDEX('Ortala-KabKota'!P$2:P$415,MATCH($D344,'Ortala-KabKota'!$E$2:$E$415,FALSE))</f>
        <v>#N/A</v>
      </c>
      <c r="Q344" s="218" t="str">
        <f t="array" ref="Q344">INDEX('Ortala-KabKota'!Q$2:Q$415,MATCH($D344,'Ortala-KabKota'!$E$2:$E$415,FALSE))</f>
        <v>#N/A</v>
      </c>
      <c r="R344" s="218" t="str">
        <f t="array" ref="R344">INDEX('Ortala-KabKota'!R$2:R$415,MATCH($D344,'Ortala-KabKota'!$E$2:$E$415,FALSE))</f>
        <v>#N/A</v>
      </c>
      <c r="S344" s="218" t="str">
        <f t="array" ref="S344">INDEX('Ortala-KabKota'!S$2:S$415,MATCH($D344,'Ortala-KabKota'!$E$2:$E$415,FALSE))</f>
        <v>#N/A</v>
      </c>
      <c r="T344" s="218" t="str">
        <f t="array" ref="T344">INDEX('Ortala-KabKota'!T$2:T$415,MATCH($D344,'Ortala-KabKota'!$E$2:$E$415,FALSE))</f>
        <v>#N/A</v>
      </c>
      <c r="U344" s="218" t="str">
        <f t="array" ref="U344">INDEX('Ortala-KabKota'!U$2:U$415,MATCH($D344,'Ortala-KabKota'!$E$2:$E$415,FALSE))</f>
        <v>#N/A</v>
      </c>
      <c r="V344" s="218" t="str">
        <f t="array" ref="V344">INDEX('Ortala-KabKota'!V$2:V$415,MATCH($D344,'Ortala-KabKota'!$E$2:$E$415,FALSE))</f>
        <v>#N/A</v>
      </c>
      <c r="W344" s="218" t="str">
        <f t="array" ref="W344">INDEX('Ortala-KabKota'!W$2:W$415,MATCH($D344,'Ortala-KabKota'!$E$2:$E$415,FALSE))</f>
        <v>#N/A</v>
      </c>
      <c r="X344" s="218" t="str">
        <f t="array" ref="X344">INDEX('Ortala-KabKota'!X$2:X$415,MATCH($D344,'Ortala-KabKota'!$E$2:$E$415,FALSE))</f>
        <v>#N/A</v>
      </c>
      <c r="Y344" s="218" t="str">
        <f t="array" ref="Y344">INDEX('Ortala-KabKota'!Y$2:Y$415,MATCH($D344,'Ortala-KabKota'!$E$2:$E$415,FALSE))</f>
        <v>#N/A</v>
      </c>
      <c r="Z344" s="218" t="str">
        <f t="array" ref="Z344">INDEX('Ortala-KabKota'!Z$2:Z$415,MATCH($D344,'Ortala-KabKota'!$E$2:$E$415,FALSE))</f>
        <v>#N/A</v>
      </c>
      <c r="AA344" s="218" t="str">
        <f t="array" ref="AA344">INDEX('Ortala-KabKota'!AA$2:AA$415,MATCH($D344,'Ortala-KabKota'!$E$2:$E$415,FALSE))</f>
        <v>#N/A</v>
      </c>
      <c r="AB344" s="218" t="str">
        <f t="array" ref="AB344">INDEX('Ortala-KabKota'!AB$2:AB$415,MATCH($D344,'Ortala-KabKota'!$E$2:$E$415,FALSE))</f>
        <v>#N/A</v>
      </c>
      <c r="AC344" s="218" t="str">
        <f t="array" ref="AC344">INDEX('Ortala-KabKota'!AC$2:AC$415,MATCH($D344,'Ortala-KabKota'!$E$2:$E$415,FALSE))</f>
        <v>#N/A</v>
      </c>
      <c r="AD344" s="218" t="str">
        <f t="array" ref="AD344">INDEX('Ortala-KabKota'!AD$2:AD$415,MATCH($D344,'Ortala-KabKota'!$E$2:$E$415,FALSE))</f>
        <v>#N/A</v>
      </c>
      <c r="AE344" s="218" t="str">
        <f t="array" ref="AE344">INDEX('Ortala-KabKota'!AE$2:AE$415,MATCH($D344,'Ortala-KabKota'!$E$2:$E$415,FALSE))</f>
        <v>#N/A</v>
      </c>
      <c r="AF344" s="218" t="str">
        <f t="array" ref="AF344">INDEX('Ortala-KabKota'!AF$2:AF$415,MATCH($D344,'Ortala-KabKota'!$E$2:$E$415,FALSE))</f>
        <v>#N/A</v>
      </c>
      <c r="AG344" s="218" t="str">
        <f t="array" ref="AG344">INDEX('Ortala-KabKota'!AG$2:AG$415,MATCH($D344,'Ortala-KabKota'!$E$2:$E$415,FALSE))</f>
        <v>#N/A</v>
      </c>
      <c r="AH344" s="218" t="str">
        <f t="array" ref="AH344">INDEX('Ortala-KabKota'!AH$2:AH$415,MATCH($D344,'Ortala-KabKota'!$E$2:$E$415,FALSE))</f>
        <v>#N/A</v>
      </c>
      <c r="AI344" s="218" t="str">
        <f t="array" ref="AI344">INDEX('Ortala-KabKota'!AI$2:AI$415,MATCH($D344,'Ortala-KabKota'!$E$2:$E$415,FALSE))</f>
        <v>#N/A</v>
      </c>
      <c r="AJ344" s="218" t="str">
        <f t="array" ref="AJ344">INDEX('Ortala-KabKota'!AJ$2:AJ$415,MATCH($D344,'Ortala-KabKota'!$E$2:$E$415,FALSE))</f>
        <v>#N/A</v>
      </c>
      <c r="AK344" s="218" t="str">
        <f t="array" ref="AK344">INDEX('Ortala-KabKota'!AK$2:AK$415,MATCH($D344,'Ortala-KabKota'!$E$2:$E$415,FALSE))</f>
        <v>#N/A</v>
      </c>
      <c r="AL344" s="218" t="str">
        <f t="array" ref="AL344">INDEX('Ortala-KabKota'!AL$2:AL$415,MATCH($D344,'Ortala-KabKota'!$E$2:$E$415,FALSE))</f>
        <v>#N/A</v>
      </c>
      <c r="AM344" s="218" t="str">
        <f t="array" ref="AM344">INDEX('Ortala-KabKota'!AM$2:AM$415,MATCH($D344,'Ortala-KabKota'!$E$2:$E$415,FALSE))</f>
        <v>#N/A</v>
      </c>
      <c r="AN344" s="218" t="str">
        <f t="array" ref="AN344">INDEX('Ortala-KabKota'!AN$2:AN$415,MATCH($D344,'Ortala-KabKota'!$E$2:$E$415,FALSE))</f>
        <v>#N/A</v>
      </c>
      <c r="AO344" s="218" t="str">
        <f t="array" ref="AO344">INDEX('Ortala-KabKota'!AO$2:AO$415,MATCH($D344,'Ortala-KabKota'!$E$2:$E$415,FALSE))</f>
        <v>#N/A</v>
      </c>
      <c r="AP344" s="218" t="str">
        <f t="array" ref="AP344">INDEX('Ortala-KabKota'!AP$2:AP$415,MATCH($D344,'Ortala-KabKota'!$E$2:$E$415,FALSE))</f>
        <v>#N/A</v>
      </c>
      <c r="AQ344" s="218" t="str">
        <f t="array" ref="AQ344">INDEX('Ortala-KabKota'!AQ$2:AQ$415,MATCH($D344,'Ortala-KabKota'!$E$2:$E$415,FALSE))</f>
        <v>#N/A</v>
      </c>
      <c r="AR344" s="218" t="str">
        <f t="array" ref="AR344">INDEX('Ortala-KabKota'!AR$2:AR$415,MATCH($D344,'Ortala-KabKota'!$E$2:$E$415,FALSE))</f>
        <v>#N/A</v>
      </c>
      <c r="AS344" s="218" t="str">
        <f t="array" ref="AS344">INDEX('Ortala-KabKota'!AS$2:AS$415,MATCH($D344,'Ortala-KabKota'!$E$2:$E$415,FALSE))</f>
        <v>#N/A</v>
      </c>
      <c r="AT344" s="218" t="str">
        <f t="array" ref="AT344">INDEX('Ortala-KabKota'!AT$2:AT$415,MATCH($D344,'Ortala-KabKota'!$E$2:$E$415,FALSE))</f>
        <v>#N/A</v>
      </c>
      <c r="AU344" s="218" t="str">
        <f t="array" ref="AU344">INDEX('UPTD PPA KabKota'!D$5:D$513,MATCH($D344,'UPTD PPA KabKota'!$C$5:$C$513,FALSE))</f>
        <v/>
      </c>
      <c r="AV344" s="218" t="str">
        <f t="array" ref="AV344">INDEX('UPTD PPA KabKota'!E$5:E$513,MATCH($D344,'UPTD PPA KabKota'!$C$5:$C$513,FALSE))</f>
        <v/>
      </c>
      <c r="AW344" s="218" t="str">
        <f t="array" ref="AW344">INDEX('UPTD PPA KabKota'!F$5:F$513,MATCH($D344,'UPTD PPA KabKota'!$C$5:$C$513,FALSE))</f>
        <v/>
      </c>
      <c r="AX344" s="218" t="str">
        <f t="array" ref="AX344">INDEX('UPTD PPA KabKota'!G$5:G$513,MATCH($D344,'UPTD PPA KabKota'!$C$5:$C$513,FALSE))</f>
        <v/>
      </c>
      <c r="AY344" s="218" t="str">
        <f t="array" ref="AY344">INDEX('UPTD PPA KabKota'!H$5:H$513,MATCH($D344,'UPTD PPA KabKota'!$C$5:$C$513,FALSE))</f>
        <v/>
      </c>
      <c r="AZ344" s="218" t="str">
        <f t="array" ref="AZ344">INDEX('UPTD PPA KabKota'!I$5:I$513,MATCH($D344,'UPTD PPA KabKota'!$C$5:$C$513,FALSE))</f>
        <v/>
      </c>
      <c r="BA344" s="218" t="str">
        <f t="array" ref="BA344">INDEX('UPTD PPA KabKota'!J$5:J$513,MATCH($D344,'UPTD PPA KabKota'!$C$5:$C$513,FALSE))</f>
        <v/>
      </c>
      <c r="BB344" s="218" t="str">
        <f t="array" ref="BB344">INDEX('UPTD PPA KabKota'!K$5:K$513,MATCH($D344,'UPTD PPA KabKota'!$C$5:$C$513,FALSE))</f>
        <v/>
      </c>
      <c r="BC344" s="218" t="str">
        <f t="array" ref="BC344">INDEX('UPTD PPA KabKota'!L$5:L$513,MATCH($D344,'UPTD PPA KabKota'!$C$5:$C$513,FALSE))</f>
        <v/>
      </c>
      <c r="BD344" s="218" t="str">
        <f t="array" ref="BD344">INDEX('UPTD PPA KabKota'!M$5:M$513,MATCH($D344,'UPTD PPA KabKota'!$C$5:$C$513,FALSE))</f>
        <v/>
      </c>
      <c r="BE344" s="218" t="str">
        <f t="array" ref="BE344">INDEX('UPTD PPA KabKota'!N$5:N$513,MATCH($D344,'UPTD PPA KabKota'!$C$5:$C$513,FALSE))</f>
        <v/>
      </c>
      <c r="BF344" s="218" t="str">
        <f t="array" ref="BF344">INDEX('UPTD PPA KabKota'!O$5:O$513,MATCH($D344,'UPTD PPA KabKota'!$C$5:$C$513,FALSE))</f>
        <v/>
      </c>
      <c r="BG344" s="218" t="str">
        <f t="array" ref="BG344">INDEX('UPTD PPA KabKota'!P$5:P$513,MATCH($D344,'UPTD PPA KabKota'!$C$5:$C$513,FALSE))</f>
        <v/>
      </c>
      <c r="BH344" s="218" t="str">
        <f t="array" ref="BH344">INDEX('UPTD PPA KabKota'!Q$5:Q$513,MATCH($D344,'UPTD PPA KabKota'!$C$5:$C$513,FALSE))</f>
        <v/>
      </c>
      <c r="BI344" s="218" t="str">
        <f t="array" ref="BI344">INDEX('UPTD PPA KabKota'!R$5:R$513,MATCH($D344,'UPTD PPA KabKota'!$C$5:$C$513,FALSE))</f>
        <v/>
      </c>
      <c r="BJ344" s="218" t="str">
        <f t="array" ref="BJ344">INDEX('UPTD PPA KabKota'!S$5:S$513,MATCH($D344,'UPTD PPA KabKota'!$C$5:$C$513,FALSE))</f>
        <v/>
      </c>
      <c r="BK344" s="218" t="str">
        <f t="array" ref="BK344">INDEX('UPTD PPA KabKota'!T$5:T$513,MATCH($D344,'UPTD PPA KabKota'!$C$5:$C$513,FALSE))</f>
        <v/>
      </c>
      <c r="BL344" s="218" t="str">
        <f t="array" ref="BL344">INDEX('UPTD PPA KabKota'!U$5:U$513,MATCH($D344,'UPTD PPA KabKota'!$C$5:$C$513,FALSE))</f>
        <v/>
      </c>
      <c r="BM344" s="218" t="str">
        <f t="array" ref="BM344">INDEX('UPTD PPA KabKota'!V$5:V$513,MATCH($D344,'UPTD PPA KabKota'!$C$5:$C$513,FALSE))</f>
        <v/>
      </c>
      <c r="BN344" s="218" t="str">
        <f t="array" ref="BN344">INDEX('UPTD PPA KabKota'!W$5:W$513,MATCH($D344,'UPTD PPA KabKota'!$C$5:$C$513,FALSE))</f>
        <v/>
      </c>
      <c r="BO344" s="218" t="str">
        <f t="array" ref="BO344">INDEX('UPTD PPA KabKota'!X$5:X$513,MATCH($D344,'UPTD PPA KabKota'!$C$5:$C$513,FALSE))</f>
        <v/>
      </c>
      <c r="BP344" s="218" t="str">
        <f t="array" ref="BP344">INDEX('UPTD PPA KabKota'!Y$5:Y$513,MATCH($D344,'UPTD PPA KabKota'!$C$5:$C$513,FALSE))</f>
        <v/>
      </c>
      <c r="BQ344" s="218" t="str">
        <f t="array" ref="BQ344">INDEX('UPTD PPA KabKota'!Z$5:Z$513,MATCH($D344,'UPTD PPA KabKota'!$C$5:$C$513,FALSE))</f>
        <v/>
      </c>
      <c r="BR344" s="218" t="str">
        <f t="array" ref="BR344">INDEX('UPTD PPA KabKota'!AA$5:AA$513,MATCH($D344,'UPTD PPA KabKota'!$C$5:$C$513,FALSE))</f>
        <v/>
      </c>
      <c r="BS344" s="218" t="str">
        <f t="array" ref="BS344">INDEX('UPTD PPA KabKota'!AB$5:AB$513,MATCH($D344,'UPTD PPA KabKota'!$C$5:$C$513,FALSE))</f>
        <v/>
      </c>
      <c r="BT344" s="218" t="str">
        <f t="array" ref="BT344">INDEX('UPTD PPA KabKota'!AC$5:AC$513,MATCH($D344,'UPTD PPA KabKota'!$C$5:$C$513,FALSE))</f>
        <v/>
      </c>
      <c r="BU344" s="218" t="str">
        <f t="array" ref="BU344">INDEX('UPTD PPA KabKota'!AD$5:AD$513,MATCH($D344,'UPTD PPA KabKota'!$C$5:$C$513,FALSE))</f>
        <v/>
      </c>
      <c r="BV344" s="218" t="str">
        <f t="array" ref="BV344">INDEX('UPTD PPA KabKota'!AE$5:AE$513,MATCH($D344,'UPTD PPA KabKota'!$C$5:$C$513,FALSE))</f>
        <v/>
      </c>
      <c r="BW344" s="218" t="str">
        <f t="array" ref="BW344">INDEX('UPTD PPA KabKota'!AF$5:AF$513,MATCH($D344,'UPTD PPA KabKota'!$C$5:$C$513,FALSE))</f>
        <v/>
      </c>
      <c r="BX344" s="218" t="str">
        <f t="array" ref="BX344">INDEX('UPTD PPA KabKota'!AG$5:AG$513,MATCH($D344,'UPTD PPA KabKota'!$C$5:$C$513,FALSE))</f>
        <v/>
      </c>
      <c r="BY344" s="218" t="str">
        <f t="array" ref="BY344">INDEX('UPTD PPA KabKota'!AH$5:AH$513,MATCH($D344,'UPTD PPA KabKota'!$C$5:$C$513,FALSE))</f>
        <v/>
      </c>
      <c r="BZ344" s="218" t="str">
        <f t="array" ref="BZ344">INDEX('UPTD PPA KabKota'!AI$5:AI$513,MATCH($D344,'UPTD PPA KabKota'!$C$5:$C$513,FALSE))</f>
        <v/>
      </c>
      <c r="CA344" s="218" t="str">
        <f t="array" ref="CA344">INDEX('UPTD PPA KabKota'!AJ$5:AJ$513,MATCH($D344,'UPTD PPA KabKota'!$C$5:$C$513,FALSE))</f>
        <v/>
      </c>
      <c r="CB344" s="218" t="str">
        <f t="array" ref="CB344">INDEX('UPTD PPA KabKota'!AK$5:AK$513,MATCH($D344,'UPTD PPA KabKota'!$C$5:$C$513,FALSE))</f>
        <v/>
      </c>
      <c r="CC344" s="218" t="str">
        <f t="array" ref="CC344">INDEX('UPTD PPA KabKota'!AL$5:AL$513,MATCH($D344,'UPTD PPA KabKota'!$C$5:$C$513,FALSE))</f>
        <v/>
      </c>
      <c r="CD344" s="218" t="str">
        <f t="array" ref="CD344">INDEX('UPTD PPA KabKota'!AM$5:AM$513,MATCH($D344,'UPTD PPA KabKota'!$C$5:$C$513,FALSE))</f>
        <v/>
      </c>
      <c r="CE344" s="218" t="str">
        <f t="array" ref="CE344">INDEX('UPTD PPA KabKota'!AN$5:AN$513,MATCH($D344,'UPTD PPA KabKota'!$C$5:$C$513,FALSE))</f>
        <v/>
      </c>
      <c r="CF344" s="218" t="str">
        <f t="array" ref="CF344">INDEX('UPTD PPA KabKota'!AO$5:AO$513,MATCH($D344,'UPTD PPA KabKota'!$C$5:$C$513,FALSE))</f>
        <v/>
      </c>
      <c r="CG344" s="218" t="str">
        <f t="array" ref="CG344">INDEX('UPTD PPA KabKota'!AP$5:AP$513,MATCH($D344,'UPTD PPA KabKota'!$C$5:$C$513,FALSE))</f>
        <v/>
      </c>
      <c r="CH344" s="218" t="str">
        <f t="array" ref="CH344">INDEX('UPTD PPA KabKota'!AQ$5:AQ$513,MATCH($D344,'UPTD PPA KabKota'!$C$5:$C$513,FALSE))</f>
        <v/>
      </c>
      <c r="CI344" s="218" t="str">
        <f t="array" ref="CI344">INDEX('UPTD PPA KabKota'!AR$5:AR$513,MATCH($D344,'UPTD PPA KabKota'!$C$5:$C$513,FALSE))</f>
        <v/>
      </c>
      <c r="CJ344" s="218" t="str">
        <f t="array" ref="CJ344">INDEX('UPTD PPA KabKota'!AS$5:AS$513,MATCH($D344,'UPTD PPA KabKota'!$C$5:$C$513,FALSE))</f>
        <v/>
      </c>
      <c r="CK344" s="218" t="str">
        <f t="array" ref="CK344">INDEX('UPTD PPA KabKota'!AT$5:AT$513,MATCH($D344,'UPTD PPA KabKota'!$C$5:$C$513,FALSE))</f>
        <v/>
      </c>
      <c r="CL344" s="218" t="str">
        <f t="array" ref="CL344">INDEX('UPTD PPA KabKota'!AU$5:AU$513,MATCH($D344,'UPTD PPA KabKota'!$C$5:$C$513,FALSE))</f>
        <v/>
      </c>
      <c r="CM344" s="218" t="str">
        <f t="array" ref="CM344">INDEX('UPTD PPA KabKota'!AV$5:AV$513,MATCH($D344,'UPTD PPA KabKota'!$C$5:$C$513,FALSE))</f>
        <v/>
      </c>
      <c r="CN344" s="218" t="str">
        <f t="array" ref="CN344">INDEX('UPTD PPA KabKota'!AW$5:AW$513,MATCH($D344,'UPTD PPA KabKota'!$C$5:$C$513,FALSE))</f>
        <v/>
      </c>
      <c r="CO344" s="218" t="str">
        <f t="array" ref="CO344">INDEX('UPTD PPA KabKota'!AX$5:AX$513,MATCH($D344,'UPTD PPA KabKota'!$C$5:$C$513,FALSE))</f>
        <v/>
      </c>
      <c r="CP344" s="218" t="str">
        <f t="array" ref="CP344">INDEX('UPTD PPA KabKota'!AY$5:AY$513,MATCH($D344,'UPTD PPA KabKota'!$C$5:$C$513,FALSE))</f>
        <v/>
      </c>
      <c r="CQ344" s="209" t="str">
        <f>IFERROR(__xludf.DUMMYFUNCTION("IF(ISBLANK($K344),"""",IF(REGEXMATCH($K344,""Peraturan""),""Ada"",IF(REGEXMATCH($K344,""Rekomendasi""),""Tidak Ada"", $K344)))
"),"#N/A")</f>
        <v>#N/A</v>
      </c>
      <c r="CR344" s="209" t="str">
        <f t="array" ref="CR344">index('UPTD PPA KabKota'!$BI$5:$BI$513,match($D344,'UPTD PPA KabKota'!$C$5:$C$513,false))</f>
        <v>Tidak Ada</v>
      </c>
      <c r="CS344" s="314" t="str">
        <f t="shared" si="56"/>
        <v>#N/A</v>
      </c>
    </row>
    <row r="345">
      <c r="A345" s="334">
        <v>339.0</v>
      </c>
      <c r="B345" s="334">
        <v>11.0</v>
      </c>
      <c r="C345" s="311" t="s">
        <v>4776</v>
      </c>
      <c r="D345" s="312" t="s">
        <v>3136</v>
      </c>
      <c r="E345" s="313"/>
      <c r="F345" s="218" t="str">
        <f t="array" ref="F345">INDEX('Ortala-KabKota'!F$2:F$415,MATCH($D345,'Ortala-KabKota'!$E$2:$E$415,FALSE))</f>
        <v>#N/A</v>
      </c>
      <c r="G345" s="218" t="str">
        <f t="array" ref="G345">INDEX('Ortala-KabKota'!G$2:G$415,MATCH($D345,'Ortala-KabKota'!$E$2:$E$415,FALSE))</f>
        <v>#N/A</v>
      </c>
      <c r="H345" s="218" t="str">
        <f t="array" ref="H345">INDEX('Ortala-KabKota'!H$2:H$415,MATCH($D345,'Ortala-KabKota'!$E$2:$E$415,FALSE))</f>
        <v>#N/A</v>
      </c>
      <c r="I345" s="218" t="str">
        <f t="array" ref="I345">INDEX('Ortala-KabKota'!I$2:I$415,MATCH($D345,'Ortala-KabKota'!$E$2:$E$415,FALSE))</f>
        <v>#N/A</v>
      </c>
      <c r="J345" s="218" t="str">
        <f t="array" ref="J345">INDEX('Ortala-KabKota'!J$2:J$415,MATCH($D345,'Ortala-KabKota'!$E$2:$E$415,FALSE))</f>
        <v>#N/A</v>
      </c>
      <c r="K345" s="218" t="str">
        <f t="array" ref="K345">INDEX('Ortala-KabKota'!K$2:K$415,MATCH($D345,'Ortala-KabKota'!$E$2:$E$415,FALSE))</f>
        <v>#N/A</v>
      </c>
      <c r="L345" s="218" t="str">
        <f t="array" ref="L345">INDEX('Ortala-KabKota'!L$2:L$415,MATCH($D345,'Ortala-KabKota'!$E$2:$E$415,FALSE))</f>
        <v>#N/A</v>
      </c>
      <c r="M345" s="218" t="str">
        <f t="array" ref="M345">INDEX('Ortala-KabKota'!M$2:M$415,MATCH($D345,'Ortala-KabKota'!$E$2:$E$415,FALSE))</f>
        <v>#N/A</v>
      </c>
      <c r="N345" s="218" t="str">
        <f t="array" ref="N345">INDEX('Ortala-KabKota'!N$2:N$415,MATCH($D345,'Ortala-KabKota'!$E$2:$E$415,FALSE))</f>
        <v>#N/A</v>
      </c>
      <c r="O345" s="218" t="str">
        <f t="array" ref="O345">INDEX('Ortala-KabKota'!O$2:O$415,MATCH($D345,'Ortala-KabKota'!$E$2:$E$415,FALSE))</f>
        <v>#N/A</v>
      </c>
      <c r="P345" s="218" t="str">
        <f t="array" ref="P345">INDEX('Ortala-KabKota'!P$2:P$415,MATCH($D345,'Ortala-KabKota'!$E$2:$E$415,FALSE))</f>
        <v>#N/A</v>
      </c>
      <c r="Q345" s="218" t="str">
        <f t="array" ref="Q345">INDEX('Ortala-KabKota'!Q$2:Q$415,MATCH($D345,'Ortala-KabKota'!$E$2:$E$415,FALSE))</f>
        <v>#N/A</v>
      </c>
      <c r="R345" s="218" t="str">
        <f t="array" ref="R345">INDEX('Ortala-KabKota'!R$2:R$415,MATCH($D345,'Ortala-KabKota'!$E$2:$E$415,FALSE))</f>
        <v>#N/A</v>
      </c>
      <c r="S345" s="218" t="str">
        <f t="array" ref="S345">INDEX('Ortala-KabKota'!S$2:S$415,MATCH($D345,'Ortala-KabKota'!$E$2:$E$415,FALSE))</f>
        <v>#N/A</v>
      </c>
      <c r="T345" s="218" t="str">
        <f t="array" ref="T345">INDEX('Ortala-KabKota'!T$2:T$415,MATCH($D345,'Ortala-KabKota'!$E$2:$E$415,FALSE))</f>
        <v>#N/A</v>
      </c>
      <c r="U345" s="218" t="str">
        <f t="array" ref="U345">INDEX('Ortala-KabKota'!U$2:U$415,MATCH($D345,'Ortala-KabKota'!$E$2:$E$415,FALSE))</f>
        <v>#N/A</v>
      </c>
      <c r="V345" s="218" t="str">
        <f t="array" ref="V345">INDEX('Ortala-KabKota'!V$2:V$415,MATCH($D345,'Ortala-KabKota'!$E$2:$E$415,FALSE))</f>
        <v>#N/A</v>
      </c>
      <c r="W345" s="218" t="str">
        <f t="array" ref="W345">INDEX('Ortala-KabKota'!W$2:W$415,MATCH($D345,'Ortala-KabKota'!$E$2:$E$415,FALSE))</f>
        <v>#N/A</v>
      </c>
      <c r="X345" s="218" t="str">
        <f t="array" ref="X345">INDEX('Ortala-KabKota'!X$2:X$415,MATCH($D345,'Ortala-KabKota'!$E$2:$E$415,FALSE))</f>
        <v>#N/A</v>
      </c>
      <c r="Y345" s="218" t="str">
        <f t="array" ref="Y345">INDEX('Ortala-KabKota'!Y$2:Y$415,MATCH($D345,'Ortala-KabKota'!$E$2:$E$415,FALSE))</f>
        <v>#N/A</v>
      </c>
      <c r="Z345" s="218" t="str">
        <f t="array" ref="Z345">INDEX('Ortala-KabKota'!Z$2:Z$415,MATCH($D345,'Ortala-KabKota'!$E$2:$E$415,FALSE))</f>
        <v>#N/A</v>
      </c>
      <c r="AA345" s="218" t="str">
        <f t="array" ref="AA345">INDEX('Ortala-KabKota'!AA$2:AA$415,MATCH($D345,'Ortala-KabKota'!$E$2:$E$415,FALSE))</f>
        <v>#N/A</v>
      </c>
      <c r="AB345" s="218" t="str">
        <f t="array" ref="AB345">INDEX('Ortala-KabKota'!AB$2:AB$415,MATCH($D345,'Ortala-KabKota'!$E$2:$E$415,FALSE))</f>
        <v>#N/A</v>
      </c>
      <c r="AC345" s="218" t="str">
        <f t="array" ref="AC345">INDEX('Ortala-KabKota'!AC$2:AC$415,MATCH($D345,'Ortala-KabKota'!$E$2:$E$415,FALSE))</f>
        <v>#N/A</v>
      </c>
      <c r="AD345" s="218" t="str">
        <f t="array" ref="AD345">INDEX('Ortala-KabKota'!AD$2:AD$415,MATCH($D345,'Ortala-KabKota'!$E$2:$E$415,FALSE))</f>
        <v>#N/A</v>
      </c>
      <c r="AE345" s="218" t="str">
        <f t="array" ref="AE345">INDEX('Ortala-KabKota'!AE$2:AE$415,MATCH($D345,'Ortala-KabKota'!$E$2:$E$415,FALSE))</f>
        <v>#N/A</v>
      </c>
      <c r="AF345" s="218" t="str">
        <f t="array" ref="AF345">INDEX('Ortala-KabKota'!AF$2:AF$415,MATCH($D345,'Ortala-KabKota'!$E$2:$E$415,FALSE))</f>
        <v>#N/A</v>
      </c>
      <c r="AG345" s="218" t="str">
        <f t="array" ref="AG345">INDEX('Ortala-KabKota'!AG$2:AG$415,MATCH($D345,'Ortala-KabKota'!$E$2:$E$415,FALSE))</f>
        <v>#N/A</v>
      </c>
      <c r="AH345" s="218" t="str">
        <f t="array" ref="AH345">INDEX('Ortala-KabKota'!AH$2:AH$415,MATCH($D345,'Ortala-KabKota'!$E$2:$E$415,FALSE))</f>
        <v>#N/A</v>
      </c>
      <c r="AI345" s="218" t="str">
        <f t="array" ref="AI345">INDEX('Ortala-KabKota'!AI$2:AI$415,MATCH($D345,'Ortala-KabKota'!$E$2:$E$415,FALSE))</f>
        <v>#N/A</v>
      </c>
      <c r="AJ345" s="218" t="str">
        <f t="array" ref="AJ345">INDEX('Ortala-KabKota'!AJ$2:AJ$415,MATCH($D345,'Ortala-KabKota'!$E$2:$E$415,FALSE))</f>
        <v>#N/A</v>
      </c>
      <c r="AK345" s="218" t="str">
        <f t="array" ref="AK345">INDEX('Ortala-KabKota'!AK$2:AK$415,MATCH($D345,'Ortala-KabKota'!$E$2:$E$415,FALSE))</f>
        <v>#N/A</v>
      </c>
      <c r="AL345" s="218" t="str">
        <f t="array" ref="AL345">INDEX('Ortala-KabKota'!AL$2:AL$415,MATCH($D345,'Ortala-KabKota'!$E$2:$E$415,FALSE))</f>
        <v>#N/A</v>
      </c>
      <c r="AM345" s="218" t="str">
        <f t="array" ref="AM345">INDEX('Ortala-KabKota'!AM$2:AM$415,MATCH($D345,'Ortala-KabKota'!$E$2:$E$415,FALSE))</f>
        <v>#N/A</v>
      </c>
      <c r="AN345" s="218" t="str">
        <f t="array" ref="AN345">INDEX('Ortala-KabKota'!AN$2:AN$415,MATCH($D345,'Ortala-KabKota'!$E$2:$E$415,FALSE))</f>
        <v>#N/A</v>
      </c>
      <c r="AO345" s="218" t="str">
        <f t="array" ref="AO345">INDEX('Ortala-KabKota'!AO$2:AO$415,MATCH($D345,'Ortala-KabKota'!$E$2:$E$415,FALSE))</f>
        <v>#N/A</v>
      </c>
      <c r="AP345" s="218" t="str">
        <f t="array" ref="AP345">INDEX('Ortala-KabKota'!AP$2:AP$415,MATCH($D345,'Ortala-KabKota'!$E$2:$E$415,FALSE))</f>
        <v>#N/A</v>
      </c>
      <c r="AQ345" s="218" t="str">
        <f t="array" ref="AQ345">INDEX('Ortala-KabKota'!AQ$2:AQ$415,MATCH($D345,'Ortala-KabKota'!$E$2:$E$415,FALSE))</f>
        <v>#N/A</v>
      </c>
      <c r="AR345" s="218" t="str">
        <f t="array" ref="AR345">INDEX('Ortala-KabKota'!AR$2:AR$415,MATCH($D345,'Ortala-KabKota'!$E$2:$E$415,FALSE))</f>
        <v>#N/A</v>
      </c>
      <c r="AS345" s="218" t="str">
        <f t="array" ref="AS345">INDEX('Ortala-KabKota'!AS$2:AS$415,MATCH($D345,'Ortala-KabKota'!$E$2:$E$415,FALSE))</f>
        <v>#N/A</v>
      </c>
      <c r="AT345" s="218" t="str">
        <f t="array" ref="AT345">INDEX('Ortala-KabKota'!AT$2:AT$415,MATCH($D345,'Ortala-KabKota'!$E$2:$E$415,FALSE))</f>
        <v>#N/A</v>
      </c>
      <c r="AU345" s="218" t="str">
        <f t="array" ref="AU345">INDEX('UPTD PPA KabKota'!D$5:D$513,MATCH($D345,'UPTD PPA KabKota'!$C$5:$C$513,FALSE))</f>
        <v/>
      </c>
      <c r="AV345" s="218" t="str">
        <f t="array" ref="AV345">INDEX('UPTD PPA KabKota'!E$5:E$513,MATCH($D345,'UPTD PPA KabKota'!$C$5:$C$513,FALSE))</f>
        <v/>
      </c>
      <c r="AW345" s="218" t="str">
        <f t="array" ref="AW345">INDEX('UPTD PPA KabKota'!F$5:F$513,MATCH($D345,'UPTD PPA KabKota'!$C$5:$C$513,FALSE))</f>
        <v/>
      </c>
      <c r="AX345" s="218" t="str">
        <f t="array" ref="AX345">INDEX('UPTD PPA KabKota'!G$5:G$513,MATCH($D345,'UPTD PPA KabKota'!$C$5:$C$513,FALSE))</f>
        <v/>
      </c>
      <c r="AY345" s="218" t="str">
        <f t="array" ref="AY345">INDEX('UPTD PPA KabKota'!H$5:H$513,MATCH($D345,'UPTD PPA KabKota'!$C$5:$C$513,FALSE))</f>
        <v/>
      </c>
      <c r="AZ345" s="218" t="str">
        <f t="array" ref="AZ345">INDEX('UPTD PPA KabKota'!I$5:I$513,MATCH($D345,'UPTD PPA KabKota'!$C$5:$C$513,FALSE))</f>
        <v/>
      </c>
      <c r="BA345" s="218" t="str">
        <f t="array" ref="BA345">INDEX('UPTD PPA KabKota'!J$5:J$513,MATCH($D345,'UPTD PPA KabKota'!$C$5:$C$513,FALSE))</f>
        <v/>
      </c>
      <c r="BB345" s="218" t="str">
        <f t="array" ref="BB345">INDEX('UPTD PPA KabKota'!K$5:K$513,MATCH($D345,'UPTD PPA KabKota'!$C$5:$C$513,FALSE))</f>
        <v/>
      </c>
      <c r="BC345" s="218" t="str">
        <f t="array" ref="BC345">INDEX('UPTD PPA KabKota'!L$5:L$513,MATCH($D345,'UPTD PPA KabKota'!$C$5:$C$513,FALSE))</f>
        <v/>
      </c>
      <c r="BD345" s="218" t="str">
        <f t="array" ref="BD345">INDEX('UPTD PPA KabKota'!M$5:M$513,MATCH($D345,'UPTD PPA KabKota'!$C$5:$C$513,FALSE))</f>
        <v/>
      </c>
      <c r="BE345" s="218" t="str">
        <f t="array" ref="BE345">INDEX('UPTD PPA KabKota'!N$5:N$513,MATCH($D345,'UPTD PPA KabKota'!$C$5:$C$513,FALSE))</f>
        <v/>
      </c>
      <c r="BF345" s="218" t="str">
        <f t="array" ref="BF345">INDEX('UPTD PPA KabKota'!O$5:O$513,MATCH($D345,'UPTD PPA KabKota'!$C$5:$C$513,FALSE))</f>
        <v/>
      </c>
      <c r="BG345" s="218" t="str">
        <f t="array" ref="BG345">INDEX('UPTD PPA KabKota'!P$5:P$513,MATCH($D345,'UPTD PPA KabKota'!$C$5:$C$513,FALSE))</f>
        <v/>
      </c>
      <c r="BH345" s="218" t="str">
        <f t="array" ref="BH345">INDEX('UPTD PPA KabKota'!Q$5:Q$513,MATCH($D345,'UPTD PPA KabKota'!$C$5:$C$513,FALSE))</f>
        <v/>
      </c>
      <c r="BI345" s="218" t="str">
        <f t="array" ref="BI345">INDEX('UPTD PPA KabKota'!R$5:R$513,MATCH($D345,'UPTD PPA KabKota'!$C$5:$C$513,FALSE))</f>
        <v/>
      </c>
      <c r="BJ345" s="218" t="str">
        <f t="array" ref="BJ345">INDEX('UPTD PPA KabKota'!S$5:S$513,MATCH($D345,'UPTD PPA KabKota'!$C$5:$C$513,FALSE))</f>
        <v/>
      </c>
      <c r="BK345" s="218" t="str">
        <f t="array" ref="BK345">INDEX('UPTD PPA KabKota'!T$5:T$513,MATCH($D345,'UPTD PPA KabKota'!$C$5:$C$513,FALSE))</f>
        <v/>
      </c>
      <c r="BL345" s="218" t="str">
        <f t="array" ref="BL345">INDEX('UPTD PPA KabKota'!U$5:U$513,MATCH($D345,'UPTD PPA KabKota'!$C$5:$C$513,FALSE))</f>
        <v/>
      </c>
      <c r="BM345" s="218" t="str">
        <f t="array" ref="BM345">INDEX('UPTD PPA KabKota'!V$5:V$513,MATCH($D345,'UPTD PPA KabKota'!$C$5:$C$513,FALSE))</f>
        <v/>
      </c>
      <c r="BN345" s="218" t="str">
        <f t="array" ref="BN345">INDEX('UPTD PPA KabKota'!W$5:W$513,MATCH($D345,'UPTD PPA KabKota'!$C$5:$C$513,FALSE))</f>
        <v/>
      </c>
      <c r="BO345" s="218" t="str">
        <f t="array" ref="BO345">INDEX('UPTD PPA KabKota'!X$5:X$513,MATCH($D345,'UPTD PPA KabKota'!$C$5:$C$513,FALSE))</f>
        <v/>
      </c>
      <c r="BP345" s="218" t="str">
        <f t="array" ref="BP345">INDEX('UPTD PPA KabKota'!Y$5:Y$513,MATCH($D345,'UPTD PPA KabKota'!$C$5:$C$513,FALSE))</f>
        <v/>
      </c>
      <c r="BQ345" s="218" t="str">
        <f t="array" ref="BQ345">INDEX('UPTD PPA KabKota'!Z$5:Z$513,MATCH($D345,'UPTD PPA KabKota'!$C$5:$C$513,FALSE))</f>
        <v/>
      </c>
      <c r="BR345" s="218" t="str">
        <f t="array" ref="BR345">INDEX('UPTD PPA KabKota'!AA$5:AA$513,MATCH($D345,'UPTD PPA KabKota'!$C$5:$C$513,FALSE))</f>
        <v/>
      </c>
      <c r="BS345" s="218" t="str">
        <f t="array" ref="BS345">INDEX('UPTD PPA KabKota'!AB$5:AB$513,MATCH($D345,'UPTD PPA KabKota'!$C$5:$C$513,FALSE))</f>
        <v/>
      </c>
      <c r="BT345" s="218" t="str">
        <f t="array" ref="BT345">INDEX('UPTD PPA KabKota'!AC$5:AC$513,MATCH($D345,'UPTD PPA KabKota'!$C$5:$C$513,FALSE))</f>
        <v/>
      </c>
      <c r="BU345" s="218" t="str">
        <f t="array" ref="BU345">INDEX('UPTD PPA KabKota'!AD$5:AD$513,MATCH($D345,'UPTD PPA KabKota'!$C$5:$C$513,FALSE))</f>
        <v/>
      </c>
      <c r="BV345" s="218" t="str">
        <f t="array" ref="BV345">INDEX('UPTD PPA KabKota'!AE$5:AE$513,MATCH($D345,'UPTD PPA KabKota'!$C$5:$C$513,FALSE))</f>
        <v/>
      </c>
      <c r="BW345" s="218" t="str">
        <f t="array" ref="BW345">INDEX('UPTD PPA KabKota'!AF$5:AF$513,MATCH($D345,'UPTD PPA KabKota'!$C$5:$C$513,FALSE))</f>
        <v/>
      </c>
      <c r="BX345" s="218" t="str">
        <f t="array" ref="BX345">INDEX('UPTD PPA KabKota'!AG$5:AG$513,MATCH($D345,'UPTD PPA KabKota'!$C$5:$C$513,FALSE))</f>
        <v/>
      </c>
      <c r="BY345" s="218" t="str">
        <f t="array" ref="BY345">INDEX('UPTD PPA KabKota'!AH$5:AH$513,MATCH($D345,'UPTD PPA KabKota'!$C$5:$C$513,FALSE))</f>
        <v/>
      </c>
      <c r="BZ345" s="218" t="str">
        <f t="array" ref="BZ345">INDEX('UPTD PPA KabKota'!AI$5:AI$513,MATCH($D345,'UPTD PPA KabKota'!$C$5:$C$513,FALSE))</f>
        <v/>
      </c>
      <c r="CA345" s="218" t="str">
        <f t="array" ref="CA345">INDEX('UPTD PPA KabKota'!AJ$5:AJ$513,MATCH($D345,'UPTD PPA KabKota'!$C$5:$C$513,FALSE))</f>
        <v/>
      </c>
      <c r="CB345" s="218" t="str">
        <f t="array" ref="CB345">INDEX('UPTD PPA KabKota'!AK$5:AK$513,MATCH($D345,'UPTD PPA KabKota'!$C$5:$C$513,FALSE))</f>
        <v/>
      </c>
      <c r="CC345" s="218" t="str">
        <f t="array" ref="CC345">INDEX('UPTD PPA KabKota'!AL$5:AL$513,MATCH($D345,'UPTD PPA KabKota'!$C$5:$C$513,FALSE))</f>
        <v/>
      </c>
      <c r="CD345" s="218" t="str">
        <f t="array" ref="CD345">INDEX('UPTD PPA KabKota'!AM$5:AM$513,MATCH($D345,'UPTD PPA KabKota'!$C$5:$C$513,FALSE))</f>
        <v/>
      </c>
      <c r="CE345" s="218" t="str">
        <f t="array" ref="CE345">INDEX('UPTD PPA KabKota'!AN$5:AN$513,MATCH($D345,'UPTD PPA KabKota'!$C$5:$C$513,FALSE))</f>
        <v/>
      </c>
      <c r="CF345" s="218" t="str">
        <f t="array" ref="CF345">INDEX('UPTD PPA KabKota'!AO$5:AO$513,MATCH($D345,'UPTD PPA KabKota'!$C$5:$C$513,FALSE))</f>
        <v/>
      </c>
      <c r="CG345" s="218" t="str">
        <f t="array" ref="CG345">INDEX('UPTD PPA KabKota'!AP$5:AP$513,MATCH($D345,'UPTD PPA KabKota'!$C$5:$C$513,FALSE))</f>
        <v/>
      </c>
      <c r="CH345" s="218" t="str">
        <f t="array" ref="CH345">INDEX('UPTD PPA KabKota'!AQ$5:AQ$513,MATCH($D345,'UPTD PPA KabKota'!$C$5:$C$513,FALSE))</f>
        <v/>
      </c>
      <c r="CI345" s="218" t="str">
        <f t="array" ref="CI345">INDEX('UPTD PPA KabKota'!AR$5:AR$513,MATCH($D345,'UPTD PPA KabKota'!$C$5:$C$513,FALSE))</f>
        <v/>
      </c>
      <c r="CJ345" s="218" t="str">
        <f t="array" ref="CJ345">INDEX('UPTD PPA KabKota'!AS$5:AS$513,MATCH($D345,'UPTD PPA KabKota'!$C$5:$C$513,FALSE))</f>
        <v/>
      </c>
      <c r="CK345" s="218" t="str">
        <f t="array" ref="CK345">INDEX('UPTD PPA KabKota'!AT$5:AT$513,MATCH($D345,'UPTD PPA KabKota'!$C$5:$C$513,FALSE))</f>
        <v/>
      </c>
      <c r="CL345" s="218" t="str">
        <f t="array" ref="CL345">INDEX('UPTD PPA KabKota'!AU$5:AU$513,MATCH($D345,'UPTD PPA KabKota'!$C$5:$C$513,FALSE))</f>
        <v/>
      </c>
      <c r="CM345" s="218" t="str">
        <f t="array" ref="CM345">INDEX('UPTD PPA KabKota'!AV$5:AV$513,MATCH($D345,'UPTD PPA KabKota'!$C$5:$C$513,FALSE))</f>
        <v/>
      </c>
      <c r="CN345" s="218" t="str">
        <f t="array" ref="CN345">INDEX('UPTD PPA KabKota'!AW$5:AW$513,MATCH($D345,'UPTD PPA KabKota'!$C$5:$C$513,FALSE))</f>
        <v/>
      </c>
      <c r="CO345" s="218" t="str">
        <f t="array" ref="CO345">INDEX('UPTD PPA KabKota'!AX$5:AX$513,MATCH($D345,'UPTD PPA KabKota'!$C$5:$C$513,FALSE))</f>
        <v/>
      </c>
      <c r="CP345" s="218" t="str">
        <f t="array" ref="CP345">INDEX('UPTD PPA KabKota'!AY$5:AY$513,MATCH($D345,'UPTD PPA KabKota'!$C$5:$C$513,FALSE))</f>
        <v/>
      </c>
      <c r="CQ345" s="209" t="str">
        <f>IFERROR(__xludf.DUMMYFUNCTION("IF(ISBLANK($K345),"""",IF(REGEXMATCH($K345,""Peraturan""),""Ada"",IF(REGEXMATCH($K345,""Rekomendasi""),""Tidak Ada"", $K345)))
"),"#N/A")</f>
        <v>#N/A</v>
      </c>
      <c r="CR345" s="209" t="str">
        <f t="array" ref="CR345">index('UPTD PPA KabKota'!$BI$5:$BI$513,match($D345,'UPTD PPA KabKota'!$C$5:$C$513,false))</f>
        <v>Tidak Ada</v>
      </c>
      <c r="CS345" s="314" t="str">
        <f t="shared" si="56"/>
        <v>#N/A</v>
      </c>
    </row>
    <row r="346">
      <c r="A346" s="334">
        <v>340.0</v>
      </c>
      <c r="B346" s="334">
        <v>12.0</v>
      </c>
      <c r="C346" s="311" t="s">
        <v>4776</v>
      </c>
      <c r="D346" s="312" t="s">
        <v>3109</v>
      </c>
      <c r="E346" s="315">
        <v>45778.0</v>
      </c>
      <c r="F346" s="218" t="str">
        <f t="array" ref="F346">INDEX('Ortala-KabKota'!F$2:F$415,MATCH($D346,'Ortala-KabKota'!$E$2:$E$415,FALSE))</f>
        <v>Suarustianto/ 08984674366</v>
      </c>
      <c r="G346" s="218" t="str">
        <f t="array" ref="G346">INDEX('Ortala-KabKota'!G$2:G$415,MATCH($D346,'Ortala-KabKota'!$E$2:$E$415,FALSE))</f>
        <v>JL. ADI SUCIPTO KM. 15,2  Desa Limbung Kecamatan Sungai Raya, 78391.
</v>
      </c>
      <c r="H346" s="218" t="str">
        <f t="array" ref="H346">INDEX('Ortala-KabKota'!H$2:H$415,MATCH($D346,'Ortala-KabKota'!$E$2:$E$415,FALSE))</f>
        <v/>
      </c>
      <c r="I346" s="218" t="str">
        <f t="array" ref="I346">INDEX('Ortala-KabKota'!I$2:I$415,MATCH($D346,'Ortala-KabKota'!$E$2:$E$415,FALSE))</f>
        <v>08984674366</v>
      </c>
      <c r="J346" s="218" t="str">
        <f t="array" ref="J346">INDEX('Ortala-KabKota'!J$2:J$415,MATCH($D346,'Ortala-KabKota'!$E$2:$E$415,FALSE))</f>
        <v>UPTD PPA</v>
      </c>
      <c r="K346" s="218" t="str">
        <f t="array" ref="K346">INDEX('Ortala-KabKota'!K$2:K$415,MATCH($D346,'Ortala-KabKota'!$E$2:$E$415,FALSE))</f>
        <v>Peraturan Bupati Kubu Raya Nomor 111 Tahun 2020</v>
      </c>
      <c r="L346" s="218">
        <f t="array" ref="L346">INDEX('Ortala-KabKota'!L$2:L$415,MATCH($D346,'Ortala-KabKota'!$E$2:$E$415,FALSE))</f>
        <v>2020</v>
      </c>
      <c r="M346" s="218" t="str">
        <f t="array" ref="M346">INDEX('Ortala-KabKota'!M$2:M$415,MATCH($D346,'Ortala-KabKota'!$E$2:$E$415,FALSE))</f>
        <v>B</v>
      </c>
      <c r="N346" s="218" t="str">
        <f t="array" ref="N346">INDEX('Ortala-KabKota'!N$2:N$415,MATCH($D346,'Ortala-KabKota'!$E$2:$E$415,FALSE))</f>
        <v/>
      </c>
      <c r="O346" s="218" t="str">
        <f t="array" ref="O346">INDEX('Ortala-KabKota'!O$2:O$415,MATCH($D346,'Ortala-KabKota'!$E$2:$E$415,FALSE))</f>
        <v>uptdppa.kuburaya@gmail.com</v>
      </c>
      <c r="P346" s="218" t="str">
        <f t="array" ref="P346">INDEX('Ortala-KabKota'!P$2:P$415,MATCH($D346,'Ortala-KabKota'!$E$2:$E$415,FALSE))</f>
        <v>Kepala UPTD, Kelompok Jabatan Fungsional</v>
      </c>
      <c r="Q346" s="218" t="str">
        <f t="array" ref="Q346">INDEX('Ortala-KabKota'!Q$2:Q$415,MATCH($D346,'Ortala-KabKota'!$E$2:$E$415,FALSE))</f>
        <v>MANDIRI</v>
      </c>
      <c r="R346" s="218" t="str">
        <f t="array" ref="R346">INDEX('Ortala-KabKota'!R$2:R$415,MATCH($D346,'Ortala-KabKota'!$E$2:$E$415,FALSE))</f>
        <v>MILIK SENDIRI</v>
      </c>
      <c r="S346" s="218" t="str">
        <f t="array" ref="S346">INDEX('Ortala-KabKota'!S$2:S$415,MATCH($D346,'Ortala-KabKota'!$E$2:$E$415,FALSE))</f>
        <v>Gedung UPTD merupakan pemberian dari PT. Angkasa Pura II dan sudah diberikan ke pihak kedua yaitu Bupati Kubu Raya (Gedung sudah milik Pemerintah Daerah)</v>
      </c>
      <c r="T346" s="218">
        <f t="array" ref="T346">INDEX('Ortala-KabKota'!T$2:T$415,MATCH($D346,'Ortala-KabKota'!$E$2:$E$415,FALSE))</f>
        <v>1</v>
      </c>
      <c r="U346" s="218">
        <f t="array" ref="U346">INDEX('Ortala-KabKota'!U$2:U$415,MATCH($D346,'Ortala-KabKota'!$E$2:$E$415,FALSE))</f>
        <v>1</v>
      </c>
      <c r="V346" s="218">
        <f t="array" ref="V346">INDEX('Ortala-KabKota'!V$2:V$415,MATCH($D346,'Ortala-KabKota'!$E$2:$E$415,FALSE))</f>
        <v>1</v>
      </c>
      <c r="W346" s="218">
        <f t="array" ref="W346">INDEX('Ortala-KabKota'!W$2:W$415,MATCH($D346,'Ortala-KabKota'!$E$2:$E$415,FALSE))</f>
        <v>0</v>
      </c>
      <c r="X346" s="218">
        <f t="array" ref="X346">INDEX('Ortala-KabKota'!X$2:X$415,MATCH($D346,'Ortala-KabKota'!$E$2:$E$415,FALSE))</f>
        <v>0</v>
      </c>
      <c r="Y346" s="218">
        <f t="array" ref="Y346">INDEX('Ortala-KabKota'!Y$2:Y$415,MATCH($D346,'Ortala-KabKota'!$E$2:$E$415,FALSE))</f>
        <v>0</v>
      </c>
      <c r="Z346" s="218">
        <f t="array" ref="Z346">INDEX('Ortala-KabKota'!Z$2:Z$415,MATCH($D346,'Ortala-KabKota'!$E$2:$E$415,FALSE))</f>
        <v>0</v>
      </c>
      <c r="AA346" s="218">
        <f t="array" ref="AA346">INDEX('Ortala-KabKota'!AA$2:AA$415,MATCH($D346,'Ortala-KabKota'!$E$2:$E$415,FALSE))</f>
        <v>0</v>
      </c>
      <c r="AB346" s="218">
        <f t="array" ref="AB346">INDEX('Ortala-KabKota'!AB$2:AB$415,MATCH($D346,'Ortala-KabKota'!$E$2:$E$415,FALSE))</f>
        <v>0</v>
      </c>
      <c r="AC346" s="218">
        <f t="array" ref="AC346">INDEX('Ortala-KabKota'!AC$2:AC$415,MATCH($D346,'Ortala-KabKota'!$E$2:$E$415,FALSE))</f>
        <v>0</v>
      </c>
      <c r="AD346" s="218">
        <f t="array" ref="AD346">INDEX('Ortala-KabKota'!AD$2:AD$415,MATCH($D346,'Ortala-KabKota'!$E$2:$E$415,FALSE))</f>
        <v>0</v>
      </c>
      <c r="AE346" s="218">
        <f t="array" ref="AE346">INDEX('Ortala-KabKota'!AE$2:AE$415,MATCH($D346,'Ortala-KabKota'!$E$2:$E$415,FALSE))</f>
        <v>1</v>
      </c>
      <c r="AF346" s="218">
        <f t="array" ref="AF346">INDEX('Ortala-KabKota'!AF$2:AF$415,MATCH($D346,'Ortala-KabKota'!$E$2:$E$415,FALSE))</f>
        <v>1</v>
      </c>
      <c r="AG346" s="218">
        <f t="array" ref="AG346">INDEX('Ortala-KabKota'!AG$2:AG$415,MATCH($D346,'Ortala-KabKota'!$E$2:$E$415,FALSE))</f>
        <v>1</v>
      </c>
      <c r="AH346" s="218">
        <f t="array" ref="AH346">INDEX('Ortala-KabKota'!AH$2:AH$415,MATCH($D346,'Ortala-KabKota'!$E$2:$E$415,FALSE))</f>
        <v>1</v>
      </c>
      <c r="AI346" s="218" t="str">
        <f t="array" ref="AI346">INDEX('Ortala-KabKota'!AI$2:AI$415,MATCH($D346,'Ortala-KabKota'!$E$2:$E$415,FALSE))</f>
        <v>Korban yang datang ke UPTD akan dilakukan pemeriksaan lebih lanjut. Jika dirasa sangat urgent untuk diinapkan, maka korban akan diinapkan sesuai SOP.</v>
      </c>
      <c r="AJ346" s="218">
        <f t="array" ref="AJ346">INDEX('Ortala-KabKota'!AJ$2:AJ$415,MATCH($D346,'Ortala-KabKota'!$E$2:$E$415,FALSE))</f>
        <v>0</v>
      </c>
      <c r="AK346" s="218">
        <f t="array" ref="AK346">INDEX('Ortala-KabKota'!AK$2:AK$415,MATCH($D346,'Ortala-KabKota'!$E$2:$E$415,FALSE))</f>
        <v>1</v>
      </c>
      <c r="AL346" s="218">
        <f t="array" ref="AL346">INDEX('Ortala-KabKota'!AL$2:AL$415,MATCH($D346,'Ortala-KabKota'!$E$2:$E$415,FALSE))</f>
        <v>62</v>
      </c>
      <c r="AM346" s="218" t="str">
        <f t="array" ref="AM346">INDEX('Ortala-KabKota'!AM$2:AM$415,MATCH($D346,'Ortala-KabKota'!$E$2:$E$415,FALSE))</f>
        <v>Kekerasan Seksual</v>
      </c>
      <c r="AN346" s="218" t="str">
        <f t="array" ref="AN346">INDEX('Ortala-KabKota'!AN$2:AN$415,MATCH($D346,'Ortala-KabKota'!$E$2:$E$415,FALSE))</f>
        <v/>
      </c>
      <c r="AO346" s="218" t="str">
        <f t="array" ref="AO346">INDEX('Ortala-KabKota'!AO$2:AO$415,MATCH($D346,'Ortala-KabKota'!$E$2:$E$415,FALSE))</f>
        <v/>
      </c>
      <c r="AP346" s="218" t="str">
        <f t="array" ref="AP346">INDEX('Ortala-KabKota'!AP$2:AP$415,MATCH($D346,'Ortala-KabKota'!$E$2:$E$415,FALSE))</f>
        <v/>
      </c>
      <c r="AQ346" s="218" t="str">
        <f t="array" ref="AQ346">INDEX('Ortala-KabKota'!AQ$2:AQ$415,MATCH($D346,'Ortala-KabKota'!$E$2:$E$415,FALSE))</f>
        <v/>
      </c>
      <c r="AR346" s="218">
        <f t="array" ref="AR346">INDEX('Ortala-KabKota'!AR$2:AR$415,MATCH($D346,'Ortala-KabKota'!$E$2:$E$415,FALSE))</f>
        <v>1</v>
      </c>
      <c r="AS346" s="218" t="str">
        <f t="array" ref="AS346">INDEX('Ortala-KabKota'!AS$2:AS$415,MATCH($D346,'Ortala-KabKota'!$E$2:$E$415,FALSE))</f>
        <v/>
      </c>
      <c r="AT346" s="218" t="str">
        <f t="array" ref="AT346">INDEX('Ortala-KabKota'!AT$2:AT$415,MATCH($D346,'Ortala-KabKota'!$E$2:$E$415,FALSE))</f>
        <v/>
      </c>
      <c r="AU346" s="218" t="str">
        <f t="array" ref="AU346">INDEX('UPTD PPA KabKota'!D$5:D$513,MATCH($D346,'UPTD PPA KabKota'!$C$5:$C$513,FALSE))</f>
        <v>Wahyudi</v>
      </c>
      <c r="AV346" s="218" t="str">
        <f t="array" ref="AV346">INDEX('UPTD PPA KabKota'!E$5:E$513,MATCH($D346,'UPTD PPA KabKota'!$C$5:$C$513,FALSE))</f>
        <v>Jln. Adi Sucipto KM.15,2 Sungai Raya</v>
      </c>
      <c r="AW346" s="218">
        <f t="array" ref="AW346">INDEX('UPTD PPA KabKota'!F$5:F$513,MATCH($D346,'UPTD PPA KabKota'!$C$5:$C$513,FALSE))</f>
        <v>85167553319</v>
      </c>
      <c r="AX346" s="218">
        <f t="array" ref="AX346">INDEX('UPTD PPA KabKota'!G$5:G$513,MATCH($D346,'UPTD PPA KabKota'!$C$5:$C$513,FALSE))</f>
        <v>85167553319</v>
      </c>
      <c r="AY346" s="218" t="str">
        <f t="array" ref="AY346">INDEX('UPTD PPA KabKota'!H$5:H$513,MATCH($D346,'UPTD PPA KabKota'!$C$5:$C$513,FALSE))</f>
        <v>Perda nomor 1 tahun 2016 sebagaimana telah diubah dengan  Perda Nomor 15  tahun 2023 tentang perlindungan anak dan Perbup nomor 111 tahun 2020  tentang Pembentukan UPTD PPA</v>
      </c>
      <c r="AZ346" s="218" t="str">
        <f t="array" ref="AZ346">INDEX('UPTD PPA KabKota'!I$5:I$513,MATCH($D346,'UPTD PPA KabKota'!$C$5:$C$513,FALSE))</f>
        <v>Peraturan Bupati Kubu Raya Nomor 111 Tahun 2020</v>
      </c>
      <c r="BA346" s="218">
        <f t="array" ref="BA346">INDEX('UPTD PPA KabKota'!J$5:J$513,MATCH($D346,'UPTD PPA KabKota'!$C$5:$C$513,FALSE))</f>
        <v>2020</v>
      </c>
      <c r="BB346" s="218" t="str">
        <f t="array" ref="BB346">INDEX('UPTD PPA KabKota'!K$5:K$513,MATCH($D346,'UPTD PPA KabKota'!$C$5:$C$513,FALSE))</f>
        <v>B</v>
      </c>
      <c r="BC346" s="218" t="str">
        <f t="array" ref="BC346">INDEX('UPTD PPA KabKota'!L$5:L$513,MATCH($D346,'UPTD PPA KabKota'!$C$5:$C$513,FALSE))</f>
        <v>UPTD PPA Kubu Raya /no. CP - 085167553319</v>
      </c>
      <c r="BD346" s="218" t="str">
        <f t="array" ref="BD346">INDEX('UPTD PPA KabKota'!M$5:M$513,MATCH($D346,'UPTD PPA KabKota'!$C$5:$C$513,FALSE))</f>
        <v>uptdppakkr@gmail.com</v>
      </c>
      <c r="BE346" s="218" t="str">
        <f t="array" ref="BE346">INDEX('UPTD PPA KabKota'!N$5:N$513,MATCH($D346,'UPTD PPA KabKota'!$C$5:$C$513,FALSE))</f>
        <v>Kepala Uptd dan Kelompok Jabatan Fungsional</v>
      </c>
      <c r="BF346" s="218" t="str">
        <f t="array" ref="BF346">INDEX('UPTD PPA KabKota'!O$5:O$513,MATCH($D346,'UPTD PPA KabKota'!$C$5:$C$513,FALSE))</f>
        <v>Mandiri</v>
      </c>
      <c r="BG346" s="218" t="str">
        <f t="array" ref="BG346">INDEX('UPTD PPA KabKota'!P$5:P$513,MATCH($D346,'UPTD PPA KabKota'!$C$5:$C$513,FALSE))</f>
        <v>Milik Sendiri</v>
      </c>
      <c r="BH346" s="218" t="str">
        <f t="array" ref="BH346">INDEX('UPTD PPA KabKota'!Q$5:Q$513,MATCH($D346,'UPTD PPA KabKota'!$C$5:$C$513,FALSE))</f>
        <v>UPTD PPA Kubu Raya berdiri  merupakan usaha pemerintah daerah berdasarkan Perbup Nomor 111 tahun 2020, melalui CSR PT Angkasa Pura . Adapun Layanan yang telah dilakukan  seperti layanan pengaduan masyarakat, penjangkauan korban dan pengelolaan kasus, penampungan sementara bagi korban, pendampingan korban seperti konseling, konsultasi, pendampingan psikologis, pendampingan rohani, pendampingan medis, pendampingan hukum, rujukan korban. Sebagai pusat layanan penanganan kekeresan yang mudah dijangkau, aman, sederhana dan nyaman telah bekerjasama dengan beberapa lembaga masyarakat  desa terutama bagi  wilayah yang jauh dan sulit dari  jangkauan. Dengan semakin terbukanya informasi sampai saat ini  diperlukan penambahan bangunan dan ruangan pelayanan yang saat ini masih mengunakan 1 ruaangan pelayanan sekaligus digunakan ruangan administrasi  dan 1 ruangan yang digunakan penempungan sementara bagi korban.  Untuk mempermudah layanan penjangkauan dan pendampingan, UPTD PPA KKR belum memiliki kendaraan khusus opersional, serta 3 petugas yang ada belum mendapatkan pelatihan .</v>
      </c>
      <c r="BI346" s="218" t="str">
        <f t="array" ref="BI346">INDEX('UPTD PPA KabKota'!R$5:R$513,MATCH($D346,'UPTD PPA KabKota'!$C$5:$C$513,FALSE))</f>
        <v>Ada</v>
      </c>
      <c r="BJ346" s="218" t="str">
        <f t="array" ref="BJ346">INDEX('UPTD PPA KabKota'!S$5:S$513,MATCH($D346,'UPTD PPA KabKota'!$C$5:$C$513,FALSE))</f>
        <v>Tidak Ada</v>
      </c>
      <c r="BK346" s="218" t="str">
        <f t="array" ref="BK346">INDEX('UPTD PPA KabKota'!T$5:T$513,MATCH($D346,'UPTD PPA KabKota'!$C$5:$C$513,FALSE))</f>
        <v>Ada</v>
      </c>
      <c r="BL346" s="218" t="str">
        <f t="array" ref="BL346">INDEX('UPTD PPA KabKota'!U$5:U$513,MATCH($D346,'UPTD PPA KabKota'!$C$5:$C$513,FALSE))</f>
        <v>Ada</v>
      </c>
      <c r="BM346" s="218" t="str">
        <f t="array" ref="BM346">INDEX('UPTD PPA KabKota'!V$5:V$513,MATCH($D346,'UPTD PPA KabKota'!$C$5:$C$513,FALSE))</f>
        <v>Ada</v>
      </c>
      <c r="BN346" s="218" t="str">
        <f t="array" ref="BN346">INDEX('UPTD PPA KabKota'!W$5:W$513,MATCH($D346,'UPTD PPA KabKota'!$C$5:$C$513,FALSE))</f>
        <v>Tidak Ada</v>
      </c>
      <c r="BO346" s="218" t="str">
        <f t="array" ref="BO346">INDEX('UPTD PPA KabKota'!X$5:X$513,MATCH($D346,'UPTD PPA KabKota'!$C$5:$C$513,FALSE))</f>
        <v>Tidak Ada</v>
      </c>
      <c r="BP346" s="218" t="str">
        <f t="array" ref="BP346">INDEX('UPTD PPA KabKota'!Y$5:Y$513,MATCH($D346,'UPTD PPA KabKota'!$C$5:$C$513,FALSE))</f>
        <v>Tidak Ada</v>
      </c>
      <c r="BQ346" s="218" t="str">
        <f t="array" ref="BQ346">INDEX('UPTD PPA KabKota'!Z$5:Z$513,MATCH($D346,'UPTD PPA KabKota'!$C$5:$C$513,FALSE))</f>
        <v>Ada</v>
      </c>
      <c r="BR346" s="218" t="str">
        <f t="array" ref="BR346">INDEX('UPTD PPA KabKota'!AA$5:AA$513,MATCH($D346,'UPTD PPA KabKota'!$C$5:$C$513,FALSE))</f>
        <v>Tidak Ada</v>
      </c>
      <c r="BS346" s="218" t="str">
        <f t="array" ref="BS346">INDEX('UPTD PPA KabKota'!AB$5:AB$513,MATCH($D346,'UPTD PPA KabKota'!$C$5:$C$513,FALSE))</f>
        <v>Tidak Ada</v>
      </c>
      <c r="BT346" s="218" t="str">
        <f t="array" ref="BT346">INDEX('UPTD PPA KabKota'!AC$5:AC$513,MATCH($D346,'UPTD PPA KabKota'!$C$5:$C$513,FALSE))</f>
        <v>Sudah</v>
      </c>
      <c r="BU346" s="218" t="str">
        <f t="array" ref="BU346">INDEX('UPTD PPA KabKota'!AD$5:AD$513,MATCH($D346,'UPTD PPA KabKota'!$C$5:$C$513,FALSE))</f>
        <v>Sudah</v>
      </c>
      <c r="BV346" s="218" t="str">
        <f t="array" ref="BV346">INDEX('UPTD PPA KabKota'!AE$5:AE$513,MATCH($D346,'UPTD PPA KabKota'!$C$5:$C$513,FALSE))</f>
        <v>Sudah</v>
      </c>
      <c r="BW346" s="218" t="str">
        <f t="array" ref="BW346">INDEX('UPTD PPA KabKota'!AF$5:AF$513,MATCH($D346,'UPTD PPA KabKota'!$C$5:$C$513,FALSE))</f>
        <v>Sudah</v>
      </c>
      <c r="BX346" s="218" t="str">
        <f t="array" ref="BX346">INDEX('UPTD PPA KabKota'!AG$5:AG$513,MATCH($D346,'UPTD PPA KabKota'!$C$5:$C$513,FALSE))</f>
        <v>Sudah</v>
      </c>
      <c r="BY346" s="218" t="str">
        <f t="array" ref="BY346">INDEX('UPTD PPA KabKota'!AH$5:AH$513,MATCH($D346,'UPTD PPA KabKota'!$C$5:$C$513,FALSE))</f>
        <v>Sudah</v>
      </c>
      <c r="BZ346" s="218" t="str">
        <f t="array" ref="BZ346">INDEX('UPTD PPA KabKota'!AI$5:AI$513,MATCH($D346,'UPTD PPA KabKota'!$C$5:$C$513,FALSE))</f>
        <v>Sudah</v>
      </c>
      <c r="CA346" s="218" t="str">
        <f t="array" ref="CA346">INDEX('UPTD PPA KabKota'!AJ$5:AJ$513,MATCH($D346,'UPTD PPA KabKota'!$C$5:$C$513,FALSE))</f>
        <v>Sudah</v>
      </c>
      <c r="CB346" s="218" t="str">
        <f t="array" ref="CB346">INDEX('UPTD PPA KabKota'!AK$5:AK$513,MATCH($D346,'UPTD PPA KabKota'!$C$5:$C$513,FALSE))</f>
        <v>Sudah</v>
      </c>
      <c r="CC346" s="218" t="str">
        <f t="array" ref="CC346">INDEX('UPTD PPA KabKota'!AL$5:AL$513,MATCH($D346,'UPTD PPA KabKota'!$C$5:$C$513,FALSE))</f>
        <v>Sudah</v>
      </c>
      <c r="CD346" s="218" t="str">
        <f t="array" ref="CD346">INDEX('UPTD PPA KabKota'!AM$5:AM$513,MATCH($D346,'UPTD PPA KabKota'!$C$5:$C$513,FALSE))</f>
        <v>Sudah</v>
      </c>
      <c r="CE346" s="218" t="str">
        <f t="array" ref="CE346">INDEX('UPTD PPA KabKota'!AN$5:AN$513,MATCH($D346,'UPTD PPA KabKota'!$C$5:$C$513,FALSE))</f>
        <v/>
      </c>
      <c r="CF346" s="218">
        <f t="array" ref="CF346">INDEX('UPTD PPA KabKota'!AO$5:AO$513,MATCH($D346,'UPTD PPA KabKota'!$C$5:$C$513,FALSE))</f>
        <v>102</v>
      </c>
      <c r="CG346" s="218" t="str">
        <f t="array" ref="CG346">INDEX('UPTD PPA KabKota'!AP$5:AP$513,MATCH($D346,'UPTD PPA KabKota'!$C$5:$C$513,FALSE))</f>
        <v>Seksual</v>
      </c>
      <c r="CH346" s="218" t="str">
        <f t="array" ref="CH346">INDEX('UPTD PPA KabKota'!AQ$5:AQ$513,MATCH($D346,'UPTD PPA KabKota'!$C$5:$C$513,FALSE))</f>
        <v/>
      </c>
      <c r="CI346" s="218" t="str">
        <f t="array" ref="CI346">INDEX('UPTD PPA KabKota'!AR$5:AR$513,MATCH($D346,'UPTD PPA KabKota'!$C$5:$C$513,FALSE))</f>
        <v/>
      </c>
      <c r="CJ346" s="218" t="str">
        <f t="array" ref="CJ346">INDEX('UPTD PPA KabKota'!AS$5:AS$513,MATCH($D346,'UPTD PPA KabKota'!$C$5:$C$513,FALSE))</f>
        <v/>
      </c>
      <c r="CK346" s="218" t="str">
        <f t="array" ref="CK346">INDEX('UPTD PPA KabKota'!AT$5:AT$513,MATCH($D346,'UPTD PPA KabKota'!$C$5:$C$513,FALSE))</f>
        <v/>
      </c>
      <c r="CL346" s="218" t="str">
        <f t="array" ref="CL346">INDEX('UPTD PPA KabKota'!AU$5:AU$513,MATCH($D346,'UPTD PPA KabKota'!$C$5:$C$513,FALSE))</f>
        <v/>
      </c>
      <c r="CM346" s="218" t="str">
        <f t="array" ref="CM346">INDEX('UPTD PPA KabKota'!AV$5:AV$513,MATCH($D346,'UPTD PPA KabKota'!$C$5:$C$513,FALSE))</f>
        <v/>
      </c>
      <c r="CN346" s="218" t="str">
        <f t="array" ref="CN346">INDEX('UPTD PPA KabKota'!AW$5:AW$513,MATCH($D346,'UPTD PPA KabKota'!$C$5:$C$513,FALSE))</f>
        <v/>
      </c>
      <c r="CO346" s="218" t="str">
        <f t="array" ref="CO346">INDEX('UPTD PPA KabKota'!AX$5:AX$513,MATCH($D346,'UPTD PPA KabKota'!$C$5:$C$513,FALSE))</f>
        <v>v</v>
      </c>
      <c r="CP346" s="218" t="str">
        <f t="array" ref="CP346">INDEX('UPTD PPA KabKota'!AY$5:AY$513,MATCH($D346,'UPTD PPA KabKota'!$C$5:$C$513,FALSE))</f>
        <v/>
      </c>
      <c r="CQ346" s="209" t="str">
        <f>IFERROR(__xludf.DUMMYFUNCTION("IF(ISBLANK($K346),"""",IF(REGEXMATCH($K346,""Peraturan""),""Ada"",IF(REGEXMATCH($K346,""Rekomendasi""),""Tidak Ada"", $K346)))
"),"Ada")</f>
        <v>Ada</v>
      </c>
      <c r="CR346" s="209" t="str">
        <f t="array" ref="CR346">index('UPTD PPA KabKota'!$BI$5:$BI$513,match($D346,'UPTD PPA KabKota'!$C$5:$C$513,false))</f>
        <v>Ada</v>
      </c>
      <c r="CS346" s="314" t="str">
        <f t="shared" si="56"/>
        <v>Ada</v>
      </c>
    </row>
    <row r="347">
      <c r="A347" s="334">
        <v>341.0</v>
      </c>
      <c r="B347" s="334">
        <v>13.0</v>
      </c>
      <c r="C347" s="311" t="s">
        <v>4776</v>
      </c>
      <c r="D347" s="312" t="s">
        <v>3143</v>
      </c>
      <c r="E347" s="313"/>
      <c r="F347" s="218" t="str">
        <f t="array" ref="F347">INDEX('Ortala-KabKota'!F$2:F$415,MATCH($D347,'Ortala-KabKota'!$E$2:$E$415,FALSE))</f>
        <v>#N/A</v>
      </c>
      <c r="G347" s="218" t="str">
        <f t="array" ref="G347">INDEX('Ortala-KabKota'!G$2:G$415,MATCH($D347,'Ortala-KabKota'!$E$2:$E$415,FALSE))</f>
        <v>#N/A</v>
      </c>
      <c r="H347" s="218" t="str">
        <f t="array" ref="H347">INDEX('Ortala-KabKota'!H$2:H$415,MATCH($D347,'Ortala-KabKota'!$E$2:$E$415,FALSE))</f>
        <v>#N/A</v>
      </c>
      <c r="I347" s="218" t="str">
        <f t="array" ref="I347">INDEX('Ortala-KabKota'!I$2:I$415,MATCH($D347,'Ortala-KabKota'!$E$2:$E$415,FALSE))</f>
        <v>#N/A</v>
      </c>
      <c r="J347" s="218" t="str">
        <f t="array" ref="J347">INDEX('Ortala-KabKota'!J$2:J$415,MATCH($D347,'Ortala-KabKota'!$E$2:$E$415,FALSE))</f>
        <v>#N/A</v>
      </c>
      <c r="K347" s="218" t="str">
        <f t="array" ref="K347">INDEX('Ortala-KabKota'!K$2:K$415,MATCH($D347,'Ortala-KabKota'!$E$2:$E$415,FALSE))</f>
        <v>#N/A</v>
      </c>
      <c r="L347" s="218" t="str">
        <f t="array" ref="L347">INDEX('Ortala-KabKota'!L$2:L$415,MATCH($D347,'Ortala-KabKota'!$E$2:$E$415,FALSE))</f>
        <v>#N/A</v>
      </c>
      <c r="M347" s="218" t="str">
        <f t="array" ref="M347">INDEX('Ortala-KabKota'!M$2:M$415,MATCH($D347,'Ortala-KabKota'!$E$2:$E$415,FALSE))</f>
        <v>#N/A</v>
      </c>
      <c r="N347" s="218" t="str">
        <f t="array" ref="N347">INDEX('Ortala-KabKota'!N$2:N$415,MATCH($D347,'Ortala-KabKota'!$E$2:$E$415,FALSE))</f>
        <v>#N/A</v>
      </c>
      <c r="O347" s="218" t="str">
        <f t="array" ref="O347">INDEX('Ortala-KabKota'!O$2:O$415,MATCH($D347,'Ortala-KabKota'!$E$2:$E$415,FALSE))</f>
        <v>#N/A</v>
      </c>
      <c r="P347" s="218" t="str">
        <f t="array" ref="P347">INDEX('Ortala-KabKota'!P$2:P$415,MATCH($D347,'Ortala-KabKota'!$E$2:$E$415,FALSE))</f>
        <v>#N/A</v>
      </c>
      <c r="Q347" s="218" t="str">
        <f t="array" ref="Q347">INDEX('Ortala-KabKota'!Q$2:Q$415,MATCH($D347,'Ortala-KabKota'!$E$2:$E$415,FALSE))</f>
        <v>#N/A</v>
      </c>
      <c r="R347" s="218" t="str">
        <f t="array" ref="R347">INDEX('Ortala-KabKota'!R$2:R$415,MATCH($D347,'Ortala-KabKota'!$E$2:$E$415,FALSE))</f>
        <v>#N/A</v>
      </c>
      <c r="S347" s="218" t="str">
        <f t="array" ref="S347">INDEX('Ortala-KabKota'!S$2:S$415,MATCH($D347,'Ortala-KabKota'!$E$2:$E$415,FALSE))</f>
        <v>#N/A</v>
      </c>
      <c r="T347" s="218" t="str">
        <f t="array" ref="T347">INDEX('Ortala-KabKota'!T$2:T$415,MATCH($D347,'Ortala-KabKota'!$E$2:$E$415,FALSE))</f>
        <v>#N/A</v>
      </c>
      <c r="U347" s="218" t="str">
        <f t="array" ref="U347">INDEX('Ortala-KabKota'!U$2:U$415,MATCH($D347,'Ortala-KabKota'!$E$2:$E$415,FALSE))</f>
        <v>#N/A</v>
      </c>
      <c r="V347" s="218" t="str">
        <f t="array" ref="V347">INDEX('Ortala-KabKota'!V$2:V$415,MATCH($D347,'Ortala-KabKota'!$E$2:$E$415,FALSE))</f>
        <v>#N/A</v>
      </c>
      <c r="W347" s="218" t="str">
        <f t="array" ref="W347">INDEX('Ortala-KabKota'!W$2:W$415,MATCH($D347,'Ortala-KabKota'!$E$2:$E$415,FALSE))</f>
        <v>#N/A</v>
      </c>
      <c r="X347" s="218" t="str">
        <f t="array" ref="X347">INDEX('Ortala-KabKota'!X$2:X$415,MATCH($D347,'Ortala-KabKota'!$E$2:$E$415,FALSE))</f>
        <v>#N/A</v>
      </c>
      <c r="Y347" s="218" t="str">
        <f t="array" ref="Y347">INDEX('Ortala-KabKota'!Y$2:Y$415,MATCH($D347,'Ortala-KabKota'!$E$2:$E$415,FALSE))</f>
        <v>#N/A</v>
      </c>
      <c r="Z347" s="218" t="str">
        <f t="array" ref="Z347">INDEX('Ortala-KabKota'!Z$2:Z$415,MATCH($D347,'Ortala-KabKota'!$E$2:$E$415,FALSE))</f>
        <v>#N/A</v>
      </c>
      <c r="AA347" s="218" t="str">
        <f t="array" ref="AA347">INDEX('Ortala-KabKota'!AA$2:AA$415,MATCH($D347,'Ortala-KabKota'!$E$2:$E$415,FALSE))</f>
        <v>#N/A</v>
      </c>
      <c r="AB347" s="218" t="str">
        <f t="array" ref="AB347">INDEX('Ortala-KabKota'!AB$2:AB$415,MATCH($D347,'Ortala-KabKota'!$E$2:$E$415,FALSE))</f>
        <v>#N/A</v>
      </c>
      <c r="AC347" s="218" t="str">
        <f t="array" ref="AC347">INDEX('Ortala-KabKota'!AC$2:AC$415,MATCH($D347,'Ortala-KabKota'!$E$2:$E$415,FALSE))</f>
        <v>#N/A</v>
      </c>
      <c r="AD347" s="218" t="str">
        <f t="array" ref="AD347">INDEX('Ortala-KabKota'!AD$2:AD$415,MATCH($D347,'Ortala-KabKota'!$E$2:$E$415,FALSE))</f>
        <v>#N/A</v>
      </c>
      <c r="AE347" s="218" t="str">
        <f t="array" ref="AE347">INDEX('Ortala-KabKota'!AE$2:AE$415,MATCH($D347,'Ortala-KabKota'!$E$2:$E$415,FALSE))</f>
        <v>#N/A</v>
      </c>
      <c r="AF347" s="218" t="str">
        <f t="array" ref="AF347">INDEX('Ortala-KabKota'!AF$2:AF$415,MATCH($D347,'Ortala-KabKota'!$E$2:$E$415,FALSE))</f>
        <v>#N/A</v>
      </c>
      <c r="AG347" s="218" t="str">
        <f t="array" ref="AG347">INDEX('Ortala-KabKota'!AG$2:AG$415,MATCH($D347,'Ortala-KabKota'!$E$2:$E$415,FALSE))</f>
        <v>#N/A</v>
      </c>
      <c r="AH347" s="218" t="str">
        <f t="array" ref="AH347">INDEX('Ortala-KabKota'!AH$2:AH$415,MATCH($D347,'Ortala-KabKota'!$E$2:$E$415,FALSE))</f>
        <v>#N/A</v>
      </c>
      <c r="AI347" s="218" t="str">
        <f t="array" ref="AI347">INDEX('Ortala-KabKota'!AI$2:AI$415,MATCH($D347,'Ortala-KabKota'!$E$2:$E$415,FALSE))</f>
        <v>#N/A</v>
      </c>
      <c r="AJ347" s="218" t="str">
        <f t="array" ref="AJ347">INDEX('Ortala-KabKota'!AJ$2:AJ$415,MATCH($D347,'Ortala-KabKota'!$E$2:$E$415,FALSE))</f>
        <v>#N/A</v>
      </c>
      <c r="AK347" s="218" t="str">
        <f t="array" ref="AK347">INDEX('Ortala-KabKota'!AK$2:AK$415,MATCH($D347,'Ortala-KabKota'!$E$2:$E$415,FALSE))</f>
        <v>#N/A</v>
      </c>
      <c r="AL347" s="218" t="str">
        <f t="array" ref="AL347">INDEX('Ortala-KabKota'!AL$2:AL$415,MATCH($D347,'Ortala-KabKota'!$E$2:$E$415,FALSE))</f>
        <v>#N/A</v>
      </c>
      <c r="AM347" s="218" t="str">
        <f t="array" ref="AM347">INDEX('Ortala-KabKota'!AM$2:AM$415,MATCH($D347,'Ortala-KabKota'!$E$2:$E$415,FALSE))</f>
        <v>#N/A</v>
      </c>
      <c r="AN347" s="218" t="str">
        <f t="array" ref="AN347">INDEX('Ortala-KabKota'!AN$2:AN$415,MATCH($D347,'Ortala-KabKota'!$E$2:$E$415,FALSE))</f>
        <v>#N/A</v>
      </c>
      <c r="AO347" s="218" t="str">
        <f t="array" ref="AO347">INDEX('Ortala-KabKota'!AO$2:AO$415,MATCH($D347,'Ortala-KabKota'!$E$2:$E$415,FALSE))</f>
        <v>#N/A</v>
      </c>
      <c r="AP347" s="218" t="str">
        <f t="array" ref="AP347">INDEX('Ortala-KabKota'!AP$2:AP$415,MATCH($D347,'Ortala-KabKota'!$E$2:$E$415,FALSE))</f>
        <v>#N/A</v>
      </c>
      <c r="AQ347" s="218" t="str">
        <f t="array" ref="AQ347">INDEX('Ortala-KabKota'!AQ$2:AQ$415,MATCH($D347,'Ortala-KabKota'!$E$2:$E$415,FALSE))</f>
        <v>#N/A</v>
      </c>
      <c r="AR347" s="218" t="str">
        <f t="array" ref="AR347">INDEX('Ortala-KabKota'!AR$2:AR$415,MATCH($D347,'Ortala-KabKota'!$E$2:$E$415,FALSE))</f>
        <v>#N/A</v>
      </c>
      <c r="AS347" s="218" t="str">
        <f t="array" ref="AS347">INDEX('Ortala-KabKota'!AS$2:AS$415,MATCH($D347,'Ortala-KabKota'!$E$2:$E$415,FALSE))</f>
        <v>#N/A</v>
      </c>
      <c r="AT347" s="218" t="str">
        <f t="array" ref="AT347">INDEX('Ortala-KabKota'!AT$2:AT$415,MATCH($D347,'Ortala-KabKota'!$E$2:$E$415,FALSE))</f>
        <v>#N/A</v>
      </c>
      <c r="AU347" s="218" t="str">
        <f t="array" ref="AU347">INDEX('UPTD PPA KabKota'!D$5:D$513,MATCH($D347,'UPTD PPA KabKota'!$C$5:$C$513,FALSE))</f>
        <v/>
      </c>
      <c r="AV347" s="218" t="str">
        <f t="array" ref="AV347">INDEX('UPTD PPA KabKota'!E$5:E$513,MATCH($D347,'UPTD PPA KabKota'!$C$5:$C$513,FALSE))</f>
        <v/>
      </c>
      <c r="AW347" s="218" t="str">
        <f t="array" ref="AW347">INDEX('UPTD PPA KabKota'!F$5:F$513,MATCH($D347,'UPTD PPA KabKota'!$C$5:$C$513,FALSE))</f>
        <v/>
      </c>
      <c r="AX347" s="218" t="str">
        <f t="array" ref="AX347">INDEX('UPTD PPA KabKota'!G$5:G$513,MATCH($D347,'UPTD PPA KabKota'!$C$5:$C$513,FALSE))</f>
        <v/>
      </c>
      <c r="AY347" s="218" t="str">
        <f t="array" ref="AY347">INDEX('UPTD PPA KabKota'!H$5:H$513,MATCH($D347,'UPTD PPA KabKota'!$C$5:$C$513,FALSE))</f>
        <v/>
      </c>
      <c r="AZ347" s="218" t="str">
        <f t="array" ref="AZ347">INDEX('UPTD PPA KabKota'!I$5:I$513,MATCH($D347,'UPTD PPA KabKota'!$C$5:$C$513,FALSE))</f>
        <v>Peraturan Walikota Pontianak Nomor 18/ORG/Tahun 2025 </v>
      </c>
      <c r="BA347" s="218">
        <f t="array" ref="BA347">INDEX('UPTD PPA KabKota'!J$5:J$513,MATCH($D347,'UPTD PPA KabKota'!$C$5:$C$513,FALSE))</f>
        <v>2025</v>
      </c>
      <c r="BB347" s="218" t="str">
        <f t="array" ref="BB347">INDEX('UPTD PPA KabKota'!K$5:K$513,MATCH($D347,'UPTD PPA KabKota'!$C$5:$C$513,FALSE))</f>
        <v/>
      </c>
      <c r="BC347" s="218" t="str">
        <f t="array" ref="BC347">INDEX('UPTD PPA KabKota'!L$5:L$513,MATCH($D347,'UPTD PPA KabKota'!$C$5:$C$513,FALSE))</f>
        <v/>
      </c>
      <c r="BD347" s="218" t="str">
        <f t="array" ref="BD347">INDEX('UPTD PPA KabKota'!M$5:M$513,MATCH($D347,'UPTD PPA KabKota'!$C$5:$C$513,FALSE))</f>
        <v/>
      </c>
      <c r="BE347" s="218" t="str">
        <f t="array" ref="BE347">INDEX('UPTD PPA KabKota'!N$5:N$513,MATCH($D347,'UPTD PPA KabKota'!$C$5:$C$513,FALSE))</f>
        <v/>
      </c>
      <c r="BF347" s="218" t="str">
        <f t="array" ref="BF347">INDEX('UPTD PPA KabKota'!O$5:O$513,MATCH($D347,'UPTD PPA KabKota'!$C$5:$C$513,FALSE))</f>
        <v/>
      </c>
      <c r="BG347" s="218" t="str">
        <f t="array" ref="BG347">INDEX('UPTD PPA KabKota'!P$5:P$513,MATCH($D347,'UPTD PPA KabKota'!$C$5:$C$513,FALSE))</f>
        <v/>
      </c>
      <c r="BH347" s="218" t="str">
        <f t="array" ref="BH347">INDEX('UPTD PPA KabKota'!Q$5:Q$513,MATCH($D347,'UPTD PPA KabKota'!$C$5:$C$513,FALSE))</f>
        <v/>
      </c>
      <c r="BI347" s="218" t="str">
        <f t="array" ref="BI347">INDEX('UPTD PPA KabKota'!R$5:R$513,MATCH($D347,'UPTD PPA KabKota'!$C$5:$C$513,FALSE))</f>
        <v/>
      </c>
      <c r="BJ347" s="218" t="str">
        <f t="array" ref="BJ347">INDEX('UPTD PPA KabKota'!S$5:S$513,MATCH($D347,'UPTD PPA KabKota'!$C$5:$C$513,FALSE))</f>
        <v/>
      </c>
      <c r="BK347" s="218" t="str">
        <f t="array" ref="BK347">INDEX('UPTD PPA KabKota'!T$5:T$513,MATCH($D347,'UPTD PPA KabKota'!$C$5:$C$513,FALSE))</f>
        <v/>
      </c>
      <c r="BL347" s="218" t="str">
        <f t="array" ref="BL347">INDEX('UPTD PPA KabKota'!U$5:U$513,MATCH($D347,'UPTD PPA KabKota'!$C$5:$C$513,FALSE))</f>
        <v/>
      </c>
      <c r="BM347" s="218" t="str">
        <f t="array" ref="BM347">INDEX('UPTD PPA KabKota'!V$5:V$513,MATCH($D347,'UPTD PPA KabKota'!$C$5:$C$513,FALSE))</f>
        <v/>
      </c>
      <c r="BN347" s="218" t="str">
        <f t="array" ref="BN347">INDEX('UPTD PPA KabKota'!W$5:W$513,MATCH($D347,'UPTD PPA KabKota'!$C$5:$C$513,FALSE))</f>
        <v/>
      </c>
      <c r="BO347" s="218" t="str">
        <f t="array" ref="BO347">INDEX('UPTD PPA KabKota'!X$5:X$513,MATCH($D347,'UPTD PPA KabKota'!$C$5:$C$513,FALSE))</f>
        <v/>
      </c>
      <c r="BP347" s="218" t="str">
        <f t="array" ref="BP347">INDEX('UPTD PPA KabKota'!Y$5:Y$513,MATCH($D347,'UPTD PPA KabKota'!$C$5:$C$513,FALSE))</f>
        <v/>
      </c>
      <c r="BQ347" s="218" t="str">
        <f t="array" ref="BQ347">INDEX('UPTD PPA KabKota'!Z$5:Z$513,MATCH($D347,'UPTD PPA KabKota'!$C$5:$C$513,FALSE))</f>
        <v/>
      </c>
      <c r="BR347" s="218" t="str">
        <f t="array" ref="BR347">INDEX('UPTD PPA KabKota'!AA$5:AA$513,MATCH($D347,'UPTD PPA KabKota'!$C$5:$C$513,FALSE))</f>
        <v/>
      </c>
      <c r="BS347" s="218" t="str">
        <f t="array" ref="BS347">INDEX('UPTD PPA KabKota'!AB$5:AB$513,MATCH($D347,'UPTD PPA KabKota'!$C$5:$C$513,FALSE))</f>
        <v/>
      </c>
      <c r="BT347" s="218" t="str">
        <f t="array" ref="BT347">INDEX('UPTD PPA KabKota'!AC$5:AC$513,MATCH($D347,'UPTD PPA KabKota'!$C$5:$C$513,FALSE))</f>
        <v/>
      </c>
      <c r="BU347" s="218" t="str">
        <f t="array" ref="BU347">INDEX('UPTD PPA KabKota'!AD$5:AD$513,MATCH($D347,'UPTD PPA KabKota'!$C$5:$C$513,FALSE))</f>
        <v/>
      </c>
      <c r="BV347" s="218" t="str">
        <f t="array" ref="BV347">INDEX('UPTD PPA KabKota'!AE$5:AE$513,MATCH($D347,'UPTD PPA KabKota'!$C$5:$C$513,FALSE))</f>
        <v/>
      </c>
      <c r="BW347" s="218" t="str">
        <f t="array" ref="BW347">INDEX('UPTD PPA KabKota'!AF$5:AF$513,MATCH($D347,'UPTD PPA KabKota'!$C$5:$C$513,FALSE))</f>
        <v/>
      </c>
      <c r="BX347" s="218" t="str">
        <f t="array" ref="BX347">INDEX('UPTD PPA KabKota'!AG$5:AG$513,MATCH($D347,'UPTD PPA KabKota'!$C$5:$C$513,FALSE))</f>
        <v/>
      </c>
      <c r="BY347" s="218" t="str">
        <f t="array" ref="BY347">INDEX('UPTD PPA KabKota'!AH$5:AH$513,MATCH($D347,'UPTD PPA KabKota'!$C$5:$C$513,FALSE))</f>
        <v/>
      </c>
      <c r="BZ347" s="218" t="str">
        <f t="array" ref="BZ347">INDEX('UPTD PPA KabKota'!AI$5:AI$513,MATCH($D347,'UPTD PPA KabKota'!$C$5:$C$513,FALSE))</f>
        <v/>
      </c>
      <c r="CA347" s="218" t="str">
        <f t="array" ref="CA347">INDEX('UPTD PPA KabKota'!AJ$5:AJ$513,MATCH($D347,'UPTD PPA KabKota'!$C$5:$C$513,FALSE))</f>
        <v/>
      </c>
      <c r="CB347" s="218" t="str">
        <f t="array" ref="CB347">INDEX('UPTD PPA KabKota'!AK$5:AK$513,MATCH($D347,'UPTD PPA KabKota'!$C$5:$C$513,FALSE))</f>
        <v/>
      </c>
      <c r="CC347" s="218" t="str">
        <f t="array" ref="CC347">INDEX('UPTD PPA KabKota'!AL$5:AL$513,MATCH($D347,'UPTD PPA KabKota'!$C$5:$C$513,FALSE))</f>
        <v/>
      </c>
      <c r="CD347" s="218" t="str">
        <f t="array" ref="CD347">INDEX('UPTD PPA KabKota'!AM$5:AM$513,MATCH($D347,'UPTD PPA KabKota'!$C$5:$C$513,FALSE))</f>
        <v/>
      </c>
      <c r="CE347" s="218" t="str">
        <f t="array" ref="CE347">INDEX('UPTD PPA KabKota'!AN$5:AN$513,MATCH($D347,'UPTD PPA KabKota'!$C$5:$C$513,FALSE))</f>
        <v/>
      </c>
      <c r="CF347" s="218" t="str">
        <f t="array" ref="CF347">INDEX('UPTD PPA KabKota'!AO$5:AO$513,MATCH($D347,'UPTD PPA KabKota'!$C$5:$C$513,FALSE))</f>
        <v/>
      </c>
      <c r="CG347" s="218" t="str">
        <f t="array" ref="CG347">INDEX('UPTD PPA KabKota'!AP$5:AP$513,MATCH($D347,'UPTD PPA KabKota'!$C$5:$C$513,FALSE))</f>
        <v/>
      </c>
      <c r="CH347" s="218" t="str">
        <f t="array" ref="CH347">INDEX('UPTD PPA KabKota'!AQ$5:AQ$513,MATCH($D347,'UPTD PPA KabKota'!$C$5:$C$513,FALSE))</f>
        <v/>
      </c>
      <c r="CI347" s="218" t="str">
        <f t="array" ref="CI347">INDEX('UPTD PPA KabKota'!AR$5:AR$513,MATCH($D347,'UPTD PPA KabKota'!$C$5:$C$513,FALSE))</f>
        <v/>
      </c>
      <c r="CJ347" s="218" t="str">
        <f t="array" ref="CJ347">INDEX('UPTD PPA KabKota'!AS$5:AS$513,MATCH($D347,'UPTD PPA KabKota'!$C$5:$C$513,FALSE))</f>
        <v/>
      </c>
      <c r="CK347" s="218" t="str">
        <f t="array" ref="CK347">INDEX('UPTD PPA KabKota'!AT$5:AT$513,MATCH($D347,'UPTD PPA KabKota'!$C$5:$C$513,FALSE))</f>
        <v/>
      </c>
      <c r="CL347" s="218" t="str">
        <f t="array" ref="CL347">INDEX('UPTD PPA KabKota'!AU$5:AU$513,MATCH($D347,'UPTD PPA KabKota'!$C$5:$C$513,FALSE))</f>
        <v/>
      </c>
      <c r="CM347" s="218" t="str">
        <f t="array" ref="CM347">INDEX('UPTD PPA KabKota'!AV$5:AV$513,MATCH($D347,'UPTD PPA KabKota'!$C$5:$C$513,FALSE))</f>
        <v/>
      </c>
      <c r="CN347" s="218" t="str">
        <f t="array" ref="CN347">INDEX('UPTD PPA KabKota'!AW$5:AW$513,MATCH($D347,'UPTD PPA KabKota'!$C$5:$C$513,FALSE))</f>
        <v/>
      </c>
      <c r="CO347" s="218" t="str">
        <f t="array" ref="CO347">INDEX('UPTD PPA KabKota'!AX$5:AX$513,MATCH($D347,'UPTD PPA KabKota'!$C$5:$C$513,FALSE))</f>
        <v/>
      </c>
      <c r="CP347" s="218" t="str">
        <f t="array" ref="CP347">INDEX('UPTD PPA KabKota'!AY$5:AY$513,MATCH($D347,'UPTD PPA KabKota'!$C$5:$C$513,FALSE))</f>
        <v/>
      </c>
      <c r="CQ347" s="209" t="str">
        <f>IFERROR(__xludf.DUMMYFUNCTION("IF(ISBLANK($K347),"""",IF(REGEXMATCH($K347,""Peraturan""),""Ada"",IF(REGEXMATCH($K347,""Rekomendasi""),""Tidak Ada"", $K347)))
"),"#N/A")</f>
        <v>#N/A</v>
      </c>
      <c r="CR347" s="209" t="str">
        <f t="array" ref="CR347">index('UPTD PPA KabKota'!$BI$5:$BI$513,match($D347,'UPTD PPA KabKota'!$C$5:$C$513,false))</f>
        <v>Ada</v>
      </c>
      <c r="CS347" s="314" t="str">
        <f t="shared" si="56"/>
        <v>#N/A</v>
      </c>
    </row>
    <row r="348">
      <c r="A348" s="334">
        <v>342.0</v>
      </c>
      <c r="B348" s="334">
        <v>14.0</v>
      </c>
      <c r="C348" s="311" t="s">
        <v>4776</v>
      </c>
      <c r="D348" s="312" t="s">
        <v>3145</v>
      </c>
      <c r="E348" s="313"/>
      <c r="F348" s="218" t="str">
        <f t="array" ref="F348">INDEX('Ortala-KabKota'!F$2:F$415,MATCH($D348,'Ortala-KabKota'!$E$2:$E$415,FALSE))</f>
        <v>#N/A</v>
      </c>
      <c r="G348" s="218" t="str">
        <f t="array" ref="G348">INDEX('Ortala-KabKota'!G$2:G$415,MATCH($D348,'Ortala-KabKota'!$E$2:$E$415,FALSE))</f>
        <v>#N/A</v>
      </c>
      <c r="H348" s="218" t="str">
        <f t="array" ref="H348">INDEX('Ortala-KabKota'!H$2:H$415,MATCH($D348,'Ortala-KabKota'!$E$2:$E$415,FALSE))</f>
        <v>#N/A</v>
      </c>
      <c r="I348" s="218" t="str">
        <f t="array" ref="I348">INDEX('Ortala-KabKota'!I$2:I$415,MATCH($D348,'Ortala-KabKota'!$E$2:$E$415,FALSE))</f>
        <v>#N/A</v>
      </c>
      <c r="J348" s="218" t="str">
        <f t="array" ref="J348">INDEX('Ortala-KabKota'!J$2:J$415,MATCH($D348,'Ortala-KabKota'!$E$2:$E$415,FALSE))</f>
        <v>#N/A</v>
      </c>
      <c r="K348" s="218" t="str">
        <f t="array" ref="K348">INDEX('Ortala-KabKota'!K$2:K$415,MATCH($D348,'Ortala-KabKota'!$E$2:$E$415,FALSE))</f>
        <v>#N/A</v>
      </c>
      <c r="L348" s="218" t="str">
        <f t="array" ref="L348">INDEX('Ortala-KabKota'!L$2:L$415,MATCH($D348,'Ortala-KabKota'!$E$2:$E$415,FALSE))</f>
        <v>#N/A</v>
      </c>
      <c r="M348" s="218" t="str">
        <f t="array" ref="M348">INDEX('Ortala-KabKota'!M$2:M$415,MATCH($D348,'Ortala-KabKota'!$E$2:$E$415,FALSE))</f>
        <v>#N/A</v>
      </c>
      <c r="N348" s="218" t="str">
        <f t="array" ref="N348">INDEX('Ortala-KabKota'!N$2:N$415,MATCH($D348,'Ortala-KabKota'!$E$2:$E$415,FALSE))</f>
        <v>#N/A</v>
      </c>
      <c r="O348" s="218" t="str">
        <f t="array" ref="O348">INDEX('Ortala-KabKota'!O$2:O$415,MATCH($D348,'Ortala-KabKota'!$E$2:$E$415,FALSE))</f>
        <v>#N/A</v>
      </c>
      <c r="P348" s="218" t="str">
        <f t="array" ref="P348">INDEX('Ortala-KabKota'!P$2:P$415,MATCH($D348,'Ortala-KabKota'!$E$2:$E$415,FALSE))</f>
        <v>#N/A</v>
      </c>
      <c r="Q348" s="218" t="str">
        <f t="array" ref="Q348">INDEX('Ortala-KabKota'!Q$2:Q$415,MATCH($D348,'Ortala-KabKota'!$E$2:$E$415,FALSE))</f>
        <v>#N/A</v>
      </c>
      <c r="R348" s="218" t="str">
        <f t="array" ref="R348">INDEX('Ortala-KabKota'!R$2:R$415,MATCH($D348,'Ortala-KabKota'!$E$2:$E$415,FALSE))</f>
        <v>#N/A</v>
      </c>
      <c r="S348" s="218" t="str">
        <f t="array" ref="S348">INDEX('Ortala-KabKota'!S$2:S$415,MATCH($D348,'Ortala-KabKota'!$E$2:$E$415,FALSE))</f>
        <v>#N/A</v>
      </c>
      <c r="T348" s="218" t="str">
        <f t="array" ref="T348">INDEX('Ortala-KabKota'!T$2:T$415,MATCH($D348,'Ortala-KabKota'!$E$2:$E$415,FALSE))</f>
        <v>#N/A</v>
      </c>
      <c r="U348" s="218" t="str">
        <f t="array" ref="U348">INDEX('Ortala-KabKota'!U$2:U$415,MATCH($D348,'Ortala-KabKota'!$E$2:$E$415,FALSE))</f>
        <v>#N/A</v>
      </c>
      <c r="V348" s="218" t="str">
        <f t="array" ref="V348">INDEX('Ortala-KabKota'!V$2:V$415,MATCH($D348,'Ortala-KabKota'!$E$2:$E$415,FALSE))</f>
        <v>#N/A</v>
      </c>
      <c r="W348" s="218" t="str">
        <f t="array" ref="W348">INDEX('Ortala-KabKota'!W$2:W$415,MATCH($D348,'Ortala-KabKota'!$E$2:$E$415,FALSE))</f>
        <v>#N/A</v>
      </c>
      <c r="X348" s="218" t="str">
        <f t="array" ref="X348">INDEX('Ortala-KabKota'!X$2:X$415,MATCH($D348,'Ortala-KabKota'!$E$2:$E$415,FALSE))</f>
        <v>#N/A</v>
      </c>
      <c r="Y348" s="218" t="str">
        <f t="array" ref="Y348">INDEX('Ortala-KabKota'!Y$2:Y$415,MATCH($D348,'Ortala-KabKota'!$E$2:$E$415,FALSE))</f>
        <v>#N/A</v>
      </c>
      <c r="Z348" s="218" t="str">
        <f t="array" ref="Z348">INDEX('Ortala-KabKota'!Z$2:Z$415,MATCH($D348,'Ortala-KabKota'!$E$2:$E$415,FALSE))</f>
        <v>#N/A</v>
      </c>
      <c r="AA348" s="218" t="str">
        <f t="array" ref="AA348">INDEX('Ortala-KabKota'!AA$2:AA$415,MATCH($D348,'Ortala-KabKota'!$E$2:$E$415,FALSE))</f>
        <v>#N/A</v>
      </c>
      <c r="AB348" s="218" t="str">
        <f t="array" ref="AB348">INDEX('Ortala-KabKota'!AB$2:AB$415,MATCH($D348,'Ortala-KabKota'!$E$2:$E$415,FALSE))</f>
        <v>#N/A</v>
      </c>
      <c r="AC348" s="218" t="str">
        <f t="array" ref="AC348">INDEX('Ortala-KabKota'!AC$2:AC$415,MATCH($D348,'Ortala-KabKota'!$E$2:$E$415,FALSE))</f>
        <v>#N/A</v>
      </c>
      <c r="AD348" s="218" t="str">
        <f t="array" ref="AD348">INDEX('Ortala-KabKota'!AD$2:AD$415,MATCH($D348,'Ortala-KabKota'!$E$2:$E$415,FALSE))</f>
        <v>#N/A</v>
      </c>
      <c r="AE348" s="218" t="str">
        <f t="array" ref="AE348">INDEX('Ortala-KabKota'!AE$2:AE$415,MATCH($D348,'Ortala-KabKota'!$E$2:$E$415,FALSE))</f>
        <v>#N/A</v>
      </c>
      <c r="AF348" s="218" t="str">
        <f t="array" ref="AF348">INDEX('Ortala-KabKota'!AF$2:AF$415,MATCH($D348,'Ortala-KabKota'!$E$2:$E$415,FALSE))</f>
        <v>#N/A</v>
      </c>
      <c r="AG348" s="218" t="str">
        <f t="array" ref="AG348">INDEX('Ortala-KabKota'!AG$2:AG$415,MATCH($D348,'Ortala-KabKota'!$E$2:$E$415,FALSE))</f>
        <v>#N/A</v>
      </c>
      <c r="AH348" s="218" t="str">
        <f t="array" ref="AH348">INDEX('Ortala-KabKota'!AH$2:AH$415,MATCH($D348,'Ortala-KabKota'!$E$2:$E$415,FALSE))</f>
        <v>#N/A</v>
      </c>
      <c r="AI348" s="218" t="str">
        <f t="array" ref="AI348">INDEX('Ortala-KabKota'!AI$2:AI$415,MATCH($D348,'Ortala-KabKota'!$E$2:$E$415,FALSE))</f>
        <v>#N/A</v>
      </c>
      <c r="AJ348" s="218" t="str">
        <f t="array" ref="AJ348">INDEX('Ortala-KabKota'!AJ$2:AJ$415,MATCH($D348,'Ortala-KabKota'!$E$2:$E$415,FALSE))</f>
        <v>#N/A</v>
      </c>
      <c r="AK348" s="218" t="str">
        <f t="array" ref="AK348">INDEX('Ortala-KabKota'!AK$2:AK$415,MATCH($D348,'Ortala-KabKota'!$E$2:$E$415,FALSE))</f>
        <v>#N/A</v>
      </c>
      <c r="AL348" s="218" t="str">
        <f t="array" ref="AL348">INDEX('Ortala-KabKota'!AL$2:AL$415,MATCH($D348,'Ortala-KabKota'!$E$2:$E$415,FALSE))</f>
        <v>#N/A</v>
      </c>
      <c r="AM348" s="218" t="str">
        <f t="array" ref="AM348">INDEX('Ortala-KabKota'!AM$2:AM$415,MATCH($D348,'Ortala-KabKota'!$E$2:$E$415,FALSE))</f>
        <v>#N/A</v>
      </c>
      <c r="AN348" s="218" t="str">
        <f t="array" ref="AN348">INDEX('Ortala-KabKota'!AN$2:AN$415,MATCH($D348,'Ortala-KabKota'!$E$2:$E$415,FALSE))</f>
        <v>#N/A</v>
      </c>
      <c r="AO348" s="218" t="str">
        <f t="array" ref="AO348">INDEX('Ortala-KabKota'!AO$2:AO$415,MATCH($D348,'Ortala-KabKota'!$E$2:$E$415,FALSE))</f>
        <v>#N/A</v>
      </c>
      <c r="AP348" s="218" t="str">
        <f t="array" ref="AP348">INDEX('Ortala-KabKota'!AP$2:AP$415,MATCH($D348,'Ortala-KabKota'!$E$2:$E$415,FALSE))</f>
        <v>#N/A</v>
      </c>
      <c r="AQ348" s="218" t="str">
        <f t="array" ref="AQ348">INDEX('Ortala-KabKota'!AQ$2:AQ$415,MATCH($D348,'Ortala-KabKota'!$E$2:$E$415,FALSE))</f>
        <v>#N/A</v>
      </c>
      <c r="AR348" s="218" t="str">
        <f t="array" ref="AR348">INDEX('Ortala-KabKota'!AR$2:AR$415,MATCH($D348,'Ortala-KabKota'!$E$2:$E$415,FALSE))</f>
        <v>#N/A</v>
      </c>
      <c r="AS348" s="218" t="str">
        <f t="array" ref="AS348">INDEX('Ortala-KabKota'!AS$2:AS$415,MATCH($D348,'Ortala-KabKota'!$E$2:$E$415,FALSE))</f>
        <v>#N/A</v>
      </c>
      <c r="AT348" s="218" t="str">
        <f t="array" ref="AT348">INDEX('Ortala-KabKota'!AT$2:AT$415,MATCH($D348,'Ortala-KabKota'!$E$2:$E$415,FALSE))</f>
        <v>#N/A</v>
      </c>
      <c r="AU348" s="218" t="str">
        <f t="array" ref="AU348">INDEX('UPTD PPA KabKota'!D$5:D$513,MATCH($D348,'UPTD PPA KabKota'!$C$5:$C$513,FALSE))</f>
        <v/>
      </c>
      <c r="AV348" s="218" t="str">
        <f t="array" ref="AV348">INDEX('UPTD PPA KabKota'!E$5:E$513,MATCH($D348,'UPTD PPA KabKota'!$C$5:$C$513,FALSE))</f>
        <v/>
      </c>
      <c r="AW348" s="218" t="str">
        <f t="array" ref="AW348">INDEX('UPTD PPA KabKota'!F$5:F$513,MATCH($D348,'UPTD PPA KabKota'!$C$5:$C$513,FALSE))</f>
        <v/>
      </c>
      <c r="AX348" s="218" t="str">
        <f t="array" ref="AX348">INDEX('UPTD PPA KabKota'!G$5:G$513,MATCH($D348,'UPTD PPA KabKota'!$C$5:$C$513,FALSE))</f>
        <v/>
      </c>
      <c r="AY348" s="218" t="str">
        <f t="array" ref="AY348">INDEX('UPTD PPA KabKota'!H$5:H$513,MATCH($D348,'UPTD PPA KabKota'!$C$5:$C$513,FALSE))</f>
        <v/>
      </c>
      <c r="AZ348" s="218" t="str">
        <f t="array" ref="AZ348">INDEX('UPTD PPA KabKota'!I$5:I$513,MATCH($D348,'UPTD PPA KabKota'!$C$5:$C$513,FALSE))</f>
        <v/>
      </c>
      <c r="BA348" s="218" t="str">
        <f t="array" ref="BA348">INDEX('UPTD PPA KabKota'!J$5:J$513,MATCH($D348,'UPTD PPA KabKota'!$C$5:$C$513,FALSE))</f>
        <v/>
      </c>
      <c r="BB348" s="218" t="str">
        <f t="array" ref="BB348">INDEX('UPTD PPA KabKota'!K$5:K$513,MATCH($D348,'UPTD PPA KabKota'!$C$5:$C$513,FALSE))</f>
        <v/>
      </c>
      <c r="BC348" s="218" t="str">
        <f t="array" ref="BC348">INDEX('UPTD PPA KabKota'!L$5:L$513,MATCH($D348,'UPTD PPA KabKota'!$C$5:$C$513,FALSE))</f>
        <v/>
      </c>
      <c r="BD348" s="218" t="str">
        <f t="array" ref="BD348">INDEX('UPTD PPA KabKota'!M$5:M$513,MATCH($D348,'UPTD PPA KabKota'!$C$5:$C$513,FALSE))</f>
        <v/>
      </c>
      <c r="BE348" s="218" t="str">
        <f t="array" ref="BE348">INDEX('UPTD PPA KabKota'!N$5:N$513,MATCH($D348,'UPTD PPA KabKota'!$C$5:$C$513,FALSE))</f>
        <v/>
      </c>
      <c r="BF348" s="218" t="str">
        <f t="array" ref="BF348">INDEX('UPTD PPA KabKota'!O$5:O$513,MATCH($D348,'UPTD PPA KabKota'!$C$5:$C$513,FALSE))</f>
        <v/>
      </c>
      <c r="BG348" s="218" t="str">
        <f t="array" ref="BG348">INDEX('UPTD PPA KabKota'!P$5:P$513,MATCH($D348,'UPTD PPA KabKota'!$C$5:$C$513,FALSE))</f>
        <v/>
      </c>
      <c r="BH348" s="218" t="str">
        <f t="array" ref="BH348">INDEX('UPTD PPA KabKota'!Q$5:Q$513,MATCH($D348,'UPTD PPA KabKota'!$C$5:$C$513,FALSE))</f>
        <v/>
      </c>
      <c r="BI348" s="218" t="str">
        <f t="array" ref="BI348">INDEX('UPTD PPA KabKota'!R$5:R$513,MATCH($D348,'UPTD PPA KabKota'!$C$5:$C$513,FALSE))</f>
        <v/>
      </c>
      <c r="BJ348" s="218" t="str">
        <f t="array" ref="BJ348">INDEX('UPTD PPA KabKota'!S$5:S$513,MATCH($D348,'UPTD PPA KabKota'!$C$5:$C$513,FALSE))</f>
        <v/>
      </c>
      <c r="BK348" s="218" t="str">
        <f t="array" ref="BK348">INDEX('UPTD PPA KabKota'!T$5:T$513,MATCH($D348,'UPTD PPA KabKota'!$C$5:$C$513,FALSE))</f>
        <v/>
      </c>
      <c r="BL348" s="218" t="str">
        <f t="array" ref="BL348">INDEX('UPTD PPA KabKota'!U$5:U$513,MATCH($D348,'UPTD PPA KabKota'!$C$5:$C$513,FALSE))</f>
        <v/>
      </c>
      <c r="BM348" s="218" t="str">
        <f t="array" ref="BM348">INDEX('UPTD PPA KabKota'!V$5:V$513,MATCH($D348,'UPTD PPA KabKota'!$C$5:$C$513,FALSE))</f>
        <v/>
      </c>
      <c r="BN348" s="218" t="str">
        <f t="array" ref="BN348">INDEX('UPTD PPA KabKota'!W$5:W$513,MATCH($D348,'UPTD PPA KabKota'!$C$5:$C$513,FALSE))</f>
        <v/>
      </c>
      <c r="BO348" s="218" t="str">
        <f t="array" ref="BO348">INDEX('UPTD PPA KabKota'!X$5:X$513,MATCH($D348,'UPTD PPA KabKota'!$C$5:$C$513,FALSE))</f>
        <v/>
      </c>
      <c r="BP348" s="218" t="str">
        <f t="array" ref="BP348">INDEX('UPTD PPA KabKota'!Y$5:Y$513,MATCH($D348,'UPTD PPA KabKota'!$C$5:$C$513,FALSE))</f>
        <v/>
      </c>
      <c r="BQ348" s="218" t="str">
        <f t="array" ref="BQ348">INDEX('UPTD PPA KabKota'!Z$5:Z$513,MATCH($D348,'UPTD PPA KabKota'!$C$5:$C$513,FALSE))</f>
        <v/>
      </c>
      <c r="BR348" s="218" t="str">
        <f t="array" ref="BR348">INDEX('UPTD PPA KabKota'!AA$5:AA$513,MATCH($D348,'UPTD PPA KabKota'!$C$5:$C$513,FALSE))</f>
        <v/>
      </c>
      <c r="BS348" s="218" t="str">
        <f t="array" ref="BS348">INDEX('UPTD PPA KabKota'!AB$5:AB$513,MATCH($D348,'UPTD PPA KabKota'!$C$5:$C$513,FALSE))</f>
        <v/>
      </c>
      <c r="BT348" s="218" t="str">
        <f t="array" ref="BT348">INDEX('UPTD PPA KabKota'!AC$5:AC$513,MATCH($D348,'UPTD PPA KabKota'!$C$5:$C$513,FALSE))</f>
        <v/>
      </c>
      <c r="BU348" s="218" t="str">
        <f t="array" ref="BU348">INDEX('UPTD PPA KabKota'!AD$5:AD$513,MATCH($D348,'UPTD PPA KabKota'!$C$5:$C$513,FALSE))</f>
        <v/>
      </c>
      <c r="BV348" s="218" t="str">
        <f t="array" ref="BV348">INDEX('UPTD PPA KabKota'!AE$5:AE$513,MATCH($D348,'UPTD PPA KabKota'!$C$5:$C$513,FALSE))</f>
        <v/>
      </c>
      <c r="BW348" s="218" t="str">
        <f t="array" ref="BW348">INDEX('UPTD PPA KabKota'!AF$5:AF$513,MATCH($D348,'UPTD PPA KabKota'!$C$5:$C$513,FALSE))</f>
        <v/>
      </c>
      <c r="BX348" s="218" t="str">
        <f t="array" ref="BX348">INDEX('UPTD PPA KabKota'!AG$5:AG$513,MATCH($D348,'UPTD PPA KabKota'!$C$5:$C$513,FALSE))</f>
        <v/>
      </c>
      <c r="BY348" s="218" t="str">
        <f t="array" ref="BY348">INDEX('UPTD PPA KabKota'!AH$5:AH$513,MATCH($D348,'UPTD PPA KabKota'!$C$5:$C$513,FALSE))</f>
        <v/>
      </c>
      <c r="BZ348" s="218" t="str">
        <f t="array" ref="BZ348">INDEX('UPTD PPA KabKota'!AI$5:AI$513,MATCH($D348,'UPTD PPA KabKota'!$C$5:$C$513,FALSE))</f>
        <v/>
      </c>
      <c r="CA348" s="218" t="str">
        <f t="array" ref="CA348">INDEX('UPTD PPA KabKota'!AJ$5:AJ$513,MATCH($D348,'UPTD PPA KabKota'!$C$5:$C$513,FALSE))</f>
        <v/>
      </c>
      <c r="CB348" s="218" t="str">
        <f t="array" ref="CB348">INDEX('UPTD PPA KabKota'!AK$5:AK$513,MATCH($D348,'UPTD PPA KabKota'!$C$5:$C$513,FALSE))</f>
        <v/>
      </c>
      <c r="CC348" s="218" t="str">
        <f t="array" ref="CC348">INDEX('UPTD PPA KabKota'!AL$5:AL$513,MATCH($D348,'UPTD PPA KabKota'!$C$5:$C$513,FALSE))</f>
        <v/>
      </c>
      <c r="CD348" s="218" t="str">
        <f t="array" ref="CD348">INDEX('UPTD PPA KabKota'!AM$5:AM$513,MATCH($D348,'UPTD PPA KabKota'!$C$5:$C$513,FALSE))</f>
        <v/>
      </c>
      <c r="CE348" s="218" t="str">
        <f t="array" ref="CE348">INDEX('UPTD PPA KabKota'!AN$5:AN$513,MATCH($D348,'UPTD PPA KabKota'!$C$5:$C$513,FALSE))</f>
        <v/>
      </c>
      <c r="CF348" s="218" t="str">
        <f t="array" ref="CF348">INDEX('UPTD PPA KabKota'!AO$5:AO$513,MATCH($D348,'UPTD PPA KabKota'!$C$5:$C$513,FALSE))</f>
        <v/>
      </c>
      <c r="CG348" s="218" t="str">
        <f t="array" ref="CG348">INDEX('UPTD PPA KabKota'!AP$5:AP$513,MATCH($D348,'UPTD PPA KabKota'!$C$5:$C$513,FALSE))</f>
        <v/>
      </c>
      <c r="CH348" s="218" t="str">
        <f t="array" ref="CH348">INDEX('UPTD PPA KabKota'!AQ$5:AQ$513,MATCH($D348,'UPTD PPA KabKota'!$C$5:$C$513,FALSE))</f>
        <v/>
      </c>
      <c r="CI348" s="218" t="str">
        <f t="array" ref="CI348">INDEX('UPTD PPA KabKota'!AR$5:AR$513,MATCH($D348,'UPTD PPA KabKota'!$C$5:$C$513,FALSE))</f>
        <v/>
      </c>
      <c r="CJ348" s="218" t="str">
        <f t="array" ref="CJ348">INDEX('UPTD PPA KabKota'!AS$5:AS$513,MATCH($D348,'UPTD PPA KabKota'!$C$5:$C$513,FALSE))</f>
        <v/>
      </c>
      <c r="CK348" s="218" t="str">
        <f t="array" ref="CK348">INDEX('UPTD PPA KabKota'!AT$5:AT$513,MATCH($D348,'UPTD PPA KabKota'!$C$5:$C$513,FALSE))</f>
        <v/>
      </c>
      <c r="CL348" s="218" t="str">
        <f t="array" ref="CL348">INDEX('UPTD PPA KabKota'!AU$5:AU$513,MATCH($D348,'UPTD PPA KabKota'!$C$5:$C$513,FALSE))</f>
        <v/>
      </c>
      <c r="CM348" s="218" t="str">
        <f t="array" ref="CM348">INDEX('UPTD PPA KabKota'!AV$5:AV$513,MATCH($D348,'UPTD PPA KabKota'!$C$5:$C$513,FALSE))</f>
        <v/>
      </c>
      <c r="CN348" s="218" t="str">
        <f t="array" ref="CN348">INDEX('UPTD PPA KabKota'!AW$5:AW$513,MATCH($D348,'UPTD PPA KabKota'!$C$5:$C$513,FALSE))</f>
        <v/>
      </c>
      <c r="CO348" s="218" t="str">
        <f t="array" ref="CO348">INDEX('UPTD PPA KabKota'!AX$5:AX$513,MATCH($D348,'UPTD PPA KabKota'!$C$5:$C$513,FALSE))</f>
        <v/>
      </c>
      <c r="CP348" s="218" t="str">
        <f t="array" ref="CP348">INDEX('UPTD PPA KabKota'!AY$5:AY$513,MATCH($D348,'UPTD PPA KabKota'!$C$5:$C$513,FALSE))</f>
        <v/>
      </c>
      <c r="CQ348" s="209" t="str">
        <f>IFERROR(__xludf.DUMMYFUNCTION("IF(ISBLANK($K348),"""",IF(REGEXMATCH($K348,""Peraturan""),""Ada"",IF(REGEXMATCH($K348,""Rekomendasi""),""Tidak Ada"", $K348)))
"),"#N/A")</f>
        <v>#N/A</v>
      </c>
      <c r="CR348" s="209" t="str">
        <f t="array" ref="CR348">index('UPTD PPA KabKota'!$BI$5:$BI$513,match($D348,'UPTD PPA KabKota'!$C$5:$C$513,false))</f>
        <v>Tidak Ada</v>
      </c>
      <c r="CS348" s="314" t="str">
        <f t="shared" si="56"/>
        <v>#N/A</v>
      </c>
    </row>
    <row r="349">
      <c r="A349" s="334">
        <v>343.0</v>
      </c>
      <c r="B349" s="300"/>
      <c r="C349" s="301" t="s">
        <v>4777</v>
      </c>
      <c r="D349" s="317" t="s">
        <v>4777</v>
      </c>
      <c r="E349" s="302">
        <v>45748.0</v>
      </c>
      <c r="F349" s="303" t="str">
        <f t="array" ref="F349">INDEX('Ortala-Provinsi'!C$2:C$39,MATCH($D349,'Ortala-Provinsi'!$B$2:$B$39,FALSE))</f>
        <v>Jumrah/ 081352955671</v>
      </c>
      <c r="G349" s="303" t="str">
        <f t="array" ref="G349">INDEX('Ortala-Provinsi'!D$2:D$39,MATCH($D349,'Ortala-Provinsi'!$B$2:$B$39,FALSE))</f>
        <v>Jl. Yos Sudarso No.11 Palangkaraya</v>
      </c>
      <c r="H349" s="303" t="str">
        <f t="array" ref="H349">INDEX('Ortala-Provinsi'!E$2:E$39,MATCH($D349,'Ortala-Provinsi'!$B$2:$B$39,FALSE))</f>
        <v>08115201515</v>
      </c>
      <c r="I349" s="303" t="str">
        <f t="array" ref="I349">INDEX('Ortala-Provinsi'!F$2:F$39,MATCH($D349,'Ortala-Provinsi'!$B$2:$B$39,FALSE))</f>
        <v>08115201515</v>
      </c>
      <c r="J349" s="303" t="str">
        <f t="array" ref="J349">INDEX('Ortala-Provinsi'!G$2:G$39,MATCH($D349,'Ortala-Provinsi'!$B$2:$B$39,FALSE))</f>
        <v>UPTD PPA</v>
      </c>
      <c r="K349" s="303" t="str">
        <f t="array" ref="K349">INDEX('Ortala-Provinsi'!H$2:H$39,MATCH($D349,'Ortala-Provinsi'!$B$2:$B$39,FALSE))</f>
        <v>Peraturan Gubernur Kalimantan Tengah Nomor 20 Tahun 2019 tentang Pembentukan Susunan Organisasi. Tugas, Fungsi da Tata Kerja UPTD PPA pada D3AP2KB</v>
      </c>
      <c r="L349" s="303">
        <f t="array" ref="L349">INDEX('Ortala-Provinsi'!I$2:I$39,MATCH($D349,'Ortala-Provinsi'!$B$2:$B$39,FALSE))</f>
        <v>2019</v>
      </c>
      <c r="M349" s="303" t="str">
        <f t="array" ref="M349">INDEX('Ortala-Provinsi'!J$2:J$39,MATCH($D349,'Ortala-Provinsi'!$B$2:$B$39,FALSE))</f>
        <v>A</v>
      </c>
      <c r="N349" s="303" t="str">
        <f t="array" ref="N349">INDEX('Ortala-Provinsi'!K$2:K$39,MATCH($D349,'Ortala-Provinsi'!$B$2:$B$39,FALSE))</f>
        <v>Marwati/ 081352777755
Rensi/ 081326777326</v>
      </c>
      <c r="O349" s="303" t="str">
        <f t="array" ref="O349">INDEX('Ortala-Provinsi'!L$2:L$39,MATCH($D349,'Ortala-Provinsi'!$B$2:$B$39,FALSE))</f>
        <v>dp3appkb@kalteng.go.id</v>
      </c>
      <c r="P349" s="303" t="str">
        <f t="array" ref="P349">INDEX('Ortala-Provinsi'!M$2:M$39,MATCH($D349,'Ortala-Provinsi'!$B$2:$B$39,FALSE))</f>
        <v/>
      </c>
      <c r="Q349" s="303" t="str">
        <f t="array" ref="Q349">INDEX('Ortala-Provinsi'!N$2:N$39,MATCH($D349,'Ortala-Provinsi'!$B$2:$B$39,FALSE))</f>
        <v>BERGABUNG DENGAN KANTOR DINAS</v>
      </c>
      <c r="R349" s="303" t="str">
        <f t="array" ref="R349">INDEX('Ortala-Provinsi'!O$2:O$39,MATCH($D349,'Ortala-Provinsi'!$B$2:$B$39,FALSE))</f>
        <v>TIDAK PUNYA</v>
      </c>
      <c r="S349" s="303" t="str">
        <f t="array" ref="S349">INDEX('Ortala-Provinsi'!P$2:P$39,MATCH($D349,'Ortala-Provinsi'!$B$2:$B$39,FALSE))</f>
        <v/>
      </c>
      <c r="T349" s="303">
        <f t="array" ref="T349">INDEX('Ortala-Provinsi'!Q$2:Q$39,MATCH($D349,'Ortala-Provinsi'!$B$2:$B$39,FALSE))</f>
        <v>1</v>
      </c>
      <c r="U349" s="303" t="str">
        <f t="array" ref="U349">INDEX('Ortala-Provinsi'!R$2:R$39,MATCH($D349,'Ortala-Provinsi'!$B$2:$B$39,FALSE))</f>
        <v/>
      </c>
      <c r="V349" s="303" t="str">
        <f t="array" ref="V349">INDEX('Ortala-Provinsi'!S$2:S$39,MATCH($D349,'Ortala-Provinsi'!$B$2:$B$39,FALSE))</f>
        <v>Layanan penampungan sementara dilakukan dengan berkoordinasi dengan pihak terkait kemudian korban dapat menandatangani inform consent dengan diberikan penjelasan terlebih dahulu mengenai layanan yang akan diberikan ataupun ketentuan tertentu yang ada dalam layanan penampungan sementara.</v>
      </c>
      <c r="W349" s="303">
        <f t="array" ref="W349">INDEX('Ortala-Provinsi'!T$2:T$39,MATCH($D349,'Ortala-Provinsi'!$B$2:$B$39,FALSE))</f>
        <v>1</v>
      </c>
      <c r="X349" s="303">
        <f t="array" ref="X349">INDEX('Ortala-Provinsi'!U$2:U$39,MATCH($D349,'Ortala-Provinsi'!$B$2:$B$39,FALSE))</f>
        <v>1</v>
      </c>
      <c r="Y349" s="303">
        <f t="array" ref="Y349">INDEX('Ortala-Provinsi'!V$2:V$39,MATCH($D349,'Ortala-Provinsi'!$B$2:$B$39,FALSE))</f>
        <v>1</v>
      </c>
      <c r="Z349" s="303">
        <f t="array" ref="Z349">INDEX('Ortala-Provinsi'!W$2:W$39,MATCH($D349,'Ortala-Provinsi'!$B$2:$B$39,FALSE))</f>
        <v>1</v>
      </c>
      <c r="AA349" s="303">
        <f t="array" ref="AA349">INDEX('Ortala-Provinsi'!X$2:X$39,MATCH($D349,'Ortala-Provinsi'!$B$2:$B$39,FALSE))</f>
        <v>0</v>
      </c>
      <c r="AB349" s="303">
        <f t="array" ref="AB349">INDEX('Ortala-Provinsi'!Y$2:Y$39,MATCH($D349,'Ortala-Provinsi'!$B$2:$B$39,FALSE))</f>
        <v>0</v>
      </c>
      <c r="AC349" s="303">
        <f t="array" ref="AC349">INDEX('Ortala-Provinsi'!Z$2:Z$39,MATCH($D349,'Ortala-Provinsi'!$B$2:$B$39,FALSE))</f>
        <v>1</v>
      </c>
      <c r="AD349" s="303">
        <f t="array" ref="AD349">INDEX('Ortala-Provinsi'!AA$2:AA$39,MATCH($D349,'Ortala-Provinsi'!$B$2:$B$39,FALSE))</f>
        <v>0</v>
      </c>
      <c r="AE349" s="303">
        <f t="array" ref="AE349">INDEX('Ortala-Provinsi'!AB$2:AB$39,MATCH($D349,'Ortala-Provinsi'!$B$2:$B$39,FALSE))</f>
        <v>0</v>
      </c>
      <c r="AF349" s="303">
        <f t="array" ref="AF349">INDEX('Ortala-Provinsi'!AC$2:AC$39,MATCH($D349,'Ortala-Provinsi'!$B$2:$B$39,FALSE))</f>
        <v>1</v>
      </c>
      <c r="AG349" s="303">
        <f t="array" ref="AG349">INDEX('Ortala-Provinsi'!AD$2:AD$39,MATCH($D349,'Ortala-Provinsi'!$B$2:$B$39,FALSE))</f>
        <v>0</v>
      </c>
      <c r="AH349" s="303">
        <f t="array" ref="AH349">INDEX('Ortala-Provinsi'!AE$2:AE$39,MATCH($D349,'Ortala-Provinsi'!$B$2:$B$39,FALSE))</f>
        <v>1</v>
      </c>
      <c r="AI349" s="303">
        <f t="array" ref="AI349">INDEX('Ortala-Provinsi'!AF$2:AF$39,MATCH($D349,'Ortala-Provinsi'!$B$2:$B$39,FALSE))</f>
        <v>1</v>
      </c>
      <c r="AJ349" s="303">
        <f t="array" ref="AJ349">INDEX('Ortala-Provinsi'!AG$2:AG$39,MATCH($D349,'Ortala-Provinsi'!$B$2:$B$39,FALSE))</f>
        <v>1</v>
      </c>
      <c r="AK349" s="303">
        <f t="array" ref="AK349">INDEX('Ortala-Provinsi'!AH$2:AH$39,MATCH($D349,'Ortala-Provinsi'!$B$2:$B$39,FALSE))</f>
        <v>1</v>
      </c>
      <c r="AL349" s="303" t="str">
        <f t="array" ref="AL349">INDEX('Ortala-Provinsi'!AI$2:AI$39,MATCH($D349,'Ortala-Provinsi'!$B$2:$B$39,FALSE))</f>
        <v>Jika Korban dalam kondisi membutuhkan penampungan sementara, maka akan difasilitasi.</v>
      </c>
      <c r="AM349" s="303">
        <f t="array" ref="AM349">INDEX('Ortala-Provinsi'!AJ$2:AJ$39,MATCH($D349,'Ortala-Provinsi'!$B$2:$B$39,FALSE))</f>
        <v>1</v>
      </c>
      <c r="AN349" s="303">
        <f t="array" ref="AN349">INDEX('Ortala-Provinsi'!AK$2:AK$39,MATCH($D349,'Ortala-Provinsi'!$B$2:$B$39,FALSE))</f>
        <v>1</v>
      </c>
      <c r="AO349" s="303">
        <f t="array" ref="AO349">INDEX('Ortala-Provinsi'!AL$2:AL$39,MATCH($D349,'Ortala-Provinsi'!$B$2:$B$39,FALSE))</f>
        <v>181</v>
      </c>
      <c r="AP349" s="303">
        <f t="array" ref="AP349">INDEX('Ortala-Provinsi'!AM$2:AM$39,MATCH($D349,'Ortala-Provinsi'!$B$2:$B$39,FALSE))</f>
        <v>327</v>
      </c>
      <c r="AQ349" s="303" t="str">
        <f t="array" ref="AQ349">INDEX('Ortala-Provinsi'!AN$2:AN$39,MATCH($D349,'Ortala-Provinsi'!$B$2:$B$39,FALSE))</f>
        <v/>
      </c>
      <c r="AR349" s="303" t="str">
        <f t="array" ref="AR349">INDEX('Ortala-Provinsi'!AO$2:AO$39,MATCH($D349,'Ortala-Provinsi'!$B$2:$B$39,FALSE))</f>
        <v/>
      </c>
      <c r="AS349" s="303" t="str">
        <f t="array" ref="AS349">INDEX('Ortala-Provinsi'!AP$2:AP$39,MATCH($D349,'Ortala-Provinsi'!$B$2:$B$39,FALSE))</f>
        <v/>
      </c>
      <c r="AT349" s="303" t="str">
        <f t="array" ref="AT349">INDEX('Ortala-Provinsi'!AQ$2:AQ$39,MATCH($D349,'Ortala-Provinsi'!$B$2:$B$39,FALSE))</f>
        <v/>
      </c>
      <c r="AU349" s="304" t="str">
        <f t="shared" ref="AU349:CP349" si="57">INDEX(#REF!,MATCH($D349,#REF!,FALSE))</f>
        <v>#REF!</v>
      </c>
      <c r="AV349" s="304" t="str">
        <f t="shared" si="57"/>
        <v>#REF!</v>
      </c>
      <c r="AW349" s="304" t="str">
        <f t="shared" si="57"/>
        <v>#REF!</v>
      </c>
      <c r="AX349" s="304" t="str">
        <f t="shared" si="57"/>
        <v>#REF!</v>
      </c>
      <c r="AY349" s="304" t="str">
        <f t="shared" si="57"/>
        <v>#REF!</v>
      </c>
      <c r="AZ349" s="304" t="str">
        <f t="shared" si="57"/>
        <v>#REF!</v>
      </c>
      <c r="BA349" s="305" t="str">
        <f t="shared" si="57"/>
        <v>#REF!</v>
      </c>
      <c r="BB349" s="304" t="str">
        <f t="shared" si="57"/>
        <v>#REF!</v>
      </c>
      <c r="BC349" s="304" t="str">
        <f t="shared" si="57"/>
        <v>#REF!</v>
      </c>
      <c r="BD349" s="304" t="str">
        <f t="shared" si="57"/>
        <v>#REF!</v>
      </c>
      <c r="BE349" s="304" t="str">
        <f t="shared" si="57"/>
        <v>#REF!</v>
      </c>
      <c r="BF349" s="304" t="str">
        <f t="shared" si="57"/>
        <v>#REF!</v>
      </c>
      <c r="BG349" s="304" t="str">
        <f t="shared" si="57"/>
        <v>#REF!</v>
      </c>
      <c r="BH349" s="304" t="str">
        <f t="shared" si="57"/>
        <v>#REF!</v>
      </c>
      <c r="BI349" s="304" t="str">
        <f t="shared" si="57"/>
        <v>#REF!</v>
      </c>
      <c r="BJ349" s="304" t="str">
        <f t="shared" si="57"/>
        <v>#REF!</v>
      </c>
      <c r="BK349" s="304" t="str">
        <f t="shared" si="57"/>
        <v>#REF!</v>
      </c>
      <c r="BL349" s="304" t="str">
        <f t="shared" si="57"/>
        <v>#REF!</v>
      </c>
      <c r="BM349" s="304" t="str">
        <f t="shared" si="57"/>
        <v>#REF!</v>
      </c>
      <c r="BN349" s="304" t="str">
        <f t="shared" si="57"/>
        <v>#REF!</v>
      </c>
      <c r="BO349" s="304" t="str">
        <f t="shared" si="57"/>
        <v>#REF!</v>
      </c>
      <c r="BP349" s="304" t="str">
        <f t="shared" si="57"/>
        <v>#REF!</v>
      </c>
      <c r="BQ349" s="304" t="str">
        <f t="shared" si="57"/>
        <v>#REF!</v>
      </c>
      <c r="BR349" s="304" t="str">
        <f t="shared" si="57"/>
        <v>#REF!</v>
      </c>
      <c r="BS349" s="304" t="str">
        <f t="shared" si="57"/>
        <v>#REF!</v>
      </c>
      <c r="BT349" s="304" t="str">
        <f t="shared" si="57"/>
        <v>#REF!</v>
      </c>
      <c r="BU349" s="304" t="str">
        <f t="shared" si="57"/>
        <v>#REF!</v>
      </c>
      <c r="BV349" s="304" t="str">
        <f t="shared" si="57"/>
        <v>#REF!</v>
      </c>
      <c r="BW349" s="304" t="str">
        <f t="shared" si="57"/>
        <v>#REF!</v>
      </c>
      <c r="BX349" s="304" t="str">
        <f t="shared" si="57"/>
        <v>#REF!</v>
      </c>
      <c r="BY349" s="304" t="str">
        <f t="shared" si="57"/>
        <v>#REF!</v>
      </c>
      <c r="BZ349" s="304" t="str">
        <f t="shared" si="57"/>
        <v>#REF!</v>
      </c>
      <c r="CA349" s="304" t="str">
        <f t="shared" si="57"/>
        <v>#REF!</v>
      </c>
      <c r="CB349" s="304" t="str">
        <f t="shared" si="57"/>
        <v>#REF!</v>
      </c>
      <c r="CC349" s="304" t="str">
        <f t="shared" si="57"/>
        <v>#REF!</v>
      </c>
      <c r="CD349" s="304" t="str">
        <f t="shared" si="57"/>
        <v>#REF!</v>
      </c>
      <c r="CE349" s="304" t="str">
        <f t="shared" si="57"/>
        <v>#REF!</v>
      </c>
      <c r="CF349" s="305" t="str">
        <f t="shared" si="57"/>
        <v>#REF!</v>
      </c>
      <c r="CG349" s="304" t="str">
        <f t="shared" si="57"/>
        <v>#REF!</v>
      </c>
      <c r="CH349" s="306" t="str">
        <f t="shared" si="57"/>
        <v>#REF!</v>
      </c>
      <c r="CI349" s="306" t="str">
        <f t="shared" si="57"/>
        <v>#REF!</v>
      </c>
      <c r="CJ349" s="306" t="str">
        <f t="shared" si="57"/>
        <v>#REF!</v>
      </c>
      <c r="CK349" s="304" t="str">
        <f t="shared" si="57"/>
        <v>#REF!</v>
      </c>
      <c r="CL349" s="306" t="str">
        <f t="shared" si="57"/>
        <v>#REF!</v>
      </c>
      <c r="CM349" s="306" t="str">
        <f t="shared" si="57"/>
        <v>#REF!</v>
      </c>
      <c r="CN349" s="306" t="str">
        <f t="shared" si="57"/>
        <v>#REF!</v>
      </c>
      <c r="CO349" s="306" t="str">
        <f t="shared" si="57"/>
        <v>#REF!</v>
      </c>
      <c r="CP349" s="306" t="str">
        <f t="shared" si="57"/>
        <v>#REF!</v>
      </c>
      <c r="CQ349" s="307" t="str">
        <f>IFERROR(__xludf.DUMMYFUNCTION("IF(ISBLANK($K349),"""",IF(REGEXMATCH($K349,""Peraturan""),""Ada"",IF(REGEXMATCH($K349,""Rekomendasi""),""Tidak Ada"", $K349)))
"),"Ada")</f>
        <v>Ada</v>
      </c>
      <c r="CR349" s="308" t="str">
        <f t="array" ref="CR349">INDEX(#REF!,MATCH($D349,#REF!,FALSE))</f>
        <v>#REF!</v>
      </c>
      <c r="CS349" s="309"/>
    </row>
    <row r="350">
      <c r="A350" s="334">
        <v>344.0</v>
      </c>
      <c r="B350" s="334">
        <v>1.0</v>
      </c>
      <c r="C350" s="311" t="s">
        <v>4777</v>
      </c>
      <c r="D350" s="312" t="s">
        <v>3344</v>
      </c>
      <c r="E350" s="315">
        <v>45748.0</v>
      </c>
      <c r="F350" s="218" t="str">
        <f t="array" ref="F350">INDEX('Ortala-KabKota'!F$2:F$415,MATCH($D350,'Ortala-KabKota'!$E$2:$E$415,FALSE))</f>
        <v>Idna/ 08125087869</v>
      </c>
      <c r="G350" s="218" t="str">
        <f t="array" ref="G350">INDEX('Ortala-KabKota'!G$2:G$415,MATCH($D350,'Ortala-KabKota'!$E$2:$E$415,FALSE))</f>
        <v>Jl. Iskandar No. 5, Pangkalan Bun</v>
      </c>
      <c r="H350" s="218" t="str">
        <f t="array" ref="H350">INDEX('Ortala-KabKota'!H$2:H$415,MATCH($D350,'Ortala-KabKota'!$E$2:$E$415,FALSE))</f>
        <v>05322065477</v>
      </c>
      <c r="I350" s="218" t="str">
        <f t="array" ref="I350">INDEX('Ortala-KabKota'!I$2:I$415,MATCH($D350,'Ortala-KabKota'!$E$2:$E$415,FALSE))</f>
        <v>081345228917</v>
      </c>
      <c r="J350" s="218" t="str">
        <f t="array" ref="J350">INDEX('Ortala-KabKota'!J$2:J$415,MATCH($D350,'Ortala-KabKota'!$E$2:$E$415,FALSE))</f>
        <v>UPTD PPA</v>
      </c>
      <c r="K350" s="218" t="str">
        <f t="array" ref="K350">INDEX('Ortala-KabKota'!K$2:K$415,MATCH($D350,'Ortala-KabKota'!$E$2:$E$415,FALSE))</f>
        <v>Peraturan Bupati Kotawaringin Barat Nomor 4 Tahun 2021</v>
      </c>
      <c r="L350" s="218">
        <f t="array" ref="L350">INDEX('Ortala-KabKota'!L$2:L$415,MATCH($D350,'Ortala-KabKota'!$E$2:$E$415,FALSE))</f>
        <v>2021</v>
      </c>
      <c r="M350" s="218" t="str">
        <f t="array" ref="M350">INDEX('Ortala-KabKota'!M$2:M$415,MATCH($D350,'Ortala-KabKota'!$E$2:$E$415,FALSE))</f>
        <v>A</v>
      </c>
      <c r="N350" s="218" t="str">
        <f t="array" ref="N350">INDEX('Ortala-KabKota'!N$2:N$415,MATCH($D350,'Ortala-KabKota'!$E$2:$E$415,FALSE))</f>
        <v>Mastika Ayu Abdurachman/ 081253169700</v>
      </c>
      <c r="O350" s="316" t="str">
        <f t="array" ref="O350">INDEX('Ortala-KabKota'!O$2:O$415,MATCH($D350,'Ortala-KabKota'!$E$2:$E$415,FALSE))</f>
        <v>uptdppakobar@gm
 ail.com</v>
      </c>
      <c r="P350" s="218" t="str">
        <f t="array" ref="P350">INDEX('Ortala-KabKota'!P$2:P$415,MATCH($D350,'Ortala-KabKota'!$E$2:$E$415,FALSE))</f>
        <v>Kepala UPTD, Kasubag TU dan Kelompok JF/Petugas Operasional</v>
      </c>
      <c r="Q350" s="218" t="str">
        <f t="array" ref="Q350">INDEX('Ortala-KabKota'!Q$2:Q$415,MATCH($D350,'Ortala-KabKota'!$E$2:$E$415,FALSE))</f>
        <v>BERGABUNG DENGAN KANTOR DINAS</v>
      </c>
      <c r="R350" s="218" t="str">
        <f t="array" ref="R350">INDEX('Ortala-KabKota'!R$2:R$415,MATCH($D350,'Ortala-KabKota'!$E$2:$E$415,FALSE))</f>
        <v>SEWA/KONTRAK</v>
      </c>
      <c r="S350" s="218" t="str">
        <f t="array" ref="S350">INDEX('Ortala-KabKota'!S$2:S$415,MATCH($D350,'Ortala-KabKota'!$E$2:$E$415,FALSE))</f>
        <v>Sewa Pertahun</v>
      </c>
      <c r="T350" s="218">
        <f t="array" ref="T350">INDEX('Ortala-KabKota'!T$2:T$415,MATCH($D350,'Ortala-KabKota'!$E$2:$E$415,FALSE))</f>
        <v>0</v>
      </c>
      <c r="U350" s="218">
        <f t="array" ref="U350">INDEX('Ortala-KabKota'!U$2:U$415,MATCH($D350,'Ortala-KabKota'!$E$2:$E$415,FALSE))</f>
        <v>0</v>
      </c>
      <c r="V350" s="218">
        <f t="array" ref="V350">INDEX('Ortala-KabKota'!V$2:V$415,MATCH($D350,'Ortala-KabKota'!$E$2:$E$415,FALSE))</f>
        <v>0</v>
      </c>
      <c r="W350" s="218">
        <f t="array" ref="W350">INDEX('Ortala-KabKota'!W$2:W$415,MATCH($D350,'Ortala-KabKota'!$E$2:$E$415,FALSE))</f>
        <v>0</v>
      </c>
      <c r="X350" s="218">
        <f t="array" ref="X350">INDEX('Ortala-KabKota'!X$2:X$415,MATCH($D350,'Ortala-KabKota'!$E$2:$E$415,FALSE))</f>
        <v>0</v>
      </c>
      <c r="Y350" s="218">
        <f t="array" ref="Y350">INDEX('Ortala-KabKota'!Y$2:Y$415,MATCH($D350,'Ortala-KabKota'!$E$2:$E$415,FALSE))</f>
        <v>0</v>
      </c>
      <c r="Z350" s="218">
        <f t="array" ref="Z350">INDEX('Ortala-KabKota'!Z$2:Z$415,MATCH($D350,'Ortala-KabKota'!$E$2:$E$415,FALSE))</f>
        <v>0</v>
      </c>
      <c r="AA350" s="218">
        <f t="array" ref="AA350">INDEX('Ortala-KabKota'!AA$2:AA$415,MATCH($D350,'Ortala-KabKota'!$E$2:$E$415,FALSE))</f>
        <v>0</v>
      </c>
      <c r="AB350" s="218">
        <f t="array" ref="AB350">INDEX('Ortala-KabKota'!AB$2:AB$415,MATCH($D350,'Ortala-KabKota'!$E$2:$E$415,FALSE))</f>
        <v>0</v>
      </c>
      <c r="AC350" s="218">
        <f t="array" ref="AC350">INDEX('Ortala-KabKota'!AC$2:AC$415,MATCH($D350,'Ortala-KabKota'!$E$2:$E$415,FALSE))</f>
        <v>0</v>
      </c>
      <c r="AD350" s="218">
        <f t="array" ref="AD350">INDEX('Ortala-KabKota'!AD$2:AD$415,MATCH($D350,'Ortala-KabKota'!$E$2:$E$415,FALSE))</f>
        <v>0</v>
      </c>
      <c r="AE350" s="218">
        <f t="array" ref="AE350">INDEX('Ortala-KabKota'!AE$2:AE$415,MATCH($D350,'Ortala-KabKota'!$E$2:$E$415,FALSE))</f>
        <v>1</v>
      </c>
      <c r="AF350" s="218">
        <f t="array" ref="AF350">INDEX('Ortala-KabKota'!AF$2:AF$415,MATCH($D350,'Ortala-KabKota'!$E$2:$E$415,FALSE))</f>
        <v>1</v>
      </c>
      <c r="AG350" s="218">
        <f t="array" ref="AG350">INDEX('Ortala-KabKota'!AG$2:AG$415,MATCH($D350,'Ortala-KabKota'!$E$2:$E$415,FALSE))</f>
        <v>1</v>
      </c>
      <c r="AH350" s="218">
        <f t="array" ref="AH350">INDEX('Ortala-KabKota'!AH$2:AH$415,MATCH($D350,'Ortala-KabKota'!$E$2:$E$415,FALSE))</f>
        <v>1</v>
      </c>
      <c r="AI350" s="218" t="str">
        <f t="array" ref="AI350">INDEX('Ortala-KabKota'!AI$2:AI$415,MATCH($D350,'Ortala-KabKota'!$E$2:$E$415,FALSE))</f>
        <v>Korban di jemput dan di antar ke rumah perlindungan sementara /rumah aman.</v>
      </c>
      <c r="AJ350" s="218">
        <f t="array" ref="AJ350">INDEX('Ortala-KabKota'!AJ$2:AJ$415,MATCH($D350,'Ortala-KabKota'!$E$2:$E$415,FALSE))</f>
        <v>1</v>
      </c>
      <c r="AK350" s="218">
        <f t="array" ref="AK350">INDEX('Ortala-KabKota'!AK$2:AK$415,MATCH($D350,'Ortala-KabKota'!$E$2:$E$415,FALSE))</f>
        <v>1</v>
      </c>
      <c r="AL350" s="218">
        <f t="array" ref="AL350">INDEX('Ortala-KabKota'!AL$2:AL$415,MATCH($D350,'Ortala-KabKota'!$E$2:$E$415,FALSE))</f>
        <v>60</v>
      </c>
      <c r="AM350" s="218" t="str">
        <f t="array" ref="AM350">INDEX('Ortala-KabKota'!AM$2:AM$415,MATCH($D350,'Ortala-KabKota'!$E$2:$E$415,FALSE))</f>
        <v>KDRT</v>
      </c>
      <c r="AN350" s="218" t="str">
        <f t="array" ref="AN350">INDEX('Ortala-KabKota'!AN$2:AN$415,MATCH($D350,'Ortala-KabKota'!$E$2:$E$415,FALSE))</f>
        <v/>
      </c>
      <c r="AO350" s="218" t="str">
        <f t="array" ref="AO350">INDEX('Ortala-KabKota'!AO$2:AO$415,MATCH($D350,'Ortala-KabKota'!$E$2:$E$415,FALSE))</f>
        <v/>
      </c>
      <c r="AP350" s="218" t="str">
        <f t="array" ref="AP350">INDEX('Ortala-KabKota'!AP$2:AP$415,MATCH($D350,'Ortala-KabKota'!$E$2:$E$415,FALSE))</f>
        <v/>
      </c>
      <c r="AQ350" s="218" t="str">
        <f t="array" ref="AQ350">INDEX('Ortala-KabKota'!AQ$2:AQ$415,MATCH($D350,'Ortala-KabKota'!$E$2:$E$415,FALSE))</f>
        <v/>
      </c>
      <c r="AR350" s="218" t="str">
        <f t="array" ref="AR350">INDEX('Ortala-KabKota'!AR$2:AR$415,MATCH($D350,'Ortala-KabKota'!$E$2:$E$415,FALSE))</f>
        <v/>
      </c>
      <c r="AS350" s="218">
        <f t="array" ref="AS350">INDEX('Ortala-KabKota'!AS$2:AS$415,MATCH($D350,'Ortala-KabKota'!$E$2:$E$415,FALSE))</f>
        <v>1</v>
      </c>
      <c r="AT350" s="218" t="str">
        <f t="array" ref="AT350">INDEX('Ortala-KabKota'!AT$2:AT$415,MATCH($D350,'Ortala-KabKota'!$E$2:$E$415,FALSE))</f>
        <v/>
      </c>
      <c r="AU350" s="218" t="str">
        <f t="array" ref="AU350">INDEX('UPTD PPA KabKota'!D$5:D$513,MATCH($D350,'UPTD PPA KabKota'!$C$5:$C$513,FALSE))</f>
        <v>Idna Kholila, S.Psi</v>
      </c>
      <c r="AV350" s="218" t="str">
        <f t="array" ref="AV350">INDEX('UPTD PPA KabKota'!E$5:E$513,MATCH($D350,'UPTD PPA KabKota'!$C$5:$C$513,FALSE))</f>
        <v>Jalan Iskandar nomor 5, Pangkalan Bun, Kalimantan Tengah</v>
      </c>
      <c r="AW350" s="218" t="str">
        <f t="array" ref="AW350">INDEX('UPTD PPA KabKota'!F$5:F$513,MATCH($D350,'UPTD PPA KabKota'!$C$5:$C$513,FALSE))</f>
        <v>-</v>
      </c>
      <c r="AX350" s="218">
        <f t="array" ref="AX350">INDEX('UPTD PPA KabKota'!G$5:G$513,MATCH($D350,'UPTD PPA KabKota'!$C$5:$C$513,FALSE))</f>
        <v>81345228917</v>
      </c>
      <c r="AY350" s="218" t="str">
        <f t="array" ref="AY350">INDEX('UPTD PPA KabKota'!H$5:H$513,MATCH($D350,'UPTD PPA KabKota'!$C$5:$C$513,FALSE))</f>
        <v>UPTD PPA</v>
      </c>
      <c r="AZ350" s="218" t="str">
        <f t="array" ref="AZ350">INDEX('UPTD PPA KabKota'!I$5:I$513,MATCH($D350,'UPTD PPA KabKota'!$C$5:$C$513,FALSE))</f>
        <v>Peraturan Bupati nomor 4 tahun 2021</v>
      </c>
      <c r="BA350" s="218">
        <f t="array" ref="BA350">INDEX('UPTD PPA KabKota'!J$5:J$513,MATCH($D350,'UPTD PPA KabKota'!$C$5:$C$513,FALSE))</f>
        <v>2021</v>
      </c>
      <c r="BB350" s="218" t="str">
        <f t="array" ref="BB350">INDEX('UPTD PPA KabKota'!K$5:K$513,MATCH($D350,'UPTD PPA KabKota'!$C$5:$C$513,FALSE))</f>
        <v>A</v>
      </c>
      <c r="BC350" s="218" t="str">
        <f t="array" ref="BC350">INDEX('UPTD PPA KabKota'!L$5:L$513,MATCH($D350,'UPTD PPA KabKota'!$C$5:$C$513,FALSE))</f>
        <v>Mastika Puji Rahayu/082256543014</v>
      </c>
      <c r="BD350" s="218" t="str">
        <f t="array" ref="BD350">INDEX('UPTD PPA KabKota'!M$5:M$513,MATCH($D350,'UPTD PPA KabKota'!$C$5:$C$513,FALSE))</f>
        <v>Ayubppkb2@gmail.com</v>
      </c>
      <c r="BE350" s="218" t="str">
        <f t="array" ref="BE350">INDEX('UPTD PPA KabKota'!N$5:N$513,MATCH($D350,'UPTD PPA KabKota'!$C$5:$C$513,FALSE))</f>
        <v>Kepala UPTD, Kasubag TU, JF Analis Hukum, Konselor Psikologis</v>
      </c>
      <c r="BF350" s="218" t="str">
        <f t="array" ref="BF350">INDEX('UPTD PPA KabKota'!O$5:O$513,MATCH($D350,'UPTD PPA KabKota'!$C$5:$C$513,FALSE))</f>
        <v>Bergabung dengan Kantor Dinas</v>
      </c>
      <c r="BG350" s="218" t="str">
        <f t="array" ref="BG350">INDEX('UPTD PPA KabKota'!P$5:P$513,MATCH($D350,'UPTD PPA KabKota'!$C$5:$C$513,FALSE))</f>
        <v>Sewa/Kontrak</v>
      </c>
      <c r="BH350" s="218" t="str">
        <f t="array" ref="BH350">INDEX('UPTD PPA KabKota'!Q$5:Q$513,MATCH($D350,'UPTD PPA KabKota'!$C$5:$C$513,FALSE))</f>
        <v>Gedung UPTD PPA proses dalam tahap pembangunan</v>
      </c>
      <c r="BI350" s="218" t="str">
        <f t="array" ref="BI350">INDEX('UPTD PPA KabKota'!R$5:R$513,MATCH($D350,'UPTD PPA KabKota'!$C$5:$C$513,FALSE))</f>
        <v>Ada</v>
      </c>
      <c r="BJ350" s="218" t="str">
        <f t="array" ref="BJ350">INDEX('UPTD PPA KabKota'!S$5:S$513,MATCH($D350,'UPTD PPA KabKota'!$C$5:$C$513,FALSE))</f>
        <v>Ada</v>
      </c>
      <c r="BK350" s="218" t="str">
        <f t="array" ref="BK350">INDEX('UPTD PPA KabKota'!T$5:T$513,MATCH($D350,'UPTD PPA KabKota'!$C$5:$C$513,FALSE))</f>
        <v>Ada</v>
      </c>
      <c r="BL350" s="218" t="str">
        <f t="array" ref="BL350">INDEX('UPTD PPA KabKota'!U$5:U$513,MATCH($D350,'UPTD PPA KabKota'!$C$5:$C$513,FALSE))</f>
        <v>Tidak Ada</v>
      </c>
      <c r="BM350" s="218" t="str">
        <f t="array" ref="BM350">INDEX('UPTD PPA KabKota'!V$5:V$513,MATCH($D350,'UPTD PPA KabKota'!$C$5:$C$513,FALSE))</f>
        <v>Tidak Ada</v>
      </c>
      <c r="BN350" s="218" t="str">
        <f t="array" ref="BN350">INDEX('UPTD PPA KabKota'!W$5:W$513,MATCH($D350,'UPTD PPA KabKota'!$C$5:$C$513,FALSE))</f>
        <v>Ada</v>
      </c>
      <c r="BO350" s="218" t="str">
        <f t="array" ref="BO350">INDEX('UPTD PPA KabKota'!X$5:X$513,MATCH($D350,'UPTD PPA KabKota'!$C$5:$C$513,FALSE))</f>
        <v>Ada</v>
      </c>
      <c r="BP350" s="218" t="str">
        <f t="array" ref="BP350">INDEX('UPTD PPA KabKota'!Y$5:Y$513,MATCH($D350,'UPTD PPA KabKota'!$C$5:$C$513,FALSE))</f>
        <v>Tidak Ada</v>
      </c>
      <c r="BQ350" s="218" t="str">
        <f t="array" ref="BQ350">INDEX('UPTD PPA KabKota'!Z$5:Z$513,MATCH($D350,'UPTD PPA KabKota'!$C$5:$C$513,FALSE))</f>
        <v>Ada</v>
      </c>
      <c r="BR350" s="218" t="str">
        <f t="array" ref="BR350">INDEX('UPTD PPA KabKota'!AA$5:AA$513,MATCH($D350,'UPTD PPA KabKota'!$C$5:$C$513,FALSE))</f>
        <v>Tidak Ada</v>
      </c>
      <c r="BS350" s="218" t="str">
        <f t="array" ref="BS350">INDEX('UPTD PPA KabKota'!AB$5:AB$513,MATCH($D350,'UPTD PPA KabKota'!$C$5:$C$513,FALSE))</f>
        <v>Tidak Ada</v>
      </c>
      <c r="BT350" s="218" t="str">
        <f t="array" ref="BT350">INDEX('UPTD PPA KabKota'!AC$5:AC$513,MATCH($D350,'UPTD PPA KabKota'!$C$5:$C$513,FALSE))</f>
        <v>Sudah</v>
      </c>
      <c r="BU350" s="218" t="str">
        <f t="array" ref="BU350">INDEX('UPTD PPA KabKota'!AD$5:AD$513,MATCH($D350,'UPTD PPA KabKota'!$C$5:$C$513,FALSE))</f>
        <v>Sudah</v>
      </c>
      <c r="BV350" s="218" t="str">
        <f t="array" ref="BV350">INDEX('UPTD PPA KabKota'!AE$5:AE$513,MATCH($D350,'UPTD PPA KabKota'!$C$5:$C$513,FALSE))</f>
        <v>Belum</v>
      </c>
      <c r="BW350" s="218" t="str">
        <f t="array" ref="BW350">INDEX('UPTD PPA KabKota'!AF$5:AF$513,MATCH($D350,'UPTD PPA KabKota'!$C$5:$C$513,FALSE))</f>
        <v>Sudah</v>
      </c>
      <c r="BX350" s="218" t="str">
        <f t="array" ref="BX350">INDEX('UPTD PPA KabKota'!AG$5:AG$513,MATCH($D350,'UPTD PPA KabKota'!$C$5:$C$513,FALSE))</f>
        <v>Sudah</v>
      </c>
      <c r="BY350" s="218" t="str">
        <f t="array" ref="BY350">INDEX('UPTD PPA KabKota'!AH$5:AH$513,MATCH($D350,'UPTD PPA KabKota'!$C$5:$C$513,FALSE))</f>
        <v>Sudah</v>
      </c>
      <c r="BZ350" s="218" t="str">
        <f t="array" ref="BZ350">INDEX('UPTD PPA KabKota'!AI$5:AI$513,MATCH($D350,'UPTD PPA KabKota'!$C$5:$C$513,FALSE))</f>
        <v>Belum</v>
      </c>
      <c r="CA350" s="218" t="str">
        <f t="array" ref="CA350">INDEX('UPTD PPA KabKota'!AJ$5:AJ$513,MATCH($D350,'UPTD PPA KabKota'!$C$5:$C$513,FALSE))</f>
        <v>Sudah</v>
      </c>
      <c r="CB350" s="218" t="str">
        <f t="array" ref="CB350">INDEX('UPTD PPA KabKota'!AK$5:AK$513,MATCH($D350,'UPTD PPA KabKota'!$C$5:$C$513,FALSE))</f>
        <v>Belum</v>
      </c>
      <c r="CC350" s="218" t="str">
        <f t="array" ref="CC350">INDEX('UPTD PPA KabKota'!AL$5:AL$513,MATCH($D350,'UPTD PPA KabKota'!$C$5:$C$513,FALSE))</f>
        <v>Sudah</v>
      </c>
      <c r="CD350" s="218" t="str">
        <f t="array" ref="CD350">INDEX('UPTD PPA KabKota'!AM$5:AM$513,MATCH($D350,'UPTD PPA KabKota'!$C$5:$C$513,FALSE))</f>
        <v>Sudah</v>
      </c>
      <c r="CE350" s="218" t="str">
        <f t="array" ref="CE350">INDEX('UPTD PPA KabKota'!AN$5:AN$513,MATCH($D350,'UPTD PPA KabKota'!$C$5:$C$513,FALSE))</f>
        <v>-</v>
      </c>
      <c r="CF350" s="218">
        <f t="array" ref="CF350">INDEX('UPTD PPA KabKota'!AO$5:AO$513,MATCH($D350,'UPTD PPA KabKota'!$C$5:$C$513,FALSE))</f>
        <v>105</v>
      </c>
      <c r="CG350" s="218" t="str">
        <f t="array" ref="CG350">INDEX('UPTD PPA KabKota'!AP$5:AP$513,MATCH($D350,'UPTD PPA KabKota'!$C$5:$C$513,FALSE))</f>
        <v>Kekerasan seksual terhadap anak</v>
      </c>
      <c r="CH350" s="218" t="str">
        <f t="array" ref="CH350">INDEX('UPTD PPA KabKota'!AQ$5:AQ$513,MATCH($D350,'UPTD PPA KabKota'!$C$5:$C$513,FALSE))</f>
        <v/>
      </c>
      <c r="CI350" s="218" t="str">
        <f t="array" ref="CI350">INDEX('UPTD PPA KabKota'!AR$5:AR$513,MATCH($D350,'UPTD PPA KabKota'!$C$5:$C$513,FALSE))</f>
        <v/>
      </c>
      <c r="CJ350" s="218" t="str">
        <f t="array" ref="CJ350">INDEX('UPTD PPA KabKota'!AS$5:AS$513,MATCH($D350,'UPTD PPA KabKota'!$C$5:$C$513,FALSE))</f>
        <v/>
      </c>
      <c r="CK350" s="218" t="str">
        <f t="array" ref="CK350">INDEX('UPTD PPA KabKota'!AT$5:AT$513,MATCH($D350,'UPTD PPA KabKota'!$C$5:$C$513,FALSE))</f>
        <v/>
      </c>
      <c r="CL350" s="218" t="str">
        <f t="array" ref="CL350">INDEX('UPTD PPA KabKota'!AU$5:AU$513,MATCH($D350,'UPTD PPA KabKota'!$C$5:$C$513,FALSE))</f>
        <v/>
      </c>
      <c r="CM350" s="218" t="str">
        <f t="array" ref="CM350">INDEX('UPTD PPA KabKota'!AV$5:AV$513,MATCH($D350,'UPTD PPA KabKota'!$C$5:$C$513,FALSE))</f>
        <v>v</v>
      </c>
      <c r="CN350" s="218" t="str">
        <f t="array" ref="CN350">INDEX('UPTD PPA KabKota'!AW$5:AW$513,MATCH($D350,'UPTD PPA KabKota'!$C$5:$C$513,FALSE))</f>
        <v/>
      </c>
      <c r="CO350" s="218" t="str">
        <f t="array" ref="CO350">INDEX('UPTD PPA KabKota'!AX$5:AX$513,MATCH($D350,'UPTD PPA KabKota'!$C$5:$C$513,FALSE))</f>
        <v/>
      </c>
      <c r="CP350" s="218" t="str">
        <f t="array" ref="CP350">INDEX('UPTD PPA KabKota'!AY$5:AY$513,MATCH($D350,'UPTD PPA KabKota'!$C$5:$C$513,FALSE))</f>
        <v/>
      </c>
      <c r="CQ350" s="209" t="str">
        <f>IFERROR(__xludf.DUMMYFUNCTION("IF(ISBLANK($K350),"""",IF(REGEXMATCH($K350,""Peraturan""),""Ada"",IF(REGEXMATCH($K350,""Rekomendasi""),""Tidak Ada"", $K350)))
"),"Ada")</f>
        <v>Ada</v>
      </c>
      <c r="CR350" s="209" t="str">
        <f t="array" ref="CR350">index('UPTD PPA KabKota'!$BI$5:$BI$513,match($D350,'UPTD PPA KabKota'!$C$5:$C$513,false))</f>
        <v>Ada</v>
      </c>
      <c r="CS350" s="314" t="str">
        <f t="shared" ref="CS350:CS363" si="58">IFS(CQ350="Ada","Ada",CR350="Ada","Ada",CR350="Tidak Ada","Tidak Ada")</f>
        <v>Ada</v>
      </c>
    </row>
    <row r="351">
      <c r="A351" s="334">
        <v>345.0</v>
      </c>
      <c r="B351" s="334">
        <v>2.0</v>
      </c>
      <c r="C351" s="311" t="s">
        <v>4777</v>
      </c>
      <c r="D351" s="312" t="s">
        <v>3353</v>
      </c>
      <c r="E351" s="315">
        <v>45689.0</v>
      </c>
      <c r="F351" s="218" t="str">
        <f t="array" ref="F351">INDEX('Ortala-KabKota'!F$2:F$415,MATCH($D351,'Ortala-KabKota'!$E$2:$E$415,FALSE))</f>
        <v>Rusmawarni/ 085845588819</v>
      </c>
      <c r="G351" s="218" t="str">
        <f t="array" ref="G351">INDEX('Ortala-KabKota'!G$2:G$415,MATCH($D351,'Ortala-KabKota'!$E$2:$E$415,FALSE))</f>
        <v>Jl. Jenderal Sudirman Km. 7, Sampit</v>
      </c>
      <c r="H351" s="218" t="str">
        <f t="array" ref="H351">INDEX('Ortala-KabKota'!H$2:H$415,MATCH($D351,'Ortala-KabKota'!$E$2:$E$415,FALSE))</f>
        <v>-</v>
      </c>
      <c r="I351" s="218">
        <f t="array" ref="I351">INDEX('Ortala-KabKota'!I$2:I$415,MATCH($D351,'Ortala-KabKota'!$E$2:$E$415,FALSE))</f>
        <v>85316766857</v>
      </c>
      <c r="J351" s="218" t="str">
        <f t="array" ref="J351">INDEX('Ortala-KabKota'!J$2:J$415,MATCH($D351,'Ortala-KabKota'!$E$2:$E$415,FALSE))</f>
        <v>UPTD PPA</v>
      </c>
      <c r="K351" s="218" t="str">
        <f t="array" ref="K351">INDEX('Ortala-KabKota'!K$2:K$415,MATCH($D351,'Ortala-KabKota'!$E$2:$E$415,FALSE))</f>
        <v>Peraturan Bupati Kotawaringin Timur Nomor 62 Tahun 2022</v>
      </c>
      <c r="L351" s="218">
        <f t="array" ref="L351">INDEX('Ortala-KabKota'!L$2:L$415,MATCH($D351,'Ortala-KabKota'!$E$2:$E$415,FALSE))</f>
        <v>2022</v>
      </c>
      <c r="M351" s="218" t="str">
        <f t="array" ref="M351">INDEX('Ortala-KabKota'!M$2:M$415,MATCH($D351,'Ortala-KabKota'!$E$2:$E$415,FALSE))</f>
        <v>A</v>
      </c>
      <c r="N351" s="218" t="str">
        <f t="array" ref="N351">INDEX('Ortala-KabKota'!N$2:N$415,MATCH($D351,'Ortala-KabKota'!$E$2:$E$415,FALSE))</f>
        <v>Isnani/ 0895393857099</v>
      </c>
      <c r="O351" s="316" t="str">
        <f t="array" ref="O351">INDEX('Ortala-KabKota'!O$2:O$415,MATCH($D351,'Ortala-KabKota'!$E$2:$E$415,FALSE))</f>
        <v>bpkb.kotim@gmail.com</v>
      </c>
      <c r="P351" s="218" t="str">
        <f t="array" ref="P351">INDEX('Ortala-KabKota'!P$2:P$415,MATCH($D351,'Ortala-KabKota'!$E$2:$E$415,FALSE))</f>
        <v/>
      </c>
      <c r="Q351" s="218" t="str">
        <f t="array" ref="Q351">INDEX('Ortala-KabKota'!Q$2:Q$415,MATCH($D351,'Ortala-KabKota'!$E$2:$E$415,FALSE))</f>
        <v/>
      </c>
      <c r="R351" s="218" t="str">
        <f t="array" ref="R351">INDEX('Ortala-KabKota'!R$2:R$415,MATCH($D351,'Ortala-KabKota'!$E$2:$E$415,FALSE))</f>
        <v>MILIK SENDIRI</v>
      </c>
      <c r="S351" s="218" t="str">
        <f t="array" ref="S351">INDEX('Ortala-KabKota'!S$2:S$415,MATCH($D351,'Ortala-KabKota'!$E$2:$E$415,FALSE))</f>
        <v/>
      </c>
      <c r="T351" s="218" t="str">
        <f t="array" ref="T351">INDEX('Ortala-KabKota'!T$2:T$415,MATCH($D351,'Ortala-KabKota'!$E$2:$E$415,FALSE))</f>
        <v/>
      </c>
      <c r="U351" s="218" t="str">
        <f t="array" ref="U351">INDEX('Ortala-KabKota'!U$2:U$415,MATCH($D351,'Ortala-KabKota'!$E$2:$E$415,FALSE))</f>
        <v/>
      </c>
      <c r="V351" s="218" t="str">
        <f t="array" ref="V351">INDEX('Ortala-KabKota'!V$2:V$415,MATCH($D351,'Ortala-KabKota'!$E$2:$E$415,FALSE))</f>
        <v/>
      </c>
      <c r="W351" s="218" t="str">
        <f t="array" ref="W351">INDEX('Ortala-KabKota'!W$2:W$415,MATCH($D351,'Ortala-KabKota'!$E$2:$E$415,FALSE))</f>
        <v/>
      </c>
      <c r="X351" s="218" t="str">
        <f t="array" ref="X351">INDEX('Ortala-KabKota'!X$2:X$415,MATCH($D351,'Ortala-KabKota'!$E$2:$E$415,FALSE))</f>
        <v/>
      </c>
      <c r="Y351" s="218" t="str">
        <f t="array" ref="Y351">INDEX('Ortala-KabKota'!Y$2:Y$415,MATCH($D351,'Ortala-KabKota'!$E$2:$E$415,FALSE))</f>
        <v/>
      </c>
      <c r="Z351" s="218" t="str">
        <f t="array" ref="Z351">INDEX('Ortala-KabKota'!Z$2:Z$415,MATCH($D351,'Ortala-KabKota'!$E$2:$E$415,FALSE))</f>
        <v/>
      </c>
      <c r="AA351" s="218" t="str">
        <f t="array" ref="AA351">INDEX('Ortala-KabKota'!AA$2:AA$415,MATCH($D351,'Ortala-KabKota'!$E$2:$E$415,FALSE))</f>
        <v/>
      </c>
      <c r="AB351" s="218" t="str">
        <f t="array" ref="AB351">INDEX('Ortala-KabKota'!AB$2:AB$415,MATCH($D351,'Ortala-KabKota'!$E$2:$E$415,FALSE))</f>
        <v/>
      </c>
      <c r="AC351" s="218" t="str">
        <f t="array" ref="AC351">INDEX('Ortala-KabKota'!AC$2:AC$415,MATCH($D351,'Ortala-KabKota'!$E$2:$E$415,FALSE))</f>
        <v/>
      </c>
      <c r="AD351" s="218" t="str">
        <f t="array" ref="AD351">INDEX('Ortala-KabKota'!AD$2:AD$415,MATCH($D351,'Ortala-KabKota'!$E$2:$E$415,FALSE))</f>
        <v/>
      </c>
      <c r="AE351" s="218" t="str">
        <f t="array" ref="AE351">INDEX('Ortala-KabKota'!AE$2:AE$415,MATCH($D351,'Ortala-KabKota'!$E$2:$E$415,FALSE))</f>
        <v/>
      </c>
      <c r="AF351" s="218" t="str">
        <f t="array" ref="AF351">INDEX('Ortala-KabKota'!AF$2:AF$415,MATCH($D351,'Ortala-KabKota'!$E$2:$E$415,FALSE))</f>
        <v/>
      </c>
      <c r="AG351" s="218" t="str">
        <f t="array" ref="AG351">INDEX('Ortala-KabKota'!AG$2:AG$415,MATCH($D351,'Ortala-KabKota'!$E$2:$E$415,FALSE))</f>
        <v/>
      </c>
      <c r="AH351" s="218" t="str">
        <f t="array" ref="AH351">INDEX('Ortala-KabKota'!AH$2:AH$415,MATCH($D351,'Ortala-KabKota'!$E$2:$E$415,FALSE))</f>
        <v/>
      </c>
      <c r="AI351" s="218" t="str">
        <f t="array" ref="AI351">INDEX('Ortala-KabKota'!AI$2:AI$415,MATCH($D351,'Ortala-KabKota'!$E$2:$E$415,FALSE))</f>
        <v/>
      </c>
      <c r="AJ351" s="218" t="str">
        <f t="array" ref="AJ351">INDEX('Ortala-KabKota'!AJ$2:AJ$415,MATCH($D351,'Ortala-KabKota'!$E$2:$E$415,FALSE))</f>
        <v/>
      </c>
      <c r="AK351" s="218" t="str">
        <f t="array" ref="AK351">INDEX('Ortala-KabKota'!AK$2:AK$415,MATCH($D351,'Ortala-KabKota'!$E$2:$E$415,FALSE))</f>
        <v/>
      </c>
      <c r="AL351" s="218" t="str">
        <f t="array" ref="AL351">INDEX('Ortala-KabKota'!AL$2:AL$415,MATCH($D351,'Ortala-KabKota'!$E$2:$E$415,FALSE))</f>
        <v/>
      </c>
      <c r="AM351" s="218" t="str">
        <f t="array" ref="AM351">INDEX('Ortala-KabKota'!AM$2:AM$415,MATCH($D351,'Ortala-KabKota'!$E$2:$E$415,FALSE))</f>
        <v/>
      </c>
      <c r="AN351" s="218" t="str">
        <f t="array" ref="AN351">INDEX('Ortala-KabKota'!AN$2:AN$415,MATCH($D351,'Ortala-KabKota'!$E$2:$E$415,FALSE))</f>
        <v/>
      </c>
      <c r="AO351" s="218" t="str">
        <f t="array" ref="AO351">INDEX('Ortala-KabKota'!AO$2:AO$415,MATCH($D351,'Ortala-KabKota'!$E$2:$E$415,FALSE))</f>
        <v/>
      </c>
      <c r="AP351" s="218" t="str">
        <f t="array" ref="AP351">INDEX('Ortala-KabKota'!AP$2:AP$415,MATCH($D351,'Ortala-KabKota'!$E$2:$E$415,FALSE))</f>
        <v/>
      </c>
      <c r="AQ351" s="218" t="str">
        <f t="array" ref="AQ351">INDEX('Ortala-KabKota'!AQ$2:AQ$415,MATCH($D351,'Ortala-KabKota'!$E$2:$E$415,FALSE))</f>
        <v/>
      </c>
      <c r="AR351" s="218" t="str">
        <f t="array" ref="AR351">INDEX('Ortala-KabKota'!AR$2:AR$415,MATCH($D351,'Ortala-KabKota'!$E$2:$E$415,FALSE))</f>
        <v/>
      </c>
      <c r="AS351" s="218" t="str">
        <f t="array" ref="AS351">INDEX('Ortala-KabKota'!AS$2:AS$415,MATCH($D351,'Ortala-KabKota'!$E$2:$E$415,FALSE))</f>
        <v/>
      </c>
      <c r="AT351" s="218" t="str">
        <f t="array" ref="AT351">INDEX('Ortala-KabKota'!AT$2:AT$415,MATCH($D351,'Ortala-KabKota'!$E$2:$E$415,FALSE))</f>
        <v/>
      </c>
      <c r="AU351" s="218" t="str">
        <f t="array" ref="AU351">INDEX('UPTD PPA KabKota'!D$5:D$513,MATCH($D351,'UPTD PPA KabKota'!$C$5:$C$513,FALSE))</f>
        <v>Rusmawarni, SKM</v>
      </c>
      <c r="AV351" s="218" t="str">
        <f t="array" ref="AV351">INDEX('UPTD PPA KabKota'!E$5:E$513,MATCH($D351,'UPTD PPA KabKota'!$C$5:$C$513,FALSE))</f>
        <v>Jl. Sasudur No.72 Mentawa Baru Hulu</v>
      </c>
      <c r="AW351" s="218">
        <f t="array" ref="AW351">INDEX('UPTD PPA KabKota'!F$5:F$513,MATCH($D351,'UPTD PPA KabKota'!$C$5:$C$513,FALSE))</f>
        <v>85845588819</v>
      </c>
      <c r="AX351" s="218">
        <f t="array" ref="AX351">INDEX('UPTD PPA KabKota'!G$5:G$513,MATCH($D351,'UPTD PPA KabKota'!$C$5:$C$513,FALSE))</f>
        <v>85845588819</v>
      </c>
      <c r="AY351" s="218" t="str">
        <f t="array" ref="AY351">INDEX('UPTD PPA KabKota'!H$5:H$513,MATCH($D351,'UPTD PPA KabKota'!$C$5:$C$513,FALSE))</f>
        <v>UPTD PPA</v>
      </c>
      <c r="AZ351" s="218" t="str">
        <f t="array" ref="AZ351">INDEX('UPTD PPA KabKota'!I$5:I$513,MATCH($D351,'UPTD PPA KabKota'!$C$5:$C$513,FALSE))</f>
        <v>Peraturan Bupati Nomor 62 Tahun 2022</v>
      </c>
      <c r="BA351" s="218">
        <f t="array" ref="BA351">INDEX('UPTD PPA KabKota'!J$5:J$513,MATCH($D351,'UPTD PPA KabKota'!$C$5:$C$513,FALSE))</f>
        <v>2022</v>
      </c>
      <c r="BB351" s="218" t="str">
        <f t="array" ref="BB351">INDEX('UPTD PPA KabKota'!K$5:K$513,MATCH($D351,'UPTD PPA KabKota'!$C$5:$C$513,FALSE))</f>
        <v>A</v>
      </c>
      <c r="BC351" s="218">
        <f t="array" ref="BC351">INDEX('UPTD PPA KabKota'!L$5:L$513,MATCH($D351,'UPTD PPA KabKota'!$C$5:$C$513,FALSE))</f>
        <v>85845588819</v>
      </c>
      <c r="BD351" s="218" t="str">
        <f t="array" ref="BD351">INDEX('UPTD PPA KabKota'!M$5:M$513,MATCH($D351,'UPTD PPA KabKota'!$C$5:$C$513,FALSE))</f>
        <v>kotimppa@gmail.com</v>
      </c>
      <c r="BE351" s="218" t="str">
        <f t="array" ref="BE351">INDEX('UPTD PPA KabKota'!N$5:N$513,MATCH($D351,'UPTD PPA KabKota'!$C$5:$C$513,FALSE))</f>
        <v>Kepala UPTD PPA    ; Rusmawarni, SKM
Kasubag TU   ; Nella, Amd.Kep
Pengelola PPA : Nina Farida, A.Md.Keb
Pengelola Layanan Operasional : Risa Handayani, A.Md.Keb</v>
      </c>
      <c r="BF351" s="218" t="str">
        <f t="array" ref="BF351">INDEX('UPTD PPA KabKota'!O$5:O$513,MATCH($D351,'UPTD PPA KabKota'!$C$5:$C$513,FALSE))</f>
        <v>Mandiri</v>
      </c>
      <c r="BG351" s="218" t="str">
        <f t="array" ref="BG351">INDEX('UPTD PPA KabKota'!P$5:P$513,MATCH($D351,'UPTD PPA KabKota'!$C$5:$C$513,FALSE))</f>
        <v>Tidak Punya</v>
      </c>
      <c r="BH351" s="218" t="str">
        <f t="array" ref="BH351">INDEX('UPTD PPA KabKota'!Q$5:Q$513,MATCH($D351,'UPTD PPA KabKota'!$C$5:$C$513,FALSE))</f>
        <v>tidak ada</v>
      </c>
      <c r="BI351" s="218" t="str">
        <f t="array" ref="BI351">INDEX('UPTD PPA KabKota'!R$5:R$513,MATCH($D351,'UPTD PPA KabKota'!$C$5:$C$513,FALSE))</f>
        <v>Ada</v>
      </c>
      <c r="BJ351" s="218" t="str">
        <f t="array" ref="BJ351">INDEX('UPTD PPA KabKota'!S$5:S$513,MATCH($D351,'UPTD PPA KabKota'!$C$5:$C$513,FALSE))</f>
        <v>Ada</v>
      </c>
      <c r="BK351" s="218" t="str">
        <f t="array" ref="BK351">INDEX('UPTD PPA KabKota'!T$5:T$513,MATCH($D351,'UPTD PPA KabKota'!$C$5:$C$513,FALSE))</f>
        <v>Ada</v>
      </c>
      <c r="BL351" s="218" t="str">
        <f t="array" ref="BL351">INDEX('UPTD PPA KabKota'!U$5:U$513,MATCH($D351,'UPTD PPA KabKota'!$C$5:$C$513,FALSE))</f>
        <v>Ada</v>
      </c>
      <c r="BM351" s="218" t="str">
        <f t="array" ref="BM351">INDEX('UPTD PPA KabKota'!V$5:V$513,MATCH($D351,'UPTD PPA KabKota'!$C$5:$C$513,FALSE))</f>
        <v>Ada</v>
      </c>
      <c r="BN351" s="218" t="str">
        <f t="array" ref="BN351">INDEX('UPTD PPA KabKota'!W$5:W$513,MATCH($D351,'UPTD PPA KabKota'!$C$5:$C$513,FALSE))</f>
        <v>Tidak Ada</v>
      </c>
      <c r="BO351" s="218" t="str">
        <f t="array" ref="BO351">INDEX('UPTD PPA KabKota'!X$5:X$513,MATCH($D351,'UPTD PPA KabKota'!$C$5:$C$513,FALSE))</f>
        <v>Tidak Ada</v>
      </c>
      <c r="BP351" s="218" t="str">
        <f t="array" ref="BP351">INDEX('UPTD PPA KabKota'!Y$5:Y$513,MATCH($D351,'UPTD PPA KabKota'!$C$5:$C$513,FALSE))</f>
        <v>Tidak Ada</v>
      </c>
      <c r="BQ351" s="218" t="str">
        <f t="array" ref="BQ351">INDEX('UPTD PPA KabKota'!Z$5:Z$513,MATCH($D351,'UPTD PPA KabKota'!$C$5:$C$513,FALSE))</f>
        <v>Ada</v>
      </c>
      <c r="BR351" s="218" t="str">
        <f t="array" ref="BR351">INDEX('UPTD PPA KabKota'!AA$5:AA$513,MATCH($D351,'UPTD PPA KabKota'!$C$5:$C$513,FALSE))</f>
        <v>Tidak Ada</v>
      </c>
      <c r="BS351" s="218" t="str">
        <f t="array" ref="BS351">INDEX('UPTD PPA KabKota'!AB$5:AB$513,MATCH($D351,'UPTD PPA KabKota'!$C$5:$C$513,FALSE))</f>
        <v>Tidak Ada</v>
      </c>
      <c r="BT351" s="218" t="str">
        <f t="array" ref="BT351">INDEX('UPTD PPA KabKota'!AC$5:AC$513,MATCH($D351,'UPTD PPA KabKota'!$C$5:$C$513,FALSE))</f>
        <v>Sudah</v>
      </c>
      <c r="BU351" s="218" t="str">
        <f t="array" ref="BU351">INDEX('UPTD PPA KabKota'!AD$5:AD$513,MATCH($D351,'UPTD PPA KabKota'!$C$5:$C$513,FALSE))</f>
        <v>Sudah</v>
      </c>
      <c r="BV351" s="218" t="str">
        <f t="array" ref="BV351">INDEX('UPTD PPA KabKota'!AE$5:AE$513,MATCH($D351,'UPTD PPA KabKota'!$C$5:$C$513,FALSE))</f>
        <v>Sudah</v>
      </c>
      <c r="BW351" s="218" t="str">
        <f t="array" ref="BW351">INDEX('UPTD PPA KabKota'!AF$5:AF$513,MATCH($D351,'UPTD PPA KabKota'!$C$5:$C$513,FALSE))</f>
        <v>Sudah</v>
      </c>
      <c r="BX351" s="218" t="str">
        <f t="array" ref="BX351">INDEX('UPTD PPA KabKota'!AG$5:AG$513,MATCH($D351,'UPTD PPA KabKota'!$C$5:$C$513,FALSE))</f>
        <v>Sudah</v>
      </c>
      <c r="BY351" s="218" t="str">
        <f t="array" ref="BY351">INDEX('UPTD PPA KabKota'!AH$5:AH$513,MATCH($D351,'UPTD PPA KabKota'!$C$5:$C$513,FALSE))</f>
        <v>Sudah</v>
      </c>
      <c r="BZ351" s="218" t="str">
        <f t="array" ref="BZ351">INDEX('UPTD PPA KabKota'!AI$5:AI$513,MATCH($D351,'UPTD PPA KabKota'!$C$5:$C$513,FALSE))</f>
        <v>Belum</v>
      </c>
      <c r="CA351" s="218" t="str">
        <f t="array" ref="CA351">INDEX('UPTD PPA KabKota'!AJ$5:AJ$513,MATCH($D351,'UPTD PPA KabKota'!$C$5:$C$513,FALSE))</f>
        <v>Sudah</v>
      </c>
      <c r="CB351" s="218" t="str">
        <f t="array" ref="CB351">INDEX('UPTD PPA KabKota'!AK$5:AK$513,MATCH($D351,'UPTD PPA KabKota'!$C$5:$C$513,FALSE))</f>
        <v>Belum</v>
      </c>
      <c r="CC351" s="218" t="str">
        <f t="array" ref="CC351">INDEX('UPTD PPA KabKota'!AL$5:AL$513,MATCH($D351,'UPTD PPA KabKota'!$C$5:$C$513,FALSE))</f>
        <v>Sudah</v>
      </c>
      <c r="CD351" s="218" t="str">
        <f t="array" ref="CD351">INDEX('UPTD PPA KabKota'!AM$5:AM$513,MATCH($D351,'UPTD PPA KabKota'!$C$5:$C$513,FALSE))</f>
        <v>Sudah</v>
      </c>
      <c r="CE351" s="218" t="str">
        <f t="array" ref="CE351">INDEX('UPTD PPA KabKota'!AN$5:AN$513,MATCH($D351,'UPTD PPA KabKota'!$C$5:$C$513,FALSE))</f>
        <v/>
      </c>
      <c r="CF351" s="218" t="str">
        <f t="array" ref="CF351">INDEX('UPTD PPA KabKota'!AO$5:AO$513,MATCH($D351,'UPTD PPA KabKota'!$C$5:$C$513,FALSE))</f>
        <v>80 kasus</v>
      </c>
      <c r="CG351" s="218" t="str">
        <f t="array" ref="CG351">INDEX('UPTD PPA KabKota'!AP$5:AP$513,MATCH($D351,'UPTD PPA KabKota'!$C$5:$C$513,FALSE))</f>
        <v>kekerasan seksual</v>
      </c>
      <c r="CH351" s="218" t="str">
        <f t="array" ref="CH351">INDEX('UPTD PPA KabKota'!AQ$5:AQ$513,MATCH($D351,'UPTD PPA KabKota'!$C$5:$C$513,FALSE))</f>
        <v/>
      </c>
      <c r="CI351" s="218" t="str">
        <f t="array" ref="CI351">INDEX('UPTD PPA KabKota'!AR$5:AR$513,MATCH($D351,'UPTD PPA KabKota'!$C$5:$C$513,FALSE))</f>
        <v/>
      </c>
      <c r="CJ351" s="218" t="str">
        <f t="array" ref="CJ351">INDEX('UPTD PPA KabKota'!AS$5:AS$513,MATCH($D351,'UPTD PPA KabKota'!$C$5:$C$513,FALSE))</f>
        <v/>
      </c>
      <c r="CK351" s="218" t="str">
        <f t="array" ref="CK351">INDEX('UPTD PPA KabKota'!AT$5:AT$513,MATCH($D351,'UPTD PPA KabKota'!$C$5:$C$513,FALSE))</f>
        <v/>
      </c>
      <c r="CL351" s="218" t="str">
        <f t="array" ref="CL351">INDEX('UPTD PPA KabKota'!AU$5:AU$513,MATCH($D351,'UPTD PPA KabKota'!$C$5:$C$513,FALSE))</f>
        <v/>
      </c>
      <c r="CM351" s="218" t="str">
        <f t="array" ref="CM351">INDEX('UPTD PPA KabKota'!AV$5:AV$513,MATCH($D351,'UPTD PPA KabKota'!$C$5:$C$513,FALSE))</f>
        <v/>
      </c>
      <c r="CN351" s="218" t="str">
        <f t="array" ref="CN351">INDEX('UPTD PPA KabKota'!AW$5:AW$513,MATCH($D351,'UPTD PPA KabKota'!$C$5:$C$513,FALSE))</f>
        <v>v</v>
      </c>
      <c r="CO351" s="218" t="str">
        <f t="array" ref="CO351">INDEX('UPTD PPA KabKota'!AX$5:AX$513,MATCH($D351,'UPTD PPA KabKota'!$C$5:$C$513,FALSE))</f>
        <v/>
      </c>
      <c r="CP351" s="218" t="str">
        <f t="array" ref="CP351">INDEX('UPTD PPA KabKota'!AY$5:AY$513,MATCH($D351,'UPTD PPA KabKota'!$C$5:$C$513,FALSE))</f>
        <v/>
      </c>
      <c r="CQ351" s="209" t="str">
        <f>IFERROR(__xludf.DUMMYFUNCTION("IF(ISBLANK($K351),"""",IF(REGEXMATCH($K351,""Peraturan""),""Ada"",IF(REGEXMATCH($K351,""Rekomendasi""),""Tidak Ada"", $K351)))
"),"Ada")</f>
        <v>Ada</v>
      </c>
      <c r="CR351" s="209" t="str">
        <f t="array" ref="CR351">index('UPTD PPA KabKota'!$BI$5:$BI$513,match($D351,'UPTD PPA KabKota'!$C$5:$C$513,false))</f>
        <v>Ada</v>
      </c>
      <c r="CS351" s="314" t="str">
        <f t="shared" si="58"/>
        <v>Ada</v>
      </c>
    </row>
    <row r="352">
      <c r="A352" s="334">
        <v>346.0</v>
      </c>
      <c r="B352" s="334">
        <v>3.0</v>
      </c>
      <c r="C352" s="311" t="s">
        <v>4777</v>
      </c>
      <c r="D352" s="312" t="s">
        <v>3331</v>
      </c>
      <c r="E352" s="315">
        <v>45748.0</v>
      </c>
      <c r="F352" s="218" t="str">
        <f t="array" ref="F352">INDEX('Ortala-KabKota'!F$2:F$415,MATCH($D352,'Ortala-KabKota'!$E$2:$E$415,FALSE))</f>
        <v>Meryanty, S.Kep., Ns/ 0895700298741</v>
      </c>
      <c r="G352" s="218" t="str">
        <f t="array" ref="G352">INDEX('Ortala-KabKota'!G$2:G$415,MATCH($D352,'Ortala-KabKota'!$E$2:$E$415,FALSE))</f>
        <v>Jl. Tambun Bungai No. 28, Selat Dalam, Kecamatan Selat, Kabupaten Kapuas</v>
      </c>
      <c r="H352" s="218">
        <f t="array" ref="H352">INDEX('Ortala-KabKota'!H$2:H$415,MATCH($D352,'Ortala-KabKota'!$E$2:$E$415,FALSE))</f>
        <v>81220484101</v>
      </c>
      <c r="I352" s="218">
        <f t="array" ref="I352">INDEX('Ortala-KabKota'!I$2:I$415,MATCH($D352,'Ortala-KabKota'!$E$2:$E$415,FALSE))</f>
        <v>81220484101</v>
      </c>
      <c r="J352" s="218" t="str">
        <f t="array" ref="J352">INDEX('Ortala-KabKota'!J$2:J$415,MATCH($D352,'Ortala-KabKota'!$E$2:$E$415,FALSE))</f>
        <v>UPTD PPA</v>
      </c>
      <c r="K352" s="218" t="str">
        <f t="array" ref="K352">INDEX('Ortala-KabKota'!K$2:K$415,MATCH($D352,'Ortala-KabKota'!$E$2:$E$415,FALSE))</f>
        <v>Peraturan Bupati Kapuas Nomor 7 Tahun 2021</v>
      </c>
      <c r="L352" s="218">
        <f t="array" ref="L352">INDEX('Ortala-KabKota'!L$2:L$415,MATCH($D352,'Ortala-KabKota'!$E$2:$E$415,FALSE))</f>
        <v>2021</v>
      </c>
      <c r="M352" s="218" t="str">
        <f t="array" ref="M352">INDEX('Ortala-KabKota'!M$2:M$415,MATCH($D352,'Ortala-KabKota'!$E$2:$E$415,FALSE))</f>
        <v>B</v>
      </c>
      <c r="N352" s="218" t="str">
        <f t="array" ref="N352">INDEX('Ortala-KabKota'!N$2:N$415,MATCH($D352,'Ortala-KabKota'!$E$2:$E$415,FALSE))</f>
        <v/>
      </c>
      <c r="O352" s="316" t="str">
        <f t="array" ref="O352">INDEX('Ortala-KabKota'!O$2:O$415,MATCH($D352,'Ortala-KabKota'!$E$2:$E$415,FALSE))</f>
        <v>uptppa.kapuas@gmail.com</v>
      </c>
      <c r="P352" s="218" t="str">
        <f t="array" ref="P352">INDEX('Ortala-KabKota'!P$2:P$415,MATCH($D352,'Ortala-KabKota'!$E$2:$E$415,FALSE))</f>
        <v>Kepala UPTD, Kelompok JF</v>
      </c>
      <c r="Q352" s="218" t="str">
        <f t="array" ref="Q352">INDEX('Ortala-KabKota'!Q$2:Q$415,MATCH($D352,'Ortala-KabKota'!$E$2:$E$415,FALSE))</f>
        <v/>
      </c>
      <c r="R352" s="218" t="str">
        <f t="array" ref="R352">INDEX('Ortala-KabKota'!R$2:R$415,MATCH($D352,'Ortala-KabKota'!$E$2:$E$415,FALSE))</f>
        <v>MILIK SENDIRI</v>
      </c>
      <c r="S352" s="218" t="str">
        <f t="array" ref="S352">INDEX('Ortala-KabKota'!S$2:S$415,MATCH($D352,'Ortala-KabKota'!$E$2:$E$415,FALSE))</f>
        <v/>
      </c>
      <c r="T352" s="218" t="str">
        <f t="array" ref="T352">INDEX('Ortala-KabKota'!T$2:T$415,MATCH($D352,'Ortala-KabKota'!$E$2:$E$415,FALSE))</f>
        <v/>
      </c>
      <c r="U352" s="218" t="str">
        <f t="array" ref="U352">INDEX('Ortala-KabKota'!U$2:U$415,MATCH($D352,'Ortala-KabKota'!$E$2:$E$415,FALSE))</f>
        <v/>
      </c>
      <c r="V352" s="218" t="str">
        <f t="array" ref="V352">INDEX('Ortala-KabKota'!V$2:V$415,MATCH($D352,'Ortala-KabKota'!$E$2:$E$415,FALSE))</f>
        <v/>
      </c>
      <c r="W352" s="218" t="str">
        <f t="array" ref="W352">INDEX('Ortala-KabKota'!W$2:W$415,MATCH($D352,'Ortala-KabKota'!$E$2:$E$415,FALSE))</f>
        <v/>
      </c>
      <c r="X352" s="218" t="str">
        <f t="array" ref="X352">INDEX('Ortala-KabKota'!X$2:X$415,MATCH($D352,'Ortala-KabKota'!$E$2:$E$415,FALSE))</f>
        <v/>
      </c>
      <c r="Y352" s="218" t="str">
        <f t="array" ref="Y352">INDEX('Ortala-KabKota'!Y$2:Y$415,MATCH($D352,'Ortala-KabKota'!$E$2:$E$415,FALSE))</f>
        <v/>
      </c>
      <c r="Z352" s="218" t="str">
        <f t="array" ref="Z352">INDEX('Ortala-KabKota'!Z$2:Z$415,MATCH($D352,'Ortala-KabKota'!$E$2:$E$415,FALSE))</f>
        <v/>
      </c>
      <c r="AA352" s="218" t="str">
        <f t="array" ref="AA352">INDEX('Ortala-KabKota'!AA$2:AA$415,MATCH($D352,'Ortala-KabKota'!$E$2:$E$415,FALSE))</f>
        <v/>
      </c>
      <c r="AB352" s="218" t="str">
        <f t="array" ref="AB352">INDEX('Ortala-KabKota'!AB$2:AB$415,MATCH($D352,'Ortala-KabKota'!$E$2:$E$415,FALSE))</f>
        <v/>
      </c>
      <c r="AC352" s="218" t="str">
        <f t="array" ref="AC352">INDEX('Ortala-KabKota'!AC$2:AC$415,MATCH($D352,'Ortala-KabKota'!$E$2:$E$415,FALSE))</f>
        <v/>
      </c>
      <c r="AD352" s="218" t="str">
        <f t="array" ref="AD352">INDEX('Ortala-KabKota'!AD$2:AD$415,MATCH($D352,'Ortala-KabKota'!$E$2:$E$415,FALSE))</f>
        <v/>
      </c>
      <c r="AE352" s="218" t="str">
        <f t="array" ref="AE352">INDEX('Ortala-KabKota'!AE$2:AE$415,MATCH($D352,'Ortala-KabKota'!$E$2:$E$415,FALSE))</f>
        <v/>
      </c>
      <c r="AF352" s="218" t="str">
        <f t="array" ref="AF352">INDEX('Ortala-KabKota'!AF$2:AF$415,MATCH($D352,'Ortala-KabKota'!$E$2:$E$415,FALSE))</f>
        <v/>
      </c>
      <c r="AG352" s="218" t="str">
        <f t="array" ref="AG352">INDEX('Ortala-KabKota'!AG$2:AG$415,MATCH($D352,'Ortala-KabKota'!$E$2:$E$415,FALSE))</f>
        <v/>
      </c>
      <c r="AH352" s="218" t="str">
        <f t="array" ref="AH352">INDEX('Ortala-KabKota'!AH$2:AH$415,MATCH($D352,'Ortala-KabKota'!$E$2:$E$415,FALSE))</f>
        <v/>
      </c>
      <c r="AI352" s="218" t="str">
        <f t="array" ref="AI352">INDEX('Ortala-KabKota'!AI$2:AI$415,MATCH($D352,'Ortala-KabKota'!$E$2:$E$415,FALSE))</f>
        <v/>
      </c>
      <c r="AJ352" s="218" t="str">
        <f t="array" ref="AJ352">INDEX('Ortala-KabKota'!AJ$2:AJ$415,MATCH($D352,'Ortala-KabKota'!$E$2:$E$415,FALSE))</f>
        <v/>
      </c>
      <c r="AK352" s="218" t="str">
        <f t="array" ref="AK352">INDEX('Ortala-KabKota'!AK$2:AK$415,MATCH($D352,'Ortala-KabKota'!$E$2:$E$415,FALSE))</f>
        <v/>
      </c>
      <c r="AL352" s="218" t="str">
        <f t="array" ref="AL352">INDEX('Ortala-KabKota'!AL$2:AL$415,MATCH($D352,'Ortala-KabKota'!$E$2:$E$415,FALSE))</f>
        <v/>
      </c>
      <c r="AM352" s="218" t="str">
        <f t="array" ref="AM352">INDEX('Ortala-KabKota'!AM$2:AM$415,MATCH($D352,'Ortala-KabKota'!$E$2:$E$415,FALSE))</f>
        <v/>
      </c>
      <c r="AN352" s="218" t="str">
        <f t="array" ref="AN352">INDEX('Ortala-KabKota'!AN$2:AN$415,MATCH($D352,'Ortala-KabKota'!$E$2:$E$415,FALSE))</f>
        <v/>
      </c>
      <c r="AO352" s="218" t="str">
        <f t="array" ref="AO352">INDEX('Ortala-KabKota'!AO$2:AO$415,MATCH($D352,'Ortala-KabKota'!$E$2:$E$415,FALSE))</f>
        <v/>
      </c>
      <c r="AP352" s="218" t="str">
        <f t="array" ref="AP352">INDEX('Ortala-KabKota'!AP$2:AP$415,MATCH($D352,'Ortala-KabKota'!$E$2:$E$415,FALSE))</f>
        <v/>
      </c>
      <c r="AQ352" s="218" t="str">
        <f t="array" ref="AQ352">INDEX('Ortala-KabKota'!AQ$2:AQ$415,MATCH($D352,'Ortala-KabKota'!$E$2:$E$415,FALSE))</f>
        <v/>
      </c>
      <c r="AR352" s="218" t="str">
        <f t="array" ref="AR352">INDEX('Ortala-KabKota'!AR$2:AR$415,MATCH($D352,'Ortala-KabKota'!$E$2:$E$415,FALSE))</f>
        <v/>
      </c>
      <c r="AS352" s="218">
        <f t="array" ref="AS352">INDEX('Ortala-KabKota'!AS$2:AS$415,MATCH($D352,'Ortala-KabKota'!$E$2:$E$415,FALSE))</f>
        <v>1</v>
      </c>
      <c r="AT352" s="218" t="str">
        <f t="array" ref="AT352">INDEX('Ortala-KabKota'!AT$2:AT$415,MATCH($D352,'Ortala-KabKota'!$E$2:$E$415,FALSE))</f>
        <v/>
      </c>
      <c r="AU352" s="218" t="str">
        <f t="array" ref="AU352">INDEX('UPTD PPA KabKota'!D$5:D$513,MATCH($D352,'UPTD PPA KabKota'!$C$5:$C$513,FALSE))</f>
        <v>meryanty</v>
      </c>
      <c r="AV352" s="218" t="str">
        <f t="array" ref="AV352">INDEX('UPTD PPA KabKota'!E$5:E$513,MATCH($D352,'UPTD PPA KabKota'!$C$5:$C$513,FALSE))</f>
        <v>jln tambun bungai, kelurahan selat dalam, kecamatan selat</v>
      </c>
      <c r="AW352" s="218">
        <f t="array" ref="AW352">INDEX('UPTD PPA KabKota'!F$5:F$513,MATCH($D352,'UPTD PPA KabKota'!$C$5:$C$513,FALSE))</f>
        <v>81220484101</v>
      </c>
      <c r="AX352" s="218">
        <f t="array" ref="AX352">INDEX('UPTD PPA KabKota'!G$5:G$513,MATCH($D352,'UPTD PPA KabKota'!$C$5:$C$513,FALSE))</f>
        <v>81220484101</v>
      </c>
      <c r="AY352" s="218" t="str">
        <f t="array" ref="AY352">INDEX('UPTD PPA KabKota'!H$5:H$513,MATCH($D352,'UPTD PPA KabKota'!$C$5:$C$513,FALSE))</f>
        <v>uptd ppa</v>
      </c>
      <c r="AZ352" s="218" t="str">
        <f t="array" ref="AZ352">INDEX('UPTD PPA KabKota'!I$5:I$513,MATCH($D352,'UPTD PPA KabKota'!$C$5:$C$513,FALSE))</f>
        <v>Peraturan Bupati Kapuas Nomor 7 Tahun 2021</v>
      </c>
      <c r="BA352" s="218">
        <f t="array" ref="BA352">INDEX('UPTD PPA KabKota'!J$5:J$513,MATCH($D352,'UPTD PPA KabKota'!$C$5:$C$513,FALSE))</f>
        <v>2021</v>
      </c>
      <c r="BB352" s="218" t="str">
        <f t="array" ref="BB352">INDEX('UPTD PPA KabKota'!K$5:K$513,MATCH($D352,'UPTD PPA KabKota'!$C$5:$C$513,FALSE))</f>
        <v>B</v>
      </c>
      <c r="BC352" s="218" t="str">
        <f t="array" ref="BC352">INDEX('UPTD PPA KabKota'!L$5:L$513,MATCH($D352,'UPTD PPA KabKota'!$C$5:$C$513,FALSE))</f>
        <v>meryanty/ 0895700298741</v>
      </c>
      <c r="BD352" s="218" t="str">
        <f t="array" ref="BD352">INDEX('UPTD PPA KabKota'!M$5:M$513,MATCH($D352,'UPTD PPA KabKota'!$C$5:$C$513,FALSE))</f>
        <v>meryanty22@gmail.com</v>
      </c>
      <c r="BE352" s="218" t="str">
        <f t="array" ref="BE352">INDEX('UPTD PPA KabKota'!N$5:N$513,MATCH($D352,'UPTD PPA KabKota'!$C$5:$C$513,FALSE))</f>
        <v>kepala uptd, kelompok jabatan fungsional</v>
      </c>
      <c r="BF352" s="218" t="str">
        <f t="array" ref="BF352">INDEX('UPTD PPA KabKota'!O$5:O$513,MATCH($D352,'UPTD PPA KabKota'!$C$5:$C$513,FALSE))</f>
        <v>Pinjam Gedung Selain Dinas PPPA</v>
      </c>
      <c r="BG352" s="218" t="str">
        <f t="array" ref="BG352">INDEX('UPTD PPA KabKota'!P$5:P$513,MATCH($D352,'UPTD PPA KabKota'!$C$5:$C$513,FALSE))</f>
        <v>Sewa/Kontrak</v>
      </c>
      <c r="BH352" s="218" t="str">
        <f t="array" ref="BH352">INDEX('UPTD PPA KabKota'!Q$5:Q$513,MATCH($D352,'UPTD PPA KabKota'!$C$5:$C$513,FALSE))</f>
        <v>untuk kantor uptd ppa pinjam pakai gedung eks labarotorium milik dinas kesehatan, dan untuk rumah aman uptd ppa menggunakan sistem sewa.</v>
      </c>
      <c r="BI352" s="218" t="str">
        <f t="array" ref="BI352">INDEX('UPTD PPA KabKota'!R$5:R$513,MATCH($D352,'UPTD PPA KabKota'!$C$5:$C$513,FALSE))</f>
        <v>Ada</v>
      </c>
      <c r="BJ352" s="218" t="str">
        <f t="array" ref="BJ352">INDEX('UPTD PPA KabKota'!S$5:S$513,MATCH($D352,'UPTD PPA KabKota'!$C$5:$C$513,FALSE))</f>
        <v>Ada</v>
      </c>
      <c r="BK352" s="218" t="str">
        <f t="array" ref="BK352">INDEX('UPTD PPA KabKota'!T$5:T$513,MATCH($D352,'UPTD PPA KabKota'!$C$5:$C$513,FALSE))</f>
        <v>Ada</v>
      </c>
      <c r="BL352" s="218" t="str">
        <f t="array" ref="BL352">INDEX('UPTD PPA KabKota'!U$5:U$513,MATCH($D352,'UPTD PPA KabKota'!$C$5:$C$513,FALSE))</f>
        <v>Ada</v>
      </c>
      <c r="BM352" s="218" t="str">
        <f t="array" ref="BM352">INDEX('UPTD PPA KabKota'!V$5:V$513,MATCH($D352,'UPTD PPA KabKota'!$C$5:$C$513,FALSE))</f>
        <v>Ada</v>
      </c>
      <c r="BN352" s="218" t="str">
        <f t="array" ref="BN352">INDEX('UPTD PPA KabKota'!W$5:W$513,MATCH($D352,'UPTD PPA KabKota'!$C$5:$C$513,FALSE))</f>
        <v>Tidak Ada</v>
      </c>
      <c r="BO352" s="218" t="str">
        <f t="array" ref="BO352">INDEX('UPTD PPA KabKota'!X$5:X$513,MATCH($D352,'UPTD PPA KabKota'!$C$5:$C$513,FALSE))</f>
        <v>Ada</v>
      </c>
      <c r="BP352" s="218" t="str">
        <f t="array" ref="BP352">INDEX('UPTD PPA KabKota'!Y$5:Y$513,MATCH($D352,'UPTD PPA KabKota'!$C$5:$C$513,FALSE))</f>
        <v>Tidak Ada</v>
      </c>
      <c r="BQ352" s="218" t="str">
        <f t="array" ref="BQ352">INDEX('UPTD PPA KabKota'!Z$5:Z$513,MATCH($D352,'UPTD PPA KabKota'!$C$5:$C$513,FALSE))</f>
        <v>Ada</v>
      </c>
      <c r="BR352" s="218" t="str">
        <f t="array" ref="BR352">INDEX('UPTD PPA KabKota'!AA$5:AA$513,MATCH($D352,'UPTD PPA KabKota'!$C$5:$C$513,FALSE))</f>
        <v>Ada</v>
      </c>
      <c r="BS352" s="218" t="str">
        <f t="array" ref="BS352">INDEX('UPTD PPA KabKota'!AB$5:AB$513,MATCH($D352,'UPTD PPA KabKota'!$C$5:$C$513,FALSE))</f>
        <v>Ada</v>
      </c>
      <c r="BT352" s="218" t="str">
        <f t="array" ref="BT352">INDEX('UPTD PPA KabKota'!AC$5:AC$513,MATCH($D352,'UPTD PPA KabKota'!$C$5:$C$513,FALSE))</f>
        <v>Sudah</v>
      </c>
      <c r="BU352" s="218" t="str">
        <f t="array" ref="BU352">INDEX('UPTD PPA KabKota'!AD$5:AD$513,MATCH($D352,'UPTD PPA KabKota'!$C$5:$C$513,FALSE))</f>
        <v>Sudah</v>
      </c>
      <c r="BV352" s="218" t="str">
        <f t="array" ref="BV352">INDEX('UPTD PPA KabKota'!AE$5:AE$513,MATCH($D352,'UPTD PPA KabKota'!$C$5:$C$513,FALSE))</f>
        <v>Sudah</v>
      </c>
      <c r="BW352" s="218" t="str">
        <f t="array" ref="BW352">INDEX('UPTD PPA KabKota'!AF$5:AF$513,MATCH($D352,'UPTD PPA KabKota'!$C$5:$C$513,FALSE))</f>
        <v>Sudah</v>
      </c>
      <c r="BX352" s="218" t="str">
        <f t="array" ref="BX352">INDEX('UPTD PPA KabKota'!AG$5:AG$513,MATCH($D352,'UPTD PPA KabKota'!$C$5:$C$513,FALSE))</f>
        <v>Sudah</v>
      </c>
      <c r="BY352" s="218" t="str">
        <f t="array" ref="BY352">INDEX('UPTD PPA KabKota'!AH$5:AH$513,MATCH($D352,'UPTD PPA KabKota'!$C$5:$C$513,FALSE))</f>
        <v>Sudah</v>
      </c>
      <c r="BZ352" s="218" t="str">
        <f t="array" ref="BZ352">INDEX('UPTD PPA KabKota'!AI$5:AI$513,MATCH($D352,'UPTD PPA KabKota'!$C$5:$C$513,FALSE))</f>
        <v>Sudah</v>
      </c>
      <c r="CA352" s="218" t="str">
        <f t="array" ref="CA352">INDEX('UPTD PPA KabKota'!AJ$5:AJ$513,MATCH($D352,'UPTD PPA KabKota'!$C$5:$C$513,FALSE))</f>
        <v>Sudah</v>
      </c>
      <c r="CB352" s="218" t="str">
        <f t="array" ref="CB352">INDEX('UPTD PPA KabKota'!AK$5:AK$513,MATCH($D352,'UPTD PPA KabKota'!$C$5:$C$513,FALSE))</f>
        <v>Belum</v>
      </c>
      <c r="CC352" s="218" t="str">
        <f t="array" ref="CC352">INDEX('UPTD PPA KabKota'!AL$5:AL$513,MATCH($D352,'UPTD PPA KabKota'!$C$5:$C$513,FALSE))</f>
        <v>Sudah</v>
      </c>
      <c r="CD352" s="218" t="str">
        <f t="array" ref="CD352">INDEX('UPTD PPA KabKota'!AM$5:AM$513,MATCH($D352,'UPTD PPA KabKota'!$C$5:$C$513,FALSE))</f>
        <v>Sudah</v>
      </c>
      <c r="CE352" s="218" t="str">
        <f t="array" ref="CE352">INDEX('UPTD PPA KabKota'!AN$5:AN$513,MATCH($D352,'UPTD PPA KabKota'!$C$5:$C$513,FALSE))</f>
        <v>sudah menjalankan 6 layanan utama</v>
      </c>
      <c r="CF352" s="218">
        <f t="array" ref="CF352">INDEX('UPTD PPA KabKota'!AO$5:AO$513,MATCH($D352,'UPTD PPA KabKota'!$C$5:$C$513,FALSE))</f>
        <v>57</v>
      </c>
      <c r="CG352" s="218" t="str">
        <f t="array" ref="CG352">INDEX('UPTD PPA KabKota'!AP$5:AP$513,MATCH($D352,'UPTD PPA KabKota'!$C$5:$C$513,FALSE))</f>
        <v>persetubuhan dan kdrt</v>
      </c>
      <c r="CH352" s="218" t="str">
        <f t="array" ref="CH352">INDEX('UPTD PPA KabKota'!AQ$5:AQ$513,MATCH($D352,'UPTD PPA KabKota'!$C$5:$C$513,FALSE))</f>
        <v/>
      </c>
      <c r="CI352" s="218" t="str">
        <f t="array" ref="CI352">INDEX('UPTD PPA KabKota'!AR$5:AR$513,MATCH($D352,'UPTD PPA KabKota'!$C$5:$C$513,FALSE))</f>
        <v/>
      </c>
      <c r="CJ352" s="218" t="str">
        <f t="array" ref="CJ352">INDEX('UPTD PPA KabKota'!AS$5:AS$513,MATCH($D352,'UPTD PPA KabKota'!$C$5:$C$513,FALSE))</f>
        <v/>
      </c>
      <c r="CK352" s="218" t="str">
        <f t="array" ref="CK352">INDEX('UPTD PPA KabKota'!AT$5:AT$513,MATCH($D352,'UPTD PPA KabKota'!$C$5:$C$513,FALSE))</f>
        <v/>
      </c>
      <c r="CL352" s="218" t="str">
        <f t="array" ref="CL352">INDEX('UPTD PPA KabKota'!AU$5:AU$513,MATCH($D352,'UPTD PPA KabKota'!$C$5:$C$513,FALSE))</f>
        <v/>
      </c>
      <c r="CM352" s="218" t="str">
        <f t="array" ref="CM352">INDEX('UPTD PPA KabKota'!AV$5:AV$513,MATCH($D352,'UPTD PPA KabKota'!$C$5:$C$513,FALSE))</f>
        <v>v</v>
      </c>
      <c r="CN352" s="218" t="str">
        <f t="array" ref="CN352">INDEX('UPTD PPA KabKota'!AW$5:AW$513,MATCH($D352,'UPTD PPA KabKota'!$C$5:$C$513,FALSE))</f>
        <v/>
      </c>
      <c r="CO352" s="218" t="str">
        <f t="array" ref="CO352">INDEX('UPTD PPA KabKota'!AX$5:AX$513,MATCH($D352,'UPTD PPA KabKota'!$C$5:$C$513,FALSE))</f>
        <v/>
      </c>
      <c r="CP352" s="218" t="str">
        <f t="array" ref="CP352">INDEX('UPTD PPA KabKota'!AY$5:AY$513,MATCH($D352,'UPTD PPA KabKota'!$C$5:$C$513,FALSE))</f>
        <v/>
      </c>
      <c r="CQ352" s="209" t="str">
        <f>IFERROR(__xludf.DUMMYFUNCTION("IF(ISBLANK($K352),"""",IF(REGEXMATCH($K352,""Peraturan""),""Ada"",IF(REGEXMATCH($K352,""Rekomendasi""),""Tidak Ada"", $K352)))
"),"Ada")</f>
        <v>Ada</v>
      </c>
      <c r="CR352" s="209" t="str">
        <f t="array" ref="CR352">index('UPTD PPA KabKota'!$BI$5:$BI$513,match($D352,'UPTD PPA KabKota'!$C$5:$C$513,false))</f>
        <v>Ada</v>
      </c>
      <c r="CS352" s="314" t="str">
        <f t="shared" si="58"/>
        <v>Ada</v>
      </c>
    </row>
    <row r="353">
      <c r="A353" s="334">
        <v>347.0</v>
      </c>
      <c r="B353" s="334">
        <v>4.0</v>
      </c>
      <c r="C353" s="311" t="s">
        <v>4777</v>
      </c>
      <c r="D353" s="312" t="s">
        <v>3296</v>
      </c>
      <c r="E353" s="315"/>
      <c r="F353" s="218" t="str">
        <f t="array" ref="F353">INDEX('Ortala-KabKota'!F$2:F$415,MATCH($D353,'Ortala-KabKota'!$E$2:$E$415,FALSE))</f>
        <v>#N/A</v>
      </c>
      <c r="G353" s="218" t="str">
        <f t="array" ref="G353">INDEX('Ortala-KabKota'!G$2:G$415,MATCH($D353,'Ortala-KabKota'!$E$2:$E$415,FALSE))</f>
        <v>#N/A</v>
      </c>
      <c r="H353" s="218" t="str">
        <f t="array" ref="H353">INDEX('Ortala-KabKota'!H$2:H$415,MATCH($D353,'Ortala-KabKota'!$E$2:$E$415,FALSE))</f>
        <v>#N/A</v>
      </c>
      <c r="I353" s="218" t="str">
        <f t="array" ref="I353">INDEX('Ortala-KabKota'!I$2:I$415,MATCH($D353,'Ortala-KabKota'!$E$2:$E$415,FALSE))</f>
        <v>#N/A</v>
      </c>
      <c r="J353" s="218" t="str">
        <f t="array" ref="J353">INDEX('Ortala-KabKota'!J$2:J$415,MATCH($D353,'Ortala-KabKota'!$E$2:$E$415,FALSE))</f>
        <v>#N/A</v>
      </c>
      <c r="K353" s="218" t="str">
        <f t="array" ref="K353">INDEX('Ortala-KabKota'!K$2:K$415,MATCH($D353,'Ortala-KabKota'!$E$2:$E$415,FALSE))</f>
        <v>#N/A</v>
      </c>
      <c r="L353" s="218" t="str">
        <f t="array" ref="L353">INDEX('Ortala-KabKota'!L$2:L$415,MATCH($D353,'Ortala-KabKota'!$E$2:$E$415,FALSE))</f>
        <v>#N/A</v>
      </c>
      <c r="M353" s="218" t="str">
        <f t="array" ref="M353">INDEX('Ortala-KabKota'!M$2:M$415,MATCH($D353,'Ortala-KabKota'!$E$2:$E$415,FALSE))</f>
        <v>#N/A</v>
      </c>
      <c r="N353" s="218" t="str">
        <f t="array" ref="N353">INDEX('Ortala-KabKota'!N$2:N$415,MATCH($D353,'Ortala-KabKota'!$E$2:$E$415,FALSE))</f>
        <v>#N/A</v>
      </c>
      <c r="O353" s="218" t="str">
        <f t="array" ref="O353">INDEX('Ortala-KabKota'!O$2:O$415,MATCH($D353,'Ortala-KabKota'!$E$2:$E$415,FALSE))</f>
        <v>#N/A</v>
      </c>
      <c r="P353" s="218" t="str">
        <f t="array" ref="P353">INDEX('Ortala-KabKota'!P$2:P$415,MATCH($D353,'Ortala-KabKota'!$E$2:$E$415,FALSE))</f>
        <v>#N/A</v>
      </c>
      <c r="Q353" s="218" t="str">
        <f t="array" ref="Q353">INDEX('Ortala-KabKota'!Q$2:Q$415,MATCH($D353,'Ortala-KabKota'!$E$2:$E$415,FALSE))</f>
        <v>#N/A</v>
      </c>
      <c r="R353" s="218" t="str">
        <f t="array" ref="R353">INDEX('Ortala-KabKota'!R$2:R$415,MATCH($D353,'Ortala-KabKota'!$E$2:$E$415,FALSE))</f>
        <v>#N/A</v>
      </c>
      <c r="S353" s="218" t="str">
        <f t="array" ref="S353">INDEX('Ortala-KabKota'!S$2:S$415,MATCH($D353,'Ortala-KabKota'!$E$2:$E$415,FALSE))</f>
        <v>#N/A</v>
      </c>
      <c r="T353" s="218" t="str">
        <f t="array" ref="T353">INDEX('Ortala-KabKota'!T$2:T$415,MATCH($D353,'Ortala-KabKota'!$E$2:$E$415,FALSE))</f>
        <v>#N/A</v>
      </c>
      <c r="U353" s="218" t="str">
        <f t="array" ref="U353">INDEX('Ortala-KabKota'!U$2:U$415,MATCH($D353,'Ortala-KabKota'!$E$2:$E$415,FALSE))</f>
        <v>#N/A</v>
      </c>
      <c r="V353" s="218" t="str">
        <f t="array" ref="V353">INDEX('Ortala-KabKota'!V$2:V$415,MATCH($D353,'Ortala-KabKota'!$E$2:$E$415,FALSE))</f>
        <v>#N/A</v>
      </c>
      <c r="W353" s="218" t="str">
        <f t="array" ref="W353">INDEX('Ortala-KabKota'!W$2:W$415,MATCH($D353,'Ortala-KabKota'!$E$2:$E$415,FALSE))</f>
        <v>#N/A</v>
      </c>
      <c r="X353" s="218" t="str">
        <f t="array" ref="X353">INDEX('Ortala-KabKota'!X$2:X$415,MATCH($D353,'Ortala-KabKota'!$E$2:$E$415,FALSE))</f>
        <v>#N/A</v>
      </c>
      <c r="Y353" s="218" t="str">
        <f t="array" ref="Y353">INDEX('Ortala-KabKota'!Y$2:Y$415,MATCH($D353,'Ortala-KabKota'!$E$2:$E$415,FALSE))</f>
        <v>#N/A</v>
      </c>
      <c r="Z353" s="218" t="str">
        <f t="array" ref="Z353">INDEX('Ortala-KabKota'!Z$2:Z$415,MATCH($D353,'Ortala-KabKota'!$E$2:$E$415,FALSE))</f>
        <v>#N/A</v>
      </c>
      <c r="AA353" s="218" t="str">
        <f t="array" ref="AA353">INDEX('Ortala-KabKota'!AA$2:AA$415,MATCH($D353,'Ortala-KabKota'!$E$2:$E$415,FALSE))</f>
        <v>#N/A</v>
      </c>
      <c r="AB353" s="218" t="str">
        <f t="array" ref="AB353">INDEX('Ortala-KabKota'!AB$2:AB$415,MATCH($D353,'Ortala-KabKota'!$E$2:$E$415,FALSE))</f>
        <v>#N/A</v>
      </c>
      <c r="AC353" s="218" t="str">
        <f t="array" ref="AC353">INDEX('Ortala-KabKota'!AC$2:AC$415,MATCH($D353,'Ortala-KabKota'!$E$2:$E$415,FALSE))</f>
        <v>#N/A</v>
      </c>
      <c r="AD353" s="218" t="str">
        <f t="array" ref="AD353">INDEX('Ortala-KabKota'!AD$2:AD$415,MATCH($D353,'Ortala-KabKota'!$E$2:$E$415,FALSE))</f>
        <v>#N/A</v>
      </c>
      <c r="AE353" s="218" t="str">
        <f t="array" ref="AE353">INDEX('Ortala-KabKota'!AE$2:AE$415,MATCH($D353,'Ortala-KabKota'!$E$2:$E$415,FALSE))</f>
        <v>#N/A</v>
      </c>
      <c r="AF353" s="218" t="str">
        <f t="array" ref="AF353">INDEX('Ortala-KabKota'!AF$2:AF$415,MATCH($D353,'Ortala-KabKota'!$E$2:$E$415,FALSE))</f>
        <v>#N/A</v>
      </c>
      <c r="AG353" s="218" t="str">
        <f t="array" ref="AG353">INDEX('Ortala-KabKota'!AG$2:AG$415,MATCH($D353,'Ortala-KabKota'!$E$2:$E$415,FALSE))</f>
        <v>#N/A</v>
      </c>
      <c r="AH353" s="218" t="str">
        <f t="array" ref="AH353">INDEX('Ortala-KabKota'!AH$2:AH$415,MATCH($D353,'Ortala-KabKota'!$E$2:$E$415,FALSE))</f>
        <v>#N/A</v>
      </c>
      <c r="AI353" s="218" t="str">
        <f t="array" ref="AI353">INDEX('Ortala-KabKota'!AI$2:AI$415,MATCH($D353,'Ortala-KabKota'!$E$2:$E$415,FALSE))</f>
        <v>#N/A</v>
      </c>
      <c r="AJ353" s="218" t="str">
        <f t="array" ref="AJ353">INDEX('Ortala-KabKota'!AJ$2:AJ$415,MATCH($D353,'Ortala-KabKota'!$E$2:$E$415,FALSE))</f>
        <v>#N/A</v>
      </c>
      <c r="AK353" s="218" t="str">
        <f t="array" ref="AK353">INDEX('Ortala-KabKota'!AK$2:AK$415,MATCH($D353,'Ortala-KabKota'!$E$2:$E$415,FALSE))</f>
        <v>#N/A</v>
      </c>
      <c r="AL353" s="218" t="str">
        <f t="array" ref="AL353">INDEX('Ortala-KabKota'!AL$2:AL$415,MATCH($D353,'Ortala-KabKota'!$E$2:$E$415,FALSE))</f>
        <v>#N/A</v>
      </c>
      <c r="AM353" s="218" t="str">
        <f t="array" ref="AM353">INDEX('Ortala-KabKota'!AM$2:AM$415,MATCH($D353,'Ortala-KabKota'!$E$2:$E$415,FALSE))</f>
        <v>#N/A</v>
      </c>
      <c r="AN353" s="218" t="str">
        <f t="array" ref="AN353">INDEX('Ortala-KabKota'!AN$2:AN$415,MATCH($D353,'Ortala-KabKota'!$E$2:$E$415,FALSE))</f>
        <v>#N/A</v>
      </c>
      <c r="AO353" s="218" t="str">
        <f t="array" ref="AO353">INDEX('Ortala-KabKota'!AO$2:AO$415,MATCH($D353,'Ortala-KabKota'!$E$2:$E$415,FALSE))</f>
        <v>#N/A</v>
      </c>
      <c r="AP353" s="218" t="str">
        <f t="array" ref="AP353">INDEX('Ortala-KabKota'!AP$2:AP$415,MATCH($D353,'Ortala-KabKota'!$E$2:$E$415,FALSE))</f>
        <v>#N/A</v>
      </c>
      <c r="AQ353" s="218" t="str">
        <f t="array" ref="AQ353">INDEX('Ortala-KabKota'!AQ$2:AQ$415,MATCH($D353,'Ortala-KabKota'!$E$2:$E$415,FALSE))</f>
        <v>#N/A</v>
      </c>
      <c r="AR353" s="218" t="str">
        <f t="array" ref="AR353">INDEX('Ortala-KabKota'!AR$2:AR$415,MATCH($D353,'Ortala-KabKota'!$E$2:$E$415,FALSE))</f>
        <v>#N/A</v>
      </c>
      <c r="AS353" s="218" t="str">
        <f t="array" ref="AS353">INDEX('Ortala-KabKota'!AS$2:AS$415,MATCH($D353,'Ortala-KabKota'!$E$2:$E$415,FALSE))</f>
        <v>#N/A</v>
      </c>
      <c r="AT353" s="218" t="str">
        <f t="array" ref="AT353">INDEX('Ortala-KabKota'!AT$2:AT$415,MATCH($D353,'Ortala-KabKota'!$E$2:$E$415,FALSE))</f>
        <v>#N/A</v>
      </c>
      <c r="AU353" s="218" t="str">
        <f t="array" ref="AU353">INDEX('UPTD PPA KabKota'!D$5:D$513,MATCH($D353,'UPTD PPA KabKota'!$C$5:$C$513,FALSE))</f>
        <v>Khairiyah, S.Kep</v>
      </c>
      <c r="AV353" s="218" t="str">
        <f t="array" ref="AV353">INDEX('UPTD PPA KabKota'!E$5:E$513,MATCH($D353,'UPTD PPA KabKota'!$C$5:$C$513,FALSE))</f>
        <v>Jl. Pelita Raya No. 55 Buntok 73711</v>
      </c>
      <c r="AW353" s="218">
        <f t="array" ref="AW353">INDEX('UPTD PPA KabKota'!F$5:F$513,MATCH($D353,'UPTD PPA KabKota'!$C$5:$C$513,FALSE))</f>
        <v>82253036161</v>
      </c>
      <c r="AX353" s="218">
        <f t="array" ref="AX353">INDEX('UPTD PPA KabKota'!G$5:G$513,MATCH($D353,'UPTD PPA KabKota'!$C$5:$C$513,FALSE))</f>
        <v>82253036161</v>
      </c>
      <c r="AY353" s="218" t="str">
        <f t="array" ref="AY353">INDEX('UPTD PPA KabKota'!H$5:H$513,MATCH($D353,'UPTD PPA KabKota'!$C$5:$C$513,FALSE))</f>
        <v>UPTD PPA</v>
      </c>
      <c r="AZ353" s="218" t="str">
        <f t="array" ref="AZ353">INDEX('UPTD PPA KabKota'!I$5:I$513,MATCH($D353,'UPTD PPA KabKota'!$C$5:$C$513,FALSE))</f>
        <v>Peraturan Bupati No 67 Tahun 2022</v>
      </c>
      <c r="BA353" s="218">
        <f t="array" ref="BA353">INDEX('UPTD PPA KabKota'!J$5:J$513,MATCH($D353,'UPTD PPA KabKota'!$C$5:$C$513,FALSE))</f>
        <v>2022</v>
      </c>
      <c r="BB353" s="218" t="str">
        <f t="array" ref="BB353">INDEX('UPTD PPA KabKota'!K$5:K$513,MATCH($D353,'UPTD PPA KabKota'!$C$5:$C$513,FALSE))</f>
        <v>B</v>
      </c>
      <c r="BC353" s="218" t="str">
        <f t="array" ref="BC353">INDEX('UPTD PPA KabKota'!L$5:L$513,MATCH($D353,'UPTD PPA KabKota'!$C$5:$C$513,FALSE))</f>
        <v>o81349649222</v>
      </c>
      <c r="BD353" s="218" t="str">
        <f t="array" ref="BD353">INDEX('UPTD PPA KabKota'!M$5:M$513,MATCH($D353,'UPTD PPA KabKota'!$C$5:$C$513,FALSE))</f>
        <v>lestarie1981@gmail.com</v>
      </c>
      <c r="BE353" s="218" t="str">
        <f t="array" ref="BE353">INDEX('UPTD PPA KabKota'!N$5:N$513,MATCH($D353,'UPTD PPA KabKota'!$C$5:$C$513,FALSE))</f>
        <v>Kepala UPTD, Pengelola PPA</v>
      </c>
      <c r="BF353" s="218" t="str">
        <f t="array" ref="BF353">INDEX('UPTD PPA KabKota'!O$5:O$513,MATCH($D353,'UPTD PPA KabKota'!$C$5:$C$513,FALSE))</f>
        <v>Gedung terpisah dari Dinas</v>
      </c>
      <c r="BG353" s="218" t="str">
        <f t="array" ref="BG353">INDEX('UPTD PPA KabKota'!P$5:P$513,MATCH($D353,'UPTD PPA KabKota'!$C$5:$C$513,FALSE))</f>
        <v>Kamar/Ruangan di Kantor</v>
      </c>
      <c r="BH353" s="218" t="str">
        <f t="array" ref="BH353">INDEX('UPTD PPA KabKota'!Q$5:Q$513,MATCH($D353,'UPTD PPA KabKota'!$C$5:$C$513,FALSE))</f>
        <v>Kantor UPTD PPA berada di belakang Kantor DP3APPKB</v>
      </c>
      <c r="BI353" s="218" t="str">
        <f t="array" ref="BI353">INDEX('UPTD PPA KabKota'!R$5:R$513,MATCH($D353,'UPTD PPA KabKota'!$C$5:$C$513,FALSE))</f>
        <v>Ada</v>
      </c>
      <c r="BJ353" s="218" t="str">
        <f t="array" ref="BJ353">INDEX('UPTD PPA KabKota'!S$5:S$513,MATCH($D353,'UPTD PPA KabKota'!$C$5:$C$513,FALSE))</f>
        <v>Tidak Ada</v>
      </c>
      <c r="BK353" s="218" t="str">
        <f t="array" ref="BK353">INDEX('UPTD PPA KabKota'!T$5:T$513,MATCH($D353,'UPTD PPA KabKota'!$C$5:$C$513,FALSE))</f>
        <v>Ada</v>
      </c>
      <c r="BL353" s="218" t="str">
        <f t="array" ref="BL353">INDEX('UPTD PPA KabKota'!U$5:U$513,MATCH($D353,'UPTD PPA KabKota'!$C$5:$C$513,FALSE))</f>
        <v>Tidak Ada</v>
      </c>
      <c r="BM353" s="218" t="str">
        <f t="array" ref="BM353">INDEX('UPTD PPA KabKota'!V$5:V$513,MATCH($D353,'UPTD PPA KabKota'!$C$5:$C$513,FALSE))</f>
        <v>Tidak Ada</v>
      </c>
      <c r="BN353" s="218" t="str">
        <f t="array" ref="BN353">INDEX('UPTD PPA KabKota'!W$5:W$513,MATCH($D353,'UPTD PPA KabKota'!$C$5:$C$513,FALSE))</f>
        <v>Tidak Ada</v>
      </c>
      <c r="BO353" s="218" t="str">
        <f t="array" ref="BO353">INDEX('UPTD PPA KabKota'!X$5:X$513,MATCH($D353,'UPTD PPA KabKota'!$C$5:$C$513,FALSE))</f>
        <v>Ada</v>
      </c>
      <c r="BP353" s="218" t="str">
        <f t="array" ref="BP353">INDEX('UPTD PPA KabKota'!Y$5:Y$513,MATCH($D353,'UPTD PPA KabKota'!$C$5:$C$513,FALSE))</f>
        <v>Tidak Ada</v>
      </c>
      <c r="BQ353" s="218" t="str">
        <f t="array" ref="BQ353">INDEX('UPTD PPA KabKota'!Z$5:Z$513,MATCH($D353,'UPTD PPA KabKota'!$C$5:$C$513,FALSE))</f>
        <v>Ada</v>
      </c>
      <c r="BR353" s="218" t="str">
        <f t="array" ref="BR353">INDEX('UPTD PPA KabKota'!AA$5:AA$513,MATCH($D353,'UPTD PPA KabKota'!$C$5:$C$513,FALSE))</f>
        <v>Tidak Ada</v>
      </c>
      <c r="BS353" s="218" t="str">
        <f t="array" ref="BS353">INDEX('UPTD PPA KabKota'!AB$5:AB$513,MATCH($D353,'UPTD PPA KabKota'!$C$5:$C$513,FALSE))</f>
        <v>Tidak Ada</v>
      </c>
      <c r="BT353" s="218" t="str">
        <f t="array" ref="BT353">INDEX('UPTD PPA KabKota'!AC$5:AC$513,MATCH($D353,'UPTD PPA KabKota'!$C$5:$C$513,FALSE))</f>
        <v>Sudah</v>
      </c>
      <c r="BU353" s="218" t="str">
        <f t="array" ref="BU353">INDEX('UPTD PPA KabKota'!AD$5:AD$513,MATCH($D353,'UPTD PPA KabKota'!$C$5:$C$513,FALSE))</f>
        <v>Sudah</v>
      </c>
      <c r="BV353" s="218" t="str">
        <f t="array" ref="BV353">INDEX('UPTD PPA KabKota'!AE$5:AE$513,MATCH($D353,'UPTD PPA KabKota'!$C$5:$C$513,FALSE))</f>
        <v>Sudah</v>
      </c>
      <c r="BW353" s="218" t="str">
        <f t="array" ref="BW353">INDEX('UPTD PPA KabKota'!AF$5:AF$513,MATCH($D353,'UPTD PPA KabKota'!$C$5:$C$513,FALSE))</f>
        <v>Sudah</v>
      </c>
      <c r="BX353" s="218" t="str">
        <f t="array" ref="BX353">INDEX('UPTD PPA KabKota'!AG$5:AG$513,MATCH($D353,'UPTD PPA KabKota'!$C$5:$C$513,FALSE))</f>
        <v>Sudah</v>
      </c>
      <c r="BY353" s="218" t="str">
        <f t="array" ref="BY353">INDEX('UPTD PPA KabKota'!AH$5:AH$513,MATCH($D353,'UPTD PPA KabKota'!$C$5:$C$513,FALSE))</f>
        <v>Sudah</v>
      </c>
      <c r="BZ353" s="218" t="str">
        <f t="array" ref="BZ353">INDEX('UPTD PPA KabKota'!AI$5:AI$513,MATCH($D353,'UPTD PPA KabKota'!$C$5:$C$513,FALSE))</f>
        <v>Belum</v>
      </c>
      <c r="CA353" s="218" t="str">
        <f t="array" ref="CA353">INDEX('UPTD PPA KabKota'!AJ$5:AJ$513,MATCH($D353,'UPTD PPA KabKota'!$C$5:$C$513,FALSE))</f>
        <v>Sudah</v>
      </c>
      <c r="CB353" s="218" t="str">
        <f t="array" ref="CB353">INDEX('UPTD PPA KabKota'!AK$5:AK$513,MATCH($D353,'UPTD PPA KabKota'!$C$5:$C$513,FALSE))</f>
        <v>Belum</v>
      </c>
      <c r="CC353" s="218" t="str">
        <f t="array" ref="CC353">INDEX('UPTD PPA KabKota'!AL$5:AL$513,MATCH($D353,'UPTD PPA KabKota'!$C$5:$C$513,FALSE))</f>
        <v>Sudah</v>
      </c>
      <c r="CD353" s="218" t="str">
        <f t="array" ref="CD353">INDEX('UPTD PPA KabKota'!AM$5:AM$513,MATCH($D353,'UPTD PPA KabKota'!$C$5:$C$513,FALSE))</f>
        <v>Sudah</v>
      </c>
      <c r="CE353" s="218" t="str">
        <f t="array" ref="CE353">INDEX('UPTD PPA KabKota'!AN$5:AN$513,MATCH($D353,'UPTD PPA KabKota'!$C$5:$C$513,FALSE))</f>
        <v>Saat ini kami belum mempunyai fasilitas untuk disabilitas</v>
      </c>
      <c r="CF353" s="218">
        <f t="array" ref="CF353">INDEX('UPTD PPA KabKota'!AO$5:AO$513,MATCH($D353,'UPTD PPA KabKota'!$C$5:$C$513,FALSE))</f>
        <v>37</v>
      </c>
      <c r="CG353" s="218" t="str">
        <f t="array" ref="CG353">INDEX('UPTD PPA KabKota'!AP$5:AP$513,MATCH($D353,'UPTD PPA KabKota'!$C$5:$C$513,FALSE))</f>
        <v>seksual</v>
      </c>
      <c r="CH353" s="218" t="str">
        <f t="array" ref="CH353">INDEX('UPTD PPA KabKota'!AQ$5:AQ$513,MATCH($D353,'UPTD PPA KabKota'!$C$5:$C$513,FALSE))</f>
        <v/>
      </c>
      <c r="CI353" s="218" t="str">
        <f t="array" ref="CI353">INDEX('UPTD PPA KabKota'!AR$5:AR$513,MATCH($D353,'UPTD PPA KabKota'!$C$5:$C$513,FALSE))</f>
        <v/>
      </c>
      <c r="CJ353" s="218" t="str">
        <f t="array" ref="CJ353">INDEX('UPTD PPA KabKota'!AS$5:AS$513,MATCH($D353,'UPTD PPA KabKota'!$C$5:$C$513,FALSE))</f>
        <v/>
      </c>
      <c r="CK353" s="218" t="str">
        <f t="array" ref="CK353">INDEX('UPTD PPA KabKota'!AT$5:AT$513,MATCH($D353,'UPTD PPA KabKota'!$C$5:$C$513,FALSE))</f>
        <v/>
      </c>
      <c r="CL353" s="218" t="str">
        <f t="array" ref="CL353">INDEX('UPTD PPA KabKota'!AU$5:AU$513,MATCH($D353,'UPTD PPA KabKota'!$C$5:$C$513,FALSE))</f>
        <v/>
      </c>
      <c r="CM353" s="218" t="str">
        <f t="array" ref="CM353">INDEX('UPTD PPA KabKota'!AV$5:AV$513,MATCH($D353,'UPTD PPA KabKota'!$C$5:$C$513,FALSE))</f>
        <v/>
      </c>
      <c r="CN353" s="218" t="str">
        <f t="array" ref="CN353">INDEX('UPTD PPA KabKota'!AW$5:AW$513,MATCH($D353,'UPTD PPA KabKota'!$C$5:$C$513,FALSE))</f>
        <v>v</v>
      </c>
      <c r="CO353" s="218" t="str">
        <f t="array" ref="CO353">INDEX('UPTD PPA KabKota'!AX$5:AX$513,MATCH($D353,'UPTD PPA KabKota'!$C$5:$C$513,FALSE))</f>
        <v/>
      </c>
      <c r="CP353" s="218" t="str">
        <f t="array" ref="CP353">INDEX('UPTD PPA KabKota'!AY$5:AY$513,MATCH($D353,'UPTD PPA KabKota'!$C$5:$C$513,FALSE))</f>
        <v/>
      </c>
      <c r="CQ353" s="209" t="str">
        <f>IFERROR(__xludf.DUMMYFUNCTION("IF(ISBLANK($K353),"""",IF(REGEXMATCH($K353,""Peraturan""),""Ada"",IF(REGEXMATCH($K353,""Rekomendasi""),""Tidak Ada"", $K353)))
"),"#N/A")</f>
        <v>#N/A</v>
      </c>
      <c r="CR353" s="209" t="str">
        <f t="array" ref="CR353">index('UPTD PPA KabKota'!$BI$5:$BI$513,match($D353,'UPTD PPA KabKota'!$C$5:$C$513,false))</f>
        <v>Ada</v>
      </c>
      <c r="CS353" s="314" t="str">
        <f t="shared" si="58"/>
        <v>#N/A</v>
      </c>
    </row>
    <row r="354">
      <c r="A354" s="334">
        <v>348.0</v>
      </c>
      <c r="B354" s="334">
        <v>5.0</v>
      </c>
      <c r="C354" s="311" t="s">
        <v>4777</v>
      </c>
      <c r="D354" s="312" t="s">
        <v>3242</v>
      </c>
      <c r="E354" s="315">
        <v>45748.0</v>
      </c>
      <c r="F354" s="218" t="str">
        <f t="array" ref="F354">INDEX('Ortala-KabKota'!F$2:F$415,MATCH($D354,'Ortala-KabKota'!$E$2:$E$415,FALSE))</f>
        <v>Wahidah/ 081348238666</v>
      </c>
      <c r="G354" s="218" t="str">
        <f t="array" ref="G354">INDEX('Ortala-KabKota'!G$2:G$415,MATCH($D354,'Ortala-KabKota'!$E$2:$E$415,FALSE))</f>
        <v>Jln. Panti Ajar No. 53 RT.16 Kelurahan Lanjas , Muara Teweh</v>
      </c>
      <c r="H354" s="218" t="str">
        <f t="array" ref="H354">INDEX('Ortala-KabKota'!H$2:H$415,MATCH($D354,'Ortala-KabKota'!$E$2:$E$415,FALSE))</f>
        <v>082116456255</v>
      </c>
      <c r="I354" s="218" t="str">
        <f t="array" ref="I354">INDEX('Ortala-KabKota'!I$2:I$415,MATCH($D354,'Ortala-KabKota'!$E$2:$E$415,FALSE))</f>
        <v>082116456255</v>
      </c>
      <c r="J354" s="218" t="str">
        <f t="array" ref="J354">INDEX('Ortala-KabKota'!J$2:J$415,MATCH($D354,'Ortala-KabKota'!$E$2:$E$415,FALSE))</f>
        <v>UPTD PPA</v>
      </c>
      <c r="K354" s="218" t="str">
        <f t="array" ref="K354">INDEX('Ortala-KabKota'!K$2:K$415,MATCH($D354,'Ortala-KabKota'!$E$2:$E$415,FALSE))</f>
        <v>Peraturan Bupati Barito Utara Nomor 35 Tahun 2018 tentang Perubahan atas Peraturan Bupati Nomor 70 Tahun 2017 tentang Pembentukan Unit Pelaksana Teknis pada Dinas Daerah di Lingkungan Pemerintah Kabupaten Barito Utara
Peraturan Bupati Barito Utara Nomor 24 Tahun 2021 Tentang Perubahan Kedua Atas Peraturan Bupati Nomor 70 Tahun 2017 Tentang Pembentukan Unit Pelaksana Teknis Pada Dinas Daerah Di Lingkungan Pemerintah Kabupaten Barito Utara.</v>
      </c>
      <c r="L354" s="218">
        <f t="array" ref="L354">INDEX('Ortala-KabKota'!L$2:L$415,MATCH($D354,'Ortala-KabKota'!$E$2:$E$415,FALSE))</f>
        <v>2018</v>
      </c>
      <c r="M354" s="218" t="str">
        <f t="array" ref="M354">INDEX('Ortala-KabKota'!M$2:M$415,MATCH($D354,'Ortala-KabKota'!$E$2:$E$415,FALSE))</f>
        <v>A</v>
      </c>
      <c r="N354" s="218" t="str">
        <f t="array" ref="N354">INDEX('Ortala-KabKota'!N$2:N$415,MATCH($D354,'Ortala-KabKota'!$E$2:$E$415,FALSE))</f>
        <v/>
      </c>
      <c r="O354" s="218" t="str">
        <f t="array" ref="O354">INDEX('Ortala-KabKota'!O$2:O$415,MATCH($D354,'Ortala-KabKota'!$E$2:$E$415,FALSE))</f>
        <v>uptppabaritoutara@gmail.com</v>
      </c>
      <c r="P354" s="218" t="str">
        <f t="array" ref="P354">INDEX('Ortala-KabKota'!P$2:P$415,MATCH($D354,'Ortala-KabKota'!$E$2:$E$415,FALSE))</f>
        <v/>
      </c>
      <c r="Q354" s="218" t="str">
        <f t="array" ref="Q354">INDEX('Ortala-KabKota'!Q$2:Q$415,MATCH($D354,'Ortala-KabKota'!$E$2:$E$415,FALSE))</f>
        <v>MANDIRI</v>
      </c>
      <c r="R354" s="218" t="str">
        <f t="array" ref="R354">INDEX('Ortala-KabKota'!R$2:R$415,MATCH($D354,'Ortala-KabKota'!$E$2:$E$415,FALSE))</f>
        <v>SEWA/KONTRAK</v>
      </c>
      <c r="S354" s="218" t="str">
        <f t="array" ref="S354">INDEX('Ortala-KabKota'!S$2:S$415,MATCH($D354,'Ortala-KabKota'!$E$2:$E$415,FALSE))</f>
        <v>Kontrak/sewa untuk satu tahun</v>
      </c>
      <c r="T354" s="218">
        <f t="array" ref="T354">INDEX('Ortala-KabKota'!T$2:T$415,MATCH($D354,'Ortala-KabKota'!$E$2:$E$415,FALSE))</f>
        <v>0</v>
      </c>
      <c r="U354" s="218">
        <f t="array" ref="U354">INDEX('Ortala-KabKota'!U$2:U$415,MATCH($D354,'Ortala-KabKota'!$E$2:$E$415,FALSE))</f>
        <v>0</v>
      </c>
      <c r="V354" s="218">
        <f t="array" ref="V354">INDEX('Ortala-KabKota'!V$2:V$415,MATCH($D354,'Ortala-KabKota'!$E$2:$E$415,FALSE))</f>
        <v>0</v>
      </c>
      <c r="W354" s="218">
        <f t="array" ref="W354">INDEX('Ortala-KabKota'!W$2:W$415,MATCH($D354,'Ortala-KabKota'!$E$2:$E$415,FALSE))</f>
        <v>0</v>
      </c>
      <c r="X354" s="218">
        <f t="array" ref="X354">INDEX('Ortala-KabKota'!X$2:X$415,MATCH($D354,'Ortala-KabKota'!$E$2:$E$415,FALSE))</f>
        <v>0</v>
      </c>
      <c r="Y354" s="218">
        <f t="array" ref="Y354">INDEX('Ortala-KabKota'!Y$2:Y$415,MATCH($D354,'Ortala-KabKota'!$E$2:$E$415,FALSE))</f>
        <v>0</v>
      </c>
      <c r="Z354" s="218">
        <f t="array" ref="Z354">INDEX('Ortala-KabKota'!Z$2:Z$415,MATCH($D354,'Ortala-KabKota'!$E$2:$E$415,FALSE))</f>
        <v>1</v>
      </c>
      <c r="AA354" s="218">
        <f t="array" ref="AA354">INDEX('Ortala-KabKota'!AA$2:AA$415,MATCH($D354,'Ortala-KabKota'!$E$2:$E$415,FALSE))</f>
        <v>0</v>
      </c>
      <c r="AB354" s="218">
        <f t="array" ref="AB354">INDEX('Ortala-KabKota'!AB$2:AB$415,MATCH($D354,'Ortala-KabKota'!$E$2:$E$415,FALSE))</f>
        <v>0</v>
      </c>
      <c r="AC354" s="218">
        <f t="array" ref="AC354">INDEX('Ortala-KabKota'!AC$2:AC$415,MATCH($D354,'Ortala-KabKota'!$E$2:$E$415,FALSE))</f>
        <v>0</v>
      </c>
      <c r="AD354" s="218">
        <f t="array" ref="AD354">INDEX('Ortala-KabKota'!AD$2:AD$415,MATCH($D354,'Ortala-KabKota'!$E$2:$E$415,FALSE))</f>
        <v>0</v>
      </c>
      <c r="AE354" s="218">
        <f t="array" ref="AE354">INDEX('Ortala-KabKota'!AE$2:AE$415,MATCH($D354,'Ortala-KabKota'!$E$2:$E$415,FALSE))</f>
        <v>1</v>
      </c>
      <c r="AF354" s="218">
        <f t="array" ref="AF354">INDEX('Ortala-KabKota'!AF$2:AF$415,MATCH($D354,'Ortala-KabKota'!$E$2:$E$415,FALSE))</f>
        <v>1</v>
      </c>
      <c r="AG354" s="218">
        <f t="array" ref="AG354">INDEX('Ortala-KabKota'!AG$2:AG$415,MATCH($D354,'Ortala-KabKota'!$E$2:$E$415,FALSE))</f>
        <v>1</v>
      </c>
      <c r="AH354" s="218">
        <f t="array" ref="AH354">INDEX('Ortala-KabKota'!AH$2:AH$415,MATCH($D354,'Ortala-KabKota'!$E$2:$E$415,FALSE))</f>
        <v>0</v>
      </c>
      <c r="AI354" s="218">
        <f t="array" ref="AI354">INDEX('Ortala-KabKota'!AI$2:AI$415,MATCH($D354,'Ortala-KabKota'!$E$2:$E$415,FALSE))</f>
        <v>0</v>
      </c>
      <c r="AJ354" s="218">
        <f t="array" ref="AJ354">INDEX('Ortala-KabKota'!AJ$2:AJ$415,MATCH($D354,'Ortala-KabKota'!$E$2:$E$415,FALSE))</f>
        <v>1</v>
      </c>
      <c r="AK354" s="218">
        <f t="array" ref="AK354">INDEX('Ortala-KabKota'!AK$2:AK$415,MATCH($D354,'Ortala-KabKota'!$E$2:$E$415,FALSE))</f>
        <v>1</v>
      </c>
      <c r="AL354" s="218">
        <f t="array" ref="AL354">INDEX('Ortala-KabKota'!AL$2:AL$415,MATCH($D354,'Ortala-KabKota'!$E$2:$E$415,FALSE))</f>
        <v>14</v>
      </c>
      <c r="AM354" s="218" t="str">
        <f t="array" ref="AM354">INDEX('Ortala-KabKota'!AM$2:AM$415,MATCH($D354,'Ortala-KabKota'!$E$2:$E$415,FALSE))</f>
        <v>Pencabulan</v>
      </c>
      <c r="AN354" s="218" t="str">
        <f t="array" ref="AN354">INDEX('Ortala-KabKota'!AN$2:AN$415,MATCH($D354,'Ortala-KabKota'!$E$2:$E$415,FALSE))</f>
        <v/>
      </c>
      <c r="AO354" s="218" t="str">
        <f t="array" ref="AO354">INDEX('Ortala-KabKota'!AO$2:AO$415,MATCH($D354,'Ortala-KabKota'!$E$2:$E$415,FALSE))</f>
        <v/>
      </c>
      <c r="AP354" s="218">
        <f t="array" ref="AP354">INDEX('Ortala-KabKota'!AP$2:AP$415,MATCH($D354,'Ortala-KabKota'!$E$2:$E$415,FALSE))</f>
        <v>1</v>
      </c>
      <c r="AQ354" s="218" t="str">
        <f t="array" ref="AQ354">INDEX('Ortala-KabKota'!AQ$2:AQ$415,MATCH($D354,'Ortala-KabKota'!$E$2:$E$415,FALSE))</f>
        <v/>
      </c>
      <c r="AR354" s="218" t="str">
        <f t="array" ref="AR354">INDEX('Ortala-KabKota'!AR$2:AR$415,MATCH($D354,'Ortala-KabKota'!$E$2:$E$415,FALSE))</f>
        <v/>
      </c>
      <c r="AS354" s="218" t="str">
        <f t="array" ref="AS354">INDEX('Ortala-KabKota'!AS$2:AS$415,MATCH($D354,'Ortala-KabKota'!$E$2:$E$415,FALSE))</f>
        <v/>
      </c>
      <c r="AT354" s="218" t="str">
        <f t="array" ref="AT354">INDEX('Ortala-KabKota'!AT$2:AT$415,MATCH($D354,'Ortala-KabKota'!$E$2:$E$415,FALSE))</f>
        <v/>
      </c>
      <c r="AU354" s="218" t="str">
        <f t="array" ref="AU354">INDEX('UPTD PPA KabKota'!D$5:D$513,MATCH($D354,'UPTD PPA KabKota'!$C$5:$C$513,FALSE))</f>
        <v>Wahidah Sari, SE</v>
      </c>
      <c r="AV354" s="218" t="str">
        <f t="array" ref="AV354">INDEX('UPTD PPA KabKota'!E$5:E$513,MATCH($D354,'UPTD PPA KabKota'!$C$5:$C$513,FALSE))</f>
        <v>Jalan Panti Ajar Nomor: 53  Muara Teweh</v>
      </c>
      <c r="AW354" s="218">
        <f t="array" ref="AW354">INDEX('UPTD PPA KabKota'!F$5:F$513,MATCH($D354,'UPTD PPA KabKota'!$C$5:$C$513,FALSE))</f>
        <v>82116456255</v>
      </c>
      <c r="AX354" s="218">
        <f t="array" ref="AX354">INDEX('UPTD PPA KabKota'!G$5:G$513,MATCH($D354,'UPTD PPA KabKota'!$C$5:$C$513,FALSE))</f>
        <v>82116456255</v>
      </c>
      <c r="AY354" s="218" t="str">
        <f t="array" ref="AY354">INDEX('UPTD PPA KabKota'!H$5:H$513,MATCH($D354,'UPTD PPA KabKota'!$C$5:$C$513,FALSE))</f>
        <v>UPT. PPA</v>
      </c>
      <c r="AZ354" s="218" t="str">
        <f t="array" ref="AZ354">INDEX('UPTD PPA KabKota'!I$5:I$513,MATCH($D354,'UPTD PPA KabKota'!$C$5:$C$513,FALSE))</f>
        <v>Peraturan Bupati Nomor 24 Tahun 2021</v>
      </c>
      <c r="BA354" s="218">
        <f t="array" ref="BA354">INDEX('UPTD PPA KabKota'!J$5:J$513,MATCH($D354,'UPTD PPA KabKota'!$C$5:$C$513,FALSE))</f>
        <v>2021</v>
      </c>
      <c r="BB354" s="218" t="str">
        <f t="array" ref="BB354">INDEX('UPTD PPA KabKota'!K$5:K$513,MATCH($D354,'UPTD PPA KabKota'!$C$5:$C$513,FALSE))</f>
        <v>A</v>
      </c>
      <c r="BC354" s="218" t="str">
        <f t="array" ref="BC354">INDEX('UPTD PPA KabKota'!L$5:L$513,MATCH($D354,'UPTD PPA KabKota'!$C$5:$C$513,FALSE))</f>
        <v>Wahidah Sari, SE / 081348238666, Semiazi Saputra, A.Md.Kep/ 082148864755</v>
      </c>
      <c r="BD354" s="218" t="str">
        <f t="array" ref="BD354">INDEX('UPTD PPA KabKota'!M$5:M$513,MATCH($D354,'UPTD PPA KabKota'!$C$5:$C$513,FALSE))</f>
        <v>uptppabaritoutara@gmail.com</v>
      </c>
      <c r="BE354" s="218" t="str">
        <f t="array" ref="BE354">INDEX('UPTD PPA KabKota'!N$5:N$513,MATCH($D354,'UPTD PPA KabKota'!$C$5:$C$513,FALSE))</f>
        <v>Kepala UPT, Kasubag TU</v>
      </c>
      <c r="BF354" s="218" t="str">
        <f t="array" ref="BF354">INDEX('UPTD PPA KabKota'!O$5:O$513,MATCH($D354,'UPTD PPA KabKota'!$C$5:$C$513,FALSE))</f>
        <v>Pinjam Gedung Rumah Kepala Dinas DaldukKBPPPA Kab. Barito Utara</v>
      </c>
      <c r="BG354" s="218" t="str">
        <f t="array" ref="BG354">INDEX('UPTD PPA KabKota'!P$5:P$513,MATCH($D354,'UPTD PPA KabKota'!$C$5:$C$513,FALSE))</f>
        <v>Sewa/Kontrak</v>
      </c>
      <c r="BH354" s="218" t="str">
        <f t="array" ref="BH354">INDEX('UPTD PPA KabKota'!Q$5:Q$513,MATCH($D354,'UPTD PPA KabKota'!$C$5:$C$513,FALSE))</f>
        <v/>
      </c>
      <c r="BI354" s="218" t="str">
        <f t="array" ref="BI354">INDEX('UPTD PPA KabKota'!R$5:R$513,MATCH($D354,'UPTD PPA KabKota'!$C$5:$C$513,FALSE))</f>
        <v>Ada</v>
      </c>
      <c r="BJ354" s="218" t="str">
        <f t="array" ref="BJ354">INDEX('UPTD PPA KabKota'!S$5:S$513,MATCH($D354,'UPTD PPA KabKota'!$C$5:$C$513,FALSE))</f>
        <v>Tidak Ada</v>
      </c>
      <c r="BK354" s="218" t="str">
        <f t="array" ref="BK354">INDEX('UPTD PPA KabKota'!T$5:T$513,MATCH($D354,'UPTD PPA KabKota'!$C$5:$C$513,FALSE))</f>
        <v>Tidak Ada</v>
      </c>
      <c r="BL354" s="218" t="str">
        <f t="array" ref="BL354">INDEX('UPTD PPA KabKota'!U$5:U$513,MATCH($D354,'UPTD PPA KabKota'!$C$5:$C$513,FALSE))</f>
        <v>Tidak Ada</v>
      </c>
      <c r="BM354" s="218" t="str">
        <f t="array" ref="BM354">INDEX('UPTD PPA KabKota'!V$5:V$513,MATCH($D354,'UPTD PPA KabKota'!$C$5:$C$513,FALSE))</f>
        <v>Tidak Ada</v>
      </c>
      <c r="BN354" s="218" t="str">
        <f t="array" ref="BN354">INDEX('UPTD PPA KabKota'!W$5:W$513,MATCH($D354,'UPTD PPA KabKota'!$C$5:$C$513,FALSE))</f>
        <v>Tidak Ada</v>
      </c>
      <c r="BO354" s="218" t="str">
        <f t="array" ref="BO354">INDEX('UPTD PPA KabKota'!X$5:X$513,MATCH($D354,'UPTD PPA KabKota'!$C$5:$C$513,FALSE))</f>
        <v>Ada</v>
      </c>
      <c r="BP354" s="218" t="str">
        <f t="array" ref="BP354">INDEX('UPTD PPA KabKota'!Y$5:Y$513,MATCH($D354,'UPTD PPA KabKota'!$C$5:$C$513,FALSE))</f>
        <v>Tidak Ada</v>
      </c>
      <c r="BQ354" s="218" t="str">
        <f t="array" ref="BQ354">INDEX('UPTD PPA KabKota'!Z$5:Z$513,MATCH($D354,'UPTD PPA KabKota'!$C$5:$C$513,FALSE))</f>
        <v>Tidak Ada</v>
      </c>
      <c r="BR354" s="218" t="str">
        <f t="array" ref="BR354">INDEX('UPTD PPA KabKota'!AA$5:AA$513,MATCH($D354,'UPTD PPA KabKota'!$C$5:$C$513,FALSE))</f>
        <v>Tidak Ada</v>
      </c>
      <c r="BS354" s="218" t="str">
        <f t="array" ref="BS354">INDEX('UPTD PPA KabKota'!AB$5:AB$513,MATCH($D354,'UPTD PPA KabKota'!$C$5:$C$513,FALSE))</f>
        <v>Tidak Ada</v>
      </c>
      <c r="BT354" s="218" t="str">
        <f t="array" ref="BT354">INDEX('UPTD PPA KabKota'!AC$5:AC$513,MATCH($D354,'UPTD PPA KabKota'!$C$5:$C$513,FALSE))</f>
        <v>Sudah</v>
      </c>
      <c r="BU354" s="218" t="str">
        <f t="array" ref="BU354">INDEX('UPTD PPA KabKota'!AD$5:AD$513,MATCH($D354,'UPTD PPA KabKota'!$C$5:$C$513,FALSE))</f>
        <v>Sudah</v>
      </c>
      <c r="BV354" s="218" t="str">
        <f t="array" ref="BV354">INDEX('UPTD PPA KabKota'!AE$5:AE$513,MATCH($D354,'UPTD PPA KabKota'!$C$5:$C$513,FALSE))</f>
        <v>Sudah</v>
      </c>
      <c r="BW354" s="218" t="str">
        <f t="array" ref="BW354">INDEX('UPTD PPA KabKota'!AF$5:AF$513,MATCH($D354,'UPTD PPA KabKota'!$C$5:$C$513,FALSE))</f>
        <v>Sudah</v>
      </c>
      <c r="BX354" s="218" t="str">
        <f t="array" ref="BX354">INDEX('UPTD PPA KabKota'!AG$5:AG$513,MATCH($D354,'UPTD PPA KabKota'!$C$5:$C$513,FALSE))</f>
        <v>Sudah</v>
      </c>
      <c r="BY354" s="218" t="str">
        <f t="array" ref="BY354">INDEX('UPTD PPA KabKota'!AH$5:AH$513,MATCH($D354,'UPTD PPA KabKota'!$C$5:$C$513,FALSE))</f>
        <v>Sudah</v>
      </c>
      <c r="BZ354" s="218" t="str">
        <f t="array" ref="BZ354">INDEX('UPTD PPA KabKota'!AI$5:AI$513,MATCH($D354,'UPTD PPA KabKota'!$C$5:$C$513,FALSE))</f>
        <v>Belum</v>
      </c>
      <c r="CA354" s="218" t="str">
        <f t="array" ref="CA354">INDEX('UPTD PPA KabKota'!AJ$5:AJ$513,MATCH($D354,'UPTD PPA KabKota'!$C$5:$C$513,FALSE))</f>
        <v>Sudah</v>
      </c>
      <c r="CB354" s="218" t="str">
        <f t="array" ref="CB354">INDEX('UPTD PPA KabKota'!AK$5:AK$513,MATCH($D354,'UPTD PPA KabKota'!$C$5:$C$513,FALSE))</f>
        <v>Belum</v>
      </c>
      <c r="CC354" s="218" t="str">
        <f t="array" ref="CC354">INDEX('UPTD PPA KabKota'!AL$5:AL$513,MATCH($D354,'UPTD PPA KabKota'!$C$5:$C$513,FALSE))</f>
        <v>Sudah</v>
      </c>
      <c r="CD354" s="218" t="str">
        <f t="array" ref="CD354">INDEX('UPTD PPA KabKota'!AM$5:AM$513,MATCH($D354,'UPTD PPA KabKota'!$C$5:$C$513,FALSE))</f>
        <v>Sudah</v>
      </c>
      <c r="CE354" s="218" t="str">
        <f t="array" ref="CE354">INDEX('UPTD PPA KabKota'!AN$5:AN$513,MATCH($D354,'UPTD PPA KabKota'!$C$5:$C$513,FALSE))</f>
        <v/>
      </c>
      <c r="CF354" s="218">
        <f t="array" ref="CF354">INDEX('UPTD PPA KabKota'!AO$5:AO$513,MATCH($D354,'UPTD PPA KabKota'!$C$5:$C$513,FALSE))</f>
        <v>17</v>
      </c>
      <c r="CG354" s="218" t="str">
        <f t="array" ref="CG354">INDEX('UPTD PPA KabKota'!AP$5:AP$513,MATCH($D354,'UPTD PPA KabKota'!$C$5:$C$513,FALSE))</f>
        <v>Kekerasan terhadap anak</v>
      </c>
      <c r="CH354" s="218" t="str">
        <f t="array" ref="CH354">INDEX('UPTD PPA KabKota'!AQ$5:AQ$513,MATCH($D354,'UPTD PPA KabKota'!$C$5:$C$513,FALSE))</f>
        <v/>
      </c>
      <c r="CI354" s="218" t="str">
        <f t="array" ref="CI354">INDEX('UPTD PPA KabKota'!AR$5:AR$513,MATCH($D354,'UPTD PPA KabKota'!$C$5:$C$513,FALSE))</f>
        <v/>
      </c>
      <c r="CJ354" s="218" t="str">
        <f t="array" ref="CJ354">INDEX('UPTD PPA KabKota'!AS$5:AS$513,MATCH($D354,'UPTD PPA KabKota'!$C$5:$C$513,FALSE))</f>
        <v/>
      </c>
      <c r="CK354" s="218" t="str">
        <f t="array" ref="CK354">INDEX('UPTD PPA KabKota'!AT$5:AT$513,MATCH($D354,'UPTD PPA KabKota'!$C$5:$C$513,FALSE))</f>
        <v/>
      </c>
      <c r="CL354" s="218" t="str">
        <f t="array" ref="CL354">INDEX('UPTD PPA KabKota'!AU$5:AU$513,MATCH($D354,'UPTD PPA KabKota'!$C$5:$C$513,FALSE))</f>
        <v/>
      </c>
      <c r="CM354" s="218" t="str">
        <f t="array" ref="CM354">INDEX('UPTD PPA KabKota'!AV$5:AV$513,MATCH($D354,'UPTD PPA KabKota'!$C$5:$C$513,FALSE))</f>
        <v>v</v>
      </c>
      <c r="CN354" s="218" t="str">
        <f t="array" ref="CN354">INDEX('UPTD PPA KabKota'!AW$5:AW$513,MATCH($D354,'UPTD PPA KabKota'!$C$5:$C$513,FALSE))</f>
        <v/>
      </c>
      <c r="CO354" s="218" t="str">
        <f t="array" ref="CO354">INDEX('UPTD PPA KabKota'!AX$5:AX$513,MATCH($D354,'UPTD PPA KabKota'!$C$5:$C$513,FALSE))</f>
        <v/>
      </c>
      <c r="CP354" s="218" t="str">
        <f t="array" ref="CP354">INDEX('UPTD PPA KabKota'!AY$5:AY$513,MATCH($D354,'UPTD PPA KabKota'!$C$5:$C$513,FALSE))</f>
        <v/>
      </c>
      <c r="CQ354" s="209" t="str">
        <f>IFERROR(__xludf.DUMMYFUNCTION("IF(ISBLANK($K354),"""",IF(REGEXMATCH($K354,""Peraturan""),""Ada"",IF(REGEXMATCH($K354,""Rekomendasi""),""Tidak Ada"", $K354)))
"),"Ada")</f>
        <v>Ada</v>
      </c>
      <c r="CR354" s="209" t="str">
        <f t="array" ref="CR354">index('UPTD PPA KabKota'!$BI$5:$BI$513,match($D354,'UPTD PPA KabKota'!$C$5:$C$513,false))</f>
        <v>Ada</v>
      </c>
      <c r="CS354" s="314" t="str">
        <f t="shared" si="58"/>
        <v>Ada</v>
      </c>
    </row>
    <row r="355">
      <c r="A355" s="334">
        <v>349.0</v>
      </c>
      <c r="B355" s="334">
        <v>6.0</v>
      </c>
      <c r="C355" s="311" t="s">
        <v>4777</v>
      </c>
      <c r="D355" s="312" t="s">
        <v>3275</v>
      </c>
      <c r="E355" s="315">
        <v>45689.0</v>
      </c>
      <c r="F355" s="218" t="str">
        <f t="array" ref="F355">INDEX('Ortala-KabKota'!F$2:F$415,MATCH($D355,'Ortala-KabKota'!$E$2:$E$415,FALSE))</f>
        <v>Puji Astuti/ 082255444954</v>
      </c>
      <c r="G355" s="218" t="str">
        <f t="array" ref="G355">INDEX('Ortala-KabKota'!G$2:G$415,MATCH($D355,'Ortala-KabKota'!$E$2:$E$415,FALSE))</f>
        <v/>
      </c>
      <c r="H355" s="218" t="str">
        <f t="array" ref="H355">INDEX('Ortala-KabKota'!H$2:H$415,MATCH($D355,'Ortala-KabKota'!$E$2:$E$415,FALSE))</f>
        <v/>
      </c>
      <c r="I355" s="218" t="str">
        <f t="array" ref="I355">INDEX('Ortala-KabKota'!I$2:I$415,MATCH($D355,'Ortala-KabKota'!$E$2:$E$415,FALSE))</f>
        <v/>
      </c>
      <c r="J355" s="218" t="str">
        <f t="array" ref="J355">INDEX('Ortala-KabKota'!J$2:J$415,MATCH($D355,'Ortala-KabKota'!$E$2:$E$415,FALSE))</f>
        <v>UPTD PPA</v>
      </c>
      <c r="K355" s="218" t="str">
        <f t="array" ref="K355">INDEX('Ortala-KabKota'!K$2:K$415,MATCH($D355,'Ortala-KabKota'!$E$2:$E$415,FALSE))</f>
        <v>Peraturan Bupati Sukamara Nomor 38 Tahun 2024</v>
      </c>
      <c r="L355" s="218">
        <f t="array" ref="L355">INDEX('Ortala-KabKota'!L$2:L$415,MATCH($D355,'Ortala-KabKota'!$E$2:$E$415,FALSE))</f>
        <v>2024</v>
      </c>
      <c r="M355" s="218" t="str">
        <f t="array" ref="M355">INDEX('Ortala-KabKota'!M$2:M$415,MATCH($D355,'Ortala-KabKota'!$E$2:$E$415,FALSE))</f>
        <v/>
      </c>
      <c r="N355" s="218" t="str">
        <f t="array" ref="N355">INDEX('Ortala-KabKota'!N$2:N$415,MATCH($D355,'Ortala-KabKota'!$E$2:$E$415,FALSE))</f>
        <v/>
      </c>
      <c r="O355" s="218" t="str">
        <f t="array" ref="O355">INDEX('Ortala-KabKota'!O$2:O$415,MATCH($D355,'Ortala-KabKota'!$E$2:$E$415,FALSE))</f>
        <v/>
      </c>
      <c r="P355" s="218" t="str">
        <f t="array" ref="P355">INDEX('Ortala-KabKota'!P$2:P$415,MATCH($D355,'Ortala-KabKota'!$E$2:$E$415,FALSE))</f>
        <v/>
      </c>
      <c r="Q355" s="218" t="str">
        <f t="array" ref="Q355">INDEX('Ortala-KabKota'!Q$2:Q$415,MATCH($D355,'Ortala-KabKota'!$E$2:$E$415,FALSE))</f>
        <v/>
      </c>
      <c r="R355" s="218" t="str">
        <f t="array" ref="R355">INDEX('Ortala-KabKota'!R$2:R$415,MATCH($D355,'Ortala-KabKota'!$E$2:$E$415,FALSE))</f>
        <v/>
      </c>
      <c r="S355" s="218" t="str">
        <f t="array" ref="S355">INDEX('Ortala-KabKota'!S$2:S$415,MATCH($D355,'Ortala-KabKota'!$E$2:$E$415,FALSE))</f>
        <v/>
      </c>
      <c r="T355" s="218" t="str">
        <f t="array" ref="T355">INDEX('Ortala-KabKota'!T$2:T$415,MATCH($D355,'Ortala-KabKota'!$E$2:$E$415,FALSE))</f>
        <v/>
      </c>
      <c r="U355" s="218" t="str">
        <f t="array" ref="U355">INDEX('Ortala-KabKota'!U$2:U$415,MATCH($D355,'Ortala-KabKota'!$E$2:$E$415,FALSE))</f>
        <v/>
      </c>
      <c r="V355" s="218" t="str">
        <f t="array" ref="V355">INDEX('Ortala-KabKota'!V$2:V$415,MATCH($D355,'Ortala-KabKota'!$E$2:$E$415,FALSE))</f>
        <v/>
      </c>
      <c r="W355" s="218" t="str">
        <f t="array" ref="W355">INDEX('Ortala-KabKota'!W$2:W$415,MATCH($D355,'Ortala-KabKota'!$E$2:$E$415,FALSE))</f>
        <v/>
      </c>
      <c r="X355" s="218" t="str">
        <f t="array" ref="X355">INDEX('Ortala-KabKota'!X$2:X$415,MATCH($D355,'Ortala-KabKota'!$E$2:$E$415,FALSE))</f>
        <v/>
      </c>
      <c r="Y355" s="218" t="str">
        <f t="array" ref="Y355">INDEX('Ortala-KabKota'!Y$2:Y$415,MATCH($D355,'Ortala-KabKota'!$E$2:$E$415,FALSE))</f>
        <v/>
      </c>
      <c r="Z355" s="218" t="str">
        <f t="array" ref="Z355">INDEX('Ortala-KabKota'!Z$2:Z$415,MATCH($D355,'Ortala-KabKota'!$E$2:$E$415,FALSE))</f>
        <v/>
      </c>
      <c r="AA355" s="218" t="str">
        <f t="array" ref="AA355">INDEX('Ortala-KabKota'!AA$2:AA$415,MATCH($D355,'Ortala-KabKota'!$E$2:$E$415,FALSE))</f>
        <v/>
      </c>
      <c r="AB355" s="218" t="str">
        <f t="array" ref="AB355">INDEX('Ortala-KabKota'!AB$2:AB$415,MATCH($D355,'Ortala-KabKota'!$E$2:$E$415,FALSE))</f>
        <v/>
      </c>
      <c r="AC355" s="218" t="str">
        <f t="array" ref="AC355">INDEX('Ortala-KabKota'!AC$2:AC$415,MATCH($D355,'Ortala-KabKota'!$E$2:$E$415,FALSE))</f>
        <v/>
      </c>
      <c r="AD355" s="218" t="str">
        <f t="array" ref="AD355">INDEX('Ortala-KabKota'!AD$2:AD$415,MATCH($D355,'Ortala-KabKota'!$E$2:$E$415,FALSE))</f>
        <v/>
      </c>
      <c r="AE355" s="218" t="str">
        <f t="array" ref="AE355">INDEX('Ortala-KabKota'!AE$2:AE$415,MATCH($D355,'Ortala-KabKota'!$E$2:$E$415,FALSE))</f>
        <v/>
      </c>
      <c r="AF355" s="218" t="str">
        <f t="array" ref="AF355">INDEX('Ortala-KabKota'!AF$2:AF$415,MATCH($D355,'Ortala-KabKota'!$E$2:$E$415,FALSE))</f>
        <v/>
      </c>
      <c r="AG355" s="218" t="str">
        <f t="array" ref="AG355">INDEX('Ortala-KabKota'!AG$2:AG$415,MATCH($D355,'Ortala-KabKota'!$E$2:$E$415,FALSE))</f>
        <v/>
      </c>
      <c r="AH355" s="218" t="str">
        <f t="array" ref="AH355">INDEX('Ortala-KabKota'!AH$2:AH$415,MATCH($D355,'Ortala-KabKota'!$E$2:$E$415,FALSE))</f>
        <v/>
      </c>
      <c r="AI355" s="218" t="str">
        <f t="array" ref="AI355">INDEX('Ortala-KabKota'!AI$2:AI$415,MATCH($D355,'Ortala-KabKota'!$E$2:$E$415,FALSE))</f>
        <v/>
      </c>
      <c r="AJ355" s="218" t="str">
        <f t="array" ref="AJ355">INDEX('Ortala-KabKota'!AJ$2:AJ$415,MATCH($D355,'Ortala-KabKota'!$E$2:$E$415,FALSE))</f>
        <v/>
      </c>
      <c r="AK355" s="218" t="str">
        <f t="array" ref="AK355">INDEX('Ortala-KabKota'!AK$2:AK$415,MATCH($D355,'Ortala-KabKota'!$E$2:$E$415,FALSE))</f>
        <v/>
      </c>
      <c r="AL355" s="218" t="str">
        <f t="array" ref="AL355">INDEX('Ortala-KabKota'!AL$2:AL$415,MATCH($D355,'Ortala-KabKota'!$E$2:$E$415,FALSE))</f>
        <v/>
      </c>
      <c r="AM355" s="218" t="str">
        <f t="array" ref="AM355">INDEX('Ortala-KabKota'!AM$2:AM$415,MATCH($D355,'Ortala-KabKota'!$E$2:$E$415,FALSE))</f>
        <v/>
      </c>
      <c r="AN355" s="218" t="str">
        <f t="array" ref="AN355">INDEX('Ortala-KabKota'!AN$2:AN$415,MATCH($D355,'Ortala-KabKota'!$E$2:$E$415,FALSE))</f>
        <v/>
      </c>
      <c r="AO355" s="218" t="str">
        <f t="array" ref="AO355">INDEX('Ortala-KabKota'!AO$2:AO$415,MATCH($D355,'Ortala-KabKota'!$E$2:$E$415,FALSE))</f>
        <v/>
      </c>
      <c r="AP355" s="218" t="str">
        <f t="array" ref="AP355">INDEX('Ortala-KabKota'!AP$2:AP$415,MATCH($D355,'Ortala-KabKota'!$E$2:$E$415,FALSE))</f>
        <v/>
      </c>
      <c r="AQ355" s="218" t="str">
        <f t="array" ref="AQ355">INDEX('Ortala-KabKota'!AQ$2:AQ$415,MATCH($D355,'Ortala-KabKota'!$E$2:$E$415,FALSE))</f>
        <v/>
      </c>
      <c r="AR355" s="218" t="str">
        <f t="array" ref="AR355">INDEX('Ortala-KabKota'!AR$2:AR$415,MATCH($D355,'Ortala-KabKota'!$E$2:$E$415,FALSE))</f>
        <v/>
      </c>
      <c r="AS355" s="218" t="str">
        <f t="array" ref="AS355">INDEX('Ortala-KabKota'!AS$2:AS$415,MATCH($D355,'Ortala-KabKota'!$E$2:$E$415,FALSE))</f>
        <v/>
      </c>
      <c r="AT355" s="218" t="str">
        <f t="array" ref="AT355">INDEX('Ortala-KabKota'!AT$2:AT$415,MATCH($D355,'Ortala-KabKota'!$E$2:$E$415,FALSE))</f>
        <v/>
      </c>
      <c r="AU355" s="218" t="str">
        <f t="array" ref="AU355">INDEX('UPTD PPA KabKota'!D$5:D$513,MATCH($D355,'UPTD PPA KabKota'!$C$5:$C$513,FALSE))</f>
        <v>Duddiana Sari, SE</v>
      </c>
      <c r="AV355" s="218" t="str">
        <f t="array" ref="AV355">INDEX('UPTD PPA KabKota'!E$5:E$513,MATCH($D355,'UPTD PPA KabKota'!$C$5:$C$513,FALSE))</f>
        <v>Jl. Pemda 3</v>
      </c>
      <c r="AW355" s="218">
        <f t="array" ref="AW355">INDEX('UPTD PPA KabKota'!F$5:F$513,MATCH($D355,'UPTD PPA KabKota'!$C$5:$C$513,FALSE))</f>
        <v>82253472233</v>
      </c>
      <c r="AX355" s="218">
        <f t="array" ref="AX355">INDEX('UPTD PPA KabKota'!G$5:G$513,MATCH($D355,'UPTD PPA KabKota'!$C$5:$C$513,FALSE))</f>
        <v>82253472233</v>
      </c>
      <c r="AY355" s="218" t="str">
        <f t="array" ref="AY355">INDEX('UPTD PPA KabKota'!H$5:H$513,MATCH($D355,'UPTD PPA KabKota'!$C$5:$C$513,FALSE))</f>
        <v>UPTD PPA</v>
      </c>
      <c r="AZ355" s="218" t="str">
        <f t="array" ref="AZ355">INDEX('UPTD PPA KabKota'!I$5:I$513,MATCH($D355,'UPTD PPA KabKota'!$C$5:$C$513,FALSE))</f>
        <v>Peraturan Bupati nomor 38 Tahun 2024</v>
      </c>
      <c r="BA355" s="218">
        <f t="array" ref="BA355">INDEX('UPTD PPA KabKota'!J$5:J$513,MATCH($D355,'UPTD PPA KabKota'!$C$5:$C$513,FALSE))</f>
        <v>2024</v>
      </c>
      <c r="BB355" s="218" t="str">
        <f t="array" ref="BB355">INDEX('UPTD PPA KabKota'!K$5:K$513,MATCH($D355,'UPTD PPA KabKota'!$C$5:$C$513,FALSE))</f>
        <v>A</v>
      </c>
      <c r="BC355" s="218" t="str">
        <f t="array" ref="BC355">INDEX('UPTD PPA KabKota'!L$5:L$513,MATCH($D355,'UPTD PPA KabKota'!$C$5:$C$513,FALSE))</f>
        <v>Adelia Rahima Didanvy</v>
      </c>
      <c r="BD355" s="218" t="str">
        <f t="array" ref="BD355">INDEX('UPTD PPA KabKota'!M$5:M$513,MATCH($D355,'UPTD PPA KabKota'!$C$5:$C$513,FALSE))</f>
        <v>adeliadidanvy@gmail.com</v>
      </c>
      <c r="BE355" s="218" t="str">
        <f t="array" ref="BE355">INDEX('UPTD PPA KabKota'!N$5:N$513,MATCH($D355,'UPTD PPA KabKota'!$C$5:$C$513,FALSE))</f>
        <v>Kepala UPTD, Kasubag TU dan Kelompok Jabatan Fungsional</v>
      </c>
      <c r="BF355" s="218" t="str">
        <f t="array" ref="BF355">INDEX('UPTD PPA KabKota'!O$5:O$513,MATCH($D355,'UPTD PPA KabKota'!$C$5:$C$513,FALSE))</f>
        <v>Bergabung dengan Kantor Dinas</v>
      </c>
      <c r="BG355" s="218" t="str">
        <f t="array" ref="BG355">INDEX('UPTD PPA KabKota'!P$5:P$513,MATCH($D355,'UPTD PPA KabKota'!$C$5:$C$513,FALSE))</f>
        <v>Tidak Punya</v>
      </c>
      <c r="BH355" s="218" t="str">
        <f t="array" ref="BH355">INDEX('UPTD PPA KabKota'!Q$5:Q$513,MATCH($D355,'UPTD PPA KabKota'!$C$5:$C$513,FALSE))</f>
        <v/>
      </c>
      <c r="BI355" s="218" t="str">
        <f t="array" ref="BI355">INDEX('UPTD PPA KabKota'!R$5:R$513,MATCH($D355,'UPTD PPA KabKota'!$C$5:$C$513,FALSE))</f>
        <v>Ada</v>
      </c>
      <c r="BJ355" s="218" t="str">
        <f t="array" ref="BJ355">INDEX('UPTD PPA KabKota'!S$5:S$513,MATCH($D355,'UPTD PPA KabKota'!$C$5:$C$513,FALSE))</f>
        <v>Tidak Ada</v>
      </c>
      <c r="BK355" s="218" t="str">
        <f t="array" ref="BK355">INDEX('UPTD PPA KabKota'!T$5:T$513,MATCH($D355,'UPTD PPA KabKota'!$C$5:$C$513,FALSE))</f>
        <v>Ada</v>
      </c>
      <c r="BL355" s="218" t="str">
        <f t="array" ref="BL355">INDEX('UPTD PPA KabKota'!U$5:U$513,MATCH($D355,'UPTD PPA KabKota'!$C$5:$C$513,FALSE))</f>
        <v>Tidak Ada</v>
      </c>
      <c r="BM355" s="218" t="str">
        <f t="array" ref="BM355">INDEX('UPTD PPA KabKota'!V$5:V$513,MATCH($D355,'UPTD PPA KabKota'!$C$5:$C$513,FALSE))</f>
        <v>Ada</v>
      </c>
      <c r="BN355" s="218" t="str">
        <f t="array" ref="BN355">INDEX('UPTD PPA KabKota'!W$5:W$513,MATCH($D355,'UPTD PPA KabKota'!$C$5:$C$513,FALSE))</f>
        <v>Tidak Ada</v>
      </c>
      <c r="BO355" s="218" t="str">
        <f t="array" ref="BO355">INDEX('UPTD PPA KabKota'!X$5:X$513,MATCH($D355,'UPTD PPA KabKota'!$C$5:$C$513,FALSE))</f>
        <v>Tidak Ada</v>
      </c>
      <c r="BP355" s="218" t="str">
        <f t="array" ref="BP355">INDEX('UPTD PPA KabKota'!Y$5:Y$513,MATCH($D355,'UPTD PPA KabKota'!$C$5:$C$513,FALSE))</f>
        <v>Tidak Ada</v>
      </c>
      <c r="BQ355" s="218" t="str">
        <f t="array" ref="BQ355">INDEX('UPTD PPA KabKota'!Z$5:Z$513,MATCH($D355,'UPTD PPA KabKota'!$C$5:$C$513,FALSE))</f>
        <v>Ada</v>
      </c>
      <c r="BR355" s="218" t="str">
        <f t="array" ref="BR355">INDEX('UPTD PPA KabKota'!AA$5:AA$513,MATCH($D355,'UPTD PPA KabKota'!$C$5:$C$513,FALSE))</f>
        <v>Tidak Ada</v>
      </c>
      <c r="BS355" s="218" t="str">
        <f t="array" ref="BS355">INDEX('UPTD PPA KabKota'!AB$5:AB$513,MATCH($D355,'UPTD PPA KabKota'!$C$5:$C$513,FALSE))</f>
        <v>Tidak Ada</v>
      </c>
      <c r="BT355" s="218" t="str">
        <f t="array" ref="BT355">INDEX('UPTD PPA KabKota'!AC$5:AC$513,MATCH($D355,'UPTD PPA KabKota'!$C$5:$C$513,FALSE))</f>
        <v>Sudah</v>
      </c>
      <c r="BU355" s="218" t="str">
        <f t="array" ref="BU355">INDEX('UPTD PPA KabKota'!AD$5:AD$513,MATCH($D355,'UPTD PPA KabKota'!$C$5:$C$513,FALSE))</f>
        <v>Sudah</v>
      </c>
      <c r="BV355" s="218" t="str">
        <f t="array" ref="BV355">INDEX('UPTD PPA KabKota'!AE$5:AE$513,MATCH($D355,'UPTD PPA KabKota'!$C$5:$C$513,FALSE))</f>
        <v>Sudah</v>
      </c>
      <c r="BW355" s="218" t="str">
        <f t="array" ref="BW355">INDEX('UPTD PPA KabKota'!AF$5:AF$513,MATCH($D355,'UPTD PPA KabKota'!$C$5:$C$513,FALSE))</f>
        <v>Sudah</v>
      </c>
      <c r="BX355" s="218" t="str">
        <f t="array" ref="BX355">INDEX('UPTD PPA KabKota'!AG$5:AG$513,MATCH($D355,'UPTD PPA KabKota'!$C$5:$C$513,FALSE))</f>
        <v>Sudah</v>
      </c>
      <c r="BY355" s="218" t="str">
        <f t="array" ref="BY355">INDEX('UPTD PPA KabKota'!AH$5:AH$513,MATCH($D355,'UPTD PPA KabKota'!$C$5:$C$513,FALSE))</f>
        <v>Belum</v>
      </c>
      <c r="BZ355" s="218" t="str">
        <f t="array" ref="BZ355">INDEX('UPTD PPA KabKota'!AI$5:AI$513,MATCH($D355,'UPTD PPA KabKota'!$C$5:$C$513,FALSE))</f>
        <v>Belum</v>
      </c>
      <c r="CA355" s="218" t="str">
        <f t="array" ref="CA355">INDEX('UPTD PPA KabKota'!AJ$5:AJ$513,MATCH($D355,'UPTD PPA KabKota'!$C$5:$C$513,FALSE))</f>
        <v>Sudah</v>
      </c>
      <c r="CB355" s="218" t="str">
        <f t="array" ref="CB355">INDEX('UPTD PPA KabKota'!AK$5:AK$513,MATCH($D355,'UPTD PPA KabKota'!$C$5:$C$513,FALSE))</f>
        <v>Belum</v>
      </c>
      <c r="CC355" s="218" t="str">
        <f t="array" ref="CC355">INDEX('UPTD PPA KabKota'!AL$5:AL$513,MATCH($D355,'UPTD PPA KabKota'!$C$5:$C$513,FALSE))</f>
        <v>Sudah</v>
      </c>
      <c r="CD355" s="218" t="str">
        <f t="array" ref="CD355">INDEX('UPTD PPA KabKota'!AM$5:AM$513,MATCH($D355,'UPTD PPA KabKota'!$C$5:$C$513,FALSE))</f>
        <v>Belum</v>
      </c>
      <c r="CE355" s="218" t="str">
        <f t="array" ref="CE355">INDEX('UPTD PPA KabKota'!AN$5:AN$513,MATCH($D355,'UPTD PPA KabKota'!$C$5:$C$513,FALSE))</f>
        <v/>
      </c>
      <c r="CF355" s="218" t="str">
        <f t="array" ref="CF355">INDEX('UPTD PPA KabKota'!AO$5:AO$513,MATCH($D355,'UPTD PPA KabKota'!$C$5:$C$513,FALSE))</f>
        <v>14 Korban perempuan dan anak</v>
      </c>
      <c r="CG355" s="218" t="str">
        <f t="array" ref="CG355">INDEX('UPTD PPA KabKota'!AP$5:AP$513,MATCH($D355,'UPTD PPA KabKota'!$C$5:$C$513,FALSE))</f>
        <v>Seksual dan psikis</v>
      </c>
      <c r="CH355" s="218" t="str">
        <f t="array" ref="CH355">INDEX('UPTD PPA KabKota'!AQ$5:AQ$513,MATCH($D355,'UPTD PPA KabKota'!$C$5:$C$513,FALSE))</f>
        <v/>
      </c>
      <c r="CI355" s="218" t="str">
        <f t="array" ref="CI355">INDEX('UPTD PPA KabKota'!AR$5:AR$513,MATCH($D355,'UPTD PPA KabKota'!$C$5:$C$513,FALSE))</f>
        <v/>
      </c>
      <c r="CJ355" s="218" t="str">
        <f t="array" ref="CJ355">INDEX('UPTD PPA KabKota'!AS$5:AS$513,MATCH($D355,'UPTD PPA KabKota'!$C$5:$C$513,FALSE))</f>
        <v/>
      </c>
      <c r="CK355" s="218" t="str">
        <f t="array" ref="CK355">INDEX('UPTD PPA KabKota'!AT$5:AT$513,MATCH($D355,'UPTD PPA KabKota'!$C$5:$C$513,FALSE))</f>
        <v/>
      </c>
      <c r="CL355" s="218" t="str">
        <f t="array" ref="CL355">INDEX('UPTD PPA KabKota'!AU$5:AU$513,MATCH($D355,'UPTD PPA KabKota'!$C$5:$C$513,FALSE))</f>
        <v/>
      </c>
      <c r="CM355" s="218" t="str">
        <f t="array" ref="CM355">INDEX('UPTD PPA KabKota'!AV$5:AV$513,MATCH($D355,'UPTD PPA KabKota'!$C$5:$C$513,FALSE))</f>
        <v/>
      </c>
      <c r="CN355" s="218" t="str">
        <f t="array" ref="CN355">INDEX('UPTD PPA KabKota'!AW$5:AW$513,MATCH($D355,'UPTD PPA KabKota'!$C$5:$C$513,FALSE))</f>
        <v/>
      </c>
      <c r="CO355" s="218" t="str">
        <f t="array" ref="CO355">INDEX('UPTD PPA KabKota'!AX$5:AX$513,MATCH($D355,'UPTD PPA KabKota'!$C$5:$C$513,FALSE))</f>
        <v/>
      </c>
      <c r="CP355" s="218" t="str">
        <f t="array" ref="CP355">INDEX('UPTD PPA KabKota'!AY$5:AY$513,MATCH($D355,'UPTD PPA KabKota'!$C$5:$C$513,FALSE))</f>
        <v>v</v>
      </c>
      <c r="CQ355" s="209" t="str">
        <f>IFERROR(__xludf.DUMMYFUNCTION("IF(ISBLANK($K355),"""",IF(REGEXMATCH($K355,""Peraturan""),""Ada"",IF(REGEXMATCH($K355,""Rekomendasi""),""Tidak Ada"", $K355)))
"),"Ada")</f>
        <v>Ada</v>
      </c>
      <c r="CR355" s="209" t="str">
        <f t="array" ref="CR355">index('UPTD PPA KabKota'!$BI$5:$BI$513,match($D355,'UPTD PPA KabKota'!$C$5:$C$513,false))</f>
        <v>Ada</v>
      </c>
      <c r="CS355" s="314" t="str">
        <f t="shared" si="58"/>
        <v>Ada</v>
      </c>
    </row>
    <row r="356">
      <c r="A356" s="334">
        <v>350.0</v>
      </c>
      <c r="B356" s="334">
        <v>7.0</v>
      </c>
      <c r="C356" s="311" t="s">
        <v>4777</v>
      </c>
      <c r="D356" s="312" t="s">
        <v>3361</v>
      </c>
      <c r="E356" s="315">
        <v>45748.0</v>
      </c>
      <c r="F356" s="218" t="str">
        <f t="array" ref="F356">INDEX('Ortala-KabKota'!F$2:F$415,MATCH($D356,'Ortala-KabKota'!$E$2:$E$415,FALSE))</f>
        <v>Denny/ 081255802598</v>
      </c>
      <c r="G356" s="218" t="str">
        <f t="array" ref="G356">INDEX('Ortala-KabKota'!G$2:G$415,MATCH($D356,'Ortala-KabKota'!$E$2:$E$415,FALSE))</f>
        <v>Jalan Bukit Hibul Barat, Nanga Bulik</v>
      </c>
      <c r="H356" s="218">
        <f t="array" ref="H356">INDEX('Ortala-KabKota'!H$2:H$415,MATCH($D356,'Ortala-KabKota'!$E$2:$E$415,FALSE))</f>
        <v>82155405869</v>
      </c>
      <c r="I356" s="218" t="str">
        <f t="array" ref="I356">INDEX('Ortala-KabKota'!I$2:I$415,MATCH($D356,'Ortala-KabKota'!$E$2:$E$415,FALSE))</f>
        <v>082155405869, Aplikasi LAPOR PERDANA</v>
      </c>
      <c r="J356" s="218" t="str">
        <f t="array" ref="J356">INDEX('Ortala-KabKota'!J$2:J$415,MATCH($D356,'Ortala-KabKota'!$E$2:$E$415,FALSE))</f>
        <v>UPTD PPA</v>
      </c>
      <c r="K356" s="218" t="str">
        <f t="array" ref="K356">INDEX('Ortala-KabKota'!K$2:K$415,MATCH($D356,'Ortala-KabKota'!$E$2:$E$415,FALSE))</f>
        <v>Peraturan Bupati Lamandau Nomor 74 Tahun 2020</v>
      </c>
      <c r="L356" s="218">
        <f t="array" ref="L356">INDEX('Ortala-KabKota'!L$2:L$415,MATCH($D356,'Ortala-KabKota'!$E$2:$E$415,FALSE))</f>
        <v>2020</v>
      </c>
      <c r="M356" s="218" t="str">
        <f t="array" ref="M356">INDEX('Ortala-KabKota'!M$2:M$415,MATCH($D356,'Ortala-KabKota'!$E$2:$E$415,FALSE))</f>
        <v>B</v>
      </c>
      <c r="N356" s="218" t="str">
        <f t="array" ref="N356">INDEX('Ortala-KabKota'!N$2:N$415,MATCH($D356,'Ortala-KabKota'!$E$2:$E$415,FALSE))</f>
        <v>Yarie/ 085251690999</v>
      </c>
      <c r="O356" s="218" t="str">
        <f t="array" ref="O356">INDEX('Ortala-KabKota'!O$2:O$415,MATCH($D356,'Ortala-KabKota'!$E$2:$E$415,FALSE))</f>
        <v>uptdppalamandau@gmail.com</v>
      </c>
      <c r="P356" s="218" t="str">
        <f t="array" ref="P356">INDEX('Ortala-KabKota'!P$2:P$415,MATCH($D356,'Ortala-KabKota'!$E$2:$E$415,FALSE))</f>
        <v/>
      </c>
      <c r="Q356" s="218" t="str">
        <f t="array" ref="Q356">INDEX('Ortala-KabKota'!Q$2:Q$415,MATCH($D356,'Ortala-KabKota'!$E$2:$E$415,FALSE))</f>
        <v>MANDIRI</v>
      </c>
      <c r="R356" s="218" t="str">
        <f t="array" ref="R356">INDEX('Ortala-KabKota'!R$2:R$415,MATCH($D356,'Ortala-KabKota'!$E$2:$E$415,FALSE))</f>
        <v>TIDAK PUNYA</v>
      </c>
      <c r="S356" s="218" t="str">
        <f t="array" ref="S356">INDEX('Ortala-KabKota'!S$2:S$415,MATCH($D356,'Ortala-KabKota'!$E$2:$E$415,FALSE))</f>
        <v>Masih Pengusulan</v>
      </c>
      <c r="T356" s="218">
        <f t="array" ref="T356">INDEX('Ortala-KabKota'!T$2:T$415,MATCH($D356,'Ortala-KabKota'!$E$2:$E$415,FALSE))</f>
        <v>1</v>
      </c>
      <c r="U356" s="218">
        <f t="array" ref="U356">INDEX('Ortala-KabKota'!U$2:U$415,MATCH($D356,'Ortala-KabKota'!$E$2:$E$415,FALSE))</f>
        <v>1</v>
      </c>
      <c r="V356" s="218">
        <f t="array" ref="V356">INDEX('Ortala-KabKota'!V$2:V$415,MATCH($D356,'Ortala-KabKota'!$E$2:$E$415,FALSE))</f>
        <v>0</v>
      </c>
      <c r="W356" s="218">
        <f t="array" ref="W356">INDEX('Ortala-KabKota'!W$2:W$415,MATCH($D356,'Ortala-KabKota'!$E$2:$E$415,FALSE))</f>
        <v>0</v>
      </c>
      <c r="X356" s="218">
        <f t="array" ref="X356">INDEX('Ortala-KabKota'!X$2:X$415,MATCH($D356,'Ortala-KabKota'!$E$2:$E$415,FALSE))</f>
        <v>0</v>
      </c>
      <c r="Y356" s="218">
        <f t="array" ref="Y356">INDEX('Ortala-KabKota'!Y$2:Y$415,MATCH($D356,'Ortala-KabKota'!$E$2:$E$415,FALSE))</f>
        <v>0</v>
      </c>
      <c r="Z356" s="218">
        <f t="array" ref="Z356">INDEX('Ortala-KabKota'!Z$2:Z$415,MATCH($D356,'Ortala-KabKota'!$E$2:$E$415,FALSE))</f>
        <v>0</v>
      </c>
      <c r="AA356" s="218">
        <f t="array" ref="AA356">INDEX('Ortala-KabKota'!AA$2:AA$415,MATCH($D356,'Ortala-KabKota'!$E$2:$E$415,FALSE))</f>
        <v>0</v>
      </c>
      <c r="AB356" s="218">
        <f t="array" ref="AB356">INDEX('Ortala-KabKota'!AB$2:AB$415,MATCH($D356,'Ortala-KabKota'!$E$2:$E$415,FALSE))</f>
        <v>1</v>
      </c>
      <c r="AC356" s="218">
        <f t="array" ref="AC356">INDEX('Ortala-KabKota'!AC$2:AC$415,MATCH($D356,'Ortala-KabKota'!$E$2:$E$415,FALSE))</f>
        <v>0</v>
      </c>
      <c r="AD356" s="218">
        <f t="array" ref="AD356">INDEX('Ortala-KabKota'!AD$2:AD$415,MATCH($D356,'Ortala-KabKota'!$E$2:$E$415,FALSE))</f>
        <v>0</v>
      </c>
      <c r="AE356" s="218">
        <f t="array" ref="AE356">INDEX('Ortala-KabKota'!AE$2:AE$415,MATCH($D356,'Ortala-KabKota'!$E$2:$E$415,FALSE))</f>
        <v>1</v>
      </c>
      <c r="AF356" s="218">
        <f t="array" ref="AF356">INDEX('Ortala-KabKota'!AF$2:AF$415,MATCH($D356,'Ortala-KabKota'!$E$2:$E$415,FALSE))</f>
        <v>1</v>
      </c>
      <c r="AG356" s="218">
        <f t="array" ref="AG356">INDEX('Ortala-KabKota'!AG$2:AG$415,MATCH($D356,'Ortala-KabKota'!$E$2:$E$415,FALSE))</f>
        <v>1</v>
      </c>
      <c r="AH356" s="218">
        <f t="array" ref="AH356">INDEX('Ortala-KabKota'!AH$2:AH$415,MATCH($D356,'Ortala-KabKota'!$E$2:$E$415,FALSE))</f>
        <v>1</v>
      </c>
      <c r="AI356" s="218" t="str">
        <f t="array" ref="AI356">INDEX('Ortala-KabKota'!AI$2:AI$415,MATCH($D356,'Ortala-KabKota'!$E$2:$E$415,FALSE))</f>
        <v>penampungan sementara apabila korban tidak memiliki tempat tinggal selama membuat BAP di Polres Lamandau</v>
      </c>
      <c r="AJ356" s="218">
        <f t="array" ref="AJ356">INDEX('Ortala-KabKota'!AJ$2:AJ$415,MATCH($D356,'Ortala-KabKota'!$E$2:$E$415,FALSE))</f>
        <v>1</v>
      </c>
      <c r="AK356" s="218">
        <f t="array" ref="AK356">INDEX('Ortala-KabKota'!AK$2:AK$415,MATCH($D356,'Ortala-KabKota'!$E$2:$E$415,FALSE))</f>
        <v>1</v>
      </c>
      <c r="AL356" s="218">
        <f t="array" ref="AL356">INDEX('Ortala-KabKota'!AL$2:AL$415,MATCH($D356,'Ortala-KabKota'!$E$2:$E$415,FALSE))</f>
        <v>1</v>
      </c>
      <c r="AM356" s="218" t="str">
        <f t="array" ref="AM356">INDEX('Ortala-KabKota'!AM$2:AM$415,MATCH($D356,'Ortala-KabKota'!$E$2:$E$415,FALSE))</f>
        <v>Kekerasan Seksual</v>
      </c>
      <c r="AN356" s="218" t="str">
        <f t="array" ref="AN356">INDEX('Ortala-KabKota'!AN$2:AN$415,MATCH($D356,'Ortala-KabKota'!$E$2:$E$415,FALSE))</f>
        <v/>
      </c>
      <c r="AO356" s="218" t="str">
        <f t="array" ref="AO356">INDEX('Ortala-KabKota'!AO$2:AO$415,MATCH($D356,'Ortala-KabKota'!$E$2:$E$415,FALSE))</f>
        <v/>
      </c>
      <c r="AP356" s="218" t="str">
        <f t="array" ref="AP356">INDEX('Ortala-KabKota'!AP$2:AP$415,MATCH($D356,'Ortala-KabKota'!$E$2:$E$415,FALSE))</f>
        <v/>
      </c>
      <c r="AQ356" s="218" t="str">
        <f t="array" ref="AQ356">INDEX('Ortala-KabKota'!AQ$2:AQ$415,MATCH($D356,'Ortala-KabKota'!$E$2:$E$415,FALSE))</f>
        <v/>
      </c>
      <c r="AR356" s="218">
        <f t="array" ref="AR356">INDEX('Ortala-KabKota'!AR$2:AR$415,MATCH($D356,'Ortala-KabKota'!$E$2:$E$415,FALSE))</f>
        <v>1</v>
      </c>
      <c r="AS356" s="218" t="str">
        <f t="array" ref="AS356">INDEX('Ortala-KabKota'!AS$2:AS$415,MATCH($D356,'Ortala-KabKota'!$E$2:$E$415,FALSE))</f>
        <v/>
      </c>
      <c r="AT356" s="218" t="str">
        <f t="array" ref="AT356">INDEX('Ortala-KabKota'!AT$2:AT$415,MATCH($D356,'Ortala-KabKota'!$E$2:$E$415,FALSE))</f>
        <v/>
      </c>
      <c r="AU356" s="218" t="str">
        <f t="array" ref="AU356">INDEX('UPTD PPA KabKota'!D$5:D$513,MATCH($D356,'UPTD PPA KabKota'!$C$5:$C$513,FALSE))</f>
        <v>INTAN KUMALA SONA AINUN JANNAH, S.Psi</v>
      </c>
      <c r="AV356" s="218" t="str">
        <f t="array" ref="AV356">INDEX('UPTD PPA KabKota'!E$5:E$513,MATCH($D356,'UPTD PPA KabKota'!$C$5:$C$513,FALSE))</f>
        <v>Jl. Bukit Hibul Barat, Kompleks Perkantoran Bukit Hibul, Nanga Bulik</v>
      </c>
      <c r="AW356" s="218">
        <f t="array" ref="AW356">INDEX('UPTD PPA KabKota'!F$5:F$513,MATCH($D356,'UPTD PPA KabKota'!$C$5:$C$513,FALSE))</f>
        <v>82354822717</v>
      </c>
      <c r="AX356" s="218">
        <f t="array" ref="AX356">INDEX('UPTD PPA KabKota'!G$5:G$513,MATCH($D356,'UPTD PPA KabKota'!$C$5:$C$513,FALSE))</f>
        <v>82354822717</v>
      </c>
      <c r="AY356" s="218" t="str">
        <f t="array" ref="AY356">INDEX('UPTD PPA KabKota'!H$5:H$513,MATCH($D356,'UPTD PPA KabKota'!$C$5:$C$513,FALSE))</f>
        <v>UPTD PPA</v>
      </c>
      <c r="AZ356" s="218" t="str">
        <f t="array" ref="AZ356">INDEX('UPTD PPA KabKota'!I$5:I$513,MATCH($D356,'UPTD PPA KabKota'!$C$5:$C$513,FALSE))</f>
        <v>Peraturan Bupati Lamandau Nomor 74 Tahun 2020</v>
      </c>
      <c r="BA356" s="218">
        <f t="array" ref="BA356">INDEX('UPTD PPA KabKota'!J$5:J$513,MATCH($D356,'UPTD PPA KabKota'!$C$5:$C$513,FALSE))</f>
        <v>2020</v>
      </c>
      <c r="BB356" s="218" t="str">
        <f t="array" ref="BB356">INDEX('UPTD PPA KabKota'!K$5:K$513,MATCH($D356,'UPTD PPA KabKota'!$C$5:$C$513,FALSE))</f>
        <v>B</v>
      </c>
      <c r="BC356" s="218" t="str">
        <f t="array" ref="BC356">INDEX('UPTD PPA KabKota'!L$5:L$513,MATCH($D356,'UPTD PPA KabKota'!$C$5:$C$513,FALSE))</f>
        <v>INTAN KUMALA SONA AINUN JANNAH, S.Psi / 081256168161</v>
      </c>
      <c r="BD356" s="218" t="str">
        <f t="array" ref="BD356">INDEX('UPTD PPA KabKota'!M$5:M$513,MATCH($D356,'UPTD PPA KabKota'!$C$5:$C$513,FALSE))</f>
        <v>ppalamandau@gmail.com</v>
      </c>
      <c r="BE356" s="218" t="str">
        <f t="array" ref="BE356">INDEX('UPTD PPA KabKota'!N$5:N$513,MATCH($D356,'UPTD PPA KabKota'!$C$5:$C$513,FALSE))</f>
        <v>Plh. Kepala UPTD, Pengadministrasi, dan Sopir</v>
      </c>
      <c r="BF356" s="218" t="str">
        <f t="array" ref="BF356">INDEX('UPTD PPA KabKota'!O$5:O$513,MATCH($D356,'UPTD PPA KabKota'!$C$5:$C$513,FALSE))</f>
        <v>Mandiri</v>
      </c>
      <c r="BG356" s="218" t="str">
        <f t="array" ref="BG356">INDEX('UPTD PPA KabKota'!P$5:P$513,MATCH($D356,'UPTD PPA KabKota'!$C$5:$C$513,FALSE))</f>
        <v>Kamar/Ruangan di Kantor</v>
      </c>
      <c r="BH356" s="218" t="str">
        <f t="array" ref="BH356">INDEX('UPTD PPA KabKota'!Q$5:Q$513,MATCH($D356,'UPTD PPA KabKota'!$C$5:$C$513,FALSE))</f>
        <v/>
      </c>
      <c r="BI356" s="218" t="str">
        <f t="array" ref="BI356">INDEX('UPTD PPA KabKota'!R$5:R$513,MATCH($D356,'UPTD PPA KabKota'!$C$5:$C$513,FALSE))</f>
        <v>Ada</v>
      </c>
      <c r="BJ356" s="218" t="str">
        <f t="array" ref="BJ356">INDEX('UPTD PPA KabKota'!S$5:S$513,MATCH($D356,'UPTD PPA KabKota'!$C$5:$C$513,FALSE))</f>
        <v>Ada</v>
      </c>
      <c r="BK356" s="218" t="str">
        <f t="array" ref="BK356">INDEX('UPTD PPA KabKota'!T$5:T$513,MATCH($D356,'UPTD PPA KabKota'!$C$5:$C$513,FALSE))</f>
        <v>Tidak Ada</v>
      </c>
      <c r="BL356" s="218" t="str">
        <f t="array" ref="BL356">INDEX('UPTD PPA KabKota'!U$5:U$513,MATCH($D356,'UPTD PPA KabKota'!$C$5:$C$513,FALSE))</f>
        <v>Tidak Ada</v>
      </c>
      <c r="BM356" s="218" t="str">
        <f t="array" ref="BM356">INDEX('UPTD PPA KabKota'!V$5:V$513,MATCH($D356,'UPTD PPA KabKota'!$C$5:$C$513,FALSE))</f>
        <v>Tidak Ada</v>
      </c>
      <c r="BN356" s="218" t="str">
        <f t="array" ref="BN356">INDEX('UPTD PPA KabKota'!W$5:W$513,MATCH($D356,'UPTD PPA KabKota'!$C$5:$C$513,FALSE))</f>
        <v>Tidak Ada</v>
      </c>
      <c r="BO356" s="218" t="str">
        <f t="array" ref="BO356">INDEX('UPTD PPA KabKota'!X$5:X$513,MATCH($D356,'UPTD PPA KabKota'!$C$5:$C$513,FALSE))</f>
        <v>Tidak Ada</v>
      </c>
      <c r="BP356" s="218" t="str">
        <f t="array" ref="BP356">INDEX('UPTD PPA KabKota'!Y$5:Y$513,MATCH($D356,'UPTD PPA KabKota'!$C$5:$C$513,FALSE))</f>
        <v>Tidak Ada</v>
      </c>
      <c r="BQ356" s="218" t="str">
        <f t="array" ref="BQ356">INDEX('UPTD PPA KabKota'!Z$5:Z$513,MATCH($D356,'UPTD PPA KabKota'!$C$5:$C$513,FALSE))</f>
        <v>Ada</v>
      </c>
      <c r="BR356" s="218" t="str">
        <f t="array" ref="BR356">INDEX('UPTD PPA KabKota'!AA$5:AA$513,MATCH($D356,'UPTD PPA KabKota'!$C$5:$C$513,FALSE))</f>
        <v>Tidak Ada</v>
      </c>
      <c r="BS356" s="218" t="str">
        <f t="array" ref="BS356">INDEX('UPTD PPA KabKota'!AB$5:AB$513,MATCH($D356,'UPTD PPA KabKota'!$C$5:$C$513,FALSE))</f>
        <v>Ada</v>
      </c>
      <c r="BT356" s="218" t="str">
        <f t="array" ref="BT356">INDEX('UPTD PPA KabKota'!AC$5:AC$513,MATCH($D356,'UPTD PPA KabKota'!$C$5:$C$513,FALSE))</f>
        <v>Sudah</v>
      </c>
      <c r="BU356" s="218" t="str">
        <f t="array" ref="BU356">INDEX('UPTD PPA KabKota'!AD$5:AD$513,MATCH($D356,'UPTD PPA KabKota'!$C$5:$C$513,FALSE))</f>
        <v>Sudah</v>
      </c>
      <c r="BV356" s="218" t="str">
        <f t="array" ref="BV356">INDEX('UPTD PPA KabKota'!AE$5:AE$513,MATCH($D356,'UPTD PPA KabKota'!$C$5:$C$513,FALSE))</f>
        <v>Sudah</v>
      </c>
      <c r="BW356" s="218" t="str">
        <f t="array" ref="BW356">INDEX('UPTD PPA KabKota'!AF$5:AF$513,MATCH($D356,'UPTD PPA KabKota'!$C$5:$C$513,FALSE))</f>
        <v>Sudah</v>
      </c>
      <c r="BX356" s="218" t="str">
        <f t="array" ref="BX356">INDEX('UPTD PPA KabKota'!AG$5:AG$513,MATCH($D356,'UPTD PPA KabKota'!$C$5:$C$513,FALSE))</f>
        <v>Sudah</v>
      </c>
      <c r="BY356" s="218" t="str">
        <f t="array" ref="BY356">INDEX('UPTD PPA KabKota'!AH$5:AH$513,MATCH($D356,'UPTD PPA KabKota'!$C$5:$C$513,FALSE))</f>
        <v>Belum</v>
      </c>
      <c r="BZ356" s="218" t="str">
        <f t="array" ref="BZ356">INDEX('UPTD PPA KabKota'!AI$5:AI$513,MATCH($D356,'UPTD PPA KabKota'!$C$5:$C$513,FALSE))</f>
        <v>Belum</v>
      </c>
      <c r="CA356" s="218" t="str">
        <f t="array" ref="CA356">INDEX('UPTD PPA KabKota'!AJ$5:AJ$513,MATCH($D356,'UPTD PPA KabKota'!$C$5:$C$513,FALSE))</f>
        <v>Sudah</v>
      </c>
      <c r="CB356" s="218" t="str">
        <f t="array" ref="CB356">INDEX('UPTD PPA KabKota'!AK$5:AK$513,MATCH($D356,'UPTD PPA KabKota'!$C$5:$C$513,FALSE))</f>
        <v>Sudah</v>
      </c>
      <c r="CC356" s="218" t="str">
        <f t="array" ref="CC356">INDEX('UPTD PPA KabKota'!AL$5:AL$513,MATCH($D356,'UPTD PPA KabKota'!$C$5:$C$513,FALSE))</f>
        <v>Sudah</v>
      </c>
      <c r="CD356" s="218" t="str">
        <f t="array" ref="CD356">INDEX('UPTD PPA KabKota'!AM$5:AM$513,MATCH($D356,'UPTD PPA KabKota'!$C$5:$C$513,FALSE))</f>
        <v>Sudah</v>
      </c>
      <c r="CE356" s="218" t="str">
        <f t="array" ref="CE356">INDEX('UPTD PPA KabKota'!AN$5:AN$513,MATCH($D356,'UPTD PPA KabKota'!$C$5:$C$513,FALSE))</f>
        <v/>
      </c>
      <c r="CF356" s="218">
        <f t="array" ref="CF356">INDEX('UPTD PPA KabKota'!AO$5:AO$513,MATCH($D356,'UPTD PPA KabKota'!$C$5:$C$513,FALSE))</f>
        <v>24</v>
      </c>
      <c r="CG356" s="218" t="str">
        <f t="array" ref="CG356">INDEX('UPTD PPA KabKota'!AP$5:AP$513,MATCH($D356,'UPTD PPA KabKota'!$C$5:$C$513,FALSE))</f>
        <v>Kekerasan Terhadap Anak</v>
      </c>
      <c r="CH356" s="218" t="str">
        <f t="array" ref="CH356">INDEX('UPTD PPA KabKota'!AQ$5:AQ$513,MATCH($D356,'UPTD PPA KabKota'!$C$5:$C$513,FALSE))</f>
        <v/>
      </c>
      <c r="CI356" s="218" t="str">
        <f t="array" ref="CI356">INDEX('UPTD PPA KabKota'!AR$5:AR$513,MATCH($D356,'UPTD PPA KabKota'!$C$5:$C$513,FALSE))</f>
        <v/>
      </c>
      <c r="CJ356" s="218" t="str">
        <f t="array" ref="CJ356">INDEX('UPTD PPA KabKota'!AS$5:AS$513,MATCH($D356,'UPTD PPA KabKota'!$C$5:$C$513,FALSE))</f>
        <v/>
      </c>
      <c r="CK356" s="218" t="str">
        <f t="array" ref="CK356">INDEX('UPTD PPA KabKota'!AT$5:AT$513,MATCH($D356,'UPTD PPA KabKota'!$C$5:$C$513,FALSE))</f>
        <v/>
      </c>
      <c r="CL356" s="218" t="str">
        <f t="array" ref="CL356">INDEX('UPTD PPA KabKota'!AU$5:AU$513,MATCH($D356,'UPTD PPA KabKota'!$C$5:$C$513,FALSE))</f>
        <v>√</v>
      </c>
      <c r="CM356" s="218" t="str">
        <f t="array" ref="CM356">INDEX('UPTD PPA KabKota'!AV$5:AV$513,MATCH($D356,'UPTD PPA KabKota'!$C$5:$C$513,FALSE))</f>
        <v/>
      </c>
      <c r="CN356" s="218" t="str">
        <f t="array" ref="CN356">INDEX('UPTD PPA KabKota'!AW$5:AW$513,MATCH($D356,'UPTD PPA KabKota'!$C$5:$C$513,FALSE))</f>
        <v/>
      </c>
      <c r="CO356" s="218" t="str">
        <f t="array" ref="CO356">INDEX('UPTD PPA KabKota'!AX$5:AX$513,MATCH($D356,'UPTD PPA KabKota'!$C$5:$C$513,FALSE))</f>
        <v/>
      </c>
      <c r="CP356" s="218" t="str">
        <f t="array" ref="CP356">INDEX('UPTD PPA KabKota'!AY$5:AY$513,MATCH($D356,'UPTD PPA KabKota'!$C$5:$C$513,FALSE))</f>
        <v/>
      </c>
      <c r="CQ356" s="209" t="str">
        <f>IFERROR(__xludf.DUMMYFUNCTION("IF(ISBLANK($K356),"""",IF(REGEXMATCH($K356,""Peraturan""),""Ada"",IF(REGEXMATCH($K356,""Rekomendasi""),""Tidak Ada"", $K356)))
"),"Ada")</f>
        <v>Ada</v>
      </c>
      <c r="CR356" s="209" t="str">
        <f t="array" ref="CR356">index('UPTD PPA KabKota'!$BI$5:$BI$513,match($D356,'UPTD PPA KabKota'!$C$5:$C$513,false))</f>
        <v>Ada</v>
      </c>
      <c r="CS356" s="314" t="str">
        <f t="shared" si="58"/>
        <v>Ada</v>
      </c>
    </row>
    <row r="357">
      <c r="A357" s="334">
        <v>351.0</v>
      </c>
      <c r="B357" s="334">
        <v>8.0</v>
      </c>
      <c r="C357" s="311" t="s">
        <v>4777</v>
      </c>
      <c r="D357" s="312" t="s">
        <v>3264</v>
      </c>
      <c r="E357" s="315">
        <v>45689.0</v>
      </c>
      <c r="F357" s="218" t="str">
        <f t="array" ref="F357">INDEX('Ortala-KabKota'!F$2:F$415,MATCH($D357,'Ortala-KabKota'!$E$2:$E$415,FALSE))</f>
        <v/>
      </c>
      <c r="G357" s="218" t="str">
        <f t="array" ref="G357">INDEX('Ortala-KabKota'!G$2:G$415,MATCH($D357,'Ortala-KabKota'!$E$2:$E$415,FALSE))</f>
        <v/>
      </c>
      <c r="H357" s="218" t="str">
        <f t="array" ref="H357">INDEX('Ortala-KabKota'!H$2:H$415,MATCH($D357,'Ortala-KabKota'!$E$2:$E$415,FALSE))</f>
        <v/>
      </c>
      <c r="I357" s="218" t="str">
        <f t="array" ref="I357">INDEX('Ortala-KabKota'!I$2:I$415,MATCH($D357,'Ortala-KabKota'!$E$2:$E$415,FALSE))</f>
        <v/>
      </c>
      <c r="J357" s="218" t="str">
        <f t="array" ref="J357">INDEX('Ortala-KabKota'!J$2:J$415,MATCH($D357,'Ortala-KabKota'!$E$2:$E$415,FALSE))</f>
        <v>UPTD PPA</v>
      </c>
      <c r="K357" s="218" t="str">
        <f t="array" ref="K357">INDEX('Ortala-KabKota'!K$2:K$415,MATCH($D357,'Ortala-KabKota'!$E$2:$E$415,FALSE))</f>
        <v>Peraturan Bupati Seruyan Nomor 63 Tahun 2022</v>
      </c>
      <c r="L357" s="218">
        <f t="array" ref="L357">INDEX('Ortala-KabKota'!L$2:L$415,MATCH($D357,'Ortala-KabKota'!$E$2:$E$415,FALSE))</f>
        <v>2022</v>
      </c>
      <c r="M357" s="218" t="str">
        <f t="array" ref="M357">INDEX('Ortala-KabKota'!M$2:M$415,MATCH($D357,'Ortala-KabKota'!$E$2:$E$415,FALSE))</f>
        <v>B</v>
      </c>
      <c r="N357" s="218" t="str">
        <f t="array" ref="N357">INDEX('Ortala-KabKota'!N$2:N$415,MATCH($D357,'Ortala-KabKota'!$E$2:$E$415,FALSE))</f>
        <v/>
      </c>
      <c r="O357" s="218" t="str">
        <f t="array" ref="O357">INDEX('Ortala-KabKota'!O$2:O$415,MATCH($D357,'Ortala-KabKota'!$E$2:$E$415,FALSE))</f>
        <v/>
      </c>
      <c r="P357" s="218" t="str">
        <f t="array" ref="P357">INDEX('Ortala-KabKota'!P$2:P$415,MATCH($D357,'Ortala-KabKota'!$E$2:$E$415,FALSE))</f>
        <v/>
      </c>
      <c r="Q357" s="218" t="str">
        <f t="array" ref="Q357">INDEX('Ortala-KabKota'!Q$2:Q$415,MATCH($D357,'Ortala-KabKota'!$E$2:$E$415,FALSE))</f>
        <v/>
      </c>
      <c r="R357" s="218" t="str">
        <f t="array" ref="R357">INDEX('Ortala-KabKota'!R$2:R$415,MATCH($D357,'Ortala-KabKota'!$E$2:$E$415,FALSE))</f>
        <v/>
      </c>
      <c r="S357" s="218" t="str">
        <f t="array" ref="S357">INDEX('Ortala-KabKota'!S$2:S$415,MATCH($D357,'Ortala-KabKota'!$E$2:$E$415,FALSE))</f>
        <v/>
      </c>
      <c r="T357" s="218" t="str">
        <f t="array" ref="T357">INDEX('Ortala-KabKota'!T$2:T$415,MATCH($D357,'Ortala-KabKota'!$E$2:$E$415,FALSE))</f>
        <v/>
      </c>
      <c r="U357" s="218" t="str">
        <f t="array" ref="U357">INDEX('Ortala-KabKota'!U$2:U$415,MATCH($D357,'Ortala-KabKota'!$E$2:$E$415,FALSE))</f>
        <v/>
      </c>
      <c r="V357" s="218" t="str">
        <f t="array" ref="V357">INDEX('Ortala-KabKota'!V$2:V$415,MATCH($D357,'Ortala-KabKota'!$E$2:$E$415,FALSE))</f>
        <v/>
      </c>
      <c r="W357" s="218" t="str">
        <f t="array" ref="W357">INDEX('Ortala-KabKota'!W$2:W$415,MATCH($D357,'Ortala-KabKota'!$E$2:$E$415,FALSE))</f>
        <v/>
      </c>
      <c r="X357" s="218" t="str">
        <f t="array" ref="X357">INDEX('Ortala-KabKota'!X$2:X$415,MATCH($D357,'Ortala-KabKota'!$E$2:$E$415,FALSE))</f>
        <v/>
      </c>
      <c r="Y357" s="218" t="str">
        <f t="array" ref="Y357">INDEX('Ortala-KabKota'!Y$2:Y$415,MATCH($D357,'Ortala-KabKota'!$E$2:$E$415,FALSE))</f>
        <v/>
      </c>
      <c r="Z357" s="218" t="str">
        <f t="array" ref="Z357">INDEX('Ortala-KabKota'!Z$2:Z$415,MATCH($D357,'Ortala-KabKota'!$E$2:$E$415,FALSE))</f>
        <v/>
      </c>
      <c r="AA357" s="218" t="str">
        <f t="array" ref="AA357">INDEX('Ortala-KabKota'!AA$2:AA$415,MATCH($D357,'Ortala-KabKota'!$E$2:$E$415,FALSE))</f>
        <v/>
      </c>
      <c r="AB357" s="218" t="str">
        <f t="array" ref="AB357">INDEX('Ortala-KabKota'!AB$2:AB$415,MATCH($D357,'Ortala-KabKota'!$E$2:$E$415,FALSE))</f>
        <v/>
      </c>
      <c r="AC357" s="218" t="str">
        <f t="array" ref="AC357">INDEX('Ortala-KabKota'!AC$2:AC$415,MATCH($D357,'Ortala-KabKota'!$E$2:$E$415,FALSE))</f>
        <v/>
      </c>
      <c r="AD357" s="218" t="str">
        <f t="array" ref="AD357">INDEX('Ortala-KabKota'!AD$2:AD$415,MATCH($D357,'Ortala-KabKota'!$E$2:$E$415,FALSE))</f>
        <v/>
      </c>
      <c r="AE357" s="218" t="str">
        <f t="array" ref="AE357">INDEX('Ortala-KabKota'!AE$2:AE$415,MATCH($D357,'Ortala-KabKota'!$E$2:$E$415,FALSE))</f>
        <v/>
      </c>
      <c r="AF357" s="218" t="str">
        <f t="array" ref="AF357">INDEX('Ortala-KabKota'!AF$2:AF$415,MATCH($D357,'Ortala-KabKota'!$E$2:$E$415,FALSE))</f>
        <v/>
      </c>
      <c r="AG357" s="218" t="str">
        <f t="array" ref="AG357">INDEX('Ortala-KabKota'!AG$2:AG$415,MATCH($D357,'Ortala-KabKota'!$E$2:$E$415,FALSE))</f>
        <v/>
      </c>
      <c r="AH357" s="218" t="str">
        <f t="array" ref="AH357">INDEX('Ortala-KabKota'!AH$2:AH$415,MATCH($D357,'Ortala-KabKota'!$E$2:$E$415,FALSE))</f>
        <v/>
      </c>
      <c r="AI357" s="218" t="str">
        <f t="array" ref="AI357">INDEX('Ortala-KabKota'!AI$2:AI$415,MATCH($D357,'Ortala-KabKota'!$E$2:$E$415,FALSE))</f>
        <v/>
      </c>
      <c r="AJ357" s="218" t="str">
        <f t="array" ref="AJ357">INDEX('Ortala-KabKota'!AJ$2:AJ$415,MATCH($D357,'Ortala-KabKota'!$E$2:$E$415,FALSE))</f>
        <v/>
      </c>
      <c r="AK357" s="218" t="str">
        <f t="array" ref="AK357">INDEX('Ortala-KabKota'!AK$2:AK$415,MATCH($D357,'Ortala-KabKota'!$E$2:$E$415,FALSE))</f>
        <v/>
      </c>
      <c r="AL357" s="218" t="str">
        <f t="array" ref="AL357">INDEX('Ortala-KabKota'!AL$2:AL$415,MATCH($D357,'Ortala-KabKota'!$E$2:$E$415,FALSE))</f>
        <v/>
      </c>
      <c r="AM357" s="218" t="str">
        <f t="array" ref="AM357">INDEX('Ortala-KabKota'!AM$2:AM$415,MATCH($D357,'Ortala-KabKota'!$E$2:$E$415,FALSE))</f>
        <v/>
      </c>
      <c r="AN357" s="218" t="str">
        <f t="array" ref="AN357">INDEX('Ortala-KabKota'!AN$2:AN$415,MATCH($D357,'Ortala-KabKota'!$E$2:$E$415,FALSE))</f>
        <v/>
      </c>
      <c r="AO357" s="218" t="str">
        <f t="array" ref="AO357">INDEX('Ortala-KabKota'!AO$2:AO$415,MATCH($D357,'Ortala-KabKota'!$E$2:$E$415,FALSE))</f>
        <v/>
      </c>
      <c r="AP357" s="218" t="str">
        <f t="array" ref="AP357">INDEX('Ortala-KabKota'!AP$2:AP$415,MATCH($D357,'Ortala-KabKota'!$E$2:$E$415,FALSE))</f>
        <v/>
      </c>
      <c r="AQ357" s="218" t="str">
        <f t="array" ref="AQ357">INDEX('Ortala-KabKota'!AQ$2:AQ$415,MATCH($D357,'Ortala-KabKota'!$E$2:$E$415,FALSE))</f>
        <v/>
      </c>
      <c r="AR357" s="218" t="str">
        <f t="array" ref="AR357">INDEX('Ortala-KabKota'!AR$2:AR$415,MATCH($D357,'Ortala-KabKota'!$E$2:$E$415,FALSE))</f>
        <v/>
      </c>
      <c r="AS357" s="218" t="str">
        <f t="array" ref="AS357">INDEX('Ortala-KabKota'!AS$2:AS$415,MATCH($D357,'Ortala-KabKota'!$E$2:$E$415,FALSE))</f>
        <v/>
      </c>
      <c r="AT357" s="218" t="str">
        <f t="array" ref="AT357">INDEX('Ortala-KabKota'!AT$2:AT$415,MATCH($D357,'Ortala-KabKota'!$E$2:$E$415,FALSE))</f>
        <v/>
      </c>
      <c r="AU357" s="218" t="str">
        <f t="array" ref="AU357">INDEX('UPTD PPA KabKota'!D$5:D$513,MATCH($D357,'UPTD PPA KabKota'!$C$5:$C$513,FALSE))</f>
        <v>Apriantoni, S.Hut.M.M</v>
      </c>
      <c r="AV357" s="218" t="str">
        <f t="array" ref="AV357">INDEX('UPTD PPA KabKota'!E$5:E$513,MATCH($D357,'UPTD PPA KabKota'!$C$5:$C$513,FALSE))</f>
        <v>Jl. Hasan No.... Kuala Pembuang I</v>
      </c>
      <c r="AW357" s="218" t="str">
        <f t="array" ref="AW357">INDEX('UPTD PPA KabKota'!F$5:F$513,MATCH($D357,'UPTD PPA KabKota'!$C$5:$C$513,FALSE))</f>
        <v>0822-5293-6808</v>
      </c>
      <c r="AX357" s="218" t="str">
        <f t="array" ref="AX357">INDEX('UPTD PPA KabKota'!G$5:G$513,MATCH($D357,'UPTD PPA KabKota'!$C$5:$C$513,FALSE))</f>
        <v>0822-5293-6808</v>
      </c>
      <c r="AY357" s="218" t="str">
        <f t="array" ref="AY357">INDEX('UPTD PPA KabKota'!H$5:H$513,MATCH($D357,'UPTD PPA KabKota'!$C$5:$C$513,FALSE))</f>
        <v>UPT PPA</v>
      </c>
      <c r="AZ357" s="218" t="str">
        <f t="array" ref="AZ357">INDEX('UPTD PPA KabKota'!I$5:I$513,MATCH($D357,'UPTD PPA KabKota'!$C$5:$C$513,FALSE))</f>
        <v>Peraturan Bupati Nomor 63 Tahun 2022</v>
      </c>
      <c r="BA357" s="218">
        <f t="array" ref="BA357">INDEX('UPTD PPA KabKota'!J$5:J$513,MATCH($D357,'UPTD PPA KabKota'!$C$5:$C$513,FALSE))</f>
        <v>2022</v>
      </c>
      <c r="BB357" s="218" t="str">
        <f t="array" ref="BB357">INDEX('UPTD PPA KabKota'!K$5:K$513,MATCH($D357,'UPTD PPA KabKota'!$C$5:$C$513,FALSE))</f>
        <v>B</v>
      </c>
      <c r="BC357" s="218" t="str">
        <f t="array" ref="BC357">INDEX('UPTD PPA KabKota'!L$5:L$513,MATCH($D357,'UPTD PPA KabKota'!$C$5:$C$513,FALSE))</f>
        <v>0822-5293-6808</v>
      </c>
      <c r="BD357" s="218" t="str">
        <f t="array" ref="BD357">INDEX('UPTD PPA KabKota'!M$5:M$513,MATCH($D357,'UPTD PPA KabKota'!$C$5:$C$513,FALSE))</f>
        <v>tonidisdik@gmail.com</v>
      </c>
      <c r="BE357" s="218" t="str">
        <f t="array" ref="BE357">INDEX('UPTD PPA KabKota'!N$5:N$513,MATCH($D357,'UPTD PPA KabKota'!$C$5:$C$513,FALSE))</f>
        <v>Kepala UPT, Kelompok Jabatan Fungsional</v>
      </c>
      <c r="BF357" s="218" t="str">
        <f t="array" ref="BF357">INDEX('UPTD PPA KabKota'!O$5:O$513,MATCH($D357,'UPTD PPA KabKota'!$C$5:$C$513,FALSE))</f>
        <v>Mandiri</v>
      </c>
      <c r="BG357" s="218" t="str">
        <f t="array" ref="BG357">INDEX('UPTD PPA KabKota'!P$5:P$513,MATCH($D357,'UPTD PPA KabKota'!$C$5:$C$513,FALSE))</f>
        <v>Tidak Punya</v>
      </c>
      <c r="BH357" s="218" t="str">
        <f t="array" ref="BH357">INDEX('UPTD PPA KabKota'!Q$5:Q$513,MATCH($D357,'UPTD PPA KabKota'!$C$5:$C$513,FALSE))</f>
        <v>gedung pemerintah</v>
      </c>
      <c r="BI357" s="218" t="str">
        <f t="array" ref="BI357">INDEX('UPTD PPA KabKota'!R$5:R$513,MATCH($D357,'UPTD PPA KabKota'!$C$5:$C$513,FALSE))</f>
        <v>Ada</v>
      </c>
      <c r="BJ357" s="218" t="str">
        <f t="array" ref="BJ357">INDEX('UPTD PPA KabKota'!S$5:S$513,MATCH($D357,'UPTD PPA KabKota'!$C$5:$C$513,FALSE))</f>
        <v>Tidak Ada</v>
      </c>
      <c r="BK357" s="218" t="str">
        <f t="array" ref="BK357">INDEX('UPTD PPA KabKota'!T$5:T$513,MATCH($D357,'UPTD PPA KabKota'!$C$5:$C$513,FALSE))</f>
        <v>Ada</v>
      </c>
      <c r="BL357" s="218" t="str">
        <f t="array" ref="BL357">INDEX('UPTD PPA KabKota'!U$5:U$513,MATCH($D357,'UPTD PPA KabKota'!$C$5:$C$513,FALSE))</f>
        <v>Ada</v>
      </c>
      <c r="BM357" s="218" t="str">
        <f t="array" ref="BM357">INDEX('UPTD PPA KabKota'!V$5:V$513,MATCH($D357,'UPTD PPA KabKota'!$C$5:$C$513,FALSE))</f>
        <v>Tidak Ada</v>
      </c>
      <c r="BN357" s="218" t="str">
        <f t="array" ref="BN357">INDEX('UPTD PPA KabKota'!W$5:W$513,MATCH($D357,'UPTD PPA KabKota'!$C$5:$C$513,FALSE))</f>
        <v>Tidak Ada</v>
      </c>
      <c r="BO357" s="218" t="str">
        <f t="array" ref="BO357">INDEX('UPTD PPA KabKota'!X$5:X$513,MATCH($D357,'UPTD PPA KabKota'!$C$5:$C$513,FALSE))</f>
        <v>Ada</v>
      </c>
      <c r="BP357" s="218" t="str">
        <f t="array" ref="BP357">INDEX('UPTD PPA KabKota'!Y$5:Y$513,MATCH($D357,'UPTD PPA KabKota'!$C$5:$C$513,FALSE))</f>
        <v>Tidak Ada</v>
      </c>
      <c r="BQ357" s="218" t="str">
        <f t="array" ref="BQ357">INDEX('UPTD PPA KabKota'!Z$5:Z$513,MATCH($D357,'UPTD PPA KabKota'!$C$5:$C$513,FALSE))</f>
        <v>Tidak Ada</v>
      </c>
      <c r="BR357" s="218" t="str">
        <f t="array" ref="BR357">INDEX('UPTD PPA KabKota'!AA$5:AA$513,MATCH($D357,'UPTD PPA KabKota'!$C$5:$C$513,FALSE))</f>
        <v>Ada</v>
      </c>
      <c r="BS357" s="218" t="str">
        <f t="array" ref="BS357">INDEX('UPTD PPA KabKota'!AB$5:AB$513,MATCH($D357,'UPTD PPA KabKota'!$C$5:$C$513,FALSE))</f>
        <v>Ada</v>
      </c>
      <c r="BT357" s="218" t="str">
        <f t="array" ref="BT357">INDEX('UPTD PPA KabKota'!AC$5:AC$513,MATCH($D357,'UPTD PPA KabKota'!$C$5:$C$513,FALSE))</f>
        <v>Sudah</v>
      </c>
      <c r="BU357" s="218" t="str">
        <f t="array" ref="BU357">INDEX('UPTD PPA KabKota'!AD$5:AD$513,MATCH($D357,'UPTD PPA KabKota'!$C$5:$C$513,FALSE))</f>
        <v>Sudah</v>
      </c>
      <c r="BV357" s="218" t="str">
        <f t="array" ref="BV357">INDEX('UPTD PPA KabKota'!AE$5:AE$513,MATCH($D357,'UPTD PPA KabKota'!$C$5:$C$513,FALSE))</f>
        <v>Sudah</v>
      </c>
      <c r="BW357" s="218" t="str">
        <f t="array" ref="BW357">INDEX('UPTD PPA KabKota'!AF$5:AF$513,MATCH($D357,'UPTD PPA KabKota'!$C$5:$C$513,FALSE))</f>
        <v>Sudah</v>
      </c>
      <c r="BX357" s="218" t="str">
        <f t="array" ref="BX357">INDEX('UPTD PPA KabKota'!AG$5:AG$513,MATCH($D357,'UPTD PPA KabKota'!$C$5:$C$513,FALSE))</f>
        <v>Belum</v>
      </c>
      <c r="BY357" s="218" t="str">
        <f t="array" ref="BY357">INDEX('UPTD PPA KabKota'!AH$5:AH$513,MATCH($D357,'UPTD PPA KabKota'!$C$5:$C$513,FALSE))</f>
        <v>Belum</v>
      </c>
      <c r="BZ357" s="218" t="str">
        <f t="array" ref="BZ357">INDEX('UPTD PPA KabKota'!AI$5:AI$513,MATCH($D357,'UPTD PPA KabKota'!$C$5:$C$513,FALSE))</f>
        <v>Belum</v>
      </c>
      <c r="CA357" s="218" t="str">
        <f t="array" ref="CA357">INDEX('UPTD PPA KabKota'!AJ$5:AJ$513,MATCH($D357,'UPTD PPA KabKota'!$C$5:$C$513,FALSE))</f>
        <v>Belum</v>
      </c>
      <c r="CB357" s="218" t="str">
        <f t="array" ref="CB357">INDEX('UPTD PPA KabKota'!AK$5:AK$513,MATCH($D357,'UPTD PPA KabKota'!$C$5:$C$513,FALSE))</f>
        <v>Belum</v>
      </c>
      <c r="CC357" s="218" t="str">
        <f t="array" ref="CC357">INDEX('UPTD PPA KabKota'!AL$5:AL$513,MATCH($D357,'UPTD PPA KabKota'!$C$5:$C$513,FALSE))</f>
        <v>Sudah</v>
      </c>
      <c r="CD357" s="218" t="str">
        <f t="array" ref="CD357">INDEX('UPTD PPA KabKota'!AM$5:AM$513,MATCH($D357,'UPTD PPA KabKota'!$C$5:$C$513,FALSE))</f>
        <v>Sudah</v>
      </c>
      <c r="CE357" s="218">
        <f t="array" ref="CE357">INDEX('UPTD PPA KabKota'!AN$5:AN$513,MATCH($D357,'UPTD PPA KabKota'!$C$5:$C$513,FALSE))</f>
        <v>0</v>
      </c>
      <c r="CF357" s="218" t="str">
        <f t="array" ref="CF357">INDEX('UPTD PPA KabKota'!AO$5:AO$513,MATCH($D357,'UPTD PPA KabKota'!$C$5:$C$513,FALSE))</f>
        <v>11 Kasus</v>
      </c>
      <c r="CG357" s="218" t="str">
        <f t="array" ref="CG357">INDEX('UPTD PPA KabKota'!AP$5:AP$513,MATCH($D357,'UPTD PPA KabKota'!$C$5:$C$513,FALSE))</f>
        <v>kasus kekereasan seksual</v>
      </c>
      <c r="CH357" s="218" t="str">
        <f t="array" ref="CH357">INDEX('UPTD PPA KabKota'!AQ$5:AQ$513,MATCH($D357,'UPTD PPA KabKota'!$C$5:$C$513,FALSE))</f>
        <v/>
      </c>
      <c r="CI357" s="218" t="str">
        <f t="array" ref="CI357">INDEX('UPTD PPA KabKota'!AR$5:AR$513,MATCH($D357,'UPTD PPA KabKota'!$C$5:$C$513,FALSE))</f>
        <v/>
      </c>
      <c r="CJ357" s="218" t="str">
        <f t="array" ref="CJ357">INDEX('UPTD PPA KabKota'!AS$5:AS$513,MATCH($D357,'UPTD PPA KabKota'!$C$5:$C$513,FALSE))</f>
        <v/>
      </c>
      <c r="CK357" s="218" t="str">
        <f t="array" ref="CK357">INDEX('UPTD PPA KabKota'!AT$5:AT$513,MATCH($D357,'UPTD PPA KabKota'!$C$5:$C$513,FALSE))</f>
        <v/>
      </c>
      <c r="CL357" s="218" t="str">
        <f t="array" ref="CL357">INDEX('UPTD PPA KabKota'!AU$5:AU$513,MATCH($D357,'UPTD PPA KabKota'!$C$5:$C$513,FALSE))</f>
        <v>v</v>
      </c>
      <c r="CM357" s="218" t="str">
        <f t="array" ref="CM357">INDEX('UPTD PPA KabKota'!AV$5:AV$513,MATCH($D357,'UPTD PPA KabKota'!$C$5:$C$513,FALSE))</f>
        <v/>
      </c>
      <c r="CN357" s="218" t="str">
        <f t="array" ref="CN357">INDEX('UPTD PPA KabKota'!AW$5:AW$513,MATCH($D357,'UPTD PPA KabKota'!$C$5:$C$513,FALSE))</f>
        <v/>
      </c>
      <c r="CO357" s="218" t="str">
        <f t="array" ref="CO357">INDEX('UPTD PPA KabKota'!AX$5:AX$513,MATCH($D357,'UPTD PPA KabKota'!$C$5:$C$513,FALSE))</f>
        <v/>
      </c>
      <c r="CP357" s="218" t="str">
        <f t="array" ref="CP357">INDEX('UPTD PPA KabKota'!AY$5:AY$513,MATCH($D357,'UPTD PPA KabKota'!$C$5:$C$513,FALSE))</f>
        <v/>
      </c>
      <c r="CQ357" s="209" t="str">
        <f>IFERROR(__xludf.DUMMYFUNCTION("IF(ISBLANK($K357),"""",IF(REGEXMATCH($K357,""Peraturan""),""Ada"",IF(REGEXMATCH($K357,""Rekomendasi""),""Tidak Ada"", $K357)))
"),"Ada")</f>
        <v>Ada</v>
      </c>
      <c r="CR357" s="209" t="str">
        <f t="array" ref="CR357">index('UPTD PPA KabKota'!$BI$5:$BI$513,match($D357,'UPTD PPA KabKota'!$C$5:$C$513,false))</f>
        <v>Ada</v>
      </c>
      <c r="CS357" s="314" t="str">
        <f t="shared" si="58"/>
        <v>Ada</v>
      </c>
    </row>
    <row r="358">
      <c r="A358" s="334">
        <v>352.0</v>
      </c>
      <c r="B358" s="334">
        <v>9.0</v>
      </c>
      <c r="C358" s="311" t="s">
        <v>4777</v>
      </c>
      <c r="D358" s="312" t="s">
        <v>3284</v>
      </c>
      <c r="E358" s="315">
        <v>45689.0</v>
      </c>
      <c r="F358" s="218" t="str">
        <f t="array" ref="F358">INDEX('Ortala-KabKota'!F$2:F$415,MATCH($D358,'Ortala-KabKota'!$E$2:$E$415,FALSE))</f>
        <v>Margerissa/ 081255450809</v>
      </c>
      <c r="G358" s="218" t="str">
        <f t="array" ref="G358">INDEX('Ortala-KabKota'!G$2:G$415,MATCH($D358,'Ortala-KabKota'!$E$2:$E$415,FALSE))</f>
        <v>Jl. Achmad Yani Komplek Perkantoran Kereng Humbang</v>
      </c>
      <c r="H358" s="218" t="str">
        <f t="array" ref="H358">INDEX('Ortala-KabKota'!H$2:H$415,MATCH($D358,'Ortala-KabKota'!$E$2:$E$415,FALSE))</f>
        <v>(0536)41064</v>
      </c>
      <c r="I358" s="218" t="str">
        <f t="array" ref="I358">INDEX('Ortala-KabKota'!I$2:I$415,MATCH($D358,'Ortala-KabKota'!$E$2:$E$415,FALSE))</f>
        <v>081254034350</v>
      </c>
      <c r="J358" s="218" t="str">
        <f t="array" ref="J358">INDEX('Ortala-KabKota'!J$2:J$415,MATCH($D358,'Ortala-KabKota'!$E$2:$E$415,FALSE))</f>
        <v>UPTD PPA</v>
      </c>
      <c r="K358" s="218" t="str">
        <f t="array" ref="K358">INDEX('Ortala-KabKota'!K$2:K$415,MATCH($D358,'Ortala-KabKota'!$E$2:$E$415,FALSE))</f>
        <v>Peraturan Bupati Katingan Nomor 1 Tahun 2021</v>
      </c>
      <c r="L358" s="218">
        <f t="array" ref="L358">INDEX('Ortala-KabKota'!L$2:L$415,MATCH($D358,'Ortala-KabKota'!$E$2:$E$415,FALSE))</f>
        <v>2021</v>
      </c>
      <c r="M358" s="218" t="str">
        <f t="array" ref="M358">INDEX('Ortala-KabKota'!M$2:M$415,MATCH($D358,'Ortala-KabKota'!$E$2:$E$415,FALSE))</f>
        <v>B</v>
      </c>
      <c r="N358" s="218" t="str">
        <f t="array" ref="N358">INDEX('Ortala-KabKota'!N$2:N$415,MATCH($D358,'Ortala-KabKota'!$E$2:$E$415,FALSE))</f>
        <v/>
      </c>
      <c r="O358" s="316" t="str">
        <f t="array" ref="O358">INDEX('Ortala-KabKota'!O$2:O$415,MATCH($D358,'Ortala-KabKota'!$E$2:$E$415,FALSE))</f>
        <v>uptdppa.kat88@gmail.com</v>
      </c>
      <c r="P358" s="218" t="str">
        <f t="array" ref="P358">INDEX('Ortala-KabKota'!P$2:P$415,MATCH($D358,'Ortala-KabKota'!$E$2:$E$415,FALSE))</f>
        <v>Kepala UPTD dan Kelompok Jabatan Fungsional</v>
      </c>
      <c r="Q358" s="218" t="str">
        <f t="array" ref="Q358">INDEX('Ortala-KabKota'!Q$2:Q$415,MATCH($D358,'Ortala-KabKota'!$E$2:$E$415,FALSE))</f>
        <v>BERGABUNG DENGAN KANTOR DINAS</v>
      </c>
      <c r="R358" s="218" t="str">
        <f t="array" ref="R358">INDEX('Ortala-KabKota'!R$2:R$415,MATCH($D358,'Ortala-KabKota'!$E$2:$E$415,FALSE))</f>
        <v>TIDAK PUNYA</v>
      </c>
      <c r="S358" s="218" t="str">
        <f t="array" ref="S358">INDEX('Ortala-KabKota'!S$2:S$415,MATCH($D358,'Ortala-KabKota'!$E$2:$E$415,FALSE))</f>
        <v>Tidak Ada</v>
      </c>
      <c r="T358" s="218">
        <f t="array" ref="T358">INDEX('Ortala-KabKota'!T$2:T$415,MATCH($D358,'Ortala-KabKota'!$E$2:$E$415,FALSE))</f>
        <v>1</v>
      </c>
      <c r="U358" s="218">
        <f t="array" ref="U358">INDEX('Ortala-KabKota'!U$2:U$415,MATCH($D358,'Ortala-KabKota'!$E$2:$E$415,FALSE))</f>
        <v>0</v>
      </c>
      <c r="V358" s="218">
        <f t="array" ref="V358">INDEX('Ortala-KabKota'!V$2:V$415,MATCH($D358,'Ortala-KabKota'!$E$2:$E$415,FALSE))</f>
        <v>0</v>
      </c>
      <c r="W358" s="218">
        <f t="array" ref="W358">INDEX('Ortala-KabKota'!W$2:W$415,MATCH($D358,'Ortala-KabKota'!$E$2:$E$415,FALSE))</f>
        <v>0</v>
      </c>
      <c r="X358" s="218">
        <f t="array" ref="X358">INDEX('Ortala-KabKota'!X$2:X$415,MATCH($D358,'Ortala-KabKota'!$E$2:$E$415,FALSE))</f>
        <v>0</v>
      </c>
      <c r="Y358" s="218">
        <f t="array" ref="Y358">INDEX('Ortala-KabKota'!Y$2:Y$415,MATCH($D358,'Ortala-KabKota'!$E$2:$E$415,FALSE))</f>
        <v>0</v>
      </c>
      <c r="Z358" s="218">
        <f t="array" ref="Z358">INDEX('Ortala-KabKota'!Z$2:Z$415,MATCH($D358,'Ortala-KabKota'!$E$2:$E$415,FALSE))</f>
        <v>0</v>
      </c>
      <c r="AA358" s="218">
        <f t="array" ref="AA358">INDEX('Ortala-KabKota'!AA$2:AA$415,MATCH($D358,'Ortala-KabKota'!$E$2:$E$415,FALSE))</f>
        <v>1</v>
      </c>
      <c r="AB358" s="218">
        <f t="array" ref="AB358">INDEX('Ortala-KabKota'!AB$2:AB$415,MATCH($D358,'Ortala-KabKota'!$E$2:$E$415,FALSE))</f>
        <v>0</v>
      </c>
      <c r="AC358" s="218">
        <f t="array" ref="AC358">INDEX('Ortala-KabKota'!AC$2:AC$415,MATCH($D358,'Ortala-KabKota'!$E$2:$E$415,FALSE))</f>
        <v>0</v>
      </c>
      <c r="AD358" s="218">
        <f t="array" ref="AD358">INDEX('Ortala-KabKota'!AD$2:AD$415,MATCH($D358,'Ortala-KabKota'!$E$2:$E$415,FALSE))</f>
        <v>0</v>
      </c>
      <c r="AE358" s="218">
        <f t="array" ref="AE358">INDEX('Ortala-KabKota'!AE$2:AE$415,MATCH($D358,'Ortala-KabKota'!$E$2:$E$415,FALSE))</f>
        <v>1</v>
      </c>
      <c r="AF358" s="218">
        <f t="array" ref="AF358">INDEX('Ortala-KabKota'!AF$2:AF$415,MATCH($D358,'Ortala-KabKota'!$E$2:$E$415,FALSE))</f>
        <v>1</v>
      </c>
      <c r="AG358" s="218">
        <f t="array" ref="AG358">INDEX('Ortala-KabKota'!AG$2:AG$415,MATCH($D358,'Ortala-KabKota'!$E$2:$E$415,FALSE))</f>
        <v>1</v>
      </c>
      <c r="AH358" s="218">
        <f t="array" ref="AH358">INDEX('Ortala-KabKota'!AH$2:AH$415,MATCH($D358,'Ortala-KabKota'!$E$2:$E$415,FALSE))</f>
        <v>1</v>
      </c>
      <c r="AI358" s="218" t="str">
        <f t="array" ref="AI358">INDEX('Ortala-KabKota'!AI$2:AI$415,MATCH($D358,'Ortala-KabKota'!$E$2:$E$415,FALSE))</f>
        <v>Lapor hasil asesmen dan rencana intervensi layanan-menyetujui rekom MK untuk menempatkan perempuan/anak korban /saksi/pelaku kpd kepala UPTD PPA- merujuk/mendampingi ke tempat penampungan sementara-menyampaikan aturan/tata tertib-memberikan pendampingan -memantau perkembangan</v>
      </c>
      <c r="AJ358" s="218">
        <f t="array" ref="AJ358">INDEX('Ortala-KabKota'!AJ$2:AJ$415,MATCH($D358,'Ortala-KabKota'!$E$2:$E$415,FALSE))</f>
        <v>1</v>
      </c>
      <c r="AK358" s="218">
        <f t="array" ref="AK358">INDEX('Ortala-KabKota'!AK$2:AK$415,MATCH($D358,'Ortala-KabKota'!$E$2:$E$415,FALSE))</f>
        <v>1</v>
      </c>
      <c r="AL358" s="218">
        <f t="array" ref="AL358">INDEX('Ortala-KabKota'!AL$2:AL$415,MATCH($D358,'Ortala-KabKota'!$E$2:$E$415,FALSE))</f>
        <v>16</v>
      </c>
      <c r="AM358" s="218" t="str">
        <f t="array" ref="AM358">INDEX('Ortala-KabKota'!AM$2:AM$415,MATCH($D358,'Ortala-KabKota'!$E$2:$E$415,FALSE))</f>
        <v>Kekerasan Seksual</v>
      </c>
      <c r="AN358" s="218" t="str">
        <f t="array" ref="AN358">INDEX('Ortala-KabKota'!AN$2:AN$415,MATCH($D358,'Ortala-KabKota'!$E$2:$E$415,FALSE))</f>
        <v/>
      </c>
      <c r="AO358" s="218" t="str">
        <f t="array" ref="AO358">INDEX('Ortala-KabKota'!AO$2:AO$415,MATCH($D358,'Ortala-KabKota'!$E$2:$E$415,FALSE))</f>
        <v/>
      </c>
      <c r="AP358" s="218" t="str">
        <f t="array" ref="AP358">INDEX('Ortala-KabKota'!AP$2:AP$415,MATCH($D358,'Ortala-KabKota'!$E$2:$E$415,FALSE))</f>
        <v/>
      </c>
      <c r="AQ358" s="218" t="str">
        <f t="array" ref="AQ358">INDEX('Ortala-KabKota'!AQ$2:AQ$415,MATCH($D358,'Ortala-KabKota'!$E$2:$E$415,FALSE))</f>
        <v/>
      </c>
      <c r="AR358" s="218" t="str">
        <f t="array" ref="AR358">INDEX('Ortala-KabKota'!AR$2:AR$415,MATCH($D358,'Ortala-KabKota'!$E$2:$E$415,FALSE))</f>
        <v/>
      </c>
      <c r="AS358" s="218">
        <f t="array" ref="AS358">INDEX('Ortala-KabKota'!AS$2:AS$415,MATCH($D358,'Ortala-KabKota'!$E$2:$E$415,FALSE))</f>
        <v>1</v>
      </c>
      <c r="AT358" s="218" t="str">
        <f t="array" ref="AT358">INDEX('Ortala-KabKota'!AT$2:AT$415,MATCH($D358,'Ortala-KabKota'!$E$2:$E$415,FALSE))</f>
        <v/>
      </c>
      <c r="AU358" s="218" t="str">
        <f t="array" ref="AU358">INDEX('UPTD PPA KabKota'!D$5:D$513,MATCH($D358,'UPTD PPA KabKota'!$C$5:$C$513,FALSE))</f>
        <v>Margerissa</v>
      </c>
      <c r="AV358" s="218" t="str">
        <f t="array" ref="AV358">INDEX('UPTD PPA KabKota'!E$5:E$513,MATCH($D358,'UPTD PPA KabKota'!$C$5:$C$513,FALSE))</f>
        <v>Jl. Achmad Yani Komplek Perkantoran Kereng Humbang Kasongan</v>
      </c>
      <c r="AW358" s="218">
        <f t="array" ref="AW358">INDEX('UPTD PPA KabKota'!F$5:F$513,MATCH($D358,'UPTD PPA KabKota'!$C$5:$C$513,FALSE))</f>
        <v>81255450809</v>
      </c>
      <c r="AX358" s="218">
        <f t="array" ref="AX358">INDEX('UPTD PPA KabKota'!G$5:G$513,MATCH($D358,'UPTD PPA KabKota'!$C$5:$C$513,FALSE))</f>
        <v>82254299800</v>
      </c>
      <c r="AY358" s="218" t="str">
        <f t="array" ref="AY358">INDEX('UPTD PPA KabKota'!H$5:H$513,MATCH($D358,'UPTD PPA KabKota'!$C$5:$C$513,FALSE))</f>
        <v>UPT PPA</v>
      </c>
      <c r="AZ358" s="218" t="str">
        <f t="array" ref="AZ358">INDEX('UPTD PPA KabKota'!I$5:I$513,MATCH($D358,'UPTD PPA KabKota'!$C$5:$C$513,FALSE))</f>
        <v>Peraturan Bupati Nomor 67 tahun 2022 perubatan atas Peraturan Bupati Nomor 1 tahun 2021</v>
      </c>
      <c r="BA358" s="218">
        <f t="array" ref="BA358">INDEX('UPTD PPA KabKota'!J$5:J$513,MATCH($D358,'UPTD PPA KabKota'!$C$5:$C$513,FALSE))</f>
        <v>2021</v>
      </c>
      <c r="BB358" s="218" t="str">
        <f t="array" ref="BB358">INDEX('UPTD PPA KabKota'!K$5:K$513,MATCH($D358,'UPTD PPA KabKota'!$C$5:$C$513,FALSE))</f>
        <v>B</v>
      </c>
      <c r="BC358" s="218" t="str">
        <f t="array" ref="BC358">INDEX('UPTD PPA KabKota'!L$5:L$513,MATCH($D358,'UPTD PPA KabKota'!$C$5:$C$513,FALSE))</f>
        <v>MARGERISSA, S.Tr.Keb/ 081255450809</v>
      </c>
      <c r="BD358" s="218" t="str">
        <f t="array" ref="BD358">INDEX('UPTD PPA KabKota'!M$5:M$513,MATCH($D358,'UPTD PPA KabKota'!$C$5:$C$513,FALSE))</f>
        <v>rissabelva23@gmail.com</v>
      </c>
      <c r="BE358" s="218" t="str">
        <f t="array" ref="BE358">INDEX('UPTD PPA KabKota'!N$5:N$513,MATCH($D358,'UPTD PPA KabKota'!$C$5:$C$513,FALSE))</f>
        <v>Kepala UPT Jabatan Fungsional</v>
      </c>
      <c r="BF358" s="218" t="str">
        <f t="array" ref="BF358">INDEX('UPTD PPA KabKota'!O$5:O$513,MATCH($D358,'UPTD PPA KabKota'!$C$5:$C$513,FALSE))</f>
        <v>Bergabung dengan Kantor Dinas</v>
      </c>
      <c r="BG358" s="218" t="str">
        <f t="array" ref="BG358">INDEX('UPTD PPA KabKota'!P$5:P$513,MATCH($D358,'UPTD PPA KabKota'!$C$5:$C$513,FALSE))</f>
        <v>Tidak Punya</v>
      </c>
      <c r="BH358" s="218" t="str">
        <f t="array" ref="BH358">INDEX('UPTD PPA KabKota'!Q$5:Q$513,MATCH($D358,'UPTD PPA KabKota'!$C$5:$C$513,FALSE))</f>
        <v>Gedung yang digunakan adalah gedung TAPS</v>
      </c>
      <c r="BI358" s="218" t="str">
        <f t="array" ref="BI358">INDEX('UPTD PPA KabKota'!R$5:R$513,MATCH($D358,'UPTD PPA KabKota'!$C$5:$C$513,FALSE))</f>
        <v>Ada</v>
      </c>
      <c r="BJ358" s="218" t="str">
        <f t="array" ref="BJ358">INDEX('UPTD PPA KabKota'!S$5:S$513,MATCH($D358,'UPTD PPA KabKota'!$C$5:$C$513,FALSE))</f>
        <v>Ada</v>
      </c>
      <c r="BK358" s="218" t="str">
        <f t="array" ref="BK358">INDEX('UPTD PPA KabKota'!T$5:T$513,MATCH($D358,'UPTD PPA KabKota'!$C$5:$C$513,FALSE))</f>
        <v>Ada</v>
      </c>
      <c r="BL358" s="218" t="str">
        <f t="array" ref="BL358">INDEX('UPTD PPA KabKota'!U$5:U$513,MATCH($D358,'UPTD PPA KabKota'!$C$5:$C$513,FALSE))</f>
        <v>Tidak Ada</v>
      </c>
      <c r="BM358" s="218" t="str">
        <f t="array" ref="BM358">INDEX('UPTD PPA KabKota'!V$5:V$513,MATCH($D358,'UPTD PPA KabKota'!$C$5:$C$513,FALSE))</f>
        <v>Tidak Ada</v>
      </c>
      <c r="BN358" s="218" t="str">
        <f t="array" ref="BN358">INDEX('UPTD PPA KabKota'!W$5:W$513,MATCH($D358,'UPTD PPA KabKota'!$C$5:$C$513,FALSE))</f>
        <v>Tidak Ada</v>
      </c>
      <c r="BO358" s="218" t="str">
        <f t="array" ref="BO358">INDEX('UPTD PPA KabKota'!X$5:X$513,MATCH($D358,'UPTD PPA KabKota'!$C$5:$C$513,FALSE))</f>
        <v>Ada</v>
      </c>
      <c r="BP358" s="218" t="str">
        <f t="array" ref="BP358">INDEX('UPTD PPA KabKota'!Y$5:Y$513,MATCH($D358,'UPTD PPA KabKota'!$C$5:$C$513,FALSE))</f>
        <v>Tidak Ada</v>
      </c>
      <c r="BQ358" s="218" t="str">
        <f t="array" ref="BQ358">INDEX('UPTD PPA KabKota'!Z$5:Z$513,MATCH($D358,'UPTD PPA KabKota'!$C$5:$C$513,FALSE))</f>
        <v>Ada</v>
      </c>
      <c r="BR358" s="218" t="str">
        <f t="array" ref="BR358">INDEX('UPTD PPA KabKota'!AA$5:AA$513,MATCH($D358,'UPTD PPA KabKota'!$C$5:$C$513,FALSE))</f>
        <v>Tidak Ada</v>
      </c>
      <c r="BS358" s="218" t="str">
        <f t="array" ref="BS358">INDEX('UPTD PPA KabKota'!AB$5:AB$513,MATCH($D358,'UPTD PPA KabKota'!$C$5:$C$513,FALSE))</f>
        <v>Tidak Ada</v>
      </c>
      <c r="BT358" s="218" t="str">
        <f t="array" ref="BT358">INDEX('UPTD PPA KabKota'!AC$5:AC$513,MATCH($D358,'UPTD PPA KabKota'!$C$5:$C$513,FALSE))</f>
        <v>Sudah</v>
      </c>
      <c r="BU358" s="218" t="str">
        <f t="array" ref="BU358">INDEX('UPTD PPA KabKota'!AD$5:AD$513,MATCH($D358,'UPTD PPA KabKota'!$C$5:$C$513,FALSE))</f>
        <v>Sudah</v>
      </c>
      <c r="BV358" s="218" t="str">
        <f t="array" ref="BV358">INDEX('UPTD PPA KabKota'!AE$5:AE$513,MATCH($D358,'UPTD PPA KabKota'!$C$5:$C$513,FALSE))</f>
        <v>Sudah</v>
      </c>
      <c r="BW358" s="218" t="str">
        <f t="array" ref="BW358">INDEX('UPTD PPA KabKota'!AF$5:AF$513,MATCH($D358,'UPTD PPA KabKota'!$C$5:$C$513,FALSE))</f>
        <v>Sudah</v>
      </c>
      <c r="BX358" s="218" t="str">
        <f t="array" ref="BX358">INDEX('UPTD PPA KabKota'!AG$5:AG$513,MATCH($D358,'UPTD PPA KabKota'!$C$5:$C$513,FALSE))</f>
        <v>Sudah</v>
      </c>
      <c r="BY358" s="218" t="str">
        <f t="array" ref="BY358">INDEX('UPTD PPA KabKota'!AH$5:AH$513,MATCH($D358,'UPTD PPA KabKota'!$C$5:$C$513,FALSE))</f>
        <v>Sudah</v>
      </c>
      <c r="BZ358" s="218" t="str">
        <f t="array" ref="BZ358">INDEX('UPTD PPA KabKota'!AI$5:AI$513,MATCH($D358,'UPTD PPA KabKota'!$C$5:$C$513,FALSE))</f>
        <v>Sudah</v>
      </c>
      <c r="CA358" s="218" t="str">
        <f t="array" ref="CA358">INDEX('UPTD PPA KabKota'!AJ$5:AJ$513,MATCH($D358,'UPTD PPA KabKota'!$C$5:$C$513,FALSE))</f>
        <v>Sudah</v>
      </c>
      <c r="CB358" s="218" t="str">
        <f t="array" ref="CB358">INDEX('UPTD PPA KabKota'!AK$5:AK$513,MATCH($D358,'UPTD PPA KabKota'!$C$5:$C$513,FALSE))</f>
        <v>Sudah</v>
      </c>
      <c r="CC358" s="218" t="str">
        <f t="array" ref="CC358">INDEX('UPTD PPA KabKota'!AL$5:AL$513,MATCH($D358,'UPTD PPA KabKota'!$C$5:$C$513,FALSE))</f>
        <v>Sudah</v>
      </c>
      <c r="CD358" s="218" t="str">
        <f t="array" ref="CD358">INDEX('UPTD PPA KabKota'!AM$5:AM$513,MATCH($D358,'UPTD PPA KabKota'!$C$5:$C$513,FALSE))</f>
        <v>Sudah</v>
      </c>
      <c r="CE358" s="218" t="str">
        <f t="array" ref="CE358">INDEX('UPTD PPA KabKota'!AN$5:AN$513,MATCH($D358,'UPTD PPA KabKota'!$C$5:$C$513,FALSE))</f>
        <v>terkait implementasi 11 layanan, kami melakukan layanan dengan petugas seadanya dan anggaran yang terbatas dan kalaupun tidak bisa kami layani kami melakukan rujukan ke UPT Provinsi</v>
      </c>
      <c r="CF358" s="218" t="str">
        <f t="array" ref="CF358">INDEX('UPTD PPA KabKota'!AO$5:AO$513,MATCH($D358,'UPTD PPA KabKota'!$C$5:$C$513,FALSE))</f>
        <v>38 Kasus</v>
      </c>
      <c r="CG358" s="218" t="str">
        <f t="array" ref="CG358">INDEX('UPTD PPA KabKota'!AP$5:AP$513,MATCH($D358,'UPTD PPA KabKota'!$C$5:$C$513,FALSE))</f>
        <v>Kekerasan Seksual</v>
      </c>
      <c r="CH358" s="218" t="str">
        <f t="array" ref="CH358">INDEX('UPTD PPA KabKota'!AQ$5:AQ$513,MATCH($D358,'UPTD PPA KabKota'!$C$5:$C$513,FALSE))</f>
        <v/>
      </c>
      <c r="CI358" s="218" t="str">
        <f t="array" ref="CI358">INDEX('UPTD PPA KabKota'!AR$5:AR$513,MATCH($D358,'UPTD PPA KabKota'!$C$5:$C$513,FALSE))</f>
        <v/>
      </c>
      <c r="CJ358" s="218" t="str">
        <f t="array" ref="CJ358">INDEX('UPTD PPA KabKota'!AS$5:AS$513,MATCH($D358,'UPTD PPA KabKota'!$C$5:$C$513,FALSE))</f>
        <v/>
      </c>
      <c r="CK358" s="218" t="str">
        <f t="array" ref="CK358">INDEX('UPTD PPA KabKota'!AT$5:AT$513,MATCH($D358,'UPTD PPA KabKota'!$C$5:$C$513,FALSE))</f>
        <v/>
      </c>
      <c r="CL358" s="218" t="str">
        <f t="array" ref="CL358">INDEX('UPTD PPA KabKota'!AU$5:AU$513,MATCH($D358,'UPTD PPA KabKota'!$C$5:$C$513,FALSE))</f>
        <v/>
      </c>
      <c r="CM358" s="218" t="str">
        <f t="array" ref="CM358">INDEX('UPTD PPA KabKota'!AV$5:AV$513,MATCH($D358,'UPTD PPA KabKota'!$C$5:$C$513,FALSE))</f>
        <v>v</v>
      </c>
      <c r="CN358" s="218" t="str">
        <f t="array" ref="CN358">INDEX('UPTD PPA KabKota'!AW$5:AW$513,MATCH($D358,'UPTD PPA KabKota'!$C$5:$C$513,FALSE))</f>
        <v/>
      </c>
      <c r="CO358" s="218" t="str">
        <f t="array" ref="CO358">INDEX('UPTD PPA KabKota'!AX$5:AX$513,MATCH($D358,'UPTD PPA KabKota'!$C$5:$C$513,FALSE))</f>
        <v/>
      </c>
      <c r="CP358" s="218" t="str">
        <f t="array" ref="CP358">INDEX('UPTD PPA KabKota'!AY$5:AY$513,MATCH($D358,'UPTD PPA KabKota'!$C$5:$C$513,FALSE))</f>
        <v/>
      </c>
      <c r="CQ358" s="209" t="str">
        <f>IFERROR(__xludf.DUMMYFUNCTION("IF(ISBLANK($K358),"""",IF(REGEXMATCH($K358,""Peraturan""),""Ada"",IF(REGEXMATCH($K358,""Rekomendasi""),""Tidak Ada"", $K358)))
"),"Ada")</f>
        <v>Ada</v>
      </c>
      <c r="CR358" s="209" t="str">
        <f t="array" ref="CR358">index('UPTD PPA KabKota'!$BI$5:$BI$513,match($D358,'UPTD PPA KabKota'!$C$5:$C$513,false))</f>
        <v>Ada</v>
      </c>
      <c r="CS358" s="314" t="str">
        <f t="shared" si="58"/>
        <v>Ada</v>
      </c>
    </row>
    <row r="359">
      <c r="A359" s="334">
        <v>353.0</v>
      </c>
      <c r="B359" s="334">
        <v>10.0</v>
      </c>
      <c r="C359" s="311" t="s">
        <v>4777</v>
      </c>
      <c r="D359" s="312" t="s">
        <v>3319</v>
      </c>
      <c r="E359" s="315">
        <v>45748.0</v>
      </c>
      <c r="F359" s="218" t="str">
        <f t="array" ref="F359">INDEX('Ortala-KabKota'!F$2:F$415,MATCH($D359,'Ortala-KabKota'!$E$2:$E$415,FALSE))</f>
        <v>Ira Udayana, AMG (Plt)/ 081220479422</v>
      </c>
      <c r="G359" s="218" t="str">
        <f t="array" ref="G359">INDEX('Ortala-KabKota'!G$2:G$415,MATCH($D359,'Ortala-KabKota'!$E$2:$E$415,FALSE))</f>
        <v>JL. WAD DUHA NO.027 KOMPLEK PERKANTORAN REI. IV DESA MANTAREN II KECAMATAN KAHAYAN HILIR KABUPATEN PULANG PISAU</v>
      </c>
      <c r="H359" s="218">
        <f t="array" ref="H359">INDEX('Ortala-KabKota'!H$2:H$415,MATCH($D359,'Ortala-KabKota'!$E$2:$E$415,FALSE))</f>
        <v>82152544343</v>
      </c>
      <c r="I359" s="218">
        <f t="array" ref="I359">INDEX('Ortala-KabKota'!I$2:I$415,MATCH($D359,'Ortala-KabKota'!$E$2:$E$415,FALSE))</f>
        <v>82152544343</v>
      </c>
      <c r="J359" s="218" t="str">
        <f t="array" ref="J359">INDEX('Ortala-KabKota'!J$2:J$415,MATCH($D359,'Ortala-KabKota'!$E$2:$E$415,FALSE))</f>
        <v>UPTD PPA</v>
      </c>
      <c r="K359" s="218" t="str">
        <f t="array" ref="K359">INDEX('Ortala-KabKota'!K$2:K$415,MATCH($D359,'Ortala-KabKota'!$E$2:$E$415,FALSE))</f>
        <v>Peraturan Bupati Pulang Pisau Nomor 11 Tahun 2021</v>
      </c>
      <c r="L359" s="218">
        <f t="array" ref="L359">INDEX('Ortala-KabKota'!L$2:L$415,MATCH($D359,'Ortala-KabKota'!$E$2:$E$415,FALSE))</f>
        <v>2021</v>
      </c>
      <c r="M359" s="218" t="str">
        <f t="array" ref="M359">INDEX('Ortala-KabKota'!M$2:M$415,MATCH($D359,'Ortala-KabKota'!$E$2:$E$415,FALSE))</f>
        <v>B</v>
      </c>
      <c r="N359" s="218" t="str">
        <f t="array" ref="N359">INDEX('Ortala-KabKota'!N$2:N$415,MATCH($D359,'Ortala-KabKota'!$E$2:$E$415,FALSE))</f>
        <v>Ira 081220479422</v>
      </c>
      <c r="O359" s="316" t="str">
        <f t="array" ref="O359">INDEX('Ortala-KabKota'!O$2:O$415,MATCH($D359,'Ortala-KabKota'!$E$2:$E$415,FALSE))</f>
        <v>uptdppapulpis@gmail.com</v>
      </c>
      <c r="P359" s="218" t="str">
        <f t="array" ref="P359">INDEX('Ortala-KabKota'!P$2:P$415,MATCH($D359,'Ortala-KabKota'!$E$2:$E$415,FALSE))</f>
        <v/>
      </c>
      <c r="Q359" s="218" t="str">
        <f t="array" ref="Q359">INDEX('Ortala-KabKota'!Q$2:Q$415,MATCH($D359,'Ortala-KabKota'!$E$2:$E$415,FALSE))</f>
        <v>BERGABUNG DENGAN KANTOR DINAS</v>
      </c>
      <c r="R359" s="218" t="str">
        <f t="array" ref="R359">INDEX('Ortala-KabKota'!R$2:R$415,MATCH($D359,'Ortala-KabKota'!$E$2:$E$415,FALSE))</f>
        <v>SEWA/KONTRAK</v>
      </c>
      <c r="S359" s="218" t="str">
        <f t="array" ref="S359">INDEX('Ortala-KabKota'!S$2:S$415,MATCH($D359,'Ortala-KabKota'!$E$2:$E$415,FALSE))</f>
        <v>Rumah Aman bersifat sewa untuk satu tahun</v>
      </c>
      <c r="T359" s="218">
        <f t="array" ref="T359">INDEX('Ortala-KabKota'!T$2:T$415,MATCH($D359,'Ortala-KabKota'!$E$2:$E$415,FALSE))</f>
        <v>1</v>
      </c>
      <c r="U359" s="218">
        <f t="array" ref="U359">INDEX('Ortala-KabKota'!U$2:U$415,MATCH($D359,'Ortala-KabKota'!$E$2:$E$415,FALSE))</f>
        <v>0</v>
      </c>
      <c r="V359" s="218">
        <f t="array" ref="V359">INDEX('Ortala-KabKota'!V$2:V$415,MATCH($D359,'Ortala-KabKota'!$E$2:$E$415,FALSE))</f>
        <v>1</v>
      </c>
      <c r="W359" s="218">
        <f t="array" ref="W359">INDEX('Ortala-KabKota'!W$2:W$415,MATCH($D359,'Ortala-KabKota'!$E$2:$E$415,FALSE))</f>
        <v>0</v>
      </c>
      <c r="X359" s="218">
        <f t="array" ref="X359">INDEX('Ortala-KabKota'!X$2:X$415,MATCH($D359,'Ortala-KabKota'!$E$2:$E$415,FALSE))</f>
        <v>0</v>
      </c>
      <c r="Y359" s="218">
        <f t="array" ref="Y359">INDEX('Ortala-KabKota'!Y$2:Y$415,MATCH($D359,'Ortala-KabKota'!$E$2:$E$415,FALSE))</f>
        <v>0</v>
      </c>
      <c r="Z359" s="218">
        <f t="array" ref="Z359">INDEX('Ortala-KabKota'!Z$2:Z$415,MATCH($D359,'Ortala-KabKota'!$E$2:$E$415,FALSE))</f>
        <v>0</v>
      </c>
      <c r="AA359" s="218">
        <f t="array" ref="AA359">INDEX('Ortala-KabKota'!AA$2:AA$415,MATCH($D359,'Ortala-KabKota'!$E$2:$E$415,FALSE))</f>
        <v>0</v>
      </c>
      <c r="AB359" s="218">
        <f t="array" ref="AB359">INDEX('Ortala-KabKota'!AB$2:AB$415,MATCH($D359,'Ortala-KabKota'!$E$2:$E$415,FALSE))</f>
        <v>1</v>
      </c>
      <c r="AC359" s="218">
        <f t="array" ref="AC359">INDEX('Ortala-KabKota'!AC$2:AC$415,MATCH($D359,'Ortala-KabKota'!$E$2:$E$415,FALSE))</f>
        <v>0</v>
      </c>
      <c r="AD359" s="218">
        <f t="array" ref="AD359">INDEX('Ortala-KabKota'!AD$2:AD$415,MATCH($D359,'Ortala-KabKota'!$E$2:$E$415,FALSE))</f>
        <v>0</v>
      </c>
      <c r="AE359" s="218">
        <f t="array" ref="AE359">INDEX('Ortala-KabKota'!AE$2:AE$415,MATCH($D359,'Ortala-KabKota'!$E$2:$E$415,FALSE))</f>
        <v>1</v>
      </c>
      <c r="AF359" s="218">
        <f t="array" ref="AF359">INDEX('Ortala-KabKota'!AF$2:AF$415,MATCH($D359,'Ortala-KabKota'!$E$2:$E$415,FALSE))</f>
        <v>1</v>
      </c>
      <c r="AG359" s="218">
        <f t="array" ref="AG359">INDEX('Ortala-KabKota'!AG$2:AG$415,MATCH($D359,'Ortala-KabKota'!$E$2:$E$415,FALSE))</f>
        <v>1</v>
      </c>
      <c r="AH359" s="218">
        <f t="array" ref="AH359">INDEX('Ortala-KabKota'!AH$2:AH$415,MATCH($D359,'Ortala-KabKota'!$E$2:$E$415,FALSE))</f>
        <v>1</v>
      </c>
      <c r="AI359" s="218" t="str">
        <f t="array" ref="AI359">INDEX('Ortala-KabKota'!AI$2:AI$415,MATCH($D359,'Ortala-KabKota'!$E$2:$E$415,FALSE))</f>
        <v>Melalui Rumah Aman dimana untuk pembayarannya bersifat sewa untu satu tahun, koorban yang akan melalui tahapan proses penyidikan akan di berikan fasilitas rumah aman.</v>
      </c>
      <c r="AJ359" s="218">
        <f t="array" ref="AJ359">INDEX('Ortala-KabKota'!AJ$2:AJ$415,MATCH($D359,'Ortala-KabKota'!$E$2:$E$415,FALSE))</f>
        <v>1</v>
      </c>
      <c r="AK359" s="218">
        <f t="array" ref="AK359">INDEX('Ortala-KabKota'!AK$2:AK$415,MATCH($D359,'Ortala-KabKota'!$E$2:$E$415,FALSE))</f>
        <v>1</v>
      </c>
      <c r="AL359" s="218">
        <f t="array" ref="AL359">INDEX('Ortala-KabKota'!AL$2:AL$415,MATCH($D359,'Ortala-KabKota'!$E$2:$E$415,FALSE))</f>
        <v>12</v>
      </c>
      <c r="AM359" s="218" t="str">
        <f t="array" ref="AM359">INDEX('Ortala-KabKota'!AM$2:AM$415,MATCH($D359,'Ortala-KabKota'!$E$2:$E$415,FALSE))</f>
        <v>Seksual Pada Anak</v>
      </c>
      <c r="AN359" s="218" t="str">
        <f t="array" ref="AN359">INDEX('Ortala-KabKota'!AN$2:AN$415,MATCH($D359,'Ortala-KabKota'!$E$2:$E$415,FALSE))</f>
        <v/>
      </c>
      <c r="AO359" s="218" t="str">
        <f t="array" ref="AO359">INDEX('Ortala-KabKota'!AO$2:AO$415,MATCH($D359,'Ortala-KabKota'!$E$2:$E$415,FALSE))</f>
        <v/>
      </c>
      <c r="AP359" s="218" t="str">
        <f t="array" ref="AP359">INDEX('Ortala-KabKota'!AP$2:AP$415,MATCH($D359,'Ortala-KabKota'!$E$2:$E$415,FALSE))</f>
        <v/>
      </c>
      <c r="AQ359" s="218" t="str">
        <f t="array" ref="AQ359">INDEX('Ortala-KabKota'!AQ$2:AQ$415,MATCH($D359,'Ortala-KabKota'!$E$2:$E$415,FALSE))</f>
        <v/>
      </c>
      <c r="AR359" s="218" t="str">
        <f t="array" ref="AR359">INDEX('Ortala-KabKota'!AR$2:AR$415,MATCH($D359,'Ortala-KabKota'!$E$2:$E$415,FALSE))</f>
        <v/>
      </c>
      <c r="AS359" s="218" t="str">
        <f t="array" ref="AS359">INDEX('Ortala-KabKota'!AS$2:AS$415,MATCH($D359,'Ortala-KabKota'!$E$2:$E$415,FALSE))</f>
        <v/>
      </c>
      <c r="AT359" s="218">
        <f t="array" ref="AT359">INDEX('Ortala-KabKota'!AT$2:AT$415,MATCH($D359,'Ortala-KabKota'!$E$2:$E$415,FALSE))</f>
        <v>1</v>
      </c>
      <c r="AU359" s="218" t="str">
        <f t="array" ref="AU359">INDEX('UPTD PPA KabKota'!D$5:D$513,MATCH($D359,'UPTD PPA KabKota'!$C$5:$C$513,FALSE))</f>
        <v>IRA UDAYANA, AMG</v>
      </c>
      <c r="AV359" s="218" t="str">
        <f t="array" ref="AV359">INDEX('UPTD PPA KabKota'!E$5:E$513,MATCH($D359,'UPTD PPA KabKota'!$C$5:$C$513,FALSE))</f>
        <v>JL. WAD DUHA KOMPLEK PERKANTORAN REI. IV KECAMATAN KAHAYAN HILIR, KABUPATEN PULANG PISAU</v>
      </c>
      <c r="AW359" s="218">
        <f t="array" ref="AW359">INDEX('UPTD PPA KabKota'!F$5:F$513,MATCH($D359,'UPTD PPA KabKota'!$C$5:$C$513,FALSE))</f>
        <v>82254412101</v>
      </c>
      <c r="AX359" s="218">
        <f t="array" ref="AX359">INDEX('UPTD PPA KabKota'!G$5:G$513,MATCH($D359,'UPTD PPA KabKota'!$C$5:$C$513,FALSE))</f>
        <v>82154448544</v>
      </c>
      <c r="AY359" s="218" t="str">
        <f t="array" ref="AY359">INDEX('UPTD PPA KabKota'!H$5:H$513,MATCH($D359,'UPTD PPA KabKota'!$C$5:$C$513,FALSE))</f>
        <v>UPTD PPA</v>
      </c>
      <c r="AZ359" s="218" t="str">
        <f t="array" ref="AZ359">INDEX('UPTD PPA KabKota'!I$5:I$513,MATCH($D359,'UPTD PPA KabKota'!$C$5:$C$513,FALSE))</f>
        <v>Peraturan Bupati Pulang Pisau Nomor 11 Tahun 2021</v>
      </c>
      <c r="BA359" s="218">
        <f t="array" ref="BA359">INDEX('UPTD PPA KabKota'!J$5:J$513,MATCH($D359,'UPTD PPA KabKota'!$C$5:$C$513,FALSE))</f>
        <v>2021</v>
      </c>
      <c r="BB359" s="218" t="str">
        <f t="array" ref="BB359">INDEX('UPTD PPA KabKota'!K$5:K$513,MATCH($D359,'UPTD PPA KabKota'!$C$5:$C$513,FALSE))</f>
        <v>B</v>
      </c>
      <c r="BC359" s="218" t="str">
        <f t="array" ref="BC359">INDEX('UPTD PPA KabKota'!L$5:L$513,MATCH($D359,'UPTD PPA KabKota'!$C$5:$C$513,FALSE))</f>
        <v>Ira Udayana / 081220479422</v>
      </c>
      <c r="BD359" s="218" t="str">
        <f t="array" ref="BD359">INDEX('UPTD PPA KabKota'!M$5:M$513,MATCH($D359,'UPTD PPA KabKota'!$C$5:$C$513,FALSE))</f>
        <v>uptdppakabpulangpisau@gmail.com</v>
      </c>
      <c r="BE359" s="218" t="str">
        <f t="array" ref="BE359">INDEX('UPTD PPA KabKota'!N$5:N$513,MATCH($D359,'UPTD PPA KabKota'!$C$5:$C$513,FALSE))</f>
        <v>Kepala UPTD Dan Kelompok Jabatan Fungsional</v>
      </c>
      <c r="BF359" s="218" t="str">
        <f t="array" ref="BF359">INDEX('UPTD PPA KabKota'!O$5:O$513,MATCH($D359,'UPTD PPA KabKota'!$C$5:$C$513,FALSE))</f>
        <v>Mandiri</v>
      </c>
      <c r="BG359" s="218" t="str">
        <f t="array" ref="BG359">INDEX('UPTD PPA KabKota'!P$5:P$513,MATCH($D359,'UPTD PPA KabKota'!$C$5:$C$513,FALSE))</f>
        <v>Tidak Punya</v>
      </c>
      <c r="BH359" s="218" t="str">
        <f t="array" ref="BH359">INDEX('UPTD PPA KabKota'!Q$5:Q$513,MATCH($D359,'UPTD PPA KabKota'!$C$5:$C$513,FALSE))</f>
        <v>Untuk Gedung kantor UPTD.PPA Mandiri dan untuk Rumah Perlindungan tersedia sewa pada Tahun 2024, dan pada Tahun 2025 karena tidak ada anggaran untuk sewa jadi tidak ada rumah perlindungan</v>
      </c>
      <c r="BI359" s="218" t="str">
        <f t="array" ref="BI359">INDEX('UPTD PPA KabKota'!R$5:R$513,MATCH($D359,'UPTD PPA KabKota'!$C$5:$C$513,FALSE))</f>
        <v>Ada</v>
      </c>
      <c r="BJ359" s="218" t="str">
        <f t="array" ref="BJ359">INDEX('UPTD PPA KabKota'!S$5:S$513,MATCH($D359,'UPTD PPA KabKota'!$C$5:$C$513,FALSE))</f>
        <v>Ada</v>
      </c>
      <c r="BK359" s="218" t="str">
        <f t="array" ref="BK359">INDEX('UPTD PPA KabKota'!T$5:T$513,MATCH($D359,'UPTD PPA KabKota'!$C$5:$C$513,FALSE))</f>
        <v>Ada</v>
      </c>
      <c r="BL359" s="218" t="str">
        <f t="array" ref="BL359">INDEX('UPTD PPA KabKota'!U$5:U$513,MATCH($D359,'UPTD PPA KabKota'!$C$5:$C$513,FALSE))</f>
        <v>Tidak Ada</v>
      </c>
      <c r="BM359" s="218" t="str">
        <f t="array" ref="BM359">INDEX('UPTD PPA KabKota'!V$5:V$513,MATCH($D359,'UPTD PPA KabKota'!$C$5:$C$513,FALSE))</f>
        <v>Tidak Ada</v>
      </c>
      <c r="BN359" s="218" t="str">
        <f t="array" ref="BN359">INDEX('UPTD PPA KabKota'!W$5:W$513,MATCH($D359,'UPTD PPA KabKota'!$C$5:$C$513,FALSE))</f>
        <v>Tidak Ada</v>
      </c>
      <c r="BO359" s="218" t="str">
        <f t="array" ref="BO359">INDEX('UPTD PPA KabKota'!X$5:X$513,MATCH($D359,'UPTD PPA KabKota'!$C$5:$C$513,FALSE))</f>
        <v>Ada</v>
      </c>
      <c r="BP359" s="218" t="str">
        <f t="array" ref="BP359">INDEX('UPTD PPA KabKota'!Y$5:Y$513,MATCH($D359,'UPTD PPA KabKota'!$C$5:$C$513,FALSE))</f>
        <v>Tidak Ada</v>
      </c>
      <c r="BQ359" s="218" t="str">
        <f t="array" ref="BQ359">INDEX('UPTD PPA KabKota'!Z$5:Z$513,MATCH($D359,'UPTD PPA KabKota'!$C$5:$C$513,FALSE))</f>
        <v>Ada</v>
      </c>
      <c r="BR359" s="218" t="str">
        <f t="array" ref="BR359">INDEX('UPTD PPA KabKota'!AA$5:AA$513,MATCH($D359,'UPTD PPA KabKota'!$C$5:$C$513,FALSE))</f>
        <v>Tidak Ada</v>
      </c>
      <c r="BS359" s="218" t="str">
        <f t="array" ref="BS359">INDEX('UPTD PPA KabKota'!AB$5:AB$513,MATCH($D359,'UPTD PPA KabKota'!$C$5:$C$513,FALSE))</f>
        <v>Tidak Ada</v>
      </c>
      <c r="BT359" s="218" t="str">
        <f t="array" ref="BT359">INDEX('UPTD PPA KabKota'!AC$5:AC$513,MATCH($D359,'UPTD PPA KabKota'!$C$5:$C$513,FALSE))</f>
        <v>Sudah</v>
      </c>
      <c r="BU359" s="218" t="str">
        <f t="array" ref="BU359">INDEX('UPTD PPA KabKota'!AD$5:AD$513,MATCH($D359,'UPTD PPA KabKota'!$C$5:$C$513,FALSE))</f>
        <v>Sudah</v>
      </c>
      <c r="BV359" s="218" t="str">
        <f t="array" ref="BV359">INDEX('UPTD PPA KabKota'!AE$5:AE$513,MATCH($D359,'UPTD PPA KabKota'!$C$5:$C$513,FALSE))</f>
        <v>Sudah</v>
      </c>
      <c r="BW359" s="218" t="str">
        <f t="array" ref="BW359">INDEX('UPTD PPA KabKota'!AF$5:AF$513,MATCH($D359,'UPTD PPA KabKota'!$C$5:$C$513,FALSE))</f>
        <v>Sudah</v>
      </c>
      <c r="BX359" s="218" t="str">
        <f t="array" ref="BX359">INDEX('UPTD PPA KabKota'!AG$5:AG$513,MATCH($D359,'UPTD PPA KabKota'!$C$5:$C$513,FALSE))</f>
        <v>Sudah</v>
      </c>
      <c r="BY359" s="218" t="str">
        <f t="array" ref="BY359">INDEX('UPTD PPA KabKota'!AH$5:AH$513,MATCH($D359,'UPTD PPA KabKota'!$C$5:$C$513,FALSE))</f>
        <v>Sudah</v>
      </c>
      <c r="BZ359" s="218" t="str">
        <f t="array" ref="BZ359">INDEX('UPTD PPA KabKota'!AI$5:AI$513,MATCH($D359,'UPTD PPA KabKota'!$C$5:$C$513,FALSE))</f>
        <v>Sudah</v>
      </c>
      <c r="CA359" s="218" t="str">
        <f t="array" ref="CA359">INDEX('UPTD PPA KabKota'!AJ$5:AJ$513,MATCH($D359,'UPTD PPA KabKota'!$C$5:$C$513,FALSE))</f>
        <v>Sudah</v>
      </c>
      <c r="CB359" s="218" t="str">
        <f t="array" ref="CB359">INDEX('UPTD PPA KabKota'!AK$5:AK$513,MATCH($D359,'UPTD PPA KabKota'!$C$5:$C$513,FALSE))</f>
        <v>Sudah</v>
      </c>
      <c r="CC359" s="218" t="str">
        <f t="array" ref="CC359">INDEX('UPTD PPA KabKota'!AL$5:AL$513,MATCH($D359,'UPTD PPA KabKota'!$C$5:$C$513,FALSE))</f>
        <v>Sudah</v>
      </c>
      <c r="CD359" s="218" t="str">
        <f t="array" ref="CD359">INDEX('UPTD PPA KabKota'!AM$5:AM$513,MATCH($D359,'UPTD PPA KabKota'!$C$5:$C$513,FALSE))</f>
        <v>Sudah</v>
      </c>
      <c r="CE359" s="218" t="str">
        <f t="array" ref="CE359">INDEX('UPTD PPA KabKota'!AN$5:AN$513,MATCH($D359,'UPTD PPA KabKota'!$C$5:$C$513,FALSE))</f>
        <v>-</v>
      </c>
      <c r="CF359" s="218" t="str">
        <f t="array" ref="CF359">INDEX('UPTD PPA KabKota'!AO$5:AO$513,MATCH($D359,'UPTD PPA KabKota'!$C$5:$C$513,FALSE))</f>
        <v>12 Kasus</v>
      </c>
      <c r="CG359" s="218" t="str">
        <f t="array" ref="CG359">INDEX('UPTD PPA KabKota'!AP$5:AP$513,MATCH($D359,'UPTD PPA KabKota'!$C$5:$C$513,FALSE))</f>
        <v>Seksual pada Anak</v>
      </c>
      <c r="CH359" s="218" t="str">
        <f t="array" ref="CH359">INDEX('UPTD PPA KabKota'!AQ$5:AQ$513,MATCH($D359,'UPTD PPA KabKota'!$C$5:$C$513,FALSE))</f>
        <v/>
      </c>
      <c r="CI359" s="218" t="str">
        <f t="array" ref="CI359">INDEX('UPTD PPA KabKota'!AR$5:AR$513,MATCH($D359,'UPTD PPA KabKota'!$C$5:$C$513,FALSE))</f>
        <v/>
      </c>
      <c r="CJ359" s="218" t="str">
        <f t="array" ref="CJ359">INDEX('UPTD PPA KabKota'!AS$5:AS$513,MATCH($D359,'UPTD PPA KabKota'!$C$5:$C$513,FALSE))</f>
        <v/>
      </c>
      <c r="CK359" s="218" t="str">
        <f t="array" ref="CK359">INDEX('UPTD PPA KabKota'!AT$5:AT$513,MATCH($D359,'UPTD PPA KabKota'!$C$5:$C$513,FALSE))</f>
        <v/>
      </c>
      <c r="CL359" s="218" t="str">
        <f t="array" ref="CL359">INDEX('UPTD PPA KabKota'!AU$5:AU$513,MATCH($D359,'UPTD PPA KabKota'!$C$5:$C$513,FALSE))</f>
        <v/>
      </c>
      <c r="CM359" s="218" t="str">
        <f t="array" ref="CM359">INDEX('UPTD PPA KabKota'!AV$5:AV$513,MATCH($D359,'UPTD PPA KabKota'!$C$5:$C$513,FALSE))</f>
        <v>v</v>
      </c>
      <c r="CN359" s="218" t="str">
        <f t="array" ref="CN359">INDEX('UPTD PPA KabKota'!AW$5:AW$513,MATCH($D359,'UPTD PPA KabKota'!$C$5:$C$513,FALSE))</f>
        <v/>
      </c>
      <c r="CO359" s="218" t="str">
        <f t="array" ref="CO359">INDEX('UPTD PPA KabKota'!AX$5:AX$513,MATCH($D359,'UPTD PPA KabKota'!$C$5:$C$513,FALSE))</f>
        <v/>
      </c>
      <c r="CP359" s="218" t="str">
        <f t="array" ref="CP359">INDEX('UPTD PPA KabKota'!AY$5:AY$513,MATCH($D359,'UPTD PPA KabKota'!$C$5:$C$513,FALSE))</f>
        <v/>
      </c>
      <c r="CQ359" s="209" t="str">
        <f>IFERROR(__xludf.DUMMYFUNCTION("IF(ISBLANK($K359),"""",IF(REGEXMATCH($K359,""Peraturan""),""Ada"",IF(REGEXMATCH($K359,""Rekomendasi""),""Tidak Ada"", $K359)))
"),"Ada")</f>
        <v>Ada</v>
      </c>
      <c r="CR359" s="209" t="str">
        <f t="array" ref="CR359">index('UPTD PPA KabKota'!$BI$5:$BI$513,match($D359,'UPTD PPA KabKota'!$C$5:$C$513,false))</f>
        <v>Ada</v>
      </c>
      <c r="CS359" s="314" t="str">
        <f t="shared" si="58"/>
        <v>Ada</v>
      </c>
    </row>
    <row r="360">
      <c r="A360" s="334">
        <v>354.0</v>
      </c>
      <c r="B360" s="334">
        <v>11.0</v>
      </c>
      <c r="C360" s="311" t="s">
        <v>4777</v>
      </c>
      <c r="D360" s="312" t="s">
        <v>3253</v>
      </c>
      <c r="E360" s="315">
        <v>45689.0</v>
      </c>
      <c r="F360" s="218" t="str">
        <f t="array" ref="F360">INDEX('Ortala-KabKota'!F$2:F$415,MATCH($D360,'Ortala-KabKota'!$E$2:$E$415,FALSE))</f>
        <v/>
      </c>
      <c r="G360" s="218" t="str">
        <f t="array" ref="G360">INDEX('Ortala-KabKota'!G$2:G$415,MATCH($D360,'Ortala-KabKota'!$E$2:$E$415,FALSE))</f>
        <v/>
      </c>
      <c r="H360" s="342" t="str">
        <f t="array" ref="H360">INDEX('Ortala-KabKota'!H$2:H$415,MATCH($D360,'Ortala-KabKota'!$E$2:$E$415,FALSE))</f>
        <v/>
      </c>
      <c r="I360" s="218" t="str">
        <f t="array" ref="I360">INDEX('Ortala-KabKota'!I$2:I$415,MATCH($D360,'Ortala-KabKota'!$E$2:$E$415,FALSE))</f>
        <v/>
      </c>
      <c r="J360" s="218" t="str">
        <f t="array" ref="J360">INDEX('Ortala-KabKota'!J$2:J$415,MATCH($D360,'Ortala-KabKota'!$E$2:$E$415,FALSE))</f>
        <v>UPTD PPA</v>
      </c>
      <c r="K360" s="218" t="str">
        <f t="array" ref="K360">INDEX('Ortala-KabKota'!K$2:K$415,MATCH($D360,'Ortala-KabKota'!$E$2:$E$415,FALSE))</f>
        <v>Peraturan Bupati Gunung Mas Nomor 46 Tahun 2022</v>
      </c>
      <c r="L360" s="218">
        <f t="array" ref="L360">INDEX('Ortala-KabKota'!L$2:L$415,MATCH($D360,'Ortala-KabKota'!$E$2:$E$415,FALSE))</f>
        <v>2022</v>
      </c>
      <c r="M360" s="218" t="str">
        <f t="array" ref="M360">INDEX('Ortala-KabKota'!M$2:M$415,MATCH($D360,'Ortala-KabKota'!$E$2:$E$415,FALSE))</f>
        <v/>
      </c>
      <c r="N360" s="218" t="str">
        <f t="array" ref="N360">INDEX('Ortala-KabKota'!N$2:N$415,MATCH($D360,'Ortala-KabKota'!$E$2:$E$415,FALSE))</f>
        <v>Rayani/ 081348098424</v>
      </c>
      <c r="O360" s="218" t="str">
        <f t="array" ref="O360">INDEX('Ortala-KabKota'!O$2:O$415,MATCH($D360,'Ortala-KabKota'!$E$2:$E$415,FALSE))</f>
        <v/>
      </c>
      <c r="P360" s="218" t="str">
        <f t="array" ref="P360">INDEX('Ortala-KabKota'!P$2:P$415,MATCH($D360,'Ortala-KabKota'!$E$2:$E$415,FALSE))</f>
        <v/>
      </c>
      <c r="Q360" s="218" t="str">
        <f t="array" ref="Q360">INDEX('Ortala-KabKota'!Q$2:Q$415,MATCH($D360,'Ortala-KabKota'!$E$2:$E$415,FALSE))</f>
        <v/>
      </c>
      <c r="R360" s="218" t="str">
        <f t="array" ref="R360">INDEX('Ortala-KabKota'!R$2:R$415,MATCH($D360,'Ortala-KabKota'!$E$2:$E$415,FALSE))</f>
        <v/>
      </c>
      <c r="S360" s="218" t="str">
        <f t="array" ref="S360">INDEX('Ortala-KabKota'!S$2:S$415,MATCH($D360,'Ortala-KabKota'!$E$2:$E$415,FALSE))</f>
        <v/>
      </c>
      <c r="T360" s="218" t="str">
        <f t="array" ref="T360">INDEX('Ortala-KabKota'!T$2:T$415,MATCH($D360,'Ortala-KabKota'!$E$2:$E$415,FALSE))</f>
        <v/>
      </c>
      <c r="U360" s="218" t="str">
        <f t="array" ref="U360">INDEX('Ortala-KabKota'!U$2:U$415,MATCH($D360,'Ortala-KabKota'!$E$2:$E$415,FALSE))</f>
        <v/>
      </c>
      <c r="V360" s="218" t="str">
        <f t="array" ref="V360">INDEX('Ortala-KabKota'!V$2:V$415,MATCH($D360,'Ortala-KabKota'!$E$2:$E$415,FALSE))</f>
        <v/>
      </c>
      <c r="W360" s="218" t="str">
        <f t="array" ref="W360">INDEX('Ortala-KabKota'!W$2:W$415,MATCH($D360,'Ortala-KabKota'!$E$2:$E$415,FALSE))</f>
        <v/>
      </c>
      <c r="X360" s="218" t="str">
        <f t="array" ref="X360">INDEX('Ortala-KabKota'!X$2:X$415,MATCH($D360,'Ortala-KabKota'!$E$2:$E$415,FALSE))</f>
        <v/>
      </c>
      <c r="Y360" s="218" t="str">
        <f t="array" ref="Y360">INDEX('Ortala-KabKota'!Y$2:Y$415,MATCH($D360,'Ortala-KabKota'!$E$2:$E$415,FALSE))</f>
        <v/>
      </c>
      <c r="Z360" s="218" t="str">
        <f t="array" ref="Z360">INDEX('Ortala-KabKota'!Z$2:Z$415,MATCH($D360,'Ortala-KabKota'!$E$2:$E$415,FALSE))</f>
        <v/>
      </c>
      <c r="AA360" s="218" t="str">
        <f t="array" ref="AA360">INDEX('Ortala-KabKota'!AA$2:AA$415,MATCH($D360,'Ortala-KabKota'!$E$2:$E$415,FALSE))</f>
        <v/>
      </c>
      <c r="AB360" s="218" t="str">
        <f t="array" ref="AB360">INDEX('Ortala-KabKota'!AB$2:AB$415,MATCH($D360,'Ortala-KabKota'!$E$2:$E$415,FALSE))</f>
        <v/>
      </c>
      <c r="AC360" s="218" t="str">
        <f t="array" ref="AC360">INDEX('Ortala-KabKota'!AC$2:AC$415,MATCH($D360,'Ortala-KabKota'!$E$2:$E$415,FALSE))</f>
        <v/>
      </c>
      <c r="AD360" s="218" t="str">
        <f t="array" ref="AD360">INDEX('Ortala-KabKota'!AD$2:AD$415,MATCH($D360,'Ortala-KabKota'!$E$2:$E$415,FALSE))</f>
        <v/>
      </c>
      <c r="AE360" s="218" t="str">
        <f t="array" ref="AE360">INDEX('Ortala-KabKota'!AE$2:AE$415,MATCH($D360,'Ortala-KabKota'!$E$2:$E$415,FALSE))</f>
        <v/>
      </c>
      <c r="AF360" s="218" t="str">
        <f t="array" ref="AF360">INDEX('Ortala-KabKota'!AF$2:AF$415,MATCH($D360,'Ortala-KabKota'!$E$2:$E$415,FALSE))</f>
        <v/>
      </c>
      <c r="AG360" s="218" t="str">
        <f t="array" ref="AG360">INDEX('Ortala-KabKota'!AG$2:AG$415,MATCH($D360,'Ortala-KabKota'!$E$2:$E$415,FALSE))</f>
        <v/>
      </c>
      <c r="AH360" s="218" t="str">
        <f t="array" ref="AH360">INDEX('Ortala-KabKota'!AH$2:AH$415,MATCH($D360,'Ortala-KabKota'!$E$2:$E$415,FALSE))</f>
        <v/>
      </c>
      <c r="AI360" s="218" t="str">
        <f t="array" ref="AI360">INDEX('Ortala-KabKota'!AI$2:AI$415,MATCH($D360,'Ortala-KabKota'!$E$2:$E$415,FALSE))</f>
        <v/>
      </c>
      <c r="AJ360" s="218" t="str">
        <f t="array" ref="AJ360">INDEX('Ortala-KabKota'!AJ$2:AJ$415,MATCH($D360,'Ortala-KabKota'!$E$2:$E$415,FALSE))</f>
        <v/>
      </c>
      <c r="AK360" s="218" t="str">
        <f t="array" ref="AK360">INDEX('Ortala-KabKota'!AK$2:AK$415,MATCH($D360,'Ortala-KabKota'!$E$2:$E$415,FALSE))</f>
        <v/>
      </c>
      <c r="AL360" s="218" t="str">
        <f t="array" ref="AL360">INDEX('Ortala-KabKota'!AL$2:AL$415,MATCH($D360,'Ortala-KabKota'!$E$2:$E$415,FALSE))</f>
        <v/>
      </c>
      <c r="AM360" s="218" t="str">
        <f t="array" ref="AM360">INDEX('Ortala-KabKota'!AM$2:AM$415,MATCH($D360,'Ortala-KabKota'!$E$2:$E$415,FALSE))</f>
        <v/>
      </c>
      <c r="AN360" s="218" t="str">
        <f t="array" ref="AN360">INDEX('Ortala-KabKota'!AN$2:AN$415,MATCH($D360,'Ortala-KabKota'!$E$2:$E$415,FALSE))</f>
        <v/>
      </c>
      <c r="AO360" s="218" t="str">
        <f t="array" ref="AO360">INDEX('Ortala-KabKota'!AO$2:AO$415,MATCH($D360,'Ortala-KabKota'!$E$2:$E$415,FALSE))</f>
        <v/>
      </c>
      <c r="AP360" s="218" t="str">
        <f t="array" ref="AP360">INDEX('Ortala-KabKota'!AP$2:AP$415,MATCH($D360,'Ortala-KabKota'!$E$2:$E$415,FALSE))</f>
        <v/>
      </c>
      <c r="AQ360" s="218" t="str">
        <f t="array" ref="AQ360">INDEX('Ortala-KabKota'!AQ$2:AQ$415,MATCH($D360,'Ortala-KabKota'!$E$2:$E$415,FALSE))</f>
        <v/>
      </c>
      <c r="AR360" s="218" t="str">
        <f t="array" ref="AR360">INDEX('Ortala-KabKota'!AR$2:AR$415,MATCH($D360,'Ortala-KabKota'!$E$2:$E$415,FALSE))</f>
        <v/>
      </c>
      <c r="AS360" s="218" t="str">
        <f t="array" ref="AS360">INDEX('Ortala-KabKota'!AS$2:AS$415,MATCH($D360,'Ortala-KabKota'!$E$2:$E$415,FALSE))</f>
        <v/>
      </c>
      <c r="AT360" s="218" t="str">
        <f t="array" ref="AT360">INDEX('Ortala-KabKota'!AT$2:AT$415,MATCH($D360,'Ortala-KabKota'!$E$2:$E$415,FALSE))</f>
        <v/>
      </c>
      <c r="AU360" s="218" t="str">
        <f t="array" ref="AU360">INDEX('UPTD PPA KabKota'!D$5:D$513,MATCH($D360,'UPTD PPA KabKota'!$C$5:$C$513,FALSE))</f>
        <v>Yetri Rayunie, SKM</v>
      </c>
      <c r="AV360" s="218" t="str">
        <f t="array" ref="AV360">INDEX('UPTD PPA KabKota'!E$5:E$513,MATCH($D360,'UPTD PPA KabKota'!$C$5:$C$513,FALSE))</f>
        <v>Jl.Tjilik Riwut</v>
      </c>
      <c r="AW360" s="218">
        <f t="array" ref="AW360">INDEX('UPTD PPA KabKota'!F$5:F$513,MATCH($D360,'UPTD PPA KabKota'!$C$5:$C$513,FALSE))</f>
        <v>81345325386</v>
      </c>
      <c r="AX360" s="218">
        <f t="array" ref="AX360">INDEX('UPTD PPA KabKota'!G$5:G$513,MATCH($D360,'UPTD PPA KabKota'!$C$5:$C$513,FALSE))</f>
        <v>81345325386</v>
      </c>
      <c r="AY360" s="218" t="str">
        <f t="array" ref="AY360">INDEX('UPTD PPA KabKota'!H$5:H$513,MATCH($D360,'UPTD PPA KabKota'!$C$5:$C$513,FALSE))</f>
        <v>UPT  PPA</v>
      </c>
      <c r="AZ360" s="218" t="str">
        <f t="array" ref="AZ360">INDEX('UPTD PPA KabKota'!I$5:I$513,MATCH($D360,'UPTD PPA KabKota'!$C$5:$C$513,FALSE))</f>
        <v>Peraturan Bupati Gunung Mas Nomor 46 Tahun 2022</v>
      </c>
      <c r="BA360" s="218">
        <f t="array" ref="BA360">INDEX('UPTD PPA KabKota'!J$5:J$513,MATCH($D360,'UPTD PPA KabKota'!$C$5:$C$513,FALSE))</f>
        <v>2022</v>
      </c>
      <c r="BB360" s="218" t="str">
        <f t="array" ref="BB360">INDEX('UPTD PPA KabKota'!K$5:K$513,MATCH($D360,'UPTD PPA KabKota'!$C$5:$C$513,FALSE))</f>
        <v>B</v>
      </c>
      <c r="BC360" s="218" t="str">
        <f t="array" ref="BC360">INDEX('UPTD PPA KabKota'!L$5:L$513,MATCH($D360,'UPTD PPA KabKota'!$C$5:$C$513,FALSE))</f>
        <v>Nopta Erina</v>
      </c>
      <c r="BD360" s="218" t="str">
        <f t="array" ref="BD360">INDEX('UPTD PPA KabKota'!M$5:M$513,MATCH($D360,'UPTD PPA KabKota'!$C$5:$C$513,FALSE))</f>
        <v>gunungmasppa@gmail.com</v>
      </c>
      <c r="BE360" s="218" t="str">
        <f t="array" ref="BE360">INDEX('UPTD PPA KabKota'!N$5:N$513,MATCH($D360,'UPTD PPA KabKota'!$C$5:$C$513,FALSE))</f>
        <v>Kepala UPT dan Jabatan Fungsional</v>
      </c>
      <c r="BF360" s="218" t="str">
        <f t="array" ref="BF360">INDEX('UPTD PPA KabKota'!O$5:O$513,MATCH($D360,'UPTD PPA KabKota'!$C$5:$C$513,FALSE))</f>
        <v>Pinjam Gedung Selain Dinas PPPA</v>
      </c>
      <c r="BG360" s="218" t="str">
        <f t="array" ref="BG360">INDEX('UPTD PPA KabKota'!P$5:P$513,MATCH($D360,'UPTD PPA KabKota'!$C$5:$C$513,FALSE))</f>
        <v>Tidak Punya</v>
      </c>
      <c r="BH360" s="218" t="str">
        <f t="array" ref="BH360">INDEX('UPTD PPA KabKota'!Q$5:Q$513,MATCH($D360,'UPTD PPA KabKota'!$C$5:$C$513,FALSE))</f>
        <v/>
      </c>
      <c r="BI360" s="218" t="str">
        <f t="array" ref="BI360">INDEX('UPTD PPA KabKota'!R$5:R$513,MATCH($D360,'UPTD PPA KabKota'!$C$5:$C$513,FALSE))</f>
        <v>Ada</v>
      </c>
      <c r="BJ360" s="218" t="str">
        <f t="array" ref="BJ360">INDEX('UPTD PPA KabKota'!S$5:S$513,MATCH($D360,'UPTD PPA KabKota'!$C$5:$C$513,FALSE))</f>
        <v>Tidak Ada</v>
      </c>
      <c r="BK360" s="218" t="str">
        <f t="array" ref="BK360">INDEX('UPTD PPA KabKota'!T$5:T$513,MATCH($D360,'UPTD PPA KabKota'!$C$5:$C$513,FALSE))</f>
        <v>Ada</v>
      </c>
      <c r="BL360" s="218" t="str">
        <f t="array" ref="BL360">INDEX('UPTD PPA KabKota'!U$5:U$513,MATCH($D360,'UPTD PPA KabKota'!$C$5:$C$513,FALSE))</f>
        <v>Tidak Ada</v>
      </c>
      <c r="BM360" s="218" t="str">
        <f t="array" ref="BM360">INDEX('UPTD PPA KabKota'!V$5:V$513,MATCH($D360,'UPTD PPA KabKota'!$C$5:$C$513,FALSE))</f>
        <v>Tidak Ada</v>
      </c>
      <c r="BN360" s="218" t="str">
        <f t="array" ref="BN360">INDEX('UPTD PPA KabKota'!W$5:W$513,MATCH($D360,'UPTD PPA KabKota'!$C$5:$C$513,FALSE))</f>
        <v>Tidak Ada</v>
      </c>
      <c r="BO360" s="218" t="str">
        <f t="array" ref="BO360">INDEX('UPTD PPA KabKota'!X$5:X$513,MATCH($D360,'UPTD PPA KabKota'!$C$5:$C$513,FALSE))</f>
        <v>Tidak Ada</v>
      </c>
      <c r="BP360" s="218" t="str">
        <f t="array" ref="BP360">INDEX('UPTD PPA KabKota'!Y$5:Y$513,MATCH($D360,'UPTD PPA KabKota'!$C$5:$C$513,FALSE))</f>
        <v>Tidak Ada</v>
      </c>
      <c r="BQ360" s="218" t="str">
        <f t="array" ref="BQ360">INDEX('UPTD PPA KabKota'!Z$5:Z$513,MATCH($D360,'UPTD PPA KabKota'!$C$5:$C$513,FALSE))</f>
        <v>Tidak Ada</v>
      </c>
      <c r="BR360" s="218" t="str">
        <f t="array" ref="BR360">INDEX('UPTD PPA KabKota'!AA$5:AA$513,MATCH($D360,'UPTD PPA KabKota'!$C$5:$C$513,FALSE))</f>
        <v>Tidak Ada</v>
      </c>
      <c r="BS360" s="218" t="str">
        <f t="array" ref="BS360">INDEX('UPTD PPA KabKota'!AB$5:AB$513,MATCH($D360,'UPTD PPA KabKota'!$C$5:$C$513,FALSE))</f>
        <v>Tidak Ada</v>
      </c>
      <c r="BT360" s="218" t="str">
        <f t="array" ref="BT360">INDEX('UPTD PPA KabKota'!AC$5:AC$513,MATCH($D360,'UPTD PPA KabKota'!$C$5:$C$513,FALSE))</f>
        <v>Sudah</v>
      </c>
      <c r="BU360" s="218" t="str">
        <f t="array" ref="BU360">INDEX('UPTD PPA KabKota'!AD$5:AD$513,MATCH($D360,'UPTD PPA KabKota'!$C$5:$C$513,FALSE))</f>
        <v>Sudah</v>
      </c>
      <c r="BV360" s="218" t="str">
        <f t="array" ref="BV360">INDEX('UPTD PPA KabKota'!AE$5:AE$513,MATCH($D360,'UPTD PPA KabKota'!$C$5:$C$513,FALSE))</f>
        <v>Sudah</v>
      </c>
      <c r="BW360" s="218" t="str">
        <f t="array" ref="BW360">INDEX('UPTD PPA KabKota'!AF$5:AF$513,MATCH($D360,'UPTD PPA KabKota'!$C$5:$C$513,FALSE))</f>
        <v>Sudah</v>
      </c>
      <c r="BX360" s="218" t="str">
        <f t="array" ref="BX360">INDEX('UPTD PPA KabKota'!AG$5:AG$513,MATCH($D360,'UPTD PPA KabKota'!$C$5:$C$513,FALSE))</f>
        <v>Sudah</v>
      </c>
      <c r="BY360" s="218" t="str">
        <f t="array" ref="BY360">INDEX('UPTD PPA KabKota'!AH$5:AH$513,MATCH($D360,'UPTD PPA KabKota'!$C$5:$C$513,FALSE))</f>
        <v>Sudah</v>
      </c>
      <c r="BZ360" s="218" t="str">
        <f t="array" ref="BZ360">INDEX('UPTD PPA KabKota'!AI$5:AI$513,MATCH($D360,'UPTD PPA KabKota'!$C$5:$C$513,FALSE))</f>
        <v>Sudah</v>
      </c>
      <c r="CA360" s="218" t="str">
        <f t="array" ref="CA360">INDEX('UPTD PPA KabKota'!AJ$5:AJ$513,MATCH($D360,'UPTD PPA KabKota'!$C$5:$C$513,FALSE))</f>
        <v>Belum</v>
      </c>
      <c r="CB360" s="218" t="str">
        <f t="array" ref="CB360">INDEX('UPTD PPA KabKota'!AK$5:AK$513,MATCH($D360,'UPTD PPA KabKota'!$C$5:$C$513,FALSE))</f>
        <v>Sudah</v>
      </c>
      <c r="CC360" s="218" t="str">
        <f t="array" ref="CC360">INDEX('UPTD PPA KabKota'!AL$5:AL$513,MATCH($D360,'UPTD PPA KabKota'!$C$5:$C$513,FALSE))</f>
        <v>Sudah</v>
      </c>
      <c r="CD360" s="218" t="str">
        <f t="array" ref="CD360">INDEX('UPTD PPA KabKota'!AM$5:AM$513,MATCH($D360,'UPTD PPA KabKota'!$C$5:$C$513,FALSE))</f>
        <v>Sudah</v>
      </c>
      <c r="CE360" s="218" t="str">
        <f t="array" ref="CE360">INDEX('UPTD PPA KabKota'!AN$5:AN$513,MATCH($D360,'UPTD PPA KabKota'!$C$5:$C$513,FALSE))</f>
        <v/>
      </c>
      <c r="CF360" s="218">
        <f t="array" ref="CF360">INDEX('UPTD PPA KabKota'!AO$5:AO$513,MATCH($D360,'UPTD PPA KabKota'!$C$5:$C$513,FALSE))</f>
        <v>23</v>
      </c>
      <c r="CG360" s="218" t="str">
        <f t="array" ref="CG360">INDEX('UPTD PPA KabKota'!AP$5:AP$513,MATCH($D360,'UPTD PPA KabKota'!$C$5:$C$513,FALSE))</f>
        <v>Persetubuhan Anak Dibawah Umur</v>
      </c>
      <c r="CH360" s="218" t="str">
        <f t="array" ref="CH360">INDEX('UPTD PPA KabKota'!AQ$5:AQ$513,MATCH($D360,'UPTD PPA KabKota'!$C$5:$C$513,FALSE))</f>
        <v/>
      </c>
      <c r="CI360" s="218" t="str">
        <f t="array" ref="CI360">INDEX('UPTD PPA KabKota'!AR$5:AR$513,MATCH($D360,'UPTD PPA KabKota'!$C$5:$C$513,FALSE))</f>
        <v/>
      </c>
      <c r="CJ360" s="218" t="str">
        <f t="array" ref="CJ360">INDEX('UPTD PPA KabKota'!AS$5:AS$513,MATCH($D360,'UPTD PPA KabKota'!$C$5:$C$513,FALSE))</f>
        <v/>
      </c>
      <c r="CK360" s="218" t="str">
        <f t="array" ref="CK360">INDEX('UPTD PPA KabKota'!AT$5:AT$513,MATCH($D360,'UPTD PPA KabKota'!$C$5:$C$513,FALSE))</f>
        <v/>
      </c>
      <c r="CL360" s="218" t="str">
        <f t="array" ref="CL360">INDEX('UPTD PPA KabKota'!AU$5:AU$513,MATCH($D360,'UPTD PPA KabKota'!$C$5:$C$513,FALSE))</f>
        <v/>
      </c>
      <c r="CM360" s="218" t="str">
        <f t="array" ref="CM360">INDEX('UPTD PPA KabKota'!AV$5:AV$513,MATCH($D360,'UPTD PPA KabKota'!$C$5:$C$513,FALSE))</f>
        <v/>
      </c>
      <c r="CN360" s="218" t="str">
        <f t="array" ref="CN360">INDEX('UPTD PPA KabKota'!AW$5:AW$513,MATCH($D360,'UPTD PPA KabKota'!$C$5:$C$513,FALSE))</f>
        <v>v</v>
      </c>
      <c r="CO360" s="218" t="str">
        <f t="array" ref="CO360">INDEX('UPTD PPA KabKota'!AX$5:AX$513,MATCH($D360,'UPTD PPA KabKota'!$C$5:$C$513,FALSE))</f>
        <v/>
      </c>
      <c r="CP360" s="218" t="str">
        <f t="array" ref="CP360">INDEX('UPTD PPA KabKota'!AY$5:AY$513,MATCH($D360,'UPTD PPA KabKota'!$C$5:$C$513,FALSE))</f>
        <v/>
      </c>
      <c r="CQ360" s="209" t="str">
        <f>IFERROR(__xludf.DUMMYFUNCTION("IF(ISBLANK($K360),"""",IF(REGEXMATCH($K360,""Peraturan""),""Ada"",IF(REGEXMATCH($K360,""Rekomendasi""),""Tidak Ada"", $K360)))
"),"Ada")</f>
        <v>Ada</v>
      </c>
      <c r="CR360" s="209" t="str">
        <f t="array" ref="CR360">index('UPTD PPA KabKota'!$BI$5:$BI$513,match($D360,'UPTD PPA KabKota'!$C$5:$C$513,false))</f>
        <v>Ada</v>
      </c>
      <c r="CS360" s="314" t="str">
        <f t="shared" si="58"/>
        <v>Ada</v>
      </c>
    </row>
    <row r="361">
      <c r="A361" s="334">
        <v>355.0</v>
      </c>
      <c r="B361" s="334">
        <v>12.0</v>
      </c>
      <c r="C361" s="311" t="s">
        <v>4777</v>
      </c>
      <c r="D361" s="312" t="s">
        <v>3371</v>
      </c>
      <c r="E361" s="313"/>
      <c r="F361" s="218" t="str">
        <f t="array" ref="F361">INDEX('Ortala-KabKota'!F$2:F$415,MATCH($D361,'Ortala-KabKota'!$E$2:$E$415,FALSE))</f>
        <v>#N/A</v>
      </c>
      <c r="G361" s="218" t="str">
        <f t="array" ref="G361">INDEX('Ortala-KabKota'!G$2:G$415,MATCH($D361,'Ortala-KabKota'!$E$2:$E$415,FALSE))</f>
        <v>#N/A</v>
      </c>
      <c r="H361" s="218" t="str">
        <f t="array" ref="H361">INDEX('Ortala-KabKota'!H$2:H$415,MATCH($D361,'Ortala-KabKota'!$E$2:$E$415,FALSE))</f>
        <v>#N/A</v>
      </c>
      <c r="I361" s="218" t="str">
        <f t="array" ref="I361">INDEX('Ortala-KabKota'!I$2:I$415,MATCH($D361,'Ortala-KabKota'!$E$2:$E$415,FALSE))</f>
        <v>#N/A</v>
      </c>
      <c r="J361" s="218" t="str">
        <f t="array" ref="J361">INDEX('Ortala-KabKota'!J$2:J$415,MATCH($D361,'Ortala-KabKota'!$E$2:$E$415,FALSE))</f>
        <v>#N/A</v>
      </c>
      <c r="K361" s="218" t="str">
        <f t="array" ref="K361">INDEX('Ortala-KabKota'!K$2:K$415,MATCH($D361,'Ortala-KabKota'!$E$2:$E$415,FALSE))</f>
        <v>#N/A</v>
      </c>
      <c r="L361" s="218" t="str">
        <f t="array" ref="L361">INDEX('Ortala-KabKota'!L$2:L$415,MATCH($D361,'Ortala-KabKota'!$E$2:$E$415,FALSE))</f>
        <v>#N/A</v>
      </c>
      <c r="M361" s="218" t="str">
        <f t="array" ref="M361">INDEX('Ortala-KabKota'!M$2:M$415,MATCH($D361,'Ortala-KabKota'!$E$2:$E$415,FALSE))</f>
        <v>#N/A</v>
      </c>
      <c r="N361" s="218" t="str">
        <f t="array" ref="N361">INDEX('Ortala-KabKota'!N$2:N$415,MATCH($D361,'Ortala-KabKota'!$E$2:$E$415,FALSE))</f>
        <v>#N/A</v>
      </c>
      <c r="O361" s="218" t="str">
        <f t="array" ref="O361">INDEX('Ortala-KabKota'!O$2:O$415,MATCH($D361,'Ortala-KabKota'!$E$2:$E$415,FALSE))</f>
        <v>#N/A</v>
      </c>
      <c r="P361" s="218" t="str">
        <f t="array" ref="P361">INDEX('Ortala-KabKota'!P$2:P$415,MATCH($D361,'Ortala-KabKota'!$E$2:$E$415,FALSE))</f>
        <v>#N/A</v>
      </c>
      <c r="Q361" s="218" t="str">
        <f t="array" ref="Q361">INDEX('Ortala-KabKota'!Q$2:Q$415,MATCH($D361,'Ortala-KabKota'!$E$2:$E$415,FALSE))</f>
        <v>#N/A</v>
      </c>
      <c r="R361" s="218" t="str">
        <f t="array" ref="R361">INDEX('Ortala-KabKota'!R$2:R$415,MATCH($D361,'Ortala-KabKota'!$E$2:$E$415,FALSE))</f>
        <v>#N/A</v>
      </c>
      <c r="S361" s="218" t="str">
        <f t="array" ref="S361">INDEX('Ortala-KabKota'!S$2:S$415,MATCH($D361,'Ortala-KabKota'!$E$2:$E$415,FALSE))</f>
        <v>#N/A</v>
      </c>
      <c r="T361" s="218" t="str">
        <f t="array" ref="T361">INDEX('Ortala-KabKota'!T$2:T$415,MATCH($D361,'Ortala-KabKota'!$E$2:$E$415,FALSE))</f>
        <v>#N/A</v>
      </c>
      <c r="U361" s="218" t="str">
        <f t="array" ref="U361">INDEX('Ortala-KabKota'!U$2:U$415,MATCH($D361,'Ortala-KabKota'!$E$2:$E$415,FALSE))</f>
        <v>#N/A</v>
      </c>
      <c r="V361" s="218" t="str">
        <f t="array" ref="V361">INDEX('Ortala-KabKota'!V$2:V$415,MATCH($D361,'Ortala-KabKota'!$E$2:$E$415,FALSE))</f>
        <v>#N/A</v>
      </c>
      <c r="W361" s="218" t="str">
        <f t="array" ref="W361">INDEX('Ortala-KabKota'!W$2:W$415,MATCH($D361,'Ortala-KabKota'!$E$2:$E$415,FALSE))</f>
        <v>#N/A</v>
      </c>
      <c r="X361" s="218" t="str">
        <f t="array" ref="X361">INDEX('Ortala-KabKota'!X$2:X$415,MATCH($D361,'Ortala-KabKota'!$E$2:$E$415,FALSE))</f>
        <v>#N/A</v>
      </c>
      <c r="Y361" s="218" t="str">
        <f t="array" ref="Y361">INDEX('Ortala-KabKota'!Y$2:Y$415,MATCH($D361,'Ortala-KabKota'!$E$2:$E$415,FALSE))</f>
        <v>#N/A</v>
      </c>
      <c r="Z361" s="218" t="str">
        <f t="array" ref="Z361">INDEX('Ortala-KabKota'!Z$2:Z$415,MATCH($D361,'Ortala-KabKota'!$E$2:$E$415,FALSE))</f>
        <v>#N/A</v>
      </c>
      <c r="AA361" s="218" t="str">
        <f t="array" ref="AA361">INDEX('Ortala-KabKota'!AA$2:AA$415,MATCH($D361,'Ortala-KabKota'!$E$2:$E$415,FALSE))</f>
        <v>#N/A</v>
      </c>
      <c r="AB361" s="218" t="str">
        <f t="array" ref="AB361">INDEX('Ortala-KabKota'!AB$2:AB$415,MATCH($D361,'Ortala-KabKota'!$E$2:$E$415,FALSE))</f>
        <v>#N/A</v>
      </c>
      <c r="AC361" s="218" t="str">
        <f t="array" ref="AC361">INDEX('Ortala-KabKota'!AC$2:AC$415,MATCH($D361,'Ortala-KabKota'!$E$2:$E$415,FALSE))</f>
        <v>#N/A</v>
      </c>
      <c r="AD361" s="218" t="str">
        <f t="array" ref="AD361">INDEX('Ortala-KabKota'!AD$2:AD$415,MATCH($D361,'Ortala-KabKota'!$E$2:$E$415,FALSE))</f>
        <v>#N/A</v>
      </c>
      <c r="AE361" s="218" t="str">
        <f t="array" ref="AE361">INDEX('Ortala-KabKota'!AE$2:AE$415,MATCH($D361,'Ortala-KabKota'!$E$2:$E$415,FALSE))</f>
        <v>#N/A</v>
      </c>
      <c r="AF361" s="218" t="str">
        <f t="array" ref="AF361">INDEX('Ortala-KabKota'!AF$2:AF$415,MATCH($D361,'Ortala-KabKota'!$E$2:$E$415,FALSE))</f>
        <v>#N/A</v>
      </c>
      <c r="AG361" s="218" t="str">
        <f t="array" ref="AG361">INDEX('Ortala-KabKota'!AG$2:AG$415,MATCH($D361,'Ortala-KabKota'!$E$2:$E$415,FALSE))</f>
        <v>#N/A</v>
      </c>
      <c r="AH361" s="218" t="str">
        <f t="array" ref="AH361">INDEX('Ortala-KabKota'!AH$2:AH$415,MATCH($D361,'Ortala-KabKota'!$E$2:$E$415,FALSE))</f>
        <v>#N/A</v>
      </c>
      <c r="AI361" s="218" t="str">
        <f t="array" ref="AI361">INDEX('Ortala-KabKota'!AI$2:AI$415,MATCH($D361,'Ortala-KabKota'!$E$2:$E$415,FALSE))</f>
        <v>#N/A</v>
      </c>
      <c r="AJ361" s="218" t="str">
        <f t="array" ref="AJ361">INDEX('Ortala-KabKota'!AJ$2:AJ$415,MATCH($D361,'Ortala-KabKota'!$E$2:$E$415,FALSE))</f>
        <v>#N/A</v>
      </c>
      <c r="AK361" s="218" t="str">
        <f t="array" ref="AK361">INDEX('Ortala-KabKota'!AK$2:AK$415,MATCH($D361,'Ortala-KabKota'!$E$2:$E$415,FALSE))</f>
        <v>#N/A</v>
      </c>
      <c r="AL361" s="218" t="str">
        <f t="array" ref="AL361">INDEX('Ortala-KabKota'!AL$2:AL$415,MATCH($D361,'Ortala-KabKota'!$E$2:$E$415,FALSE))</f>
        <v>#N/A</v>
      </c>
      <c r="AM361" s="218" t="str">
        <f t="array" ref="AM361">INDEX('Ortala-KabKota'!AM$2:AM$415,MATCH($D361,'Ortala-KabKota'!$E$2:$E$415,FALSE))</f>
        <v>#N/A</v>
      </c>
      <c r="AN361" s="218" t="str">
        <f t="array" ref="AN361">INDEX('Ortala-KabKota'!AN$2:AN$415,MATCH($D361,'Ortala-KabKota'!$E$2:$E$415,FALSE))</f>
        <v>#N/A</v>
      </c>
      <c r="AO361" s="218" t="str">
        <f t="array" ref="AO361">INDEX('Ortala-KabKota'!AO$2:AO$415,MATCH($D361,'Ortala-KabKota'!$E$2:$E$415,FALSE))</f>
        <v>#N/A</v>
      </c>
      <c r="AP361" s="218" t="str">
        <f t="array" ref="AP361">INDEX('Ortala-KabKota'!AP$2:AP$415,MATCH($D361,'Ortala-KabKota'!$E$2:$E$415,FALSE))</f>
        <v>#N/A</v>
      </c>
      <c r="AQ361" s="218" t="str">
        <f t="array" ref="AQ361">INDEX('Ortala-KabKota'!AQ$2:AQ$415,MATCH($D361,'Ortala-KabKota'!$E$2:$E$415,FALSE))</f>
        <v>#N/A</v>
      </c>
      <c r="AR361" s="218" t="str">
        <f t="array" ref="AR361">INDEX('Ortala-KabKota'!AR$2:AR$415,MATCH($D361,'Ortala-KabKota'!$E$2:$E$415,FALSE))</f>
        <v>#N/A</v>
      </c>
      <c r="AS361" s="218" t="str">
        <f t="array" ref="AS361">INDEX('Ortala-KabKota'!AS$2:AS$415,MATCH($D361,'Ortala-KabKota'!$E$2:$E$415,FALSE))</f>
        <v>#N/A</v>
      </c>
      <c r="AT361" s="218" t="str">
        <f t="array" ref="AT361">INDEX('Ortala-KabKota'!AT$2:AT$415,MATCH($D361,'Ortala-KabKota'!$E$2:$E$415,FALSE))</f>
        <v>#N/A</v>
      </c>
      <c r="AU361" s="218" t="str">
        <f t="array" ref="AU361">INDEX('UPTD PPA KabKota'!D$5:D$513,MATCH($D361,'UPTD PPA KabKota'!$C$5:$C$513,FALSE))</f>
        <v/>
      </c>
      <c r="AV361" s="218" t="str">
        <f t="array" ref="AV361">INDEX('UPTD PPA KabKota'!E$5:E$513,MATCH($D361,'UPTD PPA KabKota'!$C$5:$C$513,FALSE))</f>
        <v/>
      </c>
      <c r="AW361" s="218" t="str">
        <f t="array" ref="AW361">INDEX('UPTD PPA KabKota'!F$5:F$513,MATCH($D361,'UPTD PPA KabKota'!$C$5:$C$513,FALSE))</f>
        <v/>
      </c>
      <c r="AX361" s="218" t="str">
        <f t="array" ref="AX361">INDEX('UPTD PPA KabKota'!G$5:G$513,MATCH($D361,'UPTD PPA KabKota'!$C$5:$C$513,FALSE))</f>
        <v/>
      </c>
      <c r="AY361" s="218" t="str">
        <f t="array" ref="AY361">INDEX('UPTD PPA KabKota'!H$5:H$513,MATCH($D361,'UPTD PPA KabKota'!$C$5:$C$513,FALSE))</f>
        <v/>
      </c>
      <c r="AZ361" s="218" t="str">
        <f t="array" ref="AZ361">INDEX('UPTD PPA KabKota'!I$5:I$513,MATCH($D361,'UPTD PPA KabKota'!$C$5:$C$513,FALSE))</f>
        <v/>
      </c>
      <c r="BA361" s="218" t="str">
        <f t="array" ref="BA361">INDEX('UPTD PPA KabKota'!J$5:J$513,MATCH($D361,'UPTD PPA KabKota'!$C$5:$C$513,FALSE))</f>
        <v/>
      </c>
      <c r="BB361" s="218" t="str">
        <f t="array" ref="BB361">INDEX('UPTD PPA KabKota'!K$5:K$513,MATCH($D361,'UPTD PPA KabKota'!$C$5:$C$513,FALSE))</f>
        <v/>
      </c>
      <c r="BC361" s="218" t="str">
        <f t="array" ref="BC361">INDEX('UPTD PPA KabKota'!L$5:L$513,MATCH($D361,'UPTD PPA KabKota'!$C$5:$C$513,FALSE))</f>
        <v/>
      </c>
      <c r="BD361" s="218" t="str">
        <f t="array" ref="BD361">INDEX('UPTD PPA KabKota'!M$5:M$513,MATCH($D361,'UPTD PPA KabKota'!$C$5:$C$513,FALSE))</f>
        <v/>
      </c>
      <c r="BE361" s="218" t="str">
        <f t="array" ref="BE361">INDEX('UPTD PPA KabKota'!N$5:N$513,MATCH($D361,'UPTD PPA KabKota'!$C$5:$C$513,FALSE))</f>
        <v/>
      </c>
      <c r="BF361" s="218" t="str">
        <f t="array" ref="BF361">INDEX('UPTD PPA KabKota'!O$5:O$513,MATCH($D361,'UPTD PPA KabKota'!$C$5:$C$513,FALSE))</f>
        <v/>
      </c>
      <c r="BG361" s="218" t="str">
        <f t="array" ref="BG361">INDEX('UPTD PPA KabKota'!P$5:P$513,MATCH($D361,'UPTD PPA KabKota'!$C$5:$C$513,FALSE))</f>
        <v/>
      </c>
      <c r="BH361" s="218" t="str">
        <f t="array" ref="BH361">INDEX('UPTD PPA KabKota'!Q$5:Q$513,MATCH($D361,'UPTD PPA KabKota'!$C$5:$C$513,FALSE))</f>
        <v/>
      </c>
      <c r="BI361" s="218" t="str">
        <f t="array" ref="BI361">INDEX('UPTD PPA KabKota'!R$5:R$513,MATCH($D361,'UPTD PPA KabKota'!$C$5:$C$513,FALSE))</f>
        <v/>
      </c>
      <c r="BJ361" s="218" t="str">
        <f t="array" ref="BJ361">INDEX('UPTD PPA KabKota'!S$5:S$513,MATCH($D361,'UPTD PPA KabKota'!$C$5:$C$513,FALSE))</f>
        <v/>
      </c>
      <c r="BK361" s="218" t="str">
        <f t="array" ref="BK361">INDEX('UPTD PPA KabKota'!T$5:T$513,MATCH($D361,'UPTD PPA KabKota'!$C$5:$C$513,FALSE))</f>
        <v/>
      </c>
      <c r="BL361" s="218" t="str">
        <f t="array" ref="BL361">INDEX('UPTD PPA KabKota'!U$5:U$513,MATCH($D361,'UPTD PPA KabKota'!$C$5:$C$513,FALSE))</f>
        <v/>
      </c>
      <c r="BM361" s="218" t="str">
        <f t="array" ref="BM361">INDEX('UPTD PPA KabKota'!V$5:V$513,MATCH($D361,'UPTD PPA KabKota'!$C$5:$C$513,FALSE))</f>
        <v/>
      </c>
      <c r="BN361" s="218" t="str">
        <f t="array" ref="BN361">INDEX('UPTD PPA KabKota'!W$5:W$513,MATCH($D361,'UPTD PPA KabKota'!$C$5:$C$513,FALSE))</f>
        <v/>
      </c>
      <c r="BO361" s="218" t="str">
        <f t="array" ref="BO361">INDEX('UPTD PPA KabKota'!X$5:X$513,MATCH($D361,'UPTD PPA KabKota'!$C$5:$C$513,FALSE))</f>
        <v/>
      </c>
      <c r="BP361" s="218" t="str">
        <f t="array" ref="BP361">INDEX('UPTD PPA KabKota'!Y$5:Y$513,MATCH($D361,'UPTD PPA KabKota'!$C$5:$C$513,FALSE))</f>
        <v/>
      </c>
      <c r="BQ361" s="218" t="str">
        <f t="array" ref="BQ361">INDEX('UPTD PPA KabKota'!Z$5:Z$513,MATCH($D361,'UPTD PPA KabKota'!$C$5:$C$513,FALSE))</f>
        <v/>
      </c>
      <c r="BR361" s="218" t="str">
        <f t="array" ref="BR361">INDEX('UPTD PPA KabKota'!AA$5:AA$513,MATCH($D361,'UPTD PPA KabKota'!$C$5:$C$513,FALSE))</f>
        <v/>
      </c>
      <c r="BS361" s="218" t="str">
        <f t="array" ref="BS361">INDEX('UPTD PPA KabKota'!AB$5:AB$513,MATCH($D361,'UPTD PPA KabKota'!$C$5:$C$513,FALSE))</f>
        <v/>
      </c>
      <c r="BT361" s="218" t="str">
        <f t="array" ref="BT361">INDEX('UPTD PPA KabKota'!AC$5:AC$513,MATCH($D361,'UPTD PPA KabKota'!$C$5:$C$513,FALSE))</f>
        <v/>
      </c>
      <c r="BU361" s="218" t="str">
        <f t="array" ref="BU361">INDEX('UPTD PPA KabKota'!AD$5:AD$513,MATCH($D361,'UPTD PPA KabKota'!$C$5:$C$513,FALSE))</f>
        <v/>
      </c>
      <c r="BV361" s="218" t="str">
        <f t="array" ref="BV361">INDEX('UPTD PPA KabKota'!AE$5:AE$513,MATCH($D361,'UPTD PPA KabKota'!$C$5:$C$513,FALSE))</f>
        <v/>
      </c>
      <c r="BW361" s="218" t="str">
        <f t="array" ref="BW361">INDEX('UPTD PPA KabKota'!AF$5:AF$513,MATCH($D361,'UPTD PPA KabKota'!$C$5:$C$513,FALSE))</f>
        <v/>
      </c>
      <c r="BX361" s="218" t="str">
        <f t="array" ref="BX361">INDEX('UPTD PPA KabKota'!AG$5:AG$513,MATCH($D361,'UPTD PPA KabKota'!$C$5:$C$513,FALSE))</f>
        <v/>
      </c>
      <c r="BY361" s="218" t="str">
        <f t="array" ref="BY361">INDEX('UPTD PPA KabKota'!AH$5:AH$513,MATCH($D361,'UPTD PPA KabKota'!$C$5:$C$513,FALSE))</f>
        <v/>
      </c>
      <c r="BZ361" s="218" t="str">
        <f t="array" ref="BZ361">INDEX('UPTD PPA KabKota'!AI$5:AI$513,MATCH($D361,'UPTD PPA KabKota'!$C$5:$C$513,FALSE))</f>
        <v/>
      </c>
      <c r="CA361" s="218" t="str">
        <f t="array" ref="CA361">INDEX('UPTD PPA KabKota'!AJ$5:AJ$513,MATCH($D361,'UPTD PPA KabKota'!$C$5:$C$513,FALSE))</f>
        <v/>
      </c>
      <c r="CB361" s="218" t="str">
        <f t="array" ref="CB361">INDEX('UPTD PPA KabKota'!AK$5:AK$513,MATCH($D361,'UPTD PPA KabKota'!$C$5:$C$513,FALSE))</f>
        <v/>
      </c>
      <c r="CC361" s="218" t="str">
        <f t="array" ref="CC361">INDEX('UPTD PPA KabKota'!AL$5:AL$513,MATCH($D361,'UPTD PPA KabKota'!$C$5:$C$513,FALSE))</f>
        <v/>
      </c>
      <c r="CD361" s="218" t="str">
        <f t="array" ref="CD361">INDEX('UPTD PPA KabKota'!AM$5:AM$513,MATCH($D361,'UPTD PPA KabKota'!$C$5:$C$513,FALSE))</f>
        <v/>
      </c>
      <c r="CE361" s="218" t="str">
        <f t="array" ref="CE361">INDEX('UPTD PPA KabKota'!AN$5:AN$513,MATCH($D361,'UPTD PPA KabKota'!$C$5:$C$513,FALSE))</f>
        <v/>
      </c>
      <c r="CF361" s="218" t="str">
        <f t="array" ref="CF361">INDEX('UPTD PPA KabKota'!AO$5:AO$513,MATCH($D361,'UPTD PPA KabKota'!$C$5:$C$513,FALSE))</f>
        <v/>
      </c>
      <c r="CG361" s="218" t="str">
        <f t="array" ref="CG361">INDEX('UPTD PPA KabKota'!AP$5:AP$513,MATCH($D361,'UPTD PPA KabKota'!$C$5:$C$513,FALSE))</f>
        <v/>
      </c>
      <c r="CH361" s="218" t="str">
        <f t="array" ref="CH361">INDEX('UPTD PPA KabKota'!AQ$5:AQ$513,MATCH($D361,'UPTD PPA KabKota'!$C$5:$C$513,FALSE))</f>
        <v/>
      </c>
      <c r="CI361" s="218" t="str">
        <f t="array" ref="CI361">INDEX('UPTD PPA KabKota'!AR$5:AR$513,MATCH($D361,'UPTD PPA KabKota'!$C$5:$C$513,FALSE))</f>
        <v/>
      </c>
      <c r="CJ361" s="218" t="str">
        <f t="array" ref="CJ361">INDEX('UPTD PPA KabKota'!AS$5:AS$513,MATCH($D361,'UPTD PPA KabKota'!$C$5:$C$513,FALSE))</f>
        <v/>
      </c>
      <c r="CK361" s="218" t="str">
        <f t="array" ref="CK361">INDEX('UPTD PPA KabKota'!AT$5:AT$513,MATCH($D361,'UPTD PPA KabKota'!$C$5:$C$513,FALSE))</f>
        <v/>
      </c>
      <c r="CL361" s="218" t="str">
        <f t="array" ref="CL361">INDEX('UPTD PPA KabKota'!AU$5:AU$513,MATCH($D361,'UPTD PPA KabKota'!$C$5:$C$513,FALSE))</f>
        <v/>
      </c>
      <c r="CM361" s="218" t="str">
        <f t="array" ref="CM361">INDEX('UPTD PPA KabKota'!AV$5:AV$513,MATCH($D361,'UPTD PPA KabKota'!$C$5:$C$513,FALSE))</f>
        <v/>
      </c>
      <c r="CN361" s="218" t="str">
        <f t="array" ref="CN361">INDEX('UPTD PPA KabKota'!AW$5:AW$513,MATCH($D361,'UPTD PPA KabKota'!$C$5:$C$513,FALSE))</f>
        <v/>
      </c>
      <c r="CO361" s="218" t="str">
        <f t="array" ref="CO361">INDEX('UPTD PPA KabKota'!AX$5:AX$513,MATCH($D361,'UPTD PPA KabKota'!$C$5:$C$513,FALSE))</f>
        <v/>
      </c>
      <c r="CP361" s="218" t="str">
        <f t="array" ref="CP361">INDEX('UPTD PPA KabKota'!AY$5:AY$513,MATCH($D361,'UPTD PPA KabKota'!$C$5:$C$513,FALSE))</f>
        <v/>
      </c>
      <c r="CQ361" s="209" t="str">
        <f>IFERROR(__xludf.DUMMYFUNCTION("IF(ISBLANK($K361),"""",IF(REGEXMATCH($K361,""Peraturan""),""Ada"",IF(REGEXMATCH($K361,""Rekomendasi""),""Tidak Ada"", $K361)))
"),"#N/A")</f>
        <v>#N/A</v>
      </c>
      <c r="CR361" s="209" t="str">
        <f t="array" ref="CR361">index('UPTD PPA KabKota'!$BI$5:$BI$513,match($D361,'UPTD PPA KabKota'!$C$5:$C$513,false))</f>
        <v>Tidak Ada</v>
      </c>
      <c r="CS361" s="314" t="str">
        <f t="shared" si="58"/>
        <v>#N/A</v>
      </c>
    </row>
    <row r="362">
      <c r="A362" s="334">
        <v>356.0</v>
      </c>
      <c r="B362" s="334">
        <v>13.0</v>
      </c>
      <c r="C362" s="311" t="s">
        <v>4777</v>
      </c>
      <c r="D362" s="312" t="s">
        <v>3372</v>
      </c>
      <c r="E362" s="315"/>
      <c r="F362" s="218" t="str">
        <f t="array" ref="F362">INDEX('Ortala-KabKota'!F$2:F$415,MATCH($D362,'Ortala-KabKota'!$E$2:$E$415,FALSE))</f>
        <v>#N/A</v>
      </c>
      <c r="G362" s="218" t="str">
        <f t="array" ref="G362">INDEX('Ortala-KabKota'!G$2:G$415,MATCH($D362,'Ortala-KabKota'!$E$2:$E$415,FALSE))</f>
        <v>#N/A</v>
      </c>
      <c r="H362" s="218" t="str">
        <f t="array" ref="H362">INDEX('Ortala-KabKota'!H$2:H$415,MATCH($D362,'Ortala-KabKota'!$E$2:$E$415,FALSE))</f>
        <v>#N/A</v>
      </c>
      <c r="I362" s="218" t="str">
        <f t="array" ref="I362">INDEX('Ortala-KabKota'!I$2:I$415,MATCH($D362,'Ortala-KabKota'!$E$2:$E$415,FALSE))</f>
        <v>#N/A</v>
      </c>
      <c r="J362" s="218" t="str">
        <f t="array" ref="J362">INDEX('Ortala-KabKota'!J$2:J$415,MATCH($D362,'Ortala-KabKota'!$E$2:$E$415,FALSE))</f>
        <v>#N/A</v>
      </c>
      <c r="K362" s="218" t="str">
        <f t="array" ref="K362">INDEX('Ortala-KabKota'!K$2:K$415,MATCH($D362,'Ortala-KabKota'!$E$2:$E$415,FALSE))</f>
        <v>#N/A</v>
      </c>
      <c r="L362" s="218" t="str">
        <f t="array" ref="L362">INDEX('Ortala-KabKota'!L$2:L$415,MATCH($D362,'Ortala-KabKota'!$E$2:$E$415,FALSE))</f>
        <v>#N/A</v>
      </c>
      <c r="M362" s="218" t="str">
        <f t="array" ref="M362">INDEX('Ortala-KabKota'!M$2:M$415,MATCH($D362,'Ortala-KabKota'!$E$2:$E$415,FALSE))</f>
        <v>#N/A</v>
      </c>
      <c r="N362" s="218" t="str">
        <f t="array" ref="N362">INDEX('Ortala-KabKota'!N$2:N$415,MATCH($D362,'Ortala-KabKota'!$E$2:$E$415,FALSE))</f>
        <v>#N/A</v>
      </c>
      <c r="O362" s="218" t="str">
        <f t="array" ref="O362">INDEX('Ortala-KabKota'!O$2:O$415,MATCH($D362,'Ortala-KabKota'!$E$2:$E$415,FALSE))</f>
        <v>#N/A</v>
      </c>
      <c r="P362" s="218" t="str">
        <f t="array" ref="P362">INDEX('Ortala-KabKota'!P$2:P$415,MATCH($D362,'Ortala-KabKota'!$E$2:$E$415,FALSE))</f>
        <v>#N/A</v>
      </c>
      <c r="Q362" s="218" t="str">
        <f t="array" ref="Q362">INDEX('Ortala-KabKota'!Q$2:Q$415,MATCH($D362,'Ortala-KabKota'!$E$2:$E$415,FALSE))</f>
        <v>#N/A</v>
      </c>
      <c r="R362" s="218" t="str">
        <f t="array" ref="R362">INDEX('Ortala-KabKota'!R$2:R$415,MATCH($D362,'Ortala-KabKota'!$E$2:$E$415,FALSE))</f>
        <v>#N/A</v>
      </c>
      <c r="S362" s="218" t="str">
        <f t="array" ref="S362">INDEX('Ortala-KabKota'!S$2:S$415,MATCH($D362,'Ortala-KabKota'!$E$2:$E$415,FALSE))</f>
        <v>#N/A</v>
      </c>
      <c r="T362" s="218" t="str">
        <f t="array" ref="T362">INDEX('Ortala-KabKota'!T$2:T$415,MATCH($D362,'Ortala-KabKota'!$E$2:$E$415,FALSE))</f>
        <v>#N/A</v>
      </c>
      <c r="U362" s="218" t="str">
        <f t="array" ref="U362">INDEX('Ortala-KabKota'!U$2:U$415,MATCH($D362,'Ortala-KabKota'!$E$2:$E$415,FALSE))</f>
        <v>#N/A</v>
      </c>
      <c r="V362" s="218" t="str">
        <f t="array" ref="V362">INDEX('Ortala-KabKota'!V$2:V$415,MATCH($D362,'Ortala-KabKota'!$E$2:$E$415,FALSE))</f>
        <v>#N/A</v>
      </c>
      <c r="W362" s="218" t="str">
        <f t="array" ref="W362">INDEX('Ortala-KabKota'!W$2:W$415,MATCH($D362,'Ortala-KabKota'!$E$2:$E$415,FALSE))</f>
        <v>#N/A</v>
      </c>
      <c r="X362" s="218" t="str">
        <f t="array" ref="X362">INDEX('Ortala-KabKota'!X$2:X$415,MATCH($D362,'Ortala-KabKota'!$E$2:$E$415,FALSE))</f>
        <v>#N/A</v>
      </c>
      <c r="Y362" s="218" t="str">
        <f t="array" ref="Y362">INDEX('Ortala-KabKota'!Y$2:Y$415,MATCH($D362,'Ortala-KabKota'!$E$2:$E$415,FALSE))</f>
        <v>#N/A</v>
      </c>
      <c r="Z362" s="218" t="str">
        <f t="array" ref="Z362">INDEX('Ortala-KabKota'!Z$2:Z$415,MATCH($D362,'Ortala-KabKota'!$E$2:$E$415,FALSE))</f>
        <v>#N/A</v>
      </c>
      <c r="AA362" s="218" t="str">
        <f t="array" ref="AA362">INDEX('Ortala-KabKota'!AA$2:AA$415,MATCH($D362,'Ortala-KabKota'!$E$2:$E$415,FALSE))</f>
        <v>#N/A</v>
      </c>
      <c r="AB362" s="218" t="str">
        <f t="array" ref="AB362">INDEX('Ortala-KabKota'!AB$2:AB$415,MATCH($D362,'Ortala-KabKota'!$E$2:$E$415,FALSE))</f>
        <v>#N/A</v>
      </c>
      <c r="AC362" s="218" t="str">
        <f t="array" ref="AC362">INDEX('Ortala-KabKota'!AC$2:AC$415,MATCH($D362,'Ortala-KabKota'!$E$2:$E$415,FALSE))</f>
        <v>#N/A</v>
      </c>
      <c r="AD362" s="218" t="str">
        <f t="array" ref="AD362">INDEX('Ortala-KabKota'!AD$2:AD$415,MATCH($D362,'Ortala-KabKota'!$E$2:$E$415,FALSE))</f>
        <v>#N/A</v>
      </c>
      <c r="AE362" s="218" t="str">
        <f t="array" ref="AE362">INDEX('Ortala-KabKota'!AE$2:AE$415,MATCH($D362,'Ortala-KabKota'!$E$2:$E$415,FALSE))</f>
        <v>#N/A</v>
      </c>
      <c r="AF362" s="218" t="str">
        <f t="array" ref="AF362">INDEX('Ortala-KabKota'!AF$2:AF$415,MATCH($D362,'Ortala-KabKota'!$E$2:$E$415,FALSE))</f>
        <v>#N/A</v>
      </c>
      <c r="AG362" s="218" t="str">
        <f t="array" ref="AG362">INDEX('Ortala-KabKota'!AG$2:AG$415,MATCH($D362,'Ortala-KabKota'!$E$2:$E$415,FALSE))</f>
        <v>#N/A</v>
      </c>
      <c r="AH362" s="218" t="str">
        <f t="array" ref="AH362">INDEX('Ortala-KabKota'!AH$2:AH$415,MATCH($D362,'Ortala-KabKota'!$E$2:$E$415,FALSE))</f>
        <v>#N/A</v>
      </c>
      <c r="AI362" s="218" t="str">
        <f t="array" ref="AI362">INDEX('Ortala-KabKota'!AI$2:AI$415,MATCH($D362,'Ortala-KabKota'!$E$2:$E$415,FALSE))</f>
        <v>#N/A</v>
      </c>
      <c r="AJ362" s="218" t="str">
        <f t="array" ref="AJ362">INDEX('Ortala-KabKota'!AJ$2:AJ$415,MATCH($D362,'Ortala-KabKota'!$E$2:$E$415,FALSE))</f>
        <v>#N/A</v>
      </c>
      <c r="AK362" s="218" t="str">
        <f t="array" ref="AK362">INDEX('Ortala-KabKota'!AK$2:AK$415,MATCH($D362,'Ortala-KabKota'!$E$2:$E$415,FALSE))</f>
        <v>#N/A</v>
      </c>
      <c r="AL362" s="218" t="str">
        <f t="array" ref="AL362">INDEX('Ortala-KabKota'!AL$2:AL$415,MATCH($D362,'Ortala-KabKota'!$E$2:$E$415,FALSE))</f>
        <v>#N/A</v>
      </c>
      <c r="AM362" s="218" t="str">
        <f t="array" ref="AM362">INDEX('Ortala-KabKota'!AM$2:AM$415,MATCH($D362,'Ortala-KabKota'!$E$2:$E$415,FALSE))</f>
        <v>#N/A</v>
      </c>
      <c r="AN362" s="218" t="str">
        <f t="array" ref="AN362">INDEX('Ortala-KabKota'!AN$2:AN$415,MATCH($D362,'Ortala-KabKota'!$E$2:$E$415,FALSE))</f>
        <v>#N/A</v>
      </c>
      <c r="AO362" s="218" t="str">
        <f t="array" ref="AO362">INDEX('Ortala-KabKota'!AO$2:AO$415,MATCH($D362,'Ortala-KabKota'!$E$2:$E$415,FALSE))</f>
        <v>#N/A</v>
      </c>
      <c r="AP362" s="218" t="str">
        <f t="array" ref="AP362">INDEX('Ortala-KabKota'!AP$2:AP$415,MATCH($D362,'Ortala-KabKota'!$E$2:$E$415,FALSE))</f>
        <v>#N/A</v>
      </c>
      <c r="AQ362" s="218" t="str">
        <f t="array" ref="AQ362">INDEX('Ortala-KabKota'!AQ$2:AQ$415,MATCH($D362,'Ortala-KabKota'!$E$2:$E$415,FALSE))</f>
        <v>#N/A</v>
      </c>
      <c r="AR362" s="218" t="str">
        <f t="array" ref="AR362">INDEX('Ortala-KabKota'!AR$2:AR$415,MATCH($D362,'Ortala-KabKota'!$E$2:$E$415,FALSE))</f>
        <v>#N/A</v>
      </c>
      <c r="AS362" s="218" t="str">
        <f t="array" ref="AS362">INDEX('Ortala-KabKota'!AS$2:AS$415,MATCH($D362,'Ortala-KabKota'!$E$2:$E$415,FALSE))</f>
        <v>#N/A</v>
      </c>
      <c r="AT362" s="218" t="str">
        <f t="array" ref="AT362">INDEX('Ortala-KabKota'!AT$2:AT$415,MATCH($D362,'Ortala-KabKota'!$E$2:$E$415,FALSE))</f>
        <v>#N/A</v>
      </c>
      <c r="AU362" s="218" t="str">
        <f t="array" ref="AU362">INDEX('UPTD PPA KabKota'!D$5:D$513,MATCH($D362,'UPTD PPA KabKota'!$C$5:$C$513,FALSE))</f>
        <v/>
      </c>
      <c r="AV362" s="218" t="str">
        <f t="array" ref="AV362">INDEX('UPTD PPA KabKota'!E$5:E$513,MATCH($D362,'UPTD PPA KabKota'!$C$5:$C$513,FALSE))</f>
        <v/>
      </c>
      <c r="AW362" s="218" t="str">
        <f t="array" ref="AW362">INDEX('UPTD PPA KabKota'!F$5:F$513,MATCH($D362,'UPTD PPA KabKota'!$C$5:$C$513,FALSE))</f>
        <v/>
      </c>
      <c r="AX362" s="218" t="str">
        <f t="array" ref="AX362">INDEX('UPTD PPA KabKota'!G$5:G$513,MATCH($D362,'UPTD PPA KabKota'!$C$5:$C$513,FALSE))</f>
        <v/>
      </c>
      <c r="AY362" s="218" t="str">
        <f t="array" ref="AY362">INDEX('UPTD PPA KabKota'!H$5:H$513,MATCH($D362,'UPTD PPA KabKota'!$C$5:$C$513,FALSE))</f>
        <v/>
      </c>
      <c r="AZ362" s="218" t="str">
        <f t="array" ref="AZ362">INDEX('UPTD PPA KabKota'!I$5:I$513,MATCH($D362,'UPTD PPA KabKota'!$C$5:$C$513,FALSE))</f>
        <v>Peraturan Bupati Murung Raya no.15 Tahun 2025</v>
      </c>
      <c r="BA362" s="218">
        <f t="array" ref="BA362">INDEX('UPTD PPA KabKota'!J$5:J$513,MATCH($D362,'UPTD PPA KabKota'!$C$5:$C$513,FALSE))</f>
        <v>2025</v>
      </c>
      <c r="BB362" s="218" t="str">
        <f t="array" ref="BB362">INDEX('UPTD PPA KabKota'!K$5:K$513,MATCH($D362,'UPTD PPA KabKota'!$C$5:$C$513,FALSE))</f>
        <v/>
      </c>
      <c r="BC362" s="218" t="str">
        <f t="array" ref="BC362">INDEX('UPTD PPA KabKota'!L$5:L$513,MATCH($D362,'UPTD PPA KabKota'!$C$5:$C$513,FALSE))</f>
        <v/>
      </c>
      <c r="BD362" s="218" t="str">
        <f t="array" ref="BD362">INDEX('UPTD PPA KabKota'!M$5:M$513,MATCH($D362,'UPTD PPA KabKota'!$C$5:$C$513,FALSE))</f>
        <v/>
      </c>
      <c r="BE362" s="218" t="str">
        <f t="array" ref="BE362">INDEX('UPTD PPA KabKota'!N$5:N$513,MATCH($D362,'UPTD PPA KabKota'!$C$5:$C$513,FALSE))</f>
        <v/>
      </c>
      <c r="BF362" s="218" t="str">
        <f t="array" ref="BF362">INDEX('UPTD PPA KabKota'!O$5:O$513,MATCH($D362,'UPTD PPA KabKota'!$C$5:$C$513,FALSE))</f>
        <v/>
      </c>
      <c r="BG362" s="218" t="str">
        <f t="array" ref="BG362">INDEX('UPTD PPA KabKota'!P$5:P$513,MATCH($D362,'UPTD PPA KabKota'!$C$5:$C$513,FALSE))</f>
        <v/>
      </c>
      <c r="BH362" s="218" t="str">
        <f t="array" ref="BH362">INDEX('UPTD PPA KabKota'!Q$5:Q$513,MATCH($D362,'UPTD PPA KabKota'!$C$5:$C$513,FALSE))</f>
        <v/>
      </c>
      <c r="BI362" s="218" t="str">
        <f t="array" ref="BI362">INDEX('UPTD PPA KabKota'!R$5:R$513,MATCH($D362,'UPTD PPA KabKota'!$C$5:$C$513,FALSE))</f>
        <v/>
      </c>
      <c r="BJ362" s="218" t="str">
        <f t="array" ref="BJ362">INDEX('UPTD PPA KabKota'!S$5:S$513,MATCH($D362,'UPTD PPA KabKota'!$C$5:$C$513,FALSE))</f>
        <v/>
      </c>
      <c r="BK362" s="218" t="str">
        <f t="array" ref="BK362">INDEX('UPTD PPA KabKota'!T$5:T$513,MATCH($D362,'UPTD PPA KabKota'!$C$5:$C$513,FALSE))</f>
        <v/>
      </c>
      <c r="BL362" s="218" t="str">
        <f t="array" ref="BL362">INDEX('UPTD PPA KabKota'!U$5:U$513,MATCH($D362,'UPTD PPA KabKota'!$C$5:$C$513,FALSE))</f>
        <v/>
      </c>
      <c r="BM362" s="218" t="str">
        <f t="array" ref="BM362">INDEX('UPTD PPA KabKota'!V$5:V$513,MATCH($D362,'UPTD PPA KabKota'!$C$5:$C$513,FALSE))</f>
        <v/>
      </c>
      <c r="BN362" s="218" t="str">
        <f t="array" ref="BN362">INDEX('UPTD PPA KabKota'!W$5:W$513,MATCH($D362,'UPTD PPA KabKota'!$C$5:$C$513,FALSE))</f>
        <v/>
      </c>
      <c r="BO362" s="218" t="str">
        <f t="array" ref="BO362">INDEX('UPTD PPA KabKota'!X$5:X$513,MATCH($D362,'UPTD PPA KabKota'!$C$5:$C$513,FALSE))</f>
        <v/>
      </c>
      <c r="BP362" s="218" t="str">
        <f t="array" ref="BP362">INDEX('UPTD PPA KabKota'!Y$5:Y$513,MATCH($D362,'UPTD PPA KabKota'!$C$5:$C$513,FALSE))</f>
        <v/>
      </c>
      <c r="BQ362" s="218" t="str">
        <f t="array" ref="BQ362">INDEX('UPTD PPA KabKota'!Z$5:Z$513,MATCH($D362,'UPTD PPA KabKota'!$C$5:$C$513,FALSE))</f>
        <v/>
      </c>
      <c r="BR362" s="218" t="str">
        <f t="array" ref="BR362">INDEX('UPTD PPA KabKota'!AA$5:AA$513,MATCH($D362,'UPTD PPA KabKota'!$C$5:$C$513,FALSE))</f>
        <v/>
      </c>
      <c r="BS362" s="218" t="str">
        <f t="array" ref="BS362">INDEX('UPTD PPA KabKota'!AB$5:AB$513,MATCH($D362,'UPTD PPA KabKota'!$C$5:$C$513,FALSE))</f>
        <v/>
      </c>
      <c r="BT362" s="218" t="str">
        <f t="array" ref="BT362">INDEX('UPTD PPA KabKota'!AC$5:AC$513,MATCH($D362,'UPTD PPA KabKota'!$C$5:$C$513,FALSE))</f>
        <v/>
      </c>
      <c r="BU362" s="218" t="str">
        <f t="array" ref="BU362">INDEX('UPTD PPA KabKota'!AD$5:AD$513,MATCH($D362,'UPTD PPA KabKota'!$C$5:$C$513,FALSE))</f>
        <v/>
      </c>
      <c r="BV362" s="218" t="str">
        <f t="array" ref="BV362">INDEX('UPTD PPA KabKota'!AE$5:AE$513,MATCH($D362,'UPTD PPA KabKota'!$C$5:$C$513,FALSE))</f>
        <v/>
      </c>
      <c r="BW362" s="218" t="str">
        <f t="array" ref="BW362">INDEX('UPTD PPA KabKota'!AF$5:AF$513,MATCH($D362,'UPTD PPA KabKota'!$C$5:$C$513,FALSE))</f>
        <v/>
      </c>
      <c r="BX362" s="218" t="str">
        <f t="array" ref="BX362">INDEX('UPTD PPA KabKota'!AG$5:AG$513,MATCH($D362,'UPTD PPA KabKota'!$C$5:$C$513,FALSE))</f>
        <v/>
      </c>
      <c r="BY362" s="218" t="str">
        <f t="array" ref="BY362">INDEX('UPTD PPA KabKota'!AH$5:AH$513,MATCH($D362,'UPTD PPA KabKota'!$C$5:$C$513,FALSE))</f>
        <v/>
      </c>
      <c r="BZ362" s="218" t="str">
        <f t="array" ref="BZ362">INDEX('UPTD PPA KabKota'!AI$5:AI$513,MATCH($D362,'UPTD PPA KabKota'!$C$5:$C$513,FALSE))</f>
        <v/>
      </c>
      <c r="CA362" s="218" t="str">
        <f t="array" ref="CA362">INDEX('UPTD PPA KabKota'!AJ$5:AJ$513,MATCH($D362,'UPTD PPA KabKota'!$C$5:$C$513,FALSE))</f>
        <v/>
      </c>
      <c r="CB362" s="218" t="str">
        <f t="array" ref="CB362">INDEX('UPTD PPA KabKota'!AK$5:AK$513,MATCH($D362,'UPTD PPA KabKota'!$C$5:$C$513,FALSE))</f>
        <v/>
      </c>
      <c r="CC362" s="218" t="str">
        <f t="array" ref="CC362">INDEX('UPTD PPA KabKota'!AL$5:AL$513,MATCH($D362,'UPTD PPA KabKota'!$C$5:$C$513,FALSE))</f>
        <v/>
      </c>
      <c r="CD362" s="218" t="str">
        <f t="array" ref="CD362">INDEX('UPTD PPA KabKota'!AM$5:AM$513,MATCH($D362,'UPTD PPA KabKota'!$C$5:$C$513,FALSE))</f>
        <v/>
      </c>
      <c r="CE362" s="218" t="str">
        <f t="array" ref="CE362">INDEX('UPTD PPA KabKota'!AN$5:AN$513,MATCH($D362,'UPTD PPA KabKota'!$C$5:$C$513,FALSE))</f>
        <v/>
      </c>
      <c r="CF362" s="218" t="str">
        <f t="array" ref="CF362">INDEX('UPTD PPA KabKota'!AO$5:AO$513,MATCH($D362,'UPTD PPA KabKota'!$C$5:$C$513,FALSE))</f>
        <v/>
      </c>
      <c r="CG362" s="218" t="str">
        <f t="array" ref="CG362">INDEX('UPTD PPA KabKota'!AP$5:AP$513,MATCH($D362,'UPTD PPA KabKota'!$C$5:$C$513,FALSE))</f>
        <v/>
      </c>
      <c r="CH362" s="218" t="str">
        <f t="array" ref="CH362">INDEX('UPTD PPA KabKota'!AQ$5:AQ$513,MATCH($D362,'UPTD PPA KabKota'!$C$5:$C$513,FALSE))</f>
        <v/>
      </c>
      <c r="CI362" s="218" t="str">
        <f t="array" ref="CI362">INDEX('UPTD PPA KabKota'!AR$5:AR$513,MATCH($D362,'UPTD PPA KabKota'!$C$5:$C$513,FALSE))</f>
        <v/>
      </c>
      <c r="CJ362" s="218" t="str">
        <f t="array" ref="CJ362">INDEX('UPTD PPA KabKota'!AS$5:AS$513,MATCH($D362,'UPTD PPA KabKota'!$C$5:$C$513,FALSE))</f>
        <v/>
      </c>
      <c r="CK362" s="218" t="str">
        <f t="array" ref="CK362">INDEX('UPTD PPA KabKota'!AT$5:AT$513,MATCH($D362,'UPTD PPA KabKota'!$C$5:$C$513,FALSE))</f>
        <v/>
      </c>
      <c r="CL362" s="218" t="str">
        <f t="array" ref="CL362">INDEX('UPTD PPA KabKota'!AU$5:AU$513,MATCH($D362,'UPTD PPA KabKota'!$C$5:$C$513,FALSE))</f>
        <v/>
      </c>
      <c r="CM362" s="218" t="str">
        <f t="array" ref="CM362">INDEX('UPTD PPA KabKota'!AV$5:AV$513,MATCH($D362,'UPTD PPA KabKota'!$C$5:$C$513,FALSE))</f>
        <v/>
      </c>
      <c r="CN362" s="218" t="str">
        <f t="array" ref="CN362">INDEX('UPTD PPA KabKota'!AW$5:AW$513,MATCH($D362,'UPTD PPA KabKota'!$C$5:$C$513,FALSE))</f>
        <v/>
      </c>
      <c r="CO362" s="218" t="str">
        <f t="array" ref="CO362">INDEX('UPTD PPA KabKota'!AX$5:AX$513,MATCH($D362,'UPTD PPA KabKota'!$C$5:$C$513,FALSE))</f>
        <v/>
      </c>
      <c r="CP362" s="218" t="str">
        <f t="array" ref="CP362">INDEX('UPTD PPA KabKota'!AY$5:AY$513,MATCH($D362,'UPTD PPA KabKota'!$C$5:$C$513,FALSE))</f>
        <v/>
      </c>
      <c r="CQ362" s="209" t="str">
        <f>IFERROR(__xludf.DUMMYFUNCTION("IF(ISBLANK($K362),"""",IF(REGEXMATCH($K362,""Peraturan""),""Ada"",IF(REGEXMATCH($K362,""Rekomendasi""),""Tidak Ada"", $K362)))
"),"#N/A")</f>
        <v>#N/A</v>
      </c>
      <c r="CR362" s="209" t="str">
        <f t="array" ref="CR362">index('UPTD PPA KabKota'!$BI$5:$BI$513,match($D362,'UPTD PPA KabKota'!$C$5:$C$513,false))</f>
        <v>Ada</v>
      </c>
      <c r="CS362" s="314" t="str">
        <f t="shared" si="58"/>
        <v>#N/A</v>
      </c>
    </row>
    <row r="363">
      <c r="A363" s="334">
        <v>357.0</v>
      </c>
      <c r="B363" s="334">
        <v>14.0</v>
      </c>
      <c r="C363" s="311" t="s">
        <v>4777</v>
      </c>
      <c r="D363" s="312" t="s">
        <v>3308</v>
      </c>
      <c r="E363" s="315">
        <v>45748.0</v>
      </c>
      <c r="F363" s="218" t="str">
        <f t="array" ref="F363">INDEX('Ortala-KabKota'!F$2:F$415,MATCH($D363,'Ortala-KabKota'!$E$2:$E$415,FALSE))</f>
        <v>Irawati/ 085211558580</v>
      </c>
      <c r="G363" s="218" t="str">
        <f t="array" ref="G363">INDEX('Ortala-KabKota'!G$2:G$415,MATCH($D363,'Ortala-KabKota'!$E$2:$E$415,FALSE))</f>
        <v>Jl. Soekarno / Jl. G.Obos XI, Lingkar Dalam, Komplek Perkantoran Pemerintah Kota Palangka Raya</v>
      </c>
      <c r="H363" s="218" t="str">
        <f t="array" ref="H363">INDEX('Ortala-KabKota'!H$2:H$415,MATCH($D363,'Ortala-KabKota'!$E$2:$E$415,FALSE))</f>
        <v>(0536) 3441242</v>
      </c>
      <c r="I363" s="218" t="str">
        <f t="array" ref="I363">INDEX('Ortala-KabKota'!I$2:I$415,MATCH($D363,'Ortala-KabKota'!$E$2:$E$415,FALSE))</f>
        <v>-</v>
      </c>
      <c r="J363" s="218" t="str">
        <f t="array" ref="J363">INDEX('Ortala-KabKota'!J$2:J$415,MATCH($D363,'Ortala-KabKota'!$E$2:$E$415,FALSE))</f>
        <v>UPTD PPA</v>
      </c>
      <c r="K363" s="218" t="str">
        <f t="array" ref="K363">INDEX('Ortala-KabKota'!K$2:K$415,MATCH($D363,'Ortala-KabKota'!$E$2:$E$415,FALSE))</f>
        <v>Peraturan Walikota Palangka Raya Nomor 48 Tahun 2020</v>
      </c>
      <c r="L363" s="218">
        <f t="array" ref="L363">INDEX('Ortala-KabKota'!L$2:L$415,MATCH($D363,'Ortala-KabKota'!$E$2:$E$415,FALSE))</f>
        <v>2020</v>
      </c>
      <c r="M363" s="218" t="str">
        <f t="array" ref="M363">INDEX('Ortala-KabKota'!M$2:M$415,MATCH($D363,'Ortala-KabKota'!$E$2:$E$415,FALSE))</f>
        <v>A</v>
      </c>
      <c r="N363" s="218" t="str">
        <f t="array" ref="N363">INDEX('Ortala-KabKota'!N$2:N$415,MATCH($D363,'Ortala-KabKota'!$E$2:$E$415,FALSE))</f>
        <v>Devy/ 085249504847</v>
      </c>
      <c r="O363" s="316" t="str">
        <f t="array" ref="O363">INDEX('Ortala-KabKota'!O$2:O$415,MATCH($D363,'Ortala-KabKota'!$E$2:$E$415,FALSE))</f>
        <v>bpmppakb.palangkaraya@gmail.com</v>
      </c>
      <c r="P363" s="218" t="str">
        <f t="array" ref="P363">INDEX('Ortala-KabKota'!P$2:P$415,MATCH($D363,'Ortala-KabKota'!$E$2:$E$415,FALSE))</f>
        <v/>
      </c>
      <c r="Q363" s="218" t="str">
        <f t="array" ref="Q363">INDEX('Ortala-KabKota'!Q$2:Q$415,MATCH($D363,'Ortala-KabKota'!$E$2:$E$415,FALSE))</f>
        <v>BERGABUNG DENGAN KANTOR DINAS</v>
      </c>
      <c r="R363" s="218" t="str">
        <f t="array" ref="R363">INDEX('Ortala-KabKota'!R$2:R$415,MATCH($D363,'Ortala-KabKota'!$E$2:$E$415,FALSE))</f>
        <v>TIDAK PUNYA</v>
      </c>
      <c r="S363" s="218" t="str">
        <f t="array" ref="S363">INDEX('Ortala-KabKota'!S$2:S$415,MATCH($D363,'Ortala-KabKota'!$E$2:$E$415,FALSE))</f>
        <v>Tidak Ada</v>
      </c>
      <c r="T363" s="218">
        <f t="array" ref="T363">INDEX('Ortala-KabKota'!T$2:T$415,MATCH($D363,'Ortala-KabKota'!$E$2:$E$415,FALSE))</f>
        <v>1</v>
      </c>
      <c r="U363" s="218">
        <f t="array" ref="U363">INDEX('Ortala-KabKota'!U$2:U$415,MATCH($D363,'Ortala-KabKota'!$E$2:$E$415,FALSE))</f>
        <v>0</v>
      </c>
      <c r="V363" s="218">
        <f t="array" ref="V363">INDEX('Ortala-KabKota'!V$2:V$415,MATCH($D363,'Ortala-KabKota'!$E$2:$E$415,FALSE))</f>
        <v>0</v>
      </c>
      <c r="W363" s="218">
        <f t="array" ref="W363">INDEX('Ortala-KabKota'!W$2:W$415,MATCH($D363,'Ortala-KabKota'!$E$2:$E$415,FALSE))</f>
        <v>0</v>
      </c>
      <c r="X363" s="218">
        <f t="array" ref="X363">INDEX('Ortala-KabKota'!X$2:X$415,MATCH($D363,'Ortala-KabKota'!$E$2:$E$415,FALSE))</f>
        <v>0</v>
      </c>
      <c r="Y363" s="218">
        <f t="array" ref="Y363">INDEX('Ortala-KabKota'!Y$2:Y$415,MATCH($D363,'Ortala-KabKota'!$E$2:$E$415,FALSE))</f>
        <v>0</v>
      </c>
      <c r="Z363" s="218">
        <f t="array" ref="Z363">INDEX('Ortala-KabKota'!Z$2:Z$415,MATCH($D363,'Ortala-KabKota'!$E$2:$E$415,FALSE))</f>
        <v>0</v>
      </c>
      <c r="AA363" s="218">
        <f t="array" ref="AA363">INDEX('Ortala-KabKota'!AA$2:AA$415,MATCH($D363,'Ortala-KabKota'!$E$2:$E$415,FALSE))</f>
        <v>0</v>
      </c>
      <c r="AB363" s="218">
        <f t="array" ref="AB363">INDEX('Ortala-KabKota'!AB$2:AB$415,MATCH($D363,'Ortala-KabKota'!$E$2:$E$415,FALSE))</f>
        <v>0</v>
      </c>
      <c r="AC363" s="218">
        <f t="array" ref="AC363">INDEX('Ortala-KabKota'!AC$2:AC$415,MATCH($D363,'Ortala-KabKota'!$E$2:$E$415,FALSE))</f>
        <v>0</v>
      </c>
      <c r="AD363" s="218">
        <f t="array" ref="AD363">INDEX('Ortala-KabKota'!AD$2:AD$415,MATCH($D363,'Ortala-KabKota'!$E$2:$E$415,FALSE))</f>
        <v>0</v>
      </c>
      <c r="AE363" s="218">
        <f t="array" ref="AE363">INDEX('Ortala-KabKota'!AE$2:AE$415,MATCH($D363,'Ortala-KabKota'!$E$2:$E$415,FALSE))</f>
        <v>1</v>
      </c>
      <c r="AF363" s="218">
        <f t="array" ref="AF363">INDEX('Ortala-KabKota'!AF$2:AF$415,MATCH($D363,'Ortala-KabKota'!$E$2:$E$415,FALSE))</f>
        <v>1</v>
      </c>
      <c r="AG363" s="218">
        <f t="array" ref="AG363">INDEX('Ortala-KabKota'!AG$2:AG$415,MATCH($D363,'Ortala-KabKota'!$E$2:$E$415,FALSE))</f>
        <v>1</v>
      </c>
      <c r="AH363" s="218">
        <f t="array" ref="AH363">INDEX('Ortala-KabKota'!AH$2:AH$415,MATCH($D363,'Ortala-KabKota'!$E$2:$E$415,FALSE))</f>
        <v>1</v>
      </c>
      <c r="AI363" s="218" t="str">
        <f t="array" ref="AI363">INDEX('Ortala-KabKota'!AI$2:AI$415,MATCH($D363,'Ortala-KabKota'!$E$2:$E$415,FALSE))</f>
        <v>Untuk korban yang membutuhkan layanan penampungan sementara, UPTD PPA bekerjasama dengan Dinas Sosial Kota Palangka Raya (ditampung di Rumah Singgah " SEHATI" Kota Palangka Raya)</v>
      </c>
      <c r="AJ363" s="218">
        <f t="array" ref="AJ363">INDEX('Ortala-KabKota'!AJ$2:AJ$415,MATCH($D363,'Ortala-KabKota'!$E$2:$E$415,FALSE))</f>
        <v>1</v>
      </c>
      <c r="AK363" s="218">
        <f t="array" ref="AK363">INDEX('Ortala-KabKota'!AK$2:AK$415,MATCH($D363,'Ortala-KabKota'!$E$2:$E$415,FALSE))</f>
        <v>1</v>
      </c>
      <c r="AL363" s="218">
        <f t="array" ref="AL363">INDEX('Ortala-KabKota'!AL$2:AL$415,MATCH($D363,'Ortala-KabKota'!$E$2:$E$415,FALSE))</f>
        <v>21</v>
      </c>
      <c r="AM363" s="218" t="str">
        <f t="array" ref="AM363">INDEX('Ortala-KabKota'!AM$2:AM$415,MATCH($D363,'Ortala-KabKota'!$E$2:$E$415,FALSE))</f>
        <v>Kekerasan Seksual dan Kekerasan Fisik (KDRT)</v>
      </c>
      <c r="AN363" s="218" t="str">
        <f t="array" ref="AN363">INDEX('Ortala-KabKota'!AN$2:AN$415,MATCH($D363,'Ortala-KabKota'!$E$2:$E$415,FALSE))</f>
        <v/>
      </c>
      <c r="AO363" s="218" t="str">
        <f t="array" ref="AO363">INDEX('Ortala-KabKota'!AO$2:AO$415,MATCH($D363,'Ortala-KabKota'!$E$2:$E$415,FALSE))</f>
        <v/>
      </c>
      <c r="AP363" s="218" t="str">
        <f t="array" ref="AP363">INDEX('Ortala-KabKota'!AP$2:AP$415,MATCH($D363,'Ortala-KabKota'!$E$2:$E$415,FALSE))</f>
        <v/>
      </c>
      <c r="AQ363" s="218" t="str">
        <f t="array" ref="AQ363">INDEX('Ortala-KabKota'!AQ$2:AQ$415,MATCH($D363,'Ortala-KabKota'!$E$2:$E$415,FALSE))</f>
        <v/>
      </c>
      <c r="AR363" s="218">
        <f t="array" ref="AR363">INDEX('Ortala-KabKota'!AR$2:AR$415,MATCH($D363,'Ortala-KabKota'!$E$2:$E$415,FALSE))</f>
        <v>1</v>
      </c>
      <c r="AS363" s="218" t="str">
        <f t="array" ref="AS363">INDEX('Ortala-KabKota'!AS$2:AS$415,MATCH($D363,'Ortala-KabKota'!$E$2:$E$415,FALSE))</f>
        <v/>
      </c>
      <c r="AT363" s="218" t="str">
        <f t="array" ref="AT363">INDEX('Ortala-KabKota'!AT$2:AT$415,MATCH($D363,'Ortala-KabKota'!$E$2:$E$415,FALSE))</f>
        <v/>
      </c>
      <c r="AU363" s="218" t="str">
        <f t="array" ref="AU363">INDEX('UPTD PPA KabKota'!D$5:D$513,MATCH($D363,'UPTD PPA KabKota'!$C$5:$C$513,FALSE))</f>
        <v>Irawati,S.E,M.Si</v>
      </c>
      <c r="AV363" s="218" t="str">
        <f t="array" ref="AV363">INDEX('UPTD PPA KabKota'!E$5:E$513,MATCH($D363,'UPTD PPA KabKota'!$C$5:$C$513,FALSE))</f>
        <v>Jalan Ir.Soekarno Komplek Pemko</v>
      </c>
      <c r="AW363" s="218" t="str">
        <f t="array" ref="AW363">INDEX('UPTD PPA KabKota'!F$5:F$513,MATCH($D363,'UPTD PPA KabKota'!$C$5:$C$513,FALSE))</f>
        <v>.</v>
      </c>
      <c r="AX363" s="218">
        <f t="array" ref="AX363">INDEX('UPTD PPA KabKota'!G$5:G$513,MATCH($D363,'UPTD PPA KabKota'!$C$5:$C$513,FALSE))</f>
        <v>85142200870</v>
      </c>
      <c r="AY363" s="218" t="str">
        <f t="array" ref="AY363">INDEX('UPTD PPA KabKota'!H$5:H$513,MATCH($D363,'UPTD PPA KabKota'!$C$5:$C$513,FALSE))</f>
        <v>UPTD PPA</v>
      </c>
      <c r="AZ363" s="218" t="str">
        <f t="array" ref="AZ363">INDEX('UPTD PPA KabKota'!I$5:I$513,MATCH($D363,'UPTD PPA KabKota'!$C$5:$C$513,FALSE))</f>
        <v>Peraturan Walikota Nomor 48 Tahun 2020</v>
      </c>
      <c r="BA363" s="218">
        <f t="array" ref="BA363">INDEX('UPTD PPA KabKota'!J$5:J$513,MATCH($D363,'UPTD PPA KabKota'!$C$5:$C$513,FALSE))</f>
        <v>2020</v>
      </c>
      <c r="BB363" s="218" t="str">
        <f t="array" ref="BB363">INDEX('UPTD PPA KabKota'!K$5:K$513,MATCH($D363,'UPTD PPA KabKota'!$C$5:$C$513,FALSE))</f>
        <v>A</v>
      </c>
      <c r="BC363" s="218">
        <f t="array" ref="BC363">INDEX('UPTD PPA KabKota'!L$5:L$513,MATCH($D363,'UPTD PPA KabKota'!$C$5:$C$513,FALSE))</f>
        <v>85211558580</v>
      </c>
      <c r="BD363" s="218" t="str">
        <f t="array" ref="BD363">INDEX('UPTD PPA KabKota'!M$5:M$513,MATCH($D363,'UPTD PPA KabKota'!$C$5:$C$513,FALSE))</f>
        <v>irawatiuptd71@gmail.com</v>
      </c>
      <c r="BE363" s="218" t="str">
        <f t="array" ref="BE363">INDEX('UPTD PPA KabKota'!N$5:N$513,MATCH($D363,'UPTD PPA KabKota'!$C$5:$C$513,FALSE))</f>
        <v>Kepala UPTD,Kasubag TU UPTD,JFT,staf administrasi</v>
      </c>
      <c r="BF363" s="218" t="str">
        <f t="array" ref="BF363">INDEX('UPTD PPA KabKota'!O$5:O$513,MATCH($D363,'UPTD PPA KabKota'!$C$5:$C$513,FALSE))</f>
        <v>Bergabung dengan Kantor Dinas</v>
      </c>
      <c r="BG363" s="218" t="str">
        <f t="array" ref="BG363">INDEX('UPTD PPA KabKota'!P$5:P$513,MATCH($D363,'UPTD PPA KabKota'!$C$5:$C$513,FALSE))</f>
        <v>Sewa/Kontrak</v>
      </c>
      <c r="BH363" s="218" t="str">
        <f t="array" ref="BH363">INDEX('UPTD PPA KabKota'!Q$5:Q$513,MATCH($D363,'UPTD PPA KabKota'!$C$5:$C$513,FALSE))</f>
        <v>.</v>
      </c>
      <c r="BI363" s="218" t="str">
        <f t="array" ref="BI363">INDEX('UPTD PPA KabKota'!R$5:R$513,MATCH($D363,'UPTD PPA KabKota'!$C$5:$C$513,FALSE))</f>
        <v>Ada</v>
      </c>
      <c r="BJ363" s="218" t="str">
        <f t="array" ref="BJ363">INDEX('UPTD PPA KabKota'!S$5:S$513,MATCH($D363,'UPTD PPA KabKota'!$C$5:$C$513,FALSE))</f>
        <v>Tidak Ada</v>
      </c>
      <c r="BK363" s="218" t="str">
        <f t="array" ref="BK363">INDEX('UPTD PPA KabKota'!T$5:T$513,MATCH($D363,'UPTD PPA KabKota'!$C$5:$C$513,FALSE))</f>
        <v>Tidak Ada</v>
      </c>
      <c r="BL363" s="218" t="str">
        <f t="array" ref="BL363">INDEX('UPTD PPA KabKota'!U$5:U$513,MATCH($D363,'UPTD PPA KabKota'!$C$5:$C$513,FALSE))</f>
        <v>Ada</v>
      </c>
      <c r="BM363" s="218" t="str">
        <f t="array" ref="BM363">INDEX('UPTD PPA KabKota'!V$5:V$513,MATCH($D363,'UPTD PPA KabKota'!$C$5:$C$513,FALSE))</f>
        <v>Tidak Ada</v>
      </c>
      <c r="BN363" s="218" t="str">
        <f t="array" ref="BN363">INDEX('UPTD PPA KabKota'!W$5:W$513,MATCH($D363,'UPTD PPA KabKota'!$C$5:$C$513,FALSE))</f>
        <v>Tidak Ada</v>
      </c>
      <c r="BO363" s="218" t="str">
        <f t="array" ref="BO363">INDEX('UPTD PPA KabKota'!X$5:X$513,MATCH($D363,'UPTD PPA KabKota'!$C$5:$C$513,FALSE))</f>
        <v>Ada</v>
      </c>
      <c r="BP363" s="218" t="str">
        <f t="array" ref="BP363">INDEX('UPTD PPA KabKota'!Y$5:Y$513,MATCH($D363,'UPTD PPA KabKota'!$C$5:$C$513,FALSE))</f>
        <v>Tidak Ada</v>
      </c>
      <c r="BQ363" s="218" t="str">
        <f t="array" ref="BQ363">INDEX('UPTD PPA KabKota'!Z$5:Z$513,MATCH($D363,'UPTD PPA KabKota'!$C$5:$C$513,FALSE))</f>
        <v>Tidak Ada</v>
      </c>
      <c r="BR363" s="218" t="str">
        <f t="array" ref="BR363">INDEX('UPTD PPA KabKota'!AA$5:AA$513,MATCH($D363,'UPTD PPA KabKota'!$C$5:$C$513,FALSE))</f>
        <v>Tidak Ada</v>
      </c>
      <c r="BS363" s="218" t="str">
        <f t="array" ref="BS363">INDEX('UPTD PPA KabKota'!AB$5:AB$513,MATCH($D363,'UPTD PPA KabKota'!$C$5:$C$513,FALSE))</f>
        <v>Ada</v>
      </c>
      <c r="BT363" s="218" t="str">
        <f t="array" ref="BT363">INDEX('UPTD PPA KabKota'!AC$5:AC$513,MATCH($D363,'UPTD PPA KabKota'!$C$5:$C$513,FALSE))</f>
        <v>Sudah</v>
      </c>
      <c r="BU363" s="218" t="str">
        <f t="array" ref="BU363">INDEX('UPTD PPA KabKota'!AD$5:AD$513,MATCH($D363,'UPTD PPA KabKota'!$C$5:$C$513,FALSE))</f>
        <v>Sudah</v>
      </c>
      <c r="BV363" s="218" t="str">
        <f t="array" ref="BV363">INDEX('UPTD PPA KabKota'!AE$5:AE$513,MATCH($D363,'UPTD PPA KabKota'!$C$5:$C$513,FALSE))</f>
        <v>Belum</v>
      </c>
      <c r="BW363" s="218" t="str">
        <f t="array" ref="BW363">INDEX('UPTD PPA KabKota'!AF$5:AF$513,MATCH($D363,'UPTD PPA KabKota'!$C$5:$C$513,FALSE))</f>
        <v>Sudah</v>
      </c>
      <c r="BX363" s="218" t="str">
        <f t="array" ref="BX363">INDEX('UPTD PPA KabKota'!AG$5:AG$513,MATCH($D363,'UPTD PPA KabKota'!$C$5:$C$513,FALSE))</f>
        <v>Sudah</v>
      </c>
      <c r="BY363" s="218" t="str">
        <f t="array" ref="BY363">INDEX('UPTD PPA KabKota'!AH$5:AH$513,MATCH($D363,'UPTD PPA KabKota'!$C$5:$C$513,FALSE))</f>
        <v>Belum</v>
      </c>
      <c r="BZ363" s="218" t="str">
        <f t="array" ref="BZ363">INDEX('UPTD PPA KabKota'!AI$5:AI$513,MATCH($D363,'UPTD PPA KabKota'!$C$5:$C$513,FALSE))</f>
        <v>Belum</v>
      </c>
      <c r="CA363" s="218" t="str">
        <f t="array" ref="CA363">INDEX('UPTD PPA KabKota'!AJ$5:AJ$513,MATCH($D363,'UPTD PPA KabKota'!$C$5:$C$513,FALSE))</f>
        <v>Sudah</v>
      </c>
      <c r="CB363" s="218" t="str">
        <f t="array" ref="CB363">INDEX('UPTD PPA KabKota'!AK$5:AK$513,MATCH($D363,'UPTD PPA KabKota'!$C$5:$C$513,FALSE))</f>
        <v>Belum</v>
      </c>
      <c r="CC363" s="218" t="str">
        <f t="array" ref="CC363">INDEX('UPTD PPA KabKota'!AL$5:AL$513,MATCH($D363,'UPTD PPA KabKota'!$C$5:$C$513,FALSE))</f>
        <v>Belum</v>
      </c>
      <c r="CD363" s="218" t="str">
        <f t="array" ref="CD363">INDEX('UPTD PPA KabKota'!AM$5:AM$513,MATCH($D363,'UPTD PPA KabKota'!$C$5:$C$513,FALSE))</f>
        <v>Belum</v>
      </c>
      <c r="CE363" s="218" t="str">
        <f t="array" ref="CE363">INDEX('UPTD PPA KabKota'!AN$5:AN$513,MATCH($D363,'UPTD PPA KabKota'!$C$5:$C$513,FALSE))</f>
        <v>.</v>
      </c>
      <c r="CF363" s="218" t="str">
        <f t="array" ref="CF363">INDEX('UPTD PPA KabKota'!AO$5:AO$513,MATCH($D363,'UPTD PPA KabKota'!$C$5:$C$513,FALSE))</f>
        <v>20 orang</v>
      </c>
      <c r="CG363" s="218" t="str">
        <f t="array" ref="CG363">INDEX('UPTD PPA KabKota'!AP$5:AP$513,MATCH($D363,'UPTD PPA KabKota'!$C$5:$C$513,FALSE))</f>
        <v>Kekerasan seksual, KDRT</v>
      </c>
      <c r="CH363" s="218" t="str">
        <f t="array" ref="CH363">INDEX('UPTD PPA KabKota'!AQ$5:AQ$513,MATCH($D363,'UPTD PPA KabKota'!$C$5:$C$513,FALSE))</f>
        <v/>
      </c>
      <c r="CI363" s="218" t="str">
        <f t="array" ref="CI363">INDEX('UPTD PPA KabKota'!AR$5:AR$513,MATCH($D363,'UPTD PPA KabKota'!$C$5:$C$513,FALSE))</f>
        <v/>
      </c>
      <c r="CJ363" s="218" t="str">
        <f t="array" ref="CJ363">INDEX('UPTD PPA KabKota'!AS$5:AS$513,MATCH($D363,'UPTD PPA KabKota'!$C$5:$C$513,FALSE))</f>
        <v/>
      </c>
      <c r="CK363" s="218" t="str">
        <f t="array" ref="CK363">INDEX('UPTD PPA KabKota'!AT$5:AT$513,MATCH($D363,'UPTD PPA KabKota'!$C$5:$C$513,FALSE))</f>
        <v/>
      </c>
      <c r="CL363" s="218" t="str">
        <f t="array" ref="CL363">INDEX('UPTD PPA KabKota'!AU$5:AU$513,MATCH($D363,'UPTD PPA KabKota'!$C$5:$C$513,FALSE))</f>
        <v>v</v>
      </c>
      <c r="CM363" s="218" t="str">
        <f t="array" ref="CM363">INDEX('UPTD PPA KabKota'!AV$5:AV$513,MATCH($D363,'UPTD PPA KabKota'!$C$5:$C$513,FALSE))</f>
        <v/>
      </c>
      <c r="CN363" s="218" t="str">
        <f t="array" ref="CN363">INDEX('UPTD PPA KabKota'!AW$5:AW$513,MATCH($D363,'UPTD PPA KabKota'!$C$5:$C$513,FALSE))</f>
        <v/>
      </c>
      <c r="CO363" s="218" t="str">
        <f t="array" ref="CO363">INDEX('UPTD PPA KabKota'!AX$5:AX$513,MATCH($D363,'UPTD PPA KabKota'!$C$5:$C$513,FALSE))</f>
        <v/>
      </c>
      <c r="CP363" s="218" t="str">
        <f t="array" ref="CP363">INDEX('UPTD PPA KabKota'!AY$5:AY$513,MATCH($D363,'UPTD PPA KabKota'!$C$5:$C$513,FALSE))</f>
        <v/>
      </c>
      <c r="CQ363" s="209" t="str">
        <f>IFERROR(__xludf.DUMMYFUNCTION("IF(ISBLANK($K363),"""",IF(REGEXMATCH($K363,""Peraturan""),""Ada"",IF(REGEXMATCH($K363,""Rekomendasi""),""Tidak Ada"", $K363)))
"),"Ada")</f>
        <v>Ada</v>
      </c>
      <c r="CR363" s="209" t="str">
        <f t="array" ref="CR363">index('UPTD PPA KabKota'!$BI$5:$BI$513,match($D363,'UPTD PPA KabKota'!$C$5:$C$513,false))</f>
        <v>Ada</v>
      </c>
      <c r="CS363" s="314" t="str">
        <f t="shared" si="58"/>
        <v>Ada</v>
      </c>
    </row>
    <row r="364">
      <c r="A364" s="334">
        <v>358.0</v>
      </c>
      <c r="B364" s="300"/>
      <c r="C364" s="301" t="s">
        <v>4778</v>
      </c>
      <c r="D364" s="317" t="s">
        <v>4778</v>
      </c>
      <c r="E364" s="302">
        <v>45689.0</v>
      </c>
      <c r="F364" s="303" t="str">
        <f t="array" ref="F364">INDEX('Ortala-Provinsi'!C$2:C$39,MATCH($D364,'Ortala-Provinsi'!$B$2:$B$39,FALSE))</f>
        <v>Ami Zoel/ 0811504059</v>
      </c>
      <c r="G364" s="303" t="str">
        <f t="array" ref="G364">INDEX('Ortala-Provinsi'!D$2:D$39,MATCH($D364,'Ortala-Provinsi'!$B$2:$B$39,FALSE))</f>
        <v>Jl. Batu Tiban No.39 Komplek Mulawarman Banjarmasin</v>
      </c>
      <c r="H364" s="303" t="str">
        <f t="array" ref="H364">INDEX('Ortala-Provinsi'!E$2:E$39,MATCH($D364,'Ortala-Provinsi'!$B$2:$B$39,FALSE))</f>
        <v>(0511) 4242128</v>
      </c>
      <c r="I364" s="303" t="str">
        <f t="array" ref="I364">INDEX('Ortala-Provinsi'!F$2:F$39,MATCH($D364,'Ortala-Provinsi'!$B$2:$B$39,FALSE))</f>
        <v>081253098883</v>
      </c>
      <c r="J364" s="303" t="str">
        <f t="array" ref="J364">INDEX('Ortala-Provinsi'!G$2:G$39,MATCH($D364,'Ortala-Provinsi'!$B$2:$B$39,FALSE))</f>
        <v>UPTD PPA</v>
      </c>
      <c r="K364" s="303" t="str">
        <f t="array" ref="K364">INDEX('Ortala-Provinsi'!H$2:H$39,MATCH($D364,'Ortala-Provinsi'!$B$2:$B$39,FALSE))</f>
        <v>Peraturan Gubernur Kalimantan Selatan Nomor 073 Tahun 2019 tentang Pembentukan Organisasi dan Tata Kerja UPTD PPA pada DP3A</v>
      </c>
      <c r="L364" s="303">
        <f t="array" ref="L364">INDEX('Ortala-Provinsi'!I$2:I$39,MATCH($D364,'Ortala-Provinsi'!$B$2:$B$39,FALSE))</f>
        <v>2019</v>
      </c>
      <c r="M364" s="303" t="str">
        <f t="array" ref="M364">INDEX('Ortala-Provinsi'!J$2:J$39,MATCH($D364,'Ortala-Provinsi'!$B$2:$B$39,FALSE))</f>
        <v>A</v>
      </c>
      <c r="N364" s="303" t="str">
        <f t="array" ref="N364">INDEX('Ortala-Provinsi'!K$2:K$39,MATCH($D364,'Ortala-Provinsi'!$B$2:$B$39,FALSE))</f>
        <v/>
      </c>
      <c r="O364" s="303" t="str">
        <f t="array" ref="O364">INDEX('Ortala-Provinsi'!L$2:L$39,MATCH($D364,'Ortala-Provinsi'!$B$2:$B$39,FALSE))</f>
        <v>uptdppakalimantanselatan@gmail.com</v>
      </c>
      <c r="P364" s="303" t="str">
        <f t="array" ref="P364">INDEX('Ortala-Provinsi'!M$2:M$39,MATCH($D364,'Ortala-Provinsi'!$B$2:$B$39,FALSE))</f>
        <v/>
      </c>
      <c r="Q364" s="303" t="str">
        <f t="array" ref="Q364">INDEX('Ortala-Provinsi'!N$2:N$39,MATCH($D364,'Ortala-Provinsi'!$B$2:$B$39,FALSE))</f>
        <v>MANDIRI</v>
      </c>
      <c r="R364" s="303" t="str">
        <f t="array" ref="R364">INDEX('Ortala-Provinsi'!O$2:O$39,MATCH($D364,'Ortala-Provinsi'!$B$2:$B$39,FALSE))</f>
        <v>TIDAK PUNYA</v>
      </c>
      <c r="S364" s="303" t="str">
        <f t="array" ref="S364">INDEX('Ortala-Provinsi'!P$2:P$39,MATCH($D364,'Ortala-Provinsi'!$B$2:$B$39,FALSE))</f>
        <v/>
      </c>
      <c r="T364" s="303" t="str">
        <f t="array" ref="T364">INDEX('Ortala-Provinsi'!Q$2:Q$39,MATCH($D364,'Ortala-Provinsi'!$B$2:$B$39,FALSE))</f>
        <v/>
      </c>
      <c r="U364" s="303" t="str">
        <f t="array" ref="U364">INDEX('Ortala-Provinsi'!R$2:R$39,MATCH($D364,'Ortala-Provinsi'!$B$2:$B$39,FALSE))</f>
        <v/>
      </c>
      <c r="V364" s="303" t="str">
        <f t="array" ref="V364">INDEX('Ortala-Provinsi'!S$2:S$39,MATCH($D364,'Ortala-Provinsi'!$B$2:$B$39,FALSE))</f>
        <v>Jika Korban dalam kondisi membutuhkan penampungan sementara, maka akan difasilitasi.</v>
      </c>
      <c r="W364" s="303">
        <f t="array" ref="W364">INDEX('Ortala-Provinsi'!T$2:T$39,MATCH($D364,'Ortala-Provinsi'!$B$2:$B$39,FALSE))</f>
        <v>1</v>
      </c>
      <c r="X364" s="303">
        <f t="array" ref="X364">INDEX('Ortala-Provinsi'!U$2:U$39,MATCH($D364,'Ortala-Provinsi'!$B$2:$B$39,FALSE))</f>
        <v>1</v>
      </c>
      <c r="Y364" s="303">
        <f t="array" ref="Y364">INDEX('Ortala-Provinsi'!V$2:V$39,MATCH($D364,'Ortala-Provinsi'!$B$2:$B$39,FALSE))</f>
        <v>1</v>
      </c>
      <c r="Z364" s="303">
        <f t="array" ref="Z364">INDEX('Ortala-Provinsi'!W$2:W$39,MATCH($D364,'Ortala-Provinsi'!$B$2:$B$39,FALSE))</f>
        <v>0</v>
      </c>
      <c r="AA364" s="303">
        <f t="array" ref="AA364">INDEX('Ortala-Provinsi'!X$2:X$39,MATCH($D364,'Ortala-Provinsi'!$B$2:$B$39,FALSE))</f>
        <v>0</v>
      </c>
      <c r="AB364" s="303">
        <f t="array" ref="AB364">INDEX('Ortala-Provinsi'!Y$2:Y$39,MATCH($D364,'Ortala-Provinsi'!$B$2:$B$39,FALSE))</f>
        <v>0</v>
      </c>
      <c r="AC364" s="303">
        <f t="array" ref="AC364">INDEX('Ortala-Provinsi'!Z$2:Z$39,MATCH($D364,'Ortala-Provinsi'!$B$2:$B$39,FALSE))</f>
        <v>0</v>
      </c>
      <c r="AD364" s="303">
        <f t="array" ref="AD364">INDEX('Ortala-Provinsi'!AA$2:AA$39,MATCH($D364,'Ortala-Provinsi'!$B$2:$B$39,FALSE))</f>
        <v>0</v>
      </c>
      <c r="AE364" s="303">
        <f t="array" ref="AE364">INDEX('Ortala-Provinsi'!AB$2:AB$39,MATCH($D364,'Ortala-Provinsi'!$B$2:$B$39,FALSE))</f>
        <v>0</v>
      </c>
      <c r="AF364" s="303">
        <f t="array" ref="AF364">INDEX('Ortala-Provinsi'!AC$2:AC$39,MATCH($D364,'Ortala-Provinsi'!$B$2:$B$39,FALSE))</f>
        <v>0</v>
      </c>
      <c r="AG364" s="303">
        <f t="array" ref="AG364">INDEX('Ortala-Provinsi'!AD$2:AD$39,MATCH($D364,'Ortala-Provinsi'!$B$2:$B$39,FALSE))</f>
        <v>0</v>
      </c>
      <c r="AH364" s="303">
        <f t="array" ref="AH364">INDEX('Ortala-Provinsi'!AE$2:AE$39,MATCH($D364,'Ortala-Provinsi'!$B$2:$B$39,FALSE))</f>
        <v>1</v>
      </c>
      <c r="AI364" s="303">
        <f t="array" ref="AI364">INDEX('Ortala-Provinsi'!AF$2:AF$39,MATCH($D364,'Ortala-Provinsi'!$B$2:$B$39,FALSE))</f>
        <v>1</v>
      </c>
      <c r="AJ364" s="303">
        <f t="array" ref="AJ364">INDEX('Ortala-Provinsi'!AG$2:AG$39,MATCH($D364,'Ortala-Provinsi'!$B$2:$B$39,FALSE))</f>
        <v>1</v>
      </c>
      <c r="AK364" s="303">
        <f t="array" ref="AK364">INDEX('Ortala-Provinsi'!AH$2:AH$39,MATCH($D364,'Ortala-Provinsi'!$B$2:$B$39,FALSE))</f>
        <v>1</v>
      </c>
      <c r="AL364" s="303" t="str">
        <f t="array" ref="AL364">INDEX('Ortala-Provinsi'!AI$2:AI$39,MATCH($D364,'Ortala-Provinsi'!$B$2:$B$39,FALSE))</f>
        <v>Jika Korban dalam kondisi membutuhkan penampungan sementara, maka akan difasilitasi.</v>
      </c>
      <c r="AM364" s="303">
        <f t="array" ref="AM364">INDEX('Ortala-Provinsi'!AJ$2:AJ$39,MATCH($D364,'Ortala-Provinsi'!$B$2:$B$39,FALSE))</f>
        <v>1</v>
      </c>
      <c r="AN364" s="303">
        <f t="array" ref="AN364">INDEX('Ortala-Provinsi'!AK$2:AK$39,MATCH($D364,'Ortala-Provinsi'!$B$2:$B$39,FALSE))</f>
        <v>1</v>
      </c>
      <c r="AO364" s="303">
        <f t="array" ref="AO364">INDEX('Ortala-Provinsi'!AL$2:AL$39,MATCH($D364,'Ortala-Provinsi'!$B$2:$B$39,FALSE))</f>
        <v>51</v>
      </c>
      <c r="AP364" s="303" t="str">
        <f t="array" ref="AP364">INDEX('Ortala-Provinsi'!AM$2:AM$39,MATCH($D364,'Ortala-Provinsi'!$B$2:$B$39,FALSE))</f>
        <v>KDRT</v>
      </c>
      <c r="AQ364" s="303" t="str">
        <f t="array" ref="AQ364">INDEX('Ortala-Provinsi'!AN$2:AN$39,MATCH($D364,'Ortala-Provinsi'!$B$2:$B$39,FALSE))</f>
        <v/>
      </c>
      <c r="AR364" s="303" t="str">
        <f t="array" ref="AR364">INDEX('Ortala-Provinsi'!AO$2:AO$39,MATCH($D364,'Ortala-Provinsi'!$B$2:$B$39,FALSE))</f>
        <v/>
      </c>
      <c r="AS364" s="303" t="str">
        <f t="array" ref="AS364">INDEX('Ortala-Provinsi'!AP$2:AP$39,MATCH($D364,'Ortala-Provinsi'!$B$2:$B$39,FALSE))</f>
        <v/>
      </c>
      <c r="AT364" s="303" t="str">
        <f t="array" ref="AT364">INDEX('Ortala-Provinsi'!AQ$2:AQ$39,MATCH($D364,'Ortala-Provinsi'!$B$2:$B$39,FALSE))</f>
        <v/>
      </c>
      <c r="AU364" s="304" t="str">
        <f t="shared" ref="AU364:CP364" si="59">INDEX(#REF!,MATCH($D364,#REF!,FALSE))</f>
        <v>#REF!</v>
      </c>
      <c r="AV364" s="304" t="str">
        <f t="shared" si="59"/>
        <v>#REF!</v>
      </c>
      <c r="AW364" s="304" t="str">
        <f t="shared" si="59"/>
        <v>#REF!</v>
      </c>
      <c r="AX364" s="304" t="str">
        <f t="shared" si="59"/>
        <v>#REF!</v>
      </c>
      <c r="AY364" s="304" t="str">
        <f t="shared" si="59"/>
        <v>#REF!</v>
      </c>
      <c r="AZ364" s="304" t="str">
        <f t="shared" si="59"/>
        <v>#REF!</v>
      </c>
      <c r="BA364" s="305" t="str">
        <f t="shared" si="59"/>
        <v>#REF!</v>
      </c>
      <c r="BB364" s="304" t="str">
        <f t="shared" si="59"/>
        <v>#REF!</v>
      </c>
      <c r="BC364" s="304" t="str">
        <f t="shared" si="59"/>
        <v>#REF!</v>
      </c>
      <c r="BD364" s="304" t="str">
        <f t="shared" si="59"/>
        <v>#REF!</v>
      </c>
      <c r="BE364" s="304" t="str">
        <f t="shared" si="59"/>
        <v>#REF!</v>
      </c>
      <c r="BF364" s="304" t="str">
        <f t="shared" si="59"/>
        <v>#REF!</v>
      </c>
      <c r="BG364" s="304" t="str">
        <f t="shared" si="59"/>
        <v>#REF!</v>
      </c>
      <c r="BH364" s="304" t="str">
        <f t="shared" si="59"/>
        <v>#REF!</v>
      </c>
      <c r="BI364" s="304" t="str">
        <f t="shared" si="59"/>
        <v>#REF!</v>
      </c>
      <c r="BJ364" s="304" t="str">
        <f t="shared" si="59"/>
        <v>#REF!</v>
      </c>
      <c r="BK364" s="304" t="str">
        <f t="shared" si="59"/>
        <v>#REF!</v>
      </c>
      <c r="BL364" s="304" t="str">
        <f t="shared" si="59"/>
        <v>#REF!</v>
      </c>
      <c r="BM364" s="304" t="str">
        <f t="shared" si="59"/>
        <v>#REF!</v>
      </c>
      <c r="BN364" s="304" t="str">
        <f t="shared" si="59"/>
        <v>#REF!</v>
      </c>
      <c r="BO364" s="304" t="str">
        <f t="shared" si="59"/>
        <v>#REF!</v>
      </c>
      <c r="BP364" s="304" t="str">
        <f t="shared" si="59"/>
        <v>#REF!</v>
      </c>
      <c r="BQ364" s="304" t="str">
        <f t="shared" si="59"/>
        <v>#REF!</v>
      </c>
      <c r="BR364" s="304" t="str">
        <f t="shared" si="59"/>
        <v>#REF!</v>
      </c>
      <c r="BS364" s="304" t="str">
        <f t="shared" si="59"/>
        <v>#REF!</v>
      </c>
      <c r="BT364" s="304" t="str">
        <f t="shared" si="59"/>
        <v>#REF!</v>
      </c>
      <c r="BU364" s="304" t="str">
        <f t="shared" si="59"/>
        <v>#REF!</v>
      </c>
      <c r="BV364" s="304" t="str">
        <f t="shared" si="59"/>
        <v>#REF!</v>
      </c>
      <c r="BW364" s="304" t="str">
        <f t="shared" si="59"/>
        <v>#REF!</v>
      </c>
      <c r="BX364" s="304" t="str">
        <f t="shared" si="59"/>
        <v>#REF!</v>
      </c>
      <c r="BY364" s="304" t="str">
        <f t="shared" si="59"/>
        <v>#REF!</v>
      </c>
      <c r="BZ364" s="304" t="str">
        <f t="shared" si="59"/>
        <v>#REF!</v>
      </c>
      <c r="CA364" s="304" t="str">
        <f t="shared" si="59"/>
        <v>#REF!</v>
      </c>
      <c r="CB364" s="304" t="str">
        <f t="shared" si="59"/>
        <v>#REF!</v>
      </c>
      <c r="CC364" s="304" t="str">
        <f t="shared" si="59"/>
        <v>#REF!</v>
      </c>
      <c r="CD364" s="304" t="str">
        <f t="shared" si="59"/>
        <v>#REF!</v>
      </c>
      <c r="CE364" s="304" t="str">
        <f t="shared" si="59"/>
        <v>#REF!</v>
      </c>
      <c r="CF364" s="305" t="str">
        <f t="shared" si="59"/>
        <v>#REF!</v>
      </c>
      <c r="CG364" s="304" t="str">
        <f t="shared" si="59"/>
        <v>#REF!</v>
      </c>
      <c r="CH364" s="306" t="str">
        <f t="shared" si="59"/>
        <v>#REF!</v>
      </c>
      <c r="CI364" s="306" t="str">
        <f t="shared" si="59"/>
        <v>#REF!</v>
      </c>
      <c r="CJ364" s="306" t="str">
        <f t="shared" si="59"/>
        <v>#REF!</v>
      </c>
      <c r="CK364" s="304" t="str">
        <f t="shared" si="59"/>
        <v>#REF!</v>
      </c>
      <c r="CL364" s="306" t="str">
        <f t="shared" si="59"/>
        <v>#REF!</v>
      </c>
      <c r="CM364" s="306" t="str">
        <f t="shared" si="59"/>
        <v>#REF!</v>
      </c>
      <c r="CN364" s="306" t="str">
        <f t="shared" si="59"/>
        <v>#REF!</v>
      </c>
      <c r="CO364" s="306" t="str">
        <f t="shared" si="59"/>
        <v>#REF!</v>
      </c>
      <c r="CP364" s="306" t="str">
        <f t="shared" si="59"/>
        <v>#REF!</v>
      </c>
      <c r="CQ364" s="307" t="str">
        <f>IFERROR(__xludf.DUMMYFUNCTION("IF(ISBLANK($K364),"""",IF(REGEXMATCH($K364,""Peraturan""),""Ada"",IF(REGEXMATCH($K364,""Rekomendasi""),""Tidak Ada"", $K364)))
"),"Ada")</f>
        <v>Ada</v>
      </c>
      <c r="CR364" s="308" t="str">
        <f t="array" ref="CR364">INDEX(#REF!,MATCH($D364,#REF!,FALSE))</f>
        <v>#REF!</v>
      </c>
      <c r="CS364" s="309"/>
    </row>
    <row r="365">
      <c r="A365" s="334">
        <v>359.0</v>
      </c>
      <c r="B365" s="334">
        <v>1.0</v>
      </c>
      <c r="C365" s="311" t="s">
        <v>4778</v>
      </c>
      <c r="D365" s="312" t="s">
        <v>3456</v>
      </c>
      <c r="E365" s="315">
        <v>45689.0</v>
      </c>
      <c r="F365" s="218" t="str">
        <f t="array" ref="F365">INDEX('Ortala-KabKota'!F$2:F$415,MATCH($D365,'Ortala-KabKota'!$E$2:$E$415,FALSE))</f>
        <v>Pahimah/ 081258408974</v>
      </c>
      <c r="G365" s="218" t="str">
        <f t="array" ref="G365">INDEX('Ortala-KabKota'!G$2:G$415,MATCH($D365,'Ortala-KabKota'!$E$2:$E$415,FALSE))</f>
        <v>Jln. A. Syairani Komplek Perkantoran Pelaihari</v>
      </c>
      <c r="H365" s="218" t="str">
        <f t="array" ref="H365">INDEX('Ortala-KabKota'!H$2:H$415,MATCH($D365,'Ortala-KabKota'!$E$2:$E$415,FALSE))</f>
        <v>(0512) 21097-22855</v>
      </c>
      <c r="I365" s="218" t="str">
        <f t="array" ref="I365">INDEX('Ortala-KabKota'!I$2:I$415,MATCH($D365,'Ortala-KabKota'!$E$2:$E$415,FALSE))</f>
        <v/>
      </c>
      <c r="J365" s="218" t="str">
        <f t="array" ref="J365">INDEX('Ortala-KabKota'!J$2:J$415,MATCH($D365,'Ortala-KabKota'!$E$2:$E$415,FALSE))</f>
        <v>UPTD PPA</v>
      </c>
      <c r="K365" s="218" t="str">
        <f t="array" ref="K365">INDEX('Ortala-KabKota'!K$2:K$415,MATCH($D365,'Ortala-KabKota'!$E$2:$E$415,FALSE))</f>
        <v>Peraturan Bupati Tanah Laut Nomor 23 Tahun 2020</v>
      </c>
      <c r="L365" s="218">
        <f t="array" ref="L365">INDEX('Ortala-KabKota'!L$2:L$415,MATCH($D365,'Ortala-KabKota'!$E$2:$E$415,FALSE))</f>
        <v>2020</v>
      </c>
      <c r="M365" s="218" t="str">
        <f t="array" ref="M365">INDEX('Ortala-KabKota'!M$2:M$415,MATCH($D365,'Ortala-KabKota'!$E$2:$E$415,FALSE))</f>
        <v>B</v>
      </c>
      <c r="N365" s="218" t="str">
        <f t="array" ref="N365">INDEX('Ortala-KabKota'!N$2:N$415,MATCH($D365,'Ortala-KabKota'!$E$2:$E$415,FALSE))</f>
        <v/>
      </c>
      <c r="O365" s="218" t="str">
        <f t="array" ref="O365">INDEX('Ortala-KabKota'!O$2:O$415,MATCH($D365,'Ortala-KabKota'!$E$2:$E$415,FALSE))</f>
        <v>ima.pahimah@gmail.com</v>
      </c>
      <c r="P365" s="218" t="str">
        <f t="array" ref="P365">INDEX('Ortala-KabKota'!P$2:P$415,MATCH($D365,'Ortala-KabKota'!$E$2:$E$415,FALSE))</f>
        <v>Kepala UPTD dan Kelompok Jabatan Fungsional</v>
      </c>
      <c r="Q365" s="218" t="str">
        <f t="array" ref="Q365">INDEX('Ortala-KabKota'!Q$2:Q$415,MATCH($D365,'Ortala-KabKota'!$E$2:$E$415,FALSE))</f>
        <v>BERGABUNG DENGAN KANTOR DINAS</v>
      </c>
      <c r="R365" s="218" t="str">
        <f t="array" ref="R365">INDEX('Ortala-KabKota'!R$2:R$415,MATCH($D365,'Ortala-KabKota'!$E$2:$E$415,FALSE))</f>
        <v>MILIK SENDIRI</v>
      </c>
      <c r="S365" s="218" t="str">
        <f t="array" ref="S365">INDEX('Ortala-KabKota'!S$2:S$415,MATCH($D365,'Ortala-KabKota'!$E$2:$E$415,FALSE))</f>
        <v>Milik Pemda Kab Tanah Laut</v>
      </c>
      <c r="T365" s="218">
        <f t="array" ref="T365">INDEX('Ortala-KabKota'!T$2:T$415,MATCH($D365,'Ortala-KabKota'!$E$2:$E$415,FALSE))</f>
        <v>1</v>
      </c>
      <c r="U365" s="218">
        <f t="array" ref="U365">INDEX('Ortala-KabKota'!U$2:U$415,MATCH($D365,'Ortala-KabKota'!$E$2:$E$415,FALSE))</f>
        <v>0</v>
      </c>
      <c r="V365" s="218">
        <f t="array" ref="V365">INDEX('Ortala-KabKota'!V$2:V$415,MATCH($D365,'Ortala-KabKota'!$E$2:$E$415,FALSE))</f>
        <v>0</v>
      </c>
      <c r="W365" s="218">
        <f t="array" ref="W365">INDEX('Ortala-KabKota'!W$2:W$415,MATCH($D365,'Ortala-KabKota'!$E$2:$E$415,FALSE))</f>
        <v>0</v>
      </c>
      <c r="X365" s="218">
        <f t="array" ref="X365">INDEX('Ortala-KabKota'!X$2:X$415,MATCH($D365,'Ortala-KabKota'!$E$2:$E$415,FALSE))</f>
        <v>0</v>
      </c>
      <c r="Y365" s="218">
        <f t="array" ref="Y365">INDEX('Ortala-KabKota'!Y$2:Y$415,MATCH($D365,'Ortala-KabKota'!$E$2:$E$415,FALSE))</f>
        <v>0</v>
      </c>
      <c r="Z365" s="218">
        <f t="array" ref="Z365">INDEX('Ortala-KabKota'!Z$2:Z$415,MATCH($D365,'Ortala-KabKota'!$E$2:$E$415,FALSE))</f>
        <v>0</v>
      </c>
      <c r="AA365" s="218">
        <f t="array" ref="AA365">INDEX('Ortala-KabKota'!AA$2:AA$415,MATCH($D365,'Ortala-KabKota'!$E$2:$E$415,FALSE))</f>
        <v>0</v>
      </c>
      <c r="AB365" s="218">
        <f t="array" ref="AB365">INDEX('Ortala-KabKota'!AB$2:AB$415,MATCH($D365,'Ortala-KabKota'!$E$2:$E$415,FALSE))</f>
        <v>1</v>
      </c>
      <c r="AC365" s="218">
        <f t="array" ref="AC365">INDEX('Ortala-KabKota'!AC$2:AC$415,MATCH($D365,'Ortala-KabKota'!$E$2:$E$415,FALSE))</f>
        <v>0</v>
      </c>
      <c r="AD365" s="218">
        <f t="array" ref="AD365">INDEX('Ortala-KabKota'!AD$2:AD$415,MATCH($D365,'Ortala-KabKota'!$E$2:$E$415,FALSE))</f>
        <v>0</v>
      </c>
      <c r="AE365" s="218">
        <f t="array" ref="AE365">INDEX('Ortala-KabKota'!AE$2:AE$415,MATCH($D365,'Ortala-KabKota'!$E$2:$E$415,FALSE))</f>
        <v>1</v>
      </c>
      <c r="AF365" s="218">
        <f t="array" ref="AF365">INDEX('Ortala-KabKota'!AF$2:AF$415,MATCH($D365,'Ortala-KabKota'!$E$2:$E$415,FALSE))</f>
        <v>1</v>
      </c>
      <c r="AG365" s="218">
        <f t="array" ref="AG365">INDEX('Ortala-KabKota'!AG$2:AG$415,MATCH($D365,'Ortala-KabKota'!$E$2:$E$415,FALSE))</f>
        <v>1</v>
      </c>
      <c r="AH365" s="218">
        <f t="array" ref="AH365">INDEX('Ortala-KabKota'!AH$2:AH$415,MATCH($D365,'Ortala-KabKota'!$E$2:$E$415,FALSE))</f>
        <v>1</v>
      </c>
      <c r="AI365" s="218" t="str">
        <f t="array" ref="AI365">INDEX('Ortala-KabKota'!AI$2:AI$415,MATCH($D365,'Ortala-KabKota'!$E$2:$E$415,FALSE))</f>
        <v>Penampungan sementara diberikan pada korban yg meminta dilindungi dari pelaku atau sesuai permintaan UPPA Polres atau kejaksaan negeri.</v>
      </c>
      <c r="AJ365" s="218">
        <f t="array" ref="AJ365">INDEX('Ortala-KabKota'!AJ$2:AJ$415,MATCH($D365,'Ortala-KabKota'!$E$2:$E$415,FALSE))</f>
        <v>1</v>
      </c>
      <c r="AK365" s="218">
        <f t="array" ref="AK365">INDEX('Ortala-KabKota'!AK$2:AK$415,MATCH($D365,'Ortala-KabKota'!$E$2:$E$415,FALSE))</f>
        <v>1</v>
      </c>
      <c r="AL365" s="218">
        <f t="array" ref="AL365">INDEX('Ortala-KabKota'!AL$2:AL$415,MATCH($D365,'Ortala-KabKota'!$E$2:$E$415,FALSE))</f>
        <v>26</v>
      </c>
      <c r="AM365" s="218" t="str">
        <f t="array" ref="AM365">INDEX('Ortala-KabKota'!AM$2:AM$415,MATCH($D365,'Ortala-KabKota'!$E$2:$E$415,FALSE))</f>
        <v>Kekerasan Seksual</v>
      </c>
      <c r="AN365" s="218" t="str">
        <f t="array" ref="AN365">INDEX('Ortala-KabKota'!AN$2:AN$415,MATCH($D365,'Ortala-KabKota'!$E$2:$E$415,FALSE))</f>
        <v/>
      </c>
      <c r="AO365" s="218" t="str">
        <f t="array" ref="AO365">INDEX('Ortala-KabKota'!AO$2:AO$415,MATCH($D365,'Ortala-KabKota'!$E$2:$E$415,FALSE))</f>
        <v/>
      </c>
      <c r="AP365" s="218" t="str">
        <f t="array" ref="AP365">INDEX('Ortala-KabKota'!AP$2:AP$415,MATCH($D365,'Ortala-KabKota'!$E$2:$E$415,FALSE))</f>
        <v/>
      </c>
      <c r="AQ365" s="218" t="str">
        <f t="array" ref="AQ365">INDEX('Ortala-KabKota'!AQ$2:AQ$415,MATCH($D365,'Ortala-KabKota'!$E$2:$E$415,FALSE))</f>
        <v/>
      </c>
      <c r="AR365" s="218">
        <f t="array" ref="AR365">INDEX('Ortala-KabKota'!AR$2:AR$415,MATCH($D365,'Ortala-KabKota'!$E$2:$E$415,FALSE))</f>
        <v>1</v>
      </c>
      <c r="AS365" s="218" t="str">
        <f t="array" ref="AS365">INDEX('Ortala-KabKota'!AS$2:AS$415,MATCH($D365,'Ortala-KabKota'!$E$2:$E$415,FALSE))</f>
        <v/>
      </c>
      <c r="AT365" s="218" t="str">
        <f t="array" ref="AT365">INDEX('Ortala-KabKota'!AT$2:AT$415,MATCH($D365,'Ortala-KabKota'!$E$2:$E$415,FALSE))</f>
        <v/>
      </c>
      <c r="AU365" s="218" t="str">
        <f t="array" ref="AU365">INDEX('UPTD PPA KabKota'!D$5:D$513,MATCH($D365,'UPTD PPA KabKota'!$C$5:$C$513,FALSE))</f>
        <v>Pahimah,SKM,M.Kes</v>
      </c>
      <c r="AV365" s="218" t="str">
        <f t="array" ref="AV365">INDEX('UPTD PPA KabKota'!E$5:E$513,MATCH($D365,'UPTD PPA KabKota'!$C$5:$C$513,FALSE))</f>
        <v>Jl.A.Yani,Angsau Kabupaten Tanah Laut</v>
      </c>
      <c r="AW365" s="218">
        <f t="array" ref="AW365">INDEX('UPTD PPA KabKota'!F$5:F$513,MATCH($D365,'UPTD PPA KabKota'!$C$5:$C$513,FALSE))</f>
        <v>89527808202</v>
      </c>
      <c r="AX365" s="218" t="str">
        <f t="array" ref="AX365">INDEX('UPTD PPA KabKota'!G$5:G$513,MATCH($D365,'UPTD PPA KabKota'!$C$5:$C$513,FALSE))</f>
        <v>RAZA 112 / 089527808202</v>
      </c>
      <c r="AY365" s="218" t="str">
        <f t="array" ref="AY365">INDEX('UPTD PPA KabKota'!H$5:H$513,MATCH($D365,'UPTD PPA KabKota'!$C$5:$C$513,FALSE))</f>
        <v>UPTD PPA</v>
      </c>
      <c r="AZ365" s="218" t="str">
        <f t="array" ref="AZ365">INDEX('UPTD PPA KabKota'!I$5:I$513,MATCH($D365,'UPTD PPA KabKota'!$C$5:$C$513,FALSE))</f>
        <v>Peraturan Bupati Tanah Laut Nomor 23 Tahun 2020</v>
      </c>
      <c r="BA365" s="218">
        <f t="array" ref="BA365">INDEX('UPTD PPA KabKota'!J$5:J$513,MATCH($D365,'UPTD PPA KabKota'!$C$5:$C$513,FALSE))</f>
        <v>2020</v>
      </c>
      <c r="BB365" s="218" t="str">
        <f t="array" ref="BB365">INDEX('UPTD PPA KabKota'!K$5:K$513,MATCH($D365,'UPTD PPA KabKota'!$C$5:$C$513,FALSE))</f>
        <v>B</v>
      </c>
      <c r="BC365" s="218">
        <f t="array" ref="BC365">INDEX('UPTD PPA KabKota'!L$5:L$513,MATCH($D365,'UPTD PPA KabKota'!$C$5:$C$513,FALSE))</f>
        <v>8125176132</v>
      </c>
      <c r="BD365" s="218" t="str">
        <f t="array" ref="BD365">INDEX('UPTD PPA KabKota'!M$5:M$513,MATCH($D365,'UPTD PPA KabKota'!$C$5:$C$513,FALSE))</f>
        <v>smawiwie@gmail.com</v>
      </c>
      <c r="BE365" s="218" t="str">
        <f t="array" ref="BE365">INDEX('UPTD PPA KabKota'!N$5:N$513,MATCH($D365,'UPTD PPA KabKota'!$C$5:$C$513,FALSE))</f>
        <v>Kepala UPTD PPA,Pengelola UPTD PPA,Pegawai Tidak Tetap</v>
      </c>
      <c r="BF365" s="218" t="str">
        <f t="array" ref="BF365">INDEX('UPTD PPA KabKota'!O$5:O$513,MATCH($D365,'UPTD PPA KabKota'!$C$5:$C$513,FALSE))</f>
        <v>Mandiri</v>
      </c>
      <c r="BG365" s="218" t="str">
        <f t="array" ref="BG365">INDEX('UPTD PPA KabKota'!P$5:P$513,MATCH($D365,'UPTD PPA KabKota'!$C$5:$C$513,FALSE))</f>
        <v>Milik Sendiri</v>
      </c>
      <c r="BH365" s="218" t="str">
        <f t="array" ref="BH365">INDEX('UPTD PPA KabKota'!Q$5:Q$513,MATCH($D365,'UPTD PPA KabKota'!$C$5:$C$513,FALSE))</f>
        <v/>
      </c>
      <c r="BI365" s="218" t="str">
        <f t="array" ref="BI365">INDEX('UPTD PPA KabKota'!R$5:R$513,MATCH($D365,'UPTD PPA KabKota'!$C$5:$C$513,FALSE))</f>
        <v>Ada</v>
      </c>
      <c r="BJ365" s="218" t="str">
        <f t="array" ref="BJ365">INDEX('UPTD PPA KabKota'!S$5:S$513,MATCH($D365,'UPTD PPA KabKota'!$C$5:$C$513,FALSE))</f>
        <v>Ada</v>
      </c>
      <c r="BK365" s="218" t="str">
        <f t="array" ref="BK365">INDEX('UPTD PPA KabKota'!T$5:T$513,MATCH($D365,'UPTD PPA KabKota'!$C$5:$C$513,FALSE))</f>
        <v>Ada</v>
      </c>
      <c r="BL365" s="218" t="str">
        <f t="array" ref="BL365">INDEX('UPTD PPA KabKota'!U$5:U$513,MATCH($D365,'UPTD PPA KabKota'!$C$5:$C$513,FALSE))</f>
        <v>Tidak Ada</v>
      </c>
      <c r="BM365" s="218" t="str">
        <f t="array" ref="BM365">INDEX('UPTD PPA KabKota'!V$5:V$513,MATCH($D365,'UPTD PPA KabKota'!$C$5:$C$513,FALSE))</f>
        <v>Tidak Ada</v>
      </c>
      <c r="BN365" s="218" t="str">
        <f t="array" ref="BN365">INDEX('UPTD PPA KabKota'!W$5:W$513,MATCH($D365,'UPTD PPA KabKota'!$C$5:$C$513,FALSE))</f>
        <v>Tidak Ada</v>
      </c>
      <c r="BO365" s="218" t="str">
        <f t="array" ref="BO365">INDEX('UPTD PPA KabKota'!X$5:X$513,MATCH($D365,'UPTD PPA KabKota'!$C$5:$C$513,FALSE))</f>
        <v>Ada</v>
      </c>
      <c r="BP365" s="218" t="str">
        <f t="array" ref="BP365">INDEX('UPTD PPA KabKota'!Y$5:Y$513,MATCH($D365,'UPTD PPA KabKota'!$C$5:$C$513,FALSE))</f>
        <v>Tidak Ada</v>
      </c>
      <c r="BQ365" s="218" t="str">
        <f t="array" ref="BQ365">INDEX('UPTD PPA KabKota'!Z$5:Z$513,MATCH($D365,'UPTD PPA KabKota'!$C$5:$C$513,FALSE))</f>
        <v>Ada</v>
      </c>
      <c r="BR365" s="218" t="str">
        <f t="array" ref="BR365">INDEX('UPTD PPA KabKota'!AA$5:AA$513,MATCH($D365,'UPTD PPA KabKota'!$C$5:$C$513,FALSE))</f>
        <v>Ada</v>
      </c>
      <c r="BS365" s="218" t="str">
        <f t="array" ref="BS365">INDEX('UPTD PPA KabKota'!AB$5:AB$513,MATCH($D365,'UPTD PPA KabKota'!$C$5:$C$513,FALSE))</f>
        <v>Tidak Ada</v>
      </c>
      <c r="BT365" s="218" t="str">
        <f t="array" ref="BT365">INDEX('UPTD PPA KabKota'!AC$5:AC$513,MATCH($D365,'UPTD PPA KabKota'!$C$5:$C$513,FALSE))</f>
        <v>Sudah</v>
      </c>
      <c r="BU365" s="218" t="str">
        <f t="array" ref="BU365">INDEX('UPTD PPA KabKota'!AD$5:AD$513,MATCH($D365,'UPTD PPA KabKota'!$C$5:$C$513,FALSE))</f>
        <v>Sudah</v>
      </c>
      <c r="BV365" s="218" t="str">
        <f t="array" ref="BV365">INDEX('UPTD PPA KabKota'!AE$5:AE$513,MATCH($D365,'UPTD PPA KabKota'!$C$5:$C$513,FALSE))</f>
        <v>Sudah</v>
      </c>
      <c r="BW365" s="218" t="str">
        <f t="array" ref="BW365">INDEX('UPTD PPA KabKota'!AF$5:AF$513,MATCH($D365,'UPTD PPA KabKota'!$C$5:$C$513,FALSE))</f>
        <v>Sudah</v>
      </c>
      <c r="BX365" s="218" t="str">
        <f t="array" ref="BX365">INDEX('UPTD PPA KabKota'!AG$5:AG$513,MATCH($D365,'UPTD PPA KabKota'!$C$5:$C$513,FALSE))</f>
        <v>Sudah</v>
      </c>
      <c r="BY365" s="218" t="str">
        <f t="array" ref="BY365">INDEX('UPTD PPA KabKota'!AH$5:AH$513,MATCH($D365,'UPTD PPA KabKota'!$C$5:$C$513,FALSE))</f>
        <v>Sudah</v>
      </c>
      <c r="BZ365" s="218" t="str">
        <f t="array" ref="BZ365">INDEX('UPTD PPA KabKota'!AI$5:AI$513,MATCH($D365,'UPTD PPA KabKota'!$C$5:$C$513,FALSE))</f>
        <v>Belum</v>
      </c>
      <c r="CA365" s="218" t="str">
        <f t="array" ref="CA365">INDEX('UPTD PPA KabKota'!AJ$5:AJ$513,MATCH($D365,'UPTD PPA KabKota'!$C$5:$C$513,FALSE))</f>
        <v>Sudah</v>
      </c>
      <c r="CB365" s="218" t="str">
        <f t="array" ref="CB365">INDEX('UPTD PPA KabKota'!AK$5:AK$513,MATCH($D365,'UPTD PPA KabKota'!$C$5:$C$513,FALSE))</f>
        <v>Belum</v>
      </c>
      <c r="CC365" s="218" t="str">
        <f t="array" ref="CC365">INDEX('UPTD PPA KabKota'!AL$5:AL$513,MATCH($D365,'UPTD PPA KabKota'!$C$5:$C$513,FALSE))</f>
        <v>Sudah</v>
      </c>
      <c r="CD365" s="218" t="str">
        <f t="array" ref="CD365">INDEX('UPTD PPA KabKota'!AM$5:AM$513,MATCH($D365,'UPTD PPA KabKota'!$C$5:$C$513,FALSE))</f>
        <v>Sudah</v>
      </c>
      <c r="CE365" s="218" t="str">
        <f t="array" ref="CE365">INDEX('UPTD PPA KabKota'!AN$5:AN$513,MATCH($D365,'UPTD PPA KabKota'!$C$5:$C$513,FALSE))</f>
        <v/>
      </c>
      <c r="CF365" s="218">
        <f t="array" ref="CF365">INDEX('UPTD PPA KabKota'!AO$5:AO$513,MATCH($D365,'UPTD PPA KabKota'!$C$5:$C$513,FALSE))</f>
        <v>64</v>
      </c>
      <c r="CG365" s="218" t="str">
        <f t="array" ref="CG365">INDEX('UPTD PPA KabKota'!AP$5:AP$513,MATCH($D365,'UPTD PPA KabKota'!$C$5:$C$513,FALSE))</f>
        <v>kekerasan seksual</v>
      </c>
      <c r="CH365" s="218" t="str">
        <f t="array" ref="CH365">INDEX('UPTD PPA KabKota'!AQ$5:AQ$513,MATCH($D365,'UPTD PPA KabKota'!$C$5:$C$513,FALSE))</f>
        <v/>
      </c>
      <c r="CI365" s="218" t="str">
        <f t="array" ref="CI365">INDEX('UPTD PPA KabKota'!AR$5:AR$513,MATCH($D365,'UPTD PPA KabKota'!$C$5:$C$513,FALSE))</f>
        <v/>
      </c>
      <c r="CJ365" s="218" t="str">
        <f t="array" ref="CJ365">INDEX('UPTD PPA KabKota'!AS$5:AS$513,MATCH($D365,'UPTD PPA KabKota'!$C$5:$C$513,FALSE))</f>
        <v/>
      </c>
      <c r="CK365" s="218" t="str">
        <f t="array" ref="CK365">INDEX('UPTD PPA KabKota'!AT$5:AT$513,MATCH($D365,'UPTD PPA KabKota'!$C$5:$C$513,FALSE))</f>
        <v/>
      </c>
      <c r="CL365" s="218" t="str">
        <f t="array" ref="CL365">INDEX('UPTD PPA KabKota'!AU$5:AU$513,MATCH($D365,'UPTD PPA KabKota'!$C$5:$C$513,FALSE))</f>
        <v>v</v>
      </c>
      <c r="CM365" s="218" t="str">
        <f t="array" ref="CM365">INDEX('UPTD PPA KabKota'!AV$5:AV$513,MATCH($D365,'UPTD PPA KabKota'!$C$5:$C$513,FALSE))</f>
        <v/>
      </c>
      <c r="CN365" s="218" t="str">
        <f t="array" ref="CN365">INDEX('UPTD PPA KabKota'!AW$5:AW$513,MATCH($D365,'UPTD PPA KabKota'!$C$5:$C$513,FALSE))</f>
        <v/>
      </c>
      <c r="CO365" s="218" t="str">
        <f t="array" ref="CO365">INDEX('UPTD PPA KabKota'!AX$5:AX$513,MATCH($D365,'UPTD PPA KabKota'!$C$5:$C$513,FALSE))</f>
        <v/>
      </c>
      <c r="CP365" s="218" t="str">
        <f t="array" ref="CP365">INDEX('UPTD PPA KabKota'!AY$5:AY$513,MATCH($D365,'UPTD PPA KabKota'!$C$5:$C$513,FALSE))</f>
        <v/>
      </c>
      <c r="CQ365" s="209" t="str">
        <f>IFERROR(__xludf.DUMMYFUNCTION("IF(ISBLANK($K365),"""",IF(REGEXMATCH($K365,""Peraturan""),""Ada"",IF(REGEXMATCH($K365,""Rekomendasi""),""Tidak Ada"", $K365)))
"),"Ada")</f>
        <v>Ada</v>
      </c>
      <c r="CR365" s="209" t="str">
        <f t="array" ref="CR365">index('UPTD PPA KabKota'!$BI$5:$BI$513,match($D365,'UPTD PPA KabKota'!$C$5:$C$513,false))</f>
        <v>Ada</v>
      </c>
      <c r="CS365" s="314" t="str">
        <f t="shared" ref="CS365:CS366" si="60">IFS(CQ365="Ada","Ada",CR365="Ada","Ada",CR365="Tidak Ada","Tidak Ada")</f>
        <v>Ada</v>
      </c>
    </row>
    <row r="366">
      <c r="A366" s="334">
        <v>360.0</v>
      </c>
      <c r="B366" s="334">
        <v>2.0</v>
      </c>
      <c r="C366" s="311" t="s">
        <v>4778</v>
      </c>
      <c r="D366" s="312" t="s">
        <v>4779</v>
      </c>
      <c r="E366" s="315">
        <v>45689.0</v>
      </c>
      <c r="F366" s="218" t="str">
        <f t="array" ref="F366">INDEX('Ortala-KabKota'!F$2:F$415,MATCH($D366,'Ortala-KabKota'!$E$2:$E$415,FALSE))</f>
        <v>Eny Sri Harmeny/ 081348884222</v>
      </c>
      <c r="G366" s="218" t="str">
        <f t="array" ref="G366">INDEX('Ortala-KabKota'!G$2:G$415,MATCH($D366,'Ortala-KabKota'!$E$2:$E$415,FALSE))</f>
        <v> Jl. Karya Utama No. 25 Desa Semayap Kec. Pulau Laut Utara</v>
      </c>
      <c r="H366" s="218" t="str">
        <f t="array" ref="H366">INDEX('Ortala-KabKota'!H$2:H$415,MATCH($D366,'Ortala-KabKota'!$E$2:$E$415,FALSE))</f>
        <v/>
      </c>
      <c r="I366" s="218" t="str">
        <f t="array" ref="I366">INDEX('Ortala-KabKota'!I$2:I$415,MATCH($D366,'Ortala-KabKota'!$E$2:$E$415,FALSE))</f>
        <v/>
      </c>
      <c r="J366" s="218" t="str">
        <f t="array" ref="J366">INDEX('Ortala-KabKota'!J$2:J$415,MATCH($D366,'Ortala-KabKota'!$E$2:$E$415,FALSE))</f>
        <v>UPTD PPA</v>
      </c>
      <c r="K366" s="218" t="str">
        <f t="array" ref="K366">INDEX('Ortala-KabKota'!K$2:K$415,MATCH($D366,'Ortala-KabKota'!$E$2:$E$415,FALSE))</f>
        <v>Peraturan Bupati Kota Baru Nomor 89 Tahun 2022</v>
      </c>
      <c r="L366" s="218">
        <f t="array" ref="L366">INDEX('Ortala-KabKota'!L$2:L$415,MATCH($D366,'Ortala-KabKota'!$E$2:$E$415,FALSE))</f>
        <v>2022</v>
      </c>
      <c r="M366" s="218" t="str">
        <f t="array" ref="M366">INDEX('Ortala-KabKota'!M$2:M$415,MATCH($D366,'Ortala-KabKota'!$E$2:$E$415,FALSE))</f>
        <v>B</v>
      </c>
      <c r="N366" s="218" t="str">
        <f t="array" ref="N366">INDEX('Ortala-KabKota'!N$2:N$415,MATCH($D366,'Ortala-KabKota'!$E$2:$E$415,FALSE))</f>
        <v>Suzana/ 082151864224</v>
      </c>
      <c r="O366" s="218" t="str">
        <f t="array" ref="O366">INDEX('Ortala-KabKota'!O$2:O$415,MATCH($D366,'Ortala-KabKota'!$E$2:$E$415,FALSE))</f>
        <v/>
      </c>
      <c r="P366" s="218" t="str">
        <f t="array" ref="P366">INDEX('Ortala-KabKota'!P$2:P$415,MATCH($D366,'Ortala-KabKota'!$E$2:$E$415,FALSE))</f>
        <v/>
      </c>
      <c r="Q366" s="218" t="str">
        <f t="array" ref="Q366">INDEX('Ortala-KabKota'!Q$2:Q$415,MATCH($D366,'Ortala-KabKota'!$E$2:$E$415,FALSE))</f>
        <v/>
      </c>
      <c r="R366" s="218" t="str">
        <f t="array" ref="R366">INDEX('Ortala-KabKota'!R$2:R$415,MATCH($D366,'Ortala-KabKota'!$E$2:$E$415,FALSE))</f>
        <v>MILIK SENDIRI</v>
      </c>
      <c r="S366" s="218" t="str">
        <f t="array" ref="S366">INDEX('Ortala-KabKota'!S$2:S$415,MATCH($D366,'Ortala-KabKota'!$E$2:$E$415,FALSE))</f>
        <v/>
      </c>
      <c r="T366" s="218" t="str">
        <f t="array" ref="T366">INDEX('Ortala-KabKota'!T$2:T$415,MATCH($D366,'Ortala-KabKota'!$E$2:$E$415,FALSE))</f>
        <v/>
      </c>
      <c r="U366" s="218" t="str">
        <f t="array" ref="U366">INDEX('Ortala-KabKota'!U$2:U$415,MATCH($D366,'Ortala-KabKota'!$E$2:$E$415,FALSE))</f>
        <v/>
      </c>
      <c r="V366" s="218" t="str">
        <f t="array" ref="V366">INDEX('Ortala-KabKota'!V$2:V$415,MATCH($D366,'Ortala-KabKota'!$E$2:$E$415,FALSE))</f>
        <v/>
      </c>
      <c r="W366" s="218" t="str">
        <f t="array" ref="W366">INDEX('Ortala-KabKota'!W$2:W$415,MATCH($D366,'Ortala-KabKota'!$E$2:$E$415,FALSE))</f>
        <v/>
      </c>
      <c r="X366" s="218" t="str">
        <f t="array" ref="X366">INDEX('Ortala-KabKota'!X$2:X$415,MATCH($D366,'Ortala-KabKota'!$E$2:$E$415,FALSE))</f>
        <v/>
      </c>
      <c r="Y366" s="218" t="str">
        <f t="array" ref="Y366">INDEX('Ortala-KabKota'!Y$2:Y$415,MATCH($D366,'Ortala-KabKota'!$E$2:$E$415,FALSE))</f>
        <v/>
      </c>
      <c r="Z366" s="218" t="str">
        <f t="array" ref="Z366">INDEX('Ortala-KabKota'!Z$2:Z$415,MATCH($D366,'Ortala-KabKota'!$E$2:$E$415,FALSE))</f>
        <v/>
      </c>
      <c r="AA366" s="218" t="str">
        <f t="array" ref="AA366">INDEX('Ortala-KabKota'!AA$2:AA$415,MATCH($D366,'Ortala-KabKota'!$E$2:$E$415,FALSE))</f>
        <v/>
      </c>
      <c r="AB366" s="218" t="str">
        <f t="array" ref="AB366">INDEX('Ortala-KabKota'!AB$2:AB$415,MATCH($D366,'Ortala-KabKota'!$E$2:$E$415,FALSE))</f>
        <v/>
      </c>
      <c r="AC366" s="218" t="str">
        <f t="array" ref="AC366">INDEX('Ortala-KabKota'!AC$2:AC$415,MATCH($D366,'Ortala-KabKota'!$E$2:$E$415,FALSE))</f>
        <v/>
      </c>
      <c r="AD366" s="218" t="str">
        <f t="array" ref="AD366">INDEX('Ortala-KabKota'!AD$2:AD$415,MATCH($D366,'Ortala-KabKota'!$E$2:$E$415,FALSE))</f>
        <v/>
      </c>
      <c r="AE366" s="218" t="str">
        <f t="array" ref="AE366">INDEX('Ortala-KabKota'!AE$2:AE$415,MATCH($D366,'Ortala-KabKota'!$E$2:$E$415,FALSE))</f>
        <v/>
      </c>
      <c r="AF366" s="218" t="str">
        <f t="array" ref="AF366">INDEX('Ortala-KabKota'!AF$2:AF$415,MATCH($D366,'Ortala-KabKota'!$E$2:$E$415,FALSE))</f>
        <v/>
      </c>
      <c r="AG366" s="218" t="str">
        <f t="array" ref="AG366">INDEX('Ortala-KabKota'!AG$2:AG$415,MATCH($D366,'Ortala-KabKota'!$E$2:$E$415,FALSE))</f>
        <v/>
      </c>
      <c r="AH366" s="218" t="str">
        <f t="array" ref="AH366">INDEX('Ortala-KabKota'!AH$2:AH$415,MATCH($D366,'Ortala-KabKota'!$E$2:$E$415,FALSE))</f>
        <v/>
      </c>
      <c r="AI366" s="218" t="str">
        <f t="array" ref="AI366">INDEX('Ortala-KabKota'!AI$2:AI$415,MATCH($D366,'Ortala-KabKota'!$E$2:$E$415,FALSE))</f>
        <v/>
      </c>
      <c r="AJ366" s="218" t="str">
        <f t="array" ref="AJ366">INDEX('Ortala-KabKota'!AJ$2:AJ$415,MATCH($D366,'Ortala-KabKota'!$E$2:$E$415,FALSE))</f>
        <v/>
      </c>
      <c r="AK366" s="218" t="str">
        <f t="array" ref="AK366">INDEX('Ortala-KabKota'!AK$2:AK$415,MATCH($D366,'Ortala-KabKota'!$E$2:$E$415,FALSE))</f>
        <v/>
      </c>
      <c r="AL366" s="218" t="str">
        <f t="array" ref="AL366">INDEX('Ortala-KabKota'!AL$2:AL$415,MATCH($D366,'Ortala-KabKota'!$E$2:$E$415,FALSE))</f>
        <v/>
      </c>
      <c r="AM366" s="218" t="str">
        <f t="array" ref="AM366">INDEX('Ortala-KabKota'!AM$2:AM$415,MATCH($D366,'Ortala-KabKota'!$E$2:$E$415,FALSE))</f>
        <v/>
      </c>
      <c r="AN366" s="218" t="str">
        <f t="array" ref="AN366">INDEX('Ortala-KabKota'!AN$2:AN$415,MATCH($D366,'Ortala-KabKota'!$E$2:$E$415,FALSE))</f>
        <v/>
      </c>
      <c r="AO366" s="218" t="str">
        <f t="array" ref="AO366">INDEX('Ortala-KabKota'!AO$2:AO$415,MATCH($D366,'Ortala-KabKota'!$E$2:$E$415,FALSE))</f>
        <v/>
      </c>
      <c r="AP366" s="218" t="str">
        <f t="array" ref="AP366">INDEX('Ortala-KabKota'!AP$2:AP$415,MATCH($D366,'Ortala-KabKota'!$E$2:$E$415,FALSE))</f>
        <v/>
      </c>
      <c r="AQ366" s="218" t="str">
        <f t="array" ref="AQ366">INDEX('Ortala-KabKota'!AQ$2:AQ$415,MATCH($D366,'Ortala-KabKota'!$E$2:$E$415,FALSE))</f>
        <v/>
      </c>
      <c r="AR366" s="218" t="str">
        <f t="array" ref="AR366">INDEX('Ortala-KabKota'!AR$2:AR$415,MATCH($D366,'Ortala-KabKota'!$E$2:$E$415,FALSE))</f>
        <v/>
      </c>
      <c r="AS366" s="218" t="str">
        <f t="array" ref="AS366">INDEX('Ortala-KabKota'!AS$2:AS$415,MATCH($D366,'Ortala-KabKota'!$E$2:$E$415,FALSE))</f>
        <v/>
      </c>
      <c r="AT366" s="218" t="str">
        <f t="array" ref="AT366">INDEX('Ortala-KabKota'!AT$2:AT$415,MATCH($D366,'Ortala-KabKota'!$E$2:$E$415,FALSE))</f>
        <v/>
      </c>
      <c r="AU366" s="218" t="str">
        <f t="array" ref="AU366">INDEX('UPTD PPA KabKota'!D$5:D$513,MATCH($D366,'UPTD PPA KabKota'!$C$5:$C$513,FALSE))</f>
        <v>#N/A</v>
      </c>
      <c r="AV366" s="218" t="str">
        <f t="array" ref="AV366">INDEX('UPTD PPA KabKota'!E$5:E$513,MATCH($D366,'UPTD PPA KabKota'!$C$5:$C$513,FALSE))</f>
        <v>#N/A</v>
      </c>
      <c r="AW366" s="218" t="str">
        <f t="array" ref="AW366">INDEX('UPTD PPA KabKota'!F$5:F$513,MATCH($D366,'UPTD PPA KabKota'!$C$5:$C$513,FALSE))</f>
        <v>#N/A</v>
      </c>
      <c r="AX366" s="218" t="str">
        <f t="array" ref="AX366">INDEX('UPTD PPA KabKota'!G$5:G$513,MATCH($D366,'UPTD PPA KabKota'!$C$5:$C$513,FALSE))</f>
        <v>#N/A</v>
      </c>
      <c r="AY366" s="218" t="str">
        <f t="array" ref="AY366">INDEX('UPTD PPA KabKota'!H$5:H$513,MATCH($D366,'UPTD PPA KabKota'!$C$5:$C$513,FALSE))</f>
        <v>#N/A</v>
      </c>
      <c r="AZ366" s="218" t="str">
        <f t="array" ref="AZ366">INDEX('UPTD PPA KabKota'!I$5:I$513,MATCH($D366,'UPTD PPA KabKota'!$C$5:$C$513,FALSE))</f>
        <v>#N/A</v>
      </c>
      <c r="BA366" s="218" t="str">
        <f t="array" ref="BA366">INDEX('UPTD PPA KabKota'!J$5:J$513,MATCH($D366,'UPTD PPA KabKota'!$C$5:$C$513,FALSE))</f>
        <v>#N/A</v>
      </c>
      <c r="BB366" s="218" t="str">
        <f t="array" ref="BB366">INDEX('UPTD PPA KabKota'!K$5:K$513,MATCH($D366,'UPTD PPA KabKota'!$C$5:$C$513,FALSE))</f>
        <v>#N/A</v>
      </c>
      <c r="BC366" s="218" t="str">
        <f t="array" ref="BC366">INDEX('UPTD PPA KabKota'!L$5:L$513,MATCH($D366,'UPTD PPA KabKota'!$C$5:$C$513,FALSE))</f>
        <v>#N/A</v>
      </c>
      <c r="BD366" s="218" t="str">
        <f t="array" ref="BD366">INDEX('UPTD PPA KabKota'!M$5:M$513,MATCH($D366,'UPTD PPA KabKota'!$C$5:$C$513,FALSE))</f>
        <v>#N/A</v>
      </c>
      <c r="BE366" s="218" t="str">
        <f t="array" ref="BE366">INDEX('UPTD PPA KabKota'!N$5:N$513,MATCH($D366,'UPTD PPA KabKota'!$C$5:$C$513,FALSE))</f>
        <v>#N/A</v>
      </c>
      <c r="BF366" s="218" t="str">
        <f t="array" ref="BF366">INDEX('UPTD PPA KabKota'!O$5:O$513,MATCH($D366,'UPTD PPA KabKota'!$C$5:$C$513,FALSE))</f>
        <v>#N/A</v>
      </c>
      <c r="BG366" s="218" t="str">
        <f t="array" ref="BG366">INDEX('UPTD PPA KabKota'!P$5:P$513,MATCH($D366,'UPTD PPA KabKota'!$C$5:$C$513,FALSE))</f>
        <v>#N/A</v>
      </c>
      <c r="BH366" s="218" t="str">
        <f t="array" ref="BH366">INDEX('UPTD PPA KabKota'!Q$5:Q$513,MATCH($D366,'UPTD PPA KabKota'!$C$5:$C$513,FALSE))</f>
        <v>#N/A</v>
      </c>
      <c r="BI366" s="218" t="str">
        <f t="array" ref="BI366">INDEX('UPTD PPA KabKota'!R$5:R$513,MATCH($D366,'UPTD PPA KabKota'!$C$5:$C$513,FALSE))</f>
        <v>#N/A</v>
      </c>
      <c r="BJ366" s="218" t="str">
        <f t="array" ref="BJ366">INDEX('UPTD PPA KabKota'!S$5:S$513,MATCH($D366,'UPTD PPA KabKota'!$C$5:$C$513,FALSE))</f>
        <v>#N/A</v>
      </c>
      <c r="BK366" s="218" t="str">
        <f t="array" ref="BK366">INDEX('UPTD PPA KabKota'!T$5:T$513,MATCH($D366,'UPTD PPA KabKota'!$C$5:$C$513,FALSE))</f>
        <v>#N/A</v>
      </c>
      <c r="BL366" s="218" t="str">
        <f t="array" ref="BL366">INDEX('UPTD PPA KabKota'!U$5:U$513,MATCH($D366,'UPTD PPA KabKota'!$C$5:$C$513,FALSE))</f>
        <v>#N/A</v>
      </c>
      <c r="BM366" s="218" t="str">
        <f t="array" ref="BM366">INDEX('UPTD PPA KabKota'!V$5:V$513,MATCH($D366,'UPTD PPA KabKota'!$C$5:$C$513,FALSE))</f>
        <v>#N/A</v>
      </c>
      <c r="BN366" s="218" t="str">
        <f t="array" ref="BN366">INDEX('UPTD PPA KabKota'!W$5:W$513,MATCH($D366,'UPTD PPA KabKota'!$C$5:$C$513,FALSE))</f>
        <v>#N/A</v>
      </c>
      <c r="BO366" s="218" t="str">
        <f t="array" ref="BO366">INDEX('UPTD PPA KabKota'!X$5:X$513,MATCH($D366,'UPTD PPA KabKota'!$C$5:$C$513,FALSE))</f>
        <v>#N/A</v>
      </c>
      <c r="BP366" s="218" t="str">
        <f t="array" ref="BP366">INDEX('UPTD PPA KabKota'!Y$5:Y$513,MATCH($D366,'UPTD PPA KabKota'!$C$5:$C$513,FALSE))</f>
        <v>#N/A</v>
      </c>
      <c r="BQ366" s="218" t="str">
        <f t="array" ref="BQ366">INDEX('UPTD PPA KabKota'!Z$5:Z$513,MATCH($D366,'UPTD PPA KabKota'!$C$5:$C$513,FALSE))</f>
        <v>#N/A</v>
      </c>
      <c r="BR366" s="218" t="str">
        <f t="array" ref="BR366">INDEX('UPTD PPA KabKota'!AA$5:AA$513,MATCH($D366,'UPTD PPA KabKota'!$C$5:$C$513,FALSE))</f>
        <v>#N/A</v>
      </c>
      <c r="BS366" s="218" t="str">
        <f t="array" ref="BS366">INDEX('UPTD PPA KabKota'!AB$5:AB$513,MATCH($D366,'UPTD PPA KabKota'!$C$5:$C$513,FALSE))</f>
        <v>#N/A</v>
      </c>
      <c r="BT366" s="218" t="str">
        <f t="array" ref="BT366">INDEX('UPTD PPA KabKota'!AC$5:AC$513,MATCH($D366,'UPTD PPA KabKota'!$C$5:$C$513,FALSE))</f>
        <v>#N/A</v>
      </c>
      <c r="BU366" s="218" t="str">
        <f t="array" ref="BU366">INDEX('UPTD PPA KabKota'!AD$5:AD$513,MATCH($D366,'UPTD PPA KabKota'!$C$5:$C$513,FALSE))</f>
        <v>#N/A</v>
      </c>
      <c r="BV366" s="218" t="str">
        <f t="array" ref="BV366">INDEX('UPTD PPA KabKota'!AE$5:AE$513,MATCH($D366,'UPTD PPA KabKota'!$C$5:$C$513,FALSE))</f>
        <v>#N/A</v>
      </c>
      <c r="BW366" s="218" t="str">
        <f t="array" ref="BW366">INDEX('UPTD PPA KabKota'!AF$5:AF$513,MATCH($D366,'UPTD PPA KabKota'!$C$5:$C$513,FALSE))</f>
        <v>#N/A</v>
      </c>
      <c r="BX366" s="218" t="str">
        <f t="array" ref="BX366">INDEX('UPTD PPA KabKota'!AG$5:AG$513,MATCH($D366,'UPTD PPA KabKota'!$C$5:$C$513,FALSE))</f>
        <v>#N/A</v>
      </c>
      <c r="BY366" s="218" t="str">
        <f t="array" ref="BY366">INDEX('UPTD PPA KabKota'!AH$5:AH$513,MATCH($D366,'UPTD PPA KabKota'!$C$5:$C$513,FALSE))</f>
        <v>#N/A</v>
      </c>
      <c r="BZ366" s="218" t="str">
        <f t="array" ref="BZ366">INDEX('UPTD PPA KabKota'!AI$5:AI$513,MATCH($D366,'UPTD PPA KabKota'!$C$5:$C$513,FALSE))</f>
        <v>#N/A</v>
      </c>
      <c r="CA366" s="218" t="str">
        <f t="array" ref="CA366">INDEX('UPTD PPA KabKota'!AJ$5:AJ$513,MATCH($D366,'UPTD PPA KabKota'!$C$5:$C$513,FALSE))</f>
        <v>#N/A</v>
      </c>
      <c r="CB366" s="218" t="str">
        <f t="array" ref="CB366">INDEX('UPTD PPA KabKota'!AK$5:AK$513,MATCH($D366,'UPTD PPA KabKota'!$C$5:$C$513,FALSE))</f>
        <v>#N/A</v>
      </c>
      <c r="CC366" s="218" t="str">
        <f t="array" ref="CC366">INDEX('UPTD PPA KabKota'!AL$5:AL$513,MATCH($D366,'UPTD PPA KabKota'!$C$5:$C$513,FALSE))</f>
        <v>#N/A</v>
      </c>
      <c r="CD366" s="218" t="str">
        <f t="array" ref="CD366">INDEX('UPTD PPA KabKota'!AM$5:AM$513,MATCH($D366,'UPTD PPA KabKota'!$C$5:$C$513,FALSE))</f>
        <v>#N/A</v>
      </c>
      <c r="CE366" s="218" t="str">
        <f t="array" ref="CE366">INDEX('UPTD PPA KabKota'!AN$5:AN$513,MATCH($D366,'UPTD PPA KabKota'!$C$5:$C$513,FALSE))</f>
        <v>#N/A</v>
      </c>
      <c r="CF366" s="218" t="str">
        <f t="array" ref="CF366">INDEX('UPTD PPA KabKota'!AO$5:AO$513,MATCH($D366,'UPTD PPA KabKota'!$C$5:$C$513,FALSE))</f>
        <v>#N/A</v>
      </c>
      <c r="CG366" s="218" t="str">
        <f t="array" ref="CG366">INDEX('UPTD PPA KabKota'!AP$5:AP$513,MATCH($D366,'UPTD PPA KabKota'!$C$5:$C$513,FALSE))</f>
        <v>#N/A</v>
      </c>
      <c r="CH366" s="218" t="str">
        <f t="array" ref="CH366">INDEX('UPTD PPA KabKota'!AQ$5:AQ$513,MATCH($D366,'UPTD PPA KabKota'!$C$5:$C$513,FALSE))</f>
        <v>#N/A</v>
      </c>
      <c r="CI366" s="218" t="str">
        <f t="array" ref="CI366">INDEX('UPTD PPA KabKota'!AR$5:AR$513,MATCH($D366,'UPTD PPA KabKota'!$C$5:$C$513,FALSE))</f>
        <v>#N/A</v>
      </c>
      <c r="CJ366" s="218" t="str">
        <f t="array" ref="CJ366">INDEX('UPTD PPA KabKota'!AS$5:AS$513,MATCH($D366,'UPTD PPA KabKota'!$C$5:$C$513,FALSE))</f>
        <v>#N/A</v>
      </c>
      <c r="CK366" s="218" t="str">
        <f t="array" ref="CK366">INDEX('UPTD PPA KabKota'!AT$5:AT$513,MATCH($D366,'UPTD PPA KabKota'!$C$5:$C$513,FALSE))</f>
        <v>#N/A</v>
      </c>
      <c r="CL366" s="218" t="str">
        <f t="array" ref="CL366">INDEX('UPTD PPA KabKota'!AU$5:AU$513,MATCH($D366,'UPTD PPA KabKota'!$C$5:$C$513,FALSE))</f>
        <v>#N/A</v>
      </c>
      <c r="CM366" s="218" t="str">
        <f t="array" ref="CM366">INDEX('UPTD PPA KabKota'!AV$5:AV$513,MATCH($D366,'UPTD PPA KabKota'!$C$5:$C$513,FALSE))</f>
        <v>#N/A</v>
      </c>
      <c r="CN366" s="218" t="str">
        <f t="array" ref="CN366">INDEX('UPTD PPA KabKota'!AW$5:AW$513,MATCH($D366,'UPTD PPA KabKota'!$C$5:$C$513,FALSE))</f>
        <v>#N/A</v>
      </c>
      <c r="CO366" s="218" t="str">
        <f t="array" ref="CO366">INDEX('UPTD PPA KabKota'!AX$5:AX$513,MATCH($D366,'UPTD PPA KabKota'!$C$5:$C$513,FALSE))</f>
        <v>#N/A</v>
      </c>
      <c r="CP366" s="218" t="str">
        <f t="array" ref="CP366">INDEX('UPTD PPA KabKota'!AY$5:AY$513,MATCH($D366,'UPTD PPA KabKota'!$C$5:$C$513,FALSE))</f>
        <v>#N/A</v>
      </c>
      <c r="CQ366" s="209" t="str">
        <f>IFERROR(__xludf.DUMMYFUNCTION("IF(ISBLANK($K366),"""",IF(REGEXMATCH($K366,""Peraturan""),""Ada"",IF(REGEXMATCH($K366,""Rekomendasi""),""Tidak Ada"", $K366)))
"),"Ada")</f>
        <v>Ada</v>
      </c>
      <c r="CR366" s="209" t="str">
        <f t="array" ref="CR366">index('UPTD PPA KabKota'!$BI$5:$BI$513,match($D366,'UPTD PPA KabKota'!$C$5:$C$513,false))</f>
        <v>#N/A</v>
      </c>
      <c r="CS366" s="314" t="str">
        <f t="shared" si="60"/>
        <v>Ada</v>
      </c>
    </row>
    <row r="367">
      <c r="A367" s="334">
        <v>361.0</v>
      </c>
      <c r="B367" s="334">
        <v>3.0</v>
      </c>
      <c r="C367" s="311" t="s">
        <v>4778</v>
      </c>
      <c r="D367" s="312" t="s">
        <v>3447</v>
      </c>
      <c r="E367" s="315">
        <v>45748.0</v>
      </c>
      <c r="F367" s="218" t="str">
        <f t="array" ref="F367">INDEX('Ortala-KabKota'!F$2:F$415,MATCH($D367,'Ortala-KabKota'!$E$2:$E$415,FALSE))</f>
        <v>#N/A</v>
      </c>
      <c r="G367" s="218" t="str">
        <f t="array" ref="G367">INDEX('Ortala-KabKota'!G$2:G$415,MATCH($D367,'Ortala-KabKota'!$E$2:$E$415,FALSE))</f>
        <v>#N/A</v>
      </c>
      <c r="H367" s="218" t="str">
        <f t="array" ref="H367">INDEX('Ortala-KabKota'!H$2:H$415,MATCH($D367,'Ortala-KabKota'!$E$2:$E$415,FALSE))</f>
        <v>#N/A</v>
      </c>
      <c r="I367" s="218" t="str">
        <f t="array" ref="I367">INDEX('Ortala-KabKota'!I$2:I$415,MATCH($D367,'Ortala-KabKota'!$E$2:$E$415,FALSE))</f>
        <v>#N/A</v>
      </c>
      <c r="J367" s="218" t="str">
        <f t="array" ref="J367">INDEX('Ortala-KabKota'!J$2:J$415,MATCH($D367,'Ortala-KabKota'!$E$2:$E$415,FALSE))</f>
        <v>#N/A</v>
      </c>
      <c r="K367" s="218" t="str">
        <f t="array" ref="K367">INDEX('Ortala-KabKota'!K$2:K$415,MATCH($D367,'Ortala-KabKota'!$E$2:$E$415,FALSE))</f>
        <v>#N/A</v>
      </c>
      <c r="L367" s="218" t="str">
        <f t="array" ref="L367">INDEX('Ortala-KabKota'!L$2:L$415,MATCH($D367,'Ortala-KabKota'!$E$2:$E$415,FALSE))</f>
        <v>#N/A</v>
      </c>
      <c r="M367" s="218" t="str">
        <f t="array" ref="M367">INDEX('Ortala-KabKota'!M$2:M$415,MATCH($D367,'Ortala-KabKota'!$E$2:$E$415,FALSE))</f>
        <v>#N/A</v>
      </c>
      <c r="N367" s="218" t="str">
        <f t="array" ref="N367">INDEX('Ortala-KabKota'!N$2:N$415,MATCH($D367,'Ortala-KabKota'!$E$2:$E$415,FALSE))</f>
        <v>#N/A</v>
      </c>
      <c r="O367" s="218" t="str">
        <f t="array" ref="O367">INDEX('Ortala-KabKota'!O$2:O$415,MATCH($D367,'Ortala-KabKota'!$E$2:$E$415,FALSE))</f>
        <v>#N/A</v>
      </c>
      <c r="P367" s="218" t="str">
        <f t="array" ref="P367">INDEX('Ortala-KabKota'!P$2:P$415,MATCH($D367,'Ortala-KabKota'!$E$2:$E$415,FALSE))</f>
        <v>#N/A</v>
      </c>
      <c r="Q367" s="218" t="str">
        <f t="array" ref="Q367">INDEX('Ortala-KabKota'!Q$2:Q$415,MATCH($D367,'Ortala-KabKota'!$E$2:$E$415,FALSE))</f>
        <v>#N/A</v>
      </c>
      <c r="R367" s="218" t="str">
        <f t="array" ref="R367">INDEX('Ortala-KabKota'!R$2:R$415,MATCH($D367,'Ortala-KabKota'!$E$2:$E$415,FALSE))</f>
        <v>#N/A</v>
      </c>
      <c r="S367" s="218" t="str">
        <f t="array" ref="S367">INDEX('Ortala-KabKota'!S$2:S$415,MATCH($D367,'Ortala-KabKota'!$E$2:$E$415,FALSE))</f>
        <v>#N/A</v>
      </c>
      <c r="T367" s="218" t="str">
        <f t="array" ref="T367">INDEX('Ortala-KabKota'!T$2:T$415,MATCH($D367,'Ortala-KabKota'!$E$2:$E$415,FALSE))</f>
        <v>#N/A</v>
      </c>
      <c r="U367" s="218" t="str">
        <f t="array" ref="U367">INDEX('Ortala-KabKota'!U$2:U$415,MATCH($D367,'Ortala-KabKota'!$E$2:$E$415,FALSE))</f>
        <v>#N/A</v>
      </c>
      <c r="V367" s="218" t="str">
        <f t="array" ref="V367">INDEX('Ortala-KabKota'!V$2:V$415,MATCH($D367,'Ortala-KabKota'!$E$2:$E$415,FALSE))</f>
        <v>#N/A</v>
      </c>
      <c r="W367" s="218" t="str">
        <f t="array" ref="W367">INDEX('Ortala-KabKota'!W$2:W$415,MATCH($D367,'Ortala-KabKota'!$E$2:$E$415,FALSE))</f>
        <v>#N/A</v>
      </c>
      <c r="X367" s="218" t="str">
        <f t="array" ref="X367">INDEX('Ortala-KabKota'!X$2:X$415,MATCH($D367,'Ortala-KabKota'!$E$2:$E$415,FALSE))</f>
        <v>#N/A</v>
      </c>
      <c r="Y367" s="218" t="str">
        <f t="array" ref="Y367">INDEX('Ortala-KabKota'!Y$2:Y$415,MATCH($D367,'Ortala-KabKota'!$E$2:$E$415,FALSE))</f>
        <v>#N/A</v>
      </c>
      <c r="Z367" s="218" t="str">
        <f t="array" ref="Z367">INDEX('Ortala-KabKota'!Z$2:Z$415,MATCH($D367,'Ortala-KabKota'!$E$2:$E$415,FALSE))</f>
        <v>#N/A</v>
      </c>
      <c r="AA367" s="218" t="str">
        <f t="array" ref="AA367">INDEX('Ortala-KabKota'!AA$2:AA$415,MATCH($D367,'Ortala-KabKota'!$E$2:$E$415,FALSE))</f>
        <v>#N/A</v>
      </c>
      <c r="AB367" s="218" t="str">
        <f t="array" ref="AB367">INDEX('Ortala-KabKota'!AB$2:AB$415,MATCH($D367,'Ortala-KabKota'!$E$2:$E$415,FALSE))</f>
        <v>#N/A</v>
      </c>
      <c r="AC367" s="218" t="str">
        <f t="array" ref="AC367">INDEX('Ortala-KabKota'!AC$2:AC$415,MATCH($D367,'Ortala-KabKota'!$E$2:$E$415,FALSE))</f>
        <v>#N/A</v>
      </c>
      <c r="AD367" s="218" t="str">
        <f t="array" ref="AD367">INDEX('Ortala-KabKota'!AD$2:AD$415,MATCH($D367,'Ortala-KabKota'!$E$2:$E$415,FALSE))</f>
        <v>#N/A</v>
      </c>
      <c r="AE367" s="218" t="str">
        <f t="array" ref="AE367">INDEX('Ortala-KabKota'!AE$2:AE$415,MATCH($D367,'Ortala-KabKota'!$E$2:$E$415,FALSE))</f>
        <v>#N/A</v>
      </c>
      <c r="AF367" s="218" t="str">
        <f t="array" ref="AF367">INDEX('Ortala-KabKota'!AF$2:AF$415,MATCH($D367,'Ortala-KabKota'!$E$2:$E$415,FALSE))</f>
        <v>#N/A</v>
      </c>
      <c r="AG367" s="218" t="str">
        <f t="array" ref="AG367">INDEX('Ortala-KabKota'!AG$2:AG$415,MATCH($D367,'Ortala-KabKota'!$E$2:$E$415,FALSE))</f>
        <v>#N/A</v>
      </c>
      <c r="AH367" s="218" t="str">
        <f t="array" ref="AH367">INDEX('Ortala-KabKota'!AH$2:AH$415,MATCH($D367,'Ortala-KabKota'!$E$2:$E$415,FALSE))</f>
        <v>#N/A</v>
      </c>
      <c r="AI367" s="218" t="str">
        <f t="array" ref="AI367">INDEX('Ortala-KabKota'!AI$2:AI$415,MATCH($D367,'Ortala-KabKota'!$E$2:$E$415,FALSE))</f>
        <v>#N/A</v>
      </c>
      <c r="AJ367" s="218" t="str">
        <f t="array" ref="AJ367">INDEX('Ortala-KabKota'!AJ$2:AJ$415,MATCH($D367,'Ortala-KabKota'!$E$2:$E$415,FALSE))</f>
        <v>#N/A</v>
      </c>
      <c r="AK367" s="218" t="str">
        <f t="array" ref="AK367">INDEX('Ortala-KabKota'!AK$2:AK$415,MATCH($D367,'Ortala-KabKota'!$E$2:$E$415,FALSE))</f>
        <v>#N/A</v>
      </c>
      <c r="AL367" s="218" t="str">
        <f t="array" ref="AL367">INDEX('Ortala-KabKota'!AL$2:AL$415,MATCH($D367,'Ortala-KabKota'!$E$2:$E$415,FALSE))</f>
        <v>#N/A</v>
      </c>
      <c r="AM367" s="218" t="str">
        <f t="array" ref="AM367">INDEX('Ortala-KabKota'!AM$2:AM$415,MATCH($D367,'Ortala-KabKota'!$E$2:$E$415,FALSE))</f>
        <v>#N/A</v>
      </c>
      <c r="AN367" s="218" t="str">
        <f t="array" ref="AN367">INDEX('Ortala-KabKota'!AN$2:AN$415,MATCH($D367,'Ortala-KabKota'!$E$2:$E$415,FALSE))</f>
        <v>#N/A</v>
      </c>
      <c r="AO367" s="218" t="str">
        <f t="array" ref="AO367">INDEX('Ortala-KabKota'!AO$2:AO$415,MATCH($D367,'Ortala-KabKota'!$E$2:$E$415,FALSE))</f>
        <v>#N/A</v>
      </c>
      <c r="AP367" s="218" t="str">
        <f t="array" ref="AP367">INDEX('Ortala-KabKota'!AP$2:AP$415,MATCH($D367,'Ortala-KabKota'!$E$2:$E$415,FALSE))</f>
        <v>#N/A</v>
      </c>
      <c r="AQ367" s="218" t="str">
        <f t="array" ref="AQ367">INDEX('Ortala-KabKota'!AQ$2:AQ$415,MATCH($D367,'Ortala-KabKota'!$E$2:$E$415,FALSE))</f>
        <v>#N/A</v>
      </c>
      <c r="AR367" s="218" t="str">
        <f t="array" ref="AR367">INDEX('Ortala-KabKota'!AR$2:AR$415,MATCH($D367,'Ortala-KabKota'!$E$2:$E$415,FALSE))</f>
        <v>#N/A</v>
      </c>
      <c r="AS367" s="218" t="str">
        <f t="array" ref="AS367">INDEX('Ortala-KabKota'!AS$2:AS$415,MATCH($D367,'Ortala-KabKota'!$E$2:$E$415,FALSE))</f>
        <v>#N/A</v>
      </c>
      <c r="AT367" s="218" t="str">
        <f t="array" ref="AT367">INDEX('Ortala-KabKota'!AT$2:AT$415,MATCH($D367,'Ortala-KabKota'!$E$2:$E$415,FALSE))</f>
        <v>#N/A</v>
      </c>
      <c r="AU367" s="218" t="str">
        <f t="array" ref="AU367">INDEX('UPTD PPA KabKota'!D$5:D$513,MATCH($D367,'UPTD PPA KabKota'!$C$5:$C$513,FALSE))</f>
        <v>Nopi Mekarsari, SE</v>
      </c>
      <c r="AV367" s="218" t="str">
        <f t="array" ref="AV367">INDEX('UPTD PPA KabKota'!E$5:E$513,MATCH($D367,'UPTD PPA KabKota'!$C$5:$C$513,FALSE))</f>
        <v>Jl. Pendidikan Martapura 70614 Kalimantan Selatan</v>
      </c>
      <c r="AW367" s="218" t="str">
        <f t="array" ref="AW367">INDEX('UPTD PPA KabKota'!F$5:F$513,MATCH($D367,'UPTD PPA KabKota'!$C$5:$C$513,FALSE))</f>
        <v/>
      </c>
      <c r="AX367" s="218" t="str">
        <f t="array" ref="AX367">INDEX('UPTD PPA KabKota'!G$5:G$513,MATCH($D367,'UPTD PPA KabKota'!$C$5:$C$513,FALSE))</f>
        <v>082153024700</v>
      </c>
      <c r="AY367" s="218" t="str">
        <f t="array" ref="AY367">INDEX('UPTD PPA KabKota'!H$5:H$513,MATCH($D367,'UPTD PPA KabKota'!$C$5:$C$513,FALSE))</f>
        <v>Dinas Sosial Pemberdayaan Perempuan perlindungan anak pengendalian penduduk dan keluarga berencana Kabupaten Banjar</v>
      </c>
      <c r="AZ367" s="218" t="str">
        <f t="array" ref="AZ367">INDEX('UPTD PPA KabKota'!I$5:I$513,MATCH($D367,'UPTD PPA KabKota'!$C$5:$C$513,FALSE))</f>
        <v>Peraturan Bupati Banjar Nomor 74 Tahun 2022</v>
      </c>
      <c r="BA367" s="218">
        <f t="array" ref="BA367">INDEX('UPTD PPA KabKota'!J$5:J$513,MATCH($D367,'UPTD PPA KabKota'!$C$5:$C$513,FALSE))</f>
        <v>2022</v>
      </c>
      <c r="BB367" s="218" t="str">
        <f t="array" ref="BB367">INDEX('UPTD PPA KabKota'!K$5:K$513,MATCH($D367,'UPTD PPA KabKota'!$C$5:$C$513,FALSE))</f>
        <v>B</v>
      </c>
      <c r="BC367" s="218" t="str">
        <f t="array" ref="BC367">INDEX('UPTD PPA KabKota'!L$5:L$513,MATCH($D367,'UPTD PPA KabKota'!$C$5:$C$513,FALSE))</f>
        <v>Nopi / 082153024700</v>
      </c>
      <c r="BD367" s="316" t="str">
        <f t="array" ref="BD367">INDEX('UPTD PPA KabKota'!M$5:M$513,MATCH($D367,'UPTD PPA KabKota'!$C$5:$C$513,FALSE))</f>
        <v>kabbanjaruptdppa@gmail.com</v>
      </c>
      <c r="BE367" s="218" t="str">
        <f t="array" ref="BE367">INDEX('UPTD PPA KabKota'!N$5:N$513,MATCH($D367,'UPTD PPA KabKota'!$C$5:$C$513,FALSE))</f>
        <v>Kepala UPTD PPA</v>
      </c>
      <c r="BF367" s="218" t="str">
        <f t="array" ref="BF367">INDEX('UPTD PPA KabKota'!O$5:O$513,MATCH($D367,'UPTD PPA KabKota'!$C$5:$C$513,FALSE))</f>
        <v>BELUM PUNYA</v>
      </c>
      <c r="BG367" s="218" t="str">
        <f t="array" ref="BG367">INDEX('UPTD PPA KabKota'!P$5:P$513,MATCH($D367,'UPTD PPA KabKota'!$C$5:$C$513,FALSE))</f>
        <v>TIDAK PUNYA</v>
      </c>
      <c r="BH367" s="218" t="str">
        <f t="array" ref="BH367">INDEX('UPTD PPA KabKota'!Q$5:Q$513,MATCH($D367,'UPTD PPA KabKota'!$C$5:$C$513,FALSE))</f>
        <v/>
      </c>
      <c r="BI367" s="218" t="str">
        <f t="array" ref="BI367">INDEX('UPTD PPA KabKota'!R$5:R$513,MATCH($D367,'UPTD PPA KabKota'!$C$5:$C$513,FALSE))</f>
        <v>Ada</v>
      </c>
      <c r="BJ367" s="218" t="str">
        <f t="array" ref="BJ367">INDEX('UPTD PPA KabKota'!S$5:S$513,MATCH($D367,'UPTD PPA KabKota'!$C$5:$C$513,FALSE))</f>
        <v>Ada</v>
      </c>
      <c r="BK367" s="218" t="str">
        <f t="array" ref="BK367">INDEX('UPTD PPA KabKota'!T$5:T$513,MATCH($D367,'UPTD PPA KabKota'!$C$5:$C$513,FALSE))</f>
        <v>Ada</v>
      </c>
      <c r="BL367" s="218" t="str">
        <f t="array" ref="BL367">INDEX('UPTD PPA KabKota'!U$5:U$513,MATCH($D367,'UPTD PPA KabKota'!$C$5:$C$513,FALSE))</f>
        <v>Ada</v>
      </c>
      <c r="BM367" s="218" t="str">
        <f t="array" ref="BM367">INDEX('UPTD PPA KabKota'!V$5:V$513,MATCH($D367,'UPTD PPA KabKota'!$C$5:$C$513,FALSE))</f>
        <v>Ada</v>
      </c>
      <c r="BN367" s="218" t="str">
        <f t="array" ref="BN367">INDEX('UPTD PPA KabKota'!W$5:W$513,MATCH($D367,'UPTD PPA KabKota'!$C$5:$C$513,FALSE))</f>
        <v>Ada</v>
      </c>
      <c r="BO367" s="218" t="str">
        <f t="array" ref="BO367">INDEX('UPTD PPA KabKota'!X$5:X$513,MATCH($D367,'UPTD PPA KabKota'!$C$5:$C$513,FALSE))</f>
        <v>Tidak Ada</v>
      </c>
      <c r="BP367" s="218" t="str">
        <f t="array" ref="BP367">INDEX('UPTD PPA KabKota'!Y$5:Y$513,MATCH($D367,'UPTD PPA KabKota'!$C$5:$C$513,FALSE))</f>
        <v>Ada</v>
      </c>
      <c r="BQ367" s="218" t="str">
        <f t="array" ref="BQ367">INDEX('UPTD PPA KabKota'!Z$5:Z$513,MATCH($D367,'UPTD PPA KabKota'!$C$5:$C$513,FALSE))</f>
        <v>Ada</v>
      </c>
      <c r="BR367" s="218" t="str">
        <f t="array" ref="BR367">INDEX('UPTD PPA KabKota'!AA$5:AA$513,MATCH($D367,'UPTD PPA KabKota'!$C$5:$C$513,FALSE))</f>
        <v>Tidak Ada</v>
      </c>
      <c r="BS367" s="218" t="str">
        <f t="array" ref="BS367">INDEX('UPTD PPA KabKota'!AB$5:AB$513,MATCH($D367,'UPTD PPA KabKota'!$C$5:$C$513,FALSE))</f>
        <v>Tidak Ada</v>
      </c>
      <c r="BT367" s="218" t="str">
        <f t="array" ref="BT367">INDEX('UPTD PPA KabKota'!AC$5:AC$513,MATCH($D367,'UPTD PPA KabKota'!$C$5:$C$513,FALSE))</f>
        <v>Sudah</v>
      </c>
      <c r="BU367" s="218" t="str">
        <f t="array" ref="BU367">INDEX('UPTD PPA KabKota'!AD$5:AD$513,MATCH($D367,'UPTD PPA KabKota'!$C$5:$C$513,FALSE))</f>
        <v>Sudah</v>
      </c>
      <c r="BV367" s="218" t="str">
        <f t="array" ref="BV367">INDEX('UPTD PPA KabKota'!AE$5:AE$513,MATCH($D367,'UPTD PPA KabKota'!$C$5:$C$513,FALSE))</f>
        <v>Sudah</v>
      </c>
      <c r="BW367" s="218" t="str">
        <f t="array" ref="BW367">INDEX('UPTD PPA KabKota'!AF$5:AF$513,MATCH($D367,'UPTD PPA KabKota'!$C$5:$C$513,FALSE))</f>
        <v>Sudah</v>
      </c>
      <c r="BX367" s="218" t="str">
        <f t="array" ref="BX367">INDEX('UPTD PPA KabKota'!AG$5:AG$513,MATCH($D367,'UPTD PPA KabKota'!$C$5:$C$513,FALSE))</f>
        <v>Sudah</v>
      </c>
      <c r="BY367" s="218" t="str">
        <f t="array" ref="BY367">INDEX('UPTD PPA KabKota'!AH$5:AH$513,MATCH($D367,'UPTD PPA KabKota'!$C$5:$C$513,FALSE))</f>
        <v>Sudah</v>
      </c>
      <c r="BZ367" s="218" t="str">
        <f t="array" ref="BZ367">INDEX('UPTD PPA KabKota'!AI$5:AI$513,MATCH($D367,'UPTD PPA KabKota'!$C$5:$C$513,FALSE))</f>
        <v>Sudah</v>
      </c>
      <c r="CA367" s="218" t="str">
        <f t="array" ref="CA367">INDEX('UPTD PPA KabKota'!AJ$5:AJ$513,MATCH($D367,'UPTD PPA KabKota'!$C$5:$C$513,FALSE))</f>
        <v>Sudah</v>
      </c>
      <c r="CB367" s="218" t="str">
        <f t="array" ref="CB367">INDEX('UPTD PPA KabKota'!AK$5:AK$513,MATCH($D367,'UPTD PPA KabKota'!$C$5:$C$513,FALSE))</f>
        <v>Sudah</v>
      </c>
      <c r="CC367" s="218" t="str">
        <f t="array" ref="CC367">INDEX('UPTD PPA KabKota'!AL$5:AL$513,MATCH($D367,'UPTD PPA KabKota'!$C$5:$C$513,FALSE))</f>
        <v>Sudah</v>
      </c>
      <c r="CD367" s="218" t="str">
        <f t="array" ref="CD367">INDEX('UPTD PPA KabKota'!AM$5:AM$513,MATCH($D367,'UPTD PPA KabKota'!$C$5:$C$513,FALSE))</f>
        <v>Sudah</v>
      </c>
      <c r="CE367" s="218" t="str">
        <f t="array" ref="CE367">INDEX('UPTD PPA KabKota'!AN$5:AN$513,MATCH($D367,'UPTD PPA KabKota'!$C$5:$C$513,FALSE))</f>
        <v>pengaduan dari masyarakat, penjangkuan korban, pengelolaan Kasus, Jika korban memerlukan pengamanan maka akan diberikan penampungan sementara di rumah aman</v>
      </c>
      <c r="CF367" s="218" t="str">
        <f t="array" ref="CF367">INDEX('UPTD PPA KabKota'!AO$5:AO$513,MATCH($D367,'UPTD PPA KabKota'!$C$5:$C$513,FALSE))</f>
        <v>KTA = 48, KTP = 19, Total 64</v>
      </c>
      <c r="CG367" s="218" t="str">
        <f t="array" ref="CG367">INDEX('UPTD PPA KabKota'!AP$5:AP$513,MATCH($D367,'UPTD PPA KabKota'!$C$5:$C$513,FALSE))</f>
        <v>Kekerasan Terhadap Anak</v>
      </c>
      <c r="CH367" s="218" t="str">
        <f t="array" ref="CH367">INDEX('UPTD PPA KabKota'!AQ$5:AQ$513,MATCH($D367,'UPTD PPA KabKota'!$C$5:$C$513,FALSE))</f>
        <v/>
      </c>
      <c r="CI367" s="218" t="str">
        <f t="array" ref="CI367">INDEX('UPTD PPA KabKota'!AR$5:AR$513,MATCH($D367,'UPTD PPA KabKota'!$C$5:$C$513,FALSE))</f>
        <v/>
      </c>
      <c r="CJ367" s="218" t="str">
        <f t="array" ref="CJ367">INDEX('UPTD PPA KabKota'!AS$5:AS$513,MATCH($D367,'UPTD PPA KabKota'!$C$5:$C$513,FALSE))</f>
        <v/>
      </c>
      <c r="CK367" s="218" t="str">
        <f t="array" ref="CK367">INDEX('UPTD PPA KabKota'!AT$5:AT$513,MATCH($D367,'UPTD PPA KabKota'!$C$5:$C$513,FALSE))</f>
        <v/>
      </c>
      <c r="CL367" s="218" t="str">
        <f t="array" ref="CL367">INDEX('UPTD PPA KabKota'!AU$5:AU$513,MATCH($D367,'UPTD PPA KabKota'!$C$5:$C$513,FALSE))</f>
        <v/>
      </c>
      <c r="CM367" s="218" t="str">
        <f t="array" ref="CM367">INDEX('UPTD PPA KabKota'!AV$5:AV$513,MATCH($D367,'UPTD PPA KabKota'!$C$5:$C$513,FALSE))</f>
        <v/>
      </c>
      <c r="CN367" s="218" t="str">
        <f t="array" ref="CN367">INDEX('UPTD PPA KabKota'!AW$5:AW$513,MATCH($D367,'UPTD PPA KabKota'!$C$5:$C$513,FALSE))</f>
        <v>v</v>
      </c>
      <c r="CO367" s="218" t="str">
        <f t="array" ref="CO367">INDEX('UPTD PPA KabKota'!AX$5:AX$513,MATCH($D367,'UPTD PPA KabKota'!$C$5:$C$513,FALSE))</f>
        <v/>
      </c>
      <c r="CP367" s="218" t="str">
        <f t="array" ref="CP367">INDEX('UPTD PPA KabKota'!AY$5:AY$513,MATCH($D367,'UPTD PPA KabKota'!$C$5:$C$513,FALSE))</f>
        <v/>
      </c>
      <c r="CQ367" s="209" t="str">
        <f>IFERROR(__xludf.DUMMYFUNCTION("IF(ISBLANK($K367),"""",IF(REGEXMATCH($K367,""Peraturan""),""Ada"",IF(REGEXMATCH($K367,""Rekomendasi""),""Tidak Ada"", $K367)))
"),"#N/A")</f>
        <v>#N/A</v>
      </c>
      <c r="CR367" s="209" t="str">
        <f t="array" ref="CR367">index('UPTD PPA KabKota'!$BI$5:$BI$513,match($D367,'UPTD PPA KabKota'!$C$5:$C$513,false))</f>
        <v>Ada</v>
      </c>
      <c r="CS367" s="319" t="s">
        <v>9</v>
      </c>
    </row>
    <row r="368">
      <c r="A368" s="334">
        <v>362.0</v>
      </c>
      <c r="B368" s="334">
        <v>4.0</v>
      </c>
      <c r="C368" s="311" t="s">
        <v>4778</v>
      </c>
      <c r="D368" s="312" t="s">
        <v>3475</v>
      </c>
      <c r="E368" s="315">
        <v>45689.0</v>
      </c>
      <c r="F368" s="218" t="str">
        <f t="array" ref="F368">INDEX('Ortala-KabKota'!F$2:F$415,MATCH($D368,'Ortala-KabKota'!$E$2:$E$415,FALSE))</f>
        <v>Subiyarnowo/ 082150075375</v>
      </c>
      <c r="G368" s="218" t="str">
        <f t="array" ref="G368">INDEX('Ortala-KabKota'!G$2:G$415,MATCH($D368,'Ortala-KabKota'!$E$2:$E$415,FALSE))</f>
        <v>Jl. GT. Moh. Seman, Marabahan</v>
      </c>
      <c r="H368" s="218" t="str">
        <f t="array" ref="H368">INDEX('Ortala-KabKota'!H$2:H$415,MATCH($D368,'Ortala-KabKota'!$E$2:$E$415,FALSE))</f>
        <v/>
      </c>
      <c r="I368" s="218" t="str">
        <f t="array" ref="I368">INDEX('Ortala-KabKota'!I$2:I$415,MATCH($D368,'Ortala-KabKota'!$E$2:$E$415,FALSE))</f>
        <v/>
      </c>
      <c r="J368" s="218" t="str">
        <f t="array" ref="J368">INDEX('Ortala-KabKota'!J$2:J$415,MATCH($D368,'Ortala-KabKota'!$E$2:$E$415,FALSE))</f>
        <v>UPTD PPA</v>
      </c>
      <c r="K368" s="218" t="str">
        <f t="array" ref="K368">INDEX('Ortala-KabKota'!K$2:K$415,MATCH($D368,'Ortala-KabKota'!$E$2:$E$415,FALSE))</f>
        <v>Peraturan Bupati Barito Kuala Nomor 67 Tahun 2019</v>
      </c>
      <c r="L368" s="218">
        <f t="array" ref="L368">INDEX('Ortala-KabKota'!L$2:L$415,MATCH($D368,'Ortala-KabKota'!$E$2:$E$415,FALSE))</f>
        <v>2019</v>
      </c>
      <c r="M368" s="218" t="str">
        <f t="array" ref="M368">INDEX('Ortala-KabKota'!M$2:M$415,MATCH($D368,'Ortala-KabKota'!$E$2:$E$415,FALSE))</f>
        <v>B</v>
      </c>
      <c r="N368" s="218" t="str">
        <f t="array" ref="N368">INDEX('Ortala-KabKota'!N$2:N$415,MATCH($D368,'Ortala-KabKota'!$E$2:$E$415,FALSE))</f>
        <v/>
      </c>
      <c r="O368" s="218" t="str">
        <f t="array" ref="O368">INDEX('Ortala-KabKota'!O$2:O$415,MATCH($D368,'Ortala-KabKota'!$E$2:$E$415,FALSE))</f>
        <v>uptdppabatola@gmail.com</v>
      </c>
      <c r="P368" s="218" t="str">
        <f t="array" ref="P368">INDEX('Ortala-KabKota'!P$2:P$415,MATCH($D368,'Ortala-KabKota'!$E$2:$E$415,FALSE))</f>
        <v>Kepala UPTD, Pelaksana Tata Usaha dan Kelompok JF</v>
      </c>
      <c r="Q368" s="218" t="str">
        <f t="array" ref="Q368">INDEX('Ortala-KabKota'!Q$2:Q$415,MATCH($D368,'Ortala-KabKota'!$E$2:$E$415,FALSE))</f>
        <v>MANDIRI</v>
      </c>
      <c r="R368" s="218" t="str">
        <f t="array" ref="R368">INDEX('Ortala-KabKota'!R$2:R$415,MATCH($D368,'Ortala-KabKota'!$E$2:$E$415,FALSE))</f>
        <v>TIDAK PUNYA</v>
      </c>
      <c r="S368" s="218" t="str">
        <f t="array" ref="S368">INDEX('Ortala-KabKota'!S$2:S$415,MATCH($D368,'Ortala-KabKota'!$E$2:$E$415,FALSE))</f>
        <v>Tidak Ada</v>
      </c>
      <c r="T368" s="218">
        <f t="array" ref="T368">INDEX('Ortala-KabKota'!T$2:T$415,MATCH($D368,'Ortala-KabKota'!$E$2:$E$415,FALSE))</f>
        <v>1</v>
      </c>
      <c r="U368" s="218">
        <f t="array" ref="U368">INDEX('Ortala-KabKota'!U$2:U$415,MATCH($D368,'Ortala-KabKota'!$E$2:$E$415,FALSE))</f>
        <v>1</v>
      </c>
      <c r="V368" s="218">
        <f t="array" ref="V368">INDEX('Ortala-KabKota'!V$2:V$415,MATCH($D368,'Ortala-KabKota'!$E$2:$E$415,FALSE))</f>
        <v>1</v>
      </c>
      <c r="W368" s="218">
        <f t="array" ref="W368">INDEX('Ortala-KabKota'!W$2:W$415,MATCH($D368,'Ortala-KabKota'!$E$2:$E$415,FALSE))</f>
        <v>1</v>
      </c>
      <c r="X368" s="218">
        <f t="array" ref="X368">INDEX('Ortala-KabKota'!X$2:X$415,MATCH($D368,'Ortala-KabKota'!$E$2:$E$415,FALSE))</f>
        <v>1</v>
      </c>
      <c r="Y368" s="218">
        <f t="array" ref="Y368">INDEX('Ortala-KabKota'!Y$2:Y$415,MATCH($D368,'Ortala-KabKota'!$E$2:$E$415,FALSE))</f>
        <v>1</v>
      </c>
      <c r="Z368" s="218">
        <f t="array" ref="Z368">INDEX('Ortala-KabKota'!Z$2:Z$415,MATCH($D368,'Ortala-KabKota'!$E$2:$E$415,FALSE))</f>
        <v>1</v>
      </c>
      <c r="AA368" s="218">
        <f t="array" ref="AA368">INDEX('Ortala-KabKota'!AA$2:AA$415,MATCH($D368,'Ortala-KabKota'!$E$2:$E$415,FALSE))</f>
        <v>1</v>
      </c>
      <c r="AB368" s="218">
        <f t="array" ref="AB368">INDEX('Ortala-KabKota'!AB$2:AB$415,MATCH($D368,'Ortala-KabKota'!$E$2:$E$415,FALSE))</f>
        <v>1</v>
      </c>
      <c r="AC368" s="218">
        <f t="array" ref="AC368">INDEX('Ortala-KabKota'!AC$2:AC$415,MATCH($D368,'Ortala-KabKota'!$E$2:$E$415,FALSE))</f>
        <v>1</v>
      </c>
      <c r="AD368" s="218">
        <f t="array" ref="AD368">INDEX('Ortala-KabKota'!AD$2:AD$415,MATCH($D368,'Ortala-KabKota'!$E$2:$E$415,FALSE))</f>
        <v>0</v>
      </c>
      <c r="AE368" s="218">
        <f t="array" ref="AE368">INDEX('Ortala-KabKota'!AE$2:AE$415,MATCH($D368,'Ortala-KabKota'!$E$2:$E$415,FALSE))</f>
        <v>1</v>
      </c>
      <c r="AF368" s="218">
        <f t="array" ref="AF368">INDEX('Ortala-KabKota'!AF$2:AF$415,MATCH($D368,'Ortala-KabKota'!$E$2:$E$415,FALSE))</f>
        <v>1</v>
      </c>
      <c r="AG368" s="218">
        <f t="array" ref="AG368">INDEX('Ortala-KabKota'!AG$2:AG$415,MATCH($D368,'Ortala-KabKota'!$E$2:$E$415,FALSE))</f>
        <v>1</v>
      </c>
      <c r="AH368" s="218">
        <f t="array" ref="AH368">INDEX('Ortala-KabKota'!AH$2:AH$415,MATCH($D368,'Ortala-KabKota'!$E$2:$E$415,FALSE))</f>
        <v>1</v>
      </c>
      <c r="AI368" s="218" t="str">
        <f t="array" ref="AI368">INDEX('Ortala-KabKota'!AI$2:AI$415,MATCH($D368,'Ortala-KabKota'!$E$2:$E$415,FALSE))</f>
        <v>korban yang dirasa tidak bisa tinggal di rumah atau di lingkungannya karena suatu hal, petugas UPTD PPA akan menyediakan fasilitas Rumah Aman sementara kepada korban, selama dalam proses pemulihan.</v>
      </c>
      <c r="AJ368" s="218">
        <f t="array" ref="AJ368">INDEX('Ortala-KabKota'!AJ$2:AJ$415,MATCH($D368,'Ortala-KabKota'!$E$2:$E$415,FALSE))</f>
        <v>1</v>
      </c>
      <c r="AK368" s="218">
        <f t="array" ref="AK368">INDEX('Ortala-KabKota'!AK$2:AK$415,MATCH($D368,'Ortala-KabKota'!$E$2:$E$415,FALSE))</f>
        <v>1</v>
      </c>
      <c r="AL368" s="218">
        <f t="array" ref="AL368">INDEX('Ortala-KabKota'!AL$2:AL$415,MATCH($D368,'Ortala-KabKota'!$E$2:$E$415,FALSE))</f>
        <v>21</v>
      </c>
      <c r="AM368" s="218" t="str">
        <f t="array" ref="AM368">INDEX('Ortala-KabKota'!AM$2:AM$415,MATCH($D368,'Ortala-KabKota'!$E$2:$E$415,FALSE))</f>
        <v>Pelecehan dan Kekerasan Seksual Anak</v>
      </c>
      <c r="AN368" s="218" t="str">
        <f t="array" ref="AN368">INDEX('Ortala-KabKota'!AN$2:AN$415,MATCH($D368,'Ortala-KabKota'!$E$2:$E$415,FALSE))</f>
        <v/>
      </c>
      <c r="AO368" s="218" t="str">
        <f t="array" ref="AO368">INDEX('Ortala-KabKota'!AO$2:AO$415,MATCH($D368,'Ortala-KabKota'!$E$2:$E$415,FALSE))</f>
        <v/>
      </c>
      <c r="AP368" s="218" t="str">
        <f t="array" ref="AP368">INDEX('Ortala-KabKota'!AP$2:AP$415,MATCH($D368,'Ortala-KabKota'!$E$2:$E$415,FALSE))</f>
        <v/>
      </c>
      <c r="AQ368" s="218">
        <f t="array" ref="AQ368">INDEX('Ortala-KabKota'!AQ$2:AQ$415,MATCH($D368,'Ortala-KabKota'!$E$2:$E$415,FALSE))</f>
        <v>1</v>
      </c>
      <c r="AR368" s="218" t="str">
        <f t="array" ref="AR368">INDEX('Ortala-KabKota'!AR$2:AR$415,MATCH($D368,'Ortala-KabKota'!$E$2:$E$415,FALSE))</f>
        <v/>
      </c>
      <c r="AS368" s="218" t="str">
        <f t="array" ref="AS368">INDEX('Ortala-KabKota'!AS$2:AS$415,MATCH($D368,'Ortala-KabKota'!$E$2:$E$415,FALSE))</f>
        <v/>
      </c>
      <c r="AT368" s="218" t="str">
        <f t="array" ref="AT368">INDEX('Ortala-KabKota'!AT$2:AT$415,MATCH($D368,'Ortala-KabKota'!$E$2:$E$415,FALSE))</f>
        <v/>
      </c>
      <c r="AU368" s="218" t="str">
        <f t="array" ref="AU368">INDEX('UPTD PPA KabKota'!D$5:D$513,MATCH($D368,'UPTD PPA KabKota'!$C$5:$C$513,FALSE))</f>
        <v>YUNIAR HARTATI, AMd.Keb</v>
      </c>
      <c r="AV368" s="218" t="str">
        <f t="array" ref="AV368">INDEX('UPTD PPA KabKota'!E$5:E$513,MATCH($D368,'UPTD PPA KabKota'!$C$5:$C$513,FALSE))</f>
        <v>Jl. Jenderal Sudirman Komplek Perkantoran RT. 15 Marabahan 70513</v>
      </c>
      <c r="AW368" s="218">
        <f t="array" ref="AW368">INDEX('UPTD PPA KabKota'!F$5:F$513,MATCH($D368,'UPTD PPA KabKota'!$C$5:$C$513,FALSE))</f>
        <v>81351521186</v>
      </c>
      <c r="AX368" s="218">
        <f t="array" ref="AX368">INDEX('UPTD PPA KabKota'!G$5:G$513,MATCH($D368,'UPTD PPA KabKota'!$C$5:$C$513,FALSE))</f>
        <v>85251107939</v>
      </c>
      <c r="AY368" s="218" t="str">
        <f t="array" ref="AY368">INDEX('UPTD PPA KabKota'!H$5:H$513,MATCH($D368,'UPTD PPA KabKota'!$C$5:$C$513,FALSE))</f>
        <v>UPTD PPA</v>
      </c>
      <c r="AZ368" s="218" t="str">
        <f t="array" ref="AZ368">INDEX('UPTD PPA KabKota'!I$5:I$513,MATCH($D368,'UPTD PPA KabKota'!$C$5:$C$513,FALSE))</f>
        <v>Peraturan Bupati Barito Kuala Nomor 67 Tahun 2019</v>
      </c>
      <c r="BA368" s="218">
        <f t="array" ref="BA368">INDEX('UPTD PPA KabKota'!J$5:J$513,MATCH($D368,'UPTD PPA KabKota'!$C$5:$C$513,FALSE))</f>
        <v>2019</v>
      </c>
      <c r="BB368" s="218" t="str">
        <f t="array" ref="BB368">INDEX('UPTD PPA KabKota'!K$5:K$513,MATCH($D368,'UPTD PPA KabKota'!$C$5:$C$513,FALSE))</f>
        <v>B</v>
      </c>
      <c r="BC368" s="218">
        <f t="array" ref="BC368">INDEX('UPTD PPA KabKota'!L$5:L$513,MATCH($D368,'UPTD PPA KabKota'!$C$5:$C$513,FALSE))</f>
        <v>81351521186</v>
      </c>
      <c r="BD368" s="218" t="str">
        <f t="array" ref="BD368">INDEX('UPTD PPA KabKota'!M$5:M$513,MATCH($D368,'UPTD PPA KabKota'!$C$5:$C$513,FALSE))</f>
        <v>uptdppabatola@gmail.com</v>
      </c>
      <c r="BE368" s="218" t="str">
        <f t="array" ref="BE368">INDEX('UPTD PPA KabKota'!N$5:N$513,MATCH($D368,'UPTD PPA KabKota'!$C$5:$C$513,FALSE))</f>
        <v>Kepala UPTD PPA, Jabatan Fungsional</v>
      </c>
      <c r="BF368" s="218" t="str">
        <f t="array" ref="BF368">INDEX('UPTD PPA KabKota'!O$5:O$513,MATCH($D368,'UPTD PPA KabKota'!$C$5:$C$513,FALSE))</f>
        <v>Mandiri</v>
      </c>
      <c r="BG368" s="218" t="str">
        <f t="array" ref="BG368">INDEX('UPTD PPA KabKota'!P$5:P$513,MATCH($D368,'UPTD PPA KabKota'!$C$5:$C$513,FALSE))</f>
        <v>Tidak Punya</v>
      </c>
      <c r="BH368" s="218" t="str">
        <f t="array" ref="BH368">INDEX('UPTD PPA KabKota'!Q$5:Q$513,MATCH($D368,'UPTD PPA KabKota'!$C$5:$C$513,FALSE))</f>
        <v/>
      </c>
      <c r="BI368" s="218" t="str">
        <f t="array" ref="BI368">INDEX('UPTD PPA KabKota'!R$5:R$513,MATCH($D368,'UPTD PPA KabKota'!$C$5:$C$513,FALSE))</f>
        <v>Ada</v>
      </c>
      <c r="BJ368" s="218" t="str">
        <f t="array" ref="BJ368">INDEX('UPTD PPA KabKota'!S$5:S$513,MATCH($D368,'UPTD PPA KabKota'!$C$5:$C$513,FALSE))</f>
        <v>Tidak Ada</v>
      </c>
      <c r="BK368" s="218" t="str">
        <f t="array" ref="BK368">INDEX('UPTD PPA KabKota'!T$5:T$513,MATCH($D368,'UPTD PPA KabKota'!$C$5:$C$513,FALSE))</f>
        <v>Ada</v>
      </c>
      <c r="BL368" s="218" t="str">
        <f t="array" ref="BL368">INDEX('UPTD PPA KabKota'!U$5:U$513,MATCH($D368,'UPTD PPA KabKota'!$C$5:$C$513,FALSE))</f>
        <v>Ada</v>
      </c>
      <c r="BM368" s="218" t="str">
        <f t="array" ref="BM368">INDEX('UPTD PPA KabKota'!V$5:V$513,MATCH($D368,'UPTD PPA KabKota'!$C$5:$C$513,FALSE))</f>
        <v>Ada</v>
      </c>
      <c r="BN368" s="218" t="str">
        <f t="array" ref="BN368">INDEX('UPTD PPA KabKota'!W$5:W$513,MATCH($D368,'UPTD PPA KabKota'!$C$5:$C$513,FALSE))</f>
        <v>Ada</v>
      </c>
      <c r="BO368" s="218" t="str">
        <f t="array" ref="BO368">INDEX('UPTD PPA KabKota'!X$5:X$513,MATCH($D368,'UPTD PPA KabKota'!$C$5:$C$513,FALSE))</f>
        <v>Ada</v>
      </c>
      <c r="BP368" s="218" t="str">
        <f t="array" ref="BP368">INDEX('UPTD PPA KabKota'!Y$5:Y$513,MATCH($D368,'UPTD PPA KabKota'!$C$5:$C$513,FALSE))</f>
        <v>Ada</v>
      </c>
      <c r="BQ368" s="218" t="str">
        <f t="array" ref="BQ368">INDEX('UPTD PPA KabKota'!Z$5:Z$513,MATCH($D368,'UPTD PPA KabKota'!$C$5:$C$513,FALSE))</f>
        <v>Ada</v>
      </c>
      <c r="BR368" s="218" t="str">
        <f t="array" ref="BR368">INDEX('UPTD PPA KabKota'!AA$5:AA$513,MATCH($D368,'UPTD PPA KabKota'!$C$5:$C$513,FALSE))</f>
        <v>Ada</v>
      </c>
      <c r="BS368" s="218" t="str">
        <f t="array" ref="BS368">INDEX('UPTD PPA KabKota'!AB$5:AB$513,MATCH($D368,'UPTD PPA KabKota'!$C$5:$C$513,FALSE))</f>
        <v>Ada</v>
      </c>
      <c r="BT368" s="218" t="str">
        <f t="array" ref="BT368">INDEX('UPTD PPA KabKota'!AC$5:AC$513,MATCH($D368,'UPTD PPA KabKota'!$C$5:$C$513,FALSE))</f>
        <v>Sudah</v>
      </c>
      <c r="BU368" s="218" t="str">
        <f t="array" ref="BU368">INDEX('UPTD PPA KabKota'!AD$5:AD$513,MATCH($D368,'UPTD PPA KabKota'!$C$5:$C$513,FALSE))</f>
        <v>Sudah</v>
      </c>
      <c r="BV368" s="218" t="str">
        <f t="array" ref="BV368">INDEX('UPTD PPA KabKota'!AE$5:AE$513,MATCH($D368,'UPTD PPA KabKota'!$C$5:$C$513,FALSE))</f>
        <v>Sudah</v>
      </c>
      <c r="BW368" s="218" t="str">
        <f t="array" ref="BW368">INDEX('UPTD PPA KabKota'!AF$5:AF$513,MATCH($D368,'UPTD PPA KabKota'!$C$5:$C$513,FALSE))</f>
        <v>Sudah</v>
      </c>
      <c r="BX368" s="218" t="str">
        <f t="array" ref="BX368">INDEX('UPTD PPA KabKota'!AG$5:AG$513,MATCH($D368,'UPTD PPA KabKota'!$C$5:$C$513,FALSE))</f>
        <v>Sudah</v>
      </c>
      <c r="BY368" s="218" t="str">
        <f t="array" ref="BY368">INDEX('UPTD PPA KabKota'!AH$5:AH$513,MATCH($D368,'UPTD PPA KabKota'!$C$5:$C$513,FALSE))</f>
        <v>Sudah</v>
      </c>
      <c r="BZ368" s="218" t="str">
        <f t="array" ref="BZ368">INDEX('UPTD PPA KabKota'!AI$5:AI$513,MATCH($D368,'UPTD PPA KabKota'!$C$5:$C$513,FALSE))</f>
        <v>Sudah</v>
      </c>
      <c r="CA368" s="218" t="str">
        <f t="array" ref="CA368">INDEX('UPTD PPA KabKota'!AJ$5:AJ$513,MATCH($D368,'UPTD PPA KabKota'!$C$5:$C$513,FALSE))</f>
        <v>Sudah</v>
      </c>
      <c r="CB368" s="218" t="str">
        <f t="array" ref="CB368">INDEX('UPTD PPA KabKota'!AK$5:AK$513,MATCH($D368,'UPTD PPA KabKota'!$C$5:$C$513,FALSE))</f>
        <v>Sudah</v>
      </c>
      <c r="CC368" s="218" t="str">
        <f t="array" ref="CC368">INDEX('UPTD PPA KabKota'!AL$5:AL$513,MATCH($D368,'UPTD PPA KabKota'!$C$5:$C$513,FALSE))</f>
        <v>Sudah</v>
      </c>
      <c r="CD368" s="218" t="str">
        <f t="array" ref="CD368">INDEX('UPTD PPA KabKota'!AM$5:AM$513,MATCH($D368,'UPTD PPA KabKota'!$C$5:$C$513,FALSE))</f>
        <v>Sudah</v>
      </c>
      <c r="CE368" s="218" t="str">
        <f t="array" ref="CE368">INDEX('UPTD PPA KabKota'!AN$5:AN$513,MATCH($D368,'UPTD PPA KabKota'!$C$5:$C$513,FALSE))</f>
        <v>Ketersediaan SDM profesional seperti pekerja sosial, psikolog, dan pendamping hukum telah diupayakan melalui pengangkatan jabatan fungsional dan kerja sama lintas sektor. UPTD juga telah memiliki SOP per layanan dan mengembangkan sistem rujukan kasus yang terintegrasi. Kendala utama masih terletak pada keterbatasan anggaran, rumah aman, serta kebutuhan pelatihan berkelanjutan bagi petugas.</v>
      </c>
      <c r="CF368" s="218">
        <f t="array" ref="CF368">INDEX('UPTD PPA KabKota'!AO$5:AO$513,MATCH($D368,'UPTD PPA KabKota'!$C$5:$C$513,FALSE))</f>
        <v>76</v>
      </c>
      <c r="CG368" s="218" t="str">
        <f t="array" ref="CG368">INDEX('UPTD PPA KabKota'!AP$5:AP$513,MATCH($D368,'UPTD PPA KabKota'!$C$5:$C$513,FALSE))</f>
        <v>kekerasan seksual (ANAK)</v>
      </c>
      <c r="CH368" s="218" t="str">
        <f t="array" ref="CH368">INDEX('UPTD PPA KabKota'!AQ$5:AQ$513,MATCH($D368,'UPTD PPA KabKota'!$C$5:$C$513,FALSE))</f>
        <v/>
      </c>
      <c r="CI368" s="218" t="str">
        <f t="array" ref="CI368">INDEX('UPTD PPA KabKota'!AR$5:AR$513,MATCH($D368,'UPTD PPA KabKota'!$C$5:$C$513,FALSE))</f>
        <v/>
      </c>
      <c r="CJ368" s="218" t="str">
        <f t="array" ref="CJ368">INDEX('UPTD PPA KabKota'!AS$5:AS$513,MATCH($D368,'UPTD PPA KabKota'!$C$5:$C$513,FALSE))</f>
        <v/>
      </c>
      <c r="CK368" s="218" t="str">
        <f t="array" ref="CK368">INDEX('UPTD PPA KabKota'!AT$5:AT$513,MATCH($D368,'UPTD PPA KabKota'!$C$5:$C$513,FALSE))</f>
        <v>v</v>
      </c>
      <c r="CL368" s="218" t="str">
        <f t="array" ref="CL368">INDEX('UPTD PPA KabKota'!AU$5:AU$513,MATCH($D368,'UPTD PPA KabKota'!$C$5:$C$513,FALSE))</f>
        <v/>
      </c>
      <c r="CM368" s="218" t="str">
        <f t="array" ref="CM368">INDEX('UPTD PPA KabKota'!AV$5:AV$513,MATCH($D368,'UPTD PPA KabKota'!$C$5:$C$513,FALSE))</f>
        <v/>
      </c>
      <c r="CN368" s="218" t="str">
        <f t="array" ref="CN368">INDEX('UPTD PPA KabKota'!AW$5:AW$513,MATCH($D368,'UPTD PPA KabKota'!$C$5:$C$513,FALSE))</f>
        <v/>
      </c>
      <c r="CO368" s="218" t="str">
        <f t="array" ref="CO368">INDEX('UPTD PPA KabKota'!AX$5:AX$513,MATCH($D368,'UPTD PPA KabKota'!$C$5:$C$513,FALSE))</f>
        <v/>
      </c>
      <c r="CP368" s="218" t="str">
        <f t="array" ref="CP368">INDEX('UPTD PPA KabKota'!AY$5:AY$513,MATCH($D368,'UPTD PPA KabKota'!$C$5:$C$513,FALSE))</f>
        <v/>
      </c>
      <c r="CQ368" s="209" t="str">
        <f>IFERROR(__xludf.DUMMYFUNCTION("IF(ISBLANK($K368),"""",IF(REGEXMATCH($K368,""Peraturan""),""Ada"",IF(REGEXMATCH($K368,""Rekomendasi""),""Tidak Ada"", $K368)))
"),"Ada")</f>
        <v>Ada</v>
      </c>
      <c r="CR368" s="209" t="str">
        <f t="array" ref="CR368">index('UPTD PPA KabKota'!$BI$5:$BI$513,match($D368,'UPTD PPA KabKota'!$C$5:$C$513,false))</f>
        <v>Ada</v>
      </c>
      <c r="CS368" s="314" t="str">
        <f t="shared" ref="CS368:CS377" si="61">IFS(CQ368="Ada","Ada",CR368="Ada","Ada",CR368="Tidak Ada","Tidak Ada")</f>
        <v>Ada</v>
      </c>
    </row>
    <row r="369">
      <c r="A369" s="334">
        <v>363.0</v>
      </c>
      <c r="B369" s="334">
        <v>5.0</v>
      </c>
      <c r="C369" s="311" t="s">
        <v>4778</v>
      </c>
      <c r="D369" s="312" t="s">
        <v>3485</v>
      </c>
      <c r="E369" s="315">
        <v>45689.0</v>
      </c>
      <c r="F369" s="218" t="str">
        <f t="array" ref="F369">INDEX('Ortala-KabKota'!F$2:F$415,MATCH($D369,'Ortala-KabKota'!$E$2:$E$415,FALSE))</f>
        <v>Hermunas/ 08125007304</v>
      </c>
      <c r="G369" s="218" t="str">
        <f t="array" ref="G369">INDEX('Ortala-KabKota'!G$2:G$415,MATCH($D369,'Ortala-KabKota'!$E$2:$E$415,FALSE))</f>
        <v>Jl. Jenderal Sudirman No. 59 Rantau </v>
      </c>
      <c r="H369" s="218" t="str">
        <f t="array" ref="H369">INDEX('Ortala-KabKota'!H$2:H$415,MATCH($D369,'Ortala-KabKota'!$E$2:$E$415,FALSE))</f>
        <v>( 0517 ) 32520</v>
      </c>
      <c r="I369" s="218" t="str">
        <f t="array" ref="I369">INDEX('Ortala-KabKota'!I$2:I$415,MATCH($D369,'Ortala-KabKota'!$E$2:$E$415,FALSE))</f>
        <v>082199145353</v>
      </c>
      <c r="J369" s="218" t="str">
        <f t="array" ref="J369">INDEX('Ortala-KabKota'!J$2:J$415,MATCH($D369,'Ortala-KabKota'!$E$2:$E$415,FALSE))</f>
        <v>UPTD PPA</v>
      </c>
      <c r="K369" s="218" t="str">
        <f t="array" ref="K369">INDEX('Ortala-KabKota'!K$2:K$415,MATCH($D369,'Ortala-KabKota'!$E$2:$E$415,FALSE))</f>
        <v>Peraturan Bupati Tapin Nomor 10 Tahun 2021</v>
      </c>
      <c r="L369" s="218">
        <f t="array" ref="L369">INDEX('Ortala-KabKota'!L$2:L$415,MATCH($D369,'Ortala-KabKota'!$E$2:$E$415,FALSE))</f>
        <v>2021</v>
      </c>
      <c r="M369" s="218" t="str">
        <f t="array" ref="M369">INDEX('Ortala-KabKota'!M$2:M$415,MATCH($D369,'Ortala-KabKota'!$E$2:$E$415,FALSE))</f>
        <v>B</v>
      </c>
      <c r="N369" s="218" t="str">
        <f t="array" ref="N369">INDEX('Ortala-KabKota'!N$2:N$415,MATCH($D369,'Ortala-KabKota'!$E$2:$E$415,FALSE))</f>
        <v>Mawardi/ 082199145353</v>
      </c>
      <c r="O369" s="218" t="str">
        <f t="array" ref="O369">INDEX('Ortala-KabKota'!O$2:O$415,MATCH($D369,'Ortala-KabKota'!$E$2:$E$415,FALSE))</f>
        <v>uptdppakabtapin@gmail.com</v>
      </c>
      <c r="P369" s="218" t="str">
        <f t="array" ref="P369">INDEX('Ortala-KabKota'!P$2:P$415,MATCH($D369,'Ortala-KabKota'!$E$2:$E$415,FALSE))</f>
        <v/>
      </c>
      <c r="Q369" s="218" t="str">
        <f t="array" ref="Q369">INDEX('Ortala-KabKota'!Q$2:Q$415,MATCH($D369,'Ortala-KabKota'!$E$2:$E$415,FALSE))</f>
        <v>BERGABUNG DENGAN KANTOR DINAS</v>
      </c>
      <c r="R369" s="218" t="str">
        <f t="array" ref="R369">INDEX('Ortala-KabKota'!R$2:R$415,MATCH($D369,'Ortala-KabKota'!$E$2:$E$415,FALSE))</f>
        <v>TIDAK PUNYA</v>
      </c>
      <c r="S369" s="218" t="str">
        <f t="array" ref="S369">INDEX('Ortala-KabKota'!S$2:S$415,MATCH($D369,'Ortala-KabKota'!$E$2:$E$415,FALSE))</f>
        <v>Tidak Ada</v>
      </c>
      <c r="T369" s="218">
        <f t="array" ref="T369">INDEX('Ortala-KabKota'!T$2:T$415,MATCH($D369,'Ortala-KabKota'!$E$2:$E$415,FALSE))</f>
        <v>1</v>
      </c>
      <c r="U369" s="218">
        <f t="array" ref="U369">INDEX('Ortala-KabKota'!U$2:U$415,MATCH($D369,'Ortala-KabKota'!$E$2:$E$415,FALSE))</f>
        <v>1</v>
      </c>
      <c r="V369" s="218">
        <f t="array" ref="V369">INDEX('Ortala-KabKota'!V$2:V$415,MATCH($D369,'Ortala-KabKota'!$E$2:$E$415,FALSE))</f>
        <v>1</v>
      </c>
      <c r="W369" s="218">
        <f t="array" ref="W369">INDEX('Ortala-KabKota'!W$2:W$415,MATCH($D369,'Ortala-KabKota'!$E$2:$E$415,FALSE))</f>
        <v>0</v>
      </c>
      <c r="X369" s="218">
        <f t="array" ref="X369">INDEX('Ortala-KabKota'!X$2:X$415,MATCH($D369,'Ortala-KabKota'!$E$2:$E$415,FALSE))</f>
        <v>0</v>
      </c>
      <c r="Y369" s="218">
        <f t="array" ref="Y369">INDEX('Ortala-KabKota'!Y$2:Y$415,MATCH($D369,'Ortala-KabKota'!$E$2:$E$415,FALSE))</f>
        <v>0</v>
      </c>
      <c r="Z369" s="218">
        <f t="array" ref="Z369">INDEX('Ortala-KabKota'!Z$2:Z$415,MATCH($D369,'Ortala-KabKota'!$E$2:$E$415,FALSE))</f>
        <v>0</v>
      </c>
      <c r="AA369" s="218">
        <f t="array" ref="AA369">INDEX('Ortala-KabKota'!AA$2:AA$415,MATCH($D369,'Ortala-KabKota'!$E$2:$E$415,FALSE))</f>
        <v>0</v>
      </c>
      <c r="AB369" s="218">
        <f t="array" ref="AB369">INDEX('Ortala-KabKota'!AB$2:AB$415,MATCH($D369,'Ortala-KabKota'!$E$2:$E$415,FALSE))</f>
        <v>0</v>
      </c>
      <c r="AC369" s="218">
        <f t="array" ref="AC369">INDEX('Ortala-KabKota'!AC$2:AC$415,MATCH($D369,'Ortala-KabKota'!$E$2:$E$415,FALSE))</f>
        <v>0</v>
      </c>
      <c r="AD369" s="218">
        <f t="array" ref="AD369">INDEX('Ortala-KabKota'!AD$2:AD$415,MATCH($D369,'Ortala-KabKota'!$E$2:$E$415,FALSE))</f>
        <v>0</v>
      </c>
      <c r="AE369" s="218">
        <f t="array" ref="AE369">INDEX('Ortala-KabKota'!AE$2:AE$415,MATCH($D369,'Ortala-KabKota'!$E$2:$E$415,FALSE))</f>
        <v>1</v>
      </c>
      <c r="AF369" s="218">
        <f t="array" ref="AF369">INDEX('Ortala-KabKota'!AF$2:AF$415,MATCH($D369,'Ortala-KabKota'!$E$2:$E$415,FALSE))</f>
        <v>1</v>
      </c>
      <c r="AG369" s="218">
        <f t="array" ref="AG369">INDEX('Ortala-KabKota'!AG$2:AG$415,MATCH($D369,'Ortala-KabKota'!$E$2:$E$415,FALSE))</f>
        <v>1</v>
      </c>
      <c r="AH369" s="218">
        <f t="array" ref="AH369">INDEX('Ortala-KabKota'!AH$2:AH$415,MATCH($D369,'Ortala-KabKota'!$E$2:$E$415,FALSE))</f>
        <v>0</v>
      </c>
      <c r="AI369" s="218" t="str">
        <f t="array" ref="AI369">INDEX('Ortala-KabKota'!AI$2:AI$415,MATCH($D369,'Ortala-KabKota'!$E$2:$E$415,FALSE))</f>
        <v>Tidak Ada ( karna belum mempunyai gedung kantor sendiri)</v>
      </c>
      <c r="AJ369" s="218">
        <f t="array" ref="AJ369">INDEX('Ortala-KabKota'!AJ$2:AJ$415,MATCH($D369,'Ortala-KabKota'!$E$2:$E$415,FALSE))</f>
        <v>1</v>
      </c>
      <c r="AK369" s="218">
        <f t="array" ref="AK369">INDEX('Ortala-KabKota'!AK$2:AK$415,MATCH($D369,'Ortala-KabKota'!$E$2:$E$415,FALSE))</f>
        <v>1</v>
      </c>
      <c r="AL369" s="218">
        <f t="array" ref="AL369">INDEX('Ortala-KabKota'!AL$2:AL$415,MATCH($D369,'Ortala-KabKota'!$E$2:$E$415,FALSE))</f>
        <v>12</v>
      </c>
      <c r="AM369" s="218" t="str">
        <f t="array" ref="AM369">INDEX('Ortala-KabKota'!AM$2:AM$415,MATCH($D369,'Ortala-KabKota'!$E$2:$E$415,FALSE))</f>
        <v>Pelecehan Seksual dan Perebutan Hak Asuh Anak</v>
      </c>
      <c r="AN369" s="218" t="str">
        <f t="array" ref="AN369">INDEX('Ortala-KabKota'!AN$2:AN$415,MATCH($D369,'Ortala-KabKota'!$E$2:$E$415,FALSE))</f>
        <v/>
      </c>
      <c r="AO369" s="218" t="str">
        <f t="array" ref="AO369">INDEX('Ortala-KabKota'!AO$2:AO$415,MATCH($D369,'Ortala-KabKota'!$E$2:$E$415,FALSE))</f>
        <v/>
      </c>
      <c r="AP369" s="218" t="str">
        <f t="array" ref="AP369">INDEX('Ortala-KabKota'!AP$2:AP$415,MATCH($D369,'Ortala-KabKota'!$E$2:$E$415,FALSE))</f>
        <v/>
      </c>
      <c r="AQ369" s="218" t="str">
        <f t="array" ref="AQ369">INDEX('Ortala-KabKota'!AQ$2:AQ$415,MATCH($D369,'Ortala-KabKota'!$E$2:$E$415,FALSE))</f>
        <v/>
      </c>
      <c r="AR369" s="218" t="str">
        <f t="array" ref="AR369">INDEX('Ortala-KabKota'!AR$2:AR$415,MATCH($D369,'Ortala-KabKota'!$E$2:$E$415,FALSE))</f>
        <v/>
      </c>
      <c r="AS369" s="218">
        <f t="array" ref="AS369">INDEX('Ortala-KabKota'!AS$2:AS$415,MATCH($D369,'Ortala-KabKota'!$E$2:$E$415,FALSE))</f>
        <v>1</v>
      </c>
      <c r="AT369" s="218" t="str">
        <f t="array" ref="AT369">INDEX('Ortala-KabKota'!AT$2:AT$415,MATCH($D369,'Ortala-KabKota'!$E$2:$E$415,FALSE))</f>
        <v/>
      </c>
      <c r="AU369" s="218" t="str">
        <f t="array" ref="AU369">INDEX('UPTD PPA KabKota'!D$5:D$513,MATCH($D369,'UPTD PPA KabKota'!$C$5:$C$513,FALSE))</f>
        <v>H. Hermunas Noor, S.ST., Ners</v>
      </c>
      <c r="AV369" s="218" t="str">
        <f t="array" ref="AV369">INDEX('UPTD PPA KabKota'!E$5:E$513,MATCH($D369,'UPTD PPA KabKota'!$C$5:$C$513,FALSE))</f>
        <v>Jl. Jenderal Sudirman No. 59</v>
      </c>
      <c r="AW369" s="218" t="str">
        <f t="array" ref="AW369">INDEX('UPTD PPA KabKota'!F$5:F$513,MATCH($D369,'UPTD PPA KabKota'!$C$5:$C$513,FALSE))</f>
        <v>(0517) 32520</v>
      </c>
      <c r="AX369" s="218">
        <f t="array" ref="AX369">INDEX('UPTD PPA KabKota'!G$5:G$513,MATCH($D369,'UPTD PPA KabKota'!$C$5:$C$513,FALSE))</f>
        <v>81253954129</v>
      </c>
      <c r="AY369" s="218" t="str">
        <f t="array" ref="AY369">INDEX('UPTD PPA KabKota'!H$5:H$513,MATCH($D369,'UPTD PPA KabKota'!$C$5:$C$513,FALSE))</f>
        <v>UPTD PPA</v>
      </c>
      <c r="AZ369" s="218" t="str">
        <f t="array" ref="AZ369">INDEX('UPTD PPA KabKota'!I$5:I$513,MATCH($D369,'UPTD PPA KabKota'!$C$5:$C$513,FALSE))</f>
        <v>Peraturan Bupati Tapin Nomor 10 Tahun 2021</v>
      </c>
      <c r="BA369" s="218">
        <f t="array" ref="BA369">INDEX('UPTD PPA KabKota'!J$5:J$513,MATCH($D369,'UPTD PPA KabKota'!$C$5:$C$513,FALSE))</f>
        <v>2021</v>
      </c>
      <c r="BB369" s="218" t="str">
        <f t="array" ref="BB369">INDEX('UPTD PPA KabKota'!K$5:K$513,MATCH($D369,'UPTD PPA KabKota'!$C$5:$C$513,FALSE))</f>
        <v>B</v>
      </c>
      <c r="BC369" s="218" t="str">
        <f t="array" ref="BC369">INDEX('UPTD PPA KabKota'!L$5:L$513,MATCH($D369,'UPTD PPA KabKota'!$C$5:$C$513,FALSE))</f>
        <v>UPTD PPA : 081253954129</v>
      </c>
      <c r="BD369" s="218" t="str">
        <f t="array" ref="BD369">INDEX('UPTD PPA KabKota'!M$5:M$513,MATCH($D369,'UPTD PPA KabKota'!$C$5:$C$513,FALSE))</f>
        <v>uptdppakabtapin@gmail.com</v>
      </c>
      <c r="BE369" s="218" t="str">
        <f t="array" ref="BE369">INDEX('UPTD PPA KabKota'!N$5:N$513,MATCH($D369,'UPTD PPA KabKota'!$C$5:$C$513,FALSE))</f>
        <v>Kepala UPTD, Pengadministrasian Perkantoran, dan Tenaga Pelayanan</v>
      </c>
      <c r="BF369" s="218" t="str">
        <f t="array" ref="BF369">INDEX('UPTD PPA KabKota'!O$5:O$513,MATCH($D369,'UPTD PPA KabKota'!$C$5:$C$513,FALSE))</f>
        <v>Bergabung dengan Kantor Dinas</v>
      </c>
      <c r="BG369" s="218" t="str">
        <f t="array" ref="BG369">INDEX('UPTD PPA KabKota'!P$5:P$513,MATCH($D369,'UPTD PPA KabKota'!$C$5:$C$513,FALSE))</f>
        <v>Ketika ada korban di sewakan kamar hotel</v>
      </c>
      <c r="BH369" s="218" t="str">
        <f t="array" ref="BH369">INDEX('UPTD PPA KabKota'!Q$5:Q$513,MATCH($D369,'UPTD PPA KabKota'!$C$5:$C$513,FALSE))</f>
        <v/>
      </c>
      <c r="BI369" s="218" t="str">
        <f t="array" ref="BI369">INDEX('UPTD PPA KabKota'!R$5:R$513,MATCH($D369,'UPTD PPA KabKota'!$C$5:$C$513,FALSE))</f>
        <v>Ada</v>
      </c>
      <c r="BJ369" s="218" t="str">
        <f t="array" ref="BJ369">INDEX('UPTD PPA KabKota'!S$5:S$513,MATCH($D369,'UPTD PPA KabKota'!$C$5:$C$513,FALSE))</f>
        <v>Ada</v>
      </c>
      <c r="BK369" s="218" t="str">
        <f t="array" ref="BK369">INDEX('UPTD PPA KabKota'!T$5:T$513,MATCH($D369,'UPTD PPA KabKota'!$C$5:$C$513,FALSE))</f>
        <v>Ada</v>
      </c>
      <c r="BL369" s="218" t="str">
        <f t="array" ref="BL369">INDEX('UPTD PPA KabKota'!U$5:U$513,MATCH($D369,'UPTD PPA KabKota'!$C$5:$C$513,FALSE))</f>
        <v>Tidak Ada</v>
      </c>
      <c r="BM369" s="218" t="str">
        <f t="array" ref="BM369">INDEX('UPTD PPA KabKota'!V$5:V$513,MATCH($D369,'UPTD PPA KabKota'!$C$5:$C$513,FALSE))</f>
        <v>Tidak Ada</v>
      </c>
      <c r="BN369" s="218" t="str">
        <f t="array" ref="BN369">INDEX('UPTD PPA KabKota'!W$5:W$513,MATCH($D369,'UPTD PPA KabKota'!$C$5:$C$513,FALSE))</f>
        <v>Tidak Ada</v>
      </c>
      <c r="BO369" s="218" t="str">
        <f t="array" ref="BO369">INDEX('UPTD PPA KabKota'!X$5:X$513,MATCH($D369,'UPTD PPA KabKota'!$C$5:$C$513,FALSE))</f>
        <v>Ada</v>
      </c>
      <c r="BP369" s="218" t="str">
        <f t="array" ref="BP369">INDEX('UPTD PPA KabKota'!Y$5:Y$513,MATCH($D369,'UPTD PPA KabKota'!$C$5:$C$513,FALSE))</f>
        <v>Tidak Ada</v>
      </c>
      <c r="BQ369" s="218" t="str">
        <f t="array" ref="BQ369">INDEX('UPTD PPA KabKota'!Z$5:Z$513,MATCH($D369,'UPTD PPA KabKota'!$C$5:$C$513,FALSE))</f>
        <v>Ada</v>
      </c>
      <c r="BR369" s="218" t="str">
        <f t="array" ref="BR369">INDEX('UPTD PPA KabKota'!AA$5:AA$513,MATCH($D369,'UPTD PPA KabKota'!$C$5:$C$513,FALSE))</f>
        <v>Tidak Ada</v>
      </c>
      <c r="BS369" s="218" t="str">
        <f t="array" ref="BS369">INDEX('UPTD PPA KabKota'!AB$5:AB$513,MATCH($D369,'UPTD PPA KabKota'!$C$5:$C$513,FALSE))</f>
        <v>Tidak Ada</v>
      </c>
      <c r="BT369" s="218" t="str">
        <f t="array" ref="BT369">INDEX('UPTD PPA KabKota'!AC$5:AC$513,MATCH($D369,'UPTD PPA KabKota'!$C$5:$C$513,FALSE))</f>
        <v>Sudah</v>
      </c>
      <c r="BU369" s="218" t="str">
        <f t="array" ref="BU369">INDEX('UPTD PPA KabKota'!AD$5:AD$513,MATCH($D369,'UPTD PPA KabKota'!$C$5:$C$513,FALSE))</f>
        <v>Sudah</v>
      </c>
      <c r="BV369" s="218" t="str">
        <f t="array" ref="BV369">INDEX('UPTD PPA KabKota'!AE$5:AE$513,MATCH($D369,'UPTD PPA KabKota'!$C$5:$C$513,FALSE))</f>
        <v>Sudah</v>
      </c>
      <c r="BW369" s="218" t="str">
        <f t="array" ref="BW369">INDEX('UPTD PPA KabKota'!AF$5:AF$513,MATCH($D369,'UPTD PPA KabKota'!$C$5:$C$513,FALSE))</f>
        <v>Sudah</v>
      </c>
      <c r="BX369" s="218" t="str">
        <f t="array" ref="BX369">INDEX('UPTD PPA KabKota'!AG$5:AG$513,MATCH($D369,'UPTD PPA KabKota'!$C$5:$C$513,FALSE))</f>
        <v>Sudah</v>
      </c>
      <c r="BY369" s="218" t="str">
        <f t="array" ref="BY369">INDEX('UPTD PPA KabKota'!AH$5:AH$513,MATCH($D369,'UPTD PPA KabKota'!$C$5:$C$513,FALSE))</f>
        <v>Belum</v>
      </c>
      <c r="BZ369" s="218" t="str">
        <f t="array" ref="BZ369">INDEX('UPTD PPA KabKota'!AI$5:AI$513,MATCH($D369,'UPTD PPA KabKota'!$C$5:$C$513,FALSE))</f>
        <v>Belum</v>
      </c>
      <c r="CA369" s="218" t="str">
        <f t="array" ref="CA369">INDEX('UPTD PPA KabKota'!AJ$5:AJ$513,MATCH($D369,'UPTD PPA KabKota'!$C$5:$C$513,FALSE))</f>
        <v>Sudah</v>
      </c>
      <c r="CB369" s="218" t="str">
        <f t="array" ref="CB369">INDEX('UPTD PPA KabKota'!AK$5:AK$513,MATCH($D369,'UPTD PPA KabKota'!$C$5:$C$513,FALSE))</f>
        <v>Sudah</v>
      </c>
      <c r="CC369" s="218" t="str">
        <f t="array" ref="CC369">INDEX('UPTD PPA KabKota'!AL$5:AL$513,MATCH($D369,'UPTD PPA KabKota'!$C$5:$C$513,FALSE))</f>
        <v>Sudah</v>
      </c>
      <c r="CD369" s="218" t="str">
        <f t="array" ref="CD369">INDEX('UPTD PPA KabKota'!AM$5:AM$513,MATCH($D369,'UPTD PPA KabKota'!$C$5:$C$513,FALSE))</f>
        <v>Sudah</v>
      </c>
      <c r="CE369" s="218" t="str">
        <f t="array" ref="CE369">INDEX('UPTD PPA KabKota'!AN$5:AN$513,MATCH($D369,'UPTD PPA KabKota'!$C$5:$C$513,FALSE))</f>
        <v/>
      </c>
      <c r="CF369" s="218" t="str">
        <f t="array" ref="CF369">INDEX('UPTD PPA KabKota'!AO$5:AO$513,MATCH($D369,'UPTD PPA KabKota'!$C$5:$C$513,FALSE))</f>
        <v>28 Kasus 30 Korban</v>
      </c>
      <c r="CG369" s="218" t="str">
        <f t="array" ref="CG369">INDEX('UPTD PPA KabKota'!AP$5:AP$513,MATCH($D369,'UPTD PPA KabKota'!$C$5:$C$513,FALSE))</f>
        <v>Seksual</v>
      </c>
      <c r="CH369" s="218" t="str">
        <f t="array" ref="CH369">INDEX('UPTD PPA KabKota'!AQ$5:AQ$513,MATCH($D369,'UPTD PPA KabKota'!$C$5:$C$513,FALSE))</f>
        <v/>
      </c>
      <c r="CI369" s="218" t="str">
        <f t="array" ref="CI369">INDEX('UPTD PPA KabKota'!AR$5:AR$513,MATCH($D369,'UPTD PPA KabKota'!$C$5:$C$513,FALSE))</f>
        <v/>
      </c>
      <c r="CJ369" s="218" t="str">
        <f t="array" ref="CJ369">INDEX('UPTD PPA KabKota'!AS$5:AS$513,MATCH($D369,'UPTD PPA KabKota'!$C$5:$C$513,FALSE))</f>
        <v/>
      </c>
      <c r="CK369" s="218" t="str">
        <f t="array" ref="CK369">INDEX('UPTD PPA KabKota'!AT$5:AT$513,MATCH($D369,'UPTD PPA KabKota'!$C$5:$C$513,FALSE))</f>
        <v/>
      </c>
      <c r="CL369" s="218" t="str">
        <f t="array" ref="CL369">INDEX('UPTD PPA KabKota'!AU$5:AU$513,MATCH($D369,'UPTD PPA KabKota'!$C$5:$C$513,FALSE))</f>
        <v/>
      </c>
      <c r="CM369" s="218" t="str">
        <f t="array" ref="CM369">INDEX('UPTD PPA KabKota'!AV$5:AV$513,MATCH($D369,'UPTD PPA KabKota'!$C$5:$C$513,FALSE))</f>
        <v>v</v>
      </c>
      <c r="CN369" s="218" t="str">
        <f t="array" ref="CN369">INDEX('UPTD PPA KabKota'!AW$5:AW$513,MATCH($D369,'UPTD PPA KabKota'!$C$5:$C$513,FALSE))</f>
        <v/>
      </c>
      <c r="CO369" s="218" t="str">
        <f t="array" ref="CO369">INDEX('UPTD PPA KabKota'!AX$5:AX$513,MATCH($D369,'UPTD PPA KabKota'!$C$5:$C$513,FALSE))</f>
        <v/>
      </c>
      <c r="CP369" s="218" t="str">
        <f t="array" ref="CP369">INDEX('UPTD PPA KabKota'!AY$5:AY$513,MATCH($D369,'UPTD PPA KabKota'!$C$5:$C$513,FALSE))</f>
        <v/>
      </c>
      <c r="CQ369" s="209" t="str">
        <f>IFERROR(__xludf.DUMMYFUNCTION("IF(ISBLANK($K369),"""",IF(REGEXMATCH($K369,""Peraturan""),""Ada"",IF(REGEXMATCH($K369,""Rekomendasi""),""Tidak Ada"", $K369)))
"),"Ada")</f>
        <v>Ada</v>
      </c>
      <c r="CR369" s="209" t="str">
        <f t="array" ref="CR369">index('UPTD PPA KabKota'!$BI$5:$BI$513,match($D369,'UPTD PPA KabKota'!$C$5:$C$513,false))</f>
        <v>Ada</v>
      </c>
      <c r="CS369" s="314" t="str">
        <f t="shared" si="61"/>
        <v>Ada</v>
      </c>
    </row>
    <row r="370">
      <c r="A370" s="334">
        <v>364.0</v>
      </c>
      <c r="B370" s="334">
        <v>6.0</v>
      </c>
      <c r="C370" s="311" t="s">
        <v>4778</v>
      </c>
      <c r="D370" s="312" t="s">
        <v>3497</v>
      </c>
      <c r="E370" s="315">
        <v>45689.0</v>
      </c>
      <c r="F370" s="218" t="str">
        <f t="array" ref="F370">INDEX('Ortala-KabKota'!F$2:F$415,MATCH($D370,'Ortala-KabKota'!$E$2:$E$415,FALSE))</f>
        <v>Ria/ 081250241500</v>
      </c>
      <c r="G370" s="218" t="str">
        <f t="array" ref="G370">INDEX('Ortala-KabKota'!G$2:G$415,MATCH($D370,'Ortala-KabKota'!$E$2:$E$415,FALSE))</f>
        <v>Jln.Ahmad Yani No 12 Kandangan kelurahan Kandangan Kota Kabupaten Hulu Sungai Selatan</v>
      </c>
      <c r="H370" s="218" t="str">
        <f t="array" ref="H370">INDEX('Ortala-KabKota'!H$2:H$415,MATCH($D370,'Ortala-KabKota'!$E$2:$E$415,FALSE))</f>
        <v/>
      </c>
      <c r="I370" s="218" t="str">
        <f t="array" ref="I370">INDEX('Ortala-KabKota'!I$2:I$415,MATCH($D370,'Ortala-KabKota'!$E$2:$E$415,FALSE))</f>
        <v>081352896660</v>
      </c>
      <c r="J370" s="218" t="str">
        <f t="array" ref="J370">INDEX('Ortala-KabKota'!J$2:J$415,MATCH($D370,'Ortala-KabKota'!$E$2:$E$415,FALSE))</f>
        <v>UPTD PPA</v>
      </c>
      <c r="K370" s="218" t="str">
        <f t="array" ref="K370">INDEX('Ortala-KabKota'!K$2:K$415,MATCH($D370,'Ortala-KabKota'!$E$2:$E$415,FALSE))</f>
        <v>Peraturan Bupati Hulu Sungai Selatan Nomor 7 Tahun 2020</v>
      </c>
      <c r="L370" s="218">
        <f t="array" ref="L370">INDEX('Ortala-KabKota'!L$2:L$415,MATCH($D370,'Ortala-KabKota'!$E$2:$E$415,FALSE))</f>
        <v>2020</v>
      </c>
      <c r="M370" s="218" t="str">
        <f t="array" ref="M370">INDEX('Ortala-KabKota'!M$2:M$415,MATCH($D370,'Ortala-KabKota'!$E$2:$E$415,FALSE))</f>
        <v>B</v>
      </c>
      <c r="N370" s="218" t="str">
        <f t="array" ref="N370">INDEX('Ortala-KabKota'!N$2:N$415,MATCH($D370,'Ortala-KabKota'!$E$2:$E$415,FALSE))</f>
        <v>Tatik/ 082154079126</v>
      </c>
      <c r="O370" s="218" t="str">
        <f t="array" ref="O370">INDEX('Ortala-KabKota'!O$2:O$415,MATCH($D370,'Ortala-KabKota'!$E$2:$E$415,FALSE))</f>
        <v>uptdkabhss@gmail.com</v>
      </c>
      <c r="P370" s="218" t="str">
        <f t="array" ref="P370">INDEX('Ortala-KabKota'!P$2:P$415,MATCH($D370,'Ortala-KabKota'!$E$2:$E$415,FALSE))</f>
        <v>Kepala UPTD PPA, Pelaksana dan Kelompok JF</v>
      </c>
      <c r="Q370" s="218" t="str">
        <f t="array" ref="Q370">INDEX('Ortala-KabKota'!Q$2:Q$415,MATCH($D370,'Ortala-KabKota'!$E$2:$E$415,FALSE))</f>
        <v>MANDIRI</v>
      </c>
      <c r="R370" s="218" t="str">
        <f t="array" ref="R370">INDEX('Ortala-KabKota'!R$2:R$415,MATCH($D370,'Ortala-KabKota'!$E$2:$E$415,FALSE))</f>
        <v>TIDAK PUNYA</v>
      </c>
      <c r="S370" s="218" t="str">
        <f t="array" ref="S370">INDEX('Ortala-KabKota'!S$2:S$415,MATCH($D370,'Ortala-KabKota'!$E$2:$E$415,FALSE))</f>
        <v>Belum memiliki rumah perlindungan </v>
      </c>
      <c r="T370" s="218">
        <f t="array" ref="T370">INDEX('Ortala-KabKota'!T$2:T$415,MATCH($D370,'Ortala-KabKota'!$E$2:$E$415,FALSE))</f>
        <v>0</v>
      </c>
      <c r="U370" s="218">
        <f t="array" ref="U370">INDEX('Ortala-KabKota'!U$2:U$415,MATCH($D370,'Ortala-KabKota'!$E$2:$E$415,FALSE))</f>
        <v>1</v>
      </c>
      <c r="V370" s="218">
        <f t="array" ref="V370">INDEX('Ortala-KabKota'!V$2:V$415,MATCH($D370,'Ortala-KabKota'!$E$2:$E$415,FALSE))</f>
        <v>0</v>
      </c>
      <c r="W370" s="218">
        <f t="array" ref="W370">INDEX('Ortala-KabKota'!W$2:W$415,MATCH($D370,'Ortala-KabKota'!$E$2:$E$415,FALSE))</f>
        <v>1</v>
      </c>
      <c r="X370" s="218">
        <f t="array" ref="X370">INDEX('Ortala-KabKota'!X$2:X$415,MATCH($D370,'Ortala-KabKota'!$E$2:$E$415,FALSE))</f>
        <v>0</v>
      </c>
      <c r="Y370" s="218">
        <f t="array" ref="Y370">INDEX('Ortala-KabKota'!Y$2:Y$415,MATCH($D370,'Ortala-KabKota'!$E$2:$E$415,FALSE))</f>
        <v>0</v>
      </c>
      <c r="Z370" s="218">
        <f t="array" ref="Z370">INDEX('Ortala-KabKota'!Z$2:Z$415,MATCH($D370,'Ortala-KabKota'!$E$2:$E$415,FALSE))</f>
        <v>0</v>
      </c>
      <c r="AA370" s="218">
        <f t="array" ref="AA370">INDEX('Ortala-KabKota'!AA$2:AA$415,MATCH($D370,'Ortala-KabKota'!$E$2:$E$415,FALSE))</f>
        <v>0</v>
      </c>
      <c r="AB370" s="218">
        <f t="array" ref="AB370">INDEX('Ortala-KabKota'!AB$2:AB$415,MATCH($D370,'Ortala-KabKota'!$E$2:$E$415,FALSE))</f>
        <v>0</v>
      </c>
      <c r="AC370" s="218">
        <f t="array" ref="AC370">INDEX('Ortala-KabKota'!AC$2:AC$415,MATCH($D370,'Ortala-KabKota'!$E$2:$E$415,FALSE))</f>
        <v>0</v>
      </c>
      <c r="AD370" s="218">
        <f t="array" ref="AD370">INDEX('Ortala-KabKota'!AD$2:AD$415,MATCH($D370,'Ortala-KabKota'!$E$2:$E$415,FALSE))</f>
        <v>0</v>
      </c>
      <c r="AE370" s="218">
        <f t="array" ref="AE370">INDEX('Ortala-KabKota'!AE$2:AE$415,MATCH($D370,'Ortala-KabKota'!$E$2:$E$415,FALSE))</f>
        <v>1</v>
      </c>
      <c r="AF370" s="218">
        <f t="array" ref="AF370">INDEX('Ortala-KabKota'!AF$2:AF$415,MATCH($D370,'Ortala-KabKota'!$E$2:$E$415,FALSE))</f>
        <v>1</v>
      </c>
      <c r="AG370" s="218">
        <f t="array" ref="AG370">INDEX('Ortala-KabKota'!AG$2:AG$415,MATCH($D370,'Ortala-KabKota'!$E$2:$E$415,FALSE))</f>
        <v>0</v>
      </c>
      <c r="AH370" s="218">
        <f t="array" ref="AH370">INDEX('Ortala-KabKota'!AH$2:AH$415,MATCH($D370,'Ortala-KabKota'!$E$2:$E$415,FALSE))</f>
        <v>1</v>
      </c>
      <c r="AI370" s="218" t="str">
        <f t="array" ref="AI370">INDEX('Ortala-KabKota'!AI$2:AI$415,MATCH($D370,'Ortala-KabKota'!$E$2:$E$415,FALSE))</f>
        <v>UPTD PPA bekerja sama dengan dinas sosial dalam memberikan tempat penampungan sementara pada perempuan atau anak korban kekerasaan</v>
      </c>
      <c r="AJ370" s="218">
        <f t="array" ref="AJ370">INDEX('Ortala-KabKota'!AJ$2:AJ$415,MATCH($D370,'Ortala-KabKota'!$E$2:$E$415,FALSE))</f>
        <v>1</v>
      </c>
      <c r="AK370" s="218">
        <f t="array" ref="AK370">INDEX('Ortala-KabKota'!AK$2:AK$415,MATCH($D370,'Ortala-KabKota'!$E$2:$E$415,FALSE))</f>
        <v>1</v>
      </c>
      <c r="AL370" s="218">
        <f t="array" ref="AL370">INDEX('Ortala-KabKota'!AL$2:AL$415,MATCH($D370,'Ortala-KabKota'!$E$2:$E$415,FALSE))</f>
        <v>23</v>
      </c>
      <c r="AM370" s="218" t="str">
        <f t="array" ref="AM370">INDEX('Ortala-KabKota'!AM$2:AM$415,MATCH($D370,'Ortala-KabKota'!$E$2:$E$415,FALSE))</f>
        <v>Kekerasan fisik, seksual</v>
      </c>
      <c r="AN370" s="218" t="str">
        <f t="array" ref="AN370">INDEX('Ortala-KabKota'!AN$2:AN$415,MATCH($D370,'Ortala-KabKota'!$E$2:$E$415,FALSE))</f>
        <v/>
      </c>
      <c r="AO370" s="218" t="str">
        <f t="array" ref="AO370">INDEX('Ortala-KabKota'!AO$2:AO$415,MATCH($D370,'Ortala-KabKota'!$E$2:$E$415,FALSE))</f>
        <v/>
      </c>
      <c r="AP370" s="218" t="str">
        <f t="array" ref="AP370">INDEX('Ortala-KabKota'!AP$2:AP$415,MATCH($D370,'Ortala-KabKota'!$E$2:$E$415,FALSE))</f>
        <v/>
      </c>
      <c r="AQ370" s="218" t="str">
        <f t="array" ref="AQ370">INDEX('Ortala-KabKota'!AQ$2:AQ$415,MATCH($D370,'Ortala-KabKota'!$E$2:$E$415,FALSE))</f>
        <v/>
      </c>
      <c r="AR370" s="218">
        <f t="array" ref="AR370">INDEX('Ortala-KabKota'!AR$2:AR$415,MATCH($D370,'Ortala-KabKota'!$E$2:$E$415,FALSE))</f>
        <v>1</v>
      </c>
      <c r="AS370" s="218" t="str">
        <f t="array" ref="AS370">INDEX('Ortala-KabKota'!AS$2:AS$415,MATCH($D370,'Ortala-KabKota'!$E$2:$E$415,FALSE))</f>
        <v/>
      </c>
      <c r="AT370" s="218" t="str">
        <f t="array" ref="AT370">INDEX('Ortala-KabKota'!AT$2:AT$415,MATCH($D370,'Ortala-KabKota'!$E$2:$E$415,FALSE))</f>
        <v/>
      </c>
      <c r="AU370" s="218" t="str">
        <f t="array" ref="AU370">INDEX('UPTD PPA KabKota'!D$5:D$513,MATCH($D370,'UPTD PPA KabKota'!$C$5:$C$513,FALSE))</f>
        <v>Ria Alvina Rahmi, S.Pd.</v>
      </c>
      <c r="AV370" s="218" t="str">
        <f t="array" ref="AV370">INDEX('UPTD PPA KabKota'!E$5:E$513,MATCH($D370,'UPTD PPA KabKota'!$C$5:$C$513,FALSE))</f>
        <v>Jl. A. Yani No. 9 Kandangan Kota, Kecamatan Kandangan, Kabupaten Hulu Sungai Selatan, Provinsi Kalimantan Selatan</v>
      </c>
      <c r="AW370" s="218" t="str">
        <f t="array" ref="AW370">INDEX('UPTD PPA KabKota'!F$5:F$513,MATCH($D370,'UPTD PPA KabKota'!$C$5:$C$513,FALSE))</f>
        <v>0813-5289-6660</v>
      </c>
      <c r="AX370" s="218" t="str">
        <f t="array" ref="AX370">INDEX('UPTD PPA KabKota'!G$5:G$513,MATCH($D370,'UPTD PPA KabKota'!$C$5:$C$513,FALSE))</f>
        <v>0813-5289-6660</v>
      </c>
      <c r="AY370" s="218" t="str">
        <f t="array" ref="AY370">INDEX('UPTD PPA KabKota'!H$5:H$513,MATCH($D370,'UPTD PPA KabKota'!$C$5:$C$513,FALSE))</f>
        <v>UPTD PPA</v>
      </c>
      <c r="AZ370" s="218" t="str">
        <f t="array" ref="AZ370">INDEX('UPTD PPA KabKota'!I$5:I$513,MATCH($D370,'UPTD PPA KabKota'!$C$5:$C$513,FALSE))</f>
        <v>Peraturan Bupati Nomor 7 Tahun 2021 tentang Kedudukan, Susunan Organisasi, Tugas dan Fungsi, serta Tata Kerja Unit Pelaksana Teknis Daerah Perlindungan Perempuan dan Anak pada Dinas Pengendalian Penduduk, Keluarga Berencana, Pemberdayaan Perempuan dan Anak Kabupaten Hulu Sungai Selatan</v>
      </c>
      <c r="BA370" s="218">
        <f t="array" ref="BA370">INDEX('UPTD PPA KabKota'!J$5:J$513,MATCH($D370,'UPTD PPA KabKota'!$C$5:$C$513,FALSE))</f>
        <v>2021</v>
      </c>
      <c r="BB370" s="218" t="str">
        <f t="array" ref="BB370">INDEX('UPTD PPA KabKota'!K$5:K$513,MATCH($D370,'UPTD PPA KabKota'!$C$5:$C$513,FALSE))</f>
        <v>B</v>
      </c>
      <c r="BC370" s="218" t="str">
        <f t="array" ref="BC370">INDEX('UPTD PPA KabKota'!L$5:L$513,MATCH($D370,'UPTD PPA KabKota'!$C$5:$C$513,FALSE))</f>
        <v>0813-5289-6660</v>
      </c>
      <c r="BD370" s="218" t="str">
        <f t="array" ref="BD370">INDEX('UPTD PPA KabKota'!M$5:M$513,MATCH($D370,'UPTD PPA KabKota'!$C$5:$C$513,FALSE))</f>
        <v>uptdkabhss@gmail.com</v>
      </c>
      <c r="BE370" s="218" t="str">
        <f t="array" ref="BE370">INDEX('UPTD PPA KabKota'!N$5:N$513,MATCH($D370,'UPTD PPA KabKota'!$C$5:$C$513,FALSE))</f>
        <v>Kepala UPTD PPA, Pengadministrasi UPTD PPA, Psikolog Klinis UPTD PPA dan Analis Hukum UPTD PPA</v>
      </c>
      <c r="BF370" s="218" t="str">
        <f t="array" ref="BF370">INDEX('UPTD PPA KabKota'!O$5:O$513,MATCH($D370,'UPTD PPA KabKota'!$C$5:$C$513,FALSE))</f>
        <v>Mandiri</v>
      </c>
      <c r="BG370" s="218" t="str">
        <f t="array" ref="BG370">INDEX('UPTD PPA KabKota'!P$5:P$513,MATCH($D370,'UPTD PPA KabKota'!$C$5:$C$513,FALSE))</f>
        <v>Sewa Hotel/Penginapan</v>
      </c>
      <c r="BH370" s="218" t="str">
        <f t="array" ref="BH370">INDEX('UPTD PPA KabKota'!Q$5:Q$513,MATCH($D370,'UPTD PPA KabKota'!$C$5:$C$513,FALSE))</f>
        <v>Gedung/Kantor berdiri secara mandiri namun masih dilingkup Pemkab Hulu Sungai Selatan</v>
      </c>
      <c r="BI370" s="218" t="str">
        <f t="array" ref="BI370">INDEX('UPTD PPA KabKota'!R$5:R$513,MATCH($D370,'UPTD PPA KabKota'!$C$5:$C$513,FALSE))</f>
        <v>Ada</v>
      </c>
      <c r="BJ370" s="218" t="str">
        <f t="array" ref="BJ370">INDEX('UPTD PPA KabKota'!S$5:S$513,MATCH($D370,'UPTD PPA KabKota'!$C$5:$C$513,FALSE))</f>
        <v>Ada</v>
      </c>
      <c r="BK370" s="218" t="str">
        <f t="array" ref="BK370">INDEX('UPTD PPA KabKota'!T$5:T$513,MATCH($D370,'UPTD PPA KabKota'!$C$5:$C$513,FALSE))</f>
        <v>Ada</v>
      </c>
      <c r="BL370" s="218" t="str">
        <f t="array" ref="BL370">INDEX('UPTD PPA KabKota'!U$5:U$513,MATCH($D370,'UPTD PPA KabKota'!$C$5:$C$513,FALSE))</f>
        <v>Ada</v>
      </c>
      <c r="BM370" s="218" t="str">
        <f t="array" ref="BM370">INDEX('UPTD PPA KabKota'!V$5:V$513,MATCH($D370,'UPTD PPA KabKota'!$C$5:$C$513,FALSE))</f>
        <v>Tidak Ada</v>
      </c>
      <c r="BN370" s="218" t="str">
        <f t="array" ref="BN370">INDEX('UPTD PPA KabKota'!W$5:W$513,MATCH($D370,'UPTD PPA KabKota'!$C$5:$C$513,FALSE))</f>
        <v>Ada</v>
      </c>
      <c r="BO370" s="218" t="str">
        <f t="array" ref="BO370">INDEX('UPTD PPA KabKota'!X$5:X$513,MATCH($D370,'UPTD PPA KabKota'!$C$5:$C$513,FALSE))</f>
        <v>Ada</v>
      </c>
      <c r="BP370" s="218" t="str">
        <f t="array" ref="BP370">INDEX('UPTD PPA KabKota'!Y$5:Y$513,MATCH($D370,'UPTD PPA KabKota'!$C$5:$C$513,FALSE))</f>
        <v>Tidak Ada</v>
      </c>
      <c r="BQ370" s="218" t="str">
        <f t="array" ref="BQ370">INDEX('UPTD PPA KabKota'!Z$5:Z$513,MATCH($D370,'UPTD PPA KabKota'!$C$5:$C$513,FALSE))</f>
        <v>Tidak Ada</v>
      </c>
      <c r="BR370" s="218" t="str">
        <f t="array" ref="BR370">INDEX('UPTD PPA KabKota'!AA$5:AA$513,MATCH($D370,'UPTD PPA KabKota'!$C$5:$C$513,FALSE))</f>
        <v>Tidak Ada</v>
      </c>
      <c r="BS370" s="218" t="str">
        <f t="array" ref="BS370">INDEX('UPTD PPA KabKota'!AB$5:AB$513,MATCH($D370,'UPTD PPA KabKota'!$C$5:$C$513,FALSE))</f>
        <v>Tidak Ada</v>
      </c>
      <c r="BT370" s="218" t="str">
        <f t="array" ref="BT370">INDEX('UPTD PPA KabKota'!AC$5:AC$513,MATCH($D370,'UPTD PPA KabKota'!$C$5:$C$513,FALSE))</f>
        <v>Sudah</v>
      </c>
      <c r="BU370" s="218" t="str">
        <f t="array" ref="BU370">INDEX('UPTD PPA KabKota'!AD$5:AD$513,MATCH($D370,'UPTD PPA KabKota'!$C$5:$C$513,FALSE))</f>
        <v>Sudah</v>
      </c>
      <c r="BV370" s="218" t="str">
        <f t="array" ref="BV370">INDEX('UPTD PPA KabKota'!AE$5:AE$513,MATCH($D370,'UPTD PPA KabKota'!$C$5:$C$513,FALSE))</f>
        <v>Sudah</v>
      </c>
      <c r="BW370" s="218" t="str">
        <f t="array" ref="BW370">INDEX('UPTD PPA KabKota'!AF$5:AF$513,MATCH($D370,'UPTD PPA KabKota'!$C$5:$C$513,FALSE))</f>
        <v>Sudah</v>
      </c>
      <c r="BX370" s="218" t="str">
        <f t="array" ref="BX370">INDEX('UPTD PPA KabKota'!AG$5:AG$513,MATCH($D370,'UPTD PPA KabKota'!$C$5:$C$513,FALSE))</f>
        <v>Sudah</v>
      </c>
      <c r="BY370" s="218" t="str">
        <f t="array" ref="BY370">INDEX('UPTD PPA KabKota'!AH$5:AH$513,MATCH($D370,'UPTD PPA KabKota'!$C$5:$C$513,FALSE))</f>
        <v>Sudah</v>
      </c>
      <c r="BZ370" s="218" t="str">
        <f t="array" ref="BZ370">INDEX('UPTD PPA KabKota'!AI$5:AI$513,MATCH($D370,'UPTD PPA KabKota'!$C$5:$C$513,FALSE))</f>
        <v>Sudah</v>
      </c>
      <c r="CA370" s="218" t="str">
        <f t="array" ref="CA370">INDEX('UPTD PPA KabKota'!AJ$5:AJ$513,MATCH($D370,'UPTD PPA KabKota'!$C$5:$C$513,FALSE))</f>
        <v>Sudah</v>
      </c>
      <c r="CB370" s="218" t="str">
        <f t="array" ref="CB370">INDEX('UPTD PPA KabKota'!AK$5:AK$513,MATCH($D370,'UPTD PPA KabKota'!$C$5:$C$513,FALSE))</f>
        <v>Sudah</v>
      </c>
      <c r="CC370" s="218" t="str">
        <f t="array" ref="CC370">INDEX('UPTD PPA KabKota'!AL$5:AL$513,MATCH($D370,'UPTD PPA KabKota'!$C$5:$C$513,FALSE))</f>
        <v>Sudah</v>
      </c>
      <c r="CD370" s="218" t="str">
        <f t="array" ref="CD370">INDEX('UPTD PPA KabKota'!AM$5:AM$513,MATCH($D370,'UPTD PPA KabKota'!$C$5:$C$513,FALSE))</f>
        <v>Sudah</v>
      </c>
      <c r="CE370" s="218" t="str">
        <f t="array" ref="CE370">INDEX('UPTD PPA KabKota'!AN$5:AN$513,MATCH($D370,'UPTD PPA KabKota'!$C$5:$C$513,FALSE))</f>
        <v/>
      </c>
      <c r="CF370" s="218" t="str">
        <f t="array" ref="CF370">INDEX('UPTD PPA KabKota'!AO$5:AO$513,MATCH($D370,'UPTD PPA KabKota'!$C$5:$C$513,FALSE))</f>
        <v>99 Kasus</v>
      </c>
      <c r="CG370" s="218" t="str">
        <f t="array" ref="CG370">INDEX('UPTD PPA KabKota'!AP$5:AP$513,MATCH($D370,'UPTD PPA KabKota'!$C$5:$C$513,FALSE))</f>
        <v>1. Kekerasan Psikis
2. Kekerasan Fisik
3. Kekerasan Seksual</v>
      </c>
      <c r="CH370" s="218" t="str">
        <f t="array" ref="CH370">INDEX('UPTD PPA KabKota'!AQ$5:AQ$513,MATCH($D370,'UPTD PPA KabKota'!$C$5:$C$513,FALSE))</f>
        <v/>
      </c>
      <c r="CI370" s="218" t="str">
        <f t="array" ref="CI370">INDEX('UPTD PPA KabKota'!AR$5:AR$513,MATCH($D370,'UPTD PPA KabKota'!$C$5:$C$513,FALSE))</f>
        <v/>
      </c>
      <c r="CJ370" s="218" t="str">
        <f t="array" ref="CJ370">INDEX('UPTD PPA KabKota'!AS$5:AS$513,MATCH($D370,'UPTD PPA KabKota'!$C$5:$C$513,FALSE))</f>
        <v/>
      </c>
      <c r="CK370" s="218" t="str">
        <f t="array" ref="CK370">INDEX('UPTD PPA KabKota'!AT$5:AT$513,MATCH($D370,'UPTD PPA KabKota'!$C$5:$C$513,FALSE))</f>
        <v/>
      </c>
      <c r="CL370" s="218" t="str">
        <f t="array" ref="CL370">INDEX('UPTD PPA KabKota'!AU$5:AU$513,MATCH($D370,'UPTD PPA KabKota'!$C$5:$C$513,FALSE))</f>
        <v/>
      </c>
      <c r="CM370" s="218" t="str">
        <f t="array" ref="CM370">INDEX('UPTD PPA KabKota'!AV$5:AV$513,MATCH($D370,'UPTD PPA KabKota'!$C$5:$C$513,FALSE))</f>
        <v>v</v>
      </c>
      <c r="CN370" s="218" t="str">
        <f t="array" ref="CN370">INDEX('UPTD PPA KabKota'!AW$5:AW$513,MATCH($D370,'UPTD PPA KabKota'!$C$5:$C$513,FALSE))</f>
        <v/>
      </c>
      <c r="CO370" s="218" t="str">
        <f t="array" ref="CO370">INDEX('UPTD PPA KabKota'!AX$5:AX$513,MATCH($D370,'UPTD PPA KabKota'!$C$5:$C$513,FALSE))</f>
        <v/>
      </c>
      <c r="CP370" s="218" t="str">
        <f t="array" ref="CP370">INDEX('UPTD PPA KabKota'!AY$5:AY$513,MATCH($D370,'UPTD PPA KabKota'!$C$5:$C$513,FALSE))</f>
        <v/>
      </c>
      <c r="CQ370" s="209" t="str">
        <f>IFERROR(__xludf.DUMMYFUNCTION("IF(ISBLANK($K370),"""",IF(REGEXMATCH($K370,""Peraturan""),""Ada"",IF(REGEXMATCH($K370,""Rekomendasi""),""Tidak Ada"", $K370)))
"),"Ada")</f>
        <v>Ada</v>
      </c>
      <c r="CR370" s="209" t="str">
        <f t="array" ref="CR370">index('UPTD PPA KabKota'!$BI$5:$BI$513,match($D370,'UPTD PPA KabKota'!$C$5:$C$513,false))</f>
        <v>Ada</v>
      </c>
      <c r="CS370" s="314" t="str">
        <f t="shared" si="61"/>
        <v>Ada</v>
      </c>
    </row>
    <row r="371">
      <c r="A371" s="334">
        <v>365.0</v>
      </c>
      <c r="B371" s="334">
        <v>7.0</v>
      </c>
      <c r="C371" s="311" t="s">
        <v>4778</v>
      </c>
      <c r="D371" s="312" t="s">
        <v>3407</v>
      </c>
      <c r="E371" s="315">
        <v>45748.0</v>
      </c>
      <c r="F371" s="218" t="str">
        <f t="array" ref="F371">INDEX('Ortala-KabKota'!F$2:F$415,MATCH($D371,'Ortala-KabKota'!$E$2:$E$415,FALSE))</f>
        <v>Rizky Fitriani/ 085251066001</v>
      </c>
      <c r="G371" s="218" t="str">
        <f t="array" ref="G371">INDEX('Ortala-KabKota'!G$2:G$415,MATCH($D371,'Ortala-KabKota'!$E$2:$E$415,FALSE))</f>
        <v>Jl. H. Sibli Imansyah no 42</v>
      </c>
      <c r="H371" s="218" t="str">
        <f t="array" ref="H371">INDEX('Ortala-KabKota'!H$2:H$415,MATCH($D371,'Ortala-KabKota'!$E$2:$E$415,FALSE))</f>
        <v>(0517) 41459</v>
      </c>
      <c r="I371" s="218">
        <f t="array" ref="I371">INDEX('Ortala-KabKota'!I$2:I$415,MATCH($D371,'Ortala-KabKota'!$E$2:$E$415,FALSE))</f>
        <v>81346137774</v>
      </c>
      <c r="J371" s="218" t="str">
        <f t="array" ref="J371">INDEX('Ortala-KabKota'!J$2:J$415,MATCH($D371,'Ortala-KabKota'!$E$2:$E$415,FALSE))</f>
        <v>UPTD PPA</v>
      </c>
      <c r="K371" s="218" t="str">
        <f t="array" ref="K371">INDEX('Ortala-KabKota'!K$2:K$415,MATCH($D371,'Ortala-KabKota'!$E$2:$E$415,FALSE))</f>
        <v>Peraturan Bupati Hulu Sungai Tengah Nomor 61 Tahun 2020</v>
      </c>
      <c r="L371" s="218">
        <f t="array" ref="L371">INDEX('Ortala-KabKota'!L$2:L$415,MATCH($D371,'Ortala-KabKota'!$E$2:$E$415,FALSE))</f>
        <v>2020</v>
      </c>
      <c r="M371" s="218" t="str">
        <f t="array" ref="M371">INDEX('Ortala-KabKota'!M$2:M$415,MATCH($D371,'Ortala-KabKota'!$E$2:$E$415,FALSE))</f>
        <v>B</v>
      </c>
      <c r="N371" s="218" t="str">
        <f t="array" ref="N371">INDEX('Ortala-KabKota'!N$2:N$415,MATCH($D371,'Ortala-KabKota'!$E$2:$E$415,FALSE))</f>
        <v/>
      </c>
      <c r="O371" s="218" t="str">
        <f t="array" ref="O371">INDEX('Ortala-KabKota'!O$2:O$415,MATCH($D371,'Ortala-KabKota'!$E$2:$E$415,FALSE))</f>
        <v>dinsosppkbpppa@hulusungaitengahkab.go.id</v>
      </c>
      <c r="P371" s="218" t="str">
        <f t="array" ref="P371">INDEX('Ortala-KabKota'!P$2:P$415,MATCH($D371,'Ortala-KabKota'!$E$2:$E$415,FALSE))</f>
        <v>Kepala UPTD PPA</v>
      </c>
      <c r="Q371" s="218" t="str">
        <f t="array" ref="Q371">INDEX('Ortala-KabKota'!Q$2:Q$415,MATCH($D371,'Ortala-KabKota'!$E$2:$E$415,FALSE))</f>
        <v>BERGABUNG DENGAN KANTOR DINAS</v>
      </c>
      <c r="R371" s="218" t="str">
        <f t="array" ref="R371">INDEX('Ortala-KabKota'!R$2:R$415,MATCH($D371,'Ortala-KabKota'!$E$2:$E$415,FALSE))</f>
        <v>TIDAK PUNYA</v>
      </c>
      <c r="S371" s="218" t="str">
        <f t="array" ref="S371">INDEX('Ortala-KabKota'!S$2:S$415,MATCH($D371,'Ortala-KabKota'!$E$2:$E$415,FALSE))</f>
        <v>Tidak Ada</v>
      </c>
      <c r="T371" s="218">
        <f t="array" ref="T371">INDEX('Ortala-KabKota'!T$2:T$415,MATCH($D371,'Ortala-KabKota'!$E$2:$E$415,FALSE))</f>
        <v>1</v>
      </c>
      <c r="U371" s="218">
        <f t="array" ref="U371">INDEX('Ortala-KabKota'!U$2:U$415,MATCH($D371,'Ortala-KabKota'!$E$2:$E$415,FALSE))</f>
        <v>1</v>
      </c>
      <c r="V371" s="218" t="str">
        <f t="array" ref="V371">INDEX('Ortala-KabKota'!V$2:V$415,MATCH($D371,'Ortala-KabKota'!$E$2:$E$415,FALSE))</f>
        <v>1 (Maklumat bergabung dengan Dinas PPKB PPPA)</v>
      </c>
      <c r="W371" s="218" t="str">
        <f t="array" ref="W371">INDEX('Ortala-KabKota'!W$2:W$415,MATCH($D371,'Ortala-KabKota'!$E$2:$E$415,FALSE))</f>
        <v>1 (Melakukan kerjasama dengan IPK)</v>
      </c>
      <c r="X371" s="218">
        <f t="array" ref="X371">INDEX('Ortala-KabKota'!X$2:X$415,MATCH($D371,'Ortala-KabKota'!$E$2:$E$415,FALSE))</f>
        <v>0</v>
      </c>
      <c r="Y371" s="218">
        <f t="array" ref="Y371">INDEX('Ortala-KabKota'!Y$2:Y$415,MATCH($D371,'Ortala-KabKota'!$E$2:$E$415,FALSE))</f>
        <v>0</v>
      </c>
      <c r="Z371" s="218">
        <f t="array" ref="Z371">INDEX('Ortala-KabKota'!Z$2:Z$415,MATCH($D371,'Ortala-KabKota'!$E$2:$E$415,FALSE))</f>
        <v>3</v>
      </c>
      <c r="AA371" s="218">
        <f t="array" ref="AA371">INDEX('Ortala-KabKota'!AA$2:AA$415,MATCH($D371,'Ortala-KabKota'!$E$2:$E$415,FALSE))</f>
        <v>1</v>
      </c>
      <c r="AB371" s="218">
        <f t="array" ref="AB371">INDEX('Ortala-KabKota'!AB$2:AB$415,MATCH($D371,'Ortala-KabKota'!$E$2:$E$415,FALSE))</f>
        <v>1</v>
      </c>
      <c r="AC371" s="218">
        <f t="array" ref="AC371">INDEX('Ortala-KabKota'!AC$2:AC$415,MATCH($D371,'Ortala-KabKota'!$E$2:$E$415,FALSE))</f>
        <v>0</v>
      </c>
      <c r="AD371" s="218">
        <f t="array" ref="AD371">INDEX('Ortala-KabKota'!AD$2:AD$415,MATCH($D371,'Ortala-KabKota'!$E$2:$E$415,FALSE))</f>
        <v>0</v>
      </c>
      <c r="AE371" s="218">
        <f t="array" ref="AE371">INDEX('Ortala-KabKota'!AE$2:AE$415,MATCH($D371,'Ortala-KabKota'!$E$2:$E$415,FALSE))</f>
        <v>1</v>
      </c>
      <c r="AF371" s="218">
        <f t="array" ref="AF371">INDEX('Ortala-KabKota'!AF$2:AF$415,MATCH($D371,'Ortala-KabKota'!$E$2:$E$415,FALSE))</f>
        <v>1</v>
      </c>
      <c r="AG371" s="218">
        <f t="array" ref="AG371">INDEX('Ortala-KabKota'!AG$2:AG$415,MATCH($D371,'Ortala-KabKota'!$E$2:$E$415,FALSE))</f>
        <v>1</v>
      </c>
      <c r="AH371" s="218">
        <f t="array" ref="AH371">INDEX('Ortala-KabKota'!AH$2:AH$415,MATCH($D371,'Ortala-KabKota'!$E$2:$E$415,FALSE))</f>
        <v>1</v>
      </c>
      <c r="AI371" s="218" t="str">
        <f t="array" ref="AI371">INDEX('Ortala-KabKota'!AI$2:AI$415,MATCH($D371,'Ortala-KabKota'!$E$2:$E$415,FALSE))</f>
        <v>Penampungan sementara diberikan sesuai dengan kebutuhan korban, sehingga UPTD PPA memberikan Rumah Aman dalam bentuk penginapan</v>
      </c>
      <c r="AJ371" s="218">
        <f t="array" ref="AJ371">INDEX('Ortala-KabKota'!AJ$2:AJ$415,MATCH($D371,'Ortala-KabKota'!$E$2:$E$415,FALSE))</f>
        <v>1</v>
      </c>
      <c r="AK371" s="218">
        <f t="array" ref="AK371">INDEX('Ortala-KabKota'!AK$2:AK$415,MATCH($D371,'Ortala-KabKota'!$E$2:$E$415,FALSE))</f>
        <v>1</v>
      </c>
      <c r="AL371" s="218" t="str">
        <f t="array" ref="AL371">INDEX('Ortala-KabKota'!AL$2:AL$415,MATCH($D371,'Ortala-KabKota'!$E$2:$E$415,FALSE))</f>
        <v>n.a</v>
      </c>
      <c r="AM371" s="218" t="str">
        <f t="array" ref="AM371">INDEX('Ortala-KabKota'!AM$2:AM$415,MATCH($D371,'Ortala-KabKota'!$E$2:$E$415,FALSE))</f>
        <v>-</v>
      </c>
      <c r="AN371" s="218" t="str">
        <f t="array" ref="AN371">INDEX('Ortala-KabKota'!AN$2:AN$415,MATCH($D371,'Ortala-KabKota'!$E$2:$E$415,FALSE))</f>
        <v/>
      </c>
      <c r="AO371" s="218" t="str">
        <f t="array" ref="AO371">INDEX('Ortala-KabKota'!AO$2:AO$415,MATCH($D371,'Ortala-KabKota'!$E$2:$E$415,FALSE))</f>
        <v/>
      </c>
      <c r="AP371" s="218" t="str">
        <f t="array" ref="AP371">INDEX('Ortala-KabKota'!AP$2:AP$415,MATCH($D371,'Ortala-KabKota'!$E$2:$E$415,FALSE))</f>
        <v/>
      </c>
      <c r="AQ371" s="218" t="str">
        <f t="array" ref="AQ371">INDEX('Ortala-KabKota'!AQ$2:AQ$415,MATCH($D371,'Ortala-KabKota'!$E$2:$E$415,FALSE))</f>
        <v/>
      </c>
      <c r="AR371" s="218" t="str">
        <f t="array" ref="AR371">INDEX('Ortala-KabKota'!AR$2:AR$415,MATCH($D371,'Ortala-KabKota'!$E$2:$E$415,FALSE))</f>
        <v/>
      </c>
      <c r="AS371" s="218" t="str">
        <f t="array" ref="AS371">INDEX('Ortala-KabKota'!AS$2:AS$415,MATCH($D371,'Ortala-KabKota'!$E$2:$E$415,FALSE))</f>
        <v/>
      </c>
      <c r="AT371" s="218">
        <f t="array" ref="AT371">INDEX('Ortala-KabKota'!AT$2:AT$415,MATCH($D371,'Ortala-KabKota'!$E$2:$E$415,FALSE))</f>
        <v>32</v>
      </c>
      <c r="AU371" s="218" t="str">
        <f t="array" ref="AU371">INDEX('UPTD PPA KabKota'!D$5:D$513,MATCH($D371,'UPTD PPA KabKota'!$C$5:$C$513,FALSE))</f>
        <v>Rizky Fitriani/ 085251066001</v>
      </c>
      <c r="AV371" s="218" t="str">
        <f t="array" ref="AV371">INDEX('UPTD PPA KabKota'!E$5:E$513,MATCH($D371,'UPTD PPA KabKota'!$C$5:$C$513,FALSE))</f>
        <v>Jl. H. Sibli Imansyah No 42, Barabai Barat Kecamatan Barabai</v>
      </c>
      <c r="AW371" s="218" t="str">
        <f t="array" ref="AW371">INDEX('UPTD PPA KabKota'!F$5:F$513,MATCH($D371,'UPTD PPA KabKota'!$C$5:$C$513,FALSE))</f>
        <v>0517-41459</v>
      </c>
      <c r="AX371" s="218" t="str">
        <f t="array" ref="AX371">INDEX('UPTD PPA KabKota'!G$5:G$513,MATCH($D371,'UPTD PPA KabKota'!$C$5:$C$513,FALSE))</f>
        <v>081346137770</v>
      </c>
      <c r="AY371" s="218" t="str">
        <f t="array" ref="AY371">INDEX('UPTD PPA KabKota'!H$5:H$513,MATCH($D371,'UPTD PPA KabKota'!$C$5:$C$513,FALSE))</f>
        <v>UPTD PPA</v>
      </c>
      <c r="AZ371" s="218" t="str">
        <f t="array" ref="AZ371">INDEX('UPTD PPA KabKota'!I$5:I$513,MATCH($D371,'UPTD PPA KabKota'!$C$5:$C$513,FALSE))</f>
        <v>Peraturan Bupati Hulu Sungai Tengah Nomor 61 Tahun 2020</v>
      </c>
      <c r="BA371" s="218">
        <f t="array" ref="BA371">INDEX('UPTD PPA KabKota'!J$5:J$513,MATCH($D371,'UPTD PPA KabKota'!$C$5:$C$513,FALSE))</f>
        <v>2020</v>
      </c>
      <c r="BB371" s="218" t="str">
        <f t="array" ref="BB371">INDEX('UPTD PPA KabKota'!K$5:K$513,MATCH($D371,'UPTD PPA KabKota'!$C$5:$C$513,FALSE))</f>
        <v>B</v>
      </c>
      <c r="BC371" s="218" t="str">
        <f t="array" ref="BC371">INDEX('UPTD PPA KabKota'!L$5:L$513,MATCH($D371,'UPTD PPA KabKota'!$C$5:$C$513,FALSE))</f>
        <v>085251066001</v>
      </c>
      <c r="BD371" s="316" t="str">
        <f t="array" ref="BD371">INDEX('UPTD PPA KabKota'!M$5:M$513,MATCH($D371,'UPTD PPA KabKota'!$C$5:$C$513,FALSE))</f>
        <v>uptdppahst@gmail.com</v>
      </c>
      <c r="BE371" s="218" t="str">
        <f t="array" ref="BE371">INDEX('UPTD PPA KabKota'!N$5:N$513,MATCH($D371,'UPTD PPA KabKota'!$C$5:$C$513,FALSE))</f>
        <v>Kepala UPTD PPA</v>
      </c>
      <c r="BF371" s="218" t="str">
        <f t="array" ref="BF371">INDEX('UPTD PPA KabKota'!O$5:O$513,MATCH($D371,'UPTD PPA KabKota'!$C$5:$C$513,FALSE))</f>
        <v>BERGABUNG DENGAN KANTOR DINAS</v>
      </c>
      <c r="BG371" s="218" t="str">
        <f t="array" ref="BG371">INDEX('UPTD PPA KabKota'!P$5:P$513,MATCH($D371,'UPTD PPA KabKota'!$C$5:$C$513,FALSE))</f>
        <v>TIDAK PUNYA</v>
      </c>
      <c r="BH371" s="218" t="str">
        <f t="array" ref="BH371">INDEX('UPTD PPA KabKota'!Q$5:Q$513,MATCH($D371,'UPTD PPA KabKota'!$C$5:$C$513,FALSE))</f>
        <v>Dialihkan ke penginapan jika korban membutuhkan rumah perlindungan</v>
      </c>
      <c r="BI371" s="218" t="str">
        <f t="array" ref="BI371">INDEX('UPTD PPA KabKota'!R$5:R$513,MATCH($D371,'UPTD PPA KabKota'!$C$5:$C$513,FALSE))</f>
        <v>Ada</v>
      </c>
      <c r="BJ371" s="218" t="str">
        <f t="array" ref="BJ371">INDEX('UPTD PPA KabKota'!S$5:S$513,MATCH($D371,'UPTD PPA KabKota'!$C$5:$C$513,FALSE))</f>
        <v>Ada</v>
      </c>
      <c r="BK371" s="218" t="str">
        <f t="array" ref="BK371">INDEX('UPTD PPA KabKota'!T$5:T$513,MATCH($D371,'UPTD PPA KabKota'!$C$5:$C$513,FALSE))</f>
        <v>Ada</v>
      </c>
      <c r="BL371" s="218" t="str">
        <f t="array" ref="BL371">INDEX('UPTD PPA KabKota'!U$5:U$513,MATCH($D371,'UPTD PPA KabKota'!$C$5:$C$513,FALSE))</f>
        <v>Ada</v>
      </c>
      <c r="BM371" s="218" t="str">
        <f t="array" ref="BM371">INDEX('UPTD PPA KabKota'!V$5:V$513,MATCH($D371,'UPTD PPA KabKota'!$C$5:$C$513,FALSE))</f>
        <v>Tidak Ada</v>
      </c>
      <c r="BN371" s="218" t="str">
        <f t="array" ref="BN371">INDEX('UPTD PPA KabKota'!W$5:W$513,MATCH($D371,'UPTD PPA KabKota'!$C$5:$C$513,FALSE))</f>
        <v>Tidak Ada</v>
      </c>
      <c r="BO371" s="218" t="str">
        <f t="array" ref="BO371">INDEX('UPTD PPA KabKota'!X$5:X$513,MATCH($D371,'UPTD PPA KabKota'!$C$5:$C$513,FALSE))</f>
        <v>Ada</v>
      </c>
      <c r="BP371" s="218" t="str">
        <f t="array" ref="BP371">INDEX('UPTD PPA KabKota'!Y$5:Y$513,MATCH($D371,'UPTD PPA KabKota'!$C$5:$C$513,FALSE))</f>
        <v>Ada</v>
      </c>
      <c r="BQ371" s="218" t="str">
        <f t="array" ref="BQ371">INDEX('UPTD PPA KabKota'!Z$5:Z$513,MATCH($D371,'UPTD PPA KabKota'!$C$5:$C$513,FALSE))</f>
        <v>Ada</v>
      </c>
      <c r="BR371" s="218" t="str">
        <f t="array" ref="BR371">INDEX('UPTD PPA KabKota'!AA$5:AA$513,MATCH($D371,'UPTD PPA KabKota'!$C$5:$C$513,FALSE))</f>
        <v>Tidak Ada</v>
      </c>
      <c r="BS371" s="218" t="str">
        <f t="array" ref="BS371">INDEX('UPTD PPA KabKota'!AB$5:AB$513,MATCH($D371,'UPTD PPA KabKota'!$C$5:$C$513,FALSE))</f>
        <v>Tidak Ada</v>
      </c>
      <c r="BT371" s="218" t="str">
        <f t="array" ref="BT371">INDEX('UPTD PPA KabKota'!AC$5:AC$513,MATCH($D371,'UPTD PPA KabKota'!$C$5:$C$513,FALSE))</f>
        <v>Sudah</v>
      </c>
      <c r="BU371" s="218" t="str">
        <f t="array" ref="BU371">INDEX('UPTD PPA KabKota'!AD$5:AD$513,MATCH($D371,'UPTD PPA KabKota'!$C$5:$C$513,FALSE))</f>
        <v>Sudah</v>
      </c>
      <c r="BV371" s="218" t="str">
        <f t="array" ref="BV371">INDEX('UPTD PPA KabKota'!AE$5:AE$513,MATCH($D371,'UPTD PPA KabKota'!$C$5:$C$513,FALSE))</f>
        <v>Sudah</v>
      </c>
      <c r="BW371" s="218" t="str">
        <f t="array" ref="BW371">INDEX('UPTD PPA KabKota'!AF$5:AF$513,MATCH($D371,'UPTD PPA KabKota'!$C$5:$C$513,FALSE))</f>
        <v>Sudah</v>
      </c>
      <c r="BX371" s="218" t="str">
        <f t="array" ref="BX371">INDEX('UPTD PPA KabKota'!AG$5:AG$513,MATCH($D371,'UPTD PPA KabKota'!$C$5:$C$513,FALSE))</f>
        <v>Sudah</v>
      </c>
      <c r="BY371" s="218" t="str">
        <f t="array" ref="BY371">INDEX('UPTD PPA KabKota'!AH$5:AH$513,MATCH($D371,'UPTD PPA KabKota'!$C$5:$C$513,FALSE))</f>
        <v>Sudah</v>
      </c>
      <c r="BZ371" s="218" t="str">
        <f t="array" ref="BZ371">INDEX('UPTD PPA KabKota'!AI$5:AI$513,MATCH($D371,'UPTD PPA KabKota'!$C$5:$C$513,FALSE))</f>
        <v>Sudah</v>
      </c>
      <c r="CA371" s="218" t="str">
        <f t="array" ref="CA371">INDEX('UPTD PPA KabKota'!AJ$5:AJ$513,MATCH($D371,'UPTD PPA KabKota'!$C$5:$C$513,FALSE))</f>
        <v>Sudah</v>
      </c>
      <c r="CB371" s="218" t="str">
        <f t="array" ref="CB371">INDEX('UPTD PPA KabKota'!AK$5:AK$513,MATCH($D371,'UPTD PPA KabKota'!$C$5:$C$513,FALSE))</f>
        <v>Sudah</v>
      </c>
      <c r="CC371" s="218" t="str">
        <f t="array" ref="CC371">INDEX('UPTD PPA KabKota'!AL$5:AL$513,MATCH($D371,'UPTD PPA KabKota'!$C$5:$C$513,FALSE))</f>
        <v>Sudah</v>
      </c>
      <c r="CD371" s="218" t="str">
        <f t="array" ref="CD371">INDEX('UPTD PPA KabKota'!AM$5:AM$513,MATCH($D371,'UPTD PPA KabKota'!$C$5:$C$513,FALSE))</f>
        <v>Sudah</v>
      </c>
      <c r="CE371" s="218" t="str">
        <f t="array" ref="CE371">INDEX('UPTD PPA KabKota'!AN$5:AN$513,MATCH($D371,'UPTD PPA KabKota'!$C$5:$C$513,FALSE))</f>
        <v>pengaduan dari masyarakat, penjangkuan korban, pengelolaan Kasus, Jika korban memerlukan pengamanan maka akan diberikan penampungan sementara di rumah aman</v>
      </c>
      <c r="CF371" s="218" t="str">
        <f t="array" ref="CF371">INDEX('UPTD PPA KabKota'!AO$5:AO$513,MATCH($D371,'UPTD PPA KabKota'!$C$5:$C$513,FALSE))</f>
        <v>32 (2021)</v>
      </c>
      <c r="CG371" s="218" t="str">
        <f t="array" ref="CG371">INDEX('UPTD PPA KabKota'!AP$5:AP$513,MATCH($D371,'UPTD PPA KabKota'!$C$5:$C$513,FALSE))</f>
        <v>Kekerasan Terhadap Anak</v>
      </c>
      <c r="CH371" s="218" t="str">
        <f t="array" ref="CH371">INDEX('UPTD PPA KabKota'!AQ$5:AQ$513,MATCH($D371,'UPTD PPA KabKota'!$C$5:$C$513,FALSE))</f>
        <v/>
      </c>
      <c r="CI371" s="218" t="str">
        <f t="array" ref="CI371">INDEX('UPTD PPA KabKota'!AR$5:AR$513,MATCH($D371,'UPTD PPA KabKota'!$C$5:$C$513,FALSE))</f>
        <v/>
      </c>
      <c r="CJ371" s="218" t="str">
        <f t="array" ref="CJ371">INDEX('UPTD PPA KabKota'!AS$5:AS$513,MATCH($D371,'UPTD PPA KabKota'!$C$5:$C$513,FALSE))</f>
        <v/>
      </c>
      <c r="CK371" s="218" t="str">
        <f t="array" ref="CK371">INDEX('UPTD PPA KabKota'!AT$5:AT$513,MATCH($D371,'UPTD PPA KabKota'!$C$5:$C$513,FALSE))</f>
        <v/>
      </c>
      <c r="CL371" s="218" t="str">
        <f t="array" ref="CL371">INDEX('UPTD PPA KabKota'!AU$5:AU$513,MATCH($D371,'UPTD PPA KabKota'!$C$5:$C$513,FALSE))</f>
        <v>v</v>
      </c>
      <c r="CM371" s="218" t="str">
        <f t="array" ref="CM371">INDEX('UPTD PPA KabKota'!AV$5:AV$513,MATCH($D371,'UPTD PPA KabKota'!$C$5:$C$513,FALSE))</f>
        <v/>
      </c>
      <c r="CN371" s="218" t="str">
        <f t="array" ref="CN371">INDEX('UPTD PPA KabKota'!AW$5:AW$513,MATCH($D371,'UPTD PPA KabKota'!$C$5:$C$513,FALSE))</f>
        <v/>
      </c>
      <c r="CO371" s="218" t="str">
        <f t="array" ref="CO371">INDEX('UPTD PPA KabKota'!AX$5:AX$513,MATCH($D371,'UPTD PPA KabKota'!$C$5:$C$513,FALSE))</f>
        <v/>
      </c>
      <c r="CP371" s="218" t="str">
        <f t="array" ref="CP371">INDEX('UPTD PPA KabKota'!AY$5:AY$513,MATCH($D371,'UPTD PPA KabKota'!$C$5:$C$513,FALSE))</f>
        <v/>
      </c>
      <c r="CQ371" s="209" t="str">
        <f>IFERROR(__xludf.DUMMYFUNCTION("IF(ISBLANK($K371),"""",IF(REGEXMATCH($K371,""Peraturan""),""Ada"",IF(REGEXMATCH($K371,""Rekomendasi""),""Tidak Ada"", $K371)))
"),"Ada")</f>
        <v>Ada</v>
      </c>
      <c r="CR371" s="209" t="str">
        <f t="array" ref="CR371">index('UPTD PPA KabKota'!$BI$5:$BI$513,match($D371,'UPTD PPA KabKota'!$C$5:$C$513,false))</f>
        <v>Ada</v>
      </c>
      <c r="CS371" s="314" t="str">
        <f t="shared" si="61"/>
        <v>Ada</v>
      </c>
    </row>
    <row r="372">
      <c r="A372" s="334">
        <v>366.0</v>
      </c>
      <c r="B372" s="334">
        <v>8.0</v>
      </c>
      <c r="C372" s="311" t="s">
        <v>4778</v>
      </c>
      <c r="D372" s="312" t="s">
        <v>3387</v>
      </c>
      <c r="E372" s="315">
        <v>45748.0</v>
      </c>
      <c r="F372" s="218" t="str">
        <f t="array" ref="F372">INDEX('Ortala-KabKota'!F$2:F$415,MATCH($D372,'Ortala-KabKota'!$E$2:$E$415,FALSE))</f>
        <v>Azhar Akhmad/ 085779039890</v>
      </c>
      <c r="G372" s="218" t="str">
        <f t="array" ref="G372">INDEX('Ortala-KabKota'!G$2:G$415,MATCH($D372,'Ortala-KabKota'!$E$2:$E$415,FALSE))</f>
        <v>Jl. Negara Dipa RT 8 No 25, Kel. Sungai Malang, Kab.Hulu Sungai Utara</v>
      </c>
      <c r="H372" s="218" t="str">
        <f t="array" ref="H372">INDEX('Ortala-KabKota'!H$2:H$415,MATCH($D372,'Ortala-KabKota'!$E$2:$E$415,FALSE))</f>
        <v>-</v>
      </c>
      <c r="I372" s="218">
        <f t="array" ref="I372">INDEX('Ortala-KabKota'!I$2:I$415,MATCH($D372,'Ortala-KabKota'!$E$2:$E$415,FALSE))</f>
        <v>81256116735</v>
      </c>
      <c r="J372" s="218" t="str">
        <f t="array" ref="J372">INDEX('Ortala-KabKota'!J$2:J$415,MATCH($D372,'Ortala-KabKota'!$E$2:$E$415,FALSE))</f>
        <v>UPT PUSAT PELAYANAN TERPADU PEMBERDAYAAN PEREMPUAN DAN ANAK</v>
      </c>
      <c r="K372" s="218" t="str">
        <f t="array" ref="K372">INDEX('Ortala-KabKota'!K$2:K$415,MATCH($D372,'Ortala-KabKota'!$E$2:$E$415,FALSE))</f>
        <v>Peraturan Bupati Hulu Sungai Utara Nomor 3 Tahun 2018 Tentang Pembentukan, Susunan Organisasi dan Tata Kerja Unit Pelaksana Teknis di Lingkungan Pemerintah Kabupaten Hulu Sungai Utara</v>
      </c>
      <c r="L372" s="218">
        <f t="array" ref="L372">INDEX('Ortala-KabKota'!L$2:L$415,MATCH($D372,'Ortala-KabKota'!$E$2:$E$415,FALSE))</f>
        <v>2018</v>
      </c>
      <c r="M372" s="218" t="str">
        <f t="array" ref="M372">INDEX('Ortala-KabKota'!M$2:M$415,MATCH($D372,'Ortala-KabKota'!$E$2:$E$415,FALSE))</f>
        <v>B</v>
      </c>
      <c r="N372" s="218">
        <f t="array" ref="N372">INDEX('Ortala-KabKota'!N$2:N$415,MATCH($D372,'Ortala-KabKota'!$E$2:$E$415,FALSE))</f>
        <v>85779039890</v>
      </c>
      <c r="O372" s="218" t="str">
        <f t="array" ref="O372">INDEX('Ortala-KabKota'!O$2:O$415,MATCH($D372,'Ortala-KabKota'!$E$2:$E$415,FALSE))</f>
        <v>uptd.ppahsu@gmail.com</v>
      </c>
      <c r="P372" s="218" t="str">
        <f t="array" ref="P372">INDEX('Ortala-KabKota'!P$2:P$415,MATCH($D372,'Ortala-KabKota'!$E$2:$E$415,FALSE))</f>
        <v>Kepala UPTD PPA dan Kelompok JF</v>
      </c>
      <c r="Q372" s="218" t="str">
        <f t="array" ref="Q372">INDEX('Ortala-KabKota'!Q$2:Q$415,MATCH($D372,'Ortala-KabKota'!$E$2:$E$415,FALSE))</f>
        <v>BERGABUNG DENGAN KANTOR DINAS</v>
      </c>
      <c r="R372" s="218" t="str">
        <f t="array" ref="R372">INDEX('Ortala-KabKota'!R$2:R$415,MATCH($D372,'Ortala-KabKota'!$E$2:$E$415,FALSE))</f>
        <v>SEWA/KONTRAK</v>
      </c>
      <c r="S372" s="218" t="str">
        <f t="array" ref="S372">INDEX('Ortala-KabKota'!S$2:S$415,MATCH($D372,'Ortala-KabKota'!$E$2:$E$415,FALSE))</f>
        <v>disewa saat ada kasus</v>
      </c>
      <c r="T372" s="218">
        <f t="array" ref="T372">INDEX('Ortala-KabKota'!T$2:T$415,MATCH($D372,'Ortala-KabKota'!$E$2:$E$415,FALSE))</f>
        <v>1</v>
      </c>
      <c r="U372" s="218">
        <f t="array" ref="U372">INDEX('Ortala-KabKota'!U$2:U$415,MATCH($D372,'Ortala-KabKota'!$E$2:$E$415,FALSE))</f>
        <v>1</v>
      </c>
      <c r="V372" s="218">
        <f t="array" ref="V372">INDEX('Ortala-KabKota'!V$2:V$415,MATCH($D372,'Ortala-KabKota'!$E$2:$E$415,FALSE))</f>
        <v>1</v>
      </c>
      <c r="W372" s="218" t="str">
        <f t="array" ref="W372">INDEX('Ortala-KabKota'!W$2:W$415,MATCH($D372,'Ortala-KabKota'!$E$2:$E$415,FALSE))</f>
        <v>1 (Bekerja sama dengan pihak luar, belum punya tenaga sendiri)</v>
      </c>
      <c r="X372" s="218" t="str">
        <f t="array" ref="X372">INDEX('Ortala-KabKota'!X$2:X$415,MATCH($D372,'Ortala-KabKota'!$E$2:$E$415,FALSE))</f>
        <v>1 (Bekerja sama dengan Peksos Dinsos)</v>
      </c>
      <c r="Y372" s="218">
        <f t="array" ref="Y372">INDEX('Ortala-KabKota'!Y$2:Y$415,MATCH($D372,'Ortala-KabKota'!$E$2:$E$415,FALSE))</f>
        <v>0</v>
      </c>
      <c r="Z372" s="218">
        <f t="array" ref="Z372">INDEX('Ortala-KabKota'!Z$2:Z$415,MATCH($D372,'Ortala-KabKota'!$E$2:$E$415,FALSE))</f>
        <v>1</v>
      </c>
      <c r="AA372" s="218" t="str">
        <f t="array" ref="AA372">INDEX('Ortala-KabKota'!AA$2:AA$415,MATCH($D372,'Ortala-KabKota'!$E$2:$E$415,FALSE))</f>
        <v>1 (Bekerja sama dengan pihak luar, belum punya tenaga sendiri)</v>
      </c>
      <c r="AB372" s="218" t="str">
        <f t="array" ref="AB372">INDEX('Ortala-KabKota'!AB$2:AB$415,MATCH($D372,'Ortala-KabKota'!$E$2:$E$415,FALSE))</f>
        <v>1 (Bekerja sama dengan pihak luar, belum punya tenaga sendiri)</v>
      </c>
      <c r="AC372" s="218">
        <f t="array" ref="AC372">INDEX('Ortala-KabKota'!AC$2:AC$415,MATCH($D372,'Ortala-KabKota'!$E$2:$E$415,FALSE))</f>
        <v>0</v>
      </c>
      <c r="AD372" s="218">
        <f t="array" ref="AD372">INDEX('Ortala-KabKota'!AD$2:AD$415,MATCH($D372,'Ortala-KabKota'!$E$2:$E$415,FALSE))</f>
        <v>0</v>
      </c>
      <c r="AE372" s="218">
        <f t="array" ref="AE372">INDEX('Ortala-KabKota'!AE$2:AE$415,MATCH($D372,'Ortala-KabKota'!$E$2:$E$415,FALSE))</f>
        <v>1</v>
      </c>
      <c r="AF372" s="218">
        <f t="array" ref="AF372">INDEX('Ortala-KabKota'!AF$2:AF$415,MATCH($D372,'Ortala-KabKota'!$E$2:$E$415,FALSE))</f>
        <v>1</v>
      </c>
      <c r="AG372" s="218">
        <f t="array" ref="AG372">INDEX('Ortala-KabKota'!AG$2:AG$415,MATCH($D372,'Ortala-KabKota'!$E$2:$E$415,FALSE))</f>
        <v>1</v>
      </c>
      <c r="AH372" s="218">
        <f t="array" ref="AH372">INDEX('Ortala-KabKota'!AH$2:AH$415,MATCH($D372,'Ortala-KabKota'!$E$2:$E$415,FALSE))</f>
        <v>1</v>
      </c>
      <c r="AI372" s="218" t="str">
        <f t="array" ref="AI372">INDEX('Ortala-KabKota'!AI$2:AI$415,MATCH($D372,'Ortala-KabKota'!$E$2:$E$415,FALSE))</f>
        <v>Setelah korban diidentifikasi kebutuhannya, jika membutuhkan rumah penampungan sementara maka akan diberikan layanan tersebut dengan menginapkan korban dan pendamping keluarga, dan diberikan konsumsi.</v>
      </c>
      <c r="AJ372" s="218">
        <f t="array" ref="AJ372">INDEX('Ortala-KabKota'!AJ$2:AJ$415,MATCH($D372,'Ortala-KabKota'!$E$2:$E$415,FALSE))</f>
        <v>1</v>
      </c>
      <c r="AK372" s="218">
        <f t="array" ref="AK372">INDEX('Ortala-KabKota'!AK$2:AK$415,MATCH($D372,'Ortala-KabKota'!$E$2:$E$415,FALSE))</f>
        <v>1</v>
      </c>
      <c r="AL372" s="218">
        <f t="array" ref="AL372">INDEX('Ortala-KabKota'!AL$2:AL$415,MATCH($D372,'Ortala-KabKota'!$E$2:$E$415,FALSE))</f>
        <v>16</v>
      </c>
      <c r="AM372" s="218" t="str">
        <f t="array" ref="AM372">INDEX('Ortala-KabKota'!AM$2:AM$415,MATCH($D372,'Ortala-KabKota'!$E$2:$E$415,FALSE))</f>
        <v>FISIK DAN PSIKIS</v>
      </c>
      <c r="AN372" s="218" t="str">
        <f t="array" ref="AN372">INDEX('Ortala-KabKota'!AN$2:AN$415,MATCH($D372,'Ortala-KabKota'!$E$2:$E$415,FALSE))</f>
        <v/>
      </c>
      <c r="AO372" s="218" t="str">
        <f t="array" ref="AO372">INDEX('Ortala-KabKota'!AO$2:AO$415,MATCH($D372,'Ortala-KabKota'!$E$2:$E$415,FALSE))</f>
        <v/>
      </c>
      <c r="AP372" s="218">
        <f t="array" ref="AP372">INDEX('Ortala-KabKota'!AP$2:AP$415,MATCH($D372,'Ortala-KabKota'!$E$2:$E$415,FALSE))</f>
        <v>1</v>
      </c>
      <c r="AQ372" s="218" t="str">
        <f t="array" ref="AQ372">INDEX('Ortala-KabKota'!AQ$2:AQ$415,MATCH($D372,'Ortala-KabKota'!$E$2:$E$415,FALSE))</f>
        <v/>
      </c>
      <c r="AR372" s="218" t="str">
        <f t="array" ref="AR372">INDEX('Ortala-KabKota'!AR$2:AR$415,MATCH($D372,'Ortala-KabKota'!$E$2:$E$415,FALSE))</f>
        <v/>
      </c>
      <c r="AS372" s="218" t="str">
        <f t="array" ref="AS372">INDEX('Ortala-KabKota'!AS$2:AS$415,MATCH($D372,'Ortala-KabKota'!$E$2:$E$415,FALSE))</f>
        <v/>
      </c>
      <c r="AT372" s="218" t="str">
        <f t="array" ref="AT372">INDEX('Ortala-KabKota'!AT$2:AT$415,MATCH($D372,'Ortala-KabKota'!$E$2:$E$415,FALSE))</f>
        <v/>
      </c>
      <c r="AU372" s="218" t="str">
        <f t="array" ref="AU372">INDEX('UPTD PPA KabKota'!D$5:D$513,MATCH($D372,'UPTD PPA KabKota'!$C$5:$C$513,FALSE))</f>
        <v>Azhar Akhmad/ 085779039890</v>
      </c>
      <c r="AV372" s="218" t="str">
        <f t="array" ref="AV372">INDEX('UPTD PPA KabKota'!E$5:E$513,MATCH($D372,'UPTD PPA KabKota'!$C$5:$C$513,FALSE))</f>
        <v>Jl. Negara Dipa No 25 Kel. Sungai Malang, Kec. Amuntai Tengah, Provinsi Kalimantan Selatan</v>
      </c>
      <c r="AW372" s="218" t="str">
        <f t="array" ref="AW372">INDEX('UPTD PPA KabKota'!F$5:F$513,MATCH($D372,'UPTD PPA KabKota'!$C$5:$C$513,FALSE))</f>
        <v>-</v>
      </c>
      <c r="AX372" s="218" t="str">
        <f t="array" ref="AX372">INDEX('UPTD PPA KabKota'!G$5:G$513,MATCH($D372,'UPTD PPA KabKota'!$C$5:$C$513,FALSE))</f>
        <v>081256116735</v>
      </c>
      <c r="AY372" s="218" t="str">
        <f t="array" ref="AY372">INDEX('UPTD PPA KabKota'!H$5:H$513,MATCH($D372,'UPTD PPA KabKota'!$C$5:$C$513,FALSE))</f>
        <v>UPT Pusat Pelayanan Terpadu Pemberdayaan Perempuan dan Anak</v>
      </c>
      <c r="AZ372" s="218" t="str">
        <f t="array" ref="AZ372">INDEX('UPTD PPA KabKota'!I$5:I$513,MATCH($D372,'UPTD PPA KabKota'!$C$5:$C$513,FALSE))</f>
        <v>Peraturan Bupati Hulu Sungai Utara Nomor 3 Tahun 2018 Tentang Pembentukan, Susunan Organisasi dan Tata Kerja Unit Pelaksana Teknis di Lingkungan Pemerintah Kabupaten Hulu Sungai Utara</v>
      </c>
      <c r="BA372" s="218">
        <f t="array" ref="BA372">INDEX('UPTD PPA KabKota'!J$5:J$513,MATCH($D372,'UPTD PPA KabKota'!$C$5:$C$513,FALSE))</f>
        <v>2018</v>
      </c>
      <c r="BB372" s="218" t="str">
        <f t="array" ref="BB372">INDEX('UPTD PPA KabKota'!K$5:K$513,MATCH($D372,'UPTD PPA KabKota'!$C$5:$C$513,FALSE))</f>
        <v>B</v>
      </c>
      <c r="BC372" s="218" t="str">
        <f t="array" ref="BC372">INDEX('UPTD PPA KabKota'!L$5:L$513,MATCH($D372,'UPTD PPA KabKota'!$C$5:$C$513,FALSE))</f>
        <v>Azhar Akhmad/085779039890</v>
      </c>
      <c r="BD372" s="218" t="str">
        <f t="array" ref="BD372">INDEX('UPTD PPA KabKota'!M$5:M$513,MATCH($D372,'UPTD PPA KabKota'!$C$5:$C$513,FALSE))</f>
        <v>uptd.ppahsu@gmail.com</v>
      </c>
      <c r="BE372" s="218" t="str">
        <f t="array" ref="BE372">INDEX('UPTD PPA KabKota'!N$5:N$513,MATCH($D372,'UPTD PPA KabKota'!$C$5:$C$513,FALSE))</f>
        <v>1. Kepala UPTD PPA
2. Kelompok JF</v>
      </c>
      <c r="BF372" s="218" t="str">
        <f t="array" ref="BF372">INDEX('UPTD PPA KabKota'!O$5:O$513,MATCH($D372,'UPTD PPA KabKota'!$C$5:$C$513,FALSE))</f>
        <v>BERGABUNG DENGAN KANTOR DINAS</v>
      </c>
      <c r="BG372" s="218" t="str">
        <f t="array" ref="BG372">INDEX('UPTD PPA KabKota'!P$5:P$513,MATCH($D372,'UPTD PPA KabKota'!$C$5:$C$513,FALSE))</f>
        <v>TIDAK PUNYA</v>
      </c>
      <c r="BH372" s="218" t="str">
        <f t="array" ref="BH372">INDEX('UPTD PPA KabKota'!Q$5:Q$513,MATCH($D372,'UPTD PPA KabKota'!$C$5:$C$513,FALSE))</f>
        <v>sewa saat ada kasus yang memerlukan perlindungan sementara</v>
      </c>
      <c r="BI372" s="218" t="str">
        <f t="array" ref="BI372">INDEX('UPTD PPA KabKota'!R$5:R$513,MATCH($D372,'UPTD PPA KabKota'!$C$5:$C$513,FALSE))</f>
        <v>Ada</v>
      </c>
      <c r="BJ372" s="218" t="str">
        <f t="array" ref="BJ372">INDEX('UPTD PPA KabKota'!S$5:S$513,MATCH($D372,'UPTD PPA KabKota'!$C$5:$C$513,FALSE))</f>
        <v>Ada</v>
      </c>
      <c r="BK372" s="218" t="str">
        <f t="array" ref="BK372">INDEX('UPTD PPA KabKota'!T$5:T$513,MATCH($D372,'UPTD PPA KabKota'!$C$5:$C$513,FALSE))</f>
        <v>Ada</v>
      </c>
      <c r="BL372" s="218" t="str">
        <f t="array" ref="BL372">INDEX('UPTD PPA KabKota'!U$5:U$513,MATCH($D372,'UPTD PPA KabKota'!$C$5:$C$513,FALSE))</f>
        <v>Ada</v>
      </c>
      <c r="BM372" s="218" t="str">
        <f t="array" ref="BM372">INDEX('UPTD PPA KabKota'!V$5:V$513,MATCH($D372,'UPTD PPA KabKota'!$C$5:$C$513,FALSE))</f>
        <v>Tidak Ada</v>
      </c>
      <c r="BN372" s="218" t="str">
        <f t="array" ref="BN372">INDEX('UPTD PPA KabKota'!W$5:W$513,MATCH($D372,'UPTD PPA KabKota'!$C$5:$C$513,FALSE))</f>
        <v>Tidak Ada</v>
      </c>
      <c r="BO372" s="218" t="str">
        <f t="array" ref="BO372">INDEX('UPTD PPA KabKota'!X$5:X$513,MATCH($D372,'UPTD PPA KabKota'!$C$5:$C$513,FALSE))</f>
        <v>Ada</v>
      </c>
      <c r="BP372" s="218" t="str">
        <f t="array" ref="BP372">INDEX('UPTD PPA KabKota'!Y$5:Y$513,MATCH($D372,'UPTD PPA KabKota'!$C$5:$C$513,FALSE))</f>
        <v>Ada</v>
      </c>
      <c r="BQ372" s="218" t="str">
        <f t="array" ref="BQ372">INDEX('UPTD PPA KabKota'!Z$5:Z$513,MATCH($D372,'UPTD PPA KabKota'!$C$5:$C$513,FALSE))</f>
        <v>Ada</v>
      </c>
      <c r="BR372" s="218" t="str">
        <f t="array" ref="BR372">INDEX('UPTD PPA KabKota'!AA$5:AA$513,MATCH($D372,'UPTD PPA KabKota'!$C$5:$C$513,FALSE))</f>
        <v>Tidak Ada</v>
      </c>
      <c r="BS372" s="218" t="str">
        <f t="array" ref="BS372">INDEX('UPTD PPA KabKota'!AB$5:AB$513,MATCH($D372,'UPTD PPA KabKota'!$C$5:$C$513,FALSE))</f>
        <v>Tidak Ada</v>
      </c>
      <c r="BT372" s="218" t="str">
        <f t="array" ref="BT372">INDEX('UPTD PPA KabKota'!AC$5:AC$513,MATCH($D372,'UPTD PPA KabKota'!$C$5:$C$513,FALSE))</f>
        <v>Sudah</v>
      </c>
      <c r="BU372" s="218" t="str">
        <f t="array" ref="BU372">INDEX('UPTD PPA KabKota'!AD$5:AD$513,MATCH($D372,'UPTD PPA KabKota'!$C$5:$C$513,FALSE))</f>
        <v>Sudah</v>
      </c>
      <c r="BV372" s="218" t="str">
        <f t="array" ref="BV372">INDEX('UPTD PPA KabKota'!AE$5:AE$513,MATCH($D372,'UPTD PPA KabKota'!$C$5:$C$513,FALSE))</f>
        <v>Sudah</v>
      </c>
      <c r="BW372" s="218" t="str">
        <f t="array" ref="BW372">INDEX('UPTD PPA KabKota'!AF$5:AF$513,MATCH($D372,'UPTD PPA KabKota'!$C$5:$C$513,FALSE))</f>
        <v>Sudah</v>
      </c>
      <c r="BX372" s="218" t="str">
        <f t="array" ref="BX372">INDEX('UPTD PPA KabKota'!AG$5:AG$513,MATCH($D372,'UPTD PPA KabKota'!$C$5:$C$513,FALSE))</f>
        <v>Sudah</v>
      </c>
      <c r="BY372" s="218" t="str">
        <f t="array" ref="BY372">INDEX('UPTD PPA KabKota'!AH$5:AH$513,MATCH($D372,'UPTD PPA KabKota'!$C$5:$C$513,FALSE))</f>
        <v>Sudah</v>
      </c>
      <c r="BZ372" s="218" t="str">
        <f t="array" ref="BZ372">INDEX('UPTD PPA KabKota'!AI$5:AI$513,MATCH($D372,'UPTD PPA KabKota'!$C$5:$C$513,FALSE))</f>
        <v>Sudah</v>
      </c>
      <c r="CA372" s="218" t="str">
        <f t="array" ref="CA372">INDEX('UPTD PPA KabKota'!AJ$5:AJ$513,MATCH($D372,'UPTD PPA KabKota'!$C$5:$C$513,FALSE))</f>
        <v>Sudah</v>
      </c>
      <c r="CB372" s="218" t="str">
        <f t="array" ref="CB372">INDEX('UPTD PPA KabKota'!AK$5:AK$513,MATCH($D372,'UPTD PPA KabKota'!$C$5:$C$513,FALSE))</f>
        <v>Sudah</v>
      </c>
      <c r="CC372" s="218" t="str">
        <f t="array" ref="CC372">INDEX('UPTD PPA KabKota'!AL$5:AL$513,MATCH($D372,'UPTD PPA KabKota'!$C$5:$C$513,FALSE))</f>
        <v>Sudah</v>
      </c>
      <c r="CD372" s="218" t="str">
        <f t="array" ref="CD372">INDEX('UPTD PPA KabKota'!AM$5:AM$513,MATCH($D372,'UPTD PPA KabKota'!$C$5:$C$513,FALSE))</f>
        <v>Sudah</v>
      </c>
      <c r="CE372" s="218" t="str">
        <f t="array" ref="CE372">INDEX('UPTD PPA KabKota'!AN$5:AN$513,MATCH($D372,'UPTD PPA KabKota'!$C$5:$C$513,FALSE))</f>
        <v>untuk psikolog klinis, konselor psikologi dan konselor hukum bekerja sama dengan pihak ketiga. Pekerja sosial bekerja sama dengan Dinas Sosial</v>
      </c>
      <c r="CF372" s="218" t="str">
        <f t="array" ref="CF372">INDEX('UPTD PPA KabKota'!AO$5:AO$513,MATCH($D372,'UPTD PPA KabKota'!$C$5:$C$513,FALSE))</f>
        <v>23 (2021)</v>
      </c>
      <c r="CG372" s="218" t="str">
        <f t="array" ref="CG372">INDEX('UPTD PPA KabKota'!AP$5:AP$513,MATCH($D372,'UPTD PPA KabKota'!$C$5:$C$513,FALSE))</f>
        <v>Kekerasan Terhadap Anak</v>
      </c>
      <c r="CH372" s="218" t="str">
        <f t="array" ref="CH372">INDEX('UPTD PPA KabKota'!AQ$5:AQ$513,MATCH($D372,'UPTD PPA KabKota'!$C$5:$C$513,FALSE))</f>
        <v/>
      </c>
      <c r="CI372" s="218" t="str">
        <f t="array" ref="CI372">INDEX('UPTD PPA KabKota'!AR$5:AR$513,MATCH($D372,'UPTD PPA KabKota'!$C$5:$C$513,FALSE))</f>
        <v/>
      </c>
      <c r="CJ372" s="218" t="str">
        <f t="array" ref="CJ372">INDEX('UPTD PPA KabKota'!AS$5:AS$513,MATCH($D372,'UPTD PPA KabKota'!$C$5:$C$513,FALSE))</f>
        <v>v</v>
      </c>
      <c r="CK372" s="218" t="str">
        <f t="array" ref="CK372">INDEX('UPTD PPA KabKota'!AT$5:AT$513,MATCH($D372,'UPTD PPA KabKota'!$C$5:$C$513,FALSE))</f>
        <v/>
      </c>
      <c r="CL372" s="218" t="str">
        <f t="array" ref="CL372">INDEX('UPTD PPA KabKota'!AU$5:AU$513,MATCH($D372,'UPTD PPA KabKota'!$C$5:$C$513,FALSE))</f>
        <v/>
      </c>
      <c r="CM372" s="218" t="str">
        <f t="array" ref="CM372">INDEX('UPTD PPA KabKota'!AV$5:AV$513,MATCH($D372,'UPTD PPA KabKota'!$C$5:$C$513,FALSE))</f>
        <v/>
      </c>
      <c r="CN372" s="218" t="str">
        <f t="array" ref="CN372">INDEX('UPTD PPA KabKota'!AW$5:AW$513,MATCH($D372,'UPTD PPA KabKota'!$C$5:$C$513,FALSE))</f>
        <v/>
      </c>
      <c r="CO372" s="218" t="str">
        <f t="array" ref="CO372">INDEX('UPTD PPA KabKota'!AX$5:AX$513,MATCH($D372,'UPTD PPA KabKota'!$C$5:$C$513,FALSE))</f>
        <v/>
      </c>
      <c r="CP372" s="218" t="str">
        <f t="array" ref="CP372">INDEX('UPTD PPA KabKota'!AY$5:AY$513,MATCH($D372,'UPTD PPA KabKota'!$C$5:$C$513,FALSE))</f>
        <v/>
      </c>
      <c r="CQ372" s="209" t="str">
        <f>IFERROR(__xludf.DUMMYFUNCTION("IF(ISBLANK($K372),"""",IF(REGEXMATCH($K372,""Peraturan""),""Ada"",IF(REGEXMATCH($K372,""Rekomendasi""),""Tidak Ada"", $K372)))
"),"Ada")</f>
        <v>Ada</v>
      </c>
      <c r="CR372" s="209" t="str">
        <f t="array" ref="CR372">index('UPTD PPA KabKota'!$BI$5:$BI$513,match($D372,'UPTD PPA KabKota'!$C$5:$C$513,false))</f>
        <v>Ada</v>
      </c>
      <c r="CS372" s="314" t="str">
        <f t="shared" si="61"/>
        <v>Ada</v>
      </c>
    </row>
    <row r="373">
      <c r="A373" s="334">
        <v>367.0</v>
      </c>
      <c r="B373" s="334">
        <v>9.0</v>
      </c>
      <c r="C373" s="311" t="s">
        <v>4778</v>
      </c>
      <c r="D373" s="312" t="s">
        <v>3398</v>
      </c>
      <c r="E373" s="315">
        <v>45748.0</v>
      </c>
      <c r="F373" s="218" t="str">
        <f t="array" ref="F373">INDEX('Ortala-KabKota'!F$2:F$415,MATCH($D373,'Ortala-KabKota'!$E$2:$E$415,FALSE))</f>
        <v>Rustina Hayani/ 082189585577</v>
      </c>
      <c r="G373" s="218" t="str">
        <f t="array" ref="G373">INDEX('Ortala-KabKota'!G$2:G$415,MATCH($D373,'Ortala-KabKota'!$E$2:$E$415,FALSE))</f>
        <v>Jl. Tanjung Selatan, Komp. Perumahan 10 Nomor 005</v>
      </c>
      <c r="H373" s="218" t="str">
        <f t="array" ref="H373">INDEX('Ortala-KabKota'!H$2:H$415,MATCH($D373,'Ortala-KabKota'!$E$2:$E$415,FALSE))</f>
        <v/>
      </c>
      <c r="I373" s="218" t="str">
        <f t="array" ref="I373">INDEX('Ortala-KabKota'!I$2:I$415,MATCH($D373,'Ortala-KabKota'!$E$2:$E$415,FALSE))</f>
        <v>081348014886</v>
      </c>
      <c r="J373" s="218" t="str">
        <f t="array" ref="J373">INDEX('Ortala-KabKota'!J$2:J$415,MATCH($D373,'Ortala-KabKota'!$E$2:$E$415,FALSE))</f>
        <v>UPTD PPA</v>
      </c>
      <c r="K373" s="218" t="str">
        <f t="array" ref="K373">INDEX('Ortala-KabKota'!K$2:K$415,MATCH($D373,'Ortala-KabKota'!$E$2:$E$415,FALSE))</f>
        <v>Peraturan Bupati Tabalong Nomor 38 Tahun 2019</v>
      </c>
      <c r="L373" s="218">
        <f t="array" ref="L373">INDEX('Ortala-KabKota'!L$2:L$415,MATCH($D373,'Ortala-KabKota'!$E$2:$E$415,FALSE))</f>
        <v>2019</v>
      </c>
      <c r="M373" s="218" t="str">
        <f t="array" ref="M373">INDEX('Ortala-KabKota'!M$2:M$415,MATCH($D373,'Ortala-KabKota'!$E$2:$E$415,FALSE))</f>
        <v>B</v>
      </c>
      <c r="N373" s="218" t="str">
        <f t="array" ref="N373">INDEX('Ortala-KabKota'!N$2:N$415,MATCH($D373,'Ortala-KabKota'!$E$2:$E$415,FALSE))</f>
        <v/>
      </c>
      <c r="O373" s="218" t="str">
        <f t="array" ref="O373">INDEX('Ortala-KabKota'!O$2:O$415,MATCH($D373,'Ortala-KabKota'!$E$2:$E$415,FALSE))</f>
        <v>rajifahrul562@gmail.com</v>
      </c>
      <c r="P373" s="218" t="str">
        <f t="array" ref="P373">INDEX('Ortala-KabKota'!P$2:P$415,MATCH($D373,'Ortala-KabKota'!$E$2:$E$415,FALSE))</f>
        <v>Kepala UPTD PPA dan Kelompok JF</v>
      </c>
      <c r="Q373" s="218" t="str">
        <f t="array" ref="Q373">INDEX('Ortala-KabKota'!Q$2:Q$415,MATCH($D373,'Ortala-KabKota'!$E$2:$E$415,FALSE))</f>
        <v>BERGABUNG DENGAN KANTOR DINAS</v>
      </c>
      <c r="R373" s="218" t="str">
        <f t="array" ref="R373">INDEX('Ortala-KabKota'!R$2:R$415,MATCH($D373,'Ortala-KabKota'!$E$2:$E$415,FALSE))</f>
        <v>TIDAK PUNYA</v>
      </c>
      <c r="S373" s="218" t="str">
        <f t="array" ref="S373">INDEX('Ortala-KabKota'!S$2:S$415,MATCH($D373,'Ortala-KabKota'!$E$2:$E$415,FALSE))</f>
        <v/>
      </c>
      <c r="T373" s="218">
        <f t="array" ref="T373">INDEX('Ortala-KabKota'!T$2:T$415,MATCH($D373,'Ortala-KabKota'!$E$2:$E$415,FALSE))</f>
        <v>1</v>
      </c>
      <c r="U373" s="218">
        <f t="array" ref="U373">INDEX('Ortala-KabKota'!U$2:U$415,MATCH($D373,'Ortala-KabKota'!$E$2:$E$415,FALSE))</f>
        <v>0</v>
      </c>
      <c r="V373" s="218">
        <f t="array" ref="V373">INDEX('Ortala-KabKota'!V$2:V$415,MATCH($D373,'Ortala-KabKota'!$E$2:$E$415,FALSE))</f>
        <v>1</v>
      </c>
      <c r="W373" s="218">
        <f t="array" ref="W373">INDEX('Ortala-KabKota'!W$2:W$415,MATCH($D373,'Ortala-KabKota'!$E$2:$E$415,FALSE))</f>
        <v>0</v>
      </c>
      <c r="X373" s="218">
        <f t="array" ref="X373">INDEX('Ortala-KabKota'!X$2:X$415,MATCH($D373,'Ortala-KabKota'!$E$2:$E$415,FALSE))</f>
        <v>0</v>
      </c>
      <c r="Y373" s="218">
        <f t="array" ref="Y373">INDEX('Ortala-KabKota'!Y$2:Y$415,MATCH($D373,'Ortala-KabKota'!$E$2:$E$415,FALSE))</f>
        <v>0</v>
      </c>
      <c r="Z373" s="218">
        <f t="array" ref="Z373">INDEX('Ortala-KabKota'!Z$2:Z$415,MATCH($D373,'Ortala-KabKota'!$E$2:$E$415,FALSE))</f>
        <v>0</v>
      </c>
      <c r="AA373" s="218">
        <f t="array" ref="AA373">INDEX('Ortala-KabKota'!AA$2:AA$415,MATCH($D373,'Ortala-KabKota'!$E$2:$E$415,FALSE))</f>
        <v>0</v>
      </c>
      <c r="AB373" s="218">
        <f t="array" ref="AB373">INDEX('Ortala-KabKota'!AB$2:AB$415,MATCH($D373,'Ortala-KabKota'!$E$2:$E$415,FALSE))</f>
        <v>0</v>
      </c>
      <c r="AC373" s="218">
        <f t="array" ref="AC373">INDEX('Ortala-KabKota'!AC$2:AC$415,MATCH($D373,'Ortala-KabKota'!$E$2:$E$415,FALSE))</f>
        <v>0</v>
      </c>
      <c r="AD373" s="218">
        <f t="array" ref="AD373">INDEX('Ortala-KabKota'!AD$2:AD$415,MATCH($D373,'Ortala-KabKota'!$E$2:$E$415,FALSE))</f>
        <v>0</v>
      </c>
      <c r="AE373" s="218">
        <f t="array" ref="AE373">INDEX('Ortala-KabKota'!AE$2:AE$415,MATCH($D373,'Ortala-KabKota'!$E$2:$E$415,FALSE))</f>
        <v>1</v>
      </c>
      <c r="AF373" s="218">
        <f t="array" ref="AF373">INDEX('Ortala-KabKota'!AF$2:AF$415,MATCH($D373,'Ortala-KabKota'!$E$2:$E$415,FALSE))</f>
        <v>1</v>
      </c>
      <c r="AG373" s="218">
        <f t="array" ref="AG373">INDEX('Ortala-KabKota'!AG$2:AG$415,MATCH($D373,'Ortala-KabKota'!$E$2:$E$415,FALSE))</f>
        <v>1</v>
      </c>
      <c r="AH373" s="218">
        <f t="array" ref="AH373">INDEX('Ortala-KabKota'!AH$2:AH$415,MATCH($D373,'Ortala-KabKota'!$E$2:$E$415,FALSE))</f>
        <v>1</v>
      </c>
      <c r="AI373" s="218" t="str">
        <f t="array" ref="AI373">INDEX('Ortala-KabKota'!AI$2:AI$415,MATCH($D373,'Ortala-KabKota'!$E$2:$E$415,FALSE))</f>
        <v/>
      </c>
      <c r="AJ373" s="218">
        <f t="array" ref="AJ373">INDEX('Ortala-KabKota'!AJ$2:AJ$415,MATCH($D373,'Ortala-KabKota'!$E$2:$E$415,FALSE))</f>
        <v>1</v>
      </c>
      <c r="AK373" s="218">
        <f t="array" ref="AK373">INDEX('Ortala-KabKota'!AK$2:AK$415,MATCH($D373,'Ortala-KabKota'!$E$2:$E$415,FALSE))</f>
        <v>1</v>
      </c>
      <c r="AL373" s="218">
        <f t="array" ref="AL373">INDEX('Ortala-KabKota'!AL$2:AL$415,MATCH($D373,'Ortala-KabKota'!$E$2:$E$415,FALSE))</f>
        <v>35</v>
      </c>
      <c r="AM373" s="218" t="str">
        <f t="array" ref="AM373">INDEX('Ortala-KabKota'!AM$2:AM$415,MATCH($D373,'Ortala-KabKota'!$E$2:$E$415,FALSE))</f>
        <v>Kekerasan fisik </v>
      </c>
      <c r="AN373" s="218" t="str">
        <f t="array" ref="AN373">INDEX('Ortala-KabKota'!AN$2:AN$415,MATCH($D373,'Ortala-KabKota'!$E$2:$E$415,FALSE))</f>
        <v/>
      </c>
      <c r="AO373" s="218" t="str">
        <f t="array" ref="AO373">INDEX('Ortala-KabKota'!AO$2:AO$415,MATCH($D373,'Ortala-KabKota'!$E$2:$E$415,FALSE))</f>
        <v/>
      </c>
      <c r="AP373" s="218" t="str">
        <f t="array" ref="AP373">INDEX('Ortala-KabKota'!AP$2:AP$415,MATCH($D373,'Ortala-KabKota'!$E$2:$E$415,FALSE))</f>
        <v/>
      </c>
      <c r="AQ373" s="218">
        <f t="array" ref="AQ373">INDEX('Ortala-KabKota'!AQ$2:AQ$415,MATCH($D373,'Ortala-KabKota'!$E$2:$E$415,FALSE))</f>
        <v>1</v>
      </c>
      <c r="AR373" s="218" t="str">
        <f t="array" ref="AR373">INDEX('Ortala-KabKota'!AR$2:AR$415,MATCH($D373,'Ortala-KabKota'!$E$2:$E$415,FALSE))</f>
        <v/>
      </c>
      <c r="AS373" s="218" t="str">
        <f t="array" ref="AS373">INDEX('Ortala-KabKota'!AS$2:AS$415,MATCH($D373,'Ortala-KabKota'!$E$2:$E$415,FALSE))</f>
        <v/>
      </c>
      <c r="AT373" s="218" t="str">
        <f t="array" ref="AT373">INDEX('Ortala-KabKota'!AT$2:AT$415,MATCH($D373,'Ortala-KabKota'!$E$2:$E$415,FALSE))</f>
        <v/>
      </c>
      <c r="AU373" s="218" t="str">
        <f t="array" ref="AU373">INDEX('UPTD PPA KabKota'!D$5:D$513,MATCH($D373,'UPTD PPA KabKota'!$C$5:$C$513,FALSE))</f>
        <v>Rustina Hayani</v>
      </c>
      <c r="AV373" s="218" t="str">
        <f t="array" ref="AV373">INDEX('UPTD PPA KabKota'!E$5:E$513,MATCH($D373,'UPTD PPA KabKota'!$C$5:$C$513,FALSE))</f>
        <v>Jalan Tanjung Selatan 2 Nomor 5</v>
      </c>
      <c r="AW373" s="218">
        <f t="array" ref="AW373">INDEX('UPTD PPA KabKota'!F$5:F$513,MATCH($D373,'UPTD PPA KabKota'!$C$5:$C$513,FALSE))</f>
        <v>81389969599</v>
      </c>
      <c r="AX373" s="218">
        <f t="array" ref="AX373">INDEX('UPTD PPA KabKota'!G$5:G$513,MATCH($D373,'UPTD PPA KabKota'!$C$5:$C$513,FALSE))</f>
        <v>81389969599</v>
      </c>
      <c r="AY373" s="218" t="str">
        <f t="array" ref="AY373">INDEX('UPTD PPA KabKota'!H$5:H$513,MATCH($D373,'UPTD PPA KabKota'!$C$5:$C$513,FALSE))</f>
        <v>UPTD PPA</v>
      </c>
      <c r="AZ373" s="218" t="str">
        <f t="array" ref="AZ373">INDEX('UPTD PPA KabKota'!I$5:I$513,MATCH($D373,'UPTD PPA KabKota'!$C$5:$C$513,FALSE))</f>
        <v>Peraturan Bupati Tabalong Nomor 38 Tahun 2019</v>
      </c>
      <c r="BA373" s="218">
        <f t="array" ref="BA373">INDEX('UPTD PPA KabKota'!J$5:J$513,MATCH($D373,'UPTD PPA KabKota'!$C$5:$C$513,FALSE))</f>
        <v>2019</v>
      </c>
      <c r="BB373" s="218" t="str">
        <f t="array" ref="BB373">INDEX('UPTD PPA KabKota'!K$5:K$513,MATCH($D373,'UPTD PPA KabKota'!$C$5:$C$513,FALSE))</f>
        <v>B</v>
      </c>
      <c r="BC373" s="218" t="str">
        <f t="array" ref="BC373">INDEX('UPTD PPA KabKota'!L$5:L$513,MATCH($D373,'UPTD PPA KabKota'!$C$5:$C$513,FALSE))</f>
        <v>Rustina Hayani / 62 821-8958-5577</v>
      </c>
      <c r="BD373" s="218" t="str">
        <f t="array" ref="BD373">INDEX('UPTD PPA KabKota'!M$5:M$513,MATCH($D373,'UPTD PPA KabKota'!$C$5:$C$513,FALSE))</f>
        <v>rajifahrul562@gmail.com</v>
      </c>
      <c r="BE373" s="218" t="str">
        <f t="array" ref="BE373">INDEX('UPTD PPA KabKota'!N$5:N$513,MATCH($D373,'UPTD PPA KabKota'!$C$5:$C$513,FALSE))</f>
        <v>Kepala UPTD dan Kelompok jabatab Fungsional</v>
      </c>
      <c r="BF373" s="218" t="str">
        <f t="array" ref="BF373">INDEX('UPTD PPA KabKota'!O$5:O$513,MATCH($D373,'UPTD PPA KabKota'!$C$5:$C$513,FALSE))</f>
        <v>Pinjam Gedung Selain Dinas PPPA</v>
      </c>
      <c r="BG373" s="218" t="str">
        <f t="array" ref="BG373">INDEX('UPTD PPA KabKota'!P$5:P$513,MATCH($D373,'UPTD PPA KabKota'!$C$5:$C$513,FALSE))</f>
        <v>Sewa/Kontrak</v>
      </c>
      <c r="BH373" s="218" t="str">
        <f t="array" ref="BH373">INDEX('UPTD PPA KabKota'!Q$5:Q$513,MATCH($D373,'UPTD PPA KabKota'!$C$5:$C$513,FALSE))</f>
        <v>Tidak Ada</v>
      </c>
      <c r="BI373" s="218" t="str">
        <f t="array" ref="BI373">INDEX('UPTD PPA KabKota'!R$5:R$513,MATCH($D373,'UPTD PPA KabKota'!$C$5:$C$513,FALSE))</f>
        <v>Ada</v>
      </c>
      <c r="BJ373" s="218" t="str">
        <f t="array" ref="BJ373">INDEX('UPTD PPA KabKota'!S$5:S$513,MATCH($D373,'UPTD PPA KabKota'!$C$5:$C$513,FALSE))</f>
        <v>Ada</v>
      </c>
      <c r="BK373" s="218" t="str">
        <f t="array" ref="BK373">INDEX('UPTD PPA KabKota'!T$5:T$513,MATCH($D373,'UPTD PPA KabKota'!$C$5:$C$513,FALSE))</f>
        <v>Ada</v>
      </c>
      <c r="BL373" s="218" t="str">
        <f t="array" ref="BL373">INDEX('UPTD PPA KabKota'!U$5:U$513,MATCH($D373,'UPTD PPA KabKota'!$C$5:$C$513,FALSE))</f>
        <v>Ada</v>
      </c>
      <c r="BM373" s="218" t="str">
        <f t="array" ref="BM373">INDEX('UPTD PPA KabKota'!V$5:V$513,MATCH($D373,'UPTD PPA KabKota'!$C$5:$C$513,FALSE))</f>
        <v>Tidak Ada</v>
      </c>
      <c r="BN373" s="218" t="str">
        <f t="array" ref="BN373">INDEX('UPTD PPA KabKota'!W$5:W$513,MATCH($D373,'UPTD PPA KabKota'!$C$5:$C$513,FALSE))</f>
        <v>Tidak Ada</v>
      </c>
      <c r="BO373" s="218" t="str">
        <f t="array" ref="BO373">INDEX('UPTD PPA KabKota'!X$5:X$513,MATCH($D373,'UPTD PPA KabKota'!$C$5:$C$513,FALSE))</f>
        <v>Ada</v>
      </c>
      <c r="BP373" s="218" t="str">
        <f t="array" ref="BP373">INDEX('UPTD PPA KabKota'!Y$5:Y$513,MATCH($D373,'UPTD PPA KabKota'!$C$5:$C$513,FALSE))</f>
        <v>Ada</v>
      </c>
      <c r="BQ373" s="218" t="str">
        <f t="array" ref="BQ373">INDEX('UPTD PPA KabKota'!Z$5:Z$513,MATCH($D373,'UPTD PPA KabKota'!$C$5:$C$513,FALSE))</f>
        <v>Ada</v>
      </c>
      <c r="BR373" s="218" t="str">
        <f t="array" ref="BR373">INDEX('UPTD PPA KabKota'!AA$5:AA$513,MATCH($D373,'UPTD PPA KabKota'!$C$5:$C$513,FALSE))</f>
        <v>Tidak Ada</v>
      </c>
      <c r="BS373" s="218" t="str">
        <f t="array" ref="BS373">INDEX('UPTD PPA KabKota'!AB$5:AB$513,MATCH($D373,'UPTD PPA KabKota'!$C$5:$C$513,FALSE))</f>
        <v>Tidak Ada</v>
      </c>
      <c r="BT373" s="218" t="str">
        <f t="array" ref="BT373">INDEX('UPTD PPA KabKota'!AC$5:AC$513,MATCH($D373,'UPTD PPA KabKota'!$C$5:$C$513,FALSE))</f>
        <v>Sudah</v>
      </c>
      <c r="BU373" s="218" t="str">
        <f t="array" ref="BU373">INDEX('UPTD PPA KabKota'!AD$5:AD$513,MATCH($D373,'UPTD PPA KabKota'!$C$5:$C$513,FALSE))</f>
        <v>Sudah</v>
      </c>
      <c r="BV373" s="218" t="str">
        <f t="array" ref="BV373">INDEX('UPTD PPA KabKota'!AE$5:AE$513,MATCH($D373,'UPTD PPA KabKota'!$C$5:$C$513,FALSE))</f>
        <v>Sudah</v>
      </c>
      <c r="BW373" s="218" t="str">
        <f t="array" ref="BW373">INDEX('UPTD PPA KabKota'!AF$5:AF$513,MATCH($D373,'UPTD PPA KabKota'!$C$5:$C$513,FALSE))</f>
        <v>Sudah</v>
      </c>
      <c r="BX373" s="218" t="str">
        <f t="array" ref="BX373">INDEX('UPTD PPA KabKota'!AG$5:AG$513,MATCH($D373,'UPTD PPA KabKota'!$C$5:$C$513,FALSE))</f>
        <v>Sudah</v>
      </c>
      <c r="BY373" s="218" t="str">
        <f t="array" ref="BY373">INDEX('UPTD PPA KabKota'!AH$5:AH$513,MATCH($D373,'UPTD PPA KabKota'!$C$5:$C$513,FALSE))</f>
        <v>Sudah</v>
      </c>
      <c r="BZ373" s="218" t="str">
        <f t="array" ref="BZ373">INDEX('UPTD PPA KabKota'!AI$5:AI$513,MATCH($D373,'UPTD PPA KabKota'!$C$5:$C$513,FALSE))</f>
        <v>Sudah</v>
      </c>
      <c r="CA373" s="218" t="str">
        <f t="array" ref="CA373">INDEX('UPTD PPA KabKota'!AJ$5:AJ$513,MATCH($D373,'UPTD PPA KabKota'!$C$5:$C$513,FALSE))</f>
        <v>Sudah</v>
      </c>
      <c r="CB373" s="218" t="str">
        <f t="array" ref="CB373">INDEX('UPTD PPA KabKota'!AK$5:AK$513,MATCH($D373,'UPTD PPA KabKota'!$C$5:$C$513,FALSE))</f>
        <v>Sudah</v>
      </c>
      <c r="CC373" s="218" t="str">
        <f t="array" ref="CC373">INDEX('UPTD PPA KabKota'!AL$5:AL$513,MATCH($D373,'UPTD PPA KabKota'!$C$5:$C$513,FALSE))</f>
        <v>Sudah</v>
      </c>
      <c r="CD373" s="218" t="str">
        <f t="array" ref="CD373">INDEX('UPTD PPA KabKota'!AM$5:AM$513,MATCH($D373,'UPTD PPA KabKota'!$C$5:$C$513,FALSE))</f>
        <v>Sudah</v>
      </c>
      <c r="CE373" s="218" t="str">
        <f t="array" ref="CE373">INDEX('UPTD PPA KabKota'!AN$5:AN$513,MATCH($D373,'UPTD PPA KabKota'!$C$5:$C$513,FALSE))</f>
        <v>tidak ada</v>
      </c>
      <c r="CF373" s="218">
        <f t="array" ref="CF373">INDEX('UPTD PPA KabKota'!AO$5:AO$513,MATCH($D373,'UPTD PPA KabKota'!$C$5:$C$513,FALSE))</f>
        <v>54</v>
      </c>
      <c r="CG373" s="218" t="str">
        <f t="array" ref="CG373">INDEX('UPTD PPA KabKota'!AP$5:AP$513,MATCH($D373,'UPTD PPA KabKota'!$C$5:$C$513,FALSE))</f>
        <v>kekerasan seksual</v>
      </c>
      <c r="CH373" s="218" t="str">
        <f t="array" ref="CH373">INDEX('UPTD PPA KabKota'!AQ$5:AQ$513,MATCH($D373,'UPTD PPA KabKota'!$C$5:$C$513,FALSE))</f>
        <v/>
      </c>
      <c r="CI373" s="218" t="str">
        <f t="array" ref="CI373">INDEX('UPTD PPA KabKota'!AR$5:AR$513,MATCH($D373,'UPTD PPA KabKota'!$C$5:$C$513,FALSE))</f>
        <v/>
      </c>
      <c r="CJ373" s="218" t="str">
        <f t="array" ref="CJ373">INDEX('UPTD PPA KabKota'!AS$5:AS$513,MATCH($D373,'UPTD PPA KabKota'!$C$5:$C$513,FALSE))</f>
        <v/>
      </c>
      <c r="CK373" s="218" t="str">
        <f t="array" ref="CK373">INDEX('UPTD PPA KabKota'!AT$5:AT$513,MATCH($D373,'UPTD PPA KabKota'!$C$5:$C$513,FALSE))</f>
        <v>v</v>
      </c>
      <c r="CL373" s="218" t="str">
        <f t="array" ref="CL373">INDEX('UPTD PPA KabKota'!AU$5:AU$513,MATCH($D373,'UPTD PPA KabKota'!$C$5:$C$513,FALSE))</f>
        <v/>
      </c>
      <c r="CM373" s="218" t="str">
        <f t="array" ref="CM373">INDEX('UPTD PPA KabKota'!AV$5:AV$513,MATCH($D373,'UPTD PPA KabKota'!$C$5:$C$513,FALSE))</f>
        <v/>
      </c>
      <c r="CN373" s="218" t="str">
        <f t="array" ref="CN373">INDEX('UPTD PPA KabKota'!AW$5:AW$513,MATCH($D373,'UPTD PPA KabKota'!$C$5:$C$513,FALSE))</f>
        <v/>
      </c>
      <c r="CO373" s="218" t="str">
        <f t="array" ref="CO373">INDEX('UPTD PPA KabKota'!AX$5:AX$513,MATCH($D373,'UPTD PPA KabKota'!$C$5:$C$513,FALSE))</f>
        <v/>
      </c>
      <c r="CP373" s="218" t="str">
        <f t="array" ref="CP373">INDEX('UPTD PPA KabKota'!AY$5:AY$513,MATCH($D373,'UPTD PPA KabKota'!$C$5:$C$513,FALSE))</f>
        <v/>
      </c>
      <c r="CQ373" s="209" t="str">
        <f>IFERROR(__xludf.DUMMYFUNCTION("IF(ISBLANK($K373),"""",IF(REGEXMATCH($K373,""Peraturan""),""Ada"",IF(REGEXMATCH($K373,""Rekomendasi""),""Tidak Ada"", $K373)))
"),"Ada")</f>
        <v>Ada</v>
      </c>
      <c r="CR373" s="209" t="str">
        <f t="array" ref="CR373">index('UPTD PPA KabKota'!$BI$5:$BI$513,match($D373,'UPTD PPA KabKota'!$C$5:$C$513,false))</f>
        <v>Ada</v>
      </c>
      <c r="CS373" s="314" t="str">
        <f t="shared" si="61"/>
        <v>Ada</v>
      </c>
    </row>
    <row r="374">
      <c r="A374" s="334">
        <v>368.0</v>
      </c>
      <c r="B374" s="334">
        <v>10.0</v>
      </c>
      <c r="C374" s="311" t="s">
        <v>4778</v>
      </c>
      <c r="D374" s="312" t="s">
        <v>3510</v>
      </c>
      <c r="E374" s="315">
        <v>45689.0</v>
      </c>
      <c r="F374" s="218" t="str">
        <f t="array" ref="F374">INDEX('Ortala-KabKota'!F$2:F$415,MATCH($D374,'Ortala-KabKota'!$E$2:$E$415,FALSE))</f>
        <v>Barlian/ 082250720865</v>
      </c>
      <c r="G374" s="218" t="str">
        <f t="array" ref="G374">INDEX('Ortala-KabKota'!G$2:G$415,MATCH($D374,'Ortala-KabKota'!$E$2:$E$415,FALSE))</f>
        <v>Jl. Darma Praja, Kelurahan Gunung Tinggi, Kecamatan Batulicin  Tanah Bumbu Kalimantan Selatan  (72273)</v>
      </c>
      <c r="H374" s="218" t="str">
        <f t="array" ref="H374">INDEX('Ortala-KabKota'!H$2:H$415,MATCH($D374,'Ortala-KabKota'!$E$2:$E$415,FALSE))</f>
        <v/>
      </c>
      <c r="I374" s="218" t="str">
        <f t="array" ref="I374">INDEX('Ortala-KabKota'!I$2:I$415,MATCH($D374,'Ortala-KabKota'!$E$2:$E$415,FALSE))</f>
        <v>081347442066</v>
      </c>
      <c r="J374" s="218" t="str">
        <f t="array" ref="J374">INDEX('Ortala-KabKota'!J$2:J$415,MATCH($D374,'Ortala-KabKota'!$E$2:$E$415,FALSE))</f>
        <v>UPTD PPA</v>
      </c>
      <c r="K374" s="218" t="str">
        <f t="array" ref="K374">INDEX('Ortala-KabKota'!K$2:K$415,MATCH($D374,'Ortala-KabKota'!$E$2:$E$415,FALSE))</f>
        <v>Keputusan Bupati Tanah Bumbu Nomor 67 Tahun 2021 tentang Perubahan ketiga atas Perbup Tanah Bumbu Nomor 59 Tahun 2017 </v>
      </c>
      <c r="L374" s="218">
        <f t="array" ref="L374">INDEX('Ortala-KabKota'!L$2:L$415,MATCH($D374,'Ortala-KabKota'!$E$2:$E$415,FALSE))</f>
        <v>2021</v>
      </c>
      <c r="M374" s="218" t="str">
        <f t="array" ref="M374">INDEX('Ortala-KabKota'!M$2:M$415,MATCH($D374,'Ortala-KabKota'!$E$2:$E$415,FALSE))</f>
        <v>B</v>
      </c>
      <c r="N374" s="218" t="str">
        <f t="array" ref="N374">INDEX('Ortala-KabKota'!N$2:N$415,MATCH($D374,'Ortala-KabKota'!$E$2:$E$415,FALSE))</f>
        <v>Nurliana/ 081349502110</v>
      </c>
      <c r="O374" s="218" t="str">
        <f t="array" ref="O374">INDEX('Ortala-KabKota'!O$2:O$415,MATCH($D374,'Ortala-KabKota'!$E$2:$E$415,FALSE))</f>
        <v>uptdbersujud@gmail.com</v>
      </c>
      <c r="P374" s="218" t="str">
        <f t="array" ref="P374">INDEX('Ortala-KabKota'!P$2:P$415,MATCH($D374,'Ortala-KabKota'!$E$2:$E$415,FALSE))</f>
        <v/>
      </c>
      <c r="Q374" s="218" t="str">
        <f t="array" ref="Q374">INDEX('Ortala-KabKota'!Q$2:Q$415,MATCH($D374,'Ortala-KabKota'!$E$2:$E$415,FALSE))</f>
        <v>MANDIRI</v>
      </c>
      <c r="R374" s="218" t="str">
        <f t="array" ref="R374">INDEX('Ortala-KabKota'!R$2:R$415,MATCH($D374,'Ortala-KabKota'!$E$2:$E$415,FALSE))</f>
        <v>TIDAK PUNYA</v>
      </c>
      <c r="S374" s="218" t="str">
        <f t="array" ref="S374">INDEX('Ortala-KabKota'!S$2:S$415,MATCH($D374,'Ortala-KabKota'!$E$2:$E$415,FALSE))</f>
        <v/>
      </c>
      <c r="T374" s="218">
        <f t="array" ref="T374">INDEX('Ortala-KabKota'!T$2:T$415,MATCH($D374,'Ortala-KabKota'!$E$2:$E$415,FALSE))</f>
        <v>0</v>
      </c>
      <c r="U374" s="218">
        <f t="array" ref="U374">INDEX('Ortala-KabKota'!U$2:U$415,MATCH($D374,'Ortala-KabKota'!$E$2:$E$415,FALSE))</f>
        <v>0</v>
      </c>
      <c r="V374" s="218">
        <f t="array" ref="V374">INDEX('Ortala-KabKota'!V$2:V$415,MATCH($D374,'Ortala-KabKota'!$E$2:$E$415,FALSE))</f>
        <v>0</v>
      </c>
      <c r="W374" s="218">
        <f t="array" ref="W374">INDEX('Ortala-KabKota'!W$2:W$415,MATCH($D374,'Ortala-KabKota'!$E$2:$E$415,FALSE))</f>
        <v>0</v>
      </c>
      <c r="X374" s="218">
        <f t="array" ref="X374">INDEX('Ortala-KabKota'!X$2:X$415,MATCH($D374,'Ortala-KabKota'!$E$2:$E$415,FALSE))</f>
        <v>0</v>
      </c>
      <c r="Y374" s="218">
        <f t="array" ref="Y374">INDEX('Ortala-KabKota'!Y$2:Y$415,MATCH($D374,'Ortala-KabKota'!$E$2:$E$415,FALSE))</f>
        <v>0</v>
      </c>
      <c r="Z374" s="218">
        <f t="array" ref="Z374">INDEX('Ortala-KabKota'!Z$2:Z$415,MATCH($D374,'Ortala-KabKota'!$E$2:$E$415,FALSE))</f>
        <v>0</v>
      </c>
      <c r="AA374" s="218">
        <f t="array" ref="AA374">INDEX('Ortala-KabKota'!AA$2:AA$415,MATCH($D374,'Ortala-KabKota'!$E$2:$E$415,FALSE))</f>
        <v>0</v>
      </c>
      <c r="AB374" s="218">
        <f t="array" ref="AB374">INDEX('Ortala-KabKota'!AB$2:AB$415,MATCH($D374,'Ortala-KabKota'!$E$2:$E$415,FALSE))</f>
        <v>0</v>
      </c>
      <c r="AC374" s="218">
        <f t="array" ref="AC374">INDEX('Ortala-KabKota'!AC$2:AC$415,MATCH($D374,'Ortala-KabKota'!$E$2:$E$415,FALSE))</f>
        <v>0</v>
      </c>
      <c r="AD374" s="218">
        <f t="array" ref="AD374">INDEX('Ortala-KabKota'!AD$2:AD$415,MATCH($D374,'Ortala-KabKota'!$E$2:$E$415,FALSE))</f>
        <v>0</v>
      </c>
      <c r="AE374" s="218">
        <f t="array" ref="AE374">INDEX('Ortala-KabKota'!AE$2:AE$415,MATCH($D374,'Ortala-KabKota'!$E$2:$E$415,FALSE))</f>
        <v>0</v>
      </c>
      <c r="AF374" s="218">
        <f t="array" ref="AF374">INDEX('Ortala-KabKota'!AF$2:AF$415,MATCH($D374,'Ortala-KabKota'!$E$2:$E$415,FALSE))</f>
        <v>0</v>
      </c>
      <c r="AG374" s="218">
        <f t="array" ref="AG374">INDEX('Ortala-KabKota'!AG$2:AG$415,MATCH($D374,'Ortala-KabKota'!$E$2:$E$415,FALSE))</f>
        <v>0</v>
      </c>
      <c r="AH374" s="218">
        <f t="array" ref="AH374">INDEX('Ortala-KabKota'!AH$2:AH$415,MATCH($D374,'Ortala-KabKota'!$E$2:$E$415,FALSE))</f>
        <v>0</v>
      </c>
      <c r="AI374" s="218" t="str">
        <f t="array" ref="AI374">INDEX('Ortala-KabKota'!AI$2:AI$415,MATCH($D374,'Ortala-KabKota'!$E$2:$E$415,FALSE))</f>
        <v>Belum ada rumah aman</v>
      </c>
      <c r="AJ374" s="218">
        <f t="array" ref="AJ374">INDEX('Ortala-KabKota'!AJ$2:AJ$415,MATCH($D374,'Ortala-KabKota'!$E$2:$E$415,FALSE))</f>
        <v>0</v>
      </c>
      <c r="AK374" s="218">
        <f t="array" ref="AK374">INDEX('Ortala-KabKota'!AK$2:AK$415,MATCH($D374,'Ortala-KabKota'!$E$2:$E$415,FALSE))</f>
        <v>0</v>
      </c>
      <c r="AL374" s="218">
        <f t="array" ref="AL374">INDEX('Ortala-KabKota'!AL$2:AL$415,MATCH($D374,'Ortala-KabKota'!$E$2:$E$415,FALSE))</f>
        <v>0</v>
      </c>
      <c r="AM374" s="218" t="str">
        <f t="array" ref="AM374">INDEX('Ortala-KabKota'!AM$2:AM$415,MATCH($D374,'Ortala-KabKota'!$E$2:$E$415,FALSE))</f>
        <v>Kasus masih ditangani Bidang PPA</v>
      </c>
      <c r="AN374" s="218" t="str">
        <f t="array" ref="AN374">INDEX('Ortala-KabKota'!AN$2:AN$415,MATCH($D374,'Ortala-KabKota'!$E$2:$E$415,FALSE))</f>
        <v/>
      </c>
      <c r="AO374" s="218" t="str">
        <f t="array" ref="AO374">INDEX('Ortala-KabKota'!AO$2:AO$415,MATCH($D374,'Ortala-KabKota'!$E$2:$E$415,FALSE))</f>
        <v/>
      </c>
      <c r="AP374" s="218" t="str">
        <f t="array" ref="AP374">INDEX('Ortala-KabKota'!AP$2:AP$415,MATCH($D374,'Ortala-KabKota'!$E$2:$E$415,FALSE))</f>
        <v/>
      </c>
      <c r="AQ374" s="218" t="str">
        <f t="array" ref="AQ374">INDEX('Ortala-KabKota'!AQ$2:AQ$415,MATCH($D374,'Ortala-KabKota'!$E$2:$E$415,FALSE))</f>
        <v/>
      </c>
      <c r="AR374" s="218" t="str">
        <f t="array" ref="AR374">INDEX('Ortala-KabKota'!AR$2:AR$415,MATCH($D374,'Ortala-KabKota'!$E$2:$E$415,FALSE))</f>
        <v/>
      </c>
      <c r="AS374" s="218" t="str">
        <f t="array" ref="AS374">INDEX('Ortala-KabKota'!AS$2:AS$415,MATCH($D374,'Ortala-KabKota'!$E$2:$E$415,FALSE))</f>
        <v/>
      </c>
      <c r="AT374" s="218" t="str">
        <f t="array" ref="AT374">INDEX('Ortala-KabKota'!AT$2:AT$415,MATCH($D374,'Ortala-KabKota'!$E$2:$E$415,FALSE))</f>
        <v/>
      </c>
      <c r="AU374" s="218" t="str">
        <f t="array" ref="AU374">INDEX('UPTD PPA KabKota'!D$5:D$513,MATCH($D374,'UPTD PPA KabKota'!$C$5:$C$513,FALSE))</f>
        <v>Dr. Hj. Irma Silviyana, S.H., M.M</v>
      </c>
      <c r="AV374" s="218" t="str">
        <f t="array" ref="AV374">INDEX('UPTD PPA KabKota'!E$5:E$513,MATCH($D374,'UPTD PPA KabKota'!$C$5:$C$513,FALSE))</f>
        <v>Jalan Lokalitbang, Kelurahan Gunung Tinggi, Kecamatann Batulicin, kabupaten Tanah Bumbu, Provinsi Kalimantan Selatan</v>
      </c>
      <c r="AW374" s="218">
        <f t="array" ref="AW374">INDEX('UPTD PPA KabKota'!F$5:F$513,MATCH($D374,'UPTD PPA KabKota'!$C$5:$C$513,FALSE))</f>
        <v>85165673223</v>
      </c>
      <c r="AX374" s="218">
        <f t="array" ref="AX374">INDEX('UPTD PPA KabKota'!G$5:G$513,MATCH($D374,'UPTD PPA KabKota'!$C$5:$C$513,FALSE))</f>
        <v>85165673223</v>
      </c>
      <c r="AY374" s="218" t="str">
        <f t="array" ref="AY374">INDEX('UPTD PPA KabKota'!H$5:H$513,MATCH($D374,'UPTD PPA KabKota'!$C$5:$C$513,FALSE))</f>
        <v>UPTD PPA</v>
      </c>
      <c r="AZ374" s="218" t="str">
        <f t="array" ref="AZ374">INDEX('UPTD PPA KabKota'!I$5:I$513,MATCH($D374,'UPTD PPA KabKota'!$C$5:$C$513,FALSE))</f>
        <v>PERATURAN BUPATI TANAH BUMBU NOMOR 37 TAHUN 2022</v>
      </c>
      <c r="BA374" s="218">
        <f t="array" ref="BA374">INDEX('UPTD PPA KabKota'!J$5:J$513,MATCH($D374,'UPTD PPA KabKota'!$C$5:$C$513,FALSE))</f>
        <v>2022</v>
      </c>
      <c r="BB374" s="218" t="str">
        <f t="array" ref="BB374">INDEX('UPTD PPA KabKota'!K$5:K$513,MATCH($D374,'UPTD PPA KabKota'!$C$5:$C$513,FALSE))</f>
        <v>Tidak ada informasi di Perkada</v>
      </c>
      <c r="BC374" s="218" t="str">
        <f t="array" ref="BC374">INDEX('UPTD PPA KabKota'!L$5:L$513,MATCH($D374,'UPTD PPA KabKota'!$C$5:$C$513,FALSE))</f>
        <v>Candra Kusumawati SP</v>
      </c>
      <c r="BD374" s="218" t="str">
        <f t="array" ref="BD374">INDEX('UPTD PPA KabKota'!M$5:M$513,MATCH($D374,'UPTD PPA KabKota'!$C$5:$C$513,FALSE))</f>
        <v>uptdppatanahbumbu@gmail.com</v>
      </c>
      <c r="BE374" s="218" t="str">
        <f t="array" ref="BE374">INDEX('UPTD PPA KabKota'!N$5:N$513,MATCH($D374,'UPTD PPA KabKota'!$C$5:$C$513,FALSE))</f>
        <v>Kepala UPTD PPA, Pengadministrasi Perkantoran, Konselor SDM, dan Tenaga Non Teknis</v>
      </c>
      <c r="BF374" s="218" t="str">
        <f t="array" ref="BF374">INDEX('UPTD PPA KabKota'!O$5:O$513,MATCH($D374,'UPTD PPA KabKota'!$C$5:$C$513,FALSE))</f>
        <v>Mandiri</v>
      </c>
      <c r="BG374" s="218" t="str">
        <f t="array" ref="BG374">INDEX('UPTD PPA KabKota'!P$5:P$513,MATCH($D374,'UPTD PPA KabKota'!$C$5:$C$513,FALSE))</f>
        <v>Milik Sendiri</v>
      </c>
      <c r="BH374" s="218" t="str">
        <f t="array" ref="BH374">INDEX('UPTD PPA KabKota'!Q$5:Q$513,MATCH($D374,'UPTD PPA KabKota'!$C$5:$C$513,FALSE))</f>
        <v/>
      </c>
      <c r="BI374" s="218" t="str">
        <f t="array" ref="BI374">INDEX('UPTD PPA KabKota'!R$5:R$513,MATCH($D374,'UPTD PPA KabKota'!$C$5:$C$513,FALSE))</f>
        <v>Ada</v>
      </c>
      <c r="BJ374" s="218" t="str">
        <f t="array" ref="BJ374">INDEX('UPTD PPA KabKota'!S$5:S$513,MATCH($D374,'UPTD PPA KabKota'!$C$5:$C$513,FALSE))</f>
        <v>Ada</v>
      </c>
      <c r="BK374" s="218" t="str">
        <f t="array" ref="BK374">INDEX('UPTD PPA KabKota'!T$5:T$513,MATCH($D374,'UPTD PPA KabKota'!$C$5:$C$513,FALSE))</f>
        <v>Ada</v>
      </c>
      <c r="BL374" s="218" t="str">
        <f t="array" ref="BL374">INDEX('UPTD PPA KabKota'!U$5:U$513,MATCH($D374,'UPTD PPA KabKota'!$C$5:$C$513,FALSE))</f>
        <v>Tidak Ada</v>
      </c>
      <c r="BM374" s="218" t="str">
        <f t="array" ref="BM374">INDEX('UPTD PPA KabKota'!V$5:V$513,MATCH($D374,'UPTD PPA KabKota'!$C$5:$C$513,FALSE))</f>
        <v>Tidak Ada</v>
      </c>
      <c r="BN374" s="218" t="str">
        <f t="array" ref="BN374">INDEX('UPTD PPA KabKota'!W$5:W$513,MATCH($D374,'UPTD PPA KabKota'!$C$5:$C$513,FALSE))</f>
        <v>Tidak Ada</v>
      </c>
      <c r="BO374" s="218" t="str">
        <f t="array" ref="BO374">INDEX('UPTD PPA KabKota'!X$5:X$513,MATCH($D374,'UPTD PPA KabKota'!$C$5:$C$513,FALSE))</f>
        <v>Ada</v>
      </c>
      <c r="BP374" s="218" t="str">
        <f t="array" ref="BP374">INDEX('UPTD PPA KabKota'!Y$5:Y$513,MATCH($D374,'UPTD PPA KabKota'!$C$5:$C$513,FALSE))</f>
        <v>Tidak Ada</v>
      </c>
      <c r="BQ374" s="218" t="str">
        <f t="array" ref="BQ374">INDEX('UPTD PPA KabKota'!Z$5:Z$513,MATCH($D374,'UPTD PPA KabKota'!$C$5:$C$513,FALSE))</f>
        <v>Ada</v>
      </c>
      <c r="BR374" s="218" t="str">
        <f t="array" ref="BR374">INDEX('UPTD PPA KabKota'!AA$5:AA$513,MATCH($D374,'UPTD PPA KabKota'!$C$5:$C$513,FALSE))</f>
        <v>Tidak Ada</v>
      </c>
      <c r="BS374" s="218" t="str">
        <f t="array" ref="BS374">INDEX('UPTD PPA KabKota'!AB$5:AB$513,MATCH($D374,'UPTD PPA KabKota'!$C$5:$C$513,FALSE))</f>
        <v>Tidak Ada</v>
      </c>
      <c r="BT374" s="218" t="str">
        <f t="array" ref="BT374">INDEX('UPTD PPA KabKota'!AC$5:AC$513,MATCH($D374,'UPTD PPA KabKota'!$C$5:$C$513,FALSE))</f>
        <v>Sudah</v>
      </c>
      <c r="BU374" s="218" t="str">
        <f t="array" ref="BU374">INDEX('UPTD PPA KabKota'!AD$5:AD$513,MATCH($D374,'UPTD PPA KabKota'!$C$5:$C$513,FALSE))</f>
        <v>Sudah</v>
      </c>
      <c r="BV374" s="218" t="str">
        <f t="array" ref="BV374">INDEX('UPTD PPA KabKota'!AE$5:AE$513,MATCH($D374,'UPTD PPA KabKota'!$C$5:$C$513,FALSE))</f>
        <v>Sudah</v>
      </c>
      <c r="BW374" s="218" t="str">
        <f t="array" ref="BW374">INDEX('UPTD PPA KabKota'!AF$5:AF$513,MATCH($D374,'UPTD PPA KabKota'!$C$5:$C$513,FALSE))</f>
        <v>Sudah</v>
      </c>
      <c r="BX374" s="218" t="str">
        <f t="array" ref="BX374">INDEX('UPTD PPA KabKota'!AG$5:AG$513,MATCH($D374,'UPTD PPA KabKota'!$C$5:$C$513,FALSE))</f>
        <v>Sudah</v>
      </c>
      <c r="BY374" s="218" t="str">
        <f t="array" ref="BY374">INDEX('UPTD PPA KabKota'!AH$5:AH$513,MATCH($D374,'UPTD PPA KabKota'!$C$5:$C$513,FALSE))</f>
        <v>Sudah</v>
      </c>
      <c r="BZ374" s="218" t="str">
        <f t="array" ref="BZ374">INDEX('UPTD PPA KabKota'!AI$5:AI$513,MATCH($D374,'UPTD PPA KabKota'!$C$5:$C$513,FALSE))</f>
        <v>Sudah</v>
      </c>
      <c r="CA374" s="218" t="str">
        <f t="array" ref="CA374">INDEX('UPTD PPA KabKota'!AJ$5:AJ$513,MATCH($D374,'UPTD PPA KabKota'!$C$5:$C$513,FALSE))</f>
        <v>Sudah</v>
      </c>
      <c r="CB374" s="218" t="str">
        <f t="array" ref="CB374">INDEX('UPTD PPA KabKota'!AK$5:AK$513,MATCH($D374,'UPTD PPA KabKota'!$C$5:$C$513,FALSE))</f>
        <v>Sudah</v>
      </c>
      <c r="CC374" s="218" t="str">
        <f t="array" ref="CC374">INDEX('UPTD PPA KabKota'!AL$5:AL$513,MATCH($D374,'UPTD PPA KabKota'!$C$5:$C$513,FALSE))</f>
        <v>Sudah</v>
      </c>
      <c r="CD374" s="218" t="str">
        <f t="array" ref="CD374">INDEX('UPTD PPA KabKota'!AM$5:AM$513,MATCH($D374,'UPTD PPA KabKota'!$C$5:$C$513,FALSE))</f>
        <v>Sudah</v>
      </c>
      <c r="CE374" s="218" t="str">
        <f t="array" ref="CE374">INDEX('UPTD PPA KabKota'!AN$5:AN$513,MATCH($D374,'UPTD PPA KabKota'!$C$5:$C$513,FALSE))</f>
        <v/>
      </c>
      <c r="CF374" s="218">
        <f t="array" ref="CF374">INDEX('UPTD PPA KabKota'!AO$5:AO$513,MATCH($D374,'UPTD PPA KabKota'!$C$5:$C$513,FALSE))</f>
        <v>40</v>
      </c>
      <c r="CG374" s="218" t="str">
        <f t="array" ref="CG374">INDEX('UPTD PPA KabKota'!AP$5:AP$513,MATCH($D374,'UPTD PPA KabKota'!$C$5:$C$513,FALSE))</f>
        <v>Kekerasan Seksual</v>
      </c>
      <c r="CH374" s="218" t="str">
        <f t="array" ref="CH374">INDEX('UPTD PPA KabKota'!AQ$5:AQ$513,MATCH($D374,'UPTD PPA KabKota'!$C$5:$C$513,FALSE))</f>
        <v/>
      </c>
      <c r="CI374" s="218" t="str">
        <f t="array" ref="CI374">INDEX('UPTD PPA KabKota'!AR$5:AR$513,MATCH($D374,'UPTD PPA KabKota'!$C$5:$C$513,FALSE))</f>
        <v/>
      </c>
      <c r="CJ374" s="218" t="str">
        <f t="array" ref="CJ374">INDEX('UPTD PPA KabKota'!AS$5:AS$513,MATCH($D374,'UPTD PPA KabKota'!$C$5:$C$513,FALSE))</f>
        <v/>
      </c>
      <c r="CK374" s="218" t="str">
        <f t="array" ref="CK374">INDEX('UPTD PPA KabKota'!AT$5:AT$513,MATCH($D374,'UPTD PPA KabKota'!$C$5:$C$513,FALSE))</f>
        <v/>
      </c>
      <c r="CL374" s="218" t="str">
        <f t="array" ref="CL374">INDEX('UPTD PPA KabKota'!AU$5:AU$513,MATCH($D374,'UPTD PPA KabKota'!$C$5:$C$513,FALSE))</f>
        <v/>
      </c>
      <c r="CM374" s="218" t="str">
        <f t="array" ref="CM374">INDEX('UPTD PPA KabKota'!AV$5:AV$513,MATCH($D374,'UPTD PPA KabKota'!$C$5:$C$513,FALSE))</f>
        <v/>
      </c>
      <c r="CN374" s="218" t="str">
        <f t="array" ref="CN374">INDEX('UPTD PPA KabKota'!AW$5:AW$513,MATCH($D374,'UPTD PPA KabKota'!$C$5:$C$513,FALSE))</f>
        <v>v</v>
      </c>
      <c r="CO374" s="218" t="str">
        <f t="array" ref="CO374">INDEX('UPTD PPA KabKota'!AX$5:AX$513,MATCH($D374,'UPTD PPA KabKota'!$C$5:$C$513,FALSE))</f>
        <v/>
      </c>
      <c r="CP374" s="218" t="str">
        <f t="array" ref="CP374">INDEX('UPTD PPA KabKota'!AY$5:AY$513,MATCH($D374,'UPTD PPA KabKota'!$C$5:$C$513,FALSE))</f>
        <v/>
      </c>
      <c r="CQ374" s="209" t="str">
        <f>IFERROR(__xludf.DUMMYFUNCTION("IF(ISBLANK($K374),"""",IF(REGEXMATCH($K374,""Keputusan""),""Ada"",IF(REGEXMATCH($K374,""Rekomendasi""),""Tidak Ada"", $K374)))
"),"Ada")</f>
        <v>Ada</v>
      </c>
      <c r="CR374" s="209" t="str">
        <f t="array" ref="CR374">index('UPTD PPA KabKota'!$BI$5:$BI$513,match($D374,'UPTD PPA KabKota'!$C$5:$C$513,false))</f>
        <v>Ada</v>
      </c>
      <c r="CS374" s="314" t="str">
        <f t="shared" si="61"/>
        <v>Ada</v>
      </c>
    </row>
    <row r="375">
      <c r="A375" s="334">
        <v>369.0</v>
      </c>
      <c r="B375" s="334">
        <v>11.0</v>
      </c>
      <c r="C375" s="311" t="s">
        <v>4778</v>
      </c>
      <c r="D375" s="312" t="s">
        <v>3426</v>
      </c>
      <c r="E375" s="315">
        <v>45748.0</v>
      </c>
      <c r="F375" s="218" t="str">
        <f t="array" ref="F375">INDEX('Ortala-KabKota'!F$2:F$415,MATCH($D375,'Ortala-KabKota'!$E$2:$E$415,FALSE))</f>
        <v>Herry Rusandy, S.KM/ 085213950066</v>
      </c>
      <c r="G375" s="218" t="str">
        <f t="array" ref="G375">INDEX('Ortala-KabKota'!G$2:G$415,MATCH($D375,'Ortala-KabKota'!$E$2:$E$415,FALSE))</f>
        <v>Jl. Ahmad Yani Km. 4,5 Komplek Perkantoran Pemda Balangan</v>
      </c>
      <c r="H375" s="218" t="str">
        <f t="array" ref="H375">INDEX('Ortala-KabKota'!H$2:H$415,MATCH($D375,'Ortala-KabKota'!$E$2:$E$415,FALSE))</f>
        <v/>
      </c>
      <c r="I375" s="218">
        <f t="array" ref="I375">INDEX('Ortala-KabKota'!I$2:I$415,MATCH($D375,'Ortala-KabKota'!$E$2:$E$415,FALSE))</f>
        <v>82253729606</v>
      </c>
      <c r="J375" s="218" t="str">
        <f t="array" ref="J375">INDEX('Ortala-KabKota'!J$2:J$415,MATCH($D375,'Ortala-KabKota'!$E$2:$E$415,FALSE))</f>
        <v/>
      </c>
      <c r="K375" s="218" t="str">
        <f t="array" ref="K375">INDEX('Ortala-KabKota'!K$2:K$415,MATCH($D375,'Ortala-KabKota'!$E$2:$E$415,FALSE))</f>
        <v>Peraturan Bupati Balangan Nomor 78 Tahun 2022</v>
      </c>
      <c r="L375" s="218">
        <f t="array" ref="L375">INDEX('Ortala-KabKota'!L$2:L$415,MATCH($D375,'Ortala-KabKota'!$E$2:$E$415,FALSE))</f>
        <v>2022</v>
      </c>
      <c r="M375" s="218" t="str">
        <f t="array" ref="M375">INDEX('Ortala-KabKota'!M$2:M$415,MATCH($D375,'Ortala-KabKota'!$E$2:$E$415,FALSE))</f>
        <v/>
      </c>
      <c r="N375" s="218" t="str">
        <f t="array" ref="N375">INDEX('Ortala-KabKota'!N$2:N$415,MATCH($D375,'Ortala-KabKota'!$E$2:$E$415,FALSE))</f>
        <v/>
      </c>
      <c r="O375" s="218" t="str">
        <f t="array" ref="O375">INDEX('Ortala-KabKota'!O$2:O$415,MATCH($D375,'Ortala-KabKota'!$E$2:$E$415,FALSE))</f>
        <v/>
      </c>
      <c r="P375" s="218" t="str">
        <f t="array" ref="P375">INDEX('Ortala-KabKota'!P$2:P$415,MATCH($D375,'Ortala-KabKota'!$E$2:$E$415,FALSE))</f>
        <v/>
      </c>
      <c r="Q375" s="218" t="str">
        <f t="array" ref="Q375">INDEX('Ortala-KabKota'!Q$2:Q$415,MATCH($D375,'Ortala-KabKota'!$E$2:$E$415,FALSE))</f>
        <v/>
      </c>
      <c r="R375" s="218" t="str">
        <f t="array" ref="R375">INDEX('Ortala-KabKota'!R$2:R$415,MATCH($D375,'Ortala-KabKota'!$E$2:$E$415,FALSE))</f>
        <v/>
      </c>
      <c r="S375" s="218" t="str">
        <f t="array" ref="S375">INDEX('Ortala-KabKota'!S$2:S$415,MATCH($D375,'Ortala-KabKota'!$E$2:$E$415,FALSE))</f>
        <v/>
      </c>
      <c r="T375" s="218" t="str">
        <f t="array" ref="T375">INDEX('Ortala-KabKota'!T$2:T$415,MATCH($D375,'Ortala-KabKota'!$E$2:$E$415,FALSE))</f>
        <v/>
      </c>
      <c r="U375" s="218" t="str">
        <f t="array" ref="U375">INDEX('Ortala-KabKota'!U$2:U$415,MATCH($D375,'Ortala-KabKota'!$E$2:$E$415,FALSE))</f>
        <v/>
      </c>
      <c r="V375" s="218" t="str">
        <f t="array" ref="V375">INDEX('Ortala-KabKota'!V$2:V$415,MATCH($D375,'Ortala-KabKota'!$E$2:$E$415,FALSE))</f>
        <v/>
      </c>
      <c r="W375" s="218" t="str">
        <f t="array" ref="W375">INDEX('Ortala-KabKota'!W$2:W$415,MATCH($D375,'Ortala-KabKota'!$E$2:$E$415,FALSE))</f>
        <v/>
      </c>
      <c r="X375" s="218" t="str">
        <f t="array" ref="X375">INDEX('Ortala-KabKota'!X$2:X$415,MATCH($D375,'Ortala-KabKota'!$E$2:$E$415,FALSE))</f>
        <v/>
      </c>
      <c r="Y375" s="218" t="str">
        <f t="array" ref="Y375">INDEX('Ortala-KabKota'!Y$2:Y$415,MATCH($D375,'Ortala-KabKota'!$E$2:$E$415,FALSE))</f>
        <v/>
      </c>
      <c r="Z375" s="218" t="str">
        <f t="array" ref="Z375">INDEX('Ortala-KabKota'!Z$2:Z$415,MATCH($D375,'Ortala-KabKota'!$E$2:$E$415,FALSE))</f>
        <v/>
      </c>
      <c r="AA375" s="218" t="str">
        <f t="array" ref="AA375">INDEX('Ortala-KabKota'!AA$2:AA$415,MATCH($D375,'Ortala-KabKota'!$E$2:$E$415,FALSE))</f>
        <v/>
      </c>
      <c r="AB375" s="218" t="str">
        <f t="array" ref="AB375">INDEX('Ortala-KabKota'!AB$2:AB$415,MATCH($D375,'Ortala-KabKota'!$E$2:$E$415,FALSE))</f>
        <v/>
      </c>
      <c r="AC375" s="218" t="str">
        <f t="array" ref="AC375">INDEX('Ortala-KabKota'!AC$2:AC$415,MATCH($D375,'Ortala-KabKota'!$E$2:$E$415,FALSE))</f>
        <v/>
      </c>
      <c r="AD375" s="218" t="str">
        <f t="array" ref="AD375">INDEX('Ortala-KabKota'!AD$2:AD$415,MATCH($D375,'Ortala-KabKota'!$E$2:$E$415,FALSE))</f>
        <v/>
      </c>
      <c r="AE375" s="218" t="str">
        <f t="array" ref="AE375">INDEX('Ortala-KabKota'!AE$2:AE$415,MATCH($D375,'Ortala-KabKota'!$E$2:$E$415,FALSE))</f>
        <v/>
      </c>
      <c r="AF375" s="218" t="str">
        <f t="array" ref="AF375">INDEX('Ortala-KabKota'!AF$2:AF$415,MATCH($D375,'Ortala-KabKota'!$E$2:$E$415,FALSE))</f>
        <v/>
      </c>
      <c r="AG375" s="218" t="str">
        <f t="array" ref="AG375">INDEX('Ortala-KabKota'!AG$2:AG$415,MATCH($D375,'Ortala-KabKota'!$E$2:$E$415,FALSE))</f>
        <v/>
      </c>
      <c r="AH375" s="218" t="str">
        <f t="array" ref="AH375">INDEX('Ortala-KabKota'!AH$2:AH$415,MATCH($D375,'Ortala-KabKota'!$E$2:$E$415,FALSE))</f>
        <v/>
      </c>
      <c r="AI375" s="218" t="str">
        <f t="array" ref="AI375">INDEX('Ortala-KabKota'!AI$2:AI$415,MATCH($D375,'Ortala-KabKota'!$E$2:$E$415,FALSE))</f>
        <v/>
      </c>
      <c r="AJ375" s="218" t="str">
        <f t="array" ref="AJ375">INDEX('Ortala-KabKota'!AJ$2:AJ$415,MATCH($D375,'Ortala-KabKota'!$E$2:$E$415,FALSE))</f>
        <v/>
      </c>
      <c r="AK375" s="218" t="str">
        <f t="array" ref="AK375">INDEX('Ortala-KabKota'!AK$2:AK$415,MATCH($D375,'Ortala-KabKota'!$E$2:$E$415,FALSE))</f>
        <v/>
      </c>
      <c r="AL375" s="218" t="str">
        <f t="array" ref="AL375">INDEX('Ortala-KabKota'!AL$2:AL$415,MATCH($D375,'Ortala-KabKota'!$E$2:$E$415,FALSE))</f>
        <v/>
      </c>
      <c r="AM375" s="218" t="str">
        <f t="array" ref="AM375">INDEX('Ortala-KabKota'!AM$2:AM$415,MATCH($D375,'Ortala-KabKota'!$E$2:$E$415,FALSE))</f>
        <v/>
      </c>
      <c r="AN375" s="218" t="str">
        <f t="array" ref="AN375">INDEX('Ortala-KabKota'!AN$2:AN$415,MATCH($D375,'Ortala-KabKota'!$E$2:$E$415,FALSE))</f>
        <v/>
      </c>
      <c r="AO375" s="218" t="str">
        <f t="array" ref="AO375">INDEX('Ortala-KabKota'!AO$2:AO$415,MATCH($D375,'Ortala-KabKota'!$E$2:$E$415,FALSE))</f>
        <v/>
      </c>
      <c r="AP375" s="218" t="str">
        <f t="array" ref="AP375">INDEX('Ortala-KabKota'!AP$2:AP$415,MATCH($D375,'Ortala-KabKota'!$E$2:$E$415,FALSE))</f>
        <v/>
      </c>
      <c r="AQ375" s="218" t="str">
        <f t="array" ref="AQ375">INDEX('Ortala-KabKota'!AQ$2:AQ$415,MATCH($D375,'Ortala-KabKota'!$E$2:$E$415,FALSE))</f>
        <v/>
      </c>
      <c r="AR375" s="218" t="str">
        <f t="array" ref="AR375">INDEX('Ortala-KabKota'!AR$2:AR$415,MATCH($D375,'Ortala-KabKota'!$E$2:$E$415,FALSE))</f>
        <v/>
      </c>
      <c r="AS375" s="218" t="str">
        <f t="array" ref="AS375">INDEX('Ortala-KabKota'!AS$2:AS$415,MATCH($D375,'Ortala-KabKota'!$E$2:$E$415,FALSE))</f>
        <v/>
      </c>
      <c r="AT375" s="218" t="str">
        <f t="array" ref="AT375">INDEX('Ortala-KabKota'!AT$2:AT$415,MATCH($D375,'Ortala-KabKota'!$E$2:$E$415,FALSE))</f>
        <v/>
      </c>
      <c r="AU375" s="218" t="str">
        <f t="array" ref="AU375">INDEX('UPTD PPA KabKota'!D$5:D$513,MATCH($D375,'UPTD PPA KabKota'!$C$5:$C$513,FALSE))</f>
        <v>Herry Rusandy</v>
      </c>
      <c r="AV375" s="218" t="str">
        <f t="array" ref="AV375">INDEX('UPTD PPA KabKota'!E$5:E$513,MATCH($D375,'UPTD PPA KabKota'!$C$5:$C$513,FALSE))</f>
        <v>Jl. Jendral Akhmad Yani Km. 4,5 No. 03 Paringin selatan</v>
      </c>
      <c r="AW375" s="218" t="str">
        <f t="array" ref="AW375">INDEX('UPTD PPA KabKota'!F$5:F$513,MATCH($D375,'UPTD PPA KabKota'!$C$5:$C$513,FALSE))</f>
        <v>(0526)2094094</v>
      </c>
      <c r="AX375" s="218">
        <f t="array" ref="AX375">INDEX('UPTD PPA KabKota'!G$5:G$513,MATCH($D375,'UPTD PPA KabKota'!$C$5:$C$513,FALSE))</f>
        <v>82154857067</v>
      </c>
      <c r="AY375" s="218" t="str">
        <f t="array" ref="AY375">INDEX('UPTD PPA KabKota'!H$5:H$513,MATCH($D375,'UPTD PPA KabKota'!$C$5:$C$513,FALSE))</f>
        <v>UPTD PPA</v>
      </c>
      <c r="AZ375" s="218" t="str">
        <f t="array" ref="AZ375">INDEX('UPTD PPA KabKota'!I$5:I$513,MATCH($D375,'UPTD PPA KabKota'!$C$5:$C$513,FALSE))</f>
        <v>Peraturan Bupati Balangan Nomor 78 Tahun 2022</v>
      </c>
      <c r="BA375" s="218">
        <f t="array" ref="BA375">INDEX('UPTD PPA KabKota'!J$5:J$513,MATCH($D375,'UPTD PPA KabKota'!$C$5:$C$513,FALSE))</f>
        <v>2022</v>
      </c>
      <c r="BB375" s="218" t="str">
        <f t="array" ref="BB375">INDEX('UPTD PPA KabKota'!K$5:K$513,MATCH($D375,'UPTD PPA KabKota'!$C$5:$C$513,FALSE))</f>
        <v>Belum Ada</v>
      </c>
      <c r="BC375" s="218">
        <f t="array" ref="BC375">INDEX('UPTD PPA KabKota'!L$5:L$513,MATCH($D375,'UPTD PPA KabKota'!$C$5:$C$513,FALSE))</f>
        <v>82154857067</v>
      </c>
      <c r="BD375" s="218" t="str">
        <f t="array" ref="BD375">INDEX('UPTD PPA KabKota'!M$5:M$513,MATCH($D375,'UPTD PPA KabKota'!$C$5:$C$513,FALSE))</f>
        <v>uptdppabalangan@gmail.com</v>
      </c>
      <c r="BE375" s="218" t="str">
        <f t="array" ref="BE375">INDEX('UPTD PPA KabKota'!N$5:N$513,MATCH($D375,'UPTD PPA KabKota'!$C$5:$C$513,FALSE))</f>
        <v>Kepala UPTD</v>
      </c>
      <c r="BF375" s="218" t="str">
        <f t="array" ref="BF375">INDEX('UPTD PPA KabKota'!O$5:O$513,MATCH($D375,'UPTD PPA KabKota'!$C$5:$C$513,FALSE))</f>
        <v>Bergabung dengan Kantor Dinas</v>
      </c>
      <c r="BG375" s="218" t="str">
        <f t="array" ref="BG375">INDEX('UPTD PPA KabKota'!P$5:P$513,MATCH($D375,'UPTD PPA KabKota'!$C$5:$C$513,FALSE))</f>
        <v>Sewa/Kontrak</v>
      </c>
      <c r="BH375" s="218" t="str">
        <f t="array" ref="BH375">INDEX('UPTD PPA KabKota'!Q$5:Q$513,MATCH($D375,'UPTD PPA KabKota'!$C$5:$C$513,FALSE))</f>
        <v>Masih Proses</v>
      </c>
      <c r="BI375" s="218" t="str">
        <f t="array" ref="BI375">INDEX('UPTD PPA KabKota'!R$5:R$513,MATCH($D375,'UPTD PPA KabKota'!$C$5:$C$513,FALSE))</f>
        <v>Ada</v>
      </c>
      <c r="BJ375" s="218" t="str">
        <f t="array" ref="BJ375">INDEX('UPTD PPA KabKota'!S$5:S$513,MATCH($D375,'UPTD PPA KabKota'!$C$5:$C$513,FALSE))</f>
        <v>Tidak Ada</v>
      </c>
      <c r="BK375" s="218" t="str">
        <f t="array" ref="BK375">INDEX('UPTD PPA KabKota'!T$5:T$513,MATCH($D375,'UPTD PPA KabKota'!$C$5:$C$513,FALSE))</f>
        <v>Ada</v>
      </c>
      <c r="BL375" s="218" t="str">
        <f t="array" ref="BL375">INDEX('UPTD PPA KabKota'!U$5:U$513,MATCH($D375,'UPTD PPA KabKota'!$C$5:$C$513,FALSE))</f>
        <v>Ada</v>
      </c>
      <c r="BM375" s="218" t="str">
        <f t="array" ref="BM375">INDEX('UPTD PPA KabKota'!V$5:V$513,MATCH($D375,'UPTD PPA KabKota'!$C$5:$C$513,FALSE))</f>
        <v>Ada</v>
      </c>
      <c r="BN375" s="218" t="str">
        <f t="array" ref="BN375">INDEX('UPTD PPA KabKota'!W$5:W$513,MATCH($D375,'UPTD PPA KabKota'!$C$5:$C$513,FALSE))</f>
        <v>Tidak Ada</v>
      </c>
      <c r="BO375" s="218" t="str">
        <f t="array" ref="BO375">INDEX('UPTD PPA KabKota'!X$5:X$513,MATCH($D375,'UPTD PPA KabKota'!$C$5:$C$513,FALSE))</f>
        <v>Ada</v>
      </c>
      <c r="BP375" s="218" t="str">
        <f t="array" ref="BP375">INDEX('UPTD PPA KabKota'!Y$5:Y$513,MATCH($D375,'UPTD PPA KabKota'!$C$5:$C$513,FALSE))</f>
        <v>Tidak Ada</v>
      </c>
      <c r="BQ375" s="218" t="str">
        <f t="array" ref="BQ375">INDEX('UPTD PPA KabKota'!Z$5:Z$513,MATCH($D375,'UPTD PPA KabKota'!$C$5:$C$513,FALSE))</f>
        <v>Ada</v>
      </c>
      <c r="BR375" s="218" t="str">
        <f t="array" ref="BR375">INDEX('UPTD PPA KabKota'!AA$5:AA$513,MATCH($D375,'UPTD PPA KabKota'!$C$5:$C$513,FALSE))</f>
        <v>Tidak Ada</v>
      </c>
      <c r="BS375" s="218" t="str">
        <f t="array" ref="BS375">INDEX('UPTD PPA KabKota'!AB$5:AB$513,MATCH($D375,'UPTD PPA KabKota'!$C$5:$C$513,FALSE))</f>
        <v>Ada</v>
      </c>
      <c r="BT375" s="218" t="str">
        <f t="array" ref="BT375">INDEX('UPTD PPA KabKota'!AC$5:AC$513,MATCH($D375,'UPTD PPA KabKota'!$C$5:$C$513,FALSE))</f>
        <v>Sudah</v>
      </c>
      <c r="BU375" s="218" t="str">
        <f t="array" ref="BU375">INDEX('UPTD PPA KabKota'!AD$5:AD$513,MATCH($D375,'UPTD PPA KabKota'!$C$5:$C$513,FALSE))</f>
        <v>Sudah</v>
      </c>
      <c r="BV375" s="218" t="str">
        <f t="array" ref="BV375">INDEX('UPTD PPA KabKota'!AE$5:AE$513,MATCH($D375,'UPTD PPA KabKota'!$C$5:$C$513,FALSE))</f>
        <v>Sudah</v>
      </c>
      <c r="BW375" s="218" t="str">
        <f t="array" ref="BW375">INDEX('UPTD PPA KabKota'!AF$5:AF$513,MATCH($D375,'UPTD PPA KabKota'!$C$5:$C$513,FALSE))</f>
        <v>Sudah</v>
      </c>
      <c r="BX375" s="218" t="str">
        <f t="array" ref="BX375">INDEX('UPTD PPA KabKota'!AG$5:AG$513,MATCH($D375,'UPTD PPA KabKota'!$C$5:$C$513,FALSE))</f>
        <v>Sudah</v>
      </c>
      <c r="BY375" s="218" t="str">
        <f t="array" ref="BY375">INDEX('UPTD PPA KabKota'!AH$5:AH$513,MATCH($D375,'UPTD PPA KabKota'!$C$5:$C$513,FALSE))</f>
        <v>Belum</v>
      </c>
      <c r="BZ375" s="218" t="str">
        <f t="array" ref="BZ375">INDEX('UPTD PPA KabKota'!AI$5:AI$513,MATCH($D375,'UPTD PPA KabKota'!$C$5:$C$513,FALSE))</f>
        <v>Belum</v>
      </c>
      <c r="CA375" s="218" t="str">
        <f t="array" ref="CA375">INDEX('UPTD PPA KabKota'!AJ$5:AJ$513,MATCH($D375,'UPTD PPA KabKota'!$C$5:$C$513,FALSE))</f>
        <v>Sudah</v>
      </c>
      <c r="CB375" s="218" t="str">
        <f t="array" ref="CB375">INDEX('UPTD PPA KabKota'!AK$5:AK$513,MATCH($D375,'UPTD PPA KabKota'!$C$5:$C$513,FALSE))</f>
        <v>Sudah</v>
      </c>
      <c r="CC375" s="218" t="str">
        <f t="array" ref="CC375">INDEX('UPTD PPA KabKota'!AL$5:AL$513,MATCH($D375,'UPTD PPA KabKota'!$C$5:$C$513,FALSE))</f>
        <v>Sudah</v>
      </c>
      <c r="CD375" s="218" t="str">
        <f t="array" ref="CD375">INDEX('UPTD PPA KabKota'!AM$5:AM$513,MATCH($D375,'UPTD PPA KabKota'!$C$5:$C$513,FALSE))</f>
        <v>Sudah</v>
      </c>
      <c r="CE375" s="218" t="str">
        <f t="array" ref="CE375">INDEX('UPTD PPA KabKota'!AN$5:AN$513,MATCH($D375,'UPTD PPA KabKota'!$C$5:$C$513,FALSE))</f>
        <v>_</v>
      </c>
      <c r="CF375" s="218">
        <f t="array" ref="CF375">INDEX('UPTD PPA KabKota'!AO$5:AO$513,MATCH($D375,'UPTD PPA KabKota'!$C$5:$C$513,FALSE))</f>
        <v>13</v>
      </c>
      <c r="CG375" s="218" t="str">
        <f t="array" ref="CG375">INDEX('UPTD PPA KabKota'!AP$5:AP$513,MATCH($D375,'UPTD PPA KabKota'!$C$5:$C$513,FALSE))</f>
        <v>Kekerasan Seksual</v>
      </c>
      <c r="CH375" s="218" t="str">
        <f t="array" ref="CH375">INDEX('UPTD PPA KabKota'!AQ$5:AQ$513,MATCH($D375,'UPTD PPA KabKota'!$C$5:$C$513,FALSE))</f>
        <v/>
      </c>
      <c r="CI375" s="218" t="str">
        <f t="array" ref="CI375">INDEX('UPTD PPA KabKota'!AR$5:AR$513,MATCH($D375,'UPTD PPA KabKota'!$C$5:$C$513,FALSE))</f>
        <v/>
      </c>
      <c r="CJ375" s="218" t="str">
        <f t="array" ref="CJ375">INDEX('UPTD PPA KabKota'!AS$5:AS$513,MATCH($D375,'UPTD PPA KabKota'!$C$5:$C$513,FALSE))</f>
        <v/>
      </c>
      <c r="CK375" s="218" t="str">
        <f t="array" ref="CK375">INDEX('UPTD PPA KabKota'!AT$5:AT$513,MATCH($D375,'UPTD PPA KabKota'!$C$5:$C$513,FALSE))</f>
        <v/>
      </c>
      <c r="CL375" s="218" t="str">
        <f t="array" ref="CL375">INDEX('UPTD PPA KabKota'!AU$5:AU$513,MATCH($D375,'UPTD PPA KabKota'!$C$5:$C$513,FALSE))</f>
        <v/>
      </c>
      <c r="CM375" s="218" t="str">
        <f t="array" ref="CM375">INDEX('UPTD PPA KabKota'!AV$5:AV$513,MATCH($D375,'UPTD PPA KabKota'!$C$5:$C$513,FALSE))</f>
        <v/>
      </c>
      <c r="CN375" s="218" t="str">
        <f t="array" ref="CN375">INDEX('UPTD PPA KabKota'!AW$5:AW$513,MATCH($D375,'UPTD PPA KabKota'!$C$5:$C$513,FALSE))</f>
        <v>v</v>
      </c>
      <c r="CO375" s="218" t="str">
        <f t="array" ref="CO375">INDEX('UPTD PPA KabKota'!AX$5:AX$513,MATCH($D375,'UPTD PPA KabKota'!$C$5:$C$513,FALSE))</f>
        <v/>
      </c>
      <c r="CP375" s="218" t="str">
        <f t="array" ref="CP375">INDEX('UPTD PPA KabKota'!AY$5:AY$513,MATCH($D375,'UPTD PPA KabKota'!$C$5:$C$513,FALSE))</f>
        <v/>
      </c>
      <c r="CQ375" s="209" t="str">
        <f>IFERROR(__xludf.DUMMYFUNCTION("IF(ISBLANK($K375),"""",IF(REGEXMATCH($K375,""Peraturan""),""Ada"",IF(REGEXMATCH($K375,""Rekomendasi""),""Tidak Ada"", $K375)))
"),"Ada")</f>
        <v>Ada</v>
      </c>
      <c r="CR375" s="209" t="str">
        <f t="array" ref="CR375">index('UPTD PPA KabKota'!$BI$5:$BI$513,match($D375,'UPTD PPA KabKota'!$C$5:$C$513,false))</f>
        <v>Ada</v>
      </c>
      <c r="CS375" s="314" t="str">
        <f t="shared" si="61"/>
        <v>Ada</v>
      </c>
    </row>
    <row r="376">
      <c r="A376" s="334">
        <v>370.0</v>
      </c>
      <c r="B376" s="334">
        <v>12.0</v>
      </c>
      <c r="C376" s="311" t="s">
        <v>4778</v>
      </c>
      <c r="D376" s="312" t="s">
        <v>3417</v>
      </c>
      <c r="E376" s="315">
        <v>45748.0</v>
      </c>
      <c r="F376" s="218" t="str">
        <f t="array" ref="F376">INDEX('Ortala-KabKota'!F$2:F$415,MATCH($D376,'Ortala-KabKota'!$E$2:$E$415,FALSE))</f>
        <v>Susan/ 081348902018</v>
      </c>
      <c r="G376" s="218" t="str">
        <f t="array" ref="G376">INDEX('Ortala-KabKota'!G$2:G$415,MATCH($D376,'Ortala-KabKota'!$E$2:$E$415,FALSE))</f>
        <v>Jl. Tirta Dharma Simpang PDAM no 56 rt 09 Kel. Pemurus Luar Banjarmasin</v>
      </c>
      <c r="H376" s="218" t="str">
        <f t="array" ref="H376">INDEX('Ortala-KabKota'!H$2:H$415,MATCH($D376,'Ortala-KabKota'!$E$2:$E$415,FALSE))</f>
        <v/>
      </c>
      <c r="I376" s="218" t="str">
        <f t="array" ref="I376">INDEX('Ortala-KabKota'!I$2:I$415,MATCH($D376,'Ortala-KabKota'!$E$2:$E$415,FALSE))</f>
        <v>082250453333</v>
      </c>
      <c r="J376" s="218" t="str">
        <f t="array" ref="J376">INDEX('Ortala-KabKota'!J$2:J$415,MATCH($D376,'Ortala-KabKota'!$E$2:$E$415,FALSE))</f>
        <v>UPTD PPA</v>
      </c>
      <c r="K376" s="218" t="str">
        <f t="array" ref="K376">INDEX('Ortala-KabKota'!K$2:K$415,MATCH($D376,'Ortala-KabKota'!$E$2:$E$415,FALSE))</f>
        <v>Peraturan Walikota Banjarmasin Nomor 89 Tahun 2020</v>
      </c>
      <c r="L376" s="218">
        <f t="array" ref="L376">INDEX('Ortala-KabKota'!L$2:L$415,MATCH($D376,'Ortala-KabKota'!$E$2:$E$415,FALSE))</f>
        <v>2020</v>
      </c>
      <c r="M376" s="218" t="str">
        <f t="array" ref="M376">INDEX('Ortala-KabKota'!M$2:M$415,MATCH($D376,'Ortala-KabKota'!$E$2:$E$415,FALSE))</f>
        <v>B</v>
      </c>
      <c r="N376" s="218" t="str">
        <f t="array" ref="N376">INDEX('Ortala-KabKota'!N$2:N$415,MATCH($D376,'Ortala-KabKota'!$E$2:$E$415,FALSE))</f>
        <v>Tabiun Huda/085249137374</v>
      </c>
      <c r="O376" s="218" t="str">
        <f t="array" ref="O376">INDEX('Ortala-KabKota'!O$2:O$415,MATCH($D376,'Ortala-KabKota'!$E$2:$E$415,FALSE))</f>
        <v>uptdppabanjarmasin@gmail.com</v>
      </c>
      <c r="P376" s="218" t="str">
        <f t="array" ref="P376">INDEX('Ortala-KabKota'!P$2:P$415,MATCH($D376,'Ortala-KabKota'!$E$2:$E$415,FALSE))</f>
        <v/>
      </c>
      <c r="Q376" s="218" t="str">
        <f t="array" ref="Q376">INDEX('Ortala-KabKota'!Q$2:Q$415,MATCH($D376,'Ortala-KabKota'!$E$2:$E$415,FALSE))</f>
        <v>MANDIRI</v>
      </c>
      <c r="R376" s="218" t="str">
        <f t="array" ref="R376">INDEX('Ortala-KabKota'!R$2:R$415,MATCH($D376,'Ortala-KabKota'!$E$2:$E$415,FALSE))</f>
        <v>TIDAK PUNYA</v>
      </c>
      <c r="S376" s="218" t="str">
        <f t="array" ref="S376">INDEX('Ortala-KabKota'!S$2:S$415,MATCH($D376,'Ortala-KabKota'!$E$2:$E$415,FALSE))</f>
        <v/>
      </c>
      <c r="T376" s="218">
        <f t="array" ref="T376">INDEX('Ortala-KabKota'!T$2:T$415,MATCH($D376,'Ortala-KabKota'!$E$2:$E$415,FALSE))</f>
        <v>1</v>
      </c>
      <c r="U376" s="218">
        <f t="array" ref="U376">INDEX('Ortala-KabKota'!U$2:U$415,MATCH($D376,'Ortala-KabKota'!$E$2:$E$415,FALSE))</f>
        <v>1</v>
      </c>
      <c r="V376" s="218">
        <f t="array" ref="V376">INDEX('Ortala-KabKota'!V$2:V$415,MATCH($D376,'Ortala-KabKota'!$E$2:$E$415,FALSE))</f>
        <v>1</v>
      </c>
      <c r="W376" s="218">
        <f t="array" ref="W376">INDEX('Ortala-KabKota'!W$2:W$415,MATCH($D376,'Ortala-KabKota'!$E$2:$E$415,FALSE))</f>
        <v>0</v>
      </c>
      <c r="X376" s="218">
        <f t="array" ref="X376">INDEX('Ortala-KabKota'!X$2:X$415,MATCH($D376,'Ortala-KabKota'!$E$2:$E$415,FALSE))</f>
        <v>0</v>
      </c>
      <c r="Y376" s="218">
        <f t="array" ref="Y376">INDEX('Ortala-KabKota'!Y$2:Y$415,MATCH($D376,'Ortala-KabKota'!$E$2:$E$415,FALSE))</f>
        <v>0</v>
      </c>
      <c r="Z376" s="218">
        <f t="array" ref="Z376">INDEX('Ortala-KabKota'!Z$2:Z$415,MATCH($D376,'Ortala-KabKota'!$E$2:$E$415,FALSE))</f>
        <v>0</v>
      </c>
      <c r="AA376" s="218">
        <f t="array" ref="AA376">INDEX('Ortala-KabKota'!AA$2:AA$415,MATCH($D376,'Ortala-KabKota'!$E$2:$E$415,FALSE))</f>
        <v>0</v>
      </c>
      <c r="AB376" s="218">
        <f t="array" ref="AB376">INDEX('Ortala-KabKota'!AB$2:AB$415,MATCH($D376,'Ortala-KabKota'!$E$2:$E$415,FALSE))</f>
        <v>0</v>
      </c>
      <c r="AC376" s="218">
        <f t="array" ref="AC376">INDEX('Ortala-KabKota'!AC$2:AC$415,MATCH($D376,'Ortala-KabKota'!$E$2:$E$415,FALSE))</f>
        <v>0</v>
      </c>
      <c r="AD376" s="218">
        <f t="array" ref="AD376">INDEX('Ortala-KabKota'!AD$2:AD$415,MATCH($D376,'Ortala-KabKota'!$E$2:$E$415,FALSE))</f>
        <v>0</v>
      </c>
      <c r="AE376" s="218">
        <f t="array" ref="AE376">INDEX('Ortala-KabKota'!AE$2:AE$415,MATCH($D376,'Ortala-KabKota'!$E$2:$E$415,FALSE))</f>
        <v>1</v>
      </c>
      <c r="AF376" s="218">
        <f t="array" ref="AF376">INDEX('Ortala-KabKota'!AF$2:AF$415,MATCH($D376,'Ortala-KabKota'!$E$2:$E$415,FALSE))</f>
        <v>1</v>
      </c>
      <c r="AG376" s="218">
        <f t="array" ref="AG376">INDEX('Ortala-KabKota'!AG$2:AG$415,MATCH($D376,'Ortala-KabKota'!$E$2:$E$415,FALSE))</f>
        <v>1</v>
      </c>
      <c r="AH376" s="218">
        <f t="array" ref="AH376">INDEX('Ortala-KabKota'!AH$2:AH$415,MATCH($D376,'Ortala-KabKota'!$E$2:$E$415,FALSE))</f>
        <v>1</v>
      </c>
      <c r="AI376" s="218" t="str">
        <f t="array" ref="AI376">INDEX('Ortala-KabKota'!AI$2:AI$415,MATCH($D376,'Ortala-KabKota'!$E$2:$E$415,FALSE))</f>
        <v>Pengaduan masuk, asesmen, penampungan sementara untuk melindungi korban</v>
      </c>
      <c r="AJ376" s="218">
        <f t="array" ref="AJ376">INDEX('Ortala-KabKota'!AJ$2:AJ$415,MATCH($D376,'Ortala-KabKota'!$E$2:$E$415,FALSE))</f>
        <v>1</v>
      </c>
      <c r="AK376" s="218">
        <f t="array" ref="AK376">INDEX('Ortala-KabKota'!AK$2:AK$415,MATCH($D376,'Ortala-KabKota'!$E$2:$E$415,FALSE))</f>
        <v>1</v>
      </c>
      <c r="AL376" s="218">
        <f t="array" ref="AL376">INDEX('Ortala-KabKota'!AL$2:AL$415,MATCH($D376,'Ortala-KabKota'!$E$2:$E$415,FALSE))</f>
        <v>91</v>
      </c>
      <c r="AM376" s="218" t="str">
        <f t="array" ref="AM376">INDEX('Ortala-KabKota'!AM$2:AM$415,MATCH($D376,'Ortala-KabKota'!$E$2:$E$415,FALSE))</f>
        <v>Psikis</v>
      </c>
      <c r="AN376" s="218" t="str">
        <f t="array" ref="AN376">INDEX('Ortala-KabKota'!AN$2:AN$415,MATCH($D376,'Ortala-KabKota'!$E$2:$E$415,FALSE))</f>
        <v/>
      </c>
      <c r="AO376" s="218" t="str">
        <f t="array" ref="AO376">INDEX('Ortala-KabKota'!AO$2:AO$415,MATCH($D376,'Ortala-KabKota'!$E$2:$E$415,FALSE))</f>
        <v/>
      </c>
      <c r="AP376" s="218" t="str">
        <f t="array" ref="AP376">INDEX('Ortala-KabKota'!AP$2:AP$415,MATCH($D376,'Ortala-KabKota'!$E$2:$E$415,FALSE))</f>
        <v/>
      </c>
      <c r="AQ376" s="218" t="str">
        <f t="array" ref="AQ376">INDEX('Ortala-KabKota'!AQ$2:AQ$415,MATCH($D376,'Ortala-KabKota'!$E$2:$E$415,FALSE))</f>
        <v/>
      </c>
      <c r="AR376" s="218" t="str">
        <f t="array" ref="AR376">INDEX('Ortala-KabKota'!AR$2:AR$415,MATCH($D376,'Ortala-KabKota'!$E$2:$E$415,FALSE))</f>
        <v/>
      </c>
      <c r="AS376" s="218" t="str">
        <f t="array" ref="AS376">INDEX('Ortala-KabKota'!AS$2:AS$415,MATCH($D376,'Ortala-KabKota'!$E$2:$E$415,FALSE))</f>
        <v/>
      </c>
      <c r="AT376" s="218" t="str">
        <f t="array" ref="AT376">INDEX('Ortala-KabKota'!AT$2:AT$415,MATCH($D376,'Ortala-KabKota'!$E$2:$E$415,FALSE))</f>
        <v/>
      </c>
      <c r="AU376" s="218" t="str">
        <f t="array" ref="AU376">INDEX('UPTD PPA KabKota'!D$5:D$513,MATCH($D376,'UPTD PPA KabKota'!$C$5:$C$513,FALSE))</f>
        <v>Susan/ 081348902018</v>
      </c>
      <c r="AV376" s="218" t="str">
        <f t="array" ref="AV376">INDEX('UPTD PPA KabKota'!E$5:E$513,MATCH($D376,'UPTD PPA KabKota'!$C$5:$C$513,FALSE))</f>
        <v>Jl. Komplek Banjar Indah III Nomor 19 RT 1 1 Kelurahan Pemurus Dalam</v>
      </c>
      <c r="AW376" s="218" t="str">
        <f t="array" ref="AW376">INDEX('UPTD PPA KabKota'!F$5:F$513,MATCH($D376,'UPTD PPA KabKota'!$C$5:$C$513,FALSE))</f>
        <v>-</v>
      </c>
      <c r="AX376" s="218" t="str">
        <f t="array" ref="AX376">INDEX('UPTD PPA KabKota'!G$5:G$513,MATCH($D376,'UPTD PPA KabKota'!$C$5:$C$513,FALSE))</f>
        <v>082250453333</v>
      </c>
      <c r="AY376" s="218" t="str">
        <f t="array" ref="AY376">INDEX('UPTD PPA KabKota'!H$5:H$513,MATCH($D376,'UPTD PPA KabKota'!$C$5:$C$513,FALSE))</f>
        <v>UPTD PPA</v>
      </c>
      <c r="AZ376" s="218" t="str">
        <f t="array" ref="AZ376">INDEX('UPTD PPA KabKota'!I$5:I$513,MATCH($D376,'UPTD PPA KabKota'!$C$5:$C$513,FALSE))</f>
        <v>Peraturan Walikota Banjarmasin Nomor 105 Tahun 2021</v>
      </c>
      <c r="BA376" s="218">
        <f t="array" ref="BA376">INDEX('UPTD PPA KabKota'!J$5:J$513,MATCH($D376,'UPTD PPA KabKota'!$C$5:$C$513,FALSE))</f>
        <v>2021</v>
      </c>
      <c r="BB376" s="218" t="str">
        <f t="array" ref="BB376">INDEX('UPTD PPA KabKota'!K$5:K$513,MATCH($D376,'UPTD PPA KabKota'!$C$5:$C$513,FALSE))</f>
        <v>B</v>
      </c>
      <c r="BC376" s="218" t="str">
        <f t="array" ref="BC376">INDEX('UPTD PPA KabKota'!L$5:L$513,MATCH($D376,'UPTD PPA KabKota'!$C$5:$C$513,FALSE))</f>
        <v>Susan/0813 4890 2018</v>
      </c>
      <c r="BD376" s="316" t="str">
        <f t="array" ref="BD376">INDEX('UPTD PPA KabKota'!M$5:M$513,MATCH($D376,'UPTD PPA KabKota'!$C$5:$C$513,FALSE))</f>
        <v>uptdppabanjarmasin@gmail.com</v>
      </c>
      <c r="BE376" s="218" t="str">
        <f t="array" ref="BE376">INDEX('UPTD PPA KabKota'!N$5:N$513,MATCH($D376,'UPTD PPA KabKota'!$C$5:$C$513,FALSE))</f>
        <v>1. Kepala UPTD PPA
2. Pelaksana</v>
      </c>
      <c r="BF376" s="218" t="str">
        <f t="array" ref="BF376">INDEX('UPTD PPA KabKota'!O$5:O$513,MATCH($D376,'UPTD PPA KabKota'!$C$5:$C$513,FALSE))</f>
        <v>MANDIRI</v>
      </c>
      <c r="BG376" s="218" t="str">
        <f t="array" ref="BG376">INDEX('UPTD PPA KabKota'!P$5:P$513,MATCH($D376,'UPTD PPA KabKota'!$C$5:$C$513,FALSE))</f>
        <v>TIDAK PUNYA</v>
      </c>
      <c r="BH376" s="218" t="str">
        <f t="array" ref="BH376">INDEX('UPTD PPA KabKota'!Q$5:Q$513,MATCH($D376,'UPTD PPA KabKota'!$C$5:$C$513,FALSE))</f>
        <v>DISEWA SAAT ADA KASUS KEKERASAN</v>
      </c>
      <c r="BI376" s="218" t="str">
        <f t="array" ref="BI376">INDEX('UPTD PPA KabKota'!R$5:R$513,MATCH($D376,'UPTD PPA KabKota'!$C$5:$C$513,FALSE))</f>
        <v>Ada</v>
      </c>
      <c r="BJ376" s="218" t="str">
        <f t="array" ref="BJ376">INDEX('UPTD PPA KabKota'!S$5:S$513,MATCH($D376,'UPTD PPA KabKota'!$C$5:$C$513,FALSE))</f>
        <v>Ada</v>
      </c>
      <c r="BK376" s="218" t="str">
        <f t="array" ref="BK376">INDEX('UPTD PPA KabKota'!T$5:T$513,MATCH($D376,'UPTD PPA KabKota'!$C$5:$C$513,FALSE))</f>
        <v>Ada</v>
      </c>
      <c r="BL376" s="218" t="str">
        <f t="array" ref="BL376">INDEX('UPTD PPA KabKota'!U$5:U$513,MATCH($D376,'UPTD PPA KabKota'!$C$5:$C$513,FALSE))</f>
        <v>Tidak Ada</v>
      </c>
      <c r="BM376" s="218" t="str">
        <f t="array" ref="BM376">INDEX('UPTD PPA KabKota'!V$5:V$513,MATCH($D376,'UPTD PPA KabKota'!$C$5:$C$513,FALSE))</f>
        <v>Tidak Ada</v>
      </c>
      <c r="BN376" s="218" t="str">
        <f t="array" ref="BN376">INDEX('UPTD PPA KabKota'!W$5:W$513,MATCH($D376,'UPTD PPA KabKota'!$C$5:$C$513,FALSE))</f>
        <v>Tidak Ada</v>
      </c>
      <c r="BO376" s="218" t="str">
        <f t="array" ref="BO376">INDEX('UPTD PPA KabKota'!X$5:X$513,MATCH($D376,'UPTD PPA KabKota'!$C$5:$C$513,FALSE))</f>
        <v>Ada</v>
      </c>
      <c r="BP376" s="218" t="str">
        <f t="array" ref="BP376">INDEX('UPTD PPA KabKota'!Y$5:Y$513,MATCH($D376,'UPTD PPA KabKota'!$C$5:$C$513,FALSE))</f>
        <v>Tidak Ada</v>
      </c>
      <c r="BQ376" s="218" t="str">
        <f t="array" ref="BQ376">INDEX('UPTD PPA KabKota'!Z$5:Z$513,MATCH($D376,'UPTD PPA KabKota'!$C$5:$C$513,FALSE))</f>
        <v>Ada</v>
      </c>
      <c r="BR376" s="218" t="str">
        <f t="array" ref="BR376">INDEX('UPTD PPA KabKota'!AA$5:AA$513,MATCH($D376,'UPTD PPA KabKota'!$C$5:$C$513,FALSE))</f>
        <v>Tidak Ada</v>
      </c>
      <c r="BS376" s="218" t="str">
        <f t="array" ref="BS376">INDEX('UPTD PPA KabKota'!AB$5:AB$513,MATCH($D376,'UPTD PPA KabKota'!$C$5:$C$513,FALSE))</f>
        <v>Tidak Ada</v>
      </c>
      <c r="BT376" s="218" t="str">
        <f t="array" ref="BT376">INDEX('UPTD PPA KabKota'!AC$5:AC$513,MATCH($D376,'UPTD PPA KabKota'!$C$5:$C$513,FALSE))</f>
        <v>Sudah</v>
      </c>
      <c r="BU376" s="218" t="str">
        <f t="array" ref="BU376">INDEX('UPTD PPA KabKota'!AD$5:AD$513,MATCH($D376,'UPTD PPA KabKota'!$C$5:$C$513,FALSE))</f>
        <v>Sudah</v>
      </c>
      <c r="BV376" s="218" t="str">
        <f t="array" ref="BV376">INDEX('UPTD PPA KabKota'!AE$5:AE$513,MATCH($D376,'UPTD PPA KabKota'!$C$5:$C$513,FALSE))</f>
        <v>Sudah</v>
      </c>
      <c r="BW376" s="218" t="str">
        <f t="array" ref="BW376">INDEX('UPTD PPA KabKota'!AF$5:AF$513,MATCH($D376,'UPTD PPA KabKota'!$C$5:$C$513,FALSE))</f>
        <v>Sudah</v>
      </c>
      <c r="BX376" s="218" t="str">
        <f t="array" ref="BX376">INDEX('UPTD PPA KabKota'!AG$5:AG$513,MATCH($D376,'UPTD PPA KabKota'!$C$5:$C$513,FALSE))</f>
        <v>Sudah</v>
      </c>
      <c r="BY376" s="218" t="str">
        <f t="array" ref="BY376">INDEX('UPTD PPA KabKota'!AH$5:AH$513,MATCH($D376,'UPTD PPA KabKota'!$C$5:$C$513,FALSE))</f>
        <v>Sudah</v>
      </c>
      <c r="BZ376" s="218" t="str">
        <f t="array" ref="BZ376">INDEX('UPTD PPA KabKota'!AI$5:AI$513,MATCH($D376,'UPTD PPA KabKota'!$C$5:$C$513,FALSE))</f>
        <v>Sudah</v>
      </c>
      <c r="CA376" s="218" t="str">
        <f t="array" ref="CA376">INDEX('UPTD PPA KabKota'!AJ$5:AJ$513,MATCH($D376,'UPTD PPA KabKota'!$C$5:$C$513,FALSE))</f>
        <v>Sudah</v>
      </c>
      <c r="CB376" s="218" t="str">
        <f t="array" ref="CB376">INDEX('UPTD PPA KabKota'!AK$5:AK$513,MATCH($D376,'UPTD PPA KabKota'!$C$5:$C$513,FALSE))</f>
        <v>Sudah</v>
      </c>
      <c r="CC376" s="218" t="str">
        <f t="array" ref="CC376">INDEX('UPTD PPA KabKota'!AL$5:AL$513,MATCH($D376,'UPTD PPA KabKota'!$C$5:$C$513,FALSE))</f>
        <v>Sudah</v>
      </c>
      <c r="CD376" s="218" t="str">
        <f t="array" ref="CD376">INDEX('UPTD PPA KabKota'!AM$5:AM$513,MATCH($D376,'UPTD PPA KabKota'!$C$5:$C$513,FALSE))</f>
        <v>Sudah</v>
      </c>
      <c r="CE376" s="218" t="str">
        <f t="array" ref="CE376">INDEX('UPTD PPA KabKota'!AN$5:AN$513,MATCH($D376,'UPTD PPA KabKota'!$C$5:$C$513,FALSE))</f>
        <v>pengaduan dari masyarakat, penjangkuan korban, pengelolaan Kasus, Jika korban memerlukan pengamanan maka akan diberikan penampungan sementara di rumah aman</v>
      </c>
      <c r="CF376" s="218" t="str">
        <f t="array" ref="CF376">INDEX('UPTD PPA KabKota'!AO$5:AO$513,MATCH($D376,'UPTD PPA KabKota'!$C$5:$C$513,FALSE))</f>
        <v>91 (2021)</v>
      </c>
      <c r="CG376" s="218" t="str">
        <f t="array" ref="CG376">INDEX('UPTD PPA KabKota'!AP$5:AP$513,MATCH($D376,'UPTD PPA KabKota'!$C$5:$C$513,FALSE))</f>
        <v>Kekerasan Terhadap Anak</v>
      </c>
      <c r="CH376" s="218" t="str">
        <f t="array" ref="CH376">INDEX('UPTD PPA KabKota'!AQ$5:AQ$513,MATCH($D376,'UPTD PPA KabKota'!$C$5:$C$513,FALSE))</f>
        <v/>
      </c>
      <c r="CI376" s="218" t="str">
        <f t="array" ref="CI376">INDEX('UPTD PPA KabKota'!AR$5:AR$513,MATCH($D376,'UPTD PPA KabKota'!$C$5:$C$513,FALSE))</f>
        <v/>
      </c>
      <c r="CJ376" s="218" t="str">
        <f t="array" ref="CJ376">INDEX('UPTD PPA KabKota'!AS$5:AS$513,MATCH($D376,'UPTD PPA KabKota'!$C$5:$C$513,FALSE))</f>
        <v/>
      </c>
      <c r="CK376" s="218" t="str">
        <f t="array" ref="CK376">INDEX('UPTD PPA KabKota'!AT$5:AT$513,MATCH($D376,'UPTD PPA KabKota'!$C$5:$C$513,FALSE))</f>
        <v/>
      </c>
      <c r="CL376" s="218" t="str">
        <f t="array" ref="CL376">INDEX('UPTD PPA KabKota'!AU$5:AU$513,MATCH($D376,'UPTD PPA KabKota'!$C$5:$C$513,FALSE))</f>
        <v/>
      </c>
      <c r="CM376" s="218" t="str">
        <f t="array" ref="CM376">INDEX('UPTD PPA KabKota'!AV$5:AV$513,MATCH($D376,'UPTD PPA KabKota'!$C$5:$C$513,FALSE))</f>
        <v>v</v>
      </c>
      <c r="CN376" s="218" t="str">
        <f t="array" ref="CN376">INDEX('UPTD PPA KabKota'!AW$5:AW$513,MATCH($D376,'UPTD PPA KabKota'!$C$5:$C$513,FALSE))</f>
        <v/>
      </c>
      <c r="CO376" s="218" t="str">
        <f t="array" ref="CO376">INDEX('UPTD PPA KabKota'!AX$5:AX$513,MATCH($D376,'UPTD PPA KabKota'!$C$5:$C$513,FALSE))</f>
        <v/>
      </c>
      <c r="CP376" s="218" t="str">
        <f t="array" ref="CP376">INDEX('UPTD PPA KabKota'!AY$5:AY$513,MATCH($D376,'UPTD PPA KabKota'!$C$5:$C$513,FALSE))</f>
        <v/>
      </c>
      <c r="CQ376" s="209" t="str">
        <f>IFERROR(__xludf.DUMMYFUNCTION("IF(ISBLANK($K376),"""",IF(REGEXMATCH($K376,""Peraturan""),""Ada"",IF(REGEXMATCH($K376,""Rekomendasi""),""Tidak Ada"", $K376)))
"),"Ada")</f>
        <v>Ada</v>
      </c>
      <c r="CR376" s="209" t="str">
        <f t="array" ref="CR376">index('UPTD PPA KabKota'!$BI$5:$BI$513,match($D376,'UPTD PPA KabKota'!$C$5:$C$513,false))</f>
        <v>Ada</v>
      </c>
      <c r="CS376" s="314" t="str">
        <f t="shared" si="61"/>
        <v>Ada</v>
      </c>
    </row>
    <row r="377">
      <c r="A377" s="334">
        <v>371.0</v>
      </c>
      <c r="B377" s="334">
        <v>13.0</v>
      </c>
      <c r="C377" s="311" t="s">
        <v>4778</v>
      </c>
      <c r="D377" s="312" t="s">
        <v>3436</v>
      </c>
      <c r="E377" s="315">
        <v>45689.0</v>
      </c>
      <c r="F377" s="218" t="str">
        <f t="array" ref="F377">INDEX('Ortala-KabKota'!F$2:F$415,MATCH($D377,'Ortala-KabKota'!$E$2:$E$415,FALSE))</f>
        <v>Lia Rgyo/ 081250705092</v>
      </c>
      <c r="G377" s="218" t="str">
        <f t="array" ref="G377">INDEX('Ortala-KabKota'!G$2:G$415,MATCH($D377,'Ortala-KabKota'!$E$2:$E$415,FALSE))</f>
        <v/>
      </c>
      <c r="H377" s="218" t="str">
        <f t="array" ref="H377">INDEX('Ortala-KabKota'!H$2:H$415,MATCH($D377,'Ortala-KabKota'!$E$2:$E$415,FALSE))</f>
        <v/>
      </c>
      <c r="I377" s="218" t="str">
        <f t="array" ref="I377">INDEX('Ortala-KabKota'!I$2:I$415,MATCH($D377,'Ortala-KabKota'!$E$2:$E$415,FALSE))</f>
        <v/>
      </c>
      <c r="J377" s="218" t="str">
        <f t="array" ref="J377">INDEX('Ortala-KabKota'!J$2:J$415,MATCH($D377,'Ortala-KabKota'!$E$2:$E$415,FALSE))</f>
        <v>UPTD PPA</v>
      </c>
      <c r="K377" s="218" t="str">
        <f t="array" ref="K377">INDEX('Ortala-KabKota'!K$2:K$415,MATCH($D377,'Ortala-KabKota'!$E$2:$E$415,FALSE))</f>
        <v>Peraturan Walikota Banjarbaru Nomor 12 Tahun 2022</v>
      </c>
      <c r="L377" s="218">
        <f t="array" ref="L377">INDEX('Ortala-KabKota'!L$2:L$415,MATCH($D377,'Ortala-KabKota'!$E$2:$E$415,FALSE))</f>
        <v>2022</v>
      </c>
      <c r="M377" s="218" t="str">
        <f t="array" ref="M377">INDEX('Ortala-KabKota'!M$2:M$415,MATCH($D377,'Ortala-KabKota'!$E$2:$E$415,FALSE))</f>
        <v>B</v>
      </c>
      <c r="N377" s="218" t="str">
        <f t="array" ref="N377">INDEX('Ortala-KabKota'!N$2:N$415,MATCH($D377,'Ortala-KabKota'!$E$2:$E$415,FALSE))</f>
        <v>Fahrina/ 08115007769</v>
      </c>
      <c r="O377" s="218" t="str">
        <f t="array" ref="O377">INDEX('Ortala-KabKota'!O$2:O$415,MATCH($D377,'Ortala-KabKota'!$E$2:$E$415,FALSE))</f>
        <v/>
      </c>
      <c r="P377" s="218" t="str">
        <f t="array" ref="P377">INDEX('Ortala-KabKota'!P$2:P$415,MATCH($D377,'Ortala-KabKota'!$E$2:$E$415,FALSE))</f>
        <v/>
      </c>
      <c r="Q377" s="218" t="str">
        <f t="array" ref="Q377">INDEX('Ortala-KabKota'!Q$2:Q$415,MATCH($D377,'Ortala-KabKota'!$E$2:$E$415,FALSE))</f>
        <v>BERGABUNG DENGAN KANTOR DINAS</v>
      </c>
      <c r="R377" s="218" t="str">
        <f t="array" ref="R377">INDEX('Ortala-KabKota'!R$2:R$415,MATCH($D377,'Ortala-KabKota'!$E$2:$E$415,FALSE))</f>
        <v>TIDAK PUNYA</v>
      </c>
      <c r="S377" s="218" t="str">
        <f t="array" ref="S377">INDEX('Ortala-KabKota'!S$2:S$415,MATCH($D377,'Ortala-KabKota'!$E$2:$E$415,FALSE))</f>
        <v>Tidak Ada</v>
      </c>
      <c r="T377" s="218">
        <f t="array" ref="T377">INDEX('Ortala-KabKota'!T$2:T$415,MATCH($D377,'Ortala-KabKota'!$E$2:$E$415,FALSE))</f>
        <v>0</v>
      </c>
      <c r="U377" s="218">
        <f t="array" ref="U377">INDEX('Ortala-KabKota'!U$2:U$415,MATCH($D377,'Ortala-KabKota'!$E$2:$E$415,FALSE))</f>
        <v>0</v>
      </c>
      <c r="V377" s="218">
        <f t="array" ref="V377">INDEX('Ortala-KabKota'!V$2:V$415,MATCH($D377,'Ortala-KabKota'!$E$2:$E$415,FALSE))</f>
        <v>0</v>
      </c>
      <c r="W377" s="218">
        <f t="array" ref="W377">INDEX('Ortala-KabKota'!W$2:W$415,MATCH($D377,'Ortala-KabKota'!$E$2:$E$415,FALSE))</f>
        <v>0</v>
      </c>
      <c r="X377" s="218">
        <f t="array" ref="X377">INDEX('Ortala-KabKota'!X$2:X$415,MATCH($D377,'Ortala-KabKota'!$E$2:$E$415,FALSE))</f>
        <v>0</v>
      </c>
      <c r="Y377" s="218">
        <f t="array" ref="Y377">INDEX('Ortala-KabKota'!Y$2:Y$415,MATCH($D377,'Ortala-KabKota'!$E$2:$E$415,FALSE))</f>
        <v>0</v>
      </c>
      <c r="Z377" s="218">
        <f t="array" ref="Z377">INDEX('Ortala-KabKota'!Z$2:Z$415,MATCH($D377,'Ortala-KabKota'!$E$2:$E$415,FALSE))</f>
        <v>0</v>
      </c>
      <c r="AA377" s="218">
        <f t="array" ref="AA377">INDEX('Ortala-KabKota'!AA$2:AA$415,MATCH($D377,'Ortala-KabKota'!$E$2:$E$415,FALSE))</f>
        <v>0</v>
      </c>
      <c r="AB377" s="218">
        <f t="array" ref="AB377">INDEX('Ortala-KabKota'!AB$2:AB$415,MATCH($D377,'Ortala-KabKota'!$E$2:$E$415,FALSE))</f>
        <v>0</v>
      </c>
      <c r="AC377" s="218">
        <f t="array" ref="AC377">INDEX('Ortala-KabKota'!AC$2:AC$415,MATCH($D377,'Ortala-KabKota'!$E$2:$E$415,FALSE))</f>
        <v>0</v>
      </c>
      <c r="AD377" s="218">
        <f t="array" ref="AD377">INDEX('Ortala-KabKota'!AD$2:AD$415,MATCH($D377,'Ortala-KabKota'!$E$2:$E$415,FALSE))</f>
        <v>0</v>
      </c>
      <c r="AE377" s="218">
        <f t="array" ref="AE377">INDEX('Ortala-KabKota'!AE$2:AE$415,MATCH($D377,'Ortala-KabKota'!$E$2:$E$415,FALSE))</f>
        <v>0</v>
      </c>
      <c r="AF377" s="218">
        <f t="array" ref="AF377">INDEX('Ortala-KabKota'!AF$2:AF$415,MATCH($D377,'Ortala-KabKota'!$E$2:$E$415,FALSE))</f>
        <v>0</v>
      </c>
      <c r="AG377" s="218">
        <f t="array" ref="AG377">INDEX('Ortala-KabKota'!AG$2:AG$415,MATCH($D377,'Ortala-KabKota'!$E$2:$E$415,FALSE))</f>
        <v>0</v>
      </c>
      <c r="AH377" s="218">
        <f t="array" ref="AH377">INDEX('Ortala-KabKota'!AH$2:AH$415,MATCH($D377,'Ortala-KabKota'!$E$2:$E$415,FALSE))</f>
        <v>0</v>
      </c>
      <c r="AI377" s="218" t="str">
        <f t="array" ref="AI377">INDEX('Ortala-KabKota'!AI$2:AI$415,MATCH($D377,'Ortala-KabKota'!$E$2:$E$415,FALSE))</f>
        <v>Tidak Ada</v>
      </c>
      <c r="AJ377" s="218">
        <f t="array" ref="AJ377">INDEX('Ortala-KabKota'!AJ$2:AJ$415,MATCH($D377,'Ortala-KabKota'!$E$2:$E$415,FALSE))</f>
        <v>0</v>
      </c>
      <c r="AK377" s="218">
        <f t="array" ref="AK377">INDEX('Ortala-KabKota'!AK$2:AK$415,MATCH($D377,'Ortala-KabKota'!$E$2:$E$415,FALSE))</f>
        <v>0</v>
      </c>
      <c r="AL377" s="218">
        <f t="array" ref="AL377">INDEX('Ortala-KabKota'!AL$2:AL$415,MATCH($D377,'Ortala-KabKota'!$E$2:$E$415,FALSE))</f>
        <v>29</v>
      </c>
      <c r="AM377" s="218" t="str">
        <f t="array" ref="AM377">INDEX('Ortala-KabKota'!AM$2:AM$415,MATCH($D377,'Ortala-KabKota'!$E$2:$E$415,FALSE))</f>
        <v>Penelantaran</v>
      </c>
      <c r="AN377" s="218" t="str">
        <f t="array" ref="AN377">INDEX('Ortala-KabKota'!AN$2:AN$415,MATCH($D377,'Ortala-KabKota'!$E$2:$E$415,FALSE))</f>
        <v/>
      </c>
      <c r="AO377" s="218" t="str">
        <f t="array" ref="AO377">INDEX('Ortala-KabKota'!AO$2:AO$415,MATCH($D377,'Ortala-KabKota'!$E$2:$E$415,FALSE))</f>
        <v/>
      </c>
      <c r="AP377" s="218" t="str">
        <f t="array" ref="AP377">INDEX('Ortala-KabKota'!AP$2:AP$415,MATCH($D377,'Ortala-KabKota'!$E$2:$E$415,FALSE))</f>
        <v/>
      </c>
      <c r="AQ377" s="218" t="str">
        <f t="array" ref="AQ377">INDEX('Ortala-KabKota'!AQ$2:AQ$415,MATCH($D377,'Ortala-KabKota'!$E$2:$E$415,FALSE))</f>
        <v/>
      </c>
      <c r="AR377" s="218" t="str">
        <f t="array" ref="AR377">INDEX('Ortala-KabKota'!AR$2:AR$415,MATCH($D377,'Ortala-KabKota'!$E$2:$E$415,FALSE))</f>
        <v/>
      </c>
      <c r="AS377" s="218" t="str">
        <f t="array" ref="AS377">INDEX('Ortala-KabKota'!AS$2:AS$415,MATCH($D377,'Ortala-KabKota'!$E$2:$E$415,FALSE))</f>
        <v/>
      </c>
      <c r="AT377" s="218" t="str">
        <f t="array" ref="AT377">INDEX('Ortala-KabKota'!AT$2:AT$415,MATCH($D377,'Ortala-KabKota'!$E$2:$E$415,FALSE))</f>
        <v/>
      </c>
      <c r="AU377" s="218" t="str">
        <f t="array" ref="AU377">INDEX('UPTD PPA KabKota'!D$5:D$513,MATCH($D377,'UPTD PPA KabKota'!$C$5:$C$513,FALSE))</f>
        <v>LIA RAHMAWATI, S.IP</v>
      </c>
      <c r="AV377" s="218" t="str">
        <f t="array" ref="AV377">INDEX('UPTD PPA KabKota'!E$5:E$513,MATCH($D377,'UPTD PPA KabKota'!$C$5:$C$513,FALSE))</f>
        <v>Jl. Taman Gembira Barat RT.05 RW.01 Kel. Guntung Paikat Kec. Banjarbaru Selatan Kota Banjarbaru Prov. Kalimantan Selatan</v>
      </c>
      <c r="AW377" s="218">
        <f t="array" ref="AW377">INDEX('UPTD PPA KabKota'!F$5:F$513,MATCH($D377,'UPTD PPA KabKota'!$C$5:$C$513,FALSE))</f>
        <v>81365336697</v>
      </c>
      <c r="AX377" s="218">
        <f t="array" ref="AX377">INDEX('UPTD PPA KabKota'!G$5:G$513,MATCH($D377,'UPTD PPA KabKota'!$C$5:$C$513,FALSE))</f>
        <v>81365336697</v>
      </c>
      <c r="AY377" s="218" t="str">
        <f t="array" ref="AY377">INDEX('UPTD PPA KabKota'!H$5:H$513,MATCH($D377,'UPTD PPA KabKota'!$C$5:$C$513,FALSE))</f>
        <v>UPTD Perlindungan Perempuan dan Anak</v>
      </c>
      <c r="AZ377" s="218" t="str">
        <f t="array" ref="AZ377">INDEX('UPTD PPA KabKota'!I$5:I$513,MATCH($D377,'UPTD PPA KabKota'!$C$5:$C$513,FALSE))</f>
        <v>Peraturan Walikota Banjarbaru Nomor 12 Tahun 2022 Tentang UPTD PPA</v>
      </c>
      <c r="BA377" s="218">
        <f t="array" ref="BA377">INDEX('UPTD PPA KabKota'!J$5:J$513,MATCH($D377,'UPTD PPA KabKota'!$C$5:$C$513,FALSE))</f>
        <v>2022</v>
      </c>
      <c r="BB377" s="218" t="str">
        <f t="array" ref="BB377">INDEX('UPTD PPA KabKota'!K$5:K$513,MATCH($D377,'UPTD PPA KabKota'!$C$5:$C$513,FALSE))</f>
        <v>B</v>
      </c>
      <c r="BC377" s="218" t="str">
        <f t="array" ref="BC377">INDEX('UPTD PPA KabKota'!L$5:L$513,MATCH($D377,'UPTD PPA KabKota'!$C$5:$C$513,FALSE))</f>
        <v>Meli Hayati</v>
      </c>
      <c r="BD377" s="218" t="str">
        <f t="array" ref="BD377">INDEX('UPTD PPA KabKota'!M$5:M$513,MATCH($D377,'UPTD PPA KabKota'!$C$5:$C$513,FALSE))</f>
        <v>bjbuptdppa@gmail.com</v>
      </c>
      <c r="BE377" s="218" t="str">
        <f t="array" ref="BE377">INDEX('UPTD PPA KabKota'!N$5:N$513,MATCH($D377,'UPTD PPA KabKota'!$C$5:$C$513,FALSE))</f>
        <v>Kepala UPTD, tenaga non ASN (Petugas Layanan Pengaduan)</v>
      </c>
      <c r="BF377" s="218" t="str">
        <f t="array" ref="BF377">INDEX('UPTD PPA KabKota'!O$5:O$513,MATCH($D377,'UPTD PPA KabKota'!$C$5:$C$513,FALSE))</f>
        <v>Bergabung dengan Kantor Dinas</v>
      </c>
      <c r="BG377" s="218" t="str">
        <f t="array" ref="BG377">INDEX('UPTD PPA KabKota'!P$5:P$513,MATCH($D377,'UPTD PPA KabKota'!$C$5:$C$513,FALSE))</f>
        <v>Tidak Punya</v>
      </c>
      <c r="BH377" s="218" t="str">
        <f t="array" ref="BH377">INDEX('UPTD PPA KabKota'!Q$5:Q$513,MATCH($D377,'UPTD PPA KabKota'!$C$5:$C$513,FALSE))</f>
        <v/>
      </c>
      <c r="BI377" s="218" t="str">
        <f t="array" ref="BI377">INDEX('UPTD PPA KabKota'!R$5:R$513,MATCH($D377,'UPTD PPA KabKota'!$C$5:$C$513,FALSE))</f>
        <v>Ada</v>
      </c>
      <c r="BJ377" s="218" t="str">
        <f t="array" ref="BJ377">INDEX('UPTD PPA KabKota'!S$5:S$513,MATCH($D377,'UPTD PPA KabKota'!$C$5:$C$513,FALSE))</f>
        <v>Ada</v>
      </c>
      <c r="BK377" s="218" t="str">
        <f t="array" ref="BK377">INDEX('UPTD PPA KabKota'!T$5:T$513,MATCH($D377,'UPTD PPA KabKota'!$C$5:$C$513,FALSE))</f>
        <v>Ada</v>
      </c>
      <c r="BL377" s="218" t="str">
        <f t="array" ref="BL377">INDEX('UPTD PPA KabKota'!U$5:U$513,MATCH($D377,'UPTD PPA KabKota'!$C$5:$C$513,FALSE))</f>
        <v>Ada</v>
      </c>
      <c r="BM377" s="218" t="str">
        <f t="array" ref="BM377">INDEX('UPTD PPA KabKota'!V$5:V$513,MATCH($D377,'UPTD PPA KabKota'!$C$5:$C$513,FALSE))</f>
        <v>Tidak Ada</v>
      </c>
      <c r="BN377" s="218" t="str">
        <f t="array" ref="BN377">INDEX('UPTD PPA KabKota'!W$5:W$513,MATCH($D377,'UPTD PPA KabKota'!$C$5:$C$513,FALSE))</f>
        <v>Tidak Ada</v>
      </c>
      <c r="BO377" s="218" t="str">
        <f t="array" ref="BO377">INDEX('UPTD PPA KabKota'!X$5:X$513,MATCH($D377,'UPTD PPA KabKota'!$C$5:$C$513,FALSE))</f>
        <v>Ada</v>
      </c>
      <c r="BP377" s="218" t="str">
        <f t="array" ref="BP377">INDEX('UPTD PPA KabKota'!Y$5:Y$513,MATCH($D377,'UPTD PPA KabKota'!$C$5:$C$513,FALSE))</f>
        <v>Ada</v>
      </c>
      <c r="BQ377" s="218" t="str">
        <f t="array" ref="BQ377">INDEX('UPTD PPA KabKota'!Z$5:Z$513,MATCH($D377,'UPTD PPA KabKota'!$C$5:$C$513,FALSE))</f>
        <v>Ada</v>
      </c>
      <c r="BR377" s="218" t="str">
        <f t="array" ref="BR377">INDEX('UPTD PPA KabKota'!AA$5:AA$513,MATCH($D377,'UPTD PPA KabKota'!$C$5:$C$513,FALSE))</f>
        <v>Tidak Ada</v>
      </c>
      <c r="BS377" s="218" t="str">
        <f t="array" ref="BS377">INDEX('UPTD PPA KabKota'!AB$5:AB$513,MATCH($D377,'UPTD PPA KabKota'!$C$5:$C$513,FALSE))</f>
        <v>Tidak Ada</v>
      </c>
      <c r="BT377" s="218" t="str">
        <f t="array" ref="BT377">INDEX('UPTD PPA KabKota'!AC$5:AC$513,MATCH($D377,'UPTD PPA KabKota'!$C$5:$C$513,FALSE))</f>
        <v>Sudah</v>
      </c>
      <c r="BU377" s="218" t="str">
        <f t="array" ref="BU377">INDEX('UPTD PPA KabKota'!AD$5:AD$513,MATCH($D377,'UPTD PPA KabKota'!$C$5:$C$513,FALSE))</f>
        <v>Sudah</v>
      </c>
      <c r="BV377" s="218" t="str">
        <f t="array" ref="BV377">INDEX('UPTD PPA KabKota'!AE$5:AE$513,MATCH($D377,'UPTD PPA KabKota'!$C$5:$C$513,FALSE))</f>
        <v>Sudah</v>
      </c>
      <c r="BW377" s="218" t="str">
        <f t="array" ref="BW377">INDEX('UPTD PPA KabKota'!AF$5:AF$513,MATCH($D377,'UPTD PPA KabKota'!$C$5:$C$513,FALSE))</f>
        <v>Sudah</v>
      </c>
      <c r="BX377" s="218" t="str">
        <f t="array" ref="BX377">INDEX('UPTD PPA KabKota'!AG$5:AG$513,MATCH($D377,'UPTD PPA KabKota'!$C$5:$C$513,FALSE))</f>
        <v>Sudah</v>
      </c>
      <c r="BY377" s="218" t="str">
        <f t="array" ref="BY377">INDEX('UPTD PPA KabKota'!AH$5:AH$513,MATCH($D377,'UPTD PPA KabKota'!$C$5:$C$513,FALSE))</f>
        <v>Sudah</v>
      </c>
      <c r="BZ377" s="218" t="str">
        <f t="array" ref="BZ377">INDEX('UPTD PPA KabKota'!AI$5:AI$513,MATCH($D377,'UPTD PPA KabKota'!$C$5:$C$513,FALSE))</f>
        <v>Sudah</v>
      </c>
      <c r="CA377" s="218" t="str">
        <f t="array" ref="CA377">INDEX('UPTD PPA KabKota'!AJ$5:AJ$513,MATCH($D377,'UPTD PPA KabKota'!$C$5:$C$513,FALSE))</f>
        <v>Sudah</v>
      </c>
      <c r="CB377" s="218" t="str">
        <f t="array" ref="CB377">INDEX('UPTD PPA KabKota'!AK$5:AK$513,MATCH($D377,'UPTD PPA KabKota'!$C$5:$C$513,FALSE))</f>
        <v>Sudah</v>
      </c>
      <c r="CC377" s="218" t="str">
        <f t="array" ref="CC377">INDEX('UPTD PPA KabKota'!AL$5:AL$513,MATCH($D377,'UPTD PPA KabKota'!$C$5:$C$513,FALSE))</f>
        <v>Sudah</v>
      </c>
      <c r="CD377" s="218" t="str">
        <f t="array" ref="CD377">INDEX('UPTD PPA KabKota'!AM$5:AM$513,MATCH($D377,'UPTD PPA KabKota'!$C$5:$C$513,FALSE))</f>
        <v>Sudah</v>
      </c>
      <c r="CE377" s="218" t="str">
        <f t="array" ref="CE377">INDEX('UPTD PPA KabKota'!AN$5:AN$513,MATCH($D377,'UPTD PPA KabKota'!$C$5:$C$513,FALSE))</f>
        <v/>
      </c>
      <c r="CF377" s="218" t="str">
        <f t="array" ref="CF377">INDEX('UPTD PPA KabKota'!AO$5:AO$513,MATCH($D377,'UPTD PPA KabKota'!$C$5:$C$513,FALSE))</f>
        <v>81 Pengaduan dan 83 laporan kasus di SIMPONI PPA</v>
      </c>
      <c r="CG377" s="218" t="str">
        <f t="array" ref="CG377">INDEX('UPTD PPA KabKota'!AP$5:AP$513,MATCH($D377,'UPTD PPA KabKota'!$C$5:$C$513,FALSE))</f>
        <v>Seksual dan Psikis</v>
      </c>
      <c r="CH377" s="218" t="str">
        <f t="array" ref="CH377">INDEX('UPTD PPA KabKota'!AQ$5:AQ$513,MATCH($D377,'UPTD PPA KabKota'!$C$5:$C$513,FALSE))</f>
        <v/>
      </c>
      <c r="CI377" s="218" t="str">
        <f t="array" ref="CI377">INDEX('UPTD PPA KabKota'!AR$5:AR$513,MATCH($D377,'UPTD PPA KabKota'!$C$5:$C$513,FALSE))</f>
        <v/>
      </c>
      <c r="CJ377" s="218" t="str">
        <f t="array" ref="CJ377">INDEX('UPTD PPA KabKota'!AS$5:AS$513,MATCH($D377,'UPTD PPA KabKota'!$C$5:$C$513,FALSE))</f>
        <v/>
      </c>
      <c r="CK377" s="218" t="str">
        <f t="array" ref="CK377">INDEX('UPTD PPA KabKota'!AT$5:AT$513,MATCH($D377,'UPTD PPA KabKota'!$C$5:$C$513,FALSE))</f>
        <v/>
      </c>
      <c r="CL377" s="218" t="str">
        <f t="array" ref="CL377">INDEX('UPTD PPA KabKota'!AU$5:AU$513,MATCH($D377,'UPTD PPA KabKota'!$C$5:$C$513,FALSE))</f>
        <v/>
      </c>
      <c r="CM377" s="218" t="str">
        <f t="array" ref="CM377">INDEX('UPTD PPA KabKota'!AV$5:AV$513,MATCH($D377,'UPTD PPA KabKota'!$C$5:$C$513,FALSE))</f>
        <v/>
      </c>
      <c r="CN377" s="218" t="str">
        <f t="array" ref="CN377">INDEX('UPTD PPA KabKota'!AW$5:AW$513,MATCH($D377,'UPTD PPA KabKota'!$C$5:$C$513,FALSE))</f>
        <v>v</v>
      </c>
      <c r="CO377" s="218" t="str">
        <f t="array" ref="CO377">INDEX('UPTD PPA KabKota'!AX$5:AX$513,MATCH($D377,'UPTD PPA KabKota'!$C$5:$C$513,FALSE))</f>
        <v/>
      </c>
      <c r="CP377" s="218" t="str">
        <f t="array" ref="CP377">INDEX('UPTD PPA KabKota'!AY$5:AY$513,MATCH($D377,'UPTD PPA KabKota'!$C$5:$C$513,FALSE))</f>
        <v/>
      </c>
      <c r="CQ377" s="209" t="str">
        <f>IFERROR(__xludf.DUMMYFUNCTION("IF(ISBLANK($K377),"""",IF(REGEXMATCH($K377,""Peraturan""),""Ada"",IF(REGEXMATCH($K377,""Rekomendasi""),""Tidak Ada"", $K377)))
"),"Ada")</f>
        <v>Ada</v>
      </c>
      <c r="CR377" s="209" t="str">
        <f t="array" ref="CR377">index('UPTD PPA KabKota'!$BI$5:$BI$513,match($D377,'UPTD PPA KabKota'!$C$5:$C$513,false))</f>
        <v>Ada</v>
      </c>
      <c r="CS377" s="314" t="str">
        <f t="shared" si="61"/>
        <v>Ada</v>
      </c>
    </row>
    <row r="378">
      <c r="A378" s="334">
        <v>372.0</v>
      </c>
      <c r="B378" s="300"/>
      <c r="C378" s="301" t="s">
        <v>4780</v>
      </c>
      <c r="D378" s="317" t="s">
        <v>4780</v>
      </c>
      <c r="E378" s="302">
        <v>45748.0</v>
      </c>
      <c r="F378" s="303" t="str">
        <f t="array" ref="F378">INDEX('Ortala-Provinsi'!C$2:C$39,MATCH($D378,'Ortala-Provinsi'!$B$2:$B$39,FALSE))</f>
        <v>Kholid Budhaeri/ 081351963019</v>
      </c>
      <c r="G378" s="303" t="str">
        <f t="array" ref="G378">INDEX('Ortala-Provinsi'!D$2:D$39,MATCH($D378,'Ortala-Provinsi'!$B$2:$B$39,FALSE))</f>
        <v>Jl. Dewi Sartika No.13 Gedung d</v>
      </c>
      <c r="H378" s="303" t="str">
        <f t="array" ref="H378">INDEX('Ortala-Provinsi'!E$2:E$39,MATCH($D378,'Ortala-Provinsi'!$B$2:$B$39,FALSE))</f>
        <v>-</v>
      </c>
      <c r="I378" s="303" t="str">
        <f t="array" ref="I378">INDEX('Ortala-Provinsi'!F$2:F$39,MATCH($D378,'Ortala-Provinsi'!$B$2:$B$39,FALSE))</f>
        <v>-</v>
      </c>
      <c r="J378" s="303" t="str">
        <f t="array" ref="J378">INDEX('Ortala-Provinsi'!G$2:G$39,MATCH($D378,'Ortala-Provinsi'!$B$2:$B$39,FALSE))</f>
        <v>UPTD PPA</v>
      </c>
      <c r="K378" s="303" t="str">
        <f t="array" ref="K378">INDEX('Ortala-Provinsi'!H$2:H$39,MATCH($D378,'Ortala-Provinsi'!$B$2:$B$39,FALSE))</f>
        <v>Peraturan Gubernur Kalimantan Timur Nomor 37 Tahun 2020 tentang Pembentukan dan Susunan Organisasi UPTD PPA Pada Dinas Kependudukan, Pemberdayaan Perempuan dan Perlindungan Anak Provinsi Kalimantan Timur</v>
      </c>
      <c r="L378" s="303">
        <f t="array" ref="L378">INDEX('Ortala-Provinsi'!I$2:I$39,MATCH($D378,'Ortala-Provinsi'!$B$2:$B$39,FALSE))</f>
        <v>2020</v>
      </c>
      <c r="M378" s="303" t="str">
        <f t="array" ref="M378">INDEX('Ortala-Provinsi'!J$2:J$39,MATCH($D378,'Ortala-Provinsi'!$B$2:$B$39,FALSE))</f>
        <v>A</v>
      </c>
      <c r="N378" s="303" t="str">
        <f t="array" ref="N378">INDEX('Ortala-Provinsi'!K$2:K$39,MATCH($D378,'Ortala-Provinsi'!$B$2:$B$39,FALSE))</f>
        <v>Rita Astanie/ 081351106707</v>
      </c>
      <c r="O378" s="303" t="str">
        <f t="array" ref="O378">INDEX('Ortala-Provinsi'!L$2:L$39,MATCH($D378,'Ortala-Provinsi'!$B$2:$B$39,FALSE))</f>
        <v>uptdppakaltim@gmail.com</v>
      </c>
      <c r="P378" s="303" t="str">
        <f t="array" ref="P378">INDEX('Ortala-Provinsi'!M$2:M$39,MATCH($D378,'Ortala-Provinsi'!$B$2:$B$39,FALSE))</f>
        <v>Kepala UPTD PPA, Kasubag TU, Kasi Pengaduan, Kasi Tindak Lanjut, Kelompok JF dan Pelaksana</v>
      </c>
      <c r="Q378" s="303" t="str">
        <f t="array" ref="Q378">INDEX('Ortala-Provinsi'!N$2:N$39,MATCH($D378,'Ortala-Provinsi'!$B$2:$B$39,FALSE))</f>
        <v>BERGABUNG DENGAN KANTOR DINAS</v>
      </c>
      <c r="R378" s="303" t="str">
        <f t="array" ref="R378">INDEX('Ortala-Provinsi'!O$2:O$39,MATCH($D378,'Ortala-Provinsi'!$B$2:$B$39,FALSE))</f>
        <v>KAMAR DI KANTOR</v>
      </c>
      <c r="S378" s="303" t="str">
        <f t="array" ref="S378">INDEX('Ortala-Provinsi'!P$2:P$39,MATCH($D378,'Ortala-Provinsi'!$B$2:$B$39,FALSE))</f>
        <v/>
      </c>
      <c r="T378" s="303" t="str">
        <f t="array" ref="T378">INDEX('Ortala-Provinsi'!Q$2:Q$39,MATCH($D378,'Ortala-Provinsi'!$B$2:$B$39,FALSE))</f>
        <v/>
      </c>
      <c r="U378" s="303">
        <f t="array" ref="U378">INDEX('Ortala-Provinsi'!R$2:R$39,MATCH($D378,'Ortala-Provinsi'!$B$2:$B$39,FALSE))</f>
        <v>1</v>
      </c>
      <c r="V378" s="303" t="str">
        <f t="array" ref="V378">INDEX('Ortala-Provinsi'!S$2:S$39,MATCH($D378,'Ortala-Provinsi'!$B$2:$B$39,FALSE))</f>
        <v>Sementara ini rumah perlindungan menggunakan ruangan di UPTD prov.kaltim gedung b</v>
      </c>
      <c r="W378" s="303">
        <f t="array" ref="W378">INDEX('Ortala-Provinsi'!T$2:T$39,MATCH($D378,'Ortala-Provinsi'!$B$2:$B$39,FALSE))</f>
        <v>1</v>
      </c>
      <c r="X378" s="303">
        <f t="array" ref="X378">INDEX('Ortala-Provinsi'!U$2:U$39,MATCH($D378,'Ortala-Provinsi'!$B$2:$B$39,FALSE))</f>
        <v>1</v>
      </c>
      <c r="Y378" s="303">
        <f t="array" ref="Y378">INDEX('Ortala-Provinsi'!V$2:V$39,MATCH($D378,'Ortala-Provinsi'!$B$2:$B$39,FALSE))</f>
        <v>1</v>
      </c>
      <c r="Z378" s="303">
        <f t="array" ref="Z378">INDEX('Ortala-Provinsi'!W$2:W$39,MATCH($D378,'Ortala-Provinsi'!$B$2:$B$39,FALSE))</f>
        <v>0</v>
      </c>
      <c r="AA378" s="303">
        <f t="array" ref="AA378">INDEX('Ortala-Provinsi'!X$2:X$39,MATCH($D378,'Ortala-Provinsi'!$B$2:$B$39,FALSE))</f>
        <v>0</v>
      </c>
      <c r="AB378" s="303">
        <f t="array" ref="AB378">INDEX('Ortala-Provinsi'!Y$2:Y$39,MATCH($D378,'Ortala-Provinsi'!$B$2:$B$39,FALSE))</f>
        <v>0</v>
      </c>
      <c r="AC378" s="303">
        <f t="array" ref="AC378">INDEX('Ortala-Provinsi'!Z$2:Z$39,MATCH($D378,'Ortala-Provinsi'!$B$2:$B$39,FALSE))</f>
        <v>0</v>
      </c>
      <c r="AD378" s="303">
        <f t="array" ref="AD378">INDEX('Ortala-Provinsi'!AA$2:AA$39,MATCH($D378,'Ortala-Provinsi'!$B$2:$B$39,FALSE))</f>
        <v>0</v>
      </c>
      <c r="AE378" s="303">
        <f t="array" ref="AE378">INDEX('Ortala-Provinsi'!AB$2:AB$39,MATCH($D378,'Ortala-Provinsi'!$B$2:$B$39,FALSE))</f>
        <v>0</v>
      </c>
      <c r="AF378" s="303">
        <f t="array" ref="AF378">INDEX('Ortala-Provinsi'!AC$2:AC$39,MATCH($D378,'Ortala-Provinsi'!$B$2:$B$39,FALSE))</f>
        <v>0</v>
      </c>
      <c r="AG378" s="303">
        <f t="array" ref="AG378">INDEX('Ortala-Provinsi'!AD$2:AD$39,MATCH($D378,'Ortala-Provinsi'!$B$2:$B$39,FALSE))</f>
        <v>0</v>
      </c>
      <c r="AH378" s="303">
        <f t="array" ref="AH378">INDEX('Ortala-Provinsi'!AE$2:AE$39,MATCH($D378,'Ortala-Provinsi'!$B$2:$B$39,FALSE))</f>
        <v>1</v>
      </c>
      <c r="AI378" s="303">
        <f t="array" ref="AI378">INDEX('Ortala-Provinsi'!AF$2:AF$39,MATCH($D378,'Ortala-Provinsi'!$B$2:$B$39,FALSE))</f>
        <v>1</v>
      </c>
      <c r="AJ378" s="303">
        <f t="array" ref="AJ378">INDEX('Ortala-Provinsi'!AG$2:AG$39,MATCH($D378,'Ortala-Provinsi'!$B$2:$B$39,FALSE))</f>
        <v>1</v>
      </c>
      <c r="AK378" s="303">
        <f t="array" ref="AK378">INDEX('Ortala-Provinsi'!AH$2:AH$39,MATCH($D378,'Ortala-Provinsi'!$B$2:$B$39,FALSE))</f>
        <v>1</v>
      </c>
      <c r="AL378" s="303" t="str">
        <f t="array" ref="AL378">INDEX('Ortala-Provinsi'!AI$2:AI$39,MATCH($D378,'Ortala-Provinsi'!$B$2:$B$39,FALSE))</f>
        <v>UPTD ppa PROV. Kaltim mempunyai rumah singgah sementara ini masih menggunakan ruangan di UPTD PPA Prov.Kaltim jl.dewi Sartika gedung b</v>
      </c>
      <c r="AM378" s="303">
        <f t="array" ref="AM378">INDEX('Ortala-Provinsi'!AJ$2:AJ$39,MATCH($D378,'Ortala-Provinsi'!$B$2:$B$39,FALSE))</f>
        <v>1</v>
      </c>
      <c r="AN378" s="303">
        <f t="array" ref="AN378">INDEX('Ortala-Provinsi'!AK$2:AK$39,MATCH($D378,'Ortala-Provinsi'!$B$2:$B$39,FALSE))</f>
        <v>1</v>
      </c>
      <c r="AO378" s="303">
        <f t="array" ref="AO378">INDEX('Ortala-Provinsi'!AL$2:AL$39,MATCH($D378,'Ortala-Provinsi'!$B$2:$B$39,FALSE))</f>
        <v>14</v>
      </c>
      <c r="AP378" s="303" t="str">
        <f t="array" ref="AP378">INDEX('Ortala-Provinsi'!AM$2:AM$39,MATCH($D378,'Ortala-Provinsi'!$B$2:$B$39,FALSE))</f>
        <v>KDRT</v>
      </c>
      <c r="AQ378" s="303" t="str">
        <f t="array" ref="AQ378">INDEX('Ortala-Provinsi'!AN$2:AN$39,MATCH($D378,'Ortala-Provinsi'!$B$2:$B$39,FALSE))</f>
        <v/>
      </c>
      <c r="AR378" s="303" t="str">
        <f t="array" ref="AR378">INDEX('Ortala-Provinsi'!AO$2:AO$39,MATCH($D378,'Ortala-Provinsi'!$B$2:$B$39,FALSE))</f>
        <v/>
      </c>
      <c r="AS378" s="303" t="str">
        <f t="array" ref="AS378">INDEX('Ortala-Provinsi'!AP$2:AP$39,MATCH($D378,'Ortala-Provinsi'!$B$2:$B$39,FALSE))</f>
        <v/>
      </c>
      <c r="AT378" s="303" t="str">
        <f t="array" ref="AT378">INDEX('Ortala-Provinsi'!AQ$2:AQ$39,MATCH($D378,'Ortala-Provinsi'!$B$2:$B$39,FALSE))</f>
        <v/>
      </c>
      <c r="AU378" s="304" t="str">
        <f t="shared" ref="AU378:CP378" si="62">INDEX(#REF!,MATCH($D378,#REF!,FALSE))</f>
        <v>#REF!</v>
      </c>
      <c r="AV378" s="304" t="str">
        <f t="shared" si="62"/>
        <v>#REF!</v>
      </c>
      <c r="AW378" s="304" t="str">
        <f t="shared" si="62"/>
        <v>#REF!</v>
      </c>
      <c r="AX378" s="304" t="str">
        <f t="shared" si="62"/>
        <v>#REF!</v>
      </c>
      <c r="AY378" s="304" t="str">
        <f t="shared" si="62"/>
        <v>#REF!</v>
      </c>
      <c r="AZ378" s="304" t="str">
        <f t="shared" si="62"/>
        <v>#REF!</v>
      </c>
      <c r="BA378" s="305" t="str">
        <f t="shared" si="62"/>
        <v>#REF!</v>
      </c>
      <c r="BB378" s="304" t="str">
        <f t="shared" si="62"/>
        <v>#REF!</v>
      </c>
      <c r="BC378" s="304" t="str">
        <f t="shared" si="62"/>
        <v>#REF!</v>
      </c>
      <c r="BD378" s="304" t="str">
        <f t="shared" si="62"/>
        <v>#REF!</v>
      </c>
      <c r="BE378" s="304" t="str">
        <f t="shared" si="62"/>
        <v>#REF!</v>
      </c>
      <c r="BF378" s="304" t="str">
        <f t="shared" si="62"/>
        <v>#REF!</v>
      </c>
      <c r="BG378" s="304" t="str">
        <f t="shared" si="62"/>
        <v>#REF!</v>
      </c>
      <c r="BH378" s="304" t="str">
        <f t="shared" si="62"/>
        <v>#REF!</v>
      </c>
      <c r="BI378" s="304" t="str">
        <f t="shared" si="62"/>
        <v>#REF!</v>
      </c>
      <c r="BJ378" s="304" t="str">
        <f t="shared" si="62"/>
        <v>#REF!</v>
      </c>
      <c r="BK378" s="304" t="str">
        <f t="shared" si="62"/>
        <v>#REF!</v>
      </c>
      <c r="BL378" s="304" t="str">
        <f t="shared" si="62"/>
        <v>#REF!</v>
      </c>
      <c r="BM378" s="304" t="str">
        <f t="shared" si="62"/>
        <v>#REF!</v>
      </c>
      <c r="BN378" s="304" t="str">
        <f t="shared" si="62"/>
        <v>#REF!</v>
      </c>
      <c r="BO378" s="304" t="str">
        <f t="shared" si="62"/>
        <v>#REF!</v>
      </c>
      <c r="BP378" s="304" t="str">
        <f t="shared" si="62"/>
        <v>#REF!</v>
      </c>
      <c r="BQ378" s="304" t="str">
        <f t="shared" si="62"/>
        <v>#REF!</v>
      </c>
      <c r="BR378" s="304" t="str">
        <f t="shared" si="62"/>
        <v>#REF!</v>
      </c>
      <c r="BS378" s="304" t="str">
        <f t="shared" si="62"/>
        <v>#REF!</v>
      </c>
      <c r="BT378" s="304" t="str">
        <f t="shared" si="62"/>
        <v>#REF!</v>
      </c>
      <c r="BU378" s="304" t="str">
        <f t="shared" si="62"/>
        <v>#REF!</v>
      </c>
      <c r="BV378" s="304" t="str">
        <f t="shared" si="62"/>
        <v>#REF!</v>
      </c>
      <c r="BW378" s="304" t="str">
        <f t="shared" si="62"/>
        <v>#REF!</v>
      </c>
      <c r="BX378" s="304" t="str">
        <f t="shared" si="62"/>
        <v>#REF!</v>
      </c>
      <c r="BY378" s="304" t="str">
        <f t="shared" si="62"/>
        <v>#REF!</v>
      </c>
      <c r="BZ378" s="304" t="str">
        <f t="shared" si="62"/>
        <v>#REF!</v>
      </c>
      <c r="CA378" s="304" t="str">
        <f t="shared" si="62"/>
        <v>#REF!</v>
      </c>
      <c r="CB378" s="304" t="str">
        <f t="shared" si="62"/>
        <v>#REF!</v>
      </c>
      <c r="CC378" s="304" t="str">
        <f t="shared" si="62"/>
        <v>#REF!</v>
      </c>
      <c r="CD378" s="304" t="str">
        <f t="shared" si="62"/>
        <v>#REF!</v>
      </c>
      <c r="CE378" s="304" t="str">
        <f t="shared" si="62"/>
        <v>#REF!</v>
      </c>
      <c r="CF378" s="305" t="str">
        <f t="shared" si="62"/>
        <v>#REF!</v>
      </c>
      <c r="CG378" s="304" t="str">
        <f t="shared" si="62"/>
        <v>#REF!</v>
      </c>
      <c r="CH378" s="306" t="str">
        <f t="shared" si="62"/>
        <v>#REF!</v>
      </c>
      <c r="CI378" s="306" t="str">
        <f t="shared" si="62"/>
        <v>#REF!</v>
      </c>
      <c r="CJ378" s="306" t="str">
        <f t="shared" si="62"/>
        <v>#REF!</v>
      </c>
      <c r="CK378" s="304" t="str">
        <f t="shared" si="62"/>
        <v>#REF!</v>
      </c>
      <c r="CL378" s="306" t="str">
        <f t="shared" si="62"/>
        <v>#REF!</v>
      </c>
      <c r="CM378" s="306" t="str">
        <f t="shared" si="62"/>
        <v>#REF!</v>
      </c>
      <c r="CN378" s="306" t="str">
        <f t="shared" si="62"/>
        <v>#REF!</v>
      </c>
      <c r="CO378" s="306" t="str">
        <f t="shared" si="62"/>
        <v>#REF!</v>
      </c>
      <c r="CP378" s="306" t="str">
        <f t="shared" si="62"/>
        <v>#REF!</v>
      </c>
      <c r="CQ378" s="307" t="str">
        <f>IFERROR(__xludf.DUMMYFUNCTION("IF(ISBLANK($K378),"""",IF(REGEXMATCH($K378,""Peraturan""),""Ada"",IF(REGEXMATCH($K378,""Rekomendasi""),""Tidak Ada"", $K378)))
"),"Ada")</f>
        <v>Ada</v>
      </c>
      <c r="CR378" s="308" t="str">
        <f t="array" ref="CR378">INDEX(#REF!,MATCH($D378,#REF!,FALSE))</f>
        <v>#REF!</v>
      </c>
      <c r="CS378" s="309"/>
    </row>
    <row r="379">
      <c r="A379" s="334">
        <v>373.0</v>
      </c>
      <c r="B379" s="334">
        <v>1.0</v>
      </c>
      <c r="C379" s="311" t="s">
        <v>4780</v>
      </c>
      <c r="D379" s="312" t="s">
        <v>3158</v>
      </c>
      <c r="E379" s="315">
        <v>45748.0</v>
      </c>
      <c r="F379" s="218" t="str">
        <f t="array" ref="F379">INDEX('Ortala-KabKota'!F$2:F$415,MATCH($D379,'Ortala-KabKota'!$E$2:$E$415,FALSE))</f>
        <v>Norsani/ 081345696472</v>
      </c>
      <c r="G379" s="218" t="str">
        <f t="array" ref="G379">INDEX('Ortala-KabKota'!G$2:G$415,MATCH($D379,'Ortala-KabKota'!$E$2:$E$415,FALSE))</f>
        <v>Jl. KH Ahmad Dahlan No 54 Tanah Grogot</v>
      </c>
      <c r="H379" s="218" t="str">
        <f t="array" ref="H379">INDEX('Ortala-KabKota'!H$2:H$415,MATCH($D379,'Ortala-KabKota'!$E$2:$E$415,FALSE))</f>
        <v/>
      </c>
      <c r="I379" s="218" t="str">
        <f t="array" ref="I379">INDEX('Ortala-KabKota'!I$2:I$415,MATCH($D379,'Ortala-KabKota'!$E$2:$E$415,FALSE))</f>
        <v>082220248833</v>
      </c>
      <c r="J379" s="218" t="str">
        <f t="array" ref="J379">INDEX('Ortala-KabKota'!J$2:J$415,MATCH($D379,'Ortala-KabKota'!$E$2:$E$415,FALSE))</f>
        <v>UPTD PPA</v>
      </c>
      <c r="K379" s="218" t="str">
        <f t="array" ref="K379">INDEX('Ortala-KabKota'!K$2:K$415,MATCH($D379,'Ortala-KabKota'!$E$2:$E$415,FALSE))</f>
        <v>Peraturan Bupati Paser Nomor 34 Tahun 2020 </v>
      </c>
      <c r="L379" s="218">
        <f t="array" ref="L379">INDEX('Ortala-KabKota'!L$2:L$415,MATCH($D379,'Ortala-KabKota'!$E$2:$E$415,FALSE))</f>
        <v>2020</v>
      </c>
      <c r="M379" s="218" t="str">
        <f t="array" ref="M379">INDEX('Ortala-KabKota'!M$2:M$415,MATCH($D379,'Ortala-KabKota'!$E$2:$E$415,FALSE))</f>
        <v>A</v>
      </c>
      <c r="N379" s="218" t="str">
        <f t="array" ref="N379">INDEX('Ortala-KabKota'!N$2:N$415,MATCH($D379,'Ortala-KabKota'!$E$2:$E$415,FALSE))</f>
        <v>Mastuti Arnaniah/ 081347604610 (Ka TU)</v>
      </c>
      <c r="O379" s="218" t="str">
        <f t="array" ref="O379">INDEX('Ortala-KabKota'!O$2:O$415,MATCH($D379,'Ortala-KabKota'!$E$2:$E$415,FALSE))</f>
        <v>uptdppakabpaser20@gmail.com</v>
      </c>
      <c r="P379" s="218" t="str">
        <f t="array" ref="P379">INDEX('Ortala-KabKota'!P$2:P$415,MATCH($D379,'Ortala-KabKota'!$E$2:$E$415,FALSE))</f>
        <v>Kepala UPTD PPA, Kasubag TU dan Kelompok JF</v>
      </c>
      <c r="Q379" s="218" t="str">
        <f t="array" ref="Q379">INDEX('Ortala-KabKota'!Q$2:Q$415,MATCH($D379,'Ortala-KabKota'!$E$2:$E$415,FALSE))</f>
        <v>BERGABUNG DENGAN KANTOR DINAS</v>
      </c>
      <c r="R379" s="218" t="str">
        <f t="array" ref="R379">INDEX('Ortala-KabKota'!R$2:R$415,MATCH($D379,'Ortala-KabKota'!$E$2:$E$415,FALSE))</f>
        <v>TIDAK PUNYA</v>
      </c>
      <c r="S379" s="218" t="str">
        <f t="array" ref="S379">INDEX('Ortala-KabKota'!S$2:S$415,MATCH($D379,'Ortala-KabKota'!$E$2:$E$415,FALSE))</f>
        <v>Tidak Ada</v>
      </c>
      <c r="T379" s="218">
        <f t="array" ref="T379">INDEX('Ortala-KabKota'!T$2:T$415,MATCH($D379,'Ortala-KabKota'!$E$2:$E$415,FALSE))</f>
        <v>0</v>
      </c>
      <c r="U379" s="218">
        <f t="array" ref="U379">INDEX('Ortala-KabKota'!U$2:U$415,MATCH($D379,'Ortala-KabKota'!$E$2:$E$415,FALSE))</f>
        <v>0</v>
      </c>
      <c r="V379" s="218">
        <f t="array" ref="V379">INDEX('Ortala-KabKota'!V$2:V$415,MATCH($D379,'Ortala-KabKota'!$E$2:$E$415,FALSE))</f>
        <v>0</v>
      </c>
      <c r="W379" s="218">
        <f t="array" ref="W379">INDEX('Ortala-KabKota'!W$2:W$415,MATCH($D379,'Ortala-KabKota'!$E$2:$E$415,FALSE))</f>
        <v>0</v>
      </c>
      <c r="X379" s="218">
        <f t="array" ref="X379">INDEX('Ortala-KabKota'!X$2:X$415,MATCH($D379,'Ortala-KabKota'!$E$2:$E$415,FALSE))</f>
        <v>0</v>
      </c>
      <c r="Y379" s="218">
        <f t="array" ref="Y379">INDEX('Ortala-KabKota'!Y$2:Y$415,MATCH($D379,'Ortala-KabKota'!$E$2:$E$415,FALSE))</f>
        <v>0</v>
      </c>
      <c r="Z379" s="218">
        <f t="array" ref="Z379">INDEX('Ortala-KabKota'!Z$2:Z$415,MATCH($D379,'Ortala-KabKota'!$E$2:$E$415,FALSE))</f>
        <v>0</v>
      </c>
      <c r="AA379" s="218">
        <f t="array" ref="AA379">INDEX('Ortala-KabKota'!AA$2:AA$415,MATCH($D379,'Ortala-KabKota'!$E$2:$E$415,FALSE))</f>
        <v>0</v>
      </c>
      <c r="AB379" s="218">
        <f t="array" ref="AB379">INDEX('Ortala-KabKota'!AB$2:AB$415,MATCH($D379,'Ortala-KabKota'!$E$2:$E$415,FALSE))</f>
        <v>0</v>
      </c>
      <c r="AC379" s="218">
        <f t="array" ref="AC379">INDEX('Ortala-KabKota'!AC$2:AC$415,MATCH($D379,'Ortala-KabKota'!$E$2:$E$415,FALSE))</f>
        <v>0</v>
      </c>
      <c r="AD379" s="218">
        <f t="array" ref="AD379">INDEX('Ortala-KabKota'!AD$2:AD$415,MATCH($D379,'Ortala-KabKota'!$E$2:$E$415,FALSE))</f>
        <v>0</v>
      </c>
      <c r="AE379" s="218">
        <f t="array" ref="AE379">INDEX('Ortala-KabKota'!AE$2:AE$415,MATCH($D379,'Ortala-KabKota'!$E$2:$E$415,FALSE))</f>
        <v>0</v>
      </c>
      <c r="AF379" s="218">
        <f t="array" ref="AF379">INDEX('Ortala-KabKota'!AF$2:AF$415,MATCH($D379,'Ortala-KabKota'!$E$2:$E$415,FALSE))</f>
        <v>1</v>
      </c>
      <c r="AG379" s="218">
        <f t="array" ref="AG379">INDEX('Ortala-KabKota'!AG$2:AG$415,MATCH($D379,'Ortala-KabKota'!$E$2:$E$415,FALSE))</f>
        <v>1</v>
      </c>
      <c r="AH379" s="218">
        <f t="array" ref="AH379">INDEX('Ortala-KabKota'!AH$2:AH$415,MATCH($D379,'Ortala-KabKota'!$E$2:$E$415,FALSE))</f>
        <v>0</v>
      </c>
      <c r="AI379" s="218" t="str">
        <f t="array" ref="AI379">INDEX('Ortala-KabKota'!AI$2:AI$415,MATCH($D379,'Ortala-KabKota'!$E$2:$E$415,FALSE))</f>
        <v>Tidak Ada</v>
      </c>
      <c r="AJ379" s="218">
        <f t="array" ref="AJ379">INDEX('Ortala-KabKota'!AJ$2:AJ$415,MATCH($D379,'Ortala-KabKota'!$E$2:$E$415,FALSE))</f>
        <v>1</v>
      </c>
      <c r="AK379" s="218">
        <f t="array" ref="AK379">INDEX('Ortala-KabKota'!AK$2:AK$415,MATCH($D379,'Ortala-KabKota'!$E$2:$E$415,FALSE))</f>
        <v>1</v>
      </c>
      <c r="AL379" s="218">
        <f t="array" ref="AL379">INDEX('Ortala-KabKota'!AL$2:AL$415,MATCH($D379,'Ortala-KabKota'!$E$2:$E$415,FALSE))</f>
        <v>31</v>
      </c>
      <c r="AM379" s="218" t="str">
        <f t="array" ref="AM379">INDEX('Ortala-KabKota'!AM$2:AM$415,MATCH($D379,'Ortala-KabKota'!$E$2:$E$415,FALSE))</f>
        <v>KDRT</v>
      </c>
      <c r="AN379" s="218" t="str">
        <f t="array" ref="AN379">INDEX('Ortala-KabKota'!AN$2:AN$415,MATCH($D379,'Ortala-KabKota'!$E$2:$E$415,FALSE))</f>
        <v/>
      </c>
      <c r="AO379" s="218" t="str">
        <f t="array" ref="AO379">INDEX('Ortala-KabKota'!AO$2:AO$415,MATCH($D379,'Ortala-KabKota'!$E$2:$E$415,FALSE))</f>
        <v/>
      </c>
      <c r="AP379" s="218" t="str">
        <f t="array" ref="AP379">INDEX('Ortala-KabKota'!AP$2:AP$415,MATCH($D379,'Ortala-KabKota'!$E$2:$E$415,FALSE))</f>
        <v/>
      </c>
      <c r="AQ379" s="218" t="str">
        <f t="array" ref="AQ379">INDEX('Ortala-KabKota'!AQ$2:AQ$415,MATCH($D379,'Ortala-KabKota'!$E$2:$E$415,FALSE))</f>
        <v/>
      </c>
      <c r="AR379" s="218">
        <f t="array" ref="AR379">INDEX('Ortala-KabKota'!AR$2:AR$415,MATCH($D379,'Ortala-KabKota'!$E$2:$E$415,FALSE))</f>
        <v>1</v>
      </c>
      <c r="AS379" s="218" t="str">
        <f t="array" ref="AS379">INDEX('Ortala-KabKota'!AS$2:AS$415,MATCH($D379,'Ortala-KabKota'!$E$2:$E$415,FALSE))</f>
        <v/>
      </c>
      <c r="AT379" s="218" t="str">
        <f t="array" ref="AT379">INDEX('Ortala-KabKota'!AT$2:AT$415,MATCH($D379,'Ortala-KabKota'!$E$2:$E$415,FALSE))</f>
        <v/>
      </c>
      <c r="AU379" s="218" t="str">
        <f t="array" ref="AU379">INDEX('UPTD PPA KabKota'!D$5:D$513,MATCH($D379,'UPTD PPA KabKota'!$C$5:$C$513,FALSE))</f>
        <v>Muchammad Norsani, SE</v>
      </c>
      <c r="AV379" s="218" t="str">
        <f t="array" ref="AV379">INDEX('UPTD PPA KabKota'!E$5:E$513,MATCH($D379,'UPTD PPA KabKota'!$C$5:$C$513,FALSE))</f>
        <v>Jl.KH. Ahmad Dahlan No 54 Tanah Grogot Kab Paser</v>
      </c>
      <c r="AW379" s="218" t="str">
        <f t="array" ref="AW379">INDEX('UPTD PPA KabKota'!F$5:F$513,MATCH($D379,'UPTD PPA KabKota'!$C$5:$C$513,FALSE))</f>
        <v>(0543)23636</v>
      </c>
      <c r="AX379" s="218">
        <f t="array" ref="AX379">INDEX('UPTD PPA KabKota'!G$5:G$513,MATCH($D379,'UPTD PPA KabKota'!$C$5:$C$513,FALSE))</f>
        <v>82252940020</v>
      </c>
      <c r="AY379" s="218" t="str">
        <f t="array" ref="AY379">INDEX('UPTD PPA KabKota'!H$5:H$513,MATCH($D379,'UPTD PPA KabKota'!$C$5:$C$513,FALSE))</f>
        <v>UPTD PPA</v>
      </c>
      <c r="AZ379" s="218" t="str">
        <f t="array" ref="AZ379">INDEX('UPTD PPA KabKota'!I$5:I$513,MATCH($D379,'UPTD PPA KabKota'!$C$5:$C$513,FALSE))</f>
        <v>Peraturan Bupati NO.34 TAHUN 2020</v>
      </c>
      <c r="BA379" s="218">
        <f t="array" ref="BA379">INDEX('UPTD PPA KabKota'!J$5:J$513,MATCH($D379,'UPTD PPA KabKota'!$C$5:$C$513,FALSE))</f>
        <v>2020</v>
      </c>
      <c r="BB379" s="218" t="str">
        <f t="array" ref="BB379">INDEX('UPTD PPA KabKota'!K$5:K$513,MATCH($D379,'UPTD PPA KabKota'!$C$5:$C$513,FALSE))</f>
        <v>A</v>
      </c>
      <c r="BC379" s="218">
        <f t="array" ref="BC379">INDEX('UPTD PPA KabKota'!L$5:L$513,MATCH($D379,'UPTD PPA KabKota'!$C$5:$C$513,FALSE))</f>
        <v>82252940020</v>
      </c>
      <c r="BD379" s="218" t="str">
        <f t="array" ref="BD379">INDEX('UPTD PPA KabKota'!M$5:M$513,MATCH($D379,'UPTD PPA KabKota'!$C$5:$C$513,FALSE))</f>
        <v>uptd ppa.kabpaser@gmail.com</v>
      </c>
      <c r="BE379" s="218" t="str">
        <f t="array" ref="BE379">INDEX('UPTD PPA KabKota'!N$5:N$513,MATCH($D379,'UPTD PPA KabKota'!$C$5:$C$513,FALSE))</f>
        <v>Kepala UPTD, Kasubag TU dan Kelompok Jabatan Fungsional
</v>
      </c>
      <c r="BF379" s="218" t="str">
        <f t="array" ref="BF379">INDEX('UPTD PPA KabKota'!O$5:O$513,MATCH($D379,'UPTD PPA KabKota'!$C$5:$C$513,FALSE))</f>
        <v>Bergabung dengan Kantor Dinas</v>
      </c>
      <c r="BG379" s="218" t="str">
        <f t="array" ref="BG379">INDEX('UPTD PPA KabKota'!P$5:P$513,MATCH($D379,'UPTD PPA KabKota'!$C$5:$C$513,FALSE))</f>
        <v>Ada Melalui Kerja Sama</v>
      </c>
      <c r="BH379" s="218" t="str">
        <f t="array" ref="BH379">INDEX('UPTD PPA KabKota'!Q$5:Q$513,MATCH($D379,'UPTD PPA KabKota'!$C$5:$C$513,FALSE))</f>
        <v>Rencana Pembangunan Tahun 2025 anggaran APBD</v>
      </c>
      <c r="BI379" s="218" t="str">
        <f t="array" ref="BI379">INDEX('UPTD PPA KabKota'!R$5:R$513,MATCH($D379,'UPTD PPA KabKota'!$C$5:$C$513,FALSE))</f>
        <v>Ada</v>
      </c>
      <c r="BJ379" s="218" t="str">
        <f t="array" ref="BJ379">INDEX('UPTD PPA KabKota'!S$5:S$513,MATCH($D379,'UPTD PPA KabKota'!$C$5:$C$513,FALSE))</f>
        <v>Tidak Ada</v>
      </c>
      <c r="BK379" s="218" t="str">
        <f t="array" ref="BK379">INDEX('UPTD PPA KabKota'!T$5:T$513,MATCH($D379,'UPTD PPA KabKota'!$C$5:$C$513,FALSE))</f>
        <v>Ada</v>
      </c>
      <c r="BL379" s="218" t="str">
        <f t="array" ref="BL379">INDEX('UPTD PPA KabKota'!U$5:U$513,MATCH($D379,'UPTD PPA KabKota'!$C$5:$C$513,FALSE))</f>
        <v>Tidak Ada</v>
      </c>
      <c r="BM379" s="218" t="str">
        <f t="array" ref="BM379">INDEX('UPTD PPA KabKota'!V$5:V$513,MATCH($D379,'UPTD PPA KabKota'!$C$5:$C$513,FALSE))</f>
        <v>Tidak Ada</v>
      </c>
      <c r="BN379" s="218" t="str">
        <f t="array" ref="BN379">INDEX('UPTD PPA KabKota'!W$5:W$513,MATCH($D379,'UPTD PPA KabKota'!$C$5:$C$513,FALSE))</f>
        <v>Tidak Ada</v>
      </c>
      <c r="BO379" s="218" t="str">
        <f t="array" ref="BO379">INDEX('UPTD PPA KabKota'!X$5:X$513,MATCH($D379,'UPTD PPA KabKota'!$C$5:$C$513,FALSE))</f>
        <v>Ada</v>
      </c>
      <c r="BP379" s="218" t="str">
        <f t="array" ref="BP379">INDEX('UPTD PPA KabKota'!Y$5:Y$513,MATCH($D379,'UPTD PPA KabKota'!$C$5:$C$513,FALSE))</f>
        <v>Tidak Ada</v>
      </c>
      <c r="BQ379" s="218" t="str">
        <f t="array" ref="BQ379">INDEX('UPTD PPA KabKota'!Z$5:Z$513,MATCH($D379,'UPTD PPA KabKota'!$C$5:$C$513,FALSE))</f>
        <v>Tidak Ada</v>
      </c>
      <c r="BR379" s="218" t="str">
        <f t="array" ref="BR379">INDEX('UPTD PPA KabKota'!AA$5:AA$513,MATCH($D379,'UPTD PPA KabKota'!$C$5:$C$513,FALSE))</f>
        <v>Tidak Ada</v>
      </c>
      <c r="BS379" s="218" t="str">
        <f t="array" ref="BS379">INDEX('UPTD PPA KabKota'!AB$5:AB$513,MATCH($D379,'UPTD PPA KabKota'!$C$5:$C$513,FALSE))</f>
        <v>Tidak Ada</v>
      </c>
      <c r="BT379" s="218" t="str">
        <f t="array" ref="BT379">INDEX('UPTD PPA KabKota'!AC$5:AC$513,MATCH($D379,'UPTD PPA KabKota'!$C$5:$C$513,FALSE))</f>
        <v>Sudah</v>
      </c>
      <c r="BU379" s="218" t="str">
        <f t="array" ref="BU379">INDEX('UPTD PPA KabKota'!AD$5:AD$513,MATCH($D379,'UPTD PPA KabKota'!$C$5:$C$513,FALSE))</f>
        <v>Sudah</v>
      </c>
      <c r="BV379" s="218" t="str">
        <f t="array" ref="BV379">INDEX('UPTD PPA KabKota'!AE$5:AE$513,MATCH($D379,'UPTD PPA KabKota'!$C$5:$C$513,FALSE))</f>
        <v>Sudah</v>
      </c>
      <c r="BW379" s="218" t="str">
        <f t="array" ref="BW379">INDEX('UPTD PPA KabKota'!AF$5:AF$513,MATCH($D379,'UPTD PPA KabKota'!$C$5:$C$513,FALSE))</f>
        <v>Sudah</v>
      </c>
      <c r="BX379" s="218" t="str">
        <f t="array" ref="BX379">INDEX('UPTD PPA KabKota'!AG$5:AG$513,MATCH($D379,'UPTD PPA KabKota'!$C$5:$C$513,FALSE))</f>
        <v>Sudah</v>
      </c>
      <c r="BY379" s="218" t="str">
        <f t="array" ref="BY379">INDEX('UPTD PPA KabKota'!AH$5:AH$513,MATCH($D379,'UPTD PPA KabKota'!$C$5:$C$513,FALSE))</f>
        <v>Belum</v>
      </c>
      <c r="BZ379" s="218" t="str">
        <f t="array" ref="BZ379">INDEX('UPTD PPA KabKota'!AI$5:AI$513,MATCH($D379,'UPTD PPA KabKota'!$C$5:$C$513,FALSE))</f>
        <v>Belum</v>
      </c>
      <c r="CA379" s="218" t="str">
        <f t="array" ref="CA379">INDEX('UPTD PPA KabKota'!AJ$5:AJ$513,MATCH($D379,'UPTD PPA KabKota'!$C$5:$C$513,FALSE))</f>
        <v>Sudah</v>
      </c>
      <c r="CB379" s="218" t="str">
        <f t="array" ref="CB379">INDEX('UPTD PPA KabKota'!AK$5:AK$513,MATCH($D379,'UPTD PPA KabKota'!$C$5:$C$513,FALSE))</f>
        <v>Sudah</v>
      </c>
      <c r="CC379" s="218" t="str">
        <f t="array" ref="CC379">INDEX('UPTD PPA KabKota'!AL$5:AL$513,MATCH($D379,'UPTD PPA KabKota'!$C$5:$C$513,FALSE))</f>
        <v>Sudah</v>
      </c>
      <c r="CD379" s="218" t="str">
        <f t="array" ref="CD379">INDEX('UPTD PPA KabKota'!AM$5:AM$513,MATCH($D379,'UPTD PPA KabKota'!$C$5:$C$513,FALSE))</f>
        <v>Sudah</v>
      </c>
      <c r="CE379" s="218" t="str">
        <f t="array" ref="CE379">INDEX('UPTD PPA KabKota'!AN$5:AN$513,MATCH($D379,'UPTD PPA KabKota'!$C$5:$C$513,FALSE))</f>
        <v/>
      </c>
      <c r="CF379" s="218">
        <f t="array" ref="CF379">INDEX('UPTD PPA KabKota'!AO$5:AO$513,MATCH($D379,'UPTD PPA KabKota'!$C$5:$C$513,FALSE))</f>
        <v>33</v>
      </c>
      <c r="CG379" s="218" t="str">
        <f t="array" ref="CG379">INDEX('UPTD PPA KabKota'!AP$5:AP$513,MATCH($D379,'UPTD PPA KabKota'!$C$5:$C$513,FALSE))</f>
        <v>KEKERASAN SEKSUAL</v>
      </c>
      <c r="CH379" s="218" t="str">
        <f t="array" ref="CH379">INDEX('UPTD PPA KabKota'!AQ$5:AQ$513,MATCH($D379,'UPTD PPA KabKota'!$C$5:$C$513,FALSE))</f>
        <v/>
      </c>
      <c r="CI379" s="218" t="str">
        <f t="array" ref="CI379">INDEX('UPTD PPA KabKota'!AR$5:AR$513,MATCH($D379,'UPTD PPA KabKota'!$C$5:$C$513,FALSE))</f>
        <v/>
      </c>
      <c r="CJ379" s="218" t="str">
        <f t="array" ref="CJ379">INDEX('UPTD PPA KabKota'!AS$5:AS$513,MATCH($D379,'UPTD PPA KabKota'!$C$5:$C$513,FALSE))</f>
        <v/>
      </c>
      <c r="CK379" s="218" t="str">
        <f t="array" ref="CK379">INDEX('UPTD PPA KabKota'!AT$5:AT$513,MATCH($D379,'UPTD PPA KabKota'!$C$5:$C$513,FALSE))</f>
        <v/>
      </c>
      <c r="CL379" s="218" t="str">
        <f t="array" ref="CL379">INDEX('UPTD PPA KabKota'!AU$5:AU$513,MATCH($D379,'UPTD PPA KabKota'!$C$5:$C$513,FALSE))</f>
        <v>v</v>
      </c>
      <c r="CM379" s="218" t="str">
        <f t="array" ref="CM379">INDEX('UPTD PPA KabKota'!AV$5:AV$513,MATCH($D379,'UPTD PPA KabKota'!$C$5:$C$513,FALSE))</f>
        <v/>
      </c>
      <c r="CN379" s="218" t="str">
        <f t="array" ref="CN379">INDEX('UPTD PPA KabKota'!AW$5:AW$513,MATCH($D379,'UPTD PPA KabKota'!$C$5:$C$513,FALSE))</f>
        <v/>
      </c>
      <c r="CO379" s="218" t="str">
        <f t="array" ref="CO379">INDEX('UPTD PPA KabKota'!AX$5:AX$513,MATCH($D379,'UPTD PPA KabKota'!$C$5:$C$513,FALSE))</f>
        <v/>
      </c>
      <c r="CP379" s="218" t="str">
        <f t="array" ref="CP379">INDEX('UPTD PPA KabKota'!AY$5:AY$513,MATCH($D379,'UPTD PPA KabKota'!$C$5:$C$513,FALSE))</f>
        <v/>
      </c>
      <c r="CQ379" s="209" t="str">
        <f>IFERROR(__xludf.DUMMYFUNCTION("IF(ISBLANK($K379),"""",IF(REGEXMATCH($K379,""Peraturan""),""Ada"",IF(REGEXMATCH($K379,""Rekomendasi""),""Tidak Ada"", $K379)))
"),"Ada")</f>
        <v>Ada</v>
      </c>
      <c r="CR379" s="209" t="str">
        <f t="array" ref="CR379">index('UPTD PPA KabKota'!$BI$5:$BI$513,match($D379,'UPTD PPA KabKota'!$C$5:$C$513,false))</f>
        <v>Ada</v>
      </c>
      <c r="CS379" s="314" t="str">
        <f t="shared" ref="CS379:CS388" si="63">IFS(CQ379="Ada","Ada",CR379="Ada","Ada",CR379="Tidak Ada","Tidak Ada")</f>
        <v>Ada</v>
      </c>
    </row>
    <row r="380">
      <c r="A380" s="334">
        <v>374.0</v>
      </c>
      <c r="B380" s="334">
        <v>2.0</v>
      </c>
      <c r="C380" s="311" t="s">
        <v>4780</v>
      </c>
      <c r="D380" s="312" t="s">
        <v>3208</v>
      </c>
      <c r="E380" s="315">
        <v>45689.0</v>
      </c>
      <c r="F380" s="218" t="str">
        <f t="array" ref="F380">INDEX('Ortala-KabKota'!F$2:F$415,MATCH($D380,'Ortala-KabKota'!$E$2:$E$415,FALSE))</f>
        <v/>
      </c>
      <c r="G380" s="218" t="str">
        <f t="array" ref="G380">INDEX('Ortala-KabKota'!G$2:G$415,MATCH($D380,'Ortala-KabKota'!$E$2:$E$415,FALSE))</f>
        <v/>
      </c>
      <c r="H380" s="218" t="str">
        <f t="array" ref="H380">INDEX('Ortala-KabKota'!H$2:H$415,MATCH($D380,'Ortala-KabKota'!$E$2:$E$415,FALSE))</f>
        <v/>
      </c>
      <c r="I380" s="218" t="str">
        <f t="array" ref="I380">INDEX('Ortala-KabKota'!I$2:I$415,MATCH($D380,'Ortala-KabKota'!$E$2:$E$415,FALSE))</f>
        <v/>
      </c>
      <c r="J380" s="218" t="str">
        <f t="array" ref="J380">INDEX('Ortala-KabKota'!J$2:J$415,MATCH($D380,'Ortala-KabKota'!$E$2:$E$415,FALSE))</f>
        <v>UPTD PPA</v>
      </c>
      <c r="K380" s="218" t="str">
        <f t="array" ref="K380">INDEX('Ortala-KabKota'!K$2:K$415,MATCH($D380,'Ortala-KabKota'!$E$2:$E$415,FALSE))</f>
        <v>Peraturan Bupati Kutai Barat Nomor 26 Tahun 2023</v>
      </c>
      <c r="L380" s="218">
        <f t="array" ref="L380">INDEX('Ortala-KabKota'!L$2:L$415,MATCH($D380,'Ortala-KabKota'!$E$2:$E$415,FALSE))</f>
        <v>2023</v>
      </c>
      <c r="M380" s="218" t="str">
        <f t="array" ref="M380">INDEX('Ortala-KabKota'!M$2:M$415,MATCH($D380,'Ortala-KabKota'!$E$2:$E$415,FALSE))</f>
        <v>A</v>
      </c>
      <c r="N380" s="218" t="str">
        <f t="array" ref="N380">INDEX('Ortala-KabKota'!N$2:N$415,MATCH($D380,'Ortala-KabKota'!$E$2:$E$415,FALSE))</f>
        <v/>
      </c>
      <c r="O380" s="218" t="str">
        <f t="array" ref="O380">INDEX('Ortala-KabKota'!O$2:O$415,MATCH($D380,'Ortala-KabKota'!$E$2:$E$415,FALSE))</f>
        <v/>
      </c>
      <c r="P380" s="218" t="str">
        <f t="array" ref="P380">INDEX('Ortala-KabKota'!P$2:P$415,MATCH($D380,'Ortala-KabKota'!$E$2:$E$415,FALSE))</f>
        <v/>
      </c>
      <c r="Q380" s="218" t="str">
        <f t="array" ref="Q380">INDEX('Ortala-KabKota'!Q$2:Q$415,MATCH($D380,'Ortala-KabKota'!$E$2:$E$415,FALSE))</f>
        <v/>
      </c>
      <c r="R380" s="218" t="str">
        <f t="array" ref="R380">INDEX('Ortala-KabKota'!R$2:R$415,MATCH($D380,'Ortala-KabKota'!$E$2:$E$415,FALSE))</f>
        <v/>
      </c>
      <c r="S380" s="218" t="str">
        <f t="array" ref="S380">INDEX('Ortala-KabKota'!S$2:S$415,MATCH($D380,'Ortala-KabKota'!$E$2:$E$415,FALSE))</f>
        <v/>
      </c>
      <c r="T380" s="218" t="str">
        <f t="array" ref="T380">INDEX('Ortala-KabKota'!T$2:T$415,MATCH($D380,'Ortala-KabKota'!$E$2:$E$415,FALSE))</f>
        <v/>
      </c>
      <c r="U380" s="218" t="str">
        <f t="array" ref="U380">INDEX('Ortala-KabKota'!U$2:U$415,MATCH($D380,'Ortala-KabKota'!$E$2:$E$415,FALSE))</f>
        <v/>
      </c>
      <c r="V380" s="218" t="str">
        <f t="array" ref="V380">INDEX('Ortala-KabKota'!V$2:V$415,MATCH($D380,'Ortala-KabKota'!$E$2:$E$415,FALSE))</f>
        <v/>
      </c>
      <c r="W380" s="218" t="str">
        <f t="array" ref="W380">INDEX('Ortala-KabKota'!W$2:W$415,MATCH($D380,'Ortala-KabKota'!$E$2:$E$415,FALSE))</f>
        <v/>
      </c>
      <c r="X380" s="218" t="str">
        <f t="array" ref="X380">INDEX('Ortala-KabKota'!X$2:X$415,MATCH($D380,'Ortala-KabKota'!$E$2:$E$415,FALSE))</f>
        <v/>
      </c>
      <c r="Y380" s="218" t="str">
        <f t="array" ref="Y380">INDEX('Ortala-KabKota'!Y$2:Y$415,MATCH($D380,'Ortala-KabKota'!$E$2:$E$415,FALSE))</f>
        <v/>
      </c>
      <c r="Z380" s="218" t="str">
        <f t="array" ref="Z380">INDEX('Ortala-KabKota'!Z$2:Z$415,MATCH($D380,'Ortala-KabKota'!$E$2:$E$415,FALSE))</f>
        <v/>
      </c>
      <c r="AA380" s="218" t="str">
        <f t="array" ref="AA380">INDEX('Ortala-KabKota'!AA$2:AA$415,MATCH($D380,'Ortala-KabKota'!$E$2:$E$415,FALSE))</f>
        <v/>
      </c>
      <c r="AB380" s="218" t="str">
        <f t="array" ref="AB380">INDEX('Ortala-KabKota'!AB$2:AB$415,MATCH($D380,'Ortala-KabKota'!$E$2:$E$415,FALSE))</f>
        <v/>
      </c>
      <c r="AC380" s="218" t="str">
        <f t="array" ref="AC380">INDEX('Ortala-KabKota'!AC$2:AC$415,MATCH($D380,'Ortala-KabKota'!$E$2:$E$415,FALSE))</f>
        <v/>
      </c>
      <c r="AD380" s="218" t="str">
        <f t="array" ref="AD380">INDEX('Ortala-KabKota'!AD$2:AD$415,MATCH($D380,'Ortala-KabKota'!$E$2:$E$415,FALSE))</f>
        <v/>
      </c>
      <c r="AE380" s="218" t="str">
        <f t="array" ref="AE380">INDEX('Ortala-KabKota'!AE$2:AE$415,MATCH($D380,'Ortala-KabKota'!$E$2:$E$415,FALSE))</f>
        <v/>
      </c>
      <c r="AF380" s="218" t="str">
        <f t="array" ref="AF380">INDEX('Ortala-KabKota'!AF$2:AF$415,MATCH($D380,'Ortala-KabKota'!$E$2:$E$415,FALSE))</f>
        <v/>
      </c>
      <c r="AG380" s="218" t="str">
        <f t="array" ref="AG380">INDEX('Ortala-KabKota'!AG$2:AG$415,MATCH($D380,'Ortala-KabKota'!$E$2:$E$415,FALSE))</f>
        <v/>
      </c>
      <c r="AH380" s="218" t="str">
        <f t="array" ref="AH380">INDEX('Ortala-KabKota'!AH$2:AH$415,MATCH($D380,'Ortala-KabKota'!$E$2:$E$415,FALSE))</f>
        <v/>
      </c>
      <c r="AI380" s="218" t="str">
        <f t="array" ref="AI380">INDEX('Ortala-KabKota'!AI$2:AI$415,MATCH($D380,'Ortala-KabKota'!$E$2:$E$415,FALSE))</f>
        <v/>
      </c>
      <c r="AJ380" s="218" t="str">
        <f t="array" ref="AJ380">INDEX('Ortala-KabKota'!AJ$2:AJ$415,MATCH($D380,'Ortala-KabKota'!$E$2:$E$415,FALSE))</f>
        <v/>
      </c>
      <c r="AK380" s="218" t="str">
        <f t="array" ref="AK380">INDEX('Ortala-KabKota'!AK$2:AK$415,MATCH($D380,'Ortala-KabKota'!$E$2:$E$415,FALSE))</f>
        <v/>
      </c>
      <c r="AL380" s="218" t="str">
        <f t="array" ref="AL380">INDEX('Ortala-KabKota'!AL$2:AL$415,MATCH($D380,'Ortala-KabKota'!$E$2:$E$415,FALSE))</f>
        <v/>
      </c>
      <c r="AM380" s="218" t="str">
        <f t="array" ref="AM380">INDEX('Ortala-KabKota'!AM$2:AM$415,MATCH($D380,'Ortala-KabKota'!$E$2:$E$415,FALSE))</f>
        <v/>
      </c>
      <c r="AN380" s="218" t="str">
        <f t="array" ref="AN380">INDEX('Ortala-KabKota'!AN$2:AN$415,MATCH($D380,'Ortala-KabKota'!$E$2:$E$415,FALSE))</f>
        <v/>
      </c>
      <c r="AO380" s="218" t="str">
        <f t="array" ref="AO380">INDEX('Ortala-KabKota'!AO$2:AO$415,MATCH($D380,'Ortala-KabKota'!$E$2:$E$415,FALSE))</f>
        <v/>
      </c>
      <c r="AP380" s="218" t="str">
        <f t="array" ref="AP380">INDEX('Ortala-KabKota'!AP$2:AP$415,MATCH($D380,'Ortala-KabKota'!$E$2:$E$415,FALSE))</f>
        <v/>
      </c>
      <c r="AQ380" s="218" t="str">
        <f t="array" ref="AQ380">INDEX('Ortala-KabKota'!AQ$2:AQ$415,MATCH($D380,'Ortala-KabKota'!$E$2:$E$415,FALSE))</f>
        <v/>
      </c>
      <c r="AR380" s="218" t="str">
        <f t="array" ref="AR380">INDEX('Ortala-KabKota'!AR$2:AR$415,MATCH($D380,'Ortala-KabKota'!$E$2:$E$415,FALSE))</f>
        <v/>
      </c>
      <c r="AS380" s="218" t="str">
        <f t="array" ref="AS380">INDEX('Ortala-KabKota'!AS$2:AS$415,MATCH($D380,'Ortala-KabKota'!$E$2:$E$415,FALSE))</f>
        <v/>
      </c>
      <c r="AT380" s="218" t="str">
        <f t="array" ref="AT380">INDEX('Ortala-KabKota'!AT$2:AT$415,MATCH($D380,'Ortala-KabKota'!$E$2:$E$415,FALSE))</f>
        <v/>
      </c>
      <c r="AU380" s="218" t="str">
        <f t="array" ref="AU380">INDEX('UPTD PPA KabKota'!D$5:D$513,MATCH($D380,'UPTD PPA KabKota'!$C$5:$C$513,FALSE))</f>
        <v>Belum Ada</v>
      </c>
      <c r="AV380" s="218" t="str">
        <f t="array" ref="AV380">INDEX('UPTD PPA KabKota'!E$5:E$513,MATCH($D380,'UPTD PPA KabKota'!$C$5:$C$513,FALSE))</f>
        <v>Komplek Perkantoran Pemerintah Kabupaten Kutai Barat 75576</v>
      </c>
      <c r="AW380" s="218" t="str">
        <f t="array" ref="AW380">INDEX('UPTD PPA KabKota'!F$5:F$513,MATCH($D380,'UPTD PPA KabKota'!$C$5:$C$513,FALSE))</f>
        <v>Belum Ada</v>
      </c>
      <c r="AX380" s="218" t="str">
        <f t="array" ref="AX380">INDEX('UPTD PPA KabKota'!G$5:G$513,MATCH($D380,'UPTD PPA KabKota'!$C$5:$C$513,FALSE))</f>
        <v>Belum Ada</v>
      </c>
      <c r="AY380" s="218" t="str">
        <f t="array" ref="AY380">INDEX('UPTD PPA KabKota'!H$5:H$513,MATCH($D380,'UPTD PPA KabKota'!$C$5:$C$513,FALSE))</f>
        <v>UPTD PPA</v>
      </c>
      <c r="AZ380" s="218" t="str">
        <f t="array" ref="AZ380">INDEX('UPTD PPA KabKota'!I$5:I$513,MATCH($D380,'UPTD PPA KabKota'!$C$5:$C$513,FALSE))</f>
        <v>Peraturan Bupati Kutai Barat Nomor 26 Tahun 2023</v>
      </c>
      <c r="BA380" s="218">
        <f t="array" ref="BA380">INDEX('UPTD PPA KabKota'!J$5:J$513,MATCH($D380,'UPTD PPA KabKota'!$C$5:$C$513,FALSE))</f>
        <v>2023</v>
      </c>
      <c r="BB380" s="218" t="str">
        <f t="array" ref="BB380">INDEX('UPTD PPA KabKota'!K$5:K$513,MATCH($D380,'UPTD PPA KabKota'!$C$5:$C$513,FALSE))</f>
        <v>A</v>
      </c>
      <c r="BC380" s="218" t="str">
        <f t="array" ref="BC380">INDEX('UPTD PPA KabKota'!L$5:L$513,MATCH($D380,'UPTD PPA KabKota'!$C$5:$C$513,FALSE))</f>
        <v>Aprianti / 085247062001   Septi Rahyuni / 081350063000</v>
      </c>
      <c r="BD380" s="218" t="str">
        <f t="array" ref="BD380">INDEX('UPTD PPA KabKota'!M$5:M$513,MATCH($D380,'UPTD PPA KabKota'!$C$5:$C$513,FALSE))</f>
        <v>ppakutaibarat@gmail.com</v>
      </c>
      <c r="BE380" s="218" t="str">
        <f t="array" ref="BE380">INDEX('UPTD PPA KabKota'!N$5:N$513,MATCH($D380,'UPTD PPA KabKota'!$C$5:$C$513,FALSE))</f>
        <v>Kepala UPTD, Kasubag TU, Jabatan Pelaksana dan Kelompok jabatan fungsional</v>
      </c>
      <c r="BF380" s="218" t="str">
        <f t="array" ref="BF380">INDEX('UPTD PPA KabKota'!O$5:O$513,MATCH($D380,'UPTD PPA KabKota'!$C$5:$C$513,FALSE))</f>
        <v>Pinjam Gedung Selain Dinas PPPA</v>
      </c>
      <c r="BG380" s="218" t="str">
        <f t="array" ref="BG380">INDEX('UPTD PPA KabKota'!P$5:P$513,MATCH($D380,'UPTD PPA KabKota'!$C$5:$C$513,FALSE))</f>
        <v>Sewa/Kontrak</v>
      </c>
      <c r="BH380" s="218" t="str">
        <f t="array" ref="BH380">INDEX('UPTD PPA KabKota'!Q$5:Q$513,MATCH($D380,'UPTD PPA KabKota'!$C$5:$C$513,FALSE))</f>
        <v>Gedung Pinjam Pakai Aset Pemkab</v>
      </c>
      <c r="BI380" s="218" t="str">
        <f t="array" ref="BI380">INDEX('UPTD PPA KabKota'!R$5:R$513,MATCH($D380,'UPTD PPA KabKota'!$C$5:$C$513,FALSE))</f>
        <v>Ada</v>
      </c>
      <c r="BJ380" s="218" t="str">
        <f t="array" ref="BJ380">INDEX('UPTD PPA KabKota'!S$5:S$513,MATCH($D380,'UPTD PPA KabKota'!$C$5:$C$513,FALSE))</f>
        <v>Ada</v>
      </c>
      <c r="BK380" s="218" t="str">
        <f t="array" ref="BK380">INDEX('UPTD PPA KabKota'!T$5:T$513,MATCH($D380,'UPTD PPA KabKota'!$C$5:$C$513,FALSE))</f>
        <v>Ada</v>
      </c>
      <c r="BL380" s="218" t="str">
        <f t="array" ref="BL380">INDEX('UPTD PPA KabKota'!U$5:U$513,MATCH($D380,'UPTD PPA KabKota'!$C$5:$C$513,FALSE))</f>
        <v>Tidak Ada</v>
      </c>
      <c r="BM380" s="218" t="str">
        <f t="array" ref="BM380">INDEX('UPTD PPA KabKota'!V$5:V$513,MATCH($D380,'UPTD PPA KabKota'!$C$5:$C$513,FALSE))</f>
        <v>Tidak Ada</v>
      </c>
      <c r="BN380" s="218" t="str">
        <f t="array" ref="BN380">INDEX('UPTD PPA KabKota'!W$5:W$513,MATCH($D380,'UPTD PPA KabKota'!$C$5:$C$513,FALSE))</f>
        <v>Tidak Ada</v>
      </c>
      <c r="BO380" s="218" t="str">
        <f t="array" ref="BO380">INDEX('UPTD PPA KabKota'!X$5:X$513,MATCH($D380,'UPTD PPA KabKota'!$C$5:$C$513,FALSE))</f>
        <v>Tidak Ada</v>
      </c>
      <c r="BP380" s="218" t="str">
        <f t="array" ref="BP380">INDEX('UPTD PPA KabKota'!Y$5:Y$513,MATCH($D380,'UPTD PPA KabKota'!$C$5:$C$513,FALSE))</f>
        <v>Ada</v>
      </c>
      <c r="BQ380" s="218" t="str">
        <f t="array" ref="BQ380">INDEX('UPTD PPA KabKota'!Z$5:Z$513,MATCH($D380,'UPTD PPA KabKota'!$C$5:$C$513,FALSE))</f>
        <v>Ada</v>
      </c>
      <c r="BR380" s="218" t="str">
        <f t="array" ref="BR380">INDEX('UPTD PPA KabKota'!AA$5:AA$513,MATCH($D380,'UPTD PPA KabKota'!$C$5:$C$513,FALSE))</f>
        <v>Tidak Ada</v>
      </c>
      <c r="BS380" s="218" t="str">
        <f t="array" ref="BS380">INDEX('UPTD PPA KabKota'!AB$5:AB$513,MATCH($D380,'UPTD PPA KabKota'!$C$5:$C$513,FALSE))</f>
        <v>Ada</v>
      </c>
      <c r="BT380" s="218" t="str">
        <f t="array" ref="BT380">INDEX('UPTD PPA KabKota'!AC$5:AC$513,MATCH($D380,'UPTD PPA KabKota'!$C$5:$C$513,FALSE))</f>
        <v>Sudah</v>
      </c>
      <c r="BU380" s="218" t="str">
        <f t="array" ref="BU380">INDEX('UPTD PPA KabKota'!AD$5:AD$513,MATCH($D380,'UPTD PPA KabKota'!$C$5:$C$513,FALSE))</f>
        <v>Sudah</v>
      </c>
      <c r="BV380" s="218" t="str">
        <f t="array" ref="BV380">INDEX('UPTD PPA KabKota'!AE$5:AE$513,MATCH($D380,'UPTD PPA KabKota'!$C$5:$C$513,FALSE))</f>
        <v>Sudah</v>
      </c>
      <c r="BW380" s="218" t="str">
        <f t="array" ref="BW380">INDEX('UPTD PPA KabKota'!AF$5:AF$513,MATCH($D380,'UPTD PPA KabKota'!$C$5:$C$513,FALSE))</f>
        <v>Sudah</v>
      </c>
      <c r="BX380" s="218" t="str">
        <f t="array" ref="BX380">INDEX('UPTD PPA KabKota'!AG$5:AG$513,MATCH($D380,'UPTD PPA KabKota'!$C$5:$C$513,FALSE))</f>
        <v>Sudah</v>
      </c>
      <c r="BY380" s="218" t="str">
        <f t="array" ref="BY380">INDEX('UPTD PPA KabKota'!AH$5:AH$513,MATCH($D380,'UPTD PPA KabKota'!$C$5:$C$513,FALSE))</f>
        <v>Sudah</v>
      </c>
      <c r="BZ380" s="218" t="str">
        <f t="array" ref="BZ380">INDEX('UPTD PPA KabKota'!AI$5:AI$513,MATCH($D380,'UPTD PPA KabKota'!$C$5:$C$513,FALSE))</f>
        <v>Sudah</v>
      </c>
      <c r="CA380" s="218" t="str">
        <f t="array" ref="CA380">INDEX('UPTD PPA KabKota'!AJ$5:AJ$513,MATCH($D380,'UPTD PPA KabKota'!$C$5:$C$513,FALSE))</f>
        <v>Sudah</v>
      </c>
      <c r="CB380" s="218" t="str">
        <f t="array" ref="CB380">INDEX('UPTD PPA KabKota'!AK$5:AK$513,MATCH($D380,'UPTD PPA KabKota'!$C$5:$C$513,FALSE))</f>
        <v>Sudah</v>
      </c>
      <c r="CC380" s="218" t="str">
        <f t="array" ref="CC380">INDEX('UPTD PPA KabKota'!AL$5:AL$513,MATCH($D380,'UPTD PPA KabKota'!$C$5:$C$513,FALSE))</f>
        <v>Sudah</v>
      </c>
      <c r="CD380" s="218" t="str">
        <f t="array" ref="CD380">INDEX('UPTD PPA KabKota'!AM$5:AM$513,MATCH($D380,'UPTD PPA KabKota'!$C$5:$C$513,FALSE))</f>
        <v>Sudah</v>
      </c>
      <c r="CE380" s="218" t="str">
        <f t="array" ref="CE380">INDEX('UPTD PPA KabKota'!AN$5:AN$513,MATCH($D380,'UPTD PPA KabKota'!$C$5:$C$513,FALSE))</f>
        <v>Untuk Penanganan dan pelayanan dilakukan oleh satgas PPA di Dinas P2KBP3A bekerjasama dengan pihak lain</v>
      </c>
      <c r="CF380" s="218">
        <f t="array" ref="CF380">INDEX('UPTD PPA KabKota'!AO$5:AO$513,MATCH($D380,'UPTD PPA KabKota'!$C$5:$C$513,FALSE))</f>
        <v>62</v>
      </c>
      <c r="CG380" s="218" t="str">
        <f t="array" ref="CG380">INDEX('UPTD PPA KabKota'!AP$5:AP$513,MATCH($D380,'UPTD PPA KabKota'!$C$5:$C$513,FALSE))</f>
        <v>Kekerasan Seksual</v>
      </c>
      <c r="CH380" s="218" t="str">
        <f t="array" ref="CH380">INDEX('UPTD PPA KabKota'!AQ$5:AQ$513,MATCH($D380,'UPTD PPA KabKota'!$C$5:$C$513,FALSE))</f>
        <v/>
      </c>
      <c r="CI380" s="218" t="str">
        <f t="array" ref="CI380">INDEX('UPTD PPA KabKota'!AR$5:AR$513,MATCH($D380,'UPTD PPA KabKota'!$C$5:$C$513,FALSE))</f>
        <v/>
      </c>
      <c r="CJ380" s="218" t="str">
        <f t="array" ref="CJ380">INDEX('UPTD PPA KabKota'!AS$5:AS$513,MATCH($D380,'UPTD PPA KabKota'!$C$5:$C$513,FALSE))</f>
        <v/>
      </c>
      <c r="CK380" s="218" t="str">
        <f t="array" ref="CK380">INDEX('UPTD PPA KabKota'!AT$5:AT$513,MATCH($D380,'UPTD PPA KabKota'!$C$5:$C$513,FALSE))</f>
        <v/>
      </c>
      <c r="CL380" s="218" t="str">
        <f t="array" ref="CL380">INDEX('UPTD PPA KabKota'!AU$5:AU$513,MATCH($D380,'UPTD PPA KabKota'!$C$5:$C$513,FALSE))</f>
        <v/>
      </c>
      <c r="CM380" s="218" t="str">
        <f t="array" ref="CM380">INDEX('UPTD PPA KabKota'!AV$5:AV$513,MATCH($D380,'UPTD PPA KabKota'!$C$5:$C$513,FALSE))</f>
        <v/>
      </c>
      <c r="CN380" s="218" t="str">
        <f t="array" ref="CN380">INDEX('UPTD PPA KabKota'!AW$5:AW$513,MATCH($D380,'UPTD PPA KabKota'!$C$5:$C$513,FALSE))</f>
        <v/>
      </c>
      <c r="CO380" s="218" t="str">
        <f t="array" ref="CO380">INDEX('UPTD PPA KabKota'!AX$5:AX$513,MATCH($D380,'UPTD PPA KabKota'!$C$5:$C$513,FALSE))</f>
        <v>v</v>
      </c>
      <c r="CP380" s="218" t="str">
        <f t="array" ref="CP380">INDEX('UPTD PPA KabKota'!AY$5:AY$513,MATCH($D380,'UPTD PPA KabKota'!$C$5:$C$513,FALSE))</f>
        <v/>
      </c>
      <c r="CQ380" s="209" t="str">
        <f>IFERROR(__xludf.DUMMYFUNCTION("IF(ISBLANK($K380),"""",IF(REGEXMATCH($K380,""Peraturan""),""Ada"",IF(REGEXMATCH($K380,""Rekomendasi""),""Tidak Ada"", $K380)))
"),"Ada")</f>
        <v>Ada</v>
      </c>
      <c r="CR380" s="209" t="str">
        <f t="array" ref="CR380">index('UPTD PPA KabKota'!$BI$5:$BI$513,match($D380,'UPTD PPA KabKota'!$C$5:$C$513,false))</f>
        <v>Ada</v>
      </c>
      <c r="CS380" s="314" t="str">
        <f t="shared" si="63"/>
        <v>Ada</v>
      </c>
    </row>
    <row r="381">
      <c r="A381" s="334">
        <v>375.0</v>
      </c>
      <c r="B381" s="334">
        <v>3.0</v>
      </c>
      <c r="C381" s="311" t="s">
        <v>4780</v>
      </c>
      <c r="D381" s="312" t="s">
        <v>3191</v>
      </c>
      <c r="E381" s="315">
        <v>45748.0</v>
      </c>
      <c r="F381" s="218" t="str">
        <f t="array" ref="F381">INDEX('Ortala-KabKota'!F$2:F$415,MATCH($D381,'Ortala-KabKota'!$E$2:$E$415,FALSE))</f>
        <v>Faridah/ 082154261997 - 082152783999</v>
      </c>
      <c r="G381" s="218" t="str">
        <f t="array" ref="G381">INDEX('Ortala-KabKota'!G$2:G$415,MATCH($D381,'Ortala-KabKota'!$E$2:$E$415,FALSE))</f>
        <v>Jl. Danau Aji No 67 RT VII, Kelurahan Melayu, Kecamatan Tenggarong, Kabupaten Kutai Kertanegara</v>
      </c>
      <c r="H381" s="218" t="str">
        <f t="array" ref="H381">INDEX('Ortala-KabKota'!H$2:H$415,MATCH($D381,'Ortala-KabKota'!$E$2:$E$415,FALSE))</f>
        <v>0541 663316</v>
      </c>
      <c r="I381" s="218" t="str">
        <f t="array" ref="I381">INDEX('Ortala-KabKota'!I$2:I$415,MATCH($D381,'Ortala-KabKota'!$E$2:$E$415,FALSE))</f>
        <v/>
      </c>
      <c r="J381" s="218" t="str">
        <f t="array" ref="J381">INDEX('Ortala-KabKota'!J$2:J$415,MATCH($D381,'Ortala-KabKota'!$E$2:$E$415,FALSE))</f>
        <v>UPT P2TP2A</v>
      </c>
      <c r="K381" s="218" t="str">
        <f t="array" ref="K381">INDEX('Ortala-KabKota'!K$2:K$415,MATCH($D381,'Ortala-KabKota'!$E$2:$E$415,FALSE))</f>
        <v>Peraturan Bupati Kutai Kertanegara Nomor 87 Tahun 2016 tentang Kedudukan, Susunan Organisasi. Tugas dan Fungsi serta Tata Kerja Unit Pelaksana Teknis Pusat Pelayanan Terpadu Permberdayaan Perempuan dan Perlindungan Anak pada Dinas Permberdayaan Perempuan dan Perlindungan Anak</v>
      </c>
      <c r="L381" s="218">
        <f t="array" ref="L381">INDEX('Ortala-KabKota'!L$2:L$415,MATCH($D381,'Ortala-KabKota'!$E$2:$E$415,FALSE))</f>
        <v>2016</v>
      </c>
      <c r="M381" s="218" t="str">
        <f t="array" ref="M381">INDEX('Ortala-KabKota'!M$2:M$415,MATCH($D381,'Ortala-KabKota'!$E$2:$E$415,FALSE))</f>
        <v>A</v>
      </c>
      <c r="N381" s="218" t="str">
        <f t="array" ref="N381">INDEX('Ortala-KabKota'!N$2:N$415,MATCH($D381,'Ortala-KabKota'!$E$2:$E$415,FALSE))</f>
        <v>Lusen/081250342342</v>
      </c>
      <c r="O381" s="316" t="str">
        <f t="array" ref="O381">INDEX('Ortala-KabKota'!O$2:O$415,MATCH($D381,'Ortala-KabKota'!$E$2:$E$415,FALSE))</f>
        <v>p2tp2akukar@gmail.com</v>
      </c>
      <c r="P381" s="218" t="str">
        <f t="array" ref="P381">INDEX('Ortala-KabKota'!P$2:P$415,MATCH($D381,'Ortala-KabKota'!$E$2:$E$415,FALSE))</f>
        <v>-</v>
      </c>
      <c r="Q381" s="218" t="str">
        <f t="array" ref="Q381">INDEX('Ortala-KabKota'!Q$2:Q$415,MATCH($D381,'Ortala-KabKota'!$E$2:$E$415,FALSE))</f>
        <v>MANDIRI</v>
      </c>
      <c r="R381" s="218" t="str">
        <f t="array" ref="R381">INDEX('Ortala-KabKota'!R$2:R$415,MATCH($D381,'Ortala-KabKota'!$E$2:$E$415,FALSE))</f>
        <v>MILIK SENDIRI</v>
      </c>
      <c r="S381" s="218" t="str">
        <f t="array" ref="S381">INDEX('Ortala-KabKota'!S$2:S$415,MATCH($D381,'Ortala-KabKota'!$E$2:$E$415,FALSE))</f>
        <v>Milik Sendiri</v>
      </c>
      <c r="T381" s="218">
        <f t="array" ref="T381">INDEX('Ortala-KabKota'!T$2:T$415,MATCH($D381,'Ortala-KabKota'!$E$2:$E$415,FALSE))</f>
        <v>1</v>
      </c>
      <c r="U381" s="218">
        <f t="array" ref="U381">INDEX('Ortala-KabKota'!U$2:U$415,MATCH($D381,'Ortala-KabKota'!$E$2:$E$415,FALSE))</f>
        <v>1</v>
      </c>
      <c r="V381" s="218">
        <f t="array" ref="V381">INDEX('Ortala-KabKota'!V$2:V$415,MATCH($D381,'Ortala-KabKota'!$E$2:$E$415,FALSE))</f>
        <v>1</v>
      </c>
      <c r="W381" s="218">
        <f t="array" ref="W381">INDEX('Ortala-KabKota'!W$2:W$415,MATCH($D381,'Ortala-KabKota'!$E$2:$E$415,FALSE))</f>
        <v>1</v>
      </c>
      <c r="X381" s="218">
        <f t="array" ref="X381">INDEX('Ortala-KabKota'!X$2:X$415,MATCH($D381,'Ortala-KabKota'!$E$2:$E$415,FALSE))</f>
        <v>0</v>
      </c>
      <c r="Y381" s="218">
        <f t="array" ref="Y381">INDEX('Ortala-KabKota'!Y$2:Y$415,MATCH($D381,'Ortala-KabKota'!$E$2:$E$415,FALSE))</f>
        <v>0</v>
      </c>
      <c r="Z381" s="218">
        <f t="array" ref="Z381">INDEX('Ortala-KabKota'!Z$2:Z$415,MATCH($D381,'Ortala-KabKota'!$E$2:$E$415,FALSE))</f>
        <v>1</v>
      </c>
      <c r="AA381" s="218">
        <f t="array" ref="AA381">INDEX('Ortala-KabKota'!AA$2:AA$415,MATCH($D381,'Ortala-KabKota'!$E$2:$E$415,FALSE))</f>
        <v>1</v>
      </c>
      <c r="AB381" s="218">
        <f t="array" ref="AB381">INDEX('Ortala-KabKota'!AB$2:AB$415,MATCH($D381,'Ortala-KabKota'!$E$2:$E$415,FALSE))</f>
        <v>1</v>
      </c>
      <c r="AC381" s="218">
        <f t="array" ref="AC381">INDEX('Ortala-KabKota'!AC$2:AC$415,MATCH($D381,'Ortala-KabKota'!$E$2:$E$415,FALSE))</f>
        <v>0</v>
      </c>
      <c r="AD381" s="218">
        <f t="array" ref="AD381">INDEX('Ortala-KabKota'!AD$2:AD$415,MATCH($D381,'Ortala-KabKota'!$E$2:$E$415,FALSE))</f>
        <v>0</v>
      </c>
      <c r="AE381" s="218">
        <f t="array" ref="AE381">INDEX('Ortala-KabKota'!AE$2:AE$415,MATCH($D381,'Ortala-KabKota'!$E$2:$E$415,FALSE))</f>
        <v>1</v>
      </c>
      <c r="AF381" s="218">
        <f t="array" ref="AF381">INDEX('Ortala-KabKota'!AF$2:AF$415,MATCH($D381,'Ortala-KabKota'!$E$2:$E$415,FALSE))</f>
        <v>1</v>
      </c>
      <c r="AG381" s="218">
        <f t="array" ref="AG381">INDEX('Ortala-KabKota'!AG$2:AG$415,MATCH($D381,'Ortala-KabKota'!$E$2:$E$415,FALSE))</f>
        <v>1</v>
      </c>
      <c r="AH381" s="218">
        <f t="array" ref="AH381">INDEX('Ortala-KabKota'!AH$2:AH$415,MATCH($D381,'Ortala-KabKota'!$E$2:$E$415,FALSE))</f>
        <v>1</v>
      </c>
      <c r="AI381" s="218" t="str">
        <f t="array" ref="AI381">INDEX('Ortala-KabKota'!AI$2:AI$415,MATCH($D381,'Ortala-KabKota'!$E$2:$E$415,FALSE))</f>
        <v>Pengaduan, penjangkauan, Identifikasi kasus &amp; penampungan sementara</v>
      </c>
      <c r="AJ381" s="218">
        <f t="array" ref="AJ381">INDEX('Ortala-KabKota'!AJ$2:AJ$415,MATCH($D381,'Ortala-KabKota'!$E$2:$E$415,FALSE))</f>
        <v>1</v>
      </c>
      <c r="AK381" s="218">
        <f t="array" ref="AK381">INDEX('Ortala-KabKota'!AK$2:AK$415,MATCH($D381,'Ortala-KabKota'!$E$2:$E$415,FALSE))</f>
        <v>1</v>
      </c>
      <c r="AL381" s="218">
        <f t="array" ref="AL381">INDEX('Ortala-KabKota'!AL$2:AL$415,MATCH($D381,'Ortala-KabKota'!$E$2:$E$415,FALSE))</f>
        <v>65</v>
      </c>
      <c r="AM381" s="218" t="str">
        <f t="array" ref="AM381">INDEX('Ortala-KabKota'!AM$2:AM$415,MATCH($D381,'Ortala-KabKota'!$E$2:$E$415,FALSE))</f>
        <v>Kekerasan Seksual</v>
      </c>
      <c r="AN381" s="218">
        <f t="array" ref="AN381">INDEX('Ortala-KabKota'!AN$2:AN$415,MATCH($D381,'Ortala-KabKota'!$E$2:$E$415,FALSE))</f>
        <v>1</v>
      </c>
      <c r="AO381" s="218" t="str">
        <f t="array" ref="AO381">INDEX('Ortala-KabKota'!AO$2:AO$415,MATCH($D381,'Ortala-KabKota'!$E$2:$E$415,FALSE))</f>
        <v/>
      </c>
      <c r="AP381" s="218" t="str">
        <f t="array" ref="AP381">INDEX('Ortala-KabKota'!AP$2:AP$415,MATCH($D381,'Ortala-KabKota'!$E$2:$E$415,FALSE))</f>
        <v/>
      </c>
      <c r="AQ381" s="218" t="str">
        <f t="array" ref="AQ381">INDEX('Ortala-KabKota'!AQ$2:AQ$415,MATCH($D381,'Ortala-KabKota'!$E$2:$E$415,FALSE))</f>
        <v/>
      </c>
      <c r="AR381" s="218" t="str">
        <f t="array" ref="AR381">INDEX('Ortala-KabKota'!AR$2:AR$415,MATCH($D381,'Ortala-KabKota'!$E$2:$E$415,FALSE))</f>
        <v/>
      </c>
      <c r="AS381" s="218" t="str">
        <f t="array" ref="AS381">INDEX('Ortala-KabKota'!AS$2:AS$415,MATCH($D381,'Ortala-KabKota'!$E$2:$E$415,FALSE))</f>
        <v/>
      </c>
      <c r="AT381" s="218" t="str">
        <f t="array" ref="AT381">INDEX('Ortala-KabKota'!AT$2:AT$415,MATCH($D381,'Ortala-KabKota'!$E$2:$E$415,FALSE))</f>
        <v/>
      </c>
      <c r="AU381" s="218" t="str">
        <f t="array" ref="AU381">INDEX('UPTD PPA KabKota'!D$5:D$513,MATCH($D381,'UPTD PPA KabKota'!$C$5:$C$513,FALSE))</f>
        <v>Faridah, S.K.M., M.Adm.Kes.</v>
      </c>
      <c r="AV381" s="218" t="str">
        <f t="array" ref="AV381">INDEX('UPTD PPA KabKota'!E$5:E$513,MATCH($D381,'UPTD PPA KabKota'!$C$5:$C$513,FALSE))</f>
        <v>Jl Imam Bonjol, Nomor 89, Kelurahan Melayu, Kecamatan Tenggarong</v>
      </c>
      <c r="AW381" s="218">
        <f t="array" ref="AW381">INDEX('UPTD PPA KabKota'!F$5:F$513,MATCH($D381,'UPTD PPA KabKota'!$C$5:$C$513,FALSE))</f>
        <v>85245562909</v>
      </c>
      <c r="AX381" s="218">
        <f t="array" ref="AX381">INDEX('UPTD PPA KabKota'!G$5:G$513,MATCH($D381,'UPTD PPA KabKota'!$C$5:$C$513,FALSE))</f>
        <v>85245562909</v>
      </c>
      <c r="AY381" s="218" t="str">
        <f t="array" ref="AY381">INDEX('UPTD PPA KabKota'!H$5:H$513,MATCH($D381,'UPTD PPA KabKota'!$C$5:$C$513,FALSE))</f>
        <v>UPT P2TP2A</v>
      </c>
      <c r="AZ381" s="218" t="str">
        <f t="array" ref="AZ381">INDEX('UPTD PPA KabKota'!I$5:I$513,MATCH($D381,'UPTD PPA KabKota'!$C$5:$C$513,FALSE))</f>
        <v>Peraturan Bupati Kutai Kartanegara Nomor 87 Tahun 2016 tentang  Kedudukan, Susunan Organisasi, Tugas dan Fungsi Serta dan Susunan  Unit Pelayanan Teknis Pusat Pelayanan Terpadu Pemberdayaan  Perempuan dan Anak</v>
      </c>
      <c r="BA381" s="218">
        <f t="array" ref="BA381">INDEX('UPTD PPA KabKota'!J$5:J$513,MATCH($D381,'UPTD PPA KabKota'!$C$5:$C$513,FALSE))</f>
        <v>2016</v>
      </c>
      <c r="BB381" s="218" t="str">
        <f t="array" ref="BB381">INDEX('UPTD PPA KabKota'!K$5:K$513,MATCH($D381,'UPTD PPA KabKota'!$C$5:$C$513,FALSE))</f>
        <v>A</v>
      </c>
      <c r="BC381" s="218" t="str">
        <f t="array" ref="BC381">INDEX('UPTD PPA KabKota'!L$5:L$513,MATCH($D381,'UPTD PPA KabKota'!$C$5:$C$513,FALSE))</f>
        <v>Call Center UPT P2TP2A</v>
      </c>
      <c r="BD381" s="218" t="str">
        <f t="array" ref="BD381">INDEX('UPTD PPA KabKota'!M$5:M$513,MATCH($D381,'UPTD PPA KabKota'!$C$5:$C$513,FALSE))</f>
        <v>upt.p2tp2akukar@gmail.com</v>
      </c>
      <c r="BE381" s="218" t="str">
        <f t="array" ref="BE381">INDEX('UPTD PPA KabKota'!N$5:N$513,MATCH($D381,'UPTD PPA KabKota'!$C$5:$C$513,FALSE))</f>
        <v>Kepala UPTD, Kasubag TU dan Kelompok Jabatan Fungsional</v>
      </c>
      <c r="BF381" s="218" t="str">
        <f t="array" ref="BF381">INDEX('UPTD PPA KabKota'!O$5:O$513,MATCH($D381,'UPTD PPA KabKota'!$C$5:$C$513,FALSE))</f>
        <v>Mandiri</v>
      </c>
      <c r="BG381" s="218" t="str">
        <f t="array" ref="BG381">INDEX('UPTD PPA KabKota'!P$5:P$513,MATCH($D381,'UPTD PPA KabKota'!$C$5:$C$513,FALSE))</f>
        <v>Milik Sendiri</v>
      </c>
      <c r="BH381" s="218" t="str">
        <f t="array" ref="BH381">INDEX('UPTD PPA KabKota'!Q$5:Q$513,MATCH($D381,'UPTD PPA KabKota'!$C$5:$C$513,FALSE))</f>
        <v>gedung layanan sudah berdisi sendiri, dan rumah perlindungan juga ada di alamat tersendiri</v>
      </c>
      <c r="BI381" s="218" t="str">
        <f t="array" ref="BI381">INDEX('UPTD PPA KabKota'!R$5:R$513,MATCH($D381,'UPTD PPA KabKota'!$C$5:$C$513,FALSE))</f>
        <v>Ada</v>
      </c>
      <c r="BJ381" s="218" t="str">
        <f t="array" ref="BJ381">INDEX('UPTD PPA KabKota'!S$5:S$513,MATCH($D381,'UPTD PPA KabKota'!$C$5:$C$513,FALSE))</f>
        <v>Ada</v>
      </c>
      <c r="BK381" s="218" t="str">
        <f t="array" ref="BK381">INDEX('UPTD PPA KabKota'!T$5:T$513,MATCH($D381,'UPTD PPA KabKota'!$C$5:$C$513,FALSE))</f>
        <v>Ada</v>
      </c>
      <c r="BL381" s="218" t="str">
        <f t="array" ref="BL381">INDEX('UPTD PPA KabKota'!U$5:U$513,MATCH($D381,'UPTD PPA KabKota'!$C$5:$C$513,FALSE))</f>
        <v>Ada</v>
      </c>
      <c r="BM381" s="218" t="str">
        <f t="array" ref="BM381">INDEX('UPTD PPA KabKota'!V$5:V$513,MATCH($D381,'UPTD PPA KabKota'!$C$5:$C$513,FALSE))</f>
        <v>Ada</v>
      </c>
      <c r="BN381" s="218" t="str">
        <f t="array" ref="BN381">INDEX('UPTD PPA KabKota'!W$5:W$513,MATCH($D381,'UPTD PPA KabKota'!$C$5:$C$513,FALSE))</f>
        <v>Ada</v>
      </c>
      <c r="BO381" s="218" t="str">
        <f t="array" ref="BO381">INDEX('UPTD PPA KabKota'!X$5:X$513,MATCH($D381,'UPTD PPA KabKota'!$C$5:$C$513,FALSE))</f>
        <v>Ada</v>
      </c>
      <c r="BP381" s="218" t="str">
        <f t="array" ref="BP381">INDEX('UPTD PPA KabKota'!Y$5:Y$513,MATCH($D381,'UPTD PPA KabKota'!$C$5:$C$513,FALSE))</f>
        <v>Ada</v>
      </c>
      <c r="BQ381" s="218" t="str">
        <f t="array" ref="BQ381">INDEX('UPTD PPA KabKota'!Z$5:Z$513,MATCH($D381,'UPTD PPA KabKota'!$C$5:$C$513,FALSE))</f>
        <v>Ada</v>
      </c>
      <c r="BR381" s="218" t="str">
        <f t="array" ref="BR381">INDEX('UPTD PPA KabKota'!AA$5:AA$513,MATCH($D381,'UPTD PPA KabKota'!$C$5:$C$513,FALSE))</f>
        <v>Tidak Ada</v>
      </c>
      <c r="BS381" s="218" t="str">
        <f t="array" ref="BS381">INDEX('UPTD PPA KabKota'!AB$5:AB$513,MATCH($D381,'UPTD PPA KabKota'!$C$5:$C$513,FALSE))</f>
        <v>Tidak Ada</v>
      </c>
      <c r="BT381" s="218" t="str">
        <f t="array" ref="BT381">INDEX('UPTD PPA KabKota'!AC$5:AC$513,MATCH($D381,'UPTD PPA KabKota'!$C$5:$C$513,FALSE))</f>
        <v>Sudah</v>
      </c>
      <c r="BU381" s="218" t="str">
        <f t="array" ref="BU381">INDEX('UPTD PPA KabKota'!AD$5:AD$513,MATCH($D381,'UPTD PPA KabKota'!$C$5:$C$513,FALSE))</f>
        <v>Sudah</v>
      </c>
      <c r="BV381" s="218" t="str">
        <f t="array" ref="BV381">INDEX('UPTD PPA KabKota'!AE$5:AE$513,MATCH($D381,'UPTD PPA KabKota'!$C$5:$C$513,FALSE))</f>
        <v>Sudah</v>
      </c>
      <c r="BW381" s="218" t="str">
        <f t="array" ref="BW381">INDEX('UPTD PPA KabKota'!AF$5:AF$513,MATCH($D381,'UPTD PPA KabKota'!$C$5:$C$513,FALSE))</f>
        <v>Sudah</v>
      </c>
      <c r="BX381" s="218" t="str">
        <f t="array" ref="BX381">INDEX('UPTD PPA KabKota'!AG$5:AG$513,MATCH($D381,'UPTD PPA KabKota'!$C$5:$C$513,FALSE))</f>
        <v>Sudah</v>
      </c>
      <c r="BY381" s="218" t="str">
        <f t="array" ref="BY381">INDEX('UPTD PPA KabKota'!AH$5:AH$513,MATCH($D381,'UPTD PPA KabKota'!$C$5:$C$513,FALSE))</f>
        <v>Sudah</v>
      </c>
      <c r="BZ381" s="218" t="str">
        <f t="array" ref="BZ381">INDEX('UPTD PPA KabKota'!AI$5:AI$513,MATCH($D381,'UPTD PPA KabKota'!$C$5:$C$513,FALSE))</f>
        <v>Belum</v>
      </c>
      <c r="CA381" s="218" t="str">
        <f t="array" ref="CA381">INDEX('UPTD PPA KabKota'!AJ$5:AJ$513,MATCH($D381,'UPTD PPA KabKota'!$C$5:$C$513,FALSE))</f>
        <v>Sudah</v>
      </c>
      <c r="CB381" s="218" t="str">
        <f t="array" ref="CB381">INDEX('UPTD PPA KabKota'!AK$5:AK$513,MATCH($D381,'UPTD PPA KabKota'!$C$5:$C$513,FALSE))</f>
        <v>Sudah</v>
      </c>
      <c r="CC381" s="218" t="str">
        <f t="array" ref="CC381">INDEX('UPTD PPA KabKota'!AL$5:AL$513,MATCH($D381,'UPTD PPA KabKota'!$C$5:$C$513,FALSE))</f>
        <v>Sudah</v>
      </c>
      <c r="CD381" s="218" t="str">
        <f t="array" ref="CD381">INDEX('UPTD PPA KabKota'!AM$5:AM$513,MATCH($D381,'UPTD PPA KabKota'!$C$5:$C$513,FALSE))</f>
        <v>Sudah</v>
      </c>
      <c r="CE381" s="218" t="str">
        <f t="array" ref="CE381">INDEX('UPTD PPA KabKota'!AN$5:AN$513,MATCH($D381,'UPTD PPA KabKota'!$C$5:$C$513,FALSE))</f>
        <v>sudah dilakukan dan ada SOP</v>
      </c>
      <c r="CF381" s="218">
        <f t="array" ref="CF381">INDEX('UPTD PPA KabKota'!AO$5:AO$513,MATCH($D381,'UPTD PPA KabKota'!$C$5:$C$513,FALSE))</f>
        <v>197</v>
      </c>
      <c r="CG381" s="218" t="str">
        <f t="array" ref="CG381">INDEX('UPTD PPA KabKota'!AP$5:AP$513,MATCH($D381,'UPTD PPA KabKota'!$C$5:$C$513,FALSE))</f>
        <v>Kekerasan Seksual</v>
      </c>
      <c r="CH381" s="218" t="str">
        <f t="array" ref="CH381">INDEX('UPTD PPA KabKota'!AQ$5:AQ$513,MATCH($D381,'UPTD PPA KabKota'!$C$5:$C$513,FALSE))</f>
        <v>v</v>
      </c>
      <c r="CI381" s="218" t="str">
        <f t="array" ref="CI381">INDEX('UPTD PPA KabKota'!AR$5:AR$513,MATCH($D381,'UPTD PPA KabKota'!$C$5:$C$513,FALSE))</f>
        <v/>
      </c>
      <c r="CJ381" s="218" t="str">
        <f t="array" ref="CJ381">INDEX('UPTD PPA KabKota'!AS$5:AS$513,MATCH($D381,'UPTD PPA KabKota'!$C$5:$C$513,FALSE))</f>
        <v/>
      </c>
      <c r="CK381" s="218" t="str">
        <f t="array" ref="CK381">INDEX('UPTD PPA KabKota'!AT$5:AT$513,MATCH($D381,'UPTD PPA KabKota'!$C$5:$C$513,FALSE))</f>
        <v/>
      </c>
      <c r="CL381" s="218" t="str">
        <f t="array" ref="CL381">INDEX('UPTD PPA KabKota'!AU$5:AU$513,MATCH($D381,'UPTD PPA KabKota'!$C$5:$C$513,FALSE))</f>
        <v/>
      </c>
      <c r="CM381" s="218" t="str">
        <f t="array" ref="CM381">INDEX('UPTD PPA KabKota'!AV$5:AV$513,MATCH($D381,'UPTD PPA KabKota'!$C$5:$C$513,FALSE))</f>
        <v/>
      </c>
      <c r="CN381" s="218" t="str">
        <f t="array" ref="CN381">INDEX('UPTD PPA KabKota'!AW$5:AW$513,MATCH($D381,'UPTD PPA KabKota'!$C$5:$C$513,FALSE))</f>
        <v/>
      </c>
      <c r="CO381" s="218" t="str">
        <f t="array" ref="CO381">INDEX('UPTD PPA KabKota'!AX$5:AX$513,MATCH($D381,'UPTD PPA KabKota'!$C$5:$C$513,FALSE))</f>
        <v/>
      </c>
      <c r="CP381" s="218" t="str">
        <f t="array" ref="CP381">INDEX('UPTD PPA KabKota'!AY$5:AY$513,MATCH($D381,'UPTD PPA KabKota'!$C$5:$C$513,FALSE))</f>
        <v/>
      </c>
      <c r="CQ381" s="209" t="str">
        <f>IFERROR(__xludf.DUMMYFUNCTION("IF(ISBLANK($K381),"""",IF(REGEXMATCH($K381,""Peraturan""),""Ada"",IF(REGEXMATCH($K381,""Rekomendasi""),""Tidak Ada"", $K381)))
"),"Ada")</f>
        <v>Ada</v>
      </c>
      <c r="CR381" s="209" t="str">
        <f t="array" ref="CR381">index('UPTD PPA KabKota'!$BI$5:$BI$513,match($D381,'UPTD PPA KabKota'!$C$5:$C$513,false))</f>
        <v>Ada</v>
      </c>
      <c r="CS381" s="314" t="str">
        <f t="shared" si="63"/>
        <v>Ada</v>
      </c>
    </row>
    <row r="382">
      <c r="A382" s="334">
        <v>376.0</v>
      </c>
      <c r="B382" s="334">
        <v>4.0</v>
      </c>
      <c r="C382" s="311" t="s">
        <v>4780</v>
      </c>
      <c r="D382" s="312" t="s">
        <v>3218</v>
      </c>
      <c r="E382" s="315">
        <v>45689.0</v>
      </c>
      <c r="F382" s="218" t="str">
        <f t="array" ref="F382">INDEX('Ortala-KabKota'!F$2:F$415,MATCH($D382,'Ortala-KabKota'!$E$2:$E$415,FALSE))</f>
        <v>Lisa Ariyani/ 081258496376</v>
      </c>
      <c r="G382" s="218" t="str">
        <f t="array" ref="G382">INDEX('Ortala-KabKota'!G$2:G$415,MATCH($D382,'Ortala-KabKota'!$E$2:$E$415,FALSE))</f>
        <v>Kawasan Perkantoran Bukit Pelangi, Kec. Sangatta Utara, Kab. Kutai Timur</v>
      </c>
      <c r="H382" s="218" t="str">
        <f t="array" ref="H382">INDEX('Ortala-KabKota'!H$2:H$415,MATCH($D382,'Ortala-KabKota'!$E$2:$E$415,FALSE))</f>
        <v/>
      </c>
      <c r="I382" s="218" t="str">
        <f t="array" ref="I382">INDEX('Ortala-KabKota'!I$2:I$415,MATCH($D382,'Ortala-KabKota'!$E$2:$E$415,FALSE))</f>
        <v/>
      </c>
      <c r="J382" s="218" t="str">
        <f t="array" ref="J382">INDEX('Ortala-KabKota'!J$2:J$415,MATCH($D382,'Ortala-KabKota'!$E$2:$E$415,FALSE))</f>
        <v>UPTD PPA</v>
      </c>
      <c r="K382" s="218" t="str">
        <f t="array" ref="K382">INDEX('Ortala-KabKota'!K$2:K$415,MATCH($D382,'Ortala-KabKota'!$E$2:$E$415,FALSE))</f>
        <v>Peraturan Bupati Kutai Timur Nomor 7 Tahun 2022</v>
      </c>
      <c r="L382" s="218">
        <f t="array" ref="L382">INDEX('Ortala-KabKota'!L$2:L$415,MATCH($D382,'Ortala-KabKota'!$E$2:$E$415,FALSE))</f>
        <v>2022</v>
      </c>
      <c r="M382" s="218" t="str">
        <f t="array" ref="M382">INDEX('Ortala-KabKota'!M$2:M$415,MATCH($D382,'Ortala-KabKota'!$E$2:$E$415,FALSE))</f>
        <v>A</v>
      </c>
      <c r="N382" s="218" t="str">
        <f t="array" ref="N382">INDEX('Ortala-KabKota'!N$2:N$415,MATCH($D382,'Ortala-KabKota'!$E$2:$E$415,FALSE))</f>
        <v/>
      </c>
      <c r="O382" s="218" t="str">
        <f t="array" ref="O382">INDEX('Ortala-KabKota'!O$2:O$415,MATCH($D382,'Ortala-KabKota'!$E$2:$E$415,FALSE))</f>
        <v/>
      </c>
      <c r="P382" s="218" t="str">
        <f t="array" ref="P382">INDEX('Ortala-KabKota'!P$2:P$415,MATCH($D382,'Ortala-KabKota'!$E$2:$E$415,FALSE))</f>
        <v/>
      </c>
      <c r="Q382" s="218" t="str">
        <f t="array" ref="Q382">INDEX('Ortala-KabKota'!Q$2:Q$415,MATCH($D382,'Ortala-KabKota'!$E$2:$E$415,FALSE))</f>
        <v/>
      </c>
      <c r="R382" s="218" t="str">
        <f t="array" ref="R382">INDEX('Ortala-KabKota'!R$2:R$415,MATCH($D382,'Ortala-KabKota'!$E$2:$E$415,FALSE))</f>
        <v>MILIK SENDIRI</v>
      </c>
      <c r="S382" s="218" t="str">
        <f t="array" ref="S382">INDEX('Ortala-KabKota'!S$2:S$415,MATCH($D382,'Ortala-KabKota'!$E$2:$E$415,FALSE))</f>
        <v/>
      </c>
      <c r="T382" s="218" t="str">
        <f t="array" ref="T382">INDEX('Ortala-KabKota'!T$2:T$415,MATCH($D382,'Ortala-KabKota'!$E$2:$E$415,FALSE))</f>
        <v/>
      </c>
      <c r="U382" s="218" t="str">
        <f t="array" ref="U382">INDEX('Ortala-KabKota'!U$2:U$415,MATCH($D382,'Ortala-KabKota'!$E$2:$E$415,FALSE))</f>
        <v/>
      </c>
      <c r="V382" s="218" t="str">
        <f t="array" ref="V382">INDEX('Ortala-KabKota'!V$2:V$415,MATCH($D382,'Ortala-KabKota'!$E$2:$E$415,FALSE))</f>
        <v/>
      </c>
      <c r="W382" s="218" t="str">
        <f t="array" ref="W382">INDEX('Ortala-KabKota'!W$2:W$415,MATCH($D382,'Ortala-KabKota'!$E$2:$E$415,FALSE))</f>
        <v/>
      </c>
      <c r="X382" s="218" t="str">
        <f t="array" ref="X382">INDEX('Ortala-KabKota'!X$2:X$415,MATCH($D382,'Ortala-KabKota'!$E$2:$E$415,FALSE))</f>
        <v/>
      </c>
      <c r="Y382" s="218" t="str">
        <f t="array" ref="Y382">INDEX('Ortala-KabKota'!Y$2:Y$415,MATCH($D382,'Ortala-KabKota'!$E$2:$E$415,FALSE))</f>
        <v/>
      </c>
      <c r="Z382" s="218" t="str">
        <f t="array" ref="Z382">INDEX('Ortala-KabKota'!Z$2:Z$415,MATCH($D382,'Ortala-KabKota'!$E$2:$E$415,FALSE))</f>
        <v/>
      </c>
      <c r="AA382" s="218" t="str">
        <f t="array" ref="AA382">INDEX('Ortala-KabKota'!AA$2:AA$415,MATCH($D382,'Ortala-KabKota'!$E$2:$E$415,FALSE))</f>
        <v/>
      </c>
      <c r="AB382" s="218" t="str">
        <f t="array" ref="AB382">INDEX('Ortala-KabKota'!AB$2:AB$415,MATCH($D382,'Ortala-KabKota'!$E$2:$E$415,FALSE))</f>
        <v/>
      </c>
      <c r="AC382" s="218" t="str">
        <f t="array" ref="AC382">INDEX('Ortala-KabKota'!AC$2:AC$415,MATCH($D382,'Ortala-KabKota'!$E$2:$E$415,FALSE))</f>
        <v/>
      </c>
      <c r="AD382" s="218" t="str">
        <f t="array" ref="AD382">INDEX('Ortala-KabKota'!AD$2:AD$415,MATCH($D382,'Ortala-KabKota'!$E$2:$E$415,FALSE))</f>
        <v/>
      </c>
      <c r="AE382" s="218" t="str">
        <f t="array" ref="AE382">INDEX('Ortala-KabKota'!AE$2:AE$415,MATCH($D382,'Ortala-KabKota'!$E$2:$E$415,FALSE))</f>
        <v/>
      </c>
      <c r="AF382" s="218" t="str">
        <f t="array" ref="AF382">INDEX('Ortala-KabKota'!AF$2:AF$415,MATCH($D382,'Ortala-KabKota'!$E$2:$E$415,FALSE))</f>
        <v/>
      </c>
      <c r="AG382" s="218" t="str">
        <f t="array" ref="AG382">INDEX('Ortala-KabKota'!AG$2:AG$415,MATCH($D382,'Ortala-KabKota'!$E$2:$E$415,FALSE))</f>
        <v/>
      </c>
      <c r="AH382" s="218" t="str">
        <f t="array" ref="AH382">INDEX('Ortala-KabKota'!AH$2:AH$415,MATCH($D382,'Ortala-KabKota'!$E$2:$E$415,FALSE))</f>
        <v/>
      </c>
      <c r="AI382" s="218" t="str">
        <f t="array" ref="AI382">INDEX('Ortala-KabKota'!AI$2:AI$415,MATCH($D382,'Ortala-KabKota'!$E$2:$E$415,FALSE))</f>
        <v/>
      </c>
      <c r="AJ382" s="218" t="str">
        <f t="array" ref="AJ382">INDEX('Ortala-KabKota'!AJ$2:AJ$415,MATCH($D382,'Ortala-KabKota'!$E$2:$E$415,FALSE))</f>
        <v/>
      </c>
      <c r="AK382" s="218" t="str">
        <f t="array" ref="AK382">INDEX('Ortala-KabKota'!AK$2:AK$415,MATCH($D382,'Ortala-KabKota'!$E$2:$E$415,FALSE))</f>
        <v/>
      </c>
      <c r="AL382" s="218" t="str">
        <f t="array" ref="AL382">INDEX('Ortala-KabKota'!AL$2:AL$415,MATCH($D382,'Ortala-KabKota'!$E$2:$E$415,FALSE))</f>
        <v/>
      </c>
      <c r="AM382" s="218" t="str">
        <f t="array" ref="AM382">INDEX('Ortala-KabKota'!AM$2:AM$415,MATCH($D382,'Ortala-KabKota'!$E$2:$E$415,FALSE))</f>
        <v/>
      </c>
      <c r="AN382" s="218" t="str">
        <f t="array" ref="AN382">INDEX('Ortala-KabKota'!AN$2:AN$415,MATCH($D382,'Ortala-KabKota'!$E$2:$E$415,FALSE))</f>
        <v/>
      </c>
      <c r="AO382" s="218" t="str">
        <f t="array" ref="AO382">INDEX('Ortala-KabKota'!AO$2:AO$415,MATCH($D382,'Ortala-KabKota'!$E$2:$E$415,FALSE))</f>
        <v/>
      </c>
      <c r="AP382" s="218" t="str">
        <f t="array" ref="AP382">INDEX('Ortala-KabKota'!AP$2:AP$415,MATCH($D382,'Ortala-KabKota'!$E$2:$E$415,FALSE))</f>
        <v/>
      </c>
      <c r="AQ382" s="218" t="str">
        <f t="array" ref="AQ382">INDEX('Ortala-KabKota'!AQ$2:AQ$415,MATCH($D382,'Ortala-KabKota'!$E$2:$E$415,FALSE))</f>
        <v/>
      </c>
      <c r="AR382" s="218" t="str">
        <f t="array" ref="AR382">INDEX('Ortala-KabKota'!AR$2:AR$415,MATCH($D382,'Ortala-KabKota'!$E$2:$E$415,FALSE))</f>
        <v/>
      </c>
      <c r="AS382" s="218" t="str">
        <f t="array" ref="AS382">INDEX('Ortala-KabKota'!AS$2:AS$415,MATCH($D382,'Ortala-KabKota'!$E$2:$E$415,FALSE))</f>
        <v/>
      </c>
      <c r="AT382" s="218" t="str">
        <f t="array" ref="AT382">INDEX('Ortala-KabKota'!AT$2:AT$415,MATCH($D382,'Ortala-KabKota'!$E$2:$E$415,FALSE))</f>
        <v/>
      </c>
      <c r="AU382" s="218" t="str">
        <f t="array" ref="AU382">INDEX('UPTD PPA KabKota'!D$5:D$513,MATCH($D382,'UPTD PPA KabKota'!$C$5:$C$513,FALSE))</f>
        <v>Lisa Ariyani, S.Kep</v>
      </c>
      <c r="AV382" s="218" t="str">
        <f t="array" ref="AV382">INDEX('UPTD PPA KabKota'!E$5:E$513,MATCH($D382,'UPTD PPA KabKota'!$C$5:$C$513,FALSE))</f>
        <v>Kawasan Perkantoran Bukit Pelangi, Sangatta Utara, Kabupaten Kutai Timur</v>
      </c>
      <c r="AW382" s="218" t="str">
        <f t="array" ref="AW382">INDEX('UPTD PPA KabKota'!F$5:F$513,MATCH($D382,'UPTD PPA KabKota'!$C$5:$C$513,FALSE))</f>
        <v>-</v>
      </c>
      <c r="AX382" s="218">
        <f t="array" ref="AX382">INDEX('UPTD PPA KabKota'!G$5:G$513,MATCH($D382,'UPTD PPA KabKota'!$C$5:$C$513,FALSE))</f>
        <v>81251330872</v>
      </c>
      <c r="AY382" s="218" t="str">
        <f t="array" ref="AY382">INDEX('UPTD PPA KabKota'!H$5:H$513,MATCH($D382,'UPTD PPA KabKota'!$C$5:$C$513,FALSE))</f>
        <v>UPTD PPA</v>
      </c>
      <c r="AZ382" s="218" t="str">
        <f t="array" ref="AZ382">INDEX('UPTD PPA KabKota'!I$5:I$513,MATCH($D382,'UPTD PPA KabKota'!$C$5:$C$513,FALSE))</f>
        <v>Peraturan Bupati No. 7 Tahun 2022</v>
      </c>
      <c r="BA382" s="218">
        <f t="array" ref="BA382">INDEX('UPTD PPA KabKota'!J$5:J$513,MATCH($D382,'UPTD PPA KabKota'!$C$5:$C$513,FALSE))</f>
        <v>2022</v>
      </c>
      <c r="BB382" s="218" t="str">
        <f t="array" ref="BB382">INDEX('UPTD PPA KabKota'!K$5:K$513,MATCH($D382,'UPTD PPA KabKota'!$C$5:$C$513,FALSE))</f>
        <v>A</v>
      </c>
      <c r="BC382" s="218" t="str">
        <f t="array" ref="BC382">INDEX('UPTD PPA KabKota'!L$5:L$513,MATCH($D382,'UPTD PPA KabKota'!$C$5:$C$513,FALSE))</f>
        <v>082220763871 B.Lisa 082122526203 Pipit  081347294491 B.Anis 085250448190 Danny</v>
      </c>
      <c r="BD382" s="218" t="str">
        <f t="array" ref="BD382">INDEX('UPTD PPA KabKota'!M$5:M$513,MATCH($D382,'UPTD PPA KabKota'!$C$5:$C$513,FALSE))</f>
        <v/>
      </c>
      <c r="BE382" s="218" t="str">
        <f t="array" ref="BE382">INDEX('UPTD PPA KabKota'!N$5:N$513,MATCH($D382,'UPTD PPA KabKota'!$C$5:$C$513,FALSE))</f>
        <v>Kepala UPTD, Kasubag TU dan Kelompok jabatan fungsional</v>
      </c>
      <c r="BF382" s="218" t="str">
        <f t="array" ref="BF382">INDEX('UPTD PPA KabKota'!O$5:O$513,MATCH($D382,'UPTD PPA KabKota'!$C$5:$C$513,FALSE))</f>
        <v>Bergabung dengan Kantor Dinas</v>
      </c>
      <c r="BG382" s="218" t="str">
        <f t="array" ref="BG382">INDEX('UPTD PPA KabKota'!P$5:P$513,MATCH($D382,'UPTD PPA KabKota'!$C$5:$C$513,FALSE))</f>
        <v>Sewa</v>
      </c>
      <c r="BH382" s="218" t="str">
        <f t="array" ref="BH382">INDEX('UPTD PPA KabKota'!Q$5:Q$513,MATCH($D382,'UPTD PPA KabKota'!$C$5:$C$513,FALSE))</f>
        <v>Pemerintah Daerah</v>
      </c>
      <c r="BI382" s="218" t="str">
        <f t="array" ref="BI382">INDEX('UPTD PPA KabKota'!R$5:R$513,MATCH($D382,'UPTD PPA KabKota'!$C$5:$C$513,FALSE))</f>
        <v>Ada</v>
      </c>
      <c r="BJ382" s="218" t="str">
        <f t="array" ref="BJ382">INDEX('UPTD PPA KabKota'!S$5:S$513,MATCH($D382,'UPTD PPA KabKota'!$C$5:$C$513,FALSE))</f>
        <v>Tidak ada</v>
      </c>
      <c r="BK382" s="218" t="str">
        <f t="array" ref="BK382">INDEX('UPTD PPA KabKota'!T$5:T$513,MATCH($D382,'UPTD PPA KabKota'!$C$5:$C$513,FALSE))</f>
        <v>Tidak Ada</v>
      </c>
      <c r="BL382" s="218" t="str">
        <f t="array" ref="BL382">INDEX('UPTD PPA KabKota'!U$5:U$513,MATCH($D382,'UPTD PPA KabKota'!$C$5:$C$513,FALSE))</f>
        <v>ada</v>
      </c>
      <c r="BM382" s="218" t="str">
        <f t="array" ref="BM382">INDEX('UPTD PPA KabKota'!V$5:V$513,MATCH($D382,'UPTD PPA KabKota'!$C$5:$C$513,FALSE))</f>
        <v>Ada</v>
      </c>
      <c r="BN382" s="218" t="str">
        <f t="array" ref="BN382">INDEX('UPTD PPA KabKota'!W$5:W$513,MATCH($D382,'UPTD PPA KabKota'!$C$5:$C$513,FALSE))</f>
        <v>Ada</v>
      </c>
      <c r="BO382" s="218" t="str">
        <f t="array" ref="BO382">INDEX('UPTD PPA KabKota'!X$5:X$513,MATCH($D382,'UPTD PPA KabKota'!$C$5:$C$513,FALSE))</f>
        <v>Ada</v>
      </c>
      <c r="BP382" s="218" t="str">
        <f t="array" ref="BP382">INDEX('UPTD PPA KabKota'!Y$5:Y$513,MATCH($D382,'UPTD PPA KabKota'!$C$5:$C$513,FALSE))</f>
        <v>ada</v>
      </c>
      <c r="BQ382" s="218" t="str">
        <f t="array" ref="BQ382">INDEX('UPTD PPA KabKota'!Z$5:Z$513,MATCH($D382,'UPTD PPA KabKota'!$C$5:$C$513,FALSE))</f>
        <v>Ada</v>
      </c>
      <c r="BR382" s="218" t="str">
        <f t="array" ref="BR382">INDEX('UPTD PPA KabKota'!AA$5:AA$513,MATCH($D382,'UPTD PPA KabKota'!$C$5:$C$513,FALSE))</f>
        <v>tidak ada</v>
      </c>
      <c r="BS382" s="218" t="str">
        <f t="array" ref="BS382">INDEX('UPTD PPA KabKota'!AB$5:AB$513,MATCH($D382,'UPTD PPA KabKota'!$C$5:$C$513,FALSE))</f>
        <v>tidak ada</v>
      </c>
      <c r="BT382" s="218" t="str">
        <f t="array" ref="BT382">INDEX('UPTD PPA KabKota'!AC$5:AC$513,MATCH($D382,'UPTD PPA KabKota'!$C$5:$C$513,FALSE))</f>
        <v>Sudah</v>
      </c>
      <c r="BU382" s="218" t="str">
        <f t="array" ref="BU382">INDEX('UPTD PPA KabKota'!AD$5:AD$513,MATCH($D382,'UPTD PPA KabKota'!$C$5:$C$513,FALSE))</f>
        <v>Sudah</v>
      </c>
      <c r="BV382" s="218" t="str">
        <f t="array" ref="BV382">INDEX('UPTD PPA KabKota'!AE$5:AE$513,MATCH($D382,'UPTD PPA KabKota'!$C$5:$C$513,FALSE))</f>
        <v>sudah</v>
      </c>
      <c r="BW382" s="218" t="str">
        <f t="array" ref="BW382">INDEX('UPTD PPA KabKota'!AF$5:AF$513,MATCH($D382,'UPTD PPA KabKota'!$C$5:$C$513,FALSE))</f>
        <v>sudah</v>
      </c>
      <c r="BX382" s="218" t="str">
        <f t="array" ref="BX382">INDEX('UPTD PPA KabKota'!AG$5:AG$513,MATCH($D382,'UPTD PPA KabKota'!$C$5:$C$513,FALSE))</f>
        <v>sudah</v>
      </c>
      <c r="BY382" s="218" t="str">
        <f t="array" ref="BY382">INDEX('UPTD PPA KabKota'!AH$5:AH$513,MATCH($D382,'UPTD PPA KabKota'!$C$5:$C$513,FALSE))</f>
        <v>Sudah</v>
      </c>
      <c r="BZ382" s="218" t="str">
        <f t="array" ref="BZ382">INDEX('UPTD PPA KabKota'!AI$5:AI$513,MATCH($D382,'UPTD PPA KabKota'!$C$5:$C$513,FALSE))</f>
        <v>Sudah</v>
      </c>
      <c r="CA382" s="218" t="str">
        <f t="array" ref="CA382">INDEX('UPTD PPA KabKota'!AJ$5:AJ$513,MATCH($D382,'UPTD PPA KabKota'!$C$5:$C$513,FALSE))</f>
        <v>Sudah</v>
      </c>
      <c r="CB382" s="218" t="str">
        <f t="array" ref="CB382">INDEX('UPTD PPA KabKota'!AK$5:AK$513,MATCH($D382,'UPTD PPA KabKota'!$C$5:$C$513,FALSE))</f>
        <v>sudah</v>
      </c>
      <c r="CC382" s="218" t="str">
        <f t="array" ref="CC382">INDEX('UPTD PPA KabKota'!AL$5:AL$513,MATCH($D382,'UPTD PPA KabKota'!$C$5:$C$513,FALSE))</f>
        <v>sudah</v>
      </c>
      <c r="CD382" s="218" t="str">
        <f t="array" ref="CD382">INDEX('UPTD PPA KabKota'!AM$5:AM$513,MATCH($D382,'UPTD PPA KabKota'!$C$5:$C$513,FALSE))</f>
        <v>sudah</v>
      </c>
      <c r="CE382" s="218" t="str">
        <f t="array" ref="CE382">INDEX('UPTD PPA KabKota'!AN$5:AN$513,MATCH($D382,'UPTD PPA KabKota'!$C$5:$C$513,FALSE))</f>
        <v>pengaduan dari masyarakat, penjangkuan korban, pengelolaan Kasus, Jika korban memerlukan pengamanan maka akan diberikan penampungan sementara di rumah aman,</v>
      </c>
      <c r="CF382" s="218" t="str">
        <f t="array" ref="CF382">INDEX('UPTD PPA KabKota'!AO$5:AO$513,MATCH($D382,'UPTD PPA KabKota'!$C$5:$C$513,FALSE))</f>
        <v>2024 ada 55 Kasus, 2025 sampai dengan  bulan mei sudah 13 kasus</v>
      </c>
      <c r="CG382" s="218" t="str">
        <f t="array" ref="CG382">INDEX('UPTD PPA KabKota'!AP$5:AP$513,MATCH($D382,'UPTD PPA KabKota'!$C$5:$C$513,FALSE))</f>
        <v>Kekerasan Terhadap Anak</v>
      </c>
      <c r="CH382" s="218" t="str">
        <f t="array" ref="CH382">INDEX('UPTD PPA KabKota'!AQ$5:AQ$513,MATCH($D382,'UPTD PPA KabKota'!$C$5:$C$513,FALSE))</f>
        <v/>
      </c>
      <c r="CI382" s="218" t="str">
        <f t="array" ref="CI382">INDEX('UPTD PPA KabKota'!AR$5:AR$513,MATCH($D382,'UPTD PPA KabKota'!$C$5:$C$513,FALSE))</f>
        <v/>
      </c>
      <c r="CJ382" s="218" t="str">
        <f t="array" ref="CJ382">INDEX('UPTD PPA KabKota'!AS$5:AS$513,MATCH($D382,'UPTD PPA KabKota'!$C$5:$C$513,FALSE))</f>
        <v/>
      </c>
      <c r="CK382" s="218" t="str">
        <f t="array" ref="CK382">INDEX('UPTD PPA KabKota'!AT$5:AT$513,MATCH($D382,'UPTD PPA KabKota'!$C$5:$C$513,FALSE))</f>
        <v/>
      </c>
      <c r="CL382" s="218" t="str">
        <f t="array" ref="CL382">INDEX('UPTD PPA KabKota'!AU$5:AU$513,MATCH($D382,'UPTD PPA KabKota'!$C$5:$C$513,FALSE))</f>
        <v/>
      </c>
      <c r="CM382" s="218" t="str">
        <f t="array" ref="CM382">INDEX('UPTD PPA KabKota'!AV$5:AV$513,MATCH($D382,'UPTD PPA KabKota'!$C$5:$C$513,FALSE))</f>
        <v/>
      </c>
      <c r="CN382" s="218" t="str">
        <f t="array" ref="CN382">INDEX('UPTD PPA KabKota'!AW$5:AW$513,MATCH($D382,'UPTD PPA KabKota'!$C$5:$C$513,FALSE))</f>
        <v/>
      </c>
      <c r="CO382" s="218" t="str">
        <f t="array" ref="CO382">INDEX('UPTD PPA KabKota'!AX$5:AX$513,MATCH($D382,'UPTD PPA KabKota'!$C$5:$C$513,FALSE))</f>
        <v/>
      </c>
      <c r="CP382" s="218" t="str">
        <f t="array" ref="CP382">INDEX('UPTD PPA KabKota'!AY$5:AY$513,MATCH($D382,'UPTD PPA KabKota'!$C$5:$C$513,FALSE))</f>
        <v/>
      </c>
      <c r="CQ382" s="209" t="str">
        <f>IFERROR(__xludf.DUMMYFUNCTION("IF(ISBLANK($K382),"""",IF(REGEXMATCH($K382,""Peraturan""),""Ada"",IF(REGEXMATCH($K382,""Rekomendasi""),""Tidak Ada"", $K382)))
"),"Ada")</f>
        <v>Ada</v>
      </c>
      <c r="CR382" s="209" t="str">
        <f t="array" ref="CR382">index('UPTD PPA KabKota'!$BI$5:$BI$513,match($D382,'UPTD PPA KabKota'!$C$5:$C$513,false))</f>
        <v>Ada</v>
      </c>
      <c r="CS382" s="314" t="str">
        <f t="shared" si="63"/>
        <v>Ada</v>
      </c>
    </row>
    <row r="383">
      <c r="A383" s="334">
        <v>377.0</v>
      </c>
      <c r="B383" s="334">
        <v>5.0</v>
      </c>
      <c r="C383" s="311" t="s">
        <v>4780</v>
      </c>
      <c r="D383" s="312" t="s">
        <v>3168</v>
      </c>
      <c r="E383" s="315">
        <v>45748.0</v>
      </c>
      <c r="F383" s="218" t="str">
        <f t="array" ref="F383">INDEX('Ortala-KabKota'!F$2:F$415,MATCH($D383,'Ortala-KabKota'!$E$2:$E$415,FALSE))</f>
        <v>Yusran/ 085247201960</v>
      </c>
      <c r="G383" s="218" t="str">
        <f t="array" ref="G383">INDEX('Ortala-KabKota'!G$2:G$415,MATCH($D383,'Ortala-KabKota'!$E$2:$E$415,FALSE))</f>
        <v>Jl. SM. Aminuddin no. 03 kel. Bugis-Tanjung Redeb-Berau</v>
      </c>
      <c r="H383" s="218" t="str">
        <f t="array" ref="H383">INDEX('Ortala-KabKota'!H$2:H$415,MATCH($D383,'Ortala-KabKota'!$E$2:$E$415,FALSE))</f>
        <v/>
      </c>
      <c r="I383" s="218" t="str">
        <f t="array" ref="I383">INDEX('Ortala-KabKota'!I$2:I$415,MATCH($D383,'Ortala-KabKota'!$E$2:$E$415,FALSE))</f>
        <v>081250310120</v>
      </c>
      <c r="J383" s="218" t="str">
        <f t="array" ref="J383">INDEX('Ortala-KabKota'!J$2:J$415,MATCH($D383,'Ortala-KabKota'!$E$2:$E$415,FALSE))</f>
        <v>UPTD PPA</v>
      </c>
      <c r="K383" s="218" t="str">
        <f t="array" ref="K383">INDEX('Ortala-KabKota'!K$2:K$415,MATCH($D383,'Ortala-KabKota'!$E$2:$E$415,FALSE))</f>
        <v>Peraturan Bupati Berau Nomor 81 Tahun 2019</v>
      </c>
      <c r="L383" s="218">
        <f t="array" ref="L383">INDEX('Ortala-KabKota'!L$2:L$415,MATCH($D383,'Ortala-KabKota'!$E$2:$E$415,FALSE))</f>
        <v>2019</v>
      </c>
      <c r="M383" s="218" t="str">
        <f t="array" ref="M383">INDEX('Ortala-KabKota'!M$2:M$415,MATCH($D383,'Ortala-KabKota'!$E$2:$E$415,FALSE))</f>
        <v>A</v>
      </c>
      <c r="N383" s="218" t="str">
        <f t="array" ref="N383">INDEX('Ortala-KabKota'!N$2:N$415,MATCH($D383,'Ortala-KabKota'!$E$2:$E$415,FALSE))</f>
        <v>Aromatica Jayawinata/ 085294017464</v>
      </c>
      <c r="O383" s="218" t="str">
        <f t="array" ref="O383">INDEX('Ortala-KabKota'!O$2:O$415,MATCH($D383,'Ortala-KabKota'!$E$2:$E$415,FALSE))</f>
        <v>uptdppa.berau@gmail.com</v>
      </c>
      <c r="P383" s="218" t="str">
        <f t="array" ref="P383">INDEX('Ortala-KabKota'!P$2:P$415,MATCH($D383,'Ortala-KabKota'!$E$2:$E$415,FALSE))</f>
        <v>Kepala UPTD PPA, Kasubag TU dan Tenaga Kontrak (Konselor Psikolog, Hukum, Administrasi, Penjaga Keamanan, Penjaga rumah Aman, Pengemudi, CS)</v>
      </c>
      <c r="Q383" s="218" t="str">
        <f t="array" ref="Q383">INDEX('Ortala-KabKota'!Q$2:Q$415,MATCH($D383,'Ortala-KabKota'!$E$2:$E$415,FALSE))</f>
        <v>Sewa/ Kontrak</v>
      </c>
      <c r="R383" s="218" t="str">
        <f t="array" ref="R383">INDEX('Ortala-KabKota'!R$2:R$415,MATCH($D383,'Ortala-KabKota'!$E$2:$E$415,FALSE))</f>
        <v>Sewa/ Kontrak</v>
      </c>
      <c r="S383" s="218" t="str">
        <f t="array" ref="S383">INDEX('Ortala-KabKota'!S$2:S$415,MATCH($D383,'Ortala-KabKota'!$E$2:$E$415,FALSE))</f>
        <v>Sewa per 12 bulan</v>
      </c>
      <c r="T383" s="218">
        <f t="array" ref="T383">INDEX('Ortala-KabKota'!T$2:T$415,MATCH($D383,'Ortala-KabKota'!$E$2:$E$415,FALSE))</f>
        <v>1</v>
      </c>
      <c r="U383" s="218">
        <f t="array" ref="U383">INDEX('Ortala-KabKota'!U$2:U$415,MATCH($D383,'Ortala-KabKota'!$E$2:$E$415,FALSE))</f>
        <v>1</v>
      </c>
      <c r="V383" s="218">
        <f t="array" ref="V383">INDEX('Ortala-KabKota'!V$2:V$415,MATCH($D383,'Ortala-KabKota'!$E$2:$E$415,FALSE))</f>
        <v>1</v>
      </c>
      <c r="W383" s="218">
        <f t="array" ref="W383">INDEX('Ortala-KabKota'!W$2:W$415,MATCH($D383,'Ortala-KabKota'!$E$2:$E$415,FALSE))</f>
        <v>0</v>
      </c>
      <c r="X383" s="218">
        <f t="array" ref="X383">INDEX('Ortala-KabKota'!X$2:X$415,MATCH($D383,'Ortala-KabKota'!$E$2:$E$415,FALSE))</f>
        <v>0</v>
      </c>
      <c r="Y383" s="218">
        <f t="array" ref="Y383">INDEX('Ortala-KabKota'!Y$2:Y$415,MATCH($D383,'Ortala-KabKota'!$E$2:$E$415,FALSE))</f>
        <v>0</v>
      </c>
      <c r="Z383" s="218">
        <f t="array" ref="Z383">INDEX('Ortala-KabKota'!Z$2:Z$415,MATCH($D383,'Ortala-KabKota'!$E$2:$E$415,FALSE))</f>
        <v>2</v>
      </c>
      <c r="AA383" s="218">
        <f t="array" ref="AA383">INDEX('Ortala-KabKota'!AA$2:AA$415,MATCH($D383,'Ortala-KabKota'!$E$2:$E$415,FALSE))</f>
        <v>1</v>
      </c>
      <c r="AB383" s="218">
        <f t="array" ref="AB383">INDEX('Ortala-KabKota'!AB$2:AB$415,MATCH($D383,'Ortala-KabKota'!$E$2:$E$415,FALSE))</f>
        <v>2</v>
      </c>
      <c r="AC383" s="218">
        <f t="array" ref="AC383">INDEX('Ortala-KabKota'!AC$2:AC$415,MATCH($D383,'Ortala-KabKota'!$E$2:$E$415,FALSE))</f>
        <v>0</v>
      </c>
      <c r="AD383" s="218">
        <f t="array" ref="AD383">INDEX('Ortala-KabKota'!AD$2:AD$415,MATCH($D383,'Ortala-KabKota'!$E$2:$E$415,FALSE))</f>
        <v>0</v>
      </c>
      <c r="AE383" s="218">
        <f t="array" ref="AE383">INDEX('Ortala-KabKota'!AE$2:AE$415,MATCH($D383,'Ortala-KabKota'!$E$2:$E$415,FALSE))</f>
        <v>1</v>
      </c>
      <c r="AF383" s="218">
        <f t="array" ref="AF383">INDEX('Ortala-KabKota'!AF$2:AF$415,MATCH($D383,'Ortala-KabKota'!$E$2:$E$415,FALSE))</f>
        <v>1</v>
      </c>
      <c r="AG383" s="218">
        <f t="array" ref="AG383">INDEX('Ortala-KabKota'!AG$2:AG$415,MATCH($D383,'Ortala-KabKota'!$E$2:$E$415,FALSE))</f>
        <v>1</v>
      </c>
      <c r="AH383" s="218">
        <f t="array" ref="AH383">INDEX('Ortala-KabKota'!AH$2:AH$415,MATCH($D383,'Ortala-KabKota'!$E$2:$E$415,FALSE))</f>
        <v>1</v>
      </c>
      <c r="AI383" s="218" t="str">
        <f t="array" ref="AI383">INDEX('Ortala-KabKota'!AI$2:AI$415,MATCH($D383,'Ortala-KabKota'!$E$2:$E$415,FALSE))</f>
        <v/>
      </c>
      <c r="AJ383" s="218">
        <f t="array" ref="AJ383">INDEX('Ortala-KabKota'!AJ$2:AJ$415,MATCH($D383,'Ortala-KabKota'!$E$2:$E$415,FALSE))</f>
        <v>1</v>
      </c>
      <c r="AK383" s="218">
        <f t="array" ref="AK383">INDEX('Ortala-KabKota'!AK$2:AK$415,MATCH($D383,'Ortala-KabKota'!$E$2:$E$415,FALSE))</f>
        <v>1</v>
      </c>
      <c r="AL383" s="218">
        <f t="array" ref="AL383">INDEX('Ortala-KabKota'!AL$2:AL$415,MATCH($D383,'Ortala-KabKota'!$E$2:$E$415,FALSE))</f>
        <v>87</v>
      </c>
      <c r="AM383" s="218" t="str">
        <f t="array" ref="AM383">INDEX('Ortala-KabKota'!AM$2:AM$415,MATCH($D383,'Ortala-KabKota'!$E$2:$E$415,FALSE))</f>
        <v>Kekerasan Seksual</v>
      </c>
      <c r="AN383" s="218" t="str">
        <f t="array" ref="AN383">INDEX('Ortala-KabKota'!AN$2:AN$415,MATCH($D383,'Ortala-KabKota'!$E$2:$E$415,FALSE))</f>
        <v/>
      </c>
      <c r="AO383" s="218" t="str">
        <f t="array" ref="AO383">INDEX('Ortala-KabKota'!AO$2:AO$415,MATCH($D383,'Ortala-KabKota'!$E$2:$E$415,FALSE))</f>
        <v/>
      </c>
      <c r="AP383" s="218" t="str">
        <f t="array" ref="AP383">INDEX('Ortala-KabKota'!AP$2:AP$415,MATCH($D383,'Ortala-KabKota'!$E$2:$E$415,FALSE))</f>
        <v/>
      </c>
      <c r="AQ383" s="218">
        <f t="array" ref="AQ383">INDEX('Ortala-KabKota'!AQ$2:AQ$415,MATCH($D383,'Ortala-KabKota'!$E$2:$E$415,FALSE))</f>
        <v>1</v>
      </c>
      <c r="AR383" s="218" t="str">
        <f t="array" ref="AR383">INDEX('Ortala-KabKota'!AR$2:AR$415,MATCH($D383,'Ortala-KabKota'!$E$2:$E$415,FALSE))</f>
        <v/>
      </c>
      <c r="AS383" s="218" t="str">
        <f t="array" ref="AS383">INDEX('Ortala-KabKota'!AS$2:AS$415,MATCH($D383,'Ortala-KabKota'!$E$2:$E$415,FALSE))</f>
        <v/>
      </c>
      <c r="AT383" s="218" t="str">
        <f t="array" ref="AT383">INDEX('Ortala-KabKota'!AT$2:AT$415,MATCH($D383,'Ortala-KabKota'!$E$2:$E$415,FALSE))</f>
        <v/>
      </c>
      <c r="AU383" s="218" t="str">
        <f t="array" ref="AU383">INDEX('UPTD PPA KabKota'!D$5:D$513,MATCH($D383,'UPTD PPA KabKota'!$C$5:$C$513,FALSE))</f>
        <v>Yusran, S.KM</v>
      </c>
      <c r="AV383" s="218" t="str">
        <f t="array" ref="AV383">INDEX('UPTD PPA KabKota'!E$5:E$513,MATCH($D383,'UPTD PPA KabKota'!$C$5:$C$513,FALSE))</f>
        <v>Jl. KH. Dewantara, Kelurahan Gayam, Kecamatan Tanjung Redeb</v>
      </c>
      <c r="AW383" s="218">
        <f t="array" ref="AW383">INDEX('UPTD PPA KabKota'!F$5:F$513,MATCH($D383,'UPTD PPA KabKota'!$C$5:$C$513,FALSE))</f>
        <v>81250310120</v>
      </c>
      <c r="AX383" s="218">
        <f t="array" ref="AX383">INDEX('UPTD PPA KabKota'!G$5:G$513,MATCH($D383,'UPTD PPA KabKota'!$C$5:$C$513,FALSE))</f>
        <v>81250310120</v>
      </c>
      <c r="AY383" s="218" t="str">
        <f t="array" ref="AY383">INDEX('UPTD PPA KabKota'!H$5:H$513,MATCH($D383,'UPTD PPA KabKota'!$C$5:$C$513,FALSE))</f>
        <v>UPT PPA</v>
      </c>
      <c r="AZ383" s="218" t="str">
        <f t="array" ref="AZ383">INDEX('UPTD PPA KabKota'!I$5:I$513,MATCH($D383,'UPTD PPA KabKota'!$C$5:$C$513,FALSE))</f>
        <v>Peraturan Bupati No. 81 Tahun 2019</v>
      </c>
      <c r="BA383" s="218">
        <f t="array" ref="BA383">INDEX('UPTD PPA KabKota'!J$5:J$513,MATCH($D383,'UPTD PPA KabKota'!$C$5:$C$513,FALSE))</f>
        <v>2020</v>
      </c>
      <c r="BB383" s="218" t="str">
        <f t="array" ref="BB383">INDEX('UPTD PPA KabKota'!K$5:K$513,MATCH($D383,'UPTD PPA KabKota'!$C$5:$C$513,FALSE))</f>
        <v>A</v>
      </c>
      <c r="BC383" s="218" t="str">
        <f t="array" ref="BC383">INDEX('UPTD PPA KabKota'!L$5:L$513,MATCH($D383,'UPTD PPA KabKota'!$C$5:$C$513,FALSE))</f>
        <v>Aromatica Jaya Winata Heryanto/ 085294017464</v>
      </c>
      <c r="BD383" s="218" t="str">
        <f t="array" ref="BD383">INDEX('UPTD PPA KabKota'!M$5:M$513,MATCH($D383,'UPTD PPA KabKota'!$C$5:$C$513,FALSE))</f>
        <v>uptdppa.berau@gmail.com</v>
      </c>
      <c r="BE383" s="218" t="str">
        <f t="array" ref="BE383">INDEX('UPTD PPA KabKota'!N$5:N$513,MATCH($D383,'UPTD PPA KabKota'!$C$5:$C$513,FALSE))</f>
        <v>Kepala UPT, Kasubbag Tata Usaha,  Pelaksana (Penata Layanan Operasional)</v>
      </c>
      <c r="BF383" s="218" t="str">
        <f t="array" ref="BF383">INDEX('UPTD PPA KabKota'!O$5:O$513,MATCH($D383,'UPTD PPA KabKota'!$C$5:$C$513,FALSE))</f>
        <v>Sewa/ Kontrak (thn 2026 direncanakan memiliki gedung sendiri)</v>
      </c>
      <c r="BG383" s="218" t="str">
        <f t="array" ref="BG383">INDEX('UPTD PPA KabKota'!P$5:P$513,MATCH($D383,'UPTD PPA KabKota'!$C$5:$C$513,FALSE))</f>
        <v>Kamar/Ruangan di Kantor</v>
      </c>
      <c r="BH383" s="218" t="str">
        <f t="array" ref="BH383">INDEX('UPTD PPA KabKota'!Q$5:Q$513,MATCH($D383,'UPTD PPA KabKota'!$C$5:$C$513,FALSE))</f>
        <v>Tahun 2026 direncanakan akan menempati Eks. Gedung Dinas  Pariwisata namun masih perlu rehab sedang/berat</v>
      </c>
      <c r="BI383" s="218" t="str">
        <f t="array" ref="BI383">INDEX('UPTD PPA KabKota'!R$5:R$513,MATCH($D383,'UPTD PPA KabKota'!$C$5:$C$513,FALSE))</f>
        <v>Ada</v>
      </c>
      <c r="BJ383" s="218" t="str">
        <f t="array" ref="BJ383">INDEX('UPTD PPA KabKota'!S$5:S$513,MATCH($D383,'UPTD PPA KabKota'!$C$5:$C$513,FALSE))</f>
        <v>Ada</v>
      </c>
      <c r="BK383" s="218" t="str">
        <f t="array" ref="BK383">INDEX('UPTD PPA KabKota'!T$5:T$513,MATCH($D383,'UPTD PPA KabKota'!$C$5:$C$513,FALSE))</f>
        <v>Ada</v>
      </c>
      <c r="BL383" s="218" t="str">
        <f t="array" ref="BL383">INDEX('UPTD PPA KabKota'!U$5:U$513,MATCH($D383,'UPTD PPA KabKota'!$C$5:$C$513,FALSE))</f>
        <v>Tidak Ada</v>
      </c>
      <c r="BM383" s="218" t="str">
        <f t="array" ref="BM383">INDEX('UPTD PPA KabKota'!V$5:V$513,MATCH($D383,'UPTD PPA KabKota'!$C$5:$C$513,FALSE))</f>
        <v>Tidak Ada</v>
      </c>
      <c r="BN383" s="218" t="str">
        <f t="array" ref="BN383">INDEX('UPTD PPA KabKota'!W$5:W$513,MATCH($D383,'UPTD PPA KabKota'!$C$5:$C$513,FALSE))</f>
        <v>Tidak Ada</v>
      </c>
      <c r="BO383" s="218" t="str">
        <f t="array" ref="BO383">INDEX('UPTD PPA KabKota'!X$5:X$513,MATCH($D383,'UPTD PPA KabKota'!$C$5:$C$513,FALSE))</f>
        <v>Ada</v>
      </c>
      <c r="BP383" s="218" t="str">
        <f t="array" ref="BP383">INDEX('UPTD PPA KabKota'!Y$5:Y$513,MATCH($D383,'UPTD PPA KabKota'!$C$5:$C$513,FALSE))</f>
        <v>Ada</v>
      </c>
      <c r="BQ383" s="218" t="str">
        <f t="array" ref="BQ383">INDEX('UPTD PPA KabKota'!Z$5:Z$513,MATCH($D383,'UPTD PPA KabKota'!$C$5:$C$513,FALSE))</f>
        <v>Ada</v>
      </c>
      <c r="BR383" s="218" t="str">
        <f t="array" ref="BR383">INDEX('UPTD PPA KabKota'!AA$5:AA$513,MATCH($D383,'UPTD PPA KabKota'!$C$5:$C$513,FALSE))</f>
        <v>Tidak Ada</v>
      </c>
      <c r="BS383" s="218" t="str">
        <f t="array" ref="BS383">INDEX('UPTD PPA KabKota'!AB$5:AB$513,MATCH($D383,'UPTD PPA KabKota'!$C$5:$C$513,FALSE))</f>
        <v>Tidak Ada</v>
      </c>
      <c r="BT383" s="218" t="str">
        <f t="array" ref="BT383">INDEX('UPTD PPA KabKota'!AC$5:AC$513,MATCH($D383,'UPTD PPA KabKota'!$C$5:$C$513,FALSE))</f>
        <v>Sudah</v>
      </c>
      <c r="BU383" s="218" t="str">
        <f t="array" ref="BU383">INDEX('UPTD PPA KabKota'!AD$5:AD$513,MATCH($D383,'UPTD PPA KabKota'!$C$5:$C$513,FALSE))</f>
        <v>Sudah</v>
      </c>
      <c r="BV383" s="218" t="str">
        <f t="array" ref="BV383">INDEX('UPTD PPA KabKota'!AE$5:AE$513,MATCH($D383,'UPTD PPA KabKota'!$C$5:$C$513,FALSE))</f>
        <v>Sudah</v>
      </c>
      <c r="BW383" s="218" t="str">
        <f t="array" ref="BW383">INDEX('UPTD PPA KabKota'!AF$5:AF$513,MATCH($D383,'UPTD PPA KabKota'!$C$5:$C$513,FALSE))</f>
        <v>Sudah</v>
      </c>
      <c r="BX383" s="218" t="str">
        <f t="array" ref="BX383">INDEX('UPTD PPA KabKota'!AG$5:AG$513,MATCH($D383,'UPTD PPA KabKota'!$C$5:$C$513,FALSE))</f>
        <v>Sudah</v>
      </c>
      <c r="BY383" s="218" t="str">
        <f t="array" ref="BY383">INDEX('UPTD PPA KabKota'!AH$5:AH$513,MATCH($D383,'UPTD PPA KabKota'!$C$5:$C$513,FALSE))</f>
        <v>Sudah</v>
      </c>
      <c r="BZ383" s="218" t="str">
        <f t="array" ref="BZ383">INDEX('UPTD PPA KabKota'!AI$5:AI$513,MATCH($D383,'UPTD PPA KabKota'!$C$5:$C$513,FALSE))</f>
        <v>Sudah</v>
      </c>
      <c r="CA383" s="218" t="str">
        <f t="array" ref="CA383">INDEX('UPTD PPA KabKota'!AJ$5:AJ$513,MATCH($D383,'UPTD PPA KabKota'!$C$5:$C$513,FALSE))</f>
        <v>Sudah</v>
      </c>
      <c r="CB383" s="218" t="str">
        <f t="array" ref="CB383">INDEX('UPTD PPA KabKota'!AK$5:AK$513,MATCH($D383,'UPTD PPA KabKota'!$C$5:$C$513,FALSE))</f>
        <v>Sudah</v>
      </c>
      <c r="CC383" s="218" t="str">
        <f t="array" ref="CC383">INDEX('UPTD PPA KabKota'!AL$5:AL$513,MATCH($D383,'UPTD PPA KabKota'!$C$5:$C$513,FALSE))</f>
        <v>Sudah</v>
      </c>
      <c r="CD383" s="218" t="str">
        <f t="array" ref="CD383">INDEX('UPTD PPA KabKota'!AM$5:AM$513,MATCH($D383,'UPTD PPA KabKota'!$C$5:$C$513,FALSE))</f>
        <v>Sudah</v>
      </c>
      <c r="CE383" s="218" t="str">
        <f t="array" ref="CE383">INDEX('UPTD PPA KabKota'!AN$5:AN$513,MATCH($D383,'UPTD PPA KabKota'!$C$5:$C$513,FALSE))</f>
        <v>Koordinasi lebih sering dilakukan dengan Peksos/ Dinas sosial, pihak Kepolisian, Kejaksaan dan Kementrian Agama</v>
      </c>
      <c r="CF383" s="218">
        <f t="array" ref="CF383">INDEX('UPTD PPA KabKota'!AO$5:AO$513,MATCH($D383,'UPTD PPA KabKota'!$C$5:$C$513,FALSE))</f>
        <v>79</v>
      </c>
      <c r="CG383" s="218" t="str">
        <f t="array" ref="CG383">INDEX('UPTD PPA KabKota'!AP$5:AP$513,MATCH($D383,'UPTD PPA KabKota'!$C$5:$C$513,FALSE))</f>
        <v>Kekerasan Seksual</v>
      </c>
      <c r="CH383" s="218" t="str">
        <f t="array" ref="CH383">INDEX('UPTD PPA KabKota'!AQ$5:AQ$513,MATCH($D383,'UPTD PPA KabKota'!$C$5:$C$513,FALSE))</f>
        <v/>
      </c>
      <c r="CI383" s="218" t="str">
        <f t="array" ref="CI383">INDEX('UPTD PPA KabKota'!AR$5:AR$513,MATCH($D383,'UPTD PPA KabKota'!$C$5:$C$513,FALSE))</f>
        <v/>
      </c>
      <c r="CJ383" s="218" t="str">
        <f t="array" ref="CJ383">INDEX('UPTD PPA KabKota'!AS$5:AS$513,MATCH($D383,'UPTD PPA KabKota'!$C$5:$C$513,FALSE))</f>
        <v/>
      </c>
      <c r="CK383" s="218" t="str">
        <f t="array" ref="CK383">INDEX('UPTD PPA KabKota'!AT$5:AT$513,MATCH($D383,'UPTD PPA KabKota'!$C$5:$C$513,FALSE))</f>
        <v>v</v>
      </c>
      <c r="CL383" s="218" t="str">
        <f t="array" ref="CL383">INDEX('UPTD PPA KabKota'!AU$5:AU$513,MATCH($D383,'UPTD PPA KabKota'!$C$5:$C$513,FALSE))</f>
        <v/>
      </c>
      <c r="CM383" s="218" t="str">
        <f t="array" ref="CM383">INDEX('UPTD PPA KabKota'!AV$5:AV$513,MATCH($D383,'UPTD PPA KabKota'!$C$5:$C$513,FALSE))</f>
        <v/>
      </c>
      <c r="CN383" s="218" t="str">
        <f t="array" ref="CN383">INDEX('UPTD PPA KabKota'!AW$5:AW$513,MATCH($D383,'UPTD PPA KabKota'!$C$5:$C$513,FALSE))</f>
        <v/>
      </c>
      <c r="CO383" s="218" t="str">
        <f t="array" ref="CO383">INDEX('UPTD PPA KabKota'!AX$5:AX$513,MATCH($D383,'UPTD PPA KabKota'!$C$5:$C$513,FALSE))</f>
        <v/>
      </c>
      <c r="CP383" s="218" t="str">
        <f t="array" ref="CP383">INDEX('UPTD PPA KabKota'!AY$5:AY$513,MATCH($D383,'UPTD PPA KabKota'!$C$5:$C$513,FALSE))</f>
        <v/>
      </c>
      <c r="CQ383" s="209" t="str">
        <f>IFERROR(__xludf.DUMMYFUNCTION("IF(ISBLANK($K383),"""",IF(REGEXMATCH($K383,""Peraturan""),""Ada"",IF(REGEXMATCH($K383,""Rekomendasi""),""Tidak Ada"", $K383)))
"),"Ada")</f>
        <v>Ada</v>
      </c>
      <c r="CR383" s="209" t="str">
        <f t="array" ref="CR383">index('UPTD PPA KabKota'!$BI$5:$BI$513,match($D383,'UPTD PPA KabKota'!$C$5:$C$513,false))</f>
        <v>Ada</v>
      </c>
      <c r="CS383" s="314" t="str">
        <f t="shared" si="63"/>
        <v>Ada</v>
      </c>
    </row>
    <row r="384">
      <c r="A384" s="334">
        <v>378.0</v>
      </c>
      <c r="B384" s="334">
        <v>6.0</v>
      </c>
      <c r="C384" s="311" t="s">
        <v>4780</v>
      </c>
      <c r="D384" s="312" t="s">
        <v>3234</v>
      </c>
      <c r="E384" s="315">
        <v>45689.0</v>
      </c>
      <c r="F384" s="218" t="str">
        <f t="array" ref="F384">INDEX('Ortala-KabKota'!F$2:F$415,MATCH($D384,'Ortala-KabKota'!$E$2:$E$415,FALSE))</f>
        <v/>
      </c>
      <c r="G384" s="218" t="str">
        <f t="array" ref="G384">INDEX('Ortala-KabKota'!G$2:G$415,MATCH($D384,'Ortala-KabKota'!$E$2:$E$415,FALSE))</f>
        <v/>
      </c>
      <c r="H384" s="218" t="str">
        <f t="array" ref="H384">INDEX('Ortala-KabKota'!H$2:H$415,MATCH($D384,'Ortala-KabKota'!$E$2:$E$415,FALSE))</f>
        <v/>
      </c>
      <c r="I384" s="218" t="str">
        <f t="array" ref="I384">INDEX('Ortala-KabKota'!I$2:I$415,MATCH($D384,'Ortala-KabKota'!$E$2:$E$415,FALSE))</f>
        <v/>
      </c>
      <c r="J384" s="218" t="str">
        <f t="array" ref="J384">INDEX('Ortala-KabKota'!J$2:J$415,MATCH($D384,'Ortala-KabKota'!$E$2:$E$415,FALSE))</f>
        <v/>
      </c>
      <c r="K384" s="218" t="str">
        <f t="array" ref="K384">INDEX('Ortala-KabKota'!K$2:K$415,MATCH($D384,'Ortala-KabKota'!$E$2:$E$415,FALSE))</f>
        <v>Peraturan Bupati Penajam Paser Utara Nomor 7 Tahun 2023</v>
      </c>
      <c r="L384" s="218">
        <f t="array" ref="L384">INDEX('Ortala-KabKota'!L$2:L$415,MATCH($D384,'Ortala-KabKota'!$E$2:$E$415,FALSE))</f>
        <v>2023</v>
      </c>
      <c r="M384" s="218" t="str">
        <f t="array" ref="M384">INDEX('Ortala-KabKota'!M$2:M$415,MATCH($D384,'Ortala-KabKota'!$E$2:$E$415,FALSE))</f>
        <v/>
      </c>
      <c r="N384" s="218" t="str">
        <f t="array" ref="N384">INDEX('Ortala-KabKota'!N$2:N$415,MATCH($D384,'Ortala-KabKota'!$E$2:$E$415,FALSE))</f>
        <v/>
      </c>
      <c r="O384" s="218" t="str">
        <f t="array" ref="O384">INDEX('Ortala-KabKota'!O$2:O$415,MATCH($D384,'Ortala-KabKota'!$E$2:$E$415,FALSE))</f>
        <v/>
      </c>
      <c r="P384" s="218" t="str">
        <f t="array" ref="P384">INDEX('Ortala-KabKota'!P$2:P$415,MATCH($D384,'Ortala-KabKota'!$E$2:$E$415,FALSE))</f>
        <v/>
      </c>
      <c r="Q384" s="218" t="str">
        <f t="array" ref="Q384">INDEX('Ortala-KabKota'!Q$2:Q$415,MATCH($D384,'Ortala-KabKota'!$E$2:$E$415,FALSE))</f>
        <v/>
      </c>
      <c r="R384" s="218" t="str">
        <f t="array" ref="R384">INDEX('Ortala-KabKota'!R$2:R$415,MATCH($D384,'Ortala-KabKota'!$E$2:$E$415,FALSE))</f>
        <v/>
      </c>
      <c r="S384" s="218" t="str">
        <f t="array" ref="S384">INDEX('Ortala-KabKota'!S$2:S$415,MATCH($D384,'Ortala-KabKota'!$E$2:$E$415,FALSE))</f>
        <v/>
      </c>
      <c r="T384" s="218" t="str">
        <f t="array" ref="T384">INDEX('Ortala-KabKota'!T$2:T$415,MATCH($D384,'Ortala-KabKota'!$E$2:$E$415,FALSE))</f>
        <v/>
      </c>
      <c r="U384" s="218" t="str">
        <f t="array" ref="U384">INDEX('Ortala-KabKota'!U$2:U$415,MATCH($D384,'Ortala-KabKota'!$E$2:$E$415,FALSE))</f>
        <v/>
      </c>
      <c r="V384" s="218" t="str">
        <f t="array" ref="V384">INDEX('Ortala-KabKota'!V$2:V$415,MATCH($D384,'Ortala-KabKota'!$E$2:$E$415,FALSE))</f>
        <v/>
      </c>
      <c r="W384" s="218" t="str">
        <f t="array" ref="W384">INDEX('Ortala-KabKota'!W$2:W$415,MATCH($D384,'Ortala-KabKota'!$E$2:$E$415,FALSE))</f>
        <v/>
      </c>
      <c r="X384" s="218" t="str">
        <f t="array" ref="X384">INDEX('Ortala-KabKota'!X$2:X$415,MATCH($D384,'Ortala-KabKota'!$E$2:$E$415,FALSE))</f>
        <v/>
      </c>
      <c r="Y384" s="218" t="str">
        <f t="array" ref="Y384">INDEX('Ortala-KabKota'!Y$2:Y$415,MATCH($D384,'Ortala-KabKota'!$E$2:$E$415,FALSE))</f>
        <v/>
      </c>
      <c r="Z384" s="218" t="str">
        <f t="array" ref="Z384">INDEX('Ortala-KabKota'!Z$2:Z$415,MATCH($D384,'Ortala-KabKota'!$E$2:$E$415,FALSE))</f>
        <v/>
      </c>
      <c r="AA384" s="218" t="str">
        <f t="array" ref="AA384">INDEX('Ortala-KabKota'!AA$2:AA$415,MATCH($D384,'Ortala-KabKota'!$E$2:$E$415,FALSE))</f>
        <v/>
      </c>
      <c r="AB384" s="218" t="str">
        <f t="array" ref="AB384">INDEX('Ortala-KabKota'!AB$2:AB$415,MATCH($D384,'Ortala-KabKota'!$E$2:$E$415,FALSE))</f>
        <v/>
      </c>
      <c r="AC384" s="218" t="str">
        <f t="array" ref="AC384">INDEX('Ortala-KabKota'!AC$2:AC$415,MATCH($D384,'Ortala-KabKota'!$E$2:$E$415,FALSE))</f>
        <v/>
      </c>
      <c r="AD384" s="218" t="str">
        <f t="array" ref="AD384">INDEX('Ortala-KabKota'!AD$2:AD$415,MATCH($D384,'Ortala-KabKota'!$E$2:$E$415,FALSE))</f>
        <v/>
      </c>
      <c r="AE384" s="218" t="str">
        <f t="array" ref="AE384">INDEX('Ortala-KabKota'!AE$2:AE$415,MATCH($D384,'Ortala-KabKota'!$E$2:$E$415,FALSE))</f>
        <v/>
      </c>
      <c r="AF384" s="218" t="str">
        <f t="array" ref="AF384">INDEX('Ortala-KabKota'!AF$2:AF$415,MATCH($D384,'Ortala-KabKota'!$E$2:$E$415,FALSE))</f>
        <v/>
      </c>
      <c r="AG384" s="218" t="str">
        <f t="array" ref="AG384">INDEX('Ortala-KabKota'!AG$2:AG$415,MATCH($D384,'Ortala-KabKota'!$E$2:$E$415,FALSE))</f>
        <v/>
      </c>
      <c r="AH384" s="218" t="str">
        <f t="array" ref="AH384">INDEX('Ortala-KabKota'!AH$2:AH$415,MATCH($D384,'Ortala-KabKota'!$E$2:$E$415,FALSE))</f>
        <v/>
      </c>
      <c r="AI384" s="218" t="str">
        <f t="array" ref="AI384">INDEX('Ortala-KabKota'!AI$2:AI$415,MATCH($D384,'Ortala-KabKota'!$E$2:$E$415,FALSE))</f>
        <v/>
      </c>
      <c r="AJ384" s="218" t="str">
        <f t="array" ref="AJ384">INDEX('Ortala-KabKota'!AJ$2:AJ$415,MATCH($D384,'Ortala-KabKota'!$E$2:$E$415,FALSE))</f>
        <v/>
      </c>
      <c r="AK384" s="218" t="str">
        <f t="array" ref="AK384">INDEX('Ortala-KabKota'!AK$2:AK$415,MATCH($D384,'Ortala-KabKota'!$E$2:$E$415,FALSE))</f>
        <v/>
      </c>
      <c r="AL384" s="218" t="str">
        <f t="array" ref="AL384">INDEX('Ortala-KabKota'!AL$2:AL$415,MATCH($D384,'Ortala-KabKota'!$E$2:$E$415,FALSE))</f>
        <v/>
      </c>
      <c r="AM384" s="218" t="str">
        <f t="array" ref="AM384">INDEX('Ortala-KabKota'!AM$2:AM$415,MATCH($D384,'Ortala-KabKota'!$E$2:$E$415,FALSE))</f>
        <v/>
      </c>
      <c r="AN384" s="218" t="str">
        <f t="array" ref="AN384">INDEX('Ortala-KabKota'!AN$2:AN$415,MATCH($D384,'Ortala-KabKota'!$E$2:$E$415,FALSE))</f>
        <v/>
      </c>
      <c r="AO384" s="218" t="str">
        <f t="array" ref="AO384">INDEX('Ortala-KabKota'!AO$2:AO$415,MATCH($D384,'Ortala-KabKota'!$E$2:$E$415,FALSE))</f>
        <v/>
      </c>
      <c r="AP384" s="218" t="str">
        <f t="array" ref="AP384">INDEX('Ortala-KabKota'!AP$2:AP$415,MATCH($D384,'Ortala-KabKota'!$E$2:$E$415,FALSE))</f>
        <v/>
      </c>
      <c r="AQ384" s="218" t="str">
        <f t="array" ref="AQ384">INDEX('Ortala-KabKota'!AQ$2:AQ$415,MATCH($D384,'Ortala-KabKota'!$E$2:$E$415,FALSE))</f>
        <v/>
      </c>
      <c r="AR384" s="218" t="str">
        <f t="array" ref="AR384">INDEX('Ortala-KabKota'!AR$2:AR$415,MATCH($D384,'Ortala-KabKota'!$E$2:$E$415,FALSE))</f>
        <v/>
      </c>
      <c r="AS384" s="218" t="str">
        <f t="array" ref="AS384">INDEX('Ortala-KabKota'!AS$2:AS$415,MATCH($D384,'Ortala-KabKota'!$E$2:$E$415,FALSE))</f>
        <v/>
      </c>
      <c r="AT384" s="218" t="str">
        <f t="array" ref="AT384">INDEX('Ortala-KabKota'!AT$2:AT$415,MATCH($D384,'Ortala-KabKota'!$E$2:$E$415,FALSE))</f>
        <v/>
      </c>
      <c r="AU384" s="343" t="str">
        <f t="array" ref="AU384">INDEX('UPTD PPA KabKota'!D$5:D$513,MATCH($D384,'UPTD PPA KabKota'!$C$5:$C$513,FALSE))</f>
        <v>Hidayah, S.H</v>
      </c>
      <c r="AV384" s="218" t="str">
        <f t="array" ref="AV384">INDEX('UPTD PPA KabKota'!E$5:E$513,MATCH($D384,'UPTD PPA KabKota'!$C$5:$C$513,FALSE))</f>
        <v>Jalan Provinsi Km. 8 Kawasan Islamic Center Lt. 1 Kel. Nipah-Nipah Kec. Penajam</v>
      </c>
      <c r="AW384" s="218">
        <f t="array" ref="AW384">INDEX('UPTD PPA KabKota'!F$5:F$513,MATCH($D384,'UPTD PPA KabKota'!$C$5:$C$513,FALSE))</f>
        <v>8125620070</v>
      </c>
      <c r="AX384" s="218">
        <f t="array" ref="AX384">INDEX('UPTD PPA KabKota'!G$5:G$513,MATCH($D384,'UPTD PPA KabKota'!$C$5:$C$513,FALSE))</f>
        <v>8125620070</v>
      </c>
      <c r="AY384" s="218" t="str">
        <f t="array" ref="AY384">INDEX('UPTD PPA KabKota'!H$5:H$513,MATCH($D384,'UPTD PPA KabKota'!$C$5:$C$513,FALSE))</f>
        <v>UPTD PPA</v>
      </c>
      <c r="AZ384" s="218" t="str">
        <f t="array" ref="AZ384">INDEX('UPTD PPA KabKota'!I$5:I$513,MATCH($D384,'UPTD PPA KabKota'!$C$5:$C$513,FALSE))</f>
        <v>Peraturan Bupati Penajam Paser Utara Nomor 7 tahun 2023 tentang pembantukan, Kedudukan, Susunan Organisai, Tugas dan Fungsi, serta tata kerja unit pelaksana teknis daerah Perlindungan perempuan dan anak</v>
      </c>
      <c r="BA384" s="218">
        <f t="array" ref="BA384">INDEX('UPTD PPA KabKota'!J$5:J$513,MATCH($D384,'UPTD PPA KabKota'!$C$5:$C$513,FALSE))</f>
        <v>2023</v>
      </c>
      <c r="BB384" s="218" t="str">
        <f t="array" ref="BB384">INDEX('UPTD PPA KabKota'!K$5:K$513,MATCH($D384,'UPTD PPA KabKota'!$C$5:$C$513,FALSE))</f>
        <v>B</v>
      </c>
      <c r="BC384" s="218">
        <f t="array" ref="BC384">INDEX('UPTD PPA KabKota'!L$5:L$513,MATCH($D384,'UPTD PPA KabKota'!$C$5:$C$513,FALSE))</f>
        <v>8125620070</v>
      </c>
      <c r="BD384" s="218" t="str">
        <f t="array" ref="BD384">INDEX('UPTD PPA KabKota'!M$5:M$513,MATCH($D384,'UPTD PPA KabKota'!$C$5:$C$513,FALSE))</f>
        <v>uptdppa@gmail.com</v>
      </c>
      <c r="BE384" s="218" t="str">
        <f t="array" ref="BE384">INDEX('UPTD PPA KabKota'!N$5:N$513,MATCH($D384,'UPTD PPA KabKota'!$C$5:$C$513,FALSE))</f>
        <v>Kepala UPTD dan Kasubbag TU</v>
      </c>
      <c r="BF384" s="218" t="str">
        <f t="array" ref="BF384">INDEX('UPTD PPA KabKota'!O$5:O$513,MATCH($D384,'UPTD PPA KabKota'!$C$5:$C$513,FALSE))</f>
        <v>MANDIRI</v>
      </c>
      <c r="BG384" s="218" t="str">
        <f t="array" ref="BG384">INDEX('UPTD PPA KabKota'!P$5:P$513,MATCH($D384,'UPTD PPA KabKota'!$C$5:$C$513,FALSE))</f>
        <v>Sewa</v>
      </c>
      <c r="BH384" s="218" t="str">
        <f t="array" ref="BH384">INDEX('UPTD PPA KabKota'!Q$5:Q$513,MATCH($D384,'UPTD PPA KabKota'!$C$5:$C$513,FALSE))</f>
        <v>Pemerintah Daerah</v>
      </c>
      <c r="BI384" s="218" t="str">
        <f t="array" ref="BI384">INDEX('UPTD PPA KabKota'!R$5:R$513,MATCH($D384,'UPTD PPA KabKota'!$C$5:$C$513,FALSE))</f>
        <v>Ada</v>
      </c>
      <c r="BJ384" s="218" t="str">
        <f t="array" ref="BJ384">INDEX('UPTD PPA KabKota'!S$5:S$513,MATCH($D384,'UPTD PPA KabKota'!$C$5:$C$513,FALSE))</f>
        <v>Ada</v>
      </c>
      <c r="BK384" s="218" t="str">
        <f t="array" ref="BK384">INDEX('UPTD PPA KabKota'!T$5:T$513,MATCH($D384,'UPTD PPA KabKota'!$C$5:$C$513,FALSE))</f>
        <v>Tidak Ada</v>
      </c>
      <c r="BL384" s="218" t="str">
        <f t="array" ref="BL384">INDEX('UPTD PPA KabKota'!U$5:U$513,MATCH($D384,'UPTD PPA KabKota'!$C$5:$C$513,FALSE))</f>
        <v>Tidak Ada</v>
      </c>
      <c r="BM384" s="218" t="str">
        <f t="array" ref="BM384">INDEX('UPTD PPA KabKota'!V$5:V$513,MATCH($D384,'UPTD PPA KabKota'!$C$5:$C$513,FALSE))</f>
        <v>Tidak ada</v>
      </c>
      <c r="BN384" s="218" t="str">
        <f t="array" ref="BN384">INDEX('UPTD PPA KabKota'!W$5:W$513,MATCH($D384,'UPTD PPA KabKota'!$C$5:$C$513,FALSE))</f>
        <v>Tidak ada</v>
      </c>
      <c r="BO384" s="218" t="str">
        <f t="array" ref="BO384">INDEX('UPTD PPA KabKota'!X$5:X$513,MATCH($D384,'UPTD PPA KabKota'!$C$5:$C$513,FALSE))</f>
        <v>Tidak Ada</v>
      </c>
      <c r="BP384" s="218" t="str">
        <f t="array" ref="BP384">INDEX('UPTD PPA KabKota'!Y$5:Y$513,MATCH($D384,'UPTD PPA KabKota'!$C$5:$C$513,FALSE))</f>
        <v>Tidak Ada</v>
      </c>
      <c r="BQ384" s="218" t="str">
        <f t="array" ref="BQ384">INDEX('UPTD PPA KabKota'!Z$5:Z$513,MATCH($D384,'UPTD PPA KabKota'!$C$5:$C$513,FALSE))</f>
        <v>Tidak Ada</v>
      </c>
      <c r="BR384" s="218" t="str">
        <f t="array" ref="BR384">INDEX('UPTD PPA KabKota'!AA$5:AA$513,MATCH($D384,'UPTD PPA KabKota'!$C$5:$C$513,FALSE))</f>
        <v>Tidak Ada</v>
      </c>
      <c r="BS384" s="218" t="str">
        <f t="array" ref="BS384">INDEX('UPTD PPA KabKota'!AB$5:AB$513,MATCH($D384,'UPTD PPA KabKota'!$C$5:$C$513,FALSE))</f>
        <v>Tidak Ada</v>
      </c>
      <c r="BT384" s="218" t="str">
        <f t="array" ref="BT384">INDEX('UPTD PPA KabKota'!AC$5:AC$513,MATCH($D384,'UPTD PPA KabKota'!$C$5:$C$513,FALSE))</f>
        <v>Sudah</v>
      </c>
      <c r="BU384" s="218" t="str">
        <f t="array" ref="BU384">INDEX('UPTD PPA KabKota'!AD$5:AD$513,MATCH($D384,'UPTD PPA KabKota'!$C$5:$C$513,FALSE))</f>
        <v>Sudah</v>
      </c>
      <c r="BV384" s="218" t="str">
        <f t="array" ref="BV384">INDEX('UPTD PPA KabKota'!AE$5:AE$513,MATCH($D384,'UPTD PPA KabKota'!$C$5:$C$513,FALSE))</f>
        <v>Sudah</v>
      </c>
      <c r="BW384" s="218" t="str">
        <f t="array" ref="BW384">INDEX('UPTD PPA KabKota'!AF$5:AF$513,MATCH($D384,'UPTD PPA KabKota'!$C$5:$C$513,FALSE))</f>
        <v>Sudah</v>
      </c>
      <c r="BX384" s="218" t="str">
        <f t="array" ref="BX384">INDEX('UPTD PPA KabKota'!AG$5:AG$513,MATCH($D384,'UPTD PPA KabKota'!$C$5:$C$513,FALSE))</f>
        <v>Sudah</v>
      </c>
      <c r="BY384" s="218" t="str">
        <f t="array" ref="BY384">INDEX('UPTD PPA KabKota'!AH$5:AH$513,MATCH($D384,'UPTD PPA KabKota'!$C$5:$C$513,FALSE))</f>
        <v>Sudah</v>
      </c>
      <c r="BZ384" s="218" t="str">
        <f t="array" ref="BZ384">INDEX('UPTD PPA KabKota'!AI$5:AI$513,MATCH($D384,'UPTD PPA KabKota'!$C$5:$C$513,FALSE))</f>
        <v>Belum</v>
      </c>
      <c r="CA384" s="218" t="str">
        <f t="array" ref="CA384">INDEX('UPTD PPA KabKota'!AJ$5:AJ$513,MATCH($D384,'UPTD PPA KabKota'!$C$5:$C$513,FALSE))</f>
        <v>Belum</v>
      </c>
      <c r="CB384" s="218" t="str">
        <f t="array" ref="CB384">INDEX('UPTD PPA KabKota'!AK$5:AK$513,MATCH($D384,'UPTD PPA KabKota'!$C$5:$C$513,FALSE))</f>
        <v>Belum</v>
      </c>
      <c r="CC384" s="218" t="str">
        <f t="array" ref="CC384">INDEX('UPTD PPA KabKota'!AL$5:AL$513,MATCH($D384,'UPTD PPA KabKota'!$C$5:$C$513,FALSE))</f>
        <v>Sudah</v>
      </c>
      <c r="CD384" s="218" t="str">
        <f t="array" ref="CD384">INDEX('UPTD PPA KabKota'!AM$5:AM$513,MATCH($D384,'UPTD PPA KabKota'!$C$5:$C$513,FALSE))</f>
        <v>Sudah</v>
      </c>
      <c r="CE384" s="218" t="str">
        <f t="array" ref="CE384">INDEX('UPTD PPA KabKota'!AN$5:AN$513,MATCH($D384,'UPTD PPA KabKota'!$C$5:$C$513,FALSE))</f>
        <v>pengaduan dari masyarakat, penjangkuan korban, pengelolaan Kasus, Jika korban memerlukan pengamanan maka akan diberikan penampungan sementara di rumah perlindungan</v>
      </c>
      <c r="CF384" s="218">
        <f t="array" ref="CF384">INDEX('UPTD PPA KabKota'!AO$5:AO$513,MATCH($D384,'UPTD PPA KabKota'!$C$5:$C$513,FALSE))</f>
        <v>44</v>
      </c>
      <c r="CG384" s="218" t="str">
        <f t="array" ref="CG384">INDEX('UPTD PPA KabKota'!AP$5:AP$513,MATCH($D384,'UPTD PPA KabKota'!$C$5:$C$513,FALSE))</f>
        <v>Kekerasan Terhadap Anak</v>
      </c>
      <c r="CH384" s="218" t="str">
        <f t="array" ref="CH384">INDEX('UPTD PPA KabKota'!AQ$5:AQ$513,MATCH($D384,'UPTD PPA KabKota'!$C$5:$C$513,FALSE))</f>
        <v/>
      </c>
      <c r="CI384" s="218" t="str">
        <f t="array" ref="CI384">INDEX('UPTD PPA KabKota'!AR$5:AR$513,MATCH($D384,'UPTD PPA KabKota'!$C$5:$C$513,FALSE))</f>
        <v/>
      </c>
      <c r="CJ384" s="218" t="str">
        <f t="array" ref="CJ384">INDEX('UPTD PPA KabKota'!AS$5:AS$513,MATCH($D384,'UPTD PPA KabKota'!$C$5:$C$513,FALSE))</f>
        <v/>
      </c>
      <c r="CK384" s="218" t="str">
        <f t="array" ref="CK384">INDEX('UPTD PPA KabKota'!AT$5:AT$513,MATCH($D384,'UPTD PPA KabKota'!$C$5:$C$513,FALSE))</f>
        <v/>
      </c>
      <c r="CL384" s="218" t="str">
        <f t="array" ref="CL384">INDEX('UPTD PPA KabKota'!AU$5:AU$513,MATCH($D384,'UPTD PPA KabKota'!$C$5:$C$513,FALSE))</f>
        <v/>
      </c>
      <c r="CM384" s="218" t="str">
        <f t="array" ref="CM384">INDEX('UPTD PPA KabKota'!AV$5:AV$513,MATCH($D384,'UPTD PPA KabKota'!$C$5:$C$513,FALSE))</f>
        <v/>
      </c>
      <c r="CN384" s="218" t="str">
        <f t="array" ref="CN384">INDEX('UPTD PPA KabKota'!AW$5:AW$513,MATCH($D384,'UPTD PPA KabKota'!$C$5:$C$513,FALSE))</f>
        <v/>
      </c>
      <c r="CO384" s="218" t="str">
        <f t="array" ref="CO384">INDEX('UPTD PPA KabKota'!AX$5:AX$513,MATCH($D384,'UPTD PPA KabKota'!$C$5:$C$513,FALSE))</f>
        <v>v</v>
      </c>
      <c r="CP384" s="218" t="str">
        <f t="array" ref="CP384">INDEX('UPTD PPA KabKota'!AY$5:AY$513,MATCH($D384,'UPTD PPA KabKota'!$C$5:$C$513,FALSE))</f>
        <v/>
      </c>
      <c r="CQ384" s="209" t="str">
        <f>IFERROR(__xludf.DUMMYFUNCTION("IF(ISBLANK($K384),"""",IF(REGEXMATCH($K384,""Peraturan""),""Ada"",IF(REGEXMATCH($K384,""Rekomendasi""),""Tidak Ada"", $K384)))
"),"Ada")</f>
        <v>Ada</v>
      </c>
      <c r="CR384" s="209" t="str">
        <f t="array" ref="CR384">index('UPTD PPA KabKota'!$BI$5:$BI$513,match($D384,'UPTD PPA KabKota'!$C$5:$C$513,false))</f>
        <v>Ada</v>
      </c>
      <c r="CS384" s="314" t="str">
        <f t="shared" si="63"/>
        <v>Ada</v>
      </c>
    </row>
    <row r="385">
      <c r="A385" s="334">
        <v>379.0</v>
      </c>
      <c r="B385" s="334">
        <v>7.0</v>
      </c>
      <c r="C385" s="311" t="s">
        <v>4780</v>
      </c>
      <c r="D385" s="312" t="s">
        <v>4781</v>
      </c>
      <c r="E385" s="315"/>
      <c r="F385" s="218" t="str">
        <f t="array" ref="F385">INDEX('Ortala-KabKota'!F$2:F$415,MATCH($D385,'Ortala-KabKota'!$E$2:$E$415,FALSE))</f>
        <v>#N/A</v>
      </c>
      <c r="G385" s="218" t="str">
        <f t="array" ref="G385">INDEX('Ortala-KabKota'!G$2:G$415,MATCH($D385,'Ortala-KabKota'!$E$2:$E$415,FALSE))</f>
        <v>#N/A</v>
      </c>
      <c r="H385" s="218" t="str">
        <f t="array" ref="H385">INDEX('Ortala-KabKota'!H$2:H$415,MATCH($D385,'Ortala-KabKota'!$E$2:$E$415,FALSE))</f>
        <v>#N/A</v>
      </c>
      <c r="I385" s="218" t="str">
        <f t="array" ref="I385">INDEX('Ortala-KabKota'!I$2:I$415,MATCH($D385,'Ortala-KabKota'!$E$2:$E$415,FALSE))</f>
        <v>#N/A</v>
      </c>
      <c r="J385" s="218" t="str">
        <f t="array" ref="J385">INDEX('Ortala-KabKota'!J$2:J$415,MATCH($D385,'Ortala-KabKota'!$E$2:$E$415,FALSE))</f>
        <v>#N/A</v>
      </c>
      <c r="K385" s="218" t="str">
        <f t="array" ref="K385">INDEX('Ortala-KabKota'!K$2:K$415,MATCH($D385,'Ortala-KabKota'!$E$2:$E$415,FALSE))</f>
        <v>#N/A</v>
      </c>
      <c r="L385" s="218" t="str">
        <f t="array" ref="L385">INDEX('Ortala-KabKota'!L$2:L$415,MATCH($D385,'Ortala-KabKota'!$E$2:$E$415,FALSE))</f>
        <v>#N/A</v>
      </c>
      <c r="M385" s="218" t="str">
        <f t="array" ref="M385">INDEX('Ortala-KabKota'!M$2:M$415,MATCH($D385,'Ortala-KabKota'!$E$2:$E$415,FALSE))</f>
        <v>#N/A</v>
      </c>
      <c r="N385" s="218" t="str">
        <f t="array" ref="N385">INDEX('Ortala-KabKota'!N$2:N$415,MATCH($D385,'Ortala-KabKota'!$E$2:$E$415,FALSE))</f>
        <v>#N/A</v>
      </c>
      <c r="O385" s="218" t="str">
        <f t="array" ref="O385">INDEX('Ortala-KabKota'!O$2:O$415,MATCH($D385,'Ortala-KabKota'!$E$2:$E$415,FALSE))</f>
        <v>#N/A</v>
      </c>
      <c r="P385" s="218" t="str">
        <f t="array" ref="P385">INDEX('Ortala-KabKota'!P$2:P$415,MATCH($D385,'Ortala-KabKota'!$E$2:$E$415,FALSE))</f>
        <v>#N/A</v>
      </c>
      <c r="Q385" s="218" t="str">
        <f t="array" ref="Q385">INDEX('Ortala-KabKota'!Q$2:Q$415,MATCH($D385,'Ortala-KabKota'!$E$2:$E$415,FALSE))</f>
        <v>#N/A</v>
      </c>
      <c r="R385" s="218" t="str">
        <f t="array" ref="R385">INDEX('Ortala-KabKota'!R$2:R$415,MATCH($D385,'Ortala-KabKota'!$E$2:$E$415,FALSE))</f>
        <v>#N/A</v>
      </c>
      <c r="S385" s="218" t="str">
        <f t="array" ref="S385">INDEX('Ortala-KabKota'!S$2:S$415,MATCH($D385,'Ortala-KabKota'!$E$2:$E$415,FALSE))</f>
        <v>#N/A</v>
      </c>
      <c r="T385" s="218" t="str">
        <f t="array" ref="T385">INDEX('Ortala-KabKota'!T$2:T$415,MATCH($D385,'Ortala-KabKota'!$E$2:$E$415,FALSE))</f>
        <v>#N/A</v>
      </c>
      <c r="U385" s="218" t="str">
        <f t="array" ref="U385">INDEX('Ortala-KabKota'!U$2:U$415,MATCH($D385,'Ortala-KabKota'!$E$2:$E$415,FALSE))</f>
        <v>#N/A</v>
      </c>
      <c r="V385" s="218" t="str">
        <f t="array" ref="V385">INDEX('Ortala-KabKota'!V$2:V$415,MATCH($D385,'Ortala-KabKota'!$E$2:$E$415,FALSE))</f>
        <v>#N/A</v>
      </c>
      <c r="W385" s="218" t="str">
        <f t="array" ref="W385">INDEX('Ortala-KabKota'!W$2:W$415,MATCH($D385,'Ortala-KabKota'!$E$2:$E$415,FALSE))</f>
        <v>#N/A</v>
      </c>
      <c r="X385" s="218" t="str">
        <f t="array" ref="X385">INDEX('Ortala-KabKota'!X$2:X$415,MATCH($D385,'Ortala-KabKota'!$E$2:$E$415,FALSE))</f>
        <v>#N/A</v>
      </c>
      <c r="Y385" s="218" t="str">
        <f t="array" ref="Y385">INDEX('Ortala-KabKota'!Y$2:Y$415,MATCH($D385,'Ortala-KabKota'!$E$2:$E$415,FALSE))</f>
        <v>#N/A</v>
      </c>
      <c r="Z385" s="218" t="str">
        <f t="array" ref="Z385">INDEX('Ortala-KabKota'!Z$2:Z$415,MATCH($D385,'Ortala-KabKota'!$E$2:$E$415,FALSE))</f>
        <v>#N/A</v>
      </c>
      <c r="AA385" s="218" t="str">
        <f t="array" ref="AA385">INDEX('Ortala-KabKota'!AA$2:AA$415,MATCH($D385,'Ortala-KabKota'!$E$2:$E$415,FALSE))</f>
        <v>#N/A</v>
      </c>
      <c r="AB385" s="218" t="str">
        <f t="array" ref="AB385">INDEX('Ortala-KabKota'!AB$2:AB$415,MATCH($D385,'Ortala-KabKota'!$E$2:$E$415,FALSE))</f>
        <v>#N/A</v>
      </c>
      <c r="AC385" s="218" t="str">
        <f t="array" ref="AC385">INDEX('Ortala-KabKota'!AC$2:AC$415,MATCH($D385,'Ortala-KabKota'!$E$2:$E$415,FALSE))</f>
        <v>#N/A</v>
      </c>
      <c r="AD385" s="218" t="str">
        <f t="array" ref="AD385">INDEX('Ortala-KabKota'!AD$2:AD$415,MATCH($D385,'Ortala-KabKota'!$E$2:$E$415,FALSE))</f>
        <v>#N/A</v>
      </c>
      <c r="AE385" s="218" t="str">
        <f t="array" ref="AE385">INDEX('Ortala-KabKota'!AE$2:AE$415,MATCH($D385,'Ortala-KabKota'!$E$2:$E$415,FALSE))</f>
        <v>#N/A</v>
      </c>
      <c r="AF385" s="218" t="str">
        <f t="array" ref="AF385">INDEX('Ortala-KabKota'!AF$2:AF$415,MATCH($D385,'Ortala-KabKota'!$E$2:$E$415,FALSE))</f>
        <v>#N/A</v>
      </c>
      <c r="AG385" s="218" t="str">
        <f t="array" ref="AG385">INDEX('Ortala-KabKota'!AG$2:AG$415,MATCH($D385,'Ortala-KabKota'!$E$2:$E$415,FALSE))</f>
        <v>#N/A</v>
      </c>
      <c r="AH385" s="218" t="str">
        <f t="array" ref="AH385">INDEX('Ortala-KabKota'!AH$2:AH$415,MATCH($D385,'Ortala-KabKota'!$E$2:$E$415,FALSE))</f>
        <v>#N/A</v>
      </c>
      <c r="AI385" s="218" t="str">
        <f t="array" ref="AI385">INDEX('Ortala-KabKota'!AI$2:AI$415,MATCH($D385,'Ortala-KabKota'!$E$2:$E$415,FALSE))</f>
        <v>#N/A</v>
      </c>
      <c r="AJ385" s="218" t="str">
        <f t="array" ref="AJ385">INDEX('Ortala-KabKota'!AJ$2:AJ$415,MATCH($D385,'Ortala-KabKota'!$E$2:$E$415,FALSE))</f>
        <v>#N/A</v>
      </c>
      <c r="AK385" s="218" t="str">
        <f t="array" ref="AK385">INDEX('Ortala-KabKota'!AK$2:AK$415,MATCH($D385,'Ortala-KabKota'!$E$2:$E$415,FALSE))</f>
        <v>#N/A</v>
      </c>
      <c r="AL385" s="218" t="str">
        <f t="array" ref="AL385">INDEX('Ortala-KabKota'!AL$2:AL$415,MATCH($D385,'Ortala-KabKota'!$E$2:$E$415,FALSE))</f>
        <v>#N/A</v>
      </c>
      <c r="AM385" s="218" t="str">
        <f t="array" ref="AM385">INDEX('Ortala-KabKota'!AM$2:AM$415,MATCH($D385,'Ortala-KabKota'!$E$2:$E$415,FALSE))</f>
        <v>#N/A</v>
      </c>
      <c r="AN385" s="218" t="str">
        <f t="array" ref="AN385">INDEX('Ortala-KabKota'!AN$2:AN$415,MATCH($D385,'Ortala-KabKota'!$E$2:$E$415,FALSE))</f>
        <v>#N/A</v>
      </c>
      <c r="AO385" s="218" t="str">
        <f t="array" ref="AO385">INDEX('Ortala-KabKota'!AO$2:AO$415,MATCH($D385,'Ortala-KabKota'!$E$2:$E$415,FALSE))</f>
        <v>#N/A</v>
      </c>
      <c r="AP385" s="218" t="str">
        <f t="array" ref="AP385">INDEX('Ortala-KabKota'!AP$2:AP$415,MATCH($D385,'Ortala-KabKota'!$E$2:$E$415,FALSE))</f>
        <v>#N/A</v>
      </c>
      <c r="AQ385" s="218" t="str">
        <f t="array" ref="AQ385">INDEX('Ortala-KabKota'!AQ$2:AQ$415,MATCH($D385,'Ortala-KabKota'!$E$2:$E$415,FALSE))</f>
        <v>#N/A</v>
      </c>
      <c r="AR385" s="218" t="str">
        <f t="array" ref="AR385">INDEX('Ortala-KabKota'!AR$2:AR$415,MATCH($D385,'Ortala-KabKota'!$E$2:$E$415,FALSE))</f>
        <v>#N/A</v>
      </c>
      <c r="AS385" s="218" t="str">
        <f t="array" ref="AS385">INDEX('Ortala-KabKota'!AS$2:AS$415,MATCH($D385,'Ortala-KabKota'!$E$2:$E$415,FALSE))</f>
        <v>#N/A</v>
      </c>
      <c r="AT385" s="218" t="str">
        <f t="array" ref="AT385">INDEX('Ortala-KabKota'!AT$2:AT$415,MATCH($D385,'Ortala-KabKota'!$E$2:$E$415,FALSE))</f>
        <v>#N/A</v>
      </c>
      <c r="AU385" s="218" t="str">
        <f t="array" ref="AU385">INDEX('UPTD PPA KabKota'!D$5:D$513,MATCH($D385,'UPTD PPA KabKota'!$C$5:$C$513,FALSE))</f>
        <v>#N/A</v>
      </c>
      <c r="AV385" s="218" t="str">
        <f t="array" ref="AV385">INDEX('UPTD PPA KabKota'!E$5:E$513,MATCH($D385,'UPTD PPA KabKota'!$C$5:$C$513,FALSE))</f>
        <v>#N/A</v>
      </c>
      <c r="AW385" s="218" t="str">
        <f t="array" ref="AW385">INDEX('UPTD PPA KabKota'!F$5:F$513,MATCH($D385,'UPTD PPA KabKota'!$C$5:$C$513,FALSE))</f>
        <v>#N/A</v>
      </c>
      <c r="AX385" s="218" t="str">
        <f t="array" ref="AX385">INDEX('UPTD PPA KabKota'!G$5:G$513,MATCH($D385,'UPTD PPA KabKota'!$C$5:$C$513,FALSE))</f>
        <v>#N/A</v>
      </c>
      <c r="AY385" s="218" t="str">
        <f t="array" ref="AY385">INDEX('UPTD PPA KabKota'!H$5:H$513,MATCH($D385,'UPTD PPA KabKota'!$C$5:$C$513,FALSE))</f>
        <v>#N/A</v>
      </c>
      <c r="AZ385" s="218" t="str">
        <f t="array" ref="AZ385">INDEX('UPTD PPA KabKota'!I$5:I$513,MATCH($D385,'UPTD PPA KabKota'!$C$5:$C$513,FALSE))</f>
        <v>#N/A</v>
      </c>
      <c r="BA385" s="218" t="str">
        <f t="array" ref="BA385">INDEX('UPTD PPA KabKota'!J$5:J$513,MATCH($D385,'UPTD PPA KabKota'!$C$5:$C$513,FALSE))</f>
        <v>#N/A</v>
      </c>
      <c r="BB385" s="218" t="str">
        <f t="array" ref="BB385">INDEX('UPTD PPA KabKota'!K$5:K$513,MATCH($D385,'UPTD PPA KabKota'!$C$5:$C$513,FALSE))</f>
        <v>#N/A</v>
      </c>
      <c r="BC385" s="218" t="str">
        <f t="array" ref="BC385">INDEX('UPTD PPA KabKota'!L$5:L$513,MATCH($D385,'UPTD PPA KabKota'!$C$5:$C$513,FALSE))</f>
        <v>#N/A</v>
      </c>
      <c r="BD385" s="218" t="str">
        <f t="array" ref="BD385">INDEX('UPTD PPA KabKota'!M$5:M$513,MATCH($D385,'UPTD PPA KabKota'!$C$5:$C$513,FALSE))</f>
        <v>#N/A</v>
      </c>
      <c r="BE385" s="218" t="str">
        <f t="array" ref="BE385">INDEX('UPTD PPA KabKota'!N$5:N$513,MATCH($D385,'UPTD PPA KabKota'!$C$5:$C$513,FALSE))</f>
        <v>#N/A</v>
      </c>
      <c r="BF385" s="218" t="str">
        <f t="array" ref="BF385">INDEX('UPTD PPA KabKota'!O$5:O$513,MATCH($D385,'UPTD PPA KabKota'!$C$5:$C$513,FALSE))</f>
        <v>#N/A</v>
      </c>
      <c r="BG385" s="218" t="str">
        <f t="array" ref="BG385">INDEX('UPTD PPA KabKota'!P$5:P$513,MATCH($D385,'UPTD PPA KabKota'!$C$5:$C$513,FALSE))</f>
        <v>#N/A</v>
      </c>
      <c r="BH385" s="218" t="str">
        <f t="array" ref="BH385">INDEX('UPTD PPA KabKota'!Q$5:Q$513,MATCH($D385,'UPTD PPA KabKota'!$C$5:$C$513,FALSE))</f>
        <v>#N/A</v>
      </c>
      <c r="BI385" s="218" t="str">
        <f t="array" ref="BI385">INDEX('UPTD PPA KabKota'!R$5:R$513,MATCH($D385,'UPTD PPA KabKota'!$C$5:$C$513,FALSE))</f>
        <v>#N/A</v>
      </c>
      <c r="BJ385" s="218" t="str">
        <f t="array" ref="BJ385">INDEX('UPTD PPA KabKota'!S$5:S$513,MATCH($D385,'UPTD PPA KabKota'!$C$5:$C$513,FALSE))</f>
        <v>#N/A</v>
      </c>
      <c r="BK385" s="218" t="str">
        <f t="array" ref="BK385">INDEX('UPTD PPA KabKota'!T$5:T$513,MATCH($D385,'UPTD PPA KabKota'!$C$5:$C$513,FALSE))</f>
        <v>#N/A</v>
      </c>
      <c r="BL385" s="218" t="str">
        <f t="array" ref="BL385">INDEX('UPTD PPA KabKota'!U$5:U$513,MATCH($D385,'UPTD PPA KabKota'!$C$5:$C$513,FALSE))</f>
        <v>#N/A</v>
      </c>
      <c r="BM385" s="218" t="str">
        <f t="array" ref="BM385">INDEX('UPTD PPA KabKota'!V$5:V$513,MATCH($D385,'UPTD PPA KabKota'!$C$5:$C$513,FALSE))</f>
        <v>#N/A</v>
      </c>
      <c r="BN385" s="218" t="str">
        <f t="array" ref="BN385">INDEX('UPTD PPA KabKota'!W$5:W$513,MATCH($D385,'UPTD PPA KabKota'!$C$5:$C$513,FALSE))</f>
        <v>#N/A</v>
      </c>
      <c r="BO385" s="218" t="str">
        <f t="array" ref="BO385">INDEX('UPTD PPA KabKota'!X$5:X$513,MATCH($D385,'UPTD PPA KabKota'!$C$5:$C$513,FALSE))</f>
        <v>#N/A</v>
      </c>
      <c r="BP385" s="218" t="str">
        <f t="array" ref="BP385">INDEX('UPTD PPA KabKota'!Y$5:Y$513,MATCH($D385,'UPTD PPA KabKota'!$C$5:$C$513,FALSE))</f>
        <v>#N/A</v>
      </c>
      <c r="BQ385" s="218" t="str">
        <f t="array" ref="BQ385">INDEX('UPTD PPA KabKota'!Z$5:Z$513,MATCH($D385,'UPTD PPA KabKota'!$C$5:$C$513,FALSE))</f>
        <v>#N/A</v>
      </c>
      <c r="BR385" s="218" t="str">
        <f t="array" ref="BR385">INDEX('UPTD PPA KabKota'!AA$5:AA$513,MATCH($D385,'UPTD PPA KabKota'!$C$5:$C$513,FALSE))</f>
        <v>#N/A</v>
      </c>
      <c r="BS385" s="218" t="str">
        <f t="array" ref="BS385">INDEX('UPTD PPA KabKota'!AB$5:AB$513,MATCH($D385,'UPTD PPA KabKota'!$C$5:$C$513,FALSE))</f>
        <v>#N/A</v>
      </c>
      <c r="BT385" s="218" t="str">
        <f t="array" ref="BT385">INDEX('UPTD PPA KabKota'!AC$5:AC$513,MATCH($D385,'UPTD PPA KabKota'!$C$5:$C$513,FALSE))</f>
        <v>#N/A</v>
      </c>
      <c r="BU385" s="218" t="str">
        <f t="array" ref="BU385">INDEX('UPTD PPA KabKota'!AD$5:AD$513,MATCH($D385,'UPTD PPA KabKota'!$C$5:$C$513,FALSE))</f>
        <v>#N/A</v>
      </c>
      <c r="BV385" s="218" t="str">
        <f t="array" ref="BV385">INDEX('UPTD PPA KabKota'!AE$5:AE$513,MATCH($D385,'UPTD PPA KabKota'!$C$5:$C$513,FALSE))</f>
        <v>#N/A</v>
      </c>
      <c r="BW385" s="218" t="str">
        <f t="array" ref="BW385">INDEX('UPTD PPA KabKota'!AF$5:AF$513,MATCH($D385,'UPTD PPA KabKota'!$C$5:$C$513,FALSE))</f>
        <v>#N/A</v>
      </c>
      <c r="BX385" s="218" t="str">
        <f t="array" ref="BX385">INDEX('UPTD PPA KabKota'!AG$5:AG$513,MATCH($D385,'UPTD PPA KabKota'!$C$5:$C$513,FALSE))</f>
        <v>#N/A</v>
      </c>
      <c r="BY385" s="218" t="str">
        <f t="array" ref="BY385">INDEX('UPTD PPA KabKota'!AH$5:AH$513,MATCH($D385,'UPTD PPA KabKota'!$C$5:$C$513,FALSE))</f>
        <v>#N/A</v>
      </c>
      <c r="BZ385" s="218" t="str">
        <f t="array" ref="BZ385">INDEX('UPTD PPA KabKota'!AI$5:AI$513,MATCH($D385,'UPTD PPA KabKota'!$C$5:$C$513,FALSE))</f>
        <v>#N/A</v>
      </c>
      <c r="CA385" s="218" t="str">
        <f t="array" ref="CA385">INDEX('UPTD PPA KabKota'!AJ$5:AJ$513,MATCH($D385,'UPTD PPA KabKota'!$C$5:$C$513,FALSE))</f>
        <v>#N/A</v>
      </c>
      <c r="CB385" s="218" t="str">
        <f t="array" ref="CB385">INDEX('UPTD PPA KabKota'!AK$5:AK$513,MATCH($D385,'UPTD PPA KabKota'!$C$5:$C$513,FALSE))</f>
        <v>#N/A</v>
      </c>
      <c r="CC385" s="218" t="str">
        <f t="array" ref="CC385">INDEX('UPTD PPA KabKota'!AL$5:AL$513,MATCH($D385,'UPTD PPA KabKota'!$C$5:$C$513,FALSE))</f>
        <v>#N/A</v>
      </c>
      <c r="CD385" s="218" t="str">
        <f t="array" ref="CD385">INDEX('UPTD PPA KabKota'!AM$5:AM$513,MATCH($D385,'UPTD PPA KabKota'!$C$5:$C$513,FALSE))</f>
        <v>#N/A</v>
      </c>
      <c r="CE385" s="218" t="str">
        <f t="array" ref="CE385">INDEX('UPTD PPA KabKota'!AN$5:AN$513,MATCH($D385,'UPTD PPA KabKota'!$C$5:$C$513,FALSE))</f>
        <v>#N/A</v>
      </c>
      <c r="CF385" s="218" t="str">
        <f t="array" ref="CF385">INDEX('UPTD PPA KabKota'!AO$5:AO$513,MATCH($D385,'UPTD PPA KabKota'!$C$5:$C$513,FALSE))</f>
        <v>#N/A</v>
      </c>
      <c r="CG385" s="218" t="str">
        <f t="array" ref="CG385">INDEX('UPTD PPA KabKota'!AP$5:AP$513,MATCH($D385,'UPTD PPA KabKota'!$C$5:$C$513,FALSE))</f>
        <v>#N/A</v>
      </c>
      <c r="CH385" s="218" t="str">
        <f t="array" ref="CH385">INDEX('UPTD PPA KabKota'!AQ$5:AQ$513,MATCH($D385,'UPTD PPA KabKota'!$C$5:$C$513,FALSE))</f>
        <v>#N/A</v>
      </c>
      <c r="CI385" s="218" t="str">
        <f t="array" ref="CI385">INDEX('UPTD PPA KabKota'!AR$5:AR$513,MATCH($D385,'UPTD PPA KabKota'!$C$5:$C$513,FALSE))</f>
        <v>#N/A</v>
      </c>
      <c r="CJ385" s="218" t="str">
        <f t="array" ref="CJ385">INDEX('UPTD PPA KabKota'!AS$5:AS$513,MATCH($D385,'UPTD PPA KabKota'!$C$5:$C$513,FALSE))</f>
        <v>#N/A</v>
      </c>
      <c r="CK385" s="218" t="str">
        <f t="array" ref="CK385">INDEX('UPTD PPA KabKota'!AT$5:AT$513,MATCH($D385,'UPTD PPA KabKota'!$C$5:$C$513,FALSE))</f>
        <v>#N/A</v>
      </c>
      <c r="CL385" s="218" t="str">
        <f t="array" ref="CL385">INDEX('UPTD PPA KabKota'!AU$5:AU$513,MATCH($D385,'UPTD PPA KabKota'!$C$5:$C$513,FALSE))</f>
        <v>#N/A</v>
      </c>
      <c r="CM385" s="218" t="str">
        <f t="array" ref="CM385">INDEX('UPTD PPA KabKota'!AV$5:AV$513,MATCH($D385,'UPTD PPA KabKota'!$C$5:$C$513,FALSE))</f>
        <v>#N/A</v>
      </c>
      <c r="CN385" s="218" t="str">
        <f t="array" ref="CN385">INDEX('UPTD PPA KabKota'!AW$5:AW$513,MATCH($D385,'UPTD PPA KabKota'!$C$5:$C$513,FALSE))</f>
        <v>#N/A</v>
      </c>
      <c r="CO385" s="218" t="str">
        <f t="array" ref="CO385">INDEX('UPTD PPA KabKota'!AX$5:AX$513,MATCH($D385,'UPTD PPA KabKota'!$C$5:$C$513,FALSE))</f>
        <v>#N/A</v>
      </c>
      <c r="CP385" s="218" t="str">
        <f t="array" ref="CP385">INDEX('UPTD PPA KabKota'!AY$5:AY$513,MATCH($D385,'UPTD PPA KabKota'!$C$5:$C$513,FALSE))</f>
        <v>#N/A</v>
      </c>
      <c r="CQ385" s="209" t="str">
        <f>IFERROR(__xludf.DUMMYFUNCTION("IF(ISBLANK($K385),"""",IF(REGEXMATCH($K385,""Peraturan""),""Ada"",IF(REGEXMATCH($K385,""Rekomendasi""),""Tidak Ada"", $K385)))
"),"#N/A")</f>
        <v>#N/A</v>
      </c>
      <c r="CR385" s="209" t="str">
        <f t="array" ref="CR385">index('UPTD PPA KabKota'!$BI$5:$BI$513,match($D385,'UPTD PPA KabKota'!$C$5:$C$513,false))</f>
        <v>#N/A</v>
      </c>
      <c r="CS385" s="314" t="str">
        <f t="shared" si="63"/>
        <v>#N/A</v>
      </c>
    </row>
    <row r="386">
      <c r="A386" s="334">
        <v>380.0</v>
      </c>
      <c r="B386" s="334">
        <v>8.0</v>
      </c>
      <c r="C386" s="311" t="s">
        <v>4780</v>
      </c>
      <c r="D386" s="312" t="s">
        <v>3147</v>
      </c>
      <c r="E386" s="315">
        <v>45748.0</v>
      </c>
      <c r="F386" s="218" t="str">
        <f t="array" ref="F386">INDEX('Ortala-KabKota'!F$2:F$415,MATCH($D386,'Ortala-KabKota'!$E$2:$E$415,FALSE))</f>
        <v>Esti/ 082150115713</v>
      </c>
      <c r="G386" s="218" t="str">
        <f t="array" ref="G386">INDEX('Ortala-KabKota'!G$2:G$415,MATCH($D386,'Ortala-KabKota'!$E$2:$E$415,FALSE))</f>
        <v>Jl. Milono No. 30 R 46, Kel. Gunung Sari Ilir</v>
      </c>
      <c r="H386" s="218" t="str">
        <f t="array" ref="H386">INDEX('Ortala-KabKota'!H$2:H$415,MATCH($D386,'Ortala-KabKota'!$E$2:$E$415,FALSE))</f>
        <v>0542 7203875</v>
      </c>
      <c r="I386" s="218" t="str">
        <f t="array" ref="I386">INDEX('Ortala-KabKota'!I$2:I$415,MATCH($D386,'Ortala-KabKota'!$E$2:$E$415,FALSE))</f>
        <v>082152858026</v>
      </c>
      <c r="J386" s="218" t="str">
        <f t="array" ref="J386">INDEX('Ortala-KabKota'!J$2:J$415,MATCH($D386,'Ortala-KabKota'!$E$2:$E$415,FALSE))</f>
        <v>UPTD PPA</v>
      </c>
      <c r="K386" s="218" t="str">
        <f t="array" ref="K386">INDEX('Ortala-KabKota'!K$2:K$415,MATCH($D386,'Ortala-KabKota'!$E$2:$E$415,FALSE))</f>
        <v>Peraturan Walikota Kota Balikpapan Nomor 2 Tahun 2019</v>
      </c>
      <c r="L386" s="218">
        <f t="array" ref="L386">INDEX('Ortala-KabKota'!L$2:L$415,MATCH($D386,'Ortala-KabKota'!$E$2:$E$415,FALSE))</f>
        <v>2019</v>
      </c>
      <c r="M386" s="218" t="str">
        <f t="array" ref="M386">INDEX('Ortala-KabKota'!M$2:M$415,MATCH($D386,'Ortala-KabKota'!$E$2:$E$415,FALSE))</f>
        <v>A</v>
      </c>
      <c r="N386" s="218" t="str">
        <f t="array" ref="N386">INDEX('Ortala-KabKota'!N$2:N$415,MATCH($D386,'Ortala-KabKota'!$E$2:$E$415,FALSE))</f>
        <v>Dr. Syafaah/ 081347605555</v>
      </c>
      <c r="O386" s="316" t="str">
        <f t="array" ref="O386">INDEX('Ortala-KabKota'!O$2:O$415,MATCH($D386,'Ortala-KabKota'!$E$2:$E$415,FALSE))</f>
        <v>uptdppadp3akbbpp@gmail.com</v>
      </c>
      <c r="P386" s="218" t="str">
        <f t="array" ref="P386">INDEX('Ortala-KabKota'!P$2:P$415,MATCH($D386,'Ortala-KabKota'!$E$2:$E$415,FALSE))</f>
        <v>Kepala UPTD, Kasubbag TU, Pelaksana dan Kelompok JF</v>
      </c>
      <c r="Q386" s="218" t="str">
        <f t="array" ref="Q386">INDEX('Ortala-KabKota'!Q$2:Q$415,MATCH($D386,'Ortala-KabKota'!$E$2:$E$415,FALSE))</f>
        <v>MANDIRI</v>
      </c>
      <c r="R386" s="218" t="str">
        <f t="array" ref="R386">INDEX('Ortala-KabKota'!R$2:R$415,MATCH($D386,'Ortala-KabKota'!$E$2:$E$415,FALSE))</f>
        <v>SEWA/KONTRAK</v>
      </c>
      <c r="S386" s="218" t="str">
        <f t="array" ref="S386">INDEX('Ortala-KabKota'!S$2:S$415,MATCH($D386,'Ortala-KabKota'!$E$2:$E$415,FALSE))</f>
        <v>Status Rumah Perlindungan adalah sewa selama 1 ( satu ) tahun atau 12 bulan</v>
      </c>
      <c r="T386" s="218">
        <f t="array" ref="T386">INDEX('Ortala-KabKota'!T$2:T$415,MATCH($D386,'Ortala-KabKota'!$E$2:$E$415,FALSE))</f>
        <v>1</v>
      </c>
      <c r="U386" s="218">
        <f t="array" ref="U386">INDEX('Ortala-KabKota'!U$2:U$415,MATCH($D386,'Ortala-KabKota'!$E$2:$E$415,FALSE))</f>
        <v>1</v>
      </c>
      <c r="V386" s="218">
        <f t="array" ref="V386">INDEX('Ortala-KabKota'!V$2:V$415,MATCH($D386,'Ortala-KabKota'!$E$2:$E$415,FALSE))</f>
        <v>1</v>
      </c>
      <c r="W386" s="218">
        <f t="array" ref="W386">INDEX('Ortala-KabKota'!W$2:W$415,MATCH($D386,'Ortala-KabKota'!$E$2:$E$415,FALSE))</f>
        <v>1</v>
      </c>
      <c r="X386" s="218">
        <f t="array" ref="X386">INDEX('Ortala-KabKota'!X$2:X$415,MATCH($D386,'Ortala-KabKota'!$E$2:$E$415,FALSE))</f>
        <v>1</v>
      </c>
      <c r="Y386" s="218">
        <f t="array" ref="Y386">INDEX('Ortala-KabKota'!Y$2:Y$415,MATCH($D386,'Ortala-KabKota'!$E$2:$E$415,FALSE))</f>
        <v>0</v>
      </c>
      <c r="Z386" s="218">
        <f t="array" ref="Z386">INDEX('Ortala-KabKota'!Z$2:Z$415,MATCH($D386,'Ortala-KabKota'!$E$2:$E$415,FALSE))</f>
        <v>1</v>
      </c>
      <c r="AA386" s="218">
        <f t="array" ref="AA386">INDEX('Ortala-KabKota'!AA$2:AA$415,MATCH($D386,'Ortala-KabKota'!$E$2:$E$415,FALSE))</f>
        <v>1</v>
      </c>
      <c r="AB386" s="218">
        <f t="array" ref="AB386">INDEX('Ortala-KabKota'!AB$2:AB$415,MATCH($D386,'Ortala-KabKota'!$E$2:$E$415,FALSE))</f>
        <v>0</v>
      </c>
      <c r="AC386" s="218">
        <f t="array" ref="AC386">INDEX('Ortala-KabKota'!AC$2:AC$415,MATCH($D386,'Ortala-KabKota'!$E$2:$E$415,FALSE))</f>
        <v>0</v>
      </c>
      <c r="AD386" s="218">
        <f t="array" ref="AD386">INDEX('Ortala-KabKota'!AD$2:AD$415,MATCH($D386,'Ortala-KabKota'!$E$2:$E$415,FALSE))</f>
        <v>0</v>
      </c>
      <c r="AE386" s="218">
        <f t="array" ref="AE386">INDEX('Ortala-KabKota'!AE$2:AE$415,MATCH($D386,'Ortala-KabKota'!$E$2:$E$415,FALSE))</f>
        <v>1</v>
      </c>
      <c r="AF386" s="218">
        <f t="array" ref="AF386">INDEX('Ortala-KabKota'!AF$2:AF$415,MATCH($D386,'Ortala-KabKota'!$E$2:$E$415,FALSE))</f>
        <v>1</v>
      </c>
      <c r="AG386" s="218">
        <f t="array" ref="AG386">INDEX('Ortala-KabKota'!AG$2:AG$415,MATCH($D386,'Ortala-KabKota'!$E$2:$E$415,FALSE))</f>
        <v>1</v>
      </c>
      <c r="AH386" s="218">
        <f t="array" ref="AH386">INDEX('Ortala-KabKota'!AH$2:AH$415,MATCH($D386,'Ortala-KabKota'!$E$2:$E$415,FALSE))</f>
        <v>1</v>
      </c>
      <c r="AI386" s="218" t="str">
        <f t="array" ref="AI386">INDEX('Ortala-KabKota'!AI$2:AI$415,MATCH($D386,'Ortala-KabKota'!$E$2:$E$415,FALSE))</f>
        <v>bagi klien yang sedang dalam pendampingan kasusnya dan dinyatakan tidak aman kondisi keselamatannya maka kita tampung di rumah perlindungan sambil mencari keluarga yang mampu menampung dan melindungi</v>
      </c>
      <c r="AJ386" s="218">
        <f t="array" ref="AJ386">INDEX('Ortala-KabKota'!AJ$2:AJ$415,MATCH($D386,'Ortala-KabKota'!$E$2:$E$415,FALSE))</f>
        <v>1</v>
      </c>
      <c r="AK386" s="218">
        <f t="array" ref="AK386">INDEX('Ortala-KabKota'!AK$2:AK$415,MATCH($D386,'Ortala-KabKota'!$E$2:$E$415,FALSE))</f>
        <v>1</v>
      </c>
      <c r="AL386" s="218">
        <f t="array" ref="AL386">INDEX('Ortala-KabKota'!AL$2:AL$415,MATCH($D386,'Ortala-KabKota'!$E$2:$E$415,FALSE))</f>
        <v>83</v>
      </c>
      <c r="AM386" s="218" t="str">
        <f t="array" ref="AM386">INDEX('Ortala-KabKota'!AM$2:AM$415,MATCH($D386,'Ortala-KabKota'!$E$2:$E$415,FALSE))</f>
        <v>Kekerasan Seksual</v>
      </c>
      <c r="AN386" s="218" t="str">
        <f t="array" ref="AN386">INDEX('Ortala-KabKota'!AN$2:AN$415,MATCH($D386,'Ortala-KabKota'!$E$2:$E$415,FALSE))</f>
        <v/>
      </c>
      <c r="AO386" s="218" t="str">
        <f t="array" ref="AO386">INDEX('Ortala-KabKota'!AO$2:AO$415,MATCH($D386,'Ortala-KabKota'!$E$2:$E$415,FALSE))</f>
        <v/>
      </c>
      <c r="AP386" s="218" t="str">
        <f t="array" ref="AP386">INDEX('Ortala-KabKota'!AP$2:AP$415,MATCH($D386,'Ortala-KabKota'!$E$2:$E$415,FALSE))</f>
        <v/>
      </c>
      <c r="AQ386" s="218">
        <f t="array" ref="AQ386">INDEX('Ortala-KabKota'!AQ$2:AQ$415,MATCH($D386,'Ortala-KabKota'!$E$2:$E$415,FALSE))</f>
        <v>1</v>
      </c>
      <c r="AR386" s="218" t="str">
        <f t="array" ref="AR386">INDEX('Ortala-KabKota'!AR$2:AR$415,MATCH($D386,'Ortala-KabKota'!$E$2:$E$415,FALSE))</f>
        <v/>
      </c>
      <c r="AS386" s="218" t="str">
        <f t="array" ref="AS386">INDEX('Ortala-KabKota'!AS$2:AS$415,MATCH($D386,'Ortala-KabKota'!$E$2:$E$415,FALSE))</f>
        <v/>
      </c>
      <c r="AT386" s="218" t="str">
        <f t="array" ref="AT386">INDEX('Ortala-KabKota'!AT$2:AT$415,MATCH($D386,'Ortala-KabKota'!$E$2:$E$415,FALSE))</f>
        <v/>
      </c>
      <c r="AU386" s="218" t="str">
        <f t="array" ref="AU386">INDEX('UPTD PPA KabKota'!D$5:D$513,MATCH($D386,'UPTD PPA KabKota'!$C$5:$C$513,FALSE))</f>
        <v>Pratiwi Ike (plt)</v>
      </c>
      <c r="AV386" s="218" t="str">
        <f t="array" ref="AV386">INDEX('UPTD PPA KabKota'!E$5:E$513,MATCH($D386,'UPTD PPA KabKota'!$C$5:$C$513,FALSE))</f>
        <v>Jl. Milono No.30, RT.46, Gunungsari Ilir, Kec. Balikpapan Tengah, Kota Balikpapan, Kalimantan Timur 76112</v>
      </c>
      <c r="AW386" s="218" t="str">
        <f t="array" ref="AW386">INDEX('UPTD PPA KabKota'!F$5:F$513,MATCH($D386,'UPTD PPA KabKota'!$C$5:$C$513,FALSE))</f>
        <v>0542 7203875</v>
      </c>
      <c r="AX386" s="218">
        <f t="array" ref="AX386">INDEX('UPTD PPA KabKota'!G$5:G$513,MATCH($D386,'UPTD PPA KabKota'!$C$5:$C$513,FALSE))</f>
        <v>82152858026</v>
      </c>
      <c r="AY386" s="218" t="str">
        <f t="array" ref="AY386">INDEX('UPTD PPA KabKota'!H$5:H$513,MATCH($D386,'UPTD PPA KabKota'!$C$5:$C$513,FALSE))</f>
        <v>UPTD PPA</v>
      </c>
      <c r="AZ386" s="218" t="str">
        <f t="array" ref="AZ386">INDEX('UPTD PPA KabKota'!I$5:I$513,MATCH($D386,'UPTD PPA KabKota'!$C$5:$C$513,FALSE))</f>
        <v>Peraturan Walikota Kota Balikpapan Nomor 2 Tahun 2019</v>
      </c>
      <c r="BA386" s="218">
        <f t="array" ref="BA386">INDEX('UPTD PPA KabKota'!J$5:J$513,MATCH($D386,'UPTD PPA KabKota'!$C$5:$C$513,FALSE))</f>
        <v>2019</v>
      </c>
      <c r="BB386" s="218" t="str">
        <f t="array" ref="BB386">INDEX('UPTD PPA KabKota'!K$5:K$513,MATCH($D386,'UPTD PPA KabKota'!$C$5:$C$513,FALSE))</f>
        <v>A</v>
      </c>
      <c r="BC386" s="218" t="str">
        <f t="array" ref="BC386">INDEX('UPTD PPA KabKota'!L$5:L$513,MATCH($D386,'UPTD PPA KabKota'!$C$5:$C$513,FALSE))</f>
        <v>Dwi Endang Febriyanti / 082138191414</v>
      </c>
      <c r="BD386" s="218" t="str">
        <f t="array" ref="BD386">INDEX('UPTD PPA KabKota'!M$5:M$513,MATCH($D386,'UPTD PPA KabKota'!$C$5:$C$513,FALSE))</f>
        <v>endangfebriyanti@gmail.com</v>
      </c>
      <c r="BE386" s="218" t="str">
        <f t="array" ref="BE386">INDEX('UPTD PPA KabKota'!N$5:N$513,MATCH($D386,'UPTD PPA KabKota'!$C$5:$C$513,FALSE))</f>
        <v>1. Kepala UPTD
2. Kasubbag TU
3. Pelaksana
4. Kelompok Jabatan Fungsional</v>
      </c>
      <c r="BF386" s="218" t="str">
        <f t="array" ref="BF386">INDEX('UPTD PPA KabKota'!O$5:O$513,MATCH($D386,'UPTD PPA KabKota'!$C$5:$C$513,FALSE))</f>
        <v>Mandiri</v>
      </c>
      <c r="BG386" s="218" t="str">
        <f t="array" ref="BG386">INDEX('UPTD PPA KabKota'!P$5:P$513,MATCH($D386,'UPTD PPA KabKota'!$C$5:$C$513,FALSE))</f>
        <v>Sewa/Kontrak</v>
      </c>
      <c r="BH386" s="218" t="str">
        <f t="array" ref="BH386">INDEX('UPTD PPA KabKota'!Q$5:Q$513,MATCH($D386,'UPTD PPA KabKota'!$C$5:$C$513,FALSE))</f>
        <v>Status Rumah Perlindungan adalah sewa selama 1 ( satu ) tahun atau 12 bulan</v>
      </c>
      <c r="BI386" s="218" t="str">
        <f t="array" ref="BI386">INDEX('UPTD PPA KabKota'!R$5:R$513,MATCH($D386,'UPTD PPA KabKota'!$C$5:$C$513,FALSE))</f>
        <v>Ada</v>
      </c>
      <c r="BJ386" s="218" t="str">
        <f t="array" ref="BJ386">INDEX('UPTD PPA KabKota'!S$5:S$513,MATCH($D386,'UPTD PPA KabKota'!$C$5:$C$513,FALSE))</f>
        <v>Ada</v>
      </c>
      <c r="BK386" s="218" t="str">
        <f t="array" ref="BK386">INDEX('UPTD PPA KabKota'!T$5:T$513,MATCH($D386,'UPTD PPA KabKota'!$C$5:$C$513,FALSE))</f>
        <v>Ada</v>
      </c>
      <c r="BL386" s="218" t="str">
        <f t="array" ref="BL386">INDEX('UPTD PPA KabKota'!U$5:U$513,MATCH($D386,'UPTD PPA KabKota'!$C$5:$C$513,FALSE))</f>
        <v>Ada</v>
      </c>
      <c r="BM386" s="218" t="str">
        <f t="array" ref="BM386">INDEX('UPTD PPA KabKota'!V$5:V$513,MATCH($D386,'UPTD PPA KabKota'!$C$5:$C$513,FALSE))</f>
        <v>Ada</v>
      </c>
      <c r="BN386" s="218" t="str">
        <f t="array" ref="BN386">INDEX('UPTD PPA KabKota'!W$5:W$513,MATCH($D386,'UPTD PPA KabKota'!$C$5:$C$513,FALSE))</f>
        <v>Tidak Ada</v>
      </c>
      <c r="BO386" s="218" t="str">
        <f t="array" ref="BO386">INDEX('UPTD PPA KabKota'!X$5:X$513,MATCH($D386,'UPTD PPA KabKota'!$C$5:$C$513,FALSE))</f>
        <v>Ada</v>
      </c>
      <c r="BP386" s="218" t="str">
        <f t="array" ref="BP386">INDEX('UPTD PPA KabKota'!Y$5:Y$513,MATCH($D386,'UPTD PPA KabKota'!$C$5:$C$513,FALSE))</f>
        <v>Ada</v>
      </c>
      <c r="BQ386" s="218" t="str">
        <f t="array" ref="BQ386">INDEX('UPTD PPA KabKota'!Z$5:Z$513,MATCH($D386,'UPTD PPA KabKota'!$C$5:$C$513,FALSE))</f>
        <v>Ada</v>
      </c>
      <c r="BR386" s="218" t="str">
        <f t="array" ref="BR386">INDEX('UPTD PPA KabKota'!AA$5:AA$513,MATCH($D386,'UPTD PPA KabKota'!$C$5:$C$513,FALSE))</f>
        <v>Tidak Ada</v>
      </c>
      <c r="BS386" s="218" t="str">
        <f t="array" ref="BS386">INDEX('UPTD PPA KabKota'!AB$5:AB$513,MATCH($D386,'UPTD PPA KabKota'!$C$5:$C$513,FALSE))</f>
        <v>Tidak Ada</v>
      </c>
      <c r="BT386" s="218" t="str">
        <f t="array" ref="BT386">INDEX('UPTD PPA KabKota'!AC$5:AC$513,MATCH($D386,'UPTD PPA KabKota'!$C$5:$C$513,FALSE))</f>
        <v>Sudah</v>
      </c>
      <c r="BU386" s="218" t="str">
        <f t="array" ref="BU386">INDEX('UPTD PPA KabKota'!AD$5:AD$513,MATCH($D386,'UPTD PPA KabKota'!$C$5:$C$513,FALSE))</f>
        <v>Sudah</v>
      </c>
      <c r="BV386" s="218" t="str">
        <f t="array" ref="BV386">INDEX('UPTD PPA KabKota'!AE$5:AE$513,MATCH($D386,'UPTD PPA KabKota'!$C$5:$C$513,FALSE))</f>
        <v>Sudah</v>
      </c>
      <c r="BW386" s="218" t="str">
        <f t="array" ref="BW386">INDEX('UPTD PPA KabKota'!AF$5:AF$513,MATCH($D386,'UPTD PPA KabKota'!$C$5:$C$513,FALSE))</f>
        <v>Sudah</v>
      </c>
      <c r="BX386" s="218" t="str">
        <f t="array" ref="BX386">INDEX('UPTD PPA KabKota'!AG$5:AG$513,MATCH($D386,'UPTD PPA KabKota'!$C$5:$C$513,FALSE))</f>
        <v>Belum</v>
      </c>
      <c r="BY386" s="218" t="str">
        <f t="array" ref="BY386">INDEX('UPTD PPA KabKota'!AH$5:AH$513,MATCH($D386,'UPTD PPA KabKota'!$C$5:$C$513,FALSE))</f>
        <v>Sudah</v>
      </c>
      <c r="BZ386" s="218" t="str">
        <f t="array" ref="BZ386">INDEX('UPTD PPA KabKota'!AI$5:AI$513,MATCH($D386,'UPTD PPA KabKota'!$C$5:$C$513,FALSE))</f>
        <v>Belum</v>
      </c>
      <c r="CA386" s="218" t="str">
        <f t="array" ref="CA386">INDEX('UPTD PPA KabKota'!AJ$5:AJ$513,MATCH($D386,'UPTD PPA KabKota'!$C$5:$C$513,FALSE))</f>
        <v>Sudah</v>
      </c>
      <c r="CB386" s="218" t="str">
        <f t="array" ref="CB386">INDEX('UPTD PPA KabKota'!AK$5:AK$513,MATCH($D386,'UPTD PPA KabKota'!$C$5:$C$513,FALSE))</f>
        <v>Belum</v>
      </c>
      <c r="CC386" s="218" t="str">
        <f t="array" ref="CC386">INDEX('UPTD PPA KabKota'!AL$5:AL$513,MATCH($D386,'UPTD PPA KabKota'!$C$5:$C$513,FALSE))</f>
        <v>Sudah</v>
      </c>
      <c r="CD386" s="218" t="str">
        <f t="array" ref="CD386">INDEX('UPTD PPA KabKota'!AM$5:AM$513,MATCH($D386,'UPTD PPA KabKota'!$C$5:$C$513,FALSE))</f>
        <v>Sudah</v>
      </c>
      <c r="CE386" s="218" t="str">
        <f t="array" ref="CE386">INDEX('UPTD PPA KabKota'!AN$5:AN$513,MATCH($D386,'UPTD PPA KabKota'!$C$5:$C$513,FALSE))</f>
        <v/>
      </c>
      <c r="CF386" s="218">
        <f t="array" ref="CF386">INDEX('UPTD PPA KabKota'!AO$5:AO$513,MATCH($D386,'UPTD PPA KabKota'!$C$5:$C$513,FALSE))</f>
        <v>250</v>
      </c>
      <c r="CG386" s="218" t="str">
        <f t="array" ref="CG386">INDEX('UPTD PPA KabKota'!AP$5:AP$513,MATCH($D386,'UPTD PPA KabKota'!$C$5:$C$513,FALSE))</f>
        <v>Kekerasan Seksual Terhadap Anak</v>
      </c>
      <c r="CH386" s="218" t="str">
        <f t="array" ref="CH386">INDEX('UPTD PPA KabKota'!AQ$5:AQ$513,MATCH($D386,'UPTD PPA KabKota'!$C$5:$C$513,FALSE))</f>
        <v/>
      </c>
      <c r="CI386" s="218" t="str">
        <f t="array" ref="CI386">INDEX('UPTD PPA KabKota'!AR$5:AR$513,MATCH($D386,'UPTD PPA KabKota'!$C$5:$C$513,FALSE))</f>
        <v/>
      </c>
      <c r="CJ386" s="218" t="str">
        <f t="array" ref="CJ386">INDEX('UPTD PPA KabKota'!AS$5:AS$513,MATCH($D386,'UPTD PPA KabKota'!$C$5:$C$513,FALSE))</f>
        <v/>
      </c>
      <c r="CK386" s="218" t="str">
        <f t="array" ref="CK386">INDEX('UPTD PPA KabKota'!AT$5:AT$513,MATCH($D386,'UPTD PPA KabKota'!$C$5:$C$513,FALSE))</f>
        <v>v</v>
      </c>
      <c r="CL386" s="218" t="str">
        <f t="array" ref="CL386">INDEX('UPTD PPA KabKota'!AU$5:AU$513,MATCH($D386,'UPTD PPA KabKota'!$C$5:$C$513,FALSE))</f>
        <v/>
      </c>
      <c r="CM386" s="218" t="str">
        <f t="array" ref="CM386">INDEX('UPTD PPA KabKota'!AV$5:AV$513,MATCH($D386,'UPTD PPA KabKota'!$C$5:$C$513,FALSE))</f>
        <v/>
      </c>
      <c r="CN386" s="218" t="str">
        <f t="array" ref="CN386">INDEX('UPTD PPA KabKota'!AW$5:AW$513,MATCH($D386,'UPTD PPA KabKota'!$C$5:$C$513,FALSE))</f>
        <v/>
      </c>
      <c r="CO386" s="218" t="str">
        <f t="array" ref="CO386">INDEX('UPTD PPA KabKota'!AX$5:AX$513,MATCH($D386,'UPTD PPA KabKota'!$C$5:$C$513,FALSE))</f>
        <v/>
      </c>
      <c r="CP386" s="218" t="str">
        <f t="array" ref="CP386">INDEX('UPTD PPA KabKota'!AY$5:AY$513,MATCH($D386,'UPTD PPA KabKota'!$C$5:$C$513,FALSE))</f>
        <v/>
      </c>
      <c r="CQ386" s="209" t="str">
        <f>IFERROR(__xludf.DUMMYFUNCTION("IF(ISBLANK($K386),"""",IF(REGEXMATCH($K386,""Peraturan""),""Ada"",IF(REGEXMATCH($K386,""Rekomendasi""),""Tidak Ada"", $K386)))
"),"Ada")</f>
        <v>Ada</v>
      </c>
      <c r="CR386" s="209" t="str">
        <f t="array" ref="CR386">index('UPTD PPA KabKota'!$BI$5:$BI$513,match($D386,'UPTD PPA KabKota'!$C$5:$C$513,false))</f>
        <v>Ada</v>
      </c>
      <c r="CS386" s="314" t="str">
        <f t="shared" si="63"/>
        <v>Ada</v>
      </c>
    </row>
    <row r="387">
      <c r="A387" s="334">
        <v>381.0</v>
      </c>
      <c r="B387" s="334">
        <v>9.0</v>
      </c>
      <c r="C387" s="311" t="s">
        <v>4780</v>
      </c>
      <c r="D387" s="312" t="s">
        <v>3180</v>
      </c>
      <c r="E387" s="315">
        <v>45748.0</v>
      </c>
      <c r="F387" s="218" t="str">
        <f t="array" ref="F387">INDEX('Ortala-KabKota'!F$2:F$415,MATCH($D387,'Ortala-KabKota'!$E$2:$E$415,FALSE))</f>
        <v>Violeta/ 081254692910</v>
      </c>
      <c r="G387" s="218" t="str">
        <f t="array" ref="G387">INDEX('Ortala-KabKota'!G$2:G$415,MATCH($D387,'Ortala-KabKota'!$E$2:$E$415,FALSE))</f>
        <v>Jl. Bhayangkara No.4 (Komplek Polsek Samarinda Kota), Kel. Bugis, Kec. Samarinda Kota, Kota Samarinda, Provinsi Kaltim</v>
      </c>
      <c r="H387" s="218" t="str">
        <f t="array" ref="H387">INDEX('Ortala-KabKota'!H$2:H$415,MATCH($D387,'Ortala-KabKota'!$E$2:$E$415,FALSE))</f>
        <v>0823244221313</v>
      </c>
      <c r="I387" s="218" t="str">
        <f t="array" ref="I387">INDEX('Ortala-KabKota'!I$2:I$415,MATCH($D387,'Ortala-KabKota'!$E$2:$E$415,FALSE))</f>
        <v>0823244221313</v>
      </c>
      <c r="J387" s="218" t="str">
        <f t="array" ref="J387">INDEX('Ortala-KabKota'!J$2:J$415,MATCH($D387,'Ortala-KabKota'!$E$2:$E$415,FALSE))</f>
        <v>UPTD PPA</v>
      </c>
      <c r="K387" s="218" t="str">
        <f t="array" ref="K387">INDEX('Ortala-KabKota'!K$2:K$415,MATCH($D387,'Ortala-KabKota'!$E$2:$E$415,FALSE))</f>
        <v>Peraturan Walikota Samarinda Nomor 58 Tahun 2019 tentang Pembentukan dan Susunan Organisasi serta Tata Kerja UPTD pada Dinas PPPA</v>
      </c>
      <c r="L387" s="218">
        <f t="array" ref="L387">INDEX('Ortala-KabKota'!L$2:L$415,MATCH($D387,'Ortala-KabKota'!$E$2:$E$415,FALSE))</f>
        <v>2019</v>
      </c>
      <c r="M387" s="218" t="str">
        <f t="array" ref="M387">INDEX('Ortala-KabKota'!M$2:M$415,MATCH($D387,'Ortala-KabKota'!$E$2:$E$415,FALSE))</f>
        <v>A</v>
      </c>
      <c r="N387" s="218" t="str">
        <f t="array" ref="N387">INDEX('Ortala-KabKota'!N$2:N$415,MATCH($D387,'Ortala-KabKota'!$E$2:$E$415,FALSE))</f>
        <v>H. Wiyono/ 081346248897
Syarifudin Noor/ 081347949573
Eti/ 081234549050</v>
      </c>
      <c r="O387" s="218" t="str">
        <f t="array" ref="O387">INDEX('Ortala-KabKota'!O$2:O$415,MATCH($D387,'Ortala-KabKota'!$E$2:$E$415,FALSE))</f>
        <v>uptdppasmd@gmail.com</v>
      </c>
      <c r="P387" s="218" t="str">
        <f t="array" ref="P387">INDEX('Ortala-KabKota'!P$2:P$415,MATCH($D387,'Ortala-KabKota'!$E$2:$E$415,FALSE))</f>
        <v>Kepala UPTD, Kasubag TU. Konselor (Psikologi/Hukum), Mediator</v>
      </c>
      <c r="Q387" s="218" t="str">
        <f t="array" ref="Q387">INDEX('Ortala-KabKota'!Q$2:Q$415,MATCH($D387,'Ortala-KabKota'!$E$2:$E$415,FALSE))</f>
        <v>MANDIRI</v>
      </c>
      <c r="R387" s="218" t="str">
        <f t="array" ref="R387">INDEX('Ortala-KabKota'!R$2:R$415,MATCH($D387,'Ortala-KabKota'!$E$2:$E$415,FALSE))</f>
        <v>MILIK SENDIRI</v>
      </c>
      <c r="S387" s="218" t="str">
        <f t="array" ref="S387">INDEX('Ortala-KabKota'!S$2:S$415,MATCH($D387,'Ortala-KabKota'!$E$2:$E$415,FALSE))</f>
        <v>Milik Sendiri</v>
      </c>
      <c r="T387" s="218">
        <f t="array" ref="T387">INDEX('Ortala-KabKota'!T$2:T$415,MATCH($D387,'Ortala-KabKota'!$E$2:$E$415,FALSE))</f>
        <v>1</v>
      </c>
      <c r="U387" s="218">
        <f t="array" ref="U387">INDEX('Ortala-KabKota'!U$2:U$415,MATCH($D387,'Ortala-KabKota'!$E$2:$E$415,FALSE))</f>
        <v>1</v>
      </c>
      <c r="V387" s="218">
        <f t="array" ref="V387">INDEX('Ortala-KabKota'!V$2:V$415,MATCH($D387,'Ortala-KabKota'!$E$2:$E$415,FALSE))</f>
        <v>1</v>
      </c>
      <c r="W387" s="218">
        <f t="array" ref="W387">INDEX('Ortala-KabKota'!W$2:W$415,MATCH($D387,'Ortala-KabKota'!$E$2:$E$415,FALSE))</f>
        <v>0</v>
      </c>
      <c r="X387" s="218">
        <f t="array" ref="X387">INDEX('Ortala-KabKota'!X$2:X$415,MATCH($D387,'Ortala-KabKota'!$E$2:$E$415,FALSE))</f>
        <v>0</v>
      </c>
      <c r="Y387" s="218">
        <f t="array" ref="Y387">INDEX('Ortala-KabKota'!Y$2:Y$415,MATCH($D387,'Ortala-KabKota'!$E$2:$E$415,FALSE))</f>
        <v>0</v>
      </c>
      <c r="Z387" s="218">
        <f t="array" ref="Z387">INDEX('Ortala-KabKota'!Z$2:Z$415,MATCH($D387,'Ortala-KabKota'!$E$2:$E$415,FALSE))</f>
        <v>1</v>
      </c>
      <c r="AA387" s="218">
        <f t="array" ref="AA387">INDEX('Ortala-KabKota'!AA$2:AA$415,MATCH($D387,'Ortala-KabKota'!$E$2:$E$415,FALSE))</f>
        <v>0</v>
      </c>
      <c r="AB387" s="218">
        <f t="array" ref="AB387">INDEX('Ortala-KabKota'!AB$2:AB$415,MATCH($D387,'Ortala-KabKota'!$E$2:$E$415,FALSE))</f>
        <v>0</v>
      </c>
      <c r="AC387" s="218">
        <f t="array" ref="AC387">INDEX('Ortala-KabKota'!AC$2:AC$415,MATCH($D387,'Ortala-KabKota'!$E$2:$E$415,FALSE))</f>
        <v>0</v>
      </c>
      <c r="AD387" s="218">
        <f t="array" ref="AD387">INDEX('Ortala-KabKota'!AD$2:AD$415,MATCH($D387,'Ortala-KabKota'!$E$2:$E$415,FALSE))</f>
        <v>0</v>
      </c>
      <c r="AE387" s="218">
        <f t="array" ref="AE387">INDEX('Ortala-KabKota'!AE$2:AE$415,MATCH($D387,'Ortala-KabKota'!$E$2:$E$415,FALSE))</f>
        <v>1</v>
      </c>
      <c r="AF387" s="218">
        <f t="array" ref="AF387">INDEX('Ortala-KabKota'!AF$2:AF$415,MATCH($D387,'Ortala-KabKota'!$E$2:$E$415,FALSE))</f>
        <v>1</v>
      </c>
      <c r="AG387" s="218">
        <f t="array" ref="AG387">INDEX('Ortala-KabKota'!AG$2:AG$415,MATCH($D387,'Ortala-KabKota'!$E$2:$E$415,FALSE))</f>
        <v>1</v>
      </c>
      <c r="AH387" s="218">
        <f t="array" ref="AH387">INDEX('Ortala-KabKota'!AH$2:AH$415,MATCH($D387,'Ortala-KabKota'!$E$2:$E$415,FALSE))</f>
        <v>1</v>
      </c>
      <c r="AI387" s="218" t="str">
        <f t="array" ref="AI387">INDEX('Ortala-KabKota'!AI$2:AI$415,MATCH($D387,'Ortala-KabKota'!$E$2:$E$415,FALSE))</f>
        <v>Setelah Pengguna Manfaat di Identifikasi dan Asesmen dan perlu di tampung di rumah      Perlindungan--&gt; Pertama Pengguna Manfaat di Antigen/PCR –&gt; di Rumah Perlindungan  disiapkan petugas Pendamping, Pengurus Rumah Perlindungan (kebersiahan, masak, cuci dll), Petugas Keamanan</v>
      </c>
      <c r="AJ387" s="218">
        <f t="array" ref="AJ387">INDEX('Ortala-KabKota'!AJ$2:AJ$415,MATCH($D387,'Ortala-KabKota'!$E$2:$E$415,FALSE))</f>
        <v>1</v>
      </c>
      <c r="AK387" s="218">
        <f t="array" ref="AK387">INDEX('Ortala-KabKota'!AK$2:AK$415,MATCH($D387,'Ortala-KabKota'!$E$2:$E$415,FALSE))</f>
        <v>1</v>
      </c>
      <c r="AL387" s="218">
        <f t="array" ref="AL387">INDEX('Ortala-KabKota'!AL$2:AL$415,MATCH($D387,'Ortala-KabKota'!$E$2:$E$415,FALSE))</f>
        <v>240</v>
      </c>
      <c r="AM387" s="218" t="str">
        <f t="array" ref="AM387">INDEX('Ortala-KabKota'!AM$2:AM$415,MATCH($D387,'Ortala-KabKota'!$E$2:$E$415,FALSE))</f>
        <v>Kekerasan Seksual</v>
      </c>
      <c r="AN387" s="218" t="str">
        <f t="array" ref="AN387">INDEX('Ortala-KabKota'!AN$2:AN$415,MATCH($D387,'Ortala-KabKota'!$E$2:$E$415,FALSE))</f>
        <v/>
      </c>
      <c r="AO387" s="218" t="str">
        <f t="array" ref="AO387">INDEX('Ortala-KabKota'!AO$2:AO$415,MATCH($D387,'Ortala-KabKota'!$E$2:$E$415,FALSE))</f>
        <v/>
      </c>
      <c r="AP387" s="218" t="str">
        <f t="array" ref="AP387">INDEX('Ortala-KabKota'!AP$2:AP$415,MATCH($D387,'Ortala-KabKota'!$E$2:$E$415,FALSE))</f>
        <v/>
      </c>
      <c r="AQ387" s="218">
        <f t="array" ref="AQ387">INDEX('Ortala-KabKota'!AQ$2:AQ$415,MATCH($D387,'Ortala-KabKota'!$E$2:$E$415,FALSE))</f>
        <v>1</v>
      </c>
      <c r="AR387" s="218" t="str">
        <f t="array" ref="AR387">INDEX('Ortala-KabKota'!AR$2:AR$415,MATCH($D387,'Ortala-KabKota'!$E$2:$E$415,FALSE))</f>
        <v/>
      </c>
      <c r="AS387" s="218" t="str">
        <f t="array" ref="AS387">INDEX('Ortala-KabKota'!AS$2:AS$415,MATCH($D387,'Ortala-KabKota'!$E$2:$E$415,FALSE))</f>
        <v/>
      </c>
      <c r="AT387" s="218" t="str">
        <f t="array" ref="AT387">INDEX('Ortala-KabKota'!AT$2:AT$415,MATCH($D387,'Ortala-KabKota'!$E$2:$E$415,FALSE))</f>
        <v/>
      </c>
      <c r="AU387" s="218" t="str">
        <f t="array" ref="AU387">INDEX('UPTD PPA KabKota'!D$5:D$513,MATCH($D387,'UPTD PPA KabKota'!$C$5:$C$513,FALSE))</f>
        <v>Violeta/ 081254692910</v>
      </c>
      <c r="AV387" s="218" t="str">
        <f t="array" ref="AV387">INDEX('UPTD PPA KabKota'!E$5:E$513,MATCH($D387,'UPTD PPA KabKota'!$C$5:$C$513,FALSE))</f>
        <v>Jl. Bhayangkara No.4 (Komplek Polsek Samarinda Kota), Kel. Bugis, Kec. Samarinda Kota, Kota Samarinda, Provinsi Kaltim</v>
      </c>
      <c r="AW387" s="218" t="str">
        <f t="array" ref="AW387">INDEX('UPTD PPA KabKota'!F$5:F$513,MATCH($D387,'UPTD PPA KabKota'!$C$5:$C$513,FALSE))</f>
        <v>0823244221313</v>
      </c>
      <c r="AX387" s="218" t="str">
        <f t="array" ref="AX387">INDEX('UPTD PPA KabKota'!G$5:G$513,MATCH($D387,'UPTD PPA KabKota'!$C$5:$C$513,FALSE))</f>
        <v>0823244221313</v>
      </c>
      <c r="AY387" s="218" t="str">
        <f t="array" ref="AY387">INDEX('UPTD PPA KabKota'!H$5:H$513,MATCH($D387,'UPTD PPA KabKota'!$C$5:$C$513,FALSE))</f>
        <v>UPTD PPA</v>
      </c>
      <c r="AZ387" s="218" t="str">
        <f t="array" ref="AZ387">INDEX('UPTD PPA KabKota'!I$5:I$513,MATCH($D387,'UPTD PPA KabKota'!$C$5:$C$513,FALSE))</f>
        <v>Peraturan Walikota Samarinda Nomor 58 Tahun 2019 tentang Pembentukan dan Susunan Organisasi serta Tata Kerja UPTD pada Dinas PPPA</v>
      </c>
      <c r="BA387" s="218">
        <f t="array" ref="BA387">INDEX('UPTD PPA KabKota'!J$5:J$513,MATCH($D387,'UPTD PPA KabKota'!$C$5:$C$513,FALSE))</f>
        <v>2019</v>
      </c>
      <c r="BB387" s="218" t="str">
        <f t="array" ref="BB387">INDEX('UPTD PPA KabKota'!K$5:K$513,MATCH($D387,'UPTD PPA KabKota'!$C$5:$C$513,FALSE))</f>
        <v>A</v>
      </c>
      <c r="BC387" s="218" t="str">
        <f t="array" ref="BC387">INDEX('UPTD PPA KabKota'!L$5:L$513,MATCH($D387,'UPTD PPA KabKota'!$C$5:$C$513,FALSE))</f>
        <v>H. Wiyono/ 081346248897
 Awe Ului/ 081347542432
 Minal Chairi/ 0811581575</v>
      </c>
      <c r="BD387" s="316" t="str">
        <f t="array" ref="BD387">INDEX('UPTD PPA KabKota'!M$5:M$513,MATCH($D387,'UPTD PPA KabKota'!$C$5:$C$513,FALSE))</f>
        <v>uptdppasmd@gmail.com</v>
      </c>
      <c r="BE387" s="218" t="str">
        <f t="array" ref="BE387">INDEX('UPTD PPA KabKota'!N$5:N$513,MATCH($D387,'UPTD PPA KabKota'!$C$5:$C$513,FALSE))</f>
        <v>1. Kepala UPTD
2. Kasubag TU
3. Konselor (Psikologi/Hukum)
4. Mediator</v>
      </c>
      <c r="BF387" s="218" t="str">
        <f t="array" ref="BF387">INDEX('UPTD PPA KabKota'!O$5:O$513,MATCH($D387,'UPTD PPA KabKota'!$C$5:$C$513,FALSE))</f>
        <v>MANDIRI</v>
      </c>
      <c r="BG387" s="218" t="str">
        <f t="array" ref="BG387">INDEX('UPTD PPA KabKota'!P$5:P$513,MATCH($D387,'UPTD PPA KabKota'!$C$5:$C$513,FALSE))</f>
        <v>MILIK SENDIRI</v>
      </c>
      <c r="BH387" s="218" t="str">
        <f t="array" ref="BH387">INDEX('UPTD PPA KabKota'!Q$5:Q$513,MATCH($D387,'UPTD PPA KabKota'!$C$5:$C$513,FALSE))</f>
        <v>Pemerintah Kota</v>
      </c>
      <c r="BI387" s="218" t="str">
        <f t="array" ref="BI387">INDEX('UPTD PPA KabKota'!R$5:R$513,MATCH($D387,'UPTD PPA KabKota'!$C$5:$C$513,FALSE))</f>
        <v>Ada</v>
      </c>
      <c r="BJ387" s="218" t="str">
        <f t="array" ref="BJ387">INDEX('UPTD PPA KabKota'!S$5:S$513,MATCH($D387,'UPTD PPA KabKota'!$C$5:$C$513,FALSE))</f>
        <v>Ada</v>
      </c>
      <c r="BK387" s="218" t="str">
        <f t="array" ref="BK387">INDEX('UPTD PPA KabKota'!T$5:T$513,MATCH($D387,'UPTD PPA KabKota'!$C$5:$C$513,FALSE))</f>
        <v>ADA</v>
      </c>
      <c r="BL387" s="218" t="str">
        <f t="array" ref="BL387">INDEX('UPTD PPA KabKota'!U$5:U$513,MATCH($D387,'UPTD PPA KabKota'!$C$5:$C$513,FALSE))</f>
        <v>Ada</v>
      </c>
      <c r="BM387" s="218" t="str">
        <f t="array" ref="BM387">INDEX('UPTD PPA KabKota'!V$5:V$513,MATCH($D387,'UPTD PPA KabKota'!$C$5:$C$513,FALSE))</f>
        <v>Tidak Ada</v>
      </c>
      <c r="BN387" s="218" t="str">
        <f t="array" ref="BN387">INDEX('UPTD PPA KabKota'!W$5:W$513,MATCH($D387,'UPTD PPA KabKota'!$C$5:$C$513,FALSE))</f>
        <v>Tidak Ada</v>
      </c>
      <c r="BO387" s="218" t="str">
        <f t="array" ref="BO387">INDEX('UPTD PPA KabKota'!X$5:X$513,MATCH($D387,'UPTD PPA KabKota'!$C$5:$C$513,FALSE))</f>
        <v>Ada</v>
      </c>
      <c r="BP387" s="218" t="str">
        <f t="array" ref="BP387">INDEX('UPTD PPA KabKota'!Y$5:Y$513,MATCH($D387,'UPTD PPA KabKota'!$C$5:$C$513,FALSE))</f>
        <v>Tidak Ada</v>
      </c>
      <c r="BQ387" s="218" t="str">
        <f t="array" ref="BQ387">INDEX('UPTD PPA KabKota'!Z$5:Z$513,MATCH($D387,'UPTD PPA KabKota'!$C$5:$C$513,FALSE))</f>
        <v>Ada</v>
      </c>
      <c r="BR387" s="218" t="str">
        <f t="array" ref="BR387">INDEX('UPTD PPA KabKota'!AA$5:AA$513,MATCH($D387,'UPTD PPA KabKota'!$C$5:$C$513,FALSE))</f>
        <v>Tidak Ada</v>
      </c>
      <c r="BS387" s="218" t="str">
        <f t="array" ref="BS387">INDEX('UPTD PPA KabKota'!AB$5:AB$513,MATCH($D387,'UPTD PPA KabKota'!$C$5:$C$513,FALSE))</f>
        <v>Tidak Ada</v>
      </c>
      <c r="BT387" s="218" t="str">
        <f t="array" ref="BT387">INDEX('UPTD PPA KabKota'!AC$5:AC$513,MATCH($D387,'UPTD PPA KabKota'!$C$5:$C$513,FALSE))</f>
        <v>Sudah</v>
      </c>
      <c r="BU387" s="218" t="str">
        <f t="array" ref="BU387">INDEX('UPTD PPA KabKota'!AD$5:AD$513,MATCH($D387,'UPTD PPA KabKota'!$C$5:$C$513,FALSE))</f>
        <v>Sudah</v>
      </c>
      <c r="BV387" s="218" t="str">
        <f t="array" ref="BV387">INDEX('UPTD PPA KabKota'!AE$5:AE$513,MATCH($D387,'UPTD PPA KabKota'!$C$5:$C$513,FALSE))</f>
        <v>Sudah</v>
      </c>
      <c r="BW387" s="218" t="str">
        <f t="array" ref="BW387">INDEX('UPTD PPA KabKota'!AF$5:AF$513,MATCH($D387,'UPTD PPA KabKota'!$C$5:$C$513,FALSE))</f>
        <v>Sudah</v>
      </c>
      <c r="BX387" s="218" t="str">
        <f t="array" ref="BX387">INDEX('UPTD PPA KabKota'!AG$5:AG$513,MATCH($D387,'UPTD PPA KabKota'!$C$5:$C$513,FALSE))</f>
        <v>Sudah</v>
      </c>
      <c r="BY387" s="218" t="str">
        <f t="array" ref="BY387">INDEX('UPTD PPA KabKota'!AH$5:AH$513,MATCH($D387,'UPTD PPA KabKota'!$C$5:$C$513,FALSE))</f>
        <v>Sudah</v>
      </c>
      <c r="BZ387" s="218" t="str">
        <f t="array" ref="BZ387">INDEX('UPTD PPA KabKota'!AI$5:AI$513,MATCH($D387,'UPTD PPA KabKota'!$C$5:$C$513,FALSE))</f>
        <v>Sudah</v>
      </c>
      <c r="CA387" s="218" t="str">
        <f t="array" ref="CA387">INDEX('UPTD PPA KabKota'!AJ$5:AJ$513,MATCH($D387,'UPTD PPA KabKota'!$C$5:$C$513,FALSE))</f>
        <v>Sudah</v>
      </c>
      <c r="CB387" s="218" t="str">
        <f t="array" ref="CB387">INDEX('UPTD PPA KabKota'!AK$5:AK$513,MATCH($D387,'UPTD PPA KabKota'!$C$5:$C$513,FALSE))</f>
        <v>Sudah</v>
      </c>
      <c r="CC387" s="218" t="str">
        <f t="array" ref="CC387">INDEX('UPTD PPA KabKota'!AL$5:AL$513,MATCH($D387,'UPTD PPA KabKota'!$C$5:$C$513,FALSE))</f>
        <v>Sudah</v>
      </c>
      <c r="CD387" s="218" t="str">
        <f t="array" ref="CD387">INDEX('UPTD PPA KabKota'!AM$5:AM$513,MATCH($D387,'UPTD PPA KabKota'!$C$5:$C$513,FALSE))</f>
        <v>Sudah</v>
      </c>
      <c r="CE387" s="218" t="str">
        <f t="array" ref="CE387">INDEX('UPTD PPA KabKota'!AN$5:AN$513,MATCH($D387,'UPTD PPA KabKota'!$C$5:$C$513,FALSE))</f>
        <v>pengaduan dari masyarakat, penjangkuan korban, pengelolaan Kasus, Jika korban memerlukan pengamanan maka akan diberikan penampungan sementara di rumah aman</v>
      </c>
      <c r="CF387" s="218" t="str">
        <f t="array" ref="CF387">INDEX('UPTD PPA KabKota'!AO$5:AO$513,MATCH($D387,'UPTD PPA KabKota'!$C$5:$C$513,FALSE))</f>
        <v>153 (2021)</v>
      </c>
      <c r="CG387" s="218" t="str">
        <f t="array" ref="CG387">INDEX('UPTD PPA KabKota'!AP$5:AP$513,MATCH($D387,'UPTD PPA KabKota'!$C$5:$C$513,FALSE))</f>
        <v>Kekerasan Psikis terhadap Anak Perempuan</v>
      </c>
      <c r="CH387" s="218" t="str">
        <f t="array" ref="CH387">INDEX('UPTD PPA KabKota'!AQ$5:AQ$513,MATCH($D387,'UPTD PPA KabKota'!$C$5:$C$513,FALSE))</f>
        <v/>
      </c>
      <c r="CI387" s="218" t="str">
        <f t="array" ref="CI387">INDEX('UPTD PPA KabKota'!AR$5:AR$513,MATCH($D387,'UPTD PPA KabKota'!$C$5:$C$513,FALSE))</f>
        <v/>
      </c>
      <c r="CJ387" s="218" t="str">
        <f t="array" ref="CJ387">INDEX('UPTD PPA KabKota'!AS$5:AS$513,MATCH($D387,'UPTD PPA KabKota'!$C$5:$C$513,FALSE))</f>
        <v/>
      </c>
      <c r="CK387" s="218" t="str">
        <f t="array" ref="CK387">INDEX('UPTD PPA KabKota'!AT$5:AT$513,MATCH($D387,'UPTD PPA KabKota'!$C$5:$C$513,FALSE))</f>
        <v>v</v>
      </c>
      <c r="CL387" s="218" t="str">
        <f t="array" ref="CL387">INDEX('UPTD PPA KabKota'!AU$5:AU$513,MATCH($D387,'UPTD PPA KabKota'!$C$5:$C$513,FALSE))</f>
        <v/>
      </c>
      <c r="CM387" s="218" t="str">
        <f t="array" ref="CM387">INDEX('UPTD PPA KabKota'!AV$5:AV$513,MATCH($D387,'UPTD PPA KabKota'!$C$5:$C$513,FALSE))</f>
        <v/>
      </c>
      <c r="CN387" s="218" t="str">
        <f t="array" ref="CN387">INDEX('UPTD PPA KabKota'!AW$5:AW$513,MATCH($D387,'UPTD PPA KabKota'!$C$5:$C$513,FALSE))</f>
        <v/>
      </c>
      <c r="CO387" s="218" t="str">
        <f t="array" ref="CO387">INDEX('UPTD PPA KabKota'!AX$5:AX$513,MATCH($D387,'UPTD PPA KabKota'!$C$5:$C$513,FALSE))</f>
        <v/>
      </c>
      <c r="CP387" s="218" t="str">
        <f t="array" ref="CP387">INDEX('UPTD PPA KabKota'!AY$5:AY$513,MATCH($D387,'UPTD PPA KabKota'!$C$5:$C$513,FALSE))</f>
        <v/>
      </c>
      <c r="CQ387" s="209" t="str">
        <f>IFERROR(__xludf.DUMMYFUNCTION("IF(ISBLANK($K387),"""",IF(REGEXMATCH($K387,""Peraturan""),""Ada"",IF(REGEXMATCH($K387,""Rekomendasi""),""Tidak Ada"", $K387)))
"),"Ada")</f>
        <v>Ada</v>
      </c>
      <c r="CR387" s="209" t="str">
        <f t="array" ref="CR387">index('UPTD PPA KabKota'!$BI$5:$BI$513,match($D387,'UPTD PPA KabKota'!$C$5:$C$513,false))</f>
        <v>Ada</v>
      </c>
      <c r="CS387" s="314" t="str">
        <f t="shared" si="63"/>
        <v>Ada</v>
      </c>
    </row>
    <row r="388">
      <c r="A388" s="334">
        <v>382.0</v>
      </c>
      <c r="B388" s="334">
        <v>10.0</v>
      </c>
      <c r="C388" s="311" t="s">
        <v>4780</v>
      </c>
      <c r="D388" s="312" t="s">
        <v>3201</v>
      </c>
      <c r="E388" s="315">
        <v>45689.0</v>
      </c>
      <c r="F388" s="218" t="str">
        <f t="array" ref="F388">INDEX('Ortala-KabKota'!F$2:F$415,MATCH($D388,'Ortala-KabKota'!$E$2:$E$415,FALSE))</f>
        <v>Marlina Hasbi/ +6281350972865</v>
      </c>
      <c r="G388" s="218" t="str">
        <f t="array" ref="G388">INDEX('Ortala-KabKota'!G$2:G$415,MATCH($D388,'Ortala-KabKota'!$E$2:$E$415,FALSE))</f>
        <v>Jln.P.Suryanata (Samping Tk.Cendrawasih )Bontang Baru Kota Bontang Kaltim</v>
      </c>
      <c r="H388" s="218" t="str">
        <f t="array" ref="H388">INDEX('Ortala-KabKota'!H$2:H$415,MATCH($D388,'Ortala-KabKota'!$E$2:$E$415,FALSE))</f>
        <v/>
      </c>
      <c r="I388" s="218" t="str">
        <f t="array" ref="I388">INDEX('Ortala-KabKota'!I$2:I$415,MATCH($D388,'Ortala-KabKota'!$E$2:$E$415,FALSE))</f>
        <v>-0811594077
-08115413355</v>
      </c>
      <c r="J388" s="218" t="str">
        <f t="array" ref="J388">INDEX('Ortala-KabKota'!J$2:J$415,MATCH($D388,'Ortala-KabKota'!$E$2:$E$415,FALSE))</f>
        <v>UPTD PPA</v>
      </c>
      <c r="K388" s="218" t="str">
        <f t="array" ref="K388">INDEX('Ortala-KabKota'!K$2:K$415,MATCH($D388,'Ortala-KabKota'!$E$2:$E$415,FALSE))</f>
        <v>Peraturan Walikota Bontang Nomor 17 Tahun 2021</v>
      </c>
      <c r="L388" s="218">
        <f t="array" ref="L388">INDEX('Ortala-KabKota'!L$2:L$415,MATCH($D388,'Ortala-KabKota'!$E$2:$E$415,FALSE))</f>
        <v>2021</v>
      </c>
      <c r="M388" s="218" t="str">
        <f t="array" ref="M388">INDEX('Ortala-KabKota'!M$2:M$415,MATCH($D388,'Ortala-KabKota'!$E$2:$E$415,FALSE))</f>
        <v>A</v>
      </c>
      <c r="N388" s="218" t="str">
        <f t="array" ref="N388">INDEX('Ortala-KabKota'!N$2:N$415,MATCH($D388,'Ortala-KabKota'!$E$2:$E$415,FALSE))</f>
        <v>Sukmawati/ 08115857733</v>
      </c>
      <c r="O388" s="218" t="str">
        <f t="array" ref="O388">INDEX('Ortala-KabKota'!O$2:O$415,MATCH($D388,'Ortala-KabKota'!$E$2:$E$415,FALSE))</f>
        <v>uptd.ppabontang@gmail.com</v>
      </c>
      <c r="P388" s="218" t="str">
        <f t="array" ref="P388">INDEX('Ortala-KabKota'!P$2:P$415,MATCH($D388,'Ortala-KabKota'!$E$2:$E$415,FALSE))</f>
        <v>Kepala UPTD, Kasubag TU, dan Kelompok JF</v>
      </c>
      <c r="Q388" s="218" t="str">
        <f t="array" ref="Q388">INDEX('Ortala-KabKota'!Q$2:Q$415,MATCH($D388,'Ortala-KabKota'!$E$2:$E$415,FALSE))</f>
        <v>MANDIRI</v>
      </c>
      <c r="R388" s="218" t="str">
        <f t="array" ref="R388">INDEX('Ortala-KabKota'!R$2:R$415,MATCH($D388,'Ortala-KabKota'!$E$2:$E$415,FALSE))</f>
        <v>SEWA/KONTRAK</v>
      </c>
      <c r="S388" s="218" t="str">
        <f t="array" ref="S388">INDEX('Ortala-KabKota'!S$2:S$415,MATCH($D388,'Ortala-KabKota'!$E$2:$E$415,FALSE))</f>
        <v/>
      </c>
      <c r="T388" s="218" t="str">
        <f t="array" ref="T388">INDEX('Ortala-KabKota'!T$2:T$415,MATCH($D388,'Ortala-KabKota'!$E$2:$E$415,FALSE))</f>
        <v/>
      </c>
      <c r="U388" s="218" t="str">
        <f t="array" ref="U388">INDEX('Ortala-KabKota'!U$2:U$415,MATCH($D388,'Ortala-KabKota'!$E$2:$E$415,FALSE))</f>
        <v/>
      </c>
      <c r="V388" s="218" t="str">
        <f t="array" ref="V388">INDEX('Ortala-KabKota'!V$2:V$415,MATCH($D388,'Ortala-KabKota'!$E$2:$E$415,FALSE))</f>
        <v/>
      </c>
      <c r="W388" s="218" t="str">
        <f t="array" ref="W388">INDEX('Ortala-KabKota'!W$2:W$415,MATCH($D388,'Ortala-KabKota'!$E$2:$E$415,FALSE))</f>
        <v/>
      </c>
      <c r="X388" s="218" t="str">
        <f t="array" ref="X388">INDEX('Ortala-KabKota'!X$2:X$415,MATCH($D388,'Ortala-KabKota'!$E$2:$E$415,FALSE))</f>
        <v/>
      </c>
      <c r="Y388" s="218" t="str">
        <f t="array" ref="Y388">INDEX('Ortala-KabKota'!Y$2:Y$415,MATCH($D388,'Ortala-KabKota'!$E$2:$E$415,FALSE))</f>
        <v/>
      </c>
      <c r="Z388" s="218" t="str">
        <f t="array" ref="Z388">INDEX('Ortala-KabKota'!Z$2:Z$415,MATCH($D388,'Ortala-KabKota'!$E$2:$E$415,FALSE))</f>
        <v/>
      </c>
      <c r="AA388" s="218" t="str">
        <f t="array" ref="AA388">INDEX('Ortala-KabKota'!AA$2:AA$415,MATCH($D388,'Ortala-KabKota'!$E$2:$E$415,FALSE))</f>
        <v/>
      </c>
      <c r="AB388" s="218" t="str">
        <f t="array" ref="AB388">INDEX('Ortala-KabKota'!AB$2:AB$415,MATCH($D388,'Ortala-KabKota'!$E$2:$E$415,FALSE))</f>
        <v/>
      </c>
      <c r="AC388" s="218" t="str">
        <f t="array" ref="AC388">INDEX('Ortala-KabKota'!AC$2:AC$415,MATCH($D388,'Ortala-KabKota'!$E$2:$E$415,FALSE))</f>
        <v/>
      </c>
      <c r="AD388" s="218" t="str">
        <f t="array" ref="AD388">INDEX('Ortala-KabKota'!AD$2:AD$415,MATCH($D388,'Ortala-KabKota'!$E$2:$E$415,FALSE))</f>
        <v/>
      </c>
      <c r="AE388" s="218" t="str">
        <f t="array" ref="AE388">INDEX('Ortala-KabKota'!AE$2:AE$415,MATCH($D388,'Ortala-KabKota'!$E$2:$E$415,FALSE))</f>
        <v/>
      </c>
      <c r="AF388" s="218" t="str">
        <f t="array" ref="AF388">INDEX('Ortala-KabKota'!AF$2:AF$415,MATCH($D388,'Ortala-KabKota'!$E$2:$E$415,FALSE))</f>
        <v/>
      </c>
      <c r="AG388" s="218" t="str">
        <f t="array" ref="AG388">INDEX('Ortala-KabKota'!AG$2:AG$415,MATCH($D388,'Ortala-KabKota'!$E$2:$E$415,FALSE))</f>
        <v/>
      </c>
      <c r="AH388" s="218" t="str">
        <f t="array" ref="AH388">INDEX('Ortala-KabKota'!AH$2:AH$415,MATCH($D388,'Ortala-KabKota'!$E$2:$E$415,FALSE))</f>
        <v/>
      </c>
      <c r="AI388" s="218" t="str">
        <f t="array" ref="AI388">INDEX('Ortala-KabKota'!AI$2:AI$415,MATCH($D388,'Ortala-KabKota'!$E$2:$E$415,FALSE))</f>
        <v/>
      </c>
      <c r="AJ388" s="218" t="str">
        <f t="array" ref="AJ388">INDEX('Ortala-KabKota'!AJ$2:AJ$415,MATCH($D388,'Ortala-KabKota'!$E$2:$E$415,FALSE))</f>
        <v/>
      </c>
      <c r="AK388" s="218" t="str">
        <f t="array" ref="AK388">INDEX('Ortala-KabKota'!AK$2:AK$415,MATCH($D388,'Ortala-KabKota'!$E$2:$E$415,FALSE))</f>
        <v/>
      </c>
      <c r="AL388" s="218" t="str">
        <f t="array" ref="AL388">INDEX('Ortala-KabKota'!AL$2:AL$415,MATCH($D388,'Ortala-KabKota'!$E$2:$E$415,FALSE))</f>
        <v/>
      </c>
      <c r="AM388" s="218" t="str">
        <f t="array" ref="AM388">INDEX('Ortala-KabKota'!AM$2:AM$415,MATCH($D388,'Ortala-KabKota'!$E$2:$E$415,FALSE))</f>
        <v/>
      </c>
      <c r="AN388" s="218" t="str">
        <f t="array" ref="AN388">INDEX('Ortala-KabKota'!AN$2:AN$415,MATCH($D388,'Ortala-KabKota'!$E$2:$E$415,FALSE))</f>
        <v/>
      </c>
      <c r="AO388" s="218" t="str">
        <f t="array" ref="AO388">INDEX('Ortala-KabKota'!AO$2:AO$415,MATCH($D388,'Ortala-KabKota'!$E$2:$E$415,FALSE))</f>
        <v/>
      </c>
      <c r="AP388" s="218" t="str">
        <f t="array" ref="AP388">INDEX('Ortala-KabKota'!AP$2:AP$415,MATCH($D388,'Ortala-KabKota'!$E$2:$E$415,FALSE))</f>
        <v/>
      </c>
      <c r="AQ388" s="218" t="str">
        <f t="array" ref="AQ388">INDEX('Ortala-KabKota'!AQ$2:AQ$415,MATCH($D388,'Ortala-KabKota'!$E$2:$E$415,FALSE))</f>
        <v/>
      </c>
      <c r="AR388" s="218" t="str">
        <f t="array" ref="AR388">INDEX('Ortala-KabKota'!AR$2:AR$415,MATCH($D388,'Ortala-KabKota'!$E$2:$E$415,FALSE))</f>
        <v/>
      </c>
      <c r="AS388" s="218">
        <f t="array" ref="AS388">INDEX('Ortala-KabKota'!AS$2:AS$415,MATCH($D388,'Ortala-KabKota'!$E$2:$E$415,FALSE))</f>
        <v>1</v>
      </c>
      <c r="AT388" s="218" t="str">
        <f t="array" ref="AT388">INDEX('Ortala-KabKota'!AT$2:AT$415,MATCH($D388,'Ortala-KabKota'!$E$2:$E$415,FALSE))</f>
        <v/>
      </c>
      <c r="AU388" s="218" t="str">
        <f t="array" ref="AU388">INDEX('UPTD PPA KabKota'!D$5:D$513,MATCH($D388,'UPTD PPA KabKota'!$C$5:$C$513,FALSE))</f>
        <v>Sukmawati, S.KM</v>
      </c>
      <c r="AV388" s="218" t="str">
        <f t="array" ref="AV388">INDEX('UPTD PPA KabKota'!E$5:E$513,MATCH($D388,'UPTD PPA KabKota'!$C$5:$C$513,FALSE))</f>
        <v>Jl. MT. Haryono , Selnacar 7 RT 28 Kelurahan Api-Api</v>
      </c>
      <c r="AW388" s="218">
        <f t="array" ref="AW388">INDEX('UPTD PPA KabKota'!F$5:F$513,MATCH($D388,'UPTD PPA KabKota'!$C$5:$C$513,FALSE))</f>
        <v>8115413355</v>
      </c>
      <c r="AX388" s="218">
        <f t="array" ref="AX388">INDEX('UPTD PPA KabKota'!G$5:G$513,MATCH($D388,'UPTD PPA KabKota'!$C$5:$C$513,FALSE))</f>
        <v>8115413355</v>
      </c>
      <c r="AY388" s="218" t="str">
        <f t="array" ref="AY388">INDEX('UPTD PPA KabKota'!H$5:H$513,MATCH($D388,'UPTD PPA KabKota'!$C$5:$C$513,FALSE))</f>
        <v>UPTD PPA</v>
      </c>
      <c r="AZ388" s="218" t="str">
        <f t="array" ref="AZ388">INDEX('UPTD PPA KabKota'!I$5:I$513,MATCH($D388,'UPTD PPA KabKota'!$C$5:$C$513,FALSE))</f>
        <v>Peraturan Walikota Bontang No 17 tahun 2021</v>
      </c>
      <c r="BA388" s="218">
        <f t="array" ref="BA388">INDEX('UPTD PPA KabKota'!J$5:J$513,MATCH($D388,'UPTD PPA KabKota'!$C$5:$C$513,FALSE))</f>
        <v>2021</v>
      </c>
      <c r="BB388" s="218" t="str">
        <f t="array" ref="BB388">INDEX('UPTD PPA KabKota'!K$5:K$513,MATCH($D388,'UPTD PPA KabKota'!$C$5:$C$513,FALSE))</f>
        <v>A</v>
      </c>
      <c r="BC388" s="218" t="str">
        <f t="array" ref="BC388">INDEX('UPTD PPA KabKota'!L$5:L$513,MATCH($D388,'UPTD PPA KabKota'!$C$5:$C$513,FALSE))</f>
        <v>Sukmawati / 08115857733</v>
      </c>
      <c r="BD388" s="218" t="str">
        <f t="array" ref="BD388">INDEX('UPTD PPA KabKota'!M$5:M$513,MATCH($D388,'UPTD PPA KabKota'!$C$5:$C$513,FALSE))</f>
        <v>uptdppabontang@gmail.com , Sukmawati.hamzah@gmail.com</v>
      </c>
      <c r="BE388" s="218" t="str">
        <f t="array" ref="BE388">INDEX('UPTD PPA KabKota'!N$5:N$513,MATCH($D388,'UPTD PPA KabKota'!$C$5:$C$513,FALSE))</f>
        <v>Kepala UPTD, Kasubag TU dan Kelompok jabatan fungsional</v>
      </c>
      <c r="BF388" s="218" t="str">
        <f t="array" ref="BF388">INDEX('UPTD PPA KabKota'!O$5:O$513,MATCH($D388,'UPTD PPA KabKota'!$C$5:$C$513,FALSE))</f>
        <v>MANDIRI</v>
      </c>
      <c r="BG388" s="218" t="str">
        <f t="array" ref="BG388">INDEX('UPTD PPA KabKota'!P$5:P$513,MATCH($D388,'UPTD PPA KabKota'!$C$5:$C$513,FALSE))</f>
        <v>MASIH SEWA</v>
      </c>
      <c r="BH388" s="218" t="str">
        <f t="array" ref="BH388">INDEX('UPTD PPA KabKota'!Q$5:Q$513,MATCH($D388,'UPTD PPA KabKota'!$C$5:$C$513,FALSE))</f>
        <v>Pemerintah Daerah</v>
      </c>
      <c r="BI388" s="218" t="str">
        <f t="array" ref="BI388">INDEX('UPTD PPA KabKota'!R$5:R$513,MATCH($D388,'UPTD PPA KabKota'!$C$5:$C$513,FALSE))</f>
        <v>Ada</v>
      </c>
      <c r="BJ388" s="218" t="str">
        <f t="array" ref="BJ388">INDEX('UPTD PPA KabKota'!S$5:S$513,MATCH($D388,'UPTD PPA KabKota'!$C$5:$C$513,FALSE))</f>
        <v>Ada</v>
      </c>
      <c r="BK388" s="218" t="str">
        <f t="array" ref="BK388">INDEX('UPTD PPA KabKota'!T$5:T$513,MATCH($D388,'UPTD PPA KabKota'!$C$5:$C$513,FALSE))</f>
        <v>ADA</v>
      </c>
      <c r="BL388" s="218" t="str">
        <f t="array" ref="BL388">INDEX('UPTD PPA KabKota'!U$5:U$513,MATCH($D388,'UPTD PPA KabKota'!$C$5:$C$513,FALSE))</f>
        <v>Tidak Ada</v>
      </c>
      <c r="BM388" s="218" t="str">
        <f t="array" ref="BM388">INDEX('UPTD PPA KabKota'!V$5:V$513,MATCH($D388,'UPTD PPA KabKota'!$C$5:$C$513,FALSE))</f>
        <v>TIDAK ADA</v>
      </c>
      <c r="BN388" s="218" t="str">
        <f t="array" ref="BN388">INDEX('UPTD PPA KabKota'!W$5:W$513,MATCH($D388,'UPTD PPA KabKota'!$C$5:$C$513,FALSE))</f>
        <v>TIDAK ADA</v>
      </c>
      <c r="BO388" s="218" t="str">
        <f t="array" ref="BO388">INDEX('UPTD PPA KabKota'!X$5:X$513,MATCH($D388,'UPTD PPA KabKota'!$C$5:$C$513,FALSE))</f>
        <v>Ada</v>
      </c>
      <c r="BP388" s="218" t="str">
        <f t="array" ref="BP388">INDEX('UPTD PPA KabKota'!Y$5:Y$513,MATCH($D388,'UPTD PPA KabKota'!$C$5:$C$513,FALSE))</f>
        <v>Tidak Ada</v>
      </c>
      <c r="BQ388" s="218" t="str">
        <f t="array" ref="BQ388">INDEX('UPTD PPA KabKota'!Z$5:Z$513,MATCH($D388,'UPTD PPA KabKota'!$C$5:$C$513,FALSE))</f>
        <v>TIDAK ADA</v>
      </c>
      <c r="BR388" s="218" t="str">
        <f t="array" ref="BR388">INDEX('UPTD PPA KabKota'!AA$5:AA$513,MATCH($D388,'UPTD PPA KabKota'!$C$5:$C$513,FALSE))</f>
        <v>TIDAK ADA</v>
      </c>
      <c r="BS388" s="218" t="str">
        <f t="array" ref="BS388">INDEX('UPTD PPA KabKota'!AB$5:AB$513,MATCH($D388,'UPTD PPA KabKota'!$C$5:$C$513,FALSE))</f>
        <v>TIDAK ADA</v>
      </c>
      <c r="BT388" s="218" t="str">
        <f t="array" ref="BT388">INDEX('UPTD PPA KabKota'!AC$5:AC$513,MATCH($D388,'UPTD PPA KabKota'!$C$5:$C$513,FALSE))</f>
        <v>Sudah</v>
      </c>
      <c r="BU388" s="218" t="str">
        <f t="array" ref="BU388">INDEX('UPTD PPA KabKota'!AD$5:AD$513,MATCH($D388,'UPTD PPA KabKota'!$C$5:$C$513,FALSE))</f>
        <v>Sudah</v>
      </c>
      <c r="BV388" s="218" t="str">
        <f t="array" ref="BV388">INDEX('UPTD PPA KabKota'!AE$5:AE$513,MATCH($D388,'UPTD PPA KabKota'!$C$5:$C$513,FALSE))</f>
        <v>sudah</v>
      </c>
      <c r="BW388" s="218" t="str">
        <f t="array" ref="BW388">INDEX('UPTD PPA KabKota'!AF$5:AF$513,MATCH($D388,'UPTD PPA KabKota'!$C$5:$C$513,FALSE))</f>
        <v>sudah</v>
      </c>
      <c r="BX388" s="218" t="str">
        <f t="array" ref="BX388">INDEX('UPTD PPA KabKota'!AG$5:AG$513,MATCH($D388,'UPTD PPA KabKota'!$C$5:$C$513,FALSE))</f>
        <v>Belum</v>
      </c>
      <c r="BY388" s="218" t="str">
        <f t="array" ref="BY388">INDEX('UPTD PPA KabKota'!AH$5:AH$513,MATCH($D388,'UPTD PPA KabKota'!$C$5:$C$513,FALSE))</f>
        <v>Sudah</v>
      </c>
      <c r="BZ388" s="218" t="str">
        <f t="array" ref="BZ388">INDEX('UPTD PPA KabKota'!AI$5:AI$513,MATCH($D388,'UPTD PPA KabKota'!$C$5:$C$513,FALSE))</f>
        <v>Belum</v>
      </c>
      <c r="CA388" s="218" t="str">
        <f t="array" ref="CA388">INDEX('UPTD PPA KabKota'!AJ$5:AJ$513,MATCH($D388,'UPTD PPA KabKota'!$C$5:$C$513,FALSE))</f>
        <v>Sudah</v>
      </c>
      <c r="CB388" s="218" t="str">
        <f t="array" ref="CB388">INDEX('UPTD PPA KabKota'!AK$5:AK$513,MATCH($D388,'UPTD PPA KabKota'!$C$5:$C$513,FALSE))</f>
        <v>Belum</v>
      </c>
      <c r="CC388" s="218" t="str">
        <f t="array" ref="CC388">INDEX('UPTD PPA KabKota'!AL$5:AL$513,MATCH($D388,'UPTD PPA KabKota'!$C$5:$C$513,FALSE))</f>
        <v>sudah</v>
      </c>
      <c r="CD388" s="218" t="str">
        <f t="array" ref="CD388">INDEX('UPTD PPA KabKota'!AM$5:AM$513,MATCH($D388,'UPTD PPA KabKota'!$C$5:$C$513,FALSE))</f>
        <v>Belum</v>
      </c>
      <c r="CE388" s="218" t="str">
        <f t="array" ref="CE388">INDEX('UPTD PPA KabKota'!AN$5:AN$513,MATCH($D388,'UPTD PPA KabKota'!$C$5:$C$513,FALSE))</f>
        <v>pengaduan dari masyarakat, penjangkuan korban, pengelolaan Kasus, Jika korban memerlukan pengamanan maka akan diberikan penampungan sementara di rumah aman</v>
      </c>
      <c r="CF388" s="218">
        <f t="array" ref="CF388">INDEX('UPTD PPA KabKota'!AO$5:AO$513,MATCH($D388,'UPTD PPA KabKota'!$C$5:$C$513,FALSE))</f>
        <v>158</v>
      </c>
      <c r="CG388" s="218" t="str">
        <f t="array" ref="CG388">INDEX('UPTD PPA KabKota'!AP$5:AP$513,MATCH($D388,'UPTD PPA KabKota'!$C$5:$C$513,FALSE))</f>
        <v>Kekerasan Terhadap Anak</v>
      </c>
      <c r="CH388" s="218" t="str">
        <f t="array" ref="CH388">INDEX('UPTD PPA KabKota'!AQ$5:AQ$513,MATCH($D388,'UPTD PPA KabKota'!$C$5:$C$513,FALSE))</f>
        <v/>
      </c>
      <c r="CI388" s="218" t="str">
        <f t="array" ref="CI388">INDEX('UPTD PPA KabKota'!AR$5:AR$513,MATCH($D388,'UPTD PPA KabKota'!$C$5:$C$513,FALSE))</f>
        <v/>
      </c>
      <c r="CJ388" s="218" t="str">
        <f t="array" ref="CJ388">INDEX('UPTD PPA KabKota'!AS$5:AS$513,MATCH($D388,'UPTD PPA KabKota'!$C$5:$C$513,FALSE))</f>
        <v/>
      </c>
      <c r="CK388" s="218" t="str">
        <f t="array" ref="CK388">INDEX('UPTD PPA KabKota'!AT$5:AT$513,MATCH($D388,'UPTD PPA KabKota'!$C$5:$C$513,FALSE))</f>
        <v/>
      </c>
      <c r="CL388" s="218" t="str">
        <f t="array" ref="CL388">INDEX('UPTD PPA KabKota'!AU$5:AU$513,MATCH($D388,'UPTD PPA KabKota'!$C$5:$C$513,FALSE))</f>
        <v/>
      </c>
      <c r="CM388" s="218" t="str">
        <f t="array" ref="CM388">INDEX('UPTD PPA KabKota'!AV$5:AV$513,MATCH($D388,'UPTD PPA KabKota'!$C$5:$C$513,FALSE))</f>
        <v>V</v>
      </c>
      <c r="CN388" s="218" t="str">
        <f t="array" ref="CN388">INDEX('UPTD PPA KabKota'!AW$5:AW$513,MATCH($D388,'UPTD PPA KabKota'!$C$5:$C$513,FALSE))</f>
        <v/>
      </c>
      <c r="CO388" s="218" t="str">
        <f t="array" ref="CO388">INDEX('UPTD PPA KabKota'!AX$5:AX$513,MATCH($D388,'UPTD PPA KabKota'!$C$5:$C$513,FALSE))</f>
        <v/>
      </c>
      <c r="CP388" s="218" t="str">
        <f t="array" ref="CP388">INDEX('UPTD PPA KabKota'!AY$5:AY$513,MATCH($D388,'UPTD PPA KabKota'!$C$5:$C$513,FALSE))</f>
        <v/>
      </c>
      <c r="CQ388" s="209" t="str">
        <f>IFERROR(__xludf.DUMMYFUNCTION("IF(ISBLANK($K388),"""",IF(REGEXMATCH($K388,""Peraturan""),""Ada"",IF(REGEXMATCH($K388,""Rekomendasi""),""Tidak Ada"", $K388)))
"),"Ada")</f>
        <v>Ada</v>
      </c>
      <c r="CR388" s="209" t="str">
        <f t="array" ref="CR388">index('UPTD PPA KabKota'!$BI$5:$BI$513,match($D388,'UPTD PPA KabKota'!$C$5:$C$513,false))</f>
        <v>Ada</v>
      </c>
      <c r="CS388" s="314" t="str">
        <f t="shared" si="63"/>
        <v>Ada</v>
      </c>
    </row>
    <row r="389">
      <c r="A389" s="334">
        <v>383.0</v>
      </c>
      <c r="B389" s="300"/>
      <c r="C389" s="301" t="s">
        <v>4782</v>
      </c>
      <c r="D389" s="317" t="s">
        <v>4782</v>
      </c>
      <c r="E389" s="302">
        <v>45748.0</v>
      </c>
      <c r="F389" s="303" t="str">
        <f t="array" ref="F389">INDEX('Ortala-Provinsi'!C$2:C$39,MATCH($D389,'Ortala-Provinsi'!$B$2:$B$39,FALSE))</f>
        <v>Arya/ 08115428687; 082187769465</v>
      </c>
      <c r="G389" s="303" t="str">
        <f t="array" ref="G389">INDEX('Ortala-Provinsi'!D$2:D$39,MATCH($D389,'Ortala-Provinsi'!$B$2:$B$39,FALSE))</f>
        <v>Jl. Binjai RT 57 No. 05, Kel. Tanjung Selor Ilir, Kec. Tanjung Selor, Kab. Bulungan, Prov Kaltara</v>
      </c>
      <c r="H389" s="303" t="str">
        <f t="array" ref="H389">INDEX('Ortala-Provinsi'!E$2:E$39,MATCH($D389,'Ortala-Provinsi'!$B$2:$B$39,FALSE))</f>
        <v>(0552) 2033032</v>
      </c>
      <c r="I389" s="303" t="str">
        <f t="array" ref="I389">INDEX('Ortala-Provinsi'!F$2:F$39,MATCH($D389,'Ortala-Provinsi'!$B$2:$B$39,FALSE))</f>
        <v>082253995550</v>
      </c>
      <c r="J389" s="303" t="str">
        <f t="array" ref="J389">INDEX('Ortala-Provinsi'!G$2:G$39,MATCH($D389,'Ortala-Provinsi'!$B$2:$B$39,FALSE))</f>
        <v>UPTD PPA</v>
      </c>
      <c r="K389" s="303" t="str">
        <f t="array" ref="K389">INDEX('Ortala-Provinsi'!H$2:H$39,MATCH($D389,'Ortala-Provinsi'!$B$2:$B$39,FALSE))</f>
        <v>Peraturan Gubernur Kalimantan Utara Nomor 1 Tahun 2019</v>
      </c>
      <c r="L389" s="303">
        <f t="array" ref="L389">INDEX('Ortala-Provinsi'!I$2:I$39,MATCH($D389,'Ortala-Provinsi'!$B$2:$B$39,FALSE))</f>
        <v>2019</v>
      </c>
      <c r="M389" s="303" t="str">
        <f t="array" ref="M389">INDEX('Ortala-Provinsi'!J$2:J$39,MATCH($D389,'Ortala-Provinsi'!$B$2:$B$39,FALSE))</f>
        <v>A</v>
      </c>
      <c r="N389" s="303" t="str">
        <f t="array" ref="N389">INDEX('Ortala-Provinsi'!K$2:K$39,MATCH($D389,'Ortala-Provinsi'!$B$2:$B$39,FALSE))</f>
        <v>Asturi/ 085246561312 (Kasubag TU)</v>
      </c>
      <c r="O389" s="303" t="str">
        <f t="array" ref="O389">INDEX('Ortala-Provinsi'!L$2:L$39,MATCH($D389,'Ortala-Provinsi'!$B$2:$B$39,FALSE))</f>
        <v>uptdppakaltara@gmail.com</v>
      </c>
      <c r="P389" s="303" t="str">
        <f t="array" ref="P389">INDEX('Ortala-Provinsi'!M$2:M$39,MATCH($D389,'Ortala-Provinsi'!$B$2:$B$39,FALSE))</f>
        <v>Kepala UPTD PPA, Kasubag TU, Kasi Pengaduan, Kasi Tindak Lanjut</v>
      </c>
      <c r="Q389" s="303" t="str">
        <f t="array" ref="Q389">INDEX('Ortala-Provinsi'!N$2:N$39,MATCH($D389,'Ortala-Provinsi'!$B$2:$B$39,FALSE))</f>
        <v>MANDIRI</v>
      </c>
      <c r="R389" s="303" t="str">
        <f t="array" ref="R389">INDEX('Ortala-Provinsi'!O$2:O$39,MATCH($D389,'Ortala-Provinsi'!$B$2:$B$39,FALSE))</f>
        <v>PINJAM PAKAI</v>
      </c>
      <c r="S389" s="303">
        <f t="array" ref="S389">INDEX('Ortala-Provinsi'!P$2:P$39,MATCH($D389,'Ortala-Provinsi'!$B$2:$B$39,FALSE))</f>
        <v>1</v>
      </c>
      <c r="T389" s="303" t="str">
        <f t="array" ref="T389">INDEX('Ortala-Provinsi'!Q$2:Q$39,MATCH($D389,'Ortala-Provinsi'!$B$2:$B$39,FALSE))</f>
        <v/>
      </c>
      <c r="U389" s="303" t="str">
        <f t="array" ref="U389">INDEX('Ortala-Provinsi'!R$2:R$39,MATCH($D389,'Ortala-Provinsi'!$B$2:$B$39,FALSE))</f>
        <v/>
      </c>
      <c r="V389" s="303" t="str">
        <f t="array" ref="V389">INDEX('Ortala-Provinsi'!S$2:S$39,MATCH($D389,'Ortala-Provinsi'!$B$2:$B$39,FALSE))</f>
        <v/>
      </c>
      <c r="W389" s="303">
        <f t="array" ref="W389">INDEX('Ortala-Provinsi'!T$2:T$39,MATCH($D389,'Ortala-Provinsi'!$B$2:$B$39,FALSE))</f>
        <v>1</v>
      </c>
      <c r="X389" s="303">
        <f t="array" ref="X389">INDEX('Ortala-Provinsi'!U$2:U$39,MATCH($D389,'Ortala-Provinsi'!$B$2:$B$39,FALSE))</f>
        <v>1</v>
      </c>
      <c r="Y389" s="303">
        <f t="array" ref="Y389">INDEX('Ortala-Provinsi'!V$2:V$39,MATCH($D389,'Ortala-Provinsi'!$B$2:$B$39,FALSE))</f>
        <v>1</v>
      </c>
      <c r="Z389" s="303">
        <f t="array" ref="Z389">INDEX('Ortala-Provinsi'!W$2:W$39,MATCH($D389,'Ortala-Provinsi'!$B$2:$B$39,FALSE))</f>
        <v>1</v>
      </c>
      <c r="AA389" s="303">
        <f t="array" ref="AA389">INDEX('Ortala-Provinsi'!X$2:X$39,MATCH($D389,'Ortala-Provinsi'!$B$2:$B$39,FALSE))</f>
        <v>0</v>
      </c>
      <c r="AB389" s="303">
        <f t="array" ref="AB389">INDEX('Ortala-Provinsi'!Y$2:Y$39,MATCH($D389,'Ortala-Provinsi'!$B$2:$B$39,FALSE))</f>
        <v>0</v>
      </c>
      <c r="AC389" s="303">
        <f t="array" ref="AC389">INDEX('Ortala-Provinsi'!Z$2:Z$39,MATCH($D389,'Ortala-Provinsi'!$B$2:$B$39,FALSE))</f>
        <v>1</v>
      </c>
      <c r="AD389" s="303">
        <f t="array" ref="AD389">INDEX('Ortala-Provinsi'!AA$2:AA$39,MATCH($D389,'Ortala-Provinsi'!$B$2:$B$39,FALSE))</f>
        <v>0</v>
      </c>
      <c r="AE389" s="303">
        <f t="array" ref="AE389">INDEX('Ortala-Provinsi'!AB$2:AB$39,MATCH($D389,'Ortala-Provinsi'!$B$2:$B$39,FALSE))</f>
        <v>0</v>
      </c>
      <c r="AF389" s="303">
        <f t="array" ref="AF389">INDEX('Ortala-Provinsi'!AC$2:AC$39,MATCH($D389,'Ortala-Provinsi'!$B$2:$B$39,FALSE))</f>
        <v>0</v>
      </c>
      <c r="AG389" s="303">
        <f t="array" ref="AG389">INDEX('Ortala-Provinsi'!AD$2:AD$39,MATCH($D389,'Ortala-Provinsi'!$B$2:$B$39,FALSE))</f>
        <v>0</v>
      </c>
      <c r="AH389" s="303">
        <f t="array" ref="AH389">INDEX('Ortala-Provinsi'!AE$2:AE$39,MATCH($D389,'Ortala-Provinsi'!$B$2:$B$39,FALSE))</f>
        <v>1</v>
      </c>
      <c r="AI389" s="303">
        <f t="array" ref="AI389">INDEX('Ortala-Provinsi'!AF$2:AF$39,MATCH($D389,'Ortala-Provinsi'!$B$2:$B$39,FALSE))</f>
        <v>1</v>
      </c>
      <c r="AJ389" s="303">
        <f t="array" ref="AJ389">INDEX('Ortala-Provinsi'!AG$2:AG$39,MATCH($D389,'Ortala-Provinsi'!$B$2:$B$39,FALSE))</f>
        <v>1</v>
      </c>
      <c r="AK389" s="303">
        <f t="array" ref="AK389">INDEX('Ortala-Provinsi'!AH$2:AH$39,MATCH($D389,'Ortala-Provinsi'!$B$2:$B$39,FALSE))</f>
        <v>1</v>
      </c>
      <c r="AL389" s="303" t="str">
        <f t="array" ref="AL389">INDEX('Ortala-Provinsi'!AI$2:AI$39,MATCH($D389,'Ortala-Provinsi'!$B$2:$B$39,FALSE))</f>
        <v/>
      </c>
      <c r="AM389" s="303">
        <f t="array" ref="AM389">INDEX('Ortala-Provinsi'!AJ$2:AJ$39,MATCH($D389,'Ortala-Provinsi'!$B$2:$B$39,FALSE))</f>
        <v>1</v>
      </c>
      <c r="AN389" s="303">
        <f t="array" ref="AN389">INDEX('Ortala-Provinsi'!AK$2:AK$39,MATCH($D389,'Ortala-Provinsi'!$B$2:$B$39,FALSE))</f>
        <v>1</v>
      </c>
      <c r="AO389" s="303">
        <f t="array" ref="AO389">INDEX('Ortala-Provinsi'!AL$2:AL$39,MATCH($D389,'Ortala-Provinsi'!$B$2:$B$39,FALSE))</f>
        <v>20</v>
      </c>
      <c r="AP389" s="303" t="str">
        <f t="array" ref="AP389">INDEX('Ortala-Provinsi'!AM$2:AM$39,MATCH($D389,'Ortala-Provinsi'!$B$2:$B$39,FALSE))</f>
        <v>Kekerasan anak</v>
      </c>
      <c r="AQ389" s="303" t="str">
        <f t="array" ref="AQ389">INDEX('Ortala-Provinsi'!AN$2:AN$39,MATCH($D389,'Ortala-Provinsi'!$B$2:$B$39,FALSE))</f>
        <v/>
      </c>
      <c r="AR389" s="303" t="str">
        <f t="array" ref="AR389">INDEX('Ortala-Provinsi'!AO$2:AO$39,MATCH($D389,'Ortala-Provinsi'!$B$2:$B$39,FALSE))</f>
        <v/>
      </c>
      <c r="AS389" s="303" t="str">
        <f t="array" ref="AS389">INDEX('Ortala-Provinsi'!AP$2:AP$39,MATCH($D389,'Ortala-Provinsi'!$B$2:$B$39,FALSE))</f>
        <v/>
      </c>
      <c r="AT389" s="303" t="str">
        <f t="array" ref="AT389">INDEX('Ortala-Provinsi'!AQ$2:AQ$39,MATCH($D389,'Ortala-Provinsi'!$B$2:$B$39,FALSE))</f>
        <v/>
      </c>
      <c r="AU389" s="304" t="str">
        <f t="shared" ref="AU389:CP389" si="64">INDEX(#REF!,MATCH($D389,#REF!,FALSE))</f>
        <v>#REF!</v>
      </c>
      <c r="AV389" s="304" t="str">
        <f t="shared" si="64"/>
        <v>#REF!</v>
      </c>
      <c r="AW389" s="304" t="str">
        <f t="shared" si="64"/>
        <v>#REF!</v>
      </c>
      <c r="AX389" s="304" t="str">
        <f t="shared" si="64"/>
        <v>#REF!</v>
      </c>
      <c r="AY389" s="304" t="str">
        <f t="shared" si="64"/>
        <v>#REF!</v>
      </c>
      <c r="AZ389" s="304" t="str">
        <f t="shared" si="64"/>
        <v>#REF!</v>
      </c>
      <c r="BA389" s="305" t="str">
        <f t="shared" si="64"/>
        <v>#REF!</v>
      </c>
      <c r="BB389" s="304" t="str">
        <f t="shared" si="64"/>
        <v>#REF!</v>
      </c>
      <c r="BC389" s="304" t="str">
        <f t="shared" si="64"/>
        <v>#REF!</v>
      </c>
      <c r="BD389" s="304" t="str">
        <f t="shared" si="64"/>
        <v>#REF!</v>
      </c>
      <c r="BE389" s="304" t="str">
        <f t="shared" si="64"/>
        <v>#REF!</v>
      </c>
      <c r="BF389" s="304" t="str">
        <f t="shared" si="64"/>
        <v>#REF!</v>
      </c>
      <c r="BG389" s="304" t="str">
        <f t="shared" si="64"/>
        <v>#REF!</v>
      </c>
      <c r="BH389" s="304" t="str">
        <f t="shared" si="64"/>
        <v>#REF!</v>
      </c>
      <c r="BI389" s="304" t="str">
        <f t="shared" si="64"/>
        <v>#REF!</v>
      </c>
      <c r="BJ389" s="304" t="str">
        <f t="shared" si="64"/>
        <v>#REF!</v>
      </c>
      <c r="BK389" s="304" t="str">
        <f t="shared" si="64"/>
        <v>#REF!</v>
      </c>
      <c r="BL389" s="304" t="str">
        <f t="shared" si="64"/>
        <v>#REF!</v>
      </c>
      <c r="BM389" s="304" t="str">
        <f t="shared" si="64"/>
        <v>#REF!</v>
      </c>
      <c r="BN389" s="304" t="str">
        <f t="shared" si="64"/>
        <v>#REF!</v>
      </c>
      <c r="BO389" s="304" t="str">
        <f t="shared" si="64"/>
        <v>#REF!</v>
      </c>
      <c r="BP389" s="304" t="str">
        <f t="shared" si="64"/>
        <v>#REF!</v>
      </c>
      <c r="BQ389" s="304" t="str">
        <f t="shared" si="64"/>
        <v>#REF!</v>
      </c>
      <c r="BR389" s="304" t="str">
        <f t="shared" si="64"/>
        <v>#REF!</v>
      </c>
      <c r="BS389" s="304" t="str">
        <f t="shared" si="64"/>
        <v>#REF!</v>
      </c>
      <c r="BT389" s="304" t="str">
        <f t="shared" si="64"/>
        <v>#REF!</v>
      </c>
      <c r="BU389" s="304" t="str">
        <f t="shared" si="64"/>
        <v>#REF!</v>
      </c>
      <c r="BV389" s="304" t="str">
        <f t="shared" si="64"/>
        <v>#REF!</v>
      </c>
      <c r="BW389" s="304" t="str">
        <f t="shared" si="64"/>
        <v>#REF!</v>
      </c>
      <c r="BX389" s="304" t="str">
        <f t="shared" si="64"/>
        <v>#REF!</v>
      </c>
      <c r="BY389" s="304" t="str">
        <f t="shared" si="64"/>
        <v>#REF!</v>
      </c>
      <c r="BZ389" s="304" t="str">
        <f t="shared" si="64"/>
        <v>#REF!</v>
      </c>
      <c r="CA389" s="304" t="str">
        <f t="shared" si="64"/>
        <v>#REF!</v>
      </c>
      <c r="CB389" s="304" t="str">
        <f t="shared" si="64"/>
        <v>#REF!</v>
      </c>
      <c r="CC389" s="304" t="str">
        <f t="shared" si="64"/>
        <v>#REF!</v>
      </c>
      <c r="CD389" s="304" t="str">
        <f t="shared" si="64"/>
        <v>#REF!</v>
      </c>
      <c r="CE389" s="304" t="str">
        <f t="shared" si="64"/>
        <v>#REF!</v>
      </c>
      <c r="CF389" s="305" t="str">
        <f t="shared" si="64"/>
        <v>#REF!</v>
      </c>
      <c r="CG389" s="304" t="str">
        <f t="shared" si="64"/>
        <v>#REF!</v>
      </c>
      <c r="CH389" s="306" t="str">
        <f t="shared" si="64"/>
        <v>#REF!</v>
      </c>
      <c r="CI389" s="306" t="str">
        <f t="shared" si="64"/>
        <v>#REF!</v>
      </c>
      <c r="CJ389" s="306" t="str">
        <f t="shared" si="64"/>
        <v>#REF!</v>
      </c>
      <c r="CK389" s="304" t="str">
        <f t="shared" si="64"/>
        <v>#REF!</v>
      </c>
      <c r="CL389" s="306" t="str">
        <f t="shared" si="64"/>
        <v>#REF!</v>
      </c>
      <c r="CM389" s="306" t="str">
        <f t="shared" si="64"/>
        <v>#REF!</v>
      </c>
      <c r="CN389" s="306" t="str">
        <f t="shared" si="64"/>
        <v>#REF!</v>
      </c>
      <c r="CO389" s="306" t="str">
        <f t="shared" si="64"/>
        <v>#REF!</v>
      </c>
      <c r="CP389" s="306" t="str">
        <f t="shared" si="64"/>
        <v>#REF!</v>
      </c>
      <c r="CQ389" s="307" t="str">
        <f>IFERROR(__xludf.DUMMYFUNCTION("IF(ISBLANK($K389),"""",IF(REGEXMATCH($K389,""Peraturan""),""Ada"",IF(REGEXMATCH($K389,""Rekomendasi""),""Tidak Ada"", $K389)))
"),"Ada")</f>
        <v>Ada</v>
      </c>
      <c r="CR389" s="308" t="str">
        <f t="array" ref="CR389">INDEX(#REF!,MATCH($D389,#REF!,FALSE))</f>
        <v>#REF!</v>
      </c>
      <c r="CS389" s="309"/>
    </row>
    <row r="390">
      <c r="A390" s="334">
        <v>384.0</v>
      </c>
      <c r="B390" s="334">
        <v>1.0</v>
      </c>
      <c r="C390" s="311" t="s">
        <v>4782</v>
      </c>
      <c r="D390" s="312" t="s">
        <v>3384</v>
      </c>
      <c r="E390" s="315"/>
      <c r="F390" s="218" t="str">
        <f t="array" ref="F390">INDEX('Ortala-KabKota'!F$2:F$415,MATCH($D390,'Ortala-KabKota'!$E$2:$E$415,FALSE))</f>
        <v>#N/A</v>
      </c>
      <c r="G390" s="218" t="str">
        <f t="array" ref="G390">INDEX('Ortala-KabKota'!G$2:G$415,MATCH($D390,'Ortala-KabKota'!$E$2:$E$415,FALSE))</f>
        <v>#N/A</v>
      </c>
      <c r="H390" s="218" t="str">
        <f t="array" ref="H390">INDEX('Ortala-KabKota'!H$2:H$415,MATCH($D390,'Ortala-KabKota'!$E$2:$E$415,FALSE))</f>
        <v>#N/A</v>
      </c>
      <c r="I390" s="218" t="str">
        <f t="array" ref="I390">INDEX('Ortala-KabKota'!I$2:I$415,MATCH($D390,'Ortala-KabKota'!$E$2:$E$415,FALSE))</f>
        <v>#N/A</v>
      </c>
      <c r="J390" s="218" t="str">
        <f t="array" ref="J390">INDEX('Ortala-KabKota'!J$2:J$415,MATCH($D390,'Ortala-KabKota'!$E$2:$E$415,FALSE))</f>
        <v>#N/A</v>
      </c>
      <c r="K390" s="218" t="str">
        <f t="array" ref="K390">INDEX('Ortala-KabKota'!K$2:K$415,MATCH($D390,'Ortala-KabKota'!$E$2:$E$415,FALSE))</f>
        <v>#N/A</v>
      </c>
      <c r="L390" s="218" t="str">
        <f t="array" ref="L390">INDEX('Ortala-KabKota'!L$2:L$415,MATCH($D390,'Ortala-KabKota'!$E$2:$E$415,FALSE))</f>
        <v>#N/A</v>
      </c>
      <c r="M390" s="218" t="str">
        <f t="array" ref="M390">INDEX('Ortala-KabKota'!M$2:M$415,MATCH($D390,'Ortala-KabKota'!$E$2:$E$415,FALSE))</f>
        <v>#N/A</v>
      </c>
      <c r="N390" s="218" t="str">
        <f t="array" ref="N390">INDEX('Ortala-KabKota'!N$2:N$415,MATCH($D390,'Ortala-KabKota'!$E$2:$E$415,FALSE))</f>
        <v>#N/A</v>
      </c>
      <c r="O390" s="218" t="str">
        <f t="array" ref="O390">INDEX('Ortala-KabKota'!O$2:O$415,MATCH($D390,'Ortala-KabKota'!$E$2:$E$415,FALSE))</f>
        <v>#N/A</v>
      </c>
      <c r="P390" s="218" t="str">
        <f t="array" ref="P390">INDEX('Ortala-KabKota'!P$2:P$415,MATCH($D390,'Ortala-KabKota'!$E$2:$E$415,FALSE))</f>
        <v>#N/A</v>
      </c>
      <c r="Q390" s="218" t="str">
        <f t="array" ref="Q390">INDEX('Ortala-KabKota'!Q$2:Q$415,MATCH($D390,'Ortala-KabKota'!$E$2:$E$415,FALSE))</f>
        <v>#N/A</v>
      </c>
      <c r="R390" s="218" t="str">
        <f t="array" ref="R390">INDEX('Ortala-KabKota'!R$2:R$415,MATCH($D390,'Ortala-KabKota'!$E$2:$E$415,FALSE))</f>
        <v>#N/A</v>
      </c>
      <c r="S390" s="218" t="str">
        <f t="array" ref="S390">INDEX('Ortala-KabKota'!S$2:S$415,MATCH($D390,'Ortala-KabKota'!$E$2:$E$415,FALSE))</f>
        <v>#N/A</v>
      </c>
      <c r="T390" s="218" t="str">
        <f t="array" ref="T390">INDEX('Ortala-KabKota'!T$2:T$415,MATCH($D390,'Ortala-KabKota'!$E$2:$E$415,FALSE))</f>
        <v>#N/A</v>
      </c>
      <c r="U390" s="218" t="str">
        <f t="array" ref="U390">INDEX('Ortala-KabKota'!U$2:U$415,MATCH($D390,'Ortala-KabKota'!$E$2:$E$415,FALSE))</f>
        <v>#N/A</v>
      </c>
      <c r="V390" s="218" t="str">
        <f t="array" ref="V390">INDEX('Ortala-KabKota'!V$2:V$415,MATCH($D390,'Ortala-KabKota'!$E$2:$E$415,FALSE))</f>
        <v>#N/A</v>
      </c>
      <c r="W390" s="218" t="str">
        <f t="array" ref="W390">INDEX('Ortala-KabKota'!W$2:W$415,MATCH($D390,'Ortala-KabKota'!$E$2:$E$415,FALSE))</f>
        <v>#N/A</v>
      </c>
      <c r="X390" s="218" t="str">
        <f t="array" ref="X390">INDEX('Ortala-KabKota'!X$2:X$415,MATCH($D390,'Ortala-KabKota'!$E$2:$E$415,FALSE))</f>
        <v>#N/A</v>
      </c>
      <c r="Y390" s="218" t="str">
        <f t="array" ref="Y390">INDEX('Ortala-KabKota'!Y$2:Y$415,MATCH($D390,'Ortala-KabKota'!$E$2:$E$415,FALSE))</f>
        <v>#N/A</v>
      </c>
      <c r="Z390" s="218" t="str">
        <f t="array" ref="Z390">INDEX('Ortala-KabKota'!Z$2:Z$415,MATCH($D390,'Ortala-KabKota'!$E$2:$E$415,FALSE))</f>
        <v>#N/A</v>
      </c>
      <c r="AA390" s="218" t="str">
        <f t="array" ref="AA390">INDEX('Ortala-KabKota'!AA$2:AA$415,MATCH($D390,'Ortala-KabKota'!$E$2:$E$415,FALSE))</f>
        <v>#N/A</v>
      </c>
      <c r="AB390" s="218" t="str">
        <f t="array" ref="AB390">INDEX('Ortala-KabKota'!AB$2:AB$415,MATCH($D390,'Ortala-KabKota'!$E$2:$E$415,FALSE))</f>
        <v>#N/A</v>
      </c>
      <c r="AC390" s="218" t="str">
        <f t="array" ref="AC390">INDEX('Ortala-KabKota'!AC$2:AC$415,MATCH($D390,'Ortala-KabKota'!$E$2:$E$415,FALSE))</f>
        <v>#N/A</v>
      </c>
      <c r="AD390" s="218" t="str">
        <f t="array" ref="AD390">INDEX('Ortala-KabKota'!AD$2:AD$415,MATCH($D390,'Ortala-KabKota'!$E$2:$E$415,FALSE))</f>
        <v>#N/A</v>
      </c>
      <c r="AE390" s="218" t="str">
        <f t="array" ref="AE390">INDEX('Ortala-KabKota'!AE$2:AE$415,MATCH($D390,'Ortala-KabKota'!$E$2:$E$415,FALSE))</f>
        <v>#N/A</v>
      </c>
      <c r="AF390" s="218" t="str">
        <f t="array" ref="AF390">INDEX('Ortala-KabKota'!AF$2:AF$415,MATCH($D390,'Ortala-KabKota'!$E$2:$E$415,FALSE))</f>
        <v>#N/A</v>
      </c>
      <c r="AG390" s="218" t="str">
        <f t="array" ref="AG390">INDEX('Ortala-KabKota'!AG$2:AG$415,MATCH($D390,'Ortala-KabKota'!$E$2:$E$415,FALSE))</f>
        <v>#N/A</v>
      </c>
      <c r="AH390" s="218" t="str">
        <f t="array" ref="AH390">INDEX('Ortala-KabKota'!AH$2:AH$415,MATCH($D390,'Ortala-KabKota'!$E$2:$E$415,FALSE))</f>
        <v>#N/A</v>
      </c>
      <c r="AI390" s="218" t="str">
        <f t="array" ref="AI390">INDEX('Ortala-KabKota'!AI$2:AI$415,MATCH($D390,'Ortala-KabKota'!$E$2:$E$415,FALSE))</f>
        <v>#N/A</v>
      </c>
      <c r="AJ390" s="218" t="str">
        <f t="array" ref="AJ390">INDEX('Ortala-KabKota'!AJ$2:AJ$415,MATCH($D390,'Ortala-KabKota'!$E$2:$E$415,FALSE))</f>
        <v>#N/A</v>
      </c>
      <c r="AK390" s="218" t="str">
        <f t="array" ref="AK390">INDEX('Ortala-KabKota'!AK$2:AK$415,MATCH($D390,'Ortala-KabKota'!$E$2:$E$415,FALSE))</f>
        <v>#N/A</v>
      </c>
      <c r="AL390" s="218" t="str">
        <f t="array" ref="AL390">INDEX('Ortala-KabKota'!AL$2:AL$415,MATCH($D390,'Ortala-KabKota'!$E$2:$E$415,FALSE))</f>
        <v>#N/A</v>
      </c>
      <c r="AM390" s="218" t="str">
        <f t="array" ref="AM390">INDEX('Ortala-KabKota'!AM$2:AM$415,MATCH($D390,'Ortala-KabKota'!$E$2:$E$415,FALSE))</f>
        <v>#N/A</v>
      </c>
      <c r="AN390" s="218" t="str">
        <f t="array" ref="AN390">INDEX('Ortala-KabKota'!AN$2:AN$415,MATCH($D390,'Ortala-KabKota'!$E$2:$E$415,FALSE))</f>
        <v>#N/A</v>
      </c>
      <c r="AO390" s="218" t="str">
        <f t="array" ref="AO390">INDEX('Ortala-KabKota'!AO$2:AO$415,MATCH($D390,'Ortala-KabKota'!$E$2:$E$415,FALSE))</f>
        <v>#N/A</v>
      </c>
      <c r="AP390" s="218" t="str">
        <f t="array" ref="AP390">INDEX('Ortala-KabKota'!AP$2:AP$415,MATCH($D390,'Ortala-KabKota'!$E$2:$E$415,FALSE))</f>
        <v>#N/A</v>
      </c>
      <c r="AQ390" s="218" t="str">
        <f t="array" ref="AQ390">INDEX('Ortala-KabKota'!AQ$2:AQ$415,MATCH($D390,'Ortala-KabKota'!$E$2:$E$415,FALSE))</f>
        <v>#N/A</v>
      </c>
      <c r="AR390" s="218" t="str">
        <f t="array" ref="AR390">INDEX('Ortala-KabKota'!AR$2:AR$415,MATCH($D390,'Ortala-KabKota'!$E$2:$E$415,FALSE))</f>
        <v>#N/A</v>
      </c>
      <c r="AS390" s="218" t="str">
        <f t="array" ref="AS390">INDEX('Ortala-KabKota'!AS$2:AS$415,MATCH($D390,'Ortala-KabKota'!$E$2:$E$415,FALSE))</f>
        <v>#N/A</v>
      </c>
      <c r="AT390" s="218" t="str">
        <f t="array" ref="AT390">INDEX('Ortala-KabKota'!AT$2:AT$415,MATCH($D390,'Ortala-KabKota'!$E$2:$E$415,FALSE))</f>
        <v>#N/A</v>
      </c>
      <c r="AU390" s="218" t="str">
        <f t="array" ref="AU390">INDEX('UPTD PPA KabKota'!D$5:D$513,MATCH($D390,'UPTD PPA KabKota'!$C$5:$C$513,FALSE))</f>
        <v/>
      </c>
      <c r="AV390" s="218" t="str">
        <f t="array" ref="AV390">INDEX('UPTD PPA KabKota'!E$5:E$513,MATCH($D390,'UPTD PPA KabKota'!$C$5:$C$513,FALSE))</f>
        <v/>
      </c>
      <c r="AW390" s="218" t="str">
        <f t="array" ref="AW390">INDEX('UPTD PPA KabKota'!F$5:F$513,MATCH($D390,'UPTD PPA KabKota'!$C$5:$C$513,FALSE))</f>
        <v/>
      </c>
      <c r="AX390" s="218" t="str">
        <f t="array" ref="AX390">INDEX('UPTD PPA KabKota'!G$5:G$513,MATCH($D390,'UPTD PPA KabKota'!$C$5:$C$513,FALSE))</f>
        <v/>
      </c>
      <c r="AY390" s="218" t="str">
        <f t="array" ref="AY390">INDEX('UPTD PPA KabKota'!H$5:H$513,MATCH($D390,'UPTD PPA KabKota'!$C$5:$C$513,FALSE))</f>
        <v/>
      </c>
      <c r="AZ390" s="218" t="str">
        <f t="array" ref="AZ390">INDEX('UPTD PPA KabKota'!I$5:I$513,MATCH($D390,'UPTD PPA KabKota'!$C$5:$C$513,FALSE))</f>
        <v/>
      </c>
      <c r="BA390" s="218" t="str">
        <f t="array" ref="BA390">INDEX('UPTD PPA KabKota'!J$5:J$513,MATCH($D390,'UPTD PPA KabKota'!$C$5:$C$513,FALSE))</f>
        <v/>
      </c>
      <c r="BB390" s="218" t="str">
        <f t="array" ref="BB390">INDEX('UPTD PPA KabKota'!K$5:K$513,MATCH($D390,'UPTD PPA KabKota'!$C$5:$C$513,FALSE))</f>
        <v/>
      </c>
      <c r="BC390" s="218" t="str">
        <f t="array" ref="BC390">INDEX('UPTD PPA KabKota'!L$5:L$513,MATCH($D390,'UPTD PPA KabKota'!$C$5:$C$513,FALSE))</f>
        <v/>
      </c>
      <c r="BD390" s="218" t="str">
        <f t="array" ref="BD390">INDEX('UPTD PPA KabKota'!M$5:M$513,MATCH($D390,'UPTD PPA KabKota'!$C$5:$C$513,FALSE))</f>
        <v/>
      </c>
      <c r="BE390" s="218" t="str">
        <f t="array" ref="BE390">INDEX('UPTD PPA KabKota'!N$5:N$513,MATCH($D390,'UPTD PPA KabKota'!$C$5:$C$513,FALSE))</f>
        <v/>
      </c>
      <c r="BF390" s="218" t="str">
        <f t="array" ref="BF390">INDEX('UPTD PPA KabKota'!O$5:O$513,MATCH($D390,'UPTD PPA KabKota'!$C$5:$C$513,FALSE))</f>
        <v/>
      </c>
      <c r="BG390" s="218" t="str">
        <f t="array" ref="BG390">INDEX('UPTD PPA KabKota'!P$5:P$513,MATCH($D390,'UPTD PPA KabKota'!$C$5:$C$513,FALSE))</f>
        <v/>
      </c>
      <c r="BH390" s="218" t="str">
        <f t="array" ref="BH390">INDEX('UPTD PPA KabKota'!Q$5:Q$513,MATCH($D390,'UPTD PPA KabKota'!$C$5:$C$513,FALSE))</f>
        <v/>
      </c>
      <c r="BI390" s="218" t="str">
        <f t="array" ref="BI390">INDEX('UPTD PPA KabKota'!R$5:R$513,MATCH($D390,'UPTD PPA KabKota'!$C$5:$C$513,FALSE))</f>
        <v/>
      </c>
      <c r="BJ390" s="218" t="str">
        <f t="array" ref="BJ390">INDEX('UPTD PPA KabKota'!S$5:S$513,MATCH($D390,'UPTD PPA KabKota'!$C$5:$C$513,FALSE))</f>
        <v/>
      </c>
      <c r="BK390" s="218" t="str">
        <f t="array" ref="BK390">INDEX('UPTD PPA KabKota'!T$5:T$513,MATCH($D390,'UPTD PPA KabKota'!$C$5:$C$513,FALSE))</f>
        <v/>
      </c>
      <c r="BL390" s="218" t="str">
        <f t="array" ref="BL390">INDEX('UPTD PPA KabKota'!U$5:U$513,MATCH($D390,'UPTD PPA KabKota'!$C$5:$C$513,FALSE))</f>
        <v/>
      </c>
      <c r="BM390" s="218" t="str">
        <f t="array" ref="BM390">INDEX('UPTD PPA KabKota'!V$5:V$513,MATCH($D390,'UPTD PPA KabKota'!$C$5:$C$513,FALSE))</f>
        <v/>
      </c>
      <c r="BN390" s="218" t="str">
        <f t="array" ref="BN390">INDEX('UPTD PPA KabKota'!W$5:W$513,MATCH($D390,'UPTD PPA KabKota'!$C$5:$C$513,FALSE))</f>
        <v/>
      </c>
      <c r="BO390" s="218" t="str">
        <f t="array" ref="BO390">INDEX('UPTD PPA KabKota'!X$5:X$513,MATCH($D390,'UPTD PPA KabKota'!$C$5:$C$513,FALSE))</f>
        <v/>
      </c>
      <c r="BP390" s="218" t="str">
        <f t="array" ref="BP390">INDEX('UPTD PPA KabKota'!Y$5:Y$513,MATCH($D390,'UPTD PPA KabKota'!$C$5:$C$513,FALSE))</f>
        <v/>
      </c>
      <c r="BQ390" s="218" t="str">
        <f t="array" ref="BQ390">INDEX('UPTD PPA KabKota'!Z$5:Z$513,MATCH($D390,'UPTD PPA KabKota'!$C$5:$C$513,FALSE))</f>
        <v/>
      </c>
      <c r="BR390" s="218" t="str">
        <f t="array" ref="BR390">INDEX('UPTD PPA KabKota'!AA$5:AA$513,MATCH($D390,'UPTD PPA KabKota'!$C$5:$C$513,FALSE))</f>
        <v/>
      </c>
      <c r="BS390" s="218" t="str">
        <f t="array" ref="BS390">INDEX('UPTD PPA KabKota'!AB$5:AB$513,MATCH($D390,'UPTD PPA KabKota'!$C$5:$C$513,FALSE))</f>
        <v/>
      </c>
      <c r="BT390" s="218" t="str">
        <f t="array" ref="BT390">INDEX('UPTD PPA KabKota'!AC$5:AC$513,MATCH($D390,'UPTD PPA KabKota'!$C$5:$C$513,FALSE))</f>
        <v/>
      </c>
      <c r="BU390" s="218" t="str">
        <f t="array" ref="BU390">INDEX('UPTD PPA KabKota'!AD$5:AD$513,MATCH($D390,'UPTD PPA KabKota'!$C$5:$C$513,FALSE))</f>
        <v/>
      </c>
      <c r="BV390" s="218" t="str">
        <f t="array" ref="BV390">INDEX('UPTD PPA KabKota'!AE$5:AE$513,MATCH($D390,'UPTD PPA KabKota'!$C$5:$C$513,FALSE))</f>
        <v/>
      </c>
      <c r="BW390" s="218" t="str">
        <f t="array" ref="BW390">INDEX('UPTD PPA KabKota'!AF$5:AF$513,MATCH($D390,'UPTD PPA KabKota'!$C$5:$C$513,FALSE))</f>
        <v/>
      </c>
      <c r="BX390" s="218" t="str">
        <f t="array" ref="BX390">INDEX('UPTD PPA KabKota'!AG$5:AG$513,MATCH($D390,'UPTD PPA KabKota'!$C$5:$C$513,FALSE))</f>
        <v/>
      </c>
      <c r="BY390" s="218" t="str">
        <f t="array" ref="BY390">INDEX('UPTD PPA KabKota'!AH$5:AH$513,MATCH($D390,'UPTD PPA KabKota'!$C$5:$C$513,FALSE))</f>
        <v/>
      </c>
      <c r="BZ390" s="218" t="str">
        <f t="array" ref="BZ390">INDEX('UPTD PPA KabKota'!AI$5:AI$513,MATCH($D390,'UPTD PPA KabKota'!$C$5:$C$513,FALSE))</f>
        <v/>
      </c>
      <c r="CA390" s="218" t="str">
        <f t="array" ref="CA390">INDEX('UPTD PPA KabKota'!AJ$5:AJ$513,MATCH($D390,'UPTD PPA KabKota'!$C$5:$C$513,FALSE))</f>
        <v/>
      </c>
      <c r="CB390" s="218" t="str">
        <f t="array" ref="CB390">INDEX('UPTD PPA KabKota'!AK$5:AK$513,MATCH($D390,'UPTD PPA KabKota'!$C$5:$C$513,FALSE))</f>
        <v/>
      </c>
      <c r="CC390" s="218" t="str">
        <f t="array" ref="CC390">INDEX('UPTD PPA KabKota'!AL$5:AL$513,MATCH($D390,'UPTD PPA KabKota'!$C$5:$C$513,FALSE))</f>
        <v/>
      </c>
      <c r="CD390" s="218" t="str">
        <f t="array" ref="CD390">INDEX('UPTD PPA KabKota'!AM$5:AM$513,MATCH($D390,'UPTD PPA KabKota'!$C$5:$C$513,FALSE))</f>
        <v/>
      </c>
      <c r="CE390" s="218" t="str">
        <f t="array" ref="CE390">INDEX('UPTD PPA KabKota'!AN$5:AN$513,MATCH($D390,'UPTD PPA KabKota'!$C$5:$C$513,FALSE))</f>
        <v/>
      </c>
      <c r="CF390" s="218" t="str">
        <f t="array" ref="CF390">INDEX('UPTD PPA KabKota'!AO$5:AO$513,MATCH($D390,'UPTD PPA KabKota'!$C$5:$C$513,FALSE))</f>
        <v/>
      </c>
      <c r="CG390" s="218" t="str">
        <f t="array" ref="CG390">INDEX('UPTD PPA KabKota'!AP$5:AP$513,MATCH($D390,'UPTD PPA KabKota'!$C$5:$C$513,FALSE))</f>
        <v/>
      </c>
      <c r="CH390" s="218" t="str">
        <f t="array" ref="CH390">INDEX('UPTD PPA KabKota'!AQ$5:AQ$513,MATCH($D390,'UPTD PPA KabKota'!$C$5:$C$513,FALSE))</f>
        <v/>
      </c>
      <c r="CI390" s="218" t="str">
        <f t="array" ref="CI390">INDEX('UPTD PPA KabKota'!AR$5:AR$513,MATCH($D390,'UPTD PPA KabKota'!$C$5:$C$513,FALSE))</f>
        <v/>
      </c>
      <c r="CJ390" s="218" t="str">
        <f t="array" ref="CJ390">INDEX('UPTD PPA KabKota'!AS$5:AS$513,MATCH($D390,'UPTD PPA KabKota'!$C$5:$C$513,FALSE))</f>
        <v/>
      </c>
      <c r="CK390" s="218" t="str">
        <f t="array" ref="CK390">INDEX('UPTD PPA KabKota'!AT$5:AT$513,MATCH($D390,'UPTD PPA KabKota'!$C$5:$C$513,FALSE))</f>
        <v/>
      </c>
      <c r="CL390" s="218" t="str">
        <f t="array" ref="CL390">INDEX('UPTD PPA KabKota'!AU$5:AU$513,MATCH($D390,'UPTD PPA KabKota'!$C$5:$C$513,FALSE))</f>
        <v/>
      </c>
      <c r="CM390" s="218" t="str">
        <f t="array" ref="CM390">INDEX('UPTD PPA KabKota'!AV$5:AV$513,MATCH($D390,'UPTD PPA KabKota'!$C$5:$C$513,FALSE))</f>
        <v/>
      </c>
      <c r="CN390" s="218" t="str">
        <f t="array" ref="CN390">INDEX('UPTD PPA KabKota'!AW$5:AW$513,MATCH($D390,'UPTD PPA KabKota'!$C$5:$C$513,FALSE))</f>
        <v/>
      </c>
      <c r="CO390" s="218" t="str">
        <f t="array" ref="CO390">INDEX('UPTD PPA KabKota'!AX$5:AX$513,MATCH($D390,'UPTD PPA KabKota'!$C$5:$C$513,FALSE))</f>
        <v/>
      </c>
      <c r="CP390" s="218" t="str">
        <f t="array" ref="CP390">INDEX('UPTD PPA KabKota'!AY$5:AY$513,MATCH($D390,'UPTD PPA KabKota'!$C$5:$C$513,FALSE))</f>
        <v/>
      </c>
      <c r="CQ390" s="209" t="str">
        <f>IFERROR(__xludf.DUMMYFUNCTION("IF(ISBLANK($K390),"""",IF(REGEXMATCH($K390,""Peraturan""),""Ada"",IF(REGEXMATCH($K390,""Rekomendasi""),""Tidak Ada"", $K390)))
"),"#N/A")</f>
        <v>#N/A</v>
      </c>
      <c r="CR390" s="209" t="str">
        <f t="array" ref="CR390">index('UPTD PPA KabKota'!$BI$5:$BI$513,match($D390,'UPTD PPA KabKota'!$C$5:$C$513,false))</f>
        <v>Tidak Ada</v>
      </c>
      <c r="CS390" s="314" t="str">
        <f t="shared" ref="CS390:CS394" si="65">IFS(CQ390="Ada","Ada",CR390="Ada","Ada",CR390="Tidak Ada","Tidak Ada")</f>
        <v>#N/A</v>
      </c>
    </row>
    <row r="391">
      <c r="A391" s="334">
        <v>385.0</v>
      </c>
      <c r="B391" s="334">
        <v>2.0</v>
      </c>
      <c r="C391" s="311" t="s">
        <v>4782</v>
      </c>
      <c r="D391" s="312" t="s">
        <v>3374</v>
      </c>
      <c r="E391" s="315">
        <v>45748.0</v>
      </c>
      <c r="F391" s="218" t="str">
        <f t="array" ref="F391">INDEX('Ortala-KabKota'!F$2:F$415,MATCH($D391,'Ortala-KabKota'!$E$2:$E$415,FALSE))</f>
        <v>Tanti Nurhayati/ 081352990729</v>
      </c>
      <c r="G391" s="218" t="str">
        <f t="array" ref="G391">INDEX('Ortala-KabKota'!G$2:G$415,MATCH($D391,'Ortala-KabKota'!$E$2:$E$415,FALSE))</f>
        <v/>
      </c>
      <c r="H391" s="218" t="str">
        <f t="array" ref="H391">INDEX('Ortala-KabKota'!H$2:H$415,MATCH($D391,'Ortala-KabKota'!$E$2:$E$415,FALSE))</f>
        <v/>
      </c>
      <c r="I391" s="218" t="str">
        <f t="array" ref="I391">INDEX('Ortala-KabKota'!I$2:I$415,MATCH($D391,'Ortala-KabKota'!$E$2:$E$415,FALSE))</f>
        <v/>
      </c>
      <c r="J391" s="218" t="str">
        <f t="array" ref="J391">INDEX('Ortala-KabKota'!J$2:J$415,MATCH($D391,'Ortala-KabKota'!$E$2:$E$415,FALSE))</f>
        <v>UPTD PPA</v>
      </c>
      <c r="K391" s="218" t="str">
        <f t="array" ref="K391">INDEX('Ortala-KabKota'!K$2:K$415,MATCH($D391,'Ortala-KabKota'!$E$2:$E$415,FALSE))</f>
        <v>Peraturan Bupati Bulungan Nomor 37 Tahun 2022</v>
      </c>
      <c r="L391" s="218">
        <f t="array" ref="L391">INDEX('Ortala-KabKota'!L$2:L$415,MATCH($D391,'Ortala-KabKota'!$E$2:$E$415,FALSE))</f>
        <v>2022</v>
      </c>
      <c r="M391" s="218" t="str">
        <f t="array" ref="M391">INDEX('Ortala-KabKota'!M$2:M$415,MATCH($D391,'Ortala-KabKota'!$E$2:$E$415,FALSE))</f>
        <v/>
      </c>
      <c r="N391" s="218" t="str">
        <f t="array" ref="N391">INDEX('Ortala-KabKota'!N$2:N$415,MATCH($D391,'Ortala-KabKota'!$E$2:$E$415,FALSE))</f>
        <v/>
      </c>
      <c r="O391" s="218" t="str">
        <f t="array" ref="O391">INDEX('Ortala-KabKota'!O$2:O$415,MATCH($D391,'Ortala-KabKota'!$E$2:$E$415,FALSE))</f>
        <v/>
      </c>
      <c r="P391" s="218" t="str">
        <f t="array" ref="P391">INDEX('Ortala-KabKota'!P$2:P$415,MATCH($D391,'Ortala-KabKota'!$E$2:$E$415,FALSE))</f>
        <v/>
      </c>
      <c r="Q391" s="218" t="str">
        <f t="array" ref="Q391">INDEX('Ortala-KabKota'!Q$2:Q$415,MATCH($D391,'Ortala-KabKota'!$E$2:$E$415,FALSE))</f>
        <v/>
      </c>
      <c r="R391" s="218" t="str">
        <f t="array" ref="R391">INDEX('Ortala-KabKota'!R$2:R$415,MATCH($D391,'Ortala-KabKota'!$E$2:$E$415,FALSE))</f>
        <v/>
      </c>
      <c r="S391" s="218" t="str">
        <f t="array" ref="S391">INDEX('Ortala-KabKota'!S$2:S$415,MATCH($D391,'Ortala-KabKota'!$E$2:$E$415,FALSE))</f>
        <v/>
      </c>
      <c r="T391" s="218" t="str">
        <f t="array" ref="T391">INDEX('Ortala-KabKota'!T$2:T$415,MATCH($D391,'Ortala-KabKota'!$E$2:$E$415,FALSE))</f>
        <v/>
      </c>
      <c r="U391" s="218" t="str">
        <f t="array" ref="U391">INDEX('Ortala-KabKota'!U$2:U$415,MATCH($D391,'Ortala-KabKota'!$E$2:$E$415,FALSE))</f>
        <v/>
      </c>
      <c r="V391" s="218" t="str">
        <f t="array" ref="V391">INDEX('Ortala-KabKota'!V$2:V$415,MATCH($D391,'Ortala-KabKota'!$E$2:$E$415,FALSE))</f>
        <v/>
      </c>
      <c r="W391" s="218" t="str">
        <f t="array" ref="W391">INDEX('Ortala-KabKota'!W$2:W$415,MATCH($D391,'Ortala-KabKota'!$E$2:$E$415,FALSE))</f>
        <v/>
      </c>
      <c r="X391" s="218" t="str">
        <f t="array" ref="X391">INDEX('Ortala-KabKota'!X$2:X$415,MATCH($D391,'Ortala-KabKota'!$E$2:$E$415,FALSE))</f>
        <v/>
      </c>
      <c r="Y391" s="218" t="str">
        <f t="array" ref="Y391">INDEX('Ortala-KabKota'!Y$2:Y$415,MATCH($D391,'Ortala-KabKota'!$E$2:$E$415,FALSE))</f>
        <v/>
      </c>
      <c r="Z391" s="218" t="str">
        <f t="array" ref="Z391">INDEX('Ortala-KabKota'!Z$2:Z$415,MATCH($D391,'Ortala-KabKota'!$E$2:$E$415,FALSE))</f>
        <v/>
      </c>
      <c r="AA391" s="218" t="str">
        <f t="array" ref="AA391">INDEX('Ortala-KabKota'!AA$2:AA$415,MATCH($D391,'Ortala-KabKota'!$E$2:$E$415,FALSE))</f>
        <v/>
      </c>
      <c r="AB391" s="218" t="str">
        <f t="array" ref="AB391">INDEX('Ortala-KabKota'!AB$2:AB$415,MATCH($D391,'Ortala-KabKota'!$E$2:$E$415,FALSE))</f>
        <v/>
      </c>
      <c r="AC391" s="218" t="str">
        <f t="array" ref="AC391">INDEX('Ortala-KabKota'!AC$2:AC$415,MATCH($D391,'Ortala-KabKota'!$E$2:$E$415,FALSE))</f>
        <v/>
      </c>
      <c r="AD391" s="218" t="str">
        <f t="array" ref="AD391">INDEX('Ortala-KabKota'!AD$2:AD$415,MATCH($D391,'Ortala-KabKota'!$E$2:$E$415,FALSE))</f>
        <v/>
      </c>
      <c r="AE391" s="218" t="str">
        <f t="array" ref="AE391">INDEX('Ortala-KabKota'!AE$2:AE$415,MATCH($D391,'Ortala-KabKota'!$E$2:$E$415,FALSE))</f>
        <v/>
      </c>
      <c r="AF391" s="218" t="str">
        <f t="array" ref="AF391">INDEX('Ortala-KabKota'!AF$2:AF$415,MATCH($D391,'Ortala-KabKota'!$E$2:$E$415,FALSE))</f>
        <v/>
      </c>
      <c r="AG391" s="218" t="str">
        <f t="array" ref="AG391">INDEX('Ortala-KabKota'!AG$2:AG$415,MATCH($D391,'Ortala-KabKota'!$E$2:$E$415,FALSE))</f>
        <v/>
      </c>
      <c r="AH391" s="218" t="str">
        <f t="array" ref="AH391">INDEX('Ortala-KabKota'!AH$2:AH$415,MATCH($D391,'Ortala-KabKota'!$E$2:$E$415,FALSE))</f>
        <v/>
      </c>
      <c r="AI391" s="218" t="str">
        <f t="array" ref="AI391">INDEX('Ortala-KabKota'!AI$2:AI$415,MATCH($D391,'Ortala-KabKota'!$E$2:$E$415,FALSE))</f>
        <v/>
      </c>
      <c r="AJ391" s="218" t="str">
        <f t="array" ref="AJ391">INDEX('Ortala-KabKota'!AJ$2:AJ$415,MATCH($D391,'Ortala-KabKota'!$E$2:$E$415,FALSE))</f>
        <v/>
      </c>
      <c r="AK391" s="218" t="str">
        <f t="array" ref="AK391">INDEX('Ortala-KabKota'!AK$2:AK$415,MATCH($D391,'Ortala-KabKota'!$E$2:$E$415,FALSE))</f>
        <v/>
      </c>
      <c r="AL391" s="218" t="str">
        <f t="array" ref="AL391">INDEX('Ortala-KabKota'!AL$2:AL$415,MATCH($D391,'Ortala-KabKota'!$E$2:$E$415,FALSE))</f>
        <v/>
      </c>
      <c r="AM391" s="218" t="str">
        <f t="array" ref="AM391">INDEX('Ortala-KabKota'!AM$2:AM$415,MATCH($D391,'Ortala-KabKota'!$E$2:$E$415,FALSE))</f>
        <v/>
      </c>
      <c r="AN391" s="218" t="str">
        <f t="array" ref="AN391">INDEX('Ortala-KabKota'!AN$2:AN$415,MATCH($D391,'Ortala-KabKota'!$E$2:$E$415,FALSE))</f>
        <v/>
      </c>
      <c r="AO391" s="218" t="str">
        <f t="array" ref="AO391">INDEX('Ortala-KabKota'!AO$2:AO$415,MATCH($D391,'Ortala-KabKota'!$E$2:$E$415,FALSE))</f>
        <v/>
      </c>
      <c r="AP391" s="218" t="str">
        <f t="array" ref="AP391">INDEX('Ortala-KabKota'!AP$2:AP$415,MATCH($D391,'Ortala-KabKota'!$E$2:$E$415,FALSE))</f>
        <v/>
      </c>
      <c r="AQ391" s="218" t="str">
        <f t="array" ref="AQ391">INDEX('Ortala-KabKota'!AQ$2:AQ$415,MATCH($D391,'Ortala-KabKota'!$E$2:$E$415,FALSE))</f>
        <v/>
      </c>
      <c r="AR391" s="218" t="str">
        <f t="array" ref="AR391">INDEX('Ortala-KabKota'!AR$2:AR$415,MATCH($D391,'Ortala-KabKota'!$E$2:$E$415,FALSE))</f>
        <v/>
      </c>
      <c r="AS391" s="218" t="str">
        <f t="array" ref="AS391">INDEX('Ortala-KabKota'!AS$2:AS$415,MATCH($D391,'Ortala-KabKota'!$E$2:$E$415,FALSE))</f>
        <v/>
      </c>
      <c r="AT391" s="218" t="str">
        <f t="array" ref="AT391">INDEX('Ortala-KabKota'!AT$2:AT$415,MATCH($D391,'Ortala-KabKota'!$E$2:$E$415,FALSE))</f>
        <v/>
      </c>
      <c r="AU391" s="218" t="str">
        <f t="array" ref="AU391">INDEX('UPTD PPA KabKota'!D$5:D$513,MATCH($D391,'UPTD PPA KabKota'!$C$5:$C$513,FALSE))</f>
        <v>Dra. Tanti Nurhayati</v>
      </c>
      <c r="AV391" s="218" t="str">
        <f t="array" ref="AV391">INDEX('UPTD PPA KabKota'!E$5:E$513,MATCH($D391,'UPTD PPA KabKota'!$C$5:$C$513,FALSE))</f>
        <v>Jl. Manggis III, Tj. Selor Hilir, Kec. Tj. Selor, Kabupaten Bulungan, Kalimantan Utara 77214</v>
      </c>
      <c r="AW391" s="218" t="str">
        <f t="array" ref="AW391">INDEX('UPTD PPA KabKota'!F$5:F$513,MATCH($D391,'UPTD PPA KabKota'!$C$5:$C$513,FALSE))</f>
        <v>(0552) 21231</v>
      </c>
      <c r="AX391" s="218" t="str">
        <f t="array" ref="AX391">INDEX('UPTD PPA KabKota'!G$5:G$513,MATCH($D391,'UPTD PPA KabKota'!$C$5:$C$513,FALSE))</f>
        <v>0813-5299-0729</v>
      </c>
      <c r="AY391" s="218" t="str">
        <f t="array" ref="AY391">INDEX('UPTD PPA KabKota'!H$5:H$513,MATCH($D391,'UPTD PPA KabKota'!$C$5:$C$513,FALSE))</f>
        <v>UPTD PPA</v>
      </c>
      <c r="AZ391" s="218" t="str">
        <f t="array" ref="AZ391">INDEX('UPTD PPA KabKota'!I$5:I$513,MATCH($D391,'UPTD PPA KabKota'!$C$5:$C$513,FALSE))</f>
        <v>Peraturan Bupati Bulungan Nomor 37 Tahun 2022</v>
      </c>
      <c r="BA391" s="218">
        <f t="array" ref="BA391">INDEX('UPTD PPA KabKota'!J$5:J$513,MATCH($D391,'UPTD PPA KabKota'!$C$5:$C$513,FALSE))</f>
        <v>2020</v>
      </c>
      <c r="BB391" s="218" t="str">
        <f t="array" ref="BB391">INDEX('UPTD PPA KabKota'!K$5:K$513,MATCH($D391,'UPTD PPA KabKota'!$C$5:$C$513,FALSE))</f>
        <v>B</v>
      </c>
      <c r="BC391" s="218" t="str">
        <f t="array" ref="BC391">INDEX('UPTD PPA KabKota'!L$5:L$513,MATCH($D391,'UPTD PPA KabKota'!$C$5:$C$513,FALSE))</f>
        <v>-</v>
      </c>
      <c r="BD391" s="218" t="str">
        <f t="array" ref="BD391">INDEX('UPTD PPA KabKota'!M$5:M$513,MATCH($D391,'UPTD PPA KabKota'!$C$5:$C$513,FALSE))</f>
        <v>-</v>
      </c>
      <c r="BE391" s="218" t="str">
        <f t="array" ref="BE391">INDEX('UPTD PPA KabKota'!N$5:N$513,MATCH($D391,'UPTD PPA KabKota'!$C$5:$C$513,FALSE))</f>
        <v>Kepala UPTD PPA, Kelompok Jabatan Fungsional dan Pelaksana</v>
      </c>
      <c r="BF391" s="218" t="str">
        <f t="array" ref="BF391">INDEX('UPTD PPA KabKota'!O$5:O$513,MATCH($D391,'UPTD PPA KabKota'!$C$5:$C$513,FALSE))</f>
        <v>Bergabung dengan Kantor Dinas</v>
      </c>
      <c r="BG391" s="218" t="str">
        <f t="array" ref="BG391">INDEX('UPTD PPA KabKota'!P$5:P$513,MATCH($D391,'UPTD PPA KabKota'!$C$5:$C$513,FALSE))</f>
        <v>Tidak Punya</v>
      </c>
      <c r="BH391" s="218" t="str">
        <f t="array" ref="BH391">INDEX('UPTD PPA KabKota'!Q$5:Q$513,MATCH($D391,'UPTD PPA KabKota'!$C$5:$C$513,FALSE))</f>
        <v/>
      </c>
      <c r="BI391" s="218" t="str">
        <f t="array" ref="BI391">INDEX('UPTD PPA KabKota'!R$5:R$513,MATCH($D391,'UPTD PPA KabKota'!$C$5:$C$513,FALSE))</f>
        <v>Tidak Ada</v>
      </c>
      <c r="BJ391" s="218" t="str">
        <f t="array" ref="BJ391">INDEX('UPTD PPA KabKota'!S$5:S$513,MATCH($D391,'UPTD PPA KabKota'!$C$5:$C$513,FALSE))</f>
        <v>Tidak Ada</v>
      </c>
      <c r="BK391" s="218" t="str">
        <f t="array" ref="BK391">INDEX('UPTD PPA KabKota'!T$5:T$513,MATCH($D391,'UPTD PPA KabKota'!$C$5:$C$513,FALSE))</f>
        <v>Tidak Ada</v>
      </c>
      <c r="BL391" s="218" t="str">
        <f t="array" ref="BL391">INDEX('UPTD PPA KabKota'!U$5:U$513,MATCH($D391,'UPTD PPA KabKota'!$C$5:$C$513,FALSE))</f>
        <v>Ada</v>
      </c>
      <c r="BM391" s="218" t="str">
        <f t="array" ref="BM391">INDEX('UPTD PPA KabKota'!V$5:V$513,MATCH($D391,'UPTD PPA KabKota'!$C$5:$C$513,FALSE))</f>
        <v>Ada</v>
      </c>
      <c r="BN391" s="218" t="str">
        <f t="array" ref="BN391">INDEX('UPTD PPA KabKota'!W$5:W$513,MATCH($D391,'UPTD PPA KabKota'!$C$5:$C$513,FALSE))</f>
        <v>Ada</v>
      </c>
      <c r="BO391" s="218" t="str">
        <f t="array" ref="BO391">INDEX('UPTD PPA KabKota'!X$5:X$513,MATCH($D391,'UPTD PPA KabKota'!$C$5:$C$513,FALSE))</f>
        <v>Ada</v>
      </c>
      <c r="BP391" s="218" t="str">
        <f t="array" ref="BP391">INDEX('UPTD PPA KabKota'!Y$5:Y$513,MATCH($D391,'UPTD PPA KabKota'!$C$5:$C$513,FALSE))</f>
        <v>Tidak Ada</v>
      </c>
      <c r="BQ391" s="218" t="str">
        <f t="array" ref="BQ391">INDEX('UPTD PPA KabKota'!Z$5:Z$513,MATCH($D391,'UPTD PPA KabKota'!$C$5:$C$513,FALSE))</f>
        <v>Ada</v>
      </c>
      <c r="BR391" s="218" t="str">
        <f t="array" ref="BR391">INDEX('UPTD PPA KabKota'!AA$5:AA$513,MATCH($D391,'UPTD PPA KabKota'!$C$5:$C$513,FALSE))</f>
        <v>Tidak Ada</v>
      </c>
      <c r="BS391" s="218" t="str">
        <f t="array" ref="BS391">INDEX('UPTD PPA KabKota'!AB$5:AB$513,MATCH($D391,'UPTD PPA KabKota'!$C$5:$C$513,FALSE))</f>
        <v>Tidak Ada</v>
      </c>
      <c r="BT391" s="218" t="str">
        <f t="array" ref="BT391">INDEX('UPTD PPA KabKota'!AC$5:AC$513,MATCH($D391,'UPTD PPA KabKota'!$C$5:$C$513,FALSE))</f>
        <v>Sudah</v>
      </c>
      <c r="BU391" s="218" t="str">
        <f t="array" ref="BU391">INDEX('UPTD PPA KabKota'!AD$5:AD$513,MATCH($D391,'UPTD PPA KabKota'!$C$5:$C$513,FALSE))</f>
        <v>Sudah</v>
      </c>
      <c r="BV391" s="218" t="str">
        <f t="array" ref="BV391">INDEX('UPTD PPA KabKota'!AE$5:AE$513,MATCH($D391,'UPTD PPA KabKota'!$C$5:$C$513,FALSE))</f>
        <v>Sudah</v>
      </c>
      <c r="BW391" s="218" t="str">
        <f t="array" ref="BW391">INDEX('UPTD PPA KabKota'!AF$5:AF$513,MATCH($D391,'UPTD PPA KabKota'!$C$5:$C$513,FALSE))</f>
        <v>Sudah</v>
      </c>
      <c r="BX391" s="218" t="str">
        <f t="array" ref="BX391">INDEX('UPTD PPA KabKota'!AG$5:AG$513,MATCH($D391,'UPTD PPA KabKota'!$C$5:$C$513,FALSE))</f>
        <v>Belum</v>
      </c>
      <c r="BY391" s="218" t="str">
        <f t="array" ref="BY391">INDEX('UPTD PPA KabKota'!AH$5:AH$513,MATCH($D391,'UPTD PPA KabKota'!$C$5:$C$513,FALSE))</f>
        <v>Sudah</v>
      </c>
      <c r="BZ391" s="218" t="str">
        <f t="array" ref="BZ391">INDEX('UPTD PPA KabKota'!AI$5:AI$513,MATCH($D391,'UPTD PPA KabKota'!$C$5:$C$513,FALSE))</f>
        <v>Belum</v>
      </c>
      <c r="CA391" s="218" t="str">
        <f t="array" ref="CA391">INDEX('UPTD PPA KabKota'!AJ$5:AJ$513,MATCH($D391,'UPTD PPA KabKota'!$C$5:$C$513,FALSE))</f>
        <v>Belum</v>
      </c>
      <c r="CB391" s="218" t="str">
        <f t="array" ref="CB391">INDEX('UPTD PPA KabKota'!AK$5:AK$513,MATCH($D391,'UPTD PPA KabKota'!$C$5:$C$513,FALSE))</f>
        <v>Belum</v>
      </c>
      <c r="CC391" s="218" t="str">
        <f t="array" ref="CC391">INDEX('UPTD PPA KabKota'!AL$5:AL$513,MATCH($D391,'UPTD PPA KabKota'!$C$5:$C$513,FALSE))</f>
        <v>Belum</v>
      </c>
      <c r="CD391" s="218" t="str">
        <f t="array" ref="CD391">INDEX('UPTD PPA KabKota'!AM$5:AM$513,MATCH($D391,'UPTD PPA KabKota'!$C$5:$C$513,FALSE))</f>
        <v>Belum</v>
      </c>
      <c r="CE391" s="218" t="str">
        <f t="array" ref="CE391">INDEX('UPTD PPA KabKota'!AN$5:AN$513,MATCH($D391,'UPTD PPA KabKota'!$C$5:$C$513,FALSE))</f>
        <v/>
      </c>
      <c r="CF391" s="218">
        <f t="array" ref="CF391">INDEX('UPTD PPA KabKota'!AO$5:AO$513,MATCH($D391,'UPTD PPA KabKota'!$C$5:$C$513,FALSE))</f>
        <v>24</v>
      </c>
      <c r="CG391" s="218" t="str">
        <f t="array" ref="CG391">INDEX('UPTD PPA KabKota'!AP$5:AP$513,MATCH($D391,'UPTD PPA KabKota'!$C$5:$C$513,FALSE))</f>
        <v>Pelecehan Seksual</v>
      </c>
      <c r="CH391" s="218" t="str">
        <f t="array" ref="CH391">INDEX('UPTD PPA KabKota'!AQ$5:AQ$513,MATCH($D391,'UPTD PPA KabKota'!$C$5:$C$513,FALSE))</f>
        <v/>
      </c>
      <c r="CI391" s="218" t="str">
        <f t="array" ref="CI391">INDEX('UPTD PPA KabKota'!AR$5:AR$513,MATCH($D391,'UPTD PPA KabKota'!$C$5:$C$513,FALSE))</f>
        <v/>
      </c>
      <c r="CJ391" s="218" t="str">
        <f t="array" ref="CJ391">INDEX('UPTD PPA KabKota'!AS$5:AS$513,MATCH($D391,'UPTD PPA KabKota'!$C$5:$C$513,FALSE))</f>
        <v/>
      </c>
      <c r="CK391" s="218" t="str">
        <f t="array" ref="CK391">INDEX('UPTD PPA KabKota'!AT$5:AT$513,MATCH($D391,'UPTD PPA KabKota'!$C$5:$C$513,FALSE))</f>
        <v/>
      </c>
      <c r="CL391" s="218" t="str">
        <f t="array" ref="CL391">INDEX('UPTD PPA KabKota'!AU$5:AU$513,MATCH($D391,'UPTD PPA KabKota'!$C$5:$C$513,FALSE))</f>
        <v/>
      </c>
      <c r="CM391" s="218" t="str">
        <f t="array" ref="CM391">INDEX('UPTD PPA KabKota'!AV$5:AV$513,MATCH($D391,'UPTD PPA KabKota'!$C$5:$C$513,FALSE))</f>
        <v/>
      </c>
      <c r="CN391" s="218" t="str">
        <f t="array" ref="CN391">INDEX('UPTD PPA KabKota'!AW$5:AW$513,MATCH($D391,'UPTD PPA KabKota'!$C$5:$C$513,FALSE))</f>
        <v>v</v>
      </c>
      <c r="CO391" s="218" t="str">
        <f t="array" ref="CO391">INDEX('UPTD PPA KabKota'!AX$5:AX$513,MATCH($D391,'UPTD PPA KabKota'!$C$5:$C$513,FALSE))</f>
        <v/>
      </c>
      <c r="CP391" s="218" t="str">
        <f t="array" ref="CP391">INDEX('UPTD PPA KabKota'!AY$5:AY$513,MATCH($D391,'UPTD PPA KabKota'!$C$5:$C$513,FALSE))</f>
        <v/>
      </c>
      <c r="CQ391" s="209" t="str">
        <f>IFERROR(__xludf.DUMMYFUNCTION("IF(ISBLANK($K391),"""",IF(REGEXMATCH($K391,""Peraturan""),""Ada"",IF(REGEXMATCH($K391,""Rekomendasi""),""Tidak Ada"", $K391)))
"),"Ada")</f>
        <v>Ada</v>
      </c>
      <c r="CR391" s="209" t="str">
        <f t="array" ref="CR391">index('UPTD PPA KabKota'!$BI$5:$BI$513,match($D391,'UPTD PPA KabKota'!$C$5:$C$513,false))</f>
        <v>Ada</v>
      </c>
      <c r="CS391" s="314" t="str">
        <f t="shared" si="65"/>
        <v>Ada</v>
      </c>
    </row>
    <row r="392">
      <c r="A392" s="334">
        <v>386.0</v>
      </c>
      <c r="B392" s="334">
        <v>3.0</v>
      </c>
      <c r="C392" s="311" t="s">
        <v>4782</v>
      </c>
      <c r="D392" s="312" t="s">
        <v>3386</v>
      </c>
      <c r="E392" s="315"/>
      <c r="F392" s="218" t="str">
        <f t="array" ref="F392">INDEX('Ortala-KabKota'!F$2:F$415,MATCH($D392,'Ortala-KabKota'!$E$2:$E$415,FALSE))</f>
        <v>#N/A</v>
      </c>
      <c r="G392" s="218" t="str">
        <f t="array" ref="G392">INDEX('Ortala-KabKota'!G$2:G$415,MATCH($D392,'Ortala-KabKota'!$E$2:$E$415,FALSE))</f>
        <v>#N/A</v>
      </c>
      <c r="H392" s="218" t="str">
        <f t="array" ref="H392">INDEX('Ortala-KabKota'!H$2:H$415,MATCH($D392,'Ortala-KabKota'!$E$2:$E$415,FALSE))</f>
        <v>#N/A</v>
      </c>
      <c r="I392" s="218" t="str">
        <f t="array" ref="I392">INDEX('Ortala-KabKota'!I$2:I$415,MATCH($D392,'Ortala-KabKota'!$E$2:$E$415,FALSE))</f>
        <v>#N/A</v>
      </c>
      <c r="J392" s="218" t="str">
        <f t="array" ref="J392">INDEX('Ortala-KabKota'!J$2:J$415,MATCH($D392,'Ortala-KabKota'!$E$2:$E$415,FALSE))</f>
        <v>#N/A</v>
      </c>
      <c r="K392" s="218" t="str">
        <f t="array" ref="K392">INDEX('Ortala-KabKota'!K$2:K$415,MATCH($D392,'Ortala-KabKota'!$E$2:$E$415,FALSE))</f>
        <v>#N/A</v>
      </c>
      <c r="L392" s="218" t="str">
        <f t="array" ref="L392">INDEX('Ortala-KabKota'!L$2:L$415,MATCH($D392,'Ortala-KabKota'!$E$2:$E$415,FALSE))</f>
        <v>#N/A</v>
      </c>
      <c r="M392" s="218" t="str">
        <f t="array" ref="M392">INDEX('Ortala-KabKota'!M$2:M$415,MATCH($D392,'Ortala-KabKota'!$E$2:$E$415,FALSE))</f>
        <v>#N/A</v>
      </c>
      <c r="N392" s="218" t="str">
        <f t="array" ref="N392">INDEX('Ortala-KabKota'!N$2:N$415,MATCH($D392,'Ortala-KabKota'!$E$2:$E$415,FALSE))</f>
        <v>#N/A</v>
      </c>
      <c r="O392" s="218" t="str">
        <f t="array" ref="O392">INDEX('Ortala-KabKota'!O$2:O$415,MATCH($D392,'Ortala-KabKota'!$E$2:$E$415,FALSE))</f>
        <v>#N/A</v>
      </c>
      <c r="P392" s="218" t="str">
        <f t="array" ref="P392">INDEX('Ortala-KabKota'!P$2:P$415,MATCH($D392,'Ortala-KabKota'!$E$2:$E$415,FALSE))</f>
        <v>#N/A</v>
      </c>
      <c r="Q392" s="218" t="str">
        <f t="array" ref="Q392">INDEX('Ortala-KabKota'!Q$2:Q$415,MATCH($D392,'Ortala-KabKota'!$E$2:$E$415,FALSE))</f>
        <v>#N/A</v>
      </c>
      <c r="R392" s="218" t="str">
        <f t="array" ref="R392">INDEX('Ortala-KabKota'!R$2:R$415,MATCH($D392,'Ortala-KabKota'!$E$2:$E$415,FALSE))</f>
        <v>#N/A</v>
      </c>
      <c r="S392" s="218" t="str">
        <f t="array" ref="S392">INDEX('Ortala-KabKota'!S$2:S$415,MATCH($D392,'Ortala-KabKota'!$E$2:$E$415,FALSE))</f>
        <v>#N/A</v>
      </c>
      <c r="T392" s="218" t="str">
        <f t="array" ref="T392">INDEX('Ortala-KabKota'!T$2:T$415,MATCH($D392,'Ortala-KabKota'!$E$2:$E$415,FALSE))</f>
        <v>#N/A</v>
      </c>
      <c r="U392" s="218" t="str">
        <f t="array" ref="U392">INDEX('Ortala-KabKota'!U$2:U$415,MATCH($D392,'Ortala-KabKota'!$E$2:$E$415,FALSE))</f>
        <v>#N/A</v>
      </c>
      <c r="V392" s="218" t="str">
        <f t="array" ref="V392">INDEX('Ortala-KabKota'!V$2:V$415,MATCH($D392,'Ortala-KabKota'!$E$2:$E$415,FALSE))</f>
        <v>#N/A</v>
      </c>
      <c r="W392" s="218" t="str">
        <f t="array" ref="W392">INDEX('Ortala-KabKota'!W$2:W$415,MATCH($D392,'Ortala-KabKota'!$E$2:$E$415,FALSE))</f>
        <v>#N/A</v>
      </c>
      <c r="X392" s="218" t="str">
        <f t="array" ref="X392">INDEX('Ortala-KabKota'!X$2:X$415,MATCH($D392,'Ortala-KabKota'!$E$2:$E$415,FALSE))</f>
        <v>#N/A</v>
      </c>
      <c r="Y392" s="218" t="str">
        <f t="array" ref="Y392">INDEX('Ortala-KabKota'!Y$2:Y$415,MATCH($D392,'Ortala-KabKota'!$E$2:$E$415,FALSE))</f>
        <v>#N/A</v>
      </c>
      <c r="Z392" s="218" t="str">
        <f t="array" ref="Z392">INDEX('Ortala-KabKota'!Z$2:Z$415,MATCH($D392,'Ortala-KabKota'!$E$2:$E$415,FALSE))</f>
        <v>#N/A</v>
      </c>
      <c r="AA392" s="218" t="str">
        <f t="array" ref="AA392">INDEX('Ortala-KabKota'!AA$2:AA$415,MATCH($D392,'Ortala-KabKota'!$E$2:$E$415,FALSE))</f>
        <v>#N/A</v>
      </c>
      <c r="AB392" s="218" t="str">
        <f t="array" ref="AB392">INDEX('Ortala-KabKota'!AB$2:AB$415,MATCH($D392,'Ortala-KabKota'!$E$2:$E$415,FALSE))</f>
        <v>#N/A</v>
      </c>
      <c r="AC392" s="218" t="str">
        <f t="array" ref="AC392">INDEX('Ortala-KabKota'!AC$2:AC$415,MATCH($D392,'Ortala-KabKota'!$E$2:$E$415,FALSE))</f>
        <v>#N/A</v>
      </c>
      <c r="AD392" s="218" t="str">
        <f t="array" ref="AD392">INDEX('Ortala-KabKota'!AD$2:AD$415,MATCH($D392,'Ortala-KabKota'!$E$2:$E$415,FALSE))</f>
        <v>#N/A</v>
      </c>
      <c r="AE392" s="218" t="str">
        <f t="array" ref="AE392">INDEX('Ortala-KabKota'!AE$2:AE$415,MATCH($D392,'Ortala-KabKota'!$E$2:$E$415,FALSE))</f>
        <v>#N/A</v>
      </c>
      <c r="AF392" s="218" t="str">
        <f t="array" ref="AF392">INDEX('Ortala-KabKota'!AF$2:AF$415,MATCH($D392,'Ortala-KabKota'!$E$2:$E$415,FALSE))</f>
        <v>#N/A</v>
      </c>
      <c r="AG392" s="218" t="str">
        <f t="array" ref="AG392">INDEX('Ortala-KabKota'!AG$2:AG$415,MATCH($D392,'Ortala-KabKota'!$E$2:$E$415,FALSE))</f>
        <v>#N/A</v>
      </c>
      <c r="AH392" s="218" t="str">
        <f t="array" ref="AH392">INDEX('Ortala-KabKota'!AH$2:AH$415,MATCH($D392,'Ortala-KabKota'!$E$2:$E$415,FALSE))</f>
        <v>#N/A</v>
      </c>
      <c r="AI392" s="218" t="str">
        <f t="array" ref="AI392">INDEX('Ortala-KabKota'!AI$2:AI$415,MATCH($D392,'Ortala-KabKota'!$E$2:$E$415,FALSE))</f>
        <v>#N/A</v>
      </c>
      <c r="AJ392" s="218" t="str">
        <f t="array" ref="AJ392">INDEX('Ortala-KabKota'!AJ$2:AJ$415,MATCH($D392,'Ortala-KabKota'!$E$2:$E$415,FALSE))</f>
        <v>#N/A</v>
      </c>
      <c r="AK392" s="218" t="str">
        <f t="array" ref="AK392">INDEX('Ortala-KabKota'!AK$2:AK$415,MATCH($D392,'Ortala-KabKota'!$E$2:$E$415,FALSE))</f>
        <v>#N/A</v>
      </c>
      <c r="AL392" s="218" t="str">
        <f t="array" ref="AL392">INDEX('Ortala-KabKota'!AL$2:AL$415,MATCH($D392,'Ortala-KabKota'!$E$2:$E$415,FALSE))</f>
        <v>#N/A</v>
      </c>
      <c r="AM392" s="218" t="str">
        <f t="array" ref="AM392">INDEX('Ortala-KabKota'!AM$2:AM$415,MATCH($D392,'Ortala-KabKota'!$E$2:$E$415,FALSE))</f>
        <v>#N/A</v>
      </c>
      <c r="AN392" s="218" t="str">
        <f t="array" ref="AN392">INDEX('Ortala-KabKota'!AN$2:AN$415,MATCH($D392,'Ortala-KabKota'!$E$2:$E$415,FALSE))</f>
        <v>#N/A</v>
      </c>
      <c r="AO392" s="218" t="str">
        <f t="array" ref="AO392">INDEX('Ortala-KabKota'!AO$2:AO$415,MATCH($D392,'Ortala-KabKota'!$E$2:$E$415,FALSE))</f>
        <v>#N/A</v>
      </c>
      <c r="AP392" s="218" t="str">
        <f t="array" ref="AP392">INDEX('Ortala-KabKota'!AP$2:AP$415,MATCH($D392,'Ortala-KabKota'!$E$2:$E$415,FALSE))</f>
        <v>#N/A</v>
      </c>
      <c r="AQ392" s="218" t="str">
        <f t="array" ref="AQ392">INDEX('Ortala-KabKota'!AQ$2:AQ$415,MATCH($D392,'Ortala-KabKota'!$E$2:$E$415,FALSE))</f>
        <v>#N/A</v>
      </c>
      <c r="AR392" s="218" t="str">
        <f t="array" ref="AR392">INDEX('Ortala-KabKota'!AR$2:AR$415,MATCH($D392,'Ortala-KabKota'!$E$2:$E$415,FALSE))</f>
        <v>#N/A</v>
      </c>
      <c r="AS392" s="218" t="str">
        <f t="array" ref="AS392">INDEX('Ortala-KabKota'!AS$2:AS$415,MATCH($D392,'Ortala-KabKota'!$E$2:$E$415,FALSE))</f>
        <v>#N/A</v>
      </c>
      <c r="AT392" s="218" t="str">
        <f t="array" ref="AT392">INDEX('Ortala-KabKota'!AT$2:AT$415,MATCH($D392,'Ortala-KabKota'!$E$2:$E$415,FALSE))</f>
        <v>#N/A</v>
      </c>
      <c r="AU392" s="218" t="str">
        <f t="array" ref="AU392">INDEX('UPTD PPA KabKota'!D$5:D$513,MATCH($D392,'UPTD PPA KabKota'!$C$5:$C$513,FALSE))</f>
        <v/>
      </c>
      <c r="AV392" s="218" t="str">
        <f t="array" ref="AV392">INDEX('UPTD PPA KabKota'!E$5:E$513,MATCH($D392,'UPTD PPA KabKota'!$C$5:$C$513,FALSE))</f>
        <v/>
      </c>
      <c r="AW392" s="218" t="str">
        <f t="array" ref="AW392">INDEX('UPTD PPA KabKota'!F$5:F$513,MATCH($D392,'UPTD PPA KabKota'!$C$5:$C$513,FALSE))</f>
        <v/>
      </c>
      <c r="AX392" s="218" t="str">
        <f t="array" ref="AX392">INDEX('UPTD PPA KabKota'!G$5:G$513,MATCH($D392,'UPTD PPA KabKota'!$C$5:$C$513,FALSE))</f>
        <v/>
      </c>
      <c r="AY392" s="218" t="str">
        <f t="array" ref="AY392">INDEX('UPTD PPA KabKota'!H$5:H$513,MATCH($D392,'UPTD PPA KabKota'!$C$5:$C$513,FALSE))</f>
        <v/>
      </c>
      <c r="AZ392" s="218" t="str">
        <f t="array" ref="AZ392">INDEX('UPTD PPA KabKota'!I$5:I$513,MATCH($D392,'UPTD PPA KabKota'!$C$5:$C$513,FALSE))</f>
        <v/>
      </c>
      <c r="BA392" s="218" t="str">
        <f t="array" ref="BA392">INDEX('UPTD PPA KabKota'!J$5:J$513,MATCH($D392,'UPTD PPA KabKota'!$C$5:$C$513,FALSE))</f>
        <v/>
      </c>
      <c r="BB392" s="218" t="str">
        <f t="array" ref="BB392">INDEX('UPTD PPA KabKota'!K$5:K$513,MATCH($D392,'UPTD PPA KabKota'!$C$5:$C$513,FALSE))</f>
        <v/>
      </c>
      <c r="BC392" s="218" t="str">
        <f t="array" ref="BC392">INDEX('UPTD PPA KabKota'!L$5:L$513,MATCH($D392,'UPTD PPA KabKota'!$C$5:$C$513,FALSE))</f>
        <v/>
      </c>
      <c r="BD392" s="218" t="str">
        <f t="array" ref="BD392">INDEX('UPTD PPA KabKota'!M$5:M$513,MATCH($D392,'UPTD PPA KabKota'!$C$5:$C$513,FALSE))</f>
        <v/>
      </c>
      <c r="BE392" s="218" t="str">
        <f t="array" ref="BE392">INDEX('UPTD PPA KabKota'!N$5:N$513,MATCH($D392,'UPTD PPA KabKota'!$C$5:$C$513,FALSE))</f>
        <v/>
      </c>
      <c r="BF392" s="218" t="str">
        <f t="array" ref="BF392">INDEX('UPTD PPA KabKota'!O$5:O$513,MATCH($D392,'UPTD PPA KabKota'!$C$5:$C$513,FALSE))</f>
        <v/>
      </c>
      <c r="BG392" s="218" t="str">
        <f t="array" ref="BG392">INDEX('UPTD PPA KabKota'!P$5:P$513,MATCH($D392,'UPTD PPA KabKota'!$C$5:$C$513,FALSE))</f>
        <v/>
      </c>
      <c r="BH392" s="218" t="str">
        <f t="array" ref="BH392">INDEX('UPTD PPA KabKota'!Q$5:Q$513,MATCH($D392,'UPTD PPA KabKota'!$C$5:$C$513,FALSE))</f>
        <v/>
      </c>
      <c r="BI392" s="218" t="str">
        <f t="array" ref="BI392">INDEX('UPTD PPA KabKota'!R$5:R$513,MATCH($D392,'UPTD PPA KabKota'!$C$5:$C$513,FALSE))</f>
        <v/>
      </c>
      <c r="BJ392" s="218" t="str">
        <f t="array" ref="BJ392">INDEX('UPTD PPA KabKota'!S$5:S$513,MATCH($D392,'UPTD PPA KabKota'!$C$5:$C$513,FALSE))</f>
        <v/>
      </c>
      <c r="BK392" s="218" t="str">
        <f t="array" ref="BK392">INDEX('UPTD PPA KabKota'!T$5:T$513,MATCH($D392,'UPTD PPA KabKota'!$C$5:$C$513,FALSE))</f>
        <v/>
      </c>
      <c r="BL392" s="218" t="str">
        <f t="array" ref="BL392">INDEX('UPTD PPA KabKota'!U$5:U$513,MATCH($D392,'UPTD PPA KabKota'!$C$5:$C$513,FALSE))</f>
        <v/>
      </c>
      <c r="BM392" s="218" t="str">
        <f t="array" ref="BM392">INDEX('UPTD PPA KabKota'!V$5:V$513,MATCH($D392,'UPTD PPA KabKota'!$C$5:$C$513,FALSE))</f>
        <v/>
      </c>
      <c r="BN392" s="218" t="str">
        <f t="array" ref="BN392">INDEX('UPTD PPA KabKota'!W$5:W$513,MATCH($D392,'UPTD PPA KabKota'!$C$5:$C$513,FALSE))</f>
        <v/>
      </c>
      <c r="BO392" s="218" t="str">
        <f t="array" ref="BO392">INDEX('UPTD PPA KabKota'!X$5:X$513,MATCH($D392,'UPTD PPA KabKota'!$C$5:$C$513,FALSE))</f>
        <v/>
      </c>
      <c r="BP392" s="218" t="str">
        <f t="array" ref="BP392">INDEX('UPTD PPA KabKota'!Y$5:Y$513,MATCH($D392,'UPTD PPA KabKota'!$C$5:$C$513,FALSE))</f>
        <v/>
      </c>
      <c r="BQ392" s="218" t="str">
        <f t="array" ref="BQ392">INDEX('UPTD PPA KabKota'!Z$5:Z$513,MATCH($D392,'UPTD PPA KabKota'!$C$5:$C$513,FALSE))</f>
        <v/>
      </c>
      <c r="BR392" s="218" t="str">
        <f t="array" ref="BR392">INDEX('UPTD PPA KabKota'!AA$5:AA$513,MATCH($D392,'UPTD PPA KabKota'!$C$5:$C$513,FALSE))</f>
        <v/>
      </c>
      <c r="BS392" s="218" t="str">
        <f t="array" ref="BS392">INDEX('UPTD PPA KabKota'!AB$5:AB$513,MATCH($D392,'UPTD PPA KabKota'!$C$5:$C$513,FALSE))</f>
        <v/>
      </c>
      <c r="BT392" s="218" t="str">
        <f t="array" ref="BT392">INDEX('UPTD PPA KabKota'!AC$5:AC$513,MATCH($D392,'UPTD PPA KabKota'!$C$5:$C$513,FALSE))</f>
        <v/>
      </c>
      <c r="BU392" s="218" t="str">
        <f t="array" ref="BU392">INDEX('UPTD PPA KabKota'!AD$5:AD$513,MATCH($D392,'UPTD PPA KabKota'!$C$5:$C$513,FALSE))</f>
        <v/>
      </c>
      <c r="BV392" s="218" t="str">
        <f t="array" ref="BV392">INDEX('UPTD PPA KabKota'!AE$5:AE$513,MATCH($D392,'UPTD PPA KabKota'!$C$5:$C$513,FALSE))</f>
        <v/>
      </c>
      <c r="BW392" s="218" t="str">
        <f t="array" ref="BW392">INDEX('UPTD PPA KabKota'!AF$5:AF$513,MATCH($D392,'UPTD PPA KabKota'!$C$5:$C$513,FALSE))</f>
        <v/>
      </c>
      <c r="BX392" s="218" t="str">
        <f t="array" ref="BX392">INDEX('UPTD PPA KabKota'!AG$5:AG$513,MATCH($D392,'UPTD PPA KabKota'!$C$5:$C$513,FALSE))</f>
        <v/>
      </c>
      <c r="BY392" s="218" t="str">
        <f t="array" ref="BY392">INDEX('UPTD PPA KabKota'!AH$5:AH$513,MATCH($D392,'UPTD PPA KabKota'!$C$5:$C$513,FALSE))</f>
        <v/>
      </c>
      <c r="BZ392" s="218" t="str">
        <f t="array" ref="BZ392">INDEX('UPTD PPA KabKota'!AI$5:AI$513,MATCH($D392,'UPTD PPA KabKota'!$C$5:$C$513,FALSE))</f>
        <v/>
      </c>
      <c r="CA392" s="218" t="str">
        <f t="array" ref="CA392">INDEX('UPTD PPA KabKota'!AJ$5:AJ$513,MATCH($D392,'UPTD PPA KabKota'!$C$5:$C$513,FALSE))</f>
        <v/>
      </c>
      <c r="CB392" s="218" t="str">
        <f t="array" ref="CB392">INDEX('UPTD PPA KabKota'!AK$5:AK$513,MATCH($D392,'UPTD PPA KabKota'!$C$5:$C$513,FALSE))</f>
        <v/>
      </c>
      <c r="CC392" s="218" t="str">
        <f t="array" ref="CC392">INDEX('UPTD PPA KabKota'!AL$5:AL$513,MATCH($D392,'UPTD PPA KabKota'!$C$5:$C$513,FALSE))</f>
        <v/>
      </c>
      <c r="CD392" s="218" t="str">
        <f t="array" ref="CD392">INDEX('UPTD PPA KabKota'!AM$5:AM$513,MATCH($D392,'UPTD PPA KabKota'!$C$5:$C$513,FALSE))</f>
        <v/>
      </c>
      <c r="CE392" s="218" t="str">
        <f t="array" ref="CE392">INDEX('UPTD PPA KabKota'!AN$5:AN$513,MATCH($D392,'UPTD PPA KabKota'!$C$5:$C$513,FALSE))</f>
        <v/>
      </c>
      <c r="CF392" s="218" t="str">
        <f t="array" ref="CF392">INDEX('UPTD PPA KabKota'!AO$5:AO$513,MATCH($D392,'UPTD PPA KabKota'!$C$5:$C$513,FALSE))</f>
        <v/>
      </c>
      <c r="CG392" s="218" t="str">
        <f t="array" ref="CG392">INDEX('UPTD PPA KabKota'!AP$5:AP$513,MATCH($D392,'UPTD PPA KabKota'!$C$5:$C$513,FALSE))</f>
        <v/>
      </c>
      <c r="CH392" s="218" t="str">
        <f t="array" ref="CH392">INDEX('UPTD PPA KabKota'!AQ$5:AQ$513,MATCH($D392,'UPTD PPA KabKota'!$C$5:$C$513,FALSE))</f>
        <v/>
      </c>
      <c r="CI392" s="218" t="str">
        <f t="array" ref="CI392">INDEX('UPTD PPA KabKota'!AR$5:AR$513,MATCH($D392,'UPTD PPA KabKota'!$C$5:$C$513,FALSE))</f>
        <v/>
      </c>
      <c r="CJ392" s="218" t="str">
        <f t="array" ref="CJ392">INDEX('UPTD PPA KabKota'!AS$5:AS$513,MATCH($D392,'UPTD PPA KabKota'!$C$5:$C$513,FALSE))</f>
        <v/>
      </c>
      <c r="CK392" s="218" t="str">
        <f t="array" ref="CK392">INDEX('UPTD PPA KabKota'!AT$5:AT$513,MATCH($D392,'UPTD PPA KabKota'!$C$5:$C$513,FALSE))</f>
        <v/>
      </c>
      <c r="CL392" s="218" t="str">
        <f t="array" ref="CL392">INDEX('UPTD PPA KabKota'!AU$5:AU$513,MATCH($D392,'UPTD PPA KabKota'!$C$5:$C$513,FALSE))</f>
        <v/>
      </c>
      <c r="CM392" s="218" t="str">
        <f t="array" ref="CM392">INDEX('UPTD PPA KabKota'!AV$5:AV$513,MATCH($D392,'UPTD PPA KabKota'!$C$5:$C$513,FALSE))</f>
        <v/>
      </c>
      <c r="CN392" s="218" t="str">
        <f t="array" ref="CN392">INDEX('UPTD PPA KabKota'!AW$5:AW$513,MATCH($D392,'UPTD PPA KabKota'!$C$5:$C$513,FALSE))</f>
        <v/>
      </c>
      <c r="CO392" s="218" t="str">
        <f t="array" ref="CO392">INDEX('UPTD PPA KabKota'!AX$5:AX$513,MATCH($D392,'UPTD PPA KabKota'!$C$5:$C$513,FALSE))</f>
        <v/>
      </c>
      <c r="CP392" s="218" t="str">
        <f t="array" ref="CP392">INDEX('UPTD PPA KabKota'!AY$5:AY$513,MATCH($D392,'UPTD PPA KabKota'!$C$5:$C$513,FALSE))</f>
        <v/>
      </c>
      <c r="CQ392" s="209" t="str">
        <f>IFERROR(__xludf.DUMMYFUNCTION("IF(ISBLANK($K392),"""",IF(REGEXMATCH($K392,""Peraturan""),""Ada"",IF(REGEXMATCH($K392,""Rekomendasi""),""Tidak Ada"", $K392)))
"),"#N/A")</f>
        <v>#N/A</v>
      </c>
      <c r="CR392" s="209" t="str">
        <f t="array" ref="CR392">index('UPTD PPA KabKota'!$BI$5:$BI$513,match($D392,'UPTD PPA KabKota'!$C$5:$C$513,false))</f>
        <v>Tidak Ada</v>
      </c>
      <c r="CS392" s="314" t="str">
        <f t="shared" si="65"/>
        <v>#N/A</v>
      </c>
    </row>
    <row r="393">
      <c r="A393" s="334">
        <v>387.0</v>
      </c>
      <c r="B393" s="334">
        <v>4.0</v>
      </c>
      <c r="C393" s="311" t="s">
        <v>4782</v>
      </c>
      <c r="D393" s="312" t="s">
        <v>3385</v>
      </c>
      <c r="E393" s="313"/>
      <c r="F393" s="218" t="str">
        <f t="array" ref="F393">INDEX('Ortala-KabKota'!F$2:F$415,MATCH($D393,'Ortala-KabKota'!$E$2:$E$415,FALSE))</f>
        <v>#N/A</v>
      </c>
      <c r="G393" s="218" t="str">
        <f t="array" ref="G393">INDEX('Ortala-KabKota'!G$2:G$415,MATCH($D393,'Ortala-KabKota'!$E$2:$E$415,FALSE))</f>
        <v>#N/A</v>
      </c>
      <c r="H393" s="218" t="str">
        <f t="array" ref="H393">INDEX('Ortala-KabKota'!H$2:H$415,MATCH($D393,'Ortala-KabKota'!$E$2:$E$415,FALSE))</f>
        <v>#N/A</v>
      </c>
      <c r="I393" s="218" t="str">
        <f t="array" ref="I393">INDEX('Ortala-KabKota'!I$2:I$415,MATCH($D393,'Ortala-KabKota'!$E$2:$E$415,FALSE))</f>
        <v>#N/A</v>
      </c>
      <c r="J393" s="218" t="str">
        <f t="array" ref="J393">INDEX('Ortala-KabKota'!J$2:J$415,MATCH($D393,'Ortala-KabKota'!$E$2:$E$415,FALSE))</f>
        <v>#N/A</v>
      </c>
      <c r="K393" s="218" t="str">
        <f t="array" ref="K393">INDEX('Ortala-KabKota'!K$2:K$415,MATCH($D393,'Ortala-KabKota'!$E$2:$E$415,FALSE))</f>
        <v>#N/A</v>
      </c>
      <c r="L393" s="218" t="str">
        <f t="array" ref="L393">INDEX('Ortala-KabKota'!L$2:L$415,MATCH($D393,'Ortala-KabKota'!$E$2:$E$415,FALSE))</f>
        <v>#N/A</v>
      </c>
      <c r="M393" s="218" t="str">
        <f t="array" ref="M393">INDEX('Ortala-KabKota'!M$2:M$415,MATCH($D393,'Ortala-KabKota'!$E$2:$E$415,FALSE))</f>
        <v>#N/A</v>
      </c>
      <c r="N393" s="218" t="str">
        <f t="array" ref="N393">INDEX('Ortala-KabKota'!N$2:N$415,MATCH($D393,'Ortala-KabKota'!$E$2:$E$415,FALSE))</f>
        <v>#N/A</v>
      </c>
      <c r="O393" s="218" t="str">
        <f t="array" ref="O393">INDEX('Ortala-KabKota'!O$2:O$415,MATCH($D393,'Ortala-KabKota'!$E$2:$E$415,FALSE))</f>
        <v>#N/A</v>
      </c>
      <c r="P393" s="218" t="str">
        <f t="array" ref="P393">INDEX('Ortala-KabKota'!P$2:P$415,MATCH($D393,'Ortala-KabKota'!$E$2:$E$415,FALSE))</f>
        <v>#N/A</v>
      </c>
      <c r="Q393" s="218" t="str">
        <f t="array" ref="Q393">INDEX('Ortala-KabKota'!Q$2:Q$415,MATCH($D393,'Ortala-KabKota'!$E$2:$E$415,FALSE))</f>
        <v>#N/A</v>
      </c>
      <c r="R393" s="218" t="str">
        <f t="array" ref="R393">INDEX('Ortala-KabKota'!R$2:R$415,MATCH($D393,'Ortala-KabKota'!$E$2:$E$415,FALSE))</f>
        <v>#N/A</v>
      </c>
      <c r="S393" s="218" t="str">
        <f t="array" ref="S393">INDEX('Ortala-KabKota'!S$2:S$415,MATCH($D393,'Ortala-KabKota'!$E$2:$E$415,FALSE))</f>
        <v>#N/A</v>
      </c>
      <c r="T393" s="218" t="str">
        <f t="array" ref="T393">INDEX('Ortala-KabKota'!T$2:T$415,MATCH($D393,'Ortala-KabKota'!$E$2:$E$415,FALSE))</f>
        <v>#N/A</v>
      </c>
      <c r="U393" s="218" t="str">
        <f t="array" ref="U393">INDEX('Ortala-KabKota'!U$2:U$415,MATCH($D393,'Ortala-KabKota'!$E$2:$E$415,FALSE))</f>
        <v>#N/A</v>
      </c>
      <c r="V393" s="218" t="str">
        <f t="array" ref="V393">INDEX('Ortala-KabKota'!V$2:V$415,MATCH($D393,'Ortala-KabKota'!$E$2:$E$415,FALSE))</f>
        <v>#N/A</v>
      </c>
      <c r="W393" s="218" t="str">
        <f t="array" ref="W393">INDEX('Ortala-KabKota'!W$2:W$415,MATCH($D393,'Ortala-KabKota'!$E$2:$E$415,FALSE))</f>
        <v>#N/A</v>
      </c>
      <c r="X393" s="218" t="str">
        <f t="array" ref="X393">INDEX('Ortala-KabKota'!X$2:X$415,MATCH($D393,'Ortala-KabKota'!$E$2:$E$415,FALSE))</f>
        <v>#N/A</v>
      </c>
      <c r="Y393" s="218" t="str">
        <f t="array" ref="Y393">INDEX('Ortala-KabKota'!Y$2:Y$415,MATCH($D393,'Ortala-KabKota'!$E$2:$E$415,FALSE))</f>
        <v>#N/A</v>
      </c>
      <c r="Z393" s="218" t="str">
        <f t="array" ref="Z393">INDEX('Ortala-KabKota'!Z$2:Z$415,MATCH($D393,'Ortala-KabKota'!$E$2:$E$415,FALSE))</f>
        <v>#N/A</v>
      </c>
      <c r="AA393" s="218" t="str">
        <f t="array" ref="AA393">INDEX('Ortala-KabKota'!AA$2:AA$415,MATCH($D393,'Ortala-KabKota'!$E$2:$E$415,FALSE))</f>
        <v>#N/A</v>
      </c>
      <c r="AB393" s="218" t="str">
        <f t="array" ref="AB393">INDEX('Ortala-KabKota'!AB$2:AB$415,MATCH($D393,'Ortala-KabKota'!$E$2:$E$415,FALSE))</f>
        <v>#N/A</v>
      </c>
      <c r="AC393" s="218" t="str">
        <f t="array" ref="AC393">INDEX('Ortala-KabKota'!AC$2:AC$415,MATCH($D393,'Ortala-KabKota'!$E$2:$E$415,FALSE))</f>
        <v>#N/A</v>
      </c>
      <c r="AD393" s="218" t="str">
        <f t="array" ref="AD393">INDEX('Ortala-KabKota'!AD$2:AD$415,MATCH($D393,'Ortala-KabKota'!$E$2:$E$415,FALSE))</f>
        <v>#N/A</v>
      </c>
      <c r="AE393" s="218" t="str">
        <f t="array" ref="AE393">INDEX('Ortala-KabKota'!AE$2:AE$415,MATCH($D393,'Ortala-KabKota'!$E$2:$E$415,FALSE))</f>
        <v>#N/A</v>
      </c>
      <c r="AF393" s="218" t="str">
        <f t="array" ref="AF393">INDEX('Ortala-KabKota'!AF$2:AF$415,MATCH($D393,'Ortala-KabKota'!$E$2:$E$415,FALSE))</f>
        <v>#N/A</v>
      </c>
      <c r="AG393" s="218" t="str">
        <f t="array" ref="AG393">INDEX('Ortala-KabKota'!AG$2:AG$415,MATCH($D393,'Ortala-KabKota'!$E$2:$E$415,FALSE))</f>
        <v>#N/A</v>
      </c>
      <c r="AH393" s="218" t="str">
        <f t="array" ref="AH393">INDEX('Ortala-KabKota'!AH$2:AH$415,MATCH($D393,'Ortala-KabKota'!$E$2:$E$415,FALSE))</f>
        <v>#N/A</v>
      </c>
      <c r="AI393" s="218" t="str">
        <f t="array" ref="AI393">INDEX('Ortala-KabKota'!AI$2:AI$415,MATCH($D393,'Ortala-KabKota'!$E$2:$E$415,FALSE))</f>
        <v>#N/A</v>
      </c>
      <c r="AJ393" s="218" t="str">
        <f t="array" ref="AJ393">INDEX('Ortala-KabKota'!AJ$2:AJ$415,MATCH($D393,'Ortala-KabKota'!$E$2:$E$415,FALSE))</f>
        <v>#N/A</v>
      </c>
      <c r="AK393" s="218" t="str">
        <f t="array" ref="AK393">INDEX('Ortala-KabKota'!AK$2:AK$415,MATCH($D393,'Ortala-KabKota'!$E$2:$E$415,FALSE))</f>
        <v>#N/A</v>
      </c>
      <c r="AL393" s="218" t="str">
        <f t="array" ref="AL393">INDEX('Ortala-KabKota'!AL$2:AL$415,MATCH($D393,'Ortala-KabKota'!$E$2:$E$415,FALSE))</f>
        <v>#N/A</v>
      </c>
      <c r="AM393" s="218" t="str">
        <f t="array" ref="AM393">INDEX('Ortala-KabKota'!AM$2:AM$415,MATCH($D393,'Ortala-KabKota'!$E$2:$E$415,FALSE))</f>
        <v>#N/A</v>
      </c>
      <c r="AN393" s="218" t="str">
        <f t="array" ref="AN393">INDEX('Ortala-KabKota'!AN$2:AN$415,MATCH($D393,'Ortala-KabKota'!$E$2:$E$415,FALSE))</f>
        <v>#N/A</v>
      </c>
      <c r="AO393" s="218" t="str">
        <f t="array" ref="AO393">INDEX('Ortala-KabKota'!AO$2:AO$415,MATCH($D393,'Ortala-KabKota'!$E$2:$E$415,FALSE))</f>
        <v>#N/A</v>
      </c>
      <c r="AP393" s="218" t="str">
        <f t="array" ref="AP393">INDEX('Ortala-KabKota'!AP$2:AP$415,MATCH($D393,'Ortala-KabKota'!$E$2:$E$415,FALSE))</f>
        <v>#N/A</v>
      </c>
      <c r="AQ393" s="218" t="str">
        <f t="array" ref="AQ393">INDEX('Ortala-KabKota'!AQ$2:AQ$415,MATCH($D393,'Ortala-KabKota'!$E$2:$E$415,FALSE))</f>
        <v>#N/A</v>
      </c>
      <c r="AR393" s="218" t="str">
        <f t="array" ref="AR393">INDEX('Ortala-KabKota'!AR$2:AR$415,MATCH($D393,'Ortala-KabKota'!$E$2:$E$415,FALSE))</f>
        <v>#N/A</v>
      </c>
      <c r="AS393" s="218" t="str">
        <f t="array" ref="AS393">INDEX('Ortala-KabKota'!AS$2:AS$415,MATCH($D393,'Ortala-KabKota'!$E$2:$E$415,FALSE))</f>
        <v>#N/A</v>
      </c>
      <c r="AT393" s="218" t="str">
        <f t="array" ref="AT393">INDEX('Ortala-KabKota'!AT$2:AT$415,MATCH($D393,'Ortala-KabKota'!$E$2:$E$415,FALSE))</f>
        <v>#N/A</v>
      </c>
      <c r="AU393" s="218" t="str">
        <f t="array" ref="AU393">INDEX('UPTD PPA KabKota'!D$5:D$513,MATCH($D393,'UPTD PPA KabKota'!$C$5:$C$513,FALSE))</f>
        <v/>
      </c>
      <c r="AV393" s="218" t="str">
        <f t="array" ref="AV393">INDEX('UPTD PPA KabKota'!E$5:E$513,MATCH($D393,'UPTD PPA KabKota'!$C$5:$C$513,FALSE))</f>
        <v/>
      </c>
      <c r="AW393" s="218" t="str">
        <f t="array" ref="AW393">INDEX('UPTD PPA KabKota'!F$5:F$513,MATCH($D393,'UPTD PPA KabKota'!$C$5:$C$513,FALSE))</f>
        <v/>
      </c>
      <c r="AX393" s="218" t="str">
        <f t="array" ref="AX393">INDEX('UPTD PPA KabKota'!G$5:G$513,MATCH($D393,'UPTD PPA KabKota'!$C$5:$C$513,FALSE))</f>
        <v/>
      </c>
      <c r="AY393" s="218" t="str">
        <f t="array" ref="AY393">INDEX('UPTD PPA KabKota'!H$5:H$513,MATCH($D393,'UPTD PPA KabKota'!$C$5:$C$513,FALSE))</f>
        <v/>
      </c>
      <c r="AZ393" s="218" t="str">
        <f t="array" ref="AZ393">INDEX('UPTD PPA KabKota'!I$5:I$513,MATCH($D393,'UPTD PPA KabKota'!$C$5:$C$513,FALSE))</f>
        <v/>
      </c>
      <c r="BA393" s="218" t="str">
        <f t="array" ref="BA393">INDEX('UPTD PPA KabKota'!J$5:J$513,MATCH($D393,'UPTD PPA KabKota'!$C$5:$C$513,FALSE))</f>
        <v/>
      </c>
      <c r="BB393" s="218" t="str">
        <f t="array" ref="BB393">INDEX('UPTD PPA KabKota'!K$5:K$513,MATCH($D393,'UPTD PPA KabKota'!$C$5:$C$513,FALSE))</f>
        <v/>
      </c>
      <c r="BC393" s="218" t="str">
        <f t="array" ref="BC393">INDEX('UPTD PPA KabKota'!L$5:L$513,MATCH($D393,'UPTD PPA KabKota'!$C$5:$C$513,FALSE))</f>
        <v/>
      </c>
      <c r="BD393" s="218" t="str">
        <f t="array" ref="BD393">INDEX('UPTD PPA KabKota'!M$5:M$513,MATCH($D393,'UPTD PPA KabKota'!$C$5:$C$513,FALSE))</f>
        <v/>
      </c>
      <c r="BE393" s="218" t="str">
        <f t="array" ref="BE393">INDEX('UPTD PPA KabKota'!N$5:N$513,MATCH($D393,'UPTD PPA KabKota'!$C$5:$C$513,FALSE))</f>
        <v/>
      </c>
      <c r="BF393" s="218" t="str">
        <f t="array" ref="BF393">INDEX('UPTD PPA KabKota'!O$5:O$513,MATCH($D393,'UPTD PPA KabKota'!$C$5:$C$513,FALSE))</f>
        <v/>
      </c>
      <c r="BG393" s="218" t="str">
        <f t="array" ref="BG393">INDEX('UPTD PPA KabKota'!P$5:P$513,MATCH($D393,'UPTD PPA KabKota'!$C$5:$C$513,FALSE))</f>
        <v/>
      </c>
      <c r="BH393" s="218" t="str">
        <f t="array" ref="BH393">INDEX('UPTD PPA KabKota'!Q$5:Q$513,MATCH($D393,'UPTD PPA KabKota'!$C$5:$C$513,FALSE))</f>
        <v/>
      </c>
      <c r="BI393" s="218" t="str">
        <f t="array" ref="BI393">INDEX('UPTD PPA KabKota'!R$5:R$513,MATCH($D393,'UPTD PPA KabKota'!$C$5:$C$513,FALSE))</f>
        <v/>
      </c>
      <c r="BJ393" s="218" t="str">
        <f t="array" ref="BJ393">INDEX('UPTD PPA KabKota'!S$5:S$513,MATCH($D393,'UPTD PPA KabKota'!$C$5:$C$513,FALSE))</f>
        <v/>
      </c>
      <c r="BK393" s="218" t="str">
        <f t="array" ref="BK393">INDEX('UPTD PPA KabKota'!T$5:T$513,MATCH($D393,'UPTD PPA KabKota'!$C$5:$C$513,FALSE))</f>
        <v/>
      </c>
      <c r="BL393" s="218" t="str">
        <f t="array" ref="BL393">INDEX('UPTD PPA KabKota'!U$5:U$513,MATCH($D393,'UPTD PPA KabKota'!$C$5:$C$513,FALSE))</f>
        <v/>
      </c>
      <c r="BM393" s="218" t="str">
        <f t="array" ref="BM393">INDEX('UPTD PPA KabKota'!V$5:V$513,MATCH($D393,'UPTD PPA KabKota'!$C$5:$C$513,FALSE))</f>
        <v/>
      </c>
      <c r="BN393" s="218" t="str">
        <f t="array" ref="BN393">INDEX('UPTD PPA KabKota'!W$5:W$513,MATCH($D393,'UPTD PPA KabKota'!$C$5:$C$513,FALSE))</f>
        <v/>
      </c>
      <c r="BO393" s="218" t="str">
        <f t="array" ref="BO393">INDEX('UPTD PPA KabKota'!X$5:X$513,MATCH($D393,'UPTD PPA KabKota'!$C$5:$C$513,FALSE))</f>
        <v/>
      </c>
      <c r="BP393" s="218" t="str">
        <f t="array" ref="BP393">INDEX('UPTD PPA KabKota'!Y$5:Y$513,MATCH($D393,'UPTD PPA KabKota'!$C$5:$C$513,FALSE))</f>
        <v/>
      </c>
      <c r="BQ393" s="218" t="str">
        <f t="array" ref="BQ393">INDEX('UPTD PPA KabKota'!Z$5:Z$513,MATCH($D393,'UPTD PPA KabKota'!$C$5:$C$513,FALSE))</f>
        <v/>
      </c>
      <c r="BR393" s="218" t="str">
        <f t="array" ref="BR393">INDEX('UPTD PPA KabKota'!AA$5:AA$513,MATCH($D393,'UPTD PPA KabKota'!$C$5:$C$513,FALSE))</f>
        <v/>
      </c>
      <c r="BS393" s="218" t="str">
        <f t="array" ref="BS393">INDEX('UPTD PPA KabKota'!AB$5:AB$513,MATCH($D393,'UPTD PPA KabKota'!$C$5:$C$513,FALSE))</f>
        <v/>
      </c>
      <c r="BT393" s="218" t="str">
        <f t="array" ref="BT393">INDEX('UPTD PPA KabKota'!AC$5:AC$513,MATCH($D393,'UPTD PPA KabKota'!$C$5:$C$513,FALSE))</f>
        <v/>
      </c>
      <c r="BU393" s="218" t="str">
        <f t="array" ref="BU393">INDEX('UPTD PPA KabKota'!AD$5:AD$513,MATCH($D393,'UPTD PPA KabKota'!$C$5:$C$513,FALSE))</f>
        <v/>
      </c>
      <c r="BV393" s="218" t="str">
        <f t="array" ref="BV393">INDEX('UPTD PPA KabKota'!AE$5:AE$513,MATCH($D393,'UPTD PPA KabKota'!$C$5:$C$513,FALSE))</f>
        <v/>
      </c>
      <c r="BW393" s="218" t="str">
        <f t="array" ref="BW393">INDEX('UPTD PPA KabKota'!AF$5:AF$513,MATCH($D393,'UPTD PPA KabKota'!$C$5:$C$513,FALSE))</f>
        <v/>
      </c>
      <c r="BX393" s="218" t="str">
        <f t="array" ref="BX393">INDEX('UPTD PPA KabKota'!AG$5:AG$513,MATCH($D393,'UPTD PPA KabKota'!$C$5:$C$513,FALSE))</f>
        <v/>
      </c>
      <c r="BY393" s="218" t="str">
        <f t="array" ref="BY393">INDEX('UPTD PPA KabKota'!AH$5:AH$513,MATCH($D393,'UPTD PPA KabKota'!$C$5:$C$513,FALSE))</f>
        <v/>
      </c>
      <c r="BZ393" s="218" t="str">
        <f t="array" ref="BZ393">INDEX('UPTD PPA KabKota'!AI$5:AI$513,MATCH($D393,'UPTD PPA KabKota'!$C$5:$C$513,FALSE))</f>
        <v/>
      </c>
      <c r="CA393" s="218" t="str">
        <f t="array" ref="CA393">INDEX('UPTD PPA KabKota'!AJ$5:AJ$513,MATCH($D393,'UPTD PPA KabKota'!$C$5:$C$513,FALSE))</f>
        <v/>
      </c>
      <c r="CB393" s="218" t="str">
        <f t="array" ref="CB393">INDEX('UPTD PPA KabKota'!AK$5:AK$513,MATCH($D393,'UPTD PPA KabKota'!$C$5:$C$513,FALSE))</f>
        <v/>
      </c>
      <c r="CC393" s="218" t="str">
        <f t="array" ref="CC393">INDEX('UPTD PPA KabKota'!AL$5:AL$513,MATCH($D393,'UPTD PPA KabKota'!$C$5:$C$513,FALSE))</f>
        <v/>
      </c>
      <c r="CD393" s="218" t="str">
        <f t="array" ref="CD393">INDEX('UPTD PPA KabKota'!AM$5:AM$513,MATCH($D393,'UPTD PPA KabKota'!$C$5:$C$513,FALSE))</f>
        <v/>
      </c>
      <c r="CE393" s="218" t="str">
        <f t="array" ref="CE393">INDEX('UPTD PPA KabKota'!AN$5:AN$513,MATCH($D393,'UPTD PPA KabKota'!$C$5:$C$513,FALSE))</f>
        <v/>
      </c>
      <c r="CF393" s="218" t="str">
        <f t="array" ref="CF393">INDEX('UPTD PPA KabKota'!AO$5:AO$513,MATCH($D393,'UPTD PPA KabKota'!$C$5:$C$513,FALSE))</f>
        <v/>
      </c>
      <c r="CG393" s="218" t="str">
        <f t="array" ref="CG393">INDEX('UPTD PPA KabKota'!AP$5:AP$513,MATCH($D393,'UPTD PPA KabKota'!$C$5:$C$513,FALSE))</f>
        <v/>
      </c>
      <c r="CH393" s="218" t="str">
        <f t="array" ref="CH393">INDEX('UPTD PPA KabKota'!AQ$5:AQ$513,MATCH($D393,'UPTD PPA KabKota'!$C$5:$C$513,FALSE))</f>
        <v/>
      </c>
      <c r="CI393" s="218" t="str">
        <f t="array" ref="CI393">INDEX('UPTD PPA KabKota'!AR$5:AR$513,MATCH($D393,'UPTD PPA KabKota'!$C$5:$C$513,FALSE))</f>
        <v/>
      </c>
      <c r="CJ393" s="218" t="str">
        <f t="array" ref="CJ393">INDEX('UPTD PPA KabKota'!AS$5:AS$513,MATCH($D393,'UPTD PPA KabKota'!$C$5:$C$513,FALSE))</f>
        <v/>
      </c>
      <c r="CK393" s="218" t="str">
        <f t="array" ref="CK393">INDEX('UPTD PPA KabKota'!AT$5:AT$513,MATCH($D393,'UPTD PPA KabKota'!$C$5:$C$513,FALSE))</f>
        <v/>
      </c>
      <c r="CL393" s="218" t="str">
        <f t="array" ref="CL393">INDEX('UPTD PPA KabKota'!AU$5:AU$513,MATCH($D393,'UPTD PPA KabKota'!$C$5:$C$513,FALSE))</f>
        <v/>
      </c>
      <c r="CM393" s="218" t="str">
        <f t="array" ref="CM393">INDEX('UPTD PPA KabKota'!AV$5:AV$513,MATCH($D393,'UPTD PPA KabKota'!$C$5:$C$513,FALSE))</f>
        <v/>
      </c>
      <c r="CN393" s="218" t="str">
        <f t="array" ref="CN393">INDEX('UPTD PPA KabKota'!AW$5:AW$513,MATCH($D393,'UPTD PPA KabKota'!$C$5:$C$513,FALSE))</f>
        <v/>
      </c>
      <c r="CO393" s="218" t="str">
        <f t="array" ref="CO393">INDEX('UPTD PPA KabKota'!AX$5:AX$513,MATCH($D393,'UPTD PPA KabKota'!$C$5:$C$513,FALSE))</f>
        <v/>
      </c>
      <c r="CP393" s="218" t="str">
        <f t="array" ref="CP393">INDEX('UPTD PPA KabKota'!AY$5:AY$513,MATCH($D393,'UPTD PPA KabKota'!$C$5:$C$513,FALSE))</f>
        <v/>
      </c>
      <c r="CQ393" s="209" t="str">
        <f>IFERROR(__xludf.DUMMYFUNCTION("IF(ISBLANK($K393),"""",IF(REGEXMATCH($K393,""Peraturan""),""Ada"",IF(REGEXMATCH($K393,""Rekomendasi""),""Tidak Ada"", $K393)))
"),"#N/A")</f>
        <v>#N/A</v>
      </c>
      <c r="CR393" s="209" t="str">
        <f t="array" ref="CR393">index('UPTD PPA KabKota'!$BI$5:$BI$513,match($D393,'UPTD PPA KabKota'!$C$5:$C$513,false))</f>
        <v>Tidak Ada</v>
      </c>
      <c r="CS393" s="314" t="str">
        <f t="shared" si="65"/>
        <v>#N/A</v>
      </c>
    </row>
    <row r="394">
      <c r="A394" s="334">
        <v>388.0</v>
      </c>
      <c r="B394" s="334">
        <v>5.0</v>
      </c>
      <c r="C394" s="311" t="s">
        <v>4782</v>
      </c>
      <c r="D394" s="312" t="s">
        <v>3383</v>
      </c>
      <c r="E394" s="315"/>
      <c r="F394" s="218" t="str">
        <f t="array" ref="F394">INDEX('Ortala-KabKota'!F$2:F$415,MATCH($D394,'Ortala-KabKota'!$E$2:$E$415,FALSE))</f>
        <v>#N/A</v>
      </c>
      <c r="G394" s="218" t="str">
        <f t="array" ref="G394">INDEX('Ortala-KabKota'!G$2:G$415,MATCH($D394,'Ortala-KabKota'!$E$2:$E$415,FALSE))</f>
        <v>#N/A</v>
      </c>
      <c r="H394" s="218" t="str">
        <f t="array" ref="H394">INDEX('Ortala-KabKota'!H$2:H$415,MATCH($D394,'Ortala-KabKota'!$E$2:$E$415,FALSE))</f>
        <v>#N/A</v>
      </c>
      <c r="I394" s="218" t="str">
        <f t="array" ref="I394">INDEX('Ortala-KabKota'!I$2:I$415,MATCH($D394,'Ortala-KabKota'!$E$2:$E$415,FALSE))</f>
        <v>#N/A</v>
      </c>
      <c r="J394" s="218" t="str">
        <f t="array" ref="J394">INDEX('Ortala-KabKota'!J$2:J$415,MATCH($D394,'Ortala-KabKota'!$E$2:$E$415,FALSE))</f>
        <v>#N/A</v>
      </c>
      <c r="K394" s="218" t="str">
        <f t="array" ref="K394">INDEX('Ortala-KabKota'!K$2:K$415,MATCH($D394,'Ortala-KabKota'!$E$2:$E$415,FALSE))</f>
        <v>#N/A</v>
      </c>
      <c r="L394" s="218" t="str">
        <f t="array" ref="L394">INDEX('Ortala-KabKota'!L$2:L$415,MATCH($D394,'Ortala-KabKota'!$E$2:$E$415,FALSE))</f>
        <v>#N/A</v>
      </c>
      <c r="M394" s="218" t="str">
        <f t="array" ref="M394">INDEX('Ortala-KabKota'!M$2:M$415,MATCH($D394,'Ortala-KabKota'!$E$2:$E$415,FALSE))</f>
        <v>#N/A</v>
      </c>
      <c r="N394" s="218" t="str">
        <f t="array" ref="N394">INDEX('Ortala-KabKota'!N$2:N$415,MATCH($D394,'Ortala-KabKota'!$E$2:$E$415,FALSE))</f>
        <v>#N/A</v>
      </c>
      <c r="O394" s="218" t="str">
        <f t="array" ref="O394">INDEX('Ortala-KabKota'!O$2:O$415,MATCH($D394,'Ortala-KabKota'!$E$2:$E$415,FALSE))</f>
        <v>#N/A</v>
      </c>
      <c r="P394" s="218" t="str">
        <f t="array" ref="P394">INDEX('Ortala-KabKota'!P$2:P$415,MATCH($D394,'Ortala-KabKota'!$E$2:$E$415,FALSE))</f>
        <v>#N/A</v>
      </c>
      <c r="Q394" s="218" t="str">
        <f t="array" ref="Q394">INDEX('Ortala-KabKota'!Q$2:Q$415,MATCH($D394,'Ortala-KabKota'!$E$2:$E$415,FALSE))</f>
        <v>#N/A</v>
      </c>
      <c r="R394" s="218" t="str">
        <f t="array" ref="R394">INDEX('Ortala-KabKota'!R$2:R$415,MATCH($D394,'Ortala-KabKota'!$E$2:$E$415,FALSE))</f>
        <v>#N/A</v>
      </c>
      <c r="S394" s="218" t="str">
        <f t="array" ref="S394">INDEX('Ortala-KabKota'!S$2:S$415,MATCH($D394,'Ortala-KabKota'!$E$2:$E$415,FALSE))</f>
        <v>#N/A</v>
      </c>
      <c r="T394" s="218" t="str">
        <f t="array" ref="T394">INDEX('Ortala-KabKota'!T$2:T$415,MATCH($D394,'Ortala-KabKota'!$E$2:$E$415,FALSE))</f>
        <v>#N/A</v>
      </c>
      <c r="U394" s="218" t="str">
        <f t="array" ref="U394">INDEX('Ortala-KabKota'!U$2:U$415,MATCH($D394,'Ortala-KabKota'!$E$2:$E$415,FALSE))</f>
        <v>#N/A</v>
      </c>
      <c r="V394" s="218" t="str">
        <f t="array" ref="V394">INDEX('Ortala-KabKota'!V$2:V$415,MATCH($D394,'Ortala-KabKota'!$E$2:$E$415,FALSE))</f>
        <v>#N/A</v>
      </c>
      <c r="W394" s="218" t="str">
        <f t="array" ref="W394">INDEX('Ortala-KabKota'!W$2:W$415,MATCH($D394,'Ortala-KabKota'!$E$2:$E$415,FALSE))</f>
        <v>#N/A</v>
      </c>
      <c r="X394" s="218" t="str">
        <f t="array" ref="X394">INDEX('Ortala-KabKota'!X$2:X$415,MATCH($D394,'Ortala-KabKota'!$E$2:$E$415,FALSE))</f>
        <v>#N/A</v>
      </c>
      <c r="Y394" s="218" t="str">
        <f t="array" ref="Y394">INDEX('Ortala-KabKota'!Y$2:Y$415,MATCH($D394,'Ortala-KabKota'!$E$2:$E$415,FALSE))</f>
        <v>#N/A</v>
      </c>
      <c r="Z394" s="218" t="str">
        <f t="array" ref="Z394">INDEX('Ortala-KabKota'!Z$2:Z$415,MATCH($D394,'Ortala-KabKota'!$E$2:$E$415,FALSE))</f>
        <v>#N/A</v>
      </c>
      <c r="AA394" s="218" t="str">
        <f t="array" ref="AA394">INDEX('Ortala-KabKota'!AA$2:AA$415,MATCH($D394,'Ortala-KabKota'!$E$2:$E$415,FALSE))</f>
        <v>#N/A</v>
      </c>
      <c r="AB394" s="218" t="str">
        <f t="array" ref="AB394">INDEX('Ortala-KabKota'!AB$2:AB$415,MATCH($D394,'Ortala-KabKota'!$E$2:$E$415,FALSE))</f>
        <v>#N/A</v>
      </c>
      <c r="AC394" s="218" t="str">
        <f t="array" ref="AC394">INDEX('Ortala-KabKota'!AC$2:AC$415,MATCH($D394,'Ortala-KabKota'!$E$2:$E$415,FALSE))</f>
        <v>#N/A</v>
      </c>
      <c r="AD394" s="218" t="str">
        <f t="array" ref="AD394">INDEX('Ortala-KabKota'!AD$2:AD$415,MATCH($D394,'Ortala-KabKota'!$E$2:$E$415,FALSE))</f>
        <v>#N/A</v>
      </c>
      <c r="AE394" s="218" t="str">
        <f t="array" ref="AE394">INDEX('Ortala-KabKota'!AE$2:AE$415,MATCH($D394,'Ortala-KabKota'!$E$2:$E$415,FALSE))</f>
        <v>#N/A</v>
      </c>
      <c r="AF394" s="218" t="str">
        <f t="array" ref="AF394">INDEX('Ortala-KabKota'!AF$2:AF$415,MATCH($D394,'Ortala-KabKota'!$E$2:$E$415,FALSE))</f>
        <v>#N/A</v>
      </c>
      <c r="AG394" s="218" t="str">
        <f t="array" ref="AG394">INDEX('Ortala-KabKota'!AG$2:AG$415,MATCH($D394,'Ortala-KabKota'!$E$2:$E$415,FALSE))</f>
        <v>#N/A</v>
      </c>
      <c r="AH394" s="218" t="str">
        <f t="array" ref="AH394">INDEX('Ortala-KabKota'!AH$2:AH$415,MATCH($D394,'Ortala-KabKota'!$E$2:$E$415,FALSE))</f>
        <v>#N/A</v>
      </c>
      <c r="AI394" s="218" t="str">
        <f t="array" ref="AI394">INDEX('Ortala-KabKota'!AI$2:AI$415,MATCH($D394,'Ortala-KabKota'!$E$2:$E$415,FALSE))</f>
        <v>#N/A</v>
      </c>
      <c r="AJ394" s="218" t="str">
        <f t="array" ref="AJ394">INDEX('Ortala-KabKota'!AJ$2:AJ$415,MATCH($D394,'Ortala-KabKota'!$E$2:$E$415,FALSE))</f>
        <v>#N/A</v>
      </c>
      <c r="AK394" s="218" t="str">
        <f t="array" ref="AK394">INDEX('Ortala-KabKota'!AK$2:AK$415,MATCH($D394,'Ortala-KabKota'!$E$2:$E$415,FALSE))</f>
        <v>#N/A</v>
      </c>
      <c r="AL394" s="218" t="str">
        <f t="array" ref="AL394">INDEX('Ortala-KabKota'!AL$2:AL$415,MATCH($D394,'Ortala-KabKota'!$E$2:$E$415,FALSE))</f>
        <v>#N/A</v>
      </c>
      <c r="AM394" s="218" t="str">
        <f t="array" ref="AM394">INDEX('Ortala-KabKota'!AM$2:AM$415,MATCH($D394,'Ortala-KabKota'!$E$2:$E$415,FALSE))</f>
        <v>#N/A</v>
      </c>
      <c r="AN394" s="218" t="str">
        <f t="array" ref="AN394">INDEX('Ortala-KabKota'!AN$2:AN$415,MATCH($D394,'Ortala-KabKota'!$E$2:$E$415,FALSE))</f>
        <v>#N/A</v>
      </c>
      <c r="AO394" s="218" t="str">
        <f t="array" ref="AO394">INDEX('Ortala-KabKota'!AO$2:AO$415,MATCH($D394,'Ortala-KabKota'!$E$2:$E$415,FALSE))</f>
        <v>#N/A</v>
      </c>
      <c r="AP394" s="218" t="str">
        <f t="array" ref="AP394">INDEX('Ortala-KabKota'!AP$2:AP$415,MATCH($D394,'Ortala-KabKota'!$E$2:$E$415,FALSE))</f>
        <v>#N/A</v>
      </c>
      <c r="AQ394" s="218" t="str">
        <f t="array" ref="AQ394">INDEX('Ortala-KabKota'!AQ$2:AQ$415,MATCH($D394,'Ortala-KabKota'!$E$2:$E$415,FALSE))</f>
        <v>#N/A</v>
      </c>
      <c r="AR394" s="218" t="str">
        <f t="array" ref="AR394">INDEX('Ortala-KabKota'!AR$2:AR$415,MATCH($D394,'Ortala-KabKota'!$E$2:$E$415,FALSE))</f>
        <v>#N/A</v>
      </c>
      <c r="AS394" s="218" t="str">
        <f t="array" ref="AS394">INDEX('Ortala-KabKota'!AS$2:AS$415,MATCH($D394,'Ortala-KabKota'!$E$2:$E$415,FALSE))</f>
        <v>#N/A</v>
      </c>
      <c r="AT394" s="218" t="str">
        <f t="array" ref="AT394">INDEX('Ortala-KabKota'!AT$2:AT$415,MATCH($D394,'Ortala-KabKota'!$E$2:$E$415,FALSE))</f>
        <v>#N/A</v>
      </c>
      <c r="AU394" s="218" t="str">
        <f t="array" ref="AU394">INDEX('UPTD PPA KabKota'!D$5:D$513,MATCH($D394,'UPTD PPA KabKota'!$C$5:$C$513,FALSE))</f>
        <v/>
      </c>
      <c r="AV394" s="218" t="str">
        <f t="array" ref="AV394">INDEX('UPTD PPA KabKota'!E$5:E$513,MATCH($D394,'UPTD PPA KabKota'!$C$5:$C$513,FALSE))</f>
        <v/>
      </c>
      <c r="AW394" s="218" t="str">
        <f t="array" ref="AW394">INDEX('UPTD PPA KabKota'!F$5:F$513,MATCH($D394,'UPTD PPA KabKota'!$C$5:$C$513,FALSE))</f>
        <v/>
      </c>
      <c r="AX394" s="218" t="str">
        <f t="array" ref="AX394">INDEX('UPTD PPA KabKota'!G$5:G$513,MATCH($D394,'UPTD PPA KabKota'!$C$5:$C$513,FALSE))</f>
        <v/>
      </c>
      <c r="AY394" s="218" t="str">
        <f t="array" ref="AY394">INDEX('UPTD PPA KabKota'!H$5:H$513,MATCH($D394,'UPTD PPA KabKota'!$C$5:$C$513,FALSE))</f>
        <v/>
      </c>
      <c r="AZ394" s="218" t="str">
        <f t="array" ref="AZ394">INDEX('UPTD PPA KabKota'!I$5:I$513,MATCH($D394,'UPTD PPA KabKota'!$C$5:$C$513,FALSE))</f>
        <v/>
      </c>
      <c r="BA394" s="218" t="str">
        <f t="array" ref="BA394">INDEX('UPTD PPA KabKota'!J$5:J$513,MATCH($D394,'UPTD PPA KabKota'!$C$5:$C$513,FALSE))</f>
        <v/>
      </c>
      <c r="BB394" s="218" t="str">
        <f t="array" ref="BB394">INDEX('UPTD PPA KabKota'!K$5:K$513,MATCH($D394,'UPTD PPA KabKota'!$C$5:$C$513,FALSE))</f>
        <v/>
      </c>
      <c r="BC394" s="218" t="str">
        <f t="array" ref="BC394">INDEX('UPTD PPA KabKota'!L$5:L$513,MATCH($D394,'UPTD PPA KabKota'!$C$5:$C$513,FALSE))</f>
        <v/>
      </c>
      <c r="BD394" s="218" t="str">
        <f t="array" ref="BD394">INDEX('UPTD PPA KabKota'!M$5:M$513,MATCH($D394,'UPTD PPA KabKota'!$C$5:$C$513,FALSE))</f>
        <v/>
      </c>
      <c r="BE394" s="218" t="str">
        <f t="array" ref="BE394">INDEX('UPTD PPA KabKota'!N$5:N$513,MATCH($D394,'UPTD PPA KabKota'!$C$5:$C$513,FALSE))</f>
        <v/>
      </c>
      <c r="BF394" s="218" t="str">
        <f t="array" ref="BF394">INDEX('UPTD PPA KabKota'!O$5:O$513,MATCH($D394,'UPTD PPA KabKota'!$C$5:$C$513,FALSE))</f>
        <v/>
      </c>
      <c r="BG394" s="218" t="str">
        <f t="array" ref="BG394">INDEX('UPTD PPA KabKota'!P$5:P$513,MATCH($D394,'UPTD PPA KabKota'!$C$5:$C$513,FALSE))</f>
        <v/>
      </c>
      <c r="BH394" s="218" t="str">
        <f t="array" ref="BH394">INDEX('UPTD PPA KabKota'!Q$5:Q$513,MATCH($D394,'UPTD PPA KabKota'!$C$5:$C$513,FALSE))</f>
        <v/>
      </c>
      <c r="BI394" s="218" t="str">
        <f t="array" ref="BI394">INDEX('UPTD PPA KabKota'!R$5:R$513,MATCH($D394,'UPTD PPA KabKota'!$C$5:$C$513,FALSE))</f>
        <v/>
      </c>
      <c r="BJ394" s="218" t="str">
        <f t="array" ref="BJ394">INDEX('UPTD PPA KabKota'!S$5:S$513,MATCH($D394,'UPTD PPA KabKota'!$C$5:$C$513,FALSE))</f>
        <v/>
      </c>
      <c r="BK394" s="218" t="str">
        <f t="array" ref="BK394">INDEX('UPTD PPA KabKota'!T$5:T$513,MATCH($D394,'UPTD PPA KabKota'!$C$5:$C$513,FALSE))</f>
        <v/>
      </c>
      <c r="BL394" s="218" t="str">
        <f t="array" ref="BL394">INDEX('UPTD PPA KabKota'!U$5:U$513,MATCH($D394,'UPTD PPA KabKota'!$C$5:$C$513,FALSE))</f>
        <v/>
      </c>
      <c r="BM394" s="218" t="str">
        <f t="array" ref="BM394">INDEX('UPTD PPA KabKota'!V$5:V$513,MATCH($D394,'UPTD PPA KabKota'!$C$5:$C$513,FALSE))</f>
        <v/>
      </c>
      <c r="BN394" s="218" t="str">
        <f t="array" ref="BN394">INDEX('UPTD PPA KabKota'!W$5:W$513,MATCH($D394,'UPTD PPA KabKota'!$C$5:$C$513,FALSE))</f>
        <v/>
      </c>
      <c r="BO394" s="218" t="str">
        <f t="array" ref="BO394">INDEX('UPTD PPA KabKota'!X$5:X$513,MATCH($D394,'UPTD PPA KabKota'!$C$5:$C$513,FALSE))</f>
        <v/>
      </c>
      <c r="BP394" s="218" t="str">
        <f t="array" ref="BP394">INDEX('UPTD PPA KabKota'!Y$5:Y$513,MATCH($D394,'UPTD PPA KabKota'!$C$5:$C$513,FALSE))</f>
        <v/>
      </c>
      <c r="BQ394" s="218" t="str">
        <f t="array" ref="BQ394">INDEX('UPTD PPA KabKota'!Z$5:Z$513,MATCH($D394,'UPTD PPA KabKota'!$C$5:$C$513,FALSE))</f>
        <v/>
      </c>
      <c r="BR394" s="218" t="str">
        <f t="array" ref="BR394">INDEX('UPTD PPA KabKota'!AA$5:AA$513,MATCH($D394,'UPTD PPA KabKota'!$C$5:$C$513,FALSE))</f>
        <v/>
      </c>
      <c r="BS394" s="218" t="str">
        <f t="array" ref="BS394">INDEX('UPTD PPA KabKota'!AB$5:AB$513,MATCH($D394,'UPTD PPA KabKota'!$C$5:$C$513,FALSE))</f>
        <v/>
      </c>
      <c r="BT394" s="218" t="str">
        <f t="array" ref="BT394">INDEX('UPTD PPA KabKota'!AC$5:AC$513,MATCH($D394,'UPTD PPA KabKota'!$C$5:$C$513,FALSE))</f>
        <v/>
      </c>
      <c r="BU394" s="218" t="str">
        <f t="array" ref="BU394">INDEX('UPTD PPA KabKota'!AD$5:AD$513,MATCH($D394,'UPTD PPA KabKota'!$C$5:$C$513,FALSE))</f>
        <v/>
      </c>
      <c r="BV394" s="218" t="str">
        <f t="array" ref="BV394">INDEX('UPTD PPA KabKota'!AE$5:AE$513,MATCH($D394,'UPTD PPA KabKota'!$C$5:$C$513,FALSE))</f>
        <v/>
      </c>
      <c r="BW394" s="218" t="str">
        <f t="array" ref="BW394">INDEX('UPTD PPA KabKota'!AF$5:AF$513,MATCH($D394,'UPTD PPA KabKota'!$C$5:$C$513,FALSE))</f>
        <v/>
      </c>
      <c r="BX394" s="218" t="str">
        <f t="array" ref="BX394">INDEX('UPTD PPA KabKota'!AG$5:AG$513,MATCH($D394,'UPTD PPA KabKota'!$C$5:$C$513,FALSE))</f>
        <v/>
      </c>
      <c r="BY394" s="218" t="str">
        <f t="array" ref="BY394">INDEX('UPTD PPA KabKota'!AH$5:AH$513,MATCH($D394,'UPTD PPA KabKota'!$C$5:$C$513,FALSE))</f>
        <v/>
      </c>
      <c r="BZ394" s="218" t="str">
        <f t="array" ref="BZ394">INDEX('UPTD PPA KabKota'!AI$5:AI$513,MATCH($D394,'UPTD PPA KabKota'!$C$5:$C$513,FALSE))</f>
        <v/>
      </c>
      <c r="CA394" s="218" t="str">
        <f t="array" ref="CA394">INDEX('UPTD PPA KabKota'!AJ$5:AJ$513,MATCH($D394,'UPTD PPA KabKota'!$C$5:$C$513,FALSE))</f>
        <v/>
      </c>
      <c r="CB394" s="218" t="str">
        <f t="array" ref="CB394">INDEX('UPTD PPA KabKota'!AK$5:AK$513,MATCH($D394,'UPTD PPA KabKota'!$C$5:$C$513,FALSE))</f>
        <v/>
      </c>
      <c r="CC394" s="218" t="str">
        <f t="array" ref="CC394">INDEX('UPTD PPA KabKota'!AL$5:AL$513,MATCH($D394,'UPTD PPA KabKota'!$C$5:$C$513,FALSE))</f>
        <v/>
      </c>
      <c r="CD394" s="218" t="str">
        <f t="array" ref="CD394">INDEX('UPTD PPA KabKota'!AM$5:AM$513,MATCH($D394,'UPTD PPA KabKota'!$C$5:$C$513,FALSE))</f>
        <v/>
      </c>
      <c r="CE394" s="218" t="str">
        <f t="array" ref="CE394">INDEX('UPTD PPA KabKota'!AN$5:AN$513,MATCH($D394,'UPTD PPA KabKota'!$C$5:$C$513,FALSE))</f>
        <v/>
      </c>
      <c r="CF394" s="218" t="str">
        <f t="array" ref="CF394">INDEX('UPTD PPA KabKota'!AO$5:AO$513,MATCH($D394,'UPTD PPA KabKota'!$C$5:$C$513,FALSE))</f>
        <v/>
      </c>
      <c r="CG394" s="218" t="str">
        <f t="array" ref="CG394">INDEX('UPTD PPA KabKota'!AP$5:AP$513,MATCH($D394,'UPTD PPA KabKota'!$C$5:$C$513,FALSE))</f>
        <v/>
      </c>
      <c r="CH394" s="218" t="str">
        <f t="array" ref="CH394">INDEX('UPTD PPA KabKota'!AQ$5:AQ$513,MATCH($D394,'UPTD PPA KabKota'!$C$5:$C$513,FALSE))</f>
        <v/>
      </c>
      <c r="CI394" s="218" t="str">
        <f t="array" ref="CI394">INDEX('UPTD PPA KabKota'!AR$5:AR$513,MATCH($D394,'UPTD PPA KabKota'!$C$5:$C$513,FALSE))</f>
        <v/>
      </c>
      <c r="CJ394" s="218" t="str">
        <f t="array" ref="CJ394">INDEX('UPTD PPA KabKota'!AS$5:AS$513,MATCH($D394,'UPTD PPA KabKota'!$C$5:$C$513,FALSE))</f>
        <v/>
      </c>
      <c r="CK394" s="218" t="str">
        <f t="array" ref="CK394">INDEX('UPTD PPA KabKota'!AT$5:AT$513,MATCH($D394,'UPTD PPA KabKota'!$C$5:$C$513,FALSE))</f>
        <v/>
      </c>
      <c r="CL394" s="218" t="str">
        <f t="array" ref="CL394">INDEX('UPTD PPA KabKota'!AU$5:AU$513,MATCH($D394,'UPTD PPA KabKota'!$C$5:$C$513,FALSE))</f>
        <v/>
      </c>
      <c r="CM394" s="218" t="str">
        <f t="array" ref="CM394">INDEX('UPTD PPA KabKota'!AV$5:AV$513,MATCH($D394,'UPTD PPA KabKota'!$C$5:$C$513,FALSE))</f>
        <v/>
      </c>
      <c r="CN394" s="218" t="str">
        <f t="array" ref="CN394">INDEX('UPTD PPA KabKota'!AW$5:AW$513,MATCH($D394,'UPTD PPA KabKota'!$C$5:$C$513,FALSE))</f>
        <v/>
      </c>
      <c r="CO394" s="218" t="str">
        <f t="array" ref="CO394">INDEX('UPTD PPA KabKota'!AX$5:AX$513,MATCH($D394,'UPTD PPA KabKota'!$C$5:$C$513,FALSE))</f>
        <v/>
      </c>
      <c r="CP394" s="218" t="str">
        <f t="array" ref="CP394">INDEX('UPTD PPA KabKota'!AY$5:AY$513,MATCH($D394,'UPTD PPA KabKota'!$C$5:$C$513,FALSE))</f>
        <v/>
      </c>
      <c r="CQ394" s="209" t="str">
        <f>IFERROR(__xludf.DUMMYFUNCTION("IF(ISBLANK($K394),"""",IF(REGEXMATCH($K394,""Peraturan""),""Ada"",IF(REGEXMATCH($K394,""Rekomendasi""),""Tidak Ada"", $K394)))
"),"#N/A")</f>
        <v>#N/A</v>
      </c>
      <c r="CR394" s="209" t="str">
        <f t="array" ref="CR394">index('UPTD PPA KabKota'!$BI$5:$BI$513,match($D394,'UPTD PPA KabKota'!$C$5:$C$513,false))</f>
        <v>Tidak Ada</v>
      </c>
      <c r="CS394" s="314" t="str">
        <f t="shared" si="65"/>
        <v>#N/A</v>
      </c>
    </row>
    <row r="395">
      <c r="A395" s="334">
        <v>389.0</v>
      </c>
      <c r="B395" s="300"/>
      <c r="C395" s="301" t="s">
        <v>4783</v>
      </c>
      <c r="D395" s="317" t="s">
        <v>4783</v>
      </c>
      <c r="E395" s="318">
        <v>45748.0</v>
      </c>
      <c r="F395" s="303" t="str">
        <f t="array" ref="F395">INDEX('Ortala-Provinsi'!C$2:C$39,MATCH($D395,'Ortala-Provinsi'!$B$2:$B$39,FALSE))</f>
        <v>Marsel/ 081380243727</v>
      </c>
      <c r="G395" s="303" t="str">
        <f t="array" ref="G395">INDEX('Ortala-Provinsi'!D$2:D$39,MATCH($D395,'Ortala-Provinsi'!$B$2:$B$39,FALSE))</f>
        <v>Jl. TNI Nomor 02 Tikala Ares Kecamatan Tikala Kota Manado</v>
      </c>
      <c r="H395" s="303" t="str">
        <f t="array" ref="H395">INDEX('Ortala-Provinsi'!E$2:E$39,MATCH($D395,'Ortala-Provinsi'!$B$2:$B$39,FALSE))</f>
        <v/>
      </c>
      <c r="I395" s="303" t="str">
        <f t="array" ref="I395">INDEX('Ortala-Provinsi'!F$2:F$39,MATCH($D395,'Ortala-Provinsi'!$B$2:$B$39,FALSE))</f>
        <v>081280085077</v>
      </c>
      <c r="J395" s="303" t="str">
        <f t="array" ref="J395">INDEX('Ortala-Provinsi'!G$2:G$39,MATCH($D395,'Ortala-Provinsi'!$B$2:$B$39,FALSE))</f>
        <v>UPTD PPA</v>
      </c>
      <c r="K395" s="303" t="str">
        <f t="array" ref="K395">INDEX('Ortala-Provinsi'!H$2:H$39,MATCH($D395,'Ortala-Provinsi'!$B$2:$B$39,FALSE))</f>
        <v>Peraturan Gubernur Sulawesi Utara Nomor 31 Tahun 2020</v>
      </c>
      <c r="L395" s="303">
        <f t="array" ref="L395">INDEX('Ortala-Provinsi'!I$2:I$39,MATCH($D395,'Ortala-Provinsi'!$B$2:$B$39,FALSE))</f>
        <v>2020</v>
      </c>
      <c r="M395" s="303" t="str">
        <f t="array" ref="M395">INDEX('Ortala-Provinsi'!J$2:J$39,MATCH($D395,'Ortala-Provinsi'!$B$2:$B$39,FALSE))</f>
        <v>A</v>
      </c>
      <c r="N395" s="303" t="str">
        <f t="array" ref="N395">INDEX('Ortala-Provinsi'!K$2:K$39,MATCH($D395,'Ortala-Provinsi'!$B$2:$B$39,FALSE))</f>
        <v>I Wayan Pradnyana / 08114306541</v>
      </c>
      <c r="O395" s="303" t="str">
        <f t="array" ref="O395">INDEX('Ortala-Provinsi'!L$2:L$39,MATCH($D395,'Ortala-Provinsi'!$B$2:$B$39,FALSE))</f>
        <v>uptdppasulut@gmail.com</v>
      </c>
      <c r="P395" s="303" t="str">
        <f t="array" ref="P395">INDEX('Ortala-Provinsi'!M$2:M$39,MATCH($D395,'Ortala-Provinsi'!$B$2:$B$39,FALSE))</f>
        <v/>
      </c>
      <c r="Q395" s="303" t="str">
        <f t="array" ref="Q395">INDEX('Ortala-Provinsi'!N$2:N$39,MATCH($D395,'Ortala-Provinsi'!$B$2:$B$39,FALSE))</f>
        <v>MANDIRI</v>
      </c>
      <c r="R395" s="303" t="str">
        <f t="array" ref="R395">INDEX('Ortala-Provinsi'!O$2:O$39,MATCH($D395,'Ortala-Provinsi'!$B$2:$B$39,FALSE))</f>
        <v>MILIK SENDIRI</v>
      </c>
      <c r="S395" s="303">
        <f t="array" ref="S395">INDEX('Ortala-Provinsi'!P$2:P$39,MATCH($D395,'Ortala-Provinsi'!$B$2:$B$39,FALSE))</f>
        <v>1</v>
      </c>
      <c r="T395" s="303" t="str">
        <f t="array" ref="T395">INDEX('Ortala-Provinsi'!Q$2:Q$39,MATCH($D395,'Ortala-Provinsi'!$B$2:$B$39,FALSE))</f>
        <v/>
      </c>
      <c r="U395" s="303" t="str">
        <f t="array" ref="U395">INDEX('Ortala-Provinsi'!R$2:R$39,MATCH($D395,'Ortala-Provinsi'!$B$2:$B$39,FALSE))</f>
        <v/>
      </c>
      <c r="V395" s="303" t="str">
        <f t="array" ref="V395">INDEX('Ortala-Provinsi'!S$2:S$39,MATCH($D395,'Ortala-Provinsi'!$B$2:$B$39,FALSE))</f>
        <v/>
      </c>
      <c r="W395" s="303">
        <f t="array" ref="W395">INDEX('Ortala-Provinsi'!T$2:T$39,MATCH($D395,'Ortala-Provinsi'!$B$2:$B$39,FALSE))</f>
        <v>1</v>
      </c>
      <c r="X395" s="303">
        <f t="array" ref="X395">INDEX('Ortala-Provinsi'!U$2:U$39,MATCH($D395,'Ortala-Provinsi'!$B$2:$B$39,FALSE))</f>
        <v>1</v>
      </c>
      <c r="Y395" s="303">
        <f t="array" ref="Y395">INDEX('Ortala-Provinsi'!V$2:V$39,MATCH($D395,'Ortala-Provinsi'!$B$2:$B$39,FALSE))</f>
        <v>1</v>
      </c>
      <c r="Z395" s="303">
        <f t="array" ref="Z395">INDEX('Ortala-Provinsi'!W$2:W$39,MATCH($D395,'Ortala-Provinsi'!$B$2:$B$39,FALSE))</f>
        <v>0</v>
      </c>
      <c r="AA395" s="303">
        <f t="array" ref="AA395">INDEX('Ortala-Provinsi'!X$2:X$39,MATCH($D395,'Ortala-Provinsi'!$B$2:$B$39,FALSE))</f>
        <v>0</v>
      </c>
      <c r="AB395" s="303">
        <f t="array" ref="AB395">INDEX('Ortala-Provinsi'!Y$2:Y$39,MATCH($D395,'Ortala-Provinsi'!$B$2:$B$39,FALSE))</f>
        <v>0</v>
      </c>
      <c r="AC395" s="303">
        <f t="array" ref="AC395">INDEX('Ortala-Provinsi'!Z$2:Z$39,MATCH($D395,'Ortala-Provinsi'!$B$2:$B$39,FALSE))</f>
        <v>1</v>
      </c>
      <c r="AD395" s="303">
        <f t="array" ref="AD395">INDEX('Ortala-Provinsi'!AA$2:AA$39,MATCH($D395,'Ortala-Provinsi'!$B$2:$B$39,FALSE))</f>
        <v>1</v>
      </c>
      <c r="AE395" s="303">
        <f t="array" ref="AE395">INDEX('Ortala-Provinsi'!AB$2:AB$39,MATCH($D395,'Ortala-Provinsi'!$B$2:$B$39,FALSE))</f>
        <v>1</v>
      </c>
      <c r="AF395" s="303">
        <f t="array" ref="AF395">INDEX('Ortala-Provinsi'!AC$2:AC$39,MATCH($D395,'Ortala-Provinsi'!$B$2:$B$39,FALSE))</f>
        <v>0</v>
      </c>
      <c r="AG395" s="303">
        <f t="array" ref="AG395">INDEX('Ortala-Provinsi'!AD$2:AD$39,MATCH($D395,'Ortala-Provinsi'!$B$2:$B$39,FALSE))</f>
        <v>0</v>
      </c>
      <c r="AH395" s="303">
        <f t="array" ref="AH395">INDEX('Ortala-Provinsi'!AE$2:AE$39,MATCH($D395,'Ortala-Provinsi'!$B$2:$B$39,FALSE))</f>
        <v>1</v>
      </c>
      <c r="AI395" s="303">
        <f t="array" ref="AI395">INDEX('Ortala-Provinsi'!AF$2:AF$39,MATCH($D395,'Ortala-Provinsi'!$B$2:$B$39,FALSE))</f>
        <v>1</v>
      </c>
      <c r="AJ395" s="303">
        <f t="array" ref="AJ395">INDEX('Ortala-Provinsi'!AG$2:AG$39,MATCH($D395,'Ortala-Provinsi'!$B$2:$B$39,FALSE))</f>
        <v>1</v>
      </c>
      <c r="AK395" s="303">
        <f t="array" ref="AK395">INDEX('Ortala-Provinsi'!AH$2:AH$39,MATCH($D395,'Ortala-Provinsi'!$B$2:$B$39,FALSE))</f>
        <v>1</v>
      </c>
      <c r="AL395" s="303" t="str">
        <f t="array" ref="AL395">INDEX('Ortala-Provinsi'!AI$2:AI$39,MATCH($D395,'Ortala-Provinsi'!$B$2:$B$39,FALSE))</f>
        <v>Apabila memerlukan layanan penampungan sementara, maka korban yang datang maupun keluarga ditempatkan di rumah Aman UPTD PPA sesuai kebutuhan korban</v>
      </c>
      <c r="AM395" s="303">
        <f t="array" ref="AM395">INDEX('Ortala-Provinsi'!AJ$2:AJ$39,MATCH($D395,'Ortala-Provinsi'!$B$2:$B$39,FALSE))</f>
        <v>1</v>
      </c>
      <c r="AN395" s="303">
        <f t="array" ref="AN395">INDEX('Ortala-Provinsi'!AK$2:AK$39,MATCH($D395,'Ortala-Provinsi'!$B$2:$B$39,FALSE))</f>
        <v>1</v>
      </c>
      <c r="AO395" s="303">
        <f t="array" ref="AO395">INDEX('Ortala-Provinsi'!AL$2:AL$39,MATCH($D395,'Ortala-Provinsi'!$B$2:$B$39,FALSE))</f>
        <v>220</v>
      </c>
      <c r="AP395" s="303" t="str">
        <f t="array" ref="AP395">INDEX('Ortala-Provinsi'!AM$2:AM$39,MATCH($D395,'Ortala-Provinsi'!$B$2:$B$39,FALSE))</f>
        <v>Kekerasan Seksual</v>
      </c>
      <c r="AQ395" s="303" t="str">
        <f t="array" ref="AQ395">INDEX('Ortala-Provinsi'!AN$2:AN$39,MATCH($D395,'Ortala-Provinsi'!$B$2:$B$39,FALSE))</f>
        <v/>
      </c>
      <c r="AR395" s="303" t="str">
        <f t="array" ref="AR395">INDEX('Ortala-Provinsi'!AO$2:AO$39,MATCH($D395,'Ortala-Provinsi'!$B$2:$B$39,FALSE))</f>
        <v/>
      </c>
      <c r="AS395" s="303" t="str">
        <f t="array" ref="AS395">INDEX('Ortala-Provinsi'!AP$2:AP$39,MATCH($D395,'Ortala-Provinsi'!$B$2:$B$39,FALSE))</f>
        <v/>
      </c>
      <c r="AT395" s="303" t="str">
        <f t="array" ref="AT395">INDEX('Ortala-Provinsi'!AQ$2:AQ$39,MATCH($D395,'Ortala-Provinsi'!$B$2:$B$39,FALSE))</f>
        <v/>
      </c>
      <c r="AU395" s="304" t="str">
        <f t="shared" ref="AU395:CP395" si="66">INDEX(#REF!,MATCH($D395,#REF!,FALSE))</f>
        <v>#REF!</v>
      </c>
      <c r="AV395" s="304" t="str">
        <f t="shared" si="66"/>
        <v>#REF!</v>
      </c>
      <c r="AW395" s="304" t="str">
        <f t="shared" si="66"/>
        <v>#REF!</v>
      </c>
      <c r="AX395" s="304" t="str">
        <f t="shared" si="66"/>
        <v>#REF!</v>
      </c>
      <c r="AY395" s="304" t="str">
        <f t="shared" si="66"/>
        <v>#REF!</v>
      </c>
      <c r="AZ395" s="304" t="str">
        <f t="shared" si="66"/>
        <v>#REF!</v>
      </c>
      <c r="BA395" s="305" t="str">
        <f t="shared" si="66"/>
        <v>#REF!</v>
      </c>
      <c r="BB395" s="304" t="str">
        <f t="shared" si="66"/>
        <v>#REF!</v>
      </c>
      <c r="BC395" s="304" t="str">
        <f t="shared" si="66"/>
        <v>#REF!</v>
      </c>
      <c r="BD395" s="304" t="str">
        <f t="shared" si="66"/>
        <v>#REF!</v>
      </c>
      <c r="BE395" s="304" t="str">
        <f t="shared" si="66"/>
        <v>#REF!</v>
      </c>
      <c r="BF395" s="304" t="str">
        <f t="shared" si="66"/>
        <v>#REF!</v>
      </c>
      <c r="BG395" s="304" t="str">
        <f t="shared" si="66"/>
        <v>#REF!</v>
      </c>
      <c r="BH395" s="304" t="str">
        <f t="shared" si="66"/>
        <v>#REF!</v>
      </c>
      <c r="BI395" s="304" t="str">
        <f t="shared" si="66"/>
        <v>#REF!</v>
      </c>
      <c r="BJ395" s="304" t="str">
        <f t="shared" si="66"/>
        <v>#REF!</v>
      </c>
      <c r="BK395" s="304" t="str">
        <f t="shared" si="66"/>
        <v>#REF!</v>
      </c>
      <c r="BL395" s="304" t="str">
        <f t="shared" si="66"/>
        <v>#REF!</v>
      </c>
      <c r="BM395" s="304" t="str">
        <f t="shared" si="66"/>
        <v>#REF!</v>
      </c>
      <c r="BN395" s="304" t="str">
        <f t="shared" si="66"/>
        <v>#REF!</v>
      </c>
      <c r="BO395" s="304" t="str">
        <f t="shared" si="66"/>
        <v>#REF!</v>
      </c>
      <c r="BP395" s="304" t="str">
        <f t="shared" si="66"/>
        <v>#REF!</v>
      </c>
      <c r="BQ395" s="304" t="str">
        <f t="shared" si="66"/>
        <v>#REF!</v>
      </c>
      <c r="BR395" s="304" t="str">
        <f t="shared" si="66"/>
        <v>#REF!</v>
      </c>
      <c r="BS395" s="304" t="str">
        <f t="shared" si="66"/>
        <v>#REF!</v>
      </c>
      <c r="BT395" s="304" t="str">
        <f t="shared" si="66"/>
        <v>#REF!</v>
      </c>
      <c r="BU395" s="304" t="str">
        <f t="shared" si="66"/>
        <v>#REF!</v>
      </c>
      <c r="BV395" s="304" t="str">
        <f t="shared" si="66"/>
        <v>#REF!</v>
      </c>
      <c r="BW395" s="304" t="str">
        <f t="shared" si="66"/>
        <v>#REF!</v>
      </c>
      <c r="BX395" s="304" t="str">
        <f t="shared" si="66"/>
        <v>#REF!</v>
      </c>
      <c r="BY395" s="304" t="str">
        <f t="shared" si="66"/>
        <v>#REF!</v>
      </c>
      <c r="BZ395" s="304" t="str">
        <f t="shared" si="66"/>
        <v>#REF!</v>
      </c>
      <c r="CA395" s="304" t="str">
        <f t="shared" si="66"/>
        <v>#REF!</v>
      </c>
      <c r="CB395" s="304" t="str">
        <f t="shared" si="66"/>
        <v>#REF!</v>
      </c>
      <c r="CC395" s="304" t="str">
        <f t="shared" si="66"/>
        <v>#REF!</v>
      </c>
      <c r="CD395" s="304" t="str">
        <f t="shared" si="66"/>
        <v>#REF!</v>
      </c>
      <c r="CE395" s="304" t="str">
        <f t="shared" si="66"/>
        <v>#REF!</v>
      </c>
      <c r="CF395" s="305" t="str">
        <f t="shared" si="66"/>
        <v>#REF!</v>
      </c>
      <c r="CG395" s="304" t="str">
        <f t="shared" si="66"/>
        <v>#REF!</v>
      </c>
      <c r="CH395" s="306" t="str">
        <f t="shared" si="66"/>
        <v>#REF!</v>
      </c>
      <c r="CI395" s="306" t="str">
        <f t="shared" si="66"/>
        <v>#REF!</v>
      </c>
      <c r="CJ395" s="306" t="str">
        <f t="shared" si="66"/>
        <v>#REF!</v>
      </c>
      <c r="CK395" s="304" t="str">
        <f t="shared" si="66"/>
        <v>#REF!</v>
      </c>
      <c r="CL395" s="306" t="str">
        <f t="shared" si="66"/>
        <v>#REF!</v>
      </c>
      <c r="CM395" s="306" t="str">
        <f t="shared" si="66"/>
        <v>#REF!</v>
      </c>
      <c r="CN395" s="306" t="str">
        <f t="shared" si="66"/>
        <v>#REF!</v>
      </c>
      <c r="CO395" s="306" t="str">
        <f t="shared" si="66"/>
        <v>#REF!</v>
      </c>
      <c r="CP395" s="306" t="str">
        <f t="shared" si="66"/>
        <v>#REF!</v>
      </c>
      <c r="CQ395" s="307" t="str">
        <f>IFERROR(__xludf.DUMMYFUNCTION("IF(ISBLANK($K395),"""",IF(REGEXMATCH($K395,""Peraturan""),""Ada"",IF(REGEXMATCH($K395,""Rekomendasi""),""Tidak Ada"", $K395)))
"),"Ada")</f>
        <v>Ada</v>
      </c>
      <c r="CR395" s="308" t="str">
        <f t="array" ref="CR395">INDEX(#REF!,MATCH($D395,#REF!,FALSE))</f>
        <v>#REF!</v>
      </c>
      <c r="CS395" s="309"/>
    </row>
    <row r="396">
      <c r="A396" s="334">
        <v>390.0</v>
      </c>
      <c r="B396" s="334">
        <v>1.0</v>
      </c>
      <c r="C396" s="311" t="s">
        <v>4783</v>
      </c>
      <c r="D396" s="312" t="s">
        <v>4084</v>
      </c>
      <c r="E396" s="315">
        <v>45689.0</v>
      </c>
      <c r="F396" s="218" t="str">
        <f t="array" ref="F396">INDEX('Ortala-KabKota'!F$2:F$415,MATCH($D396,'Ortala-KabKota'!$E$2:$E$415,FALSE))</f>
        <v/>
      </c>
      <c r="G396" s="218" t="str">
        <f t="array" ref="G396">INDEX('Ortala-KabKota'!G$2:G$415,MATCH($D396,'Ortala-KabKota'!$E$2:$E$415,FALSE))</f>
        <v/>
      </c>
      <c r="H396" s="218" t="str">
        <f t="array" ref="H396">INDEX('Ortala-KabKota'!H$2:H$415,MATCH($D396,'Ortala-KabKota'!$E$2:$E$415,FALSE))</f>
        <v/>
      </c>
      <c r="I396" s="218" t="str">
        <f t="array" ref="I396">INDEX('Ortala-KabKota'!I$2:I$415,MATCH($D396,'Ortala-KabKota'!$E$2:$E$415,FALSE))</f>
        <v/>
      </c>
      <c r="J396" s="218" t="str">
        <f t="array" ref="J396">INDEX('Ortala-KabKota'!J$2:J$415,MATCH($D396,'Ortala-KabKota'!$E$2:$E$415,FALSE))</f>
        <v/>
      </c>
      <c r="K396" s="218" t="str">
        <f t="array" ref="K396">INDEX('Ortala-KabKota'!K$2:K$415,MATCH($D396,'Ortala-KabKota'!$E$2:$E$415,FALSE))</f>
        <v>Surat Rekomendasi Nomor 060/23.8298/SEKR-RO-ORG tanggal 22 November2023</v>
      </c>
      <c r="L396" s="218">
        <f t="array" ref="L396">INDEX('Ortala-KabKota'!L$2:L$415,MATCH($D396,'Ortala-KabKota'!$E$2:$E$415,FALSE))</f>
        <v>2024</v>
      </c>
      <c r="M396" s="218" t="str">
        <f t="array" ref="M396">INDEX('Ortala-KabKota'!M$2:M$415,MATCH($D396,'Ortala-KabKota'!$E$2:$E$415,FALSE))</f>
        <v/>
      </c>
      <c r="N396" s="218" t="str">
        <f t="array" ref="N396">INDEX('Ortala-KabKota'!N$2:N$415,MATCH($D396,'Ortala-KabKota'!$E$2:$E$415,FALSE))</f>
        <v/>
      </c>
      <c r="O396" s="218" t="str">
        <f t="array" ref="O396">INDEX('Ortala-KabKota'!O$2:O$415,MATCH($D396,'Ortala-KabKota'!$E$2:$E$415,FALSE))</f>
        <v/>
      </c>
      <c r="P396" s="218" t="str">
        <f t="array" ref="P396">INDEX('Ortala-KabKota'!P$2:P$415,MATCH($D396,'Ortala-KabKota'!$E$2:$E$415,FALSE))</f>
        <v/>
      </c>
      <c r="Q396" s="218" t="str">
        <f t="array" ref="Q396">INDEX('Ortala-KabKota'!Q$2:Q$415,MATCH($D396,'Ortala-KabKota'!$E$2:$E$415,FALSE))</f>
        <v/>
      </c>
      <c r="R396" s="218" t="str">
        <f t="array" ref="R396">INDEX('Ortala-KabKota'!R$2:R$415,MATCH($D396,'Ortala-KabKota'!$E$2:$E$415,FALSE))</f>
        <v/>
      </c>
      <c r="S396" s="218" t="str">
        <f t="array" ref="S396">INDEX('Ortala-KabKota'!S$2:S$415,MATCH($D396,'Ortala-KabKota'!$E$2:$E$415,FALSE))</f>
        <v/>
      </c>
      <c r="T396" s="218" t="str">
        <f t="array" ref="T396">INDEX('Ortala-KabKota'!T$2:T$415,MATCH($D396,'Ortala-KabKota'!$E$2:$E$415,FALSE))</f>
        <v/>
      </c>
      <c r="U396" s="218" t="str">
        <f t="array" ref="U396">INDEX('Ortala-KabKota'!U$2:U$415,MATCH($D396,'Ortala-KabKota'!$E$2:$E$415,FALSE))</f>
        <v/>
      </c>
      <c r="V396" s="218" t="str">
        <f t="array" ref="V396">INDEX('Ortala-KabKota'!V$2:V$415,MATCH($D396,'Ortala-KabKota'!$E$2:$E$415,FALSE))</f>
        <v/>
      </c>
      <c r="W396" s="218" t="str">
        <f t="array" ref="W396">INDEX('Ortala-KabKota'!W$2:W$415,MATCH($D396,'Ortala-KabKota'!$E$2:$E$415,FALSE))</f>
        <v/>
      </c>
      <c r="X396" s="218" t="str">
        <f t="array" ref="X396">INDEX('Ortala-KabKota'!X$2:X$415,MATCH($D396,'Ortala-KabKota'!$E$2:$E$415,FALSE))</f>
        <v/>
      </c>
      <c r="Y396" s="218" t="str">
        <f t="array" ref="Y396">INDEX('Ortala-KabKota'!Y$2:Y$415,MATCH($D396,'Ortala-KabKota'!$E$2:$E$415,FALSE))</f>
        <v/>
      </c>
      <c r="Z396" s="218" t="str">
        <f t="array" ref="Z396">INDEX('Ortala-KabKota'!Z$2:Z$415,MATCH($D396,'Ortala-KabKota'!$E$2:$E$415,FALSE))</f>
        <v/>
      </c>
      <c r="AA396" s="218" t="str">
        <f t="array" ref="AA396">INDEX('Ortala-KabKota'!AA$2:AA$415,MATCH($D396,'Ortala-KabKota'!$E$2:$E$415,FALSE))</f>
        <v/>
      </c>
      <c r="AB396" s="218" t="str">
        <f t="array" ref="AB396">INDEX('Ortala-KabKota'!AB$2:AB$415,MATCH($D396,'Ortala-KabKota'!$E$2:$E$415,FALSE))</f>
        <v/>
      </c>
      <c r="AC396" s="218" t="str">
        <f t="array" ref="AC396">INDEX('Ortala-KabKota'!AC$2:AC$415,MATCH($D396,'Ortala-KabKota'!$E$2:$E$415,FALSE))</f>
        <v/>
      </c>
      <c r="AD396" s="218" t="str">
        <f t="array" ref="AD396">INDEX('Ortala-KabKota'!AD$2:AD$415,MATCH($D396,'Ortala-KabKota'!$E$2:$E$415,FALSE))</f>
        <v/>
      </c>
      <c r="AE396" s="218" t="str">
        <f t="array" ref="AE396">INDEX('Ortala-KabKota'!AE$2:AE$415,MATCH($D396,'Ortala-KabKota'!$E$2:$E$415,FALSE))</f>
        <v/>
      </c>
      <c r="AF396" s="218" t="str">
        <f t="array" ref="AF396">INDEX('Ortala-KabKota'!AF$2:AF$415,MATCH($D396,'Ortala-KabKota'!$E$2:$E$415,FALSE))</f>
        <v/>
      </c>
      <c r="AG396" s="218" t="str">
        <f t="array" ref="AG396">INDEX('Ortala-KabKota'!AG$2:AG$415,MATCH($D396,'Ortala-KabKota'!$E$2:$E$415,FALSE))</f>
        <v/>
      </c>
      <c r="AH396" s="218" t="str">
        <f t="array" ref="AH396">INDEX('Ortala-KabKota'!AH$2:AH$415,MATCH($D396,'Ortala-KabKota'!$E$2:$E$415,FALSE))</f>
        <v/>
      </c>
      <c r="AI396" s="218" t="str">
        <f t="array" ref="AI396">INDEX('Ortala-KabKota'!AI$2:AI$415,MATCH($D396,'Ortala-KabKota'!$E$2:$E$415,FALSE))</f>
        <v/>
      </c>
      <c r="AJ396" s="218" t="str">
        <f t="array" ref="AJ396">INDEX('Ortala-KabKota'!AJ$2:AJ$415,MATCH($D396,'Ortala-KabKota'!$E$2:$E$415,FALSE))</f>
        <v/>
      </c>
      <c r="AK396" s="218" t="str">
        <f t="array" ref="AK396">INDEX('Ortala-KabKota'!AK$2:AK$415,MATCH($D396,'Ortala-KabKota'!$E$2:$E$415,FALSE))</f>
        <v/>
      </c>
      <c r="AL396" s="218" t="str">
        <f t="array" ref="AL396">INDEX('Ortala-KabKota'!AL$2:AL$415,MATCH($D396,'Ortala-KabKota'!$E$2:$E$415,FALSE))</f>
        <v/>
      </c>
      <c r="AM396" s="218" t="str">
        <f t="array" ref="AM396">INDEX('Ortala-KabKota'!AM$2:AM$415,MATCH($D396,'Ortala-KabKota'!$E$2:$E$415,FALSE))</f>
        <v/>
      </c>
      <c r="AN396" s="218" t="str">
        <f t="array" ref="AN396">INDEX('Ortala-KabKota'!AN$2:AN$415,MATCH($D396,'Ortala-KabKota'!$E$2:$E$415,FALSE))</f>
        <v/>
      </c>
      <c r="AO396" s="218" t="str">
        <f t="array" ref="AO396">INDEX('Ortala-KabKota'!AO$2:AO$415,MATCH($D396,'Ortala-KabKota'!$E$2:$E$415,FALSE))</f>
        <v/>
      </c>
      <c r="AP396" s="218" t="str">
        <f t="array" ref="AP396">INDEX('Ortala-KabKota'!AP$2:AP$415,MATCH($D396,'Ortala-KabKota'!$E$2:$E$415,FALSE))</f>
        <v/>
      </c>
      <c r="AQ396" s="218" t="str">
        <f t="array" ref="AQ396">INDEX('Ortala-KabKota'!AQ$2:AQ$415,MATCH($D396,'Ortala-KabKota'!$E$2:$E$415,FALSE))</f>
        <v/>
      </c>
      <c r="AR396" s="218" t="str">
        <f t="array" ref="AR396">INDEX('Ortala-KabKota'!AR$2:AR$415,MATCH($D396,'Ortala-KabKota'!$E$2:$E$415,FALSE))</f>
        <v/>
      </c>
      <c r="AS396" s="218" t="str">
        <f t="array" ref="AS396">INDEX('Ortala-KabKota'!AS$2:AS$415,MATCH($D396,'Ortala-KabKota'!$E$2:$E$415,FALSE))</f>
        <v/>
      </c>
      <c r="AT396" s="218" t="str">
        <f t="array" ref="AT396">INDEX('Ortala-KabKota'!AT$2:AT$415,MATCH($D396,'Ortala-KabKota'!$E$2:$E$415,FALSE))</f>
        <v/>
      </c>
      <c r="AU396" s="218" t="str">
        <f t="array" ref="AU396">INDEX('UPTD PPA KabKota'!D$5:D$513,MATCH($D396,'UPTD PPA KabKota'!$C$5:$C$513,FALSE))</f>
        <v>Rahmawati gumohung</v>
      </c>
      <c r="AV396" s="218" t="str">
        <f t="array" ref="AV396">INDEX('UPTD PPA KabKota'!E$5:E$513,MATCH($D396,'UPTD PPA KabKota'!$C$5:$C$513,FALSE))</f>
        <v>Desa Lalow Kec. Lolak</v>
      </c>
      <c r="AW396" s="218">
        <f t="array" ref="AW396">INDEX('UPTD PPA KabKota'!F$5:F$513,MATCH($D396,'UPTD PPA KabKota'!$C$5:$C$513,FALSE))</f>
        <v>82334293344</v>
      </c>
      <c r="AX396" s="218">
        <f t="array" ref="AX396">INDEX('UPTD PPA KabKota'!G$5:G$513,MATCH($D396,'UPTD PPA KabKota'!$C$5:$C$513,FALSE))</f>
        <v>0</v>
      </c>
      <c r="AY396" s="218" t="str">
        <f t="array" ref="AY396">INDEX('UPTD PPA KabKota'!H$5:H$513,MATCH($D396,'UPTD PPA KabKota'!$C$5:$C$513,FALSE))</f>
        <v>UPTD PPA</v>
      </c>
      <c r="AZ396" s="218" t="str">
        <f t="array" ref="AZ396">INDEX('UPTD PPA KabKota'!I$5:I$513,MATCH($D396,'UPTD PPA KabKota'!$C$5:$C$513,FALSE))</f>
        <v>Peraturan Bupati nomor 40 tahun 2023</v>
      </c>
      <c r="BA396" s="218">
        <f t="array" ref="BA396">INDEX('UPTD PPA KabKota'!J$5:J$513,MATCH($D396,'UPTD PPA KabKota'!$C$5:$C$513,FALSE))</f>
        <v>2023</v>
      </c>
      <c r="BB396" s="218" t="str">
        <f t="array" ref="BB396">INDEX('UPTD PPA KabKota'!K$5:K$513,MATCH($D396,'UPTD PPA KabKota'!$C$5:$C$513,FALSE))</f>
        <v>A</v>
      </c>
      <c r="BC396" s="218" t="str">
        <f t="array" ref="BC396">INDEX('UPTD PPA KabKota'!L$5:L$513,MATCH($D396,'UPTD PPA KabKota'!$C$5:$C$513,FALSE))</f>
        <v>Rahmawati gumohung / 082334293344</v>
      </c>
      <c r="BD396" s="218" t="str">
        <f t="array" ref="BD396">INDEX('UPTD PPA KabKota'!M$5:M$513,MATCH($D396,'UPTD PPA KabKota'!$C$5:$C$513,FALSE))</f>
        <v>amanggumohung@gmail.com</v>
      </c>
      <c r="BE396" s="218" t="str">
        <f t="array" ref="BE396">INDEX('UPTD PPA KabKota'!N$5:N$513,MATCH($D396,'UPTD PPA KabKota'!$C$5:$C$513,FALSE))</f>
        <v>Kepala UPTD, ITU, kelompok jabatan fungsional</v>
      </c>
      <c r="BF396" s="218" t="str">
        <f t="array" ref="BF396">INDEX('UPTD PPA KabKota'!O$5:O$513,MATCH($D396,'UPTD PPA KabKota'!$C$5:$C$513,FALSE))</f>
        <v>Gedung dpppa masih sewa</v>
      </c>
      <c r="BG396" s="218" t="str">
        <f t="array" ref="BG396">INDEX('UPTD PPA KabKota'!P$5:P$513,MATCH($D396,'UPTD PPA KabKota'!$C$5:$C$513,FALSE))</f>
        <v>Gedung dpppa masih sewa</v>
      </c>
      <c r="BH396" s="218" t="str">
        <f t="array" ref="BH396">INDEX('UPTD PPA KabKota'!Q$5:Q$513,MATCH($D396,'UPTD PPA KabKota'!$C$5:$C$513,FALSE))</f>
        <v>Masih gabung dengan gedung dinas ppppa yang berstatus sewa</v>
      </c>
      <c r="BI396" s="218" t="str">
        <f t="array" ref="BI396">INDEX('UPTD PPA KabKota'!R$5:R$513,MATCH($D396,'UPTD PPA KabKota'!$C$5:$C$513,FALSE))</f>
        <v>Ada</v>
      </c>
      <c r="BJ396" s="218" t="str">
        <f t="array" ref="BJ396">INDEX('UPTD PPA KabKota'!S$5:S$513,MATCH($D396,'UPTD PPA KabKota'!$C$5:$C$513,FALSE))</f>
        <v>Tidak Ada</v>
      </c>
      <c r="BK396" s="218" t="str">
        <f t="array" ref="BK396">INDEX('UPTD PPA KabKota'!T$5:T$513,MATCH($D396,'UPTD PPA KabKota'!$C$5:$C$513,FALSE))</f>
        <v>Tidak Ada</v>
      </c>
      <c r="BL396" s="218" t="str">
        <f t="array" ref="BL396">INDEX('UPTD PPA KabKota'!U$5:U$513,MATCH($D396,'UPTD PPA KabKota'!$C$5:$C$513,FALSE))</f>
        <v>Ada</v>
      </c>
      <c r="BM396" s="218" t="str">
        <f t="array" ref="BM396">INDEX('UPTD PPA KabKota'!V$5:V$513,MATCH($D396,'UPTD PPA KabKota'!$C$5:$C$513,FALSE))</f>
        <v>Ada</v>
      </c>
      <c r="BN396" s="218" t="str">
        <f t="array" ref="BN396">INDEX('UPTD PPA KabKota'!W$5:W$513,MATCH($D396,'UPTD PPA KabKota'!$C$5:$C$513,FALSE))</f>
        <v>Ada</v>
      </c>
      <c r="BO396" s="218" t="str">
        <f t="array" ref="BO396">INDEX('UPTD PPA KabKota'!X$5:X$513,MATCH($D396,'UPTD PPA KabKota'!$C$5:$C$513,FALSE))</f>
        <v>Tidak Ada</v>
      </c>
      <c r="BP396" s="218" t="str">
        <f t="array" ref="BP396">INDEX('UPTD PPA KabKota'!Y$5:Y$513,MATCH($D396,'UPTD PPA KabKota'!$C$5:$C$513,FALSE))</f>
        <v>Ada</v>
      </c>
      <c r="BQ396" s="218" t="str">
        <f t="array" ref="BQ396">INDEX('UPTD PPA KabKota'!Z$5:Z$513,MATCH($D396,'UPTD PPA KabKota'!$C$5:$C$513,FALSE))</f>
        <v>Tidak Ada</v>
      </c>
      <c r="BR396" s="218" t="str">
        <f t="array" ref="BR396">INDEX('UPTD PPA KabKota'!AA$5:AA$513,MATCH($D396,'UPTD PPA KabKota'!$C$5:$C$513,FALSE))</f>
        <v>Ada</v>
      </c>
      <c r="BS396" s="218" t="str">
        <f t="array" ref="BS396">INDEX('UPTD PPA KabKota'!AB$5:AB$513,MATCH($D396,'UPTD PPA KabKota'!$C$5:$C$513,FALSE))</f>
        <v>Ada</v>
      </c>
      <c r="BT396" s="218" t="str">
        <f t="array" ref="BT396">INDEX('UPTD PPA KabKota'!AC$5:AC$513,MATCH($D396,'UPTD PPA KabKota'!$C$5:$C$513,FALSE))</f>
        <v>Sudah</v>
      </c>
      <c r="BU396" s="218" t="str">
        <f t="array" ref="BU396">INDEX('UPTD PPA KabKota'!AD$5:AD$513,MATCH($D396,'UPTD PPA KabKota'!$C$5:$C$513,FALSE))</f>
        <v>Sudah</v>
      </c>
      <c r="BV396" s="218" t="str">
        <f t="array" ref="BV396">INDEX('UPTD PPA KabKota'!AE$5:AE$513,MATCH($D396,'UPTD PPA KabKota'!$C$5:$C$513,FALSE))</f>
        <v>Sudah</v>
      </c>
      <c r="BW396" s="218" t="str">
        <f t="array" ref="BW396">INDEX('UPTD PPA KabKota'!AF$5:AF$513,MATCH($D396,'UPTD PPA KabKota'!$C$5:$C$513,FALSE))</f>
        <v>Sudah</v>
      </c>
      <c r="BX396" s="218" t="str">
        <f t="array" ref="BX396">INDEX('UPTD PPA KabKota'!AG$5:AG$513,MATCH($D396,'UPTD PPA KabKota'!$C$5:$C$513,FALSE))</f>
        <v>Sudah</v>
      </c>
      <c r="BY396" s="218" t="str">
        <f t="array" ref="BY396">INDEX('UPTD PPA KabKota'!AH$5:AH$513,MATCH($D396,'UPTD PPA KabKota'!$C$5:$C$513,FALSE))</f>
        <v>Sudah</v>
      </c>
      <c r="BZ396" s="218" t="str">
        <f t="array" ref="BZ396">INDEX('UPTD PPA KabKota'!AI$5:AI$513,MATCH($D396,'UPTD PPA KabKota'!$C$5:$C$513,FALSE))</f>
        <v>Belum</v>
      </c>
      <c r="CA396" s="218" t="str">
        <f t="array" ref="CA396">INDEX('UPTD PPA KabKota'!AJ$5:AJ$513,MATCH($D396,'UPTD PPA KabKota'!$C$5:$C$513,FALSE))</f>
        <v>Sudah</v>
      </c>
      <c r="CB396" s="218" t="str">
        <f t="array" ref="CB396">INDEX('UPTD PPA KabKota'!AK$5:AK$513,MATCH($D396,'UPTD PPA KabKota'!$C$5:$C$513,FALSE))</f>
        <v>Sudah</v>
      </c>
      <c r="CC396" s="218" t="str">
        <f t="array" ref="CC396">INDEX('UPTD PPA KabKota'!AL$5:AL$513,MATCH($D396,'UPTD PPA KabKota'!$C$5:$C$513,FALSE))</f>
        <v>Sudah</v>
      </c>
      <c r="CD396" s="218" t="str">
        <f t="array" ref="CD396">INDEX('UPTD PPA KabKota'!AM$5:AM$513,MATCH($D396,'UPTD PPA KabKota'!$C$5:$C$513,FALSE))</f>
        <v>Sudah</v>
      </c>
      <c r="CE396" s="218" t="str">
        <f t="array" ref="CE396">INDEX('UPTD PPA KabKota'!AN$5:AN$513,MATCH($D396,'UPTD PPA KabKota'!$C$5:$C$513,FALSE))</f>
        <v/>
      </c>
      <c r="CF396" s="218">
        <f t="array" ref="CF396">INDEX('UPTD PPA KabKota'!AO$5:AO$513,MATCH($D396,'UPTD PPA KabKota'!$C$5:$C$513,FALSE))</f>
        <v>48</v>
      </c>
      <c r="CG396" s="218" t="str">
        <f t="array" ref="CG396">INDEX('UPTD PPA KabKota'!AP$5:AP$513,MATCH($D396,'UPTD PPA KabKota'!$C$5:$C$513,FALSE))</f>
        <v>Kekerasan seksual</v>
      </c>
      <c r="CH396" s="218" t="str">
        <f t="array" ref="CH396">INDEX('UPTD PPA KabKota'!AQ$5:AQ$513,MATCH($D396,'UPTD PPA KabKota'!$C$5:$C$513,FALSE))</f>
        <v/>
      </c>
      <c r="CI396" s="218" t="str">
        <f t="array" ref="CI396">INDEX('UPTD PPA KabKota'!AR$5:AR$513,MATCH($D396,'UPTD PPA KabKota'!$C$5:$C$513,FALSE))</f>
        <v/>
      </c>
      <c r="CJ396" s="218" t="str">
        <f t="array" ref="CJ396">INDEX('UPTD PPA KabKota'!AS$5:AS$513,MATCH($D396,'UPTD PPA KabKota'!$C$5:$C$513,FALSE))</f>
        <v/>
      </c>
      <c r="CK396" s="218" t="str">
        <f t="array" ref="CK396">INDEX('UPTD PPA KabKota'!AT$5:AT$513,MATCH($D396,'UPTD PPA KabKota'!$C$5:$C$513,FALSE))</f>
        <v/>
      </c>
      <c r="CL396" s="218" t="str">
        <f t="array" ref="CL396">INDEX('UPTD PPA KabKota'!AU$5:AU$513,MATCH($D396,'UPTD PPA KabKota'!$C$5:$C$513,FALSE))</f>
        <v/>
      </c>
      <c r="CM396" s="218" t="str">
        <f t="array" ref="CM396">INDEX('UPTD PPA KabKota'!AV$5:AV$513,MATCH($D396,'UPTD PPA KabKota'!$C$5:$C$513,FALSE))</f>
        <v/>
      </c>
      <c r="CN396" s="218" t="str">
        <f t="array" ref="CN396">INDEX('UPTD PPA KabKota'!AW$5:AW$513,MATCH($D396,'UPTD PPA KabKota'!$C$5:$C$513,FALSE))</f>
        <v/>
      </c>
      <c r="CO396" s="218" t="str">
        <f t="array" ref="CO396">INDEX('UPTD PPA KabKota'!AX$5:AX$513,MATCH($D396,'UPTD PPA KabKota'!$C$5:$C$513,FALSE))</f>
        <v>v</v>
      </c>
      <c r="CP396" s="218" t="str">
        <f t="array" ref="CP396">INDEX('UPTD PPA KabKota'!AY$5:AY$513,MATCH($D396,'UPTD PPA KabKota'!$C$5:$C$513,FALSE))</f>
        <v/>
      </c>
      <c r="CQ396" s="209" t="str">
        <f>IFERROR(__xludf.DUMMYFUNCTION("IF(ISBLANK($K396),"""",IF(REGEXMATCH($K396,""Peraturan""),""Ada"",IF(REGEXMATCH($K396,""Rekomendasi""),""Tidak Ada"", $K396)))
"),"Tidak Ada")</f>
        <v>Tidak Ada</v>
      </c>
      <c r="CR396" s="209" t="str">
        <f t="array" ref="CR396">index('UPTD PPA KabKota'!$BI$5:$BI$513,match($D396,'UPTD PPA KabKota'!$C$5:$C$513,false))</f>
        <v>Ada</v>
      </c>
      <c r="CS396" s="319" t="s">
        <v>21</v>
      </c>
    </row>
    <row r="397">
      <c r="A397" s="334">
        <v>391.0</v>
      </c>
      <c r="B397" s="334">
        <v>2.0</v>
      </c>
      <c r="C397" s="311" t="s">
        <v>4783</v>
      </c>
      <c r="D397" s="312" t="s">
        <v>4105</v>
      </c>
      <c r="E397" s="315">
        <v>45748.0</v>
      </c>
      <c r="F397" s="218" t="str">
        <f t="array" ref="F397">INDEX('Ortala-KabKota'!F$2:F$415,MATCH($D397,'Ortala-KabKota'!$E$2:$E$415,FALSE))</f>
        <v>Christin Dowah/ 082362181166 (Plt)</v>
      </c>
      <c r="G397" s="218" t="str">
        <f t="array" ref="G397">INDEX('Ortala-KabKota'!G$2:G$415,MATCH($D397,'Ortala-KabKota'!$E$2:$E$415,FALSE))</f>
        <v/>
      </c>
      <c r="H397" s="218" t="str">
        <f t="array" ref="H397">INDEX('Ortala-KabKota'!H$2:H$415,MATCH($D397,'Ortala-KabKota'!$E$2:$E$415,FALSE))</f>
        <v/>
      </c>
      <c r="I397" s="218" t="str">
        <f t="array" ref="I397">INDEX('Ortala-KabKota'!I$2:I$415,MATCH($D397,'Ortala-KabKota'!$E$2:$E$415,FALSE))</f>
        <v/>
      </c>
      <c r="J397" s="218" t="str">
        <f t="array" ref="J397">INDEX('Ortala-KabKota'!J$2:J$415,MATCH($D397,'Ortala-KabKota'!$E$2:$E$415,FALSE))</f>
        <v>UPTD PPA</v>
      </c>
      <c r="K397" s="218" t="str">
        <f t="array" ref="K397">INDEX('Ortala-KabKota'!K$2:K$415,MATCH($D397,'Ortala-KabKota'!$E$2:$E$415,FALSE))</f>
        <v>Peraturan Bupati Minahasa Nomor 35 Tahun 2022 </v>
      </c>
      <c r="L397" s="218">
        <f t="array" ref="L397">INDEX('Ortala-KabKota'!L$2:L$415,MATCH($D397,'Ortala-KabKota'!$E$2:$E$415,FALSE))</f>
        <v>2022</v>
      </c>
      <c r="M397" s="218" t="str">
        <f t="array" ref="M397">INDEX('Ortala-KabKota'!M$2:M$415,MATCH($D397,'Ortala-KabKota'!$E$2:$E$415,FALSE))</f>
        <v>A</v>
      </c>
      <c r="N397" s="218" t="str">
        <f t="array" ref="N397">INDEX('Ortala-KabKota'!N$2:N$415,MATCH($D397,'Ortala-KabKota'!$E$2:$E$415,FALSE))</f>
        <v/>
      </c>
      <c r="O397" s="218" t="str">
        <f t="array" ref="O397">INDEX('Ortala-KabKota'!O$2:O$415,MATCH($D397,'Ortala-KabKota'!$E$2:$E$415,FALSE))</f>
        <v/>
      </c>
      <c r="P397" s="218" t="str">
        <f t="array" ref="P397">INDEX('Ortala-KabKota'!P$2:P$415,MATCH($D397,'Ortala-KabKota'!$E$2:$E$415,FALSE))</f>
        <v/>
      </c>
      <c r="Q397" s="218" t="str">
        <f t="array" ref="Q397">INDEX('Ortala-KabKota'!Q$2:Q$415,MATCH($D397,'Ortala-KabKota'!$E$2:$E$415,FALSE))</f>
        <v/>
      </c>
      <c r="R397" s="218" t="str">
        <f t="array" ref="R397">INDEX('Ortala-KabKota'!R$2:R$415,MATCH($D397,'Ortala-KabKota'!$E$2:$E$415,FALSE))</f>
        <v/>
      </c>
      <c r="S397" s="218" t="str">
        <f t="array" ref="S397">INDEX('Ortala-KabKota'!S$2:S$415,MATCH($D397,'Ortala-KabKota'!$E$2:$E$415,FALSE))</f>
        <v/>
      </c>
      <c r="T397" s="218" t="str">
        <f t="array" ref="T397">INDEX('Ortala-KabKota'!T$2:T$415,MATCH($D397,'Ortala-KabKota'!$E$2:$E$415,FALSE))</f>
        <v/>
      </c>
      <c r="U397" s="218" t="str">
        <f t="array" ref="U397">INDEX('Ortala-KabKota'!U$2:U$415,MATCH($D397,'Ortala-KabKota'!$E$2:$E$415,FALSE))</f>
        <v/>
      </c>
      <c r="V397" s="218" t="str">
        <f t="array" ref="V397">INDEX('Ortala-KabKota'!V$2:V$415,MATCH($D397,'Ortala-KabKota'!$E$2:$E$415,FALSE))</f>
        <v/>
      </c>
      <c r="W397" s="218" t="str">
        <f t="array" ref="W397">INDEX('Ortala-KabKota'!W$2:W$415,MATCH($D397,'Ortala-KabKota'!$E$2:$E$415,FALSE))</f>
        <v/>
      </c>
      <c r="X397" s="218" t="str">
        <f t="array" ref="X397">INDEX('Ortala-KabKota'!X$2:X$415,MATCH($D397,'Ortala-KabKota'!$E$2:$E$415,FALSE))</f>
        <v/>
      </c>
      <c r="Y397" s="218" t="str">
        <f t="array" ref="Y397">INDEX('Ortala-KabKota'!Y$2:Y$415,MATCH($D397,'Ortala-KabKota'!$E$2:$E$415,FALSE))</f>
        <v/>
      </c>
      <c r="Z397" s="218" t="str">
        <f t="array" ref="Z397">INDEX('Ortala-KabKota'!Z$2:Z$415,MATCH($D397,'Ortala-KabKota'!$E$2:$E$415,FALSE))</f>
        <v/>
      </c>
      <c r="AA397" s="218" t="str">
        <f t="array" ref="AA397">INDEX('Ortala-KabKota'!AA$2:AA$415,MATCH($D397,'Ortala-KabKota'!$E$2:$E$415,FALSE))</f>
        <v/>
      </c>
      <c r="AB397" s="218" t="str">
        <f t="array" ref="AB397">INDEX('Ortala-KabKota'!AB$2:AB$415,MATCH($D397,'Ortala-KabKota'!$E$2:$E$415,FALSE))</f>
        <v/>
      </c>
      <c r="AC397" s="218" t="str">
        <f t="array" ref="AC397">INDEX('Ortala-KabKota'!AC$2:AC$415,MATCH($D397,'Ortala-KabKota'!$E$2:$E$415,FALSE))</f>
        <v/>
      </c>
      <c r="AD397" s="218" t="str">
        <f t="array" ref="AD397">INDEX('Ortala-KabKota'!AD$2:AD$415,MATCH($D397,'Ortala-KabKota'!$E$2:$E$415,FALSE))</f>
        <v/>
      </c>
      <c r="AE397" s="218" t="str">
        <f t="array" ref="AE397">INDEX('Ortala-KabKota'!AE$2:AE$415,MATCH($D397,'Ortala-KabKota'!$E$2:$E$415,FALSE))</f>
        <v/>
      </c>
      <c r="AF397" s="218" t="str">
        <f t="array" ref="AF397">INDEX('Ortala-KabKota'!AF$2:AF$415,MATCH($D397,'Ortala-KabKota'!$E$2:$E$415,FALSE))</f>
        <v/>
      </c>
      <c r="AG397" s="218" t="str">
        <f t="array" ref="AG397">INDEX('Ortala-KabKota'!AG$2:AG$415,MATCH($D397,'Ortala-KabKota'!$E$2:$E$415,FALSE))</f>
        <v/>
      </c>
      <c r="AH397" s="218" t="str">
        <f t="array" ref="AH397">INDEX('Ortala-KabKota'!AH$2:AH$415,MATCH($D397,'Ortala-KabKota'!$E$2:$E$415,FALSE))</f>
        <v/>
      </c>
      <c r="AI397" s="218" t="str">
        <f t="array" ref="AI397">INDEX('Ortala-KabKota'!AI$2:AI$415,MATCH($D397,'Ortala-KabKota'!$E$2:$E$415,FALSE))</f>
        <v/>
      </c>
      <c r="AJ397" s="218" t="str">
        <f t="array" ref="AJ397">INDEX('Ortala-KabKota'!AJ$2:AJ$415,MATCH($D397,'Ortala-KabKota'!$E$2:$E$415,FALSE))</f>
        <v/>
      </c>
      <c r="AK397" s="218" t="str">
        <f t="array" ref="AK397">INDEX('Ortala-KabKota'!AK$2:AK$415,MATCH($D397,'Ortala-KabKota'!$E$2:$E$415,FALSE))</f>
        <v/>
      </c>
      <c r="AL397" s="218" t="str">
        <f t="array" ref="AL397">INDEX('Ortala-KabKota'!AL$2:AL$415,MATCH($D397,'Ortala-KabKota'!$E$2:$E$415,FALSE))</f>
        <v/>
      </c>
      <c r="AM397" s="218" t="str">
        <f t="array" ref="AM397">INDEX('Ortala-KabKota'!AM$2:AM$415,MATCH($D397,'Ortala-KabKota'!$E$2:$E$415,FALSE))</f>
        <v/>
      </c>
      <c r="AN397" s="218" t="str">
        <f t="array" ref="AN397">INDEX('Ortala-KabKota'!AN$2:AN$415,MATCH($D397,'Ortala-KabKota'!$E$2:$E$415,FALSE))</f>
        <v/>
      </c>
      <c r="AO397" s="218" t="str">
        <f t="array" ref="AO397">INDEX('Ortala-KabKota'!AO$2:AO$415,MATCH($D397,'Ortala-KabKota'!$E$2:$E$415,FALSE))</f>
        <v/>
      </c>
      <c r="AP397" s="218" t="str">
        <f t="array" ref="AP397">INDEX('Ortala-KabKota'!AP$2:AP$415,MATCH($D397,'Ortala-KabKota'!$E$2:$E$415,FALSE))</f>
        <v/>
      </c>
      <c r="AQ397" s="218" t="str">
        <f t="array" ref="AQ397">INDEX('Ortala-KabKota'!AQ$2:AQ$415,MATCH($D397,'Ortala-KabKota'!$E$2:$E$415,FALSE))</f>
        <v/>
      </c>
      <c r="AR397" s="218" t="str">
        <f t="array" ref="AR397">INDEX('Ortala-KabKota'!AR$2:AR$415,MATCH($D397,'Ortala-KabKota'!$E$2:$E$415,FALSE))</f>
        <v/>
      </c>
      <c r="AS397" s="218" t="str">
        <f t="array" ref="AS397">INDEX('Ortala-KabKota'!AS$2:AS$415,MATCH($D397,'Ortala-KabKota'!$E$2:$E$415,FALSE))</f>
        <v/>
      </c>
      <c r="AT397" s="218" t="str">
        <f t="array" ref="AT397">INDEX('Ortala-KabKota'!AT$2:AT$415,MATCH($D397,'Ortala-KabKota'!$E$2:$E$415,FALSE))</f>
        <v/>
      </c>
      <c r="AU397" s="218" t="str">
        <f t="array" ref="AU397">INDEX('UPTD PPA KabKota'!D$5:D$513,MATCH($D397,'UPTD PPA KabKota'!$C$5:$C$513,FALSE))</f>
        <v>Joke Fany Runtuwene / 085256613896</v>
      </c>
      <c r="AV397" s="218" t="str">
        <f t="array" ref="AV397">INDEX('UPTD PPA KabKota'!E$5:E$513,MATCH($D397,'UPTD PPA KabKota'!$C$5:$C$513,FALSE))</f>
        <v>Jl. Lontoh Kel. Wewelen Kec. Tondano Barat</v>
      </c>
      <c r="AW397" s="218" t="str">
        <f t="array" ref="AW397">INDEX('UPTD PPA KabKota'!F$5:F$513,MATCH($D397,'UPTD PPA KabKota'!$C$5:$C$513,FALSE))</f>
        <v>085256613896</v>
      </c>
      <c r="AX397" s="218" t="str">
        <f t="array" ref="AX397">INDEX('UPTD PPA KabKota'!G$5:G$513,MATCH($D397,'UPTD PPA KabKota'!$C$5:$C$513,FALSE))</f>
        <v>085255417321</v>
      </c>
      <c r="AY397" s="218" t="str">
        <f t="array" ref="AY397">INDEX('UPTD PPA KabKota'!H$5:H$513,MATCH($D397,'UPTD PPA KabKota'!$C$5:$C$513,FALSE))</f>
        <v>UPTD PPA</v>
      </c>
      <c r="AZ397" s="218" t="str">
        <f t="array" ref="AZ397">INDEX('UPTD PPA KabKota'!I$5:I$513,MATCH($D397,'UPTD PPA KabKota'!$C$5:$C$513,FALSE))</f>
        <v>Peraturan Bupati Nomor 35 Tahun 2022</v>
      </c>
      <c r="BA397" s="218">
        <f t="array" ref="BA397">INDEX('UPTD PPA KabKota'!J$5:J$513,MATCH($D397,'UPTD PPA KabKota'!$C$5:$C$513,FALSE))</f>
        <v>2022</v>
      </c>
      <c r="BB397" s="218" t="str">
        <f t="array" ref="BB397">INDEX('UPTD PPA KabKota'!K$5:K$513,MATCH($D397,'UPTD PPA KabKota'!$C$5:$C$513,FALSE))</f>
        <v>A</v>
      </c>
      <c r="BC397" s="218" t="str">
        <f t="array" ref="BC397">INDEX('UPTD PPA KabKota'!L$5:L$513,MATCH($D397,'UPTD PPA KabKota'!$C$5:$C$513,FALSE))</f>
        <v>Jofan / 085256613896</v>
      </c>
      <c r="BD397" s="316" t="str">
        <f t="array" ref="BD397">INDEX('UPTD PPA KabKota'!M$5:M$513,MATCH($D397,'UPTD PPA KabKota'!$C$5:$C$513,FALSE))</f>
        <v>uptdppaminahasa@gmail.com</v>
      </c>
      <c r="BE397" s="218" t="str">
        <f t="array" ref="BE397">INDEX('UPTD PPA KabKota'!N$5:N$513,MATCH($D397,'UPTD PPA KabKota'!$C$5:$C$513,FALSE))</f>
        <v>1. Kepala UPTD
2. Kasubag TU
3. Kelompok Jabatan Fungsional</v>
      </c>
      <c r="BF397" s="218" t="str">
        <f t="array" ref="BF397">INDEX('UPTD PPA KabKota'!O$5:O$513,MATCH($D397,'UPTD PPA KabKota'!$C$5:$C$513,FALSE))</f>
        <v>MANDIRI</v>
      </c>
      <c r="BG397" s="218" t="str">
        <f t="array" ref="BG397">INDEX('UPTD PPA KabKota'!P$5:P$513,MATCH($D397,'UPTD PPA KabKota'!$C$5:$C$513,FALSE))</f>
        <v>MILIK SENDIRI</v>
      </c>
      <c r="BH397" s="218" t="str">
        <f t="array" ref="BH397">INDEX('UPTD PPA KabKota'!Q$5:Q$513,MATCH($D397,'UPTD PPA KabKota'!$C$5:$C$513,FALSE))</f>
        <v>Pemerintah Daerah</v>
      </c>
      <c r="BI397" s="218" t="str">
        <f t="array" ref="BI397">INDEX('UPTD PPA KabKota'!R$5:R$513,MATCH($D397,'UPTD PPA KabKota'!$C$5:$C$513,FALSE))</f>
        <v>Ada</v>
      </c>
      <c r="BJ397" s="218" t="str">
        <f t="array" ref="BJ397">INDEX('UPTD PPA KabKota'!S$5:S$513,MATCH($D397,'UPTD PPA KabKota'!$C$5:$C$513,FALSE))</f>
        <v>Ada</v>
      </c>
      <c r="BK397" s="218" t="str">
        <f t="array" ref="BK397">INDEX('UPTD PPA KabKota'!T$5:T$513,MATCH($D397,'UPTD PPA KabKota'!$C$5:$C$513,FALSE))</f>
        <v>Ada</v>
      </c>
      <c r="BL397" s="218" t="str">
        <f t="array" ref="BL397">INDEX('UPTD PPA KabKota'!U$5:U$513,MATCH($D397,'UPTD PPA KabKota'!$C$5:$C$513,FALSE))</f>
        <v>Tidak Ada</v>
      </c>
      <c r="BM397" s="218" t="str">
        <f t="array" ref="BM397">INDEX('UPTD PPA KabKota'!V$5:V$513,MATCH($D397,'UPTD PPA KabKota'!$C$5:$C$513,FALSE))</f>
        <v>Tidak Ada</v>
      </c>
      <c r="BN397" s="218" t="str">
        <f t="array" ref="BN397">INDEX('UPTD PPA KabKota'!W$5:W$513,MATCH($D397,'UPTD PPA KabKota'!$C$5:$C$513,FALSE))</f>
        <v>Tidak Ada</v>
      </c>
      <c r="BO397" s="218" t="str">
        <f t="array" ref="BO397">INDEX('UPTD PPA KabKota'!X$5:X$513,MATCH($D397,'UPTD PPA KabKota'!$C$5:$C$513,FALSE))</f>
        <v>Ada</v>
      </c>
      <c r="BP397" s="218" t="str">
        <f t="array" ref="BP397">INDEX('UPTD PPA KabKota'!Y$5:Y$513,MATCH($D397,'UPTD PPA KabKota'!$C$5:$C$513,FALSE))</f>
        <v>Tidak Ada</v>
      </c>
      <c r="BQ397" s="218" t="str">
        <f t="array" ref="BQ397">INDEX('UPTD PPA KabKota'!Z$5:Z$513,MATCH($D397,'UPTD PPA KabKota'!$C$5:$C$513,FALSE))</f>
        <v>Ada</v>
      </c>
      <c r="BR397" s="218" t="str">
        <f t="array" ref="BR397">INDEX('UPTD PPA KabKota'!AA$5:AA$513,MATCH($D397,'UPTD PPA KabKota'!$C$5:$C$513,FALSE))</f>
        <v>Tidak Ada</v>
      </c>
      <c r="BS397" s="218" t="str">
        <f t="array" ref="BS397">INDEX('UPTD PPA KabKota'!AB$5:AB$513,MATCH($D397,'UPTD PPA KabKota'!$C$5:$C$513,FALSE))</f>
        <v>Tidak Ada</v>
      </c>
      <c r="BT397" s="218" t="str">
        <f t="array" ref="BT397">INDEX('UPTD PPA KabKota'!AC$5:AC$513,MATCH($D397,'UPTD PPA KabKota'!$C$5:$C$513,FALSE))</f>
        <v>Sudah</v>
      </c>
      <c r="BU397" s="218" t="str">
        <f t="array" ref="BU397">INDEX('UPTD PPA KabKota'!AD$5:AD$513,MATCH($D397,'UPTD PPA KabKota'!$C$5:$C$513,FALSE))</f>
        <v>Sudah</v>
      </c>
      <c r="BV397" s="218" t="str">
        <f t="array" ref="BV397">INDEX('UPTD PPA KabKota'!AE$5:AE$513,MATCH($D397,'UPTD PPA KabKota'!$C$5:$C$513,FALSE))</f>
        <v>Sudah</v>
      </c>
      <c r="BW397" s="218" t="str">
        <f t="array" ref="BW397">INDEX('UPTD PPA KabKota'!AF$5:AF$513,MATCH($D397,'UPTD PPA KabKota'!$C$5:$C$513,FALSE))</f>
        <v>Sudah</v>
      </c>
      <c r="BX397" s="218" t="str">
        <f t="array" ref="BX397">INDEX('UPTD PPA KabKota'!AG$5:AG$513,MATCH($D397,'UPTD PPA KabKota'!$C$5:$C$513,FALSE))</f>
        <v>Sudah</v>
      </c>
      <c r="BY397" s="218" t="str">
        <f t="array" ref="BY397">INDEX('UPTD PPA KabKota'!AH$5:AH$513,MATCH($D397,'UPTD PPA KabKota'!$C$5:$C$513,FALSE))</f>
        <v>Sudah</v>
      </c>
      <c r="BZ397" s="218" t="str">
        <f t="array" ref="BZ397">INDEX('UPTD PPA KabKota'!AI$5:AI$513,MATCH($D397,'UPTD PPA KabKota'!$C$5:$C$513,FALSE))</f>
        <v>Sudah</v>
      </c>
      <c r="CA397" s="218" t="str">
        <f t="array" ref="CA397">INDEX('UPTD PPA KabKota'!AJ$5:AJ$513,MATCH($D397,'UPTD PPA KabKota'!$C$5:$C$513,FALSE))</f>
        <v>Sudah</v>
      </c>
      <c r="CB397" s="218" t="str">
        <f t="array" ref="CB397">INDEX('UPTD PPA KabKota'!AK$5:AK$513,MATCH($D397,'UPTD PPA KabKota'!$C$5:$C$513,FALSE))</f>
        <v>Belum</v>
      </c>
      <c r="CC397" s="218" t="str">
        <f t="array" ref="CC397">INDEX('UPTD PPA KabKota'!AL$5:AL$513,MATCH($D397,'UPTD PPA KabKota'!$C$5:$C$513,FALSE))</f>
        <v>Sudah</v>
      </c>
      <c r="CD397" s="218" t="str">
        <f t="array" ref="CD397">INDEX('UPTD PPA KabKota'!AM$5:AM$513,MATCH($D397,'UPTD PPA KabKota'!$C$5:$C$513,FALSE))</f>
        <v>Sudah</v>
      </c>
      <c r="CE397" s="218" t="str">
        <f t="array" ref="CE397">INDEX('UPTD PPA KabKota'!AN$5:AN$513,MATCH($D397,'UPTD PPA KabKota'!$C$5:$C$513,FALSE))</f>
        <v>pengaduan dari masyarakat, penjangkuan korban, pengelolaan Kasus, Jika korban memerlukan pengamanan maka akan diberikan penampungan sementara di rumah aman</v>
      </c>
      <c r="CF397" s="218" t="str">
        <f t="array" ref="CF397">INDEX('UPTD PPA KabKota'!AO$5:AO$513,MATCH($D397,'UPTD PPA KabKota'!$C$5:$C$513,FALSE))</f>
        <v>44 (2021)</v>
      </c>
      <c r="CG397" s="218" t="str">
        <f t="array" ref="CG397">INDEX('UPTD PPA KabKota'!AP$5:AP$513,MATCH($D397,'UPTD PPA KabKota'!$C$5:$C$513,FALSE))</f>
        <v>Kekerasan Terhadap Anak</v>
      </c>
      <c r="CH397" s="218" t="str">
        <f t="array" ref="CH397">INDEX('UPTD PPA KabKota'!AQ$5:AQ$513,MATCH($D397,'UPTD PPA KabKota'!$C$5:$C$513,FALSE))</f>
        <v/>
      </c>
      <c r="CI397" s="218" t="str">
        <f t="array" ref="CI397">INDEX('UPTD PPA KabKota'!AR$5:AR$513,MATCH($D397,'UPTD PPA KabKota'!$C$5:$C$513,FALSE))</f>
        <v/>
      </c>
      <c r="CJ397" s="218" t="str">
        <f t="array" ref="CJ397">INDEX('UPTD PPA KabKota'!AS$5:AS$513,MATCH($D397,'UPTD PPA KabKota'!$C$5:$C$513,FALSE))</f>
        <v/>
      </c>
      <c r="CK397" s="218" t="str">
        <f t="array" ref="CK397">INDEX('UPTD PPA KabKota'!AT$5:AT$513,MATCH($D397,'UPTD PPA KabKota'!$C$5:$C$513,FALSE))</f>
        <v/>
      </c>
      <c r="CL397" s="218" t="str">
        <f t="array" ref="CL397">INDEX('UPTD PPA KabKota'!AU$5:AU$513,MATCH($D397,'UPTD PPA KabKota'!$C$5:$C$513,FALSE))</f>
        <v/>
      </c>
      <c r="CM397" s="218" t="str">
        <f t="array" ref="CM397">INDEX('UPTD PPA KabKota'!AV$5:AV$513,MATCH($D397,'UPTD PPA KabKota'!$C$5:$C$513,FALSE))</f>
        <v/>
      </c>
      <c r="CN397" s="218" t="str">
        <f t="array" ref="CN397">INDEX('UPTD PPA KabKota'!AW$5:AW$513,MATCH($D397,'UPTD PPA KabKota'!$C$5:$C$513,FALSE))</f>
        <v>v</v>
      </c>
      <c r="CO397" s="218" t="str">
        <f t="array" ref="CO397">INDEX('UPTD PPA KabKota'!AX$5:AX$513,MATCH($D397,'UPTD PPA KabKota'!$C$5:$C$513,FALSE))</f>
        <v/>
      </c>
      <c r="CP397" s="218" t="str">
        <f t="array" ref="CP397">INDEX('UPTD PPA KabKota'!AY$5:AY$513,MATCH($D397,'UPTD PPA KabKota'!$C$5:$C$513,FALSE))</f>
        <v/>
      </c>
      <c r="CQ397" s="209" t="str">
        <f>IFERROR(__xludf.DUMMYFUNCTION("IF(ISBLANK($K397),"""",IF(REGEXMATCH($K397,""Peraturan""),""Ada"",IF(REGEXMATCH($K397,""Rekomendasi""),""Tidak Ada"", $K397)))
"),"Ada")</f>
        <v>Ada</v>
      </c>
      <c r="CR397" s="209" t="str">
        <f t="array" ref="CR397">index('UPTD PPA KabKota'!$BI$5:$BI$513,match($D397,'UPTD PPA KabKota'!$C$5:$C$513,false))</f>
        <v>Ada</v>
      </c>
      <c r="CS397" s="314" t="str">
        <f>IFS(CQ397="Ada","Ada",CR397="Ada","Ada",CR397="Tidak Ada","Tidak Ada")</f>
        <v>Ada</v>
      </c>
    </row>
    <row r="398">
      <c r="A398" s="334">
        <v>392.0</v>
      </c>
      <c r="B398" s="334">
        <v>3.0</v>
      </c>
      <c r="C398" s="311" t="s">
        <v>4783</v>
      </c>
      <c r="D398" s="312" t="s">
        <v>4139</v>
      </c>
      <c r="E398" s="315">
        <v>45689.0</v>
      </c>
      <c r="F398" s="218" t="str">
        <f t="array" ref="F398">INDEX('Ortala-KabKota'!F$2:F$415,MATCH($D398,'Ortala-KabKota'!$E$2:$E$415,FALSE))</f>
        <v/>
      </c>
      <c r="G398" s="218" t="str">
        <f t="array" ref="G398">INDEX('Ortala-KabKota'!G$2:G$415,MATCH($D398,'Ortala-KabKota'!$E$2:$E$415,FALSE))</f>
        <v/>
      </c>
      <c r="H398" s="218" t="str">
        <f t="array" ref="H398">INDEX('Ortala-KabKota'!H$2:H$415,MATCH($D398,'Ortala-KabKota'!$E$2:$E$415,FALSE))</f>
        <v/>
      </c>
      <c r="I398" s="218" t="str">
        <f t="array" ref="I398">INDEX('Ortala-KabKota'!I$2:I$415,MATCH($D398,'Ortala-KabKota'!$E$2:$E$415,FALSE))</f>
        <v/>
      </c>
      <c r="J398" s="218" t="str">
        <f t="array" ref="J398">INDEX('Ortala-KabKota'!J$2:J$415,MATCH($D398,'Ortala-KabKota'!$E$2:$E$415,FALSE))</f>
        <v/>
      </c>
      <c r="K398" s="218" t="str">
        <f t="array" ref="K398">INDEX('Ortala-KabKota'!K$2:K$415,MATCH($D398,'Ortala-KabKota'!$E$2:$E$415,FALSE))</f>
        <v>Surat Rekomendasi Nomor : 060/23.5478/Sekr-Ro.Org tanggal 30 Agustus 2023</v>
      </c>
      <c r="L398" s="218">
        <f t="array" ref="L398">INDEX('Ortala-KabKota'!L$2:L$415,MATCH($D398,'Ortala-KabKota'!$E$2:$E$415,FALSE))</f>
        <v>2024</v>
      </c>
      <c r="M398" s="218" t="str">
        <f t="array" ref="M398">INDEX('Ortala-KabKota'!M$2:M$415,MATCH($D398,'Ortala-KabKota'!$E$2:$E$415,FALSE))</f>
        <v/>
      </c>
      <c r="N398" s="218" t="str">
        <f t="array" ref="N398">INDEX('Ortala-KabKota'!N$2:N$415,MATCH($D398,'Ortala-KabKota'!$E$2:$E$415,FALSE))</f>
        <v/>
      </c>
      <c r="O398" s="218" t="str">
        <f t="array" ref="O398">INDEX('Ortala-KabKota'!O$2:O$415,MATCH($D398,'Ortala-KabKota'!$E$2:$E$415,FALSE))</f>
        <v/>
      </c>
      <c r="P398" s="218" t="str">
        <f t="array" ref="P398">INDEX('Ortala-KabKota'!P$2:P$415,MATCH($D398,'Ortala-KabKota'!$E$2:$E$415,FALSE))</f>
        <v/>
      </c>
      <c r="Q398" s="218" t="str">
        <f t="array" ref="Q398">INDEX('Ortala-KabKota'!Q$2:Q$415,MATCH($D398,'Ortala-KabKota'!$E$2:$E$415,FALSE))</f>
        <v/>
      </c>
      <c r="R398" s="218" t="str">
        <f t="array" ref="R398">INDEX('Ortala-KabKota'!R$2:R$415,MATCH($D398,'Ortala-KabKota'!$E$2:$E$415,FALSE))</f>
        <v/>
      </c>
      <c r="S398" s="218" t="str">
        <f t="array" ref="S398">INDEX('Ortala-KabKota'!S$2:S$415,MATCH($D398,'Ortala-KabKota'!$E$2:$E$415,FALSE))</f>
        <v/>
      </c>
      <c r="T398" s="218" t="str">
        <f t="array" ref="T398">INDEX('Ortala-KabKota'!T$2:T$415,MATCH($D398,'Ortala-KabKota'!$E$2:$E$415,FALSE))</f>
        <v/>
      </c>
      <c r="U398" s="218" t="str">
        <f t="array" ref="U398">INDEX('Ortala-KabKota'!U$2:U$415,MATCH($D398,'Ortala-KabKota'!$E$2:$E$415,FALSE))</f>
        <v/>
      </c>
      <c r="V398" s="218" t="str">
        <f t="array" ref="V398">INDEX('Ortala-KabKota'!V$2:V$415,MATCH($D398,'Ortala-KabKota'!$E$2:$E$415,FALSE))</f>
        <v/>
      </c>
      <c r="W398" s="218" t="str">
        <f t="array" ref="W398">INDEX('Ortala-KabKota'!W$2:W$415,MATCH($D398,'Ortala-KabKota'!$E$2:$E$415,FALSE))</f>
        <v/>
      </c>
      <c r="X398" s="218" t="str">
        <f t="array" ref="X398">INDEX('Ortala-KabKota'!X$2:X$415,MATCH($D398,'Ortala-KabKota'!$E$2:$E$415,FALSE))</f>
        <v/>
      </c>
      <c r="Y398" s="218" t="str">
        <f t="array" ref="Y398">INDEX('Ortala-KabKota'!Y$2:Y$415,MATCH($D398,'Ortala-KabKota'!$E$2:$E$415,FALSE))</f>
        <v/>
      </c>
      <c r="Z398" s="218" t="str">
        <f t="array" ref="Z398">INDEX('Ortala-KabKota'!Z$2:Z$415,MATCH($D398,'Ortala-KabKota'!$E$2:$E$415,FALSE))</f>
        <v/>
      </c>
      <c r="AA398" s="218" t="str">
        <f t="array" ref="AA398">INDEX('Ortala-KabKota'!AA$2:AA$415,MATCH($D398,'Ortala-KabKota'!$E$2:$E$415,FALSE))</f>
        <v/>
      </c>
      <c r="AB398" s="218" t="str">
        <f t="array" ref="AB398">INDEX('Ortala-KabKota'!AB$2:AB$415,MATCH($D398,'Ortala-KabKota'!$E$2:$E$415,FALSE))</f>
        <v/>
      </c>
      <c r="AC398" s="218" t="str">
        <f t="array" ref="AC398">INDEX('Ortala-KabKota'!AC$2:AC$415,MATCH($D398,'Ortala-KabKota'!$E$2:$E$415,FALSE))</f>
        <v/>
      </c>
      <c r="AD398" s="218" t="str">
        <f t="array" ref="AD398">INDEX('Ortala-KabKota'!AD$2:AD$415,MATCH($D398,'Ortala-KabKota'!$E$2:$E$415,FALSE))</f>
        <v/>
      </c>
      <c r="AE398" s="218" t="str">
        <f t="array" ref="AE398">INDEX('Ortala-KabKota'!AE$2:AE$415,MATCH($D398,'Ortala-KabKota'!$E$2:$E$415,FALSE))</f>
        <v/>
      </c>
      <c r="AF398" s="218" t="str">
        <f t="array" ref="AF398">INDEX('Ortala-KabKota'!AF$2:AF$415,MATCH($D398,'Ortala-KabKota'!$E$2:$E$415,FALSE))</f>
        <v/>
      </c>
      <c r="AG398" s="218" t="str">
        <f t="array" ref="AG398">INDEX('Ortala-KabKota'!AG$2:AG$415,MATCH($D398,'Ortala-KabKota'!$E$2:$E$415,FALSE))</f>
        <v/>
      </c>
      <c r="AH398" s="218" t="str">
        <f t="array" ref="AH398">INDEX('Ortala-KabKota'!AH$2:AH$415,MATCH($D398,'Ortala-KabKota'!$E$2:$E$415,FALSE))</f>
        <v/>
      </c>
      <c r="AI398" s="218" t="str">
        <f t="array" ref="AI398">INDEX('Ortala-KabKota'!AI$2:AI$415,MATCH($D398,'Ortala-KabKota'!$E$2:$E$415,FALSE))</f>
        <v/>
      </c>
      <c r="AJ398" s="218" t="str">
        <f t="array" ref="AJ398">INDEX('Ortala-KabKota'!AJ$2:AJ$415,MATCH($D398,'Ortala-KabKota'!$E$2:$E$415,FALSE))</f>
        <v/>
      </c>
      <c r="AK398" s="218" t="str">
        <f t="array" ref="AK398">INDEX('Ortala-KabKota'!AK$2:AK$415,MATCH($D398,'Ortala-KabKota'!$E$2:$E$415,FALSE))</f>
        <v/>
      </c>
      <c r="AL398" s="218" t="str">
        <f t="array" ref="AL398">INDEX('Ortala-KabKota'!AL$2:AL$415,MATCH($D398,'Ortala-KabKota'!$E$2:$E$415,FALSE))</f>
        <v/>
      </c>
      <c r="AM398" s="218" t="str">
        <f t="array" ref="AM398">INDEX('Ortala-KabKota'!AM$2:AM$415,MATCH($D398,'Ortala-KabKota'!$E$2:$E$415,FALSE))</f>
        <v/>
      </c>
      <c r="AN398" s="218" t="str">
        <f t="array" ref="AN398">INDEX('Ortala-KabKota'!AN$2:AN$415,MATCH($D398,'Ortala-KabKota'!$E$2:$E$415,FALSE))</f>
        <v/>
      </c>
      <c r="AO398" s="218" t="str">
        <f t="array" ref="AO398">INDEX('Ortala-KabKota'!AO$2:AO$415,MATCH($D398,'Ortala-KabKota'!$E$2:$E$415,FALSE))</f>
        <v/>
      </c>
      <c r="AP398" s="218" t="str">
        <f t="array" ref="AP398">INDEX('Ortala-KabKota'!AP$2:AP$415,MATCH($D398,'Ortala-KabKota'!$E$2:$E$415,FALSE))</f>
        <v/>
      </c>
      <c r="AQ398" s="218" t="str">
        <f t="array" ref="AQ398">INDEX('Ortala-KabKota'!AQ$2:AQ$415,MATCH($D398,'Ortala-KabKota'!$E$2:$E$415,FALSE))</f>
        <v/>
      </c>
      <c r="AR398" s="218" t="str">
        <f t="array" ref="AR398">INDEX('Ortala-KabKota'!AR$2:AR$415,MATCH($D398,'Ortala-KabKota'!$E$2:$E$415,FALSE))</f>
        <v/>
      </c>
      <c r="AS398" s="218" t="str">
        <f t="array" ref="AS398">INDEX('Ortala-KabKota'!AS$2:AS$415,MATCH($D398,'Ortala-KabKota'!$E$2:$E$415,FALSE))</f>
        <v/>
      </c>
      <c r="AT398" s="218" t="str">
        <f t="array" ref="AT398">INDEX('Ortala-KabKota'!AT$2:AT$415,MATCH($D398,'Ortala-KabKota'!$E$2:$E$415,FALSE))</f>
        <v/>
      </c>
      <c r="AU398" s="218" t="str">
        <f t="array" ref="AU398">INDEX('UPTD PPA KabKota'!D$5:D$513,MATCH($D398,'UPTD PPA KabKota'!$C$5:$C$513,FALSE))</f>
        <v>MENUNGGU PELANTIKAN</v>
      </c>
      <c r="AV398" s="218" t="str">
        <f t="array" ref="AV398">INDEX('UPTD PPA KabKota'!E$5:E$513,MATCH($D398,'UPTD PPA KabKota'!$C$5:$C$513,FALSE))</f>
        <v>JL.STADION TONA II KEC.TAHUNA TIMUR</v>
      </c>
      <c r="AW398" s="218" t="str">
        <f t="array" ref="AW398">INDEX('UPTD PPA KabKota'!F$5:F$513,MATCH($D398,'UPTD PPA KabKota'!$C$5:$C$513,FALSE))</f>
        <v>-</v>
      </c>
      <c r="AX398" s="218" t="str">
        <f t="array" ref="AX398">INDEX('UPTD PPA KabKota'!G$5:G$513,MATCH($D398,'UPTD PPA KabKota'!$C$5:$C$513,FALSE))</f>
        <v>-</v>
      </c>
      <c r="AY398" s="218" t="str">
        <f t="array" ref="AY398">INDEX('UPTD PPA KabKota'!H$5:H$513,MATCH($D398,'UPTD PPA KabKota'!$C$5:$C$513,FALSE))</f>
        <v>UPTD PPA</v>
      </c>
      <c r="AZ398" s="218" t="str">
        <f t="array" ref="AZ398">INDEX('UPTD PPA KabKota'!I$5:I$513,MATCH($D398,'UPTD PPA KabKota'!$C$5:$C$513,FALSE))</f>
        <v>PERATURAN BUPATI KEPULAUAN SANGIHE NOMOR 33 TAHUN 2024</v>
      </c>
      <c r="BA398" s="218">
        <f t="array" ref="BA398">INDEX('UPTD PPA KabKota'!J$5:J$513,MATCH($D398,'UPTD PPA KabKota'!$C$5:$C$513,FALSE))</f>
        <v>2024</v>
      </c>
      <c r="BB398" s="218" t="str">
        <f t="array" ref="BB398">INDEX('UPTD PPA KabKota'!K$5:K$513,MATCH($D398,'UPTD PPA KabKota'!$C$5:$C$513,FALSE))</f>
        <v>Tidak ada informasi di Perkada</v>
      </c>
      <c r="BC398" s="218" t="str">
        <f t="array" ref="BC398">INDEX('UPTD PPA KabKota'!L$5:L$513,MATCH($D398,'UPTD PPA KabKota'!$C$5:$C$513,FALSE))</f>
        <v>RAHEL DALAWIR, S.PD, M.SI</v>
      </c>
      <c r="BD398" s="218">
        <f t="array" ref="BD398">INDEX('UPTD PPA KabKota'!M$5:M$513,MATCH($D398,'UPTD PPA KabKota'!$C$5:$C$513,FALSE))</f>
        <v>82194055476</v>
      </c>
      <c r="BE398" s="218" t="str">
        <f t="array" ref="BE398">INDEX('UPTD PPA KabKota'!N$5:N$513,MATCH($D398,'UPTD PPA KabKota'!$C$5:$C$513,FALSE))</f>
        <v>KEPALA UPTD, KASUBAG TU, KELOMPOK JABATAN FUNGSIONAL</v>
      </c>
      <c r="BF398" s="218" t="str">
        <f t="array" ref="BF398">INDEX('UPTD PPA KabKota'!O$5:O$513,MATCH($D398,'UPTD PPA KabKota'!$C$5:$C$513,FALSE))</f>
        <v>Belum Punya</v>
      </c>
      <c r="BG398" s="218" t="str">
        <f t="array" ref="BG398">INDEX('UPTD PPA KabKota'!P$5:P$513,MATCH($D398,'UPTD PPA KabKota'!$C$5:$C$513,FALSE))</f>
        <v>Sewa/Kontrak</v>
      </c>
      <c r="BH398" s="218" t="str">
        <f t="array" ref="BH398">INDEX('UPTD PPA KabKota'!Q$5:Q$513,MATCH($D398,'UPTD PPA KabKota'!$C$5:$C$513,FALSE))</f>
        <v>-</v>
      </c>
      <c r="BI398" s="218" t="str">
        <f t="array" ref="BI398">INDEX('UPTD PPA KabKota'!R$5:R$513,MATCH($D398,'UPTD PPA KabKota'!$C$5:$C$513,FALSE))</f>
        <v>Ada</v>
      </c>
      <c r="BJ398" s="218" t="str">
        <f t="array" ref="BJ398">INDEX('UPTD PPA KabKota'!S$5:S$513,MATCH($D398,'UPTD PPA KabKota'!$C$5:$C$513,FALSE))</f>
        <v>Ada</v>
      </c>
      <c r="BK398" s="218" t="str">
        <f t="array" ref="BK398">INDEX('UPTD PPA KabKota'!T$5:T$513,MATCH($D398,'UPTD PPA KabKota'!$C$5:$C$513,FALSE))</f>
        <v>Ada</v>
      </c>
      <c r="BL398" s="218" t="str">
        <f t="array" ref="BL398">INDEX('UPTD PPA KabKota'!U$5:U$513,MATCH($D398,'UPTD PPA KabKota'!$C$5:$C$513,FALSE))</f>
        <v>Tidak Ada</v>
      </c>
      <c r="BM398" s="218" t="str">
        <f t="array" ref="BM398">INDEX('UPTD PPA KabKota'!V$5:V$513,MATCH($D398,'UPTD PPA KabKota'!$C$5:$C$513,FALSE))</f>
        <v>Tidak Ada</v>
      </c>
      <c r="BN398" s="218" t="str">
        <f t="array" ref="BN398">INDEX('UPTD PPA KabKota'!W$5:W$513,MATCH($D398,'UPTD PPA KabKota'!$C$5:$C$513,FALSE))</f>
        <v>Tidak Ada</v>
      </c>
      <c r="BO398" s="218" t="str">
        <f t="array" ref="BO398">INDEX('UPTD PPA KabKota'!X$5:X$513,MATCH($D398,'UPTD PPA KabKota'!$C$5:$C$513,FALSE))</f>
        <v>Tidak Ada</v>
      </c>
      <c r="BP398" s="218" t="str">
        <f t="array" ref="BP398">INDEX('UPTD PPA KabKota'!Y$5:Y$513,MATCH($D398,'UPTD PPA KabKota'!$C$5:$C$513,FALSE))</f>
        <v>Tidak Ada</v>
      </c>
      <c r="BQ398" s="218" t="str">
        <f t="array" ref="BQ398">INDEX('UPTD PPA KabKota'!Z$5:Z$513,MATCH($D398,'UPTD PPA KabKota'!$C$5:$C$513,FALSE))</f>
        <v>Tidak Ada</v>
      </c>
      <c r="BR398" s="218" t="str">
        <f t="array" ref="BR398">INDEX('UPTD PPA KabKota'!AA$5:AA$513,MATCH($D398,'UPTD PPA KabKota'!$C$5:$C$513,FALSE))</f>
        <v>Tidak Ada</v>
      </c>
      <c r="BS398" s="218" t="str">
        <f t="array" ref="BS398">INDEX('UPTD PPA KabKota'!AB$5:AB$513,MATCH($D398,'UPTD PPA KabKota'!$C$5:$C$513,FALSE))</f>
        <v>Tidak Ada</v>
      </c>
      <c r="BT398" s="218" t="str">
        <f t="array" ref="BT398">INDEX('UPTD PPA KabKota'!AC$5:AC$513,MATCH($D398,'UPTD PPA KabKota'!$C$5:$C$513,FALSE))</f>
        <v>Sudah</v>
      </c>
      <c r="BU398" s="218" t="str">
        <f t="array" ref="BU398">INDEX('UPTD PPA KabKota'!AD$5:AD$513,MATCH($D398,'UPTD PPA KabKota'!$C$5:$C$513,FALSE))</f>
        <v>Sudah</v>
      </c>
      <c r="BV398" s="218" t="str">
        <f t="array" ref="BV398">INDEX('UPTD PPA KabKota'!AE$5:AE$513,MATCH($D398,'UPTD PPA KabKota'!$C$5:$C$513,FALSE))</f>
        <v>Sudah</v>
      </c>
      <c r="BW398" s="218" t="str">
        <f t="array" ref="BW398">INDEX('UPTD PPA KabKota'!AF$5:AF$513,MATCH($D398,'UPTD PPA KabKota'!$C$5:$C$513,FALSE))</f>
        <v>Sudah</v>
      </c>
      <c r="BX398" s="218" t="str">
        <f t="array" ref="BX398">INDEX('UPTD PPA KabKota'!AG$5:AG$513,MATCH($D398,'UPTD PPA KabKota'!$C$5:$C$513,FALSE))</f>
        <v>Belum</v>
      </c>
      <c r="BY398" s="218" t="str">
        <f t="array" ref="BY398">INDEX('UPTD PPA KabKota'!AH$5:AH$513,MATCH($D398,'UPTD PPA KabKota'!$C$5:$C$513,FALSE))</f>
        <v>Sudah</v>
      </c>
      <c r="BZ398" s="218" t="str">
        <f t="array" ref="BZ398">INDEX('UPTD PPA KabKota'!AI$5:AI$513,MATCH($D398,'UPTD PPA KabKota'!$C$5:$C$513,FALSE))</f>
        <v>Belum</v>
      </c>
      <c r="CA398" s="218" t="str">
        <f t="array" ref="CA398">INDEX('UPTD PPA KabKota'!AJ$5:AJ$513,MATCH($D398,'UPTD PPA KabKota'!$C$5:$C$513,FALSE))</f>
        <v>Sudah</v>
      </c>
      <c r="CB398" s="218" t="str">
        <f t="array" ref="CB398">INDEX('UPTD PPA KabKota'!AK$5:AK$513,MATCH($D398,'UPTD PPA KabKota'!$C$5:$C$513,FALSE))</f>
        <v>Belum</v>
      </c>
      <c r="CC398" s="218" t="str">
        <f t="array" ref="CC398">INDEX('UPTD PPA KabKota'!AL$5:AL$513,MATCH($D398,'UPTD PPA KabKota'!$C$5:$C$513,FALSE))</f>
        <v>Sudah</v>
      </c>
      <c r="CD398" s="218" t="str">
        <f t="array" ref="CD398">INDEX('UPTD PPA KabKota'!AM$5:AM$513,MATCH($D398,'UPTD PPA KabKota'!$C$5:$C$513,FALSE))</f>
        <v>Sudah</v>
      </c>
      <c r="CE398" s="218" t="str">
        <f t="array" ref="CE398">INDEX('UPTD PPA KabKota'!AN$5:AN$513,MATCH($D398,'UPTD PPA KabKota'!$C$5:$C$513,FALSE))</f>
        <v/>
      </c>
      <c r="CF398" s="218" t="str">
        <f t="array" ref="CF398">INDEX('UPTD PPA KabKota'!AO$5:AO$513,MATCH($D398,'UPTD PPA KabKota'!$C$5:$C$513,FALSE))</f>
        <v>101 KASUS</v>
      </c>
      <c r="CG398" s="218" t="str">
        <f t="array" ref="CG398">INDEX('UPTD PPA KabKota'!AP$5:AP$513,MATCH($D398,'UPTD PPA KabKota'!$C$5:$C$513,FALSE))</f>
        <v>KEKERASAN SEKSUAL TERHADAP PEREMPUAN DAN ANAK</v>
      </c>
      <c r="CH398" s="218" t="str">
        <f t="array" ref="CH398">INDEX('UPTD PPA KabKota'!AQ$5:AQ$513,MATCH($D398,'UPTD PPA KabKota'!$C$5:$C$513,FALSE))</f>
        <v/>
      </c>
      <c r="CI398" s="218" t="str">
        <f t="array" ref="CI398">INDEX('UPTD PPA KabKota'!AR$5:AR$513,MATCH($D398,'UPTD PPA KabKota'!$C$5:$C$513,FALSE))</f>
        <v/>
      </c>
      <c r="CJ398" s="218" t="str">
        <f t="array" ref="CJ398">INDEX('UPTD PPA KabKota'!AS$5:AS$513,MATCH($D398,'UPTD PPA KabKota'!$C$5:$C$513,FALSE))</f>
        <v/>
      </c>
      <c r="CK398" s="218" t="str">
        <f t="array" ref="CK398">INDEX('UPTD PPA KabKota'!AT$5:AT$513,MATCH($D398,'UPTD PPA KabKota'!$C$5:$C$513,FALSE))</f>
        <v/>
      </c>
      <c r="CL398" s="218" t="str">
        <f t="array" ref="CL398">INDEX('UPTD PPA KabKota'!AU$5:AU$513,MATCH($D398,'UPTD PPA KabKota'!$C$5:$C$513,FALSE))</f>
        <v/>
      </c>
      <c r="CM398" s="218" t="str">
        <f t="array" ref="CM398">INDEX('UPTD PPA KabKota'!AV$5:AV$513,MATCH($D398,'UPTD PPA KabKota'!$C$5:$C$513,FALSE))</f>
        <v/>
      </c>
      <c r="CN398" s="218" t="str">
        <f t="array" ref="CN398">INDEX('UPTD PPA KabKota'!AW$5:AW$513,MATCH($D398,'UPTD PPA KabKota'!$C$5:$C$513,FALSE))</f>
        <v/>
      </c>
      <c r="CO398" s="218" t="str">
        <f t="array" ref="CO398">INDEX('UPTD PPA KabKota'!AX$5:AX$513,MATCH($D398,'UPTD PPA KabKota'!$C$5:$C$513,FALSE))</f>
        <v/>
      </c>
      <c r="CP398" s="218" t="str">
        <f t="array" ref="CP398">INDEX('UPTD PPA KabKota'!AY$5:AY$513,MATCH($D398,'UPTD PPA KabKota'!$C$5:$C$513,FALSE))</f>
        <v>v</v>
      </c>
      <c r="CQ398" s="209" t="str">
        <f>IFERROR(__xludf.DUMMYFUNCTION("IF(ISBLANK($K398),"""",IF(REGEXMATCH($K398,""Peraturan""),""Ada"",IF(REGEXMATCH($K398,""Rekomendasi""),""Tidak Ada"", $K398)))
"),"Tidak Ada")</f>
        <v>Tidak Ada</v>
      </c>
      <c r="CR398" s="209" t="str">
        <f t="array" ref="CR398">index('UPTD PPA KabKota'!$BI$5:$BI$513,match($D398,'UPTD PPA KabKota'!$C$5:$C$513,false))</f>
        <v>Ada</v>
      </c>
      <c r="CS398" s="319" t="s">
        <v>21</v>
      </c>
    </row>
    <row r="399">
      <c r="A399" s="334">
        <v>393.0</v>
      </c>
      <c r="B399" s="334">
        <v>4.0</v>
      </c>
      <c r="C399" s="311" t="s">
        <v>4783</v>
      </c>
      <c r="D399" s="312" t="s">
        <v>4164</v>
      </c>
      <c r="E399" s="313"/>
      <c r="F399" s="218" t="str">
        <f t="array" ref="F399">INDEX('Ortala-KabKota'!F$2:F$415,MATCH($D399,'Ortala-KabKota'!$E$2:$E$415,FALSE))</f>
        <v>#N/A</v>
      </c>
      <c r="G399" s="218" t="str">
        <f t="array" ref="G399">INDEX('Ortala-KabKota'!G$2:G$415,MATCH($D399,'Ortala-KabKota'!$E$2:$E$415,FALSE))</f>
        <v>#N/A</v>
      </c>
      <c r="H399" s="218" t="str">
        <f t="array" ref="H399">INDEX('Ortala-KabKota'!H$2:H$415,MATCH($D399,'Ortala-KabKota'!$E$2:$E$415,FALSE))</f>
        <v>#N/A</v>
      </c>
      <c r="I399" s="218" t="str">
        <f t="array" ref="I399">INDEX('Ortala-KabKota'!I$2:I$415,MATCH($D399,'Ortala-KabKota'!$E$2:$E$415,FALSE))</f>
        <v>#N/A</v>
      </c>
      <c r="J399" s="218" t="str">
        <f t="array" ref="J399">INDEX('Ortala-KabKota'!J$2:J$415,MATCH($D399,'Ortala-KabKota'!$E$2:$E$415,FALSE))</f>
        <v>#N/A</v>
      </c>
      <c r="K399" s="218" t="str">
        <f t="array" ref="K399">INDEX('Ortala-KabKota'!K$2:K$415,MATCH($D399,'Ortala-KabKota'!$E$2:$E$415,FALSE))</f>
        <v>#N/A</v>
      </c>
      <c r="L399" s="218" t="str">
        <f t="array" ref="L399">INDEX('Ortala-KabKota'!L$2:L$415,MATCH($D399,'Ortala-KabKota'!$E$2:$E$415,FALSE))</f>
        <v>#N/A</v>
      </c>
      <c r="M399" s="218" t="str">
        <f t="array" ref="M399">INDEX('Ortala-KabKota'!M$2:M$415,MATCH($D399,'Ortala-KabKota'!$E$2:$E$415,FALSE))</f>
        <v>#N/A</v>
      </c>
      <c r="N399" s="218" t="str">
        <f t="array" ref="N399">INDEX('Ortala-KabKota'!N$2:N$415,MATCH($D399,'Ortala-KabKota'!$E$2:$E$415,FALSE))</f>
        <v>#N/A</v>
      </c>
      <c r="O399" s="218" t="str">
        <f t="array" ref="O399">INDEX('Ortala-KabKota'!O$2:O$415,MATCH($D399,'Ortala-KabKota'!$E$2:$E$415,FALSE))</f>
        <v>#N/A</v>
      </c>
      <c r="P399" s="218" t="str">
        <f t="array" ref="P399">INDEX('Ortala-KabKota'!P$2:P$415,MATCH($D399,'Ortala-KabKota'!$E$2:$E$415,FALSE))</f>
        <v>#N/A</v>
      </c>
      <c r="Q399" s="218" t="str">
        <f t="array" ref="Q399">INDEX('Ortala-KabKota'!Q$2:Q$415,MATCH($D399,'Ortala-KabKota'!$E$2:$E$415,FALSE))</f>
        <v>#N/A</v>
      </c>
      <c r="R399" s="218" t="str">
        <f t="array" ref="R399">INDEX('Ortala-KabKota'!R$2:R$415,MATCH($D399,'Ortala-KabKota'!$E$2:$E$415,FALSE))</f>
        <v>#N/A</v>
      </c>
      <c r="S399" s="218" t="str">
        <f t="array" ref="S399">INDEX('Ortala-KabKota'!S$2:S$415,MATCH($D399,'Ortala-KabKota'!$E$2:$E$415,FALSE))</f>
        <v>#N/A</v>
      </c>
      <c r="T399" s="218" t="str">
        <f t="array" ref="T399">INDEX('Ortala-KabKota'!T$2:T$415,MATCH($D399,'Ortala-KabKota'!$E$2:$E$415,FALSE))</f>
        <v>#N/A</v>
      </c>
      <c r="U399" s="218" t="str">
        <f t="array" ref="U399">INDEX('Ortala-KabKota'!U$2:U$415,MATCH($D399,'Ortala-KabKota'!$E$2:$E$415,FALSE))</f>
        <v>#N/A</v>
      </c>
      <c r="V399" s="218" t="str">
        <f t="array" ref="V399">INDEX('Ortala-KabKota'!V$2:V$415,MATCH($D399,'Ortala-KabKota'!$E$2:$E$415,FALSE))</f>
        <v>#N/A</v>
      </c>
      <c r="W399" s="218" t="str">
        <f t="array" ref="W399">INDEX('Ortala-KabKota'!W$2:W$415,MATCH($D399,'Ortala-KabKota'!$E$2:$E$415,FALSE))</f>
        <v>#N/A</v>
      </c>
      <c r="X399" s="218" t="str">
        <f t="array" ref="X399">INDEX('Ortala-KabKota'!X$2:X$415,MATCH($D399,'Ortala-KabKota'!$E$2:$E$415,FALSE))</f>
        <v>#N/A</v>
      </c>
      <c r="Y399" s="218" t="str">
        <f t="array" ref="Y399">INDEX('Ortala-KabKota'!Y$2:Y$415,MATCH($D399,'Ortala-KabKota'!$E$2:$E$415,FALSE))</f>
        <v>#N/A</v>
      </c>
      <c r="Z399" s="218" t="str">
        <f t="array" ref="Z399">INDEX('Ortala-KabKota'!Z$2:Z$415,MATCH($D399,'Ortala-KabKota'!$E$2:$E$415,FALSE))</f>
        <v>#N/A</v>
      </c>
      <c r="AA399" s="218" t="str">
        <f t="array" ref="AA399">INDEX('Ortala-KabKota'!AA$2:AA$415,MATCH($D399,'Ortala-KabKota'!$E$2:$E$415,FALSE))</f>
        <v>#N/A</v>
      </c>
      <c r="AB399" s="218" t="str">
        <f t="array" ref="AB399">INDEX('Ortala-KabKota'!AB$2:AB$415,MATCH($D399,'Ortala-KabKota'!$E$2:$E$415,FALSE))</f>
        <v>#N/A</v>
      </c>
      <c r="AC399" s="218" t="str">
        <f t="array" ref="AC399">INDEX('Ortala-KabKota'!AC$2:AC$415,MATCH($D399,'Ortala-KabKota'!$E$2:$E$415,FALSE))</f>
        <v>#N/A</v>
      </c>
      <c r="AD399" s="218" t="str">
        <f t="array" ref="AD399">INDEX('Ortala-KabKota'!AD$2:AD$415,MATCH($D399,'Ortala-KabKota'!$E$2:$E$415,FALSE))</f>
        <v>#N/A</v>
      </c>
      <c r="AE399" s="218" t="str">
        <f t="array" ref="AE399">INDEX('Ortala-KabKota'!AE$2:AE$415,MATCH($D399,'Ortala-KabKota'!$E$2:$E$415,FALSE))</f>
        <v>#N/A</v>
      </c>
      <c r="AF399" s="218" t="str">
        <f t="array" ref="AF399">INDEX('Ortala-KabKota'!AF$2:AF$415,MATCH($D399,'Ortala-KabKota'!$E$2:$E$415,FALSE))</f>
        <v>#N/A</v>
      </c>
      <c r="AG399" s="218" t="str">
        <f t="array" ref="AG399">INDEX('Ortala-KabKota'!AG$2:AG$415,MATCH($D399,'Ortala-KabKota'!$E$2:$E$415,FALSE))</f>
        <v>#N/A</v>
      </c>
      <c r="AH399" s="218" t="str">
        <f t="array" ref="AH399">INDEX('Ortala-KabKota'!AH$2:AH$415,MATCH($D399,'Ortala-KabKota'!$E$2:$E$415,FALSE))</f>
        <v>#N/A</v>
      </c>
      <c r="AI399" s="218" t="str">
        <f t="array" ref="AI399">INDEX('Ortala-KabKota'!AI$2:AI$415,MATCH($D399,'Ortala-KabKota'!$E$2:$E$415,FALSE))</f>
        <v>#N/A</v>
      </c>
      <c r="AJ399" s="218" t="str">
        <f t="array" ref="AJ399">INDEX('Ortala-KabKota'!AJ$2:AJ$415,MATCH($D399,'Ortala-KabKota'!$E$2:$E$415,FALSE))</f>
        <v>#N/A</v>
      </c>
      <c r="AK399" s="218" t="str">
        <f t="array" ref="AK399">INDEX('Ortala-KabKota'!AK$2:AK$415,MATCH($D399,'Ortala-KabKota'!$E$2:$E$415,FALSE))</f>
        <v>#N/A</v>
      </c>
      <c r="AL399" s="218" t="str">
        <f t="array" ref="AL399">INDEX('Ortala-KabKota'!AL$2:AL$415,MATCH($D399,'Ortala-KabKota'!$E$2:$E$415,FALSE))</f>
        <v>#N/A</v>
      </c>
      <c r="AM399" s="218" t="str">
        <f t="array" ref="AM399">INDEX('Ortala-KabKota'!AM$2:AM$415,MATCH($D399,'Ortala-KabKota'!$E$2:$E$415,FALSE))</f>
        <v>#N/A</v>
      </c>
      <c r="AN399" s="218" t="str">
        <f t="array" ref="AN399">INDEX('Ortala-KabKota'!AN$2:AN$415,MATCH($D399,'Ortala-KabKota'!$E$2:$E$415,FALSE))</f>
        <v>#N/A</v>
      </c>
      <c r="AO399" s="218" t="str">
        <f t="array" ref="AO399">INDEX('Ortala-KabKota'!AO$2:AO$415,MATCH($D399,'Ortala-KabKota'!$E$2:$E$415,FALSE))</f>
        <v>#N/A</v>
      </c>
      <c r="AP399" s="218" t="str">
        <f t="array" ref="AP399">INDEX('Ortala-KabKota'!AP$2:AP$415,MATCH($D399,'Ortala-KabKota'!$E$2:$E$415,FALSE))</f>
        <v>#N/A</v>
      </c>
      <c r="AQ399" s="218" t="str">
        <f t="array" ref="AQ399">INDEX('Ortala-KabKota'!AQ$2:AQ$415,MATCH($D399,'Ortala-KabKota'!$E$2:$E$415,FALSE))</f>
        <v>#N/A</v>
      </c>
      <c r="AR399" s="218" t="str">
        <f t="array" ref="AR399">INDEX('Ortala-KabKota'!AR$2:AR$415,MATCH($D399,'Ortala-KabKota'!$E$2:$E$415,FALSE))</f>
        <v>#N/A</v>
      </c>
      <c r="AS399" s="218" t="str">
        <f t="array" ref="AS399">INDEX('Ortala-KabKota'!AS$2:AS$415,MATCH($D399,'Ortala-KabKota'!$E$2:$E$415,FALSE))</f>
        <v>#N/A</v>
      </c>
      <c r="AT399" s="218" t="str">
        <f t="array" ref="AT399">INDEX('Ortala-KabKota'!AT$2:AT$415,MATCH($D399,'Ortala-KabKota'!$E$2:$E$415,FALSE))</f>
        <v>#N/A</v>
      </c>
      <c r="AU399" s="218" t="str">
        <f t="array" ref="AU399">INDEX('UPTD PPA KabKota'!D$5:D$513,MATCH($D399,'UPTD PPA KabKota'!$C$5:$C$513,FALSE))</f>
        <v/>
      </c>
      <c r="AV399" s="218" t="str">
        <f t="array" ref="AV399">INDEX('UPTD PPA KabKota'!E$5:E$513,MATCH($D399,'UPTD PPA KabKota'!$C$5:$C$513,FALSE))</f>
        <v/>
      </c>
      <c r="AW399" s="218" t="str">
        <f t="array" ref="AW399">INDEX('UPTD PPA KabKota'!F$5:F$513,MATCH($D399,'UPTD PPA KabKota'!$C$5:$C$513,FALSE))</f>
        <v/>
      </c>
      <c r="AX399" s="218" t="str">
        <f t="array" ref="AX399">INDEX('UPTD PPA KabKota'!G$5:G$513,MATCH($D399,'UPTD PPA KabKota'!$C$5:$C$513,FALSE))</f>
        <v/>
      </c>
      <c r="AY399" s="218" t="str">
        <f t="array" ref="AY399">INDEX('UPTD PPA KabKota'!H$5:H$513,MATCH($D399,'UPTD PPA KabKota'!$C$5:$C$513,FALSE))</f>
        <v/>
      </c>
      <c r="AZ399" s="218" t="str">
        <f t="array" ref="AZ399">INDEX('UPTD PPA KabKota'!I$5:I$513,MATCH($D399,'UPTD PPA KabKota'!$C$5:$C$513,FALSE))</f>
        <v/>
      </c>
      <c r="BA399" s="218" t="str">
        <f t="array" ref="BA399">INDEX('UPTD PPA KabKota'!J$5:J$513,MATCH($D399,'UPTD PPA KabKota'!$C$5:$C$513,FALSE))</f>
        <v/>
      </c>
      <c r="BB399" s="218" t="str">
        <f t="array" ref="BB399">INDEX('UPTD PPA KabKota'!K$5:K$513,MATCH($D399,'UPTD PPA KabKota'!$C$5:$C$513,FALSE))</f>
        <v/>
      </c>
      <c r="BC399" s="218" t="str">
        <f t="array" ref="BC399">INDEX('UPTD PPA KabKota'!L$5:L$513,MATCH($D399,'UPTD PPA KabKota'!$C$5:$C$513,FALSE))</f>
        <v/>
      </c>
      <c r="BD399" s="218" t="str">
        <f t="array" ref="BD399">INDEX('UPTD PPA KabKota'!M$5:M$513,MATCH($D399,'UPTD PPA KabKota'!$C$5:$C$513,FALSE))</f>
        <v/>
      </c>
      <c r="BE399" s="218" t="str">
        <f t="array" ref="BE399">INDEX('UPTD PPA KabKota'!N$5:N$513,MATCH($D399,'UPTD PPA KabKota'!$C$5:$C$513,FALSE))</f>
        <v/>
      </c>
      <c r="BF399" s="218" t="str">
        <f t="array" ref="BF399">INDEX('UPTD PPA KabKota'!O$5:O$513,MATCH($D399,'UPTD PPA KabKota'!$C$5:$C$513,FALSE))</f>
        <v/>
      </c>
      <c r="BG399" s="218" t="str">
        <f t="array" ref="BG399">INDEX('UPTD PPA KabKota'!P$5:P$513,MATCH($D399,'UPTD PPA KabKota'!$C$5:$C$513,FALSE))</f>
        <v/>
      </c>
      <c r="BH399" s="218" t="str">
        <f t="array" ref="BH399">INDEX('UPTD PPA KabKota'!Q$5:Q$513,MATCH($D399,'UPTD PPA KabKota'!$C$5:$C$513,FALSE))</f>
        <v/>
      </c>
      <c r="BI399" s="218" t="str">
        <f t="array" ref="BI399">INDEX('UPTD PPA KabKota'!R$5:R$513,MATCH($D399,'UPTD PPA KabKota'!$C$5:$C$513,FALSE))</f>
        <v/>
      </c>
      <c r="BJ399" s="218" t="str">
        <f t="array" ref="BJ399">INDEX('UPTD PPA KabKota'!S$5:S$513,MATCH($D399,'UPTD PPA KabKota'!$C$5:$C$513,FALSE))</f>
        <v/>
      </c>
      <c r="BK399" s="218" t="str">
        <f t="array" ref="BK399">INDEX('UPTD PPA KabKota'!T$5:T$513,MATCH($D399,'UPTD PPA KabKota'!$C$5:$C$513,FALSE))</f>
        <v/>
      </c>
      <c r="BL399" s="218" t="str">
        <f t="array" ref="BL399">INDEX('UPTD PPA KabKota'!U$5:U$513,MATCH($D399,'UPTD PPA KabKota'!$C$5:$C$513,FALSE))</f>
        <v/>
      </c>
      <c r="BM399" s="218" t="str">
        <f t="array" ref="BM399">INDEX('UPTD PPA KabKota'!V$5:V$513,MATCH($D399,'UPTD PPA KabKota'!$C$5:$C$513,FALSE))</f>
        <v/>
      </c>
      <c r="BN399" s="218" t="str">
        <f t="array" ref="BN399">INDEX('UPTD PPA KabKota'!W$5:W$513,MATCH($D399,'UPTD PPA KabKota'!$C$5:$C$513,FALSE))</f>
        <v/>
      </c>
      <c r="BO399" s="218" t="str">
        <f t="array" ref="BO399">INDEX('UPTD PPA KabKota'!X$5:X$513,MATCH($D399,'UPTD PPA KabKota'!$C$5:$C$513,FALSE))</f>
        <v/>
      </c>
      <c r="BP399" s="218" t="str">
        <f t="array" ref="BP399">INDEX('UPTD PPA KabKota'!Y$5:Y$513,MATCH($D399,'UPTD PPA KabKota'!$C$5:$C$513,FALSE))</f>
        <v/>
      </c>
      <c r="BQ399" s="218" t="str">
        <f t="array" ref="BQ399">INDEX('UPTD PPA KabKota'!Z$5:Z$513,MATCH($D399,'UPTD PPA KabKota'!$C$5:$C$513,FALSE))</f>
        <v/>
      </c>
      <c r="BR399" s="218" t="str">
        <f t="array" ref="BR399">INDEX('UPTD PPA KabKota'!AA$5:AA$513,MATCH($D399,'UPTD PPA KabKota'!$C$5:$C$513,FALSE))</f>
        <v/>
      </c>
      <c r="BS399" s="218" t="str">
        <f t="array" ref="BS399">INDEX('UPTD PPA KabKota'!AB$5:AB$513,MATCH($D399,'UPTD PPA KabKota'!$C$5:$C$513,FALSE))</f>
        <v/>
      </c>
      <c r="BT399" s="218" t="str">
        <f t="array" ref="BT399">INDEX('UPTD PPA KabKota'!AC$5:AC$513,MATCH($D399,'UPTD PPA KabKota'!$C$5:$C$513,FALSE))</f>
        <v/>
      </c>
      <c r="BU399" s="218" t="str">
        <f t="array" ref="BU399">INDEX('UPTD PPA KabKota'!AD$5:AD$513,MATCH($D399,'UPTD PPA KabKota'!$C$5:$C$513,FALSE))</f>
        <v/>
      </c>
      <c r="BV399" s="218" t="str">
        <f t="array" ref="BV399">INDEX('UPTD PPA KabKota'!AE$5:AE$513,MATCH($D399,'UPTD PPA KabKota'!$C$5:$C$513,FALSE))</f>
        <v/>
      </c>
      <c r="BW399" s="218" t="str">
        <f t="array" ref="BW399">INDEX('UPTD PPA KabKota'!AF$5:AF$513,MATCH($D399,'UPTD PPA KabKota'!$C$5:$C$513,FALSE))</f>
        <v/>
      </c>
      <c r="BX399" s="218" t="str">
        <f t="array" ref="BX399">INDEX('UPTD PPA KabKota'!AG$5:AG$513,MATCH($D399,'UPTD PPA KabKota'!$C$5:$C$513,FALSE))</f>
        <v/>
      </c>
      <c r="BY399" s="218" t="str">
        <f t="array" ref="BY399">INDEX('UPTD PPA KabKota'!AH$5:AH$513,MATCH($D399,'UPTD PPA KabKota'!$C$5:$C$513,FALSE))</f>
        <v/>
      </c>
      <c r="BZ399" s="218" t="str">
        <f t="array" ref="BZ399">INDEX('UPTD PPA KabKota'!AI$5:AI$513,MATCH($D399,'UPTD PPA KabKota'!$C$5:$C$513,FALSE))</f>
        <v/>
      </c>
      <c r="CA399" s="218" t="str">
        <f t="array" ref="CA399">INDEX('UPTD PPA KabKota'!AJ$5:AJ$513,MATCH($D399,'UPTD PPA KabKota'!$C$5:$C$513,FALSE))</f>
        <v/>
      </c>
      <c r="CB399" s="218" t="str">
        <f t="array" ref="CB399">INDEX('UPTD PPA KabKota'!AK$5:AK$513,MATCH($D399,'UPTD PPA KabKota'!$C$5:$C$513,FALSE))</f>
        <v/>
      </c>
      <c r="CC399" s="218" t="str">
        <f t="array" ref="CC399">INDEX('UPTD PPA KabKota'!AL$5:AL$513,MATCH($D399,'UPTD PPA KabKota'!$C$5:$C$513,FALSE))</f>
        <v/>
      </c>
      <c r="CD399" s="218" t="str">
        <f t="array" ref="CD399">INDEX('UPTD PPA KabKota'!AM$5:AM$513,MATCH($D399,'UPTD PPA KabKota'!$C$5:$C$513,FALSE))</f>
        <v/>
      </c>
      <c r="CE399" s="218" t="str">
        <f t="array" ref="CE399">INDEX('UPTD PPA KabKota'!AN$5:AN$513,MATCH($D399,'UPTD PPA KabKota'!$C$5:$C$513,FALSE))</f>
        <v/>
      </c>
      <c r="CF399" s="218" t="str">
        <f t="array" ref="CF399">INDEX('UPTD PPA KabKota'!AO$5:AO$513,MATCH($D399,'UPTD PPA KabKota'!$C$5:$C$513,FALSE))</f>
        <v/>
      </c>
      <c r="CG399" s="218" t="str">
        <f t="array" ref="CG399">INDEX('UPTD PPA KabKota'!AP$5:AP$513,MATCH($D399,'UPTD PPA KabKota'!$C$5:$C$513,FALSE))</f>
        <v/>
      </c>
      <c r="CH399" s="218" t="str">
        <f t="array" ref="CH399">INDEX('UPTD PPA KabKota'!AQ$5:AQ$513,MATCH($D399,'UPTD PPA KabKota'!$C$5:$C$513,FALSE))</f>
        <v/>
      </c>
      <c r="CI399" s="218" t="str">
        <f t="array" ref="CI399">INDEX('UPTD PPA KabKota'!AR$5:AR$513,MATCH($D399,'UPTD PPA KabKota'!$C$5:$C$513,FALSE))</f>
        <v/>
      </c>
      <c r="CJ399" s="218" t="str">
        <f t="array" ref="CJ399">INDEX('UPTD PPA KabKota'!AS$5:AS$513,MATCH($D399,'UPTD PPA KabKota'!$C$5:$C$513,FALSE))</f>
        <v/>
      </c>
      <c r="CK399" s="218" t="str">
        <f t="array" ref="CK399">INDEX('UPTD PPA KabKota'!AT$5:AT$513,MATCH($D399,'UPTD PPA KabKota'!$C$5:$C$513,FALSE))</f>
        <v/>
      </c>
      <c r="CL399" s="218" t="str">
        <f t="array" ref="CL399">INDEX('UPTD PPA KabKota'!AU$5:AU$513,MATCH($D399,'UPTD PPA KabKota'!$C$5:$C$513,FALSE))</f>
        <v/>
      </c>
      <c r="CM399" s="218" t="str">
        <f t="array" ref="CM399">INDEX('UPTD PPA KabKota'!AV$5:AV$513,MATCH($D399,'UPTD PPA KabKota'!$C$5:$C$513,FALSE))</f>
        <v/>
      </c>
      <c r="CN399" s="218" t="str">
        <f t="array" ref="CN399">INDEX('UPTD PPA KabKota'!AW$5:AW$513,MATCH($D399,'UPTD PPA KabKota'!$C$5:$C$513,FALSE))</f>
        <v/>
      </c>
      <c r="CO399" s="218" t="str">
        <f t="array" ref="CO399">INDEX('UPTD PPA KabKota'!AX$5:AX$513,MATCH($D399,'UPTD PPA KabKota'!$C$5:$C$513,FALSE))</f>
        <v/>
      </c>
      <c r="CP399" s="218" t="str">
        <f t="array" ref="CP399">INDEX('UPTD PPA KabKota'!AY$5:AY$513,MATCH($D399,'UPTD PPA KabKota'!$C$5:$C$513,FALSE))</f>
        <v/>
      </c>
      <c r="CQ399" s="209" t="str">
        <f>IFERROR(__xludf.DUMMYFUNCTION("IF(ISBLANK($K399),"""",IF(REGEXMATCH($K399,""Peraturan""),""Ada"",IF(REGEXMATCH($K399,""Rekomendasi""),""Tidak Ada"", $K399)))
"),"#N/A")</f>
        <v>#N/A</v>
      </c>
      <c r="CR399" s="209" t="str">
        <f t="array" ref="CR399">index('UPTD PPA KabKota'!$BI$5:$BI$513,match($D399,'UPTD PPA KabKota'!$C$5:$C$513,false))</f>
        <v>Tidak Ada</v>
      </c>
      <c r="CS399" s="314" t="str">
        <f t="shared" ref="CS399:CS410" si="67">IFS(CQ399="Ada","Ada",CR399="Ada","Ada",CR399="Tidak Ada","Tidak Ada")</f>
        <v>#N/A</v>
      </c>
    </row>
    <row r="400">
      <c r="A400" s="334">
        <v>394.0</v>
      </c>
      <c r="B400" s="334">
        <v>5.0</v>
      </c>
      <c r="C400" s="311" t="s">
        <v>4783</v>
      </c>
      <c r="D400" s="312" t="s">
        <v>4165</v>
      </c>
      <c r="E400" s="315"/>
      <c r="F400" s="218" t="str">
        <f t="array" ref="F400">INDEX('Ortala-KabKota'!F$2:F$415,MATCH($D400,'Ortala-KabKota'!$E$2:$E$415,FALSE))</f>
        <v>#N/A</v>
      </c>
      <c r="G400" s="218" t="str">
        <f t="array" ref="G400">INDEX('Ortala-KabKota'!G$2:G$415,MATCH($D400,'Ortala-KabKota'!$E$2:$E$415,FALSE))</f>
        <v>#N/A</v>
      </c>
      <c r="H400" s="218" t="str">
        <f t="array" ref="H400">INDEX('Ortala-KabKota'!H$2:H$415,MATCH($D400,'Ortala-KabKota'!$E$2:$E$415,FALSE))</f>
        <v>#N/A</v>
      </c>
      <c r="I400" s="218" t="str">
        <f t="array" ref="I400">INDEX('Ortala-KabKota'!I$2:I$415,MATCH($D400,'Ortala-KabKota'!$E$2:$E$415,FALSE))</f>
        <v>#N/A</v>
      </c>
      <c r="J400" s="218" t="str">
        <f t="array" ref="J400">INDEX('Ortala-KabKota'!J$2:J$415,MATCH($D400,'Ortala-KabKota'!$E$2:$E$415,FALSE))</f>
        <v>#N/A</v>
      </c>
      <c r="K400" s="218" t="str">
        <f t="array" ref="K400">INDEX('Ortala-KabKota'!K$2:K$415,MATCH($D400,'Ortala-KabKota'!$E$2:$E$415,FALSE))</f>
        <v>#N/A</v>
      </c>
      <c r="L400" s="218" t="str">
        <f t="array" ref="L400">INDEX('Ortala-KabKota'!L$2:L$415,MATCH($D400,'Ortala-KabKota'!$E$2:$E$415,FALSE))</f>
        <v>#N/A</v>
      </c>
      <c r="M400" s="218" t="str">
        <f t="array" ref="M400">INDEX('Ortala-KabKota'!M$2:M$415,MATCH($D400,'Ortala-KabKota'!$E$2:$E$415,FALSE))</f>
        <v>#N/A</v>
      </c>
      <c r="N400" s="218" t="str">
        <f t="array" ref="N400">INDEX('Ortala-KabKota'!N$2:N$415,MATCH($D400,'Ortala-KabKota'!$E$2:$E$415,FALSE))</f>
        <v>#N/A</v>
      </c>
      <c r="O400" s="218" t="str">
        <f t="array" ref="O400">INDEX('Ortala-KabKota'!O$2:O$415,MATCH($D400,'Ortala-KabKota'!$E$2:$E$415,FALSE))</f>
        <v>#N/A</v>
      </c>
      <c r="P400" s="218" t="str">
        <f t="array" ref="P400">INDEX('Ortala-KabKota'!P$2:P$415,MATCH($D400,'Ortala-KabKota'!$E$2:$E$415,FALSE))</f>
        <v>#N/A</v>
      </c>
      <c r="Q400" s="218" t="str">
        <f t="array" ref="Q400">INDEX('Ortala-KabKota'!Q$2:Q$415,MATCH($D400,'Ortala-KabKota'!$E$2:$E$415,FALSE))</f>
        <v>#N/A</v>
      </c>
      <c r="R400" s="218" t="str">
        <f t="array" ref="R400">INDEX('Ortala-KabKota'!R$2:R$415,MATCH($D400,'Ortala-KabKota'!$E$2:$E$415,FALSE))</f>
        <v>#N/A</v>
      </c>
      <c r="S400" s="218" t="str">
        <f t="array" ref="S400">INDEX('Ortala-KabKota'!S$2:S$415,MATCH($D400,'Ortala-KabKota'!$E$2:$E$415,FALSE))</f>
        <v>#N/A</v>
      </c>
      <c r="T400" s="218" t="str">
        <f t="array" ref="T400">INDEX('Ortala-KabKota'!T$2:T$415,MATCH($D400,'Ortala-KabKota'!$E$2:$E$415,FALSE))</f>
        <v>#N/A</v>
      </c>
      <c r="U400" s="218" t="str">
        <f t="array" ref="U400">INDEX('Ortala-KabKota'!U$2:U$415,MATCH($D400,'Ortala-KabKota'!$E$2:$E$415,FALSE))</f>
        <v>#N/A</v>
      </c>
      <c r="V400" s="218" t="str">
        <f t="array" ref="V400">INDEX('Ortala-KabKota'!V$2:V$415,MATCH($D400,'Ortala-KabKota'!$E$2:$E$415,FALSE))</f>
        <v>#N/A</v>
      </c>
      <c r="W400" s="218" t="str">
        <f t="array" ref="W400">INDEX('Ortala-KabKota'!W$2:W$415,MATCH($D400,'Ortala-KabKota'!$E$2:$E$415,FALSE))</f>
        <v>#N/A</v>
      </c>
      <c r="X400" s="218" t="str">
        <f t="array" ref="X400">INDEX('Ortala-KabKota'!X$2:X$415,MATCH($D400,'Ortala-KabKota'!$E$2:$E$415,FALSE))</f>
        <v>#N/A</v>
      </c>
      <c r="Y400" s="218" t="str">
        <f t="array" ref="Y400">INDEX('Ortala-KabKota'!Y$2:Y$415,MATCH($D400,'Ortala-KabKota'!$E$2:$E$415,FALSE))</f>
        <v>#N/A</v>
      </c>
      <c r="Z400" s="218" t="str">
        <f t="array" ref="Z400">INDEX('Ortala-KabKota'!Z$2:Z$415,MATCH($D400,'Ortala-KabKota'!$E$2:$E$415,FALSE))</f>
        <v>#N/A</v>
      </c>
      <c r="AA400" s="218" t="str">
        <f t="array" ref="AA400">INDEX('Ortala-KabKota'!AA$2:AA$415,MATCH($D400,'Ortala-KabKota'!$E$2:$E$415,FALSE))</f>
        <v>#N/A</v>
      </c>
      <c r="AB400" s="218" t="str">
        <f t="array" ref="AB400">INDEX('Ortala-KabKota'!AB$2:AB$415,MATCH($D400,'Ortala-KabKota'!$E$2:$E$415,FALSE))</f>
        <v>#N/A</v>
      </c>
      <c r="AC400" s="218" t="str">
        <f t="array" ref="AC400">INDEX('Ortala-KabKota'!AC$2:AC$415,MATCH($D400,'Ortala-KabKota'!$E$2:$E$415,FALSE))</f>
        <v>#N/A</v>
      </c>
      <c r="AD400" s="218" t="str">
        <f t="array" ref="AD400">INDEX('Ortala-KabKota'!AD$2:AD$415,MATCH($D400,'Ortala-KabKota'!$E$2:$E$415,FALSE))</f>
        <v>#N/A</v>
      </c>
      <c r="AE400" s="218" t="str">
        <f t="array" ref="AE400">INDEX('Ortala-KabKota'!AE$2:AE$415,MATCH($D400,'Ortala-KabKota'!$E$2:$E$415,FALSE))</f>
        <v>#N/A</v>
      </c>
      <c r="AF400" s="218" t="str">
        <f t="array" ref="AF400">INDEX('Ortala-KabKota'!AF$2:AF$415,MATCH($D400,'Ortala-KabKota'!$E$2:$E$415,FALSE))</f>
        <v>#N/A</v>
      </c>
      <c r="AG400" s="218" t="str">
        <f t="array" ref="AG400">INDEX('Ortala-KabKota'!AG$2:AG$415,MATCH($D400,'Ortala-KabKota'!$E$2:$E$415,FALSE))</f>
        <v>#N/A</v>
      </c>
      <c r="AH400" s="218" t="str">
        <f t="array" ref="AH400">INDEX('Ortala-KabKota'!AH$2:AH$415,MATCH($D400,'Ortala-KabKota'!$E$2:$E$415,FALSE))</f>
        <v>#N/A</v>
      </c>
      <c r="AI400" s="218" t="str">
        <f t="array" ref="AI400">INDEX('Ortala-KabKota'!AI$2:AI$415,MATCH($D400,'Ortala-KabKota'!$E$2:$E$415,FALSE))</f>
        <v>#N/A</v>
      </c>
      <c r="AJ400" s="218" t="str">
        <f t="array" ref="AJ400">INDEX('Ortala-KabKota'!AJ$2:AJ$415,MATCH($D400,'Ortala-KabKota'!$E$2:$E$415,FALSE))</f>
        <v>#N/A</v>
      </c>
      <c r="AK400" s="218" t="str">
        <f t="array" ref="AK400">INDEX('Ortala-KabKota'!AK$2:AK$415,MATCH($D400,'Ortala-KabKota'!$E$2:$E$415,FALSE))</f>
        <v>#N/A</v>
      </c>
      <c r="AL400" s="218" t="str">
        <f t="array" ref="AL400">INDEX('Ortala-KabKota'!AL$2:AL$415,MATCH($D400,'Ortala-KabKota'!$E$2:$E$415,FALSE))</f>
        <v>#N/A</v>
      </c>
      <c r="AM400" s="218" t="str">
        <f t="array" ref="AM400">INDEX('Ortala-KabKota'!AM$2:AM$415,MATCH($D400,'Ortala-KabKota'!$E$2:$E$415,FALSE))</f>
        <v>#N/A</v>
      </c>
      <c r="AN400" s="218" t="str">
        <f t="array" ref="AN400">INDEX('Ortala-KabKota'!AN$2:AN$415,MATCH($D400,'Ortala-KabKota'!$E$2:$E$415,FALSE))</f>
        <v>#N/A</v>
      </c>
      <c r="AO400" s="218" t="str">
        <f t="array" ref="AO400">INDEX('Ortala-KabKota'!AO$2:AO$415,MATCH($D400,'Ortala-KabKota'!$E$2:$E$415,FALSE))</f>
        <v>#N/A</v>
      </c>
      <c r="AP400" s="218" t="str">
        <f t="array" ref="AP400">INDEX('Ortala-KabKota'!AP$2:AP$415,MATCH($D400,'Ortala-KabKota'!$E$2:$E$415,FALSE))</f>
        <v>#N/A</v>
      </c>
      <c r="AQ400" s="218" t="str">
        <f t="array" ref="AQ400">INDEX('Ortala-KabKota'!AQ$2:AQ$415,MATCH($D400,'Ortala-KabKota'!$E$2:$E$415,FALSE))</f>
        <v>#N/A</v>
      </c>
      <c r="AR400" s="218" t="str">
        <f t="array" ref="AR400">INDEX('Ortala-KabKota'!AR$2:AR$415,MATCH($D400,'Ortala-KabKota'!$E$2:$E$415,FALSE))</f>
        <v>#N/A</v>
      </c>
      <c r="AS400" s="218" t="str">
        <f t="array" ref="AS400">INDEX('Ortala-KabKota'!AS$2:AS$415,MATCH($D400,'Ortala-KabKota'!$E$2:$E$415,FALSE))</f>
        <v>#N/A</v>
      </c>
      <c r="AT400" s="218" t="str">
        <f t="array" ref="AT400">INDEX('Ortala-KabKota'!AT$2:AT$415,MATCH($D400,'Ortala-KabKota'!$E$2:$E$415,FALSE))</f>
        <v>#N/A</v>
      </c>
      <c r="AU400" s="218" t="str">
        <f t="array" ref="AU400">INDEX('UPTD PPA KabKota'!D$5:D$513,MATCH($D400,'UPTD PPA KabKota'!$C$5:$C$513,FALSE))</f>
        <v/>
      </c>
      <c r="AV400" s="218" t="str">
        <f t="array" ref="AV400">INDEX('UPTD PPA KabKota'!E$5:E$513,MATCH($D400,'UPTD PPA KabKota'!$C$5:$C$513,FALSE))</f>
        <v/>
      </c>
      <c r="AW400" s="218" t="str">
        <f t="array" ref="AW400">INDEX('UPTD PPA KabKota'!F$5:F$513,MATCH($D400,'UPTD PPA KabKota'!$C$5:$C$513,FALSE))</f>
        <v/>
      </c>
      <c r="AX400" s="218" t="str">
        <f t="array" ref="AX400">INDEX('UPTD PPA KabKota'!G$5:G$513,MATCH($D400,'UPTD PPA KabKota'!$C$5:$C$513,FALSE))</f>
        <v/>
      </c>
      <c r="AY400" s="218" t="str">
        <f t="array" ref="AY400">INDEX('UPTD PPA KabKota'!H$5:H$513,MATCH($D400,'UPTD PPA KabKota'!$C$5:$C$513,FALSE))</f>
        <v/>
      </c>
      <c r="AZ400" s="218" t="str">
        <f t="array" ref="AZ400">INDEX('UPTD PPA KabKota'!I$5:I$513,MATCH($D400,'UPTD PPA KabKota'!$C$5:$C$513,FALSE))</f>
        <v/>
      </c>
      <c r="BA400" s="218" t="str">
        <f t="array" ref="BA400">INDEX('UPTD PPA KabKota'!J$5:J$513,MATCH($D400,'UPTD PPA KabKota'!$C$5:$C$513,FALSE))</f>
        <v/>
      </c>
      <c r="BB400" s="218" t="str">
        <f t="array" ref="BB400">INDEX('UPTD PPA KabKota'!K$5:K$513,MATCH($D400,'UPTD PPA KabKota'!$C$5:$C$513,FALSE))</f>
        <v/>
      </c>
      <c r="BC400" s="218" t="str">
        <f t="array" ref="BC400">INDEX('UPTD PPA KabKota'!L$5:L$513,MATCH($D400,'UPTD PPA KabKota'!$C$5:$C$513,FALSE))</f>
        <v/>
      </c>
      <c r="BD400" s="218" t="str">
        <f t="array" ref="BD400">INDEX('UPTD PPA KabKota'!M$5:M$513,MATCH($D400,'UPTD PPA KabKota'!$C$5:$C$513,FALSE))</f>
        <v/>
      </c>
      <c r="BE400" s="218" t="str">
        <f t="array" ref="BE400">INDEX('UPTD PPA KabKota'!N$5:N$513,MATCH($D400,'UPTD PPA KabKota'!$C$5:$C$513,FALSE))</f>
        <v/>
      </c>
      <c r="BF400" s="218" t="str">
        <f t="array" ref="BF400">INDEX('UPTD PPA KabKota'!O$5:O$513,MATCH($D400,'UPTD PPA KabKota'!$C$5:$C$513,FALSE))</f>
        <v/>
      </c>
      <c r="BG400" s="218" t="str">
        <f t="array" ref="BG400">INDEX('UPTD PPA KabKota'!P$5:P$513,MATCH($D400,'UPTD PPA KabKota'!$C$5:$C$513,FALSE))</f>
        <v/>
      </c>
      <c r="BH400" s="218" t="str">
        <f t="array" ref="BH400">INDEX('UPTD PPA KabKota'!Q$5:Q$513,MATCH($D400,'UPTD PPA KabKota'!$C$5:$C$513,FALSE))</f>
        <v/>
      </c>
      <c r="BI400" s="218" t="str">
        <f t="array" ref="BI400">INDEX('UPTD PPA KabKota'!R$5:R$513,MATCH($D400,'UPTD PPA KabKota'!$C$5:$C$513,FALSE))</f>
        <v/>
      </c>
      <c r="BJ400" s="218" t="str">
        <f t="array" ref="BJ400">INDEX('UPTD PPA KabKota'!S$5:S$513,MATCH($D400,'UPTD PPA KabKota'!$C$5:$C$513,FALSE))</f>
        <v/>
      </c>
      <c r="BK400" s="218" t="str">
        <f t="array" ref="BK400">INDEX('UPTD PPA KabKota'!T$5:T$513,MATCH($D400,'UPTD PPA KabKota'!$C$5:$C$513,FALSE))</f>
        <v/>
      </c>
      <c r="BL400" s="218" t="str">
        <f t="array" ref="BL400">INDEX('UPTD PPA KabKota'!U$5:U$513,MATCH($D400,'UPTD PPA KabKota'!$C$5:$C$513,FALSE))</f>
        <v/>
      </c>
      <c r="BM400" s="218" t="str">
        <f t="array" ref="BM400">INDEX('UPTD PPA KabKota'!V$5:V$513,MATCH($D400,'UPTD PPA KabKota'!$C$5:$C$513,FALSE))</f>
        <v/>
      </c>
      <c r="BN400" s="218" t="str">
        <f t="array" ref="BN400">INDEX('UPTD PPA KabKota'!W$5:W$513,MATCH($D400,'UPTD PPA KabKota'!$C$5:$C$513,FALSE))</f>
        <v/>
      </c>
      <c r="BO400" s="218" t="str">
        <f t="array" ref="BO400">INDEX('UPTD PPA KabKota'!X$5:X$513,MATCH($D400,'UPTD PPA KabKota'!$C$5:$C$513,FALSE))</f>
        <v/>
      </c>
      <c r="BP400" s="218" t="str">
        <f t="array" ref="BP400">INDEX('UPTD PPA KabKota'!Y$5:Y$513,MATCH($D400,'UPTD PPA KabKota'!$C$5:$C$513,FALSE))</f>
        <v/>
      </c>
      <c r="BQ400" s="218" t="str">
        <f t="array" ref="BQ400">INDEX('UPTD PPA KabKota'!Z$5:Z$513,MATCH($D400,'UPTD PPA KabKota'!$C$5:$C$513,FALSE))</f>
        <v/>
      </c>
      <c r="BR400" s="218" t="str">
        <f t="array" ref="BR400">INDEX('UPTD PPA KabKota'!AA$5:AA$513,MATCH($D400,'UPTD PPA KabKota'!$C$5:$C$513,FALSE))</f>
        <v/>
      </c>
      <c r="BS400" s="218" t="str">
        <f t="array" ref="BS400">INDEX('UPTD PPA KabKota'!AB$5:AB$513,MATCH($D400,'UPTD PPA KabKota'!$C$5:$C$513,FALSE))</f>
        <v/>
      </c>
      <c r="BT400" s="218" t="str">
        <f t="array" ref="BT400">INDEX('UPTD PPA KabKota'!AC$5:AC$513,MATCH($D400,'UPTD PPA KabKota'!$C$5:$C$513,FALSE))</f>
        <v/>
      </c>
      <c r="BU400" s="218" t="str">
        <f t="array" ref="BU400">INDEX('UPTD PPA KabKota'!AD$5:AD$513,MATCH($D400,'UPTD PPA KabKota'!$C$5:$C$513,FALSE))</f>
        <v/>
      </c>
      <c r="BV400" s="218" t="str">
        <f t="array" ref="BV400">INDEX('UPTD PPA KabKota'!AE$5:AE$513,MATCH($D400,'UPTD PPA KabKota'!$C$5:$C$513,FALSE))</f>
        <v/>
      </c>
      <c r="BW400" s="218" t="str">
        <f t="array" ref="BW400">INDEX('UPTD PPA KabKota'!AF$5:AF$513,MATCH($D400,'UPTD PPA KabKota'!$C$5:$C$513,FALSE))</f>
        <v/>
      </c>
      <c r="BX400" s="218" t="str">
        <f t="array" ref="BX400">INDEX('UPTD PPA KabKota'!AG$5:AG$513,MATCH($D400,'UPTD PPA KabKota'!$C$5:$C$513,FALSE))</f>
        <v/>
      </c>
      <c r="BY400" s="218" t="str">
        <f t="array" ref="BY400">INDEX('UPTD PPA KabKota'!AH$5:AH$513,MATCH($D400,'UPTD PPA KabKota'!$C$5:$C$513,FALSE))</f>
        <v/>
      </c>
      <c r="BZ400" s="218" t="str">
        <f t="array" ref="BZ400">INDEX('UPTD PPA KabKota'!AI$5:AI$513,MATCH($D400,'UPTD PPA KabKota'!$C$5:$C$513,FALSE))</f>
        <v/>
      </c>
      <c r="CA400" s="218" t="str">
        <f t="array" ref="CA400">INDEX('UPTD PPA KabKota'!AJ$5:AJ$513,MATCH($D400,'UPTD PPA KabKota'!$C$5:$C$513,FALSE))</f>
        <v/>
      </c>
      <c r="CB400" s="218" t="str">
        <f t="array" ref="CB400">INDEX('UPTD PPA KabKota'!AK$5:AK$513,MATCH($D400,'UPTD PPA KabKota'!$C$5:$C$513,FALSE))</f>
        <v/>
      </c>
      <c r="CC400" s="218" t="str">
        <f t="array" ref="CC400">INDEX('UPTD PPA KabKota'!AL$5:AL$513,MATCH($D400,'UPTD PPA KabKota'!$C$5:$C$513,FALSE))</f>
        <v/>
      </c>
      <c r="CD400" s="218" t="str">
        <f t="array" ref="CD400">INDEX('UPTD PPA KabKota'!AM$5:AM$513,MATCH($D400,'UPTD PPA KabKota'!$C$5:$C$513,FALSE))</f>
        <v/>
      </c>
      <c r="CE400" s="218" t="str">
        <f t="array" ref="CE400">INDEX('UPTD PPA KabKota'!AN$5:AN$513,MATCH($D400,'UPTD PPA KabKota'!$C$5:$C$513,FALSE))</f>
        <v/>
      </c>
      <c r="CF400" s="218" t="str">
        <f t="array" ref="CF400">INDEX('UPTD PPA KabKota'!AO$5:AO$513,MATCH($D400,'UPTD PPA KabKota'!$C$5:$C$513,FALSE))</f>
        <v/>
      </c>
      <c r="CG400" s="218" t="str">
        <f t="array" ref="CG400">INDEX('UPTD PPA KabKota'!AP$5:AP$513,MATCH($D400,'UPTD PPA KabKota'!$C$5:$C$513,FALSE))</f>
        <v/>
      </c>
      <c r="CH400" s="218" t="str">
        <f t="array" ref="CH400">INDEX('UPTD PPA KabKota'!AQ$5:AQ$513,MATCH($D400,'UPTD PPA KabKota'!$C$5:$C$513,FALSE))</f>
        <v/>
      </c>
      <c r="CI400" s="218" t="str">
        <f t="array" ref="CI400">INDEX('UPTD PPA KabKota'!AR$5:AR$513,MATCH($D400,'UPTD PPA KabKota'!$C$5:$C$513,FALSE))</f>
        <v/>
      </c>
      <c r="CJ400" s="218" t="str">
        <f t="array" ref="CJ400">INDEX('UPTD PPA KabKota'!AS$5:AS$513,MATCH($D400,'UPTD PPA KabKota'!$C$5:$C$513,FALSE))</f>
        <v/>
      </c>
      <c r="CK400" s="218" t="str">
        <f t="array" ref="CK400">INDEX('UPTD PPA KabKota'!AT$5:AT$513,MATCH($D400,'UPTD PPA KabKota'!$C$5:$C$513,FALSE))</f>
        <v/>
      </c>
      <c r="CL400" s="218" t="str">
        <f t="array" ref="CL400">INDEX('UPTD PPA KabKota'!AU$5:AU$513,MATCH($D400,'UPTD PPA KabKota'!$C$5:$C$513,FALSE))</f>
        <v/>
      </c>
      <c r="CM400" s="218" t="str">
        <f t="array" ref="CM400">INDEX('UPTD PPA KabKota'!AV$5:AV$513,MATCH($D400,'UPTD PPA KabKota'!$C$5:$C$513,FALSE))</f>
        <v/>
      </c>
      <c r="CN400" s="218" t="str">
        <f t="array" ref="CN400">INDEX('UPTD PPA KabKota'!AW$5:AW$513,MATCH($D400,'UPTD PPA KabKota'!$C$5:$C$513,FALSE))</f>
        <v/>
      </c>
      <c r="CO400" s="218" t="str">
        <f t="array" ref="CO400">INDEX('UPTD PPA KabKota'!AX$5:AX$513,MATCH($D400,'UPTD PPA KabKota'!$C$5:$C$513,FALSE))</f>
        <v/>
      </c>
      <c r="CP400" s="218" t="str">
        <f t="array" ref="CP400">INDEX('UPTD PPA KabKota'!AY$5:AY$513,MATCH($D400,'UPTD PPA KabKota'!$C$5:$C$513,FALSE))</f>
        <v/>
      </c>
      <c r="CQ400" s="209" t="str">
        <f>IFERROR(__xludf.DUMMYFUNCTION("IF(ISBLANK($K400),"""",IF(REGEXMATCH($K400,""Peraturan""),""Ada"",IF(REGEXMATCH($K400,""Rekomendasi""),""Tidak Ada"", $K400)))
"),"#N/A")</f>
        <v>#N/A</v>
      </c>
      <c r="CR400" s="209" t="str">
        <f t="array" ref="CR400">index('UPTD PPA KabKota'!$BI$5:$BI$513,match($D400,'UPTD PPA KabKota'!$C$5:$C$513,false))</f>
        <v>Tidak Ada</v>
      </c>
      <c r="CS400" s="314" t="str">
        <f t="shared" si="67"/>
        <v>#N/A</v>
      </c>
    </row>
    <row r="401">
      <c r="A401" s="334">
        <v>395.0</v>
      </c>
      <c r="B401" s="334">
        <v>6.0</v>
      </c>
      <c r="C401" s="311" t="s">
        <v>4783</v>
      </c>
      <c r="D401" s="312" t="s">
        <v>4149</v>
      </c>
      <c r="E401" s="315">
        <v>45689.0</v>
      </c>
      <c r="F401" s="218" t="str">
        <f t="array" ref="F401">INDEX('Ortala-KabKota'!F$2:F$415,MATCH($D401,'Ortala-KabKota'!$E$2:$E$415,FALSE))</f>
        <v>deitjekureba/ 082394141412</v>
      </c>
      <c r="G401" s="218" t="str">
        <f t="array" ref="G401">INDEX('Ortala-KabKota'!G$2:G$415,MATCH($D401,'Ortala-KabKota'!$E$2:$E$415,FALSE))</f>
        <v/>
      </c>
      <c r="H401" s="218" t="str">
        <f t="array" ref="H401">INDEX('Ortala-KabKota'!H$2:H$415,MATCH($D401,'Ortala-KabKota'!$E$2:$E$415,FALSE))</f>
        <v/>
      </c>
      <c r="I401" s="218" t="str">
        <f t="array" ref="I401">INDEX('Ortala-KabKota'!I$2:I$415,MATCH($D401,'Ortala-KabKota'!$E$2:$E$415,FALSE))</f>
        <v/>
      </c>
      <c r="J401" s="218" t="str">
        <f t="array" ref="J401">INDEX('Ortala-KabKota'!J$2:J$415,MATCH($D401,'Ortala-KabKota'!$E$2:$E$415,FALSE))</f>
        <v/>
      </c>
      <c r="K401" s="218" t="str">
        <f t="array" ref="K401">INDEX('Ortala-KabKota'!K$2:K$415,MATCH($D401,'Ortala-KabKota'!$E$2:$E$415,FALSE))</f>
        <v>Peraturan Bupati Minahasa Utara Nomor 10 Tahun 2023</v>
      </c>
      <c r="L401" s="218">
        <f t="array" ref="L401">INDEX('Ortala-KabKota'!L$2:L$415,MATCH($D401,'Ortala-KabKota'!$E$2:$E$415,FALSE))</f>
        <v>2023</v>
      </c>
      <c r="M401" s="218" t="str">
        <f t="array" ref="M401">INDEX('Ortala-KabKota'!M$2:M$415,MATCH($D401,'Ortala-KabKota'!$E$2:$E$415,FALSE))</f>
        <v/>
      </c>
      <c r="N401" s="218" t="str">
        <f t="array" ref="N401">INDEX('Ortala-KabKota'!N$2:N$415,MATCH($D401,'Ortala-KabKota'!$E$2:$E$415,FALSE))</f>
        <v/>
      </c>
      <c r="O401" s="218" t="str">
        <f t="array" ref="O401">INDEX('Ortala-KabKota'!O$2:O$415,MATCH($D401,'Ortala-KabKota'!$E$2:$E$415,FALSE))</f>
        <v/>
      </c>
      <c r="P401" s="218" t="str">
        <f t="array" ref="P401">INDEX('Ortala-KabKota'!P$2:P$415,MATCH($D401,'Ortala-KabKota'!$E$2:$E$415,FALSE))</f>
        <v/>
      </c>
      <c r="Q401" s="218" t="str">
        <f t="array" ref="Q401">INDEX('Ortala-KabKota'!Q$2:Q$415,MATCH($D401,'Ortala-KabKota'!$E$2:$E$415,FALSE))</f>
        <v/>
      </c>
      <c r="R401" s="218" t="str">
        <f t="array" ref="R401">INDEX('Ortala-KabKota'!R$2:R$415,MATCH($D401,'Ortala-KabKota'!$E$2:$E$415,FALSE))</f>
        <v/>
      </c>
      <c r="S401" s="218" t="str">
        <f t="array" ref="S401">INDEX('Ortala-KabKota'!S$2:S$415,MATCH($D401,'Ortala-KabKota'!$E$2:$E$415,FALSE))</f>
        <v/>
      </c>
      <c r="T401" s="218" t="str">
        <f t="array" ref="T401">INDEX('Ortala-KabKota'!T$2:T$415,MATCH($D401,'Ortala-KabKota'!$E$2:$E$415,FALSE))</f>
        <v/>
      </c>
      <c r="U401" s="218" t="str">
        <f t="array" ref="U401">INDEX('Ortala-KabKota'!U$2:U$415,MATCH($D401,'Ortala-KabKota'!$E$2:$E$415,FALSE))</f>
        <v/>
      </c>
      <c r="V401" s="218" t="str">
        <f t="array" ref="V401">INDEX('Ortala-KabKota'!V$2:V$415,MATCH($D401,'Ortala-KabKota'!$E$2:$E$415,FALSE))</f>
        <v/>
      </c>
      <c r="W401" s="218" t="str">
        <f t="array" ref="W401">INDEX('Ortala-KabKota'!W$2:W$415,MATCH($D401,'Ortala-KabKota'!$E$2:$E$415,FALSE))</f>
        <v/>
      </c>
      <c r="X401" s="218" t="str">
        <f t="array" ref="X401">INDEX('Ortala-KabKota'!X$2:X$415,MATCH($D401,'Ortala-KabKota'!$E$2:$E$415,FALSE))</f>
        <v/>
      </c>
      <c r="Y401" s="218" t="str">
        <f t="array" ref="Y401">INDEX('Ortala-KabKota'!Y$2:Y$415,MATCH($D401,'Ortala-KabKota'!$E$2:$E$415,FALSE))</f>
        <v/>
      </c>
      <c r="Z401" s="218" t="str">
        <f t="array" ref="Z401">INDEX('Ortala-KabKota'!Z$2:Z$415,MATCH($D401,'Ortala-KabKota'!$E$2:$E$415,FALSE))</f>
        <v/>
      </c>
      <c r="AA401" s="218" t="str">
        <f t="array" ref="AA401">INDEX('Ortala-KabKota'!AA$2:AA$415,MATCH($D401,'Ortala-KabKota'!$E$2:$E$415,FALSE))</f>
        <v/>
      </c>
      <c r="AB401" s="218" t="str">
        <f t="array" ref="AB401">INDEX('Ortala-KabKota'!AB$2:AB$415,MATCH($D401,'Ortala-KabKota'!$E$2:$E$415,FALSE))</f>
        <v/>
      </c>
      <c r="AC401" s="218" t="str">
        <f t="array" ref="AC401">INDEX('Ortala-KabKota'!AC$2:AC$415,MATCH($D401,'Ortala-KabKota'!$E$2:$E$415,FALSE))</f>
        <v/>
      </c>
      <c r="AD401" s="218" t="str">
        <f t="array" ref="AD401">INDEX('Ortala-KabKota'!AD$2:AD$415,MATCH($D401,'Ortala-KabKota'!$E$2:$E$415,FALSE))</f>
        <v/>
      </c>
      <c r="AE401" s="218" t="str">
        <f t="array" ref="AE401">INDEX('Ortala-KabKota'!AE$2:AE$415,MATCH($D401,'Ortala-KabKota'!$E$2:$E$415,FALSE))</f>
        <v/>
      </c>
      <c r="AF401" s="218" t="str">
        <f t="array" ref="AF401">INDEX('Ortala-KabKota'!AF$2:AF$415,MATCH($D401,'Ortala-KabKota'!$E$2:$E$415,FALSE))</f>
        <v/>
      </c>
      <c r="AG401" s="218" t="str">
        <f t="array" ref="AG401">INDEX('Ortala-KabKota'!AG$2:AG$415,MATCH($D401,'Ortala-KabKota'!$E$2:$E$415,FALSE))</f>
        <v/>
      </c>
      <c r="AH401" s="218" t="str">
        <f t="array" ref="AH401">INDEX('Ortala-KabKota'!AH$2:AH$415,MATCH($D401,'Ortala-KabKota'!$E$2:$E$415,FALSE))</f>
        <v/>
      </c>
      <c r="AI401" s="218" t="str">
        <f t="array" ref="AI401">INDEX('Ortala-KabKota'!AI$2:AI$415,MATCH($D401,'Ortala-KabKota'!$E$2:$E$415,FALSE))</f>
        <v/>
      </c>
      <c r="AJ401" s="218" t="str">
        <f t="array" ref="AJ401">INDEX('Ortala-KabKota'!AJ$2:AJ$415,MATCH($D401,'Ortala-KabKota'!$E$2:$E$415,FALSE))</f>
        <v/>
      </c>
      <c r="AK401" s="218" t="str">
        <f t="array" ref="AK401">INDEX('Ortala-KabKota'!AK$2:AK$415,MATCH($D401,'Ortala-KabKota'!$E$2:$E$415,FALSE))</f>
        <v/>
      </c>
      <c r="AL401" s="218" t="str">
        <f t="array" ref="AL401">INDEX('Ortala-KabKota'!AL$2:AL$415,MATCH($D401,'Ortala-KabKota'!$E$2:$E$415,FALSE))</f>
        <v/>
      </c>
      <c r="AM401" s="218" t="str">
        <f t="array" ref="AM401">INDEX('Ortala-KabKota'!AM$2:AM$415,MATCH($D401,'Ortala-KabKota'!$E$2:$E$415,FALSE))</f>
        <v/>
      </c>
      <c r="AN401" s="218" t="str">
        <f t="array" ref="AN401">INDEX('Ortala-KabKota'!AN$2:AN$415,MATCH($D401,'Ortala-KabKota'!$E$2:$E$415,FALSE))</f>
        <v/>
      </c>
      <c r="AO401" s="218" t="str">
        <f t="array" ref="AO401">INDEX('Ortala-KabKota'!AO$2:AO$415,MATCH($D401,'Ortala-KabKota'!$E$2:$E$415,FALSE))</f>
        <v/>
      </c>
      <c r="AP401" s="218" t="str">
        <f t="array" ref="AP401">INDEX('Ortala-KabKota'!AP$2:AP$415,MATCH($D401,'Ortala-KabKota'!$E$2:$E$415,FALSE))</f>
        <v/>
      </c>
      <c r="AQ401" s="218" t="str">
        <f t="array" ref="AQ401">INDEX('Ortala-KabKota'!AQ$2:AQ$415,MATCH($D401,'Ortala-KabKota'!$E$2:$E$415,FALSE))</f>
        <v/>
      </c>
      <c r="AR401" s="218" t="str">
        <f t="array" ref="AR401">INDEX('Ortala-KabKota'!AR$2:AR$415,MATCH($D401,'Ortala-KabKota'!$E$2:$E$415,FALSE))</f>
        <v/>
      </c>
      <c r="AS401" s="218" t="str">
        <f t="array" ref="AS401">INDEX('Ortala-KabKota'!AS$2:AS$415,MATCH($D401,'Ortala-KabKota'!$E$2:$E$415,FALSE))</f>
        <v/>
      </c>
      <c r="AT401" s="218" t="str">
        <f t="array" ref="AT401">INDEX('Ortala-KabKota'!AT$2:AT$415,MATCH($D401,'Ortala-KabKota'!$E$2:$E$415,FALSE))</f>
        <v/>
      </c>
      <c r="AU401" s="218" t="str">
        <f t="array" ref="AU401">INDEX('UPTD PPA KabKota'!D$5:D$513,MATCH($D401,'UPTD PPA KabKota'!$C$5:$C$513,FALSE))</f>
        <v/>
      </c>
      <c r="AV401" s="218" t="str">
        <f t="array" ref="AV401">INDEX('UPTD PPA KabKota'!E$5:E$513,MATCH($D401,'UPTD PPA KabKota'!$C$5:$C$513,FALSE))</f>
        <v/>
      </c>
      <c r="AW401" s="218" t="str">
        <f t="array" ref="AW401">INDEX('UPTD PPA KabKota'!F$5:F$513,MATCH($D401,'UPTD PPA KabKota'!$C$5:$C$513,FALSE))</f>
        <v/>
      </c>
      <c r="AX401" s="218" t="str">
        <f t="array" ref="AX401">INDEX('UPTD PPA KabKota'!G$5:G$513,MATCH($D401,'UPTD PPA KabKota'!$C$5:$C$513,FALSE))</f>
        <v/>
      </c>
      <c r="AY401" s="218" t="str">
        <f t="array" ref="AY401">INDEX('UPTD PPA KabKota'!H$5:H$513,MATCH($D401,'UPTD PPA KabKota'!$C$5:$C$513,FALSE))</f>
        <v/>
      </c>
      <c r="AZ401" s="218" t="str">
        <f t="array" ref="AZ401">INDEX('UPTD PPA KabKota'!I$5:I$513,MATCH($D401,'UPTD PPA KabKota'!$C$5:$C$513,FALSE))</f>
        <v>Peraturan Bupati Minahasa Utara Nomor 10 Tahun 2023</v>
      </c>
      <c r="BA401" s="218">
        <f t="array" ref="BA401">INDEX('UPTD PPA KabKota'!J$5:J$513,MATCH($D401,'UPTD PPA KabKota'!$C$5:$C$513,FALSE))</f>
        <v>2023</v>
      </c>
      <c r="BB401" s="218" t="str">
        <f t="array" ref="BB401">INDEX('UPTD PPA KabKota'!K$5:K$513,MATCH($D401,'UPTD PPA KabKota'!$C$5:$C$513,FALSE))</f>
        <v>A</v>
      </c>
      <c r="BC401" s="218" t="str">
        <f t="array" ref="BC401">INDEX('UPTD PPA KabKota'!L$5:L$513,MATCH($D401,'UPTD PPA KabKota'!$C$5:$C$513,FALSE))</f>
        <v/>
      </c>
      <c r="BD401" s="218" t="str">
        <f t="array" ref="BD401">INDEX('UPTD PPA KabKota'!M$5:M$513,MATCH($D401,'UPTD PPA KabKota'!$C$5:$C$513,FALSE))</f>
        <v/>
      </c>
      <c r="BE401" s="218" t="str">
        <f t="array" ref="BE401">INDEX('UPTD PPA KabKota'!N$5:N$513,MATCH($D401,'UPTD PPA KabKota'!$C$5:$C$513,FALSE))</f>
        <v/>
      </c>
      <c r="BF401" s="218" t="str">
        <f t="array" ref="BF401">INDEX('UPTD PPA KabKota'!O$5:O$513,MATCH($D401,'UPTD PPA KabKota'!$C$5:$C$513,FALSE))</f>
        <v/>
      </c>
      <c r="BG401" s="218" t="str">
        <f t="array" ref="BG401">INDEX('UPTD PPA KabKota'!P$5:P$513,MATCH($D401,'UPTD PPA KabKota'!$C$5:$C$513,FALSE))</f>
        <v/>
      </c>
      <c r="BH401" s="218" t="str">
        <f t="array" ref="BH401">INDEX('UPTD PPA KabKota'!Q$5:Q$513,MATCH($D401,'UPTD PPA KabKota'!$C$5:$C$513,FALSE))</f>
        <v/>
      </c>
      <c r="BI401" s="218" t="str">
        <f t="array" ref="BI401">INDEX('UPTD PPA KabKota'!R$5:R$513,MATCH($D401,'UPTD PPA KabKota'!$C$5:$C$513,FALSE))</f>
        <v/>
      </c>
      <c r="BJ401" s="218" t="str">
        <f t="array" ref="BJ401">INDEX('UPTD PPA KabKota'!S$5:S$513,MATCH($D401,'UPTD PPA KabKota'!$C$5:$C$513,FALSE))</f>
        <v/>
      </c>
      <c r="BK401" s="218" t="str">
        <f t="array" ref="BK401">INDEX('UPTD PPA KabKota'!T$5:T$513,MATCH($D401,'UPTD PPA KabKota'!$C$5:$C$513,FALSE))</f>
        <v/>
      </c>
      <c r="BL401" s="218" t="str">
        <f t="array" ref="BL401">INDEX('UPTD PPA KabKota'!U$5:U$513,MATCH($D401,'UPTD PPA KabKota'!$C$5:$C$513,FALSE))</f>
        <v/>
      </c>
      <c r="BM401" s="218" t="str">
        <f t="array" ref="BM401">INDEX('UPTD PPA KabKota'!V$5:V$513,MATCH($D401,'UPTD PPA KabKota'!$C$5:$C$513,FALSE))</f>
        <v/>
      </c>
      <c r="BN401" s="218" t="str">
        <f t="array" ref="BN401">INDEX('UPTD PPA KabKota'!W$5:W$513,MATCH($D401,'UPTD PPA KabKota'!$C$5:$C$513,FALSE))</f>
        <v/>
      </c>
      <c r="BO401" s="218" t="str">
        <f t="array" ref="BO401">INDEX('UPTD PPA KabKota'!X$5:X$513,MATCH($D401,'UPTD PPA KabKota'!$C$5:$C$513,FALSE))</f>
        <v/>
      </c>
      <c r="BP401" s="218" t="str">
        <f t="array" ref="BP401">INDEX('UPTD PPA KabKota'!Y$5:Y$513,MATCH($D401,'UPTD PPA KabKota'!$C$5:$C$513,FALSE))</f>
        <v/>
      </c>
      <c r="BQ401" s="218" t="str">
        <f t="array" ref="BQ401">INDEX('UPTD PPA KabKota'!Z$5:Z$513,MATCH($D401,'UPTD PPA KabKota'!$C$5:$C$513,FALSE))</f>
        <v/>
      </c>
      <c r="BR401" s="218" t="str">
        <f t="array" ref="BR401">INDEX('UPTD PPA KabKota'!AA$5:AA$513,MATCH($D401,'UPTD PPA KabKota'!$C$5:$C$513,FALSE))</f>
        <v/>
      </c>
      <c r="BS401" s="218" t="str">
        <f t="array" ref="BS401">INDEX('UPTD PPA KabKota'!AB$5:AB$513,MATCH($D401,'UPTD PPA KabKota'!$C$5:$C$513,FALSE))</f>
        <v/>
      </c>
      <c r="BT401" s="218" t="str">
        <f t="array" ref="BT401">INDEX('UPTD PPA KabKota'!AC$5:AC$513,MATCH($D401,'UPTD PPA KabKota'!$C$5:$C$513,FALSE))</f>
        <v/>
      </c>
      <c r="BU401" s="218" t="str">
        <f t="array" ref="BU401">INDEX('UPTD PPA KabKota'!AD$5:AD$513,MATCH($D401,'UPTD PPA KabKota'!$C$5:$C$513,FALSE))</f>
        <v/>
      </c>
      <c r="BV401" s="218" t="str">
        <f t="array" ref="BV401">INDEX('UPTD PPA KabKota'!AE$5:AE$513,MATCH($D401,'UPTD PPA KabKota'!$C$5:$C$513,FALSE))</f>
        <v/>
      </c>
      <c r="BW401" s="218" t="str">
        <f t="array" ref="BW401">INDEX('UPTD PPA KabKota'!AF$5:AF$513,MATCH($D401,'UPTD PPA KabKota'!$C$5:$C$513,FALSE))</f>
        <v/>
      </c>
      <c r="BX401" s="218" t="str">
        <f t="array" ref="BX401">INDEX('UPTD PPA KabKota'!AG$5:AG$513,MATCH($D401,'UPTD PPA KabKota'!$C$5:$C$513,FALSE))</f>
        <v/>
      </c>
      <c r="BY401" s="218" t="str">
        <f t="array" ref="BY401">INDEX('UPTD PPA KabKota'!AH$5:AH$513,MATCH($D401,'UPTD PPA KabKota'!$C$5:$C$513,FALSE))</f>
        <v/>
      </c>
      <c r="BZ401" s="218" t="str">
        <f t="array" ref="BZ401">INDEX('UPTD PPA KabKota'!AI$5:AI$513,MATCH($D401,'UPTD PPA KabKota'!$C$5:$C$513,FALSE))</f>
        <v/>
      </c>
      <c r="CA401" s="218" t="str">
        <f t="array" ref="CA401">INDEX('UPTD PPA KabKota'!AJ$5:AJ$513,MATCH($D401,'UPTD PPA KabKota'!$C$5:$C$513,FALSE))</f>
        <v/>
      </c>
      <c r="CB401" s="218" t="str">
        <f t="array" ref="CB401">INDEX('UPTD PPA KabKota'!AK$5:AK$513,MATCH($D401,'UPTD PPA KabKota'!$C$5:$C$513,FALSE))</f>
        <v/>
      </c>
      <c r="CC401" s="218" t="str">
        <f t="array" ref="CC401">INDEX('UPTD PPA KabKota'!AL$5:AL$513,MATCH($D401,'UPTD PPA KabKota'!$C$5:$C$513,FALSE))</f>
        <v/>
      </c>
      <c r="CD401" s="218" t="str">
        <f t="array" ref="CD401">INDEX('UPTD PPA KabKota'!AM$5:AM$513,MATCH($D401,'UPTD PPA KabKota'!$C$5:$C$513,FALSE))</f>
        <v/>
      </c>
      <c r="CE401" s="218" t="str">
        <f t="array" ref="CE401">INDEX('UPTD PPA KabKota'!AN$5:AN$513,MATCH($D401,'UPTD PPA KabKota'!$C$5:$C$513,FALSE))</f>
        <v/>
      </c>
      <c r="CF401" s="218" t="str">
        <f t="array" ref="CF401">INDEX('UPTD PPA KabKota'!AO$5:AO$513,MATCH($D401,'UPTD PPA KabKota'!$C$5:$C$513,FALSE))</f>
        <v/>
      </c>
      <c r="CG401" s="218" t="str">
        <f t="array" ref="CG401">INDEX('UPTD PPA KabKota'!AP$5:AP$513,MATCH($D401,'UPTD PPA KabKota'!$C$5:$C$513,FALSE))</f>
        <v/>
      </c>
      <c r="CH401" s="218" t="str">
        <f t="array" ref="CH401">INDEX('UPTD PPA KabKota'!AQ$5:AQ$513,MATCH($D401,'UPTD PPA KabKota'!$C$5:$C$513,FALSE))</f>
        <v/>
      </c>
      <c r="CI401" s="218" t="str">
        <f t="array" ref="CI401">INDEX('UPTD PPA KabKota'!AR$5:AR$513,MATCH($D401,'UPTD PPA KabKota'!$C$5:$C$513,FALSE))</f>
        <v/>
      </c>
      <c r="CJ401" s="218" t="str">
        <f t="array" ref="CJ401">INDEX('UPTD PPA KabKota'!AS$5:AS$513,MATCH($D401,'UPTD PPA KabKota'!$C$5:$C$513,FALSE))</f>
        <v/>
      </c>
      <c r="CK401" s="218" t="str">
        <f t="array" ref="CK401">INDEX('UPTD PPA KabKota'!AT$5:AT$513,MATCH($D401,'UPTD PPA KabKota'!$C$5:$C$513,FALSE))</f>
        <v/>
      </c>
      <c r="CL401" s="218" t="str">
        <f t="array" ref="CL401">INDEX('UPTD PPA KabKota'!AU$5:AU$513,MATCH($D401,'UPTD PPA KabKota'!$C$5:$C$513,FALSE))</f>
        <v/>
      </c>
      <c r="CM401" s="218" t="str">
        <f t="array" ref="CM401">INDEX('UPTD PPA KabKota'!AV$5:AV$513,MATCH($D401,'UPTD PPA KabKota'!$C$5:$C$513,FALSE))</f>
        <v/>
      </c>
      <c r="CN401" s="218" t="str">
        <f t="array" ref="CN401">INDEX('UPTD PPA KabKota'!AW$5:AW$513,MATCH($D401,'UPTD PPA KabKota'!$C$5:$C$513,FALSE))</f>
        <v/>
      </c>
      <c r="CO401" s="218" t="str">
        <f t="array" ref="CO401">INDEX('UPTD PPA KabKota'!AX$5:AX$513,MATCH($D401,'UPTD PPA KabKota'!$C$5:$C$513,FALSE))</f>
        <v/>
      </c>
      <c r="CP401" s="218" t="str">
        <f t="array" ref="CP401">INDEX('UPTD PPA KabKota'!AY$5:AY$513,MATCH($D401,'UPTD PPA KabKota'!$C$5:$C$513,FALSE))</f>
        <v/>
      </c>
      <c r="CQ401" s="209" t="str">
        <f>IFERROR(__xludf.DUMMYFUNCTION("IF(ISBLANK($K401),"""",IF(REGEXMATCH($K401,""Peraturan""),""Ada"",IF(REGEXMATCH($K401,""Rekomendasi""),""Tidak Ada"", $K401)))
"),"Ada")</f>
        <v>Ada</v>
      </c>
      <c r="CR401" s="209" t="str">
        <f t="array" ref="CR401">index('UPTD PPA KabKota'!$BI$5:$BI$513,match($D401,'UPTD PPA KabKota'!$C$5:$C$513,false))</f>
        <v>Ada</v>
      </c>
      <c r="CS401" s="314" t="str">
        <f t="shared" si="67"/>
        <v>Ada</v>
      </c>
    </row>
    <row r="402">
      <c r="A402" s="334">
        <v>396.0</v>
      </c>
      <c r="B402" s="334">
        <v>7.0</v>
      </c>
      <c r="C402" s="311" t="s">
        <v>4783</v>
      </c>
      <c r="D402" s="312" t="s">
        <v>4075</v>
      </c>
      <c r="E402" s="315">
        <v>45748.0</v>
      </c>
      <c r="F402" s="218" t="str">
        <f t="array" ref="F402">INDEX('Ortala-KabKota'!F$2:F$415,MATCH($D402,'Ortala-KabKota'!$E$2:$E$415,FALSE))</f>
        <v>Elvie/ 085240901122</v>
      </c>
      <c r="G402" s="218" t="str">
        <f t="array" ref="G402">INDEX('Ortala-KabKota'!G$2:G$415,MATCH($D402,'Ortala-KabKota'!$E$2:$E$415,FALSE))</f>
        <v/>
      </c>
      <c r="H402" s="218" t="str">
        <f t="array" ref="H402">INDEX('Ortala-KabKota'!H$2:H$415,MATCH($D402,'Ortala-KabKota'!$E$2:$E$415,FALSE))</f>
        <v/>
      </c>
      <c r="I402" s="218" t="str">
        <f t="array" ref="I402">INDEX('Ortala-KabKota'!I$2:I$415,MATCH($D402,'Ortala-KabKota'!$E$2:$E$415,FALSE))</f>
        <v/>
      </c>
      <c r="J402" s="218" t="str">
        <f t="array" ref="J402">INDEX('Ortala-KabKota'!J$2:J$415,MATCH($D402,'Ortala-KabKota'!$E$2:$E$415,FALSE))</f>
        <v>UPTD PPA</v>
      </c>
      <c r="K402" s="218" t="str">
        <f t="array" ref="K402">INDEX('Ortala-KabKota'!K$2:K$415,MATCH($D402,'Ortala-KabKota'!$E$2:$E$415,FALSE))</f>
        <v>Peraturan Bupati Bolaang Mongondow Utara Nomor 46 Tahun 2020</v>
      </c>
      <c r="L402" s="218">
        <f t="array" ref="L402">INDEX('Ortala-KabKota'!L$2:L$415,MATCH($D402,'Ortala-KabKota'!$E$2:$E$415,FALSE))</f>
        <v>2020</v>
      </c>
      <c r="M402" s="218" t="str">
        <f t="array" ref="M402">INDEX('Ortala-KabKota'!M$2:M$415,MATCH($D402,'Ortala-KabKota'!$E$2:$E$415,FALSE))</f>
        <v/>
      </c>
      <c r="N402" s="218" t="str">
        <f t="array" ref="N402">INDEX('Ortala-KabKota'!N$2:N$415,MATCH($D402,'Ortala-KabKota'!$E$2:$E$415,FALSE))</f>
        <v/>
      </c>
      <c r="O402" s="218" t="str">
        <f t="array" ref="O402">INDEX('Ortala-KabKota'!O$2:O$415,MATCH($D402,'Ortala-KabKota'!$E$2:$E$415,FALSE))</f>
        <v/>
      </c>
      <c r="P402" s="218" t="str">
        <f t="array" ref="P402">INDEX('Ortala-KabKota'!P$2:P$415,MATCH($D402,'Ortala-KabKota'!$E$2:$E$415,FALSE))</f>
        <v>Kepala UPTD, Konselor, Mediator, Penjaga Asrama, Pengadministrasi Umum, Pengemudi, Penjaga Keamanan</v>
      </c>
      <c r="Q402" s="218" t="str">
        <f t="array" ref="Q402">INDEX('Ortala-KabKota'!Q$2:Q$415,MATCH($D402,'Ortala-KabKota'!$E$2:$E$415,FALSE))</f>
        <v>BERGABUNG DENGAN KANTOR DINAS</v>
      </c>
      <c r="R402" s="218" t="str">
        <f t="array" ref="R402">INDEX('Ortala-KabKota'!R$2:R$415,MATCH($D402,'Ortala-KabKota'!$E$2:$E$415,FALSE))</f>
        <v>TIDAK PUNYA</v>
      </c>
      <c r="S402" s="218" t="str">
        <f t="array" ref="S402">INDEX('Ortala-KabKota'!S$2:S$415,MATCH($D402,'Ortala-KabKota'!$E$2:$E$415,FALSE))</f>
        <v>Saat ini belum tersedia</v>
      </c>
      <c r="T402" s="218">
        <f t="array" ref="T402">INDEX('Ortala-KabKota'!T$2:T$415,MATCH($D402,'Ortala-KabKota'!$E$2:$E$415,FALSE))</f>
        <v>0</v>
      </c>
      <c r="U402" s="218">
        <f t="array" ref="U402">INDEX('Ortala-KabKota'!U$2:U$415,MATCH($D402,'Ortala-KabKota'!$E$2:$E$415,FALSE))</f>
        <v>0</v>
      </c>
      <c r="V402" s="218">
        <f t="array" ref="V402">INDEX('Ortala-KabKota'!V$2:V$415,MATCH($D402,'Ortala-KabKota'!$E$2:$E$415,FALSE))</f>
        <v>0</v>
      </c>
      <c r="W402" s="218">
        <f t="array" ref="W402">INDEX('Ortala-KabKota'!W$2:W$415,MATCH($D402,'Ortala-KabKota'!$E$2:$E$415,FALSE))</f>
        <v>0</v>
      </c>
      <c r="X402" s="218">
        <f t="array" ref="X402">INDEX('Ortala-KabKota'!X$2:X$415,MATCH($D402,'Ortala-KabKota'!$E$2:$E$415,FALSE))</f>
        <v>0</v>
      </c>
      <c r="Y402" s="218">
        <f t="array" ref="Y402">INDEX('Ortala-KabKota'!Y$2:Y$415,MATCH($D402,'Ortala-KabKota'!$E$2:$E$415,FALSE))</f>
        <v>0</v>
      </c>
      <c r="Z402" s="218">
        <f t="array" ref="Z402">INDEX('Ortala-KabKota'!Z$2:Z$415,MATCH($D402,'Ortala-KabKota'!$E$2:$E$415,FALSE))</f>
        <v>0</v>
      </c>
      <c r="AA402" s="218">
        <f t="array" ref="AA402">INDEX('Ortala-KabKota'!AA$2:AA$415,MATCH($D402,'Ortala-KabKota'!$E$2:$E$415,FALSE))</f>
        <v>1</v>
      </c>
      <c r="AB402" s="218">
        <f t="array" ref="AB402">INDEX('Ortala-KabKota'!AB$2:AB$415,MATCH($D402,'Ortala-KabKota'!$E$2:$E$415,FALSE))</f>
        <v>1</v>
      </c>
      <c r="AC402" s="218">
        <f t="array" ref="AC402">INDEX('Ortala-KabKota'!AC$2:AC$415,MATCH($D402,'Ortala-KabKota'!$E$2:$E$415,FALSE))</f>
        <v>0</v>
      </c>
      <c r="AD402" s="218">
        <f t="array" ref="AD402">INDEX('Ortala-KabKota'!AD$2:AD$415,MATCH($D402,'Ortala-KabKota'!$E$2:$E$415,FALSE))</f>
        <v>0</v>
      </c>
      <c r="AE402" s="218">
        <f t="array" ref="AE402">INDEX('Ortala-KabKota'!AE$2:AE$415,MATCH($D402,'Ortala-KabKota'!$E$2:$E$415,FALSE))</f>
        <v>1</v>
      </c>
      <c r="AF402" s="218">
        <f t="array" ref="AF402">INDEX('Ortala-KabKota'!AF$2:AF$415,MATCH($D402,'Ortala-KabKota'!$E$2:$E$415,FALSE))</f>
        <v>0</v>
      </c>
      <c r="AG402" s="218">
        <f t="array" ref="AG402">INDEX('Ortala-KabKota'!AG$2:AG$415,MATCH($D402,'Ortala-KabKota'!$E$2:$E$415,FALSE))</f>
        <v>1</v>
      </c>
      <c r="AH402" s="218">
        <f t="array" ref="AH402">INDEX('Ortala-KabKota'!AH$2:AH$415,MATCH($D402,'Ortala-KabKota'!$E$2:$E$415,FALSE))</f>
        <v>0</v>
      </c>
      <c r="AI402" s="218" t="str">
        <f t="array" ref="AI402">INDEX('Ortala-KabKota'!AI$2:AI$415,MATCH($D402,'Ortala-KabKota'!$E$2:$E$415,FALSE))</f>
        <v>Belum tersedia</v>
      </c>
      <c r="AJ402" s="218">
        <f t="array" ref="AJ402">INDEX('Ortala-KabKota'!AJ$2:AJ$415,MATCH($D402,'Ortala-KabKota'!$E$2:$E$415,FALSE))</f>
        <v>1</v>
      </c>
      <c r="AK402" s="218">
        <f t="array" ref="AK402">INDEX('Ortala-KabKota'!AK$2:AK$415,MATCH($D402,'Ortala-KabKota'!$E$2:$E$415,FALSE))</f>
        <v>1</v>
      </c>
      <c r="AL402" s="218">
        <f t="array" ref="AL402">INDEX('Ortala-KabKota'!AL$2:AL$415,MATCH($D402,'Ortala-KabKota'!$E$2:$E$415,FALSE))</f>
        <v>35</v>
      </c>
      <c r="AM402" s="218" t="str">
        <f t="array" ref="AM402">INDEX('Ortala-KabKota'!AM$2:AM$415,MATCH($D402,'Ortala-KabKota'!$E$2:$E$415,FALSE))</f>
        <v>Kekerasan Seksual</v>
      </c>
      <c r="AN402" s="218" t="str">
        <f t="array" ref="AN402">INDEX('Ortala-KabKota'!AN$2:AN$415,MATCH($D402,'Ortala-KabKota'!$E$2:$E$415,FALSE))</f>
        <v/>
      </c>
      <c r="AO402" s="218" t="str">
        <f t="array" ref="AO402">INDEX('Ortala-KabKota'!AO$2:AO$415,MATCH($D402,'Ortala-KabKota'!$E$2:$E$415,FALSE))</f>
        <v/>
      </c>
      <c r="AP402" s="218" t="str">
        <f t="array" ref="AP402">INDEX('Ortala-KabKota'!AP$2:AP$415,MATCH($D402,'Ortala-KabKota'!$E$2:$E$415,FALSE))</f>
        <v/>
      </c>
      <c r="AQ402" s="218" t="str">
        <f t="array" ref="AQ402">INDEX('Ortala-KabKota'!AQ$2:AQ$415,MATCH($D402,'Ortala-KabKota'!$E$2:$E$415,FALSE))</f>
        <v/>
      </c>
      <c r="AR402" s="218">
        <f t="array" ref="AR402">INDEX('Ortala-KabKota'!AR$2:AR$415,MATCH($D402,'Ortala-KabKota'!$E$2:$E$415,FALSE))</f>
        <v>1</v>
      </c>
      <c r="AS402" s="218" t="str">
        <f t="array" ref="AS402">INDEX('Ortala-KabKota'!AS$2:AS$415,MATCH($D402,'Ortala-KabKota'!$E$2:$E$415,FALSE))</f>
        <v/>
      </c>
      <c r="AT402" s="218" t="str">
        <f t="array" ref="AT402">INDEX('Ortala-KabKota'!AT$2:AT$415,MATCH($D402,'Ortala-KabKota'!$E$2:$E$415,FALSE))</f>
        <v/>
      </c>
      <c r="AU402" s="218" t="str">
        <f t="array" ref="AU402">INDEX('UPTD PPA KabKota'!D$5:D$513,MATCH($D402,'UPTD PPA KabKota'!$C$5:$C$513,FALSE))</f>
        <v>Elvie Pontoh, SH</v>
      </c>
      <c r="AV402" s="218" t="str">
        <f t="array" ref="AV402">INDEX('UPTD PPA KabKota'!E$5:E$513,MATCH($D402,'UPTD PPA KabKota'!$C$5:$C$513,FALSE))</f>
        <v>Jln. Lingkar Boroko Kecamatan Kaidipang</v>
      </c>
      <c r="AW402" s="218">
        <f t="array" ref="AW402">INDEX('UPTD PPA KabKota'!F$5:F$513,MATCH($D402,'UPTD PPA KabKota'!$C$5:$C$513,FALSE))</f>
        <v>85240901122</v>
      </c>
      <c r="AX402" s="218">
        <f t="array" ref="AX402">INDEX('UPTD PPA KabKota'!G$5:G$513,MATCH($D402,'UPTD PPA KabKota'!$C$5:$C$513,FALSE))</f>
        <v>85240901122</v>
      </c>
      <c r="AY402" s="218" t="str">
        <f t="array" ref="AY402">INDEX('UPTD PPA KabKota'!H$5:H$513,MATCH($D402,'UPTD PPA KabKota'!$C$5:$C$513,FALSE))</f>
        <v>UPTD PPA</v>
      </c>
      <c r="AZ402" s="218" t="str">
        <f t="array" ref="AZ402">INDEX('UPTD PPA KabKota'!I$5:I$513,MATCH($D402,'UPTD PPA KabKota'!$C$5:$C$513,FALSE))</f>
        <v>Peraturan Bupati Nomor 46 Tahun 2020</v>
      </c>
      <c r="BA402" s="218">
        <f t="array" ref="BA402">INDEX('UPTD PPA KabKota'!J$5:J$513,MATCH($D402,'UPTD PPA KabKota'!$C$5:$C$513,FALSE))</f>
        <v>2020</v>
      </c>
      <c r="BB402" s="218" t="str">
        <f t="array" ref="BB402">INDEX('UPTD PPA KabKota'!K$5:K$513,MATCH($D402,'UPTD PPA KabKota'!$C$5:$C$513,FALSE))</f>
        <v>B</v>
      </c>
      <c r="BC402" s="218">
        <f t="array" ref="BC402">INDEX('UPTD PPA KabKota'!L$5:L$513,MATCH($D402,'UPTD PPA KabKota'!$C$5:$C$513,FALSE))</f>
        <v>85240901122</v>
      </c>
      <c r="BD402" s="218">
        <f t="array" ref="BD402">INDEX('UPTD PPA KabKota'!M$5:M$513,MATCH($D402,'UPTD PPA KabKota'!$C$5:$C$513,FALSE))</f>
        <v>85240901122</v>
      </c>
      <c r="BE402" s="218" t="str">
        <f t="array" ref="BE402">INDEX('UPTD PPA KabKota'!N$5:N$513,MATCH($D402,'UPTD PPA KabKota'!$C$5:$C$513,FALSE))</f>
        <v>Kepala UPTD PPA, Kolompok Jabatan Fungsional, Psikologi, Advokat, penjaga asrama, mediator, pengadministrasi umum, pengemudi, penjaga keamanan</v>
      </c>
      <c r="BF402" s="218" t="str">
        <f t="array" ref="BF402">INDEX('UPTD PPA KabKota'!O$5:O$513,MATCH($D402,'UPTD PPA KabKota'!$C$5:$C$513,FALSE))</f>
        <v>Bergabung dengan Kantor Dinas</v>
      </c>
      <c r="BG402" s="218" t="str">
        <f t="array" ref="BG402">INDEX('UPTD PPA KabKota'!P$5:P$513,MATCH($D402,'UPTD PPA KabKota'!$C$5:$C$513,FALSE))</f>
        <v>Sewa/Kontrak</v>
      </c>
      <c r="BH402" s="218" t="str">
        <f t="array" ref="BH402">INDEX('UPTD PPA KabKota'!Q$5:Q$513,MATCH($D402,'UPTD PPA KabKota'!$C$5:$C$513,FALSE))</f>
        <v/>
      </c>
      <c r="BI402" s="218" t="str">
        <f t="array" ref="BI402">INDEX('UPTD PPA KabKota'!R$5:R$513,MATCH($D402,'UPTD PPA KabKota'!$C$5:$C$513,FALSE))</f>
        <v>Ada</v>
      </c>
      <c r="BJ402" s="218" t="str">
        <f t="array" ref="BJ402">INDEX('UPTD PPA KabKota'!S$5:S$513,MATCH($D402,'UPTD PPA KabKota'!$C$5:$C$513,FALSE))</f>
        <v>Tidak Ada</v>
      </c>
      <c r="BK402" s="218" t="str">
        <f t="array" ref="BK402">INDEX('UPTD PPA KabKota'!T$5:T$513,MATCH($D402,'UPTD PPA KabKota'!$C$5:$C$513,FALSE))</f>
        <v>Ada</v>
      </c>
      <c r="BL402" s="218" t="str">
        <f t="array" ref="BL402">INDEX('UPTD PPA KabKota'!U$5:U$513,MATCH($D402,'UPTD PPA KabKota'!$C$5:$C$513,FALSE))</f>
        <v>Ada</v>
      </c>
      <c r="BM402" s="218" t="str">
        <f t="array" ref="BM402">INDEX('UPTD PPA KabKota'!V$5:V$513,MATCH($D402,'UPTD PPA KabKota'!$C$5:$C$513,FALSE))</f>
        <v>Ada</v>
      </c>
      <c r="BN402" s="218" t="str">
        <f t="array" ref="BN402">INDEX('UPTD PPA KabKota'!W$5:W$513,MATCH($D402,'UPTD PPA KabKota'!$C$5:$C$513,FALSE))</f>
        <v>Tidak Ada</v>
      </c>
      <c r="BO402" s="218" t="str">
        <f t="array" ref="BO402">INDEX('UPTD PPA KabKota'!X$5:X$513,MATCH($D402,'UPTD PPA KabKota'!$C$5:$C$513,FALSE))</f>
        <v>Tidak Ada</v>
      </c>
      <c r="BP402" s="218" t="str">
        <f t="array" ref="BP402">INDEX('UPTD PPA KabKota'!Y$5:Y$513,MATCH($D402,'UPTD PPA KabKota'!$C$5:$C$513,FALSE))</f>
        <v>Ada</v>
      </c>
      <c r="BQ402" s="218" t="str">
        <f t="array" ref="BQ402">INDEX('UPTD PPA KabKota'!Z$5:Z$513,MATCH($D402,'UPTD PPA KabKota'!$C$5:$C$513,FALSE))</f>
        <v>Ada</v>
      </c>
      <c r="BR402" s="218" t="str">
        <f t="array" ref="BR402">INDEX('UPTD PPA KabKota'!AA$5:AA$513,MATCH($D402,'UPTD PPA KabKota'!$C$5:$C$513,FALSE))</f>
        <v>Tidak Ada</v>
      </c>
      <c r="BS402" s="218" t="str">
        <f t="array" ref="BS402">INDEX('UPTD PPA KabKota'!AB$5:AB$513,MATCH($D402,'UPTD PPA KabKota'!$C$5:$C$513,FALSE))</f>
        <v>Tidak Ada</v>
      </c>
      <c r="BT402" s="218" t="str">
        <f t="array" ref="BT402">INDEX('UPTD PPA KabKota'!AC$5:AC$513,MATCH($D402,'UPTD PPA KabKota'!$C$5:$C$513,FALSE))</f>
        <v>Sudah</v>
      </c>
      <c r="BU402" s="218" t="str">
        <f t="array" ref="BU402">INDEX('UPTD PPA KabKota'!AD$5:AD$513,MATCH($D402,'UPTD PPA KabKota'!$C$5:$C$513,FALSE))</f>
        <v>Sudah</v>
      </c>
      <c r="BV402" s="218" t="str">
        <f t="array" ref="BV402">INDEX('UPTD PPA KabKota'!AE$5:AE$513,MATCH($D402,'UPTD PPA KabKota'!$C$5:$C$513,FALSE))</f>
        <v>Sudah</v>
      </c>
      <c r="BW402" s="218" t="str">
        <f t="array" ref="BW402">INDEX('UPTD PPA KabKota'!AF$5:AF$513,MATCH($D402,'UPTD PPA KabKota'!$C$5:$C$513,FALSE))</f>
        <v>Sudah</v>
      </c>
      <c r="BX402" s="218" t="str">
        <f t="array" ref="BX402">INDEX('UPTD PPA KabKota'!AG$5:AG$513,MATCH($D402,'UPTD PPA KabKota'!$C$5:$C$513,FALSE))</f>
        <v>Sudah</v>
      </c>
      <c r="BY402" s="218" t="str">
        <f t="array" ref="BY402">INDEX('UPTD PPA KabKota'!AH$5:AH$513,MATCH($D402,'UPTD PPA KabKota'!$C$5:$C$513,FALSE))</f>
        <v>Sudah</v>
      </c>
      <c r="BZ402" s="218" t="str">
        <f t="array" ref="BZ402">INDEX('UPTD PPA KabKota'!AI$5:AI$513,MATCH($D402,'UPTD PPA KabKota'!$C$5:$C$513,FALSE))</f>
        <v>Belum</v>
      </c>
      <c r="CA402" s="218" t="str">
        <f t="array" ref="CA402">INDEX('UPTD PPA KabKota'!AJ$5:AJ$513,MATCH($D402,'UPTD PPA KabKota'!$C$5:$C$513,FALSE))</f>
        <v>Sudah</v>
      </c>
      <c r="CB402" s="218" t="str">
        <f t="array" ref="CB402">INDEX('UPTD PPA KabKota'!AK$5:AK$513,MATCH($D402,'UPTD PPA KabKota'!$C$5:$C$513,FALSE))</f>
        <v>Sudah</v>
      </c>
      <c r="CC402" s="218" t="str">
        <f t="array" ref="CC402">INDEX('UPTD PPA KabKota'!AL$5:AL$513,MATCH($D402,'UPTD PPA KabKota'!$C$5:$C$513,FALSE))</f>
        <v>Sudah</v>
      </c>
      <c r="CD402" s="218" t="str">
        <f t="array" ref="CD402">INDEX('UPTD PPA KabKota'!AM$5:AM$513,MATCH($D402,'UPTD PPA KabKota'!$C$5:$C$513,FALSE))</f>
        <v>Sudah</v>
      </c>
      <c r="CE402" s="218" t="str">
        <f t="array" ref="CE402">INDEX('UPTD PPA KabKota'!AN$5:AN$513,MATCH($D402,'UPTD PPA KabKota'!$C$5:$C$513,FALSE))</f>
        <v/>
      </c>
      <c r="CF402" s="218" t="str">
        <f t="array" ref="CF402">INDEX('UPTD PPA KabKota'!AO$5:AO$513,MATCH($D402,'UPTD PPA KabKota'!$C$5:$C$513,FALSE))</f>
        <v>58 kasus</v>
      </c>
      <c r="CG402" s="218" t="str">
        <f t="array" ref="CG402">INDEX('UPTD PPA KabKota'!AP$5:AP$513,MATCH($D402,'UPTD PPA KabKota'!$C$5:$C$513,FALSE))</f>
        <v>Kekerasan pada perempuan</v>
      </c>
      <c r="CH402" s="218" t="str">
        <f t="array" ref="CH402">INDEX('UPTD PPA KabKota'!AQ$5:AQ$513,MATCH($D402,'UPTD PPA KabKota'!$C$5:$C$513,FALSE))</f>
        <v/>
      </c>
      <c r="CI402" s="218" t="str">
        <f t="array" ref="CI402">INDEX('UPTD PPA KabKota'!AR$5:AR$513,MATCH($D402,'UPTD PPA KabKota'!$C$5:$C$513,FALSE))</f>
        <v/>
      </c>
      <c r="CJ402" s="218" t="str">
        <f t="array" ref="CJ402">INDEX('UPTD PPA KabKota'!AS$5:AS$513,MATCH($D402,'UPTD PPA KabKota'!$C$5:$C$513,FALSE))</f>
        <v/>
      </c>
      <c r="CK402" s="218" t="str">
        <f t="array" ref="CK402">INDEX('UPTD PPA KabKota'!AT$5:AT$513,MATCH($D402,'UPTD PPA KabKota'!$C$5:$C$513,FALSE))</f>
        <v/>
      </c>
      <c r="CL402" s="218" t="str">
        <f t="array" ref="CL402">INDEX('UPTD PPA KabKota'!AU$5:AU$513,MATCH($D402,'UPTD PPA KabKota'!$C$5:$C$513,FALSE))</f>
        <v>v</v>
      </c>
      <c r="CM402" s="218" t="str">
        <f t="array" ref="CM402">INDEX('UPTD PPA KabKota'!AV$5:AV$513,MATCH($D402,'UPTD PPA KabKota'!$C$5:$C$513,FALSE))</f>
        <v/>
      </c>
      <c r="CN402" s="218" t="str">
        <f t="array" ref="CN402">INDEX('UPTD PPA KabKota'!AW$5:AW$513,MATCH($D402,'UPTD PPA KabKota'!$C$5:$C$513,FALSE))</f>
        <v/>
      </c>
      <c r="CO402" s="218" t="str">
        <f t="array" ref="CO402">INDEX('UPTD PPA KabKota'!AX$5:AX$513,MATCH($D402,'UPTD PPA KabKota'!$C$5:$C$513,FALSE))</f>
        <v/>
      </c>
      <c r="CP402" s="218" t="str">
        <f t="array" ref="CP402">INDEX('UPTD PPA KabKota'!AY$5:AY$513,MATCH($D402,'UPTD PPA KabKota'!$C$5:$C$513,FALSE))</f>
        <v/>
      </c>
      <c r="CQ402" s="209" t="str">
        <f>IFERROR(__xludf.DUMMYFUNCTION("IF(ISBLANK($K402),"""",IF(REGEXMATCH($K402,""Peraturan""),""Ada"",IF(REGEXMATCH($K402,""Rekomendasi""),""Tidak Ada"", $K402)))
"),"Ada")</f>
        <v>Ada</v>
      </c>
      <c r="CR402" s="209" t="str">
        <f t="array" ref="CR402">index('UPTD PPA KabKota'!$BI$5:$BI$513,match($D402,'UPTD PPA KabKota'!$C$5:$C$513,false))</f>
        <v>Ada</v>
      </c>
      <c r="CS402" s="314" t="str">
        <f t="shared" si="67"/>
        <v>Ada</v>
      </c>
    </row>
    <row r="403">
      <c r="A403" s="334">
        <v>397.0</v>
      </c>
      <c r="B403" s="334">
        <v>8.0</v>
      </c>
      <c r="C403" s="311" t="s">
        <v>4783</v>
      </c>
      <c r="D403" s="312" t="s">
        <v>4784</v>
      </c>
      <c r="E403" s="315">
        <v>45689.0</v>
      </c>
      <c r="F403" s="218" t="str">
        <f t="array" ref="F403">INDEX('Ortala-KabKota'!F$2:F$415,MATCH($D403,'Ortala-KabKota'!$E$2:$E$415,FALSE))</f>
        <v/>
      </c>
      <c r="G403" s="218" t="str">
        <f t="array" ref="G403">INDEX('Ortala-KabKota'!G$2:G$415,MATCH($D403,'Ortala-KabKota'!$E$2:$E$415,FALSE))</f>
        <v/>
      </c>
      <c r="H403" s="218" t="str">
        <f t="array" ref="H403">INDEX('Ortala-KabKota'!H$2:H$415,MATCH($D403,'Ortala-KabKota'!$E$2:$E$415,FALSE))</f>
        <v/>
      </c>
      <c r="I403" s="218" t="str">
        <f t="array" ref="I403">INDEX('Ortala-KabKota'!I$2:I$415,MATCH($D403,'Ortala-KabKota'!$E$2:$E$415,FALSE))</f>
        <v/>
      </c>
      <c r="J403" s="218" t="str">
        <f t="array" ref="J403">INDEX('Ortala-KabKota'!J$2:J$415,MATCH($D403,'Ortala-KabKota'!$E$2:$E$415,FALSE))</f>
        <v>UPTD PPA</v>
      </c>
      <c r="K403" s="218" t="str">
        <f t="array" ref="K403">INDEX('Ortala-KabKota'!K$2:K$415,MATCH($D403,'Ortala-KabKota'!$E$2:$E$415,FALSE))</f>
        <v>Peraturan Bupati Kepulauan Siau Tagulandang Biaro Nomor 32 Tahun 2023</v>
      </c>
      <c r="L403" s="218">
        <f t="array" ref="L403">INDEX('Ortala-KabKota'!L$2:L$415,MATCH($D403,'Ortala-KabKota'!$E$2:$E$415,FALSE))</f>
        <v>2023</v>
      </c>
      <c r="M403" s="218" t="str">
        <f t="array" ref="M403">INDEX('Ortala-KabKota'!M$2:M$415,MATCH($D403,'Ortala-KabKota'!$E$2:$E$415,FALSE))</f>
        <v>A</v>
      </c>
      <c r="N403" s="218" t="str">
        <f t="array" ref="N403">INDEX('Ortala-KabKota'!N$2:N$415,MATCH($D403,'Ortala-KabKota'!$E$2:$E$415,FALSE))</f>
        <v/>
      </c>
      <c r="O403" s="218" t="str">
        <f t="array" ref="O403">INDEX('Ortala-KabKota'!O$2:O$415,MATCH($D403,'Ortala-KabKota'!$E$2:$E$415,FALSE))</f>
        <v/>
      </c>
      <c r="P403" s="218" t="str">
        <f t="array" ref="P403">INDEX('Ortala-KabKota'!P$2:P$415,MATCH($D403,'Ortala-KabKota'!$E$2:$E$415,FALSE))</f>
        <v/>
      </c>
      <c r="Q403" s="218" t="str">
        <f t="array" ref="Q403">INDEX('Ortala-KabKota'!Q$2:Q$415,MATCH($D403,'Ortala-KabKota'!$E$2:$E$415,FALSE))</f>
        <v/>
      </c>
      <c r="R403" s="218" t="str">
        <f t="array" ref="R403">INDEX('Ortala-KabKota'!R$2:R$415,MATCH($D403,'Ortala-KabKota'!$E$2:$E$415,FALSE))</f>
        <v/>
      </c>
      <c r="S403" s="218" t="str">
        <f t="array" ref="S403">INDEX('Ortala-KabKota'!S$2:S$415,MATCH($D403,'Ortala-KabKota'!$E$2:$E$415,FALSE))</f>
        <v/>
      </c>
      <c r="T403" s="218" t="str">
        <f t="array" ref="T403">INDEX('Ortala-KabKota'!T$2:T$415,MATCH($D403,'Ortala-KabKota'!$E$2:$E$415,FALSE))</f>
        <v/>
      </c>
      <c r="U403" s="218" t="str">
        <f t="array" ref="U403">INDEX('Ortala-KabKota'!U$2:U$415,MATCH($D403,'Ortala-KabKota'!$E$2:$E$415,FALSE))</f>
        <v/>
      </c>
      <c r="V403" s="218" t="str">
        <f t="array" ref="V403">INDEX('Ortala-KabKota'!V$2:V$415,MATCH($D403,'Ortala-KabKota'!$E$2:$E$415,FALSE))</f>
        <v/>
      </c>
      <c r="W403" s="218" t="str">
        <f t="array" ref="W403">INDEX('Ortala-KabKota'!W$2:W$415,MATCH($D403,'Ortala-KabKota'!$E$2:$E$415,FALSE))</f>
        <v/>
      </c>
      <c r="X403" s="218" t="str">
        <f t="array" ref="X403">INDEX('Ortala-KabKota'!X$2:X$415,MATCH($D403,'Ortala-KabKota'!$E$2:$E$415,FALSE))</f>
        <v/>
      </c>
      <c r="Y403" s="218" t="str">
        <f t="array" ref="Y403">INDEX('Ortala-KabKota'!Y$2:Y$415,MATCH($D403,'Ortala-KabKota'!$E$2:$E$415,FALSE))</f>
        <v/>
      </c>
      <c r="Z403" s="218" t="str">
        <f t="array" ref="Z403">INDEX('Ortala-KabKota'!Z$2:Z$415,MATCH($D403,'Ortala-KabKota'!$E$2:$E$415,FALSE))</f>
        <v/>
      </c>
      <c r="AA403" s="218" t="str">
        <f t="array" ref="AA403">INDEX('Ortala-KabKota'!AA$2:AA$415,MATCH($D403,'Ortala-KabKota'!$E$2:$E$415,FALSE))</f>
        <v/>
      </c>
      <c r="AB403" s="218" t="str">
        <f t="array" ref="AB403">INDEX('Ortala-KabKota'!AB$2:AB$415,MATCH($D403,'Ortala-KabKota'!$E$2:$E$415,FALSE))</f>
        <v/>
      </c>
      <c r="AC403" s="218" t="str">
        <f t="array" ref="AC403">INDEX('Ortala-KabKota'!AC$2:AC$415,MATCH($D403,'Ortala-KabKota'!$E$2:$E$415,FALSE))</f>
        <v/>
      </c>
      <c r="AD403" s="218" t="str">
        <f t="array" ref="AD403">INDEX('Ortala-KabKota'!AD$2:AD$415,MATCH($D403,'Ortala-KabKota'!$E$2:$E$415,FALSE))</f>
        <v/>
      </c>
      <c r="AE403" s="218" t="str">
        <f t="array" ref="AE403">INDEX('Ortala-KabKota'!AE$2:AE$415,MATCH($D403,'Ortala-KabKota'!$E$2:$E$415,FALSE))</f>
        <v/>
      </c>
      <c r="AF403" s="218" t="str">
        <f t="array" ref="AF403">INDEX('Ortala-KabKota'!AF$2:AF$415,MATCH($D403,'Ortala-KabKota'!$E$2:$E$415,FALSE))</f>
        <v/>
      </c>
      <c r="AG403" s="218" t="str">
        <f t="array" ref="AG403">INDEX('Ortala-KabKota'!AG$2:AG$415,MATCH($D403,'Ortala-KabKota'!$E$2:$E$415,FALSE))</f>
        <v/>
      </c>
      <c r="AH403" s="218" t="str">
        <f t="array" ref="AH403">INDEX('Ortala-KabKota'!AH$2:AH$415,MATCH($D403,'Ortala-KabKota'!$E$2:$E$415,FALSE))</f>
        <v/>
      </c>
      <c r="AI403" s="218" t="str">
        <f t="array" ref="AI403">INDEX('Ortala-KabKota'!AI$2:AI$415,MATCH($D403,'Ortala-KabKota'!$E$2:$E$415,FALSE))</f>
        <v/>
      </c>
      <c r="AJ403" s="218" t="str">
        <f t="array" ref="AJ403">INDEX('Ortala-KabKota'!AJ$2:AJ$415,MATCH($D403,'Ortala-KabKota'!$E$2:$E$415,FALSE))</f>
        <v/>
      </c>
      <c r="AK403" s="218" t="str">
        <f t="array" ref="AK403">INDEX('Ortala-KabKota'!AK$2:AK$415,MATCH($D403,'Ortala-KabKota'!$E$2:$E$415,FALSE))</f>
        <v/>
      </c>
      <c r="AL403" s="218" t="str">
        <f t="array" ref="AL403">INDEX('Ortala-KabKota'!AL$2:AL$415,MATCH($D403,'Ortala-KabKota'!$E$2:$E$415,FALSE))</f>
        <v/>
      </c>
      <c r="AM403" s="218" t="str">
        <f t="array" ref="AM403">INDEX('Ortala-KabKota'!AM$2:AM$415,MATCH($D403,'Ortala-KabKota'!$E$2:$E$415,FALSE))</f>
        <v/>
      </c>
      <c r="AN403" s="218" t="str">
        <f t="array" ref="AN403">INDEX('Ortala-KabKota'!AN$2:AN$415,MATCH($D403,'Ortala-KabKota'!$E$2:$E$415,FALSE))</f>
        <v/>
      </c>
      <c r="AO403" s="218" t="str">
        <f t="array" ref="AO403">INDEX('Ortala-KabKota'!AO$2:AO$415,MATCH($D403,'Ortala-KabKota'!$E$2:$E$415,FALSE))</f>
        <v/>
      </c>
      <c r="AP403" s="218" t="str">
        <f t="array" ref="AP403">INDEX('Ortala-KabKota'!AP$2:AP$415,MATCH($D403,'Ortala-KabKota'!$E$2:$E$415,FALSE))</f>
        <v/>
      </c>
      <c r="AQ403" s="218" t="str">
        <f t="array" ref="AQ403">INDEX('Ortala-KabKota'!AQ$2:AQ$415,MATCH($D403,'Ortala-KabKota'!$E$2:$E$415,FALSE))</f>
        <v/>
      </c>
      <c r="AR403" s="218" t="str">
        <f t="array" ref="AR403">INDEX('Ortala-KabKota'!AR$2:AR$415,MATCH($D403,'Ortala-KabKota'!$E$2:$E$415,FALSE))</f>
        <v/>
      </c>
      <c r="AS403" s="218" t="str">
        <f t="array" ref="AS403">INDEX('Ortala-KabKota'!AS$2:AS$415,MATCH($D403,'Ortala-KabKota'!$E$2:$E$415,FALSE))</f>
        <v/>
      </c>
      <c r="AT403" s="218" t="str">
        <f t="array" ref="AT403">INDEX('Ortala-KabKota'!AT$2:AT$415,MATCH($D403,'Ortala-KabKota'!$E$2:$E$415,FALSE))</f>
        <v/>
      </c>
      <c r="AU403" s="218" t="str">
        <f t="array" ref="AU403">INDEX('UPTD PPA KabKota'!D$5:D$513,MATCH($D403,'UPTD PPA KabKota'!$C$5:$C$513,FALSE))</f>
        <v>#N/A</v>
      </c>
      <c r="AV403" s="218" t="str">
        <f t="array" ref="AV403">INDEX('UPTD PPA KabKota'!E$5:E$513,MATCH($D403,'UPTD PPA KabKota'!$C$5:$C$513,FALSE))</f>
        <v>#N/A</v>
      </c>
      <c r="AW403" s="218" t="str">
        <f t="array" ref="AW403">INDEX('UPTD PPA KabKota'!F$5:F$513,MATCH($D403,'UPTD PPA KabKota'!$C$5:$C$513,FALSE))</f>
        <v>#N/A</v>
      </c>
      <c r="AX403" s="218" t="str">
        <f t="array" ref="AX403">INDEX('UPTD PPA KabKota'!G$5:G$513,MATCH($D403,'UPTD PPA KabKota'!$C$5:$C$513,FALSE))</f>
        <v>#N/A</v>
      </c>
      <c r="AY403" s="218" t="str">
        <f t="array" ref="AY403">INDEX('UPTD PPA KabKota'!H$5:H$513,MATCH($D403,'UPTD PPA KabKota'!$C$5:$C$513,FALSE))</f>
        <v>#N/A</v>
      </c>
      <c r="AZ403" s="218" t="str">
        <f t="array" ref="AZ403">INDEX('UPTD PPA KabKota'!I$5:I$513,MATCH($D403,'UPTD PPA KabKota'!$C$5:$C$513,FALSE))</f>
        <v>#N/A</v>
      </c>
      <c r="BA403" s="218" t="str">
        <f t="array" ref="BA403">INDEX('UPTD PPA KabKota'!J$5:J$513,MATCH($D403,'UPTD PPA KabKota'!$C$5:$C$513,FALSE))</f>
        <v>#N/A</v>
      </c>
      <c r="BB403" s="218" t="str">
        <f t="array" ref="BB403">INDEX('UPTD PPA KabKota'!K$5:K$513,MATCH($D403,'UPTD PPA KabKota'!$C$5:$C$513,FALSE))</f>
        <v>#N/A</v>
      </c>
      <c r="BC403" s="218" t="str">
        <f t="array" ref="BC403">INDEX('UPTD PPA KabKota'!L$5:L$513,MATCH($D403,'UPTD PPA KabKota'!$C$5:$C$513,FALSE))</f>
        <v>#N/A</v>
      </c>
      <c r="BD403" s="218" t="str">
        <f t="array" ref="BD403">INDEX('UPTD PPA KabKota'!M$5:M$513,MATCH($D403,'UPTD PPA KabKota'!$C$5:$C$513,FALSE))</f>
        <v>#N/A</v>
      </c>
      <c r="BE403" s="218" t="str">
        <f t="array" ref="BE403">INDEX('UPTD PPA KabKota'!N$5:N$513,MATCH($D403,'UPTD PPA KabKota'!$C$5:$C$513,FALSE))</f>
        <v>#N/A</v>
      </c>
      <c r="BF403" s="218" t="str">
        <f t="array" ref="BF403">INDEX('UPTD PPA KabKota'!O$5:O$513,MATCH($D403,'UPTD PPA KabKota'!$C$5:$C$513,FALSE))</f>
        <v>#N/A</v>
      </c>
      <c r="BG403" s="218" t="str">
        <f t="array" ref="BG403">INDEX('UPTD PPA KabKota'!P$5:P$513,MATCH($D403,'UPTD PPA KabKota'!$C$5:$C$513,FALSE))</f>
        <v>#N/A</v>
      </c>
      <c r="BH403" s="218" t="str">
        <f t="array" ref="BH403">INDEX('UPTD PPA KabKota'!Q$5:Q$513,MATCH($D403,'UPTD PPA KabKota'!$C$5:$C$513,FALSE))</f>
        <v>#N/A</v>
      </c>
      <c r="BI403" s="218" t="str">
        <f t="array" ref="BI403">INDEX('UPTD PPA KabKota'!R$5:R$513,MATCH($D403,'UPTD PPA KabKota'!$C$5:$C$513,FALSE))</f>
        <v>#N/A</v>
      </c>
      <c r="BJ403" s="218" t="str">
        <f t="array" ref="BJ403">INDEX('UPTD PPA KabKota'!S$5:S$513,MATCH($D403,'UPTD PPA KabKota'!$C$5:$C$513,FALSE))</f>
        <v>#N/A</v>
      </c>
      <c r="BK403" s="218" t="str">
        <f t="array" ref="BK403">INDEX('UPTD PPA KabKota'!T$5:T$513,MATCH($D403,'UPTD PPA KabKota'!$C$5:$C$513,FALSE))</f>
        <v>#N/A</v>
      </c>
      <c r="BL403" s="218" t="str">
        <f t="array" ref="BL403">INDEX('UPTD PPA KabKota'!U$5:U$513,MATCH($D403,'UPTD PPA KabKota'!$C$5:$C$513,FALSE))</f>
        <v>#N/A</v>
      </c>
      <c r="BM403" s="218" t="str">
        <f t="array" ref="BM403">INDEX('UPTD PPA KabKota'!V$5:V$513,MATCH($D403,'UPTD PPA KabKota'!$C$5:$C$513,FALSE))</f>
        <v>#N/A</v>
      </c>
      <c r="BN403" s="218" t="str">
        <f t="array" ref="BN403">INDEX('UPTD PPA KabKota'!W$5:W$513,MATCH($D403,'UPTD PPA KabKota'!$C$5:$C$513,FALSE))</f>
        <v>#N/A</v>
      </c>
      <c r="BO403" s="218" t="str">
        <f t="array" ref="BO403">INDEX('UPTD PPA KabKota'!X$5:X$513,MATCH($D403,'UPTD PPA KabKota'!$C$5:$C$513,FALSE))</f>
        <v>#N/A</v>
      </c>
      <c r="BP403" s="218" t="str">
        <f t="array" ref="BP403">INDEX('UPTD PPA KabKota'!Y$5:Y$513,MATCH($D403,'UPTD PPA KabKota'!$C$5:$C$513,FALSE))</f>
        <v>#N/A</v>
      </c>
      <c r="BQ403" s="218" t="str">
        <f t="array" ref="BQ403">INDEX('UPTD PPA KabKota'!Z$5:Z$513,MATCH($D403,'UPTD PPA KabKota'!$C$5:$C$513,FALSE))</f>
        <v>#N/A</v>
      </c>
      <c r="BR403" s="218" t="str">
        <f t="array" ref="BR403">INDEX('UPTD PPA KabKota'!AA$5:AA$513,MATCH($D403,'UPTD PPA KabKota'!$C$5:$C$513,FALSE))</f>
        <v>#N/A</v>
      </c>
      <c r="BS403" s="218" t="str">
        <f t="array" ref="BS403">INDEX('UPTD PPA KabKota'!AB$5:AB$513,MATCH($D403,'UPTD PPA KabKota'!$C$5:$C$513,FALSE))</f>
        <v>#N/A</v>
      </c>
      <c r="BT403" s="218" t="str">
        <f t="array" ref="BT403">INDEX('UPTD PPA KabKota'!AC$5:AC$513,MATCH($D403,'UPTD PPA KabKota'!$C$5:$C$513,FALSE))</f>
        <v>#N/A</v>
      </c>
      <c r="BU403" s="218" t="str">
        <f t="array" ref="BU403">INDEX('UPTD PPA KabKota'!AD$5:AD$513,MATCH($D403,'UPTD PPA KabKota'!$C$5:$C$513,FALSE))</f>
        <v>#N/A</v>
      </c>
      <c r="BV403" s="218" t="str">
        <f t="array" ref="BV403">INDEX('UPTD PPA KabKota'!AE$5:AE$513,MATCH($D403,'UPTD PPA KabKota'!$C$5:$C$513,FALSE))</f>
        <v>#N/A</v>
      </c>
      <c r="BW403" s="218" t="str">
        <f t="array" ref="BW403">INDEX('UPTD PPA KabKota'!AF$5:AF$513,MATCH($D403,'UPTD PPA KabKota'!$C$5:$C$513,FALSE))</f>
        <v>#N/A</v>
      </c>
      <c r="BX403" s="218" t="str">
        <f t="array" ref="BX403">INDEX('UPTD PPA KabKota'!AG$5:AG$513,MATCH($D403,'UPTD PPA KabKota'!$C$5:$C$513,FALSE))</f>
        <v>#N/A</v>
      </c>
      <c r="BY403" s="218" t="str">
        <f t="array" ref="BY403">INDEX('UPTD PPA KabKota'!AH$5:AH$513,MATCH($D403,'UPTD PPA KabKota'!$C$5:$C$513,FALSE))</f>
        <v>#N/A</v>
      </c>
      <c r="BZ403" s="218" t="str">
        <f t="array" ref="BZ403">INDEX('UPTD PPA KabKota'!AI$5:AI$513,MATCH($D403,'UPTD PPA KabKota'!$C$5:$C$513,FALSE))</f>
        <v>#N/A</v>
      </c>
      <c r="CA403" s="218" t="str">
        <f t="array" ref="CA403">INDEX('UPTD PPA KabKota'!AJ$5:AJ$513,MATCH($D403,'UPTD PPA KabKota'!$C$5:$C$513,FALSE))</f>
        <v>#N/A</v>
      </c>
      <c r="CB403" s="218" t="str">
        <f t="array" ref="CB403">INDEX('UPTD PPA KabKota'!AK$5:AK$513,MATCH($D403,'UPTD PPA KabKota'!$C$5:$C$513,FALSE))</f>
        <v>#N/A</v>
      </c>
      <c r="CC403" s="218" t="str">
        <f t="array" ref="CC403">INDEX('UPTD PPA KabKota'!AL$5:AL$513,MATCH($D403,'UPTD PPA KabKota'!$C$5:$C$513,FALSE))</f>
        <v>#N/A</v>
      </c>
      <c r="CD403" s="218" t="str">
        <f t="array" ref="CD403">INDEX('UPTD PPA KabKota'!AM$5:AM$513,MATCH($D403,'UPTD PPA KabKota'!$C$5:$C$513,FALSE))</f>
        <v>#N/A</v>
      </c>
      <c r="CE403" s="218" t="str">
        <f t="array" ref="CE403">INDEX('UPTD PPA KabKota'!AN$5:AN$513,MATCH($D403,'UPTD PPA KabKota'!$C$5:$C$513,FALSE))</f>
        <v>#N/A</v>
      </c>
      <c r="CF403" s="218" t="str">
        <f t="array" ref="CF403">INDEX('UPTD PPA KabKota'!AO$5:AO$513,MATCH($D403,'UPTD PPA KabKota'!$C$5:$C$513,FALSE))</f>
        <v>#N/A</v>
      </c>
      <c r="CG403" s="218" t="str">
        <f t="array" ref="CG403">INDEX('UPTD PPA KabKota'!AP$5:AP$513,MATCH($D403,'UPTD PPA KabKota'!$C$5:$C$513,FALSE))</f>
        <v>#N/A</v>
      </c>
      <c r="CH403" s="218" t="str">
        <f t="array" ref="CH403">INDEX('UPTD PPA KabKota'!AQ$5:AQ$513,MATCH($D403,'UPTD PPA KabKota'!$C$5:$C$513,FALSE))</f>
        <v>#N/A</v>
      </c>
      <c r="CI403" s="218" t="str">
        <f t="array" ref="CI403">INDEX('UPTD PPA KabKota'!AR$5:AR$513,MATCH($D403,'UPTD PPA KabKota'!$C$5:$C$513,FALSE))</f>
        <v>#N/A</v>
      </c>
      <c r="CJ403" s="218" t="str">
        <f t="array" ref="CJ403">INDEX('UPTD PPA KabKota'!AS$5:AS$513,MATCH($D403,'UPTD PPA KabKota'!$C$5:$C$513,FALSE))</f>
        <v>#N/A</v>
      </c>
      <c r="CK403" s="218" t="str">
        <f t="array" ref="CK403">INDEX('UPTD PPA KabKota'!AT$5:AT$513,MATCH($D403,'UPTD PPA KabKota'!$C$5:$C$513,FALSE))</f>
        <v>#N/A</v>
      </c>
      <c r="CL403" s="218" t="str">
        <f t="array" ref="CL403">INDEX('UPTD PPA KabKota'!AU$5:AU$513,MATCH($D403,'UPTD PPA KabKota'!$C$5:$C$513,FALSE))</f>
        <v>#N/A</v>
      </c>
      <c r="CM403" s="218" t="str">
        <f t="array" ref="CM403">INDEX('UPTD PPA KabKota'!AV$5:AV$513,MATCH($D403,'UPTD PPA KabKota'!$C$5:$C$513,FALSE))</f>
        <v>#N/A</v>
      </c>
      <c r="CN403" s="218" t="str">
        <f t="array" ref="CN403">INDEX('UPTD PPA KabKota'!AW$5:AW$513,MATCH($D403,'UPTD PPA KabKota'!$C$5:$C$513,FALSE))</f>
        <v>#N/A</v>
      </c>
      <c r="CO403" s="218" t="str">
        <f t="array" ref="CO403">INDEX('UPTD PPA KabKota'!AX$5:AX$513,MATCH($D403,'UPTD PPA KabKota'!$C$5:$C$513,FALSE))</f>
        <v>#N/A</v>
      </c>
      <c r="CP403" s="218" t="str">
        <f t="array" ref="CP403">INDEX('UPTD PPA KabKota'!AY$5:AY$513,MATCH($D403,'UPTD PPA KabKota'!$C$5:$C$513,FALSE))</f>
        <v>#N/A</v>
      </c>
      <c r="CQ403" s="209" t="str">
        <f>IFERROR(__xludf.DUMMYFUNCTION("IF(ISBLANK($K403),"""",IF(REGEXMATCH($K403,""Peraturan""),""Ada"",IF(REGEXMATCH($K403,""Rekomendasi""),""Tidak Ada"", $K403)))
"),"Ada")</f>
        <v>Ada</v>
      </c>
      <c r="CR403" s="209" t="str">
        <f t="array" ref="CR403">index('UPTD PPA KabKota'!$BI$5:$BI$513,match($D403,'UPTD PPA KabKota'!$C$5:$C$513,false))</f>
        <v>#N/A</v>
      </c>
      <c r="CS403" s="314" t="str">
        <f t="shared" si="67"/>
        <v>Ada</v>
      </c>
    </row>
    <row r="404">
      <c r="A404" s="334">
        <v>398.0</v>
      </c>
      <c r="B404" s="334">
        <v>9.0</v>
      </c>
      <c r="C404" s="311" t="s">
        <v>4783</v>
      </c>
      <c r="D404" s="312" t="s">
        <v>4114</v>
      </c>
      <c r="E404" s="315">
        <v>45689.0</v>
      </c>
      <c r="F404" s="218" t="str">
        <f t="array" ref="F404">INDEX('Ortala-KabKota'!F$2:F$415,MATCH($D404,'Ortala-KabKota'!$E$2:$E$415,FALSE))</f>
        <v>Stenly/ 082393177079</v>
      </c>
      <c r="G404" s="218" t="str">
        <f t="array" ref="G404">INDEX('Ortala-KabKota'!G$2:G$415,MATCH($D404,'Ortala-KabKota'!$E$2:$E$415,FALSE))</f>
        <v/>
      </c>
      <c r="H404" s="218" t="str">
        <f t="array" ref="H404">INDEX('Ortala-KabKota'!H$2:H$415,MATCH($D404,'Ortala-KabKota'!$E$2:$E$415,FALSE))</f>
        <v/>
      </c>
      <c r="I404" s="218" t="str">
        <f t="array" ref="I404">INDEX('Ortala-KabKota'!I$2:I$415,MATCH($D404,'Ortala-KabKota'!$E$2:$E$415,FALSE))</f>
        <v/>
      </c>
      <c r="J404" s="218" t="str">
        <f t="array" ref="J404">INDEX('Ortala-KabKota'!J$2:J$415,MATCH($D404,'Ortala-KabKota'!$E$2:$E$415,FALSE))</f>
        <v>UPTD PPA</v>
      </c>
      <c r="K404" s="218" t="str">
        <f t="array" ref="K404">INDEX('Ortala-KabKota'!K$2:K$415,MATCH($D404,'Ortala-KabKota'!$E$2:$E$415,FALSE))</f>
        <v>Perbup No 64 Thn 2020 tentang Pembentukan UPTD Pada Dinas PPPA Kab Minahasa Tenggara </v>
      </c>
      <c r="L404" s="218">
        <f t="array" ref="L404">INDEX('Ortala-KabKota'!L$2:L$415,MATCH($D404,'Ortala-KabKota'!$E$2:$E$415,FALSE))</f>
        <v>2020</v>
      </c>
      <c r="M404" s="218" t="str">
        <f t="array" ref="M404">INDEX('Ortala-KabKota'!M$2:M$415,MATCH($D404,'Ortala-KabKota'!$E$2:$E$415,FALSE))</f>
        <v/>
      </c>
      <c r="N404" s="218" t="str">
        <f t="array" ref="N404">INDEX('Ortala-KabKota'!N$2:N$415,MATCH($D404,'Ortala-KabKota'!$E$2:$E$415,FALSE))</f>
        <v>Olfie/ 085256848726</v>
      </c>
      <c r="O404" s="218" t="str">
        <f t="array" ref="O404">INDEX('Ortala-KabKota'!O$2:O$415,MATCH($D404,'Ortala-KabKota'!$E$2:$E$415,FALSE))</f>
        <v/>
      </c>
      <c r="P404" s="218" t="str">
        <f t="array" ref="P404">INDEX('Ortala-KabKota'!P$2:P$415,MATCH($D404,'Ortala-KabKota'!$E$2:$E$415,FALSE))</f>
        <v>Kepala UPTD, Sub Bagian TU, Pelaksana, dan kelompok JF</v>
      </c>
      <c r="Q404" s="218" t="str">
        <f t="array" ref="Q404">INDEX('Ortala-KabKota'!Q$2:Q$415,MATCH($D404,'Ortala-KabKota'!$E$2:$E$415,FALSE))</f>
        <v/>
      </c>
      <c r="R404" s="218" t="str">
        <f t="array" ref="R404">INDEX('Ortala-KabKota'!R$2:R$415,MATCH($D404,'Ortala-KabKota'!$E$2:$E$415,FALSE))</f>
        <v>MILIK SENDIRI</v>
      </c>
      <c r="S404" s="218" t="str">
        <f t="array" ref="S404">INDEX('Ortala-KabKota'!S$2:S$415,MATCH($D404,'Ortala-KabKota'!$E$2:$E$415,FALSE))</f>
        <v/>
      </c>
      <c r="T404" s="218" t="str">
        <f t="array" ref="T404">INDEX('Ortala-KabKota'!T$2:T$415,MATCH($D404,'Ortala-KabKota'!$E$2:$E$415,FALSE))</f>
        <v/>
      </c>
      <c r="U404" s="218" t="str">
        <f t="array" ref="U404">INDEX('Ortala-KabKota'!U$2:U$415,MATCH($D404,'Ortala-KabKota'!$E$2:$E$415,FALSE))</f>
        <v/>
      </c>
      <c r="V404" s="218" t="str">
        <f t="array" ref="V404">INDEX('Ortala-KabKota'!V$2:V$415,MATCH($D404,'Ortala-KabKota'!$E$2:$E$415,FALSE))</f>
        <v/>
      </c>
      <c r="W404" s="218" t="str">
        <f t="array" ref="W404">INDEX('Ortala-KabKota'!W$2:W$415,MATCH($D404,'Ortala-KabKota'!$E$2:$E$415,FALSE))</f>
        <v/>
      </c>
      <c r="X404" s="218" t="str">
        <f t="array" ref="X404">INDEX('Ortala-KabKota'!X$2:X$415,MATCH($D404,'Ortala-KabKota'!$E$2:$E$415,FALSE))</f>
        <v/>
      </c>
      <c r="Y404" s="218" t="str">
        <f t="array" ref="Y404">INDEX('Ortala-KabKota'!Y$2:Y$415,MATCH($D404,'Ortala-KabKota'!$E$2:$E$415,FALSE))</f>
        <v/>
      </c>
      <c r="Z404" s="218" t="str">
        <f t="array" ref="Z404">INDEX('Ortala-KabKota'!Z$2:Z$415,MATCH($D404,'Ortala-KabKota'!$E$2:$E$415,FALSE))</f>
        <v/>
      </c>
      <c r="AA404" s="218" t="str">
        <f t="array" ref="AA404">INDEX('Ortala-KabKota'!AA$2:AA$415,MATCH($D404,'Ortala-KabKota'!$E$2:$E$415,FALSE))</f>
        <v/>
      </c>
      <c r="AB404" s="218" t="str">
        <f t="array" ref="AB404">INDEX('Ortala-KabKota'!AB$2:AB$415,MATCH($D404,'Ortala-KabKota'!$E$2:$E$415,FALSE))</f>
        <v/>
      </c>
      <c r="AC404" s="218" t="str">
        <f t="array" ref="AC404">INDEX('Ortala-KabKota'!AC$2:AC$415,MATCH($D404,'Ortala-KabKota'!$E$2:$E$415,FALSE))</f>
        <v/>
      </c>
      <c r="AD404" s="218" t="str">
        <f t="array" ref="AD404">INDEX('Ortala-KabKota'!AD$2:AD$415,MATCH($D404,'Ortala-KabKota'!$E$2:$E$415,FALSE))</f>
        <v/>
      </c>
      <c r="AE404" s="218" t="str">
        <f t="array" ref="AE404">INDEX('Ortala-KabKota'!AE$2:AE$415,MATCH($D404,'Ortala-KabKota'!$E$2:$E$415,FALSE))</f>
        <v/>
      </c>
      <c r="AF404" s="218" t="str">
        <f t="array" ref="AF404">INDEX('Ortala-KabKota'!AF$2:AF$415,MATCH($D404,'Ortala-KabKota'!$E$2:$E$415,FALSE))</f>
        <v/>
      </c>
      <c r="AG404" s="218" t="str">
        <f t="array" ref="AG404">INDEX('Ortala-KabKota'!AG$2:AG$415,MATCH($D404,'Ortala-KabKota'!$E$2:$E$415,FALSE))</f>
        <v/>
      </c>
      <c r="AH404" s="218" t="str">
        <f t="array" ref="AH404">INDEX('Ortala-KabKota'!AH$2:AH$415,MATCH($D404,'Ortala-KabKota'!$E$2:$E$415,FALSE))</f>
        <v/>
      </c>
      <c r="AI404" s="218" t="str">
        <f t="array" ref="AI404">INDEX('Ortala-KabKota'!AI$2:AI$415,MATCH($D404,'Ortala-KabKota'!$E$2:$E$415,FALSE))</f>
        <v/>
      </c>
      <c r="AJ404" s="218" t="str">
        <f t="array" ref="AJ404">INDEX('Ortala-KabKota'!AJ$2:AJ$415,MATCH($D404,'Ortala-KabKota'!$E$2:$E$415,FALSE))</f>
        <v/>
      </c>
      <c r="AK404" s="218" t="str">
        <f t="array" ref="AK404">INDEX('Ortala-KabKota'!AK$2:AK$415,MATCH($D404,'Ortala-KabKota'!$E$2:$E$415,FALSE))</f>
        <v/>
      </c>
      <c r="AL404" s="218" t="str">
        <f t="array" ref="AL404">INDEX('Ortala-KabKota'!AL$2:AL$415,MATCH($D404,'Ortala-KabKota'!$E$2:$E$415,FALSE))</f>
        <v/>
      </c>
      <c r="AM404" s="218" t="str">
        <f t="array" ref="AM404">INDEX('Ortala-KabKota'!AM$2:AM$415,MATCH($D404,'Ortala-KabKota'!$E$2:$E$415,FALSE))</f>
        <v/>
      </c>
      <c r="AN404" s="218" t="str">
        <f t="array" ref="AN404">INDEX('Ortala-KabKota'!AN$2:AN$415,MATCH($D404,'Ortala-KabKota'!$E$2:$E$415,FALSE))</f>
        <v/>
      </c>
      <c r="AO404" s="218" t="str">
        <f t="array" ref="AO404">INDEX('Ortala-KabKota'!AO$2:AO$415,MATCH($D404,'Ortala-KabKota'!$E$2:$E$415,FALSE))</f>
        <v/>
      </c>
      <c r="AP404" s="218" t="str">
        <f t="array" ref="AP404">INDEX('Ortala-KabKota'!AP$2:AP$415,MATCH($D404,'Ortala-KabKota'!$E$2:$E$415,FALSE))</f>
        <v/>
      </c>
      <c r="AQ404" s="218" t="str">
        <f t="array" ref="AQ404">INDEX('Ortala-KabKota'!AQ$2:AQ$415,MATCH($D404,'Ortala-KabKota'!$E$2:$E$415,FALSE))</f>
        <v/>
      </c>
      <c r="AR404" s="218">
        <f t="array" ref="AR404">INDEX('Ortala-KabKota'!AR$2:AR$415,MATCH($D404,'Ortala-KabKota'!$E$2:$E$415,FALSE))</f>
        <v>1</v>
      </c>
      <c r="AS404" s="218" t="str">
        <f t="array" ref="AS404">INDEX('Ortala-KabKota'!AS$2:AS$415,MATCH($D404,'Ortala-KabKota'!$E$2:$E$415,FALSE))</f>
        <v/>
      </c>
      <c r="AT404" s="218" t="str">
        <f t="array" ref="AT404">INDEX('Ortala-KabKota'!AT$2:AT$415,MATCH($D404,'Ortala-KabKota'!$E$2:$E$415,FALSE))</f>
        <v/>
      </c>
      <c r="AU404" s="218" t="str">
        <f t="array" ref="AU404">INDEX('UPTD PPA KabKota'!D$5:D$513,MATCH($D404,'UPTD PPA KabKota'!$C$5:$C$513,FALSE))</f>
        <v>STANLEY W TUERAH, SE</v>
      </c>
      <c r="AV404" s="218" t="str">
        <f t="array" ref="AV404">INDEX('UPTD PPA KabKota'!E$5:E$513,MATCH($D404,'UPTD PPA KabKota'!$C$5:$C$513,FALSE))</f>
        <v>Ratahan</v>
      </c>
      <c r="AW404" s="218">
        <f t="array" ref="AW404">INDEX('UPTD PPA KabKota'!F$5:F$513,MATCH($D404,'UPTD PPA KabKota'!$C$5:$C$513,FALSE))</f>
        <v>85796135427</v>
      </c>
      <c r="AX404" s="218">
        <f t="array" ref="AX404">INDEX('UPTD PPA KabKota'!G$5:G$513,MATCH($D404,'UPTD PPA KabKota'!$C$5:$C$513,FALSE))</f>
        <v>85796135427</v>
      </c>
      <c r="AY404" s="218" t="str">
        <f t="array" ref="AY404">INDEX('UPTD PPA KabKota'!H$5:H$513,MATCH($D404,'UPTD PPA KabKota'!$C$5:$C$513,FALSE))</f>
        <v>UPTD PPA</v>
      </c>
      <c r="AZ404" s="218" t="str">
        <f t="array" ref="AZ404">INDEX('UPTD PPA KabKota'!I$5:I$513,MATCH($D404,'UPTD PPA KabKota'!$C$5:$C$513,FALSE))</f>
        <v>Peraturan Bupati Nomor 64 Tahun 2020</v>
      </c>
      <c r="BA404" s="218">
        <f t="array" ref="BA404">INDEX('UPTD PPA KabKota'!J$5:J$513,MATCH($D404,'UPTD PPA KabKota'!$C$5:$C$513,FALSE))</f>
        <v>2020</v>
      </c>
      <c r="BB404" s="218" t="str">
        <f t="array" ref="BB404">INDEX('UPTD PPA KabKota'!K$5:K$513,MATCH($D404,'UPTD PPA KabKota'!$C$5:$C$513,FALSE))</f>
        <v>A</v>
      </c>
      <c r="BC404" s="218">
        <f t="array" ref="BC404">INDEX('UPTD PPA KabKota'!L$5:L$513,MATCH($D404,'UPTD PPA KabKota'!$C$5:$C$513,FALSE))</f>
        <v>85298215866</v>
      </c>
      <c r="BD404" s="218" t="str">
        <f t="array" ref="BD404">INDEX('UPTD PPA KabKota'!M$5:M$513,MATCH($D404,'UPTD PPA KabKota'!$C$5:$C$513,FALSE))</f>
        <v>mitrauptdppa@gmail.com</v>
      </c>
      <c r="BE404" s="218" t="str">
        <f t="array" ref="BE404">INDEX('UPTD PPA KabKota'!N$5:N$513,MATCH($D404,'UPTD PPA KabKota'!$C$5:$C$513,FALSE))</f>
        <v>Kepala UPTD, Kasubag TU, Kelompok Jabatan Fungsional</v>
      </c>
      <c r="BF404" s="218" t="str">
        <f t="array" ref="BF404">INDEX('UPTD PPA KabKota'!O$5:O$513,MATCH($D404,'UPTD PPA KabKota'!$C$5:$C$513,FALSE))</f>
        <v>Sewa/Kontrak</v>
      </c>
      <c r="BG404" s="218" t="str">
        <f t="array" ref="BG404">INDEX('UPTD PPA KabKota'!P$5:P$513,MATCH($D404,'UPTD PPA KabKota'!$C$5:$C$513,FALSE))</f>
        <v>Sewa/Kontrak</v>
      </c>
      <c r="BH404" s="218" t="str">
        <f t="array" ref="BH404">INDEX('UPTD PPA KabKota'!Q$5:Q$513,MATCH($D404,'UPTD PPA KabKota'!$C$5:$C$513,FALSE))</f>
        <v/>
      </c>
      <c r="BI404" s="218" t="str">
        <f t="array" ref="BI404">INDEX('UPTD PPA KabKota'!R$5:R$513,MATCH($D404,'UPTD PPA KabKota'!$C$5:$C$513,FALSE))</f>
        <v>Ada</v>
      </c>
      <c r="BJ404" s="218" t="str">
        <f t="array" ref="BJ404">INDEX('UPTD PPA KabKota'!S$5:S$513,MATCH($D404,'UPTD PPA KabKota'!$C$5:$C$513,FALSE))</f>
        <v>Ada</v>
      </c>
      <c r="BK404" s="218" t="str">
        <f t="array" ref="BK404">INDEX('UPTD PPA KabKota'!T$5:T$513,MATCH($D404,'UPTD PPA KabKota'!$C$5:$C$513,FALSE))</f>
        <v>Ada</v>
      </c>
      <c r="BL404" s="218" t="str">
        <f t="array" ref="BL404">INDEX('UPTD PPA KabKota'!U$5:U$513,MATCH($D404,'UPTD PPA KabKota'!$C$5:$C$513,FALSE))</f>
        <v>Tidak Ada</v>
      </c>
      <c r="BM404" s="218" t="str">
        <f t="array" ref="BM404">INDEX('UPTD PPA KabKota'!V$5:V$513,MATCH($D404,'UPTD PPA KabKota'!$C$5:$C$513,FALSE))</f>
        <v>Ada</v>
      </c>
      <c r="BN404" s="218" t="str">
        <f t="array" ref="BN404">INDEX('UPTD PPA KabKota'!W$5:W$513,MATCH($D404,'UPTD PPA KabKota'!$C$5:$C$513,FALSE))</f>
        <v>Tidak Ada</v>
      </c>
      <c r="BO404" s="218" t="str">
        <f t="array" ref="BO404">INDEX('UPTD PPA KabKota'!X$5:X$513,MATCH($D404,'UPTD PPA KabKota'!$C$5:$C$513,FALSE))</f>
        <v>Tidak Ada</v>
      </c>
      <c r="BP404" s="218" t="str">
        <f t="array" ref="BP404">INDEX('UPTD PPA KabKota'!Y$5:Y$513,MATCH($D404,'UPTD PPA KabKota'!$C$5:$C$513,FALSE))</f>
        <v>Ada</v>
      </c>
      <c r="BQ404" s="218" t="str">
        <f t="array" ref="BQ404">INDEX('UPTD PPA KabKota'!Z$5:Z$513,MATCH($D404,'UPTD PPA KabKota'!$C$5:$C$513,FALSE))</f>
        <v>Ada</v>
      </c>
      <c r="BR404" s="218" t="str">
        <f t="array" ref="BR404">INDEX('UPTD PPA KabKota'!AA$5:AA$513,MATCH($D404,'UPTD PPA KabKota'!$C$5:$C$513,FALSE))</f>
        <v>Tidak Ada</v>
      </c>
      <c r="BS404" s="218" t="str">
        <f t="array" ref="BS404">INDEX('UPTD PPA KabKota'!AB$5:AB$513,MATCH($D404,'UPTD PPA KabKota'!$C$5:$C$513,FALSE))</f>
        <v>Tidak Ada</v>
      </c>
      <c r="BT404" s="218" t="str">
        <f t="array" ref="BT404">INDEX('UPTD PPA KabKota'!AC$5:AC$513,MATCH($D404,'UPTD PPA KabKota'!$C$5:$C$513,FALSE))</f>
        <v>Sudah</v>
      </c>
      <c r="BU404" s="218" t="str">
        <f t="array" ref="BU404">INDEX('UPTD PPA KabKota'!AD$5:AD$513,MATCH($D404,'UPTD PPA KabKota'!$C$5:$C$513,FALSE))</f>
        <v>Sudah</v>
      </c>
      <c r="BV404" s="218" t="str">
        <f t="array" ref="BV404">INDEX('UPTD PPA KabKota'!AE$5:AE$513,MATCH($D404,'UPTD PPA KabKota'!$C$5:$C$513,FALSE))</f>
        <v>Sudah</v>
      </c>
      <c r="BW404" s="218" t="str">
        <f t="array" ref="BW404">INDEX('UPTD PPA KabKota'!AF$5:AF$513,MATCH($D404,'UPTD PPA KabKota'!$C$5:$C$513,FALSE))</f>
        <v>Sudah</v>
      </c>
      <c r="BX404" s="218" t="str">
        <f t="array" ref="BX404">INDEX('UPTD PPA KabKota'!AG$5:AG$513,MATCH($D404,'UPTD PPA KabKota'!$C$5:$C$513,FALSE))</f>
        <v>Sudah</v>
      </c>
      <c r="BY404" s="218" t="str">
        <f t="array" ref="BY404">INDEX('UPTD PPA KabKota'!AH$5:AH$513,MATCH($D404,'UPTD PPA KabKota'!$C$5:$C$513,FALSE))</f>
        <v>Sudah</v>
      </c>
      <c r="BZ404" s="218" t="str">
        <f t="array" ref="BZ404">INDEX('UPTD PPA KabKota'!AI$5:AI$513,MATCH($D404,'UPTD PPA KabKota'!$C$5:$C$513,FALSE))</f>
        <v>Sudah</v>
      </c>
      <c r="CA404" s="218" t="str">
        <f t="array" ref="CA404">INDEX('UPTD PPA KabKota'!AJ$5:AJ$513,MATCH($D404,'UPTD PPA KabKota'!$C$5:$C$513,FALSE))</f>
        <v>Sudah</v>
      </c>
      <c r="CB404" s="218" t="str">
        <f t="array" ref="CB404">INDEX('UPTD PPA KabKota'!AK$5:AK$513,MATCH($D404,'UPTD PPA KabKota'!$C$5:$C$513,FALSE))</f>
        <v>Belum</v>
      </c>
      <c r="CC404" s="218" t="str">
        <f t="array" ref="CC404">INDEX('UPTD PPA KabKota'!AL$5:AL$513,MATCH($D404,'UPTD PPA KabKota'!$C$5:$C$513,FALSE))</f>
        <v>Sudah</v>
      </c>
      <c r="CD404" s="218" t="str">
        <f t="array" ref="CD404">INDEX('UPTD PPA KabKota'!AM$5:AM$513,MATCH($D404,'UPTD PPA KabKota'!$C$5:$C$513,FALSE))</f>
        <v>Sudah</v>
      </c>
      <c r="CE404" s="218" t="str">
        <f t="array" ref="CE404">INDEX('UPTD PPA KabKota'!AN$5:AN$513,MATCH($D404,'UPTD PPA KabKota'!$C$5:$C$513,FALSE))</f>
        <v/>
      </c>
      <c r="CF404" s="218">
        <f t="array" ref="CF404">INDEX('UPTD PPA KabKota'!AO$5:AO$513,MATCH($D404,'UPTD PPA KabKota'!$C$5:$C$513,FALSE))</f>
        <v>37</v>
      </c>
      <c r="CG404" s="218" t="str">
        <f t="array" ref="CG404">INDEX('UPTD PPA KabKota'!AP$5:AP$513,MATCH($D404,'UPTD PPA KabKota'!$C$5:$C$513,FALSE))</f>
        <v>Seksual</v>
      </c>
      <c r="CH404" s="218" t="str">
        <f t="array" ref="CH404">INDEX('UPTD PPA KabKota'!AQ$5:AQ$513,MATCH($D404,'UPTD PPA KabKota'!$C$5:$C$513,FALSE))</f>
        <v/>
      </c>
      <c r="CI404" s="218" t="str">
        <f t="array" ref="CI404">INDEX('UPTD PPA KabKota'!AR$5:AR$513,MATCH($D404,'UPTD PPA KabKota'!$C$5:$C$513,FALSE))</f>
        <v/>
      </c>
      <c r="CJ404" s="218" t="str">
        <f t="array" ref="CJ404">INDEX('UPTD PPA KabKota'!AS$5:AS$513,MATCH($D404,'UPTD PPA KabKota'!$C$5:$C$513,FALSE))</f>
        <v/>
      </c>
      <c r="CK404" s="218" t="str">
        <f t="array" ref="CK404">INDEX('UPTD PPA KabKota'!AT$5:AT$513,MATCH($D404,'UPTD PPA KabKota'!$C$5:$C$513,FALSE))</f>
        <v/>
      </c>
      <c r="CL404" s="218" t="str">
        <f t="array" ref="CL404">INDEX('UPTD PPA KabKota'!AU$5:AU$513,MATCH($D404,'UPTD PPA KabKota'!$C$5:$C$513,FALSE))</f>
        <v>v</v>
      </c>
      <c r="CM404" s="218" t="str">
        <f t="array" ref="CM404">INDEX('UPTD PPA KabKota'!AV$5:AV$513,MATCH($D404,'UPTD PPA KabKota'!$C$5:$C$513,FALSE))</f>
        <v/>
      </c>
      <c r="CN404" s="218" t="str">
        <f t="array" ref="CN404">INDEX('UPTD PPA KabKota'!AW$5:AW$513,MATCH($D404,'UPTD PPA KabKota'!$C$5:$C$513,FALSE))</f>
        <v/>
      </c>
      <c r="CO404" s="218" t="str">
        <f t="array" ref="CO404">INDEX('UPTD PPA KabKota'!AX$5:AX$513,MATCH($D404,'UPTD PPA KabKota'!$C$5:$C$513,FALSE))</f>
        <v/>
      </c>
      <c r="CP404" s="218" t="str">
        <f t="array" ref="CP404">INDEX('UPTD PPA KabKota'!AY$5:AY$513,MATCH($D404,'UPTD PPA KabKota'!$C$5:$C$513,FALSE))</f>
        <v/>
      </c>
      <c r="CQ404" s="209" t="str">
        <f>IFERROR(__xludf.DUMMYFUNCTION("IF(ISBLANK($K404),"""",IF(REGEXMATCH($K404,""Perbup""),""Ada"",IF(REGEXMATCH($K404,""Rekomendasi""),""Tidak Ada"", $K404)))
"),"Ada")</f>
        <v>Ada</v>
      </c>
      <c r="CR404" s="209" t="str">
        <f t="array" ref="CR404">index('UPTD PPA KabKota'!$BI$5:$BI$513,match($D404,'UPTD PPA KabKota'!$C$5:$C$513,false))</f>
        <v>Ada</v>
      </c>
      <c r="CS404" s="314" t="str">
        <f t="shared" si="67"/>
        <v>Ada</v>
      </c>
    </row>
    <row r="405">
      <c r="A405" s="334">
        <v>399.0</v>
      </c>
      <c r="B405" s="334">
        <v>10.0</v>
      </c>
      <c r="C405" s="311" t="s">
        <v>4783</v>
      </c>
      <c r="D405" s="312" t="s">
        <v>4163</v>
      </c>
      <c r="E405" s="315">
        <v>45689.0</v>
      </c>
      <c r="F405" s="218" t="str">
        <f t="array" ref="F405">INDEX('Ortala-KabKota'!F$2:F$415,MATCH($D405,'Ortala-KabKota'!$E$2:$E$415,FALSE))</f>
        <v>#N/A</v>
      </c>
      <c r="G405" s="218" t="str">
        <f t="array" ref="G405">INDEX('Ortala-KabKota'!G$2:G$415,MATCH($D405,'Ortala-KabKota'!$E$2:$E$415,FALSE))</f>
        <v>#N/A</v>
      </c>
      <c r="H405" s="218" t="str">
        <f t="array" ref="H405">INDEX('Ortala-KabKota'!H$2:H$415,MATCH($D405,'Ortala-KabKota'!$E$2:$E$415,FALSE))</f>
        <v>#N/A</v>
      </c>
      <c r="I405" s="218" t="str">
        <f t="array" ref="I405">INDEX('Ortala-KabKota'!I$2:I$415,MATCH($D405,'Ortala-KabKota'!$E$2:$E$415,FALSE))</f>
        <v>#N/A</v>
      </c>
      <c r="J405" s="218" t="str">
        <f t="array" ref="J405">INDEX('Ortala-KabKota'!J$2:J$415,MATCH($D405,'Ortala-KabKota'!$E$2:$E$415,FALSE))</f>
        <v>#N/A</v>
      </c>
      <c r="K405" s="218" t="str">
        <f t="array" ref="K405">INDEX('Ortala-KabKota'!K$2:K$415,MATCH($D405,'Ortala-KabKota'!$E$2:$E$415,FALSE))</f>
        <v>#N/A</v>
      </c>
      <c r="L405" s="218" t="str">
        <f t="array" ref="L405">INDEX('Ortala-KabKota'!L$2:L$415,MATCH($D405,'Ortala-KabKota'!$E$2:$E$415,FALSE))</f>
        <v>#N/A</v>
      </c>
      <c r="M405" s="218" t="str">
        <f t="array" ref="M405">INDEX('Ortala-KabKota'!M$2:M$415,MATCH($D405,'Ortala-KabKota'!$E$2:$E$415,FALSE))</f>
        <v>#N/A</v>
      </c>
      <c r="N405" s="218" t="str">
        <f t="array" ref="N405">INDEX('Ortala-KabKota'!N$2:N$415,MATCH($D405,'Ortala-KabKota'!$E$2:$E$415,FALSE))</f>
        <v>#N/A</v>
      </c>
      <c r="O405" s="218" t="str">
        <f t="array" ref="O405">INDEX('Ortala-KabKota'!O$2:O$415,MATCH($D405,'Ortala-KabKota'!$E$2:$E$415,FALSE))</f>
        <v>#N/A</v>
      </c>
      <c r="P405" s="218" t="str">
        <f t="array" ref="P405">INDEX('Ortala-KabKota'!P$2:P$415,MATCH($D405,'Ortala-KabKota'!$E$2:$E$415,FALSE))</f>
        <v>#N/A</v>
      </c>
      <c r="Q405" s="218" t="str">
        <f t="array" ref="Q405">INDEX('Ortala-KabKota'!Q$2:Q$415,MATCH($D405,'Ortala-KabKota'!$E$2:$E$415,FALSE))</f>
        <v>#N/A</v>
      </c>
      <c r="R405" s="218" t="str">
        <f t="array" ref="R405">INDEX('Ortala-KabKota'!R$2:R$415,MATCH($D405,'Ortala-KabKota'!$E$2:$E$415,FALSE))</f>
        <v>#N/A</v>
      </c>
      <c r="S405" s="218" t="str">
        <f t="array" ref="S405">INDEX('Ortala-KabKota'!S$2:S$415,MATCH($D405,'Ortala-KabKota'!$E$2:$E$415,FALSE))</f>
        <v>#N/A</v>
      </c>
      <c r="T405" s="218" t="str">
        <f t="array" ref="T405">INDEX('Ortala-KabKota'!T$2:T$415,MATCH($D405,'Ortala-KabKota'!$E$2:$E$415,FALSE))</f>
        <v>#N/A</v>
      </c>
      <c r="U405" s="218" t="str">
        <f t="array" ref="U405">INDEX('Ortala-KabKota'!U$2:U$415,MATCH($D405,'Ortala-KabKota'!$E$2:$E$415,FALSE))</f>
        <v>#N/A</v>
      </c>
      <c r="V405" s="218" t="str">
        <f t="array" ref="V405">INDEX('Ortala-KabKota'!V$2:V$415,MATCH($D405,'Ortala-KabKota'!$E$2:$E$415,FALSE))</f>
        <v>#N/A</v>
      </c>
      <c r="W405" s="218" t="str">
        <f t="array" ref="W405">INDEX('Ortala-KabKota'!W$2:W$415,MATCH($D405,'Ortala-KabKota'!$E$2:$E$415,FALSE))</f>
        <v>#N/A</v>
      </c>
      <c r="X405" s="218" t="str">
        <f t="array" ref="X405">INDEX('Ortala-KabKota'!X$2:X$415,MATCH($D405,'Ortala-KabKota'!$E$2:$E$415,FALSE))</f>
        <v>#N/A</v>
      </c>
      <c r="Y405" s="218" t="str">
        <f t="array" ref="Y405">INDEX('Ortala-KabKota'!Y$2:Y$415,MATCH($D405,'Ortala-KabKota'!$E$2:$E$415,FALSE))</f>
        <v>#N/A</v>
      </c>
      <c r="Z405" s="218" t="str">
        <f t="array" ref="Z405">INDEX('Ortala-KabKota'!Z$2:Z$415,MATCH($D405,'Ortala-KabKota'!$E$2:$E$415,FALSE))</f>
        <v>#N/A</v>
      </c>
      <c r="AA405" s="218" t="str">
        <f t="array" ref="AA405">INDEX('Ortala-KabKota'!AA$2:AA$415,MATCH($D405,'Ortala-KabKota'!$E$2:$E$415,FALSE))</f>
        <v>#N/A</v>
      </c>
      <c r="AB405" s="218" t="str">
        <f t="array" ref="AB405">INDEX('Ortala-KabKota'!AB$2:AB$415,MATCH($D405,'Ortala-KabKota'!$E$2:$E$415,FALSE))</f>
        <v>#N/A</v>
      </c>
      <c r="AC405" s="218" t="str">
        <f t="array" ref="AC405">INDEX('Ortala-KabKota'!AC$2:AC$415,MATCH($D405,'Ortala-KabKota'!$E$2:$E$415,FALSE))</f>
        <v>#N/A</v>
      </c>
      <c r="AD405" s="218" t="str">
        <f t="array" ref="AD405">INDEX('Ortala-KabKota'!AD$2:AD$415,MATCH($D405,'Ortala-KabKota'!$E$2:$E$415,FALSE))</f>
        <v>#N/A</v>
      </c>
      <c r="AE405" s="218" t="str">
        <f t="array" ref="AE405">INDEX('Ortala-KabKota'!AE$2:AE$415,MATCH($D405,'Ortala-KabKota'!$E$2:$E$415,FALSE))</f>
        <v>#N/A</v>
      </c>
      <c r="AF405" s="218" t="str">
        <f t="array" ref="AF405">INDEX('Ortala-KabKota'!AF$2:AF$415,MATCH($D405,'Ortala-KabKota'!$E$2:$E$415,FALSE))</f>
        <v>#N/A</v>
      </c>
      <c r="AG405" s="218" t="str">
        <f t="array" ref="AG405">INDEX('Ortala-KabKota'!AG$2:AG$415,MATCH($D405,'Ortala-KabKota'!$E$2:$E$415,FALSE))</f>
        <v>#N/A</v>
      </c>
      <c r="AH405" s="218" t="str">
        <f t="array" ref="AH405">INDEX('Ortala-KabKota'!AH$2:AH$415,MATCH($D405,'Ortala-KabKota'!$E$2:$E$415,FALSE))</f>
        <v>#N/A</v>
      </c>
      <c r="AI405" s="218" t="str">
        <f t="array" ref="AI405">INDEX('Ortala-KabKota'!AI$2:AI$415,MATCH($D405,'Ortala-KabKota'!$E$2:$E$415,FALSE))</f>
        <v>#N/A</v>
      </c>
      <c r="AJ405" s="218" t="str">
        <f t="array" ref="AJ405">INDEX('Ortala-KabKota'!AJ$2:AJ$415,MATCH($D405,'Ortala-KabKota'!$E$2:$E$415,FALSE))</f>
        <v>#N/A</v>
      </c>
      <c r="AK405" s="218" t="str">
        <f t="array" ref="AK405">INDEX('Ortala-KabKota'!AK$2:AK$415,MATCH($D405,'Ortala-KabKota'!$E$2:$E$415,FALSE))</f>
        <v>#N/A</v>
      </c>
      <c r="AL405" s="218" t="str">
        <f t="array" ref="AL405">INDEX('Ortala-KabKota'!AL$2:AL$415,MATCH($D405,'Ortala-KabKota'!$E$2:$E$415,FALSE))</f>
        <v>#N/A</v>
      </c>
      <c r="AM405" s="218" t="str">
        <f t="array" ref="AM405">INDEX('Ortala-KabKota'!AM$2:AM$415,MATCH($D405,'Ortala-KabKota'!$E$2:$E$415,FALSE))</f>
        <v>#N/A</v>
      </c>
      <c r="AN405" s="218" t="str">
        <f t="array" ref="AN405">INDEX('Ortala-KabKota'!AN$2:AN$415,MATCH($D405,'Ortala-KabKota'!$E$2:$E$415,FALSE))</f>
        <v>#N/A</v>
      </c>
      <c r="AO405" s="218" t="str">
        <f t="array" ref="AO405">INDEX('Ortala-KabKota'!AO$2:AO$415,MATCH($D405,'Ortala-KabKota'!$E$2:$E$415,FALSE))</f>
        <v>#N/A</v>
      </c>
      <c r="AP405" s="218" t="str">
        <f t="array" ref="AP405">INDEX('Ortala-KabKota'!AP$2:AP$415,MATCH($D405,'Ortala-KabKota'!$E$2:$E$415,FALSE))</f>
        <v>#N/A</v>
      </c>
      <c r="AQ405" s="218" t="str">
        <f t="array" ref="AQ405">INDEX('Ortala-KabKota'!AQ$2:AQ$415,MATCH($D405,'Ortala-KabKota'!$E$2:$E$415,FALSE))</f>
        <v>#N/A</v>
      </c>
      <c r="AR405" s="218" t="str">
        <f t="array" ref="AR405">INDEX('Ortala-KabKota'!AR$2:AR$415,MATCH($D405,'Ortala-KabKota'!$E$2:$E$415,FALSE))</f>
        <v>#N/A</v>
      </c>
      <c r="AS405" s="218" t="str">
        <f t="array" ref="AS405">INDEX('Ortala-KabKota'!AS$2:AS$415,MATCH($D405,'Ortala-KabKota'!$E$2:$E$415,FALSE))</f>
        <v>#N/A</v>
      </c>
      <c r="AT405" s="218" t="str">
        <f t="array" ref="AT405">INDEX('Ortala-KabKota'!AT$2:AT$415,MATCH($D405,'Ortala-KabKota'!$E$2:$E$415,FALSE))</f>
        <v>#N/A</v>
      </c>
      <c r="AU405" s="218" t="str">
        <f t="array" ref="AU405">INDEX('UPTD PPA KabKota'!D$5:D$513,MATCH($D405,'UPTD PPA KabKota'!$C$5:$C$513,FALSE))</f>
        <v/>
      </c>
      <c r="AV405" s="218" t="str">
        <f t="array" ref="AV405">INDEX('UPTD PPA KabKota'!E$5:E$513,MATCH($D405,'UPTD PPA KabKota'!$C$5:$C$513,FALSE))</f>
        <v/>
      </c>
      <c r="AW405" s="218" t="str">
        <f t="array" ref="AW405">INDEX('UPTD PPA KabKota'!F$5:F$513,MATCH($D405,'UPTD PPA KabKota'!$C$5:$C$513,FALSE))</f>
        <v/>
      </c>
      <c r="AX405" s="218" t="str">
        <f t="array" ref="AX405">INDEX('UPTD PPA KabKota'!G$5:G$513,MATCH($D405,'UPTD PPA KabKota'!$C$5:$C$513,FALSE))</f>
        <v/>
      </c>
      <c r="AY405" s="218" t="str">
        <f t="array" ref="AY405">INDEX('UPTD PPA KabKota'!H$5:H$513,MATCH($D405,'UPTD PPA KabKota'!$C$5:$C$513,FALSE))</f>
        <v/>
      </c>
      <c r="AZ405" s="218" t="str">
        <f t="array" ref="AZ405">INDEX('UPTD PPA KabKota'!I$5:I$513,MATCH($D405,'UPTD PPA KabKota'!$C$5:$C$513,FALSE))</f>
        <v/>
      </c>
      <c r="BA405" s="218" t="str">
        <f t="array" ref="BA405">INDEX('UPTD PPA KabKota'!J$5:J$513,MATCH($D405,'UPTD PPA KabKota'!$C$5:$C$513,FALSE))</f>
        <v/>
      </c>
      <c r="BB405" s="218" t="str">
        <f t="array" ref="BB405">INDEX('UPTD PPA KabKota'!K$5:K$513,MATCH($D405,'UPTD PPA KabKota'!$C$5:$C$513,FALSE))</f>
        <v/>
      </c>
      <c r="BC405" s="218" t="str">
        <f t="array" ref="BC405">INDEX('UPTD PPA KabKota'!L$5:L$513,MATCH($D405,'UPTD PPA KabKota'!$C$5:$C$513,FALSE))</f>
        <v/>
      </c>
      <c r="BD405" s="218" t="str">
        <f t="array" ref="BD405">INDEX('UPTD PPA KabKota'!M$5:M$513,MATCH($D405,'UPTD PPA KabKota'!$C$5:$C$513,FALSE))</f>
        <v/>
      </c>
      <c r="BE405" s="218" t="str">
        <f t="array" ref="BE405">INDEX('UPTD PPA KabKota'!N$5:N$513,MATCH($D405,'UPTD PPA KabKota'!$C$5:$C$513,FALSE))</f>
        <v/>
      </c>
      <c r="BF405" s="218" t="str">
        <f t="array" ref="BF405">INDEX('UPTD PPA KabKota'!O$5:O$513,MATCH($D405,'UPTD PPA KabKota'!$C$5:$C$513,FALSE))</f>
        <v/>
      </c>
      <c r="BG405" s="218" t="str">
        <f t="array" ref="BG405">INDEX('UPTD PPA KabKota'!P$5:P$513,MATCH($D405,'UPTD PPA KabKota'!$C$5:$C$513,FALSE))</f>
        <v/>
      </c>
      <c r="BH405" s="218" t="str">
        <f t="array" ref="BH405">INDEX('UPTD PPA KabKota'!Q$5:Q$513,MATCH($D405,'UPTD PPA KabKota'!$C$5:$C$513,FALSE))</f>
        <v/>
      </c>
      <c r="BI405" s="218" t="str">
        <f t="array" ref="BI405">INDEX('UPTD PPA KabKota'!R$5:R$513,MATCH($D405,'UPTD PPA KabKota'!$C$5:$C$513,FALSE))</f>
        <v/>
      </c>
      <c r="BJ405" s="218" t="str">
        <f t="array" ref="BJ405">INDEX('UPTD PPA KabKota'!S$5:S$513,MATCH($D405,'UPTD PPA KabKota'!$C$5:$C$513,FALSE))</f>
        <v/>
      </c>
      <c r="BK405" s="218" t="str">
        <f t="array" ref="BK405">INDEX('UPTD PPA KabKota'!T$5:T$513,MATCH($D405,'UPTD PPA KabKota'!$C$5:$C$513,FALSE))</f>
        <v/>
      </c>
      <c r="BL405" s="218" t="str">
        <f t="array" ref="BL405">INDEX('UPTD PPA KabKota'!U$5:U$513,MATCH($D405,'UPTD PPA KabKota'!$C$5:$C$513,FALSE))</f>
        <v/>
      </c>
      <c r="BM405" s="218" t="str">
        <f t="array" ref="BM405">INDEX('UPTD PPA KabKota'!V$5:V$513,MATCH($D405,'UPTD PPA KabKota'!$C$5:$C$513,FALSE))</f>
        <v/>
      </c>
      <c r="BN405" s="218" t="str">
        <f t="array" ref="BN405">INDEX('UPTD PPA KabKota'!W$5:W$513,MATCH($D405,'UPTD PPA KabKota'!$C$5:$C$513,FALSE))</f>
        <v/>
      </c>
      <c r="BO405" s="218" t="str">
        <f t="array" ref="BO405">INDEX('UPTD PPA KabKota'!X$5:X$513,MATCH($D405,'UPTD PPA KabKota'!$C$5:$C$513,FALSE))</f>
        <v/>
      </c>
      <c r="BP405" s="218" t="str">
        <f t="array" ref="BP405">INDEX('UPTD PPA KabKota'!Y$5:Y$513,MATCH($D405,'UPTD PPA KabKota'!$C$5:$C$513,FALSE))</f>
        <v/>
      </c>
      <c r="BQ405" s="218" t="str">
        <f t="array" ref="BQ405">INDEX('UPTD PPA KabKota'!Z$5:Z$513,MATCH($D405,'UPTD PPA KabKota'!$C$5:$C$513,FALSE))</f>
        <v/>
      </c>
      <c r="BR405" s="218" t="str">
        <f t="array" ref="BR405">INDEX('UPTD PPA KabKota'!AA$5:AA$513,MATCH($D405,'UPTD PPA KabKota'!$C$5:$C$513,FALSE))</f>
        <v/>
      </c>
      <c r="BS405" s="218" t="str">
        <f t="array" ref="BS405">INDEX('UPTD PPA KabKota'!AB$5:AB$513,MATCH($D405,'UPTD PPA KabKota'!$C$5:$C$513,FALSE))</f>
        <v/>
      </c>
      <c r="BT405" s="218" t="str">
        <f t="array" ref="BT405">INDEX('UPTD PPA KabKota'!AC$5:AC$513,MATCH($D405,'UPTD PPA KabKota'!$C$5:$C$513,FALSE))</f>
        <v/>
      </c>
      <c r="BU405" s="218" t="str">
        <f t="array" ref="BU405">INDEX('UPTD PPA KabKota'!AD$5:AD$513,MATCH($D405,'UPTD PPA KabKota'!$C$5:$C$513,FALSE))</f>
        <v/>
      </c>
      <c r="BV405" s="218" t="str">
        <f t="array" ref="BV405">INDEX('UPTD PPA KabKota'!AE$5:AE$513,MATCH($D405,'UPTD PPA KabKota'!$C$5:$C$513,FALSE))</f>
        <v/>
      </c>
      <c r="BW405" s="218" t="str">
        <f t="array" ref="BW405">INDEX('UPTD PPA KabKota'!AF$5:AF$513,MATCH($D405,'UPTD PPA KabKota'!$C$5:$C$513,FALSE))</f>
        <v/>
      </c>
      <c r="BX405" s="218" t="str">
        <f t="array" ref="BX405">INDEX('UPTD PPA KabKota'!AG$5:AG$513,MATCH($D405,'UPTD PPA KabKota'!$C$5:$C$513,FALSE))</f>
        <v/>
      </c>
      <c r="BY405" s="218" t="str">
        <f t="array" ref="BY405">INDEX('UPTD PPA KabKota'!AH$5:AH$513,MATCH($D405,'UPTD PPA KabKota'!$C$5:$C$513,FALSE))</f>
        <v/>
      </c>
      <c r="BZ405" s="218" t="str">
        <f t="array" ref="BZ405">INDEX('UPTD PPA KabKota'!AI$5:AI$513,MATCH($D405,'UPTD PPA KabKota'!$C$5:$C$513,FALSE))</f>
        <v/>
      </c>
      <c r="CA405" s="218" t="str">
        <f t="array" ref="CA405">INDEX('UPTD PPA KabKota'!AJ$5:AJ$513,MATCH($D405,'UPTD PPA KabKota'!$C$5:$C$513,FALSE))</f>
        <v/>
      </c>
      <c r="CB405" s="218" t="str">
        <f t="array" ref="CB405">INDEX('UPTD PPA KabKota'!AK$5:AK$513,MATCH($D405,'UPTD PPA KabKota'!$C$5:$C$513,FALSE))</f>
        <v/>
      </c>
      <c r="CC405" s="218" t="str">
        <f t="array" ref="CC405">INDEX('UPTD PPA KabKota'!AL$5:AL$513,MATCH($D405,'UPTD PPA KabKota'!$C$5:$C$513,FALSE))</f>
        <v/>
      </c>
      <c r="CD405" s="218" t="str">
        <f t="array" ref="CD405">INDEX('UPTD PPA KabKota'!AM$5:AM$513,MATCH($D405,'UPTD PPA KabKota'!$C$5:$C$513,FALSE))</f>
        <v/>
      </c>
      <c r="CE405" s="218" t="str">
        <f t="array" ref="CE405">INDEX('UPTD PPA KabKota'!AN$5:AN$513,MATCH($D405,'UPTD PPA KabKota'!$C$5:$C$513,FALSE))</f>
        <v/>
      </c>
      <c r="CF405" s="218" t="str">
        <f t="array" ref="CF405">INDEX('UPTD PPA KabKota'!AO$5:AO$513,MATCH($D405,'UPTD PPA KabKota'!$C$5:$C$513,FALSE))</f>
        <v/>
      </c>
      <c r="CG405" s="218" t="str">
        <f t="array" ref="CG405">INDEX('UPTD PPA KabKota'!AP$5:AP$513,MATCH($D405,'UPTD PPA KabKota'!$C$5:$C$513,FALSE))</f>
        <v/>
      </c>
      <c r="CH405" s="218" t="str">
        <f t="array" ref="CH405">INDEX('UPTD PPA KabKota'!AQ$5:AQ$513,MATCH($D405,'UPTD PPA KabKota'!$C$5:$C$513,FALSE))</f>
        <v/>
      </c>
      <c r="CI405" s="218" t="str">
        <f t="array" ref="CI405">INDEX('UPTD PPA KabKota'!AR$5:AR$513,MATCH($D405,'UPTD PPA KabKota'!$C$5:$C$513,FALSE))</f>
        <v/>
      </c>
      <c r="CJ405" s="218" t="str">
        <f t="array" ref="CJ405">INDEX('UPTD PPA KabKota'!AS$5:AS$513,MATCH($D405,'UPTD PPA KabKota'!$C$5:$C$513,FALSE))</f>
        <v/>
      </c>
      <c r="CK405" s="218" t="str">
        <f t="array" ref="CK405">INDEX('UPTD PPA KabKota'!AT$5:AT$513,MATCH($D405,'UPTD PPA KabKota'!$C$5:$C$513,FALSE))</f>
        <v/>
      </c>
      <c r="CL405" s="218" t="str">
        <f t="array" ref="CL405">INDEX('UPTD PPA KabKota'!AU$5:AU$513,MATCH($D405,'UPTD PPA KabKota'!$C$5:$C$513,FALSE))</f>
        <v/>
      </c>
      <c r="CM405" s="218" t="str">
        <f t="array" ref="CM405">INDEX('UPTD PPA KabKota'!AV$5:AV$513,MATCH($D405,'UPTD PPA KabKota'!$C$5:$C$513,FALSE))</f>
        <v/>
      </c>
      <c r="CN405" s="218" t="str">
        <f t="array" ref="CN405">INDEX('UPTD PPA KabKota'!AW$5:AW$513,MATCH($D405,'UPTD PPA KabKota'!$C$5:$C$513,FALSE))</f>
        <v/>
      </c>
      <c r="CO405" s="218" t="str">
        <f t="array" ref="CO405">INDEX('UPTD PPA KabKota'!AX$5:AX$513,MATCH($D405,'UPTD PPA KabKota'!$C$5:$C$513,FALSE))</f>
        <v/>
      </c>
      <c r="CP405" s="218" t="str">
        <f t="array" ref="CP405">INDEX('UPTD PPA KabKota'!AY$5:AY$513,MATCH($D405,'UPTD PPA KabKota'!$C$5:$C$513,FALSE))</f>
        <v/>
      </c>
      <c r="CQ405" s="209" t="str">
        <f>IFERROR(__xludf.DUMMYFUNCTION("IF(ISBLANK($K405),"""",IF(REGEXMATCH($K405,""Peraturan""),""Ada"",IF(REGEXMATCH($K405,""Rekomendasi""),""Tidak Ada"", $K405)))
"),"#N/A")</f>
        <v>#N/A</v>
      </c>
      <c r="CR405" s="209" t="str">
        <f t="array" ref="CR405">index('UPTD PPA KabKota'!$BI$5:$BI$513,match($D405,'UPTD PPA KabKota'!$C$5:$C$513,false))</f>
        <v>Tidak Ada</v>
      </c>
      <c r="CS405" s="314" t="str">
        <f t="shared" si="67"/>
        <v>#N/A</v>
      </c>
    </row>
    <row r="406">
      <c r="A406" s="334">
        <v>400.0</v>
      </c>
      <c r="B406" s="334">
        <v>11.0</v>
      </c>
      <c r="C406" s="311" t="s">
        <v>4783</v>
      </c>
      <c r="D406" s="312" t="s">
        <v>4063</v>
      </c>
      <c r="E406" s="315">
        <v>45748.0</v>
      </c>
      <c r="F406" s="218" t="str">
        <f t="array" ref="F406">INDEX('Ortala-KabKota'!F$2:F$415,MATCH($D406,'Ortala-KabKota'!$E$2:$E$415,FALSE))</f>
        <v>Wenda/ 082348600374</v>
      </c>
      <c r="G406" s="218" t="str">
        <f t="array" ref="G406">INDEX('Ortala-KabKota'!G$2:G$415,MATCH($D406,'Ortala-KabKota'!$E$2:$E$415,FALSE))</f>
        <v>Tutuyan</v>
      </c>
      <c r="H406" s="218" t="str">
        <f t="array" ref="H406">INDEX('Ortala-KabKota'!H$2:H$415,MATCH($D406,'Ortala-KabKota'!$E$2:$E$415,FALSE))</f>
        <v/>
      </c>
      <c r="I406" s="218" t="str">
        <f t="array" ref="I406">INDEX('Ortala-KabKota'!I$2:I$415,MATCH($D406,'Ortala-KabKota'!$E$2:$E$415,FALSE))</f>
        <v>082348600374</v>
      </c>
      <c r="J406" s="218" t="str">
        <f t="array" ref="J406">INDEX('Ortala-KabKota'!J$2:J$415,MATCH($D406,'Ortala-KabKota'!$E$2:$E$415,FALSE))</f>
        <v>UPTD PPA</v>
      </c>
      <c r="K406" s="218" t="str">
        <f t="array" ref="K406">INDEX('Ortala-KabKota'!K$2:K$415,MATCH($D406,'Ortala-KabKota'!$E$2:$E$415,FALSE))</f>
        <v>Peraturan Bupati Bolaang Mongondow Timur Nomor 20 Tahun 2023
Peraturan Bupati Bolaang Mongondow Timur Nomor 71 Tahun 2017</v>
      </c>
      <c r="L406" s="218">
        <f t="array" ref="L406">INDEX('Ortala-KabKota'!L$2:L$415,MATCH($D406,'Ortala-KabKota'!$E$2:$E$415,FALSE))</f>
        <v>2017</v>
      </c>
      <c r="M406" s="218" t="str">
        <f t="array" ref="M406">INDEX('Ortala-KabKota'!M$2:M$415,MATCH($D406,'Ortala-KabKota'!$E$2:$E$415,FALSE))</f>
        <v>A</v>
      </c>
      <c r="N406" s="218" t="str">
        <f t="array" ref="N406">INDEX('Ortala-KabKota'!N$2:N$415,MATCH($D406,'Ortala-KabKota'!$E$2:$E$415,FALSE))</f>
        <v/>
      </c>
      <c r="O406" s="218" t="str">
        <f t="array" ref="O406">INDEX('Ortala-KabKota'!O$2:O$415,MATCH($D406,'Ortala-KabKota'!$E$2:$E$415,FALSE))</f>
        <v/>
      </c>
      <c r="P406" s="218" t="str">
        <f t="array" ref="P406">INDEX('Ortala-KabKota'!P$2:P$415,MATCH($D406,'Ortala-KabKota'!$E$2:$E$415,FALSE))</f>
        <v/>
      </c>
      <c r="Q406" s="218" t="str">
        <f t="array" ref="Q406">INDEX('Ortala-KabKota'!Q$2:Q$415,MATCH($D406,'Ortala-KabKota'!$E$2:$E$415,FALSE))</f>
        <v>BERGABUNG DENGAN KANTOR DINAS</v>
      </c>
      <c r="R406" s="218" t="str">
        <f t="array" ref="R406">INDEX('Ortala-KabKota'!R$2:R$415,MATCH($D406,'Ortala-KabKota'!$E$2:$E$415,FALSE))</f>
        <v>TIDAK PUNYA</v>
      </c>
      <c r="S406" s="218" t="str">
        <f t="array" ref="S406">INDEX('Ortala-KabKota'!S$2:S$415,MATCH($D406,'Ortala-KabKota'!$E$2:$E$415,FALSE))</f>
        <v>Tidak Ada</v>
      </c>
      <c r="T406" s="218">
        <f t="array" ref="T406">INDEX('Ortala-KabKota'!T$2:T$415,MATCH($D406,'Ortala-KabKota'!$E$2:$E$415,FALSE))</f>
        <v>0</v>
      </c>
      <c r="U406" s="218">
        <f t="array" ref="U406">INDEX('Ortala-KabKota'!U$2:U$415,MATCH($D406,'Ortala-KabKota'!$E$2:$E$415,FALSE))</f>
        <v>0</v>
      </c>
      <c r="V406" s="218">
        <f t="array" ref="V406">INDEX('Ortala-KabKota'!V$2:V$415,MATCH($D406,'Ortala-KabKota'!$E$2:$E$415,FALSE))</f>
        <v>1</v>
      </c>
      <c r="W406" s="218">
        <f t="array" ref="W406">INDEX('Ortala-KabKota'!W$2:W$415,MATCH($D406,'Ortala-KabKota'!$E$2:$E$415,FALSE))</f>
        <v>0</v>
      </c>
      <c r="X406" s="218">
        <f t="array" ref="X406">INDEX('Ortala-KabKota'!X$2:X$415,MATCH($D406,'Ortala-KabKota'!$E$2:$E$415,FALSE))</f>
        <v>0</v>
      </c>
      <c r="Y406" s="218">
        <f t="array" ref="Y406">INDEX('Ortala-KabKota'!Y$2:Y$415,MATCH($D406,'Ortala-KabKota'!$E$2:$E$415,FALSE))</f>
        <v>0</v>
      </c>
      <c r="Z406" s="218">
        <f t="array" ref="Z406">INDEX('Ortala-KabKota'!Z$2:Z$415,MATCH($D406,'Ortala-KabKota'!$E$2:$E$415,FALSE))</f>
        <v>0</v>
      </c>
      <c r="AA406" s="218">
        <f t="array" ref="AA406">INDEX('Ortala-KabKota'!AA$2:AA$415,MATCH($D406,'Ortala-KabKota'!$E$2:$E$415,FALSE))</f>
        <v>0</v>
      </c>
      <c r="AB406" s="218">
        <f t="array" ref="AB406">INDEX('Ortala-KabKota'!AB$2:AB$415,MATCH($D406,'Ortala-KabKota'!$E$2:$E$415,FALSE))</f>
        <v>0</v>
      </c>
      <c r="AC406" s="218">
        <f t="array" ref="AC406">INDEX('Ortala-KabKota'!AC$2:AC$415,MATCH($D406,'Ortala-KabKota'!$E$2:$E$415,FALSE))</f>
        <v>0</v>
      </c>
      <c r="AD406" s="218" t="str">
        <f t="array" ref="AD406">INDEX('Ortala-KabKota'!AD$2:AD$415,MATCH($D406,'Ortala-KabKota'!$E$2:$E$415,FALSE))</f>
        <v>Staf Petugas Layanan</v>
      </c>
      <c r="AE406" s="218">
        <f t="array" ref="AE406">INDEX('Ortala-KabKota'!AE$2:AE$415,MATCH($D406,'Ortala-KabKota'!$E$2:$E$415,FALSE))</f>
        <v>1</v>
      </c>
      <c r="AF406" s="218">
        <f t="array" ref="AF406">INDEX('Ortala-KabKota'!AF$2:AF$415,MATCH($D406,'Ortala-KabKota'!$E$2:$E$415,FALSE))</f>
        <v>1</v>
      </c>
      <c r="AG406" s="218">
        <f t="array" ref="AG406">INDEX('Ortala-KabKota'!AG$2:AG$415,MATCH($D406,'Ortala-KabKota'!$E$2:$E$415,FALSE))</f>
        <v>1</v>
      </c>
      <c r="AH406" s="218">
        <f t="array" ref="AH406">INDEX('Ortala-KabKota'!AH$2:AH$415,MATCH($D406,'Ortala-KabKota'!$E$2:$E$415,FALSE))</f>
        <v>0</v>
      </c>
      <c r="AI406" s="218" t="str">
        <f t="array" ref="AI406">INDEX('Ortala-KabKota'!AI$2:AI$415,MATCH($D406,'Ortala-KabKota'!$E$2:$E$415,FALSE))</f>
        <v>Tidak Ada</v>
      </c>
      <c r="AJ406" s="218">
        <f t="array" ref="AJ406">INDEX('Ortala-KabKota'!AJ$2:AJ$415,MATCH($D406,'Ortala-KabKota'!$E$2:$E$415,FALSE))</f>
        <v>1</v>
      </c>
      <c r="AK406" s="218">
        <f t="array" ref="AK406">INDEX('Ortala-KabKota'!AK$2:AK$415,MATCH($D406,'Ortala-KabKota'!$E$2:$E$415,FALSE))</f>
        <v>1</v>
      </c>
      <c r="AL406" s="218">
        <f t="array" ref="AL406">INDEX('Ortala-KabKota'!AL$2:AL$415,MATCH($D406,'Ortala-KabKota'!$E$2:$E$415,FALSE))</f>
        <v>25</v>
      </c>
      <c r="AM406" s="218" t="str">
        <f t="array" ref="AM406">INDEX('Ortala-KabKota'!AM$2:AM$415,MATCH($D406,'Ortala-KabKota'!$E$2:$E$415,FALSE))</f>
        <v/>
      </c>
      <c r="AN406" s="218" t="str">
        <f t="array" ref="AN406">INDEX('Ortala-KabKota'!AN$2:AN$415,MATCH($D406,'Ortala-KabKota'!$E$2:$E$415,FALSE))</f>
        <v/>
      </c>
      <c r="AO406" s="218">
        <f t="array" ref="AO406">INDEX('Ortala-KabKota'!AO$2:AO$415,MATCH($D406,'Ortala-KabKota'!$E$2:$E$415,FALSE))</f>
        <v>1</v>
      </c>
      <c r="AP406" s="218" t="str">
        <f t="array" ref="AP406">INDEX('Ortala-KabKota'!AP$2:AP$415,MATCH($D406,'Ortala-KabKota'!$E$2:$E$415,FALSE))</f>
        <v/>
      </c>
      <c r="AQ406" s="218" t="str">
        <f t="array" ref="AQ406">INDEX('Ortala-KabKota'!AQ$2:AQ$415,MATCH($D406,'Ortala-KabKota'!$E$2:$E$415,FALSE))</f>
        <v/>
      </c>
      <c r="AR406" s="218" t="str">
        <f t="array" ref="AR406">INDEX('Ortala-KabKota'!AR$2:AR$415,MATCH($D406,'Ortala-KabKota'!$E$2:$E$415,FALSE))</f>
        <v/>
      </c>
      <c r="AS406" s="218" t="str">
        <f t="array" ref="AS406">INDEX('Ortala-KabKota'!AS$2:AS$415,MATCH($D406,'Ortala-KabKota'!$E$2:$E$415,FALSE))</f>
        <v/>
      </c>
      <c r="AT406" s="218" t="str">
        <f t="array" ref="AT406">INDEX('Ortala-KabKota'!AT$2:AT$415,MATCH($D406,'Ortala-KabKota'!$E$2:$E$415,FALSE))</f>
        <v/>
      </c>
      <c r="AU406" s="218" t="str">
        <f t="array" ref="AU406">INDEX('UPTD PPA KabKota'!D$5:D$513,MATCH($D406,'UPTD PPA KabKota'!$C$5:$C$513,FALSE))</f>
        <v>Wenda Firana Arif, S.Kom</v>
      </c>
      <c r="AV406" s="218" t="str">
        <f t="array" ref="AV406">INDEX('UPTD PPA KabKota'!E$5:E$513,MATCH($D406,'UPTD PPA KabKota'!$C$5:$C$513,FALSE))</f>
        <v>Jl. lingkar selatan Tutuyan</v>
      </c>
      <c r="AW406" s="218">
        <f t="array" ref="AW406">INDEX('UPTD PPA KabKota'!F$5:F$513,MATCH($D406,'UPTD PPA KabKota'!$C$5:$C$513,FALSE))</f>
        <v>82348600374</v>
      </c>
      <c r="AX406" s="218" t="str">
        <f t="array" ref="AX406">INDEX('UPTD PPA KabKota'!G$5:G$513,MATCH($D406,'UPTD PPA KabKota'!$C$5:$C$513,FALSE))</f>
        <v>0813 55935515</v>
      </c>
      <c r="AY406" s="218" t="str">
        <f t="array" ref="AY406">INDEX('UPTD PPA KabKota'!H$5:H$513,MATCH($D406,'UPTD PPA KabKota'!$C$5:$C$513,FALSE))</f>
        <v>UPTD PPA</v>
      </c>
      <c r="AZ406" s="218" t="str">
        <f t="array" ref="AZ406">INDEX('UPTD PPA KabKota'!I$5:I$513,MATCH($D406,'UPTD PPA KabKota'!$C$5:$C$513,FALSE))</f>
        <v>Peraturan Bupati Nomor 71 tahun 2017</v>
      </c>
      <c r="BA406" s="218">
        <f t="array" ref="BA406">INDEX('UPTD PPA KabKota'!J$5:J$513,MATCH($D406,'UPTD PPA KabKota'!$C$5:$C$513,FALSE))</f>
        <v>2017</v>
      </c>
      <c r="BB406" s="218" t="str">
        <f t="array" ref="BB406">INDEX('UPTD PPA KabKota'!K$5:K$513,MATCH($D406,'UPTD PPA KabKota'!$C$5:$C$513,FALSE))</f>
        <v>A</v>
      </c>
      <c r="BC406" s="218" t="str">
        <f t="array" ref="BC406">INDEX('UPTD PPA KabKota'!L$5:L$513,MATCH($D406,'UPTD PPA KabKota'!$C$5:$C$513,FALSE))</f>
        <v>Wenda / 082348600374</v>
      </c>
      <c r="BD406" s="218" t="str">
        <f t="array" ref="BD406">INDEX('UPTD PPA KabKota'!M$5:M$513,MATCH($D406,'UPTD PPA KabKota'!$C$5:$C$513,FALSE))</f>
        <v>wendaarif.0402@gmail.com</v>
      </c>
      <c r="BE406" s="218" t="str">
        <f t="array" ref="BE406">INDEX('UPTD PPA KabKota'!N$5:N$513,MATCH($D406,'UPTD PPA KabKota'!$C$5:$C$513,FALSE))</f>
        <v>Kepala UPTD
Kasubag TU
Fungsional Konselor hukum
Fungsional Konselor psikolog
Fungsional umum
supir
penjaga rumah aman</v>
      </c>
      <c r="BF406" s="218" t="str">
        <f t="array" ref="BF406">INDEX('UPTD PPA KabKota'!O$5:O$513,MATCH($D406,'UPTD PPA KabKota'!$C$5:$C$513,FALSE))</f>
        <v>Mandiri</v>
      </c>
      <c r="BG406" s="218" t="str">
        <f t="array" ref="BG406">INDEX('UPTD PPA KabKota'!P$5:P$513,MATCH($D406,'UPTD PPA KabKota'!$C$5:$C$513,FALSE))</f>
        <v>Aset Pemda Dikelola Dinas PPPA</v>
      </c>
      <c r="BH406" s="218" t="str">
        <f t="array" ref="BH406">INDEX('UPTD PPA KabKota'!Q$5:Q$513,MATCH($D406,'UPTD PPA KabKota'!$C$5:$C$513,FALSE))</f>
        <v>Gedung kantor merupakan 1 bilik yang memiliki lahan kosong yang luas 
</v>
      </c>
      <c r="BI406" s="218" t="str">
        <f t="array" ref="BI406">INDEX('UPTD PPA KabKota'!R$5:R$513,MATCH($D406,'UPTD PPA KabKota'!$C$5:$C$513,FALSE))</f>
        <v>Ada</v>
      </c>
      <c r="BJ406" s="218" t="str">
        <f t="array" ref="BJ406">INDEX('UPTD PPA KabKota'!S$5:S$513,MATCH($D406,'UPTD PPA KabKota'!$C$5:$C$513,FALSE))</f>
        <v>Ada</v>
      </c>
      <c r="BK406" s="218" t="str">
        <f t="array" ref="BK406">INDEX('UPTD PPA KabKota'!T$5:T$513,MATCH($D406,'UPTD PPA KabKota'!$C$5:$C$513,FALSE))</f>
        <v>Ada</v>
      </c>
      <c r="BL406" s="218" t="str">
        <f t="array" ref="BL406">INDEX('UPTD PPA KabKota'!U$5:U$513,MATCH($D406,'UPTD PPA KabKota'!$C$5:$C$513,FALSE))</f>
        <v>Ada</v>
      </c>
      <c r="BM406" s="218" t="str">
        <f t="array" ref="BM406">INDEX('UPTD PPA KabKota'!V$5:V$513,MATCH($D406,'UPTD PPA KabKota'!$C$5:$C$513,FALSE))</f>
        <v>Ada</v>
      </c>
      <c r="BN406" s="218" t="str">
        <f t="array" ref="BN406">INDEX('UPTD PPA KabKota'!W$5:W$513,MATCH($D406,'UPTD PPA KabKota'!$C$5:$C$513,FALSE))</f>
        <v>Ada</v>
      </c>
      <c r="BO406" s="218" t="str">
        <f t="array" ref="BO406">INDEX('UPTD PPA KabKota'!X$5:X$513,MATCH($D406,'UPTD PPA KabKota'!$C$5:$C$513,FALSE))</f>
        <v>Ada</v>
      </c>
      <c r="BP406" s="218" t="str">
        <f t="array" ref="BP406">INDEX('UPTD PPA KabKota'!Y$5:Y$513,MATCH($D406,'UPTD PPA KabKota'!$C$5:$C$513,FALSE))</f>
        <v>Ada</v>
      </c>
      <c r="BQ406" s="218" t="str">
        <f t="array" ref="BQ406">INDEX('UPTD PPA KabKota'!Z$5:Z$513,MATCH($D406,'UPTD PPA KabKota'!$C$5:$C$513,FALSE))</f>
        <v>Ada</v>
      </c>
      <c r="BR406" s="218" t="str">
        <f t="array" ref="BR406">INDEX('UPTD PPA KabKota'!AA$5:AA$513,MATCH($D406,'UPTD PPA KabKota'!$C$5:$C$513,FALSE))</f>
        <v>Ada</v>
      </c>
      <c r="BS406" s="218" t="str">
        <f t="array" ref="BS406">INDEX('UPTD PPA KabKota'!AB$5:AB$513,MATCH($D406,'UPTD PPA KabKota'!$C$5:$C$513,FALSE))</f>
        <v>Ada</v>
      </c>
      <c r="BT406" s="218" t="str">
        <f t="array" ref="BT406">INDEX('UPTD PPA KabKota'!AC$5:AC$513,MATCH($D406,'UPTD PPA KabKota'!$C$5:$C$513,FALSE))</f>
        <v>Sudah</v>
      </c>
      <c r="BU406" s="218" t="str">
        <f t="array" ref="BU406">INDEX('UPTD PPA KabKota'!AD$5:AD$513,MATCH($D406,'UPTD PPA KabKota'!$C$5:$C$513,FALSE))</f>
        <v>Sudah</v>
      </c>
      <c r="BV406" s="218" t="str">
        <f t="array" ref="BV406">INDEX('UPTD PPA KabKota'!AE$5:AE$513,MATCH($D406,'UPTD PPA KabKota'!$C$5:$C$513,FALSE))</f>
        <v>Sudah</v>
      </c>
      <c r="BW406" s="218" t="str">
        <f t="array" ref="BW406">INDEX('UPTD PPA KabKota'!AF$5:AF$513,MATCH($D406,'UPTD PPA KabKota'!$C$5:$C$513,FALSE))</f>
        <v>Sudah</v>
      </c>
      <c r="BX406" s="218" t="str">
        <f t="array" ref="BX406">INDEX('UPTD PPA KabKota'!AG$5:AG$513,MATCH($D406,'UPTD PPA KabKota'!$C$5:$C$513,FALSE))</f>
        <v>Sudah</v>
      </c>
      <c r="BY406" s="218" t="str">
        <f t="array" ref="BY406">INDEX('UPTD PPA KabKota'!AH$5:AH$513,MATCH($D406,'UPTD PPA KabKota'!$C$5:$C$513,FALSE))</f>
        <v>Sudah</v>
      </c>
      <c r="BZ406" s="218" t="str">
        <f t="array" ref="BZ406">INDEX('UPTD PPA KabKota'!AI$5:AI$513,MATCH($D406,'UPTD PPA KabKota'!$C$5:$C$513,FALSE))</f>
        <v>Sudah</v>
      </c>
      <c r="CA406" s="218" t="str">
        <f t="array" ref="CA406">INDEX('UPTD PPA KabKota'!AJ$5:AJ$513,MATCH($D406,'UPTD PPA KabKota'!$C$5:$C$513,FALSE))</f>
        <v>Sudah</v>
      </c>
      <c r="CB406" s="218" t="str">
        <f t="array" ref="CB406">INDEX('UPTD PPA KabKota'!AK$5:AK$513,MATCH($D406,'UPTD PPA KabKota'!$C$5:$C$513,FALSE))</f>
        <v>Sudah</v>
      </c>
      <c r="CC406" s="218" t="str">
        <f t="array" ref="CC406">INDEX('UPTD PPA KabKota'!AL$5:AL$513,MATCH($D406,'UPTD PPA KabKota'!$C$5:$C$513,FALSE))</f>
        <v>Sudah</v>
      </c>
      <c r="CD406" s="218" t="str">
        <f t="array" ref="CD406">INDEX('UPTD PPA KabKota'!AM$5:AM$513,MATCH($D406,'UPTD PPA KabKota'!$C$5:$C$513,FALSE))</f>
        <v>Sudah</v>
      </c>
      <c r="CE406" s="218" t="str">
        <f t="array" ref="CE406">INDEX('UPTD PPA KabKota'!AN$5:AN$513,MATCH($D406,'UPTD PPA KabKota'!$C$5:$C$513,FALSE))</f>
        <v>kami sudah mengadvokasi pemberdayaan perempuan dan anak di lembaga / OPD yang menangani kesejahteraan masyarakat dan keluarga serta membuat layanan komprehensif  khusus korban dalam rakor lintas sektoral bersama pimpinan daerah</v>
      </c>
      <c r="CF406" s="218" t="str">
        <f t="array" ref="CF406">INDEX('UPTD PPA KabKota'!AO$5:AO$513,MATCH($D406,'UPTD PPA KabKota'!$C$5:$C$513,FALSE))</f>
        <v>75 kasus</v>
      </c>
      <c r="CG406" s="218" t="str">
        <f t="array" ref="CG406">INDEX('UPTD PPA KabKota'!AP$5:AP$513,MATCH($D406,'UPTD PPA KabKota'!$C$5:$C$513,FALSE))</f>
        <v>kekerasan seksual</v>
      </c>
      <c r="CH406" s="218" t="str">
        <f t="array" ref="CH406">INDEX('UPTD PPA KabKota'!AQ$5:AQ$513,MATCH($D406,'UPTD PPA KabKota'!$C$5:$C$513,FALSE))</f>
        <v/>
      </c>
      <c r="CI406" s="218" t="str">
        <f t="array" ref="CI406">INDEX('UPTD PPA KabKota'!AR$5:AR$513,MATCH($D406,'UPTD PPA KabKota'!$C$5:$C$513,FALSE))</f>
        <v>v</v>
      </c>
      <c r="CJ406" s="218" t="str">
        <f t="array" ref="CJ406">INDEX('UPTD PPA KabKota'!AS$5:AS$513,MATCH($D406,'UPTD PPA KabKota'!$C$5:$C$513,FALSE))</f>
        <v/>
      </c>
      <c r="CK406" s="218" t="str">
        <f t="array" ref="CK406">INDEX('UPTD PPA KabKota'!AT$5:AT$513,MATCH($D406,'UPTD PPA KabKota'!$C$5:$C$513,FALSE))</f>
        <v/>
      </c>
      <c r="CL406" s="218" t="str">
        <f t="array" ref="CL406">INDEX('UPTD PPA KabKota'!AU$5:AU$513,MATCH($D406,'UPTD PPA KabKota'!$C$5:$C$513,FALSE))</f>
        <v/>
      </c>
      <c r="CM406" s="218" t="str">
        <f t="array" ref="CM406">INDEX('UPTD PPA KabKota'!AV$5:AV$513,MATCH($D406,'UPTD PPA KabKota'!$C$5:$C$513,FALSE))</f>
        <v/>
      </c>
      <c r="CN406" s="218" t="str">
        <f t="array" ref="CN406">INDEX('UPTD PPA KabKota'!AW$5:AW$513,MATCH($D406,'UPTD PPA KabKota'!$C$5:$C$513,FALSE))</f>
        <v/>
      </c>
      <c r="CO406" s="218" t="str">
        <f t="array" ref="CO406">INDEX('UPTD PPA KabKota'!AX$5:AX$513,MATCH($D406,'UPTD PPA KabKota'!$C$5:$C$513,FALSE))</f>
        <v/>
      </c>
      <c r="CP406" s="218" t="str">
        <f t="array" ref="CP406">INDEX('UPTD PPA KabKota'!AY$5:AY$513,MATCH($D406,'UPTD PPA KabKota'!$C$5:$C$513,FALSE))</f>
        <v/>
      </c>
      <c r="CQ406" s="209" t="str">
        <f>IFERROR(__xludf.DUMMYFUNCTION("IF(ISBLANK($K406),"""",IF(REGEXMATCH($K406,""Peraturan""),""Ada"",IF(REGEXMATCH($K406,""Rekomendasi""),""Tidak Ada"", $K406)))
"),"Ada")</f>
        <v>Ada</v>
      </c>
      <c r="CR406" s="209" t="str">
        <f t="array" ref="CR406">index('UPTD PPA KabKota'!$BI$5:$BI$513,match($D406,'UPTD PPA KabKota'!$C$5:$C$513,false))</f>
        <v>Ada</v>
      </c>
      <c r="CS406" s="314" t="str">
        <f t="shared" si="67"/>
        <v>Ada</v>
      </c>
    </row>
    <row r="407">
      <c r="A407" s="334">
        <v>401.0</v>
      </c>
      <c r="B407" s="334">
        <v>12.0</v>
      </c>
      <c r="C407" s="311" t="s">
        <v>4783</v>
      </c>
      <c r="D407" s="312" t="s">
        <v>4095</v>
      </c>
      <c r="E407" s="315">
        <v>45748.0</v>
      </c>
      <c r="F407" s="218" t="str">
        <f t="array" ref="F407">INDEX('Ortala-KabKota'!F$2:F$415,MATCH($D407,'Ortala-KabKota'!$E$2:$E$415,FALSE))</f>
        <v>Ludwine/ 085220044323</v>
      </c>
      <c r="G407" s="218" t="str">
        <f t="array" ref="G407">INDEX('Ortala-KabKota'!G$2:G$415,MATCH($D407,'Ortala-KabKota'!$E$2:$E$415,FALSE))</f>
        <v/>
      </c>
      <c r="H407" s="218" t="str">
        <f t="array" ref="H407">INDEX('Ortala-KabKota'!H$2:H$415,MATCH($D407,'Ortala-KabKota'!$E$2:$E$415,FALSE))</f>
        <v/>
      </c>
      <c r="I407" s="218" t="str">
        <f t="array" ref="I407">INDEX('Ortala-KabKota'!I$2:I$415,MATCH($D407,'Ortala-KabKota'!$E$2:$E$415,FALSE))</f>
        <v/>
      </c>
      <c r="J407" s="218" t="str">
        <f t="array" ref="J407">INDEX('Ortala-KabKota'!J$2:J$415,MATCH($D407,'Ortala-KabKota'!$E$2:$E$415,FALSE))</f>
        <v>UPTD PPA</v>
      </c>
      <c r="K407" s="218" t="str">
        <f t="array" ref="K407">INDEX('Ortala-KabKota'!K$2:K$415,MATCH($D407,'Ortala-KabKota'!$E$2:$E$415,FALSE))</f>
        <v>Peraturan Walikota Manado Nomor 17 Tahun 2021</v>
      </c>
      <c r="L407" s="218">
        <f t="array" ref="L407">INDEX('Ortala-KabKota'!L$2:L$415,MATCH($D407,'Ortala-KabKota'!$E$2:$E$415,FALSE))</f>
        <v>2021</v>
      </c>
      <c r="M407" s="218" t="str">
        <f t="array" ref="M407">INDEX('Ortala-KabKota'!M$2:M$415,MATCH($D407,'Ortala-KabKota'!$E$2:$E$415,FALSE))</f>
        <v>A</v>
      </c>
      <c r="N407" s="218" t="str">
        <f t="array" ref="N407">INDEX('Ortala-KabKota'!N$2:N$415,MATCH($D407,'Ortala-KabKota'!$E$2:$E$415,FALSE))</f>
        <v>Jeane/ 085823079278</v>
      </c>
      <c r="O407" s="218" t="str">
        <f t="array" ref="O407">INDEX('Ortala-KabKota'!O$2:O$415,MATCH($D407,'Ortala-KabKota'!$E$2:$E$415,FALSE))</f>
        <v/>
      </c>
      <c r="P407" s="218" t="str">
        <f t="array" ref="P407">INDEX('Ortala-KabKota'!P$2:P$415,MATCH($D407,'Ortala-KabKota'!$E$2:$E$415,FALSE))</f>
        <v/>
      </c>
      <c r="Q407" s="218" t="str">
        <f t="array" ref="Q407">INDEX('Ortala-KabKota'!Q$2:Q$415,MATCH($D407,'Ortala-KabKota'!$E$2:$E$415,FALSE))</f>
        <v>BERGABUNG DENGAN KANTOR DINAS</v>
      </c>
      <c r="R407" s="218" t="str">
        <f t="array" ref="R407">INDEX('Ortala-KabKota'!R$2:R$415,MATCH($D407,'Ortala-KabKota'!$E$2:$E$415,FALSE))</f>
        <v>TIDAK PUNYA</v>
      </c>
      <c r="S407" s="218" t="str">
        <f t="array" ref="S407">INDEX('Ortala-KabKota'!S$2:S$415,MATCH($D407,'Ortala-KabKota'!$E$2:$E$415,FALSE))</f>
        <v>Tidak Ada</v>
      </c>
      <c r="T407" s="218">
        <f t="array" ref="T407">INDEX('Ortala-KabKota'!T$2:T$415,MATCH($D407,'Ortala-KabKota'!$E$2:$E$415,FALSE))</f>
        <v>1</v>
      </c>
      <c r="U407" s="218">
        <f t="array" ref="U407">INDEX('Ortala-KabKota'!U$2:U$415,MATCH($D407,'Ortala-KabKota'!$E$2:$E$415,FALSE))</f>
        <v>0</v>
      </c>
      <c r="V407" s="218">
        <f t="array" ref="V407">INDEX('Ortala-KabKota'!V$2:V$415,MATCH($D407,'Ortala-KabKota'!$E$2:$E$415,FALSE))</f>
        <v>1</v>
      </c>
      <c r="W407" s="218">
        <f t="array" ref="W407">INDEX('Ortala-KabKota'!W$2:W$415,MATCH($D407,'Ortala-KabKota'!$E$2:$E$415,FALSE))</f>
        <v>0</v>
      </c>
      <c r="X407" s="218">
        <f t="array" ref="X407">INDEX('Ortala-KabKota'!X$2:X$415,MATCH($D407,'Ortala-KabKota'!$E$2:$E$415,FALSE))</f>
        <v>0</v>
      </c>
      <c r="Y407" s="218">
        <f t="array" ref="Y407">INDEX('Ortala-KabKota'!Y$2:Y$415,MATCH($D407,'Ortala-KabKota'!$E$2:$E$415,FALSE))</f>
        <v>0</v>
      </c>
      <c r="Z407" s="218">
        <f t="array" ref="Z407">INDEX('Ortala-KabKota'!Z$2:Z$415,MATCH($D407,'Ortala-KabKota'!$E$2:$E$415,FALSE))</f>
        <v>1</v>
      </c>
      <c r="AA407" s="218">
        <f t="array" ref="AA407">INDEX('Ortala-KabKota'!AA$2:AA$415,MATCH($D407,'Ortala-KabKota'!$E$2:$E$415,FALSE))</f>
        <v>1</v>
      </c>
      <c r="AB407" s="218">
        <f t="array" ref="AB407">INDEX('Ortala-KabKota'!AB$2:AB$415,MATCH($D407,'Ortala-KabKota'!$E$2:$E$415,FALSE))</f>
        <v>1</v>
      </c>
      <c r="AC407" s="218">
        <f t="array" ref="AC407">INDEX('Ortala-KabKota'!AC$2:AC$415,MATCH($D407,'Ortala-KabKota'!$E$2:$E$415,FALSE))</f>
        <v>0</v>
      </c>
      <c r="AD407" s="218">
        <f t="array" ref="AD407">INDEX('Ortala-KabKota'!AD$2:AD$415,MATCH($D407,'Ortala-KabKota'!$E$2:$E$415,FALSE))</f>
        <v>0</v>
      </c>
      <c r="AE407" s="218">
        <f t="array" ref="AE407">INDEX('Ortala-KabKota'!AE$2:AE$415,MATCH($D407,'Ortala-KabKota'!$E$2:$E$415,FALSE))</f>
        <v>1</v>
      </c>
      <c r="AF407" s="218">
        <f t="array" ref="AF407">INDEX('Ortala-KabKota'!AF$2:AF$415,MATCH($D407,'Ortala-KabKota'!$E$2:$E$415,FALSE))</f>
        <v>1</v>
      </c>
      <c r="AG407" s="218">
        <f t="array" ref="AG407">INDEX('Ortala-KabKota'!AG$2:AG$415,MATCH($D407,'Ortala-KabKota'!$E$2:$E$415,FALSE))</f>
        <v>1</v>
      </c>
      <c r="AH407" s="218">
        <f t="array" ref="AH407">INDEX('Ortala-KabKota'!AH$2:AH$415,MATCH($D407,'Ortala-KabKota'!$E$2:$E$415,FALSE))</f>
        <v>1</v>
      </c>
      <c r="AI407" s="218" t="str">
        <f t="array" ref="AI407">INDEX('Ortala-KabKota'!AI$2:AI$415,MATCH($D407,'Ortala-KabKota'!$E$2:$E$415,FALSE))</f>
        <v>identifikasi kebutuhan klien oleh pendamping kasus/tenaga ahli, menyampaikan hasil identifikasi yang dibutuhkan kepada kepala UPTD, menyampaikan kepada pihak koordinator rumah aman, registrasi masuk rumah aman (shelter), menerima korban di rumah aman, membuat laporan keluar shelter, pemulangan </v>
      </c>
      <c r="AJ407" s="218">
        <f t="array" ref="AJ407">INDEX('Ortala-KabKota'!AJ$2:AJ$415,MATCH($D407,'Ortala-KabKota'!$E$2:$E$415,FALSE))</f>
        <v>1</v>
      </c>
      <c r="AK407" s="218">
        <f t="array" ref="AK407">INDEX('Ortala-KabKota'!AK$2:AK$415,MATCH($D407,'Ortala-KabKota'!$E$2:$E$415,FALSE))</f>
        <v>1</v>
      </c>
      <c r="AL407" s="218">
        <f t="array" ref="AL407">INDEX('Ortala-KabKota'!AL$2:AL$415,MATCH($D407,'Ortala-KabKota'!$E$2:$E$415,FALSE))</f>
        <v>36</v>
      </c>
      <c r="AM407" s="218" t="str">
        <f t="array" ref="AM407">INDEX('Ortala-KabKota'!AM$2:AM$415,MATCH($D407,'Ortala-KabKota'!$E$2:$E$415,FALSE))</f>
        <v>Kekerasan Fisik</v>
      </c>
      <c r="AN407" s="218" t="str">
        <f t="array" ref="AN407">INDEX('Ortala-KabKota'!AN$2:AN$415,MATCH($D407,'Ortala-KabKota'!$E$2:$E$415,FALSE))</f>
        <v/>
      </c>
      <c r="AO407" s="218" t="str">
        <f t="array" ref="AO407">INDEX('Ortala-KabKota'!AO$2:AO$415,MATCH($D407,'Ortala-KabKota'!$E$2:$E$415,FALSE))</f>
        <v/>
      </c>
      <c r="AP407" s="218" t="str">
        <f t="array" ref="AP407">INDEX('Ortala-KabKota'!AP$2:AP$415,MATCH($D407,'Ortala-KabKota'!$E$2:$E$415,FALSE))</f>
        <v/>
      </c>
      <c r="AQ407" s="218" t="str">
        <f t="array" ref="AQ407">INDEX('Ortala-KabKota'!AQ$2:AQ$415,MATCH($D407,'Ortala-KabKota'!$E$2:$E$415,FALSE))</f>
        <v/>
      </c>
      <c r="AR407" s="218" t="str">
        <f t="array" ref="AR407">INDEX('Ortala-KabKota'!AR$2:AR$415,MATCH($D407,'Ortala-KabKota'!$E$2:$E$415,FALSE))</f>
        <v/>
      </c>
      <c r="AS407" s="218">
        <f t="array" ref="AS407">INDEX('Ortala-KabKota'!AS$2:AS$415,MATCH($D407,'Ortala-KabKota'!$E$2:$E$415,FALSE))</f>
        <v>1</v>
      </c>
      <c r="AT407" s="218" t="str">
        <f t="array" ref="AT407">INDEX('Ortala-KabKota'!AT$2:AT$415,MATCH($D407,'Ortala-KabKota'!$E$2:$E$415,FALSE))</f>
        <v/>
      </c>
      <c r="AU407" s="218" t="str">
        <f t="array" ref="AU407">INDEX('UPTD PPA KabKota'!D$5:D$513,MATCH($D407,'UPTD PPA KabKota'!$C$5:$C$513,FALSE))</f>
        <v>Lidwine Tombuku</v>
      </c>
      <c r="AV407" s="218" t="str">
        <f t="array" ref="AV407">INDEX('UPTD PPA KabKota'!E$5:E$513,MATCH($D407,'UPTD PPA KabKota'!$C$5:$C$513,FALSE))</f>
        <v>Jl. Tololiu supit Tingkulu tingkulu kec wanea</v>
      </c>
      <c r="AW407" s="218" t="str">
        <f t="array" ref="AW407">INDEX('UPTD PPA KabKota'!F$5:F$513,MATCH($D407,'UPTD PPA KabKota'!$C$5:$C$513,FALSE))</f>
        <v>Tidak ada</v>
      </c>
      <c r="AX407" s="218">
        <f t="array" ref="AX407">INDEX('UPTD PPA KabKota'!G$5:G$513,MATCH($D407,'UPTD PPA KabKota'!$C$5:$C$513,FALSE))</f>
        <v>85220044323</v>
      </c>
      <c r="AY407" s="218" t="str">
        <f t="array" ref="AY407">INDEX('UPTD PPA KabKota'!H$5:H$513,MATCH($D407,'UPTD PPA KabKota'!$C$5:$C$513,FALSE))</f>
        <v>UPTD PPA</v>
      </c>
      <c r="AZ407" s="218" t="str">
        <f t="array" ref="AZ407">INDEX('UPTD PPA KabKota'!I$5:I$513,MATCH($D407,'UPTD PPA KabKota'!$C$5:$C$513,FALSE))</f>
        <v>Peraturan Walikota No. 17 tahun 2021</v>
      </c>
      <c r="BA407" s="218">
        <f t="array" ref="BA407">INDEX('UPTD PPA KabKota'!J$5:J$513,MATCH($D407,'UPTD PPA KabKota'!$C$5:$C$513,FALSE))</f>
        <v>2021</v>
      </c>
      <c r="BB407" s="218" t="str">
        <f t="array" ref="BB407">INDEX('UPTD PPA KabKota'!K$5:K$513,MATCH($D407,'UPTD PPA KabKota'!$C$5:$C$513,FALSE))</f>
        <v>A</v>
      </c>
      <c r="BC407" s="218" t="str">
        <f t="array" ref="BC407">INDEX('UPTD PPA KabKota'!L$5:L$513,MATCH($D407,'UPTD PPA KabKota'!$C$5:$C$513,FALSE))</f>
        <v>Lidwine / 085220044323</v>
      </c>
      <c r="BD407" s="218" t="str">
        <f t="array" ref="BD407">INDEX('UPTD PPA KabKota'!M$5:M$513,MATCH($D407,'UPTD PPA KabKota'!$C$5:$C$513,FALSE))</f>
        <v>gonxaalban@yahoo.com</v>
      </c>
      <c r="BE407" s="218" t="str">
        <f t="array" ref="BE407">INDEX('UPTD PPA KabKota'!N$5:N$513,MATCH($D407,'UPTD PPA KabKota'!$C$5:$C$513,FALSE))</f>
        <v>Kepala uptd , KTU</v>
      </c>
      <c r="BF407" s="218" t="str">
        <f t="array" ref="BF407">INDEX('UPTD PPA KabKota'!O$5:O$513,MATCH($D407,'UPTD PPA KabKota'!$C$5:$C$513,FALSE))</f>
        <v>Diberikan oleh pemerintah kota</v>
      </c>
      <c r="BG407" s="218" t="str">
        <f t="array" ref="BG407">INDEX('UPTD PPA KabKota'!P$5:P$513,MATCH($D407,'UPTD PPA KabKota'!$C$5:$C$513,FALSE))</f>
        <v>Sewa/Kontrak</v>
      </c>
      <c r="BH407" s="218" t="str">
        <f t="array" ref="BH407">INDEX('UPTD PPA KabKota'!Q$5:Q$513,MATCH($D407,'UPTD PPA KabKota'!$C$5:$C$513,FALSE))</f>
        <v>Tidak ada</v>
      </c>
      <c r="BI407" s="218" t="str">
        <f t="array" ref="BI407">INDEX('UPTD PPA KabKota'!R$5:R$513,MATCH($D407,'UPTD PPA KabKota'!$C$5:$C$513,FALSE))</f>
        <v>Ada</v>
      </c>
      <c r="BJ407" s="218" t="str">
        <f t="array" ref="BJ407">INDEX('UPTD PPA KabKota'!S$5:S$513,MATCH($D407,'UPTD PPA KabKota'!$C$5:$C$513,FALSE))</f>
        <v>Tidak Ada</v>
      </c>
      <c r="BK407" s="218" t="str">
        <f t="array" ref="BK407">INDEX('UPTD PPA KabKota'!T$5:T$513,MATCH($D407,'UPTD PPA KabKota'!$C$5:$C$513,FALSE))</f>
        <v>Ada</v>
      </c>
      <c r="BL407" s="218" t="str">
        <f t="array" ref="BL407">INDEX('UPTD PPA KabKota'!U$5:U$513,MATCH($D407,'UPTD PPA KabKota'!$C$5:$C$513,FALSE))</f>
        <v>Ada</v>
      </c>
      <c r="BM407" s="218" t="str">
        <f t="array" ref="BM407">INDEX('UPTD PPA KabKota'!V$5:V$513,MATCH($D407,'UPTD PPA KabKota'!$C$5:$C$513,FALSE))</f>
        <v>Ada</v>
      </c>
      <c r="BN407" s="218" t="str">
        <f t="array" ref="BN407">INDEX('UPTD PPA KabKota'!W$5:W$513,MATCH($D407,'UPTD PPA KabKota'!$C$5:$C$513,FALSE))</f>
        <v>Ada</v>
      </c>
      <c r="BO407" s="218" t="str">
        <f t="array" ref="BO407">INDEX('UPTD PPA KabKota'!X$5:X$513,MATCH($D407,'UPTD PPA KabKota'!$C$5:$C$513,FALSE))</f>
        <v>Tidak Ada</v>
      </c>
      <c r="BP407" s="218" t="str">
        <f t="array" ref="BP407">INDEX('UPTD PPA KabKota'!Y$5:Y$513,MATCH($D407,'UPTD PPA KabKota'!$C$5:$C$513,FALSE))</f>
        <v>Ada</v>
      </c>
      <c r="BQ407" s="218" t="str">
        <f t="array" ref="BQ407">INDEX('UPTD PPA KabKota'!Z$5:Z$513,MATCH($D407,'UPTD PPA KabKota'!$C$5:$C$513,FALSE))</f>
        <v>Ada</v>
      </c>
      <c r="BR407" s="218" t="str">
        <f t="array" ref="BR407">INDEX('UPTD PPA KabKota'!AA$5:AA$513,MATCH($D407,'UPTD PPA KabKota'!$C$5:$C$513,FALSE))</f>
        <v>Tidak Ada</v>
      </c>
      <c r="BS407" s="218" t="str">
        <f t="array" ref="BS407">INDEX('UPTD PPA KabKota'!AB$5:AB$513,MATCH($D407,'UPTD PPA KabKota'!$C$5:$C$513,FALSE))</f>
        <v>Tidak Ada</v>
      </c>
      <c r="BT407" s="218" t="str">
        <f t="array" ref="BT407">INDEX('UPTD PPA KabKota'!AC$5:AC$513,MATCH($D407,'UPTD PPA KabKota'!$C$5:$C$513,FALSE))</f>
        <v>Sudah</v>
      </c>
      <c r="BU407" s="218" t="str">
        <f t="array" ref="BU407">INDEX('UPTD PPA KabKota'!AD$5:AD$513,MATCH($D407,'UPTD PPA KabKota'!$C$5:$C$513,FALSE))</f>
        <v>Sudah</v>
      </c>
      <c r="BV407" s="218" t="str">
        <f t="array" ref="BV407">INDEX('UPTD PPA KabKota'!AE$5:AE$513,MATCH($D407,'UPTD PPA KabKota'!$C$5:$C$513,FALSE))</f>
        <v>Sudah</v>
      </c>
      <c r="BW407" s="218" t="str">
        <f t="array" ref="BW407">INDEX('UPTD PPA KabKota'!AF$5:AF$513,MATCH($D407,'UPTD PPA KabKota'!$C$5:$C$513,FALSE))</f>
        <v>Sudah</v>
      </c>
      <c r="BX407" s="218" t="str">
        <f t="array" ref="BX407">INDEX('UPTD PPA KabKota'!AG$5:AG$513,MATCH($D407,'UPTD PPA KabKota'!$C$5:$C$513,FALSE))</f>
        <v>Sudah</v>
      </c>
      <c r="BY407" s="218" t="str">
        <f t="array" ref="BY407">INDEX('UPTD PPA KabKota'!AH$5:AH$513,MATCH($D407,'UPTD PPA KabKota'!$C$5:$C$513,FALSE))</f>
        <v>Sudah</v>
      </c>
      <c r="BZ407" s="218" t="str">
        <f t="array" ref="BZ407">INDEX('UPTD PPA KabKota'!AI$5:AI$513,MATCH($D407,'UPTD PPA KabKota'!$C$5:$C$513,FALSE))</f>
        <v>Sudah</v>
      </c>
      <c r="CA407" s="218" t="str">
        <f t="array" ref="CA407">INDEX('UPTD PPA KabKota'!AJ$5:AJ$513,MATCH($D407,'UPTD PPA KabKota'!$C$5:$C$513,FALSE))</f>
        <v>Sudah</v>
      </c>
      <c r="CB407" s="218" t="str">
        <f t="array" ref="CB407">INDEX('UPTD PPA KabKota'!AK$5:AK$513,MATCH($D407,'UPTD PPA KabKota'!$C$5:$C$513,FALSE))</f>
        <v>Sudah</v>
      </c>
      <c r="CC407" s="218" t="str">
        <f t="array" ref="CC407">INDEX('UPTD PPA KabKota'!AL$5:AL$513,MATCH($D407,'UPTD PPA KabKota'!$C$5:$C$513,FALSE))</f>
        <v>Sudah</v>
      </c>
      <c r="CD407" s="218" t="str">
        <f t="array" ref="CD407">INDEX('UPTD PPA KabKota'!AM$5:AM$513,MATCH($D407,'UPTD PPA KabKota'!$C$5:$C$513,FALSE))</f>
        <v>Sudah</v>
      </c>
      <c r="CE407" s="218" t="str">
        <f t="array" ref="CE407">INDEX('UPTD PPA KabKota'!AN$5:AN$513,MATCH($D407,'UPTD PPA KabKota'!$C$5:$C$513,FALSE))</f>
        <v/>
      </c>
      <c r="CF407" s="218">
        <f t="array" ref="CF407">INDEX('UPTD PPA KabKota'!AO$5:AO$513,MATCH($D407,'UPTD PPA KabKota'!$C$5:$C$513,FALSE))</f>
        <v>116</v>
      </c>
      <c r="CG407" s="218" t="str">
        <f t="array" ref="CG407">INDEX('UPTD PPA KabKota'!AP$5:AP$513,MATCH($D407,'UPTD PPA KabKota'!$C$5:$C$513,FALSE))</f>
        <v>Kekerasan seksual</v>
      </c>
      <c r="CH407" s="218" t="str">
        <f t="array" ref="CH407">INDEX('UPTD PPA KabKota'!AQ$5:AQ$513,MATCH($D407,'UPTD PPA KabKota'!$C$5:$C$513,FALSE))</f>
        <v/>
      </c>
      <c r="CI407" s="218" t="str">
        <f t="array" ref="CI407">INDEX('UPTD PPA KabKota'!AR$5:AR$513,MATCH($D407,'UPTD PPA KabKota'!$C$5:$C$513,FALSE))</f>
        <v/>
      </c>
      <c r="CJ407" s="218" t="str">
        <f t="array" ref="CJ407">INDEX('UPTD PPA KabKota'!AS$5:AS$513,MATCH($D407,'UPTD PPA KabKota'!$C$5:$C$513,FALSE))</f>
        <v/>
      </c>
      <c r="CK407" s="218" t="str">
        <f t="array" ref="CK407">INDEX('UPTD PPA KabKota'!AT$5:AT$513,MATCH($D407,'UPTD PPA KabKota'!$C$5:$C$513,FALSE))</f>
        <v/>
      </c>
      <c r="CL407" s="218" t="str">
        <f t="array" ref="CL407">INDEX('UPTD PPA KabKota'!AU$5:AU$513,MATCH($D407,'UPTD PPA KabKota'!$C$5:$C$513,FALSE))</f>
        <v/>
      </c>
      <c r="CM407" s="218" t="str">
        <f t="array" ref="CM407">INDEX('UPTD PPA KabKota'!AV$5:AV$513,MATCH($D407,'UPTD PPA KabKota'!$C$5:$C$513,FALSE))</f>
        <v>v</v>
      </c>
      <c r="CN407" s="218" t="str">
        <f t="array" ref="CN407">INDEX('UPTD PPA KabKota'!AW$5:AW$513,MATCH($D407,'UPTD PPA KabKota'!$C$5:$C$513,FALSE))</f>
        <v/>
      </c>
      <c r="CO407" s="218" t="str">
        <f t="array" ref="CO407">INDEX('UPTD PPA KabKota'!AX$5:AX$513,MATCH($D407,'UPTD PPA KabKota'!$C$5:$C$513,FALSE))</f>
        <v/>
      </c>
      <c r="CP407" s="218" t="str">
        <f t="array" ref="CP407">INDEX('UPTD PPA KabKota'!AY$5:AY$513,MATCH($D407,'UPTD PPA KabKota'!$C$5:$C$513,FALSE))</f>
        <v/>
      </c>
      <c r="CQ407" s="209" t="str">
        <f>IFERROR(__xludf.DUMMYFUNCTION("IF(ISBLANK($K407),"""",IF(REGEXMATCH($K407,""Peraturan""),""Ada"",IF(REGEXMATCH($K407,""Rekomendasi""),""Tidak Ada"", $K407)))
"),"Ada")</f>
        <v>Ada</v>
      </c>
      <c r="CR407" s="209" t="str">
        <f t="array" ref="CR407">index('UPTD PPA KabKota'!$BI$5:$BI$513,match($D407,'UPTD PPA KabKota'!$C$5:$C$513,false))</f>
        <v>Ada</v>
      </c>
      <c r="CS407" s="314" t="str">
        <f t="shared" si="67"/>
        <v>Ada</v>
      </c>
    </row>
    <row r="408">
      <c r="A408" s="334">
        <v>402.0</v>
      </c>
      <c r="B408" s="334">
        <v>13.0</v>
      </c>
      <c r="C408" s="311" t="s">
        <v>4783</v>
      </c>
      <c r="D408" s="312" t="s">
        <v>4161</v>
      </c>
      <c r="E408" s="315">
        <v>45689.0</v>
      </c>
      <c r="F408" s="218" t="str">
        <f t="array" ref="F408">INDEX('Ortala-KabKota'!F$2:F$415,MATCH($D408,'Ortala-KabKota'!$E$2:$E$415,FALSE))</f>
        <v>Elen/ 085240360883</v>
      </c>
      <c r="G408" s="218" t="str">
        <f t="array" ref="G408">INDEX('Ortala-KabKota'!G$2:G$415,MATCH($D408,'Ortala-KabKota'!$E$2:$E$415,FALSE))</f>
        <v/>
      </c>
      <c r="H408" s="218" t="str">
        <f t="array" ref="H408">INDEX('Ortala-KabKota'!H$2:H$415,MATCH($D408,'Ortala-KabKota'!$E$2:$E$415,FALSE))</f>
        <v/>
      </c>
      <c r="I408" s="218" t="str">
        <f t="array" ref="I408">INDEX('Ortala-KabKota'!I$2:I$415,MATCH($D408,'Ortala-KabKota'!$E$2:$E$415,FALSE))</f>
        <v/>
      </c>
      <c r="J408" s="218" t="str">
        <f t="array" ref="J408">INDEX('Ortala-KabKota'!J$2:J$415,MATCH($D408,'Ortala-KabKota'!$E$2:$E$415,FALSE))</f>
        <v/>
      </c>
      <c r="K408" s="218" t="str">
        <f t="array" ref="K408">INDEX('Ortala-KabKota'!K$2:K$415,MATCH($D408,'Ortala-KabKota'!$E$2:$E$415,FALSE))</f>
        <v>Peraturan Walikota Bitung Nomor 29 Tahun 2022</v>
      </c>
      <c r="L408" s="218">
        <f t="array" ref="L408">INDEX('Ortala-KabKota'!L$2:L$415,MATCH($D408,'Ortala-KabKota'!$E$2:$E$415,FALSE))</f>
        <v>2022</v>
      </c>
      <c r="M408" s="218" t="str">
        <f t="array" ref="M408">INDEX('Ortala-KabKota'!M$2:M$415,MATCH($D408,'Ortala-KabKota'!$E$2:$E$415,FALSE))</f>
        <v/>
      </c>
      <c r="N408" s="218" t="str">
        <f t="array" ref="N408">INDEX('Ortala-KabKota'!N$2:N$415,MATCH($D408,'Ortala-KabKota'!$E$2:$E$415,FALSE))</f>
        <v/>
      </c>
      <c r="O408" s="218" t="str">
        <f t="array" ref="O408">INDEX('Ortala-KabKota'!O$2:O$415,MATCH($D408,'Ortala-KabKota'!$E$2:$E$415,FALSE))</f>
        <v/>
      </c>
      <c r="P408" s="218" t="str">
        <f t="array" ref="P408">INDEX('Ortala-KabKota'!P$2:P$415,MATCH($D408,'Ortala-KabKota'!$E$2:$E$415,FALSE))</f>
        <v/>
      </c>
      <c r="Q408" s="218" t="str">
        <f t="array" ref="Q408">INDEX('Ortala-KabKota'!Q$2:Q$415,MATCH($D408,'Ortala-KabKota'!$E$2:$E$415,FALSE))</f>
        <v/>
      </c>
      <c r="R408" s="218" t="str">
        <f t="array" ref="R408">INDEX('Ortala-KabKota'!R$2:R$415,MATCH($D408,'Ortala-KabKota'!$E$2:$E$415,FALSE))</f>
        <v/>
      </c>
      <c r="S408" s="218" t="str">
        <f t="array" ref="S408">INDEX('Ortala-KabKota'!S$2:S$415,MATCH($D408,'Ortala-KabKota'!$E$2:$E$415,FALSE))</f>
        <v/>
      </c>
      <c r="T408" s="218" t="str">
        <f t="array" ref="T408">INDEX('Ortala-KabKota'!T$2:T$415,MATCH($D408,'Ortala-KabKota'!$E$2:$E$415,FALSE))</f>
        <v/>
      </c>
      <c r="U408" s="218" t="str">
        <f t="array" ref="U408">INDEX('Ortala-KabKota'!U$2:U$415,MATCH($D408,'Ortala-KabKota'!$E$2:$E$415,FALSE))</f>
        <v/>
      </c>
      <c r="V408" s="218" t="str">
        <f t="array" ref="V408">INDEX('Ortala-KabKota'!V$2:V$415,MATCH($D408,'Ortala-KabKota'!$E$2:$E$415,FALSE))</f>
        <v/>
      </c>
      <c r="W408" s="218" t="str">
        <f t="array" ref="W408">INDEX('Ortala-KabKota'!W$2:W$415,MATCH($D408,'Ortala-KabKota'!$E$2:$E$415,FALSE))</f>
        <v/>
      </c>
      <c r="X408" s="218" t="str">
        <f t="array" ref="X408">INDEX('Ortala-KabKota'!X$2:X$415,MATCH($D408,'Ortala-KabKota'!$E$2:$E$415,FALSE))</f>
        <v/>
      </c>
      <c r="Y408" s="218" t="str">
        <f t="array" ref="Y408">INDEX('Ortala-KabKota'!Y$2:Y$415,MATCH($D408,'Ortala-KabKota'!$E$2:$E$415,FALSE))</f>
        <v/>
      </c>
      <c r="Z408" s="218" t="str">
        <f t="array" ref="Z408">INDEX('Ortala-KabKota'!Z$2:Z$415,MATCH($D408,'Ortala-KabKota'!$E$2:$E$415,FALSE))</f>
        <v/>
      </c>
      <c r="AA408" s="218" t="str">
        <f t="array" ref="AA408">INDEX('Ortala-KabKota'!AA$2:AA$415,MATCH($D408,'Ortala-KabKota'!$E$2:$E$415,FALSE))</f>
        <v/>
      </c>
      <c r="AB408" s="218" t="str">
        <f t="array" ref="AB408">INDEX('Ortala-KabKota'!AB$2:AB$415,MATCH($D408,'Ortala-KabKota'!$E$2:$E$415,FALSE))</f>
        <v/>
      </c>
      <c r="AC408" s="218" t="str">
        <f t="array" ref="AC408">INDEX('Ortala-KabKota'!AC$2:AC$415,MATCH($D408,'Ortala-KabKota'!$E$2:$E$415,FALSE))</f>
        <v/>
      </c>
      <c r="AD408" s="218" t="str">
        <f t="array" ref="AD408">INDEX('Ortala-KabKota'!AD$2:AD$415,MATCH($D408,'Ortala-KabKota'!$E$2:$E$415,FALSE))</f>
        <v/>
      </c>
      <c r="AE408" s="218" t="str">
        <f t="array" ref="AE408">INDEX('Ortala-KabKota'!AE$2:AE$415,MATCH($D408,'Ortala-KabKota'!$E$2:$E$415,FALSE))</f>
        <v/>
      </c>
      <c r="AF408" s="218" t="str">
        <f t="array" ref="AF408">INDEX('Ortala-KabKota'!AF$2:AF$415,MATCH($D408,'Ortala-KabKota'!$E$2:$E$415,FALSE))</f>
        <v/>
      </c>
      <c r="AG408" s="218" t="str">
        <f t="array" ref="AG408">INDEX('Ortala-KabKota'!AG$2:AG$415,MATCH($D408,'Ortala-KabKota'!$E$2:$E$415,FALSE))</f>
        <v/>
      </c>
      <c r="AH408" s="218" t="str">
        <f t="array" ref="AH408">INDEX('Ortala-KabKota'!AH$2:AH$415,MATCH($D408,'Ortala-KabKota'!$E$2:$E$415,FALSE))</f>
        <v/>
      </c>
      <c r="AI408" s="218" t="str">
        <f t="array" ref="AI408">INDEX('Ortala-KabKota'!AI$2:AI$415,MATCH($D408,'Ortala-KabKota'!$E$2:$E$415,FALSE))</f>
        <v/>
      </c>
      <c r="AJ408" s="218" t="str">
        <f t="array" ref="AJ408">INDEX('Ortala-KabKota'!AJ$2:AJ$415,MATCH($D408,'Ortala-KabKota'!$E$2:$E$415,FALSE))</f>
        <v/>
      </c>
      <c r="AK408" s="218" t="str">
        <f t="array" ref="AK408">INDEX('Ortala-KabKota'!AK$2:AK$415,MATCH($D408,'Ortala-KabKota'!$E$2:$E$415,FALSE))</f>
        <v/>
      </c>
      <c r="AL408" s="218" t="str">
        <f t="array" ref="AL408">INDEX('Ortala-KabKota'!AL$2:AL$415,MATCH($D408,'Ortala-KabKota'!$E$2:$E$415,FALSE))</f>
        <v/>
      </c>
      <c r="AM408" s="218" t="str">
        <f t="array" ref="AM408">INDEX('Ortala-KabKota'!AM$2:AM$415,MATCH($D408,'Ortala-KabKota'!$E$2:$E$415,FALSE))</f>
        <v/>
      </c>
      <c r="AN408" s="218" t="str">
        <f t="array" ref="AN408">INDEX('Ortala-KabKota'!AN$2:AN$415,MATCH($D408,'Ortala-KabKota'!$E$2:$E$415,FALSE))</f>
        <v/>
      </c>
      <c r="AO408" s="218" t="str">
        <f t="array" ref="AO408">INDEX('Ortala-KabKota'!AO$2:AO$415,MATCH($D408,'Ortala-KabKota'!$E$2:$E$415,FALSE))</f>
        <v/>
      </c>
      <c r="AP408" s="218" t="str">
        <f t="array" ref="AP408">INDEX('Ortala-KabKota'!AP$2:AP$415,MATCH($D408,'Ortala-KabKota'!$E$2:$E$415,FALSE))</f>
        <v/>
      </c>
      <c r="AQ408" s="218" t="str">
        <f t="array" ref="AQ408">INDEX('Ortala-KabKota'!AQ$2:AQ$415,MATCH($D408,'Ortala-KabKota'!$E$2:$E$415,FALSE))</f>
        <v/>
      </c>
      <c r="AR408" s="218" t="str">
        <f t="array" ref="AR408">INDEX('Ortala-KabKota'!AR$2:AR$415,MATCH($D408,'Ortala-KabKota'!$E$2:$E$415,FALSE))</f>
        <v/>
      </c>
      <c r="AS408" s="218" t="str">
        <f t="array" ref="AS408">INDEX('Ortala-KabKota'!AS$2:AS$415,MATCH($D408,'Ortala-KabKota'!$E$2:$E$415,FALSE))</f>
        <v/>
      </c>
      <c r="AT408" s="218" t="str">
        <f t="array" ref="AT408">INDEX('Ortala-KabKota'!AT$2:AT$415,MATCH($D408,'Ortala-KabKota'!$E$2:$E$415,FALSE))</f>
        <v/>
      </c>
      <c r="AU408" s="218" t="str">
        <f t="array" ref="AU408">INDEX('UPTD PPA KabKota'!D$5:D$513,MATCH($D408,'UPTD PPA KabKota'!$C$5:$C$513,FALSE))</f>
        <v/>
      </c>
      <c r="AV408" s="218" t="str">
        <f t="array" ref="AV408">INDEX('UPTD PPA KabKota'!E$5:E$513,MATCH($D408,'UPTD PPA KabKota'!$C$5:$C$513,FALSE))</f>
        <v/>
      </c>
      <c r="AW408" s="218" t="str">
        <f t="array" ref="AW408">INDEX('UPTD PPA KabKota'!F$5:F$513,MATCH($D408,'UPTD PPA KabKota'!$C$5:$C$513,FALSE))</f>
        <v/>
      </c>
      <c r="AX408" s="218" t="str">
        <f t="array" ref="AX408">INDEX('UPTD PPA KabKota'!G$5:G$513,MATCH($D408,'UPTD PPA KabKota'!$C$5:$C$513,FALSE))</f>
        <v/>
      </c>
      <c r="AY408" s="218" t="str">
        <f t="array" ref="AY408">INDEX('UPTD PPA KabKota'!H$5:H$513,MATCH($D408,'UPTD PPA KabKota'!$C$5:$C$513,FALSE))</f>
        <v/>
      </c>
      <c r="AZ408" s="218" t="str">
        <f t="array" ref="AZ408">INDEX('UPTD PPA KabKota'!I$5:I$513,MATCH($D408,'UPTD PPA KabKota'!$C$5:$C$513,FALSE))</f>
        <v>Peraturan Walikota Bitung Nomor 29 Tahun 2022</v>
      </c>
      <c r="BA408" s="218">
        <f t="array" ref="BA408">INDEX('UPTD PPA KabKota'!J$5:J$513,MATCH($D408,'UPTD PPA KabKota'!$C$5:$C$513,FALSE))</f>
        <v>2022</v>
      </c>
      <c r="BB408" s="218" t="str">
        <f t="array" ref="BB408">INDEX('UPTD PPA KabKota'!K$5:K$513,MATCH($D408,'UPTD PPA KabKota'!$C$5:$C$513,FALSE))</f>
        <v>Perkada tidak dapat diakses</v>
      </c>
      <c r="BC408" s="218" t="str">
        <f t="array" ref="BC408">INDEX('UPTD PPA KabKota'!L$5:L$513,MATCH($D408,'UPTD PPA KabKota'!$C$5:$C$513,FALSE))</f>
        <v/>
      </c>
      <c r="BD408" s="218" t="str">
        <f t="array" ref="BD408">INDEX('UPTD PPA KabKota'!M$5:M$513,MATCH($D408,'UPTD PPA KabKota'!$C$5:$C$513,FALSE))</f>
        <v/>
      </c>
      <c r="BE408" s="218" t="str">
        <f t="array" ref="BE408">INDEX('UPTD PPA KabKota'!N$5:N$513,MATCH($D408,'UPTD PPA KabKota'!$C$5:$C$513,FALSE))</f>
        <v/>
      </c>
      <c r="BF408" s="218" t="str">
        <f t="array" ref="BF408">INDEX('UPTD PPA KabKota'!O$5:O$513,MATCH($D408,'UPTD PPA KabKota'!$C$5:$C$513,FALSE))</f>
        <v/>
      </c>
      <c r="BG408" s="218" t="str">
        <f t="array" ref="BG408">INDEX('UPTD PPA KabKota'!P$5:P$513,MATCH($D408,'UPTD PPA KabKota'!$C$5:$C$513,FALSE))</f>
        <v/>
      </c>
      <c r="BH408" s="218" t="str">
        <f t="array" ref="BH408">INDEX('UPTD PPA KabKota'!Q$5:Q$513,MATCH($D408,'UPTD PPA KabKota'!$C$5:$C$513,FALSE))</f>
        <v/>
      </c>
      <c r="BI408" s="218" t="str">
        <f t="array" ref="BI408">INDEX('UPTD PPA KabKota'!R$5:R$513,MATCH($D408,'UPTD PPA KabKota'!$C$5:$C$513,FALSE))</f>
        <v/>
      </c>
      <c r="BJ408" s="218" t="str">
        <f t="array" ref="BJ408">INDEX('UPTD PPA KabKota'!S$5:S$513,MATCH($D408,'UPTD PPA KabKota'!$C$5:$C$513,FALSE))</f>
        <v/>
      </c>
      <c r="BK408" s="218" t="str">
        <f t="array" ref="BK408">INDEX('UPTD PPA KabKota'!T$5:T$513,MATCH($D408,'UPTD PPA KabKota'!$C$5:$C$513,FALSE))</f>
        <v/>
      </c>
      <c r="BL408" s="218" t="str">
        <f t="array" ref="BL408">INDEX('UPTD PPA KabKota'!U$5:U$513,MATCH($D408,'UPTD PPA KabKota'!$C$5:$C$513,FALSE))</f>
        <v/>
      </c>
      <c r="BM408" s="218" t="str">
        <f t="array" ref="BM408">INDEX('UPTD PPA KabKota'!V$5:V$513,MATCH($D408,'UPTD PPA KabKota'!$C$5:$C$513,FALSE))</f>
        <v/>
      </c>
      <c r="BN408" s="218" t="str">
        <f t="array" ref="BN408">INDEX('UPTD PPA KabKota'!W$5:W$513,MATCH($D408,'UPTD PPA KabKota'!$C$5:$C$513,FALSE))</f>
        <v/>
      </c>
      <c r="BO408" s="218" t="str">
        <f t="array" ref="BO408">INDEX('UPTD PPA KabKota'!X$5:X$513,MATCH($D408,'UPTD PPA KabKota'!$C$5:$C$513,FALSE))</f>
        <v/>
      </c>
      <c r="BP408" s="218" t="str">
        <f t="array" ref="BP408">INDEX('UPTD PPA KabKota'!Y$5:Y$513,MATCH($D408,'UPTD PPA KabKota'!$C$5:$C$513,FALSE))</f>
        <v/>
      </c>
      <c r="BQ408" s="218" t="str">
        <f t="array" ref="BQ408">INDEX('UPTD PPA KabKota'!Z$5:Z$513,MATCH($D408,'UPTD PPA KabKota'!$C$5:$C$513,FALSE))</f>
        <v/>
      </c>
      <c r="BR408" s="218" t="str">
        <f t="array" ref="BR408">INDEX('UPTD PPA KabKota'!AA$5:AA$513,MATCH($D408,'UPTD PPA KabKota'!$C$5:$C$513,FALSE))</f>
        <v/>
      </c>
      <c r="BS408" s="218" t="str">
        <f t="array" ref="BS408">INDEX('UPTD PPA KabKota'!AB$5:AB$513,MATCH($D408,'UPTD PPA KabKota'!$C$5:$C$513,FALSE))</f>
        <v/>
      </c>
      <c r="BT408" s="218" t="str">
        <f t="array" ref="BT408">INDEX('UPTD PPA KabKota'!AC$5:AC$513,MATCH($D408,'UPTD PPA KabKota'!$C$5:$C$513,FALSE))</f>
        <v/>
      </c>
      <c r="BU408" s="218" t="str">
        <f t="array" ref="BU408">INDEX('UPTD PPA KabKota'!AD$5:AD$513,MATCH($D408,'UPTD PPA KabKota'!$C$5:$C$513,FALSE))</f>
        <v/>
      </c>
      <c r="BV408" s="218" t="str">
        <f t="array" ref="BV408">INDEX('UPTD PPA KabKota'!AE$5:AE$513,MATCH($D408,'UPTD PPA KabKota'!$C$5:$C$513,FALSE))</f>
        <v/>
      </c>
      <c r="BW408" s="218" t="str">
        <f t="array" ref="BW408">INDEX('UPTD PPA KabKota'!AF$5:AF$513,MATCH($D408,'UPTD PPA KabKota'!$C$5:$C$513,FALSE))</f>
        <v/>
      </c>
      <c r="BX408" s="218" t="str">
        <f t="array" ref="BX408">INDEX('UPTD PPA KabKota'!AG$5:AG$513,MATCH($D408,'UPTD PPA KabKota'!$C$5:$C$513,FALSE))</f>
        <v/>
      </c>
      <c r="BY408" s="218" t="str">
        <f t="array" ref="BY408">INDEX('UPTD PPA KabKota'!AH$5:AH$513,MATCH($D408,'UPTD PPA KabKota'!$C$5:$C$513,FALSE))</f>
        <v/>
      </c>
      <c r="BZ408" s="218" t="str">
        <f t="array" ref="BZ408">INDEX('UPTD PPA KabKota'!AI$5:AI$513,MATCH($D408,'UPTD PPA KabKota'!$C$5:$C$513,FALSE))</f>
        <v/>
      </c>
      <c r="CA408" s="218" t="str">
        <f t="array" ref="CA408">INDEX('UPTD PPA KabKota'!AJ$5:AJ$513,MATCH($D408,'UPTD PPA KabKota'!$C$5:$C$513,FALSE))</f>
        <v/>
      </c>
      <c r="CB408" s="218" t="str">
        <f t="array" ref="CB408">INDEX('UPTD PPA KabKota'!AK$5:AK$513,MATCH($D408,'UPTD PPA KabKota'!$C$5:$C$513,FALSE))</f>
        <v/>
      </c>
      <c r="CC408" s="218" t="str">
        <f t="array" ref="CC408">INDEX('UPTD PPA KabKota'!AL$5:AL$513,MATCH($D408,'UPTD PPA KabKota'!$C$5:$C$513,FALSE))</f>
        <v/>
      </c>
      <c r="CD408" s="218" t="str">
        <f t="array" ref="CD408">INDEX('UPTD PPA KabKota'!AM$5:AM$513,MATCH($D408,'UPTD PPA KabKota'!$C$5:$C$513,FALSE))</f>
        <v/>
      </c>
      <c r="CE408" s="218" t="str">
        <f t="array" ref="CE408">INDEX('UPTD PPA KabKota'!AN$5:AN$513,MATCH($D408,'UPTD PPA KabKota'!$C$5:$C$513,FALSE))</f>
        <v/>
      </c>
      <c r="CF408" s="218" t="str">
        <f t="array" ref="CF408">INDEX('UPTD PPA KabKota'!AO$5:AO$513,MATCH($D408,'UPTD PPA KabKota'!$C$5:$C$513,FALSE))</f>
        <v/>
      </c>
      <c r="CG408" s="218" t="str">
        <f t="array" ref="CG408">INDEX('UPTD PPA KabKota'!AP$5:AP$513,MATCH($D408,'UPTD PPA KabKota'!$C$5:$C$513,FALSE))</f>
        <v/>
      </c>
      <c r="CH408" s="218" t="str">
        <f t="array" ref="CH408">INDEX('UPTD PPA KabKota'!AQ$5:AQ$513,MATCH($D408,'UPTD PPA KabKota'!$C$5:$C$513,FALSE))</f>
        <v/>
      </c>
      <c r="CI408" s="218" t="str">
        <f t="array" ref="CI408">INDEX('UPTD PPA KabKota'!AR$5:AR$513,MATCH($D408,'UPTD PPA KabKota'!$C$5:$C$513,FALSE))</f>
        <v/>
      </c>
      <c r="CJ408" s="218" t="str">
        <f t="array" ref="CJ408">INDEX('UPTD PPA KabKota'!AS$5:AS$513,MATCH($D408,'UPTD PPA KabKota'!$C$5:$C$513,FALSE))</f>
        <v/>
      </c>
      <c r="CK408" s="218" t="str">
        <f t="array" ref="CK408">INDEX('UPTD PPA KabKota'!AT$5:AT$513,MATCH($D408,'UPTD PPA KabKota'!$C$5:$C$513,FALSE))</f>
        <v/>
      </c>
      <c r="CL408" s="218" t="str">
        <f t="array" ref="CL408">INDEX('UPTD PPA KabKota'!AU$5:AU$513,MATCH($D408,'UPTD PPA KabKota'!$C$5:$C$513,FALSE))</f>
        <v/>
      </c>
      <c r="CM408" s="218" t="str">
        <f t="array" ref="CM408">INDEX('UPTD PPA KabKota'!AV$5:AV$513,MATCH($D408,'UPTD PPA KabKota'!$C$5:$C$513,FALSE))</f>
        <v/>
      </c>
      <c r="CN408" s="218" t="str">
        <f t="array" ref="CN408">INDEX('UPTD PPA KabKota'!AW$5:AW$513,MATCH($D408,'UPTD PPA KabKota'!$C$5:$C$513,FALSE))</f>
        <v/>
      </c>
      <c r="CO408" s="218" t="str">
        <f t="array" ref="CO408">INDEX('UPTD PPA KabKota'!AX$5:AX$513,MATCH($D408,'UPTD PPA KabKota'!$C$5:$C$513,FALSE))</f>
        <v/>
      </c>
      <c r="CP408" s="218" t="str">
        <f t="array" ref="CP408">INDEX('UPTD PPA KabKota'!AY$5:AY$513,MATCH($D408,'UPTD PPA KabKota'!$C$5:$C$513,FALSE))</f>
        <v/>
      </c>
      <c r="CQ408" s="209" t="str">
        <f>IFERROR(__xludf.DUMMYFUNCTION("IF(ISBLANK($K408),"""",IF(REGEXMATCH($K408,""Peraturan""),""Ada"",IF(REGEXMATCH($K408,""Rekomendasi""),""Tidak Ada"", $K408)))
"),"Ada")</f>
        <v>Ada</v>
      </c>
      <c r="CR408" s="209" t="str">
        <f t="array" ref="CR408">index('UPTD PPA KabKota'!$BI$5:$BI$513,match($D408,'UPTD PPA KabKota'!$C$5:$C$513,false))</f>
        <v>Ada</v>
      </c>
      <c r="CS408" s="314" t="str">
        <f t="shared" si="67"/>
        <v>Ada</v>
      </c>
    </row>
    <row r="409">
      <c r="A409" s="334">
        <v>403.0</v>
      </c>
      <c r="B409" s="334">
        <v>14.0</v>
      </c>
      <c r="C409" s="311" t="s">
        <v>4783</v>
      </c>
      <c r="D409" s="312" t="s">
        <v>4133</v>
      </c>
      <c r="E409" s="315">
        <v>45748.0</v>
      </c>
      <c r="F409" s="218" t="str">
        <f t="array" ref="F409">INDEX('Ortala-KabKota'!F$2:F$415,MATCH($D409,'Ortala-KabKota'!$E$2:$E$415,FALSE))</f>
        <v>Anita Loloang/ 082397741649</v>
      </c>
      <c r="G409" s="218" t="str">
        <f t="array" ref="G409">INDEX('Ortala-KabKota'!G$2:G$415,MATCH($D409,'Ortala-KabKota'!$E$2:$E$415,FALSE))</f>
        <v/>
      </c>
      <c r="H409" s="218" t="str">
        <f t="array" ref="H409">INDEX('Ortala-KabKota'!H$2:H$415,MATCH($D409,'Ortala-KabKota'!$E$2:$E$415,FALSE))</f>
        <v/>
      </c>
      <c r="I409" s="218" t="str">
        <f t="array" ref="I409">INDEX('Ortala-KabKota'!I$2:I$415,MATCH($D409,'Ortala-KabKota'!$E$2:$E$415,FALSE))</f>
        <v/>
      </c>
      <c r="J409" s="218" t="str">
        <f t="array" ref="J409">INDEX('Ortala-KabKota'!J$2:J$415,MATCH($D409,'Ortala-KabKota'!$E$2:$E$415,FALSE))</f>
        <v/>
      </c>
      <c r="K409" s="218" t="str">
        <f t="array" ref="K409">INDEX('Ortala-KabKota'!K$2:K$415,MATCH($D409,'Ortala-KabKota'!$E$2:$E$415,FALSE))</f>
        <v>Peraturan Walikota Tomohon Nomor 17 Tahun 2023</v>
      </c>
      <c r="L409" s="218">
        <f t="array" ref="L409">INDEX('Ortala-KabKota'!L$2:L$415,MATCH($D409,'Ortala-KabKota'!$E$2:$E$415,FALSE))</f>
        <v>2024</v>
      </c>
      <c r="M409" s="218" t="str">
        <f t="array" ref="M409">INDEX('Ortala-KabKota'!M$2:M$415,MATCH($D409,'Ortala-KabKota'!$E$2:$E$415,FALSE))</f>
        <v/>
      </c>
      <c r="N409" s="218" t="str">
        <f t="array" ref="N409">INDEX('Ortala-KabKota'!N$2:N$415,MATCH($D409,'Ortala-KabKota'!$E$2:$E$415,FALSE))</f>
        <v/>
      </c>
      <c r="O409" s="218" t="str">
        <f t="array" ref="O409">INDEX('Ortala-KabKota'!O$2:O$415,MATCH($D409,'Ortala-KabKota'!$E$2:$E$415,FALSE))</f>
        <v/>
      </c>
      <c r="P409" s="218" t="str">
        <f t="array" ref="P409">INDEX('Ortala-KabKota'!P$2:P$415,MATCH($D409,'Ortala-KabKota'!$E$2:$E$415,FALSE))</f>
        <v/>
      </c>
      <c r="Q409" s="218" t="str">
        <f t="array" ref="Q409">INDEX('Ortala-KabKota'!Q$2:Q$415,MATCH($D409,'Ortala-KabKota'!$E$2:$E$415,FALSE))</f>
        <v>MANDIRI</v>
      </c>
      <c r="R409" s="218" t="str">
        <f t="array" ref="R409">INDEX('Ortala-KabKota'!R$2:R$415,MATCH($D409,'Ortala-KabKota'!$E$2:$E$415,FALSE))</f>
        <v>MILIK SENDIRI</v>
      </c>
      <c r="S409" s="218" t="str">
        <f t="array" ref="S409">INDEX('Ortala-KabKota'!S$2:S$415,MATCH($D409,'Ortala-KabKota'!$E$2:$E$415,FALSE))</f>
        <v/>
      </c>
      <c r="T409" s="218" t="str">
        <f t="array" ref="T409">INDEX('Ortala-KabKota'!T$2:T$415,MATCH($D409,'Ortala-KabKota'!$E$2:$E$415,FALSE))</f>
        <v/>
      </c>
      <c r="U409" s="218" t="str">
        <f t="array" ref="U409">INDEX('Ortala-KabKota'!U$2:U$415,MATCH($D409,'Ortala-KabKota'!$E$2:$E$415,FALSE))</f>
        <v/>
      </c>
      <c r="V409" s="218" t="str">
        <f t="array" ref="V409">INDEX('Ortala-KabKota'!V$2:V$415,MATCH($D409,'Ortala-KabKota'!$E$2:$E$415,FALSE))</f>
        <v/>
      </c>
      <c r="W409" s="218" t="str">
        <f t="array" ref="W409">INDEX('Ortala-KabKota'!W$2:W$415,MATCH($D409,'Ortala-KabKota'!$E$2:$E$415,FALSE))</f>
        <v/>
      </c>
      <c r="X409" s="218" t="str">
        <f t="array" ref="X409">INDEX('Ortala-KabKota'!X$2:X$415,MATCH($D409,'Ortala-KabKota'!$E$2:$E$415,FALSE))</f>
        <v/>
      </c>
      <c r="Y409" s="218" t="str">
        <f t="array" ref="Y409">INDEX('Ortala-KabKota'!Y$2:Y$415,MATCH($D409,'Ortala-KabKota'!$E$2:$E$415,FALSE))</f>
        <v/>
      </c>
      <c r="Z409" s="218" t="str">
        <f t="array" ref="Z409">INDEX('Ortala-KabKota'!Z$2:Z$415,MATCH($D409,'Ortala-KabKota'!$E$2:$E$415,FALSE))</f>
        <v/>
      </c>
      <c r="AA409" s="218" t="str">
        <f t="array" ref="AA409">INDEX('Ortala-KabKota'!AA$2:AA$415,MATCH($D409,'Ortala-KabKota'!$E$2:$E$415,FALSE))</f>
        <v/>
      </c>
      <c r="AB409" s="218" t="str">
        <f t="array" ref="AB409">INDEX('Ortala-KabKota'!AB$2:AB$415,MATCH($D409,'Ortala-KabKota'!$E$2:$E$415,FALSE))</f>
        <v/>
      </c>
      <c r="AC409" s="218" t="str">
        <f t="array" ref="AC409">INDEX('Ortala-KabKota'!AC$2:AC$415,MATCH($D409,'Ortala-KabKota'!$E$2:$E$415,FALSE))</f>
        <v/>
      </c>
      <c r="AD409" s="218" t="str">
        <f t="array" ref="AD409">INDEX('Ortala-KabKota'!AD$2:AD$415,MATCH($D409,'Ortala-KabKota'!$E$2:$E$415,FALSE))</f>
        <v/>
      </c>
      <c r="AE409" s="218" t="str">
        <f t="array" ref="AE409">INDEX('Ortala-KabKota'!AE$2:AE$415,MATCH($D409,'Ortala-KabKota'!$E$2:$E$415,FALSE))</f>
        <v/>
      </c>
      <c r="AF409" s="218" t="str">
        <f t="array" ref="AF409">INDEX('Ortala-KabKota'!AF$2:AF$415,MATCH($D409,'Ortala-KabKota'!$E$2:$E$415,FALSE))</f>
        <v/>
      </c>
      <c r="AG409" s="218" t="str">
        <f t="array" ref="AG409">INDEX('Ortala-KabKota'!AG$2:AG$415,MATCH($D409,'Ortala-KabKota'!$E$2:$E$415,FALSE))</f>
        <v/>
      </c>
      <c r="AH409" s="218" t="str">
        <f t="array" ref="AH409">INDEX('Ortala-KabKota'!AH$2:AH$415,MATCH($D409,'Ortala-KabKota'!$E$2:$E$415,FALSE))</f>
        <v/>
      </c>
      <c r="AI409" s="218" t="str">
        <f t="array" ref="AI409">INDEX('Ortala-KabKota'!AI$2:AI$415,MATCH($D409,'Ortala-KabKota'!$E$2:$E$415,FALSE))</f>
        <v/>
      </c>
      <c r="AJ409" s="218" t="str">
        <f t="array" ref="AJ409">INDEX('Ortala-KabKota'!AJ$2:AJ$415,MATCH($D409,'Ortala-KabKota'!$E$2:$E$415,FALSE))</f>
        <v/>
      </c>
      <c r="AK409" s="218" t="str">
        <f t="array" ref="AK409">INDEX('Ortala-KabKota'!AK$2:AK$415,MATCH($D409,'Ortala-KabKota'!$E$2:$E$415,FALSE))</f>
        <v/>
      </c>
      <c r="AL409" s="218" t="str">
        <f t="array" ref="AL409">INDEX('Ortala-KabKota'!AL$2:AL$415,MATCH($D409,'Ortala-KabKota'!$E$2:$E$415,FALSE))</f>
        <v/>
      </c>
      <c r="AM409" s="218" t="str">
        <f t="array" ref="AM409">INDEX('Ortala-KabKota'!AM$2:AM$415,MATCH($D409,'Ortala-KabKota'!$E$2:$E$415,FALSE))</f>
        <v/>
      </c>
      <c r="AN409" s="218" t="str">
        <f t="array" ref="AN409">INDEX('Ortala-KabKota'!AN$2:AN$415,MATCH($D409,'Ortala-KabKota'!$E$2:$E$415,FALSE))</f>
        <v/>
      </c>
      <c r="AO409" s="218" t="str">
        <f t="array" ref="AO409">INDEX('Ortala-KabKota'!AO$2:AO$415,MATCH($D409,'Ortala-KabKota'!$E$2:$E$415,FALSE))</f>
        <v/>
      </c>
      <c r="AP409" s="218" t="str">
        <f t="array" ref="AP409">INDEX('Ortala-KabKota'!AP$2:AP$415,MATCH($D409,'Ortala-KabKota'!$E$2:$E$415,FALSE))</f>
        <v/>
      </c>
      <c r="AQ409" s="218" t="str">
        <f t="array" ref="AQ409">INDEX('Ortala-KabKota'!AQ$2:AQ$415,MATCH($D409,'Ortala-KabKota'!$E$2:$E$415,FALSE))</f>
        <v/>
      </c>
      <c r="AR409" s="218" t="str">
        <f t="array" ref="AR409">INDEX('Ortala-KabKota'!AR$2:AR$415,MATCH($D409,'Ortala-KabKota'!$E$2:$E$415,FALSE))</f>
        <v/>
      </c>
      <c r="AS409" s="218" t="str">
        <f t="array" ref="AS409">INDEX('Ortala-KabKota'!AS$2:AS$415,MATCH($D409,'Ortala-KabKota'!$E$2:$E$415,FALSE))</f>
        <v/>
      </c>
      <c r="AT409" s="218" t="str">
        <f t="array" ref="AT409">INDEX('Ortala-KabKota'!AT$2:AT$415,MATCH($D409,'Ortala-KabKota'!$E$2:$E$415,FALSE))</f>
        <v/>
      </c>
      <c r="AU409" s="218" t="str">
        <f t="array" ref="AU409">INDEX('UPTD PPA KabKota'!D$5:D$513,MATCH($D409,'UPTD PPA KabKota'!$C$5:$C$513,FALSE))</f>
        <v>Jehezkia Roring/085240674623</v>
      </c>
      <c r="AV409" s="218" t="str">
        <f t="array" ref="AV409">INDEX('UPTD PPA KabKota'!E$5:E$513,MATCH($D409,'UPTD PPA KabKota'!$C$5:$C$513,FALSE))</f>
        <v>Kel.Tumatangtang</v>
      </c>
      <c r="AW409" s="218" t="str">
        <f t="array" ref="AW409">INDEX('UPTD PPA KabKota'!F$5:F$513,MATCH($D409,'UPTD PPA KabKota'!$C$5:$C$513,FALSE))</f>
        <v/>
      </c>
      <c r="AX409" s="218" t="str">
        <f t="array" ref="AX409">INDEX('UPTD PPA KabKota'!G$5:G$513,MATCH($D409,'UPTD PPA KabKota'!$C$5:$C$513,FALSE))</f>
        <v/>
      </c>
      <c r="AY409" s="218" t="str">
        <f t="array" ref="AY409">INDEX('UPTD PPA KabKota'!H$5:H$513,MATCH($D409,'UPTD PPA KabKota'!$C$5:$C$513,FALSE))</f>
        <v>UPTD PPA</v>
      </c>
      <c r="AZ409" s="218" t="str">
        <f t="array" ref="AZ409">INDEX('UPTD PPA KabKota'!I$5:I$513,MATCH($D409,'UPTD PPA KabKota'!$C$5:$C$513,FALSE))</f>
        <v>Peraturan Walikota Tomohon Nomor 17 Tahun 2023</v>
      </c>
      <c r="BA409" s="218">
        <f t="array" ref="BA409">INDEX('UPTD PPA KabKota'!J$5:J$513,MATCH($D409,'UPTD PPA KabKota'!$C$5:$C$513,FALSE))</f>
        <v>2023</v>
      </c>
      <c r="BB409" s="218" t="str">
        <f t="array" ref="BB409">INDEX('UPTD PPA KabKota'!K$5:K$513,MATCH($D409,'UPTD PPA KabKota'!$C$5:$C$513,FALSE))</f>
        <v>A</v>
      </c>
      <c r="BC409" s="218" t="str">
        <f t="array" ref="BC409">INDEX('UPTD PPA KabKota'!L$5:L$513,MATCH($D409,'UPTD PPA KabKota'!$C$5:$C$513,FALSE))</f>
        <v/>
      </c>
      <c r="BD409" s="218" t="str">
        <f t="array" ref="BD409">INDEX('UPTD PPA KabKota'!M$5:M$513,MATCH($D409,'UPTD PPA KabKota'!$C$5:$C$513,FALSE))</f>
        <v/>
      </c>
      <c r="BE409" s="218" t="str">
        <f t="array" ref="BE409">INDEX('UPTD PPA KabKota'!N$5:N$513,MATCH($D409,'UPTD PPA KabKota'!$C$5:$C$513,FALSE))</f>
        <v>Kepala UPTD, kasubag TU</v>
      </c>
      <c r="BF409" s="218" t="str">
        <f t="array" ref="BF409">INDEX('UPTD PPA KabKota'!O$5:O$513,MATCH($D409,'UPTD PPA KabKota'!$C$5:$C$513,FALSE))</f>
        <v>MANDIRI</v>
      </c>
      <c r="BG409" s="218" t="str">
        <f t="array" ref="BG409">INDEX('UPTD PPA KabKota'!P$5:P$513,MATCH($D409,'UPTD PPA KabKota'!$C$5:$C$513,FALSE))</f>
        <v>MILIK SENDIRI</v>
      </c>
      <c r="BH409" s="218" t="str">
        <f t="array" ref="BH409">INDEX('UPTD PPA KabKota'!Q$5:Q$513,MATCH($D409,'UPTD PPA KabKota'!$C$5:$C$513,FALSE))</f>
        <v/>
      </c>
      <c r="BI409" s="218" t="str">
        <f t="array" ref="BI409">INDEX('UPTD PPA KabKota'!R$5:R$513,MATCH($D409,'UPTD PPA KabKota'!$C$5:$C$513,FALSE))</f>
        <v>Ada</v>
      </c>
      <c r="BJ409" s="218" t="str">
        <f t="array" ref="BJ409">INDEX('UPTD PPA KabKota'!S$5:S$513,MATCH($D409,'UPTD PPA KabKota'!$C$5:$C$513,FALSE))</f>
        <v>Ada</v>
      </c>
      <c r="BK409" s="218" t="str">
        <f t="array" ref="BK409">INDEX('UPTD PPA KabKota'!T$5:T$513,MATCH($D409,'UPTD PPA KabKota'!$C$5:$C$513,FALSE))</f>
        <v>Tidak Ada</v>
      </c>
      <c r="BL409" s="218" t="str">
        <f t="array" ref="BL409">INDEX('UPTD PPA KabKota'!U$5:U$513,MATCH($D409,'UPTD PPA KabKota'!$C$5:$C$513,FALSE))</f>
        <v>Ada</v>
      </c>
      <c r="BM409" s="218" t="str">
        <f t="array" ref="BM409">INDEX('UPTD PPA KabKota'!V$5:V$513,MATCH($D409,'UPTD PPA KabKota'!$C$5:$C$513,FALSE))</f>
        <v>Ada</v>
      </c>
      <c r="BN409" s="218" t="str">
        <f t="array" ref="BN409">INDEX('UPTD PPA KabKota'!W$5:W$513,MATCH($D409,'UPTD PPA KabKota'!$C$5:$C$513,FALSE))</f>
        <v>Ada</v>
      </c>
      <c r="BO409" s="218" t="str">
        <f t="array" ref="BO409">INDEX('UPTD PPA KabKota'!X$5:X$513,MATCH($D409,'UPTD PPA KabKota'!$C$5:$C$513,FALSE))</f>
        <v>Tidak Ada</v>
      </c>
      <c r="BP409" s="218" t="str">
        <f t="array" ref="BP409">INDEX('UPTD PPA KabKota'!Y$5:Y$513,MATCH($D409,'UPTD PPA KabKota'!$C$5:$C$513,FALSE))</f>
        <v>Tidak Ada</v>
      </c>
      <c r="BQ409" s="218" t="str">
        <f t="array" ref="BQ409">INDEX('UPTD PPA KabKota'!Z$5:Z$513,MATCH($D409,'UPTD PPA KabKota'!$C$5:$C$513,FALSE))</f>
        <v>Tidak Ada</v>
      </c>
      <c r="BR409" s="218" t="str">
        <f t="array" ref="BR409">INDEX('UPTD PPA KabKota'!AA$5:AA$513,MATCH($D409,'UPTD PPA KabKota'!$C$5:$C$513,FALSE))</f>
        <v>Tidak Ada</v>
      </c>
      <c r="BS409" s="218" t="str">
        <f t="array" ref="BS409">INDEX('UPTD PPA KabKota'!AB$5:AB$513,MATCH($D409,'UPTD PPA KabKota'!$C$5:$C$513,FALSE))</f>
        <v>Ada</v>
      </c>
      <c r="BT409" s="218" t="str">
        <f t="array" ref="BT409">INDEX('UPTD PPA KabKota'!AC$5:AC$513,MATCH($D409,'UPTD PPA KabKota'!$C$5:$C$513,FALSE))</f>
        <v>Sudah</v>
      </c>
      <c r="BU409" s="218" t="str">
        <f t="array" ref="BU409">INDEX('UPTD PPA KabKota'!AD$5:AD$513,MATCH($D409,'UPTD PPA KabKota'!$C$5:$C$513,FALSE))</f>
        <v>Sudah</v>
      </c>
      <c r="BV409" s="218" t="str">
        <f t="array" ref="BV409">INDEX('UPTD PPA KabKota'!AE$5:AE$513,MATCH($D409,'UPTD PPA KabKota'!$C$5:$C$513,FALSE))</f>
        <v>Sudah</v>
      </c>
      <c r="BW409" s="218" t="str">
        <f t="array" ref="BW409">INDEX('UPTD PPA KabKota'!AF$5:AF$513,MATCH($D409,'UPTD PPA KabKota'!$C$5:$C$513,FALSE))</f>
        <v>Sudah</v>
      </c>
      <c r="BX409" s="218" t="str">
        <f t="array" ref="BX409">INDEX('UPTD PPA KabKota'!AG$5:AG$513,MATCH($D409,'UPTD PPA KabKota'!$C$5:$C$513,FALSE))</f>
        <v>Belum</v>
      </c>
      <c r="BY409" s="218" t="str">
        <f t="array" ref="BY409">INDEX('UPTD PPA KabKota'!AH$5:AH$513,MATCH($D409,'UPTD PPA KabKota'!$C$5:$C$513,FALSE))</f>
        <v>Sudah</v>
      </c>
      <c r="BZ409" s="218" t="str">
        <f t="array" ref="BZ409">INDEX('UPTD PPA KabKota'!AI$5:AI$513,MATCH($D409,'UPTD PPA KabKota'!$C$5:$C$513,FALSE))</f>
        <v>Sudah</v>
      </c>
      <c r="CA409" s="218" t="str">
        <f t="array" ref="CA409">INDEX('UPTD PPA KabKota'!AJ$5:AJ$513,MATCH($D409,'UPTD PPA KabKota'!$C$5:$C$513,FALSE))</f>
        <v>Belum</v>
      </c>
      <c r="CB409" s="218" t="str">
        <f t="array" ref="CB409">INDEX('UPTD PPA KabKota'!AK$5:AK$513,MATCH($D409,'UPTD PPA KabKota'!$C$5:$C$513,FALSE))</f>
        <v>Belum</v>
      </c>
      <c r="CC409" s="218" t="str">
        <f t="array" ref="CC409">INDEX('UPTD PPA KabKota'!AL$5:AL$513,MATCH($D409,'UPTD PPA KabKota'!$C$5:$C$513,FALSE))</f>
        <v>Belum</v>
      </c>
      <c r="CD409" s="218" t="str">
        <f t="array" ref="CD409">INDEX('UPTD PPA KabKota'!AM$5:AM$513,MATCH($D409,'UPTD PPA KabKota'!$C$5:$C$513,FALSE))</f>
        <v>Belum</v>
      </c>
      <c r="CE409" s="218" t="str">
        <f t="array" ref="CE409">INDEX('UPTD PPA KabKota'!AN$5:AN$513,MATCH($D409,'UPTD PPA KabKota'!$C$5:$C$513,FALSE))</f>
        <v/>
      </c>
      <c r="CF409" s="218" t="str">
        <f t="array" ref="CF409">INDEX('UPTD PPA KabKota'!AO$5:AO$513,MATCH($D409,'UPTD PPA KabKota'!$C$5:$C$513,FALSE))</f>
        <v/>
      </c>
      <c r="CG409" s="218" t="str">
        <f t="array" ref="CG409">INDEX('UPTD PPA KabKota'!AP$5:AP$513,MATCH($D409,'UPTD PPA KabKota'!$C$5:$C$513,FALSE))</f>
        <v>Pelecehan Sexual terhadap anak</v>
      </c>
      <c r="CH409" s="218" t="str">
        <f t="array" ref="CH409">INDEX('UPTD PPA KabKota'!AQ$5:AQ$513,MATCH($D409,'UPTD PPA KabKota'!$C$5:$C$513,FALSE))</f>
        <v/>
      </c>
      <c r="CI409" s="218" t="str">
        <f t="array" ref="CI409">INDEX('UPTD PPA KabKota'!AR$5:AR$513,MATCH($D409,'UPTD PPA KabKota'!$C$5:$C$513,FALSE))</f>
        <v/>
      </c>
      <c r="CJ409" s="218" t="str">
        <f t="array" ref="CJ409">INDEX('UPTD PPA KabKota'!AS$5:AS$513,MATCH($D409,'UPTD PPA KabKota'!$C$5:$C$513,FALSE))</f>
        <v/>
      </c>
      <c r="CK409" s="218" t="str">
        <f t="array" ref="CK409">INDEX('UPTD PPA KabKota'!AT$5:AT$513,MATCH($D409,'UPTD PPA KabKota'!$C$5:$C$513,FALSE))</f>
        <v>v</v>
      </c>
      <c r="CL409" s="218" t="str">
        <f t="array" ref="CL409">INDEX('UPTD PPA KabKota'!AU$5:AU$513,MATCH($D409,'UPTD PPA KabKota'!$C$5:$C$513,FALSE))</f>
        <v/>
      </c>
      <c r="CM409" s="218" t="str">
        <f t="array" ref="CM409">INDEX('UPTD PPA KabKota'!AV$5:AV$513,MATCH($D409,'UPTD PPA KabKota'!$C$5:$C$513,FALSE))</f>
        <v/>
      </c>
      <c r="CN409" s="218" t="str">
        <f t="array" ref="CN409">INDEX('UPTD PPA KabKota'!AW$5:AW$513,MATCH($D409,'UPTD PPA KabKota'!$C$5:$C$513,FALSE))</f>
        <v/>
      </c>
      <c r="CO409" s="218" t="str">
        <f t="array" ref="CO409">INDEX('UPTD PPA KabKota'!AX$5:AX$513,MATCH($D409,'UPTD PPA KabKota'!$C$5:$C$513,FALSE))</f>
        <v/>
      </c>
      <c r="CP409" s="218" t="str">
        <f t="array" ref="CP409">INDEX('UPTD PPA KabKota'!AY$5:AY$513,MATCH($D409,'UPTD PPA KabKota'!$C$5:$C$513,FALSE))</f>
        <v/>
      </c>
      <c r="CQ409" s="209" t="str">
        <f>IFERROR(__xludf.DUMMYFUNCTION("IF(ISBLANK($K409),"""",IF(REGEXMATCH($K409,""Peraturan""),""Ada"",IF(REGEXMATCH($K409,""Rekomendasi""),""Tidak Ada"", $K409)))
"),"Ada")</f>
        <v>Ada</v>
      </c>
      <c r="CR409" s="209" t="str">
        <f t="array" ref="CR409">index('UPTD PPA KabKota'!$BI$5:$BI$513,match($D409,'UPTD PPA KabKota'!$C$5:$C$513,false))</f>
        <v>Ada</v>
      </c>
      <c r="CS409" s="314" t="str">
        <f t="shared" si="67"/>
        <v>Ada</v>
      </c>
    </row>
    <row r="410">
      <c r="A410" s="334">
        <v>404.0</v>
      </c>
      <c r="B410" s="334">
        <v>15.0</v>
      </c>
      <c r="C410" s="311" t="s">
        <v>4783</v>
      </c>
      <c r="D410" s="312" t="s">
        <v>4121</v>
      </c>
      <c r="E410" s="315">
        <v>45689.0</v>
      </c>
      <c r="F410" s="218" t="str">
        <f t="array" ref="F410">INDEX('Ortala-KabKota'!F$2:F$415,MATCH($D410,'Ortala-KabKota'!$E$2:$E$415,FALSE))</f>
        <v>Susi/ 082290108181 (Plt. Ka UPTD)</v>
      </c>
      <c r="G410" s="218" t="str">
        <f t="array" ref="G410">INDEX('Ortala-KabKota'!G$2:G$415,MATCH($D410,'Ortala-KabKota'!$E$2:$E$415,FALSE))</f>
        <v/>
      </c>
      <c r="H410" s="218" t="str">
        <f t="array" ref="H410">INDEX('Ortala-KabKota'!H$2:H$415,MATCH($D410,'Ortala-KabKota'!$E$2:$E$415,FALSE))</f>
        <v/>
      </c>
      <c r="I410" s="218" t="str">
        <f t="array" ref="I410">INDEX('Ortala-KabKota'!I$2:I$415,MATCH($D410,'Ortala-KabKota'!$E$2:$E$415,FALSE))</f>
        <v/>
      </c>
      <c r="J410" s="218" t="str">
        <f t="array" ref="J410">INDEX('Ortala-KabKota'!J$2:J$415,MATCH($D410,'Ortala-KabKota'!$E$2:$E$415,FALSE))</f>
        <v>UPTD PPA</v>
      </c>
      <c r="K410" s="218" t="str">
        <f t="array" ref="K410">INDEX('Ortala-KabKota'!K$2:K$415,MATCH($D410,'Ortala-KabKota'!$E$2:$E$415,FALSE))</f>
        <v>Peraturan Walikota Kotamobagu Nomor 15 Tahun 2022</v>
      </c>
      <c r="L410" s="218">
        <f t="array" ref="L410">INDEX('Ortala-KabKota'!L$2:L$415,MATCH($D410,'Ortala-KabKota'!$E$2:$E$415,FALSE))</f>
        <v>2022</v>
      </c>
      <c r="M410" s="218" t="str">
        <f t="array" ref="M410">INDEX('Ortala-KabKota'!M$2:M$415,MATCH($D410,'Ortala-KabKota'!$E$2:$E$415,FALSE))</f>
        <v>A</v>
      </c>
      <c r="N410" s="218" t="str">
        <f t="array" ref="N410">INDEX('Ortala-KabKota'!N$2:N$415,MATCH($D410,'Ortala-KabKota'!$E$2:$E$415,FALSE))</f>
        <v/>
      </c>
      <c r="O410" s="218" t="str">
        <f t="array" ref="O410">INDEX('Ortala-KabKota'!O$2:O$415,MATCH($D410,'Ortala-KabKota'!$E$2:$E$415,FALSE))</f>
        <v/>
      </c>
      <c r="P410" s="218" t="str">
        <f t="array" ref="P410">INDEX('Ortala-KabKota'!P$2:P$415,MATCH($D410,'Ortala-KabKota'!$E$2:$E$415,FALSE))</f>
        <v/>
      </c>
      <c r="Q410" s="218" t="str">
        <f t="array" ref="Q410">INDEX('Ortala-KabKota'!Q$2:Q$415,MATCH($D410,'Ortala-KabKota'!$E$2:$E$415,FALSE))</f>
        <v/>
      </c>
      <c r="R410" s="218" t="str">
        <f t="array" ref="R410">INDEX('Ortala-KabKota'!R$2:R$415,MATCH($D410,'Ortala-KabKota'!$E$2:$E$415,FALSE))</f>
        <v>MILIK SENDIRI</v>
      </c>
      <c r="S410" s="218" t="str">
        <f t="array" ref="S410">INDEX('Ortala-KabKota'!S$2:S$415,MATCH($D410,'Ortala-KabKota'!$E$2:$E$415,FALSE))</f>
        <v/>
      </c>
      <c r="T410" s="218" t="str">
        <f t="array" ref="T410">INDEX('Ortala-KabKota'!T$2:T$415,MATCH($D410,'Ortala-KabKota'!$E$2:$E$415,FALSE))</f>
        <v/>
      </c>
      <c r="U410" s="218" t="str">
        <f t="array" ref="U410">INDEX('Ortala-KabKota'!U$2:U$415,MATCH($D410,'Ortala-KabKota'!$E$2:$E$415,FALSE))</f>
        <v/>
      </c>
      <c r="V410" s="218" t="str">
        <f t="array" ref="V410">INDEX('Ortala-KabKota'!V$2:V$415,MATCH($D410,'Ortala-KabKota'!$E$2:$E$415,FALSE))</f>
        <v/>
      </c>
      <c r="W410" s="218" t="str">
        <f t="array" ref="W410">INDEX('Ortala-KabKota'!W$2:W$415,MATCH($D410,'Ortala-KabKota'!$E$2:$E$415,FALSE))</f>
        <v/>
      </c>
      <c r="X410" s="218" t="str">
        <f t="array" ref="X410">INDEX('Ortala-KabKota'!X$2:X$415,MATCH($D410,'Ortala-KabKota'!$E$2:$E$415,FALSE))</f>
        <v/>
      </c>
      <c r="Y410" s="218" t="str">
        <f t="array" ref="Y410">INDEX('Ortala-KabKota'!Y$2:Y$415,MATCH($D410,'Ortala-KabKota'!$E$2:$E$415,FALSE))</f>
        <v/>
      </c>
      <c r="Z410" s="218" t="str">
        <f t="array" ref="Z410">INDEX('Ortala-KabKota'!Z$2:Z$415,MATCH($D410,'Ortala-KabKota'!$E$2:$E$415,FALSE))</f>
        <v/>
      </c>
      <c r="AA410" s="218" t="str">
        <f t="array" ref="AA410">INDEX('Ortala-KabKota'!AA$2:AA$415,MATCH($D410,'Ortala-KabKota'!$E$2:$E$415,FALSE))</f>
        <v/>
      </c>
      <c r="AB410" s="218" t="str">
        <f t="array" ref="AB410">INDEX('Ortala-KabKota'!AB$2:AB$415,MATCH($D410,'Ortala-KabKota'!$E$2:$E$415,FALSE))</f>
        <v/>
      </c>
      <c r="AC410" s="218" t="str">
        <f t="array" ref="AC410">INDEX('Ortala-KabKota'!AC$2:AC$415,MATCH($D410,'Ortala-KabKota'!$E$2:$E$415,FALSE))</f>
        <v/>
      </c>
      <c r="AD410" s="218" t="str">
        <f t="array" ref="AD410">INDEX('Ortala-KabKota'!AD$2:AD$415,MATCH($D410,'Ortala-KabKota'!$E$2:$E$415,FALSE))</f>
        <v/>
      </c>
      <c r="AE410" s="218" t="str">
        <f t="array" ref="AE410">INDEX('Ortala-KabKota'!AE$2:AE$415,MATCH($D410,'Ortala-KabKota'!$E$2:$E$415,FALSE))</f>
        <v/>
      </c>
      <c r="AF410" s="218" t="str">
        <f t="array" ref="AF410">INDEX('Ortala-KabKota'!AF$2:AF$415,MATCH($D410,'Ortala-KabKota'!$E$2:$E$415,FALSE))</f>
        <v/>
      </c>
      <c r="AG410" s="218" t="str">
        <f t="array" ref="AG410">INDEX('Ortala-KabKota'!AG$2:AG$415,MATCH($D410,'Ortala-KabKota'!$E$2:$E$415,FALSE))</f>
        <v/>
      </c>
      <c r="AH410" s="218" t="str">
        <f t="array" ref="AH410">INDEX('Ortala-KabKota'!AH$2:AH$415,MATCH($D410,'Ortala-KabKota'!$E$2:$E$415,FALSE))</f>
        <v/>
      </c>
      <c r="AI410" s="218" t="str">
        <f t="array" ref="AI410">INDEX('Ortala-KabKota'!AI$2:AI$415,MATCH($D410,'Ortala-KabKota'!$E$2:$E$415,FALSE))</f>
        <v/>
      </c>
      <c r="AJ410" s="218" t="str">
        <f t="array" ref="AJ410">INDEX('Ortala-KabKota'!AJ$2:AJ$415,MATCH($D410,'Ortala-KabKota'!$E$2:$E$415,FALSE))</f>
        <v/>
      </c>
      <c r="AK410" s="218" t="str">
        <f t="array" ref="AK410">INDEX('Ortala-KabKota'!AK$2:AK$415,MATCH($D410,'Ortala-KabKota'!$E$2:$E$415,FALSE))</f>
        <v/>
      </c>
      <c r="AL410" s="218" t="str">
        <f t="array" ref="AL410">INDEX('Ortala-KabKota'!AL$2:AL$415,MATCH($D410,'Ortala-KabKota'!$E$2:$E$415,FALSE))</f>
        <v/>
      </c>
      <c r="AM410" s="218" t="str">
        <f t="array" ref="AM410">INDEX('Ortala-KabKota'!AM$2:AM$415,MATCH($D410,'Ortala-KabKota'!$E$2:$E$415,FALSE))</f>
        <v/>
      </c>
      <c r="AN410" s="218" t="str">
        <f t="array" ref="AN410">INDEX('Ortala-KabKota'!AN$2:AN$415,MATCH($D410,'Ortala-KabKota'!$E$2:$E$415,FALSE))</f>
        <v/>
      </c>
      <c r="AO410" s="218" t="str">
        <f t="array" ref="AO410">INDEX('Ortala-KabKota'!AO$2:AO$415,MATCH($D410,'Ortala-KabKota'!$E$2:$E$415,FALSE))</f>
        <v/>
      </c>
      <c r="AP410" s="218" t="str">
        <f t="array" ref="AP410">INDEX('Ortala-KabKota'!AP$2:AP$415,MATCH($D410,'Ortala-KabKota'!$E$2:$E$415,FALSE))</f>
        <v/>
      </c>
      <c r="AQ410" s="218" t="str">
        <f t="array" ref="AQ410">INDEX('Ortala-KabKota'!AQ$2:AQ$415,MATCH($D410,'Ortala-KabKota'!$E$2:$E$415,FALSE))</f>
        <v/>
      </c>
      <c r="AR410" s="218">
        <f t="array" ref="AR410">INDEX('Ortala-KabKota'!AR$2:AR$415,MATCH($D410,'Ortala-KabKota'!$E$2:$E$415,FALSE))</f>
        <v>1</v>
      </c>
      <c r="AS410" s="218" t="str">
        <f t="array" ref="AS410">INDEX('Ortala-KabKota'!AS$2:AS$415,MATCH($D410,'Ortala-KabKota'!$E$2:$E$415,FALSE))</f>
        <v/>
      </c>
      <c r="AT410" s="218" t="str">
        <f t="array" ref="AT410">INDEX('Ortala-KabKota'!AT$2:AT$415,MATCH($D410,'Ortala-KabKota'!$E$2:$E$415,FALSE))</f>
        <v/>
      </c>
      <c r="AU410" s="218" t="str">
        <f t="array" ref="AU410">INDEX('UPTD PPA KabKota'!D$5:D$513,MATCH($D410,'UPTD PPA KabKota'!$C$5:$C$513,FALSE))</f>
        <v>Susilawaty Gilalom.SE</v>
      </c>
      <c r="AV410" s="218" t="str">
        <f t="array" ref="AV410">INDEX('UPTD PPA KabKota'!E$5:E$513,MATCH($D410,'UPTD PPA KabKota'!$C$5:$C$513,FALSE))</f>
        <v>Jl. TADOHE, Kelurahan Kotobangon, Kecamatan Kotamobagu Timur</v>
      </c>
      <c r="AW410" s="218">
        <f t="array" ref="AW410">INDEX('UPTD PPA KabKota'!F$5:F$513,MATCH($D410,'UPTD PPA KabKota'!$C$5:$C$513,FALSE))</f>
        <v>82290108181</v>
      </c>
      <c r="AX410" s="218">
        <f t="array" ref="AX410">INDEX('UPTD PPA KabKota'!G$5:G$513,MATCH($D410,'UPTD PPA KabKota'!$C$5:$C$513,FALSE))</f>
        <v>85656543339</v>
      </c>
      <c r="AY410" s="218" t="str">
        <f t="array" ref="AY410">INDEX('UPTD PPA KabKota'!H$5:H$513,MATCH($D410,'UPTD PPA KabKota'!$C$5:$C$513,FALSE))</f>
        <v>UPTD PPA</v>
      </c>
      <c r="AZ410" s="218" t="str">
        <f t="array" ref="AZ410">INDEX('UPTD PPA KabKota'!I$5:I$513,MATCH($D410,'UPTD PPA KabKota'!$C$5:$C$513,FALSE))</f>
        <v>Peraturan Walikota Nomor 15 Tahun 2022 Tentang Pembentukan Unit Pelaksana Teknis Daearah Perlindungan Perempuan Dan Anak Kotamobagu Kelas A</v>
      </c>
      <c r="BA410" s="218">
        <f t="array" ref="BA410">INDEX('UPTD PPA KabKota'!J$5:J$513,MATCH($D410,'UPTD PPA KabKota'!$C$5:$C$513,FALSE))</f>
        <v>2022</v>
      </c>
      <c r="BB410" s="218" t="str">
        <f t="array" ref="BB410">INDEX('UPTD PPA KabKota'!K$5:K$513,MATCH($D410,'UPTD PPA KabKota'!$C$5:$C$513,FALSE))</f>
        <v>A</v>
      </c>
      <c r="BC410" s="218" t="str">
        <f t="array" ref="BC410">INDEX('UPTD PPA KabKota'!L$5:L$513,MATCH($D410,'UPTD PPA KabKota'!$C$5:$C$513,FALSE))</f>
        <v>Susilawaty Gilalom.SE. 085656543339</v>
      </c>
      <c r="BD410" s="218" t="str">
        <f t="array" ref="BD410">INDEX('UPTD PPA KabKota'!M$5:M$513,MATCH($D410,'UPTD PPA KabKota'!$C$5:$C$513,FALSE))</f>
        <v>gilalomsusi@gmail.com</v>
      </c>
      <c r="BE410" s="218" t="str">
        <f t="array" ref="BE410">INDEX('UPTD PPA KabKota'!N$5:N$513,MATCH($D410,'UPTD PPA KabKota'!$C$5:$C$513,FALSE))</f>
        <v>Kepala UPTD, Kasubag TU, bendahara, staf, psikolog klinis anak, pekerja sosial, konselor, advokat, dan divisi hukum</v>
      </c>
      <c r="BF410" s="218" t="str">
        <f t="array" ref="BF410">INDEX('UPTD PPA KabKota'!O$5:O$513,MATCH($D410,'UPTD PPA KabKota'!$C$5:$C$513,FALSE))</f>
        <v>Mandiri</v>
      </c>
      <c r="BG410" s="218" t="str">
        <f t="array" ref="BG410">INDEX('UPTD PPA KabKota'!P$5:P$513,MATCH($D410,'UPTD PPA KabKota'!$C$5:$C$513,FALSE))</f>
        <v>Sudah memiliki gedung milik pemerintah untuk persiapan renovasi DAK Fisik KementerianPPA</v>
      </c>
      <c r="BH410" s="218" t="str">
        <f t="array" ref="BH410">INDEX('UPTD PPA KabKota'!Q$5:Q$513,MATCH($D410,'UPTD PPA KabKota'!$C$5:$C$513,FALSE))</f>
        <v>Kami memiliki gedung  kantor UPTD PPA Kotamobagu yang sudah di hibahkan oleh Pemerintah Kotamobagu ke UPTD PPA  Ex rumah dinas Dokter, sudah kami pergunakan sebagai kantor UPTD PPA selama dua tahun walaupun gedung tua yang kecil dan sudah bocor juga fasilitas kantor yang seadanya tidak mengurangi semangat kami untuk menlmberikan pelayanan bagi korban perempuan dan anak.kami berharap suatu hari kami bisa mendapatkan kantor yang lebih layak untuk korban anak dan perempuan karena setiap korban melapor bila sekaligus ada dua laporan yang di terima maka tak ada lagi ruangan bersekat atau pembatas untuk para korban.TERIMA KASIH IBU METERI DAN TEAM KEMEN PPA RI SALAM HORMAT KAMI DARI PELOSOK DAERAH INSYAALLAH INI AKAN MENJADI AMAL JARIYAH KITA . AMIN KAMI UPTD PPA KOTAMOBAGU BEKERJA DENGAN HATI BISMILLAH SEKALI LAGI TETIMA LASIH BANYAK KRMEN PPA RI atas segala perhayian dan bantuannya</v>
      </c>
      <c r="BI410" s="218" t="str">
        <f t="array" ref="BI410">INDEX('UPTD PPA KabKota'!R$5:R$513,MATCH($D410,'UPTD PPA KabKota'!$C$5:$C$513,FALSE))</f>
        <v>Ada</v>
      </c>
      <c r="BJ410" s="218" t="str">
        <f t="array" ref="BJ410">INDEX('UPTD PPA KabKota'!S$5:S$513,MATCH($D410,'UPTD PPA KabKota'!$C$5:$C$513,FALSE))</f>
        <v>Ada</v>
      </c>
      <c r="BK410" s="218" t="str">
        <f t="array" ref="BK410">INDEX('UPTD PPA KabKota'!T$5:T$513,MATCH($D410,'UPTD PPA KabKota'!$C$5:$C$513,FALSE))</f>
        <v>Ada</v>
      </c>
      <c r="BL410" s="218" t="str">
        <f t="array" ref="BL410">INDEX('UPTD PPA KabKota'!U$5:U$513,MATCH($D410,'UPTD PPA KabKota'!$C$5:$C$513,FALSE))</f>
        <v>Ada</v>
      </c>
      <c r="BM410" s="218" t="str">
        <f t="array" ref="BM410">INDEX('UPTD PPA KabKota'!V$5:V$513,MATCH($D410,'UPTD PPA KabKota'!$C$5:$C$513,FALSE))</f>
        <v>Ada</v>
      </c>
      <c r="BN410" s="218" t="str">
        <f t="array" ref="BN410">INDEX('UPTD PPA KabKota'!W$5:W$513,MATCH($D410,'UPTD PPA KabKota'!$C$5:$C$513,FALSE))</f>
        <v>Ada</v>
      </c>
      <c r="BO410" s="218" t="str">
        <f t="array" ref="BO410">INDEX('UPTD PPA KabKota'!X$5:X$513,MATCH($D410,'UPTD PPA KabKota'!$C$5:$C$513,FALSE))</f>
        <v>Ada</v>
      </c>
      <c r="BP410" s="218" t="str">
        <f t="array" ref="BP410">INDEX('UPTD PPA KabKota'!Y$5:Y$513,MATCH($D410,'UPTD PPA KabKota'!$C$5:$C$513,FALSE))</f>
        <v>Ada</v>
      </c>
      <c r="BQ410" s="218" t="str">
        <f t="array" ref="BQ410">INDEX('UPTD PPA KabKota'!Z$5:Z$513,MATCH($D410,'UPTD PPA KabKota'!$C$5:$C$513,FALSE))</f>
        <v>Ada</v>
      </c>
      <c r="BR410" s="218" t="str">
        <f t="array" ref="BR410">INDEX('UPTD PPA KabKota'!AA$5:AA$513,MATCH($D410,'UPTD PPA KabKota'!$C$5:$C$513,FALSE))</f>
        <v>Tidak Ada</v>
      </c>
      <c r="BS410" s="218" t="str">
        <f t="array" ref="BS410">INDEX('UPTD PPA KabKota'!AB$5:AB$513,MATCH($D410,'UPTD PPA KabKota'!$C$5:$C$513,FALSE))</f>
        <v>Tidak Ada</v>
      </c>
      <c r="BT410" s="218" t="str">
        <f t="array" ref="BT410">INDEX('UPTD PPA KabKota'!AC$5:AC$513,MATCH($D410,'UPTD PPA KabKota'!$C$5:$C$513,FALSE))</f>
        <v>Sudah</v>
      </c>
      <c r="BU410" s="218" t="str">
        <f t="array" ref="BU410">INDEX('UPTD PPA KabKota'!AD$5:AD$513,MATCH($D410,'UPTD PPA KabKota'!$C$5:$C$513,FALSE))</f>
        <v>Sudah</v>
      </c>
      <c r="BV410" s="218" t="str">
        <f t="array" ref="BV410">INDEX('UPTD PPA KabKota'!AE$5:AE$513,MATCH($D410,'UPTD PPA KabKota'!$C$5:$C$513,FALSE))</f>
        <v>Sudah</v>
      </c>
      <c r="BW410" s="218" t="str">
        <f t="array" ref="BW410">INDEX('UPTD PPA KabKota'!AF$5:AF$513,MATCH($D410,'UPTD PPA KabKota'!$C$5:$C$513,FALSE))</f>
        <v>Sudah</v>
      </c>
      <c r="BX410" s="218" t="str">
        <f t="array" ref="BX410">INDEX('UPTD PPA KabKota'!AG$5:AG$513,MATCH($D410,'UPTD PPA KabKota'!$C$5:$C$513,FALSE))</f>
        <v>Sudah</v>
      </c>
      <c r="BY410" s="218" t="str">
        <f t="array" ref="BY410">INDEX('UPTD PPA KabKota'!AH$5:AH$513,MATCH($D410,'UPTD PPA KabKota'!$C$5:$C$513,FALSE))</f>
        <v>Sudah</v>
      </c>
      <c r="BZ410" s="218" t="str">
        <f t="array" ref="BZ410">INDEX('UPTD PPA KabKota'!AI$5:AI$513,MATCH($D410,'UPTD PPA KabKota'!$C$5:$C$513,FALSE))</f>
        <v>Sudah</v>
      </c>
      <c r="CA410" s="218" t="str">
        <f t="array" ref="CA410">INDEX('UPTD PPA KabKota'!AJ$5:AJ$513,MATCH($D410,'UPTD PPA KabKota'!$C$5:$C$513,FALSE))</f>
        <v>Sudah</v>
      </c>
      <c r="CB410" s="218" t="str">
        <f t="array" ref="CB410">INDEX('UPTD PPA KabKota'!AK$5:AK$513,MATCH($D410,'UPTD PPA KabKota'!$C$5:$C$513,FALSE))</f>
        <v>Sudah</v>
      </c>
      <c r="CC410" s="218" t="str">
        <f t="array" ref="CC410">INDEX('UPTD PPA KabKota'!AL$5:AL$513,MATCH($D410,'UPTD PPA KabKota'!$C$5:$C$513,FALSE))</f>
        <v>Sudah</v>
      </c>
      <c r="CD410" s="218" t="str">
        <f t="array" ref="CD410">INDEX('UPTD PPA KabKota'!AM$5:AM$513,MATCH($D410,'UPTD PPA KabKota'!$C$5:$C$513,FALSE))</f>
        <v>Sudah</v>
      </c>
      <c r="CE410" s="218" t="str">
        <f t="array" ref="CE410">INDEX('UPTD PPA KabKota'!AN$5:AN$513,MATCH($D410,'UPTD PPA KabKota'!$C$5:$C$513,FALSE))</f>
        <v/>
      </c>
      <c r="CF410" s="218" t="str">
        <f t="array" ref="CF410">INDEX('UPTD PPA KabKota'!AO$5:AO$513,MATCH($D410,'UPTD PPA KabKota'!$C$5:$C$513,FALSE))</f>
        <v>130 laporan</v>
      </c>
      <c r="CG410" s="218" t="str">
        <f t="array" ref="CG410">INDEX('UPTD PPA KabKota'!AP$5:AP$513,MATCH($D410,'UPTD PPA KabKota'!$C$5:$C$513,FALSE))</f>
        <v>Kekerasan seksual</v>
      </c>
      <c r="CH410" s="218" t="str">
        <f t="array" ref="CH410">INDEX('UPTD PPA KabKota'!AQ$5:AQ$513,MATCH($D410,'UPTD PPA KabKota'!$C$5:$C$513,FALSE))</f>
        <v/>
      </c>
      <c r="CI410" s="218" t="str">
        <f t="array" ref="CI410">INDEX('UPTD PPA KabKota'!AR$5:AR$513,MATCH($D410,'UPTD PPA KabKota'!$C$5:$C$513,FALSE))</f>
        <v/>
      </c>
      <c r="CJ410" s="218" t="str">
        <f t="array" ref="CJ410">INDEX('UPTD PPA KabKota'!AS$5:AS$513,MATCH($D410,'UPTD PPA KabKota'!$C$5:$C$513,FALSE))</f>
        <v/>
      </c>
      <c r="CK410" s="218" t="str">
        <f t="array" ref="CK410">INDEX('UPTD PPA KabKota'!AT$5:AT$513,MATCH($D410,'UPTD PPA KabKota'!$C$5:$C$513,FALSE))</f>
        <v/>
      </c>
      <c r="CL410" s="218" t="str">
        <f t="array" ref="CL410">INDEX('UPTD PPA KabKota'!AU$5:AU$513,MATCH($D410,'UPTD PPA KabKota'!$C$5:$C$513,FALSE))</f>
        <v>v</v>
      </c>
      <c r="CM410" s="218" t="str">
        <f t="array" ref="CM410">INDEX('UPTD PPA KabKota'!AV$5:AV$513,MATCH($D410,'UPTD PPA KabKota'!$C$5:$C$513,FALSE))</f>
        <v/>
      </c>
      <c r="CN410" s="218" t="str">
        <f t="array" ref="CN410">INDEX('UPTD PPA KabKota'!AW$5:AW$513,MATCH($D410,'UPTD PPA KabKota'!$C$5:$C$513,FALSE))</f>
        <v/>
      </c>
      <c r="CO410" s="218" t="str">
        <f t="array" ref="CO410">INDEX('UPTD PPA KabKota'!AX$5:AX$513,MATCH($D410,'UPTD PPA KabKota'!$C$5:$C$513,FALSE))</f>
        <v/>
      </c>
      <c r="CP410" s="218" t="str">
        <f t="array" ref="CP410">INDEX('UPTD PPA KabKota'!AY$5:AY$513,MATCH($D410,'UPTD PPA KabKota'!$C$5:$C$513,FALSE))</f>
        <v/>
      </c>
      <c r="CQ410" s="209" t="str">
        <f>IFERROR(__xludf.DUMMYFUNCTION("IF(ISBLANK($K410),"""",IF(REGEXMATCH($K410,""Peraturan""),""Ada"",IF(REGEXMATCH($K410,""Rekomendasi""),""Tidak Ada"", $K410)))
"),"Ada")</f>
        <v>Ada</v>
      </c>
      <c r="CR410" s="209" t="str">
        <f t="array" ref="CR410">index('UPTD PPA KabKota'!$BI$5:$BI$513,match($D410,'UPTD PPA KabKota'!$C$5:$C$513,false))</f>
        <v>Ada</v>
      </c>
      <c r="CS410" s="314" t="str">
        <f t="shared" si="67"/>
        <v>Ada</v>
      </c>
    </row>
    <row r="411">
      <c r="A411" s="334">
        <v>405.0</v>
      </c>
      <c r="B411" s="300"/>
      <c r="C411" s="301" t="s">
        <v>4785</v>
      </c>
      <c r="D411" s="317" t="s">
        <v>4785</v>
      </c>
      <c r="E411" s="302">
        <v>45689.0</v>
      </c>
      <c r="F411" s="303" t="str">
        <f t="array" ref="F411">INDEX('Ortala-Provinsi'!C$2:C$39,MATCH($D411,'Ortala-Provinsi'!$B$2:$B$39,FALSE))</f>
        <v>Patricia Yabi/ 081241585586</v>
      </c>
      <c r="G411" s="303" t="str">
        <f t="array" ref="G411">INDEX('Ortala-Provinsi'!D$2:D$39,MATCH($D411,'Ortala-Provinsi'!$B$2:$B$39,FALSE))</f>
        <v>Jl. R.A Kartini Nomor 25B, Palu</v>
      </c>
      <c r="H411" s="303" t="str">
        <f t="array" ref="H411">INDEX('Ortala-Provinsi'!E$2:E$39,MATCH($D411,'Ortala-Provinsi'!$B$2:$B$39,FALSE))</f>
        <v/>
      </c>
      <c r="I411" s="303" t="str">
        <f t="array" ref="I411">INDEX('Ortala-Provinsi'!F$2:F$39,MATCH($D411,'Ortala-Provinsi'!$B$2:$B$39,FALSE))</f>
        <v>081145604320
081145604321</v>
      </c>
      <c r="J411" s="303" t="str">
        <f t="array" ref="J411">INDEX('Ortala-Provinsi'!G$2:G$39,MATCH($D411,'Ortala-Provinsi'!$B$2:$B$39,FALSE))</f>
        <v>UPTD PPA</v>
      </c>
      <c r="K411" s="303" t="str">
        <f t="array" ref="K411">INDEX('Ortala-Provinsi'!H$2:H$39,MATCH($D411,'Ortala-Provinsi'!$B$2:$B$39,FALSE))</f>
        <v>Peraturan Gubernur Sulawesi Tengah Nomor 48 Tahun 2020</v>
      </c>
      <c r="L411" s="303">
        <f t="array" ref="L411">INDEX('Ortala-Provinsi'!I$2:I$39,MATCH($D411,'Ortala-Provinsi'!$B$2:$B$39,FALSE))</f>
        <v>2020</v>
      </c>
      <c r="M411" s="303" t="str">
        <f t="array" ref="M411">INDEX('Ortala-Provinsi'!J$2:J$39,MATCH($D411,'Ortala-Provinsi'!$B$2:$B$39,FALSE))</f>
        <v>A</v>
      </c>
      <c r="N411" s="303" t="str">
        <f t="array" ref="N411">INDEX('Ortala-Provinsi'!K$2:K$39,MATCH($D411,'Ortala-Provinsi'!$B$2:$B$39,FALSE))</f>
        <v>Muhlizar/ 0811455882</v>
      </c>
      <c r="O411" s="303" t="str">
        <f t="array" ref="O411">INDEX('Ortala-Provinsi'!L$2:L$39,MATCH($D411,'Ortala-Provinsi'!$B$2:$B$39,FALSE))</f>
        <v>uptdppaprov.sulteng2019@gmail.com</v>
      </c>
      <c r="P411" s="303" t="str">
        <f t="array" ref="P411">INDEX('Ortala-Provinsi'!M$2:M$39,MATCH($D411,'Ortala-Provinsi'!$B$2:$B$39,FALSE))</f>
        <v>Kasi 1 : Penerimaan dan Klarifikasi
Kasi 2 : Tindak Lanjut Kasus
Kasubag TU</v>
      </c>
      <c r="Q411" s="303" t="str">
        <f t="array" ref="Q411">INDEX('Ortala-Provinsi'!N$2:N$39,MATCH($D411,'Ortala-Provinsi'!$B$2:$B$39,FALSE))</f>
        <v>MANDIRI</v>
      </c>
      <c r="R411" s="303" t="str">
        <f t="array" ref="R411">INDEX('Ortala-Provinsi'!O$2:O$39,MATCH($D411,'Ortala-Provinsi'!$B$2:$B$39,FALSE))</f>
        <v>SEWA/KONTRAK</v>
      </c>
      <c r="S411" s="303" t="str">
        <f t="array" ref="S411">INDEX('Ortala-Provinsi'!P$2:P$39,MATCH($D411,'Ortala-Provinsi'!$B$2:$B$39,FALSE))</f>
        <v/>
      </c>
      <c r="T411" s="303">
        <f t="array" ref="T411">INDEX('Ortala-Provinsi'!Q$2:Q$39,MATCH($D411,'Ortala-Provinsi'!$B$2:$B$39,FALSE))</f>
        <v>1</v>
      </c>
      <c r="U411" s="303" t="str">
        <f t="array" ref="U411">INDEX('Ortala-Provinsi'!R$2:R$39,MATCH($D411,'Ortala-Provinsi'!$B$2:$B$39,FALSE))</f>
        <v/>
      </c>
      <c r="V411" s="303" t="str">
        <f t="array" ref="V411">INDEX('Ortala-Provinsi'!S$2:S$39,MATCH($D411,'Ortala-Provinsi'!$B$2:$B$39,FALSE))</f>
        <v/>
      </c>
      <c r="W411" s="303">
        <f t="array" ref="W411">INDEX('Ortala-Provinsi'!T$2:T$39,MATCH($D411,'Ortala-Provinsi'!$B$2:$B$39,FALSE))</f>
        <v>1</v>
      </c>
      <c r="X411" s="303">
        <f t="array" ref="X411">INDEX('Ortala-Provinsi'!U$2:U$39,MATCH($D411,'Ortala-Provinsi'!$B$2:$B$39,FALSE))</f>
        <v>0</v>
      </c>
      <c r="Y411" s="303">
        <f t="array" ref="Y411">INDEX('Ortala-Provinsi'!V$2:V$39,MATCH($D411,'Ortala-Provinsi'!$B$2:$B$39,FALSE))</f>
        <v>0</v>
      </c>
      <c r="Z411" s="303">
        <f t="array" ref="Z411">INDEX('Ortala-Provinsi'!W$2:W$39,MATCH($D411,'Ortala-Provinsi'!$B$2:$B$39,FALSE))</f>
        <v>1</v>
      </c>
      <c r="AA411" s="303">
        <f t="array" ref="AA411">INDEX('Ortala-Provinsi'!X$2:X$39,MATCH($D411,'Ortala-Provinsi'!$B$2:$B$39,FALSE))</f>
        <v>0</v>
      </c>
      <c r="AB411" s="303">
        <f t="array" ref="AB411">INDEX('Ortala-Provinsi'!Y$2:Y$39,MATCH($D411,'Ortala-Provinsi'!$B$2:$B$39,FALSE))</f>
        <v>0</v>
      </c>
      <c r="AC411" s="303">
        <f t="array" ref="AC411">INDEX('Ortala-Provinsi'!Z$2:Z$39,MATCH($D411,'Ortala-Provinsi'!$B$2:$B$39,FALSE))</f>
        <v>0</v>
      </c>
      <c r="AD411" s="303">
        <f t="array" ref="AD411">INDEX('Ortala-Provinsi'!AA$2:AA$39,MATCH($D411,'Ortala-Provinsi'!$B$2:$B$39,FALSE))</f>
        <v>0</v>
      </c>
      <c r="AE411" s="303">
        <f t="array" ref="AE411">INDEX('Ortala-Provinsi'!AB$2:AB$39,MATCH($D411,'Ortala-Provinsi'!$B$2:$B$39,FALSE))</f>
        <v>0</v>
      </c>
      <c r="AF411" s="303">
        <f t="array" ref="AF411">INDEX('Ortala-Provinsi'!AC$2:AC$39,MATCH($D411,'Ortala-Provinsi'!$B$2:$B$39,FALSE))</f>
        <v>0</v>
      </c>
      <c r="AG411" s="303">
        <f t="array" ref="AG411">INDEX('Ortala-Provinsi'!AD$2:AD$39,MATCH($D411,'Ortala-Provinsi'!$B$2:$B$39,FALSE))</f>
        <v>0</v>
      </c>
      <c r="AH411" s="303">
        <f t="array" ref="AH411">INDEX('Ortala-Provinsi'!AE$2:AE$39,MATCH($D411,'Ortala-Provinsi'!$B$2:$B$39,FALSE))</f>
        <v>1</v>
      </c>
      <c r="AI411" s="303">
        <f t="array" ref="AI411">INDEX('Ortala-Provinsi'!AF$2:AF$39,MATCH($D411,'Ortala-Provinsi'!$B$2:$B$39,FALSE))</f>
        <v>1</v>
      </c>
      <c r="AJ411" s="303">
        <f t="array" ref="AJ411">INDEX('Ortala-Provinsi'!AG$2:AG$39,MATCH($D411,'Ortala-Provinsi'!$B$2:$B$39,FALSE))</f>
        <v>1</v>
      </c>
      <c r="AK411" s="303">
        <f t="array" ref="AK411">INDEX('Ortala-Provinsi'!AH$2:AH$39,MATCH($D411,'Ortala-Provinsi'!$B$2:$B$39,FALSE))</f>
        <v>1</v>
      </c>
      <c r="AL411" s="303" t="str">
        <f t="array" ref="AL411">INDEX('Ortala-Provinsi'!AI$2:AI$39,MATCH($D411,'Ortala-Provinsi'!$B$2:$B$39,FALSE))</f>
        <v>berdasarkan aduan pelapor/korban, assesmen kasus dan disposisi KUPT, tim yang didisposisi membawa klien yang membutuhkan perlindungan rumah aman ke rumah aman. </v>
      </c>
      <c r="AM411" s="303">
        <f t="array" ref="AM411">INDEX('Ortala-Provinsi'!AJ$2:AJ$39,MATCH($D411,'Ortala-Provinsi'!$B$2:$B$39,FALSE))</f>
        <v>1</v>
      </c>
      <c r="AN411" s="303">
        <f t="array" ref="AN411">INDEX('Ortala-Provinsi'!AK$2:AK$39,MATCH($D411,'Ortala-Provinsi'!$B$2:$B$39,FALSE))</f>
        <v>1</v>
      </c>
      <c r="AO411" s="303">
        <f t="array" ref="AO411">INDEX('Ortala-Provinsi'!AL$2:AL$39,MATCH($D411,'Ortala-Provinsi'!$B$2:$B$39,FALSE))</f>
        <v>59</v>
      </c>
      <c r="AP411" s="303" t="str">
        <f t="array" ref="AP411">INDEX('Ortala-Provinsi'!AM$2:AM$39,MATCH($D411,'Ortala-Provinsi'!$B$2:$B$39,FALSE))</f>
        <v>KDRT</v>
      </c>
      <c r="AQ411" s="303" t="str">
        <f t="array" ref="AQ411">INDEX('Ortala-Provinsi'!AN$2:AN$39,MATCH($D411,'Ortala-Provinsi'!$B$2:$B$39,FALSE))</f>
        <v/>
      </c>
      <c r="AR411" s="303" t="str">
        <f t="array" ref="AR411">INDEX('Ortala-Provinsi'!AO$2:AO$39,MATCH($D411,'Ortala-Provinsi'!$B$2:$B$39,FALSE))</f>
        <v/>
      </c>
      <c r="AS411" s="303" t="str">
        <f t="array" ref="AS411">INDEX('Ortala-Provinsi'!AP$2:AP$39,MATCH($D411,'Ortala-Provinsi'!$B$2:$B$39,FALSE))</f>
        <v/>
      </c>
      <c r="AT411" s="303" t="str">
        <f t="array" ref="AT411">INDEX('Ortala-Provinsi'!AQ$2:AQ$39,MATCH($D411,'Ortala-Provinsi'!$B$2:$B$39,FALSE))</f>
        <v/>
      </c>
      <c r="AU411" s="304" t="str">
        <f t="shared" ref="AU411:CP411" si="68">INDEX(#REF!,MATCH($D411,#REF!,FALSE))</f>
        <v>#REF!</v>
      </c>
      <c r="AV411" s="304" t="str">
        <f t="shared" si="68"/>
        <v>#REF!</v>
      </c>
      <c r="AW411" s="304" t="str">
        <f t="shared" si="68"/>
        <v>#REF!</v>
      </c>
      <c r="AX411" s="304" t="str">
        <f t="shared" si="68"/>
        <v>#REF!</v>
      </c>
      <c r="AY411" s="304" t="str">
        <f t="shared" si="68"/>
        <v>#REF!</v>
      </c>
      <c r="AZ411" s="304" t="str">
        <f t="shared" si="68"/>
        <v>#REF!</v>
      </c>
      <c r="BA411" s="305" t="str">
        <f t="shared" si="68"/>
        <v>#REF!</v>
      </c>
      <c r="BB411" s="304" t="str">
        <f t="shared" si="68"/>
        <v>#REF!</v>
      </c>
      <c r="BC411" s="304" t="str">
        <f t="shared" si="68"/>
        <v>#REF!</v>
      </c>
      <c r="BD411" s="304" t="str">
        <f t="shared" si="68"/>
        <v>#REF!</v>
      </c>
      <c r="BE411" s="304" t="str">
        <f t="shared" si="68"/>
        <v>#REF!</v>
      </c>
      <c r="BF411" s="304" t="str">
        <f t="shared" si="68"/>
        <v>#REF!</v>
      </c>
      <c r="BG411" s="304" t="str">
        <f t="shared" si="68"/>
        <v>#REF!</v>
      </c>
      <c r="BH411" s="304" t="str">
        <f t="shared" si="68"/>
        <v>#REF!</v>
      </c>
      <c r="BI411" s="304" t="str">
        <f t="shared" si="68"/>
        <v>#REF!</v>
      </c>
      <c r="BJ411" s="304" t="str">
        <f t="shared" si="68"/>
        <v>#REF!</v>
      </c>
      <c r="BK411" s="304" t="str">
        <f t="shared" si="68"/>
        <v>#REF!</v>
      </c>
      <c r="BL411" s="304" t="str">
        <f t="shared" si="68"/>
        <v>#REF!</v>
      </c>
      <c r="BM411" s="304" t="str">
        <f t="shared" si="68"/>
        <v>#REF!</v>
      </c>
      <c r="BN411" s="304" t="str">
        <f t="shared" si="68"/>
        <v>#REF!</v>
      </c>
      <c r="BO411" s="304" t="str">
        <f t="shared" si="68"/>
        <v>#REF!</v>
      </c>
      <c r="BP411" s="304" t="str">
        <f t="shared" si="68"/>
        <v>#REF!</v>
      </c>
      <c r="BQ411" s="304" t="str">
        <f t="shared" si="68"/>
        <v>#REF!</v>
      </c>
      <c r="BR411" s="304" t="str">
        <f t="shared" si="68"/>
        <v>#REF!</v>
      </c>
      <c r="BS411" s="304" t="str">
        <f t="shared" si="68"/>
        <v>#REF!</v>
      </c>
      <c r="BT411" s="304" t="str">
        <f t="shared" si="68"/>
        <v>#REF!</v>
      </c>
      <c r="BU411" s="304" t="str">
        <f t="shared" si="68"/>
        <v>#REF!</v>
      </c>
      <c r="BV411" s="304" t="str">
        <f t="shared" si="68"/>
        <v>#REF!</v>
      </c>
      <c r="BW411" s="304" t="str">
        <f t="shared" si="68"/>
        <v>#REF!</v>
      </c>
      <c r="BX411" s="304" t="str">
        <f t="shared" si="68"/>
        <v>#REF!</v>
      </c>
      <c r="BY411" s="304" t="str">
        <f t="shared" si="68"/>
        <v>#REF!</v>
      </c>
      <c r="BZ411" s="304" t="str">
        <f t="shared" si="68"/>
        <v>#REF!</v>
      </c>
      <c r="CA411" s="304" t="str">
        <f t="shared" si="68"/>
        <v>#REF!</v>
      </c>
      <c r="CB411" s="304" t="str">
        <f t="shared" si="68"/>
        <v>#REF!</v>
      </c>
      <c r="CC411" s="304" t="str">
        <f t="shared" si="68"/>
        <v>#REF!</v>
      </c>
      <c r="CD411" s="304" t="str">
        <f t="shared" si="68"/>
        <v>#REF!</v>
      </c>
      <c r="CE411" s="304" t="str">
        <f t="shared" si="68"/>
        <v>#REF!</v>
      </c>
      <c r="CF411" s="305" t="str">
        <f t="shared" si="68"/>
        <v>#REF!</v>
      </c>
      <c r="CG411" s="304" t="str">
        <f t="shared" si="68"/>
        <v>#REF!</v>
      </c>
      <c r="CH411" s="306" t="str">
        <f t="shared" si="68"/>
        <v>#REF!</v>
      </c>
      <c r="CI411" s="306" t="str">
        <f t="shared" si="68"/>
        <v>#REF!</v>
      </c>
      <c r="CJ411" s="306" t="str">
        <f t="shared" si="68"/>
        <v>#REF!</v>
      </c>
      <c r="CK411" s="304" t="str">
        <f t="shared" si="68"/>
        <v>#REF!</v>
      </c>
      <c r="CL411" s="306" t="str">
        <f t="shared" si="68"/>
        <v>#REF!</v>
      </c>
      <c r="CM411" s="306" t="str">
        <f t="shared" si="68"/>
        <v>#REF!</v>
      </c>
      <c r="CN411" s="306" t="str">
        <f t="shared" si="68"/>
        <v>#REF!</v>
      </c>
      <c r="CO411" s="306" t="str">
        <f t="shared" si="68"/>
        <v>#REF!</v>
      </c>
      <c r="CP411" s="306" t="str">
        <f t="shared" si="68"/>
        <v>#REF!</v>
      </c>
      <c r="CQ411" s="307" t="str">
        <f>IFERROR(__xludf.DUMMYFUNCTION("IF(ISBLANK($K411),"""",IF(REGEXMATCH($K411,""Peraturan""),""Ada"",IF(REGEXMATCH($K411,""Rekomendasi""),""Tidak Ada"", $K411)))
"),"Ada")</f>
        <v>Ada</v>
      </c>
      <c r="CR411" s="308" t="str">
        <f t="array" ref="CR411">INDEX(#REF!,MATCH($D411,#REF!,FALSE))</f>
        <v>#REF!</v>
      </c>
      <c r="CS411" s="309"/>
    </row>
    <row r="412">
      <c r="A412" s="334">
        <v>406.0</v>
      </c>
      <c r="B412" s="310">
        <v>1.0</v>
      </c>
      <c r="C412" s="311" t="s">
        <v>4785</v>
      </c>
      <c r="D412" s="312" t="s">
        <v>4057</v>
      </c>
      <c r="E412" s="315"/>
      <c r="F412" s="218" t="str">
        <f t="array" ref="F412">INDEX('Ortala-KabKota'!F$2:F$415,MATCH($D412,'Ortala-KabKota'!$E$2:$E$415,FALSE))</f>
        <v>#N/A</v>
      </c>
      <c r="G412" s="218" t="str">
        <f t="array" ref="G412">INDEX('Ortala-KabKota'!G$2:G$415,MATCH($D412,'Ortala-KabKota'!$E$2:$E$415,FALSE))</f>
        <v>#N/A</v>
      </c>
      <c r="H412" s="218" t="str">
        <f t="array" ref="H412">INDEX('Ortala-KabKota'!H$2:H$415,MATCH($D412,'Ortala-KabKota'!$E$2:$E$415,FALSE))</f>
        <v>#N/A</v>
      </c>
      <c r="I412" s="218" t="str">
        <f t="array" ref="I412">INDEX('Ortala-KabKota'!I$2:I$415,MATCH($D412,'Ortala-KabKota'!$E$2:$E$415,FALSE))</f>
        <v>#N/A</v>
      </c>
      <c r="J412" s="218" t="str">
        <f t="array" ref="J412">INDEX('Ortala-KabKota'!J$2:J$415,MATCH($D412,'Ortala-KabKota'!$E$2:$E$415,FALSE))</f>
        <v>#N/A</v>
      </c>
      <c r="K412" s="218" t="str">
        <f t="array" ref="K412">INDEX('Ortala-KabKota'!K$2:K$415,MATCH($D412,'Ortala-KabKota'!$E$2:$E$415,FALSE))</f>
        <v>#N/A</v>
      </c>
      <c r="L412" s="218" t="str">
        <f t="array" ref="L412">INDEX('Ortala-KabKota'!L$2:L$415,MATCH($D412,'Ortala-KabKota'!$E$2:$E$415,FALSE))</f>
        <v>#N/A</v>
      </c>
      <c r="M412" s="218" t="str">
        <f t="array" ref="M412">INDEX('Ortala-KabKota'!M$2:M$415,MATCH($D412,'Ortala-KabKota'!$E$2:$E$415,FALSE))</f>
        <v>#N/A</v>
      </c>
      <c r="N412" s="218" t="str">
        <f t="array" ref="N412">INDEX('Ortala-KabKota'!N$2:N$415,MATCH($D412,'Ortala-KabKota'!$E$2:$E$415,FALSE))</f>
        <v>#N/A</v>
      </c>
      <c r="O412" s="218" t="str">
        <f t="array" ref="O412">INDEX('Ortala-KabKota'!O$2:O$415,MATCH($D412,'Ortala-KabKota'!$E$2:$E$415,FALSE))</f>
        <v>#N/A</v>
      </c>
      <c r="P412" s="218" t="str">
        <f t="array" ref="P412">INDEX('Ortala-KabKota'!P$2:P$415,MATCH($D412,'Ortala-KabKota'!$E$2:$E$415,FALSE))</f>
        <v>#N/A</v>
      </c>
      <c r="Q412" s="218" t="str">
        <f t="array" ref="Q412">INDEX('Ortala-KabKota'!Q$2:Q$415,MATCH($D412,'Ortala-KabKota'!$E$2:$E$415,FALSE))</f>
        <v>#N/A</v>
      </c>
      <c r="R412" s="218" t="str">
        <f t="array" ref="R412">INDEX('Ortala-KabKota'!R$2:R$415,MATCH($D412,'Ortala-KabKota'!$E$2:$E$415,FALSE))</f>
        <v>#N/A</v>
      </c>
      <c r="S412" s="218" t="str">
        <f t="array" ref="S412">INDEX('Ortala-KabKota'!S$2:S$415,MATCH($D412,'Ortala-KabKota'!$E$2:$E$415,FALSE))</f>
        <v>#N/A</v>
      </c>
      <c r="T412" s="218" t="str">
        <f t="array" ref="T412">INDEX('Ortala-KabKota'!T$2:T$415,MATCH($D412,'Ortala-KabKota'!$E$2:$E$415,FALSE))</f>
        <v>#N/A</v>
      </c>
      <c r="U412" s="218" t="str">
        <f t="array" ref="U412">INDEX('Ortala-KabKota'!U$2:U$415,MATCH($D412,'Ortala-KabKota'!$E$2:$E$415,FALSE))</f>
        <v>#N/A</v>
      </c>
      <c r="V412" s="218" t="str">
        <f t="array" ref="V412">INDEX('Ortala-KabKota'!V$2:V$415,MATCH($D412,'Ortala-KabKota'!$E$2:$E$415,FALSE))</f>
        <v>#N/A</v>
      </c>
      <c r="W412" s="218" t="str">
        <f t="array" ref="W412">INDEX('Ortala-KabKota'!W$2:W$415,MATCH($D412,'Ortala-KabKota'!$E$2:$E$415,FALSE))</f>
        <v>#N/A</v>
      </c>
      <c r="X412" s="218" t="str">
        <f t="array" ref="X412">INDEX('Ortala-KabKota'!X$2:X$415,MATCH($D412,'Ortala-KabKota'!$E$2:$E$415,FALSE))</f>
        <v>#N/A</v>
      </c>
      <c r="Y412" s="218" t="str">
        <f t="array" ref="Y412">INDEX('Ortala-KabKota'!Y$2:Y$415,MATCH($D412,'Ortala-KabKota'!$E$2:$E$415,FALSE))</f>
        <v>#N/A</v>
      </c>
      <c r="Z412" s="218" t="str">
        <f t="array" ref="Z412">INDEX('Ortala-KabKota'!Z$2:Z$415,MATCH($D412,'Ortala-KabKota'!$E$2:$E$415,FALSE))</f>
        <v>#N/A</v>
      </c>
      <c r="AA412" s="218" t="str">
        <f t="array" ref="AA412">INDEX('Ortala-KabKota'!AA$2:AA$415,MATCH($D412,'Ortala-KabKota'!$E$2:$E$415,FALSE))</f>
        <v>#N/A</v>
      </c>
      <c r="AB412" s="218" t="str">
        <f t="array" ref="AB412">INDEX('Ortala-KabKota'!AB$2:AB$415,MATCH($D412,'Ortala-KabKota'!$E$2:$E$415,FALSE))</f>
        <v>#N/A</v>
      </c>
      <c r="AC412" s="218" t="str">
        <f t="array" ref="AC412">INDEX('Ortala-KabKota'!AC$2:AC$415,MATCH($D412,'Ortala-KabKota'!$E$2:$E$415,FALSE))</f>
        <v>#N/A</v>
      </c>
      <c r="AD412" s="218" t="str">
        <f t="array" ref="AD412">INDEX('Ortala-KabKota'!AD$2:AD$415,MATCH($D412,'Ortala-KabKota'!$E$2:$E$415,FALSE))</f>
        <v>#N/A</v>
      </c>
      <c r="AE412" s="218" t="str">
        <f t="array" ref="AE412">INDEX('Ortala-KabKota'!AE$2:AE$415,MATCH($D412,'Ortala-KabKota'!$E$2:$E$415,FALSE))</f>
        <v>#N/A</v>
      </c>
      <c r="AF412" s="218" t="str">
        <f t="array" ref="AF412">INDEX('Ortala-KabKota'!AF$2:AF$415,MATCH($D412,'Ortala-KabKota'!$E$2:$E$415,FALSE))</f>
        <v>#N/A</v>
      </c>
      <c r="AG412" s="218" t="str">
        <f t="array" ref="AG412">INDEX('Ortala-KabKota'!AG$2:AG$415,MATCH($D412,'Ortala-KabKota'!$E$2:$E$415,FALSE))</f>
        <v>#N/A</v>
      </c>
      <c r="AH412" s="218" t="str">
        <f t="array" ref="AH412">INDEX('Ortala-KabKota'!AH$2:AH$415,MATCH($D412,'Ortala-KabKota'!$E$2:$E$415,FALSE))</f>
        <v>#N/A</v>
      </c>
      <c r="AI412" s="218" t="str">
        <f t="array" ref="AI412">INDEX('Ortala-KabKota'!AI$2:AI$415,MATCH($D412,'Ortala-KabKota'!$E$2:$E$415,FALSE))</f>
        <v>#N/A</v>
      </c>
      <c r="AJ412" s="218" t="str">
        <f t="array" ref="AJ412">INDEX('Ortala-KabKota'!AJ$2:AJ$415,MATCH($D412,'Ortala-KabKota'!$E$2:$E$415,FALSE))</f>
        <v>#N/A</v>
      </c>
      <c r="AK412" s="218" t="str">
        <f t="array" ref="AK412">INDEX('Ortala-KabKota'!AK$2:AK$415,MATCH($D412,'Ortala-KabKota'!$E$2:$E$415,FALSE))</f>
        <v>#N/A</v>
      </c>
      <c r="AL412" s="218" t="str">
        <f t="array" ref="AL412">INDEX('Ortala-KabKota'!AL$2:AL$415,MATCH($D412,'Ortala-KabKota'!$E$2:$E$415,FALSE))</f>
        <v>#N/A</v>
      </c>
      <c r="AM412" s="218" t="str">
        <f t="array" ref="AM412">INDEX('Ortala-KabKota'!AM$2:AM$415,MATCH($D412,'Ortala-KabKota'!$E$2:$E$415,FALSE))</f>
        <v>#N/A</v>
      </c>
      <c r="AN412" s="218" t="str">
        <f t="array" ref="AN412">INDEX('Ortala-KabKota'!AN$2:AN$415,MATCH($D412,'Ortala-KabKota'!$E$2:$E$415,FALSE))</f>
        <v>#N/A</v>
      </c>
      <c r="AO412" s="218" t="str">
        <f t="array" ref="AO412">INDEX('Ortala-KabKota'!AO$2:AO$415,MATCH($D412,'Ortala-KabKota'!$E$2:$E$415,FALSE))</f>
        <v>#N/A</v>
      </c>
      <c r="AP412" s="218" t="str">
        <f t="array" ref="AP412">INDEX('Ortala-KabKota'!AP$2:AP$415,MATCH($D412,'Ortala-KabKota'!$E$2:$E$415,FALSE))</f>
        <v>#N/A</v>
      </c>
      <c r="AQ412" s="218" t="str">
        <f t="array" ref="AQ412">INDEX('Ortala-KabKota'!AQ$2:AQ$415,MATCH($D412,'Ortala-KabKota'!$E$2:$E$415,FALSE))</f>
        <v>#N/A</v>
      </c>
      <c r="AR412" s="218" t="str">
        <f t="array" ref="AR412">INDEX('Ortala-KabKota'!AR$2:AR$415,MATCH($D412,'Ortala-KabKota'!$E$2:$E$415,FALSE))</f>
        <v>#N/A</v>
      </c>
      <c r="AS412" s="218" t="str">
        <f t="array" ref="AS412">INDEX('Ortala-KabKota'!AS$2:AS$415,MATCH($D412,'Ortala-KabKota'!$E$2:$E$415,FALSE))</f>
        <v>#N/A</v>
      </c>
      <c r="AT412" s="218" t="str">
        <f t="array" ref="AT412">INDEX('Ortala-KabKota'!AT$2:AT$415,MATCH($D412,'Ortala-KabKota'!$E$2:$E$415,FALSE))</f>
        <v>#N/A</v>
      </c>
      <c r="AU412" s="218" t="str">
        <f t="array" ref="AU412">INDEX('UPTD PPA KabKota'!D$5:D$513,MATCH($D412,'UPTD PPA KabKota'!$C$5:$C$513,FALSE))</f>
        <v/>
      </c>
      <c r="AV412" s="218" t="str">
        <f t="array" ref="AV412">INDEX('UPTD PPA KabKota'!E$5:E$513,MATCH($D412,'UPTD PPA KabKota'!$C$5:$C$513,FALSE))</f>
        <v/>
      </c>
      <c r="AW412" s="218" t="str">
        <f t="array" ref="AW412">INDEX('UPTD PPA KabKota'!F$5:F$513,MATCH($D412,'UPTD PPA KabKota'!$C$5:$C$513,FALSE))</f>
        <v/>
      </c>
      <c r="AX412" s="218" t="str">
        <f t="array" ref="AX412">INDEX('UPTD PPA KabKota'!G$5:G$513,MATCH($D412,'UPTD PPA KabKota'!$C$5:$C$513,FALSE))</f>
        <v/>
      </c>
      <c r="AY412" s="218" t="str">
        <f t="array" ref="AY412">INDEX('UPTD PPA KabKota'!H$5:H$513,MATCH($D412,'UPTD PPA KabKota'!$C$5:$C$513,FALSE))</f>
        <v/>
      </c>
      <c r="AZ412" s="218" t="str">
        <f t="array" ref="AZ412">INDEX('UPTD PPA KabKota'!I$5:I$513,MATCH($D412,'UPTD PPA KabKota'!$C$5:$C$513,FALSE))</f>
        <v/>
      </c>
      <c r="BA412" s="218" t="str">
        <f t="array" ref="BA412">INDEX('UPTD PPA KabKota'!J$5:J$513,MATCH($D412,'UPTD PPA KabKota'!$C$5:$C$513,FALSE))</f>
        <v/>
      </c>
      <c r="BB412" s="218" t="str">
        <f t="array" ref="BB412">INDEX('UPTD PPA KabKota'!K$5:K$513,MATCH($D412,'UPTD PPA KabKota'!$C$5:$C$513,FALSE))</f>
        <v/>
      </c>
      <c r="BC412" s="218" t="str">
        <f t="array" ref="BC412">INDEX('UPTD PPA KabKota'!L$5:L$513,MATCH($D412,'UPTD PPA KabKota'!$C$5:$C$513,FALSE))</f>
        <v/>
      </c>
      <c r="BD412" s="218" t="str">
        <f t="array" ref="BD412">INDEX('UPTD PPA KabKota'!M$5:M$513,MATCH($D412,'UPTD PPA KabKota'!$C$5:$C$513,FALSE))</f>
        <v/>
      </c>
      <c r="BE412" s="218" t="str">
        <f t="array" ref="BE412">INDEX('UPTD PPA KabKota'!N$5:N$513,MATCH($D412,'UPTD PPA KabKota'!$C$5:$C$513,FALSE))</f>
        <v/>
      </c>
      <c r="BF412" s="218" t="str">
        <f t="array" ref="BF412">INDEX('UPTD PPA KabKota'!O$5:O$513,MATCH($D412,'UPTD PPA KabKota'!$C$5:$C$513,FALSE))</f>
        <v/>
      </c>
      <c r="BG412" s="218" t="str">
        <f t="array" ref="BG412">INDEX('UPTD PPA KabKota'!P$5:P$513,MATCH($D412,'UPTD PPA KabKota'!$C$5:$C$513,FALSE))</f>
        <v/>
      </c>
      <c r="BH412" s="218" t="str">
        <f t="array" ref="BH412">INDEX('UPTD PPA KabKota'!Q$5:Q$513,MATCH($D412,'UPTD PPA KabKota'!$C$5:$C$513,FALSE))</f>
        <v/>
      </c>
      <c r="BI412" s="218" t="str">
        <f t="array" ref="BI412">INDEX('UPTD PPA KabKota'!R$5:R$513,MATCH($D412,'UPTD PPA KabKota'!$C$5:$C$513,FALSE))</f>
        <v/>
      </c>
      <c r="BJ412" s="218" t="str">
        <f t="array" ref="BJ412">INDEX('UPTD PPA KabKota'!S$5:S$513,MATCH($D412,'UPTD PPA KabKota'!$C$5:$C$513,FALSE))</f>
        <v/>
      </c>
      <c r="BK412" s="218" t="str">
        <f t="array" ref="BK412">INDEX('UPTD PPA KabKota'!T$5:T$513,MATCH($D412,'UPTD PPA KabKota'!$C$5:$C$513,FALSE))</f>
        <v/>
      </c>
      <c r="BL412" s="218" t="str">
        <f t="array" ref="BL412">INDEX('UPTD PPA KabKota'!U$5:U$513,MATCH($D412,'UPTD PPA KabKota'!$C$5:$C$513,FALSE))</f>
        <v/>
      </c>
      <c r="BM412" s="218" t="str">
        <f t="array" ref="BM412">INDEX('UPTD PPA KabKota'!V$5:V$513,MATCH($D412,'UPTD PPA KabKota'!$C$5:$C$513,FALSE))</f>
        <v/>
      </c>
      <c r="BN412" s="218" t="str">
        <f t="array" ref="BN412">INDEX('UPTD PPA KabKota'!W$5:W$513,MATCH($D412,'UPTD PPA KabKota'!$C$5:$C$513,FALSE))</f>
        <v/>
      </c>
      <c r="BO412" s="218" t="str">
        <f t="array" ref="BO412">INDEX('UPTD PPA KabKota'!X$5:X$513,MATCH($D412,'UPTD PPA KabKota'!$C$5:$C$513,FALSE))</f>
        <v/>
      </c>
      <c r="BP412" s="218" t="str">
        <f t="array" ref="BP412">INDEX('UPTD PPA KabKota'!Y$5:Y$513,MATCH($D412,'UPTD PPA KabKota'!$C$5:$C$513,FALSE))</f>
        <v/>
      </c>
      <c r="BQ412" s="218" t="str">
        <f t="array" ref="BQ412">INDEX('UPTD PPA KabKota'!Z$5:Z$513,MATCH($D412,'UPTD PPA KabKota'!$C$5:$C$513,FALSE))</f>
        <v/>
      </c>
      <c r="BR412" s="218" t="str">
        <f t="array" ref="BR412">INDEX('UPTD PPA KabKota'!AA$5:AA$513,MATCH($D412,'UPTD PPA KabKota'!$C$5:$C$513,FALSE))</f>
        <v/>
      </c>
      <c r="BS412" s="218" t="str">
        <f t="array" ref="BS412">INDEX('UPTD PPA KabKota'!AB$5:AB$513,MATCH($D412,'UPTD PPA KabKota'!$C$5:$C$513,FALSE))</f>
        <v/>
      </c>
      <c r="BT412" s="218" t="str">
        <f t="array" ref="BT412">INDEX('UPTD PPA KabKota'!AC$5:AC$513,MATCH($D412,'UPTD PPA KabKota'!$C$5:$C$513,FALSE))</f>
        <v/>
      </c>
      <c r="BU412" s="218" t="str">
        <f t="array" ref="BU412">INDEX('UPTD PPA KabKota'!AD$5:AD$513,MATCH($D412,'UPTD PPA KabKota'!$C$5:$C$513,FALSE))</f>
        <v/>
      </c>
      <c r="BV412" s="218" t="str">
        <f t="array" ref="BV412">INDEX('UPTD PPA KabKota'!AE$5:AE$513,MATCH($D412,'UPTD PPA KabKota'!$C$5:$C$513,FALSE))</f>
        <v/>
      </c>
      <c r="BW412" s="218" t="str">
        <f t="array" ref="BW412">INDEX('UPTD PPA KabKota'!AF$5:AF$513,MATCH($D412,'UPTD PPA KabKota'!$C$5:$C$513,FALSE))</f>
        <v/>
      </c>
      <c r="BX412" s="218" t="str">
        <f t="array" ref="BX412">INDEX('UPTD PPA KabKota'!AG$5:AG$513,MATCH($D412,'UPTD PPA KabKota'!$C$5:$C$513,FALSE))</f>
        <v/>
      </c>
      <c r="BY412" s="218" t="str">
        <f t="array" ref="BY412">INDEX('UPTD PPA KabKota'!AH$5:AH$513,MATCH($D412,'UPTD PPA KabKota'!$C$5:$C$513,FALSE))</f>
        <v/>
      </c>
      <c r="BZ412" s="218" t="str">
        <f t="array" ref="BZ412">INDEX('UPTD PPA KabKota'!AI$5:AI$513,MATCH($D412,'UPTD PPA KabKota'!$C$5:$C$513,FALSE))</f>
        <v/>
      </c>
      <c r="CA412" s="218" t="str">
        <f t="array" ref="CA412">INDEX('UPTD PPA KabKota'!AJ$5:AJ$513,MATCH($D412,'UPTD PPA KabKota'!$C$5:$C$513,FALSE))</f>
        <v/>
      </c>
      <c r="CB412" s="218" t="str">
        <f t="array" ref="CB412">INDEX('UPTD PPA KabKota'!AK$5:AK$513,MATCH($D412,'UPTD PPA KabKota'!$C$5:$C$513,FALSE))</f>
        <v/>
      </c>
      <c r="CC412" s="218" t="str">
        <f t="array" ref="CC412">INDEX('UPTD PPA KabKota'!AL$5:AL$513,MATCH($D412,'UPTD PPA KabKota'!$C$5:$C$513,FALSE))</f>
        <v/>
      </c>
      <c r="CD412" s="218" t="str">
        <f t="array" ref="CD412">INDEX('UPTD PPA KabKota'!AM$5:AM$513,MATCH($D412,'UPTD PPA KabKota'!$C$5:$C$513,FALSE))</f>
        <v/>
      </c>
      <c r="CE412" s="218" t="str">
        <f t="array" ref="CE412">INDEX('UPTD PPA KabKota'!AN$5:AN$513,MATCH($D412,'UPTD PPA KabKota'!$C$5:$C$513,FALSE))</f>
        <v/>
      </c>
      <c r="CF412" s="218" t="str">
        <f t="array" ref="CF412">INDEX('UPTD PPA KabKota'!AO$5:AO$513,MATCH($D412,'UPTD PPA KabKota'!$C$5:$C$513,FALSE))</f>
        <v/>
      </c>
      <c r="CG412" s="218" t="str">
        <f t="array" ref="CG412">INDEX('UPTD PPA KabKota'!AP$5:AP$513,MATCH($D412,'UPTD PPA KabKota'!$C$5:$C$513,FALSE))</f>
        <v/>
      </c>
      <c r="CH412" s="218" t="str">
        <f t="array" ref="CH412">INDEX('UPTD PPA KabKota'!AQ$5:AQ$513,MATCH($D412,'UPTD PPA KabKota'!$C$5:$C$513,FALSE))</f>
        <v/>
      </c>
      <c r="CI412" s="218" t="str">
        <f t="array" ref="CI412">INDEX('UPTD PPA KabKota'!AR$5:AR$513,MATCH($D412,'UPTD PPA KabKota'!$C$5:$C$513,FALSE))</f>
        <v/>
      </c>
      <c r="CJ412" s="218" t="str">
        <f t="array" ref="CJ412">INDEX('UPTD PPA KabKota'!AS$5:AS$513,MATCH($D412,'UPTD PPA KabKota'!$C$5:$C$513,FALSE))</f>
        <v/>
      </c>
      <c r="CK412" s="218" t="str">
        <f t="array" ref="CK412">INDEX('UPTD PPA KabKota'!AT$5:AT$513,MATCH($D412,'UPTD PPA KabKota'!$C$5:$C$513,FALSE))</f>
        <v/>
      </c>
      <c r="CL412" s="218" t="str">
        <f t="array" ref="CL412">INDEX('UPTD PPA KabKota'!AU$5:AU$513,MATCH($D412,'UPTD PPA KabKota'!$C$5:$C$513,FALSE))</f>
        <v/>
      </c>
      <c r="CM412" s="218" t="str">
        <f t="array" ref="CM412">INDEX('UPTD PPA KabKota'!AV$5:AV$513,MATCH($D412,'UPTD PPA KabKota'!$C$5:$C$513,FALSE))</f>
        <v/>
      </c>
      <c r="CN412" s="218" t="str">
        <f t="array" ref="CN412">INDEX('UPTD PPA KabKota'!AW$5:AW$513,MATCH($D412,'UPTD PPA KabKota'!$C$5:$C$513,FALSE))</f>
        <v/>
      </c>
      <c r="CO412" s="218" t="str">
        <f t="array" ref="CO412">INDEX('UPTD PPA KabKota'!AX$5:AX$513,MATCH($D412,'UPTD PPA KabKota'!$C$5:$C$513,FALSE))</f>
        <v/>
      </c>
      <c r="CP412" s="218" t="str">
        <f t="array" ref="CP412">INDEX('UPTD PPA KabKota'!AY$5:AY$513,MATCH($D412,'UPTD PPA KabKota'!$C$5:$C$513,FALSE))</f>
        <v/>
      </c>
      <c r="CQ412" s="209" t="str">
        <f>IFERROR(__xludf.DUMMYFUNCTION("IF(ISBLANK($K412),"""",IF(REGEXMATCH($K412,""Peraturan""),""Ada"",IF(REGEXMATCH($K412,""Rekomendasi""),""Tidak Ada"", $K412)))
"),"#N/A")</f>
        <v>#N/A</v>
      </c>
      <c r="CR412" s="209" t="str">
        <f t="array" ref="CR412">index('UPTD PPA KabKota'!$BI$5:$BI$513,match($D412,'UPTD PPA KabKota'!$C$5:$C$513,false))</f>
        <v>Tidak Ada</v>
      </c>
      <c r="CS412" s="314" t="str">
        <f t="shared" ref="CS412:CS414" si="69">IFS(CQ412="Ada","Ada",CR412="Ada","Ada",CR412="Tidak Ada","Tidak Ada")</f>
        <v>#N/A</v>
      </c>
    </row>
    <row r="413">
      <c r="A413" s="334">
        <v>407.0</v>
      </c>
      <c r="B413" s="310">
        <v>2.0</v>
      </c>
      <c r="C413" s="311" t="s">
        <v>4785</v>
      </c>
      <c r="D413" s="312" t="s">
        <v>4056</v>
      </c>
      <c r="E413" s="313"/>
      <c r="F413" s="218" t="str">
        <f t="array" ref="F413">INDEX('Ortala-KabKota'!F$2:F$415,MATCH($D413,'Ortala-KabKota'!$E$2:$E$415,FALSE))</f>
        <v>#N/A</v>
      </c>
      <c r="G413" s="218" t="str">
        <f t="array" ref="G413">INDEX('Ortala-KabKota'!G$2:G$415,MATCH($D413,'Ortala-KabKota'!$E$2:$E$415,FALSE))</f>
        <v>#N/A</v>
      </c>
      <c r="H413" s="218" t="str">
        <f t="array" ref="H413">INDEX('Ortala-KabKota'!H$2:H$415,MATCH($D413,'Ortala-KabKota'!$E$2:$E$415,FALSE))</f>
        <v>#N/A</v>
      </c>
      <c r="I413" s="218" t="str">
        <f t="array" ref="I413">INDEX('Ortala-KabKota'!I$2:I$415,MATCH($D413,'Ortala-KabKota'!$E$2:$E$415,FALSE))</f>
        <v>#N/A</v>
      </c>
      <c r="J413" s="218" t="str">
        <f t="array" ref="J413">INDEX('Ortala-KabKota'!J$2:J$415,MATCH($D413,'Ortala-KabKota'!$E$2:$E$415,FALSE))</f>
        <v>#N/A</v>
      </c>
      <c r="K413" s="218" t="str">
        <f t="array" ref="K413">INDEX('Ortala-KabKota'!K$2:K$415,MATCH($D413,'Ortala-KabKota'!$E$2:$E$415,FALSE))</f>
        <v>#N/A</v>
      </c>
      <c r="L413" s="218" t="str">
        <f t="array" ref="L413">INDEX('Ortala-KabKota'!L$2:L$415,MATCH($D413,'Ortala-KabKota'!$E$2:$E$415,FALSE))</f>
        <v>#N/A</v>
      </c>
      <c r="M413" s="218" t="str">
        <f t="array" ref="M413">INDEX('Ortala-KabKota'!M$2:M$415,MATCH($D413,'Ortala-KabKota'!$E$2:$E$415,FALSE))</f>
        <v>#N/A</v>
      </c>
      <c r="N413" s="218" t="str">
        <f t="array" ref="N413">INDEX('Ortala-KabKota'!N$2:N$415,MATCH($D413,'Ortala-KabKota'!$E$2:$E$415,FALSE))</f>
        <v>#N/A</v>
      </c>
      <c r="O413" s="218" t="str">
        <f t="array" ref="O413">INDEX('Ortala-KabKota'!O$2:O$415,MATCH($D413,'Ortala-KabKota'!$E$2:$E$415,FALSE))</f>
        <v>#N/A</v>
      </c>
      <c r="P413" s="218" t="str">
        <f t="array" ref="P413">INDEX('Ortala-KabKota'!P$2:P$415,MATCH($D413,'Ortala-KabKota'!$E$2:$E$415,FALSE))</f>
        <v>#N/A</v>
      </c>
      <c r="Q413" s="218" t="str">
        <f t="array" ref="Q413">INDEX('Ortala-KabKota'!Q$2:Q$415,MATCH($D413,'Ortala-KabKota'!$E$2:$E$415,FALSE))</f>
        <v>#N/A</v>
      </c>
      <c r="R413" s="218" t="str">
        <f t="array" ref="R413">INDEX('Ortala-KabKota'!R$2:R$415,MATCH($D413,'Ortala-KabKota'!$E$2:$E$415,FALSE))</f>
        <v>#N/A</v>
      </c>
      <c r="S413" s="218" t="str">
        <f t="array" ref="S413">INDEX('Ortala-KabKota'!S$2:S$415,MATCH($D413,'Ortala-KabKota'!$E$2:$E$415,FALSE))</f>
        <v>#N/A</v>
      </c>
      <c r="T413" s="218" t="str">
        <f t="array" ref="T413">INDEX('Ortala-KabKota'!T$2:T$415,MATCH($D413,'Ortala-KabKota'!$E$2:$E$415,FALSE))</f>
        <v>#N/A</v>
      </c>
      <c r="U413" s="218" t="str">
        <f t="array" ref="U413">INDEX('Ortala-KabKota'!U$2:U$415,MATCH($D413,'Ortala-KabKota'!$E$2:$E$415,FALSE))</f>
        <v>#N/A</v>
      </c>
      <c r="V413" s="218" t="str">
        <f t="array" ref="V413">INDEX('Ortala-KabKota'!V$2:V$415,MATCH($D413,'Ortala-KabKota'!$E$2:$E$415,FALSE))</f>
        <v>#N/A</v>
      </c>
      <c r="W413" s="218" t="str">
        <f t="array" ref="W413">INDEX('Ortala-KabKota'!W$2:W$415,MATCH($D413,'Ortala-KabKota'!$E$2:$E$415,FALSE))</f>
        <v>#N/A</v>
      </c>
      <c r="X413" s="218" t="str">
        <f t="array" ref="X413">INDEX('Ortala-KabKota'!X$2:X$415,MATCH($D413,'Ortala-KabKota'!$E$2:$E$415,FALSE))</f>
        <v>#N/A</v>
      </c>
      <c r="Y413" s="218" t="str">
        <f t="array" ref="Y413">INDEX('Ortala-KabKota'!Y$2:Y$415,MATCH($D413,'Ortala-KabKota'!$E$2:$E$415,FALSE))</f>
        <v>#N/A</v>
      </c>
      <c r="Z413" s="218" t="str">
        <f t="array" ref="Z413">INDEX('Ortala-KabKota'!Z$2:Z$415,MATCH($D413,'Ortala-KabKota'!$E$2:$E$415,FALSE))</f>
        <v>#N/A</v>
      </c>
      <c r="AA413" s="218" t="str">
        <f t="array" ref="AA413">INDEX('Ortala-KabKota'!AA$2:AA$415,MATCH($D413,'Ortala-KabKota'!$E$2:$E$415,FALSE))</f>
        <v>#N/A</v>
      </c>
      <c r="AB413" s="218" t="str">
        <f t="array" ref="AB413">INDEX('Ortala-KabKota'!AB$2:AB$415,MATCH($D413,'Ortala-KabKota'!$E$2:$E$415,FALSE))</f>
        <v>#N/A</v>
      </c>
      <c r="AC413" s="218" t="str">
        <f t="array" ref="AC413">INDEX('Ortala-KabKota'!AC$2:AC$415,MATCH($D413,'Ortala-KabKota'!$E$2:$E$415,FALSE))</f>
        <v>#N/A</v>
      </c>
      <c r="AD413" s="218" t="str">
        <f t="array" ref="AD413">INDEX('Ortala-KabKota'!AD$2:AD$415,MATCH($D413,'Ortala-KabKota'!$E$2:$E$415,FALSE))</f>
        <v>#N/A</v>
      </c>
      <c r="AE413" s="218" t="str">
        <f t="array" ref="AE413">INDEX('Ortala-KabKota'!AE$2:AE$415,MATCH($D413,'Ortala-KabKota'!$E$2:$E$415,FALSE))</f>
        <v>#N/A</v>
      </c>
      <c r="AF413" s="218" t="str">
        <f t="array" ref="AF413">INDEX('Ortala-KabKota'!AF$2:AF$415,MATCH($D413,'Ortala-KabKota'!$E$2:$E$415,FALSE))</f>
        <v>#N/A</v>
      </c>
      <c r="AG413" s="218" t="str">
        <f t="array" ref="AG413">INDEX('Ortala-KabKota'!AG$2:AG$415,MATCH($D413,'Ortala-KabKota'!$E$2:$E$415,FALSE))</f>
        <v>#N/A</v>
      </c>
      <c r="AH413" s="218" t="str">
        <f t="array" ref="AH413">INDEX('Ortala-KabKota'!AH$2:AH$415,MATCH($D413,'Ortala-KabKota'!$E$2:$E$415,FALSE))</f>
        <v>#N/A</v>
      </c>
      <c r="AI413" s="218" t="str">
        <f t="array" ref="AI413">INDEX('Ortala-KabKota'!AI$2:AI$415,MATCH($D413,'Ortala-KabKota'!$E$2:$E$415,FALSE))</f>
        <v>#N/A</v>
      </c>
      <c r="AJ413" s="218" t="str">
        <f t="array" ref="AJ413">INDEX('Ortala-KabKota'!AJ$2:AJ$415,MATCH($D413,'Ortala-KabKota'!$E$2:$E$415,FALSE))</f>
        <v>#N/A</v>
      </c>
      <c r="AK413" s="218" t="str">
        <f t="array" ref="AK413">INDEX('Ortala-KabKota'!AK$2:AK$415,MATCH($D413,'Ortala-KabKota'!$E$2:$E$415,FALSE))</f>
        <v>#N/A</v>
      </c>
      <c r="AL413" s="218" t="str">
        <f t="array" ref="AL413">INDEX('Ortala-KabKota'!AL$2:AL$415,MATCH($D413,'Ortala-KabKota'!$E$2:$E$415,FALSE))</f>
        <v>#N/A</v>
      </c>
      <c r="AM413" s="218" t="str">
        <f t="array" ref="AM413">INDEX('Ortala-KabKota'!AM$2:AM$415,MATCH($D413,'Ortala-KabKota'!$E$2:$E$415,FALSE))</f>
        <v>#N/A</v>
      </c>
      <c r="AN413" s="218" t="str">
        <f t="array" ref="AN413">INDEX('Ortala-KabKota'!AN$2:AN$415,MATCH($D413,'Ortala-KabKota'!$E$2:$E$415,FALSE))</f>
        <v>#N/A</v>
      </c>
      <c r="AO413" s="218" t="str">
        <f t="array" ref="AO413">INDEX('Ortala-KabKota'!AO$2:AO$415,MATCH($D413,'Ortala-KabKota'!$E$2:$E$415,FALSE))</f>
        <v>#N/A</v>
      </c>
      <c r="AP413" s="218" t="str">
        <f t="array" ref="AP413">INDEX('Ortala-KabKota'!AP$2:AP$415,MATCH($D413,'Ortala-KabKota'!$E$2:$E$415,FALSE))</f>
        <v>#N/A</v>
      </c>
      <c r="AQ413" s="218" t="str">
        <f t="array" ref="AQ413">INDEX('Ortala-KabKota'!AQ$2:AQ$415,MATCH($D413,'Ortala-KabKota'!$E$2:$E$415,FALSE))</f>
        <v>#N/A</v>
      </c>
      <c r="AR413" s="218" t="str">
        <f t="array" ref="AR413">INDEX('Ortala-KabKota'!AR$2:AR$415,MATCH($D413,'Ortala-KabKota'!$E$2:$E$415,FALSE))</f>
        <v>#N/A</v>
      </c>
      <c r="AS413" s="218" t="str">
        <f t="array" ref="AS413">INDEX('Ortala-KabKota'!AS$2:AS$415,MATCH($D413,'Ortala-KabKota'!$E$2:$E$415,FALSE))</f>
        <v>#N/A</v>
      </c>
      <c r="AT413" s="218" t="str">
        <f t="array" ref="AT413">INDEX('Ortala-KabKota'!AT$2:AT$415,MATCH($D413,'Ortala-KabKota'!$E$2:$E$415,FALSE))</f>
        <v>#N/A</v>
      </c>
      <c r="AU413" s="218" t="str">
        <f t="array" ref="AU413">INDEX('UPTD PPA KabKota'!D$5:D$513,MATCH($D413,'UPTD PPA KabKota'!$C$5:$C$513,FALSE))</f>
        <v/>
      </c>
      <c r="AV413" s="218" t="str">
        <f t="array" ref="AV413">INDEX('UPTD PPA KabKota'!E$5:E$513,MATCH($D413,'UPTD PPA KabKota'!$C$5:$C$513,FALSE))</f>
        <v/>
      </c>
      <c r="AW413" s="218" t="str">
        <f t="array" ref="AW413">INDEX('UPTD PPA KabKota'!F$5:F$513,MATCH($D413,'UPTD PPA KabKota'!$C$5:$C$513,FALSE))</f>
        <v/>
      </c>
      <c r="AX413" s="218" t="str">
        <f t="array" ref="AX413">INDEX('UPTD PPA KabKota'!G$5:G$513,MATCH($D413,'UPTD PPA KabKota'!$C$5:$C$513,FALSE))</f>
        <v/>
      </c>
      <c r="AY413" s="218" t="str">
        <f t="array" ref="AY413">INDEX('UPTD PPA KabKota'!H$5:H$513,MATCH($D413,'UPTD PPA KabKota'!$C$5:$C$513,FALSE))</f>
        <v/>
      </c>
      <c r="AZ413" s="218" t="str">
        <f t="array" ref="AZ413">INDEX('UPTD PPA KabKota'!I$5:I$513,MATCH($D413,'UPTD PPA KabKota'!$C$5:$C$513,FALSE))</f>
        <v/>
      </c>
      <c r="BA413" s="218" t="str">
        <f t="array" ref="BA413">INDEX('UPTD PPA KabKota'!J$5:J$513,MATCH($D413,'UPTD PPA KabKota'!$C$5:$C$513,FALSE))</f>
        <v/>
      </c>
      <c r="BB413" s="218" t="str">
        <f t="array" ref="BB413">INDEX('UPTD PPA KabKota'!K$5:K$513,MATCH($D413,'UPTD PPA KabKota'!$C$5:$C$513,FALSE))</f>
        <v/>
      </c>
      <c r="BC413" s="218" t="str">
        <f t="array" ref="BC413">INDEX('UPTD PPA KabKota'!L$5:L$513,MATCH($D413,'UPTD PPA KabKota'!$C$5:$C$513,FALSE))</f>
        <v/>
      </c>
      <c r="BD413" s="218" t="str">
        <f t="array" ref="BD413">INDEX('UPTD PPA KabKota'!M$5:M$513,MATCH($D413,'UPTD PPA KabKota'!$C$5:$C$513,FALSE))</f>
        <v/>
      </c>
      <c r="BE413" s="218" t="str">
        <f t="array" ref="BE413">INDEX('UPTD PPA KabKota'!N$5:N$513,MATCH($D413,'UPTD PPA KabKota'!$C$5:$C$513,FALSE))</f>
        <v/>
      </c>
      <c r="BF413" s="218" t="str">
        <f t="array" ref="BF413">INDEX('UPTD PPA KabKota'!O$5:O$513,MATCH($D413,'UPTD PPA KabKota'!$C$5:$C$513,FALSE))</f>
        <v/>
      </c>
      <c r="BG413" s="218" t="str">
        <f t="array" ref="BG413">INDEX('UPTD PPA KabKota'!P$5:P$513,MATCH($D413,'UPTD PPA KabKota'!$C$5:$C$513,FALSE))</f>
        <v/>
      </c>
      <c r="BH413" s="218" t="str">
        <f t="array" ref="BH413">INDEX('UPTD PPA KabKota'!Q$5:Q$513,MATCH($D413,'UPTD PPA KabKota'!$C$5:$C$513,FALSE))</f>
        <v/>
      </c>
      <c r="BI413" s="218" t="str">
        <f t="array" ref="BI413">INDEX('UPTD PPA KabKota'!R$5:R$513,MATCH($D413,'UPTD PPA KabKota'!$C$5:$C$513,FALSE))</f>
        <v/>
      </c>
      <c r="BJ413" s="218" t="str">
        <f t="array" ref="BJ413">INDEX('UPTD PPA KabKota'!S$5:S$513,MATCH($D413,'UPTD PPA KabKota'!$C$5:$C$513,FALSE))</f>
        <v/>
      </c>
      <c r="BK413" s="218" t="str">
        <f t="array" ref="BK413">INDEX('UPTD PPA KabKota'!T$5:T$513,MATCH($D413,'UPTD PPA KabKota'!$C$5:$C$513,FALSE))</f>
        <v/>
      </c>
      <c r="BL413" s="218" t="str">
        <f t="array" ref="BL413">INDEX('UPTD PPA KabKota'!U$5:U$513,MATCH($D413,'UPTD PPA KabKota'!$C$5:$C$513,FALSE))</f>
        <v/>
      </c>
      <c r="BM413" s="218" t="str">
        <f t="array" ref="BM413">INDEX('UPTD PPA KabKota'!V$5:V$513,MATCH($D413,'UPTD PPA KabKota'!$C$5:$C$513,FALSE))</f>
        <v/>
      </c>
      <c r="BN413" s="218" t="str">
        <f t="array" ref="BN413">INDEX('UPTD PPA KabKota'!W$5:W$513,MATCH($D413,'UPTD PPA KabKota'!$C$5:$C$513,FALSE))</f>
        <v/>
      </c>
      <c r="BO413" s="218" t="str">
        <f t="array" ref="BO413">INDEX('UPTD PPA KabKota'!X$5:X$513,MATCH($D413,'UPTD PPA KabKota'!$C$5:$C$513,FALSE))</f>
        <v/>
      </c>
      <c r="BP413" s="218" t="str">
        <f t="array" ref="BP413">INDEX('UPTD PPA KabKota'!Y$5:Y$513,MATCH($D413,'UPTD PPA KabKota'!$C$5:$C$513,FALSE))</f>
        <v/>
      </c>
      <c r="BQ413" s="218" t="str">
        <f t="array" ref="BQ413">INDEX('UPTD PPA KabKota'!Z$5:Z$513,MATCH($D413,'UPTD PPA KabKota'!$C$5:$C$513,FALSE))</f>
        <v/>
      </c>
      <c r="BR413" s="218" t="str">
        <f t="array" ref="BR413">INDEX('UPTD PPA KabKota'!AA$5:AA$513,MATCH($D413,'UPTD PPA KabKota'!$C$5:$C$513,FALSE))</f>
        <v/>
      </c>
      <c r="BS413" s="218" t="str">
        <f t="array" ref="BS413">INDEX('UPTD PPA KabKota'!AB$5:AB$513,MATCH($D413,'UPTD PPA KabKota'!$C$5:$C$513,FALSE))</f>
        <v/>
      </c>
      <c r="BT413" s="218" t="str">
        <f t="array" ref="BT413">INDEX('UPTD PPA KabKota'!AC$5:AC$513,MATCH($D413,'UPTD PPA KabKota'!$C$5:$C$513,FALSE))</f>
        <v/>
      </c>
      <c r="BU413" s="218" t="str">
        <f t="array" ref="BU413">INDEX('UPTD PPA KabKota'!AD$5:AD$513,MATCH($D413,'UPTD PPA KabKota'!$C$5:$C$513,FALSE))</f>
        <v/>
      </c>
      <c r="BV413" s="218" t="str">
        <f t="array" ref="BV413">INDEX('UPTD PPA KabKota'!AE$5:AE$513,MATCH($D413,'UPTD PPA KabKota'!$C$5:$C$513,FALSE))</f>
        <v/>
      </c>
      <c r="BW413" s="218" t="str">
        <f t="array" ref="BW413">INDEX('UPTD PPA KabKota'!AF$5:AF$513,MATCH($D413,'UPTD PPA KabKota'!$C$5:$C$513,FALSE))</f>
        <v/>
      </c>
      <c r="BX413" s="218" t="str">
        <f t="array" ref="BX413">INDEX('UPTD PPA KabKota'!AG$5:AG$513,MATCH($D413,'UPTD PPA KabKota'!$C$5:$C$513,FALSE))</f>
        <v/>
      </c>
      <c r="BY413" s="218" t="str">
        <f t="array" ref="BY413">INDEX('UPTD PPA KabKota'!AH$5:AH$513,MATCH($D413,'UPTD PPA KabKota'!$C$5:$C$513,FALSE))</f>
        <v/>
      </c>
      <c r="BZ413" s="218" t="str">
        <f t="array" ref="BZ413">INDEX('UPTD PPA KabKota'!AI$5:AI$513,MATCH($D413,'UPTD PPA KabKota'!$C$5:$C$513,FALSE))</f>
        <v/>
      </c>
      <c r="CA413" s="218" t="str">
        <f t="array" ref="CA413">INDEX('UPTD PPA KabKota'!AJ$5:AJ$513,MATCH($D413,'UPTD PPA KabKota'!$C$5:$C$513,FALSE))</f>
        <v/>
      </c>
      <c r="CB413" s="218" t="str">
        <f t="array" ref="CB413">INDEX('UPTD PPA KabKota'!AK$5:AK$513,MATCH($D413,'UPTD PPA KabKota'!$C$5:$C$513,FALSE))</f>
        <v/>
      </c>
      <c r="CC413" s="218" t="str">
        <f t="array" ref="CC413">INDEX('UPTD PPA KabKota'!AL$5:AL$513,MATCH($D413,'UPTD PPA KabKota'!$C$5:$C$513,FALSE))</f>
        <v/>
      </c>
      <c r="CD413" s="218" t="str">
        <f t="array" ref="CD413">INDEX('UPTD PPA KabKota'!AM$5:AM$513,MATCH($D413,'UPTD PPA KabKota'!$C$5:$C$513,FALSE))</f>
        <v/>
      </c>
      <c r="CE413" s="218" t="str">
        <f t="array" ref="CE413">INDEX('UPTD PPA KabKota'!AN$5:AN$513,MATCH($D413,'UPTD PPA KabKota'!$C$5:$C$513,FALSE))</f>
        <v/>
      </c>
      <c r="CF413" s="218" t="str">
        <f t="array" ref="CF413">INDEX('UPTD PPA KabKota'!AO$5:AO$513,MATCH($D413,'UPTD PPA KabKota'!$C$5:$C$513,FALSE))</f>
        <v/>
      </c>
      <c r="CG413" s="218" t="str">
        <f t="array" ref="CG413">INDEX('UPTD PPA KabKota'!AP$5:AP$513,MATCH($D413,'UPTD PPA KabKota'!$C$5:$C$513,FALSE))</f>
        <v/>
      </c>
      <c r="CH413" s="218" t="str">
        <f t="array" ref="CH413">INDEX('UPTD PPA KabKota'!AQ$5:AQ$513,MATCH($D413,'UPTD PPA KabKota'!$C$5:$C$513,FALSE))</f>
        <v/>
      </c>
      <c r="CI413" s="218" t="str">
        <f t="array" ref="CI413">INDEX('UPTD PPA KabKota'!AR$5:AR$513,MATCH($D413,'UPTD PPA KabKota'!$C$5:$C$513,FALSE))</f>
        <v/>
      </c>
      <c r="CJ413" s="218" t="str">
        <f t="array" ref="CJ413">INDEX('UPTD PPA KabKota'!AS$5:AS$513,MATCH($D413,'UPTD PPA KabKota'!$C$5:$C$513,FALSE))</f>
        <v/>
      </c>
      <c r="CK413" s="218" t="str">
        <f t="array" ref="CK413">INDEX('UPTD PPA KabKota'!AT$5:AT$513,MATCH($D413,'UPTD PPA KabKota'!$C$5:$C$513,FALSE))</f>
        <v/>
      </c>
      <c r="CL413" s="218" t="str">
        <f t="array" ref="CL413">INDEX('UPTD PPA KabKota'!AU$5:AU$513,MATCH($D413,'UPTD PPA KabKota'!$C$5:$C$513,FALSE))</f>
        <v/>
      </c>
      <c r="CM413" s="218" t="str">
        <f t="array" ref="CM413">INDEX('UPTD PPA KabKota'!AV$5:AV$513,MATCH($D413,'UPTD PPA KabKota'!$C$5:$C$513,FALSE))</f>
        <v/>
      </c>
      <c r="CN413" s="218" t="str">
        <f t="array" ref="CN413">INDEX('UPTD PPA KabKota'!AW$5:AW$513,MATCH($D413,'UPTD PPA KabKota'!$C$5:$C$513,FALSE))</f>
        <v/>
      </c>
      <c r="CO413" s="218" t="str">
        <f t="array" ref="CO413">INDEX('UPTD PPA KabKota'!AX$5:AX$513,MATCH($D413,'UPTD PPA KabKota'!$C$5:$C$513,FALSE))</f>
        <v/>
      </c>
      <c r="CP413" s="218" t="str">
        <f t="array" ref="CP413">INDEX('UPTD PPA KabKota'!AY$5:AY$513,MATCH($D413,'UPTD PPA KabKota'!$C$5:$C$513,FALSE))</f>
        <v/>
      </c>
      <c r="CQ413" s="209" t="str">
        <f>IFERROR(__xludf.DUMMYFUNCTION("IF(ISBLANK($K413),"""",IF(REGEXMATCH($K413,""Peraturan""),""Ada"",IF(REGEXMATCH($K413,""Rekomendasi""),""Tidak Ada"", $K413)))
"),"#N/A")</f>
        <v>#N/A</v>
      </c>
      <c r="CR413" s="209" t="str">
        <f t="array" ref="CR413">index('UPTD PPA KabKota'!$BI$5:$BI$513,match($D413,'UPTD PPA KabKota'!$C$5:$C$513,false))</f>
        <v>Tidak Ada</v>
      </c>
      <c r="CS413" s="314" t="str">
        <f t="shared" si="69"/>
        <v>#N/A</v>
      </c>
    </row>
    <row r="414">
      <c r="A414" s="334">
        <v>408.0</v>
      </c>
      <c r="B414" s="310">
        <v>3.0</v>
      </c>
      <c r="C414" s="311" t="s">
        <v>4785</v>
      </c>
      <c r="D414" s="312" t="s">
        <v>4018</v>
      </c>
      <c r="E414" s="313"/>
      <c r="F414" s="218" t="str">
        <f t="array" ref="F414">INDEX('Ortala-KabKota'!F$2:F$415,MATCH($D414,'Ortala-KabKota'!$E$2:$E$415,FALSE))</f>
        <v>#N/A</v>
      </c>
      <c r="G414" s="218" t="str">
        <f t="array" ref="G414">INDEX('Ortala-KabKota'!G$2:G$415,MATCH($D414,'Ortala-KabKota'!$E$2:$E$415,FALSE))</f>
        <v>#N/A</v>
      </c>
      <c r="H414" s="218" t="str">
        <f t="array" ref="H414">INDEX('Ortala-KabKota'!H$2:H$415,MATCH($D414,'Ortala-KabKota'!$E$2:$E$415,FALSE))</f>
        <v>#N/A</v>
      </c>
      <c r="I414" s="218" t="str">
        <f t="array" ref="I414">INDEX('Ortala-KabKota'!I$2:I$415,MATCH($D414,'Ortala-KabKota'!$E$2:$E$415,FALSE))</f>
        <v>#N/A</v>
      </c>
      <c r="J414" s="218" t="str">
        <f t="array" ref="J414">INDEX('Ortala-KabKota'!J$2:J$415,MATCH($D414,'Ortala-KabKota'!$E$2:$E$415,FALSE))</f>
        <v>#N/A</v>
      </c>
      <c r="K414" s="218" t="str">
        <f t="array" ref="K414">INDEX('Ortala-KabKota'!K$2:K$415,MATCH($D414,'Ortala-KabKota'!$E$2:$E$415,FALSE))</f>
        <v>#N/A</v>
      </c>
      <c r="L414" s="218" t="str">
        <f t="array" ref="L414">INDEX('Ortala-KabKota'!L$2:L$415,MATCH($D414,'Ortala-KabKota'!$E$2:$E$415,FALSE))</f>
        <v>#N/A</v>
      </c>
      <c r="M414" s="218" t="str">
        <f t="array" ref="M414">INDEX('Ortala-KabKota'!M$2:M$415,MATCH($D414,'Ortala-KabKota'!$E$2:$E$415,FALSE))</f>
        <v>#N/A</v>
      </c>
      <c r="N414" s="218" t="str">
        <f t="array" ref="N414">INDEX('Ortala-KabKota'!N$2:N$415,MATCH($D414,'Ortala-KabKota'!$E$2:$E$415,FALSE))</f>
        <v>#N/A</v>
      </c>
      <c r="O414" s="218" t="str">
        <f t="array" ref="O414">INDEX('Ortala-KabKota'!O$2:O$415,MATCH($D414,'Ortala-KabKota'!$E$2:$E$415,FALSE))</f>
        <v>#N/A</v>
      </c>
      <c r="P414" s="218" t="str">
        <f t="array" ref="P414">INDEX('Ortala-KabKota'!P$2:P$415,MATCH($D414,'Ortala-KabKota'!$E$2:$E$415,FALSE))</f>
        <v>#N/A</v>
      </c>
      <c r="Q414" s="218" t="str">
        <f t="array" ref="Q414">INDEX('Ortala-KabKota'!Q$2:Q$415,MATCH($D414,'Ortala-KabKota'!$E$2:$E$415,FALSE))</f>
        <v>#N/A</v>
      </c>
      <c r="R414" s="218" t="str">
        <f t="array" ref="R414">INDEX('Ortala-KabKota'!R$2:R$415,MATCH($D414,'Ortala-KabKota'!$E$2:$E$415,FALSE))</f>
        <v>#N/A</v>
      </c>
      <c r="S414" s="218" t="str">
        <f t="array" ref="S414">INDEX('Ortala-KabKota'!S$2:S$415,MATCH($D414,'Ortala-KabKota'!$E$2:$E$415,FALSE))</f>
        <v>#N/A</v>
      </c>
      <c r="T414" s="218" t="str">
        <f t="array" ref="T414">INDEX('Ortala-KabKota'!T$2:T$415,MATCH($D414,'Ortala-KabKota'!$E$2:$E$415,FALSE))</f>
        <v>#N/A</v>
      </c>
      <c r="U414" s="218" t="str">
        <f t="array" ref="U414">INDEX('Ortala-KabKota'!U$2:U$415,MATCH($D414,'Ortala-KabKota'!$E$2:$E$415,FALSE))</f>
        <v>#N/A</v>
      </c>
      <c r="V414" s="218" t="str">
        <f t="array" ref="V414">INDEX('Ortala-KabKota'!V$2:V$415,MATCH($D414,'Ortala-KabKota'!$E$2:$E$415,FALSE))</f>
        <v>#N/A</v>
      </c>
      <c r="W414" s="218" t="str">
        <f t="array" ref="W414">INDEX('Ortala-KabKota'!W$2:W$415,MATCH($D414,'Ortala-KabKota'!$E$2:$E$415,FALSE))</f>
        <v>#N/A</v>
      </c>
      <c r="X414" s="218" t="str">
        <f t="array" ref="X414">INDEX('Ortala-KabKota'!X$2:X$415,MATCH($D414,'Ortala-KabKota'!$E$2:$E$415,FALSE))</f>
        <v>#N/A</v>
      </c>
      <c r="Y414" s="218" t="str">
        <f t="array" ref="Y414">INDEX('Ortala-KabKota'!Y$2:Y$415,MATCH($D414,'Ortala-KabKota'!$E$2:$E$415,FALSE))</f>
        <v>#N/A</v>
      </c>
      <c r="Z414" s="218" t="str">
        <f t="array" ref="Z414">INDEX('Ortala-KabKota'!Z$2:Z$415,MATCH($D414,'Ortala-KabKota'!$E$2:$E$415,FALSE))</f>
        <v>#N/A</v>
      </c>
      <c r="AA414" s="218" t="str">
        <f t="array" ref="AA414">INDEX('Ortala-KabKota'!AA$2:AA$415,MATCH($D414,'Ortala-KabKota'!$E$2:$E$415,FALSE))</f>
        <v>#N/A</v>
      </c>
      <c r="AB414" s="218" t="str">
        <f t="array" ref="AB414">INDEX('Ortala-KabKota'!AB$2:AB$415,MATCH($D414,'Ortala-KabKota'!$E$2:$E$415,FALSE))</f>
        <v>#N/A</v>
      </c>
      <c r="AC414" s="218" t="str">
        <f t="array" ref="AC414">INDEX('Ortala-KabKota'!AC$2:AC$415,MATCH($D414,'Ortala-KabKota'!$E$2:$E$415,FALSE))</f>
        <v>#N/A</v>
      </c>
      <c r="AD414" s="218" t="str">
        <f t="array" ref="AD414">INDEX('Ortala-KabKota'!AD$2:AD$415,MATCH($D414,'Ortala-KabKota'!$E$2:$E$415,FALSE))</f>
        <v>#N/A</v>
      </c>
      <c r="AE414" s="218" t="str">
        <f t="array" ref="AE414">INDEX('Ortala-KabKota'!AE$2:AE$415,MATCH($D414,'Ortala-KabKota'!$E$2:$E$415,FALSE))</f>
        <v>#N/A</v>
      </c>
      <c r="AF414" s="218" t="str">
        <f t="array" ref="AF414">INDEX('Ortala-KabKota'!AF$2:AF$415,MATCH($D414,'Ortala-KabKota'!$E$2:$E$415,FALSE))</f>
        <v>#N/A</v>
      </c>
      <c r="AG414" s="218" t="str">
        <f t="array" ref="AG414">INDEX('Ortala-KabKota'!AG$2:AG$415,MATCH($D414,'Ortala-KabKota'!$E$2:$E$415,FALSE))</f>
        <v>#N/A</v>
      </c>
      <c r="AH414" s="218" t="str">
        <f t="array" ref="AH414">INDEX('Ortala-KabKota'!AH$2:AH$415,MATCH($D414,'Ortala-KabKota'!$E$2:$E$415,FALSE))</f>
        <v>#N/A</v>
      </c>
      <c r="AI414" s="218" t="str">
        <f t="array" ref="AI414">INDEX('Ortala-KabKota'!AI$2:AI$415,MATCH($D414,'Ortala-KabKota'!$E$2:$E$415,FALSE))</f>
        <v>#N/A</v>
      </c>
      <c r="AJ414" s="218" t="str">
        <f t="array" ref="AJ414">INDEX('Ortala-KabKota'!AJ$2:AJ$415,MATCH($D414,'Ortala-KabKota'!$E$2:$E$415,FALSE))</f>
        <v>#N/A</v>
      </c>
      <c r="AK414" s="218" t="str">
        <f t="array" ref="AK414">INDEX('Ortala-KabKota'!AK$2:AK$415,MATCH($D414,'Ortala-KabKota'!$E$2:$E$415,FALSE))</f>
        <v>#N/A</v>
      </c>
      <c r="AL414" s="218" t="str">
        <f t="array" ref="AL414">INDEX('Ortala-KabKota'!AL$2:AL$415,MATCH($D414,'Ortala-KabKota'!$E$2:$E$415,FALSE))</f>
        <v>#N/A</v>
      </c>
      <c r="AM414" s="218" t="str">
        <f t="array" ref="AM414">INDEX('Ortala-KabKota'!AM$2:AM$415,MATCH($D414,'Ortala-KabKota'!$E$2:$E$415,FALSE))</f>
        <v>#N/A</v>
      </c>
      <c r="AN414" s="218" t="str">
        <f t="array" ref="AN414">INDEX('Ortala-KabKota'!AN$2:AN$415,MATCH($D414,'Ortala-KabKota'!$E$2:$E$415,FALSE))</f>
        <v>#N/A</v>
      </c>
      <c r="AO414" s="218" t="str">
        <f t="array" ref="AO414">INDEX('Ortala-KabKota'!AO$2:AO$415,MATCH($D414,'Ortala-KabKota'!$E$2:$E$415,FALSE))</f>
        <v>#N/A</v>
      </c>
      <c r="AP414" s="218" t="str">
        <f t="array" ref="AP414">INDEX('Ortala-KabKota'!AP$2:AP$415,MATCH($D414,'Ortala-KabKota'!$E$2:$E$415,FALSE))</f>
        <v>#N/A</v>
      </c>
      <c r="AQ414" s="218" t="str">
        <f t="array" ref="AQ414">INDEX('Ortala-KabKota'!AQ$2:AQ$415,MATCH($D414,'Ortala-KabKota'!$E$2:$E$415,FALSE))</f>
        <v>#N/A</v>
      </c>
      <c r="AR414" s="218" t="str">
        <f t="array" ref="AR414">INDEX('Ortala-KabKota'!AR$2:AR$415,MATCH($D414,'Ortala-KabKota'!$E$2:$E$415,FALSE))</f>
        <v>#N/A</v>
      </c>
      <c r="AS414" s="218" t="str">
        <f t="array" ref="AS414">INDEX('Ortala-KabKota'!AS$2:AS$415,MATCH($D414,'Ortala-KabKota'!$E$2:$E$415,FALSE))</f>
        <v>#N/A</v>
      </c>
      <c r="AT414" s="218" t="str">
        <f t="array" ref="AT414">INDEX('Ortala-KabKota'!AT$2:AT$415,MATCH($D414,'Ortala-KabKota'!$E$2:$E$415,FALSE))</f>
        <v>#N/A</v>
      </c>
      <c r="AU414" s="218" t="str">
        <f t="array" ref="AU414">INDEX('UPTD PPA KabKota'!D$5:D$513,MATCH($D414,'UPTD PPA KabKota'!$C$5:$C$513,FALSE))</f>
        <v>BELUM ADA</v>
      </c>
      <c r="AV414" s="218" t="str">
        <f t="array" ref="AV414">INDEX('UPTD PPA KabKota'!E$5:E$513,MATCH($D414,'UPTD PPA KabKota'!$C$5:$C$513,FALSE))</f>
        <v>JLN. TRANS SULAWESI KOMPLEKS PERKANTORAN FONUASINGKO, BUNGKU TENGAH</v>
      </c>
      <c r="AW414" s="218" t="str">
        <f t="array" ref="AW414">INDEX('UPTD PPA KabKota'!F$5:F$513,MATCH($D414,'UPTD PPA KabKota'!$C$5:$C$513,FALSE))</f>
        <v>BELUM ADA</v>
      </c>
      <c r="AX414" s="218">
        <f t="array" ref="AX414">INDEX('UPTD PPA KabKota'!G$5:G$513,MATCH($D414,'UPTD PPA KabKota'!$C$5:$C$513,FALSE))</f>
        <v>82393192827</v>
      </c>
      <c r="AY414" s="218" t="str">
        <f t="array" ref="AY414">INDEX('UPTD PPA KabKota'!H$5:H$513,MATCH($D414,'UPTD PPA KabKota'!$C$5:$C$513,FALSE))</f>
        <v>UPTD PPA</v>
      </c>
      <c r="AZ414" s="218" t="str">
        <f t="array" ref="AZ414">INDEX('UPTD PPA KabKota'!I$5:I$513,MATCH($D414,'UPTD PPA KabKota'!$C$5:$C$513,FALSE))</f>
        <v>Peraturan Bupati Morowali Nomor 48 Tahun 2023</v>
      </c>
      <c r="BA414" s="218">
        <f t="array" ref="BA414">INDEX('UPTD PPA KabKota'!J$5:J$513,MATCH($D414,'UPTD PPA KabKota'!$C$5:$C$513,FALSE))</f>
        <v>2023</v>
      </c>
      <c r="BB414" s="218" t="str">
        <f t="array" ref="BB414">INDEX('UPTD PPA KabKota'!K$5:K$513,MATCH($D414,'UPTD PPA KabKota'!$C$5:$C$513,FALSE))</f>
        <v>Perkada tidak dapat diakses</v>
      </c>
      <c r="BC414" s="218" t="str">
        <f t="array" ref="BC414">INDEX('UPTD PPA KabKota'!L$5:L$513,MATCH($D414,'UPTD PPA KabKota'!$C$5:$C$513,FALSE))</f>
        <v>SYAMSIDAR/082338523779</v>
      </c>
      <c r="BD414" s="218" t="str">
        <f t="array" ref="BD414">INDEX('UPTD PPA KabKota'!M$5:M$513,MATCH($D414,'UPTD PPA KabKota'!$C$5:$C$513,FALSE))</f>
        <v>syam8760@gmail.com</v>
      </c>
      <c r="BE414" s="218" t="str">
        <f t="array" ref="BE414">INDEX('UPTD PPA KabKota'!N$5:N$513,MATCH($D414,'UPTD PPA KabKota'!$C$5:$C$513,FALSE))</f>
        <v>BELUM ADA</v>
      </c>
      <c r="BF414" s="218" t="str">
        <f t="array" ref="BF414">INDEX('UPTD PPA KabKota'!O$5:O$513,MATCH($D414,'UPTD PPA KabKota'!$C$5:$C$513,FALSE))</f>
        <v>Bergabung dengan Kantor Dinas</v>
      </c>
      <c r="BG414" s="218" t="str">
        <f t="array" ref="BG414">INDEX('UPTD PPA KabKota'!P$5:P$513,MATCH($D414,'UPTD PPA KabKota'!$C$5:$C$513,FALSE))</f>
        <v>Kamar/Ruangan di Kantor</v>
      </c>
      <c r="BH414" s="218" t="str">
        <f t="array" ref="BH414">INDEX('UPTD PPA KabKota'!Q$5:Q$513,MATCH($D414,'UPTD PPA KabKota'!$C$5:$C$513,FALSE))</f>
        <v>BELUM ADA GEDUNG/RUMAH AMAN</v>
      </c>
      <c r="BI414" s="218" t="str">
        <f t="array" ref="BI414">INDEX('UPTD PPA KabKota'!R$5:R$513,MATCH($D414,'UPTD PPA KabKota'!$C$5:$C$513,FALSE))</f>
        <v>Tidak Ada</v>
      </c>
      <c r="BJ414" s="218" t="str">
        <f t="array" ref="BJ414">INDEX('UPTD PPA KabKota'!S$5:S$513,MATCH($D414,'UPTD PPA KabKota'!$C$5:$C$513,FALSE))</f>
        <v>Ada</v>
      </c>
      <c r="BK414" s="218" t="str">
        <f t="array" ref="BK414">INDEX('UPTD PPA KabKota'!T$5:T$513,MATCH($D414,'UPTD PPA KabKota'!$C$5:$C$513,FALSE))</f>
        <v>Ada</v>
      </c>
      <c r="BL414" s="218" t="str">
        <f t="array" ref="BL414">INDEX('UPTD PPA KabKota'!U$5:U$513,MATCH($D414,'UPTD PPA KabKota'!$C$5:$C$513,FALSE))</f>
        <v>Tidak Ada</v>
      </c>
      <c r="BM414" s="218" t="str">
        <f t="array" ref="BM414">INDEX('UPTD PPA KabKota'!V$5:V$513,MATCH($D414,'UPTD PPA KabKota'!$C$5:$C$513,FALSE))</f>
        <v>Ada</v>
      </c>
      <c r="BN414" s="218" t="str">
        <f t="array" ref="BN414">INDEX('UPTD PPA KabKota'!W$5:W$513,MATCH($D414,'UPTD PPA KabKota'!$C$5:$C$513,FALSE))</f>
        <v>Tidak Ada</v>
      </c>
      <c r="BO414" s="218" t="str">
        <f t="array" ref="BO414">INDEX('UPTD PPA KabKota'!X$5:X$513,MATCH($D414,'UPTD PPA KabKota'!$C$5:$C$513,FALSE))</f>
        <v>Ada</v>
      </c>
      <c r="BP414" s="218" t="str">
        <f t="array" ref="BP414">INDEX('UPTD PPA KabKota'!Y$5:Y$513,MATCH($D414,'UPTD PPA KabKota'!$C$5:$C$513,FALSE))</f>
        <v>Ada</v>
      </c>
      <c r="BQ414" s="218" t="str">
        <f t="array" ref="BQ414">INDEX('UPTD PPA KabKota'!Z$5:Z$513,MATCH($D414,'UPTD PPA KabKota'!$C$5:$C$513,FALSE))</f>
        <v>Ada</v>
      </c>
      <c r="BR414" s="218" t="str">
        <f t="array" ref="BR414">INDEX('UPTD PPA KabKota'!AA$5:AA$513,MATCH($D414,'UPTD PPA KabKota'!$C$5:$C$513,FALSE))</f>
        <v>Ada</v>
      </c>
      <c r="BS414" s="218" t="str">
        <f t="array" ref="BS414">INDEX('UPTD PPA KabKota'!AB$5:AB$513,MATCH($D414,'UPTD PPA KabKota'!$C$5:$C$513,FALSE))</f>
        <v>Ada</v>
      </c>
      <c r="BT414" s="218" t="str">
        <f t="array" ref="BT414">INDEX('UPTD PPA KabKota'!AC$5:AC$513,MATCH($D414,'UPTD PPA KabKota'!$C$5:$C$513,FALSE))</f>
        <v>Sudah</v>
      </c>
      <c r="BU414" s="218" t="str">
        <f t="array" ref="BU414">INDEX('UPTD PPA KabKota'!AD$5:AD$513,MATCH($D414,'UPTD PPA KabKota'!$C$5:$C$513,FALSE))</f>
        <v>Sudah</v>
      </c>
      <c r="BV414" s="218" t="str">
        <f t="array" ref="BV414">INDEX('UPTD PPA KabKota'!AE$5:AE$513,MATCH($D414,'UPTD PPA KabKota'!$C$5:$C$513,FALSE))</f>
        <v>Sudah</v>
      </c>
      <c r="BW414" s="218" t="str">
        <f t="array" ref="BW414">INDEX('UPTD PPA KabKota'!AF$5:AF$513,MATCH($D414,'UPTD PPA KabKota'!$C$5:$C$513,FALSE))</f>
        <v>Sudah</v>
      </c>
      <c r="BX414" s="218" t="str">
        <f t="array" ref="BX414">INDEX('UPTD PPA KabKota'!AG$5:AG$513,MATCH($D414,'UPTD PPA KabKota'!$C$5:$C$513,FALSE))</f>
        <v>Sudah</v>
      </c>
      <c r="BY414" s="218" t="str">
        <f t="array" ref="BY414">INDEX('UPTD PPA KabKota'!AH$5:AH$513,MATCH($D414,'UPTD PPA KabKota'!$C$5:$C$513,FALSE))</f>
        <v>Sudah</v>
      </c>
      <c r="BZ414" s="218" t="str">
        <f t="array" ref="BZ414">INDEX('UPTD PPA KabKota'!AI$5:AI$513,MATCH($D414,'UPTD PPA KabKota'!$C$5:$C$513,FALSE))</f>
        <v>Sudah</v>
      </c>
      <c r="CA414" s="218" t="str">
        <f t="array" ref="CA414">INDEX('UPTD PPA KabKota'!AJ$5:AJ$513,MATCH($D414,'UPTD PPA KabKota'!$C$5:$C$513,FALSE))</f>
        <v>Sudah</v>
      </c>
      <c r="CB414" s="218" t="str">
        <f t="array" ref="CB414">INDEX('UPTD PPA KabKota'!AK$5:AK$513,MATCH($D414,'UPTD PPA KabKota'!$C$5:$C$513,FALSE))</f>
        <v>Sudah</v>
      </c>
      <c r="CC414" s="218" t="str">
        <f t="array" ref="CC414">INDEX('UPTD PPA KabKota'!AL$5:AL$513,MATCH($D414,'UPTD PPA KabKota'!$C$5:$C$513,FALSE))</f>
        <v>Sudah</v>
      </c>
      <c r="CD414" s="218" t="str">
        <f t="array" ref="CD414">INDEX('UPTD PPA KabKota'!AM$5:AM$513,MATCH($D414,'UPTD PPA KabKota'!$C$5:$C$513,FALSE))</f>
        <v>Sudah</v>
      </c>
      <c r="CE414" s="218" t="str">
        <f t="array" ref="CE414">INDEX('UPTD PPA KabKota'!AN$5:AN$513,MATCH($D414,'UPTD PPA KabKota'!$C$5:$C$513,FALSE))</f>
        <v>TIDAK ADA</v>
      </c>
      <c r="CF414" s="218">
        <f t="array" ref="CF414">INDEX('UPTD PPA KabKota'!AO$5:AO$513,MATCH($D414,'UPTD PPA KabKota'!$C$5:$C$513,FALSE))</f>
        <v>21</v>
      </c>
      <c r="CG414" s="218" t="str">
        <f t="array" ref="CG414">INDEX('UPTD PPA KabKota'!AP$5:AP$513,MATCH($D414,'UPTD PPA KabKota'!$C$5:$C$513,FALSE))</f>
        <v>FISIK</v>
      </c>
      <c r="CH414" s="218" t="str">
        <f t="array" ref="CH414">INDEX('UPTD PPA KabKota'!AQ$5:AQ$513,MATCH($D414,'UPTD PPA KabKota'!$C$5:$C$513,FALSE))</f>
        <v/>
      </c>
      <c r="CI414" s="218" t="str">
        <f t="array" ref="CI414">INDEX('UPTD PPA KabKota'!AR$5:AR$513,MATCH($D414,'UPTD PPA KabKota'!$C$5:$C$513,FALSE))</f>
        <v/>
      </c>
      <c r="CJ414" s="218" t="str">
        <f t="array" ref="CJ414">INDEX('UPTD PPA KabKota'!AS$5:AS$513,MATCH($D414,'UPTD PPA KabKota'!$C$5:$C$513,FALSE))</f>
        <v/>
      </c>
      <c r="CK414" s="218" t="str">
        <f t="array" ref="CK414">INDEX('UPTD PPA KabKota'!AT$5:AT$513,MATCH($D414,'UPTD PPA KabKota'!$C$5:$C$513,FALSE))</f>
        <v/>
      </c>
      <c r="CL414" s="218" t="str">
        <f t="array" ref="CL414">INDEX('UPTD PPA KabKota'!AU$5:AU$513,MATCH($D414,'UPTD PPA KabKota'!$C$5:$C$513,FALSE))</f>
        <v/>
      </c>
      <c r="CM414" s="218" t="str">
        <f t="array" ref="CM414">INDEX('UPTD PPA KabKota'!AV$5:AV$513,MATCH($D414,'UPTD PPA KabKota'!$C$5:$C$513,FALSE))</f>
        <v/>
      </c>
      <c r="CN414" s="218" t="str">
        <f t="array" ref="CN414">INDEX('UPTD PPA KabKota'!AW$5:AW$513,MATCH($D414,'UPTD PPA KabKota'!$C$5:$C$513,FALSE))</f>
        <v/>
      </c>
      <c r="CO414" s="218" t="str">
        <f t="array" ref="CO414">INDEX('UPTD PPA KabKota'!AX$5:AX$513,MATCH($D414,'UPTD PPA KabKota'!$C$5:$C$513,FALSE))</f>
        <v>v</v>
      </c>
      <c r="CP414" s="218" t="str">
        <f t="array" ref="CP414">INDEX('UPTD PPA KabKota'!AY$5:AY$513,MATCH($D414,'UPTD PPA KabKota'!$C$5:$C$513,FALSE))</f>
        <v/>
      </c>
      <c r="CQ414" s="209" t="str">
        <f>IFERROR(__xludf.DUMMYFUNCTION("IF(ISBLANK($K414),"""",IF(REGEXMATCH($K414,""Peraturan""),""Ada"",IF(REGEXMATCH($K414,""Rekomendasi""),""Tidak Ada"", $K414)))
"),"#N/A")</f>
        <v>#N/A</v>
      </c>
      <c r="CR414" s="209" t="str">
        <f t="array" ref="CR414">index('UPTD PPA KabKota'!$BI$5:$BI$513,match($D414,'UPTD PPA KabKota'!$C$5:$C$513,false))</f>
        <v>Ada</v>
      </c>
      <c r="CS414" s="314" t="str">
        <f t="shared" si="69"/>
        <v>#N/A</v>
      </c>
    </row>
    <row r="415">
      <c r="A415" s="334">
        <v>409.0</v>
      </c>
      <c r="B415" s="310">
        <v>4.0</v>
      </c>
      <c r="C415" s="311" t="s">
        <v>4785</v>
      </c>
      <c r="D415" s="312" t="s">
        <v>4049</v>
      </c>
      <c r="E415" s="315">
        <v>45748.0</v>
      </c>
      <c r="F415" s="218" t="str">
        <f t="array" ref="F415">INDEX('Ortala-KabKota'!F$2:F$415,MATCH($D415,'Ortala-KabKota'!$E$2:$E$415,FALSE))</f>
        <v>#N/A</v>
      </c>
      <c r="G415" s="218" t="str">
        <f t="array" ref="G415">INDEX('Ortala-KabKota'!G$2:G$415,MATCH($D415,'Ortala-KabKota'!$E$2:$E$415,FALSE))</f>
        <v>#N/A</v>
      </c>
      <c r="H415" s="218" t="str">
        <f t="array" ref="H415">INDEX('Ortala-KabKota'!H$2:H$415,MATCH($D415,'Ortala-KabKota'!$E$2:$E$415,FALSE))</f>
        <v>#N/A</v>
      </c>
      <c r="I415" s="218" t="str">
        <f t="array" ref="I415">INDEX('Ortala-KabKota'!I$2:I$415,MATCH($D415,'Ortala-KabKota'!$E$2:$E$415,FALSE))</f>
        <v>#N/A</v>
      </c>
      <c r="J415" s="218" t="str">
        <f t="array" ref="J415">INDEX('Ortala-KabKota'!J$2:J$415,MATCH($D415,'Ortala-KabKota'!$E$2:$E$415,FALSE))</f>
        <v>#N/A</v>
      </c>
      <c r="K415" s="218" t="str">
        <f t="array" ref="K415">INDEX('Ortala-KabKota'!K$2:K$415,MATCH($D415,'Ortala-KabKota'!$E$2:$E$415,FALSE))</f>
        <v>#N/A</v>
      </c>
      <c r="L415" s="218" t="str">
        <f t="array" ref="L415">INDEX('Ortala-KabKota'!L$2:L$415,MATCH($D415,'Ortala-KabKota'!$E$2:$E$415,FALSE))</f>
        <v>#N/A</v>
      </c>
      <c r="M415" s="218" t="str">
        <f t="array" ref="M415">INDEX('Ortala-KabKota'!M$2:M$415,MATCH($D415,'Ortala-KabKota'!$E$2:$E$415,FALSE))</f>
        <v>#N/A</v>
      </c>
      <c r="N415" s="218" t="str">
        <f t="array" ref="N415">INDEX('Ortala-KabKota'!N$2:N$415,MATCH($D415,'Ortala-KabKota'!$E$2:$E$415,FALSE))</f>
        <v>#N/A</v>
      </c>
      <c r="O415" s="218" t="str">
        <f t="array" ref="O415">INDEX('Ortala-KabKota'!O$2:O$415,MATCH($D415,'Ortala-KabKota'!$E$2:$E$415,FALSE))</f>
        <v>#N/A</v>
      </c>
      <c r="P415" s="218" t="str">
        <f t="array" ref="P415">INDEX('Ortala-KabKota'!P$2:P$415,MATCH($D415,'Ortala-KabKota'!$E$2:$E$415,FALSE))</f>
        <v>#N/A</v>
      </c>
      <c r="Q415" s="218" t="str">
        <f t="array" ref="Q415">INDEX('Ortala-KabKota'!Q$2:Q$415,MATCH($D415,'Ortala-KabKota'!$E$2:$E$415,FALSE))</f>
        <v>#N/A</v>
      </c>
      <c r="R415" s="218" t="str">
        <f t="array" ref="R415">INDEX('Ortala-KabKota'!R$2:R$415,MATCH($D415,'Ortala-KabKota'!$E$2:$E$415,FALSE))</f>
        <v>#N/A</v>
      </c>
      <c r="S415" s="218" t="str">
        <f t="array" ref="S415">INDEX('Ortala-KabKota'!S$2:S$415,MATCH($D415,'Ortala-KabKota'!$E$2:$E$415,FALSE))</f>
        <v>#N/A</v>
      </c>
      <c r="T415" s="218" t="str">
        <f t="array" ref="T415">INDEX('Ortala-KabKota'!T$2:T$415,MATCH($D415,'Ortala-KabKota'!$E$2:$E$415,FALSE))</f>
        <v>#N/A</v>
      </c>
      <c r="U415" s="218" t="str">
        <f t="array" ref="U415">INDEX('Ortala-KabKota'!U$2:U$415,MATCH($D415,'Ortala-KabKota'!$E$2:$E$415,FALSE))</f>
        <v>#N/A</v>
      </c>
      <c r="V415" s="218" t="str">
        <f t="array" ref="V415">INDEX('Ortala-KabKota'!V$2:V$415,MATCH($D415,'Ortala-KabKota'!$E$2:$E$415,FALSE))</f>
        <v>#N/A</v>
      </c>
      <c r="W415" s="218" t="str">
        <f t="array" ref="W415">INDEX('Ortala-KabKota'!W$2:W$415,MATCH($D415,'Ortala-KabKota'!$E$2:$E$415,FALSE))</f>
        <v>#N/A</v>
      </c>
      <c r="X415" s="218" t="str">
        <f t="array" ref="X415">INDEX('Ortala-KabKota'!X$2:X$415,MATCH($D415,'Ortala-KabKota'!$E$2:$E$415,FALSE))</f>
        <v>#N/A</v>
      </c>
      <c r="Y415" s="218" t="str">
        <f t="array" ref="Y415">INDEX('Ortala-KabKota'!Y$2:Y$415,MATCH($D415,'Ortala-KabKota'!$E$2:$E$415,FALSE))</f>
        <v>#N/A</v>
      </c>
      <c r="Z415" s="218" t="str">
        <f t="array" ref="Z415">INDEX('Ortala-KabKota'!Z$2:Z$415,MATCH($D415,'Ortala-KabKota'!$E$2:$E$415,FALSE))</f>
        <v>#N/A</v>
      </c>
      <c r="AA415" s="218" t="str">
        <f t="array" ref="AA415">INDEX('Ortala-KabKota'!AA$2:AA$415,MATCH($D415,'Ortala-KabKota'!$E$2:$E$415,FALSE))</f>
        <v>#N/A</v>
      </c>
      <c r="AB415" s="218" t="str">
        <f t="array" ref="AB415">INDEX('Ortala-KabKota'!AB$2:AB$415,MATCH($D415,'Ortala-KabKota'!$E$2:$E$415,FALSE))</f>
        <v>#N/A</v>
      </c>
      <c r="AC415" s="218" t="str">
        <f t="array" ref="AC415">INDEX('Ortala-KabKota'!AC$2:AC$415,MATCH($D415,'Ortala-KabKota'!$E$2:$E$415,FALSE))</f>
        <v>#N/A</v>
      </c>
      <c r="AD415" s="218" t="str">
        <f t="array" ref="AD415">INDEX('Ortala-KabKota'!AD$2:AD$415,MATCH($D415,'Ortala-KabKota'!$E$2:$E$415,FALSE))</f>
        <v>#N/A</v>
      </c>
      <c r="AE415" s="218" t="str">
        <f t="array" ref="AE415">INDEX('Ortala-KabKota'!AE$2:AE$415,MATCH($D415,'Ortala-KabKota'!$E$2:$E$415,FALSE))</f>
        <v>#N/A</v>
      </c>
      <c r="AF415" s="218" t="str">
        <f t="array" ref="AF415">INDEX('Ortala-KabKota'!AF$2:AF$415,MATCH($D415,'Ortala-KabKota'!$E$2:$E$415,FALSE))</f>
        <v>#N/A</v>
      </c>
      <c r="AG415" s="218" t="str">
        <f t="array" ref="AG415">INDEX('Ortala-KabKota'!AG$2:AG$415,MATCH($D415,'Ortala-KabKota'!$E$2:$E$415,FALSE))</f>
        <v>#N/A</v>
      </c>
      <c r="AH415" s="218" t="str">
        <f t="array" ref="AH415">INDEX('Ortala-KabKota'!AH$2:AH$415,MATCH($D415,'Ortala-KabKota'!$E$2:$E$415,FALSE))</f>
        <v>#N/A</v>
      </c>
      <c r="AI415" s="218" t="str">
        <f t="array" ref="AI415">INDEX('Ortala-KabKota'!AI$2:AI$415,MATCH($D415,'Ortala-KabKota'!$E$2:$E$415,FALSE))</f>
        <v>#N/A</v>
      </c>
      <c r="AJ415" s="218" t="str">
        <f t="array" ref="AJ415">INDEX('Ortala-KabKota'!AJ$2:AJ$415,MATCH($D415,'Ortala-KabKota'!$E$2:$E$415,FALSE))</f>
        <v>#N/A</v>
      </c>
      <c r="AK415" s="218" t="str">
        <f t="array" ref="AK415">INDEX('Ortala-KabKota'!AK$2:AK$415,MATCH($D415,'Ortala-KabKota'!$E$2:$E$415,FALSE))</f>
        <v>#N/A</v>
      </c>
      <c r="AL415" s="218" t="str">
        <f t="array" ref="AL415">INDEX('Ortala-KabKota'!AL$2:AL$415,MATCH($D415,'Ortala-KabKota'!$E$2:$E$415,FALSE))</f>
        <v>#N/A</v>
      </c>
      <c r="AM415" s="218" t="str">
        <f t="array" ref="AM415">INDEX('Ortala-KabKota'!AM$2:AM$415,MATCH($D415,'Ortala-KabKota'!$E$2:$E$415,FALSE))</f>
        <v>#N/A</v>
      </c>
      <c r="AN415" s="218" t="str">
        <f t="array" ref="AN415">INDEX('Ortala-KabKota'!AN$2:AN$415,MATCH($D415,'Ortala-KabKota'!$E$2:$E$415,FALSE))</f>
        <v>#N/A</v>
      </c>
      <c r="AO415" s="218" t="str">
        <f t="array" ref="AO415">INDEX('Ortala-KabKota'!AO$2:AO$415,MATCH($D415,'Ortala-KabKota'!$E$2:$E$415,FALSE))</f>
        <v>#N/A</v>
      </c>
      <c r="AP415" s="218" t="str">
        <f t="array" ref="AP415">INDEX('Ortala-KabKota'!AP$2:AP$415,MATCH($D415,'Ortala-KabKota'!$E$2:$E$415,FALSE))</f>
        <v>#N/A</v>
      </c>
      <c r="AQ415" s="218" t="str">
        <f t="array" ref="AQ415">INDEX('Ortala-KabKota'!AQ$2:AQ$415,MATCH($D415,'Ortala-KabKota'!$E$2:$E$415,FALSE))</f>
        <v>#N/A</v>
      </c>
      <c r="AR415" s="218" t="str">
        <f t="array" ref="AR415">INDEX('Ortala-KabKota'!AR$2:AR$415,MATCH($D415,'Ortala-KabKota'!$E$2:$E$415,FALSE))</f>
        <v>#N/A</v>
      </c>
      <c r="AS415" s="218" t="str">
        <f t="array" ref="AS415">INDEX('Ortala-KabKota'!AS$2:AS$415,MATCH($D415,'Ortala-KabKota'!$E$2:$E$415,FALSE))</f>
        <v>#N/A</v>
      </c>
      <c r="AT415" s="218" t="str">
        <f t="array" ref="AT415">INDEX('Ortala-KabKota'!AT$2:AT$415,MATCH($D415,'Ortala-KabKota'!$E$2:$E$415,FALSE))</f>
        <v>#N/A</v>
      </c>
      <c r="AU415" s="218" t="str">
        <f t="array" ref="AU415">INDEX('UPTD PPA KabKota'!D$5:D$513,MATCH($D415,'UPTD PPA KabKota'!$C$5:$C$513,FALSE))</f>
        <v>Belum ada</v>
      </c>
      <c r="AV415" s="218" t="str">
        <f t="array" ref="AV415">INDEX('UPTD PPA KabKota'!E$5:E$513,MATCH($D415,'UPTD PPA KabKota'!$C$5:$C$513,FALSE))</f>
        <v>Jln. Pulau Timur No. 19, Kec. Poso Kota</v>
      </c>
      <c r="AW415" s="218" t="str">
        <f t="array" ref="AW415">INDEX('UPTD PPA KabKota'!F$5:F$513,MATCH($D415,'UPTD PPA KabKota'!$C$5:$C$513,FALSE))</f>
        <v/>
      </c>
      <c r="AX415" s="218" t="str">
        <f t="array" ref="AX415">INDEX('UPTD PPA KabKota'!G$5:G$513,MATCH($D415,'UPTD PPA KabKota'!$C$5:$C$513,FALSE))</f>
        <v>0823 2357 1980</v>
      </c>
      <c r="AY415" s="218" t="str">
        <f t="array" ref="AY415">INDEX('UPTD PPA KabKota'!H$5:H$513,MATCH($D415,'UPTD PPA KabKota'!$C$5:$C$513,FALSE))</f>
        <v>UPTD PPA</v>
      </c>
      <c r="AZ415" s="218" t="str">
        <f t="array" ref="AZ415">INDEX('UPTD PPA KabKota'!I$5:I$513,MATCH($D415,'UPTD PPA KabKota'!$C$5:$C$513,FALSE))</f>
        <v>Peraturan Bupati Poso No. 1 Tahun 2025</v>
      </c>
      <c r="BA415" s="218">
        <f t="array" ref="BA415">INDEX('UPTD PPA KabKota'!J$5:J$513,MATCH($D415,'UPTD PPA KabKota'!$C$5:$C$513,FALSE))</f>
        <v>2025</v>
      </c>
      <c r="BB415" s="218" t="str">
        <f t="array" ref="BB415">INDEX('UPTD PPA KabKota'!K$5:K$513,MATCH($D415,'UPTD PPA KabKota'!$C$5:$C$513,FALSE))</f>
        <v>B</v>
      </c>
      <c r="BC415" s="218" t="str">
        <f t="array" ref="BC415">INDEX('UPTD PPA KabKota'!L$5:L$513,MATCH($D415,'UPTD PPA KabKota'!$C$5:$C$513,FALSE))</f>
        <v/>
      </c>
      <c r="BD415" s="218" t="str">
        <f t="array" ref="BD415">INDEX('UPTD PPA KabKota'!M$5:M$513,MATCH($D415,'UPTD PPA KabKota'!$C$5:$C$513,FALSE))</f>
        <v/>
      </c>
      <c r="BE415" s="218" t="str">
        <f t="array" ref="BE415">INDEX('UPTD PPA KabKota'!N$5:N$513,MATCH($D415,'UPTD PPA KabKota'!$C$5:$C$513,FALSE))</f>
        <v>1. Kepala UPTD
2. Pelaksana
3. Kelompok Jabatan Fungsional</v>
      </c>
      <c r="BF415" s="218" t="str">
        <f t="array" ref="BF415">INDEX('UPTD PPA KabKota'!O$5:O$513,MATCH($D415,'UPTD PPA KabKota'!$C$5:$C$513,FALSE))</f>
        <v>MANDIRI</v>
      </c>
      <c r="BG415" s="218" t="str">
        <f t="array" ref="BG415">INDEX('UPTD PPA KabKota'!P$5:P$513,MATCH($D415,'UPTD PPA KabKota'!$C$5:$C$513,FALSE))</f>
        <v>TIDAK PUNYA</v>
      </c>
      <c r="BH415" s="218" t="str">
        <f t="array" ref="BH415">INDEX('UPTD PPA KabKota'!Q$5:Q$513,MATCH($D415,'UPTD PPA KabKota'!$C$5:$C$513,FALSE))</f>
        <v>Tidak Ada</v>
      </c>
      <c r="BI415" s="218" t="str">
        <f t="array" ref="BI415">INDEX('UPTD PPA KabKota'!R$5:R$513,MATCH($D415,'UPTD PPA KabKota'!$C$5:$C$513,FALSE))</f>
        <v>Tidak Ada</v>
      </c>
      <c r="BJ415" s="218" t="str">
        <f t="array" ref="BJ415">INDEX('UPTD PPA KabKota'!S$5:S$513,MATCH($D415,'UPTD PPA KabKota'!$C$5:$C$513,FALSE))</f>
        <v>Tidak Ada</v>
      </c>
      <c r="BK415" s="218" t="str">
        <f t="array" ref="BK415">INDEX('UPTD PPA KabKota'!T$5:T$513,MATCH($D415,'UPTD PPA KabKota'!$C$5:$C$513,FALSE))</f>
        <v>Tidak Ada</v>
      </c>
      <c r="BL415" s="218" t="str">
        <f t="array" ref="BL415">INDEX('UPTD PPA KabKota'!U$5:U$513,MATCH($D415,'UPTD PPA KabKota'!$C$5:$C$513,FALSE))</f>
        <v>Tidak Ada</v>
      </c>
      <c r="BM415" s="218" t="str">
        <f t="array" ref="BM415">INDEX('UPTD PPA KabKota'!V$5:V$513,MATCH($D415,'UPTD PPA KabKota'!$C$5:$C$513,FALSE))</f>
        <v>Tidak Ada</v>
      </c>
      <c r="BN415" s="218" t="str">
        <f t="array" ref="BN415">INDEX('UPTD PPA KabKota'!W$5:W$513,MATCH($D415,'UPTD PPA KabKota'!$C$5:$C$513,FALSE))</f>
        <v>Tidak Ada</v>
      </c>
      <c r="BO415" s="218" t="str">
        <f t="array" ref="BO415">INDEX('UPTD PPA KabKota'!X$5:X$513,MATCH($D415,'UPTD PPA KabKota'!$C$5:$C$513,FALSE))</f>
        <v>Tidak Ada</v>
      </c>
      <c r="BP415" s="218" t="str">
        <f t="array" ref="BP415">INDEX('UPTD PPA KabKota'!Y$5:Y$513,MATCH($D415,'UPTD PPA KabKota'!$C$5:$C$513,FALSE))</f>
        <v>Tidak Ada</v>
      </c>
      <c r="BQ415" s="218" t="str">
        <f t="array" ref="BQ415">INDEX('UPTD PPA KabKota'!Z$5:Z$513,MATCH($D415,'UPTD PPA KabKota'!$C$5:$C$513,FALSE))</f>
        <v>Tidak Ada</v>
      </c>
      <c r="BR415" s="218" t="str">
        <f t="array" ref="BR415">INDEX('UPTD PPA KabKota'!AA$5:AA$513,MATCH($D415,'UPTD PPA KabKota'!$C$5:$C$513,FALSE))</f>
        <v>Tidak Ada</v>
      </c>
      <c r="BS415" s="218" t="str">
        <f t="array" ref="BS415">INDEX('UPTD PPA KabKota'!AB$5:AB$513,MATCH($D415,'UPTD PPA KabKota'!$C$5:$C$513,FALSE))</f>
        <v>Tidak Ada</v>
      </c>
      <c r="BT415" s="218" t="str">
        <f t="array" ref="BT415">INDEX('UPTD PPA KabKota'!AC$5:AC$513,MATCH($D415,'UPTD PPA KabKota'!$C$5:$C$513,FALSE))</f>
        <v>Belum</v>
      </c>
      <c r="BU415" s="218" t="str">
        <f t="array" ref="BU415">INDEX('UPTD PPA KabKota'!AD$5:AD$513,MATCH($D415,'UPTD PPA KabKota'!$C$5:$C$513,FALSE))</f>
        <v>Belum</v>
      </c>
      <c r="BV415" s="218" t="str">
        <f t="array" ref="BV415">INDEX('UPTD PPA KabKota'!AE$5:AE$513,MATCH($D415,'UPTD PPA KabKota'!$C$5:$C$513,FALSE))</f>
        <v>Belum</v>
      </c>
      <c r="BW415" s="218" t="str">
        <f t="array" ref="BW415">INDEX('UPTD PPA KabKota'!AF$5:AF$513,MATCH($D415,'UPTD PPA KabKota'!$C$5:$C$513,FALSE))</f>
        <v>Belum</v>
      </c>
      <c r="BX415" s="218" t="str">
        <f t="array" ref="BX415">INDEX('UPTD PPA KabKota'!AG$5:AG$513,MATCH($D415,'UPTD PPA KabKota'!$C$5:$C$513,FALSE))</f>
        <v>Belum</v>
      </c>
      <c r="BY415" s="218" t="str">
        <f t="array" ref="BY415">INDEX('UPTD PPA KabKota'!AH$5:AH$513,MATCH($D415,'UPTD PPA KabKota'!$C$5:$C$513,FALSE))</f>
        <v>Belum</v>
      </c>
      <c r="BZ415" s="218" t="str">
        <f t="array" ref="BZ415">INDEX('UPTD PPA KabKota'!AI$5:AI$513,MATCH($D415,'UPTD PPA KabKota'!$C$5:$C$513,FALSE))</f>
        <v>Belum</v>
      </c>
      <c r="CA415" s="218" t="str">
        <f t="array" ref="CA415">INDEX('UPTD PPA KabKota'!AJ$5:AJ$513,MATCH($D415,'UPTD PPA KabKota'!$C$5:$C$513,FALSE))</f>
        <v>Belum</v>
      </c>
      <c r="CB415" s="218" t="str">
        <f t="array" ref="CB415">INDEX('UPTD PPA KabKota'!AK$5:AK$513,MATCH($D415,'UPTD PPA KabKota'!$C$5:$C$513,FALSE))</f>
        <v>Belum</v>
      </c>
      <c r="CC415" s="218" t="str">
        <f t="array" ref="CC415">INDEX('UPTD PPA KabKota'!AL$5:AL$513,MATCH($D415,'UPTD PPA KabKota'!$C$5:$C$513,FALSE))</f>
        <v>Belum</v>
      </c>
      <c r="CD415" s="218" t="str">
        <f t="array" ref="CD415">INDEX('UPTD PPA KabKota'!AM$5:AM$513,MATCH($D415,'UPTD PPA KabKota'!$C$5:$C$513,FALSE))</f>
        <v>Belum</v>
      </c>
      <c r="CE415" s="218" t="str">
        <f t="array" ref="CE415">INDEX('UPTD PPA KabKota'!AN$5:AN$513,MATCH($D415,'UPTD PPA KabKota'!$C$5:$C$513,FALSE))</f>
        <v>pengaduan dari masyarakat, penjangkuan korban, pengelolaan Kasus. Untuk UPTD PPA masih dalam proses pembentukan, sehingga dalam penanganan kasus dan pendampingan korban kekerasan masih ditangani oleh DP3A.</v>
      </c>
      <c r="CF415" s="218" t="str">
        <f t="array" ref="CF415">INDEX('UPTD PPA KabKota'!AO$5:AO$513,MATCH($D415,'UPTD PPA KabKota'!$C$5:$C$513,FALSE))</f>
        <v>72 (2024)</v>
      </c>
      <c r="CG415" s="218" t="str">
        <f t="array" ref="CG415">INDEX('UPTD PPA KabKota'!AP$5:AP$513,MATCH($D415,'UPTD PPA KabKota'!$C$5:$C$513,FALSE))</f>
        <v>Kekerasan Terhadap Anak</v>
      </c>
      <c r="CH415" s="218" t="str">
        <f t="array" ref="CH415">INDEX('UPTD PPA KabKota'!AQ$5:AQ$513,MATCH($D415,'UPTD PPA KabKota'!$C$5:$C$513,FALSE))</f>
        <v/>
      </c>
      <c r="CI415" s="218" t="str">
        <f t="array" ref="CI415">INDEX('UPTD PPA KabKota'!AR$5:AR$513,MATCH($D415,'UPTD PPA KabKota'!$C$5:$C$513,FALSE))</f>
        <v/>
      </c>
      <c r="CJ415" s="218" t="str">
        <f t="array" ref="CJ415">INDEX('UPTD PPA KabKota'!AS$5:AS$513,MATCH($D415,'UPTD PPA KabKota'!$C$5:$C$513,FALSE))</f>
        <v/>
      </c>
      <c r="CK415" s="218" t="str">
        <f t="array" ref="CK415">INDEX('UPTD PPA KabKota'!AT$5:AT$513,MATCH($D415,'UPTD PPA KabKota'!$C$5:$C$513,FALSE))</f>
        <v/>
      </c>
      <c r="CL415" s="218" t="str">
        <f t="array" ref="CL415">INDEX('UPTD PPA KabKota'!AU$5:AU$513,MATCH($D415,'UPTD PPA KabKota'!$C$5:$C$513,FALSE))</f>
        <v/>
      </c>
      <c r="CM415" s="218" t="str">
        <f t="array" ref="CM415">INDEX('UPTD PPA KabKota'!AV$5:AV$513,MATCH($D415,'UPTD PPA KabKota'!$C$5:$C$513,FALSE))</f>
        <v/>
      </c>
      <c r="CN415" s="218" t="str">
        <f t="array" ref="CN415">INDEX('UPTD PPA KabKota'!AW$5:AW$513,MATCH($D415,'UPTD PPA KabKota'!$C$5:$C$513,FALSE))</f>
        <v/>
      </c>
      <c r="CO415" s="218" t="str">
        <f t="array" ref="CO415">INDEX('UPTD PPA KabKota'!AX$5:AX$513,MATCH($D415,'UPTD PPA KabKota'!$C$5:$C$513,FALSE))</f>
        <v/>
      </c>
      <c r="CP415" s="218" t="str">
        <f t="array" ref="CP415">INDEX('UPTD PPA KabKota'!AY$5:AY$513,MATCH($D415,'UPTD PPA KabKota'!$C$5:$C$513,FALSE))</f>
        <v/>
      </c>
      <c r="CQ415" s="209" t="str">
        <f>IFERROR(__xludf.DUMMYFUNCTION("IF(ISBLANK($K415),"""",IF(REGEXMATCH($K415,""Peraturan""),""Ada"",IF(REGEXMATCH($K415,""Rekomendasi""),""Tidak Ada"", $K415)))
"),"#N/A")</f>
        <v>#N/A</v>
      </c>
      <c r="CR415" s="209" t="str">
        <f t="array" ref="CR415">index('UPTD PPA KabKota'!$BI$5:$BI$513,match($D415,'UPTD PPA KabKota'!$C$5:$C$513,false))</f>
        <v>Ada</v>
      </c>
      <c r="CS415" s="319" t="s">
        <v>9</v>
      </c>
    </row>
    <row r="416">
      <c r="A416" s="334">
        <v>410.0</v>
      </c>
      <c r="B416" s="310">
        <v>5.0</v>
      </c>
      <c r="C416" s="311" t="s">
        <v>4785</v>
      </c>
      <c r="D416" s="312" t="s">
        <v>4061</v>
      </c>
      <c r="E416" s="313"/>
      <c r="F416" s="218" t="str">
        <f t="array" ref="F416">INDEX('Ortala-KabKota'!F$2:F$415,MATCH($D416,'Ortala-KabKota'!$E$2:$E$415,FALSE))</f>
        <v>#N/A</v>
      </c>
      <c r="G416" s="218" t="str">
        <f t="array" ref="G416">INDEX('Ortala-KabKota'!G$2:G$415,MATCH($D416,'Ortala-KabKota'!$E$2:$E$415,FALSE))</f>
        <v>#N/A</v>
      </c>
      <c r="H416" s="218" t="str">
        <f t="array" ref="H416">INDEX('Ortala-KabKota'!H$2:H$415,MATCH($D416,'Ortala-KabKota'!$E$2:$E$415,FALSE))</f>
        <v>#N/A</v>
      </c>
      <c r="I416" s="218" t="str">
        <f t="array" ref="I416">INDEX('Ortala-KabKota'!I$2:I$415,MATCH($D416,'Ortala-KabKota'!$E$2:$E$415,FALSE))</f>
        <v>#N/A</v>
      </c>
      <c r="J416" s="218" t="str">
        <f t="array" ref="J416">INDEX('Ortala-KabKota'!J$2:J$415,MATCH($D416,'Ortala-KabKota'!$E$2:$E$415,FALSE))</f>
        <v>#N/A</v>
      </c>
      <c r="K416" s="218" t="str">
        <f t="array" ref="K416">INDEX('Ortala-KabKota'!K$2:K$415,MATCH($D416,'Ortala-KabKota'!$E$2:$E$415,FALSE))</f>
        <v>#N/A</v>
      </c>
      <c r="L416" s="218" t="str">
        <f t="array" ref="L416">INDEX('Ortala-KabKota'!L$2:L$415,MATCH($D416,'Ortala-KabKota'!$E$2:$E$415,FALSE))</f>
        <v>#N/A</v>
      </c>
      <c r="M416" s="218" t="str">
        <f t="array" ref="M416">INDEX('Ortala-KabKota'!M$2:M$415,MATCH($D416,'Ortala-KabKota'!$E$2:$E$415,FALSE))</f>
        <v>#N/A</v>
      </c>
      <c r="N416" s="218" t="str">
        <f t="array" ref="N416">INDEX('Ortala-KabKota'!N$2:N$415,MATCH($D416,'Ortala-KabKota'!$E$2:$E$415,FALSE))</f>
        <v>#N/A</v>
      </c>
      <c r="O416" s="218" t="str">
        <f t="array" ref="O416">INDEX('Ortala-KabKota'!O$2:O$415,MATCH($D416,'Ortala-KabKota'!$E$2:$E$415,FALSE))</f>
        <v>#N/A</v>
      </c>
      <c r="P416" s="218" t="str">
        <f t="array" ref="P416">INDEX('Ortala-KabKota'!P$2:P$415,MATCH($D416,'Ortala-KabKota'!$E$2:$E$415,FALSE))</f>
        <v>#N/A</v>
      </c>
      <c r="Q416" s="218" t="str">
        <f t="array" ref="Q416">INDEX('Ortala-KabKota'!Q$2:Q$415,MATCH($D416,'Ortala-KabKota'!$E$2:$E$415,FALSE))</f>
        <v>#N/A</v>
      </c>
      <c r="R416" s="218" t="str">
        <f t="array" ref="R416">INDEX('Ortala-KabKota'!R$2:R$415,MATCH($D416,'Ortala-KabKota'!$E$2:$E$415,FALSE))</f>
        <v>#N/A</v>
      </c>
      <c r="S416" s="218" t="str">
        <f t="array" ref="S416">INDEX('Ortala-KabKota'!S$2:S$415,MATCH($D416,'Ortala-KabKota'!$E$2:$E$415,FALSE))</f>
        <v>#N/A</v>
      </c>
      <c r="T416" s="218" t="str">
        <f t="array" ref="T416">INDEX('Ortala-KabKota'!T$2:T$415,MATCH($D416,'Ortala-KabKota'!$E$2:$E$415,FALSE))</f>
        <v>#N/A</v>
      </c>
      <c r="U416" s="218" t="str">
        <f t="array" ref="U416">INDEX('Ortala-KabKota'!U$2:U$415,MATCH($D416,'Ortala-KabKota'!$E$2:$E$415,FALSE))</f>
        <v>#N/A</v>
      </c>
      <c r="V416" s="218" t="str">
        <f t="array" ref="V416">INDEX('Ortala-KabKota'!V$2:V$415,MATCH($D416,'Ortala-KabKota'!$E$2:$E$415,FALSE))</f>
        <v>#N/A</v>
      </c>
      <c r="W416" s="218" t="str">
        <f t="array" ref="W416">INDEX('Ortala-KabKota'!W$2:W$415,MATCH($D416,'Ortala-KabKota'!$E$2:$E$415,FALSE))</f>
        <v>#N/A</v>
      </c>
      <c r="X416" s="218" t="str">
        <f t="array" ref="X416">INDEX('Ortala-KabKota'!X$2:X$415,MATCH($D416,'Ortala-KabKota'!$E$2:$E$415,FALSE))</f>
        <v>#N/A</v>
      </c>
      <c r="Y416" s="218" t="str">
        <f t="array" ref="Y416">INDEX('Ortala-KabKota'!Y$2:Y$415,MATCH($D416,'Ortala-KabKota'!$E$2:$E$415,FALSE))</f>
        <v>#N/A</v>
      </c>
      <c r="Z416" s="218" t="str">
        <f t="array" ref="Z416">INDEX('Ortala-KabKota'!Z$2:Z$415,MATCH($D416,'Ortala-KabKota'!$E$2:$E$415,FALSE))</f>
        <v>#N/A</v>
      </c>
      <c r="AA416" s="218" t="str">
        <f t="array" ref="AA416">INDEX('Ortala-KabKota'!AA$2:AA$415,MATCH($D416,'Ortala-KabKota'!$E$2:$E$415,FALSE))</f>
        <v>#N/A</v>
      </c>
      <c r="AB416" s="218" t="str">
        <f t="array" ref="AB416">INDEX('Ortala-KabKota'!AB$2:AB$415,MATCH($D416,'Ortala-KabKota'!$E$2:$E$415,FALSE))</f>
        <v>#N/A</v>
      </c>
      <c r="AC416" s="218" t="str">
        <f t="array" ref="AC416">INDEX('Ortala-KabKota'!AC$2:AC$415,MATCH($D416,'Ortala-KabKota'!$E$2:$E$415,FALSE))</f>
        <v>#N/A</v>
      </c>
      <c r="AD416" s="218" t="str">
        <f t="array" ref="AD416">INDEX('Ortala-KabKota'!AD$2:AD$415,MATCH($D416,'Ortala-KabKota'!$E$2:$E$415,FALSE))</f>
        <v>#N/A</v>
      </c>
      <c r="AE416" s="218" t="str">
        <f t="array" ref="AE416">INDEX('Ortala-KabKota'!AE$2:AE$415,MATCH($D416,'Ortala-KabKota'!$E$2:$E$415,FALSE))</f>
        <v>#N/A</v>
      </c>
      <c r="AF416" s="218" t="str">
        <f t="array" ref="AF416">INDEX('Ortala-KabKota'!AF$2:AF$415,MATCH($D416,'Ortala-KabKota'!$E$2:$E$415,FALSE))</f>
        <v>#N/A</v>
      </c>
      <c r="AG416" s="218" t="str">
        <f t="array" ref="AG416">INDEX('Ortala-KabKota'!AG$2:AG$415,MATCH($D416,'Ortala-KabKota'!$E$2:$E$415,FALSE))</f>
        <v>#N/A</v>
      </c>
      <c r="AH416" s="218" t="str">
        <f t="array" ref="AH416">INDEX('Ortala-KabKota'!AH$2:AH$415,MATCH($D416,'Ortala-KabKota'!$E$2:$E$415,FALSE))</f>
        <v>#N/A</v>
      </c>
      <c r="AI416" s="218" t="str">
        <f t="array" ref="AI416">INDEX('Ortala-KabKota'!AI$2:AI$415,MATCH($D416,'Ortala-KabKota'!$E$2:$E$415,FALSE))</f>
        <v>#N/A</v>
      </c>
      <c r="AJ416" s="218" t="str">
        <f t="array" ref="AJ416">INDEX('Ortala-KabKota'!AJ$2:AJ$415,MATCH($D416,'Ortala-KabKota'!$E$2:$E$415,FALSE))</f>
        <v>#N/A</v>
      </c>
      <c r="AK416" s="218" t="str">
        <f t="array" ref="AK416">INDEX('Ortala-KabKota'!AK$2:AK$415,MATCH($D416,'Ortala-KabKota'!$E$2:$E$415,FALSE))</f>
        <v>#N/A</v>
      </c>
      <c r="AL416" s="218" t="str">
        <f t="array" ref="AL416">INDEX('Ortala-KabKota'!AL$2:AL$415,MATCH($D416,'Ortala-KabKota'!$E$2:$E$415,FALSE))</f>
        <v>#N/A</v>
      </c>
      <c r="AM416" s="218" t="str">
        <f t="array" ref="AM416">INDEX('Ortala-KabKota'!AM$2:AM$415,MATCH($D416,'Ortala-KabKota'!$E$2:$E$415,FALSE))</f>
        <v>#N/A</v>
      </c>
      <c r="AN416" s="218" t="str">
        <f t="array" ref="AN416">INDEX('Ortala-KabKota'!AN$2:AN$415,MATCH($D416,'Ortala-KabKota'!$E$2:$E$415,FALSE))</f>
        <v>#N/A</v>
      </c>
      <c r="AO416" s="218" t="str">
        <f t="array" ref="AO416">INDEX('Ortala-KabKota'!AO$2:AO$415,MATCH($D416,'Ortala-KabKota'!$E$2:$E$415,FALSE))</f>
        <v>#N/A</v>
      </c>
      <c r="AP416" s="218" t="str">
        <f t="array" ref="AP416">INDEX('Ortala-KabKota'!AP$2:AP$415,MATCH($D416,'Ortala-KabKota'!$E$2:$E$415,FALSE))</f>
        <v>#N/A</v>
      </c>
      <c r="AQ416" s="218" t="str">
        <f t="array" ref="AQ416">INDEX('Ortala-KabKota'!AQ$2:AQ$415,MATCH($D416,'Ortala-KabKota'!$E$2:$E$415,FALSE))</f>
        <v>#N/A</v>
      </c>
      <c r="AR416" s="218" t="str">
        <f t="array" ref="AR416">INDEX('Ortala-KabKota'!AR$2:AR$415,MATCH($D416,'Ortala-KabKota'!$E$2:$E$415,FALSE))</f>
        <v>#N/A</v>
      </c>
      <c r="AS416" s="218" t="str">
        <f t="array" ref="AS416">INDEX('Ortala-KabKota'!AS$2:AS$415,MATCH($D416,'Ortala-KabKota'!$E$2:$E$415,FALSE))</f>
        <v>#N/A</v>
      </c>
      <c r="AT416" s="218" t="str">
        <f t="array" ref="AT416">INDEX('Ortala-KabKota'!AT$2:AT$415,MATCH($D416,'Ortala-KabKota'!$E$2:$E$415,FALSE))</f>
        <v>#N/A</v>
      </c>
      <c r="AU416" s="218" t="str">
        <f t="array" ref="AU416">INDEX('UPTD PPA KabKota'!D$5:D$513,MATCH($D416,'UPTD PPA KabKota'!$C$5:$C$513,FALSE))</f>
        <v/>
      </c>
      <c r="AV416" s="218" t="str">
        <f t="array" ref="AV416">INDEX('UPTD PPA KabKota'!E$5:E$513,MATCH($D416,'UPTD PPA KabKota'!$C$5:$C$513,FALSE))</f>
        <v/>
      </c>
      <c r="AW416" s="218" t="str">
        <f t="array" ref="AW416">INDEX('UPTD PPA KabKota'!F$5:F$513,MATCH($D416,'UPTD PPA KabKota'!$C$5:$C$513,FALSE))</f>
        <v/>
      </c>
      <c r="AX416" s="218" t="str">
        <f t="array" ref="AX416">INDEX('UPTD PPA KabKota'!G$5:G$513,MATCH($D416,'UPTD PPA KabKota'!$C$5:$C$513,FALSE))</f>
        <v/>
      </c>
      <c r="AY416" s="218" t="str">
        <f t="array" ref="AY416">INDEX('UPTD PPA KabKota'!H$5:H$513,MATCH($D416,'UPTD PPA KabKota'!$C$5:$C$513,FALSE))</f>
        <v/>
      </c>
      <c r="AZ416" s="218" t="str">
        <f t="array" ref="AZ416">INDEX('UPTD PPA KabKota'!I$5:I$513,MATCH($D416,'UPTD PPA KabKota'!$C$5:$C$513,FALSE))</f>
        <v/>
      </c>
      <c r="BA416" s="218" t="str">
        <f t="array" ref="BA416">INDEX('UPTD PPA KabKota'!J$5:J$513,MATCH($D416,'UPTD PPA KabKota'!$C$5:$C$513,FALSE))</f>
        <v/>
      </c>
      <c r="BB416" s="218" t="str">
        <f t="array" ref="BB416">INDEX('UPTD PPA KabKota'!K$5:K$513,MATCH($D416,'UPTD PPA KabKota'!$C$5:$C$513,FALSE))</f>
        <v/>
      </c>
      <c r="BC416" s="218" t="str">
        <f t="array" ref="BC416">INDEX('UPTD PPA KabKota'!L$5:L$513,MATCH($D416,'UPTD PPA KabKota'!$C$5:$C$513,FALSE))</f>
        <v/>
      </c>
      <c r="BD416" s="218" t="str">
        <f t="array" ref="BD416">INDEX('UPTD PPA KabKota'!M$5:M$513,MATCH($D416,'UPTD PPA KabKota'!$C$5:$C$513,FALSE))</f>
        <v/>
      </c>
      <c r="BE416" s="218" t="str">
        <f t="array" ref="BE416">INDEX('UPTD PPA KabKota'!N$5:N$513,MATCH($D416,'UPTD PPA KabKota'!$C$5:$C$513,FALSE))</f>
        <v/>
      </c>
      <c r="BF416" s="218" t="str">
        <f t="array" ref="BF416">INDEX('UPTD PPA KabKota'!O$5:O$513,MATCH($D416,'UPTD PPA KabKota'!$C$5:$C$513,FALSE))</f>
        <v/>
      </c>
      <c r="BG416" s="218" t="str">
        <f t="array" ref="BG416">INDEX('UPTD PPA KabKota'!P$5:P$513,MATCH($D416,'UPTD PPA KabKota'!$C$5:$C$513,FALSE))</f>
        <v/>
      </c>
      <c r="BH416" s="218" t="str">
        <f t="array" ref="BH416">INDEX('UPTD PPA KabKota'!Q$5:Q$513,MATCH($D416,'UPTD PPA KabKota'!$C$5:$C$513,FALSE))</f>
        <v/>
      </c>
      <c r="BI416" s="218" t="str">
        <f t="array" ref="BI416">INDEX('UPTD PPA KabKota'!R$5:R$513,MATCH($D416,'UPTD PPA KabKota'!$C$5:$C$513,FALSE))</f>
        <v/>
      </c>
      <c r="BJ416" s="218" t="str">
        <f t="array" ref="BJ416">INDEX('UPTD PPA KabKota'!S$5:S$513,MATCH($D416,'UPTD PPA KabKota'!$C$5:$C$513,FALSE))</f>
        <v/>
      </c>
      <c r="BK416" s="218" t="str">
        <f t="array" ref="BK416">INDEX('UPTD PPA KabKota'!T$5:T$513,MATCH($D416,'UPTD PPA KabKota'!$C$5:$C$513,FALSE))</f>
        <v/>
      </c>
      <c r="BL416" s="218" t="str">
        <f t="array" ref="BL416">INDEX('UPTD PPA KabKota'!U$5:U$513,MATCH($D416,'UPTD PPA KabKota'!$C$5:$C$513,FALSE))</f>
        <v/>
      </c>
      <c r="BM416" s="218" t="str">
        <f t="array" ref="BM416">INDEX('UPTD PPA KabKota'!V$5:V$513,MATCH($D416,'UPTD PPA KabKota'!$C$5:$C$513,FALSE))</f>
        <v/>
      </c>
      <c r="BN416" s="218" t="str">
        <f t="array" ref="BN416">INDEX('UPTD PPA KabKota'!W$5:W$513,MATCH($D416,'UPTD PPA KabKota'!$C$5:$C$513,FALSE))</f>
        <v/>
      </c>
      <c r="BO416" s="218" t="str">
        <f t="array" ref="BO416">INDEX('UPTD PPA KabKota'!X$5:X$513,MATCH($D416,'UPTD PPA KabKota'!$C$5:$C$513,FALSE))</f>
        <v/>
      </c>
      <c r="BP416" s="218" t="str">
        <f t="array" ref="BP416">INDEX('UPTD PPA KabKota'!Y$5:Y$513,MATCH($D416,'UPTD PPA KabKota'!$C$5:$C$513,FALSE))</f>
        <v/>
      </c>
      <c r="BQ416" s="218" t="str">
        <f t="array" ref="BQ416">INDEX('UPTD PPA KabKota'!Z$5:Z$513,MATCH($D416,'UPTD PPA KabKota'!$C$5:$C$513,FALSE))</f>
        <v/>
      </c>
      <c r="BR416" s="218" t="str">
        <f t="array" ref="BR416">INDEX('UPTD PPA KabKota'!AA$5:AA$513,MATCH($D416,'UPTD PPA KabKota'!$C$5:$C$513,FALSE))</f>
        <v/>
      </c>
      <c r="BS416" s="218" t="str">
        <f t="array" ref="BS416">INDEX('UPTD PPA KabKota'!AB$5:AB$513,MATCH($D416,'UPTD PPA KabKota'!$C$5:$C$513,FALSE))</f>
        <v/>
      </c>
      <c r="BT416" s="218" t="str">
        <f t="array" ref="BT416">INDEX('UPTD PPA KabKota'!AC$5:AC$513,MATCH($D416,'UPTD PPA KabKota'!$C$5:$C$513,FALSE))</f>
        <v/>
      </c>
      <c r="BU416" s="218" t="str">
        <f t="array" ref="BU416">INDEX('UPTD PPA KabKota'!AD$5:AD$513,MATCH($D416,'UPTD PPA KabKota'!$C$5:$C$513,FALSE))</f>
        <v/>
      </c>
      <c r="BV416" s="218" t="str">
        <f t="array" ref="BV416">INDEX('UPTD PPA KabKota'!AE$5:AE$513,MATCH($D416,'UPTD PPA KabKota'!$C$5:$C$513,FALSE))</f>
        <v/>
      </c>
      <c r="BW416" s="218" t="str">
        <f t="array" ref="BW416">INDEX('UPTD PPA KabKota'!AF$5:AF$513,MATCH($D416,'UPTD PPA KabKota'!$C$5:$C$513,FALSE))</f>
        <v/>
      </c>
      <c r="BX416" s="218" t="str">
        <f t="array" ref="BX416">INDEX('UPTD PPA KabKota'!AG$5:AG$513,MATCH($D416,'UPTD PPA KabKota'!$C$5:$C$513,FALSE))</f>
        <v/>
      </c>
      <c r="BY416" s="218" t="str">
        <f t="array" ref="BY416">INDEX('UPTD PPA KabKota'!AH$5:AH$513,MATCH($D416,'UPTD PPA KabKota'!$C$5:$C$513,FALSE))</f>
        <v/>
      </c>
      <c r="BZ416" s="218" t="str">
        <f t="array" ref="BZ416">INDEX('UPTD PPA KabKota'!AI$5:AI$513,MATCH($D416,'UPTD PPA KabKota'!$C$5:$C$513,FALSE))</f>
        <v/>
      </c>
      <c r="CA416" s="218" t="str">
        <f t="array" ref="CA416">INDEX('UPTD PPA KabKota'!AJ$5:AJ$513,MATCH($D416,'UPTD PPA KabKota'!$C$5:$C$513,FALSE))</f>
        <v/>
      </c>
      <c r="CB416" s="218" t="str">
        <f t="array" ref="CB416">INDEX('UPTD PPA KabKota'!AK$5:AK$513,MATCH($D416,'UPTD PPA KabKota'!$C$5:$C$513,FALSE))</f>
        <v/>
      </c>
      <c r="CC416" s="218" t="str">
        <f t="array" ref="CC416">INDEX('UPTD PPA KabKota'!AL$5:AL$513,MATCH($D416,'UPTD PPA KabKota'!$C$5:$C$513,FALSE))</f>
        <v/>
      </c>
      <c r="CD416" s="218" t="str">
        <f t="array" ref="CD416">INDEX('UPTD PPA KabKota'!AM$5:AM$513,MATCH($D416,'UPTD PPA KabKota'!$C$5:$C$513,FALSE))</f>
        <v/>
      </c>
      <c r="CE416" s="218" t="str">
        <f t="array" ref="CE416">INDEX('UPTD PPA KabKota'!AN$5:AN$513,MATCH($D416,'UPTD PPA KabKota'!$C$5:$C$513,FALSE))</f>
        <v/>
      </c>
      <c r="CF416" s="218" t="str">
        <f t="array" ref="CF416">INDEX('UPTD PPA KabKota'!AO$5:AO$513,MATCH($D416,'UPTD PPA KabKota'!$C$5:$C$513,FALSE))</f>
        <v/>
      </c>
      <c r="CG416" s="218" t="str">
        <f t="array" ref="CG416">INDEX('UPTD PPA KabKota'!AP$5:AP$513,MATCH($D416,'UPTD PPA KabKota'!$C$5:$C$513,FALSE))</f>
        <v/>
      </c>
      <c r="CH416" s="218" t="str">
        <f t="array" ref="CH416">INDEX('UPTD PPA KabKota'!AQ$5:AQ$513,MATCH($D416,'UPTD PPA KabKota'!$C$5:$C$513,FALSE))</f>
        <v/>
      </c>
      <c r="CI416" s="218" t="str">
        <f t="array" ref="CI416">INDEX('UPTD PPA KabKota'!AR$5:AR$513,MATCH($D416,'UPTD PPA KabKota'!$C$5:$C$513,FALSE))</f>
        <v/>
      </c>
      <c r="CJ416" s="218" t="str">
        <f t="array" ref="CJ416">INDEX('UPTD PPA KabKota'!AS$5:AS$513,MATCH($D416,'UPTD PPA KabKota'!$C$5:$C$513,FALSE))</f>
        <v/>
      </c>
      <c r="CK416" s="218" t="str">
        <f t="array" ref="CK416">INDEX('UPTD PPA KabKota'!AT$5:AT$513,MATCH($D416,'UPTD PPA KabKota'!$C$5:$C$513,FALSE))</f>
        <v/>
      </c>
      <c r="CL416" s="218" t="str">
        <f t="array" ref="CL416">INDEX('UPTD PPA KabKota'!AU$5:AU$513,MATCH($D416,'UPTD PPA KabKota'!$C$5:$C$513,FALSE))</f>
        <v/>
      </c>
      <c r="CM416" s="218" t="str">
        <f t="array" ref="CM416">INDEX('UPTD PPA KabKota'!AV$5:AV$513,MATCH($D416,'UPTD PPA KabKota'!$C$5:$C$513,FALSE))</f>
        <v/>
      </c>
      <c r="CN416" s="218" t="str">
        <f t="array" ref="CN416">INDEX('UPTD PPA KabKota'!AW$5:AW$513,MATCH($D416,'UPTD PPA KabKota'!$C$5:$C$513,FALSE))</f>
        <v/>
      </c>
      <c r="CO416" s="218" t="str">
        <f t="array" ref="CO416">INDEX('UPTD PPA KabKota'!AX$5:AX$513,MATCH($D416,'UPTD PPA KabKota'!$C$5:$C$513,FALSE))</f>
        <v/>
      </c>
      <c r="CP416" s="218" t="str">
        <f t="array" ref="CP416">INDEX('UPTD PPA KabKota'!AY$5:AY$513,MATCH($D416,'UPTD PPA KabKota'!$C$5:$C$513,FALSE))</f>
        <v/>
      </c>
      <c r="CQ416" s="209" t="str">
        <f>IFERROR(__xludf.DUMMYFUNCTION("IF(ISBLANK($K416),"""",IF(REGEXMATCH($K416,""Peraturan""),""Ada"",IF(REGEXMATCH($K416,""Rekomendasi""),""Tidak Ada"", $K416)))
"),"#N/A")</f>
        <v>#N/A</v>
      </c>
      <c r="CR416" s="209" t="str">
        <f t="array" ref="CR416">index('UPTD PPA KabKota'!$BI$5:$BI$513,match($D416,'UPTD PPA KabKota'!$C$5:$C$513,false))</f>
        <v>Tidak Ada</v>
      </c>
      <c r="CS416" s="314" t="str">
        <f t="shared" ref="CS416:CS420" si="70">IFS(CQ416="Ada","Ada",CR416="Ada","Ada",CR416="Tidak Ada","Tidak Ada")</f>
        <v>#N/A</v>
      </c>
    </row>
    <row r="417">
      <c r="A417" s="334">
        <v>411.0</v>
      </c>
      <c r="B417" s="310">
        <v>6.0</v>
      </c>
      <c r="C417" s="311" t="s">
        <v>4785</v>
      </c>
      <c r="D417" s="312" t="s">
        <v>4786</v>
      </c>
      <c r="E417" s="313"/>
      <c r="F417" s="218" t="str">
        <f t="array" ref="F417">INDEX('Ortala-KabKota'!F$2:F$415,MATCH($D417,'Ortala-KabKota'!$E$2:$E$415,FALSE))</f>
        <v>#N/A</v>
      </c>
      <c r="G417" s="218" t="str">
        <f t="array" ref="G417">INDEX('Ortala-KabKota'!G$2:G$415,MATCH($D417,'Ortala-KabKota'!$E$2:$E$415,FALSE))</f>
        <v>#N/A</v>
      </c>
      <c r="H417" s="218" t="str">
        <f t="array" ref="H417">INDEX('Ortala-KabKota'!H$2:H$415,MATCH($D417,'Ortala-KabKota'!$E$2:$E$415,FALSE))</f>
        <v>#N/A</v>
      </c>
      <c r="I417" s="218" t="str">
        <f t="array" ref="I417">INDEX('Ortala-KabKota'!I$2:I$415,MATCH($D417,'Ortala-KabKota'!$E$2:$E$415,FALSE))</f>
        <v>#N/A</v>
      </c>
      <c r="J417" s="218" t="str">
        <f t="array" ref="J417">INDEX('Ortala-KabKota'!J$2:J$415,MATCH($D417,'Ortala-KabKota'!$E$2:$E$415,FALSE))</f>
        <v>#N/A</v>
      </c>
      <c r="K417" s="218" t="str">
        <f t="array" ref="K417">INDEX('Ortala-KabKota'!K$2:K$415,MATCH($D417,'Ortala-KabKota'!$E$2:$E$415,FALSE))</f>
        <v>#N/A</v>
      </c>
      <c r="L417" s="218" t="str">
        <f t="array" ref="L417">INDEX('Ortala-KabKota'!L$2:L$415,MATCH($D417,'Ortala-KabKota'!$E$2:$E$415,FALSE))</f>
        <v>#N/A</v>
      </c>
      <c r="M417" s="218" t="str">
        <f t="array" ref="M417">INDEX('Ortala-KabKota'!M$2:M$415,MATCH($D417,'Ortala-KabKota'!$E$2:$E$415,FALSE))</f>
        <v>#N/A</v>
      </c>
      <c r="N417" s="218" t="str">
        <f t="array" ref="N417">INDEX('Ortala-KabKota'!N$2:N$415,MATCH($D417,'Ortala-KabKota'!$E$2:$E$415,FALSE))</f>
        <v>#N/A</v>
      </c>
      <c r="O417" s="218" t="str">
        <f t="array" ref="O417">INDEX('Ortala-KabKota'!O$2:O$415,MATCH($D417,'Ortala-KabKota'!$E$2:$E$415,FALSE))</f>
        <v>#N/A</v>
      </c>
      <c r="P417" s="218" t="str">
        <f t="array" ref="P417">INDEX('Ortala-KabKota'!P$2:P$415,MATCH($D417,'Ortala-KabKota'!$E$2:$E$415,FALSE))</f>
        <v>#N/A</v>
      </c>
      <c r="Q417" s="218" t="str">
        <f t="array" ref="Q417">INDEX('Ortala-KabKota'!Q$2:Q$415,MATCH($D417,'Ortala-KabKota'!$E$2:$E$415,FALSE))</f>
        <v>#N/A</v>
      </c>
      <c r="R417" s="218" t="str">
        <f t="array" ref="R417">INDEX('Ortala-KabKota'!R$2:R$415,MATCH($D417,'Ortala-KabKota'!$E$2:$E$415,FALSE))</f>
        <v>#N/A</v>
      </c>
      <c r="S417" s="218" t="str">
        <f t="array" ref="S417">INDEX('Ortala-KabKota'!S$2:S$415,MATCH($D417,'Ortala-KabKota'!$E$2:$E$415,FALSE))</f>
        <v>#N/A</v>
      </c>
      <c r="T417" s="218" t="str">
        <f t="array" ref="T417">INDEX('Ortala-KabKota'!T$2:T$415,MATCH($D417,'Ortala-KabKota'!$E$2:$E$415,FALSE))</f>
        <v>#N/A</v>
      </c>
      <c r="U417" s="218" t="str">
        <f t="array" ref="U417">INDEX('Ortala-KabKota'!U$2:U$415,MATCH($D417,'Ortala-KabKota'!$E$2:$E$415,FALSE))</f>
        <v>#N/A</v>
      </c>
      <c r="V417" s="218" t="str">
        <f t="array" ref="V417">INDEX('Ortala-KabKota'!V$2:V$415,MATCH($D417,'Ortala-KabKota'!$E$2:$E$415,FALSE))</f>
        <v>#N/A</v>
      </c>
      <c r="W417" s="218" t="str">
        <f t="array" ref="W417">INDEX('Ortala-KabKota'!W$2:W$415,MATCH($D417,'Ortala-KabKota'!$E$2:$E$415,FALSE))</f>
        <v>#N/A</v>
      </c>
      <c r="X417" s="218" t="str">
        <f t="array" ref="X417">INDEX('Ortala-KabKota'!X$2:X$415,MATCH($D417,'Ortala-KabKota'!$E$2:$E$415,FALSE))</f>
        <v>#N/A</v>
      </c>
      <c r="Y417" s="218" t="str">
        <f t="array" ref="Y417">INDEX('Ortala-KabKota'!Y$2:Y$415,MATCH($D417,'Ortala-KabKota'!$E$2:$E$415,FALSE))</f>
        <v>#N/A</v>
      </c>
      <c r="Z417" s="218" t="str">
        <f t="array" ref="Z417">INDEX('Ortala-KabKota'!Z$2:Z$415,MATCH($D417,'Ortala-KabKota'!$E$2:$E$415,FALSE))</f>
        <v>#N/A</v>
      </c>
      <c r="AA417" s="218" t="str">
        <f t="array" ref="AA417">INDEX('Ortala-KabKota'!AA$2:AA$415,MATCH($D417,'Ortala-KabKota'!$E$2:$E$415,FALSE))</f>
        <v>#N/A</v>
      </c>
      <c r="AB417" s="218" t="str">
        <f t="array" ref="AB417">INDEX('Ortala-KabKota'!AB$2:AB$415,MATCH($D417,'Ortala-KabKota'!$E$2:$E$415,FALSE))</f>
        <v>#N/A</v>
      </c>
      <c r="AC417" s="218" t="str">
        <f t="array" ref="AC417">INDEX('Ortala-KabKota'!AC$2:AC$415,MATCH($D417,'Ortala-KabKota'!$E$2:$E$415,FALSE))</f>
        <v>#N/A</v>
      </c>
      <c r="AD417" s="218" t="str">
        <f t="array" ref="AD417">INDEX('Ortala-KabKota'!AD$2:AD$415,MATCH($D417,'Ortala-KabKota'!$E$2:$E$415,FALSE))</f>
        <v>#N/A</v>
      </c>
      <c r="AE417" s="218" t="str">
        <f t="array" ref="AE417">INDEX('Ortala-KabKota'!AE$2:AE$415,MATCH($D417,'Ortala-KabKota'!$E$2:$E$415,FALSE))</f>
        <v>#N/A</v>
      </c>
      <c r="AF417" s="218" t="str">
        <f t="array" ref="AF417">INDEX('Ortala-KabKota'!AF$2:AF$415,MATCH($D417,'Ortala-KabKota'!$E$2:$E$415,FALSE))</f>
        <v>#N/A</v>
      </c>
      <c r="AG417" s="218" t="str">
        <f t="array" ref="AG417">INDEX('Ortala-KabKota'!AG$2:AG$415,MATCH($D417,'Ortala-KabKota'!$E$2:$E$415,FALSE))</f>
        <v>#N/A</v>
      </c>
      <c r="AH417" s="218" t="str">
        <f t="array" ref="AH417">INDEX('Ortala-KabKota'!AH$2:AH$415,MATCH($D417,'Ortala-KabKota'!$E$2:$E$415,FALSE))</f>
        <v>#N/A</v>
      </c>
      <c r="AI417" s="218" t="str">
        <f t="array" ref="AI417">INDEX('Ortala-KabKota'!AI$2:AI$415,MATCH($D417,'Ortala-KabKota'!$E$2:$E$415,FALSE))</f>
        <v>#N/A</v>
      </c>
      <c r="AJ417" s="218" t="str">
        <f t="array" ref="AJ417">INDEX('Ortala-KabKota'!AJ$2:AJ$415,MATCH($D417,'Ortala-KabKota'!$E$2:$E$415,FALSE))</f>
        <v>#N/A</v>
      </c>
      <c r="AK417" s="218" t="str">
        <f t="array" ref="AK417">INDEX('Ortala-KabKota'!AK$2:AK$415,MATCH($D417,'Ortala-KabKota'!$E$2:$E$415,FALSE))</f>
        <v>#N/A</v>
      </c>
      <c r="AL417" s="218" t="str">
        <f t="array" ref="AL417">INDEX('Ortala-KabKota'!AL$2:AL$415,MATCH($D417,'Ortala-KabKota'!$E$2:$E$415,FALSE))</f>
        <v>#N/A</v>
      </c>
      <c r="AM417" s="218" t="str">
        <f t="array" ref="AM417">INDEX('Ortala-KabKota'!AM$2:AM$415,MATCH($D417,'Ortala-KabKota'!$E$2:$E$415,FALSE))</f>
        <v>#N/A</v>
      </c>
      <c r="AN417" s="218" t="str">
        <f t="array" ref="AN417">INDEX('Ortala-KabKota'!AN$2:AN$415,MATCH($D417,'Ortala-KabKota'!$E$2:$E$415,FALSE))</f>
        <v>#N/A</v>
      </c>
      <c r="AO417" s="218" t="str">
        <f t="array" ref="AO417">INDEX('Ortala-KabKota'!AO$2:AO$415,MATCH($D417,'Ortala-KabKota'!$E$2:$E$415,FALSE))</f>
        <v>#N/A</v>
      </c>
      <c r="AP417" s="218" t="str">
        <f t="array" ref="AP417">INDEX('Ortala-KabKota'!AP$2:AP$415,MATCH($D417,'Ortala-KabKota'!$E$2:$E$415,FALSE))</f>
        <v>#N/A</v>
      </c>
      <c r="AQ417" s="218" t="str">
        <f t="array" ref="AQ417">INDEX('Ortala-KabKota'!AQ$2:AQ$415,MATCH($D417,'Ortala-KabKota'!$E$2:$E$415,FALSE))</f>
        <v>#N/A</v>
      </c>
      <c r="AR417" s="218" t="str">
        <f t="array" ref="AR417">INDEX('Ortala-KabKota'!AR$2:AR$415,MATCH($D417,'Ortala-KabKota'!$E$2:$E$415,FALSE))</f>
        <v>#N/A</v>
      </c>
      <c r="AS417" s="218" t="str">
        <f t="array" ref="AS417">INDEX('Ortala-KabKota'!AS$2:AS$415,MATCH($D417,'Ortala-KabKota'!$E$2:$E$415,FALSE))</f>
        <v>#N/A</v>
      </c>
      <c r="AT417" s="218" t="str">
        <f t="array" ref="AT417">INDEX('Ortala-KabKota'!AT$2:AT$415,MATCH($D417,'Ortala-KabKota'!$E$2:$E$415,FALSE))</f>
        <v>#N/A</v>
      </c>
      <c r="AU417" s="218" t="str">
        <f t="array" ref="AU417">INDEX('UPTD PPA KabKota'!D$5:D$513,MATCH($D417,'UPTD PPA KabKota'!$C$5:$C$513,FALSE))</f>
        <v>#N/A</v>
      </c>
      <c r="AV417" s="218" t="str">
        <f t="array" ref="AV417">INDEX('UPTD PPA KabKota'!E$5:E$513,MATCH($D417,'UPTD PPA KabKota'!$C$5:$C$513,FALSE))</f>
        <v>#N/A</v>
      </c>
      <c r="AW417" s="218" t="str">
        <f t="array" ref="AW417">INDEX('UPTD PPA KabKota'!F$5:F$513,MATCH($D417,'UPTD PPA KabKota'!$C$5:$C$513,FALSE))</f>
        <v>#N/A</v>
      </c>
      <c r="AX417" s="218" t="str">
        <f t="array" ref="AX417">INDEX('UPTD PPA KabKota'!G$5:G$513,MATCH($D417,'UPTD PPA KabKota'!$C$5:$C$513,FALSE))</f>
        <v>#N/A</v>
      </c>
      <c r="AY417" s="218" t="str">
        <f t="array" ref="AY417">INDEX('UPTD PPA KabKota'!H$5:H$513,MATCH($D417,'UPTD PPA KabKota'!$C$5:$C$513,FALSE))</f>
        <v>#N/A</v>
      </c>
      <c r="AZ417" s="218" t="str">
        <f t="array" ref="AZ417">INDEX('UPTD PPA KabKota'!I$5:I$513,MATCH($D417,'UPTD PPA KabKota'!$C$5:$C$513,FALSE))</f>
        <v>#N/A</v>
      </c>
      <c r="BA417" s="218" t="str">
        <f t="array" ref="BA417">INDEX('UPTD PPA KabKota'!J$5:J$513,MATCH($D417,'UPTD PPA KabKota'!$C$5:$C$513,FALSE))</f>
        <v>#N/A</v>
      </c>
      <c r="BB417" s="218" t="str">
        <f t="array" ref="BB417">INDEX('UPTD PPA KabKota'!K$5:K$513,MATCH($D417,'UPTD PPA KabKota'!$C$5:$C$513,FALSE))</f>
        <v>#N/A</v>
      </c>
      <c r="BC417" s="218" t="str">
        <f t="array" ref="BC417">INDEX('UPTD PPA KabKota'!L$5:L$513,MATCH($D417,'UPTD PPA KabKota'!$C$5:$C$513,FALSE))</f>
        <v>#N/A</v>
      </c>
      <c r="BD417" s="218" t="str">
        <f t="array" ref="BD417">INDEX('UPTD PPA KabKota'!M$5:M$513,MATCH($D417,'UPTD PPA KabKota'!$C$5:$C$513,FALSE))</f>
        <v>#N/A</v>
      </c>
      <c r="BE417" s="218" t="str">
        <f t="array" ref="BE417">INDEX('UPTD PPA KabKota'!N$5:N$513,MATCH($D417,'UPTD PPA KabKota'!$C$5:$C$513,FALSE))</f>
        <v>#N/A</v>
      </c>
      <c r="BF417" s="218" t="str">
        <f t="array" ref="BF417">INDEX('UPTD PPA KabKota'!O$5:O$513,MATCH($D417,'UPTD PPA KabKota'!$C$5:$C$513,FALSE))</f>
        <v>#N/A</v>
      </c>
      <c r="BG417" s="218" t="str">
        <f t="array" ref="BG417">INDEX('UPTD PPA KabKota'!P$5:P$513,MATCH($D417,'UPTD PPA KabKota'!$C$5:$C$513,FALSE))</f>
        <v>#N/A</v>
      </c>
      <c r="BH417" s="218" t="str">
        <f t="array" ref="BH417">INDEX('UPTD PPA KabKota'!Q$5:Q$513,MATCH($D417,'UPTD PPA KabKota'!$C$5:$C$513,FALSE))</f>
        <v>#N/A</v>
      </c>
      <c r="BI417" s="218" t="str">
        <f t="array" ref="BI417">INDEX('UPTD PPA KabKota'!R$5:R$513,MATCH($D417,'UPTD PPA KabKota'!$C$5:$C$513,FALSE))</f>
        <v>#N/A</v>
      </c>
      <c r="BJ417" s="218" t="str">
        <f t="array" ref="BJ417">INDEX('UPTD PPA KabKota'!S$5:S$513,MATCH($D417,'UPTD PPA KabKota'!$C$5:$C$513,FALSE))</f>
        <v>#N/A</v>
      </c>
      <c r="BK417" s="218" t="str">
        <f t="array" ref="BK417">INDEX('UPTD PPA KabKota'!T$5:T$513,MATCH($D417,'UPTD PPA KabKota'!$C$5:$C$513,FALSE))</f>
        <v>#N/A</v>
      </c>
      <c r="BL417" s="218" t="str">
        <f t="array" ref="BL417">INDEX('UPTD PPA KabKota'!U$5:U$513,MATCH($D417,'UPTD PPA KabKota'!$C$5:$C$513,FALSE))</f>
        <v>#N/A</v>
      </c>
      <c r="BM417" s="218" t="str">
        <f t="array" ref="BM417">INDEX('UPTD PPA KabKota'!V$5:V$513,MATCH($D417,'UPTD PPA KabKota'!$C$5:$C$513,FALSE))</f>
        <v>#N/A</v>
      </c>
      <c r="BN417" s="218" t="str">
        <f t="array" ref="BN417">INDEX('UPTD PPA KabKota'!W$5:W$513,MATCH($D417,'UPTD PPA KabKota'!$C$5:$C$513,FALSE))</f>
        <v>#N/A</v>
      </c>
      <c r="BO417" s="218" t="str">
        <f t="array" ref="BO417">INDEX('UPTD PPA KabKota'!X$5:X$513,MATCH($D417,'UPTD PPA KabKota'!$C$5:$C$513,FALSE))</f>
        <v>#N/A</v>
      </c>
      <c r="BP417" s="218" t="str">
        <f t="array" ref="BP417">INDEX('UPTD PPA KabKota'!Y$5:Y$513,MATCH($D417,'UPTD PPA KabKota'!$C$5:$C$513,FALSE))</f>
        <v>#N/A</v>
      </c>
      <c r="BQ417" s="218" t="str">
        <f t="array" ref="BQ417">INDEX('UPTD PPA KabKota'!Z$5:Z$513,MATCH($D417,'UPTD PPA KabKota'!$C$5:$C$513,FALSE))</f>
        <v>#N/A</v>
      </c>
      <c r="BR417" s="218" t="str">
        <f t="array" ref="BR417">INDEX('UPTD PPA KabKota'!AA$5:AA$513,MATCH($D417,'UPTD PPA KabKota'!$C$5:$C$513,FALSE))</f>
        <v>#N/A</v>
      </c>
      <c r="BS417" s="218" t="str">
        <f t="array" ref="BS417">INDEX('UPTD PPA KabKota'!AB$5:AB$513,MATCH($D417,'UPTD PPA KabKota'!$C$5:$C$513,FALSE))</f>
        <v>#N/A</v>
      </c>
      <c r="BT417" s="218" t="str">
        <f t="array" ref="BT417">INDEX('UPTD PPA KabKota'!AC$5:AC$513,MATCH($D417,'UPTD PPA KabKota'!$C$5:$C$513,FALSE))</f>
        <v>#N/A</v>
      </c>
      <c r="BU417" s="218" t="str">
        <f t="array" ref="BU417">INDEX('UPTD PPA KabKota'!AD$5:AD$513,MATCH($D417,'UPTD PPA KabKota'!$C$5:$C$513,FALSE))</f>
        <v>#N/A</v>
      </c>
      <c r="BV417" s="218" t="str">
        <f t="array" ref="BV417">INDEX('UPTD PPA KabKota'!AE$5:AE$513,MATCH($D417,'UPTD PPA KabKota'!$C$5:$C$513,FALSE))</f>
        <v>#N/A</v>
      </c>
      <c r="BW417" s="218" t="str">
        <f t="array" ref="BW417">INDEX('UPTD PPA KabKota'!AF$5:AF$513,MATCH($D417,'UPTD PPA KabKota'!$C$5:$C$513,FALSE))</f>
        <v>#N/A</v>
      </c>
      <c r="BX417" s="218" t="str">
        <f t="array" ref="BX417">INDEX('UPTD PPA KabKota'!AG$5:AG$513,MATCH($D417,'UPTD PPA KabKota'!$C$5:$C$513,FALSE))</f>
        <v>#N/A</v>
      </c>
      <c r="BY417" s="218" t="str">
        <f t="array" ref="BY417">INDEX('UPTD PPA KabKota'!AH$5:AH$513,MATCH($D417,'UPTD PPA KabKota'!$C$5:$C$513,FALSE))</f>
        <v>#N/A</v>
      </c>
      <c r="BZ417" s="218" t="str">
        <f t="array" ref="BZ417">INDEX('UPTD PPA KabKota'!AI$5:AI$513,MATCH($D417,'UPTD PPA KabKota'!$C$5:$C$513,FALSE))</f>
        <v>#N/A</v>
      </c>
      <c r="CA417" s="218" t="str">
        <f t="array" ref="CA417">INDEX('UPTD PPA KabKota'!AJ$5:AJ$513,MATCH($D417,'UPTD PPA KabKota'!$C$5:$C$513,FALSE))</f>
        <v>#N/A</v>
      </c>
      <c r="CB417" s="218" t="str">
        <f t="array" ref="CB417">INDEX('UPTD PPA KabKota'!AK$5:AK$513,MATCH($D417,'UPTD PPA KabKota'!$C$5:$C$513,FALSE))</f>
        <v>#N/A</v>
      </c>
      <c r="CC417" s="218" t="str">
        <f t="array" ref="CC417">INDEX('UPTD PPA KabKota'!AL$5:AL$513,MATCH($D417,'UPTD PPA KabKota'!$C$5:$C$513,FALSE))</f>
        <v>#N/A</v>
      </c>
      <c r="CD417" s="218" t="str">
        <f t="array" ref="CD417">INDEX('UPTD PPA KabKota'!AM$5:AM$513,MATCH($D417,'UPTD PPA KabKota'!$C$5:$C$513,FALSE))</f>
        <v>#N/A</v>
      </c>
      <c r="CE417" s="218" t="str">
        <f t="array" ref="CE417">INDEX('UPTD PPA KabKota'!AN$5:AN$513,MATCH($D417,'UPTD PPA KabKota'!$C$5:$C$513,FALSE))</f>
        <v>#N/A</v>
      </c>
      <c r="CF417" s="218" t="str">
        <f t="array" ref="CF417">INDEX('UPTD PPA KabKota'!AO$5:AO$513,MATCH($D417,'UPTD PPA KabKota'!$C$5:$C$513,FALSE))</f>
        <v>#N/A</v>
      </c>
      <c r="CG417" s="218" t="str">
        <f t="array" ref="CG417">INDEX('UPTD PPA KabKota'!AP$5:AP$513,MATCH($D417,'UPTD PPA KabKota'!$C$5:$C$513,FALSE))</f>
        <v>#N/A</v>
      </c>
      <c r="CH417" s="218" t="str">
        <f t="array" ref="CH417">INDEX('UPTD PPA KabKota'!AQ$5:AQ$513,MATCH($D417,'UPTD PPA KabKota'!$C$5:$C$513,FALSE))</f>
        <v>#N/A</v>
      </c>
      <c r="CI417" s="218" t="str">
        <f t="array" ref="CI417">INDEX('UPTD PPA KabKota'!AR$5:AR$513,MATCH($D417,'UPTD PPA KabKota'!$C$5:$C$513,FALSE))</f>
        <v>#N/A</v>
      </c>
      <c r="CJ417" s="218" t="str">
        <f t="array" ref="CJ417">INDEX('UPTD PPA KabKota'!AS$5:AS$513,MATCH($D417,'UPTD PPA KabKota'!$C$5:$C$513,FALSE))</f>
        <v>#N/A</v>
      </c>
      <c r="CK417" s="218" t="str">
        <f t="array" ref="CK417">INDEX('UPTD PPA KabKota'!AT$5:AT$513,MATCH($D417,'UPTD PPA KabKota'!$C$5:$C$513,FALSE))</f>
        <v>#N/A</v>
      </c>
      <c r="CL417" s="218" t="str">
        <f t="array" ref="CL417">INDEX('UPTD PPA KabKota'!AU$5:AU$513,MATCH($D417,'UPTD PPA KabKota'!$C$5:$C$513,FALSE))</f>
        <v>#N/A</v>
      </c>
      <c r="CM417" s="218" t="str">
        <f t="array" ref="CM417">INDEX('UPTD PPA KabKota'!AV$5:AV$513,MATCH($D417,'UPTD PPA KabKota'!$C$5:$C$513,FALSE))</f>
        <v>#N/A</v>
      </c>
      <c r="CN417" s="218" t="str">
        <f t="array" ref="CN417">INDEX('UPTD PPA KabKota'!AW$5:AW$513,MATCH($D417,'UPTD PPA KabKota'!$C$5:$C$513,FALSE))</f>
        <v>#N/A</v>
      </c>
      <c r="CO417" s="218" t="str">
        <f t="array" ref="CO417">INDEX('UPTD PPA KabKota'!AX$5:AX$513,MATCH($D417,'UPTD PPA KabKota'!$C$5:$C$513,FALSE))</f>
        <v>#N/A</v>
      </c>
      <c r="CP417" s="218" t="str">
        <f t="array" ref="CP417">INDEX('UPTD PPA KabKota'!AY$5:AY$513,MATCH($D417,'UPTD PPA KabKota'!$C$5:$C$513,FALSE))</f>
        <v>#N/A</v>
      </c>
      <c r="CQ417" s="209" t="str">
        <f>IFERROR(__xludf.DUMMYFUNCTION("IF(ISBLANK($K417),"""",IF(REGEXMATCH($K417,""Peraturan""),""Ada"",IF(REGEXMATCH($K417,""Rekomendasi""),""Tidak Ada"", $K417)))
"),"#N/A")</f>
        <v>#N/A</v>
      </c>
      <c r="CR417" s="209" t="str">
        <f t="array" ref="CR417">index('UPTD PPA KabKota'!$BI$5:$BI$513,match($D417,'UPTD PPA KabKota'!$C$5:$C$513,false))</f>
        <v>#N/A</v>
      </c>
      <c r="CS417" s="314" t="str">
        <f t="shared" si="70"/>
        <v>#N/A</v>
      </c>
    </row>
    <row r="418">
      <c r="A418" s="334">
        <v>412.0</v>
      </c>
      <c r="B418" s="310">
        <v>7.0</v>
      </c>
      <c r="C418" s="311" t="s">
        <v>4785</v>
      </c>
      <c r="D418" s="312" t="s">
        <v>4060</v>
      </c>
      <c r="E418" s="315"/>
      <c r="F418" s="218" t="str">
        <f t="array" ref="F418">INDEX('Ortala-KabKota'!F$2:F$415,MATCH($D418,'Ortala-KabKota'!$E$2:$E$415,FALSE))</f>
        <v>#N/A</v>
      </c>
      <c r="G418" s="218" t="str">
        <f t="array" ref="G418">INDEX('Ortala-KabKota'!G$2:G$415,MATCH($D418,'Ortala-KabKota'!$E$2:$E$415,FALSE))</f>
        <v>#N/A</v>
      </c>
      <c r="H418" s="218" t="str">
        <f t="array" ref="H418">INDEX('Ortala-KabKota'!H$2:H$415,MATCH($D418,'Ortala-KabKota'!$E$2:$E$415,FALSE))</f>
        <v>#N/A</v>
      </c>
      <c r="I418" s="218" t="str">
        <f t="array" ref="I418">INDEX('Ortala-KabKota'!I$2:I$415,MATCH($D418,'Ortala-KabKota'!$E$2:$E$415,FALSE))</f>
        <v>#N/A</v>
      </c>
      <c r="J418" s="218" t="str">
        <f t="array" ref="J418">INDEX('Ortala-KabKota'!J$2:J$415,MATCH($D418,'Ortala-KabKota'!$E$2:$E$415,FALSE))</f>
        <v>#N/A</v>
      </c>
      <c r="K418" s="218" t="str">
        <f t="array" ref="K418">INDEX('Ortala-KabKota'!K$2:K$415,MATCH($D418,'Ortala-KabKota'!$E$2:$E$415,FALSE))</f>
        <v>#N/A</v>
      </c>
      <c r="L418" s="218" t="str">
        <f t="array" ref="L418">INDEX('Ortala-KabKota'!L$2:L$415,MATCH($D418,'Ortala-KabKota'!$E$2:$E$415,FALSE))</f>
        <v>#N/A</v>
      </c>
      <c r="M418" s="218" t="str">
        <f t="array" ref="M418">INDEX('Ortala-KabKota'!M$2:M$415,MATCH($D418,'Ortala-KabKota'!$E$2:$E$415,FALSE))</f>
        <v>#N/A</v>
      </c>
      <c r="N418" s="218" t="str">
        <f t="array" ref="N418">INDEX('Ortala-KabKota'!N$2:N$415,MATCH($D418,'Ortala-KabKota'!$E$2:$E$415,FALSE))</f>
        <v>#N/A</v>
      </c>
      <c r="O418" s="218" t="str">
        <f t="array" ref="O418">INDEX('Ortala-KabKota'!O$2:O$415,MATCH($D418,'Ortala-KabKota'!$E$2:$E$415,FALSE))</f>
        <v>#N/A</v>
      </c>
      <c r="P418" s="218" t="str">
        <f t="array" ref="P418">INDEX('Ortala-KabKota'!P$2:P$415,MATCH($D418,'Ortala-KabKota'!$E$2:$E$415,FALSE))</f>
        <v>#N/A</v>
      </c>
      <c r="Q418" s="218" t="str">
        <f t="array" ref="Q418">INDEX('Ortala-KabKota'!Q$2:Q$415,MATCH($D418,'Ortala-KabKota'!$E$2:$E$415,FALSE))</f>
        <v>#N/A</v>
      </c>
      <c r="R418" s="218" t="str">
        <f t="array" ref="R418">INDEX('Ortala-KabKota'!R$2:R$415,MATCH($D418,'Ortala-KabKota'!$E$2:$E$415,FALSE))</f>
        <v>#N/A</v>
      </c>
      <c r="S418" s="218" t="str">
        <f t="array" ref="S418">INDEX('Ortala-KabKota'!S$2:S$415,MATCH($D418,'Ortala-KabKota'!$E$2:$E$415,FALSE))</f>
        <v>#N/A</v>
      </c>
      <c r="T418" s="218" t="str">
        <f t="array" ref="T418">INDEX('Ortala-KabKota'!T$2:T$415,MATCH($D418,'Ortala-KabKota'!$E$2:$E$415,FALSE))</f>
        <v>#N/A</v>
      </c>
      <c r="U418" s="218" t="str">
        <f t="array" ref="U418">INDEX('Ortala-KabKota'!U$2:U$415,MATCH($D418,'Ortala-KabKota'!$E$2:$E$415,FALSE))</f>
        <v>#N/A</v>
      </c>
      <c r="V418" s="218" t="str">
        <f t="array" ref="V418">INDEX('Ortala-KabKota'!V$2:V$415,MATCH($D418,'Ortala-KabKota'!$E$2:$E$415,FALSE))</f>
        <v>#N/A</v>
      </c>
      <c r="W418" s="218" t="str">
        <f t="array" ref="W418">INDEX('Ortala-KabKota'!W$2:W$415,MATCH($D418,'Ortala-KabKota'!$E$2:$E$415,FALSE))</f>
        <v>#N/A</v>
      </c>
      <c r="X418" s="218" t="str">
        <f t="array" ref="X418">INDEX('Ortala-KabKota'!X$2:X$415,MATCH($D418,'Ortala-KabKota'!$E$2:$E$415,FALSE))</f>
        <v>#N/A</v>
      </c>
      <c r="Y418" s="218" t="str">
        <f t="array" ref="Y418">INDEX('Ortala-KabKota'!Y$2:Y$415,MATCH($D418,'Ortala-KabKota'!$E$2:$E$415,FALSE))</f>
        <v>#N/A</v>
      </c>
      <c r="Z418" s="218" t="str">
        <f t="array" ref="Z418">INDEX('Ortala-KabKota'!Z$2:Z$415,MATCH($D418,'Ortala-KabKota'!$E$2:$E$415,FALSE))</f>
        <v>#N/A</v>
      </c>
      <c r="AA418" s="218" t="str">
        <f t="array" ref="AA418">INDEX('Ortala-KabKota'!AA$2:AA$415,MATCH($D418,'Ortala-KabKota'!$E$2:$E$415,FALSE))</f>
        <v>#N/A</v>
      </c>
      <c r="AB418" s="218" t="str">
        <f t="array" ref="AB418">INDEX('Ortala-KabKota'!AB$2:AB$415,MATCH($D418,'Ortala-KabKota'!$E$2:$E$415,FALSE))</f>
        <v>#N/A</v>
      </c>
      <c r="AC418" s="218" t="str">
        <f t="array" ref="AC418">INDEX('Ortala-KabKota'!AC$2:AC$415,MATCH($D418,'Ortala-KabKota'!$E$2:$E$415,FALSE))</f>
        <v>#N/A</v>
      </c>
      <c r="AD418" s="218" t="str">
        <f t="array" ref="AD418">INDEX('Ortala-KabKota'!AD$2:AD$415,MATCH($D418,'Ortala-KabKota'!$E$2:$E$415,FALSE))</f>
        <v>#N/A</v>
      </c>
      <c r="AE418" s="218" t="str">
        <f t="array" ref="AE418">INDEX('Ortala-KabKota'!AE$2:AE$415,MATCH($D418,'Ortala-KabKota'!$E$2:$E$415,FALSE))</f>
        <v>#N/A</v>
      </c>
      <c r="AF418" s="218" t="str">
        <f t="array" ref="AF418">INDEX('Ortala-KabKota'!AF$2:AF$415,MATCH($D418,'Ortala-KabKota'!$E$2:$E$415,FALSE))</f>
        <v>#N/A</v>
      </c>
      <c r="AG418" s="218" t="str">
        <f t="array" ref="AG418">INDEX('Ortala-KabKota'!AG$2:AG$415,MATCH($D418,'Ortala-KabKota'!$E$2:$E$415,FALSE))</f>
        <v>#N/A</v>
      </c>
      <c r="AH418" s="218" t="str">
        <f t="array" ref="AH418">INDEX('Ortala-KabKota'!AH$2:AH$415,MATCH($D418,'Ortala-KabKota'!$E$2:$E$415,FALSE))</f>
        <v>#N/A</v>
      </c>
      <c r="AI418" s="218" t="str">
        <f t="array" ref="AI418">INDEX('Ortala-KabKota'!AI$2:AI$415,MATCH($D418,'Ortala-KabKota'!$E$2:$E$415,FALSE))</f>
        <v>#N/A</v>
      </c>
      <c r="AJ418" s="218" t="str">
        <f t="array" ref="AJ418">INDEX('Ortala-KabKota'!AJ$2:AJ$415,MATCH($D418,'Ortala-KabKota'!$E$2:$E$415,FALSE))</f>
        <v>#N/A</v>
      </c>
      <c r="AK418" s="218" t="str">
        <f t="array" ref="AK418">INDEX('Ortala-KabKota'!AK$2:AK$415,MATCH($D418,'Ortala-KabKota'!$E$2:$E$415,FALSE))</f>
        <v>#N/A</v>
      </c>
      <c r="AL418" s="218" t="str">
        <f t="array" ref="AL418">INDEX('Ortala-KabKota'!AL$2:AL$415,MATCH($D418,'Ortala-KabKota'!$E$2:$E$415,FALSE))</f>
        <v>#N/A</v>
      </c>
      <c r="AM418" s="218" t="str">
        <f t="array" ref="AM418">INDEX('Ortala-KabKota'!AM$2:AM$415,MATCH($D418,'Ortala-KabKota'!$E$2:$E$415,FALSE))</f>
        <v>#N/A</v>
      </c>
      <c r="AN418" s="218" t="str">
        <f t="array" ref="AN418">INDEX('Ortala-KabKota'!AN$2:AN$415,MATCH($D418,'Ortala-KabKota'!$E$2:$E$415,FALSE))</f>
        <v>#N/A</v>
      </c>
      <c r="AO418" s="218" t="str">
        <f t="array" ref="AO418">INDEX('Ortala-KabKota'!AO$2:AO$415,MATCH($D418,'Ortala-KabKota'!$E$2:$E$415,FALSE))</f>
        <v>#N/A</v>
      </c>
      <c r="AP418" s="218" t="str">
        <f t="array" ref="AP418">INDEX('Ortala-KabKota'!AP$2:AP$415,MATCH($D418,'Ortala-KabKota'!$E$2:$E$415,FALSE))</f>
        <v>#N/A</v>
      </c>
      <c r="AQ418" s="218" t="str">
        <f t="array" ref="AQ418">INDEX('Ortala-KabKota'!AQ$2:AQ$415,MATCH($D418,'Ortala-KabKota'!$E$2:$E$415,FALSE))</f>
        <v>#N/A</v>
      </c>
      <c r="AR418" s="218" t="str">
        <f t="array" ref="AR418">INDEX('Ortala-KabKota'!AR$2:AR$415,MATCH($D418,'Ortala-KabKota'!$E$2:$E$415,FALSE))</f>
        <v>#N/A</v>
      </c>
      <c r="AS418" s="218" t="str">
        <f t="array" ref="AS418">INDEX('Ortala-KabKota'!AS$2:AS$415,MATCH($D418,'Ortala-KabKota'!$E$2:$E$415,FALSE))</f>
        <v>#N/A</v>
      </c>
      <c r="AT418" s="218" t="str">
        <f t="array" ref="AT418">INDEX('Ortala-KabKota'!AT$2:AT$415,MATCH($D418,'Ortala-KabKota'!$E$2:$E$415,FALSE))</f>
        <v>#N/A</v>
      </c>
      <c r="AU418" s="218" t="str">
        <f t="array" ref="AU418">INDEX('UPTD PPA KabKota'!D$5:D$513,MATCH($D418,'UPTD PPA KabKota'!$C$5:$C$513,FALSE))</f>
        <v/>
      </c>
      <c r="AV418" s="218" t="str">
        <f t="array" ref="AV418">INDEX('UPTD PPA KabKota'!E$5:E$513,MATCH($D418,'UPTD PPA KabKota'!$C$5:$C$513,FALSE))</f>
        <v/>
      </c>
      <c r="AW418" s="218" t="str">
        <f t="array" ref="AW418">INDEX('UPTD PPA KabKota'!F$5:F$513,MATCH($D418,'UPTD PPA KabKota'!$C$5:$C$513,FALSE))</f>
        <v/>
      </c>
      <c r="AX418" s="218" t="str">
        <f t="array" ref="AX418">INDEX('UPTD PPA KabKota'!G$5:G$513,MATCH($D418,'UPTD PPA KabKota'!$C$5:$C$513,FALSE))</f>
        <v/>
      </c>
      <c r="AY418" s="218" t="str">
        <f t="array" ref="AY418">INDEX('UPTD PPA KabKota'!H$5:H$513,MATCH($D418,'UPTD PPA KabKota'!$C$5:$C$513,FALSE))</f>
        <v/>
      </c>
      <c r="AZ418" s="218" t="str">
        <f t="array" ref="AZ418">INDEX('UPTD PPA KabKota'!I$5:I$513,MATCH($D418,'UPTD PPA KabKota'!$C$5:$C$513,FALSE))</f>
        <v/>
      </c>
      <c r="BA418" s="218" t="str">
        <f t="array" ref="BA418">INDEX('UPTD PPA KabKota'!J$5:J$513,MATCH($D418,'UPTD PPA KabKota'!$C$5:$C$513,FALSE))</f>
        <v/>
      </c>
      <c r="BB418" s="218" t="str">
        <f t="array" ref="BB418">INDEX('UPTD PPA KabKota'!K$5:K$513,MATCH($D418,'UPTD PPA KabKota'!$C$5:$C$513,FALSE))</f>
        <v/>
      </c>
      <c r="BC418" s="218" t="str">
        <f t="array" ref="BC418">INDEX('UPTD PPA KabKota'!L$5:L$513,MATCH($D418,'UPTD PPA KabKota'!$C$5:$C$513,FALSE))</f>
        <v/>
      </c>
      <c r="BD418" s="218" t="str">
        <f t="array" ref="BD418">INDEX('UPTD PPA KabKota'!M$5:M$513,MATCH($D418,'UPTD PPA KabKota'!$C$5:$C$513,FALSE))</f>
        <v/>
      </c>
      <c r="BE418" s="218" t="str">
        <f t="array" ref="BE418">INDEX('UPTD PPA KabKota'!N$5:N$513,MATCH($D418,'UPTD PPA KabKota'!$C$5:$C$513,FALSE))</f>
        <v/>
      </c>
      <c r="BF418" s="218" t="str">
        <f t="array" ref="BF418">INDEX('UPTD PPA KabKota'!O$5:O$513,MATCH($D418,'UPTD PPA KabKota'!$C$5:$C$513,FALSE))</f>
        <v/>
      </c>
      <c r="BG418" s="218" t="str">
        <f t="array" ref="BG418">INDEX('UPTD PPA KabKota'!P$5:P$513,MATCH($D418,'UPTD PPA KabKota'!$C$5:$C$513,FALSE))</f>
        <v/>
      </c>
      <c r="BH418" s="218" t="str">
        <f t="array" ref="BH418">INDEX('UPTD PPA KabKota'!Q$5:Q$513,MATCH($D418,'UPTD PPA KabKota'!$C$5:$C$513,FALSE))</f>
        <v/>
      </c>
      <c r="BI418" s="218" t="str">
        <f t="array" ref="BI418">INDEX('UPTD PPA KabKota'!R$5:R$513,MATCH($D418,'UPTD PPA KabKota'!$C$5:$C$513,FALSE))</f>
        <v/>
      </c>
      <c r="BJ418" s="218" t="str">
        <f t="array" ref="BJ418">INDEX('UPTD PPA KabKota'!S$5:S$513,MATCH($D418,'UPTD PPA KabKota'!$C$5:$C$513,FALSE))</f>
        <v/>
      </c>
      <c r="BK418" s="218" t="str">
        <f t="array" ref="BK418">INDEX('UPTD PPA KabKota'!T$5:T$513,MATCH($D418,'UPTD PPA KabKota'!$C$5:$C$513,FALSE))</f>
        <v/>
      </c>
      <c r="BL418" s="218" t="str">
        <f t="array" ref="BL418">INDEX('UPTD PPA KabKota'!U$5:U$513,MATCH($D418,'UPTD PPA KabKota'!$C$5:$C$513,FALSE))</f>
        <v/>
      </c>
      <c r="BM418" s="218" t="str">
        <f t="array" ref="BM418">INDEX('UPTD PPA KabKota'!V$5:V$513,MATCH($D418,'UPTD PPA KabKota'!$C$5:$C$513,FALSE))</f>
        <v/>
      </c>
      <c r="BN418" s="218" t="str">
        <f t="array" ref="BN418">INDEX('UPTD PPA KabKota'!W$5:W$513,MATCH($D418,'UPTD PPA KabKota'!$C$5:$C$513,FALSE))</f>
        <v/>
      </c>
      <c r="BO418" s="218" t="str">
        <f t="array" ref="BO418">INDEX('UPTD PPA KabKota'!X$5:X$513,MATCH($D418,'UPTD PPA KabKota'!$C$5:$C$513,FALSE))</f>
        <v/>
      </c>
      <c r="BP418" s="218" t="str">
        <f t="array" ref="BP418">INDEX('UPTD PPA KabKota'!Y$5:Y$513,MATCH($D418,'UPTD PPA KabKota'!$C$5:$C$513,FALSE))</f>
        <v/>
      </c>
      <c r="BQ418" s="218" t="str">
        <f t="array" ref="BQ418">INDEX('UPTD PPA KabKota'!Z$5:Z$513,MATCH($D418,'UPTD PPA KabKota'!$C$5:$C$513,FALSE))</f>
        <v/>
      </c>
      <c r="BR418" s="218" t="str">
        <f t="array" ref="BR418">INDEX('UPTD PPA KabKota'!AA$5:AA$513,MATCH($D418,'UPTD PPA KabKota'!$C$5:$C$513,FALSE))</f>
        <v/>
      </c>
      <c r="BS418" s="218" t="str">
        <f t="array" ref="BS418">INDEX('UPTD PPA KabKota'!AB$5:AB$513,MATCH($D418,'UPTD PPA KabKota'!$C$5:$C$513,FALSE))</f>
        <v/>
      </c>
      <c r="BT418" s="218" t="str">
        <f t="array" ref="BT418">INDEX('UPTD PPA KabKota'!AC$5:AC$513,MATCH($D418,'UPTD PPA KabKota'!$C$5:$C$513,FALSE))</f>
        <v/>
      </c>
      <c r="BU418" s="218" t="str">
        <f t="array" ref="BU418">INDEX('UPTD PPA KabKota'!AD$5:AD$513,MATCH($D418,'UPTD PPA KabKota'!$C$5:$C$513,FALSE))</f>
        <v/>
      </c>
      <c r="BV418" s="218" t="str">
        <f t="array" ref="BV418">INDEX('UPTD PPA KabKota'!AE$5:AE$513,MATCH($D418,'UPTD PPA KabKota'!$C$5:$C$513,FALSE))</f>
        <v/>
      </c>
      <c r="BW418" s="218" t="str">
        <f t="array" ref="BW418">INDEX('UPTD PPA KabKota'!AF$5:AF$513,MATCH($D418,'UPTD PPA KabKota'!$C$5:$C$513,FALSE))</f>
        <v/>
      </c>
      <c r="BX418" s="218" t="str">
        <f t="array" ref="BX418">INDEX('UPTD PPA KabKota'!AG$5:AG$513,MATCH($D418,'UPTD PPA KabKota'!$C$5:$C$513,FALSE))</f>
        <v/>
      </c>
      <c r="BY418" s="218" t="str">
        <f t="array" ref="BY418">INDEX('UPTD PPA KabKota'!AH$5:AH$513,MATCH($D418,'UPTD PPA KabKota'!$C$5:$C$513,FALSE))</f>
        <v/>
      </c>
      <c r="BZ418" s="218" t="str">
        <f t="array" ref="BZ418">INDEX('UPTD PPA KabKota'!AI$5:AI$513,MATCH($D418,'UPTD PPA KabKota'!$C$5:$C$513,FALSE))</f>
        <v/>
      </c>
      <c r="CA418" s="218" t="str">
        <f t="array" ref="CA418">INDEX('UPTD PPA KabKota'!AJ$5:AJ$513,MATCH($D418,'UPTD PPA KabKota'!$C$5:$C$513,FALSE))</f>
        <v/>
      </c>
      <c r="CB418" s="218" t="str">
        <f t="array" ref="CB418">INDEX('UPTD PPA KabKota'!AK$5:AK$513,MATCH($D418,'UPTD PPA KabKota'!$C$5:$C$513,FALSE))</f>
        <v/>
      </c>
      <c r="CC418" s="218" t="str">
        <f t="array" ref="CC418">INDEX('UPTD PPA KabKota'!AL$5:AL$513,MATCH($D418,'UPTD PPA KabKota'!$C$5:$C$513,FALSE))</f>
        <v/>
      </c>
      <c r="CD418" s="218" t="str">
        <f t="array" ref="CD418">INDEX('UPTD PPA KabKota'!AM$5:AM$513,MATCH($D418,'UPTD PPA KabKota'!$C$5:$C$513,FALSE))</f>
        <v/>
      </c>
      <c r="CE418" s="218" t="str">
        <f t="array" ref="CE418">INDEX('UPTD PPA KabKota'!AN$5:AN$513,MATCH($D418,'UPTD PPA KabKota'!$C$5:$C$513,FALSE))</f>
        <v/>
      </c>
      <c r="CF418" s="218" t="str">
        <f t="array" ref="CF418">INDEX('UPTD PPA KabKota'!AO$5:AO$513,MATCH($D418,'UPTD PPA KabKota'!$C$5:$C$513,FALSE))</f>
        <v/>
      </c>
      <c r="CG418" s="218" t="str">
        <f t="array" ref="CG418">INDEX('UPTD PPA KabKota'!AP$5:AP$513,MATCH($D418,'UPTD PPA KabKota'!$C$5:$C$513,FALSE))</f>
        <v/>
      </c>
      <c r="CH418" s="218" t="str">
        <f t="array" ref="CH418">INDEX('UPTD PPA KabKota'!AQ$5:AQ$513,MATCH($D418,'UPTD PPA KabKota'!$C$5:$C$513,FALSE))</f>
        <v/>
      </c>
      <c r="CI418" s="218" t="str">
        <f t="array" ref="CI418">INDEX('UPTD PPA KabKota'!AR$5:AR$513,MATCH($D418,'UPTD PPA KabKota'!$C$5:$C$513,FALSE))</f>
        <v/>
      </c>
      <c r="CJ418" s="218" t="str">
        <f t="array" ref="CJ418">INDEX('UPTD PPA KabKota'!AS$5:AS$513,MATCH($D418,'UPTD PPA KabKota'!$C$5:$C$513,FALSE))</f>
        <v/>
      </c>
      <c r="CK418" s="218" t="str">
        <f t="array" ref="CK418">INDEX('UPTD PPA KabKota'!AT$5:AT$513,MATCH($D418,'UPTD PPA KabKota'!$C$5:$C$513,FALSE))</f>
        <v/>
      </c>
      <c r="CL418" s="218" t="str">
        <f t="array" ref="CL418">INDEX('UPTD PPA KabKota'!AU$5:AU$513,MATCH($D418,'UPTD PPA KabKota'!$C$5:$C$513,FALSE))</f>
        <v/>
      </c>
      <c r="CM418" s="218" t="str">
        <f t="array" ref="CM418">INDEX('UPTD PPA KabKota'!AV$5:AV$513,MATCH($D418,'UPTD PPA KabKota'!$C$5:$C$513,FALSE))</f>
        <v/>
      </c>
      <c r="CN418" s="218" t="str">
        <f t="array" ref="CN418">INDEX('UPTD PPA KabKota'!AW$5:AW$513,MATCH($D418,'UPTD PPA KabKota'!$C$5:$C$513,FALSE))</f>
        <v/>
      </c>
      <c r="CO418" s="218" t="str">
        <f t="array" ref="CO418">INDEX('UPTD PPA KabKota'!AX$5:AX$513,MATCH($D418,'UPTD PPA KabKota'!$C$5:$C$513,FALSE))</f>
        <v/>
      </c>
      <c r="CP418" s="218" t="str">
        <f t="array" ref="CP418">INDEX('UPTD PPA KabKota'!AY$5:AY$513,MATCH($D418,'UPTD PPA KabKota'!$C$5:$C$513,FALSE))</f>
        <v/>
      </c>
      <c r="CQ418" s="209" t="str">
        <f>IFERROR(__xludf.DUMMYFUNCTION("IF(ISBLANK($K418),"""",IF(REGEXMATCH($K418,""Peraturan""),""Ada"",IF(REGEXMATCH($K418,""Rekomendasi""),""Tidak Ada"", $K418)))
"),"#N/A")</f>
        <v>#N/A</v>
      </c>
      <c r="CR418" s="209" t="str">
        <f t="array" ref="CR418">index('UPTD PPA KabKota'!$BI$5:$BI$513,match($D418,'UPTD PPA KabKota'!$C$5:$C$513,false))</f>
        <v>Tidak Ada</v>
      </c>
      <c r="CS418" s="314" t="str">
        <f t="shared" si="70"/>
        <v>#N/A</v>
      </c>
    </row>
    <row r="419">
      <c r="A419" s="334">
        <v>413.0</v>
      </c>
      <c r="B419" s="310">
        <v>8.0</v>
      </c>
      <c r="C419" s="311" t="s">
        <v>4785</v>
      </c>
      <c r="D419" s="312" t="s">
        <v>3987</v>
      </c>
      <c r="E419" s="315">
        <v>45748.0</v>
      </c>
      <c r="F419" s="218" t="str">
        <f t="array" ref="F419">INDEX('Ortala-KabKota'!F$2:F$415,MATCH($D419,'Ortala-KabKota'!$E$2:$E$415,FALSE))</f>
        <v/>
      </c>
      <c r="G419" s="218" t="str">
        <f t="array" ref="G419">INDEX('Ortala-KabKota'!G$2:G$415,MATCH($D419,'Ortala-KabKota'!$E$2:$E$415,FALSE))</f>
        <v/>
      </c>
      <c r="H419" s="218" t="str">
        <f t="array" ref="H419">INDEX('Ortala-KabKota'!H$2:H$415,MATCH($D419,'Ortala-KabKota'!$E$2:$E$415,FALSE))</f>
        <v/>
      </c>
      <c r="I419" s="218" t="str">
        <f t="array" ref="I419">INDEX('Ortala-KabKota'!I$2:I$415,MATCH($D419,'Ortala-KabKota'!$E$2:$E$415,FALSE))</f>
        <v/>
      </c>
      <c r="J419" s="218" t="str">
        <f t="array" ref="J419">INDEX('Ortala-KabKota'!J$2:J$415,MATCH($D419,'Ortala-KabKota'!$E$2:$E$415,FALSE))</f>
        <v>UPTD PPA</v>
      </c>
      <c r="K419" s="218" t="str">
        <f t="array" ref="K419">INDEX('Ortala-KabKota'!K$2:K$415,MATCH($D419,'Ortala-KabKota'!$E$2:$E$415,FALSE))</f>
        <v>Peraturan Bupati Parigi Moutong Nomor 10 Tahun 2024</v>
      </c>
      <c r="L419" s="218">
        <f t="array" ref="L419">INDEX('Ortala-KabKota'!L$2:L$415,MATCH($D419,'Ortala-KabKota'!$E$2:$E$415,FALSE))</f>
        <v>2024</v>
      </c>
      <c r="M419" s="218" t="str">
        <f t="array" ref="M419">INDEX('Ortala-KabKota'!M$2:M$415,MATCH($D419,'Ortala-KabKota'!$E$2:$E$415,FALSE))</f>
        <v>A</v>
      </c>
      <c r="N419" s="218" t="str">
        <f t="array" ref="N419">INDEX('Ortala-KabKota'!N$2:N$415,MATCH($D419,'Ortala-KabKota'!$E$2:$E$415,FALSE))</f>
        <v/>
      </c>
      <c r="O419" s="218" t="str">
        <f t="array" ref="O419">INDEX('Ortala-KabKota'!O$2:O$415,MATCH($D419,'Ortala-KabKota'!$E$2:$E$415,FALSE))</f>
        <v/>
      </c>
      <c r="P419" s="218" t="str">
        <f t="array" ref="P419">INDEX('Ortala-KabKota'!P$2:P$415,MATCH($D419,'Ortala-KabKota'!$E$2:$E$415,FALSE))</f>
        <v/>
      </c>
      <c r="Q419" s="218" t="str">
        <f t="array" ref="Q419">INDEX('Ortala-KabKota'!Q$2:Q$415,MATCH($D419,'Ortala-KabKota'!$E$2:$E$415,FALSE))</f>
        <v/>
      </c>
      <c r="R419" s="218" t="str">
        <f t="array" ref="R419">INDEX('Ortala-KabKota'!R$2:R$415,MATCH($D419,'Ortala-KabKota'!$E$2:$E$415,FALSE))</f>
        <v/>
      </c>
      <c r="S419" s="218" t="str">
        <f t="array" ref="S419">INDEX('Ortala-KabKota'!S$2:S$415,MATCH($D419,'Ortala-KabKota'!$E$2:$E$415,FALSE))</f>
        <v/>
      </c>
      <c r="T419" s="218" t="str">
        <f t="array" ref="T419">INDEX('Ortala-KabKota'!T$2:T$415,MATCH($D419,'Ortala-KabKota'!$E$2:$E$415,FALSE))</f>
        <v/>
      </c>
      <c r="U419" s="218" t="str">
        <f t="array" ref="U419">INDEX('Ortala-KabKota'!U$2:U$415,MATCH($D419,'Ortala-KabKota'!$E$2:$E$415,FALSE))</f>
        <v/>
      </c>
      <c r="V419" s="218" t="str">
        <f t="array" ref="V419">INDEX('Ortala-KabKota'!V$2:V$415,MATCH($D419,'Ortala-KabKota'!$E$2:$E$415,FALSE))</f>
        <v/>
      </c>
      <c r="W419" s="218" t="str">
        <f t="array" ref="W419">INDEX('Ortala-KabKota'!W$2:W$415,MATCH($D419,'Ortala-KabKota'!$E$2:$E$415,FALSE))</f>
        <v/>
      </c>
      <c r="X419" s="218" t="str">
        <f t="array" ref="X419">INDEX('Ortala-KabKota'!X$2:X$415,MATCH($D419,'Ortala-KabKota'!$E$2:$E$415,FALSE))</f>
        <v/>
      </c>
      <c r="Y419" s="218" t="str">
        <f t="array" ref="Y419">INDEX('Ortala-KabKota'!Y$2:Y$415,MATCH($D419,'Ortala-KabKota'!$E$2:$E$415,FALSE))</f>
        <v/>
      </c>
      <c r="Z419" s="218" t="str">
        <f t="array" ref="Z419">INDEX('Ortala-KabKota'!Z$2:Z$415,MATCH($D419,'Ortala-KabKota'!$E$2:$E$415,FALSE))</f>
        <v/>
      </c>
      <c r="AA419" s="218" t="str">
        <f t="array" ref="AA419">INDEX('Ortala-KabKota'!AA$2:AA$415,MATCH($D419,'Ortala-KabKota'!$E$2:$E$415,FALSE))</f>
        <v/>
      </c>
      <c r="AB419" s="218" t="str">
        <f t="array" ref="AB419">INDEX('Ortala-KabKota'!AB$2:AB$415,MATCH($D419,'Ortala-KabKota'!$E$2:$E$415,FALSE))</f>
        <v/>
      </c>
      <c r="AC419" s="218" t="str">
        <f t="array" ref="AC419">INDEX('Ortala-KabKota'!AC$2:AC$415,MATCH($D419,'Ortala-KabKota'!$E$2:$E$415,FALSE))</f>
        <v/>
      </c>
      <c r="AD419" s="218" t="str">
        <f t="array" ref="AD419">INDEX('Ortala-KabKota'!AD$2:AD$415,MATCH($D419,'Ortala-KabKota'!$E$2:$E$415,FALSE))</f>
        <v/>
      </c>
      <c r="AE419" s="218" t="str">
        <f t="array" ref="AE419">INDEX('Ortala-KabKota'!AE$2:AE$415,MATCH($D419,'Ortala-KabKota'!$E$2:$E$415,FALSE))</f>
        <v/>
      </c>
      <c r="AF419" s="218" t="str">
        <f t="array" ref="AF419">INDEX('Ortala-KabKota'!AF$2:AF$415,MATCH($D419,'Ortala-KabKota'!$E$2:$E$415,FALSE))</f>
        <v/>
      </c>
      <c r="AG419" s="218" t="str">
        <f t="array" ref="AG419">INDEX('Ortala-KabKota'!AG$2:AG$415,MATCH($D419,'Ortala-KabKota'!$E$2:$E$415,FALSE))</f>
        <v/>
      </c>
      <c r="AH419" s="218" t="str">
        <f t="array" ref="AH419">INDEX('Ortala-KabKota'!AH$2:AH$415,MATCH($D419,'Ortala-KabKota'!$E$2:$E$415,FALSE))</f>
        <v/>
      </c>
      <c r="AI419" s="218" t="str">
        <f t="array" ref="AI419">INDEX('Ortala-KabKota'!AI$2:AI$415,MATCH($D419,'Ortala-KabKota'!$E$2:$E$415,FALSE))</f>
        <v/>
      </c>
      <c r="AJ419" s="218" t="str">
        <f t="array" ref="AJ419">INDEX('Ortala-KabKota'!AJ$2:AJ$415,MATCH($D419,'Ortala-KabKota'!$E$2:$E$415,FALSE))</f>
        <v/>
      </c>
      <c r="AK419" s="218" t="str">
        <f t="array" ref="AK419">INDEX('Ortala-KabKota'!AK$2:AK$415,MATCH($D419,'Ortala-KabKota'!$E$2:$E$415,FALSE))</f>
        <v/>
      </c>
      <c r="AL419" s="218" t="str">
        <f t="array" ref="AL419">INDEX('Ortala-KabKota'!AL$2:AL$415,MATCH($D419,'Ortala-KabKota'!$E$2:$E$415,FALSE))</f>
        <v/>
      </c>
      <c r="AM419" s="218" t="str">
        <f t="array" ref="AM419">INDEX('Ortala-KabKota'!AM$2:AM$415,MATCH($D419,'Ortala-KabKota'!$E$2:$E$415,FALSE))</f>
        <v/>
      </c>
      <c r="AN419" s="218" t="str">
        <f t="array" ref="AN419">INDEX('Ortala-KabKota'!AN$2:AN$415,MATCH($D419,'Ortala-KabKota'!$E$2:$E$415,FALSE))</f>
        <v/>
      </c>
      <c r="AO419" s="218" t="str">
        <f t="array" ref="AO419">INDEX('Ortala-KabKota'!AO$2:AO$415,MATCH($D419,'Ortala-KabKota'!$E$2:$E$415,FALSE))</f>
        <v/>
      </c>
      <c r="AP419" s="218" t="str">
        <f t="array" ref="AP419">INDEX('Ortala-KabKota'!AP$2:AP$415,MATCH($D419,'Ortala-KabKota'!$E$2:$E$415,FALSE))</f>
        <v/>
      </c>
      <c r="AQ419" s="218" t="str">
        <f t="array" ref="AQ419">INDEX('Ortala-KabKota'!AQ$2:AQ$415,MATCH($D419,'Ortala-KabKota'!$E$2:$E$415,FALSE))</f>
        <v/>
      </c>
      <c r="AR419" s="218" t="str">
        <f t="array" ref="AR419">INDEX('Ortala-KabKota'!AR$2:AR$415,MATCH($D419,'Ortala-KabKota'!$E$2:$E$415,FALSE))</f>
        <v/>
      </c>
      <c r="AS419" s="218" t="str">
        <f t="array" ref="AS419">INDEX('Ortala-KabKota'!AS$2:AS$415,MATCH($D419,'Ortala-KabKota'!$E$2:$E$415,FALSE))</f>
        <v/>
      </c>
      <c r="AT419" s="218" t="str">
        <f t="array" ref="AT419">INDEX('Ortala-KabKota'!AT$2:AT$415,MATCH($D419,'Ortala-KabKota'!$E$2:$E$415,FALSE))</f>
        <v/>
      </c>
      <c r="AU419" s="218" t="str">
        <f t="array" ref="AU419">INDEX('UPTD PPA KabKota'!D$5:D$513,MATCH($D419,'UPTD PPA KabKota'!$C$5:$C$513,FALSE))</f>
        <v>Saifudin Jemi Roslan, S.Sos,. M.AP</v>
      </c>
      <c r="AV419" s="218" t="str">
        <f t="array" ref="AV419">INDEX('UPTD PPA KabKota'!E$5:E$513,MATCH($D419,'UPTD PPA KabKota'!$C$5:$C$513,FALSE))</f>
        <v>Kompleks Perkantoran Jalur Dua Kel. Masigi Kec. Parigi Kab. Parigi Moutong Prov. Sulawesi Tengah</v>
      </c>
      <c r="AW419" s="218" t="str">
        <f t="array" ref="AW419">INDEX('UPTD PPA KabKota'!F$5:F$513,MATCH($D419,'UPTD PPA KabKota'!$C$5:$C$513,FALSE))</f>
        <v/>
      </c>
      <c r="AX419" s="218" t="str">
        <f t="array" ref="AX419">INDEX('UPTD PPA KabKota'!G$5:G$513,MATCH($D419,'UPTD PPA KabKota'!$C$5:$C$513,FALSE))</f>
        <v/>
      </c>
      <c r="AY419" s="218" t="str">
        <f t="array" ref="AY419">INDEX('UPTD PPA KabKota'!H$5:H$513,MATCH($D419,'UPTD PPA KabKota'!$C$5:$C$513,FALSE))</f>
        <v>UPTD PPA</v>
      </c>
      <c r="AZ419" s="218" t="str">
        <f t="array" ref="AZ419">INDEX('UPTD PPA KabKota'!I$5:I$513,MATCH($D419,'UPTD PPA KabKota'!$C$5:$C$513,FALSE))</f>
        <v>Peraturan Bupati Parigi Moutong Nomor 10 Tahun 2024</v>
      </c>
      <c r="BA419" s="218">
        <f t="array" ref="BA419">INDEX('UPTD PPA KabKota'!J$5:J$513,MATCH($D419,'UPTD PPA KabKota'!$C$5:$C$513,FALSE))</f>
        <v>2024</v>
      </c>
      <c r="BB419" s="218" t="str">
        <f t="array" ref="BB419">INDEX('UPTD PPA KabKota'!K$5:K$513,MATCH($D419,'UPTD PPA KabKota'!$C$5:$C$513,FALSE))</f>
        <v>A</v>
      </c>
      <c r="BC419" s="218" t="str">
        <f t="array" ref="BC419">INDEX('UPTD PPA KabKota'!L$5:L$513,MATCH($D419,'UPTD PPA KabKota'!$C$5:$C$513,FALSE))</f>
        <v>082122227144 / 081354328999</v>
      </c>
      <c r="BD419" s="316" t="str">
        <f t="array" ref="BD419">INDEX('UPTD PPA KabKota'!M$5:M$513,MATCH($D419,'UPTD PPA KabKota'!$C$5:$C$513,FALSE))</f>
        <v>uptdppakabparimo@gmail.com</v>
      </c>
      <c r="BE419" s="218" t="str">
        <f t="array" ref="BE419">INDEX('UPTD PPA KabKota'!N$5:N$513,MATCH($D419,'UPTD PPA KabKota'!$C$5:$C$513,FALSE))</f>
        <v>1. Kepala UPTD
2. Kasubag TU
3. Kelompok Jabatan Fungsional</v>
      </c>
      <c r="BF419" s="218" t="str">
        <f t="array" ref="BF419">INDEX('UPTD PPA KabKota'!O$5:O$513,MATCH($D419,'UPTD PPA KabKota'!$C$5:$C$513,FALSE))</f>
        <v>PINJAM GEDUNG SELAIN DPPPA</v>
      </c>
      <c r="BG419" s="218" t="str">
        <f t="array" ref="BG419">INDEX('UPTD PPA KabKota'!P$5:P$513,MATCH($D419,'UPTD PPA KabKota'!$C$5:$C$513,FALSE))</f>
        <v>TIDAK PUNYA</v>
      </c>
      <c r="BH419" s="218" t="str">
        <f t="array" ref="BH419">INDEX('UPTD PPA KabKota'!Q$5:Q$513,MATCH($D419,'UPTD PPA KabKota'!$C$5:$C$513,FALSE))</f>
        <v>Sampai dengan saat ini, pegawai dalam UPTD PPA Kab. Parigi Moutong, masih berstatus Pelaksana Tugas sementara sampai dengan dilantiknya pegawai tetap</v>
      </c>
      <c r="BI419" s="218" t="str">
        <f t="array" ref="BI419">INDEX('UPTD PPA KabKota'!R$5:R$513,MATCH($D419,'UPTD PPA KabKota'!$C$5:$C$513,FALSE))</f>
        <v/>
      </c>
      <c r="BJ419" s="218" t="str">
        <f t="array" ref="BJ419">INDEX('UPTD PPA KabKota'!S$5:S$513,MATCH($D419,'UPTD PPA KabKota'!$C$5:$C$513,FALSE))</f>
        <v>Tidak Ada</v>
      </c>
      <c r="BK419" s="218" t="str">
        <f t="array" ref="BK419">INDEX('UPTD PPA KabKota'!T$5:T$513,MATCH($D419,'UPTD PPA KabKota'!$C$5:$C$513,FALSE))</f>
        <v>Tidak Ada</v>
      </c>
      <c r="BL419" s="218" t="str">
        <f t="array" ref="BL419">INDEX('UPTD PPA KabKota'!U$5:U$513,MATCH($D419,'UPTD PPA KabKota'!$C$5:$C$513,FALSE))</f>
        <v>Tidak Ada</v>
      </c>
      <c r="BM419" s="218" t="str">
        <f t="array" ref="BM419">INDEX('UPTD PPA KabKota'!V$5:V$513,MATCH($D419,'UPTD PPA KabKota'!$C$5:$C$513,FALSE))</f>
        <v>Tidak Ada</v>
      </c>
      <c r="BN419" s="218" t="str">
        <f t="array" ref="BN419">INDEX('UPTD PPA KabKota'!W$5:W$513,MATCH($D419,'UPTD PPA KabKota'!$C$5:$C$513,FALSE))</f>
        <v>Tidak Ada</v>
      </c>
      <c r="BO419" s="218" t="str">
        <f t="array" ref="BO419">INDEX('UPTD PPA KabKota'!X$5:X$513,MATCH($D419,'UPTD PPA KabKota'!$C$5:$C$513,FALSE))</f>
        <v>Tidak Ada</v>
      </c>
      <c r="BP419" s="218" t="str">
        <f t="array" ref="BP419">INDEX('UPTD PPA KabKota'!Y$5:Y$513,MATCH($D419,'UPTD PPA KabKota'!$C$5:$C$513,FALSE))</f>
        <v>Tidak Ada</v>
      </c>
      <c r="BQ419" s="218" t="str">
        <f t="array" ref="BQ419">INDEX('UPTD PPA KabKota'!Z$5:Z$513,MATCH($D419,'UPTD PPA KabKota'!$C$5:$C$513,FALSE))</f>
        <v>Tidak Ada</v>
      </c>
      <c r="BR419" s="218" t="str">
        <f t="array" ref="BR419">INDEX('UPTD PPA KabKota'!AA$5:AA$513,MATCH($D419,'UPTD PPA KabKota'!$C$5:$C$513,FALSE))</f>
        <v>Tidak Ada</v>
      </c>
      <c r="BS419" s="218" t="str">
        <f t="array" ref="BS419">INDEX('UPTD PPA KabKota'!AB$5:AB$513,MATCH($D419,'UPTD PPA KabKota'!$C$5:$C$513,FALSE))</f>
        <v>Tidak Ada</v>
      </c>
      <c r="BT419" s="218" t="str">
        <f t="array" ref="BT419">INDEX('UPTD PPA KabKota'!AC$5:AC$513,MATCH($D419,'UPTD PPA KabKota'!$C$5:$C$513,FALSE))</f>
        <v>Sudah</v>
      </c>
      <c r="BU419" s="218" t="str">
        <f t="array" ref="BU419">INDEX('UPTD PPA KabKota'!AD$5:AD$513,MATCH($D419,'UPTD PPA KabKota'!$C$5:$C$513,FALSE))</f>
        <v>Sudah</v>
      </c>
      <c r="BV419" s="218" t="str">
        <f t="array" ref="BV419">INDEX('UPTD PPA KabKota'!AE$5:AE$513,MATCH($D419,'UPTD PPA KabKota'!$C$5:$C$513,FALSE))</f>
        <v>Sudah</v>
      </c>
      <c r="BW419" s="218" t="str">
        <f t="array" ref="BW419">INDEX('UPTD PPA KabKota'!AF$5:AF$513,MATCH($D419,'UPTD PPA KabKota'!$C$5:$C$513,FALSE))</f>
        <v>Sudah</v>
      </c>
      <c r="BX419" s="218" t="str">
        <f t="array" ref="BX419">INDEX('UPTD PPA KabKota'!AG$5:AG$513,MATCH($D419,'UPTD PPA KabKota'!$C$5:$C$513,FALSE))</f>
        <v>Sudah</v>
      </c>
      <c r="BY419" s="218" t="str">
        <f t="array" ref="BY419">INDEX('UPTD PPA KabKota'!AH$5:AH$513,MATCH($D419,'UPTD PPA KabKota'!$C$5:$C$513,FALSE))</f>
        <v>Belum</v>
      </c>
      <c r="BZ419" s="218" t="str">
        <f t="array" ref="BZ419">INDEX('UPTD PPA KabKota'!AI$5:AI$513,MATCH($D419,'UPTD PPA KabKota'!$C$5:$C$513,FALSE))</f>
        <v>Belum</v>
      </c>
      <c r="CA419" s="218" t="str">
        <f t="array" ref="CA419">INDEX('UPTD PPA KabKota'!AJ$5:AJ$513,MATCH($D419,'UPTD PPA KabKota'!$C$5:$C$513,FALSE))</f>
        <v>Sudah</v>
      </c>
      <c r="CB419" s="218" t="str">
        <f t="array" ref="CB419">INDEX('UPTD PPA KabKota'!AK$5:AK$513,MATCH($D419,'UPTD PPA KabKota'!$C$5:$C$513,FALSE))</f>
        <v>Sudah</v>
      </c>
      <c r="CC419" s="218" t="str">
        <f t="array" ref="CC419">INDEX('UPTD PPA KabKota'!AL$5:AL$513,MATCH($D419,'UPTD PPA KabKota'!$C$5:$C$513,FALSE))</f>
        <v>Sudah</v>
      </c>
      <c r="CD419" s="218" t="str">
        <f t="array" ref="CD419">INDEX('UPTD PPA KabKota'!AM$5:AM$513,MATCH($D419,'UPTD PPA KabKota'!$C$5:$C$513,FALSE))</f>
        <v>Sudah</v>
      </c>
      <c r="CE419" s="218" t="str">
        <f t="array" ref="CE419">INDEX('UPTD PPA KabKota'!AN$5:AN$513,MATCH($D419,'UPTD PPA KabKota'!$C$5:$C$513,FALSE))</f>
        <v/>
      </c>
      <c r="CF419" s="218" t="str">
        <f t="array" ref="CF419">INDEX('UPTD PPA KabKota'!AO$5:AO$513,MATCH($D419,'UPTD PPA KabKota'!$C$5:$C$513,FALSE))</f>
        <v>62 (2021)</v>
      </c>
      <c r="CG419" s="218" t="str">
        <f t="array" ref="CG419">INDEX('UPTD PPA KabKota'!AP$5:AP$513,MATCH($D419,'UPTD PPA KabKota'!$C$5:$C$513,FALSE))</f>
        <v>Kekerasan Terhadap Anak</v>
      </c>
      <c r="CH419" s="218" t="str">
        <f t="array" ref="CH419">INDEX('UPTD PPA KabKota'!AQ$5:AQ$513,MATCH($D419,'UPTD PPA KabKota'!$C$5:$C$513,FALSE))</f>
        <v/>
      </c>
      <c r="CI419" s="218" t="str">
        <f t="array" ref="CI419">INDEX('UPTD PPA KabKota'!AR$5:AR$513,MATCH($D419,'UPTD PPA KabKota'!$C$5:$C$513,FALSE))</f>
        <v/>
      </c>
      <c r="CJ419" s="218" t="str">
        <f t="array" ref="CJ419">INDEX('UPTD PPA KabKota'!AS$5:AS$513,MATCH($D419,'UPTD PPA KabKota'!$C$5:$C$513,FALSE))</f>
        <v/>
      </c>
      <c r="CK419" s="218" t="str">
        <f t="array" ref="CK419">INDEX('UPTD PPA KabKota'!AT$5:AT$513,MATCH($D419,'UPTD PPA KabKota'!$C$5:$C$513,FALSE))</f>
        <v/>
      </c>
      <c r="CL419" s="218" t="str">
        <f t="array" ref="CL419">INDEX('UPTD PPA KabKota'!AU$5:AU$513,MATCH($D419,'UPTD PPA KabKota'!$C$5:$C$513,FALSE))</f>
        <v/>
      </c>
      <c r="CM419" s="218" t="str">
        <f t="array" ref="CM419">INDEX('UPTD PPA KabKota'!AV$5:AV$513,MATCH($D419,'UPTD PPA KabKota'!$C$5:$C$513,FALSE))</f>
        <v/>
      </c>
      <c r="CN419" s="218" t="str">
        <f t="array" ref="CN419">INDEX('UPTD PPA KabKota'!AW$5:AW$513,MATCH($D419,'UPTD PPA KabKota'!$C$5:$C$513,FALSE))</f>
        <v/>
      </c>
      <c r="CO419" s="218" t="str">
        <f t="array" ref="CO419">INDEX('UPTD PPA KabKota'!AX$5:AX$513,MATCH($D419,'UPTD PPA KabKota'!$C$5:$C$513,FALSE))</f>
        <v/>
      </c>
      <c r="CP419" s="218" t="str">
        <f t="array" ref="CP419">INDEX('UPTD PPA KabKota'!AY$5:AY$513,MATCH($D419,'UPTD PPA KabKota'!$C$5:$C$513,FALSE))</f>
        <v>v</v>
      </c>
      <c r="CQ419" s="209" t="str">
        <f>IFERROR(__xludf.DUMMYFUNCTION("IF(ISBLANK($K419),"""",IF(REGEXMATCH($K419,""Peraturan""),""Ada"",IF(REGEXMATCH($K419,""Rekomendasi""),""Tidak Ada"", $K419)))
"),"Ada")</f>
        <v>Ada</v>
      </c>
      <c r="CR419" s="209" t="str">
        <f t="array" ref="CR419">index('UPTD PPA KabKota'!$BI$5:$BI$513,match($D419,'UPTD PPA KabKota'!$C$5:$C$513,false))</f>
        <v>Ada</v>
      </c>
      <c r="CS419" s="314" t="str">
        <f t="shared" si="70"/>
        <v>Ada</v>
      </c>
    </row>
    <row r="420">
      <c r="A420" s="334">
        <v>414.0</v>
      </c>
      <c r="B420" s="310">
        <v>9.0</v>
      </c>
      <c r="C420" s="311" t="s">
        <v>4785</v>
      </c>
      <c r="D420" s="312" t="s">
        <v>4037</v>
      </c>
      <c r="E420" s="315">
        <v>45689.0</v>
      </c>
      <c r="F420" s="218" t="str">
        <f t="array" ref="F420">INDEX('Ortala-KabKota'!F$2:F$415,MATCH($D420,'Ortala-KabKota'!$E$2:$E$415,FALSE))</f>
        <v>Fahrianti/ 082190209369</v>
      </c>
      <c r="G420" s="218" t="str">
        <f t="array" ref="G420">INDEX('Ortala-KabKota'!G$2:G$415,MATCH($D420,'Ortala-KabKota'!$E$2:$E$415,FALSE))</f>
        <v>JL. Permata Kota Bumi mas Uemalingku</v>
      </c>
      <c r="H420" s="218" t="str">
        <f t="array" ref="H420">INDEX('Ortala-KabKota'!H$2:H$415,MATCH($D420,'Ortala-KabKota'!$E$2:$E$415,FALSE))</f>
        <v>-</v>
      </c>
      <c r="I420" s="218" t="str">
        <f t="array" ref="I420">INDEX('Ortala-KabKota'!I$2:I$415,MATCH($D420,'Ortala-KabKota'!$E$2:$E$415,FALSE))</f>
        <v>082190209369/
082293984430</v>
      </c>
      <c r="J420" s="218" t="str">
        <f t="array" ref="J420">INDEX('Ortala-KabKota'!J$2:J$415,MATCH($D420,'Ortala-KabKota'!$E$2:$E$415,FALSE))</f>
        <v>UPTD PPA</v>
      </c>
      <c r="K420" s="218" t="str">
        <f t="array" ref="K420">INDEX('Ortala-KabKota'!K$2:K$415,MATCH($D420,'Ortala-KabKota'!$E$2:$E$415,FALSE))</f>
        <v>Peraturan Bupati Tojo Una Una Nomor 17 Tahun 2019</v>
      </c>
      <c r="L420" s="218">
        <f t="array" ref="L420">INDEX('Ortala-KabKota'!L$2:L$415,MATCH($D420,'Ortala-KabKota'!$E$2:$E$415,FALSE))</f>
        <v>2019</v>
      </c>
      <c r="M420" s="218" t="str">
        <f t="array" ref="M420">INDEX('Ortala-KabKota'!M$2:M$415,MATCH($D420,'Ortala-KabKota'!$E$2:$E$415,FALSE))</f>
        <v>A</v>
      </c>
      <c r="N420" s="218" t="str">
        <f t="array" ref="N420">INDEX('Ortala-KabKota'!N$2:N$415,MATCH($D420,'Ortala-KabKota'!$E$2:$E$415,FALSE))</f>
        <v>-</v>
      </c>
      <c r="O420" s="218" t="str">
        <f t="array" ref="O420">INDEX('Ortala-KabKota'!O$2:O$415,MATCH($D420,'Ortala-KabKota'!$E$2:$E$415,FALSE))</f>
        <v>uptdppatouna22@gmail.com</v>
      </c>
      <c r="P420" s="218" t="str">
        <f t="array" ref="P420">INDEX('Ortala-KabKota'!P$2:P$415,MATCH($D420,'Ortala-KabKota'!$E$2:$E$415,FALSE))</f>
        <v/>
      </c>
      <c r="Q420" s="218" t="str">
        <f t="array" ref="Q420">INDEX('Ortala-KabKota'!Q$2:Q$415,MATCH($D420,'Ortala-KabKota'!$E$2:$E$415,FALSE))</f>
        <v>MANDIRI</v>
      </c>
      <c r="R420" s="218" t="str">
        <f t="array" ref="R420">INDEX('Ortala-KabKota'!R$2:R$415,MATCH($D420,'Ortala-KabKota'!$E$2:$E$415,FALSE))</f>
        <v>SEWA/KONTRAK</v>
      </c>
      <c r="S420" s="218" t="str">
        <f t="array" ref="S420">INDEX('Ortala-KabKota'!S$2:S$415,MATCH($D420,'Ortala-KabKota'!$E$2:$E$415,FALSE))</f>
        <v>Status Rumah Aman yang Kepemilikan Perseorangan yang disewakan untuk Korban yang membutuhkan perlindungan</v>
      </c>
      <c r="T420" s="218">
        <f t="array" ref="T420">INDEX('Ortala-KabKota'!T$2:T$415,MATCH($D420,'Ortala-KabKota'!$E$2:$E$415,FALSE))</f>
        <v>1</v>
      </c>
      <c r="U420" s="218">
        <f t="array" ref="U420">INDEX('Ortala-KabKota'!U$2:U$415,MATCH($D420,'Ortala-KabKota'!$E$2:$E$415,FALSE))</f>
        <v>0</v>
      </c>
      <c r="V420" s="218">
        <f t="array" ref="V420">INDEX('Ortala-KabKota'!V$2:V$415,MATCH($D420,'Ortala-KabKota'!$E$2:$E$415,FALSE))</f>
        <v>0</v>
      </c>
      <c r="W420" s="218">
        <f t="array" ref="W420">INDEX('Ortala-KabKota'!W$2:W$415,MATCH($D420,'Ortala-KabKota'!$E$2:$E$415,FALSE))</f>
        <v>0</v>
      </c>
      <c r="X420" s="218">
        <f t="array" ref="X420">INDEX('Ortala-KabKota'!X$2:X$415,MATCH($D420,'Ortala-KabKota'!$E$2:$E$415,FALSE))</f>
        <v>0</v>
      </c>
      <c r="Y420" s="218">
        <f t="array" ref="Y420">INDEX('Ortala-KabKota'!Y$2:Y$415,MATCH($D420,'Ortala-KabKota'!$E$2:$E$415,FALSE))</f>
        <v>0</v>
      </c>
      <c r="Z420" s="218">
        <f t="array" ref="Z420">INDEX('Ortala-KabKota'!Z$2:Z$415,MATCH($D420,'Ortala-KabKota'!$E$2:$E$415,FALSE))</f>
        <v>0</v>
      </c>
      <c r="AA420" s="218">
        <f t="array" ref="AA420">INDEX('Ortala-KabKota'!AA$2:AA$415,MATCH($D420,'Ortala-KabKota'!$E$2:$E$415,FALSE))</f>
        <v>1</v>
      </c>
      <c r="AB420" s="218">
        <f t="array" ref="AB420">INDEX('Ortala-KabKota'!AB$2:AB$415,MATCH($D420,'Ortala-KabKota'!$E$2:$E$415,FALSE))</f>
        <v>1</v>
      </c>
      <c r="AC420" s="218">
        <f t="array" ref="AC420">INDEX('Ortala-KabKota'!AC$2:AC$415,MATCH($D420,'Ortala-KabKota'!$E$2:$E$415,FALSE))</f>
        <v>0</v>
      </c>
      <c r="AD420" s="218">
        <f t="array" ref="AD420">INDEX('Ortala-KabKota'!AD$2:AD$415,MATCH($D420,'Ortala-KabKota'!$E$2:$E$415,FALSE))</f>
        <v>0</v>
      </c>
      <c r="AE420" s="218">
        <f t="array" ref="AE420">INDEX('Ortala-KabKota'!AE$2:AE$415,MATCH($D420,'Ortala-KabKota'!$E$2:$E$415,FALSE))</f>
        <v>1</v>
      </c>
      <c r="AF420" s="218">
        <f t="array" ref="AF420">INDEX('Ortala-KabKota'!AF$2:AF$415,MATCH($D420,'Ortala-KabKota'!$E$2:$E$415,FALSE))</f>
        <v>1</v>
      </c>
      <c r="AG420" s="218">
        <f t="array" ref="AG420">INDEX('Ortala-KabKota'!AG$2:AG$415,MATCH($D420,'Ortala-KabKota'!$E$2:$E$415,FALSE))</f>
        <v>1</v>
      </c>
      <c r="AH420" s="218">
        <f t="array" ref="AH420">INDEX('Ortala-KabKota'!AH$2:AH$415,MATCH($D420,'Ortala-KabKota'!$E$2:$E$415,FALSE))</f>
        <v>1</v>
      </c>
      <c r="AI420" s="218" t="str">
        <f t="array" ref="AI420">INDEX('Ortala-KabKota'!AI$2:AI$415,MATCH($D420,'Ortala-KabKota'!$E$2:$E$415,FALSE))</f>
        <v>-</v>
      </c>
      <c r="AJ420" s="218">
        <f t="array" ref="AJ420">INDEX('Ortala-KabKota'!AJ$2:AJ$415,MATCH($D420,'Ortala-KabKota'!$E$2:$E$415,FALSE))</f>
        <v>1</v>
      </c>
      <c r="AK420" s="218">
        <f t="array" ref="AK420">INDEX('Ortala-KabKota'!AK$2:AK$415,MATCH($D420,'Ortala-KabKota'!$E$2:$E$415,FALSE))</f>
        <v>1</v>
      </c>
      <c r="AL420" s="218">
        <f t="array" ref="AL420">INDEX('Ortala-KabKota'!AL$2:AL$415,MATCH($D420,'Ortala-KabKota'!$E$2:$E$415,FALSE))</f>
        <v>26</v>
      </c>
      <c r="AM420" s="218" t="str">
        <f t="array" ref="AM420">INDEX('Ortala-KabKota'!AM$2:AM$415,MATCH($D420,'Ortala-KabKota'!$E$2:$E$415,FALSE))</f>
        <v>KTA</v>
      </c>
      <c r="AN420" s="218" t="str">
        <f t="array" ref="AN420">INDEX('Ortala-KabKota'!AN$2:AN$415,MATCH($D420,'Ortala-KabKota'!$E$2:$E$415,FALSE))</f>
        <v/>
      </c>
      <c r="AO420" s="218" t="str">
        <f t="array" ref="AO420">INDEX('Ortala-KabKota'!AO$2:AO$415,MATCH($D420,'Ortala-KabKota'!$E$2:$E$415,FALSE))</f>
        <v/>
      </c>
      <c r="AP420" s="218" t="str">
        <f t="array" ref="AP420">INDEX('Ortala-KabKota'!AP$2:AP$415,MATCH($D420,'Ortala-KabKota'!$E$2:$E$415,FALSE))</f>
        <v/>
      </c>
      <c r="AQ420" s="218">
        <f t="array" ref="AQ420">INDEX('Ortala-KabKota'!AQ$2:AQ$415,MATCH($D420,'Ortala-KabKota'!$E$2:$E$415,FALSE))</f>
        <v>1</v>
      </c>
      <c r="AR420" s="218" t="str">
        <f t="array" ref="AR420">INDEX('Ortala-KabKota'!AR$2:AR$415,MATCH($D420,'Ortala-KabKota'!$E$2:$E$415,FALSE))</f>
        <v/>
      </c>
      <c r="AS420" s="218" t="str">
        <f t="array" ref="AS420">INDEX('Ortala-KabKota'!AS$2:AS$415,MATCH($D420,'Ortala-KabKota'!$E$2:$E$415,FALSE))</f>
        <v/>
      </c>
      <c r="AT420" s="218" t="str">
        <f t="array" ref="AT420">INDEX('Ortala-KabKota'!AT$2:AT$415,MATCH($D420,'Ortala-KabKota'!$E$2:$E$415,FALSE))</f>
        <v/>
      </c>
      <c r="AU420" s="218" t="str">
        <f t="array" ref="AU420">INDEX('UPTD PPA KabKota'!D$5:D$513,MATCH($D420,'UPTD PPA KabKota'!$C$5:$C$513,FALSE))</f>
        <v>FAHRIANTI M . LAHAY, SKM</v>
      </c>
      <c r="AV420" s="218" t="str">
        <f t="array" ref="AV420">INDEX('UPTD PPA KabKota'!E$5:E$513,MATCH($D420,'UPTD PPA KabKota'!$C$5:$C$513,FALSE))</f>
        <v>JL. PERMATA KOTA BUMI MAS UEMALINGKU</v>
      </c>
      <c r="AW420" s="218" t="str">
        <f t="array" ref="AW420">INDEX('UPTD PPA KabKota'!F$5:F$513,MATCH($D420,'UPTD PPA KabKota'!$C$5:$C$513,FALSE))</f>
        <v>-</v>
      </c>
      <c r="AX420" s="218" t="str">
        <f t="array" ref="AX420">INDEX('UPTD PPA KabKota'!G$5:G$513,MATCH($D420,'UPTD PPA KabKota'!$C$5:$C$513,FALSE))</f>
        <v>0821 9020 9369 / 0822 9398 4430</v>
      </c>
      <c r="AY420" s="218" t="str">
        <f t="array" ref="AY420">INDEX('UPTD PPA KabKota'!H$5:H$513,MATCH($D420,'UPTD PPA KabKota'!$C$5:$C$513,FALSE))</f>
        <v>UPTD PPA</v>
      </c>
      <c r="AZ420" s="218" t="str">
        <f t="array" ref="AZ420">INDEX('UPTD PPA KabKota'!I$5:I$513,MATCH($D420,'UPTD PPA KabKota'!$C$5:$C$513,FALSE))</f>
        <v>Peraturan Bupati Tojo Una-Una Nomor 17 Tahun 2019</v>
      </c>
      <c r="BA420" s="218">
        <f t="array" ref="BA420">INDEX('UPTD PPA KabKota'!J$5:J$513,MATCH($D420,'UPTD PPA KabKota'!$C$5:$C$513,FALSE))</f>
        <v>2019</v>
      </c>
      <c r="BB420" s="218" t="str">
        <f t="array" ref="BB420">INDEX('UPTD PPA KabKota'!K$5:K$513,MATCH($D420,'UPTD PPA KabKota'!$C$5:$C$513,FALSE))</f>
        <v>A</v>
      </c>
      <c r="BC420" s="218" t="str">
        <f t="array" ref="BC420">INDEX('UPTD PPA KabKota'!L$5:L$513,MATCH($D420,'UPTD PPA KabKota'!$C$5:$C$513,FALSE))</f>
        <v>-</v>
      </c>
      <c r="BD420" s="218" t="str">
        <f t="array" ref="BD420">INDEX('UPTD PPA KabKota'!M$5:M$513,MATCH($D420,'UPTD PPA KabKota'!$C$5:$C$513,FALSE))</f>
        <v>uptdppakabupatentojounauna@gmail.com</v>
      </c>
      <c r="BE420" s="218" t="str">
        <f t="array" ref="BE420">INDEX('UPTD PPA KabKota'!N$5:N$513,MATCH($D420,'UPTD PPA KabKota'!$C$5:$C$513,FALSE))</f>
        <v>KEPALA UPTD, KASUBAG TU DAN STAF KELOMPOK JABATAN FUNGSIONAL</v>
      </c>
      <c r="BF420" s="218" t="str">
        <f t="array" ref="BF420">INDEX('UPTD PPA KabKota'!O$5:O$513,MATCH($D420,'UPTD PPA KabKota'!$C$5:$C$513,FALSE))</f>
        <v>Mandiri</v>
      </c>
      <c r="BG420" s="218" t="str">
        <f t="array" ref="BG420">INDEX('UPTD PPA KabKota'!P$5:P$513,MATCH($D420,'UPTD PPA KabKota'!$C$5:$C$513,FALSE))</f>
        <v>Sewa/Kontrak</v>
      </c>
      <c r="BH420" s="218" t="str">
        <f t="array" ref="BH420">INDEX('UPTD PPA KabKota'!Q$5:Q$513,MATCH($D420,'UPTD PPA KabKota'!$C$5:$C$513,FALSE))</f>
        <v>KETERSEDIAAN GEDUNG / KANTOR UPTD BERSTATUS MANDIRI MILIK PEMDA TOJO UNA - UNA DAN KETERSEDIAAN RUMAH AMAN ADALAH KEPEMILIKAN PERSEORANGAN YANG DI SEWAKAN / KONTRAK UNTUK KORBAN YANG MEMBUTUHKAN PERLINDUNGAN</v>
      </c>
      <c r="BI420" s="218" t="str">
        <f t="array" ref="BI420">INDEX('UPTD PPA KabKota'!R$5:R$513,MATCH($D420,'UPTD PPA KabKota'!$C$5:$C$513,FALSE))</f>
        <v>Ada</v>
      </c>
      <c r="BJ420" s="218" t="str">
        <f t="array" ref="BJ420">INDEX('UPTD PPA KabKota'!S$5:S$513,MATCH($D420,'UPTD PPA KabKota'!$C$5:$C$513,FALSE))</f>
        <v>Tidak Ada</v>
      </c>
      <c r="BK420" s="218" t="str">
        <f t="array" ref="BK420">INDEX('UPTD PPA KabKota'!T$5:T$513,MATCH($D420,'UPTD PPA KabKota'!$C$5:$C$513,FALSE))</f>
        <v>Tidak Ada</v>
      </c>
      <c r="BL420" s="218" t="str">
        <f t="array" ref="BL420">INDEX('UPTD PPA KabKota'!U$5:U$513,MATCH($D420,'UPTD PPA KabKota'!$C$5:$C$513,FALSE))</f>
        <v>Tidak Ada</v>
      </c>
      <c r="BM420" s="218" t="str">
        <f t="array" ref="BM420">INDEX('UPTD PPA KabKota'!V$5:V$513,MATCH($D420,'UPTD PPA KabKota'!$C$5:$C$513,FALSE))</f>
        <v>Ada</v>
      </c>
      <c r="BN420" s="218" t="str">
        <f t="array" ref="BN420">INDEX('UPTD PPA KabKota'!W$5:W$513,MATCH($D420,'UPTD PPA KabKota'!$C$5:$C$513,FALSE))</f>
        <v>Tidak Ada</v>
      </c>
      <c r="BO420" s="218" t="str">
        <f t="array" ref="BO420">INDEX('UPTD PPA KabKota'!X$5:X$513,MATCH($D420,'UPTD PPA KabKota'!$C$5:$C$513,FALSE))</f>
        <v>Tidak Ada</v>
      </c>
      <c r="BP420" s="218" t="str">
        <f t="array" ref="BP420">INDEX('UPTD PPA KabKota'!Y$5:Y$513,MATCH($D420,'UPTD PPA KabKota'!$C$5:$C$513,FALSE))</f>
        <v>Ada</v>
      </c>
      <c r="BQ420" s="218" t="str">
        <f t="array" ref="BQ420">INDEX('UPTD PPA KabKota'!Z$5:Z$513,MATCH($D420,'UPTD PPA KabKota'!$C$5:$C$513,FALSE))</f>
        <v>Tidak Ada</v>
      </c>
      <c r="BR420" s="218" t="str">
        <f t="array" ref="BR420">INDEX('UPTD PPA KabKota'!AA$5:AA$513,MATCH($D420,'UPTD PPA KabKota'!$C$5:$C$513,FALSE))</f>
        <v>Tidak Ada</v>
      </c>
      <c r="BS420" s="218" t="str">
        <f t="array" ref="BS420">INDEX('UPTD PPA KabKota'!AB$5:AB$513,MATCH($D420,'UPTD PPA KabKota'!$C$5:$C$513,FALSE))</f>
        <v>Ada</v>
      </c>
      <c r="BT420" s="218" t="str">
        <f t="array" ref="BT420">INDEX('UPTD PPA KabKota'!AC$5:AC$513,MATCH($D420,'UPTD PPA KabKota'!$C$5:$C$513,FALSE))</f>
        <v>Sudah</v>
      </c>
      <c r="BU420" s="218" t="str">
        <f t="array" ref="BU420">INDEX('UPTD PPA KabKota'!AD$5:AD$513,MATCH($D420,'UPTD PPA KabKota'!$C$5:$C$513,FALSE))</f>
        <v>Sudah</v>
      </c>
      <c r="BV420" s="218" t="str">
        <f t="array" ref="BV420">INDEX('UPTD PPA KabKota'!AE$5:AE$513,MATCH($D420,'UPTD PPA KabKota'!$C$5:$C$513,FALSE))</f>
        <v>Sudah</v>
      </c>
      <c r="BW420" s="218" t="str">
        <f t="array" ref="BW420">INDEX('UPTD PPA KabKota'!AF$5:AF$513,MATCH($D420,'UPTD PPA KabKota'!$C$5:$C$513,FALSE))</f>
        <v>Sudah</v>
      </c>
      <c r="BX420" s="218" t="str">
        <f t="array" ref="BX420">INDEX('UPTD PPA KabKota'!AG$5:AG$513,MATCH($D420,'UPTD PPA KabKota'!$C$5:$C$513,FALSE))</f>
        <v>Sudah</v>
      </c>
      <c r="BY420" s="218" t="str">
        <f t="array" ref="BY420">INDEX('UPTD PPA KabKota'!AH$5:AH$513,MATCH($D420,'UPTD PPA KabKota'!$C$5:$C$513,FALSE))</f>
        <v>Sudah</v>
      </c>
      <c r="BZ420" s="218" t="str">
        <f t="array" ref="BZ420">INDEX('UPTD PPA KabKota'!AI$5:AI$513,MATCH($D420,'UPTD PPA KabKota'!$C$5:$C$513,FALSE))</f>
        <v>Sudah</v>
      </c>
      <c r="CA420" s="218" t="str">
        <f t="array" ref="CA420">INDEX('UPTD PPA KabKota'!AJ$5:AJ$513,MATCH($D420,'UPTD PPA KabKota'!$C$5:$C$513,FALSE))</f>
        <v>Sudah</v>
      </c>
      <c r="CB420" s="218" t="str">
        <f t="array" ref="CB420">INDEX('UPTD PPA KabKota'!AK$5:AK$513,MATCH($D420,'UPTD PPA KabKota'!$C$5:$C$513,FALSE))</f>
        <v>Sudah</v>
      </c>
      <c r="CC420" s="218" t="str">
        <f t="array" ref="CC420">INDEX('UPTD PPA KabKota'!AL$5:AL$513,MATCH($D420,'UPTD PPA KabKota'!$C$5:$C$513,FALSE))</f>
        <v>Sudah</v>
      </c>
      <c r="CD420" s="218" t="str">
        <f t="array" ref="CD420">INDEX('UPTD PPA KabKota'!AM$5:AM$513,MATCH($D420,'UPTD PPA KabKota'!$C$5:$C$513,FALSE))</f>
        <v>Sudah</v>
      </c>
      <c r="CE420" s="218" t="str">
        <f t="array" ref="CE420">INDEX('UPTD PPA KabKota'!AN$5:AN$513,MATCH($D420,'UPTD PPA KabKota'!$C$5:$C$513,FALSE))</f>
        <v>-</v>
      </c>
      <c r="CF420" s="218" t="str">
        <f t="array" ref="CF420">INDEX('UPTD PPA KabKota'!AO$5:AO$513,MATCH($D420,'UPTD PPA KabKota'!$C$5:$C$513,FALSE))</f>
        <v>83 KASUS</v>
      </c>
      <c r="CG420" s="218" t="str">
        <f t="array" ref="CG420">INDEX('UPTD PPA KabKota'!AP$5:AP$513,MATCH($D420,'UPTD PPA KabKota'!$C$5:$C$513,FALSE))</f>
        <v>KEKERASAN TERHADAP ANAK ( KTA )</v>
      </c>
      <c r="CH420" s="218" t="str">
        <f t="array" ref="CH420">INDEX('UPTD PPA KabKota'!AQ$5:AQ$513,MATCH($D420,'UPTD PPA KabKota'!$C$5:$C$513,FALSE))</f>
        <v/>
      </c>
      <c r="CI420" s="218" t="str">
        <f t="array" ref="CI420">INDEX('UPTD PPA KabKota'!AR$5:AR$513,MATCH($D420,'UPTD PPA KabKota'!$C$5:$C$513,FALSE))</f>
        <v/>
      </c>
      <c r="CJ420" s="218" t="str">
        <f t="array" ref="CJ420">INDEX('UPTD PPA KabKota'!AS$5:AS$513,MATCH($D420,'UPTD PPA KabKota'!$C$5:$C$513,FALSE))</f>
        <v/>
      </c>
      <c r="CK420" s="218" t="str">
        <f t="array" ref="CK420">INDEX('UPTD PPA KabKota'!AT$5:AT$513,MATCH($D420,'UPTD PPA KabKota'!$C$5:$C$513,FALSE))</f>
        <v>v</v>
      </c>
      <c r="CL420" s="218" t="str">
        <f t="array" ref="CL420">INDEX('UPTD PPA KabKota'!AU$5:AU$513,MATCH($D420,'UPTD PPA KabKota'!$C$5:$C$513,FALSE))</f>
        <v/>
      </c>
      <c r="CM420" s="218" t="str">
        <f t="array" ref="CM420">INDEX('UPTD PPA KabKota'!AV$5:AV$513,MATCH($D420,'UPTD PPA KabKota'!$C$5:$C$513,FALSE))</f>
        <v/>
      </c>
      <c r="CN420" s="218" t="str">
        <f t="array" ref="CN420">INDEX('UPTD PPA KabKota'!AW$5:AW$513,MATCH($D420,'UPTD PPA KabKota'!$C$5:$C$513,FALSE))</f>
        <v/>
      </c>
      <c r="CO420" s="218" t="str">
        <f t="array" ref="CO420">INDEX('UPTD PPA KabKota'!AX$5:AX$513,MATCH($D420,'UPTD PPA KabKota'!$C$5:$C$513,FALSE))</f>
        <v/>
      </c>
      <c r="CP420" s="218" t="str">
        <f t="array" ref="CP420">INDEX('UPTD PPA KabKota'!AY$5:AY$513,MATCH($D420,'UPTD PPA KabKota'!$C$5:$C$513,FALSE))</f>
        <v/>
      </c>
      <c r="CQ420" s="209" t="str">
        <f>IFERROR(__xludf.DUMMYFUNCTION("IF(ISBLANK($K420),"""",IF(REGEXMATCH($K420,""Peraturan""),""Ada"",IF(REGEXMATCH($K420,""Rekomendasi""),""Tidak Ada"", $K420)))
"),"Ada")</f>
        <v>Ada</v>
      </c>
      <c r="CR420" s="209" t="str">
        <f t="array" ref="CR420">index('UPTD PPA KabKota'!$BI$5:$BI$513,match($D420,'UPTD PPA KabKota'!$C$5:$C$513,false))</f>
        <v>Ada</v>
      </c>
      <c r="CS420" s="314" t="str">
        <f t="shared" si="70"/>
        <v>Ada</v>
      </c>
    </row>
    <row r="421">
      <c r="A421" s="334">
        <v>415.0</v>
      </c>
      <c r="B421" s="310">
        <v>10.0</v>
      </c>
      <c r="C421" s="311" t="s">
        <v>4785</v>
      </c>
      <c r="D421" s="312" t="s">
        <v>4004</v>
      </c>
      <c r="E421" s="315">
        <v>45748.0</v>
      </c>
      <c r="F421" s="218" t="str">
        <f t="array" ref="F421">INDEX('Ortala-KabKota'!F$2:F$415,MATCH($D421,'Ortala-KabKota'!$E$2:$E$415,FALSE))</f>
        <v>#N/A</v>
      </c>
      <c r="G421" s="218" t="str">
        <f t="array" ref="G421">INDEX('Ortala-KabKota'!G$2:G$415,MATCH($D421,'Ortala-KabKota'!$E$2:$E$415,FALSE))</f>
        <v>#N/A</v>
      </c>
      <c r="H421" s="218" t="str">
        <f t="array" ref="H421">INDEX('Ortala-KabKota'!H$2:H$415,MATCH($D421,'Ortala-KabKota'!$E$2:$E$415,FALSE))</f>
        <v>#N/A</v>
      </c>
      <c r="I421" s="218" t="str">
        <f t="array" ref="I421">INDEX('Ortala-KabKota'!I$2:I$415,MATCH($D421,'Ortala-KabKota'!$E$2:$E$415,FALSE))</f>
        <v>#N/A</v>
      </c>
      <c r="J421" s="218" t="str">
        <f t="array" ref="J421">INDEX('Ortala-KabKota'!J$2:J$415,MATCH($D421,'Ortala-KabKota'!$E$2:$E$415,FALSE))</f>
        <v>#N/A</v>
      </c>
      <c r="K421" s="218" t="str">
        <f t="array" ref="K421">INDEX('Ortala-KabKota'!K$2:K$415,MATCH($D421,'Ortala-KabKota'!$E$2:$E$415,FALSE))</f>
        <v>#N/A</v>
      </c>
      <c r="L421" s="218" t="str">
        <f t="array" ref="L421">INDEX('Ortala-KabKota'!L$2:L$415,MATCH($D421,'Ortala-KabKota'!$E$2:$E$415,FALSE))</f>
        <v>#N/A</v>
      </c>
      <c r="M421" s="218" t="str">
        <f t="array" ref="M421">INDEX('Ortala-KabKota'!M$2:M$415,MATCH($D421,'Ortala-KabKota'!$E$2:$E$415,FALSE))</f>
        <v>#N/A</v>
      </c>
      <c r="N421" s="218" t="str">
        <f t="array" ref="N421">INDEX('Ortala-KabKota'!N$2:N$415,MATCH($D421,'Ortala-KabKota'!$E$2:$E$415,FALSE))</f>
        <v>#N/A</v>
      </c>
      <c r="O421" s="218" t="str">
        <f t="array" ref="O421">INDEX('Ortala-KabKota'!O$2:O$415,MATCH($D421,'Ortala-KabKota'!$E$2:$E$415,FALSE))</f>
        <v>#N/A</v>
      </c>
      <c r="P421" s="218" t="str">
        <f t="array" ref="P421">INDEX('Ortala-KabKota'!P$2:P$415,MATCH($D421,'Ortala-KabKota'!$E$2:$E$415,FALSE))</f>
        <v>#N/A</v>
      </c>
      <c r="Q421" s="218" t="str">
        <f t="array" ref="Q421">INDEX('Ortala-KabKota'!Q$2:Q$415,MATCH($D421,'Ortala-KabKota'!$E$2:$E$415,FALSE))</f>
        <v>#N/A</v>
      </c>
      <c r="R421" s="218" t="str">
        <f t="array" ref="R421">INDEX('Ortala-KabKota'!R$2:R$415,MATCH($D421,'Ortala-KabKota'!$E$2:$E$415,FALSE))</f>
        <v>#N/A</v>
      </c>
      <c r="S421" s="218" t="str">
        <f t="array" ref="S421">INDEX('Ortala-KabKota'!S$2:S$415,MATCH($D421,'Ortala-KabKota'!$E$2:$E$415,FALSE))</f>
        <v>#N/A</v>
      </c>
      <c r="T421" s="218" t="str">
        <f t="array" ref="T421">INDEX('Ortala-KabKota'!T$2:T$415,MATCH($D421,'Ortala-KabKota'!$E$2:$E$415,FALSE))</f>
        <v>#N/A</v>
      </c>
      <c r="U421" s="218" t="str">
        <f t="array" ref="U421">INDEX('Ortala-KabKota'!U$2:U$415,MATCH($D421,'Ortala-KabKota'!$E$2:$E$415,FALSE))</f>
        <v>#N/A</v>
      </c>
      <c r="V421" s="218" t="str">
        <f t="array" ref="V421">INDEX('Ortala-KabKota'!V$2:V$415,MATCH($D421,'Ortala-KabKota'!$E$2:$E$415,FALSE))</f>
        <v>#N/A</v>
      </c>
      <c r="W421" s="218" t="str">
        <f t="array" ref="W421">INDEX('Ortala-KabKota'!W$2:W$415,MATCH($D421,'Ortala-KabKota'!$E$2:$E$415,FALSE))</f>
        <v>#N/A</v>
      </c>
      <c r="X421" s="218" t="str">
        <f t="array" ref="X421">INDEX('Ortala-KabKota'!X$2:X$415,MATCH($D421,'Ortala-KabKota'!$E$2:$E$415,FALSE))</f>
        <v>#N/A</v>
      </c>
      <c r="Y421" s="218" t="str">
        <f t="array" ref="Y421">INDEX('Ortala-KabKota'!Y$2:Y$415,MATCH($D421,'Ortala-KabKota'!$E$2:$E$415,FALSE))</f>
        <v>#N/A</v>
      </c>
      <c r="Z421" s="218" t="str">
        <f t="array" ref="Z421">INDEX('Ortala-KabKota'!Z$2:Z$415,MATCH($D421,'Ortala-KabKota'!$E$2:$E$415,FALSE))</f>
        <v>#N/A</v>
      </c>
      <c r="AA421" s="218" t="str">
        <f t="array" ref="AA421">INDEX('Ortala-KabKota'!AA$2:AA$415,MATCH($D421,'Ortala-KabKota'!$E$2:$E$415,FALSE))</f>
        <v>#N/A</v>
      </c>
      <c r="AB421" s="218" t="str">
        <f t="array" ref="AB421">INDEX('Ortala-KabKota'!AB$2:AB$415,MATCH($D421,'Ortala-KabKota'!$E$2:$E$415,FALSE))</f>
        <v>#N/A</v>
      </c>
      <c r="AC421" s="218" t="str">
        <f t="array" ref="AC421">INDEX('Ortala-KabKota'!AC$2:AC$415,MATCH($D421,'Ortala-KabKota'!$E$2:$E$415,FALSE))</f>
        <v>#N/A</v>
      </c>
      <c r="AD421" s="218" t="str">
        <f t="array" ref="AD421">INDEX('Ortala-KabKota'!AD$2:AD$415,MATCH($D421,'Ortala-KabKota'!$E$2:$E$415,FALSE))</f>
        <v>#N/A</v>
      </c>
      <c r="AE421" s="218" t="str">
        <f t="array" ref="AE421">INDEX('Ortala-KabKota'!AE$2:AE$415,MATCH($D421,'Ortala-KabKota'!$E$2:$E$415,FALSE))</f>
        <v>#N/A</v>
      </c>
      <c r="AF421" s="218" t="str">
        <f t="array" ref="AF421">INDEX('Ortala-KabKota'!AF$2:AF$415,MATCH($D421,'Ortala-KabKota'!$E$2:$E$415,FALSE))</f>
        <v>#N/A</v>
      </c>
      <c r="AG421" s="218" t="str">
        <f t="array" ref="AG421">INDEX('Ortala-KabKota'!AG$2:AG$415,MATCH($D421,'Ortala-KabKota'!$E$2:$E$415,FALSE))</f>
        <v>#N/A</v>
      </c>
      <c r="AH421" s="218" t="str">
        <f t="array" ref="AH421">INDEX('Ortala-KabKota'!AH$2:AH$415,MATCH($D421,'Ortala-KabKota'!$E$2:$E$415,FALSE))</f>
        <v>#N/A</v>
      </c>
      <c r="AI421" s="218" t="str">
        <f t="array" ref="AI421">INDEX('Ortala-KabKota'!AI$2:AI$415,MATCH($D421,'Ortala-KabKota'!$E$2:$E$415,FALSE))</f>
        <v>#N/A</v>
      </c>
      <c r="AJ421" s="218" t="str">
        <f t="array" ref="AJ421">INDEX('Ortala-KabKota'!AJ$2:AJ$415,MATCH($D421,'Ortala-KabKota'!$E$2:$E$415,FALSE))</f>
        <v>#N/A</v>
      </c>
      <c r="AK421" s="218" t="str">
        <f t="array" ref="AK421">INDEX('Ortala-KabKota'!AK$2:AK$415,MATCH($D421,'Ortala-KabKota'!$E$2:$E$415,FALSE))</f>
        <v>#N/A</v>
      </c>
      <c r="AL421" s="218" t="str">
        <f t="array" ref="AL421">INDEX('Ortala-KabKota'!AL$2:AL$415,MATCH($D421,'Ortala-KabKota'!$E$2:$E$415,FALSE))</f>
        <v>#N/A</v>
      </c>
      <c r="AM421" s="218" t="str">
        <f t="array" ref="AM421">INDEX('Ortala-KabKota'!AM$2:AM$415,MATCH($D421,'Ortala-KabKota'!$E$2:$E$415,FALSE))</f>
        <v>#N/A</v>
      </c>
      <c r="AN421" s="218" t="str">
        <f t="array" ref="AN421">INDEX('Ortala-KabKota'!AN$2:AN$415,MATCH($D421,'Ortala-KabKota'!$E$2:$E$415,FALSE))</f>
        <v>#N/A</v>
      </c>
      <c r="AO421" s="218" t="str">
        <f t="array" ref="AO421">INDEX('Ortala-KabKota'!AO$2:AO$415,MATCH($D421,'Ortala-KabKota'!$E$2:$E$415,FALSE))</f>
        <v>#N/A</v>
      </c>
      <c r="AP421" s="218" t="str">
        <f t="array" ref="AP421">INDEX('Ortala-KabKota'!AP$2:AP$415,MATCH($D421,'Ortala-KabKota'!$E$2:$E$415,FALSE))</f>
        <v>#N/A</v>
      </c>
      <c r="AQ421" s="218" t="str">
        <f t="array" ref="AQ421">INDEX('Ortala-KabKota'!AQ$2:AQ$415,MATCH($D421,'Ortala-KabKota'!$E$2:$E$415,FALSE))</f>
        <v>#N/A</v>
      </c>
      <c r="AR421" s="218" t="str">
        <f t="array" ref="AR421">INDEX('Ortala-KabKota'!AR$2:AR$415,MATCH($D421,'Ortala-KabKota'!$E$2:$E$415,FALSE))</f>
        <v>#N/A</v>
      </c>
      <c r="AS421" s="218" t="str">
        <f t="array" ref="AS421">INDEX('Ortala-KabKota'!AS$2:AS$415,MATCH($D421,'Ortala-KabKota'!$E$2:$E$415,FALSE))</f>
        <v>#N/A</v>
      </c>
      <c r="AT421" s="218" t="str">
        <f t="array" ref="AT421">INDEX('Ortala-KabKota'!AT$2:AT$415,MATCH($D421,'Ortala-KabKota'!$E$2:$E$415,FALSE))</f>
        <v>#N/A</v>
      </c>
      <c r="AU421" s="218" t="str">
        <f t="array" ref="AU421">INDEX('UPTD PPA KabKota'!D$5:D$513,MATCH($D421,'UPTD PPA KabKota'!$C$5:$C$513,FALSE))</f>
        <v>NN</v>
      </c>
      <c r="AV421" s="218" t="str">
        <f t="array" ref="AV421">INDEX('UPTD PPA KabKota'!E$5:E$513,MATCH($D421,'UPTD PPA KabKota'!$C$5:$C$513,FALSE))</f>
        <v>kecamatan Dolo Kabupaten Sigi</v>
      </c>
      <c r="AW421" s="218" t="str">
        <f t="array" ref="AW421">INDEX('UPTD PPA KabKota'!F$5:F$513,MATCH($D421,'UPTD PPA KabKota'!$C$5:$C$513,FALSE))</f>
        <v>085241421982      081253978865</v>
      </c>
      <c r="AX421" s="218">
        <f t="array" ref="AX421">INDEX('UPTD PPA KabKota'!G$5:G$513,MATCH($D421,'UPTD PPA KabKota'!$C$5:$C$513,FALSE))</f>
        <v>81341445572</v>
      </c>
      <c r="AY421" s="218" t="str">
        <f t="array" ref="AY421">INDEX('UPTD PPA KabKota'!H$5:H$513,MATCH($D421,'UPTD PPA KabKota'!$C$5:$C$513,FALSE))</f>
        <v>UPTD PPA Kabupaten Sigi</v>
      </c>
      <c r="AZ421" s="218" t="str">
        <f t="array" ref="AZ421">INDEX('UPTD PPA KabKota'!I$5:I$513,MATCH($D421,'UPTD PPA KabKota'!$C$5:$C$513,FALSE))</f>
        <v>Peraturan Bupati Sigi Nomor 28 Tahun 2024</v>
      </c>
      <c r="BA421" s="218">
        <f t="array" ref="BA421">INDEX('UPTD PPA KabKota'!J$5:J$513,MATCH($D421,'UPTD PPA KabKota'!$C$5:$C$513,FALSE))</f>
        <v>2024</v>
      </c>
      <c r="BB421" s="218" t="str">
        <f t="array" ref="BB421">INDEX('UPTD PPA KabKota'!K$5:K$513,MATCH($D421,'UPTD PPA KabKota'!$C$5:$C$513,FALSE))</f>
        <v>B</v>
      </c>
      <c r="BC421" s="218">
        <f t="array" ref="BC421">INDEX('UPTD PPA KabKota'!L$5:L$513,MATCH($D421,'UPTD PPA KabKota'!$C$5:$C$513,FALSE))</f>
        <v>81253978865</v>
      </c>
      <c r="BD421" s="218" t="str">
        <f t="array" ref="BD421">INDEX('UPTD PPA KabKota'!M$5:M$513,MATCH($D421,'UPTD PPA KabKota'!$C$5:$C$513,FALSE))</f>
        <v>rosaa23031975@gmail.com</v>
      </c>
      <c r="BE421" s="218" t="str">
        <f t="array" ref="BE421">INDEX('UPTD PPA KabKota'!N$5:N$513,MATCH($D421,'UPTD PPA KabKota'!$C$5:$C$513,FALSE))</f>
        <v>Kepala UPTD, Kelompok Jabatan Fungsional</v>
      </c>
      <c r="BF421" s="218" t="str">
        <f t="array" ref="BF421">INDEX('UPTD PPA KabKota'!O$5:O$513,MATCH($D421,'UPTD PPA KabKota'!$C$5:$C$513,FALSE))</f>
        <v>sewa Gedung</v>
      </c>
      <c r="BG421" s="218" t="str">
        <f t="array" ref="BG421">INDEX('UPTD PPA KabKota'!P$5:P$513,MATCH($D421,'UPTD PPA KabKota'!$C$5:$C$513,FALSE))</f>
        <v>Sewa/Kontrak</v>
      </c>
      <c r="BH421" s="218" t="str">
        <f t="array" ref="BH421">INDEX('UPTD PPA KabKota'!Q$5:Q$513,MATCH($D421,'UPTD PPA KabKota'!$C$5:$C$513,FALSE))</f>
        <v>belum ada informasi tambahan</v>
      </c>
      <c r="BI421" s="218" t="str">
        <f t="array" ref="BI421">INDEX('UPTD PPA KabKota'!R$5:R$513,MATCH($D421,'UPTD PPA KabKota'!$C$5:$C$513,FALSE))</f>
        <v>Ada</v>
      </c>
      <c r="BJ421" s="218" t="str">
        <f t="array" ref="BJ421">INDEX('UPTD PPA KabKota'!S$5:S$513,MATCH($D421,'UPTD PPA KabKota'!$C$5:$C$513,FALSE))</f>
        <v>Tidak Ada</v>
      </c>
      <c r="BK421" s="218" t="str">
        <f t="array" ref="BK421">INDEX('UPTD PPA KabKota'!T$5:T$513,MATCH($D421,'UPTD PPA KabKota'!$C$5:$C$513,FALSE))</f>
        <v>Tidak Ada</v>
      </c>
      <c r="BL421" s="218" t="str">
        <f t="array" ref="BL421">INDEX('UPTD PPA KabKota'!U$5:U$513,MATCH($D421,'UPTD PPA KabKota'!$C$5:$C$513,FALSE))</f>
        <v>Ada</v>
      </c>
      <c r="BM421" s="218" t="str">
        <f t="array" ref="BM421">INDEX('UPTD PPA KabKota'!V$5:V$513,MATCH($D421,'UPTD PPA KabKota'!$C$5:$C$513,FALSE))</f>
        <v>Tidak Ada</v>
      </c>
      <c r="BN421" s="218" t="str">
        <f t="array" ref="BN421">INDEX('UPTD PPA KabKota'!W$5:W$513,MATCH($D421,'UPTD PPA KabKota'!$C$5:$C$513,FALSE))</f>
        <v>Ada</v>
      </c>
      <c r="BO421" s="218" t="str">
        <f t="array" ref="BO421">INDEX('UPTD PPA KabKota'!X$5:X$513,MATCH($D421,'UPTD PPA KabKota'!$C$5:$C$513,FALSE))</f>
        <v>Tidak Ada</v>
      </c>
      <c r="BP421" s="218" t="str">
        <f t="array" ref="BP421">INDEX('UPTD PPA KabKota'!Y$5:Y$513,MATCH($D421,'UPTD PPA KabKota'!$C$5:$C$513,FALSE))</f>
        <v>Ada</v>
      </c>
      <c r="BQ421" s="218" t="str">
        <f t="array" ref="BQ421">INDEX('UPTD PPA KabKota'!Z$5:Z$513,MATCH($D421,'UPTD PPA KabKota'!$C$5:$C$513,FALSE))</f>
        <v>Ada</v>
      </c>
      <c r="BR421" s="218" t="str">
        <f t="array" ref="BR421">INDEX('UPTD PPA KabKota'!AA$5:AA$513,MATCH($D421,'UPTD PPA KabKota'!$C$5:$C$513,FALSE))</f>
        <v>Ada</v>
      </c>
      <c r="BS421" s="218" t="str">
        <f t="array" ref="BS421">INDEX('UPTD PPA KabKota'!AB$5:AB$513,MATCH($D421,'UPTD PPA KabKota'!$C$5:$C$513,FALSE))</f>
        <v>Ada</v>
      </c>
      <c r="BT421" s="218" t="str">
        <f t="array" ref="BT421">INDEX('UPTD PPA KabKota'!AC$5:AC$513,MATCH($D421,'UPTD PPA KabKota'!$C$5:$C$513,FALSE))</f>
        <v>Sudah</v>
      </c>
      <c r="BU421" s="218" t="str">
        <f t="array" ref="BU421">INDEX('UPTD PPA KabKota'!AD$5:AD$513,MATCH($D421,'UPTD PPA KabKota'!$C$5:$C$513,FALSE))</f>
        <v>Sudah</v>
      </c>
      <c r="BV421" s="218" t="str">
        <f t="array" ref="BV421">INDEX('UPTD PPA KabKota'!AE$5:AE$513,MATCH($D421,'UPTD PPA KabKota'!$C$5:$C$513,FALSE))</f>
        <v>Sudah</v>
      </c>
      <c r="BW421" s="218" t="str">
        <f t="array" ref="BW421">INDEX('UPTD PPA KabKota'!AF$5:AF$513,MATCH($D421,'UPTD PPA KabKota'!$C$5:$C$513,FALSE))</f>
        <v>Sudah</v>
      </c>
      <c r="BX421" s="218" t="str">
        <f t="array" ref="BX421">INDEX('UPTD PPA KabKota'!AG$5:AG$513,MATCH($D421,'UPTD PPA KabKota'!$C$5:$C$513,FALSE))</f>
        <v>Sudah</v>
      </c>
      <c r="BY421" s="218" t="str">
        <f t="array" ref="BY421">INDEX('UPTD PPA KabKota'!AH$5:AH$513,MATCH($D421,'UPTD PPA KabKota'!$C$5:$C$513,FALSE))</f>
        <v>Sudah</v>
      </c>
      <c r="BZ421" s="218" t="str">
        <f t="array" ref="BZ421">INDEX('UPTD PPA KabKota'!AI$5:AI$513,MATCH($D421,'UPTD PPA KabKota'!$C$5:$C$513,FALSE))</f>
        <v>Belum</v>
      </c>
      <c r="CA421" s="218" t="str">
        <f t="array" ref="CA421">INDEX('UPTD PPA KabKota'!AJ$5:AJ$513,MATCH($D421,'UPTD PPA KabKota'!$C$5:$C$513,FALSE))</f>
        <v>Sudah</v>
      </c>
      <c r="CB421" s="218" t="str">
        <f t="array" ref="CB421">INDEX('UPTD PPA KabKota'!AK$5:AK$513,MATCH($D421,'UPTD PPA KabKota'!$C$5:$C$513,FALSE))</f>
        <v>Sudah</v>
      </c>
      <c r="CC421" s="218" t="str">
        <f t="array" ref="CC421">INDEX('UPTD PPA KabKota'!AL$5:AL$513,MATCH($D421,'UPTD PPA KabKota'!$C$5:$C$513,FALSE))</f>
        <v>Sudah</v>
      </c>
      <c r="CD421" s="218" t="str">
        <f t="array" ref="CD421">INDEX('UPTD PPA KabKota'!AM$5:AM$513,MATCH($D421,'UPTD PPA KabKota'!$C$5:$C$513,FALSE))</f>
        <v>Sudah</v>
      </c>
      <c r="CE421" s="218" t="str">
        <f t="array" ref="CE421">INDEX('UPTD PPA KabKota'!AN$5:AN$513,MATCH($D421,'UPTD PPA KabKota'!$C$5:$C$513,FALSE))</f>
        <v>layanan pemberdayaan sosial secara tertulis belum terdapat dalam DPA Dinas PPA Kab. Sigidan pemberdayaan Ekonomi belum maksimal dan juga secara tertulis belum termuat dalam DPA.</v>
      </c>
      <c r="CF421" s="218" t="str">
        <f t="array" ref="CF421">INDEX('UPTD PPA KabKota'!AO$5:AO$513,MATCH($D421,'UPTD PPA KabKota'!$C$5:$C$513,FALSE))</f>
        <v>kurang lebih 68 kasus</v>
      </c>
      <c r="CG421" s="218" t="str">
        <f t="array" ref="CG421">INDEX('UPTD PPA KabKota'!AP$5:AP$513,MATCH($D421,'UPTD PPA KabKota'!$C$5:$C$513,FALSE))</f>
        <v>kekerasan seksual terhadap anak persetubuhan , pemerkosaan , pelecehan seksual, perbuatan cabul,, KDRT,</v>
      </c>
      <c r="CH421" s="218" t="str">
        <f t="array" ref="CH421">INDEX('UPTD PPA KabKota'!AQ$5:AQ$513,MATCH($D421,'UPTD PPA KabKota'!$C$5:$C$513,FALSE))</f>
        <v/>
      </c>
      <c r="CI421" s="218" t="str">
        <f t="array" ref="CI421">INDEX('UPTD PPA KabKota'!AR$5:AR$513,MATCH($D421,'UPTD PPA KabKota'!$C$5:$C$513,FALSE))</f>
        <v/>
      </c>
      <c r="CJ421" s="218" t="str">
        <f t="array" ref="CJ421">INDEX('UPTD PPA KabKota'!AS$5:AS$513,MATCH($D421,'UPTD PPA KabKota'!$C$5:$C$513,FALSE))</f>
        <v/>
      </c>
      <c r="CK421" s="218" t="str">
        <f t="array" ref="CK421">INDEX('UPTD PPA KabKota'!AT$5:AT$513,MATCH($D421,'UPTD PPA KabKota'!$C$5:$C$513,FALSE))</f>
        <v/>
      </c>
      <c r="CL421" s="218" t="str">
        <f t="array" ref="CL421">INDEX('UPTD PPA KabKota'!AU$5:AU$513,MATCH($D421,'UPTD PPA KabKota'!$C$5:$C$513,FALSE))</f>
        <v/>
      </c>
      <c r="CM421" s="218" t="str">
        <f t="array" ref="CM421">INDEX('UPTD PPA KabKota'!AV$5:AV$513,MATCH($D421,'UPTD PPA KabKota'!$C$5:$C$513,FALSE))</f>
        <v/>
      </c>
      <c r="CN421" s="218" t="str">
        <f t="array" ref="CN421">INDEX('UPTD PPA KabKota'!AW$5:AW$513,MATCH($D421,'UPTD PPA KabKota'!$C$5:$C$513,FALSE))</f>
        <v/>
      </c>
      <c r="CO421" s="218" t="str">
        <f t="array" ref="CO421">INDEX('UPTD PPA KabKota'!AX$5:AX$513,MATCH($D421,'UPTD PPA KabKota'!$C$5:$C$513,FALSE))</f>
        <v/>
      </c>
      <c r="CP421" s="218" t="str">
        <f t="array" ref="CP421">INDEX('UPTD PPA KabKota'!AY$5:AY$513,MATCH($D421,'UPTD PPA KabKota'!$C$5:$C$513,FALSE))</f>
        <v>v</v>
      </c>
      <c r="CQ421" s="209" t="str">
        <f>IFERROR(__xludf.DUMMYFUNCTION("IF(ISBLANK($K421),"""",IF(REGEXMATCH($K421,""Peraturan""),""Ada"",IF(REGEXMATCH($K421,""Rekomendasi""),""Tidak Ada"", $K421)))
"),"#N/A")</f>
        <v>#N/A</v>
      </c>
      <c r="CR421" s="209" t="str">
        <f t="array" ref="CR421">index('UPTD PPA KabKota'!$BI$5:$BI$513,match($D421,'UPTD PPA KabKota'!$C$5:$C$513,false))</f>
        <v>Ada</v>
      </c>
      <c r="CS421" s="319" t="s">
        <v>9</v>
      </c>
    </row>
    <row r="422">
      <c r="A422" s="334">
        <v>416.0</v>
      </c>
      <c r="B422" s="310">
        <v>11.0</v>
      </c>
      <c r="C422" s="311" t="s">
        <v>4785</v>
      </c>
      <c r="D422" s="312" t="s">
        <v>4058</v>
      </c>
      <c r="E422" s="315"/>
      <c r="F422" s="218" t="str">
        <f t="array" ref="F422">INDEX('Ortala-KabKota'!F$2:F$415,MATCH($D422,'Ortala-KabKota'!$E$2:$E$415,FALSE))</f>
        <v>#N/A</v>
      </c>
      <c r="G422" s="218" t="str">
        <f t="array" ref="G422">INDEX('Ortala-KabKota'!G$2:G$415,MATCH($D422,'Ortala-KabKota'!$E$2:$E$415,FALSE))</f>
        <v>#N/A</v>
      </c>
      <c r="H422" s="218" t="str">
        <f t="array" ref="H422">INDEX('Ortala-KabKota'!H$2:H$415,MATCH($D422,'Ortala-KabKota'!$E$2:$E$415,FALSE))</f>
        <v>#N/A</v>
      </c>
      <c r="I422" s="218" t="str">
        <f t="array" ref="I422">INDEX('Ortala-KabKota'!I$2:I$415,MATCH($D422,'Ortala-KabKota'!$E$2:$E$415,FALSE))</f>
        <v>#N/A</v>
      </c>
      <c r="J422" s="218" t="str">
        <f t="array" ref="J422">INDEX('Ortala-KabKota'!J$2:J$415,MATCH($D422,'Ortala-KabKota'!$E$2:$E$415,FALSE))</f>
        <v>#N/A</v>
      </c>
      <c r="K422" s="218" t="str">
        <f t="array" ref="K422">INDEX('Ortala-KabKota'!K$2:K$415,MATCH($D422,'Ortala-KabKota'!$E$2:$E$415,FALSE))</f>
        <v>#N/A</v>
      </c>
      <c r="L422" s="218" t="str">
        <f t="array" ref="L422">INDEX('Ortala-KabKota'!L$2:L$415,MATCH($D422,'Ortala-KabKota'!$E$2:$E$415,FALSE))</f>
        <v>#N/A</v>
      </c>
      <c r="M422" s="218" t="str">
        <f t="array" ref="M422">INDEX('Ortala-KabKota'!M$2:M$415,MATCH($D422,'Ortala-KabKota'!$E$2:$E$415,FALSE))</f>
        <v>#N/A</v>
      </c>
      <c r="N422" s="218" t="str">
        <f t="array" ref="N422">INDEX('Ortala-KabKota'!N$2:N$415,MATCH($D422,'Ortala-KabKota'!$E$2:$E$415,FALSE))</f>
        <v>#N/A</v>
      </c>
      <c r="O422" s="218" t="str">
        <f t="array" ref="O422">INDEX('Ortala-KabKota'!O$2:O$415,MATCH($D422,'Ortala-KabKota'!$E$2:$E$415,FALSE))</f>
        <v>#N/A</v>
      </c>
      <c r="P422" s="218" t="str">
        <f t="array" ref="P422">INDEX('Ortala-KabKota'!P$2:P$415,MATCH($D422,'Ortala-KabKota'!$E$2:$E$415,FALSE))</f>
        <v>#N/A</v>
      </c>
      <c r="Q422" s="218" t="str">
        <f t="array" ref="Q422">INDEX('Ortala-KabKota'!Q$2:Q$415,MATCH($D422,'Ortala-KabKota'!$E$2:$E$415,FALSE))</f>
        <v>#N/A</v>
      </c>
      <c r="R422" s="218" t="str">
        <f t="array" ref="R422">INDEX('Ortala-KabKota'!R$2:R$415,MATCH($D422,'Ortala-KabKota'!$E$2:$E$415,FALSE))</f>
        <v>#N/A</v>
      </c>
      <c r="S422" s="218" t="str">
        <f t="array" ref="S422">INDEX('Ortala-KabKota'!S$2:S$415,MATCH($D422,'Ortala-KabKota'!$E$2:$E$415,FALSE))</f>
        <v>#N/A</v>
      </c>
      <c r="T422" s="218" t="str">
        <f t="array" ref="T422">INDEX('Ortala-KabKota'!T$2:T$415,MATCH($D422,'Ortala-KabKota'!$E$2:$E$415,FALSE))</f>
        <v>#N/A</v>
      </c>
      <c r="U422" s="218" t="str">
        <f t="array" ref="U422">INDEX('Ortala-KabKota'!U$2:U$415,MATCH($D422,'Ortala-KabKota'!$E$2:$E$415,FALSE))</f>
        <v>#N/A</v>
      </c>
      <c r="V422" s="218" t="str">
        <f t="array" ref="V422">INDEX('Ortala-KabKota'!V$2:V$415,MATCH($D422,'Ortala-KabKota'!$E$2:$E$415,FALSE))</f>
        <v>#N/A</v>
      </c>
      <c r="W422" s="218" t="str">
        <f t="array" ref="W422">INDEX('Ortala-KabKota'!W$2:W$415,MATCH($D422,'Ortala-KabKota'!$E$2:$E$415,FALSE))</f>
        <v>#N/A</v>
      </c>
      <c r="X422" s="218" t="str">
        <f t="array" ref="X422">INDEX('Ortala-KabKota'!X$2:X$415,MATCH($D422,'Ortala-KabKota'!$E$2:$E$415,FALSE))</f>
        <v>#N/A</v>
      </c>
      <c r="Y422" s="218" t="str">
        <f t="array" ref="Y422">INDEX('Ortala-KabKota'!Y$2:Y$415,MATCH($D422,'Ortala-KabKota'!$E$2:$E$415,FALSE))</f>
        <v>#N/A</v>
      </c>
      <c r="Z422" s="218" t="str">
        <f t="array" ref="Z422">INDEX('Ortala-KabKota'!Z$2:Z$415,MATCH($D422,'Ortala-KabKota'!$E$2:$E$415,FALSE))</f>
        <v>#N/A</v>
      </c>
      <c r="AA422" s="218" t="str">
        <f t="array" ref="AA422">INDEX('Ortala-KabKota'!AA$2:AA$415,MATCH($D422,'Ortala-KabKota'!$E$2:$E$415,FALSE))</f>
        <v>#N/A</v>
      </c>
      <c r="AB422" s="218" t="str">
        <f t="array" ref="AB422">INDEX('Ortala-KabKota'!AB$2:AB$415,MATCH($D422,'Ortala-KabKota'!$E$2:$E$415,FALSE))</f>
        <v>#N/A</v>
      </c>
      <c r="AC422" s="218" t="str">
        <f t="array" ref="AC422">INDEX('Ortala-KabKota'!AC$2:AC$415,MATCH($D422,'Ortala-KabKota'!$E$2:$E$415,FALSE))</f>
        <v>#N/A</v>
      </c>
      <c r="AD422" s="218" t="str">
        <f t="array" ref="AD422">INDEX('Ortala-KabKota'!AD$2:AD$415,MATCH($D422,'Ortala-KabKota'!$E$2:$E$415,FALSE))</f>
        <v>#N/A</v>
      </c>
      <c r="AE422" s="218" t="str">
        <f t="array" ref="AE422">INDEX('Ortala-KabKota'!AE$2:AE$415,MATCH($D422,'Ortala-KabKota'!$E$2:$E$415,FALSE))</f>
        <v>#N/A</v>
      </c>
      <c r="AF422" s="218" t="str">
        <f t="array" ref="AF422">INDEX('Ortala-KabKota'!AF$2:AF$415,MATCH($D422,'Ortala-KabKota'!$E$2:$E$415,FALSE))</f>
        <v>#N/A</v>
      </c>
      <c r="AG422" s="218" t="str">
        <f t="array" ref="AG422">INDEX('Ortala-KabKota'!AG$2:AG$415,MATCH($D422,'Ortala-KabKota'!$E$2:$E$415,FALSE))</f>
        <v>#N/A</v>
      </c>
      <c r="AH422" s="218" t="str">
        <f t="array" ref="AH422">INDEX('Ortala-KabKota'!AH$2:AH$415,MATCH($D422,'Ortala-KabKota'!$E$2:$E$415,FALSE))</f>
        <v>#N/A</v>
      </c>
      <c r="AI422" s="218" t="str">
        <f t="array" ref="AI422">INDEX('Ortala-KabKota'!AI$2:AI$415,MATCH($D422,'Ortala-KabKota'!$E$2:$E$415,FALSE))</f>
        <v>#N/A</v>
      </c>
      <c r="AJ422" s="218" t="str">
        <f t="array" ref="AJ422">INDEX('Ortala-KabKota'!AJ$2:AJ$415,MATCH($D422,'Ortala-KabKota'!$E$2:$E$415,FALSE))</f>
        <v>#N/A</v>
      </c>
      <c r="AK422" s="218" t="str">
        <f t="array" ref="AK422">INDEX('Ortala-KabKota'!AK$2:AK$415,MATCH($D422,'Ortala-KabKota'!$E$2:$E$415,FALSE))</f>
        <v>#N/A</v>
      </c>
      <c r="AL422" s="218" t="str">
        <f t="array" ref="AL422">INDEX('Ortala-KabKota'!AL$2:AL$415,MATCH($D422,'Ortala-KabKota'!$E$2:$E$415,FALSE))</f>
        <v>#N/A</v>
      </c>
      <c r="AM422" s="218" t="str">
        <f t="array" ref="AM422">INDEX('Ortala-KabKota'!AM$2:AM$415,MATCH($D422,'Ortala-KabKota'!$E$2:$E$415,FALSE))</f>
        <v>#N/A</v>
      </c>
      <c r="AN422" s="218" t="str">
        <f t="array" ref="AN422">INDEX('Ortala-KabKota'!AN$2:AN$415,MATCH($D422,'Ortala-KabKota'!$E$2:$E$415,FALSE))</f>
        <v>#N/A</v>
      </c>
      <c r="AO422" s="218" t="str">
        <f t="array" ref="AO422">INDEX('Ortala-KabKota'!AO$2:AO$415,MATCH($D422,'Ortala-KabKota'!$E$2:$E$415,FALSE))</f>
        <v>#N/A</v>
      </c>
      <c r="AP422" s="218" t="str">
        <f t="array" ref="AP422">INDEX('Ortala-KabKota'!AP$2:AP$415,MATCH($D422,'Ortala-KabKota'!$E$2:$E$415,FALSE))</f>
        <v>#N/A</v>
      </c>
      <c r="AQ422" s="218" t="str">
        <f t="array" ref="AQ422">INDEX('Ortala-KabKota'!AQ$2:AQ$415,MATCH($D422,'Ortala-KabKota'!$E$2:$E$415,FALSE))</f>
        <v>#N/A</v>
      </c>
      <c r="AR422" s="218" t="str">
        <f t="array" ref="AR422">INDEX('Ortala-KabKota'!AR$2:AR$415,MATCH($D422,'Ortala-KabKota'!$E$2:$E$415,FALSE))</f>
        <v>#N/A</v>
      </c>
      <c r="AS422" s="218" t="str">
        <f t="array" ref="AS422">INDEX('Ortala-KabKota'!AS$2:AS$415,MATCH($D422,'Ortala-KabKota'!$E$2:$E$415,FALSE))</f>
        <v>#N/A</v>
      </c>
      <c r="AT422" s="218" t="str">
        <f t="array" ref="AT422">INDEX('Ortala-KabKota'!AT$2:AT$415,MATCH($D422,'Ortala-KabKota'!$E$2:$E$415,FALSE))</f>
        <v>#N/A</v>
      </c>
      <c r="AU422" s="218" t="str">
        <f t="array" ref="AU422">INDEX('UPTD PPA KabKota'!D$5:D$513,MATCH($D422,'UPTD PPA KabKota'!$C$5:$C$513,FALSE))</f>
        <v/>
      </c>
      <c r="AV422" s="218" t="str">
        <f t="array" ref="AV422">INDEX('UPTD PPA KabKota'!E$5:E$513,MATCH($D422,'UPTD PPA KabKota'!$C$5:$C$513,FALSE))</f>
        <v/>
      </c>
      <c r="AW422" s="218" t="str">
        <f t="array" ref="AW422">INDEX('UPTD PPA KabKota'!F$5:F$513,MATCH($D422,'UPTD PPA KabKota'!$C$5:$C$513,FALSE))</f>
        <v/>
      </c>
      <c r="AX422" s="218" t="str">
        <f t="array" ref="AX422">INDEX('UPTD PPA KabKota'!G$5:G$513,MATCH($D422,'UPTD PPA KabKota'!$C$5:$C$513,FALSE))</f>
        <v/>
      </c>
      <c r="AY422" s="218" t="str">
        <f t="array" ref="AY422">INDEX('UPTD PPA KabKota'!H$5:H$513,MATCH($D422,'UPTD PPA KabKota'!$C$5:$C$513,FALSE))</f>
        <v/>
      </c>
      <c r="AZ422" s="218" t="str">
        <f t="array" ref="AZ422">INDEX('UPTD PPA KabKota'!I$5:I$513,MATCH($D422,'UPTD PPA KabKota'!$C$5:$C$513,FALSE))</f>
        <v>Peraturan Bupati Banggai Laut no.16 Tahun 2025 </v>
      </c>
      <c r="BA422" s="218">
        <f t="array" ref="BA422">INDEX('UPTD PPA KabKota'!J$5:J$513,MATCH($D422,'UPTD PPA KabKota'!$C$5:$C$513,FALSE))</f>
        <v>2025</v>
      </c>
      <c r="BB422" s="218" t="str">
        <f t="array" ref="BB422">INDEX('UPTD PPA KabKota'!K$5:K$513,MATCH($D422,'UPTD PPA KabKota'!$C$5:$C$513,FALSE))</f>
        <v/>
      </c>
      <c r="BC422" s="218" t="str">
        <f t="array" ref="BC422">INDEX('UPTD PPA KabKota'!L$5:L$513,MATCH($D422,'UPTD PPA KabKota'!$C$5:$C$513,FALSE))</f>
        <v/>
      </c>
      <c r="BD422" s="218" t="str">
        <f t="array" ref="BD422">INDEX('UPTD PPA KabKota'!M$5:M$513,MATCH($D422,'UPTD PPA KabKota'!$C$5:$C$513,FALSE))</f>
        <v/>
      </c>
      <c r="BE422" s="218" t="str">
        <f t="array" ref="BE422">INDEX('UPTD PPA KabKota'!N$5:N$513,MATCH($D422,'UPTD PPA KabKota'!$C$5:$C$513,FALSE))</f>
        <v/>
      </c>
      <c r="BF422" s="218" t="str">
        <f t="array" ref="BF422">INDEX('UPTD PPA KabKota'!O$5:O$513,MATCH($D422,'UPTD PPA KabKota'!$C$5:$C$513,FALSE))</f>
        <v/>
      </c>
      <c r="BG422" s="218" t="str">
        <f t="array" ref="BG422">INDEX('UPTD PPA KabKota'!P$5:P$513,MATCH($D422,'UPTD PPA KabKota'!$C$5:$C$513,FALSE))</f>
        <v/>
      </c>
      <c r="BH422" s="218" t="str">
        <f t="array" ref="BH422">INDEX('UPTD PPA KabKota'!Q$5:Q$513,MATCH($D422,'UPTD PPA KabKota'!$C$5:$C$513,FALSE))</f>
        <v/>
      </c>
      <c r="BI422" s="218" t="str">
        <f t="array" ref="BI422">INDEX('UPTD PPA KabKota'!R$5:R$513,MATCH($D422,'UPTD PPA KabKota'!$C$5:$C$513,FALSE))</f>
        <v/>
      </c>
      <c r="BJ422" s="218" t="str">
        <f t="array" ref="BJ422">INDEX('UPTD PPA KabKota'!S$5:S$513,MATCH($D422,'UPTD PPA KabKota'!$C$5:$C$513,FALSE))</f>
        <v/>
      </c>
      <c r="BK422" s="218" t="str">
        <f t="array" ref="BK422">INDEX('UPTD PPA KabKota'!T$5:T$513,MATCH($D422,'UPTD PPA KabKota'!$C$5:$C$513,FALSE))</f>
        <v/>
      </c>
      <c r="BL422" s="218" t="str">
        <f t="array" ref="BL422">INDEX('UPTD PPA KabKota'!U$5:U$513,MATCH($D422,'UPTD PPA KabKota'!$C$5:$C$513,FALSE))</f>
        <v/>
      </c>
      <c r="BM422" s="218" t="str">
        <f t="array" ref="BM422">INDEX('UPTD PPA KabKota'!V$5:V$513,MATCH($D422,'UPTD PPA KabKota'!$C$5:$C$513,FALSE))</f>
        <v/>
      </c>
      <c r="BN422" s="218" t="str">
        <f t="array" ref="BN422">INDEX('UPTD PPA KabKota'!W$5:W$513,MATCH($D422,'UPTD PPA KabKota'!$C$5:$C$513,FALSE))</f>
        <v/>
      </c>
      <c r="BO422" s="218" t="str">
        <f t="array" ref="BO422">INDEX('UPTD PPA KabKota'!X$5:X$513,MATCH($D422,'UPTD PPA KabKota'!$C$5:$C$513,FALSE))</f>
        <v/>
      </c>
      <c r="BP422" s="218" t="str">
        <f t="array" ref="BP422">INDEX('UPTD PPA KabKota'!Y$5:Y$513,MATCH($D422,'UPTD PPA KabKota'!$C$5:$C$513,FALSE))</f>
        <v/>
      </c>
      <c r="BQ422" s="218" t="str">
        <f t="array" ref="BQ422">INDEX('UPTD PPA KabKota'!Z$5:Z$513,MATCH($D422,'UPTD PPA KabKota'!$C$5:$C$513,FALSE))</f>
        <v/>
      </c>
      <c r="BR422" s="218" t="str">
        <f t="array" ref="BR422">INDEX('UPTD PPA KabKota'!AA$5:AA$513,MATCH($D422,'UPTD PPA KabKota'!$C$5:$C$513,FALSE))</f>
        <v/>
      </c>
      <c r="BS422" s="218" t="str">
        <f t="array" ref="BS422">INDEX('UPTD PPA KabKota'!AB$5:AB$513,MATCH($D422,'UPTD PPA KabKota'!$C$5:$C$513,FALSE))</f>
        <v/>
      </c>
      <c r="BT422" s="218" t="str">
        <f t="array" ref="BT422">INDEX('UPTD PPA KabKota'!AC$5:AC$513,MATCH($D422,'UPTD PPA KabKota'!$C$5:$C$513,FALSE))</f>
        <v/>
      </c>
      <c r="BU422" s="218" t="str">
        <f t="array" ref="BU422">INDEX('UPTD PPA KabKota'!AD$5:AD$513,MATCH($D422,'UPTD PPA KabKota'!$C$5:$C$513,FALSE))</f>
        <v/>
      </c>
      <c r="BV422" s="218" t="str">
        <f t="array" ref="BV422">INDEX('UPTD PPA KabKota'!AE$5:AE$513,MATCH($D422,'UPTD PPA KabKota'!$C$5:$C$513,FALSE))</f>
        <v/>
      </c>
      <c r="BW422" s="218" t="str">
        <f t="array" ref="BW422">INDEX('UPTD PPA KabKota'!AF$5:AF$513,MATCH($D422,'UPTD PPA KabKota'!$C$5:$C$513,FALSE))</f>
        <v/>
      </c>
      <c r="BX422" s="218" t="str">
        <f t="array" ref="BX422">INDEX('UPTD PPA KabKota'!AG$5:AG$513,MATCH($D422,'UPTD PPA KabKota'!$C$5:$C$513,FALSE))</f>
        <v/>
      </c>
      <c r="BY422" s="218" t="str">
        <f t="array" ref="BY422">INDEX('UPTD PPA KabKota'!AH$5:AH$513,MATCH($D422,'UPTD PPA KabKota'!$C$5:$C$513,FALSE))</f>
        <v/>
      </c>
      <c r="BZ422" s="218" t="str">
        <f t="array" ref="BZ422">INDEX('UPTD PPA KabKota'!AI$5:AI$513,MATCH($D422,'UPTD PPA KabKota'!$C$5:$C$513,FALSE))</f>
        <v/>
      </c>
      <c r="CA422" s="218" t="str">
        <f t="array" ref="CA422">INDEX('UPTD PPA KabKota'!AJ$5:AJ$513,MATCH($D422,'UPTD PPA KabKota'!$C$5:$C$513,FALSE))</f>
        <v/>
      </c>
      <c r="CB422" s="218" t="str">
        <f t="array" ref="CB422">INDEX('UPTD PPA KabKota'!AK$5:AK$513,MATCH($D422,'UPTD PPA KabKota'!$C$5:$C$513,FALSE))</f>
        <v/>
      </c>
      <c r="CC422" s="218" t="str">
        <f t="array" ref="CC422">INDEX('UPTD PPA KabKota'!AL$5:AL$513,MATCH($D422,'UPTD PPA KabKota'!$C$5:$C$513,FALSE))</f>
        <v/>
      </c>
      <c r="CD422" s="218" t="str">
        <f t="array" ref="CD422">INDEX('UPTD PPA KabKota'!AM$5:AM$513,MATCH($D422,'UPTD PPA KabKota'!$C$5:$C$513,FALSE))</f>
        <v/>
      </c>
      <c r="CE422" s="218" t="str">
        <f t="array" ref="CE422">INDEX('UPTD PPA KabKota'!AN$5:AN$513,MATCH($D422,'UPTD PPA KabKota'!$C$5:$C$513,FALSE))</f>
        <v/>
      </c>
      <c r="CF422" s="218" t="str">
        <f t="array" ref="CF422">INDEX('UPTD PPA KabKota'!AO$5:AO$513,MATCH($D422,'UPTD PPA KabKota'!$C$5:$C$513,FALSE))</f>
        <v/>
      </c>
      <c r="CG422" s="218" t="str">
        <f t="array" ref="CG422">INDEX('UPTD PPA KabKota'!AP$5:AP$513,MATCH($D422,'UPTD PPA KabKota'!$C$5:$C$513,FALSE))</f>
        <v/>
      </c>
      <c r="CH422" s="218" t="str">
        <f t="array" ref="CH422">INDEX('UPTD PPA KabKota'!AQ$5:AQ$513,MATCH($D422,'UPTD PPA KabKota'!$C$5:$C$513,FALSE))</f>
        <v/>
      </c>
      <c r="CI422" s="218" t="str">
        <f t="array" ref="CI422">INDEX('UPTD PPA KabKota'!AR$5:AR$513,MATCH($D422,'UPTD PPA KabKota'!$C$5:$C$513,FALSE))</f>
        <v/>
      </c>
      <c r="CJ422" s="218" t="str">
        <f t="array" ref="CJ422">INDEX('UPTD PPA KabKota'!AS$5:AS$513,MATCH($D422,'UPTD PPA KabKota'!$C$5:$C$513,FALSE))</f>
        <v/>
      </c>
      <c r="CK422" s="218" t="str">
        <f t="array" ref="CK422">INDEX('UPTD PPA KabKota'!AT$5:AT$513,MATCH($D422,'UPTD PPA KabKota'!$C$5:$C$513,FALSE))</f>
        <v/>
      </c>
      <c r="CL422" s="218" t="str">
        <f t="array" ref="CL422">INDEX('UPTD PPA KabKota'!AU$5:AU$513,MATCH($D422,'UPTD PPA KabKota'!$C$5:$C$513,FALSE))</f>
        <v/>
      </c>
      <c r="CM422" s="218" t="str">
        <f t="array" ref="CM422">INDEX('UPTD PPA KabKota'!AV$5:AV$513,MATCH($D422,'UPTD PPA KabKota'!$C$5:$C$513,FALSE))</f>
        <v/>
      </c>
      <c r="CN422" s="218" t="str">
        <f t="array" ref="CN422">INDEX('UPTD PPA KabKota'!AW$5:AW$513,MATCH($D422,'UPTD PPA KabKota'!$C$5:$C$513,FALSE))</f>
        <v/>
      </c>
      <c r="CO422" s="218" t="str">
        <f t="array" ref="CO422">INDEX('UPTD PPA KabKota'!AX$5:AX$513,MATCH($D422,'UPTD PPA KabKota'!$C$5:$C$513,FALSE))</f>
        <v/>
      </c>
      <c r="CP422" s="218" t="str">
        <f t="array" ref="CP422">INDEX('UPTD PPA KabKota'!AY$5:AY$513,MATCH($D422,'UPTD PPA KabKota'!$C$5:$C$513,FALSE))</f>
        <v/>
      </c>
      <c r="CQ422" s="209" t="str">
        <f>IFERROR(__xludf.DUMMYFUNCTION("IF(ISBLANK($K422),"""",IF(REGEXMATCH($K422,""Peraturan""),""Ada"",IF(REGEXMATCH($K422,""Rekomendasi""),""Tidak Ada"", $K422)))
"),"#N/A")</f>
        <v>#N/A</v>
      </c>
      <c r="CR422" s="209" t="str">
        <f t="array" ref="CR422">index('UPTD PPA KabKota'!$BI$5:$BI$513,match($D422,'UPTD PPA KabKota'!$C$5:$C$513,false))</f>
        <v>Ada</v>
      </c>
      <c r="CS422" s="314" t="str">
        <f t="shared" ref="CS422:CS424" si="71">IFS(CQ422="Ada","Ada",CR422="Ada","Ada",CR422="Tidak Ada","Tidak Ada")</f>
        <v>#N/A</v>
      </c>
    </row>
    <row r="423">
      <c r="A423" s="334">
        <v>417.0</v>
      </c>
      <c r="B423" s="310">
        <v>12.0</v>
      </c>
      <c r="C423" s="311" t="s">
        <v>4785</v>
      </c>
      <c r="D423" s="312" t="s">
        <v>4027</v>
      </c>
      <c r="E423" s="313"/>
      <c r="F423" s="218" t="str">
        <f t="array" ref="F423">INDEX('Ortala-KabKota'!F$2:F$415,MATCH($D423,'Ortala-KabKota'!$E$2:$E$415,FALSE))</f>
        <v>#N/A</v>
      </c>
      <c r="G423" s="218" t="str">
        <f t="array" ref="G423">INDEX('Ortala-KabKota'!G$2:G$415,MATCH($D423,'Ortala-KabKota'!$E$2:$E$415,FALSE))</f>
        <v>#N/A</v>
      </c>
      <c r="H423" s="218" t="str">
        <f t="array" ref="H423">INDEX('Ortala-KabKota'!H$2:H$415,MATCH($D423,'Ortala-KabKota'!$E$2:$E$415,FALSE))</f>
        <v>#N/A</v>
      </c>
      <c r="I423" s="218" t="str">
        <f t="array" ref="I423">INDEX('Ortala-KabKota'!I$2:I$415,MATCH($D423,'Ortala-KabKota'!$E$2:$E$415,FALSE))</f>
        <v>#N/A</v>
      </c>
      <c r="J423" s="218" t="str">
        <f t="array" ref="J423">INDEX('Ortala-KabKota'!J$2:J$415,MATCH($D423,'Ortala-KabKota'!$E$2:$E$415,FALSE))</f>
        <v>#N/A</v>
      </c>
      <c r="K423" s="218" t="str">
        <f t="array" ref="K423">INDEX('Ortala-KabKota'!K$2:K$415,MATCH($D423,'Ortala-KabKota'!$E$2:$E$415,FALSE))</f>
        <v>#N/A</v>
      </c>
      <c r="L423" s="218" t="str">
        <f t="array" ref="L423">INDEX('Ortala-KabKota'!L$2:L$415,MATCH($D423,'Ortala-KabKota'!$E$2:$E$415,FALSE))</f>
        <v>#N/A</v>
      </c>
      <c r="M423" s="218" t="str">
        <f t="array" ref="M423">INDEX('Ortala-KabKota'!M$2:M$415,MATCH($D423,'Ortala-KabKota'!$E$2:$E$415,FALSE))</f>
        <v>#N/A</v>
      </c>
      <c r="N423" s="218" t="str">
        <f t="array" ref="N423">INDEX('Ortala-KabKota'!N$2:N$415,MATCH($D423,'Ortala-KabKota'!$E$2:$E$415,FALSE))</f>
        <v>#N/A</v>
      </c>
      <c r="O423" s="218" t="str">
        <f t="array" ref="O423">INDEX('Ortala-KabKota'!O$2:O$415,MATCH($D423,'Ortala-KabKota'!$E$2:$E$415,FALSE))</f>
        <v>#N/A</v>
      </c>
      <c r="P423" s="218" t="str">
        <f t="array" ref="P423">INDEX('Ortala-KabKota'!P$2:P$415,MATCH($D423,'Ortala-KabKota'!$E$2:$E$415,FALSE))</f>
        <v>#N/A</v>
      </c>
      <c r="Q423" s="218" t="str">
        <f t="array" ref="Q423">INDEX('Ortala-KabKota'!Q$2:Q$415,MATCH($D423,'Ortala-KabKota'!$E$2:$E$415,FALSE))</f>
        <v>#N/A</v>
      </c>
      <c r="R423" s="218" t="str">
        <f t="array" ref="R423">INDEX('Ortala-KabKota'!R$2:R$415,MATCH($D423,'Ortala-KabKota'!$E$2:$E$415,FALSE))</f>
        <v>#N/A</v>
      </c>
      <c r="S423" s="218" t="str">
        <f t="array" ref="S423">INDEX('Ortala-KabKota'!S$2:S$415,MATCH($D423,'Ortala-KabKota'!$E$2:$E$415,FALSE))</f>
        <v>#N/A</v>
      </c>
      <c r="T423" s="218" t="str">
        <f t="array" ref="T423">INDEX('Ortala-KabKota'!T$2:T$415,MATCH($D423,'Ortala-KabKota'!$E$2:$E$415,FALSE))</f>
        <v>#N/A</v>
      </c>
      <c r="U423" s="218" t="str">
        <f t="array" ref="U423">INDEX('Ortala-KabKota'!U$2:U$415,MATCH($D423,'Ortala-KabKota'!$E$2:$E$415,FALSE))</f>
        <v>#N/A</v>
      </c>
      <c r="V423" s="218" t="str">
        <f t="array" ref="V423">INDEX('Ortala-KabKota'!V$2:V$415,MATCH($D423,'Ortala-KabKota'!$E$2:$E$415,FALSE))</f>
        <v>#N/A</v>
      </c>
      <c r="W423" s="218" t="str">
        <f t="array" ref="W423">INDEX('Ortala-KabKota'!W$2:W$415,MATCH($D423,'Ortala-KabKota'!$E$2:$E$415,FALSE))</f>
        <v>#N/A</v>
      </c>
      <c r="X423" s="218" t="str">
        <f t="array" ref="X423">INDEX('Ortala-KabKota'!X$2:X$415,MATCH($D423,'Ortala-KabKota'!$E$2:$E$415,FALSE))</f>
        <v>#N/A</v>
      </c>
      <c r="Y423" s="218" t="str">
        <f t="array" ref="Y423">INDEX('Ortala-KabKota'!Y$2:Y$415,MATCH($D423,'Ortala-KabKota'!$E$2:$E$415,FALSE))</f>
        <v>#N/A</v>
      </c>
      <c r="Z423" s="218" t="str">
        <f t="array" ref="Z423">INDEX('Ortala-KabKota'!Z$2:Z$415,MATCH($D423,'Ortala-KabKota'!$E$2:$E$415,FALSE))</f>
        <v>#N/A</v>
      </c>
      <c r="AA423" s="218" t="str">
        <f t="array" ref="AA423">INDEX('Ortala-KabKota'!AA$2:AA$415,MATCH($D423,'Ortala-KabKota'!$E$2:$E$415,FALSE))</f>
        <v>#N/A</v>
      </c>
      <c r="AB423" s="218" t="str">
        <f t="array" ref="AB423">INDEX('Ortala-KabKota'!AB$2:AB$415,MATCH($D423,'Ortala-KabKota'!$E$2:$E$415,FALSE))</f>
        <v>#N/A</v>
      </c>
      <c r="AC423" s="218" t="str">
        <f t="array" ref="AC423">INDEX('Ortala-KabKota'!AC$2:AC$415,MATCH($D423,'Ortala-KabKota'!$E$2:$E$415,FALSE))</f>
        <v>#N/A</v>
      </c>
      <c r="AD423" s="218" t="str">
        <f t="array" ref="AD423">INDEX('Ortala-KabKota'!AD$2:AD$415,MATCH($D423,'Ortala-KabKota'!$E$2:$E$415,FALSE))</f>
        <v>#N/A</v>
      </c>
      <c r="AE423" s="218" t="str">
        <f t="array" ref="AE423">INDEX('Ortala-KabKota'!AE$2:AE$415,MATCH($D423,'Ortala-KabKota'!$E$2:$E$415,FALSE))</f>
        <v>#N/A</v>
      </c>
      <c r="AF423" s="218" t="str">
        <f t="array" ref="AF423">INDEX('Ortala-KabKota'!AF$2:AF$415,MATCH($D423,'Ortala-KabKota'!$E$2:$E$415,FALSE))</f>
        <v>#N/A</v>
      </c>
      <c r="AG423" s="218" t="str">
        <f t="array" ref="AG423">INDEX('Ortala-KabKota'!AG$2:AG$415,MATCH($D423,'Ortala-KabKota'!$E$2:$E$415,FALSE))</f>
        <v>#N/A</v>
      </c>
      <c r="AH423" s="218" t="str">
        <f t="array" ref="AH423">INDEX('Ortala-KabKota'!AH$2:AH$415,MATCH($D423,'Ortala-KabKota'!$E$2:$E$415,FALSE))</f>
        <v>#N/A</v>
      </c>
      <c r="AI423" s="218" t="str">
        <f t="array" ref="AI423">INDEX('Ortala-KabKota'!AI$2:AI$415,MATCH($D423,'Ortala-KabKota'!$E$2:$E$415,FALSE))</f>
        <v>#N/A</v>
      </c>
      <c r="AJ423" s="218" t="str">
        <f t="array" ref="AJ423">INDEX('Ortala-KabKota'!AJ$2:AJ$415,MATCH($D423,'Ortala-KabKota'!$E$2:$E$415,FALSE))</f>
        <v>#N/A</v>
      </c>
      <c r="AK423" s="218" t="str">
        <f t="array" ref="AK423">INDEX('Ortala-KabKota'!AK$2:AK$415,MATCH($D423,'Ortala-KabKota'!$E$2:$E$415,FALSE))</f>
        <v>#N/A</v>
      </c>
      <c r="AL423" s="218" t="str">
        <f t="array" ref="AL423">INDEX('Ortala-KabKota'!AL$2:AL$415,MATCH($D423,'Ortala-KabKota'!$E$2:$E$415,FALSE))</f>
        <v>#N/A</v>
      </c>
      <c r="AM423" s="218" t="str">
        <f t="array" ref="AM423">INDEX('Ortala-KabKota'!AM$2:AM$415,MATCH($D423,'Ortala-KabKota'!$E$2:$E$415,FALSE))</f>
        <v>#N/A</v>
      </c>
      <c r="AN423" s="218" t="str">
        <f t="array" ref="AN423">INDEX('Ortala-KabKota'!AN$2:AN$415,MATCH($D423,'Ortala-KabKota'!$E$2:$E$415,FALSE))</f>
        <v>#N/A</v>
      </c>
      <c r="AO423" s="218" t="str">
        <f t="array" ref="AO423">INDEX('Ortala-KabKota'!AO$2:AO$415,MATCH($D423,'Ortala-KabKota'!$E$2:$E$415,FALSE))</f>
        <v>#N/A</v>
      </c>
      <c r="AP423" s="218" t="str">
        <f t="array" ref="AP423">INDEX('Ortala-KabKota'!AP$2:AP$415,MATCH($D423,'Ortala-KabKota'!$E$2:$E$415,FALSE))</f>
        <v>#N/A</v>
      </c>
      <c r="AQ423" s="218" t="str">
        <f t="array" ref="AQ423">INDEX('Ortala-KabKota'!AQ$2:AQ$415,MATCH($D423,'Ortala-KabKota'!$E$2:$E$415,FALSE))</f>
        <v>#N/A</v>
      </c>
      <c r="AR423" s="218" t="str">
        <f t="array" ref="AR423">INDEX('Ortala-KabKota'!AR$2:AR$415,MATCH($D423,'Ortala-KabKota'!$E$2:$E$415,FALSE))</f>
        <v>#N/A</v>
      </c>
      <c r="AS423" s="218" t="str">
        <f t="array" ref="AS423">INDEX('Ortala-KabKota'!AS$2:AS$415,MATCH($D423,'Ortala-KabKota'!$E$2:$E$415,FALSE))</f>
        <v>#N/A</v>
      </c>
      <c r="AT423" s="218" t="str">
        <f t="array" ref="AT423">INDEX('Ortala-KabKota'!AT$2:AT$415,MATCH($D423,'Ortala-KabKota'!$E$2:$E$415,FALSE))</f>
        <v>#N/A</v>
      </c>
      <c r="AU423" s="218" t="str">
        <f t="array" ref="AU423">INDEX('UPTD PPA KabKota'!D$5:D$513,MATCH($D423,'UPTD PPA KabKota'!$C$5:$C$513,FALSE))</f>
        <v/>
      </c>
      <c r="AV423" s="218" t="str">
        <f t="array" ref="AV423">INDEX('UPTD PPA KabKota'!E$5:E$513,MATCH($D423,'UPTD PPA KabKota'!$C$5:$C$513,FALSE))</f>
        <v/>
      </c>
      <c r="AW423" s="218" t="str">
        <f t="array" ref="AW423">INDEX('UPTD PPA KabKota'!F$5:F$513,MATCH($D423,'UPTD PPA KabKota'!$C$5:$C$513,FALSE))</f>
        <v/>
      </c>
      <c r="AX423" s="218" t="str">
        <f t="array" ref="AX423">INDEX('UPTD PPA KabKota'!G$5:G$513,MATCH($D423,'UPTD PPA KabKota'!$C$5:$C$513,FALSE))</f>
        <v/>
      </c>
      <c r="AY423" s="218" t="str">
        <f t="array" ref="AY423">INDEX('UPTD PPA KabKota'!H$5:H$513,MATCH($D423,'UPTD PPA KabKota'!$C$5:$C$513,FALSE))</f>
        <v>UPTD PPA</v>
      </c>
      <c r="AZ423" s="218" t="str">
        <f t="array" ref="AZ423">INDEX('UPTD PPA KabKota'!I$5:I$513,MATCH($D423,'UPTD PPA KabKota'!$C$5:$C$513,FALSE))</f>
        <v>Peraturan Bupati Morowali Utara Nomor 39 Tahun 2024</v>
      </c>
      <c r="BA423" s="218">
        <f t="array" ref="BA423">INDEX('UPTD PPA KabKota'!J$5:J$513,MATCH($D423,'UPTD PPA KabKota'!$C$5:$C$513,FALSE))</f>
        <v>2024</v>
      </c>
      <c r="BB423" s="218" t="str">
        <f t="array" ref="BB423">INDEX('UPTD PPA KabKota'!K$5:K$513,MATCH($D423,'UPTD PPA KabKota'!$C$5:$C$513,FALSE))</f>
        <v>A</v>
      </c>
      <c r="BC423" s="218" t="str">
        <f t="array" ref="BC423">INDEX('UPTD PPA KabKota'!L$5:L$513,MATCH($D423,'UPTD PPA KabKota'!$C$5:$C$513,FALSE))</f>
        <v>085756537320 (FRANGKY MANGUNDAP, SKP)</v>
      </c>
      <c r="BD423" s="218" t="str">
        <f t="array" ref="BD423">INDEX('UPTD PPA KabKota'!M$5:M$513,MATCH($D423,'UPTD PPA KabKota'!$C$5:$C$513,FALSE))</f>
        <v>pppamorut@gmail.com</v>
      </c>
      <c r="BE423" s="218" t="str">
        <f t="array" ref="BE423">INDEX('UPTD PPA KabKota'!N$5:N$513,MATCH($D423,'UPTD PPA KabKota'!$C$5:$C$513,FALSE))</f>
        <v>////////// (menunggu Jadwal Pelantikan)</v>
      </c>
      <c r="BF423" s="218" t="str">
        <f t="array" ref="BF423">INDEX('UPTD PPA KabKota'!O$5:O$513,MATCH($D423,'UPTD PPA KabKota'!$C$5:$C$513,FALSE))</f>
        <v>Belum Punya</v>
      </c>
      <c r="BG423" s="218" t="str">
        <f t="array" ref="BG423">INDEX('UPTD PPA KabKota'!P$5:P$513,MATCH($D423,'UPTD PPA KabKota'!$C$5:$C$513,FALSE))</f>
        <v>Tidak Punya</v>
      </c>
      <c r="BH423" s="218" t="str">
        <f t="array" ref="BH423">INDEX('UPTD PPA KabKota'!Q$5:Q$513,MATCH($D423,'UPTD PPA KabKota'!$C$5:$C$513,FALSE))</f>
        <v>ketersediaan Gedung belum ada masih menunggu</v>
      </c>
      <c r="BI423" s="218" t="str">
        <f t="array" ref="BI423">INDEX('UPTD PPA KabKota'!R$5:R$513,MATCH($D423,'UPTD PPA KabKota'!$C$5:$C$513,FALSE))</f>
        <v>Ada</v>
      </c>
      <c r="BJ423" s="218" t="str">
        <f t="array" ref="BJ423">INDEX('UPTD PPA KabKota'!S$5:S$513,MATCH($D423,'UPTD PPA KabKota'!$C$5:$C$513,FALSE))</f>
        <v>Tidak Ada</v>
      </c>
      <c r="BK423" s="218" t="str">
        <f t="array" ref="BK423">INDEX('UPTD PPA KabKota'!T$5:T$513,MATCH($D423,'UPTD PPA KabKota'!$C$5:$C$513,FALSE))</f>
        <v>Tidak Ada</v>
      </c>
      <c r="BL423" s="218" t="str">
        <f t="array" ref="BL423">INDEX('UPTD PPA KabKota'!U$5:U$513,MATCH($D423,'UPTD PPA KabKota'!$C$5:$C$513,FALSE))</f>
        <v>Tidak Ada</v>
      </c>
      <c r="BM423" s="218" t="str">
        <f t="array" ref="BM423">INDEX('UPTD PPA KabKota'!V$5:V$513,MATCH($D423,'UPTD PPA KabKota'!$C$5:$C$513,FALSE))</f>
        <v>Tidak Ada</v>
      </c>
      <c r="BN423" s="218" t="str">
        <f t="array" ref="BN423">INDEX('UPTD PPA KabKota'!W$5:W$513,MATCH($D423,'UPTD PPA KabKota'!$C$5:$C$513,FALSE))</f>
        <v>Tidak Ada</v>
      </c>
      <c r="BO423" s="218" t="str">
        <f t="array" ref="BO423">INDEX('UPTD PPA KabKota'!X$5:X$513,MATCH($D423,'UPTD PPA KabKota'!$C$5:$C$513,FALSE))</f>
        <v>Tidak Ada</v>
      </c>
      <c r="BP423" s="218" t="str">
        <f t="array" ref="BP423">INDEX('UPTD PPA KabKota'!Y$5:Y$513,MATCH($D423,'UPTD PPA KabKota'!$C$5:$C$513,FALSE))</f>
        <v>Tidak Ada</v>
      </c>
      <c r="BQ423" s="218" t="str">
        <f t="array" ref="BQ423">INDEX('UPTD PPA KabKota'!Z$5:Z$513,MATCH($D423,'UPTD PPA KabKota'!$C$5:$C$513,FALSE))</f>
        <v>Tidak Ada</v>
      </c>
      <c r="BR423" s="218" t="str">
        <f t="array" ref="BR423">INDEX('UPTD PPA KabKota'!AA$5:AA$513,MATCH($D423,'UPTD PPA KabKota'!$C$5:$C$513,FALSE))</f>
        <v>Tidak Ada</v>
      </c>
      <c r="BS423" s="218" t="str">
        <f t="array" ref="BS423">INDEX('UPTD PPA KabKota'!AB$5:AB$513,MATCH($D423,'UPTD PPA KabKota'!$C$5:$C$513,FALSE))</f>
        <v>Ada</v>
      </c>
      <c r="BT423" s="218" t="str">
        <f t="array" ref="BT423">INDEX('UPTD PPA KabKota'!AC$5:AC$513,MATCH($D423,'UPTD PPA KabKota'!$C$5:$C$513,FALSE))</f>
        <v>Sudah</v>
      </c>
      <c r="BU423" s="218" t="str">
        <f t="array" ref="BU423">INDEX('UPTD PPA KabKota'!AD$5:AD$513,MATCH($D423,'UPTD PPA KabKota'!$C$5:$C$513,FALSE))</f>
        <v>Sudah</v>
      </c>
      <c r="BV423" s="218" t="str">
        <f t="array" ref="BV423">INDEX('UPTD PPA KabKota'!AE$5:AE$513,MATCH($D423,'UPTD PPA KabKota'!$C$5:$C$513,FALSE))</f>
        <v>Sudah</v>
      </c>
      <c r="BW423" s="218" t="str">
        <f t="array" ref="BW423">INDEX('UPTD PPA KabKota'!AF$5:AF$513,MATCH($D423,'UPTD PPA KabKota'!$C$5:$C$513,FALSE))</f>
        <v>Sudah</v>
      </c>
      <c r="BX423" s="218" t="str">
        <f t="array" ref="BX423">INDEX('UPTD PPA KabKota'!AG$5:AG$513,MATCH($D423,'UPTD PPA KabKota'!$C$5:$C$513,FALSE))</f>
        <v>Sudah</v>
      </c>
      <c r="BY423" s="218" t="str">
        <f t="array" ref="BY423">INDEX('UPTD PPA KabKota'!AH$5:AH$513,MATCH($D423,'UPTD PPA KabKota'!$C$5:$C$513,FALSE))</f>
        <v>Sudah</v>
      </c>
      <c r="BZ423" s="218" t="str">
        <f t="array" ref="BZ423">INDEX('UPTD PPA KabKota'!AI$5:AI$513,MATCH($D423,'UPTD PPA KabKota'!$C$5:$C$513,FALSE))</f>
        <v>Sudah</v>
      </c>
      <c r="CA423" s="218" t="str">
        <f t="array" ref="CA423">INDEX('UPTD PPA KabKota'!AJ$5:AJ$513,MATCH($D423,'UPTD PPA KabKota'!$C$5:$C$513,FALSE))</f>
        <v>Sudah</v>
      </c>
      <c r="CB423" s="218" t="str">
        <f t="array" ref="CB423">INDEX('UPTD PPA KabKota'!AK$5:AK$513,MATCH($D423,'UPTD PPA KabKota'!$C$5:$C$513,FALSE))</f>
        <v>Sudah</v>
      </c>
      <c r="CC423" s="218" t="str">
        <f t="array" ref="CC423">INDEX('UPTD PPA KabKota'!AL$5:AL$513,MATCH($D423,'UPTD PPA KabKota'!$C$5:$C$513,FALSE))</f>
        <v>Sudah</v>
      </c>
      <c r="CD423" s="218" t="str">
        <f t="array" ref="CD423">INDEX('UPTD PPA KabKota'!AM$5:AM$513,MATCH($D423,'UPTD PPA KabKota'!$C$5:$C$513,FALSE))</f>
        <v>Sudah</v>
      </c>
      <c r="CE423" s="218" t="str">
        <f t="array" ref="CE423">INDEX('UPTD PPA KabKota'!AN$5:AN$513,MATCH($D423,'UPTD PPA KabKota'!$C$5:$C$513,FALSE))</f>
        <v>////////////</v>
      </c>
      <c r="CF423" s="218">
        <f t="array" ref="CF423">INDEX('UPTD PPA KabKota'!AO$5:AO$513,MATCH($D423,'UPTD PPA KabKota'!$C$5:$C$513,FALSE))</f>
        <v>35</v>
      </c>
      <c r="CG423" s="218" t="str">
        <f t="array" ref="CG423">INDEX('UPTD PPA KabKota'!AP$5:AP$513,MATCH($D423,'UPTD PPA KabKota'!$C$5:$C$513,FALSE))</f>
        <v>kekerasan Seksual, KDRT, Psikis</v>
      </c>
      <c r="CH423" s="218" t="str">
        <f t="array" ref="CH423">INDEX('UPTD PPA KabKota'!AQ$5:AQ$513,MATCH($D423,'UPTD PPA KabKota'!$C$5:$C$513,FALSE))</f>
        <v/>
      </c>
      <c r="CI423" s="218" t="str">
        <f t="array" ref="CI423">INDEX('UPTD PPA KabKota'!AR$5:AR$513,MATCH($D423,'UPTD PPA KabKota'!$C$5:$C$513,FALSE))</f>
        <v/>
      </c>
      <c r="CJ423" s="218" t="str">
        <f t="array" ref="CJ423">INDEX('UPTD PPA KabKota'!AS$5:AS$513,MATCH($D423,'UPTD PPA KabKota'!$C$5:$C$513,FALSE))</f>
        <v/>
      </c>
      <c r="CK423" s="218" t="str">
        <f t="array" ref="CK423">INDEX('UPTD PPA KabKota'!AT$5:AT$513,MATCH($D423,'UPTD PPA KabKota'!$C$5:$C$513,FALSE))</f>
        <v/>
      </c>
      <c r="CL423" s="218" t="str">
        <f t="array" ref="CL423">INDEX('UPTD PPA KabKota'!AU$5:AU$513,MATCH($D423,'UPTD PPA KabKota'!$C$5:$C$513,FALSE))</f>
        <v/>
      </c>
      <c r="CM423" s="218" t="str">
        <f t="array" ref="CM423">INDEX('UPTD PPA KabKota'!AV$5:AV$513,MATCH($D423,'UPTD PPA KabKota'!$C$5:$C$513,FALSE))</f>
        <v/>
      </c>
      <c r="CN423" s="218" t="str">
        <f t="array" ref="CN423">INDEX('UPTD PPA KabKota'!AW$5:AW$513,MATCH($D423,'UPTD PPA KabKota'!$C$5:$C$513,FALSE))</f>
        <v/>
      </c>
      <c r="CO423" s="218" t="str">
        <f t="array" ref="CO423">INDEX('UPTD PPA KabKota'!AX$5:AX$513,MATCH($D423,'UPTD PPA KabKota'!$C$5:$C$513,FALSE))</f>
        <v/>
      </c>
      <c r="CP423" s="218" t="str">
        <f t="array" ref="CP423">INDEX('UPTD PPA KabKota'!AY$5:AY$513,MATCH($D423,'UPTD PPA KabKota'!$C$5:$C$513,FALSE))</f>
        <v>v</v>
      </c>
      <c r="CQ423" s="209" t="str">
        <f>IFERROR(__xludf.DUMMYFUNCTION("IF(ISBLANK($K423),"""",IF(REGEXMATCH($K423,""Peraturan""),""Ada"",IF(REGEXMATCH($K423,""Rekomendasi""),""Tidak Ada"", $K423)))
"),"#N/A")</f>
        <v>#N/A</v>
      </c>
      <c r="CR423" s="209" t="str">
        <f t="array" ref="CR423">index('UPTD PPA KabKota'!$BI$5:$BI$513,match($D423,'UPTD PPA KabKota'!$C$5:$C$513,false))</f>
        <v>Ada</v>
      </c>
      <c r="CS423" s="314" t="str">
        <f t="shared" si="71"/>
        <v>#N/A</v>
      </c>
    </row>
    <row r="424">
      <c r="A424" s="334">
        <v>418.0</v>
      </c>
      <c r="B424" s="310">
        <v>13.0</v>
      </c>
      <c r="C424" s="311" t="s">
        <v>4785</v>
      </c>
      <c r="D424" s="312" t="s">
        <v>3995</v>
      </c>
      <c r="E424" s="315"/>
      <c r="F424" s="218" t="str">
        <f t="array" ref="F424">INDEX('Ortala-KabKota'!F$2:F$415,MATCH($D424,'Ortala-KabKota'!$E$2:$E$415,FALSE))</f>
        <v>#N/A</v>
      </c>
      <c r="G424" s="218" t="str">
        <f t="array" ref="G424">INDEX('Ortala-KabKota'!G$2:G$415,MATCH($D424,'Ortala-KabKota'!$E$2:$E$415,FALSE))</f>
        <v>#N/A</v>
      </c>
      <c r="H424" s="218" t="str">
        <f t="array" ref="H424">INDEX('Ortala-KabKota'!H$2:H$415,MATCH($D424,'Ortala-KabKota'!$E$2:$E$415,FALSE))</f>
        <v>#N/A</v>
      </c>
      <c r="I424" s="218" t="str">
        <f t="array" ref="I424">INDEX('Ortala-KabKota'!I$2:I$415,MATCH($D424,'Ortala-KabKota'!$E$2:$E$415,FALSE))</f>
        <v>#N/A</v>
      </c>
      <c r="J424" s="218" t="str">
        <f t="array" ref="J424">INDEX('Ortala-KabKota'!J$2:J$415,MATCH($D424,'Ortala-KabKota'!$E$2:$E$415,FALSE))</f>
        <v>#N/A</v>
      </c>
      <c r="K424" s="218" t="str">
        <f t="array" ref="K424">INDEX('Ortala-KabKota'!K$2:K$415,MATCH($D424,'Ortala-KabKota'!$E$2:$E$415,FALSE))</f>
        <v>#N/A</v>
      </c>
      <c r="L424" s="218" t="str">
        <f t="array" ref="L424">INDEX('Ortala-KabKota'!L$2:L$415,MATCH($D424,'Ortala-KabKota'!$E$2:$E$415,FALSE))</f>
        <v>#N/A</v>
      </c>
      <c r="M424" s="218" t="str">
        <f t="array" ref="M424">INDEX('Ortala-KabKota'!M$2:M$415,MATCH($D424,'Ortala-KabKota'!$E$2:$E$415,FALSE))</f>
        <v>#N/A</v>
      </c>
      <c r="N424" s="218" t="str">
        <f t="array" ref="N424">INDEX('Ortala-KabKota'!N$2:N$415,MATCH($D424,'Ortala-KabKota'!$E$2:$E$415,FALSE))</f>
        <v>#N/A</v>
      </c>
      <c r="O424" s="218" t="str">
        <f t="array" ref="O424">INDEX('Ortala-KabKota'!O$2:O$415,MATCH($D424,'Ortala-KabKota'!$E$2:$E$415,FALSE))</f>
        <v>#N/A</v>
      </c>
      <c r="P424" s="218" t="str">
        <f t="array" ref="P424">INDEX('Ortala-KabKota'!P$2:P$415,MATCH($D424,'Ortala-KabKota'!$E$2:$E$415,FALSE))</f>
        <v>#N/A</v>
      </c>
      <c r="Q424" s="218" t="str">
        <f t="array" ref="Q424">INDEX('Ortala-KabKota'!Q$2:Q$415,MATCH($D424,'Ortala-KabKota'!$E$2:$E$415,FALSE))</f>
        <v>#N/A</v>
      </c>
      <c r="R424" s="218" t="str">
        <f t="array" ref="R424">INDEX('Ortala-KabKota'!R$2:R$415,MATCH($D424,'Ortala-KabKota'!$E$2:$E$415,FALSE))</f>
        <v>#N/A</v>
      </c>
      <c r="S424" s="218" t="str">
        <f t="array" ref="S424">INDEX('Ortala-KabKota'!S$2:S$415,MATCH($D424,'Ortala-KabKota'!$E$2:$E$415,FALSE))</f>
        <v>#N/A</v>
      </c>
      <c r="T424" s="218" t="str">
        <f t="array" ref="T424">INDEX('Ortala-KabKota'!T$2:T$415,MATCH($D424,'Ortala-KabKota'!$E$2:$E$415,FALSE))</f>
        <v>#N/A</v>
      </c>
      <c r="U424" s="218" t="str">
        <f t="array" ref="U424">INDEX('Ortala-KabKota'!U$2:U$415,MATCH($D424,'Ortala-KabKota'!$E$2:$E$415,FALSE))</f>
        <v>#N/A</v>
      </c>
      <c r="V424" s="218" t="str">
        <f t="array" ref="V424">INDEX('Ortala-KabKota'!V$2:V$415,MATCH($D424,'Ortala-KabKota'!$E$2:$E$415,FALSE))</f>
        <v>#N/A</v>
      </c>
      <c r="W424" s="218" t="str">
        <f t="array" ref="W424">INDEX('Ortala-KabKota'!W$2:W$415,MATCH($D424,'Ortala-KabKota'!$E$2:$E$415,FALSE))</f>
        <v>#N/A</v>
      </c>
      <c r="X424" s="218" t="str">
        <f t="array" ref="X424">INDEX('Ortala-KabKota'!X$2:X$415,MATCH($D424,'Ortala-KabKota'!$E$2:$E$415,FALSE))</f>
        <v>#N/A</v>
      </c>
      <c r="Y424" s="218" t="str">
        <f t="array" ref="Y424">INDEX('Ortala-KabKota'!Y$2:Y$415,MATCH($D424,'Ortala-KabKota'!$E$2:$E$415,FALSE))</f>
        <v>#N/A</v>
      </c>
      <c r="Z424" s="218" t="str">
        <f t="array" ref="Z424">INDEX('Ortala-KabKota'!Z$2:Z$415,MATCH($D424,'Ortala-KabKota'!$E$2:$E$415,FALSE))</f>
        <v>#N/A</v>
      </c>
      <c r="AA424" s="218" t="str">
        <f t="array" ref="AA424">INDEX('Ortala-KabKota'!AA$2:AA$415,MATCH($D424,'Ortala-KabKota'!$E$2:$E$415,FALSE))</f>
        <v>#N/A</v>
      </c>
      <c r="AB424" s="218" t="str">
        <f t="array" ref="AB424">INDEX('Ortala-KabKota'!AB$2:AB$415,MATCH($D424,'Ortala-KabKota'!$E$2:$E$415,FALSE))</f>
        <v>#N/A</v>
      </c>
      <c r="AC424" s="218" t="str">
        <f t="array" ref="AC424">INDEX('Ortala-KabKota'!AC$2:AC$415,MATCH($D424,'Ortala-KabKota'!$E$2:$E$415,FALSE))</f>
        <v>#N/A</v>
      </c>
      <c r="AD424" s="218" t="str">
        <f t="array" ref="AD424">INDEX('Ortala-KabKota'!AD$2:AD$415,MATCH($D424,'Ortala-KabKota'!$E$2:$E$415,FALSE))</f>
        <v>#N/A</v>
      </c>
      <c r="AE424" s="218" t="str">
        <f t="array" ref="AE424">INDEX('Ortala-KabKota'!AE$2:AE$415,MATCH($D424,'Ortala-KabKota'!$E$2:$E$415,FALSE))</f>
        <v>#N/A</v>
      </c>
      <c r="AF424" s="218" t="str">
        <f t="array" ref="AF424">INDEX('Ortala-KabKota'!AF$2:AF$415,MATCH($D424,'Ortala-KabKota'!$E$2:$E$415,FALSE))</f>
        <v>#N/A</v>
      </c>
      <c r="AG424" s="218" t="str">
        <f t="array" ref="AG424">INDEX('Ortala-KabKota'!AG$2:AG$415,MATCH($D424,'Ortala-KabKota'!$E$2:$E$415,FALSE))</f>
        <v>#N/A</v>
      </c>
      <c r="AH424" s="218" t="str">
        <f t="array" ref="AH424">INDEX('Ortala-KabKota'!AH$2:AH$415,MATCH($D424,'Ortala-KabKota'!$E$2:$E$415,FALSE))</f>
        <v>#N/A</v>
      </c>
      <c r="AI424" s="218" t="str">
        <f t="array" ref="AI424">INDEX('Ortala-KabKota'!AI$2:AI$415,MATCH($D424,'Ortala-KabKota'!$E$2:$E$415,FALSE))</f>
        <v>#N/A</v>
      </c>
      <c r="AJ424" s="218" t="str">
        <f t="array" ref="AJ424">INDEX('Ortala-KabKota'!AJ$2:AJ$415,MATCH($D424,'Ortala-KabKota'!$E$2:$E$415,FALSE))</f>
        <v>#N/A</v>
      </c>
      <c r="AK424" s="218" t="str">
        <f t="array" ref="AK424">INDEX('Ortala-KabKota'!AK$2:AK$415,MATCH($D424,'Ortala-KabKota'!$E$2:$E$415,FALSE))</f>
        <v>#N/A</v>
      </c>
      <c r="AL424" s="218" t="str">
        <f t="array" ref="AL424">INDEX('Ortala-KabKota'!AL$2:AL$415,MATCH($D424,'Ortala-KabKota'!$E$2:$E$415,FALSE))</f>
        <v>#N/A</v>
      </c>
      <c r="AM424" s="218" t="str">
        <f t="array" ref="AM424">INDEX('Ortala-KabKota'!AM$2:AM$415,MATCH($D424,'Ortala-KabKota'!$E$2:$E$415,FALSE))</f>
        <v>#N/A</v>
      </c>
      <c r="AN424" s="218" t="str">
        <f t="array" ref="AN424">INDEX('Ortala-KabKota'!AN$2:AN$415,MATCH($D424,'Ortala-KabKota'!$E$2:$E$415,FALSE))</f>
        <v>#N/A</v>
      </c>
      <c r="AO424" s="218" t="str">
        <f t="array" ref="AO424">INDEX('Ortala-KabKota'!AO$2:AO$415,MATCH($D424,'Ortala-KabKota'!$E$2:$E$415,FALSE))</f>
        <v>#N/A</v>
      </c>
      <c r="AP424" s="218" t="str">
        <f t="array" ref="AP424">INDEX('Ortala-KabKota'!AP$2:AP$415,MATCH($D424,'Ortala-KabKota'!$E$2:$E$415,FALSE))</f>
        <v>#N/A</v>
      </c>
      <c r="AQ424" s="218" t="str">
        <f t="array" ref="AQ424">INDEX('Ortala-KabKota'!AQ$2:AQ$415,MATCH($D424,'Ortala-KabKota'!$E$2:$E$415,FALSE))</f>
        <v>#N/A</v>
      </c>
      <c r="AR424" s="218" t="str">
        <f t="array" ref="AR424">INDEX('Ortala-KabKota'!AR$2:AR$415,MATCH($D424,'Ortala-KabKota'!$E$2:$E$415,FALSE))</f>
        <v>#N/A</v>
      </c>
      <c r="AS424" s="218" t="str">
        <f t="array" ref="AS424">INDEX('Ortala-KabKota'!AS$2:AS$415,MATCH($D424,'Ortala-KabKota'!$E$2:$E$415,FALSE))</f>
        <v>#N/A</v>
      </c>
      <c r="AT424" s="218" t="str">
        <f t="array" ref="AT424">INDEX('Ortala-KabKota'!AT$2:AT$415,MATCH($D424,'Ortala-KabKota'!$E$2:$E$415,FALSE))</f>
        <v>#N/A</v>
      </c>
      <c r="AU424" s="218" t="str">
        <f t="array" ref="AU424">INDEX('UPTD PPA KabKota'!D$5:D$513,MATCH($D424,'UPTD PPA KabKota'!$C$5:$C$513,FALSE))</f>
        <v>Belum ada masih menunggu pelantikan Kepala UPTD PPA tahun 2025</v>
      </c>
      <c r="AV424" s="218" t="str">
        <f t="array" ref="AV424">INDEX('UPTD PPA KabKota'!E$5:E$513,MATCH($D424,'UPTD PPA KabKota'!$C$5:$C$513,FALSE))</f>
        <v>Jl. Balaikota Utara No. 3 Palu</v>
      </c>
      <c r="AW424" s="218" t="str">
        <f t="array" ref="AW424">INDEX('UPTD PPA KabKota'!F$5:F$513,MATCH($D424,'UPTD PPA KabKota'!$C$5:$C$513,FALSE))</f>
        <v>Belum ada</v>
      </c>
      <c r="AX424" s="218" t="str">
        <f t="array" ref="AX424">INDEX('UPTD PPA KabKota'!G$5:G$513,MATCH($D424,'UPTD PPA KabKota'!$C$5:$C$513,FALSE))</f>
        <v>Belum ada</v>
      </c>
      <c r="AY424" s="218" t="str">
        <f t="array" ref="AY424">INDEX('UPTD PPA KabKota'!H$5:H$513,MATCH($D424,'UPTD PPA KabKota'!$C$5:$C$513,FALSE))</f>
        <v>UPTD PPA</v>
      </c>
      <c r="AZ424" s="218" t="str">
        <f t="array" ref="AZ424">INDEX('UPTD PPA KabKota'!I$5:I$513,MATCH($D424,'UPTD PPA KabKota'!$C$5:$C$513,FALSE))</f>
        <v>Peraturan Walikota Palu No 45 Tahun 2022</v>
      </c>
      <c r="BA424" s="218">
        <f t="array" ref="BA424">INDEX('UPTD PPA KabKota'!J$5:J$513,MATCH($D424,'UPTD PPA KabKota'!$C$5:$C$513,FALSE))</f>
        <v>2022</v>
      </c>
      <c r="BB424" s="218" t="str">
        <f t="array" ref="BB424">INDEX('UPTD PPA KabKota'!K$5:K$513,MATCH($D424,'UPTD PPA KabKota'!$C$5:$C$513,FALSE))</f>
        <v>A</v>
      </c>
      <c r="BC424" s="218" t="str">
        <f t="array" ref="BC424">INDEX('UPTD PPA KabKota'!L$5:L$513,MATCH($D424,'UPTD PPA KabKota'!$C$5:$C$513,FALSE))</f>
        <v>Nunung Kusdila</v>
      </c>
      <c r="BD424" s="218" t="str">
        <f t="array" ref="BD424">INDEX('UPTD PPA KabKota'!M$5:M$513,MATCH($D424,'UPTD PPA KabKota'!$C$5:$C$513,FALSE))</f>
        <v>nunungkusdila81@gmail.com</v>
      </c>
      <c r="BE424" s="218" t="str">
        <f t="array" ref="BE424">INDEX('UPTD PPA KabKota'!N$5:N$513,MATCH($D424,'UPTD PPA KabKota'!$C$5:$C$513,FALSE))</f>
        <v>Kepala UPTD, Kasubag TU dan Kelompok Jabatan Fungsional</v>
      </c>
      <c r="BF424" s="218" t="str">
        <f t="array" ref="BF424">INDEX('UPTD PPA KabKota'!O$5:O$513,MATCH($D424,'UPTD PPA KabKota'!$C$5:$C$513,FALSE))</f>
        <v>Bergabung dengan Kantor Dinas</v>
      </c>
      <c r="BG424" s="218" t="str">
        <f t="array" ref="BG424">INDEX('UPTD PPA KabKota'!P$5:P$513,MATCH($D424,'UPTD PPA KabKota'!$C$5:$C$513,FALSE))</f>
        <v>Sewa/Kontrak</v>
      </c>
      <c r="BH424" s="218" t="str">
        <f t="array" ref="BH424">INDEX('UPTD PPA KabKota'!Q$5:Q$513,MATCH($D424,'UPTD PPA KabKota'!$C$5:$C$513,FALSE))</f>
        <v/>
      </c>
      <c r="BI424" s="218" t="str">
        <f t="array" ref="BI424">INDEX('UPTD PPA KabKota'!R$5:R$513,MATCH($D424,'UPTD PPA KabKota'!$C$5:$C$513,FALSE))</f>
        <v>Ada</v>
      </c>
      <c r="BJ424" s="218" t="str">
        <f t="array" ref="BJ424">INDEX('UPTD PPA KabKota'!S$5:S$513,MATCH($D424,'UPTD PPA KabKota'!$C$5:$C$513,FALSE))</f>
        <v>Ada</v>
      </c>
      <c r="BK424" s="218" t="str">
        <f t="array" ref="BK424">INDEX('UPTD PPA KabKota'!T$5:T$513,MATCH($D424,'UPTD PPA KabKota'!$C$5:$C$513,FALSE))</f>
        <v>Ada</v>
      </c>
      <c r="BL424" s="218" t="str">
        <f t="array" ref="BL424">INDEX('UPTD PPA KabKota'!U$5:U$513,MATCH($D424,'UPTD PPA KabKota'!$C$5:$C$513,FALSE))</f>
        <v>Ada</v>
      </c>
      <c r="BM424" s="218" t="str">
        <f t="array" ref="BM424">INDEX('UPTD PPA KabKota'!V$5:V$513,MATCH($D424,'UPTD PPA KabKota'!$C$5:$C$513,FALSE))</f>
        <v>Tidak Ada</v>
      </c>
      <c r="BN424" s="218" t="str">
        <f t="array" ref="BN424">INDEX('UPTD PPA KabKota'!W$5:W$513,MATCH($D424,'UPTD PPA KabKota'!$C$5:$C$513,FALSE))</f>
        <v>Ada</v>
      </c>
      <c r="BO424" s="218" t="str">
        <f t="array" ref="BO424">INDEX('UPTD PPA KabKota'!X$5:X$513,MATCH($D424,'UPTD PPA KabKota'!$C$5:$C$513,FALSE))</f>
        <v>Ada</v>
      </c>
      <c r="BP424" s="218" t="str">
        <f t="array" ref="BP424">INDEX('UPTD PPA KabKota'!Y$5:Y$513,MATCH($D424,'UPTD PPA KabKota'!$C$5:$C$513,FALSE))</f>
        <v>Ada</v>
      </c>
      <c r="BQ424" s="218" t="str">
        <f t="array" ref="BQ424">INDEX('UPTD PPA KabKota'!Z$5:Z$513,MATCH($D424,'UPTD PPA KabKota'!$C$5:$C$513,FALSE))</f>
        <v>Tidak Ada</v>
      </c>
      <c r="BR424" s="218" t="str">
        <f t="array" ref="BR424">INDEX('UPTD PPA KabKota'!AA$5:AA$513,MATCH($D424,'UPTD PPA KabKota'!$C$5:$C$513,FALSE))</f>
        <v>Tidak Ada</v>
      </c>
      <c r="BS424" s="218" t="str">
        <f t="array" ref="BS424">INDEX('UPTD PPA KabKota'!AB$5:AB$513,MATCH($D424,'UPTD PPA KabKota'!$C$5:$C$513,FALSE))</f>
        <v>Tidak Ada</v>
      </c>
      <c r="BT424" s="218" t="str">
        <f t="array" ref="BT424">INDEX('UPTD PPA KabKota'!AC$5:AC$513,MATCH($D424,'UPTD PPA KabKota'!$C$5:$C$513,FALSE))</f>
        <v>Sudah</v>
      </c>
      <c r="BU424" s="218" t="str">
        <f t="array" ref="BU424">INDEX('UPTD PPA KabKota'!AD$5:AD$513,MATCH($D424,'UPTD PPA KabKota'!$C$5:$C$513,FALSE))</f>
        <v>Sudah</v>
      </c>
      <c r="BV424" s="218" t="str">
        <f t="array" ref="BV424">INDEX('UPTD PPA KabKota'!AE$5:AE$513,MATCH($D424,'UPTD PPA KabKota'!$C$5:$C$513,FALSE))</f>
        <v>Belum</v>
      </c>
      <c r="BW424" s="218" t="str">
        <f t="array" ref="BW424">INDEX('UPTD PPA KabKota'!AF$5:AF$513,MATCH($D424,'UPTD PPA KabKota'!$C$5:$C$513,FALSE))</f>
        <v>Sudah</v>
      </c>
      <c r="BX424" s="218" t="str">
        <f t="array" ref="BX424">INDEX('UPTD PPA KabKota'!AG$5:AG$513,MATCH($D424,'UPTD PPA KabKota'!$C$5:$C$513,FALSE))</f>
        <v>Sudah</v>
      </c>
      <c r="BY424" s="218" t="str">
        <f t="array" ref="BY424">INDEX('UPTD PPA KabKota'!AH$5:AH$513,MATCH($D424,'UPTD PPA KabKota'!$C$5:$C$513,FALSE))</f>
        <v>Sudah</v>
      </c>
      <c r="BZ424" s="218" t="str">
        <f t="array" ref="BZ424">INDEX('UPTD PPA KabKota'!AI$5:AI$513,MATCH($D424,'UPTD PPA KabKota'!$C$5:$C$513,FALSE))</f>
        <v>Belum</v>
      </c>
      <c r="CA424" s="218" t="str">
        <f t="array" ref="CA424">INDEX('UPTD PPA KabKota'!AJ$5:AJ$513,MATCH($D424,'UPTD PPA KabKota'!$C$5:$C$513,FALSE))</f>
        <v>Sudah</v>
      </c>
      <c r="CB424" s="218" t="str">
        <f t="array" ref="CB424">INDEX('UPTD PPA KabKota'!AK$5:AK$513,MATCH($D424,'UPTD PPA KabKota'!$C$5:$C$513,FALSE))</f>
        <v>Sudah</v>
      </c>
      <c r="CC424" s="218" t="str">
        <f t="array" ref="CC424">INDEX('UPTD PPA KabKota'!AL$5:AL$513,MATCH($D424,'UPTD PPA KabKota'!$C$5:$C$513,FALSE))</f>
        <v>Sudah</v>
      </c>
      <c r="CD424" s="218" t="str">
        <f t="array" ref="CD424">INDEX('UPTD PPA KabKota'!AM$5:AM$513,MATCH($D424,'UPTD PPA KabKota'!$C$5:$C$513,FALSE))</f>
        <v>Sudah</v>
      </c>
      <c r="CE424" s="218" t="str">
        <f t="array" ref="CE424">INDEX('UPTD PPA KabKota'!AN$5:AN$513,MATCH($D424,'UPTD PPA KabKota'!$C$5:$C$513,FALSE))</f>
        <v/>
      </c>
      <c r="CF424" s="218">
        <f t="array" ref="CF424">INDEX('UPTD PPA KabKota'!AO$5:AO$513,MATCH($D424,'UPTD PPA KabKota'!$C$5:$C$513,FALSE))</f>
        <v>148</v>
      </c>
      <c r="CG424" s="218" t="str">
        <f t="array" ref="CG424">INDEX('UPTD PPA KabKota'!AP$5:AP$513,MATCH($D424,'UPTD PPA KabKota'!$C$5:$C$513,FALSE))</f>
        <v>kekerasan seksual terhadap anak, kekerasan fisik terhadap perempuan</v>
      </c>
      <c r="CH424" s="218" t="str">
        <f t="array" ref="CH424">INDEX('UPTD PPA KabKota'!AQ$5:AQ$513,MATCH($D424,'UPTD PPA KabKota'!$C$5:$C$513,FALSE))</f>
        <v/>
      </c>
      <c r="CI424" s="218" t="str">
        <f t="array" ref="CI424">INDEX('UPTD PPA KabKota'!AR$5:AR$513,MATCH($D424,'UPTD PPA KabKota'!$C$5:$C$513,FALSE))</f>
        <v/>
      </c>
      <c r="CJ424" s="218" t="str">
        <f t="array" ref="CJ424">INDEX('UPTD PPA KabKota'!AS$5:AS$513,MATCH($D424,'UPTD PPA KabKota'!$C$5:$C$513,FALSE))</f>
        <v/>
      </c>
      <c r="CK424" s="218" t="str">
        <f t="array" ref="CK424">INDEX('UPTD PPA KabKota'!AT$5:AT$513,MATCH($D424,'UPTD PPA KabKota'!$C$5:$C$513,FALSE))</f>
        <v/>
      </c>
      <c r="CL424" s="218" t="str">
        <f t="array" ref="CL424">INDEX('UPTD PPA KabKota'!AU$5:AU$513,MATCH($D424,'UPTD PPA KabKota'!$C$5:$C$513,FALSE))</f>
        <v/>
      </c>
      <c r="CM424" s="218" t="str">
        <f t="array" ref="CM424">INDEX('UPTD PPA KabKota'!AV$5:AV$513,MATCH($D424,'UPTD PPA KabKota'!$C$5:$C$513,FALSE))</f>
        <v/>
      </c>
      <c r="CN424" s="218" t="str">
        <f t="array" ref="CN424">INDEX('UPTD PPA KabKota'!AW$5:AW$513,MATCH($D424,'UPTD PPA KabKota'!$C$5:$C$513,FALSE))</f>
        <v>v</v>
      </c>
      <c r="CO424" s="218" t="str">
        <f t="array" ref="CO424">INDEX('UPTD PPA KabKota'!AX$5:AX$513,MATCH($D424,'UPTD PPA KabKota'!$C$5:$C$513,FALSE))</f>
        <v/>
      </c>
      <c r="CP424" s="218" t="str">
        <f t="array" ref="CP424">INDEX('UPTD PPA KabKota'!AY$5:AY$513,MATCH($D424,'UPTD PPA KabKota'!$C$5:$C$513,FALSE))</f>
        <v/>
      </c>
      <c r="CQ424" s="209" t="str">
        <f>IFERROR(__xludf.DUMMYFUNCTION("IF(ISBLANK($K424),"""",IF(REGEXMATCH($K424,""Peraturan""),""Ada"",IF(REGEXMATCH($K424,""Rekomendasi""),""Tidak Ada"", $K424)))
"),"#N/A")</f>
        <v>#N/A</v>
      </c>
      <c r="CR424" s="209" t="str">
        <f t="array" ref="CR424">index('UPTD PPA KabKota'!$BI$5:$BI$513,match($D424,'UPTD PPA KabKota'!$C$5:$C$513,false))</f>
        <v>Ada</v>
      </c>
      <c r="CS424" s="314" t="str">
        <f t="shared" si="71"/>
        <v>#N/A</v>
      </c>
    </row>
    <row r="425">
      <c r="A425" s="334">
        <v>419.0</v>
      </c>
      <c r="B425" s="300"/>
      <c r="C425" s="301" t="s">
        <v>4787</v>
      </c>
      <c r="D425" s="317" t="s">
        <v>4787</v>
      </c>
      <c r="E425" s="302">
        <v>45748.0</v>
      </c>
      <c r="F425" s="303" t="str">
        <f t="array" ref="F425">INDEX('Ortala-Provinsi'!C$2:C$39,MATCH($D425,'Ortala-Provinsi'!$B$2:$B$39,FALSE))</f>
        <v>Andi Rahmi Adikarini/ 081342194008</v>
      </c>
      <c r="G425" s="303" t="str">
        <f t="array" ref="G425">INDEX('Ortala-Provinsi'!D$2:D$39,MATCH($D425,'Ortala-Provinsi'!$B$2:$B$39,FALSE))</f>
        <v>UPT.PPA Sulsel
Jl. Hertasning VI/ No.1. Makassar</v>
      </c>
      <c r="H425" s="303" t="str">
        <f t="array" ref="H425">INDEX('Ortala-Provinsi'!E$2:E$39,MATCH($D425,'Ortala-Provinsi'!$B$2:$B$39,FALSE))</f>
        <v>082189059050</v>
      </c>
      <c r="I425" s="303" t="str">
        <f t="array" ref="I425">INDEX('Ortala-Provinsi'!F$2:F$39,MATCH($D425,'Ortala-Provinsi'!$B$2:$B$39,FALSE))</f>
        <v>082189059050</v>
      </c>
      <c r="J425" s="303" t="str">
        <f t="array" ref="J425">INDEX('Ortala-Provinsi'!G$2:G$39,MATCH($D425,'Ortala-Provinsi'!$B$2:$B$39,FALSE))</f>
        <v>UPT P2TP2A</v>
      </c>
      <c r="K425" s="303" t="str">
        <f t="array" ref="K425">INDEX('Ortala-Provinsi'!H$2:H$39,MATCH($D425,'Ortala-Provinsi'!$B$2:$B$39,FALSE))</f>
        <v>Peraturan Gubernur Sulawesi Selatan No 19 Tahun 2018 tentang Organisasi dan Tata Kerja Unit Pelaksana Teknis Pusat Pelayanan Terpadu Perlindungan Perempuan dan Anak (UPT P2TP2A) pada Dinas PPPA Provinsi Sulawesi Selatan</v>
      </c>
      <c r="L425" s="303">
        <f t="array" ref="L425">INDEX('Ortala-Provinsi'!I$2:I$39,MATCH($D425,'Ortala-Provinsi'!$B$2:$B$39,FALSE))</f>
        <v>2018</v>
      </c>
      <c r="M425" s="303" t="str">
        <f t="array" ref="M425">INDEX('Ortala-Provinsi'!J$2:J$39,MATCH($D425,'Ortala-Provinsi'!$B$2:$B$39,FALSE))</f>
        <v>A</v>
      </c>
      <c r="N425" s="303" t="str">
        <f t="array" ref="N425">INDEX('Ortala-Provinsi'!K$2:K$39,MATCH($D425,'Ortala-Provinsi'!$B$2:$B$39,FALSE))</f>
        <v>Sri Angreni 
(Hotline: 082189059050)</v>
      </c>
      <c r="O425" s="320" t="str">
        <f t="array" ref="O425">INDEX('Ortala-Provinsi'!L$2:L$39,MATCH($D425,'Ortala-Provinsi'!$B$2:$B$39,FALSE))</f>
        <v>p2tp2a.sulawesiselatan@gmail.com</v>
      </c>
      <c r="P425" s="303" t="str">
        <f t="array" ref="P425">INDEX('Ortala-Provinsi'!M$2:M$39,MATCH($D425,'Ortala-Provinsi'!$B$2:$B$39,FALSE))</f>
        <v>Kasi 1 : Pelayanan Terpadu dan Rujukan
Kasi 2 : Informasi
Kasubag TU</v>
      </c>
      <c r="Q425" s="303" t="str">
        <f t="array" ref="Q425">INDEX('Ortala-Provinsi'!N$2:N$39,MATCH($D425,'Ortala-Provinsi'!$B$2:$B$39,FALSE))</f>
        <v>MANDIRI</v>
      </c>
      <c r="R425" s="303" t="str">
        <f t="array" ref="R425">INDEX('Ortala-Provinsi'!O$2:O$39,MATCH($D425,'Ortala-Provinsi'!$B$2:$B$39,FALSE))</f>
        <v>SEWA/KONTRAK</v>
      </c>
      <c r="S425" s="303" t="str">
        <f t="array" ref="S425">INDEX('Ortala-Provinsi'!P$2:P$39,MATCH($D425,'Ortala-Provinsi'!$B$2:$B$39,FALSE))</f>
        <v/>
      </c>
      <c r="T425" s="303">
        <f t="array" ref="T425">INDEX('Ortala-Provinsi'!Q$2:Q$39,MATCH($D425,'Ortala-Provinsi'!$B$2:$B$39,FALSE))</f>
        <v>1</v>
      </c>
      <c r="U425" s="303" t="str">
        <f t="array" ref="U425">INDEX('Ortala-Provinsi'!R$2:R$39,MATCH($D425,'Ortala-Provinsi'!$B$2:$B$39,FALSE))</f>
        <v/>
      </c>
      <c r="V425" s="303" t="str">
        <f t="array" ref="V425">INDEX('Ortala-Provinsi'!S$2:S$39,MATCH($D425,'Ortala-Provinsi'!$B$2:$B$39,FALSE))</f>
        <v/>
      </c>
      <c r="W425" s="303">
        <f t="array" ref="W425">INDEX('Ortala-Provinsi'!T$2:T$39,MATCH($D425,'Ortala-Provinsi'!$B$2:$B$39,FALSE))</f>
        <v>1</v>
      </c>
      <c r="X425" s="303">
        <f t="array" ref="X425">INDEX('Ortala-Provinsi'!U$2:U$39,MATCH($D425,'Ortala-Provinsi'!$B$2:$B$39,FALSE))</f>
        <v>1</v>
      </c>
      <c r="Y425" s="303">
        <f t="array" ref="Y425">INDEX('Ortala-Provinsi'!V$2:V$39,MATCH($D425,'Ortala-Provinsi'!$B$2:$B$39,FALSE))</f>
        <v>1</v>
      </c>
      <c r="Z425" s="303">
        <f t="array" ref="Z425">INDEX('Ortala-Provinsi'!W$2:W$39,MATCH($D425,'Ortala-Provinsi'!$B$2:$B$39,FALSE))</f>
        <v>1</v>
      </c>
      <c r="AA425" s="303">
        <f t="array" ref="AA425">INDEX('Ortala-Provinsi'!X$2:X$39,MATCH($D425,'Ortala-Provinsi'!$B$2:$B$39,FALSE))</f>
        <v>1</v>
      </c>
      <c r="AB425" s="303">
        <f t="array" ref="AB425">INDEX('Ortala-Provinsi'!Y$2:Y$39,MATCH($D425,'Ortala-Provinsi'!$B$2:$B$39,FALSE))</f>
        <v>0</v>
      </c>
      <c r="AC425" s="303">
        <f t="array" ref="AC425">INDEX('Ortala-Provinsi'!Z$2:Z$39,MATCH($D425,'Ortala-Provinsi'!$B$2:$B$39,FALSE))</f>
        <v>1</v>
      </c>
      <c r="AD425" s="303">
        <f t="array" ref="AD425">INDEX('Ortala-Provinsi'!AA$2:AA$39,MATCH($D425,'Ortala-Provinsi'!$B$2:$B$39,FALSE))</f>
        <v>1</v>
      </c>
      <c r="AE425" s="303">
        <f t="array" ref="AE425">INDEX('Ortala-Provinsi'!AB$2:AB$39,MATCH($D425,'Ortala-Provinsi'!$B$2:$B$39,FALSE))</f>
        <v>0</v>
      </c>
      <c r="AF425" s="303">
        <f t="array" ref="AF425">INDEX('Ortala-Provinsi'!AC$2:AC$39,MATCH($D425,'Ortala-Provinsi'!$B$2:$B$39,FALSE))</f>
        <v>0</v>
      </c>
      <c r="AG425" s="303">
        <f t="array" ref="AG425">INDEX('Ortala-Provinsi'!AD$2:AD$39,MATCH($D425,'Ortala-Provinsi'!$B$2:$B$39,FALSE))</f>
        <v>0</v>
      </c>
      <c r="AH425" s="303">
        <f t="array" ref="AH425">INDEX('Ortala-Provinsi'!AE$2:AE$39,MATCH($D425,'Ortala-Provinsi'!$B$2:$B$39,FALSE))</f>
        <v>1</v>
      </c>
      <c r="AI425" s="303">
        <f t="array" ref="AI425">INDEX('Ortala-Provinsi'!AF$2:AF$39,MATCH($D425,'Ortala-Provinsi'!$B$2:$B$39,FALSE))</f>
        <v>1</v>
      </c>
      <c r="AJ425" s="303">
        <f t="array" ref="AJ425">INDEX('Ortala-Provinsi'!AG$2:AG$39,MATCH($D425,'Ortala-Provinsi'!$B$2:$B$39,FALSE))</f>
        <v>1</v>
      </c>
      <c r="AK425" s="303">
        <f t="array" ref="AK425">INDEX('Ortala-Provinsi'!AH$2:AH$39,MATCH($D425,'Ortala-Provinsi'!$B$2:$B$39,FALSE))</f>
        <v>1</v>
      </c>
      <c r="AL425" s="303" t="str">
        <f t="array" ref="AL425">INDEX('Ortala-Provinsi'!AI$2:AI$39,MATCH($D425,'Ortala-Provinsi'!$B$2:$B$39,FALSE))</f>
        <v>Pengaduan --- assessment kebutuhan - Rumah Aman (sesuai kebutuhan)
Menerima rujukan --- Rumah Aman</v>
      </c>
      <c r="AM425" s="303">
        <f t="array" ref="AM425">INDEX('Ortala-Provinsi'!AJ$2:AJ$39,MATCH($D425,'Ortala-Provinsi'!$B$2:$B$39,FALSE))</f>
        <v>1</v>
      </c>
      <c r="AN425" s="303">
        <f t="array" ref="AN425">INDEX('Ortala-Provinsi'!AK$2:AK$39,MATCH($D425,'Ortala-Provinsi'!$B$2:$B$39,FALSE))</f>
        <v>1</v>
      </c>
      <c r="AO425" s="303">
        <f t="array" ref="AO425">INDEX('Ortala-Provinsi'!AL$2:AL$39,MATCH($D425,'Ortala-Provinsi'!$B$2:$B$39,FALSE))</f>
        <v>198</v>
      </c>
      <c r="AP425" s="303" t="str">
        <f t="array" ref="AP425">INDEX('Ortala-Provinsi'!AM$2:AM$39,MATCH($D425,'Ortala-Provinsi'!$B$2:$B$39,FALSE))</f>
        <v>Kekerasan fisik</v>
      </c>
      <c r="AQ425" s="303" t="str">
        <f t="array" ref="AQ425">INDEX('Ortala-Provinsi'!AN$2:AN$39,MATCH($D425,'Ortala-Provinsi'!$B$2:$B$39,FALSE))</f>
        <v/>
      </c>
      <c r="AR425" s="303" t="str">
        <f t="array" ref="AR425">INDEX('Ortala-Provinsi'!AO$2:AO$39,MATCH($D425,'Ortala-Provinsi'!$B$2:$B$39,FALSE))</f>
        <v/>
      </c>
      <c r="AS425" s="303" t="str">
        <f t="array" ref="AS425">INDEX('Ortala-Provinsi'!AP$2:AP$39,MATCH($D425,'Ortala-Provinsi'!$B$2:$B$39,FALSE))</f>
        <v/>
      </c>
      <c r="AT425" s="303" t="str">
        <f t="array" ref="AT425">INDEX('Ortala-Provinsi'!AQ$2:AQ$39,MATCH($D425,'Ortala-Provinsi'!$B$2:$B$39,FALSE))</f>
        <v/>
      </c>
      <c r="AU425" s="304" t="str">
        <f t="shared" ref="AU425:CP425" si="72">INDEX(#REF!,MATCH($D425,#REF!,FALSE))</f>
        <v>#REF!</v>
      </c>
      <c r="AV425" s="304" t="str">
        <f t="shared" si="72"/>
        <v>#REF!</v>
      </c>
      <c r="AW425" s="304" t="str">
        <f t="shared" si="72"/>
        <v>#REF!</v>
      </c>
      <c r="AX425" s="304" t="str">
        <f t="shared" si="72"/>
        <v>#REF!</v>
      </c>
      <c r="AY425" s="304" t="str">
        <f t="shared" si="72"/>
        <v>#REF!</v>
      </c>
      <c r="AZ425" s="304" t="str">
        <f t="shared" si="72"/>
        <v>#REF!</v>
      </c>
      <c r="BA425" s="305" t="str">
        <f t="shared" si="72"/>
        <v>#REF!</v>
      </c>
      <c r="BB425" s="304" t="str">
        <f t="shared" si="72"/>
        <v>#REF!</v>
      </c>
      <c r="BC425" s="304" t="str">
        <f t="shared" si="72"/>
        <v>#REF!</v>
      </c>
      <c r="BD425" s="304" t="str">
        <f t="shared" si="72"/>
        <v>#REF!</v>
      </c>
      <c r="BE425" s="304" t="str">
        <f t="shared" si="72"/>
        <v>#REF!</v>
      </c>
      <c r="BF425" s="304" t="str">
        <f t="shared" si="72"/>
        <v>#REF!</v>
      </c>
      <c r="BG425" s="304" t="str">
        <f t="shared" si="72"/>
        <v>#REF!</v>
      </c>
      <c r="BH425" s="304" t="str">
        <f t="shared" si="72"/>
        <v>#REF!</v>
      </c>
      <c r="BI425" s="304" t="str">
        <f t="shared" si="72"/>
        <v>#REF!</v>
      </c>
      <c r="BJ425" s="304" t="str">
        <f t="shared" si="72"/>
        <v>#REF!</v>
      </c>
      <c r="BK425" s="304" t="str">
        <f t="shared" si="72"/>
        <v>#REF!</v>
      </c>
      <c r="BL425" s="304" t="str">
        <f t="shared" si="72"/>
        <v>#REF!</v>
      </c>
      <c r="BM425" s="304" t="str">
        <f t="shared" si="72"/>
        <v>#REF!</v>
      </c>
      <c r="BN425" s="304" t="str">
        <f t="shared" si="72"/>
        <v>#REF!</v>
      </c>
      <c r="BO425" s="304" t="str">
        <f t="shared" si="72"/>
        <v>#REF!</v>
      </c>
      <c r="BP425" s="304" t="str">
        <f t="shared" si="72"/>
        <v>#REF!</v>
      </c>
      <c r="BQ425" s="304" t="str">
        <f t="shared" si="72"/>
        <v>#REF!</v>
      </c>
      <c r="BR425" s="304" t="str">
        <f t="shared" si="72"/>
        <v>#REF!</v>
      </c>
      <c r="BS425" s="304" t="str">
        <f t="shared" si="72"/>
        <v>#REF!</v>
      </c>
      <c r="BT425" s="304" t="str">
        <f t="shared" si="72"/>
        <v>#REF!</v>
      </c>
      <c r="BU425" s="304" t="str">
        <f t="shared" si="72"/>
        <v>#REF!</v>
      </c>
      <c r="BV425" s="304" t="str">
        <f t="shared" si="72"/>
        <v>#REF!</v>
      </c>
      <c r="BW425" s="304" t="str">
        <f t="shared" si="72"/>
        <v>#REF!</v>
      </c>
      <c r="BX425" s="304" t="str">
        <f t="shared" si="72"/>
        <v>#REF!</v>
      </c>
      <c r="BY425" s="304" t="str">
        <f t="shared" si="72"/>
        <v>#REF!</v>
      </c>
      <c r="BZ425" s="304" t="str">
        <f t="shared" si="72"/>
        <v>#REF!</v>
      </c>
      <c r="CA425" s="304" t="str">
        <f t="shared" si="72"/>
        <v>#REF!</v>
      </c>
      <c r="CB425" s="304" t="str">
        <f t="shared" si="72"/>
        <v>#REF!</v>
      </c>
      <c r="CC425" s="304" t="str">
        <f t="shared" si="72"/>
        <v>#REF!</v>
      </c>
      <c r="CD425" s="304" t="str">
        <f t="shared" si="72"/>
        <v>#REF!</v>
      </c>
      <c r="CE425" s="304" t="str">
        <f t="shared" si="72"/>
        <v>#REF!</v>
      </c>
      <c r="CF425" s="305" t="str">
        <f t="shared" si="72"/>
        <v>#REF!</v>
      </c>
      <c r="CG425" s="304" t="str">
        <f t="shared" si="72"/>
        <v>#REF!</v>
      </c>
      <c r="CH425" s="306" t="str">
        <f t="shared" si="72"/>
        <v>#REF!</v>
      </c>
      <c r="CI425" s="306" t="str">
        <f t="shared" si="72"/>
        <v>#REF!</v>
      </c>
      <c r="CJ425" s="306" t="str">
        <f t="shared" si="72"/>
        <v>#REF!</v>
      </c>
      <c r="CK425" s="304" t="str">
        <f t="shared" si="72"/>
        <v>#REF!</v>
      </c>
      <c r="CL425" s="306" t="str">
        <f t="shared" si="72"/>
        <v>#REF!</v>
      </c>
      <c r="CM425" s="306" t="str">
        <f t="shared" si="72"/>
        <v>#REF!</v>
      </c>
      <c r="CN425" s="306" t="str">
        <f t="shared" si="72"/>
        <v>#REF!</v>
      </c>
      <c r="CO425" s="306" t="str">
        <f t="shared" si="72"/>
        <v>#REF!</v>
      </c>
      <c r="CP425" s="306" t="str">
        <f t="shared" si="72"/>
        <v>#REF!</v>
      </c>
      <c r="CQ425" s="307" t="str">
        <f>IFERROR(__xludf.DUMMYFUNCTION("IF(ISBLANK($K425),"""",IF(REGEXMATCH($K425,""Peraturan""),""Ada"",IF(REGEXMATCH($K425,""Rekomendasi""),""Tidak Ada"", $K425)))
"),"Ada")</f>
        <v>Ada</v>
      </c>
      <c r="CR425" s="308" t="str">
        <f t="array" ref="CR425">INDEX(#REF!,MATCH($D425,#REF!,FALSE))</f>
        <v>#REF!</v>
      </c>
      <c r="CS425" s="309"/>
    </row>
    <row r="426">
      <c r="A426" s="334">
        <v>420.0</v>
      </c>
      <c r="B426" s="334">
        <v>1.0</v>
      </c>
      <c r="C426" s="311" t="s">
        <v>4787</v>
      </c>
      <c r="D426" s="312" t="s">
        <v>4788</v>
      </c>
      <c r="E426" s="315">
        <v>45778.0</v>
      </c>
      <c r="F426" s="218" t="str">
        <f t="array" ref="F426">INDEX('Ortala-KabKota'!F$2:F$415,MATCH($D426,'Ortala-KabKota'!$E$2:$E$415,FALSE))</f>
        <v>ANDI BAU OPU. SM/082196073288</v>
      </c>
      <c r="G426" s="218" t="str">
        <f t="array" ref="G426">INDEX('Ortala-KabKota'!G$2:G$415,MATCH($D426,'Ortala-KabKota'!$E$2:$E$415,FALSE))</f>
        <v>Jalan Pierre Tendean, Kel. Benteng,Kec.Benteng,Kab. Kepulauan Selayar</v>
      </c>
      <c r="H426" s="218" t="str">
        <f t="array" ref="H426">INDEX('Ortala-KabKota'!H$2:H$415,MATCH($D426,'Ortala-KabKota'!$E$2:$E$415,FALSE))</f>
        <v/>
      </c>
      <c r="I426" s="218" t="str">
        <f t="array" ref="I426">INDEX('Ortala-KabKota'!I$2:I$415,MATCH($D426,'Ortala-KabKota'!$E$2:$E$415,FALSE))</f>
        <v/>
      </c>
      <c r="J426" s="218" t="str">
        <f t="array" ref="J426">INDEX('Ortala-KabKota'!J$2:J$415,MATCH($D426,'Ortala-KabKota'!$E$2:$E$415,FALSE))</f>
        <v>UPTD PPA</v>
      </c>
      <c r="K426" s="218" t="str">
        <f t="array" ref="K426">INDEX('Ortala-KabKota'!K$2:K$415,MATCH($D426,'Ortala-KabKota'!$E$2:$E$415,FALSE))</f>
        <v>Peraturan Bupati Kepulauan Selayar Nomor 18 Tahun 2023</v>
      </c>
      <c r="L426" s="218">
        <f t="array" ref="L426">INDEX('Ortala-KabKota'!L$2:L$415,MATCH($D426,'Ortala-KabKota'!$E$2:$E$415,FALSE))</f>
        <v>2023</v>
      </c>
      <c r="M426" s="218" t="str">
        <f t="array" ref="M426">INDEX('Ortala-KabKota'!M$2:M$415,MATCH($D426,'Ortala-KabKota'!$E$2:$E$415,FALSE))</f>
        <v>B</v>
      </c>
      <c r="N426" s="218" t="str">
        <f t="array" ref="N426">INDEX('Ortala-KabKota'!N$2:N$415,MATCH($D426,'Ortala-KabKota'!$E$2:$E$415,FALSE))</f>
        <v/>
      </c>
      <c r="O426" s="218" t="str">
        <f t="array" ref="O426">INDEX('Ortala-KabKota'!O$2:O$415,MATCH($D426,'Ortala-KabKota'!$E$2:$E$415,FALSE))</f>
        <v/>
      </c>
      <c r="P426" s="218" t="str">
        <f t="array" ref="P426">INDEX('Ortala-KabKota'!P$2:P$415,MATCH($D426,'Ortala-KabKota'!$E$2:$E$415,FALSE))</f>
        <v/>
      </c>
      <c r="Q426" s="218" t="str">
        <f t="array" ref="Q426">INDEX('Ortala-KabKota'!Q$2:Q$415,MATCH($D426,'Ortala-KabKota'!$E$2:$E$415,FALSE))</f>
        <v/>
      </c>
      <c r="R426" s="218" t="str">
        <f t="array" ref="R426">INDEX('Ortala-KabKota'!R$2:R$415,MATCH($D426,'Ortala-KabKota'!$E$2:$E$415,FALSE))</f>
        <v/>
      </c>
      <c r="S426" s="218" t="str">
        <f t="array" ref="S426">INDEX('Ortala-KabKota'!S$2:S$415,MATCH($D426,'Ortala-KabKota'!$E$2:$E$415,FALSE))</f>
        <v/>
      </c>
      <c r="T426" s="218" t="str">
        <f t="array" ref="T426">INDEX('Ortala-KabKota'!T$2:T$415,MATCH($D426,'Ortala-KabKota'!$E$2:$E$415,FALSE))</f>
        <v/>
      </c>
      <c r="U426" s="218" t="str">
        <f t="array" ref="U426">INDEX('Ortala-KabKota'!U$2:U$415,MATCH($D426,'Ortala-KabKota'!$E$2:$E$415,FALSE))</f>
        <v/>
      </c>
      <c r="V426" s="218" t="str">
        <f t="array" ref="V426">INDEX('Ortala-KabKota'!V$2:V$415,MATCH($D426,'Ortala-KabKota'!$E$2:$E$415,FALSE))</f>
        <v/>
      </c>
      <c r="W426" s="218" t="str">
        <f t="array" ref="W426">INDEX('Ortala-KabKota'!W$2:W$415,MATCH($D426,'Ortala-KabKota'!$E$2:$E$415,FALSE))</f>
        <v/>
      </c>
      <c r="X426" s="218" t="str">
        <f t="array" ref="X426">INDEX('Ortala-KabKota'!X$2:X$415,MATCH($D426,'Ortala-KabKota'!$E$2:$E$415,FALSE))</f>
        <v/>
      </c>
      <c r="Y426" s="218" t="str">
        <f t="array" ref="Y426">INDEX('Ortala-KabKota'!Y$2:Y$415,MATCH($D426,'Ortala-KabKota'!$E$2:$E$415,FALSE))</f>
        <v/>
      </c>
      <c r="Z426" s="218" t="str">
        <f t="array" ref="Z426">INDEX('Ortala-KabKota'!Z$2:Z$415,MATCH($D426,'Ortala-KabKota'!$E$2:$E$415,FALSE))</f>
        <v/>
      </c>
      <c r="AA426" s="218" t="str">
        <f t="array" ref="AA426">INDEX('Ortala-KabKota'!AA$2:AA$415,MATCH($D426,'Ortala-KabKota'!$E$2:$E$415,FALSE))</f>
        <v/>
      </c>
      <c r="AB426" s="218" t="str">
        <f t="array" ref="AB426">INDEX('Ortala-KabKota'!AB$2:AB$415,MATCH($D426,'Ortala-KabKota'!$E$2:$E$415,FALSE))</f>
        <v/>
      </c>
      <c r="AC426" s="218" t="str">
        <f t="array" ref="AC426">INDEX('Ortala-KabKota'!AC$2:AC$415,MATCH($D426,'Ortala-KabKota'!$E$2:$E$415,FALSE))</f>
        <v/>
      </c>
      <c r="AD426" s="218" t="str">
        <f t="array" ref="AD426">INDEX('Ortala-KabKota'!AD$2:AD$415,MATCH($D426,'Ortala-KabKota'!$E$2:$E$415,FALSE))</f>
        <v/>
      </c>
      <c r="AE426" s="218" t="str">
        <f t="array" ref="AE426">INDEX('Ortala-KabKota'!AE$2:AE$415,MATCH($D426,'Ortala-KabKota'!$E$2:$E$415,FALSE))</f>
        <v/>
      </c>
      <c r="AF426" s="218" t="str">
        <f t="array" ref="AF426">INDEX('Ortala-KabKota'!AF$2:AF$415,MATCH($D426,'Ortala-KabKota'!$E$2:$E$415,FALSE))</f>
        <v/>
      </c>
      <c r="AG426" s="218" t="str">
        <f t="array" ref="AG426">INDEX('Ortala-KabKota'!AG$2:AG$415,MATCH($D426,'Ortala-KabKota'!$E$2:$E$415,FALSE))</f>
        <v/>
      </c>
      <c r="AH426" s="218" t="str">
        <f t="array" ref="AH426">INDEX('Ortala-KabKota'!AH$2:AH$415,MATCH($D426,'Ortala-KabKota'!$E$2:$E$415,FALSE))</f>
        <v/>
      </c>
      <c r="AI426" s="218" t="str">
        <f t="array" ref="AI426">INDEX('Ortala-KabKota'!AI$2:AI$415,MATCH($D426,'Ortala-KabKota'!$E$2:$E$415,FALSE))</f>
        <v/>
      </c>
      <c r="AJ426" s="218" t="str">
        <f t="array" ref="AJ426">INDEX('Ortala-KabKota'!AJ$2:AJ$415,MATCH($D426,'Ortala-KabKota'!$E$2:$E$415,FALSE))</f>
        <v/>
      </c>
      <c r="AK426" s="218" t="str">
        <f t="array" ref="AK426">INDEX('Ortala-KabKota'!AK$2:AK$415,MATCH($D426,'Ortala-KabKota'!$E$2:$E$415,FALSE))</f>
        <v/>
      </c>
      <c r="AL426" s="218" t="str">
        <f t="array" ref="AL426">INDEX('Ortala-KabKota'!AL$2:AL$415,MATCH($D426,'Ortala-KabKota'!$E$2:$E$415,FALSE))</f>
        <v/>
      </c>
      <c r="AM426" s="218" t="str">
        <f t="array" ref="AM426">INDEX('Ortala-KabKota'!AM$2:AM$415,MATCH($D426,'Ortala-KabKota'!$E$2:$E$415,FALSE))</f>
        <v/>
      </c>
      <c r="AN426" s="218" t="str">
        <f t="array" ref="AN426">INDEX('Ortala-KabKota'!AN$2:AN$415,MATCH($D426,'Ortala-KabKota'!$E$2:$E$415,FALSE))</f>
        <v/>
      </c>
      <c r="AO426" s="218" t="str">
        <f t="array" ref="AO426">INDEX('Ortala-KabKota'!AO$2:AO$415,MATCH($D426,'Ortala-KabKota'!$E$2:$E$415,FALSE))</f>
        <v/>
      </c>
      <c r="AP426" s="218" t="str">
        <f t="array" ref="AP426">INDEX('Ortala-KabKota'!AP$2:AP$415,MATCH($D426,'Ortala-KabKota'!$E$2:$E$415,FALSE))</f>
        <v/>
      </c>
      <c r="AQ426" s="218" t="str">
        <f t="array" ref="AQ426">INDEX('Ortala-KabKota'!AQ$2:AQ$415,MATCH($D426,'Ortala-KabKota'!$E$2:$E$415,FALSE))</f>
        <v/>
      </c>
      <c r="AR426" s="218" t="str">
        <f t="array" ref="AR426">INDEX('Ortala-KabKota'!AR$2:AR$415,MATCH($D426,'Ortala-KabKota'!$E$2:$E$415,FALSE))</f>
        <v/>
      </c>
      <c r="AS426" s="218" t="str">
        <f t="array" ref="AS426">INDEX('Ortala-KabKota'!AS$2:AS$415,MATCH($D426,'Ortala-KabKota'!$E$2:$E$415,FALSE))</f>
        <v/>
      </c>
      <c r="AT426" s="218" t="str">
        <f t="array" ref="AT426">INDEX('Ortala-KabKota'!AT$2:AT$415,MATCH($D426,'Ortala-KabKota'!$E$2:$E$415,FALSE))</f>
        <v/>
      </c>
      <c r="AU426" s="218" t="str">
        <f t="array" ref="AU426">INDEX('UPTD PPA KabKota'!D$5:D$513,MATCH($D426,'UPTD PPA KabKota'!$C$5:$C$513,FALSE))</f>
        <v>#N/A</v>
      </c>
      <c r="AV426" s="218" t="str">
        <f t="array" ref="AV426">INDEX('UPTD PPA KabKota'!E$5:E$513,MATCH($D426,'UPTD PPA KabKota'!$C$5:$C$513,FALSE))</f>
        <v>#N/A</v>
      </c>
      <c r="AW426" s="218" t="str">
        <f t="array" ref="AW426">INDEX('UPTD PPA KabKota'!F$5:F$513,MATCH($D426,'UPTD PPA KabKota'!$C$5:$C$513,FALSE))</f>
        <v>#N/A</v>
      </c>
      <c r="AX426" s="218" t="str">
        <f t="array" ref="AX426">INDEX('UPTD PPA KabKota'!G$5:G$513,MATCH($D426,'UPTD PPA KabKota'!$C$5:$C$513,FALSE))</f>
        <v>#N/A</v>
      </c>
      <c r="AY426" s="218" t="str">
        <f t="array" ref="AY426">INDEX('UPTD PPA KabKota'!H$5:H$513,MATCH($D426,'UPTD PPA KabKota'!$C$5:$C$513,FALSE))</f>
        <v>#N/A</v>
      </c>
      <c r="AZ426" s="218" t="str">
        <f t="array" ref="AZ426">INDEX('UPTD PPA KabKota'!I$5:I$513,MATCH($D426,'UPTD PPA KabKota'!$C$5:$C$513,FALSE))</f>
        <v>#N/A</v>
      </c>
      <c r="BA426" s="218" t="str">
        <f t="array" ref="BA426">INDEX('UPTD PPA KabKota'!J$5:J$513,MATCH($D426,'UPTD PPA KabKota'!$C$5:$C$513,FALSE))</f>
        <v>#N/A</v>
      </c>
      <c r="BB426" s="218" t="str">
        <f t="array" ref="BB426">INDEX('UPTD PPA KabKota'!K$5:K$513,MATCH($D426,'UPTD PPA KabKota'!$C$5:$C$513,FALSE))</f>
        <v>#N/A</v>
      </c>
      <c r="BC426" s="218" t="str">
        <f t="array" ref="BC426">INDEX('UPTD PPA KabKota'!L$5:L$513,MATCH($D426,'UPTD PPA KabKota'!$C$5:$C$513,FALSE))</f>
        <v>#N/A</v>
      </c>
      <c r="BD426" s="218" t="str">
        <f t="array" ref="BD426">INDEX('UPTD PPA KabKota'!M$5:M$513,MATCH($D426,'UPTD PPA KabKota'!$C$5:$C$513,FALSE))</f>
        <v>#N/A</v>
      </c>
      <c r="BE426" s="218" t="str">
        <f t="array" ref="BE426">INDEX('UPTD PPA KabKota'!N$5:N$513,MATCH($D426,'UPTD PPA KabKota'!$C$5:$C$513,FALSE))</f>
        <v>#N/A</v>
      </c>
      <c r="BF426" s="218" t="str">
        <f t="array" ref="BF426">INDEX('UPTD PPA KabKota'!O$5:O$513,MATCH($D426,'UPTD PPA KabKota'!$C$5:$C$513,FALSE))</f>
        <v>#N/A</v>
      </c>
      <c r="BG426" s="218" t="str">
        <f t="array" ref="BG426">INDEX('UPTD PPA KabKota'!P$5:P$513,MATCH($D426,'UPTD PPA KabKota'!$C$5:$C$513,FALSE))</f>
        <v>#N/A</v>
      </c>
      <c r="BH426" s="218" t="str">
        <f t="array" ref="BH426">INDEX('UPTD PPA KabKota'!Q$5:Q$513,MATCH($D426,'UPTD PPA KabKota'!$C$5:$C$513,FALSE))</f>
        <v>#N/A</v>
      </c>
      <c r="BI426" s="218" t="str">
        <f t="array" ref="BI426">INDEX('UPTD PPA KabKota'!R$5:R$513,MATCH($D426,'UPTD PPA KabKota'!$C$5:$C$513,FALSE))</f>
        <v>#N/A</v>
      </c>
      <c r="BJ426" s="218" t="str">
        <f t="array" ref="BJ426">INDEX('UPTD PPA KabKota'!S$5:S$513,MATCH($D426,'UPTD PPA KabKota'!$C$5:$C$513,FALSE))</f>
        <v>#N/A</v>
      </c>
      <c r="BK426" s="218" t="str">
        <f t="array" ref="BK426">INDEX('UPTD PPA KabKota'!T$5:T$513,MATCH($D426,'UPTD PPA KabKota'!$C$5:$C$513,FALSE))</f>
        <v>#N/A</v>
      </c>
      <c r="BL426" s="218" t="str">
        <f t="array" ref="BL426">INDEX('UPTD PPA KabKota'!U$5:U$513,MATCH($D426,'UPTD PPA KabKota'!$C$5:$C$513,FALSE))</f>
        <v>#N/A</v>
      </c>
      <c r="BM426" s="218" t="str">
        <f t="array" ref="BM426">INDEX('UPTD PPA KabKota'!V$5:V$513,MATCH($D426,'UPTD PPA KabKota'!$C$5:$C$513,FALSE))</f>
        <v>#N/A</v>
      </c>
      <c r="BN426" s="218" t="str">
        <f t="array" ref="BN426">INDEX('UPTD PPA KabKota'!W$5:W$513,MATCH($D426,'UPTD PPA KabKota'!$C$5:$C$513,FALSE))</f>
        <v>#N/A</v>
      </c>
      <c r="BO426" s="218" t="str">
        <f t="array" ref="BO426">INDEX('UPTD PPA KabKota'!X$5:X$513,MATCH($D426,'UPTD PPA KabKota'!$C$5:$C$513,FALSE))</f>
        <v>#N/A</v>
      </c>
      <c r="BP426" s="218" t="str">
        <f t="array" ref="BP426">INDEX('UPTD PPA KabKota'!Y$5:Y$513,MATCH($D426,'UPTD PPA KabKota'!$C$5:$C$513,FALSE))</f>
        <v>#N/A</v>
      </c>
      <c r="BQ426" s="218" t="str">
        <f t="array" ref="BQ426">INDEX('UPTD PPA KabKota'!Z$5:Z$513,MATCH($D426,'UPTD PPA KabKota'!$C$5:$C$513,FALSE))</f>
        <v>#N/A</v>
      </c>
      <c r="BR426" s="218" t="str">
        <f t="array" ref="BR426">INDEX('UPTD PPA KabKota'!AA$5:AA$513,MATCH($D426,'UPTD PPA KabKota'!$C$5:$C$513,FALSE))</f>
        <v>#N/A</v>
      </c>
      <c r="BS426" s="218" t="str">
        <f t="array" ref="BS426">INDEX('UPTD PPA KabKota'!AB$5:AB$513,MATCH($D426,'UPTD PPA KabKota'!$C$5:$C$513,FALSE))</f>
        <v>#N/A</v>
      </c>
      <c r="BT426" s="218" t="str">
        <f t="array" ref="BT426">INDEX('UPTD PPA KabKota'!AC$5:AC$513,MATCH($D426,'UPTD PPA KabKota'!$C$5:$C$513,FALSE))</f>
        <v>#N/A</v>
      </c>
      <c r="BU426" s="218" t="str">
        <f t="array" ref="BU426">INDEX('UPTD PPA KabKota'!AD$5:AD$513,MATCH($D426,'UPTD PPA KabKota'!$C$5:$C$513,FALSE))</f>
        <v>#N/A</v>
      </c>
      <c r="BV426" s="218" t="str">
        <f t="array" ref="BV426">INDEX('UPTD PPA KabKota'!AE$5:AE$513,MATCH($D426,'UPTD PPA KabKota'!$C$5:$C$513,FALSE))</f>
        <v>#N/A</v>
      </c>
      <c r="BW426" s="218" t="str">
        <f t="array" ref="BW426">INDEX('UPTD PPA KabKota'!AF$5:AF$513,MATCH($D426,'UPTD PPA KabKota'!$C$5:$C$513,FALSE))</f>
        <v>#N/A</v>
      </c>
      <c r="BX426" s="218" t="str">
        <f t="array" ref="BX426">INDEX('UPTD PPA KabKota'!AG$5:AG$513,MATCH($D426,'UPTD PPA KabKota'!$C$5:$C$513,FALSE))</f>
        <v>#N/A</v>
      </c>
      <c r="BY426" s="218" t="str">
        <f t="array" ref="BY426">INDEX('UPTD PPA KabKota'!AH$5:AH$513,MATCH($D426,'UPTD PPA KabKota'!$C$5:$C$513,FALSE))</f>
        <v>#N/A</v>
      </c>
      <c r="BZ426" s="218" t="str">
        <f t="array" ref="BZ426">INDEX('UPTD PPA KabKota'!AI$5:AI$513,MATCH($D426,'UPTD PPA KabKota'!$C$5:$C$513,FALSE))</f>
        <v>#N/A</v>
      </c>
      <c r="CA426" s="218" t="str">
        <f t="array" ref="CA426">INDEX('UPTD PPA KabKota'!AJ$5:AJ$513,MATCH($D426,'UPTD PPA KabKota'!$C$5:$C$513,FALSE))</f>
        <v>#N/A</v>
      </c>
      <c r="CB426" s="218" t="str">
        <f t="array" ref="CB426">INDEX('UPTD PPA KabKota'!AK$5:AK$513,MATCH($D426,'UPTD PPA KabKota'!$C$5:$C$513,FALSE))</f>
        <v>#N/A</v>
      </c>
      <c r="CC426" s="218" t="str">
        <f t="array" ref="CC426">INDEX('UPTD PPA KabKota'!AL$5:AL$513,MATCH($D426,'UPTD PPA KabKota'!$C$5:$C$513,FALSE))</f>
        <v>#N/A</v>
      </c>
      <c r="CD426" s="218" t="str">
        <f t="array" ref="CD426">INDEX('UPTD PPA KabKota'!AM$5:AM$513,MATCH($D426,'UPTD PPA KabKota'!$C$5:$C$513,FALSE))</f>
        <v>#N/A</v>
      </c>
      <c r="CE426" s="218" t="str">
        <f t="array" ref="CE426">INDEX('UPTD PPA KabKota'!AN$5:AN$513,MATCH($D426,'UPTD PPA KabKota'!$C$5:$C$513,FALSE))</f>
        <v>#N/A</v>
      </c>
      <c r="CF426" s="218" t="str">
        <f t="array" ref="CF426">INDEX('UPTD PPA KabKota'!AO$5:AO$513,MATCH($D426,'UPTD PPA KabKota'!$C$5:$C$513,FALSE))</f>
        <v>#N/A</v>
      </c>
      <c r="CG426" s="218" t="str">
        <f t="array" ref="CG426">INDEX('UPTD PPA KabKota'!AP$5:AP$513,MATCH($D426,'UPTD PPA KabKota'!$C$5:$C$513,FALSE))</f>
        <v>#N/A</v>
      </c>
      <c r="CH426" s="218" t="str">
        <f t="array" ref="CH426">INDEX('UPTD PPA KabKota'!AQ$5:AQ$513,MATCH($D426,'UPTD PPA KabKota'!$C$5:$C$513,FALSE))</f>
        <v>#N/A</v>
      </c>
      <c r="CI426" s="218" t="str">
        <f t="array" ref="CI426">INDEX('UPTD PPA KabKota'!AR$5:AR$513,MATCH($D426,'UPTD PPA KabKota'!$C$5:$C$513,FALSE))</f>
        <v>#N/A</v>
      </c>
      <c r="CJ426" s="218" t="str">
        <f t="array" ref="CJ426">INDEX('UPTD PPA KabKota'!AS$5:AS$513,MATCH($D426,'UPTD PPA KabKota'!$C$5:$C$513,FALSE))</f>
        <v>#N/A</v>
      </c>
      <c r="CK426" s="218" t="str">
        <f t="array" ref="CK426">INDEX('UPTD PPA KabKota'!AT$5:AT$513,MATCH($D426,'UPTD PPA KabKota'!$C$5:$C$513,FALSE))</f>
        <v>#N/A</v>
      </c>
      <c r="CL426" s="218" t="str">
        <f t="array" ref="CL426">INDEX('UPTD PPA KabKota'!AU$5:AU$513,MATCH($D426,'UPTD PPA KabKota'!$C$5:$C$513,FALSE))</f>
        <v>#N/A</v>
      </c>
      <c r="CM426" s="218" t="str">
        <f t="array" ref="CM426">INDEX('UPTD PPA KabKota'!AV$5:AV$513,MATCH($D426,'UPTD PPA KabKota'!$C$5:$C$513,FALSE))</f>
        <v>#N/A</v>
      </c>
      <c r="CN426" s="218" t="str">
        <f t="array" ref="CN426">INDEX('UPTD PPA KabKota'!AW$5:AW$513,MATCH($D426,'UPTD PPA KabKota'!$C$5:$C$513,FALSE))</f>
        <v>#N/A</v>
      </c>
      <c r="CO426" s="218" t="str">
        <f t="array" ref="CO426">INDEX('UPTD PPA KabKota'!AX$5:AX$513,MATCH($D426,'UPTD PPA KabKota'!$C$5:$C$513,FALSE))</f>
        <v>#N/A</v>
      </c>
      <c r="CP426" s="218" t="str">
        <f t="array" ref="CP426">INDEX('UPTD PPA KabKota'!AY$5:AY$513,MATCH($D426,'UPTD PPA KabKota'!$C$5:$C$513,FALSE))</f>
        <v>#N/A</v>
      </c>
      <c r="CQ426" s="209" t="str">
        <f>IFERROR(__xludf.DUMMYFUNCTION("IF(ISBLANK($K426),"""",IF(REGEXMATCH($K426,""Peraturan""),""Ada"",IF(REGEXMATCH($K426,""Rekomendasi""),""Tidak Ada"", $K426)))
"),"Ada")</f>
        <v>Ada</v>
      </c>
      <c r="CR426" s="209" t="str">
        <f t="array" ref="CR426">index('UPTD PPA KabKota'!$BI$5:$BI$513,match($D426,'UPTD PPA KabKota'!$C$5:$C$513,false))</f>
        <v>#N/A</v>
      </c>
      <c r="CS426" s="314" t="str">
        <f t="shared" ref="CS426:CS428" si="73">IFS(CQ426="Ada","Ada",CR426="Ada","Ada",CR426="Tidak Ada","Tidak Ada")</f>
        <v>Ada</v>
      </c>
    </row>
    <row r="427">
      <c r="A427" s="334">
        <v>421.0</v>
      </c>
      <c r="B427" s="334">
        <v>2.0</v>
      </c>
      <c r="C427" s="311" t="s">
        <v>4787</v>
      </c>
      <c r="D427" s="312" t="s">
        <v>3645</v>
      </c>
      <c r="E427" s="315">
        <v>45778.0</v>
      </c>
      <c r="F427" s="218" t="str">
        <f t="array" ref="F427">INDEX('Ortala-KabKota'!F$2:F$415,MATCH($D427,'Ortala-KabKota'!$E$2:$E$415,FALSE))</f>
        <v>Suharti/ </v>
      </c>
      <c r="G427" s="218" t="str">
        <f t="array" ref="G427">INDEX('Ortala-KabKota'!G$2:G$415,MATCH($D427,'Ortala-KabKota'!$E$2:$E$415,FALSE))</f>
        <v>JL. TERATAI, CAILE, UJUNG BULU</v>
      </c>
      <c r="H427" s="218" t="str">
        <f t="array" ref="H427">INDEX('Ortala-KabKota'!H$2:H$415,MATCH($D427,'Ortala-KabKota'!$E$2:$E$415,FALSE))</f>
        <v/>
      </c>
      <c r="I427" s="316" t="str">
        <f t="array" ref="I427">INDEX('Ortala-KabKota'!I$2:I$415,MATCH($D427,'Ortala-KabKota'!$E$2:$E$415,FALSE))</f>
        <v>bit.ly/laporkandiMERAPAT</v>
      </c>
      <c r="J427" s="218" t="str">
        <f t="array" ref="J427">INDEX('Ortala-KabKota'!J$2:J$415,MATCH($D427,'Ortala-KabKota'!$E$2:$E$415,FALSE))</f>
        <v>UPTD PPA</v>
      </c>
      <c r="K427" s="218" t="str">
        <f t="array" ref="K427">INDEX('Ortala-KabKota'!K$2:K$415,MATCH($D427,'Ortala-KabKota'!$E$2:$E$415,FALSE))</f>
        <v>Peraturan Bupati Bulukumba Nomor 11 Tahun 2021</v>
      </c>
      <c r="L427" s="218">
        <f t="array" ref="L427">INDEX('Ortala-KabKota'!L$2:L$415,MATCH($D427,'Ortala-KabKota'!$E$2:$E$415,FALSE))</f>
        <v>2021</v>
      </c>
      <c r="M427" s="218" t="str">
        <f t="array" ref="M427">INDEX('Ortala-KabKota'!M$2:M$415,MATCH($D427,'Ortala-KabKota'!$E$2:$E$415,FALSE))</f>
        <v>B</v>
      </c>
      <c r="N427" s="218" t="str">
        <f t="array" ref="N427">INDEX('Ortala-KabKota'!N$2:N$415,MATCH($D427,'Ortala-KabKota'!$E$2:$E$415,FALSE))</f>
        <v/>
      </c>
      <c r="O427" s="218" t="str">
        <f t="array" ref="O427">INDEX('Ortala-KabKota'!O$2:O$415,MATCH($D427,'Ortala-KabKota'!$E$2:$E$415,FALSE))</f>
        <v/>
      </c>
      <c r="P427" s="218" t="str">
        <f t="array" ref="P427">INDEX('Ortala-KabKota'!P$2:P$415,MATCH($D427,'Ortala-KabKota'!$E$2:$E$415,FALSE))</f>
        <v/>
      </c>
      <c r="Q427" s="218" t="str">
        <f t="array" ref="Q427">INDEX('Ortala-KabKota'!Q$2:Q$415,MATCH($D427,'Ortala-KabKota'!$E$2:$E$415,FALSE))</f>
        <v>MANDIRI</v>
      </c>
      <c r="R427" s="218" t="str">
        <f t="array" ref="R427">INDEX('Ortala-KabKota'!R$2:R$415,MATCH($D427,'Ortala-KabKota'!$E$2:$E$415,FALSE))</f>
        <v>TIDAK PUNYA</v>
      </c>
      <c r="S427" s="218" t="str">
        <f t="array" ref="S427">INDEX('Ortala-KabKota'!S$2:S$415,MATCH($D427,'Ortala-KabKota'!$E$2:$E$415,FALSE))</f>
        <v>Tidak Ada</v>
      </c>
      <c r="T427" s="218">
        <f t="array" ref="T427">INDEX('Ortala-KabKota'!T$2:T$415,MATCH($D427,'Ortala-KabKota'!$E$2:$E$415,FALSE))</f>
        <v>1</v>
      </c>
      <c r="U427" s="218">
        <f t="array" ref="U427">INDEX('Ortala-KabKota'!U$2:U$415,MATCH($D427,'Ortala-KabKota'!$E$2:$E$415,FALSE))</f>
        <v>1</v>
      </c>
      <c r="V427" s="218">
        <f t="array" ref="V427">INDEX('Ortala-KabKota'!V$2:V$415,MATCH($D427,'Ortala-KabKota'!$E$2:$E$415,FALSE))</f>
        <v>1</v>
      </c>
      <c r="W427" s="218">
        <f t="array" ref="W427">INDEX('Ortala-KabKota'!W$2:W$415,MATCH($D427,'Ortala-KabKota'!$E$2:$E$415,FALSE))</f>
        <v>0</v>
      </c>
      <c r="X427" s="218">
        <f t="array" ref="X427">INDEX('Ortala-KabKota'!X$2:X$415,MATCH($D427,'Ortala-KabKota'!$E$2:$E$415,FALSE))</f>
        <v>0</v>
      </c>
      <c r="Y427" s="218">
        <f t="array" ref="Y427">INDEX('Ortala-KabKota'!Y$2:Y$415,MATCH($D427,'Ortala-KabKota'!$E$2:$E$415,FALSE))</f>
        <v>0</v>
      </c>
      <c r="Z427" s="218">
        <f t="array" ref="Z427">INDEX('Ortala-KabKota'!Z$2:Z$415,MATCH($D427,'Ortala-KabKota'!$E$2:$E$415,FALSE))</f>
        <v>1</v>
      </c>
      <c r="AA427" s="218">
        <f t="array" ref="AA427">INDEX('Ortala-KabKota'!AA$2:AA$415,MATCH($D427,'Ortala-KabKota'!$E$2:$E$415,FALSE))</f>
        <v>0</v>
      </c>
      <c r="AB427" s="218">
        <f t="array" ref="AB427">INDEX('Ortala-KabKota'!AB$2:AB$415,MATCH($D427,'Ortala-KabKota'!$E$2:$E$415,FALSE))</f>
        <v>0</v>
      </c>
      <c r="AC427" s="218">
        <f t="array" ref="AC427">INDEX('Ortala-KabKota'!AC$2:AC$415,MATCH($D427,'Ortala-KabKota'!$E$2:$E$415,FALSE))</f>
        <v>0</v>
      </c>
      <c r="AD427" s="218" t="str">
        <f t="array" ref="AD427">INDEX('Ortala-KabKota'!AD$2:AD$415,MATCH($D427,'Ortala-KabKota'!$E$2:$E$415,FALSE))</f>
        <v/>
      </c>
      <c r="AE427" s="218">
        <f t="array" ref="AE427">INDEX('Ortala-KabKota'!AE$2:AE$415,MATCH($D427,'Ortala-KabKota'!$E$2:$E$415,FALSE))</f>
        <v>1</v>
      </c>
      <c r="AF427" s="218">
        <f t="array" ref="AF427">INDEX('Ortala-KabKota'!AF$2:AF$415,MATCH($D427,'Ortala-KabKota'!$E$2:$E$415,FALSE))</f>
        <v>1</v>
      </c>
      <c r="AG427" s="218">
        <f t="array" ref="AG427">INDEX('Ortala-KabKota'!AG$2:AG$415,MATCH($D427,'Ortala-KabKota'!$E$2:$E$415,FALSE))</f>
        <v>1</v>
      </c>
      <c r="AH427" s="218">
        <f t="array" ref="AH427">INDEX('Ortala-KabKota'!AH$2:AH$415,MATCH($D427,'Ortala-KabKota'!$E$2:$E$415,FALSE))</f>
        <v>1</v>
      </c>
      <c r="AI427" s="218" t="str">
        <f t="array" ref="AI427">INDEX('Ortala-KabKota'!AI$2:AI$415,MATCH($D427,'Ortala-KabKota'!$E$2:$E$415,FALSE))</f>
        <v/>
      </c>
      <c r="AJ427" s="218">
        <f t="array" ref="AJ427">INDEX('Ortala-KabKota'!AJ$2:AJ$415,MATCH($D427,'Ortala-KabKota'!$E$2:$E$415,FALSE))</f>
        <v>1</v>
      </c>
      <c r="AK427" s="218">
        <f t="array" ref="AK427">INDEX('Ortala-KabKota'!AK$2:AK$415,MATCH($D427,'Ortala-KabKota'!$E$2:$E$415,FALSE))</f>
        <v>1</v>
      </c>
      <c r="AL427" s="218">
        <f t="array" ref="AL427">INDEX('Ortala-KabKota'!AL$2:AL$415,MATCH($D427,'Ortala-KabKota'!$E$2:$E$415,FALSE))</f>
        <v>42</v>
      </c>
      <c r="AM427" s="218" t="str">
        <f t="array" ref="AM427">INDEX('Ortala-KabKota'!AM$2:AM$415,MATCH($D427,'Ortala-KabKota'!$E$2:$E$415,FALSE))</f>
        <v>KEKERASAN FISIK, PSIKIS, DAN SEKSUAL ANAK</v>
      </c>
      <c r="AN427" s="218" t="str">
        <f t="array" ref="AN427">INDEX('Ortala-KabKota'!AN$2:AN$415,MATCH($D427,'Ortala-KabKota'!$E$2:$E$415,FALSE))</f>
        <v/>
      </c>
      <c r="AO427" s="218" t="str">
        <f t="array" ref="AO427">INDEX('Ortala-KabKota'!AO$2:AO$415,MATCH($D427,'Ortala-KabKota'!$E$2:$E$415,FALSE))</f>
        <v/>
      </c>
      <c r="AP427" s="218" t="str">
        <f t="array" ref="AP427">INDEX('Ortala-KabKota'!AP$2:AP$415,MATCH($D427,'Ortala-KabKota'!$E$2:$E$415,FALSE))</f>
        <v/>
      </c>
      <c r="AQ427" s="218" t="str">
        <f t="array" ref="AQ427">INDEX('Ortala-KabKota'!AQ$2:AQ$415,MATCH($D427,'Ortala-KabKota'!$E$2:$E$415,FALSE))</f>
        <v/>
      </c>
      <c r="AR427" s="218" t="str">
        <f t="array" ref="AR427">INDEX('Ortala-KabKota'!AR$2:AR$415,MATCH($D427,'Ortala-KabKota'!$E$2:$E$415,FALSE))</f>
        <v/>
      </c>
      <c r="AS427" s="218" t="str">
        <f t="array" ref="AS427">INDEX('Ortala-KabKota'!AS$2:AS$415,MATCH($D427,'Ortala-KabKota'!$E$2:$E$415,FALSE))</f>
        <v/>
      </c>
      <c r="AT427" s="218">
        <f t="array" ref="AT427">INDEX('Ortala-KabKota'!AT$2:AT$415,MATCH($D427,'Ortala-KabKota'!$E$2:$E$415,FALSE))</f>
        <v>1</v>
      </c>
      <c r="AU427" s="218" t="str">
        <f t="array" ref="AU427">INDEX('UPTD PPA KabKota'!D$5:D$513,MATCH($D427,'UPTD PPA KabKota'!$C$5:$C$513,FALSE))</f>
        <v>SUHARTI (pensiun bulan mei)</v>
      </c>
      <c r="AV427" s="218" t="str">
        <f t="array" ref="AV427">INDEX('UPTD PPA KabKota'!E$5:E$513,MATCH($D427,'UPTD PPA KabKota'!$C$5:$C$513,FALSE))</f>
        <v>JL. ANGGREK NO.9 CAILE, UJUNG BULU</v>
      </c>
      <c r="AW427" s="218" t="str">
        <f t="array" ref="AW427">INDEX('UPTD PPA KabKota'!F$5:F$513,MATCH($D427,'UPTD PPA KabKota'!$C$5:$C$513,FALSE))</f>
        <v>0852-5670-1247</v>
      </c>
      <c r="AX427" s="218" t="str">
        <f t="array" ref="AX427">INDEX('UPTD PPA KabKota'!G$5:G$513,MATCH($D427,'UPTD PPA KabKota'!$C$5:$C$513,FALSE))</f>
        <v/>
      </c>
      <c r="AY427" s="218" t="str">
        <f t="array" ref="AY427">INDEX('UPTD PPA KabKota'!H$5:H$513,MATCH($D427,'UPTD PPA KabKota'!$C$5:$C$513,FALSE))</f>
        <v/>
      </c>
      <c r="AZ427" s="218" t="str">
        <f t="array" ref="AZ427">INDEX('UPTD PPA KabKota'!I$5:I$513,MATCH($D427,'UPTD PPA KabKota'!$C$5:$C$513,FALSE))</f>
        <v>Peraturan Bupati Bulukumba Nomor 11 Tahun 2021 Tentang Organisasi Dan Tata Kerja Unit Pelaksana Teknis Perlindungan Perempuan Dan Anak Pada Dinas Pemberdayaan Perempuan Dan Perlindungan Anak</v>
      </c>
      <c r="BA427" s="218">
        <f t="array" ref="BA427">INDEX('UPTD PPA KabKota'!J$5:J$513,MATCH($D427,'UPTD PPA KabKota'!$C$5:$C$513,FALSE))</f>
        <v>2021</v>
      </c>
      <c r="BB427" s="218" t="str">
        <f t="array" ref="BB427">INDEX('UPTD PPA KabKota'!K$5:K$513,MATCH($D427,'UPTD PPA KabKota'!$C$5:$C$513,FALSE))</f>
        <v>A</v>
      </c>
      <c r="BC427" s="218" t="str">
        <f t="array" ref="BC427">INDEX('UPTD PPA KabKota'!L$5:L$513,MATCH($D427,'UPTD PPA KabKota'!$C$5:$C$513,FALSE))</f>
        <v>085256701274 DAN/ATAU 082188813634 Ayhana 082188813634</v>
      </c>
      <c r="BD427" s="218" t="str">
        <f t="array" ref="BD427">INDEX('UPTD PPA KabKota'!M$5:M$513,MATCH($D427,'UPTD PPA KabKota'!$C$5:$C$513,FALSE))</f>
        <v/>
      </c>
      <c r="BE427" s="218" t="str">
        <f t="array" ref="BE427">INDEX('UPTD PPA KabKota'!N$5:N$513,MATCH($D427,'UPTD PPA KabKota'!$C$5:$C$513,FALSE))</f>
        <v>KEPALA DINAS &gt; KEPALA UPTD &gt; KELOMPOK JABATAN FUNGSIONAL &gt; STAF &gt; TRC</v>
      </c>
      <c r="BF427" s="218" t="str">
        <f t="array" ref="BF427">INDEX('UPTD PPA KabKota'!O$5:O$513,MATCH($D427,'UPTD PPA KabKota'!$C$5:$C$513,FALSE))</f>
        <v>MANDIRI</v>
      </c>
      <c r="BG427" s="218" t="str">
        <f t="array" ref="BG427">INDEX('UPTD PPA KabKota'!P$5:P$513,MATCH($D427,'UPTD PPA KabKota'!$C$5:$C$513,FALSE))</f>
        <v>SEWA/KONTRAK</v>
      </c>
      <c r="BH427" s="218" t="str">
        <f t="array" ref="BH427">INDEX('UPTD PPA KabKota'!Q$5:Q$513,MATCH($D427,'UPTD PPA KabKota'!$C$5:$C$513,FALSE))</f>
        <v>PEMERINTAH DAERAH</v>
      </c>
      <c r="BI427" s="218" t="str">
        <f t="array" ref="BI427">INDEX('UPTD PPA KabKota'!R$5:R$513,MATCH($D427,'UPTD PPA KabKota'!$C$5:$C$513,FALSE))</f>
        <v>Ada</v>
      </c>
      <c r="BJ427" s="218" t="str">
        <f t="array" ref="BJ427">INDEX('UPTD PPA KabKota'!S$5:S$513,MATCH($D427,'UPTD PPA KabKota'!$C$5:$C$513,FALSE))</f>
        <v>ADA</v>
      </c>
      <c r="BK427" s="218" t="str">
        <f t="array" ref="BK427">INDEX('UPTD PPA KabKota'!T$5:T$513,MATCH($D427,'UPTD PPA KabKota'!$C$5:$C$513,FALSE))</f>
        <v>Tidak Ada</v>
      </c>
      <c r="BL427" s="218" t="str">
        <f t="array" ref="BL427">INDEX('UPTD PPA KabKota'!U$5:U$513,MATCH($D427,'UPTD PPA KabKota'!$C$5:$C$513,FALSE))</f>
        <v>ADA</v>
      </c>
      <c r="BM427" s="218" t="str">
        <f t="array" ref="BM427">INDEX('UPTD PPA KabKota'!V$5:V$513,MATCH($D427,'UPTD PPA KabKota'!$C$5:$C$513,FALSE))</f>
        <v>ADA</v>
      </c>
      <c r="BN427" s="218" t="str">
        <f t="array" ref="BN427">INDEX('UPTD PPA KabKota'!W$5:W$513,MATCH($D427,'UPTD PPA KabKota'!$C$5:$C$513,FALSE))</f>
        <v>Tidak Ada</v>
      </c>
      <c r="BO427" s="218" t="str">
        <f t="array" ref="BO427">INDEX('UPTD PPA KabKota'!X$5:X$513,MATCH($D427,'UPTD PPA KabKota'!$C$5:$C$513,FALSE))</f>
        <v>Tidak Ada</v>
      </c>
      <c r="BP427" s="218" t="str">
        <f t="array" ref="BP427">INDEX('UPTD PPA KabKota'!Y$5:Y$513,MATCH($D427,'UPTD PPA KabKota'!$C$5:$C$513,FALSE))</f>
        <v>Tidak Ada</v>
      </c>
      <c r="BQ427" s="218" t="str">
        <f t="array" ref="BQ427">INDEX('UPTD PPA KabKota'!Z$5:Z$513,MATCH($D427,'UPTD PPA KabKota'!$C$5:$C$513,FALSE))</f>
        <v>ADA</v>
      </c>
      <c r="BR427" s="218" t="str">
        <f t="array" ref="BR427">INDEX('UPTD PPA KabKota'!AA$5:AA$513,MATCH($D427,'UPTD PPA KabKota'!$C$5:$C$513,FALSE))</f>
        <v>ADA</v>
      </c>
      <c r="BS427" s="218" t="str">
        <f t="array" ref="BS427">INDEX('UPTD PPA KabKota'!AB$5:AB$513,MATCH($D427,'UPTD PPA KabKota'!$C$5:$C$513,FALSE))</f>
        <v>ADA</v>
      </c>
      <c r="BT427" s="218" t="str">
        <f t="array" ref="BT427">INDEX('UPTD PPA KabKota'!AC$5:AC$513,MATCH($D427,'UPTD PPA KabKota'!$C$5:$C$513,FALSE))</f>
        <v>SUDAH</v>
      </c>
      <c r="BU427" s="218" t="str">
        <f t="array" ref="BU427">INDEX('UPTD PPA KabKota'!AD$5:AD$513,MATCH($D427,'UPTD PPA KabKota'!$C$5:$C$513,FALSE))</f>
        <v>SUDAH</v>
      </c>
      <c r="BV427" s="218" t="str">
        <f t="array" ref="BV427">INDEX('UPTD PPA KabKota'!AE$5:AE$513,MATCH($D427,'UPTD PPA KabKota'!$C$5:$C$513,FALSE))</f>
        <v>SUDAH</v>
      </c>
      <c r="BW427" s="218" t="str">
        <f t="array" ref="BW427">INDEX('UPTD PPA KabKota'!AF$5:AF$513,MATCH($D427,'UPTD PPA KabKota'!$C$5:$C$513,FALSE))</f>
        <v>SUDAH</v>
      </c>
      <c r="BX427" s="218" t="str">
        <f t="array" ref="BX427">INDEX('UPTD PPA KabKota'!AG$5:AG$513,MATCH($D427,'UPTD PPA KabKota'!$C$5:$C$513,FALSE))</f>
        <v>SUDAH</v>
      </c>
      <c r="BY427" s="218" t="str">
        <f t="array" ref="BY427">INDEX('UPTD PPA KabKota'!AH$5:AH$513,MATCH($D427,'UPTD PPA KabKota'!$C$5:$C$513,FALSE))</f>
        <v>Belum</v>
      </c>
      <c r="BZ427" s="218" t="str">
        <f t="array" ref="BZ427">INDEX('UPTD PPA KabKota'!AI$5:AI$513,MATCH($D427,'UPTD PPA KabKota'!$C$5:$C$513,FALSE))</f>
        <v>SUDAH</v>
      </c>
      <c r="CA427" s="218" t="str">
        <f t="array" ref="CA427">INDEX('UPTD PPA KabKota'!AJ$5:AJ$513,MATCH($D427,'UPTD PPA KabKota'!$C$5:$C$513,FALSE))</f>
        <v>SUDAH</v>
      </c>
      <c r="CB427" s="218" t="str">
        <f t="array" ref="CB427">INDEX('UPTD PPA KabKota'!AK$5:AK$513,MATCH($D427,'UPTD PPA KabKota'!$C$5:$C$513,FALSE))</f>
        <v>SUDAH</v>
      </c>
      <c r="CC427" s="218" t="str">
        <f t="array" ref="CC427">INDEX('UPTD PPA KabKota'!AL$5:AL$513,MATCH($D427,'UPTD PPA KabKota'!$C$5:$C$513,FALSE))</f>
        <v>SUDAH</v>
      </c>
      <c r="CD427" s="218" t="str">
        <f t="array" ref="CD427">INDEX('UPTD PPA KabKota'!AM$5:AM$513,MATCH($D427,'UPTD PPA KabKota'!$C$5:$C$513,FALSE))</f>
        <v>SUDAH</v>
      </c>
      <c r="CE427" s="218" t="str">
        <f t="array" ref="CE427">INDEX('UPTD PPA KabKota'!AN$5:AN$513,MATCH($D427,'UPTD PPA KabKota'!$C$5:$C$513,FALSE))</f>
        <v>SUDAH</v>
      </c>
      <c r="CF427" s="218" t="str">
        <f t="array" ref="CF427">INDEX('UPTD PPA KabKota'!AO$5:AO$513,MATCH($D427,'UPTD PPA KabKota'!$C$5:$C$513,FALSE))</f>
        <v>43 KASUS</v>
      </c>
      <c r="CG427" s="218" t="str">
        <f t="array" ref="CG427">INDEX('UPTD PPA KabKota'!AP$5:AP$513,MATCH($D427,'UPTD PPA KabKota'!$C$5:$C$513,FALSE))</f>
        <v>SEKSUAL, PSIKIS, DAN FISIK</v>
      </c>
      <c r="CH427" s="218" t="str">
        <f t="array" ref="CH427">INDEX('UPTD PPA KabKota'!AQ$5:AQ$513,MATCH($D427,'UPTD PPA KabKota'!$C$5:$C$513,FALSE))</f>
        <v/>
      </c>
      <c r="CI427" s="218" t="str">
        <f t="array" ref="CI427">INDEX('UPTD PPA KabKota'!AR$5:AR$513,MATCH($D427,'UPTD PPA KabKota'!$C$5:$C$513,FALSE))</f>
        <v/>
      </c>
      <c r="CJ427" s="218" t="str">
        <f t="array" ref="CJ427">INDEX('UPTD PPA KabKota'!AS$5:AS$513,MATCH($D427,'UPTD PPA KabKota'!$C$5:$C$513,FALSE))</f>
        <v/>
      </c>
      <c r="CK427" s="218" t="str">
        <f t="array" ref="CK427">INDEX('UPTD PPA KabKota'!AT$5:AT$513,MATCH($D427,'UPTD PPA KabKota'!$C$5:$C$513,FALSE))</f>
        <v/>
      </c>
      <c r="CL427" s="218" t="str">
        <f t="array" ref="CL427">INDEX('UPTD PPA KabKota'!AU$5:AU$513,MATCH($D427,'UPTD PPA KabKota'!$C$5:$C$513,FALSE))</f>
        <v/>
      </c>
      <c r="CM427" s="218" t="str">
        <f t="array" ref="CM427">INDEX('UPTD PPA KabKota'!AV$5:AV$513,MATCH($D427,'UPTD PPA KabKota'!$C$5:$C$513,FALSE))</f>
        <v>√</v>
      </c>
      <c r="CN427" s="218" t="str">
        <f t="array" ref="CN427">INDEX('UPTD PPA KabKota'!AW$5:AW$513,MATCH($D427,'UPTD PPA KabKota'!$C$5:$C$513,FALSE))</f>
        <v/>
      </c>
      <c r="CO427" s="218" t="str">
        <f t="array" ref="CO427">INDEX('UPTD PPA KabKota'!AX$5:AX$513,MATCH($D427,'UPTD PPA KabKota'!$C$5:$C$513,FALSE))</f>
        <v/>
      </c>
      <c r="CP427" s="218" t="str">
        <f t="array" ref="CP427">INDEX('UPTD PPA KabKota'!AY$5:AY$513,MATCH($D427,'UPTD PPA KabKota'!$C$5:$C$513,FALSE))</f>
        <v/>
      </c>
      <c r="CQ427" s="209" t="str">
        <f>IFERROR(__xludf.DUMMYFUNCTION("IF(ISBLANK($K427),"""",IF(REGEXMATCH($K427,""Peraturan""),""Ada"",IF(REGEXMATCH($K427,""Rekomendasi""),""Tidak Ada"", $K427)))
"),"Ada")</f>
        <v>Ada</v>
      </c>
      <c r="CR427" s="209" t="str">
        <f t="array" ref="CR427">index('UPTD PPA KabKota'!$BI$5:$BI$513,match($D427,'UPTD PPA KabKota'!$C$5:$C$513,false))</f>
        <v>Ada</v>
      </c>
      <c r="CS427" s="314" t="str">
        <f t="shared" si="73"/>
        <v>Ada</v>
      </c>
    </row>
    <row r="428">
      <c r="A428" s="334">
        <v>422.0</v>
      </c>
      <c r="B428" s="334">
        <v>3.0</v>
      </c>
      <c r="C428" s="311" t="s">
        <v>4787</v>
      </c>
      <c r="D428" s="312" t="s">
        <v>3703</v>
      </c>
      <c r="E428" s="315">
        <v>45778.0</v>
      </c>
      <c r="F428" s="218" t="str">
        <f t="array" ref="F428">INDEX('Ortala-KabKota'!F$2:F$415,MATCH($D428,'Ortala-KabKota'!$E$2:$E$415,FALSE))</f>
        <v>Syita/ 085340474776</v>
      </c>
      <c r="G428" s="218" t="str">
        <f t="array" ref="G428">INDEX('Ortala-KabKota'!G$2:G$415,MATCH($D428,'Ortala-KabKota'!$E$2:$E$415,FALSE))</f>
        <v/>
      </c>
      <c r="H428" s="218" t="str">
        <f t="array" ref="H428">INDEX('Ortala-KabKota'!H$2:H$415,MATCH($D428,'Ortala-KabKota'!$E$2:$E$415,FALSE))</f>
        <v/>
      </c>
      <c r="I428" s="218" t="str">
        <f t="array" ref="I428">INDEX('Ortala-KabKota'!I$2:I$415,MATCH($D428,'Ortala-KabKota'!$E$2:$E$415,FALSE))</f>
        <v/>
      </c>
      <c r="J428" s="218" t="str">
        <f t="array" ref="J428">INDEX('Ortala-KabKota'!J$2:J$415,MATCH($D428,'Ortala-KabKota'!$E$2:$E$415,FALSE))</f>
        <v/>
      </c>
      <c r="K428" s="218" t="str">
        <f t="array" ref="K428">INDEX('Ortala-KabKota'!K$2:K$415,MATCH($D428,'Ortala-KabKota'!$E$2:$E$415,FALSE))</f>
        <v>Peraturan Bupati Bantaeng Nomor 65 Tahun 2023</v>
      </c>
      <c r="L428" s="218">
        <f t="array" ref="L428">INDEX('Ortala-KabKota'!L$2:L$415,MATCH($D428,'Ortala-KabKota'!$E$2:$E$415,FALSE))</f>
        <v>2023</v>
      </c>
      <c r="M428" s="218" t="str">
        <f t="array" ref="M428">INDEX('Ortala-KabKota'!M$2:M$415,MATCH($D428,'Ortala-KabKota'!$E$2:$E$415,FALSE))</f>
        <v/>
      </c>
      <c r="N428" s="218" t="str">
        <f t="array" ref="N428">INDEX('Ortala-KabKota'!N$2:N$415,MATCH($D428,'Ortala-KabKota'!$E$2:$E$415,FALSE))</f>
        <v/>
      </c>
      <c r="O428" s="218" t="str">
        <f t="array" ref="O428">INDEX('Ortala-KabKota'!O$2:O$415,MATCH($D428,'Ortala-KabKota'!$E$2:$E$415,FALSE))</f>
        <v/>
      </c>
      <c r="P428" s="218" t="str">
        <f t="array" ref="P428">INDEX('Ortala-KabKota'!P$2:P$415,MATCH($D428,'Ortala-KabKota'!$E$2:$E$415,FALSE))</f>
        <v/>
      </c>
      <c r="Q428" s="218" t="str">
        <f t="array" ref="Q428">INDEX('Ortala-KabKota'!Q$2:Q$415,MATCH($D428,'Ortala-KabKota'!$E$2:$E$415,FALSE))</f>
        <v/>
      </c>
      <c r="R428" s="218" t="str">
        <f t="array" ref="R428">INDEX('Ortala-KabKota'!R$2:R$415,MATCH($D428,'Ortala-KabKota'!$E$2:$E$415,FALSE))</f>
        <v/>
      </c>
      <c r="S428" s="218" t="str">
        <f t="array" ref="S428">INDEX('Ortala-KabKota'!S$2:S$415,MATCH($D428,'Ortala-KabKota'!$E$2:$E$415,FALSE))</f>
        <v/>
      </c>
      <c r="T428" s="218" t="str">
        <f t="array" ref="T428">INDEX('Ortala-KabKota'!T$2:T$415,MATCH($D428,'Ortala-KabKota'!$E$2:$E$415,FALSE))</f>
        <v/>
      </c>
      <c r="U428" s="218" t="str">
        <f t="array" ref="U428">INDEX('Ortala-KabKota'!U$2:U$415,MATCH($D428,'Ortala-KabKota'!$E$2:$E$415,FALSE))</f>
        <v/>
      </c>
      <c r="V428" s="218" t="str">
        <f t="array" ref="V428">INDEX('Ortala-KabKota'!V$2:V$415,MATCH($D428,'Ortala-KabKota'!$E$2:$E$415,FALSE))</f>
        <v/>
      </c>
      <c r="W428" s="218" t="str">
        <f t="array" ref="W428">INDEX('Ortala-KabKota'!W$2:W$415,MATCH($D428,'Ortala-KabKota'!$E$2:$E$415,FALSE))</f>
        <v/>
      </c>
      <c r="X428" s="218" t="str">
        <f t="array" ref="X428">INDEX('Ortala-KabKota'!X$2:X$415,MATCH($D428,'Ortala-KabKota'!$E$2:$E$415,FALSE))</f>
        <v/>
      </c>
      <c r="Y428" s="218" t="str">
        <f t="array" ref="Y428">INDEX('Ortala-KabKota'!Y$2:Y$415,MATCH($D428,'Ortala-KabKota'!$E$2:$E$415,FALSE))</f>
        <v/>
      </c>
      <c r="Z428" s="218" t="str">
        <f t="array" ref="Z428">INDEX('Ortala-KabKota'!Z$2:Z$415,MATCH($D428,'Ortala-KabKota'!$E$2:$E$415,FALSE))</f>
        <v/>
      </c>
      <c r="AA428" s="218" t="str">
        <f t="array" ref="AA428">INDEX('Ortala-KabKota'!AA$2:AA$415,MATCH($D428,'Ortala-KabKota'!$E$2:$E$415,FALSE))</f>
        <v/>
      </c>
      <c r="AB428" s="218" t="str">
        <f t="array" ref="AB428">INDEX('Ortala-KabKota'!AB$2:AB$415,MATCH($D428,'Ortala-KabKota'!$E$2:$E$415,FALSE))</f>
        <v/>
      </c>
      <c r="AC428" s="218" t="str">
        <f t="array" ref="AC428">INDEX('Ortala-KabKota'!AC$2:AC$415,MATCH($D428,'Ortala-KabKota'!$E$2:$E$415,FALSE))</f>
        <v/>
      </c>
      <c r="AD428" s="218" t="str">
        <f t="array" ref="AD428">INDEX('Ortala-KabKota'!AD$2:AD$415,MATCH($D428,'Ortala-KabKota'!$E$2:$E$415,FALSE))</f>
        <v/>
      </c>
      <c r="AE428" s="218" t="str">
        <f t="array" ref="AE428">INDEX('Ortala-KabKota'!AE$2:AE$415,MATCH($D428,'Ortala-KabKota'!$E$2:$E$415,FALSE))</f>
        <v/>
      </c>
      <c r="AF428" s="218" t="str">
        <f t="array" ref="AF428">INDEX('Ortala-KabKota'!AF$2:AF$415,MATCH($D428,'Ortala-KabKota'!$E$2:$E$415,FALSE))</f>
        <v/>
      </c>
      <c r="AG428" s="218" t="str">
        <f t="array" ref="AG428">INDEX('Ortala-KabKota'!AG$2:AG$415,MATCH($D428,'Ortala-KabKota'!$E$2:$E$415,FALSE))</f>
        <v/>
      </c>
      <c r="AH428" s="218" t="str">
        <f t="array" ref="AH428">INDEX('Ortala-KabKota'!AH$2:AH$415,MATCH($D428,'Ortala-KabKota'!$E$2:$E$415,FALSE))</f>
        <v/>
      </c>
      <c r="AI428" s="218" t="str">
        <f t="array" ref="AI428">INDEX('Ortala-KabKota'!AI$2:AI$415,MATCH($D428,'Ortala-KabKota'!$E$2:$E$415,FALSE))</f>
        <v/>
      </c>
      <c r="AJ428" s="218" t="str">
        <f t="array" ref="AJ428">INDEX('Ortala-KabKota'!AJ$2:AJ$415,MATCH($D428,'Ortala-KabKota'!$E$2:$E$415,FALSE))</f>
        <v/>
      </c>
      <c r="AK428" s="218" t="str">
        <f t="array" ref="AK428">INDEX('Ortala-KabKota'!AK$2:AK$415,MATCH($D428,'Ortala-KabKota'!$E$2:$E$415,FALSE))</f>
        <v/>
      </c>
      <c r="AL428" s="218" t="str">
        <f t="array" ref="AL428">INDEX('Ortala-KabKota'!AL$2:AL$415,MATCH($D428,'Ortala-KabKota'!$E$2:$E$415,FALSE))</f>
        <v/>
      </c>
      <c r="AM428" s="218" t="str">
        <f t="array" ref="AM428">INDEX('Ortala-KabKota'!AM$2:AM$415,MATCH($D428,'Ortala-KabKota'!$E$2:$E$415,FALSE))</f>
        <v/>
      </c>
      <c r="AN428" s="218" t="str">
        <f t="array" ref="AN428">INDEX('Ortala-KabKota'!AN$2:AN$415,MATCH($D428,'Ortala-KabKota'!$E$2:$E$415,FALSE))</f>
        <v/>
      </c>
      <c r="AO428" s="218" t="str">
        <f t="array" ref="AO428">INDEX('Ortala-KabKota'!AO$2:AO$415,MATCH($D428,'Ortala-KabKota'!$E$2:$E$415,FALSE))</f>
        <v/>
      </c>
      <c r="AP428" s="218" t="str">
        <f t="array" ref="AP428">INDEX('Ortala-KabKota'!AP$2:AP$415,MATCH($D428,'Ortala-KabKota'!$E$2:$E$415,FALSE))</f>
        <v/>
      </c>
      <c r="AQ428" s="218" t="str">
        <f t="array" ref="AQ428">INDEX('Ortala-KabKota'!AQ$2:AQ$415,MATCH($D428,'Ortala-KabKota'!$E$2:$E$415,FALSE))</f>
        <v/>
      </c>
      <c r="AR428" s="218" t="str">
        <f t="array" ref="AR428">INDEX('Ortala-KabKota'!AR$2:AR$415,MATCH($D428,'Ortala-KabKota'!$E$2:$E$415,FALSE))</f>
        <v/>
      </c>
      <c r="AS428" s="218" t="str">
        <f t="array" ref="AS428">INDEX('Ortala-KabKota'!AS$2:AS$415,MATCH($D428,'Ortala-KabKota'!$E$2:$E$415,FALSE))</f>
        <v/>
      </c>
      <c r="AT428" s="218" t="str">
        <f t="array" ref="AT428">INDEX('Ortala-KabKota'!AT$2:AT$415,MATCH($D428,'Ortala-KabKota'!$E$2:$E$415,FALSE))</f>
        <v/>
      </c>
      <c r="AU428" s="218" t="str">
        <f t="array" ref="AU428">INDEX('UPTD PPA KabKota'!D$5:D$513,MATCH($D428,'UPTD PPA KabKota'!$C$5:$C$513,FALSE))</f>
        <v>MASYITA, S.Sos</v>
      </c>
      <c r="AV428" s="218" t="str">
        <f t="array" ref="AV428">INDEX('UPTD PPA KabKota'!E$5:E$513,MATCH($D428,'UPTD PPA KabKota'!$C$5:$C$513,FALSE))</f>
        <v>JL. ANDI MANNAPPIANG,KECAMATAN BANTAENG, KABUPATEN BANTAENG</v>
      </c>
      <c r="AW428" s="218" t="str">
        <f t="array" ref="AW428">INDEX('UPTD PPA KabKota'!F$5:F$513,MATCH($D428,'UPTD PPA KabKota'!$C$5:$C$513,FALSE))</f>
        <v>082187534322 081341292292</v>
      </c>
      <c r="AX428" s="218" t="str">
        <f t="array" ref="AX428">INDEX('UPTD PPA KabKota'!G$5:G$513,MATCH($D428,'UPTD PPA KabKota'!$C$5:$C$513,FALSE))</f>
        <v>082187534322 081341292292</v>
      </c>
      <c r="AY428" s="218" t="str">
        <f t="array" ref="AY428">INDEX('UPTD PPA KabKota'!H$5:H$513,MATCH($D428,'UPTD PPA KabKota'!$C$5:$C$513,FALSE))</f>
        <v>PEMBENTUKAN UPTD PPA PADA DINAS PEMBERDAYAAN MASYARAKAT DAN DESA, PEMBERDAYAAN PEREMPUAN DAN PERLINDUNGAN ANAK KABUPATEN BANTAENG</v>
      </c>
      <c r="AZ428" s="218" t="str">
        <f t="array" ref="AZ428">INDEX('UPTD PPA KabKota'!I$5:I$513,MATCH($D428,'UPTD PPA KabKota'!$C$5:$C$513,FALSE))</f>
        <v>Peraturan Bupati Bantaeng Nomor 65 Tahun 2023</v>
      </c>
      <c r="BA428" s="218">
        <f t="array" ref="BA428">INDEX('UPTD PPA KabKota'!J$5:J$513,MATCH($D428,'UPTD PPA KabKota'!$C$5:$C$513,FALSE))</f>
        <v>2023</v>
      </c>
      <c r="BB428" s="218" t="str">
        <f t="array" ref="BB428">INDEX('UPTD PPA KabKota'!K$5:K$513,MATCH($D428,'UPTD PPA KabKota'!$C$5:$C$513,FALSE))</f>
        <v>A</v>
      </c>
      <c r="BC428" s="218" t="str">
        <f t="array" ref="BC428">INDEX('UPTD PPA KabKota'!L$5:L$513,MATCH($D428,'UPTD PPA KabKota'!$C$5:$C$513,FALSE))</f>
        <v>MASYITA/ 085340474776</v>
      </c>
      <c r="BD428" s="218" t="str">
        <f t="array" ref="BD428">INDEX('UPTD PPA KabKota'!M$5:M$513,MATCH($D428,'UPTD PPA KabKota'!$C$5:$C$513,FALSE))</f>
        <v>uptppabantaeng@gmail.com</v>
      </c>
      <c r="BE428" s="218" t="str">
        <f t="array" ref="BE428">INDEX('UPTD PPA KabKota'!N$5:N$513,MATCH($D428,'UPTD PPA KabKota'!$C$5:$C$513,FALSE))</f>
        <v>1. KEPALA UPTD PPA 2. KEPALA SUB BAGIAN TATA USAHA 3. KELOMPOK JABATAN FUNGSIONAL</v>
      </c>
      <c r="BF428" s="218" t="str">
        <f t="array" ref="BF428">INDEX('UPTD PPA KabKota'!O$5:O$513,MATCH($D428,'UPTD PPA KabKota'!$C$5:$C$513,FALSE))</f>
        <v>BELUM PUNYA</v>
      </c>
      <c r="BG428" s="218" t="str">
        <f t="array" ref="BG428">INDEX('UPTD PPA KabKota'!P$5:P$513,MATCH($D428,'UPTD PPA KabKota'!$C$5:$C$513,FALSE))</f>
        <v>TIDAK PUNYA</v>
      </c>
      <c r="BH428" s="218" t="str">
        <f t="array" ref="BH428">INDEX('UPTD PPA KabKota'!Q$5:Q$513,MATCH($D428,'UPTD PPA KabKota'!$C$5:$C$513,FALSE))</f>
        <v>Pemerintah Daerah</v>
      </c>
      <c r="BI428" s="218" t="str">
        <f t="array" ref="BI428">INDEX('UPTD PPA KabKota'!R$5:R$513,MATCH($D428,'UPTD PPA KabKota'!$C$5:$C$513,FALSE))</f>
        <v>Ada</v>
      </c>
      <c r="BJ428" s="218" t="str">
        <f t="array" ref="BJ428">INDEX('UPTD PPA KabKota'!S$5:S$513,MATCH($D428,'UPTD PPA KabKota'!$C$5:$C$513,FALSE))</f>
        <v>TIDAK ADA</v>
      </c>
      <c r="BK428" s="218" t="str">
        <f t="array" ref="BK428">INDEX('UPTD PPA KabKota'!T$5:T$513,MATCH($D428,'UPTD PPA KabKota'!$C$5:$C$513,FALSE))</f>
        <v>ADA</v>
      </c>
      <c r="BL428" s="218" t="str">
        <f t="array" ref="BL428">INDEX('UPTD PPA KabKota'!U$5:U$513,MATCH($D428,'UPTD PPA KabKota'!$C$5:$C$513,FALSE))</f>
        <v>TIDAK ADA</v>
      </c>
      <c r="BM428" s="218" t="str">
        <f t="array" ref="BM428">INDEX('UPTD PPA KabKota'!V$5:V$513,MATCH($D428,'UPTD PPA KabKota'!$C$5:$C$513,FALSE))</f>
        <v>TIDAK ADA</v>
      </c>
      <c r="BN428" s="218" t="str">
        <f t="array" ref="BN428">INDEX('UPTD PPA KabKota'!W$5:W$513,MATCH($D428,'UPTD PPA KabKota'!$C$5:$C$513,FALSE))</f>
        <v>TIDAK ADA</v>
      </c>
      <c r="BO428" s="218" t="str">
        <f t="array" ref="BO428">INDEX('UPTD PPA KabKota'!X$5:X$513,MATCH($D428,'UPTD PPA KabKota'!$C$5:$C$513,FALSE))</f>
        <v>TIDAK ADA</v>
      </c>
      <c r="BP428" s="218" t="str">
        <f t="array" ref="BP428">INDEX('UPTD PPA KabKota'!Y$5:Y$513,MATCH($D428,'UPTD PPA KabKota'!$C$5:$C$513,FALSE))</f>
        <v>TIDAK ADA</v>
      </c>
      <c r="BQ428" s="218" t="str">
        <f t="array" ref="BQ428">INDEX('UPTD PPA KabKota'!Z$5:Z$513,MATCH($D428,'UPTD PPA KabKota'!$C$5:$C$513,FALSE))</f>
        <v>ADA</v>
      </c>
      <c r="BR428" s="218" t="str">
        <f t="array" ref="BR428">INDEX('UPTD PPA KabKota'!AA$5:AA$513,MATCH($D428,'UPTD PPA KabKota'!$C$5:$C$513,FALSE))</f>
        <v>TIDAK ADA</v>
      </c>
      <c r="BS428" s="218" t="str">
        <f t="array" ref="BS428">INDEX('UPTD PPA KabKota'!AB$5:AB$513,MATCH($D428,'UPTD PPA KabKota'!$C$5:$C$513,FALSE))</f>
        <v>TIDAK ADA</v>
      </c>
      <c r="BT428" s="218" t="str">
        <f t="array" ref="BT428">INDEX('UPTD PPA KabKota'!AC$5:AC$513,MATCH($D428,'UPTD PPA KabKota'!$C$5:$C$513,FALSE))</f>
        <v>SUDAH</v>
      </c>
      <c r="BU428" s="218" t="str">
        <f t="array" ref="BU428">INDEX('UPTD PPA KabKota'!AD$5:AD$513,MATCH($D428,'UPTD PPA KabKota'!$C$5:$C$513,FALSE))</f>
        <v>SUDAH</v>
      </c>
      <c r="BV428" s="218" t="str">
        <f t="array" ref="BV428">INDEX('UPTD PPA KabKota'!AE$5:AE$513,MATCH($D428,'UPTD PPA KabKota'!$C$5:$C$513,FALSE))</f>
        <v>SUDAH</v>
      </c>
      <c r="BW428" s="218" t="str">
        <f t="array" ref="BW428">INDEX('UPTD PPA KabKota'!AF$5:AF$513,MATCH($D428,'UPTD PPA KabKota'!$C$5:$C$513,FALSE))</f>
        <v>SUDAH</v>
      </c>
      <c r="BX428" s="218" t="str">
        <f t="array" ref="BX428">INDEX('UPTD PPA KabKota'!AG$5:AG$513,MATCH($D428,'UPTD PPA KabKota'!$C$5:$C$513,FALSE))</f>
        <v>SUDAH</v>
      </c>
      <c r="BY428" s="218" t="str">
        <f t="array" ref="BY428">INDEX('UPTD PPA KabKota'!AH$5:AH$513,MATCH($D428,'UPTD PPA KabKota'!$C$5:$C$513,FALSE))</f>
        <v>BELUM</v>
      </c>
      <c r="BZ428" s="218" t="str">
        <f t="array" ref="BZ428">INDEX('UPTD PPA KabKota'!AI$5:AI$513,MATCH($D428,'UPTD PPA KabKota'!$C$5:$C$513,FALSE))</f>
        <v>SUDAH</v>
      </c>
      <c r="CA428" s="218" t="str">
        <f t="array" ref="CA428">INDEX('UPTD PPA KabKota'!AJ$5:AJ$513,MATCH($D428,'UPTD PPA KabKota'!$C$5:$C$513,FALSE))</f>
        <v>Belum</v>
      </c>
      <c r="CB428" s="218" t="str">
        <f t="array" ref="CB428">INDEX('UPTD PPA KabKota'!AK$5:AK$513,MATCH($D428,'UPTD PPA KabKota'!$C$5:$C$513,FALSE))</f>
        <v>SUDAH</v>
      </c>
      <c r="CC428" s="218" t="str">
        <f t="array" ref="CC428">INDEX('UPTD PPA KabKota'!AL$5:AL$513,MATCH($D428,'UPTD PPA KabKota'!$C$5:$C$513,FALSE))</f>
        <v>SUDAH</v>
      </c>
      <c r="CD428" s="218" t="str">
        <f t="array" ref="CD428">INDEX('UPTD PPA KabKota'!AM$5:AM$513,MATCH($D428,'UPTD PPA KabKota'!$C$5:$C$513,FALSE))</f>
        <v>SUDAH</v>
      </c>
      <c r="CE428" s="218" t="str">
        <f t="array" ref="CE428">INDEX('UPTD PPA KabKota'!AN$5:AN$513,MATCH($D428,'UPTD PPA KabKota'!$C$5:$C$513,FALSE))</f>
        <v>pengaduan dari masyarakat, penjangkuan korban, pengelolaan Kasus, Jika korban memerlukan pengamanan maka akan diberikan penampungan sementara di rumah aman</v>
      </c>
      <c r="CF428" s="218" t="str">
        <f t="array" ref="CF428">INDEX('UPTD PPA KabKota'!AO$5:AO$513,MATCH($D428,'UPTD PPA KabKota'!$C$5:$C$513,FALSE))</f>
        <v>KTA = 54, KTP = 18, Total 72</v>
      </c>
      <c r="CG428" s="218" t="str">
        <f t="array" ref="CG428">INDEX('UPTD PPA KabKota'!AP$5:AP$513,MATCH($D428,'UPTD PPA KabKota'!$C$5:$C$513,FALSE))</f>
        <v>Kekerasan Terhadap Anak</v>
      </c>
      <c r="CH428" s="218" t="str">
        <f t="array" ref="CH428">INDEX('UPTD PPA KabKota'!AQ$5:AQ$513,MATCH($D428,'UPTD PPA KabKota'!$C$5:$C$513,FALSE))</f>
        <v/>
      </c>
      <c r="CI428" s="218" t="str">
        <f t="array" ref="CI428">INDEX('UPTD PPA KabKota'!AR$5:AR$513,MATCH($D428,'UPTD PPA KabKota'!$C$5:$C$513,FALSE))</f>
        <v/>
      </c>
      <c r="CJ428" s="218" t="str">
        <f t="array" ref="CJ428">INDEX('UPTD PPA KabKota'!AS$5:AS$513,MATCH($D428,'UPTD PPA KabKota'!$C$5:$C$513,FALSE))</f>
        <v/>
      </c>
      <c r="CK428" s="218" t="str">
        <f t="array" ref="CK428">INDEX('UPTD PPA KabKota'!AT$5:AT$513,MATCH($D428,'UPTD PPA KabKota'!$C$5:$C$513,FALSE))</f>
        <v/>
      </c>
      <c r="CL428" s="218" t="str">
        <f t="array" ref="CL428">INDEX('UPTD PPA KabKota'!AU$5:AU$513,MATCH($D428,'UPTD PPA KabKota'!$C$5:$C$513,FALSE))</f>
        <v/>
      </c>
      <c r="CM428" s="218" t="str">
        <f t="array" ref="CM428">INDEX('UPTD PPA KabKota'!AV$5:AV$513,MATCH($D428,'UPTD PPA KabKota'!$C$5:$C$513,FALSE))</f>
        <v/>
      </c>
      <c r="CN428" s="218" t="str">
        <f t="array" ref="CN428">INDEX('UPTD PPA KabKota'!AW$5:AW$513,MATCH($D428,'UPTD PPA KabKota'!$C$5:$C$513,FALSE))</f>
        <v/>
      </c>
      <c r="CO428" s="218" t="str">
        <f t="array" ref="CO428">INDEX('UPTD PPA KabKota'!AX$5:AX$513,MATCH($D428,'UPTD PPA KabKota'!$C$5:$C$513,FALSE))</f>
        <v>v</v>
      </c>
      <c r="CP428" s="218" t="str">
        <f t="array" ref="CP428">INDEX('UPTD PPA KabKota'!AY$5:AY$513,MATCH($D428,'UPTD PPA KabKota'!$C$5:$C$513,FALSE))</f>
        <v/>
      </c>
      <c r="CQ428" s="209" t="str">
        <f>IFERROR(__xludf.DUMMYFUNCTION("IF(ISBLANK($K428),"""",IF(REGEXMATCH($K428,""Peraturan""),""Ada"",IF(REGEXMATCH($K428,""Rekomendasi""),""Tidak Ada"", $K428)))
"),"Ada")</f>
        <v>Ada</v>
      </c>
      <c r="CR428" s="209" t="str">
        <f t="array" ref="CR428">index('UPTD PPA KabKota'!$BI$5:$BI$513,match($D428,'UPTD PPA KabKota'!$C$5:$C$513,false))</f>
        <v>Ada</v>
      </c>
      <c r="CS428" s="314" t="str">
        <f t="shared" si="73"/>
        <v>Ada</v>
      </c>
    </row>
    <row r="429">
      <c r="A429" s="334">
        <v>423.0</v>
      </c>
      <c r="B429" s="334">
        <v>4.0</v>
      </c>
      <c r="C429" s="311" t="s">
        <v>4787</v>
      </c>
      <c r="D429" s="312" t="s">
        <v>3768</v>
      </c>
      <c r="E429" s="315">
        <v>45778.0</v>
      </c>
      <c r="F429" s="218" t="str">
        <f t="array" ref="F429">INDEX('Ortala-KabKota'!F$2:F$415,MATCH($D429,'Ortala-KabKota'!$E$2:$E$415,FALSE))</f>
        <v>#N/A</v>
      </c>
      <c r="G429" s="218" t="str">
        <f t="array" ref="G429">INDEX('Ortala-KabKota'!G$2:G$415,MATCH($D429,'Ortala-KabKota'!$E$2:$E$415,FALSE))</f>
        <v>#N/A</v>
      </c>
      <c r="H429" s="218" t="str">
        <f t="array" ref="H429">INDEX('Ortala-KabKota'!H$2:H$415,MATCH($D429,'Ortala-KabKota'!$E$2:$E$415,FALSE))</f>
        <v>#N/A</v>
      </c>
      <c r="I429" s="218" t="str">
        <f t="array" ref="I429">INDEX('Ortala-KabKota'!I$2:I$415,MATCH($D429,'Ortala-KabKota'!$E$2:$E$415,FALSE))</f>
        <v>#N/A</v>
      </c>
      <c r="J429" s="218" t="str">
        <f t="array" ref="J429">INDEX('Ortala-KabKota'!J$2:J$415,MATCH($D429,'Ortala-KabKota'!$E$2:$E$415,FALSE))</f>
        <v>#N/A</v>
      </c>
      <c r="K429" s="218" t="str">
        <f t="array" ref="K429">INDEX('Ortala-KabKota'!K$2:K$415,MATCH($D429,'Ortala-KabKota'!$E$2:$E$415,FALSE))</f>
        <v>#N/A</v>
      </c>
      <c r="L429" s="218" t="str">
        <f t="array" ref="L429">INDEX('Ortala-KabKota'!L$2:L$415,MATCH($D429,'Ortala-KabKota'!$E$2:$E$415,FALSE))</f>
        <v>#N/A</v>
      </c>
      <c r="M429" s="218" t="str">
        <f t="array" ref="M429">INDEX('Ortala-KabKota'!M$2:M$415,MATCH($D429,'Ortala-KabKota'!$E$2:$E$415,FALSE))</f>
        <v>#N/A</v>
      </c>
      <c r="N429" s="218" t="str">
        <f t="array" ref="N429">INDEX('Ortala-KabKota'!N$2:N$415,MATCH($D429,'Ortala-KabKota'!$E$2:$E$415,FALSE))</f>
        <v>#N/A</v>
      </c>
      <c r="O429" s="218" t="str">
        <f t="array" ref="O429">INDEX('Ortala-KabKota'!O$2:O$415,MATCH($D429,'Ortala-KabKota'!$E$2:$E$415,FALSE))</f>
        <v>#N/A</v>
      </c>
      <c r="P429" s="218" t="str">
        <f t="array" ref="P429">INDEX('Ortala-KabKota'!P$2:P$415,MATCH($D429,'Ortala-KabKota'!$E$2:$E$415,FALSE))</f>
        <v>#N/A</v>
      </c>
      <c r="Q429" s="218" t="str">
        <f t="array" ref="Q429">INDEX('Ortala-KabKota'!Q$2:Q$415,MATCH($D429,'Ortala-KabKota'!$E$2:$E$415,FALSE))</f>
        <v>#N/A</v>
      </c>
      <c r="R429" s="218" t="str">
        <f t="array" ref="R429">INDEX('Ortala-KabKota'!R$2:R$415,MATCH($D429,'Ortala-KabKota'!$E$2:$E$415,FALSE))</f>
        <v>#N/A</v>
      </c>
      <c r="S429" s="218" t="str">
        <f t="array" ref="S429">INDEX('Ortala-KabKota'!S$2:S$415,MATCH($D429,'Ortala-KabKota'!$E$2:$E$415,FALSE))</f>
        <v>#N/A</v>
      </c>
      <c r="T429" s="218" t="str">
        <f t="array" ref="T429">INDEX('Ortala-KabKota'!T$2:T$415,MATCH($D429,'Ortala-KabKota'!$E$2:$E$415,FALSE))</f>
        <v>#N/A</v>
      </c>
      <c r="U429" s="218" t="str">
        <f t="array" ref="U429">INDEX('Ortala-KabKota'!U$2:U$415,MATCH($D429,'Ortala-KabKota'!$E$2:$E$415,FALSE))</f>
        <v>#N/A</v>
      </c>
      <c r="V429" s="218" t="str">
        <f t="array" ref="V429">INDEX('Ortala-KabKota'!V$2:V$415,MATCH($D429,'Ortala-KabKota'!$E$2:$E$415,FALSE))</f>
        <v>#N/A</v>
      </c>
      <c r="W429" s="218" t="str">
        <f t="array" ref="W429">INDEX('Ortala-KabKota'!W$2:W$415,MATCH($D429,'Ortala-KabKota'!$E$2:$E$415,FALSE))</f>
        <v>#N/A</v>
      </c>
      <c r="X429" s="218" t="str">
        <f t="array" ref="X429">INDEX('Ortala-KabKota'!X$2:X$415,MATCH($D429,'Ortala-KabKota'!$E$2:$E$415,FALSE))</f>
        <v>#N/A</v>
      </c>
      <c r="Y429" s="218" t="str">
        <f t="array" ref="Y429">INDEX('Ortala-KabKota'!Y$2:Y$415,MATCH($D429,'Ortala-KabKota'!$E$2:$E$415,FALSE))</f>
        <v>#N/A</v>
      </c>
      <c r="Z429" s="218" t="str">
        <f t="array" ref="Z429">INDEX('Ortala-KabKota'!Z$2:Z$415,MATCH($D429,'Ortala-KabKota'!$E$2:$E$415,FALSE))</f>
        <v>#N/A</v>
      </c>
      <c r="AA429" s="218" t="str">
        <f t="array" ref="AA429">INDEX('Ortala-KabKota'!AA$2:AA$415,MATCH($D429,'Ortala-KabKota'!$E$2:$E$415,FALSE))</f>
        <v>#N/A</v>
      </c>
      <c r="AB429" s="218" t="str">
        <f t="array" ref="AB429">INDEX('Ortala-KabKota'!AB$2:AB$415,MATCH($D429,'Ortala-KabKota'!$E$2:$E$415,FALSE))</f>
        <v>#N/A</v>
      </c>
      <c r="AC429" s="218" t="str">
        <f t="array" ref="AC429">INDEX('Ortala-KabKota'!AC$2:AC$415,MATCH($D429,'Ortala-KabKota'!$E$2:$E$415,FALSE))</f>
        <v>#N/A</v>
      </c>
      <c r="AD429" s="218" t="str">
        <f t="array" ref="AD429">INDEX('Ortala-KabKota'!AD$2:AD$415,MATCH($D429,'Ortala-KabKota'!$E$2:$E$415,FALSE))</f>
        <v>#N/A</v>
      </c>
      <c r="AE429" s="218" t="str">
        <f t="array" ref="AE429">INDEX('Ortala-KabKota'!AE$2:AE$415,MATCH($D429,'Ortala-KabKota'!$E$2:$E$415,FALSE))</f>
        <v>#N/A</v>
      </c>
      <c r="AF429" s="218" t="str">
        <f t="array" ref="AF429">INDEX('Ortala-KabKota'!AF$2:AF$415,MATCH($D429,'Ortala-KabKota'!$E$2:$E$415,FALSE))</f>
        <v>#N/A</v>
      </c>
      <c r="AG429" s="218" t="str">
        <f t="array" ref="AG429">INDEX('Ortala-KabKota'!AG$2:AG$415,MATCH($D429,'Ortala-KabKota'!$E$2:$E$415,FALSE))</f>
        <v>#N/A</v>
      </c>
      <c r="AH429" s="218" t="str">
        <f t="array" ref="AH429">INDEX('Ortala-KabKota'!AH$2:AH$415,MATCH($D429,'Ortala-KabKota'!$E$2:$E$415,FALSE))</f>
        <v>#N/A</v>
      </c>
      <c r="AI429" s="218" t="str">
        <f t="array" ref="AI429">INDEX('Ortala-KabKota'!AI$2:AI$415,MATCH($D429,'Ortala-KabKota'!$E$2:$E$415,FALSE))</f>
        <v>#N/A</v>
      </c>
      <c r="AJ429" s="218" t="str">
        <f t="array" ref="AJ429">INDEX('Ortala-KabKota'!AJ$2:AJ$415,MATCH($D429,'Ortala-KabKota'!$E$2:$E$415,FALSE))</f>
        <v>#N/A</v>
      </c>
      <c r="AK429" s="218" t="str">
        <f t="array" ref="AK429">INDEX('Ortala-KabKota'!AK$2:AK$415,MATCH($D429,'Ortala-KabKota'!$E$2:$E$415,FALSE))</f>
        <v>#N/A</v>
      </c>
      <c r="AL429" s="218" t="str">
        <f t="array" ref="AL429">INDEX('Ortala-KabKota'!AL$2:AL$415,MATCH($D429,'Ortala-KabKota'!$E$2:$E$415,FALSE))</f>
        <v>#N/A</v>
      </c>
      <c r="AM429" s="218" t="str">
        <f t="array" ref="AM429">INDEX('Ortala-KabKota'!AM$2:AM$415,MATCH($D429,'Ortala-KabKota'!$E$2:$E$415,FALSE))</f>
        <v>#N/A</v>
      </c>
      <c r="AN429" s="218" t="str">
        <f t="array" ref="AN429">INDEX('Ortala-KabKota'!AN$2:AN$415,MATCH($D429,'Ortala-KabKota'!$E$2:$E$415,FALSE))</f>
        <v>#N/A</v>
      </c>
      <c r="AO429" s="218" t="str">
        <f t="array" ref="AO429">INDEX('Ortala-KabKota'!AO$2:AO$415,MATCH($D429,'Ortala-KabKota'!$E$2:$E$415,FALSE))</f>
        <v>#N/A</v>
      </c>
      <c r="AP429" s="218" t="str">
        <f t="array" ref="AP429">INDEX('Ortala-KabKota'!AP$2:AP$415,MATCH($D429,'Ortala-KabKota'!$E$2:$E$415,FALSE))</f>
        <v>#N/A</v>
      </c>
      <c r="AQ429" s="218" t="str">
        <f t="array" ref="AQ429">INDEX('Ortala-KabKota'!AQ$2:AQ$415,MATCH($D429,'Ortala-KabKota'!$E$2:$E$415,FALSE))</f>
        <v>#N/A</v>
      </c>
      <c r="AR429" s="218" t="str">
        <f t="array" ref="AR429">INDEX('Ortala-KabKota'!AR$2:AR$415,MATCH($D429,'Ortala-KabKota'!$E$2:$E$415,FALSE))</f>
        <v>#N/A</v>
      </c>
      <c r="AS429" s="218" t="str">
        <f t="array" ref="AS429">INDEX('Ortala-KabKota'!AS$2:AS$415,MATCH($D429,'Ortala-KabKota'!$E$2:$E$415,FALSE))</f>
        <v>#N/A</v>
      </c>
      <c r="AT429" s="218" t="str">
        <f t="array" ref="AT429">INDEX('Ortala-KabKota'!AT$2:AT$415,MATCH($D429,'Ortala-KabKota'!$E$2:$E$415,FALSE))</f>
        <v>#N/A</v>
      </c>
      <c r="AU429" s="218" t="str">
        <f t="array" ref="AU429">INDEX('UPTD PPA KabKota'!D$5:D$513,MATCH($D429,'UPTD PPA KabKota'!$C$5:$C$513,FALSE))</f>
        <v>ENDANG BIJEANTY HR, SP</v>
      </c>
      <c r="AV429" s="218" t="str">
        <f t="array" ref="AV429">INDEX('UPTD PPA KabKota'!E$5:E$513,MATCH($D429,'UPTD PPA KabKota'!$C$5:$C$513,FALSE))</f>
        <v>JL. ALIM BACHRI DG REWA KEC.BINAMU KAB.JENEPONTO</v>
      </c>
      <c r="AW429" s="218">
        <f t="array" ref="AW429">INDEX('UPTD PPA KabKota'!F$5:F$513,MATCH($D429,'UPTD PPA KabKota'!$C$5:$C$513,FALSE))</f>
        <v>85298921339</v>
      </c>
      <c r="AX429" s="218">
        <f t="array" ref="AX429">INDEX('UPTD PPA KabKota'!G$5:G$513,MATCH($D429,'UPTD PPA KabKota'!$C$5:$C$513,FALSE))</f>
        <v>85298921339</v>
      </c>
      <c r="AY429" s="218" t="str">
        <f t="array" ref="AY429">INDEX('UPTD PPA KabKota'!H$5:H$513,MATCH($D429,'UPTD PPA KabKota'!$C$5:$C$513,FALSE))</f>
        <v>UPTD MASIH DALAM PROSES PEMBENTUKAN</v>
      </c>
      <c r="AZ429" s="218" t="str">
        <f t="array" ref="AZ429">INDEX('UPTD PPA KabKota'!I$5:I$513,MATCH($D429,'UPTD PPA KabKota'!$C$5:$C$513,FALSE))</f>
        <v/>
      </c>
      <c r="BA429" s="218" t="str">
        <f t="array" ref="BA429">INDEX('UPTD PPA KabKota'!J$5:J$513,MATCH($D429,'UPTD PPA KabKota'!$C$5:$C$513,FALSE))</f>
        <v/>
      </c>
      <c r="BB429" s="218" t="str">
        <f t="array" ref="BB429">INDEX('UPTD PPA KabKota'!K$5:K$513,MATCH($D429,'UPTD PPA KabKota'!$C$5:$C$513,FALSE))</f>
        <v/>
      </c>
      <c r="BC429" s="218" t="str">
        <f t="array" ref="BC429">INDEX('UPTD PPA KabKota'!L$5:L$513,MATCH($D429,'UPTD PPA KabKota'!$C$5:$C$513,FALSE))</f>
        <v>ENDANG BIJEANTY (085298921339)</v>
      </c>
      <c r="BD429" s="218" t="str">
        <f t="array" ref="BD429">INDEX('UPTD PPA KabKota'!M$5:M$513,MATCH($D429,'UPTD PPA KabKota'!$C$5:$C$513,FALSE))</f>
        <v>endang bijeanty@gmail.com</v>
      </c>
      <c r="BE429" s="218" t="str">
        <f t="array" ref="BE429">INDEX('UPTD PPA KabKota'!N$5:N$513,MATCH($D429,'UPTD PPA KabKota'!$C$5:$C$513,FALSE))</f>
        <v>KEPALA UPTD, KEPALA SUB BAGIAN TATA USAHA, KELOMPOK JABTAN FUNGSIONAL DAN PELAKSANA</v>
      </c>
      <c r="BF429" s="218" t="str">
        <f t="array" ref="BF429">INDEX('UPTD PPA KabKota'!O$5:O$513,MATCH($D429,'UPTD PPA KabKota'!$C$5:$C$513,FALSE))</f>
        <v>MANDIRI</v>
      </c>
      <c r="BG429" s="218" t="str">
        <f t="array" ref="BG429">INDEX('UPTD PPA KabKota'!P$5:P$513,MATCH($D429,'UPTD PPA KabKota'!$C$5:$C$513,FALSE))</f>
        <v>Ada</v>
      </c>
      <c r="BH429" s="218" t="str">
        <f t="array" ref="BH429">INDEX('UPTD PPA KabKota'!Q$5:Q$513,MATCH($D429,'UPTD PPA KabKota'!$C$5:$C$513,FALSE))</f>
        <v>DI KONTRAK</v>
      </c>
      <c r="BI429" s="218" t="str">
        <f t="array" ref="BI429">INDEX('UPTD PPA KabKota'!R$5:R$513,MATCH($D429,'UPTD PPA KabKota'!$C$5:$C$513,FALSE))</f>
        <v/>
      </c>
      <c r="BJ429" s="218" t="str">
        <f t="array" ref="BJ429">INDEX('UPTD PPA KabKota'!S$5:S$513,MATCH($D429,'UPTD PPA KabKota'!$C$5:$C$513,FALSE))</f>
        <v>Ada</v>
      </c>
      <c r="BK429" s="218" t="str">
        <f t="array" ref="BK429">INDEX('UPTD PPA KabKota'!T$5:T$513,MATCH($D429,'UPTD PPA KabKota'!$C$5:$C$513,FALSE))</f>
        <v>Ada</v>
      </c>
      <c r="BL429" s="218" t="str">
        <f t="array" ref="BL429">INDEX('UPTD PPA KabKota'!U$5:U$513,MATCH($D429,'UPTD PPA KabKota'!$C$5:$C$513,FALSE))</f>
        <v>Tidak Ada</v>
      </c>
      <c r="BM429" s="218" t="str">
        <f t="array" ref="BM429">INDEX('UPTD PPA KabKota'!V$5:V$513,MATCH($D429,'UPTD PPA KabKota'!$C$5:$C$513,FALSE))</f>
        <v>Ada</v>
      </c>
      <c r="BN429" s="218" t="str">
        <f t="array" ref="BN429">INDEX('UPTD PPA KabKota'!W$5:W$513,MATCH($D429,'UPTD PPA KabKota'!$C$5:$C$513,FALSE))</f>
        <v>Ada</v>
      </c>
      <c r="BO429" s="218" t="str">
        <f t="array" ref="BO429">INDEX('UPTD PPA KabKota'!X$5:X$513,MATCH($D429,'UPTD PPA KabKota'!$C$5:$C$513,FALSE))</f>
        <v>Tidak ada</v>
      </c>
      <c r="BP429" s="218" t="str">
        <f t="array" ref="BP429">INDEX('UPTD PPA KabKota'!Y$5:Y$513,MATCH($D429,'UPTD PPA KabKota'!$C$5:$C$513,FALSE))</f>
        <v>Ada</v>
      </c>
      <c r="BQ429" s="218" t="str">
        <f t="array" ref="BQ429">INDEX('UPTD PPA KabKota'!Z$5:Z$513,MATCH($D429,'UPTD PPA KabKota'!$C$5:$C$513,FALSE))</f>
        <v>Ada</v>
      </c>
      <c r="BR429" s="218" t="str">
        <f t="array" ref="BR429">INDEX('UPTD PPA KabKota'!AA$5:AA$513,MATCH($D429,'UPTD PPA KabKota'!$C$5:$C$513,FALSE))</f>
        <v>Ada</v>
      </c>
      <c r="BS429" s="218" t="str">
        <f t="array" ref="BS429">INDEX('UPTD PPA KabKota'!AB$5:AB$513,MATCH($D429,'UPTD PPA KabKota'!$C$5:$C$513,FALSE))</f>
        <v>Ada</v>
      </c>
      <c r="BT429" s="218" t="str">
        <f t="array" ref="BT429">INDEX('UPTD PPA KabKota'!AC$5:AC$513,MATCH($D429,'UPTD PPA KabKota'!$C$5:$C$513,FALSE))</f>
        <v>Sudah</v>
      </c>
      <c r="BU429" s="218" t="str">
        <f t="array" ref="BU429">INDEX('UPTD PPA KabKota'!AD$5:AD$513,MATCH($D429,'UPTD PPA KabKota'!$C$5:$C$513,FALSE))</f>
        <v>Sudah</v>
      </c>
      <c r="BV429" s="218" t="str">
        <f t="array" ref="BV429">INDEX('UPTD PPA KabKota'!AE$5:AE$513,MATCH($D429,'UPTD PPA KabKota'!$C$5:$C$513,FALSE))</f>
        <v>Sudah</v>
      </c>
      <c r="BW429" s="218" t="str">
        <f t="array" ref="BW429">INDEX('UPTD PPA KabKota'!AF$5:AF$513,MATCH($D429,'UPTD PPA KabKota'!$C$5:$C$513,FALSE))</f>
        <v>Sudah</v>
      </c>
      <c r="BX429" s="218" t="str">
        <f t="array" ref="BX429">INDEX('UPTD PPA KabKota'!AG$5:AG$513,MATCH($D429,'UPTD PPA KabKota'!$C$5:$C$513,FALSE))</f>
        <v>Sudah</v>
      </c>
      <c r="BY429" s="218" t="str">
        <f t="array" ref="BY429">INDEX('UPTD PPA KabKota'!AH$5:AH$513,MATCH($D429,'UPTD PPA KabKota'!$C$5:$C$513,FALSE))</f>
        <v>Sudah</v>
      </c>
      <c r="BZ429" s="218" t="str">
        <f t="array" ref="BZ429">INDEX('UPTD PPA KabKota'!AI$5:AI$513,MATCH($D429,'UPTD PPA KabKota'!$C$5:$C$513,FALSE))</f>
        <v>Sudah</v>
      </c>
      <c r="CA429" s="218" t="str">
        <f t="array" ref="CA429">INDEX('UPTD PPA KabKota'!AJ$5:AJ$513,MATCH($D429,'UPTD PPA KabKota'!$C$5:$C$513,FALSE))</f>
        <v>Sudah</v>
      </c>
      <c r="CB429" s="218" t="str">
        <f t="array" ref="CB429">INDEX('UPTD PPA KabKota'!AK$5:AK$513,MATCH($D429,'UPTD PPA KabKota'!$C$5:$C$513,FALSE))</f>
        <v>Sudah</v>
      </c>
      <c r="CC429" s="218" t="str">
        <f t="array" ref="CC429">INDEX('UPTD PPA KabKota'!AL$5:AL$513,MATCH($D429,'UPTD PPA KabKota'!$C$5:$C$513,FALSE))</f>
        <v>Sudah</v>
      </c>
      <c r="CD429" s="218" t="str">
        <f t="array" ref="CD429">INDEX('UPTD PPA KabKota'!AM$5:AM$513,MATCH($D429,'UPTD PPA KabKota'!$C$5:$C$513,FALSE))</f>
        <v>Sudah</v>
      </c>
      <c r="CE429" s="218" t="str">
        <f t="array" ref="CE429">INDEX('UPTD PPA KabKota'!AN$5:AN$513,MATCH($D429,'UPTD PPA KabKota'!$C$5:$C$513,FALSE))</f>
        <v>pengaduan dari masyarakat, penjangkuan korban, pengelolaan Kasus, Jika korban memerlukan pengamanan maka akan diberikan penampungan sementara di rumah aman</v>
      </c>
      <c r="CF429" s="218" t="str">
        <f t="array" ref="CF429">INDEX('UPTD PPA KabKota'!AO$5:AO$513,MATCH($D429,'UPTD PPA KabKota'!$C$5:$C$513,FALSE))</f>
        <v>35 Kasus</v>
      </c>
      <c r="CG429" s="218" t="str">
        <f t="array" ref="CG429">INDEX('UPTD PPA KabKota'!AP$5:AP$513,MATCH($D429,'UPTD PPA KabKota'!$C$5:$C$513,FALSE))</f>
        <v>Kekerasan Terhadap Anak</v>
      </c>
      <c r="CH429" s="218" t="str">
        <f t="array" ref="CH429">INDEX('UPTD PPA KabKota'!AQ$5:AQ$513,MATCH($D429,'UPTD PPA KabKota'!$C$5:$C$513,FALSE))</f>
        <v/>
      </c>
      <c r="CI429" s="218" t="str">
        <f t="array" ref="CI429">INDEX('UPTD PPA KabKota'!AR$5:AR$513,MATCH($D429,'UPTD PPA KabKota'!$C$5:$C$513,FALSE))</f>
        <v/>
      </c>
      <c r="CJ429" s="218" t="str">
        <f t="array" ref="CJ429">INDEX('UPTD PPA KabKota'!AS$5:AS$513,MATCH($D429,'UPTD PPA KabKota'!$C$5:$C$513,FALSE))</f>
        <v/>
      </c>
      <c r="CK429" s="218" t="str">
        <f t="array" ref="CK429">INDEX('UPTD PPA KabKota'!AT$5:AT$513,MATCH($D429,'UPTD PPA KabKota'!$C$5:$C$513,FALSE))</f>
        <v/>
      </c>
      <c r="CL429" s="218" t="str">
        <f t="array" ref="CL429">INDEX('UPTD PPA KabKota'!AU$5:AU$513,MATCH($D429,'UPTD PPA KabKota'!$C$5:$C$513,FALSE))</f>
        <v/>
      </c>
      <c r="CM429" s="218" t="str">
        <f t="array" ref="CM429">INDEX('UPTD PPA KabKota'!AV$5:AV$513,MATCH($D429,'UPTD PPA KabKota'!$C$5:$C$513,FALSE))</f>
        <v/>
      </c>
      <c r="CN429" s="218" t="str">
        <f t="array" ref="CN429">INDEX('UPTD PPA KabKota'!AW$5:AW$513,MATCH($D429,'UPTD PPA KabKota'!$C$5:$C$513,FALSE))</f>
        <v/>
      </c>
      <c r="CO429" s="218" t="str">
        <f t="array" ref="CO429">INDEX('UPTD PPA KabKota'!AX$5:AX$513,MATCH($D429,'UPTD PPA KabKota'!$C$5:$C$513,FALSE))</f>
        <v/>
      </c>
      <c r="CP429" s="218" t="str">
        <f t="array" ref="CP429">INDEX('UPTD PPA KabKota'!AY$5:AY$513,MATCH($D429,'UPTD PPA KabKota'!$C$5:$C$513,FALSE))</f>
        <v/>
      </c>
      <c r="CQ429" s="209" t="str">
        <f>IFERROR(__xludf.DUMMYFUNCTION("IF(ISBLANK($K429),"""",IF(REGEXMATCH($K429,""Peraturan""),""Ada"",IF(REGEXMATCH($K429,""Rekomendasi""),""Tidak Ada"", $K429)))
"),"#N/A")</f>
        <v>#N/A</v>
      </c>
      <c r="CR429" s="209" t="str">
        <f t="array" ref="CR429">index('UPTD PPA KabKota'!$BI$5:$BI$513,match($D429,'UPTD PPA KabKota'!$C$5:$C$513,false))</f>
        <v>Tidak Ada</v>
      </c>
      <c r="CS429" s="319" t="s">
        <v>21</v>
      </c>
    </row>
    <row r="430">
      <c r="A430" s="334">
        <v>424.0</v>
      </c>
      <c r="B430" s="334">
        <v>5.0</v>
      </c>
      <c r="C430" s="311" t="s">
        <v>4787</v>
      </c>
      <c r="D430" s="312" t="s">
        <v>3623</v>
      </c>
      <c r="E430" s="315">
        <v>45778.0</v>
      </c>
      <c r="F430" s="218" t="str">
        <f t="array" ref="F430">INDEX('Ortala-KabKota'!F$2:F$415,MATCH($D430,'Ortala-KabKota'!$E$2:$E$415,FALSE))</f>
        <v>Rayu Yuliaty/ 081241256237</v>
      </c>
      <c r="G430" s="218" t="str">
        <f t="array" ref="G430">INDEX('Ortala-KabKota'!G$2:G$415,MATCH($D430,'Ortala-KabKota'!$E$2:$E$415,FALSE))</f>
        <v/>
      </c>
      <c r="H430" s="218" t="str">
        <f t="array" ref="H430">INDEX('Ortala-KabKota'!H$2:H$415,MATCH($D430,'Ortala-KabKota'!$E$2:$E$415,FALSE))</f>
        <v/>
      </c>
      <c r="I430" s="218" t="str">
        <f t="array" ref="I430">INDEX('Ortala-KabKota'!I$2:I$415,MATCH($D430,'Ortala-KabKota'!$E$2:$E$415,FALSE))</f>
        <v/>
      </c>
      <c r="J430" s="218" t="str">
        <f t="array" ref="J430">INDEX('Ortala-KabKota'!J$2:J$415,MATCH($D430,'Ortala-KabKota'!$E$2:$E$415,FALSE))</f>
        <v>UPTD PPA</v>
      </c>
      <c r="K430" s="218" t="str">
        <f t="array" ref="K430">INDEX('Ortala-KabKota'!K$2:K$415,MATCH($D430,'Ortala-KabKota'!$E$2:$E$415,FALSE))</f>
        <v>Peraturan Bupati Takalar Nomor 35 Tahun 2020</v>
      </c>
      <c r="L430" s="218">
        <f t="array" ref="L430">INDEX('Ortala-KabKota'!L$2:L$415,MATCH($D430,'Ortala-KabKota'!$E$2:$E$415,FALSE))</f>
        <v>2020</v>
      </c>
      <c r="M430" s="218" t="str">
        <f t="array" ref="M430">INDEX('Ortala-KabKota'!M$2:M$415,MATCH($D430,'Ortala-KabKota'!$E$2:$E$415,FALSE))</f>
        <v>B</v>
      </c>
      <c r="N430" s="218" t="str">
        <f t="array" ref="N430">INDEX('Ortala-KabKota'!N$2:N$415,MATCH($D430,'Ortala-KabKota'!$E$2:$E$415,FALSE))</f>
        <v>Laode/ 085240442006</v>
      </c>
      <c r="O430" s="218" t="str">
        <f t="array" ref="O430">INDEX('Ortala-KabKota'!O$2:O$415,MATCH($D430,'Ortala-KabKota'!$E$2:$E$415,FALSE))</f>
        <v/>
      </c>
      <c r="P430" s="218" t="str">
        <f t="array" ref="P430">INDEX('Ortala-KabKota'!P$2:P$415,MATCH($D430,'Ortala-KabKota'!$E$2:$E$415,FALSE))</f>
        <v/>
      </c>
      <c r="Q430" s="218" t="str">
        <f t="array" ref="Q430">INDEX('Ortala-KabKota'!Q$2:Q$415,MATCH($D430,'Ortala-KabKota'!$E$2:$E$415,FALSE))</f>
        <v>BERGABUNG DENGAN KANTOR DINAS</v>
      </c>
      <c r="R430" s="218" t="str">
        <f t="array" ref="R430">INDEX('Ortala-KabKota'!R$2:R$415,MATCH($D430,'Ortala-KabKota'!$E$2:$E$415,FALSE))</f>
        <v>TIDAK PUNYA</v>
      </c>
      <c r="S430" s="218" t="str">
        <f t="array" ref="S430">INDEX('Ortala-KabKota'!S$2:S$415,MATCH($D430,'Ortala-KabKota'!$E$2:$E$415,FALSE))</f>
        <v>Tidak Ada</v>
      </c>
      <c r="T430" s="218">
        <f t="array" ref="T430">INDEX('Ortala-KabKota'!T$2:T$415,MATCH($D430,'Ortala-KabKota'!$E$2:$E$415,FALSE))</f>
        <v>0</v>
      </c>
      <c r="U430" s="218">
        <f t="array" ref="U430">INDEX('Ortala-KabKota'!U$2:U$415,MATCH($D430,'Ortala-KabKota'!$E$2:$E$415,FALSE))</f>
        <v>0</v>
      </c>
      <c r="V430" s="218">
        <f t="array" ref="V430">INDEX('Ortala-KabKota'!V$2:V$415,MATCH($D430,'Ortala-KabKota'!$E$2:$E$415,FALSE))</f>
        <v>0</v>
      </c>
      <c r="W430" s="218">
        <f t="array" ref="W430">INDEX('Ortala-KabKota'!W$2:W$415,MATCH($D430,'Ortala-KabKota'!$E$2:$E$415,FALSE))</f>
        <v>0</v>
      </c>
      <c r="X430" s="218">
        <f t="array" ref="X430">INDEX('Ortala-KabKota'!X$2:X$415,MATCH($D430,'Ortala-KabKota'!$E$2:$E$415,FALSE))</f>
        <v>0</v>
      </c>
      <c r="Y430" s="218">
        <f t="array" ref="Y430">INDEX('Ortala-KabKota'!Y$2:Y$415,MATCH($D430,'Ortala-KabKota'!$E$2:$E$415,FALSE))</f>
        <v>0</v>
      </c>
      <c r="Z430" s="218">
        <f t="array" ref="Z430">INDEX('Ortala-KabKota'!Z$2:Z$415,MATCH($D430,'Ortala-KabKota'!$E$2:$E$415,FALSE))</f>
        <v>0</v>
      </c>
      <c r="AA430" s="218">
        <f t="array" ref="AA430">INDEX('Ortala-KabKota'!AA$2:AA$415,MATCH($D430,'Ortala-KabKota'!$E$2:$E$415,FALSE))</f>
        <v>0</v>
      </c>
      <c r="AB430" s="218">
        <f t="array" ref="AB430">INDEX('Ortala-KabKota'!AB$2:AB$415,MATCH($D430,'Ortala-KabKota'!$E$2:$E$415,FALSE))</f>
        <v>0</v>
      </c>
      <c r="AC430" s="218">
        <f t="array" ref="AC430">INDEX('Ortala-KabKota'!AC$2:AC$415,MATCH($D430,'Ortala-KabKota'!$E$2:$E$415,FALSE))</f>
        <v>0</v>
      </c>
      <c r="AD430" s="218" t="str">
        <f t="array" ref="AD430">INDEX('Ortala-KabKota'!AD$2:AD$415,MATCH($D430,'Ortala-KabKota'!$E$2:$E$415,FALSE))</f>
        <v/>
      </c>
      <c r="AE430" s="218">
        <f t="array" ref="AE430">INDEX('Ortala-KabKota'!AE$2:AE$415,MATCH($D430,'Ortala-KabKota'!$E$2:$E$415,FALSE))</f>
        <v>0</v>
      </c>
      <c r="AF430" s="218">
        <f t="array" ref="AF430">INDEX('Ortala-KabKota'!AF$2:AF$415,MATCH($D430,'Ortala-KabKota'!$E$2:$E$415,FALSE))</f>
        <v>0</v>
      </c>
      <c r="AG430" s="218">
        <f t="array" ref="AG430">INDEX('Ortala-KabKota'!AG$2:AG$415,MATCH($D430,'Ortala-KabKota'!$E$2:$E$415,FALSE))</f>
        <v>0</v>
      </c>
      <c r="AH430" s="218">
        <f t="array" ref="AH430">INDEX('Ortala-KabKota'!AH$2:AH$415,MATCH($D430,'Ortala-KabKota'!$E$2:$E$415,FALSE))</f>
        <v>0</v>
      </c>
      <c r="AI430" s="218" t="str">
        <f t="array" ref="AI430">INDEX('Ortala-KabKota'!AI$2:AI$415,MATCH($D430,'Ortala-KabKota'!$E$2:$E$415,FALSE))</f>
        <v/>
      </c>
      <c r="AJ430" s="218">
        <f t="array" ref="AJ430">INDEX('Ortala-KabKota'!AJ$2:AJ$415,MATCH($D430,'Ortala-KabKota'!$E$2:$E$415,FALSE))</f>
        <v>0</v>
      </c>
      <c r="AK430" s="218">
        <f t="array" ref="AK430">INDEX('Ortala-KabKota'!AK$2:AK$415,MATCH($D430,'Ortala-KabKota'!$E$2:$E$415,FALSE))</f>
        <v>0</v>
      </c>
      <c r="AL430" s="218">
        <f t="array" ref="AL430">INDEX('Ortala-KabKota'!AL$2:AL$415,MATCH($D430,'Ortala-KabKota'!$E$2:$E$415,FALSE))</f>
        <v>4</v>
      </c>
      <c r="AM430" s="218" t="str">
        <f t="array" ref="AM430">INDEX('Ortala-KabKota'!AM$2:AM$415,MATCH($D430,'Ortala-KabKota'!$E$2:$E$415,FALSE))</f>
        <v>Kekerasan pada Perempuan &amp; Hak Asuh Anak</v>
      </c>
      <c r="AN430" s="218" t="str">
        <f t="array" ref="AN430">INDEX('Ortala-KabKota'!AN$2:AN$415,MATCH($D430,'Ortala-KabKota'!$E$2:$E$415,FALSE))</f>
        <v/>
      </c>
      <c r="AO430" s="218" t="str">
        <f t="array" ref="AO430">INDEX('Ortala-KabKota'!AO$2:AO$415,MATCH($D430,'Ortala-KabKota'!$E$2:$E$415,FALSE))</f>
        <v/>
      </c>
      <c r="AP430" s="218" t="str">
        <f t="array" ref="AP430">INDEX('Ortala-KabKota'!AP$2:AP$415,MATCH($D430,'Ortala-KabKota'!$E$2:$E$415,FALSE))</f>
        <v/>
      </c>
      <c r="AQ430" s="218" t="str">
        <f t="array" ref="AQ430">INDEX('Ortala-KabKota'!AQ$2:AQ$415,MATCH($D430,'Ortala-KabKota'!$E$2:$E$415,FALSE))</f>
        <v/>
      </c>
      <c r="AR430" s="218" t="str">
        <f t="array" ref="AR430">INDEX('Ortala-KabKota'!AR$2:AR$415,MATCH($D430,'Ortala-KabKota'!$E$2:$E$415,FALSE))</f>
        <v/>
      </c>
      <c r="AS430" s="218" t="str">
        <f t="array" ref="AS430">INDEX('Ortala-KabKota'!AS$2:AS$415,MATCH($D430,'Ortala-KabKota'!$E$2:$E$415,FALSE))</f>
        <v/>
      </c>
      <c r="AT430" s="218">
        <f t="array" ref="AT430">INDEX('Ortala-KabKota'!AT$2:AT$415,MATCH($D430,'Ortala-KabKota'!$E$2:$E$415,FALSE))</f>
        <v>1</v>
      </c>
      <c r="AU430" s="218" t="str">
        <f t="array" ref="AU430">INDEX('UPTD PPA KabKota'!D$5:D$513,MATCH($D430,'UPTD PPA KabKota'!$C$5:$C$513,FALSE))</f>
        <v>Rayu Yuliati,S.STP.,MSi</v>
      </c>
      <c r="AV430" s="218" t="str">
        <f t="array" ref="AV430">INDEX('UPTD PPA KabKota'!E$5:E$513,MATCH($D430,'UPTD PPA KabKota'!$C$5:$C$513,FALSE))</f>
        <v>Jl. Jenderal Sudirman no.30</v>
      </c>
      <c r="AW430" s="218" t="str">
        <f t="array" ref="AW430">INDEX('UPTD PPA KabKota'!F$5:F$513,MATCH($D430,'UPTD PPA KabKota'!$C$5:$C$513,FALSE))</f>
        <v>62 812-4125-6237</v>
      </c>
      <c r="AX430" s="218" t="str">
        <f t="array" ref="AX430">INDEX('UPTD PPA KabKota'!G$5:G$513,MATCH($D430,'UPTD PPA KabKota'!$C$5:$C$513,FALSE))</f>
        <v>62 812-4125-6237</v>
      </c>
      <c r="AY430" s="218" t="str">
        <f t="array" ref="AY430">INDEX('UPTD PPA KabKota'!H$5:H$513,MATCH($D430,'UPTD PPA KabKota'!$C$5:$C$513,FALSE))</f>
        <v>UPTD PPA</v>
      </c>
      <c r="AZ430" s="218" t="str">
        <f t="array" ref="AZ430">INDEX('UPTD PPA KabKota'!I$5:I$513,MATCH($D430,'UPTD PPA KabKota'!$C$5:$C$513,FALSE))</f>
        <v>Peraturan Bupati Takalar nomor 36 tahun 2020 tentang organisiasi dan tata kerja unit pelaksana teknis perlindungan perempuan dan anak pada dinas pengendalian penduduk, keluarga berencana, pemberdayaan perempuan, dan perlindungan anak</v>
      </c>
      <c r="BA430" s="218">
        <f t="array" ref="BA430">INDEX('UPTD PPA KabKota'!J$5:J$513,MATCH($D430,'UPTD PPA KabKota'!$C$5:$C$513,FALSE))</f>
        <v>2020</v>
      </c>
      <c r="BB430" s="218" t="str">
        <f t="array" ref="BB430">INDEX('UPTD PPA KabKota'!K$5:K$513,MATCH($D430,'UPTD PPA KabKota'!$C$5:$C$513,FALSE))</f>
        <v>B</v>
      </c>
      <c r="BC430" s="218" t="str">
        <f t="array" ref="BC430">INDEX('UPTD PPA KabKota'!L$5:L$513,MATCH($D430,'UPTD PPA KabKota'!$C$5:$C$513,FALSE))</f>
        <v>Rayu Yuliati,S.STP.,MSi</v>
      </c>
      <c r="BD430" s="218" t="str">
        <f t="array" ref="BD430">INDEX('UPTD PPA KabKota'!M$5:M$513,MATCH($D430,'UPTD PPA KabKota'!$C$5:$C$513,FALSE))</f>
        <v>rayuyuliati18@gmail.com</v>
      </c>
      <c r="BE430" s="218" t="str">
        <f t="array" ref="BE430">INDEX('UPTD PPA KabKota'!N$5:N$513,MATCH($D430,'UPTD PPA KabKota'!$C$5:$C$513,FALSE))</f>
        <v>Kepala UPT, Kasubag TU dan Kelompok JF</v>
      </c>
      <c r="BF430" s="218" t="str">
        <f t="array" ref="BF430">INDEX('UPTD PPA KabKota'!O$5:O$513,MATCH($D430,'UPTD PPA KabKota'!$C$5:$C$513,FALSE))</f>
        <v>BERGABUNG DENGAN KANTOR DINAS</v>
      </c>
      <c r="BG430" s="218" t="str">
        <f t="array" ref="BG430">INDEX('UPTD PPA KabKota'!P$5:P$513,MATCH($D430,'UPTD PPA KabKota'!$C$5:$C$513,FALSE))</f>
        <v>TIDAK PUNYA</v>
      </c>
      <c r="BH430" s="218" t="str">
        <f t="array" ref="BH430">INDEX('UPTD PPA KabKota'!Q$5:Q$513,MATCH($D430,'UPTD PPA KabKota'!$C$5:$C$513,FALSE))</f>
        <v>Ketersediann Rumah aman tahun 2024 kami ada status sewa/kontrak, tapi tahun 2025 ini belum ada, belum lanjut sewanya.menunggu anggaran</v>
      </c>
      <c r="BI430" s="218" t="str">
        <f t="array" ref="BI430">INDEX('UPTD PPA KabKota'!R$5:R$513,MATCH($D430,'UPTD PPA KabKota'!$C$5:$C$513,FALSE))</f>
        <v>Tidak Ada</v>
      </c>
      <c r="BJ430" s="218" t="str">
        <f t="array" ref="BJ430">INDEX('UPTD PPA KabKota'!S$5:S$513,MATCH($D430,'UPTD PPA KabKota'!$C$5:$C$513,FALSE))</f>
        <v>Tidak Ada</v>
      </c>
      <c r="BK430" s="218" t="str">
        <f t="array" ref="BK430">INDEX('UPTD PPA KabKota'!T$5:T$513,MATCH($D430,'UPTD PPA KabKota'!$C$5:$C$513,FALSE))</f>
        <v>Ada</v>
      </c>
      <c r="BL430" s="218" t="str">
        <f t="array" ref="BL430">INDEX('UPTD PPA KabKota'!U$5:U$513,MATCH($D430,'UPTD PPA KabKota'!$C$5:$C$513,FALSE))</f>
        <v>Tidak Ada</v>
      </c>
      <c r="BM430" s="218" t="str">
        <f t="array" ref="BM430">INDEX('UPTD PPA KabKota'!V$5:V$513,MATCH($D430,'UPTD PPA KabKota'!$C$5:$C$513,FALSE))</f>
        <v>Tidak Ada</v>
      </c>
      <c r="BN430" s="218" t="str">
        <f t="array" ref="BN430">INDEX('UPTD PPA KabKota'!W$5:W$513,MATCH($D430,'UPTD PPA KabKota'!$C$5:$C$513,FALSE))</f>
        <v>Tidak Ada</v>
      </c>
      <c r="BO430" s="218" t="str">
        <f t="array" ref="BO430">INDEX('UPTD PPA KabKota'!X$5:X$513,MATCH($D430,'UPTD PPA KabKota'!$C$5:$C$513,FALSE))</f>
        <v>Tidak Ada</v>
      </c>
      <c r="BP430" s="218" t="str">
        <f t="array" ref="BP430">INDEX('UPTD PPA KabKota'!Y$5:Y$513,MATCH($D430,'UPTD PPA KabKota'!$C$5:$C$513,FALSE))</f>
        <v>Tidak Ada</v>
      </c>
      <c r="BQ430" s="218" t="str">
        <f t="array" ref="BQ430">INDEX('UPTD PPA KabKota'!Z$5:Z$513,MATCH($D430,'UPTD PPA KabKota'!$C$5:$C$513,FALSE))</f>
        <v>Tidak Ada</v>
      </c>
      <c r="BR430" s="218" t="str">
        <f t="array" ref="BR430">INDEX('UPTD PPA KabKota'!AA$5:AA$513,MATCH($D430,'UPTD PPA KabKota'!$C$5:$C$513,FALSE))</f>
        <v>Tidak Ada</v>
      </c>
      <c r="BS430" s="218" t="str">
        <f t="array" ref="BS430">INDEX('UPTD PPA KabKota'!AB$5:AB$513,MATCH($D430,'UPTD PPA KabKota'!$C$5:$C$513,FALSE))</f>
        <v>Tidak Ada</v>
      </c>
      <c r="BT430" s="218" t="str">
        <f t="array" ref="BT430">INDEX('UPTD PPA KabKota'!AC$5:AC$513,MATCH($D430,'UPTD PPA KabKota'!$C$5:$C$513,FALSE))</f>
        <v>Sudah</v>
      </c>
      <c r="BU430" s="218" t="str">
        <f t="array" ref="BU430">INDEX('UPTD PPA KabKota'!AD$5:AD$513,MATCH($D430,'UPTD PPA KabKota'!$C$5:$C$513,FALSE))</f>
        <v>Sudah</v>
      </c>
      <c r="BV430" s="218" t="str">
        <f t="array" ref="BV430">INDEX('UPTD PPA KabKota'!AE$5:AE$513,MATCH($D430,'UPTD PPA KabKota'!$C$5:$C$513,FALSE))</f>
        <v>Sudah</v>
      </c>
      <c r="BW430" s="218" t="str">
        <f t="array" ref="BW430">INDEX('UPTD PPA KabKota'!AF$5:AF$513,MATCH($D430,'UPTD PPA KabKota'!$C$5:$C$513,FALSE))</f>
        <v>Belum</v>
      </c>
      <c r="BX430" s="218" t="str">
        <f t="array" ref="BX430">INDEX('UPTD PPA KabKota'!AG$5:AG$513,MATCH($D430,'UPTD PPA KabKota'!$C$5:$C$513,FALSE))</f>
        <v>Sudah</v>
      </c>
      <c r="BY430" s="218" t="str">
        <f t="array" ref="BY430">INDEX('UPTD PPA KabKota'!AH$5:AH$513,MATCH($D430,'UPTD PPA KabKota'!$C$5:$C$513,FALSE))</f>
        <v>Sudah</v>
      </c>
      <c r="BZ430" s="218" t="str">
        <f t="array" ref="BZ430">INDEX('UPTD PPA KabKota'!AI$5:AI$513,MATCH($D430,'UPTD PPA KabKota'!$C$5:$C$513,FALSE))</f>
        <v>Sudah</v>
      </c>
      <c r="CA430" s="218" t="str">
        <f t="array" ref="CA430">INDEX('UPTD PPA KabKota'!AJ$5:AJ$513,MATCH($D430,'UPTD PPA KabKota'!$C$5:$C$513,FALSE))</f>
        <v>Sudah</v>
      </c>
      <c r="CB430" s="218" t="str">
        <f t="array" ref="CB430">INDEX('UPTD PPA KabKota'!AK$5:AK$513,MATCH($D430,'UPTD PPA KabKota'!$C$5:$C$513,FALSE))</f>
        <v>Sudah</v>
      </c>
      <c r="CC430" s="218" t="str">
        <f t="array" ref="CC430">INDEX('UPTD PPA KabKota'!AL$5:AL$513,MATCH($D430,'UPTD PPA KabKota'!$C$5:$C$513,FALSE))</f>
        <v>Sudah</v>
      </c>
      <c r="CD430" s="218" t="str">
        <f t="array" ref="CD430">INDEX('UPTD PPA KabKota'!AM$5:AM$513,MATCH($D430,'UPTD PPA KabKota'!$C$5:$C$513,FALSE))</f>
        <v>Sudah</v>
      </c>
      <c r="CE430" s="218" t="str">
        <f t="array" ref="CE430">INDEX('UPTD PPA KabKota'!AN$5:AN$513,MATCH($D430,'UPTD PPA KabKota'!$C$5:$C$513,FALSE))</f>
        <v/>
      </c>
      <c r="CF430" s="218">
        <f t="array" ref="CF430">INDEX('UPTD PPA KabKota'!AO$5:AO$513,MATCH($D430,'UPTD PPA KabKota'!$C$5:$C$513,FALSE))</f>
        <v>30</v>
      </c>
      <c r="CG430" s="218" t="str">
        <f t="array" ref="CG430">INDEX('UPTD PPA KabKota'!AP$5:AP$513,MATCH($D430,'UPTD PPA KabKota'!$C$5:$C$513,FALSE))</f>
        <v>Kekerasan anak dan kekerasan perempuan</v>
      </c>
      <c r="CH430" s="218" t="str">
        <f t="array" ref="CH430">INDEX('UPTD PPA KabKota'!AQ$5:AQ$513,MATCH($D430,'UPTD PPA KabKota'!$C$5:$C$513,FALSE))</f>
        <v/>
      </c>
      <c r="CI430" s="218" t="str">
        <f t="array" ref="CI430">INDEX('UPTD PPA KabKota'!AR$5:AR$513,MATCH($D430,'UPTD PPA KabKota'!$C$5:$C$513,FALSE))</f>
        <v/>
      </c>
      <c r="CJ430" s="218" t="str">
        <f t="array" ref="CJ430">INDEX('UPTD PPA KabKota'!AS$5:AS$513,MATCH($D430,'UPTD PPA KabKota'!$C$5:$C$513,FALSE))</f>
        <v/>
      </c>
      <c r="CK430" s="218" t="str">
        <f t="array" ref="CK430">INDEX('UPTD PPA KabKota'!AT$5:AT$513,MATCH($D430,'UPTD PPA KabKota'!$C$5:$C$513,FALSE))</f>
        <v/>
      </c>
      <c r="CL430" s="218" t="str">
        <f t="array" ref="CL430">INDEX('UPTD PPA KabKota'!AU$5:AU$513,MATCH($D430,'UPTD PPA KabKota'!$C$5:$C$513,FALSE))</f>
        <v>v</v>
      </c>
      <c r="CM430" s="218" t="str">
        <f t="array" ref="CM430">INDEX('UPTD PPA KabKota'!AV$5:AV$513,MATCH($D430,'UPTD PPA KabKota'!$C$5:$C$513,FALSE))</f>
        <v/>
      </c>
      <c r="CN430" s="218" t="str">
        <f t="array" ref="CN430">INDEX('UPTD PPA KabKota'!AW$5:AW$513,MATCH($D430,'UPTD PPA KabKota'!$C$5:$C$513,FALSE))</f>
        <v/>
      </c>
      <c r="CO430" s="218" t="str">
        <f t="array" ref="CO430">INDEX('UPTD PPA KabKota'!AX$5:AX$513,MATCH($D430,'UPTD PPA KabKota'!$C$5:$C$513,FALSE))</f>
        <v/>
      </c>
      <c r="CP430" s="218" t="str">
        <f t="array" ref="CP430">INDEX('UPTD PPA KabKota'!AY$5:AY$513,MATCH($D430,'UPTD PPA KabKota'!$C$5:$C$513,FALSE))</f>
        <v/>
      </c>
      <c r="CQ430" s="209" t="str">
        <f>IFERROR(__xludf.DUMMYFUNCTION("IF(ISBLANK($K430),"""",IF(REGEXMATCH($K430,""Peraturan""),""Ada"",IF(REGEXMATCH($K430,""Rekomendasi""),""Tidak Ada"", $K430)))
"),"Ada")</f>
        <v>Ada</v>
      </c>
      <c r="CR430" s="209" t="str">
        <f t="array" ref="CR430">index('UPTD PPA KabKota'!$BI$5:$BI$513,match($D430,'UPTD PPA KabKota'!$C$5:$C$513,false))</f>
        <v>Ada</v>
      </c>
      <c r="CS430" s="314" t="str">
        <f t="shared" ref="CS430:CS435" si="74">IFS(CQ430="Ada","Ada",CR430="Ada","Ada",CR430="Tidak Ada","Tidak Ada")</f>
        <v>Ada</v>
      </c>
    </row>
    <row r="431">
      <c r="A431" s="334">
        <v>425.0</v>
      </c>
      <c r="B431" s="334">
        <v>6.0</v>
      </c>
      <c r="C431" s="311" t="s">
        <v>4787</v>
      </c>
      <c r="D431" s="312" t="s">
        <v>3669</v>
      </c>
      <c r="E431" s="315">
        <v>45778.0</v>
      </c>
      <c r="F431" s="218" t="str">
        <f t="array" ref="F431">INDEX('Ortala-KabKota'!F$2:F$415,MATCH($D431,'Ortala-KabKota'!$E$2:$E$415,FALSE))</f>
        <v>Hasmiah Harun/ 085399291153</v>
      </c>
      <c r="G431" s="218" t="str">
        <f t="array" ref="G431">INDEX('Ortala-KabKota'!G$2:G$415,MATCH($D431,'Ortala-KabKota'!$E$2:$E$415,FALSE))</f>
        <v>Jln Beringin No. 3 Kel. Tombolo Kec. Somba Opu Kab. Gowa</v>
      </c>
      <c r="H431" s="218" t="str">
        <f t="array" ref="H431">INDEX('Ortala-KabKota'!H$2:H$415,MATCH($D431,'Ortala-KabKota'!$E$2:$E$415,FALSE))</f>
        <v>08539929115</v>
      </c>
      <c r="I431" s="218" t="str">
        <f t="array" ref="I431">INDEX('Ortala-KabKota'!I$2:I$415,MATCH($D431,'Ortala-KabKota'!$E$2:$E$415,FALSE))</f>
        <v>085343715167</v>
      </c>
      <c r="J431" s="218" t="str">
        <f t="array" ref="J431">INDEX('Ortala-KabKota'!J$2:J$415,MATCH($D431,'Ortala-KabKota'!$E$2:$E$415,FALSE))</f>
        <v>UPTD PPA</v>
      </c>
      <c r="K431" s="218" t="str">
        <f t="array" ref="K431">INDEX('Ortala-KabKota'!K$2:K$415,MATCH($D431,'Ortala-KabKota'!$E$2:$E$415,FALSE))</f>
        <v>Peraturan Kabupaten Gowa Nomor 14 Tahun 2021</v>
      </c>
      <c r="L431" s="218">
        <f t="array" ref="L431">INDEX('Ortala-KabKota'!L$2:L$415,MATCH($D431,'Ortala-KabKota'!$E$2:$E$415,FALSE))</f>
        <v>2021</v>
      </c>
      <c r="M431" s="218" t="str">
        <f t="array" ref="M431">INDEX('Ortala-KabKota'!M$2:M$415,MATCH($D431,'Ortala-KabKota'!$E$2:$E$415,FALSE))</f>
        <v>A</v>
      </c>
      <c r="N431" s="218" t="str">
        <f t="array" ref="N431">INDEX('Ortala-KabKota'!N$2:N$415,MATCH($D431,'Ortala-KabKota'!$E$2:$E$415,FALSE))</f>
        <v>Hasmia /085399291153</v>
      </c>
      <c r="O431" s="316" t="str">
        <f t="array" ref="O431">INDEX('Ortala-KabKota'!O$2:O$415,MATCH($D431,'Ortala-KabKota'!$E$2:$E$415,FALSE))</f>
        <v>kabgowauptppa@gmail.com</v>
      </c>
      <c r="P431" s="218" t="str">
        <f t="array" ref="P431">INDEX('Ortala-KabKota'!P$2:P$415,MATCH($D431,'Ortala-KabKota'!$E$2:$E$415,FALSE))</f>
        <v>Kepala UPT PPA dan Jabatan Fungsional</v>
      </c>
      <c r="Q431" s="218" t="str">
        <f t="array" ref="Q431">INDEX('Ortala-KabKota'!Q$2:Q$415,MATCH($D431,'Ortala-KabKota'!$E$2:$E$415,FALSE))</f>
        <v>BERGABUNG DENGAN KANTOR DINAS</v>
      </c>
      <c r="R431" s="218" t="str">
        <f t="array" ref="R431">INDEX('Ortala-KabKota'!R$2:R$415,MATCH($D431,'Ortala-KabKota'!$E$2:$E$415,FALSE))</f>
        <v>SEWA/KONTRAK</v>
      </c>
      <c r="S431" s="218" t="str">
        <f t="array" ref="S431">INDEX('Ortala-KabKota'!S$2:S$415,MATCH($D431,'Ortala-KabKota'!$E$2:$E$415,FALSE))</f>
        <v>Sewa</v>
      </c>
      <c r="T431" s="218">
        <f t="array" ref="T431">INDEX('Ortala-KabKota'!T$2:T$415,MATCH($D431,'Ortala-KabKota'!$E$2:$E$415,FALSE))</f>
        <v>1</v>
      </c>
      <c r="U431" s="218">
        <f t="array" ref="U431">INDEX('Ortala-KabKota'!U$2:U$415,MATCH($D431,'Ortala-KabKota'!$E$2:$E$415,FALSE))</f>
        <v>1</v>
      </c>
      <c r="V431" s="218">
        <f t="array" ref="V431">INDEX('Ortala-KabKota'!V$2:V$415,MATCH($D431,'Ortala-KabKota'!$E$2:$E$415,FALSE))</f>
        <v>1</v>
      </c>
      <c r="W431" s="218">
        <f t="array" ref="W431">INDEX('Ortala-KabKota'!W$2:W$415,MATCH($D431,'Ortala-KabKota'!$E$2:$E$415,FALSE))</f>
        <v>1</v>
      </c>
      <c r="X431" s="218">
        <f t="array" ref="X431">INDEX('Ortala-KabKota'!X$2:X$415,MATCH($D431,'Ortala-KabKota'!$E$2:$E$415,FALSE))</f>
        <v>1</v>
      </c>
      <c r="Y431" s="218">
        <f t="array" ref="Y431">INDEX('Ortala-KabKota'!Y$2:Y$415,MATCH($D431,'Ortala-KabKota'!$E$2:$E$415,FALSE))</f>
        <v>1</v>
      </c>
      <c r="Z431" s="218">
        <f t="array" ref="Z431">INDEX('Ortala-KabKota'!Z$2:Z$415,MATCH($D431,'Ortala-KabKota'!$E$2:$E$415,FALSE))</f>
        <v>1</v>
      </c>
      <c r="AA431" s="218">
        <f t="array" ref="AA431">INDEX('Ortala-KabKota'!AA$2:AA$415,MATCH($D431,'Ortala-KabKota'!$E$2:$E$415,FALSE))</f>
        <v>0</v>
      </c>
      <c r="AB431" s="218">
        <f t="array" ref="AB431">INDEX('Ortala-KabKota'!AB$2:AB$415,MATCH($D431,'Ortala-KabKota'!$E$2:$E$415,FALSE))</f>
        <v>1</v>
      </c>
      <c r="AC431" s="218">
        <f t="array" ref="AC431">INDEX('Ortala-KabKota'!AC$2:AC$415,MATCH($D431,'Ortala-KabKota'!$E$2:$E$415,FALSE))</f>
        <v>1</v>
      </c>
      <c r="AD431" s="218">
        <f t="array" ref="AD431">INDEX('Ortala-KabKota'!AD$2:AD$415,MATCH($D431,'Ortala-KabKota'!$E$2:$E$415,FALSE))</f>
        <v>1</v>
      </c>
      <c r="AE431" s="218">
        <f t="array" ref="AE431">INDEX('Ortala-KabKota'!AE$2:AE$415,MATCH($D431,'Ortala-KabKota'!$E$2:$E$415,FALSE))</f>
        <v>1</v>
      </c>
      <c r="AF431" s="218">
        <f t="array" ref="AF431">INDEX('Ortala-KabKota'!AF$2:AF$415,MATCH($D431,'Ortala-KabKota'!$E$2:$E$415,FALSE))</f>
        <v>1</v>
      </c>
      <c r="AG431" s="218">
        <f t="array" ref="AG431">INDEX('Ortala-KabKota'!AG$2:AG$415,MATCH($D431,'Ortala-KabKota'!$E$2:$E$415,FALSE))</f>
        <v>1</v>
      </c>
      <c r="AH431" s="218">
        <f t="array" ref="AH431">INDEX('Ortala-KabKota'!AH$2:AH$415,MATCH($D431,'Ortala-KabKota'!$E$2:$E$415,FALSE))</f>
        <v>1</v>
      </c>
      <c r="AI431" s="218" t="str">
        <f t="array" ref="AI431">INDEX('Ortala-KabKota'!AI$2:AI$415,MATCH($D431,'Ortala-KabKota'!$E$2:$E$415,FALSE))</f>
        <v>Sewa / Kontrak</v>
      </c>
      <c r="AJ431" s="218">
        <f t="array" ref="AJ431">INDEX('Ortala-KabKota'!AJ$2:AJ$415,MATCH($D431,'Ortala-KabKota'!$E$2:$E$415,FALSE))</f>
        <v>1</v>
      </c>
      <c r="AK431" s="218">
        <f t="array" ref="AK431">INDEX('Ortala-KabKota'!AK$2:AK$415,MATCH($D431,'Ortala-KabKota'!$E$2:$E$415,FALSE))</f>
        <v>1</v>
      </c>
      <c r="AL431" s="218">
        <f t="array" ref="AL431">INDEX('Ortala-KabKota'!AL$2:AL$415,MATCH($D431,'Ortala-KabKota'!$E$2:$E$415,FALSE))</f>
        <v>59</v>
      </c>
      <c r="AM431" s="218" t="str">
        <f t="array" ref="AM431">INDEX('Ortala-KabKota'!AM$2:AM$415,MATCH($D431,'Ortala-KabKota'!$E$2:$E$415,FALSE))</f>
        <v>Kekerasan terhadap Anak</v>
      </c>
      <c r="AN431" s="218" t="str">
        <f t="array" ref="AN431">INDEX('Ortala-KabKota'!AN$2:AN$415,MATCH($D431,'Ortala-KabKota'!$E$2:$E$415,FALSE))</f>
        <v/>
      </c>
      <c r="AO431" s="218" t="str">
        <f t="array" ref="AO431">INDEX('Ortala-KabKota'!AO$2:AO$415,MATCH($D431,'Ortala-KabKota'!$E$2:$E$415,FALSE))</f>
        <v/>
      </c>
      <c r="AP431" s="218" t="str">
        <f t="array" ref="AP431">INDEX('Ortala-KabKota'!AP$2:AP$415,MATCH($D431,'Ortala-KabKota'!$E$2:$E$415,FALSE))</f>
        <v/>
      </c>
      <c r="AQ431" s="218" t="str">
        <f t="array" ref="AQ431">INDEX('Ortala-KabKota'!AQ$2:AQ$415,MATCH($D431,'Ortala-KabKota'!$E$2:$E$415,FALSE))</f>
        <v/>
      </c>
      <c r="AR431" s="218" t="str">
        <f t="array" ref="AR431">INDEX('Ortala-KabKota'!AR$2:AR$415,MATCH($D431,'Ortala-KabKota'!$E$2:$E$415,FALSE))</f>
        <v/>
      </c>
      <c r="AS431" s="218">
        <f t="array" ref="AS431">INDEX('Ortala-KabKota'!AS$2:AS$415,MATCH($D431,'Ortala-KabKota'!$E$2:$E$415,FALSE))</f>
        <v>1</v>
      </c>
      <c r="AT431" s="218" t="str">
        <f t="array" ref="AT431">INDEX('Ortala-KabKota'!AT$2:AT$415,MATCH($D431,'Ortala-KabKota'!$E$2:$E$415,FALSE))</f>
        <v/>
      </c>
      <c r="AU431" s="218" t="str">
        <f t="array" ref="AU431">INDEX('UPTD PPA KabKota'!D$5:D$513,MATCH($D431,'UPTD PPA KabKota'!$C$5:$C$513,FALSE))</f>
        <v>Hasmiah Harun</v>
      </c>
      <c r="AV431" s="218" t="str">
        <f t="array" ref="AV431">INDEX('UPTD PPA KabKota'!E$5:E$513,MATCH($D431,'UPTD PPA KabKota'!$C$5:$C$513,FALSE))</f>
        <v>Jl. Beringin No 3 Sungguminasa</v>
      </c>
      <c r="AW431" s="218">
        <f t="array" ref="AW431">INDEX('UPTD PPA KabKota'!F$5:F$513,MATCH($D431,'UPTD PPA KabKota'!$C$5:$C$513,FALSE))</f>
        <v>85399291153</v>
      </c>
      <c r="AX431" s="218">
        <f t="array" ref="AX431">INDEX('UPTD PPA KabKota'!G$5:G$513,MATCH($D431,'UPTD PPA KabKota'!$C$5:$C$513,FALSE))</f>
        <v>85399291153</v>
      </c>
      <c r="AY431" s="218" t="str">
        <f t="array" ref="AY431">INDEX('UPTD PPA KabKota'!H$5:H$513,MATCH($D431,'UPTD PPA KabKota'!$C$5:$C$513,FALSE))</f>
        <v>UPTD PPA</v>
      </c>
      <c r="AZ431" s="218" t="str">
        <f t="array" ref="AZ431">INDEX('UPTD PPA KabKota'!I$5:I$513,MATCH($D431,'UPTD PPA KabKota'!$C$5:$C$513,FALSE))</f>
        <v>Peraturan Bupati Gowa  Nomor 14 Tahun 2021</v>
      </c>
      <c r="BA431" s="218">
        <f t="array" ref="BA431">INDEX('UPTD PPA KabKota'!J$5:J$513,MATCH($D431,'UPTD PPA KabKota'!$C$5:$C$513,FALSE))</f>
        <v>2021</v>
      </c>
      <c r="BB431" s="218" t="str">
        <f t="array" ref="BB431">INDEX('UPTD PPA KabKota'!K$5:K$513,MATCH($D431,'UPTD PPA KabKota'!$C$5:$C$513,FALSE))</f>
        <v>A</v>
      </c>
      <c r="BC431" s="218" t="str">
        <f t="array" ref="BC431">INDEX('UPTD PPA KabKota'!L$5:L$513,MATCH($D431,'UPTD PPA KabKota'!$C$5:$C$513,FALSE))</f>
        <v>Hasmiah Harun 085399291153</v>
      </c>
      <c r="BD431" s="218" t="str">
        <f t="array" ref="BD431">INDEX('UPTD PPA KabKota'!M$5:M$513,MATCH($D431,'UPTD PPA KabKota'!$C$5:$C$513,FALSE))</f>
        <v>Hasmiahharun215@gmail.com</v>
      </c>
      <c r="BE431" s="218" t="str">
        <f t="array" ref="BE431">INDEX('UPTD PPA KabKota'!N$5:N$513,MATCH($D431,'UPTD PPA KabKota'!$C$5:$C$513,FALSE))</f>
        <v>Kepala UPT, Kasubag TU, Pelaksana dan Kelompok JF</v>
      </c>
      <c r="BF431" s="218" t="str">
        <f t="array" ref="BF431">INDEX('UPTD PPA KabKota'!O$5:O$513,MATCH($D431,'UPTD PPA KabKota'!$C$5:$C$513,FALSE))</f>
        <v>MANDIRI</v>
      </c>
      <c r="BG431" s="218" t="str">
        <f t="array" ref="BG431">INDEX('UPTD PPA KabKota'!P$5:P$513,MATCH($D431,'UPTD PPA KabKota'!$C$5:$C$513,FALSE))</f>
        <v>SEWA/KONTRAK</v>
      </c>
      <c r="BH431" s="218" t="str">
        <f t="array" ref="BH431">INDEX('UPTD PPA KabKota'!Q$5:Q$513,MATCH($D431,'UPTD PPA KabKota'!$C$5:$C$513,FALSE))</f>
        <v>Memiliki Rumah Perlindungan Dengan Status Kontrak Selama 1 ( satu ) Tahun</v>
      </c>
      <c r="BI431" s="218" t="str">
        <f t="array" ref="BI431">INDEX('UPTD PPA KabKota'!R$5:R$513,MATCH($D431,'UPTD PPA KabKota'!$C$5:$C$513,FALSE))</f>
        <v>Bentuk Layanna UPTD Dilaksanakan Berdasarkan Perpres No 55 Tahun 2024 dan Permen PPPA No 4 Tahun 2018 (12 Layanan)</v>
      </c>
      <c r="BJ431" s="218" t="str">
        <f t="array" ref="BJ431">INDEX('UPTD PPA KabKota'!S$5:S$513,MATCH($D431,'UPTD PPA KabKota'!$C$5:$C$513,FALSE))</f>
        <v>Ada</v>
      </c>
      <c r="BK431" s="218" t="str">
        <f t="array" ref="BK431">INDEX('UPTD PPA KabKota'!T$5:T$513,MATCH($D431,'UPTD PPA KabKota'!$C$5:$C$513,FALSE))</f>
        <v>Ada</v>
      </c>
      <c r="BL431" s="218" t="str">
        <f t="array" ref="BL431">INDEX('UPTD PPA KabKota'!U$5:U$513,MATCH($D431,'UPTD PPA KabKota'!$C$5:$C$513,FALSE))</f>
        <v>Ada</v>
      </c>
      <c r="BM431" s="218" t="str">
        <f t="array" ref="BM431">INDEX('UPTD PPA KabKota'!V$5:V$513,MATCH($D431,'UPTD PPA KabKota'!$C$5:$C$513,FALSE))</f>
        <v>ADA</v>
      </c>
      <c r="BN431" s="218" t="str">
        <f t="array" ref="BN431">INDEX('UPTD PPA KabKota'!W$5:W$513,MATCH($D431,'UPTD PPA KabKota'!$C$5:$C$513,FALSE))</f>
        <v>Ada</v>
      </c>
      <c r="BO431" s="218" t="str">
        <f t="array" ref="BO431">INDEX('UPTD PPA KabKota'!X$5:X$513,MATCH($D431,'UPTD PPA KabKota'!$C$5:$C$513,FALSE))</f>
        <v>Ada</v>
      </c>
      <c r="BP431" s="218" t="str">
        <f t="array" ref="BP431">INDEX('UPTD PPA KabKota'!Y$5:Y$513,MATCH($D431,'UPTD PPA KabKota'!$C$5:$C$513,FALSE))</f>
        <v>Ada</v>
      </c>
      <c r="BQ431" s="218" t="str">
        <f t="array" ref="BQ431">INDEX('UPTD PPA KabKota'!Z$5:Z$513,MATCH($D431,'UPTD PPA KabKota'!$C$5:$C$513,FALSE))</f>
        <v>Ada</v>
      </c>
      <c r="BR431" s="218" t="str">
        <f t="array" ref="BR431">INDEX('UPTD PPA KabKota'!AA$5:AA$513,MATCH($D431,'UPTD PPA KabKota'!$C$5:$C$513,FALSE))</f>
        <v>Tidak ada</v>
      </c>
      <c r="BS431" s="218" t="str">
        <f t="array" ref="BS431">INDEX('UPTD PPA KabKota'!AB$5:AB$513,MATCH($D431,'UPTD PPA KabKota'!$C$5:$C$513,FALSE))</f>
        <v>Tidak ada</v>
      </c>
      <c r="BT431" s="218" t="str">
        <f t="array" ref="BT431">INDEX('UPTD PPA KabKota'!AC$5:AC$513,MATCH($D431,'UPTD PPA KabKota'!$C$5:$C$513,FALSE))</f>
        <v>Sudah</v>
      </c>
      <c r="BU431" s="218" t="str">
        <f t="array" ref="BU431">INDEX('UPTD PPA KabKota'!AD$5:AD$513,MATCH($D431,'UPTD PPA KabKota'!$C$5:$C$513,FALSE))</f>
        <v>Sudah</v>
      </c>
      <c r="BV431" s="218" t="str">
        <f t="array" ref="BV431">INDEX('UPTD PPA KabKota'!AE$5:AE$513,MATCH($D431,'UPTD PPA KabKota'!$C$5:$C$513,FALSE))</f>
        <v>Sudah</v>
      </c>
      <c r="BW431" s="218" t="str">
        <f t="array" ref="BW431">INDEX('UPTD PPA KabKota'!AF$5:AF$513,MATCH($D431,'UPTD PPA KabKota'!$C$5:$C$513,FALSE))</f>
        <v>Sudah</v>
      </c>
      <c r="BX431" s="218" t="str">
        <f t="array" ref="BX431">INDEX('UPTD PPA KabKota'!AG$5:AG$513,MATCH($D431,'UPTD PPA KabKota'!$C$5:$C$513,FALSE))</f>
        <v>Sudah</v>
      </c>
      <c r="BY431" s="218" t="str">
        <f t="array" ref="BY431">INDEX('UPTD PPA KabKota'!AH$5:AH$513,MATCH($D431,'UPTD PPA KabKota'!$C$5:$C$513,FALSE))</f>
        <v>Sudah</v>
      </c>
      <c r="BZ431" s="218" t="str">
        <f t="array" ref="BZ431">INDEX('UPTD PPA KabKota'!AI$5:AI$513,MATCH($D431,'UPTD PPA KabKota'!$C$5:$C$513,FALSE))</f>
        <v>Sudah</v>
      </c>
      <c r="CA431" s="218" t="str">
        <f t="array" ref="CA431">INDEX('UPTD PPA KabKota'!AJ$5:AJ$513,MATCH($D431,'UPTD PPA KabKota'!$C$5:$C$513,FALSE))</f>
        <v>Sudah</v>
      </c>
      <c r="CB431" s="218" t="str">
        <f t="array" ref="CB431">INDEX('UPTD PPA KabKota'!AK$5:AK$513,MATCH($D431,'UPTD PPA KabKota'!$C$5:$C$513,FALSE))</f>
        <v>Sudah</v>
      </c>
      <c r="CC431" s="218" t="str">
        <f t="array" ref="CC431">INDEX('UPTD PPA KabKota'!AL$5:AL$513,MATCH($D431,'UPTD PPA KabKota'!$C$5:$C$513,FALSE))</f>
        <v>Sudah</v>
      </c>
      <c r="CD431" s="218" t="str">
        <f t="array" ref="CD431">INDEX('UPTD PPA KabKota'!AM$5:AM$513,MATCH($D431,'UPTD PPA KabKota'!$C$5:$C$513,FALSE))</f>
        <v>Sudah</v>
      </c>
      <c r="CE431" s="218" t="str">
        <f t="array" ref="CE431">INDEX('UPTD PPA KabKota'!AN$5:AN$513,MATCH($D431,'UPTD PPA KabKota'!$C$5:$C$513,FALSE))</f>
        <v>Terlayani</v>
      </c>
      <c r="CF431" s="218">
        <f t="array" ref="CF431">INDEX('UPTD PPA KabKota'!AO$5:AO$513,MATCH($D431,'UPTD PPA KabKota'!$C$5:$C$513,FALSE))</f>
        <v>75</v>
      </c>
      <c r="CG431" s="218" t="str">
        <f t="array" ref="CG431">INDEX('UPTD PPA KabKota'!AP$5:AP$513,MATCH($D431,'UPTD PPA KabKota'!$C$5:$C$513,FALSE))</f>
        <v>Kekerasan Terhadap Anak (Pelecehan Seksual &amp; Penganiayaan)</v>
      </c>
      <c r="CH431" s="218" t="str">
        <f t="array" ref="CH431">INDEX('UPTD PPA KabKota'!AQ$5:AQ$513,MATCH($D431,'UPTD PPA KabKota'!$C$5:$C$513,FALSE))</f>
        <v/>
      </c>
      <c r="CI431" s="218" t="str">
        <f t="array" ref="CI431">INDEX('UPTD PPA KabKota'!AR$5:AR$513,MATCH($D431,'UPTD PPA KabKota'!$C$5:$C$513,FALSE))</f>
        <v/>
      </c>
      <c r="CJ431" s="218" t="str">
        <f t="array" ref="CJ431">INDEX('UPTD PPA KabKota'!AS$5:AS$513,MATCH($D431,'UPTD PPA KabKota'!$C$5:$C$513,FALSE))</f>
        <v/>
      </c>
      <c r="CK431" s="218" t="str">
        <f t="array" ref="CK431">INDEX('UPTD PPA KabKota'!AT$5:AT$513,MATCH($D431,'UPTD PPA KabKota'!$C$5:$C$513,FALSE))</f>
        <v/>
      </c>
      <c r="CL431" s="218" t="str">
        <f t="array" ref="CL431">INDEX('UPTD PPA KabKota'!AU$5:AU$513,MATCH($D431,'UPTD PPA KabKota'!$C$5:$C$513,FALSE))</f>
        <v/>
      </c>
      <c r="CM431" s="218" t="str">
        <f t="array" ref="CM431">INDEX('UPTD PPA KabKota'!AV$5:AV$513,MATCH($D431,'UPTD PPA KabKota'!$C$5:$C$513,FALSE))</f>
        <v>√</v>
      </c>
      <c r="CN431" s="218" t="str">
        <f t="array" ref="CN431">INDEX('UPTD PPA KabKota'!AW$5:AW$513,MATCH($D431,'UPTD PPA KabKota'!$C$5:$C$513,FALSE))</f>
        <v/>
      </c>
      <c r="CO431" s="218" t="str">
        <f t="array" ref="CO431">INDEX('UPTD PPA KabKota'!AX$5:AX$513,MATCH($D431,'UPTD PPA KabKota'!$C$5:$C$513,FALSE))</f>
        <v/>
      </c>
      <c r="CP431" s="218" t="str">
        <f t="array" ref="CP431">INDEX('UPTD PPA KabKota'!AY$5:AY$513,MATCH($D431,'UPTD PPA KabKota'!$C$5:$C$513,FALSE))</f>
        <v/>
      </c>
      <c r="CQ431" s="209" t="str">
        <f>IFERROR(__xludf.DUMMYFUNCTION("IF(ISBLANK($K431),"""",IF(REGEXMATCH($K431,""Peraturan""),""Ada"",IF(REGEXMATCH($K431,""Rekomendasi""),""Tidak Ada"", $K431)))
"),"Ada")</f>
        <v>Ada</v>
      </c>
      <c r="CR431" s="209" t="str">
        <f t="array" ref="CR431">index('UPTD PPA KabKota'!$BI$5:$BI$513,match($D431,'UPTD PPA KabKota'!$C$5:$C$513,false))</f>
        <v>Ada</v>
      </c>
      <c r="CS431" s="314" t="str">
        <f t="shared" si="74"/>
        <v>Ada</v>
      </c>
    </row>
    <row r="432">
      <c r="A432" s="334">
        <v>426.0</v>
      </c>
      <c r="B432" s="334">
        <v>7.0</v>
      </c>
      <c r="C432" s="311" t="s">
        <v>4787</v>
      </c>
      <c r="D432" s="312" t="s">
        <v>3613</v>
      </c>
      <c r="E432" s="315">
        <v>45778.0</v>
      </c>
      <c r="F432" s="218" t="str">
        <f t="array" ref="F432">INDEX('Ortala-KabKota'!F$2:F$415,MATCH($D432,'Ortala-KabKota'!$E$2:$E$415,FALSE))</f>
        <v>Asfar/ 082337012262</v>
      </c>
      <c r="G432" s="218" t="str">
        <f t="array" ref="G432">INDEX('Ortala-KabKota'!G$2:G$415,MATCH($D432,'Ortala-KabKota'!$E$2:$E$415,FALSE))</f>
        <v>JL.JENDRAL ACHMAD YANI NO 1 SINJAI</v>
      </c>
      <c r="H432" s="218" t="str">
        <f t="array" ref="H432">INDEX('Ortala-KabKota'!H$2:H$415,MATCH($D432,'Ortala-KabKota'!$E$2:$E$415,FALSE))</f>
        <v>-</v>
      </c>
      <c r="I432" s="218" t="str">
        <f t="array" ref="I432">INDEX('Ortala-KabKota'!I$2:I$415,MATCH($D432,'Ortala-KabKota'!$E$2:$E$415,FALSE))</f>
        <v>-</v>
      </c>
      <c r="J432" s="218" t="str">
        <f t="array" ref="J432">INDEX('Ortala-KabKota'!J$2:J$415,MATCH($D432,'Ortala-KabKota'!$E$2:$E$415,FALSE))</f>
        <v>UPTD PPA</v>
      </c>
      <c r="K432" s="218" t="str">
        <f t="array" ref="K432">INDEX('Ortala-KabKota'!K$2:K$415,MATCH($D432,'Ortala-KabKota'!$E$2:$E$415,FALSE))</f>
        <v>Peraturan Bupati Sinjai Nomor 42 Tahun 2020</v>
      </c>
      <c r="L432" s="218">
        <f t="array" ref="L432">INDEX('Ortala-KabKota'!L$2:L$415,MATCH($D432,'Ortala-KabKota'!$E$2:$E$415,FALSE))</f>
        <v>2020</v>
      </c>
      <c r="M432" s="218" t="str">
        <f t="array" ref="M432">INDEX('Ortala-KabKota'!M$2:M$415,MATCH($D432,'Ortala-KabKota'!$E$2:$E$415,FALSE))</f>
        <v>B</v>
      </c>
      <c r="N432" s="218" t="str">
        <f t="array" ref="N432">INDEX('Ortala-KabKota'!N$2:N$415,MATCH($D432,'Ortala-KabKota'!$E$2:$E$415,FALSE))</f>
        <v/>
      </c>
      <c r="O432" s="218" t="str">
        <f t="array" ref="O432">INDEX('Ortala-KabKota'!O$2:O$415,MATCH($D432,'Ortala-KabKota'!$E$2:$E$415,FALSE))</f>
        <v>uptdppa2021@gmail.com</v>
      </c>
      <c r="P432" s="218" t="str">
        <f t="array" ref="P432">INDEX('Ortala-KabKota'!P$2:P$415,MATCH($D432,'Ortala-KabKota'!$E$2:$E$415,FALSE))</f>
        <v/>
      </c>
      <c r="Q432" s="218" t="str">
        <f t="array" ref="Q432">INDEX('Ortala-KabKota'!Q$2:Q$415,MATCH($D432,'Ortala-KabKota'!$E$2:$E$415,FALSE))</f>
        <v>BERGABUNG DENGAN KANTOR DINAS</v>
      </c>
      <c r="R432" s="218" t="str">
        <f t="array" ref="R432">INDEX('Ortala-KabKota'!R$2:R$415,MATCH($D432,'Ortala-KabKota'!$E$2:$E$415,FALSE))</f>
        <v>SEWA/KONTRAK</v>
      </c>
      <c r="S432" s="218" t="str">
        <f t="array" ref="S432">INDEX('Ortala-KabKota'!S$2:S$415,MATCH($D432,'Ortala-KabKota'!$E$2:$E$415,FALSE))</f>
        <v>Sewa</v>
      </c>
      <c r="T432" s="218">
        <f t="array" ref="T432">INDEX('Ortala-KabKota'!T$2:T$415,MATCH($D432,'Ortala-KabKota'!$E$2:$E$415,FALSE))</f>
        <v>1</v>
      </c>
      <c r="U432" s="218">
        <f t="array" ref="U432">INDEX('Ortala-KabKota'!U$2:U$415,MATCH($D432,'Ortala-KabKota'!$E$2:$E$415,FALSE))</f>
        <v>1</v>
      </c>
      <c r="V432" s="218">
        <f t="array" ref="V432">INDEX('Ortala-KabKota'!V$2:V$415,MATCH($D432,'Ortala-KabKota'!$E$2:$E$415,FALSE))</f>
        <v>1</v>
      </c>
      <c r="W432" s="218">
        <f t="array" ref="W432">INDEX('Ortala-KabKota'!W$2:W$415,MATCH($D432,'Ortala-KabKota'!$E$2:$E$415,FALSE))</f>
        <v>0</v>
      </c>
      <c r="X432" s="218">
        <f t="array" ref="X432">INDEX('Ortala-KabKota'!X$2:X$415,MATCH($D432,'Ortala-KabKota'!$E$2:$E$415,FALSE))</f>
        <v>0</v>
      </c>
      <c r="Y432" s="218">
        <f t="array" ref="Y432">INDEX('Ortala-KabKota'!Y$2:Y$415,MATCH($D432,'Ortala-KabKota'!$E$2:$E$415,FALSE))</f>
        <v>0</v>
      </c>
      <c r="Z432" s="218">
        <f t="array" ref="Z432">INDEX('Ortala-KabKota'!Z$2:Z$415,MATCH($D432,'Ortala-KabKota'!$E$2:$E$415,FALSE))</f>
        <v>1</v>
      </c>
      <c r="AA432" s="218">
        <f t="array" ref="AA432">INDEX('Ortala-KabKota'!AA$2:AA$415,MATCH($D432,'Ortala-KabKota'!$E$2:$E$415,FALSE))</f>
        <v>0</v>
      </c>
      <c r="AB432" s="218">
        <f t="array" ref="AB432">INDEX('Ortala-KabKota'!AB$2:AB$415,MATCH($D432,'Ortala-KabKota'!$E$2:$E$415,FALSE))</f>
        <v>1</v>
      </c>
      <c r="AC432" s="218">
        <f t="array" ref="AC432">INDEX('Ortala-KabKota'!AC$2:AC$415,MATCH($D432,'Ortala-KabKota'!$E$2:$E$415,FALSE))</f>
        <v>0</v>
      </c>
      <c r="AD432" s="218">
        <f t="array" ref="AD432">INDEX('Ortala-KabKota'!AD$2:AD$415,MATCH($D432,'Ortala-KabKota'!$E$2:$E$415,FALSE))</f>
        <v>0</v>
      </c>
      <c r="AE432" s="218">
        <f t="array" ref="AE432">INDEX('Ortala-KabKota'!AE$2:AE$415,MATCH($D432,'Ortala-KabKota'!$E$2:$E$415,FALSE))</f>
        <v>1</v>
      </c>
      <c r="AF432" s="218">
        <f t="array" ref="AF432">INDEX('Ortala-KabKota'!AF$2:AF$415,MATCH($D432,'Ortala-KabKota'!$E$2:$E$415,FALSE))</f>
        <v>1</v>
      </c>
      <c r="AG432" s="218">
        <f t="array" ref="AG432">INDEX('Ortala-KabKota'!AG$2:AG$415,MATCH($D432,'Ortala-KabKota'!$E$2:$E$415,FALSE))</f>
        <v>0</v>
      </c>
      <c r="AH432" s="218">
        <f t="array" ref="AH432">INDEX('Ortala-KabKota'!AH$2:AH$415,MATCH($D432,'Ortala-KabKota'!$E$2:$E$415,FALSE))</f>
        <v>0</v>
      </c>
      <c r="AI432" s="218" t="str">
        <f t="array" ref="AI432">INDEX('Ortala-KabKota'!AI$2:AI$415,MATCH($D432,'Ortala-KabKota'!$E$2:$E$415,FALSE))</f>
        <v>Tidak Ada</v>
      </c>
      <c r="AJ432" s="218">
        <f t="array" ref="AJ432">INDEX('Ortala-KabKota'!AJ$2:AJ$415,MATCH($D432,'Ortala-KabKota'!$E$2:$E$415,FALSE))</f>
        <v>1</v>
      </c>
      <c r="AK432" s="218">
        <f t="array" ref="AK432">INDEX('Ortala-KabKota'!AK$2:AK$415,MATCH($D432,'Ortala-KabKota'!$E$2:$E$415,FALSE))</f>
        <v>1</v>
      </c>
      <c r="AL432" s="218">
        <f t="array" ref="AL432">INDEX('Ortala-KabKota'!AL$2:AL$415,MATCH($D432,'Ortala-KabKota'!$E$2:$E$415,FALSE))</f>
        <v>38</v>
      </c>
      <c r="AM432" s="218" t="str">
        <f t="array" ref="AM432">INDEX('Ortala-KabKota'!AM$2:AM$415,MATCH($D432,'Ortala-KabKota'!$E$2:$E$415,FALSE))</f>
        <v>Penganiayaan</v>
      </c>
      <c r="AN432" s="218" t="str">
        <f t="array" ref="AN432">INDEX('Ortala-KabKota'!AN$2:AN$415,MATCH($D432,'Ortala-KabKota'!$E$2:$E$415,FALSE))</f>
        <v/>
      </c>
      <c r="AO432" s="218" t="str">
        <f t="array" ref="AO432">INDEX('Ortala-KabKota'!AO$2:AO$415,MATCH($D432,'Ortala-KabKota'!$E$2:$E$415,FALSE))</f>
        <v/>
      </c>
      <c r="AP432" s="218" t="str">
        <f t="array" ref="AP432">INDEX('Ortala-KabKota'!AP$2:AP$415,MATCH($D432,'Ortala-KabKota'!$E$2:$E$415,FALSE))</f>
        <v/>
      </c>
      <c r="AQ432" s="218" t="str">
        <f t="array" ref="AQ432">INDEX('Ortala-KabKota'!AQ$2:AQ$415,MATCH($D432,'Ortala-KabKota'!$E$2:$E$415,FALSE))</f>
        <v/>
      </c>
      <c r="AR432" s="218" t="str">
        <f t="array" ref="AR432">INDEX('Ortala-KabKota'!AR$2:AR$415,MATCH($D432,'Ortala-KabKota'!$E$2:$E$415,FALSE))</f>
        <v/>
      </c>
      <c r="AS432" s="218" t="str">
        <f t="array" ref="AS432">INDEX('Ortala-KabKota'!AS$2:AS$415,MATCH($D432,'Ortala-KabKota'!$E$2:$E$415,FALSE))</f>
        <v/>
      </c>
      <c r="AT432" s="218">
        <f t="array" ref="AT432">INDEX('Ortala-KabKota'!AT$2:AT$415,MATCH($D432,'Ortala-KabKota'!$E$2:$E$415,FALSE))</f>
        <v>1</v>
      </c>
      <c r="AU432" s="218" t="str">
        <f t="array" ref="AU432">INDEX('UPTD PPA KabKota'!D$5:D$513,MATCH($D432,'UPTD PPA KabKota'!$C$5:$C$513,FALSE))</f>
        <v>ASFAR, SE</v>
      </c>
      <c r="AV432" s="218" t="str">
        <f t="array" ref="AV432">INDEX('UPTD PPA KabKota'!E$5:E$513,MATCH($D432,'UPTD PPA KabKota'!$C$5:$C$513,FALSE))</f>
        <v>JL.JENDRAL ACHMAD YANI NO 1 SINJAI</v>
      </c>
      <c r="AW432" s="218" t="str">
        <f t="array" ref="AW432">INDEX('UPTD PPA KabKota'!F$5:F$513,MATCH($D432,'UPTD PPA KabKota'!$C$5:$C$513,FALSE))</f>
        <v>Tidak Ada</v>
      </c>
      <c r="AX432" s="218" t="str">
        <f t="array" ref="AX432">INDEX('UPTD PPA KabKota'!G$5:G$513,MATCH($D432,'UPTD PPA KabKota'!$C$5:$C$513,FALSE))</f>
        <v>Tidak Ada</v>
      </c>
      <c r="AY432" s="218" t="str">
        <f t="array" ref="AY432">INDEX('UPTD PPA KabKota'!H$5:H$513,MATCH($D432,'UPTD PPA KabKota'!$C$5:$C$513,FALSE))</f>
        <v>UPTD PPA</v>
      </c>
      <c r="AZ432" s="218" t="str">
        <f t="array" ref="AZ432">INDEX('UPTD PPA KabKota'!I$5:I$513,MATCH($D432,'UPTD PPA KabKota'!$C$5:$C$513,FALSE))</f>
        <v>Peraturan Bupati Sinjai Nomor 42 Tahun 2020</v>
      </c>
      <c r="BA432" s="218">
        <f t="array" ref="BA432">INDEX('UPTD PPA KabKota'!J$5:J$513,MATCH($D432,'UPTD PPA KabKota'!$C$5:$C$513,FALSE))</f>
        <v>2020</v>
      </c>
      <c r="BB432" s="218" t="str">
        <f t="array" ref="BB432">INDEX('UPTD PPA KabKota'!K$5:K$513,MATCH($D432,'UPTD PPA KabKota'!$C$5:$C$513,FALSE))</f>
        <v>B</v>
      </c>
      <c r="BC432" s="218" t="str">
        <f t="array" ref="BC432">INDEX('UPTD PPA KabKota'!L$5:L$513,MATCH($D432,'UPTD PPA KabKota'!$C$5:$C$513,FALSE))</f>
        <v>Asfar/082337012262</v>
      </c>
      <c r="BD432" s="218" t="str">
        <f t="array" ref="BD432">INDEX('UPTD PPA KabKota'!M$5:M$513,MATCH($D432,'UPTD PPA KabKota'!$C$5:$C$513,FALSE))</f>
        <v>uptdppa2021@gmail.com</v>
      </c>
      <c r="BE432" s="218" t="str">
        <f t="array" ref="BE432">INDEX('UPTD PPA KabKota'!N$5:N$513,MATCH($D432,'UPTD PPA KabKota'!$C$5:$C$513,FALSE))</f>
        <v>Kepala UPTD PPA dan Kelompok JF</v>
      </c>
      <c r="BF432" s="218" t="str">
        <f t="array" ref="BF432">INDEX('UPTD PPA KabKota'!O$5:O$513,MATCH($D432,'UPTD PPA KabKota'!$C$5:$C$513,FALSE))</f>
        <v>BERGABUNG DENGAN KANTOR DINAS</v>
      </c>
      <c r="BG432" s="218" t="str">
        <f t="array" ref="BG432">INDEX('UPTD PPA KabKota'!P$5:P$513,MATCH($D432,'UPTD PPA KabKota'!$C$5:$C$513,FALSE))</f>
        <v>TIDAK PUNYA</v>
      </c>
      <c r="BH432" s="218" t="str">
        <f t="array" ref="BH432">INDEX('UPTD PPA KabKota'!Q$5:Q$513,MATCH($D432,'UPTD PPA KabKota'!$C$5:$C$513,FALSE))</f>
        <v>Pemerintah Daerah</v>
      </c>
      <c r="BI432" s="218" t="str">
        <f t="array" ref="BI432">INDEX('UPTD PPA KabKota'!R$5:R$513,MATCH($D432,'UPTD PPA KabKota'!$C$5:$C$513,FALSE))</f>
        <v>Ada</v>
      </c>
      <c r="BJ432" s="218" t="str">
        <f t="array" ref="BJ432">INDEX('UPTD PPA KabKota'!S$5:S$513,MATCH($D432,'UPTD PPA KabKota'!$C$5:$C$513,FALSE))</f>
        <v>Ada</v>
      </c>
      <c r="BK432" s="218" t="str">
        <f t="array" ref="BK432">INDEX('UPTD PPA KabKota'!T$5:T$513,MATCH($D432,'UPTD PPA KabKota'!$C$5:$C$513,FALSE))</f>
        <v>Ada</v>
      </c>
      <c r="BL432" s="218" t="str">
        <f t="array" ref="BL432">INDEX('UPTD PPA KabKota'!U$5:U$513,MATCH($D432,'UPTD PPA KabKota'!$C$5:$C$513,FALSE))</f>
        <v>Tidak Ada</v>
      </c>
      <c r="BM432" s="218" t="str">
        <f t="array" ref="BM432">INDEX('UPTD PPA KabKota'!V$5:V$513,MATCH($D432,'UPTD PPA KabKota'!$C$5:$C$513,FALSE))</f>
        <v>Ada</v>
      </c>
      <c r="BN432" s="218" t="str">
        <f t="array" ref="BN432">INDEX('UPTD PPA KabKota'!W$5:W$513,MATCH($D432,'UPTD PPA KabKota'!$C$5:$C$513,FALSE))</f>
        <v>Tidak Ada</v>
      </c>
      <c r="BO432" s="218" t="str">
        <f t="array" ref="BO432">INDEX('UPTD PPA KabKota'!X$5:X$513,MATCH($D432,'UPTD PPA KabKota'!$C$5:$C$513,FALSE))</f>
        <v>Ada</v>
      </c>
      <c r="BP432" s="218" t="str">
        <f t="array" ref="BP432">INDEX('UPTD PPA KabKota'!Y$5:Y$513,MATCH($D432,'UPTD PPA KabKota'!$C$5:$C$513,FALSE))</f>
        <v>Tidak Ada</v>
      </c>
      <c r="BQ432" s="218" t="str">
        <f t="array" ref="BQ432">INDEX('UPTD PPA KabKota'!Z$5:Z$513,MATCH($D432,'UPTD PPA KabKota'!$C$5:$C$513,FALSE))</f>
        <v>Ada</v>
      </c>
      <c r="BR432" s="218" t="str">
        <f t="array" ref="BR432">INDEX('UPTD PPA KabKota'!AA$5:AA$513,MATCH($D432,'UPTD PPA KabKota'!$C$5:$C$513,FALSE))</f>
        <v>Tidak Ada</v>
      </c>
      <c r="BS432" s="218" t="str">
        <f t="array" ref="BS432">INDEX('UPTD PPA KabKota'!AB$5:AB$513,MATCH($D432,'UPTD PPA KabKota'!$C$5:$C$513,FALSE))</f>
        <v>Tidak Ada</v>
      </c>
      <c r="BT432" s="218" t="str">
        <f t="array" ref="BT432">INDEX('UPTD PPA KabKota'!AC$5:AC$513,MATCH($D432,'UPTD PPA KabKota'!$C$5:$C$513,FALSE))</f>
        <v>Sudah</v>
      </c>
      <c r="BU432" s="218" t="str">
        <f t="array" ref="BU432">INDEX('UPTD PPA KabKota'!AD$5:AD$513,MATCH($D432,'UPTD PPA KabKota'!$C$5:$C$513,FALSE))</f>
        <v>Sudah</v>
      </c>
      <c r="BV432" s="218" t="str">
        <f t="array" ref="BV432">INDEX('UPTD PPA KabKota'!AE$5:AE$513,MATCH($D432,'UPTD PPA KabKota'!$C$5:$C$513,FALSE))</f>
        <v>Sudah</v>
      </c>
      <c r="BW432" s="218" t="str">
        <f t="array" ref="BW432">INDEX('UPTD PPA KabKota'!AF$5:AF$513,MATCH($D432,'UPTD PPA KabKota'!$C$5:$C$513,FALSE))</f>
        <v>Sudah</v>
      </c>
      <c r="BX432" s="218" t="str">
        <f t="array" ref="BX432">INDEX('UPTD PPA KabKota'!AG$5:AG$513,MATCH($D432,'UPTD PPA KabKota'!$C$5:$C$513,FALSE))</f>
        <v>Sudah</v>
      </c>
      <c r="BY432" s="218" t="str">
        <f t="array" ref="BY432">INDEX('UPTD PPA KabKota'!AH$5:AH$513,MATCH($D432,'UPTD PPA KabKota'!$C$5:$C$513,FALSE))</f>
        <v>Sudah</v>
      </c>
      <c r="BZ432" s="218" t="str">
        <f t="array" ref="BZ432">INDEX('UPTD PPA KabKota'!AI$5:AI$513,MATCH($D432,'UPTD PPA KabKota'!$C$5:$C$513,FALSE))</f>
        <v>Sudah</v>
      </c>
      <c r="CA432" s="218" t="str">
        <f t="array" ref="CA432">INDEX('UPTD PPA KabKota'!AJ$5:AJ$513,MATCH($D432,'UPTD PPA KabKota'!$C$5:$C$513,FALSE))</f>
        <v>Sudah</v>
      </c>
      <c r="CB432" s="218" t="str">
        <f t="array" ref="CB432">INDEX('UPTD PPA KabKota'!AK$5:AK$513,MATCH($D432,'UPTD PPA KabKota'!$C$5:$C$513,FALSE))</f>
        <v>Sudah</v>
      </c>
      <c r="CC432" s="218" t="str">
        <f t="array" ref="CC432">INDEX('UPTD PPA KabKota'!AL$5:AL$513,MATCH($D432,'UPTD PPA KabKota'!$C$5:$C$513,FALSE))</f>
        <v>Sudah</v>
      </c>
      <c r="CD432" s="218" t="str">
        <f t="array" ref="CD432">INDEX('UPTD PPA KabKota'!AM$5:AM$513,MATCH($D432,'UPTD PPA KabKota'!$C$5:$C$513,FALSE))</f>
        <v>Sudah</v>
      </c>
      <c r="CE432" s="218" t="str">
        <f t="array" ref="CE432">INDEX('UPTD PPA KabKota'!AN$5:AN$513,MATCH($D432,'UPTD PPA KabKota'!$C$5:$C$513,FALSE))</f>
        <v>pengaduan dari masyarakat, penjangkuan korban, pengelolaan Kasus, Jika korban memerlukan pengamanan maka akan diberikan penampungan sementara di Penginapan</v>
      </c>
      <c r="CF432" s="218">
        <f t="array" ref="CF432">INDEX('UPTD PPA KabKota'!AO$5:AO$513,MATCH($D432,'UPTD PPA KabKota'!$C$5:$C$513,FALSE))</f>
        <v>96</v>
      </c>
      <c r="CG432" s="218" t="str">
        <f t="array" ref="CG432">INDEX('UPTD PPA KabKota'!AP$5:AP$513,MATCH($D432,'UPTD PPA KabKota'!$C$5:$C$513,FALSE))</f>
        <v>Kekerasan Terhadap Anak</v>
      </c>
      <c r="CH432" s="218" t="str">
        <f t="array" ref="CH432">INDEX('UPTD PPA KabKota'!AQ$5:AQ$513,MATCH($D432,'UPTD PPA KabKota'!$C$5:$C$513,FALSE))</f>
        <v/>
      </c>
      <c r="CI432" s="218" t="str">
        <f t="array" ref="CI432">INDEX('UPTD PPA KabKota'!AR$5:AR$513,MATCH($D432,'UPTD PPA KabKota'!$C$5:$C$513,FALSE))</f>
        <v/>
      </c>
      <c r="CJ432" s="218" t="str">
        <f t="array" ref="CJ432">INDEX('UPTD PPA KabKota'!AS$5:AS$513,MATCH($D432,'UPTD PPA KabKota'!$C$5:$C$513,FALSE))</f>
        <v/>
      </c>
      <c r="CK432" s="218" t="str">
        <f t="array" ref="CK432">INDEX('UPTD PPA KabKota'!AT$5:AT$513,MATCH($D432,'UPTD PPA KabKota'!$C$5:$C$513,FALSE))</f>
        <v/>
      </c>
      <c r="CL432" s="218" t="str">
        <f t="array" ref="CL432">INDEX('UPTD PPA KabKota'!AU$5:AU$513,MATCH($D432,'UPTD PPA KabKota'!$C$5:$C$513,FALSE))</f>
        <v>v</v>
      </c>
      <c r="CM432" s="218" t="str">
        <f t="array" ref="CM432">INDEX('UPTD PPA KabKota'!AV$5:AV$513,MATCH($D432,'UPTD PPA KabKota'!$C$5:$C$513,FALSE))</f>
        <v/>
      </c>
      <c r="CN432" s="218" t="str">
        <f t="array" ref="CN432">INDEX('UPTD PPA KabKota'!AW$5:AW$513,MATCH($D432,'UPTD PPA KabKota'!$C$5:$C$513,FALSE))</f>
        <v/>
      </c>
      <c r="CO432" s="218" t="str">
        <f t="array" ref="CO432">INDEX('UPTD PPA KabKota'!AX$5:AX$513,MATCH($D432,'UPTD PPA KabKota'!$C$5:$C$513,FALSE))</f>
        <v/>
      </c>
      <c r="CP432" s="218" t="str">
        <f t="array" ref="CP432">INDEX('UPTD PPA KabKota'!AY$5:AY$513,MATCH($D432,'UPTD PPA KabKota'!$C$5:$C$513,FALSE))</f>
        <v/>
      </c>
      <c r="CQ432" s="209" t="str">
        <f>IFERROR(__xludf.DUMMYFUNCTION("IF(ISBLANK($K432),"""",IF(REGEXMATCH($K432,""Peraturan""),""Ada"",IF(REGEXMATCH($K432,""Rekomendasi""),""Tidak Ada"", $K432)))
"),"Ada")</f>
        <v>Ada</v>
      </c>
      <c r="CR432" s="209" t="str">
        <f t="array" ref="CR432">index('UPTD PPA KabKota'!$BI$5:$BI$513,match($D432,'UPTD PPA KabKota'!$C$5:$C$513,false))</f>
        <v>Ada</v>
      </c>
      <c r="CS432" s="314" t="str">
        <f t="shared" si="74"/>
        <v>Ada</v>
      </c>
    </row>
    <row r="433">
      <c r="A433" s="334">
        <v>427.0</v>
      </c>
      <c r="B433" s="334">
        <v>8.0</v>
      </c>
      <c r="C433" s="311" t="s">
        <v>4787</v>
      </c>
      <c r="D433" s="312" t="s">
        <v>3582</v>
      </c>
      <c r="E433" s="315">
        <v>45778.0</v>
      </c>
      <c r="F433" s="218" t="str">
        <f t="array" ref="F433">INDEX('Ortala-KabKota'!F$2:F$415,MATCH($D433,'Ortala-KabKota'!$E$2:$E$415,FALSE))</f>
        <v>Andi Darmawan/ 088245031206</v>
      </c>
      <c r="G433" s="218" t="str">
        <f t="array" ref="G433">INDEX('Ortala-KabKota'!G$2:G$415,MATCH($D433,'Ortala-KabKota'!$E$2:$E$415,FALSE))</f>
        <v/>
      </c>
      <c r="H433" s="218" t="str">
        <f t="array" ref="H433">INDEX('Ortala-KabKota'!H$2:H$415,MATCH($D433,'Ortala-KabKota'!$E$2:$E$415,FALSE))</f>
        <v/>
      </c>
      <c r="I433" s="218" t="str">
        <f t="array" ref="I433">INDEX('Ortala-KabKota'!I$2:I$415,MATCH($D433,'Ortala-KabKota'!$E$2:$E$415,FALSE))</f>
        <v/>
      </c>
      <c r="J433" s="218" t="str">
        <f t="array" ref="J433">INDEX('Ortala-KabKota'!J$2:J$415,MATCH($D433,'Ortala-KabKota'!$E$2:$E$415,FALSE))</f>
        <v>UPTD PPA</v>
      </c>
      <c r="K433" s="218" t="str">
        <f t="array" ref="K433">INDEX('Ortala-KabKota'!K$2:K$415,MATCH($D433,'Ortala-KabKota'!$E$2:$E$415,FALSE))</f>
        <v>Peraturan Bupati Maros Nomor 65 Tahun 2022</v>
      </c>
      <c r="L433" s="218">
        <f t="array" ref="L433">INDEX('Ortala-KabKota'!L$2:L$415,MATCH($D433,'Ortala-KabKota'!$E$2:$E$415,FALSE))</f>
        <v>2022</v>
      </c>
      <c r="M433" s="218" t="str">
        <f t="array" ref="M433">INDEX('Ortala-KabKota'!M$2:M$415,MATCH($D433,'Ortala-KabKota'!$E$2:$E$415,FALSE))</f>
        <v>A</v>
      </c>
      <c r="N433" s="218" t="str">
        <f t="array" ref="N433">INDEX('Ortala-KabKota'!N$2:N$415,MATCH($D433,'Ortala-KabKota'!$E$2:$E$415,FALSE))</f>
        <v>Ramli/ 081242935759</v>
      </c>
      <c r="O433" s="218" t="str">
        <f t="array" ref="O433">INDEX('Ortala-KabKota'!O$2:O$415,MATCH($D433,'Ortala-KabKota'!$E$2:$E$415,FALSE))</f>
        <v/>
      </c>
      <c r="P433" s="218" t="str">
        <f t="array" ref="P433">INDEX('Ortala-KabKota'!P$2:P$415,MATCH($D433,'Ortala-KabKota'!$E$2:$E$415,FALSE))</f>
        <v/>
      </c>
      <c r="Q433" s="218" t="str">
        <f t="array" ref="Q433">INDEX('Ortala-KabKota'!Q$2:Q$415,MATCH($D433,'Ortala-KabKota'!$E$2:$E$415,FALSE))</f>
        <v/>
      </c>
      <c r="R433" s="218" t="str">
        <f t="array" ref="R433">INDEX('Ortala-KabKota'!R$2:R$415,MATCH($D433,'Ortala-KabKota'!$E$2:$E$415,FALSE))</f>
        <v>MILIK SENDIRI</v>
      </c>
      <c r="S433" s="218" t="str">
        <f t="array" ref="S433">INDEX('Ortala-KabKota'!S$2:S$415,MATCH($D433,'Ortala-KabKota'!$E$2:$E$415,FALSE))</f>
        <v/>
      </c>
      <c r="T433" s="218" t="str">
        <f t="array" ref="T433">INDEX('Ortala-KabKota'!T$2:T$415,MATCH($D433,'Ortala-KabKota'!$E$2:$E$415,FALSE))</f>
        <v/>
      </c>
      <c r="U433" s="218" t="str">
        <f t="array" ref="U433">INDEX('Ortala-KabKota'!U$2:U$415,MATCH($D433,'Ortala-KabKota'!$E$2:$E$415,FALSE))</f>
        <v/>
      </c>
      <c r="V433" s="218" t="str">
        <f t="array" ref="V433">INDEX('Ortala-KabKota'!V$2:V$415,MATCH($D433,'Ortala-KabKota'!$E$2:$E$415,FALSE))</f>
        <v/>
      </c>
      <c r="W433" s="218" t="str">
        <f t="array" ref="W433">INDEX('Ortala-KabKota'!W$2:W$415,MATCH($D433,'Ortala-KabKota'!$E$2:$E$415,FALSE))</f>
        <v/>
      </c>
      <c r="X433" s="218" t="str">
        <f t="array" ref="X433">INDEX('Ortala-KabKota'!X$2:X$415,MATCH($D433,'Ortala-KabKota'!$E$2:$E$415,FALSE))</f>
        <v/>
      </c>
      <c r="Y433" s="218" t="str">
        <f t="array" ref="Y433">INDEX('Ortala-KabKota'!Y$2:Y$415,MATCH($D433,'Ortala-KabKota'!$E$2:$E$415,FALSE))</f>
        <v/>
      </c>
      <c r="Z433" s="218" t="str">
        <f t="array" ref="Z433">INDEX('Ortala-KabKota'!Z$2:Z$415,MATCH($D433,'Ortala-KabKota'!$E$2:$E$415,FALSE))</f>
        <v/>
      </c>
      <c r="AA433" s="218" t="str">
        <f t="array" ref="AA433">INDEX('Ortala-KabKota'!AA$2:AA$415,MATCH($D433,'Ortala-KabKota'!$E$2:$E$415,FALSE))</f>
        <v/>
      </c>
      <c r="AB433" s="218" t="str">
        <f t="array" ref="AB433">INDEX('Ortala-KabKota'!AB$2:AB$415,MATCH($D433,'Ortala-KabKota'!$E$2:$E$415,FALSE))</f>
        <v/>
      </c>
      <c r="AC433" s="218" t="str">
        <f t="array" ref="AC433">INDEX('Ortala-KabKota'!AC$2:AC$415,MATCH($D433,'Ortala-KabKota'!$E$2:$E$415,FALSE))</f>
        <v/>
      </c>
      <c r="AD433" s="218" t="str">
        <f t="array" ref="AD433">INDEX('Ortala-KabKota'!AD$2:AD$415,MATCH($D433,'Ortala-KabKota'!$E$2:$E$415,FALSE))</f>
        <v/>
      </c>
      <c r="AE433" s="218" t="str">
        <f t="array" ref="AE433">INDEX('Ortala-KabKota'!AE$2:AE$415,MATCH($D433,'Ortala-KabKota'!$E$2:$E$415,FALSE))</f>
        <v/>
      </c>
      <c r="AF433" s="218" t="str">
        <f t="array" ref="AF433">INDEX('Ortala-KabKota'!AF$2:AF$415,MATCH($D433,'Ortala-KabKota'!$E$2:$E$415,FALSE))</f>
        <v/>
      </c>
      <c r="AG433" s="218" t="str">
        <f t="array" ref="AG433">INDEX('Ortala-KabKota'!AG$2:AG$415,MATCH($D433,'Ortala-KabKota'!$E$2:$E$415,FALSE))</f>
        <v/>
      </c>
      <c r="AH433" s="218" t="str">
        <f t="array" ref="AH433">INDEX('Ortala-KabKota'!AH$2:AH$415,MATCH($D433,'Ortala-KabKota'!$E$2:$E$415,FALSE))</f>
        <v/>
      </c>
      <c r="AI433" s="218" t="str">
        <f t="array" ref="AI433">INDEX('Ortala-KabKota'!AI$2:AI$415,MATCH($D433,'Ortala-KabKota'!$E$2:$E$415,FALSE))</f>
        <v/>
      </c>
      <c r="AJ433" s="218" t="str">
        <f t="array" ref="AJ433">INDEX('Ortala-KabKota'!AJ$2:AJ$415,MATCH($D433,'Ortala-KabKota'!$E$2:$E$415,FALSE))</f>
        <v/>
      </c>
      <c r="AK433" s="218" t="str">
        <f t="array" ref="AK433">INDEX('Ortala-KabKota'!AK$2:AK$415,MATCH($D433,'Ortala-KabKota'!$E$2:$E$415,FALSE))</f>
        <v/>
      </c>
      <c r="AL433" s="218" t="str">
        <f t="array" ref="AL433">INDEX('Ortala-KabKota'!AL$2:AL$415,MATCH($D433,'Ortala-KabKota'!$E$2:$E$415,FALSE))</f>
        <v/>
      </c>
      <c r="AM433" s="218" t="str">
        <f t="array" ref="AM433">INDEX('Ortala-KabKota'!AM$2:AM$415,MATCH($D433,'Ortala-KabKota'!$E$2:$E$415,FALSE))</f>
        <v/>
      </c>
      <c r="AN433" s="218" t="str">
        <f t="array" ref="AN433">INDEX('Ortala-KabKota'!AN$2:AN$415,MATCH($D433,'Ortala-KabKota'!$E$2:$E$415,FALSE))</f>
        <v/>
      </c>
      <c r="AO433" s="218" t="str">
        <f t="array" ref="AO433">INDEX('Ortala-KabKota'!AO$2:AO$415,MATCH($D433,'Ortala-KabKota'!$E$2:$E$415,FALSE))</f>
        <v/>
      </c>
      <c r="AP433" s="218" t="str">
        <f t="array" ref="AP433">INDEX('Ortala-KabKota'!AP$2:AP$415,MATCH($D433,'Ortala-KabKota'!$E$2:$E$415,FALSE))</f>
        <v/>
      </c>
      <c r="AQ433" s="218" t="str">
        <f t="array" ref="AQ433">INDEX('Ortala-KabKota'!AQ$2:AQ$415,MATCH($D433,'Ortala-KabKota'!$E$2:$E$415,FALSE))</f>
        <v/>
      </c>
      <c r="AR433" s="218" t="str">
        <f t="array" ref="AR433">INDEX('Ortala-KabKota'!AR$2:AR$415,MATCH($D433,'Ortala-KabKota'!$E$2:$E$415,FALSE))</f>
        <v/>
      </c>
      <c r="AS433" s="218" t="str">
        <f t="array" ref="AS433">INDEX('Ortala-KabKota'!AS$2:AS$415,MATCH($D433,'Ortala-KabKota'!$E$2:$E$415,FALSE))</f>
        <v/>
      </c>
      <c r="AT433" s="218">
        <f t="array" ref="AT433">INDEX('Ortala-KabKota'!AT$2:AT$415,MATCH($D433,'Ortala-KabKota'!$E$2:$E$415,FALSE))</f>
        <v>1</v>
      </c>
      <c r="AU433" s="218" t="str">
        <f t="array" ref="AU433">INDEX('UPTD PPA KabKota'!D$5:D$513,MATCH($D433,'UPTD PPA KabKota'!$C$5:$C$513,FALSE))</f>
        <v>H. ANDI DARMAWANGSYA, SE</v>
      </c>
      <c r="AV433" s="218" t="str">
        <f t="array" ref="AV433">INDEX('UPTD PPA KabKota'!E$5:E$513,MATCH($D433,'UPTD PPA KabKota'!$C$5:$C$513,FALSE))</f>
        <v>JL. ASOKA, KELURAHAN PETTUADAE KECAMATAN TURIKALE</v>
      </c>
      <c r="AW433" s="218" t="str">
        <f t="array" ref="AW433">INDEX('UPTD PPA KabKota'!F$5:F$513,MATCH($D433,'UPTD PPA KabKota'!$C$5:$C$513,FALSE))</f>
        <v>-</v>
      </c>
      <c r="AX433" s="218">
        <f t="array" ref="AX433">INDEX('UPTD PPA KabKota'!G$5:G$513,MATCH($D433,'UPTD PPA KabKota'!$C$5:$C$513,FALSE))</f>
        <v>85299715228</v>
      </c>
      <c r="AY433" s="218" t="str">
        <f t="array" ref="AY433">INDEX('UPTD PPA KabKota'!H$5:H$513,MATCH($D433,'UPTD PPA KabKota'!$C$5:$C$513,FALSE))</f>
        <v>UPTD PPA</v>
      </c>
      <c r="AZ433" s="218" t="str">
        <f t="array" ref="AZ433">INDEX('UPTD PPA KabKota'!I$5:I$513,MATCH($D433,'UPTD PPA KabKota'!$C$5:$C$513,FALSE))</f>
        <v>Peraturan Bupati Maros Nomor 65 Tahun 2022</v>
      </c>
      <c r="BA433" s="218">
        <f t="array" ref="BA433">INDEX('UPTD PPA KabKota'!J$5:J$513,MATCH($D433,'UPTD PPA KabKota'!$C$5:$C$513,FALSE))</f>
        <v>2022</v>
      </c>
      <c r="BB433" s="218" t="str">
        <f t="array" ref="BB433">INDEX('UPTD PPA KabKota'!K$5:K$513,MATCH($D433,'UPTD PPA KabKota'!$C$5:$C$513,FALSE))</f>
        <v>A</v>
      </c>
      <c r="BC433" s="218" t="str">
        <f t="array" ref="BC433">INDEX('UPTD PPA KabKota'!L$5:L$513,MATCH($D433,'UPTD PPA KabKota'!$C$5:$C$513,FALSE))</f>
        <v>ARNY, S.Psi/081340215776</v>
      </c>
      <c r="BD433" s="218" t="str">
        <f t="array" ref="BD433">INDEX('UPTD PPA KabKota'!M$5:M$513,MATCH($D433,'UPTD PPA KabKota'!$C$5:$C$513,FALSE))</f>
        <v>uptdppamaros@gmail.com</v>
      </c>
      <c r="BE433" s="218" t="str">
        <f t="array" ref="BE433">INDEX('UPTD PPA KabKota'!N$5:N$513,MATCH($D433,'UPTD PPA KabKota'!$C$5:$C$513,FALSE))</f>
        <v>Kepala UPTD, Kepala Tata Usaha dan Pelaksana</v>
      </c>
      <c r="BF433" s="218" t="str">
        <f t="array" ref="BF433">INDEX('UPTD PPA KabKota'!O$5:O$513,MATCH($D433,'UPTD PPA KabKota'!$C$5:$C$513,FALSE))</f>
        <v>Pinjam Gedung Selain Dinas PPPA</v>
      </c>
      <c r="BG433" s="218" t="str">
        <f t="array" ref="BG433">INDEX('UPTD PPA KabKota'!P$5:P$513,MATCH($D433,'UPTD PPA KabKota'!$C$5:$C$513,FALSE))</f>
        <v>Tidak Punya</v>
      </c>
      <c r="BH433" s="218" t="str">
        <f t="array" ref="BH433">INDEX('UPTD PPA KabKota'!Q$5:Q$513,MATCH($D433,'UPTD PPA KabKota'!$C$5:$C$513,FALSE))</f>
        <v>KANTOR UPTD PPA MENEMPATI EX. KANTOR KEHUTANAN PROVINSI SULSEL</v>
      </c>
      <c r="BI433" s="218" t="str">
        <f t="array" ref="BI433">INDEX('UPTD PPA KabKota'!R$5:R$513,MATCH($D433,'UPTD PPA KabKota'!$C$5:$C$513,FALSE))</f>
        <v>Tidak Ada</v>
      </c>
      <c r="BJ433" s="218" t="str">
        <f t="array" ref="BJ433">INDEX('UPTD PPA KabKota'!S$5:S$513,MATCH($D433,'UPTD PPA KabKota'!$C$5:$C$513,FALSE))</f>
        <v>Ada</v>
      </c>
      <c r="BK433" s="218" t="str">
        <f t="array" ref="BK433">INDEX('UPTD PPA KabKota'!T$5:T$513,MATCH($D433,'UPTD PPA KabKota'!$C$5:$C$513,FALSE))</f>
        <v>Ada</v>
      </c>
      <c r="BL433" s="218" t="str">
        <f t="array" ref="BL433">INDEX('UPTD PPA KabKota'!U$5:U$513,MATCH($D433,'UPTD PPA KabKota'!$C$5:$C$513,FALSE))</f>
        <v>Ada</v>
      </c>
      <c r="BM433" s="218" t="str">
        <f t="array" ref="BM433">INDEX('UPTD PPA KabKota'!V$5:V$513,MATCH($D433,'UPTD PPA KabKota'!$C$5:$C$513,FALSE))</f>
        <v>Tidak Ada</v>
      </c>
      <c r="BN433" s="218" t="str">
        <f t="array" ref="BN433">INDEX('UPTD PPA KabKota'!W$5:W$513,MATCH($D433,'UPTD PPA KabKota'!$C$5:$C$513,FALSE))</f>
        <v>Tidak Ada</v>
      </c>
      <c r="BO433" s="218" t="str">
        <f t="array" ref="BO433">INDEX('UPTD PPA KabKota'!X$5:X$513,MATCH($D433,'UPTD PPA KabKota'!$C$5:$C$513,FALSE))</f>
        <v>Tidak Ada</v>
      </c>
      <c r="BP433" s="218" t="str">
        <f t="array" ref="BP433">INDEX('UPTD PPA KabKota'!Y$5:Y$513,MATCH($D433,'UPTD PPA KabKota'!$C$5:$C$513,FALSE))</f>
        <v>Ada</v>
      </c>
      <c r="BQ433" s="218" t="str">
        <f t="array" ref="BQ433">INDEX('UPTD PPA KabKota'!Z$5:Z$513,MATCH($D433,'UPTD PPA KabKota'!$C$5:$C$513,FALSE))</f>
        <v>Tidak Ada</v>
      </c>
      <c r="BR433" s="218" t="str">
        <f t="array" ref="BR433">INDEX('UPTD PPA KabKota'!AA$5:AA$513,MATCH($D433,'UPTD PPA KabKota'!$C$5:$C$513,FALSE))</f>
        <v>Tidak Ada</v>
      </c>
      <c r="BS433" s="218" t="str">
        <f t="array" ref="BS433">INDEX('UPTD PPA KabKota'!AB$5:AB$513,MATCH($D433,'UPTD PPA KabKota'!$C$5:$C$513,FALSE))</f>
        <v>Tidak Ada</v>
      </c>
      <c r="BT433" s="218" t="str">
        <f t="array" ref="BT433">INDEX('UPTD PPA KabKota'!AC$5:AC$513,MATCH($D433,'UPTD PPA KabKota'!$C$5:$C$513,FALSE))</f>
        <v>Sudah</v>
      </c>
      <c r="BU433" s="218" t="str">
        <f t="array" ref="BU433">INDEX('UPTD PPA KabKota'!AD$5:AD$513,MATCH($D433,'UPTD PPA KabKota'!$C$5:$C$513,FALSE))</f>
        <v>Sudah</v>
      </c>
      <c r="BV433" s="218" t="str">
        <f t="array" ref="BV433">INDEX('UPTD PPA KabKota'!AE$5:AE$513,MATCH($D433,'UPTD PPA KabKota'!$C$5:$C$513,FALSE))</f>
        <v>Sudah</v>
      </c>
      <c r="BW433" s="218" t="str">
        <f t="array" ref="BW433">INDEX('UPTD PPA KabKota'!AF$5:AF$513,MATCH($D433,'UPTD PPA KabKota'!$C$5:$C$513,FALSE))</f>
        <v>Sudah</v>
      </c>
      <c r="BX433" s="218" t="str">
        <f t="array" ref="BX433">INDEX('UPTD PPA KabKota'!AG$5:AG$513,MATCH($D433,'UPTD PPA KabKota'!$C$5:$C$513,FALSE))</f>
        <v>Belum</v>
      </c>
      <c r="BY433" s="218" t="str">
        <f t="array" ref="BY433">INDEX('UPTD PPA KabKota'!AH$5:AH$513,MATCH($D433,'UPTD PPA KabKota'!$C$5:$C$513,FALSE))</f>
        <v>Sudah</v>
      </c>
      <c r="BZ433" s="218" t="str">
        <f t="array" ref="BZ433">INDEX('UPTD PPA KabKota'!AI$5:AI$513,MATCH($D433,'UPTD PPA KabKota'!$C$5:$C$513,FALSE))</f>
        <v>Belum</v>
      </c>
      <c r="CA433" s="218" t="str">
        <f t="array" ref="CA433">INDEX('UPTD PPA KabKota'!AJ$5:AJ$513,MATCH($D433,'UPTD PPA KabKota'!$C$5:$C$513,FALSE))</f>
        <v>Belum</v>
      </c>
      <c r="CB433" s="218" t="str">
        <f t="array" ref="CB433">INDEX('UPTD PPA KabKota'!AK$5:AK$513,MATCH($D433,'UPTD PPA KabKota'!$C$5:$C$513,FALSE))</f>
        <v>Belum</v>
      </c>
      <c r="CC433" s="218" t="str">
        <f t="array" ref="CC433">INDEX('UPTD PPA KabKota'!AL$5:AL$513,MATCH($D433,'UPTD PPA KabKota'!$C$5:$C$513,FALSE))</f>
        <v>Sudah</v>
      </c>
      <c r="CD433" s="218" t="str">
        <f t="array" ref="CD433">INDEX('UPTD PPA KabKota'!AM$5:AM$513,MATCH($D433,'UPTD PPA KabKota'!$C$5:$C$513,FALSE))</f>
        <v>Sudah</v>
      </c>
      <c r="CE433" s="218" t="str">
        <f t="array" ref="CE433">INDEX('UPTD PPA KabKota'!AN$5:AN$513,MATCH($D433,'UPTD PPA KabKota'!$C$5:$C$513,FALSE))</f>
        <v>Point (5) masih sepenuhnya dilaksanakan oleh Pekerja Sosial yang di bawahi oleh Dinas Sosial Kabupaten Maros
Point (7,8,9) adakah Juknis yang dapat dishare sebagai pedoman pelaksanaannya?</v>
      </c>
      <c r="CF433" s="218">
        <f t="array" ref="CF433">INDEX('UPTD PPA KabKota'!AO$5:AO$513,MATCH($D433,'UPTD PPA KabKota'!$C$5:$C$513,FALSE))</f>
        <v>74</v>
      </c>
      <c r="CG433" s="218" t="str">
        <f t="array" ref="CG433">INDEX('UPTD PPA KabKota'!AP$5:AP$513,MATCH($D433,'UPTD PPA KabKota'!$C$5:$C$513,FALSE))</f>
        <v>Kekerasan seksual pada anak</v>
      </c>
      <c r="CH433" s="218" t="str">
        <f t="array" ref="CH433">INDEX('UPTD PPA KabKota'!AQ$5:AQ$513,MATCH($D433,'UPTD PPA KabKota'!$C$5:$C$513,FALSE))</f>
        <v/>
      </c>
      <c r="CI433" s="218" t="str">
        <f t="array" ref="CI433">INDEX('UPTD PPA KabKota'!AR$5:AR$513,MATCH($D433,'UPTD PPA KabKota'!$C$5:$C$513,FALSE))</f>
        <v/>
      </c>
      <c r="CJ433" s="218" t="str">
        <f t="array" ref="CJ433">INDEX('UPTD PPA KabKota'!AS$5:AS$513,MATCH($D433,'UPTD PPA KabKota'!$C$5:$C$513,FALSE))</f>
        <v/>
      </c>
      <c r="CK433" s="218" t="str">
        <f t="array" ref="CK433">INDEX('UPTD PPA KabKota'!AT$5:AT$513,MATCH($D433,'UPTD PPA KabKota'!$C$5:$C$513,FALSE))</f>
        <v/>
      </c>
      <c r="CL433" s="218" t="str">
        <f t="array" ref="CL433">INDEX('UPTD PPA KabKota'!AU$5:AU$513,MATCH($D433,'UPTD PPA KabKota'!$C$5:$C$513,FALSE))</f>
        <v/>
      </c>
      <c r="CM433" s="218" t="str">
        <f t="array" ref="CM433">INDEX('UPTD PPA KabKota'!AV$5:AV$513,MATCH($D433,'UPTD PPA KabKota'!$C$5:$C$513,FALSE))</f>
        <v/>
      </c>
      <c r="CN433" s="218" t="str">
        <f t="array" ref="CN433">INDEX('UPTD PPA KabKota'!AW$5:AW$513,MATCH($D433,'UPTD PPA KabKota'!$C$5:$C$513,FALSE))</f>
        <v>v</v>
      </c>
      <c r="CO433" s="218" t="str">
        <f t="array" ref="CO433">INDEX('UPTD PPA KabKota'!AX$5:AX$513,MATCH($D433,'UPTD PPA KabKota'!$C$5:$C$513,FALSE))</f>
        <v/>
      </c>
      <c r="CP433" s="218" t="str">
        <f t="array" ref="CP433">INDEX('UPTD PPA KabKota'!AY$5:AY$513,MATCH($D433,'UPTD PPA KabKota'!$C$5:$C$513,FALSE))</f>
        <v/>
      </c>
      <c r="CQ433" s="209" t="str">
        <f>IFERROR(__xludf.DUMMYFUNCTION("IF(ISBLANK($K433),"""",IF(REGEXMATCH($K433,""Peraturan""),""Ada"",IF(REGEXMATCH($K433,""Rekomendasi""),""Tidak Ada"", $K433)))
"),"Ada")</f>
        <v>Ada</v>
      </c>
      <c r="CR433" s="209" t="str">
        <f t="array" ref="CR433">index('UPTD PPA KabKota'!$BI$5:$BI$513,match($D433,'UPTD PPA KabKota'!$C$5:$C$513,false))</f>
        <v>Ada</v>
      </c>
      <c r="CS433" s="314" t="str">
        <f t="shared" si="74"/>
        <v>Ada</v>
      </c>
    </row>
    <row r="434">
      <c r="A434" s="334">
        <v>428.0</v>
      </c>
      <c r="B434" s="334">
        <v>9.0</v>
      </c>
      <c r="C434" s="311" t="s">
        <v>4787</v>
      </c>
      <c r="D434" s="312" t="s">
        <v>3726</v>
      </c>
      <c r="E434" s="315">
        <v>45778.0</v>
      </c>
      <c r="F434" s="218" t="str">
        <f t="array" ref="F434">INDEX('Ortala-KabKota'!F$2:F$415,MATCH($D434,'Ortala-KabKota'!$E$2:$E$415,FALSE))</f>
        <v/>
      </c>
      <c r="G434" s="218" t="str">
        <f t="array" ref="G434">INDEX('Ortala-KabKota'!G$2:G$415,MATCH($D434,'Ortala-KabKota'!$E$2:$E$415,FALSE))</f>
        <v/>
      </c>
      <c r="H434" s="218" t="str">
        <f t="array" ref="H434">INDEX('Ortala-KabKota'!H$2:H$415,MATCH($D434,'Ortala-KabKota'!$E$2:$E$415,FALSE))</f>
        <v/>
      </c>
      <c r="I434" s="218" t="str">
        <f t="array" ref="I434">INDEX('Ortala-KabKota'!I$2:I$415,MATCH($D434,'Ortala-KabKota'!$E$2:$E$415,FALSE))</f>
        <v/>
      </c>
      <c r="J434" s="218" t="str">
        <f t="array" ref="J434">INDEX('Ortala-KabKota'!J$2:J$415,MATCH($D434,'Ortala-KabKota'!$E$2:$E$415,FALSE))</f>
        <v>UPTD PPA</v>
      </c>
      <c r="K434" s="218" t="str">
        <f t="array" ref="K434">INDEX('Ortala-KabKota'!K$2:K$415,MATCH($D434,'Ortala-KabKota'!$E$2:$E$415,FALSE))</f>
        <v>Peraturan Bupati Pangkajene dan Kepulauan Nomor 9 Tahun 2024</v>
      </c>
      <c r="L434" s="218">
        <f t="array" ref="L434">INDEX('Ortala-KabKota'!L$2:L$415,MATCH($D434,'Ortala-KabKota'!$E$2:$E$415,FALSE))</f>
        <v>2024</v>
      </c>
      <c r="M434" s="218" t="str">
        <f t="array" ref="M434">INDEX('Ortala-KabKota'!M$2:M$415,MATCH($D434,'Ortala-KabKota'!$E$2:$E$415,FALSE))</f>
        <v>A</v>
      </c>
      <c r="N434" s="218" t="str">
        <f t="array" ref="N434">INDEX('Ortala-KabKota'!N$2:N$415,MATCH($D434,'Ortala-KabKota'!$E$2:$E$415,FALSE))</f>
        <v/>
      </c>
      <c r="O434" s="218" t="str">
        <f t="array" ref="O434">INDEX('Ortala-KabKota'!O$2:O$415,MATCH($D434,'Ortala-KabKota'!$E$2:$E$415,FALSE))</f>
        <v/>
      </c>
      <c r="P434" s="218" t="str">
        <f t="array" ref="P434">INDEX('Ortala-KabKota'!P$2:P$415,MATCH($D434,'Ortala-KabKota'!$E$2:$E$415,FALSE))</f>
        <v/>
      </c>
      <c r="Q434" s="218" t="str">
        <f t="array" ref="Q434">INDEX('Ortala-KabKota'!Q$2:Q$415,MATCH($D434,'Ortala-KabKota'!$E$2:$E$415,FALSE))</f>
        <v/>
      </c>
      <c r="R434" s="218" t="str">
        <f t="array" ref="R434">INDEX('Ortala-KabKota'!R$2:R$415,MATCH($D434,'Ortala-KabKota'!$E$2:$E$415,FALSE))</f>
        <v/>
      </c>
      <c r="S434" s="218" t="str">
        <f t="array" ref="S434">INDEX('Ortala-KabKota'!S$2:S$415,MATCH($D434,'Ortala-KabKota'!$E$2:$E$415,FALSE))</f>
        <v/>
      </c>
      <c r="T434" s="218" t="str">
        <f t="array" ref="T434">INDEX('Ortala-KabKota'!T$2:T$415,MATCH($D434,'Ortala-KabKota'!$E$2:$E$415,FALSE))</f>
        <v/>
      </c>
      <c r="U434" s="218" t="str">
        <f t="array" ref="U434">INDEX('Ortala-KabKota'!U$2:U$415,MATCH($D434,'Ortala-KabKota'!$E$2:$E$415,FALSE))</f>
        <v/>
      </c>
      <c r="V434" s="218" t="str">
        <f t="array" ref="V434">INDEX('Ortala-KabKota'!V$2:V$415,MATCH($D434,'Ortala-KabKota'!$E$2:$E$415,FALSE))</f>
        <v/>
      </c>
      <c r="W434" s="218" t="str">
        <f t="array" ref="W434">INDEX('Ortala-KabKota'!W$2:W$415,MATCH($D434,'Ortala-KabKota'!$E$2:$E$415,FALSE))</f>
        <v/>
      </c>
      <c r="X434" s="218" t="str">
        <f t="array" ref="X434">INDEX('Ortala-KabKota'!X$2:X$415,MATCH($D434,'Ortala-KabKota'!$E$2:$E$415,FALSE))</f>
        <v/>
      </c>
      <c r="Y434" s="218" t="str">
        <f t="array" ref="Y434">INDEX('Ortala-KabKota'!Y$2:Y$415,MATCH($D434,'Ortala-KabKota'!$E$2:$E$415,FALSE))</f>
        <v/>
      </c>
      <c r="Z434" s="218" t="str">
        <f t="array" ref="Z434">INDEX('Ortala-KabKota'!Z$2:Z$415,MATCH($D434,'Ortala-KabKota'!$E$2:$E$415,FALSE))</f>
        <v/>
      </c>
      <c r="AA434" s="218" t="str">
        <f t="array" ref="AA434">INDEX('Ortala-KabKota'!AA$2:AA$415,MATCH($D434,'Ortala-KabKota'!$E$2:$E$415,FALSE))</f>
        <v/>
      </c>
      <c r="AB434" s="218" t="str">
        <f t="array" ref="AB434">INDEX('Ortala-KabKota'!AB$2:AB$415,MATCH($D434,'Ortala-KabKota'!$E$2:$E$415,FALSE))</f>
        <v/>
      </c>
      <c r="AC434" s="218" t="str">
        <f t="array" ref="AC434">INDEX('Ortala-KabKota'!AC$2:AC$415,MATCH($D434,'Ortala-KabKota'!$E$2:$E$415,FALSE))</f>
        <v/>
      </c>
      <c r="AD434" s="218" t="str">
        <f t="array" ref="AD434">INDEX('Ortala-KabKota'!AD$2:AD$415,MATCH($D434,'Ortala-KabKota'!$E$2:$E$415,FALSE))</f>
        <v/>
      </c>
      <c r="AE434" s="218" t="str">
        <f t="array" ref="AE434">INDEX('Ortala-KabKota'!AE$2:AE$415,MATCH($D434,'Ortala-KabKota'!$E$2:$E$415,FALSE))</f>
        <v/>
      </c>
      <c r="AF434" s="218" t="str">
        <f t="array" ref="AF434">INDEX('Ortala-KabKota'!AF$2:AF$415,MATCH($D434,'Ortala-KabKota'!$E$2:$E$415,FALSE))</f>
        <v/>
      </c>
      <c r="AG434" s="218" t="str">
        <f t="array" ref="AG434">INDEX('Ortala-KabKota'!AG$2:AG$415,MATCH($D434,'Ortala-KabKota'!$E$2:$E$415,FALSE))</f>
        <v/>
      </c>
      <c r="AH434" s="218" t="str">
        <f t="array" ref="AH434">INDEX('Ortala-KabKota'!AH$2:AH$415,MATCH($D434,'Ortala-KabKota'!$E$2:$E$415,FALSE))</f>
        <v/>
      </c>
      <c r="AI434" s="218" t="str">
        <f t="array" ref="AI434">INDEX('Ortala-KabKota'!AI$2:AI$415,MATCH($D434,'Ortala-KabKota'!$E$2:$E$415,FALSE))</f>
        <v/>
      </c>
      <c r="AJ434" s="218" t="str">
        <f t="array" ref="AJ434">INDEX('Ortala-KabKota'!AJ$2:AJ$415,MATCH($D434,'Ortala-KabKota'!$E$2:$E$415,FALSE))</f>
        <v/>
      </c>
      <c r="AK434" s="218" t="str">
        <f t="array" ref="AK434">INDEX('Ortala-KabKota'!AK$2:AK$415,MATCH($D434,'Ortala-KabKota'!$E$2:$E$415,FALSE))</f>
        <v/>
      </c>
      <c r="AL434" s="218" t="str">
        <f t="array" ref="AL434">INDEX('Ortala-KabKota'!AL$2:AL$415,MATCH($D434,'Ortala-KabKota'!$E$2:$E$415,FALSE))</f>
        <v/>
      </c>
      <c r="AM434" s="218" t="str">
        <f t="array" ref="AM434">INDEX('Ortala-KabKota'!AM$2:AM$415,MATCH($D434,'Ortala-KabKota'!$E$2:$E$415,FALSE))</f>
        <v/>
      </c>
      <c r="AN434" s="218" t="str">
        <f t="array" ref="AN434">INDEX('Ortala-KabKota'!AN$2:AN$415,MATCH($D434,'Ortala-KabKota'!$E$2:$E$415,FALSE))</f>
        <v/>
      </c>
      <c r="AO434" s="218" t="str">
        <f t="array" ref="AO434">INDEX('Ortala-KabKota'!AO$2:AO$415,MATCH($D434,'Ortala-KabKota'!$E$2:$E$415,FALSE))</f>
        <v/>
      </c>
      <c r="AP434" s="218" t="str">
        <f t="array" ref="AP434">INDEX('Ortala-KabKota'!AP$2:AP$415,MATCH($D434,'Ortala-KabKota'!$E$2:$E$415,FALSE))</f>
        <v/>
      </c>
      <c r="AQ434" s="218" t="str">
        <f t="array" ref="AQ434">INDEX('Ortala-KabKota'!AQ$2:AQ$415,MATCH($D434,'Ortala-KabKota'!$E$2:$E$415,FALSE))</f>
        <v/>
      </c>
      <c r="AR434" s="218" t="str">
        <f t="array" ref="AR434">INDEX('Ortala-KabKota'!AR$2:AR$415,MATCH($D434,'Ortala-KabKota'!$E$2:$E$415,FALSE))</f>
        <v/>
      </c>
      <c r="AS434" s="218" t="str">
        <f t="array" ref="AS434">INDEX('Ortala-KabKota'!AS$2:AS$415,MATCH($D434,'Ortala-KabKota'!$E$2:$E$415,FALSE))</f>
        <v/>
      </c>
      <c r="AT434" s="218" t="str">
        <f t="array" ref="AT434">INDEX('Ortala-KabKota'!AT$2:AT$415,MATCH($D434,'Ortala-KabKota'!$E$2:$E$415,FALSE))</f>
        <v/>
      </c>
      <c r="AU434" s="218" t="str">
        <f t="array" ref="AU434">INDEX('UPTD PPA KabKota'!D$5:D$513,MATCH($D434,'UPTD PPA KabKota'!$C$5:$C$513,FALSE))</f>
        <v>Arni Amir, S.Kom</v>
      </c>
      <c r="AV434" s="218" t="str">
        <f t="array" ref="AV434">INDEX('UPTD PPA KabKota'!E$5:E$513,MATCH($D434,'UPTD PPA KabKota'!$C$5:$C$513,FALSE))</f>
        <v>Jl. HM. Arsyad B, No. 7</v>
      </c>
      <c r="AW434" s="218">
        <f t="array" ref="AW434">INDEX('UPTD PPA KabKota'!F$5:F$513,MATCH($D434,'UPTD PPA KabKota'!$C$5:$C$513,FALSE))</f>
        <v>85191530370</v>
      </c>
      <c r="AX434" s="218" t="str">
        <f t="array" ref="AX434">INDEX('UPTD PPA KabKota'!G$5:G$513,MATCH($D434,'UPTD PPA KabKota'!$C$5:$C$513,FALSE))</f>
        <v/>
      </c>
      <c r="AY434" s="218" t="str">
        <f t="array" ref="AY434">INDEX('UPTD PPA KabKota'!H$5:H$513,MATCH($D434,'UPTD PPA KabKota'!$C$5:$C$513,FALSE))</f>
        <v>UPTD PPA</v>
      </c>
      <c r="AZ434" s="218" t="str">
        <f t="array" ref="AZ434">INDEX('UPTD PPA KabKota'!I$5:I$513,MATCH($D434,'UPTD PPA KabKota'!$C$5:$C$513,FALSE))</f>
        <v>Peraturan Bupati Pangkajene dan Kepulauan Nomor 9 tahun 2024</v>
      </c>
      <c r="BA434" s="218">
        <f t="array" ref="BA434">INDEX('UPTD PPA KabKota'!J$5:J$513,MATCH($D434,'UPTD PPA KabKota'!$C$5:$C$513,FALSE))</f>
        <v>2024</v>
      </c>
      <c r="BB434" s="218" t="str">
        <f t="array" ref="BB434">INDEX('UPTD PPA KabKota'!K$5:K$513,MATCH($D434,'UPTD PPA KabKota'!$C$5:$C$513,FALSE))</f>
        <v>A</v>
      </c>
      <c r="BC434" s="218" t="str">
        <f t="array" ref="BC434">INDEX('UPTD PPA KabKota'!L$5:L$513,MATCH($D434,'UPTD PPA KabKota'!$C$5:$C$513,FALSE))</f>
        <v>Arni Amir 
0821-8858-2979</v>
      </c>
      <c r="BD434" s="218" t="str">
        <f t="array" ref="BD434">INDEX('UPTD PPA KabKota'!M$5:M$513,MATCH($D434,'UPTD PPA KabKota'!$C$5:$C$513,FALSE))</f>
        <v>uptdppapangkep@gmail.com</v>
      </c>
      <c r="BE434" s="218" t="str">
        <f t="array" ref="BE434">INDEX('UPTD PPA KabKota'!N$5:N$513,MATCH($D434,'UPTD PPA KabKota'!$C$5:$C$513,FALSE))</f>
        <v>Kepala UPT
Kelompok Jabatan Fungsional
Sub Bagian Tata Usaha
Pelaksana</v>
      </c>
      <c r="BF434" s="218" t="str">
        <f t="array" ref="BF434">INDEX('UPTD PPA KabKota'!O$5:O$513,MATCH($D434,'UPTD PPA KabKota'!$C$5:$C$513,FALSE))</f>
        <v>BERGABUNG DENGAN KANTOR DINAS</v>
      </c>
      <c r="BG434" s="218" t="str">
        <f t="array" ref="BG434">INDEX('UPTD PPA KabKota'!P$5:P$513,MATCH($D434,'UPTD PPA KabKota'!$C$5:$C$513,FALSE))</f>
        <v>SEWA/KONTRAK</v>
      </c>
      <c r="BH434" s="218" t="str">
        <f t="array" ref="BH434">INDEX('UPTD PPA KabKota'!Q$5:Q$513,MATCH($D434,'UPTD PPA KabKota'!$C$5:$C$513,FALSE))</f>
        <v/>
      </c>
      <c r="BI434" s="218" t="str">
        <f t="array" ref="BI434">INDEX('UPTD PPA KabKota'!R$5:R$513,MATCH($D434,'UPTD PPA KabKota'!$C$5:$C$513,FALSE))</f>
        <v>Ada</v>
      </c>
      <c r="BJ434" s="218" t="str">
        <f t="array" ref="BJ434">INDEX('UPTD PPA KabKota'!S$5:S$513,MATCH($D434,'UPTD PPA KabKota'!$C$5:$C$513,FALSE))</f>
        <v>TIDAK ADA</v>
      </c>
      <c r="BK434" s="218" t="str">
        <f t="array" ref="BK434">INDEX('UPTD PPA KabKota'!T$5:T$513,MATCH($D434,'UPTD PPA KabKota'!$C$5:$C$513,FALSE))</f>
        <v>TIDAK ADA</v>
      </c>
      <c r="BL434" s="218" t="str">
        <f t="array" ref="BL434">INDEX('UPTD PPA KabKota'!U$5:U$513,MATCH($D434,'UPTD PPA KabKota'!$C$5:$C$513,FALSE))</f>
        <v>ADA</v>
      </c>
      <c r="BM434" s="218" t="str">
        <f t="array" ref="BM434">INDEX('UPTD PPA KabKota'!V$5:V$513,MATCH($D434,'UPTD PPA KabKota'!$C$5:$C$513,FALSE))</f>
        <v>ADA</v>
      </c>
      <c r="BN434" s="218" t="str">
        <f t="array" ref="BN434">INDEX('UPTD PPA KabKota'!W$5:W$513,MATCH($D434,'UPTD PPA KabKota'!$C$5:$C$513,FALSE))</f>
        <v>TIDAK ADA</v>
      </c>
      <c r="BO434" s="218" t="str">
        <f t="array" ref="BO434">INDEX('UPTD PPA KabKota'!X$5:X$513,MATCH($D434,'UPTD PPA KabKota'!$C$5:$C$513,FALSE))</f>
        <v>TIDAK ADA</v>
      </c>
      <c r="BP434" s="218" t="str">
        <f t="array" ref="BP434">INDEX('UPTD PPA KabKota'!Y$5:Y$513,MATCH($D434,'UPTD PPA KabKota'!$C$5:$C$513,FALSE))</f>
        <v>TIDAK ADA</v>
      </c>
      <c r="BQ434" s="218" t="str">
        <f t="array" ref="BQ434">INDEX('UPTD PPA KabKota'!Z$5:Z$513,MATCH($D434,'UPTD PPA KabKota'!$C$5:$C$513,FALSE))</f>
        <v>ADA</v>
      </c>
      <c r="BR434" s="218" t="str">
        <f t="array" ref="BR434">INDEX('UPTD PPA KabKota'!AA$5:AA$513,MATCH($D434,'UPTD PPA KabKota'!$C$5:$C$513,FALSE))</f>
        <v>TIDAK ADA</v>
      </c>
      <c r="BS434" s="218" t="str">
        <f t="array" ref="BS434">INDEX('UPTD PPA KabKota'!AB$5:AB$513,MATCH($D434,'UPTD PPA KabKota'!$C$5:$C$513,FALSE))</f>
        <v>TIDAK ADA</v>
      </c>
      <c r="BT434" s="218" t="str">
        <f t="array" ref="BT434">INDEX('UPTD PPA KabKota'!AC$5:AC$513,MATCH($D434,'UPTD PPA KabKota'!$C$5:$C$513,FALSE))</f>
        <v>SUDAH</v>
      </c>
      <c r="BU434" s="218" t="str">
        <f t="array" ref="BU434">INDEX('UPTD PPA KabKota'!AD$5:AD$513,MATCH($D434,'UPTD PPA KabKota'!$C$5:$C$513,FALSE))</f>
        <v>SUDAH</v>
      </c>
      <c r="BV434" s="218" t="str">
        <f t="array" ref="BV434">INDEX('UPTD PPA KabKota'!AE$5:AE$513,MATCH($D434,'UPTD PPA KabKota'!$C$5:$C$513,FALSE))</f>
        <v>SUDAH</v>
      </c>
      <c r="BW434" s="218" t="str">
        <f t="array" ref="BW434">INDEX('UPTD PPA KabKota'!AF$5:AF$513,MATCH($D434,'UPTD PPA KabKota'!$C$5:$C$513,FALSE))</f>
        <v>SUDAH</v>
      </c>
      <c r="BX434" s="218" t="str">
        <f t="array" ref="BX434">INDEX('UPTD PPA KabKota'!AG$5:AG$513,MATCH($D434,'UPTD PPA KabKota'!$C$5:$C$513,FALSE))</f>
        <v>SUDAH</v>
      </c>
      <c r="BY434" s="218" t="str">
        <f t="array" ref="BY434">INDEX('UPTD PPA KabKota'!AH$5:AH$513,MATCH($D434,'UPTD PPA KabKota'!$C$5:$C$513,FALSE))</f>
        <v>SUDAH</v>
      </c>
      <c r="BZ434" s="218" t="str">
        <f t="array" ref="BZ434">INDEX('UPTD PPA KabKota'!AI$5:AI$513,MATCH($D434,'UPTD PPA KabKota'!$C$5:$C$513,FALSE))</f>
        <v>SUDAH</v>
      </c>
      <c r="CA434" s="218" t="str">
        <f t="array" ref="CA434">INDEX('UPTD PPA KabKota'!AJ$5:AJ$513,MATCH($D434,'UPTD PPA KabKota'!$C$5:$C$513,FALSE))</f>
        <v>SUDAH</v>
      </c>
      <c r="CB434" s="218" t="str">
        <f t="array" ref="CB434">INDEX('UPTD PPA KabKota'!AK$5:AK$513,MATCH($D434,'UPTD PPA KabKota'!$C$5:$C$513,FALSE))</f>
        <v>SUDAH</v>
      </c>
      <c r="CC434" s="218" t="str">
        <f t="array" ref="CC434">INDEX('UPTD PPA KabKota'!AL$5:AL$513,MATCH($D434,'UPTD PPA KabKota'!$C$5:$C$513,FALSE))</f>
        <v>SUDAH</v>
      </c>
      <c r="CD434" s="218" t="str">
        <f t="array" ref="CD434">INDEX('UPTD PPA KabKota'!AM$5:AM$513,MATCH($D434,'UPTD PPA KabKota'!$C$5:$C$513,FALSE))</f>
        <v>SUDAH</v>
      </c>
      <c r="CE434" s="218" t="str">
        <f t="array" ref="CE434">INDEX('UPTD PPA KabKota'!AN$5:AN$513,MATCH($D434,'UPTD PPA KabKota'!$C$5:$C$513,FALSE))</f>
        <v/>
      </c>
      <c r="CF434" s="218">
        <f t="array" ref="CF434">INDEX('UPTD PPA KabKota'!AO$5:AO$513,MATCH($D434,'UPTD PPA KabKota'!$C$5:$C$513,FALSE))</f>
        <v>51</v>
      </c>
      <c r="CG434" s="218" t="str">
        <f t="array" ref="CG434">INDEX('UPTD PPA KabKota'!AP$5:AP$513,MATCH($D434,'UPTD PPA KabKota'!$C$5:$C$513,FALSE))</f>
        <v>KEKERASAN SEKSUAL</v>
      </c>
      <c r="CH434" s="218" t="str">
        <f t="array" ref="CH434">INDEX('UPTD PPA KabKota'!AQ$5:AQ$513,MATCH($D434,'UPTD PPA KabKota'!$C$5:$C$513,FALSE))</f>
        <v/>
      </c>
      <c r="CI434" s="218" t="str">
        <f t="array" ref="CI434">INDEX('UPTD PPA KabKota'!AR$5:AR$513,MATCH($D434,'UPTD PPA KabKota'!$C$5:$C$513,FALSE))</f>
        <v/>
      </c>
      <c r="CJ434" s="218" t="str">
        <f t="array" ref="CJ434">INDEX('UPTD PPA KabKota'!AS$5:AS$513,MATCH($D434,'UPTD PPA KabKota'!$C$5:$C$513,FALSE))</f>
        <v/>
      </c>
      <c r="CK434" s="218" t="str">
        <f t="array" ref="CK434">INDEX('UPTD PPA KabKota'!AT$5:AT$513,MATCH($D434,'UPTD PPA KabKota'!$C$5:$C$513,FALSE))</f>
        <v/>
      </c>
      <c r="CL434" s="218" t="str">
        <f t="array" ref="CL434">INDEX('UPTD PPA KabKota'!AU$5:AU$513,MATCH($D434,'UPTD PPA KabKota'!$C$5:$C$513,FALSE))</f>
        <v/>
      </c>
      <c r="CM434" s="218" t="str">
        <f t="array" ref="CM434">INDEX('UPTD PPA KabKota'!AV$5:AV$513,MATCH($D434,'UPTD PPA KabKota'!$C$5:$C$513,FALSE))</f>
        <v/>
      </c>
      <c r="CN434" s="218" t="str">
        <f t="array" ref="CN434">INDEX('UPTD PPA KabKota'!AW$5:AW$513,MATCH($D434,'UPTD PPA KabKota'!$C$5:$C$513,FALSE))</f>
        <v/>
      </c>
      <c r="CO434" s="218" t="str">
        <f t="array" ref="CO434">INDEX('UPTD PPA KabKota'!AX$5:AX$513,MATCH($D434,'UPTD PPA KabKota'!$C$5:$C$513,FALSE))</f>
        <v/>
      </c>
      <c r="CP434" s="218" t="str">
        <f t="array" ref="CP434">INDEX('UPTD PPA KabKota'!AY$5:AY$513,MATCH($D434,'UPTD PPA KabKota'!$C$5:$C$513,FALSE))</f>
        <v>v</v>
      </c>
      <c r="CQ434" s="209" t="str">
        <f>IFERROR(__xludf.DUMMYFUNCTION("IF(ISBLANK($K434),"""",IF(REGEXMATCH($K434,""Peraturan""),""Ada"",IF(REGEXMATCH($K434,""Rekomendasi""),""Tidak Ada"", $K434)))
"),"Ada")</f>
        <v>Ada</v>
      </c>
      <c r="CR434" s="209" t="str">
        <f t="array" ref="CR434">index('UPTD PPA KabKota'!$BI$5:$BI$513,match($D434,'UPTD PPA KabKota'!$C$5:$C$513,false))</f>
        <v>Ada</v>
      </c>
      <c r="CS434" s="314" t="str">
        <f t="shared" si="74"/>
        <v>Ada</v>
      </c>
    </row>
    <row r="435">
      <c r="A435" s="334">
        <v>429.0</v>
      </c>
      <c r="B435" s="334">
        <v>10.0</v>
      </c>
      <c r="C435" s="311" t="s">
        <v>4787</v>
      </c>
      <c r="D435" s="312" t="s">
        <v>3656</v>
      </c>
      <c r="E435" s="315">
        <v>45778.0</v>
      </c>
      <c r="F435" s="218" t="str">
        <f t="array" ref="F435">INDEX('Ortala-KabKota'!F$2:F$415,MATCH($D435,'Ortala-KabKota'!$E$2:$E$415,FALSE))</f>
        <v>Muh. Sopyan
Sukran/ 081342458119</v>
      </c>
      <c r="G435" s="218" t="str">
        <f t="array" ref="G435">INDEX('Ortala-KabKota'!G$2:G$415,MATCH($D435,'Ortala-KabKota'!$E$2:$E$415,FALSE))</f>
        <v>JL.H.M.Saleh Lawa, Kel.Sumpang Binangae Kec.Barru Kab.Barru Sulawesi Selatan</v>
      </c>
      <c r="H435" s="218" t="str">
        <f t="array" ref="H435">INDEX('Ortala-KabKota'!H$2:H$415,MATCH($D435,'Ortala-KabKota'!$E$2:$E$415,FALSE))</f>
        <v>-</v>
      </c>
      <c r="I435" s="218" t="str">
        <f t="array" ref="I435">INDEX('Ortala-KabKota'!I$2:I$415,MATCH($D435,'Ortala-KabKota'!$E$2:$E$415,FALSE))</f>
        <v>081354953447 </v>
      </c>
      <c r="J435" s="218" t="str">
        <f t="array" ref="J435">INDEX('Ortala-KabKota'!J$2:J$415,MATCH($D435,'Ortala-KabKota'!$E$2:$E$415,FALSE))</f>
        <v>UPTD PPA</v>
      </c>
      <c r="K435" s="218" t="str">
        <f t="array" ref="K435">INDEX('Ortala-KabKota'!K$2:K$415,MATCH($D435,'Ortala-KabKota'!$E$2:$E$415,FALSE))</f>
        <v>Peraturan Bupati Barru Nomor 9 Tahun 2021</v>
      </c>
      <c r="L435" s="218">
        <f t="array" ref="L435">INDEX('Ortala-KabKota'!L$2:L$415,MATCH($D435,'Ortala-KabKota'!$E$2:$E$415,FALSE))</f>
        <v>2021</v>
      </c>
      <c r="M435" s="218" t="str">
        <f t="array" ref="M435">INDEX('Ortala-KabKota'!M$2:M$415,MATCH($D435,'Ortala-KabKota'!$E$2:$E$415,FALSE))</f>
        <v>B</v>
      </c>
      <c r="N435" s="218" t="str">
        <f t="array" ref="N435">INDEX('Ortala-KabKota'!N$2:N$415,MATCH($D435,'Ortala-KabKota'!$E$2:$E$415,FALSE))</f>
        <v>Sriyanti/ 081354953447</v>
      </c>
      <c r="O435" s="218" t="str">
        <f t="array" ref="O435">INDEX('Ortala-KabKota'!O$2:O$415,MATCH($D435,'Ortala-KabKota'!$E$2:$E$415,FALSE))</f>
        <v>uptdppabarru@gmail.com</v>
      </c>
      <c r="P435" s="218" t="str">
        <f t="array" ref="P435">INDEX('Ortala-KabKota'!P$2:P$415,MATCH($D435,'Ortala-KabKota'!$E$2:$E$415,FALSE))</f>
        <v/>
      </c>
      <c r="Q435" s="218" t="str">
        <f t="array" ref="Q435">INDEX('Ortala-KabKota'!Q$2:Q$415,MATCH($D435,'Ortala-KabKota'!$E$2:$E$415,FALSE))</f>
        <v>MANDIRI</v>
      </c>
      <c r="R435" s="218" t="str">
        <f t="array" ref="R435">INDEX('Ortala-KabKota'!R$2:R$415,MATCH($D435,'Ortala-KabKota'!$E$2:$E$415,FALSE))</f>
        <v>SEWA/KONTRAK</v>
      </c>
      <c r="S435" s="218" t="str">
        <f t="array" ref="S435">INDEX('Ortala-KabKota'!S$2:S$415,MATCH($D435,'Ortala-KabKota'!$E$2:$E$415,FALSE))</f>
        <v>Kontrak Pakai</v>
      </c>
      <c r="T435" s="218">
        <f t="array" ref="T435">INDEX('Ortala-KabKota'!T$2:T$415,MATCH($D435,'Ortala-KabKota'!$E$2:$E$415,FALSE))</f>
        <v>1</v>
      </c>
      <c r="U435" s="218">
        <f t="array" ref="U435">INDEX('Ortala-KabKota'!U$2:U$415,MATCH($D435,'Ortala-KabKota'!$E$2:$E$415,FALSE))</f>
        <v>1</v>
      </c>
      <c r="V435" s="218">
        <f t="array" ref="V435">INDEX('Ortala-KabKota'!V$2:V$415,MATCH($D435,'Ortala-KabKota'!$E$2:$E$415,FALSE))</f>
        <v>0</v>
      </c>
      <c r="W435" s="218">
        <f t="array" ref="W435">INDEX('Ortala-KabKota'!W$2:W$415,MATCH($D435,'Ortala-KabKota'!$E$2:$E$415,FALSE))</f>
        <v>0</v>
      </c>
      <c r="X435" s="218">
        <f t="array" ref="X435">INDEX('Ortala-KabKota'!X$2:X$415,MATCH($D435,'Ortala-KabKota'!$E$2:$E$415,FALSE))</f>
        <v>0</v>
      </c>
      <c r="Y435" s="218">
        <f t="array" ref="Y435">INDEX('Ortala-KabKota'!Y$2:Y$415,MATCH($D435,'Ortala-KabKota'!$E$2:$E$415,FALSE))</f>
        <v>0</v>
      </c>
      <c r="Z435" s="218">
        <f t="array" ref="Z435">INDEX('Ortala-KabKota'!Z$2:Z$415,MATCH($D435,'Ortala-KabKota'!$E$2:$E$415,FALSE))</f>
        <v>0</v>
      </c>
      <c r="AA435" s="218">
        <f t="array" ref="AA435">INDEX('Ortala-KabKota'!AA$2:AA$415,MATCH($D435,'Ortala-KabKota'!$E$2:$E$415,FALSE))</f>
        <v>0</v>
      </c>
      <c r="AB435" s="218">
        <f t="array" ref="AB435">INDEX('Ortala-KabKota'!AB$2:AB$415,MATCH($D435,'Ortala-KabKota'!$E$2:$E$415,FALSE))</f>
        <v>0</v>
      </c>
      <c r="AC435" s="218">
        <f t="array" ref="AC435">INDEX('Ortala-KabKota'!AC$2:AC$415,MATCH($D435,'Ortala-KabKota'!$E$2:$E$415,FALSE))</f>
        <v>0</v>
      </c>
      <c r="AD435" s="218" t="str">
        <f t="array" ref="AD435">INDEX('Ortala-KabKota'!AD$2:AD$415,MATCH($D435,'Ortala-KabKota'!$E$2:$E$415,FALSE))</f>
        <v/>
      </c>
      <c r="AE435" s="218">
        <f t="array" ref="AE435">INDEX('Ortala-KabKota'!AE$2:AE$415,MATCH($D435,'Ortala-KabKota'!$E$2:$E$415,FALSE))</f>
        <v>1</v>
      </c>
      <c r="AF435" s="218">
        <f t="array" ref="AF435">INDEX('Ortala-KabKota'!AF$2:AF$415,MATCH($D435,'Ortala-KabKota'!$E$2:$E$415,FALSE))</f>
        <v>1</v>
      </c>
      <c r="AG435" s="218">
        <f t="array" ref="AG435">INDEX('Ortala-KabKota'!AG$2:AG$415,MATCH($D435,'Ortala-KabKota'!$E$2:$E$415,FALSE))</f>
        <v>1</v>
      </c>
      <c r="AH435" s="218">
        <f t="array" ref="AH435">INDEX('Ortala-KabKota'!AH$2:AH$415,MATCH($D435,'Ortala-KabKota'!$E$2:$E$415,FALSE))</f>
        <v>1</v>
      </c>
      <c r="AI435" s="218" t="str">
        <f t="array" ref="AI435">INDEX('Ortala-KabKota'!AI$2:AI$415,MATCH($D435,'Ortala-KabKota'!$E$2:$E$415,FALSE))</f>
        <v>Melaporkan hasil asesmen dan rencana Intervensi layanan penampungan sementara ( termasuk unit penyedia layanan penampungan sementara yang dituju untuk perempuan/Anak Korban/Saksi/Pelaku kepada Kepala UPT PPA ) setelah UPTD PPA menerima Rekomendasi untuk penempatan korban petugas Unit PPA Merujuk dan mendampingi Penerima Manfaat dengan menggunakan alat transportasi yang aman dan mudah diakses kepada petugas penampungan sementara.Petugas Penampungan sementara memberikan pendampingan pada penerima manfaat serta memantau perkembangan,dan memberikan sesuai yang dibutuhkan.</v>
      </c>
      <c r="AJ435" s="218">
        <f t="array" ref="AJ435">INDEX('Ortala-KabKota'!AJ$2:AJ$415,MATCH($D435,'Ortala-KabKota'!$E$2:$E$415,FALSE))</f>
        <v>1</v>
      </c>
      <c r="AK435" s="218">
        <f t="array" ref="AK435">INDEX('Ortala-KabKota'!AK$2:AK$415,MATCH($D435,'Ortala-KabKota'!$E$2:$E$415,FALSE))</f>
        <v>1</v>
      </c>
      <c r="AL435" s="218">
        <f t="array" ref="AL435">INDEX('Ortala-KabKota'!AL$2:AL$415,MATCH($D435,'Ortala-KabKota'!$E$2:$E$415,FALSE))</f>
        <v>18</v>
      </c>
      <c r="AM435" s="218" t="str">
        <f t="array" ref="AM435">INDEX('Ortala-KabKota'!AM$2:AM$415,MATCH($D435,'Ortala-KabKota'!$E$2:$E$415,FALSE))</f>
        <v>Pelecehan Sesual terhadap Anak</v>
      </c>
      <c r="AN435" s="218" t="str">
        <f t="array" ref="AN435">INDEX('Ortala-KabKota'!AN$2:AN$415,MATCH($D435,'Ortala-KabKota'!$E$2:$E$415,FALSE))</f>
        <v/>
      </c>
      <c r="AO435" s="218" t="str">
        <f t="array" ref="AO435">INDEX('Ortala-KabKota'!AO$2:AO$415,MATCH($D435,'Ortala-KabKota'!$E$2:$E$415,FALSE))</f>
        <v/>
      </c>
      <c r="AP435" s="218" t="str">
        <f t="array" ref="AP435">INDEX('Ortala-KabKota'!AP$2:AP$415,MATCH($D435,'Ortala-KabKota'!$E$2:$E$415,FALSE))</f>
        <v/>
      </c>
      <c r="AQ435" s="218" t="str">
        <f t="array" ref="AQ435">INDEX('Ortala-KabKota'!AQ$2:AQ$415,MATCH($D435,'Ortala-KabKota'!$E$2:$E$415,FALSE))</f>
        <v/>
      </c>
      <c r="AR435" s="218" t="str">
        <f t="array" ref="AR435">INDEX('Ortala-KabKota'!AR$2:AR$415,MATCH($D435,'Ortala-KabKota'!$E$2:$E$415,FALSE))</f>
        <v/>
      </c>
      <c r="AS435" s="218">
        <f t="array" ref="AS435">INDEX('Ortala-KabKota'!AS$2:AS$415,MATCH($D435,'Ortala-KabKota'!$E$2:$E$415,FALSE))</f>
        <v>1</v>
      </c>
      <c r="AT435" s="218" t="str">
        <f t="array" ref="AT435">INDEX('Ortala-KabKota'!AT$2:AT$415,MATCH($D435,'Ortala-KabKota'!$E$2:$E$415,FALSE))</f>
        <v/>
      </c>
      <c r="AU435" s="218" t="str">
        <f t="array" ref="AU435">INDEX('UPTD PPA KabKota'!D$5:D$513,MATCH($D435,'UPTD PPA KabKota'!$C$5:$C$513,FALSE))</f>
        <v>FATIMAH,S.Sos</v>
      </c>
      <c r="AV435" s="218" t="str">
        <f t="array" ref="AV435">INDEX('UPTD PPA KabKota'!E$5:E$513,MATCH($D435,'UPTD PPA KabKota'!$C$5:$C$513,FALSE))</f>
        <v>Jl.H.M.Saleh Lawa  Kec.Barru</v>
      </c>
      <c r="AW435" s="218">
        <f t="array" ref="AW435">INDEX('UPTD PPA KabKota'!F$5:F$513,MATCH($D435,'UPTD PPA KabKota'!$C$5:$C$513,FALSE))</f>
        <v>81354953447</v>
      </c>
      <c r="AX435" s="218" t="str">
        <f t="array" ref="AX435">INDEX('UPTD PPA KabKota'!G$5:G$513,MATCH($D435,'UPTD PPA KabKota'!$C$5:$C$513,FALSE))</f>
        <v>081354953447/085299766661</v>
      </c>
      <c r="AY435" s="218" t="str">
        <f t="array" ref="AY435">INDEX('UPTD PPA KabKota'!H$5:H$513,MATCH($D435,'UPTD PPA KabKota'!$C$5:$C$513,FALSE))</f>
        <v>UPT PPA</v>
      </c>
      <c r="AZ435" s="218" t="str">
        <f t="array" ref="AZ435">INDEX('UPTD PPA KabKota'!I$5:I$513,MATCH($D435,'UPTD PPA KabKota'!$C$5:$C$513,FALSE))</f>
        <v>Peraturan Bupati Nomor.9 Tahun 2021</v>
      </c>
      <c r="BA435" s="218">
        <f t="array" ref="BA435">INDEX('UPTD PPA KabKota'!J$5:J$513,MATCH($D435,'UPTD PPA KabKota'!$C$5:$C$513,FALSE))</f>
        <v>2021</v>
      </c>
      <c r="BB435" s="218" t="str">
        <f t="array" ref="BB435">INDEX('UPTD PPA KabKota'!K$5:K$513,MATCH($D435,'UPTD PPA KabKota'!$C$5:$C$513,FALSE))</f>
        <v>B</v>
      </c>
      <c r="BC435" s="218" t="str">
        <f t="array" ref="BC435">INDEX('UPTD PPA KabKota'!L$5:L$513,MATCH($D435,'UPTD PPA KabKota'!$C$5:$C$513,FALSE))</f>
        <v>Kepala Dinas/ 081355417828</v>
      </c>
      <c r="BD435" s="218" t="str">
        <f t="array" ref="BD435">INDEX('UPTD PPA KabKota'!M$5:M$513,MATCH($D435,'UPTD PPA KabKota'!$C$5:$C$513,FALSE))</f>
        <v>barruuptppt@gmail.com</v>
      </c>
      <c r="BE435" s="218" t="str">
        <f t="array" ref="BE435">INDEX('UPTD PPA KabKota'!N$5:N$513,MATCH($D435,'UPTD PPA KabKota'!$C$5:$C$513,FALSE))</f>
        <v>Kepala UPT,Kelompok Jabatan Fungsional,  dan Pelaksana</v>
      </c>
      <c r="BF435" s="218" t="str">
        <f t="array" ref="BF435">INDEX('UPTD PPA KabKota'!O$5:O$513,MATCH($D435,'UPTD PPA KabKota'!$C$5:$C$513,FALSE))</f>
        <v>MANDIRI</v>
      </c>
      <c r="BG435" s="218" t="str">
        <f t="array" ref="BG435">INDEX('UPTD PPA KabKota'!P$5:P$513,MATCH($D435,'UPTD PPA KabKota'!$C$5:$C$513,FALSE))</f>
        <v>MILIK SENDIRI</v>
      </c>
      <c r="BH435" s="218" t="str">
        <f t="array" ref="BH435">INDEX('UPTD PPA KabKota'!Q$5:Q$513,MATCH($D435,'UPTD PPA KabKota'!$C$5:$C$513,FALSE))</f>
        <v>Pemerintah Daerah</v>
      </c>
      <c r="BI435" s="218" t="str">
        <f t="array" ref="BI435">INDEX('UPTD PPA KabKota'!R$5:R$513,MATCH($D435,'UPTD PPA KabKota'!$C$5:$C$513,FALSE))</f>
        <v>Bentuk Layanna UPTD Dilaksanakan Berdasarkan Perpres No 55 Tahun 2024</v>
      </c>
      <c r="BJ435" s="218" t="str">
        <f t="array" ref="BJ435">INDEX('UPTD PPA KabKota'!S$5:S$513,MATCH($D435,'UPTD PPA KabKota'!$C$5:$C$513,FALSE))</f>
        <v>Ada</v>
      </c>
      <c r="BK435" s="218" t="str">
        <f t="array" ref="BK435">INDEX('UPTD PPA KabKota'!T$5:T$513,MATCH($D435,'UPTD PPA KabKota'!$C$5:$C$513,FALSE))</f>
        <v>Ada</v>
      </c>
      <c r="BL435" s="218" t="str">
        <f t="array" ref="BL435">INDEX('UPTD PPA KabKota'!U$5:U$513,MATCH($D435,'UPTD PPA KabKota'!$C$5:$C$513,FALSE))</f>
        <v>Tidak Ada</v>
      </c>
      <c r="BM435" s="218" t="str">
        <f t="array" ref="BM435">INDEX('UPTD PPA KabKota'!V$5:V$513,MATCH($D435,'UPTD PPA KabKota'!$C$5:$C$513,FALSE))</f>
        <v>Tidak Ada</v>
      </c>
      <c r="BN435" s="218" t="str">
        <f t="array" ref="BN435">INDEX('UPTD PPA KabKota'!W$5:W$513,MATCH($D435,'UPTD PPA KabKota'!$C$5:$C$513,FALSE))</f>
        <v>Tidak Ada</v>
      </c>
      <c r="BO435" s="218" t="str">
        <f t="array" ref="BO435">INDEX('UPTD PPA KabKota'!X$5:X$513,MATCH($D435,'UPTD PPA KabKota'!$C$5:$C$513,FALSE))</f>
        <v>Ada</v>
      </c>
      <c r="BP435" s="218" t="str">
        <f t="array" ref="BP435">INDEX('UPTD PPA KabKota'!Y$5:Y$513,MATCH($D435,'UPTD PPA KabKota'!$C$5:$C$513,FALSE))</f>
        <v>tidak ada</v>
      </c>
      <c r="BQ435" s="218" t="str">
        <f t="array" ref="BQ435">INDEX('UPTD PPA KabKota'!Z$5:Z$513,MATCH($D435,'UPTD PPA KabKota'!$C$5:$C$513,FALSE))</f>
        <v>Tidak ada</v>
      </c>
      <c r="BR435" s="218" t="str">
        <f t="array" ref="BR435">INDEX('UPTD PPA KabKota'!AA$5:AA$513,MATCH($D435,'UPTD PPA KabKota'!$C$5:$C$513,FALSE))</f>
        <v>Tidak Ada</v>
      </c>
      <c r="BS435" s="218" t="str">
        <f t="array" ref="BS435">INDEX('UPTD PPA KabKota'!AB$5:AB$513,MATCH($D435,'UPTD PPA KabKota'!$C$5:$C$513,FALSE))</f>
        <v>Tidak ada</v>
      </c>
      <c r="BT435" s="218" t="str">
        <f t="array" ref="BT435">INDEX('UPTD PPA KabKota'!AC$5:AC$513,MATCH($D435,'UPTD PPA KabKota'!$C$5:$C$513,FALSE))</f>
        <v>Sudah</v>
      </c>
      <c r="BU435" s="218" t="str">
        <f t="array" ref="BU435">INDEX('UPTD PPA KabKota'!AD$5:AD$513,MATCH($D435,'UPTD PPA KabKota'!$C$5:$C$513,FALSE))</f>
        <v>sudah</v>
      </c>
      <c r="BV435" s="218" t="str">
        <f t="array" ref="BV435">INDEX('UPTD PPA KabKota'!AE$5:AE$513,MATCH($D435,'UPTD PPA KabKota'!$C$5:$C$513,FALSE))</f>
        <v>Sudah</v>
      </c>
      <c r="BW435" s="218" t="str">
        <f t="array" ref="BW435">INDEX('UPTD PPA KabKota'!AF$5:AF$513,MATCH($D435,'UPTD PPA KabKota'!$C$5:$C$513,FALSE))</f>
        <v>sudah</v>
      </c>
      <c r="BX435" s="218" t="str">
        <f t="array" ref="BX435">INDEX('UPTD PPA KabKota'!AG$5:AG$513,MATCH($D435,'UPTD PPA KabKota'!$C$5:$C$513,FALSE))</f>
        <v>sudah</v>
      </c>
      <c r="BY435" s="218" t="str">
        <f t="array" ref="BY435">INDEX('UPTD PPA KabKota'!AH$5:AH$513,MATCH($D435,'UPTD PPA KabKota'!$C$5:$C$513,FALSE))</f>
        <v>sudah</v>
      </c>
      <c r="BZ435" s="218" t="str">
        <f t="array" ref="BZ435">INDEX('UPTD PPA KabKota'!AI$5:AI$513,MATCH($D435,'UPTD PPA KabKota'!$C$5:$C$513,FALSE))</f>
        <v>sudah</v>
      </c>
      <c r="CA435" s="218" t="str">
        <f t="array" ref="CA435">INDEX('UPTD PPA KabKota'!AJ$5:AJ$513,MATCH($D435,'UPTD PPA KabKota'!$C$5:$C$513,FALSE))</f>
        <v>sudah</v>
      </c>
      <c r="CB435" s="218" t="str">
        <f t="array" ref="CB435">INDEX('UPTD PPA KabKota'!AK$5:AK$513,MATCH($D435,'UPTD PPA KabKota'!$C$5:$C$513,FALSE))</f>
        <v>sudah</v>
      </c>
      <c r="CC435" s="218" t="str">
        <f t="array" ref="CC435">INDEX('UPTD PPA KabKota'!AL$5:AL$513,MATCH($D435,'UPTD PPA KabKota'!$C$5:$C$513,FALSE))</f>
        <v>sudah</v>
      </c>
      <c r="CD435" s="218" t="str">
        <f t="array" ref="CD435">INDEX('UPTD PPA KabKota'!AM$5:AM$513,MATCH($D435,'UPTD PPA KabKota'!$C$5:$C$513,FALSE))</f>
        <v>sudah</v>
      </c>
      <c r="CE435" s="218" t="str">
        <f t="array" ref="CE435">INDEX('UPTD PPA KabKota'!AN$5:AN$513,MATCH($D435,'UPTD PPA KabKota'!$C$5:$C$513,FALSE))</f>
        <v>terlayani</v>
      </c>
      <c r="CF435" s="218" t="str">
        <f t="array" ref="CF435">INDEX('UPTD PPA KabKota'!AO$5:AO$513,MATCH($D435,'UPTD PPA KabKota'!$C$5:$C$513,FALSE))</f>
        <v>33 Kasus</v>
      </c>
      <c r="CG435" s="218" t="str">
        <f t="array" ref="CG435">INDEX('UPTD PPA KabKota'!AP$5:AP$513,MATCH($D435,'UPTD PPA KabKota'!$C$5:$C$513,FALSE))</f>
        <v>Kekerasan Seksual</v>
      </c>
      <c r="CH435" s="218" t="str">
        <f t="array" ref="CH435">INDEX('UPTD PPA KabKota'!AQ$5:AQ$513,MATCH($D435,'UPTD PPA KabKota'!$C$5:$C$513,FALSE))</f>
        <v/>
      </c>
      <c r="CI435" s="218" t="str">
        <f t="array" ref="CI435">INDEX('UPTD PPA KabKota'!AR$5:AR$513,MATCH($D435,'UPTD PPA KabKota'!$C$5:$C$513,FALSE))</f>
        <v/>
      </c>
      <c r="CJ435" s="218" t="str">
        <f t="array" ref="CJ435">INDEX('UPTD PPA KabKota'!AS$5:AS$513,MATCH($D435,'UPTD PPA KabKota'!$C$5:$C$513,FALSE))</f>
        <v/>
      </c>
      <c r="CK435" s="218" t="str">
        <f t="array" ref="CK435">INDEX('UPTD PPA KabKota'!AT$5:AT$513,MATCH($D435,'UPTD PPA KabKota'!$C$5:$C$513,FALSE))</f>
        <v/>
      </c>
      <c r="CL435" s="218" t="str">
        <f t="array" ref="CL435">INDEX('UPTD PPA KabKota'!AU$5:AU$513,MATCH($D435,'UPTD PPA KabKota'!$C$5:$C$513,FALSE))</f>
        <v/>
      </c>
      <c r="CM435" s="218" t="str">
        <f t="array" ref="CM435">INDEX('UPTD PPA KabKota'!AV$5:AV$513,MATCH($D435,'UPTD PPA KabKota'!$C$5:$C$513,FALSE))</f>
        <v>√</v>
      </c>
      <c r="CN435" s="218" t="str">
        <f t="array" ref="CN435">INDEX('UPTD PPA KabKota'!AW$5:AW$513,MATCH($D435,'UPTD PPA KabKota'!$C$5:$C$513,FALSE))</f>
        <v/>
      </c>
      <c r="CO435" s="218" t="str">
        <f t="array" ref="CO435">INDEX('UPTD PPA KabKota'!AX$5:AX$513,MATCH($D435,'UPTD PPA KabKota'!$C$5:$C$513,FALSE))</f>
        <v/>
      </c>
      <c r="CP435" s="218" t="str">
        <f t="array" ref="CP435">INDEX('UPTD PPA KabKota'!AY$5:AY$513,MATCH($D435,'UPTD PPA KabKota'!$C$5:$C$513,FALSE))</f>
        <v/>
      </c>
      <c r="CQ435" s="209" t="str">
        <f>IFERROR(__xludf.DUMMYFUNCTION("IF(ISBLANK($K435),"""",IF(REGEXMATCH($K435,""Peraturan""),""Ada"",IF(REGEXMATCH($K435,""Rekomendasi""),""Tidak Ada"", $K435)))
"),"Ada")</f>
        <v>Ada</v>
      </c>
      <c r="CR435" s="209" t="str">
        <f t="array" ref="CR435">index('UPTD PPA KabKota'!$BI$5:$BI$513,match($D435,'UPTD PPA KabKota'!$C$5:$C$513,false))</f>
        <v>Ada</v>
      </c>
      <c r="CS435" s="314" t="str">
        <f t="shared" si="74"/>
        <v>Ada</v>
      </c>
    </row>
    <row r="436">
      <c r="A436" s="334">
        <v>430.0</v>
      </c>
      <c r="B436" s="334">
        <v>11.0</v>
      </c>
      <c r="C436" s="311" t="s">
        <v>4787</v>
      </c>
      <c r="D436" s="312" t="s">
        <v>3557</v>
      </c>
      <c r="E436" s="315">
        <v>45778.0</v>
      </c>
      <c r="F436" s="218" t="str">
        <f t="array" ref="F436">INDEX('Ortala-KabKota'!F$2:F$415,MATCH($D436,'Ortala-KabKota'!$E$2:$E$415,FALSE))</f>
        <v>#N/A</v>
      </c>
      <c r="G436" s="218" t="str">
        <f t="array" ref="G436">INDEX('Ortala-KabKota'!G$2:G$415,MATCH($D436,'Ortala-KabKota'!$E$2:$E$415,FALSE))</f>
        <v>#N/A</v>
      </c>
      <c r="H436" s="218" t="str">
        <f t="array" ref="H436">INDEX('Ortala-KabKota'!H$2:H$415,MATCH($D436,'Ortala-KabKota'!$E$2:$E$415,FALSE))</f>
        <v>#N/A</v>
      </c>
      <c r="I436" s="218" t="str">
        <f t="array" ref="I436">INDEX('Ortala-KabKota'!I$2:I$415,MATCH($D436,'Ortala-KabKota'!$E$2:$E$415,FALSE))</f>
        <v>#N/A</v>
      </c>
      <c r="J436" s="218" t="str">
        <f t="array" ref="J436">INDEX('Ortala-KabKota'!J$2:J$415,MATCH($D436,'Ortala-KabKota'!$E$2:$E$415,FALSE))</f>
        <v>#N/A</v>
      </c>
      <c r="K436" s="218" t="str">
        <f t="array" ref="K436">INDEX('Ortala-KabKota'!K$2:K$415,MATCH($D436,'Ortala-KabKota'!$E$2:$E$415,FALSE))</f>
        <v>#N/A</v>
      </c>
      <c r="L436" s="218" t="str">
        <f t="array" ref="L436">INDEX('Ortala-KabKota'!L$2:L$415,MATCH($D436,'Ortala-KabKota'!$E$2:$E$415,FALSE))</f>
        <v>#N/A</v>
      </c>
      <c r="M436" s="218" t="str">
        <f t="array" ref="M436">INDEX('Ortala-KabKota'!M$2:M$415,MATCH($D436,'Ortala-KabKota'!$E$2:$E$415,FALSE))</f>
        <v>#N/A</v>
      </c>
      <c r="N436" s="218" t="str">
        <f t="array" ref="N436">INDEX('Ortala-KabKota'!N$2:N$415,MATCH($D436,'Ortala-KabKota'!$E$2:$E$415,FALSE))</f>
        <v>#N/A</v>
      </c>
      <c r="O436" s="218" t="str">
        <f t="array" ref="O436">INDEX('Ortala-KabKota'!O$2:O$415,MATCH($D436,'Ortala-KabKota'!$E$2:$E$415,FALSE))</f>
        <v>#N/A</v>
      </c>
      <c r="P436" s="218" t="str">
        <f t="array" ref="P436">INDEX('Ortala-KabKota'!P$2:P$415,MATCH($D436,'Ortala-KabKota'!$E$2:$E$415,FALSE))</f>
        <v>#N/A</v>
      </c>
      <c r="Q436" s="218" t="str">
        <f t="array" ref="Q436">INDEX('Ortala-KabKota'!Q$2:Q$415,MATCH($D436,'Ortala-KabKota'!$E$2:$E$415,FALSE))</f>
        <v>#N/A</v>
      </c>
      <c r="R436" s="218" t="str">
        <f t="array" ref="R436">INDEX('Ortala-KabKota'!R$2:R$415,MATCH($D436,'Ortala-KabKota'!$E$2:$E$415,FALSE))</f>
        <v>#N/A</v>
      </c>
      <c r="S436" s="218" t="str">
        <f t="array" ref="S436">INDEX('Ortala-KabKota'!S$2:S$415,MATCH($D436,'Ortala-KabKota'!$E$2:$E$415,FALSE))</f>
        <v>#N/A</v>
      </c>
      <c r="T436" s="218" t="str">
        <f t="array" ref="T436">INDEX('Ortala-KabKota'!T$2:T$415,MATCH($D436,'Ortala-KabKota'!$E$2:$E$415,FALSE))</f>
        <v>#N/A</v>
      </c>
      <c r="U436" s="218" t="str">
        <f t="array" ref="U436">INDEX('Ortala-KabKota'!U$2:U$415,MATCH($D436,'Ortala-KabKota'!$E$2:$E$415,FALSE))</f>
        <v>#N/A</v>
      </c>
      <c r="V436" s="218" t="str">
        <f t="array" ref="V436">INDEX('Ortala-KabKota'!V$2:V$415,MATCH($D436,'Ortala-KabKota'!$E$2:$E$415,FALSE))</f>
        <v>#N/A</v>
      </c>
      <c r="W436" s="218" t="str">
        <f t="array" ref="W436">INDEX('Ortala-KabKota'!W$2:W$415,MATCH($D436,'Ortala-KabKota'!$E$2:$E$415,FALSE))</f>
        <v>#N/A</v>
      </c>
      <c r="X436" s="218" t="str">
        <f t="array" ref="X436">INDEX('Ortala-KabKota'!X$2:X$415,MATCH($D436,'Ortala-KabKota'!$E$2:$E$415,FALSE))</f>
        <v>#N/A</v>
      </c>
      <c r="Y436" s="218" t="str">
        <f t="array" ref="Y436">INDEX('Ortala-KabKota'!Y$2:Y$415,MATCH($D436,'Ortala-KabKota'!$E$2:$E$415,FALSE))</f>
        <v>#N/A</v>
      </c>
      <c r="Z436" s="218" t="str">
        <f t="array" ref="Z436">INDEX('Ortala-KabKota'!Z$2:Z$415,MATCH($D436,'Ortala-KabKota'!$E$2:$E$415,FALSE))</f>
        <v>#N/A</v>
      </c>
      <c r="AA436" s="218" t="str">
        <f t="array" ref="AA436">INDEX('Ortala-KabKota'!AA$2:AA$415,MATCH($D436,'Ortala-KabKota'!$E$2:$E$415,FALSE))</f>
        <v>#N/A</v>
      </c>
      <c r="AB436" s="218" t="str">
        <f t="array" ref="AB436">INDEX('Ortala-KabKota'!AB$2:AB$415,MATCH($D436,'Ortala-KabKota'!$E$2:$E$415,FALSE))</f>
        <v>#N/A</v>
      </c>
      <c r="AC436" s="218" t="str">
        <f t="array" ref="AC436">INDEX('Ortala-KabKota'!AC$2:AC$415,MATCH($D436,'Ortala-KabKota'!$E$2:$E$415,FALSE))</f>
        <v>#N/A</v>
      </c>
      <c r="AD436" s="218" t="str">
        <f t="array" ref="AD436">INDEX('Ortala-KabKota'!AD$2:AD$415,MATCH($D436,'Ortala-KabKota'!$E$2:$E$415,FALSE))</f>
        <v>#N/A</v>
      </c>
      <c r="AE436" s="218" t="str">
        <f t="array" ref="AE436">INDEX('Ortala-KabKota'!AE$2:AE$415,MATCH($D436,'Ortala-KabKota'!$E$2:$E$415,FALSE))</f>
        <v>#N/A</v>
      </c>
      <c r="AF436" s="218" t="str">
        <f t="array" ref="AF436">INDEX('Ortala-KabKota'!AF$2:AF$415,MATCH($D436,'Ortala-KabKota'!$E$2:$E$415,FALSE))</f>
        <v>#N/A</v>
      </c>
      <c r="AG436" s="218" t="str">
        <f t="array" ref="AG436">INDEX('Ortala-KabKota'!AG$2:AG$415,MATCH($D436,'Ortala-KabKota'!$E$2:$E$415,FALSE))</f>
        <v>#N/A</v>
      </c>
      <c r="AH436" s="218" t="str">
        <f t="array" ref="AH436">INDEX('Ortala-KabKota'!AH$2:AH$415,MATCH($D436,'Ortala-KabKota'!$E$2:$E$415,FALSE))</f>
        <v>#N/A</v>
      </c>
      <c r="AI436" s="218" t="str">
        <f t="array" ref="AI436">INDEX('Ortala-KabKota'!AI$2:AI$415,MATCH($D436,'Ortala-KabKota'!$E$2:$E$415,FALSE))</f>
        <v>#N/A</v>
      </c>
      <c r="AJ436" s="218" t="str">
        <f t="array" ref="AJ436">INDEX('Ortala-KabKota'!AJ$2:AJ$415,MATCH($D436,'Ortala-KabKota'!$E$2:$E$415,FALSE))</f>
        <v>#N/A</v>
      </c>
      <c r="AK436" s="218" t="str">
        <f t="array" ref="AK436">INDEX('Ortala-KabKota'!AK$2:AK$415,MATCH($D436,'Ortala-KabKota'!$E$2:$E$415,FALSE))</f>
        <v>#N/A</v>
      </c>
      <c r="AL436" s="218" t="str">
        <f t="array" ref="AL436">INDEX('Ortala-KabKota'!AL$2:AL$415,MATCH($D436,'Ortala-KabKota'!$E$2:$E$415,FALSE))</f>
        <v>#N/A</v>
      </c>
      <c r="AM436" s="218" t="str">
        <f t="array" ref="AM436">INDEX('Ortala-KabKota'!AM$2:AM$415,MATCH($D436,'Ortala-KabKota'!$E$2:$E$415,FALSE))</f>
        <v>#N/A</v>
      </c>
      <c r="AN436" s="218" t="str">
        <f t="array" ref="AN436">INDEX('Ortala-KabKota'!AN$2:AN$415,MATCH($D436,'Ortala-KabKota'!$E$2:$E$415,FALSE))</f>
        <v>#N/A</v>
      </c>
      <c r="AO436" s="218" t="str">
        <f t="array" ref="AO436">INDEX('Ortala-KabKota'!AO$2:AO$415,MATCH($D436,'Ortala-KabKota'!$E$2:$E$415,FALSE))</f>
        <v>#N/A</v>
      </c>
      <c r="AP436" s="218" t="str">
        <f t="array" ref="AP436">INDEX('Ortala-KabKota'!AP$2:AP$415,MATCH($D436,'Ortala-KabKota'!$E$2:$E$415,FALSE))</f>
        <v>#N/A</v>
      </c>
      <c r="AQ436" s="218" t="str">
        <f t="array" ref="AQ436">INDEX('Ortala-KabKota'!AQ$2:AQ$415,MATCH($D436,'Ortala-KabKota'!$E$2:$E$415,FALSE))</f>
        <v>#N/A</v>
      </c>
      <c r="AR436" s="218" t="str">
        <f t="array" ref="AR436">INDEX('Ortala-KabKota'!AR$2:AR$415,MATCH($D436,'Ortala-KabKota'!$E$2:$E$415,FALSE))</f>
        <v>#N/A</v>
      </c>
      <c r="AS436" s="218" t="str">
        <f t="array" ref="AS436">INDEX('Ortala-KabKota'!AS$2:AS$415,MATCH($D436,'Ortala-KabKota'!$E$2:$E$415,FALSE))</f>
        <v>#N/A</v>
      </c>
      <c r="AT436" s="218" t="str">
        <f t="array" ref="AT436">INDEX('Ortala-KabKota'!AT$2:AT$415,MATCH($D436,'Ortala-KabKota'!$E$2:$E$415,FALSE))</f>
        <v>#N/A</v>
      </c>
      <c r="AU436" s="218" t="str">
        <f t="array" ref="AU436">INDEX('UPTD PPA KabKota'!D$5:D$513,MATCH($D436,'UPTD PPA KabKota'!$C$5:$C$513,FALSE))</f>
        <v>Agung Rachmadi, S.Sos., MM</v>
      </c>
      <c r="AV436" s="218" t="str">
        <f t="array" ref="AV436">INDEX('UPTD PPA KabKota'!E$5:E$513,MATCH($D436,'UPTD PPA KabKota'!$C$5:$C$513,FALSE))</f>
        <v>Agung Rachmadi,S.Sos.,MM</v>
      </c>
      <c r="AW436" s="218" t="str">
        <f t="array" ref="AW436">INDEX('UPTD PPA KabKota'!F$5:F$513,MATCH($D436,'UPTD PPA KabKota'!$C$5:$C$513,FALSE))</f>
        <v>-</v>
      </c>
      <c r="AX436" s="218">
        <f t="array" ref="AX436">INDEX('UPTD PPA KabKota'!G$5:G$513,MATCH($D436,'UPTD PPA KabKota'!$C$5:$C$513,FALSE))</f>
        <v>85242066919</v>
      </c>
      <c r="AY436" s="218" t="str">
        <f t="array" ref="AY436">INDEX('UPTD PPA KabKota'!H$5:H$513,MATCH($D436,'UPTD PPA KabKota'!$C$5:$C$513,FALSE))</f>
        <v>UPT PPA</v>
      </c>
      <c r="AZ436" s="218" t="str">
        <f t="array" ref="AZ436">INDEX('UPTD PPA KabKota'!I$5:I$513,MATCH($D436,'UPTD PPA KabKota'!$C$5:$C$513,FALSE))</f>
        <v>Peraturan Bupati Bone Nomor 71 Tahun 2022</v>
      </c>
      <c r="BA436" s="218">
        <f t="array" ref="BA436">INDEX('UPTD PPA KabKota'!J$5:J$513,MATCH($D436,'UPTD PPA KabKota'!$C$5:$C$513,FALSE))</f>
        <v>2022</v>
      </c>
      <c r="BB436" s="218" t="str">
        <f t="array" ref="BB436">INDEX('UPTD PPA KabKota'!K$5:K$513,MATCH($D436,'UPTD PPA KabKota'!$C$5:$C$513,FALSE))</f>
        <v>A</v>
      </c>
      <c r="BC436" s="218" t="str">
        <f t="array" ref="BC436">INDEX('UPTD PPA KabKota'!L$5:L$513,MATCH($D436,'UPTD PPA KabKota'!$C$5:$C$513,FALSE))</f>
        <v>Agung Rachmadi, S.Sos., MM</v>
      </c>
      <c r="BD436" s="218" t="str">
        <f t="array" ref="BD436">INDEX('UPTD PPA KabKota'!M$5:M$513,MATCH($D436,'UPTD PPA KabKota'!$C$5:$C$513,FALSE))</f>
        <v>agungrachmadi69@gmail.com</v>
      </c>
      <c r="BE436" s="218" t="str">
        <f t="array" ref="BE436">INDEX('UPTD PPA KabKota'!N$5:N$513,MATCH($D436,'UPTD PPA KabKota'!$C$5:$C$513,FALSE))</f>
        <v>Kepala UPT, Kasubag TU, Kelompok Jabatan Pelaksana, dan Kelompok Jabatan Fungsional</v>
      </c>
      <c r="BF436" s="218" t="str">
        <f t="array" ref="BF436">INDEX('UPTD PPA KabKota'!O$5:O$513,MATCH($D436,'UPTD PPA KabKota'!$C$5:$C$513,FALSE))</f>
        <v>Bergabung dengan Kantor Dinas</v>
      </c>
      <c r="BG436" s="218" t="str">
        <f t="array" ref="BG436">INDEX('UPTD PPA KabKota'!P$5:P$513,MATCH($D436,'UPTD PPA KabKota'!$C$5:$C$513,FALSE))</f>
        <v>Tidak Punya</v>
      </c>
      <c r="BH436" s="218" t="str">
        <f t="array" ref="BH436">INDEX('UPTD PPA KabKota'!Q$5:Q$513,MATCH($D436,'UPTD PPA KabKota'!$C$5:$C$513,FALSE))</f>
        <v>Tidak ada</v>
      </c>
      <c r="BI436" s="218" t="str">
        <f t="array" ref="BI436">INDEX('UPTD PPA KabKota'!R$5:R$513,MATCH($D436,'UPTD PPA KabKota'!$C$5:$C$513,FALSE))</f>
        <v>Ada</v>
      </c>
      <c r="BJ436" s="218" t="str">
        <f t="array" ref="BJ436">INDEX('UPTD PPA KabKota'!S$5:S$513,MATCH($D436,'UPTD PPA KabKota'!$C$5:$C$513,FALSE))</f>
        <v>Ada</v>
      </c>
      <c r="BK436" s="218" t="str">
        <f t="array" ref="BK436">INDEX('UPTD PPA KabKota'!T$5:T$513,MATCH($D436,'UPTD PPA KabKota'!$C$5:$C$513,FALSE))</f>
        <v>Tidak Ada</v>
      </c>
      <c r="BL436" s="218" t="str">
        <f t="array" ref="BL436">INDEX('UPTD PPA KabKota'!U$5:U$513,MATCH($D436,'UPTD PPA KabKota'!$C$5:$C$513,FALSE))</f>
        <v>Tidak Ada</v>
      </c>
      <c r="BM436" s="218" t="str">
        <f t="array" ref="BM436">INDEX('UPTD PPA KabKota'!V$5:V$513,MATCH($D436,'UPTD PPA KabKota'!$C$5:$C$513,FALSE))</f>
        <v>Ada</v>
      </c>
      <c r="BN436" s="218" t="str">
        <f t="array" ref="BN436">INDEX('UPTD PPA KabKota'!W$5:W$513,MATCH($D436,'UPTD PPA KabKota'!$C$5:$C$513,FALSE))</f>
        <v>Tidak Ada</v>
      </c>
      <c r="BO436" s="218" t="str">
        <f t="array" ref="BO436">INDEX('UPTD PPA KabKota'!X$5:X$513,MATCH($D436,'UPTD PPA KabKota'!$C$5:$C$513,FALSE))</f>
        <v>Ada</v>
      </c>
      <c r="BP436" s="218" t="str">
        <f t="array" ref="BP436">INDEX('UPTD PPA KabKota'!Y$5:Y$513,MATCH($D436,'UPTD PPA KabKota'!$C$5:$C$513,FALSE))</f>
        <v>Tidak Ada</v>
      </c>
      <c r="BQ436" s="218" t="str">
        <f t="array" ref="BQ436">INDEX('UPTD PPA KabKota'!Z$5:Z$513,MATCH($D436,'UPTD PPA KabKota'!$C$5:$C$513,FALSE))</f>
        <v>Ada</v>
      </c>
      <c r="BR436" s="218" t="str">
        <f t="array" ref="BR436">INDEX('UPTD PPA KabKota'!AA$5:AA$513,MATCH($D436,'UPTD PPA KabKota'!$C$5:$C$513,FALSE))</f>
        <v>Tidak Ada</v>
      </c>
      <c r="BS436" s="218" t="str">
        <f t="array" ref="BS436">INDEX('UPTD PPA KabKota'!AB$5:AB$513,MATCH($D436,'UPTD PPA KabKota'!$C$5:$C$513,FALSE))</f>
        <v>Tidak Ada</v>
      </c>
      <c r="BT436" s="218" t="str">
        <f t="array" ref="BT436">INDEX('UPTD PPA KabKota'!AC$5:AC$513,MATCH($D436,'UPTD PPA KabKota'!$C$5:$C$513,FALSE))</f>
        <v>Sudah</v>
      </c>
      <c r="BU436" s="218" t="str">
        <f t="array" ref="BU436">INDEX('UPTD PPA KabKota'!AD$5:AD$513,MATCH($D436,'UPTD PPA KabKota'!$C$5:$C$513,FALSE))</f>
        <v>Sudah</v>
      </c>
      <c r="BV436" s="218" t="str">
        <f t="array" ref="BV436">INDEX('UPTD PPA KabKota'!AE$5:AE$513,MATCH($D436,'UPTD PPA KabKota'!$C$5:$C$513,FALSE))</f>
        <v>Sudah</v>
      </c>
      <c r="BW436" s="218" t="str">
        <f t="array" ref="BW436">INDEX('UPTD PPA KabKota'!AF$5:AF$513,MATCH($D436,'UPTD PPA KabKota'!$C$5:$C$513,FALSE))</f>
        <v>Sudah</v>
      </c>
      <c r="BX436" s="218" t="str">
        <f t="array" ref="BX436">INDEX('UPTD PPA KabKota'!AG$5:AG$513,MATCH($D436,'UPTD PPA KabKota'!$C$5:$C$513,FALSE))</f>
        <v>Sudah</v>
      </c>
      <c r="BY436" s="218" t="str">
        <f t="array" ref="BY436">INDEX('UPTD PPA KabKota'!AH$5:AH$513,MATCH($D436,'UPTD PPA KabKota'!$C$5:$C$513,FALSE))</f>
        <v>Sudah</v>
      </c>
      <c r="BZ436" s="218" t="str">
        <f t="array" ref="BZ436">INDEX('UPTD PPA KabKota'!AI$5:AI$513,MATCH($D436,'UPTD PPA KabKota'!$C$5:$C$513,FALSE))</f>
        <v>Sudah</v>
      </c>
      <c r="CA436" s="218" t="str">
        <f t="array" ref="CA436">INDEX('UPTD PPA KabKota'!AJ$5:AJ$513,MATCH($D436,'UPTD PPA KabKota'!$C$5:$C$513,FALSE))</f>
        <v>Sudah</v>
      </c>
      <c r="CB436" s="218" t="str">
        <f t="array" ref="CB436">INDEX('UPTD PPA KabKota'!AK$5:AK$513,MATCH($D436,'UPTD PPA KabKota'!$C$5:$C$513,FALSE))</f>
        <v>Sudah</v>
      </c>
      <c r="CC436" s="218" t="str">
        <f t="array" ref="CC436">INDEX('UPTD PPA KabKota'!AL$5:AL$513,MATCH($D436,'UPTD PPA KabKota'!$C$5:$C$513,FALSE))</f>
        <v>Sudah</v>
      </c>
      <c r="CD436" s="218" t="str">
        <f t="array" ref="CD436">INDEX('UPTD PPA KabKota'!AM$5:AM$513,MATCH($D436,'UPTD PPA KabKota'!$C$5:$C$513,FALSE))</f>
        <v>Sudah</v>
      </c>
      <c r="CE436" s="218" t="str">
        <f t="array" ref="CE436">INDEX('UPTD PPA KabKota'!AN$5:AN$513,MATCH($D436,'UPTD PPA KabKota'!$C$5:$C$513,FALSE))</f>
        <v/>
      </c>
      <c r="CF436" s="218">
        <f t="array" ref="CF436">INDEX('UPTD PPA KabKota'!AO$5:AO$513,MATCH($D436,'UPTD PPA KabKota'!$C$5:$C$513,FALSE))</f>
        <v>53</v>
      </c>
      <c r="CG436" s="218" t="str">
        <f t="array" ref="CG436">INDEX('UPTD PPA KabKota'!AP$5:AP$513,MATCH($D436,'UPTD PPA KabKota'!$C$5:$C$513,FALSE))</f>
        <v>Kekerasan terhadap Anak</v>
      </c>
      <c r="CH436" s="218" t="str">
        <f t="array" ref="CH436">INDEX('UPTD PPA KabKota'!AQ$5:AQ$513,MATCH($D436,'UPTD PPA KabKota'!$C$5:$C$513,FALSE))</f>
        <v/>
      </c>
      <c r="CI436" s="218" t="str">
        <f t="array" ref="CI436">INDEX('UPTD PPA KabKota'!AR$5:AR$513,MATCH($D436,'UPTD PPA KabKota'!$C$5:$C$513,FALSE))</f>
        <v/>
      </c>
      <c r="CJ436" s="218" t="str">
        <f t="array" ref="CJ436">INDEX('UPTD PPA KabKota'!AS$5:AS$513,MATCH($D436,'UPTD PPA KabKota'!$C$5:$C$513,FALSE))</f>
        <v/>
      </c>
      <c r="CK436" s="218" t="str">
        <f t="array" ref="CK436">INDEX('UPTD PPA KabKota'!AT$5:AT$513,MATCH($D436,'UPTD PPA KabKota'!$C$5:$C$513,FALSE))</f>
        <v/>
      </c>
      <c r="CL436" s="218" t="str">
        <f t="array" ref="CL436">INDEX('UPTD PPA KabKota'!AU$5:AU$513,MATCH($D436,'UPTD PPA KabKota'!$C$5:$C$513,FALSE))</f>
        <v/>
      </c>
      <c r="CM436" s="218" t="str">
        <f t="array" ref="CM436">INDEX('UPTD PPA KabKota'!AV$5:AV$513,MATCH($D436,'UPTD PPA KabKota'!$C$5:$C$513,FALSE))</f>
        <v/>
      </c>
      <c r="CN436" s="218" t="str">
        <f t="array" ref="CN436">INDEX('UPTD PPA KabKota'!AW$5:AW$513,MATCH($D436,'UPTD PPA KabKota'!$C$5:$C$513,FALSE))</f>
        <v>v</v>
      </c>
      <c r="CO436" s="218" t="str">
        <f t="array" ref="CO436">INDEX('UPTD PPA KabKota'!AX$5:AX$513,MATCH($D436,'UPTD PPA KabKota'!$C$5:$C$513,FALSE))</f>
        <v/>
      </c>
      <c r="CP436" s="218" t="str">
        <f t="array" ref="CP436">INDEX('UPTD PPA KabKota'!AY$5:AY$513,MATCH($D436,'UPTD PPA KabKota'!$C$5:$C$513,FALSE))</f>
        <v/>
      </c>
      <c r="CQ436" s="209" t="str">
        <f>IFERROR(__xludf.DUMMYFUNCTION("IF(ISBLANK($K436),"""",IF(REGEXMATCH($K436,""Peraturan""),""Ada"",IF(REGEXMATCH($K436,""Rekomendasi""),""Tidak Ada"", $K436)))
"),"#N/A")</f>
        <v>#N/A</v>
      </c>
      <c r="CR436" s="209" t="str">
        <f t="array" ref="CR436">index('UPTD PPA KabKota'!$BI$5:$BI$513,match($D436,'UPTD PPA KabKota'!$C$5:$C$513,false))</f>
        <v>Ada</v>
      </c>
      <c r="CS436" s="319" t="s">
        <v>9</v>
      </c>
    </row>
    <row r="437">
      <c r="A437" s="334">
        <v>431.0</v>
      </c>
      <c r="B437" s="334">
        <v>12.0</v>
      </c>
      <c r="C437" s="311" t="s">
        <v>4787</v>
      </c>
      <c r="D437" s="312" t="s">
        <v>3634</v>
      </c>
      <c r="E437" s="315">
        <v>45778.0</v>
      </c>
      <c r="F437" s="218" t="str">
        <f t="array" ref="F437">INDEX('Ortala-KabKota'!F$2:F$415,MATCH($D437,'Ortala-KabKota'!$E$2:$E$415,FALSE))</f>
        <v>Ispa Nurila/ 08114130579</v>
      </c>
      <c r="G437" s="218" t="str">
        <f t="array" ref="G437">INDEX('Ortala-KabKota'!G$2:G$415,MATCH($D437,'Ortala-KabKota'!$E$2:$E$415,FALSE))</f>
        <v>JL. KAYANGAN NO. 256 WATANSOPPENG</v>
      </c>
      <c r="H437" s="218">
        <f t="array" ref="H437">INDEX('Ortala-KabKota'!H$2:H$415,MATCH($D437,'Ortala-KabKota'!$E$2:$E$415,FALSE))</f>
        <v>48421178</v>
      </c>
      <c r="I437" s="218" t="str">
        <f t="array" ref="I437">INDEX('Ortala-KabKota'!I$2:I$415,MATCH($D437,'Ortala-KabKota'!$E$2:$E$415,FALSE))</f>
        <v>08114443172</v>
      </c>
      <c r="J437" s="218" t="str">
        <f t="array" ref="J437">INDEX('Ortala-KabKota'!J$2:J$415,MATCH($D437,'Ortala-KabKota'!$E$2:$E$415,FALSE))</f>
        <v>UPTD PPA</v>
      </c>
      <c r="K437" s="218" t="str">
        <f t="array" ref="K437">INDEX('Ortala-KabKota'!K$2:K$415,MATCH($D437,'Ortala-KabKota'!$E$2:$E$415,FALSE))</f>
        <v>Peraturan Bupati Soppeng Nomor 72 Tahun 2020</v>
      </c>
      <c r="L437" s="218">
        <f t="array" ref="L437">INDEX('Ortala-KabKota'!L$2:L$415,MATCH($D437,'Ortala-KabKota'!$E$2:$E$415,FALSE))</f>
        <v>2020</v>
      </c>
      <c r="M437" s="218" t="str">
        <f t="array" ref="M437">INDEX('Ortala-KabKota'!M$2:M$415,MATCH($D437,'Ortala-KabKota'!$E$2:$E$415,FALSE))</f>
        <v>B</v>
      </c>
      <c r="N437" s="218" t="str">
        <f t="array" ref="N437">INDEX('Ortala-KabKota'!N$2:N$415,MATCH($D437,'Ortala-KabKota'!$E$2:$E$415,FALSE))</f>
        <v>Kartini/ 085230736636</v>
      </c>
      <c r="O437" s="218" t="str">
        <f t="array" ref="O437">INDEX('Ortala-KabKota'!O$2:O$415,MATCH($D437,'Ortala-KabKota'!$E$2:$E$415,FALSE))</f>
        <v>DP3APPKB.SOPPENGKAB@GMAIL.COM</v>
      </c>
      <c r="P437" s="218" t="str">
        <f t="array" ref="P437">INDEX('Ortala-KabKota'!P$2:P$415,MATCH($D437,'Ortala-KabKota'!$E$2:$E$415,FALSE))</f>
        <v/>
      </c>
      <c r="Q437" s="218" t="str">
        <f t="array" ref="Q437">INDEX('Ortala-KabKota'!Q$2:Q$415,MATCH($D437,'Ortala-KabKota'!$E$2:$E$415,FALSE))</f>
        <v>BERGABUNG DENGAN KANTOR DINAS</v>
      </c>
      <c r="R437" s="218" t="str">
        <f t="array" ref="R437">INDEX('Ortala-KabKota'!R$2:R$415,MATCH($D437,'Ortala-KabKota'!$E$2:$E$415,FALSE))</f>
        <v>SEWA/KONTRAK</v>
      </c>
      <c r="S437" s="218" t="str">
        <f t="array" ref="S437">INDEX('Ortala-KabKota'!S$2:S$415,MATCH($D437,'Ortala-KabKota'!$E$2:$E$415,FALSE))</f>
        <v>Sewa</v>
      </c>
      <c r="T437" s="218">
        <f t="array" ref="T437">INDEX('Ortala-KabKota'!T$2:T$415,MATCH($D437,'Ortala-KabKota'!$E$2:$E$415,FALSE))</f>
        <v>1</v>
      </c>
      <c r="U437" s="218">
        <f t="array" ref="U437">INDEX('Ortala-KabKota'!U$2:U$415,MATCH($D437,'Ortala-KabKota'!$E$2:$E$415,FALSE))</f>
        <v>1</v>
      </c>
      <c r="V437" s="218">
        <f t="array" ref="V437">INDEX('Ortala-KabKota'!V$2:V$415,MATCH($D437,'Ortala-KabKota'!$E$2:$E$415,FALSE))</f>
        <v>1</v>
      </c>
      <c r="W437" s="218">
        <f t="array" ref="W437">INDEX('Ortala-KabKota'!W$2:W$415,MATCH($D437,'Ortala-KabKota'!$E$2:$E$415,FALSE))</f>
        <v>0</v>
      </c>
      <c r="X437" s="218">
        <f t="array" ref="X437">INDEX('Ortala-KabKota'!X$2:X$415,MATCH($D437,'Ortala-KabKota'!$E$2:$E$415,FALSE))</f>
        <v>0</v>
      </c>
      <c r="Y437" s="218">
        <f t="array" ref="Y437">INDEX('Ortala-KabKota'!Y$2:Y$415,MATCH($D437,'Ortala-KabKota'!$E$2:$E$415,FALSE))</f>
        <v>0</v>
      </c>
      <c r="Z437" s="218">
        <f t="array" ref="Z437">INDEX('Ortala-KabKota'!Z$2:Z$415,MATCH($D437,'Ortala-KabKota'!$E$2:$E$415,FALSE))</f>
        <v>0</v>
      </c>
      <c r="AA437" s="218">
        <f t="array" ref="AA437">INDEX('Ortala-KabKota'!AA$2:AA$415,MATCH($D437,'Ortala-KabKota'!$E$2:$E$415,FALSE))</f>
        <v>0</v>
      </c>
      <c r="AB437" s="218">
        <f t="array" ref="AB437">INDEX('Ortala-KabKota'!AB$2:AB$415,MATCH($D437,'Ortala-KabKota'!$E$2:$E$415,FALSE))</f>
        <v>0</v>
      </c>
      <c r="AC437" s="218">
        <f t="array" ref="AC437">INDEX('Ortala-KabKota'!AC$2:AC$415,MATCH($D437,'Ortala-KabKota'!$E$2:$E$415,FALSE))</f>
        <v>0</v>
      </c>
      <c r="AD437" s="218" t="str">
        <f t="array" ref="AD437">INDEX('Ortala-KabKota'!AD$2:AD$415,MATCH($D437,'Ortala-KabKota'!$E$2:$E$415,FALSE))</f>
        <v/>
      </c>
      <c r="AE437" s="218">
        <f t="array" ref="AE437">INDEX('Ortala-KabKota'!AE$2:AE$415,MATCH($D437,'Ortala-KabKota'!$E$2:$E$415,FALSE))</f>
        <v>1</v>
      </c>
      <c r="AF437" s="218">
        <f t="array" ref="AF437">INDEX('Ortala-KabKota'!AF$2:AF$415,MATCH($D437,'Ortala-KabKota'!$E$2:$E$415,FALSE))</f>
        <v>0</v>
      </c>
      <c r="AG437" s="218">
        <f t="array" ref="AG437">INDEX('Ortala-KabKota'!AG$2:AG$415,MATCH($D437,'Ortala-KabKota'!$E$2:$E$415,FALSE))</f>
        <v>0</v>
      </c>
      <c r="AH437" s="218">
        <f t="array" ref="AH437">INDEX('Ortala-KabKota'!AH$2:AH$415,MATCH($D437,'Ortala-KabKota'!$E$2:$E$415,FALSE))</f>
        <v>0</v>
      </c>
      <c r="AI437" s="218" t="str">
        <f t="array" ref="AI437">INDEX('Ortala-KabKota'!AI$2:AI$415,MATCH($D437,'Ortala-KabKota'!$E$2:$E$415,FALSE))</f>
        <v>Tidak</v>
      </c>
      <c r="AJ437" s="218">
        <f t="array" ref="AJ437">INDEX('Ortala-KabKota'!AJ$2:AJ$415,MATCH($D437,'Ortala-KabKota'!$E$2:$E$415,FALSE))</f>
        <v>0</v>
      </c>
      <c r="AK437" s="218">
        <f t="array" ref="AK437">INDEX('Ortala-KabKota'!AK$2:AK$415,MATCH($D437,'Ortala-KabKota'!$E$2:$E$415,FALSE))</f>
        <v>1</v>
      </c>
      <c r="AL437" s="218">
        <f t="array" ref="AL437">INDEX('Ortala-KabKota'!AL$2:AL$415,MATCH($D437,'Ortala-KabKota'!$E$2:$E$415,FALSE))</f>
        <v>0</v>
      </c>
      <c r="AM437" s="218" t="str">
        <f t="array" ref="AM437">INDEX('Ortala-KabKota'!AM$2:AM$415,MATCH($D437,'Ortala-KabKota'!$E$2:$E$415,FALSE))</f>
        <v/>
      </c>
      <c r="AN437" s="218" t="str">
        <f t="array" ref="AN437">INDEX('Ortala-KabKota'!AN$2:AN$415,MATCH($D437,'Ortala-KabKota'!$E$2:$E$415,FALSE))</f>
        <v/>
      </c>
      <c r="AO437" s="218" t="str">
        <f t="array" ref="AO437">INDEX('Ortala-KabKota'!AO$2:AO$415,MATCH($D437,'Ortala-KabKota'!$E$2:$E$415,FALSE))</f>
        <v/>
      </c>
      <c r="AP437" s="218" t="str">
        <f t="array" ref="AP437">INDEX('Ortala-KabKota'!AP$2:AP$415,MATCH($D437,'Ortala-KabKota'!$E$2:$E$415,FALSE))</f>
        <v/>
      </c>
      <c r="AQ437" s="218" t="str">
        <f t="array" ref="AQ437">INDEX('Ortala-KabKota'!AQ$2:AQ$415,MATCH($D437,'Ortala-KabKota'!$E$2:$E$415,FALSE))</f>
        <v/>
      </c>
      <c r="AR437" s="218" t="str">
        <f t="array" ref="AR437">INDEX('Ortala-KabKota'!AR$2:AR$415,MATCH($D437,'Ortala-KabKota'!$E$2:$E$415,FALSE))</f>
        <v/>
      </c>
      <c r="AS437" s="218" t="str">
        <f t="array" ref="AS437">INDEX('Ortala-KabKota'!AS$2:AS$415,MATCH($D437,'Ortala-KabKota'!$E$2:$E$415,FALSE))</f>
        <v/>
      </c>
      <c r="AT437" s="218">
        <f t="array" ref="AT437">INDEX('Ortala-KabKota'!AT$2:AT$415,MATCH($D437,'Ortala-KabKota'!$E$2:$E$415,FALSE))</f>
        <v>1</v>
      </c>
      <c r="AU437" s="218" t="str">
        <f t="array" ref="AU437">INDEX('UPTD PPA KabKota'!D$5:D$513,MATCH($D437,'UPTD PPA KabKota'!$C$5:$C$513,FALSE))</f>
        <v>Ispa Nurila Sari, S.Sos., M.M.</v>
      </c>
      <c r="AV437" s="218" t="str">
        <f t="array" ref="AV437">INDEX('UPTD PPA KabKota'!E$5:E$513,MATCH($D437,'UPTD PPA KabKota'!$C$5:$C$513,FALSE))</f>
        <v>JL. KAYANGAN NO. 256 WATANSOPPENG</v>
      </c>
      <c r="AW437" s="218">
        <f t="array" ref="AW437">INDEX('UPTD PPA KabKota'!F$5:F$513,MATCH($D437,'UPTD PPA KabKota'!$C$5:$C$513,FALSE))</f>
        <v>48421178</v>
      </c>
      <c r="AX437" s="218">
        <f t="array" ref="AX437">INDEX('UPTD PPA KabKota'!G$5:G$513,MATCH($D437,'UPTD PPA KabKota'!$C$5:$C$513,FALSE))</f>
        <v>8114443172</v>
      </c>
      <c r="AY437" s="218" t="str">
        <f t="array" ref="AY437">INDEX('UPTD PPA KabKota'!H$5:H$513,MATCH($D437,'UPTD PPA KabKota'!$C$5:$C$513,FALSE))</f>
        <v>UPT PPA</v>
      </c>
      <c r="AZ437" s="218" t="str">
        <f t="array" ref="AZ437">INDEX('UPTD PPA KabKota'!I$5:I$513,MATCH($D437,'UPTD PPA KabKota'!$C$5:$C$513,FALSE))</f>
        <v>Peraturan Bupati Soppeng Nomor 72 Tahun 2020</v>
      </c>
      <c r="BA437" s="218">
        <f t="array" ref="BA437">INDEX('UPTD PPA KabKota'!J$5:J$513,MATCH($D437,'UPTD PPA KabKota'!$C$5:$C$513,FALSE))</f>
        <v>2020</v>
      </c>
      <c r="BB437" s="218" t="str">
        <f t="array" ref="BB437">INDEX('UPTD PPA KabKota'!K$5:K$513,MATCH($D437,'UPTD PPA KabKota'!$C$5:$C$513,FALSE))</f>
        <v>B</v>
      </c>
      <c r="BC437" s="218" t="str">
        <f t="array" ref="BC437">INDEX('UPTD PPA KabKota'!L$5:L$513,MATCH($D437,'UPTD PPA KabKota'!$C$5:$C$513,FALSE))</f>
        <v>Ispa Nurila Sari/08114130579</v>
      </c>
      <c r="BD437" s="218" t="str">
        <f t="array" ref="BD437">INDEX('UPTD PPA KabKota'!M$5:M$513,MATCH($D437,'UPTD PPA KabKota'!$C$5:$C$513,FALSE))</f>
        <v>dp3appkb.soppengkab@gmail.com</v>
      </c>
      <c r="BE437" s="218" t="str">
        <f t="array" ref="BE437">INDEX('UPTD PPA KabKota'!N$5:N$513,MATCH($D437,'UPTD PPA KabKota'!$C$5:$C$513,FALSE))</f>
        <v>Kepala UPT, Jabatan Fungsional</v>
      </c>
      <c r="BF437" s="218" t="str">
        <f t="array" ref="BF437">INDEX('UPTD PPA KabKota'!O$5:O$513,MATCH($D437,'UPTD PPA KabKota'!$C$5:$C$513,FALSE))</f>
        <v>Bergabung dengan Kantor Dinas</v>
      </c>
      <c r="BG437" s="218" t="str">
        <f t="array" ref="BG437">INDEX('UPTD PPA KabKota'!P$5:P$513,MATCH($D437,'UPTD PPA KabKota'!$C$5:$C$513,FALSE))</f>
        <v>Sewa/Kontrak</v>
      </c>
      <c r="BH437" s="218" t="str">
        <f t="array" ref="BH437">INDEX('UPTD PPA KabKota'!Q$5:Q$513,MATCH($D437,'UPTD PPA KabKota'!$C$5:$C$513,FALSE))</f>
        <v/>
      </c>
      <c r="BI437" s="218" t="str">
        <f t="array" ref="BI437">INDEX('UPTD PPA KabKota'!R$5:R$513,MATCH($D437,'UPTD PPA KabKota'!$C$5:$C$513,FALSE))</f>
        <v>Ada</v>
      </c>
      <c r="BJ437" s="218" t="str">
        <f t="array" ref="BJ437">INDEX('UPTD PPA KabKota'!S$5:S$513,MATCH($D437,'UPTD PPA KabKota'!$C$5:$C$513,FALSE))</f>
        <v>Ada</v>
      </c>
      <c r="BK437" s="218" t="str">
        <f t="array" ref="BK437">INDEX('UPTD PPA KabKota'!T$5:T$513,MATCH($D437,'UPTD PPA KabKota'!$C$5:$C$513,FALSE))</f>
        <v>Ada</v>
      </c>
      <c r="BL437" s="218" t="str">
        <f t="array" ref="BL437">INDEX('UPTD PPA KabKota'!U$5:U$513,MATCH($D437,'UPTD PPA KabKota'!$C$5:$C$513,FALSE))</f>
        <v>Ada</v>
      </c>
      <c r="BM437" s="218" t="str">
        <f t="array" ref="BM437">INDEX('UPTD PPA KabKota'!V$5:V$513,MATCH($D437,'UPTD PPA KabKota'!$C$5:$C$513,FALSE))</f>
        <v>Tidak Ada</v>
      </c>
      <c r="BN437" s="218" t="str">
        <f t="array" ref="BN437">INDEX('UPTD PPA KabKota'!W$5:W$513,MATCH($D437,'UPTD PPA KabKota'!$C$5:$C$513,FALSE))</f>
        <v>Tidak Ada</v>
      </c>
      <c r="BO437" s="218" t="str">
        <f t="array" ref="BO437">INDEX('UPTD PPA KabKota'!X$5:X$513,MATCH($D437,'UPTD PPA KabKota'!$C$5:$C$513,FALSE))</f>
        <v>Ada</v>
      </c>
      <c r="BP437" s="218" t="str">
        <f t="array" ref="BP437">INDEX('UPTD PPA KabKota'!Y$5:Y$513,MATCH($D437,'UPTD PPA KabKota'!$C$5:$C$513,FALSE))</f>
        <v>Tidak Ada</v>
      </c>
      <c r="BQ437" s="218" t="str">
        <f t="array" ref="BQ437">INDEX('UPTD PPA KabKota'!Z$5:Z$513,MATCH($D437,'UPTD PPA KabKota'!$C$5:$C$513,FALSE))</f>
        <v>Tidak Ada</v>
      </c>
      <c r="BR437" s="218" t="str">
        <f t="array" ref="BR437">INDEX('UPTD PPA KabKota'!AA$5:AA$513,MATCH($D437,'UPTD PPA KabKota'!$C$5:$C$513,FALSE))</f>
        <v>Tidak Ada</v>
      </c>
      <c r="BS437" s="218" t="str">
        <f t="array" ref="BS437">INDEX('UPTD PPA KabKota'!AB$5:AB$513,MATCH($D437,'UPTD PPA KabKota'!$C$5:$C$513,FALSE))</f>
        <v>Tidak Ada</v>
      </c>
      <c r="BT437" s="218" t="str">
        <f t="array" ref="BT437">INDEX('UPTD PPA KabKota'!AC$5:AC$513,MATCH($D437,'UPTD PPA KabKota'!$C$5:$C$513,FALSE))</f>
        <v>Sudah</v>
      </c>
      <c r="BU437" s="218" t="str">
        <f t="array" ref="BU437">INDEX('UPTD PPA KabKota'!AD$5:AD$513,MATCH($D437,'UPTD PPA KabKota'!$C$5:$C$513,FALSE))</f>
        <v>Sudah</v>
      </c>
      <c r="BV437" s="218" t="str">
        <f t="array" ref="BV437">INDEX('UPTD PPA KabKota'!AE$5:AE$513,MATCH($D437,'UPTD PPA KabKota'!$C$5:$C$513,FALSE))</f>
        <v>Sudah</v>
      </c>
      <c r="BW437" s="218" t="str">
        <f t="array" ref="BW437">INDEX('UPTD PPA KabKota'!AF$5:AF$513,MATCH($D437,'UPTD PPA KabKota'!$C$5:$C$513,FALSE))</f>
        <v>Sudah</v>
      </c>
      <c r="BX437" s="218" t="str">
        <f t="array" ref="BX437">INDEX('UPTD PPA KabKota'!AG$5:AG$513,MATCH($D437,'UPTD PPA KabKota'!$C$5:$C$513,FALSE))</f>
        <v>Sudah</v>
      </c>
      <c r="BY437" s="218" t="str">
        <f t="array" ref="BY437">INDEX('UPTD PPA KabKota'!AH$5:AH$513,MATCH($D437,'UPTD PPA KabKota'!$C$5:$C$513,FALSE))</f>
        <v>Sudah</v>
      </c>
      <c r="BZ437" s="218" t="str">
        <f t="array" ref="BZ437">INDEX('UPTD PPA KabKota'!AI$5:AI$513,MATCH($D437,'UPTD PPA KabKota'!$C$5:$C$513,FALSE))</f>
        <v>Sudah</v>
      </c>
      <c r="CA437" s="218" t="str">
        <f t="array" ref="CA437">INDEX('UPTD PPA KabKota'!AJ$5:AJ$513,MATCH($D437,'UPTD PPA KabKota'!$C$5:$C$513,FALSE))</f>
        <v>Sudah</v>
      </c>
      <c r="CB437" s="218" t="str">
        <f t="array" ref="CB437">INDEX('UPTD PPA KabKota'!AK$5:AK$513,MATCH($D437,'UPTD PPA KabKota'!$C$5:$C$513,FALSE))</f>
        <v>Sudah</v>
      </c>
      <c r="CC437" s="218" t="str">
        <f t="array" ref="CC437">INDEX('UPTD PPA KabKota'!AL$5:AL$513,MATCH($D437,'UPTD PPA KabKota'!$C$5:$C$513,FALSE))</f>
        <v>Sudah</v>
      </c>
      <c r="CD437" s="218" t="str">
        <f t="array" ref="CD437">INDEX('UPTD PPA KabKota'!AM$5:AM$513,MATCH($D437,'UPTD PPA KabKota'!$C$5:$C$513,FALSE))</f>
        <v>Sudah</v>
      </c>
      <c r="CE437" s="218" t="str">
        <f t="array" ref="CE437">INDEX('UPTD PPA KabKota'!AN$5:AN$513,MATCH($D437,'UPTD PPA KabKota'!$C$5:$C$513,FALSE))</f>
        <v>Layanan Hukum: menyediakan advokat dari eksternal UPT PPA dengan pembiayaan dari DAK Nonfisik</v>
      </c>
      <c r="CF437" s="218">
        <f t="array" ref="CF437">INDEX('UPTD PPA KabKota'!AO$5:AO$513,MATCH($D437,'UPTD PPA KabKota'!$C$5:$C$513,FALSE))</f>
        <v>45</v>
      </c>
      <c r="CG437" s="218" t="str">
        <f t="array" ref="CG437">INDEX('UPTD PPA KabKota'!AP$5:AP$513,MATCH($D437,'UPTD PPA KabKota'!$C$5:$C$513,FALSE))</f>
        <v>Kekerasan Seksual; Penganiayaan</v>
      </c>
      <c r="CH437" s="218" t="str">
        <f t="array" ref="CH437">INDEX('UPTD PPA KabKota'!AQ$5:AQ$513,MATCH($D437,'UPTD PPA KabKota'!$C$5:$C$513,FALSE))</f>
        <v/>
      </c>
      <c r="CI437" s="218" t="str">
        <f t="array" ref="CI437">INDEX('UPTD PPA KabKota'!AR$5:AR$513,MATCH($D437,'UPTD PPA KabKota'!$C$5:$C$513,FALSE))</f>
        <v/>
      </c>
      <c r="CJ437" s="218" t="str">
        <f t="array" ref="CJ437">INDEX('UPTD PPA KabKota'!AS$5:AS$513,MATCH($D437,'UPTD PPA KabKota'!$C$5:$C$513,FALSE))</f>
        <v/>
      </c>
      <c r="CK437" s="218" t="str">
        <f t="array" ref="CK437">INDEX('UPTD PPA KabKota'!AT$5:AT$513,MATCH($D437,'UPTD PPA KabKota'!$C$5:$C$513,FALSE))</f>
        <v/>
      </c>
      <c r="CL437" s="218" t="str">
        <f t="array" ref="CL437">INDEX('UPTD PPA KabKota'!AU$5:AU$513,MATCH($D437,'UPTD PPA KabKota'!$C$5:$C$513,FALSE))</f>
        <v>√</v>
      </c>
      <c r="CM437" s="218" t="str">
        <f t="array" ref="CM437">INDEX('UPTD PPA KabKota'!AV$5:AV$513,MATCH($D437,'UPTD PPA KabKota'!$C$5:$C$513,FALSE))</f>
        <v/>
      </c>
      <c r="CN437" s="218" t="str">
        <f t="array" ref="CN437">INDEX('UPTD PPA KabKota'!AW$5:AW$513,MATCH($D437,'UPTD PPA KabKota'!$C$5:$C$513,FALSE))</f>
        <v/>
      </c>
      <c r="CO437" s="218" t="str">
        <f t="array" ref="CO437">INDEX('UPTD PPA KabKota'!AX$5:AX$513,MATCH($D437,'UPTD PPA KabKota'!$C$5:$C$513,FALSE))</f>
        <v/>
      </c>
      <c r="CP437" s="218" t="str">
        <f t="array" ref="CP437">INDEX('UPTD PPA KabKota'!AY$5:AY$513,MATCH($D437,'UPTD PPA KabKota'!$C$5:$C$513,FALSE))</f>
        <v/>
      </c>
      <c r="CQ437" s="209" t="str">
        <f>IFERROR(__xludf.DUMMYFUNCTION("IF(ISBLANK($K437),"""",IF(REGEXMATCH($K437,""Peraturan""),""Ada"",IF(REGEXMATCH($K437,""Rekomendasi""),""Tidak Ada"", $K437)))
"),"Ada")</f>
        <v>Ada</v>
      </c>
      <c r="CR437" s="209" t="str">
        <f t="array" ref="CR437">index('UPTD PPA KabKota'!$BI$5:$BI$513,match($D437,'UPTD PPA KabKota'!$C$5:$C$513,false))</f>
        <v>Ada</v>
      </c>
      <c r="CS437" s="314" t="str">
        <f t="shared" ref="CS437:CS438" si="75">IFS(CQ437="Ada","Ada",CR437="Ada","Ada",CR437="Tidak Ada","Tidak Ada")</f>
        <v>Ada</v>
      </c>
    </row>
    <row r="438">
      <c r="A438" s="334">
        <v>432.0</v>
      </c>
      <c r="B438" s="334">
        <v>13.0</v>
      </c>
      <c r="C438" s="311" t="s">
        <v>4787</v>
      </c>
      <c r="D438" s="312" t="s">
        <v>3566</v>
      </c>
      <c r="E438" s="315">
        <v>45778.0</v>
      </c>
      <c r="F438" s="218" t="str">
        <f t="array" ref="F438">INDEX('Ortala-KabKota'!F$2:F$415,MATCH($D438,'Ortala-KabKota'!$E$2:$E$415,FALSE))</f>
        <v>Gusnaeni/ 085281793569</v>
      </c>
      <c r="G438" s="218" t="str">
        <f t="array" ref="G438">INDEX('Ortala-KabKota'!G$2:G$415,MATCH($D438,'Ortala-KabKota'!$E$2:$E$415,FALSE))</f>
        <v>Jln. Beringin No. 5 Sengkang, Kabupaten Wajo</v>
      </c>
      <c r="H438" s="218" t="str">
        <f t="array" ref="H438">INDEX('Ortala-KabKota'!H$2:H$415,MATCH($D438,'Ortala-KabKota'!$E$2:$E$415,FALSE))</f>
        <v>-</v>
      </c>
      <c r="I438" s="218" t="str">
        <f t="array" ref="I438">INDEX('Ortala-KabKota'!I$2:I$415,MATCH($D438,'Ortala-KabKota'!$E$2:$E$415,FALSE))</f>
        <v>0813 5535 5352</v>
      </c>
      <c r="J438" s="218" t="str">
        <f t="array" ref="J438">INDEX('Ortala-KabKota'!J$2:J$415,MATCH($D438,'Ortala-KabKota'!$E$2:$E$415,FALSE))</f>
        <v>UPTD PPA</v>
      </c>
      <c r="K438" s="218" t="str">
        <f t="array" ref="K438">INDEX('Ortala-KabKota'!K$2:K$415,MATCH($D438,'Ortala-KabKota'!$E$2:$E$415,FALSE))</f>
        <v>Peraturan Bupati Wajo Nomor 68 Tahun 2020</v>
      </c>
      <c r="L438" s="218">
        <f t="array" ref="L438">INDEX('Ortala-KabKota'!L$2:L$415,MATCH($D438,'Ortala-KabKota'!$E$2:$E$415,FALSE))</f>
        <v>2020</v>
      </c>
      <c r="M438" s="218" t="str">
        <f t="array" ref="M438">INDEX('Ortala-KabKota'!M$2:M$415,MATCH($D438,'Ortala-KabKota'!$E$2:$E$415,FALSE))</f>
        <v>A</v>
      </c>
      <c r="N438" s="218" t="str">
        <f t="array" ref="N438">INDEX('Ortala-KabKota'!N$2:N$415,MATCH($D438,'Ortala-KabKota'!$E$2:$E$415,FALSE))</f>
        <v/>
      </c>
      <c r="O438" s="218" t="str">
        <f t="array" ref="O438">INDEX('Ortala-KabKota'!O$2:O$415,MATCH($D438,'Ortala-KabKota'!$E$2:$E$415,FALSE))</f>
        <v/>
      </c>
      <c r="P438" s="218" t="str">
        <f t="array" ref="P438">INDEX('Ortala-KabKota'!P$2:P$415,MATCH($D438,'Ortala-KabKota'!$E$2:$E$415,FALSE))</f>
        <v>Kepala UPTD PPA, Kasubag TU,  Pelaksana dan Kelompok JF</v>
      </c>
      <c r="Q438" s="218" t="str">
        <f t="array" ref="Q438">INDEX('Ortala-KabKota'!Q$2:Q$415,MATCH($D438,'Ortala-KabKota'!$E$2:$E$415,FALSE))</f>
        <v>BERGABUNG DENGAN KANTOR DINAS</v>
      </c>
      <c r="R438" s="218" t="str">
        <f t="array" ref="R438">INDEX('Ortala-KabKota'!R$2:R$415,MATCH($D438,'Ortala-KabKota'!$E$2:$E$415,FALSE))</f>
        <v>TIDAK PUNYA</v>
      </c>
      <c r="S438" s="218" t="str">
        <f t="array" ref="S438">INDEX('Ortala-KabKota'!S$2:S$415,MATCH($D438,'Ortala-KabKota'!$E$2:$E$415,FALSE))</f>
        <v>Tidak Ada</v>
      </c>
      <c r="T438" s="218">
        <f t="array" ref="T438">INDEX('Ortala-KabKota'!T$2:T$415,MATCH($D438,'Ortala-KabKota'!$E$2:$E$415,FALSE))</f>
        <v>1</v>
      </c>
      <c r="U438" s="218">
        <f t="array" ref="U438">INDEX('Ortala-KabKota'!U$2:U$415,MATCH($D438,'Ortala-KabKota'!$E$2:$E$415,FALSE))</f>
        <v>1</v>
      </c>
      <c r="V438" s="218">
        <f t="array" ref="V438">INDEX('Ortala-KabKota'!V$2:V$415,MATCH($D438,'Ortala-KabKota'!$E$2:$E$415,FALSE))</f>
        <v>0</v>
      </c>
      <c r="W438" s="218">
        <f t="array" ref="W438">INDEX('Ortala-KabKota'!W$2:W$415,MATCH($D438,'Ortala-KabKota'!$E$2:$E$415,FALSE))</f>
        <v>0</v>
      </c>
      <c r="X438" s="218">
        <f t="array" ref="X438">INDEX('Ortala-KabKota'!X$2:X$415,MATCH($D438,'Ortala-KabKota'!$E$2:$E$415,FALSE))</f>
        <v>1</v>
      </c>
      <c r="Y438" s="218">
        <f t="array" ref="Y438">INDEX('Ortala-KabKota'!Y$2:Y$415,MATCH($D438,'Ortala-KabKota'!$E$2:$E$415,FALSE))</f>
        <v>0</v>
      </c>
      <c r="Z438" s="218">
        <f t="array" ref="Z438">INDEX('Ortala-KabKota'!Z$2:Z$415,MATCH($D438,'Ortala-KabKota'!$E$2:$E$415,FALSE))</f>
        <v>0</v>
      </c>
      <c r="AA438" s="218">
        <f t="array" ref="AA438">INDEX('Ortala-KabKota'!AA$2:AA$415,MATCH($D438,'Ortala-KabKota'!$E$2:$E$415,FALSE))</f>
        <v>0</v>
      </c>
      <c r="AB438" s="218">
        <f t="array" ref="AB438">INDEX('Ortala-KabKota'!AB$2:AB$415,MATCH($D438,'Ortala-KabKota'!$E$2:$E$415,FALSE))</f>
        <v>0</v>
      </c>
      <c r="AC438" s="218">
        <f t="array" ref="AC438">INDEX('Ortala-KabKota'!AC$2:AC$415,MATCH($D438,'Ortala-KabKota'!$E$2:$E$415,FALSE))</f>
        <v>0</v>
      </c>
      <c r="AD438" s="218" t="str">
        <f t="array" ref="AD438">INDEX('Ortala-KabKota'!AD$2:AD$415,MATCH($D438,'Ortala-KabKota'!$E$2:$E$415,FALSE))</f>
        <v/>
      </c>
      <c r="AE438" s="218">
        <f t="array" ref="AE438">INDEX('Ortala-KabKota'!AE$2:AE$415,MATCH($D438,'Ortala-KabKota'!$E$2:$E$415,FALSE))</f>
        <v>1</v>
      </c>
      <c r="AF438" s="218">
        <f t="array" ref="AF438">INDEX('Ortala-KabKota'!AF$2:AF$415,MATCH($D438,'Ortala-KabKota'!$E$2:$E$415,FALSE))</f>
        <v>1</v>
      </c>
      <c r="AG438" s="218">
        <f t="array" ref="AG438">INDEX('Ortala-KabKota'!AG$2:AG$415,MATCH($D438,'Ortala-KabKota'!$E$2:$E$415,FALSE))</f>
        <v>1</v>
      </c>
      <c r="AH438" s="218">
        <f t="array" ref="AH438">INDEX('Ortala-KabKota'!AH$2:AH$415,MATCH($D438,'Ortala-KabKota'!$E$2:$E$415,FALSE))</f>
        <v>0</v>
      </c>
      <c r="AI438" s="218" t="str">
        <f t="array" ref="AI438">INDEX('Ortala-KabKota'!AI$2:AI$415,MATCH($D438,'Ortala-KabKota'!$E$2:$E$415,FALSE))</f>
        <v>Kegiatan dalam proses pemberian rasa keamanan bagi klien dengan memberikan tempat sementara (Rumah Aman) belum dilaksanakan hal ini mengingat Kabupaten Wajo dalam hal ini UPTD PPA belum memiliki rumah aman. Maka dari itu kami dari pihak UPTD PPA  sangat berharap agar pada tahun ini dapat memiliki rumah aman sebagai penunjang tercapainya layanan yang baik bagi klien/korban dallam proses pemecahan masalah yang dihadapi</v>
      </c>
      <c r="AJ438" s="218">
        <f t="array" ref="AJ438">INDEX('Ortala-KabKota'!AJ$2:AJ$415,MATCH($D438,'Ortala-KabKota'!$E$2:$E$415,FALSE))</f>
        <v>1</v>
      </c>
      <c r="AK438" s="218">
        <f t="array" ref="AK438">INDEX('Ortala-KabKota'!AK$2:AK$415,MATCH($D438,'Ortala-KabKota'!$E$2:$E$415,FALSE))</f>
        <v>1</v>
      </c>
      <c r="AL438" s="218">
        <f t="array" ref="AL438">INDEX('Ortala-KabKota'!AL$2:AL$415,MATCH($D438,'Ortala-KabKota'!$E$2:$E$415,FALSE))</f>
        <v>20</v>
      </c>
      <c r="AM438" s="218" t="str">
        <f t="array" ref="AM438">INDEX('Ortala-KabKota'!AM$2:AM$415,MATCH($D438,'Ortala-KabKota'!$E$2:$E$415,FALSE))</f>
        <v>KDRT</v>
      </c>
      <c r="AN438" s="218" t="str">
        <f t="array" ref="AN438">INDEX('Ortala-KabKota'!AN$2:AN$415,MATCH($D438,'Ortala-KabKota'!$E$2:$E$415,FALSE))</f>
        <v/>
      </c>
      <c r="AO438" s="218" t="str">
        <f t="array" ref="AO438">INDEX('Ortala-KabKota'!AO$2:AO$415,MATCH($D438,'Ortala-KabKota'!$E$2:$E$415,FALSE))</f>
        <v/>
      </c>
      <c r="AP438" s="218" t="str">
        <f t="array" ref="AP438">INDEX('Ortala-KabKota'!AP$2:AP$415,MATCH($D438,'Ortala-KabKota'!$E$2:$E$415,FALSE))</f>
        <v/>
      </c>
      <c r="AQ438" s="218" t="str">
        <f t="array" ref="AQ438">INDEX('Ortala-KabKota'!AQ$2:AQ$415,MATCH($D438,'Ortala-KabKota'!$E$2:$E$415,FALSE))</f>
        <v/>
      </c>
      <c r="AR438" s="218">
        <f t="array" ref="AR438">INDEX('Ortala-KabKota'!AR$2:AR$415,MATCH($D438,'Ortala-KabKota'!$E$2:$E$415,FALSE))</f>
        <v>1</v>
      </c>
      <c r="AS438" s="218" t="str">
        <f t="array" ref="AS438">INDEX('Ortala-KabKota'!AS$2:AS$415,MATCH($D438,'Ortala-KabKota'!$E$2:$E$415,FALSE))</f>
        <v/>
      </c>
      <c r="AT438" s="218" t="str">
        <f t="array" ref="AT438">INDEX('Ortala-KabKota'!AT$2:AT$415,MATCH($D438,'Ortala-KabKota'!$E$2:$E$415,FALSE))</f>
        <v/>
      </c>
      <c r="AU438" s="218" t="str">
        <f t="array" ref="AU438">INDEX('UPTD PPA KabKota'!D$5:D$513,MATCH($D438,'UPTD PPA KabKota'!$C$5:$C$513,FALSE))</f>
        <v>Gusnaeni.S.Sos.M.A.P</v>
      </c>
      <c r="AV438" s="218" t="str">
        <f t="array" ref="AV438">INDEX('UPTD PPA KabKota'!E$5:E$513,MATCH($D438,'UPTD PPA KabKota'!$C$5:$C$513,FALSE))</f>
        <v>JL. BERINGIN NO. 5 SENGKANG KAB. WAJO</v>
      </c>
      <c r="AW438" s="218">
        <f t="array" ref="AW438">INDEX('UPTD PPA KabKota'!F$5:F$513,MATCH($D438,'UPTD PPA KabKota'!$C$5:$C$513,FALSE))</f>
        <v>85281793569</v>
      </c>
      <c r="AX438" s="218">
        <f t="array" ref="AX438">INDEX('UPTD PPA KabKota'!G$5:G$513,MATCH($D438,'UPTD PPA KabKota'!$C$5:$C$513,FALSE))</f>
        <v>81355355352</v>
      </c>
      <c r="AY438" s="218" t="str">
        <f t="array" ref="AY438">INDEX('UPTD PPA KabKota'!H$5:H$513,MATCH($D438,'UPTD PPA KabKota'!$C$5:$C$513,FALSE))</f>
        <v>UPTD PPA</v>
      </c>
      <c r="AZ438" s="218" t="str">
        <f t="array" ref="AZ438">INDEX('UPTD PPA KabKota'!I$5:I$513,MATCH($D438,'UPTD PPA KabKota'!$C$5:$C$513,FALSE))</f>
        <v>Peraturan Bupati Wajo Nomor 68 Tahun 2020</v>
      </c>
      <c r="BA438" s="218">
        <f t="array" ref="BA438">INDEX('UPTD PPA KabKota'!J$5:J$513,MATCH($D438,'UPTD PPA KabKota'!$C$5:$C$513,FALSE))</f>
        <v>2020</v>
      </c>
      <c r="BB438" s="218" t="str">
        <f t="array" ref="BB438">INDEX('UPTD PPA KabKota'!K$5:K$513,MATCH($D438,'UPTD PPA KabKota'!$C$5:$C$513,FALSE))</f>
        <v>A</v>
      </c>
      <c r="BC438" s="218" t="str">
        <f t="array" ref="BC438">INDEX('UPTD PPA KabKota'!L$5:L$513,MATCH($D438,'UPTD PPA KabKota'!$C$5:$C$513,FALSE))</f>
        <v>O85281793569</v>
      </c>
      <c r="BD438" s="218" t="str">
        <f t="array" ref="BD438">INDEX('UPTD PPA KabKota'!M$5:M$513,MATCH($D438,'UPTD PPA KabKota'!$C$5:$C$513,FALSE))</f>
        <v>gusnaeni76@gmail.com</v>
      </c>
      <c r="BE438" s="218" t="str">
        <f t="array" ref="BE438">INDEX('UPTD PPA KabKota'!N$5:N$513,MATCH($D438,'UPTD PPA KabKota'!$C$5:$C$513,FALSE))</f>
        <v>Kepala UPTD PPA, Kasubag TU, Pelaksana dan Kelompok JF</v>
      </c>
      <c r="BF438" s="218" t="str">
        <f t="array" ref="BF438">INDEX('UPTD PPA KabKota'!O$5:O$513,MATCH($D438,'UPTD PPA KabKota'!$C$5:$C$513,FALSE))</f>
        <v>BERGABUNG DENGAN KANTOR DINAS</v>
      </c>
      <c r="BG438" s="218" t="str">
        <f t="array" ref="BG438">INDEX('UPTD PPA KabKota'!P$5:P$513,MATCH($D438,'UPTD PPA KabKota'!$C$5:$C$513,FALSE))</f>
        <v>SEWA/KONTRAK</v>
      </c>
      <c r="BH438" s="218" t="str">
        <f t="array" ref="BH438">INDEX('UPTD PPA KabKota'!Q$5:Q$513,MATCH($D438,'UPTD PPA KabKota'!$C$5:$C$513,FALSE))</f>
        <v>Tidak Ada</v>
      </c>
      <c r="BI438" s="218" t="str">
        <f t="array" ref="BI438">INDEX('UPTD PPA KabKota'!R$5:R$513,MATCH($D438,'UPTD PPA KabKota'!$C$5:$C$513,FALSE))</f>
        <v>Tidak Ada</v>
      </c>
      <c r="BJ438" s="218" t="str">
        <f t="array" ref="BJ438">INDEX('UPTD PPA KabKota'!S$5:S$513,MATCH($D438,'UPTD PPA KabKota'!$C$5:$C$513,FALSE))</f>
        <v>Tidak Ada</v>
      </c>
      <c r="BK438" s="218" t="str">
        <f t="array" ref="BK438">INDEX('UPTD PPA KabKota'!T$5:T$513,MATCH($D438,'UPTD PPA KabKota'!$C$5:$C$513,FALSE))</f>
        <v>Tidak Ada</v>
      </c>
      <c r="BL438" s="218" t="str">
        <f t="array" ref="BL438">INDEX('UPTD PPA KabKota'!U$5:U$513,MATCH($D438,'UPTD PPA KabKota'!$C$5:$C$513,FALSE))</f>
        <v>Tidak Ada</v>
      </c>
      <c r="BM438" s="218" t="str">
        <f t="array" ref="BM438">INDEX('UPTD PPA KabKota'!V$5:V$513,MATCH($D438,'UPTD PPA KabKota'!$C$5:$C$513,FALSE))</f>
        <v>Ada</v>
      </c>
      <c r="BN438" s="218" t="str">
        <f t="array" ref="BN438">INDEX('UPTD PPA KabKota'!W$5:W$513,MATCH($D438,'UPTD PPA KabKota'!$C$5:$C$513,FALSE))</f>
        <v>Tidak Ada</v>
      </c>
      <c r="BO438" s="218" t="str">
        <f t="array" ref="BO438">INDEX('UPTD PPA KabKota'!X$5:X$513,MATCH($D438,'UPTD PPA KabKota'!$C$5:$C$513,FALSE))</f>
        <v>Tidak Ada</v>
      </c>
      <c r="BP438" s="218" t="str">
        <f t="array" ref="BP438">INDEX('UPTD PPA KabKota'!Y$5:Y$513,MATCH($D438,'UPTD PPA KabKota'!$C$5:$C$513,FALSE))</f>
        <v>Tidak Ada</v>
      </c>
      <c r="BQ438" s="218" t="str">
        <f t="array" ref="BQ438">INDEX('UPTD PPA KabKota'!Z$5:Z$513,MATCH($D438,'UPTD PPA KabKota'!$C$5:$C$513,FALSE))</f>
        <v>Tidak Ada</v>
      </c>
      <c r="BR438" s="218" t="str">
        <f t="array" ref="BR438">INDEX('UPTD PPA KabKota'!AA$5:AA$513,MATCH($D438,'UPTD PPA KabKota'!$C$5:$C$513,FALSE))</f>
        <v>Tidak Ada</v>
      </c>
      <c r="BS438" s="218" t="str">
        <f t="array" ref="BS438">INDEX('UPTD PPA KabKota'!AB$5:AB$513,MATCH($D438,'UPTD PPA KabKota'!$C$5:$C$513,FALSE))</f>
        <v>Tidak Ada</v>
      </c>
      <c r="BT438" s="218" t="str">
        <f t="array" ref="BT438">INDEX('UPTD PPA KabKota'!AC$5:AC$513,MATCH($D438,'UPTD PPA KabKota'!$C$5:$C$513,FALSE))</f>
        <v>Sudah</v>
      </c>
      <c r="BU438" s="218" t="str">
        <f t="array" ref="BU438">INDEX('UPTD PPA KabKota'!AD$5:AD$513,MATCH($D438,'UPTD PPA KabKota'!$C$5:$C$513,FALSE))</f>
        <v>Sudah</v>
      </c>
      <c r="BV438" s="218" t="str">
        <f t="array" ref="BV438">INDEX('UPTD PPA KabKota'!AE$5:AE$513,MATCH($D438,'UPTD PPA KabKota'!$C$5:$C$513,FALSE))</f>
        <v>sudah</v>
      </c>
      <c r="BW438" s="218" t="str">
        <f t="array" ref="BW438">INDEX('UPTD PPA KabKota'!AF$5:AF$513,MATCH($D438,'UPTD PPA KabKota'!$C$5:$C$513,FALSE))</f>
        <v>Sudah</v>
      </c>
      <c r="BX438" s="218" t="str">
        <f t="array" ref="BX438">INDEX('UPTD PPA KabKota'!AG$5:AG$513,MATCH($D438,'UPTD PPA KabKota'!$C$5:$C$513,FALSE))</f>
        <v>Sudah</v>
      </c>
      <c r="BY438" s="218" t="str">
        <f t="array" ref="BY438">INDEX('UPTD PPA KabKota'!AH$5:AH$513,MATCH($D438,'UPTD PPA KabKota'!$C$5:$C$513,FALSE))</f>
        <v>Sudah</v>
      </c>
      <c r="BZ438" s="218" t="str">
        <f t="array" ref="BZ438">INDEX('UPTD PPA KabKota'!AI$5:AI$513,MATCH($D438,'UPTD PPA KabKota'!$C$5:$C$513,FALSE))</f>
        <v>belum</v>
      </c>
      <c r="CA438" s="218" t="str">
        <f t="array" ref="CA438">INDEX('UPTD PPA KabKota'!AJ$5:AJ$513,MATCH($D438,'UPTD PPA KabKota'!$C$5:$C$513,FALSE))</f>
        <v>Sudah</v>
      </c>
      <c r="CB438" s="218" t="str">
        <f t="array" ref="CB438">INDEX('UPTD PPA KabKota'!AK$5:AK$513,MATCH($D438,'UPTD PPA KabKota'!$C$5:$C$513,FALSE))</f>
        <v>belum</v>
      </c>
      <c r="CC438" s="218" t="str">
        <f t="array" ref="CC438">INDEX('UPTD PPA KabKota'!AL$5:AL$513,MATCH($D438,'UPTD PPA KabKota'!$C$5:$C$513,FALSE))</f>
        <v>Sudah</v>
      </c>
      <c r="CD438" s="218" t="str">
        <f t="array" ref="CD438">INDEX('UPTD PPA KabKota'!AM$5:AM$513,MATCH($D438,'UPTD PPA KabKota'!$C$5:$C$513,FALSE))</f>
        <v>Sudah</v>
      </c>
      <c r="CE438" s="218" t="str">
        <f t="array" ref="CE438">INDEX('UPTD PPA KabKota'!AN$5:AN$513,MATCH($D438,'UPTD PPA KabKota'!$C$5:$C$513,FALSE))</f>
        <v/>
      </c>
      <c r="CF438" s="218">
        <f t="array" ref="CF438">INDEX('UPTD PPA KabKota'!AO$5:AO$513,MATCH($D438,'UPTD PPA KabKota'!$C$5:$C$513,FALSE))</f>
        <v>39</v>
      </c>
      <c r="CG438" s="218" t="str">
        <f t="array" ref="CG438">INDEX('UPTD PPA KabKota'!AP$5:AP$513,MATCH($D438,'UPTD PPA KabKota'!$C$5:$C$513,FALSE))</f>
        <v>Kekerasan Terhadap Anak</v>
      </c>
      <c r="CH438" s="218" t="str">
        <f t="array" ref="CH438">INDEX('UPTD PPA KabKota'!AQ$5:AQ$513,MATCH($D438,'UPTD PPA KabKota'!$C$5:$C$513,FALSE))</f>
        <v/>
      </c>
      <c r="CI438" s="218" t="str">
        <f t="array" ref="CI438">INDEX('UPTD PPA KabKota'!AR$5:AR$513,MATCH($D438,'UPTD PPA KabKota'!$C$5:$C$513,FALSE))</f>
        <v/>
      </c>
      <c r="CJ438" s="218" t="str">
        <f t="array" ref="CJ438">INDEX('UPTD PPA KabKota'!AS$5:AS$513,MATCH($D438,'UPTD PPA KabKota'!$C$5:$C$513,FALSE))</f>
        <v/>
      </c>
      <c r="CK438" s="218" t="str">
        <f t="array" ref="CK438">INDEX('UPTD PPA KabKota'!AT$5:AT$513,MATCH($D438,'UPTD PPA KabKota'!$C$5:$C$513,FALSE))</f>
        <v/>
      </c>
      <c r="CL438" s="218" t="str">
        <f t="array" ref="CL438">INDEX('UPTD PPA KabKota'!AU$5:AU$513,MATCH($D438,'UPTD PPA KabKota'!$C$5:$C$513,FALSE))</f>
        <v>V</v>
      </c>
      <c r="CM438" s="218" t="str">
        <f t="array" ref="CM438">INDEX('UPTD PPA KabKota'!AV$5:AV$513,MATCH($D438,'UPTD PPA KabKota'!$C$5:$C$513,FALSE))</f>
        <v/>
      </c>
      <c r="CN438" s="218" t="str">
        <f t="array" ref="CN438">INDEX('UPTD PPA KabKota'!AW$5:AW$513,MATCH($D438,'UPTD PPA KabKota'!$C$5:$C$513,FALSE))</f>
        <v/>
      </c>
      <c r="CO438" s="218" t="str">
        <f t="array" ref="CO438">INDEX('UPTD PPA KabKota'!AX$5:AX$513,MATCH($D438,'UPTD PPA KabKota'!$C$5:$C$513,FALSE))</f>
        <v/>
      </c>
      <c r="CP438" s="218" t="str">
        <f t="array" ref="CP438">INDEX('UPTD PPA KabKota'!AY$5:AY$513,MATCH($D438,'UPTD PPA KabKota'!$C$5:$C$513,FALSE))</f>
        <v/>
      </c>
      <c r="CQ438" s="209" t="str">
        <f>IFERROR(__xludf.DUMMYFUNCTION("IF(ISBLANK($K438),"""",IF(REGEXMATCH($K438,""Peraturan""),""Ada"",IF(REGEXMATCH($K438,""Rekomendasi""),""Tidak Ada"", $K438)))
"),"Ada")</f>
        <v>Ada</v>
      </c>
      <c r="CR438" s="209" t="str">
        <f t="array" ref="CR438">index('UPTD PPA KabKota'!$BI$5:$BI$513,match($D438,'UPTD PPA KabKota'!$C$5:$C$513,false))</f>
        <v>Ada</v>
      </c>
      <c r="CS438" s="314" t="str">
        <f t="shared" si="75"/>
        <v>Ada</v>
      </c>
    </row>
    <row r="439">
      <c r="A439" s="334">
        <v>433.0</v>
      </c>
      <c r="B439" s="334">
        <v>14.0</v>
      </c>
      <c r="C439" s="311" t="s">
        <v>4787</v>
      </c>
      <c r="D439" s="312" t="s">
        <v>3778</v>
      </c>
      <c r="E439" s="315">
        <v>45689.0</v>
      </c>
      <c r="F439" s="218" t="str">
        <f t="array" ref="F439">INDEX('Ortala-KabKota'!F$2:F$415,MATCH($D439,'Ortala-KabKota'!$E$2:$E$415,FALSE))</f>
        <v>#N/A</v>
      </c>
      <c r="G439" s="218" t="str">
        <f t="array" ref="G439">INDEX('Ortala-KabKota'!G$2:G$415,MATCH($D439,'Ortala-KabKota'!$E$2:$E$415,FALSE))</f>
        <v>#N/A</v>
      </c>
      <c r="H439" s="218" t="str">
        <f t="array" ref="H439">INDEX('Ortala-KabKota'!H$2:H$415,MATCH($D439,'Ortala-KabKota'!$E$2:$E$415,FALSE))</f>
        <v>#N/A</v>
      </c>
      <c r="I439" s="218" t="str">
        <f t="array" ref="I439">INDEX('Ortala-KabKota'!I$2:I$415,MATCH($D439,'Ortala-KabKota'!$E$2:$E$415,FALSE))</f>
        <v>#N/A</v>
      </c>
      <c r="J439" s="218" t="str">
        <f t="array" ref="J439">INDEX('Ortala-KabKota'!J$2:J$415,MATCH($D439,'Ortala-KabKota'!$E$2:$E$415,FALSE))</f>
        <v>#N/A</v>
      </c>
      <c r="K439" s="218" t="str">
        <f t="array" ref="K439">INDEX('Ortala-KabKota'!K$2:K$415,MATCH($D439,'Ortala-KabKota'!$E$2:$E$415,FALSE))</f>
        <v>#N/A</v>
      </c>
      <c r="L439" s="218" t="str">
        <f t="array" ref="L439">INDEX('Ortala-KabKota'!L$2:L$415,MATCH($D439,'Ortala-KabKota'!$E$2:$E$415,FALSE))</f>
        <v>#N/A</v>
      </c>
      <c r="M439" s="218" t="str">
        <f t="array" ref="M439">INDEX('Ortala-KabKota'!M$2:M$415,MATCH($D439,'Ortala-KabKota'!$E$2:$E$415,FALSE))</f>
        <v>#N/A</v>
      </c>
      <c r="N439" s="218" t="str">
        <f t="array" ref="N439">INDEX('Ortala-KabKota'!N$2:N$415,MATCH($D439,'Ortala-KabKota'!$E$2:$E$415,FALSE))</f>
        <v>#N/A</v>
      </c>
      <c r="O439" s="218" t="str">
        <f t="array" ref="O439">INDEX('Ortala-KabKota'!O$2:O$415,MATCH($D439,'Ortala-KabKota'!$E$2:$E$415,FALSE))</f>
        <v>#N/A</v>
      </c>
      <c r="P439" s="218" t="str">
        <f t="array" ref="P439">INDEX('Ortala-KabKota'!P$2:P$415,MATCH($D439,'Ortala-KabKota'!$E$2:$E$415,FALSE))</f>
        <v>#N/A</v>
      </c>
      <c r="Q439" s="218" t="str">
        <f t="array" ref="Q439">INDEX('Ortala-KabKota'!Q$2:Q$415,MATCH($D439,'Ortala-KabKota'!$E$2:$E$415,FALSE))</f>
        <v>#N/A</v>
      </c>
      <c r="R439" s="218" t="str">
        <f t="array" ref="R439">INDEX('Ortala-KabKota'!R$2:R$415,MATCH($D439,'Ortala-KabKota'!$E$2:$E$415,FALSE))</f>
        <v>#N/A</v>
      </c>
      <c r="S439" s="218" t="str">
        <f t="array" ref="S439">INDEX('Ortala-KabKota'!S$2:S$415,MATCH($D439,'Ortala-KabKota'!$E$2:$E$415,FALSE))</f>
        <v>#N/A</v>
      </c>
      <c r="T439" s="218" t="str">
        <f t="array" ref="T439">INDEX('Ortala-KabKota'!T$2:T$415,MATCH($D439,'Ortala-KabKota'!$E$2:$E$415,FALSE))</f>
        <v>#N/A</v>
      </c>
      <c r="U439" s="218" t="str">
        <f t="array" ref="U439">INDEX('Ortala-KabKota'!U$2:U$415,MATCH($D439,'Ortala-KabKota'!$E$2:$E$415,FALSE))</f>
        <v>#N/A</v>
      </c>
      <c r="V439" s="218" t="str">
        <f t="array" ref="V439">INDEX('Ortala-KabKota'!V$2:V$415,MATCH($D439,'Ortala-KabKota'!$E$2:$E$415,FALSE))</f>
        <v>#N/A</v>
      </c>
      <c r="W439" s="218" t="str">
        <f t="array" ref="W439">INDEX('Ortala-KabKota'!W$2:W$415,MATCH($D439,'Ortala-KabKota'!$E$2:$E$415,FALSE))</f>
        <v>#N/A</v>
      </c>
      <c r="X439" s="218" t="str">
        <f t="array" ref="X439">INDEX('Ortala-KabKota'!X$2:X$415,MATCH($D439,'Ortala-KabKota'!$E$2:$E$415,FALSE))</f>
        <v>#N/A</v>
      </c>
      <c r="Y439" s="218" t="str">
        <f t="array" ref="Y439">INDEX('Ortala-KabKota'!Y$2:Y$415,MATCH($D439,'Ortala-KabKota'!$E$2:$E$415,FALSE))</f>
        <v>#N/A</v>
      </c>
      <c r="Z439" s="218" t="str">
        <f t="array" ref="Z439">INDEX('Ortala-KabKota'!Z$2:Z$415,MATCH($D439,'Ortala-KabKota'!$E$2:$E$415,FALSE))</f>
        <v>#N/A</v>
      </c>
      <c r="AA439" s="218" t="str">
        <f t="array" ref="AA439">INDEX('Ortala-KabKota'!AA$2:AA$415,MATCH($D439,'Ortala-KabKota'!$E$2:$E$415,FALSE))</f>
        <v>#N/A</v>
      </c>
      <c r="AB439" s="218" t="str">
        <f t="array" ref="AB439">INDEX('Ortala-KabKota'!AB$2:AB$415,MATCH($D439,'Ortala-KabKota'!$E$2:$E$415,FALSE))</f>
        <v>#N/A</v>
      </c>
      <c r="AC439" s="218" t="str">
        <f t="array" ref="AC439">INDEX('Ortala-KabKota'!AC$2:AC$415,MATCH($D439,'Ortala-KabKota'!$E$2:$E$415,FALSE))</f>
        <v>#N/A</v>
      </c>
      <c r="AD439" s="218" t="str">
        <f t="array" ref="AD439">INDEX('Ortala-KabKota'!AD$2:AD$415,MATCH($D439,'Ortala-KabKota'!$E$2:$E$415,FALSE))</f>
        <v>#N/A</v>
      </c>
      <c r="AE439" s="218" t="str">
        <f t="array" ref="AE439">INDEX('Ortala-KabKota'!AE$2:AE$415,MATCH($D439,'Ortala-KabKota'!$E$2:$E$415,FALSE))</f>
        <v>#N/A</v>
      </c>
      <c r="AF439" s="218" t="str">
        <f t="array" ref="AF439">INDEX('Ortala-KabKota'!AF$2:AF$415,MATCH($D439,'Ortala-KabKota'!$E$2:$E$415,FALSE))</f>
        <v>#N/A</v>
      </c>
      <c r="AG439" s="218" t="str">
        <f t="array" ref="AG439">INDEX('Ortala-KabKota'!AG$2:AG$415,MATCH($D439,'Ortala-KabKota'!$E$2:$E$415,FALSE))</f>
        <v>#N/A</v>
      </c>
      <c r="AH439" s="218" t="str">
        <f t="array" ref="AH439">INDEX('Ortala-KabKota'!AH$2:AH$415,MATCH($D439,'Ortala-KabKota'!$E$2:$E$415,FALSE))</f>
        <v>#N/A</v>
      </c>
      <c r="AI439" s="218" t="str">
        <f t="array" ref="AI439">INDEX('Ortala-KabKota'!AI$2:AI$415,MATCH($D439,'Ortala-KabKota'!$E$2:$E$415,FALSE))</f>
        <v>#N/A</v>
      </c>
      <c r="AJ439" s="218" t="str">
        <f t="array" ref="AJ439">INDEX('Ortala-KabKota'!AJ$2:AJ$415,MATCH($D439,'Ortala-KabKota'!$E$2:$E$415,FALSE))</f>
        <v>#N/A</v>
      </c>
      <c r="AK439" s="218" t="str">
        <f t="array" ref="AK439">INDEX('Ortala-KabKota'!AK$2:AK$415,MATCH($D439,'Ortala-KabKota'!$E$2:$E$415,FALSE))</f>
        <v>#N/A</v>
      </c>
      <c r="AL439" s="218" t="str">
        <f t="array" ref="AL439">INDEX('Ortala-KabKota'!AL$2:AL$415,MATCH($D439,'Ortala-KabKota'!$E$2:$E$415,FALSE))</f>
        <v>#N/A</v>
      </c>
      <c r="AM439" s="218" t="str">
        <f t="array" ref="AM439">INDEX('Ortala-KabKota'!AM$2:AM$415,MATCH($D439,'Ortala-KabKota'!$E$2:$E$415,FALSE))</f>
        <v>#N/A</v>
      </c>
      <c r="AN439" s="218" t="str">
        <f t="array" ref="AN439">INDEX('Ortala-KabKota'!AN$2:AN$415,MATCH($D439,'Ortala-KabKota'!$E$2:$E$415,FALSE))</f>
        <v>#N/A</v>
      </c>
      <c r="AO439" s="218" t="str">
        <f t="array" ref="AO439">INDEX('Ortala-KabKota'!AO$2:AO$415,MATCH($D439,'Ortala-KabKota'!$E$2:$E$415,FALSE))</f>
        <v>#N/A</v>
      </c>
      <c r="AP439" s="218" t="str">
        <f t="array" ref="AP439">INDEX('Ortala-KabKota'!AP$2:AP$415,MATCH($D439,'Ortala-KabKota'!$E$2:$E$415,FALSE))</f>
        <v>#N/A</v>
      </c>
      <c r="AQ439" s="218" t="str">
        <f t="array" ref="AQ439">INDEX('Ortala-KabKota'!AQ$2:AQ$415,MATCH($D439,'Ortala-KabKota'!$E$2:$E$415,FALSE))</f>
        <v>#N/A</v>
      </c>
      <c r="AR439" s="218" t="str">
        <f t="array" ref="AR439">INDEX('Ortala-KabKota'!AR$2:AR$415,MATCH($D439,'Ortala-KabKota'!$E$2:$E$415,FALSE))</f>
        <v>#N/A</v>
      </c>
      <c r="AS439" s="218" t="str">
        <f t="array" ref="AS439">INDEX('Ortala-KabKota'!AS$2:AS$415,MATCH($D439,'Ortala-KabKota'!$E$2:$E$415,FALSE))</f>
        <v>#N/A</v>
      </c>
      <c r="AT439" s="218" t="str">
        <f t="array" ref="AT439">INDEX('Ortala-KabKota'!AT$2:AT$415,MATCH($D439,'Ortala-KabKota'!$E$2:$E$415,FALSE))</f>
        <v>#N/A</v>
      </c>
      <c r="AU439" s="218" t="str">
        <f t="array" ref="AU439">INDEX('UPTD PPA KabKota'!D$5:D$513,MATCH($D439,'UPTD PPA KabKota'!$C$5:$C$513,FALSE))</f>
        <v>ANDI DIANA SAID ROEM, SKM</v>
      </c>
      <c r="AV439" s="218" t="str">
        <f t="array" ref="AV439">INDEX('UPTD PPA KabKota'!E$5:E$513,MATCH($D439,'UPTD PPA KabKota'!$C$5:$C$513,FALSE))</f>
        <v>Jln Harapan Baru Kompleks SKPD</v>
      </c>
      <c r="AW439" s="218">
        <f t="array" ref="AW439">INDEX('UPTD PPA KabKota'!F$5:F$513,MATCH($D439,'UPTD PPA KabKota'!$C$5:$C$513,FALSE))</f>
        <v>81244513385</v>
      </c>
      <c r="AX439" s="218">
        <f t="array" ref="AX439">INDEX('UPTD PPA KabKota'!G$5:G$513,MATCH($D439,'UPTD PPA KabKota'!$C$5:$C$513,FALSE))</f>
        <v>81242513385</v>
      </c>
      <c r="AY439" s="218" t="str">
        <f t="array" ref="AY439">INDEX('UPTD PPA KabKota'!H$5:H$513,MATCH($D439,'UPTD PPA KabKota'!$C$5:$C$513,FALSE))</f>
        <v>UPTD MASIH DALAM PROSES PEMBENTUKAN</v>
      </c>
      <c r="AZ439" s="218" t="str">
        <f t="array" ref="AZ439">INDEX('UPTD PPA KabKota'!I$5:I$513,MATCH($D439,'UPTD PPA KabKota'!$C$5:$C$513,FALSE))</f>
        <v/>
      </c>
      <c r="BA439" s="218" t="str">
        <f t="array" ref="BA439">INDEX('UPTD PPA KabKota'!J$5:J$513,MATCH($D439,'UPTD PPA KabKota'!$C$5:$C$513,FALSE))</f>
        <v/>
      </c>
      <c r="BB439" s="218" t="str">
        <f t="array" ref="BB439">INDEX('UPTD PPA KabKota'!K$5:K$513,MATCH($D439,'UPTD PPA KabKota'!$C$5:$C$513,FALSE))</f>
        <v/>
      </c>
      <c r="BC439" s="218">
        <f t="array" ref="BC439">INDEX('UPTD PPA KabKota'!L$5:L$513,MATCH($D439,'UPTD PPA KabKota'!$C$5:$C$513,FALSE))</f>
        <v>81241201033</v>
      </c>
      <c r="BD439" s="218" t="str">
        <f t="array" ref="BD439">INDEX('UPTD PPA KabKota'!M$5:M$513,MATCH($D439,'UPTD PPA KabKota'!$C$5:$C$513,FALSE))</f>
        <v>sidrapppa@gmail.com</v>
      </c>
      <c r="BE439" s="218" t="str">
        <f t="array" ref="BE439">INDEX('UPTD PPA KabKota'!N$5:N$513,MATCH($D439,'UPTD PPA KabKota'!$C$5:$C$513,FALSE))</f>
        <v/>
      </c>
      <c r="BF439" s="218" t="str">
        <f t="array" ref="BF439">INDEX('UPTD PPA KabKota'!O$5:O$513,MATCH($D439,'UPTD PPA KabKota'!$C$5:$C$513,FALSE))</f>
        <v>BERGABUNG DENGAN KANTOR DINAS</v>
      </c>
      <c r="BG439" s="218" t="str">
        <f t="array" ref="BG439">INDEX('UPTD PPA KabKota'!P$5:P$513,MATCH($D439,'UPTD PPA KabKota'!$C$5:$C$513,FALSE))</f>
        <v>PINJAM PAKAI</v>
      </c>
      <c r="BH439" s="218" t="str">
        <f t="array" ref="BH439">INDEX('UPTD PPA KabKota'!Q$5:Q$513,MATCH($D439,'UPTD PPA KabKota'!$C$5:$C$513,FALSE))</f>
        <v>PINJAM PAKAI</v>
      </c>
      <c r="BI439" s="218" t="str">
        <f t="array" ref="BI439">INDEX('UPTD PPA KabKota'!R$5:R$513,MATCH($D439,'UPTD PPA KabKota'!$C$5:$C$513,FALSE))</f>
        <v/>
      </c>
      <c r="BJ439" s="218" t="str">
        <f t="array" ref="BJ439">INDEX('UPTD PPA KabKota'!S$5:S$513,MATCH($D439,'UPTD PPA KabKota'!$C$5:$C$513,FALSE))</f>
        <v>Tidak Ada</v>
      </c>
      <c r="BK439" s="218" t="str">
        <f t="array" ref="BK439">INDEX('UPTD PPA KabKota'!T$5:T$513,MATCH($D439,'UPTD PPA KabKota'!$C$5:$C$513,FALSE))</f>
        <v>Ada</v>
      </c>
      <c r="BL439" s="218" t="str">
        <f t="array" ref="BL439">INDEX('UPTD PPA KabKota'!U$5:U$513,MATCH($D439,'UPTD PPA KabKota'!$C$5:$C$513,FALSE))</f>
        <v>Tidak Ada</v>
      </c>
      <c r="BM439" s="218" t="str">
        <f t="array" ref="BM439">INDEX('UPTD PPA KabKota'!V$5:V$513,MATCH($D439,'UPTD PPA KabKota'!$C$5:$C$513,FALSE))</f>
        <v>Ada</v>
      </c>
      <c r="BN439" s="218" t="str">
        <f t="array" ref="BN439">INDEX('UPTD PPA KabKota'!W$5:W$513,MATCH($D439,'UPTD PPA KabKota'!$C$5:$C$513,FALSE))</f>
        <v>Tidak Ada</v>
      </c>
      <c r="BO439" s="218" t="str">
        <f t="array" ref="BO439">INDEX('UPTD PPA KabKota'!X$5:X$513,MATCH($D439,'UPTD PPA KabKota'!$C$5:$C$513,FALSE))</f>
        <v>Tidak Ada</v>
      </c>
      <c r="BP439" s="218" t="str">
        <f t="array" ref="BP439">INDEX('UPTD PPA KabKota'!Y$5:Y$513,MATCH($D439,'UPTD PPA KabKota'!$C$5:$C$513,FALSE))</f>
        <v>Tidak Ada</v>
      </c>
      <c r="BQ439" s="218" t="str">
        <f t="array" ref="BQ439">INDEX('UPTD PPA KabKota'!Z$5:Z$513,MATCH($D439,'UPTD PPA KabKota'!$C$5:$C$513,FALSE))</f>
        <v>Ada</v>
      </c>
      <c r="BR439" s="218" t="str">
        <f t="array" ref="BR439">INDEX('UPTD PPA KabKota'!AA$5:AA$513,MATCH($D439,'UPTD PPA KabKota'!$C$5:$C$513,FALSE))</f>
        <v>Ada</v>
      </c>
      <c r="BS439" s="218" t="str">
        <f t="array" ref="BS439">INDEX('UPTD PPA KabKota'!AB$5:AB$513,MATCH($D439,'UPTD PPA KabKota'!$C$5:$C$513,FALSE))</f>
        <v>Ada</v>
      </c>
      <c r="BT439" s="218" t="str">
        <f t="array" ref="BT439">INDEX('UPTD PPA KabKota'!AC$5:AC$513,MATCH($D439,'UPTD PPA KabKota'!$C$5:$C$513,FALSE))</f>
        <v>Sudah</v>
      </c>
      <c r="BU439" s="218" t="str">
        <f t="array" ref="BU439">INDEX('UPTD PPA KabKota'!AD$5:AD$513,MATCH($D439,'UPTD PPA KabKota'!$C$5:$C$513,FALSE))</f>
        <v>Sudah</v>
      </c>
      <c r="BV439" s="218" t="str">
        <f t="array" ref="BV439">INDEX('UPTD PPA KabKota'!AE$5:AE$513,MATCH($D439,'UPTD PPA KabKota'!$C$5:$C$513,FALSE))</f>
        <v>Sudah</v>
      </c>
      <c r="BW439" s="218" t="str">
        <f t="array" ref="BW439">INDEX('UPTD PPA KabKota'!AF$5:AF$513,MATCH($D439,'UPTD PPA KabKota'!$C$5:$C$513,FALSE))</f>
        <v>Belum</v>
      </c>
      <c r="BX439" s="218" t="str">
        <f t="array" ref="BX439">INDEX('UPTD PPA KabKota'!AG$5:AG$513,MATCH($D439,'UPTD PPA KabKota'!$C$5:$C$513,FALSE))</f>
        <v>Belum</v>
      </c>
      <c r="BY439" s="218" t="str">
        <f t="array" ref="BY439">INDEX('UPTD PPA KabKota'!AH$5:AH$513,MATCH($D439,'UPTD PPA KabKota'!$C$5:$C$513,FALSE))</f>
        <v>Sudah</v>
      </c>
      <c r="BZ439" s="218" t="str">
        <f t="array" ref="BZ439">INDEX('UPTD PPA KabKota'!AI$5:AI$513,MATCH($D439,'UPTD PPA KabKota'!$C$5:$C$513,FALSE))</f>
        <v>Belum</v>
      </c>
      <c r="CA439" s="218" t="str">
        <f t="array" ref="CA439">INDEX('UPTD PPA KabKota'!AJ$5:AJ$513,MATCH($D439,'UPTD PPA KabKota'!$C$5:$C$513,FALSE))</f>
        <v>Belum</v>
      </c>
      <c r="CB439" s="218" t="str">
        <f t="array" ref="CB439">INDEX('UPTD PPA KabKota'!AK$5:AK$513,MATCH($D439,'UPTD PPA KabKota'!$C$5:$C$513,FALSE))</f>
        <v>Belum</v>
      </c>
      <c r="CC439" s="218" t="str">
        <f t="array" ref="CC439">INDEX('UPTD PPA KabKota'!AL$5:AL$513,MATCH($D439,'UPTD PPA KabKota'!$C$5:$C$513,FALSE))</f>
        <v>Sudah</v>
      </c>
      <c r="CD439" s="218" t="str">
        <f t="array" ref="CD439">INDEX('UPTD PPA KabKota'!AM$5:AM$513,MATCH($D439,'UPTD PPA KabKota'!$C$5:$C$513,FALSE))</f>
        <v>Sudah</v>
      </c>
      <c r="CE439" s="218" t="str">
        <f t="array" ref="CE439">INDEX('UPTD PPA KabKota'!AN$5:AN$513,MATCH($D439,'UPTD PPA KabKota'!$C$5:$C$513,FALSE))</f>
        <v>Pengaduan langsung dari masyarakat, pengaduan melalui hotline, penjangkauan kasus</v>
      </c>
      <c r="CF439" s="218">
        <f t="array" ref="CF439">INDEX('UPTD PPA KabKota'!AO$5:AO$513,MATCH($D439,'UPTD PPA KabKota'!$C$5:$C$513,FALSE))</f>
        <v>13</v>
      </c>
      <c r="CG439" s="218" t="str">
        <f t="array" ref="CG439">INDEX('UPTD PPA KabKota'!AP$5:AP$513,MATCH($D439,'UPTD PPA KabKota'!$C$5:$C$513,FALSE))</f>
        <v>psikis,seksual,fisik,penelantaran</v>
      </c>
      <c r="CH439" s="218" t="str">
        <f t="array" ref="CH439">INDEX('UPTD PPA KabKota'!AQ$5:AQ$513,MATCH($D439,'UPTD PPA KabKota'!$C$5:$C$513,FALSE))</f>
        <v/>
      </c>
      <c r="CI439" s="218" t="str">
        <f t="array" ref="CI439">INDEX('UPTD PPA KabKota'!AR$5:AR$513,MATCH($D439,'UPTD PPA KabKota'!$C$5:$C$513,FALSE))</f>
        <v/>
      </c>
      <c r="CJ439" s="218" t="str">
        <f t="array" ref="CJ439">INDEX('UPTD PPA KabKota'!AS$5:AS$513,MATCH($D439,'UPTD PPA KabKota'!$C$5:$C$513,FALSE))</f>
        <v/>
      </c>
      <c r="CK439" s="218" t="str">
        <f t="array" ref="CK439">INDEX('UPTD PPA KabKota'!AT$5:AT$513,MATCH($D439,'UPTD PPA KabKota'!$C$5:$C$513,FALSE))</f>
        <v/>
      </c>
      <c r="CL439" s="218" t="str">
        <f t="array" ref="CL439">INDEX('UPTD PPA KabKota'!AU$5:AU$513,MATCH($D439,'UPTD PPA KabKota'!$C$5:$C$513,FALSE))</f>
        <v/>
      </c>
      <c r="CM439" s="218" t="str">
        <f t="array" ref="CM439">INDEX('UPTD PPA KabKota'!AV$5:AV$513,MATCH($D439,'UPTD PPA KabKota'!$C$5:$C$513,FALSE))</f>
        <v/>
      </c>
      <c r="CN439" s="218" t="str">
        <f t="array" ref="CN439">INDEX('UPTD PPA KabKota'!AW$5:AW$513,MATCH($D439,'UPTD PPA KabKota'!$C$5:$C$513,FALSE))</f>
        <v/>
      </c>
      <c r="CO439" s="218" t="str">
        <f t="array" ref="CO439">INDEX('UPTD PPA KabKota'!AX$5:AX$513,MATCH($D439,'UPTD PPA KabKota'!$C$5:$C$513,FALSE))</f>
        <v/>
      </c>
      <c r="CP439" s="218" t="str">
        <f t="array" ref="CP439">INDEX('UPTD PPA KabKota'!AY$5:AY$513,MATCH($D439,'UPTD PPA KabKota'!$C$5:$C$513,FALSE))</f>
        <v/>
      </c>
      <c r="CQ439" s="209" t="str">
        <f>IFERROR(__xludf.DUMMYFUNCTION("IF(ISBLANK($K439),"""",IF(REGEXMATCH($K439,""Peraturan""),""Ada"",IF(REGEXMATCH($K439,""Rekomendasi""),""Tidak Ada"", $K439)))
"),"#N/A")</f>
        <v>#N/A</v>
      </c>
      <c r="CR439" s="209" t="str">
        <f t="array" ref="CR439">index('UPTD PPA KabKota'!$BI$5:$BI$513,match($D439,'UPTD PPA KabKota'!$C$5:$C$513,false))</f>
        <v>Tidak Ada</v>
      </c>
      <c r="CS439" s="319" t="s">
        <v>21</v>
      </c>
    </row>
    <row r="440">
      <c r="A440" s="334">
        <v>434.0</v>
      </c>
      <c r="B440" s="334">
        <v>15.0</v>
      </c>
      <c r="C440" s="311" t="s">
        <v>4787</v>
      </c>
      <c r="D440" s="312" t="s">
        <v>3680</v>
      </c>
      <c r="E440" s="315">
        <v>45778.0</v>
      </c>
      <c r="F440" s="218" t="str">
        <f t="array" ref="F440">INDEX('Ortala-KabKota'!F$2:F$415,MATCH($D440,'Ortala-KabKota'!$E$2:$E$415,FALSE))</f>
        <v/>
      </c>
      <c r="G440" s="218" t="str">
        <f t="array" ref="G440">INDEX('Ortala-KabKota'!G$2:G$415,MATCH($D440,'Ortala-KabKota'!$E$2:$E$415,FALSE))</f>
        <v/>
      </c>
      <c r="H440" s="218" t="str">
        <f t="array" ref="H440">INDEX('Ortala-KabKota'!H$2:H$415,MATCH($D440,'Ortala-KabKota'!$E$2:$E$415,FALSE))</f>
        <v/>
      </c>
      <c r="I440" s="218" t="str">
        <f t="array" ref="I440">INDEX('Ortala-KabKota'!I$2:I$415,MATCH($D440,'Ortala-KabKota'!$E$2:$E$415,FALSE))</f>
        <v/>
      </c>
      <c r="J440" s="218" t="str">
        <f t="array" ref="J440">INDEX('Ortala-KabKota'!J$2:J$415,MATCH($D440,'Ortala-KabKota'!$E$2:$E$415,FALSE))</f>
        <v/>
      </c>
      <c r="K440" s="218" t="str">
        <f t="array" ref="K440">INDEX('Ortala-KabKota'!K$2:K$415,MATCH($D440,'Ortala-KabKota'!$E$2:$E$415,FALSE))</f>
        <v>Peraturan Bupati Pinrang Nomor 8 Tahun 2023</v>
      </c>
      <c r="L440" s="218">
        <f t="array" ref="L440">INDEX('Ortala-KabKota'!L$2:L$415,MATCH($D440,'Ortala-KabKota'!$E$2:$E$415,FALSE))</f>
        <v>2023</v>
      </c>
      <c r="M440" s="218" t="str">
        <f t="array" ref="M440">INDEX('Ortala-KabKota'!M$2:M$415,MATCH($D440,'Ortala-KabKota'!$E$2:$E$415,FALSE))</f>
        <v/>
      </c>
      <c r="N440" s="218" t="str">
        <f t="array" ref="N440">INDEX('Ortala-KabKota'!N$2:N$415,MATCH($D440,'Ortala-KabKota'!$E$2:$E$415,FALSE))</f>
        <v/>
      </c>
      <c r="O440" s="218" t="str">
        <f t="array" ref="O440">INDEX('Ortala-KabKota'!O$2:O$415,MATCH($D440,'Ortala-KabKota'!$E$2:$E$415,FALSE))</f>
        <v/>
      </c>
      <c r="P440" s="218" t="str">
        <f t="array" ref="P440">INDEX('Ortala-KabKota'!P$2:P$415,MATCH($D440,'Ortala-KabKota'!$E$2:$E$415,FALSE))</f>
        <v/>
      </c>
      <c r="Q440" s="218" t="str">
        <f t="array" ref="Q440">INDEX('Ortala-KabKota'!Q$2:Q$415,MATCH($D440,'Ortala-KabKota'!$E$2:$E$415,FALSE))</f>
        <v/>
      </c>
      <c r="R440" s="218" t="str">
        <f t="array" ref="R440">INDEX('Ortala-KabKota'!R$2:R$415,MATCH($D440,'Ortala-KabKota'!$E$2:$E$415,FALSE))</f>
        <v/>
      </c>
      <c r="S440" s="218" t="str">
        <f t="array" ref="S440">INDEX('Ortala-KabKota'!S$2:S$415,MATCH($D440,'Ortala-KabKota'!$E$2:$E$415,FALSE))</f>
        <v/>
      </c>
      <c r="T440" s="218" t="str">
        <f t="array" ref="T440">INDEX('Ortala-KabKota'!T$2:T$415,MATCH($D440,'Ortala-KabKota'!$E$2:$E$415,FALSE))</f>
        <v/>
      </c>
      <c r="U440" s="218" t="str">
        <f t="array" ref="U440">INDEX('Ortala-KabKota'!U$2:U$415,MATCH($D440,'Ortala-KabKota'!$E$2:$E$415,FALSE))</f>
        <v/>
      </c>
      <c r="V440" s="218" t="str">
        <f t="array" ref="V440">INDEX('Ortala-KabKota'!V$2:V$415,MATCH($D440,'Ortala-KabKota'!$E$2:$E$415,FALSE))</f>
        <v/>
      </c>
      <c r="W440" s="218" t="str">
        <f t="array" ref="W440">INDEX('Ortala-KabKota'!W$2:W$415,MATCH($D440,'Ortala-KabKota'!$E$2:$E$415,FALSE))</f>
        <v/>
      </c>
      <c r="X440" s="218" t="str">
        <f t="array" ref="X440">INDEX('Ortala-KabKota'!X$2:X$415,MATCH($D440,'Ortala-KabKota'!$E$2:$E$415,FALSE))</f>
        <v/>
      </c>
      <c r="Y440" s="218" t="str">
        <f t="array" ref="Y440">INDEX('Ortala-KabKota'!Y$2:Y$415,MATCH($D440,'Ortala-KabKota'!$E$2:$E$415,FALSE))</f>
        <v/>
      </c>
      <c r="Z440" s="218" t="str">
        <f t="array" ref="Z440">INDEX('Ortala-KabKota'!Z$2:Z$415,MATCH($D440,'Ortala-KabKota'!$E$2:$E$415,FALSE))</f>
        <v/>
      </c>
      <c r="AA440" s="218" t="str">
        <f t="array" ref="AA440">INDEX('Ortala-KabKota'!AA$2:AA$415,MATCH($D440,'Ortala-KabKota'!$E$2:$E$415,FALSE))</f>
        <v/>
      </c>
      <c r="AB440" s="218" t="str">
        <f t="array" ref="AB440">INDEX('Ortala-KabKota'!AB$2:AB$415,MATCH($D440,'Ortala-KabKota'!$E$2:$E$415,FALSE))</f>
        <v/>
      </c>
      <c r="AC440" s="218" t="str">
        <f t="array" ref="AC440">INDEX('Ortala-KabKota'!AC$2:AC$415,MATCH($D440,'Ortala-KabKota'!$E$2:$E$415,FALSE))</f>
        <v/>
      </c>
      <c r="AD440" s="218" t="str">
        <f t="array" ref="AD440">INDEX('Ortala-KabKota'!AD$2:AD$415,MATCH($D440,'Ortala-KabKota'!$E$2:$E$415,FALSE))</f>
        <v/>
      </c>
      <c r="AE440" s="218" t="str">
        <f t="array" ref="AE440">INDEX('Ortala-KabKota'!AE$2:AE$415,MATCH($D440,'Ortala-KabKota'!$E$2:$E$415,FALSE))</f>
        <v/>
      </c>
      <c r="AF440" s="218" t="str">
        <f t="array" ref="AF440">INDEX('Ortala-KabKota'!AF$2:AF$415,MATCH($D440,'Ortala-KabKota'!$E$2:$E$415,FALSE))</f>
        <v/>
      </c>
      <c r="AG440" s="218" t="str">
        <f t="array" ref="AG440">INDEX('Ortala-KabKota'!AG$2:AG$415,MATCH($D440,'Ortala-KabKota'!$E$2:$E$415,FALSE))</f>
        <v/>
      </c>
      <c r="AH440" s="218" t="str">
        <f t="array" ref="AH440">INDEX('Ortala-KabKota'!AH$2:AH$415,MATCH($D440,'Ortala-KabKota'!$E$2:$E$415,FALSE))</f>
        <v/>
      </c>
      <c r="AI440" s="218" t="str">
        <f t="array" ref="AI440">INDEX('Ortala-KabKota'!AI$2:AI$415,MATCH($D440,'Ortala-KabKota'!$E$2:$E$415,FALSE))</f>
        <v/>
      </c>
      <c r="AJ440" s="218" t="str">
        <f t="array" ref="AJ440">INDEX('Ortala-KabKota'!AJ$2:AJ$415,MATCH($D440,'Ortala-KabKota'!$E$2:$E$415,FALSE))</f>
        <v/>
      </c>
      <c r="AK440" s="218" t="str">
        <f t="array" ref="AK440">INDEX('Ortala-KabKota'!AK$2:AK$415,MATCH($D440,'Ortala-KabKota'!$E$2:$E$415,FALSE))</f>
        <v/>
      </c>
      <c r="AL440" s="218" t="str">
        <f t="array" ref="AL440">INDEX('Ortala-KabKota'!AL$2:AL$415,MATCH($D440,'Ortala-KabKota'!$E$2:$E$415,FALSE))</f>
        <v/>
      </c>
      <c r="AM440" s="218" t="str">
        <f t="array" ref="AM440">INDEX('Ortala-KabKota'!AM$2:AM$415,MATCH($D440,'Ortala-KabKota'!$E$2:$E$415,FALSE))</f>
        <v/>
      </c>
      <c r="AN440" s="218" t="str">
        <f t="array" ref="AN440">INDEX('Ortala-KabKota'!AN$2:AN$415,MATCH($D440,'Ortala-KabKota'!$E$2:$E$415,FALSE))</f>
        <v/>
      </c>
      <c r="AO440" s="218" t="str">
        <f t="array" ref="AO440">INDEX('Ortala-KabKota'!AO$2:AO$415,MATCH($D440,'Ortala-KabKota'!$E$2:$E$415,FALSE))</f>
        <v/>
      </c>
      <c r="AP440" s="218" t="str">
        <f t="array" ref="AP440">INDEX('Ortala-KabKota'!AP$2:AP$415,MATCH($D440,'Ortala-KabKota'!$E$2:$E$415,FALSE))</f>
        <v/>
      </c>
      <c r="AQ440" s="218" t="str">
        <f t="array" ref="AQ440">INDEX('Ortala-KabKota'!AQ$2:AQ$415,MATCH($D440,'Ortala-KabKota'!$E$2:$E$415,FALSE))</f>
        <v/>
      </c>
      <c r="AR440" s="218" t="str">
        <f t="array" ref="AR440">INDEX('Ortala-KabKota'!AR$2:AR$415,MATCH($D440,'Ortala-KabKota'!$E$2:$E$415,FALSE))</f>
        <v/>
      </c>
      <c r="AS440" s="218" t="str">
        <f t="array" ref="AS440">INDEX('Ortala-KabKota'!AS$2:AS$415,MATCH($D440,'Ortala-KabKota'!$E$2:$E$415,FALSE))</f>
        <v/>
      </c>
      <c r="AT440" s="218" t="str">
        <f t="array" ref="AT440">INDEX('Ortala-KabKota'!AT$2:AT$415,MATCH($D440,'Ortala-KabKota'!$E$2:$E$415,FALSE))</f>
        <v/>
      </c>
      <c r="AU440" s="218" t="str">
        <f t="array" ref="AU440">INDEX('UPTD PPA KabKota'!D$5:D$513,MATCH($D440,'UPTD PPA KabKota'!$C$5:$C$513,FALSE))</f>
        <v>Wahyudi, S.Kom</v>
      </c>
      <c r="AV440" s="218" t="str">
        <f t="array" ref="AV440">INDEX('UPTD PPA KabKota'!E$5:E$513,MATCH($D440,'UPTD PPA KabKota'!$C$5:$C$513,FALSE))</f>
        <v>Jl. A. Selle Mattola</v>
      </c>
      <c r="AW440" s="218">
        <f t="array" ref="AW440">INDEX('UPTD PPA KabKota'!F$5:F$513,MATCH($D440,'UPTD PPA KabKota'!$C$5:$C$513,FALSE))</f>
        <v>81251698769</v>
      </c>
      <c r="AX440" s="218">
        <f t="array" ref="AX440">INDEX('UPTD PPA KabKota'!G$5:G$513,MATCH($D440,'UPTD PPA KabKota'!$C$5:$C$513,FALSE))</f>
        <v>81251698769</v>
      </c>
      <c r="AY440" s="218" t="str">
        <f t="array" ref="AY440">INDEX('UPTD PPA KabKota'!H$5:H$513,MATCH($D440,'UPTD PPA KabKota'!$C$5:$C$513,FALSE))</f>
        <v>UPT PPA</v>
      </c>
      <c r="AZ440" s="218" t="str">
        <f t="array" ref="AZ440">INDEX('UPTD PPA KabKota'!I$5:I$513,MATCH($D440,'UPTD PPA KabKota'!$C$5:$C$513,FALSE))</f>
        <v>Peraturan Bupati Pinrang Nomor 8 Tahun 2023 tentang Organisasi dan Tata Kerja Unit Pelaksana Teknis Perlindungan Perempuan dan Anak pada Dinas Pengendalian Penduduk, Keluarga Berencana, Pemberdayaan Perempuan dan Perlindungan Anak</v>
      </c>
      <c r="BA440" s="218">
        <f t="array" ref="BA440">INDEX('UPTD PPA KabKota'!J$5:J$513,MATCH($D440,'UPTD PPA KabKota'!$C$5:$C$513,FALSE))</f>
        <v>2023</v>
      </c>
      <c r="BB440" s="218" t="str">
        <f t="array" ref="BB440">INDEX('UPTD PPA KabKota'!K$5:K$513,MATCH($D440,'UPTD PPA KabKota'!$C$5:$C$513,FALSE))</f>
        <v>A</v>
      </c>
      <c r="BC440" s="218" t="str">
        <f t="array" ref="BC440">INDEX('UPTD PPA KabKota'!L$5:L$513,MATCH($D440,'UPTD PPA KabKota'!$C$5:$C$513,FALSE))</f>
        <v>Wahyudi, S.Kom 081342670513 
Marfuah (+62 812-4550-6572)</v>
      </c>
      <c r="BD440" s="218" t="str">
        <f t="array" ref="BD440">INDEX('UPTD PPA KabKota'!M$5:M$513,MATCH($D440,'UPTD PPA KabKota'!$C$5:$C$513,FALSE))</f>
        <v>uptppapinrang@gmail.com</v>
      </c>
      <c r="BE440" s="218" t="str">
        <f t="array" ref="BE440">INDEX('UPTD PPA KabKota'!N$5:N$513,MATCH($D440,'UPTD PPA KabKota'!$C$5:$C$513,FALSE))</f>
        <v>Kepala UPT, Subbagian Tata Usaha, Kelompok Jabatan Fungsional dan Pelaksana</v>
      </c>
      <c r="BF440" s="218" t="str">
        <f t="array" ref="BF440">INDEX('UPTD PPA KabKota'!O$5:O$513,MATCH($D440,'UPTD PPA KabKota'!$C$5:$C$513,FALSE))</f>
        <v>MANDIRI</v>
      </c>
      <c r="BG440" s="218" t="str">
        <f t="array" ref="BG440">INDEX('UPTD PPA KabKota'!P$5:P$513,MATCH($D440,'UPTD PPA KabKota'!$C$5:$C$513,FALSE))</f>
        <v>SEWA/KONTRAK</v>
      </c>
      <c r="BH440" s="218" t="str">
        <f t="array" ref="BH440">INDEX('UPTD PPA KabKota'!Q$5:Q$513,MATCH($D440,'UPTD PPA KabKota'!$C$5:$C$513,FALSE))</f>
        <v>Untuk sementara rumah perlindungan menggunakan penginapan yang tersedia</v>
      </c>
      <c r="BI440" s="218" t="str">
        <f t="array" ref="BI440">INDEX('UPTD PPA KabKota'!R$5:R$513,MATCH($D440,'UPTD PPA KabKota'!$C$5:$C$513,FALSE))</f>
        <v>PermenPPPA Nomor 2 Tahun 2022 tentang Standar Layanan Perlindungan Perempuan dan Anak (kemudian dibuat dalam bentuk SOP UPT PPA sesuai dengan PermenPPPA tersebut)</v>
      </c>
      <c r="BJ440" s="218" t="str">
        <f t="array" ref="BJ440">INDEX('UPTD PPA KabKota'!S$5:S$513,MATCH($D440,'UPTD PPA KabKota'!$C$5:$C$513,FALSE))</f>
        <v>Ada</v>
      </c>
      <c r="BK440" s="218" t="str">
        <f t="array" ref="BK440">INDEX('UPTD PPA KabKota'!T$5:T$513,MATCH($D440,'UPTD PPA KabKota'!$C$5:$C$513,FALSE))</f>
        <v>Ada</v>
      </c>
      <c r="BL440" s="218" t="str">
        <f t="array" ref="BL440">INDEX('UPTD PPA KabKota'!U$5:U$513,MATCH($D440,'UPTD PPA KabKota'!$C$5:$C$513,FALSE))</f>
        <v>Tidak Ada</v>
      </c>
      <c r="BM440" s="218" t="str">
        <f t="array" ref="BM440">INDEX('UPTD PPA KabKota'!V$5:V$513,MATCH($D440,'UPTD PPA KabKota'!$C$5:$C$513,FALSE))</f>
        <v>Tidak Ada</v>
      </c>
      <c r="BN440" s="218" t="str">
        <f t="array" ref="BN440">INDEX('UPTD PPA KabKota'!W$5:W$513,MATCH($D440,'UPTD PPA KabKota'!$C$5:$C$513,FALSE))</f>
        <v>Ada</v>
      </c>
      <c r="BO440" s="218" t="str">
        <f t="array" ref="BO440">INDEX('UPTD PPA KabKota'!X$5:X$513,MATCH($D440,'UPTD PPA KabKota'!$C$5:$C$513,FALSE))</f>
        <v>Tidak ada</v>
      </c>
      <c r="BP440" s="218" t="str">
        <f t="array" ref="BP440">INDEX('UPTD PPA KabKota'!Y$5:Y$513,MATCH($D440,'UPTD PPA KabKota'!$C$5:$C$513,FALSE))</f>
        <v>Tidak ada</v>
      </c>
      <c r="BQ440" s="218" t="str">
        <f t="array" ref="BQ440">INDEX('UPTD PPA KabKota'!Z$5:Z$513,MATCH($D440,'UPTD PPA KabKota'!$C$5:$C$513,FALSE))</f>
        <v>Ada</v>
      </c>
      <c r="BR440" s="218" t="str">
        <f t="array" ref="BR440">INDEX('UPTD PPA KabKota'!AA$5:AA$513,MATCH($D440,'UPTD PPA KabKota'!$C$5:$C$513,FALSE))</f>
        <v>Tidak ada</v>
      </c>
      <c r="BS440" s="218" t="str">
        <f t="array" ref="BS440">INDEX('UPTD PPA KabKota'!AB$5:AB$513,MATCH($D440,'UPTD PPA KabKota'!$C$5:$C$513,FALSE))</f>
        <v>Tidak ada</v>
      </c>
      <c r="BT440" s="218" t="str">
        <f t="array" ref="BT440">INDEX('UPTD PPA KabKota'!AC$5:AC$513,MATCH($D440,'UPTD PPA KabKota'!$C$5:$C$513,FALSE))</f>
        <v>Sudah</v>
      </c>
      <c r="BU440" s="218" t="str">
        <f t="array" ref="BU440">INDEX('UPTD PPA KabKota'!AD$5:AD$513,MATCH($D440,'UPTD PPA KabKota'!$C$5:$C$513,FALSE))</f>
        <v>Sudah</v>
      </c>
      <c r="BV440" s="218" t="str">
        <f t="array" ref="BV440">INDEX('UPTD PPA KabKota'!AE$5:AE$513,MATCH($D440,'UPTD PPA KabKota'!$C$5:$C$513,FALSE))</f>
        <v>Sudah</v>
      </c>
      <c r="BW440" s="218" t="str">
        <f t="array" ref="BW440">INDEX('UPTD PPA KabKota'!AF$5:AF$513,MATCH($D440,'UPTD PPA KabKota'!$C$5:$C$513,FALSE))</f>
        <v>Sudah</v>
      </c>
      <c r="BX440" s="218" t="str">
        <f t="array" ref="BX440">INDEX('UPTD PPA KabKota'!AG$5:AG$513,MATCH($D440,'UPTD PPA KabKota'!$C$5:$C$513,FALSE))</f>
        <v>Belum</v>
      </c>
      <c r="BY440" s="218" t="str">
        <f t="array" ref="BY440">INDEX('UPTD PPA KabKota'!AH$5:AH$513,MATCH($D440,'UPTD PPA KabKota'!$C$5:$C$513,FALSE))</f>
        <v>Sudah</v>
      </c>
      <c r="BZ440" s="218" t="str">
        <f t="array" ref="BZ440">INDEX('UPTD PPA KabKota'!AI$5:AI$513,MATCH($D440,'UPTD PPA KabKota'!$C$5:$C$513,FALSE))</f>
        <v>Belum</v>
      </c>
      <c r="CA440" s="218" t="str">
        <f t="array" ref="CA440">INDEX('UPTD PPA KabKota'!AJ$5:AJ$513,MATCH($D440,'UPTD PPA KabKota'!$C$5:$C$513,FALSE))</f>
        <v>Sudah</v>
      </c>
      <c r="CB440" s="218" t="str">
        <f t="array" ref="CB440">INDEX('UPTD PPA KabKota'!AK$5:AK$513,MATCH($D440,'UPTD PPA KabKota'!$C$5:$C$513,FALSE))</f>
        <v>Sudah</v>
      </c>
      <c r="CC440" s="218" t="str">
        <f t="array" ref="CC440">INDEX('UPTD PPA KabKota'!AL$5:AL$513,MATCH($D440,'UPTD PPA KabKota'!$C$5:$C$513,FALSE))</f>
        <v>Sudah</v>
      </c>
      <c r="CD440" s="218" t="str">
        <f t="array" ref="CD440">INDEX('UPTD PPA KabKota'!AM$5:AM$513,MATCH($D440,'UPTD PPA KabKota'!$C$5:$C$513,FALSE))</f>
        <v>Sudah</v>
      </c>
      <c r="CE440" s="218" t="str">
        <f t="array" ref="CE440">INDEX('UPTD PPA KabKota'!AN$5:AN$513,MATCH($D440,'UPTD PPA KabKota'!$C$5:$C$513,FALSE))</f>
        <v/>
      </c>
      <c r="CF440" s="218">
        <f t="array" ref="CF440">INDEX('UPTD PPA KabKota'!AO$5:AO$513,MATCH($D440,'UPTD PPA KabKota'!$C$5:$C$513,FALSE))</f>
        <v>22</v>
      </c>
      <c r="CG440" s="218" t="str">
        <f t="array" ref="CG440">INDEX('UPTD PPA KabKota'!AP$5:AP$513,MATCH($D440,'UPTD PPA KabKota'!$C$5:$C$513,FALSE))</f>
        <v>Kasus Kekerasan Fisik</v>
      </c>
      <c r="CH440" s="218" t="str">
        <f t="array" ref="CH440">INDEX('UPTD PPA KabKota'!AQ$5:AQ$513,MATCH($D440,'UPTD PPA KabKota'!$C$5:$C$513,FALSE))</f>
        <v/>
      </c>
      <c r="CI440" s="218" t="str">
        <f t="array" ref="CI440">INDEX('UPTD PPA KabKota'!AR$5:AR$513,MATCH($D440,'UPTD PPA KabKota'!$C$5:$C$513,FALSE))</f>
        <v/>
      </c>
      <c r="CJ440" s="218" t="str">
        <f t="array" ref="CJ440">INDEX('UPTD PPA KabKota'!AS$5:AS$513,MATCH($D440,'UPTD PPA KabKota'!$C$5:$C$513,FALSE))</f>
        <v/>
      </c>
      <c r="CK440" s="218" t="str">
        <f t="array" ref="CK440">INDEX('UPTD PPA KabKota'!AT$5:AT$513,MATCH($D440,'UPTD PPA KabKota'!$C$5:$C$513,FALSE))</f>
        <v/>
      </c>
      <c r="CL440" s="218" t="str">
        <f t="array" ref="CL440">INDEX('UPTD PPA KabKota'!AU$5:AU$513,MATCH($D440,'UPTD PPA KabKota'!$C$5:$C$513,FALSE))</f>
        <v/>
      </c>
      <c r="CM440" s="218" t="str">
        <f t="array" ref="CM440">INDEX('UPTD PPA KabKota'!AV$5:AV$513,MATCH($D440,'UPTD PPA KabKota'!$C$5:$C$513,FALSE))</f>
        <v/>
      </c>
      <c r="CN440" s="218" t="str">
        <f t="array" ref="CN440">INDEX('UPTD PPA KabKota'!AW$5:AW$513,MATCH($D440,'UPTD PPA KabKota'!$C$5:$C$513,FALSE))</f>
        <v/>
      </c>
      <c r="CO440" s="218" t="str">
        <f t="array" ref="CO440">INDEX('UPTD PPA KabKota'!AX$5:AX$513,MATCH($D440,'UPTD PPA KabKota'!$C$5:$C$513,FALSE))</f>
        <v>v</v>
      </c>
      <c r="CP440" s="218" t="str">
        <f t="array" ref="CP440">INDEX('UPTD PPA KabKota'!AY$5:AY$513,MATCH($D440,'UPTD PPA KabKota'!$C$5:$C$513,FALSE))</f>
        <v/>
      </c>
      <c r="CQ440" s="209" t="str">
        <f>IFERROR(__xludf.DUMMYFUNCTION("IF(ISBLANK($K440),"""",IF(REGEXMATCH($K440,""Peraturan""),""Ada"",IF(REGEXMATCH($K440,""Rekomendasi""),""Tidak Ada"", $K440)))
"),"Ada")</f>
        <v>Ada</v>
      </c>
      <c r="CR440" s="209" t="str">
        <f t="array" ref="CR440">index('UPTD PPA KabKota'!$BI$5:$BI$513,match($D440,'UPTD PPA KabKota'!$C$5:$C$513,false))</f>
        <v>Ada</v>
      </c>
      <c r="CS440" s="314" t="str">
        <f t="shared" ref="CS440:CS449" si="76">IFS(CQ440="Ada","Ada",CR440="Ada","Ada",CR440="Tidak Ada","Tidak Ada")</f>
        <v>Ada</v>
      </c>
    </row>
    <row r="441">
      <c r="A441" s="334">
        <v>435.0</v>
      </c>
      <c r="B441" s="334">
        <v>16.0</v>
      </c>
      <c r="C441" s="311" t="s">
        <v>4787</v>
      </c>
      <c r="D441" s="312" t="s">
        <v>3575</v>
      </c>
      <c r="E441" s="315">
        <v>45778.0</v>
      </c>
      <c r="F441" s="218" t="str">
        <f t="array" ref="F441">INDEX('Ortala-KabKota'!F$2:F$415,MATCH($D441,'Ortala-KabKota'!$E$2:$E$415,FALSE))</f>
        <v>Husmini Husain/ 085242498827</v>
      </c>
      <c r="G441" s="218" t="str">
        <f t="array" ref="G441">INDEX('Ortala-KabKota'!G$2:G$415,MATCH($D441,'Ortala-KabKota'!$E$2:$E$415,FALSE))</f>
        <v>JL. Buttu Jupandang , Kec. Enrekang  No. 65 </v>
      </c>
      <c r="H441" s="218" t="str">
        <f t="array" ref="H441">INDEX('Ortala-KabKota'!H$2:H$415,MATCH($D441,'Ortala-KabKota'!$E$2:$E$415,FALSE))</f>
        <v/>
      </c>
      <c r="I441" s="218" t="str">
        <f t="array" ref="I441">INDEX('Ortala-KabKota'!I$2:I$415,MATCH($D441,'Ortala-KabKota'!$E$2:$E$415,FALSE))</f>
        <v>082393513525</v>
      </c>
      <c r="J441" s="218" t="str">
        <f t="array" ref="J441">INDEX('Ortala-KabKota'!J$2:J$415,MATCH($D441,'Ortala-KabKota'!$E$2:$E$415,FALSE))</f>
        <v>UPTD PPA</v>
      </c>
      <c r="K441" s="218" t="str">
        <f t="array" ref="K441">INDEX('Ortala-KabKota'!K$2:K$415,MATCH($D441,'Ortala-KabKota'!$E$2:$E$415,FALSE))</f>
        <v>Peraturan Bupati Enrekang Nomor 7 Tahun 2021</v>
      </c>
      <c r="L441" s="218">
        <f t="array" ref="L441">INDEX('Ortala-KabKota'!L$2:L$415,MATCH($D441,'Ortala-KabKota'!$E$2:$E$415,FALSE))</f>
        <v>2021</v>
      </c>
      <c r="M441" s="218" t="str">
        <f t="array" ref="M441">INDEX('Ortala-KabKota'!M$2:M$415,MATCH($D441,'Ortala-KabKota'!$E$2:$E$415,FALSE))</f>
        <v>B</v>
      </c>
      <c r="N441" s="218" t="str">
        <f t="array" ref="N441">INDEX('Ortala-KabKota'!N$2:N$415,MATCH($D441,'Ortala-KabKota'!$E$2:$E$415,FALSE))</f>
        <v/>
      </c>
      <c r="O441" s="218" t="str">
        <f t="array" ref="O441">INDEX('Ortala-KabKota'!O$2:O$415,MATCH($D441,'Ortala-KabKota'!$E$2:$E$415,FALSE))</f>
        <v>uptppa.enrekang03@gmail.com</v>
      </c>
      <c r="P441" s="218" t="str">
        <f t="array" ref="P441">INDEX('Ortala-KabKota'!P$2:P$415,MATCH($D441,'Ortala-KabKota'!$E$2:$E$415,FALSE))</f>
        <v>Kepala UPTD PPA dan Kelompok JF</v>
      </c>
      <c r="Q441" s="218" t="str">
        <f t="array" ref="Q441">INDEX('Ortala-KabKota'!Q$2:Q$415,MATCH($D441,'Ortala-KabKota'!$E$2:$E$415,FALSE))</f>
        <v>BERGABUNG DENGAN KANTOR DINAS</v>
      </c>
      <c r="R441" s="218" t="str">
        <f t="array" ref="R441">INDEX('Ortala-KabKota'!R$2:R$415,MATCH($D441,'Ortala-KabKota'!$E$2:$E$415,FALSE))</f>
        <v>TIDAK PUNYA</v>
      </c>
      <c r="S441" s="218" t="str">
        <f t="array" ref="S441">INDEX('Ortala-KabKota'!S$2:S$415,MATCH($D441,'Ortala-KabKota'!$E$2:$E$415,FALSE))</f>
        <v>Tidak Ada</v>
      </c>
      <c r="T441" s="218">
        <f t="array" ref="T441">INDEX('Ortala-KabKota'!T$2:T$415,MATCH($D441,'Ortala-KabKota'!$E$2:$E$415,FALSE))</f>
        <v>0</v>
      </c>
      <c r="U441" s="218">
        <f t="array" ref="U441">INDEX('Ortala-KabKota'!U$2:U$415,MATCH($D441,'Ortala-KabKota'!$E$2:$E$415,FALSE))</f>
        <v>0</v>
      </c>
      <c r="V441" s="218">
        <f t="array" ref="V441">INDEX('Ortala-KabKota'!V$2:V$415,MATCH($D441,'Ortala-KabKota'!$E$2:$E$415,FALSE))</f>
        <v>0</v>
      </c>
      <c r="W441" s="218">
        <f t="array" ref="W441">INDEX('Ortala-KabKota'!W$2:W$415,MATCH($D441,'Ortala-KabKota'!$E$2:$E$415,FALSE))</f>
        <v>0</v>
      </c>
      <c r="X441" s="218">
        <f t="array" ref="X441">INDEX('Ortala-KabKota'!X$2:X$415,MATCH($D441,'Ortala-KabKota'!$E$2:$E$415,FALSE))</f>
        <v>0</v>
      </c>
      <c r="Y441" s="218">
        <f t="array" ref="Y441">INDEX('Ortala-KabKota'!Y$2:Y$415,MATCH($D441,'Ortala-KabKota'!$E$2:$E$415,FALSE))</f>
        <v>0</v>
      </c>
      <c r="Z441" s="218">
        <f t="array" ref="Z441">INDEX('Ortala-KabKota'!Z$2:Z$415,MATCH($D441,'Ortala-KabKota'!$E$2:$E$415,FALSE))</f>
        <v>0</v>
      </c>
      <c r="AA441" s="218">
        <f t="array" ref="AA441">INDEX('Ortala-KabKota'!AA$2:AA$415,MATCH($D441,'Ortala-KabKota'!$E$2:$E$415,FALSE))</f>
        <v>0</v>
      </c>
      <c r="AB441" s="218">
        <f t="array" ref="AB441">INDEX('Ortala-KabKota'!AB$2:AB$415,MATCH($D441,'Ortala-KabKota'!$E$2:$E$415,FALSE))</f>
        <v>0</v>
      </c>
      <c r="AC441" s="218" t="str">
        <f t="array" ref="AC441">INDEX('Ortala-KabKota'!AC$2:AC$415,MATCH($D441,'Ortala-KabKota'!$E$2:$E$415,FALSE))</f>
        <v/>
      </c>
      <c r="AD441" s="218" t="str">
        <f t="array" ref="AD441">INDEX('Ortala-KabKota'!AD$2:AD$415,MATCH($D441,'Ortala-KabKota'!$E$2:$E$415,FALSE))</f>
        <v/>
      </c>
      <c r="AE441" s="218">
        <f t="array" ref="AE441">INDEX('Ortala-KabKota'!AE$2:AE$415,MATCH($D441,'Ortala-KabKota'!$E$2:$E$415,FALSE))</f>
        <v>1</v>
      </c>
      <c r="AF441" s="218">
        <f t="array" ref="AF441">INDEX('Ortala-KabKota'!AF$2:AF$415,MATCH($D441,'Ortala-KabKota'!$E$2:$E$415,FALSE))</f>
        <v>1</v>
      </c>
      <c r="AG441" s="218">
        <f t="array" ref="AG441">INDEX('Ortala-KabKota'!AG$2:AG$415,MATCH($D441,'Ortala-KabKota'!$E$2:$E$415,FALSE))</f>
        <v>1</v>
      </c>
      <c r="AH441" s="218">
        <f t="array" ref="AH441">INDEX('Ortala-KabKota'!AH$2:AH$415,MATCH($D441,'Ortala-KabKota'!$E$2:$E$415,FALSE))</f>
        <v>1</v>
      </c>
      <c r="AI441" s="218" t="str">
        <f t="array" ref="AI441">INDEX('Ortala-KabKota'!AI$2:AI$415,MATCH($D441,'Ortala-KabKota'!$E$2:$E$415,FALSE))</f>
        <v>UPT PPA menyediakan penampungan sementara apabila diperlukan 
</v>
      </c>
      <c r="AJ441" s="218">
        <f t="array" ref="AJ441">INDEX('Ortala-KabKota'!AJ$2:AJ$415,MATCH($D441,'Ortala-KabKota'!$E$2:$E$415,FALSE))</f>
        <v>1</v>
      </c>
      <c r="AK441" s="218">
        <f t="array" ref="AK441">INDEX('Ortala-KabKota'!AK$2:AK$415,MATCH($D441,'Ortala-KabKota'!$E$2:$E$415,FALSE))</f>
        <v>1</v>
      </c>
      <c r="AL441" s="218">
        <f t="array" ref="AL441">INDEX('Ortala-KabKota'!AL$2:AL$415,MATCH($D441,'Ortala-KabKota'!$E$2:$E$415,FALSE))</f>
        <v>6</v>
      </c>
      <c r="AM441" s="218" t="str">
        <f t="array" ref="AM441">INDEX('Ortala-KabKota'!AM$2:AM$415,MATCH($D441,'Ortala-KabKota'!$E$2:$E$415,FALSE))</f>
        <v>Hak Asuh Anak</v>
      </c>
      <c r="AN441" s="218" t="str">
        <f t="array" ref="AN441">INDEX('Ortala-KabKota'!AN$2:AN$415,MATCH($D441,'Ortala-KabKota'!$E$2:$E$415,FALSE))</f>
        <v/>
      </c>
      <c r="AO441" s="218" t="str">
        <f t="array" ref="AO441">INDEX('Ortala-KabKota'!AO$2:AO$415,MATCH($D441,'Ortala-KabKota'!$E$2:$E$415,FALSE))</f>
        <v/>
      </c>
      <c r="AP441" s="218" t="str">
        <f t="array" ref="AP441">INDEX('Ortala-KabKota'!AP$2:AP$415,MATCH($D441,'Ortala-KabKota'!$E$2:$E$415,FALSE))</f>
        <v/>
      </c>
      <c r="AQ441" s="218" t="str">
        <f t="array" ref="AQ441">INDEX('Ortala-KabKota'!AQ$2:AQ$415,MATCH($D441,'Ortala-KabKota'!$E$2:$E$415,FALSE))</f>
        <v/>
      </c>
      <c r="AR441" s="218" t="str">
        <f t="array" ref="AR441">INDEX('Ortala-KabKota'!AR$2:AR$415,MATCH($D441,'Ortala-KabKota'!$E$2:$E$415,FALSE))</f>
        <v/>
      </c>
      <c r="AS441" s="218">
        <f t="array" ref="AS441">INDEX('Ortala-KabKota'!AS$2:AS$415,MATCH($D441,'Ortala-KabKota'!$E$2:$E$415,FALSE))</f>
        <v>1</v>
      </c>
      <c r="AT441" s="218" t="str">
        <f t="array" ref="AT441">INDEX('Ortala-KabKota'!AT$2:AT$415,MATCH($D441,'Ortala-KabKota'!$E$2:$E$415,FALSE))</f>
        <v/>
      </c>
      <c r="AU441" s="218" t="str">
        <f t="array" ref="AU441">INDEX('UPTD PPA KabKota'!D$5:D$513,MATCH($D441,'UPTD PPA KabKota'!$C$5:$C$513,FALSE))</f>
        <v>Husmini Husain, SKM</v>
      </c>
      <c r="AV441" s="218" t="str">
        <f t="array" ref="AV441">INDEX('UPTD PPA KabKota'!E$5:E$513,MATCH($D441,'UPTD PPA KabKota'!$C$5:$C$513,FALSE))</f>
        <v>Jl. Jenderal Sudirman Kantor Gadis 2 Enrekang 91711</v>
      </c>
      <c r="AW441" s="218">
        <f t="array" ref="AW441">INDEX('UPTD PPA KabKota'!F$5:F$513,MATCH($D441,'UPTD PPA KabKota'!$C$5:$C$513,FALSE))</f>
        <v>85242498827</v>
      </c>
      <c r="AX441" s="218">
        <f t="array" ref="AX441">INDEX('UPTD PPA KabKota'!G$5:G$513,MATCH($D441,'UPTD PPA KabKota'!$C$5:$C$513,FALSE))</f>
        <v>82393513525</v>
      </c>
      <c r="AY441" s="218" t="str">
        <f t="array" ref="AY441">INDEX('UPTD PPA KabKota'!H$5:H$513,MATCH($D441,'UPTD PPA KabKota'!$C$5:$C$513,FALSE))</f>
        <v>UPT PPA</v>
      </c>
      <c r="AZ441" s="218" t="str">
        <f t="array" ref="AZ441">INDEX('UPTD PPA KabKota'!I$5:I$513,MATCH($D441,'UPTD PPA KabKota'!$C$5:$C$513,FALSE))</f>
        <v>Peraturan Bupati Enrekang Nomor 7 Tahun 2021</v>
      </c>
      <c r="BA441" s="218">
        <f t="array" ref="BA441">INDEX('UPTD PPA KabKota'!J$5:J$513,MATCH($D441,'UPTD PPA KabKota'!$C$5:$C$513,FALSE))</f>
        <v>2021</v>
      </c>
      <c r="BB441" s="218" t="str">
        <f t="array" ref="BB441">INDEX('UPTD PPA KabKota'!K$5:K$513,MATCH($D441,'UPTD PPA KabKota'!$C$5:$C$513,FALSE))</f>
        <v>B</v>
      </c>
      <c r="BC441" s="218">
        <f t="array" ref="BC441">INDEX('UPTD PPA KabKota'!L$5:L$513,MATCH($D441,'UPTD PPA KabKota'!$C$5:$C$513,FALSE))</f>
        <v>85242498827</v>
      </c>
      <c r="BD441" s="218" t="str">
        <f t="array" ref="BD441">INDEX('UPTD PPA KabKota'!M$5:M$513,MATCH($D441,'UPTD PPA KabKota'!$C$5:$C$513,FALSE))</f>
        <v>husminihusain@yahoo.com</v>
      </c>
      <c r="BE441" s="218" t="str">
        <f t="array" ref="BE441">INDEX('UPTD PPA KabKota'!N$5:N$513,MATCH($D441,'UPTD PPA KabKota'!$C$5:$C$513,FALSE))</f>
        <v>Kepala UPTD PPA, 3 staf tenaga honorer</v>
      </c>
      <c r="BF441" s="218" t="str">
        <f t="array" ref="BF441">INDEX('UPTD PPA KabKota'!O$5:O$513,MATCH($D441,'UPTD PPA KabKota'!$C$5:$C$513,FALSE))</f>
        <v>MANDIRI</v>
      </c>
      <c r="BG441" s="218" t="str">
        <f t="array" ref="BG441">INDEX('UPTD PPA KabKota'!P$5:P$513,MATCH($D441,'UPTD PPA KabKota'!$C$5:$C$513,FALSE))</f>
        <v>SEWA/KONTRAK</v>
      </c>
      <c r="BH441" s="218" t="str">
        <f t="array" ref="BH441">INDEX('UPTD PPA KabKota'!Q$5:Q$513,MATCH($D441,'UPTD PPA KabKota'!$C$5:$C$513,FALSE))</f>
        <v>Gedung UPT PPA dalam kondisi rusak berat</v>
      </c>
      <c r="BI441" s="218" t="str">
        <f t="array" ref="BI441">INDEX('UPTD PPA KabKota'!R$5:R$513,MATCH($D441,'UPTD PPA KabKota'!$C$5:$C$513,FALSE))</f>
        <v>TIdak Ada</v>
      </c>
      <c r="BJ441" s="218" t="str">
        <f t="array" ref="BJ441">INDEX('UPTD PPA KabKota'!S$5:S$513,MATCH($D441,'UPTD PPA KabKota'!$C$5:$C$513,FALSE))</f>
        <v>Tidak ada</v>
      </c>
      <c r="BK441" s="218" t="str">
        <f t="array" ref="BK441">INDEX('UPTD PPA KabKota'!T$5:T$513,MATCH($D441,'UPTD PPA KabKota'!$C$5:$C$513,FALSE))</f>
        <v>Tidak ada</v>
      </c>
      <c r="BL441" s="218" t="str">
        <f t="array" ref="BL441">INDEX('UPTD PPA KabKota'!U$5:U$513,MATCH($D441,'UPTD PPA KabKota'!$C$5:$C$513,FALSE))</f>
        <v>Tidak ada</v>
      </c>
      <c r="BM441" s="218" t="str">
        <f t="array" ref="BM441">INDEX('UPTD PPA KabKota'!V$5:V$513,MATCH($D441,'UPTD PPA KabKota'!$C$5:$C$513,FALSE))</f>
        <v>Tidak ada</v>
      </c>
      <c r="BN441" s="218" t="str">
        <f t="array" ref="BN441">INDEX('UPTD PPA KabKota'!W$5:W$513,MATCH($D441,'UPTD PPA KabKota'!$C$5:$C$513,FALSE))</f>
        <v>Tidak ada</v>
      </c>
      <c r="BO441" s="218" t="str">
        <f t="array" ref="BO441">INDEX('UPTD PPA KabKota'!X$5:X$513,MATCH($D441,'UPTD PPA KabKota'!$C$5:$C$513,FALSE))</f>
        <v>Tidak ada</v>
      </c>
      <c r="BP441" s="218" t="str">
        <f t="array" ref="BP441">INDEX('UPTD PPA KabKota'!Y$5:Y$513,MATCH($D441,'UPTD PPA KabKota'!$C$5:$C$513,FALSE))</f>
        <v>Tidak ada</v>
      </c>
      <c r="BQ441" s="218" t="str">
        <f t="array" ref="BQ441">INDEX('UPTD PPA KabKota'!Z$5:Z$513,MATCH($D441,'UPTD PPA KabKota'!$C$5:$C$513,FALSE))</f>
        <v>Tidak ada</v>
      </c>
      <c r="BR441" s="218" t="str">
        <f t="array" ref="BR441">INDEX('UPTD PPA KabKota'!AA$5:AA$513,MATCH($D441,'UPTD PPA KabKota'!$C$5:$C$513,FALSE))</f>
        <v>Tidak ada</v>
      </c>
      <c r="BS441" s="218" t="str">
        <f t="array" ref="BS441">INDEX('UPTD PPA KabKota'!AB$5:AB$513,MATCH($D441,'UPTD PPA KabKota'!$C$5:$C$513,FALSE))</f>
        <v>Tidak ada</v>
      </c>
      <c r="BT441" s="218" t="str">
        <f t="array" ref="BT441">INDEX('UPTD PPA KabKota'!AC$5:AC$513,MATCH($D441,'UPTD PPA KabKota'!$C$5:$C$513,FALSE))</f>
        <v>Sudah</v>
      </c>
      <c r="BU441" s="218" t="str">
        <f t="array" ref="BU441">INDEX('UPTD PPA KabKota'!AD$5:AD$513,MATCH($D441,'UPTD PPA KabKota'!$C$5:$C$513,FALSE))</f>
        <v>Sudah</v>
      </c>
      <c r="BV441" s="218" t="str">
        <f t="array" ref="BV441">INDEX('UPTD PPA KabKota'!AE$5:AE$513,MATCH($D441,'UPTD PPA KabKota'!$C$5:$C$513,FALSE))</f>
        <v>Sudah</v>
      </c>
      <c r="BW441" s="218" t="str">
        <f t="array" ref="BW441">INDEX('UPTD PPA KabKota'!AF$5:AF$513,MATCH($D441,'UPTD PPA KabKota'!$C$5:$C$513,FALSE))</f>
        <v>Sudah</v>
      </c>
      <c r="BX441" s="218" t="str">
        <f t="array" ref="BX441">INDEX('UPTD PPA KabKota'!AG$5:AG$513,MATCH($D441,'UPTD PPA KabKota'!$C$5:$C$513,FALSE))</f>
        <v>Sudah</v>
      </c>
      <c r="BY441" s="218" t="str">
        <f t="array" ref="BY441">INDEX('UPTD PPA KabKota'!AH$5:AH$513,MATCH($D441,'UPTD PPA KabKota'!$C$5:$C$513,FALSE))</f>
        <v>Sudah</v>
      </c>
      <c r="BZ441" s="218" t="str">
        <f t="array" ref="BZ441">INDEX('UPTD PPA KabKota'!AI$5:AI$513,MATCH($D441,'UPTD PPA KabKota'!$C$5:$C$513,FALSE))</f>
        <v>Sudah</v>
      </c>
      <c r="CA441" s="218" t="str">
        <f t="array" ref="CA441">INDEX('UPTD PPA KabKota'!AJ$5:AJ$513,MATCH($D441,'UPTD PPA KabKota'!$C$5:$C$513,FALSE))</f>
        <v>Sudah</v>
      </c>
      <c r="CB441" s="218" t="str">
        <f t="array" ref="CB441">INDEX('UPTD PPA KabKota'!AK$5:AK$513,MATCH($D441,'UPTD PPA KabKota'!$C$5:$C$513,FALSE))</f>
        <v>Sudah</v>
      </c>
      <c r="CC441" s="218" t="str">
        <f t="array" ref="CC441">INDEX('UPTD PPA KabKota'!AL$5:AL$513,MATCH($D441,'UPTD PPA KabKota'!$C$5:$C$513,FALSE))</f>
        <v>Sudah</v>
      </c>
      <c r="CD441" s="218" t="str">
        <f t="array" ref="CD441">INDEX('UPTD PPA KabKota'!AM$5:AM$513,MATCH($D441,'UPTD PPA KabKota'!$C$5:$C$513,FALSE))</f>
        <v>Sudah</v>
      </c>
      <c r="CE441" s="218" t="str">
        <f t="array" ref="CE441">INDEX('UPTD PPA KabKota'!AN$5:AN$513,MATCH($D441,'UPTD PPA KabKota'!$C$5:$C$513,FALSE))</f>
        <v/>
      </c>
      <c r="CF441" s="218" t="str">
        <f t="array" ref="CF441">INDEX('UPTD PPA KabKota'!AO$5:AO$513,MATCH($D441,'UPTD PPA KabKota'!$C$5:$C$513,FALSE))</f>
        <v/>
      </c>
      <c r="CG441" s="218" t="str">
        <f t="array" ref="CG441">INDEX('UPTD PPA KabKota'!AP$5:AP$513,MATCH($D441,'UPTD PPA KabKota'!$C$5:$C$513,FALSE))</f>
        <v/>
      </c>
      <c r="CH441" s="218" t="str">
        <f t="array" ref="CH441">INDEX('UPTD PPA KabKota'!AQ$5:AQ$513,MATCH($D441,'UPTD PPA KabKota'!$C$5:$C$513,FALSE))</f>
        <v/>
      </c>
      <c r="CI441" s="218" t="str">
        <f t="array" ref="CI441">INDEX('UPTD PPA KabKota'!AR$5:AR$513,MATCH($D441,'UPTD PPA KabKota'!$C$5:$C$513,FALSE))</f>
        <v/>
      </c>
      <c r="CJ441" s="218" t="str">
        <f t="array" ref="CJ441">INDEX('UPTD PPA KabKota'!AS$5:AS$513,MATCH($D441,'UPTD PPA KabKota'!$C$5:$C$513,FALSE))</f>
        <v/>
      </c>
      <c r="CK441" s="218" t="str">
        <f t="array" ref="CK441">INDEX('UPTD PPA KabKota'!AT$5:AT$513,MATCH($D441,'UPTD PPA KabKota'!$C$5:$C$513,FALSE))</f>
        <v/>
      </c>
      <c r="CL441" s="218" t="str">
        <f t="array" ref="CL441">INDEX('UPTD PPA KabKota'!AU$5:AU$513,MATCH($D441,'UPTD PPA KabKota'!$C$5:$C$513,FALSE))</f>
        <v/>
      </c>
      <c r="CM441" s="218" t="str">
        <f t="array" ref="CM441">INDEX('UPTD PPA KabKota'!AV$5:AV$513,MATCH($D441,'UPTD PPA KabKota'!$C$5:$C$513,FALSE))</f>
        <v/>
      </c>
      <c r="CN441" s="218" t="str">
        <f t="array" ref="CN441">INDEX('UPTD PPA KabKota'!AW$5:AW$513,MATCH($D441,'UPTD PPA KabKota'!$C$5:$C$513,FALSE))</f>
        <v/>
      </c>
      <c r="CO441" s="218" t="str">
        <f t="array" ref="CO441">INDEX('UPTD PPA KabKota'!AX$5:AX$513,MATCH($D441,'UPTD PPA KabKota'!$C$5:$C$513,FALSE))</f>
        <v/>
      </c>
      <c r="CP441" s="218" t="str">
        <f t="array" ref="CP441">INDEX('UPTD PPA KabKota'!AY$5:AY$513,MATCH($D441,'UPTD PPA KabKota'!$C$5:$C$513,FALSE))</f>
        <v/>
      </c>
      <c r="CQ441" s="209" t="str">
        <f>IFERROR(__xludf.DUMMYFUNCTION("IF(ISBLANK($K441),"""",IF(REGEXMATCH($K441,""Peraturan""),""Ada"",IF(REGEXMATCH($K441,""Rekomendasi""),""Tidak Ada"", $K441)))
"),"Ada")</f>
        <v>Ada</v>
      </c>
      <c r="CR441" s="209" t="str">
        <f t="array" ref="CR441">index('UPTD PPA KabKota'!$BI$5:$BI$513,match($D441,'UPTD PPA KabKota'!$C$5:$C$513,false))</f>
        <v>Ada</v>
      </c>
      <c r="CS441" s="314" t="str">
        <f t="shared" si="76"/>
        <v>Ada</v>
      </c>
    </row>
    <row r="442">
      <c r="A442" s="334">
        <v>436.0</v>
      </c>
      <c r="B442" s="334">
        <v>17.0</v>
      </c>
      <c r="C442" s="311" t="s">
        <v>4787</v>
      </c>
      <c r="D442" s="312" t="s">
        <v>3692</v>
      </c>
      <c r="E442" s="315">
        <v>45778.0</v>
      </c>
      <c r="F442" s="218" t="str">
        <f t="array" ref="F442">INDEX('Ortala-KabKota'!F$2:F$415,MATCH($D442,'Ortala-KabKota'!$E$2:$E$415,FALSE))</f>
        <v/>
      </c>
      <c r="G442" s="218" t="str">
        <f t="array" ref="G442">INDEX('Ortala-KabKota'!G$2:G$415,MATCH($D442,'Ortala-KabKota'!$E$2:$E$415,FALSE))</f>
        <v/>
      </c>
      <c r="H442" s="218" t="str">
        <f t="array" ref="H442">INDEX('Ortala-KabKota'!H$2:H$415,MATCH($D442,'Ortala-KabKota'!$E$2:$E$415,FALSE))</f>
        <v/>
      </c>
      <c r="I442" s="218" t="str">
        <f t="array" ref="I442">INDEX('Ortala-KabKota'!I$2:I$415,MATCH($D442,'Ortala-KabKota'!$E$2:$E$415,FALSE))</f>
        <v/>
      </c>
      <c r="J442" s="218" t="str">
        <f t="array" ref="J442">INDEX('Ortala-KabKota'!J$2:J$415,MATCH($D442,'Ortala-KabKota'!$E$2:$E$415,FALSE))</f>
        <v>UPTD PPPA</v>
      </c>
      <c r="K442" s="218" t="str">
        <f t="array" ref="K442">INDEX('Ortala-KabKota'!K$2:K$415,MATCH($D442,'Ortala-KabKota'!$E$2:$E$415,FALSE))</f>
        <v>Peraturan Bupati Luwu Nomor 29 tahun 2024</v>
      </c>
      <c r="L442" s="218">
        <f t="array" ref="L442">INDEX('Ortala-KabKota'!L$2:L$415,MATCH($D442,'Ortala-KabKota'!$E$2:$E$415,FALSE))</f>
        <v>2024</v>
      </c>
      <c r="M442" s="218" t="str">
        <f t="array" ref="M442">INDEX('Ortala-KabKota'!M$2:M$415,MATCH($D442,'Ortala-KabKota'!$E$2:$E$415,FALSE))</f>
        <v>A</v>
      </c>
      <c r="N442" s="218" t="str">
        <f t="array" ref="N442">INDEX('Ortala-KabKota'!N$2:N$415,MATCH($D442,'Ortala-KabKota'!$E$2:$E$415,FALSE))</f>
        <v/>
      </c>
      <c r="O442" s="218" t="str">
        <f t="array" ref="O442">INDEX('Ortala-KabKota'!O$2:O$415,MATCH($D442,'Ortala-KabKota'!$E$2:$E$415,FALSE))</f>
        <v/>
      </c>
      <c r="P442" s="218" t="str">
        <f t="array" ref="P442">INDEX('Ortala-KabKota'!P$2:P$415,MATCH($D442,'Ortala-KabKota'!$E$2:$E$415,FALSE))</f>
        <v/>
      </c>
      <c r="Q442" s="218" t="str">
        <f t="array" ref="Q442">INDEX('Ortala-KabKota'!Q$2:Q$415,MATCH($D442,'Ortala-KabKota'!$E$2:$E$415,FALSE))</f>
        <v/>
      </c>
      <c r="R442" s="218" t="str">
        <f t="array" ref="R442">INDEX('Ortala-KabKota'!R$2:R$415,MATCH($D442,'Ortala-KabKota'!$E$2:$E$415,FALSE))</f>
        <v/>
      </c>
      <c r="S442" s="218" t="str">
        <f t="array" ref="S442">INDEX('Ortala-KabKota'!S$2:S$415,MATCH($D442,'Ortala-KabKota'!$E$2:$E$415,FALSE))</f>
        <v/>
      </c>
      <c r="T442" s="218" t="str">
        <f t="array" ref="T442">INDEX('Ortala-KabKota'!T$2:T$415,MATCH($D442,'Ortala-KabKota'!$E$2:$E$415,FALSE))</f>
        <v/>
      </c>
      <c r="U442" s="218" t="str">
        <f t="array" ref="U442">INDEX('Ortala-KabKota'!U$2:U$415,MATCH($D442,'Ortala-KabKota'!$E$2:$E$415,FALSE))</f>
        <v/>
      </c>
      <c r="V442" s="218" t="str">
        <f t="array" ref="V442">INDEX('Ortala-KabKota'!V$2:V$415,MATCH($D442,'Ortala-KabKota'!$E$2:$E$415,FALSE))</f>
        <v/>
      </c>
      <c r="W442" s="218" t="str">
        <f t="array" ref="W442">INDEX('Ortala-KabKota'!W$2:W$415,MATCH($D442,'Ortala-KabKota'!$E$2:$E$415,FALSE))</f>
        <v/>
      </c>
      <c r="X442" s="218" t="str">
        <f t="array" ref="X442">INDEX('Ortala-KabKota'!X$2:X$415,MATCH($D442,'Ortala-KabKota'!$E$2:$E$415,FALSE))</f>
        <v/>
      </c>
      <c r="Y442" s="218" t="str">
        <f t="array" ref="Y442">INDEX('Ortala-KabKota'!Y$2:Y$415,MATCH($D442,'Ortala-KabKota'!$E$2:$E$415,FALSE))</f>
        <v/>
      </c>
      <c r="Z442" s="218" t="str">
        <f t="array" ref="Z442">INDEX('Ortala-KabKota'!Z$2:Z$415,MATCH($D442,'Ortala-KabKota'!$E$2:$E$415,FALSE))</f>
        <v/>
      </c>
      <c r="AA442" s="218" t="str">
        <f t="array" ref="AA442">INDEX('Ortala-KabKota'!AA$2:AA$415,MATCH($D442,'Ortala-KabKota'!$E$2:$E$415,FALSE))</f>
        <v/>
      </c>
      <c r="AB442" s="218" t="str">
        <f t="array" ref="AB442">INDEX('Ortala-KabKota'!AB$2:AB$415,MATCH($D442,'Ortala-KabKota'!$E$2:$E$415,FALSE))</f>
        <v/>
      </c>
      <c r="AC442" s="218" t="str">
        <f t="array" ref="AC442">INDEX('Ortala-KabKota'!AC$2:AC$415,MATCH($D442,'Ortala-KabKota'!$E$2:$E$415,FALSE))</f>
        <v/>
      </c>
      <c r="AD442" s="218" t="str">
        <f t="array" ref="AD442">INDEX('Ortala-KabKota'!AD$2:AD$415,MATCH($D442,'Ortala-KabKota'!$E$2:$E$415,FALSE))</f>
        <v/>
      </c>
      <c r="AE442" s="218" t="str">
        <f t="array" ref="AE442">INDEX('Ortala-KabKota'!AE$2:AE$415,MATCH($D442,'Ortala-KabKota'!$E$2:$E$415,FALSE))</f>
        <v/>
      </c>
      <c r="AF442" s="218" t="str">
        <f t="array" ref="AF442">INDEX('Ortala-KabKota'!AF$2:AF$415,MATCH($D442,'Ortala-KabKota'!$E$2:$E$415,FALSE))</f>
        <v/>
      </c>
      <c r="AG442" s="218" t="str">
        <f t="array" ref="AG442">INDEX('Ortala-KabKota'!AG$2:AG$415,MATCH($D442,'Ortala-KabKota'!$E$2:$E$415,FALSE))</f>
        <v/>
      </c>
      <c r="AH442" s="218" t="str">
        <f t="array" ref="AH442">INDEX('Ortala-KabKota'!AH$2:AH$415,MATCH($D442,'Ortala-KabKota'!$E$2:$E$415,FALSE))</f>
        <v/>
      </c>
      <c r="AI442" s="218" t="str">
        <f t="array" ref="AI442">INDEX('Ortala-KabKota'!AI$2:AI$415,MATCH($D442,'Ortala-KabKota'!$E$2:$E$415,FALSE))</f>
        <v/>
      </c>
      <c r="AJ442" s="218" t="str">
        <f t="array" ref="AJ442">INDEX('Ortala-KabKota'!AJ$2:AJ$415,MATCH($D442,'Ortala-KabKota'!$E$2:$E$415,FALSE))</f>
        <v/>
      </c>
      <c r="AK442" s="218" t="str">
        <f t="array" ref="AK442">INDEX('Ortala-KabKota'!AK$2:AK$415,MATCH($D442,'Ortala-KabKota'!$E$2:$E$415,FALSE))</f>
        <v/>
      </c>
      <c r="AL442" s="218" t="str">
        <f t="array" ref="AL442">INDEX('Ortala-KabKota'!AL$2:AL$415,MATCH($D442,'Ortala-KabKota'!$E$2:$E$415,FALSE))</f>
        <v/>
      </c>
      <c r="AM442" s="218" t="str">
        <f t="array" ref="AM442">INDEX('Ortala-KabKota'!AM$2:AM$415,MATCH($D442,'Ortala-KabKota'!$E$2:$E$415,FALSE))</f>
        <v/>
      </c>
      <c r="AN442" s="218" t="str">
        <f t="array" ref="AN442">INDEX('Ortala-KabKota'!AN$2:AN$415,MATCH($D442,'Ortala-KabKota'!$E$2:$E$415,FALSE))</f>
        <v/>
      </c>
      <c r="AO442" s="218" t="str">
        <f t="array" ref="AO442">INDEX('Ortala-KabKota'!AO$2:AO$415,MATCH($D442,'Ortala-KabKota'!$E$2:$E$415,FALSE))</f>
        <v/>
      </c>
      <c r="AP442" s="218" t="str">
        <f t="array" ref="AP442">INDEX('Ortala-KabKota'!AP$2:AP$415,MATCH($D442,'Ortala-KabKota'!$E$2:$E$415,FALSE))</f>
        <v/>
      </c>
      <c r="AQ442" s="218" t="str">
        <f t="array" ref="AQ442">INDEX('Ortala-KabKota'!AQ$2:AQ$415,MATCH($D442,'Ortala-KabKota'!$E$2:$E$415,FALSE))</f>
        <v/>
      </c>
      <c r="AR442" s="218" t="str">
        <f t="array" ref="AR442">INDEX('Ortala-KabKota'!AR$2:AR$415,MATCH($D442,'Ortala-KabKota'!$E$2:$E$415,FALSE))</f>
        <v/>
      </c>
      <c r="AS442" s="218" t="str">
        <f t="array" ref="AS442">INDEX('Ortala-KabKota'!AS$2:AS$415,MATCH($D442,'Ortala-KabKota'!$E$2:$E$415,FALSE))</f>
        <v/>
      </c>
      <c r="AT442" s="218" t="str">
        <f t="array" ref="AT442">INDEX('Ortala-KabKota'!AT$2:AT$415,MATCH($D442,'Ortala-KabKota'!$E$2:$E$415,FALSE))</f>
        <v/>
      </c>
      <c r="AU442" s="218" t="str">
        <f t="array" ref="AU442">INDEX('UPTD PPA KabKota'!D$5:D$513,MATCH($D442,'UPTD PPA KabKota'!$C$5:$C$513,FALSE))</f>
        <v>Sumarni, S.PSi</v>
      </c>
      <c r="AV442" s="218" t="str">
        <f t="array" ref="AV442">INDEX('UPTD PPA KabKota'!E$5:E$513,MATCH($D442,'UPTD PPA KabKota'!$C$5:$C$513,FALSE))</f>
        <v>Jl. Opu Dg. Risadju, Tampumia Radda Kec. Belopa, Kab. Luwu</v>
      </c>
      <c r="AW442" s="218" t="str">
        <f t="array" ref="AW442">INDEX('UPTD PPA KabKota'!F$5:F$513,MATCH($D442,'UPTD PPA KabKota'!$C$5:$C$513,FALSE))</f>
        <v/>
      </c>
      <c r="AX442" s="218" t="str">
        <f t="array" ref="AX442">INDEX('UPTD PPA KabKota'!G$5:G$513,MATCH($D442,'UPTD PPA KabKota'!$C$5:$C$513,FALSE))</f>
        <v/>
      </c>
      <c r="AY442" s="218" t="str">
        <f t="array" ref="AY442">INDEX('UPTD PPA KabKota'!H$5:H$513,MATCH($D442,'UPTD PPA KabKota'!$C$5:$C$513,FALSE))</f>
        <v>UPTD PPA</v>
      </c>
      <c r="AZ442" s="218" t="str">
        <f t="array" ref="AZ442">INDEX('UPTD PPA KabKota'!I$5:I$513,MATCH($D442,'UPTD PPA KabKota'!$C$5:$C$513,FALSE))</f>
        <v>Peraturan Bupati Luwu Nomor 29 Tahun 2024 tentang Organisasi dan Tata Kerja Unit Pelaksana Teknis Daerah Perlindungan Perempuan dan Anak pada Dinas Pemberdayaan Perempuan dan Perlindungan Anak</v>
      </c>
      <c r="BA442" s="218">
        <f t="array" ref="BA442">INDEX('UPTD PPA KabKota'!J$5:J$513,MATCH($D442,'UPTD PPA KabKota'!$C$5:$C$513,FALSE))</f>
        <v>2024</v>
      </c>
      <c r="BB442" s="218" t="str">
        <f t="array" ref="BB442">INDEX('UPTD PPA KabKota'!K$5:K$513,MATCH($D442,'UPTD PPA KabKota'!$C$5:$C$513,FALSE))</f>
        <v>A</v>
      </c>
      <c r="BC442" s="218" t="str">
        <f t="array" ref="BC442">INDEX('UPTD PPA KabKota'!L$5:L$513,MATCH($D442,'UPTD PPA KabKota'!$C$5:$C$513,FALSE))</f>
        <v>Sumarni / 082337185182</v>
      </c>
      <c r="BD442" s="218" t="str">
        <f t="array" ref="BD442">INDEX('UPTD PPA KabKota'!M$5:M$513,MATCH($D442,'UPTD PPA KabKota'!$C$5:$C$513,FALSE))</f>
        <v/>
      </c>
      <c r="BE442" s="218" t="str">
        <f t="array" ref="BE442">INDEX('UPTD PPA KabKota'!N$5:N$513,MATCH($D442,'UPTD PPA KabKota'!$C$5:$C$513,FALSE))</f>
        <v>Kepala UPT, Kasubag TU, Pelaksana</v>
      </c>
      <c r="BF442" s="218" t="str">
        <f t="array" ref="BF442">INDEX('UPTD PPA KabKota'!O$5:O$513,MATCH($D442,'UPTD PPA KabKota'!$C$5:$C$513,FALSE))</f>
        <v>MANDIRI</v>
      </c>
      <c r="BG442" s="218" t="str">
        <f t="array" ref="BG442">INDEX('UPTD PPA KabKota'!P$5:P$513,MATCH($D442,'UPTD PPA KabKota'!$C$5:$C$513,FALSE))</f>
        <v>TIDAK PUNYA</v>
      </c>
      <c r="BH442" s="218" t="str">
        <f t="array" ref="BH442">INDEX('UPTD PPA KabKota'!Q$5:Q$513,MATCH($D442,'UPTD PPA KabKota'!$C$5:$C$513,FALSE))</f>
        <v>Belum tersedianya rumah perlindungan dikarenakan belum tersedianya anggaran UPTD. UPTD Kabupaten Luwu masih tergolong baru yang terbentuk sejak 2024 sehingga belum mendapatkan anggaran dan belum pernah memperoleh DAK selama terbentuk</v>
      </c>
      <c r="BI442" s="218" t="str">
        <f t="array" ref="BI442">INDEX('UPTD PPA KabKota'!R$5:R$513,MATCH($D442,'UPTD PPA KabKota'!$C$5:$C$513,FALSE))</f>
        <v/>
      </c>
      <c r="BJ442" s="218" t="str">
        <f t="array" ref="BJ442">INDEX('UPTD PPA KabKota'!S$5:S$513,MATCH($D442,'UPTD PPA KabKota'!$C$5:$C$513,FALSE))</f>
        <v>Tidak Ada</v>
      </c>
      <c r="BK442" s="218" t="str">
        <f t="array" ref="BK442">INDEX('UPTD PPA KabKota'!T$5:T$513,MATCH($D442,'UPTD PPA KabKota'!$C$5:$C$513,FALSE))</f>
        <v>Tidak Ada</v>
      </c>
      <c r="BL442" s="218" t="str">
        <f t="array" ref="BL442">INDEX('UPTD PPA KabKota'!U$5:U$513,MATCH($D442,'UPTD PPA KabKota'!$C$5:$C$513,FALSE))</f>
        <v>Tidak Ada</v>
      </c>
      <c r="BM442" s="218" t="str">
        <f t="array" ref="BM442">INDEX('UPTD PPA KabKota'!V$5:V$513,MATCH($D442,'UPTD PPA KabKota'!$C$5:$C$513,FALSE))</f>
        <v>Tidak Ada</v>
      </c>
      <c r="BN442" s="218" t="str">
        <f t="array" ref="BN442">INDEX('UPTD PPA KabKota'!W$5:W$513,MATCH($D442,'UPTD PPA KabKota'!$C$5:$C$513,FALSE))</f>
        <v>Tidak ada</v>
      </c>
      <c r="BO442" s="218" t="str">
        <f t="array" ref="BO442">INDEX('UPTD PPA KabKota'!X$5:X$513,MATCH($D442,'UPTD PPA KabKota'!$C$5:$C$513,FALSE))</f>
        <v>Tidak ada</v>
      </c>
      <c r="BP442" s="218" t="str">
        <f t="array" ref="BP442">INDEX('UPTD PPA KabKota'!Y$5:Y$513,MATCH($D442,'UPTD PPA KabKota'!$C$5:$C$513,FALSE))</f>
        <v>Tidak ada</v>
      </c>
      <c r="BQ442" s="218" t="str">
        <f t="array" ref="BQ442">INDEX('UPTD PPA KabKota'!Z$5:Z$513,MATCH($D442,'UPTD PPA KabKota'!$C$5:$C$513,FALSE))</f>
        <v>Tidak ada</v>
      </c>
      <c r="BR442" s="218" t="str">
        <f t="array" ref="BR442">INDEX('UPTD PPA KabKota'!AA$5:AA$513,MATCH($D442,'UPTD PPA KabKota'!$C$5:$C$513,FALSE))</f>
        <v>Tidak ada</v>
      </c>
      <c r="BS442" s="218" t="str">
        <f t="array" ref="BS442">INDEX('UPTD PPA KabKota'!AB$5:AB$513,MATCH($D442,'UPTD PPA KabKota'!$C$5:$C$513,FALSE))</f>
        <v>Tidak ada</v>
      </c>
      <c r="BT442" s="218" t="str">
        <f t="array" ref="BT442">INDEX('UPTD PPA KabKota'!AC$5:AC$513,MATCH($D442,'UPTD PPA KabKota'!$C$5:$C$513,FALSE))</f>
        <v>Sudah</v>
      </c>
      <c r="BU442" s="218" t="str">
        <f t="array" ref="BU442">INDEX('UPTD PPA KabKota'!AD$5:AD$513,MATCH($D442,'UPTD PPA KabKota'!$C$5:$C$513,FALSE))</f>
        <v>Sudah</v>
      </c>
      <c r="BV442" s="218" t="str">
        <f t="array" ref="BV442">INDEX('UPTD PPA KabKota'!AE$5:AE$513,MATCH($D442,'UPTD PPA KabKota'!$C$5:$C$513,FALSE))</f>
        <v>Belum</v>
      </c>
      <c r="BW442" s="218" t="str">
        <f t="array" ref="BW442">INDEX('UPTD PPA KabKota'!AF$5:AF$513,MATCH($D442,'UPTD PPA KabKota'!$C$5:$C$513,FALSE))</f>
        <v>Sudah</v>
      </c>
      <c r="BX442" s="218" t="str">
        <f t="array" ref="BX442">INDEX('UPTD PPA KabKota'!AG$5:AG$513,MATCH($D442,'UPTD PPA KabKota'!$C$5:$C$513,FALSE))</f>
        <v>Belum</v>
      </c>
      <c r="BY442" s="218" t="str">
        <f t="array" ref="BY442">INDEX('UPTD PPA KabKota'!AH$5:AH$513,MATCH($D442,'UPTD PPA KabKota'!$C$5:$C$513,FALSE))</f>
        <v>Belum</v>
      </c>
      <c r="BZ442" s="218" t="str">
        <f t="array" ref="BZ442">INDEX('UPTD PPA KabKota'!AI$5:AI$513,MATCH($D442,'UPTD PPA KabKota'!$C$5:$C$513,FALSE))</f>
        <v>Belum</v>
      </c>
      <c r="CA442" s="218" t="str">
        <f t="array" ref="CA442">INDEX('UPTD PPA KabKota'!AJ$5:AJ$513,MATCH($D442,'UPTD PPA KabKota'!$C$5:$C$513,FALSE))</f>
        <v>Belum</v>
      </c>
      <c r="CB442" s="218" t="str">
        <f t="array" ref="CB442">INDEX('UPTD PPA KabKota'!AK$5:AK$513,MATCH($D442,'UPTD PPA KabKota'!$C$5:$C$513,FALSE))</f>
        <v>Belum</v>
      </c>
      <c r="CC442" s="218" t="str">
        <f t="array" ref="CC442">INDEX('UPTD PPA KabKota'!AL$5:AL$513,MATCH($D442,'UPTD PPA KabKota'!$C$5:$C$513,FALSE))</f>
        <v>Sudah</v>
      </c>
      <c r="CD442" s="218" t="str">
        <f t="array" ref="CD442">INDEX('UPTD PPA KabKota'!AM$5:AM$513,MATCH($D442,'UPTD PPA KabKota'!$C$5:$C$513,FALSE))</f>
        <v>Sudah</v>
      </c>
      <c r="CE442" s="218" t="str">
        <f t="array" ref="CE442">INDEX('UPTD PPA KabKota'!AN$5:AN$513,MATCH($D442,'UPTD PPA KabKota'!$C$5:$C$513,FALSE))</f>
        <v>Beberapa tugas UPTD belum dapat dilaksanakan oleh UPTD Luwu dkarenakan belum tersedianya anggaran UPTD sehingga masih minimnya pemberian layanan yang bisa dilaksanakan</v>
      </c>
      <c r="CF442" s="218" t="str">
        <f t="array" ref="CF442">INDEX('UPTD PPA KabKota'!AO$5:AO$513,MATCH($D442,'UPTD PPA KabKota'!$C$5:$C$513,FALSE))</f>
        <v>34 kasus</v>
      </c>
      <c r="CG442" s="218" t="str">
        <f t="array" ref="CG442">INDEX('UPTD PPA KabKota'!AP$5:AP$513,MATCH($D442,'UPTD PPA KabKota'!$C$5:$C$513,FALSE))</f>
        <v>Kasus Kekerasan Seksual pada Anak</v>
      </c>
      <c r="CH442" s="218" t="str">
        <f t="array" ref="CH442">INDEX('UPTD PPA KabKota'!AQ$5:AQ$513,MATCH($D442,'UPTD PPA KabKota'!$C$5:$C$513,FALSE))</f>
        <v/>
      </c>
      <c r="CI442" s="218" t="str">
        <f t="array" ref="CI442">INDEX('UPTD PPA KabKota'!AR$5:AR$513,MATCH($D442,'UPTD PPA KabKota'!$C$5:$C$513,FALSE))</f>
        <v/>
      </c>
      <c r="CJ442" s="218" t="str">
        <f t="array" ref="CJ442">INDEX('UPTD PPA KabKota'!AS$5:AS$513,MATCH($D442,'UPTD PPA KabKota'!$C$5:$C$513,FALSE))</f>
        <v/>
      </c>
      <c r="CK442" s="218" t="str">
        <f t="array" ref="CK442">INDEX('UPTD PPA KabKota'!AT$5:AT$513,MATCH($D442,'UPTD PPA KabKota'!$C$5:$C$513,FALSE))</f>
        <v/>
      </c>
      <c r="CL442" s="218" t="str">
        <f t="array" ref="CL442">INDEX('UPTD PPA KabKota'!AU$5:AU$513,MATCH($D442,'UPTD PPA KabKota'!$C$5:$C$513,FALSE))</f>
        <v/>
      </c>
      <c r="CM442" s="218" t="str">
        <f t="array" ref="CM442">INDEX('UPTD PPA KabKota'!AV$5:AV$513,MATCH($D442,'UPTD PPA KabKota'!$C$5:$C$513,FALSE))</f>
        <v/>
      </c>
      <c r="CN442" s="218" t="str">
        <f t="array" ref="CN442">INDEX('UPTD PPA KabKota'!AW$5:AW$513,MATCH($D442,'UPTD PPA KabKota'!$C$5:$C$513,FALSE))</f>
        <v/>
      </c>
      <c r="CO442" s="218" t="str">
        <f t="array" ref="CO442">INDEX('UPTD PPA KabKota'!AX$5:AX$513,MATCH($D442,'UPTD PPA KabKota'!$C$5:$C$513,FALSE))</f>
        <v/>
      </c>
      <c r="CP442" s="218" t="str">
        <f t="array" ref="CP442">INDEX('UPTD PPA KabKota'!AY$5:AY$513,MATCH($D442,'UPTD PPA KabKota'!$C$5:$C$513,FALSE))</f>
        <v>v</v>
      </c>
      <c r="CQ442" s="209" t="str">
        <f>IFERROR(__xludf.DUMMYFUNCTION("IF(ISBLANK($K442),"""",IF(REGEXMATCH($K442,""Peraturan""),""Ada"",IF(REGEXMATCH($K442,""Rekomendasi""),""Tidak Ada"", $K442)))
"),"Ada")</f>
        <v>Ada</v>
      </c>
      <c r="CR442" s="209" t="str">
        <f t="array" ref="CR442">index('UPTD PPA KabKota'!$BI$5:$BI$513,match($D442,'UPTD PPA KabKota'!$C$5:$C$513,false))</f>
        <v>Ada</v>
      </c>
      <c r="CS442" s="314" t="str">
        <f t="shared" si="76"/>
        <v>Ada</v>
      </c>
    </row>
    <row r="443">
      <c r="A443" s="334">
        <v>437.0</v>
      </c>
      <c r="B443" s="334">
        <v>18.0</v>
      </c>
      <c r="C443" s="311" t="s">
        <v>4787</v>
      </c>
      <c r="D443" s="312" t="s">
        <v>3734</v>
      </c>
      <c r="E443" s="315">
        <v>45778.0</v>
      </c>
      <c r="F443" s="218" t="str">
        <f t="array" ref="F443">INDEX('Ortala-KabKota'!F$2:F$415,MATCH($D443,'Ortala-KabKota'!$E$2:$E$415,FALSE))</f>
        <v>Emiliana Sappetaw/ 082192369397</v>
      </c>
      <c r="G443" s="218" t="str">
        <f t="array" ref="G443">INDEX('Ortala-KabKota'!G$2:G$415,MATCH($D443,'Ortala-KabKota'!$E$2:$E$415,FALSE))</f>
        <v/>
      </c>
      <c r="H443" s="218" t="str">
        <f t="array" ref="H443">INDEX('Ortala-KabKota'!H$2:H$415,MATCH($D443,'Ortala-KabKota'!$E$2:$E$415,FALSE))</f>
        <v/>
      </c>
      <c r="I443" s="218" t="str">
        <f t="array" ref="I443">INDEX('Ortala-KabKota'!I$2:I$415,MATCH($D443,'Ortala-KabKota'!$E$2:$E$415,FALSE))</f>
        <v/>
      </c>
      <c r="J443" s="218" t="str">
        <f t="array" ref="J443">INDEX('Ortala-KabKota'!J$2:J$415,MATCH($D443,'Ortala-KabKota'!$E$2:$E$415,FALSE))</f>
        <v/>
      </c>
      <c r="K443" s="218" t="str">
        <f t="array" ref="K443">INDEX('Ortala-KabKota'!K$2:K$415,MATCH($D443,'Ortala-KabKota'!$E$2:$E$415,FALSE))</f>
        <v>Peraturan Bupati Tana Toraja Nomor 35 Tahun 2023</v>
      </c>
      <c r="L443" s="218">
        <f t="array" ref="L443">INDEX('Ortala-KabKota'!L$2:L$415,MATCH($D443,'Ortala-KabKota'!$E$2:$E$415,FALSE))</f>
        <v>2023</v>
      </c>
      <c r="M443" s="218" t="str">
        <f t="array" ref="M443">INDEX('Ortala-KabKota'!M$2:M$415,MATCH($D443,'Ortala-KabKota'!$E$2:$E$415,FALSE))</f>
        <v/>
      </c>
      <c r="N443" s="218" t="str">
        <f t="array" ref="N443">INDEX('Ortala-KabKota'!N$2:N$415,MATCH($D443,'Ortala-KabKota'!$E$2:$E$415,FALSE))</f>
        <v/>
      </c>
      <c r="O443" s="218" t="str">
        <f t="array" ref="O443">INDEX('Ortala-KabKota'!O$2:O$415,MATCH($D443,'Ortala-KabKota'!$E$2:$E$415,FALSE))</f>
        <v/>
      </c>
      <c r="P443" s="218" t="str">
        <f t="array" ref="P443">INDEX('Ortala-KabKota'!P$2:P$415,MATCH($D443,'Ortala-KabKota'!$E$2:$E$415,FALSE))</f>
        <v/>
      </c>
      <c r="Q443" s="218" t="str">
        <f t="array" ref="Q443">INDEX('Ortala-KabKota'!Q$2:Q$415,MATCH($D443,'Ortala-KabKota'!$E$2:$E$415,FALSE))</f>
        <v/>
      </c>
      <c r="R443" s="218" t="str">
        <f t="array" ref="R443">INDEX('Ortala-KabKota'!R$2:R$415,MATCH($D443,'Ortala-KabKota'!$E$2:$E$415,FALSE))</f>
        <v/>
      </c>
      <c r="S443" s="218" t="str">
        <f t="array" ref="S443">INDEX('Ortala-KabKota'!S$2:S$415,MATCH($D443,'Ortala-KabKota'!$E$2:$E$415,FALSE))</f>
        <v/>
      </c>
      <c r="T443" s="218" t="str">
        <f t="array" ref="T443">INDEX('Ortala-KabKota'!T$2:T$415,MATCH($D443,'Ortala-KabKota'!$E$2:$E$415,FALSE))</f>
        <v/>
      </c>
      <c r="U443" s="218" t="str">
        <f t="array" ref="U443">INDEX('Ortala-KabKota'!U$2:U$415,MATCH($D443,'Ortala-KabKota'!$E$2:$E$415,FALSE))</f>
        <v/>
      </c>
      <c r="V443" s="218" t="str">
        <f t="array" ref="V443">INDEX('Ortala-KabKota'!V$2:V$415,MATCH($D443,'Ortala-KabKota'!$E$2:$E$415,FALSE))</f>
        <v/>
      </c>
      <c r="W443" s="218" t="str">
        <f t="array" ref="W443">INDEX('Ortala-KabKota'!W$2:W$415,MATCH($D443,'Ortala-KabKota'!$E$2:$E$415,FALSE))</f>
        <v/>
      </c>
      <c r="X443" s="218" t="str">
        <f t="array" ref="X443">INDEX('Ortala-KabKota'!X$2:X$415,MATCH($D443,'Ortala-KabKota'!$E$2:$E$415,FALSE))</f>
        <v/>
      </c>
      <c r="Y443" s="218" t="str">
        <f t="array" ref="Y443">INDEX('Ortala-KabKota'!Y$2:Y$415,MATCH($D443,'Ortala-KabKota'!$E$2:$E$415,FALSE))</f>
        <v/>
      </c>
      <c r="Z443" s="218" t="str">
        <f t="array" ref="Z443">INDEX('Ortala-KabKota'!Z$2:Z$415,MATCH($D443,'Ortala-KabKota'!$E$2:$E$415,FALSE))</f>
        <v/>
      </c>
      <c r="AA443" s="218" t="str">
        <f t="array" ref="AA443">INDEX('Ortala-KabKota'!AA$2:AA$415,MATCH($D443,'Ortala-KabKota'!$E$2:$E$415,FALSE))</f>
        <v/>
      </c>
      <c r="AB443" s="218" t="str">
        <f t="array" ref="AB443">INDEX('Ortala-KabKota'!AB$2:AB$415,MATCH($D443,'Ortala-KabKota'!$E$2:$E$415,FALSE))</f>
        <v/>
      </c>
      <c r="AC443" s="218" t="str">
        <f t="array" ref="AC443">INDEX('Ortala-KabKota'!AC$2:AC$415,MATCH($D443,'Ortala-KabKota'!$E$2:$E$415,FALSE))</f>
        <v/>
      </c>
      <c r="AD443" s="218" t="str">
        <f t="array" ref="AD443">INDEX('Ortala-KabKota'!AD$2:AD$415,MATCH($D443,'Ortala-KabKota'!$E$2:$E$415,FALSE))</f>
        <v/>
      </c>
      <c r="AE443" s="218" t="str">
        <f t="array" ref="AE443">INDEX('Ortala-KabKota'!AE$2:AE$415,MATCH($D443,'Ortala-KabKota'!$E$2:$E$415,FALSE))</f>
        <v/>
      </c>
      <c r="AF443" s="218" t="str">
        <f t="array" ref="AF443">INDEX('Ortala-KabKota'!AF$2:AF$415,MATCH($D443,'Ortala-KabKota'!$E$2:$E$415,FALSE))</f>
        <v/>
      </c>
      <c r="AG443" s="218" t="str">
        <f t="array" ref="AG443">INDEX('Ortala-KabKota'!AG$2:AG$415,MATCH($D443,'Ortala-KabKota'!$E$2:$E$415,FALSE))</f>
        <v/>
      </c>
      <c r="AH443" s="218" t="str">
        <f t="array" ref="AH443">INDEX('Ortala-KabKota'!AH$2:AH$415,MATCH($D443,'Ortala-KabKota'!$E$2:$E$415,FALSE))</f>
        <v/>
      </c>
      <c r="AI443" s="218" t="str">
        <f t="array" ref="AI443">INDEX('Ortala-KabKota'!AI$2:AI$415,MATCH($D443,'Ortala-KabKota'!$E$2:$E$415,FALSE))</f>
        <v/>
      </c>
      <c r="AJ443" s="218" t="str">
        <f t="array" ref="AJ443">INDEX('Ortala-KabKota'!AJ$2:AJ$415,MATCH($D443,'Ortala-KabKota'!$E$2:$E$415,FALSE))</f>
        <v/>
      </c>
      <c r="AK443" s="218" t="str">
        <f t="array" ref="AK443">INDEX('Ortala-KabKota'!AK$2:AK$415,MATCH($D443,'Ortala-KabKota'!$E$2:$E$415,FALSE))</f>
        <v/>
      </c>
      <c r="AL443" s="218" t="str">
        <f t="array" ref="AL443">INDEX('Ortala-KabKota'!AL$2:AL$415,MATCH($D443,'Ortala-KabKota'!$E$2:$E$415,FALSE))</f>
        <v/>
      </c>
      <c r="AM443" s="218" t="str">
        <f t="array" ref="AM443">INDEX('Ortala-KabKota'!AM$2:AM$415,MATCH($D443,'Ortala-KabKota'!$E$2:$E$415,FALSE))</f>
        <v/>
      </c>
      <c r="AN443" s="218" t="str">
        <f t="array" ref="AN443">INDEX('Ortala-KabKota'!AN$2:AN$415,MATCH($D443,'Ortala-KabKota'!$E$2:$E$415,FALSE))</f>
        <v/>
      </c>
      <c r="AO443" s="218" t="str">
        <f t="array" ref="AO443">INDEX('Ortala-KabKota'!AO$2:AO$415,MATCH($D443,'Ortala-KabKota'!$E$2:$E$415,FALSE))</f>
        <v/>
      </c>
      <c r="AP443" s="218" t="str">
        <f t="array" ref="AP443">INDEX('Ortala-KabKota'!AP$2:AP$415,MATCH($D443,'Ortala-KabKota'!$E$2:$E$415,FALSE))</f>
        <v/>
      </c>
      <c r="AQ443" s="218" t="str">
        <f t="array" ref="AQ443">INDEX('Ortala-KabKota'!AQ$2:AQ$415,MATCH($D443,'Ortala-KabKota'!$E$2:$E$415,FALSE))</f>
        <v/>
      </c>
      <c r="AR443" s="218" t="str">
        <f t="array" ref="AR443">INDEX('Ortala-KabKota'!AR$2:AR$415,MATCH($D443,'Ortala-KabKota'!$E$2:$E$415,FALSE))</f>
        <v/>
      </c>
      <c r="AS443" s="218" t="str">
        <f t="array" ref="AS443">INDEX('Ortala-KabKota'!AS$2:AS$415,MATCH($D443,'Ortala-KabKota'!$E$2:$E$415,FALSE))</f>
        <v/>
      </c>
      <c r="AT443" s="218" t="str">
        <f t="array" ref="AT443">INDEX('Ortala-KabKota'!AT$2:AT$415,MATCH($D443,'Ortala-KabKota'!$E$2:$E$415,FALSE))</f>
        <v/>
      </c>
      <c r="AU443" s="218" t="str">
        <f t="array" ref="AU443">INDEX('UPTD PPA KabKota'!D$5:D$513,MATCH($D443,'UPTD PPA KabKota'!$C$5:$C$513,FALSE))</f>
        <v>Albertin Rante Allo, S.Keb / 082147701078</v>
      </c>
      <c r="AV443" s="218" t="str">
        <f t="array" ref="AV443">INDEX('UPTD PPA KabKota'!E$5:E$513,MATCH($D443,'UPTD PPA KabKota'!$C$5:$C$513,FALSE))</f>
        <v>Jl. Jendral Sudirman No. 5 Makale - Tana Toraja
</v>
      </c>
      <c r="AW443" s="218" t="str">
        <f t="array" ref="AW443">INDEX('UPTD PPA KabKota'!F$5:F$513,MATCH($D443,'UPTD PPA KabKota'!$C$5:$C$513,FALSE))</f>
        <v>082147701078082293994525</v>
      </c>
      <c r="AX443" s="218" t="str">
        <f t="array" ref="AX443">INDEX('UPTD PPA KabKota'!G$5:G$513,MATCH($D443,'UPTD PPA KabKota'!$C$5:$C$513,FALSE))</f>
        <v>082147701078082293994525</v>
      </c>
      <c r="AY443" s="218" t="str">
        <f t="array" ref="AY443">INDEX('UPTD PPA KabKota'!H$5:H$513,MATCH($D443,'UPTD PPA KabKota'!$C$5:$C$513,FALSE))</f>
        <v>UPTD PPA</v>
      </c>
      <c r="AZ443" s="218" t="str">
        <f t="array" ref="AZ443">INDEX('UPTD PPA KabKota'!I$5:I$513,MATCH($D443,'UPTD PPA KabKota'!$C$5:$C$513,FALSE))</f>
        <v>Peraturan Bupati Tana Toraja Nomor 47 Tahun 2023 Tentang Organisasi dan Tata Kerja Unit Pelaksana Teknis Perlindungan Perempuan dan Anak, Pengendalian Penduduk dan Keluarga Berencana UPTD PPA Kabupaten Tana Toraja</v>
      </c>
      <c r="BA443" s="218">
        <f t="array" ref="BA443">INDEX('UPTD PPA KabKota'!J$5:J$513,MATCH($D443,'UPTD PPA KabKota'!$C$5:$C$513,FALSE))</f>
        <v>2023</v>
      </c>
      <c r="BB443" s="218" t="str">
        <f t="array" ref="BB443">INDEX('UPTD PPA KabKota'!K$5:K$513,MATCH($D443,'UPTD PPA KabKota'!$C$5:$C$513,FALSE))</f>
        <v>A</v>
      </c>
      <c r="BC443" s="218" t="str">
        <f t="array" ref="BC443">INDEX('UPTD PPA KabKota'!L$5:L$513,MATCH($D443,'UPTD PPA KabKota'!$C$5:$C$513,FALSE))</f>
        <v>Albertin Rante Allo, S.Keb / 082147701078 , Dorce Ramma Songga, SE / 082293994525</v>
      </c>
      <c r="BD443" s="218" t="str">
        <f t="array" ref="BD443">INDEX('UPTD PPA KabKota'!M$5:M$513,MATCH($D443,'UPTD PPA KabKota'!$C$5:$C$513,FALSE))</f>
        <v>dp3ap2kb.tt@gmail.com</v>
      </c>
      <c r="BE443" s="218" t="str">
        <f t="array" ref="BE443">INDEX('UPTD PPA KabKota'!N$5:N$513,MATCH($D443,'UPTD PPA KabKota'!$C$5:$C$513,FALSE))</f>
        <v>Kepala UPTD PPA, Sub Bagian Tata Usaha, Kelompok Jabatan Fungsional dan Pelaksana</v>
      </c>
      <c r="BF443" s="218" t="str">
        <f t="array" ref="BF443">INDEX('UPTD PPA KabKota'!O$5:O$513,MATCH($D443,'UPTD PPA KabKota'!$C$5:$C$513,FALSE))</f>
        <v>MANDIRI</v>
      </c>
      <c r="BG443" s="218" t="str">
        <f t="array" ref="BG443">INDEX('UPTD PPA KabKota'!P$5:P$513,MATCH($D443,'UPTD PPA KabKota'!$C$5:$C$513,FALSE))</f>
        <v>TIDAK PUNYA</v>
      </c>
      <c r="BH443" s="218" t="str">
        <f t="array" ref="BH443">INDEX('UPTD PPA KabKota'!Q$5:Q$513,MATCH($D443,'UPTD PPA KabKota'!$C$5:$C$513,FALSE))</f>
        <v>Pemerintah Daerah</v>
      </c>
      <c r="BI443" s="218" t="str">
        <f t="array" ref="BI443">INDEX('UPTD PPA KabKota'!R$5:R$513,MATCH($D443,'UPTD PPA KabKota'!$C$5:$C$513,FALSE))</f>
        <v>Ada</v>
      </c>
      <c r="BJ443" s="218" t="str">
        <f t="array" ref="BJ443">INDEX('UPTD PPA KabKota'!S$5:S$513,MATCH($D443,'UPTD PPA KabKota'!$C$5:$C$513,FALSE))</f>
        <v>Tidak Ada</v>
      </c>
      <c r="BK443" s="218" t="str">
        <f t="array" ref="BK443">INDEX('UPTD PPA KabKota'!T$5:T$513,MATCH($D443,'UPTD PPA KabKota'!$C$5:$C$513,FALSE))</f>
        <v>Tidak ada</v>
      </c>
      <c r="BL443" s="218" t="str">
        <f t="array" ref="BL443">INDEX('UPTD PPA KabKota'!U$5:U$513,MATCH($D443,'UPTD PPA KabKota'!$C$5:$C$513,FALSE))</f>
        <v>Tidak Ada</v>
      </c>
      <c r="BM443" s="218" t="str">
        <f t="array" ref="BM443">INDEX('UPTD PPA KabKota'!V$5:V$513,MATCH($D443,'UPTD PPA KabKota'!$C$5:$C$513,FALSE))</f>
        <v>Ada</v>
      </c>
      <c r="BN443" s="218" t="str">
        <f t="array" ref="BN443">INDEX('UPTD PPA KabKota'!W$5:W$513,MATCH($D443,'UPTD PPA KabKota'!$C$5:$C$513,FALSE))</f>
        <v>Tidak ada</v>
      </c>
      <c r="BO443" s="218" t="str">
        <f t="array" ref="BO443">INDEX('UPTD PPA KabKota'!X$5:X$513,MATCH($D443,'UPTD PPA KabKota'!$C$5:$C$513,FALSE))</f>
        <v>Tidak ada</v>
      </c>
      <c r="BP443" s="218" t="str">
        <f t="array" ref="BP443">INDEX('UPTD PPA KabKota'!Y$5:Y$513,MATCH($D443,'UPTD PPA KabKota'!$C$5:$C$513,FALSE))</f>
        <v>Tidak Ada</v>
      </c>
      <c r="BQ443" s="218" t="str">
        <f t="array" ref="BQ443">INDEX('UPTD PPA KabKota'!Z$5:Z$513,MATCH($D443,'UPTD PPA KabKota'!$C$5:$C$513,FALSE))</f>
        <v>ADA</v>
      </c>
      <c r="BR443" s="218" t="str">
        <f t="array" ref="BR443">INDEX('UPTD PPA KabKota'!AA$5:AA$513,MATCH($D443,'UPTD PPA KabKota'!$C$5:$C$513,FALSE))</f>
        <v>Tidak ada</v>
      </c>
      <c r="BS443" s="218" t="str">
        <f t="array" ref="BS443">INDEX('UPTD PPA KabKota'!AB$5:AB$513,MATCH($D443,'UPTD PPA KabKota'!$C$5:$C$513,FALSE))</f>
        <v>Tidak ada</v>
      </c>
      <c r="BT443" s="218" t="str">
        <f t="array" ref="BT443">INDEX('UPTD PPA KabKota'!AC$5:AC$513,MATCH($D443,'UPTD PPA KabKota'!$C$5:$C$513,FALSE))</f>
        <v>Sudah</v>
      </c>
      <c r="BU443" s="218" t="str">
        <f t="array" ref="BU443">INDEX('UPTD PPA KabKota'!AD$5:AD$513,MATCH($D443,'UPTD PPA KabKota'!$C$5:$C$513,FALSE))</f>
        <v>Sudah</v>
      </c>
      <c r="BV443" s="218" t="str">
        <f t="array" ref="BV443">INDEX('UPTD PPA KabKota'!AE$5:AE$513,MATCH($D443,'UPTD PPA KabKota'!$C$5:$C$513,FALSE))</f>
        <v>Sudah</v>
      </c>
      <c r="BW443" s="218" t="str">
        <f t="array" ref="BW443">INDEX('UPTD PPA KabKota'!AF$5:AF$513,MATCH($D443,'UPTD PPA KabKota'!$C$5:$C$513,FALSE))</f>
        <v>Sudah</v>
      </c>
      <c r="BX443" s="218" t="str">
        <f t="array" ref="BX443">INDEX('UPTD PPA KabKota'!AG$5:AG$513,MATCH($D443,'UPTD PPA KabKota'!$C$5:$C$513,FALSE))</f>
        <v>Sudah</v>
      </c>
      <c r="BY443" s="218" t="str">
        <f t="array" ref="BY443">INDEX('UPTD PPA KabKota'!AH$5:AH$513,MATCH($D443,'UPTD PPA KabKota'!$C$5:$C$513,FALSE))</f>
        <v>Sudah</v>
      </c>
      <c r="BZ443" s="218" t="str">
        <f t="array" ref="BZ443">INDEX('UPTD PPA KabKota'!AI$5:AI$513,MATCH($D443,'UPTD PPA KabKota'!$C$5:$C$513,FALSE))</f>
        <v>Sudah</v>
      </c>
      <c r="CA443" s="218" t="str">
        <f t="array" ref="CA443">INDEX('UPTD PPA KabKota'!AJ$5:AJ$513,MATCH($D443,'UPTD PPA KabKota'!$C$5:$C$513,FALSE))</f>
        <v>Sudah</v>
      </c>
      <c r="CB443" s="218" t="str">
        <f t="array" ref="CB443">INDEX('UPTD PPA KabKota'!AK$5:AK$513,MATCH($D443,'UPTD PPA KabKota'!$C$5:$C$513,FALSE))</f>
        <v>Sudah</v>
      </c>
      <c r="CC443" s="218" t="str">
        <f t="array" ref="CC443">INDEX('UPTD PPA KabKota'!AL$5:AL$513,MATCH($D443,'UPTD PPA KabKota'!$C$5:$C$513,FALSE))</f>
        <v>Sudah</v>
      </c>
      <c r="CD443" s="218" t="str">
        <f t="array" ref="CD443">INDEX('UPTD PPA KabKota'!AM$5:AM$513,MATCH($D443,'UPTD PPA KabKota'!$C$5:$C$513,FALSE))</f>
        <v>Sudah</v>
      </c>
      <c r="CE443" s="218" t="str">
        <f t="array" ref="CE443">INDEX('UPTD PPA KabKota'!AN$5:AN$513,MATCH($D443,'UPTD PPA KabKota'!$C$5:$C$513,FALSE))</f>
        <v/>
      </c>
      <c r="CF443" s="218">
        <f t="array" ref="CF443">INDEX('UPTD PPA KabKota'!AO$5:AO$513,MATCH($D443,'UPTD PPA KabKota'!$C$5:$C$513,FALSE))</f>
        <v>39</v>
      </c>
      <c r="CG443" s="218" t="str">
        <f t="array" ref="CG443">INDEX('UPTD PPA KabKota'!AP$5:AP$513,MATCH($D443,'UPTD PPA KabKota'!$C$5:$C$513,FALSE))</f>
        <v>Kekerasan seksual</v>
      </c>
      <c r="CH443" s="218" t="str">
        <f t="array" ref="CH443">INDEX('UPTD PPA KabKota'!AQ$5:AQ$513,MATCH($D443,'UPTD PPA KabKota'!$C$5:$C$513,FALSE))</f>
        <v/>
      </c>
      <c r="CI443" s="218" t="str">
        <f t="array" ref="CI443">INDEX('UPTD PPA KabKota'!AR$5:AR$513,MATCH($D443,'UPTD PPA KabKota'!$C$5:$C$513,FALSE))</f>
        <v/>
      </c>
      <c r="CJ443" s="218" t="str">
        <f t="array" ref="CJ443">INDEX('UPTD PPA KabKota'!AS$5:AS$513,MATCH($D443,'UPTD PPA KabKota'!$C$5:$C$513,FALSE))</f>
        <v/>
      </c>
      <c r="CK443" s="218" t="str">
        <f t="array" ref="CK443">INDEX('UPTD PPA KabKota'!AT$5:AT$513,MATCH($D443,'UPTD PPA KabKota'!$C$5:$C$513,FALSE))</f>
        <v/>
      </c>
      <c r="CL443" s="218" t="str">
        <f t="array" ref="CL443">INDEX('UPTD PPA KabKota'!AU$5:AU$513,MATCH($D443,'UPTD PPA KabKota'!$C$5:$C$513,FALSE))</f>
        <v/>
      </c>
      <c r="CM443" s="218" t="str">
        <f t="array" ref="CM443">INDEX('UPTD PPA KabKota'!AV$5:AV$513,MATCH($D443,'UPTD PPA KabKota'!$C$5:$C$513,FALSE))</f>
        <v/>
      </c>
      <c r="CN443" s="218" t="str">
        <f t="array" ref="CN443">INDEX('UPTD PPA KabKota'!AW$5:AW$513,MATCH($D443,'UPTD PPA KabKota'!$C$5:$C$513,FALSE))</f>
        <v/>
      </c>
      <c r="CO443" s="218" t="str">
        <f t="array" ref="CO443">INDEX('UPTD PPA KabKota'!AX$5:AX$513,MATCH($D443,'UPTD PPA KabKota'!$C$5:$C$513,FALSE))</f>
        <v>V</v>
      </c>
      <c r="CP443" s="218" t="str">
        <f t="array" ref="CP443">INDEX('UPTD PPA KabKota'!AY$5:AY$513,MATCH($D443,'UPTD PPA KabKota'!$C$5:$C$513,FALSE))</f>
        <v/>
      </c>
      <c r="CQ443" s="209" t="str">
        <f>IFERROR(__xludf.DUMMYFUNCTION("IF(ISBLANK($K443),"""",IF(REGEXMATCH($K443,""Peraturan""),""Ada"",IF(REGEXMATCH($K443,""Rekomendasi""),""Tidak Ada"", $K443)))
"),"Ada")</f>
        <v>Ada</v>
      </c>
      <c r="CR443" s="209" t="str">
        <f t="array" ref="CR443">index('UPTD PPA KabKota'!$BI$5:$BI$513,match($D443,'UPTD PPA KabKota'!$C$5:$C$513,false))</f>
        <v>Ada</v>
      </c>
      <c r="CS443" s="314" t="str">
        <f t="shared" si="76"/>
        <v>Ada</v>
      </c>
    </row>
    <row r="444">
      <c r="A444" s="334">
        <v>438.0</v>
      </c>
      <c r="B444" s="334">
        <v>19.0</v>
      </c>
      <c r="C444" s="311" t="s">
        <v>4787</v>
      </c>
      <c r="D444" s="312" t="s">
        <v>3548</v>
      </c>
      <c r="E444" s="315">
        <v>45778.0</v>
      </c>
      <c r="F444" s="218" t="str">
        <f t="array" ref="F444">INDEX('Ortala-KabKota'!F$2:F$415,MATCH($D444,'Ortala-KabKota'!$E$2:$E$415,FALSE))</f>
        <v>Hartati/ 085256334824 (Plt)</v>
      </c>
      <c r="G444" s="218" t="str">
        <f t="array" ref="G444">INDEX('Ortala-KabKota'!G$2:G$415,MATCH($D444,'Ortala-KabKota'!$E$2:$E$415,FALSE))</f>
        <v>JALAN SIMPURUSIANG NO. 27 MASAMBA</v>
      </c>
      <c r="H444" s="218" t="str">
        <f t="array" ref="H444">INDEX('Ortala-KabKota'!H$2:H$415,MATCH($D444,'Ortala-KabKota'!$E$2:$E$415,FALSE))</f>
        <v>-</v>
      </c>
      <c r="I444" s="218" t="str">
        <f t="array" ref="I444">INDEX('Ortala-KabKota'!I$2:I$415,MATCH($D444,'Ortala-KabKota'!$E$2:$E$415,FALSE))</f>
        <v>085249228443</v>
      </c>
      <c r="J444" s="218" t="str">
        <f t="array" ref="J444">INDEX('Ortala-KabKota'!J$2:J$415,MATCH($D444,'Ortala-KabKota'!$E$2:$E$415,FALSE))</f>
        <v>UPT PPA</v>
      </c>
      <c r="K444" s="218" t="str">
        <f t="array" ref="K444">INDEX('Ortala-KabKota'!K$2:K$415,MATCH($D444,'Ortala-KabKota'!$E$2:$E$415,FALSE))</f>
        <v>Peraturan Bupati Luwu Utara Nomor 55 Tahun 2021</v>
      </c>
      <c r="L444" s="218">
        <f t="array" ref="L444">INDEX('Ortala-KabKota'!L$2:L$415,MATCH($D444,'Ortala-KabKota'!$E$2:$E$415,FALSE))</f>
        <v>2021</v>
      </c>
      <c r="M444" s="218" t="str">
        <f t="array" ref="M444">INDEX('Ortala-KabKota'!M$2:M$415,MATCH($D444,'Ortala-KabKota'!$E$2:$E$415,FALSE))</f>
        <v>B</v>
      </c>
      <c r="N444" s="218" t="str">
        <f t="array" ref="N444">INDEX('Ortala-KabKota'!N$2:N$415,MATCH($D444,'Ortala-KabKota'!$E$2:$E$415,FALSE))</f>
        <v>Hartati/ 085256334824 (Plt)</v>
      </c>
      <c r="O444" s="218" t="str">
        <f t="array" ref="O444">INDEX('Ortala-KabKota'!O$2:O$415,MATCH($D444,'Ortala-KabKota'!$E$2:$E$415,FALSE))</f>
        <v>uptp2tp2alutra@gmai.com</v>
      </c>
      <c r="P444" s="218" t="str">
        <f t="array" ref="P444">INDEX('Ortala-KabKota'!P$2:P$415,MATCH($D444,'Ortala-KabKota'!$E$2:$E$415,FALSE))</f>
        <v>-</v>
      </c>
      <c r="Q444" s="218" t="str">
        <f t="array" ref="Q444">INDEX('Ortala-KabKota'!Q$2:Q$415,MATCH($D444,'Ortala-KabKota'!$E$2:$E$415,FALSE))</f>
        <v>BERGABUNG DENGAN KANTOR DINAS</v>
      </c>
      <c r="R444" s="218" t="str">
        <f t="array" ref="R444">INDEX('Ortala-KabKota'!R$2:R$415,MATCH($D444,'Ortala-KabKota'!$E$2:$E$415,FALSE))</f>
        <v>SEWA/KONTRAK</v>
      </c>
      <c r="S444" s="218" t="str">
        <f t="array" ref="S444">INDEX('Ortala-KabKota'!S$2:S$415,MATCH($D444,'Ortala-KabKota'!$E$2:$E$415,FALSE))</f>
        <v>Memiliki Rumah Perlindungan Dengan Status Kontrak Selama 1 ( satu ) Tahun 2022</v>
      </c>
      <c r="T444" s="218">
        <f t="array" ref="T444">INDEX('Ortala-KabKota'!T$2:T$415,MATCH($D444,'Ortala-KabKota'!$E$2:$E$415,FALSE))</f>
        <v>1</v>
      </c>
      <c r="U444" s="218">
        <f t="array" ref="U444">INDEX('Ortala-KabKota'!U$2:U$415,MATCH($D444,'Ortala-KabKota'!$E$2:$E$415,FALSE))</f>
        <v>0</v>
      </c>
      <c r="V444" s="218">
        <f t="array" ref="V444">INDEX('Ortala-KabKota'!V$2:V$415,MATCH($D444,'Ortala-KabKota'!$E$2:$E$415,FALSE))</f>
        <v>1</v>
      </c>
      <c r="W444" s="218">
        <f t="array" ref="W444">INDEX('Ortala-KabKota'!W$2:W$415,MATCH($D444,'Ortala-KabKota'!$E$2:$E$415,FALSE))</f>
        <v>0</v>
      </c>
      <c r="X444" s="218">
        <f t="array" ref="X444">INDEX('Ortala-KabKota'!X$2:X$415,MATCH($D444,'Ortala-KabKota'!$E$2:$E$415,FALSE))</f>
        <v>0</v>
      </c>
      <c r="Y444" s="218">
        <f t="array" ref="Y444">INDEX('Ortala-KabKota'!Y$2:Y$415,MATCH($D444,'Ortala-KabKota'!$E$2:$E$415,FALSE))</f>
        <v>0</v>
      </c>
      <c r="Z444" s="218">
        <f t="array" ref="Z444">INDEX('Ortala-KabKota'!Z$2:Z$415,MATCH($D444,'Ortala-KabKota'!$E$2:$E$415,FALSE))</f>
        <v>0</v>
      </c>
      <c r="AA444" s="218">
        <f t="array" ref="AA444">INDEX('Ortala-KabKota'!AA$2:AA$415,MATCH($D444,'Ortala-KabKota'!$E$2:$E$415,FALSE))</f>
        <v>1</v>
      </c>
      <c r="AB444" s="218">
        <f t="array" ref="AB444">INDEX('Ortala-KabKota'!AB$2:AB$415,MATCH($D444,'Ortala-KabKota'!$E$2:$E$415,FALSE))</f>
        <v>0</v>
      </c>
      <c r="AC444" s="218">
        <f t="array" ref="AC444">INDEX('Ortala-KabKota'!AC$2:AC$415,MATCH($D444,'Ortala-KabKota'!$E$2:$E$415,FALSE))</f>
        <v>0</v>
      </c>
      <c r="AD444" s="218" t="str">
        <f t="array" ref="AD444">INDEX('Ortala-KabKota'!AD$2:AD$415,MATCH($D444,'Ortala-KabKota'!$E$2:$E$415,FALSE))</f>
        <v/>
      </c>
      <c r="AE444" s="218">
        <f t="array" ref="AE444">INDEX('Ortala-KabKota'!AE$2:AE$415,MATCH($D444,'Ortala-KabKota'!$E$2:$E$415,FALSE))</f>
        <v>1</v>
      </c>
      <c r="AF444" s="218">
        <f t="array" ref="AF444">INDEX('Ortala-KabKota'!AF$2:AF$415,MATCH($D444,'Ortala-KabKota'!$E$2:$E$415,FALSE))</f>
        <v>1</v>
      </c>
      <c r="AG444" s="218">
        <f t="array" ref="AG444">INDEX('Ortala-KabKota'!AG$2:AG$415,MATCH($D444,'Ortala-KabKota'!$E$2:$E$415,FALSE))</f>
        <v>1</v>
      </c>
      <c r="AH444" s="218">
        <f t="array" ref="AH444">INDEX('Ortala-KabKota'!AH$2:AH$415,MATCH($D444,'Ortala-KabKota'!$E$2:$E$415,FALSE))</f>
        <v>0</v>
      </c>
      <c r="AI444" s="218" t="str">
        <f t="array" ref="AI444">INDEX('Ortala-KabKota'!AI$2:AI$415,MATCH($D444,'Ortala-KabKota'!$E$2:$E$415,FALSE))</f>
        <v>Tidak Ada</v>
      </c>
      <c r="AJ444" s="218">
        <f t="array" ref="AJ444">INDEX('Ortala-KabKota'!AJ$2:AJ$415,MATCH($D444,'Ortala-KabKota'!$E$2:$E$415,FALSE))</f>
        <v>1</v>
      </c>
      <c r="AK444" s="218">
        <f t="array" ref="AK444">INDEX('Ortala-KabKota'!AK$2:AK$415,MATCH($D444,'Ortala-KabKota'!$E$2:$E$415,FALSE))</f>
        <v>1</v>
      </c>
      <c r="AL444" s="218">
        <f t="array" ref="AL444">INDEX('Ortala-KabKota'!AL$2:AL$415,MATCH($D444,'Ortala-KabKota'!$E$2:$E$415,FALSE))</f>
        <v>41</v>
      </c>
      <c r="AM444" s="218" t="str">
        <f t="array" ref="AM444">INDEX('Ortala-KabKota'!AM$2:AM$415,MATCH($D444,'Ortala-KabKota'!$E$2:$E$415,FALSE))</f>
        <v>Pencabulan terhadap Anak</v>
      </c>
      <c r="AN444" s="218" t="str">
        <f t="array" ref="AN444">INDEX('Ortala-KabKota'!AN$2:AN$415,MATCH($D444,'Ortala-KabKota'!$E$2:$E$415,FALSE))</f>
        <v/>
      </c>
      <c r="AO444" s="218" t="str">
        <f t="array" ref="AO444">INDEX('Ortala-KabKota'!AO$2:AO$415,MATCH($D444,'Ortala-KabKota'!$E$2:$E$415,FALSE))</f>
        <v/>
      </c>
      <c r="AP444" s="218" t="str">
        <f t="array" ref="AP444">INDEX('Ortala-KabKota'!AP$2:AP$415,MATCH($D444,'Ortala-KabKota'!$E$2:$E$415,FALSE))</f>
        <v/>
      </c>
      <c r="AQ444" s="218" t="str">
        <f t="array" ref="AQ444">INDEX('Ortala-KabKota'!AQ$2:AQ$415,MATCH($D444,'Ortala-KabKota'!$E$2:$E$415,FALSE))</f>
        <v/>
      </c>
      <c r="AR444" s="218" t="str">
        <f t="array" ref="AR444">INDEX('Ortala-KabKota'!AR$2:AR$415,MATCH($D444,'Ortala-KabKota'!$E$2:$E$415,FALSE))</f>
        <v/>
      </c>
      <c r="AS444" s="218">
        <f t="array" ref="AS444">INDEX('Ortala-KabKota'!AS$2:AS$415,MATCH($D444,'Ortala-KabKota'!$E$2:$E$415,FALSE))</f>
        <v>1</v>
      </c>
      <c r="AT444" s="218" t="str">
        <f t="array" ref="AT444">INDEX('Ortala-KabKota'!AT$2:AT$415,MATCH($D444,'Ortala-KabKota'!$E$2:$E$415,FALSE))</f>
        <v/>
      </c>
      <c r="AU444" s="218" t="str">
        <f t="array" ref="AU444">INDEX('UPTD PPA KabKota'!D$5:D$513,MATCH($D444,'UPTD PPA KabKota'!$C$5:$C$513,FALSE))</f>
        <v>HARTATI,SE</v>
      </c>
      <c r="AV444" s="218" t="str">
        <f t="array" ref="AV444">INDEX('UPTD PPA KabKota'!E$5:E$513,MATCH($D444,'UPTD PPA KabKota'!$C$5:$C$513,FALSE))</f>
        <v>Jl. Simpurusiang No. 27, Kelurahan Baliase Kec. Masamba</v>
      </c>
      <c r="AW444" s="218">
        <f t="array" ref="AW444">INDEX('UPTD PPA KabKota'!F$5:F$513,MATCH($D444,'UPTD PPA KabKota'!$C$5:$C$513,FALSE))</f>
        <v>85249228443</v>
      </c>
      <c r="AX444" s="218">
        <f t="array" ref="AX444">INDEX('UPTD PPA KabKota'!G$5:G$513,MATCH($D444,'UPTD PPA KabKota'!$C$5:$C$513,FALSE))</f>
        <v>85249228443</v>
      </c>
      <c r="AY444" s="218" t="str">
        <f t="array" ref="AY444">INDEX('UPTD PPA KabKota'!H$5:H$513,MATCH($D444,'UPTD PPA KabKota'!$C$5:$C$513,FALSE))</f>
        <v>UPT PPA</v>
      </c>
      <c r="AZ444" s="218" t="str">
        <f t="array" ref="AZ444">INDEX('UPTD PPA KabKota'!I$5:I$513,MATCH($D444,'UPTD PPA KabKota'!$C$5:$C$513,FALSE))</f>
        <v>Peraturan Bupati Luwu Utara Nomor 55 Tahun 2021 tentang Oraganisasi dan tata kerja Unit Palaksana Teknis Perlindungan Perempuan dan Anak Dinas Pemberdayaan Perempuan, Perlindungan Anak, Pengendalian Penduduk dan Keluarga Berencana</v>
      </c>
      <c r="BA444" s="218">
        <f t="array" ref="BA444">INDEX('UPTD PPA KabKota'!J$5:J$513,MATCH($D444,'UPTD PPA KabKota'!$C$5:$C$513,FALSE))</f>
        <v>2021</v>
      </c>
      <c r="BB444" s="218" t="str">
        <f t="array" ref="BB444">INDEX('UPTD PPA KabKota'!K$5:K$513,MATCH($D444,'UPTD PPA KabKota'!$C$5:$C$513,FALSE))</f>
        <v>A</v>
      </c>
      <c r="BC444" s="218">
        <f t="array" ref="BC444">INDEX('UPTD PPA KabKota'!L$5:L$513,MATCH($D444,'UPTD PPA KabKota'!$C$5:$C$513,FALSE))</f>
        <v>85256334824</v>
      </c>
      <c r="BD444" s="218" t="str">
        <f t="array" ref="BD444">INDEX('UPTD PPA KabKota'!M$5:M$513,MATCH($D444,'UPTD PPA KabKota'!$C$5:$C$513,FALSE))</f>
        <v>uptp2tp2alutra@gmail.com</v>
      </c>
      <c r="BE444" s="218" t="str">
        <f t="array" ref="BE444">INDEX('UPTD PPA KabKota'!N$5:N$513,MATCH($D444,'UPTD PPA KabKota'!$C$5:$C$513,FALSE))</f>
        <v>Kepala UPT PPA, Kasubag TU, Pelaksana dan Kelompok JF</v>
      </c>
      <c r="BF444" s="218" t="str">
        <f t="array" ref="BF444">INDEX('UPTD PPA KabKota'!O$5:O$513,MATCH($D444,'UPTD PPA KabKota'!$C$5:$C$513,FALSE))</f>
        <v>BERGABUNG DENGAN KANTOR DINAS</v>
      </c>
      <c r="BG444" s="218" t="str">
        <f t="array" ref="BG444">INDEX('UPTD PPA KabKota'!P$5:P$513,MATCH($D444,'UPTD PPA KabKota'!$C$5:$C$513,FALSE))</f>
        <v>SEWA/KONTRAK</v>
      </c>
      <c r="BH444" s="218" t="str">
        <f t="array" ref="BH444">INDEX('UPTD PPA KabKota'!Q$5:Q$513,MATCH($D444,'UPTD PPA KabKota'!$C$5:$C$513,FALSE))</f>
        <v>Memiliki Rumah Perlindungan Dengan Status Kontrak Selama 1 ( satu ) Tahun</v>
      </c>
      <c r="BI444" s="218" t="str">
        <f t="array" ref="BI444">INDEX('UPTD PPA KabKota'!R$5:R$513,MATCH($D444,'UPTD PPA KabKota'!$C$5:$C$513,FALSE))</f>
        <v>Ada</v>
      </c>
      <c r="BJ444" s="218" t="str">
        <f t="array" ref="BJ444">INDEX('UPTD PPA KabKota'!S$5:S$513,MATCH($D444,'UPTD PPA KabKota'!$C$5:$C$513,FALSE))</f>
        <v>Ada</v>
      </c>
      <c r="BK444" s="218" t="str">
        <f t="array" ref="BK444">INDEX('UPTD PPA KabKota'!T$5:T$513,MATCH($D444,'UPTD PPA KabKota'!$C$5:$C$513,FALSE))</f>
        <v>Tidak Ada</v>
      </c>
      <c r="BL444" s="218" t="str">
        <f t="array" ref="BL444">INDEX('UPTD PPA KabKota'!U$5:U$513,MATCH($D444,'UPTD PPA KabKota'!$C$5:$C$513,FALSE))</f>
        <v>Tidak Ada</v>
      </c>
      <c r="BM444" s="218" t="str">
        <f t="array" ref="BM444">INDEX('UPTD PPA KabKota'!V$5:V$513,MATCH($D444,'UPTD PPA KabKota'!$C$5:$C$513,FALSE))</f>
        <v>Ada</v>
      </c>
      <c r="BN444" s="218" t="str">
        <f t="array" ref="BN444">INDEX('UPTD PPA KabKota'!W$5:W$513,MATCH($D444,'UPTD PPA KabKota'!$C$5:$C$513,FALSE))</f>
        <v>Tidak Ada</v>
      </c>
      <c r="BO444" s="218" t="str">
        <f t="array" ref="BO444">INDEX('UPTD PPA KabKota'!X$5:X$513,MATCH($D444,'UPTD PPA KabKota'!$C$5:$C$513,FALSE))</f>
        <v>tidak ada</v>
      </c>
      <c r="BP444" s="218" t="str">
        <f t="array" ref="BP444">INDEX('UPTD PPA KabKota'!Y$5:Y$513,MATCH($D444,'UPTD PPA KabKota'!$C$5:$C$513,FALSE))</f>
        <v>ada</v>
      </c>
      <c r="BQ444" s="218" t="str">
        <f t="array" ref="BQ444">INDEX('UPTD PPA KabKota'!Z$5:Z$513,MATCH($D444,'UPTD PPA KabKota'!$C$5:$C$513,FALSE))</f>
        <v>Tidak ada</v>
      </c>
      <c r="BR444" s="218" t="str">
        <f t="array" ref="BR444">INDEX('UPTD PPA KabKota'!AA$5:AA$513,MATCH($D444,'UPTD PPA KabKota'!$C$5:$C$513,FALSE))</f>
        <v>Tidak Ada</v>
      </c>
      <c r="BS444" s="218" t="str">
        <f t="array" ref="BS444">INDEX('UPTD PPA KabKota'!AB$5:AB$513,MATCH($D444,'UPTD PPA KabKota'!$C$5:$C$513,FALSE))</f>
        <v/>
      </c>
      <c r="BT444" s="218" t="str">
        <f t="array" ref="BT444">INDEX('UPTD PPA KabKota'!AC$5:AC$513,MATCH($D444,'UPTD PPA KabKota'!$C$5:$C$513,FALSE))</f>
        <v>Sudah</v>
      </c>
      <c r="BU444" s="218" t="str">
        <f t="array" ref="BU444">INDEX('UPTD PPA KabKota'!AD$5:AD$513,MATCH($D444,'UPTD PPA KabKota'!$C$5:$C$513,FALSE))</f>
        <v>Sudah</v>
      </c>
      <c r="BV444" s="218" t="str">
        <f t="array" ref="BV444">INDEX('UPTD PPA KabKota'!AE$5:AE$513,MATCH($D444,'UPTD PPA KabKota'!$C$5:$C$513,FALSE))</f>
        <v>Sudah</v>
      </c>
      <c r="BW444" s="218" t="str">
        <f t="array" ref="BW444">INDEX('UPTD PPA KabKota'!AF$5:AF$513,MATCH($D444,'UPTD PPA KabKota'!$C$5:$C$513,FALSE))</f>
        <v>Sudah</v>
      </c>
      <c r="BX444" s="218" t="str">
        <f t="array" ref="BX444">INDEX('UPTD PPA KabKota'!AG$5:AG$513,MATCH($D444,'UPTD PPA KabKota'!$C$5:$C$513,FALSE))</f>
        <v>Sudah</v>
      </c>
      <c r="BY444" s="218" t="str">
        <f t="array" ref="BY444">INDEX('UPTD PPA KabKota'!AH$5:AH$513,MATCH($D444,'UPTD PPA KabKota'!$C$5:$C$513,FALSE))</f>
        <v>Sudah</v>
      </c>
      <c r="BZ444" s="218" t="str">
        <f t="array" ref="BZ444">INDEX('UPTD PPA KabKota'!AI$5:AI$513,MATCH($D444,'UPTD PPA KabKota'!$C$5:$C$513,FALSE))</f>
        <v>Sudah</v>
      </c>
      <c r="CA444" s="218" t="str">
        <f t="array" ref="CA444">INDEX('UPTD PPA KabKota'!AJ$5:AJ$513,MATCH($D444,'UPTD PPA KabKota'!$C$5:$C$513,FALSE))</f>
        <v>Sudah</v>
      </c>
      <c r="CB444" s="218" t="str">
        <f t="array" ref="CB444">INDEX('UPTD PPA KabKota'!AK$5:AK$513,MATCH($D444,'UPTD PPA KabKota'!$C$5:$C$513,FALSE))</f>
        <v>Sudah</v>
      </c>
      <c r="CC444" s="218" t="str">
        <f t="array" ref="CC444">INDEX('UPTD PPA KabKota'!AL$5:AL$513,MATCH($D444,'UPTD PPA KabKota'!$C$5:$C$513,FALSE))</f>
        <v>Sudah</v>
      </c>
      <c r="CD444" s="218" t="str">
        <f t="array" ref="CD444">INDEX('UPTD PPA KabKota'!AM$5:AM$513,MATCH($D444,'UPTD PPA KabKota'!$C$5:$C$513,FALSE))</f>
        <v>Sudah</v>
      </c>
      <c r="CE444" s="218" t="str">
        <f t="array" ref="CE444">INDEX('UPTD PPA KabKota'!AN$5:AN$513,MATCH($D444,'UPTD PPA KabKota'!$C$5:$C$513,FALSE))</f>
        <v/>
      </c>
      <c r="CF444" s="218">
        <f t="array" ref="CF444">INDEX('UPTD PPA KabKota'!AO$5:AO$513,MATCH($D444,'UPTD PPA KabKota'!$C$5:$C$513,FALSE))</f>
        <v>50</v>
      </c>
      <c r="CG444" s="218" t="str">
        <f t="array" ref="CG444">INDEX('UPTD PPA KabKota'!AP$5:AP$513,MATCH($D444,'UPTD PPA KabKota'!$C$5:$C$513,FALSE))</f>
        <v>Kekerasan Terhadap Anak ( Pencabulan/Persetubuhan)</v>
      </c>
      <c r="CH444" s="218" t="str">
        <f t="array" ref="CH444">INDEX('UPTD PPA KabKota'!AQ$5:AQ$513,MATCH($D444,'UPTD PPA KabKota'!$C$5:$C$513,FALSE))</f>
        <v/>
      </c>
      <c r="CI444" s="218" t="str">
        <f t="array" ref="CI444">INDEX('UPTD PPA KabKota'!AR$5:AR$513,MATCH($D444,'UPTD PPA KabKota'!$C$5:$C$513,FALSE))</f>
        <v/>
      </c>
      <c r="CJ444" s="218" t="str">
        <f t="array" ref="CJ444">INDEX('UPTD PPA KabKota'!AS$5:AS$513,MATCH($D444,'UPTD PPA KabKota'!$C$5:$C$513,FALSE))</f>
        <v/>
      </c>
      <c r="CK444" s="218" t="str">
        <f t="array" ref="CK444">INDEX('UPTD PPA KabKota'!AT$5:AT$513,MATCH($D444,'UPTD PPA KabKota'!$C$5:$C$513,FALSE))</f>
        <v/>
      </c>
      <c r="CL444" s="218" t="str">
        <f t="array" ref="CL444">INDEX('UPTD PPA KabKota'!AU$5:AU$513,MATCH($D444,'UPTD PPA KabKota'!$C$5:$C$513,FALSE))</f>
        <v/>
      </c>
      <c r="CM444" s="218" t="str">
        <f t="array" ref="CM444">INDEX('UPTD PPA KabKota'!AV$5:AV$513,MATCH($D444,'UPTD PPA KabKota'!$C$5:$C$513,FALSE))</f>
        <v>v</v>
      </c>
      <c r="CN444" s="218" t="str">
        <f t="array" ref="CN444">INDEX('UPTD PPA KabKota'!AW$5:AW$513,MATCH($D444,'UPTD PPA KabKota'!$C$5:$C$513,FALSE))</f>
        <v/>
      </c>
      <c r="CO444" s="218" t="str">
        <f t="array" ref="CO444">INDEX('UPTD PPA KabKota'!AX$5:AX$513,MATCH($D444,'UPTD PPA KabKota'!$C$5:$C$513,FALSE))</f>
        <v/>
      </c>
      <c r="CP444" s="218" t="str">
        <f t="array" ref="CP444">INDEX('UPTD PPA KabKota'!AY$5:AY$513,MATCH($D444,'UPTD PPA KabKota'!$C$5:$C$513,FALSE))</f>
        <v/>
      </c>
      <c r="CQ444" s="209" t="str">
        <f>IFERROR(__xludf.DUMMYFUNCTION("IF(ISBLANK($K444),"""",IF(REGEXMATCH($K444,""Peraturan""),""Ada"",IF(REGEXMATCH($K444,""Rekomendasi""),""Tidak Ada"", $K444)))
"),"Ada")</f>
        <v>Ada</v>
      </c>
      <c r="CR444" s="209" t="str">
        <f t="array" ref="CR444">index('UPTD PPA KabKota'!$BI$5:$BI$513,match($D444,'UPTD PPA KabKota'!$C$5:$C$513,false))</f>
        <v>Ada</v>
      </c>
      <c r="CS444" s="314" t="str">
        <f t="shared" si="76"/>
        <v>Ada</v>
      </c>
    </row>
    <row r="445">
      <c r="A445" s="334">
        <v>439.0</v>
      </c>
      <c r="B445" s="334">
        <v>20.0</v>
      </c>
      <c r="C445" s="311" t="s">
        <v>4787</v>
      </c>
      <c r="D445" s="312" t="s">
        <v>3604</v>
      </c>
      <c r="E445" s="315">
        <v>45778.0</v>
      </c>
      <c r="F445" s="218" t="str">
        <f t="array" ref="F445">INDEX('Ortala-KabKota'!F$2:F$415,MATCH($D445,'Ortala-KabKota'!$E$2:$E$415,FALSE))</f>
        <v>Firawati/ 082340949057</v>
      </c>
      <c r="G445" s="218" t="str">
        <f t="array" ref="G445">INDEX('Ortala-KabKota'!G$2:G$415,MATCH($D445,'Ortala-KabKota'!$E$2:$E$415,FALSE))</f>
        <v/>
      </c>
      <c r="H445" s="218" t="str">
        <f t="array" ref="H445">INDEX('Ortala-KabKota'!H$2:H$415,MATCH($D445,'Ortala-KabKota'!$E$2:$E$415,FALSE))</f>
        <v/>
      </c>
      <c r="I445" s="218" t="str">
        <f t="array" ref="I445">INDEX('Ortala-KabKota'!I$2:I$415,MATCH($D445,'Ortala-KabKota'!$E$2:$E$415,FALSE))</f>
        <v/>
      </c>
      <c r="J445" s="218" t="str">
        <f t="array" ref="J445">INDEX('Ortala-KabKota'!J$2:J$415,MATCH($D445,'Ortala-KabKota'!$E$2:$E$415,FALSE))</f>
        <v>UPTD PPA</v>
      </c>
      <c r="K445" s="218" t="str">
        <f t="array" ref="K445">INDEX('Ortala-KabKota'!K$2:K$415,MATCH($D445,'Ortala-KabKota'!$E$2:$E$415,FALSE))</f>
        <v>Peraturan Bupati Luwu Timur Nomor 56 Tahun 2020</v>
      </c>
      <c r="L445" s="218">
        <f t="array" ref="L445">INDEX('Ortala-KabKota'!L$2:L$415,MATCH($D445,'Ortala-KabKota'!$E$2:$E$415,FALSE))</f>
        <v>2020</v>
      </c>
      <c r="M445" s="218" t="str">
        <f t="array" ref="M445">INDEX('Ortala-KabKota'!M$2:M$415,MATCH($D445,'Ortala-KabKota'!$E$2:$E$415,FALSE))</f>
        <v/>
      </c>
      <c r="N445" s="218" t="str">
        <f t="array" ref="N445">INDEX('Ortala-KabKota'!N$2:N$415,MATCH($D445,'Ortala-KabKota'!$E$2:$E$415,FALSE))</f>
        <v>Irawati/ 081356519785</v>
      </c>
      <c r="O445" s="218" t="str">
        <f t="array" ref="O445">INDEX('Ortala-KabKota'!O$2:O$415,MATCH($D445,'Ortala-KabKota'!$E$2:$E$415,FALSE))</f>
        <v/>
      </c>
      <c r="P445" s="218" t="str">
        <f t="array" ref="P445">INDEX('Ortala-KabKota'!P$2:P$415,MATCH($D445,'Ortala-KabKota'!$E$2:$E$415,FALSE))</f>
        <v/>
      </c>
      <c r="Q445" s="218" t="str">
        <f t="array" ref="Q445">INDEX('Ortala-KabKota'!Q$2:Q$415,MATCH($D445,'Ortala-KabKota'!$E$2:$E$415,FALSE))</f>
        <v/>
      </c>
      <c r="R445" s="218" t="str">
        <f t="array" ref="R445">INDEX('Ortala-KabKota'!R$2:R$415,MATCH($D445,'Ortala-KabKota'!$E$2:$E$415,FALSE))</f>
        <v>MILIK SENDIRI</v>
      </c>
      <c r="S445" s="218" t="str">
        <f t="array" ref="S445">INDEX('Ortala-KabKota'!S$2:S$415,MATCH($D445,'Ortala-KabKota'!$E$2:$E$415,FALSE))</f>
        <v/>
      </c>
      <c r="T445" s="218" t="str">
        <f t="array" ref="T445">INDEX('Ortala-KabKota'!T$2:T$415,MATCH($D445,'Ortala-KabKota'!$E$2:$E$415,FALSE))</f>
        <v/>
      </c>
      <c r="U445" s="218" t="str">
        <f t="array" ref="U445">INDEX('Ortala-KabKota'!U$2:U$415,MATCH($D445,'Ortala-KabKota'!$E$2:$E$415,FALSE))</f>
        <v/>
      </c>
      <c r="V445" s="218" t="str">
        <f t="array" ref="V445">INDEX('Ortala-KabKota'!V$2:V$415,MATCH($D445,'Ortala-KabKota'!$E$2:$E$415,FALSE))</f>
        <v/>
      </c>
      <c r="W445" s="218" t="str">
        <f t="array" ref="W445">INDEX('Ortala-KabKota'!W$2:W$415,MATCH($D445,'Ortala-KabKota'!$E$2:$E$415,FALSE))</f>
        <v/>
      </c>
      <c r="X445" s="218" t="str">
        <f t="array" ref="X445">INDEX('Ortala-KabKota'!X$2:X$415,MATCH($D445,'Ortala-KabKota'!$E$2:$E$415,FALSE))</f>
        <v/>
      </c>
      <c r="Y445" s="218" t="str">
        <f t="array" ref="Y445">INDEX('Ortala-KabKota'!Y$2:Y$415,MATCH($D445,'Ortala-KabKota'!$E$2:$E$415,FALSE))</f>
        <v/>
      </c>
      <c r="Z445" s="218" t="str">
        <f t="array" ref="Z445">INDEX('Ortala-KabKota'!Z$2:Z$415,MATCH($D445,'Ortala-KabKota'!$E$2:$E$415,FALSE))</f>
        <v/>
      </c>
      <c r="AA445" s="218" t="str">
        <f t="array" ref="AA445">INDEX('Ortala-KabKota'!AA$2:AA$415,MATCH($D445,'Ortala-KabKota'!$E$2:$E$415,FALSE))</f>
        <v/>
      </c>
      <c r="AB445" s="218" t="str">
        <f t="array" ref="AB445">INDEX('Ortala-KabKota'!AB$2:AB$415,MATCH($D445,'Ortala-KabKota'!$E$2:$E$415,FALSE))</f>
        <v/>
      </c>
      <c r="AC445" s="218" t="str">
        <f t="array" ref="AC445">INDEX('Ortala-KabKota'!AC$2:AC$415,MATCH($D445,'Ortala-KabKota'!$E$2:$E$415,FALSE))</f>
        <v/>
      </c>
      <c r="AD445" s="218" t="str">
        <f t="array" ref="AD445">INDEX('Ortala-KabKota'!AD$2:AD$415,MATCH($D445,'Ortala-KabKota'!$E$2:$E$415,FALSE))</f>
        <v/>
      </c>
      <c r="AE445" s="218" t="str">
        <f t="array" ref="AE445">INDEX('Ortala-KabKota'!AE$2:AE$415,MATCH($D445,'Ortala-KabKota'!$E$2:$E$415,FALSE))</f>
        <v/>
      </c>
      <c r="AF445" s="218" t="str">
        <f t="array" ref="AF445">INDEX('Ortala-KabKota'!AF$2:AF$415,MATCH($D445,'Ortala-KabKota'!$E$2:$E$415,FALSE))</f>
        <v/>
      </c>
      <c r="AG445" s="218" t="str">
        <f t="array" ref="AG445">INDEX('Ortala-KabKota'!AG$2:AG$415,MATCH($D445,'Ortala-KabKota'!$E$2:$E$415,FALSE))</f>
        <v/>
      </c>
      <c r="AH445" s="218" t="str">
        <f t="array" ref="AH445">INDEX('Ortala-KabKota'!AH$2:AH$415,MATCH($D445,'Ortala-KabKota'!$E$2:$E$415,FALSE))</f>
        <v/>
      </c>
      <c r="AI445" s="218" t="str">
        <f t="array" ref="AI445">INDEX('Ortala-KabKota'!AI$2:AI$415,MATCH($D445,'Ortala-KabKota'!$E$2:$E$415,FALSE))</f>
        <v/>
      </c>
      <c r="AJ445" s="218" t="str">
        <f t="array" ref="AJ445">INDEX('Ortala-KabKota'!AJ$2:AJ$415,MATCH($D445,'Ortala-KabKota'!$E$2:$E$415,FALSE))</f>
        <v/>
      </c>
      <c r="AK445" s="218" t="str">
        <f t="array" ref="AK445">INDEX('Ortala-KabKota'!AK$2:AK$415,MATCH($D445,'Ortala-KabKota'!$E$2:$E$415,FALSE))</f>
        <v/>
      </c>
      <c r="AL445" s="218" t="str">
        <f t="array" ref="AL445">INDEX('Ortala-KabKota'!AL$2:AL$415,MATCH($D445,'Ortala-KabKota'!$E$2:$E$415,FALSE))</f>
        <v/>
      </c>
      <c r="AM445" s="218" t="str">
        <f t="array" ref="AM445">INDEX('Ortala-KabKota'!AM$2:AM$415,MATCH($D445,'Ortala-KabKota'!$E$2:$E$415,FALSE))</f>
        <v/>
      </c>
      <c r="AN445" s="218" t="str">
        <f t="array" ref="AN445">INDEX('Ortala-KabKota'!AN$2:AN$415,MATCH($D445,'Ortala-KabKota'!$E$2:$E$415,FALSE))</f>
        <v/>
      </c>
      <c r="AO445" s="218" t="str">
        <f t="array" ref="AO445">INDEX('Ortala-KabKota'!AO$2:AO$415,MATCH($D445,'Ortala-KabKota'!$E$2:$E$415,FALSE))</f>
        <v/>
      </c>
      <c r="AP445" s="218" t="str">
        <f t="array" ref="AP445">INDEX('Ortala-KabKota'!AP$2:AP$415,MATCH($D445,'Ortala-KabKota'!$E$2:$E$415,FALSE))</f>
        <v/>
      </c>
      <c r="AQ445" s="218" t="str">
        <f t="array" ref="AQ445">INDEX('Ortala-KabKota'!AQ$2:AQ$415,MATCH($D445,'Ortala-KabKota'!$E$2:$E$415,FALSE))</f>
        <v/>
      </c>
      <c r="AR445" s="218" t="str">
        <f t="array" ref="AR445">INDEX('Ortala-KabKota'!AR$2:AR$415,MATCH($D445,'Ortala-KabKota'!$E$2:$E$415,FALSE))</f>
        <v/>
      </c>
      <c r="AS445" s="218" t="str">
        <f t="array" ref="AS445">INDEX('Ortala-KabKota'!AS$2:AS$415,MATCH($D445,'Ortala-KabKota'!$E$2:$E$415,FALSE))</f>
        <v/>
      </c>
      <c r="AT445" s="218">
        <f t="array" ref="AT445">INDEX('Ortala-KabKota'!AT$2:AT$415,MATCH($D445,'Ortala-KabKota'!$E$2:$E$415,FALSE))</f>
        <v>1</v>
      </c>
      <c r="AU445" s="218" t="str">
        <f t="array" ref="AU445">INDEX('UPTD PPA KabKota'!D$5:D$513,MATCH($D445,'UPTD PPA KabKota'!$C$5:$C$513,FALSE))</f>
        <v>Anita Basri, S.Pdi</v>
      </c>
      <c r="AV445" s="218" t="str">
        <f t="array" ref="AV445">INDEX('UPTD PPA KabKota'!E$5:E$513,MATCH($D445,'UPTD PPA KabKota'!$C$5:$C$513,FALSE))</f>
        <v>Jl. Soekarno Hatta Desa Puncak Indah Kec. Malili</v>
      </c>
      <c r="AW445" s="218">
        <f t="array" ref="AW445">INDEX('UPTD PPA KabKota'!F$5:F$513,MATCH($D445,'UPTD PPA KabKota'!$C$5:$C$513,FALSE))</f>
        <v>82346561924</v>
      </c>
      <c r="AX445" s="218" t="str">
        <f t="array" ref="AX445">INDEX('UPTD PPA KabKota'!G$5:G$513,MATCH($D445,'UPTD PPA KabKota'!$C$5:$C$513,FALSE))</f>
        <v/>
      </c>
      <c r="AY445" s="218" t="str">
        <f t="array" ref="AY445">INDEX('UPTD PPA KabKota'!H$5:H$513,MATCH($D445,'UPTD PPA KabKota'!$C$5:$C$513,FALSE))</f>
        <v>UPTD PPA</v>
      </c>
      <c r="AZ445" s="218" t="str">
        <f t="array" ref="AZ445">INDEX('UPTD PPA KabKota'!I$5:I$513,MATCH($D445,'UPTD PPA KabKota'!$C$5:$C$513,FALSE))</f>
        <v>Peraturan Bupati Luwu Timur Nomor 56 Tahun 2020 tentang pembentukan, susunan organisasi dan tata kerja unit pelaksana teknis daerah perlindungan perempuan dan anak pada dinas sosial, pemberdayaan perempuan dan perlindungan anak</v>
      </c>
      <c r="BA445" s="218">
        <f t="array" ref="BA445">INDEX('UPTD PPA KabKota'!J$5:J$513,MATCH($D445,'UPTD PPA KabKota'!$C$5:$C$513,FALSE))</f>
        <v>2020</v>
      </c>
      <c r="BB445" s="218" t="str">
        <f t="array" ref="BB445">INDEX('UPTD PPA KabKota'!K$5:K$513,MATCH($D445,'UPTD PPA KabKota'!$C$5:$C$513,FALSE))</f>
        <v>B</v>
      </c>
      <c r="BC445" s="218" t="str">
        <f t="array" ref="BC445">INDEX('UPTD PPA KabKota'!L$5:L$513,MATCH($D445,'UPTD PPA KabKota'!$C$5:$C$513,FALSE))</f>
        <v>Anita Basri, S.Pdi</v>
      </c>
      <c r="BD445" s="218" t="str">
        <f t="array" ref="BD445">INDEX('UPTD PPA KabKota'!M$5:M$513,MATCH($D445,'UPTD PPA KabKota'!$C$5:$C$513,FALSE))</f>
        <v>uptdppa.lutim@gmail.com</v>
      </c>
      <c r="BE445" s="218" t="str">
        <f t="array" ref="BE445">INDEX('UPTD PPA KabKota'!N$5:N$513,MATCH($D445,'UPTD PPA KabKota'!$C$5:$C$513,FALSE))</f>
        <v>Kepala UPTD PPA, konselor, penjaga asrama, mediator, pengabdinistrasi umum, pengemudi dan penjaga keamanan</v>
      </c>
      <c r="BF445" s="218" t="str">
        <f t="array" ref="BF445">INDEX('UPTD PPA KabKota'!O$5:O$513,MATCH($D445,'UPTD PPA KabKota'!$C$5:$C$513,FALSE))</f>
        <v>MANDIRI</v>
      </c>
      <c r="BG445" s="218" t="str">
        <f t="array" ref="BG445">INDEX('UPTD PPA KabKota'!P$5:P$513,MATCH($D445,'UPTD PPA KabKota'!$C$5:$C$513,FALSE))</f>
        <v>SEWA/KONTRAK</v>
      </c>
      <c r="BH445" s="218" t="str">
        <f t="array" ref="BH445">INDEX('UPTD PPA KabKota'!Q$5:Q$513,MATCH($D445,'UPTD PPA KabKota'!$C$5:$C$513,FALSE))</f>
        <v>Sewa</v>
      </c>
      <c r="BI445" s="218" t="str">
        <f t="array" ref="BI445">INDEX('UPTD PPA KabKota'!R$5:R$513,MATCH($D445,'UPTD PPA KabKota'!$C$5:$C$513,FALSE))</f>
        <v>Ada</v>
      </c>
      <c r="BJ445" s="218" t="str">
        <f t="array" ref="BJ445">INDEX('UPTD PPA KabKota'!S$5:S$513,MATCH($D445,'UPTD PPA KabKota'!$C$5:$C$513,FALSE))</f>
        <v>Tidak Ada</v>
      </c>
      <c r="BK445" s="218" t="str">
        <f t="array" ref="BK445">INDEX('UPTD PPA KabKota'!T$5:T$513,MATCH($D445,'UPTD PPA KabKota'!$C$5:$C$513,FALSE))</f>
        <v>Tidak Ada</v>
      </c>
      <c r="BL445" s="218" t="str">
        <f t="array" ref="BL445">INDEX('UPTD PPA KabKota'!U$5:U$513,MATCH($D445,'UPTD PPA KabKota'!$C$5:$C$513,FALSE))</f>
        <v>Tidak Ada</v>
      </c>
      <c r="BM445" s="218" t="str">
        <f t="array" ref="BM445">INDEX('UPTD PPA KabKota'!V$5:V$513,MATCH($D445,'UPTD PPA KabKota'!$C$5:$C$513,FALSE))</f>
        <v>Ada</v>
      </c>
      <c r="BN445" s="218" t="str">
        <f t="array" ref="BN445">INDEX('UPTD PPA KabKota'!W$5:W$513,MATCH($D445,'UPTD PPA KabKota'!$C$5:$C$513,FALSE))</f>
        <v>Ada</v>
      </c>
      <c r="BO445" s="218" t="str">
        <f t="array" ref="BO445">INDEX('UPTD PPA KabKota'!X$5:X$513,MATCH($D445,'UPTD PPA KabKota'!$C$5:$C$513,FALSE))</f>
        <v>Ada</v>
      </c>
      <c r="BP445" s="218" t="str">
        <f t="array" ref="BP445">INDEX('UPTD PPA KabKota'!Y$5:Y$513,MATCH($D445,'UPTD PPA KabKota'!$C$5:$C$513,FALSE))</f>
        <v>Ada</v>
      </c>
      <c r="BQ445" s="218" t="str">
        <f t="array" ref="BQ445">INDEX('UPTD PPA KabKota'!Z$5:Z$513,MATCH($D445,'UPTD PPA KabKota'!$C$5:$C$513,FALSE))</f>
        <v>Tidak Ada</v>
      </c>
      <c r="BR445" s="218" t="str">
        <f t="array" ref="BR445">INDEX('UPTD PPA KabKota'!AA$5:AA$513,MATCH($D445,'UPTD PPA KabKota'!$C$5:$C$513,FALSE))</f>
        <v>Tidak Ada</v>
      </c>
      <c r="BS445" s="218" t="str">
        <f t="array" ref="BS445">INDEX('UPTD PPA KabKota'!AB$5:AB$513,MATCH($D445,'UPTD PPA KabKota'!$C$5:$C$513,FALSE))</f>
        <v>Tidak Ada</v>
      </c>
      <c r="BT445" s="218" t="str">
        <f t="array" ref="BT445">INDEX('UPTD PPA KabKota'!AC$5:AC$513,MATCH($D445,'UPTD PPA KabKota'!$C$5:$C$513,FALSE))</f>
        <v>Sudah</v>
      </c>
      <c r="BU445" s="218" t="str">
        <f t="array" ref="BU445">INDEX('UPTD PPA KabKota'!AD$5:AD$513,MATCH($D445,'UPTD PPA KabKota'!$C$5:$C$513,FALSE))</f>
        <v>Sudah</v>
      </c>
      <c r="BV445" s="218" t="str">
        <f t="array" ref="BV445">INDEX('UPTD PPA KabKota'!AE$5:AE$513,MATCH($D445,'UPTD PPA KabKota'!$C$5:$C$513,FALSE))</f>
        <v>Sudah</v>
      </c>
      <c r="BW445" s="218" t="str">
        <f t="array" ref="BW445">INDEX('UPTD PPA KabKota'!AF$5:AF$513,MATCH($D445,'UPTD PPA KabKota'!$C$5:$C$513,FALSE))</f>
        <v>Sudah</v>
      </c>
      <c r="BX445" s="218" t="str">
        <f t="array" ref="BX445">INDEX('UPTD PPA KabKota'!AG$5:AG$513,MATCH($D445,'UPTD PPA KabKota'!$C$5:$C$513,FALSE))</f>
        <v>Sudah</v>
      </c>
      <c r="BY445" s="218" t="str">
        <f t="array" ref="BY445">INDEX('UPTD PPA KabKota'!AH$5:AH$513,MATCH($D445,'UPTD PPA KabKota'!$C$5:$C$513,FALSE))</f>
        <v>Sudah</v>
      </c>
      <c r="BZ445" s="218" t="str">
        <f t="array" ref="BZ445">INDEX('UPTD PPA KabKota'!AI$5:AI$513,MATCH($D445,'UPTD PPA KabKota'!$C$5:$C$513,FALSE))</f>
        <v>Sudah</v>
      </c>
      <c r="CA445" s="218" t="str">
        <f t="array" ref="CA445">INDEX('UPTD PPA KabKota'!AJ$5:AJ$513,MATCH($D445,'UPTD PPA KabKota'!$C$5:$C$513,FALSE))</f>
        <v>Belum</v>
      </c>
      <c r="CB445" s="218" t="str">
        <f t="array" ref="CB445">INDEX('UPTD PPA KabKota'!AK$5:AK$513,MATCH($D445,'UPTD PPA KabKota'!$C$5:$C$513,FALSE))</f>
        <v>Sudah</v>
      </c>
      <c r="CC445" s="218" t="str">
        <f t="array" ref="CC445">INDEX('UPTD PPA KabKota'!AL$5:AL$513,MATCH($D445,'UPTD PPA KabKota'!$C$5:$C$513,FALSE))</f>
        <v>Sudah</v>
      </c>
      <c r="CD445" s="218" t="str">
        <f t="array" ref="CD445">INDEX('UPTD PPA KabKota'!AM$5:AM$513,MATCH($D445,'UPTD PPA KabKota'!$C$5:$C$513,FALSE))</f>
        <v>Sudah</v>
      </c>
      <c r="CE445" s="218" t="str">
        <f t="array" ref="CE445">INDEX('UPTD PPA KabKota'!AN$5:AN$513,MATCH($D445,'UPTD PPA KabKota'!$C$5:$C$513,FALSE))</f>
        <v/>
      </c>
      <c r="CF445" s="218">
        <f t="array" ref="CF445">INDEX('UPTD PPA KabKota'!AO$5:AO$513,MATCH($D445,'UPTD PPA KabKota'!$C$5:$C$513,FALSE))</f>
        <v>23</v>
      </c>
      <c r="CG445" s="218" t="str">
        <f t="array" ref="CG445">INDEX('UPTD PPA KabKota'!AP$5:AP$513,MATCH($D445,'UPTD PPA KabKota'!$C$5:$C$513,FALSE))</f>
        <v>Persetubuhan</v>
      </c>
      <c r="CH445" s="218" t="str">
        <f t="array" ref="CH445">INDEX('UPTD PPA KabKota'!AQ$5:AQ$513,MATCH($D445,'UPTD PPA KabKota'!$C$5:$C$513,FALSE))</f>
        <v/>
      </c>
      <c r="CI445" s="218" t="str">
        <f t="array" ref="CI445">INDEX('UPTD PPA KabKota'!AR$5:AR$513,MATCH($D445,'UPTD PPA KabKota'!$C$5:$C$513,FALSE))</f>
        <v/>
      </c>
      <c r="CJ445" s="218" t="str">
        <f t="array" ref="CJ445">INDEX('UPTD PPA KabKota'!AS$5:AS$513,MATCH($D445,'UPTD PPA KabKota'!$C$5:$C$513,FALSE))</f>
        <v/>
      </c>
      <c r="CK445" s="218" t="str">
        <f t="array" ref="CK445">INDEX('UPTD PPA KabKota'!AT$5:AT$513,MATCH($D445,'UPTD PPA KabKota'!$C$5:$C$513,FALSE))</f>
        <v/>
      </c>
      <c r="CL445" s="218" t="str">
        <f t="array" ref="CL445">INDEX('UPTD PPA KabKota'!AU$5:AU$513,MATCH($D445,'UPTD PPA KabKota'!$C$5:$C$513,FALSE))</f>
        <v>√</v>
      </c>
      <c r="CM445" s="218" t="str">
        <f t="array" ref="CM445">INDEX('UPTD PPA KabKota'!AV$5:AV$513,MATCH($D445,'UPTD PPA KabKota'!$C$5:$C$513,FALSE))</f>
        <v/>
      </c>
      <c r="CN445" s="218" t="str">
        <f t="array" ref="CN445">INDEX('UPTD PPA KabKota'!AW$5:AW$513,MATCH($D445,'UPTD PPA KabKota'!$C$5:$C$513,FALSE))</f>
        <v/>
      </c>
      <c r="CO445" s="218" t="str">
        <f t="array" ref="CO445">INDEX('UPTD PPA KabKota'!AX$5:AX$513,MATCH($D445,'UPTD PPA KabKota'!$C$5:$C$513,FALSE))</f>
        <v/>
      </c>
      <c r="CP445" s="218" t="str">
        <f t="array" ref="CP445">INDEX('UPTD PPA KabKota'!AY$5:AY$513,MATCH($D445,'UPTD PPA KabKota'!$C$5:$C$513,FALSE))</f>
        <v/>
      </c>
      <c r="CQ445" s="209" t="str">
        <f>IFERROR(__xludf.DUMMYFUNCTION("IF(ISBLANK($K445),"""",IF(REGEXMATCH($K445,""Peraturan""),""Ada"",IF(REGEXMATCH($K445,""Rekomendasi""),""Tidak Ada"", $K445)))
"),"Ada")</f>
        <v>Ada</v>
      </c>
      <c r="CR445" s="209" t="str">
        <f t="array" ref="CR445">index('UPTD PPA KabKota'!$BI$5:$BI$513,match($D445,'UPTD PPA KabKota'!$C$5:$C$513,false))</f>
        <v>Ada</v>
      </c>
      <c r="CS445" s="314" t="str">
        <f t="shared" si="76"/>
        <v>Ada</v>
      </c>
    </row>
    <row r="446">
      <c r="A446" s="334">
        <v>440.0</v>
      </c>
      <c r="B446" s="334">
        <v>21.0</v>
      </c>
      <c r="C446" s="311" t="s">
        <v>4787</v>
      </c>
      <c r="D446" s="312" t="s">
        <v>3744</v>
      </c>
      <c r="E446" s="315">
        <v>45778.0</v>
      </c>
      <c r="F446" s="218" t="str">
        <f t="array" ref="F446">INDEX('Ortala-KabKota'!F$2:F$415,MATCH($D446,'Ortala-KabKota'!$E$2:$E$415,FALSE))</f>
        <v/>
      </c>
      <c r="G446" s="218" t="str">
        <f t="array" ref="G446">INDEX('Ortala-KabKota'!G$2:G$415,MATCH($D446,'Ortala-KabKota'!$E$2:$E$415,FALSE))</f>
        <v/>
      </c>
      <c r="H446" s="218" t="str">
        <f t="array" ref="H446">INDEX('Ortala-KabKota'!H$2:H$415,MATCH($D446,'Ortala-KabKota'!$E$2:$E$415,FALSE))</f>
        <v/>
      </c>
      <c r="I446" s="218" t="str">
        <f t="array" ref="I446">INDEX('Ortala-KabKota'!I$2:I$415,MATCH($D446,'Ortala-KabKota'!$E$2:$E$415,FALSE))</f>
        <v/>
      </c>
      <c r="J446" s="218" t="str">
        <f t="array" ref="J446">INDEX('Ortala-KabKota'!J$2:J$415,MATCH($D446,'Ortala-KabKota'!$E$2:$E$415,FALSE))</f>
        <v/>
      </c>
      <c r="K446" s="218" t="str">
        <f t="array" ref="K446">INDEX('Ortala-KabKota'!K$2:K$415,MATCH($D446,'Ortala-KabKota'!$E$2:$E$415,FALSE))</f>
        <v>Surat Rekomendasi Nomor 01/0/B.Org Tanggal  Juni 2023 dalam Hal Rekomendasi Pembentukan UPTD</v>
      </c>
      <c r="L446" s="218">
        <f t="array" ref="L446">INDEX('Ortala-KabKota'!L$2:L$415,MATCH($D446,'Ortala-KabKota'!$E$2:$E$415,FALSE))</f>
        <v>2024</v>
      </c>
      <c r="M446" s="218" t="str">
        <f t="array" ref="M446">INDEX('Ortala-KabKota'!M$2:M$415,MATCH($D446,'Ortala-KabKota'!$E$2:$E$415,FALSE))</f>
        <v/>
      </c>
      <c r="N446" s="218" t="str">
        <f t="array" ref="N446">INDEX('Ortala-KabKota'!N$2:N$415,MATCH($D446,'Ortala-KabKota'!$E$2:$E$415,FALSE))</f>
        <v/>
      </c>
      <c r="O446" s="218" t="str">
        <f t="array" ref="O446">INDEX('Ortala-KabKota'!O$2:O$415,MATCH($D446,'Ortala-KabKota'!$E$2:$E$415,FALSE))</f>
        <v/>
      </c>
      <c r="P446" s="218" t="str">
        <f t="array" ref="P446">INDEX('Ortala-KabKota'!P$2:P$415,MATCH($D446,'Ortala-KabKota'!$E$2:$E$415,FALSE))</f>
        <v/>
      </c>
      <c r="Q446" s="218" t="str">
        <f t="array" ref="Q446">INDEX('Ortala-KabKota'!Q$2:Q$415,MATCH($D446,'Ortala-KabKota'!$E$2:$E$415,FALSE))</f>
        <v/>
      </c>
      <c r="R446" s="218" t="str">
        <f t="array" ref="R446">INDEX('Ortala-KabKota'!R$2:R$415,MATCH($D446,'Ortala-KabKota'!$E$2:$E$415,FALSE))</f>
        <v/>
      </c>
      <c r="S446" s="218" t="str">
        <f t="array" ref="S446">INDEX('Ortala-KabKota'!S$2:S$415,MATCH($D446,'Ortala-KabKota'!$E$2:$E$415,FALSE))</f>
        <v/>
      </c>
      <c r="T446" s="218" t="str">
        <f t="array" ref="T446">INDEX('Ortala-KabKota'!T$2:T$415,MATCH($D446,'Ortala-KabKota'!$E$2:$E$415,FALSE))</f>
        <v/>
      </c>
      <c r="U446" s="218" t="str">
        <f t="array" ref="U446">INDEX('Ortala-KabKota'!U$2:U$415,MATCH($D446,'Ortala-KabKota'!$E$2:$E$415,FALSE))</f>
        <v/>
      </c>
      <c r="V446" s="218" t="str">
        <f t="array" ref="V446">INDEX('Ortala-KabKota'!V$2:V$415,MATCH($D446,'Ortala-KabKota'!$E$2:$E$415,FALSE))</f>
        <v/>
      </c>
      <c r="W446" s="218" t="str">
        <f t="array" ref="W446">INDEX('Ortala-KabKota'!W$2:W$415,MATCH($D446,'Ortala-KabKota'!$E$2:$E$415,FALSE))</f>
        <v/>
      </c>
      <c r="X446" s="218" t="str">
        <f t="array" ref="X446">INDEX('Ortala-KabKota'!X$2:X$415,MATCH($D446,'Ortala-KabKota'!$E$2:$E$415,FALSE))</f>
        <v/>
      </c>
      <c r="Y446" s="218" t="str">
        <f t="array" ref="Y446">INDEX('Ortala-KabKota'!Y$2:Y$415,MATCH($D446,'Ortala-KabKota'!$E$2:$E$415,FALSE))</f>
        <v/>
      </c>
      <c r="Z446" s="218" t="str">
        <f t="array" ref="Z446">INDEX('Ortala-KabKota'!Z$2:Z$415,MATCH($D446,'Ortala-KabKota'!$E$2:$E$415,FALSE))</f>
        <v/>
      </c>
      <c r="AA446" s="218" t="str">
        <f t="array" ref="AA446">INDEX('Ortala-KabKota'!AA$2:AA$415,MATCH($D446,'Ortala-KabKota'!$E$2:$E$415,FALSE))</f>
        <v/>
      </c>
      <c r="AB446" s="218" t="str">
        <f t="array" ref="AB446">INDEX('Ortala-KabKota'!AB$2:AB$415,MATCH($D446,'Ortala-KabKota'!$E$2:$E$415,FALSE))</f>
        <v/>
      </c>
      <c r="AC446" s="218" t="str">
        <f t="array" ref="AC446">INDEX('Ortala-KabKota'!AC$2:AC$415,MATCH($D446,'Ortala-KabKota'!$E$2:$E$415,FALSE))</f>
        <v/>
      </c>
      <c r="AD446" s="218" t="str">
        <f t="array" ref="AD446">INDEX('Ortala-KabKota'!AD$2:AD$415,MATCH($D446,'Ortala-KabKota'!$E$2:$E$415,FALSE))</f>
        <v/>
      </c>
      <c r="AE446" s="218" t="str">
        <f t="array" ref="AE446">INDEX('Ortala-KabKota'!AE$2:AE$415,MATCH($D446,'Ortala-KabKota'!$E$2:$E$415,FALSE))</f>
        <v/>
      </c>
      <c r="AF446" s="218" t="str">
        <f t="array" ref="AF446">INDEX('Ortala-KabKota'!AF$2:AF$415,MATCH($D446,'Ortala-KabKota'!$E$2:$E$415,FALSE))</f>
        <v/>
      </c>
      <c r="AG446" s="218" t="str">
        <f t="array" ref="AG446">INDEX('Ortala-KabKota'!AG$2:AG$415,MATCH($D446,'Ortala-KabKota'!$E$2:$E$415,FALSE))</f>
        <v/>
      </c>
      <c r="AH446" s="218" t="str">
        <f t="array" ref="AH446">INDEX('Ortala-KabKota'!AH$2:AH$415,MATCH($D446,'Ortala-KabKota'!$E$2:$E$415,FALSE))</f>
        <v/>
      </c>
      <c r="AI446" s="218" t="str">
        <f t="array" ref="AI446">INDEX('Ortala-KabKota'!AI$2:AI$415,MATCH($D446,'Ortala-KabKota'!$E$2:$E$415,FALSE))</f>
        <v/>
      </c>
      <c r="AJ446" s="218" t="str">
        <f t="array" ref="AJ446">INDEX('Ortala-KabKota'!AJ$2:AJ$415,MATCH($D446,'Ortala-KabKota'!$E$2:$E$415,FALSE))</f>
        <v/>
      </c>
      <c r="AK446" s="218" t="str">
        <f t="array" ref="AK446">INDEX('Ortala-KabKota'!AK$2:AK$415,MATCH($D446,'Ortala-KabKota'!$E$2:$E$415,FALSE))</f>
        <v/>
      </c>
      <c r="AL446" s="218" t="str">
        <f t="array" ref="AL446">INDEX('Ortala-KabKota'!AL$2:AL$415,MATCH($D446,'Ortala-KabKota'!$E$2:$E$415,FALSE))</f>
        <v/>
      </c>
      <c r="AM446" s="218" t="str">
        <f t="array" ref="AM446">INDEX('Ortala-KabKota'!AM$2:AM$415,MATCH($D446,'Ortala-KabKota'!$E$2:$E$415,FALSE))</f>
        <v/>
      </c>
      <c r="AN446" s="218" t="str">
        <f t="array" ref="AN446">INDEX('Ortala-KabKota'!AN$2:AN$415,MATCH($D446,'Ortala-KabKota'!$E$2:$E$415,FALSE))</f>
        <v/>
      </c>
      <c r="AO446" s="218" t="str">
        <f t="array" ref="AO446">INDEX('Ortala-KabKota'!AO$2:AO$415,MATCH($D446,'Ortala-KabKota'!$E$2:$E$415,FALSE))</f>
        <v/>
      </c>
      <c r="AP446" s="218" t="str">
        <f t="array" ref="AP446">INDEX('Ortala-KabKota'!AP$2:AP$415,MATCH($D446,'Ortala-KabKota'!$E$2:$E$415,FALSE))</f>
        <v/>
      </c>
      <c r="AQ446" s="218" t="str">
        <f t="array" ref="AQ446">INDEX('Ortala-KabKota'!AQ$2:AQ$415,MATCH($D446,'Ortala-KabKota'!$E$2:$E$415,FALSE))</f>
        <v/>
      </c>
      <c r="AR446" s="218" t="str">
        <f t="array" ref="AR446">INDEX('Ortala-KabKota'!AR$2:AR$415,MATCH($D446,'Ortala-KabKota'!$E$2:$E$415,FALSE))</f>
        <v/>
      </c>
      <c r="AS446" s="218" t="str">
        <f t="array" ref="AS446">INDEX('Ortala-KabKota'!AS$2:AS$415,MATCH($D446,'Ortala-KabKota'!$E$2:$E$415,FALSE))</f>
        <v/>
      </c>
      <c r="AT446" s="218" t="str">
        <f t="array" ref="AT446">INDEX('Ortala-KabKota'!AT$2:AT$415,MATCH($D446,'Ortala-KabKota'!$E$2:$E$415,FALSE))</f>
        <v/>
      </c>
      <c r="AU446" s="218" t="str">
        <f t="array" ref="AU446">INDEX('UPTD PPA KabKota'!D$5:D$513,MATCH($D446,'UPTD PPA KabKota'!$C$5:$C$513,FALSE))</f>
        <v>-</v>
      </c>
      <c r="AV446" s="218" t="str">
        <f t="array" ref="AV446">INDEX('UPTD PPA KabKota'!E$5:E$513,MATCH($D446,'UPTD PPA KabKota'!$C$5:$C$513,FALSE))</f>
        <v>Ex Hotel Marante Kantor Gabungan Jln Poros Palopo Lembang Tondon Kecamatan Tondon</v>
      </c>
      <c r="AW446" s="218" t="str">
        <f t="array" ref="AW446">INDEX('UPTD PPA KabKota'!F$5:F$513,MATCH($D446,'UPTD PPA KabKota'!$C$5:$C$513,FALSE))</f>
        <v>-</v>
      </c>
      <c r="AX446" s="218" t="str">
        <f t="array" ref="AX446">INDEX('UPTD PPA KabKota'!G$5:G$513,MATCH($D446,'UPTD PPA KabKota'!$C$5:$C$513,FALSE))</f>
        <v>-</v>
      </c>
      <c r="AY446" s="218" t="str">
        <f t="array" ref="AY446">INDEX('UPTD PPA KabKota'!H$5:H$513,MATCH($D446,'UPTD PPA KabKota'!$C$5:$C$513,FALSE))</f>
        <v>UPTD PPA</v>
      </c>
      <c r="AZ446" s="218" t="str">
        <f t="array" ref="AZ446">INDEX('UPTD PPA KabKota'!I$5:I$513,MATCH($D446,'UPTD PPA KabKota'!$C$5:$C$513,FALSE))</f>
        <v>Peraturan Bupati Nomor 4 Tahun 2025 tentang Pembentukan Unit Pelaksana Teknis Daerah Perlindungan Perempuan dan Anak pada Dinas Pemberdayaan Perempuan, Perlindungan Anak, Pengendalian Penduduk dan Keluarga Berencana</v>
      </c>
      <c r="BA446" s="218">
        <f t="array" ref="BA446">INDEX('UPTD PPA KabKota'!J$5:J$513,MATCH($D446,'UPTD PPA KabKota'!$C$5:$C$513,FALSE))</f>
        <v>2025</v>
      </c>
      <c r="BB446" s="218" t="str">
        <f t="array" ref="BB446">INDEX('UPTD PPA KabKota'!K$5:K$513,MATCH($D446,'UPTD PPA KabKota'!$C$5:$C$513,FALSE))</f>
        <v>A</v>
      </c>
      <c r="BC446" s="218">
        <f t="array" ref="BC446">INDEX('UPTD PPA KabKota'!L$5:L$513,MATCH($D446,'UPTD PPA KabKota'!$C$5:$C$513,FALSE))</f>
        <v>81248906892</v>
      </c>
      <c r="BD446" s="218" t="str">
        <f t="array" ref="BD446">INDEX('UPTD PPA KabKota'!M$5:M$513,MATCH($D446,'UPTD PPA KabKota'!$C$5:$C$513,FALSE))</f>
        <v/>
      </c>
      <c r="BE446" s="218" t="str">
        <f t="array" ref="BE446">INDEX('UPTD PPA KabKota'!N$5:N$513,MATCH($D446,'UPTD PPA KabKota'!$C$5:$C$513,FALSE))</f>
        <v>Kepala UPTD, Kasubag TU dan Kelompok jabatan fungsiona dan Jabatan Pelaksana l</v>
      </c>
      <c r="BF446" s="218" t="str">
        <f t="array" ref="BF446">INDEX('UPTD PPA KabKota'!O$5:O$513,MATCH($D446,'UPTD PPA KabKota'!$C$5:$C$513,FALSE))</f>
        <v>MANDIRI</v>
      </c>
      <c r="BG446" s="218" t="str">
        <f t="array" ref="BG446">INDEX('UPTD PPA KabKota'!P$5:P$513,MATCH($D446,'UPTD PPA KabKota'!$C$5:$C$513,FALSE))</f>
        <v>TIDAK PUNYA</v>
      </c>
      <c r="BH446" s="218" t="str">
        <f t="array" ref="BH446">INDEX('UPTD PPA KabKota'!Q$5:Q$513,MATCH($D446,'UPTD PPA KabKota'!$C$5:$C$513,FALSE))</f>
        <v/>
      </c>
      <c r="BI446" s="218" t="str">
        <f t="array" ref="BI446">INDEX('UPTD PPA KabKota'!R$5:R$513,MATCH($D446,'UPTD PPA KabKota'!$C$5:$C$513,FALSE))</f>
        <v>Tidak Ada</v>
      </c>
      <c r="BJ446" s="218" t="str">
        <f t="array" ref="BJ446">INDEX('UPTD PPA KabKota'!S$5:S$513,MATCH($D446,'UPTD PPA KabKota'!$C$5:$C$513,FALSE))</f>
        <v/>
      </c>
      <c r="BK446" s="218" t="str">
        <f t="array" ref="BK446">INDEX('UPTD PPA KabKota'!T$5:T$513,MATCH($D446,'UPTD PPA KabKota'!$C$5:$C$513,FALSE))</f>
        <v>Tidak Ada</v>
      </c>
      <c r="BL446" s="218" t="str">
        <f t="array" ref="BL446">INDEX('UPTD PPA KabKota'!U$5:U$513,MATCH($D446,'UPTD PPA KabKota'!$C$5:$C$513,FALSE))</f>
        <v>Tidak Ada</v>
      </c>
      <c r="BM446" s="218" t="str">
        <f t="array" ref="BM446">INDEX('UPTD PPA KabKota'!V$5:V$513,MATCH($D446,'UPTD PPA KabKota'!$C$5:$C$513,FALSE))</f>
        <v>Ada</v>
      </c>
      <c r="BN446" s="218" t="str">
        <f t="array" ref="BN446">INDEX('UPTD PPA KabKota'!W$5:W$513,MATCH($D446,'UPTD PPA KabKota'!$C$5:$C$513,FALSE))</f>
        <v/>
      </c>
      <c r="BO446" s="218" t="str">
        <f t="array" ref="BO446">INDEX('UPTD PPA KabKota'!X$5:X$513,MATCH($D446,'UPTD PPA KabKota'!$C$5:$C$513,FALSE))</f>
        <v/>
      </c>
      <c r="BP446" s="218" t="str">
        <f t="array" ref="BP446">INDEX('UPTD PPA KabKota'!Y$5:Y$513,MATCH($D446,'UPTD PPA KabKota'!$C$5:$C$513,FALSE))</f>
        <v>Tidak Ada</v>
      </c>
      <c r="BQ446" s="218" t="str">
        <f t="array" ref="BQ446">INDEX('UPTD PPA KabKota'!Z$5:Z$513,MATCH($D446,'UPTD PPA KabKota'!$C$5:$C$513,FALSE))</f>
        <v>Ada</v>
      </c>
      <c r="BR446" s="218" t="str">
        <f t="array" ref="BR446">INDEX('UPTD PPA KabKota'!AA$5:AA$513,MATCH($D446,'UPTD PPA KabKota'!$C$5:$C$513,FALSE))</f>
        <v>Ada</v>
      </c>
      <c r="BS446" s="218" t="str">
        <f t="array" ref="BS446">INDEX('UPTD PPA KabKota'!AB$5:AB$513,MATCH($D446,'UPTD PPA KabKota'!$C$5:$C$513,FALSE))</f>
        <v>Ada</v>
      </c>
      <c r="BT446" s="218" t="str">
        <f t="array" ref="BT446">INDEX('UPTD PPA KabKota'!AC$5:AC$513,MATCH($D446,'UPTD PPA KabKota'!$C$5:$C$513,FALSE))</f>
        <v>Sudah</v>
      </c>
      <c r="BU446" s="218" t="str">
        <f t="array" ref="BU446">INDEX('UPTD PPA KabKota'!AD$5:AD$513,MATCH($D446,'UPTD PPA KabKota'!$C$5:$C$513,FALSE))</f>
        <v>Sudah</v>
      </c>
      <c r="BV446" s="218" t="str">
        <f t="array" ref="BV446">INDEX('UPTD PPA KabKota'!AE$5:AE$513,MATCH($D446,'UPTD PPA KabKota'!$C$5:$C$513,FALSE))</f>
        <v>Sudah</v>
      </c>
      <c r="BW446" s="218" t="str">
        <f t="array" ref="BW446">INDEX('UPTD PPA KabKota'!AF$5:AF$513,MATCH($D446,'UPTD PPA KabKota'!$C$5:$C$513,FALSE))</f>
        <v>Sudah</v>
      </c>
      <c r="BX446" s="218" t="str">
        <f t="array" ref="BX446">INDEX('UPTD PPA KabKota'!AG$5:AG$513,MATCH($D446,'UPTD PPA KabKota'!$C$5:$C$513,FALSE))</f>
        <v>Sudah</v>
      </c>
      <c r="BY446" s="218" t="str">
        <f t="array" ref="BY446">INDEX('UPTD PPA KabKota'!AH$5:AH$513,MATCH($D446,'UPTD PPA KabKota'!$C$5:$C$513,FALSE))</f>
        <v/>
      </c>
      <c r="BZ446" s="218" t="str">
        <f t="array" ref="BZ446">INDEX('UPTD PPA KabKota'!AI$5:AI$513,MATCH($D446,'UPTD PPA KabKota'!$C$5:$C$513,FALSE))</f>
        <v/>
      </c>
      <c r="CA446" s="218" t="str">
        <f t="array" ref="CA446">INDEX('UPTD PPA KabKota'!AJ$5:AJ$513,MATCH($D446,'UPTD PPA KabKota'!$C$5:$C$513,FALSE))</f>
        <v/>
      </c>
      <c r="CB446" s="218" t="str">
        <f t="array" ref="CB446">INDEX('UPTD PPA KabKota'!AK$5:AK$513,MATCH($D446,'UPTD PPA KabKota'!$C$5:$C$513,FALSE))</f>
        <v/>
      </c>
      <c r="CC446" s="218" t="str">
        <f t="array" ref="CC446">INDEX('UPTD PPA KabKota'!AL$5:AL$513,MATCH($D446,'UPTD PPA KabKota'!$C$5:$C$513,FALSE))</f>
        <v>Belum</v>
      </c>
      <c r="CD446" s="218" t="str">
        <f t="array" ref="CD446">INDEX('UPTD PPA KabKota'!AM$5:AM$513,MATCH($D446,'UPTD PPA KabKota'!$C$5:$C$513,FALSE))</f>
        <v>Belum</v>
      </c>
      <c r="CE446" s="218" t="str">
        <f t="array" ref="CE446">INDEX('UPTD PPA KabKota'!AN$5:AN$513,MATCH($D446,'UPTD PPA KabKota'!$C$5:$C$513,FALSE))</f>
        <v/>
      </c>
      <c r="CF446" s="218">
        <f t="array" ref="CF446">INDEX('UPTD PPA KabKota'!AO$5:AO$513,MATCH($D446,'UPTD PPA KabKota'!$C$5:$C$513,FALSE))</f>
        <v>34</v>
      </c>
      <c r="CG446" s="218" t="str">
        <f t="array" ref="CG446">INDEX('UPTD PPA KabKota'!AP$5:AP$513,MATCH($D446,'UPTD PPA KabKota'!$C$5:$C$513,FALSE))</f>
        <v>Kekerasan Terhadap Anak</v>
      </c>
      <c r="CH446" s="218" t="str">
        <f t="array" ref="CH446">INDEX('UPTD PPA KabKota'!AQ$5:AQ$513,MATCH($D446,'UPTD PPA KabKota'!$C$5:$C$513,FALSE))</f>
        <v/>
      </c>
      <c r="CI446" s="218" t="str">
        <f t="array" ref="CI446">INDEX('UPTD PPA KabKota'!AR$5:AR$513,MATCH($D446,'UPTD PPA KabKota'!$C$5:$C$513,FALSE))</f>
        <v/>
      </c>
      <c r="CJ446" s="218" t="str">
        <f t="array" ref="CJ446">INDEX('UPTD PPA KabKota'!AS$5:AS$513,MATCH($D446,'UPTD PPA KabKota'!$C$5:$C$513,FALSE))</f>
        <v/>
      </c>
      <c r="CK446" s="218" t="str">
        <f t="array" ref="CK446">INDEX('UPTD PPA KabKota'!AT$5:AT$513,MATCH($D446,'UPTD PPA KabKota'!$C$5:$C$513,FALSE))</f>
        <v/>
      </c>
      <c r="CL446" s="218" t="str">
        <f t="array" ref="CL446">INDEX('UPTD PPA KabKota'!AU$5:AU$513,MATCH($D446,'UPTD PPA KabKota'!$C$5:$C$513,FALSE))</f>
        <v/>
      </c>
      <c r="CM446" s="218" t="str">
        <f t="array" ref="CM446">INDEX('UPTD PPA KabKota'!AV$5:AV$513,MATCH($D446,'UPTD PPA KabKota'!$C$5:$C$513,FALSE))</f>
        <v/>
      </c>
      <c r="CN446" s="218" t="str">
        <f t="array" ref="CN446">INDEX('UPTD PPA KabKota'!AW$5:AW$513,MATCH($D446,'UPTD PPA KabKota'!$C$5:$C$513,FALSE))</f>
        <v/>
      </c>
      <c r="CO446" s="218" t="str">
        <f t="array" ref="CO446">INDEX('UPTD PPA KabKota'!AX$5:AX$513,MATCH($D446,'UPTD PPA KabKota'!$C$5:$C$513,FALSE))</f>
        <v/>
      </c>
      <c r="CP446" s="218" t="str">
        <f t="array" ref="CP446">INDEX('UPTD PPA KabKota'!AY$5:AY$513,MATCH($D446,'UPTD PPA KabKota'!$C$5:$C$513,FALSE))</f>
        <v/>
      </c>
      <c r="CQ446" s="209" t="str">
        <f>IFERROR(__xludf.DUMMYFUNCTION("IF(ISBLANK($K446),"""",IF(REGEXMATCH($K446,""Peraturan""),""Ada"",IF(REGEXMATCH($K446,""Rekomendasi""),""Tidak Ada"", $K446)))
"),"Tidak Ada")</f>
        <v>Tidak Ada</v>
      </c>
      <c r="CR446" s="209" t="str">
        <f t="array" ref="CR446">index('UPTD PPA KabKota'!$BI$5:$BI$513,match($D446,'UPTD PPA KabKota'!$C$5:$C$513,false))</f>
        <v>Ada</v>
      </c>
      <c r="CS446" s="314" t="str">
        <f t="shared" si="76"/>
        <v>Ada</v>
      </c>
    </row>
    <row r="447">
      <c r="A447" s="334">
        <v>441.0</v>
      </c>
      <c r="B447" s="334">
        <v>22.0</v>
      </c>
      <c r="C447" s="311" t="s">
        <v>4787</v>
      </c>
      <c r="D447" s="312" t="s">
        <v>3593</v>
      </c>
      <c r="E447" s="315">
        <v>45778.0</v>
      </c>
      <c r="F447" s="218" t="str">
        <f t="array" ref="F447">INDEX('Ortala-KabKota'!F$2:F$415,MATCH($D447,'Ortala-KabKota'!$E$2:$E$415,FALSE))</f>
        <v>Muslimin/ 08114453212</v>
      </c>
      <c r="G447" s="218" t="str">
        <f t="array" ref="G447">INDEX('Ortala-KabKota'!G$2:G$415,MATCH($D447,'Ortala-KabKota'!$E$2:$E$415,FALSE))</f>
        <v>Jl. Nikel III No.1 Kota Makassar</v>
      </c>
      <c r="H447" s="218" t="str">
        <f t="array" ref="H447">INDEX('Ortala-KabKota'!H$2:H$415,MATCH($D447,'Ortala-KabKota'!$E$2:$E$415,FALSE))</f>
        <v>-</v>
      </c>
      <c r="I447" s="316" t="str">
        <f t="array" ref="I447">INDEX('Ortala-KabKota'!I$2:I$415,MATCH($D447,'Ortala-KabKota'!$E$2:$E$415,FALSE))</f>
        <v>Call Center : 112 
WA Center : 08114838112
Aduan Online : bit.ly/AduanUPTDPPAMakassar</v>
      </c>
      <c r="J447" s="218" t="str">
        <f t="array" ref="J447">INDEX('Ortala-KabKota'!J$2:J$415,MATCH($D447,'Ortala-KabKota'!$E$2:$E$415,FALSE))</f>
        <v>UPTD PPA</v>
      </c>
      <c r="K447" s="218" t="str">
        <f t="array" ref="K447">INDEX('Ortala-KabKota'!K$2:K$415,MATCH($D447,'Ortala-KabKota'!$E$2:$E$415,FALSE))</f>
        <v>Peraturan Walikota Makassar Nomor 45 Tahun 2020</v>
      </c>
      <c r="L447" s="218">
        <f t="array" ref="L447">INDEX('Ortala-KabKota'!L$2:L$415,MATCH($D447,'Ortala-KabKota'!$E$2:$E$415,FALSE))</f>
        <v>2020</v>
      </c>
      <c r="M447" s="218" t="str">
        <f t="array" ref="M447">INDEX('Ortala-KabKota'!M$2:M$415,MATCH($D447,'Ortala-KabKota'!$E$2:$E$415,FALSE))</f>
        <v>A</v>
      </c>
      <c r="N447" s="218" t="str">
        <f t="array" ref="N447">INDEX('Ortala-KabKota'!N$2:N$415,MATCH($D447,'Ortala-KabKota'!$E$2:$E$415,FALSE))</f>
        <v>Sakinah/ 085340780285</v>
      </c>
      <c r="O447" s="218" t="str">
        <f t="array" ref="O447">INDEX('Ortala-KabKota'!O$2:O$415,MATCH($D447,'Ortala-KabKota'!$E$2:$E$415,FALSE))</f>
        <v>uptdppamakassar@gmail.com</v>
      </c>
      <c r="P447" s="218" t="str">
        <f t="array" ref="P447">INDEX('Ortala-KabKota'!P$2:P$415,MATCH($D447,'Ortala-KabKota'!$E$2:$E$415,FALSE))</f>
        <v>Kepala UPT, Kasubag TU dan Kelompok JF</v>
      </c>
      <c r="Q447" s="218" t="str">
        <f t="array" ref="Q447">INDEX('Ortala-KabKota'!Q$2:Q$415,MATCH($D447,'Ortala-KabKota'!$E$2:$E$415,FALSE))</f>
        <v>MANDIRI</v>
      </c>
      <c r="R447" s="218" t="str">
        <f t="array" ref="R447">INDEX('Ortala-KabKota'!R$2:R$415,MATCH($D447,'Ortala-KabKota'!$E$2:$E$415,FALSE))</f>
        <v>MILIK SENDIRI</v>
      </c>
      <c r="S447" s="218" t="str">
        <f t="array" ref="S447">INDEX('Ortala-KabKota'!S$2:S$415,MATCH($D447,'Ortala-KabKota'!$E$2:$E$415,FALSE))</f>
        <v>Tersedia rumah perlindungan untuk anak dan perempuan</v>
      </c>
      <c r="T447" s="218">
        <f t="array" ref="T447">INDEX('Ortala-KabKota'!T$2:T$415,MATCH($D447,'Ortala-KabKota'!$E$2:$E$415,FALSE))</f>
        <v>1</v>
      </c>
      <c r="U447" s="218">
        <f t="array" ref="U447">INDEX('Ortala-KabKota'!U$2:U$415,MATCH($D447,'Ortala-KabKota'!$E$2:$E$415,FALSE))</f>
        <v>1</v>
      </c>
      <c r="V447" s="218">
        <f t="array" ref="V447">INDEX('Ortala-KabKota'!V$2:V$415,MATCH($D447,'Ortala-KabKota'!$E$2:$E$415,FALSE))</f>
        <v>1</v>
      </c>
      <c r="W447" s="218">
        <f t="array" ref="W447">INDEX('Ortala-KabKota'!W$2:W$415,MATCH($D447,'Ortala-KabKota'!$E$2:$E$415,FALSE))</f>
        <v>0</v>
      </c>
      <c r="X447" s="218">
        <f t="array" ref="X447">INDEX('Ortala-KabKota'!X$2:X$415,MATCH($D447,'Ortala-KabKota'!$E$2:$E$415,FALSE))</f>
        <v>0</v>
      </c>
      <c r="Y447" s="218">
        <f t="array" ref="Y447">INDEX('Ortala-KabKota'!Y$2:Y$415,MATCH($D447,'Ortala-KabKota'!$E$2:$E$415,FALSE))</f>
        <v>0</v>
      </c>
      <c r="Z447" s="218">
        <f t="array" ref="Z447">INDEX('Ortala-KabKota'!Z$2:Z$415,MATCH($D447,'Ortala-KabKota'!$E$2:$E$415,FALSE))</f>
        <v>1</v>
      </c>
      <c r="AA447" s="218">
        <f t="array" ref="AA447">INDEX('Ortala-KabKota'!AA$2:AA$415,MATCH($D447,'Ortala-KabKota'!$E$2:$E$415,FALSE))</f>
        <v>1</v>
      </c>
      <c r="AB447" s="218">
        <f t="array" ref="AB447">INDEX('Ortala-KabKota'!AB$2:AB$415,MATCH($D447,'Ortala-KabKota'!$E$2:$E$415,FALSE))</f>
        <v>1</v>
      </c>
      <c r="AC447" s="218">
        <f t="array" ref="AC447">INDEX('Ortala-KabKota'!AC$2:AC$415,MATCH($D447,'Ortala-KabKota'!$E$2:$E$415,FALSE))</f>
        <v>1</v>
      </c>
      <c r="AD447" s="218" t="str">
        <f t="array" ref="AD447">INDEX('Ortala-KabKota'!AD$2:AD$415,MATCH($D447,'Ortala-KabKota'!$E$2:$E$415,FALSE))</f>
        <v/>
      </c>
      <c r="AE447" s="218">
        <f t="array" ref="AE447">INDEX('Ortala-KabKota'!AE$2:AE$415,MATCH($D447,'Ortala-KabKota'!$E$2:$E$415,FALSE))</f>
        <v>1</v>
      </c>
      <c r="AF447" s="218">
        <f t="array" ref="AF447">INDEX('Ortala-KabKota'!AF$2:AF$415,MATCH($D447,'Ortala-KabKota'!$E$2:$E$415,FALSE))</f>
        <v>1</v>
      </c>
      <c r="AG447" s="218">
        <f t="array" ref="AG447">INDEX('Ortala-KabKota'!AG$2:AG$415,MATCH($D447,'Ortala-KabKota'!$E$2:$E$415,FALSE))</f>
        <v>1</v>
      </c>
      <c r="AH447" s="218">
        <f t="array" ref="AH447">INDEX('Ortala-KabKota'!AH$2:AH$415,MATCH($D447,'Ortala-KabKota'!$E$2:$E$415,FALSE))</f>
        <v>1</v>
      </c>
      <c r="AI447" s="218" t="str">
        <f t="array" ref="AI447">INDEX('Ortala-KabKota'!AI$2:AI$415,MATCH($D447,'Ortala-KabKota'!$E$2:$E$415,FALSE))</f>
        <v>Tersedia rumah aman untuk anak dan perempuan</v>
      </c>
      <c r="AJ447" s="218">
        <f t="array" ref="AJ447">INDEX('Ortala-KabKota'!AJ$2:AJ$415,MATCH($D447,'Ortala-KabKota'!$E$2:$E$415,FALSE))</f>
        <v>1</v>
      </c>
      <c r="AK447" s="218">
        <f t="array" ref="AK447">INDEX('Ortala-KabKota'!AK$2:AK$415,MATCH($D447,'Ortala-KabKota'!$E$2:$E$415,FALSE))</f>
        <v>1</v>
      </c>
      <c r="AL447" s="218">
        <f t="array" ref="AL447">INDEX('Ortala-KabKota'!AL$2:AL$415,MATCH($D447,'Ortala-KabKota'!$E$2:$E$415,FALSE))</f>
        <v>1551</v>
      </c>
      <c r="AM447" s="218" t="str">
        <f t="array" ref="AM447">INDEX('Ortala-KabKota'!AM$2:AM$415,MATCH($D447,'Ortala-KabKota'!$E$2:$E$415,FALSE))</f>
        <v>Kekerasan Fisik</v>
      </c>
      <c r="AN447" s="218" t="str">
        <f t="array" ref="AN447">INDEX('Ortala-KabKota'!AN$2:AN$415,MATCH($D447,'Ortala-KabKota'!$E$2:$E$415,FALSE))</f>
        <v/>
      </c>
      <c r="AO447" s="218" t="str">
        <f t="array" ref="AO447">INDEX('Ortala-KabKota'!AO$2:AO$415,MATCH($D447,'Ortala-KabKota'!$E$2:$E$415,FALSE))</f>
        <v/>
      </c>
      <c r="AP447" s="218" t="str">
        <f t="array" ref="AP447">INDEX('Ortala-KabKota'!AP$2:AP$415,MATCH($D447,'Ortala-KabKota'!$E$2:$E$415,FALSE))</f>
        <v/>
      </c>
      <c r="AQ447" s="218" t="str">
        <f t="array" ref="AQ447">INDEX('Ortala-KabKota'!AQ$2:AQ$415,MATCH($D447,'Ortala-KabKota'!$E$2:$E$415,FALSE))</f>
        <v/>
      </c>
      <c r="AR447" s="218">
        <f t="array" ref="AR447">INDEX('Ortala-KabKota'!AR$2:AR$415,MATCH($D447,'Ortala-KabKota'!$E$2:$E$415,FALSE))</f>
        <v>1</v>
      </c>
      <c r="AS447" s="218" t="str">
        <f t="array" ref="AS447">INDEX('Ortala-KabKota'!AS$2:AS$415,MATCH($D447,'Ortala-KabKota'!$E$2:$E$415,FALSE))</f>
        <v/>
      </c>
      <c r="AT447" s="218" t="str">
        <f t="array" ref="AT447">INDEX('Ortala-KabKota'!AT$2:AT$415,MATCH($D447,'Ortala-KabKota'!$E$2:$E$415,FALSE))</f>
        <v/>
      </c>
      <c r="AU447" s="218" t="str">
        <f t="array" ref="AU447">INDEX('UPTD PPA KabKota'!D$5:D$513,MATCH($D447,'UPTD PPA KabKota'!$C$5:$C$513,FALSE))</f>
        <v>Musmualim</v>
      </c>
      <c r="AV447" s="218" t="str">
        <f t="array" ref="AV447">INDEX('UPTD PPA KabKota'!E$5:E$513,MATCH($D447,'UPTD PPA KabKota'!$C$5:$C$513,FALSE))</f>
        <v>Jl. Nikel III No. 1 Kel. Ballaparang Kec. Rappocini Kota Makasar</v>
      </c>
      <c r="AW447" s="218" t="str">
        <f t="array" ref="AW447">INDEX('UPTD PPA KabKota'!F$5:F$513,MATCH($D447,'UPTD PPA KabKota'!$C$5:$C$513,FALSE))</f>
        <v>-</v>
      </c>
      <c r="AX447" s="218" t="str">
        <f t="array" ref="AX447">INDEX('UPTD PPA KabKota'!G$5:G$513,MATCH($D447,'UPTD PPA KabKota'!$C$5:$C$513,FALSE))</f>
        <v>Call Center : 112 WA Center : 08114838112 Aduan Online : bit.ly/AduanUPTDPPAMakassar</v>
      </c>
      <c r="AY447" s="218" t="str">
        <f t="array" ref="AY447">INDEX('UPTD PPA KabKota'!H$5:H$513,MATCH($D447,'UPTD PPA KabKota'!$C$5:$C$513,FALSE))</f>
        <v>UPTD PPA</v>
      </c>
      <c r="AZ447" s="218" t="str">
        <f t="array" ref="AZ447">INDEX('UPTD PPA KabKota'!I$5:I$513,MATCH($D447,'UPTD PPA KabKota'!$C$5:$C$513,FALSE))</f>
        <v>Peraturan Walikota Makassar Nomor 45 Tahun 2020</v>
      </c>
      <c r="BA447" s="218">
        <f t="array" ref="BA447">INDEX('UPTD PPA KabKota'!J$5:J$513,MATCH($D447,'UPTD PPA KabKota'!$C$5:$C$513,FALSE))</f>
        <v>2020</v>
      </c>
      <c r="BB447" s="218" t="str">
        <f t="array" ref="BB447">INDEX('UPTD PPA KabKota'!K$5:K$513,MATCH($D447,'UPTD PPA KabKota'!$C$5:$C$513,FALSE))</f>
        <v>A</v>
      </c>
      <c r="BC447" s="218" t="str">
        <f t="array" ref="BC447">INDEX('UPTD PPA KabKota'!L$5:L$513,MATCH($D447,'UPTD PPA KabKota'!$C$5:$C$513,FALSE))</f>
        <v>Sakinah/ 085340780285</v>
      </c>
      <c r="BD447" s="218" t="str">
        <f t="array" ref="BD447">INDEX('UPTD PPA KabKota'!M$5:M$513,MATCH($D447,'UPTD PPA KabKota'!$C$5:$C$513,FALSE))</f>
        <v>shakinah.ti13@gmail.com</v>
      </c>
      <c r="BE447" s="218" t="str">
        <f t="array" ref="BE447">INDEX('UPTD PPA KabKota'!N$5:N$513,MATCH($D447,'UPTD PPA KabKota'!$C$5:$C$513,FALSE))</f>
        <v>Kepala UPT, Kasubag Tata Usaha, Kelompok JF dan Pelaksana</v>
      </c>
      <c r="BF447" s="218" t="str">
        <f t="array" ref="BF447">INDEX('UPTD PPA KabKota'!O$5:O$513,MATCH($D447,'UPTD PPA KabKota'!$C$5:$C$513,FALSE))</f>
        <v>Mandiri</v>
      </c>
      <c r="BG447" s="218" t="str">
        <f t="array" ref="BG447">INDEX('UPTD PPA KabKota'!P$5:P$513,MATCH($D447,'UPTD PPA KabKota'!$C$5:$C$513,FALSE))</f>
        <v>Sewa/Kontrak</v>
      </c>
      <c r="BH447" s="218" t="str">
        <f t="array" ref="BH447">INDEX('UPTD PPA KabKota'!Q$5:Q$513,MATCH($D447,'UPTD PPA KabKota'!$C$5:$C$513,FALSE))</f>
        <v>Tersedia rumah perlindungan untuk anak dan perempuan</v>
      </c>
      <c r="BI447" s="218" t="str">
        <f t="array" ref="BI447">INDEX('UPTD PPA KabKota'!R$5:R$513,MATCH($D447,'UPTD PPA KabKota'!$C$5:$C$513,FALSE))</f>
        <v>Ada</v>
      </c>
      <c r="BJ447" s="218" t="str">
        <f t="array" ref="BJ447">INDEX('UPTD PPA KabKota'!S$5:S$513,MATCH($D447,'UPTD PPA KabKota'!$C$5:$C$513,FALSE))</f>
        <v>Ada</v>
      </c>
      <c r="BK447" s="218" t="str">
        <f t="array" ref="BK447">INDEX('UPTD PPA KabKota'!T$5:T$513,MATCH($D447,'UPTD PPA KabKota'!$C$5:$C$513,FALSE))</f>
        <v>Ada</v>
      </c>
      <c r="BL447" s="218" t="str">
        <f t="array" ref="BL447">INDEX('UPTD PPA KabKota'!U$5:U$513,MATCH($D447,'UPTD PPA KabKota'!$C$5:$C$513,FALSE))</f>
        <v>Ada</v>
      </c>
      <c r="BM447" s="218" t="str">
        <f t="array" ref="BM447">INDEX('UPTD PPA KabKota'!V$5:V$513,MATCH($D447,'UPTD PPA KabKota'!$C$5:$C$513,FALSE))</f>
        <v>Ada</v>
      </c>
      <c r="BN447" s="218" t="str">
        <f t="array" ref="BN447">INDEX('UPTD PPA KabKota'!W$5:W$513,MATCH($D447,'UPTD PPA KabKota'!$C$5:$C$513,FALSE))</f>
        <v>Tidak Ada</v>
      </c>
      <c r="BO447" s="218" t="str">
        <f t="array" ref="BO447">INDEX('UPTD PPA KabKota'!X$5:X$513,MATCH($D447,'UPTD PPA KabKota'!$C$5:$C$513,FALSE))</f>
        <v>Ada</v>
      </c>
      <c r="BP447" s="218" t="str">
        <f t="array" ref="BP447">INDEX('UPTD PPA KabKota'!Y$5:Y$513,MATCH($D447,'UPTD PPA KabKota'!$C$5:$C$513,FALSE))</f>
        <v>Ada</v>
      </c>
      <c r="BQ447" s="218" t="str">
        <f t="array" ref="BQ447">INDEX('UPTD PPA KabKota'!Z$5:Z$513,MATCH($D447,'UPTD PPA KabKota'!$C$5:$C$513,FALSE))</f>
        <v>Ada</v>
      </c>
      <c r="BR447" s="218" t="str">
        <f t="array" ref="BR447">INDEX('UPTD PPA KabKota'!AA$5:AA$513,MATCH($D447,'UPTD PPA KabKota'!$C$5:$C$513,FALSE))</f>
        <v>Tidak Ada</v>
      </c>
      <c r="BS447" s="218" t="str">
        <f t="array" ref="BS447">INDEX('UPTD PPA KabKota'!AB$5:AB$513,MATCH($D447,'UPTD PPA KabKota'!$C$5:$C$513,FALSE))</f>
        <v>Tidak Ada</v>
      </c>
      <c r="BT447" s="218" t="str">
        <f t="array" ref="BT447">INDEX('UPTD PPA KabKota'!AC$5:AC$513,MATCH($D447,'UPTD PPA KabKota'!$C$5:$C$513,FALSE))</f>
        <v>Sudah</v>
      </c>
      <c r="BU447" s="218" t="str">
        <f t="array" ref="BU447">INDEX('UPTD PPA KabKota'!AD$5:AD$513,MATCH($D447,'UPTD PPA KabKota'!$C$5:$C$513,FALSE))</f>
        <v>Sudah</v>
      </c>
      <c r="BV447" s="218" t="str">
        <f t="array" ref="BV447">INDEX('UPTD PPA KabKota'!AE$5:AE$513,MATCH($D447,'UPTD PPA KabKota'!$C$5:$C$513,FALSE))</f>
        <v>Sudah</v>
      </c>
      <c r="BW447" s="218" t="str">
        <f t="array" ref="BW447">INDEX('UPTD PPA KabKota'!AF$5:AF$513,MATCH($D447,'UPTD PPA KabKota'!$C$5:$C$513,FALSE))</f>
        <v>Sudah</v>
      </c>
      <c r="BX447" s="218" t="str">
        <f t="array" ref="BX447">INDEX('UPTD PPA KabKota'!AG$5:AG$513,MATCH($D447,'UPTD PPA KabKota'!$C$5:$C$513,FALSE))</f>
        <v>Sudah</v>
      </c>
      <c r="BY447" s="218" t="str">
        <f t="array" ref="BY447">INDEX('UPTD PPA KabKota'!AH$5:AH$513,MATCH($D447,'UPTD PPA KabKota'!$C$5:$C$513,FALSE))</f>
        <v>Sudah</v>
      </c>
      <c r="BZ447" s="218" t="str">
        <f t="array" ref="BZ447">INDEX('UPTD PPA KabKota'!AI$5:AI$513,MATCH($D447,'UPTD PPA KabKota'!$C$5:$C$513,FALSE))</f>
        <v>Sudah</v>
      </c>
      <c r="CA447" s="218" t="str">
        <f t="array" ref="CA447">INDEX('UPTD PPA KabKota'!AJ$5:AJ$513,MATCH($D447,'UPTD PPA KabKota'!$C$5:$C$513,FALSE))</f>
        <v>Sudah</v>
      </c>
      <c r="CB447" s="218" t="str">
        <f t="array" ref="CB447">INDEX('UPTD PPA KabKota'!AK$5:AK$513,MATCH($D447,'UPTD PPA KabKota'!$C$5:$C$513,FALSE))</f>
        <v>Sudah</v>
      </c>
      <c r="CC447" s="218" t="str">
        <f t="array" ref="CC447">INDEX('UPTD PPA KabKota'!AL$5:AL$513,MATCH($D447,'UPTD PPA KabKota'!$C$5:$C$513,FALSE))</f>
        <v>Sudah</v>
      </c>
      <c r="CD447" s="218" t="str">
        <f t="array" ref="CD447">INDEX('UPTD PPA KabKota'!AM$5:AM$513,MATCH($D447,'UPTD PPA KabKota'!$C$5:$C$513,FALSE))</f>
        <v>Sudah</v>
      </c>
      <c r="CE447" s="218" t="str">
        <f t="array" ref="CE447">INDEX('UPTD PPA KabKota'!AN$5:AN$513,MATCH($D447,'UPTD PPA KabKota'!$C$5:$C$513,FALSE))</f>
        <v/>
      </c>
      <c r="CF447" s="218">
        <f t="array" ref="CF447">INDEX('UPTD PPA KabKota'!AO$5:AO$513,MATCH($D447,'UPTD PPA KabKota'!$C$5:$C$513,FALSE))</f>
        <v>520</v>
      </c>
      <c r="CG447" s="218" t="str">
        <f t="array" ref="CG447">INDEX('UPTD PPA KabKota'!AP$5:AP$513,MATCH($D447,'UPTD PPA KabKota'!$C$5:$C$513,FALSE))</f>
        <v>Kekerasan Terhadap Anak</v>
      </c>
      <c r="CH447" s="218" t="str">
        <f t="array" ref="CH447">INDEX('UPTD PPA KabKota'!AQ$5:AQ$513,MATCH($D447,'UPTD PPA KabKota'!$C$5:$C$513,FALSE))</f>
        <v/>
      </c>
      <c r="CI447" s="218" t="str">
        <f t="array" ref="CI447">INDEX('UPTD PPA KabKota'!AR$5:AR$513,MATCH($D447,'UPTD PPA KabKota'!$C$5:$C$513,FALSE))</f>
        <v/>
      </c>
      <c r="CJ447" s="218" t="str">
        <f t="array" ref="CJ447">INDEX('UPTD PPA KabKota'!AS$5:AS$513,MATCH($D447,'UPTD PPA KabKota'!$C$5:$C$513,FALSE))</f>
        <v/>
      </c>
      <c r="CK447" s="218" t="str">
        <f t="array" ref="CK447">INDEX('UPTD PPA KabKota'!AT$5:AT$513,MATCH($D447,'UPTD PPA KabKota'!$C$5:$C$513,FALSE))</f>
        <v/>
      </c>
      <c r="CL447" s="218" t="str">
        <f t="array" ref="CL447">INDEX('UPTD PPA KabKota'!AU$5:AU$513,MATCH($D447,'UPTD PPA KabKota'!$C$5:$C$513,FALSE))</f>
        <v>V</v>
      </c>
      <c r="CM447" s="218" t="str">
        <f t="array" ref="CM447">INDEX('UPTD PPA KabKota'!AV$5:AV$513,MATCH($D447,'UPTD PPA KabKota'!$C$5:$C$513,FALSE))</f>
        <v/>
      </c>
      <c r="CN447" s="218" t="str">
        <f t="array" ref="CN447">INDEX('UPTD PPA KabKota'!AW$5:AW$513,MATCH($D447,'UPTD PPA KabKota'!$C$5:$C$513,FALSE))</f>
        <v/>
      </c>
      <c r="CO447" s="218" t="str">
        <f t="array" ref="CO447">INDEX('UPTD PPA KabKota'!AX$5:AX$513,MATCH($D447,'UPTD PPA KabKota'!$C$5:$C$513,FALSE))</f>
        <v/>
      </c>
      <c r="CP447" s="218" t="str">
        <f t="array" ref="CP447">INDEX('UPTD PPA KabKota'!AY$5:AY$513,MATCH($D447,'UPTD PPA KabKota'!$C$5:$C$513,FALSE))</f>
        <v/>
      </c>
      <c r="CQ447" s="209" t="str">
        <f>IFERROR(__xludf.DUMMYFUNCTION("IF(ISBLANK($K447),"""",IF(REGEXMATCH($K447,""Peraturan""),""Ada"",IF(REGEXMATCH($K447,""Rekomendasi""),""Tidak Ada"", $K447)))
"),"Ada")</f>
        <v>Ada</v>
      </c>
      <c r="CR447" s="209" t="str">
        <f t="array" ref="CR447">index('UPTD PPA KabKota'!$BI$5:$BI$513,match($D447,'UPTD PPA KabKota'!$C$5:$C$513,false))</f>
        <v>Ada</v>
      </c>
      <c r="CS447" s="314" t="str">
        <f t="shared" si="76"/>
        <v>Ada</v>
      </c>
    </row>
    <row r="448">
      <c r="A448" s="334">
        <v>442.0</v>
      </c>
      <c r="B448" s="334">
        <v>23.0</v>
      </c>
      <c r="C448" s="311" t="s">
        <v>4787</v>
      </c>
      <c r="D448" s="312" t="s">
        <v>3758</v>
      </c>
      <c r="E448" s="315">
        <v>45778.0</v>
      </c>
      <c r="F448" s="218" t="str">
        <f t="array" ref="F448">INDEX('Ortala-KabKota'!F$2:F$415,MATCH($D448,'Ortala-KabKota'!$E$2:$E$415,FALSE))</f>
        <v>Zulkifli Talib/ 082347727578</v>
      </c>
      <c r="G448" s="218" t="str">
        <f t="array" ref="G448">INDEX('Ortala-KabKota'!G$2:G$415,MATCH($D448,'Ortala-KabKota'!$E$2:$E$415,FALSE))</f>
        <v/>
      </c>
      <c r="H448" s="218" t="str">
        <f t="array" ref="H448">INDEX('Ortala-KabKota'!H$2:H$415,MATCH($D448,'Ortala-KabKota'!$E$2:$E$415,FALSE))</f>
        <v/>
      </c>
      <c r="I448" s="218" t="str">
        <f t="array" ref="I448">INDEX('Ortala-KabKota'!I$2:I$415,MATCH($D448,'Ortala-KabKota'!$E$2:$E$415,FALSE))</f>
        <v/>
      </c>
      <c r="J448" s="218" t="str">
        <f t="array" ref="J448">INDEX('Ortala-KabKota'!J$2:J$415,MATCH($D448,'Ortala-KabKota'!$E$2:$E$415,FALSE))</f>
        <v>UPTD PPPA</v>
      </c>
      <c r="K448" s="218" t="str">
        <f t="array" ref="K448">INDEX('Ortala-KabKota'!K$2:K$415,MATCH($D448,'Ortala-KabKota'!$E$2:$E$415,FALSE))</f>
        <v>Peraturan Walikota Pare Pare Nomor 2 Tahun 2024</v>
      </c>
      <c r="L448" s="218">
        <f t="array" ref="L448">INDEX('Ortala-KabKota'!L$2:L$415,MATCH($D448,'Ortala-KabKota'!$E$2:$E$415,FALSE))</f>
        <v>2024</v>
      </c>
      <c r="M448" s="218" t="str">
        <f t="array" ref="M448">INDEX('Ortala-KabKota'!M$2:M$415,MATCH($D448,'Ortala-KabKota'!$E$2:$E$415,FALSE))</f>
        <v>A</v>
      </c>
      <c r="N448" s="218" t="str">
        <f t="array" ref="N448">INDEX('Ortala-KabKota'!N$2:N$415,MATCH($D448,'Ortala-KabKota'!$E$2:$E$415,FALSE))</f>
        <v/>
      </c>
      <c r="O448" s="218" t="str">
        <f t="array" ref="O448">INDEX('Ortala-KabKota'!O$2:O$415,MATCH($D448,'Ortala-KabKota'!$E$2:$E$415,FALSE))</f>
        <v/>
      </c>
      <c r="P448" s="218" t="str">
        <f t="array" ref="P448">INDEX('Ortala-KabKota'!P$2:P$415,MATCH($D448,'Ortala-KabKota'!$E$2:$E$415,FALSE))</f>
        <v/>
      </c>
      <c r="Q448" s="218" t="str">
        <f t="array" ref="Q448">INDEX('Ortala-KabKota'!Q$2:Q$415,MATCH($D448,'Ortala-KabKota'!$E$2:$E$415,FALSE))</f>
        <v/>
      </c>
      <c r="R448" s="218" t="str">
        <f t="array" ref="R448">INDEX('Ortala-KabKota'!R$2:R$415,MATCH($D448,'Ortala-KabKota'!$E$2:$E$415,FALSE))</f>
        <v/>
      </c>
      <c r="S448" s="218" t="str">
        <f t="array" ref="S448">INDEX('Ortala-KabKota'!S$2:S$415,MATCH($D448,'Ortala-KabKota'!$E$2:$E$415,FALSE))</f>
        <v/>
      </c>
      <c r="T448" s="218" t="str">
        <f t="array" ref="T448">INDEX('Ortala-KabKota'!T$2:T$415,MATCH($D448,'Ortala-KabKota'!$E$2:$E$415,FALSE))</f>
        <v/>
      </c>
      <c r="U448" s="218" t="str">
        <f t="array" ref="U448">INDEX('Ortala-KabKota'!U$2:U$415,MATCH($D448,'Ortala-KabKota'!$E$2:$E$415,FALSE))</f>
        <v/>
      </c>
      <c r="V448" s="218" t="str">
        <f t="array" ref="V448">INDEX('Ortala-KabKota'!V$2:V$415,MATCH($D448,'Ortala-KabKota'!$E$2:$E$415,FALSE))</f>
        <v/>
      </c>
      <c r="W448" s="218" t="str">
        <f t="array" ref="W448">INDEX('Ortala-KabKota'!W$2:W$415,MATCH($D448,'Ortala-KabKota'!$E$2:$E$415,FALSE))</f>
        <v/>
      </c>
      <c r="X448" s="218" t="str">
        <f t="array" ref="X448">INDEX('Ortala-KabKota'!X$2:X$415,MATCH($D448,'Ortala-KabKota'!$E$2:$E$415,FALSE))</f>
        <v/>
      </c>
      <c r="Y448" s="218" t="str">
        <f t="array" ref="Y448">INDEX('Ortala-KabKota'!Y$2:Y$415,MATCH($D448,'Ortala-KabKota'!$E$2:$E$415,FALSE))</f>
        <v/>
      </c>
      <c r="Z448" s="218" t="str">
        <f t="array" ref="Z448">INDEX('Ortala-KabKota'!Z$2:Z$415,MATCH($D448,'Ortala-KabKota'!$E$2:$E$415,FALSE))</f>
        <v/>
      </c>
      <c r="AA448" s="218" t="str">
        <f t="array" ref="AA448">INDEX('Ortala-KabKota'!AA$2:AA$415,MATCH($D448,'Ortala-KabKota'!$E$2:$E$415,FALSE))</f>
        <v/>
      </c>
      <c r="AB448" s="218" t="str">
        <f t="array" ref="AB448">INDEX('Ortala-KabKota'!AB$2:AB$415,MATCH($D448,'Ortala-KabKota'!$E$2:$E$415,FALSE))</f>
        <v/>
      </c>
      <c r="AC448" s="218" t="str">
        <f t="array" ref="AC448">INDEX('Ortala-KabKota'!AC$2:AC$415,MATCH($D448,'Ortala-KabKota'!$E$2:$E$415,FALSE))</f>
        <v/>
      </c>
      <c r="AD448" s="218" t="str">
        <f t="array" ref="AD448">INDEX('Ortala-KabKota'!AD$2:AD$415,MATCH($D448,'Ortala-KabKota'!$E$2:$E$415,FALSE))</f>
        <v/>
      </c>
      <c r="AE448" s="218" t="str">
        <f t="array" ref="AE448">INDEX('Ortala-KabKota'!AE$2:AE$415,MATCH($D448,'Ortala-KabKota'!$E$2:$E$415,FALSE))</f>
        <v/>
      </c>
      <c r="AF448" s="218" t="str">
        <f t="array" ref="AF448">INDEX('Ortala-KabKota'!AF$2:AF$415,MATCH($D448,'Ortala-KabKota'!$E$2:$E$415,FALSE))</f>
        <v/>
      </c>
      <c r="AG448" s="218" t="str">
        <f t="array" ref="AG448">INDEX('Ortala-KabKota'!AG$2:AG$415,MATCH($D448,'Ortala-KabKota'!$E$2:$E$415,FALSE))</f>
        <v/>
      </c>
      <c r="AH448" s="218" t="str">
        <f t="array" ref="AH448">INDEX('Ortala-KabKota'!AH$2:AH$415,MATCH($D448,'Ortala-KabKota'!$E$2:$E$415,FALSE))</f>
        <v/>
      </c>
      <c r="AI448" s="218" t="str">
        <f t="array" ref="AI448">INDEX('Ortala-KabKota'!AI$2:AI$415,MATCH($D448,'Ortala-KabKota'!$E$2:$E$415,FALSE))</f>
        <v/>
      </c>
      <c r="AJ448" s="218" t="str">
        <f t="array" ref="AJ448">INDEX('Ortala-KabKota'!AJ$2:AJ$415,MATCH($D448,'Ortala-KabKota'!$E$2:$E$415,FALSE))</f>
        <v/>
      </c>
      <c r="AK448" s="218" t="str">
        <f t="array" ref="AK448">INDEX('Ortala-KabKota'!AK$2:AK$415,MATCH($D448,'Ortala-KabKota'!$E$2:$E$415,FALSE))</f>
        <v/>
      </c>
      <c r="AL448" s="218" t="str">
        <f t="array" ref="AL448">INDEX('Ortala-KabKota'!AL$2:AL$415,MATCH($D448,'Ortala-KabKota'!$E$2:$E$415,FALSE))</f>
        <v/>
      </c>
      <c r="AM448" s="218" t="str">
        <f t="array" ref="AM448">INDEX('Ortala-KabKota'!AM$2:AM$415,MATCH($D448,'Ortala-KabKota'!$E$2:$E$415,FALSE))</f>
        <v/>
      </c>
      <c r="AN448" s="218" t="str">
        <f t="array" ref="AN448">INDEX('Ortala-KabKota'!AN$2:AN$415,MATCH($D448,'Ortala-KabKota'!$E$2:$E$415,FALSE))</f>
        <v/>
      </c>
      <c r="AO448" s="218" t="str">
        <f t="array" ref="AO448">INDEX('Ortala-KabKota'!AO$2:AO$415,MATCH($D448,'Ortala-KabKota'!$E$2:$E$415,FALSE))</f>
        <v/>
      </c>
      <c r="AP448" s="218" t="str">
        <f t="array" ref="AP448">INDEX('Ortala-KabKota'!AP$2:AP$415,MATCH($D448,'Ortala-KabKota'!$E$2:$E$415,FALSE))</f>
        <v/>
      </c>
      <c r="AQ448" s="218" t="str">
        <f t="array" ref="AQ448">INDEX('Ortala-KabKota'!AQ$2:AQ$415,MATCH($D448,'Ortala-KabKota'!$E$2:$E$415,FALSE))</f>
        <v/>
      </c>
      <c r="AR448" s="218" t="str">
        <f t="array" ref="AR448">INDEX('Ortala-KabKota'!AR$2:AR$415,MATCH($D448,'Ortala-KabKota'!$E$2:$E$415,FALSE))</f>
        <v/>
      </c>
      <c r="AS448" s="218" t="str">
        <f t="array" ref="AS448">INDEX('Ortala-KabKota'!AS$2:AS$415,MATCH($D448,'Ortala-KabKota'!$E$2:$E$415,FALSE))</f>
        <v/>
      </c>
      <c r="AT448" s="218" t="str">
        <f t="array" ref="AT448">INDEX('Ortala-KabKota'!AT$2:AT$415,MATCH($D448,'Ortala-KabKota'!$E$2:$E$415,FALSE))</f>
        <v/>
      </c>
      <c r="AU448" s="218" t="str">
        <f t="array" ref="AU448">INDEX('UPTD PPA KabKota'!D$5:D$513,MATCH($D448,'UPTD PPA KabKota'!$C$5:$C$513,FALSE))</f>
        <v>Hasmawaty, SE.,MM</v>
      </c>
      <c r="AV448" s="218" t="str">
        <f t="array" ref="AV448">INDEX('UPTD PPA KabKota'!E$5:E$513,MATCH($D448,'UPTD PPA KabKota'!$C$5:$C$513,FALSE))</f>
        <v>Jl. Chalik No.8 Sumpang Minangae, Parepare</v>
      </c>
      <c r="AW448" s="218">
        <f t="array" ref="AW448">INDEX('UPTD PPA KabKota'!F$5:F$513,MATCH($D448,'UPTD PPA KabKota'!$C$5:$C$513,FALSE))</f>
        <v>82191673774</v>
      </c>
      <c r="AX448" s="218">
        <f t="array" ref="AX448">INDEX('UPTD PPA KabKota'!G$5:G$513,MATCH($D448,'UPTD PPA KabKota'!$C$5:$C$513,FALSE))</f>
        <v>8114003322</v>
      </c>
      <c r="AY448" s="218" t="str">
        <f t="array" ref="AY448">INDEX('UPTD PPA KabKota'!H$5:H$513,MATCH($D448,'UPTD PPA KabKota'!$C$5:$C$513,FALSE))</f>
        <v>UPT PPA</v>
      </c>
      <c r="AZ448" s="218" t="str">
        <f t="array" ref="AZ448">INDEX('UPTD PPA KabKota'!I$5:I$513,MATCH($D448,'UPTD PPA KabKota'!$C$5:$C$513,FALSE))</f>
        <v>Peraturan Walikota Parepare Nomor 2 Tahun 2024 tentang Organisasi dan Tata Kerja Unit Pelaksana Teknis Perlindungan Perempuan dan Anak pada Dinas Pemberdayaan Perempuan dan Perlindungan Anak</v>
      </c>
      <c r="BA448" s="218">
        <f t="array" ref="BA448">INDEX('UPTD PPA KabKota'!J$5:J$513,MATCH($D448,'UPTD PPA KabKota'!$C$5:$C$513,FALSE))</f>
        <v>2024</v>
      </c>
      <c r="BB448" s="218" t="str">
        <f t="array" ref="BB448">INDEX('UPTD PPA KabKota'!K$5:K$513,MATCH($D448,'UPTD PPA KabKota'!$C$5:$C$513,FALSE))</f>
        <v>A</v>
      </c>
      <c r="BC448" s="218">
        <f t="array" ref="BC448">INDEX('UPTD PPA KabKota'!L$5:L$513,MATCH($D448,'UPTD PPA KabKota'!$C$5:$C$513,FALSE))</f>
        <v>82191673774</v>
      </c>
      <c r="BD448" s="218" t="str">
        <f t="array" ref="BD448">INDEX('UPTD PPA KabKota'!M$5:M$513,MATCH($D448,'UPTD PPA KabKota'!$C$5:$C$513,FALSE))</f>
        <v>andihaswaty1110@gmail.com</v>
      </c>
      <c r="BE448" s="218" t="str">
        <f t="array" ref="BE448">INDEX('UPTD PPA KabKota'!N$5:N$513,MATCH($D448,'UPTD PPA KabKota'!$C$5:$C$513,FALSE))</f>
        <v>Kepala UPT, Kepala Sub Bagian Tata Usaha, Pelaksana</v>
      </c>
      <c r="BF448" s="218" t="str">
        <f t="array" ref="BF448">INDEX('UPTD PPA KabKota'!O$5:O$513,MATCH($D448,'UPTD PPA KabKota'!$C$5:$C$513,FALSE))</f>
        <v>Mandiri</v>
      </c>
      <c r="BG448" s="218" t="str">
        <f t="array" ref="BG448">INDEX('UPTD PPA KabKota'!P$5:P$513,MATCH($D448,'UPTD PPA KabKota'!$C$5:$C$513,FALSE))</f>
        <v>Sewa/Kontrak</v>
      </c>
      <c r="BH448" s="218" t="str">
        <f t="array" ref="BH448">INDEX('UPTD PPA KabKota'!Q$5:Q$513,MATCH($D448,'UPTD PPA KabKota'!$C$5:$C$513,FALSE))</f>
        <v/>
      </c>
      <c r="BI448" s="218" t="str">
        <f t="array" ref="BI448">INDEX('UPTD PPA KabKota'!R$5:R$513,MATCH($D448,'UPTD PPA KabKota'!$C$5:$C$513,FALSE))</f>
        <v>Tidak Ada</v>
      </c>
      <c r="BJ448" s="218" t="str">
        <f t="array" ref="BJ448">INDEX('UPTD PPA KabKota'!S$5:S$513,MATCH($D448,'UPTD PPA KabKota'!$C$5:$C$513,FALSE))</f>
        <v>Tidak Ada</v>
      </c>
      <c r="BK448" s="218" t="str">
        <f t="array" ref="BK448">INDEX('UPTD PPA KabKota'!T$5:T$513,MATCH($D448,'UPTD PPA KabKota'!$C$5:$C$513,FALSE))</f>
        <v>Tidak Ada</v>
      </c>
      <c r="BL448" s="218" t="str">
        <f t="array" ref="BL448">INDEX('UPTD PPA KabKota'!U$5:U$513,MATCH($D448,'UPTD PPA KabKota'!$C$5:$C$513,FALSE))</f>
        <v>Tidak Ada</v>
      </c>
      <c r="BM448" s="218" t="str">
        <f t="array" ref="BM448">INDEX('UPTD PPA KabKota'!V$5:V$513,MATCH($D448,'UPTD PPA KabKota'!$C$5:$C$513,FALSE))</f>
        <v>Tidak Ada</v>
      </c>
      <c r="BN448" s="218" t="str">
        <f t="array" ref="BN448">INDEX('UPTD PPA KabKota'!W$5:W$513,MATCH($D448,'UPTD PPA KabKota'!$C$5:$C$513,FALSE))</f>
        <v>Tidak Ada</v>
      </c>
      <c r="BO448" s="218" t="str">
        <f t="array" ref="BO448">INDEX('UPTD PPA KabKota'!X$5:X$513,MATCH($D448,'UPTD PPA KabKota'!$C$5:$C$513,FALSE))</f>
        <v>Tidak Ada</v>
      </c>
      <c r="BP448" s="218" t="str">
        <f t="array" ref="BP448">INDEX('UPTD PPA KabKota'!Y$5:Y$513,MATCH($D448,'UPTD PPA KabKota'!$C$5:$C$513,FALSE))</f>
        <v>Tidak Ada</v>
      </c>
      <c r="BQ448" s="218" t="str">
        <f t="array" ref="BQ448">INDEX('UPTD PPA KabKota'!Z$5:Z$513,MATCH($D448,'UPTD PPA KabKota'!$C$5:$C$513,FALSE))</f>
        <v>Ada</v>
      </c>
      <c r="BR448" s="218" t="str">
        <f t="array" ref="BR448">INDEX('UPTD PPA KabKota'!AA$5:AA$513,MATCH($D448,'UPTD PPA KabKota'!$C$5:$C$513,FALSE))</f>
        <v>Tidak Ada</v>
      </c>
      <c r="BS448" s="218" t="str">
        <f t="array" ref="BS448">INDEX('UPTD PPA KabKota'!AB$5:AB$513,MATCH($D448,'UPTD PPA KabKota'!$C$5:$C$513,FALSE))</f>
        <v>Tidak Ada</v>
      </c>
      <c r="BT448" s="218" t="str">
        <f t="array" ref="BT448">INDEX('UPTD PPA KabKota'!AC$5:AC$513,MATCH($D448,'UPTD PPA KabKota'!$C$5:$C$513,FALSE))</f>
        <v>Sudah</v>
      </c>
      <c r="BU448" s="218" t="str">
        <f t="array" ref="BU448">INDEX('UPTD PPA KabKota'!AD$5:AD$513,MATCH($D448,'UPTD PPA KabKota'!$C$5:$C$513,FALSE))</f>
        <v>Sudah</v>
      </c>
      <c r="BV448" s="218" t="str">
        <f t="array" ref="BV448">INDEX('UPTD PPA KabKota'!AE$5:AE$513,MATCH($D448,'UPTD PPA KabKota'!$C$5:$C$513,FALSE))</f>
        <v>Sudah</v>
      </c>
      <c r="BW448" s="218" t="str">
        <f t="array" ref="BW448">INDEX('UPTD PPA KabKota'!AF$5:AF$513,MATCH($D448,'UPTD PPA KabKota'!$C$5:$C$513,FALSE))</f>
        <v>Sudah</v>
      </c>
      <c r="BX448" s="218" t="str">
        <f t="array" ref="BX448">INDEX('UPTD PPA KabKota'!AG$5:AG$513,MATCH($D448,'UPTD PPA KabKota'!$C$5:$C$513,FALSE))</f>
        <v>Sudah</v>
      </c>
      <c r="BY448" s="218" t="str">
        <f t="array" ref="BY448">INDEX('UPTD PPA KabKota'!AH$5:AH$513,MATCH($D448,'UPTD PPA KabKota'!$C$5:$C$513,FALSE))</f>
        <v>Sudah</v>
      </c>
      <c r="BZ448" s="218" t="str">
        <f t="array" ref="BZ448">INDEX('UPTD PPA KabKota'!AI$5:AI$513,MATCH($D448,'UPTD PPA KabKota'!$C$5:$C$513,FALSE))</f>
        <v>Belum</v>
      </c>
      <c r="CA448" s="218" t="str">
        <f t="array" ref="CA448">INDEX('UPTD PPA KabKota'!AJ$5:AJ$513,MATCH($D448,'UPTD PPA KabKota'!$C$5:$C$513,FALSE))</f>
        <v>Sudah</v>
      </c>
      <c r="CB448" s="218" t="str">
        <f t="array" ref="CB448">INDEX('UPTD PPA KabKota'!AK$5:AK$513,MATCH($D448,'UPTD PPA KabKota'!$C$5:$C$513,FALSE))</f>
        <v>Belum</v>
      </c>
      <c r="CC448" s="218" t="str">
        <f t="array" ref="CC448">INDEX('UPTD PPA KabKota'!AL$5:AL$513,MATCH($D448,'UPTD PPA KabKota'!$C$5:$C$513,FALSE))</f>
        <v>Sudah</v>
      </c>
      <c r="CD448" s="218" t="str">
        <f t="array" ref="CD448">INDEX('UPTD PPA KabKota'!AM$5:AM$513,MATCH($D448,'UPTD PPA KabKota'!$C$5:$C$513,FALSE))</f>
        <v>Sudah</v>
      </c>
      <c r="CE448" s="218" t="str">
        <f t="array" ref="CE448">INDEX('UPTD PPA KabKota'!AN$5:AN$513,MATCH($D448,'UPTD PPA KabKota'!$C$5:$C$513,FALSE))</f>
        <v>
Pengaduan langsung dan tidak langsung, penjangkauan korban, pengelolaan kasus, rumah aman, pendampingan proses hukum, penguatan psikologis</v>
      </c>
      <c r="CF448" s="218">
        <f t="array" ref="CF448">INDEX('UPTD PPA KabKota'!AO$5:AO$513,MATCH($D448,'UPTD PPA KabKota'!$C$5:$C$513,FALSE))</f>
        <v>82</v>
      </c>
      <c r="CG448" s="218" t="str">
        <f t="array" ref="CG448">INDEX('UPTD PPA KabKota'!AP$5:AP$513,MATCH($D448,'UPTD PPA KabKota'!$C$5:$C$513,FALSE))</f>
        <v>Fisik</v>
      </c>
      <c r="CH448" s="218" t="str">
        <f t="array" ref="CH448">INDEX('UPTD PPA KabKota'!AQ$5:AQ$513,MATCH($D448,'UPTD PPA KabKota'!$C$5:$C$513,FALSE))</f>
        <v/>
      </c>
      <c r="CI448" s="218" t="str">
        <f t="array" ref="CI448">INDEX('UPTD PPA KabKota'!AR$5:AR$513,MATCH($D448,'UPTD PPA KabKota'!$C$5:$C$513,FALSE))</f>
        <v/>
      </c>
      <c r="CJ448" s="218" t="str">
        <f t="array" ref="CJ448">INDEX('UPTD PPA KabKota'!AS$5:AS$513,MATCH($D448,'UPTD PPA KabKota'!$C$5:$C$513,FALSE))</f>
        <v/>
      </c>
      <c r="CK448" s="218" t="str">
        <f t="array" ref="CK448">INDEX('UPTD PPA KabKota'!AT$5:AT$513,MATCH($D448,'UPTD PPA KabKota'!$C$5:$C$513,FALSE))</f>
        <v/>
      </c>
      <c r="CL448" s="218" t="str">
        <f t="array" ref="CL448">INDEX('UPTD PPA KabKota'!AU$5:AU$513,MATCH($D448,'UPTD PPA KabKota'!$C$5:$C$513,FALSE))</f>
        <v/>
      </c>
      <c r="CM448" s="218" t="str">
        <f t="array" ref="CM448">INDEX('UPTD PPA KabKota'!AV$5:AV$513,MATCH($D448,'UPTD PPA KabKota'!$C$5:$C$513,FALSE))</f>
        <v/>
      </c>
      <c r="CN448" s="218" t="str">
        <f t="array" ref="CN448">INDEX('UPTD PPA KabKota'!AW$5:AW$513,MATCH($D448,'UPTD PPA KabKota'!$C$5:$C$513,FALSE))</f>
        <v>V</v>
      </c>
      <c r="CO448" s="218" t="str">
        <f t="array" ref="CO448">INDEX('UPTD PPA KabKota'!AX$5:AX$513,MATCH($D448,'UPTD PPA KabKota'!$C$5:$C$513,FALSE))</f>
        <v/>
      </c>
      <c r="CP448" s="218" t="str">
        <f t="array" ref="CP448">INDEX('UPTD PPA KabKota'!AY$5:AY$513,MATCH($D448,'UPTD PPA KabKota'!$C$5:$C$513,FALSE))</f>
        <v/>
      </c>
      <c r="CQ448" s="209" t="str">
        <f>IFERROR(__xludf.DUMMYFUNCTION("IF(ISBLANK($K448),"""",IF(REGEXMATCH($K448,""Peraturan""),""Ada"",IF(REGEXMATCH($K448,""Rekomendasi""),""Tidak Ada"", $K448)))
"),"Ada")</f>
        <v>Ada</v>
      </c>
      <c r="CR448" s="209" t="str">
        <f t="array" ref="CR448">index('UPTD PPA KabKota'!$BI$5:$BI$513,match($D448,'UPTD PPA KabKota'!$C$5:$C$513,false))</f>
        <v>Ada</v>
      </c>
      <c r="CS448" s="314" t="str">
        <f t="shared" si="76"/>
        <v>Ada</v>
      </c>
    </row>
    <row r="449">
      <c r="A449" s="334">
        <v>443.0</v>
      </c>
      <c r="B449" s="334">
        <v>24.0</v>
      </c>
      <c r="C449" s="311" t="s">
        <v>4787</v>
      </c>
      <c r="D449" s="312" t="s">
        <v>3714</v>
      </c>
      <c r="E449" s="315">
        <v>45778.0</v>
      </c>
      <c r="F449" s="218" t="str">
        <f t="array" ref="F449">INDEX('Ortala-KabKota'!F$2:F$415,MATCH($D449,'Ortala-KabKota'!$E$2:$E$415,FALSE))</f>
        <v>Abdul Malik/ 085145256422</v>
      </c>
      <c r="G449" s="218" t="str">
        <f t="array" ref="G449">INDEX('Ortala-KabKota'!G$2:G$415,MATCH($D449,'Ortala-KabKota'!$E$2:$E$415,FALSE))</f>
        <v>JL.SAMIUN (BALAI KOTA) KOTA PALOPO</v>
      </c>
      <c r="H449" s="218" t="str">
        <f t="array" ref="H449">INDEX('Ortala-KabKota'!H$2:H$415,MATCH($D449,'Ortala-KabKota'!$E$2:$E$415,FALSE))</f>
        <v>085175128811</v>
      </c>
      <c r="I449" s="218" t="str">
        <f t="array" ref="I449">INDEX('Ortala-KabKota'!I$2:I$415,MATCH($D449,'Ortala-KabKota'!$E$2:$E$415,FALSE))</f>
        <v>085175128811</v>
      </c>
      <c r="J449" s="218" t="str">
        <f t="array" ref="J449">INDEX('Ortala-KabKota'!J$2:J$415,MATCH($D449,'Ortala-KabKota'!$E$2:$E$415,FALSE))</f>
        <v>UPTD PPA</v>
      </c>
      <c r="K449" s="218" t="str">
        <f t="array" ref="K449">INDEX('Ortala-KabKota'!K$2:K$415,MATCH($D449,'Ortala-KabKota'!$E$2:$E$415,FALSE))</f>
        <v>Peraturan Walikota Palopo Nomor 60 Tahun 2022</v>
      </c>
      <c r="L449" s="218">
        <f t="array" ref="L449">INDEX('Ortala-KabKota'!L$2:L$415,MATCH($D449,'Ortala-KabKota'!$E$2:$E$415,FALSE))</f>
        <v>2022</v>
      </c>
      <c r="M449" s="218" t="str">
        <f t="array" ref="M449">INDEX('Ortala-KabKota'!M$2:M$415,MATCH($D449,'Ortala-KabKota'!$E$2:$E$415,FALSE))</f>
        <v>A</v>
      </c>
      <c r="N449" s="218" t="str">
        <f t="array" ref="N449">INDEX('Ortala-KabKota'!N$2:N$415,MATCH($D449,'Ortala-KabKota'!$E$2:$E$415,FALSE))</f>
        <v>085145256422</v>
      </c>
      <c r="O449" s="316" t="str">
        <f t="array" ref="O449">INDEX('Ortala-KabKota'!O$2:O$415,MATCH($D449,'Ortala-KabKota'!$E$2:$E$415,FALSE))</f>
        <v>uptppakotapalopo@gmail.com</v>
      </c>
      <c r="P449" s="218" t="str">
        <f t="array" ref="P449">INDEX('Ortala-KabKota'!P$2:P$415,MATCH($D449,'Ortala-KabKota'!$E$2:$E$415,FALSE))</f>
        <v>Kepala UPTD PPA, Kasubag TU, dan Kelompok JF</v>
      </c>
      <c r="Q449" s="218" t="str">
        <f t="array" ref="Q449">INDEX('Ortala-KabKota'!Q$2:Q$415,MATCH($D449,'Ortala-KabKota'!$E$2:$E$415,FALSE))</f>
        <v/>
      </c>
      <c r="R449" s="218" t="str">
        <f t="array" ref="R449">INDEX('Ortala-KabKota'!R$2:R$415,MATCH($D449,'Ortala-KabKota'!$E$2:$E$415,FALSE))</f>
        <v/>
      </c>
      <c r="S449" s="218" t="str">
        <f t="array" ref="S449">INDEX('Ortala-KabKota'!S$2:S$415,MATCH($D449,'Ortala-KabKota'!$E$2:$E$415,FALSE))</f>
        <v/>
      </c>
      <c r="T449" s="218" t="str">
        <f t="array" ref="T449">INDEX('Ortala-KabKota'!T$2:T$415,MATCH($D449,'Ortala-KabKota'!$E$2:$E$415,FALSE))</f>
        <v/>
      </c>
      <c r="U449" s="218" t="str">
        <f t="array" ref="U449">INDEX('Ortala-KabKota'!U$2:U$415,MATCH($D449,'Ortala-KabKota'!$E$2:$E$415,FALSE))</f>
        <v/>
      </c>
      <c r="V449" s="218" t="str">
        <f t="array" ref="V449">INDEX('Ortala-KabKota'!V$2:V$415,MATCH($D449,'Ortala-KabKota'!$E$2:$E$415,FALSE))</f>
        <v/>
      </c>
      <c r="W449" s="218" t="str">
        <f t="array" ref="W449">INDEX('Ortala-KabKota'!W$2:W$415,MATCH($D449,'Ortala-KabKota'!$E$2:$E$415,FALSE))</f>
        <v/>
      </c>
      <c r="X449" s="218" t="str">
        <f t="array" ref="X449">INDEX('Ortala-KabKota'!X$2:X$415,MATCH($D449,'Ortala-KabKota'!$E$2:$E$415,FALSE))</f>
        <v/>
      </c>
      <c r="Y449" s="218" t="str">
        <f t="array" ref="Y449">INDEX('Ortala-KabKota'!Y$2:Y$415,MATCH($D449,'Ortala-KabKota'!$E$2:$E$415,FALSE))</f>
        <v/>
      </c>
      <c r="Z449" s="218" t="str">
        <f t="array" ref="Z449">INDEX('Ortala-KabKota'!Z$2:Z$415,MATCH($D449,'Ortala-KabKota'!$E$2:$E$415,FALSE))</f>
        <v/>
      </c>
      <c r="AA449" s="218" t="str">
        <f t="array" ref="AA449">INDEX('Ortala-KabKota'!AA$2:AA$415,MATCH($D449,'Ortala-KabKota'!$E$2:$E$415,FALSE))</f>
        <v/>
      </c>
      <c r="AB449" s="218" t="str">
        <f t="array" ref="AB449">INDEX('Ortala-KabKota'!AB$2:AB$415,MATCH($D449,'Ortala-KabKota'!$E$2:$E$415,FALSE))</f>
        <v/>
      </c>
      <c r="AC449" s="218" t="str">
        <f t="array" ref="AC449">INDEX('Ortala-KabKota'!AC$2:AC$415,MATCH($D449,'Ortala-KabKota'!$E$2:$E$415,FALSE))</f>
        <v/>
      </c>
      <c r="AD449" s="218" t="str">
        <f t="array" ref="AD449">INDEX('Ortala-KabKota'!AD$2:AD$415,MATCH($D449,'Ortala-KabKota'!$E$2:$E$415,FALSE))</f>
        <v/>
      </c>
      <c r="AE449" s="218" t="str">
        <f t="array" ref="AE449">INDEX('Ortala-KabKota'!AE$2:AE$415,MATCH($D449,'Ortala-KabKota'!$E$2:$E$415,FALSE))</f>
        <v/>
      </c>
      <c r="AF449" s="218" t="str">
        <f t="array" ref="AF449">INDEX('Ortala-KabKota'!AF$2:AF$415,MATCH($D449,'Ortala-KabKota'!$E$2:$E$415,FALSE))</f>
        <v/>
      </c>
      <c r="AG449" s="218" t="str">
        <f t="array" ref="AG449">INDEX('Ortala-KabKota'!AG$2:AG$415,MATCH($D449,'Ortala-KabKota'!$E$2:$E$415,FALSE))</f>
        <v/>
      </c>
      <c r="AH449" s="218" t="str">
        <f t="array" ref="AH449">INDEX('Ortala-KabKota'!AH$2:AH$415,MATCH($D449,'Ortala-KabKota'!$E$2:$E$415,FALSE))</f>
        <v/>
      </c>
      <c r="AI449" s="218" t="str">
        <f t="array" ref="AI449">INDEX('Ortala-KabKota'!AI$2:AI$415,MATCH($D449,'Ortala-KabKota'!$E$2:$E$415,FALSE))</f>
        <v/>
      </c>
      <c r="AJ449" s="218" t="str">
        <f t="array" ref="AJ449">INDEX('Ortala-KabKota'!AJ$2:AJ$415,MATCH($D449,'Ortala-KabKota'!$E$2:$E$415,FALSE))</f>
        <v/>
      </c>
      <c r="AK449" s="218" t="str">
        <f t="array" ref="AK449">INDEX('Ortala-KabKota'!AK$2:AK$415,MATCH($D449,'Ortala-KabKota'!$E$2:$E$415,FALSE))</f>
        <v/>
      </c>
      <c r="AL449" s="218" t="str">
        <f t="array" ref="AL449">INDEX('Ortala-KabKota'!AL$2:AL$415,MATCH($D449,'Ortala-KabKota'!$E$2:$E$415,FALSE))</f>
        <v/>
      </c>
      <c r="AM449" s="218" t="str">
        <f t="array" ref="AM449">INDEX('Ortala-KabKota'!AM$2:AM$415,MATCH($D449,'Ortala-KabKota'!$E$2:$E$415,FALSE))</f>
        <v/>
      </c>
      <c r="AN449" s="218" t="str">
        <f t="array" ref="AN449">INDEX('Ortala-KabKota'!AN$2:AN$415,MATCH($D449,'Ortala-KabKota'!$E$2:$E$415,FALSE))</f>
        <v/>
      </c>
      <c r="AO449" s="218" t="str">
        <f t="array" ref="AO449">INDEX('Ortala-KabKota'!AO$2:AO$415,MATCH($D449,'Ortala-KabKota'!$E$2:$E$415,FALSE))</f>
        <v/>
      </c>
      <c r="AP449" s="218" t="str">
        <f t="array" ref="AP449">INDEX('Ortala-KabKota'!AP$2:AP$415,MATCH($D449,'Ortala-KabKota'!$E$2:$E$415,FALSE))</f>
        <v/>
      </c>
      <c r="AQ449" s="218" t="str">
        <f t="array" ref="AQ449">INDEX('Ortala-KabKota'!AQ$2:AQ$415,MATCH($D449,'Ortala-KabKota'!$E$2:$E$415,FALSE))</f>
        <v/>
      </c>
      <c r="AR449" s="218" t="str">
        <f t="array" ref="AR449">INDEX('Ortala-KabKota'!AR$2:AR$415,MATCH($D449,'Ortala-KabKota'!$E$2:$E$415,FALSE))</f>
        <v/>
      </c>
      <c r="AS449" s="218" t="str">
        <f t="array" ref="AS449">INDEX('Ortala-KabKota'!AS$2:AS$415,MATCH($D449,'Ortala-KabKota'!$E$2:$E$415,FALSE))</f>
        <v/>
      </c>
      <c r="AT449" s="218" t="str">
        <f t="array" ref="AT449">INDEX('Ortala-KabKota'!AT$2:AT$415,MATCH($D449,'Ortala-KabKota'!$E$2:$E$415,FALSE))</f>
        <v/>
      </c>
      <c r="AU449" s="218" t="str">
        <f t="array" ref="AU449">INDEX('UPTD PPA KabKota'!D$5:D$513,MATCH($D449,'UPTD PPA KabKota'!$C$5:$C$513,FALSE))</f>
        <v>ABD. MALIK</v>
      </c>
      <c r="AV449" s="218" t="str">
        <f t="array" ref="AV449">INDEX('UPTD PPA KabKota'!E$5:E$513,MATCH($D449,'UPTD PPA KabKota'!$C$5:$C$513,FALSE))</f>
        <v>JL. SAMIUN NO.2 KOTA PALOPO</v>
      </c>
      <c r="AW449" s="218">
        <f t="array" ref="AW449">INDEX('UPTD PPA KabKota'!F$5:F$513,MATCH($D449,'UPTD PPA KabKota'!$C$5:$C$513,FALSE))</f>
        <v>85175128811</v>
      </c>
      <c r="AX449" s="218">
        <f t="array" ref="AX449">INDEX('UPTD PPA KabKota'!G$5:G$513,MATCH($D449,'UPTD PPA KabKota'!$C$5:$C$513,FALSE))</f>
        <v>8114229444</v>
      </c>
      <c r="AY449" s="218" t="str">
        <f t="array" ref="AY449">INDEX('UPTD PPA KabKota'!H$5:H$513,MATCH($D449,'UPTD PPA KabKota'!$C$5:$C$513,FALSE))</f>
        <v>UPT PPA</v>
      </c>
      <c r="AZ449" s="218" t="str">
        <f t="array" ref="AZ449">INDEX('UPTD PPA KabKota'!I$5:I$513,MATCH($D449,'UPTD PPA KabKota'!$C$5:$C$513,FALSE))</f>
        <v>Peraturan Walikota No. 60 Tahun 2022</v>
      </c>
      <c r="BA449" s="218">
        <f t="array" ref="BA449">INDEX('UPTD PPA KabKota'!J$5:J$513,MATCH($D449,'UPTD PPA KabKota'!$C$5:$C$513,FALSE))</f>
        <v>2022</v>
      </c>
      <c r="BB449" s="218" t="str">
        <f t="array" ref="BB449">INDEX('UPTD PPA KabKota'!K$5:K$513,MATCH($D449,'UPTD PPA KabKota'!$C$5:$C$513,FALSE))</f>
        <v>A</v>
      </c>
      <c r="BC449" s="218" t="str">
        <f t="array" ref="BC449">INDEX('UPTD PPA KabKota'!L$5:L$513,MATCH($D449,'UPTD PPA KabKota'!$C$5:$C$513,FALSE))</f>
        <v>ABD. MALIK / '085175128811</v>
      </c>
      <c r="BD449" s="218" t="str">
        <f t="array" ref="BD449">INDEX('UPTD PPA KabKota'!M$5:M$513,MATCH($D449,'UPTD PPA KabKota'!$C$5:$C$513,FALSE))</f>
        <v>uptppakotapalopo@gmail.com</v>
      </c>
      <c r="BE449" s="218" t="str">
        <f t="array" ref="BE449">INDEX('UPTD PPA KabKota'!N$5:N$513,MATCH($D449,'UPTD PPA KabKota'!$C$5:$C$513,FALSE))</f>
        <v>1. Kepala UPT PPA
2. Kepala TU
3. Kelompok Jabatan Fungsional</v>
      </c>
      <c r="BF449" s="218" t="str">
        <f t="array" ref="BF449">INDEX('UPTD PPA KabKota'!O$5:O$513,MATCH($D449,'UPTD PPA KabKota'!$C$5:$C$513,FALSE))</f>
        <v>Bergabung dengan kantor Dinas dan Menumpang Di Gedung Dinas Kebudayaan</v>
      </c>
      <c r="BG449" s="218" t="str">
        <f t="array" ref="BG449">INDEX('UPTD PPA KabKota'!P$5:P$513,MATCH($D449,'UPTD PPA KabKota'!$C$5:$C$513,FALSE))</f>
        <v>SEWA/KONTRAK</v>
      </c>
      <c r="BH449" s="218" t="str">
        <f t="array" ref="BH449">INDEX('UPTD PPA KabKota'!Q$5:Q$513,MATCH($D449,'UPTD PPA KabKota'!$C$5:$C$513,FALSE))</f>
        <v>Kantor Numpang Gedung dan Rumah Perlindungan Kontrak</v>
      </c>
      <c r="BI449" s="218" t="str">
        <f t="array" ref="BI449">INDEX('UPTD PPA KabKota'!R$5:R$513,MATCH($D449,'UPTD PPA KabKota'!$C$5:$C$513,FALSE))</f>
        <v>Ada</v>
      </c>
      <c r="BJ449" s="218" t="str">
        <f t="array" ref="BJ449">INDEX('UPTD PPA KabKota'!S$5:S$513,MATCH($D449,'UPTD PPA KabKota'!$C$5:$C$513,FALSE))</f>
        <v>Ada</v>
      </c>
      <c r="BK449" s="218" t="str">
        <f t="array" ref="BK449">INDEX('UPTD PPA KabKota'!T$5:T$513,MATCH($D449,'UPTD PPA KabKota'!$C$5:$C$513,FALSE))</f>
        <v>Tidak Ada</v>
      </c>
      <c r="BL449" s="218" t="str">
        <f t="array" ref="BL449">INDEX('UPTD PPA KabKota'!U$5:U$513,MATCH($D449,'UPTD PPA KabKota'!$C$5:$C$513,FALSE))</f>
        <v>Tidak Ada</v>
      </c>
      <c r="BM449" s="218" t="str">
        <f t="array" ref="BM449">INDEX('UPTD PPA KabKota'!V$5:V$513,MATCH($D449,'UPTD PPA KabKota'!$C$5:$C$513,FALSE))</f>
        <v>Tidak Ada</v>
      </c>
      <c r="BN449" s="218" t="str">
        <f t="array" ref="BN449">INDEX('UPTD PPA KabKota'!W$5:W$513,MATCH($D449,'UPTD PPA KabKota'!$C$5:$C$513,FALSE))</f>
        <v>Tidak Ada</v>
      </c>
      <c r="BO449" s="218" t="str">
        <f t="array" ref="BO449">INDEX('UPTD PPA KabKota'!X$5:X$513,MATCH($D449,'UPTD PPA KabKota'!$C$5:$C$513,FALSE))</f>
        <v>Tidak Ada</v>
      </c>
      <c r="BP449" s="218" t="str">
        <f t="array" ref="BP449">INDEX('UPTD PPA KabKota'!Y$5:Y$513,MATCH($D449,'UPTD PPA KabKota'!$C$5:$C$513,FALSE))</f>
        <v>Tidak Ada</v>
      </c>
      <c r="BQ449" s="218" t="str">
        <f t="array" ref="BQ449">INDEX('UPTD PPA KabKota'!Z$5:Z$513,MATCH($D449,'UPTD PPA KabKota'!$C$5:$C$513,FALSE))</f>
        <v>Tidak Ada</v>
      </c>
      <c r="BR449" s="218" t="str">
        <f t="array" ref="BR449">INDEX('UPTD PPA KabKota'!AA$5:AA$513,MATCH($D449,'UPTD PPA KabKota'!$C$5:$C$513,FALSE))</f>
        <v>TIDAK ADA</v>
      </c>
      <c r="BS449" s="218" t="str">
        <f t="array" ref="BS449">INDEX('UPTD PPA KabKota'!AB$5:AB$513,MATCH($D449,'UPTD PPA KabKota'!$C$5:$C$513,FALSE))</f>
        <v>TIDAK ADA</v>
      </c>
      <c r="BT449" s="218" t="str">
        <f t="array" ref="BT449">INDEX('UPTD PPA KabKota'!AC$5:AC$513,MATCH($D449,'UPTD PPA KabKota'!$C$5:$C$513,FALSE))</f>
        <v>SUDAH</v>
      </c>
      <c r="BU449" s="218" t="str">
        <f t="array" ref="BU449">INDEX('UPTD PPA KabKota'!AD$5:AD$513,MATCH($D449,'UPTD PPA KabKota'!$C$5:$C$513,FALSE))</f>
        <v>SUDAH</v>
      </c>
      <c r="BV449" s="218" t="str">
        <f t="array" ref="BV449">INDEX('UPTD PPA KabKota'!AE$5:AE$513,MATCH($D449,'UPTD PPA KabKota'!$C$5:$C$513,FALSE))</f>
        <v>SUDAH</v>
      </c>
      <c r="BW449" s="218" t="str">
        <f t="array" ref="BW449">INDEX('UPTD PPA KabKota'!AF$5:AF$513,MATCH($D449,'UPTD PPA KabKota'!$C$5:$C$513,FALSE))</f>
        <v>SUDAH</v>
      </c>
      <c r="BX449" s="218" t="str">
        <f t="array" ref="BX449">INDEX('UPTD PPA KabKota'!AG$5:AG$513,MATCH($D449,'UPTD PPA KabKota'!$C$5:$C$513,FALSE))</f>
        <v>SUDAH</v>
      </c>
      <c r="BY449" s="218" t="str">
        <f t="array" ref="BY449">INDEX('UPTD PPA KabKota'!AH$5:AH$513,MATCH($D449,'UPTD PPA KabKota'!$C$5:$C$513,FALSE))</f>
        <v>SUDAH</v>
      </c>
      <c r="BZ449" s="218" t="str">
        <f t="array" ref="BZ449">INDEX('UPTD PPA KabKota'!AI$5:AI$513,MATCH($D449,'UPTD PPA KabKota'!$C$5:$C$513,FALSE))</f>
        <v>SUDAH</v>
      </c>
      <c r="CA449" s="218" t="str">
        <f t="array" ref="CA449">INDEX('UPTD PPA KabKota'!AJ$5:AJ$513,MATCH($D449,'UPTD PPA KabKota'!$C$5:$C$513,FALSE))</f>
        <v>SUDAH</v>
      </c>
      <c r="CB449" s="218" t="str">
        <f t="array" ref="CB449">INDEX('UPTD PPA KabKota'!AK$5:AK$513,MATCH($D449,'UPTD PPA KabKota'!$C$5:$C$513,FALSE))</f>
        <v>SUDAH</v>
      </c>
      <c r="CC449" s="218" t="str">
        <f t="array" ref="CC449">INDEX('UPTD PPA KabKota'!AL$5:AL$513,MATCH($D449,'UPTD PPA KabKota'!$C$5:$C$513,FALSE))</f>
        <v>SUDAH</v>
      </c>
      <c r="CD449" s="218" t="str">
        <f t="array" ref="CD449">INDEX('UPTD PPA KabKota'!AM$5:AM$513,MATCH($D449,'UPTD PPA KabKota'!$C$5:$C$513,FALSE))</f>
        <v>SUDAH</v>
      </c>
      <c r="CE449" s="218" t="str">
        <f t="array" ref="CE449">INDEX('UPTD PPA KabKota'!AN$5:AN$513,MATCH($D449,'UPTD PPA KabKota'!$C$5:$C$513,FALSE))</f>
        <v/>
      </c>
      <c r="CF449" s="218">
        <f t="array" ref="CF449">INDEX('UPTD PPA KabKota'!AO$5:AO$513,MATCH($D449,'UPTD PPA KabKota'!$C$5:$C$513,FALSE))</f>
        <v>48</v>
      </c>
      <c r="CG449" s="218" t="str">
        <f t="array" ref="CG449">INDEX('UPTD PPA KabKota'!AP$5:AP$513,MATCH($D449,'UPTD PPA KabKota'!$C$5:$C$513,FALSE))</f>
        <v>KEKERASAN PENELANTARAN ANAK</v>
      </c>
      <c r="CH449" s="218" t="str">
        <f t="array" ref="CH449">INDEX('UPTD PPA KabKota'!AQ$5:AQ$513,MATCH($D449,'UPTD PPA KabKota'!$C$5:$C$513,FALSE))</f>
        <v/>
      </c>
      <c r="CI449" s="218">
        <f t="array" ref="CI449">INDEX('UPTD PPA KabKota'!AR$5:AR$513,MATCH($D449,'UPTD PPA KabKota'!$C$5:$C$513,FALSE))</f>
        <v>36</v>
      </c>
      <c r="CJ449" s="218">
        <f t="array" ref="CJ449">INDEX('UPTD PPA KabKota'!AS$5:AS$513,MATCH($D449,'UPTD PPA KabKota'!$C$5:$C$513,FALSE))</f>
        <v>36</v>
      </c>
      <c r="CK449" s="218">
        <f t="array" ref="CK449">INDEX('UPTD PPA KabKota'!AT$5:AT$513,MATCH($D449,'UPTD PPA KabKota'!$C$5:$C$513,FALSE))</f>
        <v>11</v>
      </c>
      <c r="CL449" s="218">
        <f t="array" ref="CL449">INDEX('UPTD PPA KabKota'!AU$5:AU$513,MATCH($D449,'UPTD PPA KabKota'!$C$5:$C$513,FALSE))</f>
        <v>13</v>
      </c>
      <c r="CM449" s="218">
        <f t="array" ref="CM449">INDEX('UPTD PPA KabKota'!AV$5:AV$513,MATCH($D449,'UPTD PPA KabKota'!$C$5:$C$513,FALSE))</f>
        <v>5</v>
      </c>
      <c r="CN449" s="218">
        <f t="array" ref="CN449">INDEX('UPTD PPA KabKota'!AW$5:AW$513,MATCH($D449,'UPTD PPA KabKota'!$C$5:$C$513,FALSE))</f>
        <v>14</v>
      </c>
      <c r="CO449" s="218">
        <f t="array" ref="CO449">INDEX('UPTD PPA KabKota'!AX$5:AX$513,MATCH($D449,'UPTD PPA KabKota'!$C$5:$C$513,FALSE))</f>
        <v>28</v>
      </c>
      <c r="CP449" s="218">
        <f t="array" ref="CP449">INDEX('UPTD PPA KabKota'!AY$5:AY$513,MATCH($D449,'UPTD PPA KabKota'!$C$5:$C$513,FALSE))</f>
        <v>48</v>
      </c>
      <c r="CQ449" s="209" t="str">
        <f>IFERROR(__xludf.DUMMYFUNCTION("IF(ISBLANK($K449),"""",IF(REGEXMATCH($K449,""Peraturan""),""Ada"",IF(REGEXMATCH($K449,""Rekomendasi""),""Tidak Ada"", $K449)))
"),"Ada")</f>
        <v>Ada</v>
      </c>
      <c r="CR449" s="209" t="str">
        <f t="array" ref="CR449">index('UPTD PPA KabKota'!$BI$5:$BI$513,match($D449,'UPTD PPA KabKota'!$C$5:$C$513,false))</f>
        <v>Ada</v>
      </c>
      <c r="CS449" s="314" t="str">
        <f t="shared" si="76"/>
        <v>Ada</v>
      </c>
    </row>
    <row r="450">
      <c r="A450" s="334">
        <v>444.0</v>
      </c>
      <c r="B450" s="300"/>
      <c r="C450" s="301" t="s">
        <v>4789</v>
      </c>
      <c r="D450" s="317" t="s">
        <v>4789</v>
      </c>
      <c r="E450" s="302">
        <v>45778.0</v>
      </c>
      <c r="F450" s="303" t="str">
        <f t="array" ref="F450">INDEX('Ortala-Provinsi'!C$2:C$39,MATCH($D450,'Ortala-Provinsi'!$B$2:$B$39,FALSE))</f>
        <v>Sumartin/ 085242262247</v>
      </c>
      <c r="G450" s="303" t="str">
        <f t="array" ref="G450">INDEX('Ortala-Provinsi'!D$2:D$39,MATCH($D450,'Ortala-Provinsi'!$B$2:$B$39,FALSE))</f>
        <v>Jl. Pangeran Antasari Nomor 1 Komplek Bumi Praja Anduonohu</v>
      </c>
      <c r="H450" s="303" t="str">
        <f t="array" ref="H450">INDEX('Ortala-Provinsi'!E$2:E$39,MATCH($D450,'Ortala-Provinsi'!$B$2:$B$39,FALSE))</f>
        <v>0401 3195714</v>
      </c>
      <c r="I450" s="303" t="str">
        <f t="array" ref="I450">INDEX('Ortala-Provinsi'!F$2:F$39,MATCH($D450,'Ortala-Provinsi'!$B$2:$B$39,FALSE))</f>
        <v>085398082141</v>
      </c>
      <c r="J450" s="303" t="str">
        <f t="array" ref="J450">INDEX('Ortala-Provinsi'!G$2:G$39,MATCH($D450,'Ortala-Provinsi'!$B$2:$B$39,FALSE))</f>
        <v>UPTD PPA</v>
      </c>
      <c r="K450" s="303" t="str">
        <f t="array" ref="K450">INDEX('Ortala-Provinsi'!H$2:H$39,MATCH($D450,'Ortala-Provinsi'!$B$2:$B$39,FALSE))</f>
        <v>Peraturan Gubernur Sulawesi Tenggara Nomor 22 Tahun 2024</v>
      </c>
      <c r="L450" s="303">
        <f t="array" ref="L450">INDEX('Ortala-Provinsi'!I$2:I$39,MATCH($D450,'Ortala-Provinsi'!$B$2:$B$39,FALSE))</f>
        <v>2017</v>
      </c>
      <c r="M450" s="303" t="str">
        <f t="array" ref="M450">INDEX('Ortala-Provinsi'!J$2:J$39,MATCH($D450,'Ortala-Provinsi'!$B$2:$B$39,FALSE))</f>
        <v>A</v>
      </c>
      <c r="N450" s="303" t="str">
        <f t="array" ref="N450">INDEX('Ortala-Provinsi'!K$2:K$39,MATCH($D450,'Ortala-Provinsi'!$B$2:$B$39,FALSE))</f>
        <v>Lydia (081268650303)</v>
      </c>
      <c r="O450" s="320" t="str">
        <f t="array" ref="O450">INDEX('Ortala-Provinsi'!L$2:L$39,MATCH($D450,'Ortala-Provinsi'!$B$2:$B$39,FALSE))</f>
        <v>upt.ppa.prov.sultra@gmail.com</v>
      </c>
      <c r="P450" s="303" t="str">
        <f t="array" ref="P450">INDEX('Ortala-Provinsi'!M$2:M$39,MATCH($D450,'Ortala-Provinsi'!$B$2:$B$39,FALSE))</f>
        <v>Kepala UPTD
Kasubag TU
Peksos dan Konselor</v>
      </c>
      <c r="Q450" s="303" t="str">
        <f t="array" ref="Q450">INDEX('Ortala-Provinsi'!N$2:N$39,MATCH($D450,'Ortala-Provinsi'!$B$2:$B$39,FALSE))</f>
        <v>MANDIRI</v>
      </c>
      <c r="R450" s="303" t="str">
        <f t="array" ref="R450">INDEX('Ortala-Provinsi'!O$2:O$39,MATCH($D450,'Ortala-Provinsi'!$B$2:$B$39,FALSE))</f>
        <v>KAMAR DI KANTOR</v>
      </c>
      <c r="S450" s="303" t="str">
        <f t="array" ref="S450">INDEX('Ortala-Provinsi'!P$2:P$39,MATCH($D450,'Ortala-Provinsi'!$B$2:$B$39,FALSE))</f>
        <v/>
      </c>
      <c r="T450" s="303" t="str">
        <f t="array" ref="T450">INDEX('Ortala-Provinsi'!Q$2:Q$39,MATCH($D450,'Ortala-Provinsi'!$B$2:$B$39,FALSE))</f>
        <v/>
      </c>
      <c r="U450" s="303">
        <f t="array" ref="U450">INDEX('Ortala-Provinsi'!R$2:R$39,MATCH($D450,'Ortala-Provinsi'!$B$2:$B$39,FALSE))</f>
        <v>1</v>
      </c>
      <c r="V450" s="303" t="str">
        <f t="array" ref="V450">INDEX('Ortala-Provinsi'!S$2:S$39,MATCH($D450,'Ortala-Provinsi'!$B$2:$B$39,FALSE))</f>
        <v>RUMAH SINGGAH MERUPAKAN ASET PEMDA PROV. SULTRA</v>
      </c>
      <c r="W450" s="303">
        <f t="array" ref="W450">INDEX('Ortala-Provinsi'!T$2:T$39,MATCH($D450,'Ortala-Provinsi'!$B$2:$B$39,FALSE))</f>
        <v>0</v>
      </c>
      <c r="X450" s="303">
        <f t="array" ref="X450">INDEX('Ortala-Provinsi'!U$2:U$39,MATCH($D450,'Ortala-Provinsi'!$B$2:$B$39,FALSE))</f>
        <v>1</v>
      </c>
      <c r="Y450" s="303">
        <f t="array" ref="Y450">INDEX('Ortala-Provinsi'!V$2:V$39,MATCH($D450,'Ortala-Provinsi'!$B$2:$B$39,FALSE))</f>
        <v>1</v>
      </c>
      <c r="Z450" s="303">
        <f t="array" ref="Z450">INDEX('Ortala-Provinsi'!W$2:W$39,MATCH($D450,'Ortala-Provinsi'!$B$2:$B$39,FALSE))</f>
        <v>1</v>
      </c>
      <c r="AA450" s="303">
        <f t="array" ref="AA450">INDEX('Ortala-Provinsi'!X$2:X$39,MATCH($D450,'Ortala-Provinsi'!$B$2:$B$39,FALSE))</f>
        <v>1</v>
      </c>
      <c r="AB450" s="303">
        <f t="array" ref="AB450">INDEX('Ortala-Provinsi'!Y$2:Y$39,MATCH($D450,'Ortala-Provinsi'!$B$2:$B$39,FALSE))</f>
        <v>0</v>
      </c>
      <c r="AC450" s="303">
        <f t="array" ref="AC450">INDEX('Ortala-Provinsi'!Z$2:Z$39,MATCH($D450,'Ortala-Provinsi'!$B$2:$B$39,FALSE))</f>
        <v>1</v>
      </c>
      <c r="AD450" s="303">
        <f t="array" ref="AD450">INDEX('Ortala-Provinsi'!AA$2:AA$39,MATCH($D450,'Ortala-Provinsi'!$B$2:$B$39,FALSE))</f>
        <v>1</v>
      </c>
      <c r="AE450" s="303">
        <f t="array" ref="AE450">INDEX('Ortala-Provinsi'!AB$2:AB$39,MATCH($D450,'Ortala-Provinsi'!$B$2:$B$39,FALSE))</f>
        <v>1</v>
      </c>
      <c r="AF450" s="303">
        <f t="array" ref="AF450">INDEX('Ortala-Provinsi'!AC$2:AC$39,MATCH($D450,'Ortala-Provinsi'!$B$2:$B$39,FALSE))</f>
        <v>0</v>
      </c>
      <c r="AG450" s="303">
        <f t="array" ref="AG450">INDEX('Ortala-Provinsi'!AD$2:AD$39,MATCH($D450,'Ortala-Provinsi'!$B$2:$B$39,FALSE))</f>
        <v>0</v>
      </c>
      <c r="AH450" s="303">
        <f t="array" ref="AH450">INDEX('Ortala-Provinsi'!AE$2:AE$39,MATCH($D450,'Ortala-Provinsi'!$B$2:$B$39,FALSE))</f>
        <v>1</v>
      </c>
      <c r="AI450" s="303">
        <f t="array" ref="AI450">INDEX('Ortala-Provinsi'!AF$2:AF$39,MATCH($D450,'Ortala-Provinsi'!$B$2:$B$39,FALSE))</f>
        <v>1</v>
      </c>
      <c r="AJ450" s="303">
        <f t="array" ref="AJ450">INDEX('Ortala-Provinsi'!AG$2:AG$39,MATCH($D450,'Ortala-Provinsi'!$B$2:$B$39,FALSE))</f>
        <v>1</v>
      </c>
      <c r="AK450" s="303">
        <f t="array" ref="AK450">INDEX('Ortala-Provinsi'!AH$2:AH$39,MATCH($D450,'Ortala-Provinsi'!$B$2:$B$39,FALSE))</f>
        <v>1</v>
      </c>
      <c r="AL450" s="303" t="str">
        <f t="array" ref="AL450">INDEX('Ortala-Provinsi'!AI$2:AI$39,MATCH($D450,'Ortala-Provinsi'!$B$2:$B$39,FALSE))</f>
        <v>Jika Hasil asesmen menujukan kebutuhan akan perlindungan sementara korban mendapatkan tempat penampungan serta akomodasi dalam jangka waktu tertentu</v>
      </c>
      <c r="AM450" s="303">
        <f t="array" ref="AM450">INDEX('Ortala-Provinsi'!AJ$2:AJ$39,MATCH($D450,'Ortala-Provinsi'!$B$2:$B$39,FALSE))</f>
        <v>1</v>
      </c>
      <c r="AN450" s="303">
        <f t="array" ref="AN450">INDEX('Ortala-Provinsi'!AK$2:AK$39,MATCH($D450,'Ortala-Provinsi'!$B$2:$B$39,FALSE))</f>
        <v>1</v>
      </c>
      <c r="AO450" s="303">
        <f t="array" ref="AO450">INDEX('Ortala-Provinsi'!AL$2:AL$39,MATCH($D450,'Ortala-Provinsi'!$B$2:$B$39,FALSE))</f>
        <v>17</v>
      </c>
      <c r="AP450" s="303" t="str">
        <f t="array" ref="AP450">INDEX('Ortala-Provinsi'!AM$2:AM$39,MATCH($D450,'Ortala-Provinsi'!$B$2:$B$39,FALSE))</f>
        <v>psikis dan seksual</v>
      </c>
      <c r="AQ450" s="303" t="str">
        <f t="array" ref="AQ450">INDEX('Ortala-Provinsi'!AN$2:AN$39,MATCH($D450,'Ortala-Provinsi'!$B$2:$B$39,FALSE))</f>
        <v/>
      </c>
      <c r="AR450" s="303" t="str">
        <f t="array" ref="AR450">INDEX('Ortala-Provinsi'!AO$2:AO$39,MATCH($D450,'Ortala-Provinsi'!$B$2:$B$39,FALSE))</f>
        <v/>
      </c>
      <c r="AS450" s="303" t="str">
        <f t="array" ref="AS450">INDEX('Ortala-Provinsi'!AP$2:AP$39,MATCH($D450,'Ortala-Provinsi'!$B$2:$B$39,FALSE))</f>
        <v/>
      </c>
      <c r="AT450" s="303" t="str">
        <f t="array" ref="AT450">INDEX('Ortala-Provinsi'!AQ$2:AQ$39,MATCH($D450,'Ortala-Provinsi'!$B$2:$B$39,FALSE))</f>
        <v/>
      </c>
      <c r="AU450" s="304" t="str">
        <f t="shared" ref="AU450:CP450" si="77">INDEX(#REF!,MATCH($D450,#REF!,FALSE))</f>
        <v>#REF!</v>
      </c>
      <c r="AV450" s="304" t="str">
        <f t="shared" si="77"/>
        <v>#REF!</v>
      </c>
      <c r="AW450" s="304" t="str">
        <f t="shared" si="77"/>
        <v>#REF!</v>
      </c>
      <c r="AX450" s="304" t="str">
        <f t="shared" si="77"/>
        <v>#REF!</v>
      </c>
      <c r="AY450" s="304" t="str">
        <f t="shared" si="77"/>
        <v>#REF!</v>
      </c>
      <c r="AZ450" s="304" t="str">
        <f t="shared" si="77"/>
        <v>#REF!</v>
      </c>
      <c r="BA450" s="305" t="str">
        <f t="shared" si="77"/>
        <v>#REF!</v>
      </c>
      <c r="BB450" s="304" t="str">
        <f t="shared" si="77"/>
        <v>#REF!</v>
      </c>
      <c r="BC450" s="304" t="str">
        <f t="shared" si="77"/>
        <v>#REF!</v>
      </c>
      <c r="BD450" s="304" t="str">
        <f t="shared" si="77"/>
        <v>#REF!</v>
      </c>
      <c r="BE450" s="304" t="str">
        <f t="shared" si="77"/>
        <v>#REF!</v>
      </c>
      <c r="BF450" s="304" t="str">
        <f t="shared" si="77"/>
        <v>#REF!</v>
      </c>
      <c r="BG450" s="304" t="str">
        <f t="shared" si="77"/>
        <v>#REF!</v>
      </c>
      <c r="BH450" s="304" t="str">
        <f t="shared" si="77"/>
        <v>#REF!</v>
      </c>
      <c r="BI450" s="304" t="str">
        <f t="shared" si="77"/>
        <v>#REF!</v>
      </c>
      <c r="BJ450" s="304" t="str">
        <f t="shared" si="77"/>
        <v>#REF!</v>
      </c>
      <c r="BK450" s="304" t="str">
        <f t="shared" si="77"/>
        <v>#REF!</v>
      </c>
      <c r="BL450" s="304" t="str">
        <f t="shared" si="77"/>
        <v>#REF!</v>
      </c>
      <c r="BM450" s="304" t="str">
        <f t="shared" si="77"/>
        <v>#REF!</v>
      </c>
      <c r="BN450" s="304" t="str">
        <f t="shared" si="77"/>
        <v>#REF!</v>
      </c>
      <c r="BO450" s="304" t="str">
        <f t="shared" si="77"/>
        <v>#REF!</v>
      </c>
      <c r="BP450" s="304" t="str">
        <f t="shared" si="77"/>
        <v>#REF!</v>
      </c>
      <c r="BQ450" s="304" t="str">
        <f t="shared" si="77"/>
        <v>#REF!</v>
      </c>
      <c r="BR450" s="304" t="str">
        <f t="shared" si="77"/>
        <v>#REF!</v>
      </c>
      <c r="BS450" s="304" t="str">
        <f t="shared" si="77"/>
        <v>#REF!</v>
      </c>
      <c r="BT450" s="304" t="str">
        <f t="shared" si="77"/>
        <v>#REF!</v>
      </c>
      <c r="BU450" s="304" t="str">
        <f t="shared" si="77"/>
        <v>#REF!</v>
      </c>
      <c r="BV450" s="304" t="str">
        <f t="shared" si="77"/>
        <v>#REF!</v>
      </c>
      <c r="BW450" s="304" t="str">
        <f t="shared" si="77"/>
        <v>#REF!</v>
      </c>
      <c r="BX450" s="304" t="str">
        <f t="shared" si="77"/>
        <v>#REF!</v>
      </c>
      <c r="BY450" s="304" t="str">
        <f t="shared" si="77"/>
        <v>#REF!</v>
      </c>
      <c r="BZ450" s="304" t="str">
        <f t="shared" si="77"/>
        <v>#REF!</v>
      </c>
      <c r="CA450" s="304" t="str">
        <f t="shared" si="77"/>
        <v>#REF!</v>
      </c>
      <c r="CB450" s="304" t="str">
        <f t="shared" si="77"/>
        <v>#REF!</v>
      </c>
      <c r="CC450" s="304" t="str">
        <f t="shared" si="77"/>
        <v>#REF!</v>
      </c>
      <c r="CD450" s="304" t="str">
        <f t="shared" si="77"/>
        <v>#REF!</v>
      </c>
      <c r="CE450" s="304" t="str">
        <f t="shared" si="77"/>
        <v>#REF!</v>
      </c>
      <c r="CF450" s="305" t="str">
        <f t="shared" si="77"/>
        <v>#REF!</v>
      </c>
      <c r="CG450" s="304" t="str">
        <f t="shared" si="77"/>
        <v>#REF!</v>
      </c>
      <c r="CH450" s="306" t="str">
        <f t="shared" si="77"/>
        <v>#REF!</v>
      </c>
      <c r="CI450" s="306" t="str">
        <f t="shared" si="77"/>
        <v>#REF!</v>
      </c>
      <c r="CJ450" s="306" t="str">
        <f t="shared" si="77"/>
        <v>#REF!</v>
      </c>
      <c r="CK450" s="304" t="str">
        <f t="shared" si="77"/>
        <v>#REF!</v>
      </c>
      <c r="CL450" s="306" t="str">
        <f t="shared" si="77"/>
        <v>#REF!</v>
      </c>
      <c r="CM450" s="306" t="str">
        <f t="shared" si="77"/>
        <v>#REF!</v>
      </c>
      <c r="CN450" s="306" t="str">
        <f t="shared" si="77"/>
        <v>#REF!</v>
      </c>
      <c r="CO450" s="306" t="str">
        <f t="shared" si="77"/>
        <v>#REF!</v>
      </c>
      <c r="CP450" s="306" t="str">
        <f t="shared" si="77"/>
        <v>#REF!</v>
      </c>
      <c r="CQ450" s="307" t="str">
        <f>IFERROR(__xludf.DUMMYFUNCTION("IF(ISBLANK($K450),"""",IF(REGEXMATCH($K450,""Peraturan""),""Ada"",IF(REGEXMATCH($K450,""Rekomendasi""),""Tidak Ada"", $K450)))
"),"Ada")</f>
        <v>Ada</v>
      </c>
      <c r="CR450" s="308" t="str">
        <f t="array" ref="CR450">INDEX(#REF!,MATCH($D450,#REF!,FALSE))</f>
        <v>#REF!</v>
      </c>
      <c r="CS450" s="309"/>
    </row>
    <row r="451">
      <c r="A451" s="334">
        <v>445.0</v>
      </c>
      <c r="B451" s="310">
        <v>1.0</v>
      </c>
      <c r="C451" s="311" t="s">
        <v>4789</v>
      </c>
      <c r="D451" s="312" t="s">
        <v>3785</v>
      </c>
      <c r="E451" s="315">
        <v>45778.0</v>
      </c>
      <c r="F451" s="218" t="str">
        <f t="array" ref="F451">INDEX('Ortala-KabKota'!F$2:F$415,MATCH($D451,'Ortala-KabKota'!$E$2:$E$415,FALSE))</f>
        <v/>
      </c>
      <c r="G451" s="218" t="str">
        <f t="array" ref="G451">INDEX('Ortala-KabKota'!G$2:G$415,MATCH($D451,'Ortala-KabKota'!$E$2:$E$415,FALSE))</f>
        <v>Jl. Protokol banabungi, Pasarwajo, Buton.</v>
      </c>
      <c r="H451" s="218" t="str">
        <f t="array" ref="H451">INDEX('Ortala-KabKota'!H$2:H$415,MATCH($D451,'Ortala-KabKota'!$E$2:$E$415,FALSE))</f>
        <v>-</v>
      </c>
      <c r="I451" s="218" t="str">
        <f t="array" ref="I451">INDEX('Ortala-KabKota'!I$2:I$415,MATCH($D451,'Ortala-KabKota'!$E$2:$E$415,FALSE))</f>
        <v>082155668435</v>
      </c>
      <c r="J451" s="218" t="str">
        <f t="array" ref="J451">INDEX('Ortala-KabKota'!J$2:J$415,MATCH($D451,'Ortala-KabKota'!$E$2:$E$415,FALSE))</f>
        <v>UPTD PPA</v>
      </c>
      <c r="K451" s="218" t="str">
        <f t="array" ref="K451">INDEX('Ortala-KabKota'!K$2:K$415,MATCH($D451,'Ortala-KabKota'!$E$2:$E$415,FALSE))</f>
        <v>Peraturan Bupati Buton Nomor 10 Tahun 2019</v>
      </c>
      <c r="L451" s="218">
        <f t="array" ref="L451">INDEX('Ortala-KabKota'!L$2:L$415,MATCH($D451,'Ortala-KabKota'!$E$2:$E$415,FALSE))</f>
        <v>2019</v>
      </c>
      <c r="M451" s="218" t="str">
        <f t="array" ref="M451">INDEX('Ortala-KabKota'!M$2:M$415,MATCH($D451,'Ortala-KabKota'!$E$2:$E$415,FALSE))</f>
        <v>A</v>
      </c>
      <c r="N451" s="218" t="str">
        <f t="array" ref="N451">INDEX('Ortala-KabKota'!N$2:N$415,MATCH($D451,'Ortala-KabKota'!$E$2:$E$415,FALSE))</f>
        <v>Masriati/ 0822-6002-9564</v>
      </c>
      <c r="O451" s="218" t="str">
        <f t="array" ref="O451">INDEX('Ortala-KabKota'!O$2:O$415,MATCH($D451,'Ortala-KabKota'!$E$2:$E$415,FALSE))</f>
        <v>uptdppabuton94@gmail.com</v>
      </c>
      <c r="P451" s="218" t="str">
        <f t="array" ref="P451">INDEX('Ortala-KabKota'!P$2:P$415,MATCH($D451,'Ortala-KabKota'!$E$2:$E$415,FALSE))</f>
        <v>Kepala UPTD PPA, Kasubag TU,  Pelaksana dan Kelompok JF</v>
      </c>
      <c r="Q451" s="218" t="str">
        <f t="array" ref="Q451">INDEX('Ortala-KabKota'!Q$2:Q$415,MATCH($D451,'Ortala-KabKota'!$E$2:$E$415,FALSE))</f>
        <v>MANDIRI</v>
      </c>
      <c r="R451" s="218" t="str">
        <f t="array" ref="R451">INDEX('Ortala-KabKota'!R$2:R$415,MATCH($D451,'Ortala-KabKota'!$E$2:$E$415,FALSE))</f>
        <v>TIDAK PUNYA</v>
      </c>
      <c r="S451" s="218" t="str">
        <f t="array" ref="S451">INDEX('Ortala-KabKota'!S$2:S$415,MATCH($D451,'Ortala-KabKota'!$E$2:$E$415,FALSE))</f>
        <v>Sarana prasarana rumah perlindungan belum ada</v>
      </c>
      <c r="T451" s="218">
        <f t="array" ref="T451">INDEX('Ortala-KabKota'!T$2:T$415,MATCH($D451,'Ortala-KabKota'!$E$2:$E$415,FALSE))</f>
        <v>0</v>
      </c>
      <c r="U451" s="218">
        <f t="array" ref="U451">INDEX('Ortala-KabKota'!U$2:U$415,MATCH($D451,'Ortala-KabKota'!$E$2:$E$415,FALSE))</f>
        <v>0</v>
      </c>
      <c r="V451" s="218">
        <f t="array" ref="V451">INDEX('Ortala-KabKota'!V$2:V$415,MATCH($D451,'Ortala-KabKota'!$E$2:$E$415,FALSE))</f>
        <v>0</v>
      </c>
      <c r="W451" s="218">
        <f t="array" ref="W451">INDEX('Ortala-KabKota'!W$2:W$415,MATCH($D451,'Ortala-KabKota'!$E$2:$E$415,FALSE))</f>
        <v>0</v>
      </c>
      <c r="X451" s="218">
        <f t="array" ref="X451">INDEX('Ortala-KabKota'!X$2:X$415,MATCH($D451,'Ortala-KabKota'!$E$2:$E$415,FALSE))</f>
        <v>0</v>
      </c>
      <c r="Y451" s="218">
        <f t="array" ref="Y451">INDEX('Ortala-KabKota'!Y$2:Y$415,MATCH($D451,'Ortala-KabKota'!$E$2:$E$415,FALSE))</f>
        <v>0</v>
      </c>
      <c r="Z451" s="218">
        <f t="array" ref="Z451">INDEX('Ortala-KabKota'!Z$2:Z$415,MATCH($D451,'Ortala-KabKota'!$E$2:$E$415,FALSE))</f>
        <v>0</v>
      </c>
      <c r="AA451" s="218">
        <f t="array" ref="AA451">INDEX('Ortala-KabKota'!AA$2:AA$415,MATCH($D451,'Ortala-KabKota'!$E$2:$E$415,FALSE))</f>
        <v>0</v>
      </c>
      <c r="AB451" s="218">
        <f t="array" ref="AB451">INDEX('Ortala-KabKota'!AB$2:AB$415,MATCH($D451,'Ortala-KabKota'!$E$2:$E$415,FALSE))</f>
        <v>0</v>
      </c>
      <c r="AC451" s="218">
        <f t="array" ref="AC451">INDEX('Ortala-KabKota'!AC$2:AC$415,MATCH($D451,'Ortala-KabKota'!$E$2:$E$415,FALSE))</f>
        <v>0</v>
      </c>
      <c r="AD451" s="218" t="str">
        <f t="array" ref="AD451">INDEX('Ortala-KabKota'!AD$2:AD$415,MATCH($D451,'Ortala-KabKota'!$E$2:$E$415,FALSE))</f>
        <v/>
      </c>
      <c r="AE451" s="218">
        <f t="array" ref="AE451">INDEX('Ortala-KabKota'!AE$2:AE$415,MATCH($D451,'Ortala-KabKota'!$E$2:$E$415,FALSE))</f>
        <v>1</v>
      </c>
      <c r="AF451" s="218">
        <f t="array" ref="AF451">INDEX('Ortala-KabKota'!AF$2:AF$415,MATCH($D451,'Ortala-KabKota'!$E$2:$E$415,FALSE))</f>
        <v>1</v>
      </c>
      <c r="AG451" s="218">
        <f t="array" ref="AG451">INDEX('Ortala-KabKota'!AG$2:AG$415,MATCH($D451,'Ortala-KabKota'!$E$2:$E$415,FALSE))</f>
        <v>1</v>
      </c>
      <c r="AH451" s="218">
        <f t="array" ref="AH451">INDEX('Ortala-KabKota'!AH$2:AH$415,MATCH($D451,'Ortala-KabKota'!$E$2:$E$415,FALSE))</f>
        <v>1</v>
      </c>
      <c r="AI451" s="218" t="str">
        <f t="array" ref="AI451">INDEX('Ortala-KabKota'!AI$2:AI$415,MATCH($D451,'Ortala-KabKota'!$E$2:$E$415,FALSE))</f>
        <v>Penjelasan Asesmen (urgensi, bahaya, resiko), persetujuan dgn pelapor, pendamping PPA berkomunikasi dgn pemberi tempat penampungan, asesmen kebutuhan korban, input data simponi </v>
      </c>
      <c r="AJ451" s="218">
        <f t="array" ref="AJ451">INDEX('Ortala-KabKota'!AJ$2:AJ$415,MATCH($D451,'Ortala-KabKota'!$E$2:$E$415,FALSE))</f>
        <v>1</v>
      </c>
      <c r="AK451" s="218">
        <f t="array" ref="AK451">INDEX('Ortala-KabKota'!AK$2:AK$415,MATCH($D451,'Ortala-KabKota'!$E$2:$E$415,FALSE))</f>
        <v>1</v>
      </c>
      <c r="AL451" s="218">
        <f t="array" ref="AL451">INDEX('Ortala-KabKota'!AL$2:AL$415,MATCH($D451,'Ortala-KabKota'!$E$2:$E$415,FALSE))</f>
        <v>8</v>
      </c>
      <c r="AM451" s="218" t="str">
        <f t="array" ref="AM451">INDEX('Ortala-KabKota'!AM$2:AM$415,MATCH($D451,'Ortala-KabKota'!$E$2:$E$415,FALSE))</f>
        <v>Kekerasan Anak</v>
      </c>
      <c r="AN451" s="218" t="str">
        <f t="array" ref="AN451">INDEX('Ortala-KabKota'!AN$2:AN$415,MATCH($D451,'Ortala-KabKota'!$E$2:$E$415,FALSE))</f>
        <v/>
      </c>
      <c r="AO451" s="218" t="str">
        <f t="array" ref="AO451">INDEX('Ortala-KabKota'!AO$2:AO$415,MATCH($D451,'Ortala-KabKota'!$E$2:$E$415,FALSE))</f>
        <v/>
      </c>
      <c r="AP451" s="218" t="str">
        <f t="array" ref="AP451">INDEX('Ortala-KabKota'!AP$2:AP$415,MATCH($D451,'Ortala-KabKota'!$E$2:$E$415,FALSE))</f>
        <v/>
      </c>
      <c r="AQ451" s="218">
        <f t="array" ref="AQ451">INDEX('Ortala-KabKota'!AQ$2:AQ$415,MATCH($D451,'Ortala-KabKota'!$E$2:$E$415,FALSE))</f>
        <v>1</v>
      </c>
      <c r="AR451" s="218" t="str">
        <f t="array" ref="AR451">INDEX('Ortala-KabKota'!AR$2:AR$415,MATCH($D451,'Ortala-KabKota'!$E$2:$E$415,FALSE))</f>
        <v/>
      </c>
      <c r="AS451" s="218" t="str">
        <f t="array" ref="AS451">INDEX('Ortala-KabKota'!AS$2:AS$415,MATCH($D451,'Ortala-KabKota'!$E$2:$E$415,FALSE))</f>
        <v/>
      </c>
      <c r="AT451" s="218" t="str">
        <f t="array" ref="AT451">INDEX('Ortala-KabKota'!AT$2:AT$415,MATCH($D451,'Ortala-KabKota'!$E$2:$E$415,FALSE))</f>
        <v/>
      </c>
      <c r="AU451" s="218" t="str">
        <f t="array" ref="AU451">INDEX('UPTD PPA KabKota'!D$5:D$513,MATCH($D451,'UPTD PPA KabKota'!$C$5:$C$513,FALSE))</f>
        <v>SURIATY SAIRI, SKM / 0812-6781-1894</v>
      </c>
      <c r="AV451" s="218" t="str">
        <f t="array" ref="AV451">INDEX('UPTD PPA KabKota'!E$5:E$513,MATCH($D451,'UPTD PPA KabKota'!$C$5:$C$513,FALSE))</f>
        <v>Jln. Protokol Nomor….. Gedung serbaguna Wakaaka Lt.I, banabungi - Pasarwajo</v>
      </c>
      <c r="AW451" s="218" t="str">
        <f t="array" ref="AW451">INDEX('UPTD PPA KabKota'!F$5:F$513,MATCH($D451,'UPTD PPA KabKota'!$C$5:$C$513,FALSE))</f>
        <v>0822-6002-9564</v>
      </c>
      <c r="AX451" s="218" t="str">
        <f t="array" ref="AX451">INDEX('UPTD PPA KabKota'!G$5:G$513,MATCH($D451,'UPTD PPA KabKota'!$C$5:$C$513,FALSE))</f>
        <v>0822-6002-9564</v>
      </c>
      <c r="AY451" s="218" t="str">
        <f t="array" ref="AY451">INDEX('UPTD PPA KabKota'!H$5:H$513,MATCH($D451,'UPTD PPA KabKota'!$C$5:$C$513,FALSE))</f>
        <v>UPTD PPA</v>
      </c>
      <c r="AZ451" s="218" t="str">
        <f t="array" ref="AZ451">INDEX('UPTD PPA KabKota'!I$5:I$513,MATCH($D451,'UPTD PPA KabKota'!$C$5:$C$513,FALSE))</f>
        <v>Peraturan Bupati Buton Nomor 10 Tahun 2019 tentang Pembentukan, Kedudukan, Susunan Organisasi, Tugas dan Fungsi, Serta Tata Kerja Unit Pelaksana Teknis Daerah Perlindungan Perempuan dan Anak Pada Dinas Pemberdayaan Perempuan dan Perlindungan Anak Kabupaten Buton</v>
      </c>
      <c r="BA451" s="218">
        <f t="array" ref="BA451">INDEX('UPTD PPA KabKota'!J$5:J$513,MATCH($D451,'UPTD PPA KabKota'!$C$5:$C$513,FALSE))</f>
        <v>2019</v>
      </c>
      <c r="BB451" s="218" t="str">
        <f t="array" ref="BB451">INDEX('UPTD PPA KabKota'!K$5:K$513,MATCH($D451,'UPTD PPA KabKota'!$C$5:$C$513,FALSE))</f>
        <v>A</v>
      </c>
      <c r="BC451" s="218" t="str">
        <f t="array" ref="BC451">INDEX('UPTD PPA KabKota'!L$5:L$513,MATCH($D451,'UPTD PPA KabKota'!$C$5:$C$513,FALSE))</f>
        <v>Musria/082344171569</v>
      </c>
      <c r="BD451" s="218" t="str">
        <f t="array" ref="BD451">INDEX('UPTD PPA KabKota'!M$5:M$513,MATCH($D451,'UPTD PPA KabKota'!$C$5:$C$513,FALSE))</f>
        <v>uptdppakabbuton@gmail.com</v>
      </c>
      <c r="BE451" s="218" t="str">
        <f t="array" ref="BE451">INDEX('UPTD PPA KabKota'!N$5:N$513,MATCH($D451,'UPTD PPA KabKota'!$C$5:$C$513,FALSE))</f>
        <v>Kepala UPTD, Kasubag TU, Pengadministrasian Umum, Pengemudi, Petugas Keamanan, Konselor (Psikologi/Hukum), Penjaga Asrama, dan Mediator</v>
      </c>
      <c r="BF451" s="218" t="str">
        <f t="array" ref="BF451">INDEX('UPTD PPA KabKota'!O$5:O$513,MATCH($D451,'UPTD PPA KabKota'!$C$5:$C$513,FALSE))</f>
        <v>MANDIRI</v>
      </c>
      <c r="BG451" s="218" t="str">
        <f t="array" ref="BG451">INDEX('UPTD PPA KabKota'!P$5:P$513,MATCH($D451,'UPTD PPA KabKota'!$C$5:$C$513,FALSE))</f>
        <v>PINJAM PAKAI</v>
      </c>
      <c r="BH451" s="218" t="str">
        <f t="array" ref="BH451">INDEX('UPTD PPA KabKota'!Q$5:Q$513,MATCH($D451,'UPTD PPA KabKota'!$C$5:$C$513,FALSE))</f>
        <v>Aset Pemerintah Kabupaten Buton</v>
      </c>
      <c r="BI451" s="218" t="str">
        <f t="array" ref="BI451">INDEX('UPTD PPA KabKota'!R$5:R$513,MATCH($D451,'UPTD PPA KabKota'!$C$5:$C$513,FALSE))</f>
        <v>Ada</v>
      </c>
      <c r="BJ451" s="218" t="str">
        <f t="array" ref="BJ451">INDEX('UPTD PPA KabKota'!S$5:S$513,MATCH($D451,'UPTD PPA KabKota'!$C$5:$C$513,FALSE))</f>
        <v>Tidak Ada</v>
      </c>
      <c r="BK451" s="218" t="str">
        <f t="array" ref="BK451">INDEX('UPTD PPA KabKota'!T$5:T$513,MATCH($D451,'UPTD PPA KabKota'!$C$5:$C$513,FALSE))</f>
        <v>Tidak Ada</v>
      </c>
      <c r="BL451" s="218" t="str">
        <f t="array" ref="BL451">INDEX('UPTD PPA KabKota'!U$5:U$513,MATCH($D451,'UPTD PPA KabKota'!$C$5:$C$513,FALSE))</f>
        <v>Ada</v>
      </c>
      <c r="BM451" s="218" t="str">
        <f t="array" ref="BM451">INDEX('UPTD PPA KabKota'!V$5:V$513,MATCH($D451,'UPTD PPA KabKota'!$C$5:$C$513,FALSE))</f>
        <v>Tidak Ada</v>
      </c>
      <c r="BN451" s="218" t="str">
        <f t="array" ref="BN451">INDEX('UPTD PPA KabKota'!W$5:W$513,MATCH($D451,'UPTD PPA KabKota'!$C$5:$C$513,FALSE))</f>
        <v>Tidak Ada</v>
      </c>
      <c r="BO451" s="218" t="str">
        <f t="array" ref="BO451">INDEX('UPTD PPA KabKota'!X$5:X$513,MATCH($D451,'UPTD PPA KabKota'!$C$5:$C$513,FALSE))</f>
        <v>Tidak Ada</v>
      </c>
      <c r="BP451" s="218" t="str">
        <f t="array" ref="BP451">INDEX('UPTD PPA KabKota'!Y$5:Y$513,MATCH($D451,'UPTD PPA KabKota'!$C$5:$C$513,FALSE))</f>
        <v>Tidak Ada</v>
      </c>
      <c r="BQ451" s="218" t="str">
        <f t="array" ref="BQ451">INDEX('UPTD PPA KabKota'!Z$5:Z$513,MATCH($D451,'UPTD PPA KabKota'!$C$5:$C$513,FALSE))</f>
        <v>Ada</v>
      </c>
      <c r="BR451" s="218" t="str">
        <f t="array" ref="BR451">INDEX('UPTD PPA KabKota'!AA$5:AA$513,MATCH($D451,'UPTD PPA KabKota'!$C$5:$C$513,FALSE))</f>
        <v>Tidak Ada</v>
      </c>
      <c r="BS451" s="218" t="str">
        <f t="array" ref="BS451">INDEX('UPTD PPA KabKota'!AB$5:AB$513,MATCH($D451,'UPTD PPA KabKota'!$C$5:$C$513,FALSE))</f>
        <v>Tidak Ada</v>
      </c>
      <c r="BT451" s="218" t="str">
        <f t="array" ref="BT451">INDEX('UPTD PPA KabKota'!AC$5:AC$513,MATCH($D451,'UPTD PPA KabKota'!$C$5:$C$513,FALSE))</f>
        <v>Sudah</v>
      </c>
      <c r="BU451" s="218" t="str">
        <f t="array" ref="BU451">INDEX('UPTD PPA KabKota'!AD$5:AD$513,MATCH($D451,'UPTD PPA KabKota'!$C$5:$C$513,FALSE))</f>
        <v>Sudah</v>
      </c>
      <c r="BV451" s="218" t="str">
        <f t="array" ref="BV451">INDEX('UPTD PPA KabKota'!AE$5:AE$513,MATCH($D451,'UPTD PPA KabKota'!$C$5:$C$513,FALSE))</f>
        <v>Sudah</v>
      </c>
      <c r="BW451" s="218" t="str">
        <f t="array" ref="BW451">INDEX('UPTD PPA KabKota'!AF$5:AF$513,MATCH($D451,'UPTD PPA KabKota'!$C$5:$C$513,FALSE))</f>
        <v>Sudah</v>
      </c>
      <c r="BX451" s="218" t="str">
        <f t="array" ref="BX451">INDEX('UPTD PPA KabKota'!AG$5:AG$513,MATCH($D451,'UPTD PPA KabKota'!$C$5:$C$513,FALSE))</f>
        <v>Belum</v>
      </c>
      <c r="BY451" s="218" t="str">
        <f t="array" ref="BY451">INDEX('UPTD PPA KabKota'!AH$5:AH$513,MATCH($D451,'UPTD PPA KabKota'!$C$5:$C$513,FALSE))</f>
        <v>Sudah</v>
      </c>
      <c r="BZ451" s="218" t="str">
        <f t="array" ref="BZ451">INDEX('UPTD PPA KabKota'!AI$5:AI$513,MATCH($D451,'UPTD PPA KabKota'!$C$5:$C$513,FALSE))</f>
        <v>Belum</v>
      </c>
      <c r="CA451" s="218" t="str">
        <f t="array" ref="CA451">INDEX('UPTD PPA KabKota'!AJ$5:AJ$513,MATCH($D451,'UPTD PPA KabKota'!$C$5:$C$513,FALSE))</f>
        <v>Sudah</v>
      </c>
      <c r="CB451" s="218" t="str">
        <f t="array" ref="CB451">INDEX('UPTD PPA KabKota'!AK$5:AK$513,MATCH($D451,'UPTD PPA KabKota'!$C$5:$C$513,FALSE))</f>
        <v>Belum</v>
      </c>
      <c r="CC451" s="218" t="str">
        <f t="array" ref="CC451">INDEX('UPTD PPA KabKota'!AL$5:AL$513,MATCH($D451,'UPTD PPA KabKota'!$C$5:$C$513,FALSE))</f>
        <v>Sudah</v>
      </c>
      <c r="CD451" s="218" t="str">
        <f t="array" ref="CD451">INDEX('UPTD PPA KabKota'!AM$5:AM$513,MATCH($D451,'UPTD PPA KabKota'!$C$5:$C$513,FALSE))</f>
        <v>Sudah</v>
      </c>
      <c r="CE451" s="218" t="str">
        <f t="array" ref="CE451">INDEX('UPTD PPA KabKota'!AN$5:AN$513,MATCH($D451,'UPTD PPA KabKota'!$C$5:$C$513,FALSE))</f>
        <v>pengaduan dari masyarakat, penjangkuan korban, pengelolaan Kasus, Jika korban memerlukan pengamanan maka akan diberikan penampungan sementara di rumah aman</v>
      </c>
      <c r="CF451" s="218">
        <f t="array" ref="CF451">INDEX('UPTD PPA KabKota'!AO$5:AO$513,MATCH($D451,'UPTD PPA KabKota'!$C$5:$C$513,FALSE))</f>
        <v>32</v>
      </c>
      <c r="CG451" s="218" t="str">
        <f t="array" ref="CG451">INDEX('UPTD PPA KabKota'!AP$5:AP$513,MATCH($D451,'UPTD PPA KabKota'!$C$5:$C$513,FALSE))</f>
        <v>Kekerasan Terhadap Anak (Seksual dan Fisik)</v>
      </c>
      <c r="CH451" s="218" t="str">
        <f t="array" ref="CH451">INDEX('UPTD PPA KabKota'!AQ$5:AQ$513,MATCH($D451,'UPTD PPA KabKota'!$C$5:$C$513,FALSE))</f>
        <v/>
      </c>
      <c r="CI451" s="218" t="str">
        <f t="array" ref="CI451">INDEX('UPTD PPA KabKota'!AR$5:AR$513,MATCH($D451,'UPTD PPA KabKota'!$C$5:$C$513,FALSE))</f>
        <v/>
      </c>
      <c r="CJ451" s="218" t="str">
        <f t="array" ref="CJ451">INDEX('UPTD PPA KabKota'!AS$5:AS$513,MATCH($D451,'UPTD PPA KabKota'!$C$5:$C$513,FALSE))</f>
        <v/>
      </c>
      <c r="CK451" s="218" t="str">
        <f t="array" ref="CK451">INDEX('UPTD PPA KabKota'!AT$5:AT$513,MATCH($D451,'UPTD PPA KabKota'!$C$5:$C$513,FALSE))</f>
        <v>v</v>
      </c>
      <c r="CL451" s="218" t="str">
        <f t="array" ref="CL451">INDEX('UPTD PPA KabKota'!AU$5:AU$513,MATCH($D451,'UPTD PPA KabKota'!$C$5:$C$513,FALSE))</f>
        <v/>
      </c>
      <c r="CM451" s="218" t="str">
        <f t="array" ref="CM451">INDEX('UPTD PPA KabKota'!AV$5:AV$513,MATCH($D451,'UPTD PPA KabKota'!$C$5:$C$513,FALSE))</f>
        <v/>
      </c>
      <c r="CN451" s="218" t="str">
        <f t="array" ref="CN451">INDEX('UPTD PPA KabKota'!AW$5:AW$513,MATCH($D451,'UPTD PPA KabKota'!$C$5:$C$513,FALSE))</f>
        <v/>
      </c>
      <c r="CO451" s="218" t="str">
        <f t="array" ref="CO451">INDEX('UPTD PPA KabKota'!AX$5:AX$513,MATCH($D451,'UPTD PPA KabKota'!$C$5:$C$513,FALSE))</f>
        <v/>
      </c>
      <c r="CP451" s="218" t="str">
        <f t="array" ref="CP451">INDEX('UPTD PPA KabKota'!AY$5:AY$513,MATCH($D451,'UPTD PPA KabKota'!$C$5:$C$513,FALSE))</f>
        <v/>
      </c>
      <c r="CQ451" s="209" t="str">
        <f>IFERROR(__xludf.DUMMYFUNCTION("IF(ISBLANK($K451),"""",IF(REGEXMATCH($K451,""Peraturan""),""Ada"",IF(REGEXMATCH($K451,""Rekomendasi""),""Tidak Ada"", $K451)))
"),"Ada")</f>
        <v>Ada</v>
      </c>
      <c r="CR451" s="209" t="str">
        <f t="array" ref="CR451">index('UPTD PPA KabKota'!$BI$5:$BI$513,match($D451,'UPTD PPA KabKota'!$C$5:$C$513,false))</f>
        <v>Ada</v>
      </c>
      <c r="CS451" s="314" t="str">
        <f t="shared" ref="CS451:CS452" si="78">IFS(CQ451="Ada","Ada",CR451="Ada","Ada",CR451="Tidak Ada","Tidak Ada")</f>
        <v>Ada</v>
      </c>
    </row>
    <row r="452">
      <c r="A452" s="334">
        <v>446.0</v>
      </c>
      <c r="B452" s="310">
        <v>2.0</v>
      </c>
      <c r="C452" s="311" t="s">
        <v>4789</v>
      </c>
      <c r="D452" s="312" t="s">
        <v>3877</v>
      </c>
      <c r="E452" s="315">
        <v>45689.0</v>
      </c>
      <c r="F452" s="218" t="str">
        <f t="array" ref="F452">INDEX('Ortala-KabKota'!F$2:F$415,MATCH($D452,'Ortala-KabKota'!$E$2:$E$415,FALSE))</f>
        <v>Dewi Yuliana Mutahya/ 085225189296</v>
      </c>
      <c r="G452" s="218" t="str">
        <f t="array" ref="G452">INDEX('Ortala-KabKota'!G$2:G$415,MATCH($D452,'Ortala-KabKota'!$E$2:$E$415,FALSE))</f>
        <v>Jalan Gatot Subroto</v>
      </c>
      <c r="H452" s="218" t="str">
        <f t="array" ref="H452">INDEX('Ortala-KabKota'!H$2:H$415,MATCH($D452,'Ortala-KabKota'!$E$2:$E$415,FALSE))</f>
        <v>-</v>
      </c>
      <c r="I452" s="218">
        <f t="array" ref="I452">INDEX('Ortala-KabKota'!I$2:I$415,MATCH($D452,'Ortala-KabKota'!$E$2:$E$415,FALSE))</f>
        <v>85258071918</v>
      </c>
      <c r="J452" s="218" t="str">
        <f t="array" ref="J452">INDEX('Ortala-KabKota'!J$2:J$415,MATCH($D452,'Ortala-KabKota'!$E$2:$E$415,FALSE))</f>
        <v>UPTD PPA</v>
      </c>
      <c r="K452" s="218" t="str">
        <f t="array" ref="K452">INDEX('Ortala-KabKota'!K$2:K$415,MATCH($D452,'Ortala-KabKota'!$E$2:$E$415,FALSE))</f>
        <v>Peraturan Bupati Muna Nomor 32 Tahun 2021</v>
      </c>
      <c r="L452" s="218">
        <f t="array" ref="L452">INDEX('Ortala-KabKota'!L$2:L$415,MATCH($D452,'Ortala-KabKota'!$E$2:$E$415,FALSE))</f>
        <v>2021</v>
      </c>
      <c r="M452" s="218" t="str">
        <f t="array" ref="M452">INDEX('Ortala-KabKota'!M$2:M$415,MATCH($D452,'Ortala-KabKota'!$E$2:$E$415,FALSE))</f>
        <v>B</v>
      </c>
      <c r="N452" s="218" t="str">
        <f t="array" ref="N452">INDEX('Ortala-KabKota'!N$2:N$415,MATCH($D452,'Ortala-KabKota'!$E$2:$E$415,FALSE))</f>
        <v>Dewi Yuliana Mutahya/085225189296</v>
      </c>
      <c r="O452" s="218" t="str">
        <f t="array" ref="O452">INDEX('Ortala-KabKota'!O$2:O$415,MATCH($D452,'Ortala-KabKota'!$E$2:$E$415,FALSE))</f>
        <v>dinasp3amuna@gmail.com</v>
      </c>
      <c r="P452" s="218" t="str">
        <f t="array" ref="P452">INDEX('Ortala-KabKota'!P$2:P$415,MATCH($D452,'Ortala-KabKota'!$E$2:$E$415,FALSE))</f>
        <v>Kepala UPTD PPA</v>
      </c>
      <c r="Q452" s="218" t="str">
        <f t="array" ref="Q452">INDEX('Ortala-KabKota'!Q$2:Q$415,MATCH($D452,'Ortala-KabKota'!$E$2:$E$415,FALSE))</f>
        <v>BERGABUNG DENGAN KANTOR DINAS</v>
      </c>
      <c r="R452" s="218" t="str">
        <f t="array" ref="R452">INDEX('Ortala-KabKota'!R$2:R$415,MATCH($D452,'Ortala-KabKota'!$E$2:$E$415,FALSE))</f>
        <v>SEWA/KONTRAK</v>
      </c>
      <c r="S452" s="218" t="str">
        <f t="array" ref="S452">INDEX('Ortala-KabKota'!S$2:S$415,MATCH($D452,'Ortala-KabKota'!$E$2:$E$415,FALSE))</f>
        <v>Ya (Sewa)</v>
      </c>
      <c r="T452" s="218">
        <f t="array" ref="T452">INDEX('Ortala-KabKota'!T$2:T$415,MATCH($D452,'Ortala-KabKota'!$E$2:$E$415,FALSE))</f>
        <v>1</v>
      </c>
      <c r="U452" s="218">
        <f t="array" ref="U452">INDEX('Ortala-KabKota'!U$2:U$415,MATCH($D452,'Ortala-KabKota'!$E$2:$E$415,FALSE))</f>
        <v>1</v>
      </c>
      <c r="V452" s="218">
        <f t="array" ref="V452">INDEX('Ortala-KabKota'!V$2:V$415,MATCH($D452,'Ortala-KabKota'!$E$2:$E$415,FALSE))</f>
        <v>1</v>
      </c>
      <c r="W452" s="218">
        <f t="array" ref="W452">INDEX('Ortala-KabKota'!W$2:W$415,MATCH($D452,'Ortala-KabKota'!$E$2:$E$415,FALSE))</f>
        <v>0</v>
      </c>
      <c r="X452" s="218">
        <f t="array" ref="X452">INDEX('Ortala-KabKota'!X$2:X$415,MATCH($D452,'Ortala-KabKota'!$E$2:$E$415,FALSE))</f>
        <v>1</v>
      </c>
      <c r="Y452" s="218">
        <f t="array" ref="Y452">INDEX('Ortala-KabKota'!Y$2:Y$415,MATCH($D452,'Ortala-KabKota'!$E$2:$E$415,FALSE))</f>
        <v>0</v>
      </c>
      <c r="Z452" s="218">
        <f t="array" ref="Z452">INDEX('Ortala-KabKota'!Z$2:Z$415,MATCH($D452,'Ortala-KabKota'!$E$2:$E$415,FALSE))</f>
        <v>0</v>
      </c>
      <c r="AA452" s="218">
        <f t="array" ref="AA452">INDEX('Ortala-KabKota'!AA$2:AA$415,MATCH($D452,'Ortala-KabKota'!$E$2:$E$415,FALSE))</f>
        <v>1</v>
      </c>
      <c r="AB452" s="218">
        <f t="array" ref="AB452">INDEX('Ortala-KabKota'!AB$2:AB$415,MATCH($D452,'Ortala-KabKota'!$E$2:$E$415,FALSE))</f>
        <v>0</v>
      </c>
      <c r="AC452" s="218">
        <f t="array" ref="AC452">INDEX('Ortala-KabKota'!AC$2:AC$415,MATCH($D452,'Ortala-KabKota'!$E$2:$E$415,FALSE))</f>
        <v>0</v>
      </c>
      <c r="AD452" s="218" t="str">
        <f t="array" ref="AD452">INDEX('Ortala-KabKota'!AD$2:AD$415,MATCH($D452,'Ortala-KabKota'!$E$2:$E$415,FALSE))</f>
        <v/>
      </c>
      <c r="AE452" s="218">
        <f t="array" ref="AE452">INDEX('Ortala-KabKota'!AE$2:AE$415,MATCH($D452,'Ortala-KabKota'!$E$2:$E$415,FALSE))</f>
        <v>1</v>
      </c>
      <c r="AF452" s="218">
        <f t="array" ref="AF452">INDEX('Ortala-KabKota'!AF$2:AF$415,MATCH($D452,'Ortala-KabKota'!$E$2:$E$415,FALSE))</f>
        <v>1</v>
      </c>
      <c r="AG452" s="218">
        <f t="array" ref="AG452">INDEX('Ortala-KabKota'!AG$2:AG$415,MATCH($D452,'Ortala-KabKota'!$E$2:$E$415,FALSE))</f>
        <v>1</v>
      </c>
      <c r="AH452" s="218">
        <f t="array" ref="AH452">INDEX('Ortala-KabKota'!AH$2:AH$415,MATCH($D452,'Ortala-KabKota'!$E$2:$E$415,FALSE))</f>
        <v>1</v>
      </c>
      <c r="AI452" s="218" t="str">
        <f t="array" ref="AI452">INDEX('Ortala-KabKota'!AI$2:AI$415,MATCH($D452,'Ortala-KabKota'!$E$2:$E$415,FALSE))</f>
        <v>Jika tempat korban jauh dan membutuhkan pendampingan</v>
      </c>
      <c r="AJ452" s="218">
        <f t="array" ref="AJ452">INDEX('Ortala-KabKota'!AJ$2:AJ$415,MATCH($D452,'Ortala-KabKota'!$E$2:$E$415,FALSE))</f>
        <v>1</v>
      </c>
      <c r="AK452" s="218">
        <f t="array" ref="AK452">INDEX('Ortala-KabKota'!AK$2:AK$415,MATCH($D452,'Ortala-KabKota'!$E$2:$E$415,FALSE))</f>
        <v>1</v>
      </c>
      <c r="AL452" s="218">
        <f t="array" ref="AL452">INDEX('Ortala-KabKota'!AL$2:AL$415,MATCH($D452,'Ortala-KabKota'!$E$2:$E$415,FALSE))</f>
        <v>5</v>
      </c>
      <c r="AM452" s="218" t="str">
        <f t="array" ref="AM452">INDEX('Ortala-KabKota'!AM$2:AM$415,MATCH($D452,'Ortala-KabKota'!$E$2:$E$415,FALSE))</f>
        <v>Kekerasan Seksual</v>
      </c>
      <c r="AN452" s="218" t="str">
        <f t="array" ref="AN452">INDEX('Ortala-KabKota'!AN$2:AN$415,MATCH($D452,'Ortala-KabKota'!$E$2:$E$415,FALSE))</f>
        <v/>
      </c>
      <c r="AO452" s="218" t="str">
        <f t="array" ref="AO452">INDEX('Ortala-KabKota'!AO$2:AO$415,MATCH($D452,'Ortala-KabKota'!$E$2:$E$415,FALSE))</f>
        <v/>
      </c>
      <c r="AP452" s="218" t="str">
        <f t="array" ref="AP452">INDEX('Ortala-KabKota'!AP$2:AP$415,MATCH($D452,'Ortala-KabKota'!$E$2:$E$415,FALSE))</f>
        <v/>
      </c>
      <c r="AQ452" s="218" t="str">
        <f t="array" ref="AQ452">INDEX('Ortala-KabKota'!AQ$2:AQ$415,MATCH($D452,'Ortala-KabKota'!$E$2:$E$415,FALSE))</f>
        <v/>
      </c>
      <c r="AR452" s="218" t="str">
        <f t="array" ref="AR452">INDEX('Ortala-KabKota'!AR$2:AR$415,MATCH($D452,'Ortala-KabKota'!$E$2:$E$415,FALSE))</f>
        <v/>
      </c>
      <c r="AS452" s="218">
        <f t="array" ref="AS452">INDEX('Ortala-KabKota'!AS$2:AS$415,MATCH($D452,'Ortala-KabKota'!$E$2:$E$415,FALSE))</f>
        <v>1</v>
      </c>
      <c r="AT452" s="218" t="str">
        <f t="array" ref="AT452">INDEX('Ortala-KabKota'!AT$2:AT$415,MATCH($D452,'Ortala-KabKota'!$E$2:$E$415,FALSE))</f>
        <v/>
      </c>
      <c r="AU452" s="218" t="str">
        <f t="array" ref="AU452">INDEX('UPTD PPA KabKota'!D$5:D$513,MATCH($D452,'UPTD PPA KabKota'!$C$5:$C$513,FALSE))</f>
        <v>Dewi Yuliana Mutahya, SKM</v>
      </c>
      <c r="AV452" s="218" t="str">
        <f t="array" ref="AV452">INDEX('UPTD PPA KabKota'!E$5:E$513,MATCH($D452,'UPTD PPA KabKota'!$C$5:$C$513,FALSE))</f>
        <v>Jl. Gatot Subroto, Wamponiki, Kec. Katobu, Kabupaten Muna, Sulawesi Tenggara</v>
      </c>
      <c r="AW452" s="218">
        <f t="array" ref="AW452">INDEX('UPTD PPA KabKota'!F$5:F$513,MATCH($D452,'UPTD PPA KabKota'!$C$5:$C$513,FALSE))</f>
        <v>85225189296</v>
      </c>
      <c r="AX452" s="218">
        <f t="array" ref="AX452">INDEX('UPTD PPA KabKota'!G$5:G$513,MATCH($D452,'UPTD PPA KabKota'!$C$5:$C$513,FALSE))</f>
        <v>85225189296</v>
      </c>
      <c r="AY452" s="218" t="str">
        <f t="array" ref="AY452">INDEX('UPTD PPA KabKota'!H$5:H$513,MATCH($D452,'UPTD PPA KabKota'!$C$5:$C$513,FALSE))</f>
        <v>UPTD PPA</v>
      </c>
      <c r="AZ452" s="218" t="str">
        <f t="array" ref="AZ452">INDEX('UPTD PPA KabKota'!I$5:I$513,MATCH($D452,'UPTD PPA KabKota'!$C$5:$C$513,FALSE))</f>
        <v>Peraturan Bupati Kabupaten Muna Nomor 21 Tahun 2022</v>
      </c>
      <c r="BA452" s="218">
        <f t="array" ref="BA452">INDEX('UPTD PPA KabKota'!J$5:J$513,MATCH($D452,'UPTD PPA KabKota'!$C$5:$C$513,FALSE))</f>
        <v>2022</v>
      </c>
      <c r="BB452" s="218" t="str">
        <f t="array" ref="BB452">INDEX('UPTD PPA KabKota'!K$5:K$513,MATCH($D452,'UPTD PPA KabKota'!$C$5:$C$513,FALSE))</f>
        <v>C</v>
      </c>
      <c r="BC452" s="218" t="str">
        <f t="array" ref="BC452">INDEX('UPTD PPA KabKota'!L$5:L$513,MATCH($D452,'UPTD PPA KabKota'!$C$5:$C$513,FALSE))</f>
        <v>Dewi Yuliana Mutahya / 085225189296</v>
      </c>
      <c r="BD452" s="218" t="str">
        <f t="array" ref="BD452">INDEX('UPTD PPA KabKota'!M$5:M$513,MATCH($D452,'UPTD PPA KabKota'!$C$5:$C$513,FALSE))</f>
        <v>widyaaqila0706@gmail.com</v>
      </c>
      <c r="BE452" s="218" t="str">
        <f t="array" ref="BE452">INDEX('UPTD PPA KabKota'!N$5:N$513,MATCH($D452,'UPTD PPA KabKota'!$C$5:$C$513,FALSE))</f>
        <v>Kepala UPTD, Staf</v>
      </c>
      <c r="BF452" s="218" t="str">
        <f t="array" ref="BF452">INDEX('UPTD PPA KabKota'!O$5:O$513,MATCH($D452,'UPTD PPA KabKota'!$C$5:$C$513,FALSE))</f>
        <v>Belum punya dan bergabung dengan kantor Dinas</v>
      </c>
      <c r="BG452" s="218" t="str">
        <f t="array" ref="BG452">INDEX('UPTD PPA KabKota'!P$5:P$513,MATCH($D452,'UPTD PPA KabKota'!$C$5:$C$513,FALSE))</f>
        <v>Sewa/Kontrak</v>
      </c>
      <c r="BH452" s="218" t="str">
        <f t="array" ref="BH452">INDEX('UPTD PPA KabKota'!Q$5:Q$513,MATCH($D452,'UPTD PPA KabKota'!$C$5:$C$513,FALSE))</f>
        <v>KaMin diberikan satu ruangan yg masih 1 gedung dengan dinas pemberdayaan perempuan dan perlindungan anak, dan ruangan yg kami punya hanya muat untuk 2 pegawai (ka. UPTD dan 1 Staf), Namun diberikan tempat pelayanan untuk ruangan khusus</v>
      </c>
      <c r="BI452" s="218" t="str">
        <f t="array" ref="BI452">INDEX('UPTD PPA KabKota'!R$5:R$513,MATCH($D452,'UPTD PPA KabKota'!$C$5:$C$513,FALSE))</f>
        <v>Ada</v>
      </c>
      <c r="BJ452" s="218" t="str">
        <f t="array" ref="BJ452">INDEX('UPTD PPA KabKota'!S$5:S$513,MATCH($D452,'UPTD PPA KabKota'!$C$5:$C$513,FALSE))</f>
        <v>Ada</v>
      </c>
      <c r="BK452" s="218" t="str">
        <f t="array" ref="BK452">INDEX('UPTD PPA KabKota'!T$5:T$513,MATCH($D452,'UPTD PPA KabKota'!$C$5:$C$513,FALSE))</f>
        <v>Ada</v>
      </c>
      <c r="BL452" s="218" t="str">
        <f t="array" ref="BL452">INDEX('UPTD PPA KabKota'!U$5:U$513,MATCH($D452,'UPTD PPA KabKota'!$C$5:$C$513,FALSE))</f>
        <v>Tidak Ada</v>
      </c>
      <c r="BM452" s="218" t="str">
        <f t="array" ref="BM452">INDEX('UPTD PPA KabKota'!V$5:V$513,MATCH($D452,'UPTD PPA KabKota'!$C$5:$C$513,FALSE))</f>
        <v>Ada</v>
      </c>
      <c r="BN452" s="218" t="str">
        <f t="array" ref="BN452">INDEX('UPTD PPA KabKota'!W$5:W$513,MATCH($D452,'UPTD PPA KabKota'!$C$5:$C$513,FALSE))</f>
        <v>Ada</v>
      </c>
      <c r="BO452" s="218" t="str">
        <f t="array" ref="BO452">INDEX('UPTD PPA KabKota'!X$5:X$513,MATCH($D452,'UPTD PPA KabKota'!$C$5:$C$513,FALSE))</f>
        <v>Ada</v>
      </c>
      <c r="BP452" s="218" t="str">
        <f t="array" ref="BP452">INDEX('UPTD PPA KabKota'!Y$5:Y$513,MATCH($D452,'UPTD PPA KabKota'!$C$5:$C$513,FALSE))</f>
        <v>Ada</v>
      </c>
      <c r="BQ452" s="218" t="str">
        <f t="array" ref="BQ452">INDEX('UPTD PPA KabKota'!Z$5:Z$513,MATCH($D452,'UPTD PPA KabKota'!$C$5:$C$513,FALSE))</f>
        <v>Ada</v>
      </c>
      <c r="BR452" s="218" t="str">
        <f t="array" ref="BR452">INDEX('UPTD PPA KabKota'!AA$5:AA$513,MATCH($D452,'UPTD PPA KabKota'!$C$5:$C$513,FALSE))</f>
        <v>Tidak Ada</v>
      </c>
      <c r="BS452" s="218" t="str">
        <f t="array" ref="BS452">INDEX('UPTD PPA KabKota'!AB$5:AB$513,MATCH($D452,'UPTD PPA KabKota'!$C$5:$C$513,FALSE))</f>
        <v>Tidak Ada</v>
      </c>
      <c r="BT452" s="218" t="str">
        <f t="array" ref="BT452">INDEX('UPTD PPA KabKota'!AC$5:AC$513,MATCH($D452,'UPTD PPA KabKota'!$C$5:$C$513,FALSE))</f>
        <v>Sudah</v>
      </c>
      <c r="BU452" s="218" t="str">
        <f t="array" ref="BU452">INDEX('UPTD PPA KabKota'!AD$5:AD$513,MATCH($D452,'UPTD PPA KabKota'!$C$5:$C$513,FALSE))</f>
        <v>Sudah</v>
      </c>
      <c r="BV452" s="218" t="str">
        <f t="array" ref="BV452">INDEX('UPTD PPA KabKota'!AE$5:AE$513,MATCH($D452,'UPTD PPA KabKota'!$C$5:$C$513,FALSE))</f>
        <v>Sudah</v>
      </c>
      <c r="BW452" s="218" t="str">
        <f t="array" ref="BW452">INDEX('UPTD PPA KabKota'!AF$5:AF$513,MATCH($D452,'UPTD PPA KabKota'!$C$5:$C$513,FALSE))</f>
        <v>Sudah</v>
      </c>
      <c r="BX452" s="218" t="str">
        <f t="array" ref="BX452">INDEX('UPTD PPA KabKota'!AG$5:AG$513,MATCH($D452,'UPTD PPA KabKota'!$C$5:$C$513,FALSE))</f>
        <v>Sudah</v>
      </c>
      <c r="BY452" s="218" t="str">
        <f t="array" ref="BY452">INDEX('UPTD PPA KabKota'!AH$5:AH$513,MATCH($D452,'UPTD PPA KabKota'!$C$5:$C$513,FALSE))</f>
        <v>Sudah</v>
      </c>
      <c r="BZ452" s="218" t="str">
        <f t="array" ref="BZ452">INDEX('UPTD PPA KabKota'!AI$5:AI$513,MATCH($D452,'UPTD PPA KabKota'!$C$5:$C$513,FALSE))</f>
        <v>Sudah</v>
      </c>
      <c r="CA452" s="218" t="str">
        <f t="array" ref="CA452">INDEX('UPTD PPA KabKota'!AJ$5:AJ$513,MATCH($D452,'UPTD PPA KabKota'!$C$5:$C$513,FALSE))</f>
        <v>Sudah</v>
      </c>
      <c r="CB452" s="218" t="str">
        <f t="array" ref="CB452">INDEX('UPTD PPA KabKota'!AK$5:AK$513,MATCH($D452,'UPTD PPA KabKota'!$C$5:$C$513,FALSE))</f>
        <v>Sudah</v>
      </c>
      <c r="CC452" s="218" t="str">
        <f t="array" ref="CC452">INDEX('UPTD PPA KabKota'!AL$5:AL$513,MATCH($D452,'UPTD PPA KabKota'!$C$5:$C$513,FALSE))</f>
        <v>Sudah</v>
      </c>
      <c r="CD452" s="218" t="str">
        <f t="array" ref="CD452">INDEX('UPTD PPA KabKota'!AM$5:AM$513,MATCH($D452,'UPTD PPA KabKota'!$C$5:$C$513,FALSE))</f>
        <v>Sudah</v>
      </c>
      <c r="CE452" s="218" t="str">
        <f t="array" ref="CE452">INDEX('UPTD PPA KabKota'!AN$5:AN$513,MATCH($D452,'UPTD PPA KabKota'!$C$5:$C$513,FALSE))</f>
        <v/>
      </c>
      <c r="CF452" s="218" t="str">
        <f t="array" ref="CF452">INDEX('UPTD PPA KabKota'!AO$5:AO$513,MATCH($D452,'UPTD PPA KabKota'!$C$5:$C$513,FALSE))</f>
        <v>30 kasus</v>
      </c>
      <c r="CG452" s="218" t="str">
        <f t="array" ref="CG452">INDEX('UPTD PPA KabKota'!AP$5:AP$513,MATCH($D452,'UPTD PPA KabKota'!$C$5:$C$513,FALSE))</f>
        <v>Kekerasan dalam Rumah Tangga dan Kekerasan seksual pada anak</v>
      </c>
      <c r="CH452" s="218" t="str">
        <f t="array" ref="CH452">INDEX('UPTD PPA KabKota'!AQ$5:AQ$513,MATCH($D452,'UPTD PPA KabKota'!$C$5:$C$513,FALSE))</f>
        <v/>
      </c>
      <c r="CI452" s="218" t="str">
        <f t="array" ref="CI452">INDEX('UPTD PPA KabKota'!AR$5:AR$513,MATCH($D452,'UPTD PPA KabKota'!$C$5:$C$513,FALSE))</f>
        <v/>
      </c>
      <c r="CJ452" s="218" t="str">
        <f t="array" ref="CJ452">INDEX('UPTD PPA KabKota'!AS$5:AS$513,MATCH($D452,'UPTD PPA KabKota'!$C$5:$C$513,FALSE))</f>
        <v/>
      </c>
      <c r="CK452" s="218" t="str">
        <f t="array" ref="CK452">INDEX('UPTD PPA KabKota'!AT$5:AT$513,MATCH($D452,'UPTD PPA KabKota'!$C$5:$C$513,FALSE))</f>
        <v/>
      </c>
      <c r="CL452" s="218" t="str">
        <f t="array" ref="CL452">INDEX('UPTD PPA KabKota'!AU$5:AU$513,MATCH($D452,'UPTD PPA KabKota'!$C$5:$C$513,FALSE))</f>
        <v/>
      </c>
      <c r="CM452" s="218" t="str">
        <f t="array" ref="CM452">INDEX('UPTD PPA KabKota'!AV$5:AV$513,MATCH($D452,'UPTD PPA KabKota'!$C$5:$C$513,FALSE))</f>
        <v>v</v>
      </c>
      <c r="CN452" s="218" t="str">
        <f t="array" ref="CN452">INDEX('UPTD PPA KabKota'!AW$5:AW$513,MATCH($D452,'UPTD PPA KabKota'!$C$5:$C$513,FALSE))</f>
        <v/>
      </c>
      <c r="CO452" s="218" t="str">
        <f t="array" ref="CO452">INDEX('UPTD PPA KabKota'!AX$5:AX$513,MATCH($D452,'UPTD PPA KabKota'!$C$5:$C$513,FALSE))</f>
        <v/>
      </c>
      <c r="CP452" s="218" t="str">
        <f t="array" ref="CP452">INDEX('UPTD PPA KabKota'!AY$5:AY$513,MATCH($D452,'UPTD PPA KabKota'!$C$5:$C$513,FALSE))</f>
        <v/>
      </c>
      <c r="CQ452" s="209" t="str">
        <f>IFERROR(__xludf.DUMMYFUNCTION("IF(ISBLANK($K452),"""",IF(REGEXMATCH($K452,""Peraturan""),""Ada"",IF(REGEXMATCH($K452,""Rekomendasi""),""Tidak Ada"", $K452)))
"),"Ada")</f>
        <v>Ada</v>
      </c>
      <c r="CR452" s="209" t="str">
        <f t="array" ref="CR452">index('UPTD PPA KabKota'!$BI$5:$BI$513,match($D452,'UPTD PPA KabKota'!$C$5:$C$513,false))</f>
        <v>Ada</v>
      </c>
      <c r="CS452" s="314" t="str">
        <f t="shared" si="78"/>
        <v>Ada</v>
      </c>
    </row>
    <row r="453">
      <c r="A453" s="334">
        <v>447.0</v>
      </c>
      <c r="B453" s="310">
        <v>3.0</v>
      </c>
      <c r="C453" s="311" t="s">
        <v>4789</v>
      </c>
      <c r="D453" s="312" t="s">
        <v>3822</v>
      </c>
      <c r="E453" s="315">
        <v>45778.0</v>
      </c>
      <c r="F453" s="218" t="str">
        <f t="array" ref="F453">INDEX('Ortala-KabKota'!F$2:F$415,MATCH($D453,'Ortala-KabKota'!$E$2:$E$415,FALSE))</f>
        <v>Abubakar Yogo/ 082196152761</v>
      </c>
      <c r="G453" s="218" t="str">
        <f t="array" ref="G453">INDEX('Ortala-KabKota'!G$2:G$415,MATCH($D453,'Ortala-KabKota'!$E$2:$E$415,FALSE))</f>
        <v/>
      </c>
      <c r="H453" s="218" t="str">
        <f t="array" ref="H453">INDEX('Ortala-KabKota'!H$2:H$415,MATCH($D453,'Ortala-KabKota'!$E$2:$E$415,FALSE))</f>
        <v/>
      </c>
      <c r="I453" s="218" t="str">
        <f t="array" ref="I453">INDEX('Ortala-KabKota'!I$2:I$415,MATCH($D453,'Ortala-KabKota'!$E$2:$E$415,FALSE))</f>
        <v/>
      </c>
      <c r="J453" s="218" t="str">
        <f t="array" ref="J453">INDEX('Ortala-KabKota'!J$2:J$415,MATCH($D453,'Ortala-KabKota'!$E$2:$E$415,FALSE))</f>
        <v/>
      </c>
      <c r="K453" s="218" t="str">
        <f t="array" ref="K453">INDEX('Ortala-KabKota'!K$2:K$415,MATCH($D453,'Ortala-KabKota'!$E$2:$E$415,FALSE))</f>
        <v>Surat Rekomendasi</v>
      </c>
      <c r="L453" s="218">
        <f t="array" ref="L453">INDEX('Ortala-KabKota'!L$2:L$415,MATCH($D453,'Ortala-KabKota'!$E$2:$E$415,FALSE))</f>
        <v>2024</v>
      </c>
      <c r="M453" s="218" t="str">
        <f t="array" ref="M453">INDEX('Ortala-KabKota'!M$2:M$415,MATCH($D453,'Ortala-KabKota'!$E$2:$E$415,FALSE))</f>
        <v/>
      </c>
      <c r="N453" s="218" t="str">
        <f t="array" ref="N453">INDEX('Ortala-KabKota'!N$2:N$415,MATCH($D453,'Ortala-KabKota'!$E$2:$E$415,FALSE))</f>
        <v/>
      </c>
      <c r="O453" s="218" t="str">
        <f t="array" ref="O453">INDEX('Ortala-KabKota'!O$2:O$415,MATCH($D453,'Ortala-KabKota'!$E$2:$E$415,FALSE))</f>
        <v/>
      </c>
      <c r="P453" s="218" t="str">
        <f t="array" ref="P453">INDEX('Ortala-KabKota'!P$2:P$415,MATCH($D453,'Ortala-KabKota'!$E$2:$E$415,FALSE))</f>
        <v/>
      </c>
      <c r="Q453" s="218" t="str">
        <f t="array" ref="Q453">INDEX('Ortala-KabKota'!Q$2:Q$415,MATCH($D453,'Ortala-KabKota'!$E$2:$E$415,FALSE))</f>
        <v/>
      </c>
      <c r="R453" s="218" t="str">
        <f t="array" ref="R453">INDEX('Ortala-KabKota'!R$2:R$415,MATCH($D453,'Ortala-KabKota'!$E$2:$E$415,FALSE))</f>
        <v/>
      </c>
      <c r="S453" s="218" t="str">
        <f t="array" ref="S453">INDEX('Ortala-KabKota'!S$2:S$415,MATCH($D453,'Ortala-KabKota'!$E$2:$E$415,FALSE))</f>
        <v/>
      </c>
      <c r="T453" s="218" t="str">
        <f t="array" ref="T453">INDEX('Ortala-KabKota'!T$2:T$415,MATCH($D453,'Ortala-KabKota'!$E$2:$E$415,FALSE))</f>
        <v/>
      </c>
      <c r="U453" s="218" t="str">
        <f t="array" ref="U453">INDEX('Ortala-KabKota'!U$2:U$415,MATCH($D453,'Ortala-KabKota'!$E$2:$E$415,FALSE))</f>
        <v/>
      </c>
      <c r="V453" s="218" t="str">
        <f t="array" ref="V453">INDEX('Ortala-KabKota'!V$2:V$415,MATCH($D453,'Ortala-KabKota'!$E$2:$E$415,FALSE))</f>
        <v/>
      </c>
      <c r="W453" s="218" t="str">
        <f t="array" ref="W453">INDEX('Ortala-KabKota'!W$2:W$415,MATCH($D453,'Ortala-KabKota'!$E$2:$E$415,FALSE))</f>
        <v/>
      </c>
      <c r="X453" s="218" t="str">
        <f t="array" ref="X453">INDEX('Ortala-KabKota'!X$2:X$415,MATCH($D453,'Ortala-KabKota'!$E$2:$E$415,FALSE))</f>
        <v/>
      </c>
      <c r="Y453" s="218" t="str">
        <f t="array" ref="Y453">INDEX('Ortala-KabKota'!Y$2:Y$415,MATCH($D453,'Ortala-KabKota'!$E$2:$E$415,FALSE))</f>
        <v/>
      </c>
      <c r="Z453" s="218" t="str">
        <f t="array" ref="Z453">INDEX('Ortala-KabKota'!Z$2:Z$415,MATCH($D453,'Ortala-KabKota'!$E$2:$E$415,FALSE))</f>
        <v/>
      </c>
      <c r="AA453" s="218" t="str">
        <f t="array" ref="AA453">INDEX('Ortala-KabKota'!AA$2:AA$415,MATCH($D453,'Ortala-KabKota'!$E$2:$E$415,FALSE))</f>
        <v/>
      </c>
      <c r="AB453" s="218" t="str">
        <f t="array" ref="AB453">INDEX('Ortala-KabKota'!AB$2:AB$415,MATCH($D453,'Ortala-KabKota'!$E$2:$E$415,FALSE))</f>
        <v/>
      </c>
      <c r="AC453" s="218" t="str">
        <f t="array" ref="AC453">INDEX('Ortala-KabKota'!AC$2:AC$415,MATCH($D453,'Ortala-KabKota'!$E$2:$E$415,FALSE))</f>
        <v/>
      </c>
      <c r="AD453" s="218" t="str">
        <f t="array" ref="AD453">INDEX('Ortala-KabKota'!AD$2:AD$415,MATCH($D453,'Ortala-KabKota'!$E$2:$E$415,FALSE))</f>
        <v/>
      </c>
      <c r="AE453" s="218" t="str">
        <f t="array" ref="AE453">INDEX('Ortala-KabKota'!AE$2:AE$415,MATCH($D453,'Ortala-KabKota'!$E$2:$E$415,FALSE))</f>
        <v/>
      </c>
      <c r="AF453" s="218" t="str">
        <f t="array" ref="AF453">INDEX('Ortala-KabKota'!AF$2:AF$415,MATCH($D453,'Ortala-KabKota'!$E$2:$E$415,FALSE))</f>
        <v/>
      </c>
      <c r="AG453" s="218" t="str">
        <f t="array" ref="AG453">INDEX('Ortala-KabKota'!AG$2:AG$415,MATCH($D453,'Ortala-KabKota'!$E$2:$E$415,FALSE))</f>
        <v/>
      </c>
      <c r="AH453" s="218" t="str">
        <f t="array" ref="AH453">INDEX('Ortala-KabKota'!AH$2:AH$415,MATCH($D453,'Ortala-KabKota'!$E$2:$E$415,FALSE))</f>
        <v/>
      </c>
      <c r="AI453" s="218" t="str">
        <f t="array" ref="AI453">INDEX('Ortala-KabKota'!AI$2:AI$415,MATCH($D453,'Ortala-KabKota'!$E$2:$E$415,FALSE))</f>
        <v/>
      </c>
      <c r="AJ453" s="218" t="str">
        <f t="array" ref="AJ453">INDEX('Ortala-KabKota'!AJ$2:AJ$415,MATCH($D453,'Ortala-KabKota'!$E$2:$E$415,FALSE))</f>
        <v/>
      </c>
      <c r="AK453" s="218" t="str">
        <f t="array" ref="AK453">INDEX('Ortala-KabKota'!AK$2:AK$415,MATCH($D453,'Ortala-KabKota'!$E$2:$E$415,FALSE))</f>
        <v/>
      </c>
      <c r="AL453" s="218" t="str">
        <f t="array" ref="AL453">INDEX('Ortala-KabKota'!AL$2:AL$415,MATCH($D453,'Ortala-KabKota'!$E$2:$E$415,FALSE))</f>
        <v/>
      </c>
      <c r="AM453" s="218" t="str">
        <f t="array" ref="AM453">INDEX('Ortala-KabKota'!AM$2:AM$415,MATCH($D453,'Ortala-KabKota'!$E$2:$E$415,FALSE))</f>
        <v/>
      </c>
      <c r="AN453" s="218" t="str">
        <f t="array" ref="AN453">INDEX('Ortala-KabKota'!AN$2:AN$415,MATCH($D453,'Ortala-KabKota'!$E$2:$E$415,FALSE))</f>
        <v/>
      </c>
      <c r="AO453" s="218" t="str">
        <f t="array" ref="AO453">INDEX('Ortala-KabKota'!AO$2:AO$415,MATCH($D453,'Ortala-KabKota'!$E$2:$E$415,FALSE))</f>
        <v/>
      </c>
      <c r="AP453" s="218" t="str">
        <f t="array" ref="AP453">INDEX('Ortala-KabKota'!AP$2:AP$415,MATCH($D453,'Ortala-KabKota'!$E$2:$E$415,FALSE))</f>
        <v/>
      </c>
      <c r="AQ453" s="218" t="str">
        <f t="array" ref="AQ453">INDEX('Ortala-KabKota'!AQ$2:AQ$415,MATCH($D453,'Ortala-KabKota'!$E$2:$E$415,FALSE))</f>
        <v/>
      </c>
      <c r="AR453" s="218" t="str">
        <f t="array" ref="AR453">INDEX('Ortala-KabKota'!AR$2:AR$415,MATCH($D453,'Ortala-KabKota'!$E$2:$E$415,FALSE))</f>
        <v/>
      </c>
      <c r="AS453" s="218" t="str">
        <f t="array" ref="AS453">INDEX('Ortala-KabKota'!AS$2:AS$415,MATCH($D453,'Ortala-KabKota'!$E$2:$E$415,FALSE))</f>
        <v/>
      </c>
      <c r="AT453" s="218" t="str">
        <f t="array" ref="AT453">INDEX('Ortala-KabKota'!AT$2:AT$415,MATCH($D453,'Ortala-KabKota'!$E$2:$E$415,FALSE))</f>
        <v/>
      </c>
      <c r="AU453" s="218" t="str">
        <f t="array" ref="AU453">INDEX('UPTD PPA KabKota'!D$5:D$513,MATCH($D453,'UPTD PPA KabKota'!$C$5:$C$513,FALSE))</f>
        <v>ABUBAKAR YOGO, SP /  081298878030</v>
      </c>
      <c r="AV453" s="218" t="str">
        <f t="array" ref="AV453">INDEX('UPTD PPA KabKota'!E$5:E$513,MATCH($D453,'UPTD PPA KabKota'!$C$5:$C$513,FALSE))</f>
        <v>Kompleks Perkantoran Pemda Konawe Jl. Inolobunggadue Kelurahan Inolobunggadue Kecamatan Unaaha Kabupaten Konawe</v>
      </c>
      <c r="AW453" s="218" t="str">
        <f t="array" ref="AW453">INDEX('UPTD PPA KabKota'!F$5:F$513,MATCH($D453,'UPTD PPA KabKota'!$C$5:$C$513,FALSE))</f>
        <v>Tidak ada</v>
      </c>
      <c r="AX453" s="218" t="str">
        <f t="array" ref="AX453">INDEX('UPTD PPA KabKota'!G$5:G$513,MATCH($D453,'UPTD PPA KabKota'!$C$5:$C$513,FALSE))</f>
        <v>0852xxxxxxxx</v>
      </c>
      <c r="AY453" s="218" t="str">
        <f t="array" ref="AY453">INDEX('UPTD PPA KabKota'!H$5:H$513,MATCH($D453,'UPTD PPA KabKota'!$C$5:$C$513,FALSE))</f>
        <v>UPTD PPA</v>
      </c>
      <c r="AZ453" s="218" t="str">
        <f t="array" ref="AZ453">INDEX('UPTD PPA KabKota'!I$5:I$513,MATCH($D453,'UPTD PPA KabKota'!$C$5:$C$513,FALSE))</f>
        <v>Peraturan Bupati Nomor 71 Tahun 2022</v>
      </c>
      <c r="BA453" s="218">
        <f t="array" ref="BA453">INDEX('UPTD PPA KabKota'!J$5:J$513,MATCH($D453,'UPTD PPA KabKota'!$C$5:$C$513,FALSE))</f>
        <v>2022</v>
      </c>
      <c r="BB453" s="218" t="str">
        <f t="array" ref="BB453">INDEX('UPTD PPA KabKota'!K$5:K$513,MATCH($D453,'UPTD PPA KabKota'!$C$5:$C$513,FALSE))</f>
        <v>A</v>
      </c>
      <c r="BC453" s="218" t="str">
        <f t="array" ref="BC453">INDEX('UPTD PPA KabKota'!L$5:L$513,MATCH($D453,'UPTD PPA KabKota'!$C$5:$C$513,FALSE))</f>
        <v>-</v>
      </c>
      <c r="BD453" s="218" t="str">
        <f t="array" ref="BD453">INDEX('UPTD PPA KabKota'!M$5:M$513,MATCH($D453,'UPTD PPA KabKota'!$C$5:$C$513,FALSE))</f>
        <v>Website : p3a.konaweinfo.id dan email : dp3a@konawekab.go.id</v>
      </c>
      <c r="BE453" s="218" t="str">
        <f t="array" ref="BE453">INDEX('UPTD PPA KabKota'!N$5:N$513,MATCH($D453,'UPTD PPA KabKota'!$C$5:$C$513,FALSE))</f>
        <v>Kepala UPTD, Kasubag TU dan Kelompok jabatan fungsional</v>
      </c>
      <c r="BF453" s="218" t="str">
        <f t="array" ref="BF453">INDEX('UPTD PPA KabKota'!O$5:O$513,MATCH($D453,'UPTD PPA KabKota'!$C$5:$C$513,FALSE))</f>
        <v>BELUM ADA/TIDAK MANDIRI</v>
      </c>
      <c r="BG453" s="218" t="str">
        <f t="array" ref="BG453">INDEX('UPTD PPA KabKota'!P$5:P$513,MATCH($D453,'UPTD PPA KabKota'!$C$5:$C$513,FALSE))</f>
        <v>TIDAK ADA</v>
      </c>
      <c r="BH453" s="218" t="str">
        <f t="array" ref="BH453">INDEX('UPTD PPA KabKota'!Q$5:Q$513,MATCH($D453,'UPTD PPA KabKota'!$C$5:$C$513,FALSE))</f>
        <v>Pemerintah Daerah</v>
      </c>
      <c r="BI453" s="218" t="str">
        <f t="array" ref="BI453">INDEX('UPTD PPA KabKota'!R$5:R$513,MATCH($D453,'UPTD PPA KabKota'!$C$5:$C$513,FALSE))</f>
        <v>Ada</v>
      </c>
      <c r="BJ453" s="218" t="str">
        <f t="array" ref="BJ453">INDEX('UPTD PPA KabKota'!S$5:S$513,MATCH($D453,'UPTD PPA KabKota'!$C$5:$C$513,FALSE))</f>
        <v>Tidak Ada</v>
      </c>
      <c r="BK453" s="218" t="str">
        <f t="array" ref="BK453">INDEX('UPTD PPA KabKota'!T$5:T$513,MATCH($D453,'UPTD PPA KabKota'!$C$5:$C$513,FALSE))</f>
        <v>Ada</v>
      </c>
      <c r="BL453" s="218" t="str">
        <f t="array" ref="BL453">INDEX('UPTD PPA KabKota'!U$5:U$513,MATCH($D453,'UPTD PPA KabKota'!$C$5:$C$513,FALSE))</f>
        <v>Ada</v>
      </c>
      <c r="BM453" s="218" t="str">
        <f t="array" ref="BM453">INDEX('UPTD PPA KabKota'!V$5:V$513,MATCH($D453,'UPTD PPA KabKota'!$C$5:$C$513,FALSE))</f>
        <v>Ada</v>
      </c>
      <c r="BN453" s="218" t="str">
        <f t="array" ref="BN453">INDEX('UPTD PPA KabKota'!W$5:W$513,MATCH($D453,'UPTD PPA KabKota'!$C$5:$C$513,FALSE))</f>
        <v>Tidak Ada</v>
      </c>
      <c r="BO453" s="218" t="str">
        <f t="array" ref="BO453">INDEX('UPTD PPA KabKota'!X$5:X$513,MATCH($D453,'UPTD PPA KabKota'!$C$5:$C$513,FALSE))</f>
        <v>Tidak Ada</v>
      </c>
      <c r="BP453" s="218" t="str">
        <f t="array" ref="BP453">INDEX('UPTD PPA KabKota'!Y$5:Y$513,MATCH($D453,'UPTD PPA KabKota'!$C$5:$C$513,FALSE))</f>
        <v>Tidak Ada</v>
      </c>
      <c r="BQ453" s="218" t="str">
        <f t="array" ref="BQ453">INDEX('UPTD PPA KabKota'!Z$5:Z$513,MATCH($D453,'UPTD PPA KabKota'!$C$5:$C$513,FALSE))</f>
        <v>Ada</v>
      </c>
      <c r="BR453" s="218" t="str">
        <f t="array" ref="BR453">INDEX('UPTD PPA KabKota'!AA$5:AA$513,MATCH($D453,'UPTD PPA KabKota'!$C$5:$C$513,FALSE))</f>
        <v>Tidak Ada</v>
      </c>
      <c r="BS453" s="218" t="str">
        <f t="array" ref="BS453">INDEX('UPTD PPA KabKota'!AB$5:AB$513,MATCH($D453,'UPTD PPA KabKota'!$C$5:$C$513,FALSE))</f>
        <v>Tidak Ada</v>
      </c>
      <c r="BT453" s="218" t="str">
        <f t="array" ref="BT453">INDEX('UPTD PPA KabKota'!AC$5:AC$513,MATCH($D453,'UPTD PPA KabKota'!$C$5:$C$513,FALSE))</f>
        <v>Sudah</v>
      </c>
      <c r="BU453" s="218" t="str">
        <f t="array" ref="BU453">INDEX('UPTD PPA KabKota'!AD$5:AD$513,MATCH($D453,'UPTD PPA KabKota'!$C$5:$C$513,FALSE))</f>
        <v>Sudah</v>
      </c>
      <c r="BV453" s="218" t="str">
        <f t="array" ref="BV453">INDEX('UPTD PPA KabKota'!AE$5:AE$513,MATCH($D453,'UPTD PPA KabKota'!$C$5:$C$513,FALSE))</f>
        <v>Sudah</v>
      </c>
      <c r="BW453" s="218" t="str">
        <f t="array" ref="BW453">INDEX('UPTD PPA KabKota'!AF$5:AF$513,MATCH($D453,'UPTD PPA KabKota'!$C$5:$C$513,FALSE))</f>
        <v>Sudah</v>
      </c>
      <c r="BX453" s="218" t="str">
        <f t="array" ref="BX453">INDEX('UPTD PPA KabKota'!AG$5:AG$513,MATCH($D453,'UPTD PPA KabKota'!$C$5:$C$513,FALSE))</f>
        <v>Sudah</v>
      </c>
      <c r="BY453" s="218" t="str">
        <f t="array" ref="BY453">INDEX('UPTD PPA KabKota'!AH$5:AH$513,MATCH($D453,'UPTD PPA KabKota'!$C$5:$C$513,FALSE))</f>
        <v>Sudah</v>
      </c>
      <c r="BZ453" s="218" t="str">
        <f t="array" ref="BZ453">INDEX('UPTD PPA KabKota'!AI$5:AI$513,MATCH($D453,'UPTD PPA KabKota'!$C$5:$C$513,FALSE))</f>
        <v>Sudah</v>
      </c>
      <c r="CA453" s="218" t="str">
        <f t="array" ref="CA453">INDEX('UPTD PPA KabKota'!AJ$5:AJ$513,MATCH($D453,'UPTD PPA KabKota'!$C$5:$C$513,FALSE))</f>
        <v>Sudah</v>
      </c>
      <c r="CB453" s="218" t="str">
        <f t="array" ref="CB453">INDEX('UPTD PPA KabKota'!AK$5:AK$513,MATCH($D453,'UPTD PPA KabKota'!$C$5:$C$513,FALSE))</f>
        <v>Belum</v>
      </c>
      <c r="CC453" s="218" t="str">
        <f t="array" ref="CC453">INDEX('UPTD PPA KabKota'!AL$5:AL$513,MATCH($D453,'UPTD PPA KabKota'!$C$5:$C$513,FALSE))</f>
        <v>Sudah</v>
      </c>
      <c r="CD453" s="218" t="str">
        <f t="array" ref="CD453">INDEX('UPTD PPA KabKota'!AM$5:AM$513,MATCH($D453,'UPTD PPA KabKota'!$C$5:$C$513,FALSE))</f>
        <v>Sudah</v>
      </c>
      <c r="CE453" s="218" t="str">
        <f t="array" ref="CE453">INDEX('UPTD PPA KabKota'!AN$5:AN$513,MATCH($D453,'UPTD PPA KabKota'!$C$5:$C$513,FALSE))</f>
        <v>pengaduan dari masyarakat, penjangkuan korban, pengelolaan Kasus, Jika korban memerlukan pengamanan maka akan diberikan penampungan sementara di rumah aman</v>
      </c>
      <c r="CF453" s="218">
        <f t="array" ref="CF453">INDEX('UPTD PPA KabKota'!AO$5:AO$513,MATCH($D453,'UPTD PPA KabKota'!$C$5:$C$513,FALSE))</f>
        <v>35</v>
      </c>
      <c r="CG453" s="218" t="str">
        <f t="array" ref="CG453">INDEX('UPTD PPA KabKota'!AP$5:AP$513,MATCH($D453,'UPTD PPA KabKota'!$C$5:$C$513,FALSE))</f>
        <v>Kekerasan Terhadap Anak</v>
      </c>
      <c r="CH453" s="218" t="str">
        <f t="array" ref="CH453">INDEX('UPTD PPA KabKota'!AQ$5:AQ$513,MATCH($D453,'UPTD PPA KabKota'!$C$5:$C$513,FALSE))</f>
        <v/>
      </c>
      <c r="CI453" s="218" t="str">
        <f t="array" ref="CI453">INDEX('UPTD PPA KabKota'!AR$5:AR$513,MATCH($D453,'UPTD PPA KabKota'!$C$5:$C$513,FALSE))</f>
        <v/>
      </c>
      <c r="CJ453" s="218" t="str">
        <f t="array" ref="CJ453">INDEX('UPTD PPA KabKota'!AS$5:AS$513,MATCH($D453,'UPTD PPA KabKota'!$C$5:$C$513,FALSE))</f>
        <v/>
      </c>
      <c r="CK453" s="218" t="str">
        <f t="array" ref="CK453">INDEX('UPTD PPA KabKota'!AT$5:AT$513,MATCH($D453,'UPTD PPA KabKota'!$C$5:$C$513,FALSE))</f>
        <v/>
      </c>
      <c r="CL453" s="218" t="str">
        <f t="array" ref="CL453">INDEX('UPTD PPA KabKota'!AU$5:AU$513,MATCH($D453,'UPTD PPA KabKota'!$C$5:$C$513,FALSE))</f>
        <v/>
      </c>
      <c r="CM453" s="218" t="str">
        <f t="array" ref="CM453">INDEX('UPTD PPA KabKota'!AV$5:AV$513,MATCH($D453,'UPTD PPA KabKota'!$C$5:$C$513,FALSE))</f>
        <v/>
      </c>
      <c r="CN453" s="218" t="str">
        <f t="array" ref="CN453">INDEX('UPTD PPA KabKota'!AW$5:AW$513,MATCH($D453,'UPTD PPA KabKota'!$C$5:$C$513,FALSE))</f>
        <v>v</v>
      </c>
      <c r="CO453" s="218" t="str">
        <f t="array" ref="CO453">INDEX('UPTD PPA KabKota'!AX$5:AX$513,MATCH($D453,'UPTD PPA KabKota'!$C$5:$C$513,FALSE))</f>
        <v/>
      </c>
      <c r="CP453" s="218" t="str">
        <f t="array" ref="CP453">INDEX('UPTD PPA KabKota'!AY$5:AY$513,MATCH($D453,'UPTD PPA KabKota'!$C$5:$C$513,FALSE))</f>
        <v/>
      </c>
      <c r="CQ453" s="209" t="str">
        <f>IFERROR(__xludf.DUMMYFUNCTION("IF(ISBLANK($K453),"""",IF(REGEXMATCH($K453,""Peraturan""),""Ada"",IF(REGEXMATCH($K453,""Rekomendasi""),""Tidak Ada"", $K453)))
"),"Tidak Ada")</f>
        <v>Tidak Ada</v>
      </c>
      <c r="CR453" s="209" t="str">
        <f t="array" ref="CR453">index('UPTD PPA KabKota'!$BI$5:$BI$513,match($D453,'UPTD PPA KabKota'!$C$5:$C$513,false))</f>
        <v>Ada</v>
      </c>
      <c r="CS453" s="319" t="s">
        <v>21</v>
      </c>
    </row>
    <row r="454">
      <c r="A454" s="334">
        <v>448.0</v>
      </c>
      <c r="B454" s="310">
        <v>4.0</v>
      </c>
      <c r="C454" s="311" t="s">
        <v>4789</v>
      </c>
      <c r="D454" s="312" t="s">
        <v>3850</v>
      </c>
      <c r="E454" s="315">
        <v>45778.0</v>
      </c>
      <c r="F454" s="218" t="str">
        <f t="array" ref="F454">INDEX('Ortala-KabKota'!F$2:F$415,MATCH($D454,'Ortala-KabKota'!$E$2:$E$415,FALSE))</f>
        <v>Arfadianto/ 085757048869</v>
      </c>
      <c r="G454" s="218" t="str">
        <f t="array" ref="G454">INDEX('Ortala-KabKota'!G$2:G$415,MATCH($D454,'Ortala-KabKota'!$E$2:$E$415,FALSE))</f>
        <v>Jl. Dr. Sutomo</v>
      </c>
      <c r="H454" s="218" t="str">
        <f t="array" ref="H454">INDEX('Ortala-KabKota'!H$2:H$415,MATCH($D454,'Ortala-KabKota'!$E$2:$E$415,FALSE))</f>
        <v>-</v>
      </c>
      <c r="I454" s="218" t="str">
        <f t="array" ref="I454">INDEX('Ortala-KabKota'!I$2:I$415,MATCH($D454,'Ortala-KabKota'!$E$2:$E$415,FALSE))</f>
        <v>-</v>
      </c>
      <c r="J454" s="218" t="str">
        <f t="array" ref="J454">INDEX('Ortala-KabKota'!J$2:J$415,MATCH($D454,'Ortala-KabKota'!$E$2:$E$415,FALSE))</f>
        <v>UPTD PPA</v>
      </c>
      <c r="K454" s="218" t="str">
        <f t="array" ref="K454">INDEX('Ortala-KabKota'!K$2:K$415,MATCH($D454,'Ortala-KabKota'!$E$2:$E$415,FALSE))</f>
        <v>Peraturan Bupati Kolaka Nomor 27 Tahun 2021</v>
      </c>
      <c r="L454" s="218">
        <f t="array" ref="L454">INDEX('Ortala-KabKota'!L$2:L$415,MATCH($D454,'Ortala-KabKota'!$E$2:$E$415,FALSE))</f>
        <v>2021</v>
      </c>
      <c r="M454" s="218" t="str">
        <f t="array" ref="M454">INDEX('Ortala-KabKota'!M$2:M$415,MATCH($D454,'Ortala-KabKota'!$E$2:$E$415,FALSE))</f>
        <v>A</v>
      </c>
      <c r="N454" s="218" t="str">
        <f t="array" ref="N454">INDEX('Ortala-KabKota'!N$2:N$415,MATCH($D454,'Ortala-KabKota'!$E$2:$E$415,FALSE))</f>
        <v/>
      </c>
      <c r="O454" s="218" t="str">
        <f t="array" ref="O454">INDEX('Ortala-KabKota'!O$2:O$415,MATCH($D454,'Ortala-KabKota'!$E$2:$E$415,FALSE))</f>
        <v>-</v>
      </c>
      <c r="P454" s="218" t="str">
        <f t="array" ref="P454">INDEX('Ortala-KabKota'!P$2:P$415,MATCH($D454,'Ortala-KabKota'!$E$2:$E$415,FALSE))</f>
        <v>Kepala UPTD PPA, Subbag TU, dan Kelompok JF</v>
      </c>
      <c r="Q454" s="218" t="str">
        <f t="array" ref="Q454">INDEX('Ortala-KabKota'!Q$2:Q$415,MATCH($D454,'Ortala-KabKota'!$E$2:$E$415,FALSE))</f>
        <v>BERGABUNG DENGAN KANTOR DINAS</v>
      </c>
      <c r="R454" s="218" t="str">
        <f t="array" ref="R454">INDEX('Ortala-KabKota'!R$2:R$415,MATCH($D454,'Ortala-KabKota'!$E$2:$E$415,FALSE))</f>
        <v>TIDAK PUNYA</v>
      </c>
      <c r="S454" s="218" t="str">
        <f t="array" ref="S454">INDEX('Ortala-KabKota'!S$2:S$415,MATCH($D454,'Ortala-KabKota'!$E$2:$E$415,FALSE))</f>
        <v>Tidak Ada</v>
      </c>
      <c r="T454" s="218">
        <f t="array" ref="T454">INDEX('Ortala-KabKota'!T$2:T$415,MATCH($D454,'Ortala-KabKota'!$E$2:$E$415,FALSE))</f>
        <v>0</v>
      </c>
      <c r="U454" s="218">
        <f t="array" ref="U454">INDEX('Ortala-KabKota'!U$2:U$415,MATCH($D454,'Ortala-KabKota'!$E$2:$E$415,FALSE))</f>
        <v>0</v>
      </c>
      <c r="V454" s="218">
        <f t="array" ref="V454">INDEX('Ortala-KabKota'!V$2:V$415,MATCH($D454,'Ortala-KabKota'!$E$2:$E$415,FALSE))</f>
        <v>0</v>
      </c>
      <c r="W454" s="218">
        <f t="array" ref="W454">INDEX('Ortala-KabKota'!W$2:W$415,MATCH($D454,'Ortala-KabKota'!$E$2:$E$415,FALSE))</f>
        <v>0</v>
      </c>
      <c r="X454" s="218">
        <f t="array" ref="X454">INDEX('Ortala-KabKota'!X$2:X$415,MATCH($D454,'Ortala-KabKota'!$E$2:$E$415,FALSE))</f>
        <v>0</v>
      </c>
      <c r="Y454" s="218">
        <f t="array" ref="Y454">INDEX('Ortala-KabKota'!Y$2:Y$415,MATCH($D454,'Ortala-KabKota'!$E$2:$E$415,FALSE))</f>
        <v>0</v>
      </c>
      <c r="Z454" s="218">
        <f t="array" ref="Z454">INDEX('Ortala-KabKota'!Z$2:Z$415,MATCH($D454,'Ortala-KabKota'!$E$2:$E$415,FALSE))</f>
        <v>0</v>
      </c>
      <c r="AA454" s="218">
        <f t="array" ref="AA454">INDEX('Ortala-KabKota'!AA$2:AA$415,MATCH($D454,'Ortala-KabKota'!$E$2:$E$415,FALSE))</f>
        <v>0</v>
      </c>
      <c r="AB454" s="218">
        <f t="array" ref="AB454">INDEX('Ortala-KabKota'!AB$2:AB$415,MATCH($D454,'Ortala-KabKota'!$E$2:$E$415,FALSE))</f>
        <v>0</v>
      </c>
      <c r="AC454" s="218">
        <f t="array" ref="AC454">INDEX('Ortala-KabKota'!AC$2:AC$415,MATCH($D454,'Ortala-KabKota'!$E$2:$E$415,FALSE))</f>
        <v>0</v>
      </c>
      <c r="AD454" s="218" t="str">
        <f t="array" ref="AD454">INDEX('Ortala-KabKota'!AD$2:AD$415,MATCH($D454,'Ortala-KabKota'!$E$2:$E$415,FALSE))</f>
        <v>Petugas dengan jurusan keperawatan</v>
      </c>
      <c r="AE454" s="218">
        <f t="array" ref="AE454">INDEX('Ortala-KabKota'!AE$2:AE$415,MATCH($D454,'Ortala-KabKota'!$E$2:$E$415,FALSE))</f>
        <v>1</v>
      </c>
      <c r="AF454" s="218">
        <f t="array" ref="AF454">INDEX('Ortala-KabKota'!AF$2:AF$415,MATCH($D454,'Ortala-KabKota'!$E$2:$E$415,FALSE))</f>
        <v>1</v>
      </c>
      <c r="AG454" s="218">
        <f t="array" ref="AG454">INDEX('Ortala-KabKota'!AG$2:AG$415,MATCH($D454,'Ortala-KabKota'!$E$2:$E$415,FALSE))</f>
        <v>0</v>
      </c>
      <c r="AH454" s="218">
        <f t="array" ref="AH454">INDEX('Ortala-KabKota'!AH$2:AH$415,MATCH($D454,'Ortala-KabKota'!$E$2:$E$415,FALSE))</f>
        <v>0</v>
      </c>
      <c r="AI454" s="218" t="str">
        <f t="array" ref="AI454">INDEX('Ortala-KabKota'!AI$2:AI$415,MATCH($D454,'Ortala-KabKota'!$E$2:$E$415,FALSE))</f>
        <v>Tidak ada</v>
      </c>
      <c r="AJ454" s="218">
        <f t="array" ref="AJ454">INDEX('Ortala-KabKota'!AJ$2:AJ$415,MATCH($D454,'Ortala-KabKota'!$E$2:$E$415,FALSE))</f>
        <v>0</v>
      </c>
      <c r="AK454" s="218">
        <f t="array" ref="AK454">INDEX('Ortala-KabKota'!AK$2:AK$415,MATCH($D454,'Ortala-KabKota'!$E$2:$E$415,FALSE))</f>
        <v>1</v>
      </c>
      <c r="AL454" s="218">
        <f t="array" ref="AL454">INDEX('Ortala-KabKota'!AL$2:AL$415,MATCH($D454,'Ortala-KabKota'!$E$2:$E$415,FALSE))</f>
        <v>0</v>
      </c>
      <c r="AM454" s="218" t="str">
        <f t="array" ref="AM454">INDEX('Ortala-KabKota'!AM$2:AM$415,MATCH($D454,'Ortala-KabKota'!$E$2:$E$415,FALSE))</f>
        <v>Kekerasan Seksual terhadap Anak</v>
      </c>
      <c r="AN454" s="218" t="str">
        <f t="array" ref="AN454">INDEX('Ortala-KabKota'!AN$2:AN$415,MATCH($D454,'Ortala-KabKota'!$E$2:$E$415,FALSE))</f>
        <v/>
      </c>
      <c r="AO454" s="218" t="str">
        <f t="array" ref="AO454">INDEX('Ortala-KabKota'!AO$2:AO$415,MATCH($D454,'Ortala-KabKota'!$E$2:$E$415,FALSE))</f>
        <v/>
      </c>
      <c r="AP454" s="218" t="str">
        <f t="array" ref="AP454">INDEX('Ortala-KabKota'!AP$2:AP$415,MATCH($D454,'Ortala-KabKota'!$E$2:$E$415,FALSE))</f>
        <v/>
      </c>
      <c r="AQ454" s="218" t="str">
        <f t="array" ref="AQ454">INDEX('Ortala-KabKota'!AQ$2:AQ$415,MATCH($D454,'Ortala-KabKota'!$E$2:$E$415,FALSE))</f>
        <v/>
      </c>
      <c r="AR454" s="218" t="str">
        <f t="array" ref="AR454">INDEX('Ortala-KabKota'!AR$2:AR$415,MATCH($D454,'Ortala-KabKota'!$E$2:$E$415,FALSE))</f>
        <v/>
      </c>
      <c r="AS454" s="218">
        <f t="array" ref="AS454">INDEX('Ortala-KabKota'!AS$2:AS$415,MATCH($D454,'Ortala-KabKota'!$E$2:$E$415,FALSE))</f>
        <v>1</v>
      </c>
      <c r="AT454" s="218" t="str">
        <f t="array" ref="AT454">INDEX('Ortala-KabKota'!AT$2:AT$415,MATCH($D454,'Ortala-KabKota'!$E$2:$E$415,FALSE))</f>
        <v/>
      </c>
      <c r="AU454" s="218" t="str">
        <f t="array" ref="AU454">INDEX('UPTD PPA KabKota'!D$5:D$513,MATCH($D454,'UPTD PPA KabKota'!$C$5:$C$513,FALSE))</f>
        <v>Arfadianto AM, S. Psi., M. Kes., M. Si /085757048869</v>
      </c>
      <c r="AV454" s="218" t="str">
        <f t="array" ref="AV454">INDEX('UPTD PPA KabKota'!E$5:E$513,MATCH($D454,'UPTD PPA KabKota'!$C$5:$C$513,FALSE))</f>
        <v>Jalan Dr. Sutomo No. 1 Kel. Lamokato, Kec. Kolaka</v>
      </c>
      <c r="AW454" s="218">
        <f t="array" ref="AW454">INDEX('UPTD PPA KabKota'!F$5:F$513,MATCH($D454,'UPTD PPA KabKota'!$C$5:$C$513,FALSE))</f>
        <v>82194800034</v>
      </c>
      <c r="AX454" s="218" t="str">
        <f t="array" ref="AX454">INDEX('UPTD PPA KabKota'!G$5:G$513,MATCH($D454,'UPTD PPA KabKota'!$C$5:$C$513,FALSE))</f>
        <v>-</v>
      </c>
      <c r="AY454" s="218" t="str">
        <f t="array" ref="AY454">INDEX('UPTD PPA KabKota'!H$5:H$513,MATCH($D454,'UPTD PPA KabKota'!$C$5:$C$513,FALSE))</f>
        <v>UPTD PPA</v>
      </c>
      <c r="AZ454" s="218" t="str">
        <f t="array" ref="AZ454">INDEX('UPTD PPA KabKota'!I$5:I$513,MATCH($D454,'UPTD PPA KabKota'!$C$5:$C$513,FALSE))</f>
        <v>Peraturan Bupati KOLAKA NO. 27 TAHUN 2021</v>
      </c>
      <c r="BA454" s="218">
        <f t="array" ref="BA454">INDEX('UPTD PPA KabKota'!J$5:J$513,MATCH($D454,'UPTD PPA KabKota'!$C$5:$C$513,FALSE))</f>
        <v>2021</v>
      </c>
      <c r="BB454" s="218" t="str">
        <f t="array" ref="BB454">INDEX('UPTD PPA KabKota'!K$5:K$513,MATCH($D454,'UPTD PPA KabKota'!$C$5:$C$513,FALSE))</f>
        <v>A</v>
      </c>
      <c r="BC454" s="218">
        <f t="array" ref="BC454">INDEX('UPTD PPA KabKota'!L$5:L$513,MATCH($D454,'UPTD PPA KabKota'!$C$5:$C$513,FALSE))</f>
        <v>82194800034</v>
      </c>
      <c r="BD454" s="218" t="str">
        <f t="array" ref="BD454">INDEX('UPTD PPA KabKota'!M$5:M$513,MATCH($D454,'UPTD PPA KabKota'!$C$5:$C$513,FALSE))</f>
        <v>unitpelaksamateknisdaerah@gmail.com</v>
      </c>
      <c r="BE454" s="218" t="str">
        <f t="array" ref="BE454">INDEX('UPTD PPA KabKota'!N$5:N$513,MATCH($D454,'UPTD PPA KabKota'!$C$5:$C$513,FALSE))</f>
        <v>Kepala UPTD, Kasubag TU dan Kelompok jabatan fungsional</v>
      </c>
      <c r="BF454" s="218" t="str">
        <f t="array" ref="BF454">INDEX('UPTD PPA KabKota'!O$5:O$513,MATCH($D454,'UPTD PPA KabKota'!$C$5:$C$513,FALSE))</f>
        <v>BERGABUNG DENGAN KANTOR DINAS</v>
      </c>
      <c r="BG454" s="218" t="str">
        <f t="array" ref="BG454">INDEX('UPTD PPA KabKota'!P$5:P$513,MATCH($D454,'UPTD PPA KabKota'!$C$5:$C$513,FALSE))</f>
        <v>SEWA/KONTRAK</v>
      </c>
      <c r="BH454" s="218" t="str">
        <f t="array" ref="BH454">INDEX('UPTD PPA KabKota'!Q$5:Q$513,MATCH($D454,'UPTD PPA KabKota'!$C$5:$C$513,FALSE))</f>
        <v>Pemerintah Daerah</v>
      </c>
      <c r="BI454" s="218" t="str">
        <f t="array" ref="BI454">INDEX('UPTD PPA KabKota'!R$5:R$513,MATCH($D454,'UPTD PPA KabKota'!$C$5:$C$513,FALSE))</f>
        <v>Tidak Ada</v>
      </c>
      <c r="BJ454" s="218" t="str">
        <f t="array" ref="BJ454">INDEX('UPTD PPA KabKota'!S$5:S$513,MATCH($D454,'UPTD PPA KabKota'!$C$5:$C$513,FALSE))</f>
        <v>Tidak Ada</v>
      </c>
      <c r="BK454" s="218" t="str">
        <f t="array" ref="BK454">INDEX('UPTD PPA KabKota'!T$5:T$513,MATCH($D454,'UPTD PPA KabKota'!$C$5:$C$513,FALSE))</f>
        <v>Ada</v>
      </c>
      <c r="BL454" s="218" t="str">
        <f t="array" ref="BL454">INDEX('UPTD PPA KabKota'!U$5:U$513,MATCH($D454,'UPTD PPA KabKota'!$C$5:$C$513,FALSE))</f>
        <v>Tidak Ada</v>
      </c>
      <c r="BM454" s="218" t="str">
        <f t="array" ref="BM454">INDEX('UPTD PPA KabKota'!V$5:V$513,MATCH($D454,'UPTD PPA KabKota'!$C$5:$C$513,FALSE))</f>
        <v>Ada</v>
      </c>
      <c r="BN454" s="218" t="str">
        <f t="array" ref="BN454">INDEX('UPTD PPA KabKota'!W$5:W$513,MATCH($D454,'UPTD PPA KabKota'!$C$5:$C$513,FALSE))</f>
        <v>Tidak Ada</v>
      </c>
      <c r="BO454" s="218" t="str">
        <f t="array" ref="BO454">INDEX('UPTD PPA KabKota'!X$5:X$513,MATCH($D454,'UPTD PPA KabKota'!$C$5:$C$513,FALSE))</f>
        <v>Ada</v>
      </c>
      <c r="BP454" s="218" t="str">
        <f t="array" ref="BP454">INDEX('UPTD PPA KabKota'!Y$5:Y$513,MATCH($D454,'UPTD PPA KabKota'!$C$5:$C$513,FALSE))</f>
        <v>Ada</v>
      </c>
      <c r="BQ454" s="218" t="str">
        <f t="array" ref="BQ454">INDEX('UPTD PPA KabKota'!Z$5:Z$513,MATCH($D454,'UPTD PPA KabKota'!$C$5:$C$513,FALSE))</f>
        <v>Ada</v>
      </c>
      <c r="BR454" s="218" t="str">
        <f t="array" ref="BR454">INDEX('UPTD PPA KabKota'!AA$5:AA$513,MATCH($D454,'UPTD PPA KabKota'!$C$5:$C$513,FALSE))</f>
        <v>Ada</v>
      </c>
      <c r="BS454" s="218" t="str">
        <f t="array" ref="BS454">INDEX('UPTD PPA KabKota'!AB$5:AB$513,MATCH($D454,'UPTD PPA KabKota'!$C$5:$C$513,FALSE))</f>
        <v>Tidak Ada</v>
      </c>
      <c r="BT454" s="218" t="str">
        <f t="array" ref="BT454">INDEX('UPTD PPA KabKota'!AC$5:AC$513,MATCH($D454,'UPTD PPA KabKota'!$C$5:$C$513,FALSE))</f>
        <v>Sudah</v>
      </c>
      <c r="BU454" s="218" t="str">
        <f t="array" ref="BU454">INDEX('UPTD PPA KabKota'!AD$5:AD$513,MATCH($D454,'UPTD PPA KabKota'!$C$5:$C$513,FALSE))</f>
        <v>Sudah</v>
      </c>
      <c r="BV454" s="218" t="str">
        <f t="array" ref="BV454">INDEX('UPTD PPA KabKota'!AE$5:AE$513,MATCH($D454,'UPTD PPA KabKota'!$C$5:$C$513,FALSE))</f>
        <v>Belum</v>
      </c>
      <c r="BW454" s="218" t="str">
        <f t="array" ref="BW454">INDEX('UPTD PPA KabKota'!AF$5:AF$513,MATCH($D454,'UPTD PPA KabKota'!$C$5:$C$513,FALSE))</f>
        <v>Sudah</v>
      </c>
      <c r="BX454" s="218" t="str">
        <f t="array" ref="BX454">INDEX('UPTD PPA KabKota'!AG$5:AG$513,MATCH($D454,'UPTD PPA KabKota'!$C$5:$C$513,FALSE))</f>
        <v>Belum</v>
      </c>
      <c r="BY454" s="218" t="str">
        <f t="array" ref="BY454">INDEX('UPTD PPA KabKota'!AH$5:AH$513,MATCH($D454,'UPTD PPA KabKota'!$C$5:$C$513,FALSE))</f>
        <v>Sudah</v>
      </c>
      <c r="BZ454" s="218" t="str">
        <f t="array" ref="BZ454">INDEX('UPTD PPA KabKota'!AI$5:AI$513,MATCH($D454,'UPTD PPA KabKota'!$C$5:$C$513,FALSE))</f>
        <v>Belum</v>
      </c>
      <c r="CA454" s="218" t="str">
        <f t="array" ref="CA454">INDEX('UPTD PPA KabKota'!AJ$5:AJ$513,MATCH($D454,'UPTD PPA KabKota'!$C$5:$C$513,FALSE))</f>
        <v>Belum</v>
      </c>
      <c r="CB454" s="218" t="str">
        <f t="array" ref="CB454">INDEX('UPTD PPA KabKota'!AK$5:AK$513,MATCH($D454,'UPTD PPA KabKota'!$C$5:$C$513,FALSE))</f>
        <v>Belum</v>
      </c>
      <c r="CC454" s="218" t="str">
        <f t="array" ref="CC454">INDEX('UPTD PPA KabKota'!AL$5:AL$513,MATCH($D454,'UPTD PPA KabKota'!$C$5:$C$513,FALSE))</f>
        <v>Sudah</v>
      </c>
      <c r="CD454" s="218" t="str">
        <f t="array" ref="CD454">INDEX('UPTD PPA KabKota'!AM$5:AM$513,MATCH($D454,'UPTD PPA KabKota'!$C$5:$C$513,FALSE))</f>
        <v>Sudah</v>
      </c>
      <c r="CE454" s="218" t="str">
        <f t="array" ref="CE454">INDEX('UPTD PPA KabKota'!AN$5:AN$513,MATCH($D454,'UPTD PPA KabKota'!$C$5:$C$513,FALSE))</f>
        <v>pengaduan dari masyarakat, penjangkuan korban, pengelolaan Kasus, Jika korban memerlukan pengamanan maka akan diberikan penampungan sementara di rumah aman</v>
      </c>
      <c r="CF454" s="218">
        <f t="array" ref="CF454">INDEX('UPTD PPA KabKota'!AO$5:AO$513,MATCH($D454,'UPTD PPA KabKota'!$C$5:$C$513,FALSE))</f>
        <v>26</v>
      </c>
      <c r="CG454" s="218" t="str">
        <f t="array" ref="CG454">INDEX('UPTD PPA KabKota'!AP$5:AP$513,MATCH($D454,'UPTD PPA KabKota'!$C$5:$C$513,FALSE))</f>
        <v>Kekerasan Seksual</v>
      </c>
      <c r="CH454" s="218" t="str">
        <f t="array" ref="CH454">INDEX('UPTD PPA KabKota'!AQ$5:AQ$513,MATCH($D454,'UPTD PPA KabKota'!$C$5:$C$513,FALSE))</f>
        <v/>
      </c>
      <c r="CI454" s="218" t="str">
        <f t="array" ref="CI454">INDEX('UPTD PPA KabKota'!AR$5:AR$513,MATCH($D454,'UPTD PPA KabKota'!$C$5:$C$513,FALSE))</f>
        <v/>
      </c>
      <c r="CJ454" s="218" t="str">
        <f t="array" ref="CJ454">INDEX('UPTD PPA KabKota'!AS$5:AS$513,MATCH($D454,'UPTD PPA KabKota'!$C$5:$C$513,FALSE))</f>
        <v/>
      </c>
      <c r="CK454" s="218" t="str">
        <f t="array" ref="CK454">INDEX('UPTD PPA KabKota'!AT$5:AT$513,MATCH($D454,'UPTD PPA KabKota'!$C$5:$C$513,FALSE))</f>
        <v/>
      </c>
      <c r="CL454" s="218" t="str">
        <f t="array" ref="CL454">INDEX('UPTD PPA KabKota'!AU$5:AU$513,MATCH($D454,'UPTD PPA KabKota'!$C$5:$C$513,FALSE))</f>
        <v/>
      </c>
      <c r="CM454" s="218" t="str">
        <f t="array" ref="CM454">INDEX('UPTD PPA KabKota'!AV$5:AV$513,MATCH($D454,'UPTD PPA KabKota'!$C$5:$C$513,FALSE))</f>
        <v>Ö</v>
      </c>
      <c r="CN454" s="218" t="str">
        <f t="array" ref="CN454">INDEX('UPTD PPA KabKota'!AW$5:AW$513,MATCH($D454,'UPTD PPA KabKota'!$C$5:$C$513,FALSE))</f>
        <v/>
      </c>
      <c r="CO454" s="218" t="str">
        <f t="array" ref="CO454">INDEX('UPTD PPA KabKota'!AX$5:AX$513,MATCH($D454,'UPTD PPA KabKota'!$C$5:$C$513,FALSE))</f>
        <v/>
      </c>
      <c r="CP454" s="218" t="str">
        <f t="array" ref="CP454">INDEX('UPTD PPA KabKota'!AY$5:AY$513,MATCH($D454,'UPTD PPA KabKota'!$C$5:$C$513,FALSE))</f>
        <v/>
      </c>
      <c r="CQ454" s="209" t="str">
        <f>IFERROR(__xludf.DUMMYFUNCTION("IF(ISBLANK($K454),"""",IF(REGEXMATCH($K454,""Peraturan""),""Ada"",IF(REGEXMATCH($K454,""Rekomendasi""),""Tidak Ada"", $K454)))
"),"Ada")</f>
        <v>Ada</v>
      </c>
      <c r="CR454" s="209" t="str">
        <f t="array" ref="CR454">index('UPTD PPA KabKota'!$BI$5:$BI$513,match($D454,'UPTD PPA KabKota'!$C$5:$C$513,false))</f>
        <v>Ada</v>
      </c>
      <c r="CS454" s="314" t="str">
        <f t="shared" ref="CS454:CS467" si="79">IFS(CQ454="Ada","Ada",CR454="Ada","Ada",CR454="Tidak Ada","Tidak Ada")</f>
        <v>Ada</v>
      </c>
    </row>
    <row r="455">
      <c r="A455" s="334">
        <v>449.0</v>
      </c>
      <c r="B455" s="310">
        <v>5.0</v>
      </c>
      <c r="C455" s="311" t="s">
        <v>4789</v>
      </c>
      <c r="D455" s="312" t="s">
        <v>3890</v>
      </c>
      <c r="E455" s="315">
        <v>45689.0</v>
      </c>
      <c r="F455" s="218" t="str">
        <f t="array" ref="F455">INDEX('Ortala-KabKota'!F$2:F$415,MATCH($D455,'Ortala-KabKota'!$E$2:$E$415,FALSE))</f>
        <v>Faisal Silondae/ 082130831030</v>
      </c>
      <c r="G455" s="218" t="str">
        <f t="array" ref="G455">INDEX('Ortala-KabKota'!G$2:G$415,MATCH($D455,'Ortala-KabKota'!$E$2:$E$415,FALSE))</f>
        <v>Jalan Perkantoran Potoro Andoolo</v>
      </c>
      <c r="H455" s="218" t="str">
        <f t="array" ref="H455">INDEX('Ortala-KabKota'!H$2:H$415,MATCH($D455,'Ortala-KabKota'!$E$2:$E$415,FALSE))</f>
        <v>-</v>
      </c>
      <c r="I455" s="218" t="str">
        <f t="array" ref="I455">INDEX('Ortala-KabKota'!I$2:I$415,MATCH($D455,'Ortala-KabKota'!$E$2:$E$415,FALSE))</f>
        <v>-</v>
      </c>
      <c r="J455" s="218" t="str">
        <f t="array" ref="J455">INDEX('Ortala-KabKota'!J$2:J$415,MATCH($D455,'Ortala-KabKota'!$E$2:$E$415,FALSE))</f>
        <v>UPTD PPA</v>
      </c>
      <c r="K455" s="218" t="str">
        <f t="array" ref="K455">INDEX('Ortala-KabKota'!K$2:K$415,MATCH($D455,'Ortala-KabKota'!$E$2:$E$415,FALSE))</f>
        <v>Peraturan Bupati Konawe Selatan Nomor 52 Tahun 2020</v>
      </c>
      <c r="L455" s="218">
        <f t="array" ref="L455">INDEX('Ortala-KabKota'!L$2:L$415,MATCH($D455,'Ortala-KabKota'!$E$2:$E$415,FALSE))</f>
        <v>2020</v>
      </c>
      <c r="M455" s="218" t="str">
        <f t="array" ref="M455">INDEX('Ortala-KabKota'!M$2:M$415,MATCH($D455,'Ortala-KabKota'!$E$2:$E$415,FALSE))</f>
        <v>A</v>
      </c>
      <c r="N455" s="218" t="str">
        <f t="array" ref="N455">INDEX('Ortala-KabKota'!N$2:N$415,MATCH($D455,'Ortala-KabKota'!$E$2:$E$415,FALSE))</f>
        <v>Lela/ 082290169369</v>
      </c>
      <c r="O455" s="218" t="str">
        <f t="array" ref="O455">INDEX('Ortala-KabKota'!O$2:O$415,MATCH($D455,'Ortala-KabKota'!$E$2:$E$415,FALSE))</f>
        <v>-</v>
      </c>
      <c r="P455" s="218" t="str">
        <f t="array" ref="P455">INDEX('Ortala-KabKota'!P$2:P$415,MATCH($D455,'Ortala-KabKota'!$E$2:$E$415,FALSE))</f>
        <v/>
      </c>
      <c r="Q455" s="218" t="str">
        <f t="array" ref="Q455">INDEX('Ortala-KabKota'!Q$2:Q$415,MATCH($D455,'Ortala-KabKota'!$E$2:$E$415,FALSE))</f>
        <v>BERGABUNG DENGAN KANTOR DINAS</v>
      </c>
      <c r="R455" s="218" t="str">
        <f t="array" ref="R455">INDEX('Ortala-KabKota'!R$2:R$415,MATCH($D455,'Ortala-KabKota'!$E$2:$E$415,FALSE))</f>
        <v>MILIK SENDIRI</v>
      </c>
      <c r="S455" s="218" t="str">
        <f t="array" ref="S455">INDEX('Ortala-KabKota'!S$2:S$415,MATCH($D455,'Ortala-KabKota'!$E$2:$E$415,FALSE))</f>
        <v>Status Kepemilikannya Milik Pemda</v>
      </c>
      <c r="T455" s="218">
        <f t="array" ref="T455">INDEX('Ortala-KabKota'!T$2:T$415,MATCH($D455,'Ortala-KabKota'!$E$2:$E$415,FALSE))</f>
        <v>1</v>
      </c>
      <c r="U455" s="218">
        <f t="array" ref="U455">INDEX('Ortala-KabKota'!U$2:U$415,MATCH($D455,'Ortala-KabKota'!$E$2:$E$415,FALSE))</f>
        <v>0</v>
      </c>
      <c r="V455" s="218">
        <f t="array" ref="V455">INDEX('Ortala-KabKota'!V$2:V$415,MATCH($D455,'Ortala-KabKota'!$E$2:$E$415,FALSE))</f>
        <v>0</v>
      </c>
      <c r="W455" s="218">
        <f t="array" ref="W455">INDEX('Ortala-KabKota'!W$2:W$415,MATCH($D455,'Ortala-KabKota'!$E$2:$E$415,FALSE))</f>
        <v>1</v>
      </c>
      <c r="X455" s="218">
        <f t="array" ref="X455">INDEX('Ortala-KabKota'!X$2:X$415,MATCH($D455,'Ortala-KabKota'!$E$2:$E$415,FALSE))</f>
        <v>1</v>
      </c>
      <c r="Y455" s="218">
        <f t="array" ref="Y455">INDEX('Ortala-KabKota'!Y$2:Y$415,MATCH($D455,'Ortala-KabKota'!$E$2:$E$415,FALSE))</f>
        <v>1</v>
      </c>
      <c r="Z455" s="218">
        <f t="array" ref="Z455">INDEX('Ortala-KabKota'!Z$2:Z$415,MATCH($D455,'Ortala-KabKota'!$E$2:$E$415,FALSE))</f>
        <v>1</v>
      </c>
      <c r="AA455" s="218">
        <f t="array" ref="AA455">INDEX('Ortala-KabKota'!AA$2:AA$415,MATCH($D455,'Ortala-KabKota'!$E$2:$E$415,FALSE))</f>
        <v>1</v>
      </c>
      <c r="AB455" s="218">
        <f t="array" ref="AB455">INDEX('Ortala-KabKota'!AB$2:AB$415,MATCH($D455,'Ortala-KabKota'!$E$2:$E$415,FALSE))</f>
        <v>1</v>
      </c>
      <c r="AC455" s="218">
        <f t="array" ref="AC455">INDEX('Ortala-KabKota'!AC$2:AC$415,MATCH($D455,'Ortala-KabKota'!$E$2:$E$415,FALSE))</f>
        <v>0</v>
      </c>
      <c r="AD455" s="218" t="str">
        <f t="array" ref="AD455">INDEX('Ortala-KabKota'!AD$2:AD$415,MATCH($D455,'Ortala-KabKota'!$E$2:$E$415,FALSE))</f>
        <v/>
      </c>
      <c r="AE455" s="218">
        <f t="array" ref="AE455">INDEX('Ortala-KabKota'!AE$2:AE$415,MATCH($D455,'Ortala-KabKota'!$E$2:$E$415,FALSE))</f>
        <v>1</v>
      </c>
      <c r="AF455" s="218">
        <f t="array" ref="AF455">INDEX('Ortala-KabKota'!AF$2:AF$415,MATCH($D455,'Ortala-KabKota'!$E$2:$E$415,FALSE))</f>
        <v>1</v>
      </c>
      <c r="AG455" s="218">
        <f t="array" ref="AG455">INDEX('Ortala-KabKota'!AG$2:AG$415,MATCH($D455,'Ortala-KabKota'!$E$2:$E$415,FALSE))</f>
        <v>0</v>
      </c>
      <c r="AH455" s="218">
        <f t="array" ref="AH455">INDEX('Ortala-KabKota'!AH$2:AH$415,MATCH($D455,'Ortala-KabKota'!$E$2:$E$415,FALSE))</f>
        <v>1</v>
      </c>
      <c r="AI455" s="218" t="str">
        <f t="array" ref="AI455">INDEX('Ortala-KabKota'!AI$2:AI$415,MATCH($D455,'Ortala-KabKota'!$E$2:$E$415,FALSE))</f>
        <v>Korban datang ke kantor kemudian kalau melihat kondisi korban tidak memungkinkan untuk pulang ke rumah, kami anjurkan untuk tinggal sementara di rumah singgah sambil kami memberikan layanan kesehatan, psikolog dan layanan hukum</v>
      </c>
      <c r="AJ455" s="218">
        <f t="array" ref="AJ455">INDEX('Ortala-KabKota'!AJ$2:AJ$415,MATCH($D455,'Ortala-KabKota'!$E$2:$E$415,FALSE))</f>
        <v>1</v>
      </c>
      <c r="AK455" s="218">
        <f t="array" ref="AK455">INDEX('Ortala-KabKota'!AK$2:AK$415,MATCH($D455,'Ortala-KabKota'!$E$2:$E$415,FALSE))</f>
        <v>1</v>
      </c>
      <c r="AL455" s="218">
        <f t="array" ref="AL455">INDEX('Ortala-KabKota'!AL$2:AL$415,MATCH($D455,'Ortala-KabKota'!$E$2:$E$415,FALSE))</f>
        <v>25</v>
      </c>
      <c r="AM455" s="218" t="str">
        <f t="array" ref="AM455">INDEX('Ortala-KabKota'!AM$2:AM$415,MATCH($D455,'Ortala-KabKota'!$E$2:$E$415,FALSE))</f>
        <v>KDRT dan Kekerasan Seksual Anak</v>
      </c>
      <c r="AN455" s="218" t="str">
        <f t="array" ref="AN455">INDEX('Ortala-KabKota'!AN$2:AN$415,MATCH($D455,'Ortala-KabKota'!$E$2:$E$415,FALSE))</f>
        <v/>
      </c>
      <c r="AO455" s="218" t="str">
        <f t="array" ref="AO455">INDEX('Ortala-KabKota'!AO$2:AO$415,MATCH($D455,'Ortala-KabKota'!$E$2:$E$415,FALSE))</f>
        <v/>
      </c>
      <c r="AP455" s="218" t="str">
        <f t="array" ref="AP455">INDEX('Ortala-KabKota'!AP$2:AP$415,MATCH($D455,'Ortala-KabKota'!$E$2:$E$415,FALSE))</f>
        <v/>
      </c>
      <c r="AQ455" s="218" t="str">
        <f t="array" ref="AQ455">INDEX('Ortala-KabKota'!AQ$2:AQ$415,MATCH($D455,'Ortala-KabKota'!$E$2:$E$415,FALSE))</f>
        <v/>
      </c>
      <c r="AR455" s="218">
        <f t="array" ref="AR455">INDEX('Ortala-KabKota'!AR$2:AR$415,MATCH($D455,'Ortala-KabKota'!$E$2:$E$415,FALSE))</f>
        <v>1</v>
      </c>
      <c r="AS455" s="218" t="str">
        <f t="array" ref="AS455">INDEX('Ortala-KabKota'!AS$2:AS$415,MATCH($D455,'Ortala-KabKota'!$E$2:$E$415,FALSE))</f>
        <v/>
      </c>
      <c r="AT455" s="218" t="str">
        <f t="array" ref="AT455">INDEX('Ortala-KabKota'!AT$2:AT$415,MATCH($D455,'Ortala-KabKota'!$E$2:$E$415,FALSE))</f>
        <v/>
      </c>
      <c r="AU455" s="218" t="str">
        <f t="array" ref="AU455">INDEX('UPTD PPA KabKota'!D$5:D$513,MATCH($D455,'UPTD PPA KabKota'!$C$5:$C$513,FALSE))</f>
        <v>FAISAL SILONDAE,SE</v>
      </c>
      <c r="AV455" s="218" t="str">
        <f t="array" ref="AV455">INDEX('UPTD PPA KabKota'!E$5:E$513,MATCH($D455,'UPTD PPA KabKota'!$C$5:$C$513,FALSE))</f>
        <v>Kompleks Perkantoran Pemda Kab.Konawe Selatan</v>
      </c>
      <c r="AW455" s="218">
        <f t="array" ref="AW455">INDEX('UPTD PPA KabKota'!F$5:F$513,MATCH($D455,'UPTD PPA KabKota'!$C$5:$C$513,FALSE))</f>
        <v>82197179307</v>
      </c>
      <c r="AX455" s="218">
        <f t="array" ref="AX455">INDEX('UPTD PPA KabKota'!G$5:G$513,MATCH($D455,'UPTD PPA KabKota'!$C$5:$C$513,FALSE))</f>
        <v>82349102399</v>
      </c>
      <c r="AY455" s="218" t="str">
        <f t="array" ref="AY455">INDEX('UPTD PPA KabKota'!H$5:H$513,MATCH($D455,'UPTD PPA KabKota'!$C$5:$C$513,FALSE))</f>
        <v>UPTD PPA</v>
      </c>
      <c r="AZ455" s="218" t="str">
        <f t="array" ref="AZ455">INDEX('UPTD PPA KabKota'!I$5:I$513,MATCH($D455,'UPTD PPA KabKota'!$C$5:$C$513,FALSE))</f>
        <v>Peraturan Bupati Konawe Selatan Nomor 52 Tahun 2020</v>
      </c>
      <c r="BA455" s="218">
        <f t="array" ref="BA455">INDEX('UPTD PPA KabKota'!J$5:J$513,MATCH($D455,'UPTD PPA KabKota'!$C$5:$C$513,FALSE))</f>
        <v>2020</v>
      </c>
      <c r="BB455" s="218" t="str">
        <f t="array" ref="BB455">INDEX('UPTD PPA KabKota'!K$5:K$513,MATCH($D455,'UPTD PPA KabKota'!$C$5:$C$513,FALSE))</f>
        <v>A</v>
      </c>
      <c r="BC455" s="218" t="str">
        <f t="array" ref="BC455">INDEX('UPTD PPA KabKota'!L$5:L$513,MATCH($D455,'UPTD PPA KabKota'!$C$5:$C$513,FALSE))</f>
        <v>RASMAWATI,SKM</v>
      </c>
      <c r="BD455" s="218">
        <f t="array" ref="BD455">INDEX('UPTD PPA KabKota'!M$5:M$513,MATCH($D455,'UPTD PPA KabKota'!$C$5:$C$513,FALSE))</f>
        <v>82349102399</v>
      </c>
      <c r="BE455" s="218" t="str">
        <f t="array" ref="BE455">INDEX('UPTD PPA KabKota'!N$5:N$513,MATCH($D455,'UPTD PPA KabKota'!$C$5:$C$513,FALSE))</f>
        <v>Kepala UPTD,Kelompok Jabatan Fungsional</v>
      </c>
      <c r="BF455" s="218" t="str">
        <f t="array" ref="BF455">INDEX('UPTD PPA KabKota'!O$5:O$513,MATCH($D455,'UPTD PPA KabKota'!$C$5:$C$513,FALSE))</f>
        <v>Belum Punya</v>
      </c>
      <c r="BG455" s="218" t="str">
        <f t="array" ref="BG455">INDEX('UPTD PPA KabKota'!P$5:P$513,MATCH($D455,'UPTD PPA KabKota'!$C$5:$C$513,FALSE))</f>
        <v>Milik Sendiri</v>
      </c>
      <c r="BH455" s="218" t="str">
        <f t="array" ref="BH455">INDEX('UPTD PPA KabKota'!Q$5:Q$513,MATCH($D455,'UPTD PPA KabKota'!$C$5:$C$513,FALSE))</f>
        <v>Belum memiliki gedung sendiri,saat ini menggunakan ruangan kosong yg ada di Kantor Dinas P3A</v>
      </c>
      <c r="BI455" s="218" t="str">
        <f t="array" ref="BI455">INDEX('UPTD PPA KabKota'!R$5:R$513,MATCH($D455,'UPTD PPA KabKota'!$C$5:$C$513,FALSE))</f>
        <v>Ada</v>
      </c>
      <c r="BJ455" s="218" t="str">
        <f t="array" ref="BJ455">INDEX('UPTD PPA KabKota'!S$5:S$513,MATCH($D455,'UPTD PPA KabKota'!$C$5:$C$513,FALSE))</f>
        <v>Ada</v>
      </c>
      <c r="BK455" s="218" t="str">
        <f t="array" ref="BK455">INDEX('UPTD PPA KabKota'!T$5:T$513,MATCH($D455,'UPTD PPA KabKota'!$C$5:$C$513,FALSE))</f>
        <v>Ada</v>
      </c>
      <c r="BL455" s="218" t="str">
        <f t="array" ref="BL455">INDEX('UPTD PPA KabKota'!U$5:U$513,MATCH($D455,'UPTD PPA KabKota'!$C$5:$C$513,FALSE))</f>
        <v>Ada</v>
      </c>
      <c r="BM455" s="218" t="str">
        <f t="array" ref="BM455">INDEX('UPTD PPA KabKota'!V$5:V$513,MATCH($D455,'UPTD PPA KabKota'!$C$5:$C$513,FALSE))</f>
        <v>Tidak Ada</v>
      </c>
      <c r="BN455" s="218" t="str">
        <f t="array" ref="BN455">INDEX('UPTD PPA KabKota'!W$5:W$513,MATCH($D455,'UPTD PPA KabKota'!$C$5:$C$513,FALSE))</f>
        <v>Ada</v>
      </c>
      <c r="BO455" s="218" t="str">
        <f t="array" ref="BO455">INDEX('UPTD PPA KabKota'!X$5:X$513,MATCH($D455,'UPTD PPA KabKota'!$C$5:$C$513,FALSE))</f>
        <v>Ada</v>
      </c>
      <c r="BP455" s="218" t="str">
        <f t="array" ref="BP455">INDEX('UPTD PPA KabKota'!Y$5:Y$513,MATCH($D455,'UPTD PPA KabKota'!$C$5:$C$513,FALSE))</f>
        <v>Ada</v>
      </c>
      <c r="BQ455" s="218" t="str">
        <f t="array" ref="BQ455">INDEX('UPTD PPA KabKota'!Z$5:Z$513,MATCH($D455,'UPTD PPA KabKota'!$C$5:$C$513,FALSE))</f>
        <v>Ada</v>
      </c>
      <c r="BR455" s="218" t="str">
        <f t="array" ref="BR455">INDEX('UPTD PPA KabKota'!AA$5:AA$513,MATCH($D455,'UPTD PPA KabKota'!$C$5:$C$513,FALSE))</f>
        <v>Ada</v>
      </c>
      <c r="BS455" s="218" t="str">
        <f t="array" ref="BS455">INDEX('UPTD PPA KabKota'!AB$5:AB$513,MATCH($D455,'UPTD PPA KabKota'!$C$5:$C$513,FALSE))</f>
        <v>Ada</v>
      </c>
      <c r="BT455" s="218" t="str">
        <f t="array" ref="BT455">INDEX('UPTD PPA KabKota'!AC$5:AC$513,MATCH($D455,'UPTD PPA KabKota'!$C$5:$C$513,FALSE))</f>
        <v>Sudah</v>
      </c>
      <c r="BU455" s="218" t="str">
        <f t="array" ref="BU455">INDEX('UPTD PPA KabKota'!AD$5:AD$513,MATCH($D455,'UPTD PPA KabKota'!$C$5:$C$513,FALSE))</f>
        <v>Sudah</v>
      </c>
      <c r="BV455" s="218" t="str">
        <f t="array" ref="BV455">INDEX('UPTD PPA KabKota'!AE$5:AE$513,MATCH($D455,'UPTD PPA KabKota'!$C$5:$C$513,FALSE))</f>
        <v>Sudah</v>
      </c>
      <c r="BW455" s="218" t="str">
        <f t="array" ref="BW455">INDEX('UPTD PPA KabKota'!AF$5:AF$513,MATCH($D455,'UPTD PPA KabKota'!$C$5:$C$513,FALSE))</f>
        <v>Sudah</v>
      </c>
      <c r="BX455" s="218" t="str">
        <f t="array" ref="BX455">INDEX('UPTD PPA KabKota'!AG$5:AG$513,MATCH($D455,'UPTD PPA KabKota'!$C$5:$C$513,FALSE))</f>
        <v>Sudah</v>
      </c>
      <c r="BY455" s="218" t="str">
        <f t="array" ref="BY455">INDEX('UPTD PPA KabKota'!AH$5:AH$513,MATCH($D455,'UPTD PPA KabKota'!$C$5:$C$513,FALSE))</f>
        <v>Sudah</v>
      </c>
      <c r="BZ455" s="218" t="str">
        <f t="array" ref="BZ455">INDEX('UPTD PPA KabKota'!AI$5:AI$513,MATCH($D455,'UPTD PPA KabKota'!$C$5:$C$513,FALSE))</f>
        <v>Sudah</v>
      </c>
      <c r="CA455" s="218" t="str">
        <f t="array" ref="CA455">INDEX('UPTD PPA KabKota'!AJ$5:AJ$513,MATCH($D455,'UPTD PPA KabKota'!$C$5:$C$513,FALSE))</f>
        <v>Sudah</v>
      </c>
      <c r="CB455" s="218" t="str">
        <f t="array" ref="CB455">INDEX('UPTD PPA KabKota'!AK$5:AK$513,MATCH($D455,'UPTD PPA KabKota'!$C$5:$C$513,FALSE))</f>
        <v>Sudah</v>
      </c>
      <c r="CC455" s="218" t="str">
        <f t="array" ref="CC455">INDEX('UPTD PPA KabKota'!AL$5:AL$513,MATCH($D455,'UPTD PPA KabKota'!$C$5:$C$513,FALSE))</f>
        <v>Sudah</v>
      </c>
      <c r="CD455" s="218" t="str">
        <f t="array" ref="CD455">INDEX('UPTD PPA KabKota'!AM$5:AM$513,MATCH($D455,'UPTD PPA KabKota'!$C$5:$C$513,FALSE))</f>
        <v>Sudah</v>
      </c>
      <c r="CE455" s="218" t="str">
        <f t="array" ref="CE455">INDEX('UPTD PPA KabKota'!AN$5:AN$513,MATCH($D455,'UPTD PPA KabKota'!$C$5:$C$513,FALSE))</f>
        <v>Sudah dilaksanakam 11 implementasi layanan</v>
      </c>
      <c r="CF455" s="218">
        <f t="array" ref="CF455">INDEX('UPTD PPA KabKota'!AO$5:AO$513,MATCH($D455,'UPTD PPA KabKota'!$C$5:$C$513,FALSE))</f>
        <v>78</v>
      </c>
      <c r="CG455" s="218" t="str">
        <f t="array" ref="CG455">INDEX('UPTD PPA KabKota'!AP$5:AP$513,MATCH($D455,'UPTD PPA KabKota'!$C$5:$C$513,FALSE))</f>
        <v>Pemerkosaan/Persetubuhan</v>
      </c>
      <c r="CH455" s="218" t="str">
        <f t="array" ref="CH455">INDEX('UPTD PPA KabKota'!AQ$5:AQ$513,MATCH($D455,'UPTD PPA KabKota'!$C$5:$C$513,FALSE))</f>
        <v/>
      </c>
      <c r="CI455" s="218" t="str">
        <f t="array" ref="CI455">INDEX('UPTD PPA KabKota'!AR$5:AR$513,MATCH($D455,'UPTD PPA KabKota'!$C$5:$C$513,FALSE))</f>
        <v/>
      </c>
      <c r="CJ455" s="218" t="str">
        <f t="array" ref="CJ455">INDEX('UPTD PPA KabKota'!AS$5:AS$513,MATCH($D455,'UPTD PPA KabKota'!$C$5:$C$513,FALSE))</f>
        <v/>
      </c>
      <c r="CK455" s="218" t="str">
        <f t="array" ref="CK455">INDEX('UPTD PPA KabKota'!AT$5:AT$513,MATCH($D455,'UPTD PPA KabKota'!$C$5:$C$513,FALSE))</f>
        <v/>
      </c>
      <c r="CL455" s="218" t="str">
        <f t="array" ref="CL455">INDEX('UPTD PPA KabKota'!AU$5:AU$513,MATCH($D455,'UPTD PPA KabKota'!$C$5:$C$513,FALSE))</f>
        <v>v</v>
      </c>
      <c r="CM455" s="218" t="str">
        <f t="array" ref="CM455">INDEX('UPTD PPA KabKota'!AV$5:AV$513,MATCH($D455,'UPTD PPA KabKota'!$C$5:$C$513,FALSE))</f>
        <v/>
      </c>
      <c r="CN455" s="218" t="str">
        <f t="array" ref="CN455">INDEX('UPTD PPA KabKota'!AW$5:AW$513,MATCH($D455,'UPTD PPA KabKota'!$C$5:$C$513,FALSE))</f>
        <v/>
      </c>
      <c r="CO455" s="218" t="str">
        <f t="array" ref="CO455">INDEX('UPTD PPA KabKota'!AX$5:AX$513,MATCH($D455,'UPTD PPA KabKota'!$C$5:$C$513,FALSE))</f>
        <v/>
      </c>
      <c r="CP455" s="218" t="str">
        <f t="array" ref="CP455">INDEX('UPTD PPA KabKota'!AY$5:AY$513,MATCH($D455,'UPTD PPA KabKota'!$C$5:$C$513,FALSE))</f>
        <v/>
      </c>
      <c r="CQ455" s="209" t="str">
        <f>IFERROR(__xludf.DUMMYFUNCTION("IF(ISBLANK($K455),"""",IF(REGEXMATCH($K455,""Peraturan""),""Ada"",IF(REGEXMATCH($K455,""Rekomendasi""),""Tidak Ada"", $K455)))
"),"Ada")</f>
        <v>Ada</v>
      </c>
      <c r="CR455" s="209" t="str">
        <f t="array" ref="CR455">index('UPTD PPA KabKota'!$BI$5:$BI$513,match($D455,'UPTD PPA KabKota'!$C$5:$C$513,false))</f>
        <v>Ada</v>
      </c>
      <c r="CS455" s="314" t="str">
        <f t="shared" si="79"/>
        <v>Ada</v>
      </c>
    </row>
    <row r="456">
      <c r="A456" s="334">
        <v>450.0</v>
      </c>
      <c r="B456" s="310">
        <v>6.0</v>
      </c>
      <c r="C456" s="311" t="s">
        <v>4789</v>
      </c>
      <c r="D456" s="312" t="s">
        <v>3831</v>
      </c>
      <c r="E456" s="315">
        <v>45778.0</v>
      </c>
      <c r="F456" s="218" t="str">
        <f t="array" ref="F456">INDEX('Ortala-KabKota'!F$2:F$415,MATCH($D456,'Ortala-KabKota'!$E$2:$E$415,FALSE))</f>
        <v>Jubardin/ 081356541008</v>
      </c>
      <c r="G456" s="218" t="str">
        <f t="array" ref="G456">INDEX('Ortala-KabKota'!G$2:G$415,MATCH($D456,'Ortala-KabKota'!$E$2:$E$415,FALSE))</f>
        <v>Jalan Poros Rumbia Poleang Langkapa</v>
      </c>
      <c r="H456" s="218" t="str">
        <f t="array" ref="H456">INDEX('Ortala-KabKota'!H$2:H$415,MATCH($D456,'Ortala-KabKota'!$E$2:$E$415,FALSE))</f>
        <v>-</v>
      </c>
      <c r="I456" s="218" t="str">
        <f t="array" ref="I456">INDEX('Ortala-KabKota'!I$2:I$415,MATCH($D456,'Ortala-KabKota'!$E$2:$E$415,FALSE))</f>
        <v>082231928371</v>
      </c>
      <c r="J456" s="218" t="str">
        <f t="array" ref="J456">INDEX('Ortala-KabKota'!J$2:J$415,MATCH($D456,'Ortala-KabKota'!$E$2:$E$415,FALSE))</f>
        <v>UPTD P2TP2A</v>
      </c>
      <c r="K456" s="218" t="str">
        <f t="array" ref="K456">INDEX('Ortala-KabKota'!K$2:K$415,MATCH($D456,'Ortala-KabKota'!$E$2:$E$415,FALSE))</f>
        <v>Peraturan Bupati Bombana Nomor 26 Tahun 2017</v>
      </c>
      <c r="L456" s="218">
        <f t="array" ref="L456">INDEX('Ortala-KabKota'!L$2:L$415,MATCH($D456,'Ortala-KabKota'!$E$2:$E$415,FALSE))</f>
        <v>2017</v>
      </c>
      <c r="M456" s="218" t="str">
        <f t="array" ref="M456">INDEX('Ortala-KabKota'!M$2:M$415,MATCH($D456,'Ortala-KabKota'!$E$2:$E$415,FALSE))</f>
        <v>A</v>
      </c>
      <c r="N456" s="218" t="str">
        <f t="array" ref="N456">INDEX('Ortala-KabKota'!N$2:N$415,MATCH($D456,'Ortala-KabKota'!$E$2:$E$415,FALSE))</f>
        <v/>
      </c>
      <c r="O456" s="218" t="str">
        <f t="array" ref="O456">INDEX('Ortala-KabKota'!O$2:O$415,MATCH($D456,'Ortala-KabKota'!$E$2:$E$415,FALSE))</f>
        <v>dinasppdanpa.bombana@gmail.com</v>
      </c>
      <c r="P456" s="218" t="str">
        <f t="array" ref="P456">INDEX('Ortala-KabKota'!P$2:P$415,MATCH($D456,'Ortala-KabKota'!$E$2:$E$415,FALSE))</f>
        <v>Kepala UPTD, Kasubag TU dan Kelompok JF</v>
      </c>
      <c r="Q456" s="218" t="str">
        <f t="array" ref="Q456">INDEX('Ortala-KabKota'!Q$2:Q$415,MATCH($D456,'Ortala-KabKota'!$E$2:$E$415,FALSE))</f>
        <v>BERGABUNG DENGAN KANTOR DINAS</v>
      </c>
      <c r="R456" s="218" t="str">
        <f t="array" ref="R456">INDEX('Ortala-KabKota'!R$2:R$415,MATCH($D456,'Ortala-KabKota'!$E$2:$E$415,FALSE))</f>
        <v>PINJAM PAKAI</v>
      </c>
      <c r="S456" s="218" t="str">
        <f t="array" ref="S456">INDEX('Ortala-KabKota'!S$2:S$415,MATCH($D456,'Ortala-KabKota'!$E$2:$E$415,FALSE))</f>
        <v>Pinjam pakai dari Pemerintah Daerah</v>
      </c>
      <c r="T456" s="218">
        <f t="array" ref="T456">INDEX('Ortala-KabKota'!T$2:T$415,MATCH($D456,'Ortala-KabKota'!$E$2:$E$415,FALSE))</f>
        <v>1</v>
      </c>
      <c r="U456" s="218">
        <f t="array" ref="U456">INDEX('Ortala-KabKota'!U$2:U$415,MATCH($D456,'Ortala-KabKota'!$E$2:$E$415,FALSE))</f>
        <v>0</v>
      </c>
      <c r="V456" s="218">
        <f t="array" ref="V456">INDEX('Ortala-KabKota'!V$2:V$415,MATCH($D456,'Ortala-KabKota'!$E$2:$E$415,FALSE))</f>
        <v>0</v>
      </c>
      <c r="W456" s="218">
        <f t="array" ref="W456">INDEX('Ortala-KabKota'!W$2:W$415,MATCH($D456,'Ortala-KabKota'!$E$2:$E$415,FALSE))</f>
        <v>0</v>
      </c>
      <c r="X456" s="218">
        <f t="array" ref="X456">INDEX('Ortala-KabKota'!X$2:X$415,MATCH($D456,'Ortala-KabKota'!$E$2:$E$415,FALSE))</f>
        <v>0</v>
      </c>
      <c r="Y456" s="218">
        <f t="array" ref="Y456">INDEX('Ortala-KabKota'!Y$2:Y$415,MATCH($D456,'Ortala-KabKota'!$E$2:$E$415,FALSE))</f>
        <v>0</v>
      </c>
      <c r="Z456" s="218">
        <f t="array" ref="Z456">INDEX('Ortala-KabKota'!Z$2:Z$415,MATCH($D456,'Ortala-KabKota'!$E$2:$E$415,FALSE))</f>
        <v>0</v>
      </c>
      <c r="AA456" s="218">
        <f t="array" ref="AA456">INDEX('Ortala-KabKota'!AA$2:AA$415,MATCH($D456,'Ortala-KabKota'!$E$2:$E$415,FALSE))</f>
        <v>1</v>
      </c>
      <c r="AB456" s="218">
        <f t="array" ref="AB456">INDEX('Ortala-KabKota'!AB$2:AB$415,MATCH($D456,'Ortala-KabKota'!$E$2:$E$415,FALSE))</f>
        <v>1</v>
      </c>
      <c r="AC456" s="218">
        <f t="array" ref="AC456">INDEX('Ortala-KabKota'!AC$2:AC$415,MATCH($D456,'Ortala-KabKota'!$E$2:$E$415,FALSE))</f>
        <v>0</v>
      </c>
      <c r="AD456" s="218">
        <f t="array" ref="AD456">INDEX('Ortala-KabKota'!AD$2:AD$415,MATCH($D456,'Ortala-KabKota'!$E$2:$E$415,FALSE))</f>
        <v>0</v>
      </c>
      <c r="AE456" s="218">
        <f t="array" ref="AE456">INDEX('Ortala-KabKota'!AE$2:AE$415,MATCH($D456,'Ortala-KabKota'!$E$2:$E$415,FALSE))</f>
        <v>1</v>
      </c>
      <c r="AF456" s="218">
        <f t="array" ref="AF456">INDEX('Ortala-KabKota'!AF$2:AF$415,MATCH($D456,'Ortala-KabKota'!$E$2:$E$415,FALSE))</f>
        <v>1</v>
      </c>
      <c r="AG456" s="218">
        <f t="array" ref="AG456">INDEX('Ortala-KabKota'!AG$2:AG$415,MATCH($D456,'Ortala-KabKota'!$E$2:$E$415,FALSE))</f>
        <v>0</v>
      </c>
      <c r="AH456" s="218">
        <f t="array" ref="AH456">INDEX('Ortala-KabKota'!AH$2:AH$415,MATCH($D456,'Ortala-KabKota'!$E$2:$E$415,FALSE))</f>
        <v>1</v>
      </c>
      <c r="AI456" s="218" t="str">
        <f t="array" ref="AI456">INDEX('Ortala-KabKota'!AI$2:AI$415,MATCH($D456,'Ortala-KabKota'!$E$2:$E$415,FALSE))</f>
        <v>korban yang trauma atau menjalani pemulihan kami arahkan ke rumah singgah</v>
      </c>
      <c r="AJ456" s="218">
        <f t="array" ref="AJ456">INDEX('Ortala-KabKota'!AJ$2:AJ$415,MATCH($D456,'Ortala-KabKota'!$E$2:$E$415,FALSE))</f>
        <v>1</v>
      </c>
      <c r="AK456" s="218">
        <f t="array" ref="AK456">INDEX('Ortala-KabKota'!AK$2:AK$415,MATCH($D456,'Ortala-KabKota'!$E$2:$E$415,FALSE))</f>
        <v>1</v>
      </c>
      <c r="AL456" s="218">
        <f t="array" ref="AL456">INDEX('Ortala-KabKota'!AL$2:AL$415,MATCH($D456,'Ortala-KabKota'!$E$2:$E$415,FALSE))</f>
        <v>12</v>
      </c>
      <c r="AM456" s="218" t="str">
        <f t="array" ref="AM456">INDEX('Ortala-KabKota'!AM$2:AM$415,MATCH($D456,'Ortala-KabKota'!$E$2:$E$415,FALSE))</f>
        <v>Kekerasan Seksual Terhadap Anak</v>
      </c>
      <c r="AN456" s="218" t="str">
        <f t="array" ref="AN456">INDEX('Ortala-KabKota'!AN$2:AN$415,MATCH($D456,'Ortala-KabKota'!$E$2:$E$415,FALSE))</f>
        <v/>
      </c>
      <c r="AO456" s="218">
        <f t="array" ref="AO456">INDEX('Ortala-KabKota'!AO$2:AO$415,MATCH($D456,'Ortala-KabKota'!$E$2:$E$415,FALSE))</f>
        <v>1</v>
      </c>
      <c r="AP456" s="218" t="str">
        <f t="array" ref="AP456">INDEX('Ortala-KabKota'!AP$2:AP$415,MATCH($D456,'Ortala-KabKota'!$E$2:$E$415,FALSE))</f>
        <v/>
      </c>
      <c r="AQ456" s="218" t="str">
        <f t="array" ref="AQ456">INDEX('Ortala-KabKota'!AQ$2:AQ$415,MATCH($D456,'Ortala-KabKota'!$E$2:$E$415,FALSE))</f>
        <v/>
      </c>
      <c r="AR456" s="218" t="str">
        <f t="array" ref="AR456">INDEX('Ortala-KabKota'!AR$2:AR$415,MATCH($D456,'Ortala-KabKota'!$E$2:$E$415,FALSE))</f>
        <v/>
      </c>
      <c r="AS456" s="218" t="str">
        <f t="array" ref="AS456">INDEX('Ortala-KabKota'!AS$2:AS$415,MATCH($D456,'Ortala-KabKota'!$E$2:$E$415,FALSE))</f>
        <v/>
      </c>
      <c r="AT456" s="218" t="str">
        <f t="array" ref="AT456">INDEX('Ortala-KabKota'!AT$2:AT$415,MATCH($D456,'Ortala-KabKota'!$E$2:$E$415,FALSE))</f>
        <v/>
      </c>
      <c r="AU456" s="218" t="str">
        <f t="array" ref="AU456">INDEX('UPTD PPA KabKota'!D$5:D$513,MATCH($D456,'UPTD PPA KabKota'!$C$5:$C$513,FALSE))</f>
        <v>JUBARDIN, S.Sos</v>
      </c>
      <c r="AV456" s="218" t="str">
        <f t="array" ref="AV456">INDEX('UPTD PPA KabKota'!E$5:E$513,MATCH($D456,'UPTD PPA KabKota'!$C$5:$C$513,FALSE))</f>
        <v>JLN. POROS LANGKAPA, DESA WATUKALANGKARI</v>
      </c>
      <c r="AW456" s="218">
        <f t="array" ref="AW456">INDEX('UPTD PPA KabKota'!F$5:F$513,MATCH($D456,'UPTD PPA KabKota'!$C$5:$C$513,FALSE))</f>
        <v>81356541008</v>
      </c>
      <c r="AX456" s="218">
        <f t="array" ref="AX456">INDEX('UPTD PPA KabKota'!G$5:G$513,MATCH($D456,'UPTD PPA KabKota'!$C$5:$C$513,FALSE))</f>
        <v>81356541008</v>
      </c>
      <c r="AY456" s="218" t="str">
        <f t="array" ref="AY456">INDEX('UPTD PPA KabKota'!H$5:H$513,MATCH($D456,'UPTD PPA KabKota'!$C$5:$C$513,FALSE))</f>
        <v>PEMBENTUKAN, KEDUDUKAN, SUSUNAN ORGANISASI, TUGAS DAN FUNGSI SERTA TATA KERJA UNIT PELAKSANA TEKNIS DINAS PUSAT PELAYANAN TERPADU PEMBERDAYAAN PEREMPUAN DAN ANAK PADA DINAS PEMBERDAYAAN PEREMPUAN DAN PERLINDUNGAN ANAK KABUPATEN BOMBANA</v>
      </c>
      <c r="AZ456" s="218" t="str">
        <f t="array" ref="AZ456">INDEX('UPTD PPA KabKota'!I$5:I$513,MATCH($D456,'UPTD PPA KabKota'!$C$5:$C$513,FALSE))</f>
        <v>Peraturan Bupati Nomor 26 Tahun 2017</v>
      </c>
      <c r="BA456" s="218">
        <f t="array" ref="BA456">INDEX('UPTD PPA KabKota'!J$5:J$513,MATCH($D456,'UPTD PPA KabKota'!$C$5:$C$513,FALSE))</f>
        <v>2017</v>
      </c>
      <c r="BB456" s="218" t="str">
        <f t="array" ref="BB456">INDEX('UPTD PPA KabKota'!K$5:K$513,MATCH($D456,'UPTD PPA KabKota'!$C$5:$C$513,FALSE))</f>
        <v>A</v>
      </c>
      <c r="BC456" s="218" t="str">
        <f t="array" ref="BC456">INDEX('UPTD PPA KabKota'!L$5:L$513,MATCH($D456,'UPTD PPA KabKota'!$C$5:$C$513,FALSE))</f>
        <v>JUBARDIN, S.Sos/ 081356541008</v>
      </c>
      <c r="BD456" s="218" t="str">
        <f t="array" ref="BD456">INDEX('UPTD PPA KabKota'!M$5:M$513,MATCH($D456,'UPTD PPA KabKota'!$C$5:$C$513,FALSE))</f>
        <v>dinasppdanpa.bombana@gmail.com</v>
      </c>
      <c r="BE456" s="218" t="str">
        <f t="array" ref="BE456">INDEX('UPTD PPA KabKota'!N$5:N$513,MATCH($D456,'UPTD PPA KabKota'!$C$5:$C$513,FALSE))</f>
        <v>Kepala UPTD PPA</v>
      </c>
      <c r="BF456" s="218" t="str">
        <f t="array" ref="BF456">INDEX('UPTD PPA KabKota'!O$5:O$513,MATCH($D456,'UPTD PPA KabKota'!$C$5:$C$513,FALSE))</f>
        <v>TIDAK ADA</v>
      </c>
      <c r="BG456" s="218" t="str">
        <f t="array" ref="BG456">INDEX('UPTD PPA KabKota'!P$5:P$513,MATCH($D456,'UPTD PPA KabKota'!$C$5:$C$513,FALSE))</f>
        <v>ADA (SISTEM SEWA)</v>
      </c>
      <c r="BH456" s="218" t="str">
        <f t="array" ref="BH456">INDEX('UPTD PPA KabKota'!Q$5:Q$513,MATCH($D456,'UPTD PPA KabKota'!$C$5:$C$513,FALSE))</f>
        <v>Pemerintah Daerah</v>
      </c>
      <c r="BI456" s="218" t="str">
        <f t="array" ref="BI456">INDEX('UPTD PPA KabKota'!R$5:R$513,MATCH($D456,'UPTD PPA KabKota'!$C$5:$C$513,FALSE))</f>
        <v>Ada</v>
      </c>
      <c r="BJ456" s="218" t="str">
        <f t="array" ref="BJ456">INDEX('UPTD PPA KabKota'!S$5:S$513,MATCH($D456,'UPTD PPA KabKota'!$C$5:$C$513,FALSE))</f>
        <v>Ada</v>
      </c>
      <c r="BK456" s="218" t="str">
        <f t="array" ref="BK456">INDEX('UPTD PPA KabKota'!T$5:T$513,MATCH($D456,'UPTD PPA KabKota'!$C$5:$C$513,FALSE))</f>
        <v>Ada</v>
      </c>
      <c r="BL456" s="218" t="str">
        <f t="array" ref="BL456">INDEX('UPTD PPA KabKota'!U$5:U$513,MATCH($D456,'UPTD PPA KabKota'!$C$5:$C$513,FALSE))</f>
        <v>Tidak Ada</v>
      </c>
      <c r="BM456" s="218" t="str">
        <f t="array" ref="BM456">INDEX('UPTD PPA KabKota'!V$5:V$513,MATCH($D456,'UPTD PPA KabKota'!$C$5:$C$513,FALSE))</f>
        <v>Tidak Ada</v>
      </c>
      <c r="BN456" s="218" t="str">
        <f t="array" ref="BN456">INDEX('UPTD PPA KabKota'!W$5:W$513,MATCH($D456,'UPTD PPA KabKota'!$C$5:$C$513,FALSE))</f>
        <v>Tidak Ada</v>
      </c>
      <c r="BO456" s="218" t="str">
        <f t="array" ref="BO456">INDEX('UPTD PPA KabKota'!X$5:X$513,MATCH($D456,'UPTD PPA KabKota'!$C$5:$C$513,FALSE))</f>
        <v>Ada</v>
      </c>
      <c r="BP456" s="218" t="str">
        <f t="array" ref="BP456">INDEX('UPTD PPA KabKota'!Y$5:Y$513,MATCH($D456,'UPTD PPA KabKota'!$C$5:$C$513,FALSE))</f>
        <v>Tidak Ada</v>
      </c>
      <c r="BQ456" s="218" t="str">
        <f t="array" ref="BQ456">INDEX('UPTD PPA KabKota'!Z$5:Z$513,MATCH($D456,'UPTD PPA KabKota'!$C$5:$C$513,FALSE))</f>
        <v>Tidak Ada</v>
      </c>
      <c r="BR456" s="218" t="str">
        <f t="array" ref="BR456">INDEX('UPTD PPA KabKota'!AA$5:AA$513,MATCH($D456,'UPTD PPA KabKota'!$C$5:$C$513,FALSE))</f>
        <v>Tidak Ada</v>
      </c>
      <c r="BS456" s="218" t="str">
        <f t="array" ref="BS456">INDEX('UPTD PPA KabKota'!AB$5:AB$513,MATCH($D456,'UPTD PPA KabKota'!$C$5:$C$513,FALSE))</f>
        <v>Tidak Ada</v>
      </c>
      <c r="BT456" s="218" t="str">
        <f t="array" ref="BT456">INDEX('UPTD PPA KabKota'!AC$5:AC$513,MATCH($D456,'UPTD PPA KabKota'!$C$5:$C$513,FALSE))</f>
        <v>Sudah</v>
      </c>
      <c r="BU456" s="218" t="str">
        <f t="array" ref="BU456">INDEX('UPTD PPA KabKota'!AD$5:AD$513,MATCH($D456,'UPTD PPA KabKota'!$C$5:$C$513,FALSE))</f>
        <v>Sudah</v>
      </c>
      <c r="BV456" s="218" t="str">
        <f t="array" ref="BV456">INDEX('UPTD PPA KabKota'!AE$5:AE$513,MATCH($D456,'UPTD PPA KabKota'!$C$5:$C$513,FALSE))</f>
        <v>Sudah</v>
      </c>
      <c r="BW456" s="218" t="str">
        <f t="array" ref="BW456">INDEX('UPTD PPA KabKota'!AF$5:AF$513,MATCH($D456,'UPTD PPA KabKota'!$C$5:$C$513,FALSE))</f>
        <v>Sudah</v>
      </c>
      <c r="BX456" s="218" t="str">
        <f t="array" ref="BX456">INDEX('UPTD PPA KabKota'!AG$5:AG$513,MATCH($D456,'UPTD PPA KabKota'!$C$5:$C$513,FALSE))</f>
        <v>Sudah</v>
      </c>
      <c r="BY456" s="218" t="str">
        <f t="array" ref="BY456">INDEX('UPTD PPA KabKota'!AH$5:AH$513,MATCH($D456,'UPTD PPA KabKota'!$C$5:$C$513,FALSE))</f>
        <v>Sudah</v>
      </c>
      <c r="BZ456" s="218" t="str">
        <f t="array" ref="BZ456">INDEX('UPTD PPA KabKota'!AI$5:AI$513,MATCH($D456,'UPTD PPA KabKota'!$C$5:$C$513,FALSE))</f>
        <v>Sudah</v>
      </c>
      <c r="CA456" s="218" t="str">
        <f t="array" ref="CA456">INDEX('UPTD PPA KabKota'!AJ$5:AJ$513,MATCH($D456,'UPTD PPA KabKota'!$C$5:$C$513,FALSE))</f>
        <v>Sudah</v>
      </c>
      <c r="CB456" s="218" t="str">
        <f t="array" ref="CB456">INDEX('UPTD PPA KabKota'!AK$5:AK$513,MATCH($D456,'UPTD PPA KabKota'!$C$5:$C$513,FALSE))</f>
        <v>Sudah</v>
      </c>
      <c r="CC456" s="218" t="str">
        <f t="array" ref="CC456">INDEX('UPTD PPA KabKota'!AL$5:AL$513,MATCH($D456,'UPTD PPA KabKota'!$C$5:$C$513,FALSE))</f>
        <v>Sudah</v>
      </c>
      <c r="CD456" s="218" t="str">
        <f t="array" ref="CD456">INDEX('UPTD PPA KabKota'!AM$5:AM$513,MATCH($D456,'UPTD PPA KabKota'!$C$5:$C$513,FALSE))</f>
        <v>Sudah</v>
      </c>
      <c r="CE456" s="218" t="str">
        <f t="array" ref="CE456">INDEX('UPTD PPA KabKota'!AN$5:AN$513,MATCH($D456,'UPTD PPA KabKota'!$C$5:$C$513,FALSE))</f>
        <v>pengaduan dari masyarakat, penjangkuan korban, pengelolaan Kasus, Jika korban memerlukan pengamanan maka akan diberikan penampungan sementara di rumah aman</v>
      </c>
      <c r="CF456" s="218" t="str">
        <f t="array" ref="CF456">INDEX('UPTD PPA KabKota'!AO$5:AO$513,MATCH($D456,'UPTD PPA KabKota'!$C$5:$C$513,FALSE))</f>
        <v>KTA = 17, KTP = 5, Total 22 Kasus</v>
      </c>
      <c r="CG456" s="218" t="str">
        <f t="array" ref="CG456">INDEX('UPTD PPA KabKota'!AP$5:AP$513,MATCH($D456,'UPTD PPA KabKota'!$C$5:$C$513,FALSE))</f>
        <v>Kekerasan Seksual Terhadap Anak</v>
      </c>
      <c r="CH456" s="218" t="str">
        <f t="array" ref="CH456">INDEX('UPTD PPA KabKota'!AQ$5:AQ$513,MATCH($D456,'UPTD PPA KabKota'!$C$5:$C$513,FALSE))</f>
        <v/>
      </c>
      <c r="CI456" s="218" t="str">
        <f t="array" ref="CI456">INDEX('UPTD PPA KabKota'!AR$5:AR$513,MATCH($D456,'UPTD PPA KabKota'!$C$5:$C$513,FALSE))</f>
        <v>v</v>
      </c>
      <c r="CJ456" s="218" t="str">
        <f t="array" ref="CJ456">INDEX('UPTD PPA KabKota'!AS$5:AS$513,MATCH($D456,'UPTD PPA KabKota'!$C$5:$C$513,FALSE))</f>
        <v/>
      </c>
      <c r="CK456" s="218" t="str">
        <f t="array" ref="CK456">INDEX('UPTD PPA KabKota'!AT$5:AT$513,MATCH($D456,'UPTD PPA KabKota'!$C$5:$C$513,FALSE))</f>
        <v/>
      </c>
      <c r="CL456" s="218" t="str">
        <f t="array" ref="CL456">INDEX('UPTD PPA KabKota'!AU$5:AU$513,MATCH($D456,'UPTD PPA KabKota'!$C$5:$C$513,FALSE))</f>
        <v/>
      </c>
      <c r="CM456" s="218" t="str">
        <f t="array" ref="CM456">INDEX('UPTD PPA KabKota'!AV$5:AV$513,MATCH($D456,'UPTD PPA KabKota'!$C$5:$C$513,FALSE))</f>
        <v/>
      </c>
      <c r="CN456" s="218" t="str">
        <f t="array" ref="CN456">INDEX('UPTD PPA KabKota'!AW$5:AW$513,MATCH($D456,'UPTD PPA KabKota'!$C$5:$C$513,FALSE))</f>
        <v/>
      </c>
      <c r="CO456" s="218" t="str">
        <f t="array" ref="CO456">INDEX('UPTD PPA KabKota'!AX$5:AX$513,MATCH($D456,'UPTD PPA KabKota'!$C$5:$C$513,FALSE))</f>
        <v/>
      </c>
      <c r="CP456" s="218" t="str">
        <f t="array" ref="CP456">INDEX('UPTD PPA KabKota'!AY$5:AY$513,MATCH($D456,'UPTD PPA KabKota'!$C$5:$C$513,FALSE))</f>
        <v/>
      </c>
      <c r="CQ456" s="209" t="str">
        <f>IFERROR(__xludf.DUMMYFUNCTION("IF(ISBLANK($K456),"""",IF(REGEXMATCH($K456,""Peraturan""),""Ada"",IF(REGEXMATCH($K456,""Rekomendasi""),""Tidak Ada"", $K456)))
"),"Ada")</f>
        <v>Ada</v>
      </c>
      <c r="CR456" s="209" t="str">
        <f t="array" ref="CR456">index('UPTD PPA KabKota'!$BI$5:$BI$513,match($D456,'UPTD PPA KabKota'!$C$5:$C$513,false))</f>
        <v>Ada</v>
      </c>
      <c r="CS456" s="314" t="str">
        <f t="shared" si="79"/>
        <v>Ada</v>
      </c>
    </row>
    <row r="457">
      <c r="A457" s="334">
        <v>451.0</v>
      </c>
      <c r="B457" s="310">
        <v>7.0</v>
      </c>
      <c r="C457" s="311" t="s">
        <v>4789</v>
      </c>
      <c r="D457" s="312" t="s">
        <v>3806</v>
      </c>
      <c r="E457" s="315">
        <v>45778.0</v>
      </c>
      <c r="F457" s="218" t="str">
        <f t="array" ref="F457">INDEX('Ortala-KabKota'!F$2:F$415,MATCH($D457,'Ortala-KabKota'!$E$2:$E$415,FALSE))</f>
        <v>Masrul/ 085341502837</v>
      </c>
      <c r="G457" s="218" t="str">
        <f t="array" ref="G457">INDEX('Ortala-KabKota'!G$2:G$415,MATCH($D457,'Ortala-KabKota'!$E$2:$E$415,FALSE))</f>
        <v>Jl. Korpri No. Desa Numana, Kec. Wangi-Wangi Selatan</v>
      </c>
      <c r="H457" s="218" t="str">
        <f t="array" ref="H457">INDEX('Ortala-KabKota'!H$2:H$415,MATCH($D457,'Ortala-KabKota'!$E$2:$E$415,FALSE))</f>
        <v>-</v>
      </c>
      <c r="I457" s="218" t="str">
        <f t="array" ref="I457">INDEX('Ortala-KabKota'!I$2:I$415,MATCH($D457,'Ortala-KabKota'!$E$2:$E$415,FALSE))</f>
        <v>-</v>
      </c>
      <c r="J457" s="218" t="str">
        <f t="array" ref="J457">INDEX('Ortala-KabKota'!J$2:J$415,MATCH($D457,'Ortala-KabKota'!$E$2:$E$415,FALSE))</f>
        <v>UPTD PPA</v>
      </c>
      <c r="K457" s="218" t="str">
        <f t="array" ref="K457">INDEX('Ortala-KabKota'!K$2:K$415,MATCH($D457,'Ortala-KabKota'!$E$2:$E$415,FALSE))</f>
        <v>Peraturan Bupati Wakatobi Nomor 42 Tahun 2021</v>
      </c>
      <c r="L457" s="218">
        <f t="array" ref="L457">INDEX('Ortala-KabKota'!L$2:L$415,MATCH($D457,'Ortala-KabKota'!$E$2:$E$415,FALSE))</f>
        <v>2021</v>
      </c>
      <c r="M457" s="218" t="str">
        <f t="array" ref="M457">INDEX('Ortala-KabKota'!M$2:M$415,MATCH($D457,'Ortala-KabKota'!$E$2:$E$415,FALSE))</f>
        <v>B</v>
      </c>
      <c r="N457" s="218" t="str">
        <f t="array" ref="N457">INDEX('Ortala-KabKota'!N$2:N$415,MATCH($D457,'Ortala-KabKota'!$E$2:$E$415,FALSE))</f>
        <v>Hasarudin/ 081245690589</v>
      </c>
      <c r="O457" s="218" t="str">
        <f t="array" ref="O457">INDEX('Ortala-KabKota'!O$2:O$415,MATCH($D457,'Ortala-KabKota'!$E$2:$E$415,FALSE))</f>
        <v/>
      </c>
      <c r="P457" s="218" t="str">
        <f t="array" ref="P457">INDEX('Ortala-KabKota'!P$2:P$415,MATCH($D457,'Ortala-KabKota'!$E$2:$E$415,FALSE))</f>
        <v>Kepala UPTD PPA, Jabatan Pelaksana dan Kelompok JF</v>
      </c>
      <c r="Q457" s="218" t="str">
        <f t="array" ref="Q457">INDEX('Ortala-KabKota'!Q$2:Q$415,MATCH($D457,'Ortala-KabKota'!$E$2:$E$415,FALSE))</f>
        <v>BERGABUNG DENGAN KANTOR DINAS</v>
      </c>
      <c r="R457" s="218" t="str">
        <f t="array" ref="R457">INDEX('Ortala-KabKota'!R$2:R$415,MATCH($D457,'Ortala-KabKota'!$E$2:$E$415,FALSE))</f>
        <v>TIDAK PUNYA</v>
      </c>
      <c r="S457" s="218" t="str">
        <f t="array" ref="S457">INDEX('Ortala-KabKota'!S$2:S$415,MATCH($D457,'Ortala-KabKota'!$E$2:$E$415,FALSE))</f>
        <v>-</v>
      </c>
      <c r="T457" s="218">
        <f t="array" ref="T457">INDEX('Ortala-KabKota'!T$2:T$415,MATCH($D457,'Ortala-KabKota'!$E$2:$E$415,FALSE))</f>
        <v>0</v>
      </c>
      <c r="U457" s="218">
        <f t="array" ref="U457">INDEX('Ortala-KabKota'!U$2:U$415,MATCH($D457,'Ortala-KabKota'!$E$2:$E$415,FALSE))</f>
        <v>0</v>
      </c>
      <c r="V457" s="218">
        <f t="array" ref="V457">INDEX('Ortala-KabKota'!V$2:V$415,MATCH($D457,'Ortala-KabKota'!$E$2:$E$415,FALSE))</f>
        <v>0</v>
      </c>
      <c r="W457" s="218">
        <f t="array" ref="W457">INDEX('Ortala-KabKota'!W$2:W$415,MATCH($D457,'Ortala-KabKota'!$E$2:$E$415,FALSE))</f>
        <v>0</v>
      </c>
      <c r="X457" s="218">
        <f t="array" ref="X457">INDEX('Ortala-KabKota'!X$2:X$415,MATCH($D457,'Ortala-KabKota'!$E$2:$E$415,FALSE))</f>
        <v>0</v>
      </c>
      <c r="Y457" s="218">
        <f t="array" ref="Y457">INDEX('Ortala-KabKota'!Y$2:Y$415,MATCH($D457,'Ortala-KabKota'!$E$2:$E$415,FALSE))</f>
        <v>0</v>
      </c>
      <c r="Z457" s="218">
        <f t="array" ref="Z457">INDEX('Ortala-KabKota'!Z$2:Z$415,MATCH($D457,'Ortala-KabKota'!$E$2:$E$415,FALSE))</f>
        <v>0</v>
      </c>
      <c r="AA457" s="218">
        <f t="array" ref="AA457">INDEX('Ortala-KabKota'!AA$2:AA$415,MATCH($D457,'Ortala-KabKota'!$E$2:$E$415,FALSE))</f>
        <v>0</v>
      </c>
      <c r="AB457" s="218">
        <f t="array" ref="AB457">INDEX('Ortala-KabKota'!AB$2:AB$415,MATCH($D457,'Ortala-KabKota'!$E$2:$E$415,FALSE))</f>
        <v>0</v>
      </c>
      <c r="AC457" s="218">
        <f t="array" ref="AC457">INDEX('Ortala-KabKota'!AC$2:AC$415,MATCH($D457,'Ortala-KabKota'!$E$2:$E$415,FALSE))</f>
        <v>0</v>
      </c>
      <c r="AD457" s="218" t="str">
        <f t="array" ref="AD457">INDEX('Ortala-KabKota'!AD$2:AD$415,MATCH($D457,'Ortala-KabKota'!$E$2:$E$415,FALSE))</f>
        <v/>
      </c>
      <c r="AE457" s="218">
        <f t="array" ref="AE457">INDEX('Ortala-KabKota'!AE$2:AE$415,MATCH($D457,'Ortala-KabKota'!$E$2:$E$415,FALSE))</f>
        <v>0</v>
      </c>
      <c r="AF457" s="218">
        <f t="array" ref="AF457">INDEX('Ortala-KabKota'!AF$2:AF$415,MATCH($D457,'Ortala-KabKota'!$E$2:$E$415,FALSE))</f>
        <v>0</v>
      </c>
      <c r="AG457" s="218">
        <f t="array" ref="AG457">INDEX('Ortala-KabKota'!AG$2:AG$415,MATCH($D457,'Ortala-KabKota'!$E$2:$E$415,FALSE))</f>
        <v>0</v>
      </c>
      <c r="AH457" s="218">
        <f t="array" ref="AH457">INDEX('Ortala-KabKota'!AH$2:AH$415,MATCH($D457,'Ortala-KabKota'!$E$2:$E$415,FALSE))</f>
        <v>0</v>
      </c>
      <c r="AI457" s="218" t="str">
        <f t="array" ref="AI457">INDEX('Ortala-KabKota'!AI$2:AI$415,MATCH($D457,'Ortala-KabKota'!$E$2:$E$415,FALSE))</f>
        <v>-</v>
      </c>
      <c r="AJ457" s="218">
        <f t="array" ref="AJ457">INDEX('Ortala-KabKota'!AJ$2:AJ$415,MATCH($D457,'Ortala-KabKota'!$E$2:$E$415,FALSE))</f>
        <v>0</v>
      </c>
      <c r="AK457" s="218">
        <f t="array" ref="AK457">INDEX('Ortala-KabKota'!AK$2:AK$415,MATCH($D457,'Ortala-KabKota'!$E$2:$E$415,FALSE))</f>
        <v>0</v>
      </c>
      <c r="AL457" s="218">
        <f t="array" ref="AL457">INDEX('Ortala-KabKota'!AL$2:AL$415,MATCH($D457,'Ortala-KabKota'!$E$2:$E$415,FALSE))</f>
        <v>8</v>
      </c>
      <c r="AM457" s="218">
        <f t="array" ref="AM457">INDEX('Ortala-KabKota'!AM$2:AM$415,MATCH($D457,'Ortala-KabKota'!$E$2:$E$415,FALSE))</f>
        <v>4</v>
      </c>
      <c r="AN457" s="218" t="str">
        <f t="array" ref="AN457">INDEX('Ortala-KabKota'!AN$2:AN$415,MATCH($D457,'Ortala-KabKota'!$E$2:$E$415,FALSE))</f>
        <v/>
      </c>
      <c r="AO457" s="218" t="str">
        <f t="array" ref="AO457">INDEX('Ortala-KabKota'!AO$2:AO$415,MATCH($D457,'Ortala-KabKota'!$E$2:$E$415,FALSE))</f>
        <v/>
      </c>
      <c r="AP457" s="218" t="str">
        <f t="array" ref="AP457">INDEX('Ortala-KabKota'!AP$2:AP$415,MATCH($D457,'Ortala-KabKota'!$E$2:$E$415,FALSE))</f>
        <v/>
      </c>
      <c r="AQ457" s="218" t="str">
        <f t="array" ref="AQ457">INDEX('Ortala-KabKota'!AQ$2:AQ$415,MATCH($D457,'Ortala-KabKota'!$E$2:$E$415,FALSE))</f>
        <v/>
      </c>
      <c r="AR457" s="218" t="str">
        <f t="array" ref="AR457">INDEX('Ortala-KabKota'!AR$2:AR$415,MATCH($D457,'Ortala-KabKota'!$E$2:$E$415,FALSE))</f>
        <v/>
      </c>
      <c r="AS457" s="218" t="str">
        <f t="array" ref="AS457">INDEX('Ortala-KabKota'!AS$2:AS$415,MATCH($D457,'Ortala-KabKota'!$E$2:$E$415,FALSE))</f>
        <v/>
      </c>
      <c r="AT457" s="218" t="str">
        <f t="array" ref="AT457">INDEX('Ortala-KabKota'!AT$2:AT$415,MATCH($D457,'Ortala-KabKota'!$E$2:$E$415,FALSE))</f>
        <v/>
      </c>
      <c r="AU457" s="218" t="str">
        <f t="array" ref="AU457">INDEX('UPTD PPA KabKota'!D$5:D$513,MATCH($D457,'UPTD PPA KabKota'!$C$5:$C$513,FALSE))</f>
        <v>MASRUL, A.Md. SKM</v>
      </c>
      <c r="AV457" s="218" t="str">
        <f t="array" ref="AV457">INDEX('UPTD PPA KabKota'!E$5:E$513,MATCH($D457,'UPTD PPA KabKota'!$C$5:$C$513,FALSE))</f>
        <v>Jln. Korpri, Kecamatan Wangi-Wangi Selatan</v>
      </c>
      <c r="AW457" s="218">
        <f t="array" ref="AW457">INDEX('UPTD PPA KabKota'!F$5:F$513,MATCH($D457,'UPTD PPA KabKota'!$C$5:$C$513,FALSE))</f>
        <v>85341502837</v>
      </c>
      <c r="AX457" s="218">
        <f t="array" ref="AX457">INDEX('UPTD PPA KabKota'!G$5:G$513,MATCH($D457,'UPTD PPA KabKota'!$C$5:$C$513,FALSE))</f>
        <v>8534150287</v>
      </c>
      <c r="AY457" s="218" t="str">
        <f t="array" ref="AY457">INDEX('UPTD PPA KabKota'!H$5:H$513,MATCH($D457,'UPTD PPA KabKota'!$C$5:$C$513,FALSE))</f>
        <v>UPTD PPA</v>
      </c>
      <c r="AZ457" s="218" t="str">
        <f t="array" ref="AZ457">INDEX('UPTD PPA KabKota'!I$5:I$513,MATCH($D457,'UPTD PPA KabKota'!$C$5:$C$513,FALSE))</f>
        <v>Peraturan Bupati Wakatobi Nomor 42 Tahun 2021</v>
      </c>
      <c r="BA457" s="218">
        <f t="array" ref="BA457">INDEX('UPTD PPA KabKota'!J$5:J$513,MATCH($D457,'UPTD PPA KabKota'!$C$5:$C$513,FALSE))</f>
        <v>2021</v>
      </c>
      <c r="BB457" s="218" t="str">
        <f t="array" ref="BB457">INDEX('UPTD PPA KabKota'!K$5:K$513,MATCH($D457,'UPTD PPA KabKota'!$C$5:$C$513,FALSE))</f>
        <v>B</v>
      </c>
      <c r="BC457" s="218">
        <f t="array" ref="BC457">INDEX('UPTD PPA KabKota'!L$5:L$513,MATCH($D457,'UPTD PPA KabKota'!$C$5:$C$513,FALSE))</f>
        <v>85341502837</v>
      </c>
      <c r="BD457" s="218" t="str">
        <f t="array" ref="BD457">INDEX('UPTD PPA KabKota'!M$5:M$513,MATCH($D457,'UPTD PPA KabKota'!$C$5:$C$513,FALSE))</f>
        <v>masrulmsrl@gmail.com</v>
      </c>
      <c r="BE457" s="218" t="str">
        <f t="array" ref="BE457">INDEX('UPTD PPA KabKota'!N$5:N$513,MATCH($D457,'UPTD PPA KabKota'!$C$5:$C$513,FALSE))</f>
        <v>Kepala UPTD, Bagian tata usaha (pelaksana) dan Kelompok jabatan fungsional, tenaga fungsional</v>
      </c>
      <c r="BF457" s="218" t="str">
        <f t="array" ref="BF457">INDEX('UPTD PPA KabKota'!O$5:O$513,MATCH($D457,'UPTD PPA KabKota'!$C$5:$C$513,FALSE))</f>
        <v>BELUM PUNYA</v>
      </c>
      <c r="BG457" s="218" t="str">
        <f t="array" ref="BG457">INDEX('UPTD PPA KabKota'!P$5:P$513,MATCH($D457,'UPTD PPA KabKota'!$C$5:$C$513,FALSE))</f>
        <v>TIDAK PUNYA</v>
      </c>
      <c r="BH457" s="218" t="str">
        <f t="array" ref="BH457">INDEX('UPTD PPA KabKota'!Q$5:Q$513,MATCH($D457,'UPTD PPA KabKota'!$C$5:$C$513,FALSE))</f>
        <v>Pemerintah Daerah</v>
      </c>
      <c r="BI457" s="218" t="str">
        <f t="array" ref="BI457">INDEX('UPTD PPA KabKota'!R$5:R$513,MATCH($D457,'UPTD PPA KabKota'!$C$5:$C$513,FALSE))</f>
        <v>Tidak Ada</v>
      </c>
      <c r="BJ457" s="218" t="str">
        <f t="array" ref="BJ457">INDEX('UPTD PPA KabKota'!S$5:S$513,MATCH($D457,'UPTD PPA KabKota'!$C$5:$C$513,FALSE))</f>
        <v>Tidak Ada</v>
      </c>
      <c r="BK457" s="218" t="str">
        <f t="array" ref="BK457">INDEX('UPTD PPA KabKota'!T$5:T$513,MATCH($D457,'UPTD PPA KabKota'!$C$5:$C$513,FALSE))</f>
        <v>Tidak Ada</v>
      </c>
      <c r="BL457" s="218" t="str">
        <f t="array" ref="BL457">INDEX('UPTD PPA KabKota'!U$5:U$513,MATCH($D457,'UPTD PPA KabKota'!$C$5:$C$513,FALSE))</f>
        <v>Tidak Ada</v>
      </c>
      <c r="BM457" s="218" t="str">
        <f t="array" ref="BM457">INDEX('UPTD PPA KabKota'!V$5:V$513,MATCH($D457,'UPTD PPA KabKota'!$C$5:$C$513,FALSE))</f>
        <v>Tidak Ada</v>
      </c>
      <c r="BN457" s="218" t="str">
        <f t="array" ref="BN457">INDEX('UPTD PPA KabKota'!W$5:W$513,MATCH($D457,'UPTD PPA KabKota'!$C$5:$C$513,FALSE))</f>
        <v>Tidak Ada</v>
      </c>
      <c r="BO457" s="218" t="str">
        <f t="array" ref="BO457">INDEX('UPTD PPA KabKota'!X$5:X$513,MATCH($D457,'UPTD PPA KabKota'!$C$5:$C$513,FALSE))</f>
        <v>Tidak Ada</v>
      </c>
      <c r="BP457" s="218" t="str">
        <f t="array" ref="BP457">INDEX('UPTD PPA KabKota'!Y$5:Y$513,MATCH($D457,'UPTD PPA KabKota'!$C$5:$C$513,FALSE))</f>
        <v>Tidak Ada</v>
      </c>
      <c r="BQ457" s="218" t="str">
        <f t="array" ref="BQ457">INDEX('UPTD PPA KabKota'!Z$5:Z$513,MATCH($D457,'UPTD PPA KabKota'!$C$5:$C$513,FALSE))</f>
        <v>Tidak Ada</v>
      </c>
      <c r="BR457" s="218" t="str">
        <f t="array" ref="BR457">INDEX('UPTD PPA KabKota'!AA$5:AA$513,MATCH($D457,'UPTD PPA KabKota'!$C$5:$C$513,FALSE))</f>
        <v>Tidak Ada</v>
      </c>
      <c r="BS457" s="218" t="str">
        <f t="array" ref="BS457">INDEX('UPTD PPA KabKota'!AB$5:AB$513,MATCH($D457,'UPTD PPA KabKota'!$C$5:$C$513,FALSE))</f>
        <v>Tidak Ada</v>
      </c>
      <c r="BT457" s="218" t="str">
        <f t="array" ref="BT457">INDEX('UPTD PPA KabKota'!AC$5:AC$513,MATCH($D457,'UPTD PPA KabKota'!$C$5:$C$513,FALSE))</f>
        <v>Sudah</v>
      </c>
      <c r="BU457" s="218" t="str">
        <f t="array" ref="BU457">INDEX('UPTD PPA KabKota'!AD$5:AD$513,MATCH($D457,'UPTD PPA KabKota'!$C$5:$C$513,FALSE))</f>
        <v>Sudah</v>
      </c>
      <c r="BV457" s="218" t="str">
        <f t="array" ref="BV457">INDEX('UPTD PPA KabKota'!AE$5:AE$513,MATCH($D457,'UPTD PPA KabKota'!$C$5:$C$513,FALSE))</f>
        <v>Sudah</v>
      </c>
      <c r="BW457" s="218" t="str">
        <f t="array" ref="BW457">INDEX('UPTD PPA KabKota'!AF$5:AF$513,MATCH($D457,'UPTD PPA KabKota'!$C$5:$C$513,FALSE))</f>
        <v>Sudah</v>
      </c>
      <c r="BX457" s="218" t="str">
        <f t="array" ref="BX457">INDEX('UPTD PPA KabKota'!AG$5:AG$513,MATCH($D457,'UPTD PPA KabKota'!$C$5:$C$513,FALSE))</f>
        <v>Belum</v>
      </c>
      <c r="BY457" s="218" t="str">
        <f t="array" ref="BY457">INDEX('UPTD PPA KabKota'!AH$5:AH$513,MATCH($D457,'UPTD PPA KabKota'!$C$5:$C$513,FALSE))</f>
        <v>Belum</v>
      </c>
      <c r="BZ457" s="218" t="str">
        <f t="array" ref="BZ457">INDEX('UPTD PPA KabKota'!AI$5:AI$513,MATCH($D457,'UPTD PPA KabKota'!$C$5:$C$513,FALSE))</f>
        <v>Belum</v>
      </c>
      <c r="CA457" s="218" t="str">
        <f t="array" ref="CA457">INDEX('UPTD PPA KabKota'!AJ$5:AJ$513,MATCH($D457,'UPTD PPA KabKota'!$C$5:$C$513,FALSE))</f>
        <v>Belum</v>
      </c>
      <c r="CB457" s="218" t="str">
        <f t="array" ref="CB457">INDEX('UPTD PPA KabKota'!AK$5:AK$513,MATCH($D457,'UPTD PPA KabKota'!$C$5:$C$513,FALSE))</f>
        <v>Belum</v>
      </c>
      <c r="CC457" s="218" t="str">
        <f t="array" ref="CC457">INDEX('UPTD PPA KabKota'!AL$5:AL$513,MATCH($D457,'UPTD PPA KabKota'!$C$5:$C$513,FALSE))</f>
        <v>Sudah</v>
      </c>
      <c r="CD457" s="218" t="str">
        <f t="array" ref="CD457">INDEX('UPTD PPA KabKota'!AM$5:AM$513,MATCH($D457,'UPTD PPA KabKota'!$C$5:$C$513,FALSE))</f>
        <v>Sudah</v>
      </c>
      <c r="CE457" s="218" t="str">
        <f t="array" ref="CE457">INDEX('UPTD PPA KabKota'!AN$5:AN$513,MATCH($D457,'UPTD PPA KabKota'!$C$5:$C$513,FALSE))</f>
        <v>pengaduan dari masyarakat, penjangkuan korban, pendampingan dalam pemeriksaan di polres dan dalam sidang di pengadilan negeri</v>
      </c>
      <c r="CF457" s="218">
        <f t="array" ref="CF457">INDEX('UPTD PPA KabKota'!AO$5:AO$513,MATCH($D457,'UPTD PPA KabKota'!$C$5:$C$513,FALSE))</f>
        <v>8</v>
      </c>
      <c r="CG457" s="218" t="str">
        <f t="array" ref="CG457">INDEX('UPTD PPA KabKota'!AP$5:AP$513,MATCH($D457,'UPTD PPA KabKota'!$C$5:$C$513,FALSE))</f>
        <v>Kekerasan Terhadap Anak</v>
      </c>
      <c r="CH457" s="218" t="str">
        <f t="array" ref="CH457">INDEX('UPTD PPA KabKota'!AQ$5:AQ$513,MATCH($D457,'UPTD PPA KabKota'!$C$5:$C$513,FALSE))</f>
        <v/>
      </c>
      <c r="CI457" s="218" t="str">
        <f t="array" ref="CI457">INDEX('UPTD PPA KabKota'!AR$5:AR$513,MATCH($D457,'UPTD PPA KabKota'!$C$5:$C$513,FALSE))</f>
        <v/>
      </c>
      <c r="CJ457" s="218" t="str">
        <f t="array" ref="CJ457">INDEX('UPTD PPA KabKota'!AS$5:AS$513,MATCH($D457,'UPTD PPA KabKota'!$C$5:$C$513,FALSE))</f>
        <v/>
      </c>
      <c r="CK457" s="218" t="str">
        <f t="array" ref="CK457">INDEX('UPTD PPA KabKota'!AT$5:AT$513,MATCH($D457,'UPTD PPA KabKota'!$C$5:$C$513,FALSE))</f>
        <v/>
      </c>
      <c r="CL457" s="218" t="str">
        <f t="array" ref="CL457">INDEX('UPTD PPA KabKota'!AU$5:AU$513,MATCH($D457,'UPTD PPA KabKota'!$C$5:$C$513,FALSE))</f>
        <v/>
      </c>
      <c r="CM457" s="218" t="str">
        <f t="array" ref="CM457">INDEX('UPTD PPA KabKota'!AV$5:AV$513,MATCH($D457,'UPTD PPA KabKota'!$C$5:$C$513,FALSE))</f>
        <v>v</v>
      </c>
      <c r="CN457" s="218" t="str">
        <f t="array" ref="CN457">INDEX('UPTD PPA KabKota'!AW$5:AW$513,MATCH($D457,'UPTD PPA KabKota'!$C$5:$C$513,FALSE))</f>
        <v/>
      </c>
      <c r="CO457" s="218" t="str">
        <f t="array" ref="CO457">INDEX('UPTD PPA KabKota'!AX$5:AX$513,MATCH($D457,'UPTD PPA KabKota'!$C$5:$C$513,FALSE))</f>
        <v/>
      </c>
      <c r="CP457" s="218" t="str">
        <f t="array" ref="CP457">INDEX('UPTD PPA KabKota'!AY$5:AY$513,MATCH($D457,'UPTD PPA KabKota'!$C$5:$C$513,FALSE))</f>
        <v/>
      </c>
      <c r="CQ457" s="209" t="str">
        <f>IFERROR(__xludf.DUMMYFUNCTION("IF(ISBLANK($K457),"""",IF(REGEXMATCH($K457,""Peraturan""),""Ada"",IF(REGEXMATCH($K457,""Rekomendasi""),""Tidak Ada"", $K457)))
"),"Ada")</f>
        <v>Ada</v>
      </c>
      <c r="CR457" s="209" t="str">
        <f t="array" ref="CR457">index('UPTD PPA KabKota'!$BI$5:$BI$513,match($D457,'UPTD PPA KabKota'!$C$5:$C$513,false))</f>
        <v>Ada</v>
      </c>
      <c r="CS457" s="314" t="str">
        <f t="shared" si="79"/>
        <v>Ada</v>
      </c>
    </row>
    <row r="458">
      <c r="A458" s="334">
        <v>452.0</v>
      </c>
      <c r="B458" s="310">
        <v>8.0</v>
      </c>
      <c r="C458" s="311" t="s">
        <v>4789</v>
      </c>
      <c r="D458" s="312" t="s">
        <v>3856</v>
      </c>
      <c r="E458" s="315">
        <v>45689.0</v>
      </c>
      <c r="F458" s="218" t="str">
        <f t="array" ref="F458">INDEX('Ortala-KabKota'!F$2:F$415,MATCH($D458,'Ortala-KabKota'!$E$2:$E$415,FALSE))</f>
        <v>Mardiah/ 081340332160 </v>
      </c>
      <c r="G458" s="218" t="str">
        <f t="array" ref="G458">INDEX('Ortala-KabKota'!G$2:G$415,MATCH($D458,'Ortala-KabKota'!$E$2:$E$415,FALSE))</f>
        <v>Jalur Dua DPRD Kolaka Utara</v>
      </c>
      <c r="H458" s="218" t="str">
        <f t="array" ref="H458">INDEX('Ortala-KabKota'!H$2:H$415,MATCH($D458,'Ortala-KabKota'!$E$2:$E$415,FALSE))</f>
        <v>-</v>
      </c>
      <c r="I458" s="218" t="str">
        <f t="array" ref="I458">INDEX('Ortala-KabKota'!I$2:I$415,MATCH($D458,'Ortala-KabKota'!$E$2:$E$415,FALSE))</f>
        <v>-</v>
      </c>
      <c r="J458" s="218" t="str">
        <f t="array" ref="J458">INDEX('Ortala-KabKota'!J$2:J$415,MATCH($D458,'Ortala-KabKota'!$E$2:$E$415,FALSE))</f>
        <v>UPTD PPA</v>
      </c>
      <c r="K458" s="218" t="str">
        <f t="array" ref="K458">INDEX('Ortala-KabKota'!K$2:K$415,MATCH($D458,'Ortala-KabKota'!$E$2:$E$415,FALSE))</f>
        <v>Peraturan Bupati Kolaka Utara Nomor 30 Tahun 2020</v>
      </c>
      <c r="L458" s="218">
        <f t="array" ref="L458">INDEX('Ortala-KabKota'!L$2:L$415,MATCH($D458,'Ortala-KabKota'!$E$2:$E$415,FALSE))</f>
        <v>2020</v>
      </c>
      <c r="M458" s="218" t="str">
        <f t="array" ref="M458">INDEX('Ortala-KabKota'!M$2:M$415,MATCH($D458,'Ortala-KabKota'!$E$2:$E$415,FALSE))</f>
        <v>A</v>
      </c>
      <c r="N458" s="218" t="str">
        <f t="array" ref="N458">INDEX('Ortala-KabKota'!N$2:N$415,MATCH($D458,'Ortala-KabKota'!$E$2:$E$415,FALSE))</f>
        <v>Marwah/ 081341646127</v>
      </c>
      <c r="O458" s="218" t="str">
        <f t="array" ref="O458">INDEX('Ortala-KabKota'!O$2:O$415,MATCH($D458,'Ortala-KabKota'!$E$2:$E$415,FALSE))</f>
        <v>-</v>
      </c>
      <c r="P458" s="218" t="str">
        <f t="array" ref="P458">INDEX('Ortala-KabKota'!P$2:P$415,MATCH($D458,'Ortala-KabKota'!$E$2:$E$415,FALSE))</f>
        <v/>
      </c>
      <c r="Q458" s="218" t="str">
        <f t="array" ref="Q458">INDEX('Ortala-KabKota'!Q$2:Q$415,MATCH($D458,'Ortala-KabKota'!$E$2:$E$415,FALSE))</f>
        <v>BERGABUNG DENGAN KANTOR DINAS</v>
      </c>
      <c r="R458" s="218" t="str">
        <f t="array" ref="R458">INDEX('Ortala-KabKota'!R$2:R$415,MATCH($D458,'Ortala-KabKota'!$E$2:$E$415,FALSE))</f>
        <v>TIDAK PUNYA</v>
      </c>
      <c r="S458" s="218" t="str">
        <f t="array" ref="S458">INDEX('Ortala-KabKota'!S$2:S$415,MATCH($D458,'Ortala-KabKota'!$E$2:$E$415,FALSE))</f>
        <v>Tidak Ada</v>
      </c>
      <c r="T458" s="218">
        <f t="array" ref="T458">INDEX('Ortala-KabKota'!T$2:T$415,MATCH($D458,'Ortala-KabKota'!$E$2:$E$415,FALSE))</f>
        <v>0</v>
      </c>
      <c r="U458" s="218">
        <f t="array" ref="U458">INDEX('Ortala-KabKota'!U$2:U$415,MATCH($D458,'Ortala-KabKota'!$E$2:$E$415,FALSE))</f>
        <v>0</v>
      </c>
      <c r="V458" s="218">
        <f t="array" ref="V458">INDEX('Ortala-KabKota'!V$2:V$415,MATCH($D458,'Ortala-KabKota'!$E$2:$E$415,FALSE))</f>
        <v>0</v>
      </c>
      <c r="W458" s="218">
        <f t="array" ref="W458">INDEX('Ortala-KabKota'!W$2:W$415,MATCH($D458,'Ortala-KabKota'!$E$2:$E$415,FALSE))</f>
        <v>0</v>
      </c>
      <c r="X458" s="218">
        <f t="array" ref="X458">INDEX('Ortala-KabKota'!X$2:X$415,MATCH($D458,'Ortala-KabKota'!$E$2:$E$415,FALSE))</f>
        <v>0</v>
      </c>
      <c r="Y458" s="218">
        <f t="array" ref="Y458">INDEX('Ortala-KabKota'!Y$2:Y$415,MATCH($D458,'Ortala-KabKota'!$E$2:$E$415,FALSE))</f>
        <v>0</v>
      </c>
      <c r="Z458" s="218">
        <f t="array" ref="Z458">INDEX('Ortala-KabKota'!Z$2:Z$415,MATCH($D458,'Ortala-KabKota'!$E$2:$E$415,FALSE))</f>
        <v>0</v>
      </c>
      <c r="AA458" s="218">
        <f t="array" ref="AA458">INDEX('Ortala-KabKota'!AA$2:AA$415,MATCH($D458,'Ortala-KabKota'!$E$2:$E$415,FALSE))</f>
        <v>0</v>
      </c>
      <c r="AB458" s="218">
        <f t="array" ref="AB458">INDEX('Ortala-KabKota'!AB$2:AB$415,MATCH($D458,'Ortala-KabKota'!$E$2:$E$415,FALSE))</f>
        <v>0</v>
      </c>
      <c r="AC458" s="218">
        <f t="array" ref="AC458">INDEX('Ortala-KabKota'!AC$2:AC$415,MATCH($D458,'Ortala-KabKota'!$E$2:$E$415,FALSE))</f>
        <v>0</v>
      </c>
      <c r="AD458" s="218" t="str">
        <f t="array" ref="AD458">INDEX('Ortala-KabKota'!AD$2:AD$415,MATCH($D458,'Ortala-KabKota'!$E$2:$E$415,FALSE))</f>
        <v/>
      </c>
      <c r="AE458" s="218">
        <f t="array" ref="AE458">INDEX('Ortala-KabKota'!AE$2:AE$415,MATCH($D458,'Ortala-KabKota'!$E$2:$E$415,FALSE))</f>
        <v>1</v>
      </c>
      <c r="AF458" s="218">
        <f t="array" ref="AF458">INDEX('Ortala-KabKota'!AF$2:AF$415,MATCH($D458,'Ortala-KabKota'!$E$2:$E$415,FALSE))</f>
        <v>1</v>
      </c>
      <c r="AG458" s="218">
        <f t="array" ref="AG458">INDEX('Ortala-KabKota'!AG$2:AG$415,MATCH($D458,'Ortala-KabKota'!$E$2:$E$415,FALSE))</f>
        <v>1</v>
      </c>
      <c r="AH458" s="218">
        <f t="array" ref="AH458">INDEX('Ortala-KabKota'!AH$2:AH$415,MATCH($D458,'Ortala-KabKota'!$E$2:$E$415,FALSE))</f>
        <v>1</v>
      </c>
      <c r="AI458" s="218" t="str">
        <f t="array" ref="AI458">INDEX('Ortala-KabKota'!AI$2:AI$415,MATCH($D458,'Ortala-KabKota'!$E$2:$E$415,FALSE))</f>
        <v/>
      </c>
      <c r="AJ458" s="218">
        <f t="array" ref="AJ458">INDEX('Ortala-KabKota'!AJ$2:AJ$415,MATCH($D458,'Ortala-KabKota'!$E$2:$E$415,FALSE))</f>
        <v>1</v>
      </c>
      <c r="AK458" s="218">
        <f t="array" ref="AK458">INDEX('Ortala-KabKota'!AK$2:AK$415,MATCH($D458,'Ortala-KabKota'!$E$2:$E$415,FALSE))</f>
        <v>1</v>
      </c>
      <c r="AL458" s="218">
        <f t="array" ref="AL458">INDEX('Ortala-KabKota'!AL$2:AL$415,MATCH($D458,'Ortala-KabKota'!$E$2:$E$415,FALSE))</f>
        <v>10</v>
      </c>
      <c r="AM458" s="218" t="str">
        <f t="array" ref="AM458">INDEX('Ortala-KabKota'!AM$2:AM$415,MATCH($D458,'Ortala-KabKota'!$E$2:$E$415,FALSE))</f>
        <v>Pelecehan</v>
      </c>
      <c r="AN458" s="218" t="str">
        <f t="array" ref="AN458">INDEX('Ortala-KabKota'!AN$2:AN$415,MATCH($D458,'Ortala-KabKota'!$E$2:$E$415,FALSE))</f>
        <v/>
      </c>
      <c r="AO458" s="218" t="str">
        <f t="array" ref="AO458">INDEX('Ortala-KabKota'!AO$2:AO$415,MATCH($D458,'Ortala-KabKota'!$E$2:$E$415,FALSE))</f>
        <v/>
      </c>
      <c r="AP458" s="218" t="str">
        <f t="array" ref="AP458">INDEX('Ortala-KabKota'!AP$2:AP$415,MATCH($D458,'Ortala-KabKota'!$E$2:$E$415,FALSE))</f>
        <v/>
      </c>
      <c r="AQ458" s="218" t="str">
        <f t="array" ref="AQ458">INDEX('Ortala-KabKota'!AQ$2:AQ$415,MATCH($D458,'Ortala-KabKota'!$E$2:$E$415,FALSE))</f>
        <v/>
      </c>
      <c r="AR458" s="218">
        <f t="array" ref="AR458">INDEX('Ortala-KabKota'!AR$2:AR$415,MATCH($D458,'Ortala-KabKota'!$E$2:$E$415,FALSE))</f>
        <v>1</v>
      </c>
      <c r="AS458" s="218" t="str">
        <f t="array" ref="AS458">INDEX('Ortala-KabKota'!AS$2:AS$415,MATCH($D458,'Ortala-KabKota'!$E$2:$E$415,FALSE))</f>
        <v/>
      </c>
      <c r="AT458" s="218" t="str">
        <f t="array" ref="AT458">INDEX('Ortala-KabKota'!AT$2:AT$415,MATCH($D458,'Ortala-KabKota'!$E$2:$E$415,FALSE))</f>
        <v/>
      </c>
      <c r="AU458" s="218" t="str">
        <f t="array" ref="AU458">INDEX('UPTD PPA KabKota'!D$5:D$513,MATCH($D458,'UPTD PPA KabKota'!$C$5:$C$513,FALSE))</f>
        <v>Mardia</v>
      </c>
      <c r="AV458" s="218" t="str">
        <f t="array" ref="AV458">INDEX('UPTD PPA KabKota'!E$5:E$513,MATCH($D458,'UPTD PPA KabKota'!$C$5:$C$513,FALSE))</f>
        <v>Kompleks Suawindu, Kec. Lasusua, Kab. Kolaka Utara</v>
      </c>
      <c r="AW458" s="218" t="str">
        <f t="array" ref="AW458">INDEX('UPTD PPA KabKota'!F$5:F$513,MATCH($D458,'UPTD PPA KabKota'!$C$5:$C$513,FALSE))</f>
        <v>0851 9850 2544</v>
      </c>
      <c r="AX458" s="218" t="str">
        <f t="array" ref="AX458">INDEX('UPTD PPA KabKota'!G$5:G$513,MATCH($D458,'UPTD PPA KabKota'!$C$5:$C$513,FALSE))</f>
        <v>0851 9850 2544</v>
      </c>
      <c r="AY458" s="218" t="str">
        <f t="array" ref="AY458">INDEX('UPTD PPA KabKota'!H$5:H$513,MATCH($D458,'UPTD PPA KabKota'!$C$5:$C$513,FALSE))</f>
        <v>UPTD PPA</v>
      </c>
      <c r="AZ458" s="218" t="str">
        <f t="array" ref="AZ458">INDEX('UPTD PPA KabKota'!I$5:I$513,MATCH($D458,'UPTD PPA KabKota'!$C$5:$C$513,FALSE))</f>
        <v>Peraturan Bupati Nomor 30 Tahun 2020</v>
      </c>
      <c r="BA458" s="218">
        <f t="array" ref="BA458">INDEX('UPTD PPA KabKota'!J$5:J$513,MATCH($D458,'UPTD PPA KabKota'!$C$5:$C$513,FALSE))</f>
        <v>2020</v>
      </c>
      <c r="BB458" s="218" t="str">
        <f t="array" ref="BB458">INDEX('UPTD PPA KabKota'!K$5:K$513,MATCH($D458,'UPTD PPA KabKota'!$C$5:$C$513,FALSE))</f>
        <v>A</v>
      </c>
      <c r="BC458" s="218" t="str">
        <f t="array" ref="BC458">INDEX('UPTD PPA KabKota'!L$5:L$513,MATCH($D458,'UPTD PPA KabKota'!$C$5:$C$513,FALSE))</f>
        <v>Mardia/085343702009</v>
      </c>
      <c r="BD458" s="218" t="str">
        <f t="array" ref="BD458">INDEX('UPTD PPA KabKota'!M$5:M$513,MATCH($D458,'UPTD PPA KabKota'!$C$5:$C$513,FALSE))</f>
        <v>1975mardia@gmail.com</v>
      </c>
      <c r="BE458" s="218" t="str">
        <f t="array" ref="BE458">INDEX('UPTD PPA KabKota'!N$5:N$513,MATCH($D458,'UPTD PPA KabKota'!$C$5:$C$513,FALSE))</f>
        <v>Kepala UPTD, Kasubag TU dan Kelompok Jabatan Fungsional</v>
      </c>
      <c r="BF458" s="218" t="str">
        <f t="array" ref="BF458">INDEX('UPTD PPA KabKota'!O$5:O$513,MATCH($D458,'UPTD PPA KabKota'!$C$5:$C$513,FALSE))</f>
        <v>Mandiri</v>
      </c>
      <c r="BG458" s="218" t="str">
        <f t="array" ref="BG458">INDEX('UPTD PPA KabKota'!P$5:P$513,MATCH($D458,'UPTD PPA KabKota'!$C$5:$C$513,FALSE))</f>
        <v>Sewa/Kontrak</v>
      </c>
      <c r="BH458" s="218" t="str">
        <f t="array" ref="BH458">INDEX('UPTD PPA KabKota'!Q$5:Q$513,MATCH($D458,'UPTD PPA KabKota'!$C$5:$C$513,FALSE))</f>
        <v/>
      </c>
      <c r="BI458" s="218" t="str">
        <f t="array" ref="BI458">INDEX('UPTD PPA KabKota'!R$5:R$513,MATCH($D458,'UPTD PPA KabKota'!$C$5:$C$513,FALSE))</f>
        <v>Ada</v>
      </c>
      <c r="BJ458" s="218" t="str">
        <f t="array" ref="BJ458">INDEX('UPTD PPA KabKota'!S$5:S$513,MATCH($D458,'UPTD PPA KabKota'!$C$5:$C$513,FALSE))</f>
        <v>Tidak Ada</v>
      </c>
      <c r="BK458" s="218" t="str">
        <f t="array" ref="BK458">INDEX('UPTD PPA KabKota'!T$5:T$513,MATCH($D458,'UPTD PPA KabKota'!$C$5:$C$513,FALSE))</f>
        <v>Tidak Ada</v>
      </c>
      <c r="BL458" s="218" t="str">
        <f t="array" ref="BL458">INDEX('UPTD PPA KabKota'!U$5:U$513,MATCH($D458,'UPTD PPA KabKota'!$C$5:$C$513,FALSE))</f>
        <v>Ada</v>
      </c>
      <c r="BM458" s="218" t="str">
        <f t="array" ref="BM458">INDEX('UPTD PPA KabKota'!V$5:V$513,MATCH($D458,'UPTD PPA KabKota'!$C$5:$C$513,FALSE))</f>
        <v>Ada</v>
      </c>
      <c r="BN458" s="218" t="str">
        <f t="array" ref="BN458">INDEX('UPTD PPA KabKota'!W$5:W$513,MATCH($D458,'UPTD PPA KabKota'!$C$5:$C$513,FALSE))</f>
        <v>Tidak Ada</v>
      </c>
      <c r="BO458" s="218" t="str">
        <f t="array" ref="BO458">INDEX('UPTD PPA KabKota'!X$5:X$513,MATCH($D458,'UPTD PPA KabKota'!$C$5:$C$513,FALSE))</f>
        <v>Ada</v>
      </c>
      <c r="BP458" s="218" t="str">
        <f t="array" ref="BP458">INDEX('UPTD PPA KabKota'!Y$5:Y$513,MATCH($D458,'UPTD PPA KabKota'!$C$5:$C$513,FALSE))</f>
        <v>Tidak Ada</v>
      </c>
      <c r="BQ458" s="218" t="str">
        <f t="array" ref="BQ458">INDEX('UPTD PPA KabKota'!Z$5:Z$513,MATCH($D458,'UPTD PPA KabKota'!$C$5:$C$513,FALSE))</f>
        <v>Ada</v>
      </c>
      <c r="BR458" s="218" t="str">
        <f t="array" ref="BR458">INDEX('UPTD PPA KabKota'!AA$5:AA$513,MATCH($D458,'UPTD PPA KabKota'!$C$5:$C$513,FALSE))</f>
        <v>Tidak Ada</v>
      </c>
      <c r="BS458" s="218" t="str">
        <f t="array" ref="BS458">INDEX('UPTD PPA KabKota'!AB$5:AB$513,MATCH($D458,'UPTD PPA KabKota'!$C$5:$C$513,FALSE))</f>
        <v>Tidak Ada</v>
      </c>
      <c r="BT458" s="218" t="str">
        <f t="array" ref="BT458">INDEX('UPTD PPA KabKota'!AC$5:AC$513,MATCH($D458,'UPTD PPA KabKota'!$C$5:$C$513,FALSE))</f>
        <v>Sudah</v>
      </c>
      <c r="BU458" s="218" t="str">
        <f t="array" ref="BU458">INDEX('UPTD PPA KabKota'!AD$5:AD$513,MATCH($D458,'UPTD PPA KabKota'!$C$5:$C$513,FALSE))</f>
        <v>Sudah</v>
      </c>
      <c r="BV458" s="218" t="str">
        <f t="array" ref="BV458">INDEX('UPTD PPA KabKota'!AE$5:AE$513,MATCH($D458,'UPTD PPA KabKota'!$C$5:$C$513,FALSE))</f>
        <v>Sudah</v>
      </c>
      <c r="BW458" s="218" t="str">
        <f t="array" ref="BW458">INDEX('UPTD PPA KabKota'!AF$5:AF$513,MATCH($D458,'UPTD PPA KabKota'!$C$5:$C$513,FALSE))</f>
        <v>Sudah</v>
      </c>
      <c r="BX458" s="218" t="str">
        <f t="array" ref="BX458">INDEX('UPTD PPA KabKota'!AG$5:AG$513,MATCH($D458,'UPTD PPA KabKota'!$C$5:$C$513,FALSE))</f>
        <v>Belum</v>
      </c>
      <c r="BY458" s="218" t="str">
        <f t="array" ref="BY458">INDEX('UPTD PPA KabKota'!AH$5:AH$513,MATCH($D458,'UPTD PPA KabKota'!$C$5:$C$513,FALSE))</f>
        <v>Belum</v>
      </c>
      <c r="BZ458" s="218" t="str">
        <f t="array" ref="BZ458">INDEX('UPTD PPA KabKota'!AI$5:AI$513,MATCH($D458,'UPTD PPA KabKota'!$C$5:$C$513,FALSE))</f>
        <v>Belum</v>
      </c>
      <c r="CA458" s="218" t="str">
        <f t="array" ref="CA458">INDEX('UPTD PPA KabKota'!AJ$5:AJ$513,MATCH($D458,'UPTD PPA KabKota'!$C$5:$C$513,FALSE))</f>
        <v>Sudah</v>
      </c>
      <c r="CB458" s="218" t="str">
        <f t="array" ref="CB458">INDEX('UPTD PPA KabKota'!AK$5:AK$513,MATCH($D458,'UPTD PPA KabKota'!$C$5:$C$513,FALSE))</f>
        <v>Belum</v>
      </c>
      <c r="CC458" s="218" t="str">
        <f t="array" ref="CC458">INDEX('UPTD PPA KabKota'!AL$5:AL$513,MATCH($D458,'UPTD PPA KabKota'!$C$5:$C$513,FALSE))</f>
        <v>Sudah</v>
      </c>
      <c r="CD458" s="218" t="str">
        <f t="array" ref="CD458">INDEX('UPTD PPA KabKota'!AM$5:AM$513,MATCH($D458,'UPTD PPA KabKota'!$C$5:$C$513,FALSE))</f>
        <v>Belum</v>
      </c>
      <c r="CE458" s="218" t="str">
        <f t="array" ref="CE458">INDEX('UPTD PPA KabKota'!AN$5:AN$513,MATCH($D458,'UPTD PPA KabKota'!$C$5:$C$513,FALSE))</f>
        <v/>
      </c>
      <c r="CF458" s="344">
        <f t="array" ref="CF458">INDEX('UPTD PPA KabKota'!AO$5:AO$513,MATCH($D458,'UPTD PPA KabKota'!$C$5:$C$513,FALSE))</f>
        <v>45749</v>
      </c>
      <c r="CG458" s="218" t="str">
        <f t="array" ref="CG458">INDEX('UPTD PPA KabKota'!AP$5:AP$513,MATCH($D458,'UPTD PPA KabKota'!$C$5:$C$513,FALSE))</f>
        <v>Pelecehan</v>
      </c>
      <c r="CH458" s="218" t="str">
        <f t="array" ref="CH458">INDEX('UPTD PPA KabKota'!AQ$5:AQ$513,MATCH($D458,'UPTD PPA KabKota'!$C$5:$C$513,FALSE))</f>
        <v/>
      </c>
      <c r="CI458" s="218" t="str">
        <f t="array" ref="CI458">INDEX('UPTD PPA KabKota'!AR$5:AR$513,MATCH($D458,'UPTD PPA KabKota'!$C$5:$C$513,FALSE))</f>
        <v/>
      </c>
      <c r="CJ458" s="218" t="str">
        <f t="array" ref="CJ458">INDEX('UPTD PPA KabKota'!AS$5:AS$513,MATCH($D458,'UPTD PPA KabKota'!$C$5:$C$513,FALSE))</f>
        <v/>
      </c>
      <c r="CK458" s="218" t="str">
        <f t="array" ref="CK458">INDEX('UPTD PPA KabKota'!AT$5:AT$513,MATCH($D458,'UPTD PPA KabKota'!$C$5:$C$513,FALSE))</f>
        <v/>
      </c>
      <c r="CL458" s="218" t="str">
        <f t="array" ref="CL458">INDEX('UPTD PPA KabKota'!AU$5:AU$513,MATCH($D458,'UPTD PPA KabKota'!$C$5:$C$513,FALSE))</f>
        <v>v</v>
      </c>
      <c r="CM458" s="218" t="str">
        <f t="array" ref="CM458">INDEX('UPTD PPA KabKota'!AV$5:AV$513,MATCH($D458,'UPTD PPA KabKota'!$C$5:$C$513,FALSE))</f>
        <v/>
      </c>
      <c r="CN458" s="218" t="str">
        <f t="array" ref="CN458">INDEX('UPTD PPA KabKota'!AW$5:AW$513,MATCH($D458,'UPTD PPA KabKota'!$C$5:$C$513,FALSE))</f>
        <v/>
      </c>
      <c r="CO458" s="218" t="str">
        <f t="array" ref="CO458">INDEX('UPTD PPA KabKota'!AX$5:AX$513,MATCH($D458,'UPTD PPA KabKota'!$C$5:$C$513,FALSE))</f>
        <v/>
      </c>
      <c r="CP458" s="218" t="str">
        <f t="array" ref="CP458">INDEX('UPTD PPA KabKota'!AY$5:AY$513,MATCH($D458,'UPTD PPA KabKota'!$C$5:$C$513,FALSE))</f>
        <v/>
      </c>
      <c r="CQ458" s="209" t="str">
        <f>IFERROR(__xludf.DUMMYFUNCTION("IF(ISBLANK($K458),"""",IF(REGEXMATCH($K458,""Peraturan""),""Ada"",IF(REGEXMATCH($K458,""Rekomendasi""),""Tidak Ada"", $K458)))
"),"Ada")</f>
        <v>Ada</v>
      </c>
      <c r="CR458" s="209" t="str">
        <f t="array" ref="CR458">index('UPTD PPA KabKota'!$BI$5:$BI$513,match($D458,'UPTD PPA KabKota'!$C$5:$C$513,false))</f>
        <v>Ada</v>
      </c>
      <c r="CS458" s="314" t="str">
        <f t="shared" si="79"/>
        <v>Ada</v>
      </c>
    </row>
    <row r="459">
      <c r="A459" s="334">
        <v>453.0</v>
      </c>
      <c r="B459" s="310">
        <v>9.0</v>
      </c>
      <c r="C459" s="311" t="s">
        <v>4789</v>
      </c>
      <c r="D459" s="312" t="s">
        <v>3900</v>
      </c>
      <c r="E459" s="315">
        <v>45689.0</v>
      </c>
      <c r="F459" s="218" t="str">
        <f t="array" ref="F459">INDEX('Ortala-KabKota'!F$2:F$415,MATCH($D459,'Ortala-KabKota'!$E$2:$E$415,FALSE))</f>
        <v>Santi/ 085212651191</v>
      </c>
      <c r="G459" s="218" t="str">
        <f t="array" ref="G459">INDEX('Ortala-KabKota'!G$2:G$415,MATCH($D459,'Ortala-KabKota'!$E$2:$E$415,FALSE))</f>
        <v>Kelurahan  Wanggudu kecamatan asera Kabupaten Konawe Utara Provinsi Sulawesi Tenggara</v>
      </c>
      <c r="H459" s="218" t="str">
        <f t="array" ref="H459">INDEX('Ortala-KabKota'!H$2:H$415,MATCH($D459,'Ortala-KabKota'!$E$2:$E$415,FALSE))</f>
        <v>-</v>
      </c>
      <c r="I459" s="218" t="str">
        <f t="array" ref="I459">INDEX('Ortala-KabKota'!I$2:I$415,MATCH($D459,'Ortala-KabKota'!$E$2:$E$415,FALSE))</f>
        <v>082296971122</v>
      </c>
      <c r="J459" s="218" t="str">
        <f t="array" ref="J459">INDEX('Ortala-KabKota'!J$2:J$415,MATCH($D459,'Ortala-KabKota'!$E$2:$E$415,FALSE))</f>
        <v>UPTD PPA</v>
      </c>
      <c r="K459" s="218" t="str">
        <f t="array" ref="K459">INDEX('Ortala-KabKota'!K$2:K$415,MATCH($D459,'Ortala-KabKota'!$E$2:$E$415,FALSE))</f>
        <v>Peraturan Bupati Konawe Utara Nomor 11 Tahun 2021</v>
      </c>
      <c r="L459" s="218">
        <f t="array" ref="L459">INDEX('Ortala-KabKota'!L$2:L$415,MATCH($D459,'Ortala-KabKota'!$E$2:$E$415,FALSE))</f>
        <v>2021</v>
      </c>
      <c r="M459" s="218" t="str">
        <f t="array" ref="M459">INDEX('Ortala-KabKota'!M$2:M$415,MATCH($D459,'Ortala-KabKota'!$E$2:$E$415,FALSE))</f>
        <v>B</v>
      </c>
      <c r="N459" s="218" t="str">
        <f t="array" ref="N459">INDEX('Ortala-KabKota'!N$2:N$415,MATCH($D459,'Ortala-KabKota'!$E$2:$E$415,FALSE))</f>
        <v/>
      </c>
      <c r="O459" s="218" t="str">
        <f t="array" ref="O459">INDEX('Ortala-KabKota'!O$2:O$415,MATCH($D459,'Ortala-KabKota'!$E$2:$E$415,FALSE))</f>
        <v>uptdppa.konut@gmail.com</v>
      </c>
      <c r="P459" s="218" t="str">
        <f t="array" ref="P459">INDEX('Ortala-KabKota'!P$2:P$415,MATCH($D459,'Ortala-KabKota'!$E$2:$E$415,FALSE))</f>
        <v/>
      </c>
      <c r="Q459" s="218" t="str">
        <f t="array" ref="Q459">INDEX('Ortala-KabKota'!Q$2:Q$415,MATCH($D459,'Ortala-KabKota'!$E$2:$E$415,FALSE))</f>
        <v>MANDIRI</v>
      </c>
      <c r="R459" s="218" t="str">
        <f t="array" ref="R459">INDEX('Ortala-KabKota'!R$2:R$415,MATCH($D459,'Ortala-KabKota'!$E$2:$E$415,FALSE))</f>
        <v>SEWA/KONTRAK</v>
      </c>
      <c r="S459" s="218" t="str">
        <f t="array" ref="S459">INDEX('Ortala-KabKota'!S$2:S$415,MATCH($D459,'Ortala-KabKota'!$E$2:$E$415,FALSE))</f>
        <v>Rumah Sewa</v>
      </c>
      <c r="T459" s="218">
        <f t="array" ref="T459">INDEX('Ortala-KabKota'!T$2:T$415,MATCH($D459,'Ortala-KabKota'!$E$2:$E$415,FALSE))</f>
        <v>1</v>
      </c>
      <c r="U459" s="218">
        <f t="array" ref="U459">INDEX('Ortala-KabKota'!U$2:U$415,MATCH($D459,'Ortala-KabKota'!$E$2:$E$415,FALSE))</f>
        <v>0</v>
      </c>
      <c r="V459" s="218">
        <f t="array" ref="V459">INDEX('Ortala-KabKota'!V$2:V$415,MATCH($D459,'Ortala-KabKota'!$E$2:$E$415,FALSE))</f>
        <v>0</v>
      </c>
      <c r="W459" s="218">
        <f t="array" ref="W459">INDEX('Ortala-KabKota'!W$2:W$415,MATCH($D459,'Ortala-KabKota'!$E$2:$E$415,FALSE))</f>
        <v>0</v>
      </c>
      <c r="X459" s="218">
        <f t="array" ref="X459">INDEX('Ortala-KabKota'!X$2:X$415,MATCH($D459,'Ortala-KabKota'!$E$2:$E$415,FALSE))</f>
        <v>0</v>
      </c>
      <c r="Y459" s="218">
        <f t="array" ref="Y459">INDEX('Ortala-KabKota'!Y$2:Y$415,MATCH($D459,'Ortala-KabKota'!$E$2:$E$415,FALSE))</f>
        <v>1</v>
      </c>
      <c r="Z459" s="218">
        <f t="array" ref="Z459">INDEX('Ortala-KabKota'!Z$2:Z$415,MATCH($D459,'Ortala-KabKota'!$E$2:$E$415,FALSE))</f>
        <v>0</v>
      </c>
      <c r="AA459" s="218">
        <f t="array" ref="AA459">INDEX('Ortala-KabKota'!AA$2:AA$415,MATCH($D459,'Ortala-KabKota'!$E$2:$E$415,FALSE))</f>
        <v>1</v>
      </c>
      <c r="AB459" s="218">
        <f t="array" ref="AB459">INDEX('Ortala-KabKota'!AB$2:AB$415,MATCH($D459,'Ortala-KabKota'!$E$2:$E$415,FALSE))</f>
        <v>0</v>
      </c>
      <c r="AC459" s="218">
        <f t="array" ref="AC459">INDEX('Ortala-KabKota'!AC$2:AC$415,MATCH($D459,'Ortala-KabKota'!$E$2:$E$415,FALSE))</f>
        <v>0</v>
      </c>
      <c r="AD459" s="218" t="str">
        <f t="array" ref="AD459">INDEX('Ortala-KabKota'!AD$2:AD$415,MATCH($D459,'Ortala-KabKota'!$E$2:$E$415,FALSE))</f>
        <v>Petugas Kesehatan</v>
      </c>
      <c r="AE459" s="218">
        <f t="array" ref="AE459">INDEX('Ortala-KabKota'!AE$2:AE$415,MATCH($D459,'Ortala-KabKota'!$E$2:$E$415,FALSE))</f>
        <v>1</v>
      </c>
      <c r="AF459" s="218">
        <f t="array" ref="AF459">INDEX('Ortala-KabKota'!AF$2:AF$415,MATCH($D459,'Ortala-KabKota'!$E$2:$E$415,FALSE))</f>
        <v>1</v>
      </c>
      <c r="AG459" s="218">
        <f t="array" ref="AG459">INDEX('Ortala-KabKota'!AG$2:AG$415,MATCH($D459,'Ortala-KabKota'!$E$2:$E$415,FALSE))</f>
        <v>1</v>
      </c>
      <c r="AH459" s="218">
        <f t="array" ref="AH459">INDEX('Ortala-KabKota'!AH$2:AH$415,MATCH($D459,'Ortala-KabKota'!$E$2:$E$415,FALSE))</f>
        <v>1</v>
      </c>
      <c r="AI459" s="218" t="str">
        <f t="array" ref="AI459">INDEX('Ortala-KabKota'!AI$2:AI$415,MATCH($D459,'Ortala-KabKota'!$E$2:$E$415,FALSE))</f>
        <v>dalam penanganan korban yang mengalami trauma atau dalam perlindungan saksi maka di tempatkan dirumah aman/rumah singgah dengan ketentuan SOP</v>
      </c>
      <c r="AJ459" s="218">
        <f t="array" ref="AJ459">INDEX('Ortala-KabKota'!AJ$2:AJ$415,MATCH($D459,'Ortala-KabKota'!$E$2:$E$415,FALSE))</f>
        <v>1</v>
      </c>
      <c r="AK459" s="218">
        <f t="array" ref="AK459">INDEX('Ortala-KabKota'!AK$2:AK$415,MATCH($D459,'Ortala-KabKota'!$E$2:$E$415,FALSE))</f>
        <v>1</v>
      </c>
      <c r="AL459" s="218">
        <f t="array" ref="AL459">INDEX('Ortala-KabKota'!AL$2:AL$415,MATCH($D459,'Ortala-KabKota'!$E$2:$E$415,FALSE))</f>
        <v>53</v>
      </c>
      <c r="AM459" s="218" t="str">
        <f t="array" ref="AM459">INDEX('Ortala-KabKota'!AM$2:AM$415,MATCH($D459,'Ortala-KabKota'!$E$2:$E$415,FALSE))</f>
        <v>KDRT dan Pelecehan Seksual</v>
      </c>
      <c r="AN459" s="218" t="str">
        <f t="array" ref="AN459">INDEX('Ortala-KabKota'!AN$2:AN$415,MATCH($D459,'Ortala-KabKota'!$E$2:$E$415,FALSE))</f>
        <v/>
      </c>
      <c r="AO459" s="218" t="str">
        <f t="array" ref="AO459">INDEX('Ortala-KabKota'!AO$2:AO$415,MATCH($D459,'Ortala-KabKota'!$E$2:$E$415,FALSE))</f>
        <v/>
      </c>
      <c r="AP459" s="218" t="str">
        <f t="array" ref="AP459">INDEX('Ortala-KabKota'!AP$2:AP$415,MATCH($D459,'Ortala-KabKota'!$E$2:$E$415,FALSE))</f>
        <v/>
      </c>
      <c r="AQ459" s="218" t="str">
        <f t="array" ref="AQ459">INDEX('Ortala-KabKota'!AQ$2:AQ$415,MATCH($D459,'Ortala-KabKota'!$E$2:$E$415,FALSE))</f>
        <v/>
      </c>
      <c r="AR459" s="218" t="str">
        <f t="array" ref="AR459">INDEX('Ortala-KabKota'!AR$2:AR$415,MATCH($D459,'Ortala-KabKota'!$E$2:$E$415,FALSE))</f>
        <v/>
      </c>
      <c r="AS459" s="218">
        <f t="array" ref="AS459">INDEX('Ortala-KabKota'!AS$2:AS$415,MATCH($D459,'Ortala-KabKota'!$E$2:$E$415,FALSE))</f>
        <v>1</v>
      </c>
      <c r="AT459" s="218" t="str">
        <f t="array" ref="AT459">INDEX('Ortala-KabKota'!AT$2:AT$415,MATCH($D459,'Ortala-KabKota'!$E$2:$E$415,FALSE))</f>
        <v/>
      </c>
      <c r="AU459" s="218" t="str">
        <f t="array" ref="AU459">INDEX('UPTD PPA KabKota'!D$5:D$513,MATCH($D459,'UPTD PPA KabKota'!$C$5:$C$513,FALSE))</f>
        <v>SANTI,SKM</v>
      </c>
      <c r="AV459" s="218" t="str">
        <f t="array" ref="AV459">INDEX('UPTD PPA KabKota'!E$5:E$513,MATCH($D459,'UPTD PPA KabKota'!$C$5:$C$513,FALSE))</f>
        <v>jln.perkantoran wanggudu</v>
      </c>
      <c r="AW459" s="218">
        <f t="array" ref="AW459">INDEX('UPTD PPA KabKota'!F$5:F$513,MATCH($D459,'UPTD PPA KabKota'!$C$5:$C$513,FALSE))</f>
        <v>82296971122</v>
      </c>
      <c r="AX459" s="218" t="str">
        <f t="array" ref="AX459">INDEX('UPTD PPA KabKota'!G$5:G$513,MATCH($D459,'UPTD PPA KabKota'!$C$5:$C$513,FALSE))</f>
        <v>082296971122 / 082333070377</v>
      </c>
      <c r="AY459" s="218" t="str">
        <f t="array" ref="AY459">INDEX('UPTD PPA KabKota'!H$5:H$513,MATCH($D459,'UPTD PPA KabKota'!$C$5:$C$513,FALSE))</f>
        <v>UPTD PPA</v>
      </c>
      <c r="AZ459" s="218" t="str">
        <f t="array" ref="AZ459">INDEX('UPTD PPA KabKota'!I$5:I$513,MATCH($D459,'UPTD PPA KabKota'!$C$5:$C$513,FALSE))</f>
        <v>Peraturan Bupati Nomor 11 tahun 2021</v>
      </c>
      <c r="BA459" s="218">
        <f t="array" ref="BA459">INDEX('UPTD PPA KabKota'!J$5:J$513,MATCH($D459,'UPTD PPA KabKota'!$C$5:$C$513,FALSE))</f>
        <v>2021</v>
      </c>
      <c r="BB459" s="218" t="str">
        <f t="array" ref="BB459">INDEX('UPTD PPA KabKota'!K$5:K$513,MATCH($D459,'UPTD PPA KabKota'!$C$5:$C$513,FALSE))</f>
        <v>B</v>
      </c>
      <c r="BC459" s="218">
        <f t="array" ref="BC459">INDEX('UPTD PPA KabKota'!L$5:L$513,MATCH($D459,'UPTD PPA KabKota'!$C$5:$C$513,FALSE))</f>
        <v>82296971122</v>
      </c>
      <c r="BD459" s="218" t="str">
        <f t="array" ref="BD459">INDEX('UPTD PPA KabKota'!M$5:M$513,MATCH($D459,'UPTD PPA KabKota'!$C$5:$C$513,FALSE))</f>
        <v>santinurul127@gmail.com</v>
      </c>
      <c r="BE459" s="218" t="str">
        <f t="array" ref="BE459">INDEX('UPTD PPA KabKota'!N$5:N$513,MATCH($D459,'UPTD PPA KabKota'!$C$5:$C$513,FALSE))</f>
        <v>Ka.uptd, kasubag tu</v>
      </c>
      <c r="BF459" s="218" t="str">
        <f t="array" ref="BF459">INDEX('UPTD PPA KabKota'!O$5:O$513,MATCH($D459,'UPTD PPA KabKota'!$C$5:$C$513,FALSE))</f>
        <v>Mandiri</v>
      </c>
      <c r="BG459" s="218" t="str">
        <f t="array" ref="BG459">INDEX('UPTD PPA KabKota'!P$5:P$513,MATCH($D459,'UPTD PPA KabKota'!$C$5:$C$513,FALSE))</f>
        <v>Tidak Punya</v>
      </c>
      <c r="BH459" s="218" t="str">
        <f t="array" ref="BH459">INDEX('UPTD PPA KabKota'!Q$5:Q$513,MATCH($D459,'UPTD PPA KabKota'!$C$5:$C$513,FALSE))</f>
        <v>-</v>
      </c>
      <c r="BI459" s="218" t="str">
        <f t="array" ref="BI459">INDEX('UPTD PPA KabKota'!R$5:R$513,MATCH($D459,'UPTD PPA KabKota'!$C$5:$C$513,FALSE))</f>
        <v>Ada</v>
      </c>
      <c r="BJ459" s="218" t="str">
        <f t="array" ref="BJ459">INDEX('UPTD PPA KabKota'!S$5:S$513,MATCH($D459,'UPTD PPA KabKota'!$C$5:$C$513,FALSE))</f>
        <v>Ada</v>
      </c>
      <c r="BK459" s="218" t="str">
        <f t="array" ref="BK459">INDEX('UPTD PPA KabKota'!T$5:T$513,MATCH($D459,'UPTD PPA KabKota'!$C$5:$C$513,FALSE))</f>
        <v>Ada</v>
      </c>
      <c r="BL459" s="218" t="str">
        <f t="array" ref="BL459">INDEX('UPTD PPA KabKota'!U$5:U$513,MATCH($D459,'UPTD PPA KabKota'!$C$5:$C$513,FALSE))</f>
        <v>Tidak Ada</v>
      </c>
      <c r="BM459" s="218" t="str">
        <f t="array" ref="BM459">INDEX('UPTD PPA KabKota'!V$5:V$513,MATCH($D459,'UPTD PPA KabKota'!$C$5:$C$513,FALSE))</f>
        <v>Tidak Ada</v>
      </c>
      <c r="BN459" s="218" t="str">
        <f t="array" ref="BN459">INDEX('UPTD PPA KabKota'!W$5:W$513,MATCH($D459,'UPTD PPA KabKota'!$C$5:$C$513,FALSE))</f>
        <v>Tidak Ada</v>
      </c>
      <c r="BO459" s="218" t="str">
        <f t="array" ref="BO459">INDEX('UPTD PPA KabKota'!X$5:X$513,MATCH($D459,'UPTD PPA KabKota'!$C$5:$C$513,FALSE))</f>
        <v>Tidak Ada</v>
      </c>
      <c r="BP459" s="218" t="str">
        <f t="array" ref="BP459">INDEX('UPTD PPA KabKota'!Y$5:Y$513,MATCH($D459,'UPTD PPA KabKota'!$C$5:$C$513,FALSE))</f>
        <v>Tidak Ada</v>
      </c>
      <c r="BQ459" s="218" t="str">
        <f t="array" ref="BQ459">INDEX('UPTD PPA KabKota'!Z$5:Z$513,MATCH($D459,'UPTD PPA KabKota'!$C$5:$C$513,FALSE))</f>
        <v>Tidak Ada</v>
      </c>
      <c r="BR459" s="218" t="str">
        <f t="array" ref="BR459">INDEX('UPTD PPA KabKota'!AA$5:AA$513,MATCH($D459,'UPTD PPA KabKota'!$C$5:$C$513,FALSE))</f>
        <v>Ada</v>
      </c>
      <c r="BS459" s="218" t="str">
        <f t="array" ref="BS459">INDEX('UPTD PPA KabKota'!AB$5:AB$513,MATCH($D459,'UPTD PPA KabKota'!$C$5:$C$513,FALSE))</f>
        <v>Ada</v>
      </c>
      <c r="BT459" s="218" t="str">
        <f t="array" ref="BT459">INDEX('UPTD PPA KabKota'!AC$5:AC$513,MATCH($D459,'UPTD PPA KabKota'!$C$5:$C$513,FALSE))</f>
        <v>Sudah</v>
      </c>
      <c r="BU459" s="218" t="str">
        <f t="array" ref="BU459">INDEX('UPTD PPA KabKota'!AD$5:AD$513,MATCH($D459,'UPTD PPA KabKota'!$C$5:$C$513,FALSE))</f>
        <v>Sudah</v>
      </c>
      <c r="BV459" s="218" t="str">
        <f t="array" ref="BV459">INDEX('UPTD PPA KabKota'!AE$5:AE$513,MATCH($D459,'UPTD PPA KabKota'!$C$5:$C$513,FALSE))</f>
        <v>Sudah</v>
      </c>
      <c r="BW459" s="218" t="str">
        <f t="array" ref="BW459">INDEX('UPTD PPA KabKota'!AF$5:AF$513,MATCH($D459,'UPTD PPA KabKota'!$C$5:$C$513,FALSE))</f>
        <v>Sudah</v>
      </c>
      <c r="BX459" s="218" t="str">
        <f t="array" ref="BX459">INDEX('UPTD PPA KabKota'!AG$5:AG$513,MATCH($D459,'UPTD PPA KabKota'!$C$5:$C$513,FALSE))</f>
        <v>Sudah</v>
      </c>
      <c r="BY459" s="218" t="str">
        <f t="array" ref="BY459">INDEX('UPTD PPA KabKota'!AH$5:AH$513,MATCH($D459,'UPTD PPA KabKota'!$C$5:$C$513,FALSE))</f>
        <v>Sudah</v>
      </c>
      <c r="BZ459" s="218" t="str">
        <f t="array" ref="BZ459">INDEX('UPTD PPA KabKota'!AI$5:AI$513,MATCH($D459,'UPTD PPA KabKota'!$C$5:$C$513,FALSE))</f>
        <v>Sudah</v>
      </c>
      <c r="CA459" s="218" t="str">
        <f t="array" ref="CA459">INDEX('UPTD PPA KabKota'!AJ$5:AJ$513,MATCH($D459,'UPTD PPA KabKota'!$C$5:$C$513,FALSE))</f>
        <v>Belum</v>
      </c>
      <c r="CB459" s="218" t="str">
        <f t="array" ref="CB459">INDEX('UPTD PPA KabKota'!AK$5:AK$513,MATCH($D459,'UPTD PPA KabKota'!$C$5:$C$513,FALSE))</f>
        <v>Belum</v>
      </c>
      <c r="CC459" s="218" t="str">
        <f t="array" ref="CC459">INDEX('UPTD PPA KabKota'!AL$5:AL$513,MATCH($D459,'UPTD PPA KabKota'!$C$5:$C$513,FALSE))</f>
        <v>Sudah</v>
      </c>
      <c r="CD459" s="218" t="str">
        <f t="array" ref="CD459">INDEX('UPTD PPA KabKota'!AM$5:AM$513,MATCH($D459,'UPTD PPA KabKota'!$C$5:$C$513,FALSE))</f>
        <v>Sudah</v>
      </c>
      <c r="CE459" s="218" t="str">
        <f t="array" ref="CE459">INDEX('UPTD PPA KabKota'!AN$5:AN$513,MATCH($D459,'UPTD PPA KabKota'!$C$5:$C$513,FALSE))</f>
        <v/>
      </c>
      <c r="CF459" s="218" t="str">
        <f t="array" ref="CF459">INDEX('UPTD PPA KabKota'!AO$5:AO$513,MATCH($D459,'UPTD PPA KabKota'!$C$5:$C$513,FALSE))</f>
        <v>36 kasus</v>
      </c>
      <c r="CG459" s="218" t="str">
        <f t="array" ref="CG459">INDEX('UPTD PPA KabKota'!AP$5:AP$513,MATCH($D459,'UPTD PPA KabKota'!$C$5:$C$513,FALSE))</f>
        <v>Pencabulan anak di bawah umur</v>
      </c>
      <c r="CH459" s="218" t="str">
        <f t="array" ref="CH459">INDEX('UPTD PPA KabKota'!AQ$5:AQ$513,MATCH($D459,'UPTD PPA KabKota'!$C$5:$C$513,FALSE))</f>
        <v/>
      </c>
      <c r="CI459" s="218" t="str">
        <f t="array" ref="CI459">INDEX('UPTD PPA KabKota'!AR$5:AR$513,MATCH($D459,'UPTD PPA KabKota'!$C$5:$C$513,FALSE))</f>
        <v/>
      </c>
      <c r="CJ459" s="218" t="str">
        <f t="array" ref="CJ459">INDEX('UPTD PPA KabKota'!AS$5:AS$513,MATCH($D459,'UPTD PPA KabKota'!$C$5:$C$513,FALSE))</f>
        <v/>
      </c>
      <c r="CK459" s="218" t="str">
        <f t="array" ref="CK459">INDEX('UPTD PPA KabKota'!AT$5:AT$513,MATCH($D459,'UPTD PPA KabKota'!$C$5:$C$513,FALSE))</f>
        <v/>
      </c>
      <c r="CL459" s="218" t="str">
        <f t="array" ref="CL459">INDEX('UPTD PPA KabKota'!AU$5:AU$513,MATCH($D459,'UPTD PPA KabKota'!$C$5:$C$513,FALSE))</f>
        <v/>
      </c>
      <c r="CM459" s="218" t="str">
        <f t="array" ref="CM459">INDEX('UPTD PPA KabKota'!AV$5:AV$513,MATCH($D459,'UPTD PPA KabKota'!$C$5:$C$513,FALSE))</f>
        <v/>
      </c>
      <c r="CN459" s="218" t="str">
        <f t="array" ref="CN459">INDEX('UPTD PPA KabKota'!AW$5:AW$513,MATCH($D459,'UPTD PPA KabKota'!$C$5:$C$513,FALSE))</f>
        <v/>
      </c>
      <c r="CO459" s="218" t="str">
        <f t="array" ref="CO459">INDEX('UPTD PPA KabKota'!AX$5:AX$513,MATCH($D459,'UPTD PPA KabKota'!$C$5:$C$513,FALSE))</f>
        <v/>
      </c>
      <c r="CP459" s="218" t="str">
        <f t="array" ref="CP459">INDEX('UPTD PPA KabKota'!AY$5:AY$513,MATCH($D459,'UPTD PPA KabKota'!$C$5:$C$513,FALSE))</f>
        <v/>
      </c>
      <c r="CQ459" s="209" t="str">
        <f>IFERROR(__xludf.DUMMYFUNCTION("IF(ISBLANK($K459),"""",IF(REGEXMATCH($K459,""Peraturan""),""Ada"",IF(REGEXMATCH($K459,""Rekomendasi""),""Tidak Ada"", $K459)))
"),"Ada")</f>
        <v>Ada</v>
      </c>
      <c r="CR459" s="209" t="str">
        <f t="array" ref="CR459">index('UPTD PPA KabKota'!$BI$5:$BI$513,match($D459,'UPTD PPA KabKota'!$C$5:$C$513,false))</f>
        <v>Ada</v>
      </c>
      <c r="CS459" s="314" t="str">
        <f t="shared" si="79"/>
        <v>Ada</v>
      </c>
    </row>
    <row r="460">
      <c r="A460" s="334">
        <v>454.0</v>
      </c>
      <c r="B460" s="310">
        <v>10.0</v>
      </c>
      <c r="C460" s="311" t="s">
        <v>4789</v>
      </c>
      <c r="D460" s="312" t="s">
        <v>3842</v>
      </c>
      <c r="E460" s="315">
        <v>45778.0</v>
      </c>
      <c r="F460" s="218" t="str">
        <f t="array" ref="F460">INDEX('Ortala-KabKota'!F$2:F$415,MATCH($D460,'Ortala-KabKota'!$E$2:$E$415,FALSE))</f>
        <v>Sarsiah/ 082296615913</v>
      </c>
      <c r="G460" s="218" t="str">
        <f t="array" ref="G460">INDEX('Ortala-KabKota'!G$2:G$415,MATCH($D460,'Ortala-KabKota'!$E$2:$E$415,FALSE))</f>
        <v>Kompleks Perkantoran Bumi Sara'ea, Kel. Sara'ea, Kec. Kulisusu</v>
      </c>
      <c r="H460" s="218" t="str">
        <f t="array" ref="H460">INDEX('Ortala-KabKota'!H$2:H$415,MATCH($D460,'Ortala-KabKota'!$E$2:$E$415,FALSE))</f>
        <v>-</v>
      </c>
      <c r="I460" s="218" t="str">
        <f t="array" ref="I460">INDEX('Ortala-KabKota'!I$2:I$415,MATCH($D460,'Ortala-KabKota'!$E$2:$E$415,FALSE))</f>
        <v>081342235098</v>
      </c>
      <c r="J460" s="218" t="str">
        <f t="array" ref="J460">INDEX('Ortala-KabKota'!J$2:J$415,MATCH($D460,'Ortala-KabKota'!$E$2:$E$415,FALSE))</f>
        <v>UPTD PPA</v>
      </c>
      <c r="K460" s="218" t="str">
        <f t="array" ref="K460">INDEX('Ortala-KabKota'!K$2:K$415,MATCH($D460,'Ortala-KabKota'!$E$2:$E$415,FALSE))</f>
        <v>Peraturan Bupati Buton Utara Nomor 43 Tahun 2020</v>
      </c>
      <c r="L460" s="218">
        <f t="array" ref="L460">INDEX('Ortala-KabKota'!L$2:L$415,MATCH($D460,'Ortala-KabKota'!$E$2:$E$415,FALSE))</f>
        <v>2020</v>
      </c>
      <c r="M460" s="218" t="str">
        <f t="array" ref="M460">INDEX('Ortala-KabKota'!M$2:M$415,MATCH($D460,'Ortala-KabKota'!$E$2:$E$415,FALSE))</f>
        <v>B</v>
      </c>
      <c r="N460" s="218" t="str">
        <f t="array" ref="N460">INDEX('Ortala-KabKota'!N$2:N$415,MATCH($D460,'Ortala-KabKota'!$E$2:$E$415,FALSE))</f>
        <v/>
      </c>
      <c r="O460" s="218" t="str">
        <f t="array" ref="O460">INDEX('Ortala-KabKota'!O$2:O$415,MATCH($D460,'Ortala-KabKota'!$E$2:$E$415,FALSE))</f>
        <v>uptdppabutur21@gmail.com</v>
      </c>
      <c r="P460" s="218" t="str">
        <f t="array" ref="P460">INDEX('Ortala-KabKota'!P$2:P$415,MATCH($D460,'Ortala-KabKota'!$E$2:$E$415,FALSE))</f>
        <v/>
      </c>
      <c r="Q460" s="218" t="str">
        <f t="array" ref="Q460">INDEX('Ortala-KabKota'!Q$2:Q$415,MATCH($D460,'Ortala-KabKota'!$E$2:$E$415,FALSE))</f>
        <v>BERGABUNG DENGAN KANTOR DINAS</v>
      </c>
      <c r="R460" s="218" t="str">
        <f t="array" ref="R460">INDEX('Ortala-KabKota'!R$2:R$415,MATCH($D460,'Ortala-KabKota'!$E$2:$E$415,FALSE))</f>
        <v>SEWA/KONTRAK</v>
      </c>
      <c r="S460" s="218" t="str">
        <f t="array" ref="S460">INDEX('Ortala-KabKota'!S$2:S$415,MATCH($D460,'Ortala-KabKota'!$E$2:$E$415,FALSE))</f>
        <v>Kontrak Pertahun</v>
      </c>
      <c r="T460" s="218">
        <f t="array" ref="T460">INDEX('Ortala-KabKota'!T$2:T$415,MATCH($D460,'Ortala-KabKota'!$E$2:$E$415,FALSE))</f>
        <v>1</v>
      </c>
      <c r="U460" s="218">
        <f t="array" ref="U460">INDEX('Ortala-KabKota'!U$2:U$415,MATCH($D460,'Ortala-KabKota'!$E$2:$E$415,FALSE))</f>
        <v>1</v>
      </c>
      <c r="V460" s="218">
        <f t="array" ref="V460">INDEX('Ortala-KabKota'!V$2:V$415,MATCH($D460,'Ortala-KabKota'!$E$2:$E$415,FALSE))</f>
        <v>1</v>
      </c>
      <c r="W460" s="218">
        <f t="array" ref="W460">INDEX('Ortala-KabKota'!W$2:W$415,MATCH($D460,'Ortala-KabKota'!$E$2:$E$415,FALSE))</f>
        <v>0</v>
      </c>
      <c r="X460" s="218">
        <f t="array" ref="X460">INDEX('Ortala-KabKota'!X$2:X$415,MATCH($D460,'Ortala-KabKota'!$E$2:$E$415,FALSE))</f>
        <v>1</v>
      </c>
      <c r="Y460" s="218">
        <f t="array" ref="Y460">INDEX('Ortala-KabKota'!Y$2:Y$415,MATCH($D460,'Ortala-KabKota'!$E$2:$E$415,FALSE))</f>
        <v>0</v>
      </c>
      <c r="Z460" s="218">
        <f t="array" ref="Z460">INDEX('Ortala-KabKota'!Z$2:Z$415,MATCH($D460,'Ortala-KabKota'!$E$2:$E$415,FALSE))</f>
        <v>1</v>
      </c>
      <c r="AA460" s="218">
        <f t="array" ref="AA460">INDEX('Ortala-KabKota'!AA$2:AA$415,MATCH($D460,'Ortala-KabKota'!$E$2:$E$415,FALSE))</f>
        <v>1</v>
      </c>
      <c r="AB460" s="218">
        <f t="array" ref="AB460">INDEX('Ortala-KabKota'!AB$2:AB$415,MATCH($D460,'Ortala-KabKota'!$E$2:$E$415,FALSE))</f>
        <v>1</v>
      </c>
      <c r="AC460" s="218">
        <f t="array" ref="AC460">INDEX('Ortala-KabKota'!AC$2:AC$415,MATCH($D460,'Ortala-KabKota'!$E$2:$E$415,FALSE))</f>
        <v>0</v>
      </c>
      <c r="AD460" s="218" t="str">
        <f t="array" ref="AD460">INDEX('Ortala-KabKota'!AD$2:AD$415,MATCH($D460,'Ortala-KabKota'!$E$2:$E$415,FALSE))</f>
        <v/>
      </c>
      <c r="AE460" s="218">
        <f t="array" ref="AE460">INDEX('Ortala-KabKota'!AE$2:AE$415,MATCH($D460,'Ortala-KabKota'!$E$2:$E$415,FALSE))</f>
        <v>1</v>
      </c>
      <c r="AF460" s="218">
        <f t="array" ref="AF460">INDEX('Ortala-KabKota'!AF$2:AF$415,MATCH($D460,'Ortala-KabKota'!$E$2:$E$415,FALSE))</f>
        <v>1</v>
      </c>
      <c r="AG460" s="218">
        <f t="array" ref="AG460">INDEX('Ortala-KabKota'!AG$2:AG$415,MATCH($D460,'Ortala-KabKota'!$E$2:$E$415,FALSE))</f>
        <v>1</v>
      </c>
      <c r="AH460" s="218">
        <f t="array" ref="AH460">INDEX('Ortala-KabKota'!AH$2:AH$415,MATCH($D460,'Ortala-KabKota'!$E$2:$E$415,FALSE))</f>
        <v>1</v>
      </c>
      <c r="AI460" s="218" t="str">
        <f t="array" ref="AI460">INDEX('Ortala-KabKota'!AI$2:AI$415,MATCH($D460,'Ortala-KabKota'!$E$2:$E$415,FALSE))</f>
        <v/>
      </c>
      <c r="AJ460" s="218">
        <f t="array" ref="AJ460">INDEX('Ortala-KabKota'!AJ$2:AJ$415,MATCH($D460,'Ortala-KabKota'!$E$2:$E$415,FALSE))</f>
        <v>1</v>
      </c>
      <c r="AK460" s="218">
        <f t="array" ref="AK460">INDEX('Ortala-KabKota'!AK$2:AK$415,MATCH($D460,'Ortala-KabKota'!$E$2:$E$415,FALSE))</f>
        <v>1</v>
      </c>
      <c r="AL460" s="218">
        <f t="array" ref="AL460">INDEX('Ortala-KabKota'!AL$2:AL$415,MATCH($D460,'Ortala-KabKota'!$E$2:$E$415,FALSE))</f>
        <v>22</v>
      </c>
      <c r="AM460" s="218" t="str">
        <f t="array" ref="AM460">INDEX('Ortala-KabKota'!AM$2:AM$415,MATCH($D460,'Ortala-KabKota'!$E$2:$E$415,FALSE))</f>
        <v>Kekerasan terhadap Anak</v>
      </c>
      <c r="AN460" s="218" t="str">
        <f t="array" ref="AN460">INDEX('Ortala-KabKota'!AN$2:AN$415,MATCH($D460,'Ortala-KabKota'!$E$2:$E$415,FALSE))</f>
        <v/>
      </c>
      <c r="AO460" s="218" t="str">
        <f t="array" ref="AO460">INDEX('Ortala-KabKota'!AO$2:AO$415,MATCH($D460,'Ortala-KabKota'!$E$2:$E$415,FALSE))</f>
        <v/>
      </c>
      <c r="AP460" s="218" t="str">
        <f t="array" ref="AP460">INDEX('Ortala-KabKota'!AP$2:AP$415,MATCH($D460,'Ortala-KabKota'!$E$2:$E$415,FALSE))</f>
        <v/>
      </c>
      <c r="AQ460" s="218" t="str">
        <f t="array" ref="AQ460">INDEX('Ortala-KabKota'!AQ$2:AQ$415,MATCH($D460,'Ortala-KabKota'!$E$2:$E$415,FALSE))</f>
        <v/>
      </c>
      <c r="AR460" s="218">
        <f t="array" ref="AR460">INDEX('Ortala-KabKota'!AR$2:AR$415,MATCH($D460,'Ortala-KabKota'!$E$2:$E$415,FALSE))</f>
        <v>1</v>
      </c>
      <c r="AS460" s="218" t="str">
        <f t="array" ref="AS460">INDEX('Ortala-KabKota'!AS$2:AS$415,MATCH($D460,'Ortala-KabKota'!$E$2:$E$415,FALSE))</f>
        <v/>
      </c>
      <c r="AT460" s="218" t="str">
        <f t="array" ref="AT460">INDEX('Ortala-KabKota'!AT$2:AT$415,MATCH($D460,'Ortala-KabKota'!$E$2:$E$415,FALSE))</f>
        <v/>
      </c>
      <c r="AU460" s="218" t="str">
        <f t="array" ref="AU460">INDEX('UPTD PPA KabKota'!D$5:D$513,MATCH($D460,'UPTD PPA KabKota'!$C$5:$C$513,FALSE))</f>
        <v>SARSIA, S.KM</v>
      </c>
      <c r="AV460" s="218" t="str">
        <f t="array" ref="AV460">INDEX('UPTD PPA KabKota'!E$5:E$513,MATCH($D460,'UPTD PPA KabKota'!$C$5:$C$513,FALSE))</f>
        <v>Jalan Kompleks Perkantoran Saraea</v>
      </c>
      <c r="AW460" s="218">
        <f t="array" ref="AW460">INDEX('UPTD PPA KabKota'!F$5:F$513,MATCH($D460,'UPTD PPA KabKota'!$C$5:$C$513,FALSE))</f>
        <v>85136176461</v>
      </c>
      <c r="AX460" s="218">
        <f t="array" ref="AX460">INDEX('UPTD PPA KabKota'!G$5:G$513,MATCH($D460,'UPTD PPA KabKota'!$C$5:$C$513,FALSE))</f>
        <v>85136176461</v>
      </c>
      <c r="AY460" s="218" t="str">
        <f t="array" ref="AY460">INDEX('UPTD PPA KabKota'!H$5:H$513,MATCH($D460,'UPTD PPA KabKota'!$C$5:$C$513,FALSE))</f>
        <v>UPTD PPA</v>
      </c>
      <c r="AZ460" s="218" t="str">
        <f t="array" ref="AZ460">INDEX('UPTD PPA KabKota'!I$5:I$513,MATCH($D460,'UPTD PPA KabKota'!$C$5:$C$513,FALSE))</f>
        <v>Peraturan Bupati Buton Utara Nomor 43 Tahun 2020</v>
      </c>
      <c r="BA460" s="218">
        <f t="array" ref="BA460">INDEX('UPTD PPA KabKota'!J$5:J$513,MATCH($D460,'UPTD PPA KabKota'!$C$5:$C$513,FALSE))</f>
        <v>2020</v>
      </c>
      <c r="BB460" s="218" t="str">
        <f t="array" ref="BB460">INDEX('UPTD PPA KabKota'!K$5:K$513,MATCH($D460,'UPTD PPA KabKota'!$C$5:$C$513,FALSE))</f>
        <v>A</v>
      </c>
      <c r="BC460" s="218">
        <f t="array" ref="BC460">INDEX('UPTD PPA KabKota'!L$5:L$513,MATCH($D460,'UPTD PPA KabKota'!$C$5:$C$513,FALSE))</f>
        <v>85136176461</v>
      </c>
      <c r="BD460" s="218" t="str">
        <f t="array" ref="BD460">INDEX('UPTD PPA KabKota'!M$5:M$513,MATCH($D460,'UPTD PPA KabKota'!$C$5:$C$513,FALSE))</f>
        <v>Belum Ada</v>
      </c>
      <c r="BE460" s="218" t="str">
        <f t="array" ref="BE460">INDEX('UPTD PPA KabKota'!N$5:N$513,MATCH($D460,'UPTD PPA KabKota'!$C$5:$C$513,FALSE))</f>
        <v>Kepala UPTD, Kasubag TU dan Kelompok jabatan fungsional</v>
      </c>
      <c r="BF460" s="218" t="str">
        <f t="array" ref="BF460">INDEX('UPTD PPA KabKota'!O$5:O$513,MATCH($D460,'UPTD PPA KabKota'!$C$5:$C$513,FALSE))</f>
        <v>Berkabung Dengan Kantor Dinas</v>
      </c>
      <c r="BG460" s="218" t="str">
        <f t="array" ref="BG460">INDEX('UPTD PPA KabKota'!P$5:P$513,MATCH($D460,'UPTD PPA KabKota'!$C$5:$C$513,FALSE))</f>
        <v>Sewa/Kontrak</v>
      </c>
      <c r="BH460" s="218" t="str">
        <f t="array" ref="BH460">INDEX('UPTD PPA KabKota'!Q$5:Q$513,MATCH($D460,'UPTD PPA KabKota'!$C$5:$C$513,FALSE))</f>
        <v>Pemerintah Daerah Perlu Membangun Kantor UPTD PPA Sekaligus Rumah Perlindungan Sementara Bagi Korban Kekerasan Terhadap Perempuan dan Anak</v>
      </c>
      <c r="BI460" s="218" t="str">
        <f t="array" ref="BI460">INDEX('UPTD PPA KabKota'!R$5:R$513,MATCH($D460,'UPTD PPA KabKota'!$C$5:$C$513,FALSE))</f>
        <v>Tidak Ada</v>
      </c>
      <c r="BJ460" s="218" t="str">
        <f t="array" ref="BJ460">INDEX('UPTD PPA KabKota'!S$5:S$513,MATCH($D460,'UPTD PPA KabKota'!$C$5:$C$513,FALSE))</f>
        <v>Ada</v>
      </c>
      <c r="BK460" s="218" t="str">
        <f t="array" ref="BK460">INDEX('UPTD PPA KabKota'!T$5:T$513,MATCH($D460,'UPTD PPA KabKota'!$C$5:$C$513,FALSE))</f>
        <v>Ada</v>
      </c>
      <c r="BL460" s="218" t="str">
        <f t="array" ref="BL460">INDEX('UPTD PPA KabKota'!U$5:U$513,MATCH($D460,'UPTD PPA KabKota'!$C$5:$C$513,FALSE))</f>
        <v>Tidak Ada</v>
      </c>
      <c r="BM460" s="218" t="str">
        <f t="array" ref="BM460">INDEX('UPTD PPA KabKota'!V$5:V$513,MATCH($D460,'UPTD PPA KabKota'!$C$5:$C$513,FALSE))</f>
        <v>Tidak Ada</v>
      </c>
      <c r="BN460" s="218" t="str">
        <f t="array" ref="BN460">INDEX('UPTD PPA KabKota'!W$5:W$513,MATCH($D460,'UPTD PPA KabKota'!$C$5:$C$513,FALSE))</f>
        <v>Ada</v>
      </c>
      <c r="BO460" s="218" t="str">
        <f t="array" ref="BO460">INDEX('UPTD PPA KabKota'!X$5:X$513,MATCH($D460,'UPTD PPA KabKota'!$C$5:$C$513,FALSE))</f>
        <v>Tidak Ada</v>
      </c>
      <c r="BP460" s="218" t="str">
        <f t="array" ref="BP460">INDEX('UPTD PPA KabKota'!Y$5:Y$513,MATCH($D460,'UPTD PPA KabKota'!$C$5:$C$513,FALSE))</f>
        <v>Tidak Ada</v>
      </c>
      <c r="BQ460" s="218" t="str">
        <f t="array" ref="BQ460">INDEX('UPTD PPA KabKota'!Z$5:Z$513,MATCH($D460,'UPTD PPA KabKota'!$C$5:$C$513,FALSE))</f>
        <v>Tidak Ada</v>
      </c>
      <c r="BR460" s="218" t="str">
        <f t="array" ref="BR460">INDEX('UPTD PPA KabKota'!AA$5:AA$513,MATCH($D460,'UPTD PPA KabKota'!$C$5:$C$513,FALSE))</f>
        <v>Tidak Ada</v>
      </c>
      <c r="BS460" s="218" t="str">
        <f t="array" ref="BS460">INDEX('UPTD PPA KabKota'!AB$5:AB$513,MATCH($D460,'UPTD PPA KabKota'!$C$5:$C$513,FALSE))</f>
        <v>Tidak Ada</v>
      </c>
      <c r="BT460" s="218" t="str">
        <f t="array" ref="BT460">INDEX('UPTD PPA KabKota'!AC$5:AC$513,MATCH($D460,'UPTD PPA KabKota'!$C$5:$C$513,FALSE))</f>
        <v>Sudah</v>
      </c>
      <c r="BU460" s="218" t="str">
        <f t="array" ref="BU460">INDEX('UPTD PPA KabKota'!AD$5:AD$513,MATCH($D460,'UPTD PPA KabKota'!$C$5:$C$513,FALSE))</f>
        <v>Sudah</v>
      </c>
      <c r="BV460" s="218" t="str">
        <f t="array" ref="BV460">INDEX('UPTD PPA KabKota'!AE$5:AE$513,MATCH($D460,'UPTD PPA KabKota'!$C$5:$C$513,FALSE))</f>
        <v>Sudah</v>
      </c>
      <c r="BW460" s="218" t="str">
        <f t="array" ref="BW460">INDEX('UPTD PPA KabKota'!AF$5:AF$513,MATCH($D460,'UPTD PPA KabKota'!$C$5:$C$513,FALSE))</f>
        <v>Sudah</v>
      </c>
      <c r="BX460" s="218" t="str">
        <f t="array" ref="BX460">INDEX('UPTD PPA KabKota'!AG$5:AG$513,MATCH($D460,'UPTD PPA KabKota'!$C$5:$C$513,FALSE))</f>
        <v>Belum</v>
      </c>
      <c r="BY460" s="218" t="str">
        <f t="array" ref="BY460">INDEX('UPTD PPA KabKota'!AH$5:AH$513,MATCH($D460,'UPTD PPA KabKota'!$C$5:$C$513,FALSE))</f>
        <v>Sudah</v>
      </c>
      <c r="BZ460" s="218" t="str">
        <f t="array" ref="BZ460">INDEX('UPTD PPA KabKota'!AI$5:AI$513,MATCH($D460,'UPTD PPA KabKota'!$C$5:$C$513,FALSE))</f>
        <v>Belum</v>
      </c>
      <c r="CA460" s="218" t="str">
        <f t="array" ref="CA460">INDEX('UPTD PPA KabKota'!AJ$5:AJ$513,MATCH($D460,'UPTD PPA KabKota'!$C$5:$C$513,FALSE))</f>
        <v>Sudah</v>
      </c>
      <c r="CB460" s="218" t="str">
        <f t="array" ref="CB460">INDEX('UPTD PPA KabKota'!AK$5:AK$513,MATCH($D460,'UPTD PPA KabKota'!$C$5:$C$513,FALSE))</f>
        <v>Belum</v>
      </c>
      <c r="CC460" s="218" t="str">
        <f t="array" ref="CC460">INDEX('UPTD PPA KabKota'!AL$5:AL$513,MATCH($D460,'UPTD PPA KabKota'!$C$5:$C$513,FALSE))</f>
        <v>Belum</v>
      </c>
      <c r="CD460" s="218" t="str">
        <f t="array" ref="CD460">INDEX('UPTD PPA KabKota'!AM$5:AM$513,MATCH($D460,'UPTD PPA KabKota'!$C$5:$C$513,FALSE))</f>
        <v>Sudah</v>
      </c>
      <c r="CE460" s="218" t="str">
        <f t="array" ref="CE460">INDEX('UPTD PPA KabKota'!AN$5:AN$513,MATCH($D460,'UPTD PPA KabKota'!$C$5:$C$513,FALSE))</f>
        <v>pengaduan dari masyarakat, penjangkuan korban, pengelolaan Kasus, Jika korban memerlukan pengamanan maka akan diberikan penampungan sementara di rumah aman</v>
      </c>
      <c r="CF460" s="218">
        <f t="array" ref="CF460">INDEX('UPTD PPA KabKota'!AO$5:AO$513,MATCH($D460,'UPTD PPA KabKota'!$C$5:$C$513,FALSE))</f>
        <v>33</v>
      </c>
      <c r="CG460" s="218" t="str">
        <f t="array" ref="CG460">INDEX('UPTD PPA KabKota'!AP$5:AP$513,MATCH($D460,'UPTD PPA KabKota'!$C$5:$C$513,FALSE))</f>
        <v>Kekerasan Terhadap Anak</v>
      </c>
      <c r="CH460" s="218" t="str">
        <f t="array" ref="CH460">INDEX('UPTD PPA KabKota'!AQ$5:AQ$513,MATCH($D460,'UPTD PPA KabKota'!$C$5:$C$513,FALSE))</f>
        <v/>
      </c>
      <c r="CI460" s="218" t="str">
        <f t="array" ref="CI460">INDEX('UPTD PPA KabKota'!AR$5:AR$513,MATCH($D460,'UPTD PPA KabKota'!$C$5:$C$513,FALSE))</f>
        <v/>
      </c>
      <c r="CJ460" s="218" t="str">
        <f t="array" ref="CJ460">INDEX('UPTD PPA KabKota'!AS$5:AS$513,MATCH($D460,'UPTD PPA KabKota'!$C$5:$C$513,FALSE))</f>
        <v/>
      </c>
      <c r="CK460" s="218" t="str">
        <f t="array" ref="CK460">INDEX('UPTD PPA KabKota'!AT$5:AT$513,MATCH($D460,'UPTD PPA KabKota'!$C$5:$C$513,FALSE))</f>
        <v/>
      </c>
      <c r="CL460" s="218" t="str">
        <f t="array" ref="CL460">INDEX('UPTD PPA KabKota'!AU$5:AU$513,MATCH($D460,'UPTD PPA KabKota'!$C$5:$C$513,FALSE))</f>
        <v>√</v>
      </c>
      <c r="CM460" s="218" t="str">
        <f t="array" ref="CM460">INDEX('UPTD PPA KabKota'!AV$5:AV$513,MATCH($D460,'UPTD PPA KabKota'!$C$5:$C$513,FALSE))</f>
        <v/>
      </c>
      <c r="CN460" s="218" t="str">
        <f t="array" ref="CN460">INDEX('UPTD PPA KabKota'!AW$5:AW$513,MATCH($D460,'UPTD PPA KabKota'!$C$5:$C$513,FALSE))</f>
        <v/>
      </c>
      <c r="CO460" s="218" t="str">
        <f t="array" ref="CO460">INDEX('UPTD PPA KabKota'!AX$5:AX$513,MATCH($D460,'UPTD PPA KabKota'!$C$5:$C$513,FALSE))</f>
        <v/>
      </c>
      <c r="CP460" s="218" t="str">
        <f t="array" ref="CP460">INDEX('UPTD PPA KabKota'!AY$5:AY$513,MATCH($D460,'UPTD PPA KabKota'!$C$5:$C$513,FALSE))</f>
        <v/>
      </c>
      <c r="CQ460" s="209" t="str">
        <f>IFERROR(__xludf.DUMMYFUNCTION("IF(ISBLANK($K460),"""",IF(REGEXMATCH($K460,""Peraturan""),""Ada"",IF(REGEXMATCH($K460,""Rekomendasi""),""Tidak Ada"", $K460)))
"),"Ada")</f>
        <v>Ada</v>
      </c>
      <c r="CR460" s="209" t="str">
        <f t="array" ref="CR460">index('UPTD PPA KabKota'!$BI$5:$BI$513,match($D460,'UPTD PPA KabKota'!$C$5:$C$513,false))</f>
        <v>Ada</v>
      </c>
      <c r="CS460" s="314" t="str">
        <f t="shared" si="79"/>
        <v>Ada</v>
      </c>
    </row>
    <row r="461">
      <c r="A461" s="334">
        <v>455.0</v>
      </c>
      <c r="B461" s="310">
        <v>11.0</v>
      </c>
      <c r="C461" s="311" t="s">
        <v>4789</v>
      </c>
      <c r="D461" s="312" t="s">
        <v>3911</v>
      </c>
      <c r="E461" s="315">
        <v>45689.0</v>
      </c>
      <c r="F461" s="218" t="str">
        <f t="array" ref="F461">INDEX('Ortala-KabKota'!F$2:F$415,MATCH($D461,'Ortala-KabKota'!$E$2:$E$415,FALSE))</f>
        <v>Bahar/ 081244436335</v>
      </c>
      <c r="G461" s="218" t="str">
        <f t="array" ref="G461">INDEX('Ortala-KabKota'!G$2:G$415,MATCH($D461,'Ortala-KabKota'!$E$2:$E$415,FALSE))</f>
        <v>-</v>
      </c>
      <c r="H461" s="218" t="str">
        <f t="array" ref="H461">INDEX('Ortala-KabKota'!H$2:H$415,MATCH($D461,'Ortala-KabKota'!$E$2:$E$415,FALSE))</f>
        <v>-</v>
      </c>
      <c r="I461" s="218" t="str">
        <f t="array" ref="I461">INDEX('Ortala-KabKota'!I$2:I$415,MATCH($D461,'Ortala-KabKota'!$E$2:$E$415,FALSE))</f>
        <v>-</v>
      </c>
      <c r="J461" s="218" t="str">
        <f t="array" ref="J461">INDEX('Ortala-KabKota'!J$2:J$415,MATCH($D461,'Ortala-KabKota'!$E$2:$E$415,FALSE))</f>
        <v>UPTD PPA</v>
      </c>
      <c r="K461" s="218" t="str">
        <f t="array" ref="K461">INDEX('Ortala-KabKota'!K$2:K$415,MATCH($D461,'Ortala-KabKota'!$E$2:$E$415,FALSE))</f>
        <v>Peraturan Bupati Kolaka Timur Nomor 38 Tahun 2020</v>
      </c>
      <c r="L461" s="218">
        <f t="array" ref="L461">INDEX('Ortala-KabKota'!L$2:L$415,MATCH($D461,'Ortala-KabKota'!$E$2:$E$415,FALSE))</f>
        <v>2020</v>
      </c>
      <c r="M461" s="218" t="str">
        <f t="array" ref="M461">INDEX('Ortala-KabKota'!M$2:M$415,MATCH($D461,'Ortala-KabKota'!$E$2:$E$415,FALSE))</f>
        <v>A</v>
      </c>
      <c r="N461" s="218" t="str">
        <f t="array" ref="N461">INDEX('Ortala-KabKota'!N$2:N$415,MATCH($D461,'Ortala-KabKota'!$E$2:$E$415,FALSE))</f>
        <v>Santi/ 082228232337</v>
      </c>
      <c r="O461" s="218" t="str">
        <f t="array" ref="O461">INDEX('Ortala-KabKota'!O$2:O$415,MATCH($D461,'Ortala-KabKota'!$E$2:$E$415,FALSE))</f>
        <v/>
      </c>
      <c r="P461" s="218" t="str">
        <f t="array" ref="P461">INDEX('Ortala-KabKota'!P$2:P$415,MATCH($D461,'Ortala-KabKota'!$E$2:$E$415,FALSE))</f>
        <v>Kepala UPTD PPA, Subbag TU, Jabatan Pelaksana dan Kelompok JF</v>
      </c>
      <c r="Q461" s="218" t="str">
        <f t="array" ref="Q461">INDEX('Ortala-KabKota'!Q$2:Q$415,MATCH($D461,'Ortala-KabKota'!$E$2:$E$415,FALSE))</f>
        <v>BERGABUNG DENGAN KANTOR DINAS</v>
      </c>
      <c r="R461" s="218" t="str">
        <f t="array" ref="R461">INDEX('Ortala-KabKota'!R$2:R$415,MATCH($D461,'Ortala-KabKota'!$E$2:$E$415,FALSE))</f>
        <v>TIDAK PUNYA</v>
      </c>
      <c r="S461" s="218" t="str">
        <f t="array" ref="S461">INDEX('Ortala-KabKota'!S$2:S$415,MATCH($D461,'Ortala-KabKota'!$E$2:$E$415,FALSE))</f>
        <v>Tidak Ada</v>
      </c>
      <c r="T461" s="218">
        <f t="array" ref="T461">INDEX('Ortala-KabKota'!T$2:T$415,MATCH($D461,'Ortala-KabKota'!$E$2:$E$415,FALSE))</f>
        <v>0</v>
      </c>
      <c r="U461" s="218">
        <f t="array" ref="U461">INDEX('Ortala-KabKota'!U$2:U$415,MATCH($D461,'Ortala-KabKota'!$E$2:$E$415,FALSE))</f>
        <v>0</v>
      </c>
      <c r="V461" s="218">
        <f t="array" ref="V461">INDEX('Ortala-KabKota'!V$2:V$415,MATCH($D461,'Ortala-KabKota'!$E$2:$E$415,FALSE))</f>
        <v>0</v>
      </c>
      <c r="W461" s="218">
        <f t="array" ref="W461">INDEX('Ortala-KabKota'!W$2:W$415,MATCH($D461,'Ortala-KabKota'!$E$2:$E$415,FALSE))</f>
        <v>0</v>
      </c>
      <c r="X461" s="218">
        <f t="array" ref="X461">INDEX('Ortala-KabKota'!X$2:X$415,MATCH($D461,'Ortala-KabKota'!$E$2:$E$415,FALSE))</f>
        <v>0</v>
      </c>
      <c r="Y461" s="218">
        <f t="array" ref="Y461">INDEX('Ortala-KabKota'!Y$2:Y$415,MATCH($D461,'Ortala-KabKota'!$E$2:$E$415,FALSE))</f>
        <v>0</v>
      </c>
      <c r="Z461" s="218">
        <f t="array" ref="Z461">INDEX('Ortala-KabKota'!Z$2:Z$415,MATCH($D461,'Ortala-KabKota'!$E$2:$E$415,FALSE))</f>
        <v>0</v>
      </c>
      <c r="AA461" s="218">
        <f t="array" ref="AA461">INDEX('Ortala-KabKota'!AA$2:AA$415,MATCH($D461,'Ortala-KabKota'!$E$2:$E$415,FALSE))</f>
        <v>0</v>
      </c>
      <c r="AB461" s="218">
        <f t="array" ref="AB461">INDEX('Ortala-KabKota'!AB$2:AB$415,MATCH($D461,'Ortala-KabKota'!$E$2:$E$415,FALSE))</f>
        <v>0</v>
      </c>
      <c r="AC461" s="218">
        <f t="array" ref="AC461">INDEX('Ortala-KabKota'!AC$2:AC$415,MATCH($D461,'Ortala-KabKota'!$E$2:$E$415,FALSE))</f>
        <v>0</v>
      </c>
      <c r="AD461" s="218" t="str">
        <f t="array" ref="AD461">INDEX('Ortala-KabKota'!AD$2:AD$415,MATCH($D461,'Ortala-KabKota'!$E$2:$E$415,FALSE))</f>
        <v/>
      </c>
      <c r="AE461" s="218">
        <f t="array" ref="AE461">INDEX('Ortala-KabKota'!AE$2:AE$415,MATCH($D461,'Ortala-KabKota'!$E$2:$E$415,FALSE))</f>
        <v>0</v>
      </c>
      <c r="AF461" s="218">
        <f t="array" ref="AF461">INDEX('Ortala-KabKota'!AF$2:AF$415,MATCH($D461,'Ortala-KabKota'!$E$2:$E$415,FALSE))</f>
        <v>0</v>
      </c>
      <c r="AG461" s="218">
        <f t="array" ref="AG461">INDEX('Ortala-KabKota'!AG$2:AG$415,MATCH($D461,'Ortala-KabKota'!$E$2:$E$415,FALSE))</f>
        <v>0</v>
      </c>
      <c r="AH461" s="218">
        <f t="array" ref="AH461">INDEX('Ortala-KabKota'!AH$2:AH$415,MATCH($D461,'Ortala-KabKota'!$E$2:$E$415,FALSE))</f>
        <v>0</v>
      </c>
      <c r="AI461" s="218" t="str">
        <f t="array" ref="AI461">INDEX('Ortala-KabKota'!AI$2:AI$415,MATCH($D461,'Ortala-KabKota'!$E$2:$E$415,FALSE))</f>
        <v>Tidak Ada</v>
      </c>
      <c r="AJ461" s="218">
        <f t="array" ref="AJ461">INDEX('Ortala-KabKota'!AJ$2:AJ$415,MATCH($D461,'Ortala-KabKota'!$E$2:$E$415,FALSE))</f>
        <v>0</v>
      </c>
      <c r="AK461" s="218">
        <f t="array" ref="AK461">INDEX('Ortala-KabKota'!AK$2:AK$415,MATCH($D461,'Ortala-KabKota'!$E$2:$E$415,FALSE))</f>
        <v>0</v>
      </c>
      <c r="AL461" s="218">
        <f t="array" ref="AL461">INDEX('Ortala-KabKota'!AL$2:AL$415,MATCH($D461,'Ortala-KabKota'!$E$2:$E$415,FALSE))</f>
        <v>4</v>
      </c>
      <c r="AM461" s="218" t="str">
        <f t="array" ref="AM461">INDEX('Ortala-KabKota'!AM$2:AM$415,MATCH($D461,'Ortala-KabKota'!$E$2:$E$415,FALSE))</f>
        <v>Kekerasan Anak</v>
      </c>
      <c r="AN461" s="218" t="str">
        <f t="array" ref="AN461">INDEX('Ortala-KabKota'!AN$2:AN$415,MATCH($D461,'Ortala-KabKota'!$E$2:$E$415,FALSE))</f>
        <v/>
      </c>
      <c r="AO461" s="218" t="str">
        <f t="array" ref="AO461">INDEX('Ortala-KabKota'!AO$2:AO$415,MATCH($D461,'Ortala-KabKota'!$E$2:$E$415,FALSE))</f>
        <v/>
      </c>
      <c r="AP461" s="218" t="str">
        <f t="array" ref="AP461">INDEX('Ortala-KabKota'!AP$2:AP$415,MATCH($D461,'Ortala-KabKota'!$E$2:$E$415,FALSE))</f>
        <v/>
      </c>
      <c r="AQ461" s="218" t="str">
        <f t="array" ref="AQ461">INDEX('Ortala-KabKota'!AQ$2:AQ$415,MATCH($D461,'Ortala-KabKota'!$E$2:$E$415,FALSE))</f>
        <v/>
      </c>
      <c r="AR461" s="218">
        <f t="array" ref="AR461">INDEX('Ortala-KabKota'!AR$2:AR$415,MATCH($D461,'Ortala-KabKota'!$E$2:$E$415,FALSE))</f>
        <v>1</v>
      </c>
      <c r="AS461" s="218" t="str">
        <f t="array" ref="AS461">INDEX('Ortala-KabKota'!AS$2:AS$415,MATCH($D461,'Ortala-KabKota'!$E$2:$E$415,FALSE))</f>
        <v/>
      </c>
      <c r="AT461" s="218" t="str">
        <f t="array" ref="AT461">INDEX('Ortala-KabKota'!AT$2:AT$415,MATCH($D461,'Ortala-KabKota'!$E$2:$E$415,FALSE))</f>
        <v/>
      </c>
      <c r="AU461" s="218" t="str">
        <f t="array" ref="AU461">INDEX('UPTD PPA KabKota'!D$5:D$513,MATCH($D461,'UPTD PPA KabKota'!$C$5:$C$513,FALSE))</f>
        <v>Baharuddin. S.KM</v>
      </c>
      <c r="AV461" s="218" t="str">
        <f t="array" ref="AV461">INDEX('UPTD PPA KabKota'!E$5:E$513,MATCH($D461,'UPTD PPA KabKota'!$C$5:$C$513,FALSE))</f>
        <v>Jl.Kompleks Perkantoran, Desa Lalingato, Kecamatan Tirawuta, Kolaka Timur 93572</v>
      </c>
      <c r="AW461" s="218" t="str">
        <f t="array" ref="AW461">INDEX('UPTD PPA KabKota'!F$5:F$513,MATCH($D461,'UPTD PPA KabKota'!$C$5:$C$513,FALSE))</f>
        <v>-</v>
      </c>
      <c r="AX461" s="218" t="str">
        <f t="array" ref="AX461">INDEX('UPTD PPA KabKota'!G$5:G$513,MATCH($D461,'UPTD PPA KabKota'!$C$5:$C$513,FALSE))</f>
        <v>-</v>
      </c>
      <c r="AY461" s="218" t="str">
        <f t="array" ref="AY461">INDEX('UPTD PPA KabKota'!H$5:H$513,MATCH($D461,'UPTD PPA KabKota'!$C$5:$C$513,FALSE))</f>
        <v>-</v>
      </c>
      <c r="AZ461" s="218" t="str">
        <f t="array" ref="AZ461">INDEX('UPTD PPA KabKota'!I$5:I$513,MATCH($D461,'UPTD PPA KabKota'!$C$5:$C$513,FALSE))</f>
        <v>Peraturan Bupati Kolaka Timur Nomor 38 Tahun 2020</v>
      </c>
      <c r="BA461" s="218">
        <f t="array" ref="BA461">INDEX('UPTD PPA KabKota'!J$5:J$513,MATCH($D461,'UPTD PPA KabKota'!$C$5:$C$513,FALSE))</f>
        <v>2020</v>
      </c>
      <c r="BB461" s="218" t="str">
        <f t="array" ref="BB461">INDEX('UPTD PPA KabKota'!K$5:K$513,MATCH($D461,'UPTD PPA KabKota'!$C$5:$C$513,FALSE))</f>
        <v>A</v>
      </c>
      <c r="BC461" s="218" t="str">
        <f t="array" ref="BC461">INDEX('UPTD PPA KabKota'!L$5:L$513,MATCH($D461,'UPTD PPA KabKota'!$C$5:$C$513,FALSE))</f>
        <v>Baharuddin/081244436335</v>
      </c>
      <c r="BD461" s="218" t="str">
        <f t="array" ref="BD461">INDEX('UPTD PPA KabKota'!M$5:M$513,MATCH($D461,'UPTD PPA KabKota'!$C$5:$C$513,FALSE))</f>
        <v>koltimbahar@gmail.com</v>
      </c>
      <c r="BE461" s="218" t="str">
        <f t="array" ref="BE461">INDEX('UPTD PPA KabKota'!N$5:N$513,MATCH($D461,'UPTD PPA KabKota'!$C$5:$C$513,FALSE))</f>
        <v>Kepala UPTD : Baharuddin. SKM
Kasubag TU : Rina Permatasari, A.MF.,S.KM</v>
      </c>
      <c r="BF461" s="218" t="str">
        <f t="array" ref="BF461">INDEX('UPTD PPA KabKota'!O$5:O$513,MATCH($D461,'UPTD PPA KabKota'!$C$5:$C$513,FALSE))</f>
        <v>Mandiri</v>
      </c>
      <c r="BG461" s="218" t="str">
        <f t="array" ref="BG461">INDEX('UPTD PPA KabKota'!P$5:P$513,MATCH($D461,'UPTD PPA KabKota'!$C$5:$C$513,FALSE))</f>
        <v>Pinjam Pakai</v>
      </c>
      <c r="BH461" s="218" t="str">
        <f t="array" ref="BH461">INDEX('UPTD PPA KabKota'!Q$5:Q$513,MATCH($D461,'UPTD PPA KabKota'!$C$5:$C$513,FALSE))</f>
        <v>-</v>
      </c>
      <c r="BI461" s="218" t="str">
        <f t="array" ref="BI461">INDEX('UPTD PPA KabKota'!R$5:R$513,MATCH($D461,'UPTD PPA KabKota'!$C$5:$C$513,FALSE))</f>
        <v>Ada</v>
      </c>
      <c r="BJ461" s="218" t="str">
        <f t="array" ref="BJ461">INDEX('UPTD PPA KabKota'!S$5:S$513,MATCH($D461,'UPTD PPA KabKota'!$C$5:$C$513,FALSE))</f>
        <v>Tidak Ada</v>
      </c>
      <c r="BK461" s="218" t="str">
        <f t="array" ref="BK461">INDEX('UPTD PPA KabKota'!T$5:T$513,MATCH($D461,'UPTD PPA KabKota'!$C$5:$C$513,FALSE))</f>
        <v>Ada</v>
      </c>
      <c r="BL461" s="218" t="str">
        <f t="array" ref="BL461">INDEX('UPTD PPA KabKota'!U$5:U$513,MATCH($D461,'UPTD PPA KabKota'!$C$5:$C$513,FALSE))</f>
        <v>Ada</v>
      </c>
      <c r="BM461" s="218" t="str">
        <f t="array" ref="BM461">INDEX('UPTD PPA KabKota'!V$5:V$513,MATCH($D461,'UPTD PPA KabKota'!$C$5:$C$513,FALSE))</f>
        <v>Ada</v>
      </c>
      <c r="BN461" s="218" t="str">
        <f t="array" ref="BN461">INDEX('UPTD PPA KabKota'!W$5:W$513,MATCH($D461,'UPTD PPA KabKota'!$C$5:$C$513,FALSE))</f>
        <v>Tidak Ada</v>
      </c>
      <c r="BO461" s="218" t="str">
        <f t="array" ref="BO461">INDEX('UPTD PPA KabKota'!X$5:X$513,MATCH($D461,'UPTD PPA KabKota'!$C$5:$C$513,FALSE))</f>
        <v>Ada</v>
      </c>
      <c r="BP461" s="218" t="str">
        <f t="array" ref="BP461">INDEX('UPTD PPA KabKota'!Y$5:Y$513,MATCH($D461,'UPTD PPA KabKota'!$C$5:$C$513,FALSE))</f>
        <v>Ada</v>
      </c>
      <c r="BQ461" s="218" t="str">
        <f t="array" ref="BQ461">INDEX('UPTD PPA KabKota'!Z$5:Z$513,MATCH($D461,'UPTD PPA KabKota'!$C$5:$C$513,FALSE))</f>
        <v>Ada</v>
      </c>
      <c r="BR461" s="218" t="str">
        <f t="array" ref="BR461">INDEX('UPTD PPA KabKota'!AA$5:AA$513,MATCH($D461,'UPTD PPA KabKota'!$C$5:$C$513,FALSE))</f>
        <v>Tidak Ada</v>
      </c>
      <c r="BS461" s="218" t="str">
        <f t="array" ref="BS461">INDEX('UPTD PPA KabKota'!AB$5:AB$513,MATCH($D461,'UPTD PPA KabKota'!$C$5:$C$513,FALSE))</f>
        <v>Tidak Ada</v>
      </c>
      <c r="BT461" s="218" t="str">
        <f t="array" ref="BT461">INDEX('UPTD PPA KabKota'!AC$5:AC$513,MATCH($D461,'UPTD PPA KabKota'!$C$5:$C$513,FALSE))</f>
        <v>Sudah</v>
      </c>
      <c r="BU461" s="218" t="str">
        <f t="array" ref="BU461">INDEX('UPTD PPA KabKota'!AD$5:AD$513,MATCH($D461,'UPTD PPA KabKota'!$C$5:$C$513,FALSE))</f>
        <v>Sudah</v>
      </c>
      <c r="BV461" s="218" t="str">
        <f t="array" ref="BV461">INDEX('UPTD PPA KabKota'!AE$5:AE$513,MATCH($D461,'UPTD PPA KabKota'!$C$5:$C$513,FALSE))</f>
        <v>Sudah</v>
      </c>
      <c r="BW461" s="218" t="str">
        <f t="array" ref="BW461">INDEX('UPTD PPA KabKota'!AF$5:AF$513,MATCH($D461,'UPTD PPA KabKota'!$C$5:$C$513,FALSE))</f>
        <v>Sudah</v>
      </c>
      <c r="BX461" s="218" t="str">
        <f t="array" ref="BX461">INDEX('UPTD PPA KabKota'!AG$5:AG$513,MATCH($D461,'UPTD PPA KabKota'!$C$5:$C$513,FALSE))</f>
        <v>Sudah</v>
      </c>
      <c r="BY461" s="218" t="str">
        <f t="array" ref="BY461">INDEX('UPTD PPA KabKota'!AH$5:AH$513,MATCH($D461,'UPTD PPA KabKota'!$C$5:$C$513,FALSE))</f>
        <v>Sudah</v>
      </c>
      <c r="BZ461" s="218" t="str">
        <f t="array" ref="BZ461">INDEX('UPTD PPA KabKota'!AI$5:AI$513,MATCH($D461,'UPTD PPA KabKota'!$C$5:$C$513,FALSE))</f>
        <v>Sudah</v>
      </c>
      <c r="CA461" s="218" t="str">
        <f t="array" ref="CA461">INDEX('UPTD PPA KabKota'!AJ$5:AJ$513,MATCH($D461,'UPTD PPA KabKota'!$C$5:$C$513,FALSE))</f>
        <v>Belum</v>
      </c>
      <c r="CB461" s="218" t="str">
        <f t="array" ref="CB461">INDEX('UPTD PPA KabKota'!AK$5:AK$513,MATCH($D461,'UPTD PPA KabKota'!$C$5:$C$513,FALSE))</f>
        <v>Sudah</v>
      </c>
      <c r="CC461" s="218" t="str">
        <f t="array" ref="CC461">INDEX('UPTD PPA KabKota'!AL$5:AL$513,MATCH($D461,'UPTD PPA KabKota'!$C$5:$C$513,FALSE))</f>
        <v>Sudah</v>
      </c>
      <c r="CD461" s="218" t="str">
        <f t="array" ref="CD461">INDEX('UPTD PPA KabKota'!AM$5:AM$513,MATCH($D461,'UPTD PPA KabKota'!$C$5:$C$513,FALSE))</f>
        <v>Sudah</v>
      </c>
      <c r="CE461" s="218" t="str">
        <f t="array" ref="CE461">INDEX('UPTD PPA KabKota'!AN$5:AN$513,MATCH($D461,'UPTD PPA KabKota'!$C$5:$C$513,FALSE))</f>
        <v>-</v>
      </c>
      <c r="CF461" s="218" t="str">
        <f t="array" ref="CF461">INDEX('UPTD PPA KabKota'!AO$5:AO$513,MATCH($D461,'UPTD PPA KabKota'!$C$5:$C$513,FALSE))</f>
        <v>17 Kasus</v>
      </c>
      <c r="CG461" s="218" t="str">
        <f t="array" ref="CG461">INDEX('UPTD PPA KabKota'!AP$5:AP$513,MATCH($D461,'UPTD PPA KabKota'!$C$5:$C$513,FALSE))</f>
        <v>Kekerasan seksual pada anak</v>
      </c>
      <c r="CH461" s="218" t="str">
        <f t="array" ref="CH461">INDEX('UPTD PPA KabKota'!AQ$5:AQ$513,MATCH($D461,'UPTD PPA KabKota'!$C$5:$C$513,FALSE))</f>
        <v/>
      </c>
      <c r="CI461" s="218" t="str">
        <f t="array" ref="CI461">INDEX('UPTD PPA KabKota'!AR$5:AR$513,MATCH($D461,'UPTD PPA KabKota'!$C$5:$C$513,FALSE))</f>
        <v/>
      </c>
      <c r="CJ461" s="218" t="str">
        <f t="array" ref="CJ461">INDEX('UPTD PPA KabKota'!AS$5:AS$513,MATCH($D461,'UPTD PPA KabKota'!$C$5:$C$513,FALSE))</f>
        <v/>
      </c>
      <c r="CK461" s="218" t="str">
        <f t="array" ref="CK461">INDEX('UPTD PPA KabKota'!AT$5:AT$513,MATCH($D461,'UPTD PPA KabKota'!$C$5:$C$513,FALSE))</f>
        <v/>
      </c>
      <c r="CL461" s="218" t="str">
        <f t="array" ref="CL461">INDEX('UPTD PPA KabKota'!AU$5:AU$513,MATCH($D461,'UPTD PPA KabKota'!$C$5:$C$513,FALSE))</f>
        <v>v</v>
      </c>
      <c r="CM461" s="218" t="str">
        <f t="array" ref="CM461">INDEX('UPTD PPA KabKota'!AV$5:AV$513,MATCH($D461,'UPTD PPA KabKota'!$C$5:$C$513,FALSE))</f>
        <v/>
      </c>
      <c r="CN461" s="218" t="str">
        <f t="array" ref="CN461">INDEX('UPTD PPA KabKota'!AW$5:AW$513,MATCH($D461,'UPTD PPA KabKota'!$C$5:$C$513,FALSE))</f>
        <v/>
      </c>
      <c r="CO461" s="218" t="str">
        <f t="array" ref="CO461">INDEX('UPTD PPA KabKota'!AX$5:AX$513,MATCH($D461,'UPTD PPA KabKota'!$C$5:$C$513,FALSE))</f>
        <v/>
      </c>
      <c r="CP461" s="218" t="str">
        <f t="array" ref="CP461">INDEX('UPTD PPA KabKota'!AY$5:AY$513,MATCH($D461,'UPTD PPA KabKota'!$C$5:$C$513,FALSE))</f>
        <v/>
      </c>
      <c r="CQ461" s="209" t="str">
        <f>IFERROR(__xludf.DUMMYFUNCTION("IF(ISBLANK($K461),"""",IF(REGEXMATCH($K461,""Peraturan""),""Ada"",IF(REGEXMATCH($K461,""Rekomendasi""),""Tidak Ada"", $K461)))
"),"Ada")</f>
        <v>Ada</v>
      </c>
      <c r="CR461" s="209" t="str">
        <f t="array" ref="CR461">index('UPTD PPA KabKota'!$BI$5:$BI$513,match($D461,'UPTD PPA KabKota'!$C$5:$C$513,false))</f>
        <v>Ada</v>
      </c>
      <c r="CS461" s="314" t="str">
        <f t="shared" si="79"/>
        <v>Ada</v>
      </c>
    </row>
    <row r="462">
      <c r="A462" s="334">
        <v>456.0</v>
      </c>
      <c r="B462" s="310">
        <v>12.0</v>
      </c>
      <c r="C462" s="311" t="s">
        <v>4789</v>
      </c>
      <c r="D462" s="312" t="s">
        <v>3921</v>
      </c>
      <c r="E462" s="315">
        <v>45689.0</v>
      </c>
      <c r="F462" s="218" t="str">
        <f t="array" ref="F462">INDEX('Ortala-KabKota'!F$2:F$415,MATCH($D462,'Ortala-KabKota'!$E$2:$E$415,FALSE))</f>
        <v>Ratih Pratiwi/ 085322233314</v>
      </c>
      <c r="G462" s="218" t="str">
        <f t="array" ref="G462">INDEX('Ortala-KabKota'!G$2:G$415,MATCH($D462,'Ortala-KabKota'!$E$2:$E$415,FALSE))</f>
        <v>Jl. Poros Langara-Lampeapi km 3</v>
      </c>
      <c r="H462" s="218" t="str">
        <f t="array" ref="H462">INDEX('Ortala-KabKota'!H$2:H$415,MATCH($D462,'Ortala-KabKota'!$E$2:$E$415,FALSE))</f>
        <v>-</v>
      </c>
      <c r="I462" s="218" t="str">
        <f t="array" ref="I462">INDEX('Ortala-KabKota'!I$2:I$415,MATCH($D462,'Ortala-KabKota'!$E$2:$E$415,FALSE))</f>
        <v>-</v>
      </c>
      <c r="J462" s="218" t="str">
        <f t="array" ref="J462">INDEX('Ortala-KabKota'!J$2:J$415,MATCH($D462,'Ortala-KabKota'!$E$2:$E$415,FALSE))</f>
        <v>UPTD PPA</v>
      </c>
      <c r="K462" s="218" t="str">
        <f t="array" ref="K462">INDEX('Ortala-KabKota'!K$2:K$415,MATCH($D462,'Ortala-KabKota'!$E$2:$E$415,FALSE))</f>
        <v>Peraturan Bupati Konawe Kepulauan Nomor 9 Tahun 2020</v>
      </c>
      <c r="L462" s="218">
        <f t="array" ref="L462">INDEX('Ortala-KabKota'!L$2:L$415,MATCH($D462,'Ortala-KabKota'!$E$2:$E$415,FALSE))</f>
        <v>2020</v>
      </c>
      <c r="M462" s="218" t="str">
        <f t="array" ref="M462">INDEX('Ortala-KabKota'!M$2:M$415,MATCH($D462,'Ortala-KabKota'!$E$2:$E$415,FALSE))</f>
        <v>B</v>
      </c>
      <c r="N462" s="218" t="str">
        <f t="array" ref="N462">INDEX('Ortala-KabKota'!N$2:N$415,MATCH($D462,'Ortala-KabKota'!$E$2:$E$415,FALSE))</f>
        <v>Nisa/ 082346499530</v>
      </c>
      <c r="O462" s="218" t="str">
        <f t="array" ref="O462">INDEX('Ortala-KabKota'!O$2:O$415,MATCH($D462,'Ortala-KabKota'!$E$2:$E$415,FALSE))</f>
        <v>uptdppakonkep@gmail.com</v>
      </c>
      <c r="P462" s="218" t="str">
        <f t="array" ref="P462">INDEX('Ortala-KabKota'!P$2:P$415,MATCH($D462,'Ortala-KabKota'!$E$2:$E$415,FALSE))</f>
        <v/>
      </c>
      <c r="Q462" s="218" t="str">
        <f t="array" ref="Q462">INDEX('Ortala-KabKota'!Q$2:Q$415,MATCH($D462,'Ortala-KabKota'!$E$2:$E$415,FALSE))</f>
        <v>MANDIRI</v>
      </c>
      <c r="R462" s="218" t="str">
        <f t="array" ref="R462">INDEX('Ortala-KabKota'!R$2:R$415,MATCH($D462,'Ortala-KabKota'!$E$2:$E$415,FALSE))</f>
        <v>MILIK SENDIRI</v>
      </c>
      <c r="S462" s="218" t="str">
        <f t="array" ref="S462">INDEX('Ortala-KabKota'!S$2:S$415,MATCH($D462,'Ortala-KabKota'!$E$2:$E$415,FALSE))</f>
        <v>Milik Dinas PPKBP3A</v>
      </c>
      <c r="T462" s="218">
        <f t="array" ref="T462">INDEX('Ortala-KabKota'!T$2:T$415,MATCH($D462,'Ortala-KabKota'!$E$2:$E$415,FALSE))</f>
        <v>0</v>
      </c>
      <c r="U462" s="218">
        <f t="array" ref="U462">INDEX('Ortala-KabKota'!U$2:U$415,MATCH($D462,'Ortala-KabKota'!$E$2:$E$415,FALSE))</f>
        <v>0</v>
      </c>
      <c r="V462" s="218">
        <f t="array" ref="V462">INDEX('Ortala-KabKota'!V$2:V$415,MATCH($D462,'Ortala-KabKota'!$E$2:$E$415,FALSE))</f>
        <v>0</v>
      </c>
      <c r="W462" s="218">
        <f t="array" ref="W462">INDEX('Ortala-KabKota'!W$2:W$415,MATCH($D462,'Ortala-KabKota'!$E$2:$E$415,FALSE))</f>
        <v>0</v>
      </c>
      <c r="X462" s="218">
        <f t="array" ref="X462">INDEX('Ortala-KabKota'!X$2:X$415,MATCH($D462,'Ortala-KabKota'!$E$2:$E$415,FALSE))</f>
        <v>0</v>
      </c>
      <c r="Y462" s="218">
        <f t="array" ref="Y462">INDEX('Ortala-KabKota'!Y$2:Y$415,MATCH($D462,'Ortala-KabKota'!$E$2:$E$415,FALSE))</f>
        <v>0</v>
      </c>
      <c r="Z462" s="218">
        <f t="array" ref="Z462">INDEX('Ortala-KabKota'!Z$2:Z$415,MATCH($D462,'Ortala-KabKota'!$E$2:$E$415,FALSE))</f>
        <v>0</v>
      </c>
      <c r="AA462" s="218">
        <f t="array" ref="AA462">INDEX('Ortala-KabKota'!AA$2:AA$415,MATCH($D462,'Ortala-KabKota'!$E$2:$E$415,FALSE))</f>
        <v>0</v>
      </c>
      <c r="AB462" s="218">
        <f t="array" ref="AB462">INDEX('Ortala-KabKota'!AB$2:AB$415,MATCH($D462,'Ortala-KabKota'!$E$2:$E$415,FALSE))</f>
        <v>0</v>
      </c>
      <c r="AC462" s="218">
        <f t="array" ref="AC462">INDEX('Ortala-KabKota'!AC$2:AC$415,MATCH($D462,'Ortala-KabKota'!$E$2:$E$415,FALSE))</f>
        <v>0</v>
      </c>
      <c r="AD462" s="218" t="str">
        <f t="array" ref="AD462">INDEX('Ortala-KabKota'!AD$2:AD$415,MATCH($D462,'Ortala-KabKota'!$E$2:$E$415,FALSE))</f>
        <v/>
      </c>
      <c r="AE462" s="218">
        <f t="array" ref="AE462">INDEX('Ortala-KabKota'!AE$2:AE$415,MATCH($D462,'Ortala-KabKota'!$E$2:$E$415,FALSE))</f>
        <v>1</v>
      </c>
      <c r="AF462" s="218">
        <f t="array" ref="AF462">INDEX('Ortala-KabKota'!AF$2:AF$415,MATCH($D462,'Ortala-KabKota'!$E$2:$E$415,FALSE))</f>
        <v>1</v>
      </c>
      <c r="AG462" s="218">
        <f t="array" ref="AG462">INDEX('Ortala-KabKota'!AG$2:AG$415,MATCH($D462,'Ortala-KabKota'!$E$2:$E$415,FALSE))</f>
        <v>1</v>
      </c>
      <c r="AH462" s="218">
        <f t="array" ref="AH462">INDEX('Ortala-KabKota'!AH$2:AH$415,MATCH($D462,'Ortala-KabKota'!$E$2:$E$415,FALSE))</f>
        <v>1</v>
      </c>
      <c r="AI462" s="218" t="str">
        <f t="array" ref="AI462">INDEX('Ortala-KabKota'!AI$2:AI$415,MATCH($D462,'Ortala-KabKota'!$E$2:$E$415,FALSE))</f>
        <v>Tidak ada karena uptd baru terbentuk</v>
      </c>
      <c r="AJ462" s="218">
        <f t="array" ref="AJ462">INDEX('Ortala-KabKota'!AJ$2:AJ$415,MATCH($D462,'Ortala-KabKota'!$E$2:$E$415,FALSE))</f>
        <v>1</v>
      </c>
      <c r="AK462" s="218">
        <f t="array" ref="AK462">INDEX('Ortala-KabKota'!AK$2:AK$415,MATCH($D462,'Ortala-KabKota'!$E$2:$E$415,FALSE))</f>
        <v>1</v>
      </c>
      <c r="AL462" s="218" t="str">
        <f t="array" ref="AL462">INDEX('Ortala-KabKota'!AL$2:AL$415,MATCH($D462,'Ortala-KabKota'!$E$2:$E$415,FALSE))</f>
        <v>-</v>
      </c>
      <c r="AM462" s="218" t="str">
        <f t="array" ref="AM462">INDEX('Ortala-KabKota'!AM$2:AM$415,MATCH($D462,'Ortala-KabKota'!$E$2:$E$415,FALSE))</f>
        <v>-</v>
      </c>
      <c r="AN462" s="218" t="str">
        <f t="array" ref="AN462">INDEX('Ortala-KabKota'!AN$2:AN$415,MATCH($D462,'Ortala-KabKota'!$E$2:$E$415,FALSE))</f>
        <v/>
      </c>
      <c r="AO462" s="218" t="str">
        <f t="array" ref="AO462">INDEX('Ortala-KabKota'!AO$2:AO$415,MATCH($D462,'Ortala-KabKota'!$E$2:$E$415,FALSE))</f>
        <v/>
      </c>
      <c r="AP462" s="218" t="str">
        <f t="array" ref="AP462">INDEX('Ortala-KabKota'!AP$2:AP$415,MATCH($D462,'Ortala-KabKota'!$E$2:$E$415,FALSE))</f>
        <v/>
      </c>
      <c r="AQ462" s="218" t="str">
        <f t="array" ref="AQ462">INDEX('Ortala-KabKota'!AQ$2:AQ$415,MATCH($D462,'Ortala-KabKota'!$E$2:$E$415,FALSE))</f>
        <v/>
      </c>
      <c r="AR462" s="218">
        <f t="array" ref="AR462">INDEX('Ortala-KabKota'!AR$2:AR$415,MATCH($D462,'Ortala-KabKota'!$E$2:$E$415,FALSE))</f>
        <v>1</v>
      </c>
      <c r="AS462" s="218" t="str">
        <f t="array" ref="AS462">INDEX('Ortala-KabKota'!AS$2:AS$415,MATCH($D462,'Ortala-KabKota'!$E$2:$E$415,FALSE))</f>
        <v/>
      </c>
      <c r="AT462" s="218" t="str">
        <f t="array" ref="AT462">INDEX('Ortala-KabKota'!AT$2:AT$415,MATCH($D462,'Ortala-KabKota'!$E$2:$E$415,FALSE))</f>
        <v/>
      </c>
      <c r="AU462" s="218" t="str">
        <f t="array" ref="AU462">INDEX('UPTD PPA KabKota'!D$5:D$513,MATCH($D462,'UPTD PPA KabKota'!$C$5:$C$513,FALSE))</f>
        <v>RATIH PRATIWI SURYA S.,SE.MM.</v>
      </c>
      <c r="AV462" s="218" t="str">
        <f t="array" ref="AV462">INDEX('UPTD PPA KabKota'!E$5:E$513,MATCH($D462,'UPTD PPA KabKota'!$C$5:$C$513,FALSE))</f>
        <v>JL. POROS LANGARA-LAMPEAPI</v>
      </c>
      <c r="AW462" s="218">
        <f t="array" ref="AW462">INDEX('UPTD PPA KabKota'!F$5:F$513,MATCH($D462,'UPTD PPA KabKota'!$C$5:$C$513,FALSE))</f>
        <v>8128822202</v>
      </c>
      <c r="AX462" s="218">
        <f t="array" ref="AX462">INDEX('UPTD PPA KabKota'!G$5:G$513,MATCH($D462,'UPTD PPA KabKota'!$C$5:$C$513,FALSE))</f>
        <v>81288822202</v>
      </c>
      <c r="AY462" s="218" t="str">
        <f t="array" ref="AY462">INDEX('UPTD PPA KabKota'!H$5:H$513,MATCH($D462,'UPTD PPA KabKota'!$C$5:$C$513,FALSE))</f>
        <v>UPTD PPA</v>
      </c>
      <c r="AZ462" s="218" t="str">
        <f t="array" ref="AZ462">INDEX('UPTD PPA KabKota'!I$5:I$513,MATCH($D462,'UPTD PPA KabKota'!$C$5:$C$513,FALSE))</f>
        <v>Peraturan Bupati Konawe Kepulauan Nomor 9 Tahun 2021</v>
      </c>
      <c r="BA462" s="218">
        <f t="array" ref="BA462">INDEX('UPTD PPA KabKota'!J$5:J$513,MATCH($D462,'UPTD PPA KabKota'!$C$5:$C$513,FALSE))</f>
        <v>2021</v>
      </c>
      <c r="BB462" s="218" t="str">
        <f t="array" ref="BB462">INDEX('UPTD PPA KabKota'!K$5:K$513,MATCH($D462,'UPTD PPA KabKota'!$C$5:$C$513,FALSE))</f>
        <v>A</v>
      </c>
      <c r="BC462" s="218" t="str">
        <f t="array" ref="BC462">INDEX('UPTD PPA KabKota'!L$5:L$513,MATCH($D462,'UPTD PPA KabKota'!$C$5:$C$513,FALSE))</f>
        <v>Ratih Pratiwi/08128822202</v>
      </c>
      <c r="BD462" s="218" t="str">
        <f t="array" ref="BD462">INDEX('UPTD PPA KabKota'!M$5:M$513,MATCH($D462,'UPTD PPA KabKota'!$C$5:$C$513,FALSE))</f>
        <v>uptdppakonkep12@gmail.com</v>
      </c>
      <c r="BE462" s="218" t="str">
        <f t="array" ref="BE462">INDEX('UPTD PPA KabKota'!N$5:N$513,MATCH($D462,'UPTD PPA KabKota'!$C$5:$C$513,FALSE))</f>
        <v>Kepala UPTD, Kasubag TU dan Kelompok Jabatan Fungsional</v>
      </c>
      <c r="BF462" s="218" t="str">
        <f t="array" ref="BF462">INDEX('UPTD PPA KabKota'!O$5:O$513,MATCH($D462,'UPTD PPA KabKota'!$C$5:$C$513,FALSE))</f>
        <v>Mandiri</v>
      </c>
      <c r="BG462" s="218" t="str">
        <f t="array" ref="BG462">INDEX('UPTD PPA KabKota'!P$5:P$513,MATCH($D462,'UPTD PPA KabKota'!$C$5:$C$513,FALSE))</f>
        <v>Milik Sendiri</v>
      </c>
      <c r="BH462" s="218" t="str">
        <f t="array" ref="BH462">INDEX('UPTD PPA KabKota'!Q$5:Q$513,MATCH($D462,'UPTD PPA KabKota'!$C$5:$C$513,FALSE))</f>
        <v/>
      </c>
      <c r="BI462" s="218" t="str">
        <f t="array" ref="BI462">INDEX('UPTD PPA KabKota'!R$5:R$513,MATCH($D462,'UPTD PPA KabKota'!$C$5:$C$513,FALSE))</f>
        <v>Ada</v>
      </c>
      <c r="BJ462" s="218" t="str">
        <f t="array" ref="BJ462">INDEX('UPTD PPA KabKota'!S$5:S$513,MATCH($D462,'UPTD PPA KabKota'!$C$5:$C$513,FALSE))</f>
        <v>Tidak Ada</v>
      </c>
      <c r="BK462" s="218" t="str">
        <f t="array" ref="BK462">INDEX('UPTD PPA KabKota'!T$5:T$513,MATCH($D462,'UPTD PPA KabKota'!$C$5:$C$513,FALSE))</f>
        <v>Tidak Ada</v>
      </c>
      <c r="BL462" s="218" t="str">
        <f t="array" ref="BL462">INDEX('UPTD PPA KabKota'!U$5:U$513,MATCH($D462,'UPTD PPA KabKota'!$C$5:$C$513,FALSE))</f>
        <v>Tidak Ada</v>
      </c>
      <c r="BM462" s="218" t="str">
        <f t="array" ref="BM462">INDEX('UPTD PPA KabKota'!V$5:V$513,MATCH($D462,'UPTD PPA KabKota'!$C$5:$C$513,FALSE))</f>
        <v>Tidak Ada</v>
      </c>
      <c r="BN462" s="218" t="str">
        <f t="array" ref="BN462">INDEX('UPTD PPA KabKota'!W$5:W$513,MATCH($D462,'UPTD PPA KabKota'!$C$5:$C$513,FALSE))</f>
        <v>Tidak Ada</v>
      </c>
      <c r="BO462" s="218" t="str">
        <f t="array" ref="BO462">INDEX('UPTD PPA KabKota'!X$5:X$513,MATCH($D462,'UPTD PPA KabKota'!$C$5:$C$513,FALSE))</f>
        <v>Tidak Ada</v>
      </c>
      <c r="BP462" s="218" t="str">
        <f t="array" ref="BP462">INDEX('UPTD PPA KabKota'!Y$5:Y$513,MATCH($D462,'UPTD PPA KabKota'!$C$5:$C$513,FALSE))</f>
        <v>Tidak Ada</v>
      </c>
      <c r="BQ462" s="218" t="str">
        <f t="array" ref="BQ462">INDEX('UPTD PPA KabKota'!Z$5:Z$513,MATCH($D462,'UPTD PPA KabKota'!$C$5:$C$513,FALSE))</f>
        <v>Tidak Ada</v>
      </c>
      <c r="BR462" s="218" t="str">
        <f t="array" ref="BR462">INDEX('UPTD PPA KabKota'!AA$5:AA$513,MATCH($D462,'UPTD PPA KabKota'!$C$5:$C$513,FALSE))</f>
        <v>Tidak Ada</v>
      </c>
      <c r="BS462" s="218" t="str">
        <f t="array" ref="BS462">INDEX('UPTD PPA KabKota'!AB$5:AB$513,MATCH($D462,'UPTD PPA KabKota'!$C$5:$C$513,FALSE))</f>
        <v>Tidak Ada</v>
      </c>
      <c r="BT462" s="218" t="str">
        <f t="array" ref="BT462">INDEX('UPTD PPA KabKota'!AC$5:AC$513,MATCH($D462,'UPTD PPA KabKota'!$C$5:$C$513,FALSE))</f>
        <v>Sudah</v>
      </c>
      <c r="BU462" s="218" t="str">
        <f t="array" ref="BU462">INDEX('UPTD PPA KabKota'!AD$5:AD$513,MATCH($D462,'UPTD PPA KabKota'!$C$5:$C$513,FALSE))</f>
        <v>Sudah</v>
      </c>
      <c r="BV462" s="218" t="str">
        <f t="array" ref="BV462">INDEX('UPTD PPA KabKota'!AE$5:AE$513,MATCH($D462,'UPTD PPA KabKota'!$C$5:$C$513,FALSE))</f>
        <v>Sudah</v>
      </c>
      <c r="BW462" s="218" t="str">
        <f t="array" ref="BW462">INDEX('UPTD PPA KabKota'!AF$5:AF$513,MATCH($D462,'UPTD PPA KabKota'!$C$5:$C$513,FALSE))</f>
        <v>Sudah</v>
      </c>
      <c r="BX462" s="218" t="str">
        <f t="array" ref="BX462">INDEX('UPTD PPA KabKota'!AG$5:AG$513,MATCH($D462,'UPTD PPA KabKota'!$C$5:$C$513,FALSE))</f>
        <v>Sudah</v>
      </c>
      <c r="BY462" s="218" t="str">
        <f t="array" ref="BY462">INDEX('UPTD PPA KabKota'!AH$5:AH$513,MATCH($D462,'UPTD PPA KabKota'!$C$5:$C$513,FALSE))</f>
        <v>Belum</v>
      </c>
      <c r="BZ462" s="218" t="str">
        <f t="array" ref="BZ462">INDEX('UPTD PPA KabKota'!AI$5:AI$513,MATCH($D462,'UPTD PPA KabKota'!$C$5:$C$513,FALSE))</f>
        <v>Sudah</v>
      </c>
      <c r="CA462" s="218" t="str">
        <f t="array" ref="CA462">INDEX('UPTD PPA KabKota'!AJ$5:AJ$513,MATCH($D462,'UPTD PPA KabKota'!$C$5:$C$513,FALSE))</f>
        <v>Sudah</v>
      </c>
      <c r="CB462" s="218" t="str">
        <f t="array" ref="CB462">INDEX('UPTD PPA KabKota'!AK$5:AK$513,MATCH($D462,'UPTD PPA KabKota'!$C$5:$C$513,FALSE))</f>
        <v>Belum</v>
      </c>
      <c r="CC462" s="218" t="str">
        <f t="array" ref="CC462">INDEX('UPTD PPA KabKota'!AL$5:AL$513,MATCH($D462,'UPTD PPA KabKota'!$C$5:$C$513,FALSE))</f>
        <v>Sudah</v>
      </c>
      <c r="CD462" s="218" t="str">
        <f t="array" ref="CD462">INDEX('UPTD PPA KabKota'!AM$5:AM$513,MATCH($D462,'UPTD PPA KabKota'!$C$5:$C$513,FALSE))</f>
        <v>Sudah</v>
      </c>
      <c r="CE462" s="218" t="str">
        <f t="array" ref="CE462">INDEX('UPTD PPA KabKota'!AN$5:AN$513,MATCH($D462,'UPTD PPA KabKota'!$C$5:$C$513,FALSE))</f>
        <v/>
      </c>
      <c r="CF462" s="218">
        <f t="array" ref="CF462">INDEX('UPTD PPA KabKota'!AO$5:AO$513,MATCH($D462,'UPTD PPA KabKota'!$C$5:$C$513,FALSE))</f>
        <v>15</v>
      </c>
      <c r="CG462" s="218" t="str">
        <f t="array" ref="CG462">INDEX('UPTD PPA KabKota'!AP$5:AP$513,MATCH($D462,'UPTD PPA KabKota'!$C$5:$C$513,FALSE))</f>
        <v>Pelecehan seksual dan KDRT</v>
      </c>
      <c r="CH462" s="218" t="str">
        <f t="array" ref="CH462">INDEX('UPTD PPA KabKota'!AQ$5:AQ$513,MATCH($D462,'UPTD PPA KabKota'!$C$5:$C$513,FALSE))</f>
        <v/>
      </c>
      <c r="CI462" s="218" t="str">
        <f t="array" ref="CI462">INDEX('UPTD PPA KabKota'!AR$5:AR$513,MATCH($D462,'UPTD PPA KabKota'!$C$5:$C$513,FALSE))</f>
        <v/>
      </c>
      <c r="CJ462" s="218" t="str">
        <f t="array" ref="CJ462">INDEX('UPTD PPA KabKota'!AS$5:AS$513,MATCH($D462,'UPTD PPA KabKota'!$C$5:$C$513,FALSE))</f>
        <v/>
      </c>
      <c r="CK462" s="218" t="str">
        <f t="array" ref="CK462">INDEX('UPTD PPA KabKota'!AT$5:AT$513,MATCH($D462,'UPTD PPA KabKota'!$C$5:$C$513,FALSE))</f>
        <v/>
      </c>
      <c r="CL462" s="218" t="str">
        <f t="array" ref="CL462">INDEX('UPTD PPA KabKota'!AU$5:AU$513,MATCH($D462,'UPTD PPA KabKota'!$C$5:$C$513,FALSE))</f>
        <v/>
      </c>
      <c r="CM462" s="218" t="str">
        <f t="array" ref="CM462">INDEX('UPTD PPA KabKota'!AV$5:AV$513,MATCH($D462,'UPTD PPA KabKota'!$C$5:$C$513,FALSE))</f>
        <v>v</v>
      </c>
      <c r="CN462" s="218" t="str">
        <f t="array" ref="CN462">INDEX('UPTD PPA KabKota'!AW$5:AW$513,MATCH($D462,'UPTD PPA KabKota'!$C$5:$C$513,FALSE))</f>
        <v/>
      </c>
      <c r="CO462" s="218" t="str">
        <f t="array" ref="CO462">INDEX('UPTD PPA KabKota'!AX$5:AX$513,MATCH($D462,'UPTD PPA KabKota'!$C$5:$C$513,FALSE))</f>
        <v/>
      </c>
      <c r="CP462" s="218" t="str">
        <f t="array" ref="CP462">INDEX('UPTD PPA KabKota'!AY$5:AY$513,MATCH($D462,'UPTD PPA KabKota'!$C$5:$C$513,FALSE))</f>
        <v/>
      </c>
      <c r="CQ462" s="209" t="str">
        <f>IFERROR(__xludf.DUMMYFUNCTION("IF(ISBLANK($K462),"""",IF(REGEXMATCH($K462,""Peraturan""),""Ada"",IF(REGEXMATCH($K462,""Rekomendasi""),""Tidak Ada"", $K462)))
"),"Ada")</f>
        <v>Ada</v>
      </c>
      <c r="CR462" s="209" t="str">
        <f t="array" ref="CR462">index('UPTD PPA KabKota'!$BI$5:$BI$513,match($D462,'UPTD PPA KabKota'!$C$5:$C$513,false))</f>
        <v>Ada</v>
      </c>
      <c r="CS462" s="314" t="str">
        <f t="shared" si="79"/>
        <v>Ada</v>
      </c>
    </row>
    <row r="463">
      <c r="A463" s="334">
        <v>457.0</v>
      </c>
      <c r="B463" s="310">
        <v>13.0</v>
      </c>
      <c r="C463" s="311" t="s">
        <v>4789</v>
      </c>
      <c r="D463" s="312" t="s">
        <v>3814</v>
      </c>
      <c r="E463" s="315">
        <v>45778.0</v>
      </c>
      <c r="F463" s="218" t="str">
        <f t="array" ref="F463">INDEX('Ortala-KabKota'!F$2:F$415,MATCH($D463,'Ortala-KabKota'!$E$2:$E$415,FALSE))</f>
        <v>Yataba/ 085242194948</v>
      </c>
      <c r="G463" s="218" t="str">
        <f t="array" ref="G463">INDEX('Ortala-KabKota'!G$2:G$415,MATCH($D463,'Ortala-KabKota'!$E$2:$E$415,FALSE))</f>
        <v>DESA GUALI KEC. KUSAMBI</v>
      </c>
      <c r="H463" s="218" t="str">
        <f t="array" ref="H463">INDEX('Ortala-KabKota'!H$2:H$415,MATCH($D463,'Ortala-KabKota'!$E$2:$E$415,FALSE))</f>
        <v>-</v>
      </c>
      <c r="I463" s="218" t="str">
        <f t="array" ref="I463">INDEX('Ortala-KabKota'!I$2:I$415,MATCH($D463,'Ortala-KabKota'!$E$2:$E$415,FALSE))</f>
        <v>085242194948</v>
      </c>
      <c r="J463" s="218" t="str">
        <f t="array" ref="J463">INDEX('Ortala-KabKota'!J$2:J$415,MATCH($D463,'Ortala-KabKota'!$E$2:$E$415,FALSE))</f>
        <v>UPTD PPA</v>
      </c>
      <c r="K463" s="218" t="str">
        <f t="array" ref="K463">INDEX('Ortala-KabKota'!K$2:K$415,MATCH($D463,'Ortala-KabKota'!$E$2:$E$415,FALSE))</f>
        <v>Peraturan Bupati MUNA BARAT NOMOR 21 TAHUN 2021</v>
      </c>
      <c r="L463" s="218">
        <f t="array" ref="L463">INDEX('Ortala-KabKota'!L$2:L$415,MATCH($D463,'Ortala-KabKota'!$E$2:$E$415,FALSE))</f>
        <v>2021</v>
      </c>
      <c r="M463" s="218" t="str">
        <f t="array" ref="M463">INDEX('Ortala-KabKota'!M$2:M$415,MATCH($D463,'Ortala-KabKota'!$E$2:$E$415,FALSE))</f>
        <v>A</v>
      </c>
      <c r="N463" s="218" t="str">
        <f t="array" ref="N463">INDEX('Ortala-KabKota'!N$2:N$415,MATCH($D463,'Ortala-KabKota'!$E$2:$E$415,FALSE))</f>
        <v>Yataba/ 085242194948</v>
      </c>
      <c r="O463" s="218" t="str">
        <f t="array" ref="O463">INDEX('Ortala-KabKota'!O$2:O$415,MATCH($D463,'Ortala-KabKota'!$E$2:$E$415,FALSE))</f>
        <v>dppkbpppa@munabarat.go.id</v>
      </c>
      <c r="P463" s="218" t="str">
        <f t="array" ref="P463">INDEX('Ortala-KabKota'!P$2:P$415,MATCH($D463,'Ortala-KabKota'!$E$2:$E$415,FALSE))</f>
        <v/>
      </c>
      <c r="Q463" s="218" t="str">
        <f t="array" ref="Q463">INDEX('Ortala-KabKota'!Q$2:Q$415,MATCH($D463,'Ortala-KabKota'!$E$2:$E$415,FALSE))</f>
        <v>BERGABUNG DENGAN KANTOR DINAS</v>
      </c>
      <c r="R463" s="218" t="str">
        <f t="array" ref="R463">INDEX('Ortala-KabKota'!R$2:R$415,MATCH($D463,'Ortala-KabKota'!$E$2:$E$415,FALSE))</f>
        <v>TIDAK PUNYA</v>
      </c>
      <c r="S463" s="218" t="str">
        <f t="array" ref="S463">INDEX('Ortala-KabKota'!S$2:S$415,MATCH($D463,'Ortala-KabKota'!$E$2:$E$415,FALSE))</f>
        <v>Tidak Ada</v>
      </c>
      <c r="T463" s="218">
        <f t="array" ref="T463">INDEX('Ortala-KabKota'!T$2:T$415,MATCH($D463,'Ortala-KabKota'!$E$2:$E$415,FALSE))</f>
        <v>0</v>
      </c>
      <c r="U463" s="218">
        <f t="array" ref="U463">INDEX('Ortala-KabKota'!U$2:U$415,MATCH($D463,'Ortala-KabKota'!$E$2:$E$415,FALSE))</f>
        <v>0</v>
      </c>
      <c r="V463" s="218">
        <f t="array" ref="V463">INDEX('Ortala-KabKota'!V$2:V$415,MATCH($D463,'Ortala-KabKota'!$E$2:$E$415,FALSE))</f>
        <v>0</v>
      </c>
      <c r="W463" s="218">
        <f t="array" ref="W463">INDEX('Ortala-KabKota'!W$2:W$415,MATCH($D463,'Ortala-KabKota'!$E$2:$E$415,FALSE))</f>
        <v>0</v>
      </c>
      <c r="X463" s="218">
        <f t="array" ref="X463">INDEX('Ortala-KabKota'!X$2:X$415,MATCH($D463,'Ortala-KabKota'!$E$2:$E$415,FALSE))</f>
        <v>0</v>
      </c>
      <c r="Y463" s="218">
        <f t="array" ref="Y463">INDEX('Ortala-KabKota'!Y$2:Y$415,MATCH($D463,'Ortala-KabKota'!$E$2:$E$415,FALSE))</f>
        <v>0</v>
      </c>
      <c r="Z463" s="218">
        <f t="array" ref="Z463">INDEX('Ortala-KabKota'!Z$2:Z$415,MATCH($D463,'Ortala-KabKota'!$E$2:$E$415,FALSE))</f>
        <v>0</v>
      </c>
      <c r="AA463" s="218">
        <f t="array" ref="AA463">INDEX('Ortala-KabKota'!AA$2:AA$415,MATCH($D463,'Ortala-KabKota'!$E$2:$E$415,FALSE))</f>
        <v>0</v>
      </c>
      <c r="AB463" s="218">
        <f t="array" ref="AB463">INDEX('Ortala-KabKota'!AB$2:AB$415,MATCH($D463,'Ortala-KabKota'!$E$2:$E$415,FALSE))</f>
        <v>0</v>
      </c>
      <c r="AC463" s="218">
        <f t="array" ref="AC463">INDEX('Ortala-KabKota'!AC$2:AC$415,MATCH($D463,'Ortala-KabKota'!$E$2:$E$415,FALSE))</f>
        <v>0</v>
      </c>
      <c r="AD463" s="218" t="str">
        <f t="array" ref="AD463">INDEX('Ortala-KabKota'!AD$2:AD$415,MATCH($D463,'Ortala-KabKota'!$E$2:$E$415,FALSE))</f>
        <v/>
      </c>
      <c r="AE463" s="218">
        <f t="array" ref="AE463">INDEX('Ortala-KabKota'!AE$2:AE$415,MATCH($D463,'Ortala-KabKota'!$E$2:$E$415,FALSE))</f>
        <v>1</v>
      </c>
      <c r="AF463" s="218">
        <f t="array" ref="AF463">INDEX('Ortala-KabKota'!AF$2:AF$415,MATCH($D463,'Ortala-KabKota'!$E$2:$E$415,FALSE))</f>
        <v>1</v>
      </c>
      <c r="AG463" s="218">
        <f t="array" ref="AG463">INDEX('Ortala-KabKota'!AG$2:AG$415,MATCH($D463,'Ortala-KabKota'!$E$2:$E$415,FALSE))</f>
        <v>1</v>
      </c>
      <c r="AH463" s="218">
        <f t="array" ref="AH463">INDEX('Ortala-KabKota'!AH$2:AH$415,MATCH($D463,'Ortala-KabKota'!$E$2:$E$415,FALSE))</f>
        <v>1</v>
      </c>
      <c r="AI463" s="218" t="str">
        <f t="array" ref="AI463">INDEX('Ortala-KabKota'!AI$2:AI$415,MATCH($D463,'Ortala-KabKota'!$E$2:$E$415,FALSE))</f>
        <v>Tidak ada</v>
      </c>
      <c r="AJ463" s="218">
        <f t="array" ref="AJ463">INDEX('Ortala-KabKota'!AJ$2:AJ$415,MATCH($D463,'Ortala-KabKota'!$E$2:$E$415,FALSE))</f>
        <v>1</v>
      </c>
      <c r="AK463" s="218">
        <f t="array" ref="AK463">INDEX('Ortala-KabKota'!AK$2:AK$415,MATCH($D463,'Ortala-KabKota'!$E$2:$E$415,FALSE))</f>
        <v>1</v>
      </c>
      <c r="AL463" s="218">
        <f t="array" ref="AL463">INDEX('Ortala-KabKota'!AL$2:AL$415,MATCH($D463,'Ortala-KabKota'!$E$2:$E$415,FALSE))</f>
        <v>18</v>
      </c>
      <c r="AM463" s="218" t="str">
        <f t="array" ref="AM463">INDEX('Ortala-KabKota'!AM$2:AM$415,MATCH($D463,'Ortala-KabKota'!$E$2:$E$415,FALSE))</f>
        <v>KDRT</v>
      </c>
      <c r="AN463" s="218" t="str">
        <f t="array" ref="AN463">INDEX('Ortala-KabKota'!AN$2:AN$415,MATCH($D463,'Ortala-KabKota'!$E$2:$E$415,FALSE))</f>
        <v/>
      </c>
      <c r="AO463" s="218" t="str">
        <f t="array" ref="AO463">INDEX('Ortala-KabKota'!AO$2:AO$415,MATCH($D463,'Ortala-KabKota'!$E$2:$E$415,FALSE))</f>
        <v/>
      </c>
      <c r="AP463" s="218" t="str">
        <f t="array" ref="AP463">INDEX('Ortala-KabKota'!AP$2:AP$415,MATCH($D463,'Ortala-KabKota'!$E$2:$E$415,FALSE))</f>
        <v/>
      </c>
      <c r="AQ463" s="218" t="str">
        <f t="array" ref="AQ463">INDEX('Ortala-KabKota'!AQ$2:AQ$415,MATCH($D463,'Ortala-KabKota'!$E$2:$E$415,FALSE))</f>
        <v/>
      </c>
      <c r="AR463" s="218" t="str">
        <f t="array" ref="AR463">INDEX('Ortala-KabKota'!AR$2:AR$415,MATCH($D463,'Ortala-KabKota'!$E$2:$E$415,FALSE))</f>
        <v/>
      </c>
      <c r="AS463" s="218">
        <f t="array" ref="AS463">INDEX('Ortala-KabKota'!AS$2:AS$415,MATCH($D463,'Ortala-KabKota'!$E$2:$E$415,FALSE))</f>
        <v>1</v>
      </c>
      <c r="AT463" s="218" t="str">
        <f t="array" ref="AT463">INDEX('Ortala-KabKota'!AT$2:AT$415,MATCH($D463,'Ortala-KabKota'!$E$2:$E$415,FALSE))</f>
        <v/>
      </c>
      <c r="AU463" s="218" t="str">
        <f t="array" ref="AU463">INDEX('UPTD PPA KabKota'!D$5:D$513,MATCH($D463,'UPTD PPA KabKota'!$C$5:$C$513,FALSE))</f>
        <v>YATABA, S. KEP, NS. M. KES</v>
      </c>
      <c r="AV463" s="218" t="str">
        <f t="array" ref="AV463">INDEX('UPTD PPA KabKota'!E$5:E$513,MATCH($D463,'UPTD PPA KabKota'!$C$5:$C$513,FALSE))</f>
        <v>DESA  NIHI KEC. SAWERIGADI KAB. MUNA BARAT</v>
      </c>
      <c r="AW463" s="218">
        <f t="array" ref="AW463">INDEX('UPTD PPA KabKota'!F$5:F$513,MATCH($D463,'UPTD PPA KabKota'!$C$5:$C$513,FALSE))</f>
        <v>85242194948</v>
      </c>
      <c r="AX463" s="218" t="str">
        <f t="array" ref="AX463">INDEX('UPTD PPA KabKota'!G$5:G$513,MATCH($D463,'UPTD PPA KabKota'!$C$5:$C$513,FALSE))</f>
        <v/>
      </c>
      <c r="AY463" s="218" t="str">
        <f t="array" ref="AY463">INDEX('UPTD PPA KabKota'!H$5:H$513,MATCH($D463,'UPTD PPA KabKota'!$C$5:$C$513,FALSE))</f>
        <v>UPTD PPA</v>
      </c>
      <c r="AZ463" s="218" t="str">
        <f t="array" ref="AZ463">INDEX('UPTD PPA KabKota'!I$5:I$513,MATCH($D463,'UPTD PPA KabKota'!$C$5:$C$513,FALSE))</f>
        <v>Peraturan Bupati Muna Barat Nomor 22 Tahun 2021</v>
      </c>
      <c r="BA463" s="218">
        <f t="array" ref="BA463">INDEX('UPTD PPA KabKota'!J$5:J$513,MATCH($D463,'UPTD PPA KabKota'!$C$5:$C$513,FALSE))</f>
        <v>2021</v>
      </c>
      <c r="BB463" s="218" t="str">
        <f t="array" ref="BB463">INDEX('UPTD PPA KabKota'!K$5:K$513,MATCH($D463,'UPTD PPA KabKota'!$C$5:$C$513,FALSE))</f>
        <v>A</v>
      </c>
      <c r="BC463" s="218">
        <f t="array" ref="BC463">INDEX('UPTD PPA KabKota'!L$5:L$513,MATCH($D463,'UPTD PPA KabKota'!$C$5:$C$513,FALSE))</f>
        <v>85242194948</v>
      </c>
      <c r="BD463" s="218" t="str">
        <f t="array" ref="BD463">INDEX('UPTD PPA KabKota'!M$5:M$513,MATCH($D463,'UPTD PPA KabKota'!$C$5:$C$513,FALSE))</f>
        <v/>
      </c>
      <c r="BE463" s="218" t="str">
        <f t="array" ref="BE463">INDEX('UPTD PPA KabKota'!N$5:N$513,MATCH($D463,'UPTD PPA KabKota'!$C$5:$C$513,FALSE))</f>
        <v>Kepala UPTD, Kasubag TU dan Kelompok jabatan fungsional</v>
      </c>
      <c r="BF463" s="218" t="str">
        <f t="array" ref="BF463">INDEX('UPTD PPA KabKota'!O$5:O$513,MATCH($D463,'UPTD PPA KabKota'!$C$5:$C$513,FALSE))</f>
        <v>BERGABUNG DENGAN KANTOR DINAS</v>
      </c>
      <c r="BG463" s="218" t="str">
        <f t="array" ref="BG463">INDEX('UPTD PPA KabKota'!P$5:P$513,MATCH($D463,'UPTD PPA KabKota'!$C$5:$C$513,FALSE))</f>
        <v>Kontrakan</v>
      </c>
      <c r="BH463" s="218" t="str">
        <f t="array" ref="BH463">INDEX('UPTD PPA KabKota'!Q$5:Q$513,MATCH($D463,'UPTD PPA KabKota'!$C$5:$C$513,FALSE))</f>
        <v>Pemerintah Daerah</v>
      </c>
      <c r="BI463" s="218" t="str">
        <f t="array" ref="BI463">INDEX('UPTD PPA KabKota'!R$5:R$513,MATCH($D463,'UPTD PPA KabKota'!$C$5:$C$513,FALSE))</f>
        <v>Ada</v>
      </c>
      <c r="BJ463" s="218" t="str">
        <f t="array" ref="BJ463">INDEX('UPTD PPA KabKota'!S$5:S$513,MATCH($D463,'UPTD PPA KabKota'!$C$5:$C$513,FALSE))</f>
        <v>Tidak Ada</v>
      </c>
      <c r="BK463" s="218" t="str">
        <f t="array" ref="BK463">INDEX('UPTD PPA KabKota'!T$5:T$513,MATCH($D463,'UPTD PPA KabKota'!$C$5:$C$513,FALSE))</f>
        <v>Tidak Ada</v>
      </c>
      <c r="BL463" s="218" t="str">
        <f t="array" ref="BL463">INDEX('UPTD PPA KabKota'!U$5:U$513,MATCH($D463,'UPTD PPA KabKota'!$C$5:$C$513,FALSE))</f>
        <v>Tidak Ada</v>
      </c>
      <c r="BM463" s="218" t="str">
        <f t="array" ref="BM463">INDEX('UPTD PPA KabKota'!V$5:V$513,MATCH($D463,'UPTD PPA KabKota'!$C$5:$C$513,FALSE))</f>
        <v>Tidak Ada</v>
      </c>
      <c r="BN463" s="218" t="str">
        <f t="array" ref="BN463">INDEX('UPTD PPA KabKota'!W$5:W$513,MATCH($D463,'UPTD PPA KabKota'!$C$5:$C$513,FALSE))</f>
        <v>Tidak Ada</v>
      </c>
      <c r="BO463" s="218" t="str">
        <f t="array" ref="BO463">INDEX('UPTD PPA KabKota'!X$5:X$513,MATCH($D463,'UPTD PPA KabKota'!$C$5:$C$513,FALSE))</f>
        <v>Tidak Ada</v>
      </c>
      <c r="BP463" s="218" t="str">
        <f t="array" ref="BP463">INDEX('UPTD PPA KabKota'!Y$5:Y$513,MATCH($D463,'UPTD PPA KabKota'!$C$5:$C$513,FALSE))</f>
        <v>Tidak Ada</v>
      </c>
      <c r="BQ463" s="218" t="str">
        <f t="array" ref="BQ463">INDEX('UPTD PPA KabKota'!Z$5:Z$513,MATCH($D463,'UPTD PPA KabKota'!$C$5:$C$513,FALSE))</f>
        <v>Tidak Ada</v>
      </c>
      <c r="BR463" s="218" t="str">
        <f t="array" ref="BR463">INDEX('UPTD PPA KabKota'!AA$5:AA$513,MATCH($D463,'UPTD PPA KabKota'!$C$5:$C$513,FALSE))</f>
        <v>Tidak Ada</v>
      </c>
      <c r="BS463" s="218" t="str">
        <f t="array" ref="BS463">INDEX('UPTD PPA KabKota'!AB$5:AB$513,MATCH($D463,'UPTD PPA KabKota'!$C$5:$C$513,FALSE))</f>
        <v>Tidak Ada</v>
      </c>
      <c r="BT463" s="218" t="str">
        <f t="array" ref="BT463">INDEX('UPTD PPA KabKota'!AC$5:AC$513,MATCH($D463,'UPTD PPA KabKota'!$C$5:$C$513,FALSE))</f>
        <v>Sudah</v>
      </c>
      <c r="BU463" s="218" t="str">
        <f t="array" ref="BU463">INDEX('UPTD PPA KabKota'!AD$5:AD$513,MATCH($D463,'UPTD PPA KabKota'!$C$5:$C$513,FALSE))</f>
        <v>Sudah</v>
      </c>
      <c r="BV463" s="218" t="str">
        <f t="array" ref="BV463">INDEX('UPTD PPA KabKota'!AE$5:AE$513,MATCH($D463,'UPTD PPA KabKota'!$C$5:$C$513,FALSE))</f>
        <v>Sudah</v>
      </c>
      <c r="BW463" s="218" t="str">
        <f t="array" ref="BW463">INDEX('UPTD PPA KabKota'!AF$5:AF$513,MATCH($D463,'UPTD PPA KabKota'!$C$5:$C$513,FALSE))</f>
        <v>Sudah</v>
      </c>
      <c r="BX463" s="218" t="str">
        <f t="array" ref="BX463">INDEX('UPTD PPA KabKota'!AG$5:AG$513,MATCH($D463,'UPTD PPA KabKota'!$C$5:$C$513,FALSE))</f>
        <v>Sudah</v>
      </c>
      <c r="BY463" s="218" t="str">
        <f t="array" ref="BY463">INDEX('UPTD PPA KabKota'!AH$5:AH$513,MATCH($D463,'UPTD PPA KabKota'!$C$5:$C$513,FALSE))</f>
        <v>Sudah</v>
      </c>
      <c r="BZ463" s="218" t="str">
        <f t="array" ref="BZ463">INDEX('UPTD PPA KabKota'!AI$5:AI$513,MATCH($D463,'UPTD PPA KabKota'!$C$5:$C$513,FALSE))</f>
        <v>Belum</v>
      </c>
      <c r="CA463" s="218" t="str">
        <f t="array" ref="CA463">INDEX('UPTD PPA KabKota'!AJ$5:AJ$513,MATCH($D463,'UPTD PPA KabKota'!$C$5:$C$513,FALSE))</f>
        <v>Sudah</v>
      </c>
      <c r="CB463" s="218" t="str">
        <f t="array" ref="CB463">INDEX('UPTD PPA KabKota'!AK$5:AK$513,MATCH($D463,'UPTD PPA KabKota'!$C$5:$C$513,FALSE))</f>
        <v>Belum</v>
      </c>
      <c r="CC463" s="218" t="str">
        <f t="array" ref="CC463">INDEX('UPTD PPA KabKota'!AL$5:AL$513,MATCH($D463,'UPTD PPA KabKota'!$C$5:$C$513,FALSE))</f>
        <v>Belum</v>
      </c>
      <c r="CD463" s="218" t="str">
        <f t="array" ref="CD463">INDEX('UPTD PPA KabKota'!AM$5:AM$513,MATCH($D463,'UPTD PPA KabKota'!$C$5:$C$513,FALSE))</f>
        <v>Belum</v>
      </c>
      <c r="CE463" s="218" t="str">
        <f t="array" ref="CE463">INDEX('UPTD PPA KabKota'!AN$5:AN$513,MATCH($D463,'UPTD PPA KabKota'!$C$5:$C$513,FALSE))</f>
        <v>pengaduan dari masyarakat, penjangkuan korban, pengelolaan Kasus, Jika korban memerlukan pengamanan maka akan diberikan penampungan sementara di rumah aman</v>
      </c>
      <c r="CF463" s="218">
        <f t="array" ref="CF463">INDEX('UPTD PPA KabKota'!AO$5:AO$513,MATCH($D463,'UPTD PPA KabKota'!$C$5:$C$513,FALSE))</f>
        <v>40</v>
      </c>
      <c r="CG463" s="218" t="str">
        <f t="array" ref="CG463">INDEX('UPTD PPA KabKota'!AP$5:AP$513,MATCH($D463,'UPTD PPA KabKota'!$C$5:$C$513,FALSE))</f>
        <v>Kekerasan Terhadap Anak</v>
      </c>
      <c r="CH463" s="218" t="str">
        <f t="array" ref="CH463">INDEX('UPTD PPA KabKota'!AQ$5:AQ$513,MATCH($D463,'UPTD PPA KabKota'!$C$5:$C$513,FALSE))</f>
        <v/>
      </c>
      <c r="CI463" s="218" t="str">
        <f t="array" ref="CI463">INDEX('UPTD PPA KabKota'!AR$5:AR$513,MATCH($D463,'UPTD PPA KabKota'!$C$5:$C$513,FALSE))</f>
        <v/>
      </c>
      <c r="CJ463" s="218" t="str">
        <f t="array" ref="CJ463">INDEX('UPTD PPA KabKota'!AS$5:AS$513,MATCH($D463,'UPTD PPA KabKota'!$C$5:$C$513,FALSE))</f>
        <v/>
      </c>
      <c r="CK463" s="218" t="str">
        <f t="array" ref="CK463">INDEX('UPTD PPA KabKota'!AT$5:AT$513,MATCH($D463,'UPTD PPA KabKota'!$C$5:$C$513,FALSE))</f>
        <v/>
      </c>
      <c r="CL463" s="218" t="str">
        <f t="array" ref="CL463">INDEX('UPTD PPA KabKota'!AU$5:AU$513,MATCH($D463,'UPTD PPA KabKota'!$C$5:$C$513,FALSE))</f>
        <v/>
      </c>
      <c r="CM463" s="218" t="str">
        <f t="array" ref="CM463">INDEX('UPTD PPA KabKota'!AV$5:AV$513,MATCH($D463,'UPTD PPA KabKota'!$C$5:$C$513,FALSE))</f>
        <v>˅</v>
      </c>
      <c r="CN463" s="218" t="str">
        <f t="array" ref="CN463">INDEX('UPTD PPA KabKota'!AW$5:AW$513,MATCH($D463,'UPTD PPA KabKota'!$C$5:$C$513,FALSE))</f>
        <v/>
      </c>
      <c r="CO463" s="218" t="str">
        <f t="array" ref="CO463">INDEX('UPTD PPA KabKota'!AX$5:AX$513,MATCH($D463,'UPTD PPA KabKota'!$C$5:$C$513,FALSE))</f>
        <v/>
      </c>
      <c r="CP463" s="218" t="str">
        <f t="array" ref="CP463">INDEX('UPTD PPA KabKota'!AY$5:AY$513,MATCH($D463,'UPTD PPA KabKota'!$C$5:$C$513,FALSE))</f>
        <v/>
      </c>
      <c r="CQ463" s="209" t="str">
        <f>IFERROR(__xludf.DUMMYFUNCTION("IF(ISBLANK($K463),"""",IF(REGEXMATCH($K463,""Peraturan""),""Ada"",IF(REGEXMATCH($K463,""Rekomendasi""),""Tidak Ada"", $K463)))
"),"Ada")</f>
        <v>Ada</v>
      </c>
      <c r="CR463" s="209" t="str">
        <f t="array" ref="CR463">index('UPTD PPA KabKota'!$BI$5:$BI$513,match($D463,'UPTD PPA KabKota'!$C$5:$C$513,false))</f>
        <v>Ada</v>
      </c>
      <c r="CS463" s="314" t="str">
        <f t="shared" si="79"/>
        <v>Ada</v>
      </c>
    </row>
    <row r="464">
      <c r="A464" s="334">
        <v>458.0</v>
      </c>
      <c r="B464" s="310">
        <v>14.0</v>
      </c>
      <c r="C464" s="311" t="s">
        <v>4789</v>
      </c>
      <c r="D464" s="312" t="s">
        <v>3796</v>
      </c>
      <c r="E464" s="315">
        <v>45689.0</v>
      </c>
      <c r="F464" s="218" t="str">
        <f t="array" ref="F464">INDEX('Ortala-KabKota'!F$2:F$415,MATCH($D464,'Ortala-KabKota'!$E$2:$E$415,FALSE))</f>
        <v>Alymin/ 082188303322</v>
      </c>
      <c r="G464" s="218" t="str">
        <f t="array" ref="G464">INDEX('Ortala-KabKota'!G$2:G$415,MATCH($D464,'Ortala-KabKota'!$E$2:$E$415,FALSE))</f>
        <v>Jalan Laode Mukmin Ling. Gu Barat Kel.Lakudo Kec.Lakudo Kab. Buton Tengah</v>
      </c>
      <c r="H464" s="218" t="str">
        <f t="array" ref="H464">INDEX('Ortala-KabKota'!H$2:H$415,MATCH($D464,'Ortala-KabKota'!$E$2:$E$415,FALSE))</f>
        <v>-</v>
      </c>
      <c r="I464" s="218" t="str">
        <f t="array" ref="I464">INDEX('Ortala-KabKota'!I$2:I$415,MATCH($D464,'Ortala-KabKota'!$E$2:$E$415,FALSE))</f>
        <v>081268608373</v>
      </c>
      <c r="J464" s="218" t="str">
        <f t="array" ref="J464">INDEX('Ortala-KabKota'!J$2:J$415,MATCH($D464,'Ortala-KabKota'!$E$2:$E$415,FALSE))</f>
        <v>UPTD PPA</v>
      </c>
      <c r="K464" s="218" t="str">
        <f t="array" ref="K464">INDEX('Ortala-KabKota'!K$2:K$415,MATCH($D464,'Ortala-KabKota'!$E$2:$E$415,FALSE))</f>
        <v>Peraturan Bupati Buton Tengah Nomor 37 Tahun 2020</v>
      </c>
      <c r="L464" s="218">
        <f t="array" ref="L464">INDEX('Ortala-KabKota'!L$2:L$415,MATCH($D464,'Ortala-KabKota'!$E$2:$E$415,FALSE))</f>
        <v>2020</v>
      </c>
      <c r="M464" s="218" t="str">
        <f t="array" ref="M464">INDEX('Ortala-KabKota'!M$2:M$415,MATCH($D464,'Ortala-KabKota'!$E$2:$E$415,FALSE))</f>
        <v>A</v>
      </c>
      <c r="N464" s="218" t="str">
        <f t="array" ref="N464">INDEX('Ortala-KabKota'!N$2:N$415,MATCH($D464,'Ortala-KabKota'!$E$2:$E$415,FALSE))</f>
        <v>Jufri/ 082117381773</v>
      </c>
      <c r="O464" s="218" t="str">
        <f t="array" ref="O464">INDEX('Ortala-KabKota'!O$2:O$415,MATCH($D464,'Ortala-KabKota'!$E$2:$E$415,FALSE))</f>
        <v>uptdppabuteng@gmail.com</v>
      </c>
      <c r="P464" s="218" t="str">
        <f t="array" ref="P464">INDEX('Ortala-KabKota'!P$2:P$415,MATCH($D464,'Ortala-KabKota'!$E$2:$E$415,FALSE))</f>
        <v/>
      </c>
      <c r="Q464" s="218" t="str">
        <f t="array" ref="Q464">INDEX('Ortala-KabKota'!Q$2:Q$415,MATCH($D464,'Ortala-KabKota'!$E$2:$E$415,FALSE))</f>
        <v>BERGABUNG DENGAN KANTOR DINAS</v>
      </c>
      <c r="R464" s="218" t="str">
        <f t="array" ref="R464">INDEX('Ortala-KabKota'!R$2:R$415,MATCH($D464,'Ortala-KabKota'!$E$2:$E$415,FALSE))</f>
        <v>TIDAK PUNYA</v>
      </c>
      <c r="S464" s="218" t="str">
        <f t="array" ref="S464">INDEX('Ortala-KabKota'!S$2:S$415,MATCH($D464,'Ortala-KabKota'!$E$2:$E$415,FALSE))</f>
        <v>-</v>
      </c>
      <c r="T464" s="218">
        <f t="array" ref="T464">INDEX('Ortala-KabKota'!T$2:T$415,MATCH($D464,'Ortala-KabKota'!$E$2:$E$415,FALSE))</f>
        <v>0</v>
      </c>
      <c r="U464" s="218">
        <f t="array" ref="U464">INDEX('Ortala-KabKota'!U$2:U$415,MATCH($D464,'Ortala-KabKota'!$E$2:$E$415,FALSE))</f>
        <v>0</v>
      </c>
      <c r="V464" s="218">
        <f t="array" ref="V464">INDEX('Ortala-KabKota'!V$2:V$415,MATCH($D464,'Ortala-KabKota'!$E$2:$E$415,FALSE))</f>
        <v>1</v>
      </c>
      <c r="W464" s="218">
        <f t="array" ref="W464">INDEX('Ortala-KabKota'!W$2:W$415,MATCH($D464,'Ortala-KabKota'!$E$2:$E$415,FALSE))</f>
        <v>0</v>
      </c>
      <c r="X464" s="218">
        <f t="array" ref="X464">INDEX('Ortala-KabKota'!X$2:X$415,MATCH($D464,'Ortala-KabKota'!$E$2:$E$415,FALSE))</f>
        <v>0</v>
      </c>
      <c r="Y464" s="218">
        <f t="array" ref="Y464">INDEX('Ortala-KabKota'!Y$2:Y$415,MATCH($D464,'Ortala-KabKota'!$E$2:$E$415,FALSE))</f>
        <v>0</v>
      </c>
      <c r="Z464" s="218">
        <f t="array" ref="Z464">INDEX('Ortala-KabKota'!Z$2:Z$415,MATCH($D464,'Ortala-KabKota'!$E$2:$E$415,FALSE))</f>
        <v>0</v>
      </c>
      <c r="AA464" s="218">
        <f t="array" ref="AA464">INDEX('Ortala-KabKota'!AA$2:AA$415,MATCH($D464,'Ortala-KabKota'!$E$2:$E$415,FALSE))</f>
        <v>0</v>
      </c>
      <c r="AB464" s="218">
        <f t="array" ref="AB464">INDEX('Ortala-KabKota'!AB$2:AB$415,MATCH($D464,'Ortala-KabKota'!$E$2:$E$415,FALSE))</f>
        <v>0</v>
      </c>
      <c r="AC464" s="218">
        <f t="array" ref="AC464">INDEX('Ortala-KabKota'!AC$2:AC$415,MATCH($D464,'Ortala-KabKota'!$E$2:$E$415,FALSE))</f>
        <v>0</v>
      </c>
      <c r="AD464" s="218" t="str">
        <f t="array" ref="AD464">INDEX('Ortala-KabKota'!AD$2:AD$415,MATCH($D464,'Ortala-KabKota'!$E$2:$E$415,FALSE))</f>
        <v/>
      </c>
      <c r="AE464" s="218">
        <f t="array" ref="AE464">INDEX('Ortala-KabKota'!AE$2:AE$415,MATCH($D464,'Ortala-KabKota'!$E$2:$E$415,FALSE))</f>
        <v>1</v>
      </c>
      <c r="AF464" s="218">
        <f t="array" ref="AF464">INDEX('Ortala-KabKota'!AF$2:AF$415,MATCH($D464,'Ortala-KabKota'!$E$2:$E$415,FALSE))</f>
        <v>1</v>
      </c>
      <c r="AG464" s="218">
        <f t="array" ref="AG464">INDEX('Ortala-KabKota'!AG$2:AG$415,MATCH($D464,'Ortala-KabKota'!$E$2:$E$415,FALSE))</f>
        <v>0</v>
      </c>
      <c r="AH464" s="218">
        <f t="array" ref="AH464">INDEX('Ortala-KabKota'!AH$2:AH$415,MATCH($D464,'Ortala-KabKota'!$E$2:$E$415,FALSE))</f>
        <v>0</v>
      </c>
      <c r="AI464" s="218" t="str">
        <f t="array" ref="AI464">INDEX('Ortala-KabKota'!AI$2:AI$415,MATCH($D464,'Ortala-KabKota'!$E$2:$E$415,FALSE))</f>
        <v>-</v>
      </c>
      <c r="AJ464" s="218">
        <f t="array" ref="AJ464">INDEX('Ortala-KabKota'!AJ$2:AJ$415,MATCH($D464,'Ortala-KabKota'!$E$2:$E$415,FALSE))</f>
        <v>1</v>
      </c>
      <c r="AK464" s="218">
        <f t="array" ref="AK464">INDEX('Ortala-KabKota'!AK$2:AK$415,MATCH($D464,'Ortala-KabKota'!$E$2:$E$415,FALSE))</f>
        <v>1</v>
      </c>
      <c r="AL464" s="218">
        <f t="array" ref="AL464">INDEX('Ortala-KabKota'!AL$2:AL$415,MATCH($D464,'Ortala-KabKota'!$E$2:$E$415,FALSE))</f>
        <v>3</v>
      </c>
      <c r="AM464" s="218" t="str">
        <f t="array" ref="AM464">INDEX('Ortala-KabKota'!AM$2:AM$415,MATCH($D464,'Ortala-KabKota'!$E$2:$E$415,FALSE))</f>
        <v>Kekerasan Seksusl dan Kekerasan Fisik</v>
      </c>
      <c r="AN464" s="218" t="str">
        <f t="array" ref="AN464">INDEX('Ortala-KabKota'!AN$2:AN$415,MATCH($D464,'Ortala-KabKota'!$E$2:$E$415,FALSE))</f>
        <v/>
      </c>
      <c r="AO464" s="218" t="str">
        <f t="array" ref="AO464">INDEX('Ortala-KabKota'!AO$2:AO$415,MATCH($D464,'Ortala-KabKota'!$E$2:$E$415,FALSE))</f>
        <v/>
      </c>
      <c r="AP464" s="218" t="str">
        <f t="array" ref="AP464">INDEX('Ortala-KabKota'!AP$2:AP$415,MATCH($D464,'Ortala-KabKota'!$E$2:$E$415,FALSE))</f>
        <v/>
      </c>
      <c r="AQ464" s="218" t="str">
        <f t="array" ref="AQ464">INDEX('Ortala-KabKota'!AQ$2:AQ$415,MATCH($D464,'Ortala-KabKota'!$E$2:$E$415,FALSE))</f>
        <v/>
      </c>
      <c r="AR464" s="218">
        <f t="array" ref="AR464">INDEX('Ortala-KabKota'!AR$2:AR$415,MATCH($D464,'Ortala-KabKota'!$E$2:$E$415,FALSE))</f>
        <v>1</v>
      </c>
      <c r="AS464" s="218" t="str">
        <f t="array" ref="AS464">INDEX('Ortala-KabKota'!AS$2:AS$415,MATCH($D464,'Ortala-KabKota'!$E$2:$E$415,FALSE))</f>
        <v/>
      </c>
      <c r="AT464" s="218" t="str">
        <f t="array" ref="AT464">INDEX('Ortala-KabKota'!AT$2:AT$415,MATCH($D464,'Ortala-KabKota'!$E$2:$E$415,FALSE))</f>
        <v/>
      </c>
      <c r="AU464" s="218" t="str">
        <f t="array" ref="AU464">INDEX('UPTD PPA KabKota'!D$5:D$513,MATCH($D464,'UPTD PPA KabKota'!$C$5:$C$513,FALSE))</f>
        <v>ALYMIN MASILA, S.Kep., M.Si</v>
      </c>
      <c r="AV464" s="218" t="str">
        <f t="array" ref="AV464">INDEX('UPTD PPA KabKota'!E$5:E$513,MATCH($D464,'UPTD PPA KabKota'!$C$5:$C$513,FALSE))</f>
        <v>Jln.Gersamata Poros wamengkoli, Kelurahan Lakudo, Kecamatan Lakudo.</v>
      </c>
      <c r="AW464" s="218">
        <f t="array" ref="AW464">INDEX('UPTD PPA KabKota'!F$5:F$513,MATCH($D464,'UPTD PPA KabKota'!$C$5:$C$513,FALSE))</f>
        <v>82117381773</v>
      </c>
      <c r="AX464" s="218">
        <f t="array" ref="AX464">INDEX('UPTD PPA KabKota'!G$5:G$513,MATCH($D464,'UPTD PPA KabKota'!$C$5:$C$513,FALSE))</f>
        <v>82188303322</v>
      </c>
      <c r="AY464" s="218" t="str">
        <f t="array" ref="AY464">INDEX('UPTD PPA KabKota'!H$5:H$513,MATCH($D464,'UPTD PPA KabKota'!$C$5:$C$513,FALSE))</f>
        <v>UPTD PPA KABUPATEN BUTON TENGAH</v>
      </c>
      <c r="AZ464" s="218" t="str">
        <f t="array" ref="AZ464">INDEX('UPTD PPA KabKota'!I$5:I$513,MATCH($D464,'UPTD PPA KabKota'!$C$5:$C$513,FALSE))</f>
        <v>Peraturan Bupati Buton Tengah Nomor 37 Tahun 2020</v>
      </c>
      <c r="BA464" s="218">
        <f t="array" ref="BA464">INDEX('UPTD PPA KabKota'!J$5:J$513,MATCH($D464,'UPTD PPA KabKota'!$C$5:$C$513,FALSE))</f>
        <v>2020</v>
      </c>
      <c r="BB464" s="218" t="str">
        <f t="array" ref="BB464">INDEX('UPTD PPA KabKota'!K$5:K$513,MATCH($D464,'UPTD PPA KabKota'!$C$5:$C$513,FALSE))</f>
        <v>A</v>
      </c>
      <c r="BC464" s="218">
        <f t="array" ref="BC464">INDEX('UPTD PPA KabKota'!L$5:L$513,MATCH($D464,'UPTD PPA KabKota'!$C$5:$C$513,FALSE))</f>
        <v>82117381773</v>
      </c>
      <c r="BD464" s="218" t="str">
        <f t="array" ref="BD464">INDEX('UPTD PPA KabKota'!M$5:M$513,MATCH($D464,'UPTD PPA KabKota'!$C$5:$C$513,FALSE))</f>
        <v>uptdppabuteng@gmail.com</v>
      </c>
      <c r="BE464" s="218" t="str">
        <f t="array" ref="BE464">INDEX('UPTD PPA KabKota'!N$5:N$513,MATCH($D464,'UPTD PPA KabKota'!$C$5:$C$513,FALSE))</f>
        <v>KEPALA UPTD PPA, KASUBAG UPTD PPA, DAN KELOMPOK JABATAN FUNGSIONAL.</v>
      </c>
      <c r="BF464" s="218" t="str">
        <f t="array" ref="BF464">INDEX('UPTD PPA KabKota'!O$5:O$513,MATCH($D464,'UPTD PPA KabKota'!$C$5:$C$513,FALSE))</f>
        <v>Bergabung dengan Kantor Dinas</v>
      </c>
      <c r="BG464" s="218" t="str">
        <f t="array" ref="BG464">INDEX('UPTD PPA KabKota'!P$5:P$513,MATCH($D464,'UPTD PPA KabKota'!$C$5:$C$513,FALSE))</f>
        <v>Tidak Punya</v>
      </c>
      <c r="BH464" s="218" t="str">
        <f t="array" ref="BH464">INDEX('UPTD PPA KabKota'!Q$5:Q$513,MATCH($D464,'UPTD PPA KabKota'!$C$5:$C$513,FALSE))</f>
        <v/>
      </c>
      <c r="BI464" s="218" t="str">
        <f t="array" ref="BI464">INDEX('UPTD PPA KabKota'!R$5:R$513,MATCH($D464,'UPTD PPA KabKota'!$C$5:$C$513,FALSE))</f>
        <v>Ada</v>
      </c>
      <c r="BJ464" s="218" t="str">
        <f t="array" ref="BJ464">INDEX('UPTD PPA KabKota'!S$5:S$513,MATCH($D464,'UPTD PPA KabKota'!$C$5:$C$513,FALSE))</f>
        <v>Ada</v>
      </c>
      <c r="BK464" s="218" t="str">
        <f t="array" ref="BK464">INDEX('UPTD PPA KabKota'!T$5:T$513,MATCH($D464,'UPTD PPA KabKota'!$C$5:$C$513,FALSE))</f>
        <v>Ada</v>
      </c>
      <c r="BL464" s="218" t="str">
        <f t="array" ref="BL464">INDEX('UPTD PPA KabKota'!U$5:U$513,MATCH($D464,'UPTD PPA KabKota'!$C$5:$C$513,FALSE))</f>
        <v>Tidak Ada</v>
      </c>
      <c r="BM464" s="218" t="str">
        <f t="array" ref="BM464">INDEX('UPTD PPA KabKota'!V$5:V$513,MATCH($D464,'UPTD PPA KabKota'!$C$5:$C$513,FALSE))</f>
        <v>Tidak Ada</v>
      </c>
      <c r="BN464" s="218" t="str">
        <f t="array" ref="BN464">INDEX('UPTD PPA KabKota'!W$5:W$513,MATCH($D464,'UPTD PPA KabKota'!$C$5:$C$513,FALSE))</f>
        <v>Tidak Ada</v>
      </c>
      <c r="BO464" s="218" t="str">
        <f t="array" ref="BO464">INDEX('UPTD PPA KabKota'!X$5:X$513,MATCH($D464,'UPTD PPA KabKota'!$C$5:$C$513,FALSE))</f>
        <v>Tidak Ada</v>
      </c>
      <c r="BP464" s="218" t="str">
        <f t="array" ref="BP464">INDEX('UPTD PPA KabKota'!Y$5:Y$513,MATCH($D464,'UPTD PPA KabKota'!$C$5:$C$513,FALSE))</f>
        <v>Tidak Ada</v>
      </c>
      <c r="BQ464" s="218" t="str">
        <f t="array" ref="BQ464">INDEX('UPTD PPA KabKota'!Z$5:Z$513,MATCH($D464,'UPTD PPA KabKota'!$C$5:$C$513,FALSE))</f>
        <v>Tidak Ada</v>
      </c>
      <c r="BR464" s="218" t="str">
        <f t="array" ref="BR464">INDEX('UPTD PPA KabKota'!AA$5:AA$513,MATCH($D464,'UPTD PPA KabKota'!$C$5:$C$513,FALSE))</f>
        <v>Tidak Ada</v>
      </c>
      <c r="BS464" s="218" t="str">
        <f t="array" ref="BS464">INDEX('UPTD PPA KabKota'!AB$5:AB$513,MATCH($D464,'UPTD PPA KabKota'!$C$5:$C$513,FALSE))</f>
        <v>Tidak Ada</v>
      </c>
      <c r="BT464" s="218" t="str">
        <f t="array" ref="BT464">INDEX('UPTD PPA KabKota'!AC$5:AC$513,MATCH($D464,'UPTD PPA KabKota'!$C$5:$C$513,FALSE))</f>
        <v>Sudah</v>
      </c>
      <c r="BU464" s="218" t="str">
        <f t="array" ref="BU464">INDEX('UPTD PPA KabKota'!AD$5:AD$513,MATCH($D464,'UPTD PPA KabKota'!$C$5:$C$513,FALSE))</f>
        <v>Sudah</v>
      </c>
      <c r="BV464" s="218" t="str">
        <f t="array" ref="BV464">INDEX('UPTD PPA KabKota'!AE$5:AE$513,MATCH($D464,'UPTD PPA KabKota'!$C$5:$C$513,FALSE))</f>
        <v>Sudah</v>
      </c>
      <c r="BW464" s="218" t="str">
        <f t="array" ref="BW464">INDEX('UPTD PPA KabKota'!AF$5:AF$513,MATCH($D464,'UPTD PPA KabKota'!$C$5:$C$513,FALSE))</f>
        <v>Sudah</v>
      </c>
      <c r="BX464" s="218" t="str">
        <f t="array" ref="BX464">INDEX('UPTD PPA KabKota'!AG$5:AG$513,MATCH($D464,'UPTD PPA KabKota'!$C$5:$C$513,FALSE))</f>
        <v>Sudah</v>
      </c>
      <c r="BY464" s="218" t="str">
        <f t="array" ref="BY464">INDEX('UPTD PPA KabKota'!AH$5:AH$513,MATCH($D464,'UPTD PPA KabKota'!$C$5:$C$513,FALSE))</f>
        <v>Belum</v>
      </c>
      <c r="BZ464" s="218" t="str">
        <f t="array" ref="BZ464">INDEX('UPTD PPA KabKota'!AI$5:AI$513,MATCH($D464,'UPTD PPA KabKota'!$C$5:$C$513,FALSE))</f>
        <v>Belum</v>
      </c>
      <c r="CA464" s="218" t="str">
        <f t="array" ref="CA464">INDEX('UPTD PPA KabKota'!AJ$5:AJ$513,MATCH($D464,'UPTD PPA KabKota'!$C$5:$C$513,FALSE))</f>
        <v>Sudah</v>
      </c>
      <c r="CB464" s="218" t="str">
        <f t="array" ref="CB464">INDEX('UPTD PPA KabKota'!AK$5:AK$513,MATCH($D464,'UPTD PPA KabKota'!$C$5:$C$513,FALSE))</f>
        <v>Belum</v>
      </c>
      <c r="CC464" s="218" t="str">
        <f t="array" ref="CC464">INDEX('UPTD PPA KabKota'!AL$5:AL$513,MATCH($D464,'UPTD PPA KabKota'!$C$5:$C$513,FALSE))</f>
        <v>Sudah</v>
      </c>
      <c r="CD464" s="218" t="str">
        <f t="array" ref="CD464">INDEX('UPTD PPA KabKota'!AM$5:AM$513,MATCH($D464,'UPTD PPA KabKota'!$C$5:$C$513,FALSE))</f>
        <v>Sudah</v>
      </c>
      <c r="CE464" s="218" t="str">
        <f t="array" ref="CE464">INDEX('UPTD PPA KabKota'!AN$5:AN$513,MATCH($D464,'UPTD PPA KabKota'!$C$5:$C$513,FALSE))</f>
        <v/>
      </c>
      <c r="CF464" s="218" t="str">
        <f t="array" ref="CF464">INDEX('UPTD PPA KabKota'!AO$5:AO$513,MATCH($D464,'UPTD PPA KabKota'!$C$5:$C$513,FALSE))</f>
        <v>14 kasus</v>
      </c>
      <c r="CG464" s="218" t="str">
        <f t="array" ref="CG464">INDEX('UPTD PPA KabKota'!AP$5:AP$513,MATCH($D464,'UPTD PPA KabKota'!$C$5:$C$513,FALSE))</f>
        <v>Kekerasan Seksual</v>
      </c>
      <c r="CH464" s="218" t="str">
        <f t="array" ref="CH464">INDEX('UPTD PPA KabKota'!AQ$5:AQ$513,MATCH($D464,'UPTD PPA KabKota'!$C$5:$C$513,FALSE))</f>
        <v/>
      </c>
      <c r="CI464" s="218" t="str">
        <f t="array" ref="CI464">INDEX('UPTD PPA KabKota'!AR$5:AR$513,MATCH($D464,'UPTD PPA KabKota'!$C$5:$C$513,FALSE))</f>
        <v/>
      </c>
      <c r="CJ464" s="218" t="str">
        <f t="array" ref="CJ464">INDEX('UPTD PPA KabKota'!AS$5:AS$513,MATCH($D464,'UPTD PPA KabKota'!$C$5:$C$513,FALSE))</f>
        <v/>
      </c>
      <c r="CK464" s="218" t="str">
        <f t="array" ref="CK464">INDEX('UPTD PPA KabKota'!AT$5:AT$513,MATCH($D464,'UPTD PPA KabKota'!$C$5:$C$513,FALSE))</f>
        <v/>
      </c>
      <c r="CL464" s="218" t="str">
        <f t="array" ref="CL464">INDEX('UPTD PPA KabKota'!AU$5:AU$513,MATCH($D464,'UPTD PPA KabKota'!$C$5:$C$513,FALSE))</f>
        <v>v</v>
      </c>
      <c r="CM464" s="218" t="str">
        <f t="array" ref="CM464">INDEX('UPTD PPA KabKota'!AV$5:AV$513,MATCH($D464,'UPTD PPA KabKota'!$C$5:$C$513,FALSE))</f>
        <v/>
      </c>
      <c r="CN464" s="218" t="str">
        <f t="array" ref="CN464">INDEX('UPTD PPA KabKota'!AW$5:AW$513,MATCH($D464,'UPTD PPA KabKota'!$C$5:$C$513,FALSE))</f>
        <v/>
      </c>
      <c r="CO464" s="218" t="str">
        <f t="array" ref="CO464">INDEX('UPTD PPA KabKota'!AX$5:AX$513,MATCH($D464,'UPTD PPA KabKota'!$C$5:$C$513,FALSE))</f>
        <v/>
      </c>
      <c r="CP464" s="218" t="str">
        <f t="array" ref="CP464">INDEX('UPTD PPA KabKota'!AY$5:AY$513,MATCH($D464,'UPTD PPA KabKota'!$C$5:$C$513,FALSE))</f>
        <v/>
      </c>
      <c r="CQ464" s="209" t="str">
        <f>IFERROR(__xludf.DUMMYFUNCTION("IF(ISBLANK($K464),"""",IF(REGEXMATCH($K464,""Peraturan""),""Ada"",IF(REGEXMATCH($K464,""Rekomendasi""),""Tidak Ada"", $K464)))
"),"Ada")</f>
        <v>Ada</v>
      </c>
      <c r="CR464" s="209" t="str">
        <f t="array" ref="CR464">index('UPTD PPA KabKota'!$BI$5:$BI$513,match($D464,'UPTD PPA KabKota'!$C$5:$C$513,false))</f>
        <v>Ada</v>
      </c>
      <c r="CS464" s="314" t="str">
        <f t="shared" si="79"/>
        <v>Ada</v>
      </c>
    </row>
    <row r="465">
      <c r="A465" s="334">
        <v>459.0</v>
      </c>
      <c r="B465" s="310">
        <v>15.0</v>
      </c>
      <c r="C465" s="311" t="s">
        <v>4789</v>
      </c>
      <c r="D465" s="312" t="s">
        <v>3929</v>
      </c>
      <c r="E465" s="315">
        <v>45689.0</v>
      </c>
      <c r="F465" s="218" t="str">
        <f t="array" ref="F465">INDEX('Ortala-KabKota'!F$2:F$415,MATCH($D465,'Ortala-KabKota'!$E$2:$E$415,FALSE))</f>
        <v>Sahara/ 0811408517</v>
      </c>
      <c r="G465" s="218" t="str">
        <f t="array" ref="G465">INDEX('Ortala-KabKota'!G$2:G$415,MATCH($D465,'Ortala-KabKota'!$E$2:$E$415,FALSE))</f>
        <v>Jalan Gajah Mada, Kel.Lakambau</v>
      </c>
      <c r="H465" s="218" t="str">
        <f t="array" ref="H465">INDEX('Ortala-KabKota'!H$2:H$415,MATCH($D465,'Ortala-KabKota'!$E$2:$E$415,FALSE))</f>
        <v>-</v>
      </c>
      <c r="I465" s="218" t="str">
        <f t="array" ref="I465">INDEX('Ortala-KabKota'!I$2:I$415,MATCH($D465,'Ortala-KabKota'!$E$2:$E$415,FALSE))</f>
        <v>0811408517</v>
      </c>
      <c r="J465" s="218" t="str">
        <f t="array" ref="J465">INDEX('Ortala-KabKota'!J$2:J$415,MATCH($D465,'Ortala-KabKota'!$E$2:$E$415,FALSE))</f>
        <v>UPTD PPA</v>
      </c>
      <c r="K465" s="218" t="str">
        <f t="array" ref="K465">INDEX('Ortala-KabKota'!K$2:K$415,MATCH($D465,'Ortala-KabKota'!$E$2:$E$415,FALSE))</f>
        <v>Peraturan Bupati Buton Selatan Nomor 33 Tahun 2020 tentang Pembentukan UPTD PPA pada Dinas PPPA</v>
      </c>
      <c r="L465" s="218">
        <f t="array" ref="L465">INDEX('Ortala-KabKota'!L$2:L$415,MATCH($D465,'Ortala-KabKota'!$E$2:$E$415,FALSE))</f>
        <v>2020</v>
      </c>
      <c r="M465" s="218" t="str">
        <f t="array" ref="M465">INDEX('Ortala-KabKota'!M$2:M$415,MATCH($D465,'Ortala-KabKota'!$E$2:$E$415,FALSE))</f>
        <v>A</v>
      </c>
      <c r="N465" s="218" t="str">
        <f t="array" ref="N465">INDEX('Ortala-KabKota'!N$2:N$415,MATCH($D465,'Ortala-KabKota'!$E$2:$E$415,FALSE))</f>
        <v/>
      </c>
      <c r="O465" s="218" t="str">
        <f t="array" ref="O465">INDEX('Ortala-KabKota'!O$2:O$415,MATCH($D465,'Ortala-KabKota'!$E$2:$E$415,FALSE))</f>
        <v/>
      </c>
      <c r="P465" s="218" t="str">
        <f t="array" ref="P465">INDEX('Ortala-KabKota'!P$2:P$415,MATCH($D465,'Ortala-KabKota'!$E$2:$E$415,FALSE))</f>
        <v>Kepala UPTD PPA, Subbag TU, Jabatan Pelaksana dan Kelompok JF</v>
      </c>
      <c r="Q465" s="218" t="str">
        <f t="array" ref="Q465">INDEX('Ortala-KabKota'!Q$2:Q$415,MATCH($D465,'Ortala-KabKota'!$E$2:$E$415,FALSE))</f>
        <v>MANDIRI</v>
      </c>
      <c r="R465" s="218" t="str">
        <f t="array" ref="R465">INDEX('Ortala-KabKota'!R$2:R$415,MATCH($D465,'Ortala-KabKota'!$E$2:$E$415,FALSE))</f>
        <v>TIDAK PUNYA</v>
      </c>
      <c r="S465" s="218" t="str">
        <f t="array" ref="S465">INDEX('Ortala-KabKota'!S$2:S$415,MATCH($D465,'Ortala-KabKota'!$E$2:$E$415,FALSE))</f>
        <v>Tidak Ada</v>
      </c>
      <c r="T465" s="218">
        <f t="array" ref="T465">INDEX('Ortala-KabKota'!T$2:T$415,MATCH($D465,'Ortala-KabKota'!$E$2:$E$415,FALSE))</f>
        <v>0</v>
      </c>
      <c r="U465" s="218">
        <f t="array" ref="U465">INDEX('Ortala-KabKota'!U$2:U$415,MATCH($D465,'Ortala-KabKota'!$E$2:$E$415,FALSE))</f>
        <v>0</v>
      </c>
      <c r="V465" s="218">
        <f t="array" ref="V465">INDEX('Ortala-KabKota'!V$2:V$415,MATCH($D465,'Ortala-KabKota'!$E$2:$E$415,FALSE))</f>
        <v>0</v>
      </c>
      <c r="W465" s="218">
        <f t="array" ref="W465">INDEX('Ortala-KabKota'!W$2:W$415,MATCH($D465,'Ortala-KabKota'!$E$2:$E$415,FALSE))</f>
        <v>0</v>
      </c>
      <c r="X465" s="218">
        <f t="array" ref="X465">INDEX('Ortala-KabKota'!X$2:X$415,MATCH($D465,'Ortala-KabKota'!$E$2:$E$415,FALSE))</f>
        <v>0</v>
      </c>
      <c r="Y465" s="218">
        <f t="array" ref="Y465">INDEX('Ortala-KabKota'!Y$2:Y$415,MATCH($D465,'Ortala-KabKota'!$E$2:$E$415,FALSE))</f>
        <v>0</v>
      </c>
      <c r="Z465" s="218">
        <f t="array" ref="Z465">INDEX('Ortala-KabKota'!Z$2:Z$415,MATCH($D465,'Ortala-KabKota'!$E$2:$E$415,FALSE))</f>
        <v>0</v>
      </c>
      <c r="AA465" s="218">
        <f t="array" ref="AA465">INDEX('Ortala-KabKota'!AA$2:AA$415,MATCH($D465,'Ortala-KabKota'!$E$2:$E$415,FALSE))</f>
        <v>1</v>
      </c>
      <c r="AB465" s="218">
        <f t="array" ref="AB465">INDEX('Ortala-KabKota'!AB$2:AB$415,MATCH($D465,'Ortala-KabKota'!$E$2:$E$415,FALSE))</f>
        <v>1</v>
      </c>
      <c r="AC465" s="218">
        <f t="array" ref="AC465">INDEX('Ortala-KabKota'!AC$2:AC$415,MATCH($D465,'Ortala-KabKota'!$E$2:$E$415,FALSE))</f>
        <v>0</v>
      </c>
      <c r="AD465" s="218" t="str">
        <f t="array" ref="AD465">INDEX('Ortala-KabKota'!AD$2:AD$415,MATCH($D465,'Ortala-KabKota'!$E$2:$E$415,FALSE))</f>
        <v/>
      </c>
      <c r="AE465" s="218">
        <f t="array" ref="AE465">INDEX('Ortala-KabKota'!AE$2:AE$415,MATCH($D465,'Ortala-KabKota'!$E$2:$E$415,FALSE))</f>
        <v>1</v>
      </c>
      <c r="AF465" s="218">
        <f t="array" ref="AF465">INDEX('Ortala-KabKota'!AF$2:AF$415,MATCH($D465,'Ortala-KabKota'!$E$2:$E$415,FALSE))</f>
        <v>1</v>
      </c>
      <c r="AG465" s="218">
        <f t="array" ref="AG465">INDEX('Ortala-KabKota'!AG$2:AG$415,MATCH($D465,'Ortala-KabKota'!$E$2:$E$415,FALSE))</f>
        <v>1</v>
      </c>
      <c r="AH465" s="218">
        <f t="array" ref="AH465">INDEX('Ortala-KabKota'!AH$2:AH$415,MATCH($D465,'Ortala-KabKota'!$E$2:$E$415,FALSE))</f>
        <v>0</v>
      </c>
      <c r="AI465" s="218" t="str">
        <f t="array" ref="AI465">INDEX('Ortala-KabKota'!AI$2:AI$415,MATCH($D465,'Ortala-KabKota'!$E$2:$E$415,FALSE))</f>
        <v>Tidak Ada</v>
      </c>
      <c r="AJ465" s="218">
        <f t="array" ref="AJ465">INDEX('Ortala-KabKota'!AJ$2:AJ$415,MATCH($D465,'Ortala-KabKota'!$E$2:$E$415,FALSE))</f>
        <v>1</v>
      </c>
      <c r="AK465" s="218">
        <f t="array" ref="AK465">INDEX('Ortala-KabKota'!AK$2:AK$415,MATCH($D465,'Ortala-KabKota'!$E$2:$E$415,FALSE))</f>
        <v>1</v>
      </c>
      <c r="AL465" s="218">
        <f t="array" ref="AL465">INDEX('Ortala-KabKota'!AL$2:AL$415,MATCH($D465,'Ortala-KabKota'!$E$2:$E$415,FALSE))</f>
        <v>22</v>
      </c>
      <c r="AM465" s="218" t="str">
        <f t="array" ref="AM465">INDEX('Ortala-KabKota'!AM$2:AM$415,MATCH($D465,'Ortala-KabKota'!$E$2:$E$415,FALSE))</f>
        <v>Kekerasan anak di  bawa umur</v>
      </c>
      <c r="AN465" s="218" t="str">
        <f t="array" ref="AN465">INDEX('Ortala-KabKota'!AN$2:AN$415,MATCH($D465,'Ortala-KabKota'!$E$2:$E$415,FALSE))</f>
        <v/>
      </c>
      <c r="AO465" s="218" t="str">
        <f t="array" ref="AO465">INDEX('Ortala-KabKota'!AO$2:AO$415,MATCH($D465,'Ortala-KabKota'!$E$2:$E$415,FALSE))</f>
        <v/>
      </c>
      <c r="AP465" s="218" t="str">
        <f t="array" ref="AP465">INDEX('Ortala-KabKota'!AP$2:AP$415,MATCH($D465,'Ortala-KabKota'!$E$2:$E$415,FALSE))</f>
        <v/>
      </c>
      <c r="AQ465" s="218" t="str">
        <f t="array" ref="AQ465">INDEX('Ortala-KabKota'!AQ$2:AQ$415,MATCH($D465,'Ortala-KabKota'!$E$2:$E$415,FALSE))</f>
        <v/>
      </c>
      <c r="AR465" s="218">
        <f t="array" ref="AR465">INDEX('Ortala-KabKota'!AR$2:AR$415,MATCH($D465,'Ortala-KabKota'!$E$2:$E$415,FALSE))</f>
        <v>1</v>
      </c>
      <c r="AS465" s="218" t="str">
        <f t="array" ref="AS465">INDEX('Ortala-KabKota'!AS$2:AS$415,MATCH($D465,'Ortala-KabKota'!$E$2:$E$415,FALSE))</f>
        <v/>
      </c>
      <c r="AT465" s="218" t="str">
        <f t="array" ref="AT465">INDEX('Ortala-KabKota'!AT$2:AT$415,MATCH($D465,'Ortala-KabKota'!$E$2:$E$415,FALSE))</f>
        <v/>
      </c>
      <c r="AU465" s="218" t="str">
        <f t="array" ref="AU465">INDEX('UPTD PPA KabKota'!D$5:D$513,MATCH($D465,'UPTD PPA KabKota'!$C$5:$C$513,FALSE))</f>
        <v>Waode siti sahara</v>
      </c>
      <c r="AV465" s="218" t="str">
        <f t="array" ref="AV465">INDEX('UPTD PPA KabKota'!E$5:E$513,MATCH($D465,'UPTD PPA KabKota'!$C$5:$C$513,FALSE))</f>
        <v>Kompleks Bumi Praja Masiri</v>
      </c>
      <c r="AW465" s="218">
        <f t="array" ref="AW465">INDEX('UPTD PPA KabKota'!F$5:F$513,MATCH($D465,'UPTD PPA KabKota'!$C$5:$C$513,FALSE))</f>
        <v>82341463485</v>
      </c>
      <c r="AX465" s="218">
        <f t="array" ref="AX465">INDEX('UPTD PPA KabKota'!G$5:G$513,MATCH($D465,'UPTD PPA KabKota'!$C$5:$C$513,FALSE))</f>
        <v>82341463485</v>
      </c>
      <c r="AY465" s="218" t="str">
        <f t="array" ref="AY465">INDEX('UPTD PPA KabKota'!H$5:H$513,MATCH($D465,'UPTD PPA KabKota'!$C$5:$C$513,FALSE))</f>
        <v>UPTD PAA Buton Selatan</v>
      </c>
      <c r="AZ465" s="218" t="str">
        <f t="array" ref="AZ465">INDEX('UPTD PPA KabKota'!I$5:I$513,MATCH($D465,'UPTD PPA KabKota'!$C$5:$C$513,FALSE))</f>
        <v>Peraturan Bupati Buton Selatan No. 33 Tahun 2020 tentang pembentukan UPTD PPA buton Selatan</v>
      </c>
      <c r="BA465" s="218">
        <f t="array" ref="BA465">INDEX('UPTD PPA KabKota'!J$5:J$513,MATCH($D465,'UPTD PPA KabKota'!$C$5:$C$513,FALSE))</f>
        <v>2020</v>
      </c>
      <c r="BB465" s="218" t="str">
        <f t="array" ref="BB465">INDEX('UPTD PPA KabKota'!K$5:K$513,MATCH($D465,'UPTD PPA KabKota'!$C$5:$C$513,FALSE))</f>
        <v>A</v>
      </c>
      <c r="BC465" s="218">
        <f t="array" ref="BC465">INDEX('UPTD PPA KabKota'!L$5:L$513,MATCH($D465,'UPTD PPA KabKota'!$C$5:$C$513,FALSE))</f>
        <v>82341463485</v>
      </c>
      <c r="BD465" s="218" t="str">
        <f t="array" ref="BD465">INDEX('UPTD PPA KabKota'!M$5:M$513,MATCH($D465,'UPTD PPA KabKota'!$C$5:$C$513,FALSE))</f>
        <v>UPTDPPABUSEL01@gmail.com</v>
      </c>
      <c r="BE465" s="218" t="str">
        <f t="array" ref="BE465">INDEX('UPTD PPA KabKota'!N$5:N$513,MATCH($D465,'UPTD PPA KabKota'!$C$5:$C$513,FALSE))</f>
        <v>Ka Uptd ppa.konselor Psikolog.konselor Hukum.psikolog klinis.admin simpfoni</v>
      </c>
      <c r="BF465" s="218" t="str">
        <f t="array" ref="BF465">INDEX('UPTD PPA KabKota'!O$5:O$513,MATCH($D465,'UPTD PPA KabKota'!$C$5:$C$513,FALSE))</f>
        <v>Bergabung dengan Dinas ukuran ruangan 2x3.blm layak untuk pelayanan.jadi kami biasa jemput Bola.ketika di infokan kami langsung ke TKP</v>
      </c>
      <c r="BG465" s="218" t="str">
        <f t="array" ref="BG465">INDEX('UPTD PPA KabKota'!P$5:P$513,MATCH($D465,'UPTD PPA KabKota'!$C$5:$C$513,FALSE))</f>
        <v>Sewa/Kontrak</v>
      </c>
      <c r="BH465" s="218" t="str">
        <f t="array" ref="BH465">INDEX('UPTD PPA KabKota'!Q$5:Q$513,MATCH($D465,'UPTD PPA KabKota'!$C$5:$C$513,FALSE))</f>
        <v>Untuk sementara kami sdh menyampaikan pada pimpinan dan yg mempunyai Tupoksi terkait gedung UPTD tetapi sampai hari ini blm ada petunjuk lanjut</v>
      </c>
      <c r="BI465" s="218" t="str">
        <f t="array" ref="BI465">INDEX('UPTD PPA KabKota'!R$5:R$513,MATCH($D465,'UPTD PPA KabKota'!$C$5:$C$513,FALSE))</f>
        <v>Tidak Ada</v>
      </c>
      <c r="BJ465" s="218" t="str">
        <f t="array" ref="BJ465">INDEX('UPTD PPA KabKota'!S$5:S$513,MATCH($D465,'UPTD PPA KabKota'!$C$5:$C$513,FALSE))</f>
        <v>Tidak Ada</v>
      </c>
      <c r="BK465" s="218" t="str">
        <f t="array" ref="BK465">INDEX('UPTD PPA KabKota'!T$5:T$513,MATCH($D465,'UPTD PPA KabKota'!$C$5:$C$513,FALSE))</f>
        <v>Tidak Ada</v>
      </c>
      <c r="BL465" s="218" t="str">
        <f t="array" ref="BL465">INDEX('UPTD PPA KabKota'!U$5:U$513,MATCH($D465,'UPTD PPA KabKota'!$C$5:$C$513,FALSE))</f>
        <v>Ada</v>
      </c>
      <c r="BM465" s="218" t="str">
        <f t="array" ref="BM465">INDEX('UPTD PPA KabKota'!V$5:V$513,MATCH($D465,'UPTD PPA KabKota'!$C$5:$C$513,FALSE))</f>
        <v>Tidak Ada</v>
      </c>
      <c r="BN465" s="218" t="str">
        <f t="array" ref="BN465">INDEX('UPTD PPA KabKota'!W$5:W$513,MATCH($D465,'UPTD PPA KabKota'!$C$5:$C$513,FALSE))</f>
        <v>Tidak Ada</v>
      </c>
      <c r="BO465" s="218" t="str">
        <f t="array" ref="BO465">INDEX('UPTD PPA KabKota'!X$5:X$513,MATCH($D465,'UPTD PPA KabKota'!$C$5:$C$513,FALSE))</f>
        <v>Ada</v>
      </c>
      <c r="BP465" s="218" t="str">
        <f t="array" ref="BP465">INDEX('UPTD PPA KabKota'!Y$5:Y$513,MATCH($D465,'UPTD PPA KabKota'!$C$5:$C$513,FALSE))</f>
        <v>Ada</v>
      </c>
      <c r="BQ465" s="218" t="str">
        <f t="array" ref="BQ465">INDEX('UPTD PPA KabKota'!Z$5:Z$513,MATCH($D465,'UPTD PPA KabKota'!$C$5:$C$513,FALSE))</f>
        <v>Ada</v>
      </c>
      <c r="BR465" s="218" t="str">
        <f t="array" ref="BR465">INDEX('UPTD PPA KabKota'!AA$5:AA$513,MATCH($D465,'UPTD PPA KabKota'!$C$5:$C$513,FALSE))</f>
        <v>Tidak Ada</v>
      </c>
      <c r="BS465" s="218" t="str">
        <f t="array" ref="BS465">INDEX('UPTD PPA KabKota'!AB$5:AB$513,MATCH($D465,'UPTD PPA KabKota'!$C$5:$C$513,FALSE))</f>
        <v>Tidak Ada</v>
      </c>
      <c r="BT465" s="218" t="str">
        <f t="array" ref="BT465">INDEX('UPTD PPA KabKota'!AC$5:AC$513,MATCH($D465,'UPTD PPA KabKota'!$C$5:$C$513,FALSE))</f>
        <v>Sudah</v>
      </c>
      <c r="BU465" s="218" t="str">
        <f t="array" ref="BU465">INDEX('UPTD PPA KabKota'!AD$5:AD$513,MATCH($D465,'UPTD PPA KabKota'!$C$5:$C$513,FALSE))</f>
        <v>Sudah</v>
      </c>
      <c r="BV465" s="218" t="str">
        <f t="array" ref="BV465">INDEX('UPTD PPA KabKota'!AE$5:AE$513,MATCH($D465,'UPTD PPA KabKota'!$C$5:$C$513,FALSE))</f>
        <v>Sudah</v>
      </c>
      <c r="BW465" s="218" t="str">
        <f t="array" ref="BW465">INDEX('UPTD PPA KabKota'!AF$5:AF$513,MATCH($D465,'UPTD PPA KabKota'!$C$5:$C$513,FALSE))</f>
        <v>Sudah</v>
      </c>
      <c r="BX465" s="218" t="str">
        <f t="array" ref="BX465">INDEX('UPTD PPA KabKota'!AG$5:AG$513,MATCH($D465,'UPTD PPA KabKota'!$C$5:$C$513,FALSE))</f>
        <v>Belum</v>
      </c>
      <c r="BY465" s="218" t="str">
        <f t="array" ref="BY465">INDEX('UPTD PPA KabKota'!AH$5:AH$513,MATCH($D465,'UPTD PPA KabKota'!$C$5:$C$513,FALSE))</f>
        <v>Belum</v>
      </c>
      <c r="BZ465" s="218" t="str">
        <f t="array" ref="BZ465">INDEX('UPTD PPA KabKota'!AI$5:AI$513,MATCH($D465,'UPTD PPA KabKota'!$C$5:$C$513,FALSE))</f>
        <v>Belum</v>
      </c>
      <c r="CA465" s="218" t="str">
        <f t="array" ref="CA465">INDEX('UPTD PPA KabKota'!AJ$5:AJ$513,MATCH($D465,'UPTD PPA KabKota'!$C$5:$C$513,FALSE))</f>
        <v>Sudah</v>
      </c>
      <c r="CB465" s="218" t="str">
        <f t="array" ref="CB465">INDEX('UPTD PPA KabKota'!AK$5:AK$513,MATCH($D465,'UPTD PPA KabKota'!$C$5:$C$513,FALSE))</f>
        <v>Belum</v>
      </c>
      <c r="CC465" s="218" t="str">
        <f t="array" ref="CC465">INDEX('UPTD PPA KabKota'!AL$5:AL$513,MATCH($D465,'UPTD PPA KabKota'!$C$5:$C$513,FALSE))</f>
        <v>Sudah</v>
      </c>
      <c r="CD465" s="218" t="str">
        <f t="array" ref="CD465">INDEX('UPTD PPA KabKota'!AM$5:AM$513,MATCH($D465,'UPTD PPA KabKota'!$C$5:$C$513,FALSE))</f>
        <v>Sudah</v>
      </c>
      <c r="CE465" s="218" t="str">
        <f t="array" ref="CE465">INDEX('UPTD PPA KabKota'!AN$5:AN$513,MATCH($D465,'UPTD PPA KabKota'!$C$5:$C$513,FALSE))</f>
        <v>Kmi di UPTD PPA cm ka UPTD yang PNS Tenaga lainya masih Magang sdh bermohon ke Daerah tetapi lagi2 tdk ada penerimaan</v>
      </c>
      <c r="CF465" s="218">
        <f t="array" ref="CF465">INDEX('UPTD PPA KabKota'!AO$5:AO$513,MATCH($D465,'UPTD PPA KabKota'!$C$5:$C$513,FALSE))</f>
        <v>27</v>
      </c>
      <c r="CG465" s="218" t="str">
        <f t="array" ref="CG465">INDEX('UPTD PPA KabKota'!AP$5:AP$513,MATCH($D465,'UPTD PPA KabKota'!$C$5:$C$513,FALSE))</f>
        <v>Anak</v>
      </c>
      <c r="CH465" s="218" t="str">
        <f t="array" ref="CH465">INDEX('UPTD PPA KabKota'!AQ$5:AQ$513,MATCH($D465,'UPTD PPA KabKota'!$C$5:$C$513,FALSE))</f>
        <v/>
      </c>
      <c r="CI465" s="218" t="str">
        <f t="array" ref="CI465">INDEX('UPTD PPA KabKota'!AR$5:AR$513,MATCH($D465,'UPTD PPA KabKota'!$C$5:$C$513,FALSE))</f>
        <v/>
      </c>
      <c r="CJ465" s="218" t="str">
        <f t="array" ref="CJ465">INDEX('UPTD PPA KabKota'!AS$5:AS$513,MATCH($D465,'UPTD PPA KabKota'!$C$5:$C$513,FALSE))</f>
        <v/>
      </c>
      <c r="CK465" s="218" t="str">
        <f t="array" ref="CK465">INDEX('UPTD PPA KabKota'!AT$5:AT$513,MATCH($D465,'UPTD PPA KabKota'!$C$5:$C$513,FALSE))</f>
        <v/>
      </c>
      <c r="CL465" s="218" t="str">
        <f t="array" ref="CL465">INDEX('UPTD PPA KabKota'!AU$5:AU$513,MATCH($D465,'UPTD PPA KabKota'!$C$5:$C$513,FALSE))</f>
        <v>v</v>
      </c>
      <c r="CM465" s="218" t="str">
        <f t="array" ref="CM465">INDEX('UPTD PPA KabKota'!AV$5:AV$513,MATCH($D465,'UPTD PPA KabKota'!$C$5:$C$513,FALSE))</f>
        <v/>
      </c>
      <c r="CN465" s="218" t="str">
        <f t="array" ref="CN465">INDEX('UPTD PPA KabKota'!AW$5:AW$513,MATCH($D465,'UPTD PPA KabKota'!$C$5:$C$513,FALSE))</f>
        <v/>
      </c>
      <c r="CO465" s="218" t="str">
        <f t="array" ref="CO465">INDEX('UPTD PPA KabKota'!AX$5:AX$513,MATCH($D465,'UPTD PPA KabKota'!$C$5:$C$513,FALSE))</f>
        <v/>
      </c>
      <c r="CP465" s="218" t="str">
        <f t="array" ref="CP465">INDEX('UPTD PPA KabKota'!AY$5:AY$513,MATCH($D465,'UPTD PPA KabKota'!$C$5:$C$513,FALSE))</f>
        <v/>
      </c>
      <c r="CQ465" s="209" t="str">
        <f>IFERROR(__xludf.DUMMYFUNCTION("IF(ISBLANK($K465),"""",IF(REGEXMATCH($K465,""Peraturan""),""Ada"",IF(REGEXMATCH($K465,""Rekomendasi""),""Tidak Ada"", $K465)))
"),"Ada")</f>
        <v>Ada</v>
      </c>
      <c r="CR465" s="209" t="str">
        <f t="array" ref="CR465">index('UPTD PPA KabKota'!$BI$5:$BI$513,match($D465,'UPTD PPA KabKota'!$C$5:$C$513,false))</f>
        <v>Ada</v>
      </c>
      <c r="CS465" s="314" t="str">
        <f t="shared" si="79"/>
        <v>Ada</v>
      </c>
    </row>
    <row r="466">
      <c r="A466" s="334">
        <v>460.0</v>
      </c>
      <c r="B466" s="310">
        <v>16.0</v>
      </c>
      <c r="C466" s="311" t="s">
        <v>4789</v>
      </c>
      <c r="D466" s="312" t="s">
        <v>3866</v>
      </c>
      <c r="E466" s="315">
        <v>45778.0</v>
      </c>
      <c r="F466" s="218" t="str">
        <f t="array" ref="F466">INDEX('Ortala-KabKota'!F$2:F$415,MATCH($D466,'Ortala-KabKota'!$E$2:$E$415,FALSE))</f>
        <v>Hizal Joisman/ 085241523669</v>
      </c>
      <c r="G466" s="218" t="str">
        <f t="array" ref="G466">INDEX('Ortala-KabKota'!G$2:G$415,MATCH($D466,'Ortala-KabKota'!$E$2:$E$415,FALSE))</f>
        <v>Jl. Syech Yusuf Kelurahan Korumba Kecamatan Mandonga</v>
      </c>
      <c r="H466" s="218" t="str">
        <f t="array" ref="H466">INDEX('Ortala-KabKota'!H$2:H$415,MATCH($D466,'Ortala-KabKota'!$E$2:$E$415,FALSE))</f>
        <v>-</v>
      </c>
      <c r="I466" s="218">
        <f t="array" ref="I466">INDEX('Ortala-KabKota'!I$2:I$415,MATCH($D466,'Ortala-KabKota'!$E$2:$E$415,FALSE))</f>
        <v>85221777001</v>
      </c>
      <c r="J466" s="218" t="str">
        <f t="array" ref="J466">INDEX('Ortala-KabKota'!J$2:J$415,MATCH($D466,'Ortala-KabKota'!$E$2:$E$415,FALSE))</f>
        <v>UPTD PPA</v>
      </c>
      <c r="K466" s="218" t="str">
        <f t="array" ref="K466">INDEX('Ortala-KabKota'!K$2:K$415,MATCH($D466,'Ortala-KabKota'!$E$2:$E$415,FALSE))</f>
        <v>Peraturan Walikota Kendari Nomor 61 Tahun 2020 Tentang Pembentukan, Kedudukan, Susunan Organisasi, Tugas dan Fungsi serta tata Kerja Unit Pelaksana Teknis Daerah Perlindungan Perempuan dan Anak pada Dinas Pemberdayaan Perempuan dan Perlindungan Anak Kota Kendari</v>
      </c>
      <c r="L466" s="218">
        <f t="array" ref="L466">INDEX('Ortala-KabKota'!L$2:L$415,MATCH($D466,'Ortala-KabKota'!$E$2:$E$415,FALSE))</f>
        <v>2020</v>
      </c>
      <c r="M466" s="218" t="str">
        <f t="array" ref="M466">INDEX('Ortala-KabKota'!M$2:M$415,MATCH($D466,'Ortala-KabKota'!$E$2:$E$415,FALSE))</f>
        <v>A</v>
      </c>
      <c r="N466" s="218" t="str">
        <f t="array" ref="N466">INDEX('Ortala-KabKota'!N$2:N$415,MATCH($D466,'Ortala-KabKota'!$E$2:$E$415,FALSE))</f>
        <v/>
      </c>
      <c r="O466" s="218" t="str">
        <f t="array" ref="O466">INDEX('Ortala-KabKota'!O$2:O$415,MATCH($D466,'Ortala-KabKota'!$E$2:$E$415,FALSE))</f>
        <v>uptdppakotakendari@gmail.com</v>
      </c>
      <c r="P466" s="218" t="str">
        <f t="array" ref="P466">INDEX('Ortala-KabKota'!P$2:P$415,MATCH($D466,'Ortala-KabKota'!$E$2:$E$415,FALSE))</f>
        <v>Kepala UPTD PPA, Subbag. TU, Jabatan Pelaksana dan Kelompok JF</v>
      </c>
      <c r="Q466" s="218" t="str">
        <f t="array" ref="Q466">INDEX('Ortala-KabKota'!Q$2:Q$415,MATCH($D466,'Ortala-KabKota'!$E$2:$E$415,FALSE))</f>
        <v>BERGABUNG DENGAN KANTOR DINAS</v>
      </c>
      <c r="R466" s="218" t="str">
        <f t="array" ref="R466">INDEX('Ortala-KabKota'!R$2:R$415,MATCH($D466,'Ortala-KabKota'!$E$2:$E$415,FALSE))</f>
        <v>MILIK SENDIRI</v>
      </c>
      <c r="S466" s="218" t="str">
        <f t="array" ref="S466">INDEX('Ortala-KabKota'!S$2:S$415,MATCH($D466,'Ortala-KabKota'!$E$2:$E$415,FALSE))</f>
        <v>Rumah perlindungan milik Pemerintah Daerah namun masih bergabung dengan UPTD PPA</v>
      </c>
      <c r="T466" s="218">
        <f t="array" ref="T466">INDEX('Ortala-KabKota'!T$2:T$415,MATCH($D466,'Ortala-KabKota'!$E$2:$E$415,FALSE))</f>
        <v>1</v>
      </c>
      <c r="U466" s="218">
        <f t="array" ref="U466">INDEX('Ortala-KabKota'!U$2:U$415,MATCH($D466,'Ortala-KabKota'!$E$2:$E$415,FALSE))</f>
        <v>0</v>
      </c>
      <c r="V466" s="218">
        <f t="array" ref="V466">INDEX('Ortala-KabKota'!V$2:V$415,MATCH($D466,'Ortala-KabKota'!$E$2:$E$415,FALSE))</f>
        <v>1</v>
      </c>
      <c r="W466" s="218">
        <f t="array" ref="W466">INDEX('Ortala-KabKota'!W$2:W$415,MATCH($D466,'Ortala-KabKota'!$E$2:$E$415,FALSE))</f>
        <v>0</v>
      </c>
      <c r="X466" s="218">
        <f t="array" ref="X466">INDEX('Ortala-KabKota'!X$2:X$415,MATCH($D466,'Ortala-KabKota'!$E$2:$E$415,FALSE))</f>
        <v>0</v>
      </c>
      <c r="Y466" s="218">
        <f t="array" ref="Y466">INDEX('Ortala-KabKota'!Y$2:Y$415,MATCH($D466,'Ortala-KabKota'!$E$2:$E$415,FALSE))</f>
        <v>0</v>
      </c>
      <c r="Z466" s="218">
        <f t="array" ref="Z466">INDEX('Ortala-KabKota'!Z$2:Z$415,MATCH($D466,'Ortala-KabKota'!$E$2:$E$415,FALSE))</f>
        <v>0</v>
      </c>
      <c r="AA466" s="218">
        <f t="array" ref="AA466">INDEX('Ortala-KabKota'!AA$2:AA$415,MATCH($D466,'Ortala-KabKota'!$E$2:$E$415,FALSE))</f>
        <v>0</v>
      </c>
      <c r="AB466" s="218">
        <f t="array" ref="AB466">INDEX('Ortala-KabKota'!AB$2:AB$415,MATCH($D466,'Ortala-KabKota'!$E$2:$E$415,FALSE))</f>
        <v>0</v>
      </c>
      <c r="AC466" s="218">
        <f t="array" ref="AC466">INDEX('Ortala-KabKota'!AC$2:AC$415,MATCH($D466,'Ortala-KabKota'!$E$2:$E$415,FALSE))</f>
        <v>0</v>
      </c>
      <c r="AD466" s="218" t="str">
        <f t="array" ref="AD466">INDEX('Ortala-KabKota'!AD$2:AD$415,MATCH($D466,'Ortala-KabKota'!$E$2:$E$415,FALSE))</f>
        <v/>
      </c>
      <c r="AE466" s="218">
        <f t="array" ref="AE466">INDEX('Ortala-KabKota'!AE$2:AE$415,MATCH($D466,'Ortala-KabKota'!$E$2:$E$415,FALSE))</f>
        <v>1</v>
      </c>
      <c r="AF466" s="218">
        <f t="array" ref="AF466">INDEX('Ortala-KabKota'!AF$2:AF$415,MATCH($D466,'Ortala-KabKota'!$E$2:$E$415,FALSE))</f>
        <v>1</v>
      </c>
      <c r="AG466" s="218">
        <f t="array" ref="AG466">INDEX('Ortala-KabKota'!AG$2:AG$415,MATCH($D466,'Ortala-KabKota'!$E$2:$E$415,FALSE))</f>
        <v>1</v>
      </c>
      <c r="AH466" s="218">
        <f t="array" ref="AH466">INDEX('Ortala-KabKota'!AH$2:AH$415,MATCH($D466,'Ortala-KabKota'!$E$2:$E$415,FALSE))</f>
        <v>1</v>
      </c>
      <c r="AI466" s="218" t="str">
        <f t="array" ref="AI466">INDEX('Ortala-KabKota'!AI$2:AI$415,MATCH($D466,'Ortala-KabKota'!$E$2:$E$415,FALSE))</f>
        <v>Setelah korban diidentifikasi kebutuhannya, jika membutuhkan rumah penampungan sementara maka akan diberikan layanan tersebut dengan menginapkan korban dan pendamping keluarga, dan diberikan konsumsi.</v>
      </c>
      <c r="AJ466" s="218">
        <f t="array" ref="AJ466">INDEX('Ortala-KabKota'!AJ$2:AJ$415,MATCH($D466,'Ortala-KabKota'!$E$2:$E$415,FALSE))</f>
        <v>1</v>
      </c>
      <c r="AK466" s="218">
        <f t="array" ref="AK466">INDEX('Ortala-KabKota'!AK$2:AK$415,MATCH($D466,'Ortala-KabKota'!$E$2:$E$415,FALSE))</f>
        <v>1</v>
      </c>
      <c r="AL466" s="218">
        <f t="array" ref="AL466">INDEX('Ortala-KabKota'!AL$2:AL$415,MATCH($D466,'Ortala-KabKota'!$E$2:$E$415,FALSE))</f>
        <v>31</v>
      </c>
      <c r="AM466" s="218" t="str">
        <f t="array" ref="AM466">INDEX('Ortala-KabKota'!AM$2:AM$415,MATCH($D466,'Ortala-KabKota'!$E$2:$E$415,FALSE))</f>
        <v>Kekerasan seksual terhadap anak</v>
      </c>
      <c r="AN466" s="218" t="str">
        <f t="array" ref="AN466">INDEX('Ortala-KabKota'!AN$2:AN$415,MATCH($D466,'Ortala-KabKota'!$E$2:$E$415,FALSE))</f>
        <v/>
      </c>
      <c r="AO466" s="218" t="str">
        <f t="array" ref="AO466">INDEX('Ortala-KabKota'!AO$2:AO$415,MATCH($D466,'Ortala-KabKota'!$E$2:$E$415,FALSE))</f>
        <v/>
      </c>
      <c r="AP466" s="218" t="str">
        <f t="array" ref="AP466">INDEX('Ortala-KabKota'!AP$2:AP$415,MATCH($D466,'Ortala-KabKota'!$E$2:$E$415,FALSE))</f>
        <v/>
      </c>
      <c r="AQ466" s="218" t="str">
        <f t="array" ref="AQ466">INDEX('Ortala-KabKota'!AQ$2:AQ$415,MATCH($D466,'Ortala-KabKota'!$E$2:$E$415,FALSE))</f>
        <v/>
      </c>
      <c r="AR466" s="218">
        <f t="array" ref="AR466">INDEX('Ortala-KabKota'!AR$2:AR$415,MATCH($D466,'Ortala-KabKota'!$E$2:$E$415,FALSE))</f>
        <v>1</v>
      </c>
      <c r="AS466" s="218" t="str">
        <f t="array" ref="AS466">INDEX('Ortala-KabKota'!AS$2:AS$415,MATCH($D466,'Ortala-KabKota'!$E$2:$E$415,FALSE))</f>
        <v/>
      </c>
      <c r="AT466" s="218" t="str">
        <f t="array" ref="AT466">INDEX('Ortala-KabKota'!AT$2:AT$415,MATCH($D466,'Ortala-KabKota'!$E$2:$E$415,FALSE))</f>
        <v/>
      </c>
      <c r="AU466" s="218" t="str">
        <f t="array" ref="AU466">INDEX('UPTD PPA KabKota'!D$5:D$513,MATCH($D466,'UPTD PPA KabKota'!$C$5:$C$513,FALSE))</f>
        <v>Hizal Joisman</v>
      </c>
      <c r="AV466" s="218" t="str">
        <f t="array" ref="AV466">INDEX('UPTD PPA KabKota'!E$5:E$513,MATCH($D466,'UPTD PPA KabKota'!$C$5:$C$513,FALSE))</f>
        <v>Jl. Syech Yusuf Kelurahan Korumba Kecamatan Mandonga</v>
      </c>
      <c r="AW466" s="218">
        <f t="array" ref="AW466">INDEX('UPTD PPA KabKota'!F$5:F$513,MATCH($D466,'UPTD PPA KabKota'!$C$5:$C$513,FALSE))</f>
        <v>85221777001</v>
      </c>
      <c r="AX466" s="218">
        <f t="array" ref="AX466">INDEX('UPTD PPA KabKota'!G$5:G$513,MATCH($D466,'UPTD PPA KabKota'!$C$5:$C$513,FALSE))</f>
        <v>85221777001</v>
      </c>
      <c r="AY466" s="218" t="str">
        <f t="array" ref="AY466">INDEX('UPTD PPA KabKota'!H$5:H$513,MATCH($D466,'UPTD PPA KabKota'!$C$5:$C$513,FALSE))</f>
        <v>UPTD PPA</v>
      </c>
      <c r="AZ466" s="218" t="str">
        <f t="array" ref="AZ466">INDEX('UPTD PPA KabKota'!I$5:I$513,MATCH($D466,'UPTD PPA KabKota'!$C$5:$C$513,FALSE))</f>
        <v>Peraturan Walikota Kendari Nomor 61 Tahun 2020</v>
      </c>
      <c r="BA466" s="218">
        <f t="array" ref="BA466">INDEX('UPTD PPA KabKota'!J$5:J$513,MATCH($D466,'UPTD PPA KabKota'!$C$5:$C$513,FALSE))</f>
        <v>2020</v>
      </c>
      <c r="BB466" s="218" t="str">
        <f t="array" ref="BB466">INDEX('UPTD PPA KabKota'!K$5:K$513,MATCH($D466,'UPTD PPA KabKota'!$C$5:$C$513,FALSE))</f>
        <v>A</v>
      </c>
      <c r="BC466" s="218" t="str">
        <f t="array" ref="BC466">INDEX('UPTD PPA KabKota'!L$5:L$513,MATCH($D466,'UPTD PPA KabKota'!$C$5:$C$513,FALSE))</f>
        <v>Hizal Joisman</v>
      </c>
      <c r="BD466" s="218" t="str">
        <f t="array" ref="BD466">INDEX('UPTD PPA KabKota'!M$5:M$513,MATCH($D466,'UPTD PPA KabKota'!$C$5:$C$513,FALSE))</f>
        <v>uptdppakotakendari@gmail.com</v>
      </c>
      <c r="BE466" s="218" t="str">
        <f t="array" ref="BE466">INDEX('UPTD PPA KabKota'!N$5:N$513,MATCH($D466,'UPTD PPA KabKota'!$C$5:$C$513,FALSE))</f>
        <v>Kepala UPTD, Kasubag TU, jabatan pelaksana dan kelompok jabatan fungsional</v>
      </c>
      <c r="BF466" s="218" t="str">
        <f t="array" ref="BF466">INDEX('UPTD PPA KabKota'!O$5:O$513,MATCH($D466,'UPTD PPA KabKota'!$C$5:$C$513,FALSE))</f>
        <v>Belum Punya</v>
      </c>
      <c r="BG466" s="218" t="str">
        <f t="array" ref="BG466">INDEX('UPTD PPA KabKota'!P$5:P$513,MATCH($D466,'UPTD PPA KabKota'!$C$5:$C$513,FALSE))</f>
        <v>Milik Sendiri</v>
      </c>
      <c r="BH466" s="218" t="str">
        <f t="array" ref="BH466">INDEX('UPTD PPA KabKota'!Q$5:Q$513,MATCH($D466,'UPTD PPA KabKota'!$C$5:$C$513,FALSE))</f>
        <v>Rumah perlindungan milik pemerintah daerah namun masih bergabung dengan UPTD PPA</v>
      </c>
      <c r="BI466" s="218" t="str">
        <f t="array" ref="BI466">INDEX('UPTD PPA KabKota'!R$5:R$513,MATCH($D466,'UPTD PPA KabKota'!$C$5:$C$513,FALSE))</f>
        <v>Ada</v>
      </c>
      <c r="BJ466" s="218" t="str">
        <f t="array" ref="BJ466">INDEX('UPTD PPA KabKota'!S$5:S$513,MATCH($D466,'UPTD PPA KabKota'!$C$5:$C$513,FALSE))</f>
        <v>Tidak Ada</v>
      </c>
      <c r="BK466" s="218" t="str">
        <f t="array" ref="BK466">INDEX('UPTD PPA KabKota'!T$5:T$513,MATCH($D466,'UPTD PPA KabKota'!$C$5:$C$513,FALSE))</f>
        <v>Ada</v>
      </c>
      <c r="BL466" s="218" t="str">
        <f t="array" ref="BL466">INDEX('UPTD PPA KabKota'!U$5:U$513,MATCH($D466,'UPTD PPA KabKota'!$C$5:$C$513,FALSE))</f>
        <v>Tidak Ada</v>
      </c>
      <c r="BM466" s="218" t="str">
        <f t="array" ref="BM466">INDEX('UPTD PPA KabKota'!V$5:V$513,MATCH($D466,'UPTD PPA KabKota'!$C$5:$C$513,FALSE))</f>
        <v>Tidak Ada</v>
      </c>
      <c r="BN466" s="218" t="str">
        <f t="array" ref="BN466">INDEX('UPTD PPA KabKota'!W$5:W$513,MATCH($D466,'UPTD PPA KabKota'!$C$5:$C$513,FALSE))</f>
        <v>Tidak Ada</v>
      </c>
      <c r="BO466" s="218" t="str">
        <f t="array" ref="BO466">INDEX('UPTD PPA KabKota'!X$5:X$513,MATCH($D466,'UPTD PPA KabKota'!$C$5:$C$513,FALSE))</f>
        <v>Tidak Ada</v>
      </c>
      <c r="BP466" s="218" t="str">
        <f t="array" ref="BP466">INDEX('UPTD PPA KabKota'!Y$5:Y$513,MATCH($D466,'UPTD PPA KabKota'!$C$5:$C$513,FALSE))</f>
        <v>Tidak Ada</v>
      </c>
      <c r="BQ466" s="218" t="str">
        <f t="array" ref="BQ466">INDEX('UPTD PPA KabKota'!Z$5:Z$513,MATCH($D466,'UPTD PPA KabKota'!$C$5:$C$513,FALSE))</f>
        <v>Tidak Ada</v>
      </c>
      <c r="BR466" s="218" t="str">
        <f t="array" ref="BR466">INDEX('UPTD PPA KabKota'!AA$5:AA$513,MATCH($D466,'UPTD PPA KabKota'!$C$5:$C$513,FALSE))</f>
        <v>Tidak Ada</v>
      </c>
      <c r="BS466" s="218" t="str">
        <f t="array" ref="BS466">INDEX('UPTD PPA KabKota'!AB$5:AB$513,MATCH($D466,'UPTD PPA KabKota'!$C$5:$C$513,FALSE))</f>
        <v>Tidak Ada</v>
      </c>
      <c r="BT466" s="218" t="str">
        <f t="array" ref="BT466">INDEX('UPTD PPA KabKota'!AC$5:AC$513,MATCH($D466,'UPTD PPA KabKota'!$C$5:$C$513,FALSE))</f>
        <v>Sudah</v>
      </c>
      <c r="BU466" s="218" t="str">
        <f t="array" ref="BU466">INDEX('UPTD PPA KabKota'!AD$5:AD$513,MATCH($D466,'UPTD PPA KabKota'!$C$5:$C$513,FALSE))</f>
        <v>Sudah</v>
      </c>
      <c r="BV466" s="218" t="str">
        <f t="array" ref="BV466">INDEX('UPTD PPA KabKota'!AE$5:AE$513,MATCH($D466,'UPTD PPA KabKota'!$C$5:$C$513,FALSE))</f>
        <v>Sudah</v>
      </c>
      <c r="BW466" s="218" t="str">
        <f t="array" ref="BW466">INDEX('UPTD PPA KabKota'!AF$5:AF$513,MATCH($D466,'UPTD PPA KabKota'!$C$5:$C$513,FALSE))</f>
        <v>Sudah</v>
      </c>
      <c r="BX466" s="218" t="str">
        <f t="array" ref="BX466">INDEX('UPTD PPA KabKota'!AG$5:AG$513,MATCH($D466,'UPTD PPA KabKota'!$C$5:$C$513,FALSE))</f>
        <v>Sudah</v>
      </c>
      <c r="BY466" s="218" t="str">
        <f t="array" ref="BY466">INDEX('UPTD PPA KabKota'!AH$5:AH$513,MATCH($D466,'UPTD PPA KabKota'!$C$5:$C$513,FALSE))</f>
        <v>Sudah</v>
      </c>
      <c r="BZ466" s="218" t="str">
        <f t="array" ref="BZ466">INDEX('UPTD PPA KabKota'!AI$5:AI$513,MATCH($D466,'UPTD PPA KabKota'!$C$5:$C$513,FALSE))</f>
        <v>Belum</v>
      </c>
      <c r="CA466" s="218" t="str">
        <f t="array" ref="CA466">INDEX('UPTD PPA KabKota'!AJ$5:AJ$513,MATCH($D466,'UPTD PPA KabKota'!$C$5:$C$513,FALSE))</f>
        <v>Sudah</v>
      </c>
      <c r="CB466" s="218" t="str">
        <f t="array" ref="CB466">INDEX('UPTD PPA KabKota'!AK$5:AK$513,MATCH($D466,'UPTD PPA KabKota'!$C$5:$C$513,FALSE))</f>
        <v>Sudah</v>
      </c>
      <c r="CC466" s="218" t="str">
        <f t="array" ref="CC466">INDEX('UPTD PPA KabKota'!AL$5:AL$513,MATCH($D466,'UPTD PPA KabKota'!$C$5:$C$513,FALSE))</f>
        <v>Sudah</v>
      </c>
      <c r="CD466" s="218" t="str">
        <f t="array" ref="CD466">INDEX('UPTD PPA KabKota'!AM$5:AM$513,MATCH($D466,'UPTD PPA KabKota'!$C$5:$C$513,FALSE))</f>
        <v>Sudah</v>
      </c>
      <c r="CE466" s="218" t="str">
        <f t="array" ref="CE466">INDEX('UPTD PPA KabKota'!AN$5:AN$513,MATCH($D466,'UPTD PPA KabKota'!$C$5:$C$513,FALSE))</f>
        <v/>
      </c>
      <c r="CF466" s="218" t="str">
        <f t="array" ref="CF466">INDEX('UPTD PPA KabKota'!AO$5:AO$513,MATCH($D466,'UPTD PPA KabKota'!$C$5:$C$513,FALSE))</f>
        <v>60 kasus</v>
      </c>
      <c r="CG466" s="218" t="str">
        <f t="array" ref="CG466">INDEX('UPTD PPA KabKota'!AP$5:AP$513,MATCH($D466,'UPTD PPA KabKota'!$C$5:$C$513,FALSE))</f>
        <v>Kekerasan terhadap anak (seksual)</v>
      </c>
      <c r="CH466" s="218" t="str">
        <f t="array" ref="CH466">INDEX('UPTD PPA KabKota'!AQ$5:AQ$513,MATCH($D466,'UPTD PPA KabKota'!$C$5:$C$513,FALSE))</f>
        <v/>
      </c>
      <c r="CI466" s="218" t="str">
        <f t="array" ref="CI466">INDEX('UPTD PPA KabKota'!AR$5:AR$513,MATCH($D466,'UPTD PPA KabKota'!$C$5:$C$513,FALSE))</f>
        <v/>
      </c>
      <c r="CJ466" s="218" t="str">
        <f t="array" ref="CJ466">INDEX('UPTD PPA KabKota'!AS$5:AS$513,MATCH($D466,'UPTD PPA KabKota'!$C$5:$C$513,FALSE))</f>
        <v/>
      </c>
      <c r="CK466" s="218" t="str">
        <f t="array" ref="CK466">INDEX('UPTD PPA KabKota'!AT$5:AT$513,MATCH($D466,'UPTD PPA KabKota'!$C$5:$C$513,FALSE))</f>
        <v/>
      </c>
      <c r="CL466" s="218" t="str">
        <f t="array" ref="CL466">INDEX('UPTD PPA KabKota'!AU$5:AU$513,MATCH($D466,'UPTD PPA KabKota'!$C$5:$C$513,FALSE))</f>
        <v>v</v>
      </c>
      <c r="CM466" s="218" t="str">
        <f t="array" ref="CM466">INDEX('UPTD PPA KabKota'!AV$5:AV$513,MATCH($D466,'UPTD PPA KabKota'!$C$5:$C$513,FALSE))</f>
        <v/>
      </c>
      <c r="CN466" s="218" t="str">
        <f t="array" ref="CN466">INDEX('UPTD PPA KabKota'!AW$5:AW$513,MATCH($D466,'UPTD PPA KabKota'!$C$5:$C$513,FALSE))</f>
        <v/>
      </c>
      <c r="CO466" s="218" t="str">
        <f t="array" ref="CO466">INDEX('UPTD PPA KabKota'!AX$5:AX$513,MATCH($D466,'UPTD PPA KabKota'!$C$5:$C$513,FALSE))</f>
        <v/>
      </c>
      <c r="CP466" s="218" t="str">
        <f t="array" ref="CP466">INDEX('UPTD PPA KabKota'!AY$5:AY$513,MATCH($D466,'UPTD PPA KabKota'!$C$5:$C$513,FALSE))</f>
        <v/>
      </c>
      <c r="CQ466" s="209" t="str">
        <f>IFERROR(__xludf.DUMMYFUNCTION("IF(ISBLANK($K466),"""",IF(REGEXMATCH($K466,""Peraturan""),""Ada"",IF(REGEXMATCH($K466,""Rekomendasi""),""Tidak Ada"", $K466)))
"),"Ada")</f>
        <v>Ada</v>
      </c>
      <c r="CR466" s="209" t="str">
        <f t="array" ref="CR466">index('UPTD PPA KabKota'!$BI$5:$BI$513,match($D466,'UPTD PPA KabKota'!$C$5:$C$513,false))</f>
        <v>Ada</v>
      </c>
      <c r="CS466" s="314" t="str">
        <f t="shared" si="79"/>
        <v>Ada</v>
      </c>
    </row>
    <row r="467">
      <c r="A467" s="334">
        <v>461.0</v>
      </c>
      <c r="B467" s="310">
        <v>17.0</v>
      </c>
      <c r="C467" s="311" t="s">
        <v>4789</v>
      </c>
      <c r="D467" s="312" t="s">
        <v>4790</v>
      </c>
      <c r="E467" s="315">
        <v>45689.0</v>
      </c>
      <c r="F467" s="218" t="str">
        <f t="array" ref="F467">INDEX('Ortala-KabKota'!F$2:F$415,MATCH($D467,'Ortala-KabKota'!$E$2:$E$415,FALSE))</f>
        <v>Diana/ 082190318118</v>
      </c>
      <c r="G467" s="218" t="str">
        <f t="array" ref="G467">INDEX('Ortala-KabKota'!G$2:G$415,MATCH($D467,'Ortala-KabKota'!$E$2:$E$415,FALSE))</f>
        <v>Jalan Cut Nyak Dien No,1 Baubau</v>
      </c>
      <c r="H467" s="218" t="str">
        <f t="array" ref="H467">INDEX('Ortala-KabKota'!H$2:H$415,MATCH($D467,'Ortala-KabKota'!$E$2:$E$415,FALSE))</f>
        <v>-</v>
      </c>
      <c r="I467" s="218" t="str">
        <f t="array" ref="I467">INDEX('Ortala-KabKota'!I$2:I$415,MATCH($D467,'Ortala-KabKota'!$E$2:$E$415,FALSE))</f>
        <v>0823 4568 8822</v>
      </c>
      <c r="J467" s="218" t="str">
        <f t="array" ref="J467">INDEX('Ortala-KabKota'!J$2:J$415,MATCH($D467,'Ortala-KabKota'!$E$2:$E$415,FALSE))</f>
        <v>UPTD PPA</v>
      </c>
      <c r="K467" s="218" t="str">
        <f t="array" ref="K467">INDEX('Ortala-KabKota'!K$2:K$415,MATCH($D467,'Ortala-KabKota'!$E$2:$E$415,FALSE))</f>
        <v>Peraturan Walikota BauBau Nomor 42 Tahun 2020</v>
      </c>
      <c r="L467" s="218">
        <f t="array" ref="L467">INDEX('Ortala-KabKota'!L$2:L$415,MATCH($D467,'Ortala-KabKota'!$E$2:$E$415,FALSE))</f>
        <v>2020</v>
      </c>
      <c r="M467" s="218" t="str">
        <f t="array" ref="M467">INDEX('Ortala-KabKota'!M$2:M$415,MATCH($D467,'Ortala-KabKota'!$E$2:$E$415,FALSE))</f>
        <v>A</v>
      </c>
      <c r="N467" s="218" t="str">
        <f t="array" ref="N467">INDEX('Ortala-KabKota'!N$2:N$415,MATCH($D467,'Ortala-KabKota'!$E$2:$E$415,FALSE))</f>
        <v>Junlias/ 082290062734</v>
      </c>
      <c r="O467" s="218" t="str">
        <f t="array" ref="O467">INDEX('Ortala-KabKota'!O$2:O$415,MATCH($D467,'Ortala-KabKota'!$E$2:$E$415,FALSE))</f>
        <v>uptdppabaubau@gmail.com</v>
      </c>
      <c r="P467" s="218" t="str">
        <f t="array" ref="P467">INDEX('Ortala-KabKota'!P$2:P$415,MATCH($D467,'Ortala-KabKota'!$E$2:$E$415,FALSE))</f>
        <v/>
      </c>
      <c r="Q467" s="218" t="str">
        <f t="array" ref="Q467">INDEX('Ortala-KabKota'!Q$2:Q$415,MATCH($D467,'Ortala-KabKota'!$E$2:$E$415,FALSE))</f>
        <v>BERGABUNG DENGAN KANTOR DINAS</v>
      </c>
      <c r="R467" s="218" t="str">
        <f t="array" ref="R467">INDEX('Ortala-KabKota'!R$2:R$415,MATCH($D467,'Ortala-KabKota'!$E$2:$E$415,FALSE))</f>
        <v>SEWA/KONTRAK</v>
      </c>
      <c r="S467" s="218" t="str">
        <f t="array" ref="S467">INDEX('Ortala-KabKota'!S$2:S$415,MATCH($D467,'Ortala-KabKota'!$E$2:$E$415,FALSE))</f>
        <v>Sewa Milik Masyarakat.</v>
      </c>
      <c r="T467" s="218">
        <f t="array" ref="T467">INDEX('Ortala-KabKota'!T$2:T$415,MATCH($D467,'Ortala-KabKota'!$E$2:$E$415,FALSE))</f>
        <v>1</v>
      </c>
      <c r="U467" s="218">
        <f t="array" ref="U467">INDEX('Ortala-KabKota'!U$2:U$415,MATCH($D467,'Ortala-KabKota'!$E$2:$E$415,FALSE))</f>
        <v>0</v>
      </c>
      <c r="V467" s="218">
        <f t="array" ref="V467">INDEX('Ortala-KabKota'!V$2:V$415,MATCH($D467,'Ortala-KabKota'!$E$2:$E$415,FALSE))</f>
        <v>1</v>
      </c>
      <c r="W467" s="218">
        <f t="array" ref="W467">INDEX('Ortala-KabKota'!W$2:W$415,MATCH($D467,'Ortala-KabKota'!$E$2:$E$415,FALSE))</f>
        <v>1</v>
      </c>
      <c r="X467" s="218">
        <f t="array" ref="X467">INDEX('Ortala-KabKota'!X$2:X$415,MATCH($D467,'Ortala-KabKota'!$E$2:$E$415,FALSE))</f>
        <v>1</v>
      </c>
      <c r="Y467" s="218">
        <f t="array" ref="Y467">INDEX('Ortala-KabKota'!Y$2:Y$415,MATCH($D467,'Ortala-KabKota'!$E$2:$E$415,FALSE))</f>
        <v>1</v>
      </c>
      <c r="Z467" s="218">
        <f t="array" ref="Z467">INDEX('Ortala-KabKota'!Z$2:Z$415,MATCH($D467,'Ortala-KabKota'!$E$2:$E$415,FALSE))</f>
        <v>1</v>
      </c>
      <c r="AA467" s="218">
        <f t="array" ref="AA467">INDEX('Ortala-KabKota'!AA$2:AA$415,MATCH($D467,'Ortala-KabKota'!$E$2:$E$415,FALSE))</f>
        <v>1</v>
      </c>
      <c r="AB467" s="218">
        <f t="array" ref="AB467">INDEX('Ortala-KabKota'!AB$2:AB$415,MATCH($D467,'Ortala-KabKota'!$E$2:$E$415,FALSE))</f>
        <v>1</v>
      </c>
      <c r="AC467" s="218">
        <f t="array" ref="AC467">INDEX('Ortala-KabKota'!AC$2:AC$415,MATCH($D467,'Ortala-KabKota'!$E$2:$E$415,FALSE))</f>
        <v>0</v>
      </c>
      <c r="AD467" s="218" t="str">
        <f t="array" ref="AD467">INDEX('Ortala-KabKota'!AD$2:AD$415,MATCH($D467,'Ortala-KabKota'!$E$2:$E$415,FALSE))</f>
        <v>Semua Tenaga Pendukung adalah Honorer/PNS</v>
      </c>
      <c r="AE467" s="218">
        <f t="array" ref="AE467">INDEX('Ortala-KabKota'!AE$2:AE$415,MATCH($D467,'Ortala-KabKota'!$E$2:$E$415,FALSE))</f>
        <v>1</v>
      </c>
      <c r="AF467" s="218">
        <f t="array" ref="AF467">INDEX('Ortala-KabKota'!AF$2:AF$415,MATCH($D467,'Ortala-KabKota'!$E$2:$E$415,FALSE))</f>
        <v>1</v>
      </c>
      <c r="AG467" s="218">
        <f t="array" ref="AG467">INDEX('Ortala-KabKota'!AG$2:AG$415,MATCH($D467,'Ortala-KabKota'!$E$2:$E$415,FALSE))</f>
        <v>1</v>
      </c>
      <c r="AH467" s="218">
        <f t="array" ref="AH467">INDEX('Ortala-KabKota'!AH$2:AH$415,MATCH($D467,'Ortala-KabKota'!$E$2:$E$415,FALSE))</f>
        <v>1</v>
      </c>
      <c r="AI467" s="218" t="str">
        <f t="array" ref="AI467">INDEX('Ortala-KabKota'!AI$2:AI$415,MATCH($D467,'Ortala-KabKota'!$E$2:$E$415,FALSE))</f>
        <v>Pada Salah satu Kasus Pelecehan Seksual pada Anak, Korban melarikan diri dari rumah, dan kami sebagai pendamping kasus tersbut memberikan penampungan sementra dirumah salah satu personil UPTD untuk memberikan perlindungan dan pendampingan psikologis pada korban tersebut.</v>
      </c>
      <c r="AJ467" s="218">
        <f t="array" ref="AJ467">INDEX('Ortala-KabKota'!AJ$2:AJ$415,MATCH($D467,'Ortala-KabKota'!$E$2:$E$415,FALSE))</f>
        <v>1</v>
      </c>
      <c r="AK467" s="218">
        <f t="array" ref="AK467">INDEX('Ortala-KabKota'!AK$2:AK$415,MATCH($D467,'Ortala-KabKota'!$E$2:$E$415,FALSE))</f>
        <v>1</v>
      </c>
      <c r="AL467" s="218">
        <f t="array" ref="AL467">INDEX('Ortala-KabKota'!AL$2:AL$415,MATCH($D467,'Ortala-KabKota'!$E$2:$E$415,FALSE))</f>
        <v>46</v>
      </c>
      <c r="AM467" s="218" t="str">
        <f t="array" ref="AM467">INDEX('Ortala-KabKota'!AM$2:AM$415,MATCH($D467,'Ortala-KabKota'!$E$2:$E$415,FALSE))</f>
        <v>Kekerasan Anak (28 Kasus)</v>
      </c>
      <c r="AN467" s="218" t="str">
        <f t="array" ref="AN467">INDEX('Ortala-KabKota'!AN$2:AN$415,MATCH($D467,'Ortala-KabKota'!$E$2:$E$415,FALSE))</f>
        <v/>
      </c>
      <c r="AO467" s="218" t="str">
        <f t="array" ref="AO467">INDEX('Ortala-KabKota'!AO$2:AO$415,MATCH($D467,'Ortala-KabKota'!$E$2:$E$415,FALSE))</f>
        <v/>
      </c>
      <c r="AP467" s="218" t="str">
        <f t="array" ref="AP467">INDEX('Ortala-KabKota'!AP$2:AP$415,MATCH($D467,'Ortala-KabKota'!$E$2:$E$415,FALSE))</f>
        <v/>
      </c>
      <c r="AQ467" s="218" t="str">
        <f t="array" ref="AQ467">INDEX('Ortala-KabKota'!AQ$2:AQ$415,MATCH($D467,'Ortala-KabKota'!$E$2:$E$415,FALSE))</f>
        <v/>
      </c>
      <c r="AR467" s="218">
        <f t="array" ref="AR467">INDEX('Ortala-KabKota'!AR$2:AR$415,MATCH($D467,'Ortala-KabKota'!$E$2:$E$415,FALSE))</f>
        <v>1</v>
      </c>
      <c r="AS467" s="218" t="str">
        <f t="array" ref="AS467">INDEX('Ortala-KabKota'!AS$2:AS$415,MATCH($D467,'Ortala-KabKota'!$E$2:$E$415,FALSE))</f>
        <v/>
      </c>
      <c r="AT467" s="218" t="str">
        <f t="array" ref="AT467">INDEX('Ortala-KabKota'!AT$2:AT$415,MATCH($D467,'Ortala-KabKota'!$E$2:$E$415,FALSE))</f>
        <v/>
      </c>
      <c r="AU467" s="218" t="str">
        <f t="array" ref="AU467">INDEX('UPTD PPA KabKota'!D$5:D$513,MATCH($D467,'UPTD PPA KabKota'!$C$5:$C$513,FALSE))</f>
        <v>#N/A</v>
      </c>
      <c r="AV467" s="218" t="str">
        <f t="array" ref="AV467">INDEX('UPTD PPA KabKota'!E$5:E$513,MATCH($D467,'UPTD PPA KabKota'!$C$5:$C$513,FALSE))</f>
        <v>#N/A</v>
      </c>
      <c r="AW467" s="218" t="str">
        <f t="array" ref="AW467">INDEX('UPTD PPA KabKota'!F$5:F$513,MATCH($D467,'UPTD PPA KabKota'!$C$5:$C$513,FALSE))</f>
        <v>#N/A</v>
      </c>
      <c r="AX467" s="218" t="str">
        <f t="array" ref="AX467">INDEX('UPTD PPA KabKota'!G$5:G$513,MATCH($D467,'UPTD PPA KabKota'!$C$5:$C$513,FALSE))</f>
        <v>#N/A</v>
      </c>
      <c r="AY467" s="218" t="str">
        <f t="array" ref="AY467">INDEX('UPTD PPA KabKota'!H$5:H$513,MATCH($D467,'UPTD PPA KabKota'!$C$5:$C$513,FALSE))</f>
        <v>#N/A</v>
      </c>
      <c r="AZ467" s="218" t="str">
        <f t="array" ref="AZ467">INDEX('UPTD PPA KabKota'!I$5:I$513,MATCH($D467,'UPTD PPA KabKota'!$C$5:$C$513,FALSE))</f>
        <v>#N/A</v>
      </c>
      <c r="BA467" s="218" t="str">
        <f t="array" ref="BA467">INDEX('UPTD PPA KabKota'!J$5:J$513,MATCH($D467,'UPTD PPA KabKota'!$C$5:$C$513,FALSE))</f>
        <v>#N/A</v>
      </c>
      <c r="BB467" s="218" t="str">
        <f t="array" ref="BB467">INDEX('UPTD PPA KabKota'!K$5:K$513,MATCH($D467,'UPTD PPA KabKota'!$C$5:$C$513,FALSE))</f>
        <v>#N/A</v>
      </c>
      <c r="BC467" s="218" t="str">
        <f t="array" ref="BC467">INDEX('UPTD PPA KabKota'!L$5:L$513,MATCH($D467,'UPTD PPA KabKota'!$C$5:$C$513,FALSE))</f>
        <v>#N/A</v>
      </c>
      <c r="BD467" s="218" t="str">
        <f t="array" ref="BD467">INDEX('UPTD PPA KabKota'!M$5:M$513,MATCH($D467,'UPTD PPA KabKota'!$C$5:$C$513,FALSE))</f>
        <v>#N/A</v>
      </c>
      <c r="BE467" s="218" t="str">
        <f t="array" ref="BE467">INDEX('UPTD PPA KabKota'!N$5:N$513,MATCH($D467,'UPTD PPA KabKota'!$C$5:$C$513,FALSE))</f>
        <v>#N/A</v>
      </c>
      <c r="BF467" s="218" t="str">
        <f t="array" ref="BF467">INDEX('UPTD PPA KabKota'!O$5:O$513,MATCH($D467,'UPTD PPA KabKota'!$C$5:$C$513,FALSE))</f>
        <v>#N/A</v>
      </c>
      <c r="BG467" s="218" t="str">
        <f t="array" ref="BG467">INDEX('UPTD PPA KabKota'!P$5:P$513,MATCH($D467,'UPTD PPA KabKota'!$C$5:$C$513,FALSE))</f>
        <v>#N/A</v>
      </c>
      <c r="BH467" s="218" t="str">
        <f t="array" ref="BH467">INDEX('UPTD PPA KabKota'!Q$5:Q$513,MATCH($D467,'UPTD PPA KabKota'!$C$5:$C$513,FALSE))</f>
        <v>#N/A</v>
      </c>
      <c r="BI467" s="218" t="str">
        <f t="array" ref="BI467">INDEX('UPTD PPA KabKota'!R$5:R$513,MATCH($D467,'UPTD PPA KabKota'!$C$5:$C$513,FALSE))</f>
        <v>#N/A</v>
      </c>
      <c r="BJ467" s="218" t="str">
        <f t="array" ref="BJ467">INDEX('UPTD PPA KabKota'!S$5:S$513,MATCH($D467,'UPTD PPA KabKota'!$C$5:$C$513,FALSE))</f>
        <v>#N/A</v>
      </c>
      <c r="BK467" s="218" t="str">
        <f t="array" ref="BK467">INDEX('UPTD PPA KabKota'!T$5:T$513,MATCH($D467,'UPTD PPA KabKota'!$C$5:$C$513,FALSE))</f>
        <v>#N/A</v>
      </c>
      <c r="BL467" s="218" t="str">
        <f t="array" ref="BL467">INDEX('UPTD PPA KabKota'!U$5:U$513,MATCH($D467,'UPTD PPA KabKota'!$C$5:$C$513,FALSE))</f>
        <v>#N/A</v>
      </c>
      <c r="BM467" s="218" t="str">
        <f t="array" ref="BM467">INDEX('UPTD PPA KabKota'!V$5:V$513,MATCH($D467,'UPTD PPA KabKota'!$C$5:$C$513,FALSE))</f>
        <v>#N/A</v>
      </c>
      <c r="BN467" s="218" t="str">
        <f t="array" ref="BN467">INDEX('UPTD PPA KabKota'!W$5:W$513,MATCH($D467,'UPTD PPA KabKota'!$C$5:$C$513,FALSE))</f>
        <v>#N/A</v>
      </c>
      <c r="BO467" s="218" t="str">
        <f t="array" ref="BO467">INDEX('UPTD PPA KabKota'!X$5:X$513,MATCH($D467,'UPTD PPA KabKota'!$C$5:$C$513,FALSE))</f>
        <v>#N/A</v>
      </c>
      <c r="BP467" s="218" t="str">
        <f t="array" ref="BP467">INDEX('UPTD PPA KabKota'!Y$5:Y$513,MATCH($D467,'UPTD PPA KabKota'!$C$5:$C$513,FALSE))</f>
        <v>#N/A</v>
      </c>
      <c r="BQ467" s="218" t="str">
        <f t="array" ref="BQ467">INDEX('UPTD PPA KabKota'!Z$5:Z$513,MATCH($D467,'UPTD PPA KabKota'!$C$5:$C$513,FALSE))</f>
        <v>#N/A</v>
      </c>
      <c r="BR467" s="218" t="str">
        <f t="array" ref="BR467">INDEX('UPTD PPA KabKota'!AA$5:AA$513,MATCH($D467,'UPTD PPA KabKota'!$C$5:$C$513,FALSE))</f>
        <v>#N/A</v>
      </c>
      <c r="BS467" s="218" t="str">
        <f t="array" ref="BS467">INDEX('UPTD PPA KabKota'!AB$5:AB$513,MATCH($D467,'UPTD PPA KabKota'!$C$5:$C$513,FALSE))</f>
        <v>#N/A</v>
      </c>
      <c r="BT467" s="218" t="str">
        <f t="array" ref="BT467">INDEX('UPTD PPA KabKota'!AC$5:AC$513,MATCH($D467,'UPTD PPA KabKota'!$C$5:$C$513,FALSE))</f>
        <v>#N/A</v>
      </c>
      <c r="BU467" s="218" t="str">
        <f t="array" ref="BU467">INDEX('UPTD PPA KabKota'!AD$5:AD$513,MATCH($D467,'UPTD PPA KabKota'!$C$5:$C$513,FALSE))</f>
        <v>#N/A</v>
      </c>
      <c r="BV467" s="218" t="str">
        <f t="array" ref="BV467">INDEX('UPTD PPA KabKota'!AE$5:AE$513,MATCH($D467,'UPTD PPA KabKota'!$C$5:$C$513,FALSE))</f>
        <v>#N/A</v>
      </c>
      <c r="BW467" s="218" t="str">
        <f t="array" ref="BW467">INDEX('UPTD PPA KabKota'!AF$5:AF$513,MATCH($D467,'UPTD PPA KabKota'!$C$5:$C$513,FALSE))</f>
        <v>#N/A</v>
      </c>
      <c r="BX467" s="218" t="str">
        <f t="array" ref="BX467">INDEX('UPTD PPA KabKota'!AG$5:AG$513,MATCH($D467,'UPTD PPA KabKota'!$C$5:$C$513,FALSE))</f>
        <v>#N/A</v>
      </c>
      <c r="BY467" s="218" t="str">
        <f t="array" ref="BY467">INDEX('UPTD PPA KabKota'!AH$5:AH$513,MATCH($D467,'UPTD PPA KabKota'!$C$5:$C$513,FALSE))</f>
        <v>#N/A</v>
      </c>
      <c r="BZ467" s="218" t="str">
        <f t="array" ref="BZ467">INDEX('UPTD PPA KabKota'!AI$5:AI$513,MATCH($D467,'UPTD PPA KabKota'!$C$5:$C$513,FALSE))</f>
        <v>#N/A</v>
      </c>
      <c r="CA467" s="218" t="str">
        <f t="array" ref="CA467">INDEX('UPTD PPA KabKota'!AJ$5:AJ$513,MATCH($D467,'UPTD PPA KabKota'!$C$5:$C$513,FALSE))</f>
        <v>#N/A</v>
      </c>
      <c r="CB467" s="218" t="str">
        <f t="array" ref="CB467">INDEX('UPTD PPA KabKota'!AK$5:AK$513,MATCH($D467,'UPTD PPA KabKota'!$C$5:$C$513,FALSE))</f>
        <v>#N/A</v>
      </c>
      <c r="CC467" s="218" t="str">
        <f t="array" ref="CC467">INDEX('UPTD PPA KabKota'!AL$5:AL$513,MATCH($D467,'UPTD PPA KabKota'!$C$5:$C$513,FALSE))</f>
        <v>#N/A</v>
      </c>
      <c r="CD467" s="218" t="str">
        <f t="array" ref="CD467">INDEX('UPTD PPA KabKota'!AM$5:AM$513,MATCH($D467,'UPTD PPA KabKota'!$C$5:$C$513,FALSE))</f>
        <v>#N/A</v>
      </c>
      <c r="CE467" s="218" t="str">
        <f t="array" ref="CE467">INDEX('UPTD PPA KabKota'!AN$5:AN$513,MATCH($D467,'UPTD PPA KabKota'!$C$5:$C$513,FALSE))</f>
        <v>#N/A</v>
      </c>
      <c r="CF467" s="218" t="str">
        <f t="array" ref="CF467">INDEX('UPTD PPA KabKota'!AO$5:AO$513,MATCH($D467,'UPTD PPA KabKota'!$C$5:$C$513,FALSE))</f>
        <v>#N/A</v>
      </c>
      <c r="CG467" s="218" t="str">
        <f t="array" ref="CG467">INDEX('UPTD PPA KabKota'!AP$5:AP$513,MATCH($D467,'UPTD PPA KabKota'!$C$5:$C$513,FALSE))</f>
        <v>#N/A</v>
      </c>
      <c r="CH467" s="218" t="str">
        <f t="array" ref="CH467">INDEX('UPTD PPA KabKota'!AQ$5:AQ$513,MATCH($D467,'UPTD PPA KabKota'!$C$5:$C$513,FALSE))</f>
        <v>#N/A</v>
      </c>
      <c r="CI467" s="218" t="str">
        <f t="array" ref="CI467">INDEX('UPTD PPA KabKota'!AR$5:AR$513,MATCH($D467,'UPTD PPA KabKota'!$C$5:$C$513,FALSE))</f>
        <v>#N/A</v>
      </c>
      <c r="CJ467" s="218" t="str">
        <f t="array" ref="CJ467">INDEX('UPTD PPA KabKota'!AS$5:AS$513,MATCH($D467,'UPTD PPA KabKota'!$C$5:$C$513,FALSE))</f>
        <v>#N/A</v>
      </c>
      <c r="CK467" s="218" t="str">
        <f t="array" ref="CK467">INDEX('UPTD PPA KabKota'!AT$5:AT$513,MATCH($D467,'UPTD PPA KabKota'!$C$5:$C$513,FALSE))</f>
        <v>#N/A</v>
      </c>
      <c r="CL467" s="218" t="str">
        <f t="array" ref="CL467">INDEX('UPTD PPA KabKota'!AU$5:AU$513,MATCH($D467,'UPTD PPA KabKota'!$C$5:$C$513,FALSE))</f>
        <v>#N/A</v>
      </c>
      <c r="CM467" s="218" t="str">
        <f t="array" ref="CM467">INDEX('UPTD PPA KabKota'!AV$5:AV$513,MATCH($D467,'UPTD PPA KabKota'!$C$5:$C$513,FALSE))</f>
        <v>#N/A</v>
      </c>
      <c r="CN467" s="218" t="str">
        <f t="array" ref="CN467">INDEX('UPTD PPA KabKota'!AW$5:AW$513,MATCH($D467,'UPTD PPA KabKota'!$C$5:$C$513,FALSE))</f>
        <v>#N/A</v>
      </c>
      <c r="CO467" s="218" t="str">
        <f t="array" ref="CO467">INDEX('UPTD PPA KabKota'!AX$5:AX$513,MATCH($D467,'UPTD PPA KabKota'!$C$5:$C$513,FALSE))</f>
        <v>#N/A</v>
      </c>
      <c r="CP467" s="218" t="str">
        <f t="array" ref="CP467">INDEX('UPTD PPA KabKota'!AY$5:AY$513,MATCH($D467,'UPTD PPA KabKota'!$C$5:$C$513,FALSE))</f>
        <v>#N/A</v>
      </c>
      <c r="CQ467" s="209" t="str">
        <f>IFERROR(__xludf.DUMMYFUNCTION("IF(ISBLANK($K467),"""",IF(REGEXMATCH($K467,""Peraturan""),""Ada"",IF(REGEXMATCH($K467,""Rekomendasi""),""Tidak Ada"", $K467)))
"),"Ada")</f>
        <v>Ada</v>
      </c>
      <c r="CR467" s="209" t="str">
        <f t="array" ref="CR467">index('UPTD PPA KabKota'!$BI$5:$BI$513,match($D467,'UPTD PPA KabKota'!$C$5:$C$513,false))</f>
        <v>#N/A</v>
      </c>
      <c r="CS467" s="314" t="str">
        <f t="shared" si="79"/>
        <v>Ada</v>
      </c>
    </row>
    <row r="468">
      <c r="A468" s="334">
        <v>462.0</v>
      </c>
      <c r="B468" s="300"/>
      <c r="C468" s="301" t="s">
        <v>4791</v>
      </c>
      <c r="D468" s="317" t="s">
        <v>4791</v>
      </c>
      <c r="E468" s="302">
        <v>45689.0</v>
      </c>
      <c r="F468" s="303" t="str">
        <f t="array" ref="F468">INDEX('Ortala-Provinsi'!C$2:C$39,MATCH($D468,'Ortala-Provinsi'!$B$2:$B$39,FALSE))</f>
        <v>Fatma Biki/ 085218525865</v>
      </c>
      <c r="G468" s="303" t="str">
        <f t="array" ref="G468">INDEX('Ortala-Provinsi'!D$2:D$39,MATCH($D468,'Ortala-Provinsi'!$B$2:$B$39,FALSE))</f>
        <v/>
      </c>
      <c r="H468" s="303" t="str">
        <f t="array" ref="H468">INDEX('Ortala-Provinsi'!E$2:E$39,MATCH($D468,'Ortala-Provinsi'!$B$2:$B$39,FALSE))</f>
        <v/>
      </c>
      <c r="I468" s="303" t="str">
        <f t="array" ref="I468">INDEX('Ortala-Provinsi'!F$2:F$39,MATCH($D468,'Ortala-Provinsi'!$B$2:$B$39,FALSE))</f>
        <v/>
      </c>
      <c r="J468" s="303" t="str">
        <f t="array" ref="J468">INDEX('Ortala-Provinsi'!G$2:G$39,MATCH($D468,'Ortala-Provinsi'!$B$2:$B$39,FALSE))</f>
        <v>UPTD PPA</v>
      </c>
      <c r="K468" s="303" t="str">
        <f t="array" ref="K468">INDEX('Ortala-Provinsi'!H$2:H$39,MATCH($D468,'Ortala-Provinsi'!$B$2:$B$39,FALSE))</f>
        <v>Peraturan Gubernur Gorontalo Nomor 15 Tahun 2024 tentang Pembentukan, Kedudukan, Susunan organisasi, Tugas dan Fungsi serta tata kerja UPTDPPA, dan UPTD lain di Provinsi Gorontalo</v>
      </c>
      <c r="L468" s="303">
        <f t="array" ref="L468">INDEX('Ortala-Provinsi'!I$2:I$39,MATCH($D468,'Ortala-Provinsi'!$B$2:$B$39,FALSE))</f>
        <v>2024</v>
      </c>
      <c r="M468" s="303" t="str">
        <f t="array" ref="M468">INDEX('Ortala-Provinsi'!J$2:J$39,MATCH($D468,'Ortala-Provinsi'!$B$2:$B$39,FALSE))</f>
        <v>A</v>
      </c>
      <c r="N468" s="303" t="str">
        <f t="array" ref="N468">INDEX('Ortala-Provinsi'!K$2:K$39,MATCH($D468,'Ortala-Provinsi'!$B$2:$B$39,FALSE))</f>
        <v>Onny/ 082191503234</v>
      </c>
      <c r="O468" s="320" t="str">
        <f t="array" ref="O468">INDEX('Ortala-Provinsi'!L$2:L$39,MATCH($D468,'Ortala-Provinsi'!$B$2:$B$39,FALSE))</f>
        <v>dinaspppaprovgorontalo@gmail.com</v>
      </c>
      <c r="P468" s="303" t="str">
        <f t="array" ref="P468">INDEX('Ortala-Provinsi'!M$2:M$39,MATCH($D468,'Ortala-Provinsi'!$B$2:$B$39,FALSE))</f>
        <v/>
      </c>
      <c r="Q468" s="303" t="str">
        <f t="array" ref="Q468">INDEX('Ortala-Provinsi'!N$2:N$39,MATCH($D468,'Ortala-Provinsi'!$B$2:$B$39,FALSE))</f>
        <v/>
      </c>
      <c r="R468" s="303" t="str">
        <f t="array" ref="R468">INDEX('Ortala-Provinsi'!O$2:O$39,MATCH($D468,'Ortala-Provinsi'!$B$2:$B$39,FALSE))</f>
        <v/>
      </c>
      <c r="S468" s="303" t="str">
        <f t="array" ref="S468">INDEX('Ortala-Provinsi'!P$2:P$39,MATCH($D468,'Ortala-Provinsi'!$B$2:$B$39,FALSE))</f>
        <v/>
      </c>
      <c r="T468" s="303" t="str">
        <f t="array" ref="T468">INDEX('Ortala-Provinsi'!Q$2:Q$39,MATCH($D468,'Ortala-Provinsi'!$B$2:$B$39,FALSE))</f>
        <v/>
      </c>
      <c r="U468" s="303" t="str">
        <f t="array" ref="U468">INDEX('Ortala-Provinsi'!R$2:R$39,MATCH($D468,'Ortala-Provinsi'!$B$2:$B$39,FALSE))</f>
        <v/>
      </c>
      <c r="V468" s="303" t="str">
        <f t="array" ref="V468">INDEX('Ortala-Provinsi'!S$2:S$39,MATCH($D468,'Ortala-Provinsi'!$B$2:$B$39,FALSE))</f>
        <v/>
      </c>
      <c r="W468" s="303">
        <f t="array" ref="W468">INDEX('Ortala-Provinsi'!T$2:T$39,MATCH($D468,'Ortala-Provinsi'!$B$2:$B$39,FALSE))</f>
        <v>27</v>
      </c>
      <c r="X468" s="303">
        <f t="array" ref="X468">INDEX('Ortala-Provinsi'!U$2:U$39,MATCH($D468,'Ortala-Provinsi'!$B$2:$B$39,FALSE))</f>
        <v>26</v>
      </c>
      <c r="Y468" s="303">
        <f t="array" ref="Y468">INDEX('Ortala-Provinsi'!V$2:V$39,MATCH($D468,'Ortala-Provinsi'!$B$2:$B$39,FALSE))</f>
        <v>24</v>
      </c>
      <c r="Z468" s="303">
        <f t="array" ref="Z468">INDEX('Ortala-Provinsi'!W$2:W$39,MATCH($D468,'Ortala-Provinsi'!$B$2:$B$39,FALSE))</f>
        <v>15</v>
      </c>
      <c r="AA468" s="303">
        <f t="array" ref="AA468">INDEX('Ortala-Provinsi'!X$2:X$39,MATCH($D468,'Ortala-Provinsi'!$B$2:$B$39,FALSE))</f>
        <v>6</v>
      </c>
      <c r="AB468" s="303">
        <f t="array" ref="AB468">INDEX('Ortala-Provinsi'!Y$2:Y$39,MATCH($D468,'Ortala-Provinsi'!$B$2:$B$39,FALSE))</f>
        <v>5</v>
      </c>
      <c r="AC468" s="303">
        <f t="array" ref="AC468">INDEX('Ortala-Provinsi'!Z$2:Z$39,MATCH($D468,'Ortala-Provinsi'!$B$2:$B$39,FALSE))</f>
        <v>16</v>
      </c>
      <c r="AD468" s="303">
        <f t="array" ref="AD468">INDEX('Ortala-Provinsi'!AA$2:AA$39,MATCH($D468,'Ortala-Provinsi'!$B$2:$B$39,FALSE))</f>
        <v>12</v>
      </c>
      <c r="AE468" s="303">
        <f t="array" ref="AE468">INDEX('Ortala-Provinsi'!AB$2:AB$39,MATCH($D468,'Ortala-Provinsi'!$B$2:$B$39,FALSE))</f>
        <v>12</v>
      </c>
      <c r="AF468" s="303">
        <f t="array" ref="AF468">INDEX('Ortala-Provinsi'!AC$2:AC$39,MATCH($D468,'Ortala-Provinsi'!$B$2:$B$39,FALSE))</f>
        <v>1</v>
      </c>
      <c r="AG468" s="303">
        <f t="array" ref="AG468">INDEX('Ortala-Provinsi'!AD$2:AD$39,MATCH($D468,'Ortala-Provinsi'!$B$2:$B$39,FALSE))</f>
        <v>0</v>
      </c>
      <c r="AH468" s="303">
        <f t="array" ref="AH468">INDEX('Ortala-Provinsi'!AE$2:AE$39,MATCH($D468,'Ortala-Provinsi'!$B$2:$B$39,FALSE))</f>
        <v>31</v>
      </c>
      <c r="AI468" s="303">
        <f t="array" ref="AI468">INDEX('Ortala-Provinsi'!AF$2:AF$39,MATCH($D468,'Ortala-Provinsi'!$B$2:$B$39,FALSE))</f>
        <v>31</v>
      </c>
      <c r="AJ468" s="303">
        <f t="array" ref="AJ468">INDEX('Ortala-Provinsi'!AG$2:AG$39,MATCH($D468,'Ortala-Provinsi'!$B$2:$B$39,FALSE))</f>
        <v>31</v>
      </c>
      <c r="AK468" s="303">
        <f t="array" ref="AK468">INDEX('Ortala-Provinsi'!AH$2:AH$39,MATCH($D468,'Ortala-Provinsi'!$B$2:$B$39,FALSE))</f>
        <v>29</v>
      </c>
      <c r="AL468" s="303" t="str">
        <f t="array" ref="AL468">INDEX('Ortala-Provinsi'!AI$2:AI$39,MATCH($D468,'Ortala-Provinsi'!$B$2:$B$39,FALSE))</f>
        <v/>
      </c>
      <c r="AM468" s="303">
        <f t="array" ref="AM468">INDEX('Ortala-Provinsi'!AJ$2:AJ$39,MATCH($D468,'Ortala-Provinsi'!$B$2:$B$39,FALSE))</f>
        <v>31</v>
      </c>
      <c r="AN468" s="303">
        <f t="array" ref="AN468">INDEX('Ortala-Provinsi'!AK$2:AK$39,MATCH($D468,'Ortala-Provinsi'!$B$2:$B$39,FALSE))</f>
        <v>31</v>
      </c>
      <c r="AO468" s="303" t="str">
        <f t="array" ref="AO468">INDEX('Ortala-Provinsi'!AL$2:AL$39,MATCH($D468,'Ortala-Provinsi'!$B$2:$B$39,FALSE))</f>
        <v/>
      </c>
      <c r="AP468" s="303" t="str">
        <f t="array" ref="AP468">INDEX('Ortala-Provinsi'!AM$2:AM$39,MATCH($D468,'Ortala-Provinsi'!$B$2:$B$39,FALSE))</f>
        <v/>
      </c>
      <c r="AQ468" s="303" t="str">
        <f t="array" ref="AQ468">INDEX('Ortala-Provinsi'!AN$2:AN$39,MATCH($D468,'Ortala-Provinsi'!$B$2:$B$39,FALSE))</f>
        <v/>
      </c>
      <c r="AR468" s="303" t="str">
        <f t="array" ref="AR468">INDEX('Ortala-Provinsi'!AO$2:AO$39,MATCH($D468,'Ortala-Provinsi'!$B$2:$B$39,FALSE))</f>
        <v/>
      </c>
      <c r="AS468" s="303" t="str">
        <f t="array" ref="AS468">INDEX('Ortala-Provinsi'!AP$2:AP$39,MATCH($D468,'Ortala-Provinsi'!$B$2:$B$39,FALSE))</f>
        <v/>
      </c>
      <c r="AT468" s="303" t="str">
        <f t="array" ref="AT468">INDEX('Ortala-Provinsi'!AQ$2:AQ$39,MATCH($D468,'Ortala-Provinsi'!$B$2:$B$39,FALSE))</f>
        <v/>
      </c>
      <c r="AU468" s="304" t="str">
        <f t="shared" ref="AU468:CP468" si="80">INDEX(#REF!,MATCH($D468,#REF!,FALSE))</f>
        <v>#REF!</v>
      </c>
      <c r="AV468" s="304" t="str">
        <f t="shared" si="80"/>
        <v>#REF!</v>
      </c>
      <c r="AW468" s="304" t="str">
        <f t="shared" si="80"/>
        <v>#REF!</v>
      </c>
      <c r="AX468" s="304" t="str">
        <f t="shared" si="80"/>
        <v>#REF!</v>
      </c>
      <c r="AY468" s="304" t="str">
        <f t="shared" si="80"/>
        <v>#REF!</v>
      </c>
      <c r="AZ468" s="304" t="str">
        <f t="shared" si="80"/>
        <v>#REF!</v>
      </c>
      <c r="BA468" s="305" t="str">
        <f t="shared" si="80"/>
        <v>#REF!</v>
      </c>
      <c r="BB468" s="304" t="str">
        <f t="shared" si="80"/>
        <v>#REF!</v>
      </c>
      <c r="BC468" s="304" t="str">
        <f t="shared" si="80"/>
        <v>#REF!</v>
      </c>
      <c r="BD468" s="304" t="str">
        <f t="shared" si="80"/>
        <v>#REF!</v>
      </c>
      <c r="BE468" s="304" t="str">
        <f t="shared" si="80"/>
        <v>#REF!</v>
      </c>
      <c r="BF468" s="304" t="str">
        <f t="shared" si="80"/>
        <v>#REF!</v>
      </c>
      <c r="BG468" s="304" t="str">
        <f t="shared" si="80"/>
        <v>#REF!</v>
      </c>
      <c r="BH468" s="304" t="str">
        <f t="shared" si="80"/>
        <v>#REF!</v>
      </c>
      <c r="BI468" s="304" t="str">
        <f t="shared" si="80"/>
        <v>#REF!</v>
      </c>
      <c r="BJ468" s="304" t="str">
        <f t="shared" si="80"/>
        <v>#REF!</v>
      </c>
      <c r="BK468" s="304" t="str">
        <f t="shared" si="80"/>
        <v>#REF!</v>
      </c>
      <c r="BL468" s="304" t="str">
        <f t="shared" si="80"/>
        <v>#REF!</v>
      </c>
      <c r="BM468" s="304" t="str">
        <f t="shared" si="80"/>
        <v>#REF!</v>
      </c>
      <c r="BN468" s="304" t="str">
        <f t="shared" si="80"/>
        <v>#REF!</v>
      </c>
      <c r="BO468" s="304" t="str">
        <f t="shared" si="80"/>
        <v>#REF!</v>
      </c>
      <c r="BP468" s="304" t="str">
        <f t="shared" si="80"/>
        <v>#REF!</v>
      </c>
      <c r="BQ468" s="304" t="str">
        <f t="shared" si="80"/>
        <v>#REF!</v>
      </c>
      <c r="BR468" s="304" t="str">
        <f t="shared" si="80"/>
        <v>#REF!</v>
      </c>
      <c r="BS468" s="304" t="str">
        <f t="shared" si="80"/>
        <v>#REF!</v>
      </c>
      <c r="BT468" s="304" t="str">
        <f t="shared" si="80"/>
        <v>#REF!</v>
      </c>
      <c r="BU468" s="304" t="str">
        <f t="shared" si="80"/>
        <v>#REF!</v>
      </c>
      <c r="BV468" s="304" t="str">
        <f t="shared" si="80"/>
        <v>#REF!</v>
      </c>
      <c r="BW468" s="304" t="str">
        <f t="shared" si="80"/>
        <v>#REF!</v>
      </c>
      <c r="BX468" s="304" t="str">
        <f t="shared" si="80"/>
        <v>#REF!</v>
      </c>
      <c r="BY468" s="304" t="str">
        <f t="shared" si="80"/>
        <v>#REF!</v>
      </c>
      <c r="BZ468" s="304" t="str">
        <f t="shared" si="80"/>
        <v>#REF!</v>
      </c>
      <c r="CA468" s="304" t="str">
        <f t="shared" si="80"/>
        <v>#REF!</v>
      </c>
      <c r="CB468" s="304" t="str">
        <f t="shared" si="80"/>
        <v>#REF!</v>
      </c>
      <c r="CC468" s="304" t="str">
        <f t="shared" si="80"/>
        <v>#REF!</v>
      </c>
      <c r="CD468" s="304" t="str">
        <f t="shared" si="80"/>
        <v>#REF!</v>
      </c>
      <c r="CE468" s="304" t="str">
        <f t="shared" si="80"/>
        <v>#REF!</v>
      </c>
      <c r="CF468" s="305" t="str">
        <f t="shared" si="80"/>
        <v>#REF!</v>
      </c>
      <c r="CG468" s="304" t="str">
        <f t="shared" si="80"/>
        <v>#REF!</v>
      </c>
      <c r="CH468" s="306" t="str">
        <f t="shared" si="80"/>
        <v>#REF!</v>
      </c>
      <c r="CI468" s="306" t="str">
        <f t="shared" si="80"/>
        <v>#REF!</v>
      </c>
      <c r="CJ468" s="306" t="str">
        <f t="shared" si="80"/>
        <v>#REF!</v>
      </c>
      <c r="CK468" s="304" t="str">
        <f t="shared" si="80"/>
        <v>#REF!</v>
      </c>
      <c r="CL468" s="306" t="str">
        <f t="shared" si="80"/>
        <v>#REF!</v>
      </c>
      <c r="CM468" s="306" t="str">
        <f t="shared" si="80"/>
        <v>#REF!</v>
      </c>
      <c r="CN468" s="306" t="str">
        <f t="shared" si="80"/>
        <v>#REF!</v>
      </c>
      <c r="CO468" s="306" t="str">
        <f t="shared" si="80"/>
        <v>#REF!</v>
      </c>
      <c r="CP468" s="306" t="str">
        <f t="shared" si="80"/>
        <v>#REF!</v>
      </c>
      <c r="CQ468" s="307" t="str">
        <f>IFERROR(__xludf.DUMMYFUNCTION("IF(ISBLANK($K468),"""",IF(REGEXMATCH($K468,""Peraturan""),""Ada"",IF(REGEXMATCH($K468,""Rekomendasi""),""Tidak Ada"", $K468)))
"),"Ada")</f>
        <v>Ada</v>
      </c>
      <c r="CR468" s="308" t="str">
        <f t="array" ref="CR468">INDEX(#REF!,MATCH($D468,#REF!,FALSE))</f>
        <v>#REF!</v>
      </c>
      <c r="CS468" s="309"/>
    </row>
    <row r="469">
      <c r="A469" s="334">
        <v>463.0</v>
      </c>
      <c r="B469" s="334">
        <v>1.0</v>
      </c>
      <c r="C469" s="311" t="s">
        <v>4791</v>
      </c>
      <c r="D469" s="312" t="s">
        <v>3542</v>
      </c>
      <c r="E469" s="313"/>
      <c r="F469" s="218" t="str">
        <f t="array" ref="F469">INDEX('Ortala-KabKota'!F$2:F$415,MATCH($D469,'Ortala-KabKota'!$E$2:$E$415,FALSE))</f>
        <v>#N/A</v>
      </c>
      <c r="G469" s="218" t="str">
        <f t="array" ref="G469">INDEX('Ortala-KabKota'!G$2:G$415,MATCH($D469,'Ortala-KabKota'!$E$2:$E$415,FALSE))</f>
        <v>#N/A</v>
      </c>
      <c r="H469" s="218" t="str">
        <f t="array" ref="H469">INDEX('Ortala-KabKota'!H$2:H$415,MATCH($D469,'Ortala-KabKota'!$E$2:$E$415,FALSE))</f>
        <v>#N/A</v>
      </c>
      <c r="I469" s="218" t="str">
        <f t="array" ref="I469">INDEX('Ortala-KabKota'!I$2:I$415,MATCH($D469,'Ortala-KabKota'!$E$2:$E$415,FALSE))</f>
        <v>#N/A</v>
      </c>
      <c r="J469" s="218" t="str">
        <f t="array" ref="J469">INDEX('Ortala-KabKota'!J$2:J$415,MATCH($D469,'Ortala-KabKota'!$E$2:$E$415,FALSE))</f>
        <v>#N/A</v>
      </c>
      <c r="K469" s="218" t="str">
        <f t="array" ref="K469">INDEX('Ortala-KabKota'!K$2:K$415,MATCH($D469,'Ortala-KabKota'!$E$2:$E$415,FALSE))</f>
        <v>#N/A</v>
      </c>
      <c r="L469" s="218" t="str">
        <f t="array" ref="L469">INDEX('Ortala-KabKota'!L$2:L$415,MATCH($D469,'Ortala-KabKota'!$E$2:$E$415,FALSE))</f>
        <v>#N/A</v>
      </c>
      <c r="M469" s="218" t="str">
        <f t="array" ref="M469">INDEX('Ortala-KabKota'!M$2:M$415,MATCH($D469,'Ortala-KabKota'!$E$2:$E$415,FALSE))</f>
        <v>#N/A</v>
      </c>
      <c r="N469" s="218" t="str">
        <f t="array" ref="N469">INDEX('Ortala-KabKota'!N$2:N$415,MATCH($D469,'Ortala-KabKota'!$E$2:$E$415,FALSE))</f>
        <v>#N/A</v>
      </c>
      <c r="O469" s="218" t="str">
        <f t="array" ref="O469">INDEX('Ortala-KabKota'!O$2:O$415,MATCH($D469,'Ortala-KabKota'!$E$2:$E$415,FALSE))</f>
        <v>#N/A</v>
      </c>
      <c r="P469" s="218" t="str">
        <f t="array" ref="P469">INDEX('Ortala-KabKota'!P$2:P$415,MATCH($D469,'Ortala-KabKota'!$E$2:$E$415,FALSE))</f>
        <v>#N/A</v>
      </c>
      <c r="Q469" s="218" t="str">
        <f t="array" ref="Q469">INDEX('Ortala-KabKota'!Q$2:Q$415,MATCH($D469,'Ortala-KabKota'!$E$2:$E$415,FALSE))</f>
        <v>#N/A</v>
      </c>
      <c r="R469" s="218" t="str">
        <f t="array" ref="R469">INDEX('Ortala-KabKota'!R$2:R$415,MATCH($D469,'Ortala-KabKota'!$E$2:$E$415,FALSE))</f>
        <v>#N/A</v>
      </c>
      <c r="S469" s="218" t="str">
        <f t="array" ref="S469">INDEX('Ortala-KabKota'!S$2:S$415,MATCH($D469,'Ortala-KabKota'!$E$2:$E$415,FALSE))</f>
        <v>#N/A</v>
      </c>
      <c r="T469" s="218" t="str">
        <f t="array" ref="T469">INDEX('Ortala-KabKota'!T$2:T$415,MATCH($D469,'Ortala-KabKota'!$E$2:$E$415,FALSE))</f>
        <v>#N/A</v>
      </c>
      <c r="U469" s="218" t="str">
        <f t="array" ref="U469">INDEX('Ortala-KabKota'!U$2:U$415,MATCH($D469,'Ortala-KabKota'!$E$2:$E$415,FALSE))</f>
        <v>#N/A</v>
      </c>
      <c r="V469" s="218" t="str">
        <f t="array" ref="V469">INDEX('Ortala-KabKota'!V$2:V$415,MATCH($D469,'Ortala-KabKota'!$E$2:$E$415,FALSE))</f>
        <v>#N/A</v>
      </c>
      <c r="W469" s="218" t="str">
        <f t="array" ref="W469">INDEX('Ortala-KabKota'!W$2:W$415,MATCH($D469,'Ortala-KabKota'!$E$2:$E$415,FALSE))</f>
        <v>#N/A</v>
      </c>
      <c r="X469" s="218" t="str">
        <f t="array" ref="X469">INDEX('Ortala-KabKota'!X$2:X$415,MATCH($D469,'Ortala-KabKota'!$E$2:$E$415,FALSE))</f>
        <v>#N/A</v>
      </c>
      <c r="Y469" s="218" t="str">
        <f t="array" ref="Y469">INDEX('Ortala-KabKota'!Y$2:Y$415,MATCH($D469,'Ortala-KabKota'!$E$2:$E$415,FALSE))</f>
        <v>#N/A</v>
      </c>
      <c r="Z469" s="218" t="str">
        <f t="array" ref="Z469">INDEX('Ortala-KabKota'!Z$2:Z$415,MATCH($D469,'Ortala-KabKota'!$E$2:$E$415,FALSE))</f>
        <v>#N/A</v>
      </c>
      <c r="AA469" s="218" t="str">
        <f t="array" ref="AA469">INDEX('Ortala-KabKota'!AA$2:AA$415,MATCH($D469,'Ortala-KabKota'!$E$2:$E$415,FALSE))</f>
        <v>#N/A</v>
      </c>
      <c r="AB469" s="218" t="str">
        <f t="array" ref="AB469">INDEX('Ortala-KabKota'!AB$2:AB$415,MATCH($D469,'Ortala-KabKota'!$E$2:$E$415,FALSE))</f>
        <v>#N/A</v>
      </c>
      <c r="AC469" s="218" t="str">
        <f t="array" ref="AC469">INDEX('Ortala-KabKota'!AC$2:AC$415,MATCH($D469,'Ortala-KabKota'!$E$2:$E$415,FALSE))</f>
        <v>#N/A</v>
      </c>
      <c r="AD469" s="218" t="str">
        <f t="array" ref="AD469">INDEX('Ortala-KabKota'!AD$2:AD$415,MATCH($D469,'Ortala-KabKota'!$E$2:$E$415,FALSE))</f>
        <v>#N/A</v>
      </c>
      <c r="AE469" s="218" t="str">
        <f t="array" ref="AE469">INDEX('Ortala-KabKota'!AE$2:AE$415,MATCH($D469,'Ortala-KabKota'!$E$2:$E$415,FALSE))</f>
        <v>#N/A</v>
      </c>
      <c r="AF469" s="218" t="str">
        <f t="array" ref="AF469">INDEX('Ortala-KabKota'!AF$2:AF$415,MATCH($D469,'Ortala-KabKota'!$E$2:$E$415,FALSE))</f>
        <v>#N/A</v>
      </c>
      <c r="AG469" s="218" t="str">
        <f t="array" ref="AG469">INDEX('Ortala-KabKota'!AG$2:AG$415,MATCH($D469,'Ortala-KabKota'!$E$2:$E$415,FALSE))</f>
        <v>#N/A</v>
      </c>
      <c r="AH469" s="218" t="str">
        <f t="array" ref="AH469">INDEX('Ortala-KabKota'!AH$2:AH$415,MATCH($D469,'Ortala-KabKota'!$E$2:$E$415,FALSE))</f>
        <v>#N/A</v>
      </c>
      <c r="AI469" s="218" t="str">
        <f t="array" ref="AI469">INDEX('Ortala-KabKota'!AI$2:AI$415,MATCH($D469,'Ortala-KabKota'!$E$2:$E$415,FALSE))</f>
        <v>#N/A</v>
      </c>
      <c r="AJ469" s="218" t="str">
        <f t="array" ref="AJ469">INDEX('Ortala-KabKota'!AJ$2:AJ$415,MATCH($D469,'Ortala-KabKota'!$E$2:$E$415,FALSE))</f>
        <v>#N/A</v>
      </c>
      <c r="AK469" s="218" t="str">
        <f t="array" ref="AK469">INDEX('Ortala-KabKota'!AK$2:AK$415,MATCH($D469,'Ortala-KabKota'!$E$2:$E$415,FALSE))</f>
        <v>#N/A</v>
      </c>
      <c r="AL469" s="218" t="str">
        <f t="array" ref="AL469">INDEX('Ortala-KabKota'!AL$2:AL$415,MATCH($D469,'Ortala-KabKota'!$E$2:$E$415,FALSE))</f>
        <v>#N/A</v>
      </c>
      <c r="AM469" s="218" t="str">
        <f t="array" ref="AM469">INDEX('Ortala-KabKota'!AM$2:AM$415,MATCH($D469,'Ortala-KabKota'!$E$2:$E$415,FALSE))</f>
        <v>#N/A</v>
      </c>
      <c r="AN469" s="218" t="str">
        <f t="array" ref="AN469">INDEX('Ortala-KabKota'!AN$2:AN$415,MATCH($D469,'Ortala-KabKota'!$E$2:$E$415,FALSE))</f>
        <v>#N/A</v>
      </c>
      <c r="AO469" s="218" t="str">
        <f t="array" ref="AO469">INDEX('Ortala-KabKota'!AO$2:AO$415,MATCH($D469,'Ortala-KabKota'!$E$2:$E$415,FALSE))</f>
        <v>#N/A</v>
      </c>
      <c r="AP469" s="218" t="str">
        <f t="array" ref="AP469">INDEX('Ortala-KabKota'!AP$2:AP$415,MATCH($D469,'Ortala-KabKota'!$E$2:$E$415,FALSE))</f>
        <v>#N/A</v>
      </c>
      <c r="AQ469" s="218" t="str">
        <f t="array" ref="AQ469">INDEX('Ortala-KabKota'!AQ$2:AQ$415,MATCH($D469,'Ortala-KabKota'!$E$2:$E$415,FALSE))</f>
        <v>#N/A</v>
      </c>
      <c r="AR469" s="218" t="str">
        <f t="array" ref="AR469">INDEX('Ortala-KabKota'!AR$2:AR$415,MATCH($D469,'Ortala-KabKota'!$E$2:$E$415,FALSE))</f>
        <v>#N/A</v>
      </c>
      <c r="AS469" s="218" t="str">
        <f t="array" ref="AS469">INDEX('Ortala-KabKota'!AS$2:AS$415,MATCH($D469,'Ortala-KabKota'!$E$2:$E$415,FALSE))</f>
        <v>#N/A</v>
      </c>
      <c r="AT469" s="218" t="str">
        <f t="array" ref="AT469">INDEX('Ortala-KabKota'!AT$2:AT$415,MATCH($D469,'Ortala-KabKota'!$E$2:$E$415,FALSE))</f>
        <v>#N/A</v>
      </c>
      <c r="AU469" s="218" t="str">
        <f t="array" ref="AU469">INDEX('UPTD PPA KabKota'!D$5:D$513,MATCH($D469,'UPTD PPA KabKota'!$C$5:$C$513,FALSE))</f>
        <v/>
      </c>
      <c r="AV469" s="218" t="str">
        <f t="array" ref="AV469">INDEX('UPTD PPA KabKota'!E$5:E$513,MATCH($D469,'UPTD PPA KabKota'!$C$5:$C$513,FALSE))</f>
        <v/>
      </c>
      <c r="AW469" s="218" t="str">
        <f t="array" ref="AW469">INDEX('UPTD PPA KabKota'!F$5:F$513,MATCH($D469,'UPTD PPA KabKota'!$C$5:$C$513,FALSE))</f>
        <v/>
      </c>
      <c r="AX469" s="218" t="str">
        <f t="array" ref="AX469">INDEX('UPTD PPA KabKota'!G$5:G$513,MATCH($D469,'UPTD PPA KabKota'!$C$5:$C$513,FALSE))</f>
        <v/>
      </c>
      <c r="AY469" s="218" t="str">
        <f t="array" ref="AY469">INDEX('UPTD PPA KabKota'!H$5:H$513,MATCH($D469,'UPTD PPA KabKota'!$C$5:$C$513,FALSE))</f>
        <v/>
      </c>
      <c r="AZ469" s="218" t="str">
        <f t="array" ref="AZ469">INDEX('UPTD PPA KabKota'!I$5:I$513,MATCH($D469,'UPTD PPA KabKota'!$C$5:$C$513,FALSE))</f>
        <v>PERATURAN BUPATI BOALEMO NOMOR 16 TAHUN 2025</v>
      </c>
      <c r="BA469" s="218">
        <f t="array" ref="BA469">INDEX('UPTD PPA KabKota'!J$5:J$513,MATCH($D469,'UPTD PPA KabKota'!$C$5:$C$513,FALSE))</f>
        <v>2025</v>
      </c>
      <c r="BB469" s="218" t="str">
        <f t="array" ref="BB469">INDEX('UPTD PPA KabKota'!K$5:K$513,MATCH($D469,'UPTD PPA KabKota'!$C$5:$C$513,FALSE))</f>
        <v/>
      </c>
      <c r="BC469" s="218" t="str">
        <f t="array" ref="BC469">INDEX('UPTD PPA KabKota'!L$5:L$513,MATCH($D469,'UPTD PPA KabKota'!$C$5:$C$513,FALSE))</f>
        <v/>
      </c>
      <c r="BD469" s="218" t="str">
        <f t="array" ref="BD469">INDEX('UPTD PPA KabKota'!M$5:M$513,MATCH($D469,'UPTD PPA KabKota'!$C$5:$C$513,FALSE))</f>
        <v/>
      </c>
      <c r="BE469" s="218" t="str">
        <f t="array" ref="BE469">INDEX('UPTD PPA KabKota'!N$5:N$513,MATCH($D469,'UPTD PPA KabKota'!$C$5:$C$513,FALSE))</f>
        <v/>
      </c>
      <c r="BF469" s="218" t="str">
        <f t="array" ref="BF469">INDEX('UPTD PPA KabKota'!O$5:O$513,MATCH($D469,'UPTD PPA KabKota'!$C$5:$C$513,FALSE))</f>
        <v/>
      </c>
      <c r="BG469" s="218" t="str">
        <f t="array" ref="BG469">INDEX('UPTD PPA KabKota'!P$5:P$513,MATCH($D469,'UPTD PPA KabKota'!$C$5:$C$513,FALSE))</f>
        <v/>
      </c>
      <c r="BH469" s="218" t="str">
        <f t="array" ref="BH469">INDEX('UPTD PPA KabKota'!Q$5:Q$513,MATCH($D469,'UPTD PPA KabKota'!$C$5:$C$513,FALSE))</f>
        <v/>
      </c>
      <c r="BI469" s="218" t="str">
        <f t="array" ref="BI469">INDEX('UPTD PPA KabKota'!R$5:R$513,MATCH($D469,'UPTD PPA KabKota'!$C$5:$C$513,FALSE))</f>
        <v/>
      </c>
      <c r="BJ469" s="218" t="str">
        <f t="array" ref="BJ469">INDEX('UPTD PPA KabKota'!S$5:S$513,MATCH($D469,'UPTD PPA KabKota'!$C$5:$C$513,FALSE))</f>
        <v/>
      </c>
      <c r="BK469" s="218" t="str">
        <f t="array" ref="BK469">INDEX('UPTD PPA KabKota'!T$5:T$513,MATCH($D469,'UPTD PPA KabKota'!$C$5:$C$513,FALSE))</f>
        <v/>
      </c>
      <c r="BL469" s="218" t="str">
        <f t="array" ref="BL469">INDEX('UPTD PPA KabKota'!U$5:U$513,MATCH($D469,'UPTD PPA KabKota'!$C$5:$C$513,FALSE))</f>
        <v/>
      </c>
      <c r="BM469" s="218" t="str">
        <f t="array" ref="BM469">INDEX('UPTD PPA KabKota'!V$5:V$513,MATCH($D469,'UPTD PPA KabKota'!$C$5:$C$513,FALSE))</f>
        <v/>
      </c>
      <c r="BN469" s="218" t="str">
        <f t="array" ref="BN469">INDEX('UPTD PPA KabKota'!W$5:W$513,MATCH($D469,'UPTD PPA KabKota'!$C$5:$C$513,FALSE))</f>
        <v/>
      </c>
      <c r="BO469" s="218" t="str">
        <f t="array" ref="BO469">INDEX('UPTD PPA KabKota'!X$5:X$513,MATCH($D469,'UPTD PPA KabKota'!$C$5:$C$513,FALSE))</f>
        <v/>
      </c>
      <c r="BP469" s="218" t="str">
        <f t="array" ref="BP469">INDEX('UPTD PPA KabKota'!Y$5:Y$513,MATCH($D469,'UPTD PPA KabKota'!$C$5:$C$513,FALSE))</f>
        <v/>
      </c>
      <c r="BQ469" s="218" t="str">
        <f t="array" ref="BQ469">INDEX('UPTD PPA KabKota'!Z$5:Z$513,MATCH($D469,'UPTD PPA KabKota'!$C$5:$C$513,FALSE))</f>
        <v/>
      </c>
      <c r="BR469" s="218" t="str">
        <f t="array" ref="BR469">INDEX('UPTD PPA KabKota'!AA$5:AA$513,MATCH($D469,'UPTD PPA KabKota'!$C$5:$C$513,FALSE))</f>
        <v/>
      </c>
      <c r="BS469" s="218" t="str">
        <f t="array" ref="BS469">INDEX('UPTD PPA KabKota'!AB$5:AB$513,MATCH($D469,'UPTD PPA KabKota'!$C$5:$C$513,FALSE))</f>
        <v/>
      </c>
      <c r="BT469" s="218" t="str">
        <f t="array" ref="BT469">INDEX('UPTD PPA KabKota'!AC$5:AC$513,MATCH($D469,'UPTD PPA KabKota'!$C$5:$C$513,FALSE))</f>
        <v/>
      </c>
      <c r="BU469" s="218" t="str">
        <f t="array" ref="BU469">INDEX('UPTD PPA KabKota'!AD$5:AD$513,MATCH($D469,'UPTD PPA KabKota'!$C$5:$C$513,FALSE))</f>
        <v/>
      </c>
      <c r="BV469" s="218" t="str">
        <f t="array" ref="BV469">INDEX('UPTD PPA KabKota'!AE$5:AE$513,MATCH($D469,'UPTD PPA KabKota'!$C$5:$C$513,FALSE))</f>
        <v/>
      </c>
      <c r="BW469" s="218" t="str">
        <f t="array" ref="BW469">INDEX('UPTD PPA KabKota'!AF$5:AF$513,MATCH($D469,'UPTD PPA KabKota'!$C$5:$C$513,FALSE))</f>
        <v/>
      </c>
      <c r="BX469" s="218" t="str">
        <f t="array" ref="BX469">INDEX('UPTD PPA KabKota'!AG$5:AG$513,MATCH($D469,'UPTD PPA KabKota'!$C$5:$C$513,FALSE))</f>
        <v/>
      </c>
      <c r="BY469" s="218" t="str">
        <f t="array" ref="BY469">INDEX('UPTD PPA KabKota'!AH$5:AH$513,MATCH($D469,'UPTD PPA KabKota'!$C$5:$C$513,FALSE))</f>
        <v/>
      </c>
      <c r="BZ469" s="218" t="str">
        <f t="array" ref="BZ469">INDEX('UPTD PPA KabKota'!AI$5:AI$513,MATCH($D469,'UPTD PPA KabKota'!$C$5:$C$513,FALSE))</f>
        <v/>
      </c>
      <c r="CA469" s="218" t="str">
        <f t="array" ref="CA469">INDEX('UPTD PPA KabKota'!AJ$5:AJ$513,MATCH($D469,'UPTD PPA KabKota'!$C$5:$C$513,FALSE))</f>
        <v/>
      </c>
      <c r="CB469" s="218" t="str">
        <f t="array" ref="CB469">INDEX('UPTD PPA KabKota'!AK$5:AK$513,MATCH($D469,'UPTD PPA KabKota'!$C$5:$C$513,FALSE))</f>
        <v/>
      </c>
      <c r="CC469" s="218" t="str">
        <f t="array" ref="CC469">INDEX('UPTD PPA KabKota'!AL$5:AL$513,MATCH($D469,'UPTD PPA KabKota'!$C$5:$C$513,FALSE))</f>
        <v/>
      </c>
      <c r="CD469" s="218" t="str">
        <f t="array" ref="CD469">INDEX('UPTD PPA KabKota'!AM$5:AM$513,MATCH($D469,'UPTD PPA KabKota'!$C$5:$C$513,FALSE))</f>
        <v/>
      </c>
      <c r="CE469" s="218" t="str">
        <f t="array" ref="CE469">INDEX('UPTD PPA KabKota'!AN$5:AN$513,MATCH($D469,'UPTD PPA KabKota'!$C$5:$C$513,FALSE))</f>
        <v/>
      </c>
      <c r="CF469" s="218" t="str">
        <f t="array" ref="CF469">INDEX('UPTD PPA KabKota'!AO$5:AO$513,MATCH($D469,'UPTD PPA KabKota'!$C$5:$C$513,FALSE))</f>
        <v/>
      </c>
      <c r="CG469" s="218" t="str">
        <f t="array" ref="CG469">INDEX('UPTD PPA KabKota'!AP$5:AP$513,MATCH($D469,'UPTD PPA KabKota'!$C$5:$C$513,FALSE))</f>
        <v/>
      </c>
      <c r="CH469" s="218" t="str">
        <f t="array" ref="CH469">INDEX('UPTD PPA KabKota'!AQ$5:AQ$513,MATCH($D469,'UPTD PPA KabKota'!$C$5:$C$513,FALSE))</f>
        <v/>
      </c>
      <c r="CI469" s="218" t="str">
        <f t="array" ref="CI469">INDEX('UPTD PPA KabKota'!AR$5:AR$513,MATCH($D469,'UPTD PPA KabKota'!$C$5:$C$513,FALSE))</f>
        <v/>
      </c>
      <c r="CJ469" s="218" t="str">
        <f t="array" ref="CJ469">INDEX('UPTD PPA KabKota'!AS$5:AS$513,MATCH($D469,'UPTD PPA KabKota'!$C$5:$C$513,FALSE))</f>
        <v/>
      </c>
      <c r="CK469" s="218" t="str">
        <f t="array" ref="CK469">INDEX('UPTD PPA KabKota'!AT$5:AT$513,MATCH($D469,'UPTD PPA KabKota'!$C$5:$C$513,FALSE))</f>
        <v/>
      </c>
      <c r="CL469" s="218" t="str">
        <f t="array" ref="CL469">INDEX('UPTD PPA KabKota'!AU$5:AU$513,MATCH($D469,'UPTD PPA KabKota'!$C$5:$C$513,FALSE))</f>
        <v/>
      </c>
      <c r="CM469" s="218" t="str">
        <f t="array" ref="CM469">INDEX('UPTD PPA KabKota'!AV$5:AV$513,MATCH($D469,'UPTD PPA KabKota'!$C$5:$C$513,FALSE))</f>
        <v/>
      </c>
      <c r="CN469" s="218" t="str">
        <f t="array" ref="CN469">INDEX('UPTD PPA KabKota'!AW$5:AW$513,MATCH($D469,'UPTD PPA KabKota'!$C$5:$C$513,FALSE))</f>
        <v/>
      </c>
      <c r="CO469" s="218" t="str">
        <f t="array" ref="CO469">INDEX('UPTD PPA KabKota'!AX$5:AX$513,MATCH($D469,'UPTD PPA KabKota'!$C$5:$C$513,FALSE))</f>
        <v/>
      </c>
      <c r="CP469" s="218" t="str">
        <f t="array" ref="CP469">INDEX('UPTD PPA KabKota'!AY$5:AY$513,MATCH($D469,'UPTD PPA KabKota'!$C$5:$C$513,FALSE))</f>
        <v/>
      </c>
      <c r="CQ469" s="209" t="str">
        <f>IFERROR(__xludf.DUMMYFUNCTION("IF(ISBLANK($K469),"""",IF(REGEXMATCH($K469,""Peraturan""),""Ada"",IF(REGEXMATCH($K469,""Rekomendasi""),""Tidak Ada"", $K469)))
"),"#N/A")</f>
        <v>#N/A</v>
      </c>
      <c r="CR469" s="209" t="str">
        <f t="array" ref="CR469">index('UPTD PPA KabKota'!$BI$5:$BI$513,match($D469,'UPTD PPA KabKota'!$C$5:$C$513,false))</f>
        <v>Ada</v>
      </c>
      <c r="CS469" s="314" t="str">
        <f t="shared" ref="CS469:CS474" si="81">IFS(CQ469="Ada","Ada",CR469="Ada","Ada",CR469="Tidak Ada","Tidak Ada")</f>
        <v>#N/A</v>
      </c>
    </row>
    <row r="470">
      <c r="A470" s="334">
        <v>464.0</v>
      </c>
      <c r="B470" s="334">
        <v>2.0</v>
      </c>
      <c r="C470" s="311" t="s">
        <v>4791</v>
      </c>
      <c r="D470" s="312" t="s">
        <v>3540</v>
      </c>
      <c r="E470" s="315">
        <v>45689.0</v>
      </c>
      <c r="F470" s="218" t="str">
        <f t="array" ref="F470">INDEX('Ortala-KabKota'!F$2:F$415,MATCH($D470,'Ortala-KabKota'!$E$2:$E$415,FALSE))</f>
        <v>Ika/ 085256140738</v>
      </c>
      <c r="G470" s="218" t="str">
        <f t="array" ref="G470">INDEX('Ortala-KabKota'!G$2:G$415,MATCH($D470,'Ortala-KabKota'!$E$2:$E$415,FALSE))</f>
        <v/>
      </c>
      <c r="H470" s="218" t="str">
        <f t="array" ref="H470">INDEX('Ortala-KabKota'!H$2:H$415,MATCH($D470,'Ortala-KabKota'!$E$2:$E$415,FALSE))</f>
        <v/>
      </c>
      <c r="I470" s="218" t="str">
        <f t="array" ref="I470">INDEX('Ortala-KabKota'!I$2:I$415,MATCH($D470,'Ortala-KabKota'!$E$2:$E$415,FALSE))</f>
        <v/>
      </c>
      <c r="J470" s="218" t="str">
        <f t="array" ref="J470">INDEX('Ortala-KabKota'!J$2:J$415,MATCH($D470,'Ortala-KabKota'!$E$2:$E$415,FALSE))</f>
        <v>UPTD PPA</v>
      </c>
      <c r="K470" s="218" t="str">
        <f t="array" ref="K470">INDEX('Ortala-KabKota'!K$2:K$415,MATCH($D470,'Ortala-KabKota'!$E$2:$E$415,FALSE))</f>
        <v>Peraturan Bupati Gorontalo Nomor 8 Tahun 2022</v>
      </c>
      <c r="L470" s="218">
        <f t="array" ref="L470">INDEX('Ortala-KabKota'!L$2:L$415,MATCH($D470,'Ortala-KabKota'!$E$2:$E$415,FALSE))</f>
        <v>2022</v>
      </c>
      <c r="M470" s="218" t="str">
        <f t="array" ref="M470">INDEX('Ortala-KabKota'!M$2:M$415,MATCH($D470,'Ortala-KabKota'!$E$2:$E$415,FALSE))</f>
        <v>A</v>
      </c>
      <c r="N470" s="218" t="str">
        <f t="array" ref="N470">INDEX('Ortala-KabKota'!N$2:N$415,MATCH($D470,'Ortala-KabKota'!$E$2:$E$415,FALSE))</f>
        <v>Iyam Dini/ 085242210496</v>
      </c>
      <c r="O470" s="218" t="str">
        <f t="array" ref="O470">INDEX('Ortala-KabKota'!O$2:O$415,MATCH($D470,'Ortala-KabKota'!$E$2:$E$415,FALSE))</f>
        <v/>
      </c>
      <c r="P470" s="218" t="str">
        <f t="array" ref="P470">INDEX('Ortala-KabKota'!P$2:P$415,MATCH($D470,'Ortala-KabKota'!$E$2:$E$415,FALSE))</f>
        <v/>
      </c>
      <c r="Q470" s="218" t="str">
        <f t="array" ref="Q470">INDEX('Ortala-KabKota'!Q$2:Q$415,MATCH($D470,'Ortala-KabKota'!$E$2:$E$415,FALSE))</f>
        <v/>
      </c>
      <c r="R470" s="218" t="str">
        <f t="array" ref="R470">INDEX('Ortala-KabKota'!R$2:R$415,MATCH($D470,'Ortala-KabKota'!$E$2:$E$415,FALSE))</f>
        <v>MILIK SENDIRI</v>
      </c>
      <c r="S470" s="218" t="str">
        <f t="array" ref="S470">INDEX('Ortala-KabKota'!S$2:S$415,MATCH($D470,'Ortala-KabKota'!$E$2:$E$415,FALSE))</f>
        <v/>
      </c>
      <c r="T470" s="218" t="str">
        <f t="array" ref="T470">INDEX('Ortala-KabKota'!T$2:T$415,MATCH($D470,'Ortala-KabKota'!$E$2:$E$415,FALSE))</f>
        <v/>
      </c>
      <c r="U470" s="218" t="str">
        <f t="array" ref="U470">INDEX('Ortala-KabKota'!U$2:U$415,MATCH($D470,'Ortala-KabKota'!$E$2:$E$415,FALSE))</f>
        <v/>
      </c>
      <c r="V470" s="218" t="str">
        <f t="array" ref="V470">INDEX('Ortala-KabKota'!V$2:V$415,MATCH($D470,'Ortala-KabKota'!$E$2:$E$415,FALSE))</f>
        <v/>
      </c>
      <c r="W470" s="218" t="str">
        <f t="array" ref="W470">INDEX('Ortala-KabKota'!W$2:W$415,MATCH($D470,'Ortala-KabKota'!$E$2:$E$415,FALSE))</f>
        <v/>
      </c>
      <c r="X470" s="218" t="str">
        <f t="array" ref="X470">INDEX('Ortala-KabKota'!X$2:X$415,MATCH($D470,'Ortala-KabKota'!$E$2:$E$415,FALSE))</f>
        <v/>
      </c>
      <c r="Y470" s="218" t="str">
        <f t="array" ref="Y470">INDEX('Ortala-KabKota'!Y$2:Y$415,MATCH($D470,'Ortala-KabKota'!$E$2:$E$415,FALSE))</f>
        <v/>
      </c>
      <c r="Z470" s="218" t="str">
        <f t="array" ref="Z470">INDEX('Ortala-KabKota'!Z$2:Z$415,MATCH($D470,'Ortala-KabKota'!$E$2:$E$415,FALSE))</f>
        <v/>
      </c>
      <c r="AA470" s="218" t="str">
        <f t="array" ref="AA470">INDEX('Ortala-KabKota'!AA$2:AA$415,MATCH($D470,'Ortala-KabKota'!$E$2:$E$415,FALSE))</f>
        <v/>
      </c>
      <c r="AB470" s="218" t="str">
        <f t="array" ref="AB470">INDEX('Ortala-KabKota'!AB$2:AB$415,MATCH($D470,'Ortala-KabKota'!$E$2:$E$415,FALSE))</f>
        <v/>
      </c>
      <c r="AC470" s="218" t="str">
        <f t="array" ref="AC470">INDEX('Ortala-KabKota'!AC$2:AC$415,MATCH($D470,'Ortala-KabKota'!$E$2:$E$415,FALSE))</f>
        <v/>
      </c>
      <c r="AD470" s="218" t="str">
        <f t="array" ref="AD470">INDEX('Ortala-KabKota'!AD$2:AD$415,MATCH($D470,'Ortala-KabKota'!$E$2:$E$415,FALSE))</f>
        <v/>
      </c>
      <c r="AE470" s="218" t="str">
        <f t="array" ref="AE470">INDEX('Ortala-KabKota'!AE$2:AE$415,MATCH($D470,'Ortala-KabKota'!$E$2:$E$415,FALSE))</f>
        <v/>
      </c>
      <c r="AF470" s="218" t="str">
        <f t="array" ref="AF470">INDEX('Ortala-KabKota'!AF$2:AF$415,MATCH($D470,'Ortala-KabKota'!$E$2:$E$415,FALSE))</f>
        <v/>
      </c>
      <c r="AG470" s="218" t="str">
        <f t="array" ref="AG470">INDEX('Ortala-KabKota'!AG$2:AG$415,MATCH($D470,'Ortala-KabKota'!$E$2:$E$415,FALSE))</f>
        <v/>
      </c>
      <c r="AH470" s="218" t="str">
        <f t="array" ref="AH470">INDEX('Ortala-KabKota'!AH$2:AH$415,MATCH($D470,'Ortala-KabKota'!$E$2:$E$415,FALSE))</f>
        <v/>
      </c>
      <c r="AI470" s="218" t="str">
        <f t="array" ref="AI470">INDEX('Ortala-KabKota'!AI$2:AI$415,MATCH($D470,'Ortala-KabKota'!$E$2:$E$415,FALSE))</f>
        <v/>
      </c>
      <c r="AJ470" s="218" t="str">
        <f t="array" ref="AJ470">INDEX('Ortala-KabKota'!AJ$2:AJ$415,MATCH($D470,'Ortala-KabKota'!$E$2:$E$415,FALSE))</f>
        <v/>
      </c>
      <c r="AK470" s="218" t="str">
        <f t="array" ref="AK470">INDEX('Ortala-KabKota'!AK$2:AK$415,MATCH($D470,'Ortala-KabKota'!$E$2:$E$415,FALSE))</f>
        <v/>
      </c>
      <c r="AL470" s="218" t="str">
        <f t="array" ref="AL470">INDEX('Ortala-KabKota'!AL$2:AL$415,MATCH($D470,'Ortala-KabKota'!$E$2:$E$415,FALSE))</f>
        <v/>
      </c>
      <c r="AM470" s="218" t="str">
        <f t="array" ref="AM470">INDEX('Ortala-KabKota'!AM$2:AM$415,MATCH($D470,'Ortala-KabKota'!$E$2:$E$415,FALSE))</f>
        <v/>
      </c>
      <c r="AN470" s="218" t="str">
        <f t="array" ref="AN470">INDEX('Ortala-KabKota'!AN$2:AN$415,MATCH($D470,'Ortala-KabKota'!$E$2:$E$415,FALSE))</f>
        <v/>
      </c>
      <c r="AO470" s="218" t="str">
        <f t="array" ref="AO470">INDEX('Ortala-KabKota'!AO$2:AO$415,MATCH($D470,'Ortala-KabKota'!$E$2:$E$415,FALSE))</f>
        <v/>
      </c>
      <c r="AP470" s="218" t="str">
        <f t="array" ref="AP470">INDEX('Ortala-KabKota'!AP$2:AP$415,MATCH($D470,'Ortala-KabKota'!$E$2:$E$415,FALSE))</f>
        <v/>
      </c>
      <c r="AQ470" s="218" t="str">
        <f t="array" ref="AQ470">INDEX('Ortala-KabKota'!AQ$2:AQ$415,MATCH($D470,'Ortala-KabKota'!$E$2:$E$415,FALSE))</f>
        <v/>
      </c>
      <c r="AR470" s="218" t="str">
        <f t="array" ref="AR470">INDEX('Ortala-KabKota'!AR$2:AR$415,MATCH($D470,'Ortala-KabKota'!$E$2:$E$415,FALSE))</f>
        <v/>
      </c>
      <c r="AS470" s="218" t="str">
        <f t="array" ref="AS470">INDEX('Ortala-KabKota'!AS$2:AS$415,MATCH($D470,'Ortala-KabKota'!$E$2:$E$415,FALSE))</f>
        <v/>
      </c>
      <c r="AT470" s="218">
        <f t="array" ref="AT470">INDEX('Ortala-KabKota'!AT$2:AT$415,MATCH($D470,'Ortala-KabKota'!$E$2:$E$415,FALSE))</f>
        <v>1</v>
      </c>
      <c r="AU470" s="218" t="str">
        <f t="array" ref="AU470">INDEX('UPTD PPA KabKota'!D$5:D$513,MATCH($D470,'UPTD PPA KabKota'!$C$5:$C$513,FALSE))</f>
        <v/>
      </c>
      <c r="AV470" s="218" t="str">
        <f t="array" ref="AV470">INDEX('UPTD PPA KabKota'!E$5:E$513,MATCH($D470,'UPTD PPA KabKota'!$C$5:$C$513,FALSE))</f>
        <v/>
      </c>
      <c r="AW470" s="218" t="str">
        <f t="array" ref="AW470">INDEX('UPTD PPA KabKota'!F$5:F$513,MATCH($D470,'UPTD PPA KabKota'!$C$5:$C$513,FALSE))</f>
        <v/>
      </c>
      <c r="AX470" s="218" t="str">
        <f t="array" ref="AX470">INDEX('UPTD PPA KabKota'!G$5:G$513,MATCH($D470,'UPTD PPA KabKota'!$C$5:$C$513,FALSE))</f>
        <v/>
      </c>
      <c r="AY470" s="218" t="str">
        <f t="array" ref="AY470">INDEX('UPTD PPA KabKota'!H$5:H$513,MATCH($D470,'UPTD PPA KabKota'!$C$5:$C$513,FALSE))</f>
        <v/>
      </c>
      <c r="AZ470" s="218" t="str">
        <f t="array" ref="AZ470">INDEX('UPTD PPA KabKota'!I$5:I$513,MATCH($D470,'UPTD PPA KabKota'!$C$5:$C$513,FALSE))</f>
        <v>Peraturan Bupati Gorontalo Nomor 8 Tahun 2022</v>
      </c>
      <c r="BA470" s="218">
        <f t="array" ref="BA470">INDEX('UPTD PPA KabKota'!J$5:J$513,MATCH($D470,'UPTD PPA KabKota'!$C$5:$C$513,FALSE))</f>
        <v>2022</v>
      </c>
      <c r="BB470" s="218" t="str">
        <f t="array" ref="BB470">INDEX('UPTD PPA KabKota'!K$5:K$513,MATCH($D470,'UPTD PPA KabKota'!$C$5:$C$513,FALSE))</f>
        <v>Tidak ada informasi di Perkada</v>
      </c>
      <c r="BC470" s="218" t="str">
        <f t="array" ref="BC470">INDEX('UPTD PPA KabKota'!L$5:L$513,MATCH($D470,'UPTD PPA KabKota'!$C$5:$C$513,FALSE))</f>
        <v/>
      </c>
      <c r="BD470" s="218" t="str">
        <f t="array" ref="BD470">INDEX('UPTD PPA KabKota'!M$5:M$513,MATCH($D470,'UPTD PPA KabKota'!$C$5:$C$513,FALSE))</f>
        <v/>
      </c>
      <c r="BE470" s="218" t="str">
        <f t="array" ref="BE470">INDEX('UPTD PPA KabKota'!N$5:N$513,MATCH($D470,'UPTD PPA KabKota'!$C$5:$C$513,FALSE))</f>
        <v/>
      </c>
      <c r="BF470" s="218" t="str">
        <f t="array" ref="BF470">INDEX('UPTD PPA KabKota'!O$5:O$513,MATCH($D470,'UPTD PPA KabKota'!$C$5:$C$513,FALSE))</f>
        <v/>
      </c>
      <c r="BG470" s="218" t="str">
        <f t="array" ref="BG470">INDEX('UPTD PPA KabKota'!P$5:P$513,MATCH($D470,'UPTD PPA KabKota'!$C$5:$C$513,FALSE))</f>
        <v/>
      </c>
      <c r="BH470" s="218" t="str">
        <f t="array" ref="BH470">INDEX('UPTD PPA KabKota'!Q$5:Q$513,MATCH($D470,'UPTD PPA KabKota'!$C$5:$C$513,FALSE))</f>
        <v/>
      </c>
      <c r="BI470" s="218" t="str">
        <f t="array" ref="BI470">INDEX('UPTD PPA KabKota'!R$5:R$513,MATCH($D470,'UPTD PPA KabKota'!$C$5:$C$513,FALSE))</f>
        <v/>
      </c>
      <c r="BJ470" s="218" t="str">
        <f t="array" ref="BJ470">INDEX('UPTD PPA KabKota'!S$5:S$513,MATCH($D470,'UPTD PPA KabKota'!$C$5:$C$513,FALSE))</f>
        <v/>
      </c>
      <c r="BK470" s="218" t="str">
        <f t="array" ref="BK470">INDEX('UPTD PPA KabKota'!T$5:T$513,MATCH($D470,'UPTD PPA KabKota'!$C$5:$C$513,FALSE))</f>
        <v/>
      </c>
      <c r="BL470" s="218" t="str">
        <f t="array" ref="BL470">INDEX('UPTD PPA KabKota'!U$5:U$513,MATCH($D470,'UPTD PPA KabKota'!$C$5:$C$513,FALSE))</f>
        <v/>
      </c>
      <c r="BM470" s="218" t="str">
        <f t="array" ref="BM470">INDEX('UPTD PPA KabKota'!V$5:V$513,MATCH($D470,'UPTD PPA KabKota'!$C$5:$C$513,FALSE))</f>
        <v/>
      </c>
      <c r="BN470" s="218" t="str">
        <f t="array" ref="BN470">INDEX('UPTD PPA KabKota'!W$5:W$513,MATCH($D470,'UPTD PPA KabKota'!$C$5:$C$513,FALSE))</f>
        <v/>
      </c>
      <c r="BO470" s="218" t="str">
        <f t="array" ref="BO470">INDEX('UPTD PPA KabKota'!X$5:X$513,MATCH($D470,'UPTD PPA KabKota'!$C$5:$C$513,FALSE))</f>
        <v/>
      </c>
      <c r="BP470" s="218" t="str">
        <f t="array" ref="BP470">INDEX('UPTD PPA KabKota'!Y$5:Y$513,MATCH($D470,'UPTD PPA KabKota'!$C$5:$C$513,FALSE))</f>
        <v/>
      </c>
      <c r="BQ470" s="218" t="str">
        <f t="array" ref="BQ470">INDEX('UPTD PPA KabKota'!Z$5:Z$513,MATCH($D470,'UPTD PPA KabKota'!$C$5:$C$513,FALSE))</f>
        <v/>
      </c>
      <c r="BR470" s="218" t="str">
        <f t="array" ref="BR470">INDEX('UPTD PPA KabKota'!AA$5:AA$513,MATCH($D470,'UPTD PPA KabKota'!$C$5:$C$513,FALSE))</f>
        <v/>
      </c>
      <c r="BS470" s="218" t="str">
        <f t="array" ref="BS470">INDEX('UPTD PPA KabKota'!AB$5:AB$513,MATCH($D470,'UPTD PPA KabKota'!$C$5:$C$513,FALSE))</f>
        <v/>
      </c>
      <c r="BT470" s="218" t="str">
        <f t="array" ref="BT470">INDEX('UPTD PPA KabKota'!AC$5:AC$513,MATCH($D470,'UPTD PPA KabKota'!$C$5:$C$513,FALSE))</f>
        <v/>
      </c>
      <c r="BU470" s="218" t="str">
        <f t="array" ref="BU470">INDEX('UPTD PPA KabKota'!AD$5:AD$513,MATCH($D470,'UPTD PPA KabKota'!$C$5:$C$513,FALSE))</f>
        <v/>
      </c>
      <c r="BV470" s="218" t="str">
        <f t="array" ref="BV470">INDEX('UPTD PPA KabKota'!AE$5:AE$513,MATCH($D470,'UPTD PPA KabKota'!$C$5:$C$513,FALSE))</f>
        <v/>
      </c>
      <c r="BW470" s="218" t="str">
        <f t="array" ref="BW470">INDEX('UPTD PPA KabKota'!AF$5:AF$513,MATCH($D470,'UPTD PPA KabKota'!$C$5:$C$513,FALSE))</f>
        <v/>
      </c>
      <c r="BX470" s="218" t="str">
        <f t="array" ref="BX470">INDEX('UPTD PPA KabKota'!AG$5:AG$513,MATCH($D470,'UPTD PPA KabKota'!$C$5:$C$513,FALSE))</f>
        <v/>
      </c>
      <c r="BY470" s="218" t="str">
        <f t="array" ref="BY470">INDEX('UPTD PPA KabKota'!AH$5:AH$513,MATCH($D470,'UPTD PPA KabKota'!$C$5:$C$513,FALSE))</f>
        <v/>
      </c>
      <c r="BZ470" s="218" t="str">
        <f t="array" ref="BZ470">INDEX('UPTD PPA KabKota'!AI$5:AI$513,MATCH($D470,'UPTD PPA KabKota'!$C$5:$C$513,FALSE))</f>
        <v/>
      </c>
      <c r="CA470" s="218" t="str">
        <f t="array" ref="CA470">INDEX('UPTD PPA KabKota'!AJ$5:AJ$513,MATCH($D470,'UPTD PPA KabKota'!$C$5:$C$513,FALSE))</f>
        <v/>
      </c>
      <c r="CB470" s="218" t="str">
        <f t="array" ref="CB470">INDEX('UPTD PPA KabKota'!AK$5:AK$513,MATCH($D470,'UPTD PPA KabKota'!$C$5:$C$513,FALSE))</f>
        <v/>
      </c>
      <c r="CC470" s="218" t="str">
        <f t="array" ref="CC470">INDEX('UPTD PPA KabKota'!AL$5:AL$513,MATCH($D470,'UPTD PPA KabKota'!$C$5:$C$513,FALSE))</f>
        <v/>
      </c>
      <c r="CD470" s="218" t="str">
        <f t="array" ref="CD470">INDEX('UPTD PPA KabKota'!AM$5:AM$513,MATCH($D470,'UPTD PPA KabKota'!$C$5:$C$513,FALSE))</f>
        <v/>
      </c>
      <c r="CE470" s="218" t="str">
        <f t="array" ref="CE470">INDEX('UPTD PPA KabKota'!AN$5:AN$513,MATCH($D470,'UPTD PPA KabKota'!$C$5:$C$513,FALSE))</f>
        <v/>
      </c>
      <c r="CF470" s="218" t="str">
        <f t="array" ref="CF470">INDEX('UPTD PPA KabKota'!AO$5:AO$513,MATCH($D470,'UPTD PPA KabKota'!$C$5:$C$513,FALSE))</f>
        <v/>
      </c>
      <c r="CG470" s="218" t="str">
        <f t="array" ref="CG470">INDEX('UPTD PPA KabKota'!AP$5:AP$513,MATCH($D470,'UPTD PPA KabKota'!$C$5:$C$513,FALSE))</f>
        <v/>
      </c>
      <c r="CH470" s="218" t="str">
        <f t="array" ref="CH470">INDEX('UPTD PPA KabKota'!AQ$5:AQ$513,MATCH($D470,'UPTD PPA KabKota'!$C$5:$C$513,FALSE))</f>
        <v/>
      </c>
      <c r="CI470" s="218" t="str">
        <f t="array" ref="CI470">INDEX('UPTD PPA KabKota'!AR$5:AR$513,MATCH($D470,'UPTD PPA KabKota'!$C$5:$C$513,FALSE))</f>
        <v/>
      </c>
      <c r="CJ470" s="218" t="str">
        <f t="array" ref="CJ470">INDEX('UPTD PPA KabKota'!AS$5:AS$513,MATCH($D470,'UPTD PPA KabKota'!$C$5:$C$513,FALSE))</f>
        <v/>
      </c>
      <c r="CK470" s="218" t="str">
        <f t="array" ref="CK470">INDEX('UPTD PPA KabKota'!AT$5:AT$513,MATCH($D470,'UPTD PPA KabKota'!$C$5:$C$513,FALSE))</f>
        <v/>
      </c>
      <c r="CL470" s="218" t="str">
        <f t="array" ref="CL470">INDEX('UPTD PPA KabKota'!AU$5:AU$513,MATCH($D470,'UPTD PPA KabKota'!$C$5:$C$513,FALSE))</f>
        <v/>
      </c>
      <c r="CM470" s="218" t="str">
        <f t="array" ref="CM470">INDEX('UPTD PPA KabKota'!AV$5:AV$513,MATCH($D470,'UPTD PPA KabKota'!$C$5:$C$513,FALSE))</f>
        <v/>
      </c>
      <c r="CN470" s="218" t="str">
        <f t="array" ref="CN470">INDEX('UPTD PPA KabKota'!AW$5:AW$513,MATCH($D470,'UPTD PPA KabKota'!$C$5:$C$513,FALSE))</f>
        <v/>
      </c>
      <c r="CO470" s="218" t="str">
        <f t="array" ref="CO470">INDEX('UPTD PPA KabKota'!AX$5:AX$513,MATCH($D470,'UPTD PPA KabKota'!$C$5:$C$513,FALSE))</f>
        <v/>
      </c>
      <c r="CP470" s="218" t="str">
        <f t="array" ref="CP470">INDEX('UPTD PPA KabKota'!AY$5:AY$513,MATCH($D470,'UPTD PPA KabKota'!$C$5:$C$513,FALSE))</f>
        <v/>
      </c>
      <c r="CQ470" s="209" t="str">
        <f>IFERROR(__xludf.DUMMYFUNCTION("IF(ISBLANK($K470),"""",IF(REGEXMATCH($K470,""Peraturan""),""Ada"",IF(REGEXMATCH($K470,""Rekomendasi""),""Tidak Ada"", $K470)))
"),"Ada")</f>
        <v>Ada</v>
      </c>
      <c r="CR470" s="209" t="str">
        <f t="array" ref="CR470">index('UPTD PPA KabKota'!$BI$5:$BI$513,match($D470,'UPTD PPA KabKota'!$C$5:$C$513,false))</f>
        <v>Ada</v>
      </c>
      <c r="CS470" s="314" t="str">
        <f t="shared" si="81"/>
        <v>Ada</v>
      </c>
    </row>
    <row r="471">
      <c r="A471" s="334">
        <v>465.0</v>
      </c>
      <c r="B471" s="334">
        <v>3.0</v>
      </c>
      <c r="C471" s="311" t="s">
        <v>4791</v>
      </c>
      <c r="D471" s="312" t="s">
        <v>3529</v>
      </c>
      <c r="E471" s="315">
        <v>45689.0</v>
      </c>
      <c r="F471" s="218" t="str">
        <f t="array" ref="F471">INDEX('Ortala-KabKota'!F$2:F$415,MATCH($D471,'Ortala-KabKota'!$E$2:$E$415,FALSE))</f>
        <v>Ning/ 082259032988</v>
      </c>
      <c r="G471" s="218" t="str">
        <f t="array" ref="G471">INDEX('Ortala-KabKota'!G$2:G$415,MATCH($D471,'Ortala-KabKota'!$E$2:$E$415,FALSE))</f>
        <v/>
      </c>
      <c r="H471" s="218" t="str">
        <f t="array" ref="H471">INDEX('Ortala-KabKota'!H$2:H$415,MATCH($D471,'Ortala-KabKota'!$E$2:$E$415,FALSE))</f>
        <v/>
      </c>
      <c r="I471" s="218" t="str">
        <f t="array" ref="I471">INDEX('Ortala-KabKota'!I$2:I$415,MATCH($D471,'Ortala-KabKota'!$E$2:$E$415,FALSE))</f>
        <v/>
      </c>
      <c r="J471" s="218" t="str">
        <f t="array" ref="J471">INDEX('Ortala-KabKota'!J$2:J$415,MATCH($D471,'Ortala-KabKota'!$E$2:$E$415,FALSE))</f>
        <v>UPTD PPA</v>
      </c>
      <c r="K471" s="218" t="str">
        <f t="array" ref="K471">INDEX('Ortala-KabKota'!K$2:K$415,MATCH($D471,'Ortala-KabKota'!$E$2:$E$415,FALSE))</f>
        <v>Peraturan Bupati Pohuwato Nomor 27 Tahun 2022</v>
      </c>
      <c r="L471" s="218">
        <f t="array" ref="L471">INDEX('Ortala-KabKota'!L$2:L$415,MATCH($D471,'Ortala-KabKota'!$E$2:$E$415,FALSE))</f>
        <v>2022</v>
      </c>
      <c r="M471" s="218" t="str">
        <f t="array" ref="M471">INDEX('Ortala-KabKota'!M$2:M$415,MATCH($D471,'Ortala-KabKota'!$E$2:$E$415,FALSE))</f>
        <v>A</v>
      </c>
      <c r="N471" s="218" t="str">
        <f t="array" ref="N471">INDEX('Ortala-KabKota'!N$2:N$415,MATCH($D471,'Ortala-KabKota'!$E$2:$E$415,FALSE))</f>
        <v/>
      </c>
      <c r="O471" s="218" t="str">
        <f t="array" ref="O471">INDEX('Ortala-KabKota'!O$2:O$415,MATCH($D471,'Ortala-KabKota'!$E$2:$E$415,FALSE))</f>
        <v/>
      </c>
      <c r="P471" s="218" t="str">
        <f t="array" ref="P471">INDEX('Ortala-KabKota'!P$2:P$415,MATCH($D471,'Ortala-KabKota'!$E$2:$E$415,FALSE))</f>
        <v/>
      </c>
      <c r="Q471" s="218" t="str">
        <f t="array" ref="Q471">INDEX('Ortala-KabKota'!Q$2:Q$415,MATCH($D471,'Ortala-KabKota'!$E$2:$E$415,FALSE))</f>
        <v/>
      </c>
      <c r="R471" s="218" t="str">
        <f t="array" ref="R471">INDEX('Ortala-KabKota'!R$2:R$415,MATCH($D471,'Ortala-KabKota'!$E$2:$E$415,FALSE))</f>
        <v/>
      </c>
      <c r="S471" s="218" t="str">
        <f t="array" ref="S471">INDEX('Ortala-KabKota'!S$2:S$415,MATCH($D471,'Ortala-KabKota'!$E$2:$E$415,FALSE))</f>
        <v/>
      </c>
      <c r="T471" s="218" t="str">
        <f t="array" ref="T471">INDEX('Ortala-KabKota'!T$2:T$415,MATCH($D471,'Ortala-KabKota'!$E$2:$E$415,FALSE))</f>
        <v/>
      </c>
      <c r="U471" s="218" t="str">
        <f t="array" ref="U471">INDEX('Ortala-KabKota'!U$2:U$415,MATCH($D471,'Ortala-KabKota'!$E$2:$E$415,FALSE))</f>
        <v/>
      </c>
      <c r="V471" s="218" t="str">
        <f t="array" ref="V471">INDEX('Ortala-KabKota'!V$2:V$415,MATCH($D471,'Ortala-KabKota'!$E$2:$E$415,FALSE))</f>
        <v/>
      </c>
      <c r="W471" s="218" t="str">
        <f t="array" ref="W471">INDEX('Ortala-KabKota'!W$2:W$415,MATCH($D471,'Ortala-KabKota'!$E$2:$E$415,FALSE))</f>
        <v/>
      </c>
      <c r="X471" s="218" t="str">
        <f t="array" ref="X471">INDEX('Ortala-KabKota'!X$2:X$415,MATCH($D471,'Ortala-KabKota'!$E$2:$E$415,FALSE))</f>
        <v/>
      </c>
      <c r="Y471" s="218" t="str">
        <f t="array" ref="Y471">INDEX('Ortala-KabKota'!Y$2:Y$415,MATCH($D471,'Ortala-KabKota'!$E$2:$E$415,FALSE))</f>
        <v/>
      </c>
      <c r="Z471" s="218" t="str">
        <f t="array" ref="Z471">INDEX('Ortala-KabKota'!Z$2:Z$415,MATCH($D471,'Ortala-KabKota'!$E$2:$E$415,FALSE))</f>
        <v/>
      </c>
      <c r="AA471" s="218" t="str">
        <f t="array" ref="AA471">INDEX('Ortala-KabKota'!AA$2:AA$415,MATCH($D471,'Ortala-KabKota'!$E$2:$E$415,FALSE))</f>
        <v/>
      </c>
      <c r="AB471" s="218" t="str">
        <f t="array" ref="AB471">INDEX('Ortala-KabKota'!AB$2:AB$415,MATCH($D471,'Ortala-KabKota'!$E$2:$E$415,FALSE))</f>
        <v/>
      </c>
      <c r="AC471" s="218" t="str">
        <f t="array" ref="AC471">INDEX('Ortala-KabKota'!AC$2:AC$415,MATCH($D471,'Ortala-KabKota'!$E$2:$E$415,FALSE))</f>
        <v/>
      </c>
      <c r="AD471" s="218" t="str">
        <f t="array" ref="AD471">INDEX('Ortala-KabKota'!AD$2:AD$415,MATCH($D471,'Ortala-KabKota'!$E$2:$E$415,FALSE))</f>
        <v/>
      </c>
      <c r="AE471" s="218" t="str">
        <f t="array" ref="AE471">INDEX('Ortala-KabKota'!AE$2:AE$415,MATCH($D471,'Ortala-KabKota'!$E$2:$E$415,FALSE))</f>
        <v/>
      </c>
      <c r="AF471" s="218" t="str">
        <f t="array" ref="AF471">INDEX('Ortala-KabKota'!AF$2:AF$415,MATCH($D471,'Ortala-KabKota'!$E$2:$E$415,FALSE))</f>
        <v/>
      </c>
      <c r="AG471" s="218" t="str">
        <f t="array" ref="AG471">INDEX('Ortala-KabKota'!AG$2:AG$415,MATCH($D471,'Ortala-KabKota'!$E$2:$E$415,FALSE))</f>
        <v/>
      </c>
      <c r="AH471" s="218" t="str">
        <f t="array" ref="AH471">INDEX('Ortala-KabKota'!AH$2:AH$415,MATCH($D471,'Ortala-KabKota'!$E$2:$E$415,FALSE))</f>
        <v/>
      </c>
      <c r="AI471" s="218" t="str">
        <f t="array" ref="AI471">INDEX('Ortala-KabKota'!AI$2:AI$415,MATCH($D471,'Ortala-KabKota'!$E$2:$E$415,FALSE))</f>
        <v/>
      </c>
      <c r="AJ471" s="218" t="str">
        <f t="array" ref="AJ471">INDEX('Ortala-KabKota'!AJ$2:AJ$415,MATCH($D471,'Ortala-KabKota'!$E$2:$E$415,FALSE))</f>
        <v/>
      </c>
      <c r="AK471" s="218" t="str">
        <f t="array" ref="AK471">INDEX('Ortala-KabKota'!AK$2:AK$415,MATCH($D471,'Ortala-KabKota'!$E$2:$E$415,FALSE))</f>
        <v/>
      </c>
      <c r="AL471" s="218" t="str">
        <f t="array" ref="AL471">INDEX('Ortala-KabKota'!AL$2:AL$415,MATCH($D471,'Ortala-KabKota'!$E$2:$E$415,FALSE))</f>
        <v/>
      </c>
      <c r="AM471" s="218" t="str">
        <f t="array" ref="AM471">INDEX('Ortala-KabKota'!AM$2:AM$415,MATCH($D471,'Ortala-KabKota'!$E$2:$E$415,FALSE))</f>
        <v/>
      </c>
      <c r="AN471" s="218" t="str">
        <f t="array" ref="AN471">INDEX('Ortala-KabKota'!AN$2:AN$415,MATCH($D471,'Ortala-KabKota'!$E$2:$E$415,FALSE))</f>
        <v/>
      </c>
      <c r="AO471" s="218" t="str">
        <f t="array" ref="AO471">INDEX('Ortala-KabKota'!AO$2:AO$415,MATCH($D471,'Ortala-KabKota'!$E$2:$E$415,FALSE))</f>
        <v/>
      </c>
      <c r="AP471" s="218" t="str">
        <f t="array" ref="AP471">INDEX('Ortala-KabKota'!AP$2:AP$415,MATCH($D471,'Ortala-KabKota'!$E$2:$E$415,FALSE))</f>
        <v/>
      </c>
      <c r="AQ471" s="218" t="str">
        <f t="array" ref="AQ471">INDEX('Ortala-KabKota'!AQ$2:AQ$415,MATCH($D471,'Ortala-KabKota'!$E$2:$E$415,FALSE))</f>
        <v/>
      </c>
      <c r="AR471" s="218" t="str">
        <f t="array" ref="AR471">INDEX('Ortala-KabKota'!AR$2:AR$415,MATCH($D471,'Ortala-KabKota'!$E$2:$E$415,FALSE))</f>
        <v/>
      </c>
      <c r="AS471" s="218" t="str">
        <f t="array" ref="AS471">INDEX('Ortala-KabKota'!AS$2:AS$415,MATCH($D471,'Ortala-KabKota'!$E$2:$E$415,FALSE))</f>
        <v/>
      </c>
      <c r="AT471" s="218" t="str">
        <f t="array" ref="AT471">INDEX('Ortala-KabKota'!AT$2:AT$415,MATCH($D471,'Ortala-KabKota'!$E$2:$E$415,FALSE))</f>
        <v/>
      </c>
      <c r="AU471" s="218" t="str">
        <f t="array" ref="AU471">INDEX('UPTD PPA KabKota'!D$5:D$513,MATCH($D471,'UPTD PPA KabKota'!$C$5:$C$513,FALSE))</f>
        <v>Nining Haluta, S.AP</v>
      </c>
      <c r="AV471" s="218" t="str">
        <f t="array" ref="AV471">INDEX('UPTD PPA KabKota'!E$5:E$513,MATCH($D471,'UPTD PPA KabKota'!$C$5:$C$513,FALSE))</f>
        <v>Jln. P. Kalengkongan</v>
      </c>
      <c r="AW471" s="218">
        <f t="array" ref="AW471">INDEX('UPTD PPA KabKota'!F$5:F$513,MATCH($D471,'UPTD PPA KabKota'!$C$5:$C$513,FALSE))</f>
        <v>82191718393</v>
      </c>
      <c r="AX471" s="218">
        <f t="array" ref="AX471">INDEX('UPTD PPA KabKota'!G$5:G$513,MATCH($D471,'UPTD PPA KabKota'!$C$5:$C$513,FALSE))</f>
        <v>82191718393</v>
      </c>
      <c r="AY471" s="218" t="str">
        <f t="array" ref="AY471">INDEX('UPTD PPA KabKota'!H$5:H$513,MATCH($D471,'UPTD PPA KabKota'!$C$5:$C$513,FALSE))</f>
        <v>UPTD PPA</v>
      </c>
      <c r="AZ471" s="218" t="str">
        <f t="array" ref="AZ471">INDEX('UPTD PPA KabKota'!I$5:I$513,MATCH($D471,'UPTD PPA KabKota'!$C$5:$C$513,FALSE))</f>
        <v>Peraturan Bupati Nomor 27 Tahun 2022</v>
      </c>
      <c r="BA471" s="218">
        <f t="array" ref="BA471">INDEX('UPTD PPA KabKota'!J$5:J$513,MATCH($D471,'UPTD PPA KabKota'!$C$5:$C$513,FALSE))</f>
        <v>2022</v>
      </c>
      <c r="BB471" s="218" t="str">
        <f t="array" ref="BB471">INDEX('UPTD PPA KabKota'!K$5:K$513,MATCH($D471,'UPTD PPA KabKota'!$C$5:$C$513,FALSE))</f>
        <v>A</v>
      </c>
      <c r="BC471" s="218" t="str">
        <f t="array" ref="BC471">INDEX('UPTD PPA KabKota'!L$5:L$513,MATCH($D471,'UPTD PPA KabKota'!$C$5:$C$513,FALSE))</f>
        <v>UPTD PPA/082191718393</v>
      </c>
      <c r="BD471" s="218" t="str">
        <f t="array" ref="BD471">INDEX('UPTD PPA KabKota'!M$5:M$513,MATCH($D471,'UPTD PPA KabKota'!$C$5:$C$513,FALSE))</f>
        <v>uptdppapohuwato@gmail.com</v>
      </c>
      <c r="BE471" s="218" t="str">
        <f t="array" ref="BE471">INDEX('UPTD PPA KabKota'!N$5:N$513,MATCH($D471,'UPTD PPA KabKota'!$C$5:$C$513,FALSE))</f>
        <v>Kepala UPTD, Kasubag TU, Staf Administrasi, Pendamping PA</v>
      </c>
      <c r="BF471" s="218" t="str">
        <f t="array" ref="BF471">INDEX('UPTD PPA KabKota'!O$5:O$513,MATCH($D471,'UPTD PPA KabKota'!$C$5:$C$513,FALSE))</f>
        <v>Sewa Gedung</v>
      </c>
      <c r="BG471" s="218" t="str">
        <f t="array" ref="BG471">INDEX('UPTD PPA KabKota'!P$5:P$513,MATCH($D471,'UPTD PPA KabKota'!$C$5:$C$513,FALSE))</f>
        <v>Sewa/Kontrak</v>
      </c>
      <c r="BH471" s="218" t="str">
        <f t="array" ref="BH471">INDEX('UPTD PPA KabKota'!Q$5:Q$513,MATCH($D471,'UPTD PPA KabKota'!$C$5:$C$513,FALSE))</f>
        <v>Gedung (Eks) Perpustakaan (rusak berat)</v>
      </c>
      <c r="BI471" s="218" t="str">
        <f t="array" ref="BI471">INDEX('UPTD PPA KabKota'!R$5:R$513,MATCH($D471,'UPTD PPA KabKota'!$C$5:$C$513,FALSE))</f>
        <v>Ada</v>
      </c>
      <c r="BJ471" s="218" t="str">
        <f t="array" ref="BJ471">INDEX('UPTD PPA KabKota'!S$5:S$513,MATCH($D471,'UPTD PPA KabKota'!$C$5:$C$513,FALSE))</f>
        <v>Tidak Ada</v>
      </c>
      <c r="BK471" s="218" t="str">
        <f t="array" ref="BK471">INDEX('UPTD PPA KabKota'!T$5:T$513,MATCH($D471,'UPTD PPA KabKota'!$C$5:$C$513,FALSE))</f>
        <v>Ada</v>
      </c>
      <c r="BL471" s="218" t="str">
        <f t="array" ref="BL471">INDEX('UPTD PPA KabKota'!U$5:U$513,MATCH($D471,'UPTD PPA KabKota'!$C$5:$C$513,FALSE))</f>
        <v>Ada</v>
      </c>
      <c r="BM471" s="218" t="str">
        <f t="array" ref="BM471">INDEX('UPTD PPA KabKota'!V$5:V$513,MATCH($D471,'UPTD PPA KabKota'!$C$5:$C$513,FALSE))</f>
        <v>Tidak Ada</v>
      </c>
      <c r="BN471" s="218" t="str">
        <f t="array" ref="BN471">INDEX('UPTD PPA KabKota'!W$5:W$513,MATCH($D471,'UPTD PPA KabKota'!$C$5:$C$513,FALSE))</f>
        <v>Ada</v>
      </c>
      <c r="BO471" s="218" t="str">
        <f t="array" ref="BO471">INDEX('UPTD PPA KabKota'!X$5:X$513,MATCH($D471,'UPTD PPA KabKota'!$C$5:$C$513,FALSE))</f>
        <v>Ada</v>
      </c>
      <c r="BP471" s="218" t="str">
        <f t="array" ref="BP471">INDEX('UPTD PPA KabKota'!Y$5:Y$513,MATCH($D471,'UPTD PPA KabKota'!$C$5:$C$513,FALSE))</f>
        <v>Ada</v>
      </c>
      <c r="BQ471" s="218" t="str">
        <f t="array" ref="BQ471">INDEX('UPTD PPA KabKota'!Z$5:Z$513,MATCH($D471,'UPTD PPA KabKota'!$C$5:$C$513,FALSE))</f>
        <v>Ada</v>
      </c>
      <c r="BR471" s="218" t="str">
        <f t="array" ref="BR471">INDEX('UPTD PPA KabKota'!AA$5:AA$513,MATCH($D471,'UPTD PPA KabKota'!$C$5:$C$513,FALSE))</f>
        <v>Tidak Ada</v>
      </c>
      <c r="BS471" s="218" t="str">
        <f t="array" ref="BS471">INDEX('UPTD PPA KabKota'!AB$5:AB$513,MATCH($D471,'UPTD PPA KabKota'!$C$5:$C$513,FALSE))</f>
        <v>Tidak Ada</v>
      </c>
      <c r="BT471" s="218" t="str">
        <f t="array" ref="BT471">INDEX('UPTD PPA KabKota'!AC$5:AC$513,MATCH($D471,'UPTD PPA KabKota'!$C$5:$C$513,FALSE))</f>
        <v>Sudah</v>
      </c>
      <c r="BU471" s="218" t="str">
        <f t="array" ref="BU471">INDEX('UPTD PPA KabKota'!AD$5:AD$513,MATCH($D471,'UPTD PPA KabKota'!$C$5:$C$513,FALSE))</f>
        <v>Sudah</v>
      </c>
      <c r="BV471" s="218" t="str">
        <f t="array" ref="BV471">INDEX('UPTD PPA KabKota'!AE$5:AE$513,MATCH($D471,'UPTD PPA KabKota'!$C$5:$C$513,FALSE))</f>
        <v>Sudah</v>
      </c>
      <c r="BW471" s="218" t="str">
        <f t="array" ref="BW471">INDEX('UPTD PPA KabKota'!AF$5:AF$513,MATCH($D471,'UPTD PPA KabKota'!$C$5:$C$513,FALSE))</f>
        <v>Sudah</v>
      </c>
      <c r="BX471" s="218" t="str">
        <f t="array" ref="BX471">INDEX('UPTD PPA KabKota'!AG$5:AG$513,MATCH($D471,'UPTD PPA KabKota'!$C$5:$C$513,FALSE))</f>
        <v>Sudah</v>
      </c>
      <c r="BY471" s="218" t="str">
        <f t="array" ref="BY471">INDEX('UPTD PPA KabKota'!AH$5:AH$513,MATCH($D471,'UPTD PPA KabKota'!$C$5:$C$513,FALSE))</f>
        <v>Sudah</v>
      </c>
      <c r="BZ471" s="218" t="str">
        <f t="array" ref="BZ471">INDEX('UPTD PPA KabKota'!AI$5:AI$513,MATCH($D471,'UPTD PPA KabKota'!$C$5:$C$513,FALSE))</f>
        <v>Sudah</v>
      </c>
      <c r="CA471" s="218" t="str">
        <f t="array" ref="CA471">INDEX('UPTD PPA KabKota'!AJ$5:AJ$513,MATCH($D471,'UPTD PPA KabKota'!$C$5:$C$513,FALSE))</f>
        <v>Sudah</v>
      </c>
      <c r="CB471" s="218" t="str">
        <f t="array" ref="CB471">INDEX('UPTD PPA KabKota'!AK$5:AK$513,MATCH($D471,'UPTD PPA KabKota'!$C$5:$C$513,FALSE))</f>
        <v>Belum</v>
      </c>
      <c r="CC471" s="218" t="str">
        <f t="array" ref="CC471">INDEX('UPTD PPA KabKota'!AL$5:AL$513,MATCH($D471,'UPTD PPA KabKota'!$C$5:$C$513,FALSE))</f>
        <v>Sudah</v>
      </c>
      <c r="CD471" s="218" t="str">
        <f t="array" ref="CD471">INDEX('UPTD PPA KabKota'!AM$5:AM$513,MATCH($D471,'UPTD PPA KabKota'!$C$5:$C$513,FALSE))</f>
        <v>Sudah</v>
      </c>
      <c r="CE471" s="218" t="str">
        <f t="array" ref="CE471">INDEX('UPTD PPA KabKota'!AN$5:AN$513,MATCH($D471,'UPTD PPA KabKota'!$C$5:$C$513,FALSE))</f>
        <v>Belum tersedianya fasilitas khusus untuk korban penyandang disabilitas</v>
      </c>
      <c r="CF471" s="218">
        <f t="array" ref="CF471">INDEX('UPTD PPA KabKota'!AO$5:AO$513,MATCH($D471,'UPTD PPA KabKota'!$C$5:$C$513,FALSE))</f>
        <v>66</v>
      </c>
      <c r="CG471" s="218" t="str">
        <f t="array" ref="CG471">INDEX('UPTD PPA KabKota'!AP$5:AP$513,MATCH($D471,'UPTD PPA KabKota'!$C$5:$C$513,FALSE))</f>
        <v>Kekerasan Seksual</v>
      </c>
      <c r="CH471" s="218" t="str">
        <f t="array" ref="CH471">INDEX('UPTD PPA KabKota'!AQ$5:AQ$513,MATCH($D471,'UPTD PPA KabKota'!$C$5:$C$513,FALSE))</f>
        <v/>
      </c>
      <c r="CI471" s="218" t="str">
        <f t="array" ref="CI471">INDEX('UPTD PPA KabKota'!AR$5:AR$513,MATCH($D471,'UPTD PPA KabKota'!$C$5:$C$513,FALSE))</f>
        <v/>
      </c>
      <c r="CJ471" s="218" t="str">
        <f t="array" ref="CJ471">INDEX('UPTD PPA KabKota'!AS$5:AS$513,MATCH($D471,'UPTD PPA KabKota'!$C$5:$C$513,FALSE))</f>
        <v/>
      </c>
      <c r="CK471" s="218" t="str">
        <f t="array" ref="CK471">INDEX('UPTD PPA KabKota'!AT$5:AT$513,MATCH($D471,'UPTD PPA KabKota'!$C$5:$C$513,FALSE))</f>
        <v/>
      </c>
      <c r="CL471" s="218" t="str">
        <f t="array" ref="CL471">INDEX('UPTD PPA KabKota'!AU$5:AU$513,MATCH($D471,'UPTD PPA KabKota'!$C$5:$C$513,FALSE))</f>
        <v/>
      </c>
      <c r="CM471" s="218" t="str">
        <f t="array" ref="CM471">INDEX('UPTD PPA KabKota'!AV$5:AV$513,MATCH($D471,'UPTD PPA KabKota'!$C$5:$C$513,FALSE))</f>
        <v/>
      </c>
      <c r="CN471" s="218" t="str">
        <f t="array" ref="CN471">INDEX('UPTD PPA KabKota'!AW$5:AW$513,MATCH($D471,'UPTD PPA KabKota'!$C$5:$C$513,FALSE))</f>
        <v>v</v>
      </c>
      <c r="CO471" s="218" t="str">
        <f t="array" ref="CO471">INDEX('UPTD PPA KabKota'!AX$5:AX$513,MATCH($D471,'UPTD PPA KabKota'!$C$5:$C$513,FALSE))</f>
        <v/>
      </c>
      <c r="CP471" s="218" t="str">
        <f t="array" ref="CP471">INDEX('UPTD PPA KabKota'!AY$5:AY$513,MATCH($D471,'UPTD PPA KabKota'!$C$5:$C$513,FALSE))</f>
        <v/>
      </c>
      <c r="CQ471" s="209" t="str">
        <f>IFERROR(__xludf.DUMMYFUNCTION("IF(ISBLANK($K471),"""",IF(REGEXMATCH($K471,""Peraturan""),""Ada"",IF(REGEXMATCH($K471,""Rekomendasi""),""Tidak Ada"", $K471)))
"),"Ada")</f>
        <v>Ada</v>
      </c>
      <c r="CR471" s="209" t="str">
        <f t="array" ref="CR471">index('UPTD PPA KabKota'!$BI$5:$BI$513,match($D471,'UPTD PPA KabKota'!$C$5:$C$513,false))</f>
        <v>Ada</v>
      </c>
      <c r="CS471" s="314" t="str">
        <f t="shared" si="81"/>
        <v>Ada</v>
      </c>
    </row>
    <row r="472">
      <c r="A472" s="334">
        <v>466.0</v>
      </c>
      <c r="B472" s="334">
        <v>4.0</v>
      </c>
      <c r="C472" s="311" t="s">
        <v>4791</v>
      </c>
      <c r="D472" s="312" t="s">
        <v>3519</v>
      </c>
      <c r="E472" s="315">
        <v>45689.0</v>
      </c>
      <c r="F472" s="218" t="str">
        <f t="array" ref="F472">INDEX('Ortala-KabKota'!F$2:F$415,MATCH($D472,'Ortala-KabKota'!$E$2:$E$415,FALSE))</f>
        <v/>
      </c>
      <c r="G472" s="218" t="str">
        <f t="array" ref="G472">INDEX('Ortala-KabKota'!G$2:G$415,MATCH($D472,'Ortala-KabKota'!$E$2:$E$415,FALSE))</f>
        <v/>
      </c>
      <c r="H472" s="218" t="str">
        <f t="array" ref="H472">INDEX('Ortala-KabKota'!H$2:H$415,MATCH($D472,'Ortala-KabKota'!$E$2:$E$415,FALSE))</f>
        <v/>
      </c>
      <c r="I472" s="218" t="str">
        <f t="array" ref="I472">INDEX('Ortala-KabKota'!I$2:I$415,MATCH($D472,'Ortala-KabKota'!$E$2:$E$415,FALSE))</f>
        <v/>
      </c>
      <c r="J472" s="218" t="str">
        <f t="array" ref="J472">INDEX('Ortala-KabKota'!J$2:J$415,MATCH($D472,'Ortala-KabKota'!$E$2:$E$415,FALSE))</f>
        <v>UPTD PPA</v>
      </c>
      <c r="K472" s="218" t="str">
        <f t="array" ref="K472">INDEX('Ortala-KabKota'!K$2:K$415,MATCH($D472,'Ortala-KabKota'!$E$2:$E$415,FALSE))</f>
        <v>Peraturan Bupati Bone Bolango Provinsi Gorontalo Nomor 24 Tahun 2024</v>
      </c>
      <c r="L472" s="218">
        <f t="array" ref="L472">INDEX('Ortala-KabKota'!L$2:L$415,MATCH($D472,'Ortala-KabKota'!$E$2:$E$415,FALSE))</f>
        <v>2024</v>
      </c>
      <c r="M472" s="218" t="str">
        <f t="array" ref="M472">INDEX('Ortala-KabKota'!M$2:M$415,MATCH($D472,'Ortala-KabKota'!$E$2:$E$415,FALSE))</f>
        <v>A</v>
      </c>
      <c r="N472" s="218" t="str">
        <f t="array" ref="N472">INDEX('Ortala-KabKota'!N$2:N$415,MATCH($D472,'Ortala-KabKota'!$E$2:$E$415,FALSE))</f>
        <v>Udin / 082290359171</v>
      </c>
      <c r="O472" s="218" t="str">
        <f t="array" ref="O472">INDEX('Ortala-KabKota'!O$2:O$415,MATCH($D472,'Ortala-KabKota'!$E$2:$E$415,FALSE))</f>
        <v/>
      </c>
      <c r="P472" s="218" t="str">
        <f t="array" ref="P472">INDEX('Ortala-KabKota'!P$2:P$415,MATCH($D472,'Ortala-KabKota'!$E$2:$E$415,FALSE))</f>
        <v>Kepala UPTD PPA, Kasubag TU,  Pelaksana dan Kelompok JF</v>
      </c>
      <c r="Q472" s="218" t="str">
        <f t="array" ref="Q472">INDEX('Ortala-KabKota'!Q$2:Q$415,MATCH($D472,'Ortala-KabKota'!$E$2:$E$415,FALSE))</f>
        <v>BERGABUNG DENGAN KANTOR DINAS</v>
      </c>
      <c r="R472" s="218" t="str">
        <f t="array" ref="R472">INDEX('Ortala-KabKota'!R$2:R$415,MATCH($D472,'Ortala-KabKota'!$E$2:$E$415,FALSE))</f>
        <v>SEWA/KONTRAK</v>
      </c>
      <c r="S472" s="218" t="str">
        <f t="array" ref="S472">INDEX('Ortala-KabKota'!S$2:S$415,MATCH($D472,'Ortala-KabKota'!$E$2:$E$415,FALSE))</f>
        <v/>
      </c>
      <c r="T472" s="218" t="str">
        <f t="array" ref="T472">INDEX('Ortala-KabKota'!T$2:T$415,MATCH($D472,'Ortala-KabKota'!$E$2:$E$415,FALSE))</f>
        <v/>
      </c>
      <c r="U472" s="218" t="str">
        <f t="array" ref="U472">INDEX('Ortala-KabKota'!U$2:U$415,MATCH($D472,'Ortala-KabKota'!$E$2:$E$415,FALSE))</f>
        <v/>
      </c>
      <c r="V472" s="218" t="str">
        <f t="array" ref="V472">INDEX('Ortala-KabKota'!V$2:V$415,MATCH($D472,'Ortala-KabKota'!$E$2:$E$415,FALSE))</f>
        <v/>
      </c>
      <c r="W472" s="218" t="str">
        <f t="array" ref="W472">INDEX('Ortala-KabKota'!W$2:W$415,MATCH($D472,'Ortala-KabKota'!$E$2:$E$415,FALSE))</f>
        <v/>
      </c>
      <c r="X472" s="218" t="str">
        <f t="array" ref="X472">INDEX('Ortala-KabKota'!X$2:X$415,MATCH($D472,'Ortala-KabKota'!$E$2:$E$415,FALSE))</f>
        <v/>
      </c>
      <c r="Y472" s="218" t="str">
        <f t="array" ref="Y472">INDEX('Ortala-KabKota'!Y$2:Y$415,MATCH($D472,'Ortala-KabKota'!$E$2:$E$415,FALSE))</f>
        <v/>
      </c>
      <c r="Z472" s="218" t="str">
        <f t="array" ref="Z472">INDEX('Ortala-KabKota'!Z$2:Z$415,MATCH($D472,'Ortala-KabKota'!$E$2:$E$415,FALSE))</f>
        <v/>
      </c>
      <c r="AA472" s="218" t="str">
        <f t="array" ref="AA472">INDEX('Ortala-KabKota'!AA$2:AA$415,MATCH($D472,'Ortala-KabKota'!$E$2:$E$415,FALSE))</f>
        <v/>
      </c>
      <c r="AB472" s="218" t="str">
        <f t="array" ref="AB472">INDEX('Ortala-KabKota'!AB$2:AB$415,MATCH($D472,'Ortala-KabKota'!$E$2:$E$415,FALSE))</f>
        <v/>
      </c>
      <c r="AC472" s="218" t="str">
        <f t="array" ref="AC472">INDEX('Ortala-KabKota'!AC$2:AC$415,MATCH($D472,'Ortala-KabKota'!$E$2:$E$415,FALSE))</f>
        <v/>
      </c>
      <c r="AD472" s="218" t="str">
        <f t="array" ref="AD472">INDEX('Ortala-KabKota'!AD$2:AD$415,MATCH($D472,'Ortala-KabKota'!$E$2:$E$415,FALSE))</f>
        <v/>
      </c>
      <c r="AE472" s="218" t="str">
        <f t="array" ref="AE472">INDEX('Ortala-KabKota'!AE$2:AE$415,MATCH($D472,'Ortala-KabKota'!$E$2:$E$415,FALSE))</f>
        <v/>
      </c>
      <c r="AF472" s="218" t="str">
        <f t="array" ref="AF472">INDEX('Ortala-KabKota'!AF$2:AF$415,MATCH($D472,'Ortala-KabKota'!$E$2:$E$415,FALSE))</f>
        <v/>
      </c>
      <c r="AG472" s="218" t="str">
        <f t="array" ref="AG472">INDEX('Ortala-KabKota'!AG$2:AG$415,MATCH($D472,'Ortala-KabKota'!$E$2:$E$415,FALSE))</f>
        <v/>
      </c>
      <c r="AH472" s="218" t="str">
        <f t="array" ref="AH472">INDEX('Ortala-KabKota'!AH$2:AH$415,MATCH($D472,'Ortala-KabKota'!$E$2:$E$415,FALSE))</f>
        <v/>
      </c>
      <c r="AI472" s="218" t="str">
        <f t="array" ref="AI472">INDEX('Ortala-KabKota'!AI$2:AI$415,MATCH($D472,'Ortala-KabKota'!$E$2:$E$415,FALSE))</f>
        <v/>
      </c>
      <c r="AJ472" s="218" t="str">
        <f t="array" ref="AJ472">INDEX('Ortala-KabKota'!AJ$2:AJ$415,MATCH($D472,'Ortala-KabKota'!$E$2:$E$415,FALSE))</f>
        <v/>
      </c>
      <c r="AK472" s="218" t="str">
        <f t="array" ref="AK472">INDEX('Ortala-KabKota'!AK$2:AK$415,MATCH($D472,'Ortala-KabKota'!$E$2:$E$415,FALSE))</f>
        <v/>
      </c>
      <c r="AL472" s="218" t="str">
        <f t="array" ref="AL472">INDEX('Ortala-KabKota'!AL$2:AL$415,MATCH($D472,'Ortala-KabKota'!$E$2:$E$415,FALSE))</f>
        <v/>
      </c>
      <c r="AM472" s="218" t="str">
        <f t="array" ref="AM472">INDEX('Ortala-KabKota'!AM$2:AM$415,MATCH($D472,'Ortala-KabKota'!$E$2:$E$415,FALSE))</f>
        <v/>
      </c>
      <c r="AN472" s="218" t="str">
        <f t="array" ref="AN472">INDEX('Ortala-KabKota'!AN$2:AN$415,MATCH($D472,'Ortala-KabKota'!$E$2:$E$415,FALSE))</f>
        <v/>
      </c>
      <c r="AO472" s="218" t="str">
        <f t="array" ref="AO472">INDEX('Ortala-KabKota'!AO$2:AO$415,MATCH($D472,'Ortala-KabKota'!$E$2:$E$415,FALSE))</f>
        <v/>
      </c>
      <c r="AP472" s="218" t="str">
        <f t="array" ref="AP472">INDEX('Ortala-KabKota'!AP$2:AP$415,MATCH($D472,'Ortala-KabKota'!$E$2:$E$415,FALSE))</f>
        <v/>
      </c>
      <c r="AQ472" s="218" t="str">
        <f t="array" ref="AQ472">INDEX('Ortala-KabKota'!AQ$2:AQ$415,MATCH($D472,'Ortala-KabKota'!$E$2:$E$415,FALSE))</f>
        <v/>
      </c>
      <c r="AR472" s="218" t="str">
        <f t="array" ref="AR472">INDEX('Ortala-KabKota'!AR$2:AR$415,MATCH($D472,'Ortala-KabKota'!$E$2:$E$415,FALSE))</f>
        <v/>
      </c>
      <c r="AS472" s="218" t="str">
        <f t="array" ref="AS472">INDEX('Ortala-KabKota'!AS$2:AS$415,MATCH($D472,'Ortala-KabKota'!$E$2:$E$415,FALSE))</f>
        <v/>
      </c>
      <c r="AT472" s="218" t="str">
        <f t="array" ref="AT472">INDEX('Ortala-KabKota'!AT$2:AT$415,MATCH($D472,'Ortala-KabKota'!$E$2:$E$415,FALSE))</f>
        <v/>
      </c>
      <c r="AU472" s="218" t="str">
        <f t="array" ref="AU472">INDEX('UPTD PPA KabKota'!D$5:D$513,MATCH($D472,'UPTD PPA KabKota'!$C$5:$C$513,FALSE))</f>
        <v>DIEDAN MARTIANIDA MOHAMMAD S.KOM</v>
      </c>
      <c r="AV472" s="218" t="str">
        <f t="array" ref="AV472">INDEX('UPTD PPA KabKota'!E$5:E$513,MATCH($D472,'UPTD PPA KabKota'!$C$5:$C$513,FALSE))</f>
        <v>Jl. DR. ZAINAL UMAR SIDIKI DESA MOUTONG KEC. TILONGKABILA KAB.BONE BOLANGO</v>
      </c>
      <c r="AW472" s="218">
        <f t="array" ref="AW472">INDEX('UPTD PPA KabKota'!F$5:F$513,MATCH($D472,'UPTD PPA KabKota'!$C$5:$C$513,FALSE))</f>
        <v>85240453575</v>
      </c>
      <c r="AX472" s="218">
        <f t="array" ref="AX472">INDEX('UPTD PPA KabKota'!G$5:G$513,MATCH($D472,'UPTD PPA KabKota'!$C$5:$C$513,FALSE))</f>
        <v>81244101989</v>
      </c>
      <c r="AY472" s="218" t="str">
        <f t="array" ref="AY472">INDEX('UPTD PPA KabKota'!H$5:H$513,MATCH($D472,'UPTD PPA KabKota'!$C$5:$C$513,FALSE))</f>
        <v>UPTD PPA</v>
      </c>
      <c r="AZ472" s="218" t="str">
        <f t="array" ref="AZ472">INDEX('UPTD PPA KabKota'!I$5:I$513,MATCH($D472,'UPTD PPA KabKota'!$C$5:$C$513,FALSE))</f>
        <v>Peraturan Bupati Nomor 24 Tahun 2024 Tentang Pembentukan Unit Pelaksana Teknis Daerah Perlindungan Perempuan Dan Anak
</v>
      </c>
      <c r="BA472" s="218">
        <f t="array" ref="BA472">INDEX('UPTD PPA KabKota'!J$5:J$513,MATCH($D472,'UPTD PPA KabKota'!$C$5:$C$513,FALSE))</f>
        <v>2024</v>
      </c>
      <c r="BB472" s="218" t="str">
        <f t="array" ref="BB472">INDEX('UPTD PPA KabKota'!K$5:K$513,MATCH($D472,'UPTD PPA KabKota'!$C$5:$C$513,FALSE))</f>
        <v>A</v>
      </c>
      <c r="BC472" s="218" t="str">
        <f t="array" ref="BC472">INDEX('UPTD PPA KabKota'!L$5:L$513,MATCH($D472,'UPTD PPA KabKota'!$C$5:$C$513,FALSE))</f>
        <v>YUSTICIA YACOB/081244101989</v>
      </c>
      <c r="BD472" s="218" t="str">
        <f t="array" ref="BD472">INDEX('UPTD PPA KabKota'!M$5:M$513,MATCH($D472,'UPTD PPA KabKota'!$C$5:$C$513,FALSE))</f>
        <v>YACOBYUSTICIA@GMAIL.COM</v>
      </c>
      <c r="BE472" s="218" t="str">
        <f t="array" ref="BE472">INDEX('UPTD PPA KabKota'!N$5:N$513,MATCH($D472,'UPTD PPA KabKota'!$C$5:$C$513,FALSE))</f>
        <v>KEPALA UPTD : DIEDAN MARTIANIDA MOHAMMAD A.KOM
KASUBAG TATA USAHA : YANTI IBRAHIM S.IP
FUNGSIONAL : MURSYAD 
PENGADMINISTRASI PERKANTORAN : YULIANA AYUB S.Ip
PENATA LAYANAN OPERASIONAL : PENDI MOHAMAD SIMBUKA
KONSELOR PSIKOLOGI/HUKUM :
1. NIKMAH ELSA RUSTAM S.Psi
2. YUSTICIA YACOB, SH
3. ZOIS ANWAR S.PD
4. TEMMY ANDREAS HABIBIE S.Psi.M.Psi,psikolog
5. Dr.ANIK INDARWATI, S.Psi,M.Pd,Psikolog
6. ROMI PAKAYA, SH
PENATA KELOLA KEAMANAN DAN KETERTIBAN : 
1.RAHMAN KADIR
2. SATRIO AGUNG HIMARI
3. NOVITA KAMARU
MEDIATOR : VONNY ABDUL
PENANNGGUNG JAWAB RUMAH PERLINDUNGAN : OKTAVIANITA HELINGO S.Si</v>
      </c>
      <c r="BF472" s="218" t="str">
        <f t="array" ref="BF472">INDEX('UPTD PPA KabKota'!O$5:O$513,MATCH($D472,'UPTD PPA KabKota'!$C$5:$C$513,FALSE))</f>
        <v>Pinjam Gedung Selain Dinas PPPA</v>
      </c>
      <c r="BG472" s="218" t="str">
        <f t="array" ref="BG472">INDEX('UPTD PPA KabKota'!P$5:P$513,MATCH($D472,'UPTD PPA KabKota'!$C$5:$C$513,FALSE))</f>
        <v>Sewa/Kontrak</v>
      </c>
      <c r="BH472" s="218" t="str">
        <f t="array" ref="BH472">INDEX('UPTD PPA KabKota'!Q$5:Q$513,MATCH($D472,'UPTD PPA KabKota'!$C$5:$C$513,FALSE))</f>
        <v/>
      </c>
      <c r="BI472" s="218" t="str">
        <f t="array" ref="BI472">INDEX('UPTD PPA KabKota'!R$5:R$513,MATCH($D472,'UPTD PPA KabKota'!$C$5:$C$513,FALSE))</f>
        <v>Ada</v>
      </c>
      <c r="BJ472" s="218" t="str">
        <f t="array" ref="BJ472">INDEX('UPTD PPA KabKota'!S$5:S$513,MATCH($D472,'UPTD PPA KabKota'!$C$5:$C$513,FALSE))</f>
        <v>Tidak Ada</v>
      </c>
      <c r="BK472" s="218" t="str">
        <f t="array" ref="BK472">INDEX('UPTD PPA KabKota'!T$5:T$513,MATCH($D472,'UPTD PPA KabKota'!$C$5:$C$513,FALSE))</f>
        <v>Ada</v>
      </c>
      <c r="BL472" s="218" t="str">
        <f t="array" ref="BL472">INDEX('UPTD PPA KabKota'!U$5:U$513,MATCH($D472,'UPTD PPA KabKota'!$C$5:$C$513,FALSE))</f>
        <v>Ada</v>
      </c>
      <c r="BM472" s="218" t="str">
        <f t="array" ref="BM472">INDEX('UPTD PPA KabKota'!V$5:V$513,MATCH($D472,'UPTD PPA KabKota'!$C$5:$C$513,FALSE))</f>
        <v>Ada</v>
      </c>
      <c r="BN472" s="218" t="str">
        <f t="array" ref="BN472">INDEX('UPTD PPA KabKota'!W$5:W$513,MATCH($D472,'UPTD PPA KabKota'!$C$5:$C$513,FALSE))</f>
        <v>Ada</v>
      </c>
      <c r="BO472" s="218" t="str">
        <f t="array" ref="BO472">INDEX('UPTD PPA KabKota'!X$5:X$513,MATCH($D472,'UPTD PPA KabKota'!$C$5:$C$513,FALSE))</f>
        <v>Ada</v>
      </c>
      <c r="BP472" s="218" t="str">
        <f t="array" ref="BP472">INDEX('UPTD PPA KabKota'!Y$5:Y$513,MATCH($D472,'UPTD PPA KabKota'!$C$5:$C$513,FALSE))</f>
        <v>Ada</v>
      </c>
      <c r="BQ472" s="218" t="str">
        <f t="array" ref="BQ472">INDEX('UPTD PPA KabKota'!Z$5:Z$513,MATCH($D472,'UPTD PPA KabKota'!$C$5:$C$513,FALSE))</f>
        <v>Ada</v>
      </c>
      <c r="BR472" s="218" t="str">
        <f t="array" ref="BR472">INDEX('UPTD PPA KabKota'!AA$5:AA$513,MATCH($D472,'UPTD PPA KabKota'!$C$5:$C$513,FALSE))</f>
        <v>Ada</v>
      </c>
      <c r="BS472" s="218" t="str">
        <f t="array" ref="BS472">INDEX('UPTD PPA KabKota'!AB$5:AB$513,MATCH($D472,'UPTD PPA KabKota'!$C$5:$C$513,FALSE))</f>
        <v>Ada</v>
      </c>
      <c r="BT472" s="218" t="str">
        <f t="array" ref="BT472">INDEX('UPTD PPA KabKota'!AC$5:AC$513,MATCH($D472,'UPTD PPA KabKota'!$C$5:$C$513,FALSE))</f>
        <v>Sudah</v>
      </c>
      <c r="BU472" s="218" t="str">
        <f t="array" ref="BU472">INDEX('UPTD PPA KabKota'!AD$5:AD$513,MATCH($D472,'UPTD PPA KabKota'!$C$5:$C$513,FALSE))</f>
        <v>Sudah</v>
      </c>
      <c r="BV472" s="218" t="str">
        <f t="array" ref="BV472">INDEX('UPTD PPA KabKota'!AE$5:AE$513,MATCH($D472,'UPTD PPA KabKota'!$C$5:$C$513,FALSE))</f>
        <v>Sudah</v>
      </c>
      <c r="BW472" s="218" t="str">
        <f t="array" ref="BW472">INDEX('UPTD PPA KabKota'!AF$5:AF$513,MATCH($D472,'UPTD PPA KabKota'!$C$5:$C$513,FALSE))</f>
        <v>Sudah</v>
      </c>
      <c r="BX472" s="218" t="str">
        <f t="array" ref="BX472">INDEX('UPTD PPA KabKota'!AG$5:AG$513,MATCH($D472,'UPTD PPA KabKota'!$C$5:$C$513,FALSE))</f>
        <v>Sudah</v>
      </c>
      <c r="BY472" s="218" t="str">
        <f t="array" ref="BY472">INDEX('UPTD PPA KabKota'!AH$5:AH$513,MATCH($D472,'UPTD PPA KabKota'!$C$5:$C$513,FALSE))</f>
        <v>Sudah</v>
      </c>
      <c r="BZ472" s="218" t="str">
        <f t="array" ref="BZ472">INDEX('UPTD PPA KabKota'!AI$5:AI$513,MATCH($D472,'UPTD PPA KabKota'!$C$5:$C$513,FALSE))</f>
        <v>Sudah</v>
      </c>
      <c r="CA472" s="218" t="str">
        <f t="array" ref="CA472">INDEX('UPTD PPA KabKota'!AJ$5:AJ$513,MATCH($D472,'UPTD PPA KabKota'!$C$5:$C$513,FALSE))</f>
        <v>Sudah</v>
      </c>
      <c r="CB472" s="218" t="str">
        <f t="array" ref="CB472">INDEX('UPTD PPA KabKota'!AK$5:AK$513,MATCH($D472,'UPTD PPA KabKota'!$C$5:$C$513,FALSE))</f>
        <v>Sudah</v>
      </c>
      <c r="CC472" s="218" t="str">
        <f t="array" ref="CC472">INDEX('UPTD PPA KabKota'!AL$5:AL$513,MATCH($D472,'UPTD PPA KabKota'!$C$5:$C$513,FALSE))</f>
        <v>Sudah</v>
      </c>
      <c r="CD472" s="218" t="str">
        <f t="array" ref="CD472">INDEX('UPTD PPA KabKota'!AM$5:AM$513,MATCH($D472,'UPTD PPA KabKota'!$C$5:$C$513,FALSE))</f>
        <v>Sudah</v>
      </c>
      <c r="CE472" s="218" t="str">
        <f t="array" ref="CE472">INDEX('UPTD PPA KabKota'!AN$5:AN$513,MATCH($D472,'UPTD PPA KabKota'!$C$5:$C$513,FALSE))</f>
        <v/>
      </c>
      <c r="CF472" s="218" t="str">
        <f t="array" ref="CF472">INDEX('UPTD PPA KabKota'!AO$5:AO$513,MATCH($D472,'UPTD PPA KabKota'!$C$5:$C$513,FALSE))</f>
        <v>26 KASUS</v>
      </c>
      <c r="CG472" s="218" t="str">
        <f t="array" ref="CG472">INDEX('UPTD PPA KabKota'!AP$5:AP$513,MATCH($D472,'UPTD PPA KabKota'!$C$5:$C$513,FALSE))</f>
        <v>PENCABULAN</v>
      </c>
      <c r="CH472" s="218" t="str">
        <f t="array" ref="CH472">INDEX('UPTD PPA KabKota'!AQ$5:AQ$513,MATCH($D472,'UPTD PPA KabKota'!$C$5:$C$513,FALSE))</f>
        <v/>
      </c>
      <c r="CI472" s="218" t="str">
        <f t="array" ref="CI472">INDEX('UPTD PPA KabKota'!AR$5:AR$513,MATCH($D472,'UPTD PPA KabKota'!$C$5:$C$513,FALSE))</f>
        <v/>
      </c>
      <c r="CJ472" s="218" t="str">
        <f t="array" ref="CJ472">INDEX('UPTD PPA KabKota'!AS$5:AS$513,MATCH($D472,'UPTD PPA KabKota'!$C$5:$C$513,FALSE))</f>
        <v/>
      </c>
      <c r="CK472" s="218" t="str">
        <f t="array" ref="CK472">INDEX('UPTD PPA KabKota'!AT$5:AT$513,MATCH($D472,'UPTD PPA KabKota'!$C$5:$C$513,FALSE))</f>
        <v/>
      </c>
      <c r="CL472" s="218" t="str">
        <f t="array" ref="CL472">INDEX('UPTD PPA KabKota'!AU$5:AU$513,MATCH($D472,'UPTD PPA KabKota'!$C$5:$C$513,FALSE))</f>
        <v/>
      </c>
      <c r="CM472" s="218" t="str">
        <f t="array" ref="CM472">INDEX('UPTD PPA KabKota'!AV$5:AV$513,MATCH($D472,'UPTD PPA KabKota'!$C$5:$C$513,FALSE))</f>
        <v/>
      </c>
      <c r="CN472" s="218" t="str">
        <f t="array" ref="CN472">INDEX('UPTD PPA KabKota'!AW$5:AW$513,MATCH($D472,'UPTD PPA KabKota'!$C$5:$C$513,FALSE))</f>
        <v/>
      </c>
      <c r="CO472" s="218" t="str">
        <f t="array" ref="CO472">INDEX('UPTD PPA KabKota'!AX$5:AX$513,MATCH($D472,'UPTD PPA KabKota'!$C$5:$C$513,FALSE))</f>
        <v/>
      </c>
      <c r="CP472" s="218" t="str">
        <f t="array" ref="CP472">INDEX('UPTD PPA KabKota'!AY$5:AY$513,MATCH($D472,'UPTD PPA KabKota'!$C$5:$C$513,FALSE))</f>
        <v>v</v>
      </c>
      <c r="CQ472" s="209" t="str">
        <f>IFERROR(__xludf.DUMMYFUNCTION("IF(ISBLANK($K472),"""",IF(REGEXMATCH($K472,""Peraturan""),""Ada"",IF(REGEXMATCH($K472,""Rekomendasi""),""Tidak Ada"", $K472)))
"),"Ada")</f>
        <v>Ada</v>
      </c>
      <c r="CR472" s="209" t="str">
        <f t="array" ref="CR472">index('UPTD PPA KabKota'!$BI$5:$BI$513,match($D472,'UPTD PPA KabKota'!$C$5:$C$513,false))</f>
        <v>Ada</v>
      </c>
      <c r="CS472" s="314" t="str">
        <f t="shared" si="81"/>
        <v>Ada</v>
      </c>
    </row>
    <row r="473">
      <c r="A473" s="334">
        <v>467.0</v>
      </c>
      <c r="B473" s="334">
        <v>5.0</v>
      </c>
      <c r="C473" s="311" t="s">
        <v>4791</v>
      </c>
      <c r="D473" s="312" t="s">
        <v>3544</v>
      </c>
      <c r="E473" s="313"/>
      <c r="F473" s="218" t="str">
        <f t="array" ref="F473">INDEX('Ortala-KabKota'!F$2:F$415,MATCH($D473,'Ortala-KabKota'!$E$2:$E$415,FALSE))</f>
        <v>#N/A</v>
      </c>
      <c r="G473" s="218" t="str">
        <f t="array" ref="G473">INDEX('Ortala-KabKota'!G$2:G$415,MATCH($D473,'Ortala-KabKota'!$E$2:$E$415,FALSE))</f>
        <v>#N/A</v>
      </c>
      <c r="H473" s="218" t="str">
        <f t="array" ref="H473">INDEX('Ortala-KabKota'!H$2:H$415,MATCH($D473,'Ortala-KabKota'!$E$2:$E$415,FALSE))</f>
        <v>#N/A</v>
      </c>
      <c r="I473" s="218" t="str">
        <f t="array" ref="I473">INDEX('Ortala-KabKota'!I$2:I$415,MATCH($D473,'Ortala-KabKota'!$E$2:$E$415,FALSE))</f>
        <v>#N/A</v>
      </c>
      <c r="J473" s="218" t="str">
        <f t="array" ref="J473">INDEX('Ortala-KabKota'!J$2:J$415,MATCH($D473,'Ortala-KabKota'!$E$2:$E$415,FALSE))</f>
        <v>#N/A</v>
      </c>
      <c r="K473" s="218" t="str">
        <f t="array" ref="K473">INDEX('Ortala-KabKota'!K$2:K$415,MATCH($D473,'Ortala-KabKota'!$E$2:$E$415,FALSE))</f>
        <v>#N/A</v>
      </c>
      <c r="L473" s="218" t="str">
        <f t="array" ref="L473">INDEX('Ortala-KabKota'!L$2:L$415,MATCH($D473,'Ortala-KabKota'!$E$2:$E$415,FALSE))</f>
        <v>#N/A</v>
      </c>
      <c r="M473" s="218" t="str">
        <f t="array" ref="M473">INDEX('Ortala-KabKota'!M$2:M$415,MATCH($D473,'Ortala-KabKota'!$E$2:$E$415,FALSE))</f>
        <v>#N/A</v>
      </c>
      <c r="N473" s="218" t="str">
        <f t="array" ref="N473">INDEX('Ortala-KabKota'!N$2:N$415,MATCH($D473,'Ortala-KabKota'!$E$2:$E$415,FALSE))</f>
        <v>#N/A</v>
      </c>
      <c r="O473" s="218" t="str">
        <f t="array" ref="O473">INDEX('Ortala-KabKota'!O$2:O$415,MATCH($D473,'Ortala-KabKota'!$E$2:$E$415,FALSE))</f>
        <v>#N/A</v>
      </c>
      <c r="P473" s="218" t="str">
        <f t="array" ref="P473">INDEX('Ortala-KabKota'!P$2:P$415,MATCH($D473,'Ortala-KabKota'!$E$2:$E$415,FALSE))</f>
        <v>#N/A</v>
      </c>
      <c r="Q473" s="218" t="str">
        <f t="array" ref="Q473">INDEX('Ortala-KabKota'!Q$2:Q$415,MATCH($D473,'Ortala-KabKota'!$E$2:$E$415,FALSE))</f>
        <v>#N/A</v>
      </c>
      <c r="R473" s="218" t="str">
        <f t="array" ref="R473">INDEX('Ortala-KabKota'!R$2:R$415,MATCH($D473,'Ortala-KabKota'!$E$2:$E$415,FALSE))</f>
        <v>#N/A</v>
      </c>
      <c r="S473" s="218" t="str">
        <f t="array" ref="S473">INDEX('Ortala-KabKota'!S$2:S$415,MATCH($D473,'Ortala-KabKota'!$E$2:$E$415,FALSE))</f>
        <v>#N/A</v>
      </c>
      <c r="T473" s="218" t="str">
        <f t="array" ref="T473">INDEX('Ortala-KabKota'!T$2:T$415,MATCH($D473,'Ortala-KabKota'!$E$2:$E$415,FALSE))</f>
        <v>#N/A</v>
      </c>
      <c r="U473" s="218" t="str">
        <f t="array" ref="U473">INDEX('Ortala-KabKota'!U$2:U$415,MATCH($D473,'Ortala-KabKota'!$E$2:$E$415,FALSE))</f>
        <v>#N/A</v>
      </c>
      <c r="V473" s="218" t="str">
        <f t="array" ref="V473">INDEX('Ortala-KabKota'!V$2:V$415,MATCH($D473,'Ortala-KabKota'!$E$2:$E$415,FALSE))</f>
        <v>#N/A</v>
      </c>
      <c r="W473" s="218" t="str">
        <f t="array" ref="W473">INDEX('Ortala-KabKota'!W$2:W$415,MATCH($D473,'Ortala-KabKota'!$E$2:$E$415,FALSE))</f>
        <v>#N/A</v>
      </c>
      <c r="X473" s="218" t="str">
        <f t="array" ref="X473">INDEX('Ortala-KabKota'!X$2:X$415,MATCH($D473,'Ortala-KabKota'!$E$2:$E$415,FALSE))</f>
        <v>#N/A</v>
      </c>
      <c r="Y473" s="218" t="str">
        <f t="array" ref="Y473">INDEX('Ortala-KabKota'!Y$2:Y$415,MATCH($D473,'Ortala-KabKota'!$E$2:$E$415,FALSE))</f>
        <v>#N/A</v>
      </c>
      <c r="Z473" s="218" t="str">
        <f t="array" ref="Z473">INDEX('Ortala-KabKota'!Z$2:Z$415,MATCH($D473,'Ortala-KabKota'!$E$2:$E$415,FALSE))</f>
        <v>#N/A</v>
      </c>
      <c r="AA473" s="218" t="str">
        <f t="array" ref="AA473">INDEX('Ortala-KabKota'!AA$2:AA$415,MATCH($D473,'Ortala-KabKota'!$E$2:$E$415,FALSE))</f>
        <v>#N/A</v>
      </c>
      <c r="AB473" s="218" t="str">
        <f t="array" ref="AB473">INDEX('Ortala-KabKota'!AB$2:AB$415,MATCH($D473,'Ortala-KabKota'!$E$2:$E$415,FALSE))</f>
        <v>#N/A</v>
      </c>
      <c r="AC473" s="218" t="str">
        <f t="array" ref="AC473">INDEX('Ortala-KabKota'!AC$2:AC$415,MATCH($D473,'Ortala-KabKota'!$E$2:$E$415,FALSE))</f>
        <v>#N/A</v>
      </c>
      <c r="AD473" s="218" t="str">
        <f t="array" ref="AD473">INDEX('Ortala-KabKota'!AD$2:AD$415,MATCH($D473,'Ortala-KabKota'!$E$2:$E$415,FALSE))</f>
        <v>#N/A</v>
      </c>
      <c r="AE473" s="218" t="str">
        <f t="array" ref="AE473">INDEX('Ortala-KabKota'!AE$2:AE$415,MATCH($D473,'Ortala-KabKota'!$E$2:$E$415,FALSE))</f>
        <v>#N/A</v>
      </c>
      <c r="AF473" s="218" t="str">
        <f t="array" ref="AF473">INDEX('Ortala-KabKota'!AF$2:AF$415,MATCH($D473,'Ortala-KabKota'!$E$2:$E$415,FALSE))</f>
        <v>#N/A</v>
      </c>
      <c r="AG473" s="218" t="str">
        <f t="array" ref="AG473">INDEX('Ortala-KabKota'!AG$2:AG$415,MATCH($D473,'Ortala-KabKota'!$E$2:$E$415,FALSE))</f>
        <v>#N/A</v>
      </c>
      <c r="AH473" s="218" t="str">
        <f t="array" ref="AH473">INDEX('Ortala-KabKota'!AH$2:AH$415,MATCH($D473,'Ortala-KabKota'!$E$2:$E$415,FALSE))</f>
        <v>#N/A</v>
      </c>
      <c r="AI473" s="218" t="str">
        <f t="array" ref="AI473">INDEX('Ortala-KabKota'!AI$2:AI$415,MATCH($D473,'Ortala-KabKota'!$E$2:$E$415,FALSE))</f>
        <v>#N/A</v>
      </c>
      <c r="AJ473" s="218" t="str">
        <f t="array" ref="AJ473">INDEX('Ortala-KabKota'!AJ$2:AJ$415,MATCH($D473,'Ortala-KabKota'!$E$2:$E$415,FALSE))</f>
        <v>#N/A</v>
      </c>
      <c r="AK473" s="218" t="str">
        <f t="array" ref="AK473">INDEX('Ortala-KabKota'!AK$2:AK$415,MATCH($D473,'Ortala-KabKota'!$E$2:$E$415,FALSE))</f>
        <v>#N/A</v>
      </c>
      <c r="AL473" s="218" t="str">
        <f t="array" ref="AL473">INDEX('Ortala-KabKota'!AL$2:AL$415,MATCH($D473,'Ortala-KabKota'!$E$2:$E$415,FALSE))</f>
        <v>#N/A</v>
      </c>
      <c r="AM473" s="218" t="str">
        <f t="array" ref="AM473">INDEX('Ortala-KabKota'!AM$2:AM$415,MATCH($D473,'Ortala-KabKota'!$E$2:$E$415,FALSE))</f>
        <v>#N/A</v>
      </c>
      <c r="AN473" s="218" t="str">
        <f t="array" ref="AN473">INDEX('Ortala-KabKota'!AN$2:AN$415,MATCH($D473,'Ortala-KabKota'!$E$2:$E$415,FALSE))</f>
        <v>#N/A</v>
      </c>
      <c r="AO473" s="218" t="str">
        <f t="array" ref="AO473">INDEX('Ortala-KabKota'!AO$2:AO$415,MATCH($D473,'Ortala-KabKota'!$E$2:$E$415,FALSE))</f>
        <v>#N/A</v>
      </c>
      <c r="AP473" s="218" t="str">
        <f t="array" ref="AP473">INDEX('Ortala-KabKota'!AP$2:AP$415,MATCH($D473,'Ortala-KabKota'!$E$2:$E$415,FALSE))</f>
        <v>#N/A</v>
      </c>
      <c r="AQ473" s="218" t="str">
        <f t="array" ref="AQ473">INDEX('Ortala-KabKota'!AQ$2:AQ$415,MATCH($D473,'Ortala-KabKota'!$E$2:$E$415,FALSE))</f>
        <v>#N/A</v>
      </c>
      <c r="AR473" s="218" t="str">
        <f t="array" ref="AR473">INDEX('Ortala-KabKota'!AR$2:AR$415,MATCH($D473,'Ortala-KabKota'!$E$2:$E$415,FALSE))</f>
        <v>#N/A</v>
      </c>
      <c r="AS473" s="218" t="str">
        <f t="array" ref="AS473">INDEX('Ortala-KabKota'!AS$2:AS$415,MATCH($D473,'Ortala-KabKota'!$E$2:$E$415,FALSE))</f>
        <v>#N/A</v>
      </c>
      <c r="AT473" s="218" t="str">
        <f t="array" ref="AT473">INDEX('Ortala-KabKota'!AT$2:AT$415,MATCH($D473,'Ortala-KabKota'!$E$2:$E$415,FALSE))</f>
        <v>#N/A</v>
      </c>
      <c r="AU473" s="218" t="str">
        <f t="array" ref="AU473">INDEX('UPTD PPA KabKota'!D$5:D$513,MATCH($D473,'UPTD PPA KabKota'!$C$5:$C$513,FALSE))</f>
        <v/>
      </c>
      <c r="AV473" s="218" t="str">
        <f t="array" ref="AV473">INDEX('UPTD PPA KabKota'!E$5:E$513,MATCH($D473,'UPTD PPA KabKota'!$C$5:$C$513,FALSE))</f>
        <v/>
      </c>
      <c r="AW473" s="218" t="str">
        <f t="array" ref="AW473">INDEX('UPTD PPA KabKota'!F$5:F$513,MATCH($D473,'UPTD PPA KabKota'!$C$5:$C$513,FALSE))</f>
        <v/>
      </c>
      <c r="AX473" s="218" t="str">
        <f t="array" ref="AX473">INDEX('UPTD PPA KabKota'!G$5:G$513,MATCH($D473,'UPTD PPA KabKota'!$C$5:$C$513,FALSE))</f>
        <v/>
      </c>
      <c r="AY473" s="218" t="str">
        <f t="array" ref="AY473">INDEX('UPTD PPA KabKota'!H$5:H$513,MATCH($D473,'UPTD PPA KabKota'!$C$5:$C$513,FALSE))</f>
        <v/>
      </c>
      <c r="AZ473" s="218" t="str">
        <f t="array" ref="AZ473">INDEX('UPTD PPA KabKota'!I$5:I$513,MATCH($D473,'UPTD PPA KabKota'!$C$5:$C$513,FALSE))</f>
        <v/>
      </c>
      <c r="BA473" s="218" t="str">
        <f t="array" ref="BA473">INDEX('UPTD PPA KabKota'!J$5:J$513,MATCH($D473,'UPTD PPA KabKota'!$C$5:$C$513,FALSE))</f>
        <v/>
      </c>
      <c r="BB473" s="218" t="str">
        <f t="array" ref="BB473">INDEX('UPTD PPA KabKota'!K$5:K$513,MATCH($D473,'UPTD PPA KabKota'!$C$5:$C$513,FALSE))</f>
        <v/>
      </c>
      <c r="BC473" s="218" t="str">
        <f t="array" ref="BC473">INDEX('UPTD PPA KabKota'!L$5:L$513,MATCH($D473,'UPTD PPA KabKota'!$C$5:$C$513,FALSE))</f>
        <v/>
      </c>
      <c r="BD473" s="218" t="str">
        <f t="array" ref="BD473">INDEX('UPTD PPA KabKota'!M$5:M$513,MATCH($D473,'UPTD PPA KabKota'!$C$5:$C$513,FALSE))</f>
        <v/>
      </c>
      <c r="BE473" s="218" t="str">
        <f t="array" ref="BE473">INDEX('UPTD PPA KabKota'!N$5:N$513,MATCH($D473,'UPTD PPA KabKota'!$C$5:$C$513,FALSE))</f>
        <v/>
      </c>
      <c r="BF473" s="218" t="str">
        <f t="array" ref="BF473">INDEX('UPTD PPA KabKota'!O$5:O$513,MATCH($D473,'UPTD PPA KabKota'!$C$5:$C$513,FALSE))</f>
        <v/>
      </c>
      <c r="BG473" s="218" t="str">
        <f t="array" ref="BG473">INDEX('UPTD PPA KabKota'!P$5:P$513,MATCH($D473,'UPTD PPA KabKota'!$C$5:$C$513,FALSE))</f>
        <v/>
      </c>
      <c r="BH473" s="218" t="str">
        <f t="array" ref="BH473">INDEX('UPTD PPA KabKota'!Q$5:Q$513,MATCH($D473,'UPTD PPA KabKota'!$C$5:$C$513,FALSE))</f>
        <v/>
      </c>
      <c r="BI473" s="218" t="str">
        <f t="array" ref="BI473">INDEX('UPTD PPA KabKota'!R$5:R$513,MATCH($D473,'UPTD PPA KabKota'!$C$5:$C$513,FALSE))</f>
        <v/>
      </c>
      <c r="BJ473" s="218" t="str">
        <f t="array" ref="BJ473">INDEX('UPTD PPA KabKota'!S$5:S$513,MATCH($D473,'UPTD PPA KabKota'!$C$5:$C$513,FALSE))</f>
        <v/>
      </c>
      <c r="BK473" s="218" t="str">
        <f t="array" ref="BK473">INDEX('UPTD PPA KabKota'!T$5:T$513,MATCH($D473,'UPTD PPA KabKota'!$C$5:$C$513,FALSE))</f>
        <v/>
      </c>
      <c r="BL473" s="218" t="str">
        <f t="array" ref="BL473">INDEX('UPTD PPA KabKota'!U$5:U$513,MATCH($D473,'UPTD PPA KabKota'!$C$5:$C$513,FALSE))</f>
        <v/>
      </c>
      <c r="BM473" s="218" t="str">
        <f t="array" ref="BM473">INDEX('UPTD PPA KabKota'!V$5:V$513,MATCH($D473,'UPTD PPA KabKota'!$C$5:$C$513,FALSE))</f>
        <v/>
      </c>
      <c r="BN473" s="218" t="str">
        <f t="array" ref="BN473">INDEX('UPTD PPA KabKota'!W$5:W$513,MATCH($D473,'UPTD PPA KabKota'!$C$5:$C$513,FALSE))</f>
        <v/>
      </c>
      <c r="BO473" s="218" t="str">
        <f t="array" ref="BO473">INDEX('UPTD PPA KabKota'!X$5:X$513,MATCH($D473,'UPTD PPA KabKota'!$C$5:$C$513,FALSE))</f>
        <v/>
      </c>
      <c r="BP473" s="218" t="str">
        <f t="array" ref="BP473">INDEX('UPTD PPA KabKota'!Y$5:Y$513,MATCH($D473,'UPTD PPA KabKota'!$C$5:$C$513,FALSE))</f>
        <v/>
      </c>
      <c r="BQ473" s="218" t="str">
        <f t="array" ref="BQ473">INDEX('UPTD PPA KabKota'!Z$5:Z$513,MATCH($D473,'UPTD PPA KabKota'!$C$5:$C$513,FALSE))</f>
        <v/>
      </c>
      <c r="BR473" s="218" t="str">
        <f t="array" ref="BR473">INDEX('UPTD PPA KabKota'!AA$5:AA$513,MATCH($D473,'UPTD PPA KabKota'!$C$5:$C$513,FALSE))</f>
        <v/>
      </c>
      <c r="BS473" s="218" t="str">
        <f t="array" ref="BS473">INDEX('UPTD PPA KabKota'!AB$5:AB$513,MATCH($D473,'UPTD PPA KabKota'!$C$5:$C$513,FALSE))</f>
        <v/>
      </c>
      <c r="BT473" s="218" t="str">
        <f t="array" ref="BT473">INDEX('UPTD PPA KabKota'!AC$5:AC$513,MATCH($D473,'UPTD PPA KabKota'!$C$5:$C$513,FALSE))</f>
        <v/>
      </c>
      <c r="BU473" s="218" t="str">
        <f t="array" ref="BU473">INDEX('UPTD PPA KabKota'!AD$5:AD$513,MATCH($D473,'UPTD PPA KabKota'!$C$5:$C$513,FALSE))</f>
        <v/>
      </c>
      <c r="BV473" s="218" t="str">
        <f t="array" ref="BV473">INDEX('UPTD PPA KabKota'!AE$5:AE$513,MATCH($D473,'UPTD PPA KabKota'!$C$5:$C$513,FALSE))</f>
        <v/>
      </c>
      <c r="BW473" s="218" t="str">
        <f t="array" ref="BW473">INDEX('UPTD PPA KabKota'!AF$5:AF$513,MATCH($D473,'UPTD PPA KabKota'!$C$5:$C$513,FALSE))</f>
        <v/>
      </c>
      <c r="BX473" s="218" t="str">
        <f t="array" ref="BX473">INDEX('UPTD PPA KabKota'!AG$5:AG$513,MATCH($D473,'UPTD PPA KabKota'!$C$5:$C$513,FALSE))</f>
        <v/>
      </c>
      <c r="BY473" s="218" t="str">
        <f t="array" ref="BY473">INDEX('UPTD PPA KabKota'!AH$5:AH$513,MATCH($D473,'UPTD PPA KabKota'!$C$5:$C$513,FALSE))</f>
        <v/>
      </c>
      <c r="BZ473" s="218" t="str">
        <f t="array" ref="BZ473">INDEX('UPTD PPA KabKota'!AI$5:AI$513,MATCH($D473,'UPTD PPA KabKota'!$C$5:$C$513,FALSE))</f>
        <v/>
      </c>
      <c r="CA473" s="218" t="str">
        <f t="array" ref="CA473">INDEX('UPTD PPA KabKota'!AJ$5:AJ$513,MATCH($D473,'UPTD PPA KabKota'!$C$5:$C$513,FALSE))</f>
        <v/>
      </c>
      <c r="CB473" s="218" t="str">
        <f t="array" ref="CB473">INDEX('UPTD PPA KabKota'!AK$5:AK$513,MATCH($D473,'UPTD PPA KabKota'!$C$5:$C$513,FALSE))</f>
        <v/>
      </c>
      <c r="CC473" s="218" t="str">
        <f t="array" ref="CC473">INDEX('UPTD PPA KabKota'!AL$5:AL$513,MATCH($D473,'UPTD PPA KabKota'!$C$5:$C$513,FALSE))</f>
        <v/>
      </c>
      <c r="CD473" s="218" t="str">
        <f t="array" ref="CD473">INDEX('UPTD PPA KabKota'!AM$5:AM$513,MATCH($D473,'UPTD PPA KabKota'!$C$5:$C$513,FALSE))</f>
        <v/>
      </c>
      <c r="CE473" s="218" t="str">
        <f t="array" ref="CE473">INDEX('UPTD PPA KabKota'!AN$5:AN$513,MATCH($D473,'UPTD PPA KabKota'!$C$5:$C$513,FALSE))</f>
        <v/>
      </c>
      <c r="CF473" s="218" t="str">
        <f t="array" ref="CF473">INDEX('UPTD PPA KabKota'!AO$5:AO$513,MATCH($D473,'UPTD PPA KabKota'!$C$5:$C$513,FALSE))</f>
        <v/>
      </c>
      <c r="CG473" s="218" t="str">
        <f t="array" ref="CG473">INDEX('UPTD PPA KabKota'!AP$5:AP$513,MATCH($D473,'UPTD PPA KabKota'!$C$5:$C$513,FALSE))</f>
        <v/>
      </c>
      <c r="CH473" s="218" t="str">
        <f t="array" ref="CH473">INDEX('UPTD PPA KabKota'!AQ$5:AQ$513,MATCH($D473,'UPTD PPA KabKota'!$C$5:$C$513,FALSE))</f>
        <v/>
      </c>
      <c r="CI473" s="218" t="str">
        <f t="array" ref="CI473">INDEX('UPTD PPA KabKota'!AR$5:AR$513,MATCH($D473,'UPTD PPA KabKota'!$C$5:$C$513,FALSE))</f>
        <v/>
      </c>
      <c r="CJ473" s="218" t="str">
        <f t="array" ref="CJ473">INDEX('UPTD PPA KabKota'!AS$5:AS$513,MATCH($D473,'UPTD PPA KabKota'!$C$5:$C$513,FALSE))</f>
        <v/>
      </c>
      <c r="CK473" s="218" t="str">
        <f t="array" ref="CK473">INDEX('UPTD PPA KabKota'!AT$5:AT$513,MATCH($D473,'UPTD PPA KabKota'!$C$5:$C$513,FALSE))</f>
        <v/>
      </c>
      <c r="CL473" s="218" t="str">
        <f t="array" ref="CL473">INDEX('UPTD PPA KabKota'!AU$5:AU$513,MATCH($D473,'UPTD PPA KabKota'!$C$5:$C$513,FALSE))</f>
        <v/>
      </c>
      <c r="CM473" s="218" t="str">
        <f t="array" ref="CM473">INDEX('UPTD PPA KabKota'!AV$5:AV$513,MATCH($D473,'UPTD PPA KabKota'!$C$5:$C$513,FALSE))</f>
        <v/>
      </c>
      <c r="CN473" s="218" t="str">
        <f t="array" ref="CN473">INDEX('UPTD PPA KabKota'!AW$5:AW$513,MATCH($D473,'UPTD PPA KabKota'!$C$5:$C$513,FALSE))</f>
        <v/>
      </c>
      <c r="CO473" s="218" t="str">
        <f t="array" ref="CO473">INDEX('UPTD PPA KabKota'!AX$5:AX$513,MATCH($D473,'UPTD PPA KabKota'!$C$5:$C$513,FALSE))</f>
        <v/>
      </c>
      <c r="CP473" s="218" t="str">
        <f t="array" ref="CP473">INDEX('UPTD PPA KabKota'!AY$5:AY$513,MATCH($D473,'UPTD PPA KabKota'!$C$5:$C$513,FALSE))</f>
        <v/>
      </c>
      <c r="CQ473" s="209" t="str">
        <f>IFERROR(__xludf.DUMMYFUNCTION("IF(ISBLANK($K473),"""",IF(REGEXMATCH($K473,""Peraturan""),""Ada"",IF(REGEXMATCH($K473,""Rekomendasi""),""Tidak Ada"", $K473)))
"),"#N/A")</f>
        <v>#N/A</v>
      </c>
      <c r="CR473" s="209" t="str">
        <f t="array" ref="CR473">index('UPTD PPA KabKota'!$BI$5:$BI$513,match($D473,'UPTD PPA KabKota'!$C$5:$C$513,false))</f>
        <v>Tidak Ada</v>
      </c>
      <c r="CS473" s="314" t="str">
        <f t="shared" si="81"/>
        <v>#N/A</v>
      </c>
    </row>
    <row r="474">
      <c r="A474" s="334">
        <v>468.0</v>
      </c>
      <c r="B474" s="334">
        <v>6.0</v>
      </c>
      <c r="C474" s="311" t="s">
        <v>4791</v>
      </c>
      <c r="D474" s="312" t="s">
        <v>3545</v>
      </c>
      <c r="E474" s="315"/>
      <c r="F474" s="218" t="str">
        <f t="array" ref="F474">INDEX('Ortala-KabKota'!F$2:F$415,MATCH($D474,'Ortala-KabKota'!$E$2:$E$415,FALSE))</f>
        <v>#N/A</v>
      </c>
      <c r="G474" s="218" t="str">
        <f t="array" ref="G474">INDEX('Ortala-KabKota'!G$2:G$415,MATCH($D474,'Ortala-KabKota'!$E$2:$E$415,FALSE))</f>
        <v>#N/A</v>
      </c>
      <c r="H474" s="218" t="str">
        <f t="array" ref="H474">INDEX('Ortala-KabKota'!H$2:H$415,MATCH($D474,'Ortala-KabKota'!$E$2:$E$415,FALSE))</f>
        <v>#N/A</v>
      </c>
      <c r="I474" s="218" t="str">
        <f t="array" ref="I474">INDEX('Ortala-KabKota'!I$2:I$415,MATCH($D474,'Ortala-KabKota'!$E$2:$E$415,FALSE))</f>
        <v>#N/A</v>
      </c>
      <c r="J474" s="218" t="str">
        <f t="array" ref="J474">INDEX('Ortala-KabKota'!J$2:J$415,MATCH($D474,'Ortala-KabKota'!$E$2:$E$415,FALSE))</f>
        <v>#N/A</v>
      </c>
      <c r="K474" s="218" t="str">
        <f t="array" ref="K474">INDEX('Ortala-KabKota'!K$2:K$415,MATCH($D474,'Ortala-KabKota'!$E$2:$E$415,FALSE))</f>
        <v>#N/A</v>
      </c>
      <c r="L474" s="218" t="str">
        <f t="array" ref="L474">INDEX('Ortala-KabKota'!L$2:L$415,MATCH($D474,'Ortala-KabKota'!$E$2:$E$415,FALSE))</f>
        <v>#N/A</v>
      </c>
      <c r="M474" s="218" t="str">
        <f t="array" ref="M474">INDEX('Ortala-KabKota'!M$2:M$415,MATCH($D474,'Ortala-KabKota'!$E$2:$E$415,FALSE))</f>
        <v>#N/A</v>
      </c>
      <c r="N474" s="218" t="str">
        <f t="array" ref="N474">INDEX('Ortala-KabKota'!N$2:N$415,MATCH($D474,'Ortala-KabKota'!$E$2:$E$415,FALSE))</f>
        <v>#N/A</v>
      </c>
      <c r="O474" s="218" t="str">
        <f t="array" ref="O474">INDEX('Ortala-KabKota'!O$2:O$415,MATCH($D474,'Ortala-KabKota'!$E$2:$E$415,FALSE))</f>
        <v>#N/A</v>
      </c>
      <c r="P474" s="218" t="str">
        <f t="array" ref="P474">INDEX('Ortala-KabKota'!P$2:P$415,MATCH($D474,'Ortala-KabKota'!$E$2:$E$415,FALSE))</f>
        <v>#N/A</v>
      </c>
      <c r="Q474" s="218" t="str">
        <f t="array" ref="Q474">INDEX('Ortala-KabKota'!Q$2:Q$415,MATCH($D474,'Ortala-KabKota'!$E$2:$E$415,FALSE))</f>
        <v>#N/A</v>
      </c>
      <c r="R474" s="218" t="str">
        <f t="array" ref="R474">INDEX('Ortala-KabKota'!R$2:R$415,MATCH($D474,'Ortala-KabKota'!$E$2:$E$415,FALSE))</f>
        <v>#N/A</v>
      </c>
      <c r="S474" s="218" t="str">
        <f t="array" ref="S474">INDEX('Ortala-KabKota'!S$2:S$415,MATCH($D474,'Ortala-KabKota'!$E$2:$E$415,FALSE))</f>
        <v>#N/A</v>
      </c>
      <c r="T474" s="218" t="str">
        <f t="array" ref="T474">INDEX('Ortala-KabKota'!T$2:T$415,MATCH($D474,'Ortala-KabKota'!$E$2:$E$415,FALSE))</f>
        <v>#N/A</v>
      </c>
      <c r="U474" s="218" t="str">
        <f t="array" ref="U474">INDEX('Ortala-KabKota'!U$2:U$415,MATCH($D474,'Ortala-KabKota'!$E$2:$E$415,FALSE))</f>
        <v>#N/A</v>
      </c>
      <c r="V474" s="218" t="str">
        <f t="array" ref="V474">INDEX('Ortala-KabKota'!V$2:V$415,MATCH($D474,'Ortala-KabKota'!$E$2:$E$415,FALSE))</f>
        <v>#N/A</v>
      </c>
      <c r="W474" s="218" t="str">
        <f t="array" ref="W474">INDEX('Ortala-KabKota'!W$2:W$415,MATCH($D474,'Ortala-KabKota'!$E$2:$E$415,FALSE))</f>
        <v>#N/A</v>
      </c>
      <c r="X474" s="218" t="str">
        <f t="array" ref="X474">INDEX('Ortala-KabKota'!X$2:X$415,MATCH($D474,'Ortala-KabKota'!$E$2:$E$415,FALSE))</f>
        <v>#N/A</v>
      </c>
      <c r="Y474" s="218" t="str">
        <f t="array" ref="Y474">INDEX('Ortala-KabKota'!Y$2:Y$415,MATCH($D474,'Ortala-KabKota'!$E$2:$E$415,FALSE))</f>
        <v>#N/A</v>
      </c>
      <c r="Z474" s="218" t="str">
        <f t="array" ref="Z474">INDEX('Ortala-KabKota'!Z$2:Z$415,MATCH($D474,'Ortala-KabKota'!$E$2:$E$415,FALSE))</f>
        <v>#N/A</v>
      </c>
      <c r="AA474" s="218" t="str">
        <f t="array" ref="AA474">INDEX('Ortala-KabKota'!AA$2:AA$415,MATCH($D474,'Ortala-KabKota'!$E$2:$E$415,FALSE))</f>
        <v>#N/A</v>
      </c>
      <c r="AB474" s="218" t="str">
        <f t="array" ref="AB474">INDEX('Ortala-KabKota'!AB$2:AB$415,MATCH($D474,'Ortala-KabKota'!$E$2:$E$415,FALSE))</f>
        <v>#N/A</v>
      </c>
      <c r="AC474" s="218" t="str">
        <f t="array" ref="AC474">INDEX('Ortala-KabKota'!AC$2:AC$415,MATCH($D474,'Ortala-KabKota'!$E$2:$E$415,FALSE))</f>
        <v>#N/A</v>
      </c>
      <c r="AD474" s="218" t="str">
        <f t="array" ref="AD474">INDEX('Ortala-KabKota'!AD$2:AD$415,MATCH($D474,'Ortala-KabKota'!$E$2:$E$415,FALSE))</f>
        <v>#N/A</v>
      </c>
      <c r="AE474" s="218" t="str">
        <f t="array" ref="AE474">INDEX('Ortala-KabKota'!AE$2:AE$415,MATCH($D474,'Ortala-KabKota'!$E$2:$E$415,FALSE))</f>
        <v>#N/A</v>
      </c>
      <c r="AF474" s="218" t="str">
        <f t="array" ref="AF474">INDEX('Ortala-KabKota'!AF$2:AF$415,MATCH($D474,'Ortala-KabKota'!$E$2:$E$415,FALSE))</f>
        <v>#N/A</v>
      </c>
      <c r="AG474" s="218" t="str">
        <f t="array" ref="AG474">INDEX('Ortala-KabKota'!AG$2:AG$415,MATCH($D474,'Ortala-KabKota'!$E$2:$E$415,FALSE))</f>
        <v>#N/A</v>
      </c>
      <c r="AH474" s="218" t="str">
        <f t="array" ref="AH474">INDEX('Ortala-KabKota'!AH$2:AH$415,MATCH($D474,'Ortala-KabKota'!$E$2:$E$415,FALSE))</f>
        <v>#N/A</v>
      </c>
      <c r="AI474" s="218" t="str">
        <f t="array" ref="AI474">INDEX('Ortala-KabKota'!AI$2:AI$415,MATCH($D474,'Ortala-KabKota'!$E$2:$E$415,FALSE))</f>
        <v>#N/A</v>
      </c>
      <c r="AJ474" s="218" t="str">
        <f t="array" ref="AJ474">INDEX('Ortala-KabKota'!AJ$2:AJ$415,MATCH($D474,'Ortala-KabKota'!$E$2:$E$415,FALSE))</f>
        <v>#N/A</v>
      </c>
      <c r="AK474" s="218" t="str">
        <f t="array" ref="AK474">INDEX('Ortala-KabKota'!AK$2:AK$415,MATCH($D474,'Ortala-KabKota'!$E$2:$E$415,FALSE))</f>
        <v>#N/A</v>
      </c>
      <c r="AL474" s="218" t="str">
        <f t="array" ref="AL474">INDEX('Ortala-KabKota'!AL$2:AL$415,MATCH($D474,'Ortala-KabKota'!$E$2:$E$415,FALSE))</f>
        <v>#N/A</v>
      </c>
      <c r="AM474" s="218" t="str">
        <f t="array" ref="AM474">INDEX('Ortala-KabKota'!AM$2:AM$415,MATCH($D474,'Ortala-KabKota'!$E$2:$E$415,FALSE))</f>
        <v>#N/A</v>
      </c>
      <c r="AN474" s="218" t="str">
        <f t="array" ref="AN474">INDEX('Ortala-KabKota'!AN$2:AN$415,MATCH($D474,'Ortala-KabKota'!$E$2:$E$415,FALSE))</f>
        <v>#N/A</v>
      </c>
      <c r="AO474" s="218" t="str">
        <f t="array" ref="AO474">INDEX('Ortala-KabKota'!AO$2:AO$415,MATCH($D474,'Ortala-KabKota'!$E$2:$E$415,FALSE))</f>
        <v>#N/A</v>
      </c>
      <c r="AP474" s="218" t="str">
        <f t="array" ref="AP474">INDEX('Ortala-KabKota'!AP$2:AP$415,MATCH($D474,'Ortala-KabKota'!$E$2:$E$415,FALSE))</f>
        <v>#N/A</v>
      </c>
      <c r="AQ474" s="218" t="str">
        <f t="array" ref="AQ474">INDEX('Ortala-KabKota'!AQ$2:AQ$415,MATCH($D474,'Ortala-KabKota'!$E$2:$E$415,FALSE))</f>
        <v>#N/A</v>
      </c>
      <c r="AR474" s="218" t="str">
        <f t="array" ref="AR474">INDEX('Ortala-KabKota'!AR$2:AR$415,MATCH($D474,'Ortala-KabKota'!$E$2:$E$415,FALSE))</f>
        <v>#N/A</v>
      </c>
      <c r="AS474" s="218" t="str">
        <f t="array" ref="AS474">INDEX('Ortala-KabKota'!AS$2:AS$415,MATCH($D474,'Ortala-KabKota'!$E$2:$E$415,FALSE))</f>
        <v>#N/A</v>
      </c>
      <c r="AT474" s="218" t="str">
        <f t="array" ref="AT474">INDEX('Ortala-KabKota'!AT$2:AT$415,MATCH($D474,'Ortala-KabKota'!$E$2:$E$415,FALSE))</f>
        <v>#N/A</v>
      </c>
      <c r="AU474" s="218" t="str">
        <f t="array" ref="AU474">INDEX('UPTD PPA KabKota'!D$5:D$513,MATCH($D474,'UPTD PPA KabKota'!$C$5:$C$513,FALSE))</f>
        <v/>
      </c>
      <c r="AV474" s="218" t="str">
        <f t="array" ref="AV474">INDEX('UPTD PPA KabKota'!E$5:E$513,MATCH($D474,'UPTD PPA KabKota'!$C$5:$C$513,FALSE))</f>
        <v/>
      </c>
      <c r="AW474" s="218" t="str">
        <f t="array" ref="AW474">INDEX('UPTD PPA KabKota'!F$5:F$513,MATCH($D474,'UPTD PPA KabKota'!$C$5:$C$513,FALSE))</f>
        <v/>
      </c>
      <c r="AX474" s="218" t="str">
        <f t="array" ref="AX474">INDEX('UPTD PPA KabKota'!G$5:G$513,MATCH($D474,'UPTD PPA KabKota'!$C$5:$C$513,FALSE))</f>
        <v/>
      </c>
      <c r="AY474" s="218" t="str">
        <f t="array" ref="AY474">INDEX('UPTD PPA KabKota'!H$5:H$513,MATCH($D474,'UPTD PPA KabKota'!$C$5:$C$513,FALSE))</f>
        <v/>
      </c>
      <c r="AZ474" s="218" t="str">
        <f t="array" ref="AZ474">INDEX('UPTD PPA KabKota'!I$5:I$513,MATCH($D474,'UPTD PPA KabKota'!$C$5:$C$513,FALSE))</f>
        <v>Peraturan Walikota Gorontalo Nomor 20 Tahun 2025 tentang Unit Pelaksana Teknis Daerah Perlindungan Perempuan dan Anak pada Dinas Pengendalian Penduduk, Keluarga Berencana, Pemberdayaan Perempuan dan Perlindungan Anak Kota Gorontalo</v>
      </c>
      <c r="BA474" s="218">
        <f t="array" ref="BA474">INDEX('UPTD PPA KabKota'!J$5:J$513,MATCH($D474,'UPTD PPA KabKota'!$C$5:$C$513,FALSE))</f>
        <v>2025</v>
      </c>
      <c r="BB474" s="218" t="str">
        <f t="array" ref="BB474">INDEX('UPTD PPA KabKota'!K$5:K$513,MATCH($D474,'UPTD PPA KabKota'!$C$5:$C$513,FALSE))</f>
        <v>A</v>
      </c>
      <c r="BC474" s="218" t="str">
        <f t="array" ref="BC474">INDEX('UPTD PPA KabKota'!L$5:L$513,MATCH($D474,'UPTD PPA KabKota'!$C$5:$C$513,FALSE))</f>
        <v>082261090048</v>
      </c>
      <c r="BD474" s="218" t="str">
        <f t="array" ref="BD474">INDEX('UPTD PPA KabKota'!M$5:M$513,MATCH($D474,'UPTD PPA KabKota'!$C$5:$C$513,FALSE))</f>
        <v/>
      </c>
      <c r="BE474" s="218" t="str">
        <f t="array" ref="BE474">INDEX('UPTD PPA KabKota'!N$5:N$513,MATCH($D474,'UPTD PPA KabKota'!$C$5:$C$513,FALSE))</f>
        <v/>
      </c>
      <c r="BF474" s="218" t="str">
        <f t="array" ref="BF474">INDEX('UPTD PPA KabKota'!O$5:O$513,MATCH($D474,'UPTD PPA KabKota'!$C$5:$C$513,FALSE))</f>
        <v/>
      </c>
      <c r="BG474" s="218" t="str">
        <f t="array" ref="BG474">INDEX('UPTD PPA KabKota'!P$5:P$513,MATCH($D474,'UPTD PPA KabKota'!$C$5:$C$513,FALSE))</f>
        <v/>
      </c>
      <c r="BH474" s="218" t="str">
        <f t="array" ref="BH474">INDEX('UPTD PPA KabKota'!Q$5:Q$513,MATCH($D474,'UPTD PPA KabKota'!$C$5:$C$513,FALSE))</f>
        <v/>
      </c>
      <c r="BI474" s="218" t="str">
        <f t="array" ref="BI474">INDEX('UPTD PPA KabKota'!R$5:R$513,MATCH($D474,'UPTD PPA KabKota'!$C$5:$C$513,FALSE))</f>
        <v/>
      </c>
      <c r="BJ474" s="218" t="str">
        <f t="array" ref="BJ474">INDEX('UPTD PPA KabKota'!S$5:S$513,MATCH($D474,'UPTD PPA KabKota'!$C$5:$C$513,FALSE))</f>
        <v/>
      </c>
      <c r="BK474" s="218" t="str">
        <f t="array" ref="BK474">INDEX('UPTD PPA KabKota'!T$5:T$513,MATCH($D474,'UPTD PPA KabKota'!$C$5:$C$513,FALSE))</f>
        <v/>
      </c>
      <c r="BL474" s="218" t="str">
        <f t="array" ref="BL474">INDEX('UPTD PPA KabKota'!U$5:U$513,MATCH($D474,'UPTD PPA KabKota'!$C$5:$C$513,FALSE))</f>
        <v/>
      </c>
      <c r="BM474" s="218" t="str">
        <f t="array" ref="BM474">INDEX('UPTD PPA KabKota'!V$5:V$513,MATCH($D474,'UPTD PPA KabKota'!$C$5:$C$513,FALSE))</f>
        <v/>
      </c>
      <c r="BN474" s="218" t="str">
        <f t="array" ref="BN474">INDEX('UPTD PPA KabKota'!W$5:W$513,MATCH($D474,'UPTD PPA KabKota'!$C$5:$C$513,FALSE))</f>
        <v/>
      </c>
      <c r="BO474" s="218" t="str">
        <f t="array" ref="BO474">INDEX('UPTD PPA KabKota'!X$5:X$513,MATCH($D474,'UPTD PPA KabKota'!$C$5:$C$513,FALSE))</f>
        <v/>
      </c>
      <c r="BP474" s="218" t="str">
        <f t="array" ref="BP474">INDEX('UPTD PPA KabKota'!Y$5:Y$513,MATCH($D474,'UPTD PPA KabKota'!$C$5:$C$513,FALSE))</f>
        <v/>
      </c>
      <c r="BQ474" s="218" t="str">
        <f t="array" ref="BQ474">INDEX('UPTD PPA KabKota'!Z$5:Z$513,MATCH($D474,'UPTD PPA KabKota'!$C$5:$C$513,FALSE))</f>
        <v/>
      </c>
      <c r="BR474" s="218" t="str">
        <f t="array" ref="BR474">INDEX('UPTD PPA KabKota'!AA$5:AA$513,MATCH($D474,'UPTD PPA KabKota'!$C$5:$C$513,FALSE))</f>
        <v/>
      </c>
      <c r="BS474" s="218" t="str">
        <f t="array" ref="BS474">INDEX('UPTD PPA KabKota'!AB$5:AB$513,MATCH($D474,'UPTD PPA KabKota'!$C$5:$C$513,FALSE))</f>
        <v/>
      </c>
      <c r="BT474" s="218" t="str">
        <f t="array" ref="BT474">INDEX('UPTD PPA KabKota'!AC$5:AC$513,MATCH($D474,'UPTD PPA KabKota'!$C$5:$C$513,FALSE))</f>
        <v/>
      </c>
      <c r="BU474" s="218" t="str">
        <f t="array" ref="BU474">INDEX('UPTD PPA KabKota'!AD$5:AD$513,MATCH($D474,'UPTD PPA KabKota'!$C$5:$C$513,FALSE))</f>
        <v/>
      </c>
      <c r="BV474" s="218" t="str">
        <f t="array" ref="BV474">INDEX('UPTD PPA KabKota'!AE$5:AE$513,MATCH($D474,'UPTD PPA KabKota'!$C$5:$C$513,FALSE))</f>
        <v/>
      </c>
      <c r="BW474" s="218" t="str">
        <f t="array" ref="BW474">INDEX('UPTD PPA KabKota'!AF$5:AF$513,MATCH($D474,'UPTD PPA KabKota'!$C$5:$C$513,FALSE))</f>
        <v/>
      </c>
      <c r="BX474" s="218" t="str">
        <f t="array" ref="BX474">INDEX('UPTD PPA KabKota'!AG$5:AG$513,MATCH($D474,'UPTD PPA KabKota'!$C$5:$C$513,FALSE))</f>
        <v/>
      </c>
      <c r="BY474" s="218" t="str">
        <f t="array" ref="BY474">INDEX('UPTD PPA KabKota'!AH$5:AH$513,MATCH($D474,'UPTD PPA KabKota'!$C$5:$C$513,FALSE))</f>
        <v/>
      </c>
      <c r="BZ474" s="218" t="str">
        <f t="array" ref="BZ474">INDEX('UPTD PPA KabKota'!AI$5:AI$513,MATCH($D474,'UPTD PPA KabKota'!$C$5:$C$513,FALSE))</f>
        <v/>
      </c>
      <c r="CA474" s="218" t="str">
        <f t="array" ref="CA474">INDEX('UPTD PPA KabKota'!AJ$5:AJ$513,MATCH($D474,'UPTD PPA KabKota'!$C$5:$C$513,FALSE))</f>
        <v/>
      </c>
      <c r="CB474" s="218" t="str">
        <f t="array" ref="CB474">INDEX('UPTD PPA KabKota'!AK$5:AK$513,MATCH($D474,'UPTD PPA KabKota'!$C$5:$C$513,FALSE))</f>
        <v/>
      </c>
      <c r="CC474" s="218" t="str">
        <f t="array" ref="CC474">INDEX('UPTD PPA KabKota'!AL$5:AL$513,MATCH($D474,'UPTD PPA KabKota'!$C$5:$C$513,FALSE))</f>
        <v/>
      </c>
      <c r="CD474" s="218" t="str">
        <f t="array" ref="CD474">INDEX('UPTD PPA KabKota'!AM$5:AM$513,MATCH($D474,'UPTD PPA KabKota'!$C$5:$C$513,FALSE))</f>
        <v/>
      </c>
      <c r="CE474" s="218" t="str">
        <f t="array" ref="CE474">INDEX('UPTD PPA KabKota'!AN$5:AN$513,MATCH($D474,'UPTD PPA KabKota'!$C$5:$C$513,FALSE))</f>
        <v/>
      </c>
      <c r="CF474" s="218" t="str">
        <f t="array" ref="CF474">INDEX('UPTD PPA KabKota'!AO$5:AO$513,MATCH($D474,'UPTD PPA KabKota'!$C$5:$C$513,FALSE))</f>
        <v/>
      </c>
      <c r="CG474" s="218" t="str">
        <f t="array" ref="CG474">INDEX('UPTD PPA KabKota'!AP$5:AP$513,MATCH($D474,'UPTD PPA KabKota'!$C$5:$C$513,FALSE))</f>
        <v/>
      </c>
      <c r="CH474" s="218" t="str">
        <f t="array" ref="CH474">INDEX('UPTD PPA KabKota'!AQ$5:AQ$513,MATCH($D474,'UPTD PPA KabKota'!$C$5:$C$513,FALSE))</f>
        <v/>
      </c>
      <c r="CI474" s="218" t="str">
        <f t="array" ref="CI474">INDEX('UPTD PPA KabKota'!AR$5:AR$513,MATCH($D474,'UPTD PPA KabKota'!$C$5:$C$513,FALSE))</f>
        <v/>
      </c>
      <c r="CJ474" s="218" t="str">
        <f t="array" ref="CJ474">INDEX('UPTD PPA KabKota'!AS$5:AS$513,MATCH($D474,'UPTD PPA KabKota'!$C$5:$C$513,FALSE))</f>
        <v/>
      </c>
      <c r="CK474" s="218" t="str">
        <f t="array" ref="CK474">INDEX('UPTD PPA KabKota'!AT$5:AT$513,MATCH($D474,'UPTD PPA KabKota'!$C$5:$C$513,FALSE))</f>
        <v/>
      </c>
      <c r="CL474" s="218" t="str">
        <f t="array" ref="CL474">INDEX('UPTD PPA KabKota'!AU$5:AU$513,MATCH($D474,'UPTD PPA KabKota'!$C$5:$C$513,FALSE))</f>
        <v/>
      </c>
      <c r="CM474" s="218" t="str">
        <f t="array" ref="CM474">INDEX('UPTD PPA KabKota'!AV$5:AV$513,MATCH($D474,'UPTD PPA KabKota'!$C$5:$C$513,FALSE))</f>
        <v/>
      </c>
      <c r="CN474" s="218" t="str">
        <f t="array" ref="CN474">INDEX('UPTD PPA KabKota'!AW$5:AW$513,MATCH($D474,'UPTD PPA KabKota'!$C$5:$C$513,FALSE))</f>
        <v/>
      </c>
      <c r="CO474" s="218" t="str">
        <f t="array" ref="CO474">INDEX('UPTD PPA KabKota'!AX$5:AX$513,MATCH($D474,'UPTD PPA KabKota'!$C$5:$C$513,FALSE))</f>
        <v/>
      </c>
      <c r="CP474" s="218" t="str">
        <f t="array" ref="CP474">INDEX('UPTD PPA KabKota'!AY$5:AY$513,MATCH($D474,'UPTD PPA KabKota'!$C$5:$C$513,FALSE))</f>
        <v/>
      </c>
      <c r="CQ474" s="209" t="str">
        <f>IFERROR(__xludf.DUMMYFUNCTION("IF(ISBLANK($K474),"""",IF(REGEXMATCH($K474,""Peraturan""),""Ada"",IF(REGEXMATCH($K474,""Rekomendasi""),""Tidak Ada"", $K474)))
"),"#N/A")</f>
        <v>#N/A</v>
      </c>
      <c r="CR474" s="209" t="str">
        <f t="array" ref="CR474">index('UPTD PPA KabKota'!$BI$5:$BI$513,match($D474,'UPTD PPA KabKota'!$C$5:$C$513,false))</f>
        <v>Ada</v>
      </c>
      <c r="CS474" s="314" t="str">
        <f t="shared" si="81"/>
        <v>#N/A</v>
      </c>
    </row>
    <row r="475">
      <c r="A475" s="334">
        <v>469.0</v>
      </c>
      <c r="B475" s="300"/>
      <c r="C475" s="301" t="s">
        <v>4792</v>
      </c>
      <c r="D475" s="317" t="s">
        <v>4792</v>
      </c>
      <c r="E475" s="302">
        <v>45748.0</v>
      </c>
      <c r="F475" s="303" t="str">
        <f t="array" ref="F475">INDEX('Ortala-Provinsi'!C$2:C$39,MATCH($D475,'Ortala-Provinsi'!$B$2:$B$39,FALSE))</f>
        <v>Idayanti/ 08114560606</v>
      </c>
      <c r="G475" s="303" t="str">
        <f t="array" ref="G475">INDEX('Ortala-Provinsi'!D$2:D$39,MATCH($D475,'Ortala-Provinsi'!$B$2:$B$39,FALSE))</f>
        <v>Jl. Mustafa Katjo (30 Meter dari Jl. Poros Graha Nusa kel. Karema, Simboro Mamuju)</v>
      </c>
      <c r="H475" s="303" t="str">
        <f t="array" ref="H475">INDEX('Ortala-Provinsi'!E$2:E$39,MATCH($D475,'Ortala-Provinsi'!$B$2:$B$39,FALSE))</f>
        <v>082345555188</v>
      </c>
      <c r="I475" s="303" t="str">
        <f t="array" ref="I475">INDEX('Ortala-Provinsi'!F$2:F$39,MATCH($D475,'Ortala-Provinsi'!$B$2:$B$39,FALSE))</f>
        <v>082345555188</v>
      </c>
      <c r="J475" s="303" t="str">
        <f t="array" ref="J475">INDEX('Ortala-Provinsi'!G$2:G$39,MATCH($D475,'Ortala-Provinsi'!$B$2:$B$39,FALSE))</f>
        <v>UPTD P2TP2A</v>
      </c>
      <c r="K475" s="303" t="str">
        <f t="array" ref="K475">INDEX('Ortala-Provinsi'!H$2:H$39,MATCH($D475,'Ortala-Provinsi'!$B$2:$B$39,FALSE))</f>
        <v>Peraturan Gubernur Sulawesi Barat Nomor 36 Tahun 2018 tentang Perubahan atas Peraturan Gubernur Sulawesi Barat Nomor 41 Tahun 2017 tentang Fungsi dan Tata Kerja Cabang Dinas dan Unit Pelaksana Teknis Daerah (UPTD) Provinsi Sulawesi Barat</v>
      </c>
      <c r="L475" s="303">
        <f t="array" ref="L475">INDEX('Ortala-Provinsi'!I$2:I$39,MATCH($D475,'Ortala-Provinsi'!$B$2:$B$39,FALSE))</f>
        <v>2017</v>
      </c>
      <c r="M475" s="303" t="str">
        <f t="array" ref="M475">INDEX('Ortala-Provinsi'!J$2:J$39,MATCH($D475,'Ortala-Provinsi'!$B$2:$B$39,FALSE))</f>
        <v>A</v>
      </c>
      <c r="N475" s="303" t="str">
        <f t="array" ref="N475">INDEX('Ortala-Provinsi'!K$2:K$39,MATCH($D475,'Ortala-Provinsi'!$B$2:$B$39,FALSE))</f>
        <v>08124220029</v>
      </c>
      <c r="O475" s="303" t="str">
        <f t="array" ref="O475">INDEX('Ortala-Provinsi'!L$2:L$39,MATCH($D475,'Ortala-Provinsi'!$B$2:$B$39,FALSE))</f>
        <v>uptdppasulawesibarat@gmail.com</v>
      </c>
      <c r="P475" s="303" t="str">
        <f t="array" ref="P475">INDEX('Ortala-Provinsi'!M$2:M$39,MATCH($D475,'Ortala-Provinsi'!$B$2:$B$39,FALSE))</f>
        <v>Kasi 1 : Informasi dan Kerja sama
Kasi 2 : Pengaduan dan Rujukan</v>
      </c>
      <c r="Q475" s="303" t="str">
        <f t="array" ref="Q475">INDEX('Ortala-Provinsi'!N$2:N$39,MATCH($D475,'Ortala-Provinsi'!$B$2:$B$39,FALSE))</f>
        <v>MANDIRI</v>
      </c>
      <c r="R475" s="303" t="str">
        <f t="array" ref="R475">INDEX('Ortala-Provinsi'!O$2:O$39,MATCH($D475,'Ortala-Provinsi'!$B$2:$B$39,FALSE))</f>
        <v>TIDAK PUNYA</v>
      </c>
      <c r="S475" s="303" t="str">
        <f t="array" ref="S475">INDEX('Ortala-Provinsi'!P$2:P$39,MATCH($D475,'Ortala-Provinsi'!$B$2:$B$39,FALSE))</f>
        <v/>
      </c>
      <c r="T475" s="303" t="str">
        <f t="array" ref="T475">INDEX('Ortala-Provinsi'!Q$2:Q$39,MATCH($D475,'Ortala-Provinsi'!$B$2:$B$39,FALSE))</f>
        <v/>
      </c>
      <c r="U475" s="303" t="str">
        <f t="array" ref="U475">INDEX('Ortala-Provinsi'!R$2:R$39,MATCH($D475,'Ortala-Provinsi'!$B$2:$B$39,FALSE))</f>
        <v/>
      </c>
      <c r="V475" s="303" t="str">
        <f t="array" ref="V475">INDEX('Ortala-Provinsi'!S$2:S$39,MATCH($D475,'Ortala-Provinsi'!$B$2:$B$39,FALSE))</f>
        <v/>
      </c>
      <c r="W475" s="303">
        <f t="array" ref="W475">INDEX('Ortala-Provinsi'!T$2:T$39,MATCH($D475,'Ortala-Provinsi'!$B$2:$B$39,FALSE))</f>
        <v>1</v>
      </c>
      <c r="X475" s="303">
        <f t="array" ref="X475">INDEX('Ortala-Provinsi'!U$2:U$39,MATCH($D475,'Ortala-Provinsi'!$B$2:$B$39,FALSE))</f>
        <v>0</v>
      </c>
      <c r="Y475" s="303">
        <f t="array" ref="Y475">INDEX('Ortala-Provinsi'!V$2:V$39,MATCH($D475,'Ortala-Provinsi'!$B$2:$B$39,FALSE))</f>
        <v>0</v>
      </c>
      <c r="Z475" s="303">
        <f t="array" ref="Z475">INDEX('Ortala-Provinsi'!W$2:W$39,MATCH($D475,'Ortala-Provinsi'!$B$2:$B$39,FALSE))</f>
        <v>1</v>
      </c>
      <c r="AA475" s="303">
        <f t="array" ref="AA475">INDEX('Ortala-Provinsi'!X$2:X$39,MATCH($D475,'Ortala-Provinsi'!$B$2:$B$39,FALSE))</f>
        <v>0</v>
      </c>
      <c r="AB475" s="303">
        <f t="array" ref="AB475">INDEX('Ortala-Provinsi'!Y$2:Y$39,MATCH($D475,'Ortala-Provinsi'!$B$2:$B$39,FALSE))</f>
        <v>0</v>
      </c>
      <c r="AC475" s="303">
        <f t="array" ref="AC475">INDEX('Ortala-Provinsi'!Z$2:Z$39,MATCH($D475,'Ortala-Provinsi'!$B$2:$B$39,FALSE))</f>
        <v>0</v>
      </c>
      <c r="AD475" s="303">
        <f t="array" ref="AD475">INDEX('Ortala-Provinsi'!AA$2:AA$39,MATCH($D475,'Ortala-Provinsi'!$B$2:$B$39,FALSE))</f>
        <v>0</v>
      </c>
      <c r="AE475" s="303">
        <f t="array" ref="AE475">INDEX('Ortala-Provinsi'!AB$2:AB$39,MATCH($D475,'Ortala-Provinsi'!$B$2:$B$39,FALSE))</f>
        <v>0</v>
      </c>
      <c r="AF475" s="303">
        <f t="array" ref="AF475">INDEX('Ortala-Provinsi'!AC$2:AC$39,MATCH($D475,'Ortala-Provinsi'!$B$2:$B$39,FALSE))</f>
        <v>0</v>
      </c>
      <c r="AG475" s="303">
        <f t="array" ref="AG475">INDEX('Ortala-Provinsi'!AD$2:AD$39,MATCH($D475,'Ortala-Provinsi'!$B$2:$B$39,FALSE))</f>
        <v>0</v>
      </c>
      <c r="AH475" s="303">
        <f t="array" ref="AH475">INDEX('Ortala-Provinsi'!AE$2:AE$39,MATCH($D475,'Ortala-Provinsi'!$B$2:$B$39,FALSE))</f>
        <v>1</v>
      </c>
      <c r="AI475" s="303">
        <f t="array" ref="AI475">INDEX('Ortala-Provinsi'!AF$2:AF$39,MATCH($D475,'Ortala-Provinsi'!$B$2:$B$39,FALSE))</f>
        <v>1</v>
      </c>
      <c r="AJ475" s="303">
        <f t="array" ref="AJ475">INDEX('Ortala-Provinsi'!AG$2:AG$39,MATCH($D475,'Ortala-Provinsi'!$B$2:$B$39,FALSE))</f>
        <v>1</v>
      </c>
      <c r="AK475" s="303">
        <f t="array" ref="AK475">INDEX('Ortala-Provinsi'!AH$2:AH$39,MATCH($D475,'Ortala-Provinsi'!$B$2:$B$39,FALSE))</f>
        <v>1</v>
      </c>
      <c r="AL475" s="303" t="str">
        <f t="array" ref="AL475">INDEX('Ortala-Provinsi'!AI$2:AI$39,MATCH($D475,'Ortala-Provinsi'!$B$2:$B$39,FALSE))</f>
        <v>Jika korban membutuhkan tempat tinggal selama dalam proses pengelolaan </v>
      </c>
      <c r="AM475" s="303">
        <f t="array" ref="AM475">INDEX('Ortala-Provinsi'!AJ$2:AJ$39,MATCH($D475,'Ortala-Provinsi'!$B$2:$B$39,FALSE))</f>
        <v>1</v>
      </c>
      <c r="AN475" s="303">
        <f t="array" ref="AN475">INDEX('Ortala-Provinsi'!AK$2:AK$39,MATCH($D475,'Ortala-Provinsi'!$B$2:$B$39,FALSE))</f>
        <v>1</v>
      </c>
      <c r="AO475" s="303">
        <f t="array" ref="AO475">INDEX('Ortala-Provinsi'!AL$2:AL$39,MATCH($D475,'Ortala-Provinsi'!$B$2:$B$39,FALSE))</f>
        <v>25</v>
      </c>
      <c r="AP475" s="303" t="str">
        <f t="array" ref="AP475">INDEX('Ortala-Provinsi'!AM$2:AM$39,MATCH($D475,'Ortala-Provinsi'!$B$2:$B$39,FALSE))</f>
        <v>pelecehan</v>
      </c>
      <c r="AQ475" s="303" t="str">
        <f t="array" ref="AQ475">INDEX('Ortala-Provinsi'!AN$2:AN$39,MATCH($D475,'Ortala-Provinsi'!$B$2:$B$39,FALSE))</f>
        <v/>
      </c>
      <c r="AR475" s="303" t="str">
        <f t="array" ref="AR475">INDEX('Ortala-Provinsi'!AO$2:AO$39,MATCH($D475,'Ortala-Provinsi'!$B$2:$B$39,FALSE))</f>
        <v/>
      </c>
      <c r="AS475" s="303" t="str">
        <f t="array" ref="AS475">INDEX('Ortala-Provinsi'!AP$2:AP$39,MATCH($D475,'Ortala-Provinsi'!$B$2:$B$39,FALSE))</f>
        <v/>
      </c>
      <c r="AT475" s="303" t="str">
        <f t="array" ref="AT475">INDEX('Ortala-Provinsi'!AQ$2:AQ$39,MATCH($D475,'Ortala-Provinsi'!$B$2:$B$39,FALSE))</f>
        <v/>
      </c>
      <c r="AU475" s="304" t="str">
        <f t="shared" ref="AU475:CP475" si="82">INDEX(#REF!,MATCH($D475,#REF!,FALSE))</f>
        <v>#REF!</v>
      </c>
      <c r="AV475" s="304" t="str">
        <f t="shared" si="82"/>
        <v>#REF!</v>
      </c>
      <c r="AW475" s="304" t="str">
        <f t="shared" si="82"/>
        <v>#REF!</v>
      </c>
      <c r="AX475" s="304" t="str">
        <f t="shared" si="82"/>
        <v>#REF!</v>
      </c>
      <c r="AY475" s="304" t="str">
        <f t="shared" si="82"/>
        <v>#REF!</v>
      </c>
      <c r="AZ475" s="304" t="str">
        <f t="shared" si="82"/>
        <v>#REF!</v>
      </c>
      <c r="BA475" s="305" t="str">
        <f t="shared" si="82"/>
        <v>#REF!</v>
      </c>
      <c r="BB475" s="304" t="str">
        <f t="shared" si="82"/>
        <v>#REF!</v>
      </c>
      <c r="BC475" s="304" t="str">
        <f t="shared" si="82"/>
        <v>#REF!</v>
      </c>
      <c r="BD475" s="304" t="str">
        <f t="shared" si="82"/>
        <v>#REF!</v>
      </c>
      <c r="BE475" s="304" t="str">
        <f t="shared" si="82"/>
        <v>#REF!</v>
      </c>
      <c r="BF475" s="304" t="str">
        <f t="shared" si="82"/>
        <v>#REF!</v>
      </c>
      <c r="BG475" s="304" t="str">
        <f t="shared" si="82"/>
        <v>#REF!</v>
      </c>
      <c r="BH475" s="304" t="str">
        <f t="shared" si="82"/>
        <v>#REF!</v>
      </c>
      <c r="BI475" s="304" t="str">
        <f t="shared" si="82"/>
        <v>#REF!</v>
      </c>
      <c r="BJ475" s="304" t="str">
        <f t="shared" si="82"/>
        <v>#REF!</v>
      </c>
      <c r="BK475" s="304" t="str">
        <f t="shared" si="82"/>
        <v>#REF!</v>
      </c>
      <c r="BL475" s="304" t="str">
        <f t="shared" si="82"/>
        <v>#REF!</v>
      </c>
      <c r="BM475" s="304" t="str">
        <f t="shared" si="82"/>
        <v>#REF!</v>
      </c>
      <c r="BN475" s="304" t="str">
        <f t="shared" si="82"/>
        <v>#REF!</v>
      </c>
      <c r="BO475" s="304" t="str">
        <f t="shared" si="82"/>
        <v>#REF!</v>
      </c>
      <c r="BP475" s="304" t="str">
        <f t="shared" si="82"/>
        <v>#REF!</v>
      </c>
      <c r="BQ475" s="304" t="str">
        <f t="shared" si="82"/>
        <v>#REF!</v>
      </c>
      <c r="BR475" s="304" t="str">
        <f t="shared" si="82"/>
        <v>#REF!</v>
      </c>
      <c r="BS475" s="304" t="str">
        <f t="shared" si="82"/>
        <v>#REF!</v>
      </c>
      <c r="BT475" s="304" t="str">
        <f t="shared" si="82"/>
        <v>#REF!</v>
      </c>
      <c r="BU475" s="304" t="str">
        <f t="shared" si="82"/>
        <v>#REF!</v>
      </c>
      <c r="BV475" s="304" t="str">
        <f t="shared" si="82"/>
        <v>#REF!</v>
      </c>
      <c r="BW475" s="304" t="str">
        <f t="shared" si="82"/>
        <v>#REF!</v>
      </c>
      <c r="BX475" s="304" t="str">
        <f t="shared" si="82"/>
        <v>#REF!</v>
      </c>
      <c r="BY475" s="304" t="str">
        <f t="shared" si="82"/>
        <v>#REF!</v>
      </c>
      <c r="BZ475" s="304" t="str">
        <f t="shared" si="82"/>
        <v>#REF!</v>
      </c>
      <c r="CA475" s="304" t="str">
        <f t="shared" si="82"/>
        <v>#REF!</v>
      </c>
      <c r="CB475" s="304" t="str">
        <f t="shared" si="82"/>
        <v>#REF!</v>
      </c>
      <c r="CC475" s="304" t="str">
        <f t="shared" si="82"/>
        <v>#REF!</v>
      </c>
      <c r="CD475" s="304" t="str">
        <f t="shared" si="82"/>
        <v>#REF!</v>
      </c>
      <c r="CE475" s="304" t="str">
        <f t="shared" si="82"/>
        <v>#REF!</v>
      </c>
      <c r="CF475" s="305" t="str">
        <f t="shared" si="82"/>
        <v>#REF!</v>
      </c>
      <c r="CG475" s="304" t="str">
        <f t="shared" si="82"/>
        <v>#REF!</v>
      </c>
      <c r="CH475" s="306" t="str">
        <f t="shared" si="82"/>
        <v>#REF!</v>
      </c>
      <c r="CI475" s="306" t="str">
        <f t="shared" si="82"/>
        <v>#REF!</v>
      </c>
      <c r="CJ475" s="306" t="str">
        <f t="shared" si="82"/>
        <v>#REF!</v>
      </c>
      <c r="CK475" s="304" t="str">
        <f t="shared" si="82"/>
        <v>#REF!</v>
      </c>
      <c r="CL475" s="306" t="str">
        <f t="shared" si="82"/>
        <v>#REF!</v>
      </c>
      <c r="CM475" s="306" t="str">
        <f t="shared" si="82"/>
        <v>#REF!</v>
      </c>
      <c r="CN475" s="306" t="str">
        <f t="shared" si="82"/>
        <v>#REF!</v>
      </c>
      <c r="CO475" s="306" t="str">
        <f t="shared" si="82"/>
        <v>#REF!</v>
      </c>
      <c r="CP475" s="306" t="str">
        <f t="shared" si="82"/>
        <v>#REF!</v>
      </c>
      <c r="CQ475" s="307" t="str">
        <f>IFERROR(__xludf.DUMMYFUNCTION("IF(ISBLANK($K475),"""",IF(REGEXMATCH($K475,""Peraturan""),""Ada"",IF(REGEXMATCH($K475,""Rekomendasi""),""Tidak Ada"", $K475)))
"),"Ada")</f>
        <v>Ada</v>
      </c>
      <c r="CR475" s="308" t="str">
        <f t="array" ref="CR475">INDEX(#REF!,MATCH($D475,#REF!,FALSE))</f>
        <v>#REF!</v>
      </c>
      <c r="CS475" s="309"/>
    </row>
    <row r="476">
      <c r="A476" s="334">
        <v>470.0</v>
      </c>
      <c r="B476" s="334">
        <v>1.0</v>
      </c>
      <c r="C476" s="311" t="s">
        <v>4792</v>
      </c>
      <c r="D476" s="312" t="s">
        <v>3963</v>
      </c>
      <c r="E476" s="315">
        <v>45748.0</v>
      </c>
      <c r="F476" s="218" t="str">
        <f t="array" ref="F476">INDEX('Ortala-KabKota'!F$2:F$415,MATCH($D476,'Ortala-KabKota'!$E$2:$E$415,FALSE))</f>
        <v>Darwan Rahim/ 081355038111</v>
      </c>
      <c r="G476" s="218" t="str">
        <f t="array" ref="G476">INDEX('Ortala-KabKota'!G$2:G$415,MATCH($D476,'Ortala-KabKota'!$E$2:$E$415,FALSE))</f>
        <v>Jalan Andi Pangeran Pettarani No. 28 Majene</v>
      </c>
      <c r="H476" s="218" t="str">
        <f t="array" ref="H476">INDEX('Ortala-KabKota'!H$2:H$415,MATCH($D476,'Ortala-KabKota'!$E$2:$E$415,FALSE))</f>
        <v>-</v>
      </c>
      <c r="I476" s="218" t="str">
        <f t="array" ref="I476">INDEX('Ortala-KabKota'!I$2:I$415,MATCH($D476,'Ortala-KabKota'!$E$2:$E$415,FALSE))</f>
        <v/>
      </c>
      <c r="J476" s="218" t="str">
        <f t="array" ref="J476">INDEX('Ortala-KabKota'!J$2:J$415,MATCH($D476,'Ortala-KabKota'!$E$2:$E$415,FALSE))</f>
        <v>UPTD PPA</v>
      </c>
      <c r="K476" s="218" t="str">
        <f t="array" ref="K476">INDEX('Ortala-KabKota'!K$2:K$415,MATCH($D476,'Ortala-KabKota'!$E$2:$E$415,FALSE))</f>
        <v>Peraturan Bupati Majene Nomor 22 Tahun 2019</v>
      </c>
      <c r="L476" s="218">
        <f t="array" ref="L476">INDEX('Ortala-KabKota'!L$2:L$415,MATCH($D476,'Ortala-KabKota'!$E$2:$E$415,FALSE))</f>
        <v>2019</v>
      </c>
      <c r="M476" s="218" t="str">
        <f t="array" ref="M476">INDEX('Ortala-KabKota'!M$2:M$415,MATCH($D476,'Ortala-KabKota'!$E$2:$E$415,FALSE))</f>
        <v>B</v>
      </c>
      <c r="N476" s="218" t="str">
        <f t="array" ref="N476">INDEX('Ortala-KabKota'!N$2:N$415,MATCH($D476,'Ortala-KabKota'!$E$2:$E$415,FALSE))</f>
        <v/>
      </c>
      <c r="O476" s="218" t="str">
        <f t="array" ref="O476">INDEX('Ortala-KabKota'!O$2:O$415,MATCH($D476,'Ortala-KabKota'!$E$2:$E$415,FALSE))</f>
        <v/>
      </c>
      <c r="P476" s="218" t="str">
        <f t="array" ref="P476">INDEX('Ortala-KabKota'!P$2:P$415,MATCH($D476,'Ortala-KabKota'!$E$2:$E$415,FALSE))</f>
        <v/>
      </c>
      <c r="Q476" s="218" t="str">
        <f t="array" ref="Q476">INDEX('Ortala-KabKota'!Q$2:Q$415,MATCH($D476,'Ortala-KabKota'!$E$2:$E$415,FALSE))</f>
        <v/>
      </c>
      <c r="R476" s="218" t="str">
        <f t="array" ref="R476">INDEX('Ortala-KabKota'!R$2:R$415,MATCH($D476,'Ortala-KabKota'!$E$2:$E$415,FALSE))</f>
        <v>MILIK SENDIRI</v>
      </c>
      <c r="S476" s="218" t="str">
        <f t="array" ref="S476">INDEX('Ortala-KabKota'!S$2:S$415,MATCH($D476,'Ortala-KabKota'!$E$2:$E$415,FALSE))</f>
        <v/>
      </c>
      <c r="T476" s="218" t="str">
        <f t="array" ref="T476">INDEX('Ortala-KabKota'!T$2:T$415,MATCH($D476,'Ortala-KabKota'!$E$2:$E$415,FALSE))</f>
        <v/>
      </c>
      <c r="U476" s="218" t="str">
        <f t="array" ref="U476">INDEX('Ortala-KabKota'!U$2:U$415,MATCH($D476,'Ortala-KabKota'!$E$2:$E$415,FALSE))</f>
        <v/>
      </c>
      <c r="V476" s="218" t="str">
        <f t="array" ref="V476">INDEX('Ortala-KabKota'!V$2:V$415,MATCH($D476,'Ortala-KabKota'!$E$2:$E$415,FALSE))</f>
        <v/>
      </c>
      <c r="W476" s="218" t="str">
        <f t="array" ref="W476">INDEX('Ortala-KabKota'!W$2:W$415,MATCH($D476,'Ortala-KabKota'!$E$2:$E$415,FALSE))</f>
        <v/>
      </c>
      <c r="X476" s="218" t="str">
        <f t="array" ref="X476">INDEX('Ortala-KabKota'!X$2:X$415,MATCH($D476,'Ortala-KabKota'!$E$2:$E$415,FALSE))</f>
        <v/>
      </c>
      <c r="Y476" s="218" t="str">
        <f t="array" ref="Y476">INDEX('Ortala-KabKota'!Y$2:Y$415,MATCH($D476,'Ortala-KabKota'!$E$2:$E$415,FALSE))</f>
        <v/>
      </c>
      <c r="Z476" s="218" t="str">
        <f t="array" ref="Z476">INDEX('Ortala-KabKota'!Z$2:Z$415,MATCH($D476,'Ortala-KabKota'!$E$2:$E$415,FALSE))</f>
        <v/>
      </c>
      <c r="AA476" s="218" t="str">
        <f t="array" ref="AA476">INDEX('Ortala-KabKota'!AA$2:AA$415,MATCH($D476,'Ortala-KabKota'!$E$2:$E$415,FALSE))</f>
        <v/>
      </c>
      <c r="AB476" s="218" t="str">
        <f t="array" ref="AB476">INDEX('Ortala-KabKota'!AB$2:AB$415,MATCH($D476,'Ortala-KabKota'!$E$2:$E$415,FALSE))</f>
        <v/>
      </c>
      <c r="AC476" s="218" t="str">
        <f t="array" ref="AC476">INDEX('Ortala-KabKota'!AC$2:AC$415,MATCH($D476,'Ortala-KabKota'!$E$2:$E$415,FALSE))</f>
        <v/>
      </c>
      <c r="AD476" s="218" t="str">
        <f t="array" ref="AD476">INDEX('Ortala-KabKota'!AD$2:AD$415,MATCH($D476,'Ortala-KabKota'!$E$2:$E$415,FALSE))</f>
        <v/>
      </c>
      <c r="AE476" s="218" t="str">
        <f t="array" ref="AE476">INDEX('Ortala-KabKota'!AE$2:AE$415,MATCH($D476,'Ortala-KabKota'!$E$2:$E$415,FALSE))</f>
        <v/>
      </c>
      <c r="AF476" s="218" t="str">
        <f t="array" ref="AF476">INDEX('Ortala-KabKota'!AF$2:AF$415,MATCH($D476,'Ortala-KabKota'!$E$2:$E$415,FALSE))</f>
        <v/>
      </c>
      <c r="AG476" s="218" t="str">
        <f t="array" ref="AG476">INDEX('Ortala-KabKota'!AG$2:AG$415,MATCH($D476,'Ortala-KabKota'!$E$2:$E$415,FALSE))</f>
        <v/>
      </c>
      <c r="AH476" s="218" t="str">
        <f t="array" ref="AH476">INDEX('Ortala-KabKota'!AH$2:AH$415,MATCH($D476,'Ortala-KabKota'!$E$2:$E$415,FALSE))</f>
        <v/>
      </c>
      <c r="AI476" s="218" t="str">
        <f t="array" ref="AI476">INDEX('Ortala-KabKota'!AI$2:AI$415,MATCH($D476,'Ortala-KabKota'!$E$2:$E$415,FALSE))</f>
        <v/>
      </c>
      <c r="AJ476" s="218" t="str">
        <f t="array" ref="AJ476">INDEX('Ortala-KabKota'!AJ$2:AJ$415,MATCH($D476,'Ortala-KabKota'!$E$2:$E$415,FALSE))</f>
        <v/>
      </c>
      <c r="AK476" s="218" t="str">
        <f t="array" ref="AK476">INDEX('Ortala-KabKota'!AK$2:AK$415,MATCH($D476,'Ortala-KabKota'!$E$2:$E$415,FALSE))</f>
        <v/>
      </c>
      <c r="AL476" s="218" t="str">
        <f t="array" ref="AL476">INDEX('Ortala-KabKota'!AL$2:AL$415,MATCH($D476,'Ortala-KabKota'!$E$2:$E$415,FALSE))</f>
        <v/>
      </c>
      <c r="AM476" s="218" t="str">
        <f t="array" ref="AM476">INDEX('Ortala-KabKota'!AM$2:AM$415,MATCH($D476,'Ortala-KabKota'!$E$2:$E$415,FALSE))</f>
        <v/>
      </c>
      <c r="AN476" s="218" t="str">
        <f t="array" ref="AN476">INDEX('Ortala-KabKota'!AN$2:AN$415,MATCH($D476,'Ortala-KabKota'!$E$2:$E$415,FALSE))</f>
        <v/>
      </c>
      <c r="AO476" s="218" t="str">
        <f t="array" ref="AO476">INDEX('Ortala-KabKota'!AO$2:AO$415,MATCH($D476,'Ortala-KabKota'!$E$2:$E$415,FALSE))</f>
        <v/>
      </c>
      <c r="AP476" s="218" t="str">
        <f t="array" ref="AP476">INDEX('Ortala-KabKota'!AP$2:AP$415,MATCH($D476,'Ortala-KabKota'!$E$2:$E$415,FALSE))</f>
        <v/>
      </c>
      <c r="AQ476" s="218">
        <f t="array" ref="AQ476">INDEX('Ortala-KabKota'!AQ$2:AQ$415,MATCH($D476,'Ortala-KabKota'!$E$2:$E$415,FALSE))</f>
        <v>1</v>
      </c>
      <c r="AR476" s="218" t="str">
        <f t="array" ref="AR476">INDEX('Ortala-KabKota'!AR$2:AR$415,MATCH($D476,'Ortala-KabKota'!$E$2:$E$415,FALSE))</f>
        <v/>
      </c>
      <c r="AS476" s="218" t="str">
        <f t="array" ref="AS476">INDEX('Ortala-KabKota'!AS$2:AS$415,MATCH($D476,'Ortala-KabKota'!$E$2:$E$415,FALSE))</f>
        <v/>
      </c>
      <c r="AT476" s="218" t="str">
        <f t="array" ref="AT476">INDEX('Ortala-KabKota'!AT$2:AT$415,MATCH($D476,'Ortala-KabKota'!$E$2:$E$415,FALSE))</f>
        <v/>
      </c>
      <c r="AU476" s="218" t="str">
        <f t="array" ref="AU476">INDEX('UPTD PPA KabKota'!D$5:D$513,MATCH($D476,'UPTD PPA KabKota'!$C$5:$C$513,FALSE))</f>
        <v>Darwan Rahim, SH/081355038111</v>
      </c>
      <c r="AV476" s="218" t="str">
        <f t="array" ref="AV476">INDEX('UPTD PPA KabKota'!E$5:E$513,MATCH($D476,'UPTD PPA KabKota'!$C$5:$C$513,FALSE))</f>
        <v>Jl. Andi Pangeran Pettarani No. 28 Majene</v>
      </c>
      <c r="AW476" s="218" t="str">
        <f t="array" ref="AW476">INDEX('UPTD PPA KabKota'!F$5:F$513,MATCH($D476,'UPTD PPA KabKota'!$C$5:$C$513,FALSE))</f>
        <v/>
      </c>
      <c r="AX476" s="218" t="str">
        <f t="array" ref="AX476">INDEX('UPTD PPA KabKota'!G$5:G$513,MATCH($D476,'UPTD PPA KabKota'!$C$5:$C$513,FALSE))</f>
        <v/>
      </c>
      <c r="AY476" s="218" t="str">
        <f t="array" ref="AY476">INDEX('UPTD PPA KabKota'!H$5:H$513,MATCH($D476,'UPTD PPA KabKota'!$C$5:$C$513,FALSE))</f>
        <v>UPTD PPA</v>
      </c>
      <c r="AZ476" s="218" t="str">
        <f t="array" ref="AZ476">INDEX('UPTD PPA KabKota'!I$5:I$513,MATCH($D476,'UPTD PPA KabKota'!$C$5:$C$513,FALSE))</f>
        <v>Peraturan Bupati Majene Nomor 22 Tahun 2019</v>
      </c>
      <c r="BA476" s="218">
        <f t="array" ref="BA476">INDEX('UPTD PPA KabKota'!J$5:J$513,MATCH($D476,'UPTD PPA KabKota'!$C$5:$C$513,FALSE))</f>
        <v>2019</v>
      </c>
      <c r="BB476" s="218" t="str">
        <f t="array" ref="BB476">INDEX('UPTD PPA KabKota'!K$5:K$513,MATCH($D476,'UPTD PPA KabKota'!$C$5:$C$513,FALSE))</f>
        <v>B</v>
      </c>
      <c r="BC476" s="218" t="str">
        <f t="array" ref="BC476">INDEX('UPTD PPA KabKota'!L$5:L$513,MATCH($D476,'UPTD PPA KabKota'!$C$5:$C$513,FALSE))</f>
        <v/>
      </c>
      <c r="BD476" s="218" t="str">
        <f t="array" ref="BD476">INDEX('UPTD PPA KabKota'!M$5:M$513,MATCH($D476,'UPTD PPA KabKota'!$C$5:$C$513,FALSE))</f>
        <v>uptdppamajene@gmail.com</v>
      </c>
      <c r="BE476" s="218" t="str">
        <f t="array" ref="BE476">INDEX('UPTD PPA KabKota'!N$5:N$513,MATCH($D476,'UPTD PPA KabKota'!$C$5:$C$513,FALSE))</f>
        <v/>
      </c>
      <c r="BF476" s="218" t="str">
        <f t="array" ref="BF476">INDEX('UPTD PPA KabKota'!O$5:O$513,MATCH($D476,'UPTD PPA KabKota'!$C$5:$C$513,FALSE))</f>
        <v>MANDIRI</v>
      </c>
      <c r="BG476" s="218" t="str">
        <f t="array" ref="BG476">INDEX('UPTD PPA KabKota'!P$5:P$513,MATCH($D476,'UPTD PPA KabKota'!$C$5:$C$513,FALSE))</f>
        <v>PINJAM PAKAI</v>
      </c>
      <c r="BH476" s="218" t="str">
        <f t="array" ref="BH476">INDEX('UPTD PPA KabKota'!Q$5:Q$513,MATCH($D476,'UPTD PPA KabKota'!$C$5:$C$513,FALSE))</f>
        <v/>
      </c>
      <c r="BI476" s="218" t="str">
        <f t="array" ref="BI476">INDEX('UPTD PPA KabKota'!R$5:R$513,MATCH($D476,'UPTD PPA KabKota'!$C$5:$C$513,FALSE))</f>
        <v>Ada</v>
      </c>
      <c r="BJ476" s="218" t="str">
        <f t="array" ref="BJ476">INDEX('UPTD PPA KabKota'!S$5:S$513,MATCH($D476,'UPTD PPA KabKota'!$C$5:$C$513,FALSE))</f>
        <v>Ada</v>
      </c>
      <c r="BK476" s="218" t="str">
        <f t="array" ref="BK476">INDEX('UPTD PPA KabKota'!T$5:T$513,MATCH($D476,'UPTD PPA KabKota'!$C$5:$C$513,FALSE))</f>
        <v>Tidak Ada</v>
      </c>
      <c r="BL476" s="218" t="str">
        <f t="array" ref="BL476">INDEX('UPTD PPA KabKota'!U$5:U$513,MATCH($D476,'UPTD PPA KabKota'!$C$5:$C$513,FALSE))</f>
        <v>Tidak Ada</v>
      </c>
      <c r="BM476" s="218" t="str">
        <f t="array" ref="BM476">INDEX('UPTD PPA KabKota'!V$5:V$513,MATCH($D476,'UPTD PPA KabKota'!$C$5:$C$513,FALSE))</f>
        <v>Tidak ada</v>
      </c>
      <c r="BN476" s="218" t="str">
        <f t="array" ref="BN476">INDEX('UPTD PPA KabKota'!W$5:W$513,MATCH($D476,'UPTD PPA KabKota'!$C$5:$C$513,FALSE))</f>
        <v>Tidak ada</v>
      </c>
      <c r="BO476" s="218" t="str">
        <f t="array" ref="BO476">INDEX('UPTD PPA KabKota'!X$5:X$513,MATCH($D476,'UPTD PPA KabKota'!$C$5:$C$513,FALSE))</f>
        <v>Tidak ada</v>
      </c>
      <c r="BP476" s="218" t="str">
        <f t="array" ref="BP476">INDEX('UPTD PPA KabKota'!Y$5:Y$513,MATCH($D476,'UPTD PPA KabKota'!$C$5:$C$513,FALSE))</f>
        <v>Tidak Ada</v>
      </c>
      <c r="BQ476" s="218" t="str">
        <f t="array" ref="BQ476">INDEX('UPTD PPA KabKota'!Z$5:Z$513,MATCH($D476,'UPTD PPA KabKota'!$C$5:$C$513,FALSE))</f>
        <v>Tidak ada</v>
      </c>
      <c r="BR476" s="218" t="str">
        <f t="array" ref="BR476">INDEX('UPTD PPA KabKota'!AA$5:AA$513,MATCH($D476,'UPTD PPA KabKota'!$C$5:$C$513,FALSE))</f>
        <v>Tidak ada</v>
      </c>
      <c r="BS476" s="218" t="str">
        <f t="array" ref="BS476">INDEX('UPTD PPA KabKota'!AB$5:AB$513,MATCH($D476,'UPTD PPA KabKota'!$C$5:$C$513,FALSE))</f>
        <v>Tidak ada</v>
      </c>
      <c r="BT476" s="218" t="str">
        <f t="array" ref="BT476">INDEX('UPTD PPA KabKota'!AC$5:AC$513,MATCH($D476,'UPTD PPA KabKota'!$C$5:$C$513,FALSE))</f>
        <v>Sudah</v>
      </c>
      <c r="BU476" s="218" t="str">
        <f t="array" ref="BU476">INDEX('UPTD PPA KabKota'!AD$5:AD$513,MATCH($D476,'UPTD PPA KabKota'!$C$5:$C$513,FALSE))</f>
        <v>Sudah</v>
      </c>
      <c r="BV476" s="218" t="str">
        <f t="array" ref="BV476">INDEX('UPTD PPA KabKota'!AE$5:AE$513,MATCH($D476,'UPTD PPA KabKota'!$C$5:$C$513,FALSE))</f>
        <v>Sudah</v>
      </c>
      <c r="BW476" s="218" t="str">
        <f t="array" ref="BW476">INDEX('UPTD PPA KabKota'!AF$5:AF$513,MATCH($D476,'UPTD PPA KabKota'!$C$5:$C$513,FALSE))</f>
        <v>Sudah</v>
      </c>
      <c r="BX476" s="218" t="str">
        <f t="array" ref="BX476">INDEX('UPTD PPA KabKota'!AG$5:AG$513,MATCH($D476,'UPTD PPA KabKota'!$C$5:$C$513,FALSE))</f>
        <v>Belum</v>
      </c>
      <c r="BY476" s="218" t="str">
        <f t="array" ref="BY476">INDEX('UPTD PPA KabKota'!AH$5:AH$513,MATCH($D476,'UPTD PPA KabKota'!$C$5:$C$513,FALSE))</f>
        <v>Sudah</v>
      </c>
      <c r="BZ476" s="218" t="str">
        <f t="array" ref="BZ476">INDEX('UPTD PPA KabKota'!AI$5:AI$513,MATCH($D476,'UPTD PPA KabKota'!$C$5:$C$513,FALSE))</f>
        <v>Belum</v>
      </c>
      <c r="CA476" s="218" t="str">
        <f t="array" ref="CA476">INDEX('UPTD PPA KabKota'!AJ$5:AJ$513,MATCH($D476,'UPTD PPA KabKota'!$C$5:$C$513,FALSE))</f>
        <v>Sudah</v>
      </c>
      <c r="CB476" s="218" t="str">
        <f t="array" ref="CB476">INDEX('UPTD PPA KabKota'!AK$5:AK$513,MATCH($D476,'UPTD PPA KabKota'!$C$5:$C$513,FALSE))</f>
        <v>Belum</v>
      </c>
      <c r="CC476" s="218" t="str">
        <f t="array" ref="CC476">INDEX('UPTD PPA KabKota'!AL$5:AL$513,MATCH($D476,'UPTD PPA KabKota'!$C$5:$C$513,FALSE))</f>
        <v>Belum</v>
      </c>
      <c r="CD476" s="218" t="str">
        <f t="array" ref="CD476">INDEX('UPTD PPA KabKota'!AM$5:AM$513,MATCH($D476,'UPTD PPA KabKota'!$C$5:$C$513,FALSE))</f>
        <v>Belum</v>
      </c>
      <c r="CE476" s="218" t="str">
        <f t="array" ref="CE476">INDEX('UPTD PPA KabKota'!AN$5:AN$513,MATCH($D476,'UPTD PPA KabKota'!$C$5:$C$513,FALSE))</f>
        <v>pengaduan dari masyarakat, penjangkuan korban, pengelolaan Kasus, Jika korban memerlukan pengamanan maka akan diberikan penampungan sementara di rumah aman</v>
      </c>
      <c r="CF476" s="218">
        <f t="array" ref="CF476">INDEX('UPTD PPA KabKota'!AO$5:AO$513,MATCH($D476,'UPTD PPA KabKota'!$C$5:$C$513,FALSE))</f>
        <v>22</v>
      </c>
      <c r="CG476" s="218" t="str">
        <f t="array" ref="CG476">INDEX('UPTD PPA KabKota'!AP$5:AP$513,MATCH($D476,'UPTD PPA KabKota'!$C$5:$C$513,FALSE))</f>
        <v>Kekerasan Terhadap Anak</v>
      </c>
      <c r="CH476" s="218" t="str">
        <f t="array" ref="CH476">INDEX('UPTD PPA KabKota'!AQ$5:AQ$513,MATCH($D476,'UPTD PPA KabKota'!$C$5:$C$513,FALSE))</f>
        <v/>
      </c>
      <c r="CI476" s="218" t="str">
        <f t="array" ref="CI476">INDEX('UPTD PPA KabKota'!AR$5:AR$513,MATCH($D476,'UPTD PPA KabKota'!$C$5:$C$513,FALSE))</f>
        <v/>
      </c>
      <c r="CJ476" s="218" t="str">
        <f t="array" ref="CJ476">INDEX('UPTD PPA KabKota'!AS$5:AS$513,MATCH($D476,'UPTD PPA KabKota'!$C$5:$C$513,FALSE))</f>
        <v/>
      </c>
      <c r="CK476" s="218" t="str">
        <f t="array" ref="CK476">INDEX('UPTD PPA KabKota'!AT$5:AT$513,MATCH($D476,'UPTD PPA KabKota'!$C$5:$C$513,FALSE))</f>
        <v>v</v>
      </c>
      <c r="CL476" s="218" t="str">
        <f t="array" ref="CL476">INDEX('UPTD PPA KabKota'!AU$5:AU$513,MATCH($D476,'UPTD PPA KabKota'!$C$5:$C$513,FALSE))</f>
        <v/>
      </c>
      <c r="CM476" s="218" t="str">
        <f t="array" ref="CM476">INDEX('UPTD PPA KabKota'!AV$5:AV$513,MATCH($D476,'UPTD PPA KabKota'!$C$5:$C$513,FALSE))</f>
        <v/>
      </c>
      <c r="CN476" s="218" t="str">
        <f t="array" ref="CN476">INDEX('UPTD PPA KabKota'!AW$5:AW$513,MATCH($D476,'UPTD PPA KabKota'!$C$5:$C$513,FALSE))</f>
        <v/>
      </c>
      <c r="CO476" s="218" t="str">
        <f t="array" ref="CO476">INDEX('UPTD PPA KabKota'!AX$5:AX$513,MATCH($D476,'UPTD PPA KabKota'!$C$5:$C$513,FALSE))</f>
        <v>v</v>
      </c>
      <c r="CP476" s="218" t="str">
        <f t="array" ref="CP476">INDEX('UPTD PPA KabKota'!AY$5:AY$513,MATCH($D476,'UPTD PPA KabKota'!$C$5:$C$513,FALSE))</f>
        <v/>
      </c>
      <c r="CQ476" s="209" t="str">
        <f>IFERROR(__xludf.DUMMYFUNCTION("IF(ISBLANK($K476),"""",IF(REGEXMATCH($K476,""Peraturan""),""Ada"",IF(REGEXMATCH($K476,""Rekomendasi""),""Tidak Ada"", $K476)))
"),"Ada")</f>
        <v>Ada</v>
      </c>
      <c r="CR476" s="209" t="str">
        <f t="array" ref="CR476">index('UPTD PPA KabKota'!$BI$5:$BI$513,match($D476,'UPTD PPA KabKota'!$C$5:$C$513,false))</f>
        <v>Ada</v>
      </c>
      <c r="CS476" s="314" t="str">
        <f>IFS(CQ476="Ada","Ada",CR476="Ada","Ada",CR476="Tidak Ada","Tidak Ada")</f>
        <v>Ada</v>
      </c>
    </row>
    <row r="477">
      <c r="A477" s="334">
        <v>471.0</v>
      </c>
      <c r="B477" s="334">
        <v>2.0</v>
      </c>
      <c r="C477" s="311" t="s">
        <v>4792</v>
      </c>
      <c r="D477" s="312" t="s">
        <v>3968</v>
      </c>
      <c r="E477" s="315">
        <v>45748.0</v>
      </c>
      <c r="F477" s="218" t="str">
        <f t="array" ref="F477">INDEX('Ortala-KabKota'!F$2:F$415,MATCH($D477,'Ortala-KabKota'!$E$2:$E$415,FALSE))</f>
        <v>#N/A</v>
      </c>
      <c r="G477" s="218" t="str">
        <f t="array" ref="G477">INDEX('Ortala-KabKota'!G$2:G$415,MATCH($D477,'Ortala-KabKota'!$E$2:$E$415,FALSE))</f>
        <v>#N/A</v>
      </c>
      <c r="H477" s="218" t="str">
        <f t="array" ref="H477">INDEX('Ortala-KabKota'!H$2:H$415,MATCH($D477,'Ortala-KabKota'!$E$2:$E$415,FALSE))</f>
        <v>#N/A</v>
      </c>
      <c r="I477" s="218" t="str">
        <f t="array" ref="I477">INDEX('Ortala-KabKota'!I$2:I$415,MATCH($D477,'Ortala-KabKota'!$E$2:$E$415,FALSE))</f>
        <v>#N/A</v>
      </c>
      <c r="J477" s="218" t="str">
        <f t="array" ref="J477">INDEX('Ortala-KabKota'!J$2:J$415,MATCH($D477,'Ortala-KabKota'!$E$2:$E$415,FALSE))</f>
        <v>#N/A</v>
      </c>
      <c r="K477" s="218" t="str">
        <f t="array" ref="K477">INDEX('Ortala-KabKota'!K$2:K$415,MATCH($D477,'Ortala-KabKota'!$E$2:$E$415,FALSE))</f>
        <v>#N/A</v>
      </c>
      <c r="L477" s="218" t="str">
        <f t="array" ref="L477">INDEX('Ortala-KabKota'!L$2:L$415,MATCH($D477,'Ortala-KabKota'!$E$2:$E$415,FALSE))</f>
        <v>#N/A</v>
      </c>
      <c r="M477" s="218" t="str">
        <f t="array" ref="M477">INDEX('Ortala-KabKota'!M$2:M$415,MATCH($D477,'Ortala-KabKota'!$E$2:$E$415,FALSE))</f>
        <v>#N/A</v>
      </c>
      <c r="N477" s="218" t="str">
        <f t="array" ref="N477">INDEX('Ortala-KabKota'!N$2:N$415,MATCH($D477,'Ortala-KabKota'!$E$2:$E$415,FALSE))</f>
        <v>#N/A</v>
      </c>
      <c r="O477" s="218" t="str">
        <f t="array" ref="O477">INDEX('Ortala-KabKota'!O$2:O$415,MATCH($D477,'Ortala-KabKota'!$E$2:$E$415,FALSE))</f>
        <v>#N/A</v>
      </c>
      <c r="P477" s="218" t="str">
        <f t="array" ref="P477">INDEX('Ortala-KabKota'!P$2:P$415,MATCH($D477,'Ortala-KabKota'!$E$2:$E$415,FALSE))</f>
        <v>#N/A</v>
      </c>
      <c r="Q477" s="218" t="str">
        <f t="array" ref="Q477">INDEX('Ortala-KabKota'!Q$2:Q$415,MATCH($D477,'Ortala-KabKota'!$E$2:$E$415,FALSE))</f>
        <v>#N/A</v>
      </c>
      <c r="R477" s="218" t="str">
        <f t="array" ref="R477">INDEX('Ortala-KabKota'!R$2:R$415,MATCH($D477,'Ortala-KabKota'!$E$2:$E$415,FALSE))</f>
        <v>#N/A</v>
      </c>
      <c r="S477" s="218" t="str">
        <f t="array" ref="S477">INDEX('Ortala-KabKota'!S$2:S$415,MATCH($D477,'Ortala-KabKota'!$E$2:$E$415,FALSE))</f>
        <v>#N/A</v>
      </c>
      <c r="T477" s="218" t="str">
        <f t="array" ref="T477">INDEX('Ortala-KabKota'!T$2:T$415,MATCH($D477,'Ortala-KabKota'!$E$2:$E$415,FALSE))</f>
        <v>#N/A</v>
      </c>
      <c r="U477" s="218" t="str">
        <f t="array" ref="U477">INDEX('Ortala-KabKota'!U$2:U$415,MATCH($D477,'Ortala-KabKota'!$E$2:$E$415,FALSE))</f>
        <v>#N/A</v>
      </c>
      <c r="V477" s="218" t="str">
        <f t="array" ref="V477">INDEX('Ortala-KabKota'!V$2:V$415,MATCH($D477,'Ortala-KabKota'!$E$2:$E$415,FALSE))</f>
        <v>#N/A</v>
      </c>
      <c r="W477" s="218" t="str">
        <f t="array" ref="W477">INDEX('Ortala-KabKota'!W$2:W$415,MATCH($D477,'Ortala-KabKota'!$E$2:$E$415,FALSE))</f>
        <v>#N/A</v>
      </c>
      <c r="X477" s="218" t="str">
        <f t="array" ref="X477">INDEX('Ortala-KabKota'!X$2:X$415,MATCH($D477,'Ortala-KabKota'!$E$2:$E$415,FALSE))</f>
        <v>#N/A</v>
      </c>
      <c r="Y477" s="218" t="str">
        <f t="array" ref="Y477">INDEX('Ortala-KabKota'!Y$2:Y$415,MATCH($D477,'Ortala-KabKota'!$E$2:$E$415,FALSE))</f>
        <v>#N/A</v>
      </c>
      <c r="Z477" s="218" t="str">
        <f t="array" ref="Z477">INDEX('Ortala-KabKota'!Z$2:Z$415,MATCH($D477,'Ortala-KabKota'!$E$2:$E$415,FALSE))</f>
        <v>#N/A</v>
      </c>
      <c r="AA477" s="218" t="str">
        <f t="array" ref="AA477">INDEX('Ortala-KabKota'!AA$2:AA$415,MATCH($D477,'Ortala-KabKota'!$E$2:$E$415,FALSE))</f>
        <v>#N/A</v>
      </c>
      <c r="AB477" s="218" t="str">
        <f t="array" ref="AB477">INDEX('Ortala-KabKota'!AB$2:AB$415,MATCH($D477,'Ortala-KabKota'!$E$2:$E$415,FALSE))</f>
        <v>#N/A</v>
      </c>
      <c r="AC477" s="218" t="str">
        <f t="array" ref="AC477">INDEX('Ortala-KabKota'!AC$2:AC$415,MATCH($D477,'Ortala-KabKota'!$E$2:$E$415,FALSE))</f>
        <v>#N/A</v>
      </c>
      <c r="AD477" s="218" t="str">
        <f t="array" ref="AD477">INDEX('Ortala-KabKota'!AD$2:AD$415,MATCH($D477,'Ortala-KabKota'!$E$2:$E$415,FALSE))</f>
        <v>#N/A</v>
      </c>
      <c r="AE477" s="218" t="str">
        <f t="array" ref="AE477">INDEX('Ortala-KabKota'!AE$2:AE$415,MATCH($D477,'Ortala-KabKota'!$E$2:$E$415,FALSE))</f>
        <v>#N/A</v>
      </c>
      <c r="AF477" s="218" t="str">
        <f t="array" ref="AF477">INDEX('Ortala-KabKota'!AF$2:AF$415,MATCH($D477,'Ortala-KabKota'!$E$2:$E$415,FALSE))</f>
        <v>#N/A</v>
      </c>
      <c r="AG477" s="218" t="str">
        <f t="array" ref="AG477">INDEX('Ortala-KabKota'!AG$2:AG$415,MATCH($D477,'Ortala-KabKota'!$E$2:$E$415,FALSE))</f>
        <v>#N/A</v>
      </c>
      <c r="AH477" s="218" t="str">
        <f t="array" ref="AH477">INDEX('Ortala-KabKota'!AH$2:AH$415,MATCH($D477,'Ortala-KabKota'!$E$2:$E$415,FALSE))</f>
        <v>#N/A</v>
      </c>
      <c r="AI477" s="218" t="str">
        <f t="array" ref="AI477">INDEX('Ortala-KabKota'!AI$2:AI$415,MATCH($D477,'Ortala-KabKota'!$E$2:$E$415,FALSE))</f>
        <v>#N/A</v>
      </c>
      <c r="AJ477" s="218" t="str">
        <f t="array" ref="AJ477">INDEX('Ortala-KabKota'!AJ$2:AJ$415,MATCH($D477,'Ortala-KabKota'!$E$2:$E$415,FALSE))</f>
        <v>#N/A</v>
      </c>
      <c r="AK477" s="218" t="str">
        <f t="array" ref="AK477">INDEX('Ortala-KabKota'!AK$2:AK$415,MATCH($D477,'Ortala-KabKota'!$E$2:$E$415,FALSE))</f>
        <v>#N/A</v>
      </c>
      <c r="AL477" s="218" t="str">
        <f t="array" ref="AL477">INDEX('Ortala-KabKota'!AL$2:AL$415,MATCH($D477,'Ortala-KabKota'!$E$2:$E$415,FALSE))</f>
        <v>#N/A</v>
      </c>
      <c r="AM477" s="218" t="str">
        <f t="array" ref="AM477">INDEX('Ortala-KabKota'!AM$2:AM$415,MATCH($D477,'Ortala-KabKota'!$E$2:$E$415,FALSE))</f>
        <v>#N/A</v>
      </c>
      <c r="AN477" s="218" t="str">
        <f t="array" ref="AN477">INDEX('Ortala-KabKota'!AN$2:AN$415,MATCH($D477,'Ortala-KabKota'!$E$2:$E$415,FALSE))</f>
        <v>#N/A</v>
      </c>
      <c r="AO477" s="218" t="str">
        <f t="array" ref="AO477">INDEX('Ortala-KabKota'!AO$2:AO$415,MATCH($D477,'Ortala-KabKota'!$E$2:$E$415,FALSE))</f>
        <v>#N/A</v>
      </c>
      <c r="AP477" s="218" t="str">
        <f t="array" ref="AP477">INDEX('Ortala-KabKota'!AP$2:AP$415,MATCH($D477,'Ortala-KabKota'!$E$2:$E$415,FALSE))</f>
        <v>#N/A</v>
      </c>
      <c r="AQ477" s="218" t="str">
        <f t="array" ref="AQ477">INDEX('Ortala-KabKota'!AQ$2:AQ$415,MATCH($D477,'Ortala-KabKota'!$E$2:$E$415,FALSE))</f>
        <v>#N/A</v>
      </c>
      <c r="AR477" s="218" t="str">
        <f t="array" ref="AR477">INDEX('Ortala-KabKota'!AR$2:AR$415,MATCH($D477,'Ortala-KabKota'!$E$2:$E$415,FALSE))</f>
        <v>#N/A</v>
      </c>
      <c r="AS477" s="218" t="str">
        <f t="array" ref="AS477">INDEX('Ortala-KabKota'!AS$2:AS$415,MATCH($D477,'Ortala-KabKota'!$E$2:$E$415,FALSE))</f>
        <v>#N/A</v>
      </c>
      <c r="AT477" s="218" t="str">
        <f t="array" ref="AT477">INDEX('Ortala-KabKota'!AT$2:AT$415,MATCH($D477,'Ortala-KabKota'!$E$2:$E$415,FALSE))</f>
        <v>#N/A</v>
      </c>
      <c r="AU477" s="218" t="str">
        <f t="array" ref="AU477">INDEX('UPTD PPA KabKota'!D$5:D$513,MATCH($D477,'UPTD PPA KabKota'!$C$5:$C$513,FALSE))</f>
        <v>Tidak Ada</v>
      </c>
      <c r="AV477" s="218" t="str">
        <f t="array" ref="AV477">INDEX('UPTD PPA KabKota'!E$5:E$513,MATCH($D477,'UPTD PPA KabKota'!$C$5:$C$513,FALSE))</f>
        <v>Kecamatan Matakali Kompleks Perkebunan Rea Matakali</v>
      </c>
      <c r="AW477" s="218" t="str">
        <f t="array" ref="AW477">INDEX('UPTD PPA KabKota'!F$5:F$513,MATCH($D477,'UPTD PPA KabKota'!$C$5:$C$513,FALSE))</f>
        <v>Tidak Ada</v>
      </c>
      <c r="AX477" s="218">
        <f t="array" ref="AX477">INDEX('UPTD PPA KabKota'!G$5:G$513,MATCH($D477,'UPTD PPA KabKota'!$C$5:$C$513,FALSE))</f>
        <v>82156763597</v>
      </c>
      <c r="AY477" s="218" t="str">
        <f t="array" ref="AY477">INDEX('UPTD PPA KabKota'!H$5:H$513,MATCH($D477,'UPTD PPA KabKota'!$C$5:$C$513,FALSE))</f>
        <v>Tidak Ada</v>
      </c>
      <c r="AZ477" s="218" t="str">
        <f t="array" ref="AZ477">INDEX('UPTD PPA KabKota'!I$5:I$513,MATCH($D477,'UPTD PPA KabKota'!$C$5:$C$513,FALSE))</f>
        <v/>
      </c>
      <c r="BA477" s="218" t="str">
        <f t="array" ref="BA477">INDEX('UPTD PPA KabKota'!J$5:J$513,MATCH($D477,'UPTD PPA KabKota'!$C$5:$C$513,FALSE))</f>
        <v/>
      </c>
      <c r="BB477" s="218" t="str">
        <f t="array" ref="BB477">INDEX('UPTD PPA KabKota'!K$5:K$513,MATCH($D477,'UPTD PPA KabKota'!$C$5:$C$513,FALSE))</f>
        <v/>
      </c>
      <c r="BC477" s="218" t="str">
        <f t="array" ref="BC477">INDEX('UPTD PPA KabKota'!L$5:L$513,MATCH($D477,'UPTD PPA KabKota'!$C$5:$C$513,FALSE))</f>
        <v>Tidak Ada</v>
      </c>
      <c r="BD477" s="218" t="str">
        <f t="array" ref="BD477">INDEX('UPTD PPA KabKota'!M$5:M$513,MATCH($D477,'UPTD PPA KabKota'!$C$5:$C$513,FALSE))</f>
        <v>Tidak Ada</v>
      </c>
      <c r="BE477" s="218" t="str">
        <f t="array" ref="BE477">INDEX('UPTD PPA KabKota'!N$5:N$513,MATCH($D477,'UPTD PPA KabKota'!$C$5:$C$513,FALSE))</f>
        <v>Tidak Ada</v>
      </c>
      <c r="BF477" s="218" t="str">
        <f t="array" ref="BF477">INDEX('UPTD PPA KabKota'!O$5:O$513,MATCH($D477,'UPTD PPA KabKota'!$C$5:$C$513,FALSE))</f>
        <v>ADA MILIK PEMDA</v>
      </c>
      <c r="BG477" s="218" t="str">
        <f t="array" ref="BG477">INDEX('UPTD PPA KabKota'!P$5:P$513,MATCH($D477,'UPTD PPA KabKota'!$C$5:$C$513,FALSE))</f>
        <v>TIDAK PUNYA</v>
      </c>
      <c r="BH477" s="218" t="str">
        <f t="array" ref="BH477">INDEX('UPTD PPA KabKota'!Q$5:Q$513,MATCH($D477,'UPTD PPA KabKota'!$C$5:$C$513,FALSE))</f>
        <v>Masih dalam proses naskah akademik di Ortala</v>
      </c>
      <c r="BI477" s="218" t="str">
        <f t="array" ref="BI477">INDEX('UPTD PPA KabKota'!R$5:R$513,MATCH($D477,'UPTD PPA KabKota'!$C$5:$C$513,FALSE))</f>
        <v>Tidak Ada</v>
      </c>
      <c r="BJ477" s="218" t="str">
        <f t="array" ref="BJ477">INDEX('UPTD PPA KabKota'!S$5:S$513,MATCH($D477,'UPTD PPA KabKota'!$C$5:$C$513,FALSE))</f>
        <v>Tidak Ada</v>
      </c>
      <c r="BK477" s="218" t="str">
        <f t="array" ref="BK477">INDEX('UPTD PPA KabKota'!T$5:T$513,MATCH($D477,'UPTD PPA KabKota'!$C$5:$C$513,FALSE))</f>
        <v>Tidak Ada</v>
      </c>
      <c r="BL477" s="218" t="str">
        <f t="array" ref="BL477">INDEX('UPTD PPA KabKota'!U$5:U$513,MATCH($D477,'UPTD PPA KabKota'!$C$5:$C$513,FALSE))</f>
        <v>Tidak Ada</v>
      </c>
      <c r="BM477" s="218" t="str">
        <f t="array" ref="BM477">INDEX('UPTD PPA KabKota'!V$5:V$513,MATCH($D477,'UPTD PPA KabKota'!$C$5:$C$513,FALSE))</f>
        <v>Tidak Ada</v>
      </c>
      <c r="BN477" s="218" t="str">
        <f t="array" ref="BN477">INDEX('UPTD PPA KabKota'!W$5:W$513,MATCH($D477,'UPTD PPA KabKota'!$C$5:$C$513,FALSE))</f>
        <v>Tidak Ada</v>
      </c>
      <c r="BO477" s="218" t="str">
        <f t="array" ref="BO477">INDEX('UPTD PPA KabKota'!X$5:X$513,MATCH($D477,'UPTD PPA KabKota'!$C$5:$C$513,FALSE))</f>
        <v>Tidak Ada</v>
      </c>
      <c r="BP477" s="218" t="str">
        <f t="array" ref="BP477">INDEX('UPTD PPA KabKota'!Y$5:Y$513,MATCH($D477,'UPTD PPA KabKota'!$C$5:$C$513,FALSE))</f>
        <v>Tidak Ada</v>
      </c>
      <c r="BQ477" s="218" t="str">
        <f t="array" ref="BQ477">INDEX('UPTD PPA KabKota'!Z$5:Z$513,MATCH($D477,'UPTD PPA KabKota'!$C$5:$C$513,FALSE))</f>
        <v>Tidak Ada</v>
      </c>
      <c r="BR477" s="218" t="str">
        <f t="array" ref="BR477">INDEX('UPTD PPA KabKota'!AA$5:AA$513,MATCH($D477,'UPTD PPA KabKota'!$C$5:$C$513,FALSE))</f>
        <v>Tidak Ada</v>
      </c>
      <c r="BS477" s="218" t="str">
        <f t="array" ref="BS477">INDEX('UPTD PPA KabKota'!AB$5:AB$513,MATCH($D477,'UPTD PPA KabKota'!$C$5:$C$513,FALSE))</f>
        <v>Tidak Ada</v>
      </c>
      <c r="BT477" s="218" t="str">
        <f t="array" ref="BT477">INDEX('UPTD PPA KabKota'!AC$5:AC$513,MATCH($D477,'UPTD PPA KabKota'!$C$5:$C$513,FALSE))</f>
        <v>Belum</v>
      </c>
      <c r="BU477" s="218" t="str">
        <f t="array" ref="BU477">INDEX('UPTD PPA KabKota'!AD$5:AD$513,MATCH($D477,'UPTD PPA KabKota'!$C$5:$C$513,FALSE))</f>
        <v>Belum</v>
      </c>
      <c r="BV477" s="218" t="str">
        <f t="array" ref="BV477">INDEX('UPTD PPA KabKota'!AE$5:AE$513,MATCH($D477,'UPTD PPA KabKota'!$C$5:$C$513,FALSE))</f>
        <v>Belum</v>
      </c>
      <c r="BW477" s="218" t="str">
        <f t="array" ref="BW477">INDEX('UPTD PPA KabKota'!AF$5:AF$513,MATCH($D477,'UPTD PPA KabKota'!$C$5:$C$513,FALSE))</f>
        <v>Belum</v>
      </c>
      <c r="BX477" s="218" t="str">
        <f t="array" ref="BX477">INDEX('UPTD PPA KabKota'!AG$5:AG$513,MATCH($D477,'UPTD PPA KabKota'!$C$5:$C$513,FALSE))</f>
        <v>Belum</v>
      </c>
      <c r="BY477" s="218" t="str">
        <f t="array" ref="BY477">INDEX('UPTD PPA KabKota'!AH$5:AH$513,MATCH($D477,'UPTD PPA KabKota'!$C$5:$C$513,FALSE))</f>
        <v>Belum</v>
      </c>
      <c r="BZ477" s="218" t="str">
        <f t="array" ref="BZ477">INDEX('UPTD PPA KabKota'!AI$5:AI$513,MATCH($D477,'UPTD PPA KabKota'!$C$5:$C$513,FALSE))</f>
        <v>Belum</v>
      </c>
      <c r="CA477" s="218" t="str">
        <f t="array" ref="CA477">INDEX('UPTD PPA KabKota'!AJ$5:AJ$513,MATCH($D477,'UPTD PPA KabKota'!$C$5:$C$513,FALSE))</f>
        <v>Belum</v>
      </c>
      <c r="CB477" s="218" t="str">
        <f t="array" ref="CB477">INDEX('UPTD PPA KabKota'!AK$5:AK$513,MATCH($D477,'UPTD PPA KabKota'!$C$5:$C$513,FALSE))</f>
        <v>Belum</v>
      </c>
      <c r="CC477" s="218" t="str">
        <f t="array" ref="CC477">INDEX('UPTD PPA KabKota'!AL$5:AL$513,MATCH($D477,'UPTD PPA KabKota'!$C$5:$C$513,FALSE))</f>
        <v>Belum</v>
      </c>
      <c r="CD477" s="218" t="str">
        <f t="array" ref="CD477">INDEX('UPTD PPA KabKota'!AM$5:AM$513,MATCH($D477,'UPTD PPA KabKota'!$C$5:$C$513,FALSE))</f>
        <v>Belum</v>
      </c>
      <c r="CE477" s="218" t="str">
        <f t="array" ref="CE477">INDEX('UPTD PPA KabKota'!AN$5:AN$513,MATCH($D477,'UPTD PPA KabKota'!$C$5:$C$513,FALSE))</f>
        <v>pengaduan dari masyarakat, penjangkuan korban, pengelolaan Kasus, Jika korban memerlukan pengamanan maka akan diberikan penampungan sementara di rumah aman</v>
      </c>
      <c r="CF477" s="218">
        <f t="array" ref="CF477">INDEX('UPTD PPA KabKota'!AO$5:AO$513,MATCH($D477,'UPTD PPA KabKota'!$C$5:$C$513,FALSE))</f>
        <v>195</v>
      </c>
      <c r="CG477" s="218" t="str">
        <f t="array" ref="CG477">INDEX('UPTD PPA KabKota'!AP$5:AP$513,MATCH($D477,'UPTD PPA KabKota'!$C$5:$C$513,FALSE))</f>
        <v>Kekerasan Terhadap Anak</v>
      </c>
      <c r="CH477" s="218" t="str">
        <f t="array" ref="CH477">INDEX('UPTD PPA KabKota'!AQ$5:AQ$513,MATCH($D477,'UPTD PPA KabKota'!$C$5:$C$513,FALSE))</f>
        <v/>
      </c>
      <c r="CI477" s="218" t="str">
        <f t="array" ref="CI477">INDEX('UPTD PPA KabKota'!AR$5:AR$513,MATCH($D477,'UPTD PPA KabKota'!$C$5:$C$513,FALSE))</f>
        <v>v</v>
      </c>
      <c r="CJ477" s="218" t="str">
        <f t="array" ref="CJ477">INDEX('UPTD PPA KabKota'!AS$5:AS$513,MATCH($D477,'UPTD PPA KabKota'!$C$5:$C$513,FALSE))</f>
        <v/>
      </c>
      <c r="CK477" s="218" t="str">
        <f t="array" ref="CK477">INDEX('UPTD PPA KabKota'!AT$5:AT$513,MATCH($D477,'UPTD PPA KabKota'!$C$5:$C$513,FALSE))</f>
        <v/>
      </c>
      <c r="CL477" s="218" t="str">
        <f t="array" ref="CL477">INDEX('UPTD PPA KabKota'!AU$5:AU$513,MATCH($D477,'UPTD PPA KabKota'!$C$5:$C$513,FALSE))</f>
        <v/>
      </c>
      <c r="CM477" s="218" t="str">
        <f t="array" ref="CM477">INDEX('UPTD PPA KabKota'!AV$5:AV$513,MATCH($D477,'UPTD PPA KabKota'!$C$5:$C$513,FALSE))</f>
        <v/>
      </c>
      <c r="CN477" s="218" t="str">
        <f t="array" ref="CN477">INDEX('UPTD PPA KabKota'!AW$5:AW$513,MATCH($D477,'UPTD PPA KabKota'!$C$5:$C$513,FALSE))</f>
        <v/>
      </c>
      <c r="CO477" s="218" t="str">
        <f t="array" ref="CO477">INDEX('UPTD PPA KabKota'!AX$5:AX$513,MATCH($D477,'UPTD PPA KabKota'!$C$5:$C$513,FALSE))</f>
        <v>v</v>
      </c>
      <c r="CP477" s="218" t="str">
        <f t="array" ref="CP477">INDEX('UPTD PPA KabKota'!AY$5:AY$513,MATCH($D477,'UPTD PPA KabKota'!$C$5:$C$513,FALSE))</f>
        <v/>
      </c>
      <c r="CQ477" s="209" t="str">
        <f>IFERROR(__xludf.DUMMYFUNCTION("IF(ISBLANK($K477),"""",IF(REGEXMATCH($K477,""Peraturan""),""Ada"",IF(REGEXMATCH($K477,""Rekomendasi""),""Tidak Ada"", $K477)))
"),"#N/A")</f>
        <v>#N/A</v>
      </c>
      <c r="CR477" s="209" t="str">
        <f t="array" ref="CR477">index('UPTD PPA KabKota'!$BI$5:$BI$513,match($D477,'UPTD PPA KabKota'!$C$5:$C$513,false))</f>
        <v>Tidak Ada</v>
      </c>
      <c r="CS477" s="319" t="s">
        <v>21</v>
      </c>
    </row>
    <row r="478">
      <c r="A478" s="334">
        <v>472.0</v>
      </c>
      <c r="B478" s="334">
        <v>3.0</v>
      </c>
      <c r="C478" s="311" t="s">
        <v>4792</v>
      </c>
      <c r="D478" s="312" t="s">
        <v>3980</v>
      </c>
      <c r="E478" s="315">
        <v>45778.0</v>
      </c>
      <c r="F478" s="218" t="str">
        <f t="array" ref="F478">INDEX('Ortala-KabKota'!F$2:F$415,MATCH($D478,'Ortala-KabKota'!$E$2:$E$415,FALSE))</f>
        <v>#N/A</v>
      </c>
      <c r="G478" s="218" t="str">
        <f t="array" ref="G478">INDEX('Ortala-KabKota'!G$2:G$415,MATCH($D478,'Ortala-KabKota'!$E$2:$E$415,FALSE))</f>
        <v>#N/A</v>
      </c>
      <c r="H478" s="218" t="str">
        <f t="array" ref="H478">INDEX('Ortala-KabKota'!H$2:H$415,MATCH($D478,'Ortala-KabKota'!$E$2:$E$415,FALSE))</f>
        <v>#N/A</v>
      </c>
      <c r="I478" s="218" t="str">
        <f t="array" ref="I478">INDEX('Ortala-KabKota'!I$2:I$415,MATCH($D478,'Ortala-KabKota'!$E$2:$E$415,FALSE))</f>
        <v>#N/A</v>
      </c>
      <c r="J478" s="218" t="str">
        <f t="array" ref="J478">INDEX('Ortala-KabKota'!J$2:J$415,MATCH($D478,'Ortala-KabKota'!$E$2:$E$415,FALSE))</f>
        <v>#N/A</v>
      </c>
      <c r="K478" s="218" t="str">
        <f t="array" ref="K478">INDEX('Ortala-KabKota'!K$2:K$415,MATCH($D478,'Ortala-KabKota'!$E$2:$E$415,FALSE))</f>
        <v>#N/A</v>
      </c>
      <c r="L478" s="218" t="str">
        <f t="array" ref="L478">INDEX('Ortala-KabKota'!L$2:L$415,MATCH($D478,'Ortala-KabKota'!$E$2:$E$415,FALSE))</f>
        <v>#N/A</v>
      </c>
      <c r="M478" s="218" t="str">
        <f t="array" ref="M478">INDEX('Ortala-KabKota'!M$2:M$415,MATCH($D478,'Ortala-KabKota'!$E$2:$E$415,FALSE))</f>
        <v>#N/A</v>
      </c>
      <c r="N478" s="218" t="str">
        <f t="array" ref="N478">INDEX('Ortala-KabKota'!N$2:N$415,MATCH($D478,'Ortala-KabKota'!$E$2:$E$415,FALSE))</f>
        <v>#N/A</v>
      </c>
      <c r="O478" s="218" t="str">
        <f t="array" ref="O478">INDEX('Ortala-KabKota'!O$2:O$415,MATCH($D478,'Ortala-KabKota'!$E$2:$E$415,FALSE))</f>
        <v>#N/A</v>
      </c>
      <c r="P478" s="218" t="str">
        <f t="array" ref="P478">INDEX('Ortala-KabKota'!P$2:P$415,MATCH($D478,'Ortala-KabKota'!$E$2:$E$415,FALSE))</f>
        <v>#N/A</v>
      </c>
      <c r="Q478" s="218" t="str">
        <f t="array" ref="Q478">INDEX('Ortala-KabKota'!Q$2:Q$415,MATCH($D478,'Ortala-KabKota'!$E$2:$E$415,FALSE))</f>
        <v>#N/A</v>
      </c>
      <c r="R478" s="218" t="str">
        <f t="array" ref="R478">INDEX('Ortala-KabKota'!R$2:R$415,MATCH($D478,'Ortala-KabKota'!$E$2:$E$415,FALSE))</f>
        <v>#N/A</v>
      </c>
      <c r="S478" s="218" t="str">
        <f t="array" ref="S478">INDEX('Ortala-KabKota'!S$2:S$415,MATCH($D478,'Ortala-KabKota'!$E$2:$E$415,FALSE))</f>
        <v>#N/A</v>
      </c>
      <c r="T478" s="218" t="str">
        <f t="array" ref="T478">INDEX('Ortala-KabKota'!T$2:T$415,MATCH($D478,'Ortala-KabKota'!$E$2:$E$415,FALSE))</f>
        <v>#N/A</v>
      </c>
      <c r="U478" s="218" t="str">
        <f t="array" ref="U478">INDEX('Ortala-KabKota'!U$2:U$415,MATCH($D478,'Ortala-KabKota'!$E$2:$E$415,FALSE))</f>
        <v>#N/A</v>
      </c>
      <c r="V478" s="218" t="str">
        <f t="array" ref="V478">INDEX('Ortala-KabKota'!V$2:V$415,MATCH($D478,'Ortala-KabKota'!$E$2:$E$415,FALSE))</f>
        <v>#N/A</v>
      </c>
      <c r="W478" s="218" t="str">
        <f t="array" ref="W478">INDEX('Ortala-KabKota'!W$2:W$415,MATCH($D478,'Ortala-KabKota'!$E$2:$E$415,FALSE))</f>
        <v>#N/A</v>
      </c>
      <c r="X478" s="218" t="str">
        <f t="array" ref="X478">INDEX('Ortala-KabKota'!X$2:X$415,MATCH($D478,'Ortala-KabKota'!$E$2:$E$415,FALSE))</f>
        <v>#N/A</v>
      </c>
      <c r="Y478" s="218" t="str">
        <f t="array" ref="Y478">INDEX('Ortala-KabKota'!Y$2:Y$415,MATCH($D478,'Ortala-KabKota'!$E$2:$E$415,FALSE))</f>
        <v>#N/A</v>
      </c>
      <c r="Z478" s="218" t="str">
        <f t="array" ref="Z478">INDEX('Ortala-KabKota'!Z$2:Z$415,MATCH($D478,'Ortala-KabKota'!$E$2:$E$415,FALSE))</f>
        <v>#N/A</v>
      </c>
      <c r="AA478" s="218" t="str">
        <f t="array" ref="AA478">INDEX('Ortala-KabKota'!AA$2:AA$415,MATCH($D478,'Ortala-KabKota'!$E$2:$E$415,FALSE))</f>
        <v>#N/A</v>
      </c>
      <c r="AB478" s="218" t="str">
        <f t="array" ref="AB478">INDEX('Ortala-KabKota'!AB$2:AB$415,MATCH($D478,'Ortala-KabKota'!$E$2:$E$415,FALSE))</f>
        <v>#N/A</v>
      </c>
      <c r="AC478" s="218" t="str">
        <f t="array" ref="AC478">INDEX('Ortala-KabKota'!AC$2:AC$415,MATCH($D478,'Ortala-KabKota'!$E$2:$E$415,FALSE))</f>
        <v>#N/A</v>
      </c>
      <c r="AD478" s="218" t="str">
        <f t="array" ref="AD478">INDEX('Ortala-KabKota'!AD$2:AD$415,MATCH($D478,'Ortala-KabKota'!$E$2:$E$415,FALSE))</f>
        <v>#N/A</v>
      </c>
      <c r="AE478" s="218" t="str">
        <f t="array" ref="AE478">INDEX('Ortala-KabKota'!AE$2:AE$415,MATCH($D478,'Ortala-KabKota'!$E$2:$E$415,FALSE))</f>
        <v>#N/A</v>
      </c>
      <c r="AF478" s="218" t="str">
        <f t="array" ref="AF478">INDEX('Ortala-KabKota'!AF$2:AF$415,MATCH($D478,'Ortala-KabKota'!$E$2:$E$415,FALSE))</f>
        <v>#N/A</v>
      </c>
      <c r="AG478" s="218" t="str">
        <f t="array" ref="AG478">INDEX('Ortala-KabKota'!AG$2:AG$415,MATCH($D478,'Ortala-KabKota'!$E$2:$E$415,FALSE))</f>
        <v>#N/A</v>
      </c>
      <c r="AH478" s="218" t="str">
        <f t="array" ref="AH478">INDEX('Ortala-KabKota'!AH$2:AH$415,MATCH($D478,'Ortala-KabKota'!$E$2:$E$415,FALSE))</f>
        <v>#N/A</v>
      </c>
      <c r="AI478" s="218" t="str">
        <f t="array" ref="AI478">INDEX('Ortala-KabKota'!AI$2:AI$415,MATCH($D478,'Ortala-KabKota'!$E$2:$E$415,FALSE))</f>
        <v>#N/A</v>
      </c>
      <c r="AJ478" s="218" t="str">
        <f t="array" ref="AJ478">INDEX('Ortala-KabKota'!AJ$2:AJ$415,MATCH($D478,'Ortala-KabKota'!$E$2:$E$415,FALSE))</f>
        <v>#N/A</v>
      </c>
      <c r="AK478" s="218" t="str">
        <f t="array" ref="AK478">INDEX('Ortala-KabKota'!AK$2:AK$415,MATCH($D478,'Ortala-KabKota'!$E$2:$E$415,FALSE))</f>
        <v>#N/A</v>
      </c>
      <c r="AL478" s="218" t="str">
        <f t="array" ref="AL478">INDEX('Ortala-KabKota'!AL$2:AL$415,MATCH($D478,'Ortala-KabKota'!$E$2:$E$415,FALSE))</f>
        <v>#N/A</v>
      </c>
      <c r="AM478" s="218" t="str">
        <f t="array" ref="AM478">INDEX('Ortala-KabKota'!AM$2:AM$415,MATCH($D478,'Ortala-KabKota'!$E$2:$E$415,FALSE))</f>
        <v>#N/A</v>
      </c>
      <c r="AN478" s="218" t="str">
        <f t="array" ref="AN478">INDEX('Ortala-KabKota'!AN$2:AN$415,MATCH($D478,'Ortala-KabKota'!$E$2:$E$415,FALSE))</f>
        <v>#N/A</v>
      </c>
      <c r="AO478" s="218" t="str">
        <f t="array" ref="AO478">INDEX('Ortala-KabKota'!AO$2:AO$415,MATCH($D478,'Ortala-KabKota'!$E$2:$E$415,FALSE))</f>
        <v>#N/A</v>
      </c>
      <c r="AP478" s="218" t="str">
        <f t="array" ref="AP478">INDEX('Ortala-KabKota'!AP$2:AP$415,MATCH($D478,'Ortala-KabKota'!$E$2:$E$415,FALSE))</f>
        <v>#N/A</v>
      </c>
      <c r="AQ478" s="218" t="str">
        <f t="array" ref="AQ478">INDEX('Ortala-KabKota'!AQ$2:AQ$415,MATCH($D478,'Ortala-KabKota'!$E$2:$E$415,FALSE))</f>
        <v>#N/A</v>
      </c>
      <c r="AR478" s="218" t="str">
        <f t="array" ref="AR478">INDEX('Ortala-KabKota'!AR$2:AR$415,MATCH($D478,'Ortala-KabKota'!$E$2:$E$415,FALSE))</f>
        <v>#N/A</v>
      </c>
      <c r="AS478" s="218" t="str">
        <f t="array" ref="AS478">INDEX('Ortala-KabKota'!AS$2:AS$415,MATCH($D478,'Ortala-KabKota'!$E$2:$E$415,FALSE))</f>
        <v>#N/A</v>
      </c>
      <c r="AT478" s="218" t="str">
        <f t="array" ref="AT478">INDEX('Ortala-KabKota'!AT$2:AT$415,MATCH($D478,'Ortala-KabKota'!$E$2:$E$415,FALSE))</f>
        <v>#N/A</v>
      </c>
      <c r="AU478" s="218" t="str">
        <f t="array" ref="AU478">INDEX('UPTD PPA KabKota'!D$5:D$513,MATCH($D478,'UPTD PPA KabKota'!$C$5:$C$513,FALSE))</f>
        <v>Belum Ada</v>
      </c>
      <c r="AV478" s="218" t="str">
        <f t="array" ref="AV478">INDEX('UPTD PPA KabKota'!E$5:E$513,MATCH($D478,'UPTD PPA KabKota'!$C$5:$C$513,FALSE))</f>
        <v>Jalan Poros Mamasa-Polewali Desa Osango Kecamatan Mamasa</v>
      </c>
      <c r="AW478" s="218">
        <f t="array" ref="AW478">INDEX('UPTD PPA KabKota'!F$5:F$513,MATCH($D478,'UPTD PPA KabKota'!$C$5:$C$513,FALSE))</f>
        <v>81244867173</v>
      </c>
      <c r="AX478" s="218">
        <f t="array" ref="AX478">INDEX('UPTD PPA KabKota'!G$5:G$513,MATCH($D478,'UPTD PPA KabKota'!$C$5:$C$513,FALSE))</f>
        <v>81244867173</v>
      </c>
      <c r="AY478" s="218" t="str">
        <f t="array" ref="AY478">INDEX('UPTD PPA KabKota'!H$5:H$513,MATCH($D478,'UPTD PPA KabKota'!$C$5:$C$513,FALSE))</f>
        <v>Menunggu persetujuan Gubernur sulawesi Barat. usulan Pembentukan UPTD PPA sudah disampaikan pada tanggal 3 Desember 2024</v>
      </c>
      <c r="AZ478" s="218" t="str">
        <f t="array" ref="AZ478">INDEX('UPTD PPA KabKota'!I$5:I$513,MATCH($D478,'UPTD PPA KabKota'!$C$5:$C$513,FALSE))</f>
        <v/>
      </c>
      <c r="BA478" s="218" t="str">
        <f t="array" ref="BA478">INDEX('UPTD PPA KabKota'!J$5:J$513,MATCH($D478,'UPTD PPA KabKota'!$C$5:$C$513,FALSE))</f>
        <v/>
      </c>
      <c r="BB478" s="218" t="str">
        <f t="array" ref="BB478">INDEX('UPTD PPA KabKota'!K$5:K$513,MATCH($D478,'UPTD PPA KabKota'!$C$5:$C$513,FALSE))</f>
        <v/>
      </c>
      <c r="BC478" s="218">
        <f t="array" ref="BC478">INDEX('UPTD PPA KabKota'!L$5:L$513,MATCH($D478,'UPTD PPA KabKota'!$C$5:$C$513,FALSE))</f>
        <v>81244867173</v>
      </c>
      <c r="BD478" s="218" t="str">
        <f t="array" ref="BD478">INDEX('UPTD PPA KabKota'!M$5:M$513,MATCH($D478,'UPTD PPA KabKota'!$C$5:$C$513,FALSE))</f>
        <v>K</v>
      </c>
      <c r="BE478" s="218" t="str">
        <f t="array" ref="BE478">INDEX('UPTD PPA KabKota'!N$5:N$513,MATCH($D478,'UPTD PPA KabKota'!$C$5:$C$513,FALSE))</f>
        <v>Kepala UPTD, Kasubag TU dan Kelompok jabatan fungsional</v>
      </c>
      <c r="BF478" s="218" t="str">
        <f t="array" ref="BF478">INDEX('UPTD PPA KabKota'!O$5:O$513,MATCH($D478,'UPTD PPA KabKota'!$C$5:$C$513,FALSE))</f>
        <v>BELUM PUNYA</v>
      </c>
      <c r="BG478" s="218" t="str">
        <f t="array" ref="BG478">INDEX('UPTD PPA KabKota'!P$5:P$513,MATCH($D478,'UPTD PPA KabKota'!$C$5:$C$513,FALSE))</f>
        <v>TIDAK PUNYA</v>
      </c>
      <c r="BH478" s="218" t="str">
        <f t="array" ref="BH478">INDEX('UPTD PPA KabKota'!Q$5:Q$513,MATCH($D478,'UPTD PPA KabKota'!$C$5:$C$513,FALSE))</f>
        <v>Pemerintah daerah siap menindak lanjutu instruksi menteri PPA dengan tetap menghadarapkan dukukan dari kementerian PPA khususnya dalam aspek program dan anggaran</v>
      </c>
      <c r="BI478" s="218" t="str">
        <f t="array" ref="BI478">INDEX('UPTD PPA KabKota'!R$5:R$513,MATCH($D478,'UPTD PPA KabKota'!$C$5:$C$513,FALSE))</f>
        <v>belum ada</v>
      </c>
      <c r="BJ478" s="218" t="str">
        <f t="array" ref="BJ478">INDEX('UPTD PPA KabKota'!S$5:S$513,MATCH($D478,'UPTD PPA KabKota'!$C$5:$C$513,FALSE))</f>
        <v>tidak ada</v>
      </c>
      <c r="BK478" s="218" t="str">
        <f t="array" ref="BK478">INDEX('UPTD PPA KabKota'!T$5:T$513,MATCH($D478,'UPTD PPA KabKota'!$C$5:$C$513,FALSE))</f>
        <v>tidak ada</v>
      </c>
      <c r="BL478" s="218" t="str">
        <f t="array" ref="BL478">INDEX('UPTD PPA KabKota'!U$5:U$513,MATCH($D478,'UPTD PPA KabKota'!$C$5:$C$513,FALSE))</f>
        <v>tidak ada</v>
      </c>
      <c r="BM478" s="218" t="str">
        <f t="array" ref="BM478">INDEX('UPTD PPA KabKota'!V$5:V$513,MATCH($D478,'UPTD PPA KabKota'!$C$5:$C$513,FALSE))</f>
        <v>tidak ada</v>
      </c>
      <c r="BN478" s="218" t="str">
        <f t="array" ref="BN478">INDEX('UPTD PPA KabKota'!W$5:W$513,MATCH($D478,'UPTD PPA KabKota'!$C$5:$C$513,FALSE))</f>
        <v>tidak ada</v>
      </c>
      <c r="BO478" s="218" t="str">
        <f t="array" ref="BO478">INDEX('UPTD PPA KabKota'!X$5:X$513,MATCH($D478,'UPTD PPA KabKota'!$C$5:$C$513,FALSE))</f>
        <v>tidak ada</v>
      </c>
      <c r="BP478" s="218" t="str">
        <f t="array" ref="BP478">INDEX('UPTD PPA KabKota'!Y$5:Y$513,MATCH($D478,'UPTD PPA KabKota'!$C$5:$C$513,FALSE))</f>
        <v>tidak ada</v>
      </c>
      <c r="BQ478" s="218" t="str">
        <f t="array" ref="BQ478">INDEX('UPTD PPA KabKota'!Z$5:Z$513,MATCH($D478,'UPTD PPA KabKota'!$C$5:$C$513,FALSE))</f>
        <v>tidak ada</v>
      </c>
      <c r="BR478" s="218" t="str">
        <f t="array" ref="BR478">INDEX('UPTD PPA KabKota'!AA$5:AA$513,MATCH($D478,'UPTD PPA KabKota'!$C$5:$C$513,FALSE))</f>
        <v>Tidak Ada</v>
      </c>
      <c r="BS478" s="218" t="str">
        <f t="array" ref="BS478">INDEX('UPTD PPA KabKota'!AB$5:AB$513,MATCH($D478,'UPTD PPA KabKota'!$C$5:$C$513,FALSE))</f>
        <v>Tidak Ada</v>
      </c>
      <c r="BT478" s="218" t="str">
        <f t="array" ref="BT478">INDEX('UPTD PPA KabKota'!AC$5:AC$513,MATCH($D478,'UPTD PPA KabKota'!$C$5:$C$513,FALSE))</f>
        <v>sudah</v>
      </c>
      <c r="BU478" s="218" t="str">
        <f t="array" ref="BU478">INDEX('UPTD PPA KabKota'!AD$5:AD$513,MATCH($D478,'UPTD PPA KabKota'!$C$5:$C$513,FALSE))</f>
        <v>sudah</v>
      </c>
      <c r="BV478" s="218" t="str">
        <f t="array" ref="BV478">INDEX('UPTD PPA KabKota'!AE$5:AE$513,MATCH($D478,'UPTD PPA KabKota'!$C$5:$C$513,FALSE))</f>
        <v>sudah</v>
      </c>
      <c r="BW478" s="218" t="str">
        <f t="array" ref="BW478">INDEX('UPTD PPA KabKota'!AF$5:AF$513,MATCH($D478,'UPTD PPA KabKota'!$C$5:$C$513,FALSE))</f>
        <v>sudah</v>
      </c>
      <c r="BX478" s="218" t="str">
        <f t="array" ref="BX478">INDEX('UPTD PPA KabKota'!AG$5:AG$513,MATCH($D478,'UPTD PPA KabKota'!$C$5:$C$513,FALSE))</f>
        <v>belum</v>
      </c>
      <c r="BY478" s="218" t="str">
        <f t="array" ref="BY478">INDEX('UPTD PPA KabKota'!AH$5:AH$513,MATCH($D478,'UPTD PPA KabKota'!$C$5:$C$513,FALSE))</f>
        <v>Sudah</v>
      </c>
      <c r="BZ478" s="218" t="str">
        <f t="array" ref="BZ478">INDEX('UPTD PPA KabKota'!AI$5:AI$513,MATCH($D478,'UPTD PPA KabKota'!$C$5:$C$513,FALSE))</f>
        <v>belum</v>
      </c>
      <c r="CA478" s="218" t="str">
        <f t="array" ref="CA478">INDEX('UPTD PPA KabKota'!AJ$5:AJ$513,MATCH($D478,'UPTD PPA KabKota'!$C$5:$C$513,FALSE))</f>
        <v>sudah</v>
      </c>
      <c r="CB478" s="218" t="str">
        <f t="array" ref="CB478">INDEX('UPTD PPA KabKota'!AK$5:AK$513,MATCH($D478,'UPTD PPA KabKota'!$C$5:$C$513,FALSE))</f>
        <v>belum</v>
      </c>
      <c r="CC478" s="218" t="str">
        <f t="array" ref="CC478">INDEX('UPTD PPA KabKota'!AL$5:AL$513,MATCH($D478,'UPTD PPA KabKota'!$C$5:$C$513,FALSE))</f>
        <v>sudah</v>
      </c>
      <c r="CD478" s="218" t="str">
        <f t="array" ref="CD478">INDEX('UPTD PPA KabKota'!AM$5:AM$513,MATCH($D478,'UPTD PPA KabKota'!$C$5:$C$513,FALSE))</f>
        <v>sudah</v>
      </c>
      <c r="CE478" s="218" t="str">
        <f t="array" ref="CE478">INDEX('UPTD PPA KabKota'!AN$5:AN$513,MATCH($D478,'UPTD PPA KabKota'!$C$5:$C$513,FALSE))</f>
        <v>setiap pengaduan dari korban segera ada tidak lanjut, kendatipun demikian belum terlaksana secara maksimal karena keterbatasan sarana dan prasarana terutama anggaran</v>
      </c>
      <c r="CF478" s="218" t="str">
        <f t="array" ref="CF478">INDEX('UPTD PPA KabKota'!AO$5:AO$513,MATCH($D478,'UPTD PPA KabKota'!$C$5:$C$513,FALSE))</f>
        <v>4 kasus kekerasan seksual dan 1 kasus KDRT</v>
      </c>
      <c r="CG478" s="218" t="str">
        <f t="array" ref="CG478">INDEX('UPTD PPA KabKota'!AP$5:AP$513,MATCH($D478,'UPTD PPA KabKota'!$C$5:$C$513,FALSE))</f>
        <v>kekerasan seksual</v>
      </c>
      <c r="CH478" s="218" t="str">
        <f t="array" ref="CH478">INDEX('UPTD PPA KabKota'!AQ$5:AQ$513,MATCH($D478,'UPTD PPA KabKota'!$C$5:$C$513,FALSE))</f>
        <v/>
      </c>
      <c r="CI478" s="218" t="str">
        <f t="array" ref="CI478">INDEX('UPTD PPA KabKota'!AR$5:AR$513,MATCH($D478,'UPTD PPA KabKota'!$C$5:$C$513,FALSE))</f>
        <v/>
      </c>
      <c r="CJ478" s="218" t="str">
        <f t="array" ref="CJ478">INDEX('UPTD PPA KabKota'!AS$5:AS$513,MATCH($D478,'UPTD PPA KabKota'!$C$5:$C$513,FALSE))</f>
        <v/>
      </c>
      <c r="CK478" s="218" t="str">
        <f t="array" ref="CK478">INDEX('UPTD PPA KabKota'!AT$5:AT$513,MATCH($D478,'UPTD PPA KabKota'!$C$5:$C$513,FALSE))</f>
        <v/>
      </c>
      <c r="CL478" s="218" t="str">
        <f t="array" ref="CL478">INDEX('UPTD PPA KabKota'!AU$5:AU$513,MATCH($D478,'UPTD PPA KabKota'!$C$5:$C$513,FALSE))</f>
        <v/>
      </c>
      <c r="CM478" s="218" t="str">
        <f t="array" ref="CM478">INDEX('UPTD PPA KabKota'!AV$5:AV$513,MATCH($D478,'UPTD PPA KabKota'!$C$5:$C$513,FALSE))</f>
        <v/>
      </c>
      <c r="CN478" s="218" t="str">
        <f t="array" ref="CN478">INDEX('UPTD PPA KabKota'!AW$5:AW$513,MATCH($D478,'UPTD PPA KabKota'!$C$5:$C$513,FALSE))</f>
        <v/>
      </c>
      <c r="CO478" s="218" t="str">
        <f t="array" ref="CO478">INDEX('UPTD PPA KabKota'!AX$5:AX$513,MATCH($D478,'UPTD PPA KabKota'!$C$5:$C$513,FALSE))</f>
        <v/>
      </c>
      <c r="CP478" s="218" t="str">
        <f t="array" ref="CP478">INDEX('UPTD PPA KabKota'!AY$5:AY$513,MATCH($D478,'UPTD PPA KabKota'!$C$5:$C$513,FALSE))</f>
        <v/>
      </c>
      <c r="CQ478" s="209" t="str">
        <f>IFERROR(__xludf.DUMMYFUNCTION("IF(ISBLANK($K478),"""",IF(REGEXMATCH($K478,""Peraturan""),""Ada"",IF(REGEXMATCH($K478,""Rekomendasi""),""Tidak Ada"", $K478)))
"),"#N/A")</f>
        <v>#N/A</v>
      </c>
      <c r="CR478" s="209" t="str">
        <f t="array" ref="CR478">index('UPTD PPA KabKota'!$BI$5:$BI$513,match($D478,'UPTD PPA KabKota'!$C$5:$C$513,false))</f>
        <v>Tidak Ada</v>
      </c>
      <c r="CS478" s="319" t="s">
        <v>21</v>
      </c>
    </row>
    <row r="479">
      <c r="A479" s="334">
        <v>473.0</v>
      </c>
      <c r="B479" s="334">
        <v>4.0</v>
      </c>
      <c r="C479" s="311" t="s">
        <v>4792</v>
      </c>
      <c r="D479" s="312" t="s">
        <v>3971</v>
      </c>
      <c r="E479" s="315">
        <v>45748.0</v>
      </c>
      <c r="F479" s="218" t="str">
        <f t="array" ref="F479">INDEX('Ortala-KabKota'!F$2:F$415,MATCH($D479,'Ortala-KabKota'!$E$2:$E$415,FALSE))</f>
        <v>#N/A</v>
      </c>
      <c r="G479" s="218" t="str">
        <f t="array" ref="G479">INDEX('Ortala-KabKota'!G$2:G$415,MATCH($D479,'Ortala-KabKota'!$E$2:$E$415,FALSE))</f>
        <v>#N/A</v>
      </c>
      <c r="H479" s="218" t="str">
        <f t="array" ref="H479">INDEX('Ortala-KabKota'!H$2:H$415,MATCH($D479,'Ortala-KabKota'!$E$2:$E$415,FALSE))</f>
        <v>#N/A</v>
      </c>
      <c r="I479" s="218" t="str">
        <f t="array" ref="I479">INDEX('Ortala-KabKota'!I$2:I$415,MATCH($D479,'Ortala-KabKota'!$E$2:$E$415,FALSE))</f>
        <v>#N/A</v>
      </c>
      <c r="J479" s="218" t="str">
        <f t="array" ref="J479">INDEX('Ortala-KabKota'!J$2:J$415,MATCH($D479,'Ortala-KabKota'!$E$2:$E$415,FALSE))</f>
        <v>#N/A</v>
      </c>
      <c r="K479" s="218" t="str">
        <f t="array" ref="K479">INDEX('Ortala-KabKota'!K$2:K$415,MATCH($D479,'Ortala-KabKota'!$E$2:$E$415,FALSE))</f>
        <v>#N/A</v>
      </c>
      <c r="L479" s="218" t="str">
        <f t="array" ref="L479">INDEX('Ortala-KabKota'!L$2:L$415,MATCH($D479,'Ortala-KabKota'!$E$2:$E$415,FALSE))</f>
        <v>#N/A</v>
      </c>
      <c r="M479" s="218" t="str">
        <f t="array" ref="M479">INDEX('Ortala-KabKota'!M$2:M$415,MATCH($D479,'Ortala-KabKota'!$E$2:$E$415,FALSE))</f>
        <v>#N/A</v>
      </c>
      <c r="N479" s="218" t="str">
        <f t="array" ref="N479">INDEX('Ortala-KabKota'!N$2:N$415,MATCH($D479,'Ortala-KabKota'!$E$2:$E$415,FALSE))</f>
        <v>#N/A</v>
      </c>
      <c r="O479" s="218" t="str">
        <f t="array" ref="O479">INDEX('Ortala-KabKota'!O$2:O$415,MATCH($D479,'Ortala-KabKota'!$E$2:$E$415,FALSE))</f>
        <v>#N/A</v>
      </c>
      <c r="P479" s="218" t="str">
        <f t="array" ref="P479">INDEX('Ortala-KabKota'!P$2:P$415,MATCH($D479,'Ortala-KabKota'!$E$2:$E$415,FALSE))</f>
        <v>#N/A</v>
      </c>
      <c r="Q479" s="218" t="str">
        <f t="array" ref="Q479">INDEX('Ortala-KabKota'!Q$2:Q$415,MATCH($D479,'Ortala-KabKota'!$E$2:$E$415,FALSE))</f>
        <v>#N/A</v>
      </c>
      <c r="R479" s="218" t="str">
        <f t="array" ref="R479">INDEX('Ortala-KabKota'!R$2:R$415,MATCH($D479,'Ortala-KabKota'!$E$2:$E$415,FALSE))</f>
        <v>#N/A</v>
      </c>
      <c r="S479" s="218" t="str">
        <f t="array" ref="S479">INDEX('Ortala-KabKota'!S$2:S$415,MATCH($D479,'Ortala-KabKota'!$E$2:$E$415,FALSE))</f>
        <v>#N/A</v>
      </c>
      <c r="T479" s="218" t="str">
        <f t="array" ref="T479">INDEX('Ortala-KabKota'!T$2:T$415,MATCH($D479,'Ortala-KabKota'!$E$2:$E$415,FALSE))</f>
        <v>#N/A</v>
      </c>
      <c r="U479" s="218" t="str">
        <f t="array" ref="U479">INDEX('Ortala-KabKota'!U$2:U$415,MATCH($D479,'Ortala-KabKota'!$E$2:$E$415,FALSE))</f>
        <v>#N/A</v>
      </c>
      <c r="V479" s="218" t="str">
        <f t="array" ref="V479">INDEX('Ortala-KabKota'!V$2:V$415,MATCH($D479,'Ortala-KabKota'!$E$2:$E$415,FALSE))</f>
        <v>#N/A</v>
      </c>
      <c r="W479" s="218" t="str">
        <f t="array" ref="W479">INDEX('Ortala-KabKota'!W$2:W$415,MATCH($D479,'Ortala-KabKota'!$E$2:$E$415,FALSE))</f>
        <v>#N/A</v>
      </c>
      <c r="X479" s="218" t="str">
        <f t="array" ref="X479">INDEX('Ortala-KabKota'!X$2:X$415,MATCH($D479,'Ortala-KabKota'!$E$2:$E$415,FALSE))</f>
        <v>#N/A</v>
      </c>
      <c r="Y479" s="218" t="str">
        <f t="array" ref="Y479">INDEX('Ortala-KabKota'!Y$2:Y$415,MATCH($D479,'Ortala-KabKota'!$E$2:$E$415,FALSE))</f>
        <v>#N/A</v>
      </c>
      <c r="Z479" s="218" t="str">
        <f t="array" ref="Z479">INDEX('Ortala-KabKota'!Z$2:Z$415,MATCH($D479,'Ortala-KabKota'!$E$2:$E$415,FALSE))</f>
        <v>#N/A</v>
      </c>
      <c r="AA479" s="218" t="str">
        <f t="array" ref="AA479">INDEX('Ortala-KabKota'!AA$2:AA$415,MATCH($D479,'Ortala-KabKota'!$E$2:$E$415,FALSE))</f>
        <v>#N/A</v>
      </c>
      <c r="AB479" s="218" t="str">
        <f t="array" ref="AB479">INDEX('Ortala-KabKota'!AB$2:AB$415,MATCH($D479,'Ortala-KabKota'!$E$2:$E$415,FALSE))</f>
        <v>#N/A</v>
      </c>
      <c r="AC479" s="218" t="str">
        <f t="array" ref="AC479">INDEX('Ortala-KabKota'!AC$2:AC$415,MATCH($D479,'Ortala-KabKota'!$E$2:$E$415,FALSE))</f>
        <v>#N/A</v>
      </c>
      <c r="AD479" s="218" t="str">
        <f t="array" ref="AD479">INDEX('Ortala-KabKota'!AD$2:AD$415,MATCH($D479,'Ortala-KabKota'!$E$2:$E$415,FALSE))</f>
        <v>#N/A</v>
      </c>
      <c r="AE479" s="218" t="str">
        <f t="array" ref="AE479">INDEX('Ortala-KabKota'!AE$2:AE$415,MATCH($D479,'Ortala-KabKota'!$E$2:$E$415,FALSE))</f>
        <v>#N/A</v>
      </c>
      <c r="AF479" s="218" t="str">
        <f t="array" ref="AF479">INDEX('Ortala-KabKota'!AF$2:AF$415,MATCH($D479,'Ortala-KabKota'!$E$2:$E$415,FALSE))</f>
        <v>#N/A</v>
      </c>
      <c r="AG479" s="218" t="str">
        <f t="array" ref="AG479">INDEX('Ortala-KabKota'!AG$2:AG$415,MATCH($D479,'Ortala-KabKota'!$E$2:$E$415,FALSE))</f>
        <v>#N/A</v>
      </c>
      <c r="AH479" s="218" t="str">
        <f t="array" ref="AH479">INDEX('Ortala-KabKota'!AH$2:AH$415,MATCH($D479,'Ortala-KabKota'!$E$2:$E$415,FALSE))</f>
        <v>#N/A</v>
      </c>
      <c r="AI479" s="218" t="str">
        <f t="array" ref="AI479">INDEX('Ortala-KabKota'!AI$2:AI$415,MATCH($D479,'Ortala-KabKota'!$E$2:$E$415,FALSE))</f>
        <v>#N/A</v>
      </c>
      <c r="AJ479" s="218" t="str">
        <f t="array" ref="AJ479">INDEX('Ortala-KabKota'!AJ$2:AJ$415,MATCH($D479,'Ortala-KabKota'!$E$2:$E$415,FALSE))</f>
        <v>#N/A</v>
      </c>
      <c r="AK479" s="218" t="str">
        <f t="array" ref="AK479">INDEX('Ortala-KabKota'!AK$2:AK$415,MATCH($D479,'Ortala-KabKota'!$E$2:$E$415,FALSE))</f>
        <v>#N/A</v>
      </c>
      <c r="AL479" s="218" t="str">
        <f t="array" ref="AL479">INDEX('Ortala-KabKota'!AL$2:AL$415,MATCH($D479,'Ortala-KabKota'!$E$2:$E$415,FALSE))</f>
        <v>#N/A</v>
      </c>
      <c r="AM479" s="218" t="str">
        <f t="array" ref="AM479">INDEX('Ortala-KabKota'!AM$2:AM$415,MATCH($D479,'Ortala-KabKota'!$E$2:$E$415,FALSE))</f>
        <v>#N/A</v>
      </c>
      <c r="AN479" s="218" t="str">
        <f t="array" ref="AN479">INDEX('Ortala-KabKota'!AN$2:AN$415,MATCH($D479,'Ortala-KabKota'!$E$2:$E$415,FALSE))</f>
        <v>#N/A</v>
      </c>
      <c r="AO479" s="218" t="str">
        <f t="array" ref="AO479">INDEX('Ortala-KabKota'!AO$2:AO$415,MATCH($D479,'Ortala-KabKota'!$E$2:$E$415,FALSE))</f>
        <v>#N/A</v>
      </c>
      <c r="AP479" s="218" t="str">
        <f t="array" ref="AP479">INDEX('Ortala-KabKota'!AP$2:AP$415,MATCH($D479,'Ortala-KabKota'!$E$2:$E$415,FALSE))</f>
        <v>#N/A</v>
      </c>
      <c r="AQ479" s="218" t="str">
        <f t="array" ref="AQ479">INDEX('Ortala-KabKota'!AQ$2:AQ$415,MATCH($D479,'Ortala-KabKota'!$E$2:$E$415,FALSE))</f>
        <v>#N/A</v>
      </c>
      <c r="AR479" s="218" t="str">
        <f t="array" ref="AR479">INDEX('Ortala-KabKota'!AR$2:AR$415,MATCH($D479,'Ortala-KabKota'!$E$2:$E$415,FALSE))</f>
        <v>#N/A</v>
      </c>
      <c r="AS479" s="218" t="str">
        <f t="array" ref="AS479">INDEX('Ortala-KabKota'!AS$2:AS$415,MATCH($D479,'Ortala-KabKota'!$E$2:$E$415,FALSE))</f>
        <v>#N/A</v>
      </c>
      <c r="AT479" s="218" t="str">
        <f t="array" ref="AT479">INDEX('Ortala-KabKota'!AT$2:AT$415,MATCH($D479,'Ortala-KabKota'!$E$2:$E$415,FALSE))</f>
        <v>#N/A</v>
      </c>
      <c r="AU479" s="218" t="str">
        <f t="array" ref="AU479">INDEX('UPTD PPA KabKota'!D$5:D$513,MATCH($D479,'UPTD PPA KabKota'!$C$5:$C$513,FALSE))</f>
        <v>RENA</v>
      </c>
      <c r="AV479" s="218" t="str">
        <f t="array" ref="AV479">INDEX('UPTD PPA KabKota'!E$5:E$513,MATCH($D479,'UPTD PPA KabKota'!$C$5:$C$513,FALSE))</f>
        <v>JALAN PEMUDA MAMUJU</v>
      </c>
      <c r="AW479" s="218">
        <f t="array" ref="AW479">INDEX('UPTD PPA KabKota'!F$5:F$513,MATCH($D479,'UPTD PPA KabKota'!$C$5:$C$513,FALSE))</f>
        <v>82327790002</v>
      </c>
      <c r="AX479" s="218" t="str">
        <f t="array" ref="AX479">INDEX('UPTD PPA KabKota'!G$5:G$513,MATCH($D479,'UPTD PPA KabKota'!$C$5:$C$513,FALSE))</f>
        <v>-</v>
      </c>
      <c r="AY479" s="218" t="str">
        <f t="array" ref="AY479">INDEX('UPTD PPA KabKota'!H$5:H$513,MATCH($D479,'UPTD PPA KabKota'!$C$5:$C$513,FALSE))</f>
        <v>proses visitasi provinsi, dan sedang harmonisasi untuk pengesahan dasar hukum</v>
      </c>
      <c r="AZ479" s="218" t="str">
        <f t="array" ref="AZ479">INDEX('UPTD PPA KabKota'!I$5:I$513,MATCH($D479,'UPTD PPA KabKota'!$C$5:$C$513,FALSE))</f>
        <v/>
      </c>
      <c r="BA479" s="218" t="str">
        <f t="array" ref="BA479">INDEX('UPTD PPA KabKota'!J$5:J$513,MATCH($D479,'UPTD PPA KabKota'!$C$5:$C$513,FALSE))</f>
        <v/>
      </c>
      <c r="BB479" s="218" t="str">
        <f t="array" ref="BB479">INDEX('UPTD PPA KabKota'!K$5:K$513,MATCH($D479,'UPTD PPA KabKota'!$C$5:$C$513,FALSE))</f>
        <v/>
      </c>
      <c r="BC479" s="218">
        <f t="array" ref="BC479">INDEX('UPTD PPA KabKota'!L$5:L$513,MATCH($D479,'UPTD PPA KabKota'!$C$5:$C$513,FALSE))</f>
        <v>85299070982</v>
      </c>
      <c r="BD479" s="218" t="str">
        <f t="array" ref="BD479">INDEX('UPTD PPA KabKota'!M$5:M$513,MATCH($D479,'UPTD PPA KabKota'!$C$5:$C$513,FALSE))</f>
        <v>pppamamuju@yahoo.com</v>
      </c>
      <c r="BE479" s="218" t="str">
        <f t="array" ref="BE479">INDEX('UPTD PPA KabKota'!N$5:N$513,MATCH($D479,'UPTD PPA KabKota'!$C$5:$C$513,FALSE))</f>
        <v>`</v>
      </c>
      <c r="BF479" s="218" t="str">
        <f t="array" ref="BF479">INDEX('UPTD PPA KabKota'!O$5:O$513,MATCH($D479,'UPTD PPA KabKota'!$C$5:$C$513,FALSE))</f>
        <v>MANDIRI</v>
      </c>
      <c r="BG479" s="218" t="str">
        <f t="array" ref="BG479">INDEX('UPTD PPA KabKota'!P$5:P$513,MATCH($D479,'UPTD PPA KabKota'!$C$5:$C$513,FALSE))</f>
        <v>SEWA/KONTRAK</v>
      </c>
      <c r="BH479" s="218" t="str">
        <f t="array" ref="BH479">INDEX('UPTD PPA KabKota'!Q$5:Q$513,MATCH($D479,'UPTD PPA KabKota'!$C$5:$C$513,FALSE))</f>
        <v>PEMERINTAH DAERAH</v>
      </c>
      <c r="BI479" s="218" t="str">
        <f t="array" ref="BI479">INDEX('UPTD PPA KabKota'!R$5:R$513,MATCH($D479,'UPTD PPA KabKota'!$C$5:$C$513,FALSE))</f>
        <v>Tidak Ada</v>
      </c>
      <c r="BJ479" s="218" t="str">
        <f t="array" ref="BJ479">INDEX('UPTD PPA KabKota'!S$5:S$513,MATCH($D479,'UPTD PPA KabKota'!$C$5:$C$513,FALSE))</f>
        <v>TIDAK ADA</v>
      </c>
      <c r="BK479" s="218" t="str">
        <f t="array" ref="BK479">INDEX('UPTD PPA KabKota'!T$5:T$513,MATCH($D479,'UPTD PPA KabKota'!$C$5:$C$513,FALSE))</f>
        <v>ADA</v>
      </c>
      <c r="BL479" s="218" t="str">
        <f t="array" ref="BL479">INDEX('UPTD PPA KabKota'!U$5:U$513,MATCH($D479,'UPTD PPA KabKota'!$C$5:$C$513,FALSE))</f>
        <v>ADA</v>
      </c>
      <c r="BM479" s="218" t="str">
        <f t="array" ref="BM479">INDEX('UPTD PPA KabKota'!V$5:V$513,MATCH($D479,'UPTD PPA KabKota'!$C$5:$C$513,FALSE))</f>
        <v>ADA</v>
      </c>
      <c r="BN479" s="218" t="str">
        <f t="array" ref="BN479">INDEX('UPTD PPA KabKota'!W$5:W$513,MATCH($D479,'UPTD PPA KabKota'!$C$5:$C$513,FALSE))</f>
        <v>ADA</v>
      </c>
      <c r="BO479" s="218" t="str">
        <f t="array" ref="BO479">INDEX('UPTD PPA KabKota'!X$5:X$513,MATCH($D479,'UPTD PPA KabKota'!$C$5:$C$513,FALSE))</f>
        <v>ADA</v>
      </c>
      <c r="BP479" s="218" t="str">
        <f t="array" ref="BP479">INDEX('UPTD PPA KabKota'!Y$5:Y$513,MATCH($D479,'UPTD PPA KabKota'!$C$5:$C$513,FALSE))</f>
        <v>ADA</v>
      </c>
      <c r="BQ479" s="218" t="str">
        <f t="array" ref="BQ479">INDEX('UPTD PPA KabKota'!Z$5:Z$513,MATCH($D479,'UPTD PPA KabKota'!$C$5:$C$513,FALSE))</f>
        <v>ADA</v>
      </c>
      <c r="BR479" s="218" t="str">
        <f t="array" ref="BR479">INDEX('UPTD PPA KabKota'!AA$5:AA$513,MATCH($D479,'UPTD PPA KabKota'!$C$5:$C$513,FALSE))</f>
        <v>ADA</v>
      </c>
      <c r="BS479" s="218" t="str">
        <f t="array" ref="BS479">INDEX('UPTD PPA KabKota'!AB$5:AB$513,MATCH($D479,'UPTD PPA KabKota'!$C$5:$C$513,FALSE))</f>
        <v>ADA</v>
      </c>
      <c r="BT479" s="218" t="str">
        <f t="array" ref="BT479">INDEX('UPTD PPA KabKota'!AC$5:AC$513,MATCH($D479,'UPTD PPA KabKota'!$C$5:$C$513,FALSE))</f>
        <v>SUDAH</v>
      </c>
      <c r="BU479" s="218" t="str">
        <f t="array" ref="BU479">INDEX('UPTD PPA KabKota'!AD$5:AD$513,MATCH($D479,'UPTD PPA KabKota'!$C$5:$C$513,FALSE))</f>
        <v>SUDAH</v>
      </c>
      <c r="BV479" s="218" t="str">
        <f t="array" ref="BV479">INDEX('UPTD PPA KabKota'!AE$5:AE$513,MATCH($D479,'UPTD PPA KabKota'!$C$5:$C$513,FALSE))</f>
        <v>SUDAH</v>
      </c>
      <c r="BW479" s="218" t="str">
        <f t="array" ref="BW479">INDEX('UPTD PPA KabKota'!AF$5:AF$513,MATCH($D479,'UPTD PPA KabKota'!$C$5:$C$513,FALSE))</f>
        <v>SUDAH</v>
      </c>
      <c r="BX479" s="218" t="str">
        <f t="array" ref="BX479">INDEX('UPTD PPA KabKota'!AG$5:AG$513,MATCH($D479,'UPTD PPA KabKota'!$C$5:$C$513,FALSE))</f>
        <v>SUDAH</v>
      </c>
      <c r="BY479" s="218" t="str">
        <f t="array" ref="BY479">INDEX('UPTD PPA KabKota'!AH$5:AH$513,MATCH($D479,'UPTD PPA KabKota'!$C$5:$C$513,FALSE))</f>
        <v>SUDAH</v>
      </c>
      <c r="BZ479" s="218" t="str">
        <f t="array" ref="BZ479">INDEX('UPTD PPA KabKota'!AI$5:AI$513,MATCH($D479,'UPTD PPA KabKota'!$C$5:$C$513,FALSE))</f>
        <v>SUDAH</v>
      </c>
      <c r="CA479" s="218" t="str">
        <f t="array" ref="CA479">INDEX('UPTD PPA KabKota'!AJ$5:AJ$513,MATCH($D479,'UPTD PPA KabKota'!$C$5:$C$513,FALSE))</f>
        <v>SUDAH</v>
      </c>
      <c r="CB479" s="218" t="str">
        <f t="array" ref="CB479">INDEX('UPTD PPA KabKota'!AK$5:AK$513,MATCH($D479,'UPTD PPA KabKota'!$C$5:$C$513,FALSE))</f>
        <v>SUDAH</v>
      </c>
      <c r="CC479" s="218" t="str">
        <f t="array" ref="CC479">INDEX('UPTD PPA KabKota'!AL$5:AL$513,MATCH($D479,'UPTD PPA KabKota'!$C$5:$C$513,FALSE))</f>
        <v>SUDAH</v>
      </c>
      <c r="CD479" s="218" t="str">
        <f t="array" ref="CD479">INDEX('UPTD PPA KabKota'!AM$5:AM$513,MATCH($D479,'UPTD PPA KabKota'!$C$5:$C$513,FALSE))</f>
        <v>SUDAH</v>
      </c>
      <c r="CE479" s="218" t="str">
        <f t="array" ref="CE479">INDEX('UPTD PPA KabKota'!AN$5:AN$513,MATCH($D479,'UPTD PPA KabKota'!$C$5:$C$513,FALSE))</f>
        <v>PENGADUAN KORBAN/MASYARAKAT, PENDAMPINGAN KORBAN, PENJANGKAUAN KORBAN DAN MENYEDIAKAN RUMAH PERLINDUNGAN/PENGINAPAN BAGI KORBAN YANG MEMERLUKAN.</v>
      </c>
      <c r="CF479" s="218" t="str">
        <f t="array" ref="CF479">INDEX('UPTD PPA KabKota'!AO$5:AO$513,MATCH($D479,'UPTD PPA KabKota'!$C$5:$C$513,FALSE))</f>
        <v>JUMLAH KASUS ANAK 43 KASUS DAN JUMLAH KASUS PEREMPUAN 14 KASUS</v>
      </c>
      <c r="CG479" s="218" t="str">
        <f t="array" ref="CG479">INDEX('UPTD PPA KabKota'!AP$5:AP$513,MATCH($D479,'UPTD PPA KabKota'!$C$5:$C$513,FALSE))</f>
        <v>KEKERASAN TERHADAP ANAK</v>
      </c>
      <c r="CH479" s="218" t="str">
        <f t="array" ref="CH479">INDEX('UPTD PPA KabKota'!AQ$5:AQ$513,MATCH($D479,'UPTD PPA KabKota'!$C$5:$C$513,FALSE))</f>
        <v/>
      </c>
      <c r="CI479" s="218" t="str">
        <f t="array" ref="CI479">INDEX('UPTD PPA KabKota'!AR$5:AR$513,MATCH($D479,'UPTD PPA KabKota'!$C$5:$C$513,FALSE))</f>
        <v>√</v>
      </c>
      <c r="CJ479" s="218" t="str">
        <f t="array" ref="CJ479">INDEX('UPTD PPA KabKota'!AS$5:AS$513,MATCH($D479,'UPTD PPA KabKota'!$C$5:$C$513,FALSE))</f>
        <v/>
      </c>
      <c r="CK479" s="218" t="str">
        <f t="array" ref="CK479">INDEX('UPTD PPA KabKota'!AT$5:AT$513,MATCH($D479,'UPTD PPA KabKota'!$C$5:$C$513,FALSE))</f>
        <v/>
      </c>
      <c r="CL479" s="218" t="str">
        <f t="array" ref="CL479">INDEX('UPTD PPA KabKota'!AU$5:AU$513,MATCH($D479,'UPTD PPA KabKota'!$C$5:$C$513,FALSE))</f>
        <v/>
      </c>
      <c r="CM479" s="218" t="str">
        <f t="array" ref="CM479">INDEX('UPTD PPA KabKota'!AV$5:AV$513,MATCH($D479,'UPTD PPA KabKota'!$C$5:$C$513,FALSE))</f>
        <v/>
      </c>
      <c r="CN479" s="218" t="str">
        <f t="array" ref="CN479">INDEX('UPTD PPA KabKota'!AW$5:AW$513,MATCH($D479,'UPTD PPA KabKota'!$C$5:$C$513,FALSE))</f>
        <v>√</v>
      </c>
      <c r="CO479" s="218" t="str">
        <f t="array" ref="CO479">INDEX('UPTD PPA KabKota'!AX$5:AX$513,MATCH($D479,'UPTD PPA KabKota'!$C$5:$C$513,FALSE))</f>
        <v/>
      </c>
      <c r="CP479" s="218" t="str">
        <f t="array" ref="CP479">INDEX('UPTD PPA KabKota'!AY$5:AY$513,MATCH($D479,'UPTD PPA KabKota'!$C$5:$C$513,FALSE))</f>
        <v/>
      </c>
      <c r="CQ479" s="209" t="str">
        <f>IFERROR(__xludf.DUMMYFUNCTION("IF(ISBLANK($K479),"""",IF(REGEXMATCH($K479,""Peraturan""),""Ada"",IF(REGEXMATCH($K479,""Rekomendasi""),""Tidak Ada"", $K479)))
"),"#N/A")</f>
        <v>#N/A</v>
      </c>
      <c r="CR479" s="209" t="str">
        <f t="array" ref="CR479">index('UPTD PPA KabKota'!$BI$5:$BI$513,match($D479,'UPTD PPA KabKota'!$C$5:$C$513,false))</f>
        <v>Tidak Ada</v>
      </c>
      <c r="CS479" s="319" t="s">
        <v>21</v>
      </c>
    </row>
    <row r="480">
      <c r="A480" s="334">
        <v>474.0</v>
      </c>
      <c r="B480" s="334">
        <v>5.0</v>
      </c>
      <c r="C480" s="311" t="s">
        <v>4792</v>
      </c>
      <c r="D480" s="312" t="s">
        <v>3951</v>
      </c>
      <c r="E480" s="315">
        <v>45748.0</v>
      </c>
      <c r="F480" s="218" t="str">
        <f t="array" ref="F480">INDEX('Ortala-KabKota'!F$2:F$415,MATCH($D480,'Ortala-KabKota'!$E$2:$E$415,FALSE))</f>
        <v>#N/A</v>
      </c>
      <c r="G480" s="218" t="str">
        <f t="array" ref="G480">INDEX('Ortala-KabKota'!G$2:G$415,MATCH($D480,'Ortala-KabKota'!$E$2:$E$415,FALSE))</f>
        <v>#N/A</v>
      </c>
      <c r="H480" s="218" t="str">
        <f t="array" ref="H480">INDEX('Ortala-KabKota'!H$2:H$415,MATCH($D480,'Ortala-KabKota'!$E$2:$E$415,FALSE))</f>
        <v>#N/A</v>
      </c>
      <c r="I480" s="218" t="str">
        <f t="array" ref="I480">INDEX('Ortala-KabKota'!I$2:I$415,MATCH($D480,'Ortala-KabKota'!$E$2:$E$415,FALSE))</f>
        <v>#N/A</v>
      </c>
      <c r="J480" s="218" t="str">
        <f t="array" ref="J480">INDEX('Ortala-KabKota'!J$2:J$415,MATCH($D480,'Ortala-KabKota'!$E$2:$E$415,FALSE))</f>
        <v>#N/A</v>
      </c>
      <c r="K480" s="218" t="str">
        <f t="array" ref="K480">INDEX('Ortala-KabKota'!K$2:K$415,MATCH($D480,'Ortala-KabKota'!$E$2:$E$415,FALSE))</f>
        <v>#N/A</v>
      </c>
      <c r="L480" s="218" t="str">
        <f t="array" ref="L480">INDEX('Ortala-KabKota'!L$2:L$415,MATCH($D480,'Ortala-KabKota'!$E$2:$E$415,FALSE))</f>
        <v>#N/A</v>
      </c>
      <c r="M480" s="218" t="str">
        <f t="array" ref="M480">INDEX('Ortala-KabKota'!M$2:M$415,MATCH($D480,'Ortala-KabKota'!$E$2:$E$415,FALSE))</f>
        <v>#N/A</v>
      </c>
      <c r="N480" s="218" t="str">
        <f t="array" ref="N480">INDEX('Ortala-KabKota'!N$2:N$415,MATCH($D480,'Ortala-KabKota'!$E$2:$E$415,FALSE))</f>
        <v>#N/A</v>
      </c>
      <c r="O480" s="218" t="str">
        <f t="array" ref="O480">INDEX('Ortala-KabKota'!O$2:O$415,MATCH($D480,'Ortala-KabKota'!$E$2:$E$415,FALSE))</f>
        <v>#N/A</v>
      </c>
      <c r="P480" s="218" t="str">
        <f t="array" ref="P480">INDEX('Ortala-KabKota'!P$2:P$415,MATCH($D480,'Ortala-KabKota'!$E$2:$E$415,FALSE))</f>
        <v>#N/A</v>
      </c>
      <c r="Q480" s="218" t="str">
        <f t="array" ref="Q480">INDEX('Ortala-KabKota'!Q$2:Q$415,MATCH($D480,'Ortala-KabKota'!$E$2:$E$415,FALSE))</f>
        <v>#N/A</v>
      </c>
      <c r="R480" s="218" t="str">
        <f t="array" ref="R480">INDEX('Ortala-KabKota'!R$2:R$415,MATCH($D480,'Ortala-KabKota'!$E$2:$E$415,FALSE))</f>
        <v>#N/A</v>
      </c>
      <c r="S480" s="218" t="str">
        <f t="array" ref="S480">INDEX('Ortala-KabKota'!S$2:S$415,MATCH($D480,'Ortala-KabKota'!$E$2:$E$415,FALSE))</f>
        <v>#N/A</v>
      </c>
      <c r="T480" s="218" t="str">
        <f t="array" ref="T480">INDEX('Ortala-KabKota'!T$2:T$415,MATCH($D480,'Ortala-KabKota'!$E$2:$E$415,FALSE))</f>
        <v>#N/A</v>
      </c>
      <c r="U480" s="218" t="str">
        <f t="array" ref="U480">INDEX('Ortala-KabKota'!U$2:U$415,MATCH($D480,'Ortala-KabKota'!$E$2:$E$415,FALSE))</f>
        <v>#N/A</v>
      </c>
      <c r="V480" s="218" t="str">
        <f t="array" ref="V480">INDEX('Ortala-KabKota'!V$2:V$415,MATCH($D480,'Ortala-KabKota'!$E$2:$E$415,FALSE))</f>
        <v>#N/A</v>
      </c>
      <c r="W480" s="218" t="str">
        <f t="array" ref="W480">INDEX('Ortala-KabKota'!W$2:W$415,MATCH($D480,'Ortala-KabKota'!$E$2:$E$415,FALSE))</f>
        <v>#N/A</v>
      </c>
      <c r="X480" s="218" t="str">
        <f t="array" ref="X480">INDEX('Ortala-KabKota'!X$2:X$415,MATCH($D480,'Ortala-KabKota'!$E$2:$E$415,FALSE))</f>
        <v>#N/A</v>
      </c>
      <c r="Y480" s="218" t="str">
        <f t="array" ref="Y480">INDEX('Ortala-KabKota'!Y$2:Y$415,MATCH($D480,'Ortala-KabKota'!$E$2:$E$415,FALSE))</f>
        <v>#N/A</v>
      </c>
      <c r="Z480" s="218" t="str">
        <f t="array" ref="Z480">INDEX('Ortala-KabKota'!Z$2:Z$415,MATCH($D480,'Ortala-KabKota'!$E$2:$E$415,FALSE))</f>
        <v>#N/A</v>
      </c>
      <c r="AA480" s="218" t="str">
        <f t="array" ref="AA480">INDEX('Ortala-KabKota'!AA$2:AA$415,MATCH($D480,'Ortala-KabKota'!$E$2:$E$415,FALSE))</f>
        <v>#N/A</v>
      </c>
      <c r="AB480" s="218" t="str">
        <f t="array" ref="AB480">INDEX('Ortala-KabKota'!AB$2:AB$415,MATCH($D480,'Ortala-KabKota'!$E$2:$E$415,FALSE))</f>
        <v>#N/A</v>
      </c>
      <c r="AC480" s="218" t="str">
        <f t="array" ref="AC480">INDEX('Ortala-KabKota'!AC$2:AC$415,MATCH($D480,'Ortala-KabKota'!$E$2:$E$415,FALSE))</f>
        <v>#N/A</v>
      </c>
      <c r="AD480" s="218" t="str">
        <f t="array" ref="AD480">INDEX('Ortala-KabKota'!AD$2:AD$415,MATCH($D480,'Ortala-KabKota'!$E$2:$E$415,FALSE))</f>
        <v>#N/A</v>
      </c>
      <c r="AE480" s="218" t="str">
        <f t="array" ref="AE480">INDEX('Ortala-KabKota'!AE$2:AE$415,MATCH($D480,'Ortala-KabKota'!$E$2:$E$415,FALSE))</f>
        <v>#N/A</v>
      </c>
      <c r="AF480" s="218" t="str">
        <f t="array" ref="AF480">INDEX('Ortala-KabKota'!AF$2:AF$415,MATCH($D480,'Ortala-KabKota'!$E$2:$E$415,FALSE))</f>
        <v>#N/A</v>
      </c>
      <c r="AG480" s="218" t="str">
        <f t="array" ref="AG480">INDEX('Ortala-KabKota'!AG$2:AG$415,MATCH($D480,'Ortala-KabKota'!$E$2:$E$415,FALSE))</f>
        <v>#N/A</v>
      </c>
      <c r="AH480" s="218" t="str">
        <f t="array" ref="AH480">INDEX('Ortala-KabKota'!AH$2:AH$415,MATCH($D480,'Ortala-KabKota'!$E$2:$E$415,FALSE))</f>
        <v>#N/A</v>
      </c>
      <c r="AI480" s="218" t="str">
        <f t="array" ref="AI480">INDEX('Ortala-KabKota'!AI$2:AI$415,MATCH($D480,'Ortala-KabKota'!$E$2:$E$415,FALSE))</f>
        <v>#N/A</v>
      </c>
      <c r="AJ480" s="218" t="str">
        <f t="array" ref="AJ480">INDEX('Ortala-KabKota'!AJ$2:AJ$415,MATCH($D480,'Ortala-KabKota'!$E$2:$E$415,FALSE))</f>
        <v>#N/A</v>
      </c>
      <c r="AK480" s="218" t="str">
        <f t="array" ref="AK480">INDEX('Ortala-KabKota'!AK$2:AK$415,MATCH($D480,'Ortala-KabKota'!$E$2:$E$415,FALSE))</f>
        <v>#N/A</v>
      </c>
      <c r="AL480" s="218" t="str">
        <f t="array" ref="AL480">INDEX('Ortala-KabKota'!AL$2:AL$415,MATCH($D480,'Ortala-KabKota'!$E$2:$E$415,FALSE))</f>
        <v>#N/A</v>
      </c>
      <c r="AM480" s="218" t="str">
        <f t="array" ref="AM480">INDEX('Ortala-KabKota'!AM$2:AM$415,MATCH($D480,'Ortala-KabKota'!$E$2:$E$415,FALSE))</f>
        <v>#N/A</v>
      </c>
      <c r="AN480" s="218" t="str">
        <f t="array" ref="AN480">INDEX('Ortala-KabKota'!AN$2:AN$415,MATCH($D480,'Ortala-KabKota'!$E$2:$E$415,FALSE))</f>
        <v>#N/A</v>
      </c>
      <c r="AO480" s="218" t="str">
        <f t="array" ref="AO480">INDEX('Ortala-KabKota'!AO$2:AO$415,MATCH($D480,'Ortala-KabKota'!$E$2:$E$415,FALSE))</f>
        <v>#N/A</v>
      </c>
      <c r="AP480" s="218" t="str">
        <f t="array" ref="AP480">INDEX('Ortala-KabKota'!AP$2:AP$415,MATCH($D480,'Ortala-KabKota'!$E$2:$E$415,FALSE))</f>
        <v>#N/A</v>
      </c>
      <c r="AQ480" s="218" t="str">
        <f t="array" ref="AQ480">INDEX('Ortala-KabKota'!AQ$2:AQ$415,MATCH($D480,'Ortala-KabKota'!$E$2:$E$415,FALSE))</f>
        <v>#N/A</v>
      </c>
      <c r="AR480" s="218" t="str">
        <f t="array" ref="AR480">INDEX('Ortala-KabKota'!AR$2:AR$415,MATCH($D480,'Ortala-KabKota'!$E$2:$E$415,FALSE))</f>
        <v>#N/A</v>
      </c>
      <c r="AS480" s="218" t="str">
        <f t="array" ref="AS480">INDEX('Ortala-KabKota'!AS$2:AS$415,MATCH($D480,'Ortala-KabKota'!$E$2:$E$415,FALSE))</f>
        <v>#N/A</v>
      </c>
      <c r="AT480" s="218" t="str">
        <f t="array" ref="AT480">INDEX('Ortala-KabKota'!AT$2:AT$415,MATCH($D480,'Ortala-KabKota'!$E$2:$E$415,FALSE))</f>
        <v>#N/A</v>
      </c>
      <c r="AU480" s="218" t="str">
        <f t="array" ref="AU480">INDEX('UPTD PPA KabKota'!D$5:D$513,MATCH($D480,'UPTD PPA KabKota'!$C$5:$C$513,FALSE))</f>
        <v/>
      </c>
      <c r="AV480" s="218" t="str">
        <f t="array" ref="AV480">INDEX('UPTD PPA KabKota'!E$5:E$513,MATCH($D480,'UPTD PPA KabKota'!$C$5:$C$513,FALSE))</f>
        <v/>
      </c>
      <c r="AW480" s="218" t="str">
        <f t="array" ref="AW480">INDEX('UPTD PPA KabKota'!F$5:F$513,MATCH($D480,'UPTD PPA KabKota'!$C$5:$C$513,FALSE))</f>
        <v/>
      </c>
      <c r="AX480" s="218" t="str">
        <f t="array" ref="AX480">INDEX('UPTD PPA KabKota'!G$5:G$513,MATCH($D480,'UPTD PPA KabKota'!$C$5:$C$513,FALSE))</f>
        <v/>
      </c>
      <c r="AY480" s="218" t="str">
        <f t="array" ref="AY480">INDEX('UPTD PPA KabKota'!H$5:H$513,MATCH($D480,'UPTD PPA KabKota'!$C$5:$C$513,FALSE))</f>
        <v>Tidak ada</v>
      </c>
      <c r="AZ480" s="218" t="str">
        <f t="array" ref="AZ480">INDEX('UPTD PPA KabKota'!I$5:I$513,MATCH($D480,'UPTD PPA KabKota'!$C$5:$C$513,FALSE))</f>
        <v/>
      </c>
      <c r="BA480" s="218" t="str">
        <f t="array" ref="BA480">INDEX('UPTD PPA KabKota'!J$5:J$513,MATCH($D480,'UPTD PPA KabKota'!$C$5:$C$513,FALSE))</f>
        <v/>
      </c>
      <c r="BB480" s="218" t="str">
        <f t="array" ref="BB480">INDEX('UPTD PPA KabKota'!K$5:K$513,MATCH($D480,'UPTD PPA KabKota'!$C$5:$C$513,FALSE))</f>
        <v/>
      </c>
      <c r="BC480" s="218" t="str">
        <f t="array" ref="BC480">INDEX('UPTD PPA KabKota'!L$5:L$513,MATCH($D480,'UPTD PPA KabKota'!$C$5:$C$513,FALSE))</f>
        <v/>
      </c>
      <c r="BD480" s="218" t="str">
        <f t="array" ref="BD480">INDEX('UPTD PPA KabKota'!M$5:M$513,MATCH($D480,'UPTD PPA KabKota'!$C$5:$C$513,FALSE))</f>
        <v/>
      </c>
      <c r="BE480" s="218" t="str">
        <f t="array" ref="BE480">INDEX('UPTD PPA KabKota'!N$5:N$513,MATCH($D480,'UPTD PPA KabKota'!$C$5:$C$513,FALSE))</f>
        <v/>
      </c>
      <c r="BF480" s="218" t="str">
        <f t="array" ref="BF480">INDEX('UPTD PPA KabKota'!O$5:O$513,MATCH($D480,'UPTD PPA KabKota'!$C$5:$C$513,FALSE))</f>
        <v>BELUM PUNYA</v>
      </c>
      <c r="BG480" s="218" t="str">
        <f t="array" ref="BG480">INDEX('UPTD PPA KabKota'!P$5:P$513,MATCH($D480,'UPTD PPA KabKota'!$C$5:$C$513,FALSE))</f>
        <v>MILIK SENDIRI</v>
      </c>
      <c r="BH480" s="218" t="str">
        <f t="array" ref="BH480">INDEX('UPTD PPA KabKota'!Q$5:Q$513,MATCH($D480,'UPTD PPA KabKota'!$C$5:$C$513,FALSE))</f>
        <v>Pemerintah Daerah</v>
      </c>
      <c r="BI480" s="218" t="str">
        <f t="array" ref="BI480">INDEX('UPTD PPA KabKota'!R$5:R$513,MATCH($D480,'UPTD PPA KabKota'!$C$5:$C$513,FALSE))</f>
        <v>Tidak Ada</v>
      </c>
      <c r="BJ480" s="218" t="str">
        <f t="array" ref="BJ480">INDEX('UPTD PPA KabKota'!S$5:S$513,MATCH($D480,'UPTD PPA KabKota'!$C$5:$C$513,FALSE))</f>
        <v>Tidak Ada</v>
      </c>
      <c r="BK480" s="218" t="str">
        <f t="array" ref="BK480">INDEX('UPTD PPA KabKota'!T$5:T$513,MATCH($D480,'UPTD PPA KabKota'!$C$5:$C$513,FALSE))</f>
        <v>Tidak Ada</v>
      </c>
      <c r="BL480" s="218" t="str">
        <f t="array" ref="BL480">INDEX('UPTD PPA KabKota'!U$5:U$513,MATCH($D480,'UPTD PPA KabKota'!$C$5:$C$513,FALSE))</f>
        <v>Tidak Ada</v>
      </c>
      <c r="BM480" s="218" t="str">
        <f t="array" ref="BM480">INDEX('UPTD PPA KabKota'!V$5:V$513,MATCH($D480,'UPTD PPA KabKota'!$C$5:$C$513,FALSE))</f>
        <v>Ada</v>
      </c>
      <c r="BN480" s="218" t="str">
        <f t="array" ref="BN480">INDEX('UPTD PPA KabKota'!W$5:W$513,MATCH($D480,'UPTD PPA KabKota'!$C$5:$C$513,FALSE))</f>
        <v>Ada</v>
      </c>
      <c r="BO480" s="218" t="str">
        <f t="array" ref="BO480">INDEX('UPTD PPA KabKota'!X$5:X$513,MATCH($D480,'UPTD PPA KabKota'!$C$5:$C$513,FALSE))</f>
        <v/>
      </c>
      <c r="BP480" s="218" t="str">
        <f t="array" ref="BP480">INDEX('UPTD PPA KabKota'!Y$5:Y$513,MATCH($D480,'UPTD PPA KabKota'!$C$5:$C$513,FALSE))</f>
        <v/>
      </c>
      <c r="BQ480" s="218" t="str">
        <f t="array" ref="BQ480">INDEX('UPTD PPA KabKota'!Z$5:Z$513,MATCH($D480,'UPTD PPA KabKota'!$C$5:$C$513,FALSE))</f>
        <v/>
      </c>
      <c r="BR480" s="218" t="str">
        <f t="array" ref="BR480">INDEX('UPTD PPA KabKota'!AA$5:AA$513,MATCH($D480,'UPTD PPA KabKota'!$C$5:$C$513,FALSE))</f>
        <v/>
      </c>
      <c r="BS480" s="218" t="str">
        <f t="array" ref="BS480">INDEX('UPTD PPA KabKota'!AB$5:AB$513,MATCH($D480,'UPTD PPA KabKota'!$C$5:$C$513,FALSE))</f>
        <v/>
      </c>
      <c r="BT480" s="218" t="str">
        <f t="array" ref="BT480">INDEX('UPTD PPA KabKota'!AC$5:AC$513,MATCH($D480,'UPTD PPA KabKota'!$C$5:$C$513,FALSE))</f>
        <v/>
      </c>
      <c r="BU480" s="218" t="str">
        <f t="array" ref="BU480">INDEX('UPTD PPA KabKota'!AD$5:AD$513,MATCH($D480,'UPTD PPA KabKota'!$C$5:$C$513,FALSE))</f>
        <v/>
      </c>
      <c r="BV480" s="218" t="str">
        <f t="array" ref="BV480">INDEX('UPTD PPA KabKota'!AE$5:AE$513,MATCH($D480,'UPTD PPA KabKota'!$C$5:$C$513,FALSE))</f>
        <v/>
      </c>
      <c r="BW480" s="218" t="str">
        <f t="array" ref="BW480">INDEX('UPTD PPA KabKota'!AF$5:AF$513,MATCH($D480,'UPTD PPA KabKota'!$C$5:$C$513,FALSE))</f>
        <v/>
      </c>
      <c r="BX480" s="218" t="str">
        <f t="array" ref="BX480">INDEX('UPTD PPA KabKota'!AG$5:AG$513,MATCH($D480,'UPTD PPA KabKota'!$C$5:$C$513,FALSE))</f>
        <v/>
      </c>
      <c r="BY480" s="218" t="str">
        <f t="array" ref="BY480">INDEX('UPTD PPA KabKota'!AH$5:AH$513,MATCH($D480,'UPTD PPA KabKota'!$C$5:$C$513,FALSE))</f>
        <v/>
      </c>
      <c r="BZ480" s="218" t="str">
        <f t="array" ref="BZ480">INDEX('UPTD PPA KabKota'!AI$5:AI$513,MATCH($D480,'UPTD PPA KabKota'!$C$5:$C$513,FALSE))</f>
        <v/>
      </c>
      <c r="CA480" s="218" t="str">
        <f t="array" ref="CA480">INDEX('UPTD PPA KabKota'!AJ$5:AJ$513,MATCH($D480,'UPTD PPA KabKota'!$C$5:$C$513,FALSE))</f>
        <v/>
      </c>
      <c r="CB480" s="218" t="str">
        <f t="array" ref="CB480">INDEX('UPTD PPA KabKota'!AK$5:AK$513,MATCH($D480,'UPTD PPA KabKota'!$C$5:$C$513,FALSE))</f>
        <v/>
      </c>
      <c r="CC480" s="218" t="str">
        <f t="array" ref="CC480">INDEX('UPTD PPA KabKota'!AL$5:AL$513,MATCH($D480,'UPTD PPA KabKota'!$C$5:$C$513,FALSE))</f>
        <v>Belum</v>
      </c>
      <c r="CD480" s="218" t="str">
        <f t="array" ref="CD480">INDEX('UPTD PPA KabKota'!AM$5:AM$513,MATCH($D480,'UPTD PPA KabKota'!$C$5:$C$513,FALSE))</f>
        <v>Belum</v>
      </c>
      <c r="CE480" s="218" t="str">
        <f t="array" ref="CE480">INDEX('UPTD PPA KabKota'!AN$5:AN$513,MATCH($D480,'UPTD PPA KabKota'!$C$5:$C$513,FALSE))</f>
        <v/>
      </c>
      <c r="CF480" s="218" t="str">
        <f t="array" ref="CF480">INDEX('UPTD PPA KabKota'!AO$5:AO$513,MATCH($D480,'UPTD PPA KabKota'!$C$5:$C$513,FALSE))</f>
        <v/>
      </c>
      <c r="CG480" s="218" t="str">
        <f t="array" ref="CG480">INDEX('UPTD PPA KabKota'!AP$5:AP$513,MATCH($D480,'UPTD PPA KabKota'!$C$5:$C$513,FALSE))</f>
        <v>Kekerasan Terhadap PEREMPUAN</v>
      </c>
      <c r="CH480" s="218" t="str">
        <f t="array" ref="CH480">INDEX('UPTD PPA KabKota'!AQ$5:AQ$513,MATCH($D480,'UPTD PPA KabKota'!$C$5:$C$513,FALSE))</f>
        <v/>
      </c>
      <c r="CI480" s="218" t="str">
        <f t="array" ref="CI480">INDEX('UPTD PPA KabKota'!AR$5:AR$513,MATCH($D480,'UPTD PPA KabKota'!$C$5:$C$513,FALSE))</f>
        <v>v</v>
      </c>
      <c r="CJ480" s="218" t="str">
        <f t="array" ref="CJ480">INDEX('UPTD PPA KabKota'!AS$5:AS$513,MATCH($D480,'UPTD PPA KabKota'!$C$5:$C$513,FALSE))</f>
        <v/>
      </c>
      <c r="CK480" s="218" t="str">
        <f t="array" ref="CK480">INDEX('UPTD PPA KabKota'!AT$5:AT$513,MATCH($D480,'UPTD PPA KabKota'!$C$5:$C$513,FALSE))</f>
        <v/>
      </c>
      <c r="CL480" s="218" t="str">
        <f t="array" ref="CL480">INDEX('UPTD PPA KabKota'!AU$5:AU$513,MATCH($D480,'UPTD PPA KabKota'!$C$5:$C$513,FALSE))</f>
        <v/>
      </c>
      <c r="CM480" s="218" t="str">
        <f t="array" ref="CM480">INDEX('UPTD PPA KabKota'!AV$5:AV$513,MATCH($D480,'UPTD PPA KabKota'!$C$5:$C$513,FALSE))</f>
        <v/>
      </c>
      <c r="CN480" s="218" t="str">
        <f t="array" ref="CN480">INDEX('UPTD PPA KabKota'!AW$5:AW$513,MATCH($D480,'UPTD PPA KabKota'!$C$5:$C$513,FALSE))</f>
        <v/>
      </c>
      <c r="CO480" s="218" t="str">
        <f t="array" ref="CO480">INDEX('UPTD PPA KabKota'!AX$5:AX$513,MATCH($D480,'UPTD PPA KabKota'!$C$5:$C$513,FALSE))</f>
        <v>v</v>
      </c>
      <c r="CP480" s="218" t="str">
        <f t="array" ref="CP480">INDEX('UPTD PPA KabKota'!AY$5:AY$513,MATCH($D480,'UPTD PPA KabKota'!$C$5:$C$513,FALSE))</f>
        <v/>
      </c>
      <c r="CQ480" s="209" t="str">
        <f>IFERROR(__xludf.DUMMYFUNCTION("IF(ISBLANK($K480),"""",IF(REGEXMATCH($K480,""Peraturan""),""Ada"",IF(REGEXMATCH($K480,""Rekomendasi""),""Tidak Ada"", $K480)))
"),"#N/A")</f>
        <v>#N/A</v>
      </c>
      <c r="CR480" s="209" t="str">
        <f t="array" ref="CR480">index('UPTD PPA KabKota'!$BI$5:$BI$513,match($D480,'UPTD PPA KabKota'!$C$5:$C$513,false))</f>
        <v>Tidak Ada</v>
      </c>
      <c r="CS480" s="319" t="s">
        <v>21</v>
      </c>
    </row>
    <row r="481">
      <c r="A481" s="334">
        <v>475.0</v>
      </c>
      <c r="B481" s="334">
        <v>6.0</v>
      </c>
      <c r="C481" s="311" t="s">
        <v>4792</v>
      </c>
      <c r="D481" s="312" t="s">
        <v>3953</v>
      </c>
      <c r="E481" s="315">
        <v>45748.0</v>
      </c>
      <c r="F481" s="218" t="str">
        <f t="array" ref="F481">INDEX('Ortala-KabKota'!F$2:F$415,MATCH($D481,'Ortala-KabKota'!$E$2:$E$415,FALSE))</f>
        <v>Tati/ 085342080072</v>
      </c>
      <c r="G481" s="218" t="str">
        <f t="array" ref="G481">INDEX('Ortala-KabKota'!G$2:G$415,MATCH($D481,'Ortala-KabKota'!$E$2:$E$415,FALSE))</f>
        <v/>
      </c>
      <c r="H481" s="218" t="str">
        <f t="array" ref="H481">INDEX('Ortala-KabKota'!H$2:H$415,MATCH($D481,'Ortala-KabKota'!$E$2:$E$415,FALSE))</f>
        <v/>
      </c>
      <c r="I481" s="218" t="str">
        <f t="array" ref="I481">INDEX('Ortala-KabKota'!I$2:I$415,MATCH($D481,'Ortala-KabKota'!$E$2:$E$415,FALSE))</f>
        <v/>
      </c>
      <c r="J481" s="218" t="str">
        <f t="array" ref="J481">INDEX('Ortala-KabKota'!J$2:J$415,MATCH($D481,'Ortala-KabKota'!$E$2:$E$415,FALSE))</f>
        <v/>
      </c>
      <c r="K481" s="218" t="str">
        <f t="array" ref="K481">INDEX('Ortala-KabKota'!K$2:K$415,MATCH($D481,'Ortala-KabKota'!$E$2:$E$415,FALSE))</f>
        <v>Peraturan Bupati Mamuju Tengah Nomor 17 Tahun 2023</v>
      </c>
      <c r="L481" s="218">
        <f t="array" ref="L481">INDEX('Ortala-KabKota'!L$2:L$415,MATCH($D481,'Ortala-KabKota'!$E$2:$E$415,FALSE))</f>
        <v>2023</v>
      </c>
      <c r="M481" s="218" t="str">
        <f t="array" ref="M481">INDEX('Ortala-KabKota'!M$2:M$415,MATCH($D481,'Ortala-KabKota'!$E$2:$E$415,FALSE))</f>
        <v/>
      </c>
      <c r="N481" s="218" t="str">
        <f t="array" ref="N481">INDEX('Ortala-KabKota'!N$2:N$415,MATCH($D481,'Ortala-KabKota'!$E$2:$E$415,FALSE))</f>
        <v/>
      </c>
      <c r="O481" s="218" t="str">
        <f t="array" ref="O481">INDEX('Ortala-KabKota'!O$2:O$415,MATCH($D481,'Ortala-KabKota'!$E$2:$E$415,FALSE))</f>
        <v/>
      </c>
      <c r="P481" s="218" t="str">
        <f t="array" ref="P481">INDEX('Ortala-KabKota'!P$2:P$415,MATCH($D481,'Ortala-KabKota'!$E$2:$E$415,FALSE))</f>
        <v/>
      </c>
      <c r="Q481" s="218" t="str">
        <f t="array" ref="Q481">INDEX('Ortala-KabKota'!Q$2:Q$415,MATCH($D481,'Ortala-KabKota'!$E$2:$E$415,FALSE))</f>
        <v/>
      </c>
      <c r="R481" s="218" t="str">
        <f t="array" ref="R481">INDEX('Ortala-KabKota'!R$2:R$415,MATCH($D481,'Ortala-KabKota'!$E$2:$E$415,FALSE))</f>
        <v/>
      </c>
      <c r="S481" s="218" t="str">
        <f t="array" ref="S481">INDEX('Ortala-KabKota'!S$2:S$415,MATCH($D481,'Ortala-KabKota'!$E$2:$E$415,FALSE))</f>
        <v/>
      </c>
      <c r="T481" s="218" t="str">
        <f t="array" ref="T481">INDEX('Ortala-KabKota'!T$2:T$415,MATCH($D481,'Ortala-KabKota'!$E$2:$E$415,FALSE))</f>
        <v/>
      </c>
      <c r="U481" s="218" t="str">
        <f t="array" ref="U481">INDEX('Ortala-KabKota'!U$2:U$415,MATCH($D481,'Ortala-KabKota'!$E$2:$E$415,FALSE))</f>
        <v/>
      </c>
      <c r="V481" s="218" t="str">
        <f t="array" ref="V481">INDEX('Ortala-KabKota'!V$2:V$415,MATCH($D481,'Ortala-KabKota'!$E$2:$E$415,FALSE))</f>
        <v/>
      </c>
      <c r="W481" s="218" t="str">
        <f t="array" ref="W481">INDEX('Ortala-KabKota'!W$2:W$415,MATCH($D481,'Ortala-KabKota'!$E$2:$E$415,FALSE))</f>
        <v/>
      </c>
      <c r="X481" s="218" t="str">
        <f t="array" ref="X481">INDEX('Ortala-KabKota'!X$2:X$415,MATCH($D481,'Ortala-KabKota'!$E$2:$E$415,FALSE))</f>
        <v/>
      </c>
      <c r="Y481" s="218" t="str">
        <f t="array" ref="Y481">INDEX('Ortala-KabKota'!Y$2:Y$415,MATCH($D481,'Ortala-KabKota'!$E$2:$E$415,FALSE))</f>
        <v/>
      </c>
      <c r="Z481" s="218" t="str">
        <f t="array" ref="Z481">INDEX('Ortala-KabKota'!Z$2:Z$415,MATCH($D481,'Ortala-KabKota'!$E$2:$E$415,FALSE))</f>
        <v/>
      </c>
      <c r="AA481" s="218" t="str">
        <f t="array" ref="AA481">INDEX('Ortala-KabKota'!AA$2:AA$415,MATCH($D481,'Ortala-KabKota'!$E$2:$E$415,FALSE))</f>
        <v/>
      </c>
      <c r="AB481" s="218" t="str">
        <f t="array" ref="AB481">INDEX('Ortala-KabKota'!AB$2:AB$415,MATCH($D481,'Ortala-KabKota'!$E$2:$E$415,FALSE))</f>
        <v/>
      </c>
      <c r="AC481" s="218" t="str">
        <f t="array" ref="AC481">INDEX('Ortala-KabKota'!AC$2:AC$415,MATCH($D481,'Ortala-KabKota'!$E$2:$E$415,FALSE))</f>
        <v/>
      </c>
      <c r="AD481" s="218" t="str">
        <f t="array" ref="AD481">INDEX('Ortala-KabKota'!AD$2:AD$415,MATCH($D481,'Ortala-KabKota'!$E$2:$E$415,FALSE))</f>
        <v/>
      </c>
      <c r="AE481" s="218" t="str">
        <f t="array" ref="AE481">INDEX('Ortala-KabKota'!AE$2:AE$415,MATCH($D481,'Ortala-KabKota'!$E$2:$E$415,FALSE))</f>
        <v/>
      </c>
      <c r="AF481" s="218" t="str">
        <f t="array" ref="AF481">INDEX('Ortala-KabKota'!AF$2:AF$415,MATCH($D481,'Ortala-KabKota'!$E$2:$E$415,FALSE))</f>
        <v/>
      </c>
      <c r="AG481" s="218" t="str">
        <f t="array" ref="AG481">INDEX('Ortala-KabKota'!AG$2:AG$415,MATCH($D481,'Ortala-KabKota'!$E$2:$E$415,FALSE))</f>
        <v/>
      </c>
      <c r="AH481" s="218" t="str">
        <f t="array" ref="AH481">INDEX('Ortala-KabKota'!AH$2:AH$415,MATCH($D481,'Ortala-KabKota'!$E$2:$E$415,FALSE))</f>
        <v/>
      </c>
      <c r="AI481" s="218" t="str">
        <f t="array" ref="AI481">INDEX('Ortala-KabKota'!AI$2:AI$415,MATCH($D481,'Ortala-KabKota'!$E$2:$E$415,FALSE))</f>
        <v/>
      </c>
      <c r="AJ481" s="218" t="str">
        <f t="array" ref="AJ481">INDEX('Ortala-KabKota'!AJ$2:AJ$415,MATCH($D481,'Ortala-KabKota'!$E$2:$E$415,FALSE))</f>
        <v/>
      </c>
      <c r="AK481" s="218" t="str">
        <f t="array" ref="AK481">INDEX('Ortala-KabKota'!AK$2:AK$415,MATCH($D481,'Ortala-KabKota'!$E$2:$E$415,FALSE))</f>
        <v/>
      </c>
      <c r="AL481" s="218" t="str">
        <f t="array" ref="AL481">INDEX('Ortala-KabKota'!AL$2:AL$415,MATCH($D481,'Ortala-KabKota'!$E$2:$E$415,FALSE))</f>
        <v/>
      </c>
      <c r="AM481" s="218" t="str">
        <f t="array" ref="AM481">INDEX('Ortala-KabKota'!AM$2:AM$415,MATCH($D481,'Ortala-KabKota'!$E$2:$E$415,FALSE))</f>
        <v/>
      </c>
      <c r="AN481" s="218" t="str">
        <f t="array" ref="AN481">INDEX('Ortala-KabKota'!AN$2:AN$415,MATCH($D481,'Ortala-KabKota'!$E$2:$E$415,FALSE))</f>
        <v/>
      </c>
      <c r="AO481" s="218" t="str">
        <f t="array" ref="AO481">INDEX('Ortala-KabKota'!AO$2:AO$415,MATCH($D481,'Ortala-KabKota'!$E$2:$E$415,FALSE))</f>
        <v/>
      </c>
      <c r="AP481" s="218" t="str">
        <f t="array" ref="AP481">INDEX('Ortala-KabKota'!AP$2:AP$415,MATCH($D481,'Ortala-KabKota'!$E$2:$E$415,FALSE))</f>
        <v/>
      </c>
      <c r="AQ481" s="218" t="str">
        <f t="array" ref="AQ481">INDEX('Ortala-KabKota'!AQ$2:AQ$415,MATCH($D481,'Ortala-KabKota'!$E$2:$E$415,FALSE))</f>
        <v/>
      </c>
      <c r="AR481" s="218" t="str">
        <f t="array" ref="AR481">INDEX('Ortala-KabKota'!AR$2:AR$415,MATCH($D481,'Ortala-KabKota'!$E$2:$E$415,FALSE))</f>
        <v/>
      </c>
      <c r="AS481" s="218" t="str">
        <f t="array" ref="AS481">INDEX('Ortala-KabKota'!AS$2:AS$415,MATCH($D481,'Ortala-KabKota'!$E$2:$E$415,FALSE))</f>
        <v/>
      </c>
      <c r="AT481" s="218" t="str">
        <f t="array" ref="AT481">INDEX('Ortala-KabKota'!AT$2:AT$415,MATCH($D481,'Ortala-KabKota'!$E$2:$E$415,FALSE))</f>
        <v/>
      </c>
      <c r="AU481" s="218" t="str">
        <f t="array" ref="AU481">INDEX('UPTD PPA KabKota'!D$5:D$513,MATCH($D481,'UPTD PPA KabKota'!$C$5:$C$513,FALSE))</f>
        <v>Nasmiati, S.Kep., Ns</v>
      </c>
      <c r="AV481" s="218" t="str">
        <f t="array" ref="AV481">INDEX('UPTD PPA KabKota'!E$5:E$513,MATCH($D481,'UPTD PPA KabKota'!$C$5:$C$513,FALSE))</f>
        <v>Jln. Poros Trans Sulawesi-Topoyo Kec. Topoyo Kabupaten Mamuju Tengah</v>
      </c>
      <c r="AW481" s="218">
        <f t="array" ref="AW481">INDEX('UPTD PPA KabKota'!F$5:F$513,MATCH($D481,'UPTD PPA KabKota'!$C$5:$C$513,FALSE))</f>
        <v>85825217906</v>
      </c>
      <c r="AX481" s="218" t="str">
        <f t="array" ref="AX481">INDEX('UPTD PPA KabKota'!G$5:G$513,MATCH($D481,'UPTD PPA KabKota'!$C$5:$C$513,FALSE))</f>
        <v>085825217906/085242258536</v>
      </c>
      <c r="AY481" s="218" t="str">
        <f t="array" ref="AY481">INDEX('UPTD PPA KabKota'!H$5:H$513,MATCH($D481,'UPTD PPA KabKota'!$C$5:$C$513,FALSE))</f>
        <v>UPTD PPA</v>
      </c>
      <c r="AZ481" s="218" t="str">
        <f t="array" ref="AZ481">INDEX('UPTD PPA KabKota'!I$5:I$513,MATCH($D481,'UPTD PPA KabKota'!$C$5:$C$513,FALSE))</f>
        <v>Peraturan Bupati Mamuju Tengah Nomor 17 Tahun 2023</v>
      </c>
      <c r="BA481" s="218">
        <f t="array" ref="BA481">INDEX('UPTD PPA KabKota'!J$5:J$513,MATCH($D481,'UPTD PPA KabKota'!$C$5:$C$513,FALSE))</f>
        <v>2023</v>
      </c>
      <c r="BB481" s="218" t="str">
        <f t="array" ref="BB481">INDEX('UPTD PPA KabKota'!K$5:K$513,MATCH($D481,'UPTD PPA KabKota'!$C$5:$C$513,FALSE))</f>
        <v>B</v>
      </c>
      <c r="BC481" s="218" t="str">
        <f t="array" ref="BC481">INDEX('UPTD PPA KabKota'!L$5:L$513,MATCH($D481,'UPTD PPA KabKota'!$C$5:$C$513,FALSE))</f>
        <v>085825217906/085242258536</v>
      </c>
      <c r="BD481" s="218" t="str">
        <f t="array" ref="BD481">INDEX('UPTD PPA KabKota'!M$5:M$513,MATCH($D481,'UPTD PPA KabKota'!$C$5:$C$513,FALSE))</f>
        <v>uptdmateng18@gmail.com</v>
      </c>
      <c r="BE481" s="218" t="str">
        <f t="array" ref="BE481">INDEX('UPTD PPA KabKota'!N$5:N$513,MATCH($D481,'UPTD PPA KabKota'!$C$5:$C$513,FALSE))</f>
        <v>Kepala UPTD</v>
      </c>
      <c r="BF481" s="218" t="str">
        <f t="array" ref="BF481">INDEX('UPTD PPA KabKota'!O$5:O$513,MATCH($D481,'UPTD PPA KabKota'!$C$5:$C$513,FALSE))</f>
        <v>Sewa Gedung</v>
      </c>
      <c r="BG481" s="218" t="str">
        <f t="array" ref="BG481">INDEX('UPTD PPA KabKota'!P$5:P$513,MATCH($D481,'UPTD PPA KabKota'!$C$5:$C$513,FALSE))</f>
        <v>Sewa/Kontrak</v>
      </c>
      <c r="BH481" s="218" t="str">
        <f t="array" ref="BH481">INDEX('UPTD PPA KabKota'!Q$5:Q$513,MATCH($D481,'UPTD PPA KabKota'!$C$5:$C$513,FALSE))</f>
        <v>Gedung UPTD PPA Terletak di Depan Gedung Dinas Namun Terpisah dengan Gedung Dinas.</v>
      </c>
      <c r="BI481" s="218" t="str">
        <f t="array" ref="BI481">INDEX('UPTD PPA KabKota'!R$5:R$513,MATCH($D481,'UPTD PPA KabKota'!$C$5:$C$513,FALSE))</f>
        <v>Ada</v>
      </c>
      <c r="BJ481" s="218" t="str">
        <f t="array" ref="BJ481">INDEX('UPTD PPA KabKota'!S$5:S$513,MATCH($D481,'UPTD PPA KabKota'!$C$5:$C$513,FALSE))</f>
        <v>Ada</v>
      </c>
      <c r="BK481" s="218" t="str">
        <f t="array" ref="BK481">INDEX('UPTD PPA KabKota'!T$5:T$513,MATCH($D481,'UPTD PPA KabKota'!$C$5:$C$513,FALSE))</f>
        <v>Ada</v>
      </c>
      <c r="BL481" s="218" t="str">
        <f t="array" ref="BL481">INDEX('UPTD PPA KabKota'!U$5:U$513,MATCH($D481,'UPTD PPA KabKota'!$C$5:$C$513,FALSE))</f>
        <v>Tidak Ada</v>
      </c>
      <c r="BM481" s="218" t="str">
        <f t="array" ref="BM481">INDEX('UPTD PPA KabKota'!V$5:V$513,MATCH($D481,'UPTD PPA KabKota'!$C$5:$C$513,FALSE))</f>
        <v>Ada</v>
      </c>
      <c r="BN481" s="218" t="str">
        <f t="array" ref="BN481">INDEX('UPTD PPA KabKota'!W$5:W$513,MATCH($D481,'UPTD PPA KabKota'!$C$5:$C$513,FALSE))</f>
        <v>Ada</v>
      </c>
      <c r="BO481" s="218" t="str">
        <f t="array" ref="BO481">INDEX('UPTD PPA KabKota'!X$5:X$513,MATCH($D481,'UPTD PPA KabKota'!$C$5:$C$513,FALSE))</f>
        <v>Tidak Ada</v>
      </c>
      <c r="BP481" s="218" t="str">
        <f t="array" ref="BP481">INDEX('UPTD PPA KabKota'!Y$5:Y$513,MATCH($D481,'UPTD PPA KabKota'!$C$5:$C$513,FALSE))</f>
        <v>Ada</v>
      </c>
      <c r="BQ481" s="218" t="str">
        <f t="array" ref="BQ481">INDEX('UPTD PPA KabKota'!Z$5:Z$513,MATCH($D481,'UPTD PPA KabKota'!$C$5:$C$513,FALSE))</f>
        <v>Ada</v>
      </c>
      <c r="BR481" s="218" t="str">
        <f t="array" ref="BR481">INDEX('UPTD PPA KabKota'!AA$5:AA$513,MATCH($D481,'UPTD PPA KabKota'!$C$5:$C$513,FALSE))</f>
        <v>Tidak Ada</v>
      </c>
      <c r="BS481" s="218" t="str">
        <f t="array" ref="BS481">INDEX('UPTD PPA KabKota'!AB$5:AB$513,MATCH($D481,'UPTD PPA KabKota'!$C$5:$C$513,FALSE))</f>
        <v>Tidak Ada</v>
      </c>
      <c r="BT481" s="218" t="str">
        <f t="array" ref="BT481">INDEX('UPTD PPA KabKota'!AC$5:AC$513,MATCH($D481,'UPTD PPA KabKota'!$C$5:$C$513,FALSE))</f>
        <v>Sudah</v>
      </c>
      <c r="BU481" s="218" t="str">
        <f t="array" ref="BU481">INDEX('UPTD PPA KabKota'!AD$5:AD$513,MATCH($D481,'UPTD PPA KabKota'!$C$5:$C$513,FALSE))</f>
        <v>Sudah</v>
      </c>
      <c r="BV481" s="218" t="str">
        <f t="array" ref="BV481">INDEX('UPTD PPA KabKota'!AE$5:AE$513,MATCH($D481,'UPTD PPA KabKota'!$C$5:$C$513,FALSE))</f>
        <v>Sudah</v>
      </c>
      <c r="BW481" s="218" t="str">
        <f t="array" ref="BW481">INDEX('UPTD PPA KabKota'!AF$5:AF$513,MATCH($D481,'UPTD PPA KabKota'!$C$5:$C$513,FALSE))</f>
        <v>Sudah</v>
      </c>
      <c r="BX481" s="218" t="str">
        <f t="array" ref="BX481">INDEX('UPTD PPA KabKota'!AG$5:AG$513,MATCH($D481,'UPTD PPA KabKota'!$C$5:$C$513,FALSE))</f>
        <v>Sudah</v>
      </c>
      <c r="BY481" s="218" t="str">
        <f t="array" ref="BY481">INDEX('UPTD PPA KabKota'!AH$5:AH$513,MATCH($D481,'UPTD PPA KabKota'!$C$5:$C$513,FALSE))</f>
        <v>Sudah</v>
      </c>
      <c r="BZ481" s="218" t="str">
        <f t="array" ref="BZ481">INDEX('UPTD PPA KabKota'!AI$5:AI$513,MATCH($D481,'UPTD PPA KabKota'!$C$5:$C$513,FALSE))</f>
        <v>Belum</v>
      </c>
      <c r="CA481" s="218" t="str">
        <f t="array" ref="CA481">INDEX('UPTD PPA KabKota'!AJ$5:AJ$513,MATCH($D481,'UPTD PPA KabKota'!$C$5:$C$513,FALSE))</f>
        <v>Sudah</v>
      </c>
      <c r="CB481" s="218" t="str">
        <f t="array" ref="CB481">INDEX('UPTD PPA KabKota'!AK$5:AK$513,MATCH($D481,'UPTD PPA KabKota'!$C$5:$C$513,FALSE))</f>
        <v>Belum</v>
      </c>
      <c r="CC481" s="218" t="str">
        <f t="array" ref="CC481">INDEX('UPTD PPA KabKota'!AL$5:AL$513,MATCH($D481,'UPTD PPA KabKota'!$C$5:$C$513,FALSE))</f>
        <v>Sudah</v>
      </c>
      <c r="CD481" s="218" t="str">
        <f t="array" ref="CD481">INDEX('UPTD PPA KabKota'!AM$5:AM$513,MATCH($D481,'UPTD PPA KabKota'!$C$5:$C$513,FALSE))</f>
        <v>Sudah</v>
      </c>
      <c r="CE481" s="218" t="str">
        <f t="array" ref="CE481">INDEX('UPTD PPA KabKota'!AN$5:AN$513,MATCH($D481,'UPTD PPA KabKota'!$C$5:$C$513,FALSE))</f>
        <v/>
      </c>
      <c r="CF481" s="218">
        <f t="array" ref="CF481">INDEX('UPTD PPA KabKota'!AO$5:AO$513,MATCH($D481,'UPTD PPA KabKota'!$C$5:$C$513,FALSE))</f>
        <v>43</v>
      </c>
      <c r="CG481" s="218" t="str">
        <f t="array" ref="CG481">INDEX('UPTD PPA KabKota'!AP$5:AP$513,MATCH($D481,'UPTD PPA KabKota'!$C$5:$C$513,FALSE))</f>
        <v>Kekerasan</v>
      </c>
      <c r="CH481" s="218">
        <f t="array" ref="CH481">INDEX('UPTD PPA KabKota'!AQ$5:AQ$513,MATCH($D481,'UPTD PPA KabKota'!$C$5:$C$513,FALSE))</f>
        <v>2023</v>
      </c>
      <c r="CI481" s="218" t="str">
        <f t="array" ref="CI481">INDEX('UPTD PPA KabKota'!AR$5:AR$513,MATCH($D481,'UPTD PPA KabKota'!$C$5:$C$513,FALSE))</f>
        <v/>
      </c>
      <c r="CJ481" s="218" t="str">
        <f t="array" ref="CJ481">INDEX('UPTD PPA KabKota'!AS$5:AS$513,MATCH($D481,'UPTD PPA KabKota'!$C$5:$C$513,FALSE))</f>
        <v/>
      </c>
      <c r="CK481" s="218" t="str">
        <f t="array" ref="CK481">INDEX('UPTD PPA KabKota'!AT$5:AT$513,MATCH($D481,'UPTD PPA KabKota'!$C$5:$C$513,FALSE))</f>
        <v/>
      </c>
      <c r="CL481" s="218" t="str">
        <f t="array" ref="CL481">INDEX('UPTD PPA KabKota'!AU$5:AU$513,MATCH($D481,'UPTD PPA KabKota'!$C$5:$C$513,FALSE))</f>
        <v/>
      </c>
      <c r="CM481" s="218" t="str">
        <f t="array" ref="CM481">INDEX('UPTD PPA KabKota'!AV$5:AV$513,MATCH($D481,'UPTD PPA KabKota'!$C$5:$C$513,FALSE))</f>
        <v/>
      </c>
      <c r="CN481" s="218" t="str">
        <f t="array" ref="CN481">INDEX('UPTD PPA KabKota'!AW$5:AW$513,MATCH($D481,'UPTD PPA KabKota'!$C$5:$C$513,FALSE))</f>
        <v/>
      </c>
      <c r="CO481" s="218" t="str">
        <f t="array" ref="CO481">INDEX('UPTD PPA KabKota'!AX$5:AX$513,MATCH($D481,'UPTD PPA KabKota'!$C$5:$C$513,FALSE))</f>
        <v>v</v>
      </c>
      <c r="CP481" s="218" t="str">
        <f t="array" ref="CP481">INDEX('UPTD PPA KabKota'!AY$5:AY$513,MATCH($D481,'UPTD PPA KabKota'!$C$5:$C$513,FALSE))</f>
        <v/>
      </c>
      <c r="CQ481" s="209" t="str">
        <f>IFERROR(__xludf.DUMMYFUNCTION("IF(ISBLANK($K481),"""",IF(REGEXMATCH($K481,""Peraturan""),""Ada"",IF(REGEXMATCH($K481,""Rekomendasi""),""Tidak Ada"", $K481)))
"),"Ada")</f>
        <v>Ada</v>
      </c>
      <c r="CR481" s="209" t="str">
        <f t="array" ref="CR481">index('UPTD PPA KabKota'!$BI$5:$BI$513,match($D481,'UPTD PPA KabKota'!$C$5:$C$513,false))</f>
        <v>Ada</v>
      </c>
      <c r="CS481" s="314" t="str">
        <f>IFS(CQ481="Ada","Ada",CR481="Ada","Ada",CR481="Tidak Ada","Tidak Ada")</f>
        <v>Ada</v>
      </c>
    </row>
    <row r="482">
      <c r="A482" s="334">
        <v>476.0</v>
      </c>
      <c r="B482" s="300"/>
      <c r="C482" s="301" t="s">
        <v>4793</v>
      </c>
      <c r="D482" s="317" t="s">
        <v>4793</v>
      </c>
      <c r="E482" s="302">
        <v>45748.0</v>
      </c>
      <c r="F482" s="303" t="str">
        <f t="array" ref="F482">INDEX('Ortala-Provinsi'!C$2:C$39,MATCH($D482,'Ortala-Provinsi'!$B$2:$B$39,FALSE))</f>
        <v>Rizka/ 08114797200</v>
      </c>
      <c r="G482" s="303" t="str">
        <f t="array" ref="G482">INDEX('Ortala-Provinsi'!D$2:D$39,MATCH($D482,'Ortala-Provinsi'!$B$2:$B$39,FALSE))</f>
        <v/>
      </c>
      <c r="H482" s="303" t="str">
        <f t="array" ref="H482">INDEX('Ortala-Provinsi'!E$2:E$39,MATCH($D482,'Ortala-Provinsi'!$B$2:$B$39,FALSE))</f>
        <v/>
      </c>
      <c r="I482" s="303" t="str">
        <f t="array" ref="I482">INDEX('Ortala-Provinsi'!F$2:F$39,MATCH($D482,'Ortala-Provinsi'!$B$2:$B$39,FALSE))</f>
        <v/>
      </c>
      <c r="J482" s="303" t="str">
        <f t="array" ref="J482">INDEX('Ortala-Provinsi'!G$2:G$39,MATCH($D482,'Ortala-Provinsi'!$B$2:$B$39,FALSE))</f>
        <v>UPTD PPA</v>
      </c>
      <c r="K482" s="303" t="str">
        <f t="array" ref="K482">INDEX('Ortala-Provinsi'!H$2:H$39,MATCH($D482,'Ortala-Provinsi'!$B$2:$B$39,FALSE))</f>
        <v>Peraturan Gubernur Maluku Nomor 19 Tahun 2022</v>
      </c>
      <c r="L482" s="303">
        <f t="array" ref="L482">INDEX('Ortala-Provinsi'!I$2:I$39,MATCH($D482,'Ortala-Provinsi'!$B$2:$B$39,FALSE))</f>
        <v>2022</v>
      </c>
      <c r="M482" s="303" t="str">
        <f t="array" ref="M482">INDEX('Ortala-Provinsi'!J$2:J$39,MATCH($D482,'Ortala-Provinsi'!$B$2:$B$39,FALSE))</f>
        <v>A</v>
      </c>
      <c r="N482" s="303" t="str">
        <f t="array" ref="N482">INDEX('Ortala-Provinsi'!K$2:K$39,MATCH($D482,'Ortala-Provinsi'!$B$2:$B$39,FALSE))</f>
        <v>Ima (Kadis)/ 081343300797
Sam (Sekdis)/ 082310955506
Nafsia/ 081391121645</v>
      </c>
      <c r="O482" s="303" t="str">
        <f t="array" ref="O482">INDEX('Ortala-Provinsi'!L$2:L$39,MATCH($D482,'Ortala-Provinsi'!$B$2:$B$39,FALSE))</f>
        <v>dinaspppapromal24@gmail com</v>
      </c>
      <c r="P482" s="303" t="str">
        <f t="array" ref="P482">INDEX('Ortala-Provinsi'!M$2:M$39,MATCH($D482,'Ortala-Provinsi'!$B$2:$B$39,FALSE))</f>
        <v/>
      </c>
      <c r="Q482" s="303" t="str">
        <f t="array" ref="Q482">INDEX('Ortala-Provinsi'!N$2:N$39,MATCH($D482,'Ortala-Provinsi'!$B$2:$B$39,FALSE))</f>
        <v/>
      </c>
      <c r="R482" s="303" t="str">
        <f t="array" ref="R482">INDEX('Ortala-Provinsi'!O$2:O$39,MATCH($D482,'Ortala-Provinsi'!$B$2:$B$39,FALSE))</f>
        <v/>
      </c>
      <c r="S482" s="303" t="str">
        <f t="array" ref="S482">INDEX('Ortala-Provinsi'!P$2:P$39,MATCH($D482,'Ortala-Provinsi'!$B$2:$B$39,FALSE))</f>
        <v/>
      </c>
      <c r="T482" s="303" t="str">
        <f t="array" ref="T482">INDEX('Ortala-Provinsi'!Q$2:Q$39,MATCH($D482,'Ortala-Provinsi'!$B$2:$B$39,FALSE))</f>
        <v/>
      </c>
      <c r="U482" s="303" t="str">
        <f t="array" ref="U482">INDEX('Ortala-Provinsi'!R$2:R$39,MATCH($D482,'Ortala-Provinsi'!$B$2:$B$39,FALSE))</f>
        <v/>
      </c>
      <c r="V482" s="303" t="str">
        <f t="array" ref="V482">INDEX('Ortala-Provinsi'!S$2:S$39,MATCH($D482,'Ortala-Provinsi'!$B$2:$B$39,FALSE))</f>
        <v/>
      </c>
      <c r="W482" s="303" t="str">
        <f t="array" ref="W482">INDEX('Ortala-Provinsi'!T$2:T$39,MATCH($D482,'Ortala-Provinsi'!$B$2:$B$39,FALSE))</f>
        <v/>
      </c>
      <c r="X482" s="303" t="str">
        <f t="array" ref="X482">INDEX('Ortala-Provinsi'!U$2:U$39,MATCH($D482,'Ortala-Provinsi'!$B$2:$B$39,FALSE))</f>
        <v/>
      </c>
      <c r="Y482" s="303" t="str">
        <f t="array" ref="Y482">INDEX('Ortala-Provinsi'!V$2:V$39,MATCH($D482,'Ortala-Provinsi'!$B$2:$B$39,FALSE))</f>
        <v/>
      </c>
      <c r="Z482" s="303" t="str">
        <f t="array" ref="Z482">INDEX('Ortala-Provinsi'!W$2:W$39,MATCH($D482,'Ortala-Provinsi'!$B$2:$B$39,FALSE))</f>
        <v/>
      </c>
      <c r="AA482" s="303" t="str">
        <f t="array" ref="AA482">INDEX('Ortala-Provinsi'!X$2:X$39,MATCH($D482,'Ortala-Provinsi'!$B$2:$B$39,FALSE))</f>
        <v/>
      </c>
      <c r="AB482" s="303" t="str">
        <f t="array" ref="AB482">INDEX('Ortala-Provinsi'!Y$2:Y$39,MATCH($D482,'Ortala-Provinsi'!$B$2:$B$39,FALSE))</f>
        <v/>
      </c>
      <c r="AC482" s="303" t="str">
        <f t="array" ref="AC482">INDEX('Ortala-Provinsi'!Z$2:Z$39,MATCH($D482,'Ortala-Provinsi'!$B$2:$B$39,FALSE))</f>
        <v/>
      </c>
      <c r="AD482" s="303" t="str">
        <f t="array" ref="AD482">INDEX('Ortala-Provinsi'!AA$2:AA$39,MATCH($D482,'Ortala-Provinsi'!$B$2:$B$39,FALSE))</f>
        <v/>
      </c>
      <c r="AE482" s="303" t="str">
        <f t="array" ref="AE482">INDEX('Ortala-Provinsi'!AB$2:AB$39,MATCH($D482,'Ortala-Provinsi'!$B$2:$B$39,FALSE))</f>
        <v/>
      </c>
      <c r="AF482" s="303" t="str">
        <f t="array" ref="AF482">INDEX('Ortala-Provinsi'!AC$2:AC$39,MATCH($D482,'Ortala-Provinsi'!$B$2:$B$39,FALSE))</f>
        <v/>
      </c>
      <c r="AG482" s="303" t="str">
        <f t="array" ref="AG482">INDEX('Ortala-Provinsi'!AD$2:AD$39,MATCH($D482,'Ortala-Provinsi'!$B$2:$B$39,FALSE))</f>
        <v/>
      </c>
      <c r="AH482" s="303" t="str">
        <f t="array" ref="AH482">INDEX('Ortala-Provinsi'!AE$2:AE$39,MATCH($D482,'Ortala-Provinsi'!$B$2:$B$39,FALSE))</f>
        <v/>
      </c>
      <c r="AI482" s="303" t="str">
        <f t="array" ref="AI482">INDEX('Ortala-Provinsi'!AF$2:AF$39,MATCH($D482,'Ortala-Provinsi'!$B$2:$B$39,FALSE))</f>
        <v/>
      </c>
      <c r="AJ482" s="303" t="str">
        <f t="array" ref="AJ482">INDEX('Ortala-Provinsi'!AG$2:AG$39,MATCH($D482,'Ortala-Provinsi'!$B$2:$B$39,FALSE))</f>
        <v/>
      </c>
      <c r="AK482" s="303" t="str">
        <f t="array" ref="AK482">INDEX('Ortala-Provinsi'!AH$2:AH$39,MATCH($D482,'Ortala-Provinsi'!$B$2:$B$39,FALSE))</f>
        <v/>
      </c>
      <c r="AL482" s="303" t="str">
        <f t="array" ref="AL482">INDEX('Ortala-Provinsi'!AI$2:AI$39,MATCH($D482,'Ortala-Provinsi'!$B$2:$B$39,FALSE))</f>
        <v/>
      </c>
      <c r="AM482" s="303" t="str">
        <f t="array" ref="AM482">INDEX('Ortala-Provinsi'!AJ$2:AJ$39,MATCH($D482,'Ortala-Provinsi'!$B$2:$B$39,FALSE))</f>
        <v/>
      </c>
      <c r="AN482" s="303" t="str">
        <f t="array" ref="AN482">INDEX('Ortala-Provinsi'!AK$2:AK$39,MATCH($D482,'Ortala-Provinsi'!$B$2:$B$39,FALSE))</f>
        <v/>
      </c>
      <c r="AO482" s="303" t="str">
        <f t="array" ref="AO482">INDEX('Ortala-Provinsi'!AL$2:AL$39,MATCH($D482,'Ortala-Provinsi'!$B$2:$B$39,FALSE))</f>
        <v/>
      </c>
      <c r="AP482" s="303" t="str">
        <f t="array" ref="AP482">INDEX('Ortala-Provinsi'!AM$2:AM$39,MATCH($D482,'Ortala-Provinsi'!$B$2:$B$39,FALSE))</f>
        <v/>
      </c>
      <c r="AQ482" s="303" t="str">
        <f t="array" ref="AQ482">INDEX('Ortala-Provinsi'!AN$2:AN$39,MATCH($D482,'Ortala-Provinsi'!$B$2:$B$39,FALSE))</f>
        <v/>
      </c>
      <c r="AR482" s="303" t="str">
        <f t="array" ref="AR482">INDEX('Ortala-Provinsi'!AO$2:AO$39,MATCH($D482,'Ortala-Provinsi'!$B$2:$B$39,FALSE))</f>
        <v/>
      </c>
      <c r="AS482" s="303" t="str">
        <f t="array" ref="AS482">INDEX('Ortala-Provinsi'!AP$2:AP$39,MATCH($D482,'Ortala-Provinsi'!$B$2:$B$39,FALSE))</f>
        <v/>
      </c>
      <c r="AT482" s="303" t="str">
        <f t="array" ref="AT482">INDEX('Ortala-Provinsi'!AQ$2:AQ$39,MATCH($D482,'Ortala-Provinsi'!$B$2:$B$39,FALSE))</f>
        <v/>
      </c>
      <c r="AU482" s="304" t="str">
        <f t="shared" ref="AU482:CP482" si="83">INDEX(#REF!,MATCH($D482,#REF!,FALSE))</f>
        <v>#REF!</v>
      </c>
      <c r="AV482" s="304" t="str">
        <f t="shared" si="83"/>
        <v>#REF!</v>
      </c>
      <c r="AW482" s="304" t="str">
        <f t="shared" si="83"/>
        <v>#REF!</v>
      </c>
      <c r="AX482" s="304" t="str">
        <f t="shared" si="83"/>
        <v>#REF!</v>
      </c>
      <c r="AY482" s="304" t="str">
        <f t="shared" si="83"/>
        <v>#REF!</v>
      </c>
      <c r="AZ482" s="304" t="str">
        <f t="shared" si="83"/>
        <v>#REF!</v>
      </c>
      <c r="BA482" s="305" t="str">
        <f t="shared" si="83"/>
        <v>#REF!</v>
      </c>
      <c r="BB482" s="304" t="str">
        <f t="shared" si="83"/>
        <v>#REF!</v>
      </c>
      <c r="BC482" s="304" t="str">
        <f t="shared" si="83"/>
        <v>#REF!</v>
      </c>
      <c r="BD482" s="304" t="str">
        <f t="shared" si="83"/>
        <v>#REF!</v>
      </c>
      <c r="BE482" s="304" t="str">
        <f t="shared" si="83"/>
        <v>#REF!</v>
      </c>
      <c r="BF482" s="304" t="str">
        <f t="shared" si="83"/>
        <v>#REF!</v>
      </c>
      <c r="BG482" s="304" t="str">
        <f t="shared" si="83"/>
        <v>#REF!</v>
      </c>
      <c r="BH482" s="304" t="str">
        <f t="shared" si="83"/>
        <v>#REF!</v>
      </c>
      <c r="BI482" s="304" t="str">
        <f t="shared" si="83"/>
        <v>#REF!</v>
      </c>
      <c r="BJ482" s="304" t="str">
        <f t="shared" si="83"/>
        <v>#REF!</v>
      </c>
      <c r="BK482" s="304" t="str">
        <f t="shared" si="83"/>
        <v>#REF!</v>
      </c>
      <c r="BL482" s="304" t="str">
        <f t="shared" si="83"/>
        <v>#REF!</v>
      </c>
      <c r="BM482" s="304" t="str">
        <f t="shared" si="83"/>
        <v>#REF!</v>
      </c>
      <c r="BN482" s="304" t="str">
        <f t="shared" si="83"/>
        <v>#REF!</v>
      </c>
      <c r="BO482" s="304" t="str">
        <f t="shared" si="83"/>
        <v>#REF!</v>
      </c>
      <c r="BP482" s="304" t="str">
        <f t="shared" si="83"/>
        <v>#REF!</v>
      </c>
      <c r="BQ482" s="304" t="str">
        <f t="shared" si="83"/>
        <v>#REF!</v>
      </c>
      <c r="BR482" s="304" t="str">
        <f t="shared" si="83"/>
        <v>#REF!</v>
      </c>
      <c r="BS482" s="304" t="str">
        <f t="shared" si="83"/>
        <v>#REF!</v>
      </c>
      <c r="BT482" s="304" t="str">
        <f t="shared" si="83"/>
        <v>#REF!</v>
      </c>
      <c r="BU482" s="304" t="str">
        <f t="shared" si="83"/>
        <v>#REF!</v>
      </c>
      <c r="BV482" s="304" t="str">
        <f t="shared" si="83"/>
        <v>#REF!</v>
      </c>
      <c r="BW482" s="304" t="str">
        <f t="shared" si="83"/>
        <v>#REF!</v>
      </c>
      <c r="BX482" s="304" t="str">
        <f t="shared" si="83"/>
        <v>#REF!</v>
      </c>
      <c r="BY482" s="304" t="str">
        <f t="shared" si="83"/>
        <v>#REF!</v>
      </c>
      <c r="BZ482" s="304" t="str">
        <f t="shared" si="83"/>
        <v>#REF!</v>
      </c>
      <c r="CA482" s="304" t="str">
        <f t="shared" si="83"/>
        <v>#REF!</v>
      </c>
      <c r="CB482" s="304" t="str">
        <f t="shared" si="83"/>
        <v>#REF!</v>
      </c>
      <c r="CC482" s="304" t="str">
        <f t="shared" si="83"/>
        <v>#REF!</v>
      </c>
      <c r="CD482" s="304" t="str">
        <f t="shared" si="83"/>
        <v>#REF!</v>
      </c>
      <c r="CE482" s="304" t="str">
        <f t="shared" si="83"/>
        <v>#REF!</v>
      </c>
      <c r="CF482" s="305" t="str">
        <f t="shared" si="83"/>
        <v>#REF!</v>
      </c>
      <c r="CG482" s="304" t="str">
        <f t="shared" si="83"/>
        <v>#REF!</v>
      </c>
      <c r="CH482" s="306" t="str">
        <f t="shared" si="83"/>
        <v>#REF!</v>
      </c>
      <c r="CI482" s="306" t="str">
        <f t="shared" si="83"/>
        <v>#REF!</v>
      </c>
      <c r="CJ482" s="306" t="str">
        <f t="shared" si="83"/>
        <v>#REF!</v>
      </c>
      <c r="CK482" s="304" t="str">
        <f t="shared" si="83"/>
        <v>#REF!</v>
      </c>
      <c r="CL482" s="306" t="str">
        <f t="shared" si="83"/>
        <v>#REF!</v>
      </c>
      <c r="CM482" s="306" t="str">
        <f t="shared" si="83"/>
        <v>#REF!</v>
      </c>
      <c r="CN482" s="306" t="str">
        <f t="shared" si="83"/>
        <v>#REF!</v>
      </c>
      <c r="CO482" s="306" t="str">
        <f t="shared" si="83"/>
        <v>#REF!</v>
      </c>
      <c r="CP482" s="306" t="str">
        <f t="shared" si="83"/>
        <v>#REF!</v>
      </c>
      <c r="CQ482" s="307" t="str">
        <f>IFERROR(__xludf.DUMMYFUNCTION("IF(ISBLANK($K482),"""",IF(REGEXMATCH($K482,""Peraturan""),""Ada"",IF(REGEXMATCH($K482,""Rekomendasi""),""Tidak Ada"", $K482)))
"),"Ada")</f>
        <v>Ada</v>
      </c>
      <c r="CR482" s="308" t="str">
        <f t="array" ref="CR482">INDEX(#REF!,MATCH($D482,#REF!,FALSE))</f>
        <v>#REF!</v>
      </c>
      <c r="CS482" s="309"/>
    </row>
    <row r="483">
      <c r="A483" s="334">
        <v>477.0</v>
      </c>
      <c r="B483" s="334">
        <v>1.0</v>
      </c>
      <c r="C483" s="311" t="s">
        <v>4793</v>
      </c>
      <c r="D483" s="312" t="s">
        <v>4182</v>
      </c>
      <c r="E483" s="315"/>
      <c r="F483" s="218" t="str">
        <f t="array" ref="F483">INDEX('Ortala-KabKota'!F$2:F$415,MATCH($D483,'Ortala-KabKota'!$E$2:$E$415,FALSE))</f>
        <v>#N/A</v>
      </c>
      <c r="G483" s="218" t="str">
        <f t="array" ref="G483">INDEX('Ortala-KabKota'!G$2:G$415,MATCH($D483,'Ortala-KabKota'!$E$2:$E$415,FALSE))</f>
        <v>#N/A</v>
      </c>
      <c r="H483" s="218" t="str">
        <f t="array" ref="H483">INDEX('Ortala-KabKota'!H$2:H$415,MATCH($D483,'Ortala-KabKota'!$E$2:$E$415,FALSE))</f>
        <v>#N/A</v>
      </c>
      <c r="I483" s="218" t="str">
        <f t="array" ref="I483">INDEX('Ortala-KabKota'!I$2:I$415,MATCH($D483,'Ortala-KabKota'!$E$2:$E$415,FALSE))</f>
        <v>#N/A</v>
      </c>
      <c r="J483" s="218" t="str">
        <f t="array" ref="J483">INDEX('Ortala-KabKota'!J$2:J$415,MATCH($D483,'Ortala-KabKota'!$E$2:$E$415,FALSE))</f>
        <v>#N/A</v>
      </c>
      <c r="K483" s="218" t="str">
        <f t="array" ref="K483">INDEX('Ortala-KabKota'!K$2:K$415,MATCH($D483,'Ortala-KabKota'!$E$2:$E$415,FALSE))</f>
        <v>#N/A</v>
      </c>
      <c r="L483" s="218" t="str">
        <f t="array" ref="L483">INDEX('Ortala-KabKota'!L$2:L$415,MATCH($D483,'Ortala-KabKota'!$E$2:$E$415,FALSE))</f>
        <v>#N/A</v>
      </c>
      <c r="M483" s="218" t="str">
        <f t="array" ref="M483">INDEX('Ortala-KabKota'!M$2:M$415,MATCH($D483,'Ortala-KabKota'!$E$2:$E$415,FALSE))</f>
        <v>#N/A</v>
      </c>
      <c r="N483" s="218" t="str">
        <f t="array" ref="N483">INDEX('Ortala-KabKota'!N$2:N$415,MATCH($D483,'Ortala-KabKota'!$E$2:$E$415,FALSE))</f>
        <v>#N/A</v>
      </c>
      <c r="O483" s="218" t="str">
        <f t="array" ref="O483">INDEX('Ortala-KabKota'!O$2:O$415,MATCH($D483,'Ortala-KabKota'!$E$2:$E$415,FALSE))</f>
        <v>#N/A</v>
      </c>
      <c r="P483" s="218" t="str">
        <f t="array" ref="P483">INDEX('Ortala-KabKota'!P$2:P$415,MATCH($D483,'Ortala-KabKota'!$E$2:$E$415,FALSE))</f>
        <v>#N/A</v>
      </c>
      <c r="Q483" s="218" t="str">
        <f t="array" ref="Q483">INDEX('Ortala-KabKota'!Q$2:Q$415,MATCH($D483,'Ortala-KabKota'!$E$2:$E$415,FALSE))</f>
        <v>#N/A</v>
      </c>
      <c r="R483" s="218" t="str">
        <f t="array" ref="R483">INDEX('Ortala-KabKota'!R$2:R$415,MATCH($D483,'Ortala-KabKota'!$E$2:$E$415,FALSE))</f>
        <v>#N/A</v>
      </c>
      <c r="S483" s="218" t="str">
        <f t="array" ref="S483">INDEX('Ortala-KabKota'!S$2:S$415,MATCH($D483,'Ortala-KabKota'!$E$2:$E$415,FALSE))</f>
        <v>#N/A</v>
      </c>
      <c r="T483" s="218" t="str">
        <f t="array" ref="T483">INDEX('Ortala-KabKota'!T$2:T$415,MATCH($D483,'Ortala-KabKota'!$E$2:$E$415,FALSE))</f>
        <v>#N/A</v>
      </c>
      <c r="U483" s="218" t="str">
        <f t="array" ref="U483">INDEX('Ortala-KabKota'!U$2:U$415,MATCH($D483,'Ortala-KabKota'!$E$2:$E$415,FALSE))</f>
        <v>#N/A</v>
      </c>
      <c r="V483" s="218" t="str">
        <f t="array" ref="V483">INDEX('Ortala-KabKota'!V$2:V$415,MATCH($D483,'Ortala-KabKota'!$E$2:$E$415,FALSE))</f>
        <v>#N/A</v>
      </c>
      <c r="W483" s="218" t="str">
        <f t="array" ref="W483">INDEX('Ortala-KabKota'!W$2:W$415,MATCH($D483,'Ortala-KabKota'!$E$2:$E$415,FALSE))</f>
        <v>#N/A</v>
      </c>
      <c r="X483" s="218" t="str">
        <f t="array" ref="X483">INDEX('Ortala-KabKota'!X$2:X$415,MATCH($D483,'Ortala-KabKota'!$E$2:$E$415,FALSE))</f>
        <v>#N/A</v>
      </c>
      <c r="Y483" s="218" t="str">
        <f t="array" ref="Y483">INDEX('Ortala-KabKota'!Y$2:Y$415,MATCH($D483,'Ortala-KabKota'!$E$2:$E$415,FALSE))</f>
        <v>#N/A</v>
      </c>
      <c r="Z483" s="218" t="str">
        <f t="array" ref="Z483">INDEX('Ortala-KabKota'!Z$2:Z$415,MATCH($D483,'Ortala-KabKota'!$E$2:$E$415,FALSE))</f>
        <v>#N/A</v>
      </c>
      <c r="AA483" s="218" t="str">
        <f t="array" ref="AA483">INDEX('Ortala-KabKota'!AA$2:AA$415,MATCH($D483,'Ortala-KabKota'!$E$2:$E$415,FALSE))</f>
        <v>#N/A</v>
      </c>
      <c r="AB483" s="218" t="str">
        <f t="array" ref="AB483">INDEX('Ortala-KabKota'!AB$2:AB$415,MATCH($D483,'Ortala-KabKota'!$E$2:$E$415,FALSE))</f>
        <v>#N/A</v>
      </c>
      <c r="AC483" s="218" t="str">
        <f t="array" ref="AC483">INDEX('Ortala-KabKota'!AC$2:AC$415,MATCH($D483,'Ortala-KabKota'!$E$2:$E$415,FALSE))</f>
        <v>#N/A</v>
      </c>
      <c r="AD483" s="218" t="str">
        <f t="array" ref="AD483">INDEX('Ortala-KabKota'!AD$2:AD$415,MATCH($D483,'Ortala-KabKota'!$E$2:$E$415,FALSE))</f>
        <v>#N/A</v>
      </c>
      <c r="AE483" s="218" t="str">
        <f t="array" ref="AE483">INDEX('Ortala-KabKota'!AE$2:AE$415,MATCH($D483,'Ortala-KabKota'!$E$2:$E$415,FALSE))</f>
        <v>#N/A</v>
      </c>
      <c r="AF483" s="218" t="str">
        <f t="array" ref="AF483">INDEX('Ortala-KabKota'!AF$2:AF$415,MATCH($D483,'Ortala-KabKota'!$E$2:$E$415,FALSE))</f>
        <v>#N/A</v>
      </c>
      <c r="AG483" s="218" t="str">
        <f t="array" ref="AG483">INDEX('Ortala-KabKota'!AG$2:AG$415,MATCH($D483,'Ortala-KabKota'!$E$2:$E$415,FALSE))</f>
        <v>#N/A</v>
      </c>
      <c r="AH483" s="218" t="str">
        <f t="array" ref="AH483">INDEX('Ortala-KabKota'!AH$2:AH$415,MATCH($D483,'Ortala-KabKota'!$E$2:$E$415,FALSE))</f>
        <v>#N/A</v>
      </c>
      <c r="AI483" s="218" t="str">
        <f t="array" ref="AI483">INDEX('Ortala-KabKota'!AI$2:AI$415,MATCH($D483,'Ortala-KabKota'!$E$2:$E$415,FALSE))</f>
        <v>#N/A</v>
      </c>
      <c r="AJ483" s="218" t="str">
        <f t="array" ref="AJ483">INDEX('Ortala-KabKota'!AJ$2:AJ$415,MATCH($D483,'Ortala-KabKota'!$E$2:$E$415,FALSE))</f>
        <v>#N/A</v>
      </c>
      <c r="AK483" s="218" t="str">
        <f t="array" ref="AK483">INDEX('Ortala-KabKota'!AK$2:AK$415,MATCH($D483,'Ortala-KabKota'!$E$2:$E$415,FALSE))</f>
        <v>#N/A</v>
      </c>
      <c r="AL483" s="218" t="str">
        <f t="array" ref="AL483">INDEX('Ortala-KabKota'!AL$2:AL$415,MATCH($D483,'Ortala-KabKota'!$E$2:$E$415,FALSE))</f>
        <v>#N/A</v>
      </c>
      <c r="AM483" s="218" t="str">
        <f t="array" ref="AM483">INDEX('Ortala-KabKota'!AM$2:AM$415,MATCH($D483,'Ortala-KabKota'!$E$2:$E$415,FALSE))</f>
        <v>#N/A</v>
      </c>
      <c r="AN483" s="218" t="str">
        <f t="array" ref="AN483">INDEX('Ortala-KabKota'!AN$2:AN$415,MATCH($D483,'Ortala-KabKota'!$E$2:$E$415,FALSE))</f>
        <v>#N/A</v>
      </c>
      <c r="AO483" s="218" t="str">
        <f t="array" ref="AO483">INDEX('Ortala-KabKota'!AO$2:AO$415,MATCH($D483,'Ortala-KabKota'!$E$2:$E$415,FALSE))</f>
        <v>#N/A</v>
      </c>
      <c r="AP483" s="218" t="str">
        <f t="array" ref="AP483">INDEX('Ortala-KabKota'!AP$2:AP$415,MATCH($D483,'Ortala-KabKota'!$E$2:$E$415,FALSE))</f>
        <v>#N/A</v>
      </c>
      <c r="AQ483" s="218" t="str">
        <f t="array" ref="AQ483">INDEX('Ortala-KabKota'!AQ$2:AQ$415,MATCH($D483,'Ortala-KabKota'!$E$2:$E$415,FALSE))</f>
        <v>#N/A</v>
      </c>
      <c r="AR483" s="218" t="str">
        <f t="array" ref="AR483">INDEX('Ortala-KabKota'!AR$2:AR$415,MATCH($D483,'Ortala-KabKota'!$E$2:$E$415,FALSE))</f>
        <v>#N/A</v>
      </c>
      <c r="AS483" s="218" t="str">
        <f t="array" ref="AS483">INDEX('Ortala-KabKota'!AS$2:AS$415,MATCH($D483,'Ortala-KabKota'!$E$2:$E$415,FALSE))</f>
        <v>#N/A</v>
      </c>
      <c r="AT483" s="218" t="str">
        <f t="array" ref="AT483">INDEX('Ortala-KabKota'!AT$2:AT$415,MATCH($D483,'Ortala-KabKota'!$E$2:$E$415,FALSE))</f>
        <v>#N/A</v>
      </c>
      <c r="AU483" s="218" t="str">
        <f t="array" ref="AU483">INDEX('UPTD PPA KabKota'!D$5:D$513,MATCH($D483,'UPTD PPA KabKota'!$C$5:$C$513,FALSE))</f>
        <v/>
      </c>
      <c r="AV483" s="218" t="str">
        <f t="array" ref="AV483">INDEX('UPTD PPA KabKota'!E$5:E$513,MATCH($D483,'UPTD PPA KabKota'!$C$5:$C$513,FALSE))</f>
        <v/>
      </c>
      <c r="AW483" s="218" t="str">
        <f t="array" ref="AW483">INDEX('UPTD PPA KabKota'!F$5:F$513,MATCH($D483,'UPTD PPA KabKota'!$C$5:$C$513,FALSE))</f>
        <v/>
      </c>
      <c r="AX483" s="218" t="str">
        <f t="array" ref="AX483">INDEX('UPTD PPA KabKota'!G$5:G$513,MATCH($D483,'UPTD PPA KabKota'!$C$5:$C$513,FALSE))</f>
        <v/>
      </c>
      <c r="AY483" s="218" t="str">
        <f t="array" ref="AY483">INDEX('UPTD PPA KabKota'!H$5:H$513,MATCH($D483,'UPTD PPA KabKota'!$C$5:$C$513,FALSE))</f>
        <v/>
      </c>
      <c r="AZ483" s="218" t="str">
        <f t="array" ref="AZ483">INDEX('UPTD PPA KabKota'!I$5:I$513,MATCH($D483,'UPTD PPA KabKota'!$C$5:$C$513,FALSE))</f>
        <v/>
      </c>
      <c r="BA483" s="218" t="str">
        <f t="array" ref="BA483">INDEX('UPTD PPA KabKota'!J$5:J$513,MATCH($D483,'UPTD PPA KabKota'!$C$5:$C$513,FALSE))</f>
        <v/>
      </c>
      <c r="BB483" s="218" t="str">
        <f t="array" ref="BB483">INDEX('UPTD PPA KabKota'!K$5:K$513,MATCH($D483,'UPTD PPA KabKota'!$C$5:$C$513,FALSE))</f>
        <v/>
      </c>
      <c r="BC483" s="218" t="str">
        <f t="array" ref="BC483">INDEX('UPTD PPA KabKota'!L$5:L$513,MATCH($D483,'UPTD PPA KabKota'!$C$5:$C$513,FALSE))</f>
        <v/>
      </c>
      <c r="BD483" s="218" t="str">
        <f t="array" ref="BD483">INDEX('UPTD PPA KabKota'!M$5:M$513,MATCH($D483,'UPTD PPA KabKota'!$C$5:$C$513,FALSE))</f>
        <v/>
      </c>
      <c r="BE483" s="218" t="str">
        <f t="array" ref="BE483">INDEX('UPTD PPA KabKota'!N$5:N$513,MATCH($D483,'UPTD PPA KabKota'!$C$5:$C$513,FALSE))</f>
        <v/>
      </c>
      <c r="BF483" s="218" t="str">
        <f t="array" ref="BF483">INDEX('UPTD PPA KabKota'!O$5:O$513,MATCH($D483,'UPTD PPA KabKota'!$C$5:$C$513,FALSE))</f>
        <v/>
      </c>
      <c r="BG483" s="218" t="str">
        <f t="array" ref="BG483">INDEX('UPTD PPA KabKota'!P$5:P$513,MATCH($D483,'UPTD PPA KabKota'!$C$5:$C$513,FALSE))</f>
        <v/>
      </c>
      <c r="BH483" s="218" t="str">
        <f t="array" ref="BH483">INDEX('UPTD PPA KabKota'!Q$5:Q$513,MATCH($D483,'UPTD PPA KabKota'!$C$5:$C$513,FALSE))</f>
        <v/>
      </c>
      <c r="BI483" s="218" t="str">
        <f t="array" ref="BI483">INDEX('UPTD PPA KabKota'!R$5:R$513,MATCH($D483,'UPTD PPA KabKota'!$C$5:$C$513,FALSE))</f>
        <v/>
      </c>
      <c r="BJ483" s="218" t="str">
        <f t="array" ref="BJ483">INDEX('UPTD PPA KabKota'!S$5:S$513,MATCH($D483,'UPTD PPA KabKota'!$C$5:$C$513,FALSE))</f>
        <v/>
      </c>
      <c r="BK483" s="218" t="str">
        <f t="array" ref="BK483">INDEX('UPTD PPA KabKota'!T$5:T$513,MATCH($D483,'UPTD PPA KabKota'!$C$5:$C$513,FALSE))</f>
        <v/>
      </c>
      <c r="BL483" s="218" t="str">
        <f t="array" ref="BL483">INDEX('UPTD PPA KabKota'!U$5:U$513,MATCH($D483,'UPTD PPA KabKota'!$C$5:$C$513,FALSE))</f>
        <v/>
      </c>
      <c r="BM483" s="218" t="str">
        <f t="array" ref="BM483">INDEX('UPTD PPA KabKota'!V$5:V$513,MATCH($D483,'UPTD PPA KabKota'!$C$5:$C$513,FALSE))</f>
        <v/>
      </c>
      <c r="BN483" s="218" t="str">
        <f t="array" ref="BN483">INDEX('UPTD PPA KabKota'!W$5:W$513,MATCH($D483,'UPTD PPA KabKota'!$C$5:$C$513,FALSE))</f>
        <v/>
      </c>
      <c r="BO483" s="218" t="str">
        <f t="array" ref="BO483">INDEX('UPTD PPA KabKota'!X$5:X$513,MATCH($D483,'UPTD PPA KabKota'!$C$5:$C$513,FALSE))</f>
        <v/>
      </c>
      <c r="BP483" s="218" t="str">
        <f t="array" ref="BP483">INDEX('UPTD PPA KabKota'!Y$5:Y$513,MATCH($D483,'UPTD PPA KabKota'!$C$5:$C$513,FALSE))</f>
        <v/>
      </c>
      <c r="BQ483" s="218" t="str">
        <f t="array" ref="BQ483">INDEX('UPTD PPA KabKota'!Z$5:Z$513,MATCH($D483,'UPTD PPA KabKota'!$C$5:$C$513,FALSE))</f>
        <v/>
      </c>
      <c r="BR483" s="218" t="str">
        <f t="array" ref="BR483">INDEX('UPTD PPA KabKota'!AA$5:AA$513,MATCH($D483,'UPTD PPA KabKota'!$C$5:$C$513,FALSE))</f>
        <v/>
      </c>
      <c r="BS483" s="218" t="str">
        <f t="array" ref="BS483">INDEX('UPTD PPA KabKota'!AB$5:AB$513,MATCH($D483,'UPTD PPA KabKota'!$C$5:$C$513,FALSE))</f>
        <v/>
      </c>
      <c r="BT483" s="218" t="str">
        <f t="array" ref="BT483">INDEX('UPTD PPA KabKota'!AC$5:AC$513,MATCH($D483,'UPTD PPA KabKota'!$C$5:$C$513,FALSE))</f>
        <v/>
      </c>
      <c r="BU483" s="218" t="str">
        <f t="array" ref="BU483">INDEX('UPTD PPA KabKota'!AD$5:AD$513,MATCH($D483,'UPTD PPA KabKota'!$C$5:$C$513,FALSE))</f>
        <v/>
      </c>
      <c r="BV483" s="218" t="str">
        <f t="array" ref="BV483">INDEX('UPTD PPA KabKota'!AE$5:AE$513,MATCH($D483,'UPTD PPA KabKota'!$C$5:$C$513,FALSE))</f>
        <v/>
      </c>
      <c r="BW483" s="218" t="str">
        <f t="array" ref="BW483">INDEX('UPTD PPA KabKota'!AF$5:AF$513,MATCH($D483,'UPTD PPA KabKota'!$C$5:$C$513,FALSE))</f>
        <v/>
      </c>
      <c r="BX483" s="218" t="str">
        <f t="array" ref="BX483">INDEX('UPTD PPA KabKota'!AG$5:AG$513,MATCH($D483,'UPTD PPA KabKota'!$C$5:$C$513,FALSE))</f>
        <v/>
      </c>
      <c r="BY483" s="218" t="str">
        <f t="array" ref="BY483">INDEX('UPTD PPA KabKota'!AH$5:AH$513,MATCH($D483,'UPTD PPA KabKota'!$C$5:$C$513,FALSE))</f>
        <v/>
      </c>
      <c r="BZ483" s="218" t="str">
        <f t="array" ref="BZ483">INDEX('UPTD PPA KabKota'!AI$5:AI$513,MATCH($D483,'UPTD PPA KabKota'!$C$5:$C$513,FALSE))</f>
        <v/>
      </c>
      <c r="CA483" s="218" t="str">
        <f t="array" ref="CA483">INDEX('UPTD PPA KabKota'!AJ$5:AJ$513,MATCH($D483,'UPTD PPA KabKota'!$C$5:$C$513,FALSE))</f>
        <v/>
      </c>
      <c r="CB483" s="218" t="str">
        <f t="array" ref="CB483">INDEX('UPTD PPA KabKota'!AK$5:AK$513,MATCH($D483,'UPTD PPA KabKota'!$C$5:$C$513,FALSE))</f>
        <v/>
      </c>
      <c r="CC483" s="218" t="str">
        <f t="array" ref="CC483">INDEX('UPTD PPA KabKota'!AL$5:AL$513,MATCH($D483,'UPTD PPA KabKota'!$C$5:$C$513,FALSE))</f>
        <v/>
      </c>
      <c r="CD483" s="218" t="str">
        <f t="array" ref="CD483">INDEX('UPTD PPA KabKota'!AM$5:AM$513,MATCH($D483,'UPTD PPA KabKota'!$C$5:$C$513,FALSE))</f>
        <v/>
      </c>
      <c r="CE483" s="218" t="str">
        <f t="array" ref="CE483">INDEX('UPTD PPA KabKota'!AN$5:AN$513,MATCH($D483,'UPTD PPA KabKota'!$C$5:$C$513,FALSE))</f>
        <v/>
      </c>
      <c r="CF483" s="218" t="str">
        <f t="array" ref="CF483">INDEX('UPTD PPA KabKota'!AO$5:AO$513,MATCH($D483,'UPTD PPA KabKota'!$C$5:$C$513,FALSE))</f>
        <v/>
      </c>
      <c r="CG483" s="218" t="str">
        <f t="array" ref="CG483">INDEX('UPTD PPA KabKota'!AP$5:AP$513,MATCH($D483,'UPTD PPA KabKota'!$C$5:$C$513,FALSE))</f>
        <v/>
      </c>
      <c r="CH483" s="218" t="str">
        <f t="array" ref="CH483">INDEX('UPTD PPA KabKota'!AQ$5:AQ$513,MATCH($D483,'UPTD PPA KabKota'!$C$5:$C$513,FALSE))</f>
        <v/>
      </c>
      <c r="CI483" s="218" t="str">
        <f t="array" ref="CI483">INDEX('UPTD PPA KabKota'!AR$5:AR$513,MATCH($D483,'UPTD PPA KabKota'!$C$5:$C$513,FALSE))</f>
        <v/>
      </c>
      <c r="CJ483" s="218" t="str">
        <f t="array" ref="CJ483">INDEX('UPTD PPA KabKota'!AS$5:AS$513,MATCH($D483,'UPTD PPA KabKota'!$C$5:$C$513,FALSE))</f>
        <v/>
      </c>
      <c r="CK483" s="218" t="str">
        <f t="array" ref="CK483">INDEX('UPTD PPA KabKota'!AT$5:AT$513,MATCH($D483,'UPTD PPA KabKota'!$C$5:$C$513,FALSE))</f>
        <v/>
      </c>
      <c r="CL483" s="218" t="str">
        <f t="array" ref="CL483">INDEX('UPTD PPA KabKota'!AU$5:AU$513,MATCH($D483,'UPTD PPA KabKota'!$C$5:$C$513,FALSE))</f>
        <v/>
      </c>
      <c r="CM483" s="218" t="str">
        <f t="array" ref="CM483">INDEX('UPTD PPA KabKota'!AV$5:AV$513,MATCH($D483,'UPTD PPA KabKota'!$C$5:$C$513,FALSE))</f>
        <v/>
      </c>
      <c r="CN483" s="218" t="str">
        <f t="array" ref="CN483">INDEX('UPTD PPA KabKota'!AW$5:AW$513,MATCH($D483,'UPTD PPA KabKota'!$C$5:$C$513,FALSE))</f>
        <v/>
      </c>
      <c r="CO483" s="218" t="str">
        <f t="array" ref="CO483">INDEX('UPTD PPA KabKota'!AX$5:AX$513,MATCH($D483,'UPTD PPA KabKota'!$C$5:$C$513,FALSE))</f>
        <v/>
      </c>
      <c r="CP483" s="218" t="str">
        <f t="array" ref="CP483">INDEX('UPTD PPA KabKota'!AY$5:AY$513,MATCH($D483,'UPTD PPA KabKota'!$C$5:$C$513,FALSE))</f>
        <v/>
      </c>
      <c r="CQ483" s="209" t="str">
        <f>IFERROR(__xludf.DUMMYFUNCTION("IF(ISBLANK($K483),"""",IF(REGEXMATCH($K483,""Peraturan""),""Ada"",IF(REGEXMATCH($K483,""Rekomendasi""),""Tidak Ada"", $K483)))
"),"#N/A")</f>
        <v>#N/A</v>
      </c>
      <c r="CR483" s="209" t="str">
        <f t="array" ref="CR483">index('UPTD PPA KabKota'!$BI$5:$BI$513,match($D483,'UPTD PPA KabKota'!$C$5:$C$513,false))</f>
        <v>Tidak Ada</v>
      </c>
      <c r="CS483" s="314" t="str">
        <f t="shared" ref="CS483:CS493" si="84">IFS(CQ483="Ada","Ada",CR483="Ada","Ada",CR483="Tidak Ada","Tidak Ada")</f>
        <v>#N/A</v>
      </c>
    </row>
    <row r="484">
      <c r="A484" s="334">
        <v>478.0</v>
      </c>
      <c r="B484" s="334">
        <v>2.0</v>
      </c>
      <c r="C484" s="311" t="s">
        <v>4793</v>
      </c>
      <c r="D484" s="312" t="s">
        <v>4181</v>
      </c>
      <c r="E484" s="313"/>
      <c r="F484" s="218" t="str">
        <f t="array" ref="F484">INDEX('Ortala-KabKota'!F$2:F$415,MATCH($D484,'Ortala-KabKota'!$E$2:$E$415,FALSE))</f>
        <v>#N/A</v>
      </c>
      <c r="G484" s="218" t="str">
        <f t="array" ref="G484">INDEX('Ortala-KabKota'!G$2:G$415,MATCH($D484,'Ortala-KabKota'!$E$2:$E$415,FALSE))</f>
        <v>#N/A</v>
      </c>
      <c r="H484" s="218" t="str">
        <f t="array" ref="H484">INDEX('Ortala-KabKota'!H$2:H$415,MATCH($D484,'Ortala-KabKota'!$E$2:$E$415,FALSE))</f>
        <v>#N/A</v>
      </c>
      <c r="I484" s="218" t="str">
        <f t="array" ref="I484">INDEX('Ortala-KabKota'!I$2:I$415,MATCH($D484,'Ortala-KabKota'!$E$2:$E$415,FALSE))</f>
        <v>#N/A</v>
      </c>
      <c r="J484" s="218" t="str">
        <f t="array" ref="J484">INDEX('Ortala-KabKota'!J$2:J$415,MATCH($D484,'Ortala-KabKota'!$E$2:$E$415,FALSE))</f>
        <v>#N/A</v>
      </c>
      <c r="K484" s="218" t="str">
        <f t="array" ref="K484">INDEX('Ortala-KabKota'!K$2:K$415,MATCH($D484,'Ortala-KabKota'!$E$2:$E$415,FALSE))</f>
        <v>#N/A</v>
      </c>
      <c r="L484" s="218" t="str">
        <f t="array" ref="L484">INDEX('Ortala-KabKota'!L$2:L$415,MATCH($D484,'Ortala-KabKota'!$E$2:$E$415,FALSE))</f>
        <v>#N/A</v>
      </c>
      <c r="M484" s="218" t="str">
        <f t="array" ref="M484">INDEX('Ortala-KabKota'!M$2:M$415,MATCH($D484,'Ortala-KabKota'!$E$2:$E$415,FALSE))</f>
        <v>#N/A</v>
      </c>
      <c r="N484" s="218" t="str">
        <f t="array" ref="N484">INDEX('Ortala-KabKota'!N$2:N$415,MATCH($D484,'Ortala-KabKota'!$E$2:$E$415,FALSE))</f>
        <v>#N/A</v>
      </c>
      <c r="O484" s="218" t="str">
        <f t="array" ref="O484">INDEX('Ortala-KabKota'!O$2:O$415,MATCH($D484,'Ortala-KabKota'!$E$2:$E$415,FALSE))</f>
        <v>#N/A</v>
      </c>
      <c r="P484" s="218" t="str">
        <f t="array" ref="P484">INDEX('Ortala-KabKota'!P$2:P$415,MATCH($D484,'Ortala-KabKota'!$E$2:$E$415,FALSE))</f>
        <v>#N/A</v>
      </c>
      <c r="Q484" s="218" t="str">
        <f t="array" ref="Q484">INDEX('Ortala-KabKota'!Q$2:Q$415,MATCH($D484,'Ortala-KabKota'!$E$2:$E$415,FALSE))</f>
        <v>#N/A</v>
      </c>
      <c r="R484" s="218" t="str">
        <f t="array" ref="R484">INDEX('Ortala-KabKota'!R$2:R$415,MATCH($D484,'Ortala-KabKota'!$E$2:$E$415,FALSE))</f>
        <v>#N/A</v>
      </c>
      <c r="S484" s="218" t="str">
        <f t="array" ref="S484">INDEX('Ortala-KabKota'!S$2:S$415,MATCH($D484,'Ortala-KabKota'!$E$2:$E$415,FALSE))</f>
        <v>#N/A</v>
      </c>
      <c r="T484" s="218" t="str">
        <f t="array" ref="T484">INDEX('Ortala-KabKota'!T$2:T$415,MATCH($D484,'Ortala-KabKota'!$E$2:$E$415,FALSE))</f>
        <v>#N/A</v>
      </c>
      <c r="U484" s="218" t="str">
        <f t="array" ref="U484">INDEX('Ortala-KabKota'!U$2:U$415,MATCH($D484,'Ortala-KabKota'!$E$2:$E$415,FALSE))</f>
        <v>#N/A</v>
      </c>
      <c r="V484" s="218" t="str">
        <f t="array" ref="V484">INDEX('Ortala-KabKota'!V$2:V$415,MATCH($D484,'Ortala-KabKota'!$E$2:$E$415,FALSE))</f>
        <v>#N/A</v>
      </c>
      <c r="W484" s="218" t="str">
        <f t="array" ref="W484">INDEX('Ortala-KabKota'!W$2:W$415,MATCH($D484,'Ortala-KabKota'!$E$2:$E$415,FALSE))</f>
        <v>#N/A</v>
      </c>
      <c r="X484" s="218" t="str">
        <f t="array" ref="X484">INDEX('Ortala-KabKota'!X$2:X$415,MATCH($D484,'Ortala-KabKota'!$E$2:$E$415,FALSE))</f>
        <v>#N/A</v>
      </c>
      <c r="Y484" s="218" t="str">
        <f t="array" ref="Y484">INDEX('Ortala-KabKota'!Y$2:Y$415,MATCH($D484,'Ortala-KabKota'!$E$2:$E$415,FALSE))</f>
        <v>#N/A</v>
      </c>
      <c r="Z484" s="218" t="str">
        <f t="array" ref="Z484">INDEX('Ortala-KabKota'!Z$2:Z$415,MATCH($D484,'Ortala-KabKota'!$E$2:$E$415,FALSE))</f>
        <v>#N/A</v>
      </c>
      <c r="AA484" s="218" t="str">
        <f t="array" ref="AA484">INDEX('Ortala-KabKota'!AA$2:AA$415,MATCH($D484,'Ortala-KabKota'!$E$2:$E$415,FALSE))</f>
        <v>#N/A</v>
      </c>
      <c r="AB484" s="218" t="str">
        <f t="array" ref="AB484">INDEX('Ortala-KabKota'!AB$2:AB$415,MATCH($D484,'Ortala-KabKota'!$E$2:$E$415,FALSE))</f>
        <v>#N/A</v>
      </c>
      <c r="AC484" s="218" t="str">
        <f t="array" ref="AC484">INDEX('Ortala-KabKota'!AC$2:AC$415,MATCH($D484,'Ortala-KabKota'!$E$2:$E$415,FALSE))</f>
        <v>#N/A</v>
      </c>
      <c r="AD484" s="218" t="str">
        <f t="array" ref="AD484">INDEX('Ortala-KabKota'!AD$2:AD$415,MATCH($D484,'Ortala-KabKota'!$E$2:$E$415,FALSE))</f>
        <v>#N/A</v>
      </c>
      <c r="AE484" s="218" t="str">
        <f t="array" ref="AE484">INDEX('Ortala-KabKota'!AE$2:AE$415,MATCH($D484,'Ortala-KabKota'!$E$2:$E$415,FALSE))</f>
        <v>#N/A</v>
      </c>
      <c r="AF484" s="218" t="str">
        <f t="array" ref="AF484">INDEX('Ortala-KabKota'!AF$2:AF$415,MATCH($D484,'Ortala-KabKota'!$E$2:$E$415,FALSE))</f>
        <v>#N/A</v>
      </c>
      <c r="AG484" s="218" t="str">
        <f t="array" ref="AG484">INDEX('Ortala-KabKota'!AG$2:AG$415,MATCH($D484,'Ortala-KabKota'!$E$2:$E$415,FALSE))</f>
        <v>#N/A</v>
      </c>
      <c r="AH484" s="218" t="str">
        <f t="array" ref="AH484">INDEX('Ortala-KabKota'!AH$2:AH$415,MATCH($D484,'Ortala-KabKota'!$E$2:$E$415,FALSE))</f>
        <v>#N/A</v>
      </c>
      <c r="AI484" s="218" t="str">
        <f t="array" ref="AI484">INDEX('Ortala-KabKota'!AI$2:AI$415,MATCH($D484,'Ortala-KabKota'!$E$2:$E$415,FALSE))</f>
        <v>#N/A</v>
      </c>
      <c r="AJ484" s="218" t="str">
        <f t="array" ref="AJ484">INDEX('Ortala-KabKota'!AJ$2:AJ$415,MATCH($D484,'Ortala-KabKota'!$E$2:$E$415,FALSE))</f>
        <v>#N/A</v>
      </c>
      <c r="AK484" s="218" t="str">
        <f t="array" ref="AK484">INDEX('Ortala-KabKota'!AK$2:AK$415,MATCH($D484,'Ortala-KabKota'!$E$2:$E$415,FALSE))</f>
        <v>#N/A</v>
      </c>
      <c r="AL484" s="218" t="str">
        <f t="array" ref="AL484">INDEX('Ortala-KabKota'!AL$2:AL$415,MATCH($D484,'Ortala-KabKota'!$E$2:$E$415,FALSE))</f>
        <v>#N/A</v>
      </c>
      <c r="AM484" s="218" t="str">
        <f t="array" ref="AM484">INDEX('Ortala-KabKota'!AM$2:AM$415,MATCH($D484,'Ortala-KabKota'!$E$2:$E$415,FALSE))</f>
        <v>#N/A</v>
      </c>
      <c r="AN484" s="218" t="str">
        <f t="array" ref="AN484">INDEX('Ortala-KabKota'!AN$2:AN$415,MATCH($D484,'Ortala-KabKota'!$E$2:$E$415,FALSE))</f>
        <v>#N/A</v>
      </c>
      <c r="AO484" s="218" t="str">
        <f t="array" ref="AO484">INDEX('Ortala-KabKota'!AO$2:AO$415,MATCH($D484,'Ortala-KabKota'!$E$2:$E$415,FALSE))</f>
        <v>#N/A</v>
      </c>
      <c r="AP484" s="218" t="str">
        <f t="array" ref="AP484">INDEX('Ortala-KabKota'!AP$2:AP$415,MATCH($D484,'Ortala-KabKota'!$E$2:$E$415,FALSE))</f>
        <v>#N/A</v>
      </c>
      <c r="AQ484" s="218" t="str">
        <f t="array" ref="AQ484">INDEX('Ortala-KabKota'!AQ$2:AQ$415,MATCH($D484,'Ortala-KabKota'!$E$2:$E$415,FALSE))</f>
        <v>#N/A</v>
      </c>
      <c r="AR484" s="218" t="str">
        <f t="array" ref="AR484">INDEX('Ortala-KabKota'!AR$2:AR$415,MATCH($D484,'Ortala-KabKota'!$E$2:$E$415,FALSE))</f>
        <v>#N/A</v>
      </c>
      <c r="AS484" s="218" t="str">
        <f t="array" ref="AS484">INDEX('Ortala-KabKota'!AS$2:AS$415,MATCH($D484,'Ortala-KabKota'!$E$2:$E$415,FALSE))</f>
        <v>#N/A</v>
      </c>
      <c r="AT484" s="218" t="str">
        <f t="array" ref="AT484">INDEX('Ortala-KabKota'!AT$2:AT$415,MATCH($D484,'Ortala-KabKota'!$E$2:$E$415,FALSE))</f>
        <v>#N/A</v>
      </c>
      <c r="AU484" s="218" t="str">
        <f t="array" ref="AU484">INDEX('UPTD PPA KabKota'!D$5:D$513,MATCH($D484,'UPTD PPA KabKota'!$C$5:$C$513,FALSE))</f>
        <v/>
      </c>
      <c r="AV484" s="218" t="str">
        <f t="array" ref="AV484">INDEX('UPTD PPA KabKota'!E$5:E$513,MATCH($D484,'UPTD PPA KabKota'!$C$5:$C$513,FALSE))</f>
        <v/>
      </c>
      <c r="AW484" s="218" t="str">
        <f t="array" ref="AW484">INDEX('UPTD PPA KabKota'!F$5:F$513,MATCH($D484,'UPTD PPA KabKota'!$C$5:$C$513,FALSE))</f>
        <v/>
      </c>
      <c r="AX484" s="218" t="str">
        <f t="array" ref="AX484">INDEX('UPTD PPA KabKota'!G$5:G$513,MATCH($D484,'UPTD PPA KabKota'!$C$5:$C$513,FALSE))</f>
        <v/>
      </c>
      <c r="AY484" s="218" t="str">
        <f t="array" ref="AY484">INDEX('UPTD PPA KabKota'!H$5:H$513,MATCH($D484,'UPTD PPA KabKota'!$C$5:$C$513,FALSE))</f>
        <v/>
      </c>
      <c r="AZ484" s="218" t="str">
        <f t="array" ref="AZ484">INDEX('UPTD PPA KabKota'!I$5:I$513,MATCH($D484,'UPTD PPA KabKota'!$C$5:$C$513,FALSE))</f>
        <v/>
      </c>
      <c r="BA484" s="218" t="str">
        <f t="array" ref="BA484">INDEX('UPTD PPA KabKota'!J$5:J$513,MATCH($D484,'UPTD PPA KabKota'!$C$5:$C$513,FALSE))</f>
        <v/>
      </c>
      <c r="BB484" s="218" t="str">
        <f t="array" ref="BB484">INDEX('UPTD PPA KabKota'!K$5:K$513,MATCH($D484,'UPTD PPA KabKota'!$C$5:$C$513,FALSE))</f>
        <v/>
      </c>
      <c r="BC484" s="218" t="str">
        <f t="array" ref="BC484">INDEX('UPTD PPA KabKota'!L$5:L$513,MATCH($D484,'UPTD PPA KabKota'!$C$5:$C$513,FALSE))</f>
        <v/>
      </c>
      <c r="BD484" s="218" t="str">
        <f t="array" ref="BD484">INDEX('UPTD PPA KabKota'!M$5:M$513,MATCH($D484,'UPTD PPA KabKota'!$C$5:$C$513,FALSE))</f>
        <v/>
      </c>
      <c r="BE484" s="218" t="str">
        <f t="array" ref="BE484">INDEX('UPTD PPA KabKota'!N$5:N$513,MATCH($D484,'UPTD PPA KabKota'!$C$5:$C$513,FALSE))</f>
        <v/>
      </c>
      <c r="BF484" s="218" t="str">
        <f t="array" ref="BF484">INDEX('UPTD PPA KabKota'!O$5:O$513,MATCH($D484,'UPTD PPA KabKota'!$C$5:$C$513,FALSE))</f>
        <v/>
      </c>
      <c r="BG484" s="218" t="str">
        <f t="array" ref="BG484">INDEX('UPTD PPA KabKota'!P$5:P$513,MATCH($D484,'UPTD PPA KabKota'!$C$5:$C$513,FALSE))</f>
        <v/>
      </c>
      <c r="BH484" s="218" t="str">
        <f t="array" ref="BH484">INDEX('UPTD PPA KabKota'!Q$5:Q$513,MATCH($D484,'UPTD PPA KabKota'!$C$5:$C$513,FALSE))</f>
        <v/>
      </c>
      <c r="BI484" s="218" t="str">
        <f t="array" ref="BI484">INDEX('UPTD PPA KabKota'!R$5:R$513,MATCH($D484,'UPTD PPA KabKota'!$C$5:$C$513,FALSE))</f>
        <v/>
      </c>
      <c r="BJ484" s="218" t="str">
        <f t="array" ref="BJ484">INDEX('UPTD PPA KabKota'!S$5:S$513,MATCH($D484,'UPTD PPA KabKota'!$C$5:$C$513,FALSE))</f>
        <v/>
      </c>
      <c r="BK484" s="218" t="str">
        <f t="array" ref="BK484">INDEX('UPTD PPA KabKota'!T$5:T$513,MATCH($D484,'UPTD PPA KabKota'!$C$5:$C$513,FALSE))</f>
        <v/>
      </c>
      <c r="BL484" s="218" t="str">
        <f t="array" ref="BL484">INDEX('UPTD PPA KabKota'!U$5:U$513,MATCH($D484,'UPTD PPA KabKota'!$C$5:$C$513,FALSE))</f>
        <v/>
      </c>
      <c r="BM484" s="218" t="str">
        <f t="array" ref="BM484">INDEX('UPTD PPA KabKota'!V$5:V$513,MATCH($D484,'UPTD PPA KabKota'!$C$5:$C$513,FALSE))</f>
        <v/>
      </c>
      <c r="BN484" s="218" t="str">
        <f t="array" ref="BN484">INDEX('UPTD PPA KabKota'!W$5:W$513,MATCH($D484,'UPTD PPA KabKota'!$C$5:$C$513,FALSE))</f>
        <v/>
      </c>
      <c r="BO484" s="218" t="str">
        <f t="array" ref="BO484">INDEX('UPTD PPA KabKota'!X$5:X$513,MATCH($D484,'UPTD PPA KabKota'!$C$5:$C$513,FALSE))</f>
        <v/>
      </c>
      <c r="BP484" s="218" t="str">
        <f t="array" ref="BP484">INDEX('UPTD PPA KabKota'!Y$5:Y$513,MATCH($D484,'UPTD PPA KabKota'!$C$5:$C$513,FALSE))</f>
        <v/>
      </c>
      <c r="BQ484" s="218" t="str">
        <f t="array" ref="BQ484">INDEX('UPTD PPA KabKota'!Z$5:Z$513,MATCH($D484,'UPTD PPA KabKota'!$C$5:$C$513,FALSE))</f>
        <v/>
      </c>
      <c r="BR484" s="218" t="str">
        <f t="array" ref="BR484">INDEX('UPTD PPA KabKota'!AA$5:AA$513,MATCH($D484,'UPTD PPA KabKota'!$C$5:$C$513,FALSE))</f>
        <v/>
      </c>
      <c r="BS484" s="218" t="str">
        <f t="array" ref="BS484">INDEX('UPTD PPA KabKota'!AB$5:AB$513,MATCH($D484,'UPTD PPA KabKota'!$C$5:$C$513,FALSE))</f>
        <v/>
      </c>
      <c r="BT484" s="218" t="str">
        <f t="array" ref="BT484">INDEX('UPTD PPA KabKota'!AC$5:AC$513,MATCH($D484,'UPTD PPA KabKota'!$C$5:$C$513,FALSE))</f>
        <v/>
      </c>
      <c r="BU484" s="218" t="str">
        <f t="array" ref="BU484">INDEX('UPTD PPA KabKota'!AD$5:AD$513,MATCH($D484,'UPTD PPA KabKota'!$C$5:$C$513,FALSE))</f>
        <v/>
      </c>
      <c r="BV484" s="218" t="str">
        <f t="array" ref="BV484">INDEX('UPTD PPA KabKota'!AE$5:AE$513,MATCH($D484,'UPTD PPA KabKota'!$C$5:$C$513,FALSE))</f>
        <v/>
      </c>
      <c r="BW484" s="218" t="str">
        <f t="array" ref="BW484">INDEX('UPTD PPA KabKota'!AF$5:AF$513,MATCH($D484,'UPTD PPA KabKota'!$C$5:$C$513,FALSE))</f>
        <v/>
      </c>
      <c r="BX484" s="218" t="str">
        <f t="array" ref="BX484">INDEX('UPTD PPA KabKota'!AG$5:AG$513,MATCH($D484,'UPTD PPA KabKota'!$C$5:$C$513,FALSE))</f>
        <v/>
      </c>
      <c r="BY484" s="218" t="str">
        <f t="array" ref="BY484">INDEX('UPTD PPA KabKota'!AH$5:AH$513,MATCH($D484,'UPTD PPA KabKota'!$C$5:$C$513,FALSE))</f>
        <v/>
      </c>
      <c r="BZ484" s="218" t="str">
        <f t="array" ref="BZ484">INDEX('UPTD PPA KabKota'!AI$5:AI$513,MATCH($D484,'UPTD PPA KabKota'!$C$5:$C$513,FALSE))</f>
        <v/>
      </c>
      <c r="CA484" s="218" t="str">
        <f t="array" ref="CA484">INDEX('UPTD PPA KabKota'!AJ$5:AJ$513,MATCH($D484,'UPTD PPA KabKota'!$C$5:$C$513,FALSE))</f>
        <v/>
      </c>
      <c r="CB484" s="218" t="str">
        <f t="array" ref="CB484">INDEX('UPTD PPA KabKota'!AK$5:AK$513,MATCH($D484,'UPTD PPA KabKota'!$C$5:$C$513,FALSE))</f>
        <v/>
      </c>
      <c r="CC484" s="218" t="str">
        <f t="array" ref="CC484">INDEX('UPTD PPA KabKota'!AL$5:AL$513,MATCH($D484,'UPTD PPA KabKota'!$C$5:$C$513,FALSE))</f>
        <v/>
      </c>
      <c r="CD484" s="218" t="str">
        <f t="array" ref="CD484">INDEX('UPTD PPA KabKota'!AM$5:AM$513,MATCH($D484,'UPTD PPA KabKota'!$C$5:$C$513,FALSE))</f>
        <v/>
      </c>
      <c r="CE484" s="218" t="str">
        <f t="array" ref="CE484">INDEX('UPTD PPA KabKota'!AN$5:AN$513,MATCH($D484,'UPTD PPA KabKota'!$C$5:$C$513,FALSE))</f>
        <v/>
      </c>
      <c r="CF484" s="218" t="str">
        <f t="array" ref="CF484">INDEX('UPTD PPA KabKota'!AO$5:AO$513,MATCH($D484,'UPTD PPA KabKota'!$C$5:$C$513,FALSE))</f>
        <v/>
      </c>
      <c r="CG484" s="218" t="str">
        <f t="array" ref="CG484">INDEX('UPTD PPA KabKota'!AP$5:AP$513,MATCH($D484,'UPTD PPA KabKota'!$C$5:$C$513,FALSE))</f>
        <v/>
      </c>
      <c r="CH484" s="218" t="str">
        <f t="array" ref="CH484">INDEX('UPTD PPA KabKota'!AQ$5:AQ$513,MATCH($D484,'UPTD PPA KabKota'!$C$5:$C$513,FALSE))</f>
        <v/>
      </c>
      <c r="CI484" s="218" t="str">
        <f t="array" ref="CI484">INDEX('UPTD PPA KabKota'!AR$5:AR$513,MATCH($D484,'UPTD PPA KabKota'!$C$5:$C$513,FALSE))</f>
        <v/>
      </c>
      <c r="CJ484" s="218" t="str">
        <f t="array" ref="CJ484">INDEX('UPTD PPA KabKota'!AS$5:AS$513,MATCH($D484,'UPTD PPA KabKota'!$C$5:$C$513,FALSE))</f>
        <v/>
      </c>
      <c r="CK484" s="218" t="str">
        <f t="array" ref="CK484">INDEX('UPTD PPA KabKota'!AT$5:AT$513,MATCH($D484,'UPTD PPA KabKota'!$C$5:$C$513,FALSE))</f>
        <v/>
      </c>
      <c r="CL484" s="218" t="str">
        <f t="array" ref="CL484">INDEX('UPTD PPA KabKota'!AU$5:AU$513,MATCH($D484,'UPTD PPA KabKota'!$C$5:$C$513,FALSE))</f>
        <v/>
      </c>
      <c r="CM484" s="218" t="str">
        <f t="array" ref="CM484">INDEX('UPTD PPA KabKota'!AV$5:AV$513,MATCH($D484,'UPTD PPA KabKota'!$C$5:$C$513,FALSE))</f>
        <v/>
      </c>
      <c r="CN484" s="218" t="str">
        <f t="array" ref="CN484">INDEX('UPTD PPA KabKota'!AW$5:AW$513,MATCH($D484,'UPTD PPA KabKota'!$C$5:$C$513,FALSE))</f>
        <v/>
      </c>
      <c r="CO484" s="218" t="str">
        <f t="array" ref="CO484">INDEX('UPTD PPA KabKota'!AX$5:AX$513,MATCH($D484,'UPTD PPA KabKota'!$C$5:$C$513,FALSE))</f>
        <v/>
      </c>
      <c r="CP484" s="218" t="str">
        <f t="array" ref="CP484">INDEX('UPTD PPA KabKota'!AY$5:AY$513,MATCH($D484,'UPTD PPA KabKota'!$C$5:$C$513,FALSE))</f>
        <v/>
      </c>
      <c r="CQ484" s="209" t="str">
        <f>IFERROR(__xludf.DUMMYFUNCTION("IF(ISBLANK($K484),"""",IF(REGEXMATCH($K484,""Peraturan""),""Ada"",IF(REGEXMATCH($K484,""Rekomendasi""),""Tidak Ada"", $K484)))
"),"#N/A")</f>
        <v>#N/A</v>
      </c>
      <c r="CR484" s="209" t="str">
        <f t="array" ref="CR484">index('UPTD PPA KabKota'!$BI$5:$BI$513,match($D484,'UPTD PPA KabKota'!$C$5:$C$513,false))</f>
        <v>Tidak Ada</v>
      </c>
      <c r="CS484" s="314" t="str">
        <f t="shared" si="84"/>
        <v>#N/A</v>
      </c>
    </row>
    <row r="485">
      <c r="A485" s="334">
        <v>479.0</v>
      </c>
      <c r="B485" s="334">
        <v>3.0</v>
      </c>
      <c r="C485" s="311" t="s">
        <v>4793</v>
      </c>
      <c r="D485" s="312" t="s">
        <v>4180</v>
      </c>
      <c r="E485" s="315"/>
      <c r="F485" s="218" t="str">
        <f t="array" ref="F485">INDEX('Ortala-KabKota'!F$2:F$415,MATCH($D485,'Ortala-KabKota'!$E$2:$E$415,FALSE))</f>
        <v>#N/A</v>
      </c>
      <c r="G485" s="218" t="str">
        <f t="array" ref="G485">INDEX('Ortala-KabKota'!G$2:G$415,MATCH($D485,'Ortala-KabKota'!$E$2:$E$415,FALSE))</f>
        <v>#N/A</v>
      </c>
      <c r="H485" s="218" t="str">
        <f t="array" ref="H485">INDEX('Ortala-KabKota'!H$2:H$415,MATCH($D485,'Ortala-KabKota'!$E$2:$E$415,FALSE))</f>
        <v>#N/A</v>
      </c>
      <c r="I485" s="218" t="str">
        <f t="array" ref="I485">INDEX('Ortala-KabKota'!I$2:I$415,MATCH($D485,'Ortala-KabKota'!$E$2:$E$415,FALSE))</f>
        <v>#N/A</v>
      </c>
      <c r="J485" s="218" t="str">
        <f t="array" ref="J485">INDEX('Ortala-KabKota'!J$2:J$415,MATCH($D485,'Ortala-KabKota'!$E$2:$E$415,FALSE))</f>
        <v>#N/A</v>
      </c>
      <c r="K485" s="218" t="str">
        <f t="array" ref="K485">INDEX('Ortala-KabKota'!K$2:K$415,MATCH($D485,'Ortala-KabKota'!$E$2:$E$415,FALSE))</f>
        <v>#N/A</v>
      </c>
      <c r="L485" s="218" t="str">
        <f t="array" ref="L485">INDEX('Ortala-KabKota'!L$2:L$415,MATCH($D485,'Ortala-KabKota'!$E$2:$E$415,FALSE))</f>
        <v>#N/A</v>
      </c>
      <c r="M485" s="218" t="str">
        <f t="array" ref="M485">INDEX('Ortala-KabKota'!M$2:M$415,MATCH($D485,'Ortala-KabKota'!$E$2:$E$415,FALSE))</f>
        <v>#N/A</v>
      </c>
      <c r="N485" s="218" t="str">
        <f t="array" ref="N485">INDEX('Ortala-KabKota'!N$2:N$415,MATCH($D485,'Ortala-KabKota'!$E$2:$E$415,FALSE))</f>
        <v>#N/A</v>
      </c>
      <c r="O485" s="218" t="str">
        <f t="array" ref="O485">INDEX('Ortala-KabKota'!O$2:O$415,MATCH($D485,'Ortala-KabKota'!$E$2:$E$415,FALSE))</f>
        <v>#N/A</v>
      </c>
      <c r="P485" s="218" t="str">
        <f t="array" ref="P485">INDEX('Ortala-KabKota'!P$2:P$415,MATCH($D485,'Ortala-KabKota'!$E$2:$E$415,FALSE))</f>
        <v>#N/A</v>
      </c>
      <c r="Q485" s="218" t="str">
        <f t="array" ref="Q485">INDEX('Ortala-KabKota'!Q$2:Q$415,MATCH($D485,'Ortala-KabKota'!$E$2:$E$415,FALSE))</f>
        <v>#N/A</v>
      </c>
      <c r="R485" s="218" t="str">
        <f t="array" ref="R485">INDEX('Ortala-KabKota'!R$2:R$415,MATCH($D485,'Ortala-KabKota'!$E$2:$E$415,FALSE))</f>
        <v>#N/A</v>
      </c>
      <c r="S485" s="218" t="str">
        <f t="array" ref="S485">INDEX('Ortala-KabKota'!S$2:S$415,MATCH($D485,'Ortala-KabKota'!$E$2:$E$415,FALSE))</f>
        <v>#N/A</v>
      </c>
      <c r="T485" s="218" t="str">
        <f t="array" ref="T485">INDEX('Ortala-KabKota'!T$2:T$415,MATCH($D485,'Ortala-KabKota'!$E$2:$E$415,FALSE))</f>
        <v>#N/A</v>
      </c>
      <c r="U485" s="218" t="str">
        <f t="array" ref="U485">INDEX('Ortala-KabKota'!U$2:U$415,MATCH($D485,'Ortala-KabKota'!$E$2:$E$415,FALSE))</f>
        <v>#N/A</v>
      </c>
      <c r="V485" s="218" t="str">
        <f t="array" ref="V485">INDEX('Ortala-KabKota'!V$2:V$415,MATCH($D485,'Ortala-KabKota'!$E$2:$E$415,FALSE))</f>
        <v>#N/A</v>
      </c>
      <c r="W485" s="218" t="str">
        <f t="array" ref="W485">INDEX('Ortala-KabKota'!W$2:W$415,MATCH($D485,'Ortala-KabKota'!$E$2:$E$415,FALSE))</f>
        <v>#N/A</v>
      </c>
      <c r="X485" s="218" t="str">
        <f t="array" ref="X485">INDEX('Ortala-KabKota'!X$2:X$415,MATCH($D485,'Ortala-KabKota'!$E$2:$E$415,FALSE))</f>
        <v>#N/A</v>
      </c>
      <c r="Y485" s="218" t="str">
        <f t="array" ref="Y485">INDEX('Ortala-KabKota'!Y$2:Y$415,MATCH($D485,'Ortala-KabKota'!$E$2:$E$415,FALSE))</f>
        <v>#N/A</v>
      </c>
      <c r="Z485" s="218" t="str">
        <f t="array" ref="Z485">INDEX('Ortala-KabKota'!Z$2:Z$415,MATCH($D485,'Ortala-KabKota'!$E$2:$E$415,FALSE))</f>
        <v>#N/A</v>
      </c>
      <c r="AA485" s="218" t="str">
        <f t="array" ref="AA485">INDEX('Ortala-KabKota'!AA$2:AA$415,MATCH($D485,'Ortala-KabKota'!$E$2:$E$415,FALSE))</f>
        <v>#N/A</v>
      </c>
      <c r="AB485" s="218" t="str">
        <f t="array" ref="AB485">INDEX('Ortala-KabKota'!AB$2:AB$415,MATCH($D485,'Ortala-KabKota'!$E$2:$E$415,FALSE))</f>
        <v>#N/A</v>
      </c>
      <c r="AC485" s="218" t="str">
        <f t="array" ref="AC485">INDEX('Ortala-KabKota'!AC$2:AC$415,MATCH($D485,'Ortala-KabKota'!$E$2:$E$415,FALSE))</f>
        <v>#N/A</v>
      </c>
      <c r="AD485" s="218" t="str">
        <f t="array" ref="AD485">INDEX('Ortala-KabKota'!AD$2:AD$415,MATCH($D485,'Ortala-KabKota'!$E$2:$E$415,FALSE))</f>
        <v>#N/A</v>
      </c>
      <c r="AE485" s="218" t="str">
        <f t="array" ref="AE485">INDEX('Ortala-KabKota'!AE$2:AE$415,MATCH($D485,'Ortala-KabKota'!$E$2:$E$415,FALSE))</f>
        <v>#N/A</v>
      </c>
      <c r="AF485" s="218" t="str">
        <f t="array" ref="AF485">INDEX('Ortala-KabKota'!AF$2:AF$415,MATCH($D485,'Ortala-KabKota'!$E$2:$E$415,FALSE))</f>
        <v>#N/A</v>
      </c>
      <c r="AG485" s="218" t="str">
        <f t="array" ref="AG485">INDEX('Ortala-KabKota'!AG$2:AG$415,MATCH($D485,'Ortala-KabKota'!$E$2:$E$415,FALSE))</f>
        <v>#N/A</v>
      </c>
      <c r="AH485" s="218" t="str">
        <f t="array" ref="AH485">INDEX('Ortala-KabKota'!AH$2:AH$415,MATCH($D485,'Ortala-KabKota'!$E$2:$E$415,FALSE))</f>
        <v>#N/A</v>
      </c>
      <c r="AI485" s="218" t="str">
        <f t="array" ref="AI485">INDEX('Ortala-KabKota'!AI$2:AI$415,MATCH($D485,'Ortala-KabKota'!$E$2:$E$415,FALSE))</f>
        <v>#N/A</v>
      </c>
      <c r="AJ485" s="218" t="str">
        <f t="array" ref="AJ485">INDEX('Ortala-KabKota'!AJ$2:AJ$415,MATCH($D485,'Ortala-KabKota'!$E$2:$E$415,FALSE))</f>
        <v>#N/A</v>
      </c>
      <c r="AK485" s="218" t="str">
        <f t="array" ref="AK485">INDEX('Ortala-KabKota'!AK$2:AK$415,MATCH($D485,'Ortala-KabKota'!$E$2:$E$415,FALSE))</f>
        <v>#N/A</v>
      </c>
      <c r="AL485" s="218" t="str">
        <f t="array" ref="AL485">INDEX('Ortala-KabKota'!AL$2:AL$415,MATCH($D485,'Ortala-KabKota'!$E$2:$E$415,FALSE))</f>
        <v>#N/A</v>
      </c>
      <c r="AM485" s="218" t="str">
        <f t="array" ref="AM485">INDEX('Ortala-KabKota'!AM$2:AM$415,MATCH($D485,'Ortala-KabKota'!$E$2:$E$415,FALSE))</f>
        <v>#N/A</v>
      </c>
      <c r="AN485" s="218" t="str">
        <f t="array" ref="AN485">INDEX('Ortala-KabKota'!AN$2:AN$415,MATCH($D485,'Ortala-KabKota'!$E$2:$E$415,FALSE))</f>
        <v>#N/A</v>
      </c>
      <c r="AO485" s="218" t="str">
        <f t="array" ref="AO485">INDEX('Ortala-KabKota'!AO$2:AO$415,MATCH($D485,'Ortala-KabKota'!$E$2:$E$415,FALSE))</f>
        <v>#N/A</v>
      </c>
      <c r="AP485" s="218" t="str">
        <f t="array" ref="AP485">INDEX('Ortala-KabKota'!AP$2:AP$415,MATCH($D485,'Ortala-KabKota'!$E$2:$E$415,FALSE))</f>
        <v>#N/A</v>
      </c>
      <c r="AQ485" s="218" t="str">
        <f t="array" ref="AQ485">INDEX('Ortala-KabKota'!AQ$2:AQ$415,MATCH($D485,'Ortala-KabKota'!$E$2:$E$415,FALSE))</f>
        <v>#N/A</v>
      </c>
      <c r="AR485" s="218" t="str">
        <f t="array" ref="AR485">INDEX('Ortala-KabKota'!AR$2:AR$415,MATCH($D485,'Ortala-KabKota'!$E$2:$E$415,FALSE))</f>
        <v>#N/A</v>
      </c>
      <c r="AS485" s="218" t="str">
        <f t="array" ref="AS485">INDEX('Ortala-KabKota'!AS$2:AS$415,MATCH($D485,'Ortala-KabKota'!$E$2:$E$415,FALSE))</f>
        <v>#N/A</v>
      </c>
      <c r="AT485" s="218" t="str">
        <f t="array" ref="AT485">INDEX('Ortala-KabKota'!AT$2:AT$415,MATCH($D485,'Ortala-KabKota'!$E$2:$E$415,FALSE))</f>
        <v>#N/A</v>
      </c>
      <c r="AU485" s="218" t="str">
        <f t="array" ref="AU485">INDEX('UPTD PPA KabKota'!D$5:D$513,MATCH($D485,'UPTD PPA KabKota'!$C$5:$C$513,FALSE))</f>
        <v/>
      </c>
      <c r="AV485" s="218" t="str">
        <f t="array" ref="AV485">INDEX('UPTD PPA KabKota'!E$5:E$513,MATCH($D485,'UPTD PPA KabKota'!$C$5:$C$513,FALSE))</f>
        <v/>
      </c>
      <c r="AW485" s="218" t="str">
        <f t="array" ref="AW485">INDEX('UPTD PPA KabKota'!F$5:F$513,MATCH($D485,'UPTD PPA KabKota'!$C$5:$C$513,FALSE))</f>
        <v/>
      </c>
      <c r="AX485" s="218" t="str">
        <f t="array" ref="AX485">INDEX('UPTD PPA KabKota'!G$5:G$513,MATCH($D485,'UPTD PPA KabKota'!$C$5:$C$513,FALSE))</f>
        <v/>
      </c>
      <c r="AY485" s="218" t="str">
        <f t="array" ref="AY485">INDEX('UPTD PPA KabKota'!H$5:H$513,MATCH($D485,'UPTD PPA KabKota'!$C$5:$C$513,FALSE))</f>
        <v/>
      </c>
      <c r="AZ485" s="218" t="str">
        <f t="array" ref="AZ485">INDEX('UPTD PPA KabKota'!I$5:I$513,MATCH($D485,'UPTD PPA KabKota'!$C$5:$C$513,FALSE))</f>
        <v/>
      </c>
      <c r="BA485" s="218" t="str">
        <f t="array" ref="BA485">INDEX('UPTD PPA KabKota'!J$5:J$513,MATCH($D485,'UPTD PPA KabKota'!$C$5:$C$513,FALSE))</f>
        <v/>
      </c>
      <c r="BB485" s="218" t="str">
        <f t="array" ref="BB485">INDEX('UPTD PPA KabKota'!K$5:K$513,MATCH($D485,'UPTD PPA KabKota'!$C$5:$C$513,FALSE))</f>
        <v/>
      </c>
      <c r="BC485" s="218" t="str">
        <f t="array" ref="BC485">INDEX('UPTD PPA KabKota'!L$5:L$513,MATCH($D485,'UPTD PPA KabKota'!$C$5:$C$513,FALSE))</f>
        <v/>
      </c>
      <c r="BD485" s="218" t="str">
        <f t="array" ref="BD485">INDEX('UPTD PPA KabKota'!M$5:M$513,MATCH($D485,'UPTD PPA KabKota'!$C$5:$C$513,FALSE))</f>
        <v/>
      </c>
      <c r="BE485" s="218" t="str">
        <f t="array" ref="BE485">INDEX('UPTD PPA KabKota'!N$5:N$513,MATCH($D485,'UPTD PPA KabKota'!$C$5:$C$513,FALSE))</f>
        <v/>
      </c>
      <c r="BF485" s="218" t="str">
        <f t="array" ref="BF485">INDEX('UPTD PPA KabKota'!O$5:O$513,MATCH($D485,'UPTD PPA KabKota'!$C$5:$C$513,FALSE))</f>
        <v/>
      </c>
      <c r="BG485" s="218" t="str">
        <f t="array" ref="BG485">INDEX('UPTD PPA KabKota'!P$5:P$513,MATCH($D485,'UPTD PPA KabKota'!$C$5:$C$513,FALSE))</f>
        <v/>
      </c>
      <c r="BH485" s="218" t="str">
        <f t="array" ref="BH485">INDEX('UPTD PPA KabKota'!Q$5:Q$513,MATCH($D485,'UPTD PPA KabKota'!$C$5:$C$513,FALSE))</f>
        <v/>
      </c>
      <c r="BI485" s="218" t="str">
        <f t="array" ref="BI485">INDEX('UPTD PPA KabKota'!R$5:R$513,MATCH($D485,'UPTD PPA KabKota'!$C$5:$C$513,FALSE))</f>
        <v/>
      </c>
      <c r="BJ485" s="218" t="str">
        <f t="array" ref="BJ485">INDEX('UPTD PPA KabKota'!S$5:S$513,MATCH($D485,'UPTD PPA KabKota'!$C$5:$C$513,FALSE))</f>
        <v/>
      </c>
      <c r="BK485" s="218" t="str">
        <f t="array" ref="BK485">INDEX('UPTD PPA KabKota'!T$5:T$513,MATCH($D485,'UPTD PPA KabKota'!$C$5:$C$513,FALSE))</f>
        <v/>
      </c>
      <c r="BL485" s="218" t="str">
        <f t="array" ref="BL485">INDEX('UPTD PPA KabKota'!U$5:U$513,MATCH($D485,'UPTD PPA KabKota'!$C$5:$C$513,FALSE))</f>
        <v/>
      </c>
      <c r="BM485" s="218" t="str">
        <f t="array" ref="BM485">INDEX('UPTD PPA KabKota'!V$5:V$513,MATCH($D485,'UPTD PPA KabKota'!$C$5:$C$513,FALSE))</f>
        <v/>
      </c>
      <c r="BN485" s="218" t="str">
        <f t="array" ref="BN485">INDEX('UPTD PPA KabKota'!W$5:W$513,MATCH($D485,'UPTD PPA KabKota'!$C$5:$C$513,FALSE))</f>
        <v/>
      </c>
      <c r="BO485" s="218" t="str">
        <f t="array" ref="BO485">INDEX('UPTD PPA KabKota'!X$5:X$513,MATCH($D485,'UPTD PPA KabKota'!$C$5:$C$513,FALSE))</f>
        <v/>
      </c>
      <c r="BP485" s="218" t="str">
        <f t="array" ref="BP485">INDEX('UPTD PPA KabKota'!Y$5:Y$513,MATCH($D485,'UPTD PPA KabKota'!$C$5:$C$513,FALSE))</f>
        <v/>
      </c>
      <c r="BQ485" s="218" t="str">
        <f t="array" ref="BQ485">INDEX('UPTD PPA KabKota'!Z$5:Z$513,MATCH($D485,'UPTD PPA KabKota'!$C$5:$C$513,FALSE))</f>
        <v/>
      </c>
      <c r="BR485" s="218" t="str">
        <f t="array" ref="BR485">INDEX('UPTD PPA KabKota'!AA$5:AA$513,MATCH($D485,'UPTD PPA KabKota'!$C$5:$C$513,FALSE))</f>
        <v/>
      </c>
      <c r="BS485" s="218" t="str">
        <f t="array" ref="BS485">INDEX('UPTD PPA KabKota'!AB$5:AB$513,MATCH($D485,'UPTD PPA KabKota'!$C$5:$C$513,FALSE))</f>
        <v/>
      </c>
      <c r="BT485" s="218" t="str">
        <f t="array" ref="BT485">INDEX('UPTD PPA KabKota'!AC$5:AC$513,MATCH($D485,'UPTD PPA KabKota'!$C$5:$C$513,FALSE))</f>
        <v/>
      </c>
      <c r="BU485" s="218" t="str">
        <f t="array" ref="BU485">INDEX('UPTD PPA KabKota'!AD$5:AD$513,MATCH($D485,'UPTD PPA KabKota'!$C$5:$C$513,FALSE))</f>
        <v/>
      </c>
      <c r="BV485" s="218" t="str">
        <f t="array" ref="BV485">INDEX('UPTD PPA KabKota'!AE$5:AE$513,MATCH($D485,'UPTD PPA KabKota'!$C$5:$C$513,FALSE))</f>
        <v/>
      </c>
      <c r="BW485" s="218" t="str">
        <f t="array" ref="BW485">INDEX('UPTD PPA KabKota'!AF$5:AF$513,MATCH($D485,'UPTD PPA KabKota'!$C$5:$C$513,FALSE))</f>
        <v/>
      </c>
      <c r="BX485" s="218" t="str">
        <f t="array" ref="BX485">INDEX('UPTD PPA KabKota'!AG$5:AG$513,MATCH($D485,'UPTD PPA KabKota'!$C$5:$C$513,FALSE))</f>
        <v/>
      </c>
      <c r="BY485" s="218" t="str">
        <f t="array" ref="BY485">INDEX('UPTD PPA KabKota'!AH$5:AH$513,MATCH($D485,'UPTD PPA KabKota'!$C$5:$C$513,FALSE))</f>
        <v/>
      </c>
      <c r="BZ485" s="218" t="str">
        <f t="array" ref="BZ485">INDEX('UPTD PPA KabKota'!AI$5:AI$513,MATCH($D485,'UPTD PPA KabKota'!$C$5:$C$513,FALSE))</f>
        <v/>
      </c>
      <c r="CA485" s="218" t="str">
        <f t="array" ref="CA485">INDEX('UPTD PPA KabKota'!AJ$5:AJ$513,MATCH($D485,'UPTD PPA KabKota'!$C$5:$C$513,FALSE))</f>
        <v/>
      </c>
      <c r="CB485" s="218" t="str">
        <f t="array" ref="CB485">INDEX('UPTD PPA KabKota'!AK$5:AK$513,MATCH($D485,'UPTD PPA KabKota'!$C$5:$C$513,FALSE))</f>
        <v/>
      </c>
      <c r="CC485" s="218" t="str">
        <f t="array" ref="CC485">INDEX('UPTD PPA KabKota'!AL$5:AL$513,MATCH($D485,'UPTD PPA KabKota'!$C$5:$C$513,FALSE))</f>
        <v/>
      </c>
      <c r="CD485" s="218" t="str">
        <f t="array" ref="CD485">INDEX('UPTD PPA KabKota'!AM$5:AM$513,MATCH($D485,'UPTD PPA KabKota'!$C$5:$C$513,FALSE))</f>
        <v/>
      </c>
      <c r="CE485" s="218" t="str">
        <f t="array" ref="CE485">INDEX('UPTD PPA KabKota'!AN$5:AN$513,MATCH($D485,'UPTD PPA KabKota'!$C$5:$C$513,FALSE))</f>
        <v/>
      </c>
      <c r="CF485" s="218" t="str">
        <f t="array" ref="CF485">INDEX('UPTD PPA KabKota'!AO$5:AO$513,MATCH($D485,'UPTD PPA KabKota'!$C$5:$C$513,FALSE))</f>
        <v/>
      </c>
      <c r="CG485" s="218" t="str">
        <f t="array" ref="CG485">INDEX('UPTD PPA KabKota'!AP$5:AP$513,MATCH($D485,'UPTD PPA KabKota'!$C$5:$C$513,FALSE))</f>
        <v/>
      </c>
      <c r="CH485" s="218" t="str">
        <f t="array" ref="CH485">INDEX('UPTD PPA KabKota'!AQ$5:AQ$513,MATCH($D485,'UPTD PPA KabKota'!$C$5:$C$513,FALSE))</f>
        <v/>
      </c>
      <c r="CI485" s="218" t="str">
        <f t="array" ref="CI485">INDEX('UPTD PPA KabKota'!AR$5:AR$513,MATCH($D485,'UPTD PPA KabKota'!$C$5:$C$513,FALSE))</f>
        <v/>
      </c>
      <c r="CJ485" s="218" t="str">
        <f t="array" ref="CJ485">INDEX('UPTD PPA KabKota'!AS$5:AS$513,MATCH($D485,'UPTD PPA KabKota'!$C$5:$C$513,FALSE))</f>
        <v/>
      </c>
      <c r="CK485" s="218" t="str">
        <f t="array" ref="CK485">INDEX('UPTD PPA KabKota'!AT$5:AT$513,MATCH($D485,'UPTD PPA KabKota'!$C$5:$C$513,FALSE))</f>
        <v/>
      </c>
      <c r="CL485" s="218" t="str">
        <f t="array" ref="CL485">INDEX('UPTD PPA KabKota'!AU$5:AU$513,MATCH($D485,'UPTD PPA KabKota'!$C$5:$C$513,FALSE))</f>
        <v/>
      </c>
      <c r="CM485" s="218" t="str">
        <f t="array" ref="CM485">INDEX('UPTD PPA KabKota'!AV$5:AV$513,MATCH($D485,'UPTD PPA KabKota'!$C$5:$C$513,FALSE))</f>
        <v/>
      </c>
      <c r="CN485" s="218" t="str">
        <f t="array" ref="CN485">INDEX('UPTD PPA KabKota'!AW$5:AW$513,MATCH($D485,'UPTD PPA KabKota'!$C$5:$C$513,FALSE))</f>
        <v/>
      </c>
      <c r="CO485" s="218" t="str">
        <f t="array" ref="CO485">INDEX('UPTD PPA KabKota'!AX$5:AX$513,MATCH($D485,'UPTD PPA KabKota'!$C$5:$C$513,FALSE))</f>
        <v/>
      </c>
      <c r="CP485" s="218" t="str">
        <f t="array" ref="CP485">INDEX('UPTD PPA KabKota'!AY$5:AY$513,MATCH($D485,'UPTD PPA KabKota'!$C$5:$C$513,FALSE))</f>
        <v/>
      </c>
      <c r="CQ485" s="209" t="str">
        <f>IFERROR(__xludf.DUMMYFUNCTION("IF(ISBLANK($K485),"""",IF(REGEXMATCH($K485,""Peraturan""),""Ada"",IF(REGEXMATCH($K485,""Rekomendasi""),""Tidak Ada"", $K485)))
"),"#N/A")</f>
        <v>#N/A</v>
      </c>
      <c r="CR485" s="209" t="str">
        <f t="array" ref="CR485">index('UPTD PPA KabKota'!$BI$5:$BI$513,match($D485,'UPTD PPA KabKota'!$C$5:$C$513,false))</f>
        <v>Tidak Ada</v>
      </c>
      <c r="CS485" s="314" t="str">
        <f t="shared" si="84"/>
        <v>#N/A</v>
      </c>
    </row>
    <row r="486">
      <c r="A486" s="334">
        <v>480.0</v>
      </c>
      <c r="B486" s="334">
        <v>4.0</v>
      </c>
      <c r="C486" s="311" t="s">
        <v>4793</v>
      </c>
      <c r="D486" s="312" t="s">
        <v>4176</v>
      </c>
      <c r="E486" s="313"/>
      <c r="F486" s="218" t="str">
        <f t="array" ref="F486">INDEX('Ortala-KabKota'!F$2:F$415,MATCH($D486,'Ortala-KabKota'!$E$2:$E$415,FALSE))</f>
        <v>#N/A</v>
      </c>
      <c r="G486" s="218" t="str">
        <f t="array" ref="G486">INDEX('Ortala-KabKota'!G$2:G$415,MATCH($D486,'Ortala-KabKota'!$E$2:$E$415,FALSE))</f>
        <v>#N/A</v>
      </c>
      <c r="H486" s="218" t="str">
        <f t="array" ref="H486">INDEX('Ortala-KabKota'!H$2:H$415,MATCH($D486,'Ortala-KabKota'!$E$2:$E$415,FALSE))</f>
        <v>#N/A</v>
      </c>
      <c r="I486" s="218" t="str">
        <f t="array" ref="I486">INDEX('Ortala-KabKota'!I$2:I$415,MATCH($D486,'Ortala-KabKota'!$E$2:$E$415,FALSE))</f>
        <v>#N/A</v>
      </c>
      <c r="J486" s="218" t="str">
        <f t="array" ref="J486">INDEX('Ortala-KabKota'!J$2:J$415,MATCH($D486,'Ortala-KabKota'!$E$2:$E$415,FALSE))</f>
        <v>#N/A</v>
      </c>
      <c r="K486" s="218" t="str">
        <f t="array" ref="K486">INDEX('Ortala-KabKota'!K$2:K$415,MATCH($D486,'Ortala-KabKota'!$E$2:$E$415,FALSE))</f>
        <v>#N/A</v>
      </c>
      <c r="L486" s="218" t="str">
        <f t="array" ref="L486">INDEX('Ortala-KabKota'!L$2:L$415,MATCH($D486,'Ortala-KabKota'!$E$2:$E$415,FALSE))</f>
        <v>#N/A</v>
      </c>
      <c r="M486" s="218" t="str">
        <f t="array" ref="M486">INDEX('Ortala-KabKota'!M$2:M$415,MATCH($D486,'Ortala-KabKota'!$E$2:$E$415,FALSE))</f>
        <v>#N/A</v>
      </c>
      <c r="N486" s="218" t="str">
        <f t="array" ref="N486">INDEX('Ortala-KabKota'!N$2:N$415,MATCH($D486,'Ortala-KabKota'!$E$2:$E$415,FALSE))</f>
        <v>#N/A</v>
      </c>
      <c r="O486" s="218" t="str">
        <f t="array" ref="O486">INDEX('Ortala-KabKota'!O$2:O$415,MATCH($D486,'Ortala-KabKota'!$E$2:$E$415,FALSE))</f>
        <v>#N/A</v>
      </c>
      <c r="P486" s="218" t="str">
        <f t="array" ref="P486">INDEX('Ortala-KabKota'!P$2:P$415,MATCH($D486,'Ortala-KabKota'!$E$2:$E$415,FALSE))</f>
        <v>#N/A</v>
      </c>
      <c r="Q486" s="218" t="str">
        <f t="array" ref="Q486">INDEX('Ortala-KabKota'!Q$2:Q$415,MATCH($D486,'Ortala-KabKota'!$E$2:$E$415,FALSE))</f>
        <v>#N/A</v>
      </c>
      <c r="R486" s="218" t="str">
        <f t="array" ref="R486">INDEX('Ortala-KabKota'!R$2:R$415,MATCH($D486,'Ortala-KabKota'!$E$2:$E$415,FALSE))</f>
        <v>#N/A</v>
      </c>
      <c r="S486" s="218" t="str">
        <f t="array" ref="S486">INDEX('Ortala-KabKota'!S$2:S$415,MATCH($D486,'Ortala-KabKota'!$E$2:$E$415,FALSE))</f>
        <v>#N/A</v>
      </c>
      <c r="T486" s="218" t="str">
        <f t="array" ref="T486">INDEX('Ortala-KabKota'!T$2:T$415,MATCH($D486,'Ortala-KabKota'!$E$2:$E$415,FALSE))</f>
        <v>#N/A</v>
      </c>
      <c r="U486" s="218" t="str">
        <f t="array" ref="U486">INDEX('Ortala-KabKota'!U$2:U$415,MATCH($D486,'Ortala-KabKota'!$E$2:$E$415,FALSE))</f>
        <v>#N/A</v>
      </c>
      <c r="V486" s="218" t="str">
        <f t="array" ref="V486">INDEX('Ortala-KabKota'!V$2:V$415,MATCH($D486,'Ortala-KabKota'!$E$2:$E$415,FALSE))</f>
        <v>#N/A</v>
      </c>
      <c r="W486" s="218" t="str">
        <f t="array" ref="W486">INDEX('Ortala-KabKota'!W$2:W$415,MATCH($D486,'Ortala-KabKota'!$E$2:$E$415,FALSE))</f>
        <v>#N/A</v>
      </c>
      <c r="X486" s="218" t="str">
        <f t="array" ref="X486">INDEX('Ortala-KabKota'!X$2:X$415,MATCH($D486,'Ortala-KabKota'!$E$2:$E$415,FALSE))</f>
        <v>#N/A</v>
      </c>
      <c r="Y486" s="218" t="str">
        <f t="array" ref="Y486">INDEX('Ortala-KabKota'!Y$2:Y$415,MATCH($D486,'Ortala-KabKota'!$E$2:$E$415,FALSE))</f>
        <v>#N/A</v>
      </c>
      <c r="Z486" s="218" t="str">
        <f t="array" ref="Z486">INDEX('Ortala-KabKota'!Z$2:Z$415,MATCH($D486,'Ortala-KabKota'!$E$2:$E$415,FALSE))</f>
        <v>#N/A</v>
      </c>
      <c r="AA486" s="218" t="str">
        <f t="array" ref="AA486">INDEX('Ortala-KabKota'!AA$2:AA$415,MATCH($D486,'Ortala-KabKota'!$E$2:$E$415,FALSE))</f>
        <v>#N/A</v>
      </c>
      <c r="AB486" s="218" t="str">
        <f t="array" ref="AB486">INDEX('Ortala-KabKota'!AB$2:AB$415,MATCH($D486,'Ortala-KabKota'!$E$2:$E$415,FALSE))</f>
        <v>#N/A</v>
      </c>
      <c r="AC486" s="218" t="str">
        <f t="array" ref="AC486">INDEX('Ortala-KabKota'!AC$2:AC$415,MATCH($D486,'Ortala-KabKota'!$E$2:$E$415,FALSE))</f>
        <v>#N/A</v>
      </c>
      <c r="AD486" s="218" t="str">
        <f t="array" ref="AD486">INDEX('Ortala-KabKota'!AD$2:AD$415,MATCH($D486,'Ortala-KabKota'!$E$2:$E$415,FALSE))</f>
        <v>#N/A</v>
      </c>
      <c r="AE486" s="218" t="str">
        <f t="array" ref="AE486">INDEX('Ortala-KabKota'!AE$2:AE$415,MATCH($D486,'Ortala-KabKota'!$E$2:$E$415,FALSE))</f>
        <v>#N/A</v>
      </c>
      <c r="AF486" s="218" t="str">
        <f t="array" ref="AF486">INDEX('Ortala-KabKota'!AF$2:AF$415,MATCH($D486,'Ortala-KabKota'!$E$2:$E$415,FALSE))</f>
        <v>#N/A</v>
      </c>
      <c r="AG486" s="218" t="str">
        <f t="array" ref="AG486">INDEX('Ortala-KabKota'!AG$2:AG$415,MATCH($D486,'Ortala-KabKota'!$E$2:$E$415,FALSE))</f>
        <v>#N/A</v>
      </c>
      <c r="AH486" s="218" t="str">
        <f t="array" ref="AH486">INDEX('Ortala-KabKota'!AH$2:AH$415,MATCH($D486,'Ortala-KabKota'!$E$2:$E$415,FALSE))</f>
        <v>#N/A</v>
      </c>
      <c r="AI486" s="218" t="str">
        <f t="array" ref="AI486">INDEX('Ortala-KabKota'!AI$2:AI$415,MATCH($D486,'Ortala-KabKota'!$E$2:$E$415,FALSE))</f>
        <v>#N/A</v>
      </c>
      <c r="AJ486" s="218" t="str">
        <f t="array" ref="AJ486">INDEX('Ortala-KabKota'!AJ$2:AJ$415,MATCH($D486,'Ortala-KabKota'!$E$2:$E$415,FALSE))</f>
        <v>#N/A</v>
      </c>
      <c r="AK486" s="218" t="str">
        <f t="array" ref="AK486">INDEX('Ortala-KabKota'!AK$2:AK$415,MATCH($D486,'Ortala-KabKota'!$E$2:$E$415,FALSE))</f>
        <v>#N/A</v>
      </c>
      <c r="AL486" s="218" t="str">
        <f t="array" ref="AL486">INDEX('Ortala-KabKota'!AL$2:AL$415,MATCH($D486,'Ortala-KabKota'!$E$2:$E$415,FALSE))</f>
        <v>#N/A</v>
      </c>
      <c r="AM486" s="218" t="str">
        <f t="array" ref="AM486">INDEX('Ortala-KabKota'!AM$2:AM$415,MATCH($D486,'Ortala-KabKota'!$E$2:$E$415,FALSE))</f>
        <v>#N/A</v>
      </c>
      <c r="AN486" s="218" t="str">
        <f t="array" ref="AN486">INDEX('Ortala-KabKota'!AN$2:AN$415,MATCH($D486,'Ortala-KabKota'!$E$2:$E$415,FALSE))</f>
        <v>#N/A</v>
      </c>
      <c r="AO486" s="218" t="str">
        <f t="array" ref="AO486">INDEX('Ortala-KabKota'!AO$2:AO$415,MATCH($D486,'Ortala-KabKota'!$E$2:$E$415,FALSE))</f>
        <v>#N/A</v>
      </c>
      <c r="AP486" s="218" t="str">
        <f t="array" ref="AP486">INDEX('Ortala-KabKota'!AP$2:AP$415,MATCH($D486,'Ortala-KabKota'!$E$2:$E$415,FALSE))</f>
        <v>#N/A</v>
      </c>
      <c r="AQ486" s="218" t="str">
        <f t="array" ref="AQ486">INDEX('Ortala-KabKota'!AQ$2:AQ$415,MATCH($D486,'Ortala-KabKota'!$E$2:$E$415,FALSE))</f>
        <v>#N/A</v>
      </c>
      <c r="AR486" s="218" t="str">
        <f t="array" ref="AR486">INDEX('Ortala-KabKota'!AR$2:AR$415,MATCH($D486,'Ortala-KabKota'!$E$2:$E$415,FALSE))</f>
        <v>#N/A</v>
      </c>
      <c r="AS486" s="218" t="str">
        <f t="array" ref="AS486">INDEX('Ortala-KabKota'!AS$2:AS$415,MATCH($D486,'Ortala-KabKota'!$E$2:$E$415,FALSE))</f>
        <v>#N/A</v>
      </c>
      <c r="AT486" s="218" t="str">
        <f t="array" ref="AT486">INDEX('Ortala-KabKota'!AT$2:AT$415,MATCH($D486,'Ortala-KabKota'!$E$2:$E$415,FALSE))</f>
        <v>#N/A</v>
      </c>
      <c r="AU486" s="218" t="str">
        <f t="array" ref="AU486">INDEX('UPTD PPA KabKota'!D$5:D$513,MATCH($D486,'UPTD PPA KabKota'!$C$5:$C$513,FALSE))</f>
        <v/>
      </c>
      <c r="AV486" s="218" t="str">
        <f t="array" ref="AV486">INDEX('UPTD PPA KabKota'!E$5:E$513,MATCH($D486,'UPTD PPA KabKota'!$C$5:$C$513,FALSE))</f>
        <v/>
      </c>
      <c r="AW486" s="218" t="str">
        <f t="array" ref="AW486">INDEX('UPTD PPA KabKota'!F$5:F$513,MATCH($D486,'UPTD PPA KabKota'!$C$5:$C$513,FALSE))</f>
        <v/>
      </c>
      <c r="AX486" s="218" t="str">
        <f t="array" ref="AX486">INDEX('UPTD PPA KabKota'!G$5:G$513,MATCH($D486,'UPTD PPA KabKota'!$C$5:$C$513,FALSE))</f>
        <v/>
      </c>
      <c r="AY486" s="218" t="str">
        <f t="array" ref="AY486">INDEX('UPTD PPA KabKota'!H$5:H$513,MATCH($D486,'UPTD PPA KabKota'!$C$5:$C$513,FALSE))</f>
        <v/>
      </c>
      <c r="AZ486" s="218" t="str">
        <f t="array" ref="AZ486">INDEX('UPTD PPA KabKota'!I$5:I$513,MATCH($D486,'UPTD PPA KabKota'!$C$5:$C$513,FALSE))</f>
        <v/>
      </c>
      <c r="BA486" s="218" t="str">
        <f t="array" ref="BA486">INDEX('UPTD PPA KabKota'!J$5:J$513,MATCH($D486,'UPTD PPA KabKota'!$C$5:$C$513,FALSE))</f>
        <v/>
      </c>
      <c r="BB486" s="218" t="str">
        <f t="array" ref="BB486">INDEX('UPTD PPA KabKota'!K$5:K$513,MATCH($D486,'UPTD PPA KabKota'!$C$5:$C$513,FALSE))</f>
        <v/>
      </c>
      <c r="BC486" s="218" t="str">
        <f t="array" ref="BC486">INDEX('UPTD PPA KabKota'!L$5:L$513,MATCH($D486,'UPTD PPA KabKota'!$C$5:$C$513,FALSE))</f>
        <v/>
      </c>
      <c r="BD486" s="218" t="str">
        <f t="array" ref="BD486">INDEX('UPTD PPA KabKota'!M$5:M$513,MATCH($D486,'UPTD PPA KabKota'!$C$5:$C$513,FALSE))</f>
        <v/>
      </c>
      <c r="BE486" s="218" t="str">
        <f t="array" ref="BE486">INDEX('UPTD PPA KabKota'!N$5:N$513,MATCH($D486,'UPTD PPA KabKota'!$C$5:$C$513,FALSE))</f>
        <v/>
      </c>
      <c r="BF486" s="218" t="str">
        <f t="array" ref="BF486">INDEX('UPTD PPA KabKota'!O$5:O$513,MATCH($D486,'UPTD PPA KabKota'!$C$5:$C$513,FALSE))</f>
        <v/>
      </c>
      <c r="BG486" s="218" t="str">
        <f t="array" ref="BG486">INDEX('UPTD PPA KabKota'!P$5:P$513,MATCH($D486,'UPTD PPA KabKota'!$C$5:$C$513,FALSE))</f>
        <v/>
      </c>
      <c r="BH486" s="218" t="str">
        <f t="array" ref="BH486">INDEX('UPTD PPA KabKota'!Q$5:Q$513,MATCH($D486,'UPTD PPA KabKota'!$C$5:$C$513,FALSE))</f>
        <v/>
      </c>
      <c r="BI486" s="218" t="str">
        <f t="array" ref="BI486">INDEX('UPTD PPA KabKota'!R$5:R$513,MATCH($D486,'UPTD PPA KabKota'!$C$5:$C$513,FALSE))</f>
        <v/>
      </c>
      <c r="BJ486" s="218" t="str">
        <f t="array" ref="BJ486">INDEX('UPTD PPA KabKota'!S$5:S$513,MATCH($D486,'UPTD PPA KabKota'!$C$5:$C$513,FALSE))</f>
        <v/>
      </c>
      <c r="BK486" s="218" t="str">
        <f t="array" ref="BK486">INDEX('UPTD PPA KabKota'!T$5:T$513,MATCH($D486,'UPTD PPA KabKota'!$C$5:$C$513,FALSE))</f>
        <v/>
      </c>
      <c r="BL486" s="218" t="str">
        <f t="array" ref="BL486">INDEX('UPTD PPA KabKota'!U$5:U$513,MATCH($D486,'UPTD PPA KabKota'!$C$5:$C$513,FALSE))</f>
        <v/>
      </c>
      <c r="BM486" s="218" t="str">
        <f t="array" ref="BM486">INDEX('UPTD PPA KabKota'!V$5:V$513,MATCH($D486,'UPTD PPA KabKota'!$C$5:$C$513,FALSE))</f>
        <v/>
      </c>
      <c r="BN486" s="218" t="str">
        <f t="array" ref="BN486">INDEX('UPTD PPA KabKota'!W$5:W$513,MATCH($D486,'UPTD PPA KabKota'!$C$5:$C$513,FALSE))</f>
        <v/>
      </c>
      <c r="BO486" s="218" t="str">
        <f t="array" ref="BO486">INDEX('UPTD PPA KabKota'!X$5:X$513,MATCH($D486,'UPTD PPA KabKota'!$C$5:$C$513,FALSE))</f>
        <v/>
      </c>
      <c r="BP486" s="218" t="str">
        <f t="array" ref="BP486">INDEX('UPTD PPA KabKota'!Y$5:Y$513,MATCH($D486,'UPTD PPA KabKota'!$C$5:$C$513,FALSE))</f>
        <v/>
      </c>
      <c r="BQ486" s="218" t="str">
        <f t="array" ref="BQ486">INDEX('UPTD PPA KabKota'!Z$5:Z$513,MATCH($D486,'UPTD PPA KabKota'!$C$5:$C$513,FALSE))</f>
        <v/>
      </c>
      <c r="BR486" s="218" t="str">
        <f t="array" ref="BR486">INDEX('UPTD PPA KabKota'!AA$5:AA$513,MATCH($D486,'UPTD PPA KabKota'!$C$5:$C$513,FALSE))</f>
        <v/>
      </c>
      <c r="BS486" s="218" t="str">
        <f t="array" ref="BS486">INDEX('UPTD PPA KabKota'!AB$5:AB$513,MATCH($D486,'UPTD PPA KabKota'!$C$5:$C$513,FALSE))</f>
        <v/>
      </c>
      <c r="BT486" s="218" t="str">
        <f t="array" ref="BT486">INDEX('UPTD PPA KabKota'!AC$5:AC$513,MATCH($D486,'UPTD PPA KabKota'!$C$5:$C$513,FALSE))</f>
        <v/>
      </c>
      <c r="BU486" s="218" t="str">
        <f t="array" ref="BU486">INDEX('UPTD PPA KabKota'!AD$5:AD$513,MATCH($D486,'UPTD PPA KabKota'!$C$5:$C$513,FALSE))</f>
        <v/>
      </c>
      <c r="BV486" s="218" t="str">
        <f t="array" ref="BV486">INDEX('UPTD PPA KabKota'!AE$5:AE$513,MATCH($D486,'UPTD PPA KabKota'!$C$5:$C$513,FALSE))</f>
        <v/>
      </c>
      <c r="BW486" s="218" t="str">
        <f t="array" ref="BW486">INDEX('UPTD PPA KabKota'!AF$5:AF$513,MATCH($D486,'UPTD PPA KabKota'!$C$5:$C$513,FALSE))</f>
        <v/>
      </c>
      <c r="BX486" s="218" t="str">
        <f t="array" ref="BX486">INDEX('UPTD PPA KabKota'!AG$5:AG$513,MATCH($D486,'UPTD PPA KabKota'!$C$5:$C$513,FALSE))</f>
        <v/>
      </c>
      <c r="BY486" s="218" t="str">
        <f t="array" ref="BY486">INDEX('UPTD PPA KabKota'!AH$5:AH$513,MATCH($D486,'UPTD PPA KabKota'!$C$5:$C$513,FALSE))</f>
        <v/>
      </c>
      <c r="BZ486" s="218" t="str">
        <f t="array" ref="BZ486">INDEX('UPTD PPA KabKota'!AI$5:AI$513,MATCH($D486,'UPTD PPA KabKota'!$C$5:$C$513,FALSE))</f>
        <v/>
      </c>
      <c r="CA486" s="218" t="str">
        <f t="array" ref="CA486">INDEX('UPTD PPA KabKota'!AJ$5:AJ$513,MATCH($D486,'UPTD PPA KabKota'!$C$5:$C$513,FALSE))</f>
        <v/>
      </c>
      <c r="CB486" s="218" t="str">
        <f t="array" ref="CB486">INDEX('UPTD PPA KabKota'!AK$5:AK$513,MATCH($D486,'UPTD PPA KabKota'!$C$5:$C$513,FALSE))</f>
        <v/>
      </c>
      <c r="CC486" s="218" t="str">
        <f t="array" ref="CC486">INDEX('UPTD PPA KabKota'!AL$5:AL$513,MATCH($D486,'UPTD PPA KabKota'!$C$5:$C$513,FALSE))</f>
        <v/>
      </c>
      <c r="CD486" s="218" t="str">
        <f t="array" ref="CD486">INDEX('UPTD PPA KabKota'!AM$5:AM$513,MATCH($D486,'UPTD PPA KabKota'!$C$5:$C$513,FALSE))</f>
        <v/>
      </c>
      <c r="CE486" s="218" t="str">
        <f t="array" ref="CE486">INDEX('UPTD PPA KabKota'!AN$5:AN$513,MATCH($D486,'UPTD PPA KabKota'!$C$5:$C$513,FALSE))</f>
        <v/>
      </c>
      <c r="CF486" s="218" t="str">
        <f t="array" ref="CF486">INDEX('UPTD PPA KabKota'!AO$5:AO$513,MATCH($D486,'UPTD PPA KabKota'!$C$5:$C$513,FALSE))</f>
        <v/>
      </c>
      <c r="CG486" s="218" t="str">
        <f t="array" ref="CG486">INDEX('UPTD PPA KabKota'!AP$5:AP$513,MATCH($D486,'UPTD PPA KabKota'!$C$5:$C$513,FALSE))</f>
        <v/>
      </c>
      <c r="CH486" s="218" t="str">
        <f t="array" ref="CH486">INDEX('UPTD PPA KabKota'!AQ$5:AQ$513,MATCH($D486,'UPTD PPA KabKota'!$C$5:$C$513,FALSE))</f>
        <v/>
      </c>
      <c r="CI486" s="218" t="str">
        <f t="array" ref="CI486">INDEX('UPTD PPA KabKota'!AR$5:AR$513,MATCH($D486,'UPTD PPA KabKota'!$C$5:$C$513,FALSE))</f>
        <v/>
      </c>
      <c r="CJ486" s="218" t="str">
        <f t="array" ref="CJ486">INDEX('UPTD PPA KabKota'!AS$5:AS$513,MATCH($D486,'UPTD PPA KabKota'!$C$5:$C$513,FALSE))</f>
        <v/>
      </c>
      <c r="CK486" s="218" t="str">
        <f t="array" ref="CK486">INDEX('UPTD PPA KabKota'!AT$5:AT$513,MATCH($D486,'UPTD PPA KabKota'!$C$5:$C$513,FALSE))</f>
        <v/>
      </c>
      <c r="CL486" s="218" t="str">
        <f t="array" ref="CL486">INDEX('UPTD PPA KabKota'!AU$5:AU$513,MATCH($D486,'UPTD PPA KabKota'!$C$5:$C$513,FALSE))</f>
        <v/>
      </c>
      <c r="CM486" s="218" t="str">
        <f t="array" ref="CM486">INDEX('UPTD PPA KabKota'!AV$5:AV$513,MATCH($D486,'UPTD PPA KabKota'!$C$5:$C$513,FALSE))</f>
        <v/>
      </c>
      <c r="CN486" s="218" t="str">
        <f t="array" ref="CN486">INDEX('UPTD PPA KabKota'!AW$5:AW$513,MATCH($D486,'UPTD PPA KabKota'!$C$5:$C$513,FALSE))</f>
        <v/>
      </c>
      <c r="CO486" s="218" t="str">
        <f t="array" ref="CO486">INDEX('UPTD PPA KabKota'!AX$5:AX$513,MATCH($D486,'UPTD PPA KabKota'!$C$5:$C$513,FALSE))</f>
        <v/>
      </c>
      <c r="CP486" s="218" t="str">
        <f t="array" ref="CP486">INDEX('UPTD PPA KabKota'!AY$5:AY$513,MATCH($D486,'UPTD PPA KabKota'!$C$5:$C$513,FALSE))</f>
        <v/>
      </c>
      <c r="CQ486" s="209" t="str">
        <f>IFERROR(__xludf.DUMMYFUNCTION("IF(ISBLANK($K486),"""",IF(REGEXMATCH($K486,""Peraturan""),""Ada"",IF(REGEXMATCH($K486,""Rekomendasi""),""Tidak Ada"", $K486)))
"),"#N/A")</f>
        <v>#N/A</v>
      </c>
      <c r="CR486" s="209" t="str">
        <f t="array" ref="CR486">index('UPTD PPA KabKota'!$BI$5:$BI$513,match($D486,'UPTD PPA KabKota'!$C$5:$C$513,false))</f>
        <v>Tidak Ada</v>
      </c>
      <c r="CS486" s="314" t="str">
        <f t="shared" si="84"/>
        <v>#N/A</v>
      </c>
    </row>
    <row r="487">
      <c r="A487" s="334">
        <v>481.0</v>
      </c>
      <c r="B487" s="334">
        <v>5.0</v>
      </c>
      <c r="C487" s="311" t="s">
        <v>4793</v>
      </c>
      <c r="D487" s="312" t="s">
        <v>4178</v>
      </c>
      <c r="E487" s="313"/>
      <c r="F487" s="218" t="str">
        <f t="array" ref="F487">INDEX('Ortala-KabKota'!F$2:F$415,MATCH($D487,'Ortala-KabKota'!$E$2:$E$415,FALSE))</f>
        <v>#N/A</v>
      </c>
      <c r="G487" s="218" t="str">
        <f t="array" ref="G487">INDEX('Ortala-KabKota'!G$2:G$415,MATCH($D487,'Ortala-KabKota'!$E$2:$E$415,FALSE))</f>
        <v>#N/A</v>
      </c>
      <c r="H487" s="218" t="str">
        <f t="array" ref="H487">INDEX('Ortala-KabKota'!H$2:H$415,MATCH($D487,'Ortala-KabKota'!$E$2:$E$415,FALSE))</f>
        <v>#N/A</v>
      </c>
      <c r="I487" s="218" t="str">
        <f t="array" ref="I487">INDEX('Ortala-KabKota'!I$2:I$415,MATCH($D487,'Ortala-KabKota'!$E$2:$E$415,FALSE))</f>
        <v>#N/A</v>
      </c>
      <c r="J487" s="218" t="str">
        <f t="array" ref="J487">INDEX('Ortala-KabKota'!J$2:J$415,MATCH($D487,'Ortala-KabKota'!$E$2:$E$415,FALSE))</f>
        <v>#N/A</v>
      </c>
      <c r="K487" s="218" t="str">
        <f t="array" ref="K487">INDEX('Ortala-KabKota'!K$2:K$415,MATCH($D487,'Ortala-KabKota'!$E$2:$E$415,FALSE))</f>
        <v>#N/A</v>
      </c>
      <c r="L487" s="218" t="str">
        <f t="array" ref="L487">INDEX('Ortala-KabKota'!L$2:L$415,MATCH($D487,'Ortala-KabKota'!$E$2:$E$415,FALSE))</f>
        <v>#N/A</v>
      </c>
      <c r="M487" s="218" t="str">
        <f t="array" ref="M487">INDEX('Ortala-KabKota'!M$2:M$415,MATCH($D487,'Ortala-KabKota'!$E$2:$E$415,FALSE))</f>
        <v>#N/A</v>
      </c>
      <c r="N487" s="218" t="str">
        <f t="array" ref="N487">INDEX('Ortala-KabKota'!N$2:N$415,MATCH($D487,'Ortala-KabKota'!$E$2:$E$415,FALSE))</f>
        <v>#N/A</v>
      </c>
      <c r="O487" s="218" t="str">
        <f t="array" ref="O487">INDEX('Ortala-KabKota'!O$2:O$415,MATCH($D487,'Ortala-KabKota'!$E$2:$E$415,FALSE))</f>
        <v>#N/A</v>
      </c>
      <c r="P487" s="218" t="str">
        <f t="array" ref="P487">INDEX('Ortala-KabKota'!P$2:P$415,MATCH($D487,'Ortala-KabKota'!$E$2:$E$415,FALSE))</f>
        <v>#N/A</v>
      </c>
      <c r="Q487" s="218" t="str">
        <f t="array" ref="Q487">INDEX('Ortala-KabKota'!Q$2:Q$415,MATCH($D487,'Ortala-KabKota'!$E$2:$E$415,FALSE))</f>
        <v>#N/A</v>
      </c>
      <c r="R487" s="218" t="str">
        <f t="array" ref="R487">INDEX('Ortala-KabKota'!R$2:R$415,MATCH($D487,'Ortala-KabKota'!$E$2:$E$415,FALSE))</f>
        <v>#N/A</v>
      </c>
      <c r="S487" s="218" t="str">
        <f t="array" ref="S487">INDEX('Ortala-KabKota'!S$2:S$415,MATCH($D487,'Ortala-KabKota'!$E$2:$E$415,FALSE))</f>
        <v>#N/A</v>
      </c>
      <c r="T487" s="218" t="str">
        <f t="array" ref="T487">INDEX('Ortala-KabKota'!T$2:T$415,MATCH($D487,'Ortala-KabKota'!$E$2:$E$415,FALSE))</f>
        <v>#N/A</v>
      </c>
      <c r="U487" s="218" t="str">
        <f t="array" ref="U487">INDEX('Ortala-KabKota'!U$2:U$415,MATCH($D487,'Ortala-KabKota'!$E$2:$E$415,FALSE))</f>
        <v>#N/A</v>
      </c>
      <c r="V487" s="218" t="str">
        <f t="array" ref="V487">INDEX('Ortala-KabKota'!V$2:V$415,MATCH($D487,'Ortala-KabKota'!$E$2:$E$415,FALSE))</f>
        <v>#N/A</v>
      </c>
      <c r="W487" s="218" t="str">
        <f t="array" ref="W487">INDEX('Ortala-KabKota'!W$2:W$415,MATCH($D487,'Ortala-KabKota'!$E$2:$E$415,FALSE))</f>
        <v>#N/A</v>
      </c>
      <c r="X487" s="218" t="str">
        <f t="array" ref="X487">INDEX('Ortala-KabKota'!X$2:X$415,MATCH($D487,'Ortala-KabKota'!$E$2:$E$415,FALSE))</f>
        <v>#N/A</v>
      </c>
      <c r="Y487" s="218" t="str">
        <f t="array" ref="Y487">INDEX('Ortala-KabKota'!Y$2:Y$415,MATCH($D487,'Ortala-KabKota'!$E$2:$E$415,FALSE))</f>
        <v>#N/A</v>
      </c>
      <c r="Z487" s="218" t="str">
        <f t="array" ref="Z487">INDEX('Ortala-KabKota'!Z$2:Z$415,MATCH($D487,'Ortala-KabKota'!$E$2:$E$415,FALSE))</f>
        <v>#N/A</v>
      </c>
      <c r="AA487" s="218" t="str">
        <f t="array" ref="AA487">INDEX('Ortala-KabKota'!AA$2:AA$415,MATCH($D487,'Ortala-KabKota'!$E$2:$E$415,FALSE))</f>
        <v>#N/A</v>
      </c>
      <c r="AB487" s="218" t="str">
        <f t="array" ref="AB487">INDEX('Ortala-KabKota'!AB$2:AB$415,MATCH($D487,'Ortala-KabKota'!$E$2:$E$415,FALSE))</f>
        <v>#N/A</v>
      </c>
      <c r="AC487" s="218" t="str">
        <f t="array" ref="AC487">INDEX('Ortala-KabKota'!AC$2:AC$415,MATCH($D487,'Ortala-KabKota'!$E$2:$E$415,FALSE))</f>
        <v>#N/A</v>
      </c>
      <c r="AD487" s="218" t="str">
        <f t="array" ref="AD487">INDEX('Ortala-KabKota'!AD$2:AD$415,MATCH($D487,'Ortala-KabKota'!$E$2:$E$415,FALSE))</f>
        <v>#N/A</v>
      </c>
      <c r="AE487" s="218" t="str">
        <f t="array" ref="AE487">INDEX('Ortala-KabKota'!AE$2:AE$415,MATCH($D487,'Ortala-KabKota'!$E$2:$E$415,FALSE))</f>
        <v>#N/A</v>
      </c>
      <c r="AF487" s="218" t="str">
        <f t="array" ref="AF487">INDEX('Ortala-KabKota'!AF$2:AF$415,MATCH($D487,'Ortala-KabKota'!$E$2:$E$415,FALSE))</f>
        <v>#N/A</v>
      </c>
      <c r="AG487" s="218" t="str">
        <f t="array" ref="AG487">INDEX('Ortala-KabKota'!AG$2:AG$415,MATCH($D487,'Ortala-KabKota'!$E$2:$E$415,FALSE))</f>
        <v>#N/A</v>
      </c>
      <c r="AH487" s="218" t="str">
        <f t="array" ref="AH487">INDEX('Ortala-KabKota'!AH$2:AH$415,MATCH($D487,'Ortala-KabKota'!$E$2:$E$415,FALSE))</f>
        <v>#N/A</v>
      </c>
      <c r="AI487" s="218" t="str">
        <f t="array" ref="AI487">INDEX('Ortala-KabKota'!AI$2:AI$415,MATCH($D487,'Ortala-KabKota'!$E$2:$E$415,FALSE))</f>
        <v>#N/A</v>
      </c>
      <c r="AJ487" s="218" t="str">
        <f t="array" ref="AJ487">INDEX('Ortala-KabKota'!AJ$2:AJ$415,MATCH($D487,'Ortala-KabKota'!$E$2:$E$415,FALSE))</f>
        <v>#N/A</v>
      </c>
      <c r="AK487" s="218" t="str">
        <f t="array" ref="AK487">INDEX('Ortala-KabKota'!AK$2:AK$415,MATCH($D487,'Ortala-KabKota'!$E$2:$E$415,FALSE))</f>
        <v>#N/A</v>
      </c>
      <c r="AL487" s="218" t="str">
        <f t="array" ref="AL487">INDEX('Ortala-KabKota'!AL$2:AL$415,MATCH($D487,'Ortala-KabKota'!$E$2:$E$415,FALSE))</f>
        <v>#N/A</v>
      </c>
      <c r="AM487" s="218" t="str">
        <f t="array" ref="AM487">INDEX('Ortala-KabKota'!AM$2:AM$415,MATCH($D487,'Ortala-KabKota'!$E$2:$E$415,FALSE))</f>
        <v>#N/A</v>
      </c>
      <c r="AN487" s="218" t="str">
        <f t="array" ref="AN487">INDEX('Ortala-KabKota'!AN$2:AN$415,MATCH($D487,'Ortala-KabKota'!$E$2:$E$415,FALSE))</f>
        <v>#N/A</v>
      </c>
      <c r="AO487" s="218" t="str">
        <f t="array" ref="AO487">INDEX('Ortala-KabKota'!AO$2:AO$415,MATCH($D487,'Ortala-KabKota'!$E$2:$E$415,FALSE))</f>
        <v>#N/A</v>
      </c>
      <c r="AP487" s="218" t="str">
        <f t="array" ref="AP487">INDEX('Ortala-KabKota'!AP$2:AP$415,MATCH($D487,'Ortala-KabKota'!$E$2:$E$415,FALSE))</f>
        <v>#N/A</v>
      </c>
      <c r="AQ487" s="218" t="str">
        <f t="array" ref="AQ487">INDEX('Ortala-KabKota'!AQ$2:AQ$415,MATCH($D487,'Ortala-KabKota'!$E$2:$E$415,FALSE))</f>
        <v>#N/A</v>
      </c>
      <c r="AR487" s="218" t="str">
        <f t="array" ref="AR487">INDEX('Ortala-KabKota'!AR$2:AR$415,MATCH($D487,'Ortala-KabKota'!$E$2:$E$415,FALSE))</f>
        <v>#N/A</v>
      </c>
      <c r="AS487" s="218" t="str">
        <f t="array" ref="AS487">INDEX('Ortala-KabKota'!AS$2:AS$415,MATCH($D487,'Ortala-KabKota'!$E$2:$E$415,FALSE))</f>
        <v>#N/A</v>
      </c>
      <c r="AT487" s="218" t="str">
        <f t="array" ref="AT487">INDEX('Ortala-KabKota'!AT$2:AT$415,MATCH($D487,'Ortala-KabKota'!$E$2:$E$415,FALSE))</f>
        <v>#N/A</v>
      </c>
      <c r="AU487" s="218" t="str">
        <f t="array" ref="AU487">INDEX('UPTD PPA KabKota'!D$5:D$513,MATCH($D487,'UPTD PPA KabKota'!$C$5:$C$513,FALSE))</f>
        <v/>
      </c>
      <c r="AV487" s="218" t="str">
        <f t="array" ref="AV487">INDEX('UPTD PPA KabKota'!E$5:E$513,MATCH($D487,'UPTD PPA KabKota'!$C$5:$C$513,FALSE))</f>
        <v/>
      </c>
      <c r="AW487" s="218" t="str">
        <f t="array" ref="AW487">INDEX('UPTD PPA KabKota'!F$5:F$513,MATCH($D487,'UPTD PPA KabKota'!$C$5:$C$513,FALSE))</f>
        <v/>
      </c>
      <c r="AX487" s="218" t="str">
        <f t="array" ref="AX487">INDEX('UPTD PPA KabKota'!G$5:G$513,MATCH($D487,'UPTD PPA KabKota'!$C$5:$C$513,FALSE))</f>
        <v/>
      </c>
      <c r="AY487" s="218" t="str">
        <f t="array" ref="AY487">INDEX('UPTD PPA KabKota'!H$5:H$513,MATCH($D487,'UPTD PPA KabKota'!$C$5:$C$513,FALSE))</f>
        <v/>
      </c>
      <c r="AZ487" s="218" t="str">
        <f t="array" ref="AZ487">INDEX('UPTD PPA KabKota'!I$5:I$513,MATCH($D487,'UPTD PPA KabKota'!$C$5:$C$513,FALSE))</f>
        <v/>
      </c>
      <c r="BA487" s="218" t="str">
        <f t="array" ref="BA487">INDEX('UPTD PPA KabKota'!J$5:J$513,MATCH($D487,'UPTD PPA KabKota'!$C$5:$C$513,FALSE))</f>
        <v/>
      </c>
      <c r="BB487" s="218" t="str">
        <f t="array" ref="BB487">INDEX('UPTD PPA KabKota'!K$5:K$513,MATCH($D487,'UPTD PPA KabKota'!$C$5:$C$513,FALSE))</f>
        <v/>
      </c>
      <c r="BC487" s="218" t="str">
        <f t="array" ref="BC487">INDEX('UPTD PPA KabKota'!L$5:L$513,MATCH($D487,'UPTD PPA KabKota'!$C$5:$C$513,FALSE))</f>
        <v/>
      </c>
      <c r="BD487" s="218" t="str">
        <f t="array" ref="BD487">INDEX('UPTD PPA KabKota'!M$5:M$513,MATCH($D487,'UPTD PPA KabKota'!$C$5:$C$513,FALSE))</f>
        <v/>
      </c>
      <c r="BE487" s="218" t="str">
        <f t="array" ref="BE487">INDEX('UPTD PPA KabKota'!N$5:N$513,MATCH($D487,'UPTD PPA KabKota'!$C$5:$C$513,FALSE))</f>
        <v/>
      </c>
      <c r="BF487" s="218" t="str">
        <f t="array" ref="BF487">INDEX('UPTD PPA KabKota'!O$5:O$513,MATCH($D487,'UPTD PPA KabKota'!$C$5:$C$513,FALSE))</f>
        <v/>
      </c>
      <c r="BG487" s="218" t="str">
        <f t="array" ref="BG487">INDEX('UPTD PPA KabKota'!P$5:P$513,MATCH($D487,'UPTD PPA KabKota'!$C$5:$C$513,FALSE))</f>
        <v/>
      </c>
      <c r="BH487" s="218" t="str">
        <f t="array" ref="BH487">INDEX('UPTD PPA KabKota'!Q$5:Q$513,MATCH($D487,'UPTD PPA KabKota'!$C$5:$C$513,FALSE))</f>
        <v/>
      </c>
      <c r="BI487" s="218" t="str">
        <f t="array" ref="BI487">INDEX('UPTD PPA KabKota'!R$5:R$513,MATCH($D487,'UPTD PPA KabKota'!$C$5:$C$513,FALSE))</f>
        <v/>
      </c>
      <c r="BJ487" s="218" t="str">
        <f t="array" ref="BJ487">INDEX('UPTD PPA KabKota'!S$5:S$513,MATCH($D487,'UPTD PPA KabKota'!$C$5:$C$513,FALSE))</f>
        <v/>
      </c>
      <c r="BK487" s="218" t="str">
        <f t="array" ref="BK487">INDEX('UPTD PPA KabKota'!T$5:T$513,MATCH($D487,'UPTD PPA KabKota'!$C$5:$C$513,FALSE))</f>
        <v/>
      </c>
      <c r="BL487" s="218" t="str">
        <f t="array" ref="BL487">INDEX('UPTD PPA KabKota'!U$5:U$513,MATCH($D487,'UPTD PPA KabKota'!$C$5:$C$513,FALSE))</f>
        <v/>
      </c>
      <c r="BM487" s="218" t="str">
        <f t="array" ref="BM487">INDEX('UPTD PPA KabKota'!V$5:V$513,MATCH($D487,'UPTD PPA KabKota'!$C$5:$C$513,FALSE))</f>
        <v/>
      </c>
      <c r="BN487" s="218" t="str">
        <f t="array" ref="BN487">INDEX('UPTD PPA KabKota'!W$5:W$513,MATCH($D487,'UPTD PPA KabKota'!$C$5:$C$513,FALSE))</f>
        <v/>
      </c>
      <c r="BO487" s="218" t="str">
        <f t="array" ref="BO487">INDEX('UPTD PPA KabKota'!X$5:X$513,MATCH($D487,'UPTD PPA KabKota'!$C$5:$C$513,FALSE))</f>
        <v/>
      </c>
      <c r="BP487" s="218" t="str">
        <f t="array" ref="BP487">INDEX('UPTD PPA KabKota'!Y$5:Y$513,MATCH($D487,'UPTD PPA KabKota'!$C$5:$C$513,FALSE))</f>
        <v/>
      </c>
      <c r="BQ487" s="218" t="str">
        <f t="array" ref="BQ487">INDEX('UPTD PPA KabKota'!Z$5:Z$513,MATCH($D487,'UPTD PPA KabKota'!$C$5:$C$513,FALSE))</f>
        <v/>
      </c>
      <c r="BR487" s="218" t="str">
        <f t="array" ref="BR487">INDEX('UPTD PPA KabKota'!AA$5:AA$513,MATCH($D487,'UPTD PPA KabKota'!$C$5:$C$513,FALSE))</f>
        <v/>
      </c>
      <c r="BS487" s="218" t="str">
        <f t="array" ref="BS487">INDEX('UPTD PPA KabKota'!AB$5:AB$513,MATCH($D487,'UPTD PPA KabKota'!$C$5:$C$513,FALSE))</f>
        <v/>
      </c>
      <c r="BT487" s="218" t="str">
        <f t="array" ref="BT487">INDEX('UPTD PPA KabKota'!AC$5:AC$513,MATCH($D487,'UPTD PPA KabKota'!$C$5:$C$513,FALSE))</f>
        <v/>
      </c>
      <c r="BU487" s="218" t="str">
        <f t="array" ref="BU487">INDEX('UPTD PPA KabKota'!AD$5:AD$513,MATCH($D487,'UPTD PPA KabKota'!$C$5:$C$513,FALSE))</f>
        <v/>
      </c>
      <c r="BV487" s="218" t="str">
        <f t="array" ref="BV487">INDEX('UPTD PPA KabKota'!AE$5:AE$513,MATCH($D487,'UPTD PPA KabKota'!$C$5:$C$513,FALSE))</f>
        <v/>
      </c>
      <c r="BW487" s="218" t="str">
        <f t="array" ref="BW487">INDEX('UPTD PPA KabKota'!AF$5:AF$513,MATCH($D487,'UPTD PPA KabKota'!$C$5:$C$513,FALSE))</f>
        <v/>
      </c>
      <c r="BX487" s="218" t="str">
        <f t="array" ref="BX487">INDEX('UPTD PPA KabKota'!AG$5:AG$513,MATCH($D487,'UPTD PPA KabKota'!$C$5:$C$513,FALSE))</f>
        <v/>
      </c>
      <c r="BY487" s="218" t="str">
        <f t="array" ref="BY487">INDEX('UPTD PPA KabKota'!AH$5:AH$513,MATCH($D487,'UPTD PPA KabKota'!$C$5:$C$513,FALSE))</f>
        <v/>
      </c>
      <c r="BZ487" s="218" t="str">
        <f t="array" ref="BZ487">INDEX('UPTD PPA KabKota'!AI$5:AI$513,MATCH($D487,'UPTD PPA KabKota'!$C$5:$C$513,FALSE))</f>
        <v/>
      </c>
      <c r="CA487" s="218" t="str">
        <f t="array" ref="CA487">INDEX('UPTD PPA KabKota'!AJ$5:AJ$513,MATCH($D487,'UPTD PPA KabKota'!$C$5:$C$513,FALSE))</f>
        <v/>
      </c>
      <c r="CB487" s="218" t="str">
        <f t="array" ref="CB487">INDEX('UPTD PPA KabKota'!AK$5:AK$513,MATCH($D487,'UPTD PPA KabKota'!$C$5:$C$513,FALSE))</f>
        <v/>
      </c>
      <c r="CC487" s="218" t="str">
        <f t="array" ref="CC487">INDEX('UPTD PPA KabKota'!AL$5:AL$513,MATCH($D487,'UPTD PPA KabKota'!$C$5:$C$513,FALSE))</f>
        <v/>
      </c>
      <c r="CD487" s="218" t="str">
        <f t="array" ref="CD487">INDEX('UPTD PPA KabKota'!AM$5:AM$513,MATCH($D487,'UPTD PPA KabKota'!$C$5:$C$513,FALSE))</f>
        <v/>
      </c>
      <c r="CE487" s="218" t="str">
        <f t="array" ref="CE487">INDEX('UPTD PPA KabKota'!AN$5:AN$513,MATCH($D487,'UPTD PPA KabKota'!$C$5:$C$513,FALSE))</f>
        <v/>
      </c>
      <c r="CF487" s="218" t="str">
        <f t="array" ref="CF487">INDEX('UPTD PPA KabKota'!AO$5:AO$513,MATCH($D487,'UPTD PPA KabKota'!$C$5:$C$513,FALSE))</f>
        <v/>
      </c>
      <c r="CG487" s="218" t="str">
        <f t="array" ref="CG487">INDEX('UPTD PPA KabKota'!AP$5:AP$513,MATCH($D487,'UPTD PPA KabKota'!$C$5:$C$513,FALSE))</f>
        <v/>
      </c>
      <c r="CH487" s="218" t="str">
        <f t="array" ref="CH487">INDEX('UPTD PPA KabKota'!AQ$5:AQ$513,MATCH($D487,'UPTD PPA KabKota'!$C$5:$C$513,FALSE))</f>
        <v/>
      </c>
      <c r="CI487" s="218" t="str">
        <f t="array" ref="CI487">INDEX('UPTD PPA KabKota'!AR$5:AR$513,MATCH($D487,'UPTD PPA KabKota'!$C$5:$C$513,FALSE))</f>
        <v/>
      </c>
      <c r="CJ487" s="218" t="str">
        <f t="array" ref="CJ487">INDEX('UPTD PPA KabKota'!AS$5:AS$513,MATCH($D487,'UPTD PPA KabKota'!$C$5:$C$513,FALSE))</f>
        <v/>
      </c>
      <c r="CK487" s="218" t="str">
        <f t="array" ref="CK487">INDEX('UPTD PPA KabKota'!AT$5:AT$513,MATCH($D487,'UPTD PPA KabKota'!$C$5:$C$513,FALSE))</f>
        <v/>
      </c>
      <c r="CL487" s="218" t="str">
        <f t="array" ref="CL487">INDEX('UPTD PPA KabKota'!AU$5:AU$513,MATCH($D487,'UPTD PPA KabKota'!$C$5:$C$513,FALSE))</f>
        <v/>
      </c>
      <c r="CM487" s="218" t="str">
        <f t="array" ref="CM487">INDEX('UPTD PPA KabKota'!AV$5:AV$513,MATCH($D487,'UPTD PPA KabKota'!$C$5:$C$513,FALSE))</f>
        <v/>
      </c>
      <c r="CN487" s="218" t="str">
        <f t="array" ref="CN487">INDEX('UPTD PPA KabKota'!AW$5:AW$513,MATCH($D487,'UPTD PPA KabKota'!$C$5:$C$513,FALSE))</f>
        <v/>
      </c>
      <c r="CO487" s="218" t="str">
        <f t="array" ref="CO487">INDEX('UPTD PPA KabKota'!AX$5:AX$513,MATCH($D487,'UPTD PPA KabKota'!$C$5:$C$513,FALSE))</f>
        <v/>
      </c>
      <c r="CP487" s="218" t="str">
        <f t="array" ref="CP487">INDEX('UPTD PPA KabKota'!AY$5:AY$513,MATCH($D487,'UPTD PPA KabKota'!$C$5:$C$513,FALSE))</f>
        <v/>
      </c>
      <c r="CQ487" s="209" t="str">
        <f>IFERROR(__xludf.DUMMYFUNCTION("IF(ISBLANK($K487),"""",IF(REGEXMATCH($K487,""Peraturan""),""Ada"",IF(REGEXMATCH($K487,""Rekomendasi""),""Tidak Ada"", $K487)))
"),"#N/A")</f>
        <v>#N/A</v>
      </c>
      <c r="CR487" s="209" t="str">
        <f t="array" ref="CR487">index('UPTD PPA KabKota'!$BI$5:$BI$513,match($D487,'UPTD PPA KabKota'!$C$5:$C$513,false))</f>
        <v>Tidak Ada</v>
      </c>
      <c r="CS487" s="314" t="str">
        <f t="shared" si="84"/>
        <v>#N/A</v>
      </c>
    </row>
    <row r="488">
      <c r="A488" s="334">
        <v>482.0</v>
      </c>
      <c r="B488" s="334">
        <v>6.0</v>
      </c>
      <c r="C488" s="311" t="s">
        <v>4793</v>
      </c>
      <c r="D488" s="312" t="s">
        <v>4183</v>
      </c>
      <c r="E488" s="313"/>
      <c r="F488" s="218" t="str">
        <f t="array" ref="F488">INDEX('Ortala-KabKota'!F$2:F$415,MATCH($D488,'Ortala-KabKota'!$E$2:$E$415,FALSE))</f>
        <v>#N/A</v>
      </c>
      <c r="G488" s="218" t="str">
        <f t="array" ref="G488">INDEX('Ortala-KabKota'!G$2:G$415,MATCH($D488,'Ortala-KabKota'!$E$2:$E$415,FALSE))</f>
        <v>#N/A</v>
      </c>
      <c r="H488" s="218" t="str">
        <f t="array" ref="H488">INDEX('Ortala-KabKota'!H$2:H$415,MATCH($D488,'Ortala-KabKota'!$E$2:$E$415,FALSE))</f>
        <v>#N/A</v>
      </c>
      <c r="I488" s="218" t="str">
        <f t="array" ref="I488">INDEX('Ortala-KabKota'!I$2:I$415,MATCH($D488,'Ortala-KabKota'!$E$2:$E$415,FALSE))</f>
        <v>#N/A</v>
      </c>
      <c r="J488" s="218" t="str">
        <f t="array" ref="J488">INDEX('Ortala-KabKota'!J$2:J$415,MATCH($D488,'Ortala-KabKota'!$E$2:$E$415,FALSE))</f>
        <v>#N/A</v>
      </c>
      <c r="K488" s="218" t="str">
        <f t="array" ref="K488">INDEX('Ortala-KabKota'!K$2:K$415,MATCH($D488,'Ortala-KabKota'!$E$2:$E$415,FALSE))</f>
        <v>#N/A</v>
      </c>
      <c r="L488" s="218" t="str">
        <f t="array" ref="L488">INDEX('Ortala-KabKota'!L$2:L$415,MATCH($D488,'Ortala-KabKota'!$E$2:$E$415,FALSE))</f>
        <v>#N/A</v>
      </c>
      <c r="M488" s="218" t="str">
        <f t="array" ref="M488">INDEX('Ortala-KabKota'!M$2:M$415,MATCH($D488,'Ortala-KabKota'!$E$2:$E$415,FALSE))</f>
        <v>#N/A</v>
      </c>
      <c r="N488" s="218" t="str">
        <f t="array" ref="N488">INDEX('Ortala-KabKota'!N$2:N$415,MATCH($D488,'Ortala-KabKota'!$E$2:$E$415,FALSE))</f>
        <v>#N/A</v>
      </c>
      <c r="O488" s="218" t="str">
        <f t="array" ref="O488">INDEX('Ortala-KabKota'!O$2:O$415,MATCH($D488,'Ortala-KabKota'!$E$2:$E$415,FALSE))</f>
        <v>#N/A</v>
      </c>
      <c r="P488" s="218" t="str">
        <f t="array" ref="P488">INDEX('Ortala-KabKota'!P$2:P$415,MATCH($D488,'Ortala-KabKota'!$E$2:$E$415,FALSE))</f>
        <v>#N/A</v>
      </c>
      <c r="Q488" s="218" t="str">
        <f t="array" ref="Q488">INDEX('Ortala-KabKota'!Q$2:Q$415,MATCH($D488,'Ortala-KabKota'!$E$2:$E$415,FALSE))</f>
        <v>#N/A</v>
      </c>
      <c r="R488" s="218" t="str">
        <f t="array" ref="R488">INDEX('Ortala-KabKota'!R$2:R$415,MATCH($D488,'Ortala-KabKota'!$E$2:$E$415,FALSE))</f>
        <v>#N/A</v>
      </c>
      <c r="S488" s="218" t="str">
        <f t="array" ref="S488">INDEX('Ortala-KabKota'!S$2:S$415,MATCH($D488,'Ortala-KabKota'!$E$2:$E$415,FALSE))</f>
        <v>#N/A</v>
      </c>
      <c r="T488" s="218" t="str">
        <f t="array" ref="T488">INDEX('Ortala-KabKota'!T$2:T$415,MATCH($D488,'Ortala-KabKota'!$E$2:$E$415,FALSE))</f>
        <v>#N/A</v>
      </c>
      <c r="U488" s="218" t="str">
        <f t="array" ref="U488">INDEX('Ortala-KabKota'!U$2:U$415,MATCH($D488,'Ortala-KabKota'!$E$2:$E$415,FALSE))</f>
        <v>#N/A</v>
      </c>
      <c r="V488" s="218" t="str">
        <f t="array" ref="V488">INDEX('Ortala-KabKota'!V$2:V$415,MATCH($D488,'Ortala-KabKota'!$E$2:$E$415,FALSE))</f>
        <v>#N/A</v>
      </c>
      <c r="W488" s="218" t="str">
        <f t="array" ref="W488">INDEX('Ortala-KabKota'!W$2:W$415,MATCH($D488,'Ortala-KabKota'!$E$2:$E$415,FALSE))</f>
        <v>#N/A</v>
      </c>
      <c r="X488" s="218" t="str">
        <f t="array" ref="X488">INDEX('Ortala-KabKota'!X$2:X$415,MATCH($D488,'Ortala-KabKota'!$E$2:$E$415,FALSE))</f>
        <v>#N/A</v>
      </c>
      <c r="Y488" s="218" t="str">
        <f t="array" ref="Y488">INDEX('Ortala-KabKota'!Y$2:Y$415,MATCH($D488,'Ortala-KabKota'!$E$2:$E$415,FALSE))</f>
        <v>#N/A</v>
      </c>
      <c r="Z488" s="218" t="str">
        <f t="array" ref="Z488">INDEX('Ortala-KabKota'!Z$2:Z$415,MATCH($D488,'Ortala-KabKota'!$E$2:$E$415,FALSE))</f>
        <v>#N/A</v>
      </c>
      <c r="AA488" s="218" t="str">
        <f t="array" ref="AA488">INDEX('Ortala-KabKota'!AA$2:AA$415,MATCH($D488,'Ortala-KabKota'!$E$2:$E$415,FALSE))</f>
        <v>#N/A</v>
      </c>
      <c r="AB488" s="218" t="str">
        <f t="array" ref="AB488">INDEX('Ortala-KabKota'!AB$2:AB$415,MATCH($D488,'Ortala-KabKota'!$E$2:$E$415,FALSE))</f>
        <v>#N/A</v>
      </c>
      <c r="AC488" s="218" t="str">
        <f t="array" ref="AC488">INDEX('Ortala-KabKota'!AC$2:AC$415,MATCH($D488,'Ortala-KabKota'!$E$2:$E$415,FALSE))</f>
        <v>#N/A</v>
      </c>
      <c r="AD488" s="218" t="str">
        <f t="array" ref="AD488">INDEX('Ortala-KabKota'!AD$2:AD$415,MATCH($D488,'Ortala-KabKota'!$E$2:$E$415,FALSE))</f>
        <v>#N/A</v>
      </c>
      <c r="AE488" s="218" t="str">
        <f t="array" ref="AE488">INDEX('Ortala-KabKota'!AE$2:AE$415,MATCH($D488,'Ortala-KabKota'!$E$2:$E$415,FALSE))</f>
        <v>#N/A</v>
      </c>
      <c r="AF488" s="218" t="str">
        <f t="array" ref="AF488">INDEX('Ortala-KabKota'!AF$2:AF$415,MATCH($D488,'Ortala-KabKota'!$E$2:$E$415,FALSE))</f>
        <v>#N/A</v>
      </c>
      <c r="AG488" s="218" t="str">
        <f t="array" ref="AG488">INDEX('Ortala-KabKota'!AG$2:AG$415,MATCH($D488,'Ortala-KabKota'!$E$2:$E$415,FALSE))</f>
        <v>#N/A</v>
      </c>
      <c r="AH488" s="218" t="str">
        <f t="array" ref="AH488">INDEX('Ortala-KabKota'!AH$2:AH$415,MATCH($D488,'Ortala-KabKota'!$E$2:$E$415,FALSE))</f>
        <v>#N/A</v>
      </c>
      <c r="AI488" s="218" t="str">
        <f t="array" ref="AI488">INDEX('Ortala-KabKota'!AI$2:AI$415,MATCH($D488,'Ortala-KabKota'!$E$2:$E$415,FALSE))</f>
        <v>#N/A</v>
      </c>
      <c r="AJ488" s="218" t="str">
        <f t="array" ref="AJ488">INDEX('Ortala-KabKota'!AJ$2:AJ$415,MATCH($D488,'Ortala-KabKota'!$E$2:$E$415,FALSE))</f>
        <v>#N/A</v>
      </c>
      <c r="AK488" s="218" t="str">
        <f t="array" ref="AK488">INDEX('Ortala-KabKota'!AK$2:AK$415,MATCH($D488,'Ortala-KabKota'!$E$2:$E$415,FALSE))</f>
        <v>#N/A</v>
      </c>
      <c r="AL488" s="218" t="str">
        <f t="array" ref="AL488">INDEX('Ortala-KabKota'!AL$2:AL$415,MATCH($D488,'Ortala-KabKota'!$E$2:$E$415,FALSE))</f>
        <v>#N/A</v>
      </c>
      <c r="AM488" s="218" t="str">
        <f t="array" ref="AM488">INDEX('Ortala-KabKota'!AM$2:AM$415,MATCH($D488,'Ortala-KabKota'!$E$2:$E$415,FALSE))</f>
        <v>#N/A</v>
      </c>
      <c r="AN488" s="218" t="str">
        <f t="array" ref="AN488">INDEX('Ortala-KabKota'!AN$2:AN$415,MATCH($D488,'Ortala-KabKota'!$E$2:$E$415,FALSE))</f>
        <v>#N/A</v>
      </c>
      <c r="AO488" s="218" t="str">
        <f t="array" ref="AO488">INDEX('Ortala-KabKota'!AO$2:AO$415,MATCH($D488,'Ortala-KabKota'!$E$2:$E$415,FALSE))</f>
        <v>#N/A</v>
      </c>
      <c r="AP488" s="218" t="str">
        <f t="array" ref="AP488">INDEX('Ortala-KabKota'!AP$2:AP$415,MATCH($D488,'Ortala-KabKota'!$E$2:$E$415,FALSE))</f>
        <v>#N/A</v>
      </c>
      <c r="AQ488" s="218" t="str">
        <f t="array" ref="AQ488">INDEX('Ortala-KabKota'!AQ$2:AQ$415,MATCH($D488,'Ortala-KabKota'!$E$2:$E$415,FALSE))</f>
        <v>#N/A</v>
      </c>
      <c r="AR488" s="218" t="str">
        <f t="array" ref="AR488">INDEX('Ortala-KabKota'!AR$2:AR$415,MATCH($D488,'Ortala-KabKota'!$E$2:$E$415,FALSE))</f>
        <v>#N/A</v>
      </c>
      <c r="AS488" s="218" t="str">
        <f t="array" ref="AS488">INDEX('Ortala-KabKota'!AS$2:AS$415,MATCH($D488,'Ortala-KabKota'!$E$2:$E$415,FALSE))</f>
        <v>#N/A</v>
      </c>
      <c r="AT488" s="218" t="str">
        <f t="array" ref="AT488">INDEX('Ortala-KabKota'!AT$2:AT$415,MATCH($D488,'Ortala-KabKota'!$E$2:$E$415,FALSE))</f>
        <v>#N/A</v>
      </c>
      <c r="AU488" s="218" t="str">
        <f t="array" ref="AU488">INDEX('UPTD PPA KabKota'!D$5:D$513,MATCH($D488,'UPTD PPA KabKota'!$C$5:$C$513,FALSE))</f>
        <v/>
      </c>
      <c r="AV488" s="218" t="str">
        <f t="array" ref="AV488">INDEX('UPTD PPA KabKota'!E$5:E$513,MATCH($D488,'UPTD PPA KabKota'!$C$5:$C$513,FALSE))</f>
        <v/>
      </c>
      <c r="AW488" s="218" t="str">
        <f t="array" ref="AW488">INDEX('UPTD PPA KabKota'!F$5:F$513,MATCH($D488,'UPTD PPA KabKota'!$C$5:$C$513,FALSE))</f>
        <v/>
      </c>
      <c r="AX488" s="218" t="str">
        <f t="array" ref="AX488">INDEX('UPTD PPA KabKota'!G$5:G$513,MATCH($D488,'UPTD PPA KabKota'!$C$5:$C$513,FALSE))</f>
        <v/>
      </c>
      <c r="AY488" s="218" t="str">
        <f t="array" ref="AY488">INDEX('UPTD PPA KabKota'!H$5:H$513,MATCH($D488,'UPTD PPA KabKota'!$C$5:$C$513,FALSE))</f>
        <v/>
      </c>
      <c r="AZ488" s="218" t="str">
        <f t="array" ref="AZ488">INDEX('UPTD PPA KabKota'!I$5:I$513,MATCH($D488,'UPTD PPA KabKota'!$C$5:$C$513,FALSE))</f>
        <v/>
      </c>
      <c r="BA488" s="218" t="str">
        <f t="array" ref="BA488">INDEX('UPTD PPA KabKota'!J$5:J$513,MATCH($D488,'UPTD PPA KabKota'!$C$5:$C$513,FALSE))</f>
        <v/>
      </c>
      <c r="BB488" s="218" t="str">
        <f t="array" ref="BB488">INDEX('UPTD PPA KabKota'!K$5:K$513,MATCH($D488,'UPTD PPA KabKota'!$C$5:$C$513,FALSE))</f>
        <v/>
      </c>
      <c r="BC488" s="218" t="str">
        <f t="array" ref="BC488">INDEX('UPTD PPA KabKota'!L$5:L$513,MATCH($D488,'UPTD PPA KabKota'!$C$5:$C$513,FALSE))</f>
        <v/>
      </c>
      <c r="BD488" s="218" t="str">
        <f t="array" ref="BD488">INDEX('UPTD PPA KabKota'!M$5:M$513,MATCH($D488,'UPTD PPA KabKota'!$C$5:$C$513,FALSE))</f>
        <v/>
      </c>
      <c r="BE488" s="218" t="str">
        <f t="array" ref="BE488">INDEX('UPTD PPA KabKota'!N$5:N$513,MATCH($D488,'UPTD PPA KabKota'!$C$5:$C$513,FALSE))</f>
        <v/>
      </c>
      <c r="BF488" s="218" t="str">
        <f t="array" ref="BF488">INDEX('UPTD PPA KabKota'!O$5:O$513,MATCH($D488,'UPTD PPA KabKota'!$C$5:$C$513,FALSE))</f>
        <v/>
      </c>
      <c r="BG488" s="218" t="str">
        <f t="array" ref="BG488">INDEX('UPTD PPA KabKota'!P$5:P$513,MATCH($D488,'UPTD PPA KabKota'!$C$5:$C$513,FALSE))</f>
        <v/>
      </c>
      <c r="BH488" s="218" t="str">
        <f t="array" ref="BH488">INDEX('UPTD PPA KabKota'!Q$5:Q$513,MATCH($D488,'UPTD PPA KabKota'!$C$5:$C$513,FALSE))</f>
        <v/>
      </c>
      <c r="BI488" s="218" t="str">
        <f t="array" ref="BI488">INDEX('UPTD PPA KabKota'!R$5:R$513,MATCH($D488,'UPTD PPA KabKota'!$C$5:$C$513,FALSE))</f>
        <v/>
      </c>
      <c r="BJ488" s="218" t="str">
        <f t="array" ref="BJ488">INDEX('UPTD PPA KabKota'!S$5:S$513,MATCH($D488,'UPTD PPA KabKota'!$C$5:$C$513,FALSE))</f>
        <v/>
      </c>
      <c r="BK488" s="218" t="str">
        <f t="array" ref="BK488">INDEX('UPTD PPA KabKota'!T$5:T$513,MATCH($D488,'UPTD PPA KabKota'!$C$5:$C$513,FALSE))</f>
        <v/>
      </c>
      <c r="BL488" s="218" t="str">
        <f t="array" ref="BL488">INDEX('UPTD PPA KabKota'!U$5:U$513,MATCH($D488,'UPTD PPA KabKota'!$C$5:$C$513,FALSE))</f>
        <v/>
      </c>
      <c r="BM488" s="218" t="str">
        <f t="array" ref="BM488">INDEX('UPTD PPA KabKota'!V$5:V$513,MATCH($D488,'UPTD PPA KabKota'!$C$5:$C$513,FALSE))</f>
        <v/>
      </c>
      <c r="BN488" s="218" t="str">
        <f t="array" ref="BN488">INDEX('UPTD PPA KabKota'!W$5:W$513,MATCH($D488,'UPTD PPA KabKota'!$C$5:$C$513,FALSE))</f>
        <v/>
      </c>
      <c r="BO488" s="218" t="str">
        <f t="array" ref="BO488">INDEX('UPTD PPA KabKota'!X$5:X$513,MATCH($D488,'UPTD PPA KabKota'!$C$5:$C$513,FALSE))</f>
        <v/>
      </c>
      <c r="BP488" s="218" t="str">
        <f t="array" ref="BP488">INDEX('UPTD PPA KabKota'!Y$5:Y$513,MATCH($D488,'UPTD PPA KabKota'!$C$5:$C$513,FALSE))</f>
        <v/>
      </c>
      <c r="BQ488" s="218" t="str">
        <f t="array" ref="BQ488">INDEX('UPTD PPA KabKota'!Z$5:Z$513,MATCH($D488,'UPTD PPA KabKota'!$C$5:$C$513,FALSE))</f>
        <v/>
      </c>
      <c r="BR488" s="218" t="str">
        <f t="array" ref="BR488">INDEX('UPTD PPA KabKota'!AA$5:AA$513,MATCH($D488,'UPTD PPA KabKota'!$C$5:$C$513,FALSE))</f>
        <v/>
      </c>
      <c r="BS488" s="218" t="str">
        <f t="array" ref="BS488">INDEX('UPTD PPA KabKota'!AB$5:AB$513,MATCH($D488,'UPTD PPA KabKota'!$C$5:$C$513,FALSE))</f>
        <v/>
      </c>
      <c r="BT488" s="218" t="str">
        <f t="array" ref="BT488">INDEX('UPTD PPA KabKota'!AC$5:AC$513,MATCH($D488,'UPTD PPA KabKota'!$C$5:$C$513,FALSE))</f>
        <v/>
      </c>
      <c r="BU488" s="218" t="str">
        <f t="array" ref="BU488">INDEX('UPTD PPA KabKota'!AD$5:AD$513,MATCH($D488,'UPTD PPA KabKota'!$C$5:$C$513,FALSE))</f>
        <v/>
      </c>
      <c r="BV488" s="218" t="str">
        <f t="array" ref="BV488">INDEX('UPTD PPA KabKota'!AE$5:AE$513,MATCH($D488,'UPTD PPA KabKota'!$C$5:$C$513,FALSE))</f>
        <v/>
      </c>
      <c r="BW488" s="218" t="str">
        <f t="array" ref="BW488">INDEX('UPTD PPA KabKota'!AF$5:AF$513,MATCH($D488,'UPTD PPA KabKota'!$C$5:$C$513,FALSE))</f>
        <v/>
      </c>
      <c r="BX488" s="218" t="str">
        <f t="array" ref="BX488">INDEX('UPTD PPA KabKota'!AG$5:AG$513,MATCH($D488,'UPTD PPA KabKota'!$C$5:$C$513,FALSE))</f>
        <v/>
      </c>
      <c r="BY488" s="218" t="str">
        <f t="array" ref="BY488">INDEX('UPTD PPA KabKota'!AH$5:AH$513,MATCH($D488,'UPTD PPA KabKota'!$C$5:$C$513,FALSE))</f>
        <v/>
      </c>
      <c r="BZ488" s="218" t="str">
        <f t="array" ref="BZ488">INDEX('UPTD PPA KabKota'!AI$5:AI$513,MATCH($D488,'UPTD PPA KabKota'!$C$5:$C$513,FALSE))</f>
        <v/>
      </c>
      <c r="CA488" s="218" t="str">
        <f t="array" ref="CA488">INDEX('UPTD PPA KabKota'!AJ$5:AJ$513,MATCH($D488,'UPTD PPA KabKota'!$C$5:$C$513,FALSE))</f>
        <v/>
      </c>
      <c r="CB488" s="218" t="str">
        <f t="array" ref="CB488">INDEX('UPTD PPA KabKota'!AK$5:AK$513,MATCH($D488,'UPTD PPA KabKota'!$C$5:$C$513,FALSE))</f>
        <v/>
      </c>
      <c r="CC488" s="218" t="str">
        <f t="array" ref="CC488">INDEX('UPTD PPA KabKota'!AL$5:AL$513,MATCH($D488,'UPTD PPA KabKota'!$C$5:$C$513,FALSE))</f>
        <v/>
      </c>
      <c r="CD488" s="218" t="str">
        <f t="array" ref="CD488">INDEX('UPTD PPA KabKota'!AM$5:AM$513,MATCH($D488,'UPTD PPA KabKota'!$C$5:$C$513,FALSE))</f>
        <v/>
      </c>
      <c r="CE488" s="218" t="str">
        <f t="array" ref="CE488">INDEX('UPTD PPA KabKota'!AN$5:AN$513,MATCH($D488,'UPTD PPA KabKota'!$C$5:$C$513,FALSE))</f>
        <v/>
      </c>
      <c r="CF488" s="218" t="str">
        <f t="array" ref="CF488">INDEX('UPTD PPA KabKota'!AO$5:AO$513,MATCH($D488,'UPTD PPA KabKota'!$C$5:$C$513,FALSE))</f>
        <v/>
      </c>
      <c r="CG488" s="218" t="str">
        <f t="array" ref="CG488">INDEX('UPTD PPA KabKota'!AP$5:AP$513,MATCH($D488,'UPTD PPA KabKota'!$C$5:$C$513,FALSE))</f>
        <v/>
      </c>
      <c r="CH488" s="218" t="str">
        <f t="array" ref="CH488">INDEX('UPTD PPA KabKota'!AQ$5:AQ$513,MATCH($D488,'UPTD PPA KabKota'!$C$5:$C$513,FALSE))</f>
        <v/>
      </c>
      <c r="CI488" s="218" t="str">
        <f t="array" ref="CI488">INDEX('UPTD PPA KabKota'!AR$5:AR$513,MATCH($D488,'UPTD PPA KabKota'!$C$5:$C$513,FALSE))</f>
        <v/>
      </c>
      <c r="CJ488" s="218" t="str">
        <f t="array" ref="CJ488">INDEX('UPTD PPA KabKota'!AS$5:AS$513,MATCH($D488,'UPTD PPA KabKota'!$C$5:$C$513,FALSE))</f>
        <v/>
      </c>
      <c r="CK488" s="218" t="str">
        <f t="array" ref="CK488">INDEX('UPTD PPA KabKota'!AT$5:AT$513,MATCH($D488,'UPTD PPA KabKota'!$C$5:$C$513,FALSE))</f>
        <v/>
      </c>
      <c r="CL488" s="218" t="str">
        <f t="array" ref="CL488">INDEX('UPTD PPA KabKota'!AU$5:AU$513,MATCH($D488,'UPTD PPA KabKota'!$C$5:$C$513,FALSE))</f>
        <v/>
      </c>
      <c r="CM488" s="218" t="str">
        <f t="array" ref="CM488">INDEX('UPTD PPA KabKota'!AV$5:AV$513,MATCH($D488,'UPTD PPA KabKota'!$C$5:$C$513,FALSE))</f>
        <v/>
      </c>
      <c r="CN488" s="218" t="str">
        <f t="array" ref="CN488">INDEX('UPTD PPA KabKota'!AW$5:AW$513,MATCH($D488,'UPTD PPA KabKota'!$C$5:$C$513,FALSE))</f>
        <v/>
      </c>
      <c r="CO488" s="218" t="str">
        <f t="array" ref="CO488">INDEX('UPTD PPA KabKota'!AX$5:AX$513,MATCH($D488,'UPTD PPA KabKota'!$C$5:$C$513,FALSE))</f>
        <v/>
      </c>
      <c r="CP488" s="218" t="str">
        <f t="array" ref="CP488">INDEX('UPTD PPA KabKota'!AY$5:AY$513,MATCH($D488,'UPTD PPA KabKota'!$C$5:$C$513,FALSE))</f>
        <v/>
      </c>
      <c r="CQ488" s="209" t="str">
        <f>IFERROR(__xludf.DUMMYFUNCTION("IF(ISBLANK($K488),"""",IF(REGEXMATCH($K488,""Peraturan""),""Ada"",IF(REGEXMATCH($K488,""Rekomendasi""),""Tidak Ada"", $K488)))
"),"#N/A")</f>
        <v>#N/A</v>
      </c>
      <c r="CR488" s="209" t="str">
        <f t="array" ref="CR488">index('UPTD PPA KabKota'!$BI$5:$BI$513,match($D488,'UPTD PPA KabKota'!$C$5:$C$513,false))</f>
        <v>Tidak Ada</v>
      </c>
      <c r="CS488" s="314" t="str">
        <f t="shared" si="84"/>
        <v>#N/A</v>
      </c>
    </row>
    <row r="489">
      <c r="A489" s="334">
        <v>483.0</v>
      </c>
      <c r="B489" s="334">
        <v>7.0</v>
      </c>
      <c r="C489" s="311" t="s">
        <v>4793</v>
      </c>
      <c r="D489" s="312" t="s">
        <v>4184</v>
      </c>
      <c r="E489" s="313"/>
      <c r="F489" s="218" t="str">
        <f t="array" ref="F489">INDEX('Ortala-KabKota'!F$2:F$415,MATCH($D489,'Ortala-KabKota'!$E$2:$E$415,FALSE))</f>
        <v>#N/A</v>
      </c>
      <c r="G489" s="218" t="str">
        <f t="array" ref="G489">INDEX('Ortala-KabKota'!G$2:G$415,MATCH($D489,'Ortala-KabKota'!$E$2:$E$415,FALSE))</f>
        <v>#N/A</v>
      </c>
      <c r="H489" s="218" t="str">
        <f t="array" ref="H489">INDEX('Ortala-KabKota'!H$2:H$415,MATCH($D489,'Ortala-KabKota'!$E$2:$E$415,FALSE))</f>
        <v>#N/A</v>
      </c>
      <c r="I489" s="218" t="str">
        <f t="array" ref="I489">INDEX('Ortala-KabKota'!I$2:I$415,MATCH($D489,'Ortala-KabKota'!$E$2:$E$415,FALSE))</f>
        <v>#N/A</v>
      </c>
      <c r="J489" s="218" t="str">
        <f t="array" ref="J489">INDEX('Ortala-KabKota'!J$2:J$415,MATCH($D489,'Ortala-KabKota'!$E$2:$E$415,FALSE))</f>
        <v>#N/A</v>
      </c>
      <c r="K489" s="218" t="str">
        <f t="array" ref="K489">INDEX('Ortala-KabKota'!K$2:K$415,MATCH($D489,'Ortala-KabKota'!$E$2:$E$415,FALSE))</f>
        <v>#N/A</v>
      </c>
      <c r="L489" s="218" t="str">
        <f t="array" ref="L489">INDEX('Ortala-KabKota'!L$2:L$415,MATCH($D489,'Ortala-KabKota'!$E$2:$E$415,FALSE))</f>
        <v>#N/A</v>
      </c>
      <c r="M489" s="218" t="str">
        <f t="array" ref="M489">INDEX('Ortala-KabKota'!M$2:M$415,MATCH($D489,'Ortala-KabKota'!$E$2:$E$415,FALSE))</f>
        <v>#N/A</v>
      </c>
      <c r="N489" s="218" t="str">
        <f t="array" ref="N489">INDEX('Ortala-KabKota'!N$2:N$415,MATCH($D489,'Ortala-KabKota'!$E$2:$E$415,FALSE))</f>
        <v>#N/A</v>
      </c>
      <c r="O489" s="218" t="str">
        <f t="array" ref="O489">INDEX('Ortala-KabKota'!O$2:O$415,MATCH($D489,'Ortala-KabKota'!$E$2:$E$415,FALSE))</f>
        <v>#N/A</v>
      </c>
      <c r="P489" s="218" t="str">
        <f t="array" ref="P489">INDEX('Ortala-KabKota'!P$2:P$415,MATCH($D489,'Ortala-KabKota'!$E$2:$E$415,FALSE))</f>
        <v>#N/A</v>
      </c>
      <c r="Q489" s="218" t="str">
        <f t="array" ref="Q489">INDEX('Ortala-KabKota'!Q$2:Q$415,MATCH($D489,'Ortala-KabKota'!$E$2:$E$415,FALSE))</f>
        <v>#N/A</v>
      </c>
      <c r="R489" s="218" t="str">
        <f t="array" ref="R489">INDEX('Ortala-KabKota'!R$2:R$415,MATCH($D489,'Ortala-KabKota'!$E$2:$E$415,FALSE))</f>
        <v>#N/A</v>
      </c>
      <c r="S489" s="218" t="str">
        <f t="array" ref="S489">INDEX('Ortala-KabKota'!S$2:S$415,MATCH($D489,'Ortala-KabKota'!$E$2:$E$415,FALSE))</f>
        <v>#N/A</v>
      </c>
      <c r="T489" s="218" t="str">
        <f t="array" ref="T489">INDEX('Ortala-KabKota'!T$2:T$415,MATCH($D489,'Ortala-KabKota'!$E$2:$E$415,FALSE))</f>
        <v>#N/A</v>
      </c>
      <c r="U489" s="218" t="str">
        <f t="array" ref="U489">INDEX('Ortala-KabKota'!U$2:U$415,MATCH($D489,'Ortala-KabKota'!$E$2:$E$415,FALSE))</f>
        <v>#N/A</v>
      </c>
      <c r="V489" s="218" t="str">
        <f t="array" ref="V489">INDEX('Ortala-KabKota'!V$2:V$415,MATCH($D489,'Ortala-KabKota'!$E$2:$E$415,FALSE))</f>
        <v>#N/A</v>
      </c>
      <c r="W489" s="218" t="str">
        <f t="array" ref="W489">INDEX('Ortala-KabKota'!W$2:W$415,MATCH($D489,'Ortala-KabKota'!$E$2:$E$415,FALSE))</f>
        <v>#N/A</v>
      </c>
      <c r="X489" s="218" t="str">
        <f t="array" ref="X489">INDEX('Ortala-KabKota'!X$2:X$415,MATCH($D489,'Ortala-KabKota'!$E$2:$E$415,FALSE))</f>
        <v>#N/A</v>
      </c>
      <c r="Y489" s="218" t="str">
        <f t="array" ref="Y489">INDEX('Ortala-KabKota'!Y$2:Y$415,MATCH($D489,'Ortala-KabKota'!$E$2:$E$415,FALSE))</f>
        <v>#N/A</v>
      </c>
      <c r="Z489" s="218" t="str">
        <f t="array" ref="Z489">INDEX('Ortala-KabKota'!Z$2:Z$415,MATCH($D489,'Ortala-KabKota'!$E$2:$E$415,FALSE))</f>
        <v>#N/A</v>
      </c>
      <c r="AA489" s="218" t="str">
        <f t="array" ref="AA489">INDEX('Ortala-KabKota'!AA$2:AA$415,MATCH($D489,'Ortala-KabKota'!$E$2:$E$415,FALSE))</f>
        <v>#N/A</v>
      </c>
      <c r="AB489" s="218" t="str">
        <f t="array" ref="AB489">INDEX('Ortala-KabKota'!AB$2:AB$415,MATCH($D489,'Ortala-KabKota'!$E$2:$E$415,FALSE))</f>
        <v>#N/A</v>
      </c>
      <c r="AC489" s="218" t="str">
        <f t="array" ref="AC489">INDEX('Ortala-KabKota'!AC$2:AC$415,MATCH($D489,'Ortala-KabKota'!$E$2:$E$415,FALSE))</f>
        <v>#N/A</v>
      </c>
      <c r="AD489" s="218" t="str">
        <f t="array" ref="AD489">INDEX('Ortala-KabKota'!AD$2:AD$415,MATCH($D489,'Ortala-KabKota'!$E$2:$E$415,FALSE))</f>
        <v>#N/A</v>
      </c>
      <c r="AE489" s="218" t="str">
        <f t="array" ref="AE489">INDEX('Ortala-KabKota'!AE$2:AE$415,MATCH($D489,'Ortala-KabKota'!$E$2:$E$415,FALSE))</f>
        <v>#N/A</v>
      </c>
      <c r="AF489" s="218" t="str">
        <f t="array" ref="AF489">INDEX('Ortala-KabKota'!AF$2:AF$415,MATCH($D489,'Ortala-KabKota'!$E$2:$E$415,FALSE))</f>
        <v>#N/A</v>
      </c>
      <c r="AG489" s="218" t="str">
        <f t="array" ref="AG489">INDEX('Ortala-KabKota'!AG$2:AG$415,MATCH($D489,'Ortala-KabKota'!$E$2:$E$415,FALSE))</f>
        <v>#N/A</v>
      </c>
      <c r="AH489" s="218" t="str">
        <f t="array" ref="AH489">INDEX('Ortala-KabKota'!AH$2:AH$415,MATCH($D489,'Ortala-KabKota'!$E$2:$E$415,FALSE))</f>
        <v>#N/A</v>
      </c>
      <c r="AI489" s="218" t="str">
        <f t="array" ref="AI489">INDEX('Ortala-KabKota'!AI$2:AI$415,MATCH($D489,'Ortala-KabKota'!$E$2:$E$415,FALSE))</f>
        <v>#N/A</v>
      </c>
      <c r="AJ489" s="218" t="str">
        <f t="array" ref="AJ489">INDEX('Ortala-KabKota'!AJ$2:AJ$415,MATCH($D489,'Ortala-KabKota'!$E$2:$E$415,FALSE))</f>
        <v>#N/A</v>
      </c>
      <c r="AK489" s="218" t="str">
        <f t="array" ref="AK489">INDEX('Ortala-KabKota'!AK$2:AK$415,MATCH($D489,'Ortala-KabKota'!$E$2:$E$415,FALSE))</f>
        <v>#N/A</v>
      </c>
      <c r="AL489" s="218" t="str">
        <f t="array" ref="AL489">INDEX('Ortala-KabKota'!AL$2:AL$415,MATCH($D489,'Ortala-KabKota'!$E$2:$E$415,FALSE))</f>
        <v>#N/A</v>
      </c>
      <c r="AM489" s="218" t="str">
        <f t="array" ref="AM489">INDEX('Ortala-KabKota'!AM$2:AM$415,MATCH($D489,'Ortala-KabKota'!$E$2:$E$415,FALSE))</f>
        <v>#N/A</v>
      </c>
      <c r="AN489" s="218" t="str">
        <f t="array" ref="AN489">INDEX('Ortala-KabKota'!AN$2:AN$415,MATCH($D489,'Ortala-KabKota'!$E$2:$E$415,FALSE))</f>
        <v>#N/A</v>
      </c>
      <c r="AO489" s="218" t="str">
        <f t="array" ref="AO489">INDEX('Ortala-KabKota'!AO$2:AO$415,MATCH($D489,'Ortala-KabKota'!$E$2:$E$415,FALSE))</f>
        <v>#N/A</v>
      </c>
      <c r="AP489" s="218" t="str">
        <f t="array" ref="AP489">INDEX('Ortala-KabKota'!AP$2:AP$415,MATCH($D489,'Ortala-KabKota'!$E$2:$E$415,FALSE))</f>
        <v>#N/A</v>
      </c>
      <c r="AQ489" s="218" t="str">
        <f t="array" ref="AQ489">INDEX('Ortala-KabKota'!AQ$2:AQ$415,MATCH($D489,'Ortala-KabKota'!$E$2:$E$415,FALSE))</f>
        <v>#N/A</v>
      </c>
      <c r="AR489" s="218" t="str">
        <f t="array" ref="AR489">INDEX('Ortala-KabKota'!AR$2:AR$415,MATCH($D489,'Ortala-KabKota'!$E$2:$E$415,FALSE))</f>
        <v>#N/A</v>
      </c>
      <c r="AS489" s="218" t="str">
        <f t="array" ref="AS489">INDEX('Ortala-KabKota'!AS$2:AS$415,MATCH($D489,'Ortala-KabKota'!$E$2:$E$415,FALSE))</f>
        <v>#N/A</v>
      </c>
      <c r="AT489" s="218" t="str">
        <f t="array" ref="AT489">INDEX('Ortala-KabKota'!AT$2:AT$415,MATCH($D489,'Ortala-KabKota'!$E$2:$E$415,FALSE))</f>
        <v>#N/A</v>
      </c>
      <c r="AU489" s="218" t="str">
        <f t="array" ref="AU489">INDEX('UPTD PPA KabKota'!D$5:D$513,MATCH($D489,'UPTD PPA KabKota'!$C$5:$C$513,FALSE))</f>
        <v/>
      </c>
      <c r="AV489" s="218" t="str">
        <f t="array" ref="AV489">INDEX('UPTD PPA KabKota'!E$5:E$513,MATCH($D489,'UPTD PPA KabKota'!$C$5:$C$513,FALSE))</f>
        <v/>
      </c>
      <c r="AW489" s="218" t="str">
        <f t="array" ref="AW489">INDEX('UPTD PPA KabKota'!F$5:F$513,MATCH($D489,'UPTD PPA KabKota'!$C$5:$C$513,FALSE))</f>
        <v/>
      </c>
      <c r="AX489" s="218" t="str">
        <f t="array" ref="AX489">INDEX('UPTD PPA KabKota'!G$5:G$513,MATCH($D489,'UPTD PPA KabKota'!$C$5:$C$513,FALSE))</f>
        <v/>
      </c>
      <c r="AY489" s="218" t="str">
        <f t="array" ref="AY489">INDEX('UPTD PPA KabKota'!H$5:H$513,MATCH($D489,'UPTD PPA KabKota'!$C$5:$C$513,FALSE))</f>
        <v/>
      </c>
      <c r="AZ489" s="218" t="str">
        <f t="array" ref="AZ489">INDEX('UPTD PPA KabKota'!I$5:I$513,MATCH($D489,'UPTD PPA KabKota'!$C$5:$C$513,FALSE))</f>
        <v/>
      </c>
      <c r="BA489" s="218" t="str">
        <f t="array" ref="BA489">INDEX('UPTD PPA KabKota'!J$5:J$513,MATCH($D489,'UPTD PPA KabKota'!$C$5:$C$513,FALSE))</f>
        <v/>
      </c>
      <c r="BB489" s="218" t="str">
        <f t="array" ref="BB489">INDEX('UPTD PPA KabKota'!K$5:K$513,MATCH($D489,'UPTD PPA KabKota'!$C$5:$C$513,FALSE))</f>
        <v/>
      </c>
      <c r="BC489" s="218" t="str">
        <f t="array" ref="BC489">INDEX('UPTD PPA KabKota'!L$5:L$513,MATCH($D489,'UPTD PPA KabKota'!$C$5:$C$513,FALSE))</f>
        <v/>
      </c>
      <c r="BD489" s="218" t="str">
        <f t="array" ref="BD489">INDEX('UPTD PPA KabKota'!M$5:M$513,MATCH($D489,'UPTD PPA KabKota'!$C$5:$C$513,FALSE))</f>
        <v/>
      </c>
      <c r="BE489" s="218" t="str">
        <f t="array" ref="BE489">INDEX('UPTD PPA KabKota'!N$5:N$513,MATCH($D489,'UPTD PPA KabKota'!$C$5:$C$513,FALSE))</f>
        <v/>
      </c>
      <c r="BF489" s="218" t="str">
        <f t="array" ref="BF489">INDEX('UPTD PPA KabKota'!O$5:O$513,MATCH($D489,'UPTD PPA KabKota'!$C$5:$C$513,FALSE))</f>
        <v/>
      </c>
      <c r="BG489" s="218" t="str">
        <f t="array" ref="BG489">INDEX('UPTD PPA KabKota'!P$5:P$513,MATCH($D489,'UPTD PPA KabKota'!$C$5:$C$513,FALSE))</f>
        <v/>
      </c>
      <c r="BH489" s="218" t="str">
        <f t="array" ref="BH489">INDEX('UPTD PPA KabKota'!Q$5:Q$513,MATCH($D489,'UPTD PPA KabKota'!$C$5:$C$513,FALSE))</f>
        <v/>
      </c>
      <c r="BI489" s="218" t="str">
        <f t="array" ref="BI489">INDEX('UPTD PPA KabKota'!R$5:R$513,MATCH($D489,'UPTD PPA KabKota'!$C$5:$C$513,FALSE))</f>
        <v/>
      </c>
      <c r="BJ489" s="218" t="str">
        <f t="array" ref="BJ489">INDEX('UPTD PPA KabKota'!S$5:S$513,MATCH($D489,'UPTD PPA KabKota'!$C$5:$C$513,FALSE))</f>
        <v/>
      </c>
      <c r="BK489" s="218" t="str">
        <f t="array" ref="BK489">INDEX('UPTD PPA KabKota'!T$5:T$513,MATCH($D489,'UPTD PPA KabKota'!$C$5:$C$513,FALSE))</f>
        <v/>
      </c>
      <c r="BL489" s="218" t="str">
        <f t="array" ref="BL489">INDEX('UPTD PPA KabKota'!U$5:U$513,MATCH($D489,'UPTD PPA KabKota'!$C$5:$C$513,FALSE))</f>
        <v/>
      </c>
      <c r="BM489" s="218" t="str">
        <f t="array" ref="BM489">INDEX('UPTD PPA KabKota'!V$5:V$513,MATCH($D489,'UPTD PPA KabKota'!$C$5:$C$513,FALSE))</f>
        <v/>
      </c>
      <c r="BN489" s="218" t="str">
        <f t="array" ref="BN489">INDEX('UPTD PPA KabKota'!W$5:W$513,MATCH($D489,'UPTD PPA KabKota'!$C$5:$C$513,FALSE))</f>
        <v/>
      </c>
      <c r="BO489" s="218" t="str">
        <f t="array" ref="BO489">INDEX('UPTD PPA KabKota'!X$5:X$513,MATCH($D489,'UPTD PPA KabKota'!$C$5:$C$513,FALSE))</f>
        <v/>
      </c>
      <c r="BP489" s="218" t="str">
        <f t="array" ref="BP489">INDEX('UPTD PPA KabKota'!Y$5:Y$513,MATCH($D489,'UPTD PPA KabKota'!$C$5:$C$513,FALSE))</f>
        <v/>
      </c>
      <c r="BQ489" s="218" t="str">
        <f t="array" ref="BQ489">INDEX('UPTD PPA KabKota'!Z$5:Z$513,MATCH($D489,'UPTD PPA KabKota'!$C$5:$C$513,FALSE))</f>
        <v/>
      </c>
      <c r="BR489" s="218" t="str">
        <f t="array" ref="BR489">INDEX('UPTD PPA KabKota'!AA$5:AA$513,MATCH($D489,'UPTD PPA KabKota'!$C$5:$C$513,FALSE))</f>
        <v/>
      </c>
      <c r="BS489" s="218" t="str">
        <f t="array" ref="BS489">INDEX('UPTD PPA KabKota'!AB$5:AB$513,MATCH($D489,'UPTD PPA KabKota'!$C$5:$C$513,FALSE))</f>
        <v/>
      </c>
      <c r="BT489" s="218" t="str">
        <f t="array" ref="BT489">INDEX('UPTD PPA KabKota'!AC$5:AC$513,MATCH($D489,'UPTD PPA KabKota'!$C$5:$C$513,FALSE))</f>
        <v/>
      </c>
      <c r="BU489" s="218" t="str">
        <f t="array" ref="BU489">INDEX('UPTD PPA KabKota'!AD$5:AD$513,MATCH($D489,'UPTD PPA KabKota'!$C$5:$C$513,FALSE))</f>
        <v/>
      </c>
      <c r="BV489" s="218" t="str">
        <f t="array" ref="BV489">INDEX('UPTD PPA KabKota'!AE$5:AE$513,MATCH($D489,'UPTD PPA KabKota'!$C$5:$C$513,FALSE))</f>
        <v/>
      </c>
      <c r="BW489" s="218" t="str">
        <f t="array" ref="BW489">INDEX('UPTD PPA KabKota'!AF$5:AF$513,MATCH($D489,'UPTD PPA KabKota'!$C$5:$C$513,FALSE))</f>
        <v/>
      </c>
      <c r="BX489" s="218" t="str">
        <f t="array" ref="BX489">INDEX('UPTD PPA KabKota'!AG$5:AG$513,MATCH($D489,'UPTD PPA KabKota'!$C$5:$C$513,FALSE))</f>
        <v/>
      </c>
      <c r="BY489" s="218" t="str">
        <f t="array" ref="BY489">INDEX('UPTD PPA KabKota'!AH$5:AH$513,MATCH($D489,'UPTD PPA KabKota'!$C$5:$C$513,FALSE))</f>
        <v/>
      </c>
      <c r="BZ489" s="218" t="str">
        <f t="array" ref="BZ489">INDEX('UPTD PPA KabKota'!AI$5:AI$513,MATCH($D489,'UPTD PPA KabKota'!$C$5:$C$513,FALSE))</f>
        <v/>
      </c>
      <c r="CA489" s="218" t="str">
        <f t="array" ref="CA489">INDEX('UPTD PPA KabKota'!AJ$5:AJ$513,MATCH($D489,'UPTD PPA KabKota'!$C$5:$C$513,FALSE))</f>
        <v/>
      </c>
      <c r="CB489" s="218" t="str">
        <f t="array" ref="CB489">INDEX('UPTD PPA KabKota'!AK$5:AK$513,MATCH($D489,'UPTD PPA KabKota'!$C$5:$C$513,FALSE))</f>
        <v/>
      </c>
      <c r="CC489" s="218" t="str">
        <f t="array" ref="CC489">INDEX('UPTD PPA KabKota'!AL$5:AL$513,MATCH($D489,'UPTD PPA KabKota'!$C$5:$C$513,FALSE))</f>
        <v/>
      </c>
      <c r="CD489" s="218" t="str">
        <f t="array" ref="CD489">INDEX('UPTD PPA KabKota'!AM$5:AM$513,MATCH($D489,'UPTD PPA KabKota'!$C$5:$C$513,FALSE))</f>
        <v/>
      </c>
      <c r="CE489" s="218" t="str">
        <f t="array" ref="CE489">INDEX('UPTD PPA KabKota'!AN$5:AN$513,MATCH($D489,'UPTD PPA KabKota'!$C$5:$C$513,FALSE))</f>
        <v/>
      </c>
      <c r="CF489" s="218" t="str">
        <f t="array" ref="CF489">INDEX('UPTD PPA KabKota'!AO$5:AO$513,MATCH($D489,'UPTD PPA KabKota'!$C$5:$C$513,FALSE))</f>
        <v/>
      </c>
      <c r="CG489" s="218" t="str">
        <f t="array" ref="CG489">INDEX('UPTD PPA KabKota'!AP$5:AP$513,MATCH($D489,'UPTD PPA KabKota'!$C$5:$C$513,FALSE))</f>
        <v/>
      </c>
      <c r="CH489" s="218" t="str">
        <f t="array" ref="CH489">INDEX('UPTD PPA KabKota'!AQ$5:AQ$513,MATCH($D489,'UPTD PPA KabKota'!$C$5:$C$513,FALSE))</f>
        <v/>
      </c>
      <c r="CI489" s="218" t="str">
        <f t="array" ref="CI489">INDEX('UPTD PPA KabKota'!AR$5:AR$513,MATCH($D489,'UPTD PPA KabKota'!$C$5:$C$513,FALSE))</f>
        <v/>
      </c>
      <c r="CJ489" s="218" t="str">
        <f t="array" ref="CJ489">INDEX('UPTD PPA KabKota'!AS$5:AS$513,MATCH($D489,'UPTD PPA KabKota'!$C$5:$C$513,FALSE))</f>
        <v/>
      </c>
      <c r="CK489" s="218" t="str">
        <f t="array" ref="CK489">INDEX('UPTD PPA KabKota'!AT$5:AT$513,MATCH($D489,'UPTD PPA KabKota'!$C$5:$C$513,FALSE))</f>
        <v/>
      </c>
      <c r="CL489" s="218" t="str">
        <f t="array" ref="CL489">INDEX('UPTD PPA KabKota'!AU$5:AU$513,MATCH($D489,'UPTD PPA KabKota'!$C$5:$C$513,FALSE))</f>
        <v/>
      </c>
      <c r="CM489" s="218" t="str">
        <f t="array" ref="CM489">INDEX('UPTD PPA KabKota'!AV$5:AV$513,MATCH($D489,'UPTD PPA KabKota'!$C$5:$C$513,FALSE))</f>
        <v/>
      </c>
      <c r="CN489" s="218" t="str">
        <f t="array" ref="CN489">INDEX('UPTD PPA KabKota'!AW$5:AW$513,MATCH($D489,'UPTD PPA KabKota'!$C$5:$C$513,FALSE))</f>
        <v/>
      </c>
      <c r="CO489" s="218" t="str">
        <f t="array" ref="CO489">INDEX('UPTD PPA KabKota'!AX$5:AX$513,MATCH($D489,'UPTD PPA KabKota'!$C$5:$C$513,FALSE))</f>
        <v/>
      </c>
      <c r="CP489" s="218" t="str">
        <f t="array" ref="CP489">INDEX('UPTD PPA KabKota'!AY$5:AY$513,MATCH($D489,'UPTD PPA KabKota'!$C$5:$C$513,FALSE))</f>
        <v/>
      </c>
      <c r="CQ489" s="209" t="str">
        <f>IFERROR(__xludf.DUMMYFUNCTION("IF(ISBLANK($K489),"""",IF(REGEXMATCH($K489,""Peraturan""),""Ada"",IF(REGEXMATCH($K489,""Rekomendasi""),""Tidak Ada"", $K489)))
"),"#N/A")</f>
        <v>#N/A</v>
      </c>
      <c r="CR489" s="209" t="str">
        <f t="array" ref="CR489">index('UPTD PPA KabKota'!$BI$5:$BI$513,match($D489,'UPTD PPA KabKota'!$C$5:$C$513,false))</f>
        <v>Tidak Ada</v>
      </c>
      <c r="CS489" s="314" t="str">
        <f t="shared" si="84"/>
        <v>#N/A</v>
      </c>
    </row>
    <row r="490">
      <c r="A490" s="334">
        <v>484.0</v>
      </c>
      <c r="B490" s="334">
        <v>8.0</v>
      </c>
      <c r="C490" s="311" t="s">
        <v>4793</v>
      </c>
      <c r="D490" s="312" t="s">
        <v>4179</v>
      </c>
      <c r="E490" s="313"/>
      <c r="F490" s="218" t="str">
        <f t="array" ref="F490">INDEX('Ortala-KabKota'!F$2:F$415,MATCH($D490,'Ortala-KabKota'!$E$2:$E$415,FALSE))</f>
        <v>#N/A</v>
      </c>
      <c r="G490" s="218" t="str">
        <f t="array" ref="G490">INDEX('Ortala-KabKota'!G$2:G$415,MATCH($D490,'Ortala-KabKota'!$E$2:$E$415,FALSE))</f>
        <v>#N/A</v>
      </c>
      <c r="H490" s="218" t="str">
        <f t="array" ref="H490">INDEX('Ortala-KabKota'!H$2:H$415,MATCH($D490,'Ortala-KabKota'!$E$2:$E$415,FALSE))</f>
        <v>#N/A</v>
      </c>
      <c r="I490" s="218" t="str">
        <f t="array" ref="I490">INDEX('Ortala-KabKota'!I$2:I$415,MATCH($D490,'Ortala-KabKota'!$E$2:$E$415,FALSE))</f>
        <v>#N/A</v>
      </c>
      <c r="J490" s="218" t="str">
        <f t="array" ref="J490">INDEX('Ortala-KabKota'!J$2:J$415,MATCH($D490,'Ortala-KabKota'!$E$2:$E$415,FALSE))</f>
        <v>#N/A</v>
      </c>
      <c r="K490" s="218" t="str">
        <f t="array" ref="K490">INDEX('Ortala-KabKota'!K$2:K$415,MATCH($D490,'Ortala-KabKota'!$E$2:$E$415,FALSE))</f>
        <v>#N/A</v>
      </c>
      <c r="L490" s="218" t="str">
        <f t="array" ref="L490">INDEX('Ortala-KabKota'!L$2:L$415,MATCH($D490,'Ortala-KabKota'!$E$2:$E$415,FALSE))</f>
        <v>#N/A</v>
      </c>
      <c r="M490" s="218" t="str">
        <f t="array" ref="M490">INDEX('Ortala-KabKota'!M$2:M$415,MATCH($D490,'Ortala-KabKota'!$E$2:$E$415,FALSE))</f>
        <v>#N/A</v>
      </c>
      <c r="N490" s="218" t="str">
        <f t="array" ref="N490">INDEX('Ortala-KabKota'!N$2:N$415,MATCH($D490,'Ortala-KabKota'!$E$2:$E$415,FALSE))</f>
        <v>#N/A</v>
      </c>
      <c r="O490" s="218" t="str">
        <f t="array" ref="O490">INDEX('Ortala-KabKota'!O$2:O$415,MATCH($D490,'Ortala-KabKota'!$E$2:$E$415,FALSE))</f>
        <v>#N/A</v>
      </c>
      <c r="P490" s="218" t="str">
        <f t="array" ref="P490">INDEX('Ortala-KabKota'!P$2:P$415,MATCH($D490,'Ortala-KabKota'!$E$2:$E$415,FALSE))</f>
        <v>#N/A</v>
      </c>
      <c r="Q490" s="218" t="str">
        <f t="array" ref="Q490">INDEX('Ortala-KabKota'!Q$2:Q$415,MATCH($D490,'Ortala-KabKota'!$E$2:$E$415,FALSE))</f>
        <v>#N/A</v>
      </c>
      <c r="R490" s="218" t="str">
        <f t="array" ref="R490">INDEX('Ortala-KabKota'!R$2:R$415,MATCH($D490,'Ortala-KabKota'!$E$2:$E$415,FALSE))</f>
        <v>#N/A</v>
      </c>
      <c r="S490" s="218" t="str">
        <f t="array" ref="S490">INDEX('Ortala-KabKota'!S$2:S$415,MATCH($D490,'Ortala-KabKota'!$E$2:$E$415,FALSE))</f>
        <v>#N/A</v>
      </c>
      <c r="T490" s="218" t="str">
        <f t="array" ref="T490">INDEX('Ortala-KabKota'!T$2:T$415,MATCH($D490,'Ortala-KabKota'!$E$2:$E$415,FALSE))</f>
        <v>#N/A</v>
      </c>
      <c r="U490" s="218" t="str">
        <f t="array" ref="U490">INDEX('Ortala-KabKota'!U$2:U$415,MATCH($D490,'Ortala-KabKota'!$E$2:$E$415,FALSE))</f>
        <v>#N/A</v>
      </c>
      <c r="V490" s="218" t="str">
        <f t="array" ref="V490">INDEX('Ortala-KabKota'!V$2:V$415,MATCH($D490,'Ortala-KabKota'!$E$2:$E$415,FALSE))</f>
        <v>#N/A</v>
      </c>
      <c r="W490" s="218" t="str">
        <f t="array" ref="W490">INDEX('Ortala-KabKota'!W$2:W$415,MATCH($D490,'Ortala-KabKota'!$E$2:$E$415,FALSE))</f>
        <v>#N/A</v>
      </c>
      <c r="X490" s="218" t="str">
        <f t="array" ref="X490">INDEX('Ortala-KabKota'!X$2:X$415,MATCH($D490,'Ortala-KabKota'!$E$2:$E$415,FALSE))</f>
        <v>#N/A</v>
      </c>
      <c r="Y490" s="218" t="str">
        <f t="array" ref="Y490">INDEX('Ortala-KabKota'!Y$2:Y$415,MATCH($D490,'Ortala-KabKota'!$E$2:$E$415,FALSE))</f>
        <v>#N/A</v>
      </c>
      <c r="Z490" s="218" t="str">
        <f t="array" ref="Z490">INDEX('Ortala-KabKota'!Z$2:Z$415,MATCH($D490,'Ortala-KabKota'!$E$2:$E$415,FALSE))</f>
        <v>#N/A</v>
      </c>
      <c r="AA490" s="218" t="str">
        <f t="array" ref="AA490">INDEX('Ortala-KabKota'!AA$2:AA$415,MATCH($D490,'Ortala-KabKota'!$E$2:$E$415,FALSE))</f>
        <v>#N/A</v>
      </c>
      <c r="AB490" s="218" t="str">
        <f t="array" ref="AB490">INDEX('Ortala-KabKota'!AB$2:AB$415,MATCH($D490,'Ortala-KabKota'!$E$2:$E$415,FALSE))</f>
        <v>#N/A</v>
      </c>
      <c r="AC490" s="218" t="str">
        <f t="array" ref="AC490">INDEX('Ortala-KabKota'!AC$2:AC$415,MATCH($D490,'Ortala-KabKota'!$E$2:$E$415,FALSE))</f>
        <v>#N/A</v>
      </c>
      <c r="AD490" s="218" t="str">
        <f t="array" ref="AD490">INDEX('Ortala-KabKota'!AD$2:AD$415,MATCH($D490,'Ortala-KabKota'!$E$2:$E$415,FALSE))</f>
        <v>#N/A</v>
      </c>
      <c r="AE490" s="218" t="str">
        <f t="array" ref="AE490">INDEX('Ortala-KabKota'!AE$2:AE$415,MATCH($D490,'Ortala-KabKota'!$E$2:$E$415,FALSE))</f>
        <v>#N/A</v>
      </c>
      <c r="AF490" s="218" t="str">
        <f t="array" ref="AF490">INDEX('Ortala-KabKota'!AF$2:AF$415,MATCH($D490,'Ortala-KabKota'!$E$2:$E$415,FALSE))</f>
        <v>#N/A</v>
      </c>
      <c r="AG490" s="218" t="str">
        <f t="array" ref="AG490">INDEX('Ortala-KabKota'!AG$2:AG$415,MATCH($D490,'Ortala-KabKota'!$E$2:$E$415,FALSE))</f>
        <v>#N/A</v>
      </c>
      <c r="AH490" s="218" t="str">
        <f t="array" ref="AH490">INDEX('Ortala-KabKota'!AH$2:AH$415,MATCH($D490,'Ortala-KabKota'!$E$2:$E$415,FALSE))</f>
        <v>#N/A</v>
      </c>
      <c r="AI490" s="218" t="str">
        <f t="array" ref="AI490">INDEX('Ortala-KabKota'!AI$2:AI$415,MATCH($D490,'Ortala-KabKota'!$E$2:$E$415,FALSE))</f>
        <v>#N/A</v>
      </c>
      <c r="AJ490" s="218" t="str">
        <f t="array" ref="AJ490">INDEX('Ortala-KabKota'!AJ$2:AJ$415,MATCH($D490,'Ortala-KabKota'!$E$2:$E$415,FALSE))</f>
        <v>#N/A</v>
      </c>
      <c r="AK490" s="218" t="str">
        <f t="array" ref="AK490">INDEX('Ortala-KabKota'!AK$2:AK$415,MATCH($D490,'Ortala-KabKota'!$E$2:$E$415,FALSE))</f>
        <v>#N/A</v>
      </c>
      <c r="AL490" s="218" t="str">
        <f t="array" ref="AL490">INDEX('Ortala-KabKota'!AL$2:AL$415,MATCH($D490,'Ortala-KabKota'!$E$2:$E$415,FALSE))</f>
        <v>#N/A</v>
      </c>
      <c r="AM490" s="218" t="str">
        <f t="array" ref="AM490">INDEX('Ortala-KabKota'!AM$2:AM$415,MATCH($D490,'Ortala-KabKota'!$E$2:$E$415,FALSE))</f>
        <v>#N/A</v>
      </c>
      <c r="AN490" s="218" t="str">
        <f t="array" ref="AN490">INDEX('Ortala-KabKota'!AN$2:AN$415,MATCH($D490,'Ortala-KabKota'!$E$2:$E$415,FALSE))</f>
        <v>#N/A</v>
      </c>
      <c r="AO490" s="218" t="str">
        <f t="array" ref="AO490">INDEX('Ortala-KabKota'!AO$2:AO$415,MATCH($D490,'Ortala-KabKota'!$E$2:$E$415,FALSE))</f>
        <v>#N/A</v>
      </c>
      <c r="AP490" s="218" t="str">
        <f t="array" ref="AP490">INDEX('Ortala-KabKota'!AP$2:AP$415,MATCH($D490,'Ortala-KabKota'!$E$2:$E$415,FALSE))</f>
        <v>#N/A</v>
      </c>
      <c r="AQ490" s="218" t="str">
        <f t="array" ref="AQ490">INDEX('Ortala-KabKota'!AQ$2:AQ$415,MATCH($D490,'Ortala-KabKota'!$E$2:$E$415,FALSE))</f>
        <v>#N/A</v>
      </c>
      <c r="AR490" s="218" t="str">
        <f t="array" ref="AR490">INDEX('Ortala-KabKota'!AR$2:AR$415,MATCH($D490,'Ortala-KabKota'!$E$2:$E$415,FALSE))</f>
        <v>#N/A</v>
      </c>
      <c r="AS490" s="218" t="str">
        <f t="array" ref="AS490">INDEX('Ortala-KabKota'!AS$2:AS$415,MATCH($D490,'Ortala-KabKota'!$E$2:$E$415,FALSE))</f>
        <v>#N/A</v>
      </c>
      <c r="AT490" s="218" t="str">
        <f t="array" ref="AT490">INDEX('Ortala-KabKota'!AT$2:AT$415,MATCH($D490,'Ortala-KabKota'!$E$2:$E$415,FALSE))</f>
        <v>#N/A</v>
      </c>
      <c r="AU490" s="218" t="str">
        <f t="array" ref="AU490">INDEX('UPTD PPA KabKota'!D$5:D$513,MATCH($D490,'UPTD PPA KabKota'!$C$5:$C$513,FALSE))</f>
        <v/>
      </c>
      <c r="AV490" s="218" t="str">
        <f t="array" ref="AV490">INDEX('UPTD PPA KabKota'!E$5:E$513,MATCH($D490,'UPTD PPA KabKota'!$C$5:$C$513,FALSE))</f>
        <v/>
      </c>
      <c r="AW490" s="218" t="str">
        <f t="array" ref="AW490">INDEX('UPTD PPA KabKota'!F$5:F$513,MATCH($D490,'UPTD PPA KabKota'!$C$5:$C$513,FALSE))</f>
        <v/>
      </c>
      <c r="AX490" s="218" t="str">
        <f t="array" ref="AX490">INDEX('UPTD PPA KabKota'!G$5:G$513,MATCH($D490,'UPTD PPA KabKota'!$C$5:$C$513,FALSE))</f>
        <v/>
      </c>
      <c r="AY490" s="218" t="str">
        <f t="array" ref="AY490">INDEX('UPTD PPA KabKota'!H$5:H$513,MATCH($D490,'UPTD PPA KabKota'!$C$5:$C$513,FALSE))</f>
        <v/>
      </c>
      <c r="AZ490" s="218" t="str">
        <f t="array" ref="AZ490">INDEX('UPTD PPA KabKota'!I$5:I$513,MATCH($D490,'UPTD PPA KabKota'!$C$5:$C$513,FALSE))</f>
        <v/>
      </c>
      <c r="BA490" s="218" t="str">
        <f t="array" ref="BA490">INDEX('UPTD PPA KabKota'!J$5:J$513,MATCH($D490,'UPTD PPA KabKota'!$C$5:$C$513,FALSE))</f>
        <v/>
      </c>
      <c r="BB490" s="218" t="str">
        <f t="array" ref="BB490">INDEX('UPTD PPA KabKota'!K$5:K$513,MATCH($D490,'UPTD PPA KabKota'!$C$5:$C$513,FALSE))</f>
        <v/>
      </c>
      <c r="BC490" s="218" t="str">
        <f t="array" ref="BC490">INDEX('UPTD PPA KabKota'!L$5:L$513,MATCH($D490,'UPTD PPA KabKota'!$C$5:$C$513,FALSE))</f>
        <v/>
      </c>
      <c r="BD490" s="218" t="str">
        <f t="array" ref="BD490">INDEX('UPTD PPA KabKota'!M$5:M$513,MATCH($D490,'UPTD PPA KabKota'!$C$5:$C$513,FALSE))</f>
        <v/>
      </c>
      <c r="BE490" s="218" t="str">
        <f t="array" ref="BE490">INDEX('UPTD PPA KabKota'!N$5:N$513,MATCH($D490,'UPTD PPA KabKota'!$C$5:$C$513,FALSE))</f>
        <v/>
      </c>
      <c r="BF490" s="218" t="str">
        <f t="array" ref="BF490">INDEX('UPTD PPA KabKota'!O$5:O$513,MATCH($D490,'UPTD PPA KabKota'!$C$5:$C$513,FALSE))</f>
        <v/>
      </c>
      <c r="BG490" s="218" t="str">
        <f t="array" ref="BG490">INDEX('UPTD PPA KabKota'!P$5:P$513,MATCH($D490,'UPTD PPA KabKota'!$C$5:$C$513,FALSE))</f>
        <v/>
      </c>
      <c r="BH490" s="218" t="str">
        <f t="array" ref="BH490">INDEX('UPTD PPA KabKota'!Q$5:Q$513,MATCH($D490,'UPTD PPA KabKota'!$C$5:$C$513,FALSE))</f>
        <v/>
      </c>
      <c r="BI490" s="218" t="str">
        <f t="array" ref="BI490">INDEX('UPTD PPA KabKota'!R$5:R$513,MATCH($D490,'UPTD PPA KabKota'!$C$5:$C$513,FALSE))</f>
        <v/>
      </c>
      <c r="BJ490" s="218" t="str">
        <f t="array" ref="BJ490">INDEX('UPTD PPA KabKota'!S$5:S$513,MATCH($D490,'UPTD PPA KabKota'!$C$5:$C$513,FALSE))</f>
        <v/>
      </c>
      <c r="BK490" s="218" t="str">
        <f t="array" ref="BK490">INDEX('UPTD PPA KabKota'!T$5:T$513,MATCH($D490,'UPTD PPA KabKota'!$C$5:$C$513,FALSE))</f>
        <v/>
      </c>
      <c r="BL490" s="218" t="str">
        <f t="array" ref="BL490">INDEX('UPTD PPA KabKota'!U$5:U$513,MATCH($D490,'UPTD PPA KabKota'!$C$5:$C$513,FALSE))</f>
        <v/>
      </c>
      <c r="BM490" s="218" t="str">
        <f t="array" ref="BM490">INDEX('UPTD PPA KabKota'!V$5:V$513,MATCH($D490,'UPTD PPA KabKota'!$C$5:$C$513,FALSE))</f>
        <v/>
      </c>
      <c r="BN490" s="218" t="str">
        <f t="array" ref="BN490">INDEX('UPTD PPA KabKota'!W$5:W$513,MATCH($D490,'UPTD PPA KabKota'!$C$5:$C$513,FALSE))</f>
        <v/>
      </c>
      <c r="BO490" s="218" t="str">
        <f t="array" ref="BO490">INDEX('UPTD PPA KabKota'!X$5:X$513,MATCH($D490,'UPTD PPA KabKota'!$C$5:$C$513,FALSE))</f>
        <v/>
      </c>
      <c r="BP490" s="218" t="str">
        <f t="array" ref="BP490">INDEX('UPTD PPA KabKota'!Y$5:Y$513,MATCH($D490,'UPTD PPA KabKota'!$C$5:$C$513,FALSE))</f>
        <v/>
      </c>
      <c r="BQ490" s="218" t="str">
        <f t="array" ref="BQ490">INDEX('UPTD PPA KabKota'!Z$5:Z$513,MATCH($D490,'UPTD PPA KabKota'!$C$5:$C$513,FALSE))</f>
        <v/>
      </c>
      <c r="BR490" s="218" t="str">
        <f t="array" ref="BR490">INDEX('UPTD PPA KabKota'!AA$5:AA$513,MATCH($D490,'UPTD PPA KabKota'!$C$5:$C$513,FALSE))</f>
        <v/>
      </c>
      <c r="BS490" s="218" t="str">
        <f t="array" ref="BS490">INDEX('UPTD PPA KabKota'!AB$5:AB$513,MATCH($D490,'UPTD PPA KabKota'!$C$5:$C$513,FALSE))</f>
        <v/>
      </c>
      <c r="BT490" s="218" t="str">
        <f t="array" ref="BT490">INDEX('UPTD PPA KabKota'!AC$5:AC$513,MATCH($D490,'UPTD PPA KabKota'!$C$5:$C$513,FALSE))</f>
        <v/>
      </c>
      <c r="BU490" s="218" t="str">
        <f t="array" ref="BU490">INDEX('UPTD PPA KabKota'!AD$5:AD$513,MATCH($D490,'UPTD PPA KabKota'!$C$5:$C$513,FALSE))</f>
        <v/>
      </c>
      <c r="BV490" s="218" t="str">
        <f t="array" ref="BV490">INDEX('UPTD PPA KabKota'!AE$5:AE$513,MATCH($D490,'UPTD PPA KabKota'!$C$5:$C$513,FALSE))</f>
        <v/>
      </c>
      <c r="BW490" s="218" t="str">
        <f t="array" ref="BW490">INDEX('UPTD PPA KabKota'!AF$5:AF$513,MATCH($D490,'UPTD PPA KabKota'!$C$5:$C$513,FALSE))</f>
        <v/>
      </c>
      <c r="BX490" s="218" t="str">
        <f t="array" ref="BX490">INDEX('UPTD PPA KabKota'!AG$5:AG$513,MATCH($D490,'UPTD PPA KabKota'!$C$5:$C$513,FALSE))</f>
        <v/>
      </c>
      <c r="BY490" s="218" t="str">
        <f t="array" ref="BY490">INDEX('UPTD PPA KabKota'!AH$5:AH$513,MATCH($D490,'UPTD PPA KabKota'!$C$5:$C$513,FALSE))</f>
        <v/>
      </c>
      <c r="BZ490" s="218" t="str">
        <f t="array" ref="BZ490">INDEX('UPTD PPA KabKota'!AI$5:AI$513,MATCH($D490,'UPTD PPA KabKota'!$C$5:$C$513,FALSE))</f>
        <v/>
      </c>
      <c r="CA490" s="218" t="str">
        <f t="array" ref="CA490">INDEX('UPTD PPA KabKota'!AJ$5:AJ$513,MATCH($D490,'UPTD PPA KabKota'!$C$5:$C$513,FALSE))</f>
        <v/>
      </c>
      <c r="CB490" s="218" t="str">
        <f t="array" ref="CB490">INDEX('UPTD PPA KabKota'!AK$5:AK$513,MATCH($D490,'UPTD PPA KabKota'!$C$5:$C$513,FALSE))</f>
        <v/>
      </c>
      <c r="CC490" s="218" t="str">
        <f t="array" ref="CC490">INDEX('UPTD PPA KabKota'!AL$5:AL$513,MATCH($D490,'UPTD PPA KabKota'!$C$5:$C$513,FALSE))</f>
        <v/>
      </c>
      <c r="CD490" s="218" t="str">
        <f t="array" ref="CD490">INDEX('UPTD PPA KabKota'!AM$5:AM$513,MATCH($D490,'UPTD PPA KabKota'!$C$5:$C$513,FALSE))</f>
        <v/>
      </c>
      <c r="CE490" s="218" t="str">
        <f t="array" ref="CE490">INDEX('UPTD PPA KabKota'!AN$5:AN$513,MATCH($D490,'UPTD PPA KabKota'!$C$5:$C$513,FALSE))</f>
        <v/>
      </c>
      <c r="CF490" s="218" t="str">
        <f t="array" ref="CF490">INDEX('UPTD PPA KabKota'!AO$5:AO$513,MATCH($D490,'UPTD PPA KabKota'!$C$5:$C$513,FALSE))</f>
        <v/>
      </c>
      <c r="CG490" s="218" t="str">
        <f t="array" ref="CG490">INDEX('UPTD PPA KabKota'!AP$5:AP$513,MATCH($D490,'UPTD PPA KabKota'!$C$5:$C$513,FALSE))</f>
        <v/>
      </c>
      <c r="CH490" s="218" t="str">
        <f t="array" ref="CH490">INDEX('UPTD PPA KabKota'!AQ$5:AQ$513,MATCH($D490,'UPTD PPA KabKota'!$C$5:$C$513,FALSE))</f>
        <v/>
      </c>
      <c r="CI490" s="218" t="str">
        <f t="array" ref="CI490">INDEX('UPTD PPA KabKota'!AR$5:AR$513,MATCH($D490,'UPTD PPA KabKota'!$C$5:$C$513,FALSE))</f>
        <v/>
      </c>
      <c r="CJ490" s="218" t="str">
        <f t="array" ref="CJ490">INDEX('UPTD PPA KabKota'!AS$5:AS$513,MATCH($D490,'UPTD PPA KabKota'!$C$5:$C$513,FALSE))</f>
        <v/>
      </c>
      <c r="CK490" s="218" t="str">
        <f t="array" ref="CK490">INDEX('UPTD PPA KabKota'!AT$5:AT$513,MATCH($D490,'UPTD PPA KabKota'!$C$5:$C$513,FALSE))</f>
        <v/>
      </c>
      <c r="CL490" s="218" t="str">
        <f t="array" ref="CL490">INDEX('UPTD PPA KabKota'!AU$5:AU$513,MATCH($D490,'UPTD PPA KabKota'!$C$5:$C$513,FALSE))</f>
        <v/>
      </c>
      <c r="CM490" s="218" t="str">
        <f t="array" ref="CM490">INDEX('UPTD PPA KabKota'!AV$5:AV$513,MATCH($D490,'UPTD PPA KabKota'!$C$5:$C$513,FALSE))</f>
        <v/>
      </c>
      <c r="CN490" s="218" t="str">
        <f t="array" ref="CN490">INDEX('UPTD PPA KabKota'!AW$5:AW$513,MATCH($D490,'UPTD PPA KabKota'!$C$5:$C$513,FALSE))</f>
        <v/>
      </c>
      <c r="CO490" s="218" t="str">
        <f t="array" ref="CO490">INDEX('UPTD PPA KabKota'!AX$5:AX$513,MATCH($D490,'UPTD PPA KabKota'!$C$5:$C$513,FALSE))</f>
        <v/>
      </c>
      <c r="CP490" s="218" t="str">
        <f t="array" ref="CP490">INDEX('UPTD PPA KabKota'!AY$5:AY$513,MATCH($D490,'UPTD PPA KabKota'!$C$5:$C$513,FALSE))</f>
        <v/>
      </c>
      <c r="CQ490" s="209" t="str">
        <f>IFERROR(__xludf.DUMMYFUNCTION("IF(ISBLANK($K490),"""",IF(REGEXMATCH($K490,""Peraturan""),""Ada"",IF(REGEXMATCH($K490,""Rekomendasi""),""Tidak Ada"", $K490)))
"),"#N/A")</f>
        <v>#N/A</v>
      </c>
      <c r="CR490" s="209" t="str">
        <f t="array" ref="CR490">index('UPTD PPA KabKota'!$BI$5:$BI$513,match($D490,'UPTD PPA KabKota'!$C$5:$C$513,false))</f>
        <v>Tidak Ada</v>
      </c>
      <c r="CS490" s="314" t="str">
        <f t="shared" si="84"/>
        <v>#N/A</v>
      </c>
    </row>
    <row r="491">
      <c r="A491" s="334">
        <v>485.0</v>
      </c>
      <c r="B491" s="334">
        <v>9.0</v>
      </c>
      <c r="C491" s="311" t="s">
        <v>4793</v>
      </c>
      <c r="D491" s="312" t="s">
        <v>4177</v>
      </c>
      <c r="E491" s="313"/>
      <c r="F491" s="218" t="str">
        <f t="array" ref="F491">INDEX('Ortala-KabKota'!F$2:F$415,MATCH($D491,'Ortala-KabKota'!$E$2:$E$415,FALSE))</f>
        <v>#N/A</v>
      </c>
      <c r="G491" s="218" t="str">
        <f t="array" ref="G491">INDEX('Ortala-KabKota'!G$2:G$415,MATCH($D491,'Ortala-KabKota'!$E$2:$E$415,FALSE))</f>
        <v>#N/A</v>
      </c>
      <c r="H491" s="218" t="str">
        <f t="array" ref="H491">INDEX('Ortala-KabKota'!H$2:H$415,MATCH($D491,'Ortala-KabKota'!$E$2:$E$415,FALSE))</f>
        <v>#N/A</v>
      </c>
      <c r="I491" s="218" t="str">
        <f t="array" ref="I491">INDEX('Ortala-KabKota'!I$2:I$415,MATCH($D491,'Ortala-KabKota'!$E$2:$E$415,FALSE))</f>
        <v>#N/A</v>
      </c>
      <c r="J491" s="218" t="str">
        <f t="array" ref="J491">INDEX('Ortala-KabKota'!J$2:J$415,MATCH($D491,'Ortala-KabKota'!$E$2:$E$415,FALSE))</f>
        <v>#N/A</v>
      </c>
      <c r="K491" s="218" t="str">
        <f t="array" ref="K491">INDEX('Ortala-KabKota'!K$2:K$415,MATCH($D491,'Ortala-KabKota'!$E$2:$E$415,FALSE))</f>
        <v>#N/A</v>
      </c>
      <c r="L491" s="218" t="str">
        <f t="array" ref="L491">INDEX('Ortala-KabKota'!L$2:L$415,MATCH($D491,'Ortala-KabKota'!$E$2:$E$415,FALSE))</f>
        <v>#N/A</v>
      </c>
      <c r="M491" s="218" t="str">
        <f t="array" ref="M491">INDEX('Ortala-KabKota'!M$2:M$415,MATCH($D491,'Ortala-KabKota'!$E$2:$E$415,FALSE))</f>
        <v>#N/A</v>
      </c>
      <c r="N491" s="218" t="str">
        <f t="array" ref="N491">INDEX('Ortala-KabKota'!N$2:N$415,MATCH($D491,'Ortala-KabKota'!$E$2:$E$415,FALSE))</f>
        <v>#N/A</v>
      </c>
      <c r="O491" s="218" t="str">
        <f t="array" ref="O491">INDEX('Ortala-KabKota'!O$2:O$415,MATCH($D491,'Ortala-KabKota'!$E$2:$E$415,FALSE))</f>
        <v>#N/A</v>
      </c>
      <c r="P491" s="218" t="str">
        <f t="array" ref="P491">INDEX('Ortala-KabKota'!P$2:P$415,MATCH($D491,'Ortala-KabKota'!$E$2:$E$415,FALSE))</f>
        <v>#N/A</v>
      </c>
      <c r="Q491" s="218" t="str">
        <f t="array" ref="Q491">INDEX('Ortala-KabKota'!Q$2:Q$415,MATCH($D491,'Ortala-KabKota'!$E$2:$E$415,FALSE))</f>
        <v>#N/A</v>
      </c>
      <c r="R491" s="218" t="str">
        <f t="array" ref="R491">INDEX('Ortala-KabKota'!R$2:R$415,MATCH($D491,'Ortala-KabKota'!$E$2:$E$415,FALSE))</f>
        <v>#N/A</v>
      </c>
      <c r="S491" s="218" t="str">
        <f t="array" ref="S491">INDEX('Ortala-KabKota'!S$2:S$415,MATCH($D491,'Ortala-KabKota'!$E$2:$E$415,FALSE))</f>
        <v>#N/A</v>
      </c>
      <c r="T491" s="218" t="str">
        <f t="array" ref="T491">INDEX('Ortala-KabKota'!T$2:T$415,MATCH($D491,'Ortala-KabKota'!$E$2:$E$415,FALSE))</f>
        <v>#N/A</v>
      </c>
      <c r="U491" s="218" t="str">
        <f t="array" ref="U491">INDEX('Ortala-KabKota'!U$2:U$415,MATCH($D491,'Ortala-KabKota'!$E$2:$E$415,FALSE))</f>
        <v>#N/A</v>
      </c>
      <c r="V491" s="218" t="str">
        <f t="array" ref="V491">INDEX('Ortala-KabKota'!V$2:V$415,MATCH($D491,'Ortala-KabKota'!$E$2:$E$415,FALSE))</f>
        <v>#N/A</v>
      </c>
      <c r="W491" s="218" t="str">
        <f t="array" ref="W491">INDEX('Ortala-KabKota'!W$2:W$415,MATCH($D491,'Ortala-KabKota'!$E$2:$E$415,FALSE))</f>
        <v>#N/A</v>
      </c>
      <c r="X491" s="218" t="str">
        <f t="array" ref="X491">INDEX('Ortala-KabKota'!X$2:X$415,MATCH($D491,'Ortala-KabKota'!$E$2:$E$415,FALSE))</f>
        <v>#N/A</v>
      </c>
      <c r="Y491" s="218" t="str">
        <f t="array" ref="Y491">INDEX('Ortala-KabKota'!Y$2:Y$415,MATCH($D491,'Ortala-KabKota'!$E$2:$E$415,FALSE))</f>
        <v>#N/A</v>
      </c>
      <c r="Z491" s="218" t="str">
        <f t="array" ref="Z491">INDEX('Ortala-KabKota'!Z$2:Z$415,MATCH($D491,'Ortala-KabKota'!$E$2:$E$415,FALSE))</f>
        <v>#N/A</v>
      </c>
      <c r="AA491" s="218" t="str">
        <f t="array" ref="AA491">INDEX('Ortala-KabKota'!AA$2:AA$415,MATCH($D491,'Ortala-KabKota'!$E$2:$E$415,FALSE))</f>
        <v>#N/A</v>
      </c>
      <c r="AB491" s="218" t="str">
        <f t="array" ref="AB491">INDEX('Ortala-KabKota'!AB$2:AB$415,MATCH($D491,'Ortala-KabKota'!$E$2:$E$415,FALSE))</f>
        <v>#N/A</v>
      </c>
      <c r="AC491" s="218" t="str">
        <f t="array" ref="AC491">INDEX('Ortala-KabKota'!AC$2:AC$415,MATCH($D491,'Ortala-KabKota'!$E$2:$E$415,FALSE))</f>
        <v>#N/A</v>
      </c>
      <c r="AD491" s="218" t="str">
        <f t="array" ref="AD491">INDEX('Ortala-KabKota'!AD$2:AD$415,MATCH($D491,'Ortala-KabKota'!$E$2:$E$415,FALSE))</f>
        <v>#N/A</v>
      </c>
      <c r="AE491" s="218" t="str">
        <f t="array" ref="AE491">INDEX('Ortala-KabKota'!AE$2:AE$415,MATCH($D491,'Ortala-KabKota'!$E$2:$E$415,FALSE))</f>
        <v>#N/A</v>
      </c>
      <c r="AF491" s="218" t="str">
        <f t="array" ref="AF491">INDEX('Ortala-KabKota'!AF$2:AF$415,MATCH($D491,'Ortala-KabKota'!$E$2:$E$415,FALSE))</f>
        <v>#N/A</v>
      </c>
      <c r="AG491" s="218" t="str">
        <f t="array" ref="AG491">INDEX('Ortala-KabKota'!AG$2:AG$415,MATCH($D491,'Ortala-KabKota'!$E$2:$E$415,FALSE))</f>
        <v>#N/A</v>
      </c>
      <c r="AH491" s="218" t="str">
        <f t="array" ref="AH491">INDEX('Ortala-KabKota'!AH$2:AH$415,MATCH($D491,'Ortala-KabKota'!$E$2:$E$415,FALSE))</f>
        <v>#N/A</v>
      </c>
      <c r="AI491" s="218" t="str">
        <f t="array" ref="AI491">INDEX('Ortala-KabKota'!AI$2:AI$415,MATCH($D491,'Ortala-KabKota'!$E$2:$E$415,FALSE))</f>
        <v>#N/A</v>
      </c>
      <c r="AJ491" s="218" t="str">
        <f t="array" ref="AJ491">INDEX('Ortala-KabKota'!AJ$2:AJ$415,MATCH($D491,'Ortala-KabKota'!$E$2:$E$415,FALSE))</f>
        <v>#N/A</v>
      </c>
      <c r="AK491" s="218" t="str">
        <f t="array" ref="AK491">INDEX('Ortala-KabKota'!AK$2:AK$415,MATCH($D491,'Ortala-KabKota'!$E$2:$E$415,FALSE))</f>
        <v>#N/A</v>
      </c>
      <c r="AL491" s="218" t="str">
        <f t="array" ref="AL491">INDEX('Ortala-KabKota'!AL$2:AL$415,MATCH($D491,'Ortala-KabKota'!$E$2:$E$415,FALSE))</f>
        <v>#N/A</v>
      </c>
      <c r="AM491" s="218" t="str">
        <f t="array" ref="AM491">INDEX('Ortala-KabKota'!AM$2:AM$415,MATCH($D491,'Ortala-KabKota'!$E$2:$E$415,FALSE))</f>
        <v>#N/A</v>
      </c>
      <c r="AN491" s="218" t="str">
        <f t="array" ref="AN491">INDEX('Ortala-KabKota'!AN$2:AN$415,MATCH($D491,'Ortala-KabKota'!$E$2:$E$415,FALSE))</f>
        <v>#N/A</v>
      </c>
      <c r="AO491" s="218" t="str">
        <f t="array" ref="AO491">INDEX('Ortala-KabKota'!AO$2:AO$415,MATCH($D491,'Ortala-KabKota'!$E$2:$E$415,FALSE))</f>
        <v>#N/A</v>
      </c>
      <c r="AP491" s="218" t="str">
        <f t="array" ref="AP491">INDEX('Ortala-KabKota'!AP$2:AP$415,MATCH($D491,'Ortala-KabKota'!$E$2:$E$415,FALSE))</f>
        <v>#N/A</v>
      </c>
      <c r="AQ491" s="218" t="str">
        <f t="array" ref="AQ491">INDEX('Ortala-KabKota'!AQ$2:AQ$415,MATCH($D491,'Ortala-KabKota'!$E$2:$E$415,FALSE))</f>
        <v>#N/A</v>
      </c>
      <c r="AR491" s="218" t="str">
        <f t="array" ref="AR491">INDEX('Ortala-KabKota'!AR$2:AR$415,MATCH($D491,'Ortala-KabKota'!$E$2:$E$415,FALSE))</f>
        <v>#N/A</v>
      </c>
      <c r="AS491" s="218" t="str">
        <f t="array" ref="AS491">INDEX('Ortala-KabKota'!AS$2:AS$415,MATCH($D491,'Ortala-KabKota'!$E$2:$E$415,FALSE))</f>
        <v>#N/A</v>
      </c>
      <c r="AT491" s="218" t="str">
        <f t="array" ref="AT491">INDEX('Ortala-KabKota'!AT$2:AT$415,MATCH($D491,'Ortala-KabKota'!$E$2:$E$415,FALSE))</f>
        <v>#N/A</v>
      </c>
      <c r="AU491" s="218" t="str">
        <f t="array" ref="AU491">INDEX('UPTD PPA KabKota'!D$5:D$513,MATCH($D491,'UPTD PPA KabKota'!$C$5:$C$513,FALSE))</f>
        <v/>
      </c>
      <c r="AV491" s="218" t="str">
        <f t="array" ref="AV491">INDEX('UPTD PPA KabKota'!E$5:E$513,MATCH($D491,'UPTD PPA KabKota'!$C$5:$C$513,FALSE))</f>
        <v/>
      </c>
      <c r="AW491" s="218" t="str">
        <f t="array" ref="AW491">INDEX('UPTD PPA KabKota'!F$5:F$513,MATCH($D491,'UPTD PPA KabKota'!$C$5:$C$513,FALSE))</f>
        <v/>
      </c>
      <c r="AX491" s="218" t="str">
        <f t="array" ref="AX491">INDEX('UPTD PPA KabKota'!G$5:G$513,MATCH($D491,'UPTD PPA KabKota'!$C$5:$C$513,FALSE))</f>
        <v/>
      </c>
      <c r="AY491" s="218" t="str">
        <f t="array" ref="AY491">INDEX('UPTD PPA KabKota'!H$5:H$513,MATCH($D491,'UPTD PPA KabKota'!$C$5:$C$513,FALSE))</f>
        <v/>
      </c>
      <c r="AZ491" s="218" t="str">
        <f t="array" ref="AZ491">INDEX('UPTD PPA KabKota'!I$5:I$513,MATCH($D491,'UPTD PPA KabKota'!$C$5:$C$513,FALSE))</f>
        <v/>
      </c>
      <c r="BA491" s="218" t="str">
        <f t="array" ref="BA491">INDEX('UPTD PPA KabKota'!J$5:J$513,MATCH($D491,'UPTD PPA KabKota'!$C$5:$C$513,FALSE))</f>
        <v/>
      </c>
      <c r="BB491" s="218" t="str">
        <f t="array" ref="BB491">INDEX('UPTD PPA KabKota'!K$5:K$513,MATCH($D491,'UPTD PPA KabKota'!$C$5:$C$513,FALSE))</f>
        <v/>
      </c>
      <c r="BC491" s="218" t="str">
        <f t="array" ref="BC491">INDEX('UPTD PPA KabKota'!L$5:L$513,MATCH($D491,'UPTD PPA KabKota'!$C$5:$C$513,FALSE))</f>
        <v/>
      </c>
      <c r="BD491" s="218" t="str">
        <f t="array" ref="BD491">INDEX('UPTD PPA KabKota'!M$5:M$513,MATCH($D491,'UPTD PPA KabKota'!$C$5:$C$513,FALSE))</f>
        <v/>
      </c>
      <c r="BE491" s="218" t="str">
        <f t="array" ref="BE491">INDEX('UPTD PPA KabKota'!N$5:N$513,MATCH($D491,'UPTD PPA KabKota'!$C$5:$C$513,FALSE))</f>
        <v/>
      </c>
      <c r="BF491" s="218" t="str">
        <f t="array" ref="BF491">INDEX('UPTD PPA KabKota'!O$5:O$513,MATCH($D491,'UPTD PPA KabKota'!$C$5:$C$513,FALSE))</f>
        <v/>
      </c>
      <c r="BG491" s="218" t="str">
        <f t="array" ref="BG491">INDEX('UPTD PPA KabKota'!P$5:P$513,MATCH($D491,'UPTD PPA KabKota'!$C$5:$C$513,FALSE))</f>
        <v/>
      </c>
      <c r="BH491" s="218" t="str">
        <f t="array" ref="BH491">INDEX('UPTD PPA KabKota'!Q$5:Q$513,MATCH($D491,'UPTD PPA KabKota'!$C$5:$C$513,FALSE))</f>
        <v/>
      </c>
      <c r="BI491" s="218" t="str">
        <f t="array" ref="BI491">INDEX('UPTD PPA KabKota'!R$5:R$513,MATCH($D491,'UPTD PPA KabKota'!$C$5:$C$513,FALSE))</f>
        <v/>
      </c>
      <c r="BJ491" s="218" t="str">
        <f t="array" ref="BJ491">INDEX('UPTD PPA KabKota'!S$5:S$513,MATCH($D491,'UPTD PPA KabKota'!$C$5:$C$513,FALSE))</f>
        <v/>
      </c>
      <c r="BK491" s="218" t="str">
        <f t="array" ref="BK491">INDEX('UPTD PPA KabKota'!T$5:T$513,MATCH($D491,'UPTD PPA KabKota'!$C$5:$C$513,FALSE))</f>
        <v/>
      </c>
      <c r="BL491" s="218" t="str">
        <f t="array" ref="BL491">INDEX('UPTD PPA KabKota'!U$5:U$513,MATCH($D491,'UPTD PPA KabKota'!$C$5:$C$513,FALSE))</f>
        <v/>
      </c>
      <c r="BM491" s="218" t="str">
        <f t="array" ref="BM491">INDEX('UPTD PPA KabKota'!V$5:V$513,MATCH($D491,'UPTD PPA KabKota'!$C$5:$C$513,FALSE))</f>
        <v/>
      </c>
      <c r="BN491" s="218" t="str">
        <f t="array" ref="BN491">INDEX('UPTD PPA KabKota'!W$5:W$513,MATCH($D491,'UPTD PPA KabKota'!$C$5:$C$513,FALSE))</f>
        <v/>
      </c>
      <c r="BO491" s="218" t="str">
        <f t="array" ref="BO491">INDEX('UPTD PPA KabKota'!X$5:X$513,MATCH($D491,'UPTD PPA KabKota'!$C$5:$C$513,FALSE))</f>
        <v/>
      </c>
      <c r="BP491" s="218" t="str">
        <f t="array" ref="BP491">INDEX('UPTD PPA KabKota'!Y$5:Y$513,MATCH($D491,'UPTD PPA KabKota'!$C$5:$C$513,FALSE))</f>
        <v/>
      </c>
      <c r="BQ491" s="218" t="str">
        <f t="array" ref="BQ491">INDEX('UPTD PPA KabKota'!Z$5:Z$513,MATCH($D491,'UPTD PPA KabKota'!$C$5:$C$513,FALSE))</f>
        <v/>
      </c>
      <c r="BR491" s="218" t="str">
        <f t="array" ref="BR491">INDEX('UPTD PPA KabKota'!AA$5:AA$513,MATCH($D491,'UPTD PPA KabKota'!$C$5:$C$513,FALSE))</f>
        <v/>
      </c>
      <c r="BS491" s="218" t="str">
        <f t="array" ref="BS491">INDEX('UPTD PPA KabKota'!AB$5:AB$513,MATCH($D491,'UPTD PPA KabKota'!$C$5:$C$513,FALSE))</f>
        <v/>
      </c>
      <c r="BT491" s="218" t="str">
        <f t="array" ref="BT491">INDEX('UPTD PPA KabKota'!AC$5:AC$513,MATCH($D491,'UPTD PPA KabKota'!$C$5:$C$513,FALSE))</f>
        <v/>
      </c>
      <c r="BU491" s="218" t="str">
        <f t="array" ref="BU491">INDEX('UPTD PPA KabKota'!AD$5:AD$513,MATCH($D491,'UPTD PPA KabKota'!$C$5:$C$513,FALSE))</f>
        <v/>
      </c>
      <c r="BV491" s="218" t="str">
        <f t="array" ref="BV491">INDEX('UPTD PPA KabKota'!AE$5:AE$513,MATCH($D491,'UPTD PPA KabKota'!$C$5:$C$513,FALSE))</f>
        <v/>
      </c>
      <c r="BW491" s="218" t="str">
        <f t="array" ref="BW491">INDEX('UPTD PPA KabKota'!AF$5:AF$513,MATCH($D491,'UPTD PPA KabKota'!$C$5:$C$513,FALSE))</f>
        <v/>
      </c>
      <c r="BX491" s="218" t="str">
        <f t="array" ref="BX491">INDEX('UPTD PPA KabKota'!AG$5:AG$513,MATCH($D491,'UPTD PPA KabKota'!$C$5:$C$513,FALSE))</f>
        <v/>
      </c>
      <c r="BY491" s="218" t="str">
        <f t="array" ref="BY491">INDEX('UPTD PPA KabKota'!AH$5:AH$513,MATCH($D491,'UPTD PPA KabKota'!$C$5:$C$513,FALSE))</f>
        <v/>
      </c>
      <c r="BZ491" s="218" t="str">
        <f t="array" ref="BZ491">INDEX('UPTD PPA KabKota'!AI$5:AI$513,MATCH($D491,'UPTD PPA KabKota'!$C$5:$C$513,FALSE))</f>
        <v/>
      </c>
      <c r="CA491" s="218" t="str">
        <f t="array" ref="CA491">INDEX('UPTD PPA KabKota'!AJ$5:AJ$513,MATCH($D491,'UPTD PPA KabKota'!$C$5:$C$513,FALSE))</f>
        <v/>
      </c>
      <c r="CB491" s="218" t="str">
        <f t="array" ref="CB491">INDEX('UPTD PPA KabKota'!AK$5:AK$513,MATCH($D491,'UPTD PPA KabKota'!$C$5:$C$513,FALSE))</f>
        <v/>
      </c>
      <c r="CC491" s="218" t="str">
        <f t="array" ref="CC491">INDEX('UPTD PPA KabKota'!AL$5:AL$513,MATCH($D491,'UPTD PPA KabKota'!$C$5:$C$513,FALSE))</f>
        <v/>
      </c>
      <c r="CD491" s="218" t="str">
        <f t="array" ref="CD491">INDEX('UPTD PPA KabKota'!AM$5:AM$513,MATCH($D491,'UPTD PPA KabKota'!$C$5:$C$513,FALSE))</f>
        <v/>
      </c>
      <c r="CE491" s="218" t="str">
        <f t="array" ref="CE491">INDEX('UPTD PPA KabKota'!AN$5:AN$513,MATCH($D491,'UPTD PPA KabKota'!$C$5:$C$513,FALSE))</f>
        <v/>
      </c>
      <c r="CF491" s="218" t="str">
        <f t="array" ref="CF491">INDEX('UPTD PPA KabKota'!AO$5:AO$513,MATCH($D491,'UPTD PPA KabKota'!$C$5:$C$513,FALSE))</f>
        <v/>
      </c>
      <c r="CG491" s="218" t="str">
        <f t="array" ref="CG491">INDEX('UPTD PPA KabKota'!AP$5:AP$513,MATCH($D491,'UPTD PPA KabKota'!$C$5:$C$513,FALSE))</f>
        <v/>
      </c>
      <c r="CH491" s="218" t="str">
        <f t="array" ref="CH491">INDEX('UPTD PPA KabKota'!AQ$5:AQ$513,MATCH($D491,'UPTD PPA KabKota'!$C$5:$C$513,FALSE))</f>
        <v/>
      </c>
      <c r="CI491" s="218" t="str">
        <f t="array" ref="CI491">INDEX('UPTD PPA KabKota'!AR$5:AR$513,MATCH($D491,'UPTD PPA KabKota'!$C$5:$C$513,FALSE))</f>
        <v/>
      </c>
      <c r="CJ491" s="218" t="str">
        <f t="array" ref="CJ491">INDEX('UPTD PPA KabKota'!AS$5:AS$513,MATCH($D491,'UPTD PPA KabKota'!$C$5:$C$513,FALSE))</f>
        <v/>
      </c>
      <c r="CK491" s="218" t="str">
        <f t="array" ref="CK491">INDEX('UPTD PPA KabKota'!AT$5:AT$513,MATCH($D491,'UPTD PPA KabKota'!$C$5:$C$513,FALSE))</f>
        <v/>
      </c>
      <c r="CL491" s="218" t="str">
        <f t="array" ref="CL491">INDEX('UPTD PPA KabKota'!AU$5:AU$513,MATCH($D491,'UPTD PPA KabKota'!$C$5:$C$513,FALSE))</f>
        <v/>
      </c>
      <c r="CM491" s="218" t="str">
        <f t="array" ref="CM491">INDEX('UPTD PPA KabKota'!AV$5:AV$513,MATCH($D491,'UPTD PPA KabKota'!$C$5:$C$513,FALSE))</f>
        <v/>
      </c>
      <c r="CN491" s="218" t="str">
        <f t="array" ref="CN491">INDEX('UPTD PPA KabKota'!AW$5:AW$513,MATCH($D491,'UPTD PPA KabKota'!$C$5:$C$513,FALSE))</f>
        <v/>
      </c>
      <c r="CO491" s="218" t="str">
        <f t="array" ref="CO491">INDEX('UPTD PPA KabKota'!AX$5:AX$513,MATCH($D491,'UPTD PPA KabKota'!$C$5:$C$513,FALSE))</f>
        <v/>
      </c>
      <c r="CP491" s="218" t="str">
        <f t="array" ref="CP491">INDEX('UPTD PPA KabKota'!AY$5:AY$513,MATCH($D491,'UPTD PPA KabKota'!$C$5:$C$513,FALSE))</f>
        <v/>
      </c>
      <c r="CQ491" s="209" t="str">
        <f>IFERROR(__xludf.DUMMYFUNCTION("IF(ISBLANK($K491),"""",IF(REGEXMATCH($K491,""Peraturan""),""Ada"",IF(REGEXMATCH($K491,""Rekomendasi""),""Tidak Ada"", $K491)))
"),"#N/A")</f>
        <v>#N/A</v>
      </c>
      <c r="CR491" s="209" t="str">
        <f t="array" ref="CR491">index('UPTD PPA KabKota'!$BI$5:$BI$513,match($D491,'UPTD PPA KabKota'!$C$5:$C$513,false))</f>
        <v>Tidak Ada</v>
      </c>
      <c r="CS491" s="314" t="str">
        <f t="shared" si="84"/>
        <v>#N/A</v>
      </c>
    </row>
    <row r="492">
      <c r="A492" s="334">
        <v>486.0</v>
      </c>
      <c r="B492" s="334">
        <v>10.0</v>
      </c>
      <c r="C492" s="311" t="s">
        <v>4793</v>
      </c>
      <c r="D492" s="312" t="s">
        <v>4166</v>
      </c>
      <c r="E492" s="315">
        <v>45689.0</v>
      </c>
      <c r="F492" s="218" t="str">
        <f t="array" ref="F492">INDEX('Ortala-KabKota'!F$2:F$415,MATCH($D492,'Ortala-KabKota'!$E$2:$E$415,FALSE))</f>
        <v/>
      </c>
      <c r="G492" s="218" t="str">
        <f t="array" ref="G492">INDEX('Ortala-KabKota'!G$2:G$415,MATCH($D492,'Ortala-KabKota'!$E$2:$E$415,FALSE))</f>
        <v/>
      </c>
      <c r="H492" s="218" t="str">
        <f t="array" ref="H492">INDEX('Ortala-KabKota'!H$2:H$415,MATCH($D492,'Ortala-KabKota'!$E$2:$E$415,FALSE))</f>
        <v/>
      </c>
      <c r="I492" s="218" t="str">
        <f t="array" ref="I492">INDEX('Ortala-KabKota'!I$2:I$415,MATCH($D492,'Ortala-KabKota'!$E$2:$E$415,FALSE))</f>
        <v/>
      </c>
      <c r="J492" s="218" t="str">
        <f t="array" ref="J492">INDEX('Ortala-KabKota'!J$2:J$415,MATCH($D492,'Ortala-KabKota'!$E$2:$E$415,FALSE))</f>
        <v/>
      </c>
      <c r="K492" s="218" t="str">
        <f t="array" ref="K492">INDEX('Ortala-KabKota'!K$2:K$415,MATCH($D492,'Ortala-KabKota'!$E$2:$E$415,FALSE))</f>
        <v>Peraturan Walikota Ambon Nomor 44 Tahun 2023</v>
      </c>
      <c r="L492" s="218">
        <f t="array" ref="L492">INDEX('Ortala-KabKota'!L$2:L$415,MATCH($D492,'Ortala-KabKota'!$E$2:$E$415,FALSE))</f>
        <v>2023</v>
      </c>
      <c r="M492" s="218" t="str">
        <f t="array" ref="M492">INDEX('Ortala-KabKota'!M$2:M$415,MATCH($D492,'Ortala-KabKota'!$E$2:$E$415,FALSE))</f>
        <v/>
      </c>
      <c r="N492" s="218" t="str">
        <f t="array" ref="N492">INDEX('Ortala-KabKota'!N$2:N$415,MATCH($D492,'Ortala-KabKota'!$E$2:$E$415,FALSE))</f>
        <v/>
      </c>
      <c r="O492" s="218" t="str">
        <f t="array" ref="O492">INDEX('Ortala-KabKota'!O$2:O$415,MATCH($D492,'Ortala-KabKota'!$E$2:$E$415,FALSE))</f>
        <v/>
      </c>
      <c r="P492" s="218" t="str">
        <f t="array" ref="P492">INDEX('Ortala-KabKota'!P$2:P$415,MATCH($D492,'Ortala-KabKota'!$E$2:$E$415,FALSE))</f>
        <v/>
      </c>
      <c r="Q492" s="218" t="str">
        <f t="array" ref="Q492">INDEX('Ortala-KabKota'!Q$2:Q$415,MATCH($D492,'Ortala-KabKota'!$E$2:$E$415,FALSE))</f>
        <v/>
      </c>
      <c r="R492" s="218" t="str">
        <f t="array" ref="R492">INDEX('Ortala-KabKota'!R$2:R$415,MATCH($D492,'Ortala-KabKota'!$E$2:$E$415,FALSE))</f>
        <v/>
      </c>
      <c r="S492" s="218" t="str">
        <f t="array" ref="S492">INDEX('Ortala-KabKota'!S$2:S$415,MATCH($D492,'Ortala-KabKota'!$E$2:$E$415,FALSE))</f>
        <v/>
      </c>
      <c r="T492" s="218" t="str">
        <f t="array" ref="T492">INDEX('Ortala-KabKota'!T$2:T$415,MATCH($D492,'Ortala-KabKota'!$E$2:$E$415,FALSE))</f>
        <v/>
      </c>
      <c r="U492" s="218" t="str">
        <f t="array" ref="U492">INDEX('Ortala-KabKota'!U$2:U$415,MATCH($D492,'Ortala-KabKota'!$E$2:$E$415,FALSE))</f>
        <v/>
      </c>
      <c r="V492" s="218" t="str">
        <f t="array" ref="V492">INDEX('Ortala-KabKota'!V$2:V$415,MATCH($D492,'Ortala-KabKota'!$E$2:$E$415,FALSE))</f>
        <v/>
      </c>
      <c r="W492" s="218" t="str">
        <f t="array" ref="W492">INDEX('Ortala-KabKota'!W$2:W$415,MATCH($D492,'Ortala-KabKota'!$E$2:$E$415,FALSE))</f>
        <v/>
      </c>
      <c r="X492" s="218" t="str">
        <f t="array" ref="X492">INDEX('Ortala-KabKota'!X$2:X$415,MATCH($D492,'Ortala-KabKota'!$E$2:$E$415,FALSE))</f>
        <v/>
      </c>
      <c r="Y492" s="218" t="str">
        <f t="array" ref="Y492">INDEX('Ortala-KabKota'!Y$2:Y$415,MATCH($D492,'Ortala-KabKota'!$E$2:$E$415,FALSE))</f>
        <v/>
      </c>
      <c r="Z492" s="218" t="str">
        <f t="array" ref="Z492">INDEX('Ortala-KabKota'!Z$2:Z$415,MATCH($D492,'Ortala-KabKota'!$E$2:$E$415,FALSE))</f>
        <v/>
      </c>
      <c r="AA492" s="218" t="str">
        <f t="array" ref="AA492">INDEX('Ortala-KabKota'!AA$2:AA$415,MATCH($D492,'Ortala-KabKota'!$E$2:$E$415,FALSE))</f>
        <v/>
      </c>
      <c r="AB492" s="218" t="str">
        <f t="array" ref="AB492">INDEX('Ortala-KabKota'!AB$2:AB$415,MATCH($D492,'Ortala-KabKota'!$E$2:$E$415,FALSE))</f>
        <v/>
      </c>
      <c r="AC492" s="218" t="str">
        <f t="array" ref="AC492">INDEX('Ortala-KabKota'!AC$2:AC$415,MATCH($D492,'Ortala-KabKota'!$E$2:$E$415,FALSE))</f>
        <v/>
      </c>
      <c r="AD492" s="218" t="str">
        <f t="array" ref="AD492">INDEX('Ortala-KabKota'!AD$2:AD$415,MATCH($D492,'Ortala-KabKota'!$E$2:$E$415,FALSE))</f>
        <v/>
      </c>
      <c r="AE492" s="218" t="str">
        <f t="array" ref="AE492">INDEX('Ortala-KabKota'!AE$2:AE$415,MATCH($D492,'Ortala-KabKota'!$E$2:$E$415,FALSE))</f>
        <v/>
      </c>
      <c r="AF492" s="218" t="str">
        <f t="array" ref="AF492">INDEX('Ortala-KabKota'!AF$2:AF$415,MATCH($D492,'Ortala-KabKota'!$E$2:$E$415,FALSE))</f>
        <v/>
      </c>
      <c r="AG492" s="218" t="str">
        <f t="array" ref="AG492">INDEX('Ortala-KabKota'!AG$2:AG$415,MATCH($D492,'Ortala-KabKota'!$E$2:$E$415,FALSE))</f>
        <v/>
      </c>
      <c r="AH492" s="218" t="str">
        <f t="array" ref="AH492">INDEX('Ortala-KabKota'!AH$2:AH$415,MATCH($D492,'Ortala-KabKota'!$E$2:$E$415,FALSE))</f>
        <v/>
      </c>
      <c r="AI492" s="218" t="str">
        <f t="array" ref="AI492">INDEX('Ortala-KabKota'!AI$2:AI$415,MATCH($D492,'Ortala-KabKota'!$E$2:$E$415,FALSE))</f>
        <v/>
      </c>
      <c r="AJ492" s="218" t="str">
        <f t="array" ref="AJ492">INDEX('Ortala-KabKota'!AJ$2:AJ$415,MATCH($D492,'Ortala-KabKota'!$E$2:$E$415,FALSE))</f>
        <v/>
      </c>
      <c r="AK492" s="218" t="str">
        <f t="array" ref="AK492">INDEX('Ortala-KabKota'!AK$2:AK$415,MATCH($D492,'Ortala-KabKota'!$E$2:$E$415,FALSE))</f>
        <v/>
      </c>
      <c r="AL492" s="218" t="str">
        <f t="array" ref="AL492">INDEX('Ortala-KabKota'!AL$2:AL$415,MATCH($D492,'Ortala-KabKota'!$E$2:$E$415,FALSE))</f>
        <v/>
      </c>
      <c r="AM492" s="218" t="str">
        <f t="array" ref="AM492">INDEX('Ortala-KabKota'!AM$2:AM$415,MATCH($D492,'Ortala-KabKota'!$E$2:$E$415,FALSE))</f>
        <v/>
      </c>
      <c r="AN492" s="218" t="str">
        <f t="array" ref="AN492">INDEX('Ortala-KabKota'!AN$2:AN$415,MATCH($D492,'Ortala-KabKota'!$E$2:$E$415,FALSE))</f>
        <v/>
      </c>
      <c r="AO492" s="218" t="str">
        <f t="array" ref="AO492">INDEX('Ortala-KabKota'!AO$2:AO$415,MATCH($D492,'Ortala-KabKota'!$E$2:$E$415,FALSE))</f>
        <v/>
      </c>
      <c r="AP492" s="218" t="str">
        <f t="array" ref="AP492">INDEX('Ortala-KabKota'!AP$2:AP$415,MATCH($D492,'Ortala-KabKota'!$E$2:$E$415,FALSE))</f>
        <v/>
      </c>
      <c r="AQ492" s="218" t="str">
        <f t="array" ref="AQ492">INDEX('Ortala-KabKota'!AQ$2:AQ$415,MATCH($D492,'Ortala-KabKota'!$E$2:$E$415,FALSE))</f>
        <v/>
      </c>
      <c r="AR492" s="218" t="str">
        <f t="array" ref="AR492">INDEX('Ortala-KabKota'!AR$2:AR$415,MATCH($D492,'Ortala-KabKota'!$E$2:$E$415,FALSE))</f>
        <v/>
      </c>
      <c r="AS492" s="218" t="str">
        <f t="array" ref="AS492">INDEX('Ortala-KabKota'!AS$2:AS$415,MATCH($D492,'Ortala-KabKota'!$E$2:$E$415,FALSE))</f>
        <v/>
      </c>
      <c r="AT492" s="218" t="str">
        <f t="array" ref="AT492">INDEX('Ortala-KabKota'!AT$2:AT$415,MATCH($D492,'Ortala-KabKota'!$E$2:$E$415,FALSE))</f>
        <v/>
      </c>
      <c r="AU492" s="218" t="str">
        <f t="array" ref="AU492">INDEX('UPTD PPA KabKota'!D$5:D$513,MATCH($D492,'UPTD PPA KabKota'!$C$5:$C$513,FALSE))</f>
        <v>IVONI D. NAMPASNEA, SE</v>
      </c>
      <c r="AV492" s="218" t="str">
        <f t="array" ref="AV492">INDEX('UPTD PPA KabKota'!E$5:E$513,MATCH($D492,'UPTD PPA KabKota'!$C$5:$C$513,FALSE))</f>
        <v>Jl. Rijali, Kelurahan Karang Panjang,</v>
      </c>
      <c r="AW492" s="218">
        <f t="array" ref="AW492">INDEX('UPTD PPA KabKota'!F$5:F$513,MATCH($D492,'UPTD PPA KabKota'!$C$5:$C$513,FALSE))</f>
        <v>81247375657</v>
      </c>
      <c r="AX492" s="218">
        <f t="array" ref="AX492">INDEX('UPTD PPA KabKota'!G$5:G$513,MATCH($D492,'UPTD PPA KabKota'!$C$5:$C$513,FALSE))</f>
        <v>81343209385</v>
      </c>
      <c r="AY492" s="218" t="str">
        <f t="array" ref="AY492">INDEX('UPTD PPA KabKota'!H$5:H$513,MATCH($D492,'UPTD PPA KabKota'!$C$5:$C$513,FALSE))</f>
        <v>UPTD PPA</v>
      </c>
      <c r="AZ492" s="218" t="str">
        <f t="array" ref="AZ492">INDEX('UPTD PPA KabKota'!I$5:I$513,MATCH($D492,'UPTD PPA KabKota'!$C$5:$C$513,FALSE))</f>
        <v>Peraturan Walikota Ambon Nomor 44 Tahun 2023 tentang Organisasi dan Tata Kerja Unit Pelaksana Teknis Daerah Perlindungan Perempuan dan Anak pada DInas Pemberdayaan Perempuan, Perlindungan Anak, dan Masyarakat Desa</v>
      </c>
      <c r="BA492" s="218">
        <f t="array" ref="BA492">INDEX('UPTD PPA KabKota'!J$5:J$513,MATCH($D492,'UPTD PPA KabKota'!$C$5:$C$513,FALSE))</f>
        <v>2023</v>
      </c>
      <c r="BB492" s="218" t="str">
        <f t="array" ref="BB492">INDEX('UPTD PPA KabKota'!K$5:K$513,MATCH($D492,'UPTD PPA KabKota'!$C$5:$C$513,FALSE))</f>
        <v>A</v>
      </c>
      <c r="BC492" s="218" t="str">
        <f t="array" ref="BC492">INDEX('UPTD PPA KabKota'!L$5:L$513,MATCH($D492,'UPTD PPA KabKota'!$C$5:$C$513,FALSE))</f>
        <v>DIYANTI WATTIMENA/081235689534</v>
      </c>
      <c r="BD492" s="218" t="str">
        <f t="array" ref="BD492">INDEX('UPTD PPA KabKota'!M$5:M$513,MATCH($D492,'UPTD PPA KabKota'!$C$5:$C$513,FALSE))</f>
        <v>diyantiwattimena@gmail.com</v>
      </c>
      <c r="BE492" s="218" t="str">
        <f t="array" ref="BE492">INDEX('UPTD PPA KabKota'!N$5:N$513,MATCH($D492,'UPTD PPA KabKota'!$C$5:$C$513,FALSE))</f>
        <v>Plt. Kepala UPTD dan Plt. Kasubag TU</v>
      </c>
      <c r="BF492" s="218" t="str">
        <f t="array" ref="BF492">INDEX('UPTD PPA KabKota'!O$5:O$513,MATCH($D492,'UPTD PPA KabKota'!$C$5:$C$513,FALSE))</f>
        <v>Sewa/Kontrak</v>
      </c>
      <c r="BG492" s="218" t="str">
        <f t="array" ref="BG492">INDEX('UPTD PPA KabKota'!P$5:P$513,MATCH($D492,'UPTD PPA KabKota'!$C$5:$C$513,FALSE))</f>
        <v>Sewa/Kontrak</v>
      </c>
      <c r="BH492" s="218" t="str">
        <f t="array" ref="BH492">INDEX('UPTD PPA KabKota'!Q$5:Q$513,MATCH($D492,'UPTD PPA KabKota'!$C$5:$C$513,FALSE))</f>
        <v>tidak ada</v>
      </c>
      <c r="BI492" s="218" t="str">
        <f t="array" ref="BI492">INDEX('UPTD PPA KabKota'!R$5:R$513,MATCH($D492,'UPTD PPA KabKota'!$C$5:$C$513,FALSE))</f>
        <v>Ada</v>
      </c>
      <c r="BJ492" s="218" t="str">
        <f t="array" ref="BJ492">INDEX('UPTD PPA KabKota'!S$5:S$513,MATCH($D492,'UPTD PPA KabKota'!$C$5:$C$513,FALSE))</f>
        <v>Tidak Ada</v>
      </c>
      <c r="BK492" s="218" t="str">
        <f t="array" ref="BK492">INDEX('UPTD PPA KabKota'!T$5:T$513,MATCH($D492,'UPTD PPA KabKota'!$C$5:$C$513,FALSE))</f>
        <v>Ada</v>
      </c>
      <c r="BL492" s="218" t="str">
        <f t="array" ref="BL492">INDEX('UPTD PPA KabKota'!U$5:U$513,MATCH($D492,'UPTD PPA KabKota'!$C$5:$C$513,FALSE))</f>
        <v>Tidak Ada</v>
      </c>
      <c r="BM492" s="218" t="str">
        <f t="array" ref="BM492">INDEX('UPTD PPA KabKota'!V$5:V$513,MATCH($D492,'UPTD PPA KabKota'!$C$5:$C$513,FALSE))</f>
        <v>Tidak Ada</v>
      </c>
      <c r="BN492" s="218" t="str">
        <f t="array" ref="BN492">INDEX('UPTD PPA KabKota'!W$5:W$513,MATCH($D492,'UPTD PPA KabKota'!$C$5:$C$513,FALSE))</f>
        <v>Tidak Ada</v>
      </c>
      <c r="BO492" s="218" t="str">
        <f t="array" ref="BO492">INDEX('UPTD PPA KabKota'!X$5:X$513,MATCH($D492,'UPTD PPA KabKota'!$C$5:$C$513,FALSE))</f>
        <v>Ada</v>
      </c>
      <c r="BP492" s="218" t="str">
        <f t="array" ref="BP492">INDEX('UPTD PPA KabKota'!Y$5:Y$513,MATCH($D492,'UPTD PPA KabKota'!$C$5:$C$513,FALSE))</f>
        <v>Tidak Ada</v>
      </c>
      <c r="BQ492" s="218" t="str">
        <f t="array" ref="BQ492">INDEX('UPTD PPA KabKota'!Z$5:Z$513,MATCH($D492,'UPTD PPA KabKota'!$C$5:$C$513,FALSE))</f>
        <v>Ada</v>
      </c>
      <c r="BR492" s="218" t="str">
        <f t="array" ref="BR492">INDEX('UPTD PPA KabKota'!AA$5:AA$513,MATCH($D492,'UPTD PPA KabKota'!$C$5:$C$513,FALSE))</f>
        <v>Tidak Ada</v>
      </c>
      <c r="BS492" s="218" t="str">
        <f t="array" ref="BS492">INDEX('UPTD PPA KabKota'!AB$5:AB$513,MATCH($D492,'UPTD PPA KabKota'!$C$5:$C$513,FALSE))</f>
        <v>Tidak Ada</v>
      </c>
      <c r="BT492" s="218" t="str">
        <f t="array" ref="BT492">INDEX('UPTD PPA KabKota'!AC$5:AC$513,MATCH($D492,'UPTD PPA KabKota'!$C$5:$C$513,FALSE))</f>
        <v>Sudah</v>
      </c>
      <c r="BU492" s="218" t="str">
        <f t="array" ref="BU492">INDEX('UPTD PPA KabKota'!AD$5:AD$513,MATCH($D492,'UPTD PPA KabKota'!$C$5:$C$513,FALSE))</f>
        <v>Sudah</v>
      </c>
      <c r="BV492" s="218" t="str">
        <f t="array" ref="BV492">INDEX('UPTD PPA KabKota'!AE$5:AE$513,MATCH($D492,'UPTD PPA KabKota'!$C$5:$C$513,FALSE))</f>
        <v>Sudah</v>
      </c>
      <c r="BW492" s="218" t="str">
        <f t="array" ref="BW492">INDEX('UPTD PPA KabKota'!AF$5:AF$513,MATCH($D492,'UPTD PPA KabKota'!$C$5:$C$513,FALSE))</f>
        <v>Sudah</v>
      </c>
      <c r="BX492" s="218" t="str">
        <f t="array" ref="BX492">INDEX('UPTD PPA KabKota'!AG$5:AG$513,MATCH($D492,'UPTD PPA KabKota'!$C$5:$C$513,FALSE))</f>
        <v>Sudah</v>
      </c>
      <c r="BY492" s="218" t="str">
        <f t="array" ref="BY492">INDEX('UPTD PPA KabKota'!AH$5:AH$513,MATCH($D492,'UPTD PPA KabKota'!$C$5:$C$513,FALSE))</f>
        <v>Belum</v>
      </c>
      <c r="BZ492" s="218" t="str">
        <f t="array" ref="BZ492">INDEX('UPTD PPA KabKota'!AI$5:AI$513,MATCH($D492,'UPTD PPA KabKota'!$C$5:$C$513,FALSE))</f>
        <v>Sudah</v>
      </c>
      <c r="CA492" s="218" t="str">
        <f t="array" ref="CA492">INDEX('UPTD PPA KabKota'!AJ$5:AJ$513,MATCH($D492,'UPTD PPA KabKota'!$C$5:$C$513,FALSE))</f>
        <v>Sudah</v>
      </c>
      <c r="CB492" s="218" t="str">
        <f t="array" ref="CB492">INDEX('UPTD PPA KabKota'!AK$5:AK$513,MATCH($D492,'UPTD PPA KabKota'!$C$5:$C$513,FALSE))</f>
        <v>Sudah</v>
      </c>
      <c r="CC492" s="218" t="str">
        <f t="array" ref="CC492">INDEX('UPTD PPA KabKota'!AL$5:AL$513,MATCH($D492,'UPTD PPA KabKota'!$C$5:$C$513,FALSE))</f>
        <v>Sudah</v>
      </c>
      <c r="CD492" s="218" t="str">
        <f t="array" ref="CD492">INDEX('UPTD PPA KabKota'!AM$5:AM$513,MATCH($D492,'UPTD PPA KabKota'!$C$5:$C$513,FALSE))</f>
        <v>Sudah</v>
      </c>
      <c r="CE492" s="218" t="str">
        <f t="array" ref="CE492">INDEX('UPTD PPA KabKota'!AN$5:AN$513,MATCH($D492,'UPTD PPA KabKota'!$C$5:$C$513,FALSE))</f>
        <v/>
      </c>
      <c r="CF492" s="218">
        <f t="array" ref="CF492">INDEX('UPTD PPA KabKota'!AO$5:AO$513,MATCH($D492,'UPTD PPA KabKota'!$C$5:$C$513,FALSE))</f>
        <v>131</v>
      </c>
      <c r="CG492" s="218" t="str">
        <f t="array" ref="CG492">INDEX('UPTD PPA KabKota'!AP$5:AP$513,MATCH($D492,'UPTD PPA KabKota'!$C$5:$C$513,FALSE))</f>
        <v>KTA, cabul, setubuh dan KDRT</v>
      </c>
      <c r="CH492" s="218" t="str">
        <f t="array" ref="CH492">INDEX('UPTD PPA KabKota'!AQ$5:AQ$513,MATCH($D492,'UPTD PPA KabKota'!$C$5:$C$513,FALSE))</f>
        <v/>
      </c>
      <c r="CI492" s="218" t="str">
        <f t="array" ref="CI492">INDEX('UPTD PPA KabKota'!AR$5:AR$513,MATCH($D492,'UPTD PPA KabKota'!$C$5:$C$513,FALSE))</f>
        <v/>
      </c>
      <c r="CJ492" s="218" t="str">
        <f t="array" ref="CJ492">INDEX('UPTD PPA KabKota'!AS$5:AS$513,MATCH($D492,'UPTD PPA KabKota'!$C$5:$C$513,FALSE))</f>
        <v/>
      </c>
      <c r="CK492" s="218" t="str">
        <f t="array" ref="CK492">INDEX('UPTD PPA KabKota'!AT$5:AT$513,MATCH($D492,'UPTD PPA KabKota'!$C$5:$C$513,FALSE))</f>
        <v/>
      </c>
      <c r="CL492" s="218" t="str">
        <f t="array" ref="CL492">INDEX('UPTD PPA KabKota'!AU$5:AU$513,MATCH($D492,'UPTD PPA KabKota'!$C$5:$C$513,FALSE))</f>
        <v/>
      </c>
      <c r="CM492" s="218" t="str">
        <f t="array" ref="CM492">INDEX('UPTD PPA KabKota'!AV$5:AV$513,MATCH($D492,'UPTD PPA KabKota'!$C$5:$C$513,FALSE))</f>
        <v/>
      </c>
      <c r="CN492" s="218" t="str">
        <f t="array" ref="CN492">INDEX('UPTD PPA KabKota'!AW$5:AW$513,MATCH($D492,'UPTD PPA KabKota'!$C$5:$C$513,FALSE))</f>
        <v/>
      </c>
      <c r="CO492" s="218" t="str">
        <f t="array" ref="CO492">INDEX('UPTD PPA KabKota'!AX$5:AX$513,MATCH($D492,'UPTD PPA KabKota'!$C$5:$C$513,FALSE))</f>
        <v>v</v>
      </c>
      <c r="CP492" s="218" t="str">
        <f t="array" ref="CP492">INDEX('UPTD PPA KabKota'!AY$5:AY$513,MATCH($D492,'UPTD PPA KabKota'!$C$5:$C$513,FALSE))</f>
        <v/>
      </c>
      <c r="CQ492" s="209" t="str">
        <f>IFERROR(__xludf.DUMMYFUNCTION("IF(ISBLANK($K492),"""",IF(REGEXMATCH($K492,""Peraturan""),""Ada"",IF(REGEXMATCH($K492,""Rekomendasi""),""Tidak Ada"", $K492)))
"),"Ada")</f>
        <v>Ada</v>
      </c>
      <c r="CR492" s="209" t="str">
        <f t="array" ref="CR492">index('UPTD PPA KabKota'!$BI$5:$BI$513,match($D492,'UPTD PPA KabKota'!$C$5:$C$513,false))</f>
        <v>Ada</v>
      </c>
      <c r="CS492" s="314" t="str">
        <f t="shared" si="84"/>
        <v>Ada</v>
      </c>
    </row>
    <row r="493">
      <c r="A493" s="334">
        <v>487.0</v>
      </c>
      <c r="B493" s="334">
        <v>11.0</v>
      </c>
      <c r="C493" s="311" t="s">
        <v>4793</v>
      </c>
      <c r="D493" s="312" t="s">
        <v>4185</v>
      </c>
      <c r="E493" s="313"/>
      <c r="F493" s="218" t="str">
        <f t="array" ref="F493">INDEX('Ortala-KabKota'!F$2:F$415,MATCH($D493,'Ortala-KabKota'!$E$2:$E$415,FALSE))</f>
        <v>#N/A</v>
      </c>
      <c r="G493" s="218" t="str">
        <f t="array" ref="G493">INDEX('Ortala-KabKota'!G$2:G$415,MATCH($D493,'Ortala-KabKota'!$E$2:$E$415,FALSE))</f>
        <v>#N/A</v>
      </c>
      <c r="H493" s="218" t="str">
        <f t="array" ref="H493">INDEX('Ortala-KabKota'!H$2:H$415,MATCH($D493,'Ortala-KabKota'!$E$2:$E$415,FALSE))</f>
        <v>#N/A</v>
      </c>
      <c r="I493" s="218" t="str">
        <f t="array" ref="I493">INDEX('Ortala-KabKota'!I$2:I$415,MATCH($D493,'Ortala-KabKota'!$E$2:$E$415,FALSE))</f>
        <v>#N/A</v>
      </c>
      <c r="J493" s="218" t="str">
        <f t="array" ref="J493">INDEX('Ortala-KabKota'!J$2:J$415,MATCH($D493,'Ortala-KabKota'!$E$2:$E$415,FALSE))</f>
        <v>#N/A</v>
      </c>
      <c r="K493" s="218" t="str">
        <f t="array" ref="K493">INDEX('Ortala-KabKota'!K$2:K$415,MATCH($D493,'Ortala-KabKota'!$E$2:$E$415,FALSE))</f>
        <v>#N/A</v>
      </c>
      <c r="L493" s="218" t="str">
        <f t="array" ref="L493">INDEX('Ortala-KabKota'!L$2:L$415,MATCH($D493,'Ortala-KabKota'!$E$2:$E$415,FALSE))</f>
        <v>#N/A</v>
      </c>
      <c r="M493" s="218" t="str">
        <f t="array" ref="M493">INDEX('Ortala-KabKota'!M$2:M$415,MATCH($D493,'Ortala-KabKota'!$E$2:$E$415,FALSE))</f>
        <v>#N/A</v>
      </c>
      <c r="N493" s="218" t="str">
        <f t="array" ref="N493">INDEX('Ortala-KabKota'!N$2:N$415,MATCH($D493,'Ortala-KabKota'!$E$2:$E$415,FALSE))</f>
        <v>#N/A</v>
      </c>
      <c r="O493" s="218" t="str">
        <f t="array" ref="O493">INDEX('Ortala-KabKota'!O$2:O$415,MATCH($D493,'Ortala-KabKota'!$E$2:$E$415,FALSE))</f>
        <v>#N/A</v>
      </c>
      <c r="P493" s="218" t="str">
        <f t="array" ref="P493">INDEX('Ortala-KabKota'!P$2:P$415,MATCH($D493,'Ortala-KabKota'!$E$2:$E$415,FALSE))</f>
        <v>#N/A</v>
      </c>
      <c r="Q493" s="218" t="str">
        <f t="array" ref="Q493">INDEX('Ortala-KabKota'!Q$2:Q$415,MATCH($D493,'Ortala-KabKota'!$E$2:$E$415,FALSE))</f>
        <v>#N/A</v>
      </c>
      <c r="R493" s="218" t="str">
        <f t="array" ref="R493">INDEX('Ortala-KabKota'!R$2:R$415,MATCH($D493,'Ortala-KabKota'!$E$2:$E$415,FALSE))</f>
        <v>#N/A</v>
      </c>
      <c r="S493" s="218" t="str">
        <f t="array" ref="S493">INDEX('Ortala-KabKota'!S$2:S$415,MATCH($D493,'Ortala-KabKota'!$E$2:$E$415,FALSE))</f>
        <v>#N/A</v>
      </c>
      <c r="T493" s="218" t="str">
        <f t="array" ref="T493">INDEX('Ortala-KabKota'!T$2:T$415,MATCH($D493,'Ortala-KabKota'!$E$2:$E$415,FALSE))</f>
        <v>#N/A</v>
      </c>
      <c r="U493" s="218" t="str">
        <f t="array" ref="U493">INDEX('Ortala-KabKota'!U$2:U$415,MATCH($D493,'Ortala-KabKota'!$E$2:$E$415,FALSE))</f>
        <v>#N/A</v>
      </c>
      <c r="V493" s="218" t="str">
        <f t="array" ref="V493">INDEX('Ortala-KabKota'!V$2:V$415,MATCH($D493,'Ortala-KabKota'!$E$2:$E$415,FALSE))</f>
        <v>#N/A</v>
      </c>
      <c r="W493" s="218" t="str">
        <f t="array" ref="W493">INDEX('Ortala-KabKota'!W$2:W$415,MATCH($D493,'Ortala-KabKota'!$E$2:$E$415,FALSE))</f>
        <v>#N/A</v>
      </c>
      <c r="X493" s="218" t="str">
        <f t="array" ref="X493">INDEX('Ortala-KabKota'!X$2:X$415,MATCH($D493,'Ortala-KabKota'!$E$2:$E$415,FALSE))</f>
        <v>#N/A</v>
      </c>
      <c r="Y493" s="218" t="str">
        <f t="array" ref="Y493">INDEX('Ortala-KabKota'!Y$2:Y$415,MATCH($D493,'Ortala-KabKota'!$E$2:$E$415,FALSE))</f>
        <v>#N/A</v>
      </c>
      <c r="Z493" s="218" t="str">
        <f t="array" ref="Z493">INDEX('Ortala-KabKota'!Z$2:Z$415,MATCH($D493,'Ortala-KabKota'!$E$2:$E$415,FALSE))</f>
        <v>#N/A</v>
      </c>
      <c r="AA493" s="218" t="str">
        <f t="array" ref="AA493">INDEX('Ortala-KabKota'!AA$2:AA$415,MATCH($D493,'Ortala-KabKota'!$E$2:$E$415,FALSE))</f>
        <v>#N/A</v>
      </c>
      <c r="AB493" s="218" t="str">
        <f t="array" ref="AB493">INDEX('Ortala-KabKota'!AB$2:AB$415,MATCH($D493,'Ortala-KabKota'!$E$2:$E$415,FALSE))</f>
        <v>#N/A</v>
      </c>
      <c r="AC493" s="218" t="str">
        <f t="array" ref="AC493">INDEX('Ortala-KabKota'!AC$2:AC$415,MATCH($D493,'Ortala-KabKota'!$E$2:$E$415,FALSE))</f>
        <v>#N/A</v>
      </c>
      <c r="AD493" s="218" t="str">
        <f t="array" ref="AD493">INDEX('Ortala-KabKota'!AD$2:AD$415,MATCH($D493,'Ortala-KabKota'!$E$2:$E$415,FALSE))</f>
        <v>#N/A</v>
      </c>
      <c r="AE493" s="218" t="str">
        <f t="array" ref="AE493">INDEX('Ortala-KabKota'!AE$2:AE$415,MATCH($D493,'Ortala-KabKota'!$E$2:$E$415,FALSE))</f>
        <v>#N/A</v>
      </c>
      <c r="AF493" s="218" t="str">
        <f t="array" ref="AF493">INDEX('Ortala-KabKota'!AF$2:AF$415,MATCH($D493,'Ortala-KabKota'!$E$2:$E$415,FALSE))</f>
        <v>#N/A</v>
      </c>
      <c r="AG493" s="218" t="str">
        <f t="array" ref="AG493">INDEX('Ortala-KabKota'!AG$2:AG$415,MATCH($D493,'Ortala-KabKota'!$E$2:$E$415,FALSE))</f>
        <v>#N/A</v>
      </c>
      <c r="AH493" s="218" t="str">
        <f t="array" ref="AH493">INDEX('Ortala-KabKota'!AH$2:AH$415,MATCH($D493,'Ortala-KabKota'!$E$2:$E$415,FALSE))</f>
        <v>#N/A</v>
      </c>
      <c r="AI493" s="218" t="str">
        <f t="array" ref="AI493">INDEX('Ortala-KabKota'!AI$2:AI$415,MATCH($D493,'Ortala-KabKota'!$E$2:$E$415,FALSE))</f>
        <v>#N/A</v>
      </c>
      <c r="AJ493" s="218" t="str">
        <f t="array" ref="AJ493">INDEX('Ortala-KabKota'!AJ$2:AJ$415,MATCH($D493,'Ortala-KabKota'!$E$2:$E$415,FALSE))</f>
        <v>#N/A</v>
      </c>
      <c r="AK493" s="218" t="str">
        <f t="array" ref="AK493">INDEX('Ortala-KabKota'!AK$2:AK$415,MATCH($D493,'Ortala-KabKota'!$E$2:$E$415,FALSE))</f>
        <v>#N/A</v>
      </c>
      <c r="AL493" s="218" t="str">
        <f t="array" ref="AL493">INDEX('Ortala-KabKota'!AL$2:AL$415,MATCH($D493,'Ortala-KabKota'!$E$2:$E$415,FALSE))</f>
        <v>#N/A</v>
      </c>
      <c r="AM493" s="218" t="str">
        <f t="array" ref="AM493">INDEX('Ortala-KabKota'!AM$2:AM$415,MATCH($D493,'Ortala-KabKota'!$E$2:$E$415,FALSE))</f>
        <v>#N/A</v>
      </c>
      <c r="AN493" s="218" t="str">
        <f t="array" ref="AN493">INDEX('Ortala-KabKota'!AN$2:AN$415,MATCH($D493,'Ortala-KabKota'!$E$2:$E$415,FALSE))</f>
        <v>#N/A</v>
      </c>
      <c r="AO493" s="218" t="str">
        <f t="array" ref="AO493">INDEX('Ortala-KabKota'!AO$2:AO$415,MATCH($D493,'Ortala-KabKota'!$E$2:$E$415,FALSE))</f>
        <v>#N/A</v>
      </c>
      <c r="AP493" s="218" t="str">
        <f t="array" ref="AP493">INDEX('Ortala-KabKota'!AP$2:AP$415,MATCH($D493,'Ortala-KabKota'!$E$2:$E$415,FALSE))</f>
        <v>#N/A</v>
      </c>
      <c r="AQ493" s="218" t="str">
        <f t="array" ref="AQ493">INDEX('Ortala-KabKota'!AQ$2:AQ$415,MATCH($D493,'Ortala-KabKota'!$E$2:$E$415,FALSE))</f>
        <v>#N/A</v>
      </c>
      <c r="AR493" s="218" t="str">
        <f t="array" ref="AR493">INDEX('Ortala-KabKota'!AR$2:AR$415,MATCH($D493,'Ortala-KabKota'!$E$2:$E$415,FALSE))</f>
        <v>#N/A</v>
      </c>
      <c r="AS493" s="218" t="str">
        <f t="array" ref="AS493">INDEX('Ortala-KabKota'!AS$2:AS$415,MATCH($D493,'Ortala-KabKota'!$E$2:$E$415,FALSE))</f>
        <v>#N/A</v>
      </c>
      <c r="AT493" s="218" t="str">
        <f t="array" ref="AT493">INDEX('Ortala-KabKota'!AT$2:AT$415,MATCH($D493,'Ortala-KabKota'!$E$2:$E$415,FALSE))</f>
        <v>#N/A</v>
      </c>
      <c r="AU493" s="218" t="str">
        <f t="array" ref="AU493">INDEX('UPTD PPA KabKota'!D$5:D$513,MATCH($D493,'UPTD PPA KabKota'!$C$5:$C$513,FALSE))</f>
        <v/>
      </c>
      <c r="AV493" s="218" t="str">
        <f t="array" ref="AV493">INDEX('UPTD PPA KabKota'!E$5:E$513,MATCH($D493,'UPTD PPA KabKota'!$C$5:$C$513,FALSE))</f>
        <v/>
      </c>
      <c r="AW493" s="218" t="str">
        <f t="array" ref="AW493">INDEX('UPTD PPA KabKota'!F$5:F$513,MATCH($D493,'UPTD PPA KabKota'!$C$5:$C$513,FALSE))</f>
        <v/>
      </c>
      <c r="AX493" s="218" t="str">
        <f t="array" ref="AX493">INDEX('UPTD PPA KabKota'!G$5:G$513,MATCH($D493,'UPTD PPA KabKota'!$C$5:$C$513,FALSE))</f>
        <v/>
      </c>
      <c r="AY493" s="218" t="str">
        <f t="array" ref="AY493">INDEX('UPTD PPA KabKota'!H$5:H$513,MATCH($D493,'UPTD PPA KabKota'!$C$5:$C$513,FALSE))</f>
        <v/>
      </c>
      <c r="AZ493" s="218" t="str">
        <f t="array" ref="AZ493">INDEX('UPTD PPA KabKota'!I$5:I$513,MATCH($D493,'UPTD PPA KabKota'!$C$5:$C$513,FALSE))</f>
        <v/>
      </c>
      <c r="BA493" s="218" t="str">
        <f t="array" ref="BA493">INDEX('UPTD PPA KabKota'!J$5:J$513,MATCH($D493,'UPTD PPA KabKota'!$C$5:$C$513,FALSE))</f>
        <v/>
      </c>
      <c r="BB493" s="218" t="str">
        <f t="array" ref="BB493">INDEX('UPTD PPA KabKota'!K$5:K$513,MATCH($D493,'UPTD PPA KabKota'!$C$5:$C$513,FALSE))</f>
        <v/>
      </c>
      <c r="BC493" s="218" t="str">
        <f t="array" ref="BC493">INDEX('UPTD PPA KabKota'!L$5:L$513,MATCH($D493,'UPTD PPA KabKota'!$C$5:$C$513,FALSE))</f>
        <v/>
      </c>
      <c r="BD493" s="218" t="str">
        <f t="array" ref="BD493">INDEX('UPTD PPA KabKota'!M$5:M$513,MATCH($D493,'UPTD PPA KabKota'!$C$5:$C$513,FALSE))</f>
        <v/>
      </c>
      <c r="BE493" s="218" t="str">
        <f t="array" ref="BE493">INDEX('UPTD PPA KabKota'!N$5:N$513,MATCH($D493,'UPTD PPA KabKota'!$C$5:$C$513,FALSE))</f>
        <v/>
      </c>
      <c r="BF493" s="218" t="str">
        <f t="array" ref="BF493">INDEX('UPTD PPA KabKota'!O$5:O$513,MATCH($D493,'UPTD PPA KabKota'!$C$5:$C$513,FALSE))</f>
        <v/>
      </c>
      <c r="BG493" s="218" t="str">
        <f t="array" ref="BG493">INDEX('UPTD PPA KabKota'!P$5:P$513,MATCH($D493,'UPTD PPA KabKota'!$C$5:$C$513,FALSE))</f>
        <v/>
      </c>
      <c r="BH493" s="218" t="str">
        <f t="array" ref="BH493">INDEX('UPTD PPA KabKota'!Q$5:Q$513,MATCH($D493,'UPTD PPA KabKota'!$C$5:$C$513,FALSE))</f>
        <v/>
      </c>
      <c r="BI493" s="218" t="str">
        <f t="array" ref="BI493">INDEX('UPTD PPA KabKota'!R$5:R$513,MATCH($D493,'UPTD PPA KabKota'!$C$5:$C$513,FALSE))</f>
        <v/>
      </c>
      <c r="BJ493" s="218" t="str">
        <f t="array" ref="BJ493">INDEX('UPTD PPA KabKota'!S$5:S$513,MATCH($D493,'UPTD PPA KabKota'!$C$5:$C$513,FALSE))</f>
        <v/>
      </c>
      <c r="BK493" s="218" t="str">
        <f t="array" ref="BK493">INDEX('UPTD PPA KabKota'!T$5:T$513,MATCH($D493,'UPTD PPA KabKota'!$C$5:$C$513,FALSE))</f>
        <v/>
      </c>
      <c r="BL493" s="218" t="str">
        <f t="array" ref="BL493">INDEX('UPTD PPA KabKota'!U$5:U$513,MATCH($D493,'UPTD PPA KabKota'!$C$5:$C$513,FALSE))</f>
        <v/>
      </c>
      <c r="BM493" s="218" t="str">
        <f t="array" ref="BM493">INDEX('UPTD PPA KabKota'!V$5:V$513,MATCH($D493,'UPTD PPA KabKota'!$C$5:$C$513,FALSE))</f>
        <v/>
      </c>
      <c r="BN493" s="218" t="str">
        <f t="array" ref="BN493">INDEX('UPTD PPA KabKota'!W$5:W$513,MATCH($D493,'UPTD PPA KabKota'!$C$5:$C$513,FALSE))</f>
        <v/>
      </c>
      <c r="BO493" s="218" t="str">
        <f t="array" ref="BO493">INDEX('UPTD PPA KabKota'!X$5:X$513,MATCH($D493,'UPTD PPA KabKota'!$C$5:$C$513,FALSE))</f>
        <v/>
      </c>
      <c r="BP493" s="218" t="str">
        <f t="array" ref="BP493">INDEX('UPTD PPA KabKota'!Y$5:Y$513,MATCH($D493,'UPTD PPA KabKota'!$C$5:$C$513,FALSE))</f>
        <v/>
      </c>
      <c r="BQ493" s="218" t="str">
        <f t="array" ref="BQ493">INDEX('UPTD PPA KabKota'!Z$5:Z$513,MATCH($D493,'UPTD PPA KabKota'!$C$5:$C$513,FALSE))</f>
        <v/>
      </c>
      <c r="BR493" s="218" t="str">
        <f t="array" ref="BR493">INDEX('UPTD PPA KabKota'!AA$5:AA$513,MATCH($D493,'UPTD PPA KabKota'!$C$5:$C$513,FALSE))</f>
        <v/>
      </c>
      <c r="BS493" s="218" t="str">
        <f t="array" ref="BS493">INDEX('UPTD PPA KabKota'!AB$5:AB$513,MATCH($D493,'UPTD PPA KabKota'!$C$5:$C$513,FALSE))</f>
        <v/>
      </c>
      <c r="BT493" s="218" t="str">
        <f t="array" ref="BT493">INDEX('UPTD PPA KabKota'!AC$5:AC$513,MATCH($D493,'UPTD PPA KabKota'!$C$5:$C$513,FALSE))</f>
        <v/>
      </c>
      <c r="BU493" s="218" t="str">
        <f t="array" ref="BU493">INDEX('UPTD PPA KabKota'!AD$5:AD$513,MATCH($D493,'UPTD PPA KabKota'!$C$5:$C$513,FALSE))</f>
        <v/>
      </c>
      <c r="BV493" s="218" t="str">
        <f t="array" ref="BV493">INDEX('UPTD PPA KabKota'!AE$5:AE$513,MATCH($D493,'UPTD PPA KabKota'!$C$5:$C$513,FALSE))</f>
        <v/>
      </c>
      <c r="BW493" s="218" t="str">
        <f t="array" ref="BW493">INDEX('UPTD PPA KabKota'!AF$5:AF$513,MATCH($D493,'UPTD PPA KabKota'!$C$5:$C$513,FALSE))</f>
        <v/>
      </c>
      <c r="BX493" s="218" t="str">
        <f t="array" ref="BX493">INDEX('UPTD PPA KabKota'!AG$5:AG$513,MATCH($D493,'UPTD PPA KabKota'!$C$5:$C$513,FALSE))</f>
        <v/>
      </c>
      <c r="BY493" s="218" t="str">
        <f t="array" ref="BY493">INDEX('UPTD PPA KabKota'!AH$5:AH$513,MATCH($D493,'UPTD PPA KabKota'!$C$5:$C$513,FALSE))</f>
        <v/>
      </c>
      <c r="BZ493" s="218" t="str">
        <f t="array" ref="BZ493">INDEX('UPTD PPA KabKota'!AI$5:AI$513,MATCH($D493,'UPTD PPA KabKota'!$C$5:$C$513,FALSE))</f>
        <v/>
      </c>
      <c r="CA493" s="218" t="str">
        <f t="array" ref="CA493">INDEX('UPTD PPA KabKota'!AJ$5:AJ$513,MATCH($D493,'UPTD PPA KabKota'!$C$5:$C$513,FALSE))</f>
        <v/>
      </c>
      <c r="CB493" s="218" t="str">
        <f t="array" ref="CB493">INDEX('UPTD PPA KabKota'!AK$5:AK$513,MATCH($D493,'UPTD PPA KabKota'!$C$5:$C$513,FALSE))</f>
        <v/>
      </c>
      <c r="CC493" s="218" t="str">
        <f t="array" ref="CC493">INDEX('UPTD PPA KabKota'!AL$5:AL$513,MATCH($D493,'UPTD PPA KabKota'!$C$5:$C$513,FALSE))</f>
        <v/>
      </c>
      <c r="CD493" s="218" t="str">
        <f t="array" ref="CD493">INDEX('UPTD PPA KabKota'!AM$5:AM$513,MATCH($D493,'UPTD PPA KabKota'!$C$5:$C$513,FALSE))</f>
        <v/>
      </c>
      <c r="CE493" s="218" t="str">
        <f t="array" ref="CE493">INDEX('UPTD PPA KabKota'!AN$5:AN$513,MATCH($D493,'UPTD PPA KabKota'!$C$5:$C$513,FALSE))</f>
        <v/>
      </c>
      <c r="CF493" s="218" t="str">
        <f t="array" ref="CF493">INDEX('UPTD PPA KabKota'!AO$5:AO$513,MATCH($D493,'UPTD PPA KabKota'!$C$5:$C$513,FALSE))</f>
        <v/>
      </c>
      <c r="CG493" s="218" t="str">
        <f t="array" ref="CG493">INDEX('UPTD PPA KabKota'!AP$5:AP$513,MATCH($D493,'UPTD PPA KabKota'!$C$5:$C$513,FALSE))</f>
        <v/>
      </c>
      <c r="CH493" s="218" t="str">
        <f t="array" ref="CH493">INDEX('UPTD PPA KabKota'!AQ$5:AQ$513,MATCH($D493,'UPTD PPA KabKota'!$C$5:$C$513,FALSE))</f>
        <v/>
      </c>
      <c r="CI493" s="218" t="str">
        <f t="array" ref="CI493">INDEX('UPTD PPA KabKota'!AR$5:AR$513,MATCH($D493,'UPTD PPA KabKota'!$C$5:$C$513,FALSE))</f>
        <v/>
      </c>
      <c r="CJ493" s="218" t="str">
        <f t="array" ref="CJ493">INDEX('UPTD PPA KabKota'!AS$5:AS$513,MATCH($D493,'UPTD PPA KabKota'!$C$5:$C$513,FALSE))</f>
        <v/>
      </c>
      <c r="CK493" s="218" t="str">
        <f t="array" ref="CK493">INDEX('UPTD PPA KabKota'!AT$5:AT$513,MATCH($D493,'UPTD PPA KabKota'!$C$5:$C$513,FALSE))</f>
        <v/>
      </c>
      <c r="CL493" s="218" t="str">
        <f t="array" ref="CL493">INDEX('UPTD PPA KabKota'!AU$5:AU$513,MATCH($D493,'UPTD PPA KabKota'!$C$5:$C$513,FALSE))</f>
        <v/>
      </c>
      <c r="CM493" s="218" t="str">
        <f t="array" ref="CM493">INDEX('UPTD PPA KabKota'!AV$5:AV$513,MATCH($D493,'UPTD PPA KabKota'!$C$5:$C$513,FALSE))</f>
        <v/>
      </c>
      <c r="CN493" s="218" t="str">
        <f t="array" ref="CN493">INDEX('UPTD PPA KabKota'!AW$5:AW$513,MATCH($D493,'UPTD PPA KabKota'!$C$5:$C$513,FALSE))</f>
        <v/>
      </c>
      <c r="CO493" s="218" t="str">
        <f t="array" ref="CO493">INDEX('UPTD PPA KabKota'!AX$5:AX$513,MATCH($D493,'UPTD PPA KabKota'!$C$5:$C$513,FALSE))</f>
        <v/>
      </c>
      <c r="CP493" s="218" t="str">
        <f t="array" ref="CP493">INDEX('UPTD PPA KabKota'!AY$5:AY$513,MATCH($D493,'UPTD PPA KabKota'!$C$5:$C$513,FALSE))</f>
        <v/>
      </c>
      <c r="CQ493" s="209" t="str">
        <f>IFERROR(__xludf.DUMMYFUNCTION("IF(ISBLANK($K493),"""",IF(REGEXMATCH($K493,""Peraturan""),""Ada"",IF(REGEXMATCH($K493,""Rekomendasi""),""Tidak Ada"", $K493)))
"),"#N/A")</f>
        <v>#N/A</v>
      </c>
      <c r="CR493" s="209" t="str">
        <f t="array" ref="CR493">index('UPTD PPA KabKota'!$BI$5:$BI$513,match($D493,'UPTD PPA KabKota'!$C$5:$C$513,false))</f>
        <v>Tidak Ada</v>
      </c>
      <c r="CS493" s="314" t="str">
        <f t="shared" si="84"/>
        <v>#N/A</v>
      </c>
    </row>
    <row r="494">
      <c r="A494" s="334">
        <v>488.0</v>
      </c>
      <c r="B494" s="300"/>
      <c r="C494" s="301" t="s">
        <v>4794</v>
      </c>
      <c r="D494" s="317" t="s">
        <v>4794</v>
      </c>
      <c r="E494" s="302">
        <v>45748.0</v>
      </c>
      <c r="F494" s="303" t="str">
        <f t="array" ref="F494">INDEX('Ortala-Provinsi'!C$2:C$39,MATCH($D494,'Ortala-Provinsi'!$B$2:$B$39,FALSE))</f>
        <v>Imam Ruamat/ 081334412500</v>
      </c>
      <c r="G494" s="303" t="str">
        <f t="array" ref="G494">INDEX('Ortala-Provinsi'!D$2:D$39,MATCH($D494,'Ortala-Provinsi'!$B$2:$B$39,FALSE))</f>
        <v>Jl. Seruni, Kelurahan Kampung Pisang Kota Ternate</v>
      </c>
      <c r="H494" s="303" t="str">
        <f t="array" ref="H494">INDEX('Ortala-Provinsi'!E$2:E$39,MATCH($D494,'Ortala-Provinsi'!$B$2:$B$39,FALSE))</f>
        <v>-</v>
      </c>
      <c r="I494" s="303" t="str">
        <f t="array" ref="I494">INDEX('Ortala-Provinsi'!F$2:F$39,MATCH($D494,'Ortala-Provinsi'!$B$2:$B$39,FALSE))</f>
        <v>081343798226</v>
      </c>
      <c r="J494" s="303" t="str">
        <f t="array" ref="J494">INDEX('Ortala-Provinsi'!G$2:G$39,MATCH($D494,'Ortala-Provinsi'!$B$2:$B$39,FALSE))</f>
        <v>UPTD PPA</v>
      </c>
      <c r="K494" s="303" t="str">
        <f t="array" ref="K494">INDEX('Ortala-Provinsi'!H$2:H$39,MATCH($D494,'Ortala-Provinsi'!$B$2:$B$39,FALSE))</f>
        <v>Peraturan Gubernur Maluku Utara Nomor 29 Tahun 2020 </v>
      </c>
      <c r="L494" s="303">
        <f t="array" ref="L494">INDEX('Ortala-Provinsi'!I$2:I$39,MATCH($D494,'Ortala-Provinsi'!$B$2:$B$39,FALSE))</f>
        <v>2020</v>
      </c>
      <c r="M494" s="303" t="str">
        <f t="array" ref="M494">INDEX('Ortala-Provinsi'!J$2:J$39,MATCH($D494,'Ortala-Provinsi'!$B$2:$B$39,FALSE))</f>
        <v>A</v>
      </c>
      <c r="N494" s="303" t="str">
        <f t="array" ref="N494">INDEX('Ortala-Provinsi'!K$2:K$39,MATCH($D494,'Ortala-Provinsi'!$B$2:$B$39,FALSE))</f>
        <v>Sofhia/ 081243019911 (Kasubag TU)</v>
      </c>
      <c r="O494" s="303" t="str">
        <f t="array" ref="O494">INDEX('Ortala-Provinsi'!L$2:L$39,MATCH($D494,'Ortala-Provinsi'!$B$2:$B$39,FALSE))</f>
        <v>uptdppamalut@gmail.com</v>
      </c>
      <c r="P494" s="303" t="str">
        <f t="array" ref="P494">INDEX('Ortala-Provinsi'!M$2:M$39,MATCH($D494,'Ortala-Provinsi'!$B$2:$B$39,FALSE))</f>
        <v/>
      </c>
      <c r="Q494" s="303" t="str">
        <f t="array" ref="Q494">INDEX('Ortala-Provinsi'!N$2:N$39,MATCH($D494,'Ortala-Provinsi'!$B$2:$B$39,FALSE))</f>
        <v>MANDIRI</v>
      </c>
      <c r="R494" s="303" t="str">
        <f t="array" ref="R494">INDEX('Ortala-Provinsi'!O$2:O$39,MATCH($D494,'Ortala-Provinsi'!$B$2:$B$39,FALSE))</f>
        <v>KAMAR DI KANTOR</v>
      </c>
      <c r="S494" s="303" t="str">
        <f t="array" ref="S494">INDEX('Ortala-Provinsi'!P$2:P$39,MATCH($D494,'Ortala-Provinsi'!$B$2:$B$39,FALSE))</f>
        <v/>
      </c>
      <c r="T494" s="303" t="str">
        <f t="array" ref="T494">INDEX('Ortala-Provinsi'!Q$2:Q$39,MATCH($D494,'Ortala-Provinsi'!$B$2:$B$39,FALSE))</f>
        <v/>
      </c>
      <c r="U494" s="303">
        <f t="array" ref="U494">INDEX('Ortala-Provinsi'!R$2:R$39,MATCH($D494,'Ortala-Provinsi'!$B$2:$B$39,FALSE))</f>
        <v>1</v>
      </c>
      <c r="V494" s="303" t="str">
        <f t="array" ref="V494">INDEX('Ortala-Provinsi'!S$2:S$39,MATCH($D494,'Ortala-Provinsi'!$B$2:$B$39,FALSE))</f>
        <v>Rumah perlindungan masih berupa 2 buah kamar yang tergabung dalam kantor UPTD PPA</v>
      </c>
      <c r="W494" s="303">
        <f t="array" ref="W494">INDEX('Ortala-Provinsi'!T$2:T$39,MATCH($D494,'Ortala-Provinsi'!$B$2:$B$39,FALSE))</f>
        <v>1</v>
      </c>
      <c r="X494" s="303">
        <f t="array" ref="X494">INDEX('Ortala-Provinsi'!U$2:U$39,MATCH($D494,'Ortala-Provinsi'!$B$2:$B$39,FALSE))</f>
        <v>1</v>
      </c>
      <c r="Y494" s="303">
        <f t="array" ref="Y494">INDEX('Ortala-Provinsi'!V$2:V$39,MATCH($D494,'Ortala-Provinsi'!$B$2:$B$39,FALSE))</f>
        <v>1</v>
      </c>
      <c r="Z494" s="303">
        <f t="array" ref="Z494">INDEX('Ortala-Provinsi'!W$2:W$39,MATCH($D494,'Ortala-Provinsi'!$B$2:$B$39,FALSE))</f>
        <v>0</v>
      </c>
      <c r="AA494" s="303">
        <f t="array" ref="AA494">INDEX('Ortala-Provinsi'!X$2:X$39,MATCH($D494,'Ortala-Provinsi'!$B$2:$B$39,FALSE))</f>
        <v>0</v>
      </c>
      <c r="AB494" s="303">
        <f t="array" ref="AB494">INDEX('Ortala-Provinsi'!Y$2:Y$39,MATCH($D494,'Ortala-Provinsi'!$B$2:$B$39,FALSE))</f>
        <v>0</v>
      </c>
      <c r="AC494" s="303">
        <f t="array" ref="AC494">INDEX('Ortala-Provinsi'!Z$2:Z$39,MATCH($D494,'Ortala-Provinsi'!$B$2:$B$39,FALSE))</f>
        <v>1</v>
      </c>
      <c r="AD494" s="303">
        <f t="array" ref="AD494">INDEX('Ortala-Provinsi'!AA$2:AA$39,MATCH($D494,'Ortala-Provinsi'!$B$2:$B$39,FALSE))</f>
        <v>0</v>
      </c>
      <c r="AE494" s="303">
        <f t="array" ref="AE494">INDEX('Ortala-Provinsi'!AB$2:AB$39,MATCH($D494,'Ortala-Provinsi'!$B$2:$B$39,FALSE))</f>
        <v>0</v>
      </c>
      <c r="AF494" s="303">
        <f t="array" ref="AF494">INDEX('Ortala-Provinsi'!AC$2:AC$39,MATCH($D494,'Ortala-Provinsi'!$B$2:$B$39,FALSE))</f>
        <v>0</v>
      </c>
      <c r="AG494" s="303">
        <f t="array" ref="AG494">INDEX('Ortala-Provinsi'!AD$2:AD$39,MATCH($D494,'Ortala-Provinsi'!$B$2:$B$39,FALSE))</f>
        <v>0</v>
      </c>
      <c r="AH494" s="303">
        <f t="array" ref="AH494">INDEX('Ortala-Provinsi'!AE$2:AE$39,MATCH($D494,'Ortala-Provinsi'!$B$2:$B$39,FALSE))</f>
        <v>1</v>
      </c>
      <c r="AI494" s="303">
        <f t="array" ref="AI494">INDEX('Ortala-Provinsi'!AF$2:AF$39,MATCH($D494,'Ortala-Provinsi'!$B$2:$B$39,FALSE))</f>
        <v>1</v>
      </c>
      <c r="AJ494" s="303">
        <f t="array" ref="AJ494">INDEX('Ortala-Provinsi'!AG$2:AG$39,MATCH($D494,'Ortala-Provinsi'!$B$2:$B$39,FALSE))</f>
        <v>1</v>
      </c>
      <c r="AK494" s="303">
        <f t="array" ref="AK494">INDEX('Ortala-Provinsi'!AH$2:AH$39,MATCH($D494,'Ortala-Provinsi'!$B$2:$B$39,FALSE))</f>
        <v>1</v>
      </c>
      <c r="AL494" s="303" t="str">
        <f t="array" ref="AL494">INDEX('Ortala-Provinsi'!AI$2:AI$39,MATCH($D494,'Ortala-Provinsi'!$B$2:$B$39,FALSE))</f>
        <v/>
      </c>
      <c r="AM494" s="303">
        <f t="array" ref="AM494">INDEX('Ortala-Provinsi'!AJ$2:AJ$39,MATCH($D494,'Ortala-Provinsi'!$B$2:$B$39,FALSE))</f>
        <v>1</v>
      </c>
      <c r="AN494" s="303">
        <f t="array" ref="AN494">INDEX('Ortala-Provinsi'!AK$2:AK$39,MATCH($D494,'Ortala-Provinsi'!$B$2:$B$39,FALSE))</f>
        <v>1</v>
      </c>
      <c r="AO494" s="303">
        <f t="array" ref="AO494">INDEX('Ortala-Provinsi'!AL$2:AL$39,MATCH($D494,'Ortala-Provinsi'!$B$2:$B$39,FALSE))</f>
        <v>38</v>
      </c>
      <c r="AP494" s="303" t="str">
        <f t="array" ref="AP494">INDEX('Ortala-Provinsi'!AM$2:AM$39,MATCH($D494,'Ortala-Provinsi'!$B$2:$B$39,FALSE))</f>
        <v>Seksual</v>
      </c>
      <c r="AQ494" s="303" t="str">
        <f t="array" ref="AQ494">INDEX('Ortala-Provinsi'!AN$2:AN$39,MATCH($D494,'Ortala-Provinsi'!$B$2:$B$39,FALSE))</f>
        <v/>
      </c>
      <c r="AR494" s="303" t="str">
        <f t="array" ref="AR494">INDEX('Ortala-Provinsi'!AO$2:AO$39,MATCH($D494,'Ortala-Provinsi'!$B$2:$B$39,FALSE))</f>
        <v/>
      </c>
      <c r="AS494" s="303" t="str">
        <f t="array" ref="AS494">INDEX('Ortala-Provinsi'!AP$2:AP$39,MATCH($D494,'Ortala-Provinsi'!$B$2:$B$39,FALSE))</f>
        <v/>
      </c>
      <c r="AT494" s="303" t="str">
        <f t="array" ref="AT494">INDEX('Ortala-Provinsi'!AQ$2:AQ$39,MATCH($D494,'Ortala-Provinsi'!$B$2:$B$39,FALSE))</f>
        <v/>
      </c>
      <c r="AU494" s="304" t="str">
        <f t="shared" ref="AU494:CP494" si="85">INDEX(#REF!,MATCH($D494,#REF!,FALSE))</f>
        <v>#REF!</v>
      </c>
      <c r="AV494" s="304" t="str">
        <f t="shared" si="85"/>
        <v>#REF!</v>
      </c>
      <c r="AW494" s="304" t="str">
        <f t="shared" si="85"/>
        <v>#REF!</v>
      </c>
      <c r="AX494" s="304" t="str">
        <f t="shared" si="85"/>
        <v>#REF!</v>
      </c>
      <c r="AY494" s="304" t="str">
        <f t="shared" si="85"/>
        <v>#REF!</v>
      </c>
      <c r="AZ494" s="304" t="str">
        <f t="shared" si="85"/>
        <v>#REF!</v>
      </c>
      <c r="BA494" s="305" t="str">
        <f t="shared" si="85"/>
        <v>#REF!</v>
      </c>
      <c r="BB494" s="304" t="str">
        <f t="shared" si="85"/>
        <v>#REF!</v>
      </c>
      <c r="BC494" s="304" t="str">
        <f t="shared" si="85"/>
        <v>#REF!</v>
      </c>
      <c r="BD494" s="304" t="str">
        <f t="shared" si="85"/>
        <v>#REF!</v>
      </c>
      <c r="BE494" s="304" t="str">
        <f t="shared" si="85"/>
        <v>#REF!</v>
      </c>
      <c r="BF494" s="304" t="str">
        <f t="shared" si="85"/>
        <v>#REF!</v>
      </c>
      <c r="BG494" s="304" t="str">
        <f t="shared" si="85"/>
        <v>#REF!</v>
      </c>
      <c r="BH494" s="304" t="str">
        <f t="shared" si="85"/>
        <v>#REF!</v>
      </c>
      <c r="BI494" s="304" t="str">
        <f t="shared" si="85"/>
        <v>#REF!</v>
      </c>
      <c r="BJ494" s="304" t="str">
        <f t="shared" si="85"/>
        <v>#REF!</v>
      </c>
      <c r="BK494" s="304" t="str">
        <f t="shared" si="85"/>
        <v>#REF!</v>
      </c>
      <c r="BL494" s="304" t="str">
        <f t="shared" si="85"/>
        <v>#REF!</v>
      </c>
      <c r="BM494" s="304" t="str">
        <f t="shared" si="85"/>
        <v>#REF!</v>
      </c>
      <c r="BN494" s="304" t="str">
        <f t="shared" si="85"/>
        <v>#REF!</v>
      </c>
      <c r="BO494" s="304" t="str">
        <f t="shared" si="85"/>
        <v>#REF!</v>
      </c>
      <c r="BP494" s="304" t="str">
        <f t="shared" si="85"/>
        <v>#REF!</v>
      </c>
      <c r="BQ494" s="304" t="str">
        <f t="shared" si="85"/>
        <v>#REF!</v>
      </c>
      <c r="BR494" s="304" t="str">
        <f t="shared" si="85"/>
        <v>#REF!</v>
      </c>
      <c r="BS494" s="304" t="str">
        <f t="shared" si="85"/>
        <v>#REF!</v>
      </c>
      <c r="BT494" s="304" t="str">
        <f t="shared" si="85"/>
        <v>#REF!</v>
      </c>
      <c r="BU494" s="304" t="str">
        <f t="shared" si="85"/>
        <v>#REF!</v>
      </c>
      <c r="BV494" s="304" t="str">
        <f t="shared" si="85"/>
        <v>#REF!</v>
      </c>
      <c r="BW494" s="304" t="str">
        <f t="shared" si="85"/>
        <v>#REF!</v>
      </c>
      <c r="BX494" s="304" t="str">
        <f t="shared" si="85"/>
        <v>#REF!</v>
      </c>
      <c r="BY494" s="304" t="str">
        <f t="shared" si="85"/>
        <v>#REF!</v>
      </c>
      <c r="BZ494" s="304" t="str">
        <f t="shared" si="85"/>
        <v>#REF!</v>
      </c>
      <c r="CA494" s="304" t="str">
        <f t="shared" si="85"/>
        <v>#REF!</v>
      </c>
      <c r="CB494" s="304" t="str">
        <f t="shared" si="85"/>
        <v>#REF!</v>
      </c>
      <c r="CC494" s="304" t="str">
        <f t="shared" si="85"/>
        <v>#REF!</v>
      </c>
      <c r="CD494" s="304" t="str">
        <f t="shared" si="85"/>
        <v>#REF!</v>
      </c>
      <c r="CE494" s="304" t="str">
        <f t="shared" si="85"/>
        <v>#REF!</v>
      </c>
      <c r="CF494" s="305" t="str">
        <f t="shared" si="85"/>
        <v>#REF!</v>
      </c>
      <c r="CG494" s="304" t="str">
        <f t="shared" si="85"/>
        <v>#REF!</v>
      </c>
      <c r="CH494" s="306" t="str">
        <f t="shared" si="85"/>
        <v>#REF!</v>
      </c>
      <c r="CI494" s="306" t="str">
        <f t="shared" si="85"/>
        <v>#REF!</v>
      </c>
      <c r="CJ494" s="306" t="str">
        <f t="shared" si="85"/>
        <v>#REF!</v>
      </c>
      <c r="CK494" s="304" t="str">
        <f t="shared" si="85"/>
        <v>#REF!</v>
      </c>
      <c r="CL494" s="306" t="str">
        <f t="shared" si="85"/>
        <v>#REF!</v>
      </c>
      <c r="CM494" s="306" t="str">
        <f t="shared" si="85"/>
        <v>#REF!</v>
      </c>
      <c r="CN494" s="306" t="str">
        <f t="shared" si="85"/>
        <v>#REF!</v>
      </c>
      <c r="CO494" s="306" t="str">
        <f t="shared" si="85"/>
        <v>#REF!</v>
      </c>
      <c r="CP494" s="306" t="str">
        <f t="shared" si="85"/>
        <v>#REF!</v>
      </c>
      <c r="CQ494" s="307" t="str">
        <f>IFERROR(__xludf.DUMMYFUNCTION("IF(ISBLANK($K494),"""",IF(REGEXMATCH($K494,""Peraturan""),""Ada"",IF(REGEXMATCH($K494,""Rekomendasi""),""Tidak Ada"", $K494)))
"),"Ada")</f>
        <v>Ada</v>
      </c>
      <c r="CR494" s="308" t="str">
        <f t="array" ref="CR494">INDEX(#REF!,MATCH($D494,#REF!,FALSE))</f>
        <v>#REF!</v>
      </c>
      <c r="CS494" s="309"/>
    </row>
    <row r="495">
      <c r="A495" s="334">
        <v>489.0</v>
      </c>
      <c r="B495" s="334">
        <v>1.0</v>
      </c>
      <c r="C495" s="311" t="s">
        <v>4794</v>
      </c>
      <c r="D495" s="312" t="s">
        <v>4231</v>
      </c>
      <c r="E495" s="315">
        <v>45689.0</v>
      </c>
      <c r="F495" s="218" t="str">
        <f t="array" ref="F495">INDEX('Ortala-KabKota'!F$2:F$415,MATCH($D495,'Ortala-KabKota'!$E$2:$E$415,FALSE))</f>
        <v>Tina/ 081220426694</v>
      </c>
      <c r="G495" s="218" t="str">
        <f t="array" ref="G495">INDEX('Ortala-KabKota'!G$2:G$415,MATCH($D495,'Ortala-KabKota'!$E$2:$E$415,FALSE))</f>
        <v>Jl. Syarikat, Desa Hatebicara, Kec. Jallolo, Kab. Halmahera Barat</v>
      </c>
      <c r="H495" s="218" t="str">
        <f t="array" ref="H495">INDEX('Ortala-KabKota'!H$2:H$415,MATCH($D495,'Ortala-KabKota'!$E$2:$E$415,FALSE))</f>
        <v>-</v>
      </c>
      <c r="I495" s="218" t="str">
        <f t="array" ref="I495">INDEX('Ortala-KabKota'!I$2:I$415,MATCH($D495,'Ortala-KabKota'!$E$2:$E$415,FALSE))</f>
        <v>-</v>
      </c>
      <c r="J495" s="218" t="str">
        <f t="array" ref="J495">INDEX('Ortala-KabKota'!J$2:J$415,MATCH($D495,'Ortala-KabKota'!$E$2:$E$415,FALSE))</f>
        <v>UPT PPA</v>
      </c>
      <c r="K495" s="218" t="str">
        <f t="array" ref="K495">INDEX('Ortala-KabKota'!K$2:K$415,MATCH($D495,'Ortala-KabKota'!$E$2:$E$415,FALSE))</f>
        <v>Peraturan Bupati Halmahera Barat Nomor 33 Tahun 2020 tentang Pembentukan Unit Pelaksana Teknis Daerah Dinas PPPA</v>
      </c>
      <c r="L495" s="218">
        <f t="array" ref="L495">INDEX('Ortala-KabKota'!L$2:L$415,MATCH($D495,'Ortala-KabKota'!$E$2:$E$415,FALSE))</f>
        <v>2020</v>
      </c>
      <c r="M495" s="218" t="str">
        <f t="array" ref="M495">INDEX('Ortala-KabKota'!M$2:M$415,MATCH($D495,'Ortala-KabKota'!$E$2:$E$415,FALSE))</f>
        <v>A</v>
      </c>
      <c r="N495" s="218" t="str">
        <f t="array" ref="N495">INDEX('Ortala-KabKota'!N$2:N$415,MATCH($D495,'Ortala-KabKota'!$E$2:$E$415,FALSE))</f>
        <v/>
      </c>
      <c r="O495" s="218" t="str">
        <f t="array" ref="O495">INDEX('Ortala-KabKota'!O$2:O$415,MATCH($D495,'Ortala-KabKota'!$E$2:$E$415,FALSE))</f>
        <v/>
      </c>
      <c r="P495" s="218" t="str">
        <f t="array" ref="P495">INDEX('Ortala-KabKota'!P$2:P$415,MATCH($D495,'Ortala-KabKota'!$E$2:$E$415,FALSE))</f>
        <v>Kepala UPTD, Sub Bagian TU, Pelaksana, dan kelompok JF</v>
      </c>
      <c r="Q495" s="218" t="str">
        <f t="array" ref="Q495">INDEX('Ortala-KabKota'!Q$2:Q$415,MATCH($D495,'Ortala-KabKota'!$E$2:$E$415,FALSE))</f>
        <v>MANDIRI</v>
      </c>
      <c r="R495" s="218" t="str">
        <f t="array" ref="R495">INDEX('Ortala-KabKota'!R$2:R$415,MATCH($D495,'Ortala-KabKota'!$E$2:$E$415,FALSE))</f>
        <v>MILIK SENDIRI</v>
      </c>
      <c r="S495" s="218" t="str">
        <f t="array" ref="S495">INDEX('Ortala-KabKota'!S$2:S$415,MATCH($D495,'Ortala-KabKota'!$E$2:$E$415,FALSE))</f>
        <v/>
      </c>
      <c r="T495" s="218" t="str">
        <f t="array" ref="T495">INDEX('Ortala-KabKota'!T$2:T$415,MATCH($D495,'Ortala-KabKota'!$E$2:$E$415,FALSE))</f>
        <v/>
      </c>
      <c r="U495" s="218" t="str">
        <f t="array" ref="U495">INDEX('Ortala-KabKota'!U$2:U$415,MATCH($D495,'Ortala-KabKota'!$E$2:$E$415,FALSE))</f>
        <v/>
      </c>
      <c r="V495" s="218" t="str">
        <f t="array" ref="V495">INDEX('Ortala-KabKota'!V$2:V$415,MATCH($D495,'Ortala-KabKota'!$E$2:$E$415,FALSE))</f>
        <v/>
      </c>
      <c r="W495" s="218" t="str">
        <f t="array" ref="W495">INDEX('Ortala-KabKota'!W$2:W$415,MATCH($D495,'Ortala-KabKota'!$E$2:$E$415,FALSE))</f>
        <v/>
      </c>
      <c r="X495" s="218" t="str">
        <f t="array" ref="X495">INDEX('Ortala-KabKota'!X$2:X$415,MATCH($D495,'Ortala-KabKota'!$E$2:$E$415,FALSE))</f>
        <v/>
      </c>
      <c r="Y495" s="218" t="str">
        <f t="array" ref="Y495">INDEX('Ortala-KabKota'!Y$2:Y$415,MATCH($D495,'Ortala-KabKota'!$E$2:$E$415,FALSE))</f>
        <v/>
      </c>
      <c r="Z495" s="218" t="str">
        <f t="array" ref="Z495">INDEX('Ortala-KabKota'!Z$2:Z$415,MATCH($D495,'Ortala-KabKota'!$E$2:$E$415,FALSE))</f>
        <v/>
      </c>
      <c r="AA495" s="218" t="str">
        <f t="array" ref="AA495">INDEX('Ortala-KabKota'!AA$2:AA$415,MATCH($D495,'Ortala-KabKota'!$E$2:$E$415,FALSE))</f>
        <v/>
      </c>
      <c r="AB495" s="218" t="str">
        <f t="array" ref="AB495">INDEX('Ortala-KabKota'!AB$2:AB$415,MATCH($D495,'Ortala-KabKota'!$E$2:$E$415,FALSE))</f>
        <v/>
      </c>
      <c r="AC495" s="218" t="str">
        <f t="array" ref="AC495">INDEX('Ortala-KabKota'!AC$2:AC$415,MATCH($D495,'Ortala-KabKota'!$E$2:$E$415,FALSE))</f>
        <v/>
      </c>
      <c r="AD495" s="218" t="str">
        <f t="array" ref="AD495">INDEX('Ortala-KabKota'!AD$2:AD$415,MATCH($D495,'Ortala-KabKota'!$E$2:$E$415,FALSE))</f>
        <v/>
      </c>
      <c r="AE495" s="218" t="str">
        <f t="array" ref="AE495">INDEX('Ortala-KabKota'!AE$2:AE$415,MATCH($D495,'Ortala-KabKota'!$E$2:$E$415,FALSE))</f>
        <v/>
      </c>
      <c r="AF495" s="218" t="str">
        <f t="array" ref="AF495">INDEX('Ortala-KabKota'!AF$2:AF$415,MATCH($D495,'Ortala-KabKota'!$E$2:$E$415,FALSE))</f>
        <v/>
      </c>
      <c r="AG495" s="218" t="str">
        <f t="array" ref="AG495">INDEX('Ortala-KabKota'!AG$2:AG$415,MATCH($D495,'Ortala-KabKota'!$E$2:$E$415,FALSE))</f>
        <v/>
      </c>
      <c r="AH495" s="218" t="str">
        <f t="array" ref="AH495">INDEX('Ortala-KabKota'!AH$2:AH$415,MATCH($D495,'Ortala-KabKota'!$E$2:$E$415,FALSE))</f>
        <v/>
      </c>
      <c r="AI495" s="218" t="str">
        <f t="array" ref="AI495">INDEX('Ortala-KabKota'!AI$2:AI$415,MATCH($D495,'Ortala-KabKota'!$E$2:$E$415,FALSE))</f>
        <v/>
      </c>
      <c r="AJ495" s="218" t="str">
        <f t="array" ref="AJ495">INDEX('Ortala-KabKota'!AJ$2:AJ$415,MATCH($D495,'Ortala-KabKota'!$E$2:$E$415,FALSE))</f>
        <v/>
      </c>
      <c r="AK495" s="218" t="str">
        <f t="array" ref="AK495">INDEX('Ortala-KabKota'!AK$2:AK$415,MATCH($D495,'Ortala-KabKota'!$E$2:$E$415,FALSE))</f>
        <v/>
      </c>
      <c r="AL495" s="218" t="str">
        <f t="array" ref="AL495">INDEX('Ortala-KabKota'!AL$2:AL$415,MATCH($D495,'Ortala-KabKota'!$E$2:$E$415,FALSE))</f>
        <v/>
      </c>
      <c r="AM495" s="218" t="str">
        <f t="array" ref="AM495">INDEX('Ortala-KabKota'!AM$2:AM$415,MATCH($D495,'Ortala-KabKota'!$E$2:$E$415,FALSE))</f>
        <v/>
      </c>
      <c r="AN495" s="218" t="str">
        <f t="array" ref="AN495">INDEX('Ortala-KabKota'!AN$2:AN$415,MATCH($D495,'Ortala-KabKota'!$E$2:$E$415,FALSE))</f>
        <v/>
      </c>
      <c r="AO495" s="218" t="str">
        <f t="array" ref="AO495">INDEX('Ortala-KabKota'!AO$2:AO$415,MATCH($D495,'Ortala-KabKota'!$E$2:$E$415,FALSE))</f>
        <v/>
      </c>
      <c r="AP495" s="218" t="str">
        <f t="array" ref="AP495">INDEX('Ortala-KabKota'!AP$2:AP$415,MATCH($D495,'Ortala-KabKota'!$E$2:$E$415,FALSE))</f>
        <v/>
      </c>
      <c r="AQ495" s="218" t="str">
        <f t="array" ref="AQ495">INDEX('Ortala-KabKota'!AQ$2:AQ$415,MATCH($D495,'Ortala-KabKota'!$E$2:$E$415,FALSE))</f>
        <v/>
      </c>
      <c r="AR495" s="218">
        <f t="array" ref="AR495">INDEX('Ortala-KabKota'!AR$2:AR$415,MATCH($D495,'Ortala-KabKota'!$E$2:$E$415,FALSE))</f>
        <v>1</v>
      </c>
      <c r="AS495" s="218" t="str">
        <f t="array" ref="AS495">INDEX('Ortala-KabKota'!AS$2:AS$415,MATCH($D495,'Ortala-KabKota'!$E$2:$E$415,FALSE))</f>
        <v/>
      </c>
      <c r="AT495" s="218" t="str">
        <f t="array" ref="AT495">INDEX('Ortala-KabKota'!AT$2:AT$415,MATCH($D495,'Ortala-KabKota'!$E$2:$E$415,FALSE))</f>
        <v/>
      </c>
      <c r="AU495" s="218" t="str">
        <f t="array" ref="AU495">INDEX('UPTD PPA KabKota'!D$5:D$513,MATCH($D495,'UPTD PPA KabKota'!$C$5:$C$513,FALSE))</f>
        <v/>
      </c>
      <c r="AV495" s="218" t="str">
        <f t="array" ref="AV495">INDEX('UPTD PPA KabKota'!E$5:E$513,MATCH($D495,'UPTD PPA KabKota'!$C$5:$C$513,FALSE))</f>
        <v/>
      </c>
      <c r="AW495" s="218" t="str">
        <f t="array" ref="AW495">INDEX('UPTD PPA KabKota'!F$5:F$513,MATCH($D495,'UPTD PPA KabKota'!$C$5:$C$513,FALSE))</f>
        <v/>
      </c>
      <c r="AX495" s="218" t="str">
        <f t="array" ref="AX495">INDEX('UPTD PPA KabKota'!G$5:G$513,MATCH($D495,'UPTD PPA KabKota'!$C$5:$C$513,FALSE))</f>
        <v/>
      </c>
      <c r="AY495" s="218" t="str">
        <f t="array" ref="AY495">INDEX('UPTD PPA KabKota'!H$5:H$513,MATCH($D495,'UPTD PPA KabKota'!$C$5:$C$513,FALSE))</f>
        <v/>
      </c>
      <c r="AZ495" s="218" t="str">
        <f t="array" ref="AZ495">INDEX('UPTD PPA KabKota'!I$5:I$513,MATCH($D495,'UPTD PPA KabKota'!$C$5:$C$513,FALSE))</f>
        <v>Peraturan Bupati Halmahera Barat Nomor 33 Tahun 2020 tentang Pembentukan Unit Pelaksana Teknis Daerah Dinas PPPA</v>
      </c>
      <c r="BA495" s="218">
        <f t="array" ref="BA495">INDEX('UPTD PPA KabKota'!J$5:J$513,MATCH($D495,'UPTD PPA KabKota'!$C$5:$C$513,FALSE))</f>
        <v>2020</v>
      </c>
      <c r="BB495" s="218" t="str">
        <f t="array" ref="BB495">INDEX('UPTD PPA KabKota'!K$5:K$513,MATCH($D495,'UPTD PPA KabKota'!$C$5:$C$513,FALSE))</f>
        <v>A</v>
      </c>
      <c r="BC495" s="218" t="str">
        <f t="array" ref="BC495">INDEX('UPTD PPA KabKota'!L$5:L$513,MATCH($D495,'UPTD PPA KabKota'!$C$5:$C$513,FALSE))</f>
        <v/>
      </c>
      <c r="BD495" s="218" t="str">
        <f t="array" ref="BD495">INDEX('UPTD PPA KabKota'!M$5:M$513,MATCH($D495,'UPTD PPA KabKota'!$C$5:$C$513,FALSE))</f>
        <v/>
      </c>
      <c r="BE495" s="218" t="str">
        <f t="array" ref="BE495">INDEX('UPTD PPA KabKota'!N$5:N$513,MATCH($D495,'UPTD PPA KabKota'!$C$5:$C$513,FALSE))</f>
        <v/>
      </c>
      <c r="BF495" s="218" t="str">
        <f t="array" ref="BF495">INDEX('UPTD PPA KabKota'!O$5:O$513,MATCH($D495,'UPTD PPA KabKota'!$C$5:$C$513,FALSE))</f>
        <v/>
      </c>
      <c r="BG495" s="218" t="str">
        <f t="array" ref="BG495">INDEX('UPTD PPA KabKota'!P$5:P$513,MATCH($D495,'UPTD PPA KabKota'!$C$5:$C$513,FALSE))</f>
        <v/>
      </c>
      <c r="BH495" s="218" t="str">
        <f t="array" ref="BH495">INDEX('UPTD PPA KabKota'!Q$5:Q$513,MATCH($D495,'UPTD PPA KabKota'!$C$5:$C$513,FALSE))</f>
        <v/>
      </c>
      <c r="BI495" s="218" t="str">
        <f t="array" ref="BI495">INDEX('UPTD PPA KabKota'!R$5:R$513,MATCH($D495,'UPTD PPA KabKota'!$C$5:$C$513,FALSE))</f>
        <v/>
      </c>
      <c r="BJ495" s="218" t="str">
        <f t="array" ref="BJ495">INDEX('UPTD PPA KabKota'!S$5:S$513,MATCH($D495,'UPTD PPA KabKota'!$C$5:$C$513,FALSE))</f>
        <v/>
      </c>
      <c r="BK495" s="218" t="str">
        <f t="array" ref="BK495">INDEX('UPTD PPA KabKota'!T$5:T$513,MATCH($D495,'UPTD PPA KabKota'!$C$5:$C$513,FALSE))</f>
        <v/>
      </c>
      <c r="BL495" s="218" t="str">
        <f t="array" ref="BL495">INDEX('UPTD PPA KabKota'!U$5:U$513,MATCH($D495,'UPTD PPA KabKota'!$C$5:$C$513,FALSE))</f>
        <v/>
      </c>
      <c r="BM495" s="218" t="str">
        <f t="array" ref="BM495">INDEX('UPTD PPA KabKota'!V$5:V$513,MATCH($D495,'UPTD PPA KabKota'!$C$5:$C$513,FALSE))</f>
        <v/>
      </c>
      <c r="BN495" s="218" t="str">
        <f t="array" ref="BN495">INDEX('UPTD PPA KabKota'!W$5:W$513,MATCH($D495,'UPTD PPA KabKota'!$C$5:$C$513,FALSE))</f>
        <v/>
      </c>
      <c r="BO495" s="218" t="str">
        <f t="array" ref="BO495">INDEX('UPTD PPA KabKota'!X$5:X$513,MATCH($D495,'UPTD PPA KabKota'!$C$5:$C$513,FALSE))</f>
        <v/>
      </c>
      <c r="BP495" s="218" t="str">
        <f t="array" ref="BP495">INDEX('UPTD PPA KabKota'!Y$5:Y$513,MATCH($D495,'UPTD PPA KabKota'!$C$5:$C$513,FALSE))</f>
        <v/>
      </c>
      <c r="BQ495" s="218" t="str">
        <f t="array" ref="BQ495">INDEX('UPTD PPA KabKota'!Z$5:Z$513,MATCH($D495,'UPTD PPA KabKota'!$C$5:$C$513,FALSE))</f>
        <v/>
      </c>
      <c r="BR495" s="218" t="str">
        <f t="array" ref="BR495">INDEX('UPTD PPA KabKota'!AA$5:AA$513,MATCH($D495,'UPTD PPA KabKota'!$C$5:$C$513,FALSE))</f>
        <v/>
      </c>
      <c r="BS495" s="218" t="str">
        <f t="array" ref="BS495">INDEX('UPTD PPA KabKota'!AB$5:AB$513,MATCH($D495,'UPTD PPA KabKota'!$C$5:$C$513,FALSE))</f>
        <v/>
      </c>
      <c r="BT495" s="218" t="str">
        <f t="array" ref="BT495">INDEX('UPTD PPA KabKota'!AC$5:AC$513,MATCH($D495,'UPTD PPA KabKota'!$C$5:$C$513,FALSE))</f>
        <v/>
      </c>
      <c r="BU495" s="218" t="str">
        <f t="array" ref="BU495">INDEX('UPTD PPA KabKota'!AD$5:AD$513,MATCH($D495,'UPTD PPA KabKota'!$C$5:$C$513,FALSE))</f>
        <v/>
      </c>
      <c r="BV495" s="218" t="str">
        <f t="array" ref="BV495">INDEX('UPTD PPA KabKota'!AE$5:AE$513,MATCH($D495,'UPTD PPA KabKota'!$C$5:$C$513,FALSE))</f>
        <v/>
      </c>
      <c r="BW495" s="218" t="str">
        <f t="array" ref="BW495">INDEX('UPTD PPA KabKota'!AF$5:AF$513,MATCH($D495,'UPTD PPA KabKota'!$C$5:$C$513,FALSE))</f>
        <v/>
      </c>
      <c r="BX495" s="218" t="str">
        <f t="array" ref="BX495">INDEX('UPTD PPA KabKota'!AG$5:AG$513,MATCH($D495,'UPTD PPA KabKota'!$C$5:$C$513,FALSE))</f>
        <v/>
      </c>
      <c r="BY495" s="218" t="str">
        <f t="array" ref="BY495">INDEX('UPTD PPA KabKota'!AH$5:AH$513,MATCH($D495,'UPTD PPA KabKota'!$C$5:$C$513,FALSE))</f>
        <v/>
      </c>
      <c r="BZ495" s="218" t="str">
        <f t="array" ref="BZ495">INDEX('UPTD PPA KabKota'!AI$5:AI$513,MATCH($D495,'UPTD PPA KabKota'!$C$5:$C$513,FALSE))</f>
        <v/>
      </c>
      <c r="CA495" s="218" t="str">
        <f t="array" ref="CA495">INDEX('UPTD PPA KabKota'!AJ$5:AJ$513,MATCH($D495,'UPTD PPA KabKota'!$C$5:$C$513,FALSE))</f>
        <v/>
      </c>
      <c r="CB495" s="218" t="str">
        <f t="array" ref="CB495">INDEX('UPTD PPA KabKota'!AK$5:AK$513,MATCH($D495,'UPTD PPA KabKota'!$C$5:$C$513,FALSE))</f>
        <v/>
      </c>
      <c r="CC495" s="218" t="str">
        <f t="array" ref="CC495">INDEX('UPTD PPA KabKota'!AL$5:AL$513,MATCH($D495,'UPTD PPA KabKota'!$C$5:$C$513,FALSE))</f>
        <v/>
      </c>
      <c r="CD495" s="218" t="str">
        <f t="array" ref="CD495">INDEX('UPTD PPA KabKota'!AM$5:AM$513,MATCH($D495,'UPTD PPA KabKota'!$C$5:$C$513,FALSE))</f>
        <v/>
      </c>
      <c r="CE495" s="218" t="str">
        <f t="array" ref="CE495">INDEX('UPTD PPA KabKota'!AN$5:AN$513,MATCH($D495,'UPTD PPA KabKota'!$C$5:$C$513,FALSE))</f>
        <v/>
      </c>
      <c r="CF495" s="218" t="str">
        <f t="array" ref="CF495">INDEX('UPTD PPA KabKota'!AO$5:AO$513,MATCH($D495,'UPTD PPA KabKota'!$C$5:$C$513,FALSE))</f>
        <v/>
      </c>
      <c r="CG495" s="218" t="str">
        <f t="array" ref="CG495">INDEX('UPTD PPA KabKota'!AP$5:AP$513,MATCH($D495,'UPTD PPA KabKota'!$C$5:$C$513,FALSE))</f>
        <v/>
      </c>
      <c r="CH495" s="218" t="str">
        <f t="array" ref="CH495">INDEX('UPTD PPA KabKota'!AQ$5:AQ$513,MATCH($D495,'UPTD PPA KabKota'!$C$5:$C$513,FALSE))</f>
        <v/>
      </c>
      <c r="CI495" s="218" t="str">
        <f t="array" ref="CI495">INDEX('UPTD PPA KabKota'!AR$5:AR$513,MATCH($D495,'UPTD PPA KabKota'!$C$5:$C$513,FALSE))</f>
        <v/>
      </c>
      <c r="CJ495" s="218" t="str">
        <f t="array" ref="CJ495">INDEX('UPTD PPA KabKota'!AS$5:AS$513,MATCH($D495,'UPTD PPA KabKota'!$C$5:$C$513,FALSE))</f>
        <v/>
      </c>
      <c r="CK495" s="218" t="str">
        <f t="array" ref="CK495">INDEX('UPTD PPA KabKota'!AT$5:AT$513,MATCH($D495,'UPTD PPA KabKota'!$C$5:$C$513,FALSE))</f>
        <v/>
      </c>
      <c r="CL495" s="218" t="str">
        <f t="array" ref="CL495">INDEX('UPTD PPA KabKota'!AU$5:AU$513,MATCH($D495,'UPTD PPA KabKota'!$C$5:$C$513,FALSE))</f>
        <v/>
      </c>
      <c r="CM495" s="218" t="str">
        <f t="array" ref="CM495">INDEX('UPTD PPA KabKota'!AV$5:AV$513,MATCH($D495,'UPTD PPA KabKota'!$C$5:$C$513,FALSE))</f>
        <v/>
      </c>
      <c r="CN495" s="218" t="str">
        <f t="array" ref="CN495">INDEX('UPTD PPA KabKota'!AW$5:AW$513,MATCH($D495,'UPTD PPA KabKota'!$C$5:$C$513,FALSE))</f>
        <v/>
      </c>
      <c r="CO495" s="218" t="str">
        <f t="array" ref="CO495">INDEX('UPTD PPA KabKota'!AX$5:AX$513,MATCH($D495,'UPTD PPA KabKota'!$C$5:$C$513,FALSE))</f>
        <v/>
      </c>
      <c r="CP495" s="218" t="str">
        <f t="array" ref="CP495">INDEX('UPTD PPA KabKota'!AY$5:AY$513,MATCH($D495,'UPTD PPA KabKota'!$C$5:$C$513,FALSE))</f>
        <v/>
      </c>
      <c r="CQ495" s="209" t="str">
        <f>IFERROR(__xludf.DUMMYFUNCTION("IF(ISBLANK($K495),"""",IF(REGEXMATCH($K495,""Peraturan""),""Ada"",IF(REGEXMATCH($K495,""Rekomendasi""),""Tidak Ada"", $K495)))
"),"Ada")</f>
        <v>Ada</v>
      </c>
      <c r="CR495" s="209" t="str">
        <f t="array" ref="CR495">index('UPTD PPA KabKota'!$BI$5:$BI$513,match($D495,'UPTD PPA KabKota'!$C$5:$C$513,false))</f>
        <v>Ada</v>
      </c>
      <c r="CS495" s="314" t="str">
        <f t="shared" ref="CS495:CS498" si="86">IFS(CQ495="Ada","Ada",CR495="Ada","Ada",CR495="Tidak Ada","Tidak Ada")</f>
        <v>Ada</v>
      </c>
    </row>
    <row r="496">
      <c r="A496" s="334">
        <v>490.0</v>
      </c>
      <c r="B496" s="334">
        <v>2.0</v>
      </c>
      <c r="C496" s="311" t="s">
        <v>4794</v>
      </c>
      <c r="D496" s="312" t="s">
        <v>4186</v>
      </c>
      <c r="E496" s="313"/>
      <c r="F496" s="218" t="str">
        <f t="array" ref="F496">INDEX('Ortala-KabKota'!F$2:F$415,MATCH($D496,'Ortala-KabKota'!$E$2:$E$415,FALSE))</f>
        <v>#N/A</v>
      </c>
      <c r="G496" s="218" t="str">
        <f t="array" ref="G496">INDEX('Ortala-KabKota'!G$2:G$415,MATCH($D496,'Ortala-KabKota'!$E$2:$E$415,FALSE))</f>
        <v>#N/A</v>
      </c>
      <c r="H496" s="218" t="str">
        <f t="array" ref="H496">INDEX('Ortala-KabKota'!H$2:H$415,MATCH($D496,'Ortala-KabKota'!$E$2:$E$415,FALSE))</f>
        <v>#N/A</v>
      </c>
      <c r="I496" s="218" t="str">
        <f t="array" ref="I496">INDEX('Ortala-KabKota'!I$2:I$415,MATCH($D496,'Ortala-KabKota'!$E$2:$E$415,FALSE))</f>
        <v>#N/A</v>
      </c>
      <c r="J496" s="218" t="str">
        <f t="array" ref="J496">INDEX('Ortala-KabKota'!J$2:J$415,MATCH($D496,'Ortala-KabKota'!$E$2:$E$415,FALSE))</f>
        <v>#N/A</v>
      </c>
      <c r="K496" s="218" t="str">
        <f t="array" ref="K496">INDEX('Ortala-KabKota'!K$2:K$415,MATCH($D496,'Ortala-KabKota'!$E$2:$E$415,FALSE))</f>
        <v>#N/A</v>
      </c>
      <c r="L496" s="218" t="str">
        <f t="array" ref="L496">INDEX('Ortala-KabKota'!L$2:L$415,MATCH($D496,'Ortala-KabKota'!$E$2:$E$415,FALSE))</f>
        <v>#N/A</v>
      </c>
      <c r="M496" s="218" t="str">
        <f t="array" ref="M496">INDEX('Ortala-KabKota'!M$2:M$415,MATCH($D496,'Ortala-KabKota'!$E$2:$E$415,FALSE))</f>
        <v>#N/A</v>
      </c>
      <c r="N496" s="218" t="str">
        <f t="array" ref="N496">INDEX('Ortala-KabKota'!N$2:N$415,MATCH($D496,'Ortala-KabKota'!$E$2:$E$415,FALSE))</f>
        <v>#N/A</v>
      </c>
      <c r="O496" s="218" t="str">
        <f t="array" ref="O496">INDEX('Ortala-KabKota'!O$2:O$415,MATCH($D496,'Ortala-KabKota'!$E$2:$E$415,FALSE))</f>
        <v>#N/A</v>
      </c>
      <c r="P496" s="218" t="str">
        <f t="array" ref="P496">INDEX('Ortala-KabKota'!P$2:P$415,MATCH($D496,'Ortala-KabKota'!$E$2:$E$415,FALSE))</f>
        <v>#N/A</v>
      </c>
      <c r="Q496" s="218" t="str">
        <f t="array" ref="Q496">INDEX('Ortala-KabKota'!Q$2:Q$415,MATCH($D496,'Ortala-KabKota'!$E$2:$E$415,FALSE))</f>
        <v>#N/A</v>
      </c>
      <c r="R496" s="218" t="str">
        <f t="array" ref="R496">INDEX('Ortala-KabKota'!R$2:R$415,MATCH($D496,'Ortala-KabKota'!$E$2:$E$415,FALSE))</f>
        <v>#N/A</v>
      </c>
      <c r="S496" s="218" t="str">
        <f t="array" ref="S496">INDEX('Ortala-KabKota'!S$2:S$415,MATCH($D496,'Ortala-KabKota'!$E$2:$E$415,FALSE))</f>
        <v>#N/A</v>
      </c>
      <c r="T496" s="218" t="str">
        <f t="array" ref="T496">INDEX('Ortala-KabKota'!T$2:T$415,MATCH($D496,'Ortala-KabKota'!$E$2:$E$415,FALSE))</f>
        <v>#N/A</v>
      </c>
      <c r="U496" s="218" t="str">
        <f t="array" ref="U496">INDEX('Ortala-KabKota'!U$2:U$415,MATCH($D496,'Ortala-KabKota'!$E$2:$E$415,FALSE))</f>
        <v>#N/A</v>
      </c>
      <c r="V496" s="218" t="str">
        <f t="array" ref="V496">INDEX('Ortala-KabKota'!V$2:V$415,MATCH($D496,'Ortala-KabKota'!$E$2:$E$415,FALSE))</f>
        <v>#N/A</v>
      </c>
      <c r="W496" s="218" t="str">
        <f t="array" ref="W496">INDEX('Ortala-KabKota'!W$2:W$415,MATCH($D496,'Ortala-KabKota'!$E$2:$E$415,FALSE))</f>
        <v>#N/A</v>
      </c>
      <c r="X496" s="218" t="str">
        <f t="array" ref="X496">INDEX('Ortala-KabKota'!X$2:X$415,MATCH($D496,'Ortala-KabKota'!$E$2:$E$415,FALSE))</f>
        <v>#N/A</v>
      </c>
      <c r="Y496" s="218" t="str">
        <f t="array" ref="Y496">INDEX('Ortala-KabKota'!Y$2:Y$415,MATCH($D496,'Ortala-KabKota'!$E$2:$E$415,FALSE))</f>
        <v>#N/A</v>
      </c>
      <c r="Z496" s="218" t="str">
        <f t="array" ref="Z496">INDEX('Ortala-KabKota'!Z$2:Z$415,MATCH($D496,'Ortala-KabKota'!$E$2:$E$415,FALSE))</f>
        <v>#N/A</v>
      </c>
      <c r="AA496" s="218" t="str">
        <f t="array" ref="AA496">INDEX('Ortala-KabKota'!AA$2:AA$415,MATCH($D496,'Ortala-KabKota'!$E$2:$E$415,FALSE))</f>
        <v>#N/A</v>
      </c>
      <c r="AB496" s="218" t="str">
        <f t="array" ref="AB496">INDEX('Ortala-KabKota'!AB$2:AB$415,MATCH($D496,'Ortala-KabKota'!$E$2:$E$415,FALSE))</f>
        <v>#N/A</v>
      </c>
      <c r="AC496" s="218" t="str">
        <f t="array" ref="AC496">INDEX('Ortala-KabKota'!AC$2:AC$415,MATCH($D496,'Ortala-KabKota'!$E$2:$E$415,FALSE))</f>
        <v>#N/A</v>
      </c>
      <c r="AD496" s="218" t="str">
        <f t="array" ref="AD496">INDEX('Ortala-KabKota'!AD$2:AD$415,MATCH($D496,'Ortala-KabKota'!$E$2:$E$415,FALSE))</f>
        <v>#N/A</v>
      </c>
      <c r="AE496" s="218" t="str">
        <f t="array" ref="AE496">INDEX('Ortala-KabKota'!AE$2:AE$415,MATCH($D496,'Ortala-KabKota'!$E$2:$E$415,FALSE))</f>
        <v>#N/A</v>
      </c>
      <c r="AF496" s="218" t="str">
        <f t="array" ref="AF496">INDEX('Ortala-KabKota'!AF$2:AF$415,MATCH($D496,'Ortala-KabKota'!$E$2:$E$415,FALSE))</f>
        <v>#N/A</v>
      </c>
      <c r="AG496" s="218" t="str">
        <f t="array" ref="AG496">INDEX('Ortala-KabKota'!AG$2:AG$415,MATCH($D496,'Ortala-KabKota'!$E$2:$E$415,FALSE))</f>
        <v>#N/A</v>
      </c>
      <c r="AH496" s="218" t="str">
        <f t="array" ref="AH496">INDEX('Ortala-KabKota'!AH$2:AH$415,MATCH($D496,'Ortala-KabKota'!$E$2:$E$415,FALSE))</f>
        <v>#N/A</v>
      </c>
      <c r="AI496" s="218" t="str">
        <f t="array" ref="AI496">INDEX('Ortala-KabKota'!AI$2:AI$415,MATCH($D496,'Ortala-KabKota'!$E$2:$E$415,FALSE))</f>
        <v>#N/A</v>
      </c>
      <c r="AJ496" s="218" t="str">
        <f t="array" ref="AJ496">INDEX('Ortala-KabKota'!AJ$2:AJ$415,MATCH($D496,'Ortala-KabKota'!$E$2:$E$415,FALSE))</f>
        <v>#N/A</v>
      </c>
      <c r="AK496" s="218" t="str">
        <f t="array" ref="AK496">INDEX('Ortala-KabKota'!AK$2:AK$415,MATCH($D496,'Ortala-KabKota'!$E$2:$E$415,FALSE))</f>
        <v>#N/A</v>
      </c>
      <c r="AL496" s="218" t="str">
        <f t="array" ref="AL496">INDEX('Ortala-KabKota'!AL$2:AL$415,MATCH($D496,'Ortala-KabKota'!$E$2:$E$415,FALSE))</f>
        <v>#N/A</v>
      </c>
      <c r="AM496" s="218" t="str">
        <f t="array" ref="AM496">INDEX('Ortala-KabKota'!AM$2:AM$415,MATCH($D496,'Ortala-KabKota'!$E$2:$E$415,FALSE))</f>
        <v>#N/A</v>
      </c>
      <c r="AN496" s="218" t="str">
        <f t="array" ref="AN496">INDEX('Ortala-KabKota'!AN$2:AN$415,MATCH($D496,'Ortala-KabKota'!$E$2:$E$415,FALSE))</f>
        <v>#N/A</v>
      </c>
      <c r="AO496" s="218" t="str">
        <f t="array" ref="AO496">INDEX('Ortala-KabKota'!AO$2:AO$415,MATCH($D496,'Ortala-KabKota'!$E$2:$E$415,FALSE))</f>
        <v>#N/A</v>
      </c>
      <c r="AP496" s="218" t="str">
        <f t="array" ref="AP496">INDEX('Ortala-KabKota'!AP$2:AP$415,MATCH($D496,'Ortala-KabKota'!$E$2:$E$415,FALSE))</f>
        <v>#N/A</v>
      </c>
      <c r="AQ496" s="218" t="str">
        <f t="array" ref="AQ496">INDEX('Ortala-KabKota'!AQ$2:AQ$415,MATCH($D496,'Ortala-KabKota'!$E$2:$E$415,FALSE))</f>
        <v>#N/A</v>
      </c>
      <c r="AR496" s="218" t="str">
        <f t="array" ref="AR496">INDEX('Ortala-KabKota'!AR$2:AR$415,MATCH($D496,'Ortala-KabKota'!$E$2:$E$415,FALSE))</f>
        <v>#N/A</v>
      </c>
      <c r="AS496" s="218" t="str">
        <f t="array" ref="AS496">INDEX('Ortala-KabKota'!AS$2:AS$415,MATCH($D496,'Ortala-KabKota'!$E$2:$E$415,FALSE))</f>
        <v>#N/A</v>
      </c>
      <c r="AT496" s="218" t="str">
        <f t="array" ref="AT496">INDEX('Ortala-KabKota'!AT$2:AT$415,MATCH($D496,'Ortala-KabKota'!$E$2:$E$415,FALSE))</f>
        <v>#N/A</v>
      </c>
      <c r="AU496" s="218" t="str">
        <f t="array" ref="AU496">INDEX('UPTD PPA KabKota'!D$5:D$513,MATCH($D496,'UPTD PPA KabKota'!$C$5:$C$513,FALSE))</f>
        <v>Mohd.Taher Mujuddin,S.Pd.l.,MPd</v>
      </c>
      <c r="AV496" s="218" t="str">
        <f t="array" ref="AV496">INDEX('UPTD PPA KabKota'!E$5:E$513,MATCH($D496,'UPTD PPA KabKota'!$C$5:$C$513,FALSE))</f>
        <v>DINAS PEMBERDAYAAN PEREMPUAN DAN PERLINDUNGAN ANAK HALMAHERA TENGAH</v>
      </c>
      <c r="AW496" s="218" t="str">
        <f t="array" ref="AW496">INDEX('UPTD PPA KabKota'!F$5:F$513,MATCH($D496,'UPTD PPA KabKota'!$C$5:$C$513,FALSE))</f>
        <v>Tidak ada</v>
      </c>
      <c r="AX496" s="218" t="str">
        <f t="array" ref="AX496">INDEX('UPTD PPA KabKota'!G$5:G$513,MATCH($D496,'UPTD PPA KabKota'!$C$5:$C$513,FALSE))</f>
        <v>Tidak ada</v>
      </c>
      <c r="AY496" s="218" t="str">
        <f t="array" ref="AY496">INDEX('UPTD PPA KabKota'!H$5:H$513,MATCH($D496,'UPTD PPA KabKota'!$C$5:$C$513,FALSE))</f>
        <v>1. Perlindungan Anak 2. Pemberdayaan Perempuan</v>
      </c>
      <c r="AZ496" s="218" t="str">
        <f t="array" ref="AZ496">INDEX('UPTD PPA KabKota'!I$5:I$513,MATCH($D496,'UPTD PPA KabKota'!$C$5:$C$513,FALSE))</f>
        <v>Peraturan Bupati Halmahera Tengah Nomor 9 Tahun 2022 tentang pembentukan UPTD PPA</v>
      </c>
      <c r="BA496" s="218">
        <f t="array" ref="BA496">INDEX('UPTD PPA KabKota'!J$5:J$513,MATCH($D496,'UPTD PPA KabKota'!$C$5:$C$513,FALSE))</f>
        <v>2022</v>
      </c>
      <c r="BB496" s="218" t="str">
        <f t="array" ref="BB496">INDEX('UPTD PPA KabKota'!K$5:K$513,MATCH($D496,'UPTD PPA KabKota'!$C$5:$C$513,FALSE))</f>
        <v>Perkada tidak dapat diakses</v>
      </c>
      <c r="BC496" s="218" t="str">
        <f t="array" ref="BC496">INDEX('UPTD PPA KabKota'!L$5:L$513,MATCH($D496,'UPTD PPA KabKota'!$C$5:$C$513,FALSE))</f>
        <v>0853-1101-8567</v>
      </c>
      <c r="BD496" s="218" t="str">
        <f t="array" ref="BD496">INDEX('UPTD PPA KabKota'!M$5:M$513,MATCH($D496,'UPTD PPA KabKota'!$C$5:$C$513,FALSE))</f>
        <v>radjilunharyati16@gmail.com</v>
      </c>
      <c r="BE496" s="218" t="str">
        <f t="array" ref="BE496">INDEX('UPTD PPA KabKota'!N$5:N$513,MATCH($D496,'UPTD PPA KabKota'!$C$5:$C$513,FALSE))</f>
        <v>Jabatan Fungsional</v>
      </c>
      <c r="BF496" s="218" t="str">
        <f t="array" ref="BF496">INDEX('UPTD PPA KabKota'!O$5:O$513,MATCH($D496,'UPTD PPA KabKota'!$C$5:$C$513,FALSE))</f>
        <v>Bergabung dengan Kantor Dinas</v>
      </c>
      <c r="BG496" s="218" t="str">
        <f t="array" ref="BG496">INDEX('UPTD PPA KabKota'!P$5:P$513,MATCH($D496,'UPTD PPA KabKota'!$C$5:$C$513,FALSE))</f>
        <v>Sewa/Kontrak</v>
      </c>
      <c r="BH496" s="218" t="str">
        <f t="array" ref="BH496">INDEX('UPTD PPA KabKota'!Q$5:Q$513,MATCH($D496,'UPTD PPA KabKota'!$C$5:$C$513,FALSE))</f>
        <v>Tidak ada gedung</v>
      </c>
      <c r="BI496" s="218" t="str">
        <f t="array" ref="BI496">INDEX('UPTD PPA KabKota'!R$5:R$513,MATCH($D496,'UPTD PPA KabKota'!$C$5:$C$513,FALSE))</f>
        <v>Ada</v>
      </c>
      <c r="BJ496" s="218" t="str">
        <f t="array" ref="BJ496">INDEX('UPTD PPA KabKota'!S$5:S$513,MATCH($D496,'UPTD PPA KabKota'!$C$5:$C$513,FALSE))</f>
        <v>Tidak Ada</v>
      </c>
      <c r="BK496" s="218" t="str">
        <f t="array" ref="BK496">INDEX('UPTD PPA KabKota'!T$5:T$513,MATCH($D496,'UPTD PPA KabKota'!$C$5:$C$513,FALSE))</f>
        <v>Tidak Ada</v>
      </c>
      <c r="BL496" s="218" t="str">
        <f t="array" ref="BL496">INDEX('UPTD PPA KabKota'!U$5:U$513,MATCH($D496,'UPTD PPA KabKota'!$C$5:$C$513,FALSE))</f>
        <v>Ada</v>
      </c>
      <c r="BM496" s="218" t="str">
        <f t="array" ref="BM496">INDEX('UPTD PPA KabKota'!V$5:V$513,MATCH($D496,'UPTD PPA KabKota'!$C$5:$C$513,FALSE))</f>
        <v>Ada</v>
      </c>
      <c r="BN496" s="218" t="str">
        <f t="array" ref="BN496">INDEX('UPTD PPA KabKota'!W$5:W$513,MATCH($D496,'UPTD PPA KabKota'!$C$5:$C$513,FALSE))</f>
        <v>Ada</v>
      </c>
      <c r="BO496" s="218" t="str">
        <f t="array" ref="BO496">INDEX('UPTD PPA KabKota'!X$5:X$513,MATCH($D496,'UPTD PPA KabKota'!$C$5:$C$513,FALSE))</f>
        <v>Ada</v>
      </c>
      <c r="BP496" s="218" t="str">
        <f t="array" ref="BP496">INDEX('UPTD PPA KabKota'!Y$5:Y$513,MATCH($D496,'UPTD PPA KabKota'!$C$5:$C$513,FALSE))</f>
        <v>Ada</v>
      </c>
      <c r="BQ496" s="218" t="str">
        <f t="array" ref="BQ496">INDEX('UPTD PPA KabKota'!Z$5:Z$513,MATCH($D496,'UPTD PPA KabKota'!$C$5:$C$513,FALSE))</f>
        <v>Ada</v>
      </c>
      <c r="BR496" s="218" t="str">
        <f t="array" ref="BR496">INDEX('UPTD PPA KabKota'!AA$5:AA$513,MATCH($D496,'UPTD PPA KabKota'!$C$5:$C$513,FALSE))</f>
        <v>Ada</v>
      </c>
      <c r="BS496" s="218" t="str">
        <f t="array" ref="BS496">INDEX('UPTD PPA KabKota'!AB$5:AB$513,MATCH($D496,'UPTD PPA KabKota'!$C$5:$C$513,FALSE))</f>
        <v>Tidak Ada</v>
      </c>
      <c r="BT496" s="218" t="str">
        <f t="array" ref="BT496">INDEX('UPTD PPA KabKota'!AC$5:AC$513,MATCH($D496,'UPTD PPA KabKota'!$C$5:$C$513,FALSE))</f>
        <v>Sudah</v>
      </c>
      <c r="BU496" s="218" t="str">
        <f t="array" ref="BU496">INDEX('UPTD PPA KabKota'!AD$5:AD$513,MATCH($D496,'UPTD PPA KabKota'!$C$5:$C$513,FALSE))</f>
        <v>Sudah</v>
      </c>
      <c r="BV496" s="218" t="str">
        <f t="array" ref="BV496">INDEX('UPTD PPA KabKota'!AE$5:AE$513,MATCH($D496,'UPTD PPA KabKota'!$C$5:$C$513,FALSE))</f>
        <v>Sudah</v>
      </c>
      <c r="BW496" s="218" t="str">
        <f t="array" ref="BW496">INDEX('UPTD PPA KabKota'!AF$5:AF$513,MATCH($D496,'UPTD PPA KabKota'!$C$5:$C$513,FALSE))</f>
        <v>Sudah</v>
      </c>
      <c r="BX496" s="218" t="str">
        <f t="array" ref="BX496">INDEX('UPTD PPA KabKota'!AG$5:AG$513,MATCH($D496,'UPTD PPA KabKota'!$C$5:$C$513,FALSE))</f>
        <v>Belum</v>
      </c>
      <c r="BY496" s="218" t="str">
        <f t="array" ref="BY496">INDEX('UPTD PPA KabKota'!AH$5:AH$513,MATCH($D496,'UPTD PPA KabKota'!$C$5:$C$513,FALSE))</f>
        <v>Sudah</v>
      </c>
      <c r="BZ496" s="218" t="str">
        <f t="array" ref="BZ496">INDEX('UPTD PPA KabKota'!AI$5:AI$513,MATCH($D496,'UPTD PPA KabKota'!$C$5:$C$513,FALSE))</f>
        <v>Sudah</v>
      </c>
      <c r="CA496" s="218" t="str">
        <f t="array" ref="CA496">INDEX('UPTD PPA KabKota'!AJ$5:AJ$513,MATCH($D496,'UPTD PPA KabKota'!$C$5:$C$513,FALSE))</f>
        <v>Belum</v>
      </c>
      <c r="CB496" s="218" t="str">
        <f t="array" ref="CB496">INDEX('UPTD PPA KabKota'!AK$5:AK$513,MATCH($D496,'UPTD PPA KabKota'!$C$5:$C$513,FALSE))</f>
        <v>Sudah</v>
      </c>
      <c r="CC496" s="218" t="str">
        <f t="array" ref="CC496">INDEX('UPTD PPA KabKota'!AL$5:AL$513,MATCH($D496,'UPTD PPA KabKota'!$C$5:$C$513,FALSE))</f>
        <v>Sudah</v>
      </c>
      <c r="CD496" s="218" t="str">
        <f t="array" ref="CD496">INDEX('UPTD PPA KabKota'!AM$5:AM$513,MATCH($D496,'UPTD PPA KabKota'!$C$5:$C$513,FALSE))</f>
        <v>Sudah</v>
      </c>
      <c r="CE496" s="218" t="str">
        <f t="array" ref="CE496">INDEX('UPTD PPA KabKota'!AN$5:AN$513,MATCH($D496,'UPTD PPA KabKota'!$C$5:$C$513,FALSE))</f>
        <v>Tidak ada keterangan</v>
      </c>
      <c r="CF496" s="218" t="str">
        <f t="array" ref="CF496">INDEX('UPTD PPA KabKota'!AO$5:AO$513,MATCH($D496,'UPTD PPA KabKota'!$C$5:$C$513,FALSE))</f>
        <v>28 Kasus</v>
      </c>
      <c r="CG496" s="218" t="str">
        <f t="array" ref="CG496">INDEX('UPTD PPA KabKota'!AP$5:AP$513,MATCH($D496,'UPTD PPA KabKota'!$C$5:$C$513,FALSE))</f>
        <v>Pelecehan Seksual Anak</v>
      </c>
      <c r="CH496" s="218" t="str">
        <f t="array" ref="CH496">INDEX('UPTD PPA KabKota'!AQ$5:AQ$513,MATCH($D496,'UPTD PPA KabKota'!$C$5:$C$513,FALSE))</f>
        <v/>
      </c>
      <c r="CI496" s="218" t="str">
        <f t="array" ref="CI496">INDEX('UPTD PPA KabKota'!AR$5:AR$513,MATCH($D496,'UPTD PPA KabKota'!$C$5:$C$513,FALSE))</f>
        <v/>
      </c>
      <c r="CJ496" s="218" t="str">
        <f t="array" ref="CJ496">INDEX('UPTD PPA KabKota'!AS$5:AS$513,MATCH($D496,'UPTD PPA KabKota'!$C$5:$C$513,FALSE))</f>
        <v/>
      </c>
      <c r="CK496" s="218" t="str">
        <f t="array" ref="CK496">INDEX('UPTD PPA KabKota'!AT$5:AT$513,MATCH($D496,'UPTD PPA KabKota'!$C$5:$C$513,FALSE))</f>
        <v/>
      </c>
      <c r="CL496" s="218" t="str">
        <f t="array" ref="CL496">INDEX('UPTD PPA KabKota'!AU$5:AU$513,MATCH($D496,'UPTD PPA KabKota'!$C$5:$C$513,FALSE))</f>
        <v/>
      </c>
      <c r="CM496" s="218" t="str">
        <f t="array" ref="CM496">INDEX('UPTD PPA KabKota'!AV$5:AV$513,MATCH($D496,'UPTD PPA KabKota'!$C$5:$C$513,FALSE))</f>
        <v/>
      </c>
      <c r="CN496" s="218" t="str">
        <f t="array" ref="CN496">INDEX('UPTD PPA KabKota'!AW$5:AW$513,MATCH($D496,'UPTD PPA KabKota'!$C$5:$C$513,FALSE))</f>
        <v>v</v>
      </c>
      <c r="CO496" s="218" t="str">
        <f t="array" ref="CO496">INDEX('UPTD PPA KabKota'!AX$5:AX$513,MATCH($D496,'UPTD PPA KabKota'!$C$5:$C$513,FALSE))</f>
        <v/>
      </c>
      <c r="CP496" s="218" t="str">
        <f t="array" ref="CP496">INDEX('UPTD PPA KabKota'!AY$5:AY$513,MATCH($D496,'UPTD PPA KabKota'!$C$5:$C$513,FALSE))</f>
        <v/>
      </c>
      <c r="CQ496" s="209" t="str">
        <f>IFERROR(__xludf.DUMMYFUNCTION("IF(ISBLANK($K496),"""",IF(REGEXMATCH($K496,""Peraturan""),""Ada"",IF(REGEXMATCH($K496,""Rekomendasi""),""Tidak Ada"", $K496)))
"),"#N/A")</f>
        <v>#N/A</v>
      </c>
      <c r="CR496" s="209" t="str">
        <f t="array" ref="CR496">index('UPTD PPA KabKota'!$BI$5:$BI$513,match($D496,'UPTD PPA KabKota'!$C$5:$C$513,false))</f>
        <v>Ada</v>
      </c>
      <c r="CS496" s="314" t="str">
        <f t="shared" si="86"/>
        <v>#N/A</v>
      </c>
    </row>
    <row r="497">
      <c r="A497" s="334">
        <v>491.0</v>
      </c>
      <c r="B497" s="334">
        <v>3.0</v>
      </c>
      <c r="C497" s="311" t="s">
        <v>4794</v>
      </c>
      <c r="D497" s="312" t="s">
        <v>4245</v>
      </c>
      <c r="E497" s="315"/>
      <c r="F497" s="218" t="str">
        <f t="array" ref="F497">INDEX('Ortala-KabKota'!F$2:F$415,MATCH($D497,'Ortala-KabKota'!$E$2:$E$415,FALSE))</f>
        <v>#N/A</v>
      </c>
      <c r="G497" s="218" t="str">
        <f t="array" ref="G497">INDEX('Ortala-KabKota'!G$2:G$415,MATCH($D497,'Ortala-KabKota'!$E$2:$E$415,FALSE))</f>
        <v>#N/A</v>
      </c>
      <c r="H497" s="218" t="str">
        <f t="array" ref="H497">INDEX('Ortala-KabKota'!H$2:H$415,MATCH($D497,'Ortala-KabKota'!$E$2:$E$415,FALSE))</f>
        <v>#N/A</v>
      </c>
      <c r="I497" s="218" t="str">
        <f t="array" ref="I497">INDEX('Ortala-KabKota'!I$2:I$415,MATCH($D497,'Ortala-KabKota'!$E$2:$E$415,FALSE))</f>
        <v>#N/A</v>
      </c>
      <c r="J497" s="218" t="str">
        <f t="array" ref="J497">INDEX('Ortala-KabKota'!J$2:J$415,MATCH($D497,'Ortala-KabKota'!$E$2:$E$415,FALSE))</f>
        <v>#N/A</v>
      </c>
      <c r="K497" s="218" t="str">
        <f t="array" ref="K497">INDEX('Ortala-KabKota'!K$2:K$415,MATCH($D497,'Ortala-KabKota'!$E$2:$E$415,FALSE))</f>
        <v>#N/A</v>
      </c>
      <c r="L497" s="218" t="str">
        <f t="array" ref="L497">INDEX('Ortala-KabKota'!L$2:L$415,MATCH($D497,'Ortala-KabKota'!$E$2:$E$415,FALSE))</f>
        <v>#N/A</v>
      </c>
      <c r="M497" s="218" t="str">
        <f t="array" ref="M497">INDEX('Ortala-KabKota'!M$2:M$415,MATCH($D497,'Ortala-KabKota'!$E$2:$E$415,FALSE))</f>
        <v>#N/A</v>
      </c>
      <c r="N497" s="218" t="str">
        <f t="array" ref="N497">INDEX('Ortala-KabKota'!N$2:N$415,MATCH($D497,'Ortala-KabKota'!$E$2:$E$415,FALSE))</f>
        <v>#N/A</v>
      </c>
      <c r="O497" s="218" t="str">
        <f t="array" ref="O497">INDEX('Ortala-KabKota'!O$2:O$415,MATCH($D497,'Ortala-KabKota'!$E$2:$E$415,FALSE))</f>
        <v>#N/A</v>
      </c>
      <c r="P497" s="218" t="str">
        <f t="array" ref="P497">INDEX('Ortala-KabKota'!P$2:P$415,MATCH($D497,'Ortala-KabKota'!$E$2:$E$415,FALSE))</f>
        <v>#N/A</v>
      </c>
      <c r="Q497" s="218" t="str">
        <f t="array" ref="Q497">INDEX('Ortala-KabKota'!Q$2:Q$415,MATCH($D497,'Ortala-KabKota'!$E$2:$E$415,FALSE))</f>
        <v>#N/A</v>
      </c>
      <c r="R497" s="218" t="str">
        <f t="array" ref="R497">INDEX('Ortala-KabKota'!R$2:R$415,MATCH($D497,'Ortala-KabKota'!$E$2:$E$415,FALSE))</f>
        <v>#N/A</v>
      </c>
      <c r="S497" s="218" t="str">
        <f t="array" ref="S497">INDEX('Ortala-KabKota'!S$2:S$415,MATCH($D497,'Ortala-KabKota'!$E$2:$E$415,FALSE))</f>
        <v>#N/A</v>
      </c>
      <c r="T497" s="218" t="str">
        <f t="array" ref="T497">INDEX('Ortala-KabKota'!T$2:T$415,MATCH($D497,'Ortala-KabKota'!$E$2:$E$415,FALSE))</f>
        <v>#N/A</v>
      </c>
      <c r="U497" s="218" t="str">
        <f t="array" ref="U497">INDEX('Ortala-KabKota'!U$2:U$415,MATCH($D497,'Ortala-KabKota'!$E$2:$E$415,FALSE))</f>
        <v>#N/A</v>
      </c>
      <c r="V497" s="218" t="str">
        <f t="array" ref="V497">INDEX('Ortala-KabKota'!V$2:V$415,MATCH($D497,'Ortala-KabKota'!$E$2:$E$415,FALSE))</f>
        <v>#N/A</v>
      </c>
      <c r="W497" s="218" t="str">
        <f t="array" ref="W497">INDEX('Ortala-KabKota'!W$2:W$415,MATCH($D497,'Ortala-KabKota'!$E$2:$E$415,FALSE))</f>
        <v>#N/A</v>
      </c>
      <c r="X497" s="218" t="str">
        <f t="array" ref="X497">INDEX('Ortala-KabKota'!X$2:X$415,MATCH($D497,'Ortala-KabKota'!$E$2:$E$415,FALSE))</f>
        <v>#N/A</v>
      </c>
      <c r="Y497" s="218" t="str">
        <f t="array" ref="Y497">INDEX('Ortala-KabKota'!Y$2:Y$415,MATCH($D497,'Ortala-KabKota'!$E$2:$E$415,FALSE))</f>
        <v>#N/A</v>
      </c>
      <c r="Z497" s="218" t="str">
        <f t="array" ref="Z497">INDEX('Ortala-KabKota'!Z$2:Z$415,MATCH($D497,'Ortala-KabKota'!$E$2:$E$415,FALSE))</f>
        <v>#N/A</v>
      </c>
      <c r="AA497" s="218" t="str">
        <f t="array" ref="AA497">INDEX('Ortala-KabKota'!AA$2:AA$415,MATCH($D497,'Ortala-KabKota'!$E$2:$E$415,FALSE))</f>
        <v>#N/A</v>
      </c>
      <c r="AB497" s="218" t="str">
        <f t="array" ref="AB497">INDEX('Ortala-KabKota'!AB$2:AB$415,MATCH($D497,'Ortala-KabKota'!$E$2:$E$415,FALSE))</f>
        <v>#N/A</v>
      </c>
      <c r="AC497" s="218" t="str">
        <f t="array" ref="AC497">INDEX('Ortala-KabKota'!AC$2:AC$415,MATCH($D497,'Ortala-KabKota'!$E$2:$E$415,FALSE))</f>
        <v>#N/A</v>
      </c>
      <c r="AD497" s="218" t="str">
        <f t="array" ref="AD497">INDEX('Ortala-KabKota'!AD$2:AD$415,MATCH($D497,'Ortala-KabKota'!$E$2:$E$415,FALSE))</f>
        <v>#N/A</v>
      </c>
      <c r="AE497" s="218" t="str">
        <f t="array" ref="AE497">INDEX('Ortala-KabKota'!AE$2:AE$415,MATCH($D497,'Ortala-KabKota'!$E$2:$E$415,FALSE))</f>
        <v>#N/A</v>
      </c>
      <c r="AF497" s="218" t="str">
        <f t="array" ref="AF497">INDEX('Ortala-KabKota'!AF$2:AF$415,MATCH($D497,'Ortala-KabKota'!$E$2:$E$415,FALSE))</f>
        <v>#N/A</v>
      </c>
      <c r="AG497" s="218" t="str">
        <f t="array" ref="AG497">INDEX('Ortala-KabKota'!AG$2:AG$415,MATCH($D497,'Ortala-KabKota'!$E$2:$E$415,FALSE))</f>
        <v>#N/A</v>
      </c>
      <c r="AH497" s="218" t="str">
        <f t="array" ref="AH497">INDEX('Ortala-KabKota'!AH$2:AH$415,MATCH($D497,'Ortala-KabKota'!$E$2:$E$415,FALSE))</f>
        <v>#N/A</v>
      </c>
      <c r="AI497" s="218" t="str">
        <f t="array" ref="AI497">INDEX('Ortala-KabKota'!AI$2:AI$415,MATCH($D497,'Ortala-KabKota'!$E$2:$E$415,FALSE))</f>
        <v>#N/A</v>
      </c>
      <c r="AJ497" s="218" t="str">
        <f t="array" ref="AJ497">INDEX('Ortala-KabKota'!AJ$2:AJ$415,MATCH($D497,'Ortala-KabKota'!$E$2:$E$415,FALSE))</f>
        <v>#N/A</v>
      </c>
      <c r="AK497" s="218" t="str">
        <f t="array" ref="AK497">INDEX('Ortala-KabKota'!AK$2:AK$415,MATCH($D497,'Ortala-KabKota'!$E$2:$E$415,FALSE))</f>
        <v>#N/A</v>
      </c>
      <c r="AL497" s="218" t="str">
        <f t="array" ref="AL497">INDEX('Ortala-KabKota'!AL$2:AL$415,MATCH($D497,'Ortala-KabKota'!$E$2:$E$415,FALSE))</f>
        <v>#N/A</v>
      </c>
      <c r="AM497" s="218" t="str">
        <f t="array" ref="AM497">INDEX('Ortala-KabKota'!AM$2:AM$415,MATCH($D497,'Ortala-KabKota'!$E$2:$E$415,FALSE))</f>
        <v>#N/A</v>
      </c>
      <c r="AN497" s="218" t="str">
        <f t="array" ref="AN497">INDEX('Ortala-KabKota'!AN$2:AN$415,MATCH($D497,'Ortala-KabKota'!$E$2:$E$415,FALSE))</f>
        <v>#N/A</v>
      </c>
      <c r="AO497" s="218" t="str">
        <f t="array" ref="AO497">INDEX('Ortala-KabKota'!AO$2:AO$415,MATCH($D497,'Ortala-KabKota'!$E$2:$E$415,FALSE))</f>
        <v>#N/A</v>
      </c>
      <c r="AP497" s="218" t="str">
        <f t="array" ref="AP497">INDEX('Ortala-KabKota'!AP$2:AP$415,MATCH($D497,'Ortala-KabKota'!$E$2:$E$415,FALSE))</f>
        <v>#N/A</v>
      </c>
      <c r="AQ497" s="218" t="str">
        <f t="array" ref="AQ497">INDEX('Ortala-KabKota'!AQ$2:AQ$415,MATCH($D497,'Ortala-KabKota'!$E$2:$E$415,FALSE))</f>
        <v>#N/A</v>
      </c>
      <c r="AR497" s="218" t="str">
        <f t="array" ref="AR497">INDEX('Ortala-KabKota'!AR$2:AR$415,MATCH($D497,'Ortala-KabKota'!$E$2:$E$415,FALSE))</f>
        <v>#N/A</v>
      </c>
      <c r="AS497" s="218" t="str">
        <f t="array" ref="AS497">INDEX('Ortala-KabKota'!AS$2:AS$415,MATCH($D497,'Ortala-KabKota'!$E$2:$E$415,FALSE))</f>
        <v>#N/A</v>
      </c>
      <c r="AT497" s="218" t="str">
        <f t="array" ref="AT497">INDEX('Ortala-KabKota'!AT$2:AT$415,MATCH($D497,'Ortala-KabKota'!$E$2:$E$415,FALSE))</f>
        <v>#N/A</v>
      </c>
      <c r="AU497" s="218" t="str">
        <f t="array" ref="AU497">INDEX('UPTD PPA KabKota'!D$5:D$513,MATCH($D497,'UPTD PPA KabKota'!$C$5:$C$513,FALSE))</f>
        <v/>
      </c>
      <c r="AV497" s="218" t="str">
        <f t="array" ref="AV497">INDEX('UPTD PPA KabKota'!E$5:E$513,MATCH($D497,'UPTD PPA KabKota'!$C$5:$C$513,FALSE))</f>
        <v/>
      </c>
      <c r="AW497" s="218" t="str">
        <f t="array" ref="AW497">INDEX('UPTD PPA KabKota'!F$5:F$513,MATCH($D497,'UPTD PPA KabKota'!$C$5:$C$513,FALSE))</f>
        <v/>
      </c>
      <c r="AX497" s="218" t="str">
        <f t="array" ref="AX497">INDEX('UPTD PPA KabKota'!G$5:G$513,MATCH($D497,'UPTD PPA KabKota'!$C$5:$C$513,FALSE))</f>
        <v/>
      </c>
      <c r="AY497" s="218" t="str">
        <f t="array" ref="AY497">INDEX('UPTD PPA KabKota'!H$5:H$513,MATCH($D497,'UPTD PPA KabKota'!$C$5:$C$513,FALSE))</f>
        <v/>
      </c>
      <c r="AZ497" s="218" t="str">
        <f t="array" ref="AZ497">INDEX('UPTD PPA KabKota'!I$5:I$513,MATCH($D497,'UPTD PPA KabKota'!$C$5:$C$513,FALSE))</f>
        <v/>
      </c>
      <c r="BA497" s="218" t="str">
        <f t="array" ref="BA497">INDEX('UPTD PPA KabKota'!J$5:J$513,MATCH($D497,'UPTD PPA KabKota'!$C$5:$C$513,FALSE))</f>
        <v/>
      </c>
      <c r="BB497" s="218" t="str">
        <f t="array" ref="BB497">INDEX('UPTD PPA KabKota'!K$5:K$513,MATCH($D497,'UPTD PPA KabKota'!$C$5:$C$513,FALSE))</f>
        <v/>
      </c>
      <c r="BC497" s="218" t="str">
        <f t="array" ref="BC497">INDEX('UPTD PPA KabKota'!L$5:L$513,MATCH($D497,'UPTD PPA KabKota'!$C$5:$C$513,FALSE))</f>
        <v/>
      </c>
      <c r="BD497" s="218" t="str">
        <f t="array" ref="BD497">INDEX('UPTD PPA KabKota'!M$5:M$513,MATCH($D497,'UPTD PPA KabKota'!$C$5:$C$513,FALSE))</f>
        <v/>
      </c>
      <c r="BE497" s="218" t="str">
        <f t="array" ref="BE497">INDEX('UPTD PPA KabKota'!N$5:N$513,MATCH($D497,'UPTD PPA KabKota'!$C$5:$C$513,FALSE))</f>
        <v/>
      </c>
      <c r="BF497" s="218" t="str">
        <f t="array" ref="BF497">INDEX('UPTD PPA KabKota'!O$5:O$513,MATCH($D497,'UPTD PPA KabKota'!$C$5:$C$513,FALSE))</f>
        <v/>
      </c>
      <c r="BG497" s="218" t="str">
        <f t="array" ref="BG497">INDEX('UPTD PPA KabKota'!P$5:P$513,MATCH($D497,'UPTD PPA KabKota'!$C$5:$C$513,FALSE))</f>
        <v/>
      </c>
      <c r="BH497" s="218" t="str">
        <f t="array" ref="BH497">INDEX('UPTD PPA KabKota'!Q$5:Q$513,MATCH($D497,'UPTD PPA KabKota'!$C$5:$C$513,FALSE))</f>
        <v/>
      </c>
      <c r="BI497" s="218" t="str">
        <f t="array" ref="BI497">INDEX('UPTD PPA KabKota'!R$5:R$513,MATCH($D497,'UPTD PPA KabKota'!$C$5:$C$513,FALSE))</f>
        <v/>
      </c>
      <c r="BJ497" s="218" t="str">
        <f t="array" ref="BJ497">INDEX('UPTD PPA KabKota'!S$5:S$513,MATCH($D497,'UPTD PPA KabKota'!$C$5:$C$513,FALSE))</f>
        <v/>
      </c>
      <c r="BK497" s="218" t="str">
        <f t="array" ref="BK497">INDEX('UPTD PPA KabKota'!T$5:T$513,MATCH($D497,'UPTD PPA KabKota'!$C$5:$C$513,FALSE))</f>
        <v/>
      </c>
      <c r="BL497" s="218" t="str">
        <f t="array" ref="BL497">INDEX('UPTD PPA KabKota'!U$5:U$513,MATCH($D497,'UPTD PPA KabKota'!$C$5:$C$513,FALSE))</f>
        <v/>
      </c>
      <c r="BM497" s="218" t="str">
        <f t="array" ref="BM497">INDEX('UPTD PPA KabKota'!V$5:V$513,MATCH($D497,'UPTD PPA KabKota'!$C$5:$C$513,FALSE))</f>
        <v/>
      </c>
      <c r="BN497" s="218" t="str">
        <f t="array" ref="BN497">INDEX('UPTD PPA KabKota'!W$5:W$513,MATCH($D497,'UPTD PPA KabKota'!$C$5:$C$513,FALSE))</f>
        <v/>
      </c>
      <c r="BO497" s="218" t="str">
        <f t="array" ref="BO497">INDEX('UPTD PPA KabKota'!X$5:X$513,MATCH($D497,'UPTD PPA KabKota'!$C$5:$C$513,FALSE))</f>
        <v/>
      </c>
      <c r="BP497" s="218" t="str">
        <f t="array" ref="BP497">INDEX('UPTD PPA KabKota'!Y$5:Y$513,MATCH($D497,'UPTD PPA KabKota'!$C$5:$C$513,FALSE))</f>
        <v/>
      </c>
      <c r="BQ497" s="218" t="str">
        <f t="array" ref="BQ497">INDEX('UPTD PPA KabKota'!Z$5:Z$513,MATCH($D497,'UPTD PPA KabKota'!$C$5:$C$513,FALSE))</f>
        <v/>
      </c>
      <c r="BR497" s="218" t="str">
        <f t="array" ref="BR497">INDEX('UPTD PPA KabKota'!AA$5:AA$513,MATCH($D497,'UPTD PPA KabKota'!$C$5:$C$513,FALSE))</f>
        <v/>
      </c>
      <c r="BS497" s="218" t="str">
        <f t="array" ref="BS497">INDEX('UPTD PPA KabKota'!AB$5:AB$513,MATCH($D497,'UPTD PPA KabKota'!$C$5:$C$513,FALSE))</f>
        <v/>
      </c>
      <c r="BT497" s="218" t="str">
        <f t="array" ref="BT497">INDEX('UPTD PPA KabKota'!AC$5:AC$513,MATCH($D497,'UPTD PPA KabKota'!$C$5:$C$513,FALSE))</f>
        <v/>
      </c>
      <c r="BU497" s="218" t="str">
        <f t="array" ref="BU497">INDEX('UPTD PPA KabKota'!AD$5:AD$513,MATCH($D497,'UPTD PPA KabKota'!$C$5:$C$513,FALSE))</f>
        <v/>
      </c>
      <c r="BV497" s="218" t="str">
        <f t="array" ref="BV497">INDEX('UPTD PPA KabKota'!AE$5:AE$513,MATCH($D497,'UPTD PPA KabKota'!$C$5:$C$513,FALSE))</f>
        <v/>
      </c>
      <c r="BW497" s="218" t="str">
        <f t="array" ref="BW497">INDEX('UPTD PPA KabKota'!AF$5:AF$513,MATCH($D497,'UPTD PPA KabKota'!$C$5:$C$513,FALSE))</f>
        <v/>
      </c>
      <c r="BX497" s="218" t="str">
        <f t="array" ref="BX497">INDEX('UPTD PPA KabKota'!AG$5:AG$513,MATCH($D497,'UPTD PPA KabKota'!$C$5:$C$513,FALSE))</f>
        <v/>
      </c>
      <c r="BY497" s="218" t="str">
        <f t="array" ref="BY497">INDEX('UPTD PPA KabKota'!AH$5:AH$513,MATCH($D497,'UPTD PPA KabKota'!$C$5:$C$513,FALSE))</f>
        <v/>
      </c>
      <c r="BZ497" s="218" t="str">
        <f t="array" ref="BZ497">INDEX('UPTD PPA KabKota'!AI$5:AI$513,MATCH($D497,'UPTD PPA KabKota'!$C$5:$C$513,FALSE))</f>
        <v/>
      </c>
      <c r="CA497" s="218" t="str">
        <f t="array" ref="CA497">INDEX('UPTD PPA KabKota'!AJ$5:AJ$513,MATCH($D497,'UPTD PPA KabKota'!$C$5:$C$513,FALSE))</f>
        <v/>
      </c>
      <c r="CB497" s="218" t="str">
        <f t="array" ref="CB497">INDEX('UPTD PPA KabKota'!AK$5:AK$513,MATCH($D497,'UPTD PPA KabKota'!$C$5:$C$513,FALSE))</f>
        <v/>
      </c>
      <c r="CC497" s="218" t="str">
        <f t="array" ref="CC497">INDEX('UPTD PPA KabKota'!AL$5:AL$513,MATCH($D497,'UPTD PPA KabKota'!$C$5:$C$513,FALSE))</f>
        <v/>
      </c>
      <c r="CD497" s="218" t="str">
        <f t="array" ref="CD497">INDEX('UPTD PPA KabKota'!AM$5:AM$513,MATCH($D497,'UPTD PPA KabKota'!$C$5:$C$513,FALSE))</f>
        <v/>
      </c>
      <c r="CE497" s="218" t="str">
        <f t="array" ref="CE497">INDEX('UPTD PPA KabKota'!AN$5:AN$513,MATCH($D497,'UPTD PPA KabKota'!$C$5:$C$513,FALSE))</f>
        <v/>
      </c>
      <c r="CF497" s="218" t="str">
        <f t="array" ref="CF497">INDEX('UPTD PPA KabKota'!AO$5:AO$513,MATCH($D497,'UPTD PPA KabKota'!$C$5:$C$513,FALSE))</f>
        <v/>
      </c>
      <c r="CG497" s="218" t="str">
        <f t="array" ref="CG497">INDEX('UPTD PPA KabKota'!AP$5:AP$513,MATCH($D497,'UPTD PPA KabKota'!$C$5:$C$513,FALSE))</f>
        <v/>
      </c>
      <c r="CH497" s="218" t="str">
        <f t="array" ref="CH497">INDEX('UPTD PPA KabKota'!AQ$5:AQ$513,MATCH($D497,'UPTD PPA KabKota'!$C$5:$C$513,FALSE))</f>
        <v/>
      </c>
      <c r="CI497" s="218" t="str">
        <f t="array" ref="CI497">INDEX('UPTD PPA KabKota'!AR$5:AR$513,MATCH($D497,'UPTD PPA KabKota'!$C$5:$C$513,FALSE))</f>
        <v/>
      </c>
      <c r="CJ497" s="218" t="str">
        <f t="array" ref="CJ497">INDEX('UPTD PPA KabKota'!AS$5:AS$513,MATCH($D497,'UPTD PPA KabKota'!$C$5:$C$513,FALSE))</f>
        <v/>
      </c>
      <c r="CK497" s="218" t="str">
        <f t="array" ref="CK497">INDEX('UPTD PPA KabKota'!AT$5:AT$513,MATCH($D497,'UPTD PPA KabKota'!$C$5:$C$513,FALSE))</f>
        <v/>
      </c>
      <c r="CL497" s="218" t="str">
        <f t="array" ref="CL497">INDEX('UPTD PPA KabKota'!AU$5:AU$513,MATCH($D497,'UPTD PPA KabKota'!$C$5:$C$513,FALSE))</f>
        <v/>
      </c>
      <c r="CM497" s="218" t="str">
        <f t="array" ref="CM497">INDEX('UPTD PPA KabKota'!AV$5:AV$513,MATCH($D497,'UPTD PPA KabKota'!$C$5:$C$513,FALSE))</f>
        <v/>
      </c>
      <c r="CN497" s="218" t="str">
        <f t="array" ref="CN497">INDEX('UPTD PPA KabKota'!AW$5:AW$513,MATCH($D497,'UPTD PPA KabKota'!$C$5:$C$513,FALSE))</f>
        <v/>
      </c>
      <c r="CO497" s="218" t="str">
        <f t="array" ref="CO497">INDEX('UPTD PPA KabKota'!AX$5:AX$513,MATCH($D497,'UPTD PPA KabKota'!$C$5:$C$513,FALSE))</f>
        <v/>
      </c>
      <c r="CP497" s="218" t="str">
        <f t="array" ref="CP497">INDEX('UPTD PPA KabKota'!AY$5:AY$513,MATCH($D497,'UPTD PPA KabKota'!$C$5:$C$513,FALSE))</f>
        <v/>
      </c>
      <c r="CQ497" s="209" t="str">
        <f>IFERROR(__xludf.DUMMYFUNCTION("IF(ISBLANK($K497),"""",IF(REGEXMATCH($K497,""Peraturan""),""Ada"",IF(REGEXMATCH($K497,""Rekomendasi""),""Tidak Ada"", $K497)))
"),"#N/A")</f>
        <v>#N/A</v>
      </c>
      <c r="CR497" s="209" t="str">
        <f t="array" ref="CR497">index('UPTD PPA KabKota'!$BI$5:$BI$513,match($D497,'UPTD PPA KabKota'!$C$5:$C$513,false))</f>
        <v>Tidak Ada</v>
      </c>
      <c r="CS497" s="314" t="str">
        <f t="shared" si="86"/>
        <v>#N/A</v>
      </c>
    </row>
    <row r="498">
      <c r="A498" s="334">
        <v>492.0</v>
      </c>
      <c r="B498" s="334">
        <v>4.0</v>
      </c>
      <c r="C498" s="311" t="s">
        <v>4794</v>
      </c>
      <c r="D498" s="312" t="s">
        <v>4233</v>
      </c>
      <c r="E498" s="315">
        <v>45689.0</v>
      </c>
      <c r="F498" s="218" t="str">
        <f t="array" ref="F498">INDEX('Ortala-KabKota'!F$2:F$415,MATCH($D498,'Ortala-KabKota'!$E$2:$E$415,FALSE))</f>
        <v>Mariani Octaviani/ 081342055389</v>
      </c>
      <c r="G498" s="218" t="str">
        <f t="array" ref="G498">INDEX('Ortala-KabKota'!G$2:G$415,MATCH($D498,'Ortala-KabKota'!$E$2:$E$415,FALSE))</f>
        <v>Desa Makian, Kec. Bacan Selatan</v>
      </c>
      <c r="H498" s="218" t="str">
        <f t="array" ref="H498">INDEX('Ortala-KabKota'!H$2:H$415,MATCH($D498,'Ortala-KabKota'!$E$2:$E$415,FALSE))</f>
        <v>-</v>
      </c>
      <c r="I498" s="218" t="str">
        <f t="array" ref="I498">INDEX('Ortala-KabKota'!I$2:I$415,MATCH($D498,'Ortala-KabKota'!$E$2:$E$415,FALSE))</f>
        <v>-</v>
      </c>
      <c r="J498" s="218" t="str">
        <f t="array" ref="J498">INDEX('Ortala-KabKota'!J$2:J$415,MATCH($D498,'Ortala-KabKota'!$E$2:$E$415,FALSE))</f>
        <v>UPTD PPA</v>
      </c>
      <c r="K498" s="218" t="str">
        <f t="array" ref="K498">INDEX('Ortala-KabKota'!K$2:K$415,MATCH($D498,'Ortala-KabKota'!$E$2:$E$415,FALSE))</f>
        <v>Peraturan Bupati Halmahera Selatan Nomor 13 Tahun 2021 tentang Pembentukan UPTD PPA pada DP3AKB</v>
      </c>
      <c r="L498" s="218">
        <f t="array" ref="L498">INDEX('Ortala-KabKota'!L$2:L$415,MATCH($D498,'Ortala-KabKota'!$E$2:$E$415,FALSE))</f>
        <v>2021</v>
      </c>
      <c r="M498" s="218" t="str">
        <f t="array" ref="M498">INDEX('Ortala-KabKota'!M$2:M$415,MATCH($D498,'Ortala-KabKota'!$E$2:$E$415,FALSE))</f>
        <v>A</v>
      </c>
      <c r="N498" s="218" t="str">
        <f t="array" ref="N498">INDEX('Ortala-KabKota'!N$2:N$415,MATCH($D498,'Ortala-KabKota'!$E$2:$E$415,FALSE))</f>
        <v/>
      </c>
      <c r="O498" s="218" t="str">
        <f t="array" ref="O498">INDEX('Ortala-KabKota'!O$2:O$415,MATCH($D498,'Ortala-KabKota'!$E$2:$E$415,FALSE))</f>
        <v/>
      </c>
      <c r="P498" s="218" t="str">
        <f t="array" ref="P498">INDEX('Ortala-KabKota'!P$2:P$415,MATCH($D498,'Ortala-KabKota'!$E$2:$E$415,FALSE))</f>
        <v/>
      </c>
      <c r="Q498" s="218" t="str">
        <f t="array" ref="Q498">INDEX('Ortala-KabKota'!Q$2:Q$415,MATCH($D498,'Ortala-KabKota'!$E$2:$E$415,FALSE))</f>
        <v/>
      </c>
      <c r="R498" s="218" t="str">
        <f t="array" ref="R498">INDEX('Ortala-KabKota'!R$2:R$415,MATCH($D498,'Ortala-KabKota'!$E$2:$E$415,FALSE))</f>
        <v>MILIK SENDIRI</v>
      </c>
      <c r="S498" s="218" t="str">
        <f t="array" ref="S498">INDEX('Ortala-KabKota'!S$2:S$415,MATCH($D498,'Ortala-KabKota'!$E$2:$E$415,FALSE))</f>
        <v/>
      </c>
      <c r="T498" s="218" t="str">
        <f t="array" ref="T498">INDEX('Ortala-KabKota'!T$2:T$415,MATCH($D498,'Ortala-KabKota'!$E$2:$E$415,FALSE))</f>
        <v/>
      </c>
      <c r="U498" s="218" t="str">
        <f t="array" ref="U498">INDEX('Ortala-KabKota'!U$2:U$415,MATCH($D498,'Ortala-KabKota'!$E$2:$E$415,FALSE))</f>
        <v/>
      </c>
      <c r="V498" s="218" t="str">
        <f t="array" ref="V498">INDEX('Ortala-KabKota'!V$2:V$415,MATCH($D498,'Ortala-KabKota'!$E$2:$E$415,FALSE))</f>
        <v/>
      </c>
      <c r="W498" s="218" t="str">
        <f t="array" ref="W498">INDEX('Ortala-KabKota'!W$2:W$415,MATCH($D498,'Ortala-KabKota'!$E$2:$E$415,FALSE))</f>
        <v/>
      </c>
      <c r="X498" s="218" t="str">
        <f t="array" ref="X498">INDEX('Ortala-KabKota'!X$2:X$415,MATCH($D498,'Ortala-KabKota'!$E$2:$E$415,FALSE))</f>
        <v/>
      </c>
      <c r="Y498" s="218" t="str">
        <f t="array" ref="Y498">INDEX('Ortala-KabKota'!Y$2:Y$415,MATCH($D498,'Ortala-KabKota'!$E$2:$E$415,FALSE))</f>
        <v/>
      </c>
      <c r="Z498" s="218" t="str">
        <f t="array" ref="Z498">INDEX('Ortala-KabKota'!Z$2:Z$415,MATCH($D498,'Ortala-KabKota'!$E$2:$E$415,FALSE))</f>
        <v/>
      </c>
      <c r="AA498" s="218" t="str">
        <f t="array" ref="AA498">INDEX('Ortala-KabKota'!AA$2:AA$415,MATCH($D498,'Ortala-KabKota'!$E$2:$E$415,FALSE))</f>
        <v/>
      </c>
      <c r="AB498" s="218" t="str">
        <f t="array" ref="AB498">INDEX('Ortala-KabKota'!AB$2:AB$415,MATCH($D498,'Ortala-KabKota'!$E$2:$E$415,FALSE))</f>
        <v/>
      </c>
      <c r="AC498" s="218" t="str">
        <f t="array" ref="AC498">INDEX('Ortala-KabKota'!AC$2:AC$415,MATCH($D498,'Ortala-KabKota'!$E$2:$E$415,FALSE))</f>
        <v/>
      </c>
      <c r="AD498" s="218" t="str">
        <f t="array" ref="AD498">INDEX('Ortala-KabKota'!AD$2:AD$415,MATCH($D498,'Ortala-KabKota'!$E$2:$E$415,FALSE))</f>
        <v/>
      </c>
      <c r="AE498" s="218" t="str">
        <f t="array" ref="AE498">INDEX('Ortala-KabKota'!AE$2:AE$415,MATCH($D498,'Ortala-KabKota'!$E$2:$E$415,FALSE))</f>
        <v/>
      </c>
      <c r="AF498" s="218" t="str">
        <f t="array" ref="AF498">INDEX('Ortala-KabKota'!AF$2:AF$415,MATCH($D498,'Ortala-KabKota'!$E$2:$E$415,FALSE))</f>
        <v/>
      </c>
      <c r="AG498" s="218" t="str">
        <f t="array" ref="AG498">INDEX('Ortala-KabKota'!AG$2:AG$415,MATCH($D498,'Ortala-KabKota'!$E$2:$E$415,FALSE))</f>
        <v/>
      </c>
      <c r="AH498" s="218" t="str">
        <f t="array" ref="AH498">INDEX('Ortala-KabKota'!AH$2:AH$415,MATCH($D498,'Ortala-KabKota'!$E$2:$E$415,FALSE))</f>
        <v/>
      </c>
      <c r="AI498" s="218" t="str">
        <f t="array" ref="AI498">INDEX('Ortala-KabKota'!AI$2:AI$415,MATCH($D498,'Ortala-KabKota'!$E$2:$E$415,FALSE))</f>
        <v/>
      </c>
      <c r="AJ498" s="218" t="str">
        <f t="array" ref="AJ498">INDEX('Ortala-KabKota'!AJ$2:AJ$415,MATCH($D498,'Ortala-KabKota'!$E$2:$E$415,FALSE))</f>
        <v/>
      </c>
      <c r="AK498" s="218" t="str">
        <f t="array" ref="AK498">INDEX('Ortala-KabKota'!AK$2:AK$415,MATCH($D498,'Ortala-KabKota'!$E$2:$E$415,FALSE))</f>
        <v/>
      </c>
      <c r="AL498" s="218" t="str">
        <f t="array" ref="AL498">INDEX('Ortala-KabKota'!AL$2:AL$415,MATCH($D498,'Ortala-KabKota'!$E$2:$E$415,FALSE))</f>
        <v/>
      </c>
      <c r="AM498" s="218" t="str">
        <f t="array" ref="AM498">INDEX('Ortala-KabKota'!AM$2:AM$415,MATCH($D498,'Ortala-KabKota'!$E$2:$E$415,FALSE))</f>
        <v/>
      </c>
      <c r="AN498" s="218" t="str">
        <f t="array" ref="AN498">INDEX('Ortala-KabKota'!AN$2:AN$415,MATCH($D498,'Ortala-KabKota'!$E$2:$E$415,FALSE))</f>
        <v/>
      </c>
      <c r="AO498" s="218" t="str">
        <f t="array" ref="AO498">INDEX('Ortala-KabKota'!AO$2:AO$415,MATCH($D498,'Ortala-KabKota'!$E$2:$E$415,FALSE))</f>
        <v/>
      </c>
      <c r="AP498" s="218" t="str">
        <f t="array" ref="AP498">INDEX('Ortala-KabKota'!AP$2:AP$415,MATCH($D498,'Ortala-KabKota'!$E$2:$E$415,FALSE))</f>
        <v/>
      </c>
      <c r="AQ498" s="218" t="str">
        <f t="array" ref="AQ498">INDEX('Ortala-KabKota'!AQ$2:AQ$415,MATCH($D498,'Ortala-KabKota'!$E$2:$E$415,FALSE))</f>
        <v/>
      </c>
      <c r="AR498" s="218">
        <f t="array" ref="AR498">INDEX('Ortala-KabKota'!AR$2:AR$415,MATCH($D498,'Ortala-KabKota'!$E$2:$E$415,FALSE))</f>
        <v>1</v>
      </c>
      <c r="AS498" s="218" t="str">
        <f t="array" ref="AS498">INDEX('Ortala-KabKota'!AS$2:AS$415,MATCH($D498,'Ortala-KabKota'!$E$2:$E$415,FALSE))</f>
        <v/>
      </c>
      <c r="AT498" s="218" t="str">
        <f t="array" ref="AT498">INDEX('Ortala-KabKota'!AT$2:AT$415,MATCH($D498,'Ortala-KabKota'!$E$2:$E$415,FALSE))</f>
        <v/>
      </c>
      <c r="AU498" s="218" t="str">
        <f t="array" ref="AU498">INDEX('UPTD PPA KabKota'!D$5:D$513,MATCH($D498,'UPTD PPA KabKota'!$C$5:$C$513,FALSE))</f>
        <v/>
      </c>
      <c r="AV498" s="218" t="str">
        <f t="array" ref="AV498">INDEX('UPTD PPA KabKota'!E$5:E$513,MATCH($D498,'UPTD PPA KabKota'!$C$5:$C$513,FALSE))</f>
        <v/>
      </c>
      <c r="AW498" s="218" t="str">
        <f t="array" ref="AW498">INDEX('UPTD PPA KabKota'!F$5:F$513,MATCH($D498,'UPTD PPA KabKota'!$C$5:$C$513,FALSE))</f>
        <v/>
      </c>
      <c r="AX498" s="218" t="str">
        <f t="array" ref="AX498">INDEX('UPTD PPA KabKota'!G$5:G$513,MATCH($D498,'UPTD PPA KabKota'!$C$5:$C$513,FALSE))</f>
        <v/>
      </c>
      <c r="AY498" s="218" t="str">
        <f t="array" ref="AY498">INDEX('UPTD PPA KabKota'!H$5:H$513,MATCH($D498,'UPTD PPA KabKota'!$C$5:$C$513,FALSE))</f>
        <v/>
      </c>
      <c r="AZ498" s="218" t="str">
        <f t="array" ref="AZ498">INDEX('UPTD PPA KabKota'!I$5:I$513,MATCH($D498,'UPTD PPA KabKota'!$C$5:$C$513,FALSE))</f>
        <v>Peraturan Bupati Halmahera Selatan Nomor 13 Tahun 2021 tentang Pembentukan UPTD PPA pada DP3AKB</v>
      </c>
      <c r="BA498" s="218">
        <f t="array" ref="BA498">INDEX('UPTD PPA KabKota'!J$5:J$513,MATCH($D498,'UPTD PPA KabKota'!$C$5:$C$513,FALSE))</f>
        <v>2021</v>
      </c>
      <c r="BB498" s="218" t="str">
        <f t="array" ref="BB498">INDEX('UPTD PPA KabKota'!K$5:K$513,MATCH($D498,'UPTD PPA KabKota'!$C$5:$C$513,FALSE))</f>
        <v>Tidak ada informasi di Perkada</v>
      </c>
      <c r="BC498" s="218" t="str">
        <f t="array" ref="BC498">INDEX('UPTD PPA KabKota'!L$5:L$513,MATCH($D498,'UPTD PPA KabKota'!$C$5:$C$513,FALSE))</f>
        <v/>
      </c>
      <c r="BD498" s="218" t="str">
        <f t="array" ref="BD498">INDEX('UPTD PPA KabKota'!M$5:M$513,MATCH($D498,'UPTD PPA KabKota'!$C$5:$C$513,FALSE))</f>
        <v/>
      </c>
      <c r="BE498" s="218" t="str">
        <f t="array" ref="BE498">INDEX('UPTD PPA KabKota'!N$5:N$513,MATCH($D498,'UPTD PPA KabKota'!$C$5:$C$513,FALSE))</f>
        <v/>
      </c>
      <c r="BF498" s="218" t="str">
        <f t="array" ref="BF498">INDEX('UPTD PPA KabKota'!O$5:O$513,MATCH($D498,'UPTD PPA KabKota'!$C$5:$C$513,FALSE))</f>
        <v/>
      </c>
      <c r="BG498" s="218" t="str">
        <f t="array" ref="BG498">INDEX('UPTD PPA KabKota'!P$5:P$513,MATCH($D498,'UPTD PPA KabKota'!$C$5:$C$513,FALSE))</f>
        <v/>
      </c>
      <c r="BH498" s="218" t="str">
        <f t="array" ref="BH498">INDEX('UPTD PPA KabKota'!Q$5:Q$513,MATCH($D498,'UPTD PPA KabKota'!$C$5:$C$513,FALSE))</f>
        <v/>
      </c>
      <c r="BI498" s="218" t="str">
        <f t="array" ref="BI498">INDEX('UPTD PPA KabKota'!R$5:R$513,MATCH($D498,'UPTD PPA KabKota'!$C$5:$C$513,FALSE))</f>
        <v/>
      </c>
      <c r="BJ498" s="218" t="str">
        <f t="array" ref="BJ498">INDEX('UPTD PPA KabKota'!S$5:S$513,MATCH($D498,'UPTD PPA KabKota'!$C$5:$C$513,FALSE))</f>
        <v/>
      </c>
      <c r="BK498" s="218" t="str">
        <f t="array" ref="BK498">INDEX('UPTD PPA KabKota'!T$5:T$513,MATCH($D498,'UPTD PPA KabKota'!$C$5:$C$513,FALSE))</f>
        <v/>
      </c>
      <c r="BL498" s="218" t="str">
        <f t="array" ref="BL498">INDEX('UPTD PPA KabKota'!U$5:U$513,MATCH($D498,'UPTD PPA KabKota'!$C$5:$C$513,FALSE))</f>
        <v/>
      </c>
      <c r="BM498" s="218" t="str">
        <f t="array" ref="BM498">INDEX('UPTD PPA KabKota'!V$5:V$513,MATCH($D498,'UPTD PPA KabKota'!$C$5:$C$513,FALSE))</f>
        <v/>
      </c>
      <c r="BN498" s="218" t="str">
        <f t="array" ref="BN498">INDEX('UPTD PPA KabKota'!W$5:W$513,MATCH($D498,'UPTD PPA KabKota'!$C$5:$C$513,FALSE))</f>
        <v/>
      </c>
      <c r="BO498" s="218" t="str">
        <f t="array" ref="BO498">INDEX('UPTD PPA KabKota'!X$5:X$513,MATCH($D498,'UPTD PPA KabKota'!$C$5:$C$513,FALSE))</f>
        <v/>
      </c>
      <c r="BP498" s="218" t="str">
        <f t="array" ref="BP498">INDEX('UPTD PPA KabKota'!Y$5:Y$513,MATCH($D498,'UPTD PPA KabKota'!$C$5:$C$513,FALSE))</f>
        <v/>
      </c>
      <c r="BQ498" s="218" t="str">
        <f t="array" ref="BQ498">INDEX('UPTD PPA KabKota'!Z$5:Z$513,MATCH($D498,'UPTD PPA KabKota'!$C$5:$C$513,FALSE))</f>
        <v/>
      </c>
      <c r="BR498" s="218" t="str">
        <f t="array" ref="BR498">INDEX('UPTD PPA KabKota'!AA$5:AA$513,MATCH($D498,'UPTD PPA KabKota'!$C$5:$C$513,FALSE))</f>
        <v/>
      </c>
      <c r="BS498" s="218" t="str">
        <f t="array" ref="BS498">INDEX('UPTD PPA KabKota'!AB$5:AB$513,MATCH($D498,'UPTD PPA KabKota'!$C$5:$C$513,FALSE))</f>
        <v/>
      </c>
      <c r="BT498" s="218" t="str">
        <f t="array" ref="BT498">INDEX('UPTD PPA KabKota'!AC$5:AC$513,MATCH($D498,'UPTD PPA KabKota'!$C$5:$C$513,FALSE))</f>
        <v/>
      </c>
      <c r="BU498" s="218" t="str">
        <f t="array" ref="BU498">INDEX('UPTD PPA KabKota'!AD$5:AD$513,MATCH($D498,'UPTD PPA KabKota'!$C$5:$C$513,FALSE))</f>
        <v/>
      </c>
      <c r="BV498" s="218" t="str">
        <f t="array" ref="BV498">INDEX('UPTD PPA KabKota'!AE$5:AE$513,MATCH($D498,'UPTD PPA KabKota'!$C$5:$C$513,FALSE))</f>
        <v/>
      </c>
      <c r="BW498" s="218" t="str">
        <f t="array" ref="BW498">INDEX('UPTD PPA KabKota'!AF$5:AF$513,MATCH($D498,'UPTD PPA KabKota'!$C$5:$C$513,FALSE))</f>
        <v/>
      </c>
      <c r="BX498" s="218" t="str">
        <f t="array" ref="BX498">INDEX('UPTD PPA KabKota'!AG$5:AG$513,MATCH($D498,'UPTD PPA KabKota'!$C$5:$C$513,FALSE))</f>
        <v/>
      </c>
      <c r="BY498" s="218" t="str">
        <f t="array" ref="BY498">INDEX('UPTD PPA KabKota'!AH$5:AH$513,MATCH($D498,'UPTD PPA KabKota'!$C$5:$C$513,FALSE))</f>
        <v/>
      </c>
      <c r="BZ498" s="218" t="str">
        <f t="array" ref="BZ498">INDEX('UPTD PPA KabKota'!AI$5:AI$513,MATCH($D498,'UPTD PPA KabKota'!$C$5:$C$513,FALSE))</f>
        <v/>
      </c>
      <c r="CA498" s="218" t="str">
        <f t="array" ref="CA498">INDEX('UPTD PPA KabKota'!AJ$5:AJ$513,MATCH($D498,'UPTD PPA KabKota'!$C$5:$C$513,FALSE))</f>
        <v/>
      </c>
      <c r="CB498" s="218" t="str">
        <f t="array" ref="CB498">INDEX('UPTD PPA KabKota'!AK$5:AK$513,MATCH($D498,'UPTD PPA KabKota'!$C$5:$C$513,FALSE))</f>
        <v/>
      </c>
      <c r="CC498" s="218" t="str">
        <f t="array" ref="CC498">INDEX('UPTD PPA KabKota'!AL$5:AL$513,MATCH($D498,'UPTD PPA KabKota'!$C$5:$C$513,FALSE))</f>
        <v/>
      </c>
      <c r="CD498" s="218" t="str">
        <f t="array" ref="CD498">INDEX('UPTD PPA KabKota'!AM$5:AM$513,MATCH($D498,'UPTD PPA KabKota'!$C$5:$C$513,FALSE))</f>
        <v/>
      </c>
      <c r="CE498" s="218" t="str">
        <f t="array" ref="CE498">INDEX('UPTD PPA KabKota'!AN$5:AN$513,MATCH($D498,'UPTD PPA KabKota'!$C$5:$C$513,FALSE))</f>
        <v/>
      </c>
      <c r="CF498" s="218" t="str">
        <f t="array" ref="CF498">INDEX('UPTD PPA KabKota'!AO$5:AO$513,MATCH($D498,'UPTD PPA KabKota'!$C$5:$C$513,FALSE))</f>
        <v/>
      </c>
      <c r="CG498" s="218" t="str">
        <f t="array" ref="CG498">INDEX('UPTD PPA KabKota'!AP$5:AP$513,MATCH($D498,'UPTD PPA KabKota'!$C$5:$C$513,FALSE))</f>
        <v/>
      </c>
      <c r="CH498" s="218" t="str">
        <f t="array" ref="CH498">INDEX('UPTD PPA KabKota'!AQ$5:AQ$513,MATCH($D498,'UPTD PPA KabKota'!$C$5:$C$513,FALSE))</f>
        <v/>
      </c>
      <c r="CI498" s="218" t="str">
        <f t="array" ref="CI498">INDEX('UPTD PPA KabKota'!AR$5:AR$513,MATCH($D498,'UPTD PPA KabKota'!$C$5:$C$513,FALSE))</f>
        <v/>
      </c>
      <c r="CJ498" s="218" t="str">
        <f t="array" ref="CJ498">INDEX('UPTD PPA KabKota'!AS$5:AS$513,MATCH($D498,'UPTD PPA KabKota'!$C$5:$C$513,FALSE))</f>
        <v/>
      </c>
      <c r="CK498" s="218" t="str">
        <f t="array" ref="CK498">INDEX('UPTD PPA KabKota'!AT$5:AT$513,MATCH($D498,'UPTD PPA KabKota'!$C$5:$C$513,FALSE))</f>
        <v/>
      </c>
      <c r="CL498" s="218" t="str">
        <f t="array" ref="CL498">INDEX('UPTD PPA KabKota'!AU$5:AU$513,MATCH($D498,'UPTD PPA KabKota'!$C$5:$C$513,FALSE))</f>
        <v/>
      </c>
      <c r="CM498" s="218" t="str">
        <f t="array" ref="CM498">INDEX('UPTD PPA KabKota'!AV$5:AV$513,MATCH($D498,'UPTD PPA KabKota'!$C$5:$C$513,FALSE))</f>
        <v/>
      </c>
      <c r="CN498" s="218" t="str">
        <f t="array" ref="CN498">INDEX('UPTD PPA KabKota'!AW$5:AW$513,MATCH($D498,'UPTD PPA KabKota'!$C$5:$C$513,FALSE))</f>
        <v/>
      </c>
      <c r="CO498" s="218" t="str">
        <f t="array" ref="CO498">INDEX('UPTD PPA KabKota'!AX$5:AX$513,MATCH($D498,'UPTD PPA KabKota'!$C$5:$C$513,FALSE))</f>
        <v/>
      </c>
      <c r="CP498" s="218" t="str">
        <f t="array" ref="CP498">INDEX('UPTD PPA KabKota'!AY$5:AY$513,MATCH($D498,'UPTD PPA KabKota'!$C$5:$C$513,FALSE))</f>
        <v/>
      </c>
      <c r="CQ498" s="209" t="str">
        <f>IFERROR(__xludf.DUMMYFUNCTION("IF(ISBLANK($K498),"""",IF(REGEXMATCH($K498,""Peraturan""),""Ada"",IF(REGEXMATCH($K498,""Rekomendasi""),""Tidak Ada"", $K498)))
"),"Ada")</f>
        <v>Ada</v>
      </c>
      <c r="CR498" s="209" t="str">
        <f t="array" ref="CR498">index('UPTD PPA KabKota'!$BI$5:$BI$513,match($D498,'UPTD PPA KabKota'!$C$5:$C$513,false))</f>
        <v>Ada</v>
      </c>
      <c r="CS498" s="314" t="str">
        <f t="shared" si="86"/>
        <v>Ada</v>
      </c>
    </row>
    <row r="499">
      <c r="A499" s="334">
        <v>493.0</v>
      </c>
      <c r="B499" s="334">
        <v>5.0</v>
      </c>
      <c r="C499" s="311" t="s">
        <v>4794</v>
      </c>
      <c r="D499" s="312" t="s">
        <v>4237</v>
      </c>
      <c r="E499" s="315">
        <v>45689.0</v>
      </c>
      <c r="F499" s="218" t="str">
        <f t="array" ref="F499">INDEX('Ortala-KabKota'!F$2:F$415,MATCH($D499,'Ortala-KabKota'!$E$2:$E$415,FALSE))</f>
        <v>Endang/ 082335551609</v>
      </c>
      <c r="G499" s="218" t="str">
        <f t="array" ref="G499">INDEX('Ortala-KabKota'!G$2:G$415,MATCH($D499,'Ortala-KabKota'!$E$2:$E$415,FALSE))</f>
        <v/>
      </c>
      <c r="H499" s="218" t="str">
        <f t="array" ref="H499">INDEX('Ortala-KabKota'!H$2:H$415,MATCH($D499,'Ortala-KabKota'!$E$2:$E$415,FALSE))</f>
        <v/>
      </c>
      <c r="I499" s="218" t="str">
        <f t="array" ref="I499">INDEX('Ortala-KabKota'!I$2:I$415,MATCH($D499,'Ortala-KabKota'!$E$2:$E$415,FALSE))</f>
        <v/>
      </c>
      <c r="J499" s="218" t="str">
        <f t="array" ref="J499">INDEX('Ortala-KabKota'!J$2:J$415,MATCH($D499,'Ortala-KabKota'!$E$2:$E$415,FALSE))</f>
        <v>UPTD PPA</v>
      </c>
      <c r="K499" s="218" t="str">
        <f t="array" ref="K499">INDEX('Ortala-KabKota'!K$2:K$415,MATCH($D499,'Ortala-KabKota'!$E$2:$E$415,FALSE))</f>
        <v>Surat Rekomendasi Nomor 161.1/1401/SETDA Tanggal 9 Mei 2022</v>
      </c>
      <c r="L499" s="218">
        <f t="array" ref="L499">INDEX('Ortala-KabKota'!L$2:L$415,MATCH($D499,'Ortala-KabKota'!$E$2:$E$415,FALSE))</f>
        <v>2022</v>
      </c>
      <c r="M499" s="218" t="str">
        <f t="array" ref="M499">INDEX('Ortala-KabKota'!M$2:M$415,MATCH($D499,'Ortala-KabKota'!$E$2:$E$415,FALSE))</f>
        <v>B</v>
      </c>
      <c r="N499" s="218" t="str">
        <f t="array" ref="N499">INDEX('Ortala-KabKota'!N$2:N$415,MATCH($D499,'Ortala-KabKota'!$E$2:$E$415,FALSE))</f>
        <v>Julaiha/ 085395272134</v>
      </c>
      <c r="O499" s="218" t="str">
        <f t="array" ref="O499">INDEX('Ortala-KabKota'!O$2:O$415,MATCH($D499,'Ortala-KabKota'!$E$2:$E$415,FALSE))</f>
        <v/>
      </c>
      <c r="P499" s="218" t="str">
        <f t="array" ref="P499">INDEX('Ortala-KabKota'!P$2:P$415,MATCH($D499,'Ortala-KabKota'!$E$2:$E$415,FALSE))</f>
        <v/>
      </c>
      <c r="Q499" s="218" t="str">
        <f t="array" ref="Q499">INDEX('Ortala-KabKota'!Q$2:Q$415,MATCH($D499,'Ortala-KabKota'!$E$2:$E$415,FALSE))</f>
        <v/>
      </c>
      <c r="R499" s="218" t="str">
        <f t="array" ref="R499">INDEX('Ortala-KabKota'!R$2:R$415,MATCH($D499,'Ortala-KabKota'!$E$2:$E$415,FALSE))</f>
        <v/>
      </c>
      <c r="S499" s="218" t="str">
        <f t="array" ref="S499">INDEX('Ortala-KabKota'!S$2:S$415,MATCH($D499,'Ortala-KabKota'!$E$2:$E$415,FALSE))</f>
        <v/>
      </c>
      <c r="T499" s="218" t="str">
        <f t="array" ref="T499">INDEX('Ortala-KabKota'!T$2:T$415,MATCH($D499,'Ortala-KabKota'!$E$2:$E$415,FALSE))</f>
        <v/>
      </c>
      <c r="U499" s="218" t="str">
        <f t="array" ref="U499">INDEX('Ortala-KabKota'!U$2:U$415,MATCH($D499,'Ortala-KabKota'!$E$2:$E$415,FALSE))</f>
        <v/>
      </c>
      <c r="V499" s="218" t="str">
        <f t="array" ref="V499">INDEX('Ortala-KabKota'!V$2:V$415,MATCH($D499,'Ortala-KabKota'!$E$2:$E$415,FALSE))</f>
        <v/>
      </c>
      <c r="W499" s="218" t="str">
        <f t="array" ref="W499">INDEX('Ortala-KabKota'!W$2:W$415,MATCH($D499,'Ortala-KabKota'!$E$2:$E$415,FALSE))</f>
        <v/>
      </c>
      <c r="X499" s="218" t="str">
        <f t="array" ref="X499">INDEX('Ortala-KabKota'!X$2:X$415,MATCH($D499,'Ortala-KabKota'!$E$2:$E$415,FALSE))</f>
        <v/>
      </c>
      <c r="Y499" s="218" t="str">
        <f t="array" ref="Y499">INDEX('Ortala-KabKota'!Y$2:Y$415,MATCH($D499,'Ortala-KabKota'!$E$2:$E$415,FALSE))</f>
        <v/>
      </c>
      <c r="Z499" s="218" t="str">
        <f t="array" ref="Z499">INDEX('Ortala-KabKota'!Z$2:Z$415,MATCH($D499,'Ortala-KabKota'!$E$2:$E$415,FALSE))</f>
        <v/>
      </c>
      <c r="AA499" s="218" t="str">
        <f t="array" ref="AA499">INDEX('Ortala-KabKota'!AA$2:AA$415,MATCH($D499,'Ortala-KabKota'!$E$2:$E$415,FALSE))</f>
        <v/>
      </c>
      <c r="AB499" s="218" t="str">
        <f t="array" ref="AB499">INDEX('Ortala-KabKota'!AB$2:AB$415,MATCH($D499,'Ortala-KabKota'!$E$2:$E$415,FALSE))</f>
        <v/>
      </c>
      <c r="AC499" s="218" t="str">
        <f t="array" ref="AC499">INDEX('Ortala-KabKota'!AC$2:AC$415,MATCH($D499,'Ortala-KabKota'!$E$2:$E$415,FALSE))</f>
        <v/>
      </c>
      <c r="AD499" s="218" t="str">
        <f t="array" ref="AD499">INDEX('Ortala-KabKota'!AD$2:AD$415,MATCH($D499,'Ortala-KabKota'!$E$2:$E$415,FALSE))</f>
        <v/>
      </c>
      <c r="AE499" s="218" t="str">
        <f t="array" ref="AE499">INDEX('Ortala-KabKota'!AE$2:AE$415,MATCH($D499,'Ortala-KabKota'!$E$2:$E$415,FALSE))</f>
        <v/>
      </c>
      <c r="AF499" s="218" t="str">
        <f t="array" ref="AF499">INDEX('Ortala-KabKota'!AF$2:AF$415,MATCH($D499,'Ortala-KabKota'!$E$2:$E$415,FALSE))</f>
        <v/>
      </c>
      <c r="AG499" s="218" t="str">
        <f t="array" ref="AG499">INDEX('Ortala-KabKota'!AG$2:AG$415,MATCH($D499,'Ortala-KabKota'!$E$2:$E$415,FALSE))</f>
        <v/>
      </c>
      <c r="AH499" s="218" t="str">
        <f t="array" ref="AH499">INDEX('Ortala-KabKota'!AH$2:AH$415,MATCH($D499,'Ortala-KabKota'!$E$2:$E$415,FALSE))</f>
        <v/>
      </c>
      <c r="AI499" s="218" t="str">
        <f t="array" ref="AI499">INDEX('Ortala-KabKota'!AI$2:AI$415,MATCH($D499,'Ortala-KabKota'!$E$2:$E$415,FALSE))</f>
        <v/>
      </c>
      <c r="AJ499" s="218" t="str">
        <f t="array" ref="AJ499">INDEX('Ortala-KabKota'!AJ$2:AJ$415,MATCH($D499,'Ortala-KabKota'!$E$2:$E$415,FALSE))</f>
        <v/>
      </c>
      <c r="AK499" s="218" t="str">
        <f t="array" ref="AK499">INDEX('Ortala-KabKota'!AK$2:AK$415,MATCH($D499,'Ortala-KabKota'!$E$2:$E$415,FALSE))</f>
        <v/>
      </c>
      <c r="AL499" s="218" t="str">
        <f t="array" ref="AL499">INDEX('Ortala-KabKota'!AL$2:AL$415,MATCH($D499,'Ortala-KabKota'!$E$2:$E$415,FALSE))</f>
        <v/>
      </c>
      <c r="AM499" s="218" t="str">
        <f t="array" ref="AM499">INDEX('Ortala-KabKota'!AM$2:AM$415,MATCH($D499,'Ortala-KabKota'!$E$2:$E$415,FALSE))</f>
        <v/>
      </c>
      <c r="AN499" s="218" t="str">
        <f t="array" ref="AN499">INDEX('Ortala-KabKota'!AN$2:AN$415,MATCH($D499,'Ortala-KabKota'!$E$2:$E$415,FALSE))</f>
        <v/>
      </c>
      <c r="AO499" s="218" t="str">
        <f t="array" ref="AO499">INDEX('Ortala-KabKota'!AO$2:AO$415,MATCH($D499,'Ortala-KabKota'!$E$2:$E$415,FALSE))</f>
        <v/>
      </c>
      <c r="AP499" s="218" t="str">
        <f t="array" ref="AP499">INDEX('Ortala-KabKota'!AP$2:AP$415,MATCH($D499,'Ortala-KabKota'!$E$2:$E$415,FALSE))</f>
        <v/>
      </c>
      <c r="AQ499" s="218" t="str">
        <f t="array" ref="AQ499">INDEX('Ortala-KabKota'!AQ$2:AQ$415,MATCH($D499,'Ortala-KabKota'!$E$2:$E$415,FALSE))</f>
        <v/>
      </c>
      <c r="AR499" s="218" t="str">
        <f t="array" ref="AR499">INDEX('Ortala-KabKota'!AR$2:AR$415,MATCH($D499,'Ortala-KabKota'!$E$2:$E$415,FALSE))</f>
        <v/>
      </c>
      <c r="AS499" s="218" t="str">
        <f t="array" ref="AS499">INDEX('Ortala-KabKota'!AS$2:AS$415,MATCH($D499,'Ortala-KabKota'!$E$2:$E$415,FALSE))</f>
        <v/>
      </c>
      <c r="AT499" s="218" t="str">
        <f t="array" ref="AT499">INDEX('Ortala-KabKota'!AT$2:AT$415,MATCH($D499,'Ortala-KabKota'!$E$2:$E$415,FALSE))</f>
        <v/>
      </c>
      <c r="AU499" s="218" t="str">
        <f t="array" ref="AU499">INDEX('UPTD PPA KabKota'!D$5:D$513,MATCH($D499,'UPTD PPA KabKota'!$C$5:$C$513,FALSE))</f>
        <v>Djulaiha Ahmad</v>
      </c>
      <c r="AV499" s="218" t="str">
        <f t="array" ref="AV499">INDEX('UPTD PPA KabKota'!E$5:E$513,MATCH($D499,'UPTD PPA KabKota'!$C$5:$C$513,FALSE))</f>
        <v>Jalan kawasan pemerintahan</v>
      </c>
      <c r="AW499" s="218">
        <f t="array" ref="AW499">INDEX('UPTD PPA KabKota'!F$5:F$513,MATCH($D499,'UPTD PPA KabKota'!$C$5:$C$513,FALSE))</f>
        <v>0</v>
      </c>
      <c r="AX499" s="218">
        <f t="array" ref="AX499">INDEX('UPTD PPA KabKota'!G$5:G$513,MATCH($D499,'UPTD PPA KabKota'!$C$5:$C$513,FALSE))</f>
        <v>81364737644</v>
      </c>
      <c r="AY499" s="218" t="str">
        <f t="array" ref="AY499">INDEX('UPTD PPA KabKota'!H$5:H$513,MATCH($D499,'UPTD PPA KabKota'!$C$5:$C$513,FALSE))</f>
        <v>UPTD PPA</v>
      </c>
      <c r="AZ499" s="218" t="str">
        <f t="array" ref="AZ499">INDEX('UPTD PPA KabKota'!I$5:I$513,MATCH($D499,'UPTD PPA KabKota'!$C$5:$C$513,FALSE))</f>
        <v>Peraturan Bupati No 5 Tahun 2024</v>
      </c>
      <c r="BA499" s="218">
        <f t="array" ref="BA499">INDEX('UPTD PPA KabKota'!J$5:J$513,MATCH($D499,'UPTD PPA KabKota'!$C$5:$C$513,FALSE))</f>
        <v>2024</v>
      </c>
      <c r="BB499" s="218" t="str">
        <f t="array" ref="BB499">INDEX('UPTD PPA KabKota'!K$5:K$513,MATCH($D499,'UPTD PPA KabKota'!$C$5:$C$513,FALSE))</f>
        <v>B</v>
      </c>
      <c r="BC499" s="218" t="str">
        <f t="array" ref="BC499">INDEX('UPTD PPA KabKota'!L$5:L$513,MATCH($D499,'UPTD PPA KabKota'!$C$5:$C$513,FALSE))</f>
        <v>Djulaiha Ahmad</v>
      </c>
      <c r="BD499" s="218" t="str">
        <f t="array" ref="BD499">INDEX('UPTD PPA KabKota'!M$5:M$513,MATCH($D499,'UPTD PPA KabKota'!$C$5:$C$513,FALSE))</f>
        <v>ahmaddjulaiha@gmail.com</v>
      </c>
      <c r="BE499" s="218" t="str">
        <f t="array" ref="BE499">INDEX('UPTD PPA KabKota'!N$5:N$513,MATCH($D499,'UPTD PPA KabKota'!$C$5:$C$513,FALSE))</f>
        <v>Kepala UPTD dan jabatan fungsional</v>
      </c>
      <c r="BF499" s="218" t="str">
        <f t="array" ref="BF499">INDEX('UPTD PPA KabKota'!O$5:O$513,MATCH($D499,'UPTD PPA KabKota'!$C$5:$C$513,FALSE))</f>
        <v>Mandiri</v>
      </c>
      <c r="BG499" s="218" t="str">
        <f t="array" ref="BG499">INDEX('UPTD PPA KabKota'!P$5:P$513,MATCH($D499,'UPTD PPA KabKota'!$C$5:$C$513,FALSE))</f>
        <v>Sewa/Kontrak</v>
      </c>
      <c r="BH499" s="218" t="str">
        <f t="array" ref="BH499">INDEX('UPTD PPA KabKota'!Q$5:Q$513,MATCH($D499,'UPTD PPA KabKota'!$C$5:$C$513,FALSE))</f>
        <v>Tidak ada</v>
      </c>
      <c r="BI499" s="218" t="str">
        <f t="array" ref="BI499">INDEX('UPTD PPA KabKota'!R$5:R$513,MATCH($D499,'UPTD PPA KabKota'!$C$5:$C$513,FALSE))</f>
        <v>Ada</v>
      </c>
      <c r="BJ499" s="218" t="str">
        <f t="array" ref="BJ499">INDEX('UPTD PPA KabKota'!S$5:S$513,MATCH($D499,'UPTD PPA KabKota'!$C$5:$C$513,FALSE))</f>
        <v>Tidak Ada</v>
      </c>
      <c r="BK499" s="218" t="str">
        <f t="array" ref="BK499">INDEX('UPTD PPA KabKota'!T$5:T$513,MATCH($D499,'UPTD PPA KabKota'!$C$5:$C$513,FALSE))</f>
        <v>Tidak Ada</v>
      </c>
      <c r="BL499" s="218" t="str">
        <f t="array" ref="BL499">INDEX('UPTD PPA KabKota'!U$5:U$513,MATCH($D499,'UPTD PPA KabKota'!$C$5:$C$513,FALSE))</f>
        <v>Ada</v>
      </c>
      <c r="BM499" s="218" t="str">
        <f t="array" ref="BM499">INDEX('UPTD PPA KabKota'!V$5:V$513,MATCH($D499,'UPTD PPA KabKota'!$C$5:$C$513,FALSE))</f>
        <v>Tidak Ada</v>
      </c>
      <c r="BN499" s="218" t="str">
        <f t="array" ref="BN499">INDEX('UPTD PPA KabKota'!W$5:W$513,MATCH($D499,'UPTD PPA KabKota'!$C$5:$C$513,FALSE))</f>
        <v>Ada</v>
      </c>
      <c r="BO499" s="218" t="str">
        <f t="array" ref="BO499">INDEX('UPTD PPA KabKota'!X$5:X$513,MATCH($D499,'UPTD PPA KabKota'!$C$5:$C$513,FALSE))</f>
        <v>Ada</v>
      </c>
      <c r="BP499" s="218" t="str">
        <f t="array" ref="BP499">INDEX('UPTD PPA KabKota'!Y$5:Y$513,MATCH($D499,'UPTD PPA KabKota'!$C$5:$C$513,FALSE))</f>
        <v>Ada</v>
      </c>
      <c r="BQ499" s="218" t="str">
        <f t="array" ref="BQ499">INDEX('UPTD PPA KabKota'!Z$5:Z$513,MATCH($D499,'UPTD PPA KabKota'!$C$5:$C$513,FALSE))</f>
        <v>Ada</v>
      </c>
      <c r="BR499" s="218" t="str">
        <f t="array" ref="BR499">INDEX('UPTD PPA KabKota'!AA$5:AA$513,MATCH($D499,'UPTD PPA KabKota'!$C$5:$C$513,FALSE))</f>
        <v>Tidak Ada</v>
      </c>
      <c r="BS499" s="218" t="str">
        <f t="array" ref="BS499">INDEX('UPTD PPA KabKota'!AB$5:AB$513,MATCH($D499,'UPTD PPA KabKota'!$C$5:$C$513,FALSE))</f>
        <v>Ada</v>
      </c>
      <c r="BT499" s="218" t="str">
        <f t="array" ref="BT499">INDEX('UPTD PPA KabKota'!AC$5:AC$513,MATCH($D499,'UPTD PPA KabKota'!$C$5:$C$513,FALSE))</f>
        <v>Sudah</v>
      </c>
      <c r="BU499" s="218" t="str">
        <f t="array" ref="BU499">INDEX('UPTD PPA KabKota'!AD$5:AD$513,MATCH($D499,'UPTD PPA KabKota'!$C$5:$C$513,FALSE))</f>
        <v>Sudah</v>
      </c>
      <c r="BV499" s="218" t="str">
        <f t="array" ref="BV499">INDEX('UPTD PPA KabKota'!AE$5:AE$513,MATCH($D499,'UPTD PPA KabKota'!$C$5:$C$513,FALSE))</f>
        <v>Sudah</v>
      </c>
      <c r="BW499" s="218" t="str">
        <f t="array" ref="BW499">INDEX('UPTD PPA KabKota'!AF$5:AF$513,MATCH($D499,'UPTD PPA KabKota'!$C$5:$C$513,FALSE))</f>
        <v>Sudah</v>
      </c>
      <c r="BX499" s="218" t="str">
        <f t="array" ref="BX499">INDEX('UPTD PPA KabKota'!AG$5:AG$513,MATCH($D499,'UPTD PPA KabKota'!$C$5:$C$513,FALSE))</f>
        <v>Sudah</v>
      </c>
      <c r="BY499" s="218" t="str">
        <f t="array" ref="BY499">INDEX('UPTD PPA KabKota'!AH$5:AH$513,MATCH($D499,'UPTD PPA KabKota'!$C$5:$C$513,FALSE))</f>
        <v>Sudah</v>
      </c>
      <c r="BZ499" s="218" t="str">
        <f t="array" ref="BZ499">INDEX('UPTD PPA KabKota'!AI$5:AI$513,MATCH($D499,'UPTD PPA KabKota'!$C$5:$C$513,FALSE))</f>
        <v>Belum</v>
      </c>
      <c r="CA499" s="218" t="str">
        <f t="array" ref="CA499">INDEX('UPTD PPA KabKota'!AJ$5:AJ$513,MATCH($D499,'UPTD PPA KabKota'!$C$5:$C$513,FALSE))</f>
        <v>Sudah</v>
      </c>
      <c r="CB499" s="218" t="str">
        <f t="array" ref="CB499">INDEX('UPTD PPA KabKota'!AK$5:AK$513,MATCH($D499,'UPTD PPA KabKota'!$C$5:$C$513,FALSE))</f>
        <v>Belum</v>
      </c>
      <c r="CC499" s="218" t="str">
        <f t="array" ref="CC499">INDEX('UPTD PPA KabKota'!AL$5:AL$513,MATCH($D499,'UPTD PPA KabKota'!$C$5:$C$513,FALSE))</f>
        <v>Sudah</v>
      </c>
      <c r="CD499" s="218" t="str">
        <f t="array" ref="CD499">INDEX('UPTD PPA KabKota'!AM$5:AM$513,MATCH($D499,'UPTD PPA KabKota'!$C$5:$C$513,FALSE))</f>
        <v>Sudah</v>
      </c>
      <c r="CE499" s="218" t="str">
        <f t="array" ref="CE499">INDEX('UPTD PPA KabKota'!AN$5:AN$513,MATCH($D499,'UPTD PPA KabKota'!$C$5:$C$513,FALSE))</f>
        <v>Belom</v>
      </c>
      <c r="CF499" s="218">
        <f t="array" ref="CF499">INDEX('UPTD PPA KabKota'!AO$5:AO$513,MATCH($D499,'UPTD PPA KabKota'!$C$5:$C$513,FALSE))</f>
        <v>68</v>
      </c>
      <c r="CG499" s="218" t="str">
        <f t="array" ref="CG499">INDEX('UPTD PPA KabKota'!AP$5:AP$513,MATCH($D499,'UPTD PPA KabKota'!$C$5:$C$513,FALSE))</f>
        <v>Kekerasan anak seksual</v>
      </c>
      <c r="CH499" s="218" t="str">
        <f t="array" ref="CH499">INDEX('UPTD PPA KabKota'!AQ$5:AQ$513,MATCH($D499,'UPTD PPA KabKota'!$C$5:$C$513,FALSE))</f>
        <v/>
      </c>
      <c r="CI499" s="218" t="str">
        <f t="array" ref="CI499">INDEX('UPTD PPA KabKota'!AR$5:AR$513,MATCH($D499,'UPTD PPA KabKota'!$C$5:$C$513,FALSE))</f>
        <v/>
      </c>
      <c r="CJ499" s="218" t="str">
        <f t="array" ref="CJ499">INDEX('UPTD PPA KabKota'!AS$5:AS$513,MATCH($D499,'UPTD PPA KabKota'!$C$5:$C$513,FALSE))</f>
        <v/>
      </c>
      <c r="CK499" s="218" t="str">
        <f t="array" ref="CK499">INDEX('UPTD PPA KabKota'!AT$5:AT$513,MATCH($D499,'UPTD PPA KabKota'!$C$5:$C$513,FALSE))</f>
        <v/>
      </c>
      <c r="CL499" s="218" t="str">
        <f t="array" ref="CL499">INDEX('UPTD PPA KabKota'!AU$5:AU$513,MATCH($D499,'UPTD PPA KabKota'!$C$5:$C$513,FALSE))</f>
        <v/>
      </c>
      <c r="CM499" s="218" t="str">
        <f t="array" ref="CM499">INDEX('UPTD PPA KabKota'!AV$5:AV$513,MATCH($D499,'UPTD PPA KabKota'!$C$5:$C$513,FALSE))</f>
        <v/>
      </c>
      <c r="CN499" s="218" t="str">
        <f t="array" ref="CN499">INDEX('UPTD PPA KabKota'!AW$5:AW$513,MATCH($D499,'UPTD PPA KabKota'!$C$5:$C$513,FALSE))</f>
        <v/>
      </c>
      <c r="CO499" s="218" t="str">
        <f t="array" ref="CO499">INDEX('UPTD PPA KabKota'!AX$5:AX$513,MATCH($D499,'UPTD PPA KabKota'!$C$5:$C$513,FALSE))</f>
        <v/>
      </c>
      <c r="CP499" s="218" t="str">
        <f t="array" ref="CP499">INDEX('UPTD PPA KabKota'!AY$5:AY$513,MATCH($D499,'UPTD PPA KabKota'!$C$5:$C$513,FALSE))</f>
        <v>v</v>
      </c>
      <c r="CQ499" s="209" t="str">
        <f>IFERROR(__xludf.DUMMYFUNCTION("IF(ISBLANK($K499),"""",IF(REGEXMATCH($K499,""Peraturan""),""Ada"",IF(REGEXMATCH($K499,""Rekomendasi""),""Tidak Ada"", $K499)))
"),"Tidak Ada")</f>
        <v>Tidak Ada</v>
      </c>
      <c r="CR499" s="209" t="str">
        <f t="array" ref="CR499">index('UPTD PPA KabKota'!$BI$5:$BI$513,match($D499,'UPTD PPA KabKota'!$C$5:$C$513,false))</f>
        <v>Ada</v>
      </c>
      <c r="CS499" s="319" t="s">
        <v>21</v>
      </c>
    </row>
    <row r="500">
      <c r="A500" s="334">
        <v>494.0</v>
      </c>
      <c r="B500" s="334">
        <v>6.0</v>
      </c>
      <c r="C500" s="311" t="s">
        <v>4794</v>
      </c>
      <c r="D500" s="312" t="s">
        <v>4200</v>
      </c>
      <c r="E500" s="315">
        <v>45689.0</v>
      </c>
      <c r="F500" s="218" t="str">
        <f t="array" ref="F500">INDEX('Ortala-KabKota'!F$2:F$415,MATCH($D500,'Ortala-KabKota'!$E$2:$E$415,FALSE))</f>
        <v>Ismail Abdullah/ 085259152634</v>
      </c>
      <c r="G500" s="218" t="str">
        <f t="array" ref="G500">INDEX('Ortala-KabKota'!G$2:G$415,MATCH($D500,'Ortala-KabKota'!$E$2:$E$415,FALSE))</f>
        <v/>
      </c>
      <c r="H500" s="218" t="str">
        <f t="array" ref="H500">INDEX('Ortala-KabKota'!H$2:H$415,MATCH($D500,'Ortala-KabKota'!$E$2:$E$415,FALSE))</f>
        <v/>
      </c>
      <c r="I500" s="218" t="str">
        <f t="array" ref="I500">INDEX('Ortala-KabKota'!I$2:I$415,MATCH($D500,'Ortala-KabKota'!$E$2:$E$415,FALSE))</f>
        <v/>
      </c>
      <c r="J500" s="218" t="str">
        <f t="array" ref="J500">INDEX('Ortala-KabKota'!J$2:J$415,MATCH($D500,'Ortala-KabKota'!$E$2:$E$415,FALSE))</f>
        <v>UPTD PPA</v>
      </c>
      <c r="K500" s="218" t="str">
        <f t="array" ref="K500">INDEX('Ortala-KabKota'!K$2:K$415,MATCH($D500,'Ortala-KabKota'!$E$2:$E$415,FALSE))</f>
        <v>Peraturan Bupati Halmahera Timur Nomor 6 Tahun 2023</v>
      </c>
      <c r="L500" s="218">
        <f t="array" ref="L500">INDEX('Ortala-KabKota'!L$2:L$415,MATCH($D500,'Ortala-KabKota'!$E$2:$E$415,FALSE))</f>
        <v>2023</v>
      </c>
      <c r="M500" s="218" t="str">
        <f t="array" ref="M500">INDEX('Ortala-KabKota'!M$2:M$415,MATCH($D500,'Ortala-KabKota'!$E$2:$E$415,FALSE))</f>
        <v>A</v>
      </c>
      <c r="N500" s="218" t="str">
        <f t="array" ref="N500">INDEX('Ortala-KabKota'!N$2:N$415,MATCH($D500,'Ortala-KabKota'!$E$2:$E$415,FALSE))</f>
        <v>Anis/ 081241918441</v>
      </c>
      <c r="O500" s="218" t="str">
        <f t="array" ref="O500">INDEX('Ortala-KabKota'!O$2:O$415,MATCH($D500,'Ortala-KabKota'!$E$2:$E$415,FALSE))</f>
        <v/>
      </c>
      <c r="P500" s="218" t="str">
        <f t="array" ref="P500">INDEX('Ortala-KabKota'!P$2:P$415,MATCH($D500,'Ortala-KabKota'!$E$2:$E$415,FALSE))</f>
        <v/>
      </c>
      <c r="Q500" s="218" t="str">
        <f t="array" ref="Q500">INDEX('Ortala-KabKota'!Q$2:Q$415,MATCH($D500,'Ortala-KabKota'!$E$2:$E$415,FALSE))</f>
        <v/>
      </c>
      <c r="R500" s="218" t="str">
        <f t="array" ref="R500">INDEX('Ortala-KabKota'!R$2:R$415,MATCH($D500,'Ortala-KabKota'!$E$2:$E$415,FALSE))</f>
        <v/>
      </c>
      <c r="S500" s="218" t="str">
        <f t="array" ref="S500">INDEX('Ortala-KabKota'!S$2:S$415,MATCH($D500,'Ortala-KabKota'!$E$2:$E$415,FALSE))</f>
        <v/>
      </c>
      <c r="T500" s="218" t="str">
        <f t="array" ref="T500">INDEX('Ortala-KabKota'!T$2:T$415,MATCH($D500,'Ortala-KabKota'!$E$2:$E$415,FALSE))</f>
        <v/>
      </c>
      <c r="U500" s="218" t="str">
        <f t="array" ref="U500">INDEX('Ortala-KabKota'!U$2:U$415,MATCH($D500,'Ortala-KabKota'!$E$2:$E$415,FALSE))</f>
        <v/>
      </c>
      <c r="V500" s="218" t="str">
        <f t="array" ref="V500">INDEX('Ortala-KabKota'!V$2:V$415,MATCH($D500,'Ortala-KabKota'!$E$2:$E$415,FALSE))</f>
        <v/>
      </c>
      <c r="W500" s="218" t="str">
        <f t="array" ref="W500">INDEX('Ortala-KabKota'!W$2:W$415,MATCH($D500,'Ortala-KabKota'!$E$2:$E$415,FALSE))</f>
        <v/>
      </c>
      <c r="X500" s="218" t="str">
        <f t="array" ref="X500">INDEX('Ortala-KabKota'!X$2:X$415,MATCH($D500,'Ortala-KabKota'!$E$2:$E$415,FALSE))</f>
        <v/>
      </c>
      <c r="Y500" s="218" t="str">
        <f t="array" ref="Y500">INDEX('Ortala-KabKota'!Y$2:Y$415,MATCH($D500,'Ortala-KabKota'!$E$2:$E$415,FALSE))</f>
        <v/>
      </c>
      <c r="Z500" s="218" t="str">
        <f t="array" ref="Z500">INDEX('Ortala-KabKota'!Z$2:Z$415,MATCH($D500,'Ortala-KabKota'!$E$2:$E$415,FALSE))</f>
        <v/>
      </c>
      <c r="AA500" s="218" t="str">
        <f t="array" ref="AA500">INDEX('Ortala-KabKota'!AA$2:AA$415,MATCH($D500,'Ortala-KabKota'!$E$2:$E$415,FALSE))</f>
        <v/>
      </c>
      <c r="AB500" s="218" t="str">
        <f t="array" ref="AB500">INDEX('Ortala-KabKota'!AB$2:AB$415,MATCH($D500,'Ortala-KabKota'!$E$2:$E$415,FALSE))</f>
        <v/>
      </c>
      <c r="AC500" s="218" t="str">
        <f t="array" ref="AC500">INDEX('Ortala-KabKota'!AC$2:AC$415,MATCH($D500,'Ortala-KabKota'!$E$2:$E$415,FALSE))</f>
        <v/>
      </c>
      <c r="AD500" s="218" t="str">
        <f t="array" ref="AD500">INDEX('Ortala-KabKota'!AD$2:AD$415,MATCH($D500,'Ortala-KabKota'!$E$2:$E$415,FALSE))</f>
        <v/>
      </c>
      <c r="AE500" s="218" t="str">
        <f t="array" ref="AE500">INDEX('Ortala-KabKota'!AE$2:AE$415,MATCH($D500,'Ortala-KabKota'!$E$2:$E$415,FALSE))</f>
        <v/>
      </c>
      <c r="AF500" s="218" t="str">
        <f t="array" ref="AF500">INDEX('Ortala-KabKota'!AF$2:AF$415,MATCH($D500,'Ortala-KabKota'!$E$2:$E$415,FALSE))</f>
        <v/>
      </c>
      <c r="AG500" s="218" t="str">
        <f t="array" ref="AG500">INDEX('Ortala-KabKota'!AG$2:AG$415,MATCH($D500,'Ortala-KabKota'!$E$2:$E$415,FALSE))</f>
        <v/>
      </c>
      <c r="AH500" s="218" t="str">
        <f t="array" ref="AH500">INDEX('Ortala-KabKota'!AH$2:AH$415,MATCH($D500,'Ortala-KabKota'!$E$2:$E$415,FALSE))</f>
        <v/>
      </c>
      <c r="AI500" s="218" t="str">
        <f t="array" ref="AI500">INDEX('Ortala-KabKota'!AI$2:AI$415,MATCH($D500,'Ortala-KabKota'!$E$2:$E$415,FALSE))</f>
        <v/>
      </c>
      <c r="AJ500" s="218" t="str">
        <f t="array" ref="AJ500">INDEX('Ortala-KabKota'!AJ$2:AJ$415,MATCH($D500,'Ortala-KabKota'!$E$2:$E$415,FALSE))</f>
        <v/>
      </c>
      <c r="AK500" s="218" t="str">
        <f t="array" ref="AK500">INDEX('Ortala-KabKota'!AK$2:AK$415,MATCH($D500,'Ortala-KabKota'!$E$2:$E$415,FALSE))</f>
        <v/>
      </c>
      <c r="AL500" s="218" t="str">
        <f t="array" ref="AL500">INDEX('Ortala-KabKota'!AL$2:AL$415,MATCH($D500,'Ortala-KabKota'!$E$2:$E$415,FALSE))</f>
        <v/>
      </c>
      <c r="AM500" s="218" t="str">
        <f t="array" ref="AM500">INDEX('Ortala-KabKota'!AM$2:AM$415,MATCH($D500,'Ortala-KabKota'!$E$2:$E$415,FALSE))</f>
        <v/>
      </c>
      <c r="AN500" s="218" t="str">
        <f t="array" ref="AN500">INDEX('Ortala-KabKota'!AN$2:AN$415,MATCH($D500,'Ortala-KabKota'!$E$2:$E$415,FALSE))</f>
        <v/>
      </c>
      <c r="AO500" s="218" t="str">
        <f t="array" ref="AO500">INDEX('Ortala-KabKota'!AO$2:AO$415,MATCH($D500,'Ortala-KabKota'!$E$2:$E$415,FALSE))</f>
        <v/>
      </c>
      <c r="AP500" s="218" t="str">
        <f t="array" ref="AP500">INDEX('Ortala-KabKota'!AP$2:AP$415,MATCH($D500,'Ortala-KabKota'!$E$2:$E$415,FALSE))</f>
        <v/>
      </c>
      <c r="AQ500" s="218" t="str">
        <f t="array" ref="AQ500">INDEX('Ortala-KabKota'!AQ$2:AQ$415,MATCH($D500,'Ortala-KabKota'!$E$2:$E$415,FALSE))</f>
        <v/>
      </c>
      <c r="AR500" s="218" t="str">
        <f t="array" ref="AR500">INDEX('Ortala-KabKota'!AR$2:AR$415,MATCH($D500,'Ortala-KabKota'!$E$2:$E$415,FALSE))</f>
        <v/>
      </c>
      <c r="AS500" s="218" t="str">
        <f t="array" ref="AS500">INDEX('Ortala-KabKota'!AS$2:AS$415,MATCH($D500,'Ortala-KabKota'!$E$2:$E$415,FALSE))</f>
        <v/>
      </c>
      <c r="AT500" s="218" t="str">
        <f t="array" ref="AT500">INDEX('Ortala-KabKota'!AT$2:AT$415,MATCH($D500,'Ortala-KabKota'!$E$2:$E$415,FALSE))</f>
        <v/>
      </c>
      <c r="AU500" s="218" t="str">
        <f t="array" ref="AU500">INDEX('UPTD PPA KabKota'!D$5:D$513,MATCH($D500,'UPTD PPA KabKota'!$C$5:$C$513,FALSE))</f>
        <v>Ismail Abdullah, S.Pd i</v>
      </c>
      <c r="AV500" s="218" t="str">
        <f t="array" ref="AV500">INDEX('UPTD PPA KabKota'!E$5:E$513,MATCH($D500,'UPTD PPA KabKota'!$C$5:$C$513,FALSE))</f>
        <v>Jl. Trans Halmahera Desa Soagimalaha, Kec. Kota Maba. Kabupaten Halmahera Timur</v>
      </c>
      <c r="AW500" s="218">
        <f t="array" ref="AW500">INDEX('UPTD PPA KabKota'!F$5:F$513,MATCH($D500,'UPTD PPA KabKota'!$C$5:$C$513,FALSE))</f>
        <v>85217125883</v>
      </c>
      <c r="AX500" s="218">
        <f t="array" ref="AX500">INDEX('UPTD PPA KabKota'!G$5:G$513,MATCH($D500,'UPTD PPA KabKota'!$C$5:$C$513,FALSE))</f>
        <v>82299137766</v>
      </c>
      <c r="AY500" s="218" t="str">
        <f t="array" ref="AY500">INDEX('UPTD PPA KabKota'!H$5:H$513,MATCH($D500,'UPTD PPA KabKota'!$C$5:$C$513,FALSE))</f>
        <v>UPTD PPA</v>
      </c>
      <c r="AZ500" s="218" t="str">
        <f t="array" ref="AZ500">INDEX('UPTD PPA KabKota'!I$5:I$513,MATCH($D500,'UPTD PPA KabKota'!$C$5:$C$513,FALSE))</f>
        <v>Peraturan Bupati Halmahera Timur No 6 Tahun 2023 Tentang Pembentukan UPTD PPA</v>
      </c>
      <c r="BA500" s="218">
        <f t="array" ref="BA500">INDEX('UPTD PPA KabKota'!J$5:J$513,MATCH($D500,'UPTD PPA KabKota'!$C$5:$C$513,FALSE))</f>
        <v>2023</v>
      </c>
      <c r="BB500" s="218" t="str">
        <f t="array" ref="BB500">INDEX('UPTD PPA KabKota'!K$5:K$513,MATCH($D500,'UPTD PPA KabKota'!$C$5:$C$513,FALSE))</f>
        <v>A</v>
      </c>
      <c r="BC500" s="218" t="str">
        <f t="array" ref="BC500">INDEX('UPTD PPA KabKota'!L$5:L$513,MATCH($D500,'UPTD PPA KabKota'!$C$5:$C$513,FALSE))</f>
        <v>Ayu/085217125883</v>
      </c>
      <c r="BD500" s="218" t="str">
        <f t="array" ref="BD500">INDEX('UPTD PPA KabKota'!M$5:M$513,MATCH($D500,'UPTD PPA KabKota'!$C$5:$C$513,FALSE))</f>
        <v>yucan887@gmail.com</v>
      </c>
      <c r="BE500" s="218" t="str">
        <f t="array" ref="BE500">INDEX('UPTD PPA KabKota'!N$5:N$513,MATCH($D500,'UPTD PPA KabKota'!$C$5:$C$513,FALSE))</f>
        <v>Kepala UPTD : Ismail Abdullah, S.Pd i
Kasubag Tata Usaha : Chandra Ayu Indriyanti, S.Si</v>
      </c>
      <c r="BF500" s="218" t="str">
        <f t="array" ref="BF500">INDEX('UPTD PPA KabKota'!O$5:O$513,MATCH($D500,'UPTD PPA KabKota'!$C$5:$C$513,FALSE))</f>
        <v>Bergabung dengan Kantor Dinas</v>
      </c>
      <c r="BG500" s="218" t="str">
        <f t="array" ref="BG500">INDEX('UPTD PPA KabKota'!P$5:P$513,MATCH($D500,'UPTD PPA KabKota'!$C$5:$C$513,FALSE))</f>
        <v>Sewa/Kontrak</v>
      </c>
      <c r="BH500" s="218" t="str">
        <f t="array" ref="BH500">INDEX('UPTD PPA KabKota'!Q$5:Q$513,MATCH($D500,'UPTD PPA KabKota'!$C$5:$C$513,FALSE))</f>
        <v>UPTD PPA Belum memiliki gedung terpisah, masih bergabung dengan Dinas P2KBP3A Kab. Halmahera Timur</v>
      </c>
      <c r="BI500" s="218" t="str">
        <f t="array" ref="BI500">INDEX('UPTD PPA KabKota'!R$5:R$513,MATCH($D500,'UPTD PPA KabKota'!$C$5:$C$513,FALSE))</f>
        <v>Ada</v>
      </c>
      <c r="BJ500" s="218" t="str">
        <f t="array" ref="BJ500">INDEX('UPTD PPA KabKota'!S$5:S$513,MATCH($D500,'UPTD PPA KabKota'!$C$5:$C$513,FALSE))</f>
        <v>Ada</v>
      </c>
      <c r="BK500" s="218" t="str">
        <f t="array" ref="BK500">INDEX('UPTD PPA KabKota'!T$5:T$513,MATCH($D500,'UPTD PPA KabKota'!$C$5:$C$513,FALSE))</f>
        <v>Ada</v>
      </c>
      <c r="BL500" s="218" t="str">
        <f t="array" ref="BL500">INDEX('UPTD PPA KabKota'!U$5:U$513,MATCH($D500,'UPTD PPA KabKota'!$C$5:$C$513,FALSE))</f>
        <v>Tidak Ada</v>
      </c>
      <c r="BM500" s="218" t="str">
        <f t="array" ref="BM500">INDEX('UPTD PPA KabKota'!V$5:V$513,MATCH($D500,'UPTD PPA KabKota'!$C$5:$C$513,FALSE))</f>
        <v>Tidak Ada</v>
      </c>
      <c r="BN500" s="218" t="str">
        <f t="array" ref="BN500">INDEX('UPTD PPA KabKota'!W$5:W$513,MATCH($D500,'UPTD PPA KabKota'!$C$5:$C$513,FALSE))</f>
        <v>Tidak Ada</v>
      </c>
      <c r="BO500" s="218" t="str">
        <f t="array" ref="BO500">INDEX('UPTD PPA KabKota'!X$5:X$513,MATCH($D500,'UPTD PPA KabKota'!$C$5:$C$513,FALSE))</f>
        <v>Ada</v>
      </c>
      <c r="BP500" s="218" t="str">
        <f t="array" ref="BP500">INDEX('UPTD PPA KabKota'!Y$5:Y$513,MATCH($D500,'UPTD PPA KabKota'!$C$5:$C$513,FALSE))</f>
        <v>Tidak Ada</v>
      </c>
      <c r="BQ500" s="218" t="str">
        <f t="array" ref="BQ500">INDEX('UPTD PPA KabKota'!Z$5:Z$513,MATCH($D500,'UPTD PPA KabKota'!$C$5:$C$513,FALSE))</f>
        <v>Ada</v>
      </c>
      <c r="BR500" s="218" t="str">
        <f t="array" ref="BR500">INDEX('UPTD PPA KabKota'!AA$5:AA$513,MATCH($D500,'UPTD PPA KabKota'!$C$5:$C$513,FALSE))</f>
        <v>Tidak Ada</v>
      </c>
      <c r="BS500" s="218" t="str">
        <f t="array" ref="BS500">INDEX('UPTD PPA KabKota'!AB$5:AB$513,MATCH($D500,'UPTD PPA KabKota'!$C$5:$C$513,FALSE))</f>
        <v>Tidak Ada</v>
      </c>
      <c r="BT500" s="218" t="str">
        <f t="array" ref="BT500">INDEX('UPTD PPA KabKota'!AC$5:AC$513,MATCH($D500,'UPTD PPA KabKota'!$C$5:$C$513,FALSE))</f>
        <v>Sudah</v>
      </c>
      <c r="BU500" s="218" t="str">
        <f t="array" ref="BU500">INDEX('UPTD PPA KabKota'!AD$5:AD$513,MATCH($D500,'UPTD PPA KabKota'!$C$5:$C$513,FALSE))</f>
        <v>Sudah</v>
      </c>
      <c r="BV500" s="218" t="str">
        <f t="array" ref="BV500">INDEX('UPTD PPA KabKota'!AE$5:AE$513,MATCH($D500,'UPTD PPA KabKota'!$C$5:$C$513,FALSE))</f>
        <v>Sudah</v>
      </c>
      <c r="BW500" s="218" t="str">
        <f t="array" ref="BW500">INDEX('UPTD PPA KabKota'!AF$5:AF$513,MATCH($D500,'UPTD PPA KabKota'!$C$5:$C$513,FALSE))</f>
        <v>Sudah</v>
      </c>
      <c r="BX500" s="218" t="str">
        <f t="array" ref="BX500">INDEX('UPTD PPA KabKota'!AG$5:AG$513,MATCH($D500,'UPTD PPA KabKota'!$C$5:$C$513,FALSE))</f>
        <v>Sudah</v>
      </c>
      <c r="BY500" s="218" t="str">
        <f t="array" ref="BY500">INDEX('UPTD PPA KabKota'!AH$5:AH$513,MATCH($D500,'UPTD PPA KabKota'!$C$5:$C$513,FALSE))</f>
        <v>Sudah</v>
      </c>
      <c r="BZ500" s="218" t="str">
        <f t="array" ref="BZ500">INDEX('UPTD PPA KabKota'!AI$5:AI$513,MATCH($D500,'UPTD PPA KabKota'!$C$5:$C$513,FALSE))</f>
        <v>Sudah</v>
      </c>
      <c r="CA500" s="218" t="str">
        <f t="array" ref="CA500">INDEX('UPTD PPA KabKota'!AJ$5:AJ$513,MATCH($D500,'UPTD PPA KabKota'!$C$5:$C$513,FALSE))</f>
        <v>Sudah</v>
      </c>
      <c r="CB500" s="218" t="str">
        <f t="array" ref="CB500">INDEX('UPTD PPA KabKota'!AK$5:AK$513,MATCH($D500,'UPTD PPA KabKota'!$C$5:$C$513,FALSE))</f>
        <v>Sudah</v>
      </c>
      <c r="CC500" s="218" t="str">
        <f t="array" ref="CC500">INDEX('UPTD PPA KabKota'!AL$5:AL$513,MATCH($D500,'UPTD PPA KabKota'!$C$5:$C$513,FALSE))</f>
        <v>Sudah</v>
      </c>
      <c r="CD500" s="218" t="str">
        <f t="array" ref="CD500">INDEX('UPTD PPA KabKota'!AM$5:AM$513,MATCH($D500,'UPTD PPA KabKota'!$C$5:$C$513,FALSE))</f>
        <v>Sudah</v>
      </c>
      <c r="CE500" s="218" t="str">
        <f t="array" ref="CE500">INDEX('UPTD PPA KabKota'!AN$5:AN$513,MATCH($D500,'UPTD PPA KabKota'!$C$5:$C$513,FALSE))</f>
        <v/>
      </c>
      <c r="CF500" s="218">
        <f t="array" ref="CF500">INDEX('UPTD PPA KabKota'!AO$5:AO$513,MATCH($D500,'UPTD PPA KabKota'!$C$5:$C$513,FALSE))</f>
        <v>41</v>
      </c>
      <c r="CG500" s="218" t="str">
        <f t="array" ref="CG500">INDEX('UPTD PPA KabKota'!AP$5:AP$513,MATCH($D500,'UPTD PPA KabKota'!$C$5:$C$513,FALSE))</f>
        <v>Kekerasan Seksual</v>
      </c>
      <c r="CH500" s="218" t="str">
        <f t="array" ref="CH500">INDEX('UPTD PPA KabKota'!AQ$5:AQ$513,MATCH($D500,'UPTD PPA KabKota'!$C$5:$C$513,FALSE))</f>
        <v/>
      </c>
      <c r="CI500" s="218" t="str">
        <f t="array" ref="CI500">INDEX('UPTD PPA KabKota'!AR$5:AR$513,MATCH($D500,'UPTD PPA KabKota'!$C$5:$C$513,FALSE))</f>
        <v/>
      </c>
      <c r="CJ500" s="218" t="str">
        <f t="array" ref="CJ500">INDEX('UPTD PPA KabKota'!AS$5:AS$513,MATCH($D500,'UPTD PPA KabKota'!$C$5:$C$513,FALSE))</f>
        <v/>
      </c>
      <c r="CK500" s="218" t="str">
        <f t="array" ref="CK500">INDEX('UPTD PPA KabKota'!AT$5:AT$513,MATCH($D500,'UPTD PPA KabKota'!$C$5:$C$513,FALSE))</f>
        <v/>
      </c>
      <c r="CL500" s="218" t="str">
        <f t="array" ref="CL500">INDEX('UPTD PPA KabKota'!AU$5:AU$513,MATCH($D500,'UPTD PPA KabKota'!$C$5:$C$513,FALSE))</f>
        <v/>
      </c>
      <c r="CM500" s="218" t="str">
        <f t="array" ref="CM500">INDEX('UPTD PPA KabKota'!AV$5:AV$513,MATCH($D500,'UPTD PPA KabKota'!$C$5:$C$513,FALSE))</f>
        <v/>
      </c>
      <c r="CN500" s="218" t="str">
        <f t="array" ref="CN500">INDEX('UPTD PPA KabKota'!AW$5:AW$513,MATCH($D500,'UPTD PPA KabKota'!$C$5:$C$513,FALSE))</f>
        <v/>
      </c>
      <c r="CO500" s="218" t="str">
        <f t="array" ref="CO500">INDEX('UPTD PPA KabKota'!AX$5:AX$513,MATCH($D500,'UPTD PPA KabKota'!$C$5:$C$513,FALSE))</f>
        <v>v</v>
      </c>
      <c r="CP500" s="218" t="str">
        <f t="array" ref="CP500">INDEX('UPTD PPA KabKota'!AY$5:AY$513,MATCH($D500,'UPTD PPA KabKota'!$C$5:$C$513,FALSE))</f>
        <v/>
      </c>
      <c r="CQ500" s="209" t="str">
        <f>IFERROR(__xludf.DUMMYFUNCTION("IF(ISBLANK($K500),"""",IF(REGEXMATCH($K500,""Peraturan""),""Ada"",IF(REGEXMATCH($K500,""Rekomendasi""),""Tidak Ada"", $K500)))
"),"Ada")</f>
        <v>Ada</v>
      </c>
      <c r="CR500" s="209" t="str">
        <f t="array" ref="CR500">index('UPTD PPA KabKota'!$BI$5:$BI$513,match($D500,'UPTD PPA KabKota'!$C$5:$C$513,false))</f>
        <v>Ada</v>
      </c>
      <c r="CS500" s="314" t="str">
        <f t="shared" ref="CS500:CS504" si="87">IFS(CQ500="Ada","Ada",CR500="Ada","Ada",CR500="Tidak Ada","Tidak Ada")</f>
        <v>Ada</v>
      </c>
    </row>
    <row r="501">
      <c r="A501" s="334">
        <v>495.0</v>
      </c>
      <c r="B501" s="334">
        <v>7.0</v>
      </c>
      <c r="C501" s="311" t="s">
        <v>4794</v>
      </c>
      <c r="D501" s="312" t="s">
        <v>4210</v>
      </c>
      <c r="E501" s="313"/>
      <c r="F501" s="218" t="str">
        <f t="array" ref="F501">INDEX('Ortala-KabKota'!F$2:F$415,MATCH($D501,'Ortala-KabKota'!$E$2:$E$415,FALSE))</f>
        <v>#N/A</v>
      </c>
      <c r="G501" s="218" t="str">
        <f t="array" ref="G501">INDEX('Ortala-KabKota'!G$2:G$415,MATCH($D501,'Ortala-KabKota'!$E$2:$E$415,FALSE))</f>
        <v>#N/A</v>
      </c>
      <c r="H501" s="218" t="str">
        <f t="array" ref="H501">INDEX('Ortala-KabKota'!H$2:H$415,MATCH($D501,'Ortala-KabKota'!$E$2:$E$415,FALSE))</f>
        <v>#N/A</v>
      </c>
      <c r="I501" s="218" t="str">
        <f t="array" ref="I501">INDEX('Ortala-KabKota'!I$2:I$415,MATCH($D501,'Ortala-KabKota'!$E$2:$E$415,FALSE))</f>
        <v>#N/A</v>
      </c>
      <c r="J501" s="218" t="str">
        <f t="array" ref="J501">INDEX('Ortala-KabKota'!J$2:J$415,MATCH($D501,'Ortala-KabKota'!$E$2:$E$415,FALSE))</f>
        <v>#N/A</v>
      </c>
      <c r="K501" s="218" t="str">
        <f t="array" ref="K501">INDEX('Ortala-KabKota'!K$2:K$415,MATCH($D501,'Ortala-KabKota'!$E$2:$E$415,FALSE))</f>
        <v>#N/A</v>
      </c>
      <c r="L501" s="218" t="str">
        <f t="array" ref="L501">INDEX('Ortala-KabKota'!L$2:L$415,MATCH($D501,'Ortala-KabKota'!$E$2:$E$415,FALSE))</f>
        <v>#N/A</v>
      </c>
      <c r="M501" s="218" t="str">
        <f t="array" ref="M501">INDEX('Ortala-KabKota'!M$2:M$415,MATCH($D501,'Ortala-KabKota'!$E$2:$E$415,FALSE))</f>
        <v>#N/A</v>
      </c>
      <c r="N501" s="218" t="str">
        <f t="array" ref="N501">INDEX('Ortala-KabKota'!N$2:N$415,MATCH($D501,'Ortala-KabKota'!$E$2:$E$415,FALSE))</f>
        <v>#N/A</v>
      </c>
      <c r="O501" s="218" t="str">
        <f t="array" ref="O501">INDEX('Ortala-KabKota'!O$2:O$415,MATCH($D501,'Ortala-KabKota'!$E$2:$E$415,FALSE))</f>
        <v>#N/A</v>
      </c>
      <c r="P501" s="218" t="str">
        <f t="array" ref="P501">INDEX('Ortala-KabKota'!P$2:P$415,MATCH($D501,'Ortala-KabKota'!$E$2:$E$415,FALSE))</f>
        <v>#N/A</v>
      </c>
      <c r="Q501" s="218" t="str">
        <f t="array" ref="Q501">INDEX('Ortala-KabKota'!Q$2:Q$415,MATCH($D501,'Ortala-KabKota'!$E$2:$E$415,FALSE))</f>
        <v>#N/A</v>
      </c>
      <c r="R501" s="218" t="str">
        <f t="array" ref="R501">INDEX('Ortala-KabKota'!R$2:R$415,MATCH($D501,'Ortala-KabKota'!$E$2:$E$415,FALSE))</f>
        <v>#N/A</v>
      </c>
      <c r="S501" s="218" t="str">
        <f t="array" ref="S501">INDEX('Ortala-KabKota'!S$2:S$415,MATCH($D501,'Ortala-KabKota'!$E$2:$E$415,FALSE))</f>
        <v>#N/A</v>
      </c>
      <c r="T501" s="218" t="str">
        <f t="array" ref="T501">INDEX('Ortala-KabKota'!T$2:T$415,MATCH($D501,'Ortala-KabKota'!$E$2:$E$415,FALSE))</f>
        <v>#N/A</v>
      </c>
      <c r="U501" s="218" t="str">
        <f t="array" ref="U501">INDEX('Ortala-KabKota'!U$2:U$415,MATCH($D501,'Ortala-KabKota'!$E$2:$E$415,FALSE))</f>
        <v>#N/A</v>
      </c>
      <c r="V501" s="218" t="str">
        <f t="array" ref="V501">INDEX('Ortala-KabKota'!V$2:V$415,MATCH($D501,'Ortala-KabKota'!$E$2:$E$415,FALSE))</f>
        <v>#N/A</v>
      </c>
      <c r="W501" s="218" t="str">
        <f t="array" ref="W501">INDEX('Ortala-KabKota'!W$2:W$415,MATCH($D501,'Ortala-KabKota'!$E$2:$E$415,FALSE))</f>
        <v>#N/A</v>
      </c>
      <c r="X501" s="218" t="str">
        <f t="array" ref="X501">INDEX('Ortala-KabKota'!X$2:X$415,MATCH($D501,'Ortala-KabKota'!$E$2:$E$415,FALSE))</f>
        <v>#N/A</v>
      </c>
      <c r="Y501" s="218" t="str">
        <f t="array" ref="Y501">INDEX('Ortala-KabKota'!Y$2:Y$415,MATCH($D501,'Ortala-KabKota'!$E$2:$E$415,FALSE))</f>
        <v>#N/A</v>
      </c>
      <c r="Z501" s="218" t="str">
        <f t="array" ref="Z501">INDEX('Ortala-KabKota'!Z$2:Z$415,MATCH($D501,'Ortala-KabKota'!$E$2:$E$415,FALSE))</f>
        <v>#N/A</v>
      </c>
      <c r="AA501" s="218" t="str">
        <f t="array" ref="AA501">INDEX('Ortala-KabKota'!AA$2:AA$415,MATCH($D501,'Ortala-KabKota'!$E$2:$E$415,FALSE))</f>
        <v>#N/A</v>
      </c>
      <c r="AB501" s="218" t="str">
        <f t="array" ref="AB501">INDEX('Ortala-KabKota'!AB$2:AB$415,MATCH($D501,'Ortala-KabKota'!$E$2:$E$415,FALSE))</f>
        <v>#N/A</v>
      </c>
      <c r="AC501" s="218" t="str">
        <f t="array" ref="AC501">INDEX('Ortala-KabKota'!AC$2:AC$415,MATCH($D501,'Ortala-KabKota'!$E$2:$E$415,FALSE))</f>
        <v>#N/A</v>
      </c>
      <c r="AD501" s="218" t="str">
        <f t="array" ref="AD501">INDEX('Ortala-KabKota'!AD$2:AD$415,MATCH($D501,'Ortala-KabKota'!$E$2:$E$415,FALSE))</f>
        <v>#N/A</v>
      </c>
      <c r="AE501" s="218" t="str">
        <f t="array" ref="AE501">INDEX('Ortala-KabKota'!AE$2:AE$415,MATCH($D501,'Ortala-KabKota'!$E$2:$E$415,FALSE))</f>
        <v>#N/A</v>
      </c>
      <c r="AF501" s="218" t="str">
        <f t="array" ref="AF501">INDEX('Ortala-KabKota'!AF$2:AF$415,MATCH($D501,'Ortala-KabKota'!$E$2:$E$415,FALSE))</f>
        <v>#N/A</v>
      </c>
      <c r="AG501" s="218" t="str">
        <f t="array" ref="AG501">INDEX('Ortala-KabKota'!AG$2:AG$415,MATCH($D501,'Ortala-KabKota'!$E$2:$E$415,FALSE))</f>
        <v>#N/A</v>
      </c>
      <c r="AH501" s="218" t="str">
        <f t="array" ref="AH501">INDEX('Ortala-KabKota'!AH$2:AH$415,MATCH($D501,'Ortala-KabKota'!$E$2:$E$415,FALSE))</f>
        <v>#N/A</v>
      </c>
      <c r="AI501" s="218" t="str">
        <f t="array" ref="AI501">INDEX('Ortala-KabKota'!AI$2:AI$415,MATCH($D501,'Ortala-KabKota'!$E$2:$E$415,FALSE))</f>
        <v>#N/A</v>
      </c>
      <c r="AJ501" s="218" t="str">
        <f t="array" ref="AJ501">INDEX('Ortala-KabKota'!AJ$2:AJ$415,MATCH($D501,'Ortala-KabKota'!$E$2:$E$415,FALSE))</f>
        <v>#N/A</v>
      </c>
      <c r="AK501" s="218" t="str">
        <f t="array" ref="AK501">INDEX('Ortala-KabKota'!AK$2:AK$415,MATCH($D501,'Ortala-KabKota'!$E$2:$E$415,FALSE))</f>
        <v>#N/A</v>
      </c>
      <c r="AL501" s="218" t="str">
        <f t="array" ref="AL501">INDEX('Ortala-KabKota'!AL$2:AL$415,MATCH($D501,'Ortala-KabKota'!$E$2:$E$415,FALSE))</f>
        <v>#N/A</v>
      </c>
      <c r="AM501" s="218" t="str">
        <f t="array" ref="AM501">INDEX('Ortala-KabKota'!AM$2:AM$415,MATCH($D501,'Ortala-KabKota'!$E$2:$E$415,FALSE))</f>
        <v>#N/A</v>
      </c>
      <c r="AN501" s="218" t="str">
        <f t="array" ref="AN501">INDEX('Ortala-KabKota'!AN$2:AN$415,MATCH($D501,'Ortala-KabKota'!$E$2:$E$415,FALSE))</f>
        <v>#N/A</v>
      </c>
      <c r="AO501" s="218" t="str">
        <f t="array" ref="AO501">INDEX('Ortala-KabKota'!AO$2:AO$415,MATCH($D501,'Ortala-KabKota'!$E$2:$E$415,FALSE))</f>
        <v>#N/A</v>
      </c>
      <c r="AP501" s="218" t="str">
        <f t="array" ref="AP501">INDEX('Ortala-KabKota'!AP$2:AP$415,MATCH($D501,'Ortala-KabKota'!$E$2:$E$415,FALSE))</f>
        <v>#N/A</v>
      </c>
      <c r="AQ501" s="218" t="str">
        <f t="array" ref="AQ501">INDEX('Ortala-KabKota'!AQ$2:AQ$415,MATCH($D501,'Ortala-KabKota'!$E$2:$E$415,FALSE))</f>
        <v>#N/A</v>
      </c>
      <c r="AR501" s="218" t="str">
        <f t="array" ref="AR501">INDEX('Ortala-KabKota'!AR$2:AR$415,MATCH($D501,'Ortala-KabKota'!$E$2:$E$415,FALSE))</f>
        <v>#N/A</v>
      </c>
      <c r="AS501" s="218" t="str">
        <f t="array" ref="AS501">INDEX('Ortala-KabKota'!AS$2:AS$415,MATCH($D501,'Ortala-KabKota'!$E$2:$E$415,FALSE))</f>
        <v>#N/A</v>
      </c>
      <c r="AT501" s="218" t="str">
        <f t="array" ref="AT501">INDEX('Ortala-KabKota'!AT$2:AT$415,MATCH($D501,'Ortala-KabKota'!$E$2:$E$415,FALSE))</f>
        <v>#N/A</v>
      </c>
      <c r="AU501" s="218" t="str">
        <f t="array" ref="AU501">INDEX('UPTD PPA KabKota'!D$5:D$513,MATCH($D501,'UPTD PPA KabKota'!$C$5:$C$513,FALSE))</f>
        <v>Nurasni Tobuku</v>
      </c>
      <c r="AV501" s="218" t="str">
        <f t="array" ref="AV501">INDEX('UPTD PPA KabKota'!E$5:E$513,MATCH($D501,'UPTD PPA KabKota'!$C$5:$C$513,FALSE))</f>
        <v>Desa Juanga</v>
      </c>
      <c r="AW501" s="218" t="str">
        <f t="array" ref="AW501">INDEX('UPTD PPA KabKota'!F$5:F$513,MATCH($D501,'UPTD PPA KabKota'!$C$5:$C$513,FALSE))</f>
        <v>KA UPTD 0812-2370-3333</v>
      </c>
      <c r="AX501" s="218" t="str">
        <f t="array" ref="AX501">INDEX('UPTD PPA KabKota'!G$5:G$513,MATCH($D501,'UPTD PPA KabKota'!$C$5:$C$513,FALSE))</f>
        <v>Peng. Administrasi Umum 081217928050</v>
      </c>
      <c r="AY501" s="218" t="str">
        <f t="array" ref="AY501">INDEX('UPTD PPA KabKota'!H$5:H$513,MATCH($D501,'UPTD PPA KabKota'!$C$5:$C$513,FALSE))</f>
        <v>UPTD PPA</v>
      </c>
      <c r="AZ501" s="218" t="str">
        <f t="array" ref="AZ501">INDEX('UPTD PPA KabKota'!I$5:I$513,MATCH($D501,'UPTD PPA KabKota'!$C$5:$C$513,FALSE))</f>
        <v>Peraturan Bupati 14 Tahun 2023</v>
      </c>
      <c r="BA501" s="218">
        <f t="array" ref="BA501">INDEX('UPTD PPA KabKota'!J$5:J$513,MATCH($D501,'UPTD PPA KabKota'!$C$5:$C$513,FALSE))</f>
        <v>2023</v>
      </c>
      <c r="BB501" s="218" t="str">
        <f t="array" ref="BB501">INDEX('UPTD PPA KabKota'!K$5:K$513,MATCH($D501,'UPTD PPA KabKota'!$C$5:$C$513,FALSE))</f>
        <v>B</v>
      </c>
      <c r="BC501" s="218" t="str">
        <f t="array" ref="BC501">INDEX('UPTD PPA KabKota'!L$5:L$513,MATCH($D501,'UPTD PPA KabKota'!$C$5:$C$513,FALSE))</f>
        <v>KA UPTD 0812-2370-3333 Peng. Administrasi Umum 081217928050</v>
      </c>
      <c r="BD501" s="218" t="str">
        <f t="array" ref="BD501">INDEX('UPTD PPA KabKota'!M$5:M$513,MATCH($D501,'UPTD PPA KabKota'!$C$5:$C$513,FALSE))</f>
        <v>Twulanaris@gmail.com</v>
      </c>
      <c r="BE501" s="218" t="str">
        <f t="array" ref="BE501">INDEX('UPTD PPA KabKota'!N$5:N$513,MATCH($D501,'UPTD PPA KabKota'!$C$5:$C$513,FALSE))</f>
        <v>KA UPTD
Konselor/psikolog/hukum
Mediator
Penjaga Asrama
Peng. Administrasi Umum
Pengemudi
Petugas Keamanan</v>
      </c>
      <c r="BF501" s="218" t="str">
        <f t="array" ref="BF501">INDEX('UPTD PPA KabKota'!O$5:O$513,MATCH($D501,'UPTD PPA KabKota'!$C$5:$C$513,FALSE))</f>
        <v>Bergabung dengan Kantor Dinas</v>
      </c>
      <c r="BG501" s="218" t="str">
        <f t="array" ref="BG501">INDEX('UPTD PPA KabKota'!P$5:P$513,MATCH($D501,'UPTD PPA KabKota'!$C$5:$C$513,FALSE))</f>
        <v>Sewa/Kontrak</v>
      </c>
      <c r="BH501" s="218" t="str">
        <f t="array" ref="BH501">INDEX('UPTD PPA KabKota'!Q$5:Q$513,MATCH($D501,'UPTD PPA KabKota'!$C$5:$C$513,FALSE))</f>
        <v/>
      </c>
      <c r="BI501" s="218" t="str">
        <f t="array" ref="BI501">INDEX('UPTD PPA KabKota'!R$5:R$513,MATCH($D501,'UPTD PPA KabKota'!$C$5:$C$513,FALSE))</f>
        <v>Ada</v>
      </c>
      <c r="BJ501" s="218" t="str">
        <f t="array" ref="BJ501">INDEX('UPTD PPA KabKota'!S$5:S$513,MATCH($D501,'UPTD PPA KabKota'!$C$5:$C$513,FALSE))</f>
        <v>Tidak Ada</v>
      </c>
      <c r="BK501" s="218" t="str">
        <f t="array" ref="BK501">INDEX('UPTD PPA KabKota'!T$5:T$513,MATCH($D501,'UPTD PPA KabKota'!$C$5:$C$513,FALSE))</f>
        <v>Ada</v>
      </c>
      <c r="BL501" s="218" t="str">
        <f t="array" ref="BL501">INDEX('UPTD PPA KabKota'!U$5:U$513,MATCH($D501,'UPTD PPA KabKota'!$C$5:$C$513,FALSE))</f>
        <v>Tidak Ada</v>
      </c>
      <c r="BM501" s="218" t="str">
        <f t="array" ref="BM501">INDEX('UPTD PPA KabKota'!V$5:V$513,MATCH($D501,'UPTD PPA KabKota'!$C$5:$C$513,FALSE))</f>
        <v>Ada</v>
      </c>
      <c r="BN501" s="218" t="str">
        <f t="array" ref="BN501">INDEX('UPTD PPA KabKota'!W$5:W$513,MATCH($D501,'UPTD PPA KabKota'!$C$5:$C$513,FALSE))</f>
        <v>Ada</v>
      </c>
      <c r="BO501" s="218" t="str">
        <f t="array" ref="BO501">INDEX('UPTD PPA KabKota'!X$5:X$513,MATCH($D501,'UPTD PPA KabKota'!$C$5:$C$513,FALSE))</f>
        <v>Ada</v>
      </c>
      <c r="BP501" s="218" t="str">
        <f t="array" ref="BP501">INDEX('UPTD PPA KabKota'!Y$5:Y$513,MATCH($D501,'UPTD PPA KabKota'!$C$5:$C$513,FALSE))</f>
        <v>Ada</v>
      </c>
      <c r="BQ501" s="218" t="str">
        <f t="array" ref="BQ501">INDEX('UPTD PPA KabKota'!Z$5:Z$513,MATCH($D501,'UPTD PPA KabKota'!$C$5:$C$513,FALSE))</f>
        <v>Ada</v>
      </c>
      <c r="BR501" s="218" t="str">
        <f t="array" ref="BR501">INDEX('UPTD PPA KabKota'!AA$5:AA$513,MATCH($D501,'UPTD PPA KabKota'!$C$5:$C$513,FALSE))</f>
        <v>Tidak Ada</v>
      </c>
      <c r="BS501" s="218" t="str">
        <f t="array" ref="BS501">INDEX('UPTD PPA KabKota'!AB$5:AB$513,MATCH($D501,'UPTD PPA KabKota'!$C$5:$C$513,FALSE))</f>
        <v>Tidak Ada</v>
      </c>
      <c r="BT501" s="218" t="str">
        <f t="array" ref="BT501">INDEX('UPTD PPA KabKota'!AC$5:AC$513,MATCH($D501,'UPTD PPA KabKota'!$C$5:$C$513,FALSE))</f>
        <v>Sudah</v>
      </c>
      <c r="BU501" s="218" t="str">
        <f t="array" ref="BU501">INDEX('UPTD PPA KabKota'!AD$5:AD$513,MATCH($D501,'UPTD PPA KabKota'!$C$5:$C$513,FALSE))</f>
        <v>Sudah</v>
      </c>
      <c r="BV501" s="218" t="str">
        <f t="array" ref="BV501">INDEX('UPTD PPA KabKota'!AE$5:AE$513,MATCH($D501,'UPTD PPA KabKota'!$C$5:$C$513,FALSE))</f>
        <v>Sudah</v>
      </c>
      <c r="BW501" s="218" t="str">
        <f t="array" ref="BW501">INDEX('UPTD PPA KabKota'!AF$5:AF$513,MATCH($D501,'UPTD PPA KabKota'!$C$5:$C$513,FALSE))</f>
        <v>Sudah</v>
      </c>
      <c r="BX501" s="218" t="str">
        <f t="array" ref="BX501">INDEX('UPTD PPA KabKota'!AG$5:AG$513,MATCH($D501,'UPTD PPA KabKota'!$C$5:$C$513,FALSE))</f>
        <v>Sudah</v>
      </c>
      <c r="BY501" s="218" t="str">
        <f t="array" ref="BY501">INDEX('UPTD PPA KabKota'!AH$5:AH$513,MATCH($D501,'UPTD PPA KabKota'!$C$5:$C$513,FALSE))</f>
        <v>Sudah</v>
      </c>
      <c r="BZ501" s="218" t="str">
        <f t="array" ref="BZ501">INDEX('UPTD PPA KabKota'!AI$5:AI$513,MATCH($D501,'UPTD PPA KabKota'!$C$5:$C$513,FALSE))</f>
        <v>Sudah</v>
      </c>
      <c r="CA501" s="218" t="str">
        <f t="array" ref="CA501">INDEX('UPTD PPA KabKota'!AJ$5:AJ$513,MATCH($D501,'UPTD PPA KabKota'!$C$5:$C$513,FALSE))</f>
        <v>Sudah</v>
      </c>
      <c r="CB501" s="218" t="str">
        <f t="array" ref="CB501">INDEX('UPTD PPA KabKota'!AK$5:AK$513,MATCH($D501,'UPTD PPA KabKota'!$C$5:$C$513,FALSE))</f>
        <v>Sudah</v>
      </c>
      <c r="CC501" s="218" t="str">
        <f t="array" ref="CC501">INDEX('UPTD PPA KabKota'!AL$5:AL$513,MATCH($D501,'UPTD PPA KabKota'!$C$5:$C$513,FALSE))</f>
        <v>Sudah</v>
      </c>
      <c r="CD501" s="218" t="str">
        <f t="array" ref="CD501">INDEX('UPTD PPA KabKota'!AM$5:AM$513,MATCH($D501,'UPTD PPA KabKota'!$C$5:$C$513,FALSE))</f>
        <v>Sudah</v>
      </c>
      <c r="CE501" s="218" t="str">
        <f t="array" ref="CE501">INDEX('UPTD PPA KabKota'!AN$5:AN$513,MATCH($D501,'UPTD PPA KabKota'!$C$5:$C$513,FALSE))</f>
        <v/>
      </c>
      <c r="CF501" s="218">
        <f t="array" ref="CF501">INDEX('UPTD PPA KabKota'!AO$5:AO$513,MATCH($D501,'UPTD PPA KabKota'!$C$5:$C$513,FALSE))</f>
        <v>24</v>
      </c>
      <c r="CG501" s="218" t="str">
        <f t="array" ref="CG501">INDEX('UPTD PPA KabKota'!AP$5:AP$513,MATCH($D501,'UPTD PPA KabKota'!$C$5:$C$513,FALSE))</f>
        <v>Seksual</v>
      </c>
      <c r="CH501" s="218" t="str">
        <f t="array" ref="CH501">INDEX('UPTD PPA KabKota'!AQ$5:AQ$513,MATCH($D501,'UPTD PPA KabKota'!$C$5:$C$513,FALSE))</f>
        <v/>
      </c>
      <c r="CI501" s="218" t="str">
        <f t="array" ref="CI501">INDEX('UPTD PPA KabKota'!AR$5:AR$513,MATCH($D501,'UPTD PPA KabKota'!$C$5:$C$513,FALSE))</f>
        <v/>
      </c>
      <c r="CJ501" s="218" t="str">
        <f t="array" ref="CJ501">INDEX('UPTD PPA KabKota'!AS$5:AS$513,MATCH($D501,'UPTD PPA KabKota'!$C$5:$C$513,FALSE))</f>
        <v/>
      </c>
      <c r="CK501" s="218" t="str">
        <f t="array" ref="CK501">INDEX('UPTD PPA KabKota'!AT$5:AT$513,MATCH($D501,'UPTD PPA KabKota'!$C$5:$C$513,FALSE))</f>
        <v/>
      </c>
      <c r="CL501" s="218" t="str">
        <f t="array" ref="CL501">INDEX('UPTD PPA KabKota'!AU$5:AU$513,MATCH($D501,'UPTD PPA KabKota'!$C$5:$C$513,FALSE))</f>
        <v/>
      </c>
      <c r="CM501" s="218" t="str">
        <f t="array" ref="CM501">INDEX('UPTD PPA KabKota'!AV$5:AV$513,MATCH($D501,'UPTD PPA KabKota'!$C$5:$C$513,FALSE))</f>
        <v/>
      </c>
      <c r="CN501" s="218" t="str">
        <f t="array" ref="CN501">INDEX('UPTD PPA KabKota'!AW$5:AW$513,MATCH($D501,'UPTD PPA KabKota'!$C$5:$C$513,FALSE))</f>
        <v/>
      </c>
      <c r="CO501" s="218" t="str">
        <f t="array" ref="CO501">INDEX('UPTD PPA KabKota'!AX$5:AX$513,MATCH($D501,'UPTD PPA KabKota'!$C$5:$C$513,FALSE))</f>
        <v>v</v>
      </c>
      <c r="CP501" s="218" t="str">
        <f t="array" ref="CP501">INDEX('UPTD PPA KabKota'!AY$5:AY$513,MATCH($D501,'UPTD PPA KabKota'!$C$5:$C$513,FALSE))</f>
        <v/>
      </c>
      <c r="CQ501" s="209" t="str">
        <f>IFERROR(__xludf.DUMMYFUNCTION("IF(ISBLANK($K501),"""",IF(REGEXMATCH($K501,""Peraturan""),""Ada"",IF(REGEXMATCH($K501,""Rekomendasi""),""Tidak Ada"", $K501)))
"),"#N/A")</f>
        <v>#N/A</v>
      </c>
      <c r="CR501" s="209" t="str">
        <f t="array" ref="CR501">index('UPTD PPA KabKota'!$BI$5:$BI$513,match($D501,'UPTD PPA KabKota'!$C$5:$C$513,false))</f>
        <v>Ada</v>
      </c>
      <c r="CS501" s="314" t="str">
        <f t="shared" si="87"/>
        <v>#N/A</v>
      </c>
    </row>
    <row r="502">
      <c r="A502" s="334">
        <v>496.0</v>
      </c>
      <c r="B502" s="334">
        <v>8.0</v>
      </c>
      <c r="C502" s="311" t="s">
        <v>4794</v>
      </c>
      <c r="D502" s="312" t="s">
        <v>4246</v>
      </c>
      <c r="E502" s="313"/>
      <c r="F502" s="218" t="str">
        <f t="array" ref="F502">INDEX('Ortala-KabKota'!F$2:F$415,MATCH($D502,'Ortala-KabKota'!$E$2:$E$415,FALSE))</f>
        <v>#N/A</v>
      </c>
      <c r="G502" s="218" t="str">
        <f t="array" ref="G502">INDEX('Ortala-KabKota'!G$2:G$415,MATCH($D502,'Ortala-KabKota'!$E$2:$E$415,FALSE))</f>
        <v>#N/A</v>
      </c>
      <c r="H502" s="218" t="str">
        <f t="array" ref="H502">INDEX('Ortala-KabKota'!H$2:H$415,MATCH($D502,'Ortala-KabKota'!$E$2:$E$415,FALSE))</f>
        <v>#N/A</v>
      </c>
      <c r="I502" s="218" t="str">
        <f t="array" ref="I502">INDEX('Ortala-KabKota'!I$2:I$415,MATCH($D502,'Ortala-KabKota'!$E$2:$E$415,FALSE))</f>
        <v>#N/A</v>
      </c>
      <c r="J502" s="218" t="str">
        <f t="array" ref="J502">INDEX('Ortala-KabKota'!J$2:J$415,MATCH($D502,'Ortala-KabKota'!$E$2:$E$415,FALSE))</f>
        <v>#N/A</v>
      </c>
      <c r="K502" s="218" t="str">
        <f t="array" ref="K502">INDEX('Ortala-KabKota'!K$2:K$415,MATCH($D502,'Ortala-KabKota'!$E$2:$E$415,FALSE))</f>
        <v>#N/A</v>
      </c>
      <c r="L502" s="218" t="str">
        <f t="array" ref="L502">INDEX('Ortala-KabKota'!L$2:L$415,MATCH($D502,'Ortala-KabKota'!$E$2:$E$415,FALSE))</f>
        <v>#N/A</v>
      </c>
      <c r="M502" s="218" t="str">
        <f t="array" ref="M502">INDEX('Ortala-KabKota'!M$2:M$415,MATCH($D502,'Ortala-KabKota'!$E$2:$E$415,FALSE))</f>
        <v>#N/A</v>
      </c>
      <c r="N502" s="218" t="str">
        <f t="array" ref="N502">INDEX('Ortala-KabKota'!N$2:N$415,MATCH($D502,'Ortala-KabKota'!$E$2:$E$415,FALSE))</f>
        <v>#N/A</v>
      </c>
      <c r="O502" s="218" t="str">
        <f t="array" ref="O502">INDEX('Ortala-KabKota'!O$2:O$415,MATCH($D502,'Ortala-KabKota'!$E$2:$E$415,FALSE))</f>
        <v>#N/A</v>
      </c>
      <c r="P502" s="218" t="str">
        <f t="array" ref="P502">INDEX('Ortala-KabKota'!P$2:P$415,MATCH($D502,'Ortala-KabKota'!$E$2:$E$415,FALSE))</f>
        <v>#N/A</v>
      </c>
      <c r="Q502" s="218" t="str">
        <f t="array" ref="Q502">INDEX('Ortala-KabKota'!Q$2:Q$415,MATCH($D502,'Ortala-KabKota'!$E$2:$E$415,FALSE))</f>
        <v>#N/A</v>
      </c>
      <c r="R502" s="218" t="str">
        <f t="array" ref="R502">INDEX('Ortala-KabKota'!R$2:R$415,MATCH($D502,'Ortala-KabKota'!$E$2:$E$415,FALSE))</f>
        <v>#N/A</v>
      </c>
      <c r="S502" s="218" t="str">
        <f t="array" ref="S502">INDEX('Ortala-KabKota'!S$2:S$415,MATCH($D502,'Ortala-KabKota'!$E$2:$E$415,FALSE))</f>
        <v>#N/A</v>
      </c>
      <c r="T502" s="218" t="str">
        <f t="array" ref="T502">INDEX('Ortala-KabKota'!T$2:T$415,MATCH($D502,'Ortala-KabKota'!$E$2:$E$415,FALSE))</f>
        <v>#N/A</v>
      </c>
      <c r="U502" s="218" t="str">
        <f t="array" ref="U502">INDEX('Ortala-KabKota'!U$2:U$415,MATCH($D502,'Ortala-KabKota'!$E$2:$E$415,FALSE))</f>
        <v>#N/A</v>
      </c>
      <c r="V502" s="218" t="str">
        <f t="array" ref="V502">INDEX('Ortala-KabKota'!V$2:V$415,MATCH($D502,'Ortala-KabKota'!$E$2:$E$415,FALSE))</f>
        <v>#N/A</v>
      </c>
      <c r="W502" s="218" t="str">
        <f t="array" ref="W502">INDEX('Ortala-KabKota'!W$2:W$415,MATCH($D502,'Ortala-KabKota'!$E$2:$E$415,FALSE))</f>
        <v>#N/A</v>
      </c>
      <c r="X502" s="218" t="str">
        <f t="array" ref="X502">INDEX('Ortala-KabKota'!X$2:X$415,MATCH($D502,'Ortala-KabKota'!$E$2:$E$415,FALSE))</f>
        <v>#N/A</v>
      </c>
      <c r="Y502" s="218" t="str">
        <f t="array" ref="Y502">INDEX('Ortala-KabKota'!Y$2:Y$415,MATCH($D502,'Ortala-KabKota'!$E$2:$E$415,FALSE))</f>
        <v>#N/A</v>
      </c>
      <c r="Z502" s="218" t="str">
        <f t="array" ref="Z502">INDEX('Ortala-KabKota'!Z$2:Z$415,MATCH($D502,'Ortala-KabKota'!$E$2:$E$415,FALSE))</f>
        <v>#N/A</v>
      </c>
      <c r="AA502" s="218" t="str">
        <f t="array" ref="AA502">INDEX('Ortala-KabKota'!AA$2:AA$415,MATCH($D502,'Ortala-KabKota'!$E$2:$E$415,FALSE))</f>
        <v>#N/A</v>
      </c>
      <c r="AB502" s="218" t="str">
        <f t="array" ref="AB502">INDEX('Ortala-KabKota'!AB$2:AB$415,MATCH($D502,'Ortala-KabKota'!$E$2:$E$415,FALSE))</f>
        <v>#N/A</v>
      </c>
      <c r="AC502" s="218" t="str">
        <f t="array" ref="AC502">INDEX('Ortala-KabKota'!AC$2:AC$415,MATCH($D502,'Ortala-KabKota'!$E$2:$E$415,FALSE))</f>
        <v>#N/A</v>
      </c>
      <c r="AD502" s="218" t="str">
        <f t="array" ref="AD502">INDEX('Ortala-KabKota'!AD$2:AD$415,MATCH($D502,'Ortala-KabKota'!$E$2:$E$415,FALSE))</f>
        <v>#N/A</v>
      </c>
      <c r="AE502" s="218" t="str">
        <f t="array" ref="AE502">INDEX('Ortala-KabKota'!AE$2:AE$415,MATCH($D502,'Ortala-KabKota'!$E$2:$E$415,FALSE))</f>
        <v>#N/A</v>
      </c>
      <c r="AF502" s="218" t="str">
        <f t="array" ref="AF502">INDEX('Ortala-KabKota'!AF$2:AF$415,MATCH($D502,'Ortala-KabKota'!$E$2:$E$415,FALSE))</f>
        <v>#N/A</v>
      </c>
      <c r="AG502" s="218" t="str">
        <f t="array" ref="AG502">INDEX('Ortala-KabKota'!AG$2:AG$415,MATCH($D502,'Ortala-KabKota'!$E$2:$E$415,FALSE))</f>
        <v>#N/A</v>
      </c>
      <c r="AH502" s="218" t="str">
        <f t="array" ref="AH502">INDEX('Ortala-KabKota'!AH$2:AH$415,MATCH($D502,'Ortala-KabKota'!$E$2:$E$415,FALSE))</f>
        <v>#N/A</v>
      </c>
      <c r="AI502" s="218" t="str">
        <f t="array" ref="AI502">INDEX('Ortala-KabKota'!AI$2:AI$415,MATCH($D502,'Ortala-KabKota'!$E$2:$E$415,FALSE))</f>
        <v>#N/A</v>
      </c>
      <c r="AJ502" s="218" t="str">
        <f t="array" ref="AJ502">INDEX('Ortala-KabKota'!AJ$2:AJ$415,MATCH($D502,'Ortala-KabKota'!$E$2:$E$415,FALSE))</f>
        <v>#N/A</v>
      </c>
      <c r="AK502" s="218" t="str">
        <f t="array" ref="AK502">INDEX('Ortala-KabKota'!AK$2:AK$415,MATCH($D502,'Ortala-KabKota'!$E$2:$E$415,FALSE))</f>
        <v>#N/A</v>
      </c>
      <c r="AL502" s="218" t="str">
        <f t="array" ref="AL502">INDEX('Ortala-KabKota'!AL$2:AL$415,MATCH($D502,'Ortala-KabKota'!$E$2:$E$415,FALSE))</f>
        <v>#N/A</v>
      </c>
      <c r="AM502" s="218" t="str">
        <f t="array" ref="AM502">INDEX('Ortala-KabKota'!AM$2:AM$415,MATCH($D502,'Ortala-KabKota'!$E$2:$E$415,FALSE))</f>
        <v>#N/A</v>
      </c>
      <c r="AN502" s="218" t="str">
        <f t="array" ref="AN502">INDEX('Ortala-KabKota'!AN$2:AN$415,MATCH($D502,'Ortala-KabKota'!$E$2:$E$415,FALSE))</f>
        <v>#N/A</v>
      </c>
      <c r="AO502" s="218" t="str">
        <f t="array" ref="AO502">INDEX('Ortala-KabKota'!AO$2:AO$415,MATCH($D502,'Ortala-KabKota'!$E$2:$E$415,FALSE))</f>
        <v>#N/A</v>
      </c>
      <c r="AP502" s="218" t="str">
        <f t="array" ref="AP502">INDEX('Ortala-KabKota'!AP$2:AP$415,MATCH($D502,'Ortala-KabKota'!$E$2:$E$415,FALSE))</f>
        <v>#N/A</v>
      </c>
      <c r="AQ502" s="218" t="str">
        <f t="array" ref="AQ502">INDEX('Ortala-KabKota'!AQ$2:AQ$415,MATCH($D502,'Ortala-KabKota'!$E$2:$E$415,FALSE))</f>
        <v>#N/A</v>
      </c>
      <c r="AR502" s="218" t="str">
        <f t="array" ref="AR502">INDEX('Ortala-KabKota'!AR$2:AR$415,MATCH($D502,'Ortala-KabKota'!$E$2:$E$415,FALSE))</f>
        <v>#N/A</v>
      </c>
      <c r="AS502" s="218" t="str">
        <f t="array" ref="AS502">INDEX('Ortala-KabKota'!AS$2:AS$415,MATCH($D502,'Ortala-KabKota'!$E$2:$E$415,FALSE))</f>
        <v>#N/A</v>
      </c>
      <c r="AT502" s="218" t="str">
        <f t="array" ref="AT502">INDEX('Ortala-KabKota'!AT$2:AT$415,MATCH($D502,'Ortala-KabKota'!$E$2:$E$415,FALSE))</f>
        <v>#N/A</v>
      </c>
      <c r="AU502" s="218" t="str">
        <f t="array" ref="AU502">INDEX('UPTD PPA KabKota'!D$5:D$513,MATCH($D502,'UPTD PPA KabKota'!$C$5:$C$513,FALSE))</f>
        <v/>
      </c>
      <c r="AV502" s="218" t="str">
        <f t="array" ref="AV502">INDEX('UPTD PPA KabKota'!E$5:E$513,MATCH($D502,'UPTD PPA KabKota'!$C$5:$C$513,FALSE))</f>
        <v/>
      </c>
      <c r="AW502" s="218" t="str">
        <f t="array" ref="AW502">INDEX('UPTD PPA KabKota'!F$5:F$513,MATCH($D502,'UPTD PPA KabKota'!$C$5:$C$513,FALSE))</f>
        <v/>
      </c>
      <c r="AX502" s="218" t="str">
        <f t="array" ref="AX502">INDEX('UPTD PPA KabKota'!G$5:G$513,MATCH($D502,'UPTD PPA KabKota'!$C$5:$C$513,FALSE))</f>
        <v/>
      </c>
      <c r="AY502" s="218" t="str">
        <f t="array" ref="AY502">INDEX('UPTD PPA KabKota'!H$5:H$513,MATCH($D502,'UPTD PPA KabKota'!$C$5:$C$513,FALSE))</f>
        <v/>
      </c>
      <c r="AZ502" s="218" t="str">
        <f t="array" ref="AZ502">INDEX('UPTD PPA KabKota'!I$5:I$513,MATCH($D502,'UPTD PPA KabKota'!$C$5:$C$513,FALSE))</f>
        <v/>
      </c>
      <c r="BA502" s="218" t="str">
        <f t="array" ref="BA502">INDEX('UPTD PPA KabKota'!J$5:J$513,MATCH($D502,'UPTD PPA KabKota'!$C$5:$C$513,FALSE))</f>
        <v/>
      </c>
      <c r="BB502" s="218" t="str">
        <f t="array" ref="BB502">INDEX('UPTD PPA KabKota'!K$5:K$513,MATCH($D502,'UPTD PPA KabKota'!$C$5:$C$513,FALSE))</f>
        <v/>
      </c>
      <c r="BC502" s="218" t="str">
        <f t="array" ref="BC502">INDEX('UPTD PPA KabKota'!L$5:L$513,MATCH($D502,'UPTD PPA KabKota'!$C$5:$C$513,FALSE))</f>
        <v/>
      </c>
      <c r="BD502" s="218" t="str">
        <f t="array" ref="BD502">INDEX('UPTD PPA KabKota'!M$5:M$513,MATCH($D502,'UPTD PPA KabKota'!$C$5:$C$513,FALSE))</f>
        <v/>
      </c>
      <c r="BE502" s="218" t="str">
        <f t="array" ref="BE502">INDEX('UPTD PPA KabKota'!N$5:N$513,MATCH($D502,'UPTD PPA KabKota'!$C$5:$C$513,FALSE))</f>
        <v/>
      </c>
      <c r="BF502" s="218" t="str">
        <f t="array" ref="BF502">INDEX('UPTD PPA KabKota'!O$5:O$513,MATCH($D502,'UPTD PPA KabKota'!$C$5:$C$513,FALSE))</f>
        <v/>
      </c>
      <c r="BG502" s="218" t="str">
        <f t="array" ref="BG502">INDEX('UPTD PPA KabKota'!P$5:P$513,MATCH($D502,'UPTD PPA KabKota'!$C$5:$C$513,FALSE))</f>
        <v/>
      </c>
      <c r="BH502" s="218" t="str">
        <f t="array" ref="BH502">INDEX('UPTD PPA KabKota'!Q$5:Q$513,MATCH($D502,'UPTD PPA KabKota'!$C$5:$C$513,FALSE))</f>
        <v/>
      </c>
      <c r="BI502" s="218" t="str">
        <f t="array" ref="BI502">INDEX('UPTD PPA KabKota'!R$5:R$513,MATCH($D502,'UPTD PPA KabKota'!$C$5:$C$513,FALSE))</f>
        <v/>
      </c>
      <c r="BJ502" s="218" t="str">
        <f t="array" ref="BJ502">INDEX('UPTD PPA KabKota'!S$5:S$513,MATCH($D502,'UPTD PPA KabKota'!$C$5:$C$513,FALSE))</f>
        <v/>
      </c>
      <c r="BK502" s="218" t="str">
        <f t="array" ref="BK502">INDEX('UPTD PPA KabKota'!T$5:T$513,MATCH($D502,'UPTD PPA KabKota'!$C$5:$C$513,FALSE))</f>
        <v/>
      </c>
      <c r="BL502" s="218" t="str">
        <f t="array" ref="BL502">INDEX('UPTD PPA KabKota'!U$5:U$513,MATCH($D502,'UPTD PPA KabKota'!$C$5:$C$513,FALSE))</f>
        <v/>
      </c>
      <c r="BM502" s="218" t="str">
        <f t="array" ref="BM502">INDEX('UPTD PPA KabKota'!V$5:V$513,MATCH($D502,'UPTD PPA KabKota'!$C$5:$C$513,FALSE))</f>
        <v/>
      </c>
      <c r="BN502" s="218" t="str">
        <f t="array" ref="BN502">INDEX('UPTD PPA KabKota'!W$5:W$513,MATCH($D502,'UPTD PPA KabKota'!$C$5:$C$513,FALSE))</f>
        <v/>
      </c>
      <c r="BO502" s="218" t="str">
        <f t="array" ref="BO502">INDEX('UPTD PPA KabKota'!X$5:X$513,MATCH($D502,'UPTD PPA KabKota'!$C$5:$C$513,FALSE))</f>
        <v/>
      </c>
      <c r="BP502" s="218" t="str">
        <f t="array" ref="BP502">INDEX('UPTD PPA KabKota'!Y$5:Y$513,MATCH($D502,'UPTD PPA KabKota'!$C$5:$C$513,FALSE))</f>
        <v/>
      </c>
      <c r="BQ502" s="218" t="str">
        <f t="array" ref="BQ502">INDEX('UPTD PPA KabKota'!Z$5:Z$513,MATCH($D502,'UPTD PPA KabKota'!$C$5:$C$513,FALSE))</f>
        <v/>
      </c>
      <c r="BR502" s="218" t="str">
        <f t="array" ref="BR502">INDEX('UPTD PPA KabKota'!AA$5:AA$513,MATCH($D502,'UPTD PPA KabKota'!$C$5:$C$513,FALSE))</f>
        <v/>
      </c>
      <c r="BS502" s="218" t="str">
        <f t="array" ref="BS502">INDEX('UPTD PPA KabKota'!AB$5:AB$513,MATCH($D502,'UPTD PPA KabKota'!$C$5:$C$513,FALSE))</f>
        <v/>
      </c>
      <c r="BT502" s="218" t="str">
        <f t="array" ref="BT502">INDEX('UPTD PPA KabKota'!AC$5:AC$513,MATCH($D502,'UPTD PPA KabKota'!$C$5:$C$513,FALSE))</f>
        <v/>
      </c>
      <c r="BU502" s="218" t="str">
        <f t="array" ref="BU502">INDEX('UPTD PPA KabKota'!AD$5:AD$513,MATCH($D502,'UPTD PPA KabKota'!$C$5:$C$513,FALSE))</f>
        <v/>
      </c>
      <c r="BV502" s="218" t="str">
        <f t="array" ref="BV502">INDEX('UPTD PPA KabKota'!AE$5:AE$513,MATCH($D502,'UPTD PPA KabKota'!$C$5:$C$513,FALSE))</f>
        <v/>
      </c>
      <c r="BW502" s="218" t="str">
        <f t="array" ref="BW502">INDEX('UPTD PPA KabKota'!AF$5:AF$513,MATCH($D502,'UPTD PPA KabKota'!$C$5:$C$513,FALSE))</f>
        <v/>
      </c>
      <c r="BX502" s="218" t="str">
        <f t="array" ref="BX502">INDEX('UPTD PPA KabKota'!AG$5:AG$513,MATCH($D502,'UPTD PPA KabKota'!$C$5:$C$513,FALSE))</f>
        <v/>
      </c>
      <c r="BY502" s="218" t="str">
        <f t="array" ref="BY502">INDEX('UPTD PPA KabKota'!AH$5:AH$513,MATCH($D502,'UPTD PPA KabKota'!$C$5:$C$513,FALSE))</f>
        <v/>
      </c>
      <c r="BZ502" s="218" t="str">
        <f t="array" ref="BZ502">INDEX('UPTD PPA KabKota'!AI$5:AI$513,MATCH($D502,'UPTD PPA KabKota'!$C$5:$C$513,FALSE))</f>
        <v/>
      </c>
      <c r="CA502" s="218" t="str">
        <f t="array" ref="CA502">INDEX('UPTD PPA KabKota'!AJ$5:AJ$513,MATCH($D502,'UPTD PPA KabKota'!$C$5:$C$513,FALSE))</f>
        <v/>
      </c>
      <c r="CB502" s="218" t="str">
        <f t="array" ref="CB502">INDEX('UPTD PPA KabKota'!AK$5:AK$513,MATCH($D502,'UPTD PPA KabKota'!$C$5:$C$513,FALSE))</f>
        <v/>
      </c>
      <c r="CC502" s="218" t="str">
        <f t="array" ref="CC502">INDEX('UPTD PPA KabKota'!AL$5:AL$513,MATCH($D502,'UPTD PPA KabKota'!$C$5:$C$513,FALSE))</f>
        <v/>
      </c>
      <c r="CD502" s="218" t="str">
        <f t="array" ref="CD502">INDEX('UPTD PPA KabKota'!AM$5:AM$513,MATCH($D502,'UPTD PPA KabKota'!$C$5:$C$513,FALSE))</f>
        <v/>
      </c>
      <c r="CE502" s="218" t="str">
        <f t="array" ref="CE502">INDEX('UPTD PPA KabKota'!AN$5:AN$513,MATCH($D502,'UPTD PPA KabKota'!$C$5:$C$513,FALSE))</f>
        <v/>
      </c>
      <c r="CF502" s="218" t="str">
        <f t="array" ref="CF502">INDEX('UPTD PPA KabKota'!AO$5:AO$513,MATCH($D502,'UPTD PPA KabKota'!$C$5:$C$513,FALSE))</f>
        <v/>
      </c>
      <c r="CG502" s="218" t="str">
        <f t="array" ref="CG502">INDEX('UPTD PPA KabKota'!AP$5:AP$513,MATCH($D502,'UPTD PPA KabKota'!$C$5:$C$513,FALSE))</f>
        <v/>
      </c>
      <c r="CH502" s="218" t="str">
        <f t="array" ref="CH502">INDEX('UPTD PPA KabKota'!AQ$5:AQ$513,MATCH($D502,'UPTD PPA KabKota'!$C$5:$C$513,FALSE))</f>
        <v/>
      </c>
      <c r="CI502" s="218" t="str">
        <f t="array" ref="CI502">INDEX('UPTD PPA KabKota'!AR$5:AR$513,MATCH($D502,'UPTD PPA KabKota'!$C$5:$C$513,FALSE))</f>
        <v/>
      </c>
      <c r="CJ502" s="218" t="str">
        <f t="array" ref="CJ502">INDEX('UPTD PPA KabKota'!AS$5:AS$513,MATCH($D502,'UPTD PPA KabKota'!$C$5:$C$513,FALSE))</f>
        <v/>
      </c>
      <c r="CK502" s="218" t="str">
        <f t="array" ref="CK502">INDEX('UPTD PPA KabKota'!AT$5:AT$513,MATCH($D502,'UPTD PPA KabKota'!$C$5:$C$513,FALSE))</f>
        <v/>
      </c>
      <c r="CL502" s="218" t="str">
        <f t="array" ref="CL502">INDEX('UPTD PPA KabKota'!AU$5:AU$513,MATCH($D502,'UPTD PPA KabKota'!$C$5:$C$513,FALSE))</f>
        <v/>
      </c>
      <c r="CM502" s="218" t="str">
        <f t="array" ref="CM502">INDEX('UPTD PPA KabKota'!AV$5:AV$513,MATCH($D502,'UPTD PPA KabKota'!$C$5:$C$513,FALSE))</f>
        <v/>
      </c>
      <c r="CN502" s="218" t="str">
        <f t="array" ref="CN502">INDEX('UPTD PPA KabKota'!AW$5:AW$513,MATCH($D502,'UPTD PPA KabKota'!$C$5:$C$513,FALSE))</f>
        <v/>
      </c>
      <c r="CO502" s="218" t="str">
        <f t="array" ref="CO502">INDEX('UPTD PPA KabKota'!AX$5:AX$513,MATCH($D502,'UPTD PPA KabKota'!$C$5:$C$513,FALSE))</f>
        <v/>
      </c>
      <c r="CP502" s="218" t="str">
        <f t="array" ref="CP502">INDEX('UPTD PPA KabKota'!AY$5:AY$513,MATCH($D502,'UPTD PPA KabKota'!$C$5:$C$513,FALSE))</f>
        <v/>
      </c>
      <c r="CQ502" s="209" t="str">
        <f>IFERROR(__xludf.DUMMYFUNCTION("IF(ISBLANK($K502),"""",IF(REGEXMATCH($K502,""Peraturan""),""Ada"",IF(REGEXMATCH($K502,""Rekomendasi""),""Tidak Ada"", $K502)))
"),"#N/A")</f>
        <v>#N/A</v>
      </c>
      <c r="CR502" s="209" t="str">
        <f t="array" ref="CR502">index('UPTD PPA KabKota'!$BI$5:$BI$513,match($D502,'UPTD PPA KabKota'!$C$5:$C$513,false))</f>
        <v>Tidak Ada</v>
      </c>
      <c r="CS502" s="314" t="str">
        <f t="shared" si="87"/>
        <v>#N/A</v>
      </c>
    </row>
    <row r="503">
      <c r="A503" s="334">
        <v>497.0</v>
      </c>
      <c r="B503" s="334">
        <v>9.0</v>
      </c>
      <c r="C503" s="311" t="s">
        <v>4794</v>
      </c>
      <c r="D503" s="312" t="s">
        <v>4235</v>
      </c>
      <c r="E503" s="315">
        <v>45689.0</v>
      </c>
      <c r="F503" s="218" t="str">
        <f t="array" ref="F503">INDEX('Ortala-KabKota'!F$2:F$415,MATCH($D503,'Ortala-KabKota'!$E$2:$E$415,FALSE))</f>
        <v>Eska Saera/ 082189573970</v>
      </c>
      <c r="G503" s="218" t="str">
        <f t="array" ref="G503">INDEX('Ortala-KabKota'!G$2:G$415,MATCH($D503,'Ortala-KabKota'!$E$2:$E$415,FALSE))</f>
        <v>Kelurahan Bastiong Talangame, Kecamatan Ternate Selatan - Kota Ternate</v>
      </c>
      <c r="H503" s="218" t="str">
        <f t="array" ref="H503">INDEX('Ortala-KabKota'!H$2:H$415,MATCH($D503,'Ortala-KabKota'!$E$2:$E$415,FALSE))</f>
        <v/>
      </c>
      <c r="I503" s="218" t="str">
        <f t="array" ref="I503">INDEX('Ortala-KabKota'!I$2:I$415,MATCH($D503,'Ortala-KabKota'!$E$2:$E$415,FALSE))</f>
        <v/>
      </c>
      <c r="J503" s="218" t="str">
        <f t="array" ref="J503">INDEX('Ortala-KabKota'!J$2:J$415,MATCH($D503,'Ortala-KabKota'!$E$2:$E$415,FALSE))</f>
        <v>UPTD PPA</v>
      </c>
      <c r="K503" s="218" t="str">
        <f t="array" ref="K503">INDEX('Ortala-KabKota'!K$2:K$415,MATCH($D503,'Ortala-KabKota'!$E$2:$E$415,FALSE))</f>
        <v>Peraturan Walikota Ternate Nomor 34 Tahun 2022 ttg UPTD PPA Kota Ternate</v>
      </c>
      <c r="L503" s="218">
        <f t="array" ref="L503">INDEX('Ortala-KabKota'!L$2:L$415,MATCH($D503,'Ortala-KabKota'!$E$2:$E$415,FALSE))</f>
        <v>2022</v>
      </c>
      <c r="M503" s="218" t="str">
        <f t="array" ref="M503">INDEX('Ortala-KabKota'!M$2:M$415,MATCH($D503,'Ortala-KabKota'!$E$2:$E$415,FALSE))</f>
        <v>A</v>
      </c>
      <c r="N503" s="218" t="str">
        <f t="array" ref="N503">INDEX('Ortala-KabKota'!N$2:N$415,MATCH($D503,'Ortala-KabKota'!$E$2:$E$415,FALSE))</f>
        <v>Fitriah/ 081253898127</v>
      </c>
      <c r="O503" s="218" t="str">
        <f t="array" ref="O503">INDEX('Ortala-KabKota'!O$2:O$415,MATCH($D503,'Ortala-KabKota'!$E$2:$E$415,FALSE))</f>
        <v/>
      </c>
      <c r="P503" s="218" t="str">
        <f t="array" ref="P503">INDEX('Ortala-KabKota'!P$2:P$415,MATCH($D503,'Ortala-KabKota'!$E$2:$E$415,FALSE))</f>
        <v>Kepala UPTD PPA, Kasubag TU, Pelaksana dan Kelompok JF</v>
      </c>
      <c r="Q503" s="218" t="str">
        <f t="array" ref="Q503">INDEX('Ortala-KabKota'!Q$2:Q$415,MATCH($D503,'Ortala-KabKota'!$E$2:$E$415,FALSE))</f>
        <v>MANDIRI</v>
      </c>
      <c r="R503" s="218" t="str">
        <f t="array" ref="R503">INDEX('Ortala-KabKota'!R$2:R$415,MATCH($D503,'Ortala-KabKota'!$E$2:$E$415,FALSE))</f>
        <v>SEWA/KONTRAK</v>
      </c>
      <c r="S503" s="218" t="str">
        <f t="array" ref="S503">INDEX('Ortala-KabKota'!S$2:S$415,MATCH($D503,'Ortala-KabKota'!$E$2:$E$415,FALSE))</f>
        <v/>
      </c>
      <c r="T503" s="218" t="str">
        <f t="array" ref="T503">INDEX('Ortala-KabKota'!T$2:T$415,MATCH($D503,'Ortala-KabKota'!$E$2:$E$415,FALSE))</f>
        <v/>
      </c>
      <c r="U503" s="218" t="str">
        <f t="array" ref="U503">INDEX('Ortala-KabKota'!U$2:U$415,MATCH($D503,'Ortala-KabKota'!$E$2:$E$415,FALSE))</f>
        <v/>
      </c>
      <c r="V503" s="218" t="str">
        <f t="array" ref="V503">INDEX('Ortala-KabKota'!V$2:V$415,MATCH($D503,'Ortala-KabKota'!$E$2:$E$415,FALSE))</f>
        <v/>
      </c>
      <c r="W503" s="218" t="str">
        <f t="array" ref="W503">INDEX('Ortala-KabKota'!W$2:W$415,MATCH($D503,'Ortala-KabKota'!$E$2:$E$415,FALSE))</f>
        <v/>
      </c>
      <c r="X503" s="218" t="str">
        <f t="array" ref="X503">INDEX('Ortala-KabKota'!X$2:X$415,MATCH($D503,'Ortala-KabKota'!$E$2:$E$415,FALSE))</f>
        <v/>
      </c>
      <c r="Y503" s="218" t="str">
        <f t="array" ref="Y503">INDEX('Ortala-KabKota'!Y$2:Y$415,MATCH($D503,'Ortala-KabKota'!$E$2:$E$415,FALSE))</f>
        <v/>
      </c>
      <c r="Z503" s="218" t="str">
        <f t="array" ref="Z503">INDEX('Ortala-KabKota'!Z$2:Z$415,MATCH($D503,'Ortala-KabKota'!$E$2:$E$415,FALSE))</f>
        <v/>
      </c>
      <c r="AA503" s="218" t="str">
        <f t="array" ref="AA503">INDEX('Ortala-KabKota'!AA$2:AA$415,MATCH($D503,'Ortala-KabKota'!$E$2:$E$415,FALSE))</f>
        <v/>
      </c>
      <c r="AB503" s="218" t="str">
        <f t="array" ref="AB503">INDEX('Ortala-KabKota'!AB$2:AB$415,MATCH($D503,'Ortala-KabKota'!$E$2:$E$415,FALSE))</f>
        <v/>
      </c>
      <c r="AC503" s="218" t="str">
        <f t="array" ref="AC503">INDEX('Ortala-KabKota'!AC$2:AC$415,MATCH($D503,'Ortala-KabKota'!$E$2:$E$415,FALSE))</f>
        <v/>
      </c>
      <c r="AD503" s="218" t="str">
        <f t="array" ref="AD503">INDEX('Ortala-KabKota'!AD$2:AD$415,MATCH($D503,'Ortala-KabKota'!$E$2:$E$415,FALSE))</f>
        <v/>
      </c>
      <c r="AE503" s="218" t="str">
        <f t="array" ref="AE503">INDEX('Ortala-KabKota'!AE$2:AE$415,MATCH($D503,'Ortala-KabKota'!$E$2:$E$415,FALSE))</f>
        <v/>
      </c>
      <c r="AF503" s="218" t="str">
        <f t="array" ref="AF503">INDEX('Ortala-KabKota'!AF$2:AF$415,MATCH($D503,'Ortala-KabKota'!$E$2:$E$415,FALSE))</f>
        <v/>
      </c>
      <c r="AG503" s="218" t="str">
        <f t="array" ref="AG503">INDEX('Ortala-KabKota'!AG$2:AG$415,MATCH($D503,'Ortala-KabKota'!$E$2:$E$415,FALSE))</f>
        <v/>
      </c>
      <c r="AH503" s="218" t="str">
        <f t="array" ref="AH503">INDEX('Ortala-KabKota'!AH$2:AH$415,MATCH($D503,'Ortala-KabKota'!$E$2:$E$415,FALSE))</f>
        <v/>
      </c>
      <c r="AI503" s="218" t="str">
        <f t="array" ref="AI503">INDEX('Ortala-KabKota'!AI$2:AI$415,MATCH($D503,'Ortala-KabKota'!$E$2:$E$415,FALSE))</f>
        <v/>
      </c>
      <c r="AJ503" s="218" t="str">
        <f t="array" ref="AJ503">INDEX('Ortala-KabKota'!AJ$2:AJ$415,MATCH($D503,'Ortala-KabKota'!$E$2:$E$415,FALSE))</f>
        <v/>
      </c>
      <c r="AK503" s="218" t="str">
        <f t="array" ref="AK503">INDEX('Ortala-KabKota'!AK$2:AK$415,MATCH($D503,'Ortala-KabKota'!$E$2:$E$415,FALSE))</f>
        <v/>
      </c>
      <c r="AL503" s="218" t="str">
        <f t="array" ref="AL503">INDEX('Ortala-KabKota'!AL$2:AL$415,MATCH($D503,'Ortala-KabKota'!$E$2:$E$415,FALSE))</f>
        <v/>
      </c>
      <c r="AM503" s="218" t="str">
        <f t="array" ref="AM503">INDEX('Ortala-KabKota'!AM$2:AM$415,MATCH($D503,'Ortala-KabKota'!$E$2:$E$415,FALSE))</f>
        <v/>
      </c>
      <c r="AN503" s="218" t="str">
        <f t="array" ref="AN503">INDEX('Ortala-KabKota'!AN$2:AN$415,MATCH($D503,'Ortala-KabKota'!$E$2:$E$415,FALSE))</f>
        <v/>
      </c>
      <c r="AO503" s="218" t="str">
        <f t="array" ref="AO503">INDEX('Ortala-KabKota'!AO$2:AO$415,MATCH($D503,'Ortala-KabKota'!$E$2:$E$415,FALSE))</f>
        <v/>
      </c>
      <c r="AP503" s="218" t="str">
        <f t="array" ref="AP503">INDEX('Ortala-KabKota'!AP$2:AP$415,MATCH($D503,'Ortala-KabKota'!$E$2:$E$415,FALSE))</f>
        <v/>
      </c>
      <c r="AQ503" s="218" t="str">
        <f t="array" ref="AQ503">INDEX('Ortala-KabKota'!AQ$2:AQ$415,MATCH($D503,'Ortala-KabKota'!$E$2:$E$415,FALSE))</f>
        <v/>
      </c>
      <c r="AR503" s="218" t="str">
        <f t="array" ref="AR503">INDEX('Ortala-KabKota'!AR$2:AR$415,MATCH($D503,'Ortala-KabKota'!$E$2:$E$415,FALSE))</f>
        <v/>
      </c>
      <c r="AS503" s="218" t="str">
        <f t="array" ref="AS503">INDEX('Ortala-KabKota'!AS$2:AS$415,MATCH($D503,'Ortala-KabKota'!$E$2:$E$415,FALSE))</f>
        <v/>
      </c>
      <c r="AT503" s="218" t="str">
        <f t="array" ref="AT503">INDEX('Ortala-KabKota'!AT$2:AT$415,MATCH($D503,'Ortala-KabKota'!$E$2:$E$415,FALSE))</f>
        <v/>
      </c>
      <c r="AU503" s="218" t="str">
        <f t="array" ref="AU503">INDEX('UPTD PPA KabKota'!D$5:D$513,MATCH($D503,'UPTD PPA KabKota'!$C$5:$C$513,FALSE))</f>
        <v/>
      </c>
      <c r="AV503" s="218" t="str">
        <f t="array" ref="AV503">INDEX('UPTD PPA KabKota'!E$5:E$513,MATCH($D503,'UPTD PPA KabKota'!$C$5:$C$513,FALSE))</f>
        <v/>
      </c>
      <c r="AW503" s="218" t="str">
        <f t="array" ref="AW503">INDEX('UPTD PPA KabKota'!F$5:F$513,MATCH($D503,'UPTD PPA KabKota'!$C$5:$C$513,FALSE))</f>
        <v/>
      </c>
      <c r="AX503" s="218" t="str">
        <f t="array" ref="AX503">INDEX('UPTD PPA KabKota'!G$5:G$513,MATCH($D503,'UPTD PPA KabKota'!$C$5:$C$513,FALSE))</f>
        <v/>
      </c>
      <c r="AY503" s="218" t="str">
        <f t="array" ref="AY503">INDEX('UPTD PPA KabKota'!H$5:H$513,MATCH($D503,'UPTD PPA KabKota'!$C$5:$C$513,FALSE))</f>
        <v/>
      </c>
      <c r="AZ503" s="218" t="str">
        <f t="array" ref="AZ503">INDEX('UPTD PPA KabKota'!I$5:I$513,MATCH($D503,'UPTD PPA KabKota'!$C$5:$C$513,FALSE))</f>
        <v>Peraturan Walikota Ternate Nomor 34 Tahun 2022 ttg UPTD PPA Kota Ternate</v>
      </c>
      <c r="BA503" s="218">
        <f t="array" ref="BA503">INDEX('UPTD PPA KabKota'!J$5:J$513,MATCH($D503,'UPTD PPA KabKota'!$C$5:$C$513,FALSE))</f>
        <v>2022</v>
      </c>
      <c r="BB503" s="218" t="str">
        <f t="array" ref="BB503">INDEX('UPTD PPA KabKota'!K$5:K$513,MATCH($D503,'UPTD PPA KabKota'!$C$5:$C$513,FALSE))</f>
        <v>Tidak ada informasi di Perkada</v>
      </c>
      <c r="BC503" s="218" t="str">
        <f t="array" ref="BC503">INDEX('UPTD PPA KabKota'!L$5:L$513,MATCH($D503,'UPTD PPA KabKota'!$C$5:$C$513,FALSE))</f>
        <v/>
      </c>
      <c r="BD503" s="218" t="str">
        <f t="array" ref="BD503">INDEX('UPTD PPA KabKota'!M$5:M$513,MATCH($D503,'UPTD PPA KabKota'!$C$5:$C$513,FALSE))</f>
        <v/>
      </c>
      <c r="BE503" s="218" t="str">
        <f t="array" ref="BE503">INDEX('UPTD PPA KabKota'!N$5:N$513,MATCH($D503,'UPTD PPA KabKota'!$C$5:$C$513,FALSE))</f>
        <v/>
      </c>
      <c r="BF503" s="218" t="str">
        <f t="array" ref="BF503">INDEX('UPTD PPA KabKota'!O$5:O$513,MATCH($D503,'UPTD PPA KabKota'!$C$5:$C$513,FALSE))</f>
        <v/>
      </c>
      <c r="BG503" s="218" t="str">
        <f t="array" ref="BG503">INDEX('UPTD PPA KabKota'!P$5:P$513,MATCH($D503,'UPTD PPA KabKota'!$C$5:$C$513,FALSE))</f>
        <v/>
      </c>
      <c r="BH503" s="218" t="str">
        <f t="array" ref="BH503">INDEX('UPTD PPA KabKota'!Q$5:Q$513,MATCH($D503,'UPTD PPA KabKota'!$C$5:$C$513,FALSE))</f>
        <v/>
      </c>
      <c r="BI503" s="218" t="str">
        <f t="array" ref="BI503">INDEX('UPTD PPA KabKota'!R$5:R$513,MATCH($D503,'UPTD PPA KabKota'!$C$5:$C$513,FALSE))</f>
        <v/>
      </c>
      <c r="BJ503" s="218" t="str">
        <f t="array" ref="BJ503">INDEX('UPTD PPA KabKota'!S$5:S$513,MATCH($D503,'UPTD PPA KabKota'!$C$5:$C$513,FALSE))</f>
        <v/>
      </c>
      <c r="BK503" s="218" t="str">
        <f t="array" ref="BK503">INDEX('UPTD PPA KabKota'!T$5:T$513,MATCH($D503,'UPTD PPA KabKota'!$C$5:$C$513,FALSE))</f>
        <v/>
      </c>
      <c r="BL503" s="218" t="str">
        <f t="array" ref="BL503">INDEX('UPTD PPA KabKota'!U$5:U$513,MATCH($D503,'UPTD PPA KabKota'!$C$5:$C$513,FALSE))</f>
        <v/>
      </c>
      <c r="BM503" s="218" t="str">
        <f t="array" ref="BM503">INDEX('UPTD PPA KabKota'!V$5:V$513,MATCH($D503,'UPTD PPA KabKota'!$C$5:$C$513,FALSE))</f>
        <v/>
      </c>
      <c r="BN503" s="218" t="str">
        <f t="array" ref="BN503">INDEX('UPTD PPA KabKota'!W$5:W$513,MATCH($D503,'UPTD PPA KabKota'!$C$5:$C$513,FALSE))</f>
        <v/>
      </c>
      <c r="BO503" s="218" t="str">
        <f t="array" ref="BO503">INDEX('UPTD PPA KabKota'!X$5:X$513,MATCH($D503,'UPTD PPA KabKota'!$C$5:$C$513,FALSE))</f>
        <v/>
      </c>
      <c r="BP503" s="218" t="str">
        <f t="array" ref="BP503">INDEX('UPTD PPA KabKota'!Y$5:Y$513,MATCH($D503,'UPTD PPA KabKota'!$C$5:$C$513,FALSE))</f>
        <v/>
      </c>
      <c r="BQ503" s="218" t="str">
        <f t="array" ref="BQ503">INDEX('UPTD PPA KabKota'!Z$5:Z$513,MATCH($D503,'UPTD PPA KabKota'!$C$5:$C$513,FALSE))</f>
        <v/>
      </c>
      <c r="BR503" s="218" t="str">
        <f t="array" ref="BR503">INDEX('UPTD PPA KabKota'!AA$5:AA$513,MATCH($D503,'UPTD PPA KabKota'!$C$5:$C$513,FALSE))</f>
        <v/>
      </c>
      <c r="BS503" s="218" t="str">
        <f t="array" ref="BS503">INDEX('UPTD PPA KabKota'!AB$5:AB$513,MATCH($D503,'UPTD PPA KabKota'!$C$5:$C$513,FALSE))</f>
        <v/>
      </c>
      <c r="BT503" s="218" t="str">
        <f t="array" ref="BT503">INDEX('UPTD PPA KabKota'!AC$5:AC$513,MATCH($D503,'UPTD PPA KabKota'!$C$5:$C$513,FALSE))</f>
        <v/>
      </c>
      <c r="BU503" s="218" t="str">
        <f t="array" ref="BU503">INDEX('UPTD PPA KabKota'!AD$5:AD$513,MATCH($D503,'UPTD PPA KabKota'!$C$5:$C$513,FALSE))</f>
        <v/>
      </c>
      <c r="BV503" s="218" t="str">
        <f t="array" ref="BV503">INDEX('UPTD PPA KabKota'!AE$5:AE$513,MATCH($D503,'UPTD PPA KabKota'!$C$5:$C$513,FALSE))</f>
        <v/>
      </c>
      <c r="BW503" s="218" t="str">
        <f t="array" ref="BW503">INDEX('UPTD PPA KabKota'!AF$5:AF$513,MATCH($D503,'UPTD PPA KabKota'!$C$5:$C$513,FALSE))</f>
        <v/>
      </c>
      <c r="BX503" s="218" t="str">
        <f t="array" ref="BX503">INDEX('UPTD PPA KabKota'!AG$5:AG$513,MATCH($D503,'UPTD PPA KabKota'!$C$5:$C$513,FALSE))</f>
        <v/>
      </c>
      <c r="BY503" s="218" t="str">
        <f t="array" ref="BY503">INDEX('UPTD PPA KabKota'!AH$5:AH$513,MATCH($D503,'UPTD PPA KabKota'!$C$5:$C$513,FALSE))</f>
        <v/>
      </c>
      <c r="BZ503" s="218" t="str">
        <f t="array" ref="BZ503">INDEX('UPTD PPA KabKota'!AI$5:AI$513,MATCH($D503,'UPTD PPA KabKota'!$C$5:$C$513,FALSE))</f>
        <v/>
      </c>
      <c r="CA503" s="218" t="str">
        <f t="array" ref="CA503">INDEX('UPTD PPA KabKota'!AJ$5:AJ$513,MATCH($D503,'UPTD PPA KabKota'!$C$5:$C$513,FALSE))</f>
        <v/>
      </c>
      <c r="CB503" s="218" t="str">
        <f t="array" ref="CB503">INDEX('UPTD PPA KabKota'!AK$5:AK$513,MATCH($D503,'UPTD PPA KabKota'!$C$5:$C$513,FALSE))</f>
        <v/>
      </c>
      <c r="CC503" s="218" t="str">
        <f t="array" ref="CC503">INDEX('UPTD PPA KabKota'!AL$5:AL$513,MATCH($D503,'UPTD PPA KabKota'!$C$5:$C$513,FALSE))</f>
        <v/>
      </c>
      <c r="CD503" s="218" t="str">
        <f t="array" ref="CD503">INDEX('UPTD PPA KabKota'!AM$5:AM$513,MATCH($D503,'UPTD PPA KabKota'!$C$5:$C$513,FALSE))</f>
        <v/>
      </c>
      <c r="CE503" s="218" t="str">
        <f t="array" ref="CE503">INDEX('UPTD PPA KabKota'!AN$5:AN$513,MATCH($D503,'UPTD PPA KabKota'!$C$5:$C$513,FALSE))</f>
        <v/>
      </c>
      <c r="CF503" s="218" t="str">
        <f t="array" ref="CF503">INDEX('UPTD PPA KabKota'!AO$5:AO$513,MATCH($D503,'UPTD PPA KabKota'!$C$5:$C$513,FALSE))</f>
        <v/>
      </c>
      <c r="CG503" s="218" t="str">
        <f t="array" ref="CG503">INDEX('UPTD PPA KabKota'!AP$5:AP$513,MATCH($D503,'UPTD PPA KabKota'!$C$5:$C$513,FALSE))</f>
        <v/>
      </c>
      <c r="CH503" s="218" t="str">
        <f t="array" ref="CH503">INDEX('UPTD PPA KabKota'!AQ$5:AQ$513,MATCH($D503,'UPTD PPA KabKota'!$C$5:$C$513,FALSE))</f>
        <v/>
      </c>
      <c r="CI503" s="218" t="str">
        <f t="array" ref="CI503">INDEX('UPTD PPA KabKota'!AR$5:AR$513,MATCH($D503,'UPTD PPA KabKota'!$C$5:$C$513,FALSE))</f>
        <v/>
      </c>
      <c r="CJ503" s="218" t="str">
        <f t="array" ref="CJ503">INDEX('UPTD PPA KabKota'!AS$5:AS$513,MATCH($D503,'UPTD PPA KabKota'!$C$5:$C$513,FALSE))</f>
        <v/>
      </c>
      <c r="CK503" s="218" t="str">
        <f t="array" ref="CK503">INDEX('UPTD PPA KabKota'!AT$5:AT$513,MATCH($D503,'UPTD PPA KabKota'!$C$5:$C$513,FALSE))</f>
        <v/>
      </c>
      <c r="CL503" s="218" t="str">
        <f t="array" ref="CL503">INDEX('UPTD PPA KabKota'!AU$5:AU$513,MATCH($D503,'UPTD PPA KabKota'!$C$5:$C$513,FALSE))</f>
        <v/>
      </c>
      <c r="CM503" s="218" t="str">
        <f t="array" ref="CM503">INDEX('UPTD PPA KabKota'!AV$5:AV$513,MATCH($D503,'UPTD PPA KabKota'!$C$5:$C$513,FALSE))</f>
        <v/>
      </c>
      <c r="CN503" s="218" t="str">
        <f t="array" ref="CN503">INDEX('UPTD PPA KabKota'!AW$5:AW$513,MATCH($D503,'UPTD PPA KabKota'!$C$5:$C$513,FALSE))</f>
        <v/>
      </c>
      <c r="CO503" s="218" t="str">
        <f t="array" ref="CO503">INDEX('UPTD PPA KabKota'!AX$5:AX$513,MATCH($D503,'UPTD PPA KabKota'!$C$5:$C$513,FALSE))</f>
        <v/>
      </c>
      <c r="CP503" s="218" t="str">
        <f t="array" ref="CP503">INDEX('UPTD PPA KabKota'!AY$5:AY$513,MATCH($D503,'UPTD PPA KabKota'!$C$5:$C$513,FALSE))</f>
        <v/>
      </c>
      <c r="CQ503" s="209" t="str">
        <f>IFERROR(__xludf.DUMMYFUNCTION("IF(ISBLANK($K503),"""",IF(REGEXMATCH($K503,""Peraturan""),""Ada"",IF(REGEXMATCH($K503,""Rekomendasi""),""Tidak Ada"", $K503)))
"),"Ada")</f>
        <v>Ada</v>
      </c>
      <c r="CR503" s="209" t="str">
        <f t="array" ref="CR503">index('UPTD PPA KabKota'!$BI$5:$BI$513,match($D503,'UPTD PPA KabKota'!$C$5:$C$513,false))</f>
        <v>Ada</v>
      </c>
      <c r="CS503" s="314" t="str">
        <f t="shared" si="87"/>
        <v>Ada</v>
      </c>
    </row>
    <row r="504">
      <c r="A504" s="334">
        <v>498.0</v>
      </c>
      <c r="B504" s="334">
        <v>10.0</v>
      </c>
      <c r="C504" s="311" t="s">
        <v>4794</v>
      </c>
      <c r="D504" s="312" t="s">
        <v>4221</v>
      </c>
      <c r="E504" s="315">
        <v>45748.0</v>
      </c>
      <c r="F504" s="218" t="str">
        <f t="array" ref="F504">INDEX('Ortala-KabKota'!F$2:F$415,MATCH($D504,'Ortala-KabKota'!$E$2:$E$415,FALSE))</f>
        <v>Yuni/ 082188510878</v>
      </c>
      <c r="G504" s="218" t="str">
        <f t="array" ref="G504">INDEX('Ortala-KabKota'!G$2:G$415,MATCH($D504,'Ortala-KabKota'!$E$2:$E$415,FALSE))</f>
        <v/>
      </c>
      <c r="H504" s="218" t="str">
        <f t="array" ref="H504">INDEX('Ortala-KabKota'!H$2:H$415,MATCH($D504,'Ortala-KabKota'!$E$2:$E$415,FALSE))</f>
        <v/>
      </c>
      <c r="I504" s="218" t="str">
        <f t="array" ref="I504">INDEX('Ortala-KabKota'!I$2:I$415,MATCH($D504,'Ortala-KabKota'!$E$2:$E$415,FALSE))</f>
        <v/>
      </c>
      <c r="J504" s="218" t="str">
        <f t="array" ref="J504">INDEX('Ortala-KabKota'!J$2:J$415,MATCH($D504,'Ortala-KabKota'!$E$2:$E$415,FALSE))</f>
        <v>UPTD PPA</v>
      </c>
      <c r="K504" s="218" t="str">
        <f t="array" ref="K504">INDEX('Ortala-KabKota'!K$2:K$415,MATCH($D504,'Ortala-KabKota'!$E$2:$E$415,FALSE))</f>
        <v>Peraturan Walikota Tidore Kepulauan Nomor 12 Tahun 2022</v>
      </c>
      <c r="L504" s="218">
        <f t="array" ref="L504">INDEX('Ortala-KabKota'!L$2:L$415,MATCH($D504,'Ortala-KabKota'!$E$2:$E$415,FALSE))</f>
        <v>2022</v>
      </c>
      <c r="M504" s="218" t="str">
        <f t="array" ref="M504">INDEX('Ortala-KabKota'!M$2:M$415,MATCH($D504,'Ortala-KabKota'!$E$2:$E$415,FALSE))</f>
        <v>A</v>
      </c>
      <c r="N504" s="218" t="str">
        <f t="array" ref="N504">INDEX('Ortala-KabKota'!N$2:N$415,MATCH($D504,'Ortala-KabKota'!$E$2:$E$415,FALSE))</f>
        <v/>
      </c>
      <c r="O504" s="218" t="str">
        <f t="array" ref="O504">INDEX('Ortala-KabKota'!O$2:O$415,MATCH($D504,'Ortala-KabKota'!$E$2:$E$415,FALSE))</f>
        <v/>
      </c>
      <c r="P504" s="218" t="str">
        <f t="array" ref="P504">INDEX('Ortala-KabKota'!P$2:P$415,MATCH($D504,'Ortala-KabKota'!$E$2:$E$415,FALSE))</f>
        <v/>
      </c>
      <c r="Q504" s="218" t="str">
        <f t="array" ref="Q504">INDEX('Ortala-KabKota'!Q$2:Q$415,MATCH($D504,'Ortala-KabKota'!$E$2:$E$415,FALSE))</f>
        <v/>
      </c>
      <c r="R504" s="218" t="str">
        <f t="array" ref="R504">INDEX('Ortala-KabKota'!R$2:R$415,MATCH($D504,'Ortala-KabKota'!$E$2:$E$415,FALSE))</f>
        <v/>
      </c>
      <c r="S504" s="218" t="str">
        <f t="array" ref="S504">INDEX('Ortala-KabKota'!S$2:S$415,MATCH($D504,'Ortala-KabKota'!$E$2:$E$415,FALSE))</f>
        <v/>
      </c>
      <c r="T504" s="218" t="str">
        <f t="array" ref="T504">INDEX('Ortala-KabKota'!T$2:T$415,MATCH($D504,'Ortala-KabKota'!$E$2:$E$415,FALSE))</f>
        <v/>
      </c>
      <c r="U504" s="218" t="str">
        <f t="array" ref="U504">INDEX('Ortala-KabKota'!U$2:U$415,MATCH($D504,'Ortala-KabKota'!$E$2:$E$415,FALSE))</f>
        <v/>
      </c>
      <c r="V504" s="218" t="str">
        <f t="array" ref="V504">INDEX('Ortala-KabKota'!V$2:V$415,MATCH($D504,'Ortala-KabKota'!$E$2:$E$415,FALSE))</f>
        <v/>
      </c>
      <c r="W504" s="218" t="str">
        <f t="array" ref="W504">INDEX('Ortala-KabKota'!W$2:W$415,MATCH($D504,'Ortala-KabKota'!$E$2:$E$415,FALSE))</f>
        <v/>
      </c>
      <c r="X504" s="218" t="str">
        <f t="array" ref="X504">INDEX('Ortala-KabKota'!X$2:X$415,MATCH($D504,'Ortala-KabKota'!$E$2:$E$415,FALSE))</f>
        <v/>
      </c>
      <c r="Y504" s="218" t="str">
        <f t="array" ref="Y504">INDEX('Ortala-KabKota'!Y$2:Y$415,MATCH($D504,'Ortala-KabKota'!$E$2:$E$415,FALSE))</f>
        <v/>
      </c>
      <c r="Z504" s="218" t="str">
        <f t="array" ref="Z504">INDEX('Ortala-KabKota'!Z$2:Z$415,MATCH($D504,'Ortala-KabKota'!$E$2:$E$415,FALSE))</f>
        <v/>
      </c>
      <c r="AA504" s="218" t="str">
        <f t="array" ref="AA504">INDEX('Ortala-KabKota'!AA$2:AA$415,MATCH($D504,'Ortala-KabKota'!$E$2:$E$415,FALSE))</f>
        <v/>
      </c>
      <c r="AB504" s="218" t="str">
        <f t="array" ref="AB504">INDEX('Ortala-KabKota'!AB$2:AB$415,MATCH($D504,'Ortala-KabKota'!$E$2:$E$415,FALSE))</f>
        <v/>
      </c>
      <c r="AC504" s="218" t="str">
        <f t="array" ref="AC504">INDEX('Ortala-KabKota'!AC$2:AC$415,MATCH($D504,'Ortala-KabKota'!$E$2:$E$415,FALSE))</f>
        <v/>
      </c>
      <c r="AD504" s="218" t="str">
        <f t="array" ref="AD504">INDEX('Ortala-KabKota'!AD$2:AD$415,MATCH($D504,'Ortala-KabKota'!$E$2:$E$415,FALSE))</f>
        <v/>
      </c>
      <c r="AE504" s="218" t="str">
        <f t="array" ref="AE504">INDEX('Ortala-KabKota'!AE$2:AE$415,MATCH($D504,'Ortala-KabKota'!$E$2:$E$415,FALSE))</f>
        <v/>
      </c>
      <c r="AF504" s="218" t="str">
        <f t="array" ref="AF504">INDEX('Ortala-KabKota'!AF$2:AF$415,MATCH($D504,'Ortala-KabKota'!$E$2:$E$415,FALSE))</f>
        <v/>
      </c>
      <c r="AG504" s="218" t="str">
        <f t="array" ref="AG504">INDEX('Ortala-KabKota'!AG$2:AG$415,MATCH($D504,'Ortala-KabKota'!$E$2:$E$415,FALSE))</f>
        <v/>
      </c>
      <c r="AH504" s="218" t="str">
        <f t="array" ref="AH504">INDEX('Ortala-KabKota'!AH$2:AH$415,MATCH($D504,'Ortala-KabKota'!$E$2:$E$415,FALSE))</f>
        <v/>
      </c>
      <c r="AI504" s="218" t="str">
        <f t="array" ref="AI504">INDEX('Ortala-KabKota'!AI$2:AI$415,MATCH($D504,'Ortala-KabKota'!$E$2:$E$415,FALSE))</f>
        <v/>
      </c>
      <c r="AJ504" s="218" t="str">
        <f t="array" ref="AJ504">INDEX('Ortala-KabKota'!AJ$2:AJ$415,MATCH($D504,'Ortala-KabKota'!$E$2:$E$415,FALSE))</f>
        <v/>
      </c>
      <c r="AK504" s="218" t="str">
        <f t="array" ref="AK504">INDEX('Ortala-KabKota'!AK$2:AK$415,MATCH($D504,'Ortala-KabKota'!$E$2:$E$415,FALSE))</f>
        <v/>
      </c>
      <c r="AL504" s="218" t="str">
        <f t="array" ref="AL504">INDEX('Ortala-KabKota'!AL$2:AL$415,MATCH($D504,'Ortala-KabKota'!$E$2:$E$415,FALSE))</f>
        <v/>
      </c>
      <c r="AM504" s="218" t="str">
        <f t="array" ref="AM504">INDEX('Ortala-KabKota'!AM$2:AM$415,MATCH($D504,'Ortala-KabKota'!$E$2:$E$415,FALSE))</f>
        <v/>
      </c>
      <c r="AN504" s="218" t="str">
        <f t="array" ref="AN504">INDEX('Ortala-KabKota'!AN$2:AN$415,MATCH($D504,'Ortala-KabKota'!$E$2:$E$415,FALSE))</f>
        <v/>
      </c>
      <c r="AO504" s="218" t="str">
        <f t="array" ref="AO504">INDEX('Ortala-KabKota'!AO$2:AO$415,MATCH($D504,'Ortala-KabKota'!$E$2:$E$415,FALSE))</f>
        <v/>
      </c>
      <c r="AP504" s="218" t="str">
        <f t="array" ref="AP504">INDEX('Ortala-KabKota'!AP$2:AP$415,MATCH($D504,'Ortala-KabKota'!$E$2:$E$415,FALSE))</f>
        <v/>
      </c>
      <c r="AQ504" s="218" t="str">
        <f t="array" ref="AQ504">INDEX('Ortala-KabKota'!AQ$2:AQ$415,MATCH($D504,'Ortala-KabKota'!$E$2:$E$415,FALSE))</f>
        <v/>
      </c>
      <c r="AR504" s="218" t="str">
        <f t="array" ref="AR504">INDEX('Ortala-KabKota'!AR$2:AR$415,MATCH($D504,'Ortala-KabKota'!$E$2:$E$415,FALSE))</f>
        <v/>
      </c>
      <c r="AS504" s="218" t="str">
        <f t="array" ref="AS504">INDEX('Ortala-KabKota'!AS$2:AS$415,MATCH($D504,'Ortala-KabKota'!$E$2:$E$415,FALSE))</f>
        <v/>
      </c>
      <c r="AT504" s="218" t="str">
        <f t="array" ref="AT504">INDEX('Ortala-KabKota'!AT$2:AT$415,MATCH($D504,'Ortala-KabKota'!$E$2:$E$415,FALSE))</f>
        <v/>
      </c>
      <c r="AU504" s="218" t="str">
        <f t="array" ref="AU504">INDEX('UPTD PPA KabKota'!D$5:D$513,MATCH($D504,'UPTD PPA KabKota'!$C$5:$C$513,FALSE))</f>
        <v>Yuni Tranmiati, SE</v>
      </c>
      <c r="AV504" s="218" t="str">
        <f t="array" ref="AV504">INDEX('UPTD PPA KabKota'!E$5:E$513,MATCH($D504,'UPTD PPA KabKota'!$C$5:$C$513,FALSE))</f>
        <v>Jln. Sultan Mansur No. 2 kel. Tomagoba Kec. Tidore Kota Tidore Kepulauan</v>
      </c>
      <c r="AW504" s="218">
        <f t="array" ref="AW504">INDEX('UPTD PPA KabKota'!F$5:F$513,MATCH($D504,'UPTD PPA KabKota'!$C$5:$C$513,FALSE))</f>
        <v>82190003035</v>
      </c>
      <c r="AX504" s="218">
        <f t="array" ref="AX504">INDEX('UPTD PPA KabKota'!G$5:G$513,MATCH($D504,'UPTD PPA KabKota'!$C$5:$C$513,FALSE))</f>
        <v>82190003035</v>
      </c>
      <c r="AY504" s="218" t="str">
        <f t="array" ref="AY504">INDEX('UPTD PPA KabKota'!H$5:H$513,MATCH($D504,'UPTD PPA KabKota'!$C$5:$C$513,FALSE))</f>
        <v>UPTD PPA</v>
      </c>
      <c r="AZ504" s="218" t="str">
        <f t="array" ref="AZ504">INDEX('UPTD PPA KabKota'!I$5:I$513,MATCH($D504,'UPTD PPA KabKota'!$C$5:$C$513,FALSE))</f>
        <v>Peraturan Walikota Tidore Kepualauan No 12 Tahun 2022</v>
      </c>
      <c r="BA504" s="218">
        <f t="array" ref="BA504">INDEX('UPTD PPA KabKota'!J$5:J$513,MATCH($D504,'UPTD PPA KabKota'!$C$5:$C$513,FALSE))</f>
        <v>2022</v>
      </c>
      <c r="BB504" s="218" t="str">
        <f t="array" ref="BB504">INDEX('UPTD PPA KabKota'!K$5:K$513,MATCH($D504,'UPTD PPA KabKota'!$C$5:$C$513,FALSE))</f>
        <v>A</v>
      </c>
      <c r="BC504" s="218" t="str">
        <f t="array" ref="BC504">INDEX('UPTD PPA KabKota'!L$5:L$513,MATCH($D504,'UPTD PPA KabKota'!$C$5:$C$513,FALSE))</f>
        <v>Zulmi Wahyuningsih</v>
      </c>
      <c r="BD504" s="218" t="str">
        <f t="array" ref="BD504">INDEX('UPTD PPA KabKota'!M$5:M$513,MATCH($D504,'UPTD PPA KabKota'!$C$5:$C$513,FALSE))</f>
        <v>uptdppatikep@gmail.com</v>
      </c>
      <c r="BE504" s="218" t="str">
        <f t="array" ref="BE504">INDEX('UPTD PPA KabKota'!N$5:N$513,MATCH($D504,'UPTD PPA KabKota'!$C$5:$C$513,FALSE))</f>
        <v>Kepala UPTD, Sub Bagian Tata Usaha, dan Kelompok Jabatan Fungsional</v>
      </c>
      <c r="BF504" s="218" t="str">
        <f t="array" ref="BF504">INDEX('UPTD PPA KabKota'!O$5:O$513,MATCH($D504,'UPTD PPA KabKota'!$C$5:$C$513,FALSE))</f>
        <v>Pinjam Gedung Selain Dinas PPPA</v>
      </c>
      <c r="BG504" s="218" t="str">
        <f t="array" ref="BG504">INDEX('UPTD PPA KabKota'!P$5:P$513,MATCH($D504,'UPTD PPA KabKota'!$C$5:$C$513,FALSE))</f>
        <v>Pinjam Pakai</v>
      </c>
      <c r="BH504" s="218" t="str">
        <f t="array" ref="BH504">INDEX('UPTD PPA KabKota'!Q$5:Q$513,MATCH($D504,'UPTD PPA KabKota'!$C$5:$C$513,FALSE))</f>
        <v/>
      </c>
      <c r="BI504" s="218" t="str">
        <f t="array" ref="BI504">INDEX('UPTD PPA KabKota'!R$5:R$513,MATCH($D504,'UPTD PPA KabKota'!$C$5:$C$513,FALSE))</f>
        <v>Ada</v>
      </c>
      <c r="BJ504" s="218" t="str">
        <f t="array" ref="BJ504">INDEX('UPTD PPA KabKota'!S$5:S$513,MATCH($D504,'UPTD PPA KabKota'!$C$5:$C$513,FALSE))</f>
        <v>Ada</v>
      </c>
      <c r="BK504" s="218" t="str">
        <f t="array" ref="BK504">INDEX('UPTD PPA KabKota'!T$5:T$513,MATCH($D504,'UPTD PPA KabKota'!$C$5:$C$513,FALSE))</f>
        <v>Ada</v>
      </c>
      <c r="BL504" s="218" t="str">
        <f t="array" ref="BL504">INDEX('UPTD PPA KabKota'!U$5:U$513,MATCH($D504,'UPTD PPA KabKota'!$C$5:$C$513,FALSE))</f>
        <v>Tidak Ada</v>
      </c>
      <c r="BM504" s="218" t="str">
        <f t="array" ref="BM504">INDEX('UPTD PPA KabKota'!V$5:V$513,MATCH($D504,'UPTD PPA KabKota'!$C$5:$C$513,FALSE))</f>
        <v>Ada</v>
      </c>
      <c r="BN504" s="218" t="str">
        <f t="array" ref="BN504">INDEX('UPTD PPA KabKota'!W$5:W$513,MATCH($D504,'UPTD PPA KabKota'!$C$5:$C$513,FALSE))</f>
        <v>Ada</v>
      </c>
      <c r="BO504" s="218" t="str">
        <f t="array" ref="BO504">INDEX('UPTD PPA KabKota'!X$5:X$513,MATCH($D504,'UPTD PPA KabKota'!$C$5:$C$513,FALSE))</f>
        <v>Ada</v>
      </c>
      <c r="BP504" s="218" t="str">
        <f t="array" ref="BP504">INDEX('UPTD PPA KabKota'!Y$5:Y$513,MATCH($D504,'UPTD PPA KabKota'!$C$5:$C$513,FALSE))</f>
        <v>Ada</v>
      </c>
      <c r="BQ504" s="218" t="str">
        <f t="array" ref="BQ504">INDEX('UPTD PPA KabKota'!Z$5:Z$513,MATCH($D504,'UPTD PPA KabKota'!$C$5:$C$513,FALSE))</f>
        <v>Ada</v>
      </c>
      <c r="BR504" s="218" t="str">
        <f t="array" ref="BR504">INDEX('UPTD PPA KabKota'!AA$5:AA$513,MATCH($D504,'UPTD PPA KabKota'!$C$5:$C$513,FALSE))</f>
        <v>Tidak Ada</v>
      </c>
      <c r="BS504" s="218" t="str">
        <f t="array" ref="BS504">INDEX('UPTD PPA KabKota'!AB$5:AB$513,MATCH($D504,'UPTD PPA KabKota'!$C$5:$C$513,FALSE))</f>
        <v>Tidak Ada</v>
      </c>
      <c r="BT504" s="218" t="str">
        <f t="array" ref="BT504">INDEX('UPTD PPA KabKota'!AC$5:AC$513,MATCH($D504,'UPTD PPA KabKota'!$C$5:$C$513,FALSE))</f>
        <v>Sudah</v>
      </c>
      <c r="BU504" s="218" t="str">
        <f t="array" ref="BU504">INDEX('UPTD PPA KabKota'!AD$5:AD$513,MATCH($D504,'UPTD PPA KabKota'!$C$5:$C$513,FALSE))</f>
        <v>Sudah</v>
      </c>
      <c r="BV504" s="218" t="str">
        <f t="array" ref="BV504">INDEX('UPTD PPA KabKota'!AE$5:AE$513,MATCH($D504,'UPTD PPA KabKota'!$C$5:$C$513,FALSE))</f>
        <v>Sudah</v>
      </c>
      <c r="BW504" s="218" t="str">
        <f t="array" ref="BW504">INDEX('UPTD PPA KabKota'!AF$5:AF$513,MATCH($D504,'UPTD PPA KabKota'!$C$5:$C$513,FALSE))</f>
        <v>Sudah</v>
      </c>
      <c r="BX504" s="218" t="str">
        <f t="array" ref="BX504">INDEX('UPTD PPA KabKota'!AG$5:AG$513,MATCH($D504,'UPTD PPA KabKota'!$C$5:$C$513,FALSE))</f>
        <v>Sudah</v>
      </c>
      <c r="BY504" s="218" t="str">
        <f t="array" ref="BY504">INDEX('UPTD PPA KabKota'!AH$5:AH$513,MATCH($D504,'UPTD PPA KabKota'!$C$5:$C$513,FALSE))</f>
        <v>Sudah</v>
      </c>
      <c r="BZ504" s="218" t="str">
        <f t="array" ref="BZ504">INDEX('UPTD PPA KabKota'!AI$5:AI$513,MATCH($D504,'UPTD PPA KabKota'!$C$5:$C$513,FALSE))</f>
        <v>Sudah</v>
      </c>
      <c r="CA504" s="218" t="str">
        <f t="array" ref="CA504">INDEX('UPTD PPA KabKota'!AJ$5:AJ$513,MATCH($D504,'UPTD PPA KabKota'!$C$5:$C$513,FALSE))</f>
        <v>Sudah</v>
      </c>
      <c r="CB504" s="218" t="str">
        <f t="array" ref="CB504">INDEX('UPTD PPA KabKota'!AK$5:AK$513,MATCH($D504,'UPTD PPA KabKota'!$C$5:$C$513,FALSE))</f>
        <v>Belum</v>
      </c>
      <c r="CC504" s="218" t="str">
        <f t="array" ref="CC504">INDEX('UPTD PPA KabKota'!AL$5:AL$513,MATCH($D504,'UPTD PPA KabKota'!$C$5:$C$513,FALSE))</f>
        <v>Sudah</v>
      </c>
      <c r="CD504" s="218" t="str">
        <f t="array" ref="CD504">INDEX('UPTD PPA KabKota'!AM$5:AM$513,MATCH($D504,'UPTD PPA KabKota'!$C$5:$C$513,FALSE))</f>
        <v>Sudah</v>
      </c>
      <c r="CE504" s="218" t="str">
        <f t="array" ref="CE504">INDEX('UPTD PPA KabKota'!AN$5:AN$513,MATCH($D504,'UPTD PPA KabKota'!$C$5:$C$513,FALSE))</f>
        <v/>
      </c>
      <c r="CF504" s="218">
        <f t="array" ref="CF504">INDEX('UPTD PPA KabKota'!AO$5:AO$513,MATCH($D504,'UPTD PPA KabKota'!$C$5:$C$513,FALSE))</f>
        <v>53</v>
      </c>
      <c r="CG504" s="218" t="str">
        <f t="array" ref="CG504">INDEX('UPTD PPA KabKota'!AP$5:AP$513,MATCH($D504,'UPTD PPA KabKota'!$C$5:$C$513,FALSE))</f>
        <v>kekerasan Seksual</v>
      </c>
      <c r="CH504" s="218" t="str">
        <f t="array" ref="CH504">INDEX('UPTD PPA KabKota'!AQ$5:AQ$513,MATCH($D504,'UPTD PPA KabKota'!$C$5:$C$513,FALSE))</f>
        <v/>
      </c>
      <c r="CI504" s="218" t="str">
        <f t="array" ref="CI504">INDEX('UPTD PPA KabKota'!AR$5:AR$513,MATCH($D504,'UPTD PPA KabKota'!$C$5:$C$513,FALSE))</f>
        <v/>
      </c>
      <c r="CJ504" s="218" t="str">
        <f t="array" ref="CJ504">INDEX('UPTD PPA KabKota'!AS$5:AS$513,MATCH($D504,'UPTD PPA KabKota'!$C$5:$C$513,FALSE))</f>
        <v/>
      </c>
      <c r="CK504" s="218" t="str">
        <f t="array" ref="CK504">INDEX('UPTD PPA KabKota'!AT$5:AT$513,MATCH($D504,'UPTD PPA KabKota'!$C$5:$C$513,FALSE))</f>
        <v/>
      </c>
      <c r="CL504" s="218" t="str">
        <f t="array" ref="CL504">INDEX('UPTD PPA KabKota'!AU$5:AU$513,MATCH($D504,'UPTD PPA KabKota'!$C$5:$C$513,FALSE))</f>
        <v/>
      </c>
      <c r="CM504" s="218" t="str">
        <f t="array" ref="CM504">INDEX('UPTD PPA KabKota'!AV$5:AV$513,MATCH($D504,'UPTD PPA KabKota'!$C$5:$C$513,FALSE))</f>
        <v/>
      </c>
      <c r="CN504" s="218" t="str">
        <f t="array" ref="CN504">INDEX('UPTD PPA KabKota'!AW$5:AW$513,MATCH($D504,'UPTD PPA KabKota'!$C$5:$C$513,FALSE))</f>
        <v>v</v>
      </c>
      <c r="CO504" s="218" t="str">
        <f t="array" ref="CO504">INDEX('UPTD PPA KabKota'!AX$5:AX$513,MATCH($D504,'UPTD PPA KabKota'!$C$5:$C$513,FALSE))</f>
        <v/>
      </c>
      <c r="CP504" s="218" t="str">
        <f t="array" ref="CP504">INDEX('UPTD PPA KabKota'!AY$5:AY$513,MATCH($D504,'UPTD PPA KabKota'!$C$5:$C$513,FALSE))</f>
        <v/>
      </c>
      <c r="CQ504" s="209" t="str">
        <f>IFERROR(__xludf.DUMMYFUNCTION("IF(ISBLANK($K504),"""",IF(REGEXMATCH($K504,""Peraturan""),""Ada"",IF(REGEXMATCH($K504,""Rekomendasi""),""Tidak Ada"", $K504)))
"),"Ada")</f>
        <v>Ada</v>
      </c>
      <c r="CR504" s="209" t="str">
        <f t="array" ref="CR504">index('UPTD PPA KabKota'!$BI$5:$BI$513,match($D504,'UPTD PPA KabKota'!$C$5:$C$513,false))</f>
        <v>Ada</v>
      </c>
      <c r="CS504" s="314" t="str">
        <f t="shared" si="87"/>
        <v>Ada</v>
      </c>
    </row>
    <row r="505">
      <c r="A505" s="334">
        <v>499.0</v>
      </c>
      <c r="B505" s="300"/>
      <c r="C505" s="301" t="s">
        <v>4795</v>
      </c>
      <c r="D505" s="317" t="s">
        <v>4795</v>
      </c>
      <c r="E505" s="302">
        <v>45689.0</v>
      </c>
      <c r="F505" s="303" t="str">
        <f t="array" ref="F505">INDEX('Ortala-Provinsi'!C$2:C$39,MATCH($D505,'Ortala-Provinsi'!$B$2:$B$39,FALSE))</f>
        <v>HERLIN TURUKAY, SE, M.Si /081248812689</v>
      </c>
      <c r="G505" s="303" t="str">
        <f t="array" ref="G505">INDEX('Ortala-Provinsi'!D$2:D$39,MATCH($D505,'Ortala-Provinsi'!$B$2:$B$39,FALSE))</f>
        <v>Jl. Trikota Arfai II Manokwari</v>
      </c>
      <c r="H505" s="303" t="str">
        <f t="array" ref="H505">INDEX('Ortala-Provinsi'!E$2:E$39,MATCH($D505,'Ortala-Provinsi'!$B$2:$B$39,FALSE))</f>
        <v>081343426475</v>
      </c>
      <c r="I505" s="303" t="str">
        <f t="array" ref="I505">INDEX('Ortala-Provinsi'!F$2:F$39,MATCH($D505,'Ortala-Provinsi'!$B$2:$B$39,FALSE))</f>
        <v>-</v>
      </c>
      <c r="J505" s="303" t="str">
        <f t="array" ref="J505">INDEX('Ortala-Provinsi'!G$2:G$39,MATCH($D505,'Ortala-Provinsi'!$B$2:$B$39,FALSE))</f>
        <v>UPTD PPA</v>
      </c>
      <c r="K505" s="303" t="str">
        <f t="array" ref="K505">INDEX('Ortala-Provinsi'!H$2:H$39,MATCH($D505,'Ortala-Provinsi'!$B$2:$B$39,FALSE))</f>
        <v>Peraturan Gubernur Papua Barat Nomor : 16 Tahun 2021 tentang Pembentukan Unit Pelaksana Teknis Daerah Perlindungan Perempuan dan Anak pada Dinas Pemberdayaan Perempuan dan Perlindungan Anak Prov. Papua Barat</v>
      </c>
      <c r="L505" s="303">
        <f t="array" ref="L505">INDEX('Ortala-Provinsi'!I$2:I$39,MATCH($D505,'Ortala-Provinsi'!$B$2:$B$39,FALSE))</f>
        <v>2021</v>
      </c>
      <c r="M505" s="303" t="str">
        <f t="array" ref="M505">INDEX('Ortala-Provinsi'!J$2:J$39,MATCH($D505,'Ortala-Provinsi'!$B$2:$B$39,FALSE))</f>
        <v>A</v>
      </c>
      <c r="N505" s="303" t="str">
        <f t="array" ref="N505">INDEX('Ortala-Provinsi'!K$2:K$39,MATCH($D505,'Ortala-Provinsi'!$B$2:$B$39,FALSE))</f>
        <v>Call Center : 0813 4343 6475     
Helena Rante 0812 9525 6734</v>
      </c>
      <c r="O505" s="303" t="str">
        <f t="array" ref="O505">INDEX('Ortala-Provinsi'!L$2:L$39,MATCH($D505,'Ortala-Provinsi'!$B$2:$B$39,FALSE))</f>
        <v>UPTDPB@gmail.com</v>
      </c>
      <c r="P505" s="303" t="str">
        <f t="array" ref="P505">INDEX('Ortala-Provinsi'!M$2:M$39,MATCH($D505,'Ortala-Provinsi'!$B$2:$B$39,FALSE))</f>
        <v>Kepala UPTD PPA,   Kepala Sub Bagian Tata Usaha,  Kepala Seksi Pengaduan, Kepala Seksi Tindak lanjut, Pengemudi,  Konselor (Psikologis). Peksos, Advokat Hukum dan Cleaning Servic</v>
      </c>
      <c r="Q505" s="303" t="str">
        <f t="array" ref="Q505">INDEX('Ortala-Provinsi'!N$2:N$39,MATCH($D505,'Ortala-Provinsi'!$B$2:$B$39,FALSE))</f>
        <v>BERGABUNG DENGAN KANTOR DINAS</v>
      </c>
      <c r="R505" s="303" t="str">
        <f t="array" ref="R505">INDEX('Ortala-Provinsi'!O$2:O$39,MATCH($D505,'Ortala-Provinsi'!$B$2:$B$39,FALSE))</f>
        <v>TIDAK PUNYA</v>
      </c>
      <c r="S505" s="303" t="str">
        <f t="array" ref="S505">INDEX('Ortala-Provinsi'!P$2:P$39,MATCH($D505,'Ortala-Provinsi'!$B$2:$B$39,FALSE))</f>
        <v/>
      </c>
      <c r="T505" s="303" t="str">
        <f t="array" ref="T505">INDEX('Ortala-Provinsi'!Q$2:Q$39,MATCH($D505,'Ortala-Provinsi'!$B$2:$B$39,FALSE))</f>
        <v/>
      </c>
      <c r="U505" s="303" t="str">
        <f t="array" ref="U505">INDEX('Ortala-Provinsi'!R$2:R$39,MATCH($D505,'Ortala-Provinsi'!$B$2:$B$39,FALSE))</f>
        <v/>
      </c>
      <c r="V505" s="303" t="str">
        <f t="array" ref="V505">INDEX('Ortala-Provinsi'!S$2:S$39,MATCH($D505,'Ortala-Provinsi'!$B$2:$B$39,FALSE))</f>
        <v>Titipkan di mess polwan atau rumah petugas uptd</v>
      </c>
      <c r="W505" s="303">
        <f t="array" ref="W505">INDEX('Ortala-Provinsi'!T$2:T$39,MATCH($D505,'Ortala-Provinsi'!$B$2:$B$39,FALSE))</f>
        <v>0</v>
      </c>
      <c r="X505" s="303">
        <f t="array" ref="X505">INDEX('Ortala-Provinsi'!U$2:U$39,MATCH($D505,'Ortala-Provinsi'!$B$2:$B$39,FALSE))</f>
        <v>0</v>
      </c>
      <c r="Y505" s="303">
        <f t="array" ref="Y505">INDEX('Ortala-Provinsi'!V$2:V$39,MATCH($D505,'Ortala-Provinsi'!$B$2:$B$39,FALSE))</f>
        <v>0</v>
      </c>
      <c r="Z505" s="303">
        <f t="array" ref="Z505">INDEX('Ortala-Provinsi'!W$2:W$39,MATCH($D505,'Ortala-Provinsi'!$B$2:$B$39,FALSE))</f>
        <v>0</v>
      </c>
      <c r="AA505" s="303">
        <f t="array" ref="AA505">INDEX('Ortala-Provinsi'!X$2:X$39,MATCH($D505,'Ortala-Provinsi'!$B$2:$B$39,FALSE))</f>
        <v>0</v>
      </c>
      <c r="AB505" s="303">
        <f t="array" ref="AB505">INDEX('Ortala-Provinsi'!Y$2:Y$39,MATCH($D505,'Ortala-Provinsi'!$B$2:$B$39,FALSE))</f>
        <v>0</v>
      </c>
      <c r="AC505" s="303">
        <f t="array" ref="AC505">INDEX('Ortala-Provinsi'!Z$2:Z$39,MATCH($D505,'Ortala-Provinsi'!$B$2:$B$39,FALSE))</f>
        <v>0</v>
      </c>
      <c r="AD505" s="303">
        <f t="array" ref="AD505">INDEX('Ortala-Provinsi'!AA$2:AA$39,MATCH($D505,'Ortala-Provinsi'!$B$2:$B$39,FALSE))</f>
        <v>0</v>
      </c>
      <c r="AE505" s="303">
        <f t="array" ref="AE505">INDEX('Ortala-Provinsi'!AB$2:AB$39,MATCH($D505,'Ortala-Provinsi'!$B$2:$B$39,FALSE))</f>
        <v>0</v>
      </c>
      <c r="AF505" s="303">
        <f t="array" ref="AF505">INDEX('Ortala-Provinsi'!AC$2:AC$39,MATCH($D505,'Ortala-Provinsi'!$B$2:$B$39,FALSE))</f>
        <v>0</v>
      </c>
      <c r="AG505" s="303">
        <f t="array" ref="AG505">INDEX('Ortala-Provinsi'!AD$2:AD$39,MATCH($D505,'Ortala-Provinsi'!$B$2:$B$39,FALSE))</f>
        <v>0</v>
      </c>
      <c r="AH505" s="303">
        <f t="array" ref="AH505">INDEX('Ortala-Provinsi'!AE$2:AE$39,MATCH($D505,'Ortala-Provinsi'!$B$2:$B$39,FALSE))</f>
        <v>1</v>
      </c>
      <c r="AI505" s="303">
        <f t="array" ref="AI505">INDEX('Ortala-Provinsi'!AF$2:AF$39,MATCH($D505,'Ortala-Provinsi'!$B$2:$B$39,FALSE))</f>
        <v>1</v>
      </c>
      <c r="AJ505" s="303">
        <f t="array" ref="AJ505">INDEX('Ortala-Provinsi'!AG$2:AG$39,MATCH($D505,'Ortala-Provinsi'!$B$2:$B$39,FALSE))</f>
        <v>1</v>
      </c>
      <c r="AK505" s="303">
        <f t="array" ref="AK505">INDEX('Ortala-Provinsi'!AH$2:AH$39,MATCH($D505,'Ortala-Provinsi'!$B$2:$B$39,FALSE))</f>
        <v>1</v>
      </c>
      <c r="AL505" s="303" t="str">
        <f t="array" ref="AL505">INDEX('Ortala-Provinsi'!AI$2:AI$39,MATCH($D505,'Ortala-Provinsi'!$B$2:$B$39,FALSE))</f>
        <v>Titipkan di mess polwan atau rumah petugas uptd</v>
      </c>
      <c r="AM505" s="303">
        <f t="array" ref="AM505">INDEX('Ortala-Provinsi'!AJ$2:AJ$39,MATCH($D505,'Ortala-Provinsi'!$B$2:$B$39,FALSE))</f>
        <v>1</v>
      </c>
      <c r="AN505" s="303">
        <f t="array" ref="AN505">INDEX('Ortala-Provinsi'!AK$2:AK$39,MATCH($D505,'Ortala-Provinsi'!$B$2:$B$39,FALSE))</f>
        <v>1</v>
      </c>
      <c r="AO505" s="303">
        <f t="array" ref="AO505">INDEX('Ortala-Provinsi'!AL$2:AL$39,MATCH($D505,'Ortala-Provinsi'!$B$2:$B$39,FALSE))</f>
        <v>15</v>
      </c>
      <c r="AP505" s="303" t="str">
        <f t="array" ref="AP505">INDEX('Ortala-Provinsi'!AM$2:AM$39,MATCH($D505,'Ortala-Provinsi'!$B$2:$B$39,FALSE))</f>
        <v>Kekerasan Fisik terhadap Anak</v>
      </c>
      <c r="AQ505" s="303" t="str">
        <f t="array" ref="AQ505">INDEX('Ortala-Provinsi'!AN$2:AN$39,MATCH($D505,'Ortala-Provinsi'!$B$2:$B$39,FALSE))</f>
        <v/>
      </c>
      <c r="AR505" s="303" t="str">
        <f t="array" ref="AR505">INDEX('Ortala-Provinsi'!AO$2:AO$39,MATCH($D505,'Ortala-Provinsi'!$B$2:$B$39,FALSE))</f>
        <v/>
      </c>
      <c r="AS505" s="303" t="str">
        <f t="array" ref="AS505">INDEX('Ortala-Provinsi'!AP$2:AP$39,MATCH($D505,'Ortala-Provinsi'!$B$2:$B$39,FALSE))</f>
        <v/>
      </c>
      <c r="AT505" s="303" t="str">
        <f t="array" ref="AT505">INDEX('Ortala-Provinsi'!AQ$2:AQ$39,MATCH($D505,'Ortala-Provinsi'!$B$2:$B$39,FALSE))</f>
        <v/>
      </c>
      <c r="AU505" s="304" t="str">
        <f t="shared" ref="AU505:CP505" si="88">INDEX(#REF!,MATCH($D505,#REF!,FALSE))</f>
        <v>#REF!</v>
      </c>
      <c r="AV505" s="304" t="str">
        <f t="shared" si="88"/>
        <v>#REF!</v>
      </c>
      <c r="AW505" s="304" t="str">
        <f t="shared" si="88"/>
        <v>#REF!</v>
      </c>
      <c r="AX505" s="304" t="str">
        <f t="shared" si="88"/>
        <v>#REF!</v>
      </c>
      <c r="AY505" s="304" t="str">
        <f t="shared" si="88"/>
        <v>#REF!</v>
      </c>
      <c r="AZ505" s="304" t="str">
        <f t="shared" si="88"/>
        <v>#REF!</v>
      </c>
      <c r="BA505" s="305" t="str">
        <f t="shared" si="88"/>
        <v>#REF!</v>
      </c>
      <c r="BB505" s="304" t="str">
        <f t="shared" si="88"/>
        <v>#REF!</v>
      </c>
      <c r="BC505" s="304" t="str">
        <f t="shared" si="88"/>
        <v>#REF!</v>
      </c>
      <c r="BD505" s="304" t="str">
        <f t="shared" si="88"/>
        <v>#REF!</v>
      </c>
      <c r="BE505" s="304" t="str">
        <f t="shared" si="88"/>
        <v>#REF!</v>
      </c>
      <c r="BF505" s="304" t="str">
        <f t="shared" si="88"/>
        <v>#REF!</v>
      </c>
      <c r="BG505" s="304" t="str">
        <f t="shared" si="88"/>
        <v>#REF!</v>
      </c>
      <c r="BH505" s="304" t="str">
        <f t="shared" si="88"/>
        <v>#REF!</v>
      </c>
      <c r="BI505" s="304" t="str">
        <f t="shared" si="88"/>
        <v>#REF!</v>
      </c>
      <c r="BJ505" s="304" t="str">
        <f t="shared" si="88"/>
        <v>#REF!</v>
      </c>
      <c r="BK505" s="304" t="str">
        <f t="shared" si="88"/>
        <v>#REF!</v>
      </c>
      <c r="BL505" s="304" t="str">
        <f t="shared" si="88"/>
        <v>#REF!</v>
      </c>
      <c r="BM505" s="304" t="str">
        <f t="shared" si="88"/>
        <v>#REF!</v>
      </c>
      <c r="BN505" s="304" t="str">
        <f t="shared" si="88"/>
        <v>#REF!</v>
      </c>
      <c r="BO505" s="304" t="str">
        <f t="shared" si="88"/>
        <v>#REF!</v>
      </c>
      <c r="BP505" s="304" t="str">
        <f t="shared" si="88"/>
        <v>#REF!</v>
      </c>
      <c r="BQ505" s="304" t="str">
        <f t="shared" si="88"/>
        <v>#REF!</v>
      </c>
      <c r="BR505" s="304" t="str">
        <f t="shared" si="88"/>
        <v>#REF!</v>
      </c>
      <c r="BS505" s="304" t="str">
        <f t="shared" si="88"/>
        <v>#REF!</v>
      </c>
      <c r="BT505" s="304" t="str">
        <f t="shared" si="88"/>
        <v>#REF!</v>
      </c>
      <c r="BU505" s="304" t="str">
        <f t="shared" si="88"/>
        <v>#REF!</v>
      </c>
      <c r="BV505" s="304" t="str">
        <f t="shared" si="88"/>
        <v>#REF!</v>
      </c>
      <c r="BW505" s="304" t="str">
        <f t="shared" si="88"/>
        <v>#REF!</v>
      </c>
      <c r="BX505" s="304" t="str">
        <f t="shared" si="88"/>
        <v>#REF!</v>
      </c>
      <c r="BY505" s="304" t="str">
        <f t="shared" si="88"/>
        <v>#REF!</v>
      </c>
      <c r="BZ505" s="304" t="str">
        <f t="shared" si="88"/>
        <v>#REF!</v>
      </c>
      <c r="CA505" s="304" t="str">
        <f t="shared" si="88"/>
        <v>#REF!</v>
      </c>
      <c r="CB505" s="304" t="str">
        <f t="shared" si="88"/>
        <v>#REF!</v>
      </c>
      <c r="CC505" s="304" t="str">
        <f t="shared" si="88"/>
        <v>#REF!</v>
      </c>
      <c r="CD505" s="304" t="str">
        <f t="shared" si="88"/>
        <v>#REF!</v>
      </c>
      <c r="CE505" s="304" t="str">
        <f t="shared" si="88"/>
        <v>#REF!</v>
      </c>
      <c r="CF505" s="305" t="str">
        <f t="shared" si="88"/>
        <v>#REF!</v>
      </c>
      <c r="CG505" s="304" t="str">
        <f t="shared" si="88"/>
        <v>#REF!</v>
      </c>
      <c r="CH505" s="306" t="str">
        <f t="shared" si="88"/>
        <v>#REF!</v>
      </c>
      <c r="CI505" s="306" t="str">
        <f t="shared" si="88"/>
        <v>#REF!</v>
      </c>
      <c r="CJ505" s="306" t="str">
        <f t="shared" si="88"/>
        <v>#REF!</v>
      </c>
      <c r="CK505" s="304" t="str">
        <f t="shared" si="88"/>
        <v>#REF!</v>
      </c>
      <c r="CL505" s="306" t="str">
        <f t="shared" si="88"/>
        <v>#REF!</v>
      </c>
      <c r="CM505" s="306" t="str">
        <f t="shared" si="88"/>
        <v>#REF!</v>
      </c>
      <c r="CN505" s="306" t="str">
        <f t="shared" si="88"/>
        <v>#REF!</v>
      </c>
      <c r="CO505" s="306" t="str">
        <f t="shared" si="88"/>
        <v>#REF!</v>
      </c>
      <c r="CP505" s="306" t="str">
        <f t="shared" si="88"/>
        <v>#REF!</v>
      </c>
      <c r="CQ505" s="307" t="str">
        <f>IFERROR(__xludf.DUMMYFUNCTION("IF(ISBLANK($K505),"""",IF(REGEXMATCH($K505,""Peraturan""),""Ada"",IF(REGEXMATCH($K505,""Rekomendasi""),""Tidak Ada"", $K505)))
"),"Ada")</f>
        <v>Ada</v>
      </c>
      <c r="CR505" s="308" t="str">
        <f t="array" ref="CR505">INDEX(#REF!,MATCH($D505,#REF!,FALSE))</f>
        <v>#REF!</v>
      </c>
      <c r="CS505" s="309"/>
    </row>
    <row r="506">
      <c r="A506" s="334">
        <v>500.0</v>
      </c>
      <c r="B506" s="334">
        <v>1.0</v>
      </c>
      <c r="C506" s="311" t="s">
        <v>4795</v>
      </c>
      <c r="D506" s="312" t="s">
        <v>4273</v>
      </c>
      <c r="E506" s="313"/>
      <c r="F506" s="218" t="str">
        <f t="array" ref="F506">INDEX('Ortala-KabKota'!F$2:F$415,MATCH($D506,'Ortala-KabKota'!$E$2:$E$415,FALSE))</f>
        <v>#N/A</v>
      </c>
      <c r="G506" s="218" t="str">
        <f t="array" ref="G506">INDEX('Ortala-KabKota'!G$2:G$415,MATCH($D506,'Ortala-KabKota'!$E$2:$E$415,FALSE))</f>
        <v>#N/A</v>
      </c>
      <c r="H506" s="218" t="str">
        <f t="array" ref="H506">INDEX('Ortala-KabKota'!H$2:H$415,MATCH($D506,'Ortala-KabKota'!$E$2:$E$415,FALSE))</f>
        <v>#N/A</v>
      </c>
      <c r="I506" s="218" t="str">
        <f t="array" ref="I506">INDEX('Ortala-KabKota'!I$2:I$415,MATCH($D506,'Ortala-KabKota'!$E$2:$E$415,FALSE))</f>
        <v>#N/A</v>
      </c>
      <c r="J506" s="218" t="str">
        <f t="array" ref="J506">INDEX('Ortala-KabKota'!J$2:J$415,MATCH($D506,'Ortala-KabKota'!$E$2:$E$415,FALSE))</f>
        <v>#N/A</v>
      </c>
      <c r="K506" s="218" t="str">
        <f t="array" ref="K506">INDEX('Ortala-KabKota'!K$2:K$415,MATCH($D506,'Ortala-KabKota'!$E$2:$E$415,FALSE))</f>
        <v>#N/A</v>
      </c>
      <c r="L506" s="218" t="str">
        <f t="array" ref="L506">INDEX('Ortala-KabKota'!L$2:L$415,MATCH($D506,'Ortala-KabKota'!$E$2:$E$415,FALSE))</f>
        <v>#N/A</v>
      </c>
      <c r="M506" s="218" t="str">
        <f t="array" ref="M506">INDEX('Ortala-KabKota'!M$2:M$415,MATCH($D506,'Ortala-KabKota'!$E$2:$E$415,FALSE))</f>
        <v>#N/A</v>
      </c>
      <c r="N506" s="218" t="str">
        <f t="array" ref="N506">INDEX('Ortala-KabKota'!N$2:N$415,MATCH($D506,'Ortala-KabKota'!$E$2:$E$415,FALSE))</f>
        <v>#N/A</v>
      </c>
      <c r="O506" s="218" t="str">
        <f t="array" ref="O506">INDEX('Ortala-KabKota'!O$2:O$415,MATCH($D506,'Ortala-KabKota'!$E$2:$E$415,FALSE))</f>
        <v>#N/A</v>
      </c>
      <c r="P506" s="218" t="str">
        <f t="array" ref="P506">INDEX('Ortala-KabKota'!P$2:P$415,MATCH($D506,'Ortala-KabKota'!$E$2:$E$415,FALSE))</f>
        <v>#N/A</v>
      </c>
      <c r="Q506" s="218" t="str">
        <f t="array" ref="Q506">INDEX('Ortala-KabKota'!Q$2:Q$415,MATCH($D506,'Ortala-KabKota'!$E$2:$E$415,FALSE))</f>
        <v>#N/A</v>
      </c>
      <c r="R506" s="218" t="str">
        <f t="array" ref="R506">INDEX('Ortala-KabKota'!R$2:R$415,MATCH($D506,'Ortala-KabKota'!$E$2:$E$415,FALSE))</f>
        <v>#N/A</v>
      </c>
      <c r="S506" s="218" t="str">
        <f t="array" ref="S506">INDEX('Ortala-KabKota'!S$2:S$415,MATCH($D506,'Ortala-KabKota'!$E$2:$E$415,FALSE))</f>
        <v>#N/A</v>
      </c>
      <c r="T506" s="218" t="str">
        <f t="array" ref="T506">INDEX('Ortala-KabKota'!T$2:T$415,MATCH($D506,'Ortala-KabKota'!$E$2:$E$415,FALSE))</f>
        <v>#N/A</v>
      </c>
      <c r="U506" s="218" t="str">
        <f t="array" ref="U506">INDEX('Ortala-KabKota'!U$2:U$415,MATCH($D506,'Ortala-KabKota'!$E$2:$E$415,FALSE))</f>
        <v>#N/A</v>
      </c>
      <c r="V506" s="218" t="str">
        <f t="array" ref="V506">INDEX('Ortala-KabKota'!V$2:V$415,MATCH($D506,'Ortala-KabKota'!$E$2:$E$415,FALSE))</f>
        <v>#N/A</v>
      </c>
      <c r="W506" s="218" t="str">
        <f t="array" ref="W506">INDEX('Ortala-KabKota'!W$2:W$415,MATCH($D506,'Ortala-KabKota'!$E$2:$E$415,FALSE))</f>
        <v>#N/A</v>
      </c>
      <c r="X506" s="218" t="str">
        <f t="array" ref="X506">INDEX('Ortala-KabKota'!X$2:X$415,MATCH($D506,'Ortala-KabKota'!$E$2:$E$415,FALSE))</f>
        <v>#N/A</v>
      </c>
      <c r="Y506" s="218" t="str">
        <f t="array" ref="Y506">INDEX('Ortala-KabKota'!Y$2:Y$415,MATCH($D506,'Ortala-KabKota'!$E$2:$E$415,FALSE))</f>
        <v>#N/A</v>
      </c>
      <c r="Z506" s="218" t="str">
        <f t="array" ref="Z506">INDEX('Ortala-KabKota'!Z$2:Z$415,MATCH($D506,'Ortala-KabKota'!$E$2:$E$415,FALSE))</f>
        <v>#N/A</v>
      </c>
      <c r="AA506" s="218" t="str">
        <f t="array" ref="AA506">INDEX('Ortala-KabKota'!AA$2:AA$415,MATCH($D506,'Ortala-KabKota'!$E$2:$E$415,FALSE))</f>
        <v>#N/A</v>
      </c>
      <c r="AB506" s="218" t="str">
        <f t="array" ref="AB506">INDEX('Ortala-KabKota'!AB$2:AB$415,MATCH($D506,'Ortala-KabKota'!$E$2:$E$415,FALSE))</f>
        <v>#N/A</v>
      </c>
      <c r="AC506" s="218" t="str">
        <f t="array" ref="AC506">INDEX('Ortala-KabKota'!AC$2:AC$415,MATCH($D506,'Ortala-KabKota'!$E$2:$E$415,FALSE))</f>
        <v>#N/A</v>
      </c>
      <c r="AD506" s="218" t="str">
        <f t="array" ref="AD506">INDEX('Ortala-KabKota'!AD$2:AD$415,MATCH($D506,'Ortala-KabKota'!$E$2:$E$415,FALSE))</f>
        <v>#N/A</v>
      </c>
      <c r="AE506" s="218" t="str">
        <f t="array" ref="AE506">INDEX('Ortala-KabKota'!AE$2:AE$415,MATCH($D506,'Ortala-KabKota'!$E$2:$E$415,FALSE))</f>
        <v>#N/A</v>
      </c>
      <c r="AF506" s="218" t="str">
        <f t="array" ref="AF506">INDEX('Ortala-KabKota'!AF$2:AF$415,MATCH($D506,'Ortala-KabKota'!$E$2:$E$415,FALSE))</f>
        <v>#N/A</v>
      </c>
      <c r="AG506" s="218" t="str">
        <f t="array" ref="AG506">INDEX('Ortala-KabKota'!AG$2:AG$415,MATCH($D506,'Ortala-KabKota'!$E$2:$E$415,FALSE))</f>
        <v>#N/A</v>
      </c>
      <c r="AH506" s="218" t="str">
        <f t="array" ref="AH506">INDEX('Ortala-KabKota'!AH$2:AH$415,MATCH($D506,'Ortala-KabKota'!$E$2:$E$415,FALSE))</f>
        <v>#N/A</v>
      </c>
      <c r="AI506" s="218" t="str">
        <f t="array" ref="AI506">INDEX('Ortala-KabKota'!AI$2:AI$415,MATCH($D506,'Ortala-KabKota'!$E$2:$E$415,FALSE))</f>
        <v>#N/A</v>
      </c>
      <c r="AJ506" s="218" t="str">
        <f t="array" ref="AJ506">INDEX('Ortala-KabKota'!AJ$2:AJ$415,MATCH($D506,'Ortala-KabKota'!$E$2:$E$415,FALSE))</f>
        <v>#N/A</v>
      </c>
      <c r="AK506" s="218" t="str">
        <f t="array" ref="AK506">INDEX('Ortala-KabKota'!AK$2:AK$415,MATCH($D506,'Ortala-KabKota'!$E$2:$E$415,FALSE))</f>
        <v>#N/A</v>
      </c>
      <c r="AL506" s="218" t="str">
        <f t="array" ref="AL506">INDEX('Ortala-KabKota'!AL$2:AL$415,MATCH($D506,'Ortala-KabKota'!$E$2:$E$415,FALSE))</f>
        <v>#N/A</v>
      </c>
      <c r="AM506" s="218" t="str">
        <f t="array" ref="AM506">INDEX('Ortala-KabKota'!AM$2:AM$415,MATCH($D506,'Ortala-KabKota'!$E$2:$E$415,FALSE))</f>
        <v>#N/A</v>
      </c>
      <c r="AN506" s="218" t="str">
        <f t="array" ref="AN506">INDEX('Ortala-KabKota'!AN$2:AN$415,MATCH($D506,'Ortala-KabKota'!$E$2:$E$415,FALSE))</f>
        <v>#N/A</v>
      </c>
      <c r="AO506" s="218" t="str">
        <f t="array" ref="AO506">INDEX('Ortala-KabKota'!AO$2:AO$415,MATCH($D506,'Ortala-KabKota'!$E$2:$E$415,FALSE))</f>
        <v>#N/A</v>
      </c>
      <c r="AP506" s="218" t="str">
        <f t="array" ref="AP506">INDEX('Ortala-KabKota'!AP$2:AP$415,MATCH($D506,'Ortala-KabKota'!$E$2:$E$415,FALSE))</f>
        <v>#N/A</v>
      </c>
      <c r="AQ506" s="218" t="str">
        <f t="array" ref="AQ506">INDEX('Ortala-KabKota'!AQ$2:AQ$415,MATCH($D506,'Ortala-KabKota'!$E$2:$E$415,FALSE))</f>
        <v>#N/A</v>
      </c>
      <c r="AR506" s="218" t="str">
        <f t="array" ref="AR506">INDEX('Ortala-KabKota'!AR$2:AR$415,MATCH($D506,'Ortala-KabKota'!$E$2:$E$415,FALSE))</f>
        <v>#N/A</v>
      </c>
      <c r="AS506" s="218" t="str">
        <f t="array" ref="AS506">INDEX('Ortala-KabKota'!AS$2:AS$415,MATCH($D506,'Ortala-KabKota'!$E$2:$E$415,FALSE))</f>
        <v>#N/A</v>
      </c>
      <c r="AT506" s="218" t="str">
        <f t="array" ref="AT506">INDEX('Ortala-KabKota'!AT$2:AT$415,MATCH($D506,'Ortala-KabKota'!$E$2:$E$415,FALSE))</f>
        <v>#N/A</v>
      </c>
      <c r="AU506" s="218" t="str">
        <f t="array" ref="AU506">INDEX('UPTD PPA KabKota'!D$5:D$513,MATCH($D506,'UPTD PPA KabKota'!$C$5:$C$513,FALSE))</f>
        <v>Belum ada</v>
      </c>
      <c r="AV506" s="218" t="str">
        <f t="array" ref="AV506">INDEX('UPTD PPA KabKota'!E$5:E$513,MATCH($D506,'UPTD PPA KabKota'!$C$5:$C$513,FALSE))</f>
        <v>Belum bisa di pastikan karena Pembagunan Fisik UPTD belum ada</v>
      </c>
      <c r="AW506" s="218" t="str">
        <f t="array" ref="AW506">INDEX('UPTD PPA KabKota'!F$5:F$513,MATCH($D506,'UPTD PPA KabKota'!$C$5:$C$513,FALSE))</f>
        <v>Belum ada</v>
      </c>
      <c r="AX506" s="218" t="str">
        <f t="array" ref="AX506">INDEX('UPTD PPA KabKota'!G$5:G$513,MATCH($D506,'UPTD PPA KabKota'!$C$5:$C$513,FALSE))</f>
        <v>Belum ada</v>
      </c>
      <c r="AY506" s="218" t="str">
        <f t="array" ref="AY506">INDEX('UPTD PPA KabKota'!H$5:H$513,MATCH($D506,'UPTD PPA KabKota'!$C$5:$C$513,FALSE))</f>
        <v>Fisik UPTD belum ada</v>
      </c>
      <c r="AZ506" s="218" t="str">
        <f t="array" ref="AZ506">INDEX('UPTD PPA KabKota'!I$5:I$513,MATCH($D506,'UPTD PPA KabKota'!$C$5:$C$513,FALSE))</f>
        <v>Peraturan Bupati Nomor 61 Tahun 2022</v>
      </c>
      <c r="BA506" s="218">
        <f t="array" ref="BA506">INDEX('UPTD PPA KabKota'!J$5:J$513,MATCH($D506,'UPTD PPA KabKota'!$C$5:$C$513,FALSE))</f>
        <v>2022</v>
      </c>
      <c r="BB506" s="218" t="str">
        <f t="array" ref="BB506">INDEX('UPTD PPA KabKota'!K$5:K$513,MATCH($D506,'UPTD PPA KabKota'!$C$5:$C$513,FALSE))</f>
        <v>B</v>
      </c>
      <c r="BC506" s="218" t="str">
        <f t="array" ref="BC506">INDEX('UPTD PPA KabKota'!L$5:L$513,MATCH($D506,'UPTD PPA KabKota'!$C$5:$C$513,FALSE))</f>
        <v>Belum Ada</v>
      </c>
      <c r="BD506" s="218" t="str">
        <f t="array" ref="BD506">INDEX('UPTD PPA KabKota'!M$5:M$513,MATCH($D506,'UPTD PPA KabKota'!$C$5:$C$513,FALSE))</f>
        <v>Belum Ada</v>
      </c>
      <c r="BE506" s="218" t="str">
        <f t="array" ref="BE506">INDEX('UPTD PPA KabKota'!N$5:N$513,MATCH($D506,'UPTD PPA KabKota'!$C$5:$C$513,FALSE))</f>
        <v>Belum ada</v>
      </c>
      <c r="BF506" s="218" t="str">
        <f t="array" ref="BF506">INDEX('UPTD PPA KabKota'!O$5:O$513,MATCH($D506,'UPTD PPA KabKota'!$C$5:$C$513,FALSE))</f>
        <v>BELUM PUNYA</v>
      </c>
      <c r="BG506" s="218" t="str">
        <f t="array" ref="BG506">INDEX('UPTD PPA KabKota'!P$5:P$513,MATCH($D506,'UPTD PPA KabKota'!$C$5:$C$513,FALSE))</f>
        <v>TIDAK PUNYA</v>
      </c>
      <c r="BH506" s="218" t="str">
        <f t="array" ref="BH506">INDEX('UPTD PPA KabKota'!Q$5:Q$513,MATCH($D506,'UPTD PPA KabKota'!$C$5:$C$513,FALSE))</f>
        <v>Belum ada Gedung Fisik</v>
      </c>
      <c r="BI506" s="218" t="str">
        <f t="array" ref="BI506">INDEX('UPTD PPA KabKota'!R$5:R$513,MATCH($D506,'UPTD PPA KabKota'!$C$5:$C$513,FALSE))</f>
        <v>Ada</v>
      </c>
      <c r="BJ506" s="218" t="str">
        <f t="array" ref="BJ506">INDEX('UPTD PPA KabKota'!S$5:S$513,MATCH($D506,'UPTD PPA KabKota'!$C$5:$C$513,FALSE))</f>
        <v>Tidak Ada</v>
      </c>
      <c r="BK506" s="218" t="str">
        <f t="array" ref="BK506">INDEX('UPTD PPA KabKota'!T$5:T$513,MATCH($D506,'UPTD PPA KabKota'!$C$5:$C$513,FALSE))</f>
        <v>Ada</v>
      </c>
      <c r="BL506" s="218" t="str">
        <f t="array" ref="BL506">INDEX('UPTD PPA KabKota'!U$5:U$513,MATCH($D506,'UPTD PPA KabKota'!$C$5:$C$513,FALSE))</f>
        <v>Ada</v>
      </c>
      <c r="BM506" s="218" t="str">
        <f t="array" ref="BM506">INDEX('UPTD PPA KabKota'!V$5:V$513,MATCH($D506,'UPTD PPA KabKota'!$C$5:$C$513,FALSE))</f>
        <v>Ada</v>
      </c>
      <c r="BN506" s="218" t="str">
        <f t="array" ref="BN506">INDEX('UPTD PPA KabKota'!W$5:W$513,MATCH($D506,'UPTD PPA KabKota'!$C$5:$C$513,FALSE))</f>
        <v>Ada</v>
      </c>
      <c r="BO506" s="218" t="str">
        <f t="array" ref="BO506">INDEX('UPTD PPA KabKota'!X$5:X$513,MATCH($D506,'UPTD PPA KabKota'!$C$5:$C$513,FALSE))</f>
        <v>Ada</v>
      </c>
      <c r="BP506" s="218" t="str">
        <f t="array" ref="BP506">INDEX('UPTD PPA KabKota'!Y$5:Y$513,MATCH($D506,'UPTD PPA KabKota'!$C$5:$C$513,FALSE))</f>
        <v>Tidak Ada</v>
      </c>
      <c r="BQ506" s="218" t="str">
        <f t="array" ref="BQ506">INDEX('UPTD PPA KabKota'!Z$5:Z$513,MATCH($D506,'UPTD PPA KabKota'!$C$5:$C$513,FALSE))</f>
        <v>Ada</v>
      </c>
      <c r="BR506" s="218" t="str">
        <f t="array" ref="BR506">INDEX('UPTD PPA KabKota'!AA$5:AA$513,MATCH($D506,'UPTD PPA KabKota'!$C$5:$C$513,FALSE))</f>
        <v>Tidak Ada</v>
      </c>
      <c r="BS506" s="218" t="str">
        <f t="array" ref="BS506">INDEX('UPTD PPA KabKota'!AB$5:AB$513,MATCH($D506,'UPTD PPA KabKota'!$C$5:$C$513,FALSE))</f>
        <v>Tidak Ada</v>
      </c>
      <c r="BT506" s="218" t="str">
        <f t="array" ref="BT506">INDEX('UPTD PPA KabKota'!AC$5:AC$513,MATCH($D506,'UPTD PPA KabKota'!$C$5:$C$513,FALSE))</f>
        <v>Sudah</v>
      </c>
      <c r="BU506" s="218" t="str">
        <f t="array" ref="BU506">INDEX('UPTD PPA KabKota'!AD$5:AD$513,MATCH($D506,'UPTD PPA KabKota'!$C$5:$C$513,FALSE))</f>
        <v>Sudah</v>
      </c>
      <c r="BV506" s="218" t="str">
        <f t="array" ref="BV506">INDEX('UPTD PPA KabKota'!AE$5:AE$513,MATCH($D506,'UPTD PPA KabKota'!$C$5:$C$513,FALSE))</f>
        <v>Sudah</v>
      </c>
      <c r="BW506" s="218" t="str">
        <f t="array" ref="BW506">INDEX('UPTD PPA KabKota'!AF$5:AF$513,MATCH($D506,'UPTD PPA KabKota'!$C$5:$C$513,FALSE))</f>
        <v>Sudah</v>
      </c>
      <c r="BX506" s="218" t="str">
        <f t="array" ref="BX506">INDEX('UPTD PPA KabKota'!AG$5:AG$513,MATCH($D506,'UPTD PPA KabKota'!$C$5:$C$513,FALSE))</f>
        <v>Sudah</v>
      </c>
      <c r="BY506" s="218" t="str">
        <f t="array" ref="BY506">INDEX('UPTD PPA KabKota'!AH$5:AH$513,MATCH($D506,'UPTD PPA KabKota'!$C$5:$C$513,FALSE))</f>
        <v>Sudah</v>
      </c>
      <c r="BZ506" s="218" t="str">
        <f t="array" ref="BZ506">INDEX('UPTD PPA KabKota'!AI$5:AI$513,MATCH($D506,'UPTD PPA KabKota'!$C$5:$C$513,FALSE))</f>
        <v>Sudah</v>
      </c>
      <c r="CA506" s="218" t="str">
        <f t="array" ref="CA506">INDEX('UPTD PPA KabKota'!AJ$5:AJ$513,MATCH($D506,'UPTD PPA KabKota'!$C$5:$C$513,FALSE))</f>
        <v>Sudah</v>
      </c>
      <c r="CB506" s="218" t="str">
        <f t="array" ref="CB506">INDEX('UPTD PPA KabKota'!AK$5:AK$513,MATCH($D506,'UPTD PPA KabKota'!$C$5:$C$513,FALSE))</f>
        <v>Sudah</v>
      </c>
      <c r="CC506" s="218" t="str">
        <f t="array" ref="CC506">INDEX('UPTD PPA KabKota'!AL$5:AL$513,MATCH($D506,'UPTD PPA KabKota'!$C$5:$C$513,FALSE))</f>
        <v>Sudah</v>
      </c>
      <c r="CD506" s="218" t="str">
        <f t="array" ref="CD506">INDEX('UPTD PPA KabKota'!AM$5:AM$513,MATCH($D506,'UPTD PPA KabKota'!$C$5:$C$513,FALSE))</f>
        <v>Sudah</v>
      </c>
      <c r="CE506" s="218" t="str">
        <f t="array" ref="CE506">INDEX('UPTD PPA KabKota'!AN$5:AN$513,MATCH($D506,'UPTD PPA KabKota'!$C$5:$C$513,FALSE))</f>
        <v>BELUM ADA BAGUNANAN FISIK UPTD NAMUN TUGAS FUNGSI UPTD TETAP DILAKSANAKAN</v>
      </c>
      <c r="CF506" s="218">
        <f t="array" ref="CF506">INDEX('UPTD PPA KabKota'!AO$5:AO$513,MATCH($D506,'UPTD PPA KabKota'!$C$5:$C$513,FALSE))</f>
        <v>69</v>
      </c>
      <c r="CG506" s="218" t="str">
        <f t="array" ref="CG506">INDEX('UPTD PPA KabKota'!AP$5:AP$513,MATCH($D506,'UPTD PPA KabKota'!$C$5:$C$513,FALSE))</f>
        <v>KEKERASAN SEKSUAL</v>
      </c>
      <c r="CH506" s="218" t="str">
        <f t="array" ref="CH506">INDEX('UPTD PPA KabKota'!AQ$5:AQ$513,MATCH($D506,'UPTD PPA KabKota'!$C$5:$C$513,FALSE))</f>
        <v/>
      </c>
      <c r="CI506" s="218" t="str">
        <f t="array" ref="CI506">INDEX('UPTD PPA KabKota'!AR$5:AR$513,MATCH($D506,'UPTD PPA KabKota'!$C$5:$C$513,FALSE))</f>
        <v/>
      </c>
      <c r="CJ506" s="218" t="str">
        <f t="array" ref="CJ506">INDEX('UPTD PPA KabKota'!AS$5:AS$513,MATCH($D506,'UPTD PPA KabKota'!$C$5:$C$513,FALSE))</f>
        <v/>
      </c>
      <c r="CK506" s="218" t="str">
        <f t="array" ref="CK506">INDEX('UPTD PPA KabKota'!AT$5:AT$513,MATCH($D506,'UPTD PPA KabKota'!$C$5:$C$513,FALSE))</f>
        <v/>
      </c>
      <c r="CL506" s="218" t="str">
        <f t="array" ref="CL506">INDEX('UPTD PPA KabKota'!AU$5:AU$513,MATCH($D506,'UPTD PPA KabKota'!$C$5:$C$513,FALSE))</f>
        <v/>
      </c>
      <c r="CM506" s="218" t="str">
        <f t="array" ref="CM506">INDEX('UPTD PPA KabKota'!AV$5:AV$513,MATCH($D506,'UPTD PPA KabKota'!$C$5:$C$513,FALSE))</f>
        <v/>
      </c>
      <c r="CN506" s="218" t="str">
        <f t="array" ref="CN506">INDEX('UPTD PPA KabKota'!AW$5:AW$513,MATCH($D506,'UPTD PPA KabKota'!$C$5:$C$513,FALSE))</f>
        <v>v</v>
      </c>
      <c r="CO506" s="218" t="str">
        <f t="array" ref="CO506">INDEX('UPTD PPA KabKota'!AX$5:AX$513,MATCH($D506,'UPTD PPA KabKota'!$C$5:$C$513,FALSE))</f>
        <v/>
      </c>
      <c r="CP506" s="218" t="str">
        <f t="array" ref="CP506">INDEX('UPTD PPA KabKota'!AY$5:AY$513,MATCH($D506,'UPTD PPA KabKota'!$C$5:$C$513,FALSE))</f>
        <v/>
      </c>
      <c r="CQ506" s="209" t="str">
        <f>IFERROR(__xludf.DUMMYFUNCTION("IF(ISBLANK($K506),"""",IF(REGEXMATCH($K506,""Peraturan""),""Ada"",IF(REGEXMATCH($K506,""Rekomendasi""),""Tidak Ada"", $K506)))
"),"#N/A")</f>
        <v>#N/A</v>
      </c>
      <c r="CR506" s="209" t="str">
        <f t="array" ref="CR506">index('UPTD PPA KabKota'!$BI$5:$BI$513,match($D506,'UPTD PPA KabKota'!$C$5:$C$513,false))</f>
        <v>Ada</v>
      </c>
      <c r="CS506" s="314" t="str">
        <f t="shared" ref="CS506:CS512" si="89">IFS(CQ506="Ada","Ada",CR506="Ada","Ada",CR506="Tidak Ada","Tidak Ada")</f>
        <v>#N/A</v>
      </c>
    </row>
    <row r="507">
      <c r="A507" s="334">
        <v>501.0</v>
      </c>
      <c r="B507" s="334">
        <v>2.0</v>
      </c>
      <c r="C507" s="311" t="s">
        <v>4795</v>
      </c>
      <c r="D507" s="312" t="s">
        <v>4291</v>
      </c>
      <c r="E507" s="315"/>
      <c r="F507" s="218" t="str">
        <f t="array" ref="F507">INDEX('Ortala-KabKota'!F$2:F$415,MATCH($D507,'Ortala-KabKota'!$E$2:$E$415,FALSE))</f>
        <v>#N/A</v>
      </c>
      <c r="G507" s="218" t="str">
        <f t="array" ref="G507">INDEX('Ortala-KabKota'!G$2:G$415,MATCH($D507,'Ortala-KabKota'!$E$2:$E$415,FALSE))</f>
        <v>#N/A</v>
      </c>
      <c r="H507" s="218" t="str">
        <f t="array" ref="H507">INDEX('Ortala-KabKota'!H$2:H$415,MATCH($D507,'Ortala-KabKota'!$E$2:$E$415,FALSE))</f>
        <v>#N/A</v>
      </c>
      <c r="I507" s="218" t="str">
        <f t="array" ref="I507">INDEX('Ortala-KabKota'!I$2:I$415,MATCH($D507,'Ortala-KabKota'!$E$2:$E$415,FALSE))</f>
        <v>#N/A</v>
      </c>
      <c r="J507" s="218" t="str">
        <f t="array" ref="J507">INDEX('Ortala-KabKota'!J$2:J$415,MATCH($D507,'Ortala-KabKota'!$E$2:$E$415,FALSE))</f>
        <v>#N/A</v>
      </c>
      <c r="K507" s="218" t="str">
        <f t="array" ref="K507">INDEX('Ortala-KabKota'!K$2:K$415,MATCH($D507,'Ortala-KabKota'!$E$2:$E$415,FALSE))</f>
        <v>#N/A</v>
      </c>
      <c r="L507" s="218" t="str">
        <f t="array" ref="L507">INDEX('Ortala-KabKota'!L$2:L$415,MATCH($D507,'Ortala-KabKota'!$E$2:$E$415,FALSE))</f>
        <v>#N/A</v>
      </c>
      <c r="M507" s="218" t="str">
        <f t="array" ref="M507">INDEX('Ortala-KabKota'!M$2:M$415,MATCH($D507,'Ortala-KabKota'!$E$2:$E$415,FALSE))</f>
        <v>#N/A</v>
      </c>
      <c r="N507" s="218" t="str">
        <f t="array" ref="N507">INDEX('Ortala-KabKota'!N$2:N$415,MATCH($D507,'Ortala-KabKota'!$E$2:$E$415,FALSE))</f>
        <v>#N/A</v>
      </c>
      <c r="O507" s="218" t="str">
        <f t="array" ref="O507">INDEX('Ortala-KabKota'!O$2:O$415,MATCH($D507,'Ortala-KabKota'!$E$2:$E$415,FALSE))</f>
        <v>#N/A</v>
      </c>
      <c r="P507" s="218" t="str">
        <f t="array" ref="P507">INDEX('Ortala-KabKota'!P$2:P$415,MATCH($D507,'Ortala-KabKota'!$E$2:$E$415,FALSE))</f>
        <v>#N/A</v>
      </c>
      <c r="Q507" s="218" t="str">
        <f t="array" ref="Q507">INDEX('Ortala-KabKota'!Q$2:Q$415,MATCH($D507,'Ortala-KabKota'!$E$2:$E$415,FALSE))</f>
        <v>#N/A</v>
      </c>
      <c r="R507" s="218" t="str">
        <f t="array" ref="R507">INDEX('Ortala-KabKota'!R$2:R$415,MATCH($D507,'Ortala-KabKota'!$E$2:$E$415,FALSE))</f>
        <v>#N/A</v>
      </c>
      <c r="S507" s="218" t="str">
        <f t="array" ref="S507">INDEX('Ortala-KabKota'!S$2:S$415,MATCH($D507,'Ortala-KabKota'!$E$2:$E$415,FALSE))</f>
        <v>#N/A</v>
      </c>
      <c r="T507" s="218" t="str">
        <f t="array" ref="T507">INDEX('Ortala-KabKota'!T$2:T$415,MATCH($D507,'Ortala-KabKota'!$E$2:$E$415,FALSE))</f>
        <v>#N/A</v>
      </c>
      <c r="U507" s="218" t="str">
        <f t="array" ref="U507">INDEX('Ortala-KabKota'!U$2:U$415,MATCH($D507,'Ortala-KabKota'!$E$2:$E$415,FALSE))</f>
        <v>#N/A</v>
      </c>
      <c r="V507" s="218" t="str">
        <f t="array" ref="V507">INDEX('Ortala-KabKota'!V$2:V$415,MATCH($D507,'Ortala-KabKota'!$E$2:$E$415,FALSE))</f>
        <v>#N/A</v>
      </c>
      <c r="W507" s="218" t="str">
        <f t="array" ref="W507">INDEX('Ortala-KabKota'!W$2:W$415,MATCH($D507,'Ortala-KabKota'!$E$2:$E$415,FALSE))</f>
        <v>#N/A</v>
      </c>
      <c r="X507" s="218" t="str">
        <f t="array" ref="X507">INDEX('Ortala-KabKota'!X$2:X$415,MATCH($D507,'Ortala-KabKota'!$E$2:$E$415,FALSE))</f>
        <v>#N/A</v>
      </c>
      <c r="Y507" s="218" t="str">
        <f t="array" ref="Y507">INDEX('Ortala-KabKota'!Y$2:Y$415,MATCH($D507,'Ortala-KabKota'!$E$2:$E$415,FALSE))</f>
        <v>#N/A</v>
      </c>
      <c r="Z507" s="218" t="str">
        <f t="array" ref="Z507">INDEX('Ortala-KabKota'!Z$2:Z$415,MATCH($D507,'Ortala-KabKota'!$E$2:$E$415,FALSE))</f>
        <v>#N/A</v>
      </c>
      <c r="AA507" s="218" t="str">
        <f t="array" ref="AA507">INDEX('Ortala-KabKota'!AA$2:AA$415,MATCH($D507,'Ortala-KabKota'!$E$2:$E$415,FALSE))</f>
        <v>#N/A</v>
      </c>
      <c r="AB507" s="218" t="str">
        <f t="array" ref="AB507">INDEX('Ortala-KabKota'!AB$2:AB$415,MATCH($D507,'Ortala-KabKota'!$E$2:$E$415,FALSE))</f>
        <v>#N/A</v>
      </c>
      <c r="AC507" s="218" t="str">
        <f t="array" ref="AC507">INDEX('Ortala-KabKota'!AC$2:AC$415,MATCH($D507,'Ortala-KabKota'!$E$2:$E$415,FALSE))</f>
        <v>#N/A</v>
      </c>
      <c r="AD507" s="218" t="str">
        <f t="array" ref="AD507">INDEX('Ortala-KabKota'!AD$2:AD$415,MATCH($D507,'Ortala-KabKota'!$E$2:$E$415,FALSE))</f>
        <v>#N/A</v>
      </c>
      <c r="AE507" s="218" t="str">
        <f t="array" ref="AE507">INDEX('Ortala-KabKota'!AE$2:AE$415,MATCH($D507,'Ortala-KabKota'!$E$2:$E$415,FALSE))</f>
        <v>#N/A</v>
      </c>
      <c r="AF507" s="218" t="str">
        <f t="array" ref="AF507">INDEX('Ortala-KabKota'!AF$2:AF$415,MATCH($D507,'Ortala-KabKota'!$E$2:$E$415,FALSE))</f>
        <v>#N/A</v>
      </c>
      <c r="AG507" s="218" t="str">
        <f t="array" ref="AG507">INDEX('Ortala-KabKota'!AG$2:AG$415,MATCH($D507,'Ortala-KabKota'!$E$2:$E$415,FALSE))</f>
        <v>#N/A</v>
      </c>
      <c r="AH507" s="218" t="str">
        <f t="array" ref="AH507">INDEX('Ortala-KabKota'!AH$2:AH$415,MATCH($D507,'Ortala-KabKota'!$E$2:$E$415,FALSE))</f>
        <v>#N/A</v>
      </c>
      <c r="AI507" s="218" t="str">
        <f t="array" ref="AI507">INDEX('Ortala-KabKota'!AI$2:AI$415,MATCH($D507,'Ortala-KabKota'!$E$2:$E$415,FALSE))</f>
        <v>#N/A</v>
      </c>
      <c r="AJ507" s="218" t="str">
        <f t="array" ref="AJ507">INDEX('Ortala-KabKota'!AJ$2:AJ$415,MATCH($D507,'Ortala-KabKota'!$E$2:$E$415,FALSE))</f>
        <v>#N/A</v>
      </c>
      <c r="AK507" s="218" t="str">
        <f t="array" ref="AK507">INDEX('Ortala-KabKota'!AK$2:AK$415,MATCH($D507,'Ortala-KabKota'!$E$2:$E$415,FALSE))</f>
        <v>#N/A</v>
      </c>
      <c r="AL507" s="218" t="str">
        <f t="array" ref="AL507">INDEX('Ortala-KabKota'!AL$2:AL$415,MATCH($D507,'Ortala-KabKota'!$E$2:$E$415,FALSE))</f>
        <v>#N/A</v>
      </c>
      <c r="AM507" s="218" t="str">
        <f t="array" ref="AM507">INDEX('Ortala-KabKota'!AM$2:AM$415,MATCH($D507,'Ortala-KabKota'!$E$2:$E$415,FALSE))</f>
        <v>#N/A</v>
      </c>
      <c r="AN507" s="218" t="str">
        <f t="array" ref="AN507">INDEX('Ortala-KabKota'!AN$2:AN$415,MATCH($D507,'Ortala-KabKota'!$E$2:$E$415,FALSE))</f>
        <v>#N/A</v>
      </c>
      <c r="AO507" s="218" t="str">
        <f t="array" ref="AO507">INDEX('Ortala-KabKota'!AO$2:AO$415,MATCH($D507,'Ortala-KabKota'!$E$2:$E$415,FALSE))</f>
        <v>#N/A</v>
      </c>
      <c r="AP507" s="218" t="str">
        <f t="array" ref="AP507">INDEX('Ortala-KabKota'!AP$2:AP$415,MATCH($D507,'Ortala-KabKota'!$E$2:$E$415,FALSE))</f>
        <v>#N/A</v>
      </c>
      <c r="AQ507" s="218" t="str">
        <f t="array" ref="AQ507">INDEX('Ortala-KabKota'!AQ$2:AQ$415,MATCH($D507,'Ortala-KabKota'!$E$2:$E$415,FALSE))</f>
        <v>#N/A</v>
      </c>
      <c r="AR507" s="218" t="str">
        <f t="array" ref="AR507">INDEX('Ortala-KabKota'!AR$2:AR$415,MATCH($D507,'Ortala-KabKota'!$E$2:$E$415,FALSE))</f>
        <v>#N/A</v>
      </c>
      <c r="AS507" s="218" t="str">
        <f t="array" ref="AS507">INDEX('Ortala-KabKota'!AS$2:AS$415,MATCH($D507,'Ortala-KabKota'!$E$2:$E$415,FALSE))</f>
        <v>#N/A</v>
      </c>
      <c r="AT507" s="218" t="str">
        <f t="array" ref="AT507">INDEX('Ortala-KabKota'!AT$2:AT$415,MATCH($D507,'Ortala-KabKota'!$E$2:$E$415,FALSE))</f>
        <v>#N/A</v>
      </c>
      <c r="AU507" s="218" t="str">
        <f t="array" ref="AU507">INDEX('UPTD PPA KabKota'!D$5:D$513,MATCH($D507,'UPTD PPA KabKota'!$C$5:$C$513,FALSE))</f>
        <v/>
      </c>
      <c r="AV507" s="218" t="str">
        <f t="array" ref="AV507">INDEX('UPTD PPA KabKota'!E$5:E$513,MATCH($D507,'UPTD PPA KabKota'!$C$5:$C$513,FALSE))</f>
        <v/>
      </c>
      <c r="AW507" s="218" t="str">
        <f t="array" ref="AW507">INDEX('UPTD PPA KabKota'!F$5:F$513,MATCH($D507,'UPTD PPA KabKota'!$C$5:$C$513,FALSE))</f>
        <v/>
      </c>
      <c r="AX507" s="218" t="str">
        <f t="array" ref="AX507">INDEX('UPTD PPA KabKota'!G$5:G$513,MATCH($D507,'UPTD PPA KabKota'!$C$5:$C$513,FALSE))</f>
        <v/>
      </c>
      <c r="AY507" s="218" t="str">
        <f t="array" ref="AY507">INDEX('UPTD PPA KabKota'!H$5:H$513,MATCH($D507,'UPTD PPA KabKota'!$C$5:$C$513,FALSE))</f>
        <v/>
      </c>
      <c r="AZ507" s="218" t="str">
        <f t="array" ref="AZ507">INDEX('UPTD PPA KabKota'!I$5:I$513,MATCH($D507,'UPTD PPA KabKota'!$C$5:$C$513,FALSE))</f>
        <v>Peraturan Bupati Nomor 23 tahun 2023 tentang Pembentukan UPTD PPA di Kabupaten Kaimana</v>
      </c>
      <c r="BA507" s="218">
        <f t="array" ref="BA507">INDEX('UPTD PPA KabKota'!J$5:J$513,MATCH($D507,'UPTD PPA KabKota'!$C$5:$C$513,FALSE))</f>
        <v>2023</v>
      </c>
      <c r="BB507" s="218" t="str">
        <f t="array" ref="BB507">INDEX('UPTD PPA KabKota'!K$5:K$513,MATCH($D507,'UPTD PPA KabKota'!$C$5:$C$513,FALSE))</f>
        <v/>
      </c>
      <c r="BC507" s="218" t="str">
        <f t="array" ref="BC507">INDEX('UPTD PPA KabKota'!L$5:L$513,MATCH($D507,'UPTD PPA KabKota'!$C$5:$C$513,FALSE))</f>
        <v/>
      </c>
      <c r="BD507" s="218" t="str">
        <f t="array" ref="BD507">INDEX('UPTD PPA KabKota'!M$5:M$513,MATCH($D507,'UPTD PPA KabKota'!$C$5:$C$513,FALSE))</f>
        <v/>
      </c>
      <c r="BE507" s="218" t="str">
        <f t="array" ref="BE507">INDEX('UPTD PPA KabKota'!N$5:N$513,MATCH($D507,'UPTD PPA KabKota'!$C$5:$C$513,FALSE))</f>
        <v/>
      </c>
      <c r="BF507" s="218" t="str">
        <f t="array" ref="BF507">INDEX('UPTD PPA KabKota'!O$5:O$513,MATCH($D507,'UPTD PPA KabKota'!$C$5:$C$513,FALSE))</f>
        <v/>
      </c>
      <c r="BG507" s="218" t="str">
        <f t="array" ref="BG507">INDEX('UPTD PPA KabKota'!P$5:P$513,MATCH($D507,'UPTD PPA KabKota'!$C$5:$C$513,FALSE))</f>
        <v/>
      </c>
      <c r="BH507" s="218" t="str">
        <f t="array" ref="BH507">INDEX('UPTD PPA KabKota'!Q$5:Q$513,MATCH($D507,'UPTD PPA KabKota'!$C$5:$C$513,FALSE))</f>
        <v/>
      </c>
      <c r="BI507" s="218" t="str">
        <f t="array" ref="BI507">INDEX('UPTD PPA KabKota'!R$5:R$513,MATCH($D507,'UPTD PPA KabKota'!$C$5:$C$513,FALSE))</f>
        <v/>
      </c>
      <c r="BJ507" s="218" t="str">
        <f t="array" ref="BJ507">INDEX('UPTD PPA KabKota'!S$5:S$513,MATCH($D507,'UPTD PPA KabKota'!$C$5:$C$513,FALSE))</f>
        <v/>
      </c>
      <c r="BK507" s="218" t="str">
        <f t="array" ref="BK507">INDEX('UPTD PPA KabKota'!T$5:T$513,MATCH($D507,'UPTD PPA KabKota'!$C$5:$C$513,FALSE))</f>
        <v/>
      </c>
      <c r="BL507" s="218" t="str">
        <f t="array" ref="BL507">INDEX('UPTD PPA KabKota'!U$5:U$513,MATCH($D507,'UPTD PPA KabKota'!$C$5:$C$513,FALSE))</f>
        <v/>
      </c>
      <c r="BM507" s="218" t="str">
        <f t="array" ref="BM507">INDEX('UPTD PPA KabKota'!V$5:V$513,MATCH($D507,'UPTD PPA KabKota'!$C$5:$C$513,FALSE))</f>
        <v/>
      </c>
      <c r="BN507" s="218" t="str">
        <f t="array" ref="BN507">INDEX('UPTD PPA KabKota'!W$5:W$513,MATCH($D507,'UPTD PPA KabKota'!$C$5:$C$513,FALSE))</f>
        <v/>
      </c>
      <c r="BO507" s="218" t="str">
        <f t="array" ref="BO507">INDEX('UPTD PPA KabKota'!X$5:X$513,MATCH($D507,'UPTD PPA KabKota'!$C$5:$C$513,FALSE))</f>
        <v/>
      </c>
      <c r="BP507" s="218" t="str">
        <f t="array" ref="BP507">INDEX('UPTD PPA KabKota'!Y$5:Y$513,MATCH($D507,'UPTD PPA KabKota'!$C$5:$C$513,FALSE))</f>
        <v/>
      </c>
      <c r="BQ507" s="218" t="str">
        <f t="array" ref="BQ507">INDEX('UPTD PPA KabKota'!Z$5:Z$513,MATCH($D507,'UPTD PPA KabKota'!$C$5:$C$513,FALSE))</f>
        <v/>
      </c>
      <c r="BR507" s="218" t="str">
        <f t="array" ref="BR507">INDEX('UPTD PPA KabKota'!AA$5:AA$513,MATCH($D507,'UPTD PPA KabKota'!$C$5:$C$513,FALSE))</f>
        <v/>
      </c>
      <c r="BS507" s="218" t="str">
        <f t="array" ref="BS507">INDEX('UPTD PPA KabKota'!AB$5:AB$513,MATCH($D507,'UPTD PPA KabKota'!$C$5:$C$513,FALSE))</f>
        <v/>
      </c>
      <c r="BT507" s="218" t="str">
        <f t="array" ref="BT507">INDEX('UPTD PPA KabKota'!AC$5:AC$513,MATCH($D507,'UPTD PPA KabKota'!$C$5:$C$513,FALSE))</f>
        <v/>
      </c>
      <c r="BU507" s="218" t="str">
        <f t="array" ref="BU507">INDEX('UPTD PPA KabKota'!AD$5:AD$513,MATCH($D507,'UPTD PPA KabKota'!$C$5:$C$513,FALSE))</f>
        <v/>
      </c>
      <c r="BV507" s="218" t="str">
        <f t="array" ref="BV507">INDEX('UPTD PPA KabKota'!AE$5:AE$513,MATCH($D507,'UPTD PPA KabKota'!$C$5:$C$513,FALSE))</f>
        <v/>
      </c>
      <c r="BW507" s="218" t="str">
        <f t="array" ref="BW507">INDEX('UPTD PPA KabKota'!AF$5:AF$513,MATCH($D507,'UPTD PPA KabKota'!$C$5:$C$513,FALSE))</f>
        <v/>
      </c>
      <c r="BX507" s="218" t="str">
        <f t="array" ref="BX507">INDEX('UPTD PPA KabKota'!AG$5:AG$513,MATCH($D507,'UPTD PPA KabKota'!$C$5:$C$513,FALSE))</f>
        <v/>
      </c>
      <c r="BY507" s="218" t="str">
        <f t="array" ref="BY507">INDEX('UPTD PPA KabKota'!AH$5:AH$513,MATCH($D507,'UPTD PPA KabKota'!$C$5:$C$513,FALSE))</f>
        <v/>
      </c>
      <c r="BZ507" s="218" t="str">
        <f t="array" ref="BZ507">INDEX('UPTD PPA KabKota'!AI$5:AI$513,MATCH($D507,'UPTD PPA KabKota'!$C$5:$C$513,FALSE))</f>
        <v/>
      </c>
      <c r="CA507" s="218" t="str">
        <f t="array" ref="CA507">INDEX('UPTD PPA KabKota'!AJ$5:AJ$513,MATCH($D507,'UPTD PPA KabKota'!$C$5:$C$513,FALSE))</f>
        <v/>
      </c>
      <c r="CB507" s="218" t="str">
        <f t="array" ref="CB507">INDEX('UPTD PPA KabKota'!AK$5:AK$513,MATCH($D507,'UPTD PPA KabKota'!$C$5:$C$513,FALSE))</f>
        <v/>
      </c>
      <c r="CC507" s="218" t="str">
        <f t="array" ref="CC507">INDEX('UPTD PPA KabKota'!AL$5:AL$513,MATCH($D507,'UPTD PPA KabKota'!$C$5:$C$513,FALSE))</f>
        <v/>
      </c>
      <c r="CD507" s="218" t="str">
        <f t="array" ref="CD507">INDEX('UPTD PPA KabKota'!AM$5:AM$513,MATCH($D507,'UPTD PPA KabKota'!$C$5:$C$513,FALSE))</f>
        <v/>
      </c>
      <c r="CE507" s="218" t="str">
        <f t="array" ref="CE507">INDEX('UPTD PPA KabKota'!AN$5:AN$513,MATCH($D507,'UPTD PPA KabKota'!$C$5:$C$513,FALSE))</f>
        <v/>
      </c>
      <c r="CF507" s="218" t="str">
        <f t="array" ref="CF507">INDEX('UPTD PPA KabKota'!AO$5:AO$513,MATCH($D507,'UPTD PPA KabKota'!$C$5:$C$513,FALSE))</f>
        <v/>
      </c>
      <c r="CG507" s="218" t="str">
        <f t="array" ref="CG507">INDEX('UPTD PPA KabKota'!AP$5:AP$513,MATCH($D507,'UPTD PPA KabKota'!$C$5:$C$513,FALSE))</f>
        <v/>
      </c>
      <c r="CH507" s="218" t="str">
        <f t="array" ref="CH507">INDEX('UPTD PPA KabKota'!AQ$5:AQ$513,MATCH($D507,'UPTD PPA KabKota'!$C$5:$C$513,FALSE))</f>
        <v/>
      </c>
      <c r="CI507" s="218" t="str">
        <f t="array" ref="CI507">INDEX('UPTD PPA KabKota'!AR$5:AR$513,MATCH($D507,'UPTD PPA KabKota'!$C$5:$C$513,FALSE))</f>
        <v/>
      </c>
      <c r="CJ507" s="218" t="str">
        <f t="array" ref="CJ507">INDEX('UPTD PPA KabKota'!AS$5:AS$513,MATCH($D507,'UPTD PPA KabKota'!$C$5:$C$513,FALSE))</f>
        <v/>
      </c>
      <c r="CK507" s="218" t="str">
        <f t="array" ref="CK507">INDEX('UPTD PPA KabKota'!AT$5:AT$513,MATCH($D507,'UPTD PPA KabKota'!$C$5:$C$513,FALSE))</f>
        <v/>
      </c>
      <c r="CL507" s="218" t="str">
        <f t="array" ref="CL507">INDEX('UPTD PPA KabKota'!AU$5:AU$513,MATCH($D507,'UPTD PPA KabKota'!$C$5:$C$513,FALSE))</f>
        <v/>
      </c>
      <c r="CM507" s="218" t="str">
        <f t="array" ref="CM507">INDEX('UPTD PPA KabKota'!AV$5:AV$513,MATCH($D507,'UPTD PPA KabKota'!$C$5:$C$513,FALSE))</f>
        <v/>
      </c>
      <c r="CN507" s="218" t="str">
        <f t="array" ref="CN507">INDEX('UPTD PPA KabKota'!AW$5:AW$513,MATCH($D507,'UPTD PPA KabKota'!$C$5:$C$513,FALSE))</f>
        <v/>
      </c>
      <c r="CO507" s="218" t="str">
        <f t="array" ref="CO507">INDEX('UPTD PPA KabKota'!AX$5:AX$513,MATCH($D507,'UPTD PPA KabKota'!$C$5:$C$513,FALSE))</f>
        <v/>
      </c>
      <c r="CP507" s="218" t="str">
        <f t="array" ref="CP507">INDEX('UPTD PPA KabKota'!AY$5:AY$513,MATCH($D507,'UPTD PPA KabKota'!$C$5:$C$513,FALSE))</f>
        <v/>
      </c>
      <c r="CQ507" s="209" t="str">
        <f>IFERROR(__xludf.DUMMYFUNCTION("IF(ISBLANK($K507),"""",IF(REGEXMATCH($K507,""Peraturan""),""Ada"",IF(REGEXMATCH($K507,""Rekomendasi""),""Tidak Ada"", $K507)))
"),"#N/A")</f>
        <v>#N/A</v>
      </c>
      <c r="CR507" s="209" t="str">
        <f t="array" ref="CR507">index('UPTD PPA KabKota'!$BI$5:$BI$513,match($D507,'UPTD PPA KabKota'!$C$5:$C$513,false))</f>
        <v>Ada</v>
      </c>
      <c r="CS507" s="314" t="str">
        <f t="shared" si="89"/>
        <v>#N/A</v>
      </c>
    </row>
    <row r="508">
      <c r="A508" s="334">
        <v>502.0</v>
      </c>
      <c r="B508" s="334">
        <v>3.0</v>
      </c>
      <c r="C508" s="311" t="s">
        <v>4795</v>
      </c>
      <c r="D508" s="312" t="s">
        <v>4296</v>
      </c>
      <c r="E508" s="313"/>
      <c r="F508" s="218" t="str">
        <f t="array" ref="F508">INDEX('Ortala-KabKota'!F$2:F$415,MATCH($D508,'Ortala-KabKota'!$E$2:$E$415,FALSE))</f>
        <v>#N/A</v>
      </c>
      <c r="G508" s="218" t="str">
        <f t="array" ref="G508">INDEX('Ortala-KabKota'!G$2:G$415,MATCH($D508,'Ortala-KabKota'!$E$2:$E$415,FALSE))</f>
        <v>#N/A</v>
      </c>
      <c r="H508" s="218" t="str">
        <f t="array" ref="H508">INDEX('Ortala-KabKota'!H$2:H$415,MATCH($D508,'Ortala-KabKota'!$E$2:$E$415,FALSE))</f>
        <v>#N/A</v>
      </c>
      <c r="I508" s="218" t="str">
        <f t="array" ref="I508">INDEX('Ortala-KabKota'!I$2:I$415,MATCH($D508,'Ortala-KabKota'!$E$2:$E$415,FALSE))</f>
        <v>#N/A</v>
      </c>
      <c r="J508" s="218" t="str">
        <f t="array" ref="J508">INDEX('Ortala-KabKota'!J$2:J$415,MATCH($D508,'Ortala-KabKota'!$E$2:$E$415,FALSE))</f>
        <v>#N/A</v>
      </c>
      <c r="K508" s="218" t="str">
        <f t="array" ref="K508">INDEX('Ortala-KabKota'!K$2:K$415,MATCH($D508,'Ortala-KabKota'!$E$2:$E$415,FALSE))</f>
        <v>#N/A</v>
      </c>
      <c r="L508" s="218" t="str">
        <f t="array" ref="L508">INDEX('Ortala-KabKota'!L$2:L$415,MATCH($D508,'Ortala-KabKota'!$E$2:$E$415,FALSE))</f>
        <v>#N/A</v>
      </c>
      <c r="M508" s="218" t="str">
        <f t="array" ref="M508">INDEX('Ortala-KabKota'!M$2:M$415,MATCH($D508,'Ortala-KabKota'!$E$2:$E$415,FALSE))</f>
        <v>#N/A</v>
      </c>
      <c r="N508" s="218" t="str">
        <f t="array" ref="N508">INDEX('Ortala-KabKota'!N$2:N$415,MATCH($D508,'Ortala-KabKota'!$E$2:$E$415,FALSE))</f>
        <v>#N/A</v>
      </c>
      <c r="O508" s="218" t="str">
        <f t="array" ref="O508">INDEX('Ortala-KabKota'!O$2:O$415,MATCH($D508,'Ortala-KabKota'!$E$2:$E$415,FALSE))</f>
        <v>#N/A</v>
      </c>
      <c r="P508" s="218" t="str">
        <f t="array" ref="P508">INDEX('Ortala-KabKota'!P$2:P$415,MATCH($D508,'Ortala-KabKota'!$E$2:$E$415,FALSE))</f>
        <v>#N/A</v>
      </c>
      <c r="Q508" s="218" t="str">
        <f t="array" ref="Q508">INDEX('Ortala-KabKota'!Q$2:Q$415,MATCH($D508,'Ortala-KabKota'!$E$2:$E$415,FALSE))</f>
        <v>#N/A</v>
      </c>
      <c r="R508" s="218" t="str">
        <f t="array" ref="R508">INDEX('Ortala-KabKota'!R$2:R$415,MATCH($D508,'Ortala-KabKota'!$E$2:$E$415,FALSE))</f>
        <v>#N/A</v>
      </c>
      <c r="S508" s="218" t="str">
        <f t="array" ref="S508">INDEX('Ortala-KabKota'!S$2:S$415,MATCH($D508,'Ortala-KabKota'!$E$2:$E$415,FALSE))</f>
        <v>#N/A</v>
      </c>
      <c r="T508" s="218" t="str">
        <f t="array" ref="T508">INDEX('Ortala-KabKota'!T$2:T$415,MATCH($D508,'Ortala-KabKota'!$E$2:$E$415,FALSE))</f>
        <v>#N/A</v>
      </c>
      <c r="U508" s="218" t="str">
        <f t="array" ref="U508">INDEX('Ortala-KabKota'!U$2:U$415,MATCH($D508,'Ortala-KabKota'!$E$2:$E$415,FALSE))</f>
        <v>#N/A</v>
      </c>
      <c r="V508" s="218" t="str">
        <f t="array" ref="V508">INDEX('Ortala-KabKota'!V$2:V$415,MATCH($D508,'Ortala-KabKota'!$E$2:$E$415,FALSE))</f>
        <v>#N/A</v>
      </c>
      <c r="W508" s="218" t="str">
        <f t="array" ref="W508">INDEX('Ortala-KabKota'!W$2:W$415,MATCH($D508,'Ortala-KabKota'!$E$2:$E$415,FALSE))</f>
        <v>#N/A</v>
      </c>
      <c r="X508" s="218" t="str">
        <f t="array" ref="X508">INDEX('Ortala-KabKota'!X$2:X$415,MATCH($D508,'Ortala-KabKota'!$E$2:$E$415,FALSE))</f>
        <v>#N/A</v>
      </c>
      <c r="Y508" s="218" t="str">
        <f t="array" ref="Y508">INDEX('Ortala-KabKota'!Y$2:Y$415,MATCH($D508,'Ortala-KabKota'!$E$2:$E$415,FALSE))</f>
        <v>#N/A</v>
      </c>
      <c r="Z508" s="218" t="str">
        <f t="array" ref="Z508">INDEX('Ortala-KabKota'!Z$2:Z$415,MATCH($D508,'Ortala-KabKota'!$E$2:$E$415,FALSE))</f>
        <v>#N/A</v>
      </c>
      <c r="AA508" s="218" t="str">
        <f t="array" ref="AA508">INDEX('Ortala-KabKota'!AA$2:AA$415,MATCH($D508,'Ortala-KabKota'!$E$2:$E$415,FALSE))</f>
        <v>#N/A</v>
      </c>
      <c r="AB508" s="218" t="str">
        <f t="array" ref="AB508">INDEX('Ortala-KabKota'!AB$2:AB$415,MATCH($D508,'Ortala-KabKota'!$E$2:$E$415,FALSE))</f>
        <v>#N/A</v>
      </c>
      <c r="AC508" s="218" t="str">
        <f t="array" ref="AC508">INDEX('Ortala-KabKota'!AC$2:AC$415,MATCH($D508,'Ortala-KabKota'!$E$2:$E$415,FALSE))</f>
        <v>#N/A</v>
      </c>
      <c r="AD508" s="218" t="str">
        <f t="array" ref="AD508">INDEX('Ortala-KabKota'!AD$2:AD$415,MATCH($D508,'Ortala-KabKota'!$E$2:$E$415,FALSE))</f>
        <v>#N/A</v>
      </c>
      <c r="AE508" s="218" t="str">
        <f t="array" ref="AE508">INDEX('Ortala-KabKota'!AE$2:AE$415,MATCH($D508,'Ortala-KabKota'!$E$2:$E$415,FALSE))</f>
        <v>#N/A</v>
      </c>
      <c r="AF508" s="218" t="str">
        <f t="array" ref="AF508">INDEX('Ortala-KabKota'!AF$2:AF$415,MATCH($D508,'Ortala-KabKota'!$E$2:$E$415,FALSE))</f>
        <v>#N/A</v>
      </c>
      <c r="AG508" s="218" t="str">
        <f t="array" ref="AG508">INDEX('Ortala-KabKota'!AG$2:AG$415,MATCH($D508,'Ortala-KabKota'!$E$2:$E$415,FALSE))</f>
        <v>#N/A</v>
      </c>
      <c r="AH508" s="218" t="str">
        <f t="array" ref="AH508">INDEX('Ortala-KabKota'!AH$2:AH$415,MATCH($D508,'Ortala-KabKota'!$E$2:$E$415,FALSE))</f>
        <v>#N/A</v>
      </c>
      <c r="AI508" s="218" t="str">
        <f t="array" ref="AI508">INDEX('Ortala-KabKota'!AI$2:AI$415,MATCH($D508,'Ortala-KabKota'!$E$2:$E$415,FALSE))</f>
        <v>#N/A</v>
      </c>
      <c r="AJ508" s="218" t="str">
        <f t="array" ref="AJ508">INDEX('Ortala-KabKota'!AJ$2:AJ$415,MATCH($D508,'Ortala-KabKota'!$E$2:$E$415,FALSE))</f>
        <v>#N/A</v>
      </c>
      <c r="AK508" s="218" t="str">
        <f t="array" ref="AK508">INDEX('Ortala-KabKota'!AK$2:AK$415,MATCH($D508,'Ortala-KabKota'!$E$2:$E$415,FALSE))</f>
        <v>#N/A</v>
      </c>
      <c r="AL508" s="218" t="str">
        <f t="array" ref="AL508">INDEX('Ortala-KabKota'!AL$2:AL$415,MATCH($D508,'Ortala-KabKota'!$E$2:$E$415,FALSE))</f>
        <v>#N/A</v>
      </c>
      <c r="AM508" s="218" t="str">
        <f t="array" ref="AM508">INDEX('Ortala-KabKota'!AM$2:AM$415,MATCH($D508,'Ortala-KabKota'!$E$2:$E$415,FALSE))</f>
        <v>#N/A</v>
      </c>
      <c r="AN508" s="218" t="str">
        <f t="array" ref="AN508">INDEX('Ortala-KabKota'!AN$2:AN$415,MATCH($D508,'Ortala-KabKota'!$E$2:$E$415,FALSE))</f>
        <v>#N/A</v>
      </c>
      <c r="AO508" s="218" t="str">
        <f t="array" ref="AO508">INDEX('Ortala-KabKota'!AO$2:AO$415,MATCH($D508,'Ortala-KabKota'!$E$2:$E$415,FALSE))</f>
        <v>#N/A</v>
      </c>
      <c r="AP508" s="218" t="str">
        <f t="array" ref="AP508">INDEX('Ortala-KabKota'!AP$2:AP$415,MATCH($D508,'Ortala-KabKota'!$E$2:$E$415,FALSE))</f>
        <v>#N/A</v>
      </c>
      <c r="AQ508" s="218" t="str">
        <f t="array" ref="AQ508">INDEX('Ortala-KabKota'!AQ$2:AQ$415,MATCH($D508,'Ortala-KabKota'!$E$2:$E$415,FALSE))</f>
        <v>#N/A</v>
      </c>
      <c r="AR508" s="218" t="str">
        <f t="array" ref="AR508">INDEX('Ortala-KabKota'!AR$2:AR$415,MATCH($D508,'Ortala-KabKota'!$E$2:$E$415,FALSE))</f>
        <v>#N/A</v>
      </c>
      <c r="AS508" s="218" t="str">
        <f t="array" ref="AS508">INDEX('Ortala-KabKota'!AS$2:AS$415,MATCH($D508,'Ortala-KabKota'!$E$2:$E$415,FALSE))</f>
        <v>#N/A</v>
      </c>
      <c r="AT508" s="218" t="str">
        <f t="array" ref="AT508">INDEX('Ortala-KabKota'!AT$2:AT$415,MATCH($D508,'Ortala-KabKota'!$E$2:$E$415,FALSE))</f>
        <v>#N/A</v>
      </c>
      <c r="AU508" s="218" t="str">
        <f t="array" ref="AU508">INDEX('UPTD PPA KabKota'!D$5:D$513,MATCH($D508,'UPTD PPA KabKota'!$C$5:$C$513,FALSE))</f>
        <v/>
      </c>
      <c r="AV508" s="218" t="str">
        <f t="array" ref="AV508">INDEX('UPTD PPA KabKota'!E$5:E$513,MATCH($D508,'UPTD PPA KabKota'!$C$5:$C$513,FALSE))</f>
        <v/>
      </c>
      <c r="AW508" s="218" t="str">
        <f t="array" ref="AW508">INDEX('UPTD PPA KabKota'!F$5:F$513,MATCH($D508,'UPTD PPA KabKota'!$C$5:$C$513,FALSE))</f>
        <v/>
      </c>
      <c r="AX508" s="218" t="str">
        <f t="array" ref="AX508">INDEX('UPTD PPA KabKota'!G$5:G$513,MATCH($D508,'UPTD PPA KabKota'!$C$5:$C$513,FALSE))</f>
        <v/>
      </c>
      <c r="AY508" s="218" t="str">
        <f t="array" ref="AY508">INDEX('UPTD PPA KabKota'!H$5:H$513,MATCH($D508,'UPTD PPA KabKota'!$C$5:$C$513,FALSE))</f>
        <v/>
      </c>
      <c r="AZ508" s="218" t="str">
        <f t="array" ref="AZ508">INDEX('UPTD PPA KabKota'!I$5:I$513,MATCH($D508,'UPTD PPA KabKota'!$C$5:$C$513,FALSE))</f>
        <v>Peraturan Bupati Teluk Wondama Nomor 19 Tahun 2025</v>
      </c>
      <c r="BA508" s="218">
        <f t="array" ref="BA508">INDEX('UPTD PPA KabKota'!J$5:J$513,MATCH($D508,'UPTD PPA KabKota'!$C$5:$C$513,FALSE))</f>
        <v>2025</v>
      </c>
      <c r="BB508" s="218" t="str">
        <f t="array" ref="BB508">INDEX('UPTD PPA KabKota'!K$5:K$513,MATCH($D508,'UPTD PPA KabKota'!$C$5:$C$513,FALSE))</f>
        <v/>
      </c>
      <c r="BC508" s="218" t="str">
        <f t="array" ref="BC508">INDEX('UPTD PPA KabKota'!L$5:L$513,MATCH($D508,'UPTD PPA KabKota'!$C$5:$C$513,FALSE))</f>
        <v/>
      </c>
      <c r="BD508" s="218" t="str">
        <f t="array" ref="BD508">INDEX('UPTD PPA KabKota'!M$5:M$513,MATCH($D508,'UPTD PPA KabKota'!$C$5:$C$513,FALSE))</f>
        <v/>
      </c>
      <c r="BE508" s="218" t="str">
        <f t="array" ref="BE508">INDEX('UPTD PPA KabKota'!N$5:N$513,MATCH($D508,'UPTD PPA KabKota'!$C$5:$C$513,FALSE))</f>
        <v/>
      </c>
      <c r="BF508" s="218" t="str">
        <f t="array" ref="BF508">INDEX('UPTD PPA KabKota'!O$5:O$513,MATCH($D508,'UPTD PPA KabKota'!$C$5:$C$513,FALSE))</f>
        <v/>
      </c>
      <c r="BG508" s="218" t="str">
        <f t="array" ref="BG508">INDEX('UPTD PPA KabKota'!P$5:P$513,MATCH($D508,'UPTD PPA KabKota'!$C$5:$C$513,FALSE))</f>
        <v/>
      </c>
      <c r="BH508" s="218" t="str">
        <f t="array" ref="BH508">INDEX('UPTD PPA KabKota'!Q$5:Q$513,MATCH($D508,'UPTD PPA KabKota'!$C$5:$C$513,FALSE))</f>
        <v/>
      </c>
      <c r="BI508" s="218" t="str">
        <f t="array" ref="BI508">INDEX('UPTD PPA KabKota'!R$5:R$513,MATCH($D508,'UPTD PPA KabKota'!$C$5:$C$513,FALSE))</f>
        <v/>
      </c>
      <c r="BJ508" s="218" t="str">
        <f t="array" ref="BJ508">INDEX('UPTD PPA KabKota'!S$5:S$513,MATCH($D508,'UPTD PPA KabKota'!$C$5:$C$513,FALSE))</f>
        <v/>
      </c>
      <c r="BK508" s="218" t="str">
        <f t="array" ref="BK508">INDEX('UPTD PPA KabKota'!T$5:T$513,MATCH($D508,'UPTD PPA KabKota'!$C$5:$C$513,FALSE))</f>
        <v/>
      </c>
      <c r="BL508" s="218" t="str">
        <f t="array" ref="BL508">INDEX('UPTD PPA KabKota'!U$5:U$513,MATCH($D508,'UPTD PPA KabKota'!$C$5:$C$513,FALSE))</f>
        <v/>
      </c>
      <c r="BM508" s="218" t="str">
        <f t="array" ref="BM508">INDEX('UPTD PPA KabKota'!V$5:V$513,MATCH($D508,'UPTD PPA KabKota'!$C$5:$C$513,FALSE))</f>
        <v/>
      </c>
      <c r="BN508" s="218" t="str">
        <f t="array" ref="BN508">INDEX('UPTD PPA KabKota'!W$5:W$513,MATCH($D508,'UPTD PPA KabKota'!$C$5:$C$513,FALSE))</f>
        <v/>
      </c>
      <c r="BO508" s="218" t="str">
        <f t="array" ref="BO508">INDEX('UPTD PPA KabKota'!X$5:X$513,MATCH($D508,'UPTD PPA KabKota'!$C$5:$C$513,FALSE))</f>
        <v/>
      </c>
      <c r="BP508" s="218" t="str">
        <f t="array" ref="BP508">INDEX('UPTD PPA KabKota'!Y$5:Y$513,MATCH($D508,'UPTD PPA KabKota'!$C$5:$C$513,FALSE))</f>
        <v/>
      </c>
      <c r="BQ508" s="218" t="str">
        <f t="array" ref="BQ508">INDEX('UPTD PPA KabKota'!Z$5:Z$513,MATCH($D508,'UPTD PPA KabKota'!$C$5:$C$513,FALSE))</f>
        <v/>
      </c>
      <c r="BR508" s="218" t="str">
        <f t="array" ref="BR508">INDEX('UPTD PPA KabKota'!AA$5:AA$513,MATCH($D508,'UPTD PPA KabKota'!$C$5:$C$513,FALSE))</f>
        <v/>
      </c>
      <c r="BS508" s="218" t="str">
        <f t="array" ref="BS508">INDEX('UPTD PPA KabKota'!AB$5:AB$513,MATCH($D508,'UPTD PPA KabKota'!$C$5:$C$513,FALSE))</f>
        <v/>
      </c>
      <c r="BT508" s="218" t="str">
        <f t="array" ref="BT508">INDEX('UPTD PPA KabKota'!AC$5:AC$513,MATCH($D508,'UPTD PPA KabKota'!$C$5:$C$513,FALSE))</f>
        <v/>
      </c>
      <c r="BU508" s="218" t="str">
        <f t="array" ref="BU508">INDEX('UPTD PPA KabKota'!AD$5:AD$513,MATCH($D508,'UPTD PPA KabKota'!$C$5:$C$513,FALSE))</f>
        <v/>
      </c>
      <c r="BV508" s="218" t="str">
        <f t="array" ref="BV508">INDEX('UPTD PPA KabKota'!AE$5:AE$513,MATCH($D508,'UPTD PPA KabKota'!$C$5:$C$513,FALSE))</f>
        <v/>
      </c>
      <c r="BW508" s="218" t="str">
        <f t="array" ref="BW508">INDEX('UPTD PPA KabKota'!AF$5:AF$513,MATCH($D508,'UPTD PPA KabKota'!$C$5:$C$513,FALSE))</f>
        <v/>
      </c>
      <c r="BX508" s="218" t="str">
        <f t="array" ref="BX508">INDEX('UPTD PPA KabKota'!AG$5:AG$513,MATCH($D508,'UPTD PPA KabKota'!$C$5:$C$513,FALSE))</f>
        <v/>
      </c>
      <c r="BY508" s="218" t="str">
        <f t="array" ref="BY508">INDEX('UPTD PPA KabKota'!AH$5:AH$513,MATCH($D508,'UPTD PPA KabKota'!$C$5:$C$513,FALSE))</f>
        <v/>
      </c>
      <c r="BZ508" s="218" t="str">
        <f t="array" ref="BZ508">INDEX('UPTD PPA KabKota'!AI$5:AI$513,MATCH($D508,'UPTD PPA KabKota'!$C$5:$C$513,FALSE))</f>
        <v/>
      </c>
      <c r="CA508" s="218" t="str">
        <f t="array" ref="CA508">INDEX('UPTD PPA KabKota'!AJ$5:AJ$513,MATCH($D508,'UPTD PPA KabKota'!$C$5:$C$513,FALSE))</f>
        <v/>
      </c>
      <c r="CB508" s="218" t="str">
        <f t="array" ref="CB508">INDEX('UPTD PPA KabKota'!AK$5:AK$513,MATCH($D508,'UPTD PPA KabKota'!$C$5:$C$513,FALSE))</f>
        <v/>
      </c>
      <c r="CC508" s="218" t="str">
        <f t="array" ref="CC508">INDEX('UPTD PPA KabKota'!AL$5:AL$513,MATCH($D508,'UPTD PPA KabKota'!$C$5:$C$513,FALSE))</f>
        <v/>
      </c>
      <c r="CD508" s="218" t="str">
        <f t="array" ref="CD508">INDEX('UPTD PPA KabKota'!AM$5:AM$513,MATCH($D508,'UPTD PPA KabKota'!$C$5:$C$513,FALSE))</f>
        <v/>
      </c>
      <c r="CE508" s="218" t="str">
        <f t="array" ref="CE508">INDEX('UPTD PPA KabKota'!AN$5:AN$513,MATCH($D508,'UPTD PPA KabKota'!$C$5:$C$513,FALSE))</f>
        <v/>
      </c>
      <c r="CF508" s="218" t="str">
        <f t="array" ref="CF508">INDEX('UPTD PPA KabKota'!AO$5:AO$513,MATCH($D508,'UPTD PPA KabKota'!$C$5:$C$513,FALSE))</f>
        <v/>
      </c>
      <c r="CG508" s="218" t="str">
        <f t="array" ref="CG508">INDEX('UPTD PPA KabKota'!AP$5:AP$513,MATCH($D508,'UPTD PPA KabKota'!$C$5:$C$513,FALSE))</f>
        <v/>
      </c>
      <c r="CH508" s="218" t="str">
        <f t="array" ref="CH508">INDEX('UPTD PPA KabKota'!AQ$5:AQ$513,MATCH($D508,'UPTD PPA KabKota'!$C$5:$C$513,FALSE))</f>
        <v/>
      </c>
      <c r="CI508" s="218" t="str">
        <f t="array" ref="CI508">INDEX('UPTD PPA KabKota'!AR$5:AR$513,MATCH($D508,'UPTD PPA KabKota'!$C$5:$C$513,FALSE))</f>
        <v/>
      </c>
      <c r="CJ508" s="218" t="str">
        <f t="array" ref="CJ508">INDEX('UPTD PPA KabKota'!AS$5:AS$513,MATCH($D508,'UPTD PPA KabKota'!$C$5:$C$513,FALSE))</f>
        <v/>
      </c>
      <c r="CK508" s="218" t="str">
        <f t="array" ref="CK508">INDEX('UPTD PPA KabKota'!AT$5:AT$513,MATCH($D508,'UPTD PPA KabKota'!$C$5:$C$513,FALSE))</f>
        <v/>
      </c>
      <c r="CL508" s="218" t="str">
        <f t="array" ref="CL508">INDEX('UPTD PPA KabKota'!AU$5:AU$513,MATCH($D508,'UPTD PPA KabKota'!$C$5:$C$513,FALSE))</f>
        <v/>
      </c>
      <c r="CM508" s="218" t="str">
        <f t="array" ref="CM508">INDEX('UPTD PPA KabKota'!AV$5:AV$513,MATCH($D508,'UPTD PPA KabKota'!$C$5:$C$513,FALSE))</f>
        <v/>
      </c>
      <c r="CN508" s="218" t="str">
        <f t="array" ref="CN508">INDEX('UPTD PPA KabKota'!AW$5:AW$513,MATCH($D508,'UPTD PPA KabKota'!$C$5:$C$513,FALSE))</f>
        <v/>
      </c>
      <c r="CO508" s="218" t="str">
        <f t="array" ref="CO508">INDEX('UPTD PPA KabKota'!AX$5:AX$513,MATCH($D508,'UPTD PPA KabKota'!$C$5:$C$513,FALSE))</f>
        <v/>
      </c>
      <c r="CP508" s="218" t="str">
        <f t="array" ref="CP508">INDEX('UPTD PPA KabKota'!AY$5:AY$513,MATCH($D508,'UPTD PPA KabKota'!$C$5:$C$513,FALSE))</f>
        <v/>
      </c>
      <c r="CQ508" s="209" t="str">
        <f>IFERROR(__xludf.DUMMYFUNCTION("IF(ISBLANK($K508),"""",IF(REGEXMATCH($K508,""Peraturan""),""Ada"",IF(REGEXMATCH($K508,""Rekomendasi""),""Tidak Ada"", $K508)))
"),"#N/A")</f>
        <v>#N/A</v>
      </c>
      <c r="CR508" s="209" t="str">
        <f t="array" ref="CR508">index('UPTD PPA KabKota'!$BI$5:$BI$513,match($D508,'UPTD PPA KabKota'!$C$5:$C$513,false))</f>
        <v>Ada</v>
      </c>
      <c r="CS508" s="314" t="str">
        <f t="shared" si="89"/>
        <v>#N/A</v>
      </c>
    </row>
    <row r="509">
      <c r="A509" s="334">
        <v>503.0</v>
      </c>
      <c r="B509" s="334">
        <v>4.0</v>
      </c>
      <c r="C509" s="311" t="s">
        <v>4795</v>
      </c>
      <c r="D509" s="312" t="s">
        <v>4295</v>
      </c>
      <c r="E509" s="313"/>
      <c r="F509" s="218" t="str">
        <f t="array" ref="F509">INDEX('Ortala-KabKota'!F$2:F$415,MATCH($D509,'Ortala-KabKota'!$E$2:$E$415,FALSE))</f>
        <v>#N/A</v>
      </c>
      <c r="G509" s="218" t="str">
        <f t="array" ref="G509">INDEX('Ortala-KabKota'!G$2:G$415,MATCH($D509,'Ortala-KabKota'!$E$2:$E$415,FALSE))</f>
        <v>#N/A</v>
      </c>
      <c r="H509" s="218" t="str">
        <f t="array" ref="H509">INDEX('Ortala-KabKota'!H$2:H$415,MATCH($D509,'Ortala-KabKota'!$E$2:$E$415,FALSE))</f>
        <v>#N/A</v>
      </c>
      <c r="I509" s="218" t="str">
        <f t="array" ref="I509">INDEX('Ortala-KabKota'!I$2:I$415,MATCH($D509,'Ortala-KabKota'!$E$2:$E$415,FALSE))</f>
        <v>#N/A</v>
      </c>
      <c r="J509" s="218" t="str">
        <f t="array" ref="J509">INDEX('Ortala-KabKota'!J$2:J$415,MATCH($D509,'Ortala-KabKota'!$E$2:$E$415,FALSE))</f>
        <v>#N/A</v>
      </c>
      <c r="K509" s="218" t="str">
        <f t="array" ref="K509">INDEX('Ortala-KabKota'!K$2:K$415,MATCH($D509,'Ortala-KabKota'!$E$2:$E$415,FALSE))</f>
        <v>#N/A</v>
      </c>
      <c r="L509" s="218" t="str">
        <f t="array" ref="L509">INDEX('Ortala-KabKota'!L$2:L$415,MATCH($D509,'Ortala-KabKota'!$E$2:$E$415,FALSE))</f>
        <v>#N/A</v>
      </c>
      <c r="M509" s="218" t="str">
        <f t="array" ref="M509">INDEX('Ortala-KabKota'!M$2:M$415,MATCH($D509,'Ortala-KabKota'!$E$2:$E$415,FALSE))</f>
        <v>#N/A</v>
      </c>
      <c r="N509" s="218" t="str">
        <f t="array" ref="N509">INDEX('Ortala-KabKota'!N$2:N$415,MATCH($D509,'Ortala-KabKota'!$E$2:$E$415,FALSE))</f>
        <v>#N/A</v>
      </c>
      <c r="O509" s="218" t="str">
        <f t="array" ref="O509">INDEX('Ortala-KabKota'!O$2:O$415,MATCH($D509,'Ortala-KabKota'!$E$2:$E$415,FALSE))</f>
        <v>#N/A</v>
      </c>
      <c r="P509" s="218" t="str">
        <f t="array" ref="P509">INDEX('Ortala-KabKota'!P$2:P$415,MATCH($D509,'Ortala-KabKota'!$E$2:$E$415,FALSE))</f>
        <v>#N/A</v>
      </c>
      <c r="Q509" s="218" t="str">
        <f t="array" ref="Q509">INDEX('Ortala-KabKota'!Q$2:Q$415,MATCH($D509,'Ortala-KabKota'!$E$2:$E$415,FALSE))</f>
        <v>#N/A</v>
      </c>
      <c r="R509" s="218" t="str">
        <f t="array" ref="R509">INDEX('Ortala-KabKota'!R$2:R$415,MATCH($D509,'Ortala-KabKota'!$E$2:$E$415,FALSE))</f>
        <v>#N/A</v>
      </c>
      <c r="S509" s="218" t="str">
        <f t="array" ref="S509">INDEX('Ortala-KabKota'!S$2:S$415,MATCH($D509,'Ortala-KabKota'!$E$2:$E$415,FALSE))</f>
        <v>#N/A</v>
      </c>
      <c r="T509" s="218" t="str">
        <f t="array" ref="T509">INDEX('Ortala-KabKota'!T$2:T$415,MATCH($D509,'Ortala-KabKota'!$E$2:$E$415,FALSE))</f>
        <v>#N/A</v>
      </c>
      <c r="U509" s="218" t="str">
        <f t="array" ref="U509">INDEX('Ortala-KabKota'!U$2:U$415,MATCH($D509,'Ortala-KabKota'!$E$2:$E$415,FALSE))</f>
        <v>#N/A</v>
      </c>
      <c r="V509" s="218" t="str">
        <f t="array" ref="V509">INDEX('Ortala-KabKota'!V$2:V$415,MATCH($D509,'Ortala-KabKota'!$E$2:$E$415,FALSE))</f>
        <v>#N/A</v>
      </c>
      <c r="W509" s="218" t="str">
        <f t="array" ref="W509">INDEX('Ortala-KabKota'!W$2:W$415,MATCH($D509,'Ortala-KabKota'!$E$2:$E$415,FALSE))</f>
        <v>#N/A</v>
      </c>
      <c r="X509" s="218" t="str">
        <f t="array" ref="X509">INDEX('Ortala-KabKota'!X$2:X$415,MATCH($D509,'Ortala-KabKota'!$E$2:$E$415,FALSE))</f>
        <v>#N/A</v>
      </c>
      <c r="Y509" s="218" t="str">
        <f t="array" ref="Y509">INDEX('Ortala-KabKota'!Y$2:Y$415,MATCH($D509,'Ortala-KabKota'!$E$2:$E$415,FALSE))</f>
        <v>#N/A</v>
      </c>
      <c r="Z509" s="218" t="str">
        <f t="array" ref="Z509">INDEX('Ortala-KabKota'!Z$2:Z$415,MATCH($D509,'Ortala-KabKota'!$E$2:$E$415,FALSE))</f>
        <v>#N/A</v>
      </c>
      <c r="AA509" s="218" t="str">
        <f t="array" ref="AA509">INDEX('Ortala-KabKota'!AA$2:AA$415,MATCH($D509,'Ortala-KabKota'!$E$2:$E$415,FALSE))</f>
        <v>#N/A</v>
      </c>
      <c r="AB509" s="218" t="str">
        <f t="array" ref="AB509">INDEX('Ortala-KabKota'!AB$2:AB$415,MATCH($D509,'Ortala-KabKota'!$E$2:$E$415,FALSE))</f>
        <v>#N/A</v>
      </c>
      <c r="AC509" s="218" t="str">
        <f t="array" ref="AC509">INDEX('Ortala-KabKota'!AC$2:AC$415,MATCH($D509,'Ortala-KabKota'!$E$2:$E$415,FALSE))</f>
        <v>#N/A</v>
      </c>
      <c r="AD509" s="218" t="str">
        <f t="array" ref="AD509">INDEX('Ortala-KabKota'!AD$2:AD$415,MATCH($D509,'Ortala-KabKota'!$E$2:$E$415,FALSE))</f>
        <v>#N/A</v>
      </c>
      <c r="AE509" s="218" t="str">
        <f t="array" ref="AE509">INDEX('Ortala-KabKota'!AE$2:AE$415,MATCH($D509,'Ortala-KabKota'!$E$2:$E$415,FALSE))</f>
        <v>#N/A</v>
      </c>
      <c r="AF509" s="218" t="str">
        <f t="array" ref="AF509">INDEX('Ortala-KabKota'!AF$2:AF$415,MATCH($D509,'Ortala-KabKota'!$E$2:$E$415,FALSE))</f>
        <v>#N/A</v>
      </c>
      <c r="AG509" s="218" t="str">
        <f t="array" ref="AG509">INDEX('Ortala-KabKota'!AG$2:AG$415,MATCH($D509,'Ortala-KabKota'!$E$2:$E$415,FALSE))</f>
        <v>#N/A</v>
      </c>
      <c r="AH509" s="218" t="str">
        <f t="array" ref="AH509">INDEX('Ortala-KabKota'!AH$2:AH$415,MATCH($D509,'Ortala-KabKota'!$E$2:$E$415,FALSE))</f>
        <v>#N/A</v>
      </c>
      <c r="AI509" s="218" t="str">
        <f t="array" ref="AI509">INDEX('Ortala-KabKota'!AI$2:AI$415,MATCH($D509,'Ortala-KabKota'!$E$2:$E$415,FALSE))</f>
        <v>#N/A</v>
      </c>
      <c r="AJ509" s="218" t="str">
        <f t="array" ref="AJ509">INDEX('Ortala-KabKota'!AJ$2:AJ$415,MATCH($D509,'Ortala-KabKota'!$E$2:$E$415,FALSE))</f>
        <v>#N/A</v>
      </c>
      <c r="AK509" s="218" t="str">
        <f t="array" ref="AK509">INDEX('Ortala-KabKota'!AK$2:AK$415,MATCH($D509,'Ortala-KabKota'!$E$2:$E$415,FALSE))</f>
        <v>#N/A</v>
      </c>
      <c r="AL509" s="218" t="str">
        <f t="array" ref="AL509">INDEX('Ortala-KabKota'!AL$2:AL$415,MATCH($D509,'Ortala-KabKota'!$E$2:$E$415,FALSE))</f>
        <v>#N/A</v>
      </c>
      <c r="AM509" s="218" t="str">
        <f t="array" ref="AM509">INDEX('Ortala-KabKota'!AM$2:AM$415,MATCH($D509,'Ortala-KabKota'!$E$2:$E$415,FALSE))</f>
        <v>#N/A</v>
      </c>
      <c r="AN509" s="218" t="str">
        <f t="array" ref="AN509">INDEX('Ortala-KabKota'!AN$2:AN$415,MATCH($D509,'Ortala-KabKota'!$E$2:$E$415,FALSE))</f>
        <v>#N/A</v>
      </c>
      <c r="AO509" s="218" t="str">
        <f t="array" ref="AO509">INDEX('Ortala-KabKota'!AO$2:AO$415,MATCH($D509,'Ortala-KabKota'!$E$2:$E$415,FALSE))</f>
        <v>#N/A</v>
      </c>
      <c r="AP509" s="218" t="str">
        <f t="array" ref="AP509">INDEX('Ortala-KabKota'!AP$2:AP$415,MATCH($D509,'Ortala-KabKota'!$E$2:$E$415,FALSE))</f>
        <v>#N/A</v>
      </c>
      <c r="AQ509" s="218" t="str">
        <f t="array" ref="AQ509">INDEX('Ortala-KabKota'!AQ$2:AQ$415,MATCH($D509,'Ortala-KabKota'!$E$2:$E$415,FALSE))</f>
        <v>#N/A</v>
      </c>
      <c r="AR509" s="218" t="str">
        <f t="array" ref="AR509">INDEX('Ortala-KabKota'!AR$2:AR$415,MATCH($D509,'Ortala-KabKota'!$E$2:$E$415,FALSE))</f>
        <v>#N/A</v>
      </c>
      <c r="AS509" s="218" t="str">
        <f t="array" ref="AS509">INDEX('Ortala-KabKota'!AS$2:AS$415,MATCH($D509,'Ortala-KabKota'!$E$2:$E$415,FALSE))</f>
        <v>#N/A</v>
      </c>
      <c r="AT509" s="218" t="str">
        <f t="array" ref="AT509">INDEX('Ortala-KabKota'!AT$2:AT$415,MATCH($D509,'Ortala-KabKota'!$E$2:$E$415,FALSE))</f>
        <v>#N/A</v>
      </c>
      <c r="AU509" s="218" t="str">
        <f t="array" ref="AU509">INDEX('UPTD PPA KabKota'!D$5:D$513,MATCH($D509,'UPTD PPA KabKota'!$C$5:$C$513,FALSE))</f>
        <v/>
      </c>
      <c r="AV509" s="218" t="str">
        <f t="array" ref="AV509">INDEX('UPTD PPA KabKota'!E$5:E$513,MATCH($D509,'UPTD PPA KabKota'!$C$5:$C$513,FALSE))</f>
        <v/>
      </c>
      <c r="AW509" s="218" t="str">
        <f t="array" ref="AW509">INDEX('UPTD PPA KabKota'!F$5:F$513,MATCH($D509,'UPTD PPA KabKota'!$C$5:$C$513,FALSE))</f>
        <v/>
      </c>
      <c r="AX509" s="218" t="str">
        <f t="array" ref="AX509">INDEX('UPTD PPA KabKota'!G$5:G$513,MATCH($D509,'UPTD PPA KabKota'!$C$5:$C$513,FALSE))</f>
        <v/>
      </c>
      <c r="AY509" s="218" t="str">
        <f t="array" ref="AY509">INDEX('UPTD PPA KabKota'!H$5:H$513,MATCH($D509,'UPTD PPA KabKota'!$C$5:$C$513,FALSE))</f>
        <v>belum terbentuk</v>
      </c>
      <c r="AZ509" s="218" t="str">
        <f t="array" ref="AZ509">INDEX('UPTD PPA KabKota'!I$5:I$513,MATCH($D509,'UPTD PPA KabKota'!$C$5:$C$513,FALSE))</f>
        <v/>
      </c>
      <c r="BA509" s="218" t="str">
        <f t="array" ref="BA509">INDEX('UPTD PPA KabKota'!J$5:J$513,MATCH($D509,'UPTD PPA KabKota'!$C$5:$C$513,FALSE))</f>
        <v/>
      </c>
      <c r="BB509" s="218" t="str">
        <f t="array" ref="BB509">INDEX('UPTD PPA KabKota'!K$5:K$513,MATCH($D509,'UPTD PPA KabKota'!$C$5:$C$513,FALSE))</f>
        <v/>
      </c>
      <c r="BC509" s="218" t="str">
        <f t="array" ref="BC509">INDEX('UPTD PPA KabKota'!L$5:L$513,MATCH($D509,'UPTD PPA KabKota'!$C$5:$C$513,FALSE))</f>
        <v/>
      </c>
      <c r="BD509" s="218" t="str">
        <f t="array" ref="BD509">INDEX('UPTD PPA KabKota'!M$5:M$513,MATCH($D509,'UPTD PPA KabKota'!$C$5:$C$513,FALSE))</f>
        <v/>
      </c>
      <c r="BE509" s="218" t="str">
        <f t="array" ref="BE509">INDEX('UPTD PPA KabKota'!N$5:N$513,MATCH($D509,'UPTD PPA KabKota'!$C$5:$C$513,FALSE))</f>
        <v/>
      </c>
      <c r="BF509" s="218" t="str">
        <f t="array" ref="BF509">INDEX('UPTD PPA KabKota'!O$5:O$513,MATCH($D509,'UPTD PPA KabKota'!$C$5:$C$513,FALSE))</f>
        <v/>
      </c>
      <c r="BG509" s="218" t="str">
        <f t="array" ref="BG509">INDEX('UPTD PPA KabKota'!P$5:P$513,MATCH($D509,'UPTD PPA KabKota'!$C$5:$C$513,FALSE))</f>
        <v/>
      </c>
      <c r="BH509" s="218" t="str">
        <f t="array" ref="BH509">INDEX('UPTD PPA KabKota'!Q$5:Q$513,MATCH($D509,'UPTD PPA KabKota'!$C$5:$C$513,FALSE))</f>
        <v/>
      </c>
      <c r="BI509" s="218" t="str">
        <f t="array" ref="BI509">INDEX('UPTD PPA KabKota'!R$5:R$513,MATCH($D509,'UPTD PPA KabKota'!$C$5:$C$513,FALSE))</f>
        <v/>
      </c>
      <c r="BJ509" s="218" t="str">
        <f t="array" ref="BJ509">INDEX('UPTD PPA KabKota'!S$5:S$513,MATCH($D509,'UPTD PPA KabKota'!$C$5:$C$513,FALSE))</f>
        <v/>
      </c>
      <c r="BK509" s="218" t="str">
        <f t="array" ref="BK509">INDEX('UPTD PPA KabKota'!T$5:T$513,MATCH($D509,'UPTD PPA KabKota'!$C$5:$C$513,FALSE))</f>
        <v/>
      </c>
      <c r="BL509" s="218" t="str">
        <f t="array" ref="BL509">INDEX('UPTD PPA KabKota'!U$5:U$513,MATCH($D509,'UPTD PPA KabKota'!$C$5:$C$513,FALSE))</f>
        <v/>
      </c>
      <c r="BM509" s="218" t="str">
        <f t="array" ref="BM509">INDEX('UPTD PPA KabKota'!V$5:V$513,MATCH($D509,'UPTD PPA KabKota'!$C$5:$C$513,FALSE))</f>
        <v/>
      </c>
      <c r="BN509" s="218" t="str">
        <f t="array" ref="BN509">INDEX('UPTD PPA KabKota'!W$5:W$513,MATCH($D509,'UPTD PPA KabKota'!$C$5:$C$513,FALSE))</f>
        <v/>
      </c>
      <c r="BO509" s="218" t="str">
        <f t="array" ref="BO509">INDEX('UPTD PPA KabKota'!X$5:X$513,MATCH($D509,'UPTD PPA KabKota'!$C$5:$C$513,FALSE))</f>
        <v/>
      </c>
      <c r="BP509" s="218" t="str">
        <f t="array" ref="BP509">INDEX('UPTD PPA KabKota'!Y$5:Y$513,MATCH($D509,'UPTD PPA KabKota'!$C$5:$C$513,FALSE))</f>
        <v/>
      </c>
      <c r="BQ509" s="218" t="str">
        <f t="array" ref="BQ509">INDEX('UPTD PPA KabKota'!Z$5:Z$513,MATCH($D509,'UPTD PPA KabKota'!$C$5:$C$513,FALSE))</f>
        <v/>
      </c>
      <c r="BR509" s="218" t="str">
        <f t="array" ref="BR509">INDEX('UPTD PPA KabKota'!AA$5:AA$513,MATCH($D509,'UPTD PPA KabKota'!$C$5:$C$513,FALSE))</f>
        <v/>
      </c>
      <c r="BS509" s="218" t="str">
        <f t="array" ref="BS509">INDEX('UPTD PPA KabKota'!AB$5:AB$513,MATCH($D509,'UPTD PPA KabKota'!$C$5:$C$513,FALSE))</f>
        <v/>
      </c>
      <c r="BT509" s="218" t="str">
        <f t="array" ref="BT509">INDEX('UPTD PPA KabKota'!AC$5:AC$513,MATCH($D509,'UPTD PPA KabKota'!$C$5:$C$513,FALSE))</f>
        <v/>
      </c>
      <c r="BU509" s="218" t="str">
        <f t="array" ref="BU509">INDEX('UPTD PPA KabKota'!AD$5:AD$513,MATCH($D509,'UPTD PPA KabKota'!$C$5:$C$513,FALSE))</f>
        <v/>
      </c>
      <c r="BV509" s="218" t="str">
        <f t="array" ref="BV509">INDEX('UPTD PPA KabKota'!AE$5:AE$513,MATCH($D509,'UPTD PPA KabKota'!$C$5:$C$513,FALSE))</f>
        <v/>
      </c>
      <c r="BW509" s="218" t="str">
        <f t="array" ref="BW509">INDEX('UPTD PPA KabKota'!AF$5:AF$513,MATCH($D509,'UPTD PPA KabKota'!$C$5:$C$513,FALSE))</f>
        <v/>
      </c>
      <c r="BX509" s="218" t="str">
        <f t="array" ref="BX509">INDEX('UPTD PPA KabKota'!AG$5:AG$513,MATCH($D509,'UPTD PPA KabKota'!$C$5:$C$513,FALSE))</f>
        <v/>
      </c>
      <c r="BY509" s="218" t="str">
        <f t="array" ref="BY509">INDEX('UPTD PPA KabKota'!AH$5:AH$513,MATCH($D509,'UPTD PPA KabKota'!$C$5:$C$513,FALSE))</f>
        <v/>
      </c>
      <c r="BZ509" s="218" t="str">
        <f t="array" ref="BZ509">INDEX('UPTD PPA KabKota'!AI$5:AI$513,MATCH($D509,'UPTD PPA KabKota'!$C$5:$C$513,FALSE))</f>
        <v/>
      </c>
      <c r="CA509" s="218" t="str">
        <f t="array" ref="CA509">INDEX('UPTD PPA KabKota'!AJ$5:AJ$513,MATCH($D509,'UPTD PPA KabKota'!$C$5:$C$513,FALSE))</f>
        <v/>
      </c>
      <c r="CB509" s="218" t="str">
        <f t="array" ref="CB509">INDEX('UPTD PPA KabKota'!AK$5:AK$513,MATCH($D509,'UPTD PPA KabKota'!$C$5:$C$513,FALSE))</f>
        <v/>
      </c>
      <c r="CC509" s="218" t="str">
        <f t="array" ref="CC509">INDEX('UPTD PPA KabKota'!AL$5:AL$513,MATCH($D509,'UPTD PPA KabKota'!$C$5:$C$513,FALSE))</f>
        <v/>
      </c>
      <c r="CD509" s="218" t="str">
        <f t="array" ref="CD509">INDEX('UPTD PPA KabKota'!AM$5:AM$513,MATCH($D509,'UPTD PPA KabKota'!$C$5:$C$513,FALSE))</f>
        <v/>
      </c>
      <c r="CE509" s="218" t="str">
        <f t="array" ref="CE509">INDEX('UPTD PPA KabKota'!AN$5:AN$513,MATCH($D509,'UPTD PPA KabKota'!$C$5:$C$513,FALSE))</f>
        <v/>
      </c>
      <c r="CF509" s="218" t="str">
        <f t="array" ref="CF509">INDEX('UPTD PPA KabKota'!AO$5:AO$513,MATCH($D509,'UPTD PPA KabKota'!$C$5:$C$513,FALSE))</f>
        <v/>
      </c>
      <c r="CG509" s="218" t="str">
        <f t="array" ref="CG509">INDEX('UPTD PPA KabKota'!AP$5:AP$513,MATCH($D509,'UPTD PPA KabKota'!$C$5:$C$513,FALSE))</f>
        <v/>
      </c>
      <c r="CH509" s="218" t="str">
        <f t="array" ref="CH509">INDEX('UPTD PPA KabKota'!AQ$5:AQ$513,MATCH($D509,'UPTD PPA KabKota'!$C$5:$C$513,FALSE))</f>
        <v/>
      </c>
      <c r="CI509" s="218" t="str">
        <f t="array" ref="CI509">INDEX('UPTD PPA KabKota'!AR$5:AR$513,MATCH($D509,'UPTD PPA KabKota'!$C$5:$C$513,FALSE))</f>
        <v/>
      </c>
      <c r="CJ509" s="218" t="str">
        <f t="array" ref="CJ509">INDEX('UPTD PPA KabKota'!AS$5:AS$513,MATCH($D509,'UPTD PPA KabKota'!$C$5:$C$513,FALSE))</f>
        <v/>
      </c>
      <c r="CK509" s="218" t="str">
        <f t="array" ref="CK509">INDEX('UPTD PPA KabKota'!AT$5:AT$513,MATCH($D509,'UPTD PPA KabKota'!$C$5:$C$513,FALSE))</f>
        <v/>
      </c>
      <c r="CL509" s="218" t="str">
        <f t="array" ref="CL509">INDEX('UPTD PPA KabKota'!AU$5:AU$513,MATCH($D509,'UPTD PPA KabKota'!$C$5:$C$513,FALSE))</f>
        <v/>
      </c>
      <c r="CM509" s="218" t="str">
        <f t="array" ref="CM509">INDEX('UPTD PPA KabKota'!AV$5:AV$513,MATCH($D509,'UPTD PPA KabKota'!$C$5:$C$513,FALSE))</f>
        <v/>
      </c>
      <c r="CN509" s="218" t="str">
        <f t="array" ref="CN509">INDEX('UPTD PPA KabKota'!AW$5:AW$513,MATCH($D509,'UPTD PPA KabKota'!$C$5:$C$513,FALSE))</f>
        <v/>
      </c>
      <c r="CO509" s="218" t="str">
        <f t="array" ref="CO509">INDEX('UPTD PPA KabKota'!AX$5:AX$513,MATCH($D509,'UPTD PPA KabKota'!$C$5:$C$513,FALSE))</f>
        <v/>
      </c>
      <c r="CP509" s="218" t="str">
        <f t="array" ref="CP509">INDEX('UPTD PPA KabKota'!AY$5:AY$513,MATCH($D509,'UPTD PPA KabKota'!$C$5:$C$513,FALSE))</f>
        <v/>
      </c>
      <c r="CQ509" s="209" t="str">
        <f>IFERROR(__xludf.DUMMYFUNCTION("IF(ISBLANK($K509),"""",IF(REGEXMATCH($K509,""Peraturan""),""Ada"",IF(REGEXMATCH($K509,""Rekomendasi""),""Tidak Ada"", $K509)))
"),"#N/A")</f>
        <v>#N/A</v>
      </c>
      <c r="CR509" s="209" t="str">
        <f t="array" ref="CR509">index('UPTD PPA KabKota'!$BI$5:$BI$513,match($D509,'UPTD PPA KabKota'!$C$5:$C$513,false))</f>
        <v>Tidak Ada</v>
      </c>
      <c r="CS509" s="314" t="str">
        <f t="shared" si="89"/>
        <v>#N/A</v>
      </c>
    </row>
    <row r="510">
      <c r="A510" s="334">
        <v>504.0</v>
      </c>
      <c r="B510" s="334">
        <v>5.0</v>
      </c>
      <c r="C510" s="311" t="s">
        <v>4795</v>
      </c>
      <c r="D510" s="312" t="s">
        <v>4281</v>
      </c>
      <c r="E510" s="315">
        <v>45689.0</v>
      </c>
      <c r="F510" s="218" t="str">
        <f t="array" ref="F510">INDEX('Ortala-KabKota'!F$2:F$415,MATCH($D510,'Ortala-KabKota'!$E$2:$E$415,FALSE))</f>
        <v>REGINA ASNAT RUMAYOMI/ 082399496970</v>
      </c>
      <c r="G510" s="218" t="str">
        <f t="array" ref="G510">INDEX('Ortala-KabKota'!G$2:G$415,MATCH($D510,'Ortala-KabKota'!$E$2:$E$415,FALSE))</f>
        <v>Jl. Pahlawan Sanggeng No.2, 
Kel. Sanggeng, 
Kec. Manokwari Barat,
kab. Manokwari, 
Prov. Papua Barat</v>
      </c>
      <c r="H510" s="218" t="str">
        <f t="array" ref="H510">INDEX('Ortala-KabKota'!H$2:H$415,MATCH($D510,'Ortala-KabKota'!$E$2:$E$415,FALSE))</f>
        <v>-</v>
      </c>
      <c r="I510" s="218" t="str">
        <f t="array" ref="I510">INDEX('Ortala-KabKota'!I$2:I$415,MATCH($D510,'Ortala-KabKota'!$E$2:$E$415,FALSE))</f>
        <v>-</v>
      </c>
      <c r="J510" s="218" t="str">
        <f t="array" ref="J510">INDEX('Ortala-KabKota'!J$2:J$415,MATCH($D510,'Ortala-KabKota'!$E$2:$E$415,FALSE))</f>
        <v>UPTD PPA</v>
      </c>
      <c r="K510" s="218" t="str">
        <f t="array" ref="K510">INDEX('Ortala-KabKota'!K$2:K$415,MATCH($D510,'Ortala-KabKota'!$E$2:$E$415,FALSE))</f>
        <v>Peraturan Bupati Manokwari Nomor 233 Tahun 2020 tentang Pembentukan Unit Pelayanan Terpadu Daerah Perlindungan Perempuan dan Anak</v>
      </c>
      <c r="L510" s="218">
        <f t="array" ref="L510">INDEX('Ortala-KabKota'!L$2:L$415,MATCH($D510,'Ortala-KabKota'!$E$2:$E$415,FALSE))</f>
        <v>2020</v>
      </c>
      <c r="M510" s="218" t="str">
        <f t="array" ref="M510">INDEX('Ortala-KabKota'!M$2:M$415,MATCH($D510,'Ortala-KabKota'!$E$2:$E$415,FALSE))</f>
        <v>A</v>
      </c>
      <c r="N510" s="218" t="str">
        <f t="array" ref="N510">INDEX('Ortala-KabKota'!N$2:N$415,MATCH($D510,'Ortala-KabKota'!$E$2:$E$415,FALSE))</f>
        <v>Regina/ 082399496970
Numberi/
08525455498</v>
      </c>
      <c r="O510" s="218" t="str">
        <f t="array" ref="O510">INDEX('Ortala-KabKota'!O$2:O$415,MATCH($D510,'Ortala-KabKota'!$E$2:$E$415,FALSE))</f>
        <v>uptdppamkw@outlook.com
uptdppamkw@gmail.com</v>
      </c>
      <c r="P510" s="218" t="str">
        <f t="array" ref="P510">INDEX('Ortala-KabKota'!P$2:P$415,MATCH($D510,'Ortala-KabKota'!$E$2:$E$415,FALSE))</f>
        <v>Kepala UPTD, Kasubag TU, Kelompok JF</v>
      </c>
      <c r="Q510" s="218" t="str">
        <f t="array" ref="Q510">INDEX('Ortala-KabKota'!Q$2:Q$415,MATCH($D510,'Ortala-KabKota'!$E$2:$E$415,FALSE))</f>
        <v>MANDIRI</v>
      </c>
      <c r="R510" s="218" t="str">
        <f t="array" ref="R510">INDEX('Ortala-KabKota'!R$2:R$415,MATCH($D510,'Ortala-KabKota'!$E$2:$E$415,FALSE))</f>
        <v>MILIK SENDIRI</v>
      </c>
      <c r="S510" s="218" t="str">
        <f t="array" ref="S510">INDEX('Ortala-KabKota'!S$2:S$415,MATCH($D510,'Ortala-KabKota'!$E$2:$E$415,FALSE))</f>
        <v>Milik PEMDA KAB. MANOKWARI</v>
      </c>
      <c r="T510" s="218">
        <f t="array" ref="T510">INDEX('Ortala-KabKota'!T$2:T$415,MATCH($D510,'Ortala-KabKota'!$E$2:$E$415,FALSE))</f>
        <v>1</v>
      </c>
      <c r="U510" s="218">
        <f t="array" ref="U510">INDEX('Ortala-KabKota'!U$2:U$415,MATCH($D510,'Ortala-KabKota'!$E$2:$E$415,FALSE))</f>
        <v>0</v>
      </c>
      <c r="V510" s="218">
        <f t="array" ref="V510">INDEX('Ortala-KabKota'!V$2:V$415,MATCH($D510,'Ortala-KabKota'!$E$2:$E$415,FALSE))</f>
        <v>1</v>
      </c>
      <c r="W510" s="218">
        <f t="array" ref="W510">INDEX('Ortala-KabKota'!W$2:W$415,MATCH($D510,'Ortala-KabKota'!$E$2:$E$415,FALSE))</f>
        <v>0</v>
      </c>
      <c r="X510" s="218">
        <f t="array" ref="X510">INDEX('Ortala-KabKota'!X$2:X$415,MATCH($D510,'Ortala-KabKota'!$E$2:$E$415,FALSE))</f>
        <v>0</v>
      </c>
      <c r="Y510" s="218">
        <f t="array" ref="Y510">INDEX('Ortala-KabKota'!Y$2:Y$415,MATCH($D510,'Ortala-KabKota'!$E$2:$E$415,FALSE))</f>
        <v>0</v>
      </c>
      <c r="Z510" s="218">
        <f t="array" ref="Z510">INDEX('Ortala-KabKota'!Z$2:Z$415,MATCH($D510,'Ortala-KabKota'!$E$2:$E$415,FALSE))</f>
        <v>1</v>
      </c>
      <c r="AA510" s="218">
        <f t="array" ref="AA510">INDEX('Ortala-KabKota'!AA$2:AA$415,MATCH($D510,'Ortala-KabKota'!$E$2:$E$415,FALSE))</f>
        <v>0</v>
      </c>
      <c r="AB510" s="218">
        <f t="array" ref="AB510">INDEX('Ortala-KabKota'!AB$2:AB$415,MATCH($D510,'Ortala-KabKota'!$E$2:$E$415,FALSE))</f>
        <v>0</v>
      </c>
      <c r="AC510" s="218">
        <f t="array" ref="AC510">INDEX('Ortala-KabKota'!AC$2:AC$415,MATCH($D510,'Ortala-KabKota'!$E$2:$E$415,FALSE))</f>
        <v>1</v>
      </c>
      <c r="AD510" s="218" t="str">
        <f t="array" ref="AD510">INDEX('Ortala-KabKota'!AD$2:AD$415,MATCH($D510,'Ortala-KabKota'!$E$2:$E$415,FALSE))</f>
        <v/>
      </c>
      <c r="AE510" s="218">
        <f t="array" ref="AE510">INDEX('Ortala-KabKota'!AE$2:AE$415,MATCH($D510,'Ortala-KabKota'!$E$2:$E$415,FALSE))</f>
        <v>1</v>
      </c>
      <c r="AF510" s="218">
        <f t="array" ref="AF510">INDEX('Ortala-KabKota'!AF$2:AF$415,MATCH($D510,'Ortala-KabKota'!$E$2:$E$415,FALSE))</f>
        <v>1</v>
      </c>
      <c r="AG510" s="218">
        <f t="array" ref="AG510">INDEX('Ortala-KabKota'!AG$2:AG$415,MATCH($D510,'Ortala-KabKota'!$E$2:$E$415,FALSE))</f>
        <v>1</v>
      </c>
      <c r="AH510" s="218">
        <f t="array" ref="AH510">INDEX('Ortala-KabKota'!AH$2:AH$415,MATCH($D510,'Ortala-KabKota'!$E$2:$E$415,FALSE))</f>
        <v>1</v>
      </c>
      <c r="AI510" s="218" t="str">
        <f t="array" ref="AI510">INDEX('Ortala-KabKota'!AI$2:AI$415,MATCH($D510,'Ortala-KabKota'!$E$2:$E$415,FALSE))</f>
        <v>Jika korban terindikasi tindak kekerasan bersifat fatal (mengancam nyawa korban) maka langsung dibawa ke rumah aman oleh petugas UPTD PPA dan kemudian akan diproses bedasarkan informasi yang diterima.</v>
      </c>
      <c r="AJ510" s="218">
        <f t="array" ref="AJ510">INDEX('Ortala-KabKota'!AJ$2:AJ$415,MATCH($D510,'Ortala-KabKota'!$E$2:$E$415,FALSE))</f>
        <v>1</v>
      </c>
      <c r="AK510" s="218">
        <f t="array" ref="AK510">INDEX('Ortala-KabKota'!AK$2:AK$415,MATCH($D510,'Ortala-KabKota'!$E$2:$E$415,FALSE))</f>
        <v>1</v>
      </c>
      <c r="AL510" s="218">
        <f t="array" ref="AL510">INDEX('Ortala-KabKota'!AL$2:AL$415,MATCH($D510,'Ortala-KabKota'!$E$2:$E$415,FALSE))</f>
        <v>101</v>
      </c>
      <c r="AM510" s="218" t="str">
        <f t="array" ref="AM510">INDEX('Ortala-KabKota'!AM$2:AM$415,MATCH($D510,'Ortala-KabKota'!$E$2:$E$415,FALSE))</f>
        <v>KORBAN ANAK PEREMPUAN
( 38 KASUS )</v>
      </c>
      <c r="AN510" s="218" t="str">
        <f t="array" ref="AN510">INDEX('Ortala-KabKota'!AN$2:AN$415,MATCH($D510,'Ortala-KabKota'!$E$2:$E$415,FALSE))</f>
        <v/>
      </c>
      <c r="AO510" s="218" t="str">
        <f t="array" ref="AO510">INDEX('Ortala-KabKota'!AO$2:AO$415,MATCH($D510,'Ortala-KabKota'!$E$2:$E$415,FALSE))</f>
        <v/>
      </c>
      <c r="AP510" s="218" t="str">
        <f t="array" ref="AP510">INDEX('Ortala-KabKota'!AP$2:AP$415,MATCH($D510,'Ortala-KabKota'!$E$2:$E$415,FALSE))</f>
        <v/>
      </c>
      <c r="AQ510" s="218" t="str">
        <f t="array" ref="AQ510">INDEX('Ortala-KabKota'!AQ$2:AQ$415,MATCH($D510,'Ortala-KabKota'!$E$2:$E$415,FALSE))</f>
        <v/>
      </c>
      <c r="AR510" s="218">
        <f t="array" ref="AR510">INDEX('Ortala-KabKota'!AR$2:AR$415,MATCH($D510,'Ortala-KabKota'!$E$2:$E$415,FALSE))</f>
        <v>1</v>
      </c>
      <c r="AS510" s="218" t="str">
        <f t="array" ref="AS510">INDEX('Ortala-KabKota'!AS$2:AS$415,MATCH($D510,'Ortala-KabKota'!$E$2:$E$415,FALSE))</f>
        <v/>
      </c>
      <c r="AT510" s="218" t="str">
        <f t="array" ref="AT510">INDEX('Ortala-KabKota'!AT$2:AT$415,MATCH($D510,'Ortala-KabKota'!$E$2:$E$415,FALSE))</f>
        <v/>
      </c>
      <c r="AU510" s="218" t="str">
        <f t="array" ref="AU510">INDEX('UPTD PPA KabKota'!D$5:D$513,MATCH($D510,'UPTD PPA KabKota'!$C$5:$C$513,FALSE))</f>
        <v>ORPA ROSMINA, SP</v>
      </c>
      <c r="AV510" s="218" t="str">
        <f t="array" ref="AV510">INDEX('UPTD PPA KabKota'!E$5:E$513,MATCH($D510,'UPTD PPA KabKota'!$C$5:$C$513,FALSE))</f>
        <v>JLN. PAHLAWAN</v>
      </c>
      <c r="AW510" s="218">
        <f t="array" ref="AW510">INDEX('UPTD PPA KabKota'!F$5:F$513,MATCH($D510,'UPTD PPA KabKota'!$C$5:$C$513,FALSE))</f>
        <v>82397824428</v>
      </c>
      <c r="AX510" s="218">
        <f t="array" ref="AX510">INDEX('UPTD PPA KabKota'!G$5:G$513,MATCH($D510,'UPTD PPA KabKota'!$C$5:$C$513,FALSE))</f>
        <v>82397824428</v>
      </c>
      <c r="AY510" s="218" t="str">
        <f t="array" ref="AY510">INDEX('UPTD PPA KabKota'!H$5:H$513,MATCH($D510,'UPTD PPA KabKota'!$C$5:$C$513,FALSE))</f>
        <v>UPTD PPA</v>
      </c>
      <c r="AZ510" s="218" t="str">
        <f t="array" ref="AZ510">INDEX('UPTD PPA KabKota'!I$5:I$513,MATCH($D510,'UPTD PPA KabKota'!$C$5:$C$513,FALSE))</f>
        <v>Peraturan Bupati Manokwari Nomor 233/Tahun 2020</v>
      </c>
      <c r="BA510" s="218">
        <f t="array" ref="BA510">INDEX('UPTD PPA KabKota'!J$5:J$513,MATCH($D510,'UPTD PPA KabKota'!$C$5:$C$513,FALSE))</f>
        <v>2020</v>
      </c>
      <c r="BB510" s="218" t="str">
        <f t="array" ref="BB510">INDEX('UPTD PPA KabKota'!K$5:K$513,MATCH($D510,'UPTD PPA KabKota'!$C$5:$C$513,FALSE))</f>
        <v>Belum Ada</v>
      </c>
      <c r="BC510" s="218" t="str">
        <f t="array" ref="BC510">INDEX('UPTD PPA KabKota'!L$5:L$513,MATCH($D510,'UPTD PPA KabKota'!$C$5:$C$513,FALSE))</f>
        <v>Orpa Marisan 082397824428</v>
      </c>
      <c r="BD510" s="218" t="str">
        <f t="array" ref="BD510">INDEX('UPTD PPA KabKota'!M$5:M$513,MATCH($D510,'UPTD PPA KabKota'!$C$5:$C$513,FALSE))</f>
        <v>uptdppakabupatenmanokwari@gmail.com</v>
      </c>
      <c r="BE510" s="218" t="str">
        <f t="array" ref="BE510">INDEX('UPTD PPA KabKota'!N$5:N$513,MATCH($D510,'UPTD PPA KabKota'!$C$5:$C$513,FALSE))</f>
        <v>Kepala UPTD, Kasubag TU, Kelompok Jabtan Fungsional, Konselor (Psikologis/Hukum), Penjaga Asrama, Mediator</v>
      </c>
      <c r="BF510" s="218" t="str">
        <f t="array" ref="BF510">INDEX('UPTD PPA KabKota'!O$5:O$513,MATCH($D510,'UPTD PPA KabKota'!$C$5:$C$513,FALSE))</f>
        <v>Mandiri</v>
      </c>
      <c r="BG510" s="218" t="str">
        <f t="array" ref="BG510">INDEX('UPTD PPA KabKota'!P$5:P$513,MATCH($D510,'UPTD PPA KabKota'!$C$5:$C$513,FALSE))</f>
        <v>Milik Sendiri</v>
      </c>
      <c r="BH510" s="218" t="str">
        <f t="array" ref="BH510">INDEX('UPTD PPA KabKota'!Q$5:Q$513,MATCH($D510,'UPTD PPA KabKota'!$C$5:$C$513,FALSE))</f>
        <v/>
      </c>
      <c r="BI510" s="218" t="str">
        <f t="array" ref="BI510">INDEX('UPTD PPA KabKota'!R$5:R$513,MATCH($D510,'UPTD PPA KabKota'!$C$5:$C$513,FALSE))</f>
        <v>Ada</v>
      </c>
      <c r="BJ510" s="218" t="str">
        <f t="array" ref="BJ510">INDEX('UPTD PPA KabKota'!S$5:S$513,MATCH($D510,'UPTD PPA KabKota'!$C$5:$C$513,FALSE))</f>
        <v>Tidak Ada</v>
      </c>
      <c r="BK510" s="218" t="str">
        <f t="array" ref="BK510">INDEX('UPTD PPA KabKota'!T$5:T$513,MATCH($D510,'UPTD PPA KabKota'!$C$5:$C$513,FALSE))</f>
        <v>Ada</v>
      </c>
      <c r="BL510" s="218" t="str">
        <f t="array" ref="BL510">INDEX('UPTD PPA KabKota'!U$5:U$513,MATCH($D510,'UPTD PPA KabKota'!$C$5:$C$513,FALSE))</f>
        <v>Tidak Ada</v>
      </c>
      <c r="BM510" s="218" t="str">
        <f t="array" ref="BM510">INDEX('UPTD PPA KabKota'!V$5:V$513,MATCH($D510,'UPTD PPA KabKota'!$C$5:$C$513,FALSE))</f>
        <v>Tidak Ada</v>
      </c>
      <c r="BN510" s="218" t="str">
        <f t="array" ref="BN510">INDEX('UPTD PPA KabKota'!W$5:W$513,MATCH($D510,'UPTD PPA KabKota'!$C$5:$C$513,FALSE))</f>
        <v>Ada</v>
      </c>
      <c r="BO510" s="218" t="str">
        <f t="array" ref="BO510">INDEX('UPTD PPA KabKota'!X$5:X$513,MATCH($D510,'UPTD PPA KabKota'!$C$5:$C$513,FALSE))</f>
        <v>Ada</v>
      </c>
      <c r="BP510" s="218" t="str">
        <f t="array" ref="BP510">INDEX('UPTD PPA KabKota'!Y$5:Y$513,MATCH($D510,'UPTD PPA KabKota'!$C$5:$C$513,FALSE))</f>
        <v>Ada</v>
      </c>
      <c r="BQ510" s="218" t="str">
        <f t="array" ref="BQ510">INDEX('UPTD PPA KabKota'!Z$5:Z$513,MATCH($D510,'UPTD PPA KabKota'!$C$5:$C$513,FALSE))</f>
        <v>Ada</v>
      </c>
      <c r="BR510" s="218" t="str">
        <f t="array" ref="BR510">INDEX('UPTD PPA KabKota'!AA$5:AA$513,MATCH($D510,'UPTD PPA KabKota'!$C$5:$C$513,FALSE))</f>
        <v>Tidak Ada</v>
      </c>
      <c r="BS510" s="218" t="str">
        <f t="array" ref="BS510">INDEX('UPTD PPA KabKota'!AB$5:AB$513,MATCH($D510,'UPTD PPA KabKota'!$C$5:$C$513,FALSE))</f>
        <v>Tidak Ada</v>
      </c>
      <c r="BT510" s="218" t="str">
        <f t="array" ref="BT510">INDEX('UPTD PPA KabKota'!AC$5:AC$513,MATCH($D510,'UPTD PPA KabKota'!$C$5:$C$513,FALSE))</f>
        <v>Sudah</v>
      </c>
      <c r="BU510" s="218" t="str">
        <f t="array" ref="BU510">INDEX('UPTD PPA KabKota'!AD$5:AD$513,MATCH($D510,'UPTD PPA KabKota'!$C$5:$C$513,FALSE))</f>
        <v>Sudah</v>
      </c>
      <c r="BV510" s="218" t="str">
        <f t="array" ref="BV510">INDEX('UPTD PPA KabKota'!AE$5:AE$513,MATCH($D510,'UPTD PPA KabKota'!$C$5:$C$513,FALSE))</f>
        <v>Belum</v>
      </c>
      <c r="BW510" s="218" t="str">
        <f t="array" ref="BW510">INDEX('UPTD PPA KabKota'!AF$5:AF$513,MATCH($D510,'UPTD PPA KabKota'!$C$5:$C$513,FALSE))</f>
        <v>Sudah</v>
      </c>
      <c r="BX510" s="218" t="str">
        <f t="array" ref="BX510">INDEX('UPTD PPA KabKota'!AG$5:AG$513,MATCH($D510,'UPTD PPA KabKota'!$C$5:$C$513,FALSE))</f>
        <v>Belum</v>
      </c>
      <c r="BY510" s="218" t="str">
        <f t="array" ref="BY510">INDEX('UPTD PPA KabKota'!AH$5:AH$513,MATCH($D510,'UPTD PPA KabKota'!$C$5:$C$513,FALSE))</f>
        <v>Sudah</v>
      </c>
      <c r="BZ510" s="218" t="str">
        <f t="array" ref="BZ510">INDEX('UPTD PPA KabKota'!AI$5:AI$513,MATCH($D510,'UPTD PPA KabKota'!$C$5:$C$513,FALSE))</f>
        <v>Sudah</v>
      </c>
      <c r="CA510" s="218" t="str">
        <f t="array" ref="CA510">INDEX('UPTD PPA KabKota'!AJ$5:AJ$513,MATCH($D510,'UPTD PPA KabKota'!$C$5:$C$513,FALSE))</f>
        <v>Sudah</v>
      </c>
      <c r="CB510" s="218" t="str">
        <f t="array" ref="CB510">INDEX('UPTD PPA KabKota'!AK$5:AK$513,MATCH($D510,'UPTD PPA KabKota'!$C$5:$C$513,FALSE))</f>
        <v>Sudah</v>
      </c>
      <c r="CC510" s="218" t="str">
        <f t="array" ref="CC510">INDEX('UPTD PPA KabKota'!AL$5:AL$513,MATCH($D510,'UPTD PPA KabKota'!$C$5:$C$513,FALSE))</f>
        <v>Sudah</v>
      </c>
      <c r="CD510" s="218" t="str">
        <f t="array" ref="CD510">INDEX('UPTD PPA KabKota'!AM$5:AM$513,MATCH($D510,'UPTD PPA KabKota'!$C$5:$C$513,FALSE))</f>
        <v>Sudah</v>
      </c>
      <c r="CE510" s="218" t="str">
        <f t="array" ref="CE510">INDEX('UPTD PPA KabKota'!AN$5:AN$513,MATCH($D510,'UPTD PPA KabKota'!$C$5:$C$513,FALSE))</f>
        <v/>
      </c>
      <c r="CF510" s="218" t="str">
        <f t="array" ref="CF510">INDEX('UPTD PPA KabKota'!AO$5:AO$513,MATCH($D510,'UPTD PPA KabKota'!$C$5:$C$513,FALSE))</f>
        <v>99 Kasus</v>
      </c>
      <c r="CG510" s="218" t="str">
        <f t="array" ref="CG510">INDEX('UPTD PPA KabKota'!AP$5:AP$513,MATCH($D510,'UPTD PPA KabKota'!$C$5:$C$513,FALSE))</f>
        <v>Kasus KDRT</v>
      </c>
      <c r="CH510" s="218" t="str">
        <f t="array" ref="CH510">INDEX('UPTD PPA KabKota'!AQ$5:AQ$513,MATCH($D510,'UPTD PPA KabKota'!$C$5:$C$513,FALSE))</f>
        <v/>
      </c>
      <c r="CI510" s="218" t="str">
        <f t="array" ref="CI510">INDEX('UPTD PPA KabKota'!AR$5:AR$513,MATCH($D510,'UPTD PPA KabKota'!$C$5:$C$513,FALSE))</f>
        <v/>
      </c>
      <c r="CJ510" s="218" t="str">
        <f t="array" ref="CJ510">INDEX('UPTD PPA KabKota'!AS$5:AS$513,MATCH($D510,'UPTD PPA KabKota'!$C$5:$C$513,FALSE))</f>
        <v/>
      </c>
      <c r="CK510" s="218" t="str">
        <f t="array" ref="CK510">INDEX('UPTD PPA KabKota'!AT$5:AT$513,MATCH($D510,'UPTD PPA KabKota'!$C$5:$C$513,FALSE))</f>
        <v/>
      </c>
      <c r="CL510" s="218" t="str">
        <f t="array" ref="CL510">INDEX('UPTD PPA KabKota'!AU$5:AU$513,MATCH($D510,'UPTD PPA KabKota'!$C$5:$C$513,FALSE))</f>
        <v>v</v>
      </c>
      <c r="CM510" s="218" t="str">
        <f t="array" ref="CM510">INDEX('UPTD PPA KabKota'!AV$5:AV$513,MATCH($D510,'UPTD PPA KabKota'!$C$5:$C$513,FALSE))</f>
        <v/>
      </c>
      <c r="CN510" s="218" t="str">
        <f t="array" ref="CN510">INDEX('UPTD PPA KabKota'!AW$5:AW$513,MATCH($D510,'UPTD PPA KabKota'!$C$5:$C$513,FALSE))</f>
        <v/>
      </c>
      <c r="CO510" s="218" t="str">
        <f t="array" ref="CO510">INDEX('UPTD PPA KabKota'!AX$5:AX$513,MATCH($D510,'UPTD PPA KabKota'!$C$5:$C$513,FALSE))</f>
        <v/>
      </c>
      <c r="CP510" s="218" t="str">
        <f t="array" ref="CP510">INDEX('UPTD PPA KabKota'!AY$5:AY$513,MATCH($D510,'UPTD PPA KabKota'!$C$5:$C$513,FALSE))</f>
        <v/>
      </c>
      <c r="CQ510" s="209" t="str">
        <f>IFERROR(__xludf.DUMMYFUNCTION("IF(ISBLANK($K510),"""",IF(REGEXMATCH($K510,""Peraturan""),""Ada"",IF(REGEXMATCH($K510,""Rekomendasi""),""Tidak Ada"", $K510)))
"),"Ada")</f>
        <v>Ada</v>
      </c>
      <c r="CR510" s="209" t="str">
        <f t="array" ref="CR510">index('UPTD PPA KabKota'!$BI$5:$BI$513,match($D510,'UPTD PPA KabKota'!$C$5:$C$513,false))</f>
        <v>Ada</v>
      </c>
      <c r="CS510" s="314" t="str">
        <f t="shared" si="89"/>
        <v>Ada</v>
      </c>
    </row>
    <row r="511">
      <c r="A511" s="334">
        <v>505.0</v>
      </c>
      <c r="B511" s="334">
        <v>6.0</v>
      </c>
      <c r="C511" s="311" t="s">
        <v>4795</v>
      </c>
      <c r="D511" s="312" t="s">
        <v>4293</v>
      </c>
      <c r="E511" s="313"/>
      <c r="F511" s="218" t="str">
        <f t="array" ref="F511">INDEX('Ortala-KabKota'!F$2:F$415,MATCH($D511,'Ortala-KabKota'!$E$2:$E$415,FALSE))</f>
        <v>#N/A</v>
      </c>
      <c r="G511" s="218" t="str">
        <f t="array" ref="G511">INDEX('Ortala-KabKota'!G$2:G$415,MATCH($D511,'Ortala-KabKota'!$E$2:$E$415,FALSE))</f>
        <v>#N/A</v>
      </c>
      <c r="H511" s="218" t="str">
        <f t="array" ref="H511">INDEX('Ortala-KabKota'!H$2:H$415,MATCH($D511,'Ortala-KabKota'!$E$2:$E$415,FALSE))</f>
        <v>#N/A</v>
      </c>
      <c r="I511" s="218" t="str">
        <f t="array" ref="I511">INDEX('Ortala-KabKota'!I$2:I$415,MATCH($D511,'Ortala-KabKota'!$E$2:$E$415,FALSE))</f>
        <v>#N/A</v>
      </c>
      <c r="J511" s="218" t="str">
        <f t="array" ref="J511">INDEX('Ortala-KabKota'!J$2:J$415,MATCH($D511,'Ortala-KabKota'!$E$2:$E$415,FALSE))</f>
        <v>#N/A</v>
      </c>
      <c r="K511" s="218" t="str">
        <f t="array" ref="K511">INDEX('Ortala-KabKota'!K$2:K$415,MATCH($D511,'Ortala-KabKota'!$E$2:$E$415,FALSE))</f>
        <v>#N/A</v>
      </c>
      <c r="L511" s="218" t="str">
        <f t="array" ref="L511">INDEX('Ortala-KabKota'!L$2:L$415,MATCH($D511,'Ortala-KabKota'!$E$2:$E$415,FALSE))</f>
        <v>#N/A</v>
      </c>
      <c r="M511" s="218" t="str">
        <f t="array" ref="M511">INDEX('Ortala-KabKota'!M$2:M$415,MATCH($D511,'Ortala-KabKota'!$E$2:$E$415,FALSE))</f>
        <v>#N/A</v>
      </c>
      <c r="N511" s="218" t="str">
        <f t="array" ref="N511">INDEX('Ortala-KabKota'!N$2:N$415,MATCH($D511,'Ortala-KabKota'!$E$2:$E$415,FALSE))</f>
        <v>#N/A</v>
      </c>
      <c r="O511" s="218" t="str">
        <f t="array" ref="O511">INDEX('Ortala-KabKota'!O$2:O$415,MATCH($D511,'Ortala-KabKota'!$E$2:$E$415,FALSE))</f>
        <v>#N/A</v>
      </c>
      <c r="P511" s="218" t="str">
        <f t="array" ref="P511">INDEX('Ortala-KabKota'!P$2:P$415,MATCH($D511,'Ortala-KabKota'!$E$2:$E$415,FALSE))</f>
        <v>#N/A</v>
      </c>
      <c r="Q511" s="218" t="str">
        <f t="array" ref="Q511">INDEX('Ortala-KabKota'!Q$2:Q$415,MATCH($D511,'Ortala-KabKota'!$E$2:$E$415,FALSE))</f>
        <v>#N/A</v>
      </c>
      <c r="R511" s="218" t="str">
        <f t="array" ref="R511">INDEX('Ortala-KabKota'!R$2:R$415,MATCH($D511,'Ortala-KabKota'!$E$2:$E$415,FALSE))</f>
        <v>#N/A</v>
      </c>
      <c r="S511" s="218" t="str">
        <f t="array" ref="S511">INDEX('Ortala-KabKota'!S$2:S$415,MATCH($D511,'Ortala-KabKota'!$E$2:$E$415,FALSE))</f>
        <v>#N/A</v>
      </c>
      <c r="T511" s="218" t="str">
        <f t="array" ref="T511">INDEX('Ortala-KabKota'!T$2:T$415,MATCH($D511,'Ortala-KabKota'!$E$2:$E$415,FALSE))</f>
        <v>#N/A</v>
      </c>
      <c r="U511" s="218" t="str">
        <f t="array" ref="U511">INDEX('Ortala-KabKota'!U$2:U$415,MATCH($D511,'Ortala-KabKota'!$E$2:$E$415,FALSE))</f>
        <v>#N/A</v>
      </c>
      <c r="V511" s="218" t="str">
        <f t="array" ref="V511">INDEX('Ortala-KabKota'!V$2:V$415,MATCH($D511,'Ortala-KabKota'!$E$2:$E$415,FALSE))</f>
        <v>#N/A</v>
      </c>
      <c r="W511" s="218" t="str">
        <f t="array" ref="W511">INDEX('Ortala-KabKota'!W$2:W$415,MATCH($D511,'Ortala-KabKota'!$E$2:$E$415,FALSE))</f>
        <v>#N/A</v>
      </c>
      <c r="X511" s="218" t="str">
        <f t="array" ref="X511">INDEX('Ortala-KabKota'!X$2:X$415,MATCH($D511,'Ortala-KabKota'!$E$2:$E$415,FALSE))</f>
        <v>#N/A</v>
      </c>
      <c r="Y511" s="218" t="str">
        <f t="array" ref="Y511">INDEX('Ortala-KabKota'!Y$2:Y$415,MATCH($D511,'Ortala-KabKota'!$E$2:$E$415,FALSE))</f>
        <v>#N/A</v>
      </c>
      <c r="Z511" s="218" t="str">
        <f t="array" ref="Z511">INDEX('Ortala-KabKota'!Z$2:Z$415,MATCH($D511,'Ortala-KabKota'!$E$2:$E$415,FALSE))</f>
        <v>#N/A</v>
      </c>
      <c r="AA511" s="218" t="str">
        <f t="array" ref="AA511">INDEX('Ortala-KabKota'!AA$2:AA$415,MATCH($D511,'Ortala-KabKota'!$E$2:$E$415,FALSE))</f>
        <v>#N/A</v>
      </c>
      <c r="AB511" s="218" t="str">
        <f t="array" ref="AB511">INDEX('Ortala-KabKota'!AB$2:AB$415,MATCH($D511,'Ortala-KabKota'!$E$2:$E$415,FALSE))</f>
        <v>#N/A</v>
      </c>
      <c r="AC511" s="218" t="str">
        <f t="array" ref="AC511">INDEX('Ortala-KabKota'!AC$2:AC$415,MATCH($D511,'Ortala-KabKota'!$E$2:$E$415,FALSE))</f>
        <v>#N/A</v>
      </c>
      <c r="AD511" s="218" t="str">
        <f t="array" ref="AD511">INDEX('Ortala-KabKota'!AD$2:AD$415,MATCH($D511,'Ortala-KabKota'!$E$2:$E$415,FALSE))</f>
        <v>#N/A</v>
      </c>
      <c r="AE511" s="218" t="str">
        <f t="array" ref="AE511">INDEX('Ortala-KabKota'!AE$2:AE$415,MATCH($D511,'Ortala-KabKota'!$E$2:$E$415,FALSE))</f>
        <v>#N/A</v>
      </c>
      <c r="AF511" s="218" t="str">
        <f t="array" ref="AF511">INDEX('Ortala-KabKota'!AF$2:AF$415,MATCH($D511,'Ortala-KabKota'!$E$2:$E$415,FALSE))</f>
        <v>#N/A</v>
      </c>
      <c r="AG511" s="218" t="str">
        <f t="array" ref="AG511">INDEX('Ortala-KabKota'!AG$2:AG$415,MATCH($D511,'Ortala-KabKota'!$E$2:$E$415,FALSE))</f>
        <v>#N/A</v>
      </c>
      <c r="AH511" s="218" t="str">
        <f t="array" ref="AH511">INDEX('Ortala-KabKota'!AH$2:AH$415,MATCH($D511,'Ortala-KabKota'!$E$2:$E$415,FALSE))</f>
        <v>#N/A</v>
      </c>
      <c r="AI511" s="218" t="str">
        <f t="array" ref="AI511">INDEX('Ortala-KabKota'!AI$2:AI$415,MATCH($D511,'Ortala-KabKota'!$E$2:$E$415,FALSE))</f>
        <v>#N/A</v>
      </c>
      <c r="AJ511" s="218" t="str">
        <f t="array" ref="AJ511">INDEX('Ortala-KabKota'!AJ$2:AJ$415,MATCH($D511,'Ortala-KabKota'!$E$2:$E$415,FALSE))</f>
        <v>#N/A</v>
      </c>
      <c r="AK511" s="218" t="str">
        <f t="array" ref="AK511">INDEX('Ortala-KabKota'!AK$2:AK$415,MATCH($D511,'Ortala-KabKota'!$E$2:$E$415,FALSE))</f>
        <v>#N/A</v>
      </c>
      <c r="AL511" s="218" t="str">
        <f t="array" ref="AL511">INDEX('Ortala-KabKota'!AL$2:AL$415,MATCH($D511,'Ortala-KabKota'!$E$2:$E$415,FALSE))</f>
        <v>#N/A</v>
      </c>
      <c r="AM511" s="218" t="str">
        <f t="array" ref="AM511">INDEX('Ortala-KabKota'!AM$2:AM$415,MATCH($D511,'Ortala-KabKota'!$E$2:$E$415,FALSE))</f>
        <v>#N/A</v>
      </c>
      <c r="AN511" s="218" t="str">
        <f t="array" ref="AN511">INDEX('Ortala-KabKota'!AN$2:AN$415,MATCH($D511,'Ortala-KabKota'!$E$2:$E$415,FALSE))</f>
        <v>#N/A</v>
      </c>
      <c r="AO511" s="218" t="str">
        <f t="array" ref="AO511">INDEX('Ortala-KabKota'!AO$2:AO$415,MATCH($D511,'Ortala-KabKota'!$E$2:$E$415,FALSE))</f>
        <v>#N/A</v>
      </c>
      <c r="AP511" s="218" t="str">
        <f t="array" ref="AP511">INDEX('Ortala-KabKota'!AP$2:AP$415,MATCH($D511,'Ortala-KabKota'!$E$2:$E$415,FALSE))</f>
        <v>#N/A</v>
      </c>
      <c r="AQ511" s="218" t="str">
        <f t="array" ref="AQ511">INDEX('Ortala-KabKota'!AQ$2:AQ$415,MATCH($D511,'Ortala-KabKota'!$E$2:$E$415,FALSE))</f>
        <v>#N/A</v>
      </c>
      <c r="AR511" s="218" t="str">
        <f t="array" ref="AR511">INDEX('Ortala-KabKota'!AR$2:AR$415,MATCH($D511,'Ortala-KabKota'!$E$2:$E$415,FALSE))</f>
        <v>#N/A</v>
      </c>
      <c r="AS511" s="218" t="str">
        <f t="array" ref="AS511">INDEX('Ortala-KabKota'!AS$2:AS$415,MATCH($D511,'Ortala-KabKota'!$E$2:$E$415,FALSE))</f>
        <v>#N/A</v>
      </c>
      <c r="AT511" s="218" t="str">
        <f t="array" ref="AT511">INDEX('Ortala-KabKota'!AT$2:AT$415,MATCH($D511,'Ortala-KabKota'!$E$2:$E$415,FALSE))</f>
        <v>#N/A</v>
      </c>
      <c r="AU511" s="218" t="str">
        <f t="array" ref="AU511">INDEX('UPTD PPA KabKota'!D$5:D$513,MATCH($D511,'UPTD PPA KabKota'!$C$5:$C$513,FALSE))</f>
        <v/>
      </c>
      <c r="AV511" s="218" t="str">
        <f t="array" ref="AV511">INDEX('UPTD PPA KabKota'!E$5:E$513,MATCH($D511,'UPTD PPA KabKota'!$C$5:$C$513,FALSE))</f>
        <v/>
      </c>
      <c r="AW511" s="218" t="str">
        <f t="array" ref="AW511">INDEX('UPTD PPA KabKota'!F$5:F$513,MATCH($D511,'UPTD PPA KabKota'!$C$5:$C$513,FALSE))</f>
        <v/>
      </c>
      <c r="AX511" s="218" t="str">
        <f t="array" ref="AX511">INDEX('UPTD PPA KabKota'!G$5:G$513,MATCH($D511,'UPTD PPA KabKota'!$C$5:$C$513,FALSE))</f>
        <v/>
      </c>
      <c r="AY511" s="218" t="str">
        <f t="array" ref="AY511">INDEX('UPTD PPA KabKota'!H$5:H$513,MATCH($D511,'UPTD PPA KabKota'!$C$5:$C$513,FALSE))</f>
        <v>belum terbentuk</v>
      </c>
      <c r="AZ511" s="218" t="str">
        <f t="array" ref="AZ511">INDEX('UPTD PPA KabKota'!I$5:I$513,MATCH($D511,'UPTD PPA KabKota'!$C$5:$C$513,FALSE))</f>
        <v/>
      </c>
      <c r="BA511" s="218" t="str">
        <f t="array" ref="BA511">INDEX('UPTD PPA KabKota'!J$5:J$513,MATCH($D511,'UPTD PPA KabKota'!$C$5:$C$513,FALSE))</f>
        <v/>
      </c>
      <c r="BB511" s="218" t="str">
        <f t="array" ref="BB511">INDEX('UPTD PPA KabKota'!K$5:K$513,MATCH($D511,'UPTD PPA KabKota'!$C$5:$C$513,FALSE))</f>
        <v/>
      </c>
      <c r="BC511" s="218" t="str">
        <f t="array" ref="BC511">INDEX('UPTD PPA KabKota'!L$5:L$513,MATCH($D511,'UPTD PPA KabKota'!$C$5:$C$513,FALSE))</f>
        <v/>
      </c>
      <c r="BD511" s="218" t="str">
        <f t="array" ref="BD511">INDEX('UPTD PPA KabKota'!M$5:M$513,MATCH($D511,'UPTD PPA KabKota'!$C$5:$C$513,FALSE))</f>
        <v/>
      </c>
      <c r="BE511" s="218" t="str">
        <f t="array" ref="BE511">INDEX('UPTD PPA KabKota'!N$5:N$513,MATCH($D511,'UPTD PPA KabKota'!$C$5:$C$513,FALSE))</f>
        <v/>
      </c>
      <c r="BF511" s="218" t="str">
        <f t="array" ref="BF511">INDEX('UPTD PPA KabKota'!O$5:O$513,MATCH($D511,'UPTD PPA KabKota'!$C$5:$C$513,FALSE))</f>
        <v/>
      </c>
      <c r="BG511" s="218" t="str">
        <f t="array" ref="BG511">INDEX('UPTD PPA KabKota'!P$5:P$513,MATCH($D511,'UPTD PPA KabKota'!$C$5:$C$513,FALSE))</f>
        <v/>
      </c>
      <c r="BH511" s="218" t="str">
        <f t="array" ref="BH511">INDEX('UPTD PPA KabKota'!Q$5:Q$513,MATCH($D511,'UPTD PPA KabKota'!$C$5:$C$513,FALSE))</f>
        <v/>
      </c>
      <c r="BI511" s="218" t="str">
        <f t="array" ref="BI511">INDEX('UPTD PPA KabKota'!R$5:R$513,MATCH($D511,'UPTD PPA KabKota'!$C$5:$C$513,FALSE))</f>
        <v/>
      </c>
      <c r="BJ511" s="218" t="str">
        <f t="array" ref="BJ511">INDEX('UPTD PPA KabKota'!S$5:S$513,MATCH($D511,'UPTD PPA KabKota'!$C$5:$C$513,FALSE))</f>
        <v/>
      </c>
      <c r="BK511" s="218" t="str">
        <f t="array" ref="BK511">INDEX('UPTD PPA KabKota'!T$5:T$513,MATCH($D511,'UPTD PPA KabKota'!$C$5:$C$513,FALSE))</f>
        <v/>
      </c>
      <c r="BL511" s="218" t="str">
        <f t="array" ref="BL511">INDEX('UPTD PPA KabKota'!U$5:U$513,MATCH($D511,'UPTD PPA KabKota'!$C$5:$C$513,FALSE))</f>
        <v/>
      </c>
      <c r="BM511" s="218" t="str">
        <f t="array" ref="BM511">INDEX('UPTD PPA KabKota'!V$5:V$513,MATCH($D511,'UPTD PPA KabKota'!$C$5:$C$513,FALSE))</f>
        <v/>
      </c>
      <c r="BN511" s="218" t="str">
        <f t="array" ref="BN511">INDEX('UPTD PPA KabKota'!W$5:W$513,MATCH($D511,'UPTD PPA KabKota'!$C$5:$C$513,FALSE))</f>
        <v/>
      </c>
      <c r="BO511" s="218" t="str">
        <f t="array" ref="BO511">INDEX('UPTD PPA KabKota'!X$5:X$513,MATCH($D511,'UPTD PPA KabKota'!$C$5:$C$513,FALSE))</f>
        <v/>
      </c>
      <c r="BP511" s="218" t="str">
        <f t="array" ref="BP511">INDEX('UPTD PPA KabKota'!Y$5:Y$513,MATCH($D511,'UPTD PPA KabKota'!$C$5:$C$513,FALSE))</f>
        <v/>
      </c>
      <c r="BQ511" s="218" t="str">
        <f t="array" ref="BQ511">INDEX('UPTD PPA KabKota'!Z$5:Z$513,MATCH($D511,'UPTD PPA KabKota'!$C$5:$C$513,FALSE))</f>
        <v/>
      </c>
      <c r="BR511" s="218" t="str">
        <f t="array" ref="BR511">INDEX('UPTD PPA KabKota'!AA$5:AA$513,MATCH($D511,'UPTD PPA KabKota'!$C$5:$C$513,FALSE))</f>
        <v/>
      </c>
      <c r="BS511" s="218" t="str">
        <f t="array" ref="BS511">INDEX('UPTD PPA KabKota'!AB$5:AB$513,MATCH($D511,'UPTD PPA KabKota'!$C$5:$C$513,FALSE))</f>
        <v/>
      </c>
      <c r="BT511" s="218" t="str">
        <f t="array" ref="BT511">INDEX('UPTD PPA KabKota'!AC$5:AC$513,MATCH($D511,'UPTD PPA KabKota'!$C$5:$C$513,FALSE))</f>
        <v/>
      </c>
      <c r="BU511" s="218" t="str">
        <f t="array" ref="BU511">INDEX('UPTD PPA KabKota'!AD$5:AD$513,MATCH($D511,'UPTD PPA KabKota'!$C$5:$C$513,FALSE))</f>
        <v/>
      </c>
      <c r="BV511" s="218" t="str">
        <f t="array" ref="BV511">INDEX('UPTD PPA KabKota'!AE$5:AE$513,MATCH($D511,'UPTD PPA KabKota'!$C$5:$C$513,FALSE))</f>
        <v/>
      </c>
      <c r="BW511" s="218" t="str">
        <f t="array" ref="BW511">INDEX('UPTD PPA KabKota'!AF$5:AF$513,MATCH($D511,'UPTD PPA KabKota'!$C$5:$C$513,FALSE))</f>
        <v/>
      </c>
      <c r="BX511" s="218" t="str">
        <f t="array" ref="BX511">INDEX('UPTD PPA KabKota'!AG$5:AG$513,MATCH($D511,'UPTD PPA KabKota'!$C$5:$C$513,FALSE))</f>
        <v/>
      </c>
      <c r="BY511" s="218" t="str">
        <f t="array" ref="BY511">INDEX('UPTD PPA KabKota'!AH$5:AH$513,MATCH($D511,'UPTD PPA KabKota'!$C$5:$C$513,FALSE))</f>
        <v/>
      </c>
      <c r="BZ511" s="218" t="str">
        <f t="array" ref="BZ511">INDEX('UPTD PPA KabKota'!AI$5:AI$513,MATCH($D511,'UPTD PPA KabKota'!$C$5:$C$513,FALSE))</f>
        <v/>
      </c>
      <c r="CA511" s="218" t="str">
        <f t="array" ref="CA511">INDEX('UPTD PPA KabKota'!AJ$5:AJ$513,MATCH($D511,'UPTD PPA KabKota'!$C$5:$C$513,FALSE))</f>
        <v/>
      </c>
      <c r="CB511" s="218" t="str">
        <f t="array" ref="CB511">INDEX('UPTD PPA KabKota'!AK$5:AK$513,MATCH($D511,'UPTD PPA KabKota'!$C$5:$C$513,FALSE))</f>
        <v/>
      </c>
      <c r="CC511" s="218" t="str">
        <f t="array" ref="CC511">INDEX('UPTD PPA KabKota'!AL$5:AL$513,MATCH($D511,'UPTD PPA KabKota'!$C$5:$C$513,FALSE))</f>
        <v/>
      </c>
      <c r="CD511" s="218" t="str">
        <f t="array" ref="CD511">INDEX('UPTD PPA KabKota'!AM$5:AM$513,MATCH($D511,'UPTD PPA KabKota'!$C$5:$C$513,FALSE))</f>
        <v/>
      </c>
      <c r="CE511" s="218" t="str">
        <f t="array" ref="CE511">INDEX('UPTD PPA KabKota'!AN$5:AN$513,MATCH($D511,'UPTD PPA KabKota'!$C$5:$C$513,FALSE))</f>
        <v/>
      </c>
      <c r="CF511" s="218" t="str">
        <f t="array" ref="CF511">INDEX('UPTD PPA KabKota'!AO$5:AO$513,MATCH($D511,'UPTD PPA KabKota'!$C$5:$C$513,FALSE))</f>
        <v/>
      </c>
      <c r="CG511" s="218" t="str">
        <f t="array" ref="CG511">INDEX('UPTD PPA KabKota'!AP$5:AP$513,MATCH($D511,'UPTD PPA KabKota'!$C$5:$C$513,FALSE))</f>
        <v/>
      </c>
      <c r="CH511" s="218" t="str">
        <f t="array" ref="CH511">INDEX('UPTD PPA KabKota'!AQ$5:AQ$513,MATCH($D511,'UPTD PPA KabKota'!$C$5:$C$513,FALSE))</f>
        <v/>
      </c>
      <c r="CI511" s="218" t="str">
        <f t="array" ref="CI511">INDEX('UPTD PPA KabKota'!AR$5:AR$513,MATCH($D511,'UPTD PPA KabKota'!$C$5:$C$513,FALSE))</f>
        <v/>
      </c>
      <c r="CJ511" s="218" t="str">
        <f t="array" ref="CJ511">INDEX('UPTD PPA KabKota'!AS$5:AS$513,MATCH($D511,'UPTD PPA KabKota'!$C$5:$C$513,FALSE))</f>
        <v/>
      </c>
      <c r="CK511" s="218" t="str">
        <f t="array" ref="CK511">INDEX('UPTD PPA KabKota'!AT$5:AT$513,MATCH($D511,'UPTD PPA KabKota'!$C$5:$C$513,FALSE))</f>
        <v/>
      </c>
      <c r="CL511" s="218" t="str">
        <f t="array" ref="CL511">INDEX('UPTD PPA KabKota'!AU$5:AU$513,MATCH($D511,'UPTD PPA KabKota'!$C$5:$C$513,FALSE))</f>
        <v/>
      </c>
      <c r="CM511" s="218" t="str">
        <f t="array" ref="CM511">INDEX('UPTD PPA KabKota'!AV$5:AV$513,MATCH($D511,'UPTD PPA KabKota'!$C$5:$C$513,FALSE))</f>
        <v/>
      </c>
      <c r="CN511" s="218" t="str">
        <f t="array" ref="CN511">INDEX('UPTD PPA KabKota'!AW$5:AW$513,MATCH($D511,'UPTD PPA KabKota'!$C$5:$C$513,FALSE))</f>
        <v/>
      </c>
      <c r="CO511" s="218" t="str">
        <f t="array" ref="CO511">INDEX('UPTD PPA KabKota'!AX$5:AX$513,MATCH($D511,'UPTD PPA KabKota'!$C$5:$C$513,FALSE))</f>
        <v/>
      </c>
      <c r="CP511" s="218" t="str">
        <f t="array" ref="CP511">INDEX('UPTD PPA KabKota'!AY$5:AY$513,MATCH($D511,'UPTD PPA KabKota'!$C$5:$C$513,FALSE))</f>
        <v/>
      </c>
      <c r="CQ511" s="209" t="str">
        <f>IFERROR(__xludf.DUMMYFUNCTION("IF(ISBLANK($K511),"""",IF(REGEXMATCH($K511,""Peraturan""),""Ada"",IF(REGEXMATCH($K511,""Rekomendasi""),""Tidak Ada"", $K511)))
"),"#N/A")</f>
        <v>#N/A</v>
      </c>
      <c r="CR511" s="209" t="str">
        <f t="array" ref="CR511">index('UPTD PPA KabKota'!$BI$5:$BI$513,match($D511,'UPTD PPA KabKota'!$C$5:$C$513,false))</f>
        <v>Tidak Ada</v>
      </c>
      <c r="CS511" s="314" t="str">
        <f t="shared" si="89"/>
        <v>#N/A</v>
      </c>
    </row>
    <row r="512">
      <c r="A512" s="334">
        <v>506.0</v>
      </c>
      <c r="B512" s="334">
        <v>7.0</v>
      </c>
      <c r="C512" s="311" t="s">
        <v>4795</v>
      </c>
      <c r="D512" s="312" t="s">
        <v>4294</v>
      </c>
      <c r="E512" s="313"/>
      <c r="F512" s="218" t="str">
        <f t="array" ref="F512">INDEX('Ortala-KabKota'!F$2:F$415,MATCH($D512,'Ortala-KabKota'!$E$2:$E$415,FALSE))</f>
        <v>#N/A</v>
      </c>
      <c r="G512" s="218" t="str">
        <f t="array" ref="G512">INDEX('Ortala-KabKota'!G$2:G$415,MATCH($D512,'Ortala-KabKota'!$E$2:$E$415,FALSE))</f>
        <v>#N/A</v>
      </c>
      <c r="H512" s="218" t="str">
        <f t="array" ref="H512">INDEX('Ortala-KabKota'!H$2:H$415,MATCH($D512,'Ortala-KabKota'!$E$2:$E$415,FALSE))</f>
        <v>#N/A</v>
      </c>
      <c r="I512" s="218" t="str">
        <f t="array" ref="I512">INDEX('Ortala-KabKota'!I$2:I$415,MATCH($D512,'Ortala-KabKota'!$E$2:$E$415,FALSE))</f>
        <v>#N/A</v>
      </c>
      <c r="J512" s="218" t="str">
        <f t="array" ref="J512">INDEX('Ortala-KabKota'!J$2:J$415,MATCH($D512,'Ortala-KabKota'!$E$2:$E$415,FALSE))</f>
        <v>#N/A</v>
      </c>
      <c r="K512" s="218" t="str">
        <f t="array" ref="K512">INDEX('Ortala-KabKota'!K$2:K$415,MATCH($D512,'Ortala-KabKota'!$E$2:$E$415,FALSE))</f>
        <v>#N/A</v>
      </c>
      <c r="L512" s="218" t="str">
        <f t="array" ref="L512">INDEX('Ortala-KabKota'!L$2:L$415,MATCH($D512,'Ortala-KabKota'!$E$2:$E$415,FALSE))</f>
        <v>#N/A</v>
      </c>
      <c r="M512" s="218" t="str">
        <f t="array" ref="M512">INDEX('Ortala-KabKota'!M$2:M$415,MATCH($D512,'Ortala-KabKota'!$E$2:$E$415,FALSE))</f>
        <v>#N/A</v>
      </c>
      <c r="N512" s="218" t="str">
        <f t="array" ref="N512">INDEX('Ortala-KabKota'!N$2:N$415,MATCH($D512,'Ortala-KabKota'!$E$2:$E$415,FALSE))</f>
        <v>#N/A</v>
      </c>
      <c r="O512" s="218" t="str">
        <f t="array" ref="O512">INDEX('Ortala-KabKota'!O$2:O$415,MATCH($D512,'Ortala-KabKota'!$E$2:$E$415,FALSE))</f>
        <v>#N/A</v>
      </c>
      <c r="P512" s="218" t="str">
        <f t="array" ref="P512">INDEX('Ortala-KabKota'!P$2:P$415,MATCH($D512,'Ortala-KabKota'!$E$2:$E$415,FALSE))</f>
        <v>#N/A</v>
      </c>
      <c r="Q512" s="218" t="str">
        <f t="array" ref="Q512">INDEX('Ortala-KabKota'!Q$2:Q$415,MATCH($D512,'Ortala-KabKota'!$E$2:$E$415,FALSE))</f>
        <v>#N/A</v>
      </c>
      <c r="R512" s="218" t="str">
        <f t="array" ref="R512">INDEX('Ortala-KabKota'!R$2:R$415,MATCH($D512,'Ortala-KabKota'!$E$2:$E$415,FALSE))</f>
        <v>#N/A</v>
      </c>
      <c r="S512" s="218" t="str">
        <f t="array" ref="S512">INDEX('Ortala-KabKota'!S$2:S$415,MATCH($D512,'Ortala-KabKota'!$E$2:$E$415,FALSE))</f>
        <v>#N/A</v>
      </c>
      <c r="T512" s="218" t="str">
        <f t="array" ref="T512">INDEX('Ortala-KabKota'!T$2:T$415,MATCH($D512,'Ortala-KabKota'!$E$2:$E$415,FALSE))</f>
        <v>#N/A</v>
      </c>
      <c r="U512" s="218" t="str">
        <f t="array" ref="U512">INDEX('Ortala-KabKota'!U$2:U$415,MATCH($D512,'Ortala-KabKota'!$E$2:$E$415,FALSE))</f>
        <v>#N/A</v>
      </c>
      <c r="V512" s="218" t="str">
        <f t="array" ref="V512">INDEX('Ortala-KabKota'!V$2:V$415,MATCH($D512,'Ortala-KabKota'!$E$2:$E$415,FALSE))</f>
        <v>#N/A</v>
      </c>
      <c r="W512" s="218" t="str">
        <f t="array" ref="W512">INDEX('Ortala-KabKota'!W$2:W$415,MATCH($D512,'Ortala-KabKota'!$E$2:$E$415,FALSE))</f>
        <v>#N/A</v>
      </c>
      <c r="X512" s="218" t="str">
        <f t="array" ref="X512">INDEX('Ortala-KabKota'!X$2:X$415,MATCH($D512,'Ortala-KabKota'!$E$2:$E$415,FALSE))</f>
        <v>#N/A</v>
      </c>
      <c r="Y512" s="218" t="str">
        <f t="array" ref="Y512">INDEX('Ortala-KabKota'!Y$2:Y$415,MATCH($D512,'Ortala-KabKota'!$E$2:$E$415,FALSE))</f>
        <v>#N/A</v>
      </c>
      <c r="Z512" s="218" t="str">
        <f t="array" ref="Z512">INDEX('Ortala-KabKota'!Z$2:Z$415,MATCH($D512,'Ortala-KabKota'!$E$2:$E$415,FALSE))</f>
        <v>#N/A</v>
      </c>
      <c r="AA512" s="218" t="str">
        <f t="array" ref="AA512">INDEX('Ortala-KabKota'!AA$2:AA$415,MATCH($D512,'Ortala-KabKota'!$E$2:$E$415,FALSE))</f>
        <v>#N/A</v>
      </c>
      <c r="AB512" s="218" t="str">
        <f t="array" ref="AB512">INDEX('Ortala-KabKota'!AB$2:AB$415,MATCH($D512,'Ortala-KabKota'!$E$2:$E$415,FALSE))</f>
        <v>#N/A</v>
      </c>
      <c r="AC512" s="218" t="str">
        <f t="array" ref="AC512">INDEX('Ortala-KabKota'!AC$2:AC$415,MATCH($D512,'Ortala-KabKota'!$E$2:$E$415,FALSE))</f>
        <v>#N/A</v>
      </c>
      <c r="AD512" s="218" t="str">
        <f t="array" ref="AD512">INDEX('Ortala-KabKota'!AD$2:AD$415,MATCH($D512,'Ortala-KabKota'!$E$2:$E$415,FALSE))</f>
        <v>#N/A</v>
      </c>
      <c r="AE512" s="218" t="str">
        <f t="array" ref="AE512">INDEX('Ortala-KabKota'!AE$2:AE$415,MATCH($D512,'Ortala-KabKota'!$E$2:$E$415,FALSE))</f>
        <v>#N/A</v>
      </c>
      <c r="AF512" s="218" t="str">
        <f t="array" ref="AF512">INDEX('Ortala-KabKota'!AF$2:AF$415,MATCH($D512,'Ortala-KabKota'!$E$2:$E$415,FALSE))</f>
        <v>#N/A</v>
      </c>
      <c r="AG512" s="218" t="str">
        <f t="array" ref="AG512">INDEX('Ortala-KabKota'!AG$2:AG$415,MATCH($D512,'Ortala-KabKota'!$E$2:$E$415,FALSE))</f>
        <v>#N/A</v>
      </c>
      <c r="AH512" s="218" t="str">
        <f t="array" ref="AH512">INDEX('Ortala-KabKota'!AH$2:AH$415,MATCH($D512,'Ortala-KabKota'!$E$2:$E$415,FALSE))</f>
        <v>#N/A</v>
      </c>
      <c r="AI512" s="218" t="str">
        <f t="array" ref="AI512">INDEX('Ortala-KabKota'!AI$2:AI$415,MATCH($D512,'Ortala-KabKota'!$E$2:$E$415,FALSE))</f>
        <v>#N/A</v>
      </c>
      <c r="AJ512" s="218" t="str">
        <f t="array" ref="AJ512">INDEX('Ortala-KabKota'!AJ$2:AJ$415,MATCH($D512,'Ortala-KabKota'!$E$2:$E$415,FALSE))</f>
        <v>#N/A</v>
      </c>
      <c r="AK512" s="218" t="str">
        <f t="array" ref="AK512">INDEX('Ortala-KabKota'!AK$2:AK$415,MATCH($D512,'Ortala-KabKota'!$E$2:$E$415,FALSE))</f>
        <v>#N/A</v>
      </c>
      <c r="AL512" s="218" t="str">
        <f t="array" ref="AL512">INDEX('Ortala-KabKota'!AL$2:AL$415,MATCH($D512,'Ortala-KabKota'!$E$2:$E$415,FALSE))</f>
        <v>#N/A</v>
      </c>
      <c r="AM512" s="218" t="str">
        <f t="array" ref="AM512">INDEX('Ortala-KabKota'!AM$2:AM$415,MATCH($D512,'Ortala-KabKota'!$E$2:$E$415,FALSE))</f>
        <v>#N/A</v>
      </c>
      <c r="AN512" s="218" t="str">
        <f t="array" ref="AN512">INDEX('Ortala-KabKota'!AN$2:AN$415,MATCH($D512,'Ortala-KabKota'!$E$2:$E$415,FALSE))</f>
        <v>#N/A</v>
      </c>
      <c r="AO512" s="218" t="str">
        <f t="array" ref="AO512">INDEX('Ortala-KabKota'!AO$2:AO$415,MATCH($D512,'Ortala-KabKota'!$E$2:$E$415,FALSE))</f>
        <v>#N/A</v>
      </c>
      <c r="AP512" s="218" t="str">
        <f t="array" ref="AP512">INDEX('Ortala-KabKota'!AP$2:AP$415,MATCH($D512,'Ortala-KabKota'!$E$2:$E$415,FALSE))</f>
        <v>#N/A</v>
      </c>
      <c r="AQ512" s="218" t="str">
        <f t="array" ref="AQ512">INDEX('Ortala-KabKota'!AQ$2:AQ$415,MATCH($D512,'Ortala-KabKota'!$E$2:$E$415,FALSE))</f>
        <v>#N/A</v>
      </c>
      <c r="AR512" s="218" t="str">
        <f t="array" ref="AR512">INDEX('Ortala-KabKota'!AR$2:AR$415,MATCH($D512,'Ortala-KabKota'!$E$2:$E$415,FALSE))</f>
        <v>#N/A</v>
      </c>
      <c r="AS512" s="218" t="str">
        <f t="array" ref="AS512">INDEX('Ortala-KabKota'!AS$2:AS$415,MATCH($D512,'Ortala-KabKota'!$E$2:$E$415,FALSE))</f>
        <v>#N/A</v>
      </c>
      <c r="AT512" s="218" t="str">
        <f t="array" ref="AT512">INDEX('Ortala-KabKota'!AT$2:AT$415,MATCH($D512,'Ortala-KabKota'!$E$2:$E$415,FALSE))</f>
        <v>#N/A</v>
      </c>
      <c r="AU512" s="218" t="str">
        <f t="array" ref="AU512">INDEX('UPTD PPA KabKota'!D$5:D$513,MATCH($D512,'UPTD PPA KabKota'!$C$5:$C$513,FALSE))</f>
        <v/>
      </c>
      <c r="AV512" s="218" t="str">
        <f t="array" ref="AV512">INDEX('UPTD PPA KabKota'!E$5:E$513,MATCH($D512,'UPTD PPA KabKota'!$C$5:$C$513,FALSE))</f>
        <v/>
      </c>
      <c r="AW512" s="218" t="str">
        <f t="array" ref="AW512">INDEX('UPTD PPA KabKota'!F$5:F$513,MATCH($D512,'UPTD PPA KabKota'!$C$5:$C$513,FALSE))</f>
        <v/>
      </c>
      <c r="AX512" s="218" t="str">
        <f t="array" ref="AX512">INDEX('UPTD PPA KabKota'!G$5:G$513,MATCH($D512,'UPTD PPA KabKota'!$C$5:$C$513,FALSE))</f>
        <v/>
      </c>
      <c r="AY512" s="218" t="str">
        <f t="array" ref="AY512">INDEX('UPTD PPA KabKota'!H$5:H$513,MATCH($D512,'UPTD PPA KabKota'!$C$5:$C$513,FALSE))</f>
        <v>belum terbentuk</v>
      </c>
      <c r="AZ512" s="218" t="str">
        <f t="array" ref="AZ512">INDEX('UPTD PPA KabKota'!I$5:I$513,MATCH($D512,'UPTD PPA KabKota'!$C$5:$C$513,FALSE))</f>
        <v/>
      </c>
      <c r="BA512" s="218" t="str">
        <f t="array" ref="BA512">INDEX('UPTD PPA KabKota'!J$5:J$513,MATCH($D512,'UPTD PPA KabKota'!$C$5:$C$513,FALSE))</f>
        <v/>
      </c>
      <c r="BB512" s="218" t="str">
        <f t="array" ref="BB512">INDEX('UPTD PPA KabKota'!K$5:K$513,MATCH($D512,'UPTD PPA KabKota'!$C$5:$C$513,FALSE))</f>
        <v/>
      </c>
      <c r="BC512" s="218" t="str">
        <f t="array" ref="BC512">INDEX('UPTD PPA KabKota'!L$5:L$513,MATCH($D512,'UPTD PPA KabKota'!$C$5:$C$513,FALSE))</f>
        <v/>
      </c>
      <c r="BD512" s="218" t="str">
        <f t="array" ref="BD512">INDEX('UPTD PPA KabKota'!M$5:M$513,MATCH($D512,'UPTD PPA KabKota'!$C$5:$C$513,FALSE))</f>
        <v/>
      </c>
      <c r="BE512" s="218" t="str">
        <f t="array" ref="BE512">INDEX('UPTD PPA KabKota'!N$5:N$513,MATCH($D512,'UPTD PPA KabKota'!$C$5:$C$513,FALSE))</f>
        <v/>
      </c>
      <c r="BF512" s="218" t="str">
        <f t="array" ref="BF512">INDEX('UPTD PPA KabKota'!O$5:O$513,MATCH($D512,'UPTD PPA KabKota'!$C$5:$C$513,FALSE))</f>
        <v/>
      </c>
      <c r="BG512" s="218" t="str">
        <f t="array" ref="BG512">INDEX('UPTD PPA KabKota'!P$5:P$513,MATCH($D512,'UPTD PPA KabKota'!$C$5:$C$513,FALSE))</f>
        <v/>
      </c>
      <c r="BH512" s="218" t="str">
        <f t="array" ref="BH512">INDEX('UPTD PPA KabKota'!Q$5:Q$513,MATCH($D512,'UPTD PPA KabKota'!$C$5:$C$513,FALSE))</f>
        <v/>
      </c>
      <c r="BI512" s="218" t="str">
        <f t="array" ref="BI512">INDEX('UPTD PPA KabKota'!R$5:R$513,MATCH($D512,'UPTD PPA KabKota'!$C$5:$C$513,FALSE))</f>
        <v/>
      </c>
      <c r="BJ512" s="218" t="str">
        <f t="array" ref="BJ512">INDEX('UPTD PPA KabKota'!S$5:S$513,MATCH($D512,'UPTD PPA KabKota'!$C$5:$C$513,FALSE))</f>
        <v/>
      </c>
      <c r="BK512" s="218" t="str">
        <f t="array" ref="BK512">INDEX('UPTD PPA KabKota'!T$5:T$513,MATCH($D512,'UPTD PPA KabKota'!$C$5:$C$513,FALSE))</f>
        <v/>
      </c>
      <c r="BL512" s="218" t="str">
        <f t="array" ref="BL512">INDEX('UPTD PPA KabKota'!U$5:U$513,MATCH($D512,'UPTD PPA KabKota'!$C$5:$C$513,FALSE))</f>
        <v/>
      </c>
      <c r="BM512" s="218" t="str">
        <f t="array" ref="BM512">INDEX('UPTD PPA KabKota'!V$5:V$513,MATCH($D512,'UPTD PPA KabKota'!$C$5:$C$513,FALSE))</f>
        <v/>
      </c>
      <c r="BN512" s="218" t="str">
        <f t="array" ref="BN512">INDEX('UPTD PPA KabKota'!W$5:W$513,MATCH($D512,'UPTD PPA KabKota'!$C$5:$C$513,FALSE))</f>
        <v/>
      </c>
      <c r="BO512" s="218" t="str">
        <f t="array" ref="BO512">INDEX('UPTD PPA KabKota'!X$5:X$513,MATCH($D512,'UPTD PPA KabKota'!$C$5:$C$513,FALSE))</f>
        <v/>
      </c>
      <c r="BP512" s="218" t="str">
        <f t="array" ref="BP512">INDEX('UPTD PPA KabKota'!Y$5:Y$513,MATCH($D512,'UPTD PPA KabKota'!$C$5:$C$513,FALSE))</f>
        <v/>
      </c>
      <c r="BQ512" s="218" t="str">
        <f t="array" ref="BQ512">INDEX('UPTD PPA KabKota'!Z$5:Z$513,MATCH($D512,'UPTD PPA KabKota'!$C$5:$C$513,FALSE))</f>
        <v/>
      </c>
      <c r="BR512" s="218" t="str">
        <f t="array" ref="BR512">INDEX('UPTD PPA KabKota'!AA$5:AA$513,MATCH($D512,'UPTD PPA KabKota'!$C$5:$C$513,FALSE))</f>
        <v/>
      </c>
      <c r="BS512" s="218" t="str">
        <f t="array" ref="BS512">INDEX('UPTD PPA KabKota'!AB$5:AB$513,MATCH($D512,'UPTD PPA KabKota'!$C$5:$C$513,FALSE))</f>
        <v/>
      </c>
      <c r="BT512" s="218" t="str">
        <f t="array" ref="BT512">INDEX('UPTD PPA KabKota'!AC$5:AC$513,MATCH($D512,'UPTD PPA KabKota'!$C$5:$C$513,FALSE))</f>
        <v/>
      </c>
      <c r="BU512" s="218" t="str">
        <f t="array" ref="BU512">INDEX('UPTD PPA KabKota'!AD$5:AD$513,MATCH($D512,'UPTD PPA KabKota'!$C$5:$C$513,FALSE))</f>
        <v/>
      </c>
      <c r="BV512" s="218" t="str">
        <f t="array" ref="BV512">INDEX('UPTD PPA KabKota'!AE$5:AE$513,MATCH($D512,'UPTD PPA KabKota'!$C$5:$C$513,FALSE))</f>
        <v/>
      </c>
      <c r="BW512" s="218" t="str">
        <f t="array" ref="BW512">INDEX('UPTD PPA KabKota'!AF$5:AF$513,MATCH($D512,'UPTD PPA KabKota'!$C$5:$C$513,FALSE))</f>
        <v/>
      </c>
      <c r="BX512" s="218" t="str">
        <f t="array" ref="BX512">INDEX('UPTD PPA KabKota'!AG$5:AG$513,MATCH($D512,'UPTD PPA KabKota'!$C$5:$C$513,FALSE))</f>
        <v/>
      </c>
      <c r="BY512" s="218" t="str">
        <f t="array" ref="BY512">INDEX('UPTD PPA KabKota'!AH$5:AH$513,MATCH($D512,'UPTD PPA KabKota'!$C$5:$C$513,FALSE))</f>
        <v/>
      </c>
      <c r="BZ512" s="218" t="str">
        <f t="array" ref="BZ512">INDEX('UPTD PPA KabKota'!AI$5:AI$513,MATCH($D512,'UPTD PPA KabKota'!$C$5:$C$513,FALSE))</f>
        <v/>
      </c>
      <c r="CA512" s="218" t="str">
        <f t="array" ref="CA512">INDEX('UPTD PPA KabKota'!AJ$5:AJ$513,MATCH($D512,'UPTD PPA KabKota'!$C$5:$C$513,FALSE))</f>
        <v/>
      </c>
      <c r="CB512" s="218" t="str">
        <f t="array" ref="CB512">INDEX('UPTD PPA KabKota'!AK$5:AK$513,MATCH($D512,'UPTD PPA KabKota'!$C$5:$C$513,FALSE))</f>
        <v/>
      </c>
      <c r="CC512" s="218" t="str">
        <f t="array" ref="CC512">INDEX('UPTD PPA KabKota'!AL$5:AL$513,MATCH($D512,'UPTD PPA KabKota'!$C$5:$C$513,FALSE))</f>
        <v/>
      </c>
      <c r="CD512" s="218" t="str">
        <f t="array" ref="CD512">INDEX('UPTD PPA KabKota'!AM$5:AM$513,MATCH($D512,'UPTD PPA KabKota'!$C$5:$C$513,FALSE))</f>
        <v/>
      </c>
      <c r="CE512" s="218" t="str">
        <f t="array" ref="CE512">INDEX('UPTD PPA KabKota'!AN$5:AN$513,MATCH($D512,'UPTD PPA KabKota'!$C$5:$C$513,FALSE))</f>
        <v/>
      </c>
      <c r="CF512" s="218" t="str">
        <f t="array" ref="CF512">INDEX('UPTD PPA KabKota'!AO$5:AO$513,MATCH($D512,'UPTD PPA KabKota'!$C$5:$C$513,FALSE))</f>
        <v/>
      </c>
      <c r="CG512" s="218" t="str">
        <f t="array" ref="CG512">INDEX('UPTD PPA KabKota'!AP$5:AP$513,MATCH($D512,'UPTD PPA KabKota'!$C$5:$C$513,FALSE))</f>
        <v/>
      </c>
      <c r="CH512" s="218" t="str">
        <f t="array" ref="CH512">INDEX('UPTD PPA KabKota'!AQ$5:AQ$513,MATCH($D512,'UPTD PPA KabKota'!$C$5:$C$513,FALSE))</f>
        <v/>
      </c>
      <c r="CI512" s="218" t="str">
        <f t="array" ref="CI512">INDEX('UPTD PPA KabKota'!AR$5:AR$513,MATCH($D512,'UPTD PPA KabKota'!$C$5:$C$513,FALSE))</f>
        <v/>
      </c>
      <c r="CJ512" s="218" t="str">
        <f t="array" ref="CJ512">INDEX('UPTD PPA KabKota'!AS$5:AS$513,MATCH($D512,'UPTD PPA KabKota'!$C$5:$C$513,FALSE))</f>
        <v/>
      </c>
      <c r="CK512" s="218" t="str">
        <f t="array" ref="CK512">INDEX('UPTD PPA KabKota'!AT$5:AT$513,MATCH($D512,'UPTD PPA KabKota'!$C$5:$C$513,FALSE))</f>
        <v/>
      </c>
      <c r="CL512" s="218" t="str">
        <f t="array" ref="CL512">INDEX('UPTD PPA KabKota'!AU$5:AU$513,MATCH($D512,'UPTD PPA KabKota'!$C$5:$C$513,FALSE))</f>
        <v/>
      </c>
      <c r="CM512" s="218" t="str">
        <f t="array" ref="CM512">INDEX('UPTD PPA KabKota'!AV$5:AV$513,MATCH($D512,'UPTD PPA KabKota'!$C$5:$C$513,FALSE))</f>
        <v/>
      </c>
      <c r="CN512" s="218" t="str">
        <f t="array" ref="CN512">INDEX('UPTD PPA KabKota'!AW$5:AW$513,MATCH($D512,'UPTD PPA KabKota'!$C$5:$C$513,FALSE))</f>
        <v/>
      </c>
      <c r="CO512" s="218" t="str">
        <f t="array" ref="CO512">INDEX('UPTD PPA KabKota'!AX$5:AX$513,MATCH($D512,'UPTD PPA KabKota'!$C$5:$C$513,FALSE))</f>
        <v/>
      </c>
      <c r="CP512" s="218" t="str">
        <f t="array" ref="CP512">INDEX('UPTD PPA KabKota'!AY$5:AY$513,MATCH($D512,'UPTD PPA KabKota'!$C$5:$C$513,FALSE))</f>
        <v/>
      </c>
      <c r="CQ512" s="209" t="str">
        <f>IFERROR(__xludf.DUMMYFUNCTION("IF(ISBLANK($K512),"""",IF(REGEXMATCH($K512,""Peraturan""),""Ada"",IF(REGEXMATCH($K512,""Rekomendasi""),""Tidak Ada"", $K512)))
"),"#N/A")</f>
        <v>#N/A</v>
      </c>
      <c r="CR512" s="209" t="str">
        <f t="array" ref="CR512">index('UPTD PPA KabKota'!$BI$5:$BI$513,match($D512,'UPTD PPA KabKota'!$C$5:$C$513,false))</f>
        <v>Tidak Ada</v>
      </c>
      <c r="CS512" s="314" t="str">
        <f t="shared" si="89"/>
        <v>#N/A</v>
      </c>
    </row>
    <row r="513">
      <c r="A513" s="334">
        <v>507.0</v>
      </c>
      <c r="B513" s="300"/>
      <c r="C513" s="301" t="s">
        <v>105</v>
      </c>
      <c r="D513" s="317" t="s">
        <v>105</v>
      </c>
      <c r="E513" s="302">
        <v>45778.0</v>
      </c>
      <c r="F513" s="303" t="str">
        <f t="array" ref="F513">INDEX('Ortala-Provinsi'!C$2:C$39,MATCH($D513,'Ortala-Provinsi'!$B$2:$B$39,FALSE))</f>
        <v>SEKARTATIK, SE/ 081248945414</v>
      </c>
      <c r="G513" s="303" t="str">
        <f t="array" ref="G513">INDEX('Ortala-Provinsi'!D$2:D$39,MATCH($D513,'Ortala-Provinsi'!$B$2:$B$39,FALSE))</f>
        <v>Gedung Sarinah Belakang Taman Imbi Jl. Halmahera TK. Sarinah Jayapura</v>
      </c>
      <c r="H513" s="303" t="str">
        <f t="array" ref="H513">INDEX('Ortala-Provinsi'!E$2:E$39,MATCH($D513,'Ortala-Provinsi'!$B$2:$B$39,FALSE))</f>
        <v>081248945414</v>
      </c>
      <c r="I513" s="303" t="str">
        <f t="array" ref="I513">INDEX('Ortala-Provinsi'!F$2:F$39,MATCH($D513,'Ortala-Provinsi'!$B$2:$B$39,FALSE))</f>
        <v>082198416828</v>
      </c>
      <c r="J513" s="303" t="str">
        <f t="array" ref="J513">INDEX('Ortala-Provinsi'!G$2:G$39,MATCH($D513,'Ortala-Provinsi'!$B$2:$B$39,FALSE))</f>
        <v>UPTD PPA</v>
      </c>
      <c r="K513" s="303" t="str">
        <f t="array" ref="K513">INDEX('Ortala-Provinsi'!H$2:H$39,MATCH($D513,'Ortala-Provinsi'!$B$2:$B$39,FALSE))</f>
        <v>Surat Rekomendasi Nomor 061/2128/OTDA Tanggal 6 April 2021</v>
      </c>
      <c r="L513" s="303">
        <f t="array" ref="L513">INDEX('Ortala-Provinsi'!I$2:I$39,MATCH($D513,'Ortala-Provinsi'!$B$2:$B$39,FALSE))</f>
        <v>2021</v>
      </c>
      <c r="M513" s="303" t="str">
        <f t="array" ref="M513">INDEX('Ortala-Provinsi'!J$2:J$39,MATCH($D513,'Ortala-Provinsi'!$B$2:$B$39,FALSE))</f>
        <v>A</v>
      </c>
      <c r="N513" s="303" t="str">
        <f t="array" ref="N513">INDEX('Ortala-Provinsi'!K$2:K$39,MATCH($D513,'Ortala-Provinsi'!$B$2:$B$39,FALSE))</f>
        <v>Sekartatik/ '081248945414
Josefintje Bd. Wandosa / 081392078191</v>
      </c>
      <c r="O513" s="303" t="str">
        <f t="array" ref="O513">INDEX('Ortala-Provinsi'!L$2:L$39,MATCH($D513,'Ortala-Provinsi'!$B$2:$B$39,FALSE))</f>
        <v>tatiksekar66@gmail.com</v>
      </c>
      <c r="P513" s="303" t="str">
        <f t="array" ref="P513">INDEX('Ortala-Provinsi'!M$2:M$39,MATCH($D513,'Ortala-Provinsi'!$B$2:$B$39,FALSE))</f>
        <v/>
      </c>
      <c r="Q513" s="303" t="str">
        <f t="array" ref="Q513">INDEX('Ortala-Provinsi'!N$2:N$39,MATCH($D513,'Ortala-Provinsi'!$B$2:$B$39,FALSE))</f>
        <v>MANDIRI</v>
      </c>
      <c r="R513" s="303" t="str">
        <f t="array" ref="R513">INDEX('Ortala-Provinsi'!O$2:O$39,MATCH($D513,'Ortala-Provinsi'!$B$2:$B$39,FALSE))</f>
        <v>KAMAR DI KANTOR</v>
      </c>
      <c r="S513" s="303" t="str">
        <f t="array" ref="S513">INDEX('Ortala-Provinsi'!P$2:P$39,MATCH($D513,'Ortala-Provinsi'!$B$2:$B$39,FALSE))</f>
        <v/>
      </c>
      <c r="T513" s="303" t="str">
        <f t="array" ref="T513">INDEX('Ortala-Provinsi'!Q$2:Q$39,MATCH($D513,'Ortala-Provinsi'!$B$2:$B$39,FALSE))</f>
        <v/>
      </c>
      <c r="U513" s="303">
        <f t="array" ref="U513">INDEX('Ortala-Provinsi'!R$2:R$39,MATCH($D513,'Ortala-Provinsi'!$B$2:$B$39,FALSE))</f>
        <v>1</v>
      </c>
      <c r="V513" s="303" t="str">
        <f t="array" ref="V513">INDEX('Ortala-Provinsi'!S$2:S$39,MATCH($D513,'Ortala-Provinsi'!$B$2:$B$39,FALSE))</f>
        <v>lantai yang saat ini lantai 1 dipakai sebagai kantor UPPA Polda dan lantai 2 sebagai rumah aman, status milik pemda/DP3A</v>
      </c>
      <c r="W513" s="303">
        <f t="array" ref="W513">INDEX('Ortala-Provinsi'!T$2:T$39,MATCH($D513,'Ortala-Provinsi'!$B$2:$B$39,FALSE))</f>
        <v>1</v>
      </c>
      <c r="X513" s="303">
        <f t="array" ref="X513">INDEX('Ortala-Provinsi'!U$2:U$39,MATCH($D513,'Ortala-Provinsi'!$B$2:$B$39,FALSE))</f>
        <v>1</v>
      </c>
      <c r="Y513" s="303">
        <f t="array" ref="Y513">INDEX('Ortala-Provinsi'!V$2:V$39,MATCH($D513,'Ortala-Provinsi'!$B$2:$B$39,FALSE))</f>
        <v>0</v>
      </c>
      <c r="Z513" s="303">
        <f t="array" ref="Z513">INDEX('Ortala-Provinsi'!W$2:W$39,MATCH($D513,'Ortala-Provinsi'!$B$2:$B$39,FALSE))</f>
        <v>0</v>
      </c>
      <c r="AA513" s="303">
        <f t="array" ref="AA513">INDEX('Ortala-Provinsi'!X$2:X$39,MATCH($D513,'Ortala-Provinsi'!$B$2:$B$39,FALSE))</f>
        <v>0</v>
      </c>
      <c r="AB513" s="303">
        <f t="array" ref="AB513">INDEX('Ortala-Provinsi'!Y$2:Y$39,MATCH($D513,'Ortala-Provinsi'!$B$2:$B$39,FALSE))</f>
        <v>0</v>
      </c>
      <c r="AC513" s="303">
        <f t="array" ref="AC513">INDEX('Ortala-Provinsi'!Z$2:Z$39,MATCH($D513,'Ortala-Provinsi'!$B$2:$B$39,FALSE))</f>
        <v>0</v>
      </c>
      <c r="AD513" s="303">
        <f t="array" ref="AD513">INDEX('Ortala-Provinsi'!AA$2:AA$39,MATCH($D513,'Ortala-Provinsi'!$B$2:$B$39,FALSE))</f>
        <v>0</v>
      </c>
      <c r="AE513" s="303">
        <f t="array" ref="AE513">INDEX('Ortala-Provinsi'!AB$2:AB$39,MATCH($D513,'Ortala-Provinsi'!$B$2:$B$39,FALSE))</f>
        <v>0</v>
      </c>
      <c r="AF513" s="303">
        <f t="array" ref="AF513">INDEX('Ortala-Provinsi'!AC$2:AC$39,MATCH($D513,'Ortala-Provinsi'!$B$2:$B$39,FALSE))</f>
        <v>0</v>
      </c>
      <c r="AG513" s="303">
        <f t="array" ref="AG513">INDEX('Ortala-Provinsi'!AD$2:AD$39,MATCH($D513,'Ortala-Provinsi'!$B$2:$B$39,FALSE))</f>
        <v>0</v>
      </c>
      <c r="AH513" s="303">
        <f t="array" ref="AH513">INDEX('Ortala-Provinsi'!AE$2:AE$39,MATCH($D513,'Ortala-Provinsi'!$B$2:$B$39,FALSE))</f>
        <v>1</v>
      </c>
      <c r="AI513" s="303">
        <f t="array" ref="AI513">INDEX('Ortala-Provinsi'!AF$2:AF$39,MATCH($D513,'Ortala-Provinsi'!$B$2:$B$39,FALSE))</f>
        <v>1</v>
      </c>
      <c r="AJ513" s="303">
        <f t="array" ref="AJ513">INDEX('Ortala-Provinsi'!AG$2:AG$39,MATCH($D513,'Ortala-Provinsi'!$B$2:$B$39,FALSE))</f>
        <v>1</v>
      </c>
      <c r="AK513" s="303">
        <f t="array" ref="AK513">INDEX('Ortala-Provinsi'!AH$2:AH$39,MATCH($D513,'Ortala-Provinsi'!$B$2:$B$39,FALSE))</f>
        <v>1</v>
      </c>
      <c r="AL513" s="303" t="str">
        <f t="array" ref="AL513">INDEX('Ortala-Provinsi'!AI$2:AI$39,MATCH($D513,'Ortala-Provinsi'!$B$2:$B$39,FALSE))</f>
        <v/>
      </c>
      <c r="AM513" s="303">
        <f t="array" ref="AM513">INDEX('Ortala-Provinsi'!AJ$2:AJ$39,MATCH($D513,'Ortala-Provinsi'!$B$2:$B$39,FALSE))</f>
        <v>1</v>
      </c>
      <c r="AN513" s="303">
        <f t="array" ref="AN513">INDEX('Ortala-Provinsi'!AK$2:AK$39,MATCH($D513,'Ortala-Provinsi'!$B$2:$B$39,FALSE))</f>
        <v>1</v>
      </c>
      <c r="AO513" s="303">
        <f t="array" ref="AO513">INDEX('Ortala-Provinsi'!AL$2:AL$39,MATCH($D513,'Ortala-Provinsi'!$B$2:$B$39,FALSE))</f>
        <v>20</v>
      </c>
      <c r="AP513" s="303" t="str">
        <f t="array" ref="AP513">INDEX('Ortala-Provinsi'!AM$2:AM$39,MATCH($D513,'Ortala-Provinsi'!$B$2:$B$39,FALSE))</f>
        <v/>
      </c>
      <c r="AQ513" s="303" t="str">
        <f t="array" ref="AQ513">INDEX('Ortala-Provinsi'!AN$2:AN$39,MATCH($D513,'Ortala-Provinsi'!$B$2:$B$39,FALSE))</f>
        <v/>
      </c>
      <c r="AR513" s="303" t="str">
        <f t="array" ref="AR513">INDEX('Ortala-Provinsi'!AO$2:AO$39,MATCH($D513,'Ortala-Provinsi'!$B$2:$B$39,FALSE))</f>
        <v/>
      </c>
      <c r="AS513" s="303" t="str">
        <f t="array" ref="AS513">INDEX('Ortala-Provinsi'!AP$2:AP$39,MATCH($D513,'Ortala-Provinsi'!$B$2:$B$39,FALSE))</f>
        <v/>
      </c>
      <c r="AT513" s="303" t="str">
        <f t="array" ref="AT513">INDEX('Ortala-Provinsi'!AQ$2:AQ$39,MATCH($D513,'Ortala-Provinsi'!$B$2:$B$39,FALSE))</f>
        <v/>
      </c>
      <c r="AU513" s="304" t="str">
        <f t="shared" ref="AU513:CP513" si="90">INDEX(#REF!,MATCH($D513,#REF!,FALSE))</f>
        <v>#REF!</v>
      </c>
      <c r="AV513" s="304" t="str">
        <f t="shared" si="90"/>
        <v>#REF!</v>
      </c>
      <c r="AW513" s="304" t="str">
        <f t="shared" si="90"/>
        <v>#REF!</v>
      </c>
      <c r="AX513" s="304" t="str">
        <f t="shared" si="90"/>
        <v>#REF!</v>
      </c>
      <c r="AY513" s="304" t="str">
        <f t="shared" si="90"/>
        <v>#REF!</v>
      </c>
      <c r="AZ513" s="304" t="str">
        <f t="shared" si="90"/>
        <v>#REF!</v>
      </c>
      <c r="BA513" s="305" t="str">
        <f t="shared" si="90"/>
        <v>#REF!</v>
      </c>
      <c r="BB513" s="304" t="str">
        <f t="shared" si="90"/>
        <v>#REF!</v>
      </c>
      <c r="BC513" s="304" t="str">
        <f t="shared" si="90"/>
        <v>#REF!</v>
      </c>
      <c r="BD513" s="304" t="str">
        <f t="shared" si="90"/>
        <v>#REF!</v>
      </c>
      <c r="BE513" s="304" t="str">
        <f t="shared" si="90"/>
        <v>#REF!</v>
      </c>
      <c r="BF513" s="304" t="str">
        <f t="shared" si="90"/>
        <v>#REF!</v>
      </c>
      <c r="BG513" s="304" t="str">
        <f t="shared" si="90"/>
        <v>#REF!</v>
      </c>
      <c r="BH513" s="304" t="str">
        <f t="shared" si="90"/>
        <v>#REF!</v>
      </c>
      <c r="BI513" s="304" t="str">
        <f t="shared" si="90"/>
        <v>#REF!</v>
      </c>
      <c r="BJ513" s="304" t="str">
        <f t="shared" si="90"/>
        <v>#REF!</v>
      </c>
      <c r="BK513" s="304" t="str">
        <f t="shared" si="90"/>
        <v>#REF!</v>
      </c>
      <c r="BL513" s="304" t="str">
        <f t="shared" si="90"/>
        <v>#REF!</v>
      </c>
      <c r="BM513" s="304" t="str">
        <f t="shared" si="90"/>
        <v>#REF!</v>
      </c>
      <c r="BN513" s="304" t="str">
        <f t="shared" si="90"/>
        <v>#REF!</v>
      </c>
      <c r="BO513" s="304" t="str">
        <f t="shared" si="90"/>
        <v>#REF!</v>
      </c>
      <c r="BP513" s="304" t="str">
        <f t="shared" si="90"/>
        <v>#REF!</v>
      </c>
      <c r="BQ513" s="304" t="str">
        <f t="shared" si="90"/>
        <v>#REF!</v>
      </c>
      <c r="BR513" s="304" t="str">
        <f t="shared" si="90"/>
        <v>#REF!</v>
      </c>
      <c r="BS513" s="304" t="str">
        <f t="shared" si="90"/>
        <v>#REF!</v>
      </c>
      <c r="BT513" s="304" t="str">
        <f t="shared" si="90"/>
        <v>#REF!</v>
      </c>
      <c r="BU513" s="304" t="str">
        <f t="shared" si="90"/>
        <v>#REF!</v>
      </c>
      <c r="BV513" s="304" t="str">
        <f t="shared" si="90"/>
        <v>#REF!</v>
      </c>
      <c r="BW513" s="304" t="str">
        <f t="shared" si="90"/>
        <v>#REF!</v>
      </c>
      <c r="BX513" s="304" t="str">
        <f t="shared" si="90"/>
        <v>#REF!</v>
      </c>
      <c r="BY513" s="304" t="str">
        <f t="shared" si="90"/>
        <v>#REF!</v>
      </c>
      <c r="BZ513" s="304" t="str">
        <f t="shared" si="90"/>
        <v>#REF!</v>
      </c>
      <c r="CA513" s="304" t="str">
        <f t="shared" si="90"/>
        <v>#REF!</v>
      </c>
      <c r="CB513" s="304" t="str">
        <f t="shared" si="90"/>
        <v>#REF!</v>
      </c>
      <c r="CC513" s="304" t="str">
        <f t="shared" si="90"/>
        <v>#REF!</v>
      </c>
      <c r="CD513" s="304" t="str">
        <f t="shared" si="90"/>
        <v>#REF!</v>
      </c>
      <c r="CE513" s="304" t="str">
        <f t="shared" si="90"/>
        <v>#REF!</v>
      </c>
      <c r="CF513" s="305" t="str">
        <f t="shared" si="90"/>
        <v>#REF!</v>
      </c>
      <c r="CG513" s="304" t="str">
        <f t="shared" si="90"/>
        <v>#REF!</v>
      </c>
      <c r="CH513" s="306" t="str">
        <f t="shared" si="90"/>
        <v>#REF!</v>
      </c>
      <c r="CI513" s="306" t="str">
        <f t="shared" si="90"/>
        <v>#REF!</v>
      </c>
      <c r="CJ513" s="306" t="str">
        <f t="shared" si="90"/>
        <v>#REF!</v>
      </c>
      <c r="CK513" s="304" t="str">
        <f t="shared" si="90"/>
        <v>#REF!</v>
      </c>
      <c r="CL513" s="306" t="str">
        <f t="shared" si="90"/>
        <v>#REF!</v>
      </c>
      <c r="CM513" s="306" t="str">
        <f t="shared" si="90"/>
        <v>#REF!</v>
      </c>
      <c r="CN513" s="306" t="str">
        <f t="shared" si="90"/>
        <v>#REF!</v>
      </c>
      <c r="CO513" s="306" t="str">
        <f t="shared" si="90"/>
        <v>#REF!</v>
      </c>
      <c r="CP513" s="306" t="str">
        <f t="shared" si="90"/>
        <v>#REF!</v>
      </c>
      <c r="CQ513" s="307" t="str">
        <f>IFERROR(__xludf.DUMMYFUNCTION("IF(ISBLANK($K513),"""",IF(REGEXMATCH($K513,""Peraturan""),""Ada"",IF(REGEXMATCH($K513,""Rekomendasi""),""Tidak Ada"", $K513)))
"),"Tidak Ada")</f>
        <v>Tidak Ada</v>
      </c>
      <c r="CR513" s="308" t="str">
        <f t="array" ref="CR513">INDEX(#REF!,MATCH($D513,#REF!,FALSE))</f>
        <v>#REF!</v>
      </c>
      <c r="CS513" s="309"/>
    </row>
    <row r="514">
      <c r="A514" s="334">
        <v>508.0</v>
      </c>
      <c r="B514" s="334">
        <v>1.0</v>
      </c>
      <c r="C514" s="311" t="s">
        <v>105</v>
      </c>
      <c r="D514" s="312" t="s">
        <v>4270</v>
      </c>
      <c r="E514" s="313"/>
      <c r="F514" s="218" t="str">
        <f t="array" ref="F514">INDEX('Ortala-KabKota'!F$2:F$415,MATCH($D514,'Ortala-KabKota'!$E$2:$E$415,FALSE))</f>
        <v>#N/A</v>
      </c>
      <c r="G514" s="218" t="str">
        <f t="array" ref="G514">INDEX('Ortala-KabKota'!G$2:G$415,MATCH($D514,'Ortala-KabKota'!$E$2:$E$415,FALSE))</f>
        <v>#N/A</v>
      </c>
      <c r="H514" s="218" t="str">
        <f t="array" ref="H514">INDEX('Ortala-KabKota'!H$2:H$415,MATCH($D514,'Ortala-KabKota'!$E$2:$E$415,FALSE))</f>
        <v>#N/A</v>
      </c>
      <c r="I514" s="218" t="str">
        <f t="array" ref="I514">INDEX('Ortala-KabKota'!I$2:I$415,MATCH($D514,'Ortala-KabKota'!$E$2:$E$415,FALSE))</f>
        <v>#N/A</v>
      </c>
      <c r="J514" s="218" t="str">
        <f t="array" ref="J514">INDEX('Ortala-KabKota'!J$2:J$415,MATCH($D514,'Ortala-KabKota'!$E$2:$E$415,FALSE))</f>
        <v>#N/A</v>
      </c>
      <c r="K514" s="218" t="str">
        <f t="array" ref="K514">INDEX('Ortala-KabKota'!K$2:K$415,MATCH($D514,'Ortala-KabKota'!$E$2:$E$415,FALSE))</f>
        <v>#N/A</v>
      </c>
      <c r="L514" s="218" t="str">
        <f t="array" ref="L514">INDEX('Ortala-KabKota'!L$2:L$415,MATCH($D514,'Ortala-KabKota'!$E$2:$E$415,FALSE))</f>
        <v>#N/A</v>
      </c>
      <c r="M514" s="218" t="str">
        <f t="array" ref="M514">INDEX('Ortala-KabKota'!M$2:M$415,MATCH($D514,'Ortala-KabKota'!$E$2:$E$415,FALSE))</f>
        <v>#N/A</v>
      </c>
      <c r="N514" s="218" t="str">
        <f t="array" ref="N514">INDEX('Ortala-KabKota'!N$2:N$415,MATCH($D514,'Ortala-KabKota'!$E$2:$E$415,FALSE))</f>
        <v>#N/A</v>
      </c>
      <c r="O514" s="218" t="str">
        <f t="array" ref="O514">INDEX('Ortala-KabKota'!O$2:O$415,MATCH($D514,'Ortala-KabKota'!$E$2:$E$415,FALSE))</f>
        <v>#N/A</v>
      </c>
      <c r="P514" s="218" t="str">
        <f t="array" ref="P514">INDEX('Ortala-KabKota'!P$2:P$415,MATCH($D514,'Ortala-KabKota'!$E$2:$E$415,FALSE))</f>
        <v>#N/A</v>
      </c>
      <c r="Q514" s="218" t="str">
        <f t="array" ref="Q514">INDEX('Ortala-KabKota'!Q$2:Q$415,MATCH($D514,'Ortala-KabKota'!$E$2:$E$415,FALSE))</f>
        <v>#N/A</v>
      </c>
      <c r="R514" s="218" t="str">
        <f t="array" ref="R514">INDEX('Ortala-KabKota'!R$2:R$415,MATCH($D514,'Ortala-KabKota'!$E$2:$E$415,FALSE))</f>
        <v>#N/A</v>
      </c>
      <c r="S514" s="218" t="str">
        <f t="array" ref="S514">INDEX('Ortala-KabKota'!S$2:S$415,MATCH($D514,'Ortala-KabKota'!$E$2:$E$415,FALSE))</f>
        <v>#N/A</v>
      </c>
      <c r="T514" s="218" t="str">
        <f t="array" ref="T514">INDEX('Ortala-KabKota'!T$2:T$415,MATCH($D514,'Ortala-KabKota'!$E$2:$E$415,FALSE))</f>
        <v>#N/A</v>
      </c>
      <c r="U514" s="218" t="str">
        <f t="array" ref="U514">INDEX('Ortala-KabKota'!U$2:U$415,MATCH($D514,'Ortala-KabKota'!$E$2:$E$415,FALSE))</f>
        <v>#N/A</v>
      </c>
      <c r="V514" s="218" t="str">
        <f t="array" ref="V514">INDEX('Ortala-KabKota'!V$2:V$415,MATCH($D514,'Ortala-KabKota'!$E$2:$E$415,FALSE))</f>
        <v>#N/A</v>
      </c>
      <c r="W514" s="218" t="str">
        <f t="array" ref="W514">INDEX('Ortala-KabKota'!W$2:W$415,MATCH($D514,'Ortala-KabKota'!$E$2:$E$415,FALSE))</f>
        <v>#N/A</v>
      </c>
      <c r="X514" s="218" t="str">
        <f t="array" ref="X514">INDEX('Ortala-KabKota'!X$2:X$415,MATCH($D514,'Ortala-KabKota'!$E$2:$E$415,FALSE))</f>
        <v>#N/A</v>
      </c>
      <c r="Y514" s="218" t="str">
        <f t="array" ref="Y514">INDEX('Ortala-KabKota'!Y$2:Y$415,MATCH($D514,'Ortala-KabKota'!$E$2:$E$415,FALSE))</f>
        <v>#N/A</v>
      </c>
      <c r="Z514" s="218" t="str">
        <f t="array" ref="Z514">INDEX('Ortala-KabKota'!Z$2:Z$415,MATCH($D514,'Ortala-KabKota'!$E$2:$E$415,FALSE))</f>
        <v>#N/A</v>
      </c>
      <c r="AA514" s="218" t="str">
        <f t="array" ref="AA514">INDEX('Ortala-KabKota'!AA$2:AA$415,MATCH($D514,'Ortala-KabKota'!$E$2:$E$415,FALSE))</f>
        <v>#N/A</v>
      </c>
      <c r="AB514" s="218" t="str">
        <f t="array" ref="AB514">INDEX('Ortala-KabKota'!AB$2:AB$415,MATCH($D514,'Ortala-KabKota'!$E$2:$E$415,FALSE))</f>
        <v>#N/A</v>
      </c>
      <c r="AC514" s="218" t="str">
        <f t="array" ref="AC514">INDEX('Ortala-KabKota'!AC$2:AC$415,MATCH($D514,'Ortala-KabKota'!$E$2:$E$415,FALSE))</f>
        <v>#N/A</v>
      </c>
      <c r="AD514" s="218" t="str">
        <f t="array" ref="AD514">INDEX('Ortala-KabKota'!AD$2:AD$415,MATCH($D514,'Ortala-KabKota'!$E$2:$E$415,FALSE))</f>
        <v>#N/A</v>
      </c>
      <c r="AE514" s="218" t="str">
        <f t="array" ref="AE514">INDEX('Ortala-KabKota'!AE$2:AE$415,MATCH($D514,'Ortala-KabKota'!$E$2:$E$415,FALSE))</f>
        <v>#N/A</v>
      </c>
      <c r="AF514" s="218" t="str">
        <f t="array" ref="AF514">INDEX('Ortala-KabKota'!AF$2:AF$415,MATCH($D514,'Ortala-KabKota'!$E$2:$E$415,FALSE))</f>
        <v>#N/A</v>
      </c>
      <c r="AG514" s="218" t="str">
        <f t="array" ref="AG514">INDEX('Ortala-KabKota'!AG$2:AG$415,MATCH($D514,'Ortala-KabKota'!$E$2:$E$415,FALSE))</f>
        <v>#N/A</v>
      </c>
      <c r="AH514" s="218" t="str">
        <f t="array" ref="AH514">INDEX('Ortala-KabKota'!AH$2:AH$415,MATCH($D514,'Ortala-KabKota'!$E$2:$E$415,FALSE))</f>
        <v>#N/A</v>
      </c>
      <c r="AI514" s="218" t="str">
        <f t="array" ref="AI514">INDEX('Ortala-KabKota'!AI$2:AI$415,MATCH($D514,'Ortala-KabKota'!$E$2:$E$415,FALSE))</f>
        <v>#N/A</v>
      </c>
      <c r="AJ514" s="218" t="str">
        <f t="array" ref="AJ514">INDEX('Ortala-KabKota'!AJ$2:AJ$415,MATCH($D514,'Ortala-KabKota'!$E$2:$E$415,FALSE))</f>
        <v>#N/A</v>
      </c>
      <c r="AK514" s="218" t="str">
        <f t="array" ref="AK514">INDEX('Ortala-KabKota'!AK$2:AK$415,MATCH($D514,'Ortala-KabKota'!$E$2:$E$415,FALSE))</f>
        <v>#N/A</v>
      </c>
      <c r="AL514" s="218" t="str">
        <f t="array" ref="AL514">INDEX('Ortala-KabKota'!AL$2:AL$415,MATCH($D514,'Ortala-KabKota'!$E$2:$E$415,FALSE))</f>
        <v>#N/A</v>
      </c>
      <c r="AM514" s="218" t="str">
        <f t="array" ref="AM514">INDEX('Ortala-KabKota'!AM$2:AM$415,MATCH($D514,'Ortala-KabKota'!$E$2:$E$415,FALSE))</f>
        <v>#N/A</v>
      </c>
      <c r="AN514" s="218" t="str">
        <f t="array" ref="AN514">INDEX('Ortala-KabKota'!AN$2:AN$415,MATCH($D514,'Ortala-KabKota'!$E$2:$E$415,FALSE))</f>
        <v>#N/A</v>
      </c>
      <c r="AO514" s="218" t="str">
        <f t="array" ref="AO514">INDEX('Ortala-KabKota'!AO$2:AO$415,MATCH($D514,'Ortala-KabKota'!$E$2:$E$415,FALSE))</f>
        <v>#N/A</v>
      </c>
      <c r="AP514" s="218" t="str">
        <f t="array" ref="AP514">INDEX('Ortala-KabKota'!AP$2:AP$415,MATCH($D514,'Ortala-KabKota'!$E$2:$E$415,FALSE))</f>
        <v>#N/A</v>
      </c>
      <c r="AQ514" s="218" t="str">
        <f t="array" ref="AQ514">INDEX('Ortala-KabKota'!AQ$2:AQ$415,MATCH($D514,'Ortala-KabKota'!$E$2:$E$415,FALSE))</f>
        <v>#N/A</v>
      </c>
      <c r="AR514" s="218" t="str">
        <f t="array" ref="AR514">INDEX('Ortala-KabKota'!AR$2:AR$415,MATCH($D514,'Ortala-KabKota'!$E$2:$E$415,FALSE))</f>
        <v>#N/A</v>
      </c>
      <c r="AS514" s="218" t="str">
        <f t="array" ref="AS514">INDEX('Ortala-KabKota'!AS$2:AS$415,MATCH($D514,'Ortala-KabKota'!$E$2:$E$415,FALSE))</f>
        <v>#N/A</v>
      </c>
      <c r="AT514" s="218" t="str">
        <f t="array" ref="AT514">INDEX('Ortala-KabKota'!AT$2:AT$415,MATCH($D514,'Ortala-KabKota'!$E$2:$E$415,FALSE))</f>
        <v>#N/A</v>
      </c>
      <c r="AU514" s="218" t="str">
        <f t="array" ref="AU514">INDEX('UPTD PPA KabKota'!D$5:D$513,MATCH($D514,'UPTD PPA KabKota'!$C$5:$C$513,FALSE))</f>
        <v/>
      </c>
      <c r="AV514" s="218" t="str">
        <f t="array" ref="AV514">INDEX('UPTD PPA KabKota'!E$5:E$513,MATCH($D514,'UPTD PPA KabKota'!$C$5:$C$513,FALSE))</f>
        <v/>
      </c>
      <c r="AW514" s="218" t="str">
        <f t="array" ref="AW514">INDEX('UPTD PPA KabKota'!F$5:F$513,MATCH($D514,'UPTD PPA KabKota'!$C$5:$C$513,FALSE))</f>
        <v/>
      </c>
      <c r="AX514" s="218" t="str">
        <f t="array" ref="AX514">INDEX('UPTD PPA KabKota'!G$5:G$513,MATCH($D514,'UPTD PPA KabKota'!$C$5:$C$513,FALSE))</f>
        <v/>
      </c>
      <c r="AY514" s="218" t="str">
        <f t="array" ref="AY514">INDEX('UPTD PPA KabKota'!H$5:H$513,MATCH($D514,'UPTD PPA KabKota'!$C$5:$C$513,FALSE))</f>
        <v/>
      </c>
      <c r="AZ514" s="218" t="str">
        <f t="array" ref="AZ514">INDEX('UPTD PPA KabKota'!I$5:I$513,MATCH($D514,'UPTD PPA KabKota'!$C$5:$C$513,FALSE))</f>
        <v/>
      </c>
      <c r="BA514" s="218" t="str">
        <f t="array" ref="BA514">INDEX('UPTD PPA KabKota'!J$5:J$513,MATCH($D514,'UPTD PPA KabKota'!$C$5:$C$513,FALSE))</f>
        <v/>
      </c>
      <c r="BB514" s="218" t="str">
        <f t="array" ref="BB514">INDEX('UPTD PPA KabKota'!K$5:K$513,MATCH($D514,'UPTD PPA KabKota'!$C$5:$C$513,FALSE))</f>
        <v/>
      </c>
      <c r="BC514" s="218" t="str">
        <f t="array" ref="BC514">INDEX('UPTD PPA KabKota'!L$5:L$513,MATCH($D514,'UPTD PPA KabKota'!$C$5:$C$513,FALSE))</f>
        <v/>
      </c>
      <c r="BD514" s="218" t="str">
        <f t="array" ref="BD514">INDEX('UPTD PPA KabKota'!M$5:M$513,MATCH($D514,'UPTD PPA KabKota'!$C$5:$C$513,FALSE))</f>
        <v/>
      </c>
      <c r="BE514" s="218" t="str">
        <f t="array" ref="BE514">INDEX('UPTD PPA KabKota'!N$5:N$513,MATCH($D514,'UPTD PPA KabKota'!$C$5:$C$513,FALSE))</f>
        <v/>
      </c>
      <c r="BF514" s="218" t="str">
        <f t="array" ref="BF514">INDEX('UPTD PPA KabKota'!O$5:O$513,MATCH($D514,'UPTD PPA KabKota'!$C$5:$C$513,FALSE))</f>
        <v/>
      </c>
      <c r="BG514" s="218" t="str">
        <f t="array" ref="BG514">INDEX('UPTD PPA KabKota'!P$5:P$513,MATCH($D514,'UPTD PPA KabKota'!$C$5:$C$513,FALSE))</f>
        <v/>
      </c>
      <c r="BH514" s="218" t="str">
        <f t="array" ref="BH514">INDEX('UPTD PPA KabKota'!Q$5:Q$513,MATCH($D514,'UPTD PPA KabKota'!$C$5:$C$513,FALSE))</f>
        <v/>
      </c>
      <c r="BI514" s="218" t="str">
        <f t="array" ref="BI514">INDEX('UPTD PPA KabKota'!R$5:R$513,MATCH($D514,'UPTD PPA KabKota'!$C$5:$C$513,FALSE))</f>
        <v/>
      </c>
      <c r="BJ514" s="218" t="str">
        <f t="array" ref="BJ514">INDEX('UPTD PPA KabKota'!S$5:S$513,MATCH($D514,'UPTD PPA KabKota'!$C$5:$C$513,FALSE))</f>
        <v/>
      </c>
      <c r="BK514" s="218" t="str">
        <f t="array" ref="BK514">INDEX('UPTD PPA KabKota'!T$5:T$513,MATCH($D514,'UPTD PPA KabKota'!$C$5:$C$513,FALSE))</f>
        <v/>
      </c>
      <c r="BL514" s="218" t="str">
        <f t="array" ref="BL514">INDEX('UPTD PPA KabKota'!U$5:U$513,MATCH($D514,'UPTD PPA KabKota'!$C$5:$C$513,FALSE))</f>
        <v/>
      </c>
      <c r="BM514" s="218" t="str">
        <f t="array" ref="BM514">INDEX('UPTD PPA KabKota'!V$5:V$513,MATCH($D514,'UPTD PPA KabKota'!$C$5:$C$513,FALSE))</f>
        <v/>
      </c>
      <c r="BN514" s="218" t="str">
        <f t="array" ref="BN514">INDEX('UPTD PPA KabKota'!W$5:W$513,MATCH($D514,'UPTD PPA KabKota'!$C$5:$C$513,FALSE))</f>
        <v/>
      </c>
      <c r="BO514" s="218" t="str">
        <f t="array" ref="BO514">INDEX('UPTD PPA KabKota'!X$5:X$513,MATCH($D514,'UPTD PPA KabKota'!$C$5:$C$513,FALSE))</f>
        <v/>
      </c>
      <c r="BP514" s="218" t="str">
        <f t="array" ref="BP514">INDEX('UPTD PPA KabKota'!Y$5:Y$513,MATCH($D514,'UPTD PPA KabKota'!$C$5:$C$513,FALSE))</f>
        <v/>
      </c>
      <c r="BQ514" s="218" t="str">
        <f t="array" ref="BQ514">INDEX('UPTD PPA KabKota'!Z$5:Z$513,MATCH($D514,'UPTD PPA KabKota'!$C$5:$C$513,FALSE))</f>
        <v/>
      </c>
      <c r="BR514" s="218" t="str">
        <f t="array" ref="BR514">INDEX('UPTD PPA KabKota'!AA$5:AA$513,MATCH($D514,'UPTD PPA KabKota'!$C$5:$C$513,FALSE))</f>
        <v/>
      </c>
      <c r="BS514" s="218" t="str">
        <f t="array" ref="BS514">INDEX('UPTD PPA KabKota'!AB$5:AB$513,MATCH($D514,'UPTD PPA KabKota'!$C$5:$C$513,FALSE))</f>
        <v/>
      </c>
      <c r="BT514" s="218" t="str">
        <f t="array" ref="BT514">INDEX('UPTD PPA KabKota'!AC$5:AC$513,MATCH($D514,'UPTD PPA KabKota'!$C$5:$C$513,FALSE))</f>
        <v/>
      </c>
      <c r="BU514" s="218" t="str">
        <f t="array" ref="BU514">INDEX('UPTD PPA KabKota'!AD$5:AD$513,MATCH($D514,'UPTD PPA KabKota'!$C$5:$C$513,FALSE))</f>
        <v/>
      </c>
      <c r="BV514" s="218" t="str">
        <f t="array" ref="BV514">INDEX('UPTD PPA KabKota'!AE$5:AE$513,MATCH($D514,'UPTD PPA KabKota'!$C$5:$C$513,FALSE))</f>
        <v/>
      </c>
      <c r="BW514" s="218" t="str">
        <f t="array" ref="BW514">INDEX('UPTD PPA KabKota'!AF$5:AF$513,MATCH($D514,'UPTD PPA KabKota'!$C$5:$C$513,FALSE))</f>
        <v/>
      </c>
      <c r="BX514" s="218" t="str">
        <f t="array" ref="BX514">INDEX('UPTD PPA KabKota'!AG$5:AG$513,MATCH($D514,'UPTD PPA KabKota'!$C$5:$C$513,FALSE))</f>
        <v/>
      </c>
      <c r="BY514" s="218" t="str">
        <f t="array" ref="BY514">INDEX('UPTD PPA KabKota'!AH$5:AH$513,MATCH($D514,'UPTD PPA KabKota'!$C$5:$C$513,FALSE))</f>
        <v/>
      </c>
      <c r="BZ514" s="218" t="str">
        <f t="array" ref="BZ514">INDEX('UPTD PPA KabKota'!AI$5:AI$513,MATCH($D514,'UPTD PPA KabKota'!$C$5:$C$513,FALSE))</f>
        <v/>
      </c>
      <c r="CA514" s="218" t="str">
        <f t="array" ref="CA514">INDEX('UPTD PPA KabKota'!AJ$5:AJ$513,MATCH($D514,'UPTD PPA KabKota'!$C$5:$C$513,FALSE))</f>
        <v/>
      </c>
      <c r="CB514" s="218" t="str">
        <f t="array" ref="CB514">INDEX('UPTD PPA KabKota'!AK$5:AK$513,MATCH($D514,'UPTD PPA KabKota'!$C$5:$C$513,FALSE))</f>
        <v/>
      </c>
      <c r="CC514" s="218" t="str">
        <f t="array" ref="CC514">INDEX('UPTD PPA KabKota'!AL$5:AL$513,MATCH($D514,'UPTD PPA KabKota'!$C$5:$C$513,FALSE))</f>
        <v/>
      </c>
      <c r="CD514" s="218" t="str">
        <f t="array" ref="CD514">INDEX('UPTD PPA KabKota'!AM$5:AM$513,MATCH($D514,'UPTD PPA KabKota'!$C$5:$C$513,FALSE))</f>
        <v/>
      </c>
      <c r="CE514" s="218" t="str">
        <f t="array" ref="CE514">INDEX('UPTD PPA KabKota'!AN$5:AN$513,MATCH($D514,'UPTD PPA KabKota'!$C$5:$C$513,FALSE))</f>
        <v/>
      </c>
      <c r="CF514" s="218" t="str">
        <f t="array" ref="CF514">INDEX('UPTD PPA KabKota'!AO$5:AO$513,MATCH($D514,'UPTD PPA KabKota'!$C$5:$C$513,FALSE))</f>
        <v/>
      </c>
      <c r="CG514" s="218" t="str">
        <f t="array" ref="CG514">INDEX('UPTD PPA KabKota'!AP$5:AP$513,MATCH($D514,'UPTD PPA KabKota'!$C$5:$C$513,FALSE))</f>
        <v/>
      </c>
      <c r="CH514" s="218" t="str">
        <f t="array" ref="CH514">INDEX('UPTD PPA KabKota'!AQ$5:AQ$513,MATCH($D514,'UPTD PPA KabKota'!$C$5:$C$513,FALSE))</f>
        <v/>
      </c>
      <c r="CI514" s="218" t="str">
        <f t="array" ref="CI514">INDEX('UPTD PPA KabKota'!AR$5:AR$513,MATCH($D514,'UPTD PPA KabKota'!$C$5:$C$513,FALSE))</f>
        <v/>
      </c>
      <c r="CJ514" s="218" t="str">
        <f t="array" ref="CJ514">INDEX('UPTD PPA KabKota'!AS$5:AS$513,MATCH($D514,'UPTD PPA KabKota'!$C$5:$C$513,FALSE))</f>
        <v/>
      </c>
      <c r="CK514" s="218" t="str">
        <f t="array" ref="CK514">INDEX('UPTD PPA KabKota'!AT$5:AT$513,MATCH($D514,'UPTD PPA KabKota'!$C$5:$C$513,FALSE))</f>
        <v/>
      </c>
      <c r="CL514" s="218" t="str">
        <f t="array" ref="CL514">INDEX('UPTD PPA KabKota'!AU$5:AU$513,MATCH($D514,'UPTD PPA KabKota'!$C$5:$C$513,FALSE))</f>
        <v/>
      </c>
      <c r="CM514" s="218" t="str">
        <f t="array" ref="CM514">INDEX('UPTD PPA KabKota'!AV$5:AV$513,MATCH($D514,'UPTD PPA KabKota'!$C$5:$C$513,FALSE))</f>
        <v/>
      </c>
      <c r="CN514" s="218" t="str">
        <f t="array" ref="CN514">INDEX('UPTD PPA KabKota'!AW$5:AW$513,MATCH($D514,'UPTD PPA KabKota'!$C$5:$C$513,FALSE))</f>
        <v/>
      </c>
      <c r="CO514" s="218" t="str">
        <f t="array" ref="CO514">INDEX('UPTD PPA KabKota'!AX$5:AX$513,MATCH($D514,'UPTD PPA KabKota'!$C$5:$C$513,FALSE))</f>
        <v/>
      </c>
      <c r="CP514" s="218" t="str">
        <f t="array" ref="CP514">INDEX('UPTD PPA KabKota'!AY$5:AY$513,MATCH($D514,'UPTD PPA KabKota'!$C$5:$C$513,FALSE))</f>
        <v/>
      </c>
      <c r="CQ514" s="209" t="str">
        <f>IFERROR(__xludf.DUMMYFUNCTION("IF(ISBLANK($K514),"""",IF(REGEXMATCH($K514,""Peraturan""),""Ada"",IF(REGEXMATCH($K514,""Rekomendasi""),""Tidak Ada"", $K514)))
"),"#N/A")</f>
        <v>#N/A</v>
      </c>
      <c r="CR514" s="209" t="str">
        <f t="array" ref="CR514">index('UPTD PPA KabKota'!$BI$5:$BI$513,match($D514,'UPTD PPA KabKota'!$C$5:$C$513,false))</f>
        <v>Tidak Ada</v>
      </c>
      <c r="CS514" s="314" t="str">
        <f t="shared" ref="CS514:CS522" si="91">IFS(CQ514="Ada","Ada",CR514="Ada","Ada",CR514="Tidak Ada","Tidak Ada")</f>
        <v>#N/A</v>
      </c>
    </row>
    <row r="515">
      <c r="A515" s="334">
        <v>509.0</v>
      </c>
      <c r="B515" s="334">
        <v>2.0</v>
      </c>
      <c r="C515" s="311" t="s">
        <v>105</v>
      </c>
      <c r="D515" s="312" t="s">
        <v>4248</v>
      </c>
      <c r="E515" s="315">
        <v>45689.0</v>
      </c>
      <c r="F515" s="218" t="str">
        <f t="array" ref="F515">INDEX('Ortala-KabKota'!F$2:F$415,MATCH($D515,'Ortala-KabKota'!$E$2:$E$415,FALSE))</f>
        <v/>
      </c>
      <c r="G515" s="218" t="str">
        <f t="array" ref="G515">INDEX('Ortala-KabKota'!G$2:G$415,MATCH($D515,'Ortala-KabKota'!$E$2:$E$415,FALSE))</f>
        <v/>
      </c>
      <c r="H515" s="218" t="str">
        <f t="array" ref="H515">INDEX('Ortala-KabKota'!H$2:H$415,MATCH($D515,'Ortala-KabKota'!$E$2:$E$415,FALSE))</f>
        <v/>
      </c>
      <c r="I515" s="218" t="str">
        <f t="array" ref="I515">INDEX('Ortala-KabKota'!I$2:I$415,MATCH($D515,'Ortala-KabKota'!$E$2:$E$415,FALSE))</f>
        <v/>
      </c>
      <c r="J515" s="218" t="str">
        <f t="array" ref="J515">INDEX('Ortala-KabKota'!J$2:J$415,MATCH($D515,'Ortala-KabKota'!$E$2:$E$415,FALSE))</f>
        <v>UPTD PPA</v>
      </c>
      <c r="K515" s="218" t="str">
        <f t="array" ref="K515">INDEX('Ortala-KabKota'!K$2:K$415,MATCH($D515,'Ortala-KabKota'!$E$2:$E$415,FALSE))</f>
        <v>Peraturan Bupati Yapen Nomor Nomor 19 Tahun 2024</v>
      </c>
      <c r="L515" s="218">
        <f t="array" ref="L515">INDEX('Ortala-KabKota'!L$2:L$415,MATCH($D515,'Ortala-KabKota'!$E$2:$E$415,FALSE))</f>
        <v>2024</v>
      </c>
      <c r="M515" s="218" t="str">
        <f t="array" ref="M515">INDEX('Ortala-KabKota'!M$2:M$415,MATCH($D515,'Ortala-KabKota'!$E$2:$E$415,FALSE))</f>
        <v/>
      </c>
      <c r="N515" s="218" t="str">
        <f t="array" ref="N515">INDEX('Ortala-KabKota'!N$2:N$415,MATCH($D515,'Ortala-KabKota'!$E$2:$E$415,FALSE))</f>
        <v/>
      </c>
      <c r="O515" s="218" t="str">
        <f t="array" ref="O515">INDEX('Ortala-KabKota'!O$2:O$415,MATCH($D515,'Ortala-KabKota'!$E$2:$E$415,FALSE))</f>
        <v/>
      </c>
      <c r="P515" s="218" t="str">
        <f t="array" ref="P515">INDEX('Ortala-KabKota'!P$2:P$415,MATCH($D515,'Ortala-KabKota'!$E$2:$E$415,FALSE))</f>
        <v/>
      </c>
      <c r="Q515" s="218" t="str">
        <f t="array" ref="Q515">INDEX('Ortala-KabKota'!Q$2:Q$415,MATCH($D515,'Ortala-KabKota'!$E$2:$E$415,FALSE))</f>
        <v/>
      </c>
      <c r="R515" s="218" t="str">
        <f t="array" ref="R515">INDEX('Ortala-KabKota'!R$2:R$415,MATCH($D515,'Ortala-KabKota'!$E$2:$E$415,FALSE))</f>
        <v/>
      </c>
      <c r="S515" s="218" t="str">
        <f t="array" ref="S515">INDEX('Ortala-KabKota'!S$2:S$415,MATCH($D515,'Ortala-KabKota'!$E$2:$E$415,FALSE))</f>
        <v/>
      </c>
      <c r="T515" s="218" t="str">
        <f t="array" ref="T515">INDEX('Ortala-KabKota'!T$2:T$415,MATCH($D515,'Ortala-KabKota'!$E$2:$E$415,FALSE))</f>
        <v/>
      </c>
      <c r="U515" s="218" t="str">
        <f t="array" ref="U515">INDEX('Ortala-KabKota'!U$2:U$415,MATCH($D515,'Ortala-KabKota'!$E$2:$E$415,FALSE))</f>
        <v/>
      </c>
      <c r="V515" s="218" t="str">
        <f t="array" ref="V515">INDEX('Ortala-KabKota'!V$2:V$415,MATCH($D515,'Ortala-KabKota'!$E$2:$E$415,FALSE))</f>
        <v/>
      </c>
      <c r="W515" s="218" t="str">
        <f t="array" ref="W515">INDEX('Ortala-KabKota'!W$2:W$415,MATCH($D515,'Ortala-KabKota'!$E$2:$E$415,FALSE))</f>
        <v/>
      </c>
      <c r="X515" s="218" t="str">
        <f t="array" ref="X515">INDEX('Ortala-KabKota'!X$2:X$415,MATCH($D515,'Ortala-KabKota'!$E$2:$E$415,FALSE))</f>
        <v/>
      </c>
      <c r="Y515" s="218" t="str">
        <f t="array" ref="Y515">INDEX('Ortala-KabKota'!Y$2:Y$415,MATCH($D515,'Ortala-KabKota'!$E$2:$E$415,FALSE))</f>
        <v/>
      </c>
      <c r="Z515" s="218" t="str">
        <f t="array" ref="Z515">INDEX('Ortala-KabKota'!Z$2:Z$415,MATCH($D515,'Ortala-KabKota'!$E$2:$E$415,FALSE))</f>
        <v/>
      </c>
      <c r="AA515" s="218" t="str">
        <f t="array" ref="AA515">INDEX('Ortala-KabKota'!AA$2:AA$415,MATCH($D515,'Ortala-KabKota'!$E$2:$E$415,FALSE))</f>
        <v/>
      </c>
      <c r="AB515" s="218" t="str">
        <f t="array" ref="AB515">INDEX('Ortala-KabKota'!AB$2:AB$415,MATCH($D515,'Ortala-KabKota'!$E$2:$E$415,FALSE))</f>
        <v/>
      </c>
      <c r="AC515" s="218" t="str">
        <f t="array" ref="AC515">INDEX('Ortala-KabKota'!AC$2:AC$415,MATCH($D515,'Ortala-KabKota'!$E$2:$E$415,FALSE))</f>
        <v/>
      </c>
      <c r="AD515" s="218" t="str">
        <f t="array" ref="AD515">INDEX('Ortala-KabKota'!AD$2:AD$415,MATCH($D515,'Ortala-KabKota'!$E$2:$E$415,FALSE))</f>
        <v/>
      </c>
      <c r="AE515" s="218" t="str">
        <f t="array" ref="AE515">INDEX('Ortala-KabKota'!AE$2:AE$415,MATCH($D515,'Ortala-KabKota'!$E$2:$E$415,FALSE))</f>
        <v/>
      </c>
      <c r="AF515" s="218" t="str">
        <f t="array" ref="AF515">INDEX('Ortala-KabKota'!AF$2:AF$415,MATCH($D515,'Ortala-KabKota'!$E$2:$E$415,FALSE))</f>
        <v/>
      </c>
      <c r="AG515" s="218" t="str">
        <f t="array" ref="AG515">INDEX('Ortala-KabKota'!AG$2:AG$415,MATCH($D515,'Ortala-KabKota'!$E$2:$E$415,FALSE))</f>
        <v/>
      </c>
      <c r="AH515" s="218" t="str">
        <f t="array" ref="AH515">INDEX('Ortala-KabKota'!AH$2:AH$415,MATCH($D515,'Ortala-KabKota'!$E$2:$E$415,FALSE))</f>
        <v/>
      </c>
      <c r="AI515" s="218" t="str">
        <f t="array" ref="AI515">INDEX('Ortala-KabKota'!AI$2:AI$415,MATCH($D515,'Ortala-KabKota'!$E$2:$E$415,FALSE))</f>
        <v/>
      </c>
      <c r="AJ515" s="218" t="str">
        <f t="array" ref="AJ515">INDEX('Ortala-KabKota'!AJ$2:AJ$415,MATCH($D515,'Ortala-KabKota'!$E$2:$E$415,FALSE))</f>
        <v/>
      </c>
      <c r="AK515" s="218" t="str">
        <f t="array" ref="AK515">INDEX('Ortala-KabKota'!AK$2:AK$415,MATCH($D515,'Ortala-KabKota'!$E$2:$E$415,FALSE))</f>
        <v/>
      </c>
      <c r="AL515" s="218" t="str">
        <f t="array" ref="AL515">INDEX('Ortala-KabKota'!AL$2:AL$415,MATCH($D515,'Ortala-KabKota'!$E$2:$E$415,FALSE))</f>
        <v/>
      </c>
      <c r="AM515" s="218" t="str">
        <f t="array" ref="AM515">INDEX('Ortala-KabKota'!AM$2:AM$415,MATCH($D515,'Ortala-KabKota'!$E$2:$E$415,FALSE))</f>
        <v/>
      </c>
      <c r="AN515" s="218" t="str">
        <f t="array" ref="AN515">INDEX('Ortala-KabKota'!AN$2:AN$415,MATCH($D515,'Ortala-KabKota'!$E$2:$E$415,FALSE))</f>
        <v/>
      </c>
      <c r="AO515" s="218" t="str">
        <f t="array" ref="AO515">INDEX('Ortala-KabKota'!AO$2:AO$415,MATCH($D515,'Ortala-KabKota'!$E$2:$E$415,FALSE))</f>
        <v/>
      </c>
      <c r="AP515" s="218" t="str">
        <f t="array" ref="AP515">INDEX('Ortala-KabKota'!AP$2:AP$415,MATCH($D515,'Ortala-KabKota'!$E$2:$E$415,FALSE))</f>
        <v/>
      </c>
      <c r="AQ515" s="218" t="str">
        <f t="array" ref="AQ515">INDEX('Ortala-KabKota'!AQ$2:AQ$415,MATCH($D515,'Ortala-KabKota'!$E$2:$E$415,FALSE))</f>
        <v/>
      </c>
      <c r="AR515" s="218" t="str">
        <f t="array" ref="AR515">INDEX('Ortala-KabKota'!AR$2:AR$415,MATCH($D515,'Ortala-KabKota'!$E$2:$E$415,FALSE))</f>
        <v/>
      </c>
      <c r="AS515" s="218" t="str">
        <f t="array" ref="AS515">INDEX('Ortala-KabKota'!AS$2:AS$415,MATCH($D515,'Ortala-KabKota'!$E$2:$E$415,FALSE))</f>
        <v/>
      </c>
      <c r="AT515" s="218" t="str">
        <f t="array" ref="AT515">INDEX('Ortala-KabKota'!AT$2:AT$415,MATCH($D515,'Ortala-KabKota'!$E$2:$E$415,FALSE))</f>
        <v/>
      </c>
      <c r="AU515" s="218" t="str">
        <f t="array" ref="AU515">INDEX('UPTD PPA KabKota'!D$5:D$513,MATCH($D515,'UPTD PPA KabKota'!$C$5:$C$513,FALSE))</f>
        <v/>
      </c>
      <c r="AV515" s="218" t="str">
        <f t="array" ref="AV515">INDEX('UPTD PPA KabKota'!E$5:E$513,MATCH($D515,'UPTD PPA KabKota'!$C$5:$C$513,FALSE))</f>
        <v/>
      </c>
      <c r="AW515" s="218" t="str">
        <f t="array" ref="AW515">INDEX('UPTD PPA KabKota'!F$5:F$513,MATCH($D515,'UPTD PPA KabKota'!$C$5:$C$513,FALSE))</f>
        <v/>
      </c>
      <c r="AX515" s="218" t="str">
        <f t="array" ref="AX515">INDEX('UPTD PPA KabKota'!G$5:G$513,MATCH($D515,'UPTD PPA KabKota'!$C$5:$C$513,FALSE))</f>
        <v/>
      </c>
      <c r="AY515" s="218" t="str">
        <f t="array" ref="AY515">INDEX('UPTD PPA KabKota'!H$5:H$513,MATCH($D515,'UPTD PPA KabKota'!$C$5:$C$513,FALSE))</f>
        <v/>
      </c>
      <c r="AZ515" s="218" t="str">
        <f t="array" ref="AZ515">INDEX('UPTD PPA KabKota'!I$5:I$513,MATCH($D515,'UPTD PPA KabKota'!$C$5:$C$513,FALSE))</f>
        <v>Peraturan Bupati Kepulauan Yapen Nomor 19 Tahun 2024 Tentang Pembentukan Unit Pelaksana Teknis Daerah Perlindungan Perempuan Dan Anak</v>
      </c>
      <c r="BA515" s="218">
        <f t="array" ref="BA515">INDEX('UPTD PPA KabKota'!J$5:J$513,MATCH($D515,'UPTD PPA KabKota'!$C$5:$C$513,FALSE))</f>
        <v>2024</v>
      </c>
      <c r="BB515" s="218" t="str">
        <f t="array" ref="BB515">INDEX('UPTD PPA KabKota'!K$5:K$513,MATCH($D515,'UPTD PPA KabKota'!$C$5:$C$513,FALSE))</f>
        <v>B</v>
      </c>
      <c r="BC515" s="218" t="str">
        <f t="array" ref="BC515">INDEX('UPTD PPA KabKota'!L$5:L$513,MATCH($D515,'UPTD PPA KabKota'!$C$5:$C$513,FALSE))</f>
        <v/>
      </c>
      <c r="BD515" s="218" t="str">
        <f t="array" ref="BD515">INDEX('UPTD PPA KabKota'!M$5:M$513,MATCH($D515,'UPTD PPA KabKota'!$C$5:$C$513,FALSE))</f>
        <v/>
      </c>
      <c r="BE515" s="218" t="str">
        <f t="array" ref="BE515">INDEX('UPTD PPA KabKota'!N$5:N$513,MATCH($D515,'UPTD PPA KabKota'!$C$5:$C$513,FALSE))</f>
        <v/>
      </c>
      <c r="BF515" s="218" t="str">
        <f t="array" ref="BF515">INDEX('UPTD PPA KabKota'!O$5:O$513,MATCH($D515,'UPTD PPA KabKota'!$C$5:$C$513,FALSE))</f>
        <v/>
      </c>
      <c r="BG515" s="218" t="str">
        <f t="array" ref="BG515">INDEX('UPTD PPA KabKota'!P$5:P$513,MATCH($D515,'UPTD PPA KabKota'!$C$5:$C$513,FALSE))</f>
        <v/>
      </c>
      <c r="BH515" s="218" t="str">
        <f t="array" ref="BH515">INDEX('UPTD PPA KabKota'!Q$5:Q$513,MATCH($D515,'UPTD PPA KabKota'!$C$5:$C$513,FALSE))</f>
        <v/>
      </c>
      <c r="BI515" s="218" t="str">
        <f t="array" ref="BI515">INDEX('UPTD PPA KabKota'!R$5:R$513,MATCH($D515,'UPTD PPA KabKota'!$C$5:$C$513,FALSE))</f>
        <v/>
      </c>
      <c r="BJ515" s="218" t="str">
        <f t="array" ref="BJ515">INDEX('UPTD PPA KabKota'!S$5:S$513,MATCH($D515,'UPTD PPA KabKota'!$C$5:$C$513,FALSE))</f>
        <v/>
      </c>
      <c r="BK515" s="218" t="str">
        <f t="array" ref="BK515">INDEX('UPTD PPA KabKota'!T$5:T$513,MATCH($D515,'UPTD PPA KabKota'!$C$5:$C$513,FALSE))</f>
        <v/>
      </c>
      <c r="BL515" s="218" t="str">
        <f t="array" ref="BL515">INDEX('UPTD PPA KabKota'!U$5:U$513,MATCH($D515,'UPTD PPA KabKota'!$C$5:$C$513,FALSE))</f>
        <v/>
      </c>
      <c r="BM515" s="218" t="str">
        <f t="array" ref="BM515">INDEX('UPTD PPA KabKota'!V$5:V$513,MATCH($D515,'UPTD PPA KabKota'!$C$5:$C$513,FALSE))</f>
        <v/>
      </c>
      <c r="BN515" s="218" t="str">
        <f t="array" ref="BN515">INDEX('UPTD PPA KabKota'!W$5:W$513,MATCH($D515,'UPTD PPA KabKota'!$C$5:$C$513,FALSE))</f>
        <v/>
      </c>
      <c r="BO515" s="218" t="str">
        <f t="array" ref="BO515">INDEX('UPTD PPA KabKota'!X$5:X$513,MATCH($D515,'UPTD PPA KabKota'!$C$5:$C$513,FALSE))</f>
        <v/>
      </c>
      <c r="BP515" s="218" t="str">
        <f t="array" ref="BP515">INDEX('UPTD PPA KabKota'!Y$5:Y$513,MATCH($D515,'UPTD PPA KabKota'!$C$5:$C$513,FALSE))</f>
        <v/>
      </c>
      <c r="BQ515" s="218" t="str">
        <f t="array" ref="BQ515">INDEX('UPTD PPA KabKota'!Z$5:Z$513,MATCH($D515,'UPTD PPA KabKota'!$C$5:$C$513,FALSE))</f>
        <v/>
      </c>
      <c r="BR515" s="218" t="str">
        <f t="array" ref="BR515">INDEX('UPTD PPA KabKota'!AA$5:AA$513,MATCH($D515,'UPTD PPA KabKota'!$C$5:$C$513,FALSE))</f>
        <v/>
      </c>
      <c r="BS515" s="218" t="str">
        <f t="array" ref="BS515">INDEX('UPTD PPA KabKota'!AB$5:AB$513,MATCH($D515,'UPTD PPA KabKota'!$C$5:$C$513,FALSE))</f>
        <v/>
      </c>
      <c r="BT515" s="218" t="str">
        <f t="array" ref="BT515">INDEX('UPTD PPA KabKota'!AC$5:AC$513,MATCH($D515,'UPTD PPA KabKota'!$C$5:$C$513,FALSE))</f>
        <v/>
      </c>
      <c r="BU515" s="218" t="str">
        <f t="array" ref="BU515">INDEX('UPTD PPA KabKota'!AD$5:AD$513,MATCH($D515,'UPTD PPA KabKota'!$C$5:$C$513,FALSE))</f>
        <v/>
      </c>
      <c r="BV515" s="218" t="str">
        <f t="array" ref="BV515">INDEX('UPTD PPA KabKota'!AE$5:AE$513,MATCH($D515,'UPTD PPA KabKota'!$C$5:$C$513,FALSE))</f>
        <v/>
      </c>
      <c r="BW515" s="218" t="str">
        <f t="array" ref="BW515">INDEX('UPTD PPA KabKota'!AF$5:AF$513,MATCH($D515,'UPTD PPA KabKota'!$C$5:$C$513,FALSE))</f>
        <v/>
      </c>
      <c r="BX515" s="218" t="str">
        <f t="array" ref="BX515">INDEX('UPTD PPA KabKota'!AG$5:AG$513,MATCH($D515,'UPTD PPA KabKota'!$C$5:$C$513,FALSE))</f>
        <v/>
      </c>
      <c r="BY515" s="218" t="str">
        <f t="array" ref="BY515">INDEX('UPTD PPA KabKota'!AH$5:AH$513,MATCH($D515,'UPTD PPA KabKota'!$C$5:$C$513,FALSE))</f>
        <v/>
      </c>
      <c r="BZ515" s="218" t="str">
        <f t="array" ref="BZ515">INDEX('UPTD PPA KabKota'!AI$5:AI$513,MATCH($D515,'UPTD PPA KabKota'!$C$5:$C$513,FALSE))</f>
        <v/>
      </c>
      <c r="CA515" s="218" t="str">
        <f t="array" ref="CA515">INDEX('UPTD PPA KabKota'!AJ$5:AJ$513,MATCH($D515,'UPTD PPA KabKota'!$C$5:$C$513,FALSE))</f>
        <v/>
      </c>
      <c r="CB515" s="218" t="str">
        <f t="array" ref="CB515">INDEX('UPTD PPA KabKota'!AK$5:AK$513,MATCH($D515,'UPTD PPA KabKota'!$C$5:$C$513,FALSE))</f>
        <v/>
      </c>
      <c r="CC515" s="218" t="str">
        <f t="array" ref="CC515">INDEX('UPTD PPA KabKota'!AL$5:AL$513,MATCH($D515,'UPTD PPA KabKota'!$C$5:$C$513,FALSE))</f>
        <v/>
      </c>
      <c r="CD515" s="218" t="str">
        <f t="array" ref="CD515">INDEX('UPTD PPA KabKota'!AM$5:AM$513,MATCH($D515,'UPTD PPA KabKota'!$C$5:$C$513,FALSE))</f>
        <v/>
      </c>
      <c r="CE515" s="218" t="str">
        <f t="array" ref="CE515">INDEX('UPTD PPA KabKota'!AN$5:AN$513,MATCH($D515,'UPTD PPA KabKota'!$C$5:$C$513,FALSE))</f>
        <v/>
      </c>
      <c r="CF515" s="218" t="str">
        <f t="array" ref="CF515">INDEX('UPTD PPA KabKota'!AO$5:AO$513,MATCH($D515,'UPTD PPA KabKota'!$C$5:$C$513,FALSE))</f>
        <v/>
      </c>
      <c r="CG515" s="218" t="str">
        <f t="array" ref="CG515">INDEX('UPTD PPA KabKota'!AP$5:AP$513,MATCH($D515,'UPTD PPA KabKota'!$C$5:$C$513,FALSE))</f>
        <v/>
      </c>
      <c r="CH515" s="218" t="str">
        <f t="array" ref="CH515">INDEX('UPTD PPA KabKota'!AQ$5:AQ$513,MATCH($D515,'UPTD PPA KabKota'!$C$5:$C$513,FALSE))</f>
        <v/>
      </c>
      <c r="CI515" s="218" t="str">
        <f t="array" ref="CI515">INDEX('UPTD PPA KabKota'!AR$5:AR$513,MATCH($D515,'UPTD PPA KabKota'!$C$5:$C$513,FALSE))</f>
        <v/>
      </c>
      <c r="CJ515" s="218" t="str">
        <f t="array" ref="CJ515">INDEX('UPTD PPA KabKota'!AS$5:AS$513,MATCH($D515,'UPTD PPA KabKota'!$C$5:$C$513,FALSE))</f>
        <v/>
      </c>
      <c r="CK515" s="218" t="str">
        <f t="array" ref="CK515">INDEX('UPTD PPA KabKota'!AT$5:AT$513,MATCH($D515,'UPTD PPA KabKota'!$C$5:$C$513,FALSE))</f>
        <v/>
      </c>
      <c r="CL515" s="218" t="str">
        <f t="array" ref="CL515">INDEX('UPTD PPA KabKota'!AU$5:AU$513,MATCH($D515,'UPTD PPA KabKota'!$C$5:$C$513,FALSE))</f>
        <v/>
      </c>
      <c r="CM515" s="218" t="str">
        <f t="array" ref="CM515">INDEX('UPTD PPA KabKota'!AV$5:AV$513,MATCH($D515,'UPTD PPA KabKota'!$C$5:$C$513,FALSE))</f>
        <v/>
      </c>
      <c r="CN515" s="218" t="str">
        <f t="array" ref="CN515">INDEX('UPTD PPA KabKota'!AW$5:AW$513,MATCH($D515,'UPTD PPA KabKota'!$C$5:$C$513,FALSE))</f>
        <v/>
      </c>
      <c r="CO515" s="218" t="str">
        <f t="array" ref="CO515">INDEX('UPTD PPA KabKota'!AX$5:AX$513,MATCH($D515,'UPTD PPA KabKota'!$C$5:$C$513,FALSE))</f>
        <v/>
      </c>
      <c r="CP515" s="218" t="str">
        <f t="array" ref="CP515">INDEX('UPTD PPA KabKota'!AY$5:AY$513,MATCH($D515,'UPTD PPA KabKota'!$C$5:$C$513,FALSE))</f>
        <v/>
      </c>
      <c r="CQ515" s="209" t="str">
        <f>IFERROR(__xludf.DUMMYFUNCTION("IF(ISBLANK($K515),"""",IF(REGEXMATCH($K515,""Peraturan""),""Ada"",IF(REGEXMATCH($K515,""Rekomendasi""),""Tidak Ada"", $K515)))
"),"Ada")</f>
        <v>Ada</v>
      </c>
      <c r="CR515" s="209" t="str">
        <f t="array" ref="CR515">index('UPTD PPA KabKota'!$BI$5:$BI$513,match($D515,'UPTD PPA KabKota'!$C$5:$C$513,false))</f>
        <v>Ada</v>
      </c>
      <c r="CS515" s="314" t="str">
        <f t="shared" si="91"/>
        <v>Ada</v>
      </c>
    </row>
    <row r="516">
      <c r="A516" s="334">
        <v>510.0</v>
      </c>
      <c r="B516" s="334">
        <v>3.0</v>
      </c>
      <c r="C516" s="311" t="s">
        <v>105</v>
      </c>
      <c r="D516" s="312" t="s">
        <v>4262</v>
      </c>
      <c r="E516" s="315"/>
      <c r="F516" s="218" t="str">
        <f t="array" ref="F516">INDEX('Ortala-KabKota'!F$2:F$415,MATCH($D516,'Ortala-KabKota'!$E$2:$E$415,FALSE))</f>
        <v>#N/A</v>
      </c>
      <c r="G516" s="218" t="str">
        <f t="array" ref="G516">INDEX('Ortala-KabKota'!G$2:G$415,MATCH($D516,'Ortala-KabKota'!$E$2:$E$415,FALSE))</f>
        <v>#N/A</v>
      </c>
      <c r="H516" s="218" t="str">
        <f t="array" ref="H516">INDEX('Ortala-KabKota'!H$2:H$415,MATCH($D516,'Ortala-KabKota'!$E$2:$E$415,FALSE))</f>
        <v>#N/A</v>
      </c>
      <c r="I516" s="218" t="str">
        <f t="array" ref="I516">INDEX('Ortala-KabKota'!I$2:I$415,MATCH($D516,'Ortala-KabKota'!$E$2:$E$415,FALSE))</f>
        <v>#N/A</v>
      </c>
      <c r="J516" s="218" t="str">
        <f t="array" ref="J516">INDEX('Ortala-KabKota'!J$2:J$415,MATCH($D516,'Ortala-KabKota'!$E$2:$E$415,FALSE))</f>
        <v>#N/A</v>
      </c>
      <c r="K516" s="218" t="str">
        <f t="array" ref="K516">INDEX('Ortala-KabKota'!K$2:K$415,MATCH($D516,'Ortala-KabKota'!$E$2:$E$415,FALSE))</f>
        <v>#N/A</v>
      </c>
      <c r="L516" s="218" t="str">
        <f t="array" ref="L516">INDEX('Ortala-KabKota'!L$2:L$415,MATCH($D516,'Ortala-KabKota'!$E$2:$E$415,FALSE))</f>
        <v>#N/A</v>
      </c>
      <c r="M516" s="218" t="str">
        <f t="array" ref="M516">INDEX('Ortala-KabKota'!M$2:M$415,MATCH($D516,'Ortala-KabKota'!$E$2:$E$415,FALSE))</f>
        <v>#N/A</v>
      </c>
      <c r="N516" s="218" t="str">
        <f t="array" ref="N516">INDEX('Ortala-KabKota'!N$2:N$415,MATCH($D516,'Ortala-KabKota'!$E$2:$E$415,FALSE))</f>
        <v>#N/A</v>
      </c>
      <c r="O516" s="218" t="str">
        <f t="array" ref="O516">INDEX('Ortala-KabKota'!O$2:O$415,MATCH($D516,'Ortala-KabKota'!$E$2:$E$415,FALSE))</f>
        <v>#N/A</v>
      </c>
      <c r="P516" s="218" t="str">
        <f t="array" ref="P516">INDEX('Ortala-KabKota'!P$2:P$415,MATCH($D516,'Ortala-KabKota'!$E$2:$E$415,FALSE))</f>
        <v>#N/A</v>
      </c>
      <c r="Q516" s="218" t="str">
        <f t="array" ref="Q516">INDEX('Ortala-KabKota'!Q$2:Q$415,MATCH($D516,'Ortala-KabKota'!$E$2:$E$415,FALSE))</f>
        <v>#N/A</v>
      </c>
      <c r="R516" s="218" t="str">
        <f t="array" ref="R516">INDEX('Ortala-KabKota'!R$2:R$415,MATCH($D516,'Ortala-KabKota'!$E$2:$E$415,FALSE))</f>
        <v>#N/A</v>
      </c>
      <c r="S516" s="218" t="str">
        <f t="array" ref="S516">INDEX('Ortala-KabKota'!S$2:S$415,MATCH($D516,'Ortala-KabKota'!$E$2:$E$415,FALSE))</f>
        <v>#N/A</v>
      </c>
      <c r="T516" s="218" t="str">
        <f t="array" ref="T516">INDEX('Ortala-KabKota'!T$2:T$415,MATCH($D516,'Ortala-KabKota'!$E$2:$E$415,FALSE))</f>
        <v>#N/A</v>
      </c>
      <c r="U516" s="218" t="str">
        <f t="array" ref="U516">INDEX('Ortala-KabKota'!U$2:U$415,MATCH($D516,'Ortala-KabKota'!$E$2:$E$415,FALSE))</f>
        <v>#N/A</v>
      </c>
      <c r="V516" s="218" t="str">
        <f t="array" ref="V516">INDEX('Ortala-KabKota'!V$2:V$415,MATCH($D516,'Ortala-KabKota'!$E$2:$E$415,FALSE))</f>
        <v>#N/A</v>
      </c>
      <c r="W516" s="218" t="str">
        <f t="array" ref="W516">INDEX('Ortala-KabKota'!W$2:W$415,MATCH($D516,'Ortala-KabKota'!$E$2:$E$415,FALSE))</f>
        <v>#N/A</v>
      </c>
      <c r="X516" s="218" t="str">
        <f t="array" ref="X516">INDEX('Ortala-KabKota'!X$2:X$415,MATCH($D516,'Ortala-KabKota'!$E$2:$E$415,FALSE))</f>
        <v>#N/A</v>
      </c>
      <c r="Y516" s="218" t="str">
        <f t="array" ref="Y516">INDEX('Ortala-KabKota'!Y$2:Y$415,MATCH($D516,'Ortala-KabKota'!$E$2:$E$415,FALSE))</f>
        <v>#N/A</v>
      </c>
      <c r="Z516" s="218" t="str">
        <f t="array" ref="Z516">INDEX('Ortala-KabKota'!Z$2:Z$415,MATCH($D516,'Ortala-KabKota'!$E$2:$E$415,FALSE))</f>
        <v>#N/A</v>
      </c>
      <c r="AA516" s="218" t="str">
        <f t="array" ref="AA516">INDEX('Ortala-KabKota'!AA$2:AA$415,MATCH($D516,'Ortala-KabKota'!$E$2:$E$415,FALSE))</f>
        <v>#N/A</v>
      </c>
      <c r="AB516" s="218" t="str">
        <f t="array" ref="AB516">INDEX('Ortala-KabKota'!AB$2:AB$415,MATCH($D516,'Ortala-KabKota'!$E$2:$E$415,FALSE))</f>
        <v>#N/A</v>
      </c>
      <c r="AC516" s="218" t="str">
        <f t="array" ref="AC516">INDEX('Ortala-KabKota'!AC$2:AC$415,MATCH($D516,'Ortala-KabKota'!$E$2:$E$415,FALSE))</f>
        <v>#N/A</v>
      </c>
      <c r="AD516" s="218" t="str">
        <f t="array" ref="AD516">INDEX('Ortala-KabKota'!AD$2:AD$415,MATCH($D516,'Ortala-KabKota'!$E$2:$E$415,FALSE))</f>
        <v>#N/A</v>
      </c>
      <c r="AE516" s="218" t="str">
        <f t="array" ref="AE516">INDEX('Ortala-KabKota'!AE$2:AE$415,MATCH($D516,'Ortala-KabKota'!$E$2:$E$415,FALSE))</f>
        <v>#N/A</v>
      </c>
      <c r="AF516" s="218" t="str">
        <f t="array" ref="AF516">INDEX('Ortala-KabKota'!AF$2:AF$415,MATCH($D516,'Ortala-KabKota'!$E$2:$E$415,FALSE))</f>
        <v>#N/A</v>
      </c>
      <c r="AG516" s="218" t="str">
        <f t="array" ref="AG516">INDEX('Ortala-KabKota'!AG$2:AG$415,MATCH($D516,'Ortala-KabKota'!$E$2:$E$415,FALSE))</f>
        <v>#N/A</v>
      </c>
      <c r="AH516" s="218" t="str">
        <f t="array" ref="AH516">INDEX('Ortala-KabKota'!AH$2:AH$415,MATCH($D516,'Ortala-KabKota'!$E$2:$E$415,FALSE))</f>
        <v>#N/A</v>
      </c>
      <c r="AI516" s="218" t="str">
        <f t="array" ref="AI516">INDEX('Ortala-KabKota'!AI$2:AI$415,MATCH($D516,'Ortala-KabKota'!$E$2:$E$415,FALSE))</f>
        <v>#N/A</v>
      </c>
      <c r="AJ516" s="218" t="str">
        <f t="array" ref="AJ516">INDEX('Ortala-KabKota'!AJ$2:AJ$415,MATCH($D516,'Ortala-KabKota'!$E$2:$E$415,FALSE))</f>
        <v>#N/A</v>
      </c>
      <c r="AK516" s="218" t="str">
        <f t="array" ref="AK516">INDEX('Ortala-KabKota'!AK$2:AK$415,MATCH($D516,'Ortala-KabKota'!$E$2:$E$415,FALSE))</f>
        <v>#N/A</v>
      </c>
      <c r="AL516" s="218" t="str">
        <f t="array" ref="AL516">INDEX('Ortala-KabKota'!AL$2:AL$415,MATCH($D516,'Ortala-KabKota'!$E$2:$E$415,FALSE))</f>
        <v>#N/A</v>
      </c>
      <c r="AM516" s="218" t="str">
        <f t="array" ref="AM516">INDEX('Ortala-KabKota'!AM$2:AM$415,MATCH($D516,'Ortala-KabKota'!$E$2:$E$415,FALSE))</f>
        <v>#N/A</v>
      </c>
      <c r="AN516" s="218" t="str">
        <f t="array" ref="AN516">INDEX('Ortala-KabKota'!AN$2:AN$415,MATCH($D516,'Ortala-KabKota'!$E$2:$E$415,FALSE))</f>
        <v>#N/A</v>
      </c>
      <c r="AO516" s="218" t="str">
        <f t="array" ref="AO516">INDEX('Ortala-KabKota'!AO$2:AO$415,MATCH($D516,'Ortala-KabKota'!$E$2:$E$415,FALSE))</f>
        <v>#N/A</v>
      </c>
      <c r="AP516" s="218" t="str">
        <f t="array" ref="AP516">INDEX('Ortala-KabKota'!AP$2:AP$415,MATCH($D516,'Ortala-KabKota'!$E$2:$E$415,FALSE))</f>
        <v>#N/A</v>
      </c>
      <c r="AQ516" s="218" t="str">
        <f t="array" ref="AQ516">INDEX('Ortala-KabKota'!AQ$2:AQ$415,MATCH($D516,'Ortala-KabKota'!$E$2:$E$415,FALSE))</f>
        <v>#N/A</v>
      </c>
      <c r="AR516" s="218" t="str">
        <f t="array" ref="AR516">INDEX('Ortala-KabKota'!AR$2:AR$415,MATCH($D516,'Ortala-KabKota'!$E$2:$E$415,FALSE))</f>
        <v>#N/A</v>
      </c>
      <c r="AS516" s="218" t="str">
        <f t="array" ref="AS516">INDEX('Ortala-KabKota'!AS$2:AS$415,MATCH($D516,'Ortala-KabKota'!$E$2:$E$415,FALSE))</f>
        <v>#N/A</v>
      </c>
      <c r="AT516" s="218" t="str">
        <f t="array" ref="AT516">INDEX('Ortala-KabKota'!AT$2:AT$415,MATCH($D516,'Ortala-KabKota'!$E$2:$E$415,FALSE))</f>
        <v>#N/A</v>
      </c>
      <c r="AU516" s="218" t="str">
        <f t="array" ref="AU516">INDEX('UPTD PPA KabKota'!D$5:D$513,MATCH($D516,'UPTD PPA KabKota'!$C$5:$C$513,FALSE))</f>
        <v/>
      </c>
      <c r="AV516" s="218" t="str">
        <f t="array" ref="AV516">INDEX('UPTD PPA KabKota'!E$5:E$513,MATCH($D516,'UPTD PPA KabKota'!$C$5:$C$513,FALSE))</f>
        <v/>
      </c>
      <c r="AW516" s="218" t="str">
        <f t="array" ref="AW516">INDEX('UPTD PPA KabKota'!F$5:F$513,MATCH($D516,'UPTD PPA KabKota'!$C$5:$C$513,FALSE))</f>
        <v/>
      </c>
      <c r="AX516" s="218" t="str">
        <f t="array" ref="AX516">INDEX('UPTD PPA KabKota'!G$5:G$513,MATCH($D516,'UPTD PPA KabKota'!$C$5:$C$513,FALSE))</f>
        <v/>
      </c>
      <c r="AY516" s="218" t="str">
        <f t="array" ref="AY516">INDEX('UPTD PPA KabKota'!H$5:H$513,MATCH($D516,'UPTD PPA KabKota'!$C$5:$C$513,FALSE))</f>
        <v/>
      </c>
      <c r="AZ516" s="218" t="str">
        <f t="array" ref="AZ516">INDEX('UPTD PPA KabKota'!I$5:I$513,MATCH($D516,'UPTD PPA KabKota'!$C$5:$C$513,FALSE))</f>
        <v>Peraturan Bupati Biak Numfor Nomor 29 Tahun 2021 Tentang Pembentukan Upt Ppa Pada Dinas Pemberdayaan Perempuan, Perlindungan Anak, Dan Keluarga Berencana Kabupaten Biak Numfor Tahun 2021</v>
      </c>
      <c r="BA516" s="218">
        <f t="array" ref="BA516">INDEX('UPTD PPA KabKota'!J$5:J$513,MATCH($D516,'UPTD PPA KabKota'!$C$5:$C$513,FALSE))</f>
        <v>2021</v>
      </c>
      <c r="BB516" s="218" t="str">
        <f t="array" ref="BB516">INDEX('UPTD PPA KabKota'!K$5:K$513,MATCH($D516,'UPTD PPA KabKota'!$C$5:$C$513,FALSE))</f>
        <v>A</v>
      </c>
      <c r="BC516" s="218" t="str">
        <f t="array" ref="BC516">INDEX('UPTD PPA KabKota'!L$5:L$513,MATCH($D516,'UPTD PPA KabKota'!$C$5:$C$513,FALSE))</f>
        <v/>
      </c>
      <c r="BD516" s="218" t="str">
        <f t="array" ref="BD516">INDEX('UPTD PPA KabKota'!M$5:M$513,MATCH($D516,'UPTD PPA KabKota'!$C$5:$C$513,FALSE))</f>
        <v/>
      </c>
      <c r="BE516" s="218" t="str">
        <f t="array" ref="BE516">INDEX('UPTD PPA KabKota'!N$5:N$513,MATCH($D516,'UPTD PPA KabKota'!$C$5:$C$513,FALSE))</f>
        <v/>
      </c>
      <c r="BF516" s="218" t="str">
        <f t="array" ref="BF516">INDEX('UPTD PPA KabKota'!O$5:O$513,MATCH($D516,'UPTD PPA KabKota'!$C$5:$C$513,FALSE))</f>
        <v/>
      </c>
      <c r="BG516" s="218" t="str">
        <f t="array" ref="BG516">INDEX('UPTD PPA KabKota'!P$5:P$513,MATCH($D516,'UPTD PPA KabKota'!$C$5:$C$513,FALSE))</f>
        <v/>
      </c>
      <c r="BH516" s="218" t="str">
        <f t="array" ref="BH516">INDEX('UPTD PPA KabKota'!Q$5:Q$513,MATCH($D516,'UPTD PPA KabKota'!$C$5:$C$513,FALSE))</f>
        <v/>
      </c>
      <c r="BI516" s="218" t="str">
        <f t="array" ref="BI516">INDEX('UPTD PPA KabKota'!R$5:R$513,MATCH($D516,'UPTD PPA KabKota'!$C$5:$C$513,FALSE))</f>
        <v/>
      </c>
      <c r="BJ516" s="218" t="str">
        <f t="array" ref="BJ516">INDEX('UPTD PPA KabKota'!S$5:S$513,MATCH($D516,'UPTD PPA KabKota'!$C$5:$C$513,FALSE))</f>
        <v/>
      </c>
      <c r="BK516" s="218" t="str">
        <f t="array" ref="BK516">INDEX('UPTD PPA KabKota'!T$5:T$513,MATCH($D516,'UPTD PPA KabKota'!$C$5:$C$513,FALSE))</f>
        <v/>
      </c>
      <c r="BL516" s="218" t="str">
        <f t="array" ref="BL516">INDEX('UPTD PPA KabKota'!U$5:U$513,MATCH($D516,'UPTD PPA KabKota'!$C$5:$C$513,FALSE))</f>
        <v/>
      </c>
      <c r="BM516" s="218" t="str">
        <f t="array" ref="BM516">INDEX('UPTD PPA KabKota'!V$5:V$513,MATCH($D516,'UPTD PPA KabKota'!$C$5:$C$513,FALSE))</f>
        <v/>
      </c>
      <c r="BN516" s="218" t="str">
        <f t="array" ref="BN516">INDEX('UPTD PPA KabKota'!W$5:W$513,MATCH($D516,'UPTD PPA KabKota'!$C$5:$C$513,FALSE))</f>
        <v/>
      </c>
      <c r="BO516" s="218" t="str">
        <f t="array" ref="BO516">INDEX('UPTD PPA KabKota'!X$5:X$513,MATCH($D516,'UPTD PPA KabKota'!$C$5:$C$513,FALSE))</f>
        <v/>
      </c>
      <c r="BP516" s="218" t="str">
        <f t="array" ref="BP516">INDEX('UPTD PPA KabKota'!Y$5:Y$513,MATCH($D516,'UPTD PPA KabKota'!$C$5:$C$513,FALSE))</f>
        <v/>
      </c>
      <c r="BQ516" s="218" t="str">
        <f t="array" ref="BQ516">INDEX('UPTD PPA KabKota'!Z$5:Z$513,MATCH($D516,'UPTD PPA KabKota'!$C$5:$C$513,FALSE))</f>
        <v/>
      </c>
      <c r="BR516" s="218" t="str">
        <f t="array" ref="BR516">INDEX('UPTD PPA KabKota'!AA$5:AA$513,MATCH($D516,'UPTD PPA KabKota'!$C$5:$C$513,FALSE))</f>
        <v/>
      </c>
      <c r="BS516" s="218" t="str">
        <f t="array" ref="BS516">INDEX('UPTD PPA KabKota'!AB$5:AB$513,MATCH($D516,'UPTD PPA KabKota'!$C$5:$C$513,FALSE))</f>
        <v/>
      </c>
      <c r="BT516" s="218" t="str">
        <f t="array" ref="BT516">INDEX('UPTD PPA KabKota'!AC$5:AC$513,MATCH($D516,'UPTD PPA KabKota'!$C$5:$C$513,FALSE))</f>
        <v/>
      </c>
      <c r="BU516" s="218" t="str">
        <f t="array" ref="BU516">INDEX('UPTD PPA KabKota'!AD$5:AD$513,MATCH($D516,'UPTD PPA KabKota'!$C$5:$C$513,FALSE))</f>
        <v/>
      </c>
      <c r="BV516" s="218" t="str">
        <f t="array" ref="BV516">INDEX('UPTD PPA KabKota'!AE$5:AE$513,MATCH($D516,'UPTD PPA KabKota'!$C$5:$C$513,FALSE))</f>
        <v/>
      </c>
      <c r="BW516" s="218" t="str">
        <f t="array" ref="BW516">INDEX('UPTD PPA KabKota'!AF$5:AF$513,MATCH($D516,'UPTD PPA KabKota'!$C$5:$C$513,FALSE))</f>
        <v/>
      </c>
      <c r="BX516" s="218" t="str">
        <f t="array" ref="BX516">INDEX('UPTD PPA KabKota'!AG$5:AG$513,MATCH($D516,'UPTD PPA KabKota'!$C$5:$C$513,FALSE))</f>
        <v/>
      </c>
      <c r="BY516" s="218" t="str">
        <f t="array" ref="BY516">INDEX('UPTD PPA KabKota'!AH$5:AH$513,MATCH($D516,'UPTD PPA KabKota'!$C$5:$C$513,FALSE))</f>
        <v/>
      </c>
      <c r="BZ516" s="218" t="str">
        <f t="array" ref="BZ516">INDEX('UPTD PPA KabKota'!AI$5:AI$513,MATCH($D516,'UPTD PPA KabKota'!$C$5:$C$513,FALSE))</f>
        <v/>
      </c>
      <c r="CA516" s="218" t="str">
        <f t="array" ref="CA516">INDEX('UPTD PPA KabKota'!AJ$5:AJ$513,MATCH($D516,'UPTD PPA KabKota'!$C$5:$C$513,FALSE))</f>
        <v/>
      </c>
      <c r="CB516" s="218" t="str">
        <f t="array" ref="CB516">INDEX('UPTD PPA KabKota'!AK$5:AK$513,MATCH($D516,'UPTD PPA KabKota'!$C$5:$C$513,FALSE))</f>
        <v/>
      </c>
      <c r="CC516" s="218" t="str">
        <f t="array" ref="CC516">INDEX('UPTD PPA KabKota'!AL$5:AL$513,MATCH($D516,'UPTD PPA KabKota'!$C$5:$C$513,FALSE))</f>
        <v/>
      </c>
      <c r="CD516" s="218" t="str">
        <f t="array" ref="CD516">INDEX('UPTD PPA KabKota'!AM$5:AM$513,MATCH($D516,'UPTD PPA KabKota'!$C$5:$C$513,FALSE))</f>
        <v/>
      </c>
      <c r="CE516" s="218" t="str">
        <f t="array" ref="CE516">INDEX('UPTD PPA KabKota'!AN$5:AN$513,MATCH($D516,'UPTD PPA KabKota'!$C$5:$C$513,FALSE))</f>
        <v/>
      </c>
      <c r="CF516" s="218" t="str">
        <f t="array" ref="CF516">INDEX('UPTD PPA KabKota'!AO$5:AO$513,MATCH($D516,'UPTD PPA KabKota'!$C$5:$C$513,FALSE))</f>
        <v/>
      </c>
      <c r="CG516" s="218" t="str">
        <f t="array" ref="CG516">INDEX('UPTD PPA KabKota'!AP$5:AP$513,MATCH($D516,'UPTD PPA KabKota'!$C$5:$C$513,FALSE))</f>
        <v/>
      </c>
      <c r="CH516" s="218" t="str">
        <f t="array" ref="CH516">INDEX('UPTD PPA KabKota'!AQ$5:AQ$513,MATCH($D516,'UPTD PPA KabKota'!$C$5:$C$513,FALSE))</f>
        <v/>
      </c>
      <c r="CI516" s="218" t="str">
        <f t="array" ref="CI516">INDEX('UPTD PPA KabKota'!AR$5:AR$513,MATCH($D516,'UPTD PPA KabKota'!$C$5:$C$513,FALSE))</f>
        <v/>
      </c>
      <c r="CJ516" s="218" t="str">
        <f t="array" ref="CJ516">INDEX('UPTD PPA KabKota'!AS$5:AS$513,MATCH($D516,'UPTD PPA KabKota'!$C$5:$C$513,FALSE))</f>
        <v/>
      </c>
      <c r="CK516" s="218" t="str">
        <f t="array" ref="CK516">INDEX('UPTD PPA KabKota'!AT$5:AT$513,MATCH($D516,'UPTD PPA KabKota'!$C$5:$C$513,FALSE))</f>
        <v/>
      </c>
      <c r="CL516" s="218" t="str">
        <f t="array" ref="CL516">INDEX('UPTD PPA KabKota'!AU$5:AU$513,MATCH($D516,'UPTD PPA KabKota'!$C$5:$C$513,FALSE))</f>
        <v/>
      </c>
      <c r="CM516" s="218" t="str">
        <f t="array" ref="CM516">INDEX('UPTD PPA KabKota'!AV$5:AV$513,MATCH($D516,'UPTD PPA KabKota'!$C$5:$C$513,FALSE))</f>
        <v/>
      </c>
      <c r="CN516" s="218" t="str">
        <f t="array" ref="CN516">INDEX('UPTD PPA KabKota'!AW$5:AW$513,MATCH($D516,'UPTD PPA KabKota'!$C$5:$C$513,FALSE))</f>
        <v/>
      </c>
      <c r="CO516" s="218" t="str">
        <f t="array" ref="CO516">INDEX('UPTD PPA KabKota'!AX$5:AX$513,MATCH($D516,'UPTD PPA KabKota'!$C$5:$C$513,FALSE))</f>
        <v/>
      </c>
      <c r="CP516" s="218" t="str">
        <f t="array" ref="CP516">INDEX('UPTD PPA KabKota'!AY$5:AY$513,MATCH($D516,'UPTD PPA KabKota'!$C$5:$C$513,FALSE))</f>
        <v/>
      </c>
      <c r="CQ516" s="209" t="str">
        <f>IFERROR(__xludf.DUMMYFUNCTION("IF(ISBLANK($K516),"""",IF(REGEXMATCH($K516,""Peraturan""),""Ada"",IF(REGEXMATCH($K516,""Rekomendasi""),""Tidak Ada"", $K516)))
"),"#N/A")</f>
        <v>#N/A</v>
      </c>
      <c r="CR516" s="209" t="str">
        <f t="array" ref="CR516">index('UPTD PPA KabKota'!$BI$5:$BI$513,match($D516,'UPTD PPA KabKota'!$C$5:$C$513,false))</f>
        <v>Ada</v>
      </c>
      <c r="CS516" s="314" t="str">
        <f t="shared" si="91"/>
        <v>#N/A</v>
      </c>
    </row>
    <row r="517">
      <c r="A517" s="334">
        <v>511.0</v>
      </c>
      <c r="B517" s="334">
        <v>4.0</v>
      </c>
      <c r="C517" s="311" t="s">
        <v>105</v>
      </c>
      <c r="D517" s="312" t="s">
        <v>4272</v>
      </c>
      <c r="E517" s="313"/>
      <c r="F517" s="218" t="str">
        <f t="array" ref="F517">INDEX('Ortala-KabKota'!F$2:F$415,MATCH($D517,'Ortala-KabKota'!$E$2:$E$415,FALSE))</f>
        <v>#N/A</v>
      </c>
      <c r="G517" s="218" t="str">
        <f t="array" ref="G517">INDEX('Ortala-KabKota'!G$2:G$415,MATCH($D517,'Ortala-KabKota'!$E$2:$E$415,FALSE))</f>
        <v>#N/A</v>
      </c>
      <c r="H517" s="218" t="str">
        <f t="array" ref="H517">INDEX('Ortala-KabKota'!H$2:H$415,MATCH($D517,'Ortala-KabKota'!$E$2:$E$415,FALSE))</f>
        <v>#N/A</v>
      </c>
      <c r="I517" s="218" t="str">
        <f t="array" ref="I517">INDEX('Ortala-KabKota'!I$2:I$415,MATCH($D517,'Ortala-KabKota'!$E$2:$E$415,FALSE))</f>
        <v>#N/A</v>
      </c>
      <c r="J517" s="218" t="str">
        <f t="array" ref="J517">INDEX('Ortala-KabKota'!J$2:J$415,MATCH($D517,'Ortala-KabKota'!$E$2:$E$415,FALSE))</f>
        <v>#N/A</v>
      </c>
      <c r="K517" s="218" t="str">
        <f t="array" ref="K517">INDEX('Ortala-KabKota'!K$2:K$415,MATCH($D517,'Ortala-KabKota'!$E$2:$E$415,FALSE))</f>
        <v>#N/A</v>
      </c>
      <c r="L517" s="218" t="str">
        <f t="array" ref="L517">INDEX('Ortala-KabKota'!L$2:L$415,MATCH($D517,'Ortala-KabKota'!$E$2:$E$415,FALSE))</f>
        <v>#N/A</v>
      </c>
      <c r="M517" s="218" t="str">
        <f t="array" ref="M517">INDEX('Ortala-KabKota'!M$2:M$415,MATCH($D517,'Ortala-KabKota'!$E$2:$E$415,FALSE))</f>
        <v>#N/A</v>
      </c>
      <c r="N517" s="218" t="str">
        <f t="array" ref="N517">INDEX('Ortala-KabKota'!N$2:N$415,MATCH($D517,'Ortala-KabKota'!$E$2:$E$415,FALSE))</f>
        <v>#N/A</v>
      </c>
      <c r="O517" s="218" t="str">
        <f t="array" ref="O517">INDEX('Ortala-KabKota'!O$2:O$415,MATCH($D517,'Ortala-KabKota'!$E$2:$E$415,FALSE))</f>
        <v>#N/A</v>
      </c>
      <c r="P517" s="218" t="str">
        <f t="array" ref="P517">INDEX('Ortala-KabKota'!P$2:P$415,MATCH($D517,'Ortala-KabKota'!$E$2:$E$415,FALSE))</f>
        <v>#N/A</v>
      </c>
      <c r="Q517" s="218" t="str">
        <f t="array" ref="Q517">INDEX('Ortala-KabKota'!Q$2:Q$415,MATCH($D517,'Ortala-KabKota'!$E$2:$E$415,FALSE))</f>
        <v>#N/A</v>
      </c>
      <c r="R517" s="218" t="str">
        <f t="array" ref="R517">INDEX('Ortala-KabKota'!R$2:R$415,MATCH($D517,'Ortala-KabKota'!$E$2:$E$415,FALSE))</f>
        <v>#N/A</v>
      </c>
      <c r="S517" s="218" t="str">
        <f t="array" ref="S517">INDEX('Ortala-KabKota'!S$2:S$415,MATCH($D517,'Ortala-KabKota'!$E$2:$E$415,FALSE))</f>
        <v>#N/A</v>
      </c>
      <c r="T517" s="218" t="str">
        <f t="array" ref="T517">INDEX('Ortala-KabKota'!T$2:T$415,MATCH($D517,'Ortala-KabKota'!$E$2:$E$415,FALSE))</f>
        <v>#N/A</v>
      </c>
      <c r="U517" s="218" t="str">
        <f t="array" ref="U517">INDEX('Ortala-KabKota'!U$2:U$415,MATCH($D517,'Ortala-KabKota'!$E$2:$E$415,FALSE))</f>
        <v>#N/A</v>
      </c>
      <c r="V517" s="218" t="str">
        <f t="array" ref="V517">INDEX('Ortala-KabKota'!V$2:V$415,MATCH($D517,'Ortala-KabKota'!$E$2:$E$415,FALSE))</f>
        <v>#N/A</v>
      </c>
      <c r="W517" s="218" t="str">
        <f t="array" ref="W517">INDEX('Ortala-KabKota'!W$2:W$415,MATCH($D517,'Ortala-KabKota'!$E$2:$E$415,FALSE))</f>
        <v>#N/A</v>
      </c>
      <c r="X517" s="218" t="str">
        <f t="array" ref="X517">INDEX('Ortala-KabKota'!X$2:X$415,MATCH($D517,'Ortala-KabKota'!$E$2:$E$415,FALSE))</f>
        <v>#N/A</v>
      </c>
      <c r="Y517" s="218" t="str">
        <f t="array" ref="Y517">INDEX('Ortala-KabKota'!Y$2:Y$415,MATCH($D517,'Ortala-KabKota'!$E$2:$E$415,FALSE))</f>
        <v>#N/A</v>
      </c>
      <c r="Z517" s="218" t="str">
        <f t="array" ref="Z517">INDEX('Ortala-KabKota'!Z$2:Z$415,MATCH($D517,'Ortala-KabKota'!$E$2:$E$415,FALSE))</f>
        <v>#N/A</v>
      </c>
      <c r="AA517" s="218" t="str">
        <f t="array" ref="AA517">INDEX('Ortala-KabKota'!AA$2:AA$415,MATCH($D517,'Ortala-KabKota'!$E$2:$E$415,FALSE))</f>
        <v>#N/A</v>
      </c>
      <c r="AB517" s="218" t="str">
        <f t="array" ref="AB517">INDEX('Ortala-KabKota'!AB$2:AB$415,MATCH($D517,'Ortala-KabKota'!$E$2:$E$415,FALSE))</f>
        <v>#N/A</v>
      </c>
      <c r="AC517" s="218" t="str">
        <f t="array" ref="AC517">INDEX('Ortala-KabKota'!AC$2:AC$415,MATCH($D517,'Ortala-KabKota'!$E$2:$E$415,FALSE))</f>
        <v>#N/A</v>
      </c>
      <c r="AD517" s="218" t="str">
        <f t="array" ref="AD517">INDEX('Ortala-KabKota'!AD$2:AD$415,MATCH($D517,'Ortala-KabKota'!$E$2:$E$415,FALSE))</f>
        <v>#N/A</v>
      </c>
      <c r="AE517" s="218" t="str">
        <f t="array" ref="AE517">INDEX('Ortala-KabKota'!AE$2:AE$415,MATCH($D517,'Ortala-KabKota'!$E$2:$E$415,FALSE))</f>
        <v>#N/A</v>
      </c>
      <c r="AF517" s="218" t="str">
        <f t="array" ref="AF517">INDEX('Ortala-KabKota'!AF$2:AF$415,MATCH($D517,'Ortala-KabKota'!$E$2:$E$415,FALSE))</f>
        <v>#N/A</v>
      </c>
      <c r="AG517" s="218" t="str">
        <f t="array" ref="AG517">INDEX('Ortala-KabKota'!AG$2:AG$415,MATCH($D517,'Ortala-KabKota'!$E$2:$E$415,FALSE))</f>
        <v>#N/A</v>
      </c>
      <c r="AH517" s="218" t="str">
        <f t="array" ref="AH517">INDEX('Ortala-KabKota'!AH$2:AH$415,MATCH($D517,'Ortala-KabKota'!$E$2:$E$415,FALSE))</f>
        <v>#N/A</v>
      </c>
      <c r="AI517" s="218" t="str">
        <f t="array" ref="AI517">INDEX('Ortala-KabKota'!AI$2:AI$415,MATCH($D517,'Ortala-KabKota'!$E$2:$E$415,FALSE))</f>
        <v>#N/A</v>
      </c>
      <c r="AJ517" s="218" t="str">
        <f t="array" ref="AJ517">INDEX('Ortala-KabKota'!AJ$2:AJ$415,MATCH($D517,'Ortala-KabKota'!$E$2:$E$415,FALSE))</f>
        <v>#N/A</v>
      </c>
      <c r="AK517" s="218" t="str">
        <f t="array" ref="AK517">INDEX('Ortala-KabKota'!AK$2:AK$415,MATCH($D517,'Ortala-KabKota'!$E$2:$E$415,FALSE))</f>
        <v>#N/A</v>
      </c>
      <c r="AL517" s="218" t="str">
        <f t="array" ref="AL517">INDEX('Ortala-KabKota'!AL$2:AL$415,MATCH($D517,'Ortala-KabKota'!$E$2:$E$415,FALSE))</f>
        <v>#N/A</v>
      </c>
      <c r="AM517" s="218" t="str">
        <f t="array" ref="AM517">INDEX('Ortala-KabKota'!AM$2:AM$415,MATCH($D517,'Ortala-KabKota'!$E$2:$E$415,FALSE))</f>
        <v>#N/A</v>
      </c>
      <c r="AN517" s="218" t="str">
        <f t="array" ref="AN517">INDEX('Ortala-KabKota'!AN$2:AN$415,MATCH($D517,'Ortala-KabKota'!$E$2:$E$415,FALSE))</f>
        <v>#N/A</v>
      </c>
      <c r="AO517" s="218" t="str">
        <f t="array" ref="AO517">INDEX('Ortala-KabKota'!AO$2:AO$415,MATCH($D517,'Ortala-KabKota'!$E$2:$E$415,FALSE))</f>
        <v>#N/A</v>
      </c>
      <c r="AP517" s="218" t="str">
        <f t="array" ref="AP517">INDEX('Ortala-KabKota'!AP$2:AP$415,MATCH($D517,'Ortala-KabKota'!$E$2:$E$415,FALSE))</f>
        <v>#N/A</v>
      </c>
      <c r="AQ517" s="218" t="str">
        <f t="array" ref="AQ517">INDEX('Ortala-KabKota'!AQ$2:AQ$415,MATCH($D517,'Ortala-KabKota'!$E$2:$E$415,FALSE))</f>
        <v>#N/A</v>
      </c>
      <c r="AR517" s="218" t="str">
        <f t="array" ref="AR517">INDEX('Ortala-KabKota'!AR$2:AR$415,MATCH($D517,'Ortala-KabKota'!$E$2:$E$415,FALSE))</f>
        <v>#N/A</v>
      </c>
      <c r="AS517" s="218" t="str">
        <f t="array" ref="AS517">INDEX('Ortala-KabKota'!AS$2:AS$415,MATCH($D517,'Ortala-KabKota'!$E$2:$E$415,FALSE))</f>
        <v>#N/A</v>
      </c>
      <c r="AT517" s="218" t="str">
        <f t="array" ref="AT517">INDEX('Ortala-KabKota'!AT$2:AT$415,MATCH($D517,'Ortala-KabKota'!$E$2:$E$415,FALSE))</f>
        <v>#N/A</v>
      </c>
      <c r="AU517" s="218" t="str">
        <f t="array" ref="AU517">INDEX('UPTD PPA KabKota'!D$5:D$513,MATCH($D517,'UPTD PPA KabKota'!$C$5:$C$513,FALSE))</f>
        <v/>
      </c>
      <c r="AV517" s="218" t="str">
        <f t="array" ref="AV517">INDEX('UPTD PPA KabKota'!E$5:E$513,MATCH($D517,'UPTD PPA KabKota'!$C$5:$C$513,FALSE))</f>
        <v/>
      </c>
      <c r="AW517" s="218" t="str">
        <f t="array" ref="AW517">INDEX('UPTD PPA KabKota'!F$5:F$513,MATCH($D517,'UPTD PPA KabKota'!$C$5:$C$513,FALSE))</f>
        <v/>
      </c>
      <c r="AX517" s="218" t="str">
        <f t="array" ref="AX517">INDEX('UPTD PPA KabKota'!G$5:G$513,MATCH($D517,'UPTD PPA KabKota'!$C$5:$C$513,FALSE))</f>
        <v/>
      </c>
      <c r="AY517" s="218" t="str">
        <f t="array" ref="AY517">INDEX('UPTD PPA KabKota'!H$5:H$513,MATCH($D517,'UPTD PPA KabKota'!$C$5:$C$513,FALSE))</f>
        <v/>
      </c>
      <c r="AZ517" s="218" t="str">
        <f t="array" ref="AZ517">INDEX('UPTD PPA KabKota'!I$5:I$513,MATCH($D517,'UPTD PPA KabKota'!$C$5:$C$513,FALSE))</f>
        <v/>
      </c>
      <c r="BA517" s="218" t="str">
        <f t="array" ref="BA517">INDEX('UPTD PPA KabKota'!J$5:J$513,MATCH($D517,'UPTD PPA KabKota'!$C$5:$C$513,FALSE))</f>
        <v/>
      </c>
      <c r="BB517" s="218" t="str">
        <f t="array" ref="BB517">INDEX('UPTD PPA KabKota'!K$5:K$513,MATCH($D517,'UPTD PPA KabKota'!$C$5:$C$513,FALSE))</f>
        <v/>
      </c>
      <c r="BC517" s="218" t="str">
        <f t="array" ref="BC517">INDEX('UPTD PPA KabKota'!L$5:L$513,MATCH($D517,'UPTD PPA KabKota'!$C$5:$C$513,FALSE))</f>
        <v/>
      </c>
      <c r="BD517" s="218" t="str">
        <f t="array" ref="BD517">INDEX('UPTD PPA KabKota'!M$5:M$513,MATCH($D517,'UPTD PPA KabKota'!$C$5:$C$513,FALSE))</f>
        <v/>
      </c>
      <c r="BE517" s="218" t="str">
        <f t="array" ref="BE517">INDEX('UPTD PPA KabKota'!N$5:N$513,MATCH($D517,'UPTD PPA KabKota'!$C$5:$C$513,FALSE))</f>
        <v/>
      </c>
      <c r="BF517" s="218" t="str">
        <f t="array" ref="BF517">INDEX('UPTD PPA KabKota'!O$5:O$513,MATCH($D517,'UPTD PPA KabKota'!$C$5:$C$513,FALSE))</f>
        <v/>
      </c>
      <c r="BG517" s="218" t="str">
        <f t="array" ref="BG517">INDEX('UPTD PPA KabKota'!P$5:P$513,MATCH($D517,'UPTD PPA KabKota'!$C$5:$C$513,FALSE))</f>
        <v/>
      </c>
      <c r="BH517" s="218" t="str">
        <f t="array" ref="BH517">INDEX('UPTD PPA KabKota'!Q$5:Q$513,MATCH($D517,'UPTD PPA KabKota'!$C$5:$C$513,FALSE))</f>
        <v/>
      </c>
      <c r="BI517" s="218" t="str">
        <f t="array" ref="BI517">INDEX('UPTD PPA KabKota'!R$5:R$513,MATCH($D517,'UPTD PPA KabKota'!$C$5:$C$513,FALSE))</f>
        <v/>
      </c>
      <c r="BJ517" s="218" t="str">
        <f t="array" ref="BJ517">INDEX('UPTD PPA KabKota'!S$5:S$513,MATCH($D517,'UPTD PPA KabKota'!$C$5:$C$513,FALSE))</f>
        <v/>
      </c>
      <c r="BK517" s="218" t="str">
        <f t="array" ref="BK517">INDEX('UPTD PPA KabKota'!T$5:T$513,MATCH($D517,'UPTD PPA KabKota'!$C$5:$C$513,FALSE))</f>
        <v/>
      </c>
      <c r="BL517" s="218" t="str">
        <f t="array" ref="BL517">INDEX('UPTD PPA KabKota'!U$5:U$513,MATCH($D517,'UPTD PPA KabKota'!$C$5:$C$513,FALSE))</f>
        <v/>
      </c>
      <c r="BM517" s="218" t="str">
        <f t="array" ref="BM517">INDEX('UPTD PPA KabKota'!V$5:V$513,MATCH($D517,'UPTD PPA KabKota'!$C$5:$C$513,FALSE))</f>
        <v/>
      </c>
      <c r="BN517" s="218" t="str">
        <f t="array" ref="BN517">INDEX('UPTD PPA KabKota'!W$5:W$513,MATCH($D517,'UPTD PPA KabKota'!$C$5:$C$513,FALSE))</f>
        <v/>
      </c>
      <c r="BO517" s="218" t="str">
        <f t="array" ref="BO517">INDEX('UPTD PPA KabKota'!X$5:X$513,MATCH($D517,'UPTD PPA KabKota'!$C$5:$C$513,FALSE))</f>
        <v/>
      </c>
      <c r="BP517" s="218" t="str">
        <f t="array" ref="BP517">INDEX('UPTD PPA KabKota'!Y$5:Y$513,MATCH($D517,'UPTD PPA KabKota'!$C$5:$C$513,FALSE))</f>
        <v/>
      </c>
      <c r="BQ517" s="218" t="str">
        <f t="array" ref="BQ517">INDEX('UPTD PPA KabKota'!Z$5:Z$513,MATCH($D517,'UPTD PPA KabKota'!$C$5:$C$513,FALSE))</f>
        <v/>
      </c>
      <c r="BR517" s="218" t="str">
        <f t="array" ref="BR517">INDEX('UPTD PPA KabKota'!AA$5:AA$513,MATCH($D517,'UPTD PPA KabKota'!$C$5:$C$513,FALSE))</f>
        <v/>
      </c>
      <c r="BS517" s="218" t="str">
        <f t="array" ref="BS517">INDEX('UPTD PPA KabKota'!AB$5:AB$513,MATCH($D517,'UPTD PPA KabKota'!$C$5:$C$513,FALSE))</f>
        <v/>
      </c>
      <c r="BT517" s="218" t="str">
        <f t="array" ref="BT517">INDEX('UPTD PPA KabKota'!AC$5:AC$513,MATCH($D517,'UPTD PPA KabKota'!$C$5:$C$513,FALSE))</f>
        <v/>
      </c>
      <c r="BU517" s="218" t="str">
        <f t="array" ref="BU517">INDEX('UPTD PPA KabKota'!AD$5:AD$513,MATCH($D517,'UPTD PPA KabKota'!$C$5:$C$513,FALSE))</f>
        <v/>
      </c>
      <c r="BV517" s="218" t="str">
        <f t="array" ref="BV517">INDEX('UPTD PPA KabKota'!AE$5:AE$513,MATCH($D517,'UPTD PPA KabKota'!$C$5:$C$513,FALSE))</f>
        <v/>
      </c>
      <c r="BW517" s="218" t="str">
        <f t="array" ref="BW517">INDEX('UPTD PPA KabKota'!AF$5:AF$513,MATCH($D517,'UPTD PPA KabKota'!$C$5:$C$513,FALSE))</f>
        <v/>
      </c>
      <c r="BX517" s="218" t="str">
        <f t="array" ref="BX517">INDEX('UPTD PPA KabKota'!AG$5:AG$513,MATCH($D517,'UPTD PPA KabKota'!$C$5:$C$513,FALSE))</f>
        <v/>
      </c>
      <c r="BY517" s="218" t="str">
        <f t="array" ref="BY517">INDEX('UPTD PPA KabKota'!AH$5:AH$513,MATCH($D517,'UPTD PPA KabKota'!$C$5:$C$513,FALSE))</f>
        <v/>
      </c>
      <c r="BZ517" s="218" t="str">
        <f t="array" ref="BZ517">INDEX('UPTD PPA KabKota'!AI$5:AI$513,MATCH($D517,'UPTD PPA KabKota'!$C$5:$C$513,FALSE))</f>
        <v/>
      </c>
      <c r="CA517" s="218" t="str">
        <f t="array" ref="CA517">INDEX('UPTD PPA KabKota'!AJ$5:AJ$513,MATCH($D517,'UPTD PPA KabKota'!$C$5:$C$513,FALSE))</f>
        <v/>
      </c>
      <c r="CB517" s="218" t="str">
        <f t="array" ref="CB517">INDEX('UPTD PPA KabKota'!AK$5:AK$513,MATCH($D517,'UPTD PPA KabKota'!$C$5:$C$513,FALSE))</f>
        <v/>
      </c>
      <c r="CC517" s="218" t="str">
        <f t="array" ref="CC517">INDEX('UPTD PPA KabKota'!AL$5:AL$513,MATCH($D517,'UPTD PPA KabKota'!$C$5:$C$513,FALSE))</f>
        <v/>
      </c>
      <c r="CD517" s="218" t="str">
        <f t="array" ref="CD517">INDEX('UPTD PPA KabKota'!AM$5:AM$513,MATCH($D517,'UPTD PPA KabKota'!$C$5:$C$513,FALSE))</f>
        <v/>
      </c>
      <c r="CE517" s="218" t="str">
        <f t="array" ref="CE517">INDEX('UPTD PPA KabKota'!AN$5:AN$513,MATCH($D517,'UPTD PPA KabKota'!$C$5:$C$513,FALSE))</f>
        <v/>
      </c>
      <c r="CF517" s="218" t="str">
        <f t="array" ref="CF517">INDEX('UPTD PPA KabKota'!AO$5:AO$513,MATCH($D517,'UPTD PPA KabKota'!$C$5:$C$513,FALSE))</f>
        <v/>
      </c>
      <c r="CG517" s="218" t="str">
        <f t="array" ref="CG517">INDEX('UPTD PPA KabKota'!AP$5:AP$513,MATCH($D517,'UPTD PPA KabKota'!$C$5:$C$513,FALSE))</f>
        <v/>
      </c>
      <c r="CH517" s="218" t="str">
        <f t="array" ref="CH517">INDEX('UPTD PPA KabKota'!AQ$5:AQ$513,MATCH($D517,'UPTD PPA KabKota'!$C$5:$C$513,FALSE))</f>
        <v/>
      </c>
      <c r="CI517" s="218" t="str">
        <f t="array" ref="CI517">INDEX('UPTD PPA KabKota'!AR$5:AR$513,MATCH($D517,'UPTD PPA KabKota'!$C$5:$C$513,FALSE))</f>
        <v/>
      </c>
      <c r="CJ517" s="218" t="str">
        <f t="array" ref="CJ517">INDEX('UPTD PPA KabKota'!AS$5:AS$513,MATCH($D517,'UPTD PPA KabKota'!$C$5:$C$513,FALSE))</f>
        <v/>
      </c>
      <c r="CK517" s="218" t="str">
        <f t="array" ref="CK517">INDEX('UPTD PPA KabKota'!AT$5:AT$513,MATCH($D517,'UPTD PPA KabKota'!$C$5:$C$513,FALSE))</f>
        <v/>
      </c>
      <c r="CL517" s="218" t="str">
        <f t="array" ref="CL517">INDEX('UPTD PPA KabKota'!AU$5:AU$513,MATCH($D517,'UPTD PPA KabKota'!$C$5:$C$513,FALSE))</f>
        <v/>
      </c>
      <c r="CM517" s="218" t="str">
        <f t="array" ref="CM517">INDEX('UPTD PPA KabKota'!AV$5:AV$513,MATCH($D517,'UPTD PPA KabKota'!$C$5:$C$513,FALSE))</f>
        <v/>
      </c>
      <c r="CN517" s="218" t="str">
        <f t="array" ref="CN517">INDEX('UPTD PPA KabKota'!AW$5:AW$513,MATCH($D517,'UPTD PPA KabKota'!$C$5:$C$513,FALSE))</f>
        <v/>
      </c>
      <c r="CO517" s="218" t="str">
        <f t="array" ref="CO517">INDEX('UPTD PPA KabKota'!AX$5:AX$513,MATCH($D517,'UPTD PPA KabKota'!$C$5:$C$513,FALSE))</f>
        <v/>
      </c>
      <c r="CP517" s="218" t="str">
        <f t="array" ref="CP517">INDEX('UPTD PPA KabKota'!AY$5:AY$513,MATCH($D517,'UPTD PPA KabKota'!$C$5:$C$513,FALSE))</f>
        <v/>
      </c>
      <c r="CQ517" s="209" t="str">
        <f>IFERROR(__xludf.DUMMYFUNCTION("IF(ISBLANK($K517),"""",IF(REGEXMATCH($K517,""Peraturan""),""Ada"",IF(REGEXMATCH($K517,""Rekomendasi""),""Tidak Ada"", $K517)))
"),"#N/A")</f>
        <v>#N/A</v>
      </c>
      <c r="CR517" s="209" t="str">
        <f t="array" ref="CR517">index('UPTD PPA KabKota'!$BI$5:$BI$513,match($D517,'UPTD PPA KabKota'!$C$5:$C$513,false))</f>
        <v>Tidak Ada</v>
      </c>
      <c r="CS517" s="314" t="str">
        <f t="shared" si="91"/>
        <v>#N/A</v>
      </c>
    </row>
    <row r="518">
      <c r="A518" s="334">
        <v>512.0</v>
      </c>
      <c r="B518" s="334">
        <v>5.0</v>
      </c>
      <c r="C518" s="311" t="s">
        <v>105</v>
      </c>
      <c r="D518" s="312" t="s">
        <v>4266</v>
      </c>
      <c r="E518" s="315">
        <v>45689.0</v>
      </c>
      <c r="F518" s="218" t="str">
        <f t="array" ref="F518">INDEX('Ortala-KabKota'!F$2:F$415,MATCH($D518,'Ortala-KabKota'!$E$2:$E$415,FALSE))</f>
        <v/>
      </c>
      <c r="G518" s="218" t="str">
        <f t="array" ref="G518">INDEX('Ortala-KabKota'!G$2:G$415,MATCH($D518,'Ortala-KabKota'!$E$2:$E$415,FALSE))</f>
        <v>Jl. Panca Bhakti Asyaman Distrik Arso, 99471</v>
      </c>
      <c r="H518" s="218" t="str">
        <f t="array" ref="H518">INDEX('Ortala-KabKota'!H$2:H$415,MATCH($D518,'Ortala-KabKota'!$E$2:$E$415,FALSE))</f>
        <v/>
      </c>
      <c r="I518" s="218" t="str">
        <f t="array" ref="I518">INDEX('Ortala-KabKota'!I$2:I$415,MATCH($D518,'Ortala-KabKota'!$E$2:$E$415,FALSE))</f>
        <v/>
      </c>
      <c r="J518" s="218" t="str">
        <f t="array" ref="J518">INDEX('Ortala-KabKota'!J$2:J$415,MATCH($D518,'Ortala-KabKota'!$E$2:$E$415,FALSE))</f>
        <v>UPTD PPA</v>
      </c>
      <c r="K518" s="218" t="str">
        <f t="array" ref="K518">INDEX('Ortala-KabKota'!K$2:K$415,MATCH($D518,'Ortala-KabKota'!$E$2:$E$415,FALSE))</f>
        <v>Peraturan Bupati Keerom Nomor 31 Tahun 2020</v>
      </c>
      <c r="L518" s="218">
        <f t="array" ref="L518">INDEX('Ortala-KabKota'!L$2:L$415,MATCH($D518,'Ortala-KabKota'!$E$2:$E$415,FALSE))</f>
        <v>2020</v>
      </c>
      <c r="M518" s="218" t="str">
        <f t="array" ref="M518">INDEX('Ortala-KabKota'!M$2:M$415,MATCH($D518,'Ortala-KabKota'!$E$2:$E$415,FALSE))</f>
        <v>A</v>
      </c>
      <c r="N518" s="218" t="str">
        <f t="array" ref="N518">INDEX('Ortala-KabKota'!N$2:N$415,MATCH($D518,'Ortala-KabKota'!$E$2:$E$415,FALSE))</f>
        <v>Romel/ 0811489099</v>
      </c>
      <c r="O518" s="218" t="str">
        <f t="array" ref="O518">INDEX('Ortala-KabKota'!O$2:O$415,MATCH($D518,'Ortala-KabKota'!$E$2:$E$415,FALSE))</f>
        <v/>
      </c>
      <c r="P518" s="218" t="str">
        <f t="array" ref="P518">INDEX('Ortala-KabKota'!P$2:P$415,MATCH($D518,'Ortala-KabKota'!$E$2:$E$415,FALSE))</f>
        <v>Kepala UPTD. Kasubag TU, Pelaksana, dan Kelompok JF</v>
      </c>
      <c r="Q518" s="218" t="str">
        <f t="array" ref="Q518">INDEX('Ortala-KabKota'!Q$2:Q$415,MATCH($D518,'Ortala-KabKota'!$E$2:$E$415,FALSE))</f>
        <v/>
      </c>
      <c r="R518" s="218" t="str">
        <f t="array" ref="R518">INDEX('Ortala-KabKota'!R$2:R$415,MATCH($D518,'Ortala-KabKota'!$E$2:$E$415,FALSE))</f>
        <v>MILIK SENDIRI</v>
      </c>
      <c r="S518" s="218" t="str">
        <f t="array" ref="S518">INDEX('Ortala-KabKota'!S$2:S$415,MATCH($D518,'Ortala-KabKota'!$E$2:$E$415,FALSE))</f>
        <v/>
      </c>
      <c r="T518" s="218" t="str">
        <f t="array" ref="T518">INDEX('Ortala-KabKota'!T$2:T$415,MATCH($D518,'Ortala-KabKota'!$E$2:$E$415,FALSE))</f>
        <v/>
      </c>
      <c r="U518" s="218" t="str">
        <f t="array" ref="U518">INDEX('Ortala-KabKota'!U$2:U$415,MATCH($D518,'Ortala-KabKota'!$E$2:$E$415,FALSE))</f>
        <v/>
      </c>
      <c r="V518" s="218" t="str">
        <f t="array" ref="V518">INDEX('Ortala-KabKota'!V$2:V$415,MATCH($D518,'Ortala-KabKota'!$E$2:$E$415,FALSE))</f>
        <v/>
      </c>
      <c r="W518" s="218" t="str">
        <f t="array" ref="W518">INDEX('Ortala-KabKota'!W$2:W$415,MATCH($D518,'Ortala-KabKota'!$E$2:$E$415,FALSE))</f>
        <v/>
      </c>
      <c r="X518" s="218" t="str">
        <f t="array" ref="X518">INDEX('Ortala-KabKota'!X$2:X$415,MATCH($D518,'Ortala-KabKota'!$E$2:$E$415,FALSE))</f>
        <v/>
      </c>
      <c r="Y518" s="218" t="str">
        <f t="array" ref="Y518">INDEX('Ortala-KabKota'!Y$2:Y$415,MATCH($D518,'Ortala-KabKota'!$E$2:$E$415,FALSE))</f>
        <v/>
      </c>
      <c r="Z518" s="218" t="str">
        <f t="array" ref="Z518">INDEX('Ortala-KabKota'!Z$2:Z$415,MATCH($D518,'Ortala-KabKota'!$E$2:$E$415,FALSE))</f>
        <v/>
      </c>
      <c r="AA518" s="218" t="str">
        <f t="array" ref="AA518">INDEX('Ortala-KabKota'!AA$2:AA$415,MATCH($D518,'Ortala-KabKota'!$E$2:$E$415,FALSE))</f>
        <v/>
      </c>
      <c r="AB518" s="218" t="str">
        <f t="array" ref="AB518">INDEX('Ortala-KabKota'!AB$2:AB$415,MATCH($D518,'Ortala-KabKota'!$E$2:$E$415,FALSE))</f>
        <v/>
      </c>
      <c r="AC518" s="218" t="str">
        <f t="array" ref="AC518">INDEX('Ortala-KabKota'!AC$2:AC$415,MATCH($D518,'Ortala-KabKota'!$E$2:$E$415,FALSE))</f>
        <v/>
      </c>
      <c r="AD518" s="218" t="str">
        <f t="array" ref="AD518">INDEX('Ortala-KabKota'!AD$2:AD$415,MATCH($D518,'Ortala-KabKota'!$E$2:$E$415,FALSE))</f>
        <v/>
      </c>
      <c r="AE518" s="218" t="str">
        <f t="array" ref="AE518">INDEX('Ortala-KabKota'!AE$2:AE$415,MATCH($D518,'Ortala-KabKota'!$E$2:$E$415,FALSE))</f>
        <v/>
      </c>
      <c r="AF518" s="218" t="str">
        <f t="array" ref="AF518">INDEX('Ortala-KabKota'!AF$2:AF$415,MATCH($D518,'Ortala-KabKota'!$E$2:$E$415,FALSE))</f>
        <v/>
      </c>
      <c r="AG518" s="218" t="str">
        <f t="array" ref="AG518">INDEX('Ortala-KabKota'!AG$2:AG$415,MATCH($D518,'Ortala-KabKota'!$E$2:$E$415,FALSE))</f>
        <v/>
      </c>
      <c r="AH518" s="218" t="str">
        <f t="array" ref="AH518">INDEX('Ortala-KabKota'!AH$2:AH$415,MATCH($D518,'Ortala-KabKota'!$E$2:$E$415,FALSE))</f>
        <v/>
      </c>
      <c r="AI518" s="218" t="str">
        <f t="array" ref="AI518">INDEX('Ortala-KabKota'!AI$2:AI$415,MATCH($D518,'Ortala-KabKota'!$E$2:$E$415,FALSE))</f>
        <v/>
      </c>
      <c r="AJ518" s="218" t="str">
        <f t="array" ref="AJ518">INDEX('Ortala-KabKota'!AJ$2:AJ$415,MATCH($D518,'Ortala-KabKota'!$E$2:$E$415,FALSE))</f>
        <v/>
      </c>
      <c r="AK518" s="218" t="str">
        <f t="array" ref="AK518">INDEX('Ortala-KabKota'!AK$2:AK$415,MATCH($D518,'Ortala-KabKota'!$E$2:$E$415,FALSE))</f>
        <v/>
      </c>
      <c r="AL518" s="218" t="str">
        <f t="array" ref="AL518">INDEX('Ortala-KabKota'!AL$2:AL$415,MATCH($D518,'Ortala-KabKota'!$E$2:$E$415,FALSE))</f>
        <v/>
      </c>
      <c r="AM518" s="218" t="str">
        <f t="array" ref="AM518">INDEX('Ortala-KabKota'!AM$2:AM$415,MATCH($D518,'Ortala-KabKota'!$E$2:$E$415,FALSE))</f>
        <v/>
      </c>
      <c r="AN518" s="218" t="str">
        <f t="array" ref="AN518">INDEX('Ortala-KabKota'!AN$2:AN$415,MATCH($D518,'Ortala-KabKota'!$E$2:$E$415,FALSE))</f>
        <v/>
      </c>
      <c r="AO518" s="218" t="str">
        <f t="array" ref="AO518">INDEX('Ortala-KabKota'!AO$2:AO$415,MATCH($D518,'Ortala-KabKota'!$E$2:$E$415,FALSE))</f>
        <v/>
      </c>
      <c r="AP518" s="218" t="str">
        <f t="array" ref="AP518">INDEX('Ortala-KabKota'!AP$2:AP$415,MATCH($D518,'Ortala-KabKota'!$E$2:$E$415,FALSE))</f>
        <v/>
      </c>
      <c r="AQ518" s="218" t="str">
        <f t="array" ref="AQ518">INDEX('Ortala-KabKota'!AQ$2:AQ$415,MATCH($D518,'Ortala-KabKota'!$E$2:$E$415,FALSE))</f>
        <v/>
      </c>
      <c r="AR518" s="218">
        <f t="array" ref="AR518">INDEX('Ortala-KabKota'!AR$2:AR$415,MATCH($D518,'Ortala-KabKota'!$E$2:$E$415,FALSE))</f>
        <v>1</v>
      </c>
      <c r="AS518" s="218" t="str">
        <f t="array" ref="AS518">INDEX('Ortala-KabKota'!AS$2:AS$415,MATCH($D518,'Ortala-KabKota'!$E$2:$E$415,FALSE))</f>
        <v/>
      </c>
      <c r="AT518" s="218" t="str">
        <f t="array" ref="AT518">INDEX('Ortala-KabKota'!AT$2:AT$415,MATCH($D518,'Ortala-KabKota'!$E$2:$E$415,FALSE))</f>
        <v/>
      </c>
      <c r="AU518" s="218" t="str">
        <f t="array" ref="AU518">INDEX('UPTD PPA KabKota'!D$5:D$513,MATCH($D518,'UPTD PPA KabKota'!$C$5:$C$513,FALSE))</f>
        <v/>
      </c>
      <c r="AV518" s="218" t="str">
        <f t="array" ref="AV518">INDEX('UPTD PPA KabKota'!E$5:E$513,MATCH($D518,'UPTD PPA KabKota'!$C$5:$C$513,FALSE))</f>
        <v/>
      </c>
      <c r="AW518" s="218" t="str">
        <f t="array" ref="AW518">INDEX('UPTD PPA KabKota'!F$5:F$513,MATCH($D518,'UPTD PPA KabKota'!$C$5:$C$513,FALSE))</f>
        <v/>
      </c>
      <c r="AX518" s="218" t="str">
        <f t="array" ref="AX518">INDEX('UPTD PPA KabKota'!G$5:G$513,MATCH($D518,'UPTD PPA KabKota'!$C$5:$C$513,FALSE))</f>
        <v/>
      </c>
      <c r="AY518" s="218" t="str">
        <f t="array" ref="AY518">INDEX('UPTD PPA KabKota'!H$5:H$513,MATCH($D518,'UPTD PPA KabKota'!$C$5:$C$513,FALSE))</f>
        <v/>
      </c>
      <c r="AZ518" s="218" t="str">
        <f t="array" ref="AZ518">INDEX('UPTD PPA KabKota'!I$5:I$513,MATCH($D518,'UPTD PPA KabKota'!$C$5:$C$513,FALSE))</f>
        <v>Peraturan Bupati Keerom Nomor 31 Tahun 2022 Tentang Pembentukan Upt Perlindungan Perempuan Dan Anak Pada Dinas Pemberdayaan Perempuan Dan Perlindungan Anak Kabupaten Keerom</v>
      </c>
      <c r="BA518" s="218">
        <f t="array" ref="BA518">INDEX('UPTD PPA KabKota'!J$5:J$513,MATCH($D518,'UPTD PPA KabKota'!$C$5:$C$513,FALSE))</f>
        <v>2022</v>
      </c>
      <c r="BB518" s="218" t="str">
        <f t="array" ref="BB518">INDEX('UPTD PPA KabKota'!K$5:K$513,MATCH($D518,'UPTD PPA KabKota'!$C$5:$C$513,FALSE))</f>
        <v>A</v>
      </c>
      <c r="BC518" s="218" t="str">
        <f t="array" ref="BC518">INDEX('UPTD PPA KabKota'!L$5:L$513,MATCH($D518,'UPTD PPA KabKota'!$C$5:$C$513,FALSE))</f>
        <v/>
      </c>
      <c r="BD518" s="218" t="str">
        <f t="array" ref="BD518">INDEX('UPTD PPA KabKota'!M$5:M$513,MATCH($D518,'UPTD PPA KabKota'!$C$5:$C$513,FALSE))</f>
        <v/>
      </c>
      <c r="BE518" s="218" t="str">
        <f t="array" ref="BE518">INDEX('UPTD PPA KabKota'!N$5:N$513,MATCH($D518,'UPTD PPA KabKota'!$C$5:$C$513,FALSE))</f>
        <v/>
      </c>
      <c r="BF518" s="218" t="str">
        <f t="array" ref="BF518">INDEX('UPTD PPA KabKota'!O$5:O$513,MATCH($D518,'UPTD PPA KabKota'!$C$5:$C$513,FALSE))</f>
        <v/>
      </c>
      <c r="BG518" s="218" t="str">
        <f t="array" ref="BG518">INDEX('UPTD PPA KabKota'!P$5:P$513,MATCH($D518,'UPTD PPA KabKota'!$C$5:$C$513,FALSE))</f>
        <v/>
      </c>
      <c r="BH518" s="218" t="str">
        <f t="array" ref="BH518">INDEX('UPTD PPA KabKota'!Q$5:Q$513,MATCH($D518,'UPTD PPA KabKota'!$C$5:$C$513,FALSE))</f>
        <v/>
      </c>
      <c r="BI518" s="218" t="str">
        <f t="array" ref="BI518">INDEX('UPTD PPA KabKota'!R$5:R$513,MATCH($D518,'UPTD PPA KabKota'!$C$5:$C$513,FALSE))</f>
        <v/>
      </c>
      <c r="BJ518" s="218" t="str">
        <f t="array" ref="BJ518">INDEX('UPTD PPA KabKota'!S$5:S$513,MATCH($D518,'UPTD PPA KabKota'!$C$5:$C$513,FALSE))</f>
        <v/>
      </c>
      <c r="BK518" s="218" t="str">
        <f t="array" ref="BK518">INDEX('UPTD PPA KabKota'!T$5:T$513,MATCH($D518,'UPTD PPA KabKota'!$C$5:$C$513,FALSE))</f>
        <v/>
      </c>
      <c r="BL518" s="218" t="str">
        <f t="array" ref="BL518">INDEX('UPTD PPA KabKota'!U$5:U$513,MATCH($D518,'UPTD PPA KabKota'!$C$5:$C$513,FALSE))</f>
        <v/>
      </c>
      <c r="BM518" s="218" t="str">
        <f t="array" ref="BM518">INDEX('UPTD PPA KabKota'!V$5:V$513,MATCH($D518,'UPTD PPA KabKota'!$C$5:$C$513,FALSE))</f>
        <v/>
      </c>
      <c r="BN518" s="218" t="str">
        <f t="array" ref="BN518">INDEX('UPTD PPA KabKota'!W$5:W$513,MATCH($D518,'UPTD PPA KabKota'!$C$5:$C$513,FALSE))</f>
        <v/>
      </c>
      <c r="BO518" s="218" t="str">
        <f t="array" ref="BO518">INDEX('UPTD PPA KabKota'!X$5:X$513,MATCH($D518,'UPTD PPA KabKota'!$C$5:$C$513,FALSE))</f>
        <v/>
      </c>
      <c r="BP518" s="218" t="str">
        <f t="array" ref="BP518">INDEX('UPTD PPA KabKota'!Y$5:Y$513,MATCH($D518,'UPTD PPA KabKota'!$C$5:$C$513,FALSE))</f>
        <v/>
      </c>
      <c r="BQ518" s="218" t="str">
        <f t="array" ref="BQ518">INDEX('UPTD PPA KabKota'!Z$5:Z$513,MATCH($D518,'UPTD PPA KabKota'!$C$5:$C$513,FALSE))</f>
        <v/>
      </c>
      <c r="BR518" s="218" t="str">
        <f t="array" ref="BR518">INDEX('UPTD PPA KabKota'!AA$5:AA$513,MATCH($D518,'UPTD PPA KabKota'!$C$5:$C$513,FALSE))</f>
        <v/>
      </c>
      <c r="BS518" s="218" t="str">
        <f t="array" ref="BS518">INDEX('UPTD PPA KabKota'!AB$5:AB$513,MATCH($D518,'UPTD PPA KabKota'!$C$5:$C$513,FALSE))</f>
        <v/>
      </c>
      <c r="BT518" s="218" t="str">
        <f t="array" ref="BT518">INDEX('UPTD PPA KabKota'!AC$5:AC$513,MATCH($D518,'UPTD PPA KabKota'!$C$5:$C$513,FALSE))</f>
        <v/>
      </c>
      <c r="BU518" s="218" t="str">
        <f t="array" ref="BU518">INDEX('UPTD PPA KabKota'!AD$5:AD$513,MATCH($D518,'UPTD PPA KabKota'!$C$5:$C$513,FALSE))</f>
        <v/>
      </c>
      <c r="BV518" s="218" t="str">
        <f t="array" ref="BV518">INDEX('UPTD PPA KabKota'!AE$5:AE$513,MATCH($D518,'UPTD PPA KabKota'!$C$5:$C$513,FALSE))</f>
        <v/>
      </c>
      <c r="BW518" s="218" t="str">
        <f t="array" ref="BW518">INDEX('UPTD PPA KabKota'!AF$5:AF$513,MATCH($D518,'UPTD PPA KabKota'!$C$5:$C$513,FALSE))</f>
        <v/>
      </c>
      <c r="BX518" s="218" t="str">
        <f t="array" ref="BX518">INDEX('UPTD PPA KabKota'!AG$5:AG$513,MATCH($D518,'UPTD PPA KabKota'!$C$5:$C$513,FALSE))</f>
        <v/>
      </c>
      <c r="BY518" s="218" t="str">
        <f t="array" ref="BY518">INDEX('UPTD PPA KabKota'!AH$5:AH$513,MATCH($D518,'UPTD PPA KabKota'!$C$5:$C$513,FALSE))</f>
        <v/>
      </c>
      <c r="BZ518" s="218" t="str">
        <f t="array" ref="BZ518">INDEX('UPTD PPA KabKota'!AI$5:AI$513,MATCH($D518,'UPTD PPA KabKota'!$C$5:$C$513,FALSE))</f>
        <v/>
      </c>
      <c r="CA518" s="218" t="str">
        <f t="array" ref="CA518">INDEX('UPTD PPA KabKota'!AJ$5:AJ$513,MATCH($D518,'UPTD PPA KabKota'!$C$5:$C$513,FALSE))</f>
        <v/>
      </c>
      <c r="CB518" s="218" t="str">
        <f t="array" ref="CB518">INDEX('UPTD PPA KabKota'!AK$5:AK$513,MATCH($D518,'UPTD PPA KabKota'!$C$5:$C$513,FALSE))</f>
        <v/>
      </c>
      <c r="CC518" s="218" t="str">
        <f t="array" ref="CC518">INDEX('UPTD PPA KabKota'!AL$5:AL$513,MATCH($D518,'UPTD PPA KabKota'!$C$5:$C$513,FALSE))</f>
        <v/>
      </c>
      <c r="CD518" s="218" t="str">
        <f t="array" ref="CD518">INDEX('UPTD PPA KabKota'!AM$5:AM$513,MATCH($D518,'UPTD PPA KabKota'!$C$5:$C$513,FALSE))</f>
        <v/>
      </c>
      <c r="CE518" s="218" t="str">
        <f t="array" ref="CE518">INDEX('UPTD PPA KabKota'!AN$5:AN$513,MATCH($D518,'UPTD PPA KabKota'!$C$5:$C$513,FALSE))</f>
        <v/>
      </c>
      <c r="CF518" s="218" t="str">
        <f t="array" ref="CF518">INDEX('UPTD PPA KabKota'!AO$5:AO$513,MATCH($D518,'UPTD PPA KabKota'!$C$5:$C$513,FALSE))</f>
        <v/>
      </c>
      <c r="CG518" s="218" t="str">
        <f t="array" ref="CG518">INDEX('UPTD PPA KabKota'!AP$5:AP$513,MATCH($D518,'UPTD PPA KabKota'!$C$5:$C$513,FALSE))</f>
        <v/>
      </c>
      <c r="CH518" s="218" t="str">
        <f t="array" ref="CH518">INDEX('UPTD PPA KabKota'!AQ$5:AQ$513,MATCH($D518,'UPTD PPA KabKota'!$C$5:$C$513,FALSE))</f>
        <v/>
      </c>
      <c r="CI518" s="218" t="str">
        <f t="array" ref="CI518">INDEX('UPTD PPA KabKota'!AR$5:AR$513,MATCH($D518,'UPTD PPA KabKota'!$C$5:$C$513,FALSE))</f>
        <v/>
      </c>
      <c r="CJ518" s="218" t="str">
        <f t="array" ref="CJ518">INDEX('UPTD PPA KabKota'!AS$5:AS$513,MATCH($D518,'UPTD PPA KabKota'!$C$5:$C$513,FALSE))</f>
        <v/>
      </c>
      <c r="CK518" s="218" t="str">
        <f t="array" ref="CK518">INDEX('UPTD PPA KabKota'!AT$5:AT$513,MATCH($D518,'UPTD PPA KabKota'!$C$5:$C$513,FALSE))</f>
        <v/>
      </c>
      <c r="CL518" s="218" t="str">
        <f t="array" ref="CL518">INDEX('UPTD PPA KabKota'!AU$5:AU$513,MATCH($D518,'UPTD PPA KabKota'!$C$5:$C$513,FALSE))</f>
        <v/>
      </c>
      <c r="CM518" s="218" t="str">
        <f t="array" ref="CM518">INDEX('UPTD PPA KabKota'!AV$5:AV$513,MATCH($D518,'UPTD PPA KabKota'!$C$5:$C$513,FALSE))</f>
        <v/>
      </c>
      <c r="CN518" s="218" t="str">
        <f t="array" ref="CN518">INDEX('UPTD PPA KabKota'!AW$5:AW$513,MATCH($D518,'UPTD PPA KabKota'!$C$5:$C$513,FALSE))</f>
        <v/>
      </c>
      <c r="CO518" s="218" t="str">
        <f t="array" ref="CO518">INDEX('UPTD PPA KabKota'!AX$5:AX$513,MATCH($D518,'UPTD PPA KabKota'!$C$5:$C$513,FALSE))</f>
        <v/>
      </c>
      <c r="CP518" s="218" t="str">
        <f t="array" ref="CP518">INDEX('UPTD PPA KabKota'!AY$5:AY$513,MATCH($D518,'UPTD PPA KabKota'!$C$5:$C$513,FALSE))</f>
        <v/>
      </c>
      <c r="CQ518" s="209" t="str">
        <f>IFERROR(__xludf.DUMMYFUNCTION("IF(ISBLANK($K518),"""",IF(REGEXMATCH($K518,""Peraturan""),""Ada"",IF(REGEXMATCH($K518,""Rekomendasi""),""Tidak Ada"", $K518)))
"),"Ada")</f>
        <v>Ada</v>
      </c>
      <c r="CR518" s="209" t="str">
        <f t="array" ref="CR518">index('UPTD PPA KabKota'!$BI$5:$BI$513,match($D518,'UPTD PPA KabKota'!$C$5:$C$513,false))</f>
        <v>Ada</v>
      </c>
      <c r="CS518" s="314" t="str">
        <f t="shared" si="91"/>
        <v>Ada</v>
      </c>
    </row>
    <row r="519">
      <c r="A519" s="334">
        <v>513.0</v>
      </c>
      <c r="B519" s="334">
        <v>6.0</v>
      </c>
      <c r="C519" s="311" t="s">
        <v>105</v>
      </c>
      <c r="D519" s="312" t="s">
        <v>4264</v>
      </c>
      <c r="E519" s="315">
        <v>45689.0</v>
      </c>
      <c r="F519" s="218" t="str">
        <f t="array" ref="F519">INDEX('Ortala-KabKota'!F$2:F$415,MATCH($D519,'Ortala-KabKota'!$E$2:$E$415,FALSE))</f>
        <v/>
      </c>
      <c r="G519" s="218" t="str">
        <f t="array" ref="G519">INDEX('Ortala-KabKota'!G$2:G$415,MATCH($D519,'Ortala-KabKota'!$E$2:$E$415,FALSE))</f>
        <v>Jl. Inpres Urfas - Waren, 98261</v>
      </c>
      <c r="H519" s="218" t="str">
        <f t="array" ref="H519">INDEX('Ortala-KabKota'!H$2:H$415,MATCH($D519,'Ortala-KabKota'!$E$2:$E$415,FALSE))</f>
        <v/>
      </c>
      <c r="I519" s="218" t="str">
        <f t="array" ref="I519">INDEX('Ortala-KabKota'!I$2:I$415,MATCH($D519,'Ortala-KabKota'!$E$2:$E$415,FALSE))</f>
        <v/>
      </c>
      <c r="J519" s="218" t="str">
        <f t="array" ref="J519">INDEX('Ortala-KabKota'!J$2:J$415,MATCH($D519,'Ortala-KabKota'!$E$2:$E$415,FALSE))</f>
        <v>UPTD PPA</v>
      </c>
      <c r="K519" s="218" t="str">
        <f t="array" ref="K519">INDEX('Ortala-KabKota'!K$2:K$415,MATCH($D519,'Ortala-KabKota'!$E$2:$E$415,FALSE))</f>
        <v>Peraturan Bupati Waropen Nomor 15 Tahun 2020</v>
      </c>
      <c r="L519" s="218">
        <f t="array" ref="L519">INDEX('Ortala-KabKota'!L$2:L$415,MATCH($D519,'Ortala-KabKota'!$E$2:$E$415,FALSE))</f>
        <v>2020</v>
      </c>
      <c r="M519" s="218" t="str">
        <f t="array" ref="M519">INDEX('Ortala-KabKota'!M$2:M$415,MATCH($D519,'Ortala-KabKota'!$E$2:$E$415,FALSE))</f>
        <v>A</v>
      </c>
      <c r="N519" s="218" t="str">
        <f t="array" ref="N519">INDEX('Ortala-KabKota'!N$2:N$415,MATCH($D519,'Ortala-KabKota'!$E$2:$E$415,FALSE))</f>
        <v>Samori/ 082287777460</v>
      </c>
      <c r="O519" s="218" t="str">
        <f t="array" ref="O519">INDEX('Ortala-KabKota'!O$2:O$415,MATCH($D519,'Ortala-KabKota'!$E$2:$E$415,FALSE))</f>
        <v/>
      </c>
      <c r="P519" s="218" t="str">
        <f t="array" ref="P519">INDEX('Ortala-KabKota'!P$2:P$415,MATCH($D519,'Ortala-KabKota'!$E$2:$E$415,FALSE))</f>
        <v>Kepala UPTD. Kasubag TU, Pelaksana, dan Kelompok JF</v>
      </c>
      <c r="Q519" s="218" t="str">
        <f t="array" ref="Q519">INDEX('Ortala-KabKota'!Q$2:Q$415,MATCH($D519,'Ortala-KabKota'!$E$2:$E$415,FALSE))</f>
        <v/>
      </c>
      <c r="R519" s="218" t="str">
        <f t="array" ref="R519">INDEX('Ortala-KabKota'!R$2:R$415,MATCH($D519,'Ortala-KabKota'!$E$2:$E$415,FALSE))</f>
        <v>MILIK SENDIRI</v>
      </c>
      <c r="S519" s="218" t="str">
        <f t="array" ref="S519">INDEX('Ortala-KabKota'!S$2:S$415,MATCH($D519,'Ortala-KabKota'!$E$2:$E$415,FALSE))</f>
        <v/>
      </c>
      <c r="T519" s="218" t="str">
        <f t="array" ref="T519">INDEX('Ortala-KabKota'!T$2:T$415,MATCH($D519,'Ortala-KabKota'!$E$2:$E$415,FALSE))</f>
        <v/>
      </c>
      <c r="U519" s="218" t="str">
        <f t="array" ref="U519">INDEX('Ortala-KabKota'!U$2:U$415,MATCH($D519,'Ortala-KabKota'!$E$2:$E$415,FALSE))</f>
        <v/>
      </c>
      <c r="V519" s="218" t="str">
        <f t="array" ref="V519">INDEX('Ortala-KabKota'!V$2:V$415,MATCH($D519,'Ortala-KabKota'!$E$2:$E$415,FALSE))</f>
        <v/>
      </c>
      <c r="W519" s="218" t="str">
        <f t="array" ref="W519">INDEX('Ortala-KabKota'!W$2:W$415,MATCH($D519,'Ortala-KabKota'!$E$2:$E$415,FALSE))</f>
        <v/>
      </c>
      <c r="X519" s="218" t="str">
        <f t="array" ref="X519">INDEX('Ortala-KabKota'!X$2:X$415,MATCH($D519,'Ortala-KabKota'!$E$2:$E$415,FALSE))</f>
        <v/>
      </c>
      <c r="Y519" s="218" t="str">
        <f t="array" ref="Y519">INDEX('Ortala-KabKota'!Y$2:Y$415,MATCH($D519,'Ortala-KabKota'!$E$2:$E$415,FALSE))</f>
        <v/>
      </c>
      <c r="Z519" s="218" t="str">
        <f t="array" ref="Z519">INDEX('Ortala-KabKota'!Z$2:Z$415,MATCH($D519,'Ortala-KabKota'!$E$2:$E$415,FALSE))</f>
        <v/>
      </c>
      <c r="AA519" s="218" t="str">
        <f t="array" ref="AA519">INDEX('Ortala-KabKota'!AA$2:AA$415,MATCH($D519,'Ortala-KabKota'!$E$2:$E$415,FALSE))</f>
        <v/>
      </c>
      <c r="AB519" s="218" t="str">
        <f t="array" ref="AB519">INDEX('Ortala-KabKota'!AB$2:AB$415,MATCH($D519,'Ortala-KabKota'!$E$2:$E$415,FALSE))</f>
        <v/>
      </c>
      <c r="AC519" s="218" t="str">
        <f t="array" ref="AC519">INDEX('Ortala-KabKota'!AC$2:AC$415,MATCH($D519,'Ortala-KabKota'!$E$2:$E$415,FALSE))</f>
        <v/>
      </c>
      <c r="AD519" s="218" t="str">
        <f t="array" ref="AD519">INDEX('Ortala-KabKota'!AD$2:AD$415,MATCH($D519,'Ortala-KabKota'!$E$2:$E$415,FALSE))</f>
        <v/>
      </c>
      <c r="AE519" s="218" t="str">
        <f t="array" ref="AE519">INDEX('Ortala-KabKota'!AE$2:AE$415,MATCH($D519,'Ortala-KabKota'!$E$2:$E$415,FALSE))</f>
        <v/>
      </c>
      <c r="AF519" s="218" t="str">
        <f t="array" ref="AF519">INDEX('Ortala-KabKota'!AF$2:AF$415,MATCH($D519,'Ortala-KabKota'!$E$2:$E$415,FALSE))</f>
        <v/>
      </c>
      <c r="AG519" s="218" t="str">
        <f t="array" ref="AG519">INDEX('Ortala-KabKota'!AG$2:AG$415,MATCH($D519,'Ortala-KabKota'!$E$2:$E$415,FALSE))</f>
        <v/>
      </c>
      <c r="AH519" s="218" t="str">
        <f t="array" ref="AH519">INDEX('Ortala-KabKota'!AH$2:AH$415,MATCH($D519,'Ortala-KabKota'!$E$2:$E$415,FALSE))</f>
        <v/>
      </c>
      <c r="AI519" s="218" t="str">
        <f t="array" ref="AI519">INDEX('Ortala-KabKota'!AI$2:AI$415,MATCH($D519,'Ortala-KabKota'!$E$2:$E$415,FALSE))</f>
        <v/>
      </c>
      <c r="AJ519" s="218" t="str">
        <f t="array" ref="AJ519">INDEX('Ortala-KabKota'!AJ$2:AJ$415,MATCH($D519,'Ortala-KabKota'!$E$2:$E$415,FALSE))</f>
        <v/>
      </c>
      <c r="AK519" s="218" t="str">
        <f t="array" ref="AK519">INDEX('Ortala-KabKota'!AK$2:AK$415,MATCH($D519,'Ortala-KabKota'!$E$2:$E$415,FALSE))</f>
        <v/>
      </c>
      <c r="AL519" s="218" t="str">
        <f t="array" ref="AL519">INDEX('Ortala-KabKota'!AL$2:AL$415,MATCH($D519,'Ortala-KabKota'!$E$2:$E$415,FALSE))</f>
        <v/>
      </c>
      <c r="AM519" s="218" t="str">
        <f t="array" ref="AM519">INDEX('Ortala-KabKota'!AM$2:AM$415,MATCH($D519,'Ortala-KabKota'!$E$2:$E$415,FALSE))</f>
        <v/>
      </c>
      <c r="AN519" s="218" t="str">
        <f t="array" ref="AN519">INDEX('Ortala-KabKota'!AN$2:AN$415,MATCH($D519,'Ortala-KabKota'!$E$2:$E$415,FALSE))</f>
        <v/>
      </c>
      <c r="AO519" s="218" t="str">
        <f t="array" ref="AO519">INDEX('Ortala-KabKota'!AO$2:AO$415,MATCH($D519,'Ortala-KabKota'!$E$2:$E$415,FALSE))</f>
        <v/>
      </c>
      <c r="AP519" s="218" t="str">
        <f t="array" ref="AP519">INDEX('Ortala-KabKota'!AP$2:AP$415,MATCH($D519,'Ortala-KabKota'!$E$2:$E$415,FALSE))</f>
        <v/>
      </c>
      <c r="AQ519" s="218" t="str">
        <f t="array" ref="AQ519">INDEX('Ortala-KabKota'!AQ$2:AQ$415,MATCH($D519,'Ortala-KabKota'!$E$2:$E$415,FALSE))</f>
        <v/>
      </c>
      <c r="AR519" s="218">
        <f t="array" ref="AR519">INDEX('Ortala-KabKota'!AR$2:AR$415,MATCH($D519,'Ortala-KabKota'!$E$2:$E$415,FALSE))</f>
        <v>1</v>
      </c>
      <c r="AS519" s="218" t="str">
        <f t="array" ref="AS519">INDEX('Ortala-KabKota'!AS$2:AS$415,MATCH($D519,'Ortala-KabKota'!$E$2:$E$415,FALSE))</f>
        <v/>
      </c>
      <c r="AT519" s="218" t="str">
        <f t="array" ref="AT519">INDEX('Ortala-KabKota'!AT$2:AT$415,MATCH($D519,'Ortala-KabKota'!$E$2:$E$415,FALSE))</f>
        <v/>
      </c>
      <c r="AU519" s="218" t="str">
        <f t="array" ref="AU519">INDEX('UPTD PPA KabKota'!D$5:D$513,MATCH($D519,'UPTD PPA KabKota'!$C$5:$C$513,FALSE))</f>
        <v/>
      </c>
      <c r="AV519" s="218" t="str">
        <f t="array" ref="AV519">INDEX('UPTD PPA KabKota'!E$5:E$513,MATCH($D519,'UPTD PPA KabKota'!$C$5:$C$513,FALSE))</f>
        <v/>
      </c>
      <c r="AW519" s="218" t="str">
        <f t="array" ref="AW519">INDEX('UPTD PPA KabKota'!F$5:F$513,MATCH($D519,'UPTD PPA KabKota'!$C$5:$C$513,FALSE))</f>
        <v/>
      </c>
      <c r="AX519" s="218" t="str">
        <f t="array" ref="AX519">INDEX('UPTD PPA KabKota'!G$5:G$513,MATCH($D519,'UPTD PPA KabKota'!$C$5:$C$513,FALSE))</f>
        <v/>
      </c>
      <c r="AY519" s="218" t="str">
        <f t="array" ref="AY519">INDEX('UPTD PPA KabKota'!H$5:H$513,MATCH($D519,'UPTD PPA KabKota'!$C$5:$C$513,FALSE))</f>
        <v/>
      </c>
      <c r="AZ519" s="218" t="str">
        <f t="array" ref="AZ519">INDEX('UPTD PPA KabKota'!I$5:I$513,MATCH($D519,'UPTD PPA KabKota'!$C$5:$C$513,FALSE))</f>
        <v>Peraturan Bupati Waropen Nomor 15 Tahun 2020 Tentang Ремbentukan Unit Pelaksana Teknis Perlindungan Perempuan Dan Anak Pada Dinas Pemberdayaan Perempuan, Perlindungan Anaк, Dan Keluarga Berencana</v>
      </c>
      <c r="BA519" s="218">
        <f t="array" ref="BA519">INDEX('UPTD PPA KabKota'!J$5:J$513,MATCH($D519,'UPTD PPA KabKota'!$C$5:$C$513,FALSE))</f>
        <v>2020</v>
      </c>
      <c r="BB519" s="218" t="str">
        <f t="array" ref="BB519">INDEX('UPTD PPA KabKota'!K$5:K$513,MATCH($D519,'UPTD PPA KabKota'!$C$5:$C$513,FALSE))</f>
        <v>A</v>
      </c>
      <c r="BC519" s="218" t="str">
        <f t="array" ref="BC519">INDEX('UPTD PPA KabKota'!L$5:L$513,MATCH($D519,'UPTD PPA KabKota'!$C$5:$C$513,FALSE))</f>
        <v/>
      </c>
      <c r="BD519" s="218" t="str">
        <f t="array" ref="BD519">INDEX('UPTD PPA KabKota'!M$5:M$513,MATCH($D519,'UPTD PPA KabKota'!$C$5:$C$513,FALSE))</f>
        <v/>
      </c>
      <c r="BE519" s="218" t="str">
        <f t="array" ref="BE519">INDEX('UPTD PPA KabKota'!N$5:N$513,MATCH($D519,'UPTD PPA KabKota'!$C$5:$C$513,FALSE))</f>
        <v/>
      </c>
      <c r="BF519" s="218" t="str">
        <f t="array" ref="BF519">INDEX('UPTD PPA KabKota'!O$5:O$513,MATCH($D519,'UPTD PPA KabKota'!$C$5:$C$513,FALSE))</f>
        <v/>
      </c>
      <c r="BG519" s="218" t="str">
        <f t="array" ref="BG519">INDEX('UPTD PPA KabKota'!P$5:P$513,MATCH($D519,'UPTD PPA KabKota'!$C$5:$C$513,FALSE))</f>
        <v/>
      </c>
      <c r="BH519" s="218" t="str">
        <f t="array" ref="BH519">INDEX('UPTD PPA KabKota'!Q$5:Q$513,MATCH($D519,'UPTD PPA KabKota'!$C$5:$C$513,FALSE))</f>
        <v/>
      </c>
      <c r="BI519" s="218" t="str">
        <f t="array" ref="BI519">INDEX('UPTD PPA KabKota'!R$5:R$513,MATCH($D519,'UPTD PPA KabKota'!$C$5:$C$513,FALSE))</f>
        <v/>
      </c>
      <c r="BJ519" s="218" t="str">
        <f t="array" ref="BJ519">INDEX('UPTD PPA KabKota'!S$5:S$513,MATCH($D519,'UPTD PPA KabKota'!$C$5:$C$513,FALSE))</f>
        <v/>
      </c>
      <c r="BK519" s="218" t="str">
        <f t="array" ref="BK519">INDEX('UPTD PPA KabKota'!T$5:T$513,MATCH($D519,'UPTD PPA KabKota'!$C$5:$C$513,FALSE))</f>
        <v/>
      </c>
      <c r="BL519" s="218" t="str">
        <f t="array" ref="BL519">INDEX('UPTD PPA KabKota'!U$5:U$513,MATCH($D519,'UPTD PPA KabKota'!$C$5:$C$513,FALSE))</f>
        <v/>
      </c>
      <c r="BM519" s="218" t="str">
        <f t="array" ref="BM519">INDEX('UPTD PPA KabKota'!V$5:V$513,MATCH($D519,'UPTD PPA KabKota'!$C$5:$C$513,FALSE))</f>
        <v/>
      </c>
      <c r="BN519" s="218" t="str">
        <f t="array" ref="BN519">INDEX('UPTD PPA KabKota'!W$5:W$513,MATCH($D519,'UPTD PPA KabKota'!$C$5:$C$513,FALSE))</f>
        <v/>
      </c>
      <c r="BO519" s="218" t="str">
        <f t="array" ref="BO519">INDEX('UPTD PPA KabKota'!X$5:X$513,MATCH($D519,'UPTD PPA KabKota'!$C$5:$C$513,FALSE))</f>
        <v/>
      </c>
      <c r="BP519" s="218" t="str">
        <f t="array" ref="BP519">INDEX('UPTD PPA KabKota'!Y$5:Y$513,MATCH($D519,'UPTD PPA KabKota'!$C$5:$C$513,FALSE))</f>
        <v/>
      </c>
      <c r="BQ519" s="218" t="str">
        <f t="array" ref="BQ519">INDEX('UPTD PPA KabKota'!Z$5:Z$513,MATCH($D519,'UPTD PPA KabKota'!$C$5:$C$513,FALSE))</f>
        <v/>
      </c>
      <c r="BR519" s="218" t="str">
        <f t="array" ref="BR519">INDEX('UPTD PPA KabKota'!AA$5:AA$513,MATCH($D519,'UPTD PPA KabKota'!$C$5:$C$513,FALSE))</f>
        <v/>
      </c>
      <c r="BS519" s="218" t="str">
        <f t="array" ref="BS519">INDEX('UPTD PPA KabKota'!AB$5:AB$513,MATCH($D519,'UPTD PPA KabKota'!$C$5:$C$513,FALSE))</f>
        <v/>
      </c>
      <c r="BT519" s="218" t="str">
        <f t="array" ref="BT519">INDEX('UPTD PPA KabKota'!AC$5:AC$513,MATCH($D519,'UPTD PPA KabKota'!$C$5:$C$513,FALSE))</f>
        <v/>
      </c>
      <c r="BU519" s="218" t="str">
        <f t="array" ref="BU519">INDEX('UPTD PPA KabKota'!AD$5:AD$513,MATCH($D519,'UPTD PPA KabKota'!$C$5:$C$513,FALSE))</f>
        <v/>
      </c>
      <c r="BV519" s="218" t="str">
        <f t="array" ref="BV519">INDEX('UPTD PPA KabKota'!AE$5:AE$513,MATCH($D519,'UPTD PPA KabKota'!$C$5:$C$513,FALSE))</f>
        <v/>
      </c>
      <c r="BW519" s="218" t="str">
        <f t="array" ref="BW519">INDEX('UPTD PPA KabKota'!AF$5:AF$513,MATCH($D519,'UPTD PPA KabKota'!$C$5:$C$513,FALSE))</f>
        <v/>
      </c>
      <c r="BX519" s="218" t="str">
        <f t="array" ref="BX519">INDEX('UPTD PPA KabKota'!AG$5:AG$513,MATCH($D519,'UPTD PPA KabKota'!$C$5:$C$513,FALSE))</f>
        <v/>
      </c>
      <c r="BY519" s="218" t="str">
        <f t="array" ref="BY519">INDEX('UPTD PPA KabKota'!AH$5:AH$513,MATCH($D519,'UPTD PPA KabKota'!$C$5:$C$513,FALSE))</f>
        <v/>
      </c>
      <c r="BZ519" s="218" t="str">
        <f t="array" ref="BZ519">INDEX('UPTD PPA KabKota'!AI$5:AI$513,MATCH($D519,'UPTD PPA KabKota'!$C$5:$C$513,FALSE))</f>
        <v/>
      </c>
      <c r="CA519" s="218" t="str">
        <f t="array" ref="CA519">INDEX('UPTD PPA KabKota'!AJ$5:AJ$513,MATCH($D519,'UPTD PPA KabKota'!$C$5:$C$513,FALSE))</f>
        <v/>
      </c>
      <c r="CB519" s="218" t="str">
        <f t="array" ref="CB519">INDEX('UPTD PPA KabKota'!AK$5:AK$513,MATCH($D519,'UPTD PPA KabKota'!$C$5:$C$513,FALSE))</f>
        <v/>
      </c>
      <c r="CC519" s="218" t="str">
        <f t="array" ref="CC519">INDEX('UPTD PPA KabKota'!AL$5:AL$513,MATCH($D519,'UPTD PPA KabKota'!$C$5:$C$513,FALSE))</f>
        <v/>
      </c>
      <c r="CD519" s="218" t="str">
        <f t="array" ref="CD519">INDEX('UPTD PPA KabKota'!AM$5:AM$513,MATCH($D519,'UPTD PPA KabKota'!$C$5:$C$513,FALSE))</f>
        <v/>
      </c>
      <c r="CE519" s="218" t="str">
        <f t="array" ref="CE519">INDEX('UPTD PPA KabKota'!AN$5:AN$513,MATCH($D519,'UPTD PPA KabKota'!$C$5:$C$513,FALSE))</f>
        <v/>
      </c>
      <c r="CF519" s="218" t="str">
        <f t="array" ref="CF519">INDEX('UPTD PPA KabKota'!AO$5:AO$513,MATCH($D519,'UPTD PPA KabKota'!$C$5:$C$513,FALSE))</f>
        <v/>
      </c>
      <c r="CG519" s="218" t="str">
        <f t="array" ref="CG519">INDEX('UPTD PPA KabKota'!AP$5:AP$513,MATCH($D519,'UPTD PPA KabKota'!$C$5:$C$513,FALSE))</f>
        <v/>
      </c>
      <c r="CH519" s="218" t="str">
        <f t="array" ref="CH519">INDEX('UPTD PPA KabKota'!AQ$5:AQ$513,MATCH($D519,'UPTD PPA KabKota'!$C$5:$C$513,FALSE))</f>
        <v/>
      </c>
      <c r="CI519" s="218" t="str">
        <f t="array" ref="CI519">INDEX('UPTD PPA KabKota'!AR$5:AR$513,MATCH($D519,'UPTD PPA KabKota'!$C$5:$C$513,FALSE))</f>
        <v/>
      </c>
      <c r="CJ519" s="218" t="str">
        <f t="array" ref="CJ519">INDEX('UPTD PPA KabKota'!AS$5:AS$513,MATCH($D519,'UPTD PPA KabKota'!$C$5:$C$513,FALSE))</f>
        <v/>
      </c>
      <c r="CK519" s="218" t="str">
        <f t="array" ref="CK519">INDEX('UPTD PPA KabKota'!AT$5:AT$513,MATCH($D519,'UPTD PPA KabKota'!$C$5:$C$513,FALSE))</f>
        <v/>
      </c>
      <c r="CL519" s="218" t="str">
        <f t="array" ref="CL519">INDEX('UPTD PPA KabKota'!AU$5:AU$513,MATCH($D519,'UPTD PPA KabKota'!$C$5:$C$513,FALSE))</f>
        <v/>
      </c>
      <c r="CM519" s="218" t="str">
        <f t="array" ref="CM519">INDEX('UPTD PPA KabKota'!AV$5:AV$513,MATCH($D519,'UPTD PPA KabKota'!$C$5:$C$513,FALSE))</f>
        <v/>
      </c>
      <c r="CN519" s="218" t="str">
        <f t="array" ref="CN519">INDEX('UPTD PPA KabKota'!AW$5:AW$513,MATCH($D519,'UPTD PPA KabKota'!$C$5:$C$513,FALSE))</f>
        <v/>
      </c>
      <c r="CO519" s="218" t="str">
        <f t="array" ref="CO519">INDEX('UPTD PPA KabKota'!AX$5:AX$513,MATCH($D519,'UPTD PPA KabKota'!$C$5:$C$513,FALSE))</f>
        <v/>
      </c>
      <c r="CP519" s="218" t="str">
        <f t="array" ref="CP519">INDEX('UPTD PPA KabKota'!AY$5:AY$513,MATCH($D519,'UPTD PPA KabKota'!$C$5:$C$513,FALSE))</f>
        <v/>
      </c>
      <c r="CQ519" s="209" t="str">
        <f>IFERROR(__xludf.DUMMYFUNCTION("IF(ISBLANK($K519),"""",IF(REGEXMATCH($K519,""Peraturan""),""Ada"",IF(REGEXMATCH($K519,""Rekomendasi""),""Tidak Ada"", $K519)))
"),"Ada")</f>
        <v>Ada</v>
      </c>
      <c r="CR519" s="209" t="str">
        <f t="array" ref="CR519">index('UPTD PPA KabKota'!$BI$5:$BI$513,match($D519,'UPTD PPA KabKota'!$C$5:$C$513,false))</f>
        <v>Ada</v>
      </c>
      <c r="CS519" s="314" t="str">
        <f t="shared" si="91"/>
        <v>Ada</v>
      </c>
    </row>
    <row r="520">
      <c r="A520" s="334">
        <v>514.0</v>
      </c>
      <c r="B520" s="334">
        <v>7.0</v>
      </c>
      <c r="C520" s="311" t="s">
        <v>105</v>
      </c>
      <c r="D520" s="312" t="s">
        <v>4250</v>
      </c>
      <c r="E520" s="315">
        <v>45689.0</v>
      </c>
      <c r="F520" s="218" t="str">
        <f t="array" ref="F520">INDEX('Ortala-KabKota'!F$2:F$415,MATCH($D520,'Ortala-KabKota'!$E$2:$E$415,FALSE))</f>
        <v/>
      </c>
      <c r="G520" s="218" t="str">
        <f t="array" ref="G520">INDEX('Ortala-KabKota'!G$2:G$415,MATCH($D520,'Ortala-KabKota'!$E$2:$E$415,FALSE))</f>
        <v/>
      </c>
      <c r="H520" s="218" t="str">
        <f t="array" ref="H520">INDEX('Ortala-KabKota'!H$2:H$415,MATCH($D520,'Ortala-KabKota'!$E$2:$E$415,FALSE))</f>
        <v/>
      </c>
      <c r="I520" s="218" t="str">
        <f t="array" ref="I520">INDEX('Ortala-KabKota'!I$2:I$415,MATCH($D520,'Ortala-KabKota'!$E$2:$E$415,FALSE))</f>
        <v/>
      </c>
      <c r="J520" s="218" t="str">
        <f t="array" ref="J520">INDEX('Ortala-KabKota'!J$2:J$415,MATCH($D520,'Ortala-KabKota'!$E$2:$E$415,FALSE))</f>
        <v>UPTD PPA</v>
      </c>
      <c r="K520" s="218" t="str">
        <f t="array" ref="K520">INDEX('Ortala-KabKota'!K$2:K$415,MATCH($D520,'Ortala-KabKota'!$E$2:$E$415,FALSE))</f>
        <v>Peraturan Bupati Sipiori  Nomor 12 Tahun 2023</v>
      </c>
      <c r="L520" s="218">
        <f t="array" ref="L520">INDEX('Ortala-KabKota'!L$2:L$415,MATCH($D520,'Ortala-KabKota'!$E$2:$E$415,FALSE))</f>
        <v>2023</v>
      </c>
      <c r="M520" s="218" t="str">
        <f t="array" ref="M520">INDEX('Ortala-KabKota'!M$2:M$415,MATCH($D520,'Ortala-KabKota'!$E$2:$E$415,FALSE))</f>
        <v/>
      </c>
      <c r="N520" s="218" t="str">
        <f t="array" ref="N520">INDEX('Ortala-KabKota'!N$2:N$415,MATCH($D520,'Ortala-KabKota'!$E$2:$E$415,FALSE))</f>
        <v/>
      </c>
      <c r="O520" s="218" t="str">
        <f t="array" ref="O520">INDEX('Ortala-KabKota'!O$2:O$415,MATCH($D520,'Ortala-KabKota'!$E$2:$E$415,FALSE))</f>
        <v/>
      </c>
      <c r="P520" s="218" t="str">
        <f t="array" ref="P520">INDEX('Ortala-KabKota'!P$2:P$415,MATCH($D520,'Ortala-KabKota'!$E$2:$E$415,FALSE))</f>
        <v/>
      </c>
      <c r="Q520" s="218" t="str">
        <f t="array" ref="Q520">INDEX('Ortala-KabKota'!Q$2:Q$415,MATCH($D520,'Ortala-KabKota'!$E$2:$E$415,FALSE))</f>
        <v/>
      </c>
      <c r="R520" s="218" t="str">
        <f t="array" ref="R520">INDEX('Ortala-KabKota'!R$2:R$415,MATCH($D520,'Ortala-KabKota'!$E$2:$E$415,FALSE))</f>
        <v/>
      </c>
      <c r="S520" s="218" t="str">
        <f t="array" ref="S520">INDEX('Ortala-KabKota'!S$2:S$415,MATCH($D520,'Ortala-KabKota'!$E$2:$E$415,FALSE))</f>
        <v/>
      </c>
      <c r="T520" s="218" t="str">
        <f t="array" ref="T520">INDEX('Ortala-KabKota'!T$2:T$415,MATCH($D520,'Ortala-KabKota'!$E$2:$E$415,FALSE))</f>
        <v/>
      </c>
      <c r="U520" s="218" t="str">
        <f t="array" ref="U520">INDEX('Ortala-KabKota'!U$2:U$415,MATCH($D520,'Ortala-KabKota'!$E$2:$E$415,FALSE))</f>
        <v/>
      </c>
      <c r="V520" s="218" t="str">
        <f t="array" ref="V520">INDEX('Ortala-KabKota'!V$2:V$415,MATCH($D520,'Ortala-KabKota'!$E$2:$E$415,FALSE))</f>
        <v/>
      </c>
      <c r="W520" s="218" t="str">
        <f t="array" ref="W520">INDEX('Ortala-KabKota'!W$2:W$415,MATCH($D520,'Ortala-KabKota'!$E$2:$E$415,FALSE))</f>
        <v/>
      </c>
      <c r="X520" s="218" t="str">
        <f t="array" ref="X520">INDEX('Ortala-KabKota'!X$2:X$415,MATCH($D520,'Ortala-KabKota'!$E$2:$E$415,FALSE))</f>
        <v/>
      </c>
      <c r="Y520" s="218" t="str">
        <f t="array" ref="Y520">INDEX('Ortala-KabKota'!Y$2:Y$415,MATCH($D520,'Ortala-KabKota'!$E$2:$E$415,FALSE))</f>
        <v/>
      </c>
      <c r="Z520" s="218" t="str">
        <f t="array" ref="Z520">INDEX('Ortala-KabKota'!Z$2:Z$415,MATCH($D520,'Ortala-KabKota'!$E$2:$E$415,FALSE))</f>
        <v/>
      </c>
      <c r="AA520" s="218" t="str">
        <f t="array" ref="AA520">INDEX('Ortala-KabKota'!AA$2:AA$415,MATCH($D520,'Ortala-KabKota'!$E$2:$E$415,FALSE))</f>
        <v/>
      </c>
      <c r="AB520" s="218" t="str">
        <f t="array" ref="AB520">INDEX('Ortala-KabKota'!AB$2:AB$415,MATCH($D520,'Ortala-KabKota'!$E$2:$E$415,FALSE))</f>
        <v/>
      </c>
      <c r="AC520" s="218" t="str">
        <f t="array" ref="AC520">INDEX('Ortala-KabKota'!AC$2:AC$415,MATCH($D520,'Ortala-KabKota'!$E$2:$E$415,FALSE))</f>
        <v/>
      </c>
      <c r="AD520" s="218" t="str">
        <f t="array" ref="AD520">INDEX('Ortala-KabKota'!AD$2:AD$415,MATCH($D520,'Ortala-KabKota'!$E$2:$E$415,FALSE))</f>
        <v/>
      </c>
      <c r="AE520" s="218" t="str">
        <f t="array" ref="AE520">INDEX('Ortala-KabKota'!AE$2:AE$415,MATCH($D520,'Ortala-KabKota'!$E$2:$E$415,FALSE))</f>
        <v/>
      </c>
      <c r="AF520" s="218" t="str">
        <f t="array" ref="AF520">INDEX('Ortala-KabKota'!AF$2:AF$415,MATCH($D520,'Ortala-KabKota'!$E$2:$E$415,FALSE))</f>
        <v/>
      </c>
      <c r="AG520" s="218" t="str">
        <f t="array" ref="AG520">INDEX('Ortala-KabKota'!AG$2:AG$415,MATCH($D520,'Ortala-KabKota'!$E$2:$E$415,FALSE))</f>
        <v/>
      </c>
      <c r="AH520" s="218" t="str">
        <f t="array" ref="AH520">INDEX('Ortala-KabKota'!AH$2:AH$415,MATCH($D520,'Ortala-KabKota'!$E$2:$E$415,FALSE))</f>
        <v/>
      </c>
      <c r="AI520" s="218" t="str">
        <f t="array" ref="AI520">INDEX('Ortala-KabKota'!AI$2:AI$415,MATCH($D520,'Ortala-KabKota'!$E$2:$E$415,FALSE))</f>
        <v/>
      </c>
      <c r="AJ520" s="218" t="str">
        <f t="array" ref="AJ520">INDEX('Ortala-KabKota'!AJ$2:AJ$415,MATCH($D520,'Ortala-KabKota'!$E$2:$E$415,FALSE))</f>
        <v/>
      </c>
      <c r="AK520" s="218" t="str">
        <f t="array" ref="AK520">INDEX('Ortala-KabKota'!AK$2:AK$415,MATCH($D520,'Ortala-KabKota'!$E$2:$E$415,FALSE))</f>
        <v/>
      </c>
      <c r="AL520" s="218" t="str">
        <f t="array" ref="AL520">INDEX('Ortala-KabKota'!AL$2:AL$415,MATCH($D520,'Ortala-KabKota'!$E$2:$E$415,FALSE))</f>
        <v/>
      </c>
      <c r="AM520" s="218" t="str">
        <f t="array" ref="AM520">INDEX('Ortala-KabKota'!AM$2:AM$415,MATCH($D520,'Ortala-KabKota'!$E$2:$E$415,FALSE))</f>
        <v/>
      </c>
      <c r="AN520" s="218" t="str">
        <f t="array" ref="AN520">INDEX('Ortala-KabKota'!AN$2:AN$415,MATCH($D520,'Ortala-KabKota'!$E$2:$E$415,FALSE))</f>
        <v/>
      </c>
      <c r="AO520" s="218" t="str">
        <f t="array" ref="AO520">INDEX('Ortala-KabKota'!AO$2:AO$415,MATCH($D520,'Ortala-KabKota'!$E$2:$E$415,FALSE))</f>
        <v/>
      </c>
      <c r="AP520" s="218" t="str">
        <f t="array" ref="AP520">INDEX('Ortala-KabKota'!AP$2:AP$415,MATCH($D520,'Ortala-KabKota'!$E$2:$E$415,FALSE))</f>
        <v/>
      </c>
      <c r="AQ520" s="218" t="str">
        <f t="array" ref="AQ520">INDEX('Ortala-KabKota'!AQ$2:AQ$415,MATCH($D520,'Ortala-KabKota'!$E$2:$E$415,FALSE))</f>
        <v/>
      </c>
      <c r="AR520" s="218" t="str">
        <f t="array" ref="AR520">INDEX('Ortala-KabKota'!AR$2:AR$415,MATCH($D520,'Ortala-KabKota'!$E$2:$E$415,FALSE))</f>
        <v/>
      </c>
      <c r="AS520" s="218" t="str">
        <f t="array" ref="AS520">INDEX('Ortala-KabKota'!AS$2:AS$415,MATCH($D520,'Ortala-KabKota'!$E$2:$E$415,FALSE))</f>
        <v/>
      </c>
      <c r="AT520" s="218" t="str">
        <f t="array" ref="AT520">INDEX('Ortala-KabKota'!AT$2:AT$415,MATCH($D520,'Ortala-KabKota'!$E$2:$E$415,FALSE))</f>
        <v/>
      </c>
      <c r="AU520" s="218" t="str">
        <f t="array" ref="AU520">INDEX('UPTD PPA KabKota'!D$5:D$513,MATCH($D520,'UPTD PPA KabKota'!$C$5:$C$513,FALSE))</f>
        <v>Emilia Oktavia Mniber, S.IP.,M.H</v>
      </c>
      <c r="AV520" s="218" t="str">
        <f t="array" ref="AV520">INDEX('UPTD PPA KabKota'!E$5:E$513,MATCH($D520,'UPTD PPA KabKota'!$C$5:$C$513,FALSE))</f>
        <v>Jln Raya Sorendiweri - Marsram Distrik Supiori Timur</v>
      </c>
      <c r="AW520" s="218">
        <f t="array" ref="AW520">INDEX('UPTD PPA KabKota'!F$5:F$513,MATCH($D520,'UPTD PPA KabKota'!$C$5:$C$513,FALSE))</f>
        <v>82111506911</v>
      </c>
      <c r="AX520" s="218">
        <f t="array" ref="AX520">INDEX('UPTD PPA KabKota'!G$5:G$513,MATCH($D520,'UPTD PPA KabKota'!$C$5:$C$513,FALSE))</f>
        <v>82111506911</v>
      </c>
      <c r="AY520" s="218" t="str">
        <f t="array" ref="AY520">INDEX('UPTD PPA KabKota'!H$5:H$513,MATCH($D520,'UPTD PPA KabKota'!$C$5:$C$513,FALSE))</f>
        <v>UPTD PPA</v>
      </c>
      <c r="AZ520" s="218" t="str">
        <f t="array" ref="AZ520">INDEX('UPTD PPA KabKota'!I$5:I$513,MATCH($D520,'UPTD PPA KabKota'!$C$5:$C$513,FALSE))</f>
        <v>Peraturan Bupati Nomor 12 Tahun 2023</v>
      </c>
      <c r="BA520" s="218">
        <f t="array" ref="BA520">INDEX('UPTD PPA KabKota'!J$5:J$513,MATCH($D520,'UPTD PPA KabKota'!$C$5:$C$513,FALSE))</f>
        <v>2023</v>
      </c>
      <c r="BB520" s="218" t="str">
        <f t="array" ref="BB520">INDEX('UPTD PPA KabKota'!K$5:K$513,MATCH($D520,'UPTD PPA KabKota'!$C$5:$C$513,FALSE))</f>
        <v>B</v>
      </c>
      <c r="BC520" s="218" t="str">
        <f t="array" ref="BC520">INDEX('UPTD PPA KabKota'!L$5:L$513,MATCH($D520,'UPTD PPA KabKota'!$C$5:$C$513,FALSE))</f>
        <v>Emilia Oktavia Mniber / 082111506911</v>
      </c>
      <c r="BD520" s="218" t="str">
        <f t="array" ref="BD520">INDEX('UPTD PPA KabKota'!M$5:M$513,MATCH($D520,'UPTD PPA KabKota'!$C$5:$C$513,FALSE))</f>
        <v>emiliaoktavia8@gmail.com</v>
      </c>
      <c r="BE520" s="218" t="str">
        <f t="array" ref="BE520">INDEX('UPTD PPA KabKota'!N$5:N$513,MATCH($D520,'UPTD PPA KabKota'!$C$5:$C$513,FALSE))</f>
        <v>Kepala UPTD, Tata Usaha dan Kelompok Jabatan Fungsional</v>
      </c>
      <c r="BF520" s="218" t="str">
        <f t="array" ref="BF520">INDEX('UPTD PPA KabKota'!O$5:O$513,MATCH($D520,'UPTD PPA KabKota'!$C$5:$C$513,FALSE))</f>
        <v>Bergabung dengan Kantor Dinas</v>
      </c>
      <c r="BG520" s="218" t="str">
        <f t="array" ref="BG520">INDEX('UPTD PPA KabKota'!P$5:P$513,MATCH($D520,'UPTD PPA KabKota'!$C$5:$C$513,FALSE))</f>
        <v>Tidak Punya</v>
      </c>
      <c r="BH520" s="218" t="str">
        <f t="array" ref="BH520">INDEX('UPTD PPA KabKota'!Q$5:Q$513,MATCH($D520,'UPTD PPA KabKota'!$C$5:$C$513,FALSE))</f>
        <v>UPTD PPA kab. Supiori belum memiliki gedung tersendiri oleh karena itu mohon bantuan berupa 1 gedung UPTD PPA.</v>
      </c>
      <c r="BI520" s="218" t="str">
        <f t="array" ref="BI520">INDEX('UPTD PPA KabKota'!R$5:R$513,MATCH($D520,'UPTD PPA KabKota'!$C$5:$C$513,FALSE))</f>
        <v>Ada</v>
      </c>
      <c r="BJ520" s="218" t="str">
        <f t="array" ref="BJ520">INDEX('UPTD PPA KabKota'!S$5:S$513,MATCH($D520,'UPTD PPA KabKota'!$C$5:$C$513,FALSE))</f>
        <v>Tidak Ada</v>
      </c>
      <c r="BK520" s="218" t="str">
        <f t="array" ref="BK520">INDEX('UPTD PPA KabKota'!T$5:T$513,MATCH($D520,'UPTD PPA KabKota'!$C$5:$C$513,FALSE))</f>
        <v>Ada</v>
      </c>
      <c r="BL520" s="218" t="str">
        <f t="array" ref="BL520">INDEX('UPTD PPA KabKota'!U$5:U$513,MATCH($D520,'UPTD PPA KabKota'!$C$5:$C$513,FALSE))</f>
        <v>Tidak Ada</v>
      </c>
      <c r="BM520" s="218" t="str">
        <f t="array" ref="BM520">INDEX('UPTD PPA KabKota'!V$5:V$513,MATCH($D520,'UPTD PPA KabKota'!$C$5:$C$513,FALSE))</f>
        <v>Tidak Ada</v>
      </c>
      <c r="BN520" s="218" t="str">
        <f t="array" ref="BN520">INDEX('UPTD PPA KabKota'!W$5:W$513,MATCH($D520,'UPTD PPA KabKota'!$C$5:$C$513,FALSE))</f>
        <v>Tidak Ada</v>
      </c>
      <c r="BO520" s="218" t="str">
        <f t="array" ref="BO520">INDEX('UPTD PPA KabKota'!X$5:X$513,MATCH($D520,'UPTD PPA KabKota'!$C$5:$C$513,FALSE))</f>
        <v>Tidak Ada</v>
      </c>
      <c r="BP520" s="218" t="str">
        <f t="array" ref="BP520">INDEX('UPTD PPA KabKota'!Y$5:Y$513,MATCH($D520,'UPTD PPA KabKota'!$C$5:$C$513,FALSE))</f>
        <v>Tidak Ada</v>
      </c>
      <c r="BQ520" s="218" t="str">
        <f t="array" ref="BQ520">INDEX('UPTD PPA KabKota'!Z$5:Z$513,MATCH($D520,'UPTD PPA KabKota'!$C$5:$C$513,FALSE))</f>
        <v>Tidak Ada</v>
      </c>
      <c r="BR520" s="218" t="str">
        <f t="array" ref="BR520">INDEX('UPTD PPA KabKota'!AA$5:AA$513,MATCH($D520,'UPTD PPA KabKota'!$C$5:$C$513,FALSE))</f>
        <v>Tidak Ada</v>
      </c>
      <c r="BS520" s="218" t="str">
        <f t="array" ref="BS520">INDEX('UPTD PPA KabKota'!AB$5:AB$513,MATCH($D520,'UPTD PPA KabKota'!$C$5:$C$513,FALSE))</f>
        <v>Tidak Ada</v>
      </c>
      <c r="BT520" s="218" t="str">
        <f t="array" ref="BT520">INDEX('UPTD PPA KabKota'!AC$5:AC$513,MATCH($D520,'UPTD PPA KabKota'!$C$5:$C$513,FALSE))</f>
        <v>Sudah</v>
      </c>
      <c r="BU520" s="218" t="str">
        <f t="array" ref="BU520">INDEX('UPTD PPA KabKota'!AD$5:AD$513,MATCH($D520,'UPTD PPA KabKota'!$C$5:$C$513,FALSE))</f>
        <v>Sudah</v>
      </c>
      <c r="BV520" s="218" t="str">
        <f t="array" ref="BV520">INDEX('UPTD PPA KabKota'!AE$5:AE$513,MATCH($D520,'UPTD PPA KabKota'!$C$5:$C$513,FALSE))</f>
        <v>Sudah</v>
      </c>
      <c r="BW520" s="218" t="str">
        <f t="array" ref="BW520">INDEX('UPTD PPA KabKota'!AF$5:AF$513,MATCH($D520,'UPTD PPA KabKota'!$C$5:$C$513,FALSE))</f>
        <v>Belum</v>
      </c>
      <c r="BX520" s="218" t="str">
        <f t="array" ref="BX520">INDEX('UPTD PPA KabKota'!AG$5:AG$513,MATCH($D520,'UPTD PPA KabKota'!$C$5:$C$513,FALSE))</f>
        <v>Belum</v>
      </c>
      <c r="BY520" s="218" t="str">
        <f t="array" ref="BY520">INDEX('UPTD PPA KabKota'!AH$5:AH$513,MATCH($D520,'UPTD PPA KabKota'!$C$5:$C$513,FALSE))</f>
        <v>Belum</v>
      </c>
      <c r="BZ520" s="218" t="str">
        <f t="array" ref="BZ520">INDEX('UPTD PPA KabKota'!AI$5:AI$513,MATCH($D520,'UPTD PPA KabKota'!$C$5:$C$513,FALSE))</f>
        <v>Belum</v>
      </c>
      <c r="CA520" s="218" t="str">
        <f t="array" ref="CA520">INDEX('UPTD PPA KabKota'!AJ$5:AJ$513,MATCH($D520,'UPTD PPA KabKota'!$C$5:$C$513,FALSE))</f>
        <v>Belum</v>
      </c>
      <c r="CB520" s="218" t="str">
        <f t="array" ref="CB520">INDEX('UPTD PPA KabKota'!AK$5:AK$513,MATCH($D520,'UPTD PPA KabKota'!$C$5:$C$513,FALSE))</f>
        <v>Belum</v>
      </c>
      <c r="CC520" s="218" t="str">
        <f t="array" ref="CC520">INDEX('UPTD PPA KabKota'!AL$5:AL$513,MATCH($D520,'UPTD PPA KabKota'!$C$5:$C$513,FALSE))</f>
        <v>Sudah</v>
      </c>
      <c r="CD520" s="218" t="str">
        <f t="array" ref="CD520">INDEX('UPTD PPA KabKota'!AM$5:AM$513,MATCH($D520,'UPTD PPA KabKota'!$C$5:$C$513,FALSE))</f>
        <v>Sudah</v>
      </c>
      <c r="CE520" s="218" t="str">
        <f t="array" ref="CE520">INDEX('UPTD PPA KabKota'!AN$5:AN$513,MATCH($D520,'UPTD PPA KabKota'!$C$5:$C$513,FALSE))</f>
        <v>Uptd ppa sudah memberikan layanan kepada korban kdrt dan tpks namun belum maksimal karena tidak ada tenaga teknis.</v>
      </c>
      <c r="CF520" s="218" t="str">
        <f t="array" ref="CF520">INDEX('UPTD PPA KabKota'!AO$5:AO$513,MATCH($D520,'UPTD PPA KabKota'!$C$5:$C$513,FALSE))</f>
        <v>14 Kasus</v>
      </c>
      <c r="CG520" s="218" t="str">
        <f t="array" ref="CG520">INDEX('UPTD PPA KabKota'!AP$5:AP$513,MATCH($D520,'UPTD PPA KabKota'!$C$5:$C$513,FALSE))</f>
        <v>KDRT</v>
      </c>
      <c r="CH520" s="218" t="str">
        <f t="array" ref="CH520">INDEX('UPTD PPA KabKota'!AQ$5:AQ$513,MATCH($D520,'UPTD PPA KabKota'!$C$5:$C$513,FALSE))</f>
        <v/>
      </c>
      <c r="CI520" s="218" t="str">
        <f t="array" ref="CI520">INDEX('UPTD PPA KabKota'!AR$5:AR$513,MATCH($D520,'UPTD PPA KabKota'!$C$5:$C$513,FALSE))</f>
        <v/>
      </c>
      <c r="CJ520" s="218" t="str">
        <f t="array" ref="CJ520">INDEX('UPTD PPA KabKota'!AS$5:AS$513,MATCH($D520,'UPTD PPA KabKota'!$C$5:$C$513,FALSE))</f>
        <v/>
      </c>
      <c r="CK520" s="218" t="str">
        <f t="array" ref="CK520">INDEX('UPTD PPA KabKota'!AT$5:AT$513,MATCH($D520,'UPTD PPA KabKota'!$C$5:$C$513,FALSE))</f>
        <v/>
      </c>
      <c r="CL520" s="218" t="str">
        <f t="array" ref="CL520">INDEX('UPTD PPA KabKota'!AU$5:AU$513,MATCH($D520,'UPTD PPA KabKota'!$C$5:$C$513,FALSE))</f>
        <v/>
      </c>
      <c r="CM520" s="218" t="str">
        <f t="array" ref="CM520">INDEX('UPTD PPA KabKota'!AV$5:AV$513,MATCH($D520,'UPTD PPA KabKota'!$C$5:$C$513,FALSE))</f>
        <v/>
      </c>
      <c r="CN520" s="218" t="str">
        <f t="array" ref="CN520">INDEX('UPTD PPA KabKota'!AW$5:AW$513,MATCH($D520,'UPTD PPA KabKota'!$C$5:$C$513,FALSE))</f>
        <v/>
      </c>
      <c r="CO520" s="218" t="str">
        <f t="array" ref="CO520">INDEX('UPTD PPA KabKota'!AX$5:AX$513,MATCH($D520,'UPTD PPA KabKota'!$C$5:$C$513,FALSE))</f>
        <v>v</v>
      </c>
      <c r="CP520" s="218" t="str">
        <f t="array" ref="CP520">INDEX('UPTD PPA KabKota'!AY$5:AY$513,MATCH($D520,'UPTD PPA KabKota'!$C$5:$C$513,FALSE))</f>
        <v/>
      </c>
      <c r="CQ520" s="209" t="str">
        <f>IFERROR(__xludf.DUMMYFUNCTION("IF(ISBLANK($K520),"""",IF(REGEXMATCH($K520,""Peraturan""),""Ada"",IF(REGEXMATCH($K520,""Rekomendasi""),""Tidak Ada"", $K520)))
"),"Ada")</f>
        <v>Ada</v>
      </c>
      <c r="CR520" s="209" t="str">
        <f t="array" ref="CR520">index('UPTD PPA KabKota'!$BI$5:$BI$513,match($D520,'UPTD PPA KabKota'!$C$5:$C$513,false))</f>
        <v>Ada</v>
      </c>
      <c r="CS520" s="314" t="str">
        <f t="shared" si="91"/>
        <v>Ada</v>
      </c>
    </row>
    <row r="521">
      <c r="A521" s="334">
        <v>515.0</v>
      </c>
      <c r="B521" s="334">
        <v>8.0</v>
      </c>
      <c r="C521" s="311" t="s">
        <v>105</v>
      </c>
      <c r="D521" s="312" t="s">
        <v>4271</v>
      </c>
      <c r="E521" s="313"/>
      <c r="F521" s="218" t="str">
        <f t="array" ref="F521">INDEX('Ortala-KabKota'!F$2:F$415,MATCH($D521,'Ortala-KabKota'!$E$2:$E$415,FALSE))</f>
        <v>#N/A</v>
      </c>
      <c r="G521" s="218" t="str">
        <f t="array" ref="G521">INDEX('Ortala-KabKota'!G$2:G$415,MATCH($D521,'Ortala-KabKota'!$E$2:$E$415,FALSE))</f>
        <v>#N/A</v>
      </c>
      <c r="H521" s="218" t="str">
        <f t="array" ref="H521">INDEX('Ortala-KabKota'!H$2:H$415,MATCH($D521,'Ortala-KabKota'!$E$2:$E$415,FALSE))</f>
        <v>#N/A</v>
      </c>
      <c r="I521" s="218" t="str">
        <f t="array" ref="I521">INDEX('Ortala-KabKota'!I$2:I$415,MATCH($D521,'Ortala-KabKota'!$E$2:$E$415,FALSE))</f>
        <v>#N/A</v>
      </c>
      <c r="J521" s="218" t="str">
        <f t="array" ref="J521">INDEX('Ortala-KabKota'!J$2:J$415,MATCH($D521,'Ortala-KabKota'!$E$2:$E$415,FALSE))</f>
        <v>#N/A</v>
      </c>
      <c r="K521" s="218" t="str">
        <f t="array" ref="K521">INDEX('Ortala-KabKota'!K$2:K$415,MATCH($D521,'Ortala-KabKota'!$E$2:$E$415,FALSE))</f>
        <v>#N/A</v>
      </c>
      <c r="L521" s="218" t="str">
        <f t="array" ref="L521">INDEX('Ortala-KabKota'!L$2:L$415,MATCH($D521,'Ortala-KabKota'!$E$2:$E$415,FALSE))</f>
        <v>#N/A</v>
      </c>
      <c r="M521" s="218" t="str">
        <f t="array" ref="M521">INDEX('Ortala-KabKota'!M$2:M$415,MATCH($D521,'Ortala-KabKota'!$E$2:$E$415,FALSE))</f>
        <v>#N/A</v>
      </c>
      <c r="N521" s="218" t="str">
        <f t="array" ref="N521">INDEX('Ortala-KabKota'!N$2:N$415,MATCH($D521,'Ortala-KabKota'!$E$2:$E$415,FALSE))</f>
        <v>#N/A</v>
      </c>
      <c r="O521" s="218" t="str">
        <f t="array" ref="O521">INDEX('Ortala-KabKota'!O$2:O$415,MATCH($D521,'Ortala-KabKota'!$E$2:$E$415,FALSE))</f>
        <v>#N/A</v>
      </c>
      <c r="P521" s="218" t="str">
        <f t="array" ref="P521">INDEX('Ortala-KabKota'!P$2:P$415,MATCH($D521,'Ortala-KabKota'!$E$2:$E$415,FALSE))</f>
        <v>#N/A</v>
      </c>
      <c r="Q521" s="218" t="str">
        <f t="array" ref="Q521">INDEX('Ortala-KabKota'!Q$2:Q$415,MATCH($D521,'Ortala-KabKota'!$E$2:$E$415,FALSE))</f>
        <v>#N/A</v>
      </c>
      <c r="R521" s="218" t="str">
        <f t="array" ref="R521">INDEX('Ortala-KabKota'!R$2:R$415,MATCH($D521,'Ortala-KabKota'!$E$2:$E$415,FALSE))</f>
        <v>#N/A</v>
      </c>
      <c r="S521" s="218" t="str">
        <f t="array" ref="S521">INDEX('Ortala-KabKota'!S$2:S$415,MATCH($D521,'Ortala-KabKota'!$E$2:$E$415,FALSE))</f>
        <v>#N/A</v>
      </c>
      <c r="T521" s="218" t="str">
        <f t="array" ref="T521">INDEX('Ortala-KabKota'!T$2:T$415,MATCH($D521,'Ortala-KabKota'!$E$2:$E$415,FALSE))</f>
        <v>#N/A</v>
      </c>
      <c r="U521" s="218" t="str">
        <f t="array" ref="U521">INDEX('Ortala-KabKota'!U$2:U$415,MATCH($D521,'Ortala-KabKota'!$E$2:$E$415,FALSE))</f>
        <v>#N/A</v>
      </c>
      <c r="V521" s="218" t="str">
        <f t="array" ref="V521">INDEX('Ortala-KabKota'!V$2:V$415,MATCH($D521,'Ortala-KabKota'!$E$2:$E$415,FALSE))</f>
        <v>#N/A</v>
      </c>
      <c r="W521" s="218" t="str">
        <f t="array" ref="W521">INDEX('Ortala-KabKota'!W$2:W$415,MATCH($D521,'Ortala-KabKota'!$E$2:$E$415,FALSE))</f>
        <v>#N/A</v>
      </c>
      <c r="X521" s="218" t="str">
        <f t="array" ref="X521">INDEX('Ortala-KabKota'!X$2:X$415,MATCH($D521,'Ortala-KabKota'!$E$2:$E$415,FALSE))</f>
        <v>#N/A</v>
      </c>
      <c r="Y521" s="218" t="str">
        <f t="array" ref="Y521">INDEX('Ortala-KabKota'!Y$2:Y$415,MATCH($D521,'Ortala-KabKota'!$E$2:$E$415,FALSE))</f>
        <v>#N/A</v>
      </c>
      <c r="Z521" s="218" t="str">
        <f t="array" ref="Z521">INDEX('Ortala-KabKota'!Z$2:Z$415,MATCH($D521,'Ortala-KabKota'!$E$2:$E$415,FALSE))</f>
        <v>#N/A</v>
      </c>
      <c r="AA521" s="218" t="str">
        <f t="array" ref="AA521">INDEX('Ortala-KabKota'!AA$2:AA$415,MATCH($D521,'Ortala-KabKota'!$E$2:$E$415,FALSE))</f>
        <v>#N/A</v>
      </c>
      <c r="AB521" s="218" t="str">
        <f t="array" ref="AB521">INDEX('Ortala-KabKota'!AB$2:AB$415,MATCH($D521,'Ortala-KabKota'!$E$2:$E$415,FALSE))</f>
        <v>#N/A</v>
      </c>
      <c r="AC521" s="218" t="str">
        <f t="array" ref="AC521">INDEX('Ortala-KabKota'!AC$2:AC$415,MATCH($D521,'Ortala-KabKota'!$E$2:$E$415,FALSE))</f>
        <v>#N/A</v>
      </c>
      <c r="AD521" s="218" t="str">
        <f t="array" ref="AD521">INDEX('Ortala-KabKota'!AD$2:AD$415,MATCH($D521,'Ortala-KabKota'!$E$2:$E$415,FALSE))</f>
        <v>#N/A</v>
      </c>
      <c r="AE521" s="218" t="str">
        <f t="array" ref="AE521">INDEX('Ortala-KabKota'!AE$2:AE$415,MATCH($D521,'Ortala-KabKota'!$E$2:$E$415,FALSE))</f>
        <v>#N/A</v>
      </c>
      <c r="AF521" s="218" t="str">
        <f t="array" ref="AF521">INDEX('Ortala-KabKota'!AF$2:AF$415,MATCH($D521,'Ortala-KabKota'!$E$2:$E$415,FALSE))</f>
        <v>#N/A</v>
      </c>
      <c r="AG521" s="218" t="str">
        <f t="array" ref="AG521">INDEX('Ortala-KabKota'!AG$2:AG$415,MATCH($D521,'Ortala-KabKota'!$E$2:$E$415,FALSE))</f>
        <v>#N/A</v>
      </c>
      <c r="AH521" s="218" t="str">
        <f t="array" ref="AH521">INDEX('Ortala-KabKota'!AH$2:AH$415,MATCH($D521,'Ortala-KabKota'!$E$2:$E$415,FALSE))</f>
        <v>#N/A</v>
      </c>
      <c r="AI521" s="218" t="str">
        <f t="array" ref="AI521">INDEX('Ortala-KabKota'!AI$2:AI$415,MATCH($D521,'Ortala-KabKota'!$E$2:$E$415,FALSE))</f>
        <v>#N/A</v>
      </c>
      <c r="AJ521" s="218" t="str">
        <f t="array" ref="AJ521">INDEX('Ortala-KabKota'!AJ$2:AJ$415,MATCH($D521,'Ortala-KabKota'!$E$2:$E$415,FALSE))</f>
        <v>#N/A</v>
      </c>
      <c r="AK521" s="218" t="str">
        <f t="array" ref="AK521">INDEX('Ortala-KabKota'!AK$2:AK$415,MATCH($D521,'Ortala-KabKota'!$E$2:$E$415,FALSE))</f>
        <v>#N/A</v>
      </c>
      <c r="AL521" s="218" t="str">
        <f t="array" ref="AL521">INDEX('Ortala-KabKota'!AL$2:AL$415,MATCH($D521,'Ortala-KabKota'!$E$2:$E$415,FALSE))</f>
        <v>#N/A</v>
      </c>
      <c r="AM521" s="218" t="str">
        <f t="array" ref="AM521">INDEX('Ortala-KabKota'!AM$2:AM$415,MATCH($D521,'Ortala-KabKota'!$E$2:$E$415,FALSE))</f>
        <v>#N/A</v>
      </c>
      <c r="AN521" s="218" t="str">
        <f t="array" ref="AN521">INDEX('Ortala-KabKota'!AN$2:AN$415,MATCH($D521,'Ortala-KabKota'!$E$2:$E$415,FALSE))</f>
        <v>#N/A</v>
      </c>
      <c r="AO521" s="218" t="str">
        <f t="array" ref="AO521">INDEX('Ortala-KabKota'!AO$2:AO$415,MATCH($D521,'Ortala-KabKota'!$E$2:$E$415,FALSE))</f>
        <v>#N/A</v>
      </c>
      <c r="AP521" s="218" t="str">
        <f t="array" ref="AP521">INDEX('Ortala-KabKota'!AP$2:AP$415,MATCH($D521,'Ortala-KabKota'!$E$2:$E$415,FALSE))</f>
        <v>#N/A</v>
      </c>
      <c r="AQ521" s="218" t="str">
        <f t="array" ref="AQ521">INDEX('Ortala-KabKota'!AQ$2:AQ$415,MATCH($D521,'Ortala-KabKota'!$E$2:$E$415,FALSE))</f>
        <v>#N/A</v>
      </c>
      <c r="AR521" s="218" t="str">
        <f t="array" ref="AR521">INDEX('Ortala-KabKota'!AR$2:AR$415,MATCH($D521,'Ortala-KabKota'!$E$2:$E$415,FALSE))</f>
        <v>#N/A</v>
      </c>
      <c r="AS521" s="218" t="str">
        <f t="array" ref="AS521">INDEX('Ortala-KabKota'!AS$2:AS$415,MATCH($D521,'Ortala-KabKota'!$E$2:$E$415,FALSE))</f>
        <v>#N/A</v>
      </c>
      <c r="AT521" s="218" t="str">
        <f t="array" ref="AT521">INDEX('Ortala-KabKota'!AT$2:AT$415,MATCH($D521,'Ortala-KabKota'!$E$2:$E$415,FALSE))</f>
        <v>#N/A</v>
      </c>
      <c r="AU521" s="218" t="str">
        <f t="array" ref="AU521">INDEX('UPTD PPA KabKota'!D$5:D$513,MATCH($D521,'UPTD PPA KabKota'!$C$5:$C$513,FALSE))</f>
        <v/>
      </c>
      <c r="AV521" s="218" t="str">
        <f t="array" ref="AV521">INDEX('UPTD PPA KabKota'!E$5:E$513,MATCH($D521,'UPTD PPA KabKota'!$C$5:$C$513,FALSE))</f>
        <v/>
      </c>
      <c r="AW521" s="218" t="str">
        <f t="array" ref="AW521">INDEX('UPTD PPA KabKota'!F$5:F$513,MATCH($D521,'UPTD PPA KabKota'!$C$5:$C$513,FALSE))</f>
        <v/>
      </c>
      <c r="AX521" s="218" t="str">
        <f t="array" ref="AX521">INDEX('UPTD PPA KabKota'!G$5:G$513,MATCH($D521,'UPTD PPA KabKota'!$C$5:$C$513,FALSE))</f>
        <v/>
      </c>
      <c r="AY521" s="218" t="str">
        <f t="array" ref="AY521">INDEX('UPTD PPA KabKota'!H$5:H$513,MATCH($D521,'UPTD PPA KabKota'!$C$5:$C$513,FALSE))</f>
        <v/>
      </c>
      <c r="AZ521" s="218" t="str">
        <f t="array" ref="AZ521">INDEX('UPTD PPA KabKota'!I$5:I$513,MATCH($D521,'UPTD PPA KabKota'!$C$5:$C$513,FALSE))</f>
        <v/>
      </c>
      <c r="BA521" s="218" t="str">
        <f t="array" ref="BA521">INDEX('UPTD PPA KabKota'!J$5:J$513,MATCH($D521,'UPTD PPA KabKota'!$C$5:$C$513,FALSE))</f>
        <v/>
      </c>
      <c r="BB521" s="218" t="str">
        <f t="array" ref="BB521">INDEX('UPTD PPA KabKota'!K$5:K$513,MATCH($D521,'UPTD PPA KabKota'!$C$5:$C$513,FALSE))</f>
        <v/>
      </c>
      <c r="BC521" s="218" t="str">
        <f t="array" ref="BC521">INDEX('UPTD PPA KabKota'!L$5:L$513,MATCH($D521,'UPTD PPA KabKota'!$C$5:$C$513,FALSE))</f>
        <v/>
      </c>
      <c r="BD521" s="218" t="str">
        <f t="array" ref="BD521">INDEX('UPTD PPA KabKota'!M$5:M$513,MATCH($D521,'UPTD PPA KabKota'!$C$5:$C$513,FALSE))</f>
        <v/>
      </c>
      <c r="BE521" s="218" t="str">
        <f t="array" ref="BE521">INDEX('UPTD PPA KabKota'!N$5:N$513,MATCH($D521,'UPTD PPA KabKota'!$C$5:$C$513,FALSE))</f>
        <v/>
      </c>
      <c r="BF521" s="218" t="str">
        <f t="array" ref="BF521">INDEX('UPTD PPA KabKota'!O$5:O$513,MATCH($D521,'UPTD PPA KabKota'!$C$5:$C$513,FALSE))</f>
        <v/>
      </c>
      <c r="BG521" s="218" t="str">
        <f t="array" ref="BG521">INDEX('UPTD PPA KabKota'!P$5:P$513,MATCH($D521,'UPTD PPA KabKota'!$C$5:$C$513,FALSE))</f>
        <v/>
      </c>
      <c r="BH521" s="218" t="str">
        <f t="array" ref="BH521">INDEX('UPTD PPA KabKota'!Q$5:Q$513,MATCH($D521,'UPTD PPA KabKota'!$C$5:$C$513,FALSE))</f>
        <v/>
      </c>
      <c r="BI521" s="218" t="str">
        <f t="array" ref="BI521">INDEX('UPTD PPA KabKota'!R$5:R$513,MATCH($D521,'UPTD PPA KabKota'!$C$5:$C$513,FALSE))</f>
        <v/>
      </c>
      <c r="BJ521" s="218" t="str">
        <f t="array" ref="BJ521">INDEX('UPTD PPA KabKota'!S$5:S$513,MATCH($D521,'UPTD PPA KabKota'!$C$5:$C$513,FALSE))</f>
        <v/>
      </c>
      <c r="BK521" s="218" t="str">
        <f t="array" ref="BK521">INDEX('UPTD PPA KabKota'!T$5:T$513,MATCH($D521,'UPTD PPA KabKota'!$C$5:$C$513,FALSE))</f>
        <v/>
      </c>
      <c r="BL521" s="218" t="str">
        <f t="array" ref="BL521">INDEX('UPTD PPA KabKota'!U$5:U$513,MATCH($D521,'UPTD PPA KabKota'!$C$5:$C$513,FALSE))</f>
        <v/>
      </c>
      <c r="BM521" s="218" t="str">
        <f t="array" ref="BM521">INDEX('UPTD PPA KabKota'!V$5:V$513,MATCH($D521,'UPTD PPA KabKota'!$C$5:$C$513,FALSE))</f>
        <v/>
      </c>
      <c r="BN521" s="218" t="str">
        <f t="array" ref="BN521">INDEX('UPTD PPA KabKota'!W$5:W$513,MATCH($D521,'UPTD PPA KabKota'!$C$5:$C$513,FALSE))</f>
        <v/>
      </c>
      <c r="BO521" s="218" t="str">
        <f t="array" ref="BO521">INDEX('UPTD PPA KabKota'!X$5:X$513,MATCH($D521,'UPTD PPA KabKota'!$C$5:$C$513,FALSE))</f>
        <v/>
      </c>
      <c r="BP521" s="218" t="str">
        <f t="array" ref="BP521">INDEX('UPTD PPA KabKota'!Y$5:Y$513,MATCH($D521,'UPTD PPA KabKota'!$C$5:$C$513,FALSE))</f>
        <v/>
      </c>
      <c r="BQ521" s="218" t="str">
        <f t="array" ref="BQ521">INDEX('UPTD PPA KabKota'!Z$5:Z$513,MATCH($D521,'UPTD PPA KabKota'!$C$5:$C$513,FALSE))</f>
        <v/>
      </c>
      <c r="BR521" s="218" t="str">
        <f t="array" ref="BR521">INDEX('UPTD PPA KabKota'!AA$5:AA$513,MATCH($D521,'UPTD PPA KabKota'!$C$5:$C$513,FALSE))</f>
        <v/>
      </c>
      <c r="BS521" s="218" t="str">
        <f t="array" ref="BS521">INDEX('UPTD PPA KabKota'!AB$5:AB$513,MATCH($D521,'UPTD PPA KabKota'!$C$5:$C$513,FALSE))</f>
        <v/>
      </c>
      <c r="BT521" s="218" t="str">
        <f t="array" ref="BT521">INDEX('UPTD PPA KabKota'!AC$5:AC$513,MATCH($D521,'UPTD PPA KabKota'!$C$5:$C$513,FALSE))</f>
        <v/>
      </c>
      <c r="BU521" s="218" t="str">
        <f t="array" ref="BU521">INDEX('UPTD PPA KabKota'!AD$5:AD$513,MATCH($D521,'UPTD PPA KabKota'!$C$5:$C$513,FALSE))</f>
        <v/>
      </c>
      <c r="BV521" s="218" t="str">
        <f t="array" ref="BV521">INDEX('UPTD PPA KabKota'!AE$5:AE$513,MATCH($D521,'UPTD PPA KabKota'!$C$5:$C$513,FALSE))</f>
        <v/>
      </c>
      <c r="BW521" s="218" t="str">
        <f t="array" ref="BW521">INDEX('UPTD PPA KabKota'!AF$5:AF$513,MATCH($D521,'UPTD PPA KabKota'!$C$5:$C$513,FALSE))</f>
        <v/>
      </c>
      <c r="BX521" s="218" t="str">
        <f t="array" ref="BX521">INDEX('UPTD PPA KabKota'!AG$5:AG$513,MATCH($D521,'UPTD PPA KabKota'!$C$5:$C$513,FALSE))</f>
        <v/>
      </c>
      <c r="BY521" s="218" t="str">
        <f t="array" ref="BY521">INDEX('UPTD PPA KabKota'!AH$5:AH$513,MATCH($D521,'UPTD PPA KabKota'!$C$5:$C$513,FALSE))</f>
        <v/>
      </c>
      <c r="BZ521" s="218" t="str">
        <f t="array" ref="BZ521">INDEX('UPTD PPA KabKota'!AI$5:AI$513,MATCH($D521,'UPTD PPA KabKota'!$C$5:$C$513,FALSE))</f>
        <v/>
      </c>
      <c r="CA521" s="218" t="str">
        <f t="array" ref="CA521">INDEX('UPTD PPA KabKota'!AJ$5:AJ$513,MATCH($D521,'UPTD PPA KabKota'!$C$5:$C$513,FALSE))</f>
        <v/>
      </c>
      <c r="CB521" s="218" t="str">
        <f t="array" ref="CB521">INDEX('UPTD PPA KabKota'!AK$5:AK$513,MATCH($D521,'UPTD PPA KabKota'!$C$5:$C$513,FALSE))</f>
        <v/>
      </c>
      <c r="CC521" s="218" t="str">
        <f t="array" ref="CC521">INDEX('UPTD PPA KabKota'!AL$5:AL$513,MATCH($D521,'UPTD PPA KabKota'!$C$5:$C$513,FALSE))</f>
        <v/>
      </c>
      <c r="CD521" s="218" t="str">
        <f t="array" ref="CD521">INDEX('UPTD PPA KabKota'!AM$5:AM$513,MATCH($D521,'UPTD PPA KabKota'!$C$5:$C$513,FALSE))</f>
        <v/>
      </c>
      <c r="CE521" s="218" t="str">
        <f t="array" ref="CE521">INDEX('UPTD PPA KabKota'!AN$5:AN$513,MATCH($D521,'UPTD PPA KabKota'!$C$5:$C$513,FALSE))</f>
        <v/>
      </c>
      <c r="CF521" s="218" t="str">
        <f t="array" ref="CF521">INDEX('UPTD PPA KabKota'!AO$5:AO$513,MATCH($D521,'UPTD PPA KabKota'!$C$5:$C$513,FALSE))</f>
        <v/>
      </c>
      <c r="CG521" s="218" t="str">
        <f t="array" ref="CG521">INDEX('UPTD PPA KabKota'!AP$5:AP$513,MATCH($D521,'UPTD PPA KabKota'!$C$5:$C$513,FALSE))</f>
        <v/>
      </c>
      <c r="CH521" s="218" t="str">
        <f t="array" ref="CH521">INDEX('UPTD PPA KabKota'!AQ$5:AQ$513,MATCH($D521,'UPTD PPA KabKota'!$C$5:$C$513,FALSE))</f>
        <v/>
      </c>
      <c r="CI521" s="218" t="str">
        <f t="array" ref="CI521">INDEX('UPTD PPA KabKota'!AR$5:AR$513,MATCH($D521,'UPTD PPA KabKota'!$C$5:$C$513,FALSE))</f>
        <v/>
      </c>
      <c r="CJ521" s="218" t="str">
        <f t="array" ref="CJ521">INDEX('UPTD PPA KabKota'!AS$5:AS$513,MATCH($D521,'UPTD PPA KabKota'!$C$5:$C$513,FALSE))</f>
        <v/>
      </c>
      <c r="CK521" s="218" t="str">
        <f t="array" ref="CK521">INDEX('UPTD PPA KabKota'!AT$5:AT$513,MATCH($D521,'UPTD PPA KabKota'!$C$5:$C$513,FALSE))</f>
        <v/>
      </c>
      <c r="CL521" s="218" t="str">
        <f t="array" ref="CL521">INDEX('UPTD PPA KabKota'!AU$5:AU$513,MATCH($D521,'UPTD PPA KabKota'!$C$5:$C$513,FALSE))</f>
        <v/>
      </c>
      <c r="CM521" s="218" t="str">
        <f t="array" ref="CM521">INDEX('UPTD PPA KabKota'!AV$5:AV$513,MATCH($D521,'UPTD PPA KabKota'!$C$5:$C$513,FALSE))</f>
        <v/>
      </c>
      <c r="CN521" s="218" t="str">
        <f t="array" ref="CN521">INDEX('UPTD PPA KabKota'!AW$5:AW$513,MATCH($D521,'UPTD PPA KabKota'!$C$5:$C$513,FALSE))</f>
        <v/>
      </c>
      <c r="CO521" s="218" t="str">
        <f t="array" ref="CO521">INDEX('UPTD PPA KabKota'!AX$5:AX$513,MATCH($D521,'UPTD PPA KabKota'!$C$5:$C$513,FALSE))</f>
        <v/>
      </c>
      <c r="CP521" s="218" t="str">
        <f t="array" ref="CP521">INDEX('UPTD PPA KabKota'!AY$5:AY$513,MATCH($D521,'UPTD PPA KabKota'!$C$5:$C$513,FALSE))</f>
        <v/>
      </c>
      <c r="CQ521" s="209" t="str">
        <f>IFERROR(__xludf.DUMMYFUNCTION("IF(ISBLANK($K521),"""",IF(REGEXMATCH($K521,""Peraturan""),""Ada"",IF(REGEXMATCH($K521,""Rekomendasi""),""Tidak Ada"", $K521)))
"),"#N/A")</f>
        <v>#N/A</v>
      </c>
      <c r="CR521" s="209" t="str">
        <f t="array" ref="CR521">index('UPTD PPA KabKota'!$BI$5:$BI$513,match($D521,'UPTD PPA KabKota'!$C$5:$C$513,false))</f>
        <v>Tidak Ada</v>
      </c>
      <c r="CS521" s="314" t="str">
        <f t="shared" si="91"/>
        <v>#N/A</v>
      </c>
    </row>
    <row r="522">
      <c r="A522" s="334">
        <v>516.0</v>
      </c>
      <c r="B522" s="334">
        <v>9.0</v>
      </c>
      <c r="C522" s="311" t="s">
        <v>105</v>
      </c>
      <c r="D522" s="312" t="s">
        <v>4268</v>
      </c>
      <c r="E522" s="315">
        <v>45689.0</v>
      </c>
      <c r="F522" s="218" t="str">
        <f t="array" ref="F522">INDEX('Ortala-KabKota'!F$2:F$415,MATCH($D522,'Ortala-KabKota'!$E$2:$E$415,FALSE))</f>
        <v/>
      </c>
      <c r="G522" s="218" t="str">
        <f t="array" ref="G522">INDEX('Ortala-KabKota'!G$2:G$415,MATCH($D522,'Ortala-KabKota'!$E$2:$E$415,FALSE))</f>
        <v/>
      </c>
      <c r="H522" s="218" t="str">
        <f t="array" ref="H522">INDEX('Ortala-KabKota'!H$2:H$415,MATCH($D522,'Ortala-KabKota'!$E$2:$E$415,FALSE))</f>
        <v/>
      </c>
      <c r="I522" s="218" t="str">
        <f t="array" ref="I522">INDEX('Ortala-KabKota'!I$2:I$415,MATCH($D522,'Ortala-KabKota'!$E$2:$E$415,FALSE))</f>
        <v/>
      </c>
      <c r="J522" s="218" t="str">
        <f t="array" ref="J522">INDEX('Ortala-KabKota'!J$2:J$415,MATCH($D522,'Ortala-KabKota'!$E$2:$E$415,FALSE))</f>
        <v>UPTD PPA</v>
      </c>
      <c r="K522" s="218" t="str">
        <f t="array" ref="K522">INDEX('Ortala-KabKota'!K$2:K$415,MATCH($D522,'Ortala-KabKota'!$E$2:$E$415,FALSE))</f>
        <v>Peraturan Walikota Jayapura Nomor 37 tahun 2020</v>
      </c>
      <c r="L522" s="218">
        <f t="array" ref="L522">INDEX('Ortala-KabKota'!L$2:L$415,MATCH($D522,'Ortala-KabKota'!$E$2:$E$415,FALSE))</f>
        <v>2020</v>
      </c>
      <c r="M522" s="218" t="str">
        <f t="array" ref="M522">INDEX('Ortala-KabKota'!M$2:M$415,MATCH($D522,'Ortala-KabKota'!$E$2:$E$415,FALSE))</f>
        <v/>
      </c>
      <c r="N522" s="218" t="str">
        <f t="array" ref="N522">INDEX('Ortala-KabKota'!N$2:N$415,MATCH($D522,'Ortala-KabKota'!$E$2:$E$415,FALSE))</f>
        <v/>
      </c>
      <c r="O522" s="218" t="str">
        <f t="array" ref="O522">INDEX('Ortala-KabKota'!O$2:O$415,MATCH($D522,'Ortala-KabKota'!$E$2:$E$415,FALSE))</f>
        <v/>
      </c>
      <c r="P522" s="218" t="str">
        <f t="array" ref="P522">INDEX('Ortala-KabKota'!P$2:P$415,MATCH($D522,'Ortala-KabKota'!$E$2:$E$415,FALSE))</f>
        <v/>
      </c>
      <c r="Q522" s="218" t="str">
        <f t="array" ref="Q522">INDEX('Ortala-KabKota'!Q$2:Q$415,MATCH($D522,'Ortala-KabKota'!$E$2:$E$415,FALSE))</f>
        <v/>
      </c>
      <c r="R522" s="218" t="str">
        <f t="array" ref="R522">INDEX('Ortala-KabKota'!R$2:R$415,MATCH($D522,'Ortala-KabKota'!$E$2:$E$415,FALSE))</f>
        <v/>
      </c>
      <c r="S522" s="218" t="str">
        <f t="array" ref="S522">INDEX('Ortala-KabKota'!S$2:S$415,MATCH($D522,'Ortala-KabKota'!$E$2:$E$415,FALSE))</f>
        <v/>
      </c>
      <c r="T522" s="218" t="str">
        <f t="array" ref="T522">INDEX('Ortala-KabKota'!T$2:T$415,MATCH($D522,'Ortala-KabKota'!$E$2:$E$415,FALSE))</f>
        <v/>
      </c>
      <c r="U522" s="218" t="str">
        <f t="array" ref="U522">INDEX('Ortala-KabKota'!U$2:U$415,MATCH($D522,'Ortala-KabKota'!$E$2:$E$415,FALSE))</f>
        <v/>
      </c>
      <c r="V522" s="218" t="str">
        <f t="array" ref="V522">INDEX('Ortala-KabKota'!V$2:V$415,MATCH($D522,'Ortala-KabKota'!$E$2:$E$415,FALSE))</f>
        <v/>
      </c>
      <c r="W522" s="218" t="str">
        <f t="array" ref="W522">INDEX('Ortala-KabKota'!W$2:W$415,MATCH($D522,'Ortala-KabKota'!$E$2:$E$415,FALSE))</f>
        <v/>
      </c>
      <c r="X522" s="218" t="str">
        <f t="array" ref="X522">INDEX('Ortala-KabKota'!X$2:X$415,MATCH($D522,'Ortala-KabKota'!$E$2:$E$415,FALSE))</f>
        <v/>
      </c>
      <c r="Y522" s="218" t="str">
        <f t="array" ref="Y522">INDEX('Ortala-KabKota'!Y$2:Y$415,MATCH($D522,'Ortala-KabKota'!$E$2:$E$415,FALSE))</f>
        <v/>
      </c>
      <c r="Z522" s="218" t="str">
        <f t="array" ref="Z522">INDEX('Ortala-KabKota'!Z$2:Z$415,MATCH($D522,'Ortala-KabKota'!$E$2:$E$415,FALSE))</f>
        <v/>
      </c>
      <c r="AA522" s="218" t="str">
        <f t="array" ref="AA522">INDEX('Ortala-KabKota'!AA$2:AA$415,MATCH($D522,'Ortala-KabKota'!$E$2:$E$415,FALSE))</f>
        <v/>
      </c>
      <c r="AB522" s="218" t="str">
        <f t="array" ref="AB522">INDEX('Ortala-KabKota'!AB$2:AB$415,MATCH($D522,'Ortala-KabKota'!$E$2:$E$415,FALSE))</f>
        <v/>
      </c>
      <c r="AC522" s="218" t="str">
        <f t="array" ref="AC522">INDEX('Ortala-KabKota'!AC$2:AC$415,MATCH($D522,'Ortala-KabKota'!$E$2:$E$415,FALSE))</f>
        <v/>
      </c>
      <c r="AD522" s="218" t="str">
        <f t="array" ref="AD522">INDEX('Ortala-KabKota'!AD$2:AD$415,MATCH($D522,'Ortala-KabKota'!$E$2:$E$415,FALSE))</f>
        <v/>
      </c>
      <c r="AE522" s="218" t="str">
        <f t="array" ref="AE522">INDEX('Ortala-KabKota'!AE$2:AE$415,MATCH($D522,'Ortala-KabKota'!$E$2:$E$415,FALSE))</f>
        <v/>
      </c>
      <c r="AF522" s="218" t="str">
        <f t="array" ref="AF522">INDEX('Ortala-KabKota'!AF$2:AF$415,MATCH($D522,'Ortala-KabKota'!$E$2:$E$415,FALSE))</f>
        <v/>
      </c>
      <c r="AG522" s="218" t="str">
        <f t="array" ref="AG522">INDEX('Ortala-KabKota'!AG$2:AG$415,MATCH($D522,'Ortala-KabKota'!$E$2:$E$415,FALSE))</f>
        <v/>
      </c>
      <c r="AH522" s="218" t="str">
        <f t="array" ref="AH522">INDEX('Ortala-KabKota'!AH$2:AH$415,MATCH($D522,'Ortala-KabKota'!$E$2:$E$415,FALSE))</f>
        <v/>
      </c>
      <c r="AI522" s="218" t="str">
        <f t="array" ref="AI522">INDEX('Ortala-KabKota'!AI$2:AI$415,MATCH($D522,'Ortala-KabKota'!$E$2:$E$415,FALSE))</f>
        <v/>
      </c>
      <c r="AJ522" s="218" t="str">
        <f t="array" ref="AJ522">INDEX('Ortala-KabKota'!AJ$2:AJ$415,MATCH($D522,'Ortala-KabKota'!$E$2:$E$415,FALSE))</f>
        <v/>
      </c>
      <c r="AK522" s="218" t="str">
        <f t="array" ref="AK522">INDEX('Ortala-KabKota'!AK$2:AK$415,MATCH($D522,'Ortala-KabKota'!$E$2:$E$415,FALSE))</f>
        <v/>
      </c>
      <c r="AL522" s="218" t="str">
        <f t="array" ref="AL522">INDEX('Ortala-KabKota'!AL$2:AL$415,MATCH($D522,'Ortala-KabKota'!$E$2:$E$415,FALSE))</f>
        <v/>
      </c>
      <c r="AM522" s="218" t="str">
        <f t="array" ref="AM522">INDEX('Ortala-KabKota'!AM$2:AM$415,MATCH($D522,'Ortala-KabKota'!$E$2:$E$415,FALSE))</f>
        <v/>
      </c>
      <c r="AN522" s="218" t="str">
        <f t="array" ref="AN522">INDEX('Ortala-KabKota'!AN$2:AN$415,MATCH($D522,'Ortala-KabKota'!$E$2:$E$415,FALSE))</f>
        <v/>
      </c>
      <c r="AO522" s="218" t="str">
        <f t="array" ref="AO522">INDEX('Ortala-KabKota'!AO$2:AO$415,MATCH($D522,'Ortala-KabKota'!$E$2:$E$415,FALSE))</f>
        <v/>
      </c>
      <c r="AP522" s="218" t="str">
        <f t="array" ref="AP522">INDEX('Ortala-KabKota'!AP$2:AP$415,MATCH($D522,'Ortala-KabKota'!$E$2:$E$415,FALSE))</f>
        <v/>
      </c>
      <c r="AQ522" s="218" t="str">
        <f t="array" ref="AQ522">INDEX('Ortala-KabKota'!AQ$2:AQ$415,MATCH($D522,'Ortala-KabKota'!$E$2:$E$415,FALSE))</f>
        <v/>
      </c>
      <c r="AR522" s="218" t="str">
        <f t="array" ref="AR522">INDEX('Ortala-KabKota'!AR$2:AR$415,MATCH($D522,'Ortala-KabKota'!$E$2:$E$415,FALSE))</f>
        <v/>
      </c>
      <c r="AS522" s="218" t="str">
        <f t="array" ref="AS522">INDEX('Ortala-KabKota'!AS$2:AS$415,MATCH($D522,'Ortala-KabKota'!$E$2:$E$415,FALSE))</f>
        <v/>
      </c>
      <c r="AT522" s="218" t="str">
        <f t="array" ref="AT522">INDEX('Ortala-KabKota'!AT$2:AT$415,MATCH($D522,'Ortala-KabKota'!$E$2:$E$415,FALSE))</f>
        <v/>
      </c>
      <c r="AU522" s="218" t="str">
        <f t="array" ref="AU522">INDEX('UPTD PPA KabKota'!D$5:D$513,MATCH($D522,'UPTD PPA KabKota'!$C$5:$C$513,FALSE))</f>
        <v/>
      </c>
      <c r="AV522" s="218" t="str">
        <f t="array" ref="AV522">INDEX('UPTD PPA KabKota'!E$5:E$513,MATCH($D522,'UPTD PPA KabKota'!$C$5:$C$513,FALSE))</f>
        <v/>
      </c>
      <c r="AW522" s="218" t="str">
        <f t="array" ref="AW522">INDEX('UPTD PPA KabKota'!F$5:F$513,MATCH($D522,'UPTD PPA KabKota'!$C$5:$C$513,FALSE))</f>
        <v/>
      </c>
      <c r="AX522" s="218" t="str">
        <f t="array" ref="AX522">INDEX('UPTD PPA KabKota'!G$5:G$513,MATCH($D522,'UPTD PPA KabKota'!$C$5:$C$513,FALSE))</f>
        <v/>
      </c>
      <c r="AY522" s="218" t="str">
        <f t="array" ref="AY522">INDEX('UPTD PPA KabKota'!H$5:H$513,MATCH($D522,'UPTD PPA KabKota'!$C$5:$C$513,FALSE))</f>
        <v/>
      </c>
      <c r="AZ522" s="218" t="str">
        <f t="array" ref="AZ522">INDEX('UPTD PPA KabKota'!I$5:I$513,MATCH($D522,'UPTD PPA KabKota'!$C$5:$C$513,FALSE))</f>
        <v>Peraturan Walikota Jayapura Nomor 37 Tahun 2020 Tentang Perubahan Atas Peraturan Walikota Nomor 24 Tahun 2019 Tentang Pembentukan, Kedudukan, Tugas Dan Fungsi, Susunan Organisasi Serta Tata Kerja Unit Pelaksana Teknis Pada Dinas Daerah Di Lingkungan Pemerintah Kota Jayapura</v>
      </c>
      <c r="BA522" s="218">
        <f t="array" ref="BA522">INDEX('UPTD PPA KabKota'!J$5:J$513,MATCH($D522,'UPTD PPA KabKota'!$C$5:$C$513,FALSE))</f>
        <v>2020</v>
      </c>
      <c r="BB522" s="218" t="str">
        <f t="array" ref="BB522">INDEX('UPTD PPA KabKota'!K$5:K$513,MATCH($D522,'UPTD PPA KabKota'!$C$5:$C$513,FALSE))</f>
        <v>A</v>
      </c>
      <c r="BC522" s="218" t="str">
        <f t="array" ref="BC522">INDEX('UPTD PPA KabKota'!L$5:L$513,MATCH($D522,'UPTD PPA KabKota'!$C$5:$C$513,FALSE))</f>
        <v/>
      </c>
      <c r="BD522" s="218" t="str">
        <f t="array" ref="BD522">INDEX('UPTD PPA KabKota'!M$5:M$513,MATCH($D522,'UPTD PPA KabKota'!$C$5:$C$513,FALSE))</f>
        <v/>
      </c>
      <c r="BE522" s="218" t="str">
        <f t="array" ref="BE522">INDEX('UPTD PPA KabKota'!N$5:N$513,MATCH($D522,'UPTD PPA KabKota'!$C$5:$C$513,FALSE))</f>
        <v/>
      </c>
      <c r="BF522" s="218" t="str">
        <f t="array" ref="BF522">INDEX('UPTD PPA KabKota'!O$5:O$513,MATCH($D522,'UPTD PPA KabKota'!$C$5:$C$513,FALSE))</f>
        <v/>
      </c>
      <c r="BG522" s="218" t="str">
        <f t="array" ref="BG522">INDEX('UPTD PPA KabKota'!P$5:P$513,MATCH($D522,'UPTD PPA KabKota'!$C$5:$C$513,FALSE))</f>
        <v/>
      </c>
      <c r="BH522" s="218" t="str">
        <f t="array" ref="BH522">INDEX('UPTD PPA KabKota'!Q$5:Q$513,MATCH($D522,'UPTD PPA KabKota'!$C$5:$C$513,FALSE))</f>
        <v/>
      </c>
      <c r="BI522" s="218" t="str">
        <f t="array" ref="BI522">INDEX('UPTD PPA KabKota'!R$5:R$513,MATCH($D522,'UPTD PPA KabKota'!$C$5:$C$513,FALSE))</f>
        <v/>
      </c>
      <c r="BJ522" s="218" t="str">
        <f t="array" ref="BJ522">INDEX('UPTD PPA KabKota'!S$5:S$513,MATCH($D522,'UPTD PPA KabKota'!$C$5:$C$513,FALSE))</f>
        <v/>
      </c>
      <c r="BK522" s="218" t="str">
        <f t="array" ref="BK522">INDEX('UPTD PPA KabKota'!T$5:T$513,MATCH($D522,'UPTD PPA KabKota'!$C$5:$C$513,FALSE))</f>
        <v/>
      </c>
      <c r="BL522" s="218" t="str">
        <f t="array" ref="BL522">INDEX('UPTD PPA KabKota'!U$5:U$513,MATCH($D522,'UPTD PPA KabKota'!$C$5:$C$513,FALSE))</f>
        <v/>
      </c>
      <c r="BM522" s="218" t="str">
        <f t="array" ref="BM522">INDEX('UPTD PPA KabKota'!V$5:V$513,MATCH($D522,'UPTD PPA KabKota'!$C$5:$C$513,FALSE))</f>
        <v/>
      </c>
      <c r="BN522" s="218" t="str">
        <f t="array" ref="BN522">INDEX('UPTD PPA KabKota'!W$5:W$513,MATCH($D522,'UPTD PPA KabKota'!$C$5:$C$513,FALSE))</f>
        <v/>
      </c>
      <c r="BO522" s="218" t="str">
        <f t="array" ref="BO522">INDEX('UPTD PPA KabKota'!X$5:X$513,MATCH($D522,'UPTD PPA KabKota'!$C$5:$C$513,FALSE))</f>
        <v/>
      </c>
      <c r="BP522" s="218" t="str">
        <f t="array" ref="BP522">INDEX('UPTD PPA KabKota'!Y$5:Y$513,MATCH($D522,'UPTD PPA KabKota'!$C$5:$C$513,FALSE))</f>
        <v/>
      </c>
      <c r="BQ522" s="218" t="str">
        <f t="array" ref="BQ522">INDEX('UPTD PPA KabKota'!Z$5:Z$513,MATCH($D522,'UPTD PPA KabKota'!$C$5:$C$513,FALSE))</f>
        <v/>
      </c>
      <c r="BR522" s="218" t="str">
        <f t="array" ref="BR522">INDEX('UPTD PPA KabKota'!AA$5:AA$513,MATCH($D522,'UPTD PPA KabKota'!$C$5:$C$513,FALSE))</f>
        <v/>
      </c>
      <c r="BS522" s="218" t="str">
        <f t="array" ref="BS522">INDEX('UPTD PPA KabKota'!AB$5:AB$513,MATCH($D522,'UPTD PPA KabKota'!$C$5:$C$513,FALSE))</f>
        <v/>
      </c>
      <c r="BT522" s="218" t="str">
        <f t="array" ref="BT522">INDEX('UPTD PPA KabKota'!AC$5:AC$513,MATCH($D522,'UPTD PPA KabKota'!$C$5:$C$513,FALSE))</f>
        <v/>
      </c>
      <c r="BU522" s="218" t="str">
        <f t="array" ref="BU522">INDEX('UPTD PPA KabKota'!AD$5:AD$513,MATCH($D522,'UPTD PPA KabKota'!$C$5:$C$513,FALSE))</f>
        <v/>
      </c>
      <c r="BV522" s="218" t="str">
        <f t="array" ref="BV522">INDEX('UPTD PPA KabKota'!AE$5:AE$513,MATCH($D522,'UPTD PPA KabKota'!$C$5:$C$513,FALSE))</f>
        <v/>
      </c>
      <c r="BW522" s="218" t="str">
        <f t="array" ref="BW522">INDEX('UPTD PPA KabKota'!AF$5:AF$513,MATCH($D522,'UPTD PPA KabKota'!$C$5:$C$513,FALSE))</f>
        <v/>
      </c>
      <c r="BX522" s="218" t="str">
        <f t="array" ref="BX522">INDEX('UPTD PPA KabKota'!AG$5:AG$513,MATCH($D522,'UPTD PPA KabKota'!$C$5:$C$513,FALSE))</f>
        <v/>
      </c>
      <c r="BY522" s="218" t="str">
        <f t="array" ref="BY522">INDEX('UPTD PPA KabKota'!AH$5:AH$513,MATCH($D522,'UPTD PPA KabKota'!$C$5:$C$513,FALSE))</f>
        <v/>
      </c>
      <c r="BZ522" s="218" t="str">
        <f t="array" ref="BZ522">INDEX('UPTD PPA KabKota'!AI$5:AI$513,MATCH($D522,'UPTD PPA KabKota'!$C$5:$C$513,FALSE))</f>
        <v/>
      </c>
      <c r="CA522" s="218" t="str">
        <f t="array" ref="CA522">INDEX('UPTD PPA KabKota'!AJ$5:AJ$513,MATCH($D522,'UPTD PPA KabKota'!$C$5:$C$513,FALSE))</f>
        <v/>
      </c>
      <c r="CB522" s="218" t="str">
        <f t="array" ref="CB522">INDEX('UPTD PPA KabKota'!AK$5:AK$513,MATCH($D522,'UPTD PPA KabKota'!$C$5:$C$513,FALSE))</f>
        <v/>
      </c>
      <c r="CC522" s="218" t="str">
        <f t="array" ref="CC522">INDEX('UPTD PPA KabKota'!AL$5:AL$513,MATCH($D522,'UPTD PPA KabKota'!$C$5:$C$513,FALSE))</f>
        <v/>
      </c>
      <c r="CD522" s="218" t="str">
        <f t="array" ref="CD522">INDEX('UPTD PPA KabKota'!AM$5:AM$513,MATCH($D522,'UPTD PPA KabKota'!$C$5:$C$513,FALSE))</f>
        <v/>
      </c>
      <c r="CE522" s="218" t="str">
        <f t="array" ref="CE522">INDEX('UPTD PPA KabKota'!AN$5:AN$513,MATCH($D522,'UPTD PPA KabKota'!$C$5:$C$513,FALSE))</f>
        <v/>
      </c>
      <c r="CF522" s="218" t="str">
        <f t="array" ref="CF522">INDEX('UPTD PPA KabKota'!AO$5:AO$513,MATCH($D522,'UPTD PPA KabKota'!$C$5:$C$513,FALSE))</f>
        <v/>
      </c>
      <c r="CG522" s="218" t="str">
        <f t="array" ref="CG522">INDEX('UPTD PPA KabKota'!AP$5:AP$513,MATCH($D522,'UPTD PPA KabKota'!$C$5:$C$513,FALSE))</f>
        <v/>
      </c>
      <c r="CH522" s="218" t="str">
        <f t="array" ref="CH522">INDEX('UPTD PPA KabKota'!AQ$5:AQ$513,MATCH($D522,'UPTD PPA KabKota'!$C$5:$C$513,FALSE))</f>
        <v/>
      </c>
      <c r="CI522" s="218" t="str">
        <f t="array" ref="CI522">INDEX('UPTD PPA KabKota'!AR$5:AR$513,MATCH($D522,'UPTD PPA KabKota'!$C$5:$C$513,FALSE))</f>
        <v/>
      </c>
      <c r="CJ522" s="218" t="str">
        <f t="array" ref="CJ522">INDEX('UPTD PPA KabKota'!AS$5:AS$513,MATCH($D522,'UPTD PPA KabKota'!$C$5:$C$513,FALSE))</f>
        <v/>
      </c>
      <c r="CK522" s="218" t="str">
        <f t="array" ref="CK522">INDEX('UPTD PPA KabKota'!AT$5:AT$513,MATCH($D522,'UPTD PPA KabKota'!$C$5:$C$513,FALSE))</f>
        <v/>
      </c>
      <c r="CL522" s="218" t="str">
        <f t="array" ref="CL522">INDEX('UPTD PPA KabKota'!AU$5:AU$513,MATCH($D522,'UPTD PPA KabKota'!$C$5:$C$513,FALSE))</f>
        <v/>
      </c>
      <c r="CM522" s="218" t="str">
        <f t="array" ref="CM522">INDEX('UPTD PPA KabKota'!AV$5:AV$513,MATCH($D522,'UPTD PPA KabKota'!$C$5:$C$513,FALSE))</f>
        <v/>
      </c>
      <c r="CN522" s="218" t="str">
        <f t="array" ref="CN522">INDEX('UPTD PPA KabKota'!AW$5:AW$513,MATCH($D522,'UPTD PPA KabKota'!$C$5:$C$513,FALSE))</f>
        <v/>
      </c>
      <c r="CO522" s="218" t="str">
        <f t="array" ref="CO522">INDEX('UPTD PPA KabKota'!AX$5:AX$513,MATCH($D522,'UPTD PPA KabKota'!$C$5:$C$513,FALSE))</f>
        <v/>
      </c>
      <c r="CP522" s="218" t="str">
        <f t="array" ref="CP522">INDEX('UPTD PPA KabKota'!AY$5:AY$513,MATCH($D522,'UPTD PPA KabKota'!$C$5:$C$513,FALSE))</f>
        <v/>
      </c>
      <c r="CQ522" s="209" t="str">
        <f>IFERROR(__xludf.DUMMYFUNCTION("IF(ISBLANK($K522),"""",IF(REGEXMATCH($K522,""Peraturan""),""Ada"",IF(REGEXMATCH($K522,""Rekomendasi""),""Tidak Ada"", $K522)))
"),"Ada")</f>
        <v>Ada</v>
      </c>
      <c r="CR522" s="209" t="str">
        <f t="array" ref="CR522">index('UPTD PPA KabKota'!$BI$5:$BI$513,match($D522,'UPTD PPA KabKota'!$C$5:$C$513,false))</f>
        <v>Ada</v>
      </c>
      <c r="CS522" s="314" t="str">
        <f t="shared" si="91"/>
        <v>Ada</v>
      </c>
    </row>
    <row r="523">
      <c r="A523" s="334">
        <v>517.0</v>
      </c>
      <c r="B523" s="300"/>
      <c r="C523" s="301" t="s">
        <v>4397</v>
      </c>
      <c r="D523" s="317" t="s">
        <v>4397</v>
      </c>
      <c r="E523" s="302">
        <v>45748.0</v>
      </c>
      <c r="F523" s="303" t="str">
        <f t="array" ref="F523">INDEX('Ortala-Provinsi'!C$2:C$39,MATCH($D523,'Ortala-Provinsi'!$B$2:$B$39,FALSE))</f>
        <v>#N/A</v>
      </c>
      <c r="G523" s="303" t="str">
        <f t="array" ref="G523">INDEX('Ortala-Provinsi'!D$2:D$39,MATCH($D523,'Ortala-Provinsi'!$B$2:$B$39,FALSE))</f>
        <v>#N/A</v>
      </c>
      <c r="H523" s="303" t="str">
        <f t="array" ref="H523">INDEX('Ortala-Provinsi'!E$2:E$39,MATCH($D523,'Ortala-Provinsi'!$B$2:$B$39,FALSE))</f>
        <v>#N/A</v>
      </c>
      <c r="I523" s="303" t="str">
        <f t="array" ref="I523">INDEX('Ortala-Provinsi'!F$2:F$39,MATCH($D523,'Ortala-Provinsi'!$B$2:$B$39,FALSE))</f>
        <v>#N/A</v>
      </c>
      <c r="J523" s="303" t="str">
        <f t="array" ref="J523">INDEX('Ortala-Provinsi'!G$2:G$39,MATCH($D523,'Ortala-Provinsi'!$B$2:$B$39,FALSE))</f>
        <v>#N/A</v>
      </c>
      <c r="K523" s="303" t="str">
        <f t="array" ref="K523">INDEX('Ortala-Provinsi'!H$2:H$39,MATCH($D523,'Ortala-Provinsi'!$B$2:$B$39,FALSE))</f>
        <v>#N/A</v>
      </c>
      <c r="L523" s="303" t="str">
        <f t="array" ref="L523">INDEX('Ortala-Provinsi'!I$2:I$39,MATCH($D523,'Ortala-Provinsi'!$B$2:$B$39,FALSE))</f>
        <v>#N/A</v>
      </c>
      <c r="M523" s="303" t="str">
        <f t="array" ref="M523">INDEX('Ortala-Provinsi'!J$2:J$39,MATCH($D523,'Ortala-Provinsi'!$B$2:$B$39,FALSE))</f>
        <v>#N/A</v>
      </c>
      <c r="N523" s="303" t="str">
        <f t="array" ref="N523">INDEX('Ortala-Provinsi'!K$2:K$39,MATCH($D523,'Ortala-Provinsi'!$B$2:$B$39,FALSE))</f>
        <v>#N/A</v>
      </c>
      <c r="O523" s="303" t="str">
        <f t="array" ref="O523">INDEX('Ortala-Provinsi'!L$2:L$39,MATCH($D523,'Ortala-Provinsi'!$B$2:$B$39,FALSE))</f>
        <v>#N/A</v>
      </c>
      <c r="P523" s="303" t="str">
        <f t="array" ref="P523">INDEX('Ortala-Provinsi'!M$2:M$39,MATCH($D523,'Ortala-Provinsi'!$B$2:$B$39,FALSE))</f>
        <v>#N/A</v>
      </c>
      <c r="Q523" s="303" t="str">
        <f t="array" ref="Q523">INDEX('Ortala-Provinsi'!N$2:N$39,MATCH($D523,'Ortala-Provinsi'!$B$2:$B$39,FALSE))</f>
        <v>#N/A</v>
      </c>
      <c r="R523" s="303" t="str">
        <f t="array" ref="R523">INDEX('Ortala-Provinsi'!O$2:O$39,MATCH($D523,'Ortala-Provinsi'!$B$2:$B$39,FALSE))</f>
        <v>#N/A</v>
      </c>
      <c r="S523" s="303" t="str">
        <f t="array" ref="S523">INDEX('Ortala-Provinsi'!P$2:P$39,MATCH($D523,'Ortala-Provinsi'!$B$2:$B$39,FALSE))</f>
        <v>#N/A</v>
      </c>
      <c r="T523" s="303" t="str">
        <f t="array" ref="T523">INDEX('Ortala-Provinsi'!Q$2:Q$39,MATCH($D523,'Ortala-Provinsi'!$B$2:$B$39,FALSE))</f>
        <v>#N/A</v>
      </c>
      <c r="U523" s="303" t="str">
        <f t="array" ref="U523">INDEX('Ortala-Provinsi'!R$2:R$39,MATCH($D523,'Ortala-Provinsi'!$B$2:$B$39,FALSE))</f>
        <v>#N/A</v>
      </c>
      <c r="V523" s="303" t="str">
        <f t="array" ref="V523">INDEX('Ortala-Provinsi'!S$2:S$39,MATCH($D523,'Ortala-Provinsi'!$B$2:$B$39,FALSE))</f>
        <v>#N/A</v>
      </c>
      <c r="W523" s="303" t="str">
        <f t="array" ref="W523">INDEX('Ortala-Provinsi'!T$2:T$39,MATCH($D523,'Ortala-Provinsi'!$B$2:$B$39,FALSE))</f>
        <v>#N/A</v>
      </c>
      <c r="X523" s="303" t="str">
        <f t="array" ref="X523">INDEX('Ortala-Provinsi'!U$2:U$39,MATCH($D523,'Ortala-Provinsi'!$B$2:$B$39,FALSE))</f>
        <v>#N/A</v>
      </c>
      <c r="Y523" s="303" t="str">
        <f t="array" ref="Y523">INDEX('Ortala-Provinsi'!V$2:V$39,MATCH($D523,'Ortala-Provinsi'!$B$2:$B$39,FALSE))</f>
        <v>#N/A</v>
      </c>
      <c r="Z523" s="303" t="str">
        <f t="array" ref="Z523">INDEX('Ortala-Provinsi'!W$2:W$39,MATCH($D523,'Ortala-Provinsi'!$B$2:$B$39,FALSE))</f>
        <v>#N/A</v>
      </c>
      <c r="AA523" s="303" t="str">
        <f t="array" ref="AA523">INDEX('Ortala-Provinsi'!X$2:X$39,MATCH($D523,'Ortala-Provinsi'!$B$2:$B$39,FALSE))</f>
        <v>#N/A</v>
      </c>
      <c r="AB523" s="303" t="str">
        <f t="array" ref="AB523">INDEX('Ortala-Provinsi'!Y$2:Y$39,MATCH($D523,'Ortala-Provinsi'!$B$2:$B$39,FALSE))</f>
        <v>#N/A</v>
      </c>
      <c r="AC523" s="303" t="str">
        <f t="array" ref="AC523">INDEX('Ortala-Provinsi'!Z$2:Z$39,MATCH($D523,'Ortala-Provinsi'!$B$2:$B$39,FALSE))</f>
        <v>#N/A</v>
      </c>
      <c r="AD523" s="303" t="str">
        <f t="array" ref="AD523">INDEX('Ortala-Provinsi'!AA$2:AA$39,MATCH($D523,'Ortala-Provinsi'!$B$2:$B$39,FALSE))</f>
        <v>#N/A</v>
      </c>
      <c r="AE523" s="303" t="str">
        <f t="array" ref="AE523">INDEX('Ortala-Provinsi'!AB$2:AB$39,MATCH($D523,'Ortala-Provinsi'!$B$2:$B$39,FALSE))</f>
        <v>#N/A</v>
      </c>
      <c r="AF523" s="303" t="str">
        <f t="array" ref="AF523">INDEX('Ortala-Provinsi'!AC$2:AC$39,MATCH($D523,'Ortala-Provinsi'!$B$2:$B$39,FALSE))</f>
        <v>#N/A</v>
      </c>
      <c r="AG523" s="303" t="str">
        <f t="array" ref="AG523">INDEX('Ortala-Provinsi'!AD$2:AD$39,MATCH($D523,'Ortala-Provinsi'!$B$2:$B$39,FALSE))</f>
        <v>#N/A</v>
      </c>
      <c r="AH523" s="303" t="str">
        <f t="array" ref="AH523">INDEX('Ortala-Provinsi'!AE$2:AE$39,MATCH($D523,'Ortala-Provinsi'!$B$2:$B$39,FALSE))</f>
        <v>#N/A</v>
      </c>
      <c r="AI523" s="303" t="str">
        <f t="array" ref="AI523">INDEX('Ortala-Provinsi'!AF$2:AF$39,MATCH($D523,'Ortala-Provinsi'!$B$2:$B$39,FALSE))</f>
        <v>#N/A</v>
      </c>
      <c r="AJ523" s="303" t="str">
        <f t="array" ref="AJ523">INDEX('Ortala-Provinsi'!AG$2:AG$39,MATCH($D523,'Ortala-Provinsi'!$B$2:$B$39,FALSE))</f>
        <v>#N/A</v>
      </c>
      <c r="AK523" s="303" t="str">
        <f t="array" ref="AK523">INDEX('Ortala-Provinsi'!AH$2:AH$39,MATCH($D523,'Ortala-Provinsi'!$B$2:$B$39,FALSE))</f>
        <v>#N/A</v>
      </c>
      <c r="AL523" s="303" t="str">
        <f t="array" ref="AL523">INDEX('Ortala-Provinsi'!AI$2:AI$39,MATCH($D523,'Ortala-Provinsi'!$B$2:$B$39,FALSE))</f>
        <v>#N/A</v>
      </c>
      <c r="AM523" s="303" t="str">
        <f t="array" ref="AM523">INDEX('Ortala-Provinsi'!AJ$2:AJ$39,MATCH($D523,'Ortala-Provinsi'!$B$2:$B$39,FALSE))</f>
        <v>#N/A</v>
      </c>
      <c r="AN523" s="303" t="str">
        <f t="array" ref="AN523">INDEX('Ortala-Provinsi'!AK$2:AK$39,MATCH($D523,'Ortala-Provinsi'!$B$2:$B$39,FALSE))</f>
        <v>#N/A</v>
      </c>
      <c r="AO523" s="303" t="str">
        <f t="array" ref="AO523">INDEX('Ortala-Provinsi'!AL$2:AL$39,MATCH($D523,'Ortala-Provinsi'!$B$2:$B$39,FALSE))</f>
        <v>#N/A</v>
      </c>
      <c r="AP523" s="303" t="str">
        <f t="array" ref="AP523">INDEX('Ortala-Provinsi'!AM$2:AM$39,MATCH($D523,'Ortala-Provinsi'!$B$2:$B$39,FALSE))</f>
        <v>#N/A</v>
      </c>
      <c r="AQ523" s="303" t="str">
        <f t="array" ref="AQ523">INDEX('Ortala-Provinsi'!AN$2:AN$39,MATCH($D523,'Ortala-Provinsi'!$B$2:$B$39,FALSE))</f>
        <v>#N/A</v>
      </c>
      <c r="AR523" s="303" t="str">
        <f t="array" ref="AR523">INDEX('Ortala-Provinsi'!AO$2:AO$39,MATCH($D523,'Ortala-Provinsi'!$B$2:$B$39,FALSE))</f>
        <v>#N/A</v>
      </c>
      <c r="AS523" s="303" t="str">
        <f t="array" ref="AS523">INDEX('Ortala-Provinsi'!AP$2:AP$39,MATCH($D523,'Ortala-Provinsi'!$B$2:$B$39,FALSE))</f>
        <v>#N/A</v>
      </c>
      <c r="AT523" s="303" t="str">
        <f t="array" ref="AT523">INDEX('Ortala-Provinsi'!AQ$2:AQ$39,MATCH($D523,'Ortala-Provinsi'!$B$2:$B$39,FALSE))</f>
        <v>#N/A</v>
      </c>
      <c r="AU523" s="304" t="str">
        <f t="shared" ref="AU523:CP523" si="92">INDEX(#REF!,MATCH($D523,#REF!,FALSE))</f>
        <v>#REF!</v>
      </c>
      <c r="AV523" s="304" t="str">
        <f t="shared" si="92"/>
        <v>#REF!</v>
      </c>
      <c r="AW523" s="304" t="str">
        <f t="shared" si="92"/>
        <v>#REF!</v>
      </c>
      <c r="AX523" s="304" t="str">
        <f t="shared" si="92"/>
        <v>#REF!</v>
      </c>
      <c r="AY523" s="304" t="str">
        <f t="shared" si="92"/>
        <v>#REF!</v>
      </c>
      <c r="AZ523" s="304" t="str">
        <f t="shared" si="92"/>
        <v>#REF!</v>
      </c>
      <c r="BA523" s="305" t="str">
        <f t="shared" si="92"/>
        <v>#REF!</v>
      </c>
      <c r="BB523" s="304" t="str">
        <f t="shared" si="92"/>
        <v>#REF!</v>
      </c>
      <c r="BC523" s="304" t="str">
        <f t="shared" si="92"/>
        <v>#REF!</v>
      </c>
      <c r="BD523" s="304" t="str">
        <f t="shared" si="92"/>
        <v>#REF!</v>
      </c>
      <c r="BE523" s="304" t="str">
        <f t="shared" si="92"/>
        <v>#REF!</v>
      </c>
      <c r="BF523" s="304" t="str">
        <f t="shared" si="92"/>
        <v>#REF!</v>
      </c>
      <c r="BG523" s="304" t="str">
        <f t="shared" si="92"/>
        <v>#REF!</v>
      </c>
      <c r="BH523" s="304" t="str">
        <f t="shared" si="92"/>
        <v>#REF!</v>
      </c>
      <c r="BI523" s="304" t="str">
        <f t="shared" si="92"/>
        <v>#REF!</v>
      </c>
      <c r="BJ523" s="304" t="str">
        <f t="shared" si="92"/>
        <v>#REF!</v>
      </c>
      <c r="BK523" s="304" t="str">
        <f t="shared" si="92"/>
        <v>#REF!</v>
      </c>
      <c r="BL523" s="304" t="str">
        <f t="shared" si="92"/>
        <v>#REF!</v>
      </c>
      <c r="BM523" s="304" t="str">
        <f t="shared" si="92"/>
        <v>#REF!</v>
      </c>
      <c r="BN523" s="304" t="str">
        <f t="shared" si="92"/>
        <v>#REF!</v>
      </c>
      <c r="BO523" s="304" t="str">
        <f t="shared" si="92"/>
        <v>#REF!</v>
      </c>
      <c r="BP523" s="304" t="str">
        <f t="shared" si="92"/>
        <v>#REF!</v>
      </c>
      <c r="BQ523" s="304" t="str">
        <f t="shared" si="92"/>
        <v>#REF!</v>
      </c>
      <c r="BR523" s="304" t="str">
        <f t="shared" si="92"/>
        <v>#REF!</v>
      </c>
      <c r="BS523" s="304" t="str">
        <f t="shared" si="92"/>
        <v>#REF!</v>
      </c>
      <c r="BT523" s="304" t="str">
        <f t="shared" si="92"/>
        <v>#REF!</v>
      </c>
      <c r="BU523" s="304" t="str">
        <f t="shared" si="92"/>
        <v>#REF!</v>
      </c>
      <c r="BV523" s="304" t="str">
        <f t="shared" si="92"/>
        <v>#REF!</v>
      </c>
      <c r="BW523" s="304" t="str">
        <f t="shared" si="92"/>
        <v>#REF!</v>
      </c>
      <c r="BX523" s="304" t="str">
        <f t="shared" si="92"/>
        <v>#REF!</v>
      </c>
      <c r="BY523" s="304" t="str">
        <f t="shared" si="92"/>
        <v>#REF!</v>
      </c>
      <c r="BZ523" s="304" t="str">
        <f t="shared" si="92"/>
        <v>#REF!</v>
      </c>
      <c r="CA523" s="304" t="str">
        <f t="shared" si="92"/>
        <v>#REF!</v>
      </c>
      <c r="CB523" s="304" t="str">
        <f t="shared" si="92"/>
        <v>#REF!</v>
      </c>
      <c r="CC523" s="304" t="str">
        <f t="shared" si="92"/>
        <v>#REF!</v>
      </c>
      <c r="CD523" s="304" t="str">
        <f t="shared" si="92"/>
        <v>#REF!</v>
      </c>
      <c r="CE523" s="304" t="str">
        <f t="shared" si="92"/>
        <v>#REF!</v>
      </c>
      <c r="CF523" s="305" t="str">
        <f t="shared" si="92"/>
        <v>#REF!</v>
      </c>
      <c r="CG523" s="304" t="str">
        <f t="shared" si="92"/>
        <v>#REF!</v>
      </c>
      <c r="CH523" s="306" t="str">
        <f t="shared" si="92"/>
        <v>#REF!</v>
      </c>
      <c r="CI523" s="306" t="str">
        <f t="shared" si="92"/>
        <v>#REF!</v>
      </c>
      <c r="CJ523" s="306" t="str">
        <f t="shared" si="92"/>
        <v>#REF!</v>
      </c>
      <c r="CK523" s="304" t="str">
        <f t="shared" si="92"/>
        <v>#REF!</v>
      </c>
      <c r="CL523" s="306" t="str">
        <f t="shared" si="92"/>
        <v>#REF!</v>
      </c>
      <c r="CM523" s="306" t="str">
        <f t="shared" si="92"/>
        <v>#REF!</v>
      </c>
      <c r="CN523" s="306" t="str">
        <f t="shared" si="92"/>
        <v>#REF!</v>
      </c>
      <c r="CO523" s="306" t="str">
        <f t="shared" si="92"/>
        <v>#REF!</v>
      </c>
      <c r="CP523" s="306" t="str">
        <f t="shared" si="92"/>
        <v>#REF!</v>
      </c>
      <c r="CQ523" s="307" t="str">
        <f>IFERROR(__xludf.DUMMYFUNCTION("IF(ISBLANK($K523),"""",IF(REGEXMATCH($K523,""Peraturan""),""Ada"",IF(REGEXMATCH($K523,""Rekomendasi""),""Tidak Ada"", $K523)))
"),"#N/A")</f>
        <v>#N/A</v>
      </c>
      <c r="CR523" s="308" t="str">
        <f t="array" ref="CR523">INDEX(#REF!,MATCH($D523,#REF!,FALSE))</f>
        <v>#REF!</v>
      </c>
      <c r="CS523" s="345"/>
    </row>
    <row r="524">
      <c r="A524" s="334">
        <v>518.0</v>
      </c>
      <c r="B524" s="334">
        <v>1.0</v>
      </c>
      <c r="C524" s="311" t="s">
        <v>4397</v>
      </c>
      <c r="D524" s="312" t="s">
        <v>4371</v>
      </c>
      <c r="E524" s="315">
        <v>45689.0</v>
      </c>
      <c r="F524" s="218" t="str">
        <f t="array" ref="F524">INDEX('Ortala-KabKota'!F$2:F$415,MATCH($D524,'Ortala-KabKota'!$E$2:$E$415,FALSE))</f>
        <v/>
      </c>
      <c r="G524" s="218" t="str">
        <f t="array" ref="G524">INDEX('Ortala-KabKota'!G$2:G$415,MATCH($D524,'Ortala-KabKota'!$E$2:$E$415,FALSE))</f>
        <v/>
      </c>
      <c r="H524" s="218" t="str">
        <f t="array" ref="H524">INDEX('Ortala-KabKota'!H$2:H$415,MATCH($D524,'Ortala-KabKota'!$E$2:$E$415,FALSE))</f>
        <v/>
      </c>
      <c r="I524" s="218" t="str">
        <f t="array" ref="I524">INDEX('Ortala-KabKota'!I$2:I$415,MATCH($D524,'Ortala-KabKota'!$E$2:$E$415,FALSE))</f>
        <v/>
      </c>
      <c r="J524" s="218" t="str">
        <f t="array" ref="J524">INDEX('Ortala-KabKota'!J$2:J$415,MATCH($D524,'Ortala-KabKota'!$E$2:$E$415,FALSE))</f>
        <v>UPTD PPA</v>
      </c>
      <c r="K524" s="218" t="str">
        <f t="array" ref="K524">INDEX('Ortala-KabKota'!K$2:K$415,MATCH($D524,'Ortala-KabKota'!$E$2:$E$415,FALSE))</f>
        <v>Peraturan Bupati Merauke Nomor 127 Tahun 2023</v>
      </c>
      <c r="L524" s="218">
        <f t="array" ref="L524">INDEX('Ortala-KabKota'!L$2:L$415,MATCH($D524,'Ortala-KabKota'!$E$2:$E$415,FALSE))</f>
        <v>2023</v>
      </c>
      <c r="M524" s="218" t="str">
        <f t="array" ref="M524">INDEX('Ortala-KabKota'!M$2:M$415,MATCH($D524,'Ortala-KabKota'!$E$2:$E$415,FALSE))</f>
        <v>A</v>
      </c>
      <c r="N524" s="218" t="str">
        <f t="array" ref="N524">INDEX('Ortala-KabKota'!N$2:N$415,MATCH($D524,'Ortala-KabKota'!$E$2:$E$415,FALSE))</f>
        <v/>
      </c>
      <c r="O524" s="218" t="str">
        <f t="array" ref="O524">INDEX('Ortala-KabKota'!O$2:O$415,MATCH($D524,'Ortala-KabKota'!$E$2:$E$415,FALSE))</f>
        <v/>
      </c>
      <c r="P524" s="218" t="str">
        <f t="array" ref="P524">INDEX('Ortala-KabKota'!P$2:P$415,MATCH($D524,'Ortala-KabKota'!$E$2:$E$415,FALSE))</f>
        <v/>
      </c>
      <c r="Q524" s="218" t="str">
        <f t="array" ref="Q524">INDEX('Ortala-KabKota'!Q$2:Q$415,MATCH($D524,'Ortala-KabKota'!$E$2:$E$415,FALSE))</f>
        <v/>
      </c>
      <c r="R524" s="218" t="str">
        <f t="array" ref="R524">INDEX('Ortala-KabKota'!R$2:R$415,MATCH($D524,'Ortala-KabKota'!$E$2:$E$415,FALSE))</f>
        <v/>
      </c>
      <c r="S524" s="218" t="str">
        <f t="array" ref="S524">INDEX('Ortala-KabKota'!S$2:S$415,MATCH($D524,'Ortala-KabKota'!$E$2:$E$415,FALSE))</f>
        <v/>
      </c>
      <c r="T524" s="218" t="str">
        <f t="array" ref="T524">INDEX('Ortala-KabKota'!T$2:T$415,MATCH($D524,'Ortala-KabKota'!$E$2:$E$415,FALSE))</f>
        <v/>
      </c>
      <c r="U524" s="218" t="str">
        <f t="array" ref="U524">INDEX('Ortala-KabKota'!U$2:U$415,MATCH($D524,'Ortala-KabKota'!$E$2:$E$415,FALSE))</f>
        <v/>
      </c>
      <c r="V524" s="218" t="str">
        <f t="array" ref="V524">INDEX('Ortala-KabKota'!V$2:V$415,MATCH($D524,'Ortala-KabKota'!$E$2:$E$415,FALSE))</f>
        <v/>
      </c>
      <c r="W524" s="218" t="str">
        <f t="array" ref="W524">INDEX('Ortala-KabKota'!W$2:W$415,MATCH($D524,'Ortala-KabKota'!$E$2:$E$415,FALSE))</f>
        <v/>
      </c>
      <c r="X524" s="218" t="str">
        <f t="array" ref="X524">INDEX('Ortala-KabKota'!X$2:X$415,MATCH($D524,'Ortala-KabKota'!$E$2:$E$415,FALSE))</f>
        <v/>
      </c>
      <c r="Y524" s="218" t="str">
        <f t="array" ref="Y524">INDEX('Ortala-KabKota'!Y$2:Y$415,MATCH($D524,'Ortala-KabKota'!$E$2:$E$415,FALSE))</f>
        <v/>
      </c>
      <c r="Z524" s="218" t="str">
        <f t="array" ref="Z524">INDEX('Ortala-KabKota'!Z$2:Z$415,MATCH($D524,'Ortala-KabKota'!$E$2:$E$415,FALSE))</f>
        <v/>
      </c>
      <c r="AA524" s="218" t="str">
        <f t="array" ref="AA524">INDEX('Ortala-KabKota'!AA$2:AA$415,MATCH($D524,'Ortala-KabKota'!$E$2:$E$415,FALSE))</f>
        <v/>
      </c>
      <c r="AB524" s="218" t="str">
        <f t="array" ref="AB524">INDEX('Ortala-KabKota'!AB$2:AB$415,MATCH($D524,'Ortala-KabKota'!$E$2:$E$415,FALSE))</f>
        <v/>
      </c>
      <c r="AC524" s="218" t="str">
        <f t="array" ref="AC524">INDEX('Ortala-KabKota'!AC$2:AC$415,MATCH($D524,'Ortala-KabKota'!$E$2:$E$415,FALSE))</f>
        <v/>
      </c>
      <c r="AD524" s="218" t="str">
        <f t="array" ref="AD524">INDEX('Ortala-KabKota'!AD$2:AD$415,MATCH($D524,'Ortala-KabKota'!$E$2:$E$415,FALSE))</f>
        <v/>
      </c>
      <c r="AE524" s="218" t="str">
        <f t="array" ref="AE524">INDEX('Ortala-KabKota'!AE$2:AE$415,MATCH($D524,'Ortala-KabKota'!$E$2:$E$415,FALSE))</f>
        <v/>
      </c>
      <c r="AF524" s="218" t="str">
        <f t="array" ref="AF524">INDEX('Ortala-KabKota'!AF$2:AF$415,MATCH($D524,'Ortala-KabKota'!$E$2:$E$415,FALSE))</f>
        <v/>
      </c>
      <c r="AG524" s="218" t="str">
        <f t="array" ref="AG524">INDEX('Ortala-KabKota'!AG$2:AG$415,MATCH($D524,'Ortala-KabKota'!$E$2:$E$415,FALSE))</f>
        <v/>
      </c>
      <c r="AH524" s="218" t="str">
        <f t="array" ref="AH524">INDEX('Ortala-KabKota'!AH$2:AH$415,MATCH($D524,'Ortala-KabKota'!$E$2:$E$415,FALSE))</f>
        <v/>
      </c>
      <c r="AI524" s="218" t="str">
        <f t="array" ref="AI524">INDEX('Ortala-KabKota'!AI$2:AI$415,MATCH($D524,'Ortala-KabKota'!$E$2:$E$415,FALSE))</f>
        <v/>
      </c>
      <c r="AJ524" s="218" t="str">
        <f t="array" ref="AJ524">INDEX('Ortala-KabKota'!AJ$2:AJ$415,MATCH($D524,'Ortala-KabKota'!$E$2:$E$415,FALSE))</f>
        <v/>
      </c>
      <c r="AK524" s="218" t="str">
        <f t="array" ref="AK524">INDEX('Ortala-KabKota'!AK$2:AK$415,MATCH($D524,'Ortala-KabKota'!$E$2:$E$415,FALSE))</f>
        <v/>
      </c>
      <c r="AL524" s="218" t="str">
        <f t="array" ref="AL524">INDEX('Ortala-KabKota'!AL$2:AL$415,MATCH($D524,'Ortala-KabKota'!$E$2:$E$415,FALSE))</f>
        <v/>
      </c>
      <c r="AM524" s="218" t="str">
        <f t="array" ref="AM524">INDEX('Ortala-KabKota'!AM$2:AM$415,MATCH($D524,'Ortala-KabKota'!$E$2:$E$415,FALSE))</f>
        <v/>
      </c>
      <c r="AN524" s="218" t="str">
        <f t="array" ref="AN524">INDEX('Ortala-KabKota'!AN$2:AN$415,MATCH($D524,'Ortala-KabKota'!$E$2:$E$415,FALSE))</f>
        <v/>
      </c>
      <c r="AO524" s="218" t="str">
        <f t="array" ref="AO524">INDEX('Ortala-KabKota'!AO$2:AO$415,MATCH($D524,'Ortala-KabKota'!$E$2:$E$415,FALSE))</f>
        <v/>
      </c>
      <c r="AP524" s="218" t="str">
        <f t="array" ref="AP524">INDEX('Ortala-KabKota'!AP$2:AP$415,MATCH($D524,'Ortala-KabKota'!$E$2:$E$415,FALSE))</f>
        <v/>
      </c>
      <c r="AQ524" s="218" t="str">
        <f t="array" ref="AQ524">INDEX('Ortala-KabKota'!AQ$2:AQ$415,MATCH($D524,'Ortala-KabKota'!$E$2:$E$415,FALSE))</f>
        <v/>
      </c>
      <c r="AR524" s="218" t="str">
        <f t="array" ref="AR524">INDEX('Ortala-KabKota'!AR$2:AR$415,MATCH($D524,'Ortala-KabKota'!$E$2:$E$415,FALSE))</f>
        <v/>
      </c>
      <c r="AS524" s="218" t="str">
        <f t="array" ref="AS524">INDEX('Ortala-KabKota'!AS$2:AS$415,MATCH($D524,'Ortala-KabKota'!$E$2:$E$415,FALSE))</f>
        <v/>
      </c>
      <c r="AT524" s="218" t="str">
        <f t="array" ref="AT524">INDEX('Ortala-KabKota'!AT$2:AT$415,MATCH($D524,'Ortala-KabKota'!$E$2:$E$415,FALSE))</f>
        <v/>
      </c>
      <c r="AU524" s="218" t="str">
        <f t="array" ref="AU524">INDEX('UPTD PPA KabKota'!D$5:D$515,MATCH($D524,'UPTD PPA KabKota'!$C$5:$C$515,FALSE))</f>
        <v>IDHA NOOR HAYATI S.Psi</v>
      </c>
      <c r="AV524" s="218" t="str">
        <f t="array" ref="AV524">INDEX('UPTD PPA KabKota'!E$5:E$515,MATCH($D524,'UPTD PPA KabKota'!$C$5:$C$515,FALSE))</f>
        <v>JL AHMAD YANI</v>
      </c>
      <c r="AW524" s="218">
        <f t="array" ref="AW524">INDEX('UPTD PPA KabKota'!F$5:F$515,MATCH($D524,'UPTD PPA KabKota'!$C$5:$C$515,FALSE))</f>
        <v>82198629819</v>
      </c>
      <c r="AX524" s="218">
        <f t="array" ref="AX524">INDEX('UPTD PPA KabKota'!G$5:G$515,MATCH($D524,'UPTD PPA KabKota'!$C$5:$C$515,FALSE))</f>
        <v>82198629819</v>
      </c>
      <c r="AY524" s="218" t="str">
        <f t="array" ref="AY524">INDEX('UPTD PPA KabKota'!H$5:H$515,MATCH($D524,'UPTD PPA KabKota'!$C$5:$C$515,FALSE))</f>
        <v>UPTD PPA</v>
      </c>
      <c r="AZ524" s="218" t="str">
        <f t="array" ref="AZ524">INDEX('UPTD PPA KabKota'!I$5:I$515,MATCH($D524,'UPTD PPA KabKota'!$C$5:$C$515,FALSE))</f>
        <v>Peraturan Bupati Merauke No.127 Tahun 2023</v>
      </c>
      <c r="BA524" s="218">
        <f t="array" ref="BA524">INDEX('UPTD PPA KabKota'!J$5:J$515,MATCH($D524,'UPTD PPA KabKota'!$C$5:$C$515,FALSE))</f>
        <v>2023</v>
      </c>
      <c r="BB524" s="218" t="str">
        <f t="array" ref="BB524">INDEX('UPTD PPA KabKota'!K$5:K$515,MATCH($D524,'UPTD PPA KabKota'!$C$5:$C$515,FALSE))</f>
        <v>B</v>
      </c>
      <c r="BC524" s="218" t="str">
        <f t="array" ref="BC524">INDEX('UPTD PPA KabKota'!L$5:L$515,MATCH($D524,'UPTD PPA KabKota'!$C$5:$C$515,FALSE))</f>
        <v>Idha Noor Hayati / 08122736126</v>
      </c>
      <c r="BD524" s="218" t="str">
        <f t="array" ref="BD524">INDEX('UPTD PPA KabKota'!M$5:M$515,MATCH($D524,'UPTD PPA KabKota'!$C$5:$C$515,FALSE))</f>
        <v>idhahayati804n@gmail.com</v>
      </c>
      <c r="BE524" s="218" t="str">
        <f t="array" ref="BE524">INDEX('UPTD PPA KabKota'!N$5:N$515,MATCH($D524,'UPTD PPA KabKota'!$C$5:$C$515,FALSE))</f>
        <v>Kepala UPTD, Kasubag TU</v>
      </c>
      <c r="BF524" s="218" t="str">
        <f t="array" ref="BF524">INDEX('UPTD PPA KabKota'!O$5:O$515,MATCH($D524,'UPTD PPA KabKota'!$C$5:$C$515,FALSE))</f>
        <v>Bergabung dengan Kantor Dinas</v>
      </c>
      <c r="BG524" s="218" t="str">
        <f t="array" ref="BG524">INDEX('UPTD PPA KabKota'!P$5:P$515,MATCH($D524,'UPTD PPA KabKota'!$C$5:$C$515,FALSE))</f>
        <v>Sewa/Kontrak</v>
      </c>
      <c r="BH524" s="218" t="str">
        <f t="array" ref="BH524">INDEX('UPTD PPA KabKota'!Q$5:Q$515,MATCH($D524,'UPTD PPA KabKota'!$C$5:$C$515,FALSE))</f>
        <v>tidak ada keterangan tambahan terkait ketersediaan gedung</v>
      </c>
      <c r="BI524" s="218" t="str">
        <f t="array" ref="BI524">INDEX('UPTD PPA KabKota'!R$5:R$515,MATCH($D524,'UPTD PPA KabKota'!$C$5:$C$515,FALSE))</f>
        <v>Ada</v>
      </c>
      <c r="BJ524" s="218" t="str">
        <f t="array" ref="BJ524">INDEX('UPTD PPA KabKota'!S$5:S$515,MATCH($D524,'UPTD PPA KabKota'!$C$5:$C$515,FALSE))</f>
        <v>Ada</v>
      </c>
      <c r="BK524" s="218" t="str">
        <f t="array" ref="BK524">INDEX('UPTD PPA KabKota'!T$5:T$515,MATCH($D524,'UPTD PPA KabKota'!$C$5:$C$515,FALSE))</f>
        <v>Tidak Ada</v>
      </c>
      <c r="BL524" s="218" t="str">
        <f t="array" ref="BL524">INDEX('UPTD PPA KabKota'!U$5:U$515,MATCH($D524,'UPTD PPA KabKota'!$C$5:$C$515,FALSE))</f>
        <v>Tidak Ada</v>
      </c>
      <c r="BM524" s="218" t="str">
        <f t="array" ref="BM524">INDEX('UPTD PPA KabKota'!V$5:V$515,MATCH($D524,'UPTD PPA KabKota'!$C$5:$C$515,FALSE))</f>
        <v>Tidak Ada</v>
      </c>
      <c r="BN524" s="218" t="str">
        <f t="array" ref="BN524">INDEX('UPTD PPA KabKota'!W$5:W$515,MATCH($D524,'UPTD PPA KabKota'!$C$5:$C$515,FALSE))</f>
        <v>Tidak Ada</v>
      </c>
      <c r="BO524" s="218" t="str">
        <f t="array" ref="BO524">INDEX('UPTD PPA KabKota'!X$5:X$515,MATCH($D524,'UPTD PPA KabKota'!$C$5:$C$515,FALSE))</f>
        <v>Tidak Ada</v>
      </c>
      <c r="BP524" s="218" t="str">
        <f t="array" ref="BP524">INDEX('UPTD PPA KabKota'!Y$5:Y$515,MATCH($D524,'UPTD PPA KabKota'!$C$5:$C$515,FALSE))</f>
        <v>Tidak Ada</v>
      </c>
      <c r="BQ524" s="218" t="str">
        <f t="array" ref="BQ524">INDEX('UPTD PPA KabKota'!Z$5:Z$515,MATCH($D524,'UPTD PPA KabKota'!$C$5:$C$515,FALSE))</f>
        <v>Tidak Ada</v>
      </c>
      <c r="BR524" s="218" t="str">
        <f t="array" ref="BR524">INDEX('UPTD PPA KabKota'!AA$5:AA$515,MATCH($D524,'UPTD PPA KabKota'!$C$5:$C$515,FALSE))</f>
        <v>Tidak Ada</v>
      </c>
      <c r="BS524" s="218" t="str">
        <f t="array" ref="BS524">INDEX('UPTD PPA KabKota'!AB$5:AB$515,MATCH($D524,'UPTD PPA KabKota'!$C$5:$C$515,FALSE))</f>
        <v>Tidak Ada</v>
      </c>
      <c r="BT524" s="218" t="str">
        <f t="array" ref="BT524">INDEX('UPTD PPA KabKota'!AC$5:AC$515,MATCH($D524,'UPTD PPA KabKota'!$C$5:$C$515,FALSE))</f>
        <v>Sudah</v>
      </c>
      <c r="BU524" s="218" t="str">
        <f t="array" ref="BU524">INDEX('UPTD PPA KabKota'!AD$5:AD$515,MATCH($D524,'UPTD PPA KabKota'!$C$5:$C$515,FALSE))</f>
        <v>Sudah</v>
      </c>
      <c r="BV524" s="218" t="str">
        <f t="array" ref="BV524">INDEX('UPTD PPA KabKota'!AE$5:AE$515,MATCH($D524,'UPTD PPA KabKota'!$C$5:$C$515,FALSE))</f>
        <v>Sudah</v>
      </c>
      <c r="BW524" s="218" t="str">
        <f t="array" ref="BW524">INDEX('UPTD PPA KabKota'!AF$5:AF$515,MATCH($D524,'UPTD PPA KabKota'!$C$5:$C$515,FALSE))</f>
        <v>Sudah</v>
      </c>
      <c r="BX524" s="218" t="str">
        <f t="array" ref="BX524">INDEX('UPTD PPA KabKota'!AG$5:AG$515,MATCH($D524,'UPTD PPA KabKota'!$C$5:$C$515,FALSE))</f>
        <v>Belum</v>
      </c>
      <c r="BY524" s="218" t="str">
        <f t="array" ref="BY524">INDEX('UPTD PPA KabKota'!AH$5:AH$515,MATCH($D524,'UPTD PPA KabKota'!$C$5:$C$515,FALSE))</f>
        <v>Sudah</v>
      </c>
      <c r="BZ524" s="218" t="str">
        <f t="array" ref="BZ524">INDEX('UPTD PPA KabKota'!AI$5:AI$515,MATCH($D524,'UPTD PPA KabKota'!$C$5:$C$515,FALSE))</f>
        <v>Sudah</v>
      </c>
      <c r="CA524" s="218" t="str">
        <f t="array" ref="CA524">INDEX('UPTD PPA KabKota'!AJ$5:AJ$515,MATCH($D524,'UPTD PPA KabKota'!$C$5:$C$515,FALSE))</f>
        <v>Sudah</v>
      </c>
      <c r="CB524" s="218" t="str">
        <f t="array" ref="CB524">INDEX('UPTD PPA KabKota'!AK$5:AK$515,MATCH($D524,'UPTD PPA KabKota'!$C$5:$C$515,FALSE))</f>
        <v>Belum</v>
      </c>
      <c r="CC524" s="218" t="str">
        <f t="array" ref="CC524">INDEX('UPTD PPA KabKota'!AL$5:AL$515,MATCH($D524,'UPTD PPA KabKota'!$C$5:$C$515,FALSE))</f>
        <v>Sudah</v>
      </c>
      <c r="CD524" s="218" t="str">
        <f t="array" ref="CD524">INDEX('UPTD PPA KabKota'!AM$5:AM$515,MATCH($D524,'UPTD PPA KabKota'!$C$5:$C$515,FALSE))</f>
        <v>Sudah</v>
      </c>
      <c r="CE524" s="218" t="str">
        <f t="array" ref="CE524">INDEX('UPTD PPA KabKota'!AN$5:AN$515,MATCH($D524,'UPTD PPA KabKota'!$C$5:$C$515,FALSE))</f>
        <v>tidak ada</v>
      </c>
      <c r="CF524" s="218">
        <f t="array" ref="CF524">INDEX('UPTD PPA KabKota'!AO$5:AO$515,MATCH($D524,'UPTD PPA KabKota'!$C$5:$C$515,FALSE))</f>
        <v>101</v>
      </c>
      <c r="CG524" s="218" t="str">
        <f t="array" ref="CG524">INDEX('UPTD PPA KabKota'!AP$5:AP$515,MATCH($D524,'UPTD PPA KabKota'!$C$5:$C$515,FALSE))</f>
        <v>KDRT</v>
      </c>
      <c r="CH524" s="218" t="str">
        <f t="array" ref="CH524">INDEX('UPTD PPA KabKota'!AQ$5:AQ$515,MATCH($D524,'UPTD PPA KabKota'!$C$5:$C$515,FALSE))</f>
        <v/>
      </c>
      <c r="CI524" s="218" t="str">
        <f t="array" ref="CI524">INDEX('UPTD PPA KabKota'!AR$5:AR$515,MATCH($D524,'UPTD PPA KabKota'!$C$5:$C$515,FALSE))</f>
        <v/>
      </c>
      <c r="CJ524" s="218" t="str">
        <f t="array" ref="CJ524">INDEX('UPTD PPA KabKota'!AS$5:AS$515,MATCH($D524,'UPTD PPA KabKota'!$C$5:$C$515,FALSE))</f>
        <v/>
      </c>
      <c r="CK524" s="218" t="str">
        <f t="array" ref="CK524">INDEX('UPTD PPA KabKota'!AT$5:AT$515,MATCH($D524,'UPTD PPA KabKota'!$C$5:$C$515,FALSE))</f>
        <v/>
      </c>
      <c r="CL524" s="218" t="str">
        <f t="array" ref="CL524">INDEX('UPTD PPA KabKota'!AU$5:AU$515,MATCH($D524,'UPTD PPA KabKota'!$C$5:$C$515,FALSE))</f>
        <v/>
      </c>
      <c r="CM524" s="218" t="str">
        <f t="array" ref="CM524">INDEX('UPTD PPA KabKota'!AV$5:AV$515,MATCH($D524,'UPTD PPA KabKota'!$C$5:$C$515,FALSE))</f>
        <v/>
      </c>
      <c r="CN524" s="218" t="str">
        <f t="array" ref="CN524">INDEX('UPTD PPA KabKota'!AW$5:AW$515,MATCH($D524,'UPTD PPA KabKota'!$C$5:$C$515,FALSE))</f>
        <v/>
      </c>
      <c r="CO524" s="218" t="str">
        <f t="array" ref="CO524">INDEX('UPTD PPA KabKota'!AX$5:AX$515,MATCH($D524,'UPTD PPA KabKota'!$C$5:$C$515,FALSE))</f>
        <v>v</v>
      </c>
      <c r="CP524" s="218" t="str">
        <f t="array" ref="CP524">INDEX('UPTD PPA KabKota'!AY$5:AY$515,MATCH($D524,'UPTD PPA KabKota'!$C$5:$C$515,FALSE))</f>
        <v/>
      </c>
      <c r="CQ524" s="209" t="str">
        <f>IFERROR(__xludf.DUMMYFUNCTION("IF(ISBLANK($K524),"""",IF(REGEXMATCH($K524,""Peraturan""),""Ada"",IF(REGEXMATCH($K524,""Rekomendasi""),""Tidak Ada"", $K524)))
"),"Ada")</f>
        <v>Ada</v>
      </c>
      <c r="CR524" s="209" t="str">
        <f t="array" ref="CR524">index('UPTD PPA KabKota'!$BI$5:$BI$513,match($D524,'UPTD PPA KabKota'!$C$5:$C$513,false))</f>
        <v>#N/A</v>
      </c>
      <c r="CS524" s="314" t="str">
        <f t="shared" ref="CS524:CS526" si="93">IFS(CQ524="Ada","Ada",CR524="Ada","Ada",CR524="Tidak Ada","Tidak Ada")</f>
        <v>Ada</v>
      </c>
    </row>
    <row r="525">
      <c r="A525" s="334">
        <v>519.0</v>
      </c>
      <c r="B525" s="334">
        <v>2.0</v>
      </c>
      <c r="C525" s="311" t="s">
        <v>4397</v>
      </c>
      <c r="D525" s="312" t="s">
        <v>4355</v>
      </c>
      <c r="E525" s="315">
        <v>45748.0</v>
      </c>
      <c r="F525" s="218" t="str">
        <f t="array" ref="F525">INDEX('Ortala-KabKota'!F$2:F$415,MATCH($D525,'Ortala-KabKota'!$E$2:$E$415,FALSE))</f>
        <v>Sabina/ 082198071982</v>
      </c>
      <c r="G525" s="218" t="str">
        <f t="array" ref="G525">INDEX('Ortala-KabKota'!G$2:G$415,MATCH($D525,'Ortala-KabKota'!$E$2:$E$415,FALSE))</f>
        <v>Jalan Trans Papua km.06 Tanah Merah</v>
      </c>
      <c r="H525" s="218" t="str">
        <f t="array" ref="H525">INDEX('Ortala-KabKota'!H$2:H$415,MATCH($D525,'Ortala-KabKota'!$E$2:$E$415,FALSE))</f>
        <v>-</v>
      </c>
      <c r="I525" s="218" t="str">
        <f t="array" ref="I525">INDEX('Ortala-KabKota'!I$2:I$415,MATCH($D525,'Ortala-KabKota'!$E$2:$E$415,FALSE))</f>
        <v>-</v>
      </c>
      <c r="J525" s="218" t="str">
        <f t="array" ref="J525">INDEX('Ortala-KabKota'!J$2:J$415,MATCH($D525,'Ortala-KabKota'!$E$2:$E$415,FALSE))</f>
        <v>UPTD PPA</v>
      </c>
      <c r="K525" s="218" t="str">
        <f t="array" ref="K525">INDEX('Ortala-KabKota'!K$2:K$415,MATCH($D525,'Ortala-KabKota'!$E$2:$E$415,FALSE))</f>
        <v>Surat Rekomendasi Nomor 061/20552/SET Tanggal 30 November 2020 dengan Hal Persetujuan Pembentukan UPTD PPA Kab Boven Digoel</v>
      </c>
      <c r="L525" s="218">
        <f t="array" ref="L525">INDEX('Ortala-KabKota'!L$2:L$415,MATCH($D525,'Ortala-KabKota'!$E$2:$E$415,FALSE))</f>
        <v>2024</v>
      </c>
      <c r="M525" s="218" t="str">
        <f t="array" ref="M525">INDEX('Ortala-KabKota'!M$2:M$415,MATCH($D525,'Ortala-KabKota'!$E$2:$E$415,FALSE))</f>
        <v>B</v>
      </c>
      <c r="N525" s="218" t="str">
        <f t="array" ref="N525">INDEX('Ortala-KabKota'!N$2:N$415,MATCH($D525,'Ortala-KabKota'!$E$2:$E$415,FALSE))</f>
        <v/>
      </c>
      <c r="O525" s="218" t="str">
        <f t="array" ref="O525">INDEX('Ortala-KabKota'!O$2:O$415,MATCH($D525,'Ortala-KabKota'!$E$2:$E$415,FALSE))</f>
        <v>-</v>
      </c>
      <c r="P525" s="218" t="str">
        <f t="array" ref="P525">INDEX('Ortala-KabKota'!P$2:P$415,MATCH($D525,'Ortala-KabKota'!$E$2:$E$415,FALSE))</f>
        <v/>
      </c>
      <c r="Q525" s="218" t="str">
        <f t="array" ref="Q525">INDEX('Ortala-KabKota'!Q$2:Q$415,MATCH($D525,'Ortala-KabKota'!$E$2:$E$415,FALSE))</f>
        <v>MANDIRI</v>
      </c>
      <c r="R525" s="218" t="str">
        <f t="array" ref="R525">INDEX('Ortala-KabKota'!R$2:R$415,MATCH($D525,'Ortala-KabKota'!$E$2:$E$415,FALSE))</f>
        <v>MILIK SENDIRI</v>
      </c>
      <c r="S525" s="218" t="str">
        <f t="array" ref="S525">INDEX('Ortala-KabKota'!S$2:S$415,MATCH($D525,'Ortala-KabKota'!$E$2:$E$415,FALSE))</f>
        <v>Rumah Perlindungan/rumah aman telah dibangun yang permanen oleh Pemerintah Daerah Kabupaten Boven Digoel tahun anggaran 2019 , listrik dan,air,perabot alat tidur, alat dapur , tersedia.</v>
      </c>
      <c r="T525" s="218">
        <f t="array" ref="T525">INDEX('Ortala-KabKota'!T$2:T$415,MATCH($D525,'Ortala-KabKota'!$E$2:$E$415,FALSE))</f>
        <v>0</v>
      </c>
      <c r="U525" s="218">
        <f t="array" ref="U525">INDEX('Ortala-KabKota'!U$2:U$415,MATCH($D525,'Ortala-KabKota'!$E$2:$E$415,FALSE))</f>
        <v>0</v>
      </c>
      <c r="V525" s="218">
        <f t="array" ref="V525">INDEX('Ortala-KabKota'!V$2:V$415,MATCH($D525,'Ortala-KabKota'!$E$2:$E$415,FALSE))</f>
        <v>0</v>
      </c>
      <c r="W525" s="218">
        <f t="array" ref="W525">INDEX('Ortala-KabKota'!W$2:W$415,MATCH($D525,'Ortala-KabKota'!$E$2:$E$415,FALSE))</f>
        <v>1</v>
      </c>
      <c r="X525" s="218">
        <f t="array" ref="X525">INDEX('Ortala-KabKota'!X$2:X$415,MATCH($D525,'Ortala-KabKota'!$E$2:$E$415,FALSE))</f>
        <v>1</v>
      </c>
      <c r="Y525" s="218">
        <f t="array" ref="Y525">INDEX('Ortala-KabKota'!Y$2:Y$415,MATCH($D525,'Ortala-KabKota'!$E$2:$E$415,FALSE))</f>
        <v>0</v>
      </c>
      <c r="Z525" s="218">
        <f t="array" ref="Z525">INDEX('Ortala-KabKota'!Z$2:Z$415,MATCH($D525,'Ortala-KabKota'!$E$2:$E$415,FALSE))</f>
        <v>1</v>
      </c>
      <c r="AA525" s="218">
        <f t="array" ref="AA525">INDEX('Ortala-KabKota'!AA$2:AA$415,MATCH($D525,'Ortala-KabKota'!$E$2:$E$415,FALSE))</f>
        <v>1</v>
      </c>
      <c r="AB525" s="218">
        <f t="array" ref="AB525">INDEX('Ortala-KabKota'!AB$2:AB$415,MATCH($D525,'Ortala-KabKota'!$E$2:$E$415,FALSE))</f>
        <v>1</v>
      </c>
      <c r="AC525" s="218">
        <f t="array" ref="AC525">INDEX('Ortala-KabKota'!AC$2:AC$415,MATCH($D525,'Ortala-KabKota'!$E$2:$E$415,FALSE))</f>
        <v>0</v>
      </c>
      <c r="AD525" s="218" t="str">
        <f t="array" ref="AD525">INDEX('Ortala-KabKota'!AD$2:AD$415,MATCH($D525,'Ortala-KabKota'!$E$2:$E$415,FALSE))</f>
        <v/>
      </c>
      <c r="AE525" s="218">
        <f t="array" ref="AE525">INDEX('Ortala-KabKota'!AE$2:AE$415,MATCH($D525,'Ortala-KabKota'!$E$2:$E$415,FALSE))</f>
        <v>1</v>
      </c>
      <c r="AF525" s="218">
        <f t="array" ref="AF525">INDEX('Ortala-KabKota'!AF$2:AF$415,MATCH($D525,'Ortala-KabKota'!$E$2:$E$415,FALSE))</f>
        <v>1</v>
      </c>
      <c r="AG525" s="218">
        <f t="array" ref="AG525">INDEX('Ortala-KabKota'!AG$2:AG$415,MATCH($D525,'Ortala-KabKota'!$E$2:$E$415,FALSE))</f>
        <v>1</v>
      </c>
      <c r="AH525" s="218">
        <f t="array" ref="AH525">INDEX('Ortala-KabKota'!AH$2:AH$415,MATCH($D525,'Ortala-KabKota'!$E$2:$E$415,FALSE))</f>
        <v>1</v>
      </c>
      <c r="AI525" s="218" t="str">
        <f t="array" ref="AI525">INDEX('Ortala-KabKota'!AI$2:AI$415,MATCH($D525,'Ortala-KabKota'!$E$2:$E$415,FALSE))</f>
        <v>memberikan layanan penampungan sementara</v>
      </c>
      <c r="AJ525" s="218">
        <f t="array" ref="AJ525">INDEX('Ortala-KabKota'!AJ$2:AJ$415,MATCH($D525,'Ortala-KabKota'!$E$2:$E$415,FALSE))</f>
        <v>1</v>
      </c>
      <c r="AK525" s="218">
        <f t="array" ref="AK525">INDEX('Ortala-KabKota'!AK$2:AK$415,MATCH($D525,'Ortala-KabKota'!$E$2:$E$415,FALSE))</f>
        <v>1</v>
      </c>
      <c r="AL525" s="218">
        <f t="array" ref="AL525">INDEX('Ortala-KabKota'!AL$2:AL$415,MATCH($D525,'Ortala-KabKota'!$E$2:$E$415,FALSE))</f>
        <v>0</v>
      </c>
      <c r="AM525" s="218" t="str">
        <f t="array" ref="AM525">INDEX('Ortala-KabKota'!AM$2:AM$415,MATCH($D525,'Ortala-KabKota'!$E$2:$E$415,FALSE))</f>
        <v/>
      </c>
      <c r="AN525" s="218" t="str">
        <f t="array" ref="AN525">INDEX('Ortala-KabKota'!AN$2:AN$415,MATCH($D525,'Ortala-KabKota'!$E$2:$E$415,FALSE))</f>
        <v/>
      </c>
      <c r="AO525" s="218" t="str">
        <f t="array" ref="AO525">INDEX('Ortala-KabKota'!AO$2:AO$415,MATCH($D525,'Ortala-KabKota'!$E$2:$E$415,FALSE))</f>
        <v/>
      </c>
      <c r="AP525" s="218" t="str">
        <f t="array" ref="AP525">INDEX('Ortala-KabKota'!AP$2:AP$415,MATCH($D525,'Ortala-KabKota'!$E$2:$E$415,FALSE))</f>
        <v/>
      </c>
      <c r="AQ525" s="218" t="str">
        <f t="array" ref="AQ525">INDEX('Ortala-KabKota'!AQ$2:AQ$415,MATCH($D525,'Ortala-KabKota'!$E$2:$E$415,FALSE))</f>
        <v/>
      </c>
      <c r="AR525" s="218" t="str">
        <f t="array" ref="AR525">INDEX('Ortala-KabKota'!AR$2:AR$415,MATCH($D525,'Ortala-KabKota'!$E$2:$E$415,FALSE))</f>
        <v/>
      </c>
      <c r="AS525" s="218" t="str">
        <f t="array" ref="AS525">INDEX('Ortala-KabKota'!AS$2:AS$415,MATCH($D525,'Ortala-KabKota'!$E$2:$E$415,FALSE))</f>
        <v/>
      </c>
      <c r="AT525" s="218">
        <f t="array" ref="AT525">INDEX('Ortala-KabKota'!AT$2:AT$415,MATCH($D525,'Ortala-KabKota'!$E$2:$E$415,FALSE))</f>
        <v>1</v>
      </c>
      <c r="AU525" s="218" t="str">
        <f t="array" ref="AU525">INDEX('UPTD PPA KabKota'!D$5:D$513,MATCH($D525,'UPTD PPA KabKota'!$C$5:$C$513,FALSE))</f>
        <v>Yunita Nensy Uniplaita, S.IP (Plh. Ka. UPTD)</v>
      </c>
      <c r="AV525" s="218" t="str">
        <f t="array" ref="AV525">INDEX('UPTD PPA KabKota'!E$5:E$513,MATCH($D525,'UPTD PPA KabKota'!$C$5:$C$513,FALSE))</f>
        <v>Jl. Trans Papua KM 6 Tanah Merah</v>
      </c>
      <c r="AW525" s="218" t="str">
        <f t="array" ref="AW525">INDEX('UPTD PPA KabKota'!F$5:F$513,MATCH($D525,'UPTD PPA KabKota'!$C$5:$C$513,FALSE))</f>
        <v>-</v>
      </c>
      <c r="AX525" s="218" t="str">
        <f t="array" ref="AX525">INDEX('UPTD PPA KabKota'!G$5:G$513,MATCH($D525,'UPTD PPA KabKota'!$C$5:$C$513,FALSE))</f>
        <v>-</v>
      </c>
      <c r="AY525" s="218" t="str">
        <f t="array" ref="AY525">INDEX('UPTD PPA KabKota'!H$5:H$513,MATCH($D525,'UPTD PPA KabKota'!$C$5:$C$513,FALSE))</f>
        <v>UPTD PPA</v>
      </c>
      <c r="AZ525" s="218" t="str">
        <f t="array" ref="AZ525">INDEX('UPTD PPA KabKota'!I$5:I$513,MATCH($D525,'UPTD PPA KabKota'!$C$5:$C$513,FALSE))</f>
        <v>Peraturan Bupati Boven Digoel Nomor 18 Tahun 2021 tentang Pembentukan Unit Pelaksana Teknis Daerah Perlindungan Perempuan dan Anak</v>
      </c>
      <c r="BA525" s="218">
        <f t="array" ref="BA525">INDEX('UPTD PPA KabKota'!J$5:J$513,MATCH($D525,'UPTD PPA KabKota'!$C$5:$C$513,FALSE))</f>
        <v>2021</v>
      </c>
      <c r="BB525" s="218" t="str">
        <f t="array" ref="BB525">INDEX('UPTD PPA KabKota'!K$5:K$513,MATCH($D525,'UPTD PPA KabKota'!$C$5:$C$513,FALSE))</f>
        <v>B</v>
      </c>
      <c r="BC525" s="218" t="str">
        <f t="array" ref="BC525">INDEX('UPTD PPA KabKota'!L$5:L$513,MATCH($D525,'UPTD PPA KabKota'!$C$5:$C$513,FALSE))</f>
        <v>081247930559</v>
      </c>
      <c r="BD525" s="316" t="str">
        <f t="array" ref="BD525">INDEX('UPTD PPA KabKota'!M$5:M$513,MATCH($D525,'UPTD PPA KabKota'!$C$5:$C$513,FALSE))</f>
        <v>uptdppabvd01@gmail.com, u.nenz88@gmail.com</v>
      </c>
      <c r="BE525" s="218" t="str">
        <f t="array" ref="BE525">INDEX('UPTD PPA KabKota'!N$5:N$513,MATCH($D525,'UPTD PPA KabKota'!$C$5:$C$513,FALSE))</f>
        <v>1. Kepala UPTD
2. Kasubag TU
3. Kelompok Jabatan Fungsional</v>
      </c>
      <c r="BF525" s="218" t="str">
        <f t="array" ref="BF525">INDEX('UPTD PPA KabKota'!O$5:O$513,MATCH($D525,'UPTD PPA KabKota'!$C$5:$C$513,FALSE))</f>
        <v>BERGABUNG DENGAN KANTOR DINAS</v>
      </c>
      <c r="BG525" s="218" t="str">
        <f t="array" ref="BG525">INDEX('UPTD PPA KabKota'!P$5:P$513,MATCH($D525,'UPTD PPA KabKota'!$C$5:$C$513,FALSE))</f>
        <v>ASET PEMDA</v>
      </c>
      <c r="BH525" s="218" t="str">
        <f t="array" ref="BH525">INDEX('UPTD PPA KabKota'!Q$5:Q$513,MATCH($D525,'UPTD PPA KabKota'!$C$5:$C$513,FALSE))</f>
        <v>Pemerintah Daerah</v>
      </c>
      <c r="BI525" s="218" t="str">
        <f t="array" ref="BI525">INDEX('UPTD PPA KabKota'!R$5:R$513,MATCH($D525,'UPTD PPA KabKota'!$C$5:$C$513,FALSE))</f>
        <v>Ada</v>
      </c>
      <c r="BJ525" s="218" t="str">
        <f t="array" ref="BJ525">INDEX('UPTD PPA KabKota'!S$5:S$513,MATCH($D525,'UPTD PPA KabKota'!$C$5:$C$513,FALSE))</f>
        <v>Tidak Ada</v>
      </c>
      <c r="BK525" s="218" t="str">
        <f t="array" ref="BK525">INDEX('UPTD PPA KabKota'!T$5:T$513,MATCH($D525,'UPTD PPA KabKota'!$C$5:$C$513,FALSE))</f>
        <v>Tidak Ada</v>
      </c>
      <c r="BL525" s="218" t="str">
        <f t="array" ref="BL525">INDEX('UPTD PPA KabKota'!U$5:U$513,MATCH($D525,'UPTD PPA KabKota'!$C$5:$C$513,FALSE))</f>
        <v>Tidak Ada</v>
      </c>
      <c r="BM525" s="218" t="str">
        <f t="array" ref="BM525">INDEX('UPTD PPA KabKota'!V$5:V$513,MATCH($D525,'UPTD PPA KabKota'!$C$5:$C$513,FALSE))</f>
        <v>Ada</v>
      </c>
      <c r="BN525" s="218" t="str">
        <f t="array" ref="BN525">INDEX('UPTD PPA KabKota'!W$5:W$513,MATCH($D525,'UPTD PPA KabKota'!$C$5:$C$513,FALSE))</f>
        <v>Tidak Ada</v>
      </c>
      <c r="BO525" s="218" t="str">
        <f t="array" ref="BO525">INDEX('UPTD PPA KabKota'!X$5:X$513,MATCH($D525,'UPTD PPA KabKota'!$C$5:$C$513,FALSE))</f>
        <v>Ada</v>
      </c>
      <c r="BP525" s="218" t="str">
        <f t="array" ref="BP525">INDEX('UPTD PPA KabKota'!Y$5:Y$513,MATCH($D525,'UPTD PPA KabKota'!$C$5:$C$513,FALSE))</f>
        <v>Tidak Ada</v>
      </c>
      <c r="BQ525" s="218" t="str">
        <f t="array" ref="BQ525">INDEX('UPTD PPA KabKota'!Z$5:Z$513,MATCH($D525,'UPTD PPA KabKota'!$C$5:$C$513,FALSE))</f>
        <v>Ada</v>
      </c>
      <c r="BR525" s="218" t="str">
        <f t="array" ref="BR525">INDEX('UPTD PPA KabKota'!AA$5:AA$513,MATCH($D525,'UPTD PPA KabKota'!$C$5:$C$513,FALSE))</f>
        <v>Tidak Ada</v>
      </c>
      <c r="BS525" s="218" t="str">
        <f t="array" ref="BS525">INDEX('UPTD PPA KabKota'!AB$5:AB$513,MATCH($D525,'UPTD PPA KabKota'!$C$5:$C$513,FALSE))</f>
        <v>Tidak Ada</v>
      </c>
      <c r="BT525" s="218" t="str">
        <f t="array" ref="BT525">INDEX('UPTD PPA KabKota'!AC$5:AC$513,MATCH($D525,'UPTD PPA KabKota'!$C$5:$C$513,FALSE))</f>
        <v>Sudah</v>
      </c>
      <c r="BU525" s="218" t="str">
        <f t="array" ref="BU525">INDEX('UPTD PPA KabKota'!AD$5:AD$513,MATCH($D525,'UPTD PPA KabKota'!$C$5:$C$513,FALSE))</f>
        <v>Sudah</v>
      </c>
      <c r="BV525" s="218" t="str">
        <f t="array" ref="BV525">INDEX('UPTD PPA KabKota'!AE$5:AE$513,MATCH($D525,'UPTD PPA KabKota'!$C$5:$C$513,FALSE))</f>
        <v>Sudah</v>
      </c>
      <c r="BW525" s="218" t="str">
        <f t="array" ref="BW525">INDEX('UPTD PPA KabKota'!AF$5:AF$513,MATCH($D525,'UPTD PPA KabKota'!$C$5:$C$513,FALSE))</f>
        <v>Sudah</v>
      </c>
      <c r="BX525" s="218" t="str">
        <f t="array" ref="BX525">INDEX('UPTD PPA KabKota'!AG$5:AG$513,MATCH($D525,'UPTD PPA KabKota'!$C$5:$C$513,FALSE))</f>
        <v>Belum</v>
      </c>
      <c r="BY525" s="218" t="str">
        <f t="array" ref="BY525">INDEX('UPTD PPA KabKota'!AH$5:AH$513,MATCH($D525,'UPTD PPA KabKota'!$C$5:$C$513,FALSE))</f>
        <v>Belum</v>
      </c>
      <c r="BZ525" s="218" t="str">
        <f t="array" ref="BZ525">INDEX('UPTD PPA KabKota'!AI$5:AI$513,MATCH($D525,'UPTD PPA KabKota'!$C$5:$C$513,FALSE))</f>
        <v>Belum</v>
      </c>
      <c r="CA525" s="218" t="str">
        <f t="array" ref="CA525">INDEX('UPTD PPA KabKota'!AJ$5:AJ$513,MATCH($D525,'UPTD PPA KabKota'!$C$5:$C$513,FALSE))</f>
        <v>Sudah</v>
      </c>
      <c r="CB525" s="218" t="str">
        <f t="array" ref="CB525">INDEX('UPTD PPA KabKota'!AK$5:AK$513,MATCH($D525,'UPTD PPA KabKota'!$C$5:$C$513,FALSE))</f>
        <v>Belum</v>
      </c>
      <c r="CC525" s="218" t="str">
        <f t="array" ref="CC525">INDEX('UPTD PPA KabKota'!AL$5:AL$513,MATCH($D525,'UPTD PPA KabKota'!$C$5:$C$513,FALSE))</f>
        <v>Belum</v>
      </c>
      <c r="CD525" s="218" t="str">
        <f t="array" ref="CD525">INDEX('UPTD PPA KabKota'!AM$5:AM$513,MATCH($D525,'UPTD PPA KabKota'!$C$5:$C$513,FALSE))</f>
        <v>Belum</v>
      </c>
      <c r="CE525" s="218" t="str">
        <f t="array" ref="CE525">INDEX('UPTD PPA KabKota'!AN$5:AN$513,MATCH($D525,'UPTD PPA KabKota'!$C$5:$C$513,FALSE))</f>
        <v>pengaduan dari masyarakat, penjangkuan korban, pengelolaan Kasus, Jika korban memerlukan pengamanan maka akan diberikan penampungan sementara di rumah aman</v>
      </c>
      <c r="CF525" s="218" t="str">
        <f t="array" ref="CF525">INDEX('UPTD PPA KabKota'!AO$5:AO$513,MATCH($D525,'UPTD PPA KabKota'!$C$5:$C$513,FALSE))</f>
        <v>108 (2021)</v>
      </c>
      <c r="CG525" s="218" t="str">
        <f t="array" ref="CG525">INDEX('UPTD PPA KabKota'!AP$5:AP$513,MATCH($D525,'UPTD PPA KabKota'!$C$5:$C$513,FALSE))</f>
        <v>Kekerasan terhadap Perempuan dan Anak</v>
      </c>
      <c r="CH525" s="218" t="str">
        <f t="array" ref="CH525">INDEX('UPTD PPA KabKota'!AQ$5:AQ$513,MATCH($D525,'UPTD PPA KabKota'!$C$5:$C$513,FALSE))</f>
        <v/>
      </c>
      <c r="CI525" s="218" t="str">
        <f t="array" ref="CI525">INDEX('UPTD PPA KabKota'!AR$5:AR$513,MATCH($D525,'UPTD PPA KabKota'!$C$5:$C$513,FALSE))</f>
        <v/>
      </c>
      <c r="CJ525" s="218" t="str">
        <f t="array" ref="CJ525">INDEX('UPTD PPA KabKota'!AS$5:AS$513,MATCH($D525,'UPTD PPA KabKota'!$C$5:$C$513,FALSE))</f>
        <v/>
      </c>
      <c r="CK525" s="218" t="str">
        <f t="array" ref="CK525">INDEX('UPTD PPA KabKota'!AT$5:AT$513,MATCH($D525,'UPTD PPA KabKota'!$C$5:$C$513,FALSE))</f>
        <v/>
      </c>
      <c r="CL525" s="218" t="str">
        <f t="array" ref="CL525">INDEX('UPTD PPA KabKota'!AU$5:AU$513,MATCH($D525,'UPTD PPA KabKota'!$C$5:$C$513,FALSE))</f>
        <v/>
      </c>
      <c r="CM525" s="218" t="str">
        <f t="array" ref="CM525">INDEX('UPTD PPA KabKota'!AV$5:AV$513,MATCH($D525,'UPTD PPA KabKota'!$C$5:$C$513,FALSE))</f>
        <v/>
      </c>
      <c r="CN525" s="218" t="str">
        <f t="array" ref="CN525">INDEX('UPTD PPA KabKota'!AW$5:AW$513,MATCH($D525,'UPTD PPA KabKota'!$C$5:$C$513,FALSE))</f>
        <v/>
      </c>
      <c r="CO525" s="218" t="str">
        <f t="array" ref="CO525">INDEX('UPTD PPA KabKota'!AX$5:AX$513,MATCH($D525,'UPTD PPA KabKota'!$C$5:$C$513,FALSE))</f>
        <v>v</v>
      </c>
      <c r="CP525" s="218" t="str">
        <f t="array" ref="CP525">INDEX('UPTD PPA KabKota'!AY$5:AY$513,MATCH($D525,'UPTD PPA KabKota'!$C$5:$C$513,FALSE))</f>
        <v/>
      </c>
      <c r="CQ525" s="209" t="str">
        <f>IFERROR(__xludf.DUMMYFUNCTION("IF(ISBLANK($K525),"""",IF(REGEXMATCH($K525,""Peraturan""),""Ada"",IF(REGEXMATCH($K525,""Rekomendasi""),""Tidak Ada"", $K525)))
"),"Tidak Ada")</f>
        <v>Tidak Ada</v>
      </c>
      <c r="CR525" s="209" t="str">
        <f t="array" ref="CR525">index('UPTD PPA KabKota'!$BI$5:$BI$513,match($D525,'UPTD PPA KabKota'!$C$5:$C$513,false))</f>
        <v>Ada</v>
      </c>
      <c r="CS525" s="314" t="str">
        <f t="shared" si="93"/>
        <v>Ada</v>
      </c>
    </row>
    <row r="526">
      <c r="A526" s="334">
        <v>520.0</v>
      </c>
      <c r="B526" s="334">
        <v>3.0</v>
      </c>
      <c r="C526" s="311" t="s">
        <v>4397</v>
      </c>
      <c r="D526" s="312" t="s">
        <v>4369</v>
      </c>
      <c r="E526" s="315">
        <v>45689.0</v>
      </c>
      <c r="F526" s="218" t="str">
        <f t="array" ref="F526">INDEX('Ortala-KabKota'!F$2:F$415,MATCH($D526,'Ortala-KabKota'!$E$2:$E$415,FALSE))</f>
        <v>Ketua : ibu ANTONIA AGA, Str.Keb
No hp. 081247946609
KTU : ADOLFINA AGNES RATUANAK, SS
NO. HP : 081220868858
</v>
      </c>
      <c r="G526" s="218" t="str">
        <f t="array" ref="G526">INDEX('Ortala-KabKota'!G$2:G$415,MATCH($D526,'Ortala-KabKota'!$E$2:$E$415,FALSE))</f>
        <v>Jln.Irian Kepi</v>
      </c>
      <c r="H526" s="218" t="str">
        <f t="array" ref="H526">INDEX('Ortala-KabKota'!H$2:H$415,MATCH($D526,'Ortala-KabKota'!$E$2:$E$415,FALSE))</f>
        <v>-</v>
      </c>
      <c r="I526" s="218" t="str">
        <f t="array" ref="I526">INDEX('Ortala-KabKota'!I$2:I$415,MATCH($D526,'Ortala-KabKota'!$E$2:$E$415,FALSE))</f>
        <v>-</v>
      </c>
      <c r="J526" s="218" t="str">
        <f t="array" ref="J526">INDEX('Ortala-KabKota'!J$2:J$415,MATCH($D526,'Ortala-KabKota'!$E$2:$E$415,FALSE))</f>
        <v>UPTD PPA</v>
      </c>
      <c r="K526" s="218" t="str">
        <f t="array" ref="K526">INDEX('Ortala-KabKota'!K$2:K$415,MATCH($D526,'Ortala-KabKota'!$E$2:$E$415,FALSE))</f>
        <v>Peraturan Bupati Mappi Nomor 37 tahun 2021 tentang Pembentukan UPTD</v>
      </c>
      <c r="L526" s="218">
        <f t="array" ref="L526">INDEX('Ortala-KabKota'!L$2:L$415,MATCH($D526,'Ortala-KabKota'!$E$2:$E$415,FALSE))</f>
        <v>2021</v>
      </c>
      <c r="M526" s="218" t="str">
        <f t="array" ref="M526">INDEX('Ortala-KabKota'!M$2:M$415,MATCH($D526,'Ortala-KabKota'!$E$2:$E$415,FALSE))</f>
        <v>B</v>
      </c>
      <c r="N526" s="218" t="str">
        <f t="array" ref="N526">INDEX('Ortala-KabKota'!N$2:N$415,MATCH($D526,'Ortala-KabKota'!$E$2:$E$415,FALSE))</f>
        <v>Yohana/ 081248799268, Veby Mambor/ 085326029798</v>
      </c>
      <c r="O526" s="218" t="str">
        <f t="array" ref="O526">INDEX('Ortala-KabKota'!O$2:O$415,MATCH($D526,'Ortala-KabKota'!$E$2:$E$415,FALSE))</f>
        <v/>
      </c>
      <c r="P526" s="218" t="str">
        <f t="array" ref="P526">INDEX('Ortala-KabKota'!P$2:P$415,MATCH($D526,'Ortala-KabKota'!$E$2:$E$415,FALSE))</f>
        <v/>
      </c>
      <c r="Q526" s="218" t="str">
        <f t="array" ref="Q526">INDEX('Ortala-KabKota'!Q$2:Q$415,MATCH($D526,'Ortala-KabKota'!$E$2:$E$415,FALSE))</f>
        <v>BERGABUNG DENGAN KANTOR DINAS</v>
      </c>
      <c r="R526" s="218" t="str">
        <f t="array" ref="R526">INDEX('Ortala-KabKota'!R$2:R$415,MATCH($D526,'Ortala-KabKota'!$E$2:$E$415,FALSE))</f>
        <v>TIDAK PUNYA</v>
      </c>
      <c r="S526" s="218" t="str">
        <f t="array" ref="S526">INDEX('Ortala-KabKota'!S$2:S$415,MATCH($D526,'Ortala-KabKota'!$E$2:$E$415,FALSE))</f>
        <v>Tidak Ada</v>
      </c>
      <c r="T526" s="218">
        <f t="array" ref="T526">INDEX('Ortala-KabKota'!T$2:T$415,MATCH($D526,'Ortala-KabKota'!$E$2:$E$415,FALSE))</f>
        <v>1</v>
      </c>
      <c r="U526" s="218">
        <f t="array" ref="U526">INDEX('Ortala-KabKota'!U$2:U$415,MATCH($D526,'Ortala-KabKota'!$E$2:$E$415,FALSE))</f>
        <v>1</v>
      </c>
      <c r="V526" s="218">
        <f t="array" ref="V526">INDEX('Ortala-KabKota'!V$2:V$415,MATCH($D526,'Ortala-KabKota'!$E$2:$E$415,FALSE))</f>
        <v>0</v>
      </c>
      <c r="W526" s="218">
        <f t="array" ref="W526">INDEX('Ortala-KabKota'!W$2:W$415,MATCH($D526,'Ortala-KabKota'!$E$2:$E$415,FALSE))</f>
        <v>1</v>
      </c>
      <c r="X526" s="218">
        <f t="array" ref="X526">INDEX('Ortala-KabKota'!X$2:X$415,MATCH($D526,'Ortala-KabKota'!$E$2:$E$415,FALSE))</f>
        <v>0</v>
      </c>
      <c r="Y526" s="218">
        <f t="array" ref="Y526">INDEX('Ortala-KabKota'!Y$2:Y$415,MATCH($D526,'Ortala-KabKota'!$E$2:$E$415,FALSE))</f>
        <v>1</v>
      </c>
      <c r="Z526" s="218">
        <f t="array" ref="Z526">INDEX('Ortala-KabKota'!Z$2:Z$415,MATCH($D526,'Ortala-KabKota'!$E$2:$E$415,FALSE))</f>
        <v>0</v>
      </c>
      <c r="AA526" s="218">
        <f t="array" ref="AA526">INDEX('Ortala-KabKota'!AA$2:AA$415,MATCH($D526,'Ortala-KabKota'!$E$2:$E$415,FALSE))</f>
        <v>1</v>
      </c>
      <c r="AB526" s="218">
        <f t="array" ref="AB526">INDEX('Ortala-KabKota'!AB$2:AB$415,MATCH($D526,'Ortala-KabKota'!$E$2:$E$415,FALSE))</f>
        <v>1</v>
      </c>
      <c r="AC526" s="218">
        <f t="array" ref="AC526">INDEX('Ortala-KabKota'!AC$2:AC$415,MATCH($D526,'Ortala-KabKota'!$E$2:$E$415,FALSE))</f>
        <v>0</v>
      </c>
      <c r="AD526" s="218" t="str">
        <f t="array" ref="AD526">INDEX('Ortala-KabKota'!AD$2:AD$415,MATCH($D526,'Ortala-KabKota'!$E$2:$E$415,FALSE))</f>
        <v/>
      </c>
      <c r="AE526" s="218">
        <f t="array" ref="AE526">INDEX('Ortala-KabKota'!AE$2:AE$415,MATCH($D526,'Ortala-KabKota'!$E$2:$E$415,FALSE))</f>
        <v>1</v>
      </c>
      <c r="AF526" s="218">
        <f t="array" ref="AF526">INDEX('Ortala-KabKota'!AF$2:AF$415,MATCH($D526,'Ortala-KabKota'!$E$2:$E$415,FALSE))</f>
        <v>1</v>
      </c>
      <c r="AG526" s="218">
        <f t="array" ref="AG526">INDEX('Ortala-KabKota'!AG$2:AG$415,MATCH($D526,'Ortala-KabKota'!$E$2:$E$415,FALSE))</f>
        <v>1</v>
      </c>
      <c r="AH526" s="218">
        <f t="array" ref="AH526">INDEX('Ortala-KabKota'!AH$2:AH$415,MATCH($D526,'Ortala-KabKota'!$E$2:$E$415,FALSE))</f>
        <v>0</v>
      </c>
      <c r="AI526" s="218" t="str">
        <f t="array" ref="AI526">INDEX('Ortala-KabKota'!AI$2:AI$415,MATCH($D526,'Ortala-KabKota'!$E$2:$E$415,FALSE))</f>
        <v>Tidak Ada</v>
      </c>
      <c r="AJ526" s="218">
        <f t="array" ref="AJ526">INDEX('Ortala-KabKota'!AJ$2:AJ$415,MATCH($D526,'Ortala-KabKota'!$E$2:$E$415,FALSE))</f>
        <v>1</v>
      </c>
      <c r="AK526" s="218">
        <f t="array" ref="AK526">INDEX('Ortala-KabKota'!AK$2:AK$415,MATCH($D526,'Ortala-KabKota'!$E$2:$E$415,FALSE))</f>
        <v>1</v>
      </c>
      <c r="AL526" s="218">
        <f t="array" ref="AL526">INDEX('Ortala-KabKota'!AL$2:AL$415,MATCH($D526,'Ortala-KabKota'!$E$2:$E$415,FALSE))</f>
        <v>100</v>
      </c>
      <c r="AM526" s="218" t="str">
        <f t="array" ref="AM526">INDEX('Ortala-KabKota'!AM$2:AM$415,MATCH($D526,'Ortala-KabKota'!$E$2:$E$415,FALSE))</f>
        <v>Anak dan Perempuan</v>
      </c>
      <c r="AN526" s="218" t="str">
        <f t="array" ref="AN526">INDEX('Ortala-KabKota'!AN$2:AN$415,MATCH($D526,'Ortala-KabKota'!$E$2:$E$415,FALSE))</f>
        <v/>
      </c>
      <c r="AO526" s="218" t="str">
        <f t="array" ref="AO526">INDEX('Ortala-KabKota'!AO$2:AO$415,MATCH($D526,'Ortala-KabKota'!$E$2:$E$415,FALSE))</f>
        <v/>
      </c>
      <c r="AP526" s="218" t="str">
        <f t="array" ref="AP526">INDEX('Ortala-KabKota'!AP$2:AP$415,MATCH($D526,'Ortala-KabKota'!$E$2:$E$415,FALSE))</f>
        <v/>
      </c>
      <c r="AQ526" s="218" t="str">
        <f t="array" ref="AQ526">INDEX('Ortala-KabKota'!AQ$2:AQ$415,MATCH($D526,'Ortala-KabKota'!$E$2:$E$415,FALSE))</f>
        <v/>
      </c>
      <c r="AR526" s="218" t="str">
        <f t="array" ref="AR526">INDEX('Ortala-KabKota'!AR$2:AR$415,MATCH($D526,'Ortala-KabKota'!$E$2:$E$415,FALSE))</f>
        <v/>
      </c>
      <c r="AS526" s="218">
        <f t="array" ref="AS526">INDEX('Ortala-KabKota'!AS$2:AS$415,MATCH($D526,'Ortala-KabKota'!$E$2:$E$415,FALSE))</f>
        <v>1</v>
      </c>
      <c r="AT526" s="218" t="str">
        <f t="array" ref="AT526">INDEX('Ortala-KabKota'!AT$2:AT$415,MATCH($D526,'Ortala-KabKota'!$E$2:$E$415,FALSE))</f>
        <v/>
      </c>
      <c r="AU526" s="218" t="str">
        <f t="array" ref="AU526">INDEX('UPTD PPA KabKota'!D$5:D$513,MATCH($D526,'UPTD PPA KabKota'!$C$5:$C$513,FALSE))</f>
        <v>#N/A</v>
      </c>
      <c r="AV526" s="218" t="str">
        <f t="array" ref="AV526">INDEX('UPTD PPA KabKota'!E$5:E$513,MATCH($D526,'UPTD PPA KabKota'!$C$5:$C$513,FALSE))</f>
        <v>#N/A</v>
      </c>
      <c r="AW526" s="218" t="str">
        <f t="array" ref="AW526">INDEX('UPTD PPA KabKota'!F$5:F$513,MATCH($D526,'UPTD PPA KabKota'!$C$5:$C$513,FALSE))</f>
        <v>#N/A</v>
      </c>
      <c r="AX526" s="218" t="str">
        <f t="array" ref="AX526">INDEX('UPTD PPA KabKota'!G$5:G$513,MATCH($D526,'UPTD PPA KabKota'!$C$5:$C$513,FALSE))</f>
        <v>#N/A</v>
      </c>
      <c r="AY526" s="218" t="str">
        <f t="array" ref="AY526">INDEX('UPTD PPA KabKota'!H$5:H$513,MATCH($D526,'UPTD PPA KabKota'!$C$5:$C$513,FALSE))</f>
        <v>#N/A</v>
      </c>
      <c r="AZ526" s="218" t="str">
        <f t="array" ref="AZ526">INDEX('UPTD PPA KabKota'!I$5:I$513,MATCH($D526,'UPTD PPA KabKota'!$C$5:$C$513,FALSE))</f>
        <v>#N/A</v>
      </c>
      <c r="BA526" s="218" t="str">
        <f t="array" ref="BA526">INDEX('UPTD PPA KabKota'!J$5:J$513,MATCH($D526,'UPTD PPA KabKota'!$C$5:$C$513,FALSE))</f>
        <v>#N/A</v>
      </c>
      <c r="BB526" s="218" t="str">
        <f t="array" ref="BB526">INDEX('UPTD PPA KabKota'!K$5:K$513,MATCH($D526,'UPTD PPA KabKota'!$C$5:$C$513,FALSE))</f>
        <v>#N/A</v>
      </c>
      <c r="BC526" s="218" t="str">
        <f t="array" ref="BC526">INDEX('UPTD PPA KabKota'!L$5:L$513,MATCH($D526,'UPTD PPA KabKota'!$C$5:$C$513,FALSE))</f>
        <v>#N/A</v>
      </c>
      <c r="BD526" s="218" t="str">
        <f t="array" ref="BD526">INDEX('UPTD PPA KabKota'!M$5:M$513,MATCH($D526,'UPTD PPA KabKota'!$C$5:$C$513,FALSE))</f>
        <v>#N/A</v>
      </c>
      <c r="BE526" s="218" t="str">
        <f t="array" ref="BE526">INDEX('UPTD PPA KabKota'!N$5:N$513,MATCH($D526,'UPTD PPA KabKota'!$C$5:$C$513,FALSE))</f>
        <v>#N/A</v>
      </c>
      <c r="BF526" s="218" t="str">
        <f t="array" ref="BF526">INDEX('UPTD PPA KabKota'!O$5:O$513,MATCH($D526,'UPTD PPA KabKota'!$C$5:$C$513,FALSE))</f>
        <v>#N/A</v>
      </c>
      <c r="BG526" s="218" t="str">
        <f t="array" ref="BG526">INDEX('UPTD PPA KabKota'!P$5:P$513,MATCH($D526,'UPTD PPA KabKota'!$C$5:$C$513,FALSE))</f>
        <v>#N/A</v>
      </c>
      <c r="BH526" s="218" t="str">
        <f t="array" ref="BH526">INDEX('UPTD PPA KabKota'!Q$5:Q$513,MATCH($D526,'UPTD PPA KabKota'!$C$5:$C$513,FALSE))</f>
        <v>#N/A</v>
      </c>
      <c r="BI526" s="218" t="str">
        <f t="array" ref="BI526">INDEX('UPTD PPA KabKota'!R$5:R$513,MATCH($D526,'UPTD PPA KabKota'!$C$5:$C$513,FALSE))</f>
        <v>#N/A</v>
      </c>
      <c r="BJ526" s="218" t="str">
        <f t="array" ref="BJ526">INDEX('UPTD PPA KabKota'!S$5:S$513,MATCH($D526,'UPTD PPA KabKota'!$C$5:$C$513,FALSE))</f>
        <v>#N/A</v>
      </c>
      <c r="BK526" s="218" t="str">
        <f t="array" ref="BK526">INDEX('UPTD PPA KabKota'!T$5:T$513,MATCH($D526,'UPTD PPA KabKota'!$C$5:$C$513,FALSE))</f>
        <v>#N/A</v>
      </c>
      <c r="BL526" s="218" t="str">
        <f t="array" ref="BL526">INDEX('UPTD PPA KabKota'!U$5:U$513,MATCH($D526,'UPTD PPA KabKota'!$C$5:$C$513,FALSE))</f>
        <v>#N/A</v>
      </c>
      <c r="BM526" s="218" t="str">
        <f t="array" ref="BM526">INDEX('UPTD PPA KabKota'!V$5:V$513,MATCH($D526,'UPTD PPA KabKota'!$C$5:$C$513,FALSE))</f>
        <v>#N/A</v>
      </c>
      <c r="BN526" s="218" t="str">
        <f t="array" ref="BN526">INDEX('UPTD PPA KabKota'!W$5:W$513,MATCH($D526,'UPTD PPA KabKota'!$C$5:$C$513,FALSE))</f>
        <v>#N/A</v>
      </c>
      <c r="BO526" s="218" t="str">
        <f t="array" ref="BO526">INDEX('UPTD PPA KabKota'!X$5:X$513,MATCH($D526,'UPTD PPA KabKota'!$C$5:$C$513,FALSE))</f>
        <v>#N/A</v>
      </c>
      <c r="BP526" s="218" t="str">
        <f t="array" ref="BP526">INDEX('UPTD PPA KabKota'!Y$5:Y$513,MATCH($D526,'UPTD PPA KabKota'!$C$5:$C$513,FALSE))</f>
        <v>#N/A</v>
      </c>
      <c r="BQ526" s="218" t="str">
        <f t="array" ref="BQ526">INDEX('UPTD PPA KabKota'!Z$5:Z$513,MATCH($D526,'UPTD PPA KabKota'!$C$5:$C$513,FALSE))</f>
        <v>#N/A</v>
      </c>
      <c r="BR526" s="218" t="str">
        <f t="array" ref="BR526">INDEX('UPTD PPA KabKota'!AA$5:AA$513,MATCH($D526,'UPTD PPA KabKota'!$C$5:$C$513,FALSE))</f>
        <v>#N/A</v>
      </c>
      <c r="BS526" s="218" t="str">
        <f t="array" ref="BS526">INDEX('UPTD PPA KabKota'!AB$5:AB$513,MATCH($D526,'UPTD PPA KabKota'!$C$5:$C$513,FALSE))</f>
        <v>#N/A</v>
      </c>
      <c r="BT526" s="218" t="str">
        <f t="array" ref="BT526">INDEX('UPTD PPA KabKota'!AC$5:AC$513,MATCH($D526,'UPTD PPA KabKota'!$C$5:$C$513,FALSE))</f>
        <v>#N/A</v>
      </c>
      <c r="BU526" s="218" t="str">
        <f t="array" ref="BU526">INDEX('UPTD PPA KabKota'!AD$5:AD$513,MATCH($D526,'UPTD PPA KabKota'!$C$5:$C$513,FALSE))</f>
        <v>#N/A</v>
      </c>
      <c r="BV526" s="218" t="str">
        <f t="array" ref="BV526">INDEX('UPTD PPA KabKota'!AE$5:AE$513,MATCH($D526,'UPTD PPA KabKota'!$C$5:$C$513,FALSE))</f>
        <v>#N/A</v>
      </c>
      <c r="BW526" s="218" t="str">
        <f t="array" ref="BW526">INDEX('UPTD PPA KabKota'!AF$5:AF$513,MATCH($D526,'UPTD PPA KabKota'!$C$5:$C$513,FALSE))</f>
        <v>#N/A</v>
      </c>
      <c r="BX526" s="218" t="str">
        <f t="array" ref="BX526">INDEX('UPTD PPA KabKota'!AG$5:AG$513,MATCH($D526,'UPTD PPA KabKota'!$C$5:$C$513,FALSE))</f>
        <v>#N/A</v>
      </c>
      <c r="BY526" s="218" t="str">
        <f t="array" ref="BY526">INDEX('UPTD PPA KabKota'!AH$5:AH$513,MATCH($D526,'UPTD PPA KabKota'!$C$5:$C$513,FALSE))</f>
        <v>#N/A</v>
      </c>
      <c r="BZ526" s="218" t="str">
        <f t="array" ref="BZ526">INDEX('UPTD PPA KabKota'!AI$5:AI$513,MATCH($D526,'UPTD PPA KabKota'!$C$5:$C$513,FALSE))</f>
        <v>#N/A</v>
      </c>
      <c r="CA526" s="218" t="str">
        <f t="array" ref="CA526">INDEX('UPTD PPA KabKota'!AJ$5:AJ$513,MATCH($D526,'UPTD PPA KabKota'!$C$5:$C$513,FALSE))</f>
        <v>#N/A</v>
      </c>
      <c r="CB526" s="218" t="str">
        <f t="array" ref="CB526">INDEX('UPTD PPA KabKota'!AK$5:AK$513,MATCH($D526,'UPTD PPA KabKota'!$C$5:$C$513,FALSE))</f>
        <v>#N/A</v>
      </c>
      <c r="CC526" s="218" t="str">
        <f t="array" ref="CC526">INDEX('UPTD PPA KabKota'!AL$5:AL$513,MATCH($D526,'UPTD PPA KabKota'!$C$5:$C$513,FALSE))</f>
        <v>#N/A</v>
      </c>
      <c r="CD526" s="218" t="str">
        <f t="array" ref="CD526">INDEX('UPTD PPA KabKota'!AM$5:AM$513,MATCH($D526,'UPTD PPA KabKota'!$C$5:$C$513,FALSE))</f>
        <v>#N/A</v>
      </c>
      <c r="CE526" s="218" t="str">
        <f t="array" ref="CE526">INDEX('UPTD PPA KabKota'!AN$5:AN$513,MATCH($D526,'UPTD PPA KabKota'!$C$5:$C$513,FALSE))</f>
        <v>#N/A</v>
      </c>
      <c r="CF526" s="218" t="str">
        <f t="array" ref="CF526">INDEX('UPTD PPA KabKota'!AO$5:AO$513,MATCH($D526,'UPTD PPA KabKota'!$C$5:$C$513,FALSE))</f>
        <v>#N/A</v>
      </c>
      <c r="CG526" s="218" t="str">
        <f t="array" ref="CG526">INDEX('UPTD PPA KabKota'!AP$5:AP$513,MATCH($D526,'UPTD PPA KabKota'!$C$5:$C$513,FALSE))</f>
        <v>#N/A</v>
      </c>
      <c r="CH526" s="218" t="str">
        <f t="array" ref="CH526">INDEX('UPTD PPA KabKota'!AQ$5:AQ$513,MATCH($D526,'UPTD PPA KabKota'!$C$5:$C$513,FALSE))</f>
        <v>#N/A</v>
      </c>
      <c r="CI526" s="218" t="str">
        <f t="array" ref="CI526">INDEX('UPTD PPA KabKota'!AR$5:AR$513,MATCH($D526,'UPTD PPA KabKota'!$C$5:$C$513,FALSE))</f>
        <v>#N/A</v>
      </c>
      <c r="CJ526" s="218" t="str">
        <f t="array" ref="CJ526">INDEX('UPTD PPA KabKota'!AS$5:AS$513,MATCH($D526,'UPTD PPA KabKota'!$C$5:$C$513,FALSE))</f>
        <v>#N/A</v>
      </c>
      <c r="CK526" s="218" t="str">
        <f t="array" ref="CK526">INDEX('UPTD PPA KabKota'!AT$5:AT$513,MATCH($D526,'UPTD PPA KabKota'!$C$5:$C$513,FALSE))</f>
        <v>#N/A</v>
      </c>
      <c r="CL526" s="218" t="str">
        <f t="array" ref="CL526">INDEX('UPTD PPA KabKota'!AU$5:AU$513,MATCH($D526,'UPTD PPA KabKota'!$C$5:$C$513,FALSE))</f>
        <v>#N/A</v>
      </c>
      <c r="CM526" s="218" t="str">
        <f t="array" ref="CM526">INDEX('UPTD PPA KabKota'!AV$5:AV$513,MATCH($D526,'UPTD PPA KabKota'!$C$5:$C$513,FALSE))</f>
        <v>#N/A</v>
      </c>
      <c r="CN526" s="218" t="str">
        <f t="array" ref="CN526">INDEX('UPTD PPA KabKota'!AW$5:AW$513,MATCH($D526,'UPTD PPA KabKota'!$C$5:$C$513,FALSE))</f>
        <v>#N/A</v>
      </c>
      <c r="CO526" s="218" t="str">
        <f t="array" ref="CO526">INDEX('UPTD PPA KabKota'!AX$5:AX$513,MATCH($D526,'UPTD PPA KabKota'!$C$5:$C$513,FALSE))</f>
        <v>#N/A</v>
      </c>
      <c r="CP526" s="218" t="str">
        <f t="array" ref="CP526">INDEX('UPTD PPA KabKota'!AY$5:AY$513,MATCH($D526,'UPTD PPA KabKota'!$C$5:$C$513,FALSE))</f>
        <v>#N/A</v>
      </c>
      <c r="CQ526" s="209" t="str">
        <f>IFERROR(__xludf.DUMMYFUNCTION("IF(ISBLANK($K526),"""",IF(REGEXMATCH($K526,""Peraturan""),""Ada"",IF(REGEXMATCH($K526,""Rekomendasi""),""Tidak Ada"", $K526)))
"),"Ada")</f>
        <v>Ada</v>
      </c>
      <c r="CR526" s="209" t="str">
        <f t="array" ref="CR526">index('UPTD PPA KabKota'!$BI$5:$BI$513,match($D526,'UPTD PPA KabKota'!$C$5:$C$513,false))</f>
        <v>#N/A</v>
      </c>
      <c r="CS526" s="314" t="str">
        <f t="shared" si="93"/>
        <v>Ada</v>
      </c>
    </row>
    <row r="527">
      <c r="A527" s="334">
        <v>521.0</v>
      </c>
      <c r="B527" s="334">
        <v>4.0</v>
      </c>
      <c r="C527" s="311" t="s">
        <v>4397</v>
      </c>
      <c r="D527" s="312" t="s">
        <v>4363</v>
      </c>
      <c r="E527" s="315">
        <v>45748.0</v>
      </c>
      <c r="F527" s="218" t="str">
        <f t="array" ref="F527">INDEX('Ortala-KabKota'!F$2:F$415,MATCH($D527,'Ortala-KabKota'!$E$2:$E$415,FALSE))</f>
        <v>#N/A</v>
      </c>
      <c r="G527" s="218" t="str">
        <f t="array" ref="G527">INDEX('Ortala-KabKota'!G$2:G$415,MATCH($D527,'Ortala-KabKota'!$E$2:$E$415,FALSE))</f>
        <v>#N/A</v>
      </c>
      <c r="H527" s="218" t="str">
        <f t="array" ref="H527">INDEX('Ortala-KabKota'!H$2:H$415,MATCH($D527,'Ortala-KabKota'!$E$2:$E$415,FALSE))</f>
        <v>#N/A</v>
      </c>
      <c r="I527" s="218" t="str">
        <f t="array" ref="I527">INDEX('Ortala-KabKota'!I$2:I$415,MATCH($D527,'Ortala-KabKota'!$E$2:$E$415,FALSE))</f>
        <v>#N/A</v>
      </c>
      <c r="J527" s="218" t="str">
        <f t="array" ref="J527">INDEX('Ortala-KabKota'!J$2:J$415,MATCH($D527,'Ortala-KabKota'!$E$2:$E$415,FALSE))</f>
        <v>#N/A</v>
      </c>
      <c r="K527" s="218" t="str">
        <f t="array" ref="K527">INDEX('Ortala-KabKota'!K$2:K$415,MATCH($D527,'Ortala-KabKota'!$E$2:$E$415,FALSE))</f>
        <v>#N/A</v>
      </c>
      <c r="L527" s="218" t="str">
        <f t="array" ref="L527">INDEX('Ortala-KabKota'!L$2:L$415,MATCH($D527,'Ortala-KabKota'!$E$2:$E$415,FALSE))</f>
        <v>#N/A</v>
      </c>
      <c r="M527" s="218" t="str">
        <f t="array" ref="M527">INDEX('Ortala-KabKota'!M$2:M$415,MATCH($D527,'Ortala-KabKota'!$E$2:$E$415,FALSE))</f>
        <v>#N/A</v>
      </c>
      <c r="N527" s="218" t="str">
        <f t="array" ref="N527">INDEX('Ortala-KabKota'!N$2:N$415,MATCH($D527,'Ortala-KabKota'!$E$2:$E$415,FALSE))</f>
        <v>#N/A</v>
      </c>
      <c r="O527" s="218" t="str">
        <f t="array" ref="O527">INDEX('Ortala-KabKota'!O$2:O$415,MATCH($D527,'Ortala-KabKota'!$E$2:$E$415,FALSE))</f>
        <v>#N/A</v>
      </c>
      <c r="P527" s="218" t="str">
        <f t="array" ref="P527">INDEX('Ortala-KabKota'!P$2:P$415,MATCH($D527,'Ortala-KabKota'!$E$2:$E$415,FALSE))</f>
        <v>#N/A</v>
      </c>
      <c r="Q527" s="218" t="str">
        <f t="array" ref="Q527">INDEX('Ortala-KabKota'!Q$2:Q$415,MATCH($D527,'Ortala-KabKota'!$E$2:$E$415,FALSE))</f>
        <v>#N/A</v>
      </c>
      <c r="R527" s="218" t="str">
        <f t="array" ref="R527">INDEX('Ortala-KabKota'!R$2:R$415,MATCH($D527,'Ortala-KabKota'!$E$2:$E$415,FALSE))</f>
        <v>#N/A</v>
      </c>
      <c r="S527" s="218" t="str">
        <f t="array" ref="S527">INDEX('Ortala-KabKota'!S$2:S$415,MATCH($D527,'Ortala-KabKota'!$E$2:$E$415,FALSE))</f>
        <v>#N/A</v>
      </c>
      <c r="T527" s="218" t="str">
        <f t="array" ref="T527">INDEX('Ortala-KabKota'!T$2:T$415,MATCH($D527,'Ortala-KabKota'!$E$2:$E$415,FALSE))</f>
        <v>#N/A</v>
      </c>
      <c r="U527" s="218" t="str">
        <f t="array" ref="U527">INDEX('Ortala-KabKota'!U$2:U$415,MATCH($D527,'Ortala-KabKota'!$E$2:$E$415,FALSE))</f>
        <v>#N/A</v>
      </c>
      <c r="V527" s="218" t="str">
        <f t="array" ref="V527">INDEX('Ortala-KabKota'!V$2:V$415,MATCH($D527,'Ortala-KabKota'!$E$2:$E$415,FALSE))</f>
        <v>#N/A</v>
      </c>
      <c r="W527" s="218" t="str">
        <f t="array" ref="W527">INDEX('Ortala-KabKota'!W$2:W$415,MATCH($D527,'Ortala-KabKota'!$E$2:$E$415,FALSE))</f>
        <v>#N/A</v>
      </c>
      <c r="X527" s="218" t="str">
        <f t="array" ref="X527">INDEX('Ortala-KabKota'!X$2:X$415,MATCH($D527,'Ortala-KabKota'!$E$2:$E$415,FALSE))</f>
        <v>#N/A</v>
      </c>
      <c r="Y527" s="218" t="str">
        <f t="array" ref="Y527">INDEX('Ortala-KabKota'!Y$2:Y$415,MATCH($D527,'Ortala-KabKota'!$E$2:$E$415,FALSE))</f>
        <v>#N/A</v>
      </c>
      <c r="Z527" s="218" t="str">
        <f t="array" ref="Z527">INDEX('Ortala-KabKota'!Z$2:Z$415,MATCH($D527,'Ortala-KabKota'!$E$2:$E$415,FALSE))</f>
        <v>#N/A</v>
      </c>
      <c r="AA527" s="218" t="str">
        <f t="array" ref="AA527">INDEX('Ortala-KabKota'!AA$2:AA$415,MATCH($D527,'Ortala-KabKota'!$E$2:$E$415,FALSE))</f>
        <v>#N/A</v>
      </c>
      <c r="AB527" s="218" t="str">
        <f t="array" ref="AB527">INDEX('Ortala-KabKota'!AB$2:AB$415,MATCH($D527,'Ortala-KabKota'!$E$2:$E$415,FALSE))</f>
        <v>#N/A</v>
      </c>
      <c r="AC527" s="218" t="str">
        <f t="array" ref="AC527">INDEX('Ortala-KabKota'!AC$2:AC$415,MATCH($D527,'Ortala-KabKota'!$E$2:$E$415,FALSE))</f>
        <v>#N/A</v>
      </c>
      <c r="AD527" s="218" t="str">
        <f t="array" ref="AD527">INDEX('Ortala-KabKota'!AD$2:AD$415,MATCH($D527,'Ortala-KabKota'!$E$2:$E$415,FALSE))</f>
        <v>#N/A</v>
      </c>
      <c r="AE527" s="218" t="str">
        <f t="array" ref="AE527">INDEX('Ortala-KabKota'!AE$2:AE$415,MATCH($D527,'Ortala-KabKota'!$E$2:$E$415,FALSE))</f>
        <v>#N/A</v>
      </c>
      <c r="AF527" s="218" t="str">
        <f t="array" ref="AF527">INDEX('Ortala-KabKota'!AF$2:AF$415,MATCH($D527,'Ortala-KabKota'!$E$2:$E$415,FALSE))</f>
        <v>#N/A</v>
      </c>
      <c r="AG527" s="218" t="str">
        <f t="array" ref="AG527">INDEX('Ortala-KabKota'!AG$2:AG$415,MATCH($D527,'Ortala-KabKota'!$E$2:$E$415,FALSE))</f>
        <v>#N/A</v>
      </c>
      <c r="AH527" s="218" t="str">
        <f t="array" ref="AH527">INDEX('Ortala-KabKota'!AH$2:AH$415,MATCH($D527,'Ortala-KabKota'!$E$2:$E$415,FALSE))</f>
        <v>#N/A</v>
      </c>
      <c r="AI527" s="218" t="str">
        <f t="array" ref="AI527">INDEX('Ortala-KabKota'!AI$2:AI$415,MATCH($D527,'Ortala-KabKota'!$E$2:$E$415,FALSE))</f>
        <v>#N/A</v>
      </c>
      <c r="AJ527" s="218" t="str">
        <f t="array" ref="AJ527">INDEX('Ortala-KabKota'!AJ$2:AJ$415,MATCH($D527,'Ortala-KabKota'!$E$2:$E$415,FALSE))</f>
        <v>#N/A</v>
      </c>
      <c r="AK527" s="218" t="str">
        <f t="array" ref="AK527">INDEX('Ortala-KabKota'!AK$2:AK$415,MATCH($D527,'Ortala-KabKota'!$E$2:$E$415,FALSE))</f>
        <v>#N/A</v>
      </c>
      <c r="AL527" s="218" t="str">
        <f t="array" ref="AL527">INDEX('Ortala-KabKota'!AL$2:AL$415,MATCH($D527,'Ortala-KabKota'!$E$2:$E$415,FALSE))</f>
        <v>#N/A</v>
      </c>
      <c r="AM527" s="218" t="str">
        <f t="array" ref="AM527">INDEX('Ortala-KabKota'!AM$2:AM$415,MATCH($D527,'Ortala-KabKota'!$E$2:$E$415,FALSE))</f>
        <v>#N/A</v>
      </c>
      <c r="AN527" s="218" t="str">
        <f t="array" ref="AN527">INDEX('Ortala-KabKota'!AN$2:AN$415,MATCH($D527,'Ortala-KabKota'!$E$2:$E$415,FALSE))</f>
        <v>#N/A</v>
      </c>
      <c r="AO527" s="218" t="str">
        <f t="array" ref="AO527">INDEX('Ortala-KabKota'!AO$2:AO$415,MATCH($D527,'Ortala-KabKota'!$E$2:$E$415,FALSE))</f>
        <v>#N/A</v>
      </c>
      <c r="AP527" s="218" t="str">
        <f t="array" ref="AP527">INDEX('Ortala-KabKota'!AP$2:AP$415,MATCH($D527,'Ortala-KabKota'!$E$2:$E$415,FALSE))</f>
        <v>#N/A</v>
      </c>
      <c r="AQ527" s="218" t="str">
        <f t="array" ref="AQ527">INDEX('Ortala-KabKota'!AQ$2:AQ$415,MATCH($D527,'Ortala-KabKota'!$E$2:$E$415,FALSE))</f>
        <v>#N/A</v>
      </c>
      <c r="AR527" s="218" t="str">
        <f t="array" ref="AR527">INDEX('Ortala-KabKota'!AR$2:AR$415,MATCH($D527,'Ortala-KabKota'!$E$2:$E$415,FALSE))</f>
        <v>#N/A</v>
      </c>
      <c r="AS527" s="218" t="str">
        <f t="array" ref="AS527">INDEX('Ortala-KabKota'!AS$2:AS$415,MATCH($D527,'Ortala-KabKota'!$E$2:$E$415,FALSE))</f>
        <v>#N/A</v>
      </c>
      <c r="AT527" s="218" t="str">
        <f t="array" ref="AT527">INDEX('Ortala-KabKota'!AT$2:AT$415,MATCH($D527,'Ortala-KabKota'!$E$2:$E$415,FALSE))</f>
        <v>#N/A</v>
      </c>
      <c r="AU527" s="218" t="str">
        <f t="array" ref="AU527">INDEX('UPTD PPA KabKota'!D$5:D$513,MATCH($D527,'UPTD PPA KabKota'!$C$5:$C$513,FALSE))</f>
        <v>-</v>
      </c>
      <c r="AV527" s="218" t="str">
        <f t="array" ref="AV527">INDEX('UPTD PPA KabKota'!E$5:E$513,MATCH($D527,'UPTD PPA KabKota'!$C$5:$C$513,FALSE))</f>
        <v>Jln. Franskaisepo</v>
      </c>
      <c r="AW527" s="218" t="str">
        <f t="array" ref="AW527">INDEX('UPTD PPA KabKota'!F$5:F$513,MATCH($D527,'UPTD PPA KabKota'!$C$5:$C$513,FALSE))</f>
        <v>-</v>
      </c>
      <c r="AX527" s="218" t="str">
        <f t="array" ref="AX527">INDEX('UPTD PPA KabKota'!G$5:G$513,MATCH($D527,'UPTD PPA KabKota'!$C$5:$C$513,FALSE))</f>
        <v>-</v>
      </c>
      <c r="AY527" s="218" t="str">
        <f t="array" ref="AY527">INDEX('UPTD PPA KabKota'!H$5:H$513,MATCH($D527,'UPTD PPA KabKota'!$C$5:$C$513,FALSE))</f>
        <v>-</v>
      </c>
      <c r="AZ527" s="218" t="str">
        <f t="array" ref="AZ527">INDEX('UPTD PPA KabKota'!I$5:I$513,MATCH($D527,'UPTD PPA KabKota'!$C$5:$C$513,FALSE))</f>
        <v/>
      </c>
      <c r="BA527" s="218" t="str">
        <f t="array" ref="BA527">INDEX('UPTD PPA KabKota'!J$5:J$513,MATCH($D527,'UPTD PPA KabKota'!$C$5:$C$513,FALSE))</f>
        <v/>
      </c>
      <c r="BB527" s="218" t="str">
        <f t="array" ref="BB527">INDEX('UPTD PPA KabKota'!K$5:K$513,MATCH($D527,'UPTD PPA KabKota'!$C$5:$C$513,FALSE))</f>
        <v/>
      </c>
      <c r="BC527" s="218" t="str">
        <f t="array" ref="BC527">INDEX('UPTD PPA KabKota'!L$5:L$513,MATCH($D527,'UPTD PPA KabKota'!$C$5:$C$513,FALSE))</f>
        <v>LINETA RURA SE/ 081343215587</v>
      </c>
      <c r="BD527" s="218" t="str">
        <f t="array" ref="BD527">INDEX('UPTD PPA KabKota'!M$5:M$513,MATCH($D527,'UPTD PPA KabKota'!$C$5:$C$513,FALSE))</f>
        <v>ruralineta1979@gmail.com</v>
      </c>
      <c r="BE527" s="218" t="str">
        <f t="array" ref="BE527">INDEX('UPTD PPA KabKota'!N$5:N$513,MATCH($D527,'UPTD PPA KabKota'!$C$5:$C$513,FALSE))</f>
        <v>-</v>
      </c>
      <c r="BF527" s="218" t="str">
        <f t="array" ref="BF527">INDEX('UPTD PPA KabKota'!O$5:O$513,MATCH($D527,'UPTD PPA KabKota'!$C$5:$C$513,FALSE))</f>
        <v>Belum Punya</v>
      </c>
      <c r="BG527" s="218" t="str">
        <f t="array" ref="BG527">INDEX('UPTD PPA KabKota'!P$5:P$513,MATCH($D527,'UPTD PPA KabKota'!$C$5:$C$513,FALSE))</f>
        <v>Tidak Punya</v>
      </c>
      <c r="BH527" s="218" t="str">
        <f t="array" ref="BH527">INDEX('UPTD PPA KabKota'!Q$5:Q$513,MATCH($D527,'UPTD PPA KabKota'!$C$5:$C$513,FALSE))</f>
        <v>-</v>
      </c>
      <c r="BI527" s="218" t="str">
        <f t="array" ref="BI527">INDEX('UPTD PPA KabKota'!R$5:R$513,MATCH($D527,'UPTD PPA KabKota'!$C$5:$C$513,FALSE))</f>
        <v>Tidak Ada</v>
      </c>
      <c r="BJ527" s="218" t="str">
        <f t="array" ref="BJ527">INDEX('UPTD PPA KabKota'!S$5:S$513,MATCH($D527,'UPTD PPA KabKota'!$C$5:$C$513,FALSE))</f>
        <v>Tidak Ada</v>
      </c>
      <c r="BK527" s="218" t="str">
        <f t="array" ref="BK527">INDEX('UPTD PPA KabKota'!T$5:T$513,MATCH($D527,'UPTD PPA KabKota'!$C$5:$C$513,FALSE))</f>
        <v>Tidak Ada</v>
      </c>
      <c r="BL527" s="218" t="str">
        <f t="array" ref="BL527">INDEX('UPTD PPA KabKota'!U$5:U$513,MATCH($D527,'UPTD PPA KabKota'!$C$5:$C$513,FALSE))</f>
        <v>Tidak Ada</v>
      </c>
      <c r="BM527" s="218" t="str">
        <f t="array" ref="BM527">INDEX('UPTD PPA KabKota'!V$5:V$513,MATCH($D527,'UPTD PPA KabKota'!$C$5:$C$513,FALSE))</f>
        <v>Tidak Ada</v>
      </c>
      <c r="BN527" s="218" t="str">
        <f t="array" ref="BN527">INDEX('UPTD PPA KabKota'!W$5:W$513,MATCH($D527,'UPTD PPA KabKota'!$C$5:$C$513,FALSE))</f>
        <v>Tidak Ada</v>
      </c>
      <c r="BO527" s="218" t="str">
        <f t="array" ref="BO527">INDEX('UPTD PPA KabKota'!X$5:X$513,MATCH($D527,'UPTD PPA KabKota'!$C$5:$C$513,FALSE))</f>
        <v>Tidak Ada</v>
      </c>
      <c r="BP527" s="218" t="str">
        <f t="array" ref="BP527">INDEX('UPTD PPA KabKota'!Y$5:Y$513,MATCH($D527,'UPTD PPA KabKota'!$C$5:$C$513,FALSE))</f>
        <v>Tidak Ada</v>
      </c>
      <c r="BQ527" s="218" t="str">
        <f t="array" ref="BQ527">INDEX('UPTD PPA KabKota'!Z$5:Z$513,MATCH($D527,'UPTD PPA KabKota'!$C$5:$C$513,FALSE))</f>
        <v>Tidak Ada</v>
      </c>
      <c r="BR527" s="218" t="str">
        <f t="array" ref="BR527">INDEX('UPTD PPA KabKota'!AA$5:AA$513,MATCH($D527,'UPTD PPA KabKota'!$C$5:$C$513,FALSE))</f>
        <v>Tidak Ada</v>
      </c>
      <c r="BS527" s="218" t="str">
        <f t="array" ref="BS527">INDEX('UPTD PPA KabKota'!AB$5:AB$513,MATCH($D527,'UPTD PPA KabKota'!$C$5:$C$513,FALSE))</f>
        <v>Tidak Ada</v>
      </c>
      <c r="BT527" s="218" t="str">
        <f t="array" ref="BT527">INDEX('UPTD PPA KabKota'!AC$5:AC$513,MATCH($D527,'UPTD PPA KabKota'!$C$5:$C$513,FALSE))</f>
        <v>Sudah</v>
      </c>
      <c r="BU527" s="218" t="str">
        <f t="array" ref="BU527">INDEX('UPTD PPA KabKota'!AD$5:AD$513,MATCH($D527,'UPTD PPA KabKota'!$C$5:$C$513,FALSE))</f>
        <v>Belum</v>
      </c>
      <c r="BV527" s="218" t="str">
        <f t="array" ref="BV527">INDEX('UPTD PPA KabKota'!AE$5:AE$513,MATCH($D527,'UPTD PPA KabKota'!$C$5:$C$513,FALSE))</f>
        <v>Belum</v>
      </c>
      <c r="BW527" s="218" t="str">
        <f t="array" ref="BW527">INDEX('UPTD PPA KabKota'!AF$5:AF$513,MATCH($D527,'UPTD PPA KabKota'!$C$5:$C$513,FALSE))</f>
        <v>Belum</v>
      </c>
      <c r="BX527" s="218" t="str">
        <f t="array" ref="BX527">INDEX('UPTD PPA KabKota'!AG$5:AG$513,MATCH($D527,'UPTD PPA KabKota'!$C$5:$C$513,FALSE))</f>
        <v>Belum</v>
      </c>
      <c r="BY527" s="218" t="str">
        <f t="array" ref="BY527">INDEX('UPTD PPA KabKota'!AH$5:AH$513,MATCH($D527,'UPTD PPA KabKota'!$C$5:$C$513,FALSE))</f>
        <v>Belum</v>
      </c>
      <c r="BZ527" s="218" t="str">
        <f t="array" ref="BZ527">INDEX('UPTD PPA KabKota'!AI$5:AI$513,MATCH($D527,'UPTD PPA KabKota'!$C$5:$C$513,FALSE))</f>
        <v>Belum</v>
      </c>
      <c r="CA527" s="218" t="str">
        <f t="array" ref="CA527">INDEX('UPTD PPA KabKota'!AJ$5:AJ$513,MATCH($D527,'UPTD PPA KabKota'!$C$5:$C$513,FALSE))</f>
        <v>Belum</v>
      </c>
      <c r="CB527" s="218" t="str">
        <f t="array" ref="CB527">INDEX('UPTD PPA KabKota'!AK$5:AK$513,MATCH($D527,'UPTD PPA KabKota'!$C$5:$C$513,FALSE))</f>
        <v>Belum</v>
      </c>
      <c r="CC527" s="218" t="str">
        <f t="array" ref="CC527">INDEX('UPTD PPA KabKota'!AL$5:AL$513,MATCH($D527,'UPTD PPA KabKota'!$C$5:$C$513,FALSE))</f>
        <v>Belum</v>
      </c>
      <c r="CD527" s="218" t="str">
        <f t="array" ref="CD527">INDEX('UPTD PPA KabKota'!AM$5:AM$513,MATCH($D527,'UPTD PPA KabKota'!$C$5:$C$513,FALSE))</f>
        <v>Belum</v>
      </c>
      <c r="CE527" s="218" t="str">
        <f t="array" ref="CE527">INDEX('UPTD PPA KabKota'!AN$5:AN$513,MATCH($D527,'UPTD PPA KabKota'!$C$5:$C$513,FALSE))</f>
        <v>-</v>
      </c>
      <c r="CF527" s="218">
        <f t="array" ref="CF527">INDEX('UPTD PPA KabKota'!AO$5:AO$513,MATCH($D527,'UPTD PPA KabKota'!$C$5:$C$513,FALSE))</f>
        <v>13</v>
      </c>
      <c r="CG527" s="218" t="str">
        <f t="array" ref="CG527">INDEX('UPTD PPA KabKota'!AP$5:AP$513,MATCH($D527,'UPTD PPA KabKota'!$C$5:$C$513,FALSE))</f>
        <v>KDRT</v>
      </c>
      <c r="CH527" s="218" t="str">
        <f t="array" ref="CH527">INDEX('UPTD PPA KabKota'!AQ$5:AQ$513,MATCH($D527,'UPTD PPA KabKota'!$C$5:$C$513,FALSE))</f>
        <v/>
      </c>
      <c r="CI527" s="218" t="str">
        <f t="array" ref="CI527">INDEX('UPTD PPA KabKota'!AR$5:AR$513,MATCH($D527,'UPTD PPA KabKota'!$C$5:$C$513,FALSE))</f>
        <v/>
      </c>
      <c r="CJ527" s="218" t="str">
        <f t="array" ref="CJ527">INDEX('UPTD PPA KabKota'!AS$5:AS$513,MATCH($D527,'UPTD PPA KabKota'!$C$5:$C$513,FALSE))</f>
        <v/>
      </c>
      <c r="CK527" s="218" t="str">
        <f t="array" ref="CK527">INDEX('UPTD PPA KabKota'!AT$5:AT$513,MATCH($D527,'UPTD PPA KabKota'!$C$5:$C$513,FALSE))</f>
        <v/>
      </c>
      <c r="CL527" s="218" t="str">
        <f t="array" ref="CL527">INDEX('UPTD PPA KabKota'!AU$5:AU$513,MATCH($D527,'UPTD PPA KabKota'!$C$5:$C$513,FALSE))</f>
        <v/>
      </c>
      <c r="CM527" s="218" t="str">
        <f t="array" ref="CM527">INDEX('UPTD PPA KabKota'!AV$5:AV$513,MATCH($D527,'UPTD PPA KabKota'!$C$5:$C$513,FALSE))</f>
        <v/>
      </c>
      <c r="CN527" s="218" t="str">
        <f t="array" ref="CN527">INDEX('UPTD PPA KabKota'!AW$5:AW$513,MATCH($D527,'UPTD PPA KabKota'!$C$5:$C$513,FALSE))</f>
        <v/>
      </c>
      <c r="CO527" s="218" t="str">
        <f t="array" ref="CO527">INDEX('UPTD PPA KabKota'!AX$5:AX$513,MATCH($D527,'UPTD PPA KabKota'!$C$5:$C$513,FALSE))</f>
        <v/>
      </c>
      <c r="CP527" s="218" t="str">
        <f t="array" ref="CP527">INDEX('UPTD PPA KabKota'!AY$5:AY$513,MATCH($D527,'UPTD PPA KabKota'!$C$5:$C$513,FALSE))</f>
        <v/>
      </c>
      <c r="CQ527" s="209" t="str">
        <f>IFERROR(__xludf.DUMMYFUNCTION("IF(ISBLANK($K527),"""",IF(REGEXMATCH($K527,""Peraturan""),""Ada"",IF(REGEXMATCH($K527,""Rekomendasi""),""Tidak Ada"", $K527)))
"),"#N/A")</f>
        <v>#N/A</v>
      </c>
      <c r="CR527" s="209" t="str">
        <f t="array" ref="CR527">index('UPTD PPA KabKota'!$BI$5:$BI$513,match($D527,'UPTD PPA KabKota'!$C$5:$C$513,false))</f>
        <v>Tidak Ada</v>
      </c>
      <c r="CS527" s="319" t="s">
        <v>21</v>
      </c>
    </row>
    <row r="528">
      <c r="A528" s="334">
        <v>522.0</v>
      </c>
      <c r="B528" s="300"/>
      <c r="C528" s="301" t="s">
        <v>4796</v>
      </c>
      <c r="D528" s="317" t="s">
        <v>4796</v>
      </c>
      <c r="E528" s="302"/>
      <c r="F528" s="303" t="str">
        <f t="array" ref="F528">INDEX('Ortala-Provinsi'!C$2:C$39,MATCH($D528,'Ortala-Provinsi'!$B$2:$B$39,FALSE))</f>
        <v>#N/A</v>
      </c>
      <c r="G528" s="303" t="str">
        <f t="array" ref="G528">INDEX('Ortala-Provinsi'!D$2:D$39,MATCH($D528,'Ortala-Provinsi'!$B$2:$B$39,FALSE))</f>
        <v>#N/A</v>
      </c>
      <c r="H528" s="303" t="str">
        <f t="array" ref="H528">INDEX('Ortala-Provinsi'!E$2:E$39,MATCH($D528,'Ortala-Provinsi'!$B$2:$B$39,FALSE))</f>
        <v>#N/A</v>
      </c>
      <c r="I528" s="303" t="str">
        <f t="array" ref="I528">INDEX('Ortala-Provinsi'!F$2:F$39,MATCH($D528,'Ortala-Provinsi'!$B$2:$B$39,FALSE))</f>
        <v>#N/A</v>
      </c>
      <c r="J528" s="303" t="str">
        <f t="array" ref="J528">INDEX('Ortala-Provinsi'!G$2:G$39,MATCH($D528,'Ortala-Provinsi'!$B$2:$B$39,FALSE))</f>
        <v>#N/A</v>
      </c>
      <c r="K528" s="303" t="str">
        <f t="array" ref="K528">INDEX('Ortala-Provinsi'!H$2:H$39,MATCH($D528,'Ortala-Provinsi'!$B$2:$B$39,FALSE))</f>
        <v>#N/A</v>
      </c>
      <c r="L528" s="303" t="str">
        <f t="array" ref="L528">INDEX('Ortala-Provinsi'!I$2:I$39,MATCH($D528,'Ortala-Provinsi'!$B$2:$B$39,FALSE))</f>
        <v>#N/A</v>
      </c>
      <c r="M528" s="303" t="str">
        <f t="array" ref="M528">INDEX('Ortala-Provinsi'!J$2:J$39,MATCH($D528,'Ortala-Provinsi'!$B$2:$B$39,FALSE))</f>
        <v>#N/A</v>
      </c>
      <c r="N528" s="303" t="str">
        <f t="array" ref="N528">INDEX('Ortala-Provinsi'!K$2:K$39,MATCH($D528,'Ortala-Provinsi'!$B$2:$B$39,FALSE))</f>
        <v>#N/A</v>
      </c>
      <c r="O528" s="303" t="str">
        <f t="array" ref="O528">INDEX('Ortala-Provinsi'!L$2:L$39,MATCH($D528,'Ortala-Provinsi'!$B$2:$B$39,FALSE))</f>
        <v>#N/A</v>
      </c>
      <c r="P528" s="303" t="str">
        <f t="array" ref="P528">INDEX('Ortala-Provinsi'!M$2:M$39,MATCH($D528,'Ortala-Provinsi'!$B$2:$B$39,FALSE))</f>
        <v>#N/A</v>
      </c>
      <c r="Q528" s="303" t="str">
        <f t="array" ref="Q528">INDEX('Ortala-Provinsi'!N$2:N$39,MATCH($D528,'Ortala-Provinsi'!$B$2:$B$39,FALSE))</f>
        <v>#N/A</v>
      </c>
      <c r="R528" s="303" t="str">
        <f t="array" ref="R528">INDEX('Ortala-Provinsi'!O$2:O$39,MATCH($D528,'Ortala-Provinsi'!$B$2:$B$39,FALSE))</f>
        <v>#N/A</v>
      </c>
      <c r="S528" s="303" t="str">
        <f t="array" ref="S528">INDEX('Ortala-Provinsi'!P$2:P$39,MATCH($D528,'Ortala-Provinsi'!$B$2:$B$39,FALSE))</f>
        <v>#N/A</v>
      </c>
      <c r="T528" s="303" t="str">
        <f t="array" ref="T528">INDEX('Ortala-Provinsi'!Q$2:Q$39,MATCH($D528,'Ortala-Provinsi'!$B$2:$B$39,FALSE))</f>
        <v>#N/A</v>
      </c>
      <c r="U528" s="303" t="str">
        <f t="array" ref="U528">INDEX('Ortala-Provinsi'!R$2:R$39,MATCH($D528,'Ortala-Provinsi'!$B$2:$B$39,FALSE))</f>
        <v>#N/A</v>
      </c>
      <c r="V528" s="303" t="str">
        <f t="array" ref="V528">INDEX('Ortala-Provinsi'!S$2:S$39,MATCH($D528,'Ortala-Provinsi'!$B$2:$B$39,FALSE))</f>
        <v>#N/A</v>
      </c>
      <c r="W528" s="303" t="str">
        <f t="array" ref="W528">INDEX('Ortala-Provinsi'!T$2:T$39,MATCH($D528,'Ortala-Provinsi'!$B$2:$B$39,FALSE))</f>
        <v>#N/A</v>
      </c>
      <c r="X528" s="303" t="str">
        <f t="array" ref="X528">INDEX('Ortala-Provinsi'!U$2:U$39,MATCH($D528,'Ortala-Provinsi'!$B$2:$B$39,FALSE))</f>
        <v>#N/A</v>
      </c>
      <c r="Y528" s="303" t="str">
        <f t="array" ref="Y528">INDEX('Ortala-Provinsi'!V$2:V$39,MATCH($D528,'Ortala-Provinsi'!$B$2:$B$39,FALSE))</f>
        <v>#N/A</v>
      </c>
      <c r="Z528" s="303" t="str">
        <f t="array" ref="Z528">INDEX('Ortala-Provinsi'!W$2:W$39,MATCH($D528,'Ortala-Provinsi'!$B$2:$B$39,FALSE))</f>
        <v>#N/A</v>
      </c>
      <c r="AA528" s="303" t="str">
        <f t="array" ref="AA528">INDEX('Ortala-Provinsi'!X$2:X$39,MATCH($D528,'Ortala-Provinsi'!$B$2:$B$39,FALSE))</f>
        <v>#N/A</v>
      </c>
      <c r="AB528" s="303" t="str">
        <f t="array" ref="AB528">INDEX('Ortala-Provinsi'!Y$2:Y$39,MATCH($D528,'Ortala-Provinsi'!$B$2:$B$39,FALSE))</f>
        <v>#N/A</v>
      </c>
      <c r="AC528" s="303" t="str">
        <f t="array" ref="AC528">INDEX('Ortala-Provinsi'!Z$2:Z$39,MATCH($D528,'Ortala-Provinsi'!$B$2:$B$39,FALSE))</f>
        <v>#N/A</v>
      </c>
      <c r="AD528" s="303" t="str">
        <f t="array" ref="AD528">INDEX('Ortala-Provinsi'!AA$2:AA$39,MATCH($D528,'Ortala-Provinsi'!$B$2:$B$39,FALSE))</f>
        <v>#N/A</v>
      </c>
      <c r="AE528" s="303" t="str">
        <f t="array" ref="AE528">INDEX('Ortala-Provinsi'!AB$2:AB$39,MATCH($D528,'Ortala-Provinsi'!$B$2:$B$39,FALSE))</f>
        <v>#N/A</v>
      </c>
      <c r="AF528" s="303" t="str">
        <f t="array" ref="AF528">INDEX('Ortala-Provinsi'!AC$2:AC$39,MATCH($D528,'Ortala-Provinsi'!$B$2:$B$39,FALSE))</f>
        <v>#N/A</v>
      </c>
      <c r="AG528" s="303" t="str">
        <f t="array" ref="AG528">INDEX('Ortala-Provinsi'!AD$2:AD$39,MATCH($D528,'Ortala-Provinsi'!$B$2:$B$39,FALSE))</f>
        <v>#N/A</v>
      </c>
      <c r="AH528" s="303" t="str">
        <f t="array" ref="AH528">INDEX('Ortala-Provinsi'!AE$2:AE$39,MATCH($D528,'Ortala-Provinsi'!$B$2:$B$39,FALSE))</f>
        <v>#N/A</v>
      </c>
      <c r="AI528" s="303" t="str">
        <f t="array" ref="AI528">INDEX('Ortala-Provinsi'!AF$2:AF$39,MATCH($D528,'Ortala-Provinsi'!$B$2:$B$39,FALSE))</f>
        <v>#N/A</v>
      </c>
      <c r="AJ528" s="303" t="str">
        <f t="array" ref="AJ528">INDEX('Ortala-Provinsi'!AG$2:AG$39,MATCH($D528,'Ortala-Provinsi'!$B$2:$B$39,FALSE))</f>
        <v>#N/A</v>
      </c>
      <c r="AK528" s="303" t="str">
        <f t="array" ref="AK528">INDEX('Ortala-Provinsi'!AH$2:AH$39,MATCH($D528,'Ortala-Provinsi'!$B$2:$B$39,FALSE))</f>
        <v>#N/A</v>
      </c>
      <c r="AL528" s="303" t="str">
        <f t="array" ref="AL528">INDEX('Ortala-Provinsi'!AI$2:AI$39,MATCH($D528,'Ortala-Provinsi'!$B$2:$B$39,FALSE))</f>
        <v>#N/A</v>
      </c>
      <c r="AM528" s="303" t="str">
        <f t="array" ref="AM528">INDEX('Ortala-Provinsi'!AJ$2:AJ$39,MATCH($D528,'Ortala-Provinsi'!$B$2:$B$39,FALSE))</f>
        <v>#N/A</v>
      </c>
      <c r="AN528" s="303" t="str">
        <f t="array" ref="AN528">INDEX('Ortala-Provinsi'!AK$2:AK$39,MATCH($D528,'Ortala-Provinsi'!$B$2:$B$39,FALSE))</f>
        <v>#N/A</v>
      </c>
      <c r="AO528" s="303" t="str">
        <f t="array" ref="AO528">INDEX('Ortala-Provinsi'!AL$2:AL$39,MATCH($D528,'Ortala-Provinsi'!$B$2:$B$39,FALSE))</f>
        <v>#N/A</v>
      </c>
      <c r="AP528" s="303" t="str">
        <f t="array" ref="AP528">INDEX('Ortala-Provinsi'!AM$2:AM$39,MATCH($D528,'Ortala-Provinsi'!$B$2:$B$39,FALSE))</f>
        <v>#N/A</v>
      </c>
      <c r="AQ528" s="303" t="str">
        <f t="array" ref="AQ528">INDEX('Ortala-Provinsi'!AN$2:AN$39,MATCH($D528,'Ortala-Provinsi'!$B$2:$B$39,FALSE))</f>
        <v>#N/A</v>
      </c>
      <c r="AR528" s="303" t="str">
        <f t="array" ref="AR528">INDEX('Ortala-Provinsi'!AO$2:AO$39,MATCH($D528,'Ortala-Provinsi'!$B$2:$B$39,FALSE))</f>
        <v>#N/A</v>
      </c>
      <c r="AS528" s="303" t="str">
        <f t="array" ref="AS528">INDEX('Ortala-Provinsi'!AP$2:AP$39,MATCH($D528,'Ortala-Provinsi'!$B$2:$B$39,FALSE))</f>
        <v>#N/A</v>
      </c>
      <c r="AT528" s="303" t="str">
        <f t="array" ref="AT528">INDEX('Ortala-Provinsi'!AQ$2:AQ$39,MATCH($D528,'Ortala-Provinsi'!$B$2:$B$39,FALSE))</f>
        <v>#N/A</v>
      </c>
      <c r="AU528" s="304" t="str">
        <f t="shared" ref="AU528:CP528" si="94">INDEX(#REF!,MATCH($D528,#REF!,FALSE))</f>
        <v>#REF!</v>
      </c>
      <c r="AV528" s="304" t="str">
        <f t="shared" si="94"/>
        <v>#REF!</v>
      </c>
      <c r="AW528" s="304" t="str">
        <f t="shared" si="94"/>
        <v>#REF!</v>
      </c>
      <c r="AX528" s="304" t="str">
        <f t="shared" si="94"/>
        <v>#REF!</v>
      </c>
      <c r="AY528" s="304" t="str">
        <f t="shared" si="94"/>
        <v>#REF!</v>
      </c>
      <c r="AZ528" s="304" t="str">
        <f t="shared" si="94"/>
        <v>#REF!</v>
      </c>
      <c r="BA528" s="305" t="str">
        <f t="shared" si="94"/>
        <v>#REF!</v>
      </c>
      <c r="BB528" s="304" t="str">
        <f t="shared" si="94"/>
        <v>#REF!</v>
      </c>
      <c r="BC528" s="304" t="str">
        <f t="shared" si="94"/>
        <v>#REF!</v>
      </c>
      <c r="BD528" s="304" t="str">
        <f t="shared" si="94"/>
        <v>#REF!</v>
      </c>
      <c r="BE528" s="304" t="str">
        <f t="shared" si="94"/>
        <v>#REF!</v>
      </c>
      <c r="BF528" s="304" t="str">
        <f t="shared" si="94"/>
        <v>#REF!</v>
      </c>
      <c r="BG528" s="304" t="str">
        <f t="shared" si="94"/>
        <v>#REF!</v>
      </c>
      <c r="BH528" s="304" t="str">
        <f t="shared" si="94"/>
        <v>#REF!</v>
      </c>
      <c r="BI528" s="304" t="str">
        <f t="shared" si="94"/>
        <v>#REF!</v>
      </c>
      <c r="BJ528" s="304" t="str">
        <f t="shared" si="94"/>
        <v>#REF!</v>
      </c>
      <c r="BK528" s="304" t="str">
        <f t="shared" si="94"/>
        <v>#REF!</v>
      </c>
      <c r="BL528" s="304" t="str">
        <f t="shared" si="94"/>
        <v>#REF!</v>
      </c>
      <c r="BM528" s="304" t="str">
        <f t="shared" si="94"/>
        <v>#REF!</v>
      </c>
      <c r="BN528" s="304" t="str">
        <f t="shared" si="94"/>
        <v>#REF!</v>
      </c>
      <c r="BO528" s="304" t="str">
        <f t="shared" si="94"/>
        <v>#REF!</v>
      </c>
      <c r="BP528" s="304" t="str">
        <f t="shared" si="94"/>
        <v>#REF!</v>
      </c>
      <c r="BQ528" s="304" t="str">
        <f t="shared" si="94"/>
        <v>#REF!</v>
      </c>
      <c r="BR528" s="304" t="str">
        <f t="shared" si="94"/>
        <v>#REF!</v>
      </c>
      <c r="BS528" s="304" t="str">
        <f t="shared" si="94"/>
        <v>#REF!</v>
      </c>
      <c r="BT528" s="304" t="str">
        <f t="shared" si="94"/>
        <v>#REF!</v>
      </c>
      <c r="BU528" s="304" t="str">
        <f t="shared" si="94"/>
        <v>#REF!</v>
      </c>
      <c r="BV528" s="304" t="str">
        <f t="shared" si="94"/>
        <v>#REF!</v>
      </c>
      <c r="BW528" s="304" t="str">
        <f t="shared" si="94"/>
        <v>#REF!</v>
      </c>
      <c r="BX528" s="304" t="str">
        <f t="shared" si="94"/>
        <v>#REF!</v>
      </c>
      <c r="BY528" s="304" t="str">
        <f t="shared" si="94"/>
        <v>#REF!</v>
      </c>
      <c r="BZ528" s="304" t="str">
        <f t="shared" si="94"/>
        <v>#REF!</v>
      </c>
      <c r="CA528" s="304" t="str">
        <f t="shared" si="94"/>
        <v>#REF!</v>
      </c>
      <c r="CB528" s="304" t="str">
        <f t="shared" si="94"/>
        <v>#REF!</v>
      </c>
      <c r="CC528" s="304" t="str">
        <f t="shared" si="94"/>
        <v>#REF!</v>
      </c>
      <c r="CD528" s="304" t="str">
        <f t="shared" si="94"/>
        <v>#REF!</v>
      </c>
      <c r="CE528" s="304" t="str">
        <f t="shared" si="94"/>
        <v>#REF!</v>
      </c>
      <c r="CF528" s="305" t="str">
        <f t="shared" si="94"/>
        <v>#REF!</v>
      </c>
      <c r="CG528" s="304" t="str">
        <f t="shared" si="94"/>
        <v>#REF!</v>
      </c>
      <c r="CH528" s="306" t="str">
        <f t="shared" si="94"/>
        <v>#REF!</v>
      </c>
      <c r="CI528" s="306" t="str">
        <f t="shared" si="94"/>
        <v>#REF!</v>
      </c>
      <c r="CJ528" s="306" t="str">
        <f t="shared" si="94"/>
        <v>#REF!</v>
      </c>
      <c r="CK528" s="304" t="str">
        <f t="shared" si="94"/>
        <v>#REF!</v>
      </c>
      <c r="CL528" s="306" t="str">
        <f t="shared" si="94"/>
        <v>#REF!</v>
      </c>
      <c r="CM528" s="306" t="str">
        <f t="shared" si="94"/>
        <v>#REF!</v>
      </c>
      <c r="CN528" s="306" t="str">
        <f t="shared" si="94"/>
        <v>#REF!</v>
      </c>
      <c r="CO528" s="306" t="str">
        <f t="shared" si="94"/>
        <v>#REF!</v>
      </c>
      <c r="CP528" s="306" t="str">
        <f t="shared" si="94"/>
        <v>#REF!</v>
      </c>
      <c r="CQ528" s="307" t="str">
        <f>IFERROR(__xludf.DUMMYFUNCTION("IF(ISBLANK($K528),"""",IF(REGEXMATCH($K528,""Peraturan""),""Ada"",IF(REGEXMATCH($K528,""Rekomendasi""),""Tidak Ada"", $K528)))
"),"#N/A")</f>
        <v>#N/A</v>
      </c>
      <c r="CR528" s="308" t="str">
        <f t="array" ref="CR528">INDEX(#REF!,MATCH($D528,#REF!,FALSE))</f>
        <v>#REF!</v>
      </c>
      <c r="CS528" s="309"/>
    </row>
    <row r="529">
      <c r="A529" s="334">
        <v>523.0</v>
      </c>
      <c r="B529" s="334">
        <v>1.0</v>
      </c>
      <c r="C529" s="311" t="s">
        <v>4796</v>
      </c>
      <c r="D529" s="312" t="s">
        <v>4345</v>
      </c>
      <c r="E529" s="315">
        <v>45689.0</v>
      </c>
      <c r="F529" s="218" t="str">
        <f t="array" ref="F529">INDEX('Ortala-KabKota'!F$2:F$415,MATCH($D529,'Ortala-KabKota'!$E$2:$E$415,FALSE))</f>
        <v>Sutriani/ 081367136274 (plt. KaUPTD PPA)</v>
      </c>
      <c r="G529" s="218" t="str">
        <f t="array" ref="G529">INDEX('Ortala-KabKota'!G$2:G$415,MATCH($D529,'Ortala-KabKota'!$E$2:$E$415,FALSE))</f>
        <v>Jalan Pepera Nomor 3</v>
      </c>
      <c r="H529" s="218" t="str">
        <f t="array" ref="H529">INDEX('Ortala-KabKota'!H$2:H$415,MATCH($D529,'Ortala-KabKota'!$E$2:$E$415,FALSE))</f>
        <v>098424345</v>
      </c>
      <c r="I529" s="218" t="str">
        <f t="array" ref="I529">INDEX('Ortala-KabKota'!I$2:I$415,MATCH($D529,'Ortala-KabKota'!$E$2:$E$415,FALSE))</f>
        <v>-</v>
      </c>
      <c r="J529" s="218" t="str">
        <f t="array" ref="J529">INDEX('Ortala-KabKota'!J$2:J$415,MATCH($D529,'Ortala-KabKota'!$E$2:$E$415,FALSE))</f>
        <v>UPTD PPA</v>
      </c>
      <c r="K529" s="218" t="str">
        <f t="array" ref="K529">INDEX('Ortala-KabKota'!K$2:K$415,MATCH($D529,'Ortala-KabKota'!$E$2:$E$415,FALSE))</f>
        <v>Peraturan Bupati Nabire No. 17 Tahun 2019 tentang pembentukan dan tata kerja UPTD PPA di Kab. Nabire</v>
      </c>
      <c r="L529" s="218">
        <f t="array" ref="L529">INDEX('Ortala-KabKota'!L$2:L$415,MATCH($D529,'Ortala-KabKota'!$E$2:$E$415,FALSE))</f>
        <v>2019</v>
      </c>
      <c r="M529" s="218" t="str">
        <f t="array" ref="M529">INDEX('Ortala-KabKota'!M$2:M$415,MATCH($D529,'Ortala-KabKota'!$E$2:$E$415,FALSE))</f>
        <v>B</v>
      </c>
      <c r="N529" s="218" t="str">
        <f t="array" ref="N529">INDEX('Ortala-KabKota'!N$2:N$415,MATCH($D529,'Ortala-KabKota'!$E$2:$E$415,FALSE))</f>
        <v/>
      </c>
      <c r="O529" s="218" t="str">
        <f t="array" ref="O529">INDEX('Ortala-KabKota'!O$2:O$415,MATCH($D529,'Ortala-KabKota'!$E$2:$E$415,FALSE))</f>
        <v>-</v>
      </c>
      <c r="P529" s="218" t="str">
        <f t="array" ref="P529">INDEX('Ortala-KabKota'!P$2:P$415,MATCH($D529,'Ortala-KabKota'!$E$2:$E$415,FALSE))</f>
        <v>Kepala UPTD PPA dan Kelompok JF</v>
      </c>
      <c r="Q529" s="218" t="str">
        <f t="array" ref="Q529">INDEX('Ortala-KabKota'!Q$2:Q$415,MATCH($D529,'Ortala-KabKota'!$E$2:$E$415,FALSE))</f>
        <v>BERGABUNG DENGAN KANTOR DINAS</v>
      </c>
      <c r="R529" s="218" t="str">
        <f t="array" ref="R529">INDEX('Ortala-KabKota'!R$2:R$415,MATCH($D529,'Ortala-KabKota'!$E$2:$E$415,FALSE))</f>
        <v>TIDAK PUNYA</v>
      </c>
      <c r="S529" s="218" t="str">
        <f t="array" ref="S529">INDEX('Ortala-KabKota'!S$2:S$415,MATCH($D529,'Ortala-KabKota'!$E$2:$E$415,FALSE))</f>
        <v>Tidak Ada</v>
      </c>
      <c r="T529" s="218">
        <f t="array" ref="T529">INDEX('Ortala-KabKota'!T$2:T$415,MATCH($D529,'Ortala-KabKota'!$E$2:$E$415,FALSE))</f>
        <v>1</v>
      </c>
      <c r="U529" s="218">
        <f t="array" ref="U529">INDEX('Ortala-KabKota'!U$2:U$415,MATCH($D529,'Ortala-KabKota'!$E$2:$E$415,FALSE))</f>
        <v>1</v>
      </c>
      <c r="V529" s="218">
        <f t="array" ref="V529">INDEX('Ortala-KabKota'!V$2:V$415,MATCH($D529,'Ortala-KabKota'!$E$2:$E$415,FALSE))</f>
        <v>1</v>
      </c>
      <c r="W529" s="218">
        <f t="array" ref="W529">INDEX('Ortala-KabKota'!W$2:W$415,MATCH($D529,'Ortala-KabKota'!$E$2:$E$415,FALSE))</f>
        <v>0</v>
      </c>
      <c r="X529" s="218">
        <f t="array" ref="X529">INDEX('Ortala-KabKota'!X$2:X$415,MATCH($D529,'Ortala-KabKota'!$E$2:$E$415,FALSE))</f>
        <v>0</v>
      </c>
      <c r="Y529" s="218">
        <f t="array" ref="Y529">INDEX('Ortala-KabKota'!Y$2:Y$415,MATCH($D529,'Ortala-KabKota'!$E$2:$E$415,FALSE))</f>
        <v>0</v>
      </c>
      <c r="Z529" s="218">
        <f t="array" ref="Z529">INDEX('Ortala-KabKota'!Z$2:Z$415,MATCH($D529,'Ortala-KabKota'!$E$2:$E$415,FALSE))</f>
        <v>0</v>
      </c>
      <c r="AA529" s="218">
        <f t="array" ref="AA529">INDEX('Ortala-KabKota'!AA$2:AA$415,MATCH($D529,'Ortala-KabKota'!$E$2:$E$415,FALSE))</f>
        <v>1</v>
      </c>
      <c r="AB529" s="218">
        <f t="array" ref="AB529">INDEX('Ortala-KabKota'!AB$2:AB$415,MATCH($D529,'Ortala-KabKota'!$E$2:$E$415,FALSE))</f>
        <v>1</v>
      </c>
      <c r="AC529" s="218">
        <f t="array" ref="AC529">INDEX('Ortala-KabKota'!AC$2:AC$415,MATCH($D529,'Ortala-KabKota'!$E$2:$E$415,FALSE))</f>
        <v>0</v>
      </c>
      <c r="AD529" s="218" t="str">
        <f t="array" ref="AD529">INDEX('Ortala-KabKota'!AD$2:AD$415,MATCH($D529,'Ortala-KabKota'!$E$2:$E$415,FALSE))</f>
        <v/>
      </c>
      <c r="AE529" s="218">
        <f t="array" ref="AE529">INDEX('Ortala-KabKota'!AE$2:AE$415,MATCH($D529,'Ortala-KabKota'!$E$2:$E$415,FALSE))</f>
        <v>1</v>
      </c>
      <c r="AF529" s="218">
        <f t="array" ref="AF529">INDEX('Ortala-KabKota'!AF$2:AF$415,MATCH($D529,'Ortala-KabKota'!$E$2:$E$415,FALSE))</f>
        <v>1</v>
      </c>
      <c r="AG529" s="218">
        <f t="array" ref="AG529">INDEX('Ortala-KabKota'!AG$2:AG$415,MATCH($D529,'Ortala-KabKota'!$E$2:$E$415,FALSE))</f>
        <v>1</v>
      </c>
      <c r="AH529" s="218">
        <f t="array" ref="AH529">INDEX('Ortala-KabKota'!AH$2:AH$415,MATCH($D529,'Ortala-KabKota'!$E$2:$E$415,FALSE))</f>
        <v>0</v>
      </c>
      <c r="AI529" s="218" t="str">
        <f t="array" ref="AI529">INDEX('Ortala-KabKota'!AI$2:AI$415,MATCH($D529,'Ortala-KabKota'!$E$2:$E$415,FALSE))</f>
        <v>Tidak</v>
      </c>
      <c r="AJ529" s="218">
        <f t="array" ref="AJ529">INDEX('Ortala-KabKota'!AJ$2:AJ$415,MATCH($D529,'Ortala-KabKota'!$E$2:$E$415,FALSE))</f>
        <v>1</v>
      </c>
      <c r="AK529" s="218">
        <f t="array" ref="AK529">INDEX('Ortala-KabKota'!AK$2:AK$415,MATCH($D529,'Ortala-KabKota'!$E$2:$E$415,FALSE))</f>
        <v>1</v>
      </c>
      <c r="AL529" s="218">
        <f t="array" ref="AL529">INDEX('Ortala-KabKota'!AL$2:AL$415,MATCH($D529,'Ortala-KabKota'!$E$2:$E$415,FALSE))</f>
        <v>18</v>
      </c>
      <c r="AM529" s="218" t="str">
        <f t="array" ref="AM529">INDEX('Ortala-KabKota'!AM$2:AM$415,MATCH($D529,'Ortala-KabKota'!$E$2:$E$415,FALSE))</f>
        <v>KDRT</v>
      </c>
      <c r="AN529" s="218" t="str">
        <f t="array" ref="AN529">INDEX('Ortala-KabKota'!AN$2:AN$415,MATCH($D529,'Ortala-KabKota'!$E$2:$E$415,FALSE))</f>
        <v/>
      </c>
      <c r="AO529" s="218" t="str">
        <f t="array" ref="AO529">INDEX('Ortala-KabKota'!AO$2:AO$415,MATCH($D529,'Ortala-KabKota'!$E$2:$E$415,FALSE))</f>
        <v/>
      </c>
      <c r="AP529" s="218" t="str">
        <f t="array" ref="AP529">INDEX('Ortala-KabKota'!AP$2:AP$415,MATCH($D529,'Ortala-KabKota'!$E$2:$E$415,FALSE))</f>
        <v/>
      </c>
      <c r="AQ529" s="218">
        <f t="array" ref="AQ529">INDEX('Ortala-KabKota'!AQ$2:AQ$415,MATCH($D529,'Ortala-KabKota'!$E$2:$E$415,FALSE))</f>
        <v>1</v>
      </c>
      <c r="AR529" s="218" t="str">
        <f t="array" ref="AR529">INDEX('Ortala-KabKota'!AR$2:AR$415,MATCH($D529,'Ortala-KabKota'!$E$2:$E$415,FALSE))</f>
        <v/>
      </c>
      <c r="AS529" s="218" t="str">
        <f t="array" ref="AS529">INDEX('Ortala-KabKota'!AS$2:AS$415,MATCH($D529,'Ortala-KabKota'!$E$2:$E$415,FALSE))</f>
        <v/>
      </c>
      <c r="AT529" s="218" t="str">
        <f t="array" ref="AT529">INDEX('Ortala-KabKota'!AT$2:AT$415,MATCH($D529,'Ortala-KabKota'!$E$2:$E$415,FALSE))</f>
        <v/>
      </c>
      <c r="AU529" s="218" t="str">
        <f t="array" ref="AU529">INDEX('UPTD PPA KabKota'!D$5:D$513,MATCH($D529,'UPTD PPA KabKota'!$C$5:$C$513,FALSE))</f>
        <v/>
      </c>
      <c r="AV529" s="218" t="str">
        <f t="array" ref="AV529">INDEX('UPTD PPA KabKota'!E$5:E$513,MATCH($D529,'UPTD PPA KabKota'!$C$5:$C$513,FALSE))</f>
        <v/>
      </c>
      <c r="AW529" s="218" t="str">
        <f t="array" ref="AW529">INDEX('UPTD PPA KabKota'!F$5:F$513,MATCH($D529,'UPTD PPA KabKota'!$C$5:$C$513,FALSE))</f>
        <v/>
      </c>
      <c r="AX529" s="218" t="str">
        <f t="array" ref="AX529">INDEX('UPTD PPA KabKota'!G$5:G$513,MATCH($D529,'UPTD PPA KabKota'!$C$5:$C$513,FALSE))</f>
        <v/>
      </c>
      <c r="AY529" s="218" t="str">
        <f t="array" ref="AY529">INDEX('UPTD PPA KabKota'!H$5:H$513,MATCH($D529,'UPTD PPA KabKota'!$C$5:$C$513,FALSE))</f>
        <v/>
      </c>
      <c r="AZ529" s="218" t="str">
        <f t="array" ref="AZ529">INDEX('UPTD PPA KabKota'!I$5:I$513,MATCH($D529,'UPTD PPA KabKota'!$C$5:$C$513,FALSE))</f>
        <v>Peraturan Bupati Nabire Nomor 17 Tahun 2019 tentang pembentukan dan tata kerja UPTD PPA di Kab. Nabire</v>
      </c>
      <c r="BA529" s="218">
        <f t="array" ref="BA529">INDEX('UPTD PPA KabKota'!J$5:J$513,MATCH($D529,'UPTD PPA KabKota'!$C$5:$C$513,FALSE))</f>
        <v>2019</v>
      </c>
      <c r="BB529" s="218" t="str">
        <f t="array" ref="BB529">INDEX('UPTD PPA KabKota'!K$5:K$513,MATCH($D529,'UPTD PPA KabKota'!$C$5:$C$513,FALSE))</f>
        <v>A</v>
      </c>
      <c r="BC529" s="218" t="str">
        <f t="array" ref="BC529">INDEX('UPTD PPA KabKota'!L$5:L$513,MATCH($D529,'UPTD PPA KabKota'!$C$5:$C$513,FALSE))</f>
        <v/>
      </c>
      <c r="BD529" s="218" t="str">
        <f t="array" ref="BD529">INDEX('UPTD PPA KabKota'!M$5:M$513,MATCH($D529,'UPTD PPA KabKota'!$C$5:$C$513,FALSE))</f>
        <v/>
      </c>
      <c r="BE529" s="218" t="str">
        <f t="array" ref="BE529">INDEX('UPTD PPA KabKota'!N$5:N$513,MATCH($D529,'UPTD PPA KabKota'!$C$5:$C$513,FALSE))</f>
        <v/>
      </c>
      <c r="BF529" s="218" t="str">
        <f t="array" ref="BF529">INDEX('UPTD PPA KabKota'!O$5:O$513,MATCH($D529,'UPTD PPA KabKota'!$C$5:$C$513,FALSE))</f>
        <v/>
      </c>
      <c r="BG529" s="218" t="str">
        <f t="array" ref="BG529">INDEX('UPTD PPA KabKota'!P$5:P$513,MATCH($D529,'UPTD PPA KabKota'!$C$5:$C$513,FALSE))</f>
        <v/>
      </c>
      <c r="BH529" s="218" t="str">
        <f t="array" ref="BH529">INDEX('UPTD PPA KabKota'!Q$5:Q$513,MATCH($D529,'UPTD PPA KabKota'!$C$5:$C$513,FALSE))</f>
        <v/>
      </c>
      <c r="BI529" s="218" t="str">
        <f t="array" ref="BI529">INDEX('UPTD PPA KabKota'!R$5:R$513,MATCH($D529,'UPTD PPA KabKota'!$C$5:$C$513,FALSE))</f>
        <v/>
      </c>
      <c r="BJ529" s="218" t="str">
        <f t="array" ref="BJ529">INDEX('UPTD PPA KabKota'!S$5:S$513,MATCH($D529,'UPTD PPA KabKota'!$C$5:$C$513,FALSE))</f>
        <v/>
      </c>
      <c r="BK529" s="218" t="str">
        <f t="array" ref="BK529">INDEX('UPTD PPA KabKota'!T$5:T$513,MATCH($D529,'UPTD PPA KabKota'!$C$5:$C$513,FALSE))</f>
        <v/>
      </c>
      <c r="BL529" s="218" t="str">
        <f t="array" ref="BL529">INDEX('UPTD PPA KabKota'!U$5:U$513,MATCH($D529,'UPTD PPA KabKota'!$C$5:$C$513,FALSE))</f>
        <v/>
      </c>
      <c r="BM529" s="218" t="str">
        <f t="array" ref="BM529">INDEX('UPTD PPA KabKota'!V$5:V$513,MATCH($D529,'UPTD PPA KabKota'!$C$5:$C$513,FALSE))</f>
        <v/>
      </c>
      <c r="BN529" s="218" t="str">
        <f t="array" ref="BN529">INDEX('UPTD PPA KabKota'!W$5:W$513,MATCH($D529,'UPTD PPA KabKota'!$C$5:$C$513,FALSE))</f>
        <v/>
      </c>
      <c r="BO529" s="218" t="str">
        <f t="array" ref="BO529">INDEX('UPTD PPA KabKota'!X$5:X$513,MATCH($D529,'UPTD PPA KabKota'!$C$5:$C$513,FALSE))</f>
        <v/>
      </c>
      <c r="BP529" s="218" t="str">
        <f t="array" ref="BP529">INDEX('UPTD PPA KabKota'!Y$5:Y$513,MATCH($D529,'UPTD PPA KabKota'!$C$5:$C$513,FALSE))</f>
        <v/>
      </c>
      <c r="BQ529" s="218" t="str">
        <f t="array" ref="BQ529">INDEX('UPTD PPA KabKota'!Z$5:Z$513,MATCH($D529,'UPTD PPA KabKota'!$C$5:$C$513,FALSE))</f>
        <v/>
      </c>
      <c r="BR529" s="218" t="str">
        <f t="array" ref="BR529">INDEX('UPTD PPA KabKota'!AA$5:AA$513,MATCH($D529,'UPTD PPA KabKota'!$C$5:$C$513,FALSE))</f>
        <v/>
      </c>
      <c r="BS529" s="218" t="str">
        <f t="array" ref="BS529">INDEX('UPTD PPA KabKota'!AB$5:AB$513,MATCH($D529,'UPTD PPA KabKota'!$C$5:$C$513,FALSE))</f>
        <v/>
      </c>
      <c r="BT529" s="218" t="str">
        <f t="array" ref="BT529">INDEX('UPTD PPA KabKota'!AC$5:AC$513,MATCH($D529,'UPTD PPA KabKota'!$C$5:$C$513,FALSE))</f>
        <v/>
      </c>
      <c r="BU529" s="218" t="str">
        <f t="array" ref="BU529">INDEX('UPTD PPA KabKota'!AD$5:AD$513,MATCH($D529,'UPTD PPA KabKota'!$C$5:$C$513,FALSE))</f>
        <v/>
      </c>
      <c r="BV529" s="218" t="str">
        <f t="array" ref="BV529">INDEX('UPTD PPA KabKota'!AE$5:AE$513,MATCH($D529,'UPTD PPA KabKota'!$C$5:$C$513,FALSE))</f>
        <v/>
      </c>
      <c r="BW529" s="218" t="str">
        <f t="array" ref="BW529">INDEX('UPTD PPA KabKota'!AF$5:AF$513,MATCH($D529,'UPTD PPA KabKota'!$C$5:$C$513,FALSE))</f>
        <v/>
      </c>
      <c r="BX529" s="218" t="str">
        <f t="array" ref="BX529">INDEX('UPTD PPA KabKota'!AG$5:AG$513,MATCH($D529,'UPTD PPA KabKota'!$C$5:$C$513,FALSE))</f>
        <v/>
      </c>
      <c r="BY529" s="218" t="str">
        <f t="array" ref="BY529">INDEX('UPTD PPA KabKota'!AH$5:AH$513,MATCH($D529,'UPTD PPA KabKota'!$C$5:$C$513,FALSE))</f>
        <v/>
      </c>
      <c r="BZ529" s="218" t="str">
        <f t="array" ref="BZ529">INDEX('UPTD PPA KabKota'!AI$5:AI$513,MATCH($D529,'UPTD PPA KabKota'!$C$5:$C$513,FALSE))</f>
        <v/>
      </c>
      <c r="CA529" s="218" t="str">
        <f t="array" ref="CA529">INDEX('UPTD PPA KabKota'!AJ$5:AJ$513,MATCH($D529,'UPTD PPA KabKota'!$C$5:$C$513,FALSE))</f>
        <v/>
      </c>
      <c r="CB529" s="218" t="str">
        <f t="array" ref="CB529">INDEX('UPTD PPA KabKota'!AK$5:AK$513,MATCH($D529,'UPTD PPA KabKota'!$C$5:$C$513,FALSE))</f>
        <v/>
      </c>
      <c r="CC529" s="218" t="str">
        <f t="array" ref="CC529">INDEX('UPTD PPA KabKota'!AL$5:AL$513,MATCH($D529,'UPTD PPA KabKota'!$C$5:$C$513,FALSE))</f>
        <v/>
      </c>
      <c r="CD529" s="218" t="str">
        <f t="array" ref="CD529">INDEX('UPTD PPA KabKota'!AM$5:AM$513,MATCH($D529,'UPTD PPA KabKota'!$C$5:$C$513,FALSE))</f>
        <v/>
      </c>
      <c r="CE529" s="218" t="str">
        <f t="array" ref="CE529">INDEX('UPTD PPA KabKota'!AN$5:AN$513,MATCH($D529,'UPTD PPA KabKota'!$C$5:$C$513,FALSE))</f>
        <v/>
      </c>
      <c r="CF529" s="218" t="str">
        <f t="array" ref="CF529">INDEX('UPTD PPA KabKota'!AO$5:AO$513,MATCH($D529,'UPTD PPA KabKota'!$C$5:$C$513,FALSE))</f>
        <v/>
      </c>
      <c r="CG529" s="218" t="str">
        <f t="array" ref="CG529">INDEX('UPTD PPA KabKota'!AP$5:AP$513,MATCH($D529,'UPTD PPA KabKota'!$C$5:$C$513,FALSE))</f>
        <v/>
      </c>
      <c r="CH529" s="218" t="str">
        <f t="array" ref="CH529">INDEX('UPTD PPA KabKota'!AQ$5:AQ$513,MATCH($D529,'UPTD PPA KabKota'!$C$5:$C$513,FALSE))</f>
        <v/>
      </c>
      <c r="CI529" s="218" t="str">
        <f t="array" ref="CI529">INDEX('UPTD PPA KabKota'!AR$5:AR$513,MATCH($D529,'UPTD PPA KabKota'!$C$5:$C$513,FALSE))</f>
        <v/>
      </c>
      <c r="CJ529" s="218" t="str">
        <f t="array" ref="CJ529">INDEX('UPTD PPA KabKota'!AS$5:AS$513,MATCH($D529,'UPTD PPA KabKota'!$C$5:$C$513,FALSE))</f>
        <v/>
      </c>
      <c r="CK529" s="218" t="str">
        <f t="array" ref="CK529">INDEX('UPTD PPA KabKota'!AT$5:AT$513,MATCH($D529,'UPTD PPA KabKota'!$C$5:$C$513,FALSE))</f>
        <v/>
      </c>
      <c r="CL529" s="218" t="str">
        <f t="array" ref="CL529">INDEX('UPTD PPA KabKota'!AU$5:AU$513,MATCH($D529,'UPTD PPA KabKota'!$C$5:$C$513,FALSE))</f>
        <v/>
      </c>
      <c r="CM529" s="218" t="str">
        <f t="array" ref="CM529">INDEX('UPTD PPA KabKota'!AV$5:AV$513,MATCH($D529,'UPTD PPA KabKota'!$C$5:$C$513,FALSE))</f>
        <v/>
      </c>
      <c r="CN529" s="218" t="str">
        <f t="array" ref="CN529">INDEX('UPTD PPA KabKota'!AW$5:AW$513,MATCH($D529,'UPTD PPA KabKota'!$C$5:$C$513,FALSE))</f>
        <v/>
      </c>
      <c r="CO529" s="218" t="str">
        <f t="array" ref="CO529">INDEX('UPTD PPA KabKota'!AX$5:AX$513,MATCH($D529,'UPTD PPA KabKota'!$C$5:$C$513,FALSE))</f>
        <v/>
      </c>
      <c r="CP529" s="218" t="str">
        <f t="array" ref="CP529">INDEX('UPTD PPA KabKota'!AY$5:AY$513,MATCH($D529,'UPTD PPA KabKota'!$C$5:$C$513,FALSE))</f>
        <v/>
      </c>
      <c r="CQ529" s="209" t="str">
        <f>IFERROR(__xludf.DUMMYFUNCTION("IF(ISBLANK($K529),"""",IF(REGEXMATCH($K529,""Peraturan""),""Ada"",IF(REGEXMATCH($K529,""Rekomendasi""),""Tidak Ada"", $K529)))
"),"Ada")</f>
        <v>Ada</v>
      </c>
      <c r="CR529" s="209" t="str">
        <f t="array" ref="CR529">index('UPTD PPA KabKota'!$BI$5:$BI$513,match($D529,'UPTD PPA KabKota'!$C$5:$C$513,false))</f>
        <v>Ada</v>
      </c>
      <c r="CS529" s="314" t="str">
        <f t="shared" ref="CS529:CS531" si="95">IFS(CQ529="Ada","Ada",CR529="Ada","Ada",CR529="Tidak Ada","Tidak Ada")</f>
        <v>Ada</v>
      </c>
    </row>
    <row r="530">
      <c r="A530" s="334">
        <v>524.0</v>
      </c>
      <c r="B530" s="334">
        <v>2.0</v>
      </c>
      <c r="C530" s="311" t="s">
        <v>4796</v>
      </c>
      <c r="D530" s="312" t="s">
        <v>4354</v>
      </c>
      <c r="E530" s="315"/>
      <c r="F530" s="218" t="str">
        <f t="array" ref="F530">INDEX('Ortala-KabKota'!F$2:F$415,MATCH($D530,'Ortala-KabKota'!$E$2:$E$415,FALSE))</f>
        <v>#N/A</v>
      </c>
      <c r="G530" s="218" t="str">
        <f t="array" ref="G530">INDEX('Ortala-KabKota'!G$2:G$415,MATCH($D530,'Ortala-KabKota'!$E$2:$E$415,FALSE))</f>
        <v>#N/A</v>
      </c>
      <c r="H530" s="218" t="str">
        <f t="array" ref="H530">INDEX('Ortala-KabKota'!H$2:H$415,MATCH($D530,'Ortala-KabKota'!$E$2:$E$415,FALSE))</f>
        <v>#N/A</v>
      </c>
      <c r="I530" s="218" t="str">
        <f t="array" ref="I530">INDEX('Ortala-KabKota'!I$2:I$415,MATCH($D530,'Ortala-KabKota'!$E$2:$E$415,FALSE))</f>
        <v>#N/A</v>
      </c>
      <c r="J530" s="218" t="str">
        <f t="array" ref="J530">INDEX('Ortala-KabKota'!J$2:J$415,MATCH($D530,'Ortala-KabKota'!$E$2:$E$415,FALSE))</f>
        <v>#N/A</v>
      </c>
      <c r="K530" s="218" t="str">
        <f t="array" ref="K530">INDEX('Ortala-KabKota'!K$2:K$415,MATCH($D530,'Ortala-KabKota'!$E$2:$E$415,FALSE))</f>
        <v>#N/A</v>
      </c>
      <c r="L530" s="218" t="str">
        <f t="array" ref="L530">INDEX('Ortala-KabKota'!L$2:L$415,MATCH($D530,'Ortala-KabKota'!$E$2:$E$415,FALSE))</f>
        <v>#N/A</v>
      </c>
      <c r="M530" s="218" t="str">
        <f t="array" ref="M530">INDEX('Ortala-KabKota'!M$2:M$415,MATCH($D530,'Ortala-KabKota'!$E$2:$E$415,FALSE))</f>
        <v>#N/A</v>
      </c>
      <c r="N530" s="218" t="str">
        <f t="array" ref="N530">INDEX('Ortala-KabKota'!N$2:N$415,MATCH($D530,'Ortala-KabKota'!$E$2:$E$415,FALSE))</f>
        <v>#N/A</v>
      </c>
      <c r="O530" s="218" t="str">
        <f t="array" ref="O530">INDEX('Ortala-KabKota'!O$2:O$415,MATCH($D530,'Ortala-KabKota'!$E$2:$E$415,FALSE))</f>
        <v>#N/A</v>
      </c>
      <c r="P530" s="218" t="str">
        <f t="array" ref="P530">INDEX('Ortala-KabKota'!P$2:P$415,MATCH($D530,'Ortala-KabKota'!$E$2:$E$415,FALSE))</f>
        <v>#N/A</v>
      </c>
      <c r="Q530" s="218" t="str">
        <f t="array" ref="Q530">INDEX('Ortala-KabKota'!Q$2:Q$415,MATCH($D530,'Ortala-KabKota'!$E$2:$E$415,FALSE))</f>
        <v>#N/A</v>
      </c>
      <c r="R530" s="218" t="str">
        <f t="array" ref="R530">INDEX('Ortala-KabKota'!R$2:R$415,MATCH($D530,'Ortala-KabKota'!$E$2:$E$415,FALSE))</f>
        <v>#N/A</v>
      </c>
      <c r="S530" s="218" t="str">
        <f t="array" ref="S530">INDEX('Ortala-KabKota'!S$2:S$415,MATCH($D530,'Ortala-KabKota'!$E$2:$E$415,FALSE))</f>
        <v>#N/A</v>
      </c>
      <c r="T530" s="218" t="str">
        <f t="array" ref="T530">INDEX('Ortala-KabKota'!T$2:T$415,MATCH($D530,'Ortala-KabKota'!$E$2:$E$415,FALSE))</f>
        <v>#N/A</v>
      </c>
      <c r="U530" s="218" t="str">
        <f t="array" ref="U530">INDEX('Ortala-KabKota'!U$2:U$415,MATCH($D530,'Ortala-KabKota'!$E$2:$E$415,FALSE))</f>
        <v>#N/A</v>
      </c>
      <c r="V530" s="218" t="str">
        <f t="array" ref="V530">INDEX('Ortala-KabKota'!V$2:V$415,MATCH($D530,'Ortala-KabKota'!$E$2:$E$415,FALSE))</f>
        <v>#N/A</v>
      </c>
      <c r="W530" s="218" t="str">
        <f t="array" ref="W530">INDEX('Ortala-KabKota'!W$2:W$415,MATCH($D530,'Ortala-KabKota'!$E$2:$E$415,FALSE))</f>
        <v>#N/A</v>
      </c>
      <c r="X530" s="218" t="str">
        <f t="array" ref="X530">INDEX('Ortala-KabKota'!X$2:X$415,MATCH($D530,'Ortala-KabKota'!$E$2:$E$415,FALSE))</f>
        <v>#N/A</v>
      </c>
      <c r="Y530" s="218" t="str">
        <f t="array" ref="Y530">INDEX('Ortala-KabKota'!Y$2:Y$415,MATCH($D530,'Ortala-KabKota'!$E$2:$E$415,FALSE))</f>
        <v>#N/A</v>
      </c>
      <c r="Z530" s="218" t="str">
        <f t="array" ref="Z530">INDEX('Ortala-KabKota'!Z$2:Z$415,MATCH($D530,'Ortala-KabKota'!$E$2:$E$415,FALSE))</f>
        <v>#N/A</v>
      </c>
      <c r="AA530" s="218" t="str">
        <f t="array" ref="AA530">INDEX('Ortala-KabKota'!AA$2:AA$415,MATCH($D530,'Ortala-KabKota'!$E$2:$E$415,FALSE))</f>
        <v>#N/A</v>
      </c>
      <c r="AB530" s="218" t="str">
        <f t="array" ref="AB530">INDEX('Ortala-KabKota'!AB$2:AB$415,MATCH($D530,'Ortala-KabKota'!$E$2:$E$415,FALSE))</f>
        <v>#N/A</v>
      </c>
      <c r="AC530" s="218" t="str">
        <f t="array" ref="AC530">INDEX('Ortala-KabKota'!AC$2:AC$415,MATCH($D530,'Ortala-KabKota'!$E$2:$E$415,FALSE))</f>
        <v>#N/A</v>
      </c>
      <c r="AD530" s="218" t="str">
        <f t="array" ref="AD530">INDEX('Ortala-KabKota'!AD$2:AD$415,MATCH($D530,'Ortala-KabKota'!$E$2:$E$415,FALSE))</f>
        <v>#N/A</v>
      </c>
      <c r="AE530" s="218" t="str">
        <f t="array" ref="AE530">INDEX('Ortala-KabKota'!AE$2:AE$415,MATCH($D530,'Ortala-KabKota'!$E$2:$E$415,FALSE))</f>
        <v>#N/A</v>
      </c>
      <c r="AF530" s="218" t="str">
        <f t="array" ref="AF530">INDEX('Ortala-KabKota'!AF$2:AF$415,MATCH($D530,'Ortala-KabKota'!$E$2:$E$415,FALSE))</f>
        <v>#N/A</v>
      </c>
      <c r="AG530" s="218" t="str">
        <f t="array" ref="AG530">INDEX('Ortala-KabKota'!AG$2:AG$415,MATCH($D530,'Ortala-KabKota'!$E$2:$E$415,FALSE))</f>
        <v>#N/A</v>
      </c>
      <c r="AH530" s="218" t="str">
        <f t="array" ref="AH530">INDEX('Ortala-KabKota'!AH$2:AH$415,MATCH($D530,'Ortala-KabKota'!$E$2:$E$415,FALSE))</f>
        <v>#N/A</v>
      </c>
      <c r="AI530" s="218" t="str">
        <f t="array" ref="AI530">INDEX('Ortala-KabKota'!AI$2:AI$415,MATCH($D530,'Ortala-KabKota'!$E$2:$E$415,FALSE))</f>
        <v>#N/A</v>
      </c>
      <c r="AJ530" s="218" t="str">
        <f t="array" ref="AJ530">INDEX('Ortala-KabKota'!AJ$2:AJ$415,MATCH($D530,'Ortala-KabKota'!$E$2:$E$415,FALSE))</f>
        <v>#N/A</v>
      </c>
      <c r="AK530" s="218" t="str">
        <f t="array" ref="AK530">INDEX('Ortala-KabKota'!AK$2:AK$415,MATCH($D530,'Ortala-KabKota'!$E$2:$E$415,FALSE))</f>
        <v>#N/A</v>
      </c>
      <c r="AL530" s="218" t="str">
        <f t="array" ref="AL530">INDEX('Ortala-KabKota'!AL$2:AL$415,MATCH($D530,'Ortala-KabKota'!$E$2:$E$415,FALSE))</f>
        <v>#N/A</v>
      </c>
      <c r="AM530" s="218" t="str">
        <f t="array" ref="AM530">INDEX('Ortala-KabKota'!AM$2:AM$415,MATCH($D530,'Ortala-KabKota'!$E$2:$E$415,FALSE))</f>
        <v>#N/A</v>
      </c>
      <c r="AN530" s="218" t="str">
        <f t="array" ref="AN530">INDEX('Ortala-KabKota'!AN$2:AN$415,MATCH($D530,'Ortala-KabKota'!$E$2:$E$415,FALSE))</f>
        <v>#N/A</v>
      </c>
      <c r="AO530" s="218" t="str">
        <f t="array" ref="AO530">INDEX('Ortala-KabKota'!AO$2:AO$415,MATCH($D530,'Ortala-KabKota'!$E$2:$E$415,FALSE))</f>
        <v>#N/A</v>
      </c>
      <c r="AP530" s="218" t="str">
        <f t="array" ref="AP530">INDEX('Ortala-KabKota'!AP$2:AP$415,MATCH($D530,'Ortala-KabKota'!$E$2:$E$415,FALSE))</f>
        <v>#N/A</v>
      </c>
      <c r="AQ530" s="218" t="str">
        <f t="array" ref="AQ530">INDEX('Ortala-KabKota'!AQ$2:AQ$415,MATCH($D530,'Ortala-KabKota'!$E$2:$E$415,FALSE))</f>
        <v>#N/A</v>
      </c>
      <c r="AR530" s="218" t="str">
        <f t="array" ref="AR530">INDEX('Ortala-KabKota'!AR$2:AR$415,MATCH($D530,'Ortala-KabKota'!$E$2:$E$415,FALSE))</f>
        <v>#N/A</v>
      </c>
      <c r="AS530" s="218" t="str">
        <f t="array" ref="AS530">INDEX('Ortala-KabKota'!AS$2:AS$415,MATCH($D530,'Ortala-KabKota'!$E$2:$E$415,FALSE))</f>
        <v>#N/A</v>
      </c>
      <c r="AT530" s="218" t="str">
        <f t="array" ref="AT530">INDEX('Ortala-KabKota'!AT$2:AT$415,MATCH($D530,'Ortala-KabKota'!$E$2:$E$415,FALSE))</f>
        <v>#N/A</v>
      </c>
      <c r="AU530" s="218" t="str">
        <f t="array" ref="AU530">INDEX('UPTD PPA KabKota'!D$5:D$513,MATCH($D530,'UPTD PPA KabKota'!$C$5:$C$513,FALSE))</f>
        <v/>
      </c>
      <c r="AV530" s="218" t="str">
        <f t="array" ref="AV530">INDEX('UPTD PPA KabKota'!E$5:E$513,MATCH($D530,'UPTD PPA KabKota'!$C$5:$C$513,FALSE))</f>
        <v/>
      </c>
      <c r="AW530" s="218" t="str">
        <f t="array" ref="AW530">INDEX('UPTD PPA KabKota'!F$5:F$513,MATCH($D530,'UPTD PPA KabKota'!$C$5:$C$513,FALSE))</f>
        <v/>
      </c>
      <c r="AX530" s="218" t="str">
        <f t="array" ref="AX530">INDEX('UPTD PPA KabKota'!G$5:G$513,MATCH($D530,'UPTD PPA KabKota'!$C$5:$C$513,FALSE))</f>
        <v/>
      </c>
      <c r="AY530" s="218" t="str">
        <f t="array" ref="AY530">INDEX('UPTD PPA KabKota'!H$5:H$513,MATCH($D530,'UPTD PPA KabKota'!$C$5:$C$513,FALSE))</f>
        <v/>
      </c>
      <c r="AZ530" s="218" t="str">
        <f t="array" ref="AZ530">INDEX('UPTD PPA KabKota'!I$5:I$513,MATCH($D530,'UPTD PPA KabKota'!$C$5:$C$513,FALSE))</f>
        <v/>
      </c>
      <c r="BA530" s="218" t="str">
        <f t="array" ref="BA530">INDEX('UPTD PPA KabKota'!J$5:J$513,MATCH($D530,'UPTD PPA KabKota'!$C$5:$C$513,FALSE))</f>
        <v/>
      </c>
      <c r="BB530" s="218" t="str">
        <f t="array" ref="BB530">INDEX('UPTD PPA KabKota'!K$5:K$513,MATCH($D530,'UPTD PPA KabKota'!$C$5:$C$513,FALSE))</f>
        <v/>
      </c>
      <c r="BC530" s="218" t="str">
        <f t="array" ref="BC530">INDEX('UPTD PPA KabKota'!L$5:L$513,MATCH($D530,'UPTD PPA KabKota'!$C$5:$C$513,FALSE))</f>
        <v/>
      </c>
      <c r="BD530" s="218" t="str">
        <f t="array" ref="BD530">INDEX('UPTD PPA KabKota'!M$5:M$513,MATCH($D530,'UPTD PPA KabKota'!$C$5:$C$513,FALSE))</f>
        <v/>
      </c>
      <c r="BE530" s="218" t="str">
        <f t="array" ref="BE530">INDEX('UPTD PPA KabKota'!N$5:N$513,MATCH($D530,'UPTD PPA KabKota'!$C$5:$C$513,FALSE))</f>
        <v/>
      </c>
      <c r="BF530" s="218" t="str">
        <f t="array" ref="BF530">INDEX('UPTD PPA KabKota'!O$5:O$513,MATCH($D530,'UPTD PPA KabKota'!$C$5:$C$513,FALSE))</f>
        <v/>
      </c>
      <c r="BG530" s="218" t="str">
        <f t="array" ref="BG530">INDEX('UPTD PPA KabKota'!P$5:P$513,MATCH($D530,'UPTD PPA KabKota'!$C$5:$C$513,FALSE))</f>
        <v/>
      </c>
      <c r="BH530" s="218" t="str">
        <f t="array" ref="BH530">INDEX('UPTD PPA KabKota'!Q$5:Q$513,MATCH($D530,'UPTD PPA KabKota'!$C$5:$C$513,FALSE))</f>
        <v/>
      </c>
      <c r="BI530" s="218" t="str">
        <f t="array" ref="BI530">INDEX('UPTD PPA KabKota'!R$5:R$513,MATCH($D530,'UPTD PPA KabKota'!$C$5:$C$513,FALSE))</f>
        <v/>
      </c>
      <c r="BJ530" s="218" t="str">
        <f t="array" ref="BJ530">INDEX('UPTD PPA KabKota'!S$5:S$513,MATCH($D530,'UPTD PPA KabKota'!$C$5:$C$513,FALSE))</f>
        <v/>
      </c>
      <c r="BK530" s="218" t="str">
        <f t="array" ref="BK530">INDEX('UPTD PPA KabKota'!T$5:T$513,MATCH($D530,'UPTD PPA KabKota'!$C$5:$C$513,FALSE))</f>
        <v/>
      </c>
      <c r="BL530" s="218" t="str">
        <f t="array" ref="BL530">INDEX('UPTD PPA KabKota'!U$5:U$513,MATCH($D530,'UPTD PPA KabKota'!$C$5:$C$513,FALSE))</f>
        <v/>
      </c>
      <c r="BM530" s="218" t="str">
        <f t="array" ref="BM530">INDEX('UPTD PPA KabKota'!V$5:V$513,MATCH($D530,'UPTD PPA KabKota'!$C$5:$C$513,FALSE))</f>
        <v/>
      </c>
      <c r="BN530" s="218" t="str">
        <f t="array" ref="BN530">INDEX('UPTD PPA KabKota'!W$5:W$513,MATCH($D530,'UPTD PPA KabKota'!$C$5:$C$513,FALSE))</f>
        <v/>
      </c>
      <c r="BO530" s="218" t="str">
        <f t="array" ref="BO530">INDEX('UPTD PPA KabKota'!X$5:X$513,MATCH($D530,'UPTD PPA KabKota'!$C$5:$C$513,FALSE))</f>
        <v/>
      </c>
      <c r="BP530" s="218" t="str">
        <f t="array" ref="BP530">INDEX('UPTD PPA KabKota'!Y$5:Y$513,MATCH($D530,'UPTD PPA KabKota'!$C$5:$C$513,FALSE))</f>
        <v/>
      </c>
      <c r="BQ530" s="218" t="str">
        <f t="array" ref="BQ530">INDEX('UPTD PPA KabKota'!Z$5:Z$513,MATCH($D530,'UPTD PPA KabKota'!$C$5:$C$513,FALSE))</f>
        <v/>
      </c>
      <c r="BR530" s="218" t="str">
        <f t="array" ref="BR530">INDEX('UPTD PPA KabKota'!AA$5:AA$513,MATCH($D530,'UPTD PPA KabKota'!$C$5:$C$513,FALSE))</f>
        <v/>
      </c>
      <c r="BS530" s="218" t="str">
        <f t="array" ref="BS530">INDEX('UPTD PPA KabKota'!AB$5:AB$513,MATCH($D530,'UPTD PPA KabKota'!$C$5:$C$513,FALSE))</f>
        <v/>
      </c>
      <c r="BT530" s="218" t="str">
        <f t="array" ref="BT530">INDEX('UPTD PPA KabKota'!AC$5:AC$513,MATCH($D530,'UPTD PPA KabKota'!$C$5:$C$513,FALSE))</f>
        <v/>
      </c>
      <c r="BU530" s="218" t="str">
        <f t="array" ref="BU530">INDEX('UPTD PPA KabKota'!AD$5:AD$513,MATCH($D530,'UPTD PPA KabKota'!$C$5:$C$513,FALSE))</f>
        <v/>
      </c>
      <c r="BV530" s="218" t="str">
        <f t="array" ref="BV530">INDEX('UPTD PPA KabKota'!AE$5:AE$513,MATCH($D530,'UPTD PPA KabKota'!$C$5:$C$513,FALSE))</f>
        <v/>
      </c>
      <c r="BW530" s="218" t="str">
        <f t="array" ref="BW530">INDEX('UPTD PPA KabKota'!AF$5:AF$513,MATCH($D530,'UPTD PPA KabKota'!$C$5:$C$513,FALSE))</f>
        <v/>
      </c>
      <c r="BX530" s="218" t="str">
        <f t="array" ref="BX530">INDEX('UPTD PPA KabKota'!AG$5:AG$513,MATCH($D530,'UPTD PPA KabKota'!$C$5:$C$513,FALSE))</f>
        <v/>
      </c>
      <c r="BY530" s="218" t="str">
        <f t="array" ref="BY530">INDEX('UPTD PPA KabKota'!AH$5:AH$513,MATCH($D530,'UPTD PPA KabKota'!$C$5:$C$513,FALSE))</f>
        <v/>
      </c>
      <c r="BZ530" s="218" t="str">
        <f t="array" ref="BZ530">INDEX('UPTD PPA KabKota'!AI$5:AI$513,MATCH($D530,'UPTD PPA KabKota'!$C$5:$C$513,FALSE))</f>
        <v/>
      </c>
      <c r="CA530" s="218" t="str">
        <f t="array" ref="CA530">INDEX('UPTD PPA KabKota'!AJ$5:AJ$513,MATCH($D530,'UPTD PPA KabKota'!$C$5:$C$513,FALSE))</f>
        <v/>
      </c>
      <c r="CB530" s="218" t="str">
        <f t="array" ref="CB530">INDEX('UPTD PPA KabKota'!AK$5:AK$513,MATCH($D530,'UPTD PPA KabKota'!$C$5:$C$513,FALSE))</f>
        <v/>
      </c>
      <c r="CC530" s="218" t="str">
        <f t="array" ref="CC530">INDEX('UPTD PPA KabKota'!AL$5:AL$513,MATCH($D530,'UPTD PPA KabKota'!$C$5:$C$513,FALSE))</f>
        <v/>
      </c>
      <c r="CD530" s="218" t="str">
        <f t="array" ref="CD530">INDEX('UPTD PPA KabKota'!AM$5:AM$513,MATCH($D530,'UPTD PPA KabKota'!$C$5:$C$513,FALSE))</f>
        <v/>
      </c>
      <c r="CE530" s="218" t="str">
        <f t="array" ref="CE530">INDEX('UPTD PPA KabKota'!AN$5:AN$513,MATCH($D530,'UPTD PPA KabKota'!$C$5:$C$513,FALSE))</f>
        <v/>
      </c>
      <c r="CF530" s="218" t="str">
        <f t="array" ref="CF530">INDEX('UPTD PPA KabKota'!AO$5:AO$513,MATCH($D530,'UPTD PPA KabKota'!$C$5:$C$513,FALSE))</f>
        <v/>
      </c>
      <c r="CG530" s="218" t="str">
        <f t="array" ref="CG530">INDEX('UPTD PPA KabKota'!AP$5:AP$513,MATCH($D530,'UPTD PPA KabKota'!$C$5:$C$513,FALSE))</f>
        <v/>
      </c>
      <c r="CH530" s="218" t="str">
        <f t="array" ref="CH530">INDEX('UPTD PPA KabKota'!AQ$5:AQ$513,MATCH($D530,'UPTD PPA KabKota'!$C$5:$C$513,FALSE))</f>
        <v/>
      </c>
      <c r="CI530" s="218" t="str">
        <f t="array" ref="CI530">INDEX('UPTD PPA KabKota'!AR$5:AR$513,MATCH($D530,'UPTD PPA KabKota'!$C$5:$C$513,FALSE))</f>
        <v/>
      </c>
      <c r="CJ530" s="218" t="str">
        <f t="array" ref="CJ530">INDEX('UPTD PPA KabKota'!AS$5:AS$513,MATCH($D530,'UPTD PPA KabKota'!$C$5:$C$513,FALSE))</f>
        <v/>
      </c>
      <c r="CK530" s="218" t="str">
        <f t="array" ref="CK530">INDEX('UPTD PPA KabKota'!AT$5:AT$513,MATCH($D530,'UPTD PPA KabKota'!$C$5:$C$513,FALSE))</f>
        <v/>
      </c>
      <c r="CL530" s="218" t="str">
        <f t="array" ref="CL530">INDEX('UPTD PPA KabKota'!AU$5:AU$513,MATCH($D530,'UPTD PPA KabKota'!$C$5:$C$513,FALSE))</f>
        <v/>
      </c>
      <c r="CM530" s="218" t="str">
        <f t="array" ref="CM530">INDEX('UPTD PPA KabKota'!AV$5:AV$513,MATCH($D530,'UPTD PPA KabKota'!$C$5:$C$513,FALSE))</f>
        <v/>
      </c>
      <c r="CN530" s="218" t="str">
        <f t="array" ref="CN530">INDEX('UPTD PPA KabKota'!AW$5:AW$513,MATCH($D530,'UPTD PPA KabKota'!$C$5:$C$513,FALSE))</f>
        <v/>
      </c>
      <c r="CO530" s="218" t="str">
        <f t="array" ref="CO530">INDEX('UPTD PPA KabKota'!AX$5:AX$513,MATCH($D530,'UPTD PPA KabKota'!$C$5:$C$513,FALSE))</f>
        <v/>
      </c>
      <c r="CP530" s="218" t="str">
        <f t="array" ref="CP530">INDEX('UPTD PPA KabKota'!AY$5:AY$513,MATCH($D530,'UPTD PPA KabKota'!$C$5:$C$513,FALSE))</f>
        <v/>
      </c>
      <c r="CQ530" s="209" t="str">
        <f>IFERROR(__xludf.DUMMYFUNCTION("IF(ISBLANK($K530),"""",IF(REGEXMATCH($K530,""Peraturan""),""Ada"",IF(REGEXMATCH($K530,""Rekomendasi""),""Tidak Ada"", $K530)))
"),"#N/A")</f>
        <v>#N/A</v>
      </c>
      <c r="CR530" s="209" t="str">
        <f t="array" ref="CR530">index('UPTD PPA KabKota'!$BI$5:$BI$513,match($D530,'UPTD PPA KabKota'!$C$5:$C$513,false))</f>
        <v>Tidak Ada</v>
      </c>
      <c r="CS530" s="314" t="str">
        <f t="shared" si="95"/>
        <v>#N/A</v>
      </c>
    </row>
    <row r="531">
      <c r="A531" s="334">
        <v>525.0</v>
      </c>
      <c r="B531" s="334">
        <v>3.0</v>
      </c>
      <c r="C531" s="311" t="s">
        <v>4796</v>
      </c>
      <c r="D531" s="312" t="s">
        <v>4353</v>
      </c>
      <c r="E531" s="313"/>
      <c r="F531" s="218" t="str">
        <f t="array" ref="F531">INDEX('Ortala-KabKota'!F$2:F$415,MATCH($D531,'Ortala-KabKota'!$E$2:$E$415,FALSE))</f>
        <v>#N/A</v>
      </c>
      <c r="G531" s="218" t="str">
        <f t="array" ref="G531">INDEX('Ortala-KabKota'!G$2:G$415,MATCH($D531,'Ortala-KabKota'!$E$2:$E$415,FALSE))</f>
        <v>#N/A</v>
      </c>
      <c r="H531" s="218" t="str">
        <f t="array" ref="H531">INDEX('Ortala-KabKota'!H$2:H$415,MATCH($D531,'Ortala-KabKota'!$E$2:$E$415,FALSE))</f>
        <v>#N/A</v>
      </c>
      <c r="I531" s="218" t="str">
        <f t="array" ref="I531">INDEX('Ortala-KabKota'!I$2:I$415,MATCH($D531,'Ortala-KabKota'!$E$2:$E$415,FALSE))</f>
        <v>#N/A</v>
      </c>
      <c r="J531" s="218" t="str">
        <f t="array" ref="J531">INDEX('Ortala-KabKota'!J$2:J$415,MATCH($D531,'Ortala-KabKota'!$E$2:$E$415,FALSE))</f>
        <v>#N/A</v>
      </c>
      <c r="K531" s="218" t="str">
        <f t="array" ref="K531">INDEX('Ortala-KabKota'!K$2:K$415,MATCH($D531,'Ortala-KabKota'!$E$2:$E$415,FALSE))</f>
        <v>#N/A</v>
      </c>
      <c r="L531" s="218" t="str">
        <f t="array" ref="L531">INDEX('Ortala-KabKota'!L$2:L$415,MATCH($D531,'Ortala-KabKota'!$E$2:$E$415,FALSE))</f>
        <v>#N/A</v>
      </c>
      <c r="M531" s="218" t="str">
        <f t="array" ref="M531">INDEX('Ortala-KabKota'!M$2:M$415,MATCH($D531,'Ortala-KabKota'!$E$2:$E$415,FALSE))</f>
        <v>#N/A</v>
      </c>
      <c r="N531" s="218" t="str">
        <f t="array" ref="N531">INDEX('Ortala-KabKota'!N$2:N$415,MATCH($D531,'Ortala-KabKota'!$E$2:$E$415,FALSE))</f>
        <v>#N/A</v>
      </c>
      <c r="O531" s="218" t="str">
        <f t="array" ref="O531">INDEX('Ortala-KabKota'!O$2:O$415,MATCH($D531,'Ortala-KabKota'!$E$2:$E$415,FALSE))</f>
        <v>#N/A</v>
      </c>
      <c r="P531" s="218" t="str">
        <f t="array" ref="P531">INDEX('Ortala-KabKota'!P$2:P$415,MATCH($D531,'Ortala-KabKota'!$E$2:$E$415,FALSE))</f>
        <v>#N/A</v>
      </c>
      <c r="Q531" s="218" t="str">
        <f t="array" ref="Q531">INDEX('Ortala-KabKota'!Q$2:Q$415,MATCH($D531,'Ortala-KabKota'!$E$2:$E$415,FALSE))</f>
        <v>#N/A</v>
      </c>
      <c r="R531" s="218" t="str">
        <f t="array" ref="R531">INDEX('Ortala-KabKota'!R$2:R$415,MATCH($D531,'Ortala-KabKota'!$E$2:$E$415,FALSE))</f>
        <v>#N/A</v>
      </c>
      <c r="S531" s="218" t="str">
        <f t="array" ref="S531">INDEX('Ortala-KabKota'!S$2:S$415,MATCH($D531,'Ortala-KabKota'!$E$2:$E$415,FALSE))</f>
        <v>#N/A</v>
      </c>
      <c r="T531" s="218" t="str">
        <f t="array" ref="T531">INDEX('Ortala-KabKota'!T$2:T$415,MATCH($D531,'Ortala-KabKota'!$E$2:$E$415,FALSE))</f>
        <v>#N/A</v>
      </c>
      <c r="U531" s="218" t="str">
        <f t="array" ref="U531">INDEX('Ortala-KabKota'!U$2:U$415,MATCH($D531,'Ortala-KabKota'!$E$2:$E$415,FALSE))</f>
        <v>#N/A</v>
      </c>
      <c r="V531" s="218" t="str">
        <f t="array" ref="V531">INDEX('Ortala-KabKota'!V$2:V$415,MATCH($D531,'Ortala-KabKota'!$E$2:$E$415,FALSE))</f>
        <v>#N/A</v>
      </c>
      <c r="W531" s="218" t="str">
        <f t="array" ref="W531">INDEX('Ortala-KabKota'!W$2:W$415,MATCH($D531,'Ortala-KabKota'!$E$2:$E$415,FALSE))</f>
        <v>#N/A</v>
      </c>
      <c r="X531" s="218" t="str">
        <f t="array" ref="X531">INDEX('Ortala-KabKota'!X$2:X$415,MATCH($D531,'Ortala-KabKota'!$E$2:$E$415,FALSE))</f>
        <v>#N/A</v>
      </c>
      <c r="Y531" s="218" t="str">
        <f t="array" ref="Y531">INDEX('Ortala-KabKota'!Y$2:Y$415,MATCH($D531,'Ortala-KabKota'!$E$2:$E$415,FALSE))</f>
        <v>#N/A</v>
      </c>
      <c r="Z531" s="218" t="str">
        <f t="array" ref="Z531">INDEX('Ortala-KabKota'!Z$2:Z$415,MATCH($D531,'Ortala-KabKota'!$E$2:$E$415,FALSE))</f>
        <v>#N/A</v>
      </c>
      <c r="AA531" s="218" t="str">
        <f t="array" ref="AA531">INDEX('Ortala-KabKota'!AA$2:AA$415,MATCH($D531,'Ortala-KabKota'!$E$2:$E$415,FALSE))</f>
        <v>#N/A</v>
      </c>
      <c r="AB531" s="218" t="str">
        <f t="array" ref="AB531">INDEX('Ortala-KabKota'!AB$2:AB$415,MATCH($D531,'Ortala-KabKota'!$E$2:$E$415,FALSE))</f>
        <v>#N/A</v>
      </c>
      <c r="AC531" s="218" t="str">
        <f t="array" ref="AC531">INDEX('Ortala-KabKota'!AC$2:AC$415,MATCH($D531,'Ortala-KabKota'!$E$2:$E$415,FALSE))</f>
        <v>#N/A</v>
      </c>
      <c r="AD531" s="218" t="str">
        <f t="array" ref="AD531">INDEX('Ortala-KabKota'!AD$2:AD$415,MATCH($D531,'Ortala-KabKota'!$E$2:$E$415,FALSE))</f>
        <v>#N/A</v>
      </c>
      <c r="AE531" s="218" t="str">
        <f t="array" ref="AE531">INDEX('Ortala-KabKota'!AE$2:AE$415,MATCH($D531,'Ortala-KabKota'!$E$2:$E$415,FALSE))</f>
        <v>#N/A</v>
      </c>
      <c r="AF531" s="218" t="str">
        <f t="array" ref="AF531">INDEX('Ortala-KabKota'!AF$2:AF$415,MATCH($D531,'Ortala-KabKota'!$E$2:$E$415,FALSE))</f>
        <v>#N/A</v>
      </c>
      <c r="AG531" s="218" t="str">
        <f t="array" ref="AG531">INDEX('Ortala-KabKota'!AG$2:AG$415,MATCH($D531,'Ortala-KabKota'!$E$2:$E$415,FALSE))</f>
        <v>#N/A</v>
      </c>
      <c r="AH531" s="218" t="str">
        <f t="array" ref="AH531">INDEX('Ortala-KabKota'!AH$2:AH$415,MATCH($D531,'Ortala-KabKota'!$E$2:$E$415,FALSE))</f>
        <v>#N/A</v>
      </c>
      <c r="AI531" s="218" t="str">
        <f t="array" ref="AI531">INDEX('Ortala-KabKota'!AI$2:AI$415,MATCH($D531,'Ortala-KabKota'!$E$2:$E$415,FALSE))</f>
        <v>#N/A</v>
      </c>
      <c r="AJ531" s="218" t="str">
        <f t="array" ref="AJ531">INDEX('Ortala-KabKota'!AJ$2:AJ$415,MATCH($D531,'Ortala-KabKota'!$E$2:$E$415,FALSE))</f>
        <v>#N/A</v>
      </c>
      <c r="AK531" s="218" t="str">
        <f t="array" ref="AK531">INDEX('Ortala-KabKota'!AK$2:AK$415,MATCH($D531,'Ortala-KabKota'!$E$2:$E$415,FALSE))</f>
        <v>#N/A</v>
      </c>
      <c r="AL531" s="218" t="str">
        <f t="array" ref="AL531">INDEX('Ortala-KabKota'!AL$2:AL$415,MATCH($D531,'Ortala-KabKota'!$E$2:$E$415,FALSE))</f>
        <v>#N/A</v>
      </c>
      <c r="AM531" s="218" t="str">
        <f t="array" ref="AM531">INDEX('Ortala-KabKota'!AM$2:AM$415,MATCH($D531,'Ortala-KabKota'!$E$2:$E$415,FALSE))</f>
        <v>#N/A</v>
      </c>
      <c r="AN531" s="218" t="str">
        <f t="array" ref="AN531">INDEX('Ortala-KabKota'!AN$2:AN$415,MATCH($D531,'Ortala-KabKota'!$E$2:$E$415,FALSE))</f>
        <v>#N/A</v>
      </c>
      <c r="AO531" s="218" t="str">
        <f t="array" ref="AO531">INDEX('Ortala-KabKota'!AO$2:AO$415,MATCH($D531,'Ortala-KabKota'!$E$2:$E$415,FALSE))</f>
        <v>#N/A</v>
      </c>
      <c r="AP531" s="218" t="str">
        <f t="array" ref="AP531">INDEX('Ortala-KabKota'!AP$2:AP$415,MATCH($D531,'Ortala-KabKota'!$E$2:$E$415,FALSE))</f>
        <v>#N/A</v>
      </c>
      <c r="AQ531" s="218" t="str">
        <f t="array" ref="AQ531">INDEX('Ortala-KabKota'!AQ$2:AQ$415,MATCH($D531,'Ortala-KabKota'!$E$2:$E$415,FALSE))</f>
        <v>#N/A</v>
      </c>
      <c r="AR531" s="218" t="str">
        <f t="array" ref="AR531">INDEX('Ortala-KabKota'!AR$2:AR$415,MATCH($D531,'Ortala-KabKota'!$E$2:$E$415,FALSE))</f>
        <v>#N/A</v>
      </c>
      <c r="AS531" s="218" t="str">
        <f t="array" ref="AS531">INDEX('Ortala-KabKota'!AS$2:AS$415,MATCH($D531,'Ortala-KabKota'!$E$2:$E$415,FALSE))</f>
        <v>#N/A</v>
      </c>
      <c r="AT531" s="218" t="str">
        <f t="array" ref="AT531">INDEX('Ortala-KabKota'!AT$2:AT$415,MATCH($D531,'Ortala-KabKota'!$E$2:$E$415,FALSE))</f>
        <v>#N/A</v>
      </c>
      <c r="AU531" s="218" t="str">
        <f t="array" ref="AU531">INDEX('UPTD PPA KabKota'!D$5:D$513,MATCH($D531,'UPTD PPA KabKota'!$C$5:$C$513,FALSE))</f>
        <v/>
      </c>
      <c r="AV531" s="218" t="str">
        <f t="array" ref="AV531">INDEX('UPTD PPA KabKota'!E$5:E$513,MATCH($D531,'UPTD PPA KabKota'!$C$5:$C$513,FALSE))</f>
        <v/>
      </c>
      <c r="AW531" s="218" t="str">
        <f t="array" ref="AW531">INDEX('UPTD PPA KabKota'!F$5:F$513,MATCH($D531,'UPTD PPA KabKota'!$C$5:$C$513,FALSE))</f>
        <v/>
      </c>
      <c r="AX531" s="218" t="str">
        <f t="array" ref="AX531">INDEX('UPTD PPA KabKota'!G$5:G$513,MATCH($D531,'UPTD PPA KabKota'!$C$5:$C$513,FALSE))</f>
        <v/>
      </c>
      <c r="AY531" s="218" t="str">
        <f t="array" ref="AY531">INDEX('UPTD PPA KabKota'!H$5:H$513,MATCH($D531,'UPTD PPA KabKota'!$C$5:$C$513,FALSE))</f>
        <v/>
      </c>
      <c r="AZ531" s="218" t="str">
        <f t="array" ref="AZ531">INDEX('UPTD PPA KabKota'!I$5:I$513,MATCH($D531,'UPTD PPA KabKota'!$C$5:$C$513,FALSE))</f>
        <v/>
      </c>
      <c r="BA531" s="218" t="str">
        <f t="array" ref="BA531">INDEX('UPTD PPA KabKota'!J$5:J$513,MATCH($D531,'UPTD PPA KabKota'!$C$5:$C$513,FALSE))</f>
        <v/>
      </c>
      <c r="BB531" s="218" t="str">
        <f t="array" ref="BB531">INDEX('UPTD PPA KabKota'!K$5:K$513,MATCH($D531,'UPTD PPA KabKota'!$C$5:$C$513,FALSE))</f>
        <v/>
      </c>
      <c r="BC531" s="218" t="str">
        <f t="array" ref="BC531">INDEX('UPTD PPA KabKota'!L$5:L$513,MATCH($D531,'UPTD PPA KabKota'!$C$5:$C$513,FALSE))</f>
        <v/>
      </c>
      <c r="BD531" s="218" t="str">
        <f t="array" ref="BD531">INDEX('UPTD PPA KabKota'!M$5:M$513,MATCH($D531,'UPTD PPA KabKota'!$C$5:$C$513,FALSE))</f>
        <v/>
      </c>
      <c r="BE531" s="218" t="str">
        <f t="array" ref="BE531">INDEX('UPTD PPA KabKota'!N$5:N$513,MATCH($D531,'UPTD PPA KabKota'!$C$5:$C$513,FALSE))</f>
        <v/>
      </c>
      <c r="BF531" s="218" t="str">
        <f t="array" ref="BF531">INDEX('UPTD PPA KabKota'!O$5:O$513,MATCH($D531,'UPTD PPA KabKota'!$C$5:$C$513,FALSE))</f>
        <v/>
      </c>
      <c r="BG531" s="218" t="str">
        <f t="array" ref="BG531">INDEX('UPTD PPA KabKota'!P$5:P$513,MATCH($D531,'UPTD PPA KabKota'!$C$5:$C$513,FALSE))</f>
        <v/>
      </c>
      <c r="BH531" s="218" t="str">
        <f t="array" ref="BH531">INDEX('UPTD PPA KabKota'!Q$5:Q$513,MATCH($D531,'UPTD PPA KabKota'!$C$5:$C$513,FALSE))</f>
        <v/>
      </c>
      <c r="BI531" s="218" t="str">
        <f t="array" ref="BI531">INDEX('UPTD PPA KabKota'!R$5:R$513,MATCH($D531,'UPTD PPA KabKota'!$C$5:$C$513,FALSE))</f>
        <v/>
      </c>
      <c r="BJ531" s="218" t="str">
        <f t="array" ref="BJ531">INDEX('UPTD PPA KabKota'!S$5:S$513,MATCH($D531,'UPTD PPA KabKota'!$C$5:$C$513,FALSE))</f>
        <v/>
      </c>
      <c r="BK531" s="218" t="str">
        <f t="array" ref="BK531">INDEX('UPTD PPA KabKota'!T$5:T$513,MATCH($D531,'UPTD PPA KabKota'!$C$5:$C$513,FALSE))</f>
        <v/>
      </c>
      <c r="BL531" s="218" t="str">
        <f t="array" ref="BL531">INDEX('UPTD PPA KabKota'!U$5:U$513,MATCH($D531,'UPTD PPA KabKota'!$C$5:$C$513,FALSE))</f>
        <v/>
      </c>
      <c r="BM531" s="218" t="str">
        <f t="array" ref="BM531">INDEX('UPTD PPA KabKota'!V$5:V$513,MATCH($D531,'UPTD PPA KabKota'!$C$5:$C$513,FALSE))</f>
        <v/>
      </c>
      <c r="BN531" s="218" t="str">
        <f t="array" ref="BN531">INDEX('UPTD PPA KabKota'!W$5:W$513,MATCH($D531,'UPTD PPA KabKota'!$C$5:$C$513,FALSE))</f>
        <v/>
      </c>
      <c r="BO531" s="218" t="str">
        <f t="array" ref="BO531">INDEX('UPTD PPA KabKota'!X$5:X$513,MATCH($D531,'UPTD PPA KabKota'!$C$5:$C$513,FALSE))</f>
        <v/>
      </c>
      <c r="BP531" s="218" t="str">
        <f t="array" ref="BP531">INDEX('UPTD PPA KabKota'!Y$5:Y$513,MATCH($D531,'UPTD PPA KabKota'!$C$5:$C$513,FALSE))</f>
        <v/>
      </c>
      <c r="BQ531" s="218" t="str">
        <f t="array" ref="BQ531">INDEX('UPTD PPA KabKota'!Z$5:Z$513,MATCH($D531,'UPTD PPA KabKota'!$C$5:$C$513,FALSE))</f>
        <v/>
      </c>
      <c r="BR531" s="218" t="str">
        <f t="array" ref="BR531">INDEX('UPTD PPA KabKota'!AA$5:AA$513,MATCH($D531,'UPTD PPA KabKota'!$C$5:$C$513,FALSE))</f>
        <v/>
      </c>
      <c r="BS531" s="218" t="str">
        <f t="array" ref="BS531">INDEX('UPTD PPA KabKota'!AB$5:AB$513,MATCH($D531,'UPTD PPA KabKota'!$C$5:$C$513,FALSE))</f>
        <v/>
      </c>
      <c r="BT531" s="218" t="str">
        <f t="array" ref="BT531">INDEX('UPTD PPA KabKota'!AC$5:AC$513,MATCH($D531,'UPTD PPA KabKota'!$C$5:$C$513,FALSE))</f>
        <v/>
      </c>
      <c r="BU531" s="218" t="str">
        <f t="array" ref="BU531">INDEX('UPTD PPA KabKota'!AD$5:AD$513,MATCH($D531,'UPTD PPA KabKota'!$C$5:$C$513,FALSE))</f>
        <v/>
      </c>
      <c r="BV531" s="218" t="str">
        <f t="array" ref="BV531">INDEX('UPTD PPA KabKota'!AE$5:AE$513,MATCH($D531,'UPTD PPA KabKota'!$C$5:$C$513,FALSE))</f>
        <v/>
      </c>
      <c r="BW531" s="218" t="str">
        <f t="array" ref="BW531">INDEX('UPTD PPA KabKota'!AF$5:AF$513,MATCH($D531,'UPTD PPA KabKota'!$C$5:$C$513,FALSE))</f>
        <v/>
      </c>
      <c r="BX531" s="218" t="str">
        <f t="array" ref="BX531">INDEX('UPTD PPA KabKota'!AG$5:AG$513,MATCH($D531,'UPTD PPA KabKota'!$C$5:$C$513,FALSE))</f>
        <v/>
      </c>
      <c r="BY531" s="218" t="str">
        <f t="array" ref="BY531">INDEX('UPTD PPA KabKota'!AH$5:AH$513,MATCH($D531,'UPTD PPA KabKota'!$C$5:$C$513,FALSE))</f>
        <v/>
      </c>
      <c r="BZ531" s="218" t="str">
        <f t="array" ref="BZ531">INDEX('UPTD PPA KabKota'!AI$5:AI$513,MATCH($D531,'UPTD PPA KabKota'!$C$5:$C$513,FALSE))</f>
        <v/>
      </c>
      <c r="CA531" s="218" t="str">
        <f t="array" ref="CA531">INDEX('UPTD PPA KabKota'!AJ$5:AJ$513,MATCH($D531,'UPTD PPA KabKota'!$C$5:$C$513,FALSE))</f>
        <v/>
      </c>
      <c r="CB531" s="218" t="str">
        <f t="array" ref="CB531">INDEX('UPTD PPA KabKota'!AK$5:AK$513,MATCH($D531,'UPTD PPA KabKota'!$C$5:$C$513,FALSE))</f>
        <v/>
      </c>
      <c r="CC531" s="218" t="str">
        <f t="array" ref="CC531">INDEX('UPTD PPA KabKota'!AL$5:AL$513,MATCH($D531,'UPTD PPA KabKota'!$C$5:$C$513,FALSE))</f>
        <v/>
      </c>
      <c r="CD531" s="218" t="str">
        <f t="array" ref="CD531">INDEX('UPTD PPA KabKota'!AM$5:AM$513,MATCH($D531,'UPTD PPA KabKota'!$C$5:$C$513,FALSE))</f>
        <v/>
      </c>
      <c r="CE531" s="218" t="str">
        <f t="array" ref="CE531">INDEX('UPTD PPA KabKota'!AN$5:AN$513,MATCH($D531,'UPTD PPA KabKota'!$C$5:$C$513,FALSE))</f>
        <v/>
      </c>
      <c r="CF531" s="218" t="str">
        <f t="array" ref="CF531">INDEX('UPTD PPA KabKota'!AO$5:AO$513,MATCH($D531,'UPTD PPA KabKota'!$C$5:$C$513,FALSE))</f>
        <v/>
      </c>
      <c r="CG531" s="218" t="str">
        <f t="array" ref="CG531">INDEX('UPTD PPA KabKota'!AP$5:AP$513,MATCH($D531,'UPTD PPA KabKota'!$C$5:$C$513,FALSE))</f>
        <v/>
      </c>
      <c r="CH531" s="218" t="str">
        <f t="array" ref="CH531">INDEX('UPTD PPA KabKota'!AQ$5:AQ$513,MATCH($D531,'UPTD PPA KabKota'!$C$5:$C$513,FALSE))</f>
        <v/>
      </c>
      <c r="CI531" s="218" t="str">
        <f t="array" ref="CI531">INDEX('UPTD PPA KabKota'!AR$5:AR$513,MATCH($D531,'UPTD PPA KabKota'!$C$5:$C$513,FALSE))</f>
        <v/>
      </c>
      <c r="CJ531" s="218" t="str">
        <f t="array" ref="CJ531">INDEX('UPTD PPA KabKota'!AS$5:AS$513,MATCH($D531,'UPTD PPA KabKota'!$C$5:$C$513,FALSE))</f>
        <v/>
      </c>
      <c r="CK531" s="218" t="str">
        <f t="array" ref="CK531">INDEX('UPTD PPA KabKota'!AT$5:AT$513,MATCH($D531,'UPTD PPA KabKota'!$C$5:$C$513,FALSE))</f>
        <v/>
      </c>
      <c r="CL531" s="218" t="str">
        <f t="array" ref="CL531">INDEX('UPTD PPA KabKota'!AU$5:AU$513,MATCH($D531,'UPTD PPA KabKota'!$C$5:$C$513,FALSE))</f>
        <v/>
      </c>
      <c r="CM531" s="218" t="str">
        <f t="array" ref="CM531">INDEX('UPTD PPA KabKota'!AV$5:AV$513,MATCH($D531,'UPTD PPA KabKota'!$C$5:$C$513,FALSE))</f>
        <v/>
      </c>
      <c r="CN531" s="218" t="str">
        <f t="array" ref="CN531">INDEX('UPTD PPA KabKota'!AW$5:AW$513,MATCH($D531,'UPTD PPA KabKota'!$C$5:$C$513,FALSE))</f>
        <v/>
      </c>
      <c r="CO531" s="218" t="str">
        <f t="array" ref="CO531">INDEX('UPTD PPA KabKota'!AX$5:AX$513,MATCH($D531,'UPTD PPA KabKota'!$C$5:$C$513,FALSE))</f>
        <v/>
      </c>
      <c r="CP531" s="218" t="str">
        <f t="array" ref="CP531">INDEX('UPTD PPA KabKota'!AY$5:AY$513,MATCH($D531,'UPTD PPA KabKota'!$C$5:$C$513,FALSE))</f>
        <v/>
      </c>
      <c r="CQ531" s="209" t="str">
        <f>IFERROR(__xludf.DUMMYFUNCTION("IF(ISBLANK($K531),"""",IF(REGEXMATCH($K531,""Peraturan""),""Ada"",IF(REGEXMATCH($K531,""Rekomendasi""),""Tidak Ada"", $K531)))
"),"#N/A")</f>
        <v>#N/A</v>
      </c>
      <c r="CR531" s="209" t="str">
        <f t="array" ref="CR531">index('UPTD PPA KabKota'!$BI$5:$BI$513,match($D531,'UPTD PPA KabKota'!$C$5:$C$513,false))</f>
        <v>Tidak Ada</v>
      </c>
      <c r="CS531" s="314" t="str">
        <f t="shared" si="95"/>
        <v>#N/A</v>
      </c>
    </row>
    <row r="532">
      <c r="A532" s="334">
        <v>526.0</v>
      </c>
      <c r="B532" s="334">
        <v>4.0</v>
      </c>
      <c r="C532" s="311" t="s">
        <v>4796</v>
      </c>
      <c r="D532" s="312" t="s">
        <v>4352</v>
      </c>
      <c r="E532" s="315">
        <v>45689.0</v>
      </c>
      <c r="F532" s="218" t="str">
        <f t="array" ref="F532">INDEX('Ortala-KabKota'!F$2:F$415,MATCH($D532,'Ortala-KabKota'!$E$2:$E$415,FALSE))</f>
        <v/>
      </c>
      <c r="G532" s="218" t="str">
        <f t="array" ref="G532">INDEX('Ortala-KabKota'!G$2:G$415,MATCH($D532,'Ortala-KabKota'!$E$2:$E$415,FALSE))</f>
        <v/>
      </c>
      <c r="H532" s="218" t="str">
        <f t="array" ref="H532">INDEX('Ortala-KabKota'!H$2:H$415,MATCH($D532,'Ortala-KabKota'!$E$2:$E$415,FALSE))</f>
        <v/>
      </c>
      <c r="I532" s="218" t="str">
        <f t="array" ref="I532">INDEX('Ortala-KabKota'!I$2:I$415,MATCH($D532,'Ortala-KabKota'!$E$2:$E$415,FALSE))</f>
        <v/>
      </c>
      <c r="J532" s="218" t="str">
        <f t="array" ref="J532">INDEX('Ortala-KabKota'!J$2:J$415,MATCH($D532,'Ortala-KabKota'!$E$2:$E$415,FALSE))</f>
        <v/>
      </c>
      <c r="K532" s="218" t="str">
        <f t="array" ref="K532">INDEX('Ortala-KabKota'!K$2:K$415,MATCH($D532,'Ortala-KabKota'!$E$2:$E$415,FALSE))</f>
        <v>Surat Rekomendasi</v>
      </c>
      <c r="L532" s="218">
        <f t="array" ref="L532">INDEX('Ortala-KabKota'!L$2:L$415,MATCH($D532,'Ortala-KabKota'!$E$2:$E$415,FALSE))</f>
        <v>2024</v>
      </c>
      <c r="M532" s="218" t="str">
        <f t="array" ref="M532">INDEX('Ortala-KabKota'!M$2:M$415,MATCH($D532,'Ortala-KabKota'!$E$2:$E$415,FALSE))</f>
        <v/>
      </c>
      <c r="N532" s="218" t="str">
        <f t="array" ref="N532">INDEX('Ortala-KabKota'!N$2:N$415,MATCH($D532,'Ortala-KabKota'!$E$2:$E$415,FALSE))</f>
        <v/>
      </c>
      <c r="O532" s="218" t="str">
        <f t="array" ref="O532">INDEX('Ortala-KabKota'!O$2:O$415,MATCH($D532,'Ortala-KabKota'!$E$2:$E$415,FALSE))</f>
        <v/>
      </c>
      <c r="P532" s="218" t="str">
        <f t="array" ref="P532">INDEX('Ortala-KabKota'!P$2:P$415,MATCH($D532,'Ortala-KabKota'!$E$2:$E$415,FALSE))</f>
        <v/>
      </c>
      <c r="Q532" s="218" t="str">
        <f t="array" ref="Q532">INDEX('Ortala-KabKota'!Q$2:Q$415,MATCH($D532,'Ortala-KabKota'!$E$2:$E$415,FALSE))</f>
        <v/>
      </c>
      <c r="R532" s="218" t="str">
        <f t="array" ref="R532">INDEX('Ortala-KabKota'!R$2:R$415,MATCH($D532,'Ortala-KabKota'!$E$2:$E$415,FALSE))</f>
        <v/>
      </c>
      <c r="S532" s="218" t="str">
        <f t="array" ref="S532">INDEX('Ortala-KabKota'!S$2:S$415,MATCH($D532,'Ortala-KabKota'!$E$2:$E$415,FALSE))</f>
        <v/>
      </c>
      <c r="T532" s="218" t="str">
        <f t="array" ref="T532">INDEX('Ortala-KabKota'!T$2:T$415,MATCH($D532,'Ortala-KabKota'!$E$2:$E$415,FALSE))</f>
        <v/>
      </c>
      <c r="U532" s="218" t="str">
        <f t="array" ref="U532">INDEX('Ortala-KabKota'!U$2:U$415,MATCH($D532,'Ortala-KabKota'!$E$2:$E$415,FALSE))</f>
        <v/>
      </c>
      <c r="V532" s="218" t="str">
        <f t="array" ref="V532">INDEX('Ortala-KabKota'!V$2:V$415,MATCH($D532,'Ortala-KabKota'!$E$2:$E$415,FALSE))</f>
        <v/>
      </c>
      <c r="W532" s="218" t="str">
        <f t="array" ref="W532">INDEX('Ortala-KabKota'!W$2:W$415,MATCH($D532,'Ortala-KabKota'!$E$2:$E$415,FALSE))</f>
        <v/>
      </c>
      <c r="X532" s="218" t="str">
        <f t="array" ref="X532">INDEX('Ortala-KabKota'!X$2:X$415,MATCH($D532,'Ortala-KabKota'!$E$2:$E$415,FALSE))</f>
        <v/>
      </c>
      <c r="Y532" s="218" t="str">
        <f t="array" ref="Y532">INDEX('Ortala-KabKota'!Y$2:Y$415,MATCH($D532,'Ortala-KabKota'!$E$2:$E$415,FALSE))</f>
        <v/>
      </c>
      <c r="Z532" s="218" t="str">
        <f t="array" ref="Z532">INDEX('Ortala-KabKota'!Z$2:Z$415,MATCH($D532,'Ortala-KabKota'!$E$2:$E$415,FALSE))</f>
        <v/>
      </c>
      <c r="AA532" s="218" t="str">
        <f t="array" ref="AA532">INDEX('Ortala-KabKota'!AA$2:AA$415,MATCH($D532,'Ortala-KabKota'!$E$2:$E$415,FALSE))</f>
        <v/>
      </c>
      <c r="AB532" s="218" t="str">
        <f t="array" ref="AB532">INDEX('Ortala-KabKota'!AB$2:AB$415,MATCH($D532,'Ortala-KabKota'!$E$2:$E$415,FALSE))</f>
        <v/>
      </c>
      <c r="AC532" s="218" t="str">
        <f t="array" ref="AC532">INDEX('Ortala-KabKota'!AC$2:AC$415,MATCH($D532,'Ortala-KabKota'!$E$2:$E$415,FALSE))</f>
        <v/>
      </c>
      <c r="AD532" s="218" t="str">
        <f t="array" ref="AD532">INDEX('Ortala-KabKota'!AD$2:AD$415,MATCH($D532,'Ortala-KabKota'!$E$2:$E$415,FALSE))</f>
        <v/>
      </c>
      <c r="AE532" s="218" t="str">
        <f t="array" ref="AE532">INDEX('Ortala-KabKota'!AE$2:AE$415,MATCH($D532,'Ortala-KabKota'!$E$2:$E$415,FALSE))</f>
        <v/>
      </c>
      <c r="AF532" s="218" t="str">
        <f t="array" ref="AF532">INDEX('Ortala-KabKota'!AF$2:AF$415,MATCH($D532,'Ortala-KabKota'!$E$2:$E$415,FALSE))</f>
        <v/>
      </c>
      <c r="AG532" s="218" t="str">
        <f t="array" ref="AG532">INDEX('Ortala-KabKota'!AG$2:AG$415,MATCH($D532,'Ortala-KabKota'!$E$2:$E$415,FALSE))</f>
        <v/>
      </c>
      <c r="AH532" s="218" t="str">
        <f t="array" ref="AH532">INDEX('Ortala-KabKota'!AH$2:AH$415,MATCH($D532,'Ortala-KabKota'!$E$2:$E$415,FALSE))</f>
        <v/>
      </c>
      <c r="AI532" s="218" t="str">
        <f t="array" ref="AI532">INDEX('Ortala-KabKota'!AI$2:AI$415,MATCH($D532,'Ortala-KabKota'!$E$2:$E$415,FALSE))</f>
        <v/>
      </c>
      <c r="AJ532" s="218" t="str">
        <f t="array" ref="AJ532">INDEX('Ortala-KabKota'!AJ$2:AJ$415,MATCH($D532,'Ortala-KabKota'!$E$2:$E$415,FALSE))</f>
        <v/>
      </c>
      <c r="AK532" s="218" t="str">
        <f t="array" ref="AK532">INDEX('Ortala-KabKota'!AK$2:AK$415,MATCH($D532,'Ortala-KabKota'!$E$2:$E$415,FALSE))</f>
        <v/>
      </c>
      <c r="AL532" s="218" t="str">
        <f t="array" ref="AL532">INDEX('Ortala-KabKota'!AL$2:AL$415,MATCH($D532,'Ortala-KabKota'!$E$2:$E$415,FALSE))</f>
        <v/>
      </c>
      <c r="AM532" s="218" t="str">
        <f t="array" ref="AM532">INDEX('Ortala-KabKota'!AM$2:AM$415,MATCH($D532,'Ortala-KabKota'!$E$2:$E$415,FALSE))</f>
        <v/>
      </c>
      <c r="AN532" s="218" t="str">
        <f t="array" ref="AN532">INDEX('Ortala-KabKota'!AN$2:AN$415,MATCH($D532,'Ortala-KabKota'!$E$2:$E$415,FALSE))</f>
        <v/>
      </c>
      <c r="AO532" s="218" t="str">
        <f t="array" ref="AO532">INDEX('Ortala-KabKota'!AO$2:AO$415,MATCH($D532,'Ortala-KabKota'!$E$2:$E$415,FALSE))</f>
        <v/>
      </c>
      <c r="AP532" s="218" t="str">
        <f t="array" ref="AP532">INDEX('Ortala-KabKota'!AP$2:AP$415,MATCH($D532,'Ortala-KabKota'!$E$2:$E$415,FALSE))</f>
        <v/>
      </c>
      <c r="AQ532" s="218" t="str">
        <f t="array" ref="AQ532">INDEX('Ortala-KabKota'!AQ$2:AQ$415,MATCH($D532,'Ortala-KabKota'!$E$2:$E$415,FALSE))</f>
        <v/>
      </c>
      <c r="AR532" s="218" t="str">
        <f t="array" ref="AR532">INDEX('Ortala-KabKota'!AR$2:AR$415,MATCH($D532,'Ortala-KabKota'!$E$2:$E$415,FALSE))</f>
        <v/>
      </c>
      <c r="AS532" s="218" t="str">
        <f t="array" ref="AS532">INDEX('Ortala-KabKota'!AS$2:AS$415,MATCH($D532,'Ortala-KabKota'!$E$2:$E$415,FALSE))</f>
        <v/>
      </c>
      <c r="AT532" s="218" t="str">
        <f t="array" ref="AT532">INDEX('Ortala-KabKota'!AT$2:AT$415,MATCH($D532,'Ortala-KabKota'!$E$2:$E$415,FALSE))</f>
        <v/>
      </c>
      <c r="AU532" s="218" t="str">
        <f t="array" ref="AU532">INDEX('UPTD PPA KabKota'!D$5:D$513,MATCH($D532,'UPTD PPA KabKota'!$C$5:$C$513,FALSE))</f>
        <v/>
      </c>
      <c r="AV532" s="218" t="str">
        <f t="array" ref="AV532">INDEX('UPTD PPA KabKota'!E$5:E$513,MATCH($D532,'UPTD PPA KabKota'!$C$5:$C$513,FALSE))</f>
        <v/>
      </c>
      <c r="AW532" s="218" t="str">
        <f t="array" ref="AW532">INDEX('UPTD PPA KabKota'!F$5:F$513,MATCH($D532,'UPTD PPA KabKota'!$C$5:$C$513,FALSE))</f>
        <v/>
      </c>
      <c r="AX532" s="218" t="str">
        <f t="array" ref="AX532">INDEX('UPTD PPA KabKota'!G$5:G$513,MATCH($D532,'UPTD PPA KabKota'!$C$5:$C$513,FALSE))</f>
        <v/>
      </c>
      <c r="AY532" s="218" t="str">
        <f t="array" ref="AY532">INDEX('UPTD PPA KabKota'!H$5:H$513,MATCH($D532,'UPTD PPA KabKota'!$C$5:$C$513,FALSE))</f>
        <v/>
      </c>
      <c r="AZ532" s="218" t="str">
        <f t="array" ref="AZ532">INDEX('UPTD PPA KabKota'!I$5:I$513,MATCH($D532,'UPTD PPA KabKota'!$C$5:$C$513,FALSE))</f>
        <v/>
      </c>
      <c r="BA532" s="218" t="str">
        <f t="array" ref="BA532">INDEX('UPTD PPA KabKota'!J$5:J$513,MATCH($D532,'UPTD PPA KabKota'!$C$5:$C$513,FALSE))</f>
        <v/>
      </c>
      <c r="BB532" s="218" t="str">
        <f t="array" ref="BB532">INDEX('UPTD PPA KabKota'!K$5:K$513,MATCH($D532,'UPTD PPA KabKota'!$C$5:$C$513,FALSE))</f>
        <v/>
      </c>
      <c r="BC532" s="218" t="str">
        <f t="array" ref="BC532">INDEX('UPTD PPA KabKota'!L$5:L$513,MATCH($D532,'UPTD PPA KabKota'!$C$5:$C$513,FALSE))</f>
        <v/>
      </c>
      <c r="BD532" s="218" t="str">
        <f t="array" ref="BD532">INDEX('UPTD PPA KabKota'!M$5:M$513,MATCH($D532,'UPTD PPA KabKota'!$C$5:$C$513,FALSE))</f>
        <v/>
      </c>
      <c r="BE532" s="218" t="str">
        <f t="array" ref="BE532">INDEX('UPTD PPA KabKota'!N$5:N$513,MATCH($D532,'UPTD PPA KabKota'!$C$5:$C$513,FALSE))</f>
        <v/>
      </c>
      <c r="BF532" s="218" t="str">
        <f t="array" ref="BF532">INDEX('UPTD PPA KabKota'!O$5:O$513,MATCH($D532,'UPTD PPA KabKota'!$C$5:$C$513,FALSE))</f>
        <v/>
      </c>
      <c r="BG532" s="218" t="str">
        <f t="array" ref="BG532">INDEX('UPTD PPA KabKota'!P$5:P$513,MATCH($D532,'UPTD PPA KabKota'!$C$5:$C$513,FALSE))</f>
        <v/>
      </c>
      <c r="BH532" s="218" t="str">
        <f t="array" ref="BH532">INDEX('UPTD PPA KabKota'!Q$5:Q$513,MATCH($D532,'UPTD PPA KabKota'!$C$5:$C$513,FALSE))</f>
        <v/>
      </c>
      <c r="BI532" s="218" t="str">
        <f t="array" ref="BI532">INDEX('UPTD PPA KabKota'!R$5:R$513,MATCH($D532,'UPTD PPA KabKota'!$C$5:$C$513,FALSE))</f>
        <v/>
      </c>
      <c r="BJ532" s="218" t="str">
        <f t="array" ref="BJ532">INDEX('UPTD PPA KabKota'!S$5:S$513,MATCH($D532,'UPTD PPA KabKota'!$C$5:$C$513,FALSE))</f>
        <v/>
      </c>
      <c r="BK532" s="218" t="str">
        <f t="array" ref="BK532">INDEX('UPTD PPA KabKota'!T$5:T$513,MATCH($D532,'UPTD PPA KabKota'!$C$5:$C$513,FALSE))</f>
        <v/>
      </c>
      <c r="BL532" s="218" t="str">
        <f t="array" ref="BL532">INDEX('UPTD PPA KabKota'!U$5:U$513,MATCH($D532,'UPTD PPA KabKota'!$C$5:$C$513,FALSE))</f>
        <v/>
      </c>
      <c r="BM532" s="218" t="str">
        <f t="array" ref="BM532">INDEX('UPTD PPA KabKota'!V$5:V$513,MATCH($D532,'UPTD PPA KabKota'!$C$5:$C$513,FALSE))</f>
        <v/>
      </c>
      <c r="BN532" s="218" t="str">
        <f t="array" ref="BN532">INDEX('UPTD PPA KabKota'!W$5:W$513,MATCH($D532,'UPTD PPA KabKota'!$C$5:$C$513,FALSE))</f>
        <v/>
      </c>
      <c r="BO532" s="218" t="str">
        <f t="array" ref="BO532">INDEX('UPTD PPA KabKota'!X$5:X$513,MATCH($D532,'UPTD PPA KabKota'!$C$5:$C$513,FALSE))</f>
        <v/>
      </c>
      <c r="BP532" s="218" t="str">
        <f t="array" ref="BP532">INDEX('UPTD PPA KabKota'!Y$5:Y$513,MATCH($D532,'UPTD PPA KabKota'!$C$5:$C$513,FALSE))</f>
        <v/>
      </c>
      <c r="BQ532" s="218" t="str">
        <f t="array" ref="BQ532">INDEX('UPTD PPA KabKota'!Z$5:Z$513,MATCH($D532,'UPTD PPA KabKota'!$C$5:$C$513,FALSE))</f>
        <v/>
      </c>
      <c r="BR532" s="218" t="str">
        <f t="array" ref="BR532">INDEX('UPTD PPA KabKota'!AA$5:AA$513,MATCH($D532,'UPTD PPA KabKota'!$C$5:$C$513,FALSE))</f>
        <v/>
      </c>
      <c r="BS532" s="218" t="str">
        <f t="array" ref="BS532">INDEX('UPTD PPA KabKota'!AB$5:AB$513,MATCH($D532,'UPTD PPA KabKota'!$C$5:$C$513,FALSE))</f>
        <v/>
      </c>
      <c r="BT532" s="218" t="str">
        <f t="array" ref="BT532">INDEX('UPTD PPA KabKota'!AC$5:AC$513,MATCH($D532,'UPTD PPA KabKota'!$C$5:$C$513,FALSE))</f>
        <v/>
      </c>
      <c r="BU532" s="218" t="str">
        <f t="array" ref="BU532">INDEX('UPTD PPA KabKota'!AD$5:AD$513,MATCH($D532,'UPTD PPA KabKota'!$C$5:$C$513,FALSE))</f>
        <v/>
      </c>
      <c r="BV532" s="218" t="str">
        <f t="array" ref="BV532">INDEX('UPTD PPA KabKota'!AE$5:AE$513,MATCH($D532,'UPTD PPA KabKota'!$C$5:$C$513,FALSE))</f>
        <v/>
      </c>
      <c r="BW532" s="218" t="str">
        <f t="array" ref="BW532">INDEX('UPTD PPA KabKota'!AF$5:AF$513,MATCH($D532,'UPTD PPA KabKota'!$C$5:$C$513,FALSE))</f>
        <v/>
      </c>
      <c r="BX532" s="218" t="str">
        <f t="array" ref="BX532">INDEX('UPTD PPA KabKota'!AG$5:AG$513,MATCH($D532,'UPTD PPA KabKota'!$C$5:$C$513,FALSE))</f>
        <v/>
      </c>
      <c r="BY532" s="218" t="str">
        <f t="array" ref="BY532">INDEX('UPTD PPA KabKota'!AH$5:AH$513,MATCH($D532,'UPTD PPA KabKota'!$C$5:$C$513,FALSE))</f>
        <v/>
      </c>
      <c r="BZ532" s="218" t="str">
        <f t="array" ref="BZ532">INDEX('UPTD PPA KabKota'!AI$5:AI$513,MATCH($D532,'UPTD PPA KabKota'!$C$5:$C$513,FALSE))</f>
        <v/>
      </c>
      <c r="CA532" s="218" t="str">
        <f t="array" ref="CA532">INDEX('UPTD PPA KabKota'!AJ$5:AJ$513,MATCH($D532,'UPTD PPA KabKota'!$C$5:$C$513,FALSE))</f>
        <v/>
      </c>
      <c r="CB532" s="218" t="str">
        <f t="array" ref="CB532">INDEX('UPTD PPA KabKota'!AK$5:AK$513,MATCH($D532,'UPTD PPA KabKota'!$C$5:$C$513,FALSE))</f>
        <v/>
      </c>
      <c r="CC532" s="218" t="str">
        <f t="array" ref="CC532">INDEX('UPTD PPA KabKota'!AL$5:AL$513,MATCH($D532,'UPTD PPA KabKota'!$C$5:$C$513,FALSE))</f>
        <v/>
      </c>
      <c r="CD532" s="218" t="str">
        <f t="array" ref="CD532">INDEX('UPTD PPA KabKota'!AM$5:AM$513,MATCH($D532,'UPTD PPA KabKota'!$C$5:$C$513,FALSE))</f>
        <v/>
      </c>
      <c r="CE532" s="218" t="str">
        <f t="array" ref="CE532">INDEX('UPTD PPA KabKota'!AN$5:AN$513,MATCH($D532,'UPTD PPA KabKota'!$C$5:$C$513,FALSE))</f>
        <v/>
      </c>
      <c r="CF532" s="218" t="str">
        <f t="array" ref="CF532">INDEX('UPTD PPA KabKota'!AO$5:AO$513,MATCH($D532,'UPTD PPA KabKota'!$C$5:$C$513,FALSE))</f>
        <v/>
      </c>
      <c r="CG532" s="218" t="str">
        <f t="array" ref="CG532">INDEX('UPTD PPA KabKota'!AP$5:AP$513,MATCH($D532,'UPTD PPA KabKota'!$C$5:$C$513,FALSE))</f>
        <v/>
      </c>
      <c r="CH532" s="218" t="str">
        <f t="array" ref="CH532">INDEX('UPTD PPA KabKota'!AQ$5:AQ$513,MATCH($D532,'UPTD PPA KabKota'!$C$5:$C$513,FALSE))</f>
        <v/>
      </c>
      <c r="CI532" s="218" t="str">
        <f t="array" ref="CI532">INDEX('UPTD PPA KabKota'!AR$5:AR$513,MATCH($D532,'UPTD PPA KabKota'!$C$5:$C$513,FALSE))</f>
        <v/>
      </c>
      <c r="CJ532" s="218" t="str">
        <f t="array" ref="CJ532">INDEX('UPTD PPA KabKota'!AS$5:AS$513,MATCH($D532,'UPTD PPA KabKota'!$C$5:$C$513,FALSE))</f>
        <v/>
      </c>
      <c r="CK532" s="218" t="str">
        <f t="array" ref="CK532">INDEX('UPTD PPA KabKota'!AT$5:AT$513,MATCH($D532,'UPTD PPA KabKota'!$C$5:$C$513,FALSE))</f>
        <v/>
      </c>
      <c r="CL532" s="218" t="str">
        <f t="array" ref="CL532">INDEX('UPTD PPA KabKota'!AU$5:AU$513,MATCH($D532,'UPTD PPA KabKota'!$C$5:$C$513,FALSE))</f>
        <v/>
      </c>
      <c r="CM532" s="218" t="str">
        <f t="array" ref="CM532">INDEX('UPTD PPA KabKota'!AV$5:AV$513,MATCH($D532,'UPTD PPA KabKota'!$C$5:$C$513,FALSE))</f>
        <v/>
      </c>
      <c r="CN532" s="218" t="str">
        <f t="array" ref="CN532">INDEX('UPTD PPA KabKota'!AW$5:AW$513,MATCH($D532,'UPTD PPA KabKota'!$C$5:$C$513,FALSE))</f>
        <v/>
      </c>
      <c r="CO532" s="218" t="str">
        <f t="array" ref="CO532">INDEX('UPTD PPA KabKota'!AX$5:AX$513,MATCH($D532,'UPTD PPA KabKota'!$C$5:$C$513,FALSE))</f>
        <v/>
      </c>
      <c r="CP532" s="218" t="str">
        <f t="array" ref="CP532">INDEX('UPTD PPA KabKota'!AY$5:AY$513,MATCH($D532,'UPTD PPA KabKota'!$C$5:$C$513,FALSE))</f>
        <v/>
      </c>
      <c r="CQ532" s="209" t="str">
        <f>IFERROR(__xludf.DUMMYFUNCTION("IF(ISBLANK($K532),"""",IF(REGEXMATCH($K532,""Peraturan""),""Ada"",IF(REGEXMATCH($K532,""Rekomendasi""),""Tidak Ada"", $K532)))
"),"Tidak Ada")</f>
        <v>Tidak Ada</v>
      </c>
      <c r="CR532" s="209" t="str">
        <f t="array" ref="CR532">index('UPTD PPA KabKota'!$BI$5:$BI$513,match($D532,'UPTD PPA KabKota'!$C$5:$C$513,false))</f>
        <v>Tidak Ada</v>
      </c>
      <c r="CS532" s="319" t="s">
        <v>21</v>
      </c>
    </row>
    <row r="533">
      <c r="A533" s="334">
        <v>527.0</v>
      </c>
      <c r="B533" s="334">
        <v>5.0</v>
      </c>
      <c r="C533" s="311" t="s">
        <v>4796</v>
      </c>
      <c r="D533" s="312" t="s">
        <v>4347</v>
      </c>
      <c r="E533" s="315">
        <v>45689.0</v>
      </c>
      <c r="F533" s="218" t="str">
        <f t="array" ref="F533">INDEX('Ortala-KabKota'!F$2:F$415,MATCH($D533,'Ortala-KabKota'!$E$2:$E$415,FALSE))</f>
        <v/>
      </c>
      <c r="G533" s="218" t="str">
        <f t="array" ref="G533">INDEX('Ortala-KabKota'!G$2:G$415,MATCH($D533,'Ortala-KabKota'!$E$2:$E$415,FALSE))</f>
        <v/>
      </c>
      <c r="H533" s="218" t="str">
        <f t="array" ref="H533">INDEX('Ortala-KabKota'!H$2:H$415,MATCH($D533,'Ortala-KabKota'!$E$2:$E$415,FALSE))</f>
        <v/>
      </c>
      <c r="I533" s="218" t="str">
        <f t="array" ref="I533">INDEX('Ortala-KabKota'!I$2:I$415,MATCH($D533,'Ortala-KabKota'!$E$2:$E$415,FALSE))</f>
        <v/>
      </c>
      <c r="J533" s="218" t="str">
        <f t="array" ref="J533">INDEX('Ortala-KabKota'!J$2:J$415,MATCH($D533,'Ortala-KabKota'!$E$2:$E$415,FALSE))</f>
        <v>UPTD PPA</v>
      </c>
      <c r="K533" s="218" t="str">
        <f t="array" ref="K533">INDEX('Ortala-KabKota'!K$2:K$415,MATCH($D533,'Ortala-KabKota'!$E$2:$E$415,FALSE))</f>
        <v>Peraturan Bupati Kabupaten Puncak Nomor 6 Tahun 2022</v>
      </c>
      <c r="L533" s="218">
        <f t="array" ref="L533">INDEX('Ortala-KabKota'!L$2:L$415,MATCH($D533,'Ortala-KabKota'!$E$2:$E$415,FALSE))</f>
        <v>2022</v>
      </c>
      <c r="M533" s="218" t="str">
        <f t="array" ref="M533">INDEX('Ortala-KabKota'!M$2:M$415,MATCH($D533,'Ortala-KabKota'!$E$2:$E$415,FALSE))</f>
        <v>A</v>
      </c>
      <c r="N533" s="218" t="str">
        <f t="array" ref="N533">INDEX('Ortala-KabKota'!N$2:N$415,MATCH($D533,'Ortala-KabKota'!$E$2:$E$415,FALSE))</f>
        <v>Salomina/ 082114129215</v>
      </c>
      <c r="O533" s="218" t="str">
        <f t="array" ref="O533">INDEX('Ortala-KabKota'!O$2:O$415,MATCH($D533,'Ortala-KabKota'!$E$2:$E$415,FALSE))</f>
        <v/>
      </c>
      <c r="P533" s="218" t="str">
        <f t="array" ref="P533">INDEX('Ortala-KabKota'!P$2:P$415,MATCH($D533,'Ortala-KabKota'!$E$2:$E$415,FALSE))</f>
        <v/>
      </c>
      <c r="Q533" s="218" t="str">
        <f t="array" ref="Q533">INDEX('Ortala-KabKota'!Q$2:Q$415,MATCH($D533,'Ortala-KabKota'!$E$2:$E$415,FALSE))</f>
        <v/>
      </c>
      <c r="R533" s="218" t="str">
        <f t="array" ref="R533">INDEX('Ortala-KabKota'!R$2:R$415,MATCH($D533,'Ortala-KabKota'!$E$2:$E$415,FALSE))</f>
        <v/>
      </c>
      <c r="S533" s="218" t="str">
        <f t="array" ref="S533">INDEX('Ortala-KabKota'!S$2:S$415,MATCH($D533,'Ortala-KabKota'!$E$2:$E$415,FALSE))</f>
        <v/>
      </c>
      <c r="T533" s="218" t="str">
        <f t="array" ref="T533">INDEX('Ortala-KabKota'!T$2:T$415,MATCH($D533,'Ortala-KabKota'!$E$2:$E$415,FALSE))</f>
        <v/>
      </c>
      <c r="U533" s="218" t="str">
        <f t="array" ref="U533">INDEX('Ortala-KabKota'!U$2:U$415,MATCH($D533,'Ortala-KabKota'!$E$2:$E$415,FALSE))</f>
        <v/>
      </c>
      <c r="V533" s="218" t="str">
        <f t="array" ref="V533">INDEX('Ortala-KabKota'!V$2:V$415,MATCH($D533,'Ortala-KabKota'!$E$2:$E$415,FALSE))</f>
        <v/>
      </c>
      <c r="W533" s="218" t="str">
        <f t="array" ref="W533">INDEX('Ortala-KabKota'!W$2:W$415,MATCH($D533,'Ortala-KabKota'!$E$2:$E$415,FALSE))</f>
        <v/>
      </c>
      <c r="X533" s="218" t="str">
        <f t="array" ref="X533">INDEX('Ortala-KabKota'!X$2:X$415,MATCH($D533,'Ortala-KabKota'!$E$2:$E$415,FALSE))</f>
        <v/>
      </c>
      <c r="Y533" s="218" t="str">
        <f t="array" ref="Y533">INDEX('Ortala-KabKota'!Y$2:Y$415,MATCH($D533,'Ortala-KabKota'!$E$2:$E$415,FALSE))</f>
        <v/>
      </c>
      <c r="Z533" s="218" t="str">
        <f t="array" ref="Z533">INDEX('Ortala-KabKota'!Z$2:Z$415,MATCH($D533,'Ortala-KabKota'!$E$2:$E$415,FALSE))</f>
        <v/>
      </c>
      <c r="AA533" s="218" t="str">
        <f t="array" ref="AA533">INDEX('Ortala-KabKota'!AA$2:AA$415,MATCH($D533,'Ortala-KabKota'!$E$2:$E$415,FALSE))</f>
        <v/>
      </c>
      <c r="AB533" s="218" t="str">
        <f t="array" ref="AB533">INDEX('Ortala-KabKota'!AB$2:AB$415,MATCH($D533,'Ortala-KabKota'!$E$2:$E$415,FALSE))</f>
        <v/>
      </c>
      <c r="AC533" s="218" t="str">
        <f t="array" ref="AC533">INDEX('Ortala-KabKota'!AC$2:AC$415,MATCH($D533,'Ortala-KabKota'!$E$2:$E$415,FALSE))</f>
        <v/>
      </c>
      <c r="AD533" s="218" t="str">
        <f t="array" ref="AD533">INDEX('Ortala-KabKota'!AD$2:AD$415,MATCH($D533,'Ortala-KabKota'!$E$2:$E$415,FALSE))</f>
        <v/>
      </c>
      <c r="AE533" s="218" t="str">
        <f t="array" ref="AE533">INDEX('Ortala-KabKota'!AE$2:AE$415,MATCH($D533,'Ortala-KabKota'!$E$2:$E$415,FALSE))</f>
        <v/>
      </c>
      <c r="AF533" s="218" t="str">
        <f t="array" ref="AF533">INDEX('Ortala-KabKota'!AF$2:AF$415,MATCH($D533,'Ortala-KabKota'!$E$2:$E$415,FALSE))</f>
        <v/>
      </c>
      <c r="AG533" s="218" t="str">
        <f t="array" ref="AG533">INDEX('Ortala-KabKota'!AG$2:AG$415,MATCH($D533,'Ortala-KabKota'!$E$2:$E$415,FALSE))</f>
        <v/>
      </c>
      <c r="AH533" s="218" t="str">
        <f t="array" ref="AH533">INDEX('Ortala-KabKota'!AH$2:AH$415,MATCH($D533,'Ortala-KabKota'!$E$2:$E$415,FALSE))</f>
        <v/>
      </c>
      <c r="AI533" s="218" t="str">
        <f t="array" ref="AI533">INDEX('Ortala-KabKota'!AI$2:AI$415,MATCH($D533,'Ortala-KabKota'!$E$2:$E$415,FALSE))</f>
        <v/>
      </c>
      <c r="AJ533" s="218" t="str">
        <f t="array" ref="AJ533">INDEX('Ortala-KabKota'!AJ$2:AJ$415,MATCH($D533,'Ortala-KabKota'!$E$2:$E$415,FALSE))</f>
        <v/>
      </c>
      <c r="AK533" s="218" t="str">
        <f t="array" ref="AK533">INDEX('Ortala-KabKota'!AK$2:AK$415,MATCH($D533,'Ortala-KabKota'!$E$2:$E$415,FALSE))</f>
        <v/>
      </c>
      <c r="AL533" s="218" t="str">
        <f t="array" ref="AL533">INDEX('Ortala-KabKota'!AL$2:AL$415,MATCH($D533,'Ortala-KabKota'!$E$2:$E$415,FALSE))</f>
        <v/>
      </c>
      <c r="AM533" s="218" t="str">
        <f t="array" ref="AM533">INDEX('Ortala-KabKota'!AM$2:AM$415,MATCH($D533,'Ortala-KabKota'!$E$2:$E$415,FALSE))</f>
        <v/>
      </c>
      <c r="AN533" s="218" t="str">
        <f t="array" ref="AN533">INDEX('Ortala-KabKota'!AN$2:AN$415,MATCH($D533,'Ortala-KabKota'!$E$2:$E$415,FALSE))</f>
        <v/>
      </c>
      <c r="AO533" s="218" t="str">
        <f t="array" ref="AO533">INDEX('Ortala-KabKota'!AO$2:AO$415,MATCH($D533,'Ortala-KabKota'!$E$2:$E$415,FALSE))</f>
        <v/>
      </c>
      <c r="AP533" s="218" t="str">
        <f t="array" ref="AP533">INDEX('Ortala-KabKota'!AP$2:AP$415,MATCH($D533,'Ortala-KabKota'!$E$2:$E$415,FALSE))</f>
        <v/>
      </c>
      <c r="AQ533" s="218" t="str">
        <f t="array" ref="AQ533">INDEX('Ortala-KabKota'!AQ$2:AQ$415,MATCH($D533,'Ortala-KabKota'!$E$2:$E$415,FALSE))</f>
        <v/>
      </c>
      <c r="AR533" s="218" t="str">
        <f t="array" ref="AR533">INDEX('Ortala-KabKota'!AR$2:AR$415,MATCH($D533,'Ortala-KabKota'!$E$2:$E$415,FALSE))</f>
        <v/>
      </c>
      <c r="AS533" s="218" t="str">
        <f t="array" ref="AS533">INDEX('Ortala-KabKota'!AS$2:AS$415,MATCH($D533,'Ortala-KabKota'!$E$2:$E$415,FALSE))</f>
        <v/>
      </c>
      <c r="AT533" s="218" t="str">
        <f t="array" ref="AT533">INDEX('Ortala-KabKota'!AT$2:AT$415,MATCH($D533,'Ortala-KabKota'!$E$2:$E$415,FALSE))</f>
        <v/>
      </c>
      <c r="AU533" s="218" t="str">
        <f t="array" ref="AU533">INDEX('UPTD PPA KabKota'!D$5:D$513,MATCH($D533,'UPTD PPA KabKota'!$C$5:$C$513,FALSE))</f>
        <v/>
      </c>
      <c r="AV533" s="218" t="str">
        <f t="array" ref="AV533">INDEX('UPTD PPA KabKota'!E$5:E$513,MATCH($D533,'UPTD PPA KabKota'!$C$5:$C$513,FALSE))</f>
        <v/>
      </c>
      <c r="AW533" s="218" t="str">
        <f t="array" ref="AW533">INDEX('UPTD PPA KabKota'!F$5:F$513,MATCH($D533,'UPTD PPA KabKota'!$C$5:$C$513,FALSE))</f>
        <v/>
      </c>
      <c r="AX533" s="218" t="str">
        <f t="array" ref="AX533">INDEX('UPTD PPA KabKota'!G$5:G$513,MATCH($D533,'UPTD PPA KabKota'!$C$5:$C$513,FALSE))</f>
        <v/>
      </c>
      <c r="AY533" s="218" t="str">
        <f t="array" ref="AY533">INDEX('UPTD PPA KabKota'!H$5:H$513,MATCH($D533,'UPTD PPA KabKota'!$C$5:$C$513,FALSE))</f>
        <v/>
      </c>
      <c r="AZ533" s="218" t="str">
        <f t="array" ref="AZ533">INDEX('UPTD PPA KabKota'!I$5:I$513,MATCH($D533,'UPTD PPA KabKota'!$C$5:$C$513,FALSE))</f>
        <v>Peraturan Bupati Kabupaten Puncak Nomor 6 Tahun 2022</v>
      </c>
      <c r="BA533" s="218">
        <f t="array" ref="BA533">INDEX('UPTD PPA KabKota'!J$5:J$513,MATCH($D533,'UPTD PPA KabKota'!$C$5:$C$513,FALSE))</f>
        <v>2022</v>
      </c>
      <c r="BB533" s="218" t="str">
        <f t="array" ref="BB533">INDEX('UPTD PPA KabKota'!K$5:K$513,MATCH($D533,'UPTD PPA KabKota'!$C$5:$C$513,FALSE))</f>
        <v>B</v>
      </c>
      <c r="BC533" s="218" t="str">
        <f t="array" ref="BC533">INDEX('UPTD PPA KabKota'!L$5:L$513,MATCH($D533,'UPTD PPA KabKota'!$C$5:$C$513,FALSE))</f>
        <v/>
      </c>
      <c r="BD533" s="218" t="str">
        <f t="array" ref="BD533">INDEX('UPTD PPA KabKota'!M$5:M$513,MATCH($D533,'UPTD PPA KabKota'!$C$5:$C$513,FALSE))</f>
        <v/>
      </c>
      <c r="BE533" s="218" t="str">
        <f t="array" ref="BE533">INDEX('UPTD PPA KabKota'!N$5:N$513,MATCH($D533,'UPTD PPA KabKota'!$C$5:$C$513,FALSE))</f>
        <v/>
      </c>
      <c r="BF533" s="218" t="str">
        <f t="array" ref="BF533">INDEX('UPTD PPA KabKota'!O$5:O$513,MATCH($D533,'UPTD PPA KabKota'!$C$5:$C$513,FALSE))</f>
        <v/>
      </c>
      <c r="BG533" s="218" t="str">
        <f t="array" ref="BG533">INDEX('UPTD PPA KabKota'!P$5:P$513,MATCH($D533,'UPTD PPA KabKota'!$C$5:$C$513,FALSE))</f>
        <v/>
      </c>
      <c r="BH533" s="218" t="str">
        <f t="array" ref="BH533">INDEX('UPTD PPA KabKota'!Q$5:Q$513,MATCH($D533,'UPTD PPA KabKota'!$C$5:$C$513,FALSE))</f>
        <v/>
      </c>
      <c r="BI533" s="218" t="str">
        <f t="array" ref="BI533">INDEX('UPTD PPA KabKota'!R$5:R$513,MATCH($D533,'UPTD PPA KabKota'!$C$5:$C$513,FALSE))</f>
        <v/>
      </c>
      <c r="BJ533" s="218" t="str">
        <f t="array" ref="BJ533">INDEX('UPTD PPA KabKota'!S$5:S$513,MATCH($D533,'UPTD PPA KabKota'!$C$5:$C$513,FALSE))</f>
        <v/>
      </c>
      <c r="BK533" s="218" t="str">
        <f t="array" ref="BK533">INDEX('UPTD PPA KabKota'!T$5:T$513,MATCH($D533,'UPTD PPA KabKota'!$C$5:$C$513,FALSE))</f>
        <v/>
      </c>
      <c r="BL533" s="218" t="str">
        <f t="array" ref="BL533">INDEX('UPTD PPA KabKota'!U$5:U$513,MATCH($D533,'UPTD PPA KabKota'!$C$5:$C$513,FALSE))</f>
        <v/>
      </c>
      <c r="BM533" s="218" t="str">
        <f t="array" ref="BM533">INDEX('UPTD PPA KabKota'!V$5:V$513,MATCH($D533,'UPTD PPA KabKota'!$C$5:$C$513,FALSE))</f>
        <v/>
      </c>
      <c r="BN533" s="218" t="str">
        <f t="array" ref="BN533">INDEX('UPTD PPA KabKota'!W$5:W$513,MATCH($D533,'UPTD PPA KabKota'!$C$5:$C$513,FALSE))</f>
        <v/>
      </c>
      <c r="BO533" s="218" t="str">
        <f t="array" ref="BO533">INDEX('UPTD PPA KabKota'!X$5:X$513,MATCH($D533,'UPTD PPA KabKota'!$C$5:$C$513,FALSE))</f>
        <v/>
      </c>
      <c r="BP533" s="218" t="str">
        <f t="array" ref="BP533">INDEX('UPTD PPA KabKota'!Y$5:Y$513,MATCH($D533,'UPTD PPA KabKota'!$C$5:$C$513,FALSE))</f>
        <v/>
      </c>
      <c r="BQ533" s="218" t="str">
        <f t="array" ref="BQ533">INDEX('UPTD PPA KabKota'!Z$5:Z$513,MATCH($D533,'UPTD PPA KabKota'!$C$5:$C$513,FALSE))</f>
        <v/>
      </c>
      <c r="BR533" s="218" t="str">
        <f t="array" ref="BR533">INDEX('UPTD PPA KabKota'!AA$5:AA$513,MATCH($D533,'UPTD PPA KabKota'!$C$5:$C$513,FALSE))</f>
        <v/>
      </c>
      <c r="BS533" s="218" t="str">
        <f t="array" ref="BS533">INDEX('UPTD PPA KabKota'!AB$5:AB$513,MATCH($D533,'UPTD PPA KabKota'!$C$5:$C$513,FALSE))</f>
        <v/>
      </c>
      <c r="BT533" s="218" t="str">
        <f t="array" ref="BT533">INDEX('UPTD PPA KabKota'!AC$5:AC$513,MATCH($D533,'UPTD PPA KabKota'!$C$5:$C$513,FALSE))</f>
        <v/>
      </c>
      <c r="BU533" s="218" t="str">
        <f t="array" ref="BU533">INDEX('UPTD PPA KabKota'!AD$5:AD$513,MATCH($D533,'UPTD PPA KabKota'!$C$5:$C$513,FALSE))</f>
        <v/>
      </c>
      <c r="BV533" s="218" t="str">
        <f t="array" ref="BV533">INDEX('UPTD PPA KabKota'!AE$5:AE$513,MATCH($D533,'UPTD PPA KabKota'!$C$5:$C$513,FALSE))</f>
        <v/>
      </c>
      <c r="BW533" s="218" t="str">
        <f t="array" ref="BW533">INDEX('UPTD PPA KabKota'!AF$5:AF$513,MATCH($D533,'UPTD PPA KabKota'!$C$5:$C$513,FALSE))</f>
        <v/>
      </c>
      <c r="BX533" s="218" t="str">
        <f t="array" ref="BX533">INDEX('UPTD PPA KabKota'!AG$5:AG$513,MATCH($D533,'UPTD PPA KabKota'!$C$5:$C$513,FALSE))</f>
        <v/>
      </c>
      <c r="BY533" s="218" t="str">
        <f t="array" ref="BY533">INDEX('UPTD PPA KabKota'!AH$5:AH$513,MATCH($D533,'UPTD PPA KabKota'!$C$5:$C$513,FALSE))</f>
        <v/>
      </c>
      <c r="BZ533" s="218" t="str">
        <f t="array" ref="BZ533">INDEX('UPTD PPA KabKota'!AI$5:AI$513,MATCH($D533,'UPTD PPA KabKota'!$C$5:$C$513,FALSE))</f>
        <v/>
      </c>
      <c r="CA533" s="218" t="str">
        <f t="array" ref="CA533">INDEX('UPTD PPA KabKota'!AJ$5:AJ$513,MATCH($D533,'UPTD PPA KabKota'!$C$5:$C$513,FALSE))</f>
        <v/>
      </c>
      <c r="CB533" s="218" t="str">
        <f t="array" ref="CB533">INDEX('UPTD PPA KabKota'!AK$5:AK$513,MATCH($D533,'UPTD PPA KabKota'!$C$5:$C$513,FALSE))</f>
        <v/>
      </c>
      <c r="CC533" s="218" t="str">
        <f t="array" ref="CC533">INDEX('UPTD PPA KabKota'!AL$5:AL$513,MATCH($D533,'UPTD PPA KabKota'!$C$5:$C$513,FALSE))</f>
        <v/>
      </c>
      <c r="CD533" s="218" t="str">
        <f t="array" ref="CD533">INDEX('UPTD PPA KabKota'!AM$5:AM$513,MATCH($D533,'UPTD PPA KabKota'!$C$5:$C$513,FALSE))</f>
        <v/>
      </c>
      <c r="CE533" s="218" t="str">
        <f t="array" ref="CE533">INDEX('UPTD PPA KabKota'!AN$5:AN$513,MATCH($D533,'UPTD PPA KabKota'!$C$5:$C$513,FALSE))</f>
        <v/>
      </c>
      <c r="CF533" s="218" t="str">
        <f t="array" ref="CF533">INDEX('UPTD PPA KabKota'!AO$5:AO$513,MATCH($D533,'UPTD PPA KabKota'!$C$5:$C$513,FALSE))</f>
        <v/>
      </c>
      <c r="CG533" s="218" t="str">
        <f t="array" ref="CG533">INDEX('UPTD PPA KabKota'!AP$5:AP$513,MATCH($D533,'UPTD PPA KabKota'!$C$5:$C$513,FALSE))</f>
        <v/>
      </c>
      <c r="CH533" s="218" t="str">
        <f t="array" ref="CH533">INDEX('UPTD PPA KabKota'!AQ$5:AQ$513,MATCH($D533,'UPTD PPA KabKota'!$C$5:$C$513,FALSE))</f>
        <v/>
      </c>
      <c r="CI533" s="218" t="str">
        <f t="array" ref="CI533">INDEX('UPTD PPA KabKota'!AR$5:AR$513,MATCH($D533,'UPTD PPA KabKota'!$C$5:$C$513,FALSE))</f>
        <v/>
      </c>
      <c r="CJ533" s="218" t="str">
        <f t="array" ref="CJ533">INDEX('UPTD PPA KabKota'!AS$5:AS$513,MATCH($D533,'UPTD PPA KabKota'!$C$5:$C$513,FALSE))</f>
        <v/>
      </c>
      <c r="CK533" s="218" t="str">
        <f t="array" ref="CK533">INDEX('UPTD PPA KabKota'!AT$5:AT$513,MATCH($D533,'UPTD PPA KabKota'!$C$5:$C$513,FALSE))</f>
        <v/>
      </c>
      <c r="CL533" s="218" t="str">
        <f t="array" ref="CL533">INDEX('UPTD PPA KabKota'!AU$5:AU$513,MATCH($D533,'UPTD PPA KabKota'!$C$5:$C$513,FALSE))</f>
        <v/>
      </c>
      <c r="CM533" s="218" t="str">
        <f t="array" ref="CM533">INDEX('UPTD PPA KabKota'!AV$5:AV$513,MATCH($D533,'UPTD PPA KabKota'!$C$5:$C$513,FALSE))</f>
        <v/>
      </c>
      <c r="CN533" s="218" t="str">
        <f t="array" ref="CN533">INDEX('UPTD PPA KabKota'!AW$5:AW$513,MATCH($D533,'UPTD PPA KabKota'!$C$5:$C$513,FALSE))</f>
        <v/>
      </c>
      <c r="CO533" s="218" t="str">
        <f t="array" ref="CO533">INDEX('UPTD PPA KabKota'!AX$5:AX$513,MATCH($D533,'UPTD PPA KabKota'!$C$5:$C$513,FALSE))</f>
        <v/>
      </c>
      <c r="CP533" s="218" t="str">
        <f t="array" ref="CP533">INDEX('UPTD PPA KabKota'!AY$5:AY$513,MATCH($D533,'UPTD PPA KabKota'!$C$5:$C$513,FALSE))</f>
        <v/>
      </c>
      <c r="CQ533" s="209" t="str">
        <f>IFERROR(__xludf.DUMMYFUNCTION("IF(ISBLANK($K533),"""",IF(REGEXMATCH($K533,""Peraturan""),""Ada"",IF(REGEXMATCH($K533,""Rekomendasi""),""Tidak Ada"", $K533)))
"),"Ada")</f>
        <v>Ada</v>
      </c>
      <c r="CR533" s="209" t="str">
        <f t="array" ref="CR533">index('UPTD PPA KabKota'!$BI$5:$BI$513,match($D533,'UPTD PPA KabKota'!$C$5:$C$513,false))</f>
        <v>Ada</v>
      </c>
      <c r="CS533" s="314" t="str">
        <f t="shared" ref="CS533:CS536" si="96">IFS(CQ533="Ada","Ada",CR533="Ada","Ada",CR533="Tidak Ada","Tidak Ada")</f>
        <v>Ada</v>
      </c>
    </row>
    <row r="534">
      <c r="A534" s="334">
        <v>528.0</v>
      </c>
      <c r="B534" s="334">
        <v>6.0</v>
      </c>
      <c r="C534" s="311" t="s">
        <v>4796</v>
      </c>
      <c r="D534" s="312" t="s">
        <v>4350</v>
      </c>
      <c r="E534" s="313"/>
      <c r="F534" s="218" t="str">
        <f t="array" ref="F534">INDEX('Ortala-KabKota'!F$2:F$415,MATCH($D534,'Ortala-KabKota'!$E$2:$E$415,FALSE))</f>
        <v>#N/A</v>
      </c>
      <c r="G534" s="218" t="str">
        <f t="array" ref="G534">INDEX('Ortala-KabKota'!G$2:G$415,MATCH($D534,'Ortala-KabKota'!$E$2:$E$415,FALSE))</f>
        <v>#N/A</v>
      </c>
      <c r="H534" s="218" t="str">
        <f t="array" ref="H534">INDEX('Ortala-KabKota'!H$2:H$415,MATCH($D534,'Ortala-KabKota'!$E$2:$E$415,FALSE))</f>
        <v>#N/A</v>
      </c>
      <c r="I534" s="218" t="str">
        <f t="array" ref="I534">INDEX('Ortala-KabKota'!I$2:I$415,MATCH($D534,'Ortala-KabKota'!$E$2:$E$415,FALSE))</f>
        <v>#N/A</v>
      </c>
      <c r="J534" s="218" t="str">
        <f t="array" ref="J534">INDEX('Ortala-KabKota'!J$2:J$415,MATCH($D534,'Ortala-KabKota'!$E$2:$E$415,FALSE))</f>
        <v>#N/A</v>
      </c>
      <c r="K534" s="218" t="str">
        <f t="array" ref="K534">INDEX('Ortala-KabKota'!K$2:K$415,MATCH($D534,'Ortala-KabKota'!$E$2:$E$415,FALSE))</f>
        <v>#N/A</v>
      </c>
      <c r="L534" s="218" t="str">
        <f t="array" ref="L534">INDEX('Ortala-KabKota'!L$2:L$415,MATCH($D534,'Ortala-KabKota'!$E$2:$E$415,FALSE))</f>
        <v>#N/A</v>
      </c>
      <c r="M534" s="218" t="str">
        <f t="array" ref="M534">INDEX('Ortala-KabKota'!M$2:M$415,MATCH($D534,'Ortala-KabKota'!$E$2:$E$415,FALSE))</f>
        <v>#N/A</v>
      </c>
      <c r="N534" s="218" t="str">
        <f t="array" ref="N534">INDEX('Ortala-KabKota'!N$2:N$415,MATCH($D534,'Ortala-KabKota'!$E$2:$E$415,FALSE))</f>
        <v>#N/A</v>
      </c>
      <c r="O534" s="218" t="str">
        <f t="array" ref="O534">INDEX('Ortala-KabKota'!O$2:O$415,MATCH($D534,'Ortala-KabKota'!$E$2:$E$415,FALSE))</f>
        <v>#N/A</v>
      </c>
      <c r="P534" s="218" t="str">
        <f t="array" ref="P534">INDEX('Ortala-KabKota'!P$2:P$415,MATCH($D534,'Ortala-KabKota'!$E$2:$E$415,FALSE))</f>
        <v>#N/A</v>
      </c>
      <c r="Q534" s="218" t="str">
        <f t="array" ref="Q534">INDEX('Ortala-KabKota'!Q$2:Q$415,MATCH($D534,'Ortala-KabKota'!$E$2:$E$415,FALSE))</f>
        <v>#N/A</v>
      </c>
      <c r="R534" s="218" t="str">
        <f t="array" ref="R534">INDEX('Ortala-KabKota'!R$2:R$415,MATCH($D534,'Ortala-KabKota'!$E$2:$E$415,FALSE))</f>
        <v>#N/A</v>
      </c>
      <c r="S534" s="218" t="str">
        <f t="array" ref="S534">INDEX('Ortala-KabKota'!S$2:S$415,MATCH($D534,'Ortala-KabKota'!$E$2:$E$415,FALSE))</f>
        <v>#N/A</v>
      </c>
      <c r="T534" s="218" t="str">
        <f t="array" ref="T534">INDEX('Ortala-KabKota'!T$2:T$415,MATCH($D534,'Ortala-KabKota'!$E$2:$E$415,FALSE))</f>
        <v>#N/A</v>
      </c>
      <c r="U534" s="218" t="str">
        <f t="array" ref="U534">INDEX('Ortala-KabKota'!U$2:U$415,MATCH($D534,'Ortala-KabKota'!$E$2:$E$415,FALSE))</f>
        <v>#N/A</v>
      </c>
      <c r="V534" s="218" t="str">
        <f t="array" ref="V534">INDEX('Ortala-KabKota'!V$2:V$415,MATCH($D534,'Ortala-KabKota'!$E$2:$E$415,FALSE))</f>
        <v>#N/A</v>
      </c>
      <c r="W534" s="218" t="str">
        <f t="array" ref="W534">INDEX('Ortala-KabKota'!W$2:W$415,MATCH($D534,'Ortala-KabKota'!$E$2:$E$415,FALSE))</f>
        <v>#N/A</v>
      </c>
      <c r="X534" s="218" t="str">
        <f t="array" ref="X534">INDEX('Ortala-KabKota'!X$2:X$415,MATCH($D534,'Ortala-KabKota'!$E$2:$E$415,FALSE))</f>
        <v>#N/A</v>
      </c>
      <c r="Y534" s="218" t="str">
        <f t="array" ref="Y534">INDEX('Ortala-KabKota'!Y$2:Y$415,MATCH($D534,'Ortala-KabKota'!$E$2:$E$415,FALSE))</f>
        <v>#N/A</v>
      </c>
      <c r="Z534" s="218" t="str">
        <f t="array" ref="Z534">INDEX('Ortala-KabKota'!Z$2:Z$415,MATCH($D534,'Ortala-KabKota'!$E$2:$E$415,FALSE))</f>
        <v>#N/A</v>
      </c>
      <c r="AA534" s="218" t="str">
        <f t="array" ref="AA534">INDEX('Ortala-KabKota'!AA$2:AA$415,MATCH($D534,'Ortala-KabKota'!$E$2:$E$415,FALSE))</f>
        <v>#N/A</v>
      </c>
      <c r="AB534" s="218" t="str">
        <f t="array" ref="AB534">INDEX('Ortala-KabKota'!AB$2:AB$415,MATCH($D534,'Ortala-KabKota'!$E$2:$E$415,FALSE))</f>
        <v>#N/A</v>
      </c>
      <c r="AC534" s="218" t="str">
        <f t="array" ref="AC534">INDEX('Ortala-KabKota'!AC$2:AC$415,MATCH($D534,'Ortala-KabKota'!$E$2:$E$415,FALSE))</f>
        <v>#N/A</v>
      </c>
      <c r="AD534" s="218" t="str">
        <f t="array" ref="AD534">INDEX('Ortala-KabKota'!AD$2:AD$415,MATCH($D534,'Ortala-KabKota'!$E$2:$E$415,FALSE))</f>
        <v>#N/A</v>
      </c>
      <c r="AE534" s="218" t="str">
        <f t="array" ref="AE534">INDEX('Ortala-KabKota'!AE$2:AE$415,MATCH($D534,'Ortala-KabKota'!$E$2:$E$415,FALSE))</f>
        <v>#N/A</v>
      </c>
      <c r="AF534" s="218" t="str">
        <f t="array" ref="AF534">INDEX('Ortala-KabKota'!AF$2:AF$415,MATCH($D534,'Ortala-KabKota'!$E$2:$E$415,FALSE))</f>
        <v>#N/A</v>
      </c>
      <c r="AG534" s="218" t="str">
        <f t="array" ref="AG534">INDEX('Ortala-KabKota'!AG$2:AG$415,MATCH($D534,'Ortala-KabKota'!$E$2:$E$415,FALSE))</f>
        <v>#N/A</v>
      </c>
      <c r="AH534" s="218" t="str">
        <f t="array" ref="AH534">INDEX('Ortala-KabKota'!AH$2:AH$415,MATCH($D534,'Ortala-KabKota'!$E$2:$E$415,FALSE))</f>
        <v>#N/A</v>
      </c>
      <c r="AI534" s="218" t="str">
        <f t="array" ref="AI534">INDEX('Ortala-KabKota'!AI$2:AI$415,MATCH($D534,'Ortala-KabKota'!$E$2:$E$415,FALSE))</f>
        <v>#N/A</v>
      </c>
      <c r="AJ534" s="218" t="str">
        <f t="array" ref="AJ534">INDEX('Ortala-KabKota'!AJ$2:AJ$415,MATCH($D534,'Ortala-KabKota'!$E$2:$E$415,FALSE))</f>
        <v>#N/A</v>
      </c>
      <c r="AK534" s="218" t="str">
        <f t="array" ref="AK534">INDEX('Ortala-KabKota'!AK$2:AK$415,MATCH($D534,'Ortala-KabKota'!$E$2:$E$415,FALSE))</f>
        <v>#N/A</v>
      </c>
      <c r="AL534" s="218" t="str">
        <f t="array" ref="AL534">INDEX('Ortala-KabKota'!AL$2:AL$415,MATCH($D534,'Ortala-KabKota'!$E$2:$E$415,FALSE))</f>
        <v>#N/A</v>
      </c>
      <c r="AM534" s="218" t="str">
        <f t="array" ref="AM534">INDEX('Ortala-KabKota'!AM$2:AM$415,MATCH($D534,'Ortala-KabKota'!$E$2:$E$415,FALSE))</f>
        <v>#N/A</v>
      </c>
      <c r="AN534" s="218" t="str">
        <f t="array" ref="AN534">INDEX('Ortala-KabKota'!AN$2:AN$415,MATCH($D534,'Ortala-KabKota'!$E$2:$E$415,FALSE))</f>
        <v>#N/A</v>
      </c>
      <c r="AO534" s="218" t="str">
        <f t="array" ref="AO534">INDEX('Ortala-KabKota'!AO$2:AO$415,MATCH($D534,'Ortala-KabKota'!$E$2:$E$415,FALSE))</f>
        <v>#N/A</v>
      </c>
      <c r="AP534" s="218" t="str">
        <f t="array" ref="AP534">INDEX('Ortala-KabKota'!AP$2:AP$415,MATCH($D534,'Ortala-KabKota'!$E$2:$E$415,FALSE))</f>
        <v>#N/A</v>
      </c>
      <c r="AQ534" s="218" t="str">
        <f t="array" ref="AQ534">INDEX('Ortala-KabKota'!AQ$2:AQ$415,MATCH($D534,'Ortala-KabKota'!$E$2:$E$415,FALSE))</f>
        <v>#N/A</v>
      </c>
      <c r="AR534" s="218" t="str">
        <f t="array" ref="AR534">INDEX('Ortala-KabKota'!AR$2:AR$415,MATCH($D534,'Ortala-KabKota'!$E$2:$E$415,FALSE))</f>
        <v>#N/A</v>
      </c>
      <c r="AS534" s="218" t="str">
        <f t="array" ref="AS534">INDEX('Ortala-KabKota'!AS$2:AS$415,MATCH($D534,'Ortala-KabKota'!$E$2:$E$415,FALSE))</f>
        <v>#N/A</v>
      </c>
      <c r="AT534" s="218" t="str">
        <f t="array" ref="AT534">INDEX('Ortala-KabKota'!AT$2:AT$415,MATCH($D534,'Ortala-KabKota'!$E$2:$E$415,FALSE))</f>
        <v>#N/A</v>
      </c>
      <c r="AU534" s="218" t="str">
        <f t="array" ref="AU534">INDEX('UPTD PPA KabKota'!D$5:D$513,MATCH($D534,'UPTD PPA KabKota'!$C$5:$C$513,FALSE))</f>
        <v/>
      </c>
      <c r="AV534" s="218" t="str">
        <f t="array" ref="AV534">INDEX('UPTD PPA KabKota'!E$5:E$513,MATCH($D534,'UPTD PPA KabKota'!$C$5:$C$513,FALSE))</f>
        <v/>
      </c>
      <c r="AW534" s="218" t="str">
        <f t="array" ref="AW534">INDEX('UPTD PPA KabKota'!F$5:F$513,MATCH($D534,'UPTD PPA KabKota'!$C$5:$C$513,FALSE))</f>
        <v/>
      </c>
      <c r="AX534" s="218" t="str">
        <f t="array" ref="AX534">INDEX('UPTD PPA KabKota'!G$5:G$513,MATCH($D534,'UPTD PPA KabKota'!$C$5:$C$513,FALSE))</f>
        <v/>
      </c>
      <c r="AY534" s="218" t="str">
        <f t="array" ref="AY534">INDEX('UPTD PPA KabKota'!H$5:H$513,MATCH($D534,'UPTD PPA KabKota'!$C$5:$C$513,FALSE))</f>
        <v/>
      </c>
      <c r="AZ534" s="218" t="str">
        <f t="array" ref="AZ534">INDEX('UPTD PPA KabKota'!I$5:I$513,MATCH($D534,'UPTD PPA KabKota'!$C$5:$C$513,FALSE))</f>
        <v/>
      </c>
      <c r="BA534" s="218" t="str">
        <f t="array" ref="BA534">INDEX('UPTD PPA KabKota'!J$5:J$513,MATCH($D534,'UPTD PPA KabKota'!$C$5:$C$513,FALSE))</f>
        <v/>
      </c>
      <c r="BB534" s="218" t="str">
        <f t="array" ref="BB534">INDEX('UPTD PPA KabKota'!K$5:K$513,MATCH($D534,'UPTD PPA KabKota'!$C$5:$C$513,FALSE))</f>
        <v/>
      </c>
      <c r="BC534" s="218" t="str">
        <f t="array" ref="BC534">INDEX('UPTD PPA KabKota'!L$5:L$513,MATCH($D534,'UPTD PPA KabKota'!$C$5:$C$513,FALSE))</f>
        <v/>
      </c>
      <c r="BD534" s="218" t="str">
        <f t="array" ref="BD534">INDEX('UPTD PPA KabKota'!M$5:M$513,MATCH($D534,'UPTD PPA KabKota'!$C$5:$C$513,FALSE))</f>
        <v/>
      </c>
      <c r="BE534" s="218" t="str">
        <f t="array" ref="BE534">INDEX('UPTD PPA KabKota'!N$5:N$513,MATCH($D534,'UPTD PPA KabKota'!$C$5:$C$513,FALSE))</f>
        <v/>
      </c>
      <c r="BF534" s="218" t="str">
        <f t="array" ref="BF534">INDEX('UPTD PPA KabKota'!O$5:O$513,MATCH($D534,'UPTD PPA KabKota'!$C$5:$C$513,FALSE))</f>
        <v/>
      </c>
      <c r="BG534" s="218" t="str">
        <f t="array" ref="BG534">INDEX('UPTD PPA KabKota'!P$5:P$513,MATCH($D534,'UPTD PPA KabKota'!$C$5:$C$513,FALSE))</f>
        <v/>
      </c>
      <c r="BH534" s="218" t="str">
        <f t="array" ref="BH534">INDEX('UPTD PPA KabKota'!Q$5:Q$513,MATCH($D534,'UPTD PPA KabKota'!$C$5:$C$513,FALSE))</f>
        <v/>
      </c>
      <c r="BI534" s="218" t="str">
        <f t="array" ref="BI534">INDEX('UPTD PPA KabKota'!R$5:R$513,MATCH($D534,'UPTD PPA KabKota'!$C$5:$C$513,FALSE))</f>
        <v/>
      </c>
      <c r="BJ534" s="218" t="str">
        <f t="array" ref="BJ534">INDEX('UPTD PPA KabKota'!S$5:S$513,MATCH($D534,'UPTD PPA KabKota'!$C$5:$C$513,FALSE))</f>
        <v/>
      </c>
      <c r="BK534" s="218" t="str">
        <f t="array" ref="BK534">INDEX('UPTD PPA KabKota'!T$5:T$513,MATCH($D534,'UPTD PPA KabKota'!$C$5:$C$513,FALSE))</f>
        <v/>
      </c>
      <c r="BL534" s="218" t="str">
        <f t="array" ref="BL534">INDEX('UPTD PPA KabKota'!U$5:U$513,MATCH($D534,'UPTD PPA KabKota'!$C$5:$C$513,FALSE))</f>
        <v/>
      </c>
      <c r="BM534" s="218" t="str">
        <f t="array" ref="BM534">INDEX('UPTD PPA KabKota'!V$5:V$513,MATCH($D534,'UPTD PPA KabKota'!$C$5:$C$513,FALSE))</f>
        <v/>
      </c>
      <c r="BN534" s="218" t="str">
        <f t="array" ref="BN534">INDEX('UPTD PPA KabKota'!W$5:W$513,MATCH($D534,'UPTD PPA KabKota'!$C$5:$C$513,FALSE))</f>
        <v/>
      </c>
      <c r="BO534" s="218" t="str">
        <f t="array" ref="BO534">INDEX('UPTD PPA KabKota'!X$5:X$513,MATCH($D534,'UPTD PPA KabKota'!$C$5:$C$513,FALSE))</f>
        <v/>
      </c>
      <c r="BP534" s="218" t="str">
        <f t="array" ref="BP534">INDEX('UPTD PPA KabKota'!Y$5:Y$513,MATCH($D534,'UPTD PPA KabKota'!$C$5:$C$513,FALSE))</f>
        <v/>
      </c>
      <c r="BQ534" s="218" t="str">
        <f t="array" ref="BQ534">INDEX('UPTD PPA KabKota'!Z$5:Z$513,MATCH($D534,'UPTD PPA KabKota'!$C$5:$C$513,FALSE))</f>
        <v/>
      </c>
      <c r="BR534" s="218" t="str">
        <f t="array" ref="BR534">INDEX('UPTD PPA KabKota'!AA$5:AA$513,MATCH($D534,'UPTD PPA KabKota'!$C$5:$C$513,FALSE))</f>
        <v/>
      </c>
      <c r="BS534" s="218" t="str">
        <f t="array" ref="BS534">INDEX('UPTD PPA KabKota'!AB$5:AB$513,MATCH($D534,'UPTD PPA KabKota'!$C$5:$C$513,FALSE))</f>
        <v/>
      </c>
      <c r="BT534" s="218" t="str">
        <f t="array" ref="BT534">INDEX('UPTD PPA KabKota'!AC$5:AC$513,MATCH($D534,'UPTD PPA KabKota'!$C$5:$C$513,FALSE))</f>
        <v/>
      </c>
      <c r="BU534" s="218" t="str">
        <f t="array" ref="BU534">INDEX('UPTD PPA KabKota'!AD$5:AD$513,MATCH($D534,'UPTD PPA KabKota'!$C$5:$C$513,FALSE))</f>
        <v/>
      </c>
      <c r="BV534" s="218" t="str">
        <f t="array" ref="BV534">INDEX('UPTD PPA KabKota'!AE$5:AE$513,MATCH($D534,'UPTD PPA KabKota'!$C$5:$C$513,FALSE))</f>
        <v/>
      </c>
      <c r="BW534" s="218" t="str">
        <f t="array" ref="BW534">INDEX('UPTD PPA KabKota'!AF$5:AF$513,MATCH($D534,'UPTD PPA KabKota'!$C$5:$C$513,FALSE))</f>
        <v/>
      </c>
      <c r="BX534" s="218" t="str">
        <f t="array" ref="BX534">INDEX('UPTD PPA KabKota'!AG$5:AG$513,MATCH($D534,'UPTD PPA KabKota'!$C$5:$C$513,FALSE))</f>
        <v/>
      </c>
      <c r="BY534" s="218" t="str">
        <f t="array" ref="BY534">INDEX('UPTD PPA KabKota'!AH$5:AH$513,MATCH($D534,'UPTD PPA KabKota'!$C$5:$C$513,FALSE))</f>
        <v/>
      </c>
      <c r="BZ534" s="218" t="str">
        <f t="array" ref="BZ534">INDEX('UPTD PPA KabKota'!AI$5:AI$513,MATCH($D534,'UPTD PPA KabKota'!$C$5:$C$513,FALSE))</f>
        <v/>
      </c>
      <c r="CA534" s="218" t="str">
        <f t="array" ref="CA534">INDEX('UPTD PPA KabKota'!AJ$5:AJ$513,MATCH($D534,'UPTD PPA KabKota'!$C$5:$C$513,FALSE))</f>
        <v/>
      </c>
      <c r="CB534" s="218" t="str">
        <f t="array" ref="CB534">INDEX('UPTD PPA KabKota'!AK$5:AK$513,MATCH($D534,'UPTD PPA KabKota'!$C$5:$C$513,FALSE))</f>
        <v/>
      </c>
      <c r="CC534" s="218" t="str">
        <f t="array" ref="CC534">INDEX('UPTD PPA KabKota'!AL$5:AL$513,MATCH($D534,'UPTD PPA KabKota'!$C$5:$C$513,FALSE))</f>
        <v/>
      </c>
      <c r="CD534" s="218" t="str">
        <f t="array" ref="CD534">INDEX('UPTD PPA KabKota'!AM$5:AM$513,MATCH($D534,'UPTD PPA KabKota'!$C$5:$C$513,FALSE))</f>
        <v/>
      </c>
      <c r="CE534" s="218" t="str">
        <f t="array" ref="CE534">INDEX('UPTD PPA KabKota'!AN$5:AN$513,MATCH($D534,'UPTD PPA KabKota'!$C$5:$C$513,FALSE))</f>
        <v/>
      </c>
      <c r="CF534" s="218" t="str">
        <f t="array" ref="CF534">INDEX('UPTD PPA KabKota'!AO$5:AO$513,MATCH($D534,'UPTD PPA KabKota'!$C$5:$C$513,FALSE))</f>
        <v/>
      </c>
      <c r="CG534" s="218" t="str">
        <f t="array" ref="CG534">INDEX('UPTD PPA KabKota'!AP$5:AP$513,MATCH($D534,'UPTD PPA KabKota'!$C$5:$C$513,FALSE))</f>
        <v/>
      </c>
      <c r="CH534" s="218" t="str">
        <f t="array" ref="CH534">INDEX('UPTD PPA KabKota'!AQ$5:AQ$513,MATCH($D534,'UPTD PPA KabKota'!$C$5:$C$513,FALSE))</f>
        <v/>
      </c>
      <c r="CI534" s="218" t="str">
        <f t="array" ref="CI534">INDEX('UPTD PPA KabKota'!AR$5:AR$513,MATCH($D534,'UPTD PPA KabKota'!$C$5:$C$513,FALSE))</f>
        <v/>
      </c>
      <c r="CJ534" s="218" t="str">
        <f t="array" ref="CJ534">INDEX('UPTD PPA KabKota'!AS$5:AS$513,MATCH($D534,'UPTD PPA KabKota'!$C$5:$C$513,FALSE))</f>
        <v/>
      </c>
      <c r="CK534" s="218" t="str">
        <f t="array" ref="CK534">INDEX('UPTD PPA KabKota'!AT$5:AT$513,MATCH($D534,'UPTD PPA KabKota'!$C$5:$C$513,FALSE))</f>
        <v/>
      </c>
      <c r="CL534" s="218" t="str">
        <f t="array" ref="CL534">INDEX('UPTD PPA KabKota'!AU$5:AU$513,MATCH($D534,'UPTD PPA KabKota'!$C$5:$C$513,FALSE))</f>
        <v/>
      </c>
      <c r="CM534" s="218" t="str">
        <f t="array" ref="CM534">INDEX('UPTD PPA KabKota'!AV$5:AV$513,MATCH($D534,'UPTD PPA KabKota'!$C$5:$C$513,FALSE))</f>
        <v/>
      </c>
      <c r="CN534" s="218" t="str">
        <f t="array" ref="CN534">INDEX('UPTD PPA KabKota'!AW$5:AW$513,MATCH($D534,'UPTD PPA KabKota'!$C$5:$C$513,FALSE))</f>
        <v/>
      </c>
      <c r="CO534" s="218" t="str">
        <f t="array" ref="CO534">INDEX('UPTD PPA KabKota'!AX$5:AX$513,MATCH($D534,'UPTD PPA KabKota'!$C$5:$C$513,FALSE))</f>
        <v/>
      </c>
      <c r="CP534" s="218" t="str">
        <f t="array" ref="CP534">INDEX('UPTD PPA KabKota'!AY$5:AY$513,MATCH($D534,'UPTD PPA KabKota'!$C$5:$C$513,FALSE))</f>
        <v/>
      </c>
      <c r="CQ534" s="209" t="str">
        <f>IFERROR(__xludf.DUMMYFUNCTION("IF(ISBLANK($K534),"""",IF(REGEXMATCH($K534,""Peraturan""),""Ada"",IF(REGEXMATCH($K534,""Rekomendasi""),""Tidak Ada"", $K534)))
"),"#N/A")</f>
        <v>#N/A</v>
      </c>
      <c r="CR534" s="209" t="str">
        <f t="array" ref="CR534">index('UPTD PPA KabKota'!$BI$5:$BI$513,match($D534,'UPTD PPA KabKota'!$C$5:$C$513,false))</f>
        <v>Tidak Ada</v>
      </c>
      <c r="CS534" s="314" t="str">
        <f t="shared" si="96"/>
        <v>#N/A</v>
      </c>
    </row>
    <row r="535">
      <c r="A535" s="334">
        <v>529.0</v>
      </c>
      <c r="B535" s="334">
        <v>7.0</v>
      </c>
      <c r="C535" s="311" t="s">
        <v>4796</v>
      </c>
      <c r="D535" s="312" t="s">
        <v>4351</v>
      </c>
      <c r="E535" s="313"/>
      <c r="F535" s="218" t="str">
        <f t="array" ref="F535">INDEX('Ortala-KabKota'!F$2:F$415,MATCH($D535,'Ortala-KabKota'!$E$2:$E$415,FALSE))</f>
        <v>#N/A</v>
      </c>
      <c r="G535" s="218" t="str">
        <f t="array" ref="G535">INDEX('Ortala-KabKota'!G$2:G$415,MATCH($D535,'Ortala-KabKota'!$E$2:$E$415,FALSE))</f>
        <v>#N/A</v>
      </c>
      <c r="H535" s="218" t="str">
        <f t="array" ref="H535">INDEX('Ortala-KabKota'!H$2:H$415,MATCH($D535,'Ortala-KabKota'!$E$2:$E$415,FALSE))</f>
        <v>#N/A</v>
      </c>
      <c r="I535" s="218" t="str">
        <f t="array" ref="I535">INDEX('Ortala-KabKota'!I$2:I$415,MATCH($D535,'Ortala-KabKota'!$E$2:$E$415,FALSE))</f>
        <v>#N/A</v>
      </c>
      <c r="J535" s="218" t="str">
        <f t="array" ref="J535">INDEX('Ortala-KabKota'!J$2:J$415,MATCH($D535,'Ortala-KabKota'!$E$2:$E$415,FALSE))</f>
        <v>#N/A</v>
      </c>
      <c r="K535" s="218" t="str">
        <f t="array" ref="K535">INDEX('Ortala-KabKota'!K$2:K$415,MATCH($D535,'Ortala-KabKota'!$E$2:$E$415,FALSE))</f>
        <v>#N/A</v>
      </c>
      <c r="L535" s="218" t="str">
        <f t="array" ref="L535">INDEX('Ortala-KabKota'!L$2:L$415,MATCH($D535,'Ortala-KabKota'!$E$2:$E$415,FALSE))</f>
        <v>#N/A</v>
      </c>
      <c r="M535" s="218" t="str">
        <f t="array" ref="M535">INDEX('Ortala-KabKota'!M$2:M$415,MATCH($D535,'Ortala-KabKota'!$E$2:$E$415,FALSE))</f>
        <v>#N/A</v>
      </c>
      <c r="N535" s="218" t="str">
        <f t="array" ref="N535">INDEX('Ortala-KabKota'!N$2:N$415,MATCH($D535,'Ortala-KabKota'!$E$2:$E$415,FALSE))</f>
        <v>#N/A</v>
      </c>
      <c r="O535" s="218" t="str">
        <f t="array" ref="O535">INDEX('Ortala-KabKota'!O$2:O$415,MATCH($D535,'Ortala-KabKota'!$E$2:$E$415,FALSE))</f>
        <v>#N/A</v>
      </c>
      <c r="P535" s="218" t="str">
        <f t="array" ref="P535">INDEX('Ortala-KabKota'!P$2:P$415,MATCH($D535,'Ortala-KabKota'!$E$2:$E$415,FALSE))</f>
        <v>#N/A</v>
      </c>
      <c r="Q535" s="218" t="str">
        <f t="array" ref="Q535">INDEX('Ortala-KabKota'!Q$2:Q$415,MATCH($D535,'Ortala-KabKota'!$E$2:$E$415,FALSE))</f>
        <v>#N/A</v>
      </c>
      <c r="R535" s="218" t="str">
        <f t="array" ref="R535">INDEX('Ortala-KabKota'!R$2:R$415,MATCH($D535,'Ortala-KabKota'!$E$2:$E$415,FALSE))</f>
        <v>#N/A</v>
      </c>
      <c r="S535" s="218" t="str">
        <f t="array" ref="S535">INDEX('Ortala-KabKota'!S$2:S$415,MATCH($D535,'Ortala-KabKota'!$E$2:$E$415,FALSE))</f>
        <v>#N/A</v>
      </c>
      <c r="T535" s="218" t="str">
        <f t="array" ref="T535">INDEX('Ortala-KabKota'!T$2:T$415,MATCH($D535,'Ortala-KabKota'!$E$2:$E$415,FALSE))</f>
        <v>#N/A</v>
      </c>
      <c r="U535" s="218" t="str">
        <f t="array" ref="U535">INDEX('Ortala-KabKota'!U$2:U$415,MATCH($D535,'Ortala-KabKota'!$E$2:$E$415,FALSE))</f>
        <v>#N/A</v>
      </c>
      <c r="V535" s="218" t="str">
        <f t="array" ref="V535">INDEX('Ortala-KabKota'!V$2:V$415,MATCH($D535,'Ortala-KabKota'!$E$2:$E$415,FALSE))</f>
        <v>#N/A</v>
      </c>
      <c r="W535" s="218" t="str">
        <f t="array" ref="W535">INDEX('Ortala-KabKota'!W$2:W$415,MATCH($D535,'Ortala-KabKota'!$E$2:$E$415,FALSE))</f>
        <v>#N/A</v>
      </c>
      <c r="X535" s="218" t="str">
        <f t="array" ref="X535">INDEX('Ortala-KabKota'!X$2:X$415,MATCH($D535,'Ortala-KabKota'!$E$2:$E$415,FALSE))</f>
        <v>#N/A</v>
      </c>
      <c r="Y535" s="218" t="str">
        <f t="array" ref="Y535">INDEX('Ortala-KabKota'!Y$2:Y$415,MATCH($D535,'Ortala-KabKota'!$E$2:$E$415,FALSE))</f>
        <v>#N/A</v>
      </c>
      <c r="Z535" s="218" t="str">
        <f t="array" ref="Z535">INDEX('Ortala-KabKota'!Z$2:Z$415,MATCH($D535,'Ortala-KabKota'!$E$2:$E$415,FALSE))</f>
        <v>#N/A</v>
      </c>
      <c r="AA535" s="218" t="str">
        <f t="array" ref="AA535">INDEX('Ortala-KabKota'!AA$2:AA$415,MATCH($D535,'Ortala-KabKota'!$E$2:$E$415,FALSE))</f>
        <v>#N/A</v>
      </c>
      <c r="AB535" s="218" t="str">
        <f t="array" ref="AB535">INDEX('Ortala-KabKota'!AB$2:AB$415,MATCH($D535,'Ortala-KabKota'!$E$2:$E$415,FALSE))</f>
        <v>#N/A</v>
      </c>
      <c r="AC535" s="218" t="str">
        <f t="array" ref="AC535">INDEX('Ortala-KabKota'!AC$2:AC$415,MATCH($D535,'Ortala-KabKota'!$E$2:$E$415,FALSE))</f>
        <v>#N/A</v>
      </c>
      <c r="AD535" s="218" t="str">
        <f t="array" ref="AD535">INDEX('Ortala-KabKota'!AD$2:AD$415,MATCH($D535,'Ortala-KabKota'!$E$2:$E$415,FALSE))</f>
        <v>#N/A</v>
      </c>
      <c r="AE535" s="218" t="str">
        <f t="array" ref="AE535">INDEX('Ortala-KabKota'!AE$2:AE$415,MATCH($D535,'Ortala-KabKota'!$E$2:$E$415,FALSE))</f>
        <v>#N/A</v>
      </c>
      <c r="AF535" s="218" t="str">
        <f t="array" ref="AF535">INDEX('Ortala-KabKota'!AF$2:AF$415,MATCH($D535,'Ortala-KabKota'!$E$2:$E$415,FALSE))</f>
        <v>#N/A</v>
      </c>
      <c r="AG535" s="218" t="str">
        <f t="array" ref="AG535">INDEX('Ortala-KabKota'!AG$2:AG$415,MATCH($D535,'Ortala-KabKota'!$E$2:$E$415,FALSE))</f>
        <v>#N/A</v>
      </c>
      <c r="AH535" s="218" t="str">
        <f t="array" ref="AH535">INDEX('Ortala-KabKota'!AH$2:AH$415,MATCH($D535,'Ortala-KabKota'!$E$2:$E$415,FALSE))</f>
        <v>#N/A</v>
      </c>
      <c r="AI535" s="218" t="str">
        <f t="array" ref="AI535">INDEX('Ortala-KabKota'!AI$2:AI$415,MATCH($D535,'Ortala-KabKota'!$E$2:$E$415,FALSE))</f>
        <v>#N/A</v>
      </c>
      <c r="AJ535" s="218" t="str">
        <f t="array" ref="AJ535">INDEX('Ortala-KabKota'!AJ$2:AJ$415,MATCH($D535,'Ortala-KabKota'!$E$2:$E$415,FALSE))</f>
        <v>#N/A</v>
      </c>
      <c r="AK535" s="218" t="str">
        <f t="array" ref="AK535">INDEX('Ortala-KabKota'!AK$2:AK$415,MATCH($D535,'Ortala-KabKota'!$E$2:$E$415,FALSE))</f>
        <v>#N/A</v>
      </c>
      <c r="AL535" s="218" t="str">
        <f t="array" ref="AL535">INDEX('Ortala-KabKota'!AL$2:AL$415,MATCH($D535,'Ortala-KabKota'!$E$2:$E$415,FALSE))</f>
        <v>#N/A</v>
      </c>
      <c r="AM535" s="218" t="str">
        <f t="array" ref="AM535">INDEX('Ortala-KabKota'!AM$2:AM$415,MATCH($D535,'Ortala-KabKota'!$E$2:$E$415,FALSE))</f>
        <v>#N/A</v>
      </c>
      <c r="AN535" s="218" t="str">
        <f t="array" ref="AN535">INDEX('Ortala-KabKota'!AN$2:AN$415,MATCH($D535,'Ortala-KabKota'!$E$2:$E$415,FALSE))</f>
        <v>#N/A</v>
      </c>
      <c r="AO535" s="218" t="str">
        <f t="array" ref="AO535">INDEX('Ortala-KabKota'!AO$2:AO$415,MATCH($D535,'Ortala-KabKota'!$E$2:$E$415,FALSE))</f>
        <v>#N/A</v>
      </c>
      <c r="AP535" s="218" t="str">
        <f t="array" ref="AP535">INDEX('Ortala-KabKota'!AP$2:AP$415,MATCH($D535,'Ortala-KabKota'!$E$2:$E$415,FALSE))</f>
        <v>#N/A</v>
      </c>
      <c r="AQ535" s="218" t="str">
        <f t="array" ref="AQ535">INDEX('Ortala-KabKota'!AQ$2:AQ$415,MATCH($D535,'Ortala-KabKota'!$E$2:$E$415,FALSE))</f>
        <v>#N/A</v>
      </c>
      <c r="AR535" s="218" t="str">
        <f t="array" ref="AR535">INDEX('Ortala-KabKota'!AR$2:AR$415,MATCH($D535,'Ortala-KabKota'!$E$2:$E$415,FALSE))</f>
        <v>#N/A</v>
      </c>
      <c r="AS535" s="218" t="str">
        <f t="array" ref="AS535">INDEX('Ortala-KabKota'!AS$2:AS$415,MATCH($D535,'Ortala-KabKota'!$E$2:$E$415,FALSE))</f>
        <v>#N/A</v>
      </c>
      <c r="AT535" s="218" t="str">
        <f t="array" ref="AT535">INDEX('Ortala-KabKota'!AT$2:AT$415,MATCH($D535,'Ortala-KabKota'!$E$2:$E$415,FALSE))</f>
        <v>#N/A</v>
      </c>
      <c r="AU535" s="218" t="str">
        <f t="array" ref="AU535">INDEX('UPTD PPA KabKota'!D$5:D$513,MATCH($D535,'UPTD PPA KabKota'!$C$5:$C$513,FALSE))</f>
        <v/>
      </c>
      <c r="AV535" s="218" t="str">
        <f t="array" ref="AV535">INDEX('UPTD PPA KabKota'!E$5:E$513,MATCH($D535,'UPTD PPA KabKota'!$C$5:$C$513,FALSE))</f>
        <v/>
      </c>
      <c r="AW535" s="218" t="str">
        <f t="array" ref="AW535">INDEX('UPTD PPA KabKota'!F$5:F$513,MATCH($D535,'UPTD PPA KabKota'!$C$5:$C$513,FALSE))</f>
        <v/>
      </c>
      <c r="AX535" s="218" t="str">
        <f t="array" ref="AX535">INDEX('UPTD PPA KabKota'!G$5:G$513,MATCH($D535,'UPTD PPA KabKota'!$C$5:$C$513,FALSE))</f>
        <v/>
      </c>
      <c r="AY535" s="218" t="str">
        <f t="array" ref="AY535">INDEX('UPTD PPA KabKota'!H$5:H$513,MATCH($D535,'UPTD PPA KabKota'!$C$5:$C$513,FALSE))</f>
        <v/>
      </c>
      <c r="AZ535" s="218" t="str">
        <f t="array" ref="AZ535">INDEX('UPTD PPA KabKota'!I$5:I$513,MATCH($D535,'UPTD PPA KabKota'!$C$5:$C$513,FALSE))</f>
        <v/>
      </c>
      <c r="BA535" s="218" t="str">
        <f t="array" ref="BA535">INDEX('UPTD PPA KabKota'!J$5:J$513,MATCH($D535,'UPTD PPA KabKota'!$C$5:$C$513,FALSE))</f>
        <v/>
      </c>
      <c r="BB535" s="218" t="str">
        <f t="array" ref="BB535">INDEX('UPTD PPA KabKota'!K$5:K$513,MATCH($D535,'UPTD PPA KabKota'!$C$5:$C$513,FALSE))</f>
        <v/>
      </c>
      <c r="BC535" s="218" t="str">
        <f t="array" ref="BC535">INDEX('UPTD PPA KabKota'!L$5:L$513,MATCH($D535,'UPTD PPA KabKota'!$C$5:$C$513,FALSE))</f>
        <v/>
      </c>
      <c r="BD535" s="218" t="str">
        <f t="array" ref="BD535">INDEX('UPTD PPA KabKota'!M$5:M$513,MATCH($D535,'UPTD PPA KabKota'!$C$5:$C$513,FALSE))</f>
        <v/>
      </c>
      <c r="BE535" s="218" t="str">
        <f t="array" ref="BE535">INDEX('UPTD PPA KabKota'!N$5:N$513,MATCH($D535,'UPTD PPA KabKota'!$C$5:$C$513,FALSE))</f>
        <v/>
      </c>
      <c r="BF535" s="218" t="str">
        <f t="array" ref="BF535">INDEX('UPTD PPA KabKota'!O$5:O$513,MATCH($D535,'UPTD PPA KabKota'!$C$5:$C$513,FALSE))</f>
        <v/>
      </c>
      <c r="BG535" s="218" t="str">
        <f t="array" ref="BG535">INDEX('UPTD PPA KabKota'!P$5:P$513,MATCH($D535,'UPTD PPA KabKota'!$C$5:$C$513,FALSE))</f>
        <v/>
      </c>
      <c r="BH535" s="218" t="str">
        <f t="array" ref="BH535">INDEX('UPTD PPA KabKota'!Q$5:Q$513,MATCH($D535,'UPTD PPA KabKota'!$C$5:$C$513,FALSE))</f>
        <v/>
      </c>
      <c r="BI535" s="218" t="str">
        <f t="array" ref="BI535">INDEX('UPTD PPA KabKota'!R$5:R$513,MATCH($D535,'UPTD PPA KabKota'!$C$5:$C$513,FALSE))</f>
        <v/>
      </c>
      <c r="BJ535" s="218" t="str">
        <f t="array" ref="BJ535">INDEX('UPTD PPA KabKota'!S$5:S$513,MATCH($D535,'UPTD PPA KabKota'!$C$5:$C$513,FALSE))</f>
        <v/>
      </c>
      <c r="BK535" s="218" t="str">
        <f t="array" ref="BK535">INDEX('UPTD PPA KabKota'!T$5:T$513,MATCH($D535,'UPTD PPA KabKota'!$C$5:$C$513,FALSE))</f>
        <v/>
      </c>
      <c r="BL535" s="218" t="str">
        <f t="array" ref="BL535">INDEX('UPTD PPA KabKota'!U$5:U$513,MATCH($D535,'UPTD PPA KabKota'!$C$5:$C$513,FALSE))</f>
        <v/>
      </c>
      <c r="BM535" s="218" t="str">
        <f t="array" ref="BM535">INDEX('UPTD PPA KabKota'!V$5:V$513,MATCH($D535,'UPTD PPA KabKota'!$C$5:$C$513,FALSE))</f>
        <v/>
      </c>
      <c r="BN535" s="218" t="str">
        <f t="array" ref="BN535">INDEX('UPTD PPA KabKota'!W$5:W$513,MATCH($D535,'UPTD PPA KabKota'!$C$5:$C$513,FALSE))</f>
        <v/>
      </c>
      <c r="BO535" s="218" t="str">
        <f t="array" ref="BO535">INDEX('UPTD PPA KabKota'!X$5:X$513,MATCH($D535,'UPTD PPA KabKota'!$C$5:$C$513,FALSE))</f>
        <v/>
      </c>
      <c r="BP535" s="218" t="str">
        <f t="array" ref="BP535">INDEX('UPTD PPA KabKota'!Y$5:Y$513,MATCH($D535,'UPTD PPA KabKota'!$C$5:$C$513,FALSE))</f>
        <v/>
      </c>
      <c r="BQ535" s="218" t="str">
        <f t="array" ref="BQ535">INDEX('UPTD PPA KabKota'!Z$5:Z$513,MATCH($D535,'UPTD PPA KabKota'!$C$5:$C$513,FALSE))</f>
        <v/>
      </c>
      <c r="BR535" s="218" t="str">
        <f t="array" ref="BR535">INDEX('UPTD PPA KabKota'!AA$5:AA$513,MATCH($D535,'UPTD PPA KabKota'!$C$5:$C$513,FALSE))</f>
        <v/>
      </c>
      <c r="BS535" s="218" t="str">
        <f t="array" ref="BS535">INDEX('UPTD PPA KabKota'!AB$5:AB$513,MATCH($D535,'UPTD PPA KabKota'!$C$5:$C$513,FALSE))</f>
        <v/>
      </c>
      <c r="BT535" s="218" t="str">
        <f t="array" ref="BT535">INDEX('UPTD PPA KabKota'!AC$5:AC$513,MATCH($D535,'UPTD PPA KabKota'!$C$5:$C$513,FALSE))</f>
        <v/>
      </c>
      <c r="BU535" s="218" t="str">
        <f t="array" ref="BU535">INDEX('UPTD PPA KabKota'!AD$5:AD$513,MATCH($D535,'UPTD PPA KabKota'!$C$5:$C$513,FALSE))</f>
        <v/>
      </c>
      <c r="BV535" s="218" t="str">
        <f t="array" ref="BV535">INDEX('UPTD PPA KabKota'!AE$5:AE$513,MATCH($D535,'UPTD PPA KabKota'!$C$5:$C$513,FALSE))</f>
        <v/>
      </c>
      <c r="BW535" s="218" t="str">
        <f t="array" ref="BW535">INDEX('UPTD PPA KabKota'!AF$5:AF$513,MATCH($D535,'UPTD PPA KabKota'!$C$5:$C$513,FALSE))</f>
        <v/>
      </c>
      <c r="BX535" s="218" t="str">
        <f t="array" ref="BX535">INDEX('UPTD PPA KabKota'!AG$5:AG$513,MATCH($D535,'UPTD PPA KabKota'!$C$5:$C$513,FALSE))</f>
        <v/>
      </c>
      <c r="BY535" s="218" t="str">
        <f t="array" ref="BY535">INDEX('UPTD PPA KabKota'!AH$5:AH$513,MATCH($D535,'UPTD PPA KabKota'!$C$5:$C$513,FALSE))</f>
        <v/>
      </c>
      <c r="BZ535" s="218" t="str">
        <f t="array" ref="BZ535">INDEX('UPTD PPA KabKota'!AI$5:AI$513,MATCH($D535,'UPTD PPA KabKota'!$C$5:$C$513,FALSE))</f>
        <v/>
      </c>
      <c r="CA535" s="218" t="str">
        <f t="array" ref="CA535">INDEX('UPTD PPA KabKota'!AJ$5:AJ$513,MATCH($D535,'UPTD PPA KabKota'!$C$5:$C$513,FALSE))</f>
        <v/>
      </c>
      <c r="CB535" s="218" t="str">
        <f t="array" ref="CB535">INDEX('UPTD PPA KabKota'!AK$5:AK$513,MATCH($D535,'UPTD PPA KabKota'!$C$5:$C$513,FALSE))</f>
        <v/>
      </c>
      <c r="CC535" s="218" t="str">
        <f t="array" ref="CC535">INDEX('UPTD PPA KabKota'!AL$5:AL$513,MATCH($D535,'UPTD PPA KabKota'!$C$5:$C$513,FALSE))</f>
        <v/>
      </c>
      <c r="CD535" s="218" t="str">
        <f t="array" ref="CD535">INDEX('UPTD PPA KabKota'!AM$5:AM$513,MATCH($D535,'UPTD PPA KabKota'!$C$5:$C$513,FALSE))</f>
        <v/>
      </c>
      <c r="CE535" s="218" t="str">
        <f t="array" ref="CE535">INDEX('UPTD PPA KabKota'!AN$5:AN$513,MATCH($D535,'UPTD PPA KabKota'!$C$5:$C$513,FALSE))</f>
        <v/>
      </c>
      <c r="CF535" s="218" t="str">
        <f t="array" ref="CF535">INDEX('UPTD PPA KabKota'!AO$5:AO$513,MATCH($D535,'UPTD PPA KabKota'!$C$5:$C$513,FALSE))</f>
        <v/>
      </c>
      <c r="CG535" s="218" t="str">
        <f t="array" ref="CG535">INDEX('UPTD PPA KabKota'!AP$5:AP$513,MATCH($D535,'UPTD PPA KabKota'!$C$5:$C$513,FALSE))</f>
        <v/>
      </c>
      <c r="CH535" s="218" t="str">
        <f t="array" ref="CH535">INDEX('UPTD PPA KabKota'!AQ$5:AQ$513,MATCH($D535,'UPTD PPA KabKota'!$C$5:$C$513,FALSE))</f>
        <v/>
      </c>
      <c r="CI535" s="218" t="str">
        <f t="array" ref="CI535">INDEX('UPTD PPA KabKota'!AR$5:AR$513,MATCH($D535,'UPTD PPA KabKota'!$C$5:$C$513,FALSE))</f>
        <v/>
      </c>
      <c r="CJ535" s="218" t="str">
        <f t="array" ref="CJ535">INDEX('UPTD PPA KabKota'!AS$5:AS$513,MATCH($D535,'UPTD PPA KabKota'!$C$5:$C$513,FALSE))</f>
        <v/>
      </c>
      <c r="CK535" s="218" t="str">
        <f t="array" ref="CK535">INDEX('UPTD PPA KabKota'!AT$5:AT$513,MATCH($D535,'UPTD PPA KabKota'!$C$5:$C$513,FALSE))</f>
        <v/>
      </c>
      <c r="CL535" s="218" t="str">
        <f t="array" ref="CL535">INDEX('UPTD PPA KabKota'!AU$5:AU$513,MATCH($D535,'UPTD PPA KabKota'!$C$5:$C$513,FALSE))</f>
        <v/>
      </c>
      <c r="CM535" s="218" t="str">
        <f t="array" ref="CM535">INDEX('UPTD PPA KabKota'!AV$5:AV$513,MATCH($D535,'UPTD PPA KabKota'!$C$5:$C$513,FALSE))</f>
        <v/>
      </c>
      <c r="CN535" s="218" t="str">
        <f t="array" ref="CN535">INDEX('UPTD PPA KabKota'!AW$5:AW$513,MATCH($D535,'UPTD PPA KabKota'!$C$5:$C$513,FALSE))</f>
        <v/>
      </c>
      <c r="CO535" s="218" t="str">
        <f t="array" ref="CO535">INDEX('UPTD PPA KabKota'!AX$5:AX$513,MATCH($D535,'UPTD PPA KabKota'!$C$5:$C$513,FALSE))</f>
        <v/>
      </c>
      <c r="CP535" s="218" t="str">
        <f t="array" ref="CP535">INDEX('UPTD PPA KabKota'!AY$5:AY$513,MATCH($D535,'UPTD PPA KabKota'!$C$5:$C$513,FALSE))</f>
        <v/>
      </c>
      <c r="CQ535" s="209" t="str">
        <f>IFERROR(__xludf.DUMMYFUNCTION("IF(ISBLANK($K535),"""",IF(REGEXMATCH($K535,""Peraturan""),""Ada"",IF(REGEXMATCH($K535,""Rekomendasi""),""Tidak Ada"", $K535)))
"),"#N/A")</f>
        <v>#N/A</v>
      </c>
      <c r="CR535" s="209" t="str">
        <f t="array" ref="CR535">index('UPTD PPA KabKota'!$BI$5:$BI$513,match($D535,'UPTD PPA KabKota'!$C$5:$C$513,false))</f>
        <v>Tidak Ada</v>
      </c>
      <c r="CS535" s="314" t="str">
        <f t="shared" si="96"/>
        <v>#N/A</v>
      </c>
    </row>
    <row r="536">
      <c r="A536" s="334">
        <v>530.0</v>
      </c>
      <c r="B536" s="334">
        <v>8.0</v>
      </c>
      <c r="C536" s="311" t="s">
        <v>4796</v>
      </c>
      <c r="D536" s="312" t="s">
        <v>4349</v>
      </c>
      <c r="E536" s="313"/>
      <c r="F536" s="218" t="str">
        <f t="array" ref="F536">INDEX('Ortala-KabKota'!F$2:F$415,MATCH($D536,'Ortala-KabKota'!$E$2:$E$415,FALSE))</f>
        <v>#N/A</v>
      </c>
      <c r="G536" s="218" t="str">
        <f t="array" ref="G536">INDEX('Ortala-KabKota'!G$2:G$415,MATCH($D536,'Ortala-KabKota'!$E$2:$E$415,FALSE))</f>
        <v>#N/A</v>
      </c>
      <c r="H536" s="218" t="str">
        <f t="array" ref="H536">INDEX('Ortala-KabKota'!H$2:H$415,MATCH($D536,'Ortala-KabKota'!$E$2:$E$415,FALSE))</f>
        <v>#N/A</v>
      </c>
      <c r="I536" s="218" t="str">
        <f t="array" ref="I536">INDEX('Ortala-KabKota'!I$2:I$415,MATCH($D536,'Ortala-KabKota'!$E$2:$E$415,FALSE))</f>
        <v>#N/A</v>
      </c>
      <c r="J536" s="218" t="str">
        <f t="array" ref="J536">INDEX('Ortala-KabKota'!J$2:J$415,MATCH($D536,'Ortala-KabKota'!$E$2:$E$415,FALSE))</f>
        <v>#N/A</v>
      </c>
      <c r="K536" s="218" t="str">
        <f t="array" ref="K536">INDEX('Ortala-KabKota'!K$2:K$415,MATCH($D536,'Ortala-KabKota'!$E$2:$E$415,FALSE))</f>
        <v>#N/A</v>
      </c>
      <c r="L536" s="218" t="str">
        <f t="array" ref="L536">INDEX('Ortala-KabKota'!L$2:L$415,MATCH($D536,'Ortala-KabKota'!$E$2:$E$415,FALSE))</f>
        <v>#N/A</v>
      </c>
      <c r="M536" s="218" t="str">
        <f t="array" ref="M536">INDEX('Ortala-KabKota'!M$2:M$415,MATCH($D536,'Ortala-KabKota'!$E$2:$E$415,FALSE))</f>
        <v>#N/A</v>
      </c>
      <c r="N536" s="218" t="str">
        <f t="array" ref="N536">INDEX('Ortala-KabKota'!N$2:N$415,MATCH($D536,'Ortala-KabKota'!$E$2:$E$415,FALSE))</f>
        <v>#N/A</v>
      </c>
      <c r="O536" s="218" t="str">
        <f t="array" ref="O536">INDEX('Ortala-KabKota'!O$2:O$415,MATCH($D536,'Ortala-KabKota'!$E$2:$E$415,FALSE))</f>
        <v>#N/A</v>
      </c>
      <c r="P536" s="218" t="str">
        <f t="array" ref="P536">INDEX('Ortala-KabKota'!P$2:P$415,MATCH($D536,'Ortala-KabKota'!$E$2:$E$415,FALSE))</f>
        <v>#N/A</v>
      </c>
      <c r="Q536" s="218" t="str">
        <f t="array" ref="Q536">INDEX('Ortala-KabKota'!Q$2:Q$415,MATCH($D536,'Ortala-KabKota'!$E$2:$E$415,FALSE))</f>
        <v>#N/A</v>
      </c>
      <c r="R536" s="218" t="str">
        <f t="array" ref="R536">INDEX('Ortala-KabKota'!R$2:R$415,MATCH($D536,'Ortala-KabKota'!$E$2:$E$415,FALSE))</f>
        <v>#N/A</v>
      </c>
      <c r="S536" s="218" t="str">
        <f t="array" ref="S536">INDEX('Ortala-KabKota'!S$2:S$415,MATCH($D536,'Ortala-KabKota'!$E$2:$E$415,FALSE))</f>
        <v>#N/A</v>
      </c>
      <c r="T536" s="218" t="str">
        <f t="array" ref="T536">INDEX('Ortala-KabKota'!T$2:T$415,MATCH($D536,'Ortala-KabKota'!$E$2:$E$415,FALSE))</f>
        <v>#N/A</v>
      </c>
      <c r="U536" s="218" t="str">
        <f t="array" ref="U536">INDEX('Ortala-KabKota'!U$2:U$415,MATCH($D536,'Ortala-KabKota'!$E$2:$E$415,FALSE))</f>
        <v>#N/A</v>
      </c>
      <c r="V536" s="218" t="str">
        <f t="array" ref="V536">INDEX('Ortala-KabKota'!V$2:V$415,MATCH($D536,'Ortala-KabKota'!$E$2:$E$415,FALSE))</f>
        <v>#N/A</v>
      </c>
      <c r="W536" s="218" t="str">
        <f t="array" ref="W536">INDEX('Ortala-KabKota'!W$2:W$415,MATCH($D536,'Ortala-KabKota'!$E$2:$E$415,FALSE))</f>
        <v>#N/A</v>
      </c>
      <c r="X536" s="218" t="str">
        <f t="array" ref="X536">INDEX('Ortala-KabKota'!X$2:X$415,MATCH($D536,'Ortala-KabKota'!$E$2:$E$415,FALSE))</f>
        <v>#N/A</v>
      </c>
      <c r="Y536" s="218" t="str">
        <f t="array" ref="Y536">INDEX('Ortala-KabKota'!Y$2:Y$415,MATCH($D536,'Ortala-KabKota'!$E$2:$E$415,FALSE))</f>
        <v>#N/A</v>
      </c>
      <c r="Z536" s="218" t="str">
        <f t="array" ref="Z536">INDEX('Ortala-KabKota'!Z$2:Z$415,MATCH($D536,'Ortala-KabKota'!$E$2:$E$415,FALSE))</f>
        <v>#N/A</v>
      </c>
      <c r="AA536" s="218" t="str">
        <f t="array" ref="AA536">INDEX('Ortala-KabKota'!AA$2:AA$415,MATCH($D536,'Ortala-KabKota'!$E$2:$E$415,FALSE))</f>
        <v>#N/A</v>
      </c>
      <c r="AB536" s="218" t="str">
        <f t="array" ref="AB536">INDEX('Ortala-KabKota'!AB$2:AB$415,MATCH($D536,'Ortala-KabKota'!$E$2:$E$415,FALSE))</f>
        <v>#N/A</v>
      </c>
      <c r="AC536" s="218" t="str">
        <f t="array" ref="AC536">INDEX('Ortala-KabKota'!AC$2:AC$415,MATCH($D536,'Ortala-KabKota'!$E$2:$E$415,FALSE))</f>
        <v>#N/A</v>
      </c>
      <c r="AD536" s="218" t="str">
        <f t="array" ref="AD536">INDEX('Ortala-KabKota'!AD$2:AD$415,MATCH($D536,'Ortala-KabKota'!$E$2:$E$415,FALSE))</f>
        <v>#N/A</v>
      </c>
      <c r="AE536" s="218" t="str">
        <f t="array" ref="AE536">INDEX('Ortala-KabKota'!AE$2:AE$415,MATCH($D536,'Ortala-KabKota'!$E$2:$E$415,FALSE))</f>
        <v>#N/A</v>
      </c>
      <c r="AF536" s="218" t="str">
        <f t="array" ref="AF536">INDEX('Ortala-KabKota'!AF$2:AF$415,MATCH($D536,'Ortala-KabKota'!$E$2:$E$415,FALSE))</f>
        <v>#N/A</v>
      </c>
      <c r="AG536" s="218" t="str">
        <f t="array" ref="AG536">INDEX('Ortala-KabKota'!AG$2:AG$415,MATCH($D536,'Ortala-KabKota'!$E$2:$E$415,FALSE))</f>
        <v>#N/A</v>
      </c>
      <c r="AH536" s="218" t="str">
        <f t="array" ref="AH536">INDEX('Ortala-KabKota'!AH$2:AH$415,MATCH($D536,'Ortala-KabKota'!$E$2:$E$415,FALSE))</f>
        <v>#N/A</v>
      </c>
      <c r="AI536" s="218" t="str">
        <f t="array" ref="AI536">INDEX('Ortala-KabKota'!AI$2:AI$415,MATCH($D536,'Ortala-KabKota'!$E$2:$E$415,FALSE))</f>
        <v>#N/A</v>
      </c>
      <c r="AJ536" s="218" t="str">
        <f t="array" ref="AJ536">INDEX('Ortala-KabKota'!AJ$2:AJ$415,MATCH($D536,'Ortala-KabKota'!$E$2:$E$415,FALSE))</f>
        <v>#N/A</v>
      </c>
      <c r="AK536" s="218" t="str">
        <f t="array" ref="AK536">INDEX('Ortala-KabKota'!AK$2:AK$415,MATCH($D536,'Ortala-KabKota'!$E$2:$E$415,FALSE))</f>
        <v>#N/A</v>
      </c>
      <c r="AL536" s="218" t="str">
        <f t="array" ref="AL536">INDEX('Ortala-KabKota'!AL$2:AL$415,MATCH($D536,'Ortala-KabKota'!$E$2:$E$415,FALSE))</f>
        <v>#N/A</v>
      </c>
      <c r="AM536" s="218" t="str">
        <f t="array" ref="AM536">INDEX('Ortala-KabKota'!AM$2:AM$415,MATCH($D536,'Ortala-KabKota'!$E$2:$E$415,FALSE))</f>
        <v>#N/A</v>
      </c>
      <c r="AN536" s="218" t="str">
        <f t="array" ref="AN536">INDEX('Ortala-KabKota'!AN$2:AN$415,MATCH($D536,'Ortala-KabKota'!$E$2:$E$415,FALSE))</f>
        <v>#N/A</v>
      </c>
      <c r="AO536" s="218" t="str">
        <f t="array" ref="AO536">INDEX('Ortala-KabKota'!AO$2:AO$415,MATCH($D536,'Ortala-KabKota'!$E$2:$E$415,FALSE))</f>
        <v>#N/A</v>
      </c>
      <c r="AP536" s="218" t="str">
        <f t="array" ref="AP536">INDEX('Ortala-KabKota'!AP$2:AP$415,MATCH($D536,'Ortala-KabKota'!$E$2:$E$415,FALSE))</f>
        <v>#N/A</v>
      </c>
      <c r="AQ536" s="218" t="str">
        <f t="array" ref="AQ536">INDEX('Ortala-KabKota'!AQ$2:AQ$415,MATCH($D536,'Ortala-KabKota'!$E$2:$E$415,FALSE))</f>
        <v>#N/A</v>
      </c>
      <c r="AR536" s="218" t="str">
        <f t="array" ref="AR536">INDEX('Ortala-KabKota'!AR$2:AR$415,MATCH($D536,'Ortala-KabKota'!$E$2:$E$415,FALSE))</f>
        <v>#N/A</v>
      </c>
      <c r="AS536" s="218" t="str">
        <f t="array" ref="AS536">INDEX('Ortala-KabKota'!AS$2:AS$415,MATCH($D536,'Ortala-KabKota'!$E$2:$E$415,FALSE))</f>
        <v>#N/A</v>
      </c>
      <c r="AT536" s="218" t="str">
        <f t="array" ref="AT536">INDEX('Ortala-KabKota'!AT$2:AT$415,MATCH($D536,'Ortala-KabKota'!$E$2:$E$415,FALSE))</f>
        <v>#N/A</v>
      </c>
      <c r="AU536" s="218" t="str">
        <f t="array" ref="AU536">INDEX('UPTD PPA KabKota'!D$5:D$513,MATCH($D536,'UPTD PPA KabKota'!$C$5:$C$513,FALSE))</f>
        <v/>
      </c>
      <c r="AV536" s="218" t="str">
        <f t="array" ref="AV536">INDEX('UPTD PPA KabKota'!E$5:E$513,MATCH($D536,'UPTD PPA KabKota'!$C$5:$C$513,FALSE))</f>
        <v/>
      </c>
      <c r="AW536" s="218" t="str">
        <f t="array" ref="AW536">INDEX('UPTD PPA KabKota'!F$5:F$513,MATCH($D536,'UPTD PPA KabKota'!$C$5:$C$513,FALSE))</f>
        <v/>
      </c>
      <c r="AX536" s="218" t="str">
        <f t="array" ref="AX536">INDEX('UPTD PPA KabKota'!G$5:G$513,MATCH($D536,'UPTD PPA KabKota'!$C$5:$C$513,FALSE))</f>
        <v/>
      </c>
      <c r="AY536" s="218" t="str">
        <f t="array" ref="AY536">INDEX('UPTD PPA KabKota'!H$5:H$513,MATCH($D536,'UPTD PPA KabKota'!$C$5:$C$513,FALSE))</f>
        <v/>
      </c>
      <c r="AZ536" s="218" t="str">
        <f t="array" ref="AZ536">INDEX('UPTD PPA KabKota'!I$5:I$513,MATCH($D536,'UPTD PPA KabKota'!$C$5:$C$513,FALSE))</f>
        <v/>
      </c>
      <c r="BA536" s="218" t="str">
        <f t="array" ref="BA536">INDEX('UPTD PPA KabKota'!J$5:J$513,MATCH($D536,'UPTD PPA KabKota'!$C$5:$C$513,FALSE))</f>
        <v/>
      </c>
      <c r="BB536" s="218" t="str">
        <f t="array" ref="BB536">INDEX('UPTD PPA KabKota'!K$5:K$513,MATCH($D536,'UPTD PPA KabKota'!$C$5:$C$513,FALSE))</f>
        <v/>
      </c>
      <c r="BC536" s="218" t="str">
        <f t="array" ref="BC536">INDEX('UPTD PPA KabKota'!L$5:L$513,MATCH($D536,'UPTD PPA KabKota'!$C$5:$C$513,FALSE))</f>
        <v/>
      </c>
      <c r="BD536" s="218" t="str">
        <f t="array" ref="BD536">INDEX('UPTD PPA KabKota'!M$5:M$513,MATCH($D536,'UPTD PPA KabKota'!$C$5:$C$513,FALSE))</f>
        <v/>
      </c>
      <c r="BE536" s="218" t="str">
        <f t="array" ref="BE536">INDEX('UPTD PPA KabKota'!N$5:N$513,MATCH($D536,'UPTD PPA KabKota'!$C$5:$C$513,FALSE))</f>
        <v/>
      </c>
      <c r="BF536" s="218" t="str">
        <f t="array" ref="BF536">INDEX('UPTD PPA KabKota'!O$5:O$513,MATCH($D536,'UPTD PPA KabKota'!$C$5:$C$513,FALSE))</f>
        <v/>
      </c>
      <c r="BG536" s="218" t="str">
        <f t="array" ref="BG536">INDEX('UPTD PPA KabKota'!P$5:P$513,MATCH($D536,'UPTD PPA KabKota'!$C$5:$C$513,FALSE))</f>
        <v/>
      </c>
      <c r="BH536" s="218" t="str">
        <f t="array" ref="BH536">INDEX('UPTD PPA KabKota'!Q$5:Q$513,MATCH($D536,'UPTD PPA KabKota'!$C$5:$C$513,FALSE))</f>
        <v/>
      </c>
      <c r="BI536" s="218" t="str">
        <f t="array" ref="BI536">INDEX('UPTD PPA KabKota'!R$5:R$513,MATCH($D536,'UPTD PPA KabKota'!$C$5:$C$513,FALSE))</f>
        <v/>
      </c>
      <c r="BJ536" s="218" t="str">
        <f t="array" ref="BJ536">INDEX('UPTD PPA KabKota'!S$5:S$513,MATCH($D536,'UPTD PPA KabKota'!$C$5:$C$513,FALSE))</f>
        <v/>
      </c>
      <c r="BK536" s="218" t="str">
        <f t="array" ref="BK536">INDEX('UPTD PPA KabKota'!T$5:T$513,MATCH($D536,'UPTD PPA KabKota'!$C$5:$C$513,FALSE))</f>
        <v/>
      </c>
      <c r="BL536" s="218" t="str">
        <f t="array" ref="BL536">INDEX('UPTD PPA KabKota'!U$5:U$513,MATCH($D536,'UPTD PPA KabKota'!$C$5:$C$513,FALSE))</f>
        <v/>
      </c>
      <c r="BM536" s="218" t="str">
        <f t="array" ref="BM536">INDEX('UPTD PPA KabKota'!V$5:V$513,MATCH($D536,'UPTD PPA KabKota'!$C$5:$C$513,FALSE))</f>
        <v/>
      </c>
      <c r="BN536" s="218" t="str">
        <f t="array" ref="BN536">INDEX('UPTD PPA KabKota'!W$5:W$513,MATCH($D536,'UPTD PPA KabKota'!$C$5:$C$513,FALSE))</f>
        <v/>
      </c>
      <c r="BO536" s="218" t="str">
        <f t="array" ref="BO536">INDEX('UPTD PPA KabKota'!X$5:X$513,MATCH($D536,'UPTD PPA KabKota'!$C$5:$C$513,FALSE))</f>
        <v/>
      </c>
      <c r="BP536" s="218" t="str">
        <f t="array" ref="BP536">INDEX('UPTD PPA KabKota'!Y$5:Y$513,MATCH($D536,'UPTD PPA KabKota'!$C$5:$C$513,FALSE))</f>
        <v/>
      </c>
      <c r="BQ536" s="218" t="str">
        <f t="array" ref="BQ536">INDEX('UPTD PPA KabKota'!Z$5:Z$513,MATCH($D536,'UPTD PPA KabKota'!$C$5:$C$513,FALSE))</f>
        <v/>
      </c>
      <c r="BR536" s="218" t="str">
        <f t="array" ref="BR536">INDEX('UPTD PPA KabKota'!AA$5:AA$513,MATCH($D536,'UPTD PPA KabKota'!$C$5:$C$513,FALSE))</f>
        <v/>
      </c>
      <c r="BS536" s="218" t="str">
        <f t="array" ref="BS536">INDEX('UPTD PPA KabKota'!AB$5:AB$513,MATCH($D536,'UPTD PPA KabKota'!$C$5:$C$513,FALSE))</f>
        <v/>
      </c>
      <c r="BT536" s="218" t="str">
        <f t="array" ref="BT536">INDEX('UPTD PPA KabKota'!AC$5:AC$513,MATCH($D536,'UPTD PPA KabKota'!$C$5:$C$513,FALSE))</f>
        <v/>
      </c>
      <c r="BU536" s="218" t="str">
        <f t="array" ref="BU536">INDEX('UPTD PPA KabKota'!AD$5:AD$513,MATCH($D536,'UPTD PPA KabKota'!$C$5:$C$513,FALSE))</f>
        <v/>
      </c>
      <c r="BV536" s="218" t="str">
        <f t="array" ref="BV536">INDEX('UPTD PPA KabKota'!AE$5:AE$513,MATCH($D536,'UPTD PPA KabKota'!$C$5:$C$513,FALSE))</f>
        <v/>
      </c>
      <c r="BW536" s="218" t="str">
        <f t="array" ref="BW536">INDEX('UPTD PPA KabKota'!AF$5:AF$513,MATCH($D536,'UPTD PPA KabKota'!$C$5:$C$513,FALSE))</f>
        <v/>
      </c>
      <c r="BX536" s="218" t="str">
        <f t="array" ref="BX536">INDEX('UPTD PPA KabKota'!AG$5:AG$513,MATCH($D536,'UPTD PPA KabKota'!$C$5:$C$513,FALSE))</f>
        <v/>
      </c>
      <c r="BY536" s="218" t="str">
        <f t="array" ref="BY536">INDEX('UPTD PPA KabKota'!AH$5:AH$513,MATCH($D536,'UPTD PPA KabKota'!$C$5:$C$513,FALSE))</f>
        <v/>
      </c>
      <c r="BZ536" s="218" t="str">
        <f t="array" ref="BZ536">INDEX('UPTD PPA KabKota'!AI$5:AI$513,MATCH($D536,'UPTD PPA KabKota'!$C$5:$C$513,FALSE))</f>
        <v/>
      </c>
      <c r="CA536" s="218" t="str">
        <f t="array" ref="CA536">INDEX('UPTD PPA KabKota'!AJ$5:AJ$513,MATCH($D536,'UPTD PPA KabKota'!$C$5:$C$513,FALSE))</f>
        <v/>
      </c>
      <c r="CB536" s="218" t="str">
        <f t="array" ref="CB536">INDEX('UPTD PPA KabKota'!AK$5:AK$513,MATCH($D536,'UPTD PPA KabKota'!$C$5:$C$513,FALSE))</f>
        <v/>
      </c>
      <c r="CC536" s="218" t="str">
        <f t="array" ref="CC536">INDEX('UPTD PPA KabKota'!AL$5:AL$513,MATCH($D536,'UPTD PPA KabKota'!$C$5:$C$513,FALSE))</f>
        <v/>
      </c>
      <c r="CD536" s="218" t="str">
        <f t="array" ref="CD536">INDEX('UPTD PPA KabKota'!AM$5:AM$513,MATCH($D536,'UPTD PPA KabKota'!$C$5:$C$513,FALSE))</f>
        <v/>
      </c>
      <c r="CE536" s="218" t="str">
        <f t="array" ref="CE536">INDEX('UPTD PPA KabKota'!AN$5:AN$513,MATCH($D536,'UPTD PPA KabKota'!$C$5:$C$513,FALSE))</f>
        <v/>
      </c>
      <c r="CF536" s="218" t="str">
        <f t="array" ref="CF536">INDEX('UPTD PPA KabKota'!AO$5:AO$513,MATCH($D536,'UPTD PPA KabKota'!$C$5:$C$513,FALSE))</f>
        <v/>
      </c>
      <c r="CG536" s="218" t="str">
        <f t="array" ref="CG536">INDEX('UPTD PPA KabKota'!AP$5:AP$513,MATCH($D536,'UPTD PPA KabKota'!$C$5:$C$513,FALSE))</f>
        <v/>
      </c>
      <c r="CH536" s="218" t="str">
        <f t="array" ref="CH536">INDEX('UPTD PPA KabKota'!AQ$5:AQ$513,MATCH($D536,'UPTD PPA KabKota'!$C$5:$C$513,FALSE))</f>
        <v/>
      </c>
      <c r="CI536" s="218" t="str">
        <f t="array" ref="CI536">INDEX('UPTD PPA KabKota'!AR$5:AR$513,MATCH($D536,'UPTD PPA KabKota'!$C$5:$C$513,FALSE))</f>
        <v/>
      </c>
      <c r="CJ536" s="218" t="str">
        <f t="array" ref="CJ536">INDEX('UPTD PPA KabKota'!AS$5:AS$513,MATCH($D536,'UPTD PPA KabKota'!$C$5:$C$513,FALSE))</f>
        <v/>
      </c>
      <c r="CK536" s="218" t="str">
        <f t="array" ref="CK536">INDEX('UPTD PPA KabKota'!AT$5:AT$513,MATCH($D536,'UPTD PPA KabKota'!$C$5:$C$513,FALSE))</f>
        <v/>
      </c>
      <c r="CL536" s="218" t="str">
        <f t="array" ref="CL536">INDEX('UPTD PPA KabKota'!AU$5:AU$513,MATCH($D536,'UPTD PPA KabKota'!$C$5:$C$513,FALSE))</f>
        <v/>
      </c>
      <c r="CM536" s="218" t="str">
        <f t="array" ref="CM536">INDEX('UPTD PPA KabKota'!AV$5:AV$513,MATCH($D536,'UPTD PPA KabKota'!$C$5:$C$513,FALSE))</f>
        <v/>
      </c>
      <c r="CN536" s="218" t="str">
        <f t="array" ref="CN536">INDEX('UPTD PPA KabKota'!AW$5:AW$513,MATCH($D536,'UPTD PPA KabKota'!$C$5:$C$513,FALSE))</f>
        <v/>
      </c>
      <c r="CO536" s="218" t="str">
        <f t="array" ref="CO536">INDEX('UPTD PPA KabKota'!AX$5:AX$513,MATCH($D536,'UPTD PPA KabKota'!$C$5:$C$513,FALSE))</f>
        <v/>
      </c>
      <c r="CP536" s="218" t="str">
        <f t="array" ref="CP536">INDEX('UPTD PPA KabKota'!AY$5:AY$513,MATCH($D536,'UPTD PPA KabKota'!$C$5:$C$513,FALSE))</f>
        <v/>
      </c>
      <c r="CQ536" s="209" t="str">
        <f>IFERROR(__xludf.DUMMYFUNCTION("IF(ISBLANK($K536),"""",IF(REGEXMATCH($K536,""Peraturan""),""Ada"",IF(REGEXMATCH($K536,""Rekomendasi""),""Tidak Ada"", $K536)))
"),"#N/A")</f>
        <v>#N/A</v>
      </c>
      <c r="CR536" s="209" t="str">
        <f t="array" ref="CR536">index('UPTD PPA KabKota'!$BI$5:$BI$513,match($D536,'UPTD PPA KabKota'!$C$5:$C$513,false))</f>
        <v>Tidak Ada</v>
      </c>
      <c r="CS536" s="314" t="str">
        <f t="shared" si="96"/>
        <v>#N/A</v>
      </c>
    </row>
    <row r="537">
      <c r="A537" s="334">
        <v>531.0</v>
      </c>
      <c r="B537" s="300"/>
      <c r="C537" s="301" t="s">
        <v>4797</v>
      </c>
      <c r="D537" s="317" t="s">
        <v>4797</v>
      </c>
      <c r="E537" s="346"/>
      <c r="F537" s="303" t="str">
        <f t="array" ref="F537">INDEX('Ortala-Provinsi'!C$2:C$39,MATCH($D537,'Ortala-Provinsi'!$B$2:$B$39,FALSE))</f>
        <v>#N/A</v>
      </c>
      <c r="G537" s="303" t="str">
        <f t="array" ref="G537">INDEX('Ortala-Provinsi'!D$2:D$39,MATCH($D537,'Ortala-Provinsi'!$B$2:$B$39,FALSE))</f>
        <v>#N/A</v>
      </c>
      <c r="H537" s="303" t="str">
        <f t="array" ref="H537">INDEX('Ortala-Provinsi'!E$2:E$39,MATCH($D537,'Ortala-Provinsi'!$B$2:$B$39,FALSE))</f>
        <v>#N/A</v>
      </c>
      <c r="I537" s="303" t="str">
        <f t="array" ref="I537">INDEX('Ortala-Provinsi'!F$2:F$39,MATCH($D537,'Ortala-Provinsi'!$B$2:$B$39,FALSE))</f>
        <v>#N/A</v>
      </c>
      <c r="J537" s="303" t="str">
        <f t="array" ref="J537">INDEX('Ortala-Provinsi'!G$2:G$39,MATCH($D537,'Ortala-Provinsi'!$B$2:$B$39,FALSE))</f>
        <v>#N/A</v>
      </c>
      <c r="K537" s="303" t="str">
        <f t="array" ref="K537">INDEX('Ortala-Provinsi'!H$2:H$39,MATCH($D537,'Ortala-Provinsi'!$B$2:$B$39,FALSE))</f>
        <v>#N/A</v>
      </c>
      <c r="L537" s="303" t="str">
        <f t="array" ref="L537">INDEX('Ortala-Provinsi'!I$2:I$39,MATCH($D537,'Ortala-Provinsi'!$B$2:$B$39,FALSE))</f>
        <v>#N/A</v>
      </c>
      <c r="M537" s="303" t="str">
        <f t="array" ref="M537">INDEX('Ortala-Provinsi'!J$2:J$39,MATCH($D537,'Ortala-Provinsi'!$B$2:$B$39,FALSE))</f>
        <v>#N/A</v>
      </c>
      <c r="N537" s="303" t="str">
        <f t="array" ref="N537">INDEX('Ortala-Provinsi'!K$2:K$39,MATCH($D537,'Ortala-Provinsi'!$B$2:$B$39,FALSE))</f>
        <v>#N/A</v>
      </c>
      <c r="O537" s="303" t="str">
        <f t="array" ref="O537">INDEX('Ortala-Provinsi'!L$2:L$39,MATCH($D537,'Ortala-Provinsi'!$B$2:$B$39,FALSE))</f>
        <v>#N/A</v>
      </c>
      <c r="P537" s="303" t="str">
        <f t="array" ref="P537">INDEX('Ortala-Provinsi'!M$2:M$39,MATCH($D537,'Ortala-Provinsi'!$B$2:$B$39,FALSE))</f>
        <v>#N/A</v>
      </c>
      <c r="Q537" s="303" t="str">
        <f t="array" ref="Q537">INDEX('Ortala-Provinsi'!N$2:N$39,MATCH($D537,'Ortala-Provinsi'!$B$2:$B$39,FALSE))</f>
        <v>#N/A</v>
      </c>
      <c r="R537" s="303" t="str">
        <f t="array" ref="R537">INDEX('Ortala-Provinsi'!O$2:O$39,MATCH($D537,'Ortala-Provinsi'!$B$2:$B$39,FALSE))</f>
        <v>#N/A</v>
      </c>
      <c r="S537" s="303" t="str">
        <f t="array" ref="S537">INDEX('Ortala-Provinsi'!P$2:P$39,MATCH($D537,'Ortala-Provinsi'!$B$2:$B$39,FALSE))</f>
        <v>#N/A</v>
      </c>
      <c r="T537" s="303" t="str">
        <f t="array" ref="T537">INDEX('Ortala-Provinsi'!Q$2:Q$39,MATCH($D537,'Ortala-Provinsi'!$B$2:$B$39,FALSE))</f>
        <v>#N/A</v>
      </c>
      <c r="U537" s="303" t="str">
        <f t="array" ref="U537">INDEX('Ortala-Provinsi'!R$2:R$39,MATCH($D537,'Ortala-Provinsi'!$B$2:$B$39,FALSE))</f>
        <v>#N/A</v>
      </c>
      <c r="V537" s="303" t="str">
        <f t="array" ref="V537">INDEX('Ortala-Provinsi'!S$2:S$39,MATCH($D537,'Ortala-Provinsi'!$B$2:$B$39,FALSE))</f>
        <v>#N/A</v>
      </c>
      <c r="W537" s="303" t="str">
        <f t="array" ref="W537">INDEX('Ortala-Provinsi'!T$2:T$39,MATCH($D537,'Ortala-Provinsi'!$B$2:$B$39,FALSE))</f>
        <v>#N/A</v>
      </c>
      <c r="X537" s="303" t="str">
        <f t="array" ref="X537">INDEX('Ortala-Provinsi'!U$2:U$39,MATCH($D537,'Ortala-Provinsi'!$B$2:$B$39,FALSE))</f>
        <v>#N/A</v>
      </c>
      <c r="Y537" s="303" t="str">
        <f t="array" ref="Y537">INDEX('Ortala-Provinsi'!V$2:V$39,MATCH($D537,'Ortala-Provinsi'!$B$2:$B$39,FALSE))</f>
        <v>#N/A</v>
      </c>
      <c r="Z537" s="303" t="str">
        <f t="array" ref="Z537">INDEX('Ortala-Provinsi'!W$2:W$39,MATCH($D537,'Ortala-Provinsi'!$B$2:$B$39,FALSE))</f>
        <v>#N/A</v>
      </c>
      <c r="AA537" s="303" t="str">
        <f t="array" ref="AA537">INDEX('Ortala-Provinsi'!X$2:X$39,MATCH($D537,'Ortala-Provinsi'!$B$2:$B$39,FALSE))</f>
        <v>#N/A</v>
      </c>
      <c r="AB537" s="303" t="str">
        <f t="array" ref="AB537">INDEX('Ortala-Provinsi'!Y$2:Y$39,MATCH($D537,'Ortala-Provinsi'!$B$2:$B$39,FALSE))</f>
        <v>#N/A</v>
      </c>
      <c r="AC537" s="303" t="str">
        <f t="array" ref="AC537">INDEX('Ortala-Provinsi'!Z$2:Z$39,MATCH($D537,'Ortala-Provinsi'!$B$2:$B$39,FALSE))</f>
        <v>#N/A</v>
      </c>
      <c r="AD537" s="303" t="str">
        <f t="array" ref="AD537">INDEX('Ortala-Provinsi'!AA$2:AA$39,MATCH($D537,'Ortala-Provinsi'!$B$2:$B$39,FALSE))</f>
        <v>#N/A</v>
      </c>
      <c r="AE537" s="303" t="str">
        <f t="array" ref="AE537">INDEX('Ortala-Provinsi'!AB$2:AB$39,MATCH($D537,'Ortala-Provinsi'!$B$2:$B$39,FALSE))</f>
        <v>#N/A</v>
      </c>
      <c r="AF537" s="303" t="str">
        <f t="array" ref="AF537">INDEX('Ortala-Provinsi'!AC$2:AC$39,MATCH($D537,'Ortala-Provinsi'!$B$2:$B$39,FALSE))</f>
        <v>#N/A</v>
      </c>
      <c r="AG537" s="303" t="str">
        <f t="array" ref="AG537">INDEX('Ortala-Provinsi'!AD$2:AD$39,MATCH($D537,'Ortala-Provinsi'!$B$2:$B$39,FALSE))</f>
        <v>#N/A</v>
      </c>
      <c r="AH537" s="303" t="str">
        <f t="array" ref="AH537">INDEX('Ortala-Provinsi'!AE$2:AE$39,MATCH($D537,'Ortala-Provinsi'!$B$2:$B$39,FALSE))</f>
        <v>#N/A</v>
      </c>
      <c r="AI537" s="303" t="str">
        <f t="array" ref="AI537">INDEX('Ortala-Provinsi'!AF$2:AF$39,MATCH($D537,'Ortala-Provinsi'!$B$2:$B$39,FALSE))</f>
        <v>#N/A</v>
      </c>
      <c r="AJ537" s="303" t="str">
        <f t="array" ref="AJ537">INDEX('Ortala-Provinsi'!AG$2:AG$39,MATCH($D537,'Ortala-Provinsi'!$B$2:$B$39,FALSE))</f>
        <v>#N/A</v>
      </c>
      <c r="AK537" s="303" t="str">
        <f t="array" ref="AK537">INDEX('Ortala-Provinsi'!AH$2:AH$39,MATCH($D537,'Ortala-Provinsi'!$B$2:$B$39,FALSE))</f>
        <v>#N/A</v>
      </c>
      <c r="AL537" s="303" t="str">
        <f t="array" ref="AL537">INDEX('Ortala-Provinsi'!AI$2:AI$39,MATCH($D537,'Ortala-Provinsi'!$B$2:$B$39,FALSE))</f>
        <v>#N/A</v>
      </c>
      <c r="AM537" s="303" t="str">
        <f t="array" ref="AM537">INDEX('Ortala-Provinsi'!AJ$2:AJ$39,MATCH($D537,'Ortala-Provinsi'!$B$2:$B$39,FALSE))</f>
        <v>#N/A</v>
      </c>
      <c r="AN537" s="303" t="str">
        <f t="array" ref="AN537">INDEX('Ortala-Provinsi'!AK$2:AK$39,MATCH($D537,'Ortala-Provinsi'!$B$2:$B$39,FALSE))</f>
        <v>#N/A</v>
      </c>
      <c r="AO537" s="303" t="str">
        <f t="array" ref="AO537">INDEX('Ortala-Provinsi'!AL$2:AL$39,MATCH($D537,'Ortala-Provinsi'!$B$2:$B$39,FALSE))</f>
        <v>#N/A</v>
      </c>
      <c r="AP537" s="303" t="str">
        <f t="array" ref="AP537">INDEX('Ortala-Provinsi'!AM$2:AM$39,MATCH($D537,'Ortala-Provinsi'!$B$2:$B$39,FALSE))</f>
        <v>#N/A</v>
      </c>
      <c r="AQ537" s="303" t="str">
        <f t="array" ref="AQ537">INDEX('Ortala-Provinsi'!AN$2:AN$39,MATCH($D537,'Ortala-Provinsi'!$B$2:$B$39,FALSE))</f>
        <v>#N/A</v>
      </c>
      <c r="AR537" s="303" t="str">
        <f t="array" ref="AR537">INDEX('Ortala-Provinsi'!AO$2:AO$39,MATCH($D537,'Ortala-Provinsi'!$B$2:$B$39,FALSE))</f>
        <v>#N/A</v>
      </c>
      <c r="AS537" s="303" t="str">
        <f t="array" ref="AS537">INDEX('Ortala-Provinsi'!AP$2:AP$39,MATCH($D537,'Ortala-Provinsi'!$B$2:$B$39,FALSE))</f>
        <v>#N/A</v>
      </c>
      <c r="AT537" s="303" t="str">
        <f t="array" ref="AT537">INDEX('Ortala-Provinsi'!AQ$2:AQ$39,MATCH($D537,'Ortala-Provinsi'!$B$2:$B$39,FALSE))</f>
        <v>#N/A</v>
      </c>
      <c r="AU537" s="304" t="str">
        <f t="shared" ref="AU537:CP537" si="97">INDEX(#REF!,MATCH($D537,#REF!,FALSE))</f>
        <v>#REF!</v>
      </c>
      <c r="AV537" s="304" t="str">
        <f t="shared" si="97"/>
        <v>#REF!</v>
      </c>
      <c r="AW537" s="304" t="str">
        <f t="shared" si="97"/>
        <v>#REF!</v>
      </c>
      <c r="AX537" s="304" t="str">
        <f t="shared" si="97"/>
        <v>#REF!</v>
      </c>
      <c r="AY537" s="304" t="str">
        <f t="shared" si="97"/>
        <v>#REF!</v>
      </c>
      <c r="AZ537" s="304" t="str">
        <f t="shared" si="97"/>
        <v>#REF!</v>
      </c>
      <c r="BA537" s="305" t="str">
        <f t="shared" si="97"/>
        <v>#REF!</v>
      </c>
      <c r="BB537" s="304" t="str">
        <f t="shared" si="97"/>
        <v>#REF!</v>
      </c>
      <c r="BC537" s="304" t="str">
        <f t="shared" si="97"/>
        <v>#REF!</v>
      </c>
      <c r="BD537" s="304" t="str">
        <f t="shared" si="97"/>
        <v>#REF!</v>
      </c>
      <c r="BE537" s="304" t="str">
        <f t="shared" si="97"/>
        <v>#REF!</v>
      </c>
      <c r="BF537" s="304" t="str">
        <f t="shared" si="97"/>
        <v>#REF!</v>
      </c>
      <c r="BG537" s="304" t="str">
        <f t="shared" si="97"/>
        <v>#REF!</v>
      </c>
      <c r="BH537" s="304" t="str">
        <f t="shared" si="97"/>
        <v>#REF!</v>
      </c>
      <c r="BI537" s="304" t="str">
        <f t="shared" si="97"/>
        <v>#REF!</v>
      </c>
      <c r="BJ537" s="304" t="str">
        <f t="shared" si="97"/>
        <v>#REF!</v>
      </c>
      <c r="BK537" s="304" t="str">
        <f t="shared" si="97"/>
        <v>#REF!</v>
      </c>
      <c r="BL537" s="304" t="str">
        <f t="shared" si="97"/>
        <v>#REF!</v>
      </c>
      <c r="BM537" s="304" t="str">
        <f t="shared" si="97"/>
        <v>#REF!</v>
      </c>
      <c r="BN537" s="304" t="str">
        <f t="shared" si="97"/>
        <v>#REF!</v>
      </c>
      <c r="BO537" s="304" t="str">
        <f t="shared" si="97"/>
        <v>#REF!</v>
      </c>
      <c r="BP537" s="304" t="str">
        <f t="shared" si="97"/>
        <v>#REF!</v>
      </c>
      <c r="BQ537" s="304" t="str">
        <f t="shared" si="97"/>
        <v>#REF!</v>
      </c>
      <c r="BR537" s="304" t="str">
        <f t="shared" si="97"/>
        <v>#REF!</v>
      </c>
      <c r="BS537" s="304" t="str">
        <f t="shared" si="97"/>
        <v>#REF!</v>
      </c>
      <c r="BT537" s="304" t="str">
        <f t="shared" si="97"/>
        <v>#REF!</v>
      </c>
      <c r="BU537" s="304" t="str">
        <f t="shared" si="97"/>
        <v>#REF!</v>
      </c>
      <c r="BV537" s="304" t="str">
        <f t="shared" si="97"/>
        <v>#REF!</v>
      </c>
      <c r="BW537" s="304" t="str">
        <f t="shared" si="97"/>
        <v>#REF!</v>
      </c>
      <c r="BX537" s="304" t="str">
        <f t="shared" si="97"/>
        <v>#REF!</v>
      </c>
      <c r="BY537" s="304" t="str">
        <f t="shared" si="97"/>
        <v>#REF!</v>
      </c>
      <c r="BZ537" s="304" t="str">
        <f t="shared" si="97"/>
        <v>#REF!</v>
      </c>
      <c r="CA537" s="304" t="str">
        <f t="shared" si="97"/>
        <v>#REF!</v>
      </c>
      <c r="CB537" s="304" t="str">
        <f t="shared" si="97"/>
        <v>#REF!</v>
      </c>
      <c r="CC537" s="304" t="str">
        <f t="shared" si="97"/>
        <v>#REF!</v>
      </c>
      <c r="CD537" s="304" t="str">
        <f t="shared" si="97"/>
        <v>#REF!</v>
      </c>
      <c r="CE537" s="304" t="str">
        <f t="shared" si="97"/>
        <v>#REF!</v>
      </c>
      <c r="CF537" s="305" t="str">
        <f t="shared" si="97"/>
        <v>#REF!</v>
      </c>
      <c r="CG537" s="304" t="str">
        <f t="shared" si="97"/>
        <v>#REF!</v>
      </c>
      <c r="CH537" s="306" t="str">
        <f t="shared" si="97"/>
        <v>#REF!</v>
      </c>
      <c r="CI537" s="306" t="str">
        <f t="shared" si="97"/>
        <v>#REF!</v>
      </c>
      <c r="CJ537" s="306" t="str">
        <f t="shared" si="97"/>
        <v>#REF!</v>
      </c>
      <c r="CK537" s="304" t="str">
        <f t="shared" si="97"/>
        <v>#REF!</v>
      </c>
      <c r="CL537" s="306" t="str">
        <f t="shared" si="97"/>
        <v>#REF!</v>
      </c>
      <c r="CM537" s="306" t="str">
        <f t="shared" si="97"/>
        <v>#REF!</v>
      </c>
      <c r="CN537" s="306" t="str">
        <f t="shared" si="97"/>
        <v>#REF!</v>
      </c>
      <c r="CO537" s="306" t="str">
        <f t="shared" si="97"/>
        <v>#REF!</v>
      </c>
      <c r="CP537" s="306" t="str">
        <f t="shared" si="97"/>
        <v>#REF!</v>
      </c>
      <c r="CQ537" s="307" t="str">
        <f>IFERROR(__xludf.DUMMYFUNCTION("IF(ISBLANK($K537),"""",IF(REGEXMATCH($K537,""Peraturan""),""Ada"",IF(REGEXMATCH($K537,""Rekomendasi""),""Tidak Ada"", $K537)))
"),"#N/A")</f>
        <v>#N/A</v>
      </c>
      <c r="CR537" s="308" t="str">
        <f t="array" ref="CR537">INDEX(#REF!,MATCH($D537,#REF!,FALSE))</f>
        <v>#REF!</v>
      </c>
      <c r="CS537" s="309"/>
    </row>
    <row r="538">
      <c r="A538" s="334">
        <v>532.0</v>
      </c>
      <c r="B538" s="334">
        <v>1.0</v>
      </c>
      <c r="C538" s="311" t="s">
        <v>4797</v>
      </c>
      <c r="D538" s="312" t="s">
        <v>4340</v>
      </c>
      <c r="E538" s="313"/>
      <c r="F538" s="218" t="str">
        <f t="array" ref="F538">INDEX('Ortala-KabKota'!F$2:F$415,MATCH($D538,'Ortala-KabKota'!$E$2:$E$415,FALSE))</f>
        <v>#N/A</v>
      </c>
      <c r="G538" s="218" t="str">
        <f t="array" ref="G538">INDEX('Ortala-KabKota'!G$2:G$415,MATCH($D538,'Ortala-KabKota'!$E$2:$E$415,FALSE))</f>
        <v>#N/A</v>
      </c>
      <c r="H538" s="218" t="str">
        <f t="array" ref="H538">INDEX('Ortala-KabKota'!H$2:H$415,MATCH($D538,'Ortala-KabKota'!$E$2:$E$415,FALSE))</f>
        <v>#N/A</v>
      </c>
      <c r="I538" s="218" t="str">
        <f t="array" ref="I538">INDEX('Ortala-KabKota'!I$2:I$415,MATCH($D538,'Ortala-KabKota'!$E$2:$E$415,FALSE))</f>
        <v>#N/A</v>
      </c>
      <c r="J538" s="218" t="str">
        <f t="array" ref="J538">INDEX('Ortala-KabKota'!J$2:J$415,MATCH($D538,'Ortala-KabKota'!$E$2:$E$415,FALSE))</f>
        <v>#N/A</v>
      </c>
      <c r="K538" s="218" t="str">
        <f t="array" ref="K538">INDEX('Ortala-KabKota'!K$2:K$415,MATCH($D538,'Ortala-KabKota'!$E$2:$E$415,FALSE))</f>
        <v>#N/A</v>
      </c>
      <c r="L538" s="218" t="str">
        <f t="array" ref="L538">INDEX('Ortala-KabKota'!L$2:L$415,MATCH($D538,'Ortala-KabKota'!$E$2:$E$415,FALSE))</f>
        <v>#N/A</v>
      </c>
      <c r="M538" s="218" t="str">
        <f t="array" ref="M538">INDEX('Ortala-KabKota'!M$2:M$415,MATCH($D538,'Ortala-KabKota'!$E$2:$E$415,FALSE))</f>
        <v>#N/A</v>
      </c>
      <c r="N538" s="218" t="str">
        <f t="array" ref="N538">INDEX('Ortala-KabKota'!N$2:N$415,MATCH($D538,'Ortala-KabKota'!$E$2:$E$415,FALSE))</f>
        <v>#N/A</v>
      </c>
      <c r="O538" s="218" t="str">
        <f t="array" ref="O538">INDEX('Ortala-KabKota'!O$2:O$415,MATCH($D538,'Ortala-KabKota'!$E$2:$E$415,FALSE))</f>
        <v>#N/A</v>
      </c>
      <c r="P538" s="218" t="str">
        <f t="array" ref="P538">INDEX('Ortala-KabKota'!P$2:P$415,MATCH($D538,'Ortala-KabKota'!$E$2:$E$415,FALSE))</f>
        <v>#N/A</v>
      </c>
      <c r="Q538" s="218" t="str">
        <f t="array" ref="Q538">INDEX('Ortala-KabKota'!Q$2:Q$415,MATCH($D538,'Ortala-KabKota'!$E$2:$E$415,FALSE))</f>
        <v>#N/A</v>
      </c>
      <c r="R538" s="218" t="str">
        <f t="array" ref="R538">INDEX('Ortala-KabKota'!R$2:R$415,MATCH($D538,'Ortala-KabKota'!$E$2:$E$415,FALSE))</f>
        <v>#N/A</v>
      </c>
      <c r="S538" s="218" t="str">
        <f t="array" ref="S538">INDEX('Ortala-KabKota'!S$2:S$415,MATCH($D538,'Ortala-KabKota'!$E$2:$E$415,FALSE))</f>
        <v>#N/A</v>
      </c>
      <c r="T538" s="218" t="str">
        <f t="array" ref="T538">INDEX('Ortala-KabKota'!T$2:T$415,MATCH($D538,'Ortala-KabKota'!$E$2:$E$415,FALSE))</f>
        <v>#N/A</v>
      </c>
      <c r="U538" s="218" t="str">
        <f t="array" ref="U538">INDEX('Ortala-KabKota'!U$2:U$415,MATCH($D538,'Ortala-KabKota'!$E$2:$E$415,FALSE))</f>
        <v>#N/A</v>
      </c>
      <c r="V538" s="218" t="str">
        <f t="array" ref="V538">INDEX('Ortala-KabKota'!V$2:V$415,MATCH($D538,'Ortala-KabKota'!$E$2:$E$415,FALSE))</f>
        <v>#N/A</v>
      </c>
      <c r="W538" s="218" t="str">
        <f t="array" ref="W538">INDEX('Ortala-KabKota'!W$2:W$415,MATCH($D538,'Ortala-KabKota'!$E$2:$E$415,FALSE))</f>
        <v>#N/A</v>
      </c>
      <c r="X538" s="218" t="str">
        <f t="array" ref="X538">INDEX('Ortala-KabKota'!X$2:X$415,MATCH($D538,'Ortala-KabKota'!$E$2:$E$415,FALSE))</f>
        <v>#N/A</v>
      </c>
      <c r="Y538" s="218" t="str">
        <f t="array" ref="Y538">INDEX('Ortala-KabKota'!Y$2:Y$415,MATCH($D538,'Ortala-KabKota'!$E$2:$E$415,FALSE))</f>
        <v>#N/A</v>
      </c>
      <c r="Z538" s="218" t="str">
        <f t="array" ref="Z538">INDEX('Ortala-KabKota'!Z$2:Z$415,MATCH($D538,'Ortala-KabKota'!$E$2:$E$415,FALSE))</f>
        <v>#N/A</v>
      </c>
      <c r="AA538" s="218" t="str">
        <f t="array" ref="AA538">INDEX('Ortala-KabKota'!AA$2:AA$415,MATCH($D538,'Ortala-KabKota'!$E$2:$E$415,FALSE))</f>
        <v>#N/A</v>
      </c>
      <c r="AB538" s="218" t="str">
        <f t="array" ref="AB538">INDEX('Ortala-KabKota'!AB$2:AB$415,MATCH($D538,'Ortala-KabKota'!$E$2:$E$415,FALSE))</f>
        <v>#N/A</v>
      </c>
      <c r="AC538" s="218" t="str">
        <f t="array" ref="AC538">INDEX('Ortala-KabKota'!AC$2:AC$415,MATCH($D538,'Ortala-KabKota'!$E$2:$E$415,FALSE))</f>
        <v>#N/A</v>
      </c>
      <c r="AD538" s="218" t="str">
        <f t="array" ref="AD538">INDEX('Ortala-KabKota'!AD$2:AD$415,MATCH($D538,'Ortala-KabKota'!$E$2:$E$415,FALSE))</f>
        <v>#N/A</v>
      </c>
      <c r="AE538" s="218" t="str">
        <f t="array" ref="AE538">INDEX('Ortala-KabKota'!AE$2:AE$415,MATCH($D538,'Ortala-KabKota'!$E$2:$E$415,FALSE))</f>
        <v>#N/A</v>
      </c>
      <c r="AF538" s="218" t="str">
        <f t="array" ref="AF538">INDEX('Ortala-KabKota'!AF$2:AF$415,MATCH($D538,'Ortala-KabKota'!$E$2:$E$415,FALSE))</f>
        <v>#N/A</v>
      </c>
      <c r="AG538" s="218" t="str">
        <f t="array" ref="AG538">INDEX('Ortala-KabKota'!AG$2:AG$415,MATCH($D538,'Ortala-KabKota'!$E$2:$E$415,FALSE))</f>
        <v>#N/A</v>
      </c>
      <c r="AH538" s="218" t="str">
        <f t="array" ref="AH538">INDEX('Ortala-KabKota'!AH$2:AH$415,MATCH($D538,'Ortala-KabKota'!$E$2:$E$415,FALSE))</f>
        <v>#N/A</v>
      </c>
      <c r="AI538" s="218" t="str">
        <f t="array" ref="AI538">INDEX('Ortala-KabKota'!AI$2:AI$415,MATCH($D538,'Ortala-KabKota'!$E$2:$E$415,FALSE))</f>
        <v>#N/A</v>
      </c>
      <c r="AJ538" s="218" t="str">
        <f t="array" ref="AJ538">INDEX('Ortala-KabKota'!AJ$2:AJ$415,MATCH($D538,'Ortala-KabKota'!$E$2:$E$415,FALSE))</f>
        <v>#N/A</v>
      </c>
      <c r="AK538" s="218" t="str">
        <f t="array" ref="AK538">INDEX('Ortala-KabKota'!AK$2:AK$415,MATCH($D538,'Ortala-KabKota'!$E$2:$E$415,FALSE))</f>
        <v>#N/A</v>
      </c>
      <c r="AL538" s="218" t="str">
        <f t="array" ref="AL538">INDEX('Ortala-KabKota'!AL$2:AL$415,MATCH($D538,'Ortala-KabKota'!$E$2:$E$415,FALSE))</f>
        <v>#N/A</v>
      </c>
      <c r="AM538" s="218" t="str">
        <f t="array" ref="AM538">INDEX('Ortala-KabKota'!AM$2:AM$415,MATCH($D538,'Ortala-KabKota'!$E$2:$E$415,FALSE))</f>
        <v>#N/A</v>
      </c>
      <c r="AN538" s="218" t="str">
        <f t="array" ref="AN538">INDEX('Ortala-KabKota'!AN$2:AN$415,MATCH($D538,'Ortala-KabKota'!$E$2:$E$415,FALSE))</f>
        <v>#N/A</v>
      </c>
      <c r="AO538" s="218" t="str">
        <f t="array" ref="AO538">INDEX('Ortala-KabKota'!AO$2:AO$415,MATCH($D538,'Ortala-KabKota'!$E$2:$E$415,FALSE))</f>
        <v>#N/A</v>
      </c>
      <c r="AP538" s="218" t="str">
        <f t="array" ref="AP538">INDEX('Ortala-KabKota'!AP$2:AP$415,MATCH($D538,'Ortala-KabKota'!$E$2:$E$415,FALSE))</f>
        <v>#N/A</v>
      </c>
      <c r="AQ538" s="218" t="str">
        <f t="array" ref="AQ538">INDEX('Ortala-KabKota'!AQ$2:AQ$415,MATCH($D538,'Ortala-KabKota'!$E$2:$E$415,FALSE))</f>
        <v>#N/A</v>
      </c>
      <c r="AR538" s="218" t="str">
        <f t="array" ref="AR538">INDEX('Ortala-KabKota'!AR$2:AR$415,MATCH($D538,'Ortala-KabKota'!$E$2:$E$415,FALSE))</f>
        <v>#N/A</v>
      </c>
      <c r="AS538" s="218" t="str">
        <f t="array" ref="AS538">INDEX('Ortala-KabKota'!AS$2:AS$415,MATCH($D538,'Ortala-KabKota'!$E$2:$E$415,FALSE))</f>
        <v>#N/A</v>
      </c>
      <c r="AT538" s="218" t="str">
        <f t="array" ref="AT538">INDEX('Ortala-KabKota'!AT$2:AT$415,MATCH($D538,'Ortala-KabKota'!$E$2:$E$415,FALSE))</f>
        <v>#N/A</v>
      </c>
      <c r="AU538" s="218" t="str">
        <f t="array" ref="AU538">INDEX('UPTD PPA KabKota'!D$5:D$513,MATCH($D538,'UPTD PPA KabKota'!$C$5:$C$513,FALSE))</f>
        <v/>
      </c>
      <c r="AV538" s="218" t="str">
        <f t="array" ref="AV538">INDEX('UPTD PPA KabKota'!E$5:E$513,MATCH($D538,'UPTD PPA KabKota'!$C$5:$C$513,FALSE))</f>
        <v/>
      </c>
      <c r="AW538" s="218" t="str">
        <f t="array" ref="AW538">INDEX('UPTD PPA KabKota'!F$5:F$513,MATCH($D538,'UPTD PPA KabKota'!$C$5:$C$513,FALSE))</f>
        <v/>
      </c>
      <c r="AX538" s="218" t="str">
        <f t="array" ref="AX538">INDEX('UPTD PPA KabKota'!G$5:G$513,MATCH($D538,'UPTD PPA KabKota'!$C$5:$C$513,FALSE))</f>
        <v/>
      </c>
      <c r="AY538" s="218" t="str">
        <f t="array" ref="AY538">INDEX('UPTD PPA KabKota'!H$5:H$513,MATCH($D538,'UPTD PPA KabKota'!$C$5:$C$513,FALSE))</f>
        <v/>
      </c>
      <c r="AZ538" s="218" t="str">
        <f t="array" ref="AZ538">INDEX('UPTD PPA KabKota'!I$5:I$513,MATCH($D538,'UPTD PPA KabKota'!$C$5:$C$513,FALSE))</f>
        <v/>
      </c>
      <c r="BA538" s="218" t="str">
        <f t="array" ref="BA538">INDEX('UPTD PPA KabKota'!J$5:J$513,MATCH($D538,'UPTD PPA KabKota'!$C$5:$C$513,FALSE))</f>
        <v/>
      </c>
      <c r="BB538" s="218" t="str">
        <f t="array" ref="BB538">INDEX('UPTD PPA KabKota'!K$5:K$513,MATCH($D538,'UPTD PPA KabKota'!$C$5:$C$513,FALSE))</f>
        <v/>
      </c>
      <c r="BC538" s="218" t="str">
        <f t="array" ref="BC538">INDEX('UPTD PPA KabKota'!L$5:L$513,MATCH($D538,'UPTD PPA KabKota'!$C$5:$C$513,FALSE))</f>
        <v/>
      </c>
      <c r="BD538" s="218" t="str">
        <f t="array" ref="BD538">INDEX('UPTD PPA KabKota'!M$5:M$513,MATCH($D538,'UPTD PPA KabKota'!$C$5:$C$513,FALSE))</f>
        <v/>
      </c>
      <c r="BE538" s="218" t="str">
        <f t="array" ref="BE538">INDEX('UPTD PPA KabKota'!N$5:N$513,MATCH($D538,'UPTD PPA KabKota'!$C$5:$C$513,FALSE))</f>
        <v/>
      </c>
      <c r="BF538" s="218" t="str">
        <f t="array" ref="BF538">INDEX('UPTD PPA KabKota'!O$5:O$513,MATCH($D538,'UPTD PPA KabKota'!$C$5:$C$513,FALSE))</f>
        <v/>
      </c>
      <c r="BG538" s="218" t="str">
        <f t="array" ref="BG538">INDEX('UPTD PPA KabKota'!P$5:P$513,MATCH($D538,'UPTD PPA KabKota'!$C$5:$C$513,FALSE))</f>
        <v/>
      </c>
      <c r="BH538" s="218" t="str">
        <f t="array" ref="BH538">INDEX('UPTD PPA KabKota'!Q$5:Q$513,MATCH($D538,'UPTD PPA KabKota'!$C$5:$C$513,FALSE))</f>
        <v/>
      </c>
      <c r="BI538" s="218" t="str">
        <f t="array" ref="BI538">INDEX('UPTD PPA KabKota'!R$5:R$513,MATCH($D538,'UPTD PPA KabKota'!$C$5:$C$513,FALSE))</f>
        <v/>
      </c>
      <c r="BJ538" s="218" t="str">
        <f t="array" ref="BJ538">INDEX('UPTD PPA KabKota'!S$5:S$513,MATCH($D538,'UPTD PPA KabKota'!$C$5:$C$513,FALSE))</f>
        <v/>
      </c>
      <c r="BK538" s="218" t="str">
        <f t="array" ref="BK538">INDEX('UPTD PPA KabKota'!T$5:T$513,MATCH($D538,'UPTD PPA KabKota'!$C$5:$C$513,FALSE))</f>
        <v/>
      </c>
      <c r="BL538" s="218" t="str">
        <f t="array" ref="BL538">INDEX('UPTD PPA KabKota'!U$5:U$513,MATCH($D538,'UPTD PPA KabKota'!$C$5:$C$513,FALSE))</f>
        <v/>
      </c>
      <c r="BM538" s="218" t="str">
        <f t="array" ref="BM538">INDEX('UPTD PPA KabKota'!V$5:V$513,MATCH($D538,'UPTD PPA KabKota'!$C$5:$C$513,FALSE))</f>
        <v/>
      </c>
      <c r="BN538" s="218" t="str">
        <f t="array" ref="BN538">INDEX('UPTD PPA KabKota'!W$5:W$513,MATCH($D538,'UPTD PPA KabKota'!$C$5:$C$513,FALSE))</f>
        <v/>
      </c>
      <c r="BO538" s="218" t="str">
        <f t="array" ref="BO538">INDEX('UPTD PPA KabKota'!X$5:X$513,MATCH($D538,'UPTD PPA KabKota'!$C$5:$C$513,FALSE))</f>
        <v/>
      </c>
      <c r="BP538" s="218" t="str">
        <f t="array" ref="BP538">INDEX('UPTD PPA KabKota'!Y$5:Y$513,MATCH($D538,'UPTD PPA KabKota'!$C$5:$C$513,FALSE))</f>
        <v/>
      </c>
      <c r="BQ538" s="218" t="str">
        <f t="array" ref="BQ538">INDEX('UPTD PPA KabKota'!Z$5:Z$513,MATCH($D538,'UPTD PPA KabKota'!$C$5:$C$513,FALSE))</f>
        <v/>
      </c>
      <c r="BR538" s="218" t="str">
        <f t="array" ref="BR538">INDEX('UPTD PPA KabKota'!AA$5:AA$513,MATCH($D538,'UPTD PPA KabKota'!$C$5:$C$513,FALSE))</f>
        <v/>
      </c>
      <c r="BS538" s="218" t="str">
        <f t="array" ref="BS538">INDEX('UPTD PPA KabKota'!AB$5:AB$513,MATCH($D538,'UPTD PPA KabKota'!$C$5:$C$513,FALSE))</f>
        <v/>
      </c>
      <c r="BT538" s="218" t="str">
        <f t="array" ref="BT538">INDEX('UPTD PPA KabKota'!AC$5:AC$513,MATCH($D538,'UPTD PPA KabKota'!$C$5:$C$513,FALSE))</f>
        <v/>
      </c>
      <c r="BU538" s="218" t="str">
        <f t="array" ref="BU538">INDEX('UPTD PPA KabKota'!AD$5:AD$513,MATCH($D538,'UPTD PPA KabKota'!$C$5:$C$513,FALSE))</f>
        <v/>
      </c>
      <c r="BV538" s="218" t="str">
        <f t="array" ref="BV538">INDEX('UPTD PPA KabKota'!AE$5:AE$513,MATCH($D538,'UPTD PPA KabKota'!$C$5:$C$513,FALSE))</f>
        <v/>
      </c>
      <c r="BW538" s="218" t="str">
        <f t="array" ref="BW538">INDEX('UPTD PPA KabKota'!AF$5:AF$513,MATCH($D538,'UPTD PPA KabKota'!$C$5:$C$513,FALSE))</f>
        <v/>
      </c>
      <c r="BX538" s="218" t="str">
        <f t="array" ref="BX538">INDEX('UPTD PPA KabKota'!AG$5:AG$513,MATCH($D538,'UPTD PPA KabKota'!$C$5:$C$513,FALSE))</f>
        <v/>
      </c>
      <c r="BY538" s="218" t="str">
        <f t="array" ref="BY538">INDEX('UPTD PPA KabKota'!AH$5:AH$513,MATCH($D538,'UPTD PPA KabKota'!$C$5:$C$513,FALSE))</f>
        <v/>
      </c>
      <c r="BZ538" s="218" t="str">
        <f t="array" ref="BZ538">INDEX('UPTD PPA KabKota'!AI$5:AI$513,MATCH($D538,'UPTD PPA KabKota'!$C$5:$C$513,FALSE))</f>
        <v/>
      </c>
      <c r="CA538" s="218" t="str">
        <f t="array" ref="CA538">INDEX('UPTD PPA KabKota'!AJ$5:AJ$513,MATCH($D538,'UPTD PPA KabKota'!$C$5:$C$513,FALSE))</f>
        <v/>
      </c>
      <c r="CB538" s="218" t="str">
        <f t="array" ref="CB538">INDEX('UPTD PPA KabKota'!AK$5:AK$513,MATCH($D538,'UPTD PPA KabKota'!$C$5:$C$513,FALSE))</f>
        <v/>
      </c>
      <c r="CC538" s="218" t="str">
        <f t="array" ref="CC538">INDEX('UPTD PPA KabKota'!AL$5:AL$513,MATCH($D538,'UPTD PPA KabKota'!$C$5:$C$513,FALSE))</f>
        <v/>
      </c>
      <c r="CD538" s="218" t="str">
        <f t="array" ref="CD538">INDEX('UPTD PPA KabKota'!AM$5:AM$513,MATCH($D538,'UPTD PPA KabKota'!$C$5:$C$513,FALSE))</f>
        <v/>
      </c>
      <c r="CE538" s="218" t="str">
        <f t="array" ref="CE538">INDEX('UPTD PPA KabKota'!AN$5:AN$513,MATCH($D538,'UPTD PPA KabKota'!$C$5:$C$513,FALSE))</f>
        <v/>
      </c>
      <c r="CF538" s="218" t="str">
        <f t="array" ref="CF538">INDEX('UPTD PPA KabKota'!AO$5:AO$513,MATCH($D538,'UPTD PPA KabKota'!$C$5:$C$513,FALSE))</f>
        <v/>
      </c>
      <c r="CG538" s="218" t="str">
        <f t="array" ref="CG538">INDEX('UPTD PPA KabKota'!AP$5:AP$513,MATCH($D538,'UPTD PPA KabKota'!$C$5:$C$513,FALSE))</f>
        <v/>
      </c>
      <c r="CH538" s="218" t="str">
        <f t="array" ref="CH538">INDEX('UPTD PPA KabKota'!AQ$5:AQ$513,MATCH($D538,'UPTD PPA KabKota'!$C$5:$C$513,FALSE))</f>
        <v/>
      </c>
      <c r="CI538" s="218" t="str">
        <f t="array" ref="CI538">INDEX('UPTD PPA KabKota'!AR$5:AR$513,MATCH($D538,'UPTD PPA KabKota'!$C$5:$C$513,FALSE))</f>
        <v/>
      </c>
      <c r="CJ538" s="218" t="str">
        <f t="array" ref="CJ538">INDEX('UPTD PPA KabKota'!AS$5:AS$513,MATCH($D538,'UPTD PPA KabKota'!$C$5:$C$513,FALSE))</f>
        <v/>
      </c>
      <c r="CK538" s="218" t="str">
        <f t="array" ref="CK538">INDEX('UPTD PPA KabKota'!AT$5:AT$513,MATCH($D538,'UPTD PPA KabKota'!$C$5:$C$513,FALSE))</f>
        <v/>
      </c>
      <c r="CL538" s="218" t="str">
        <f t="array" ref="CL538">INDEX('UPTD PPA KabKota'!AU$5:AU$513,MATCH($D538,'UPTD PPA KabKota'!$C$5:$C$513,FALSE))</f>
        <v/>
      </c>
      <c r="CM538" s="218" t="str">
        <f t="array" ref="CM538">INDEX('UPTD PPA KabKota'!AV$5:AV$513,MATCH($D538,'UPTD PPA KabKota'!$C$5:$C$513,FALSE))</f>
        <v/>
      </c>
      <c r="CN538" s="218" t="str">
        <f t="array" ref="CN538">INDEX('UPTD PPA KabKota'!AW$5:AW$513,MATCH($D538,'UPTD PPA KabKota'!$C$5:$C$513,FALSE))</f>
        <v/>
      </c>
      <c r="CO538" s="218" t="str">
        <f t="array" ref="CO538">INDEX('UPTD PPA KabKota'!AX$5:AX$513,MATCH($D538,'UPTD PPA KabKota'!$C$5:$C$513,FALSE))</f>
        <v/>
      </c>
      <c r="CP538" s="218" t="str">
        <f t="array" ref="CP538">INDEX('UPTD PPA KabKota'!AY$5:AY$513,MATCH($D538,'UPTD PPA KabKota'!$C$5:$C$513,FALSE))</f>
        <v/>
      </c>
      <c r="CQ538" s="209" t="str">
        <f>IFERROR(__xludf.DUMMYFUNCTION("IF(ISBLANK($K538),"""",IF(REGEXMATCH($K538,""Peraturan""),""Ada"",IF(REGEXMATCH($K538,""Rekomendasi""),""Tidak Ada"", $K538)))
"),"#N/A")</f>
        <v>#N/A</v>
      </c>
      <c r="CR538" s="209" t="str">
        <f t="array" ref="CR538">index('UPTD PPA KabKota'!$BI$5:$BI$513,match($D538,'UPTD PPA KabKota'!$C$5:$C$513,false))</f>
        <v>Tidak Ada</v>
      </c>
      <c r="CS538" s="314" t="str">
        <f t="shared" ref="CS538:CS545" si="98">IFS(CQ538="Ada","Ada",CR538="Ada","Ada",CR538="Tidak Ada","Tidak Ada")</f>
        <v>#N/A</v>
      </c>
    </row>
    <row r="539">
      <c r="A539" s="334">
        <v>533.0</v>
      </c>
      <c r="B539" s="334">
        <v>2.0</v>
      </c>
      <c r="C539" s="311" t="s">
        <v>4797</v>
      </c>
      <c r="D539" s="312" t="s">
        <v>4343</v>
      </c>
      <c r="E539" s="313"/>
      <c r="F539" s="218" t="str">
        <f t="array" ref="F539">INDEX('Ortala-KabKota'!F$2:F$415,MATCH($D539,'Ortala-KabKota'!$E$2:$E$415,FALSE))</f>
        <v>#N/A</v>
      </c>
      <c r="G539" s="218" t="str">
        <f t="array" ref="G539">INDEX('Ortala-KabKota'!G$2:G$415,MATCH($D539,'Ortala-KabKota'!$E$2:$E$415,FALSE))</f>
        <v>#N/A</v>
      </c>
      <c r="H539" s="218" t="str">
        <f t="array" ref="H539">INDEX('Ortala-KabKota'!H$2:H$415,MATCH($D539,'Ortala-KabKota'!$E$2:$E$415,FALSE))</f>
        <v>#N/A</v>
      </c>
      <c r="I539" s="218" t="str">
        <f t="array" ref="I539">INDEX('Ortala-KabKota'!I$2:I$415,MATCH($D539,'Ortala-KabKota'!$E$2:$E$415,FALSE))</f>
        <v>#N/A</v>
      </c>
      <c r="J539" s="218" t="str">
        <f t="array" ref="J539">INDEX('Ortala-KabKota'!J$2:J$415,MATCH($D539,'Ortala-KabKota'!$E$2:$E$415,FALSE))</f>
        <v>#N/A</v>
      </c>
      <c r="K539" s="218" t="str">
        <f t="array" ref="K539">INDEX('Ortala-KabKota'!K$2:K$415,MATCH($D539,'Ortala-KabKota'!$E$2:$E$415,FALSE))</f>
        <v>#N/A</v>
      </c>
      <c r="L539" s="218" t="str">
        <f t="array" ref="L539">INDEX('Ortala-KabKota'!L$2:L$415,MATCH($D539,'Ortala-KabKota'!$E$2:$E$415,FALSE))</f>
        <v>#N/A</v>
      </c>
      <c r="M539" s="218" t="str">
        <f t="array" ref="M539">INDEX('Ortala-KabKota'!M$2:M$415,MATCH($D539,'Ortala-KabKota'!$E$2:$E$415,FALSE))</f>
        <v>#N/A</v>
      </c>
      <c r="N539" s="218" t="str">
        <f t="array" ref="N539">INDEX('Ortala-KabKota'!N$2:N$415,MATCH($D539,'Ortala-KabKota'!$E$2:$E$415,FALSE))</f>
        <v>#N/A</v>
      </c>
      <c r="O539" s="218" t="str">
        <f t="array" ref="O539">INDEX('Ortala-KabKota'!O$2:O$415,MATCH($D539,'Ortala-KabKota'!$E$2:$E$415,FALSE))</f>
        <v>#N/A</v>
      </c>
      <c r="P539" s="218" t="str">
        <f t="array" ref="P539">INDEX('Ortala-KabKota'!P$2:P$415,MATCH($D539,'Ortala-KabKota'!$E$2:$E$415,FALSE))</f>
        <v>#N/A</v>
      </c>
      <c r="Q539" s="218" t="str">
        <f t="array" ref="Q539">INDEX('Ortala-KabKota'!Q$2:Q$415,MATCH($D539,'Ortala-KabKota'!$E$2:$E$415,FALSE))</f>
        <v>#N/A</v>
      </c>
      <c r="R539" s="218" t="str">
        <f t="array" ref="R539">INDEX('Ortala-KabKota'!R$2:R$415,MATCH($D539,'Ortala-KabKota'!$E$2:$E$415,FALSE))</f>
        <v>#N/A</v>
      </c>
      <c r="S539" s="218" t="str">
        <f t="array" ref="S539">INDEX('Ortala-KabKota'!S$2:S$415,MATCH($D539,'Ortala-KabKota'!$E$2:$E$415,FALSE))</f>
        <v>#N/A</v>
      </c>
      <c r="T539" s="218" t="str">
        <f t="array" ref="T539">INDEX('Ortala-KabKota'!T$2:T$415,MATCH($D539,'Ortala-KabKota'!$E$2:$E$415,FALSE))</f>
        <v>#N/A</v>
      </c>
      <c r="U539" s="218" t="str">
        <f t="array" ref="U539">INDEX('Ortala-KabKota'!U$2:U$415,MATCH($D539,'Ortala-KabKota'!$E$2:$E$415,FALSE))</f>
        <v>#N/A</v>
      </c>
      <c r="V539" s="218" t="str">
        <f t="array" ref="V539">INDEX('Ortala-KabKota'!V$2:V$415,MATCH($D539,'Ortala-KabKota'!$E$2:$E$415,FALSE))</f>
        <v>#N/A</v>
      </c>
      <c r="W539" s="218" t="str">
        <f t="array" ref="W539">INDEX('Ortala-KabKota'!W$2:W$415,MATCH($D539,'Ortala-KabKota'!$E$2:$E$415,FALSE))</f>
        <v>#N/A</v>
      </c>
      <c r="X539" s="218" t="str">
        <f t="array" ref="X539">INDEX('Ortala-KabKota'!X$2:X$415,MATCH($D539,'Ortala-KabKota'!$E$2:$E$415,FALSE))</f>
        <v>#N/A</v>
      </c>
      <c r="Y539" s="218" t="str">
        <f t="array" ref="Y539">INDEX('Ortala-KabKota'!Y$2:Y$415,MATCH($D539,'Ortala-KabKota'!$E$2:$E$415,FALSE))</f>
        <v>#N/A</v>
      </c>
      <c r="Z539" s="218" t="str">
        <f t="array" ref="Z539">INDEX('Ortala-KabKota'!Z$2:Z$415,MATCH($D539,'Ortala-KabKota'!$E$2:$E$415,FALSE))</f>
        <v>#N/A</v>
      </c>
      <c r="AA539" s="218" t="str">
        <f t="array" ref="AA539">INDEX('Ortala-KabKota'!AA$2:AA$415,MATCH($D539,'Ortala-KabKota'!$E$2:$E$415,FALSE))</f>
        <v>#N/A</v>
      </c>
      <c r="AB539" s="218" t="str">
        <f t="array" ref="AB539">INDEX('Ortala-KabKota'!AB$2:AB$415,MATCH($D539,'Ortala-KabKota'!$E$2:$E$415,FALSE))</f>
        <v>#N/A</v>
      </c>
      <c r="AC539" s="218" t="str">
        <f t="array" ref="AC539">INDEX('Ortala-KabKota'!AC$2:AC$415,MATCH($D539,'Ortala-KabKota'!$E$2:$E$415,FALSE))</f>
        <v>#N/A</v>
      </c>
      <c r="AD539" s="218" t="str">
        <f t="array" ref="AD539">INDEX('Ortala-KabKota'!AD$2:AD$415,MATCH($D539,'Ortala-KabKota'!$E$2:$E$415,FALSE))</f>
        <v>#N/A</v>
      </c>
      <c r="AE539" s="218" t="str">
        <f t="array" ref="AE539">INDEX('Ortala-KabKota'!AE$2:AE$415,MATCH($D539,'Ortala-KabKota'!$E$2:$E$415,FALSE))</f>
        <v>#N/A</v>
      </c>
      <c r="AF539" s="218" t="str">
        <f t="array" ref="AF539">INDEX('Ortala-KabKota'!AF$2:AF$415,MATCH($D539,'Ortala-KabKota'!$E$2:$E$415,FALSE))</f>
        <v>#N/A</v>
      </c>
      <c r="AG539" s="218" t="str">
        <f t="array" ref="AG539">INDEX('Ortala-KabKota'!AG$2:AG$415,MATCH($D539,'Ortala-KabKota'!$E$2:$E$415,FALSE))</f>
        <v>#N/A</v>
      </c>
      <c r="AH539" s="218" t="str">
        <f t="array" ref="AH539">INDEX('Ortala-KabKota'!AH$2:AH$415,MATCH($D539,'Ortala-KabKota'!$E$2:$E$415,FALSE))</f>
        <v>#N/A</v>
      </c>
      <c r="AI539" s="218" t="str">
        <f t="array" ref="AI539">INDEX('Ortala-KabKota'!AI$2:AI$415,MATCH($D539,'Ortala-KabKota'!$E$2:$E$415,FALSE))</f>
        <v>#N/A</v>
      </c>
      <c r="AJ539" s="218" t="str">
        <f t="array" ref="AJ539">INDEX('Ortala-KabKota'!AJ$2:AJ$415,MATCH($D539,'Ortala-KabKota'!$E$2:$E$415,FALSE))</f>
        <v>#N/A</v>
      </c>
      <c r="AK539" s="218" t="str">
        <f t="array" ref="AK539">INDEX('Ortala-KabKota'!AK$2:AK$415,MATCH($D539,'Ortala-KabKota'!$E$2:$E$415,FALSE))</f>
        <v>#N/A</v>
      </c>
      <c r="AL539" s="218" t="str">
        <f t="array" ref="AL539">INDEX('Ortala-KabKota'!AL$2:AL$415,MATCH($D539,'Ortala-KabKota'!$E$2:$E$415,FALSE))</f>
        <v>#N/A</v>
      </c>
      <c r="AM539" s="218" t="str">
        <f t="array" ref="AM539">INDEX('Ortala-KabKota'!AM$2:AM$415,MATCH($D539,'Ortala-KabKota'!$E$2:$E$415,FALSE))</f>
        <v>#N/A</v>
      </c>
      <c r="AN539" s="218" t="str">
        <f t="array" ref="AN539">INDEX('Ortala-KabKota'!AN$2:AN$415,MATCH($D539,'Ortala-KabKota'!$E$2:$E$415,FALSE))</f>
        <v>#N/A</v>
      </c>
      <c r="AO539" s="218" t="str">
        <f t="array" ref="AO539">INDEX('Ortala-KabKota'!AO$2:AO$415,MATCH($D539,'Ortala-KabKota'!$E$2:$E$415,FALSE))</f>
        <v>#N/A</v>
      </c>
      <c r="AP539" s="218" t="str">
        <f t="array" ref="AP539">INDEX('Ortala-KabKota'!AP$2:AP$415,MATCH($D539,'Ortala-KabKota'!$E$2:$E$415,FALSE))</f>
        <v>#N/A</v>
      </c>
      <c r="AQ539" s="218" t="str">
        <f t="array" ref="AQ539">INDEX('Ortala-KabKota'!AQ$2:AQ$415,MATCH($D539,'Ortala-KabKota'!$E$2:$E$415,FALSE))</f>
        <v>#N/A</v>
      </c>
      <c r="AR539" s="218" t="str">
        <f t="array" ref="AR539">INDEX('Ortala-KabKota'!AR$2:AR$415,MATCH($D539,'Ortala-KabKota'!$E$2:$E$415,FALSE))</f>
        <v>#N/A</v>
      </c>
      <c r="AS539" s="218" t="str">
        <f t="array" ref="AS539">INDEX('Ortala-KabKota'!AS$2:AS$415,MATCH($D539,'Ortala-KabKota'!$E$2:$E$415,FALSE))</f>
        <v>#N/A</v>
      </c>
      <c r="AT539" s="218" t="str">
        <f t="array" ref="AT539">INDEX('Ortala-KabKota'!AT$2:AT$415,MATCH($D539,'Ortala-KabKota'!$E$2:$E$415,FALSE))</f>
        <v>#N/A</v>
      </c>
      <c r="AU539" s="218" t="str">
        <f t="array" ref="AU539">INDEX('UPTD PPA KabKota'!D$5:D$513,MATCH($D539,'UPTD PPA KabKota'!$C$5:$C$513,FALSE))</f>
        <v/>
      </c>
      <c r="AV539" s="218" t="str">
        <f t="array" ref="AV539">INDEX('UPTD PPA KabKota'!E$5:E$513,MATCH($D539,'UPTD PPA KabKota'!$C$5:$C$513,FALSE))</f>
        <v/>
      </c>
      <c r="AW539" s="218" t="str">
        <f t="array" ref="AW539">INDEX('UPTD PPA KabKota'!F$5:F$513,MATCH($D539,'UPTD PPA KabKota'!$C$5:$C$513,FALSE))</f>
        <v/>
      </c>
      <c r="AX539" s="218" t="str">
        <f t="array" ref="AX539">INDEX('UPTD PPA KabKota'!G$5:G$513,MATCH($D539,'UPTD PPA KabKota'!$C$5:$C$513,FALSE))</f>
        <v/>
      </c>
      <c r="AY539" s="218" t="str">
        <f t="array" ref="AY539">INDEX('UPTD PPA KabKota'!H$5:H$513,MATCH($D539,'UPTD PPA KabKota'!$C$5:$C$513,FALSE))</f>
        <v/>
      </c>
      <c r="AZ539" s="218" t="str">
        <f t="array" ref="AZ539">INDEX('UPTD PPA KabKota'!I$5:I$513,MATCH($D539,'UPTD PPA KabKota'!$C$5:$C$513,FALSE))</f>
        <v/>
      </c>
      <c r="BA539" s="218" t="str">
        <f t="array" ref="BA539">INDEX('UPTD PPA KabKota'!J$5:J$513,MATCH($D539,'UPTD PPA KabKota'!$C$5:$C$513,FALSE))</f>
        <v/>
      </c>
      <c r="BB539" s="218" t="str">
        <f t="array" ref="BB539">INDEX('UPTD PPA KabKota'!K$5:K$513,MATCH($D539,'UPTD PPA KabKota'!$C$5:$C$513,FALSE))</f>
        <v/>
      </c>
      <c r="BC539" s="218" t="str">
        <f t="array" ref="BC539">INDEX('UPTD PPA KabKota'!L$5:L$513,MATCH($D539,'UPTD PPA KabKota'!$C$5:$C$513,FALSE))</f>
        <v/>
      </c>
      <c r="BD539" s="218" t="str">
        <f t="array" ref="BD539">INDEX('UPTD PPA KabKota'!M$5:M$513,MATCH($D539,'UPTD PPA KabKota'!$C$5:$C$513,FALSE))</f>
        <v/>
      </c>
      <c r="BE539" s="218" t="str">
        <f t="array" ref="BE539">INDEX('UPTD PPA KabKota'!N$5:N$513,MATCH($D539,'UPTD PPA KabKota'!$C$5:$C$513,FALSE))</f>
        <v/>
      </c>
      <c r="BF539" s="218" t="str">
        <f t="array" ref="BF539">INDEX('UPTD PPA KabKota'!O$5:O$513,MATCH($D539,'UPTD PPA KabKota'!$C$5:$C$513,FALSE))</f>
        <v/>
      </c>
      <c r="BG539" s="218" t="str">
        <f t="array" ref="BG539">INDEX('UPTD PPA KabKota'!P$5:P$513,MATCH($D539,'UPTD PPA KabKota'!$C$5:$C$513,FALSE))</f>
        <v/>
      </c>
      <c r="BH539" s="218" t="str">
        <f t="array" ref="BH539">INDEX('UPTD PPA KabKota'!Q$5:Q$513,MATCH($D539,'UPTD PPA KabKota'!$C$5:$C$513,FALSE))</f>
        <v/>
      </c>
      <c r="BI539" s="218" t="str">
        <f t="array" ref="BI539">INDEX('UPTD PPA KabKota'!R$5:R$513,MATCH($D539,'UPTD PPA KabKota'!$C$5:$C$513,FALSE))</f>
        <v/>
      </c>
      <c r="BJ539" s="218" t="str">
        <f t="array" ref="BJ539">INDEX('UPTD PPA KabKota'!S$5:S$513,MATCH($D539,'UPTD PPA KabKota'!$C$5:$C$513,FALSE))</f>
        <v/>
      </c>
      <c r="BK539" s="218" t="str">
        <f t="array" ref="BK539">INDEX('UPTD PPA KabKota'!T$5:T$513,MATCH($D539,'UPTD PPA KabKota'!$C$5:$C$513,FALSE))</f>
        <v/>
      </c>
      <c r="BL539" s="218" t="str">
        <f t="array" ref="BL539">INDEX('UPTD PPA KabKota'!U$5:U$513,MATCH($D539,'UPTD PPA KabKota'!$C$5:$C$513,FALSE))</f>
        <v/>
      </c>
      <c r="BM539" s="218" t="str">
        <f t="array" ref="BM539">INDEX('UPTD PPA KabKota'!V$5:V$513,MATCH($D539,'UPTD PPA KabKota'!$C$5:$C$513,FALSE))</f>
        <v/>
      </c>
      <c r="BN539" s="218" t="str">
        <f t="array" ref="BN539">INDEX('UPTD PPA KabKota'!W$5:W$513,MATCH($D539,'UPTD PPA KabKota'!$C$5:$C$513,FALSE))</f>
        <v/>
      </c>
      <c r="BO539" s="218" t="str">
        <f t="array" ref="BO539">INDEX('UPTD PPA KabKota'!X$5:X$513,MATCH($D539,'UPTD PPA KabKota'!$C$5:$C$513,FALSE))</f>
        <v/>
      </c>
      <c r="BP539" s="218" t="str">
        <f t="array" ref="BP539">INDEX('UPTD PPA KabKota'!Y$5:Y$513,MATCH($D539,'UPTD PPA KabKota'!$C$5:$C$513,FALSE))</f>
        <v/>
      </c>
      <c r="BQ539" s="218" t="str">
        <f t="array" ref="BQ539">INDEX('UPTD PPA KabKota'!Z$5:Z$513,MATCH($D539,'UPTD PPA KabKota'!$C$5:$C$513,FALSE))</f>
        <v/>
      </c>
      <c r="BR539" s="218" t="str">
        <f t="array" ref="BR539">INDEX('UPTD PPA KabKota'!AA$5:AA$513,MATCH($D539,'UPTD PPA KabKota'!$C$5:$C$513,FALSE))</f>
        <v/>
      </c>
      <c r="BS539" s="218" t="str">
        <f t="array" ref="BS539">INDEX('UPTD PPA KabKota'!AB$5:AB$513,MATCH($D539,'UPTD PPA KabKota'!$C$5:$C$513,FALSE))</f>
        <v/>
      </c>
      <c r="BT539" s="218" t="str">
        <f t="array" ref="BT539">INDEX('UPTD PPA KabKota'!AC$5:AC$513,MATCH($D539,'UPTD PPA KabKota'!$C$5:$C$513,FALSE))</f>
        <v/>
      </c>
      <c r="BU539" s="218" t="str">
        <f t="array" ref="BU539">INDEX('UPTD PPA KabKota'!AD$5:AD$513,MATCH($D539,'UPTD PPA KabKota'!$C$5:$C$513,FALSE))</f>
        <v/>
      </c>
      <c r="BV539" s="218" t="str">
        <f t="array" ref="BV539">INDEX('UPTD PPA KabKota'!AE$5:AE$513,MATCH($D539,'UPTD PPA KabKota'!$C$5:$C$513,FALSE))</f>
        <v/>
      </c>
      <c r="BW539" s="218" t="str">
        <f t="array" ref="BW539">INDEX('UPTD PPA KabKota'!AF$5:AF$513,MATCH($D539,'UPTD PPA KabKota'!$C$5:$C$513,FALSE))</f>
        <v/>
      </c>
      <c r="BX539" s="218" t="str">
        <f t="array" ref="BX539">INDEX('UPTD PPA KabKota'!AG$5:AG$513,MATCH($D539,'UPTD PPA KabKota'!$C$5:$C$513,FALSE))</f>
        <v/>
      </c>
      <c r="BY539" s="218" t="str">
        <f t="array" ref="BY539">INDEX('UPTD PPA KabKota'!AH$5:AH$513,MATCH($D539,'UPTD PPA KabKota'!$C$5:$C$513,FALSE))</f>
        <v/>
      </c>
      <c r="BZ539" s="218" t="str">
        <f t="array" ref="BZ539">INDEX('UPTD PPA KabKota'!AI$5:AI$513,MATCH($D539,'UPTD PPA KabKota'!$C$5:$C$513,FALSE))</f>
        <v/>
      </c>
      <c r="CA539" s="218" t="str">
        <f t="array" ref="CA539">INDEX('UPTD PPA KabKota'!AJ$5:AJ$513,MATCH($D539,'UPTD PPA KabKota'!$C$5:$C$513,FALSE))</f>
        <v/>
      </c>
      <c r="CB539" s="218" t="str">
        <f t="array" ref="CB539">INDEX('UPTD PPA KabKota'!AK$5:AK$513,MATCH($D539,'UPTD PPA KabKota'!$C$5:$C$513,FALSE))</f>
        <v/>
      </c>
      <c r="CC539" s="218" t="str">
        <f t="array" ref="CC539">INDEX('UPTD PPA KabKota'!AL$5:AL$513,MATCH($D539,'UPTD PPA KabKota'!$C$5:$C$513,FALSE))</f>
        <v/>
      </c>
      <c r="CD539" s="218" t="str">
        <f t="array" ref="CD539">INDEX('UPTD PPA KabKota'!AM$5:AM$513,MATCH($D539,'UPTD PPA KabKota'!$C$5:$C$513,FALSE))</f>
        <v/>
      </c>
      <c r="CE539" s="218" t="str">
        <f t="array" ref="CE539">INDEX('UPTD PPA KabKota'!AN$5:AN$513,MATCH($D539,'UPTD PPA KabKota'!$C$5:$C$513,FALSE))</f>
        <v/>
      </c>
      <c r="CF539" s="218" t="str">
        <f t="array" ref="CF539">INDEX('UPTD PPA KabKota'!AO$5:AO$513,MATCH($D539,'UPTD PPA KabKota'!$C$5:$C$513,FALSE))</f>
        <v/>
      </c>
      <c r="CG539" s="218" t="str">
        <f t="array" ref="CG539">INDEX('UPTD PPA KabKota'!AP$5:AP$513,MATCH($D539,'UPTD PPA KabKota'!$C$5:$C$513,FALSE))</f>
        <v/>
      </c>
      <c r="CH539" s="218" t="str">
        <f t="array" ref="CH539">INDEX('UPTD PPA KabKota'!AQ$5:AQ$513,MATCH($D539,'UPTD PPA KabKota'!$C$5:$C$513,FALSE))</f>
        <v/>
      </c>
      <c r="CI539" s="218" t="str">
        <f t="array" ref="CI539">INDEX('UPTD PPA KabKota'!AR$5:AR$513,MATCH($D539,'UPTD PPA KabKota'!$C$5:$C$513,FALSE))</f>
        <v/>
      </c>
      <c r="CJ539" s="218" t="str">
        <f t="array" ref="CJ539">INDEX('UPTD PPA KabKota'!AS$5:AS$513,MATCH($D539,'UPTD PPA KabKota'!$C$5:$C$513,FALSE))</f>
        <v/>
      </c>
      <c r="CK539" s="218" t="str">
        <f t="array" ref="CK539">INDEX('UPTD PPA KabKota'!AT$5:AT$513,MATCH($D539,'UPTD PPA KabKota'!$C$5:$C$513,FALSE))</f>
        <v/>
      </c>
      <c r="CL539" s="218" t="str">
        <f t="array" ref="CL539">INDEX('UPTD PPA KabKota'!AU$5:AU$513,MATCH($D539,'UPTD PPA KabKota'!$C$5:$C$513,FALSE))</f>
        <v/>
      </c>
      <c r="CM539" s="218" t="str">
        <f t="array" ref="CM539">INDEX('UPTD PPA KabKota'!AV$5:AV$513,MATCH($D539,'UPTD PPA KabKota'!$C$5:$C$513,FALSE))</f>
        <v/>
      </c>
      <c r="CN539" s="218" t="str">
        <f t="array" ref="CN539">INDEX('UPTD PPA KabKota'!AW$5:AW$513,MATCH($D539,'UPTD PPA KabKota'!$C$5:$C$513,FALSE))</f>
        <v/>
      </c>
      <c r="CO539" s="218" t="str">
        <f t="array" ref="CO539">INDEX('UPTD PPA KabKota'!AX$5:AX$513,MATCH($D539,'UPTD PPA KabKota'!$C$5:$C$513,FALSE))</f>
        <v/>
      </c>
      <c r="CP539" s="218" t="str">
        <f t="array" ref="CP539">INDEX('UPTD PPA KabKota'!AY$5:AY$513,MATCH($D539,'UPTD PPA KabKota'!$C$5:$C$513,FALSE))</f>
        <v/>
      </c>
      <c r="CQ539" s="209" t="str">
        <f>IFERROR(__xludf.DUMMYFUNCTION("IF(ISBLANK($K539),"""",IF(REGEXMATCH($K539,""Peraturan""),""Ada"",IF(REGEXMATCH($K539,""Rekomendasi""),""Tidak Ada"", $K539)))
"),"#N/A")</f>
        <v>#N/A</v>
      </c>
      <c r="CR539" s="209" t="str">
        <f t="array" ref="CR539">index('UPTD PPA KabKota'!$BI$5:$BI$513,match($D539,'UPTD PPA KabKota'!$C$5:$C$513,false))</f>
        <v>Tidak Ada</v>
      </c>
      <c r="CS539" s="314" t="str">
        <f t="shared" si="98"/>
        <v>#N/A</v>
      </c>
    </row>
    <row r="540">
      <c r="A540" s="334">
        <v>534.0</v>
      </c>
      <c r="B540" s="334">
        <v>3.0</v>
      </c>
      <c r="C540" s="311" t="s">
        <v>4797</v>
      </c>
      <c r="D540" s="312" t="s">
        <v>4338</v>
      </c>
      <c r="E540" s="315">
        <v>45689.0</v>
      </c>
      <c r="F540" s="218" t="str">
        <f t="array" ref="F540">INDEX('Ortala-KabKota'!F$2:F$415,MATCH($D540,'Ortala-KabKota'!$E$2:$E$415,FALSE))</f>
        <v>Merlina Hesegem/ 082199496363 (Kadis)</v>
      </c>
      <c r="G540" s="218" t="str">
        <f t="array" ref="G540">INDEX('Ortala-KabKota'!G$2:G$415,MATCH($D540,'Ortala-KabKota'!$E$2:$E$415,FALSE))</f>
        <v>Jl. Kurima Dekai</v>
      </c>
      <c r="H540" s="218" t="str">
        <f t="array" ref="H540">INDEX('Ortala-KabKota'!H$2:H$415,MATCH($D540,'Ortala-KabKota'!$E$2:$E$415,FALSE))</f>
        <v/>
      </c>
      <c r="I540" s="218" t="str">
        <f t="array" ref="I540">INDEX('Ortala-KabKota'!I$2:I$415,MATCH($D540,'Ortala-KabKota'!$E$2:$E$415,FALSE))</f>
        <v/>
      </c>
      <c r="J540" s="218" t="str">
        <f t="array" ref="J540">INDEX('Ortala-KabKota'!J$2:J$415,MATCH($D540,'Ortala-KabKota'!$E$2:$E$415,FALSE))</f>
        <v>UPTD PPA</v>
      </c>
      <c r="K540" s="218" t="str">
        <f t="array" ref="K540">INDEX('Ortala-KabKota'!K$2:K$415,MATCH($D540,'Ortala-KabKota'!$E$2:$E$415,FALSE))</f>
        <v>Peraturan Bupati Yahukimo No 36 Tahun 2022</v>
      </c>
      <c r="L540" s="218">
        <f t="array" ref="L540">INDEX('Ortala-KabKota'!L$2:L$415,MATCH($D540,'Ortala-KabKota'!$E$2:$E$415,FALSE))</f>
        <v>2022</v>
      </c>
      <c r="M540" s="218" t="str">
        <f t="array" ref="M540">INDEX('Ortala-KabKota'!M$2:M$415,MATCH($D540,'Ortala-KabKota'!$E$2:$E$415,FALSE))</f>
        <v>A</v>
      </c>
      <c r="N540" s="218" t="str">
        <f t="array" ref="N540">INDEX('Ortala-KabKota'!N$2:N$415,MATCH($D540,'Ortala-KabKota'!$E$2:$E$415,FALSE))</f>
        <v>Eduard/ 082191606057</v>
      </c>
      <c r="O540" s="218" t="str">
        <f t="array" ref="O540">INDEX('Ortala-KabKota'!O$2:O$415,MATCH($D540,'Ortala-KabKota'!$E$2:$E$415,FALSE))</f>
        <v/>
      </c>
      <c r="P540" s="218" t="str">
        <f t="array" ref="P540">INDEX('Ortala-KabKota'!P$2:P$415,MATCH($D540,'Ortala-KabKota'!$E$2:$E$415,FALSE))</f>
        <v/>
      </c>
      <c r="Q540" s="218" t="str">
        <f t="array" ref="Q540">INDEX('Ortala-KabKota'!Q$2:Q$415,MATCH($D540,'Ortala-KabKota'!$E$2:$E$415,FALSE))</f>
        <v>BERGABUNG DENGAN KANTOR DINAS</v>
      </c>
      <c r="R540" s="218" t="str">
        <f t="array" ref="R540">INDEX('Ortala-KabKota'!R$2:R$415,MATCH($D540,'Ortala-KabKota'!$E$2:$E$415,FALSE))</f>
        <v>TIDAK PUNYA</v>
      </c>
      <c r="S540" s="218" t="str">
        <f t="array" ref="S540">INDEX('Ortala-KabKota'!S$2:S$415,MATCH($D540,'Ortala-KabKota'!$E$2:$E$415,FALSE))</f>
        <v/>
      </c>
      <c r="T540" s="218" t="str">
        <f t="array" ref="T540">INDEX('Ortala-KabKota'!T$2:T$415,MATCH($D540,'Ortala-KabKota'!$E$2:$E$415,FALSE))</f>
        <v/>
      </c>
      <c r="U540" s="218" t="str">
        <f t="array" ref="U540">INDEX('Ortala-KabKota'!U$2:U$415,MATCH($D540,'Ortala-KabKota'!$E$2:$E$415,FALSE))</f>
        <v/>
      </c>
      <c r="V540" s="218" t="str">
        <f t="array" ref="V540">INDEX('Ortala-KabKota'!V$2:V$415,MATCH($D540,'Ortala-KabKota'!$E$2:$E$415,FALSE))</f>
        <v/>
      </c>
      <c r="W540" s="218" t="str">
        <f t="array" ref="W540">INDEX('Ortala-KabKota'!W$2:W$415,MATCH($D540,'Ortala-KabKota'!$E$2:$E$415,FALSE))</f>
        <v/>
      </c>
      <c r="X540" s="218" t="str">
        <f t="array" ref="X540">INDEX('Ortala-KabKota'!X$2:X$415,MATCH($D540,'Ortala-KabKota'!$E$2:$E$415,FALSE))</f>
        <v/>
      </c>
      <c r="Y540" s="218" t="str">
        <f t="array" ref="Y540">INDEX('Ortala-KabKota'!Y$2:Y$415,MATCH($D540,'Ortala-KabKota'!$E$2:$E$415,FALSE))</f>
        <v/>
      </c>
      <c r="Z540" s="218" t="str">
        <f t="array" ref="Z540">INDEX('Ortala-KabKota'!Z$2:Z$415,MATCH($D540,'Ortala-KabKota'!$E$2:$E$415,FALSE))</f>
        <v/>
      </c>
      <c r="AA540" s="218" t="str">
        <f t="array" ref="AA540">INDEX('Ortala-KabKota'!AA$2:AA$415,MATCH($D540,'Ortala-KabKota'!$E$2:$E$415,FALSE))</f>
        <v/>
      </c>
      <c r="AB540" s="218" t="str">
        <f t="array" ref="AB540">INDEX('Ortala-KabKota'!AB$2:AB$415,MATCH($D540,'Ortala-KabKota'!$E$2:$E$415,FALSE))</f>
        <v/>
      </c>
      <c r="AC540" s="218" t="str">
        <f t="array" ref="AC540">INDEX('Ortala-KabKota'!AC$2:AC$415,MATCH($D540,'Ortala-KabKota'!$E$2:$E$415,FALSE))</f>
        <v/>
      </c>
      <c r="AD540" s="218" t="str">
        <f t="array" ref="AD540">INDEX('Ortala-KabKota'!AD$2:AD$415,MATCH($D540,'Ortala-KabKota'!$E$2:$E$415,FALSE))</f>
        <v/>
      </c>
      <c r="AE540" s="218">
        <f t="array" ref="AE540">INDEX('Ortala-KabKota'!AE$2:AE$415,MATCH($D540,'Ortala-KabKota'!$E$2:$E$415,FALSE))</f>
        <v>1</v>
      </c>
      <c r="AF540" s="218">
        <f t="array" ref="AF540">INDEX('Ortala-KabKota'!AF$2:AF$415,MATCH($D540,'Ortala-KabKota'!$E$2:$E$415,FALSE))</f>
        <v>1</v>
      </c>
      <c r="AG540" s="218">
        <f t="array" ref="AG540">INDEX('Ortala-KabKota'!AG$2:AG$415,MATCH($D540,'Ortala-KabKota'!$E$2:$E$415,FALSE))</f>
        <v>1</v>
      </c>
      <c r="AH540" s="218" t="str">
        <f t="array" ref="AH540">INDEX('Ortala-KabKota'!AH$2:AH$415,MATCH($D540,'Ortala-KabKota'!$E$2:$E$415,FALSE))</f>
        <v/>
      </c>
      <c r="AI540" s="218" t="str">
        <f t="array" ref="AI540">INDEX('Ortala-KabKota'!AI$2:AI$415,MATCH($D540,'Ortala-KabKota'!$E$2:$E$415,FALSE))</f>
        <v/>
      </c>
      <c r="AJ540" s="218" t="str">
        <f t="array" ref="AJ540">INDEX('Ortala-KabKota'!AJ$2:AJ$415,MATCH($D540,'Ortala-KabKota'!$E$2:$E$415,FALSE))</f>
        <v>Ya</v>
      </c>
      <c r="AK540" s="218" t="str">
        <f t="array" ref="AK540">INDEX('Ortala-KabKota'!AK$2:AK$415,MATCH($D540,'Ortala-KabKota'!$E$2:$E$415,FALSE))</f>
        <v>Ya</v>
      </c>
      <c r="AL540" s="218" t="str">
        <f t="array" ref="AL540">INDEX('Ortala-KabKota'!AL$2:AL$415,MATCH($D540,'Ortala-KabKota'!$E$2:$E$415,FALSE))</f>
        <v/>
      </c>
      <c r="AM540" s="218" t="str">
        <f t="array" ref="AM540">INDEX('Ortala-KabKota'!AM$2:AM$415,MATCH($D540,'Ortala-KabKota'!$E$2:$E$415,FALSE))</f>
        <v>Fisik</v>
      </c>
      <c r="AN540" s="218" t="str">
        <f t="array" ref="AN540">INDEX('Ortala-KabKota'!AN$2:AN$415,MATCH($D540,'Ortala-KabKota'!$E$2:$E$415,FALSE))</f>
        <v/>
      </c>
      <c r="AO540" s="218" t="str">
        <f t="array" ref="AO540">INDEX('Ortala-KabKota'!AO$2:AO$415,MATCH($D540,'Ortala-KabKota'!$E$2:$E$415,FALSE))</f>
        <v/>
      </c>
      <c r="AP540" s="218" t="str">
        <f t="array" ref="AP540">INDEX('Ortala-KabKota'!AP$2:AP$415,MATCH($D540,'Ortala-KabKota'!$E$2:$E$415,FALSE))</f>
        <v/>
      </c>
      <c r="AQ540" s="218" t="str">
        <f t="array" ref="AQ540">INDEX('Ortala-KabKota'!AQ$2:AQ$415,MATCH($D540,'Ortala-KabKota'!$E$2:$E$415,FALSE))</f>
        <v/>
      </c>
      <c r="AR540" s="218" t="str">
        <f t="array" ref="AR540">INDEX('Ortala-KabKota'!AR$2:AR$415,MATCH($D540,'Ortala-KabKota'!$E$2:$E$415,FALSE))</f>
        <v/>
      </c>
      <c r="AS540" s="218" t="str">
        <f t="array" ref="AS540">INDEX('Ortala-KabKota'!AS$2:AS$415,MATCH($D540,'Ortala-KabKota'!$E$2:$E$415,FALSE))</f>
        <v/>
      </c>
      <c r="AT540" s="218" t="str">
        <f t="array" ref="AT540">INDEX('Ortala-KabKota'!AT$2:AT$415,MATCH($D540,'Ortala-KabKota'!$E$2:$E$415,FALSE))</f>
        <v/>
      </c>
      <c r="AU540" s="218" t="str">
        <f t="array" ref="AU540">INDEX('UPTD PPA KabKota'!D$5:D$513,MATCH($D540,'UPTD PPA KabKota'!$C$5:$C$513,FALSE))</f>
        <v/>
      </c>
      <c r="AV540" s="218" t="str">
        <f t="array" ref="AV540">INDEX('UPTD PPA KabKota'!E$5:E$513,MATCH($D540,'UPTD PPA KabKota'!$C$5:$C$513,FALSE))</f>
        <v/>
      </c>
      <c r="AW540" s="218" t="str">
        <f t="array" ref="AW540">INDEX('UPTD PPA KabKota'!F$5:F$513,MATCH($D540,'UPTD PPA KabKota'!$C$5:$C$513,FALSE))</f>
        <v/>
      </c>
      <c r="AX540" s="218" t="str">
        <f t="array" ref="AX540">INDEX('UPTD PPA KabKota'!G$5:G$513,MATCH($D540,'UPTD PPA KabKota'!$C$5:$C$513,FALSE))</f>
        <v/>
      </c>
      <c r="AY540" s="218" t="str">
        <f t="array" ref="AY540">INDEX('UPTD PPA KabKota'!H$5:H$513,MATCH($D540,'UPTD PPA KabKota'!$C$5:$C$513,FALSE))</f>
        <v/>
      </c>
      <c r="AZ540" s="218" t="str">
        <f t="array" ref="AZ540">INDEX('UPTD PPA KabKota'!I$5:I$513,MATCH($D540,'UPTD PPA KabKota'!$C$5:$C$513,FALSE))</f>
        <v>Peraturan Bupati Yahukimo No 36 Tahun 2022</v>
      </c>
      <c r="BA540" s="218">
        <f t="array" ref="BA540">INDEX('UPTD PPA KabKota'!J$5:J$513,MATCH($D540,'UPTD PPA KabKota'!$C$5:$C$513,FALSE))</f>
        <v>2022</v>
      </c>
      <c r="BB540" s="218" t="str">
        <f t="array" ref="BB540">INDEX('UPTD PPA KabKota'!K$5:K$513,MATCH($D540,'UPTD PPA KabKota'!$C$5:$C$513,FALSE))</f>
        <v>A</v>
      </c>
      <c r="BC540" s="218" t="str">
        <f t="array" ref="BC540">INDEX('UPTD PPA KabKota'!L$5:L$513,MATCH($D540,'UPTD PPA KabKota'!$C$5:$C$513,FALSE))</f>
        <v/>
      </c>
      <c r="BD540" s="218" t="str">
        <f t="array" ref="BD540">INDEX('UPTD PPA KabKota'!M$5:M$513,MATCH($D540,'UPTD PPA KabKota'!$C$5:$C$513,FALSE))</f>
        <v/>
      </c>
      <c r="BE540" s="218" t="str">
        <f t="array" ref="BE540">INDEX('UPTD PPA KabKota'!N$5:N$513,MATCH($D540,'UPTD PPA KabKota'!$C$5:$C$513,FALSE))</f>
        <v/>
      </c>
      <c r="BF540" s="218" t="str">
        <f t="array" ref="BF540">INDEX('UPTD PPA KabKota'!O$5:O$513,MATCH($D540,'UPTD PPA KabKota'!$C$5:$C$513,FALSE))</f>
        <v/>
      </c>
      <c r="BG540" s="218" t="str">
        <f t="array" ref="BG540">INDEX('UPTD PPA KabKota'!P$5:P$513,MATCH($D540,'UPTD PPA KabKota'!$C$5:$C$513,FALSE))</f>
        <v/>
      </c>
      <c r="BH540" s="218" t="str">
        <f t="array" ref="BH540">INDEX('UPTD PPA KabKota'!Q$5:Q$513,MATCH($D540,'UPTD PPA KabKota'!$C$5:$C$513,FALSE))</f>
        <v/>
      </c>
      <c r="BI540" s="218" t="str">
        <f t="array" ref="BI540">INDEX('UPTD PPA KabKota'!R$5:R$513,MATCH($D540,'UPTD PPA KabKota'!$C$5:$C$513,FALSE))</f>
        <v/>
      </c>
      <c r="BJ540" s="218" t="str">
        <f t="array" ref="BJ540">INDEX('UPTD PPA KabKota'!S$5:S$513,MATCH($D540,'UPTD PPA KabKota'!$C$5:$C$513,FALSE))</f>
        <v/>
      </c>
      <c r="BK540" s="218" t="str">
        <f t="array" ref="BK540">INDEX('UPTD PPA KabKota'!T$5:T$513,MATCH($D540,'UPTD PPA KabKota'!$C$5:$C$513,FALSE))</f>
        <v/>
      </c>
      <c r="BL540" s="218" t="str">
        <f t="array" ref="BL540">INDEX('UPTD PPA KabKota'!U$5:U$513,MATCH($D540,'UPTD PPA KabKota'!$C$5:$C$513,FALSE))</f>
        <v/>
      </c>
      <c r="BM540" s="218" t="str">
        <f t="array" ref="BM540">INDEX('UPTD PPA KabKota'!V$5:V$513,MATCH($D540,'UPTD PPA KabKota'!$C$5:$C$513,FALSE))</f>
        <v/>
      </c>
      <c r="BN540" s="218" t="str">
        <f t="array" ref="BN540">INDEX('UPTD PPA KabKota'!W$5:W$513,MATCH($D540,'UPTD PPA KabKota'!$C$5:$C$513,FALSE))</f>
        <v/>
      </c>
      <c r="BO540" s="218" t="str">
        <f t="array" ref="BO540">INDEX('UPTD PPA KabKota'!X$5:X$513,MATCH($D540,'UPTD PPA KabKota'!$C$5:$C$513,FALSE))</f>
        <v/>
      </c>
      <c r="BP540" s="218" t="str">
        <f t="array" ref="BP540">INDEX('UPTD PPA KabKota'!Y$5:Y$513,MATCH($D540,'UPTD PPA KabKota'!$C$5:$C$513,FALSE))</f>
        <v/>
      </c>
      <c r="BQ540" s="218" t="str">
        <f t="array" ref="BQ540">INDEX('UPTD PPA KabKota'!Z$5:Z$513,MATCH($D540,'UPTD PPA KabKota'!$C$5:$C$513,FALSE))</f>
        <v/>
      </c>
      <c r="BR540" s="218" t="str">
        <f t="array" ref="BR540">INDEX('UPTD PPA KabKota'!AA$5:AA$513,MATCH($D540,'UPTD PPA KabKota'!$C$5:$C$513,FALSE))</f>
        <v/>
      </c>
      <c r="BS540" s="218" t="str">
        <f t="array" ref="BS540">INDEX('UPTD PPA KabKota'!AB$5:AB$513,MATCH($D540,'UPTD PPA KabKota'!$C$5:$C$513,FALSE))</f>
        <v/>
      </c>
      <c r="BT540" s="218" t="str">
        <f t="array" ref="BT540">INDEX('UPTD PPA KabKota'!AC$5:AC$513,MATCH($D540,'UPTD PPA KabKota'!$C$5:$C$513,FALSE))</f>
        <v/>
      </c>
      <c r="BU540" s="218" t="str">
        <f t="array" ref="BU540">INDEX('UPTD PPA KabKota'!AD$5:AD$513,MATCH($D540,'UPTD PPA KabKota'!$C$5:$C$513,FALSE))</f>
        <v/>
      </c>
      <c r="BV540" s="218" t="str">
        <f t="array" ref="BV540">INDEX('UPTD PPA KabKota'!AE$5:AE$513,MATCH($D540,'UPTD PPA KabKota'!$C$5:$C$513,FALSE))</f>
        <v/>
      </c>
      <c r="BW540" s="218" t="str">
        <f t="array" ref="BW540">INDEX('UPTD PPA KabKota'!AF$5:AF$513,MATCH($D540,'UPTD PPA KabKota'!$C$5:$C$513,FALSE))</f>
        <v/>
      </c>
      <c r="BX540" s="218" t="str">
        <f t="array" ref="BX540">INDEX('UPTD PPA KabKota'!AG$5:AG$513,MATCH($D540,'UPTD PPA KabKota'!$C$5:$C$513,FALSE))</f>
        <v/>
      </c>
      <c r="BY540" s="218" t="str">
        <f t="array" ref="BY540">INDEX('UPTD PPA KabKota'!AH$5:AH$513,MATCH($D540,'UPTD PPA KabKota'!$C$5:$C$513,FALSE))</f>
        <v/>
      </c>
      <c r="BZ540" s="218" t="str">
        <f t="array" ref="BZ540">INDEX('UPTD PPA KabKota'!AI$5:AI$513,MATCH($D540,'UPTD PPA KabKota'!$C$5:$C$513,FALSE))</f>
        <v/>
      </c>
      <c r="CA540" s="218" t="str">
        <f t="array" ref="CA540">INDEX('UPTD PPA KabKota'!AJ$5:AJ$513,MATCH($D540,'UPTD PPA KabKota'!$C$5:$C$513,FALSE))</f>
        <v/>
      </c>
      <c r="CB540" s="218" t="str">
        <f t="array" ref="CB540">INDEX('UPTD PPA KabKota'!AK$5:AK$513,MATCH($D540,'UPTD PPA KabKota'!$C$5:$C$513,FALSE))</f>
        <v/>
      </c>
      <c r="CC540" s="218" t="str">
        <f t="array" ref="CC540">INDEX('UPTD PPA KabKota'!AL$5:AL$513,MATCH($D540,'UPTD PPA KabKota'!$C$5:$C$513,FALSE))</f>
        <v/>
      </c>
      <c r="CD540" s="218" t="str">
        <f t="array" ref="CD540">INDEX('UPTD PPA KabKota'!AM$5:AM$513,MATCH($D540,'UPTD PPA KabKota'!$C$5:$C$513,FALSE))</f>
        <v/>
      </c>
      <c r="CE540" s="218" t="str">
        <f t="array" ref="CE540">INDEX('UPTD PPA KabKota'!AN$5:AN$513,MATCH($D540,'UPTD PPA KabKota'!$C$5:$C$513,FALSE))</f>
        <v/>
      </c>
      <c r="CF540" s="218" t="str">
        <f t="array" ref="CF540">INDEX('UPTD PPA KabKota'!AO$5:AO$513,MATCH($D540,'UPTD PPA KabKota'!$C$5:$C$513,FALSE))</f>
        <v/>
      </c>
      <c r="CG540" s="218" t="str">
        <f t="array" ref="CG540">INDEX('UPTD PPA KabKota'!AP$5:AP$513,MATCH($D540,'UPTD PPA KabKota'!$C$5:$C$513,FALSE))</f>
        <v/>
      </c>
      <c r="CH540" s="218" t="str">
        <f t="array" ref="CH540">INDEX('UPTD PPA KabKota'!AQ$5:AQ$513,MATCH($D540,'UPTD PPA KabKota'!$C$5:$C$513,FALSE))</f>
        <v/>
      </c>
      <c r="CI540" s="218" t="str">
        <f t="array" ref="CI540">INDEX('UPTD PPA KabKota'!AR$5:AR$513,MATCH($D540,'UPTD PPA KabKota'!$C$5:$C$513,FALSE))</f>
        <v/>
      </c>
      <c r="CJ540" s="218" t="str">
        <f t="array" ref="CJ540">INDEX('UPTD PPA KabKota'!AS$5:AS$513,MATCH($D540,'UPTD PPA KabKota'!$C$5:$C$513,FALSE))</f>
        <v/>
      </c>
      <c r="CK540" s="218" t="str">
        <f t="array" ref="CK540">INDEX('UPTD PPA KabKota'!AT$5:AT$513,MATCH($D540,'UPTD PPA KabKota'!$C$5:$C$513,FALSE))</f>
        <v/>
      </c>
      <c r="CL540" s="218" t="str">
        <f t="array" ref="CL540">INDEX('UPTD PPA KabKota'!AU$5:AU$513,MATCH($D540,'UPTD PPA KabKota'!$C$5:$C$513,FALSE))</f>
        <v/>
      </c>
      <c r="CM540" s="218" t="str">
        <f t="array" ref="CM540">INDEX('UPTD PPA KabKota'!AV$5:AV$513,MATCH($D540,'UPTD PPA KabKota'!$C$5:$C$513,FALSE))</f>
        <v/>
      </c>
      <c r="CN540" s="218" t="str">
        <f t="array" ref="CN540">INDEX('UPTD PPA KabKota'!AW$5:AW$513,MATCH($D540,'UPTD PPA KabKota'!$C$5:$C$513,FALSE))</f>
        <v/>
      </c>
      <c r="CO540" s="218" t="str">
        <f t="array" ref="CO540">INDEX('UPTD PPA KabKota'!AX$5:AX$513,MATCH($D540,'UPTD PPA KabKota'!$C$5:$C$513,FALSE))</f>
        <v/>
      </c>
      <c r="CP540" s="218" t="str">
        <f t="array" ref="CP540">INDEX('UPTD PPA KabKota'!AY$5:AY$513,MATCH($D540,'UPTD PPA KabKota'!$C$5:$C$513,FALSE))</f>
        <v/>
      </c>
      <c r="CQ540" s="209" t="str">
        <f>IFERROR(__xludf.DUMMYFUNCTION("IF(ISBLANK($K540),"""",IF(REGEXMATCH($K540,""Peraturan""),""Ada"",IF(REGEXMATCH($K540,""Rekomendasi""),""Tidak Ada"", $K540)))
"),"Ada")</f>
        <v>Ada</v>
      </c>
      <c r="CR540" s="209" t="str">
        <f t="array" ref="CR540">index('UPTD PPA KabKota'!$BI$5:$BI$513,match($D540,'UPTD PPA KabKota'!$C$5:$C$513,false))</f>
        <v>Ada</v>
      </c>
      <c r="CS540" s="314" t="str">
        <f t="shared" si="98"/>
        <v>Ada</v>
      </c>
    </row>
    <row r="541">
      <c r="A541" s="334">
        <v>535.0</v>
      </c>
      <c r="B541" s="334">
        <v>4.0</v>
      </c>
      <c r="C541" s="311" t="s">
        <v>4797</v>
      </c>
      <c r="D541" s="312" t="s">
        <v>4334</v>
      </c>
      <c r="E541" s="310" t="s">
        <v>4798</v>
      </c>
      <c r="F541" s="218" t="str">
        <f t="array" ref="F541">INDEX('Ortala-KabKota'!F$2:F$415,MATCH($D541,'Ortala-KabKota'!$E$2:$E$415,FALSE))</f>
        <v/>
      </c>
      <c r="G541" s="218" t="str">
        <f t="array" ref="G541">INDEX('Ortala-KabKota'!G$2:G$415,MATCH($D541,'Ortala-KabKota'!$E$2:$E$415,FALSE))</f>
        <v/>
      </c>
      <c r="H541" s="218" t="str">
        <f t="array" ref="H541">INDEX('Ortala-KabKota'!H$2:H$415,MATCH($D541,'Ortala-KabKota'!$E$2:$E$415,FALSE))</f>
        <v/>
      </c>
      <c r="I541" s="218" t="str">
        <f t="array" ref="I541">INDEX('Ortala-KabKota'!I$2:I$415,MATCH($D541,'Ortala-KabKota'!$E$2:$E$415,FALSE))</f>
        <v/>
      </c>
      <c r="J541" s="218" t="str">
        <f t="array" ref="J541">INDEX('Ortala-KabKota'!J$2:J$415,MATCH($D541,'Ortala-KabKota'!$E$2:$E$415,FALSE))</f>
        <v/>
      </c>
      <c r="K541" s="218" t="str">
        <f t="array" ref="K541">INDEX('Ortala-KabKota'!K$2:K$415,MATCH($D541,'Ortala-KabKota'!$E$2:$E$415,FALSE))</f>
        <v>Peraturan Bupati Nduga Nomor 23 Tahun 2020</v>
      </c>
      <c r="L541" s="218">
        <f t="array" ref="L541">INDEX('Ortala-KabKota'!L$2:L$415,MATCH($D541,'Ortala-KabKota'!$E$2:$E$415,FALSE))</f>
        <v>2020</v>
      </c>
      <c r="M541" s="218" t="str">
        <f t="array" ref="M541">INDEX('Ortala-KabKota'!M$2:M$415,MATCH($D541,'Ortala-KabKota'!$E$2:$E$415,FALSE))</f>
        <v>A</v>
      </c>
      <c r="N541" s="218" t="str">
        <f t="array" ref="N541">INDEX('Ortala-KabKota'!N$2:N$415,MATCH($D541,'Ortala-KabKota'!$E$2:$E$415,FALSE))</f>
        <v/>
      </c>
      <c r="O541" s="218" t="str">
        <f t="array" ref="O541">INDEX('Ortala-KabKota'!O$2:O$415,MATCH($D541,'Ortala-KabKota'!$E$2:$E$415,FALSE))</f>
        <v/>
      </c>
      <c r="P541" s="218" t="str">
        <f t="array" ref="P541">INDEX('Ortala-KabKota'!P$2:P$415,MATCH($D541,'Ortala-KabKota'!$E$2:$E$415,FALSE))</f>
        <v/>
      </c>
      <c r="Q541" s="218" t="str">
        <f t="array" ref="Q541">INDEX('Ortala-KabKota'!Q$2:Q$415,MATCH($D541,'Ortala-KabKota'!$E$2:$E$415,FALSE))</f>
        <v/>
      </c>
      <c r="R541" s="218" t="str">
        <f t="array" ref="R541">INDEX('Ortala-KabKota'!R$2:R$415,MATCH($D541,'Ortala-KabKota'!$E$2:$E$415,FALSE))</f>
        <v/>
      </c>
      <c r="S541" s="218" t="str">
        <f t="array" ref="S541">INDEX('Ortala-KabKota'!S$2:S$415,MATCH($D541,'Ortala-KabKota'!$E$2:$E$415,FALSE))</f>
        <v/>
      </c>
      <c r="T541" s="218" t="str">
        <f t="array" ref="T541">INDEX('Ortala-KabKota'!T$2:T$415,MATCH($D541,'Ortala-KabKota'!$E$2:$E$415,FALSE))</f>
        <v/>
      </c>
      <c r="U541" s="218" t="str">
        <f t="array" ref="U541">INDEX('Ortala-KabKota'!U$2:U$415,MATCH($D541,'Ortala-KabKota'!$E$2:$E$415,FALSE))</f>
        <v/>
      </c>
      <c r="V541" s="218" t="str">
        <f t="array" ref="V541">INDEX('Ortala-KabKota'!V$2:V$415,MATCH($D541,'Ortala-KabKota'!$E$2:$E$415,FALSE))</f>
        <v/>
      </c>
      <c r="W541" s="218" t="str">
        <f t="array" ref="W541">INDEX('Ortala-KabKota'!W$2:W$415,MATCH($D541,'Ortala-KabKota'!$E$2:$E$415,FALSE))</f>
        <v/>
      </c>
      <c r="X541" s="218" t="str">
        <f t="array" ref="X541">INDEX('Ortala-KabKota'!X$2:X$415,MATCH($D541,'Ortala-KabKota'!$E$2:$E$415,FALSE))</f>
        <v/>
      </c>
      <c r="Y541" s="218" t="str">
        <f t="array" ref="Y541">INDEX('Ortala-KabKota'!Y$2:Y$415,MATCH($D541,'Ortala-KabKota'!$E$2:$E$415,FALSE))</f>
        <v/>
      </c>
      <c r="Z541" s="218" t="str">
        <f t="array" ref="Z541">INDEX('Ortala-KabKota'!Z$2:Z$415,MATCH($D541,'Ortala-KabKota'!$E$2:$E$415,FALSE))</f>
        <v/>
      </c>
      <c r="AA541" s="218" t="str">
        <f t="array" ref="AA541">INDEX('Ortala-KabKota'!AA$2:AA$415,MATCH($D541,'Ortala-KabKota'!$E$2:$E$415,FALSE))</f>
        <v/>
      </c>
      <c r="AB541" s="218" t="str">
        <f t="array" ref="AB541">INDEX('Ortala-KabKota'!AB$2:AB$415,MATCH($D541,'Ortala-KabKota'!$E$2:$E$415,FALSE))</f>
        <v/>
      </c>
      <c r="AC541" s="218" t="str">
        <f t="array" ref="AC541">INDEX('Ortala-KabKota'!AC$2:AC$415,MATCH($D541,'Ortala-KabKota'!$E$2:$E$415,FALSE))</f>
        <v/>
      </c>
      <c r="AD541" s="218" t="str">
        <f t="array" ref="AD541">INDEX('Ortala-KabKota'!AD$2:AD$415,MATCH($D541,'Ortala-KabKota'!$E$2:$E$415,FALSE))</f>
        <v/>
      </c>
      <c r="AE541" s="218" t="str">
        <f t="array" ref="AE541">INDEX('Ortala-KabKota'!AE$2:AE$415,MATCH($D541,'Ortala-KabKota'!$E$2:$E$415,FALSE))</f>
        <v/>
      </c>
      <c r="AF541" s="218" t="str">
        <f t="array" ref="AF541">INDEX('Ortala-KabKota'!AF$2:AF$415,MATCH($D541,'Ortala-KabKota'!$E$2:$E$415,FALSE))</f>
        <v/>
      </c>
      <c r="AG541" s="218" t="str">
        <f t="array" ref="AG541">INDEX('Ortala-KabKota'!AG$2:AG$415,MATCH($D541,'Ortala-KabKota'!$E$2:$E$415,FALSE))</f>
        <v/>
      </c>
      <c r="AH541" s="218" t="str">
        <f t="array" ref="AH541">INDEX('Ortala-KabKota'!AH$2:AH$415,MATCH($D541,'Ortala-KabKota'!$E$2:$E$415,FALSE))</f>
        <v/>
      </c>
      <c r="AI541" s="218" t="str">
        <f t="array" ref="AI541">INDEX('Ortala-KabKota'!AI$2:AI$415,MATCH($D541,'Ortala-KabKota'!$E$2:$E$415,FALSE))</f>
        <v/>
      </c>
      <c r="AJ541" s="218" t="str">
        <f t="array" ref="AJ541">INDEX('Ortala-KabKota'!AJ$2:AJ$415,MATCH($D541,'Ortala-KabKota'!$E$2:$E$415,FALSE))</f>
        <v/>
      </c>
      <c r="AK541" s="218" t="str">
        <f t="array" ref="AK541">INDEX('Ortala-KabKota'!AK$2:AK$415,MATCH($D541,'Ortala-KabKota'!$E$2:$E$415,FALSE))</f>
        <v/>
      </c>
      <c r="AL541" s="218" t="str">
        <f t="array" ref="AL541">INDEX('Ortala-KabKota'!AL$2:AL$415,MATCH($D541,'Ortala-KabKota'!$E$2:$E$415,FALSE))</f>
        <v/>
      </c>
      <c r="AM541" s="218" t="str">
        <f t="array" ref="AM541">INDEX('Ortala-KabKota'!AM$2:AM$415,MATCH($D541,'Ortala-KabKota'!$E$2:$E$415,FALSE))</f>
        <v/>
      </c>
      <c r="AN541" s="218" t="str">
        <f t="array" ref="AN541">INDEX('Ortala-KabKota'!AN$2:AN$415,MATCH($D541,'Ortala-KabKota'!$E$2:$E$415,FALSE))</f>
        <v/>
      </c>
      <c r="AO541" s="218" t="str">
        <f t="array" ref="AO541">INDEX('Ortala-KabKota'!AO$2:AO$415,MATCH($D541,'Ortala-KabKota'!$E$2:$E$415,FALSE))</f>
        <v/>
      </c>
      <c r="AP541" s="218" t="str">
        <f t="array" ref="AP541">INDEX('Ortala-KabKota'!AP$2:AP$415,MATCH($D541,'Ortala-KabKota'!$E$2:$E$415,FALSE))</f>
        <v/>
      </c>
      <c r="AQ541" s="218" t="str">
        <f t="array" ref="AQ541">INDEX('Ortala-KabKota'!AQ$2:AQ$415,MATCH($D541,'Ortala-KabKota'!$E$2:$E$415,FALSE))</f>
        <v/>
      </c>
      <c r="AR541" s="218" t="str">
        <f t="array" ref="AR541">INDEX('Ortala-KabKota'!AR$2:AR$415,MATCH($D541,'Ortala-KabKota'!$E$2:$E$415,FALSE))</f>
        <v/>
      </c>
      <c r="AS541" s="218" t="str">
        <f t="array" ref="AS541">INDEX('Ortala-KabKota'!AS$2:AS$415,MATCH($D541,'Ortala-KabKota'!$E$2:$E$415,FALSE))</f>
        <v/>
      </c>
      <c r="AT541" s="218" t="str">
        <f t="array" ref="AT541">INDEX('Ortala-KabKota'!AT$2:AT$415,MATCH($D541,'Ortala-KabKota'!$E$2:$E$415,FALSE))</f>
        <v/>
      </c>
      <c r="AU541" s="218" t="str">
        <f t="array" ref="AU541">INDEX('UPTD PPA KabKota'!D$5:D$513,MATCH($D541,'UPTD PPA KabKota'!$C$5:$C$513,FALSE))</f>
        <v/>
      </c>
      <c r="AV541" s="218" t="str">
        <f t="array" ref="AV541">INDEX('UPTD PPA KabKota'!E$5:E$513,MATCH($D541,'UPTD PPA KabKota'!$C$5:$C$513,FALSE))</f>
        <v/>
      </c>
      <c r="AW541" s="218" t="str">
        <f t="array" ref="AW541">INDEX('UPTD PPA KabKota'!F$5:F$513,MATCH($D541,'UPTD PPA KabKota'!$C$5:$C$513,FALSE))</f>
        <v/>
      </c>
      <c r="AX541" s="218" t="str">
        <f t="array" ref="AX541">INDEX('UPTD PPA KabKota'!G$5:G$513,MATCH($D541,'UPTD PPA KabKota'!$C$5:$C$513,FALSE))</f>
        <v/>
      </c>
      <c r="AY541" s="218" t="str">
        <f t="array" ref="AY541">INDEX('UPTD PPA KabKota'!H$5:H$513,MATCH($D541,'UPTD PPA KabKota'!$C$5:$C$513,FALSE))</f>
        <v/>
      </c>
      <c r="AZ541" s="218" t="str">
        <f t="array" ref="AZ541">INDEX('UPTD PPA KabKota'!I$5:I$513,MATCH($D541,'UPTD PPA KabKota'!$C$5:$C$513,FALSE))</f>
        <v>Peraturan Bupati Nduga Nomor 23 Tahun 2020</v>
      </c>
      <c r="BA541" s="218">
        <f t="array" ref="BA541">INDEX('UPTD PPA KabKota'!J$5:J$513,MATCH($D541,'UPTD PPA KabKota'!$C$5:$C$513,FALSE))</f>
        <v>2020</v>
      </c>
      <c r="BB541" s="218" t="str">
        <f t="array" ref="BB541">INDEX('UPTD PPA KabKota'!K$5:K$513,MATCH($D541,'UPTD PPA KabKota'!$C$5:$C$513,FALSE))</f>
        <v>Perkada tidak dapat diakses</v>
      </c>
      <c r="BC541" s="218" t="str">
        <f t="array" ref="BC541">INDEX('UPTD PPA KabKota'!L$5:L$513,MATCH($D541,'UPTD PPA KabKota'!$C$5:$C$513,FALSE))</f>
        <v/>
      </c>
      <c r="BD541" s="218" t="str">
        <f t="array" ref="BD541">INDEX('UPTD PPA KabKota'!M$5:M$513,MATCH($D541,'UPTD PPA KabKota'!$C$5:$C$513,FALSE))</f>
        <v/>
      </c>
      <c r="BE541" s="218" t="str">
        <f t="array" ref="BE541">INDEX('UPTD PPA KabKota'!N$5:N$513,MATCH($D541,'UPTD PPA KabKota'!$C$5:$C$513,FALSE))</f>
        <v/>
      </c>
      <c r="BF541" s="218" t="str">
        <f t="array" ref="BF541">INDEX('UPTD PPA KabKota'!O$5:O$513,MATCH($D541,'UPTD PPA KabKota'!$C$5:$C$513,FALSE))</f>
        <v/>
      </c>
      <c r="BG541" s="218" t="str">
        <f t="array" ref="BG541">INDEX('UPTD PPA KabKota'!P$5:P$513,MATCH($D541,'UPTD PPA KabKota'!$C$5:$C$513,FALSE))</f>
        <v/>
      </c>
      <c r="BH541" s="218" t="str">
        <f t="array" ref="BH541">INDEX('UPTD PPA KabKota'!Q$5:Q$513,MATCH($D541,'UPTD PPA KabKota'!$C$5:$C$513,FALSE))</f>
        <v/>
      </c>
      <c r="BI541" s="218" t="str">
        <f t="array" ref="BI541">INDEX('UPTD PPA KabKota'!R$5:R$513,MATCH($D541,'UPTD PPA KabKota'!$C$5:$C$513,FALSE))</f>
        <v/>
      </c>
      <c r="BJ541" s="218" t="str">
        <f t="array" ref="BJ541">INDEX('UPTD PPA KabKota'!S$5:S$513,MATCH($D541,'UPTD PPA KabKota'!$C$5:$C$513,FALSE))</f>
        <v/>
      </c>
      <c r="BK541" s="218" t="str">
        <f t="array" ref="BK541">INDEX('UPTD PPA KabKota'!T$5:T$513,MATCH($D541,'UPTD PPA KabKota'!$C$5:$C$513,FALSE))</f>
        <v/>
      </c>
      <c r="BL541" s="218" t="str">
        <f t="array" ref="BL541">INDEX('UPTD PPA KabKota'!U$5:U$513,MATCH($D541,'UPTD PPA KabKota'!$C$5:$C$513,FALSE))</f>
        <v/>
      </c>
      <c r="BM541" s="218" t="str">
        <f t="array" ref="BM541">INDEX('UPTD PPA KabKota'!V$5:V$513,MATCH($D541,'UPTD PPA KabKota'!$C$5:$C$513,FALSE))</f>
        <v/>
      </c>
      <c r="BN541" s="218" t="str">
        <f t="array" ref="BN541">INDEX('UPTD PPA KabKota'!W$5:W$513,MATCH($D541,'UPTD PPA KabKota'!$C$5:$C$513,FALSE))</f>
        <v/>
      </c>
      <c r="BO541" s="218" t="str">
        <f t="array" ref="BO541">INDEX('UPTD PPA KabKota'!X$5:X$513,MATCH($D541,'UPTD PPA KabKota'!$C$5:$C$513,FALSE))</f>
        <v/>
      </c>
      <c r="BP541" s="218" t="str">
        <f t="array" ref="BP541">INDEX('UPTD PPA KabKota'!Y$5:Y$513,MATCH($D541,'UPTD PPA KabKota'!$C$5:$C$513,FALSE))</f>
        <v/>
      </c>
      <c r="BQ541" s="218" t="str">
        <f t="array" ref="BQ541">INDEX('UPTD PPA KabKota'!Z$5:Z$513,MATCH($D541,'UPTD PPA KabKota'!$C$5:$C$513,FALSE))</f>
        <v/>
      </c>
      <c r="BR541" s="218" t="str">
        <f t="array" ref="BR541">INDEX('UPTD PPA KabKota'!AA$5:AA$513,MATCH($D541,'UPTD PPA KabKota'!$C$5:$C$513,FALSE))</f>
        <v/>
      </c>
      <c r="BS541" s="218" t="str">
        <f t="array" ref="BS541">INDEX('UPTD PPA KabKota'!AB$5:AB$513,MATCH($D541,'UPTD PPA KabKota'!$C$5:$C$513,FALSE))</f>
        <v/>
      </c>
      <c r="BT541" s="218" t="str">
        <f t="array" ref="BT541">INDEX('UPTD PPA KabKota'!AC$5:AC$513,MATCH($D541,'UPTD PPA KabKota'!$C$5:$C$513,FALSE))</f>
        <v/>
      </c>
      <c r="BU541" s="218" t="str">
        <f t="array" ref="BU541">INDEX('UPTD PPA KabKota'!AD$5:AD$513,MATCH($D541,'UPTD PPA KabKota'!$C$5:$C$513,FALSE))</f>
        <v/>
      </c>
      <c r="BV541" s="218" t="str">
        <f t="array" ref="BV541">INDEX('UPTD PPA KabKota'!AE$5:AE$513,MATCH($D541,'UPTD PPA KabKota'!$C$5:$C$513,FALSE))</f>
        <v/>
      </c>
      <c r="BW541" s="218" t="str">
        <f t="array" ref="BW541">INDEX('UPTD PPA KabKota'!AF$5:AF$513,MATCH($D541,'UPTD PPA KabKota'!$C$5:$C$513,FALSE))</f>
        <v/>
      </c>
      <c r="BX541" s="218" t="str">
        <f t="array" ref="BX541">INDEX('UPTD PPA KabKota'!AG$5:AG$513,MATCH($D541,'UPTD PPA KabKota'!$C$5:$C$513,FALSE))</f>
        <v/>
      </c>
      <c r="BY541" s="218" t="str">
        <f t="array" ref="BY541">INDEX('UPTD PPA KabKota'!AH$5:AH$513,MATCH($D541,'UPTD PPA KabKota'!$C$5:$C$513,FALSE))</f>
        <v/>
      </c>
      <c r="BZ541" s="218" t="str">
        <f t="array" ref="BZ541">INDEX('UPTD PPA KabKota'!AI$5:AI$513,MATCH($D541,'UPTD PPA KabKota'!$C$5:$C$513,FALSE))</f>
        <v/>
      </c>
      <c r="CA541" s="218" t="str">
        <f t="array" ref="CA541">INDEX('UPTD PPA KabKota'!AJ$5:AJ$513,MATCH($D541,'UPTD PPA KabKota'!$C$5:$C$513,FALSE))</f>
        <v/>
      </c>
      <c r="CB541" s="218" t="str">
        <f t="array" ref="CB541">INDEX('UPTD PPA KabKota'!AK$5:AK$513,MATCH($D541,'UPTD PPA KabKota'!$C$5:$C$513,FALSE))</f>
        <v/>
      </c>
      <c r="CC541" s="218" t="str">
        <f t="array" ref="CC541">INDEX('UPTD PPA KabKota'!AL$5:AL$513,MATCH($D541,'UPTD PPA KabKota'!$C$5:$C$513,FALSE))</f>
        <v/>
      </c>
      <c r="CD541" s="218" t="str">
        <f t="array" ref="CD541">INDEX('UPTD PPA KabKota'!AM$5:AM$513,MATCH($D541,'UPTD PPA KabKota'!$C$5:$C$513,FALSE))</f>
        <v/>
      </c>
      <c r="CE541" s="218" t="str">
        <f t="array" ref="CE541">INDEX('UPTD PPA KabKota'!AN$5:AN$513,MATCH($D541,'UPTD PPA KabKota'!$C$5:$C$513,FALSE))</f>
        <v/>
      </c>
      <c r="CF541" s="218" t="str">
        <f t="array" ref="CF541">INDEX('UPTD PPA KabKota'!AO$5:AO$513,MATCH($D541,'UPTD PPA KabKota'!$C$5:$C$513,FALSE))</f>
        <v/>
      </c>
      <c r="CG541" s="218" t="str">
        <f t="array" ref="CG541">INDEX('UPTD PPA KabKota'!AP$5:AP$513,MATCH($D541,'UPTD PPA KabKota'!$C$5:$C$513,FALSE))</f>
        <v/>
      </c>
      <c r="CH541" s="218" t="str">
        <f t="array" ref="CH541">INDEX('UPTD PPA KabKota'!AQ$5:AQ$513,MATCH($D541,'UPTD PPA KabKota'!$C$5:$C$513,FALSE))</f>
        <v/>
      </c>
      <c r="CI541" s="218" t="str">
        <f t="array" ref="CI541">INDEX('UPTD PPA KabKota'!AR$5:AR$513,MATCH($D541,'UPTD PPA KabKota'!$C$5:$C$513,FALSE))</f>
        <v/>
      </c>
      <c r="CJ541" s="218" t="str">
        <f t="array" ref="CJ541">INDEX('UPTD PPA KabKota'!AS$5:AS$513,MATCH($D541,'UPTD PPA KabKota'!$C$5:$C$513,FALSE))</f>
        <v/>
      </c>
      <c r="CK541" s="218" t="str">
        <f t="array" ref="CK541">INDEX('UPTD PPA KabKota'!AT$5:AT$513,MATCH($D541,'UPTD PPA KabKota'!$C$5:$C$513,FALSE))</f>
        <v/>
      </c>
      <c r="CL541" s="218" t="str">
        <f t="array" ref="CL541">INDEX('UPTD PPA KabKota'!AU$5:AU$513,MATCH($D541,'UPTD PPA KabKota'!$C$5:$C$513,FALSE))</f>
        <v/>
      </c>
      <c r="CM541" s="218" t="str">
        <f t="array" ref="CM541">INDEX('UPTD PPA KabKota'!AV$5:AV$513,MATCH($D541,'UPTD PPA KabKota'!$C$5:$C$513,FALSE))</f>
        <v/>
      </c>
      <c r="CN541" s="218" t="str">
        <f t="array" ref="CN541">INDEX('UPTD PPA KabKota'!AW$5:AW$513,MATCH($D541,'UPTD PPA KabKota'!$C$5:$C$513,FALSE))</f>
        <v/>
      </c>
      <c r="CO541" s="218" t="str">
        <f t="array" ref="CO541">INDEX('UPTD PPA KabKota'!AX$5:AX$513,MATCH($D541,'UPTD PPA KabKota'!$C$5:$C$513,FALSE))</f>
        <v/>
      </c>
      <c r="CP541" s="218" t="str">
        <f t="array" ref="CP541">INDEX('UPTD PPA KabKota'!AY$5:AY$513,MATCH($D541,'UPTD PPA KabKota'!$C$5:$C$513,FALSE))</f>
        <v/>
      </c>
      <c r="CQ541" s="209" t="str">
        <f>IFERROR(__xludf.DUMMYFUNCTION("IF(ISBLANK($K541),"""",IF(REGEXMATCH($K541,""Peraturan""),""Ada"",IF(REGEXMATCH($K541,""Rekomendasi""),""Tidak Ada"", $K541)))
"),"Ada")</f>
        <v>Ada</v>
      </c>
      <c r="CR541" s="209" t="str">
        <f t="array" ref="CR541">index('UPTD PPA KabKota'!$BI$5:$BI$513,match($D541,'UPTD PPA KabKota'!$C$5:$C$513,false))</f>
        <v>Ada</v>
      </c>
      <c r="CS541" s="314" t="str">
        <f t="shared" si="98"/>
        <v>Ada</v>
      </c>
    </row>
    <row r="542">
      <c r="A542" s="334">
        <v>536.0</v>
      </c>
      <c r="B542" s="334">
        <v>5.0</v>
      </c>
      <c r="C542" s="311" t="s">
        <v>4797</v>
      </c>
      <c r="D542" s="312" t="s">
        <v>4341</v>
      </c>
      <c r="E542" s="313"/>
      <c r="F542" s="218" t="str">
        <f t="array" ref="F542">INDEX('Ortala-KabKota'!F$2:F$415,MATCH($D542,'Ortala-KabKota'!$E$2:$E$415,FALSE))</f>
        <v>#N/A</v>
      </c>
      <c r="G542" s="218" t="str">
        <f t="array" ref="G542">INDEX('Ortala-KabKota'!G$2:G$415,MATCH($D542,'Ortala-KabKota'!$E$2:$E$415,FALSE))</f>
        <v>#N/A</v>
      </c>
      <c r="H542" s="218" t="str">
        <f t="array" ref="H542">INDEX('Ortala-KabKota'!H$2:H$415,MATCH($D542,'Ortala-KabKota'!$E$2:$E$415,FALSE))</f>
        <v>#N/A</v>
      </c>
      <c r="I542" s="218" t="str">
        <f t="array" ref="I542">INDEX('Ortala-KabKota'!I$2:I$415,MATCH($D542,'Ortala-KabKota'!$E$2:$E$415,FALSE))</f>
        <v>#N/A</v>
      </c>
      <c r="J542" s="218" t="str">
        <f t="array" ref="J542">INDEX('Ortala-KabKota'!J$2:J$415,MATCH($D542,'Ortala-KabKota'!$E$2:$E$415,FALSE))</f>
        <v>#N/A</v>
      </c>
      <c r="K542" s="218" t="str">
        <f t="array" ref="K542">INDEX('Ortala-KabKota'!K$2:K$415,MATCH($D542,'Ortala-KabKota'!$E$2:$E$415,FALSE))</f>
        <v>#N/A</v>
      </c>
      <c r="L542" s="218" t="str">
        <f t="array" ref="L542">INDEX('Ortala-KabKota'!L$2:L$415,MATCH($D542,'Ortala-KabKota'!$E$2:$E$415,FALSE))</f>
        <v>#N/A</v>
      </c>
      <c r="M542" s="218" t="str">
        <f t="array" ref="M542">INDEX('Ortala-KabKota'!M$2:M$415,MATCH($D542,'Ortala-KabKota'!$E$2:$E$415,FALSE))</f>
        <v>#N/A</v>
      </c>
      <c r="N542" s="218" t="str">
        <f t="array" ref="N542">INDEX('Ortala-KabKota'!N$2:N$415,MATCH($D542,'Ortala-KabKota'!$E$2:$E$415,FALSE))</f>
        <v>#N/A</v>
      </c>
      <c r="O542" s="218" t="str">
        <f t="array" ref="O542">INDEX('Ortala-KabKota'!O$2:O$415,MATCH($D542,'Ortala-KabKota'!$E$2:$E$415,FALSE))</f>
        <v>#N/A</v>
      </c>
      <c r="P542" s="218" t="str">
        <f t="array" ref="P542">INDEX('Ortala-KabKota'!P$2:P$415,MATCH($D542,'Ortala-KabKota'!$E$2:$E$415,FALSE))</f>
        <v>#N/A</v>
      </c>
      <c r="Q542" s="218" t="str">
        <f t="array" ref="Q542">INDEX('Ortala-KabKota'!Q$2:Q$415,MATCH($D542,'Ortala-KabKota'!$E$2:$E$415,FALSE))</f>
        <v>#N/A</v>
      </c>
      <c r="R542" s="218" t="str">
        <f t="array" ref="R542">INDEX('Ortala-KabKota'!R$2:R$415,MATCH($D542,'Ortala-KabKota'!$E$2:$E$415,FALSE))</f>
        <v>#N/A</v>
      </c>
      <c r="S542" s="218" t="str">
        <f t="array" ref="S542">INDEX('Ortala-KabKota'!S$2:S$415,MATCH($D542,'Ortala-KabKota'!$E$2:$E$415,FALSE))</f>
        <v>#N/A</v>
      </c>
      <c r="T542" s="218" t="str">
        <f t="array" ref="T542">INDEX('Ortala-KabKota'!T$2:T$415,MATCH($D542,'Ortala-KabKota'!$E$2:$E$415,FALSE))</f>
        <v>#N/A</v>
      </c>
      <c r="U542" s="218" t="str">
        <f t="array" ref="U542">INDEX('Ortala-KabKota'!U$2:U$415,MATCH($D542,'Ortala-KabKota'!$E$2:$E$415,FALSE))</f>
        <v>#N/A</v>
      </c>
      <c r="V542" s="218" t="str">
        <f t="array" ref="V542">INDEX('Ortala-KabKota'!V$2:V$415,MATCH($D542,'Ortala-KabKota'!$E$2:$E$415,FALSE))</f>
        <v>#N/A</v>
      </c>
      <c r="W542" s="218" t="str">
        <f t="array" ref="W542">INDEX('Ortala-KabKota'!W$2:W$415,MATCH($D542,'Ortala-KabKota'!$E$2:$E$415,FALSE))</f>
        <v>#N/A</v>
      </c>
      <c r="X542" s="218" t="str">
        <f t="array" ref="X542">INDEX('Ortala-KabKota'!X$2:X$415,MATCH($D542,'Ortala-KabKota'!$E$2:$E$415,FALSE))</f>
        <v>#N/A</v>
      </c>
      <c r="Y542" s="218" t="str">
        <f t="array" ref="Y542">INDEX('Ortala-KabKota'!Y$2:Y$415,MATCH($D542,'Ortala-KabKota'!$E$2:$E$415,FALSE))</f>
        <v>#N/A</v>
      </c>
      <c r="Z542" s="218" t="str">
        <f t="array" ref="Z542">INDEX('Ortala-KabKota'!Z$2:Z$415,MATCH($D542,'Ortala-KabKota'!$E$2:$E$415,FALSE))</f>
        <v>#N/A</v>
      </c>
      <c r="AA542" s="218" t="str">
        <f t="array" ref="AA542">INDEX('Ortala-KabKota'!AA$2:AA$415,MATCH($D542,'Ortala-KabKota'!$E$2:$E$415,FALSE))</f>
        <v>#N/A</v>
      </c>
      <c r="AB542" s="218" t="str">
        <f t="array" ref="AB542">INDEX('Ortala-KabKota'!AB$2:AB$415,MATCH($D542,'Ortala-KabKota'!$E$2:$E$415,FALSE))</f>
        <v>#N/A</v>
      </c>
      <c r="AC542" s="218" t="str">
        <f t="array" ref="AC542">INDEX('Ortala-KabKota'!AC$2:AC$415,MATCH($D542,'Ortala-KabKota'!$E$2:$E$415,FALSE))</f>
        <v>#N/A</v>
      </c>
      <c r="AD542" s="218" t="str">
        <f t="array" ref="AD542">INDEX('Ortala-KabKota'!AD$2:AD$415,MATCH($D542,'Ortala-KabKota'!$E$2:$E$415,FALSE))</f>
        <v>#N/A</v>
      </c>
      <c r="AE542" s="218" t="str">
        <f t="array" ref="AE542">INDEX('Ortala-KabKota'!AE$2:AE$415,MATCH($D542,'Ortala-KabKota'!$E$2:$E$415,FALSE))</f>
        <v>#N/A</v>
      </c>
      <c r="AF542" s="218" t="str">
        <f t="array" ref="AF542">INDEX('Ortala-KabKota'!AF$2:AF$415,MATCH($D542,'Ortala-KabKota'!$E$2:$E$415,FALSE))</f>
        <v>#N/A</v>
      </c>
      <c r="AG542" s="218" t="str">
        <f t="array" ref="AG542">INDEX('Ortala-KabKota'!AG$2:AG$415,MATCH($D542,'Ortala-KabKota'!$E$2:$E$415,FALSE))</f>
        <v>#N/A</v>
      </c>
      <c r="AH542" s="218" t="str">
        <f t="array" ref="AH542">INDEX('Ortala-KabKota'!AH$2:AH$415,MATCH($D542,'Ortala-KabKota'!$E$2:$E$415,FALSE))</f>
        <v>#N/A</v>
      </c>
      <c r="AI542" s="218" t="str">
        <f t="array" ref="AI542">INDEX('Ortala-KabKota'!AI$2:AI$415,MATCH($D542,'Ortala-KabKota'!$E$2:$E$415,FALSE))</f>
        <v>#N/A</v>
      </c>
      <c r="AJ542" s="218" t="str">
        <f t="array" ref="AJ542">INDEX('Ortala-KabKota'!AJ$2:AJ$415,MATCH($D542,'Ortala-KabKota'!$E$2:$E$415,FALSE))</f>
        <v>#N/A</v>
      </c>
      <c r="AK542" s="218" t="str">
        <f t="array" ref="AK542">INDEX('Ortala-KabKota'!AK$2:AK$415,MATCH($D542,'Ortala-KabKota'!$E$2:$E$415,FALSE))</f>
        <v>#N/A</v>
      </c>
      <c r="AL542" s="218" t="str">
        <f t="array" ref="AL542">INDEX('Ortala-KabKota'!AL$2:AL$415,MATCH($D542,'Ortala-KabKota'!$E$2:$E$415,FALSE))</f>
        <v>#N/A</v>
      </c>
      <c r="AM542" s="218" t="str">
        <f t="array" ref="AM542">INDEX('Ortala-KabKota'!AM$2:AM$415,MATCH($D542,'Ortala-KabKota'!$E$2:$E$415,FALSE))</f>
        <v>#N/A</v>
      </c>
      <c r="AN542" s="218" t="str">
        <f t="array" ref="AN542">INDEX('Ortala-KabKota'!AN$2:AN$415,MATCH($D542,'Ortala-KabKota'!$E$2:$E$415,FALSE))</f>
        <v>#N/A</v>
      </c>
      <c r="AO542" s="218" t="str">
        <f t="array" ref="AO542">INDEX('Ortala-KabKota'!AO$2:AO$415,MATCH($D542,'Ortala-KabKota'!$E$2:$E$415,FALSE))</f>
        <v>#N/A</v>
      </c>
      <c r="AP542" s="218" t="str">
        <f t="array" ref="AP542">INDEX('Ortala-KabKota'!AP$2:AP$415,MATCH($D542,'Ortala-KabKota'!$E$2:$E$415,FALSE))</f>
        <v>#N/A</v>
      </c>
      <c r="AQ542" s="218" t="str">
        <f t="array" ref="AQ542">INDEX('Ortala-KabKota'!AQ$2:AQ$415,MATCH($D542,'Ortala-KabKota'!$E$2:$E$415,FALSE))</f>
        <v>#N/A</v>
      </c>
      <c r="AR542" s="218" t="str">
        <f t="array" ref="AR542">INDEX('Ortala-KabKota'!AR$2:AR$415,MATCH($D542,'Ortala-KabKota'!$E$2:$E$415,FALSE))</f>
        <v>#N/A</v>
      </c>
      <c r="AS542" s="218" t="str">
        <f t="array" ref="AS542">INDEX('Ortala-KabKota'!AS$2:AS$415,MATCH($D542,'Ortala-KabKota'!$E$2:$E$415,FALSE))</f>
        <v>#N/A</v>
      </c>
      <c r="AT542" s="218" t="str">
        <f t="array" ref="AT542">INDEX('Ortala-KabKota'!AT$2:AT$415,MATCH($D542,'Ortala-KabKota'!$E$2:$E$415,FALSE))</f>
        <v>#N/A</v>
      </c>
      <c r="AU542" s="218" t="str">
        <f t="array" ref="AU542">INDEX('UPTD PPA KabKota'!D$5:D$513,MATCH($D542,'UPTD PPA KabKota'!$C$5:$C$513,FALSE))</f>
        <v/>
      </c>
      <c r="AV542" s="218" t="str">
        <f t="array" ref="AV542">INDEX('UPTD PPA KabKota'!E$5:E$513,MATCH($D542,'UPTD PPA KabKota'!$C$5:$C$513,FALSE))</f>
        <v/>
      </c>
      <c r="AW542" s="218" t="str">
        <f t="array" ref="AW542">INDEX('UPTD PPA KabKota'!F$5:F$513,MATCH($D542,'UPTD PPA KabKota'!$C$5:$C$513,FALSE))</f>
        <v/>
      </c>
      <c r="AX542" s="218" t="str">
        <f t="array" ref="AX542">INDEX('UPTD PPA KabKota'!G$5:G$513,MATCH($D542,'UPTD PPA KabKota'!$C$5:$C$513,FALSE))</f>
        <v/>
      </c>
      <c r="AY542" s="218" t="str">
        <f t="array" ref="AY542">INDEX('UPTD PPA KabKota'!H$5:H$513,MATCH($D542,'UPTD PPA KabKota'!$C$5:$C$513,FALSE))</f>
        <v/>
      </c>
      <c r="AZ542" s="218" t="str">
        <f t="array" ref="AZ542">INDEX('UPTD PPA KabKota'!I$5:I$513,MATCH($D542,'UPTD PPA KabKota'!$C$5:$C$513,FALSE))</f>
        <v/>
      </c>
      <c r="BA542" s="218" t="str">
        <f t="array" ref="BA542">INDEX('UPTD PPA KabKota'!J$5:J$513,MATCH($D542,'UPTD PPA KabKota'!$C$5:$C$513,FALSE))</f>
        <v/>
      </c>
      <c r="BB542" s="218" t="str">
        <f t="array" ref="BB542">INDEX('UPTD PPA KabKota'!K$5:K$513,MATCH($D542,'UPTD PPA KabKota'!$C$5:$C$513,FALSE))</f>
        <v/>
      </c>
      <c r="BC542" s="218" t="str">
        <f t="array" ref="BC542">INDEX('UPTD PPA KabKota'!L$5:L$513,MATCH($D542,'UPTD PPA KabKota'!$C$5:$C$513,FALSE))</f>
        <v/>
      </c>
      <c r="BD542" s="218" t="str">
        <f t="array" ref="BD542">INDEX('UPTD PPA KabKota'!M$5:M$513,MATCH($D542,'UPTD PPA KabKota'!$C$5:$C$513,FALSE))</f>
        <v/>
      </c>
      <c r="BE542" s="218" t="str">
        <f t="array" ref="BE542">INDEX('UPTD PPA KabKota'!N$5:N$513,MATCH($D542,'UPTD PPA KabKota'!$C$5:$C$513,FALSE))</f>
        <v/>
      </c>
      <c r="BF542" s="218" t="str">
        <f t="array" ref="BF542">INDEX('UPTD PPA KabKota'!O$5:O$513,MATCH($D542,'UPTD PPA KabKota'!$C$5:$C$513,FALSE))</f>
        <v/>
      </c>
      <c r="BG542" s="218" t="str">
        <f t="array" ref="BG542">INDEX('UPTD PPA KabKota'!P$5:P$513,MATCH($D542,'UPTD PPA KabKota'!$C$5:$C$513,FALSE))</f>
        <v/>
      </c>
      <c r="BH542" s="218" t="str">
        <f t="array" ref="BH542">INDEX('UPTD PPA KabKota'!Q$5:Q$513,MATCH($D542,'UPTD PPA KabKota'!$C$5:$C$513,FALSE))</f>
        <v/>
      </c>
      <c r="BI542" s="218" t="str">
        <f t="array" ref="BI542">INDEX('UPTD PPA KabKota'!R$5:R$513,MATCH($D542,'UPTD PPA KabKota'!$C$5:$C$513,FALSE))</f>
        <v/>
      </c>
      <c r="BJ542" s="218" t="str">
        <f t="array" ref="BJ542">INDEX('UPTD PPA KabKota'!S$5:S$513,MATCH($D542,'UPTD PPA KabKota'!$C$5:$C$513,FALSE))</f>
        <v/>
      </c>
      <c r="BK542" s="218" t="str">
        <f t="array" ref="BK542">INDEX('UPTD PPA KabKota'!T$5:T$513,MATCH($D542,'UPTD PPA KabKota'!$C$5:$C$513,FALSE))</f>
        <v/>
      </c>
      <c r="BL542" s="218" t="str">
        <f t="array" ref="BL542">INDEX('UPTD PPA KabKota'!U$5:U$513,MATCH($D542,'UPTD PPA KabKota'!$C$5:$C$513,FALSE))</f>
        <v/>
      </c>
      <c r="BM542" s="218" t="str">
        <f t="array" ref="BM542">INDEX('UPTD PPA KabKota'!V$5:V$513,MATCH($D542,'UPTD PPA KabKota'!$C$5:$C$513,FALSE))</f>
        <v/>
      </c>
      <c r="BN542" s="218" t="str">
        <f t="array" ref="BN542">INDEX('UPTD PPA KabKota'!W$5:W$513,MATCH($D542,'UPTD PPA KabKota'!$C$5:$C$513,FALSE))</f>
        <v/>
      </c>
      <c r="BO542" s="218" t="str">
        <f t="array" ref="BO542">INDEX('UPTD PPA KabKota'!X$5:X$513,MATCH($D542,'UPTD PPA KabKota'!$C$5:$C$513,FALSE))</f>
        <v/>
      </c>
      <c r="BP542" s="218" t="str">
        <f t="array" ref="BP542">INDEX('UPTD PPA KabKota'!Y$5:Y$513,MATCH($D542,'UPTD PPA KabKota'!$C$5:$C$513,FALSE))</f>
        <v/>
      </c>
      <c r="BQ542" s="218" t="str">
        <f t="array" ref="BQ542">INDEX('UPTD PPA KabKota'!Z$5:Z$513,MATCH($D542,'UPTD PPA KabKota'!$C$5:$C$513,FALSE))</f>
        <v/>
      </c>
      <c r="BR542" s="218" t="str">
        <f t="array" ref="BR542">INDEX('UPTD PPA KabKota'!AA$5:AA$513,MATCH($D542,'UPTD PPA KabKota'!$C$5:$C$513,FALSE))</f>
        <v/>
      </c>
      <c r="BS542" s="218" t="str">
        <f t="array" ref="BS542">INDEX('UPTD PPA KabKota'!AB$5:AB$513,MATCH($D542,'UPTD PPA KabKota'!$C$5:$C$513,FALSE))</f>
        <v/>
      </c>
      <c r="BT542" s="218" t="str">
        <f t="array" ref="BT542">INDEX('UPTD PPA KabKota'!AC$5:AC$513,MATCH($D542,'UPTD PPA KabKota'!$C$5:$C$513,FALSE))</f>
        <v/>
      </c>
      <c r="BU542" s="218" t="str">
        <f t="array" ref="BU542">INDEX('UPTD PPA KabKota'!AD$5:AD$513,MATCH($D542,'UPTD PPA KabKota'!$C$5:$C$513,FALSE))</f>
        <v/>
      </c>
      <c r="BV542" s="218" t="str">
        <f t="array" ref="BV542">INDEX('UPTD PPA KabKota'!AE$5:AE$513,MATCH($D542,'UPTD PPA KabKota'!$C$5:$C$513,FALSE))</f>
        <v/>
      </c>
      <c r="BW542" s="218" t="str">
        <f t="array" ref="BW542">INDEX('UPTD PPA KabKota'!AF$5:AF$513,MATCH($D542,'UPTD PPA KabKota'!$C$5:$C$513,FALSE))</f>
        <v/>
      </c>
      <c r="BX542" s="218" t="str">
        <f t="array" ref="BX542">INDEX('UPTD PPA KabKota'!AG$5:AG$513,MATCH($D542,'UPTD PPA KabKota'!$C$5:$C$513,FALSE))</f>
        <v/>
      </c>
      <c r="BY542" s="218" t="str">
        <f t="array" ref="BY542">INDEX('UPTD PPA KabKota'!AH$5:AH$513,MATCH($D542,'UPTD PPA KabKota'!$C$5:$C$513,FALSE))</f>
        <v/>
      </c>
      <c r="BZ542" s="218" t="str">
        <f t="array" ref="BZ542">INDEX('UPTD PPA KabKota'!AI$5:AI$513,MATCH($D542,'UPTD PPA KabKota'!$C$5:$C$513,FALSE))</f>
        <v/>
      </c>
      <c r="CA542" s="218" t="str">
        <f t="array" ref="CA542">INDEX('UPTD PPA KabKota'!AJ$5:AJ$513,MATCH($D542,'UPTD PPA KabKota'!$C$5:$C$513,FALSE))</f>
        <v/>
      </c>
      <c r="CB542" s="218" t="str">
        <f t="array" ref="CB542">INDEX('UPTD PPA KabKota'!AK$5:AK$513,MATCH($D542,'UPTD PPA KabKota'!$C$5:$C$513,FALSE))</f>
        <v/>
      </c>
      <c r="CC542" s="218" t="str">
        <f t="array" ref="CC542">INDEX('UPTD PPA KabKota'!AL$5:AL$513,MATCH($D542,'UPTD PPA KabKota'!$C$5:$C$513,FALSE))</f>
        <v/>
      </c>
      <c r="CD542" s="218" t="str">
        <f t="array" ref="CD542">INDEX('UPTD PPA KabKota'!AM$5:AM$513,MATCH($D542,'UPTD PPA KabKota'!$C$5:$C$513,FALSE))</f>
        <v/>
      </c>
      <c r="CE542" s="218" t="str">
        <f t="array" ref="CE542">INDEX('UPTD PPA KabKota'!AN$5:AN$513,MATCH($D542,'UPTD PPA KabKota'!$C$5:$C$513,FALSE))</f>
        <v/>
      </c>
      <c r="CF542" s="218" t="str">
        <f t="array" ref="CF542">INDEX('UPTD PPA KabKota'!AO$5:AO$513,MATCH($D542,'UPTD PPA KabKota'!$C$5:$C$513,FALSE))</f>
        <v/>
      </c>
      <c r="CG542" s="218" t="str">
        <f t="array" ref="CG542">INDEX('UPTD PPA KabKota'!AP$5:AP$513,MATCH($D542,'UPTD PPA KabKota'!$C$5:$C$513,FALSE))</f>
        <v/>
      </c>
      <c r="CH542" s="218" t="str">
        <f t="array" ref="CH542">INDEX('UPTD PPA KabKota'!AQ$5:AQ$513,MATCH($D542,'UPTD PPA KabKota'!$C$5:$C$513,FALSE))</f>
        <v/>
      </c>
      <c r="CI542" s="218" t="str">
        <f t="array" ref="CI542">INDEX('UPTD PPA KabKota'!AR$5:AR$513,MATCH($D542,'UPTD PPA KabKota'!$C$5:$C$513,FALSE))</f>
        <v/>
      </c>
      <c r="CJ542" s="218" t="str">
        <f t="array" ref="CJ542">INDEX('UPTD PPA KabKota'!AS$5:AS$513,MATCH($D542,'UPTD PPA KabKota'!$C$5:$C$513,FALSE))</f>
        <v/>
      </c>
      <c r="CK542" s="218" t="str">
        <f t="array" ref="CK542">INDEX('UPTD PPA KabKota'!AT$5:AT$513,MATCH($D542,'UPTD PPA KabKota'!$C$5:$C$513,FALSE))</f>
        <v/>
      </c>
      <c r="CL542" s="218" t="str">
        <f t="array" ref="CL542">INDEX('UPTD PPA KabKota'!AU$5:AU$513,MATCH($D542,'UPTD PPA KabKota'!$C$5:$C$513,FALSE))</f>
        <v/>
      </c>
      <c r="CM542" s="218" t="str">
        <f t="array" ref="CM542">INDEX('UPTD PPA KabKota'!AV$5:AV$513,MATCH($D542,'UPTD PPA KabKota'!$C$5:$C$513,FALSE))</f>
        <v/>
      </c>
      <c r="CN542" s="218" t="str">
        <f t="array" ref="CN542">INDEX('UPTD PPA KabKota'!AW$5:AW$513,MATCH($D542,'UPTD PPA KabKota'!$C$5:$C$513,FALSE))</f>
        <v/>
      </c>
      <c r="CO542" s="218" t="str">
        <f t="array" ref="CO542">INDEX('UPTD PPA KabKota'!AX$5:AX$513,MATCH($D542,'UPTD PPA KabKota'!$C$5:$C$513,FALSE))</f>
        <v/>
      </c>
      <c r="CP542" s="218" t="str">
        <f t="array" ref="CP542">INDEX('UPTD PPA KabKota'!AY$5:AY$513,MATCH($D542,'UPTD PPA KabKota'!$C$5:$C$513,FALSE))</f>
        <v/>
      </c>
      <c r="CQ542" s="209" t="str">
        <f>IFERROR(__xludf.DUMMYFUNCTION("IF(ISBLANK($K542),"""",IF(REGEXMATCH($K542,""Peraturan""),""Ada"",IF(REGEXMATCH($K542,""Rekomendasi""),""Tidak Ada"", $K542)))
"),"#N/A")</f>
        <v>#N/A</v>
      </c>
      <c r="CR542" s="209" t="str">
        <f t="array" ref="CR542">index('UPTD PPA KabKota'!$BI$5:$BI$513,match($D542,'UPTD PPA KabKota'!$C$5:$C$513,false))</f>
        <v>Tidak Ada</v>
      </c>
      <c r="CS542" s="314" t="str">
        <f t="shared" si="98"/>
        <v>#N/A</v>
      </c>
    </row>
    <row r="543">
      <c r="A543" s="334">
        <v>537.0</v>
      </c>
      <c r="B543" s="334">
        <v>6.0</v>
      </c>
      <c r="C543" s="311" t="s">
        <v>4797</v>
      </c>
      <c r="D543" s="312" t="s">
        <v>4342</v>
      </c>
      <c r="E543" s="313"/>
      <c r="F543" s="218" t="str">
        <f t="array" ref="F543">INDEX('Ortala-KabKota'!F$2:F$415,MATCH($D543,'Ortala-KabKota'!$E$2:$E$415,FALSE))</f>
        <v>#N/A</v>
      </c>
      <c r="G543" s="218" t="str">
        <f t="array" ref="G543">INDEX('Ortala-KabKota'!G$2:G$415,MATCH($D543,'Ortala-KabKota'!$E$2:$E$415,FALSE))</f>
        <v>#N/A</v>
      </c>
      <c r="H543" s="218" t="str">
        <f t="array" ref="H543">INDEX('Ortala-KabKota'!H$2:H$415,MATCH($D543,'Ortala-KabKota'!$E$2:$E$415,FALSE))</f>
        <v>#N/A</v>
      </c>
      <c r="I543" s="218" t="str">
        <f t="array" ref="I543">INDEX('Ortala-KabKota'!I$2:I$415,MATCH($D543,'Ortala-KabKota'!$E$2:$E$415,FALSE))</f>
        <v>#N/A</v>
      </c>
      <c r="J543" s="218" t="str">
        <f t="array" ref="J543">INDEX('Ortala-KabKota'!J$2:J$415,MATCH($D543,'Ortala-KabKota'!$E$2:$E$415,FALSE))</f>
        <v>#N/A</v>
      </c>
      <c r="K543" s="218" t="str">
        <f t="array" ref="K543">INDEX('Ortala-KabKota'!K$2:K$415,MATCH($D543,'Ortala-KabKota'!$E$2:$E$415,FALSE))</f>
        <v>#N/A</v>
      </c>
      <c r="L543" s="218" t="str">
        <f t="array" ref="L543">INDEX('Ortala-KabKota'!L$2:L$415,MATCH($D543,'Ortala-KabKota'!$E$2:$E$415,FALSE))</f>
        <v>#N/A</v>
      </c>
      <c r="M543" s="218" t="str">
        <f t="array" ref="M543">INDEX('Ortala-KabKota'!M$2:M$415,MATCH($D543,'Ortala-KabKota'!$E$2:$E$415,FALSE))</f>
        <v>#N/A</v>
      </c>
      <c r="N543" s="218" t="str">
        <f t="array" ref="N543">INDEX('Ortala-KabKota'!N$2:N$415,MATCH($D543,'Ortala-KabKota'!$E$2:$E$415,FALSE))</f>
        <v>#N/A</v>
      </c>
      <c r="O543" s="218" t="str">
        <f t="array" ref="O543">INDEX('Ortala-KabKota'!O$2:O$415,MATCH($D543,'Ortala-KabKota'!$E$2:$E$415,FALSE))</f>
        <v>#N/A</v>
      </c>
      <c r="P543" s="218" t="str">
        <f t="array" ref="P543">INDEX('Ortala-KabKota'!P$2:P$415,MATCH($D543,'Ortala-KabKota'!$E$2:$E$415,FALSE))</f>
        <v>#N/A</v>
      </c>
      <c r="Q543" s="218" t="str">
        <f t="array" ref="Q543">INDEX('Ortala-KabKota'!Q$2:Q$415,MATCH($D543,'Ortala-KabKota'!$E$2:$E$415,FALSE))</f>
        <v>#N/A</v>
      </c>
      <c r="R543" s="218" t="str">
        <f t="array" ref="R543">INDEX('Ortala-KabKota'!R$2:R$415,MATCH($D543,'Ortala-KabKota'!$E$2:$E$415,FALSE))</f>
        <v>#N/A</v>
      </c>
      <c r="S543" s="218" t="str">
        <f t="array" ref="S543">INDEX('Ortala-KabKota'!S$2:S$415,MATCH($D543,'Ortala-KabKota'!$E$2:$E$415,FALSE))</f>
        <v>#N/A</v>
      </c>
      <c r="T543" s="218" t="str">
        <f t="array" ref="T543">INDEX('Ortala-KabKota'!T$2:T$415,MATCH($D543,'Ortala-KabKota'!$E$2:$E$415,FALSE))</f>
        <v>#N/A</v>
      </c>
      <c r="U543" s="218" t="str">
        <f t="array" ref="U543">INDEX('Ortala-KabKota'!U$2:U$415,MATCH($D543,'Ortala-KabKota'!$E$2:$E$415,FALSE))</f>
        <v>#N/A</v>
      </c>
      <c r="V543" s="218" t="str">
        <f t="array" ref="V543">INDEX('Ortala-KabKota'!V$2:V$415,MATCH($D543,'Ortala-KabKota'!$E$2:$E$415,FALSE))</f>
        <v>#N/A</v>
      </c>
      <c r="W543" s="218" t="str">
        <f t="array" ref="W543">INDEX('Ortala-KabKota'!W$2:W$415,MATCH($D543,'Ortala-KabKota'!$E$2:$E$415,FALSE))</f>
        <v>#N/A</v>
      </c>
      <c r="X543" s="218" t="str">
        <f t="array" ref="X543">INDEX('Ortala-KabKota'!X$2:X$415,MATCH($D543,'Ortala-KabKota'!$E$2:$E$415,FALSE))</f>
        <v>#N/A</v>
      </c>
      <c r="Y543" s="218" t="str">
        <f t="array" ref="Y543">INDEX('Ortala-KabKota'!Y$2:Y$415,MATCH($D543,'Ortala-KabKota'!$E$2:$E$415,FALSE))</f>
        <v>#N/A</v>
      </c>
      <c r="Z543" s="218" t="str">
        <f t="array" ref="Z543">INDEX('Ortala-KabKota'!Z$2:Z$415,MATCH($D543,'Ortala-KabKota'!$E$2:$E$415,FALSE))</f>
        <v>#N/A</v>
      </c>
      <c r="AA543" s="218" t="str">
        <f t="array" ref="AA543">INDEX('Ortala-KabKota'!AA$2:AA$415,MATCH($D543,'Ortala-KabKota'!$E$2:$E$415,FALSE))</f>
        <v>#N/A</v>
      </c>
      <c r="AB543" s="218" t="str">
        <f t="array" ref="AB543">INDEX('Ortala-KabKota'!AB$2:AB$415,MATCH($D543,'Ortala-KabKota'!$E$2:$E$415,FALSE))</f>
        <v>#N/A</v>
      </c>
      <c r="AC543" s="218" t="str">
        <f t="array" ref="AC543">INDEX('Ortala-KabKota'!AC$2:AC$415,MATCH($D543,'Ortala-KabKota'!$E$2:$E$415,FALSE))</f>
        <v>#N/A</v>
      </c>
      <c r="AD543" s="218" t="str">
        <f t="array" ref="AD543">INDEX('Ortala-KabKota'!AD$2:AD$415,MATCH($D543,'Ortala-KabKota'!$E$2:$E$415,FALSE))</f>
        <v>#N/A</v>
      </c>
      <c r="AE543" s="218" t="str">
        <f t="array" ref="AE543">INDEX('Ortala-KabKota'!AE$2:AE$415,MATCH($D543,'Ortala-KabKota'!$E$2:$E$415,FALSE))</f>
        <v>#N/A</v>
      </c>
      <c r="AF543" s="218" t="str">
        <f t="array" ref="AF543">INDEX('Ortala-KabKota'!AF$2:AF$415,MATCH($D543,'Ortala-KabKota'!$E$2:$E$415,FALSE))</f>
        <v>#N/A</v>
      </c>
      <c r="AG543" s="218" t="str">
        <f t="array" ref="AG543">INDEX('Ortala-KabKota'!AG$2:AG$415,MATCH($D543,'Ortala-KabKota'!$E$2:$E$415,FALSE))</f>
        <v>#N/A</v>
      </c>
      <c r="AH543" s="218" t="str">
        <f t="array" ref="AH543">INDEX('Ortala-KabKota'!AH$2:AH$415,MATCH($D543,'Ortala-KabKota'!$E$2:$E$415,FALSE))</f>
        <v>#N/A</v>
      </c>
      <c r="AI543" s="218" t="str">
        <f t="array" ref="AI543">INDEX('Ortala-KabKota'!AI$2:AI$415,MATCH($D543,'Ortala-KabKota'!$E$2:$E$415,FALSE))</f>
        <v>#N/A</v>
      </c>
      <c r="AJ543" s="218" t="str">
        <f t="array" ref="AJ543">INDEX('Ortala-KabKota'!AJ$2:AJ$415,MATCH($D543,'Ortala-KabKota'!$E$2:$E$415,FALSE))</f>
        <v>#N/A</v>
      </c>
      <c r="AK543" s="218" t="str">
        <f t="array" ref="AK543">INDEX('Ortala-KabKota'!AK$2:AK$415,MATCH($D543,'Ortala-KabKota'!$E$2:$E$415,FALSE))</f>
        <v>#N/A</v>
      </c>
      <c r="AL543" s="218" t="str">
        <f t="array" ref="AL543">INDEX('Ortala-KabKota'!AL$2:AL$415,MATCH($D543,'Ortala-KabKota'!$E$2:$E$415,FALSE))</f>
        <v>#N/A</v>
      </c>
      <c r="AM543" s="218" t="str">
        <f t="array" ref="AM543">INDEX('Ortala-KabKota'!AM$2:AM$415,MATCH($D543,'Ortala-KabKota'!$E$2:$E$415,FALSE))</f>
        <v>#N/A</v>
      </c>
      <c r="AN543" s="218" t="str">
        <f t="array" ref="AN543">INDEX('Ortala-KabKota'!AN$2:AN$415,MATCH($D543,'Ortala-KabKota'!$E$2:$E$415,FALSE))</f>
        <v>#N/A</v>
      </c>
      <c r="AO543" s="218" t="str">
        <f t="array" ref="AO543">INDEX('Ortala-KabKota'!AO$2:AO$415,MATCH($D543,'Ortala-KabKota'!$E$2:$E$415,FALSE))</f>
        <v>#N/A</v>
      </c>
      <c r="AP543" s="218" t="str">
        <f t="array" ref="AP543">INDEX('Ortala-KabKota'!AP$2:AP$415,MATCH($D543,'Ortala-KabKota'!$E$2:$E$415,FALSE))</f>
        <v>#N/A</v>
      </c>
      <c r="AQ543" s="218" t="str">
        <f t="array" ref="AQ543">INDEX('Ortala-KabKota'!AQ$2:AQ$415,MATCH($D543,'Ortala-KabKota'!$E$2:$E$415,FALSE))</f>
        <v>#N/A</v>
      </c>
      <c r="AR543" s="218" t="str">
        <f t="array" ref="AR543">INDEX('Ortala-KabKota'!AR$2:AR$415,MATCH($D543,'Ortala-KabKota'!$E$2:$E$415,FALSE))</f>
        <v>#N/A</v>
      </c>
      <c r="AS543" s="218" t="str">
        <f t="array" ref="AS543">INDEX('Ortala-KabKota'!AS$2:AS$415,MATCH($D543,'Ortala-KabKota'!$E$2:$E$415,FALSE))</f>
        <v>#N/A</v>
      </c>
      <c r="AT543" s="218" t="str">
        <f t="array" ref="AT543">INDEX('Ortala-KabKota'!AT$2:AT$415,MATCH($D543,'Ortala-KabKota'!$E$2:$E$415,FALSE))</f>
        <v>#N/A</v>
      </c>
      <c r="AU543" s="218" t="str">
        <f t="array" ref="AU543">INDEX('UPTD PPA KabKota'!D$5:D$513,MATCH($D543,'UPTD PPA KabKota'!$C$5:$C$513,FALSE))</f>
        <v/>
      </c>
      <c r="AV543" s="218" t="str">
        <f t="array" ref="AV543">INDEX('UPTD PPA KabKota'!E$5:E$513,MATCH($D543,'UPTD PPA KabKota'!$C$5:$C$513,FALSE))</f>
        <v/>
      </c>
      <c r="AW543" s="218" t="str">
        <f t="array" ref="AW543">INDEX('UPTD PPA KabKota'!F$5:F$513,MATCH($D543,'UPTD PPA KabKota'!$C$5:$C$513,FALSE))</f>
        <v/>
      </c>
      <c r="AX543" s="218" t="str">
        <f t="array" ref="AX543">INDEX('UPTD PPA KabKota'!G$5:G$513,MATCH($D543,'UPTD PPA KabKota'!$C$5:$C$513,FALSE))</f>
        <v/>
      </c>
      <c r="AY543" s="218" t="str">
        <f t="array" ref="AY543">INDEX('UPTD PPA KabKota'!H$5:H$513,MATCH($D543,'UPTD PPA KabKota'!$C$5:$C$513,FALSE))</f>
        <v/>
      </c>
      <c r="AZ543" s="218" t="str">
        <f t="array" ref="AZ543">INDEX('UPTD PPA KabKota'!I$5:I$513,MATCH($D543,'UPTD PPA KabKota'!$C$5:$C$513,FALSE))</f>
        <v/>
      </c>
      <c r="BA543" s="218" t="str">
        <f t="array" ref="BA543">INDEX('UPTD PPA KabKota'!J$5:J$513,MATCH($D543,'UPTD PPA KabKota'!$C$5:$C$513,FALSE))</f>
        <v/>
      </c>
      <c r="BB543" s="218" t="str">
        <f t="array" ref="BB543">INDEX('UPTD PPA KabKota'!K$5:K$513,MATCH($D543,'UPTD PPA KabKota'!$C$5:$C$513,FALSE))</f>
        <v/>
      </c>
      <c r="BC543" s="218" t="str">
        <f t="array" ref="BC543">INDEX('UPTD PPA KabKota'!L$5:L$513,MATCH($D543,'UPTD PPA KabKota'!$C$5:$C$513,FALSE))</f>
        <v/>
      </c>
      <c r="BD543" s="218" t="str">
        <f t="array" ref="BD543">INDEX('UPTD PPA KabKota'!M$5:M$513,MATCH($D543,'UPTD PPA KabKota'!$C$5:$C$513,FALSE))</f>
        <v/>
      </c>
      <c r="BE543" s="218" t="str">
        <f t="array" ref="BE543">INDEX('UPTD PPA KabKota'!N$5:N$513,MATCH($D543,'UPTD PPA KabKota'!$C$5:$C$513,FALSE))</f>
        <v/>
      </c>
      <c r="BF543" s="218" t="str">
        <f t="array" ref="BF543">INDEX('UPTD PPA KabKota'!O$5:O$513,MATCH($D543,'UPTD PPA KabKota'!$C$5:$C$513,FALSE))</f>
        <v/>
      </c>
      <c r="BG543" s="218" t="str">
        <f t="array" ref="BG543">INDEX('UPTD PPA KabKota'!P$5:P$513,MATCH($D543,'UPTD PPA KabKota'!$C$5:$C$513,FALSE))</f>
        <v/>
      </c>
      <c r="BH543" s="218" t="str">
        <f t="array" ref="BH543">INDEX('UPTD PPA KabKota'!Q$5:Q$513,MATCH($D543,'UPTD PPA KabKota'!$C$5:$C$513,FALSE))</f>
        <v/>
      </c>
      <c r="BI543" s="218" t="str">
        <f t="array" ref="BI543">INDEX('UPTD PPA KabKota'!R$5:R$513,MATCH($D543,'UPTD PPA KabKota'!$C$5:$C$513,FALSE))</f>
        <v/>
      </c>
      <c r="BJ543" s="218" t="str">
        <f t="array" ref="BJ543">INDEX('UPTD PPA KabKota'!S$5:S$513,MATCH($D543,'UPTD PPA KabKota'!$C$5:$C$513,FALSE))</f>
        <v/>
      </c>
      <c r="BK543" s="218" t="str">
        <f t="array" ref="BK543">INDEX('UPTD PPA KabKota'!T$5:T$513,MATCH($D543,'UPTD PPA KabKota'!$C$5:$C$513,FALSE))</f>
        <v/>
      </c>
      <c r="BL543" s="218" t="str">
        <f t="array" ref="BL543">INDEX('UPTD PPA KabKota'!U$5:U$513,MATCH($D543,'UPTD PPA KabKota'!$C$5:$C$513,FALSE))</f>
        <v/>
      </c>
      <c r="BM543" s="218" t="str">
        <f t="array" ref="BM543">INDEX('UPTD PPA KabKota'!V$5:V$513,MATCH($D543,'UPTD PPA KabKota'!$C$5:$C$513,FALSE))</f>
        <v/>
      </c>
      <c r="BN543" s="218" t="str">
        <f t="array" ref="BN543">INDEX('UPTD PPA KabKota'!W$5:W$513,MATCH($D543,'UPTD PPA KabKota'!$C$5:$C$513,FALSE))</f>
        <v/>
      </c>
      <c r="BO543" s="218" t="str">
        <f t="array" ref="BO543">INDEX('UPTD PPA KabKota'!X$5:X$513,MATCH($D543,'UPTD PPA KabKota'!$C$5:$C$513,FALSE))</f>
        <v/>
      </c>
      <c r="BP543" s="218" t="str">
        <f t="array" ref="BP543">INDEX('UPTD PPA KabKota'!Y$5:Y$513,MATCH($D543,'UPTD PPA KabKota'!$C$5:$C$513,FALSE))</f>
        <v/>
      </c>
      <c r="BQ543" s="218" t="str">
        <f t="array" ref="BQ543">INDEX('UPTD PPA KabKota'!Z$5:Z$513,MATCH($D543,'UPTD PPA KabKota'!$C$5:$C$513,FALSE))</f>
        <v/>
      </c>
      <c r="BR543" s="218" t="str">
        <f t="array" ref="BR543">INDEX('UPTD PPA KabKota'!AA$5:AA$513,MATCH($D543,'UPTD PPA KabKota'!$C$5:$C$513,FALSE))</f>
        <v/>
      </c>
      <c r="BS543" s="218" t="str">
        <f t="array" ref="BS543">INDEX('UPTD PPA KabKota'!AB$5:AB$513,MATCH($D543,'UPTD PPA KabKota'!$C$5:$C$513,FALSE))</f>
        <v/>
      </c>
      <c r="BT543" s="218" t="str">
        <f t="array" ref="BT543">INDEX('UPTD PPA KabKota'!AC$5:AC$513,MATCH($D543,'UPTD PPA KabKota'!$C$5:$C$513,FALSE))</f>
        <v/>
      </c>
      <c r="BU543" s="218" t="str">
        <f t="array" ref="BU543">INDEX('UPTD PPA KabKota'!AD$5:AD$513,MATCH($D543,'UPTD PPA KabKota'!$C$5:$C$513,FALSE))</f>
        <v/>
      </c>
      <c r="BV543" s="218" t="str">
        <f t="array" ref="BV543">INDEX('UPTD PPA KabKota'!AE$5:AE$513,MATCH($D543,'UPTD PPA KabKota'!$C$5:$C$513,FALSE))</f>
        <v/>
      </c>
      <c r="BW543" s="218" t="str">
        <f t="array" ref="BW543">INDEX('UPTD PPA KabKota'!AF$5:AF$513,MATCH($D543,'UPTD PPA KabKota'!$C$5:$C$513,FALSE))</f>
        <v/>
      </c>
      <c r="BX543" s="218" t="str">
        <f t="array" ref="BX543">INDEX('UPTD PPA KabKota'!AG$5:AG$513,MATCH($D543,'UPTD PPA KabKota'!$C$5:$C$513,FALSE))</f>
        <v/>
      </c>
      <c r="BY543" s="218" t="str">
        <f t="array" ref="BY543">INDEX('UPTD PPA KabKota'!AH$5:AH$513,MATCH($D543,'UPTD PPA KabKota'!$C$5:$C$513,FALSE))</f>
        <v/>
      </c>
      <c r="BZ543" s="218" t="str">
        <f t="array" ref="BZ543">INDEX('UPTD PPA KabKota'!AI$5:AI$513,MATCH($D543,'UPTD PPA KabKota'!$C$5:$C$513,FALSE))</f>
        <v/>
      </c>
      <c r="CA543" s="218" t="str">
        <f t="array" ref="CA543">INDEX('UPTD PPA KabKota'!AJ$5:AJ$513,MATCH($D543,'UPTD PPA KabKota'!$C$5:$C$513,FALSE))</f>
        <v/>
      </c>
      <c r="CB543" s="218" t="str">
        <f t="array" ref="CB543">INDEX('UPTD PPA KabKota'!AK$5:AK$513,MATCH($D543,'UPTD PPA KabKota'!$C$5:$C$513,FALSE))</f>
        <v/>
      </c>
      <c r="CC543" s="218" t="str">
        <f t="array" ref="CC543">INDEX('UPTD PPA KabKota'!AL$5:AL$513,MATCH($D543,'UPTD PPA KabKota'!$C$5:$C$513,FALSE))</f>
        <v/>
      </c>
      <c r="CD543" s="218" t="str">
        <f t="array" ref="CD543">INDEX('UPTD PPA KabKota'!AM$5:AM$513,MATCH($D543,'UPTD PPA KabKota'!$C$5:$C$513,FALSE))</f>
        <v/>
      </c>
      <c r="CE543" s="218" t="str">
        <f t="array" ref="CE543">INDEX('UPTD PPA KabKota'!AN$5:AN$513,MATCH($D543,'UPTD PPA KabKota'!$C$5:$C$513,FALSE))</f>
        <v/>
      </c>
      <c r="CF543" s="218" t="str">
        <f t="array" ref="CF543">INDEX('UPTD PPA KabKota'!AO$5:AO$513,MATCH($D543,'UPTD PPA KabKota'!$C$5:$C$513,FALSE))</f>
        <v/>
      </c>
      <c r="CG543" s="218" t="str">
        <f t="array" ref="CG543">INDEX('UPTD PPA KabKota'!AP$5:AP$513,MATCH($D543,'UPTD PPA KabKota'!$C$5:$C$513,FALSE))</f>
        <v/>
      </c>
      <c r="CH543" s="218" t="str">
        <f t="array" ref="CH543">INDEX('UPTD PPA KabKota'!AQ$5:AQ$513,MATCH($D543,'UPTD PPA KabKota'!$C$5:$C$513,FALSE))</f>
        <v/>
      </c>
      <c r="CI543" s="218" t="str">
        <f t="array" ref="CI543">INDEX('UPTD PPA KabKota'!AR$5:AR$513,MATCH($D543,'UPTD PPA KabKota'!$C$5:$C$513,FALSE))</f>
        <v/>
      </c>
      <c r="CJ543" s="218" t="str">
        <f t="array" ref="CJ543">INDEX('UPTD PPA KabKota'!AS$5:AS$513,MATCH($D543,'UPTD PPA KabKota'!$C$5:$C$513,FALSE))</f>
        <v/>
      </c>
      <c r="CK543" s="218" t="str">
        <f t="array" ref="CK543">INDEX('UPTD PPA KabKota'!AT$5:AT$513,MATCH($D543,'UPTD PPA KabKota'!$C$5:$C$513,FALSE))</f>
        <v/>
      </c>
      <c r="CL543" s="218" t="str">
        <f t="array" ref="CL543">INDEX('UPTD PPA KabKota'!AU$5:AU$513,MATCH($D543,'UPTD PPA KabKota'!$C$5:$C$513,FALSE))</f>
        <v/>
      </c>
      <c r="CM543" s="218" t="str">
        <f t="array" ref="CM543">INDEX('UPTD PPA KabKota'!AV$5:AV$513,MATCH($D543,'UPTD PPA KabKota'!$C$5:$C$513,FALSE))</f>
        <v/>
      </c>
      <c r="CN543" s="218" t="str">
        <f t="array" ref="CN543">INDEX('UPTD PPA KabKota'!AW$5:AW$513,MATCH($D543,'UPTD PPA KabKota'!$C$5:$C$513,FALSE))</f>
        <v/>
      </c>
      <c r="CO543" s="218" t="str">
        <f t="array" ref="CO543">INDEX('UPTD PPA KabKota'!AX$5:AX$513,MATCH($D543,'UPTD PPA KabKota'!$C$5:$C$513,FALSE))</f>
        <v/>
      </c>
      <c r="CP543" s="218" t="str">
        <f t="array" ref="CP543">INDEX('UPTD PPA KabKota'!AY$5:AY$513,MATCH($D543,'UPTD PPA KabKota'!$C$5:$C$513,FALSE))</f>
        <v/>
      </c>
      <c r="CQ543" s="209" t="str">
        <f>IFERROR(__xludf.DUMMYFUNCTION("IF(ISBLANK($K543),"""",IF(REGEXMATCH($K543,""Peraturan""),""Ada"",IF(REGEXMATCH($K543,""Rekomendasi""),""Tidak Ada"", $K543)))
"),"#N/A")</f>
        <v>#N/A</v>
      </c>
      <c r="CR543" s="209" t="str">
        <f t="array" ref="CR543">index('UPTD PPA KabKota'!$BI$5:$BI$513,match($D543,'UPTD PPA KabKota'!$C$5:$C$513,false))</f>
        <v>Tidak Ada</v>
      </c>
      <c r="CS543" s="314" t="str">
        <f t="shared" si="98"/>
        <v>#N/A</v>
      </c>
    </row>
    <row r="544">
      <c r="A544" s="334">
        <v>538.0</v>
      </c>
      <c r="B544" s="334">
        <v>7.0</v>
      </c>
      <c r="C544" s="311" t="s">
        <v>4797</v>
      </c>
      <c r="D544" s="312" t="s">
        <v>4344</v>
      </c>
      <c r="E544" s="313"/>
      <c r="F544" s="218" t="str">
        <f t="array" ref="F544">INDEX('Ortala-KabKota'!F$2:F$415,MATCH($D544,'Ortala-KabKota'!$E$2:$E$415,FALSE))</f>
        <v>#N/A</v>
      </c>
      <c r="G544" s="218" t="str">
        <f t="array" ref="G544">INDEX('Ortala-KabKota'!G$2:G$415,MATCH($D544,'Ortala-KabKota'!$E$2:$E$415,FALSE))</f>
        <v>#N/A</v>
      </c>
      <c r="H544" s="218" t="str">
        <f t="array" ref="H544">INDEX('Ortala-KabKota'!H$2:H$415,MATCH($D544,'Ortala-KabKota'!$E$2:$E$415,FALSE))</f>
        <v>#N/A</v>
      </c>
      <c r="I544" s="218" t="str">
        <f t="array" ref="I544">INDEX('Ortala-KabKota'!I$2:I$415,MATCH($D544,'Ortala-KabKota'!$E$2:$E$415,FALSE))</f>
        <v>#N/A</v>
      </c>
      <c r="J544" s="218" t="str">
        <f t="array" ref="J544">INDEX('Ortala-KabKota'!J$2:J$415,MATCH($D544,'Ortala-KabKota'!$E$2:$E$415,FALSE))</f>
        <v>#N/A</v>
      </c>
      <c r="K544" s="218" t="str">
        <f t="array" ref="K544">INDEX('Ortala-KabKota'!K$2:K$415,MATCH($D544,'Ortala-KabKota'!$E$2:$E$415,FALSE))</f>
        <v>#N/A</v>
      </c>
      <c r="L544" s="218" t="str">
        <f t="array" ref="L544">INDEX('Ortala-KabKota'!L$2:L$415,MATCH($D544,'Ortala-KabKota'!$E$2:$E$415,FALSE))</f>
        <v>#N/A</v>
      </c>
      <c r="M544" s="218" t="str">
        <f t="array" ref="M544">INDEX('Ortala-KabKota'!M$2:M$415,MATCH($D544,'Ortala-KabKota'!$E$2:$E$415,FALSE))</f>
        <v>#N/A</v>
      </c>
      <c r="N544" s="218" t="str">
        <f t="array" ref="N544">INDEX('Ortala-KabKota'!N$2:N$415,MATCH($D544,'Ortala-KabKota'!$E$2:$E$415,FALSE))</f>
        <v>#N/A</v>
      </c>
      <c r="O544" s="218" t="str">
        <f t="array" ref="O544">INDEX('Ortala-KabKota'!O$2:O$415,MATCH($D544,'Ortala-KabKota'!$E$2:$E$415,FALSE))</f>
        <v>#N/A</v>
      </c>
      <c r="P544" s="218" t="str">
        <f t="array" ref="P544">INDEX('Ortala-KabKota'!P$2:P$415,MATCH($D544,'Ortala-KabKota'!$E$2:$E$415,FALSE))</f>
        <v>#N/A</v>
      </c>
      <c r="Q544" s="218" t="str">
        <f t="array" ref="Q544">INDEX('Ortala-KabKota'!Q$2:Q$415,MATCH($D544,'Ortala-KabKota'!$E$2:$E$415,FALSE))</f>
        <v>#N/A</v>
      </c>
      <c r="R544" s="218" t="str">
        <f t="array" ref="R544">INDEX('Ortala-KabKota'!R$2:R$415,MATCH($D544,'Ortala-KabKota'!$E$2:$E$415,FALSE))</f>
        <v>#N/A</v>
      </c>
      <c r="S544" s="218" t="str">
        <f t="array" ref="S544">INDEX('Ortala-KabKota'!S$2:S$415,MATCH($D544,'Ortala-KabKota'!$E$2:$E$415,FALSE))</f>
        <v>#N/A</v>
      </c>
      <c r="T544" s="218" t="str">
        <f t="array" ref="T544">INDEX('Ortala-KabKota'!T$2:T$415,MATCH($D544,'Ortala-KabKota'!$E$2:$E$415,FALSE))</f>
        <v>#N/A</v>
      </c>
      <c r="U544" s="218" t="str">
        <f t="array" ref="U544">INDEX('Ortala-KabKota'!U$2:U$415,MATCH($D544,'Ortala-KabKota'!$E$2:$E$415,FALSE))</f>
        <v>#N/A</v>
      </c>
      <c r="V544" s="218" t="str">
        <f t="array" ref="V544">INDEX('Ortala-KabKota'!V$2:V$415,MATCH($D544,'Ortala-KabKota'!$E$2:$E$415,FALSE))</f>
        <v>#N/A</v>
      </c>
      <c r="W544" s="218" t="str">
        <f t="array" ref="W544">INDEX('Ortala-KabKota'!W$2:W$415,MATCH($D544,'Ortala-KabKota'!$E$2:$E$415,FALSE))</f>
        <v>#N/A</v>
      </c>
      <c r="X544" s="218" t="str">
        <f t="array" ref="X544">INDEX('Ortala-KabKota'!X$2:X$415,MATCH($D544,'Ortala-KabKota'!$E$2:$E$415,FALSE))</f>
        <v>#N/A</v>
      </c>
      <c r="Y544" s="218" t="str">
        <f t="array" ref="Y544">INDEX('Ortala-KabKota'!Y$2:Y$415,MATCH($D544,'Ortala-KabKota'!$E$2:$E$415,FALSE))</f>
        <v>#N/A</v>
      </c>
      <c r="Z544" s="218" t="str">
        <f t="array" ref="Z544">INDEX('Ortala-KabKota'!Z$2:Z$415,MATCH($D544,'Ortala-KabKota'!$E$2:$E$415,FALSE))</f>
        <v>#N/A</v>
      </c>
      <c r="AA544" s="218" t="str">
        <f t="array" ref="AA544">INDEX('Ortala-KabKota'!AA$2:AA$415,MATCH($D544,'Ortala-KabKota'!$E$2:$E$415,FALSE))</f>
        <v>#N/A</v>
      </c>
      <c r="AB544" s="218" t="str">
        <f t="array" ref="AB544">INDEX('Ortala-KabKota'!AB$2:AB$415,MATCH($D544,'Ortala-KabKota'!$E$2:$E$415,FALSE))</f>
        <v>#N/A</v>
      </c>
      <c r="AC544" s="218" t="str">
        <f t="array" ref="AC544">INDEX('Ortala-KabKota'!AC$2:AC$415,MATCH($D544,'Ortala-KabKota'!$E$2:$E$415,FALSE))</f>
        <v>#N/A</v>
      </c>
      <c r="AD544" s="218" t="str">
        <f t="array" ref="AD544">INDEX('Ortala-KabKota'!AD$2:AD$415,MATCH($D544,'Ortala-KabKota'!$E$2:$E$415,FALSE))</f>
        <v>#N/A</v>
      </c>
      <c r="AE544" s="218" t="str">
        <f t="array" ref="AE544">INDEX('Ortala-KabKota'!AE$2:AE$415,MATCH($D544,'Ortala-KabKota'!$E$2:$E$415,FALSE))</f>
        <v>#N/A</v>
      </c>
      <c r="AF544" s="218" t="str">
        <f t="array" ref="AF544">INDEX('Ortala-KabKota'!AF$2:AF$415,MATCH($D544,'Ortala-KabKota'!$E$2:$E$415,FALSE))</f>
        <v>#N/A</v>
      </c>
      <c r="AG544" s="218" t="str">
        <f t="array" ref="AG544">INDEX('Ortala-KabKota'!AG$2:AG$415,MATCH($D544,'Ortala-KabKota'!$E$2:$E$415,FALSE))</f>
        <v>#N/A</v>
      </c>
      <c r="AH544" s="218" t="str">
        <f t="array" ref="AH544">INDEX('Ortala-KabKota'!AH$2:AH$415,MATCH($D544,'Ortala-KabKota'!$E$2:$E$415,FALSE))</f>
        <v>#N/A</v>
      </c>
      <c r="AI544" s="218" t="str">
        <f t="array" ref="AI544">INDEX('Ortala-KabKota'!AI$2:AI$415,MATCH($D544,'Ortala-KabKota'!$E$2:$E$415,FALSE))</f>
        <v>#N/A</v>
      </c>
      <c r="AJ544" s="218" t="str">
        <f t="array" ref="AJ544">INDEX('Ortala-KabKota'!AJ$2:AJ$415,MATCH($D544,'Ortala-KabKota'!$E$2:$E$415,FALSE))</f>
        <v>#N/A</v>
      </c>
      <c r="AK544" s="218" t="str">
        <f t="array" ref="AK544">INDEX('Ortala-KabKota'!AK$2:AK$415,MATCH($D544,'Ortala-KabKota'!$E$2:$E$415,FALSE))</f>
        <v>#N/A</v>
      </c>
      <c r="AL544" s="218" t="str">
        <f t="array" ref="AL544">INDEX('Ortala-KabKota'!AL$2:AL$415,MATCH($D544,'Ortala-KabKota'!$E$2:$E$415,FALSE))</f>
        <v>#N/A</v>
      </c>
      <c r="AM544" s="218" t="str">
        <f t="array" ref="AM544">INDEX('Ortala-KabKota'!AM$2:AM$415,MATCH($D544,'Ortala-KabKota'!$E$2:$E$415,FALSE))</f>
        <v>#N/A</v>
      </c>
      <c r="AN544" s="218" t="str">
        <f t="array" ref="AN544">INDEX('Ortala-KabKota'!AN$2:AN$415,MATCH($D544,'Ortala-KabKota'!$E$2:$E$415,FALSE))</f>
        <v>#N/A</v>
      </c>
      <c r="AO544" s="218" t="str">
        <f t="array" ref="AO544">INDEX('Ortala-KabKota'!AO$2:AO$415,MATCH($D544,'Ortala-KabKota'!$E$2:$E$415,FALSE))</f>
        <v>#N/A</v>
      </c>
      <c r="AP544" s="218" t="str">
        <f t="array" ref="AP544">INDEX('Ortala-KabKota'!AP$2:AP$415,MATCH($D544,'Ortala-KabKota'!$E$2:$E$415,FALSE))</f>
        <v>#N/A</v>
      </c>
      <c r="AQ544" s="218" t="str">
        <f t="array" ref="AQ544">INDEX('Ortala-KabKota'!AQ$2:AQ$415,MATCH($D544,'Ortala-KabKota'!$E$2:$E$415,FALSE))</f>
        <v>#N/A</v>
      </c>
      <c r="AR544" s="218" t="str">
        <f t="array" ref="AR544">INDEX('Ortala-KabKota'!AR$2:AR$415,MATCH($D544,'Ortala-KabKota'!$E$2:$E$415,FALSE))</f>
        <v>#N/A</v>
      </c>
      <c r="AS544" s="218" t="str">
        <f t="array" ref="AS544">INDEX('Ortala-KabKota'!AS$2:AS$415,MATCH($D544,'Ortala-KabKota'!$E$2:$E$415,FALSE))</f>
        <v>#N/A</v>
      </c>
      <c r="AT544" s="218" t="str">
        <f t="array" ref="AT544">INDEX('Ortala-KabKota'!AT$2:AT$415,MATCH($D544,'Ortala-KabKota'!$E$2:$E$415,FALSE))</f>
        <v>#N/A</v>
      </c>
      <c r="AU544" s="218" t="str">
        <f t="array" ref="AU544">INDEX('UPTD PPA KabKota'!D$5:D$513,MATCH($D544,'UPTD PPA KabKota'!$C$5:$C$513,FALSE))</f>
        <v/>
      </c>
      <c r="AV544" s="218" t="str">
        <f t="array" ref="AV544">INDEX('UPTD PPA KabKota'!E$5:E$513,MATCH($D544,'UPTD PPA KabKota'!$C$5:$C$513,FALSE))</f>
        <v/>
      </c>
      <c r="AW544" s="218" t="str">
        <f t="array" ref="AW544">INDEX('UPTD PPA KabKota'!F$5:F$513,MATCH($D544,'UPTD PPA KabKota'!$C$5:$C$513,FALSE))</f>
        <v/>
      </c>
      <c r="AX544" s="218" t="str">
        <f t="array" ref="AX544">INDEX('UPTD PPA KabKota'!G$5:G$513,MATCH($D544,'UPTD PPA KabKota'!$C$5:$C$513,FALSE))</f>
        <v/>
      </c>
      <c r="AY544" s="218" t="str">
        <f t="array" ref="AY544">INDEX('UPTD PPA KabKota'!H$5:H$513,MATCH($D544,'UPTD PPA KabKota'!$C$5:$C$513,FALSE))</f>
        <v/>
      </c>
      <c r="AZ544" s="218" t="str">
        <f t="array" ref="AZ544">INDEX('UPTD PPA KabKota'!I$5:I$513,MATCH($D544,'UPTD PPA KabKota'!$C$5:$C$513,FALSE))</f>
        <v/>
      </c>
      <c r="BA544" s="218" t="str">
        <f t="array" ref="BA544">INDEX('UPTD PPA KabKota'!J$5:J$513,MATCH($D544,'UPTD PPA KabKota'!$C$5:$C$513,FALSE))</f>
        <v/>
      </c>
      <c r="BB544" s="218" t="str">
        <f t="array" ref="BB544">INDEX('UPTD PPA KabKota'!K$5:K$513,MATCH($D544,'UPTD PPA KabKota'!$C$5:$C$513,FALSE))</f>
        <v/>
      </c>
      <c r="BC544" s="218" t="str">
        <f t="array" ref="BC544">INDEX('UPTD PPA KabKota'!L$5:L$513,MATCH($D544,'UPTD PPA KabKota'!$C$5:$C$513,FALSE))</f>
        <v/>
      </c>
      <c r="BD544" s="218" t="str">
        <f t="array" ref="BD544">INDEX('UPTD PPA KabKota'!M$5:M$513,MATCH($D544,'UPTD PPA KabKota'!$C$5:$C$513,FALSE))</f>
        <v/>
      </c>
      <c r="BE544" s="218" t="str">
        <f t="array" ref="BE544">INDEX('UPTD PPA KabKota'!N$5:N$513,MATCH($D544,'UPTD PPA KabKota'!$C$5:$C$513,FALSE))</f>
        <v/>
      </c>
      <c r="BF544" s="218" t="str">
        <f t="array" ref="BF544">INDEX('UPTD PPA KabKota'!O$5:O$513,MATCH($D544,'UPTD PPA KabKota'!$C$5:$C$513,FALSE))</f>
        <v/>
      </c>
      <c r="BG544" s="218" t="str">
        <f t="array" ref="BG544">INDEX('UPTD PPA KabKota'!P$5:P$513,MATCH($D544,'UPTD PPA KabKota'!$C$5:$C$513,FALSE))</f>
        <v/>
      </c>
      <c r="BH544" s="218" t="str">
        <f t="array" ref="BH544">INDEX('UPTD PPA KabKota'!Q$5:Q$513,MATCH($D544,'UPTD PPA KabKota'!$C$5:$C$513,FALSE))</f>
        <v/>
      </c>
      <c r="BI544" s="218" t="str">
        <f t="array" ref="BI544">INDEX('UPTD PPA KabKota'!R$5:R$513,MATCH($D544,'UPTD PPA KabKota'!$C$5:$C$513,FALSE))</f>
        <v/>
      </c>
      <c r="BJ544" s="218" t="str">
        <f t="array" ref="BJ544">INDEX('UPTD PPA KabKota'!S$5:S$513,MATCH($D544,'UPTD PPA KabKota'!$C$5:$C$513,FALSE))</f>
        <v/>
      </c>
      <c r="BK544" s="218" t="str">
        <f t="array" ref="BK544">INDEX('UPTD PPA KabKota'!T$5:T$513,MATCH($D544,'UPTD PPA KabKota'!$C$5:$C$513,FALSE))</f>
        <v/>
      </c>
      <c r="BL544" s="218" t="str">
        <f t="array" ref="BL544">INDEX('UPTD PPA KabKota'!U$5:U$513,MATCH($D544,'UPTD PPA KabKota'!$C$5:$C$513,FALSE))</f>
        <v/>
      </c>
      <c r="BM544" s="218" t="str">
        <f t="array" ref="BM544">INDEX('UPTD PPA KabKota'!V$5:V$513,MATCH($D544,'UPTD PPA KabKota'!$C$5:$C$513,FALSE))</f>
        <v/>
      </c>
      <c r="BN544" s="218" t="str">
        <f t="array" ref="BN544">INDEX('UPTD PPA KabKota'!W$5:W$513,MATCH($D544,'UPTD PPA KabKota'!$C$5:$C$513,FALSE))</f>
        <v/>
      </c>
      <c r="BO544" s="218" t="str">
        <f t="array" ref="BO544">INDEX('UPTD PPA KabKota'!X$5:X$513,MATCH($D544,'UPTD PPA KabKota'!$C$5:$C$513,FALSE))</f>
        <v/>
      </c>
      <c r="BP544" s="218" t="str">
        <f t="array" ref="BP544">INDEX('UPTD PPA KabKota'!Y$5:Y$513,MATCH($D544,'UPTD PPA KabKota'!$C$5:$C$513,FALSE))</f>
        <v/>
      </c>
      <c r="BQ544" s="218" t="str">
        <f t="array" ref="BQ544">INDEX('UPTD PPA KabKota'!Z$5:Z$513,MATCH($D544,'UPTD PPA KabKota'!$C$5:$C$513,FALSE))</f>
        <v/>
      </c>
      <c r="BR544" s="218" t="str">
        <f t="array" ref="BR544">INDEX('UPTD PPA KabKota'!AA$5:AA$513,MATCH($D544,'UPTD PPA KabKota'!$C$5:$C$513,FALSE))</f>
        <v/>
      </c>
      <c r="BS544" s="218" t="str">
        <f t="array" ref="BS544">INDEX('UPTD PPA KabKota'!AB$5:AB$513,MATCH($D544,'UPTD PPA KabKota'!$C$5:$C$513,FALSE))</f>
        <v/>
      </c>
      <c r="BT544" s="218" t="str">
        <f t="array" ref="BT544">INDEX('UPTD PPA KabKota'!AC$5:AC$513,MATCH($D544,'UPTD PPA KabKota'!$C$5:$C$513,FALSE))</f>
        <v/>
      </c>
      <c r="BU544" s="218" t="str">
        <f t="array" ref="BU544">INDEX('UPTD PPA KabKota'!AD$5:AD$513,MATCH($D544,'UPTD PPA KabKota'!$C$5:$C$513,FALSE))</f>
        <v/>
      </c>
      <c r="BV544" s="218" t="str">
        <f t="array" ref="BV544">INDEX('UPTD PPA KabKota'!AE$5:AE$513,MATCH($D544,'UPTD PPA KabKota'!$C$5:$C$513,FALSE))</f>
        <v/>
      </c>
      <c r="BW544" s="218" t="str">
        <f t="array" ref="BW544">INDEX('UPTD PPA KabKota'!AF$5:AF$513,MATCH($D544,'UPTD PPA KabKota'!$C$5:$C$513,FALSE))</f>
        <v/>
      </c>
      <c r="BX544" s="218" t="str">
        <f t="array" ref="BX544">INDEX('UPTD PPA KabKota'!AG$5:AG$513,MATCH($D544,'UPTD PPA KabKota'!$C$5:$C$513,FALSE))</f>
        <v/>
      </c>
      <c r="BY544" s="218" t="str">
        <f t="array" ref="BY544">INDEX('UPTD PPA KabKota'!AH$5:AH$513,MATCH($D544,'UPTD PPA KabKota'!$C$5:$C$513,FALSE))</f>
        <v/>
      </c>
      <c r="BZ544" s="218" t="str">
        <f t="array" ref="BZ544">INDEX('UPTD PPA KabKota'!AI$5:AI$513,MATCH($D544,'UPTD PPA KabKota'!$C$5:$C$513,FALSE))</f>
        <v/>
      </c>
      <c r="CA544" s="218" t="str">
        <f t="array" ref="CA544">INDEX('UPTD PPA KabKota'!AJ$5:AJ$513,MATCH($D544,'UPTD PPA KabKota'!$C$5:$C$513,FALSE))</f>
        <v/>
      </c>
      <c r="CB544" s="218" t="str">
        <f t="array" ref="CB544">INDEX('UPTD PPA KabKota'!AK$5:AK$513,MATCH($D544,'UPTD PPA KabKota'!$C$5:$C$513,FALSE))</f>
        <v/>
      </c>
      <c r="CC544" s="218" t="str">
        <f t="array" ref="CC544">INDEX('UPTD PPA KabKota'!AL$5:AL$513,MATCH($D544,'UPTD PPA KabKota'!$C$5:$C$513,FALSE))</f>
        <v/>
      </c>
      <c r="CD544" s="218" t="str">
        <f t="array" ref="CD544">INDEX('UPTD PPA KabKota'!AM$5:AM$513,MATCH($D544,'UPTD PPA KabKota'!$C$5:$C$513,FALSE))</f>
        <v/>
      </c>
      <c r="CE544" s="218" t="str">
        <f t="array" ref="CE544">INDEX('UPTD PPA KabKota'!AN$5:AN$513,MATCH($D544,'UPTD PPA KabKota'!$C$5:$C$513,FALSE))</f>
        <v/>
      </c>
      <c r="CF544" s="218" t="str">
        <f t="array" ref="CF544">INDEX('UPTD PPA KabKota'!AO$5:AO$513,MATCH($D544,'UPTD PPA KabKota'!$C$5:$C$513,FALSE))</f>
        <v/>
      </c>
      <c r="CG544" s="218" t="str">
        <f t="array" ref="CG544">INDEX('UPTD PPA KabKota'!AP$5:AP$513,MATCH($D544,'UPTD PPA KabKota'!$C$5:$C$513,FALSE))</f>
        <v/>
      </c>
      <c r="CH544" s="218" t="str">
        <f t="array" ref="CH544">INDEX('UPTD PPA KabKota'!AQ$5:AQ$513,MATCH($D544,'UPTD PPA KabKota'!$C$5:$C$513,FALSE))</f>
        <v/>
      </c>
      <c r="CI544" s="218" t="str">
        <f t="array" ref="CI544">INDEX('UPTD PPA KabKota'!AR$5:AR$513,MATCH($D544,'UPTD PPA KabKota'!$C$5:$C$513,FALSE))</f>
        <v/>
      </c>
      <c r="CJ544" s="218" t="str">
        <f t="array" ref="CJ544">INDEX('UPTD PPA KabKota'!AS$5:AS$513,MATCH($D544,'UPTD PPA KabKota'!$C$5:$C$513,FALSE))</f>
        <v/>
      </c>
      <c r="CK544" s="218" t="str">
        <f t="array" ref="CK544">INDEX('UPTD PPA KabKota'!AT$5:AT$513,MATCH($D544,'UPTD PPA KabKota'!$C$5:$C$513,FALSE))</f>
        <v/>
      </c>
      <c r="CL544" s="218" t="str">
        <f t="array" ref="CL544">INDEX('UPTD PPA KabKota'!AU$5:AU$513,MATCH($D544,'UPTD PPA KabKota'!$C$5:$C$513,FALSE))</f>
        <v/>
      </c>
      <c r="CM544" s="218" t="str">
        <f t="array" ref="CM544">INDEX('UPTD PPA KabKota'!AV$5:AV$513,MATCH($D544,'UPTD PPA KabKota'!$C$5:$C$513,FALSE))</f>
        <v/>
      </c>
      <c r="CN544" s="218" t="str">
        <f t="array" ref="CN544">INDEX('UPTD PPA KabKota'!AW$5:AW$513,MATCH($D544,'UPTD PPA KabKota'!$C$5:$C$513,FALSE))</f>
        <v/>
      </c>
      <c r="CO544" s="218" t="str">
        <f t="array" ref="CO544">INDEX('UPTD PPA KabKota'!AX$5:AX$513,MATCH($D544,'UPTD PPA KabKota'!$C$5:$C$513,FALSE))</f>
        <v/>
      </c>
      <c r="CP544" s="218" t="str">
        <f t="array" ref="CP544">INDEX('UPTD PPA KabKota'!AY$5:AY$513,MATCH($D544,'UPTD PPA KabKota'!$C$5:$C$513,FALSE))</f>
        <v/>
      </c>
      <c r="CQ544" s="209" t="str">
        <f>IFERROR(__xludf.DUMMYFUNCTION("IF(ISBLANK($K544),"""",IF(REGEXMATCH($K544,""Peraturan""),""Ada"",IF(REGEXMATCH($K544,""Rekomendasi""),""Tidak Ada"", $K544)))
"),"#N/A")</f>
        <v>#N/A</v>
      </c>
      <c r="CR544" s="209" t="str">
        <f t="array" ref="CR544">index('UPTD PPA KabKota'!$BI$5:$BI$513,match($D544,'UPTD PPA KabKota'!$C$5:$C$513,false))</f>
        <v>Tidak Ada</v>
      </c>
      <c r="CS544" s="314" t="str">
        <f t="shared" si="98"/>
        <v>#N/A</v>
      </c>
    </row>
    <row r="545">
      <c r="A545" s="334">
        <v>539.0</v>
      </c>
      <c r="B545" s="334">
        <v>8.0</v>
      </c>
      <c r="C545" s="311" t="s">
        <v>4797</v>
      </c>
      <c r="D545" s="312" t="s">
        <v>4336</v>
      </c>
      <c r="E545" s="315">
        <v>45689.0</v>
      </c>
      <c r="F545" s="218" t="str">
        <f t="array" ref="F545">INDEX('Ortala-KabKota'!F$2:F$415,MATCH($D545,'Ortala-KabKota'!$E$2:$E$415,FALSE))</f>
        <v/>
      </c>
      <c r="G545" s="218" t="str">
        <f t="array" ref="G545">INDEX('Ortala-KabKota'!G$2:G$415,MATCH($D545,'Ortala-KabKota'!$E$2:$E$415,FALSE))</f>
        <v/>
      </c>
      <c r="H545" s="218" t="str">
        <f t="array" ref="H545">INDEX('Ortala-KabKota'!H$2:H$415,MATCH($D545,'Ortala-KabKota'!$E$2:$E$415,FALSE))</f>
        <v/>
      </c>
      <c r="I545" s="218" t="str">
        <f t="array" ref="I545">INDEX('Ortala-KabKota'!I$2:I$415,MATCH($D545,'Ortala-KabKota'!$E$2:$E$415,FALSE))</f>
        <v/>
      </c>
      <c r="J545" s="218" t="str">
        <f t="array" ref="J545">INDEX('Ortala-KabKota'!J$2:J$415,MATCH($D545,'Ortala-KabKota'!$E$2:$E$415,FALSE))</f>
        <v/>
      </c>
      <c r="K545" s="218" t="str">
        <f t="array" ref="K545">INDEX('Ortala-KabKota'!K$2:K$415,MATCH($D545,'Ortala-KabKota'!$E$2:$E$415,FALSE))</f>
        <v>Peraturan Bupati Tolikara Nomor 27 Tahun 2022</v>
      </c>
      <c r="L545" s="218">
        <f t="array" ref="L545">INDEX('Ortala-KabKota'!L$2:L$415,MATCH($D545,'Ortala-KabKota'!$E$2:$E$415,FALSE))</f>
        <v>2022</v>
      </c>
      <c r="M545" s="218" t="str">
        <f t="array" ref="M545">INDEX('Ortala-KabKota'!M$2:M$415,MATCH($D545,'Ortala-KabKota'!$E$2:$E$415,FALSE))</f>
        <v>B</v>
      </c>
      <c r="N545" s="218" t="str">
        <f t="array" ref="N545">INDEX('Ortala-KabKota'!N$2:N$415,MATCH($D545,'Ortala-KabKota'!$E$2:$E$415,FALSE))</f>
        <v/>
      </c>
      <c r="O545" s="218" t="str">
        <f t="array" ref="O545">INDEX('Ortala-KabKota'!O$2:O$415,MATCH($D545,'Ortala-KabKota'!$E$2:$E$415,FALSE))</f>
        <v/>
      </c>
      <c r="P545" s="218" t="str">
        <f t="array" ref="P545">INDEX('Ortala-KabKota'!P$2:P$415,MATCH($D545,'Ortala-KabKota'!$E$2:$E$415,FALSE))</f>
        <v/>
      </c>
      <c r="Q545" s="218" t="str">
        <f t="array" ref="Q545">INDEX('Ortala-KabKota'!Q$2:Q$415,MATCH($D545,'Ortala-KabKota'!$E$2:$E$415,FALSE))</f>
        <v/>
      </c>
      <c r="R545" s="218" t="str">
        <f t="array" ref="R545">INDEX('Ortala-KabKota'!R$2:R$415,MATCH($D545,'Ortala-KabKota'!$E$2:$E$415,FALSE))</f>
        <v/>
      </c>
      <c r="S545" s="218" t="str">
        <f t="array" ref="S545">INDEX('Ortala-KabKota'!S$2:S$415,MATCH($D545,'Ortala-KabKota'!$E$2:$E$415,FALSE))</f>
        <v/>
      </c>
      <c r="T545" s="218" t="str">
        <f t="array" ref="T545">INDEX('Ortala-KabKota'!T$2:T$415,MATCH($D545,'Ortala-KabKota'!$E$2:$E$415,FALSE))</f>
        <v/>
      </c>
      <c r="U545" s="218" t="str">
        <f t="array" ref="U545">INDEX('Ortala-KabKota'!U$2:U$415,MATCH($D545,'Ortala-KabKota'!$E$2:$E$415,FALSE))</f>
        <v/>
      </c>
      <c r="V545" s="218" t="str">
        <f t="array" ref="V545">INDEX('Ortala-KabKota'!V$2:V$415,MATCH($D545,'Ortala-KabKota'!$E$2:$E$415,FALSE))</f>
        <v/>
      </c>
      <c r="W545" s="218" t="str">
        <f t="array" ref="W545">INDEX('Ortala-KabKota'!W$2:W$415,MATCH($D545,'Ortala-KabKota'!$E$2:$E$415,FALSE))</f>
        <v/>
      </c>
      <c r="X545" s="218" t="str">
        <f t="array" ref="X545">INDEX('Ortala-KabKota'!X$2:X$415,MATCH($D545,'Ortala-KabKota'!$E$2:$E$415,FALSE))</f>
        <v/>
      </c>
      <c r="Y545" s="218" t="str">
        <f t="array" ref="Y545">INDEX('Ortala-KabKota'!Y$2:Y$415,MATCH($D545,'Ortala-KabKota'!$E$2:$E$415,FALSE))</f>
        <v/>
      </c>
      <c r="Z545" s="218" t="str">
        <f t="array" ref="Z545">INDEX('Ortala-KabKota'!Z$2:Z$415,MATCH($D545,'Ortala-KabKota'!$E$2:$E$415,FALSE))</f>
        <v/>
      </c>
      <c r="AA545" s="218" t="str">
        <f t="array" ref="AA545">INDEX('Ortala-KabKota'!AA$2:AA$415,MATCH($D545,'Ortala-KabKota'!$E$2:$E$415,FALSE))</f>
        <v/>
      </c>
      <c r="AB545" s="218" t="str">
        <f t="array" ref="AB545">INDEX('Ortala-KabKota'!AB$2:AB$415,MATCH($D545,'Ortala-KabKota'!$E$2:$E$415,FALSE))</f>
        <v/>
      </c>
      <c r="AC545" s="218" t="str">
        <f t="array" ref="AC545">INDEX('Ortala-KabKota'!AC$2:AC$415,MATCH($D545,'Ortala-KabKota'!$E$2:$E$415,FALSE))</f>
        <v/>
      </c>
      <c r="AD545" s="218" t="str">
        <f t="array" ref="AD545">INDEX('Ortala-KabKota'!AD$2:AD$415,MATCH($D545,'Ortala-KabKota'!$E$2:$E$415,FALSE))</f>
        <v/>
      </c>
      <c r="AE545" s="218" t="str">
        <f t="array" ref="AE545">INDEX('Ortala-KabKota'!AE$2:AE$415,MATCH($D545,'Ortala-KabKota'!$E$2:$E$415,FALSE))</f>
        <v/>
      </c>
      <c r="AF545" s="218" t="str">
        <f t="array" ref="AF545">INDEX('Ortala-KabKota'!AF$2:AF$415,MATCH($D545,'Ortala-KabKota'!$E$2:$E$415,FALSE))</f>
        <v/>
      </c>
      <c r="AG545" s="218" t="str">
        <f t="array" ref="AG545">INDEX('Ortala-KabKota'!AG$2:AG$415,MATCH($D545,'Ortala-KabKota'!$E$2:$E$415,FALSE))</f>
        <v/>
      </c>
      <c r="AH545" s="218" t="str">
        <f t="array" ref="AH545">INDEX('Ortala-KabKota'!AH$2:AH$415,MATCH($D545,'Ortala-KabKota'!$E$2:$E$415,FALSE))</f>
        <v/>
      </c>
      <c r="AI545" s="218" t="str">
        <f t="array" ref="AI545">INDEX('Ortala-KabKota'!AI$2:AI$415,MATCH($D545,'Ortala-KabKota'!$E$2:$E$415,FALSE))</f>
        <v/>
      </c>
      <c r="AJ545" s="218" t="str">
        <f t="array" ref="AJ545">INDEX('Ortala-KabKota'!AJ$2:AJ$415,MATCH($D545,'Ortala-KabKota'!$E$2:$E$415,FALSE))</f>
        <v/>
      </c>
      <c r="AK545" s="218" t="str">
        <f t="array" ref="AK545">INDEX('Ortala-KabKota'!AK$2:AK$415,MATCH($D545,'Ortala-KabKota'!$E$2:$E$415,FALSE))</f>
        <v/>
      </c>
      <c r="AL545" s="218" t="str">
        <f t="array" ref="AL545">INDEX('Ortala-KabKota'!AL$2:AL$415,MATCH($D545,'Ortala-KabKota'!$E$2:$E$415,FALSE))</f>
        <v/>
      </c>
      <c r="AM545" s="218" t="str">
        <f t="array" ref="AM545">INDEX('Ortala-KabKota'!AM$2:AM$415,MATCH($D545,'Ortala-KabKota'!$E$2:$E$415,FALSE))</f>
        <v/>
      </c>
      <c r="AN545" s="218" t="str">
        <f t="array" ref="AN545">INDEX('Ortala-KabKota'!AN$2:AN$415,MATCH($D545,'Ortala-KabKota'!$E$2:$E$415,FALSE))</f>
        <v/>
      </c>
      <c r="AO545" s="218" t="str">
        <f t="array" ref="AO545">INDEX('Ortala-KabKota'!AO$2:AO$415,MATCH($D545,'Ortala-KabKota'!$E$2:$E$415,FALSE))</f>
        <v/>
      </c>
      <c r="AP545" s="218" t="str">
        <f t="array" ref="AP545">INDEX('Ortala-KabKota'!AP$2:AP$415,MATCH($D545,'Ortala-KabKota'!$E$2:$E$415,FALSE))</f>
        <v/>
      </c>
      <c r="AQ545" s="218" t="str">
        <f t="array" ref="AQ545">INDEX('Ortala-KabKota'!AQ$2:AQ$415,MATCH($D545,'Ortala-KabKota'!$E$2:$E$415,FALSE))</f>
        <v/>
      </c>
      <c r="AR545" s="218" t="str">
        <f t="array" ref="AR545">INDEX('Ortala-KabKota'!AR$2:AR$415,MATCH($D545,'Ortala-KabKota'!$E$2:$E$415,FALSE))</f>
        <v/>
      </c>
      <c r="AS545" s="218" t="str">
        <f t="array" ref="AS545">INDEX('Ortala-KabKota'!AS$2:AS$415,MATCH($D545,'Ortala-KabKota'!$E$2:$E$415,FALSE))</f>
        <v/>
      </c>
      <c r="AT545" s="218" t="str">
        <f t="array" ref="AT545">INDEX('Ortala-KabKota'!AT$2:AT$415,MATCH($D545,'Ortala-KabKota'!$E$2:$E$415,FALSE))</f>
        <v/>
      </c>
      <c r="AU545" s="218" t="str">
        <f t="array" ref="AU545">INDEX('UPTD PPA KabKota'!D$5:D$513,MATCH($D545,'UPTD PPA KabKota'!$C$5:$C$513,FALSE))</f>
        <v/>
      </c>
      <c r="AV545" s="218" t="str">
        <f t="array" ref="AV545">INDEX('UPTD PPA KabKota'!E$5:E$513,MATCH($D545,'UPTD PPA KabKota'!$C$5:$C$513,FALSE))</f>
        <v/>
      </c>
      <c r="AW545" s="218" t="str">
        <f t="array" ref="AW545">INDEX('UPTD PPA KabKota'!F$5:F$513,MATCH($D545,'UPTD PPA KabKota'!$C$5:$C$513,FALSE))</f>
        <v/>
      </c>
      <c r="AX545" s="218" t="str">
        <f t="array" ref="AX545">INDEX('UPTD PPA KabKota'!G$5:G$513,MATCH($D545,'UPTD PPA KabKota'!$C$5:$C$513,FALSE))</f>
        <v/>
      </c>
      <c r="AY545" s="218" t="str">
        <f t="array" ref="AY545">INDEX('UPTD PPA KabKota'!H$5:H$513,MATCH($D545,'UPTD PPA KabKota'!$C$5:$C$513,FALSE))</f>
        <v/>
      </c>
      <c r="AZ545" s="218" t="str">
        <f t="array" ref="AZ545">INDEX('UPTD PPA KabKota'!I$5:I$513,MATCH($D545,'UPTD PPA KabKota'!$C$5:$C$513,FALSE))</f>
        <v>Peraturan Bupati Tolikara Nomor 27 Tahun 2022</v>
      </c>
      <c r="BA545" s="218">
        <f t="array" ref="BA545">INDEX('UPTD PPA KabKota'!J$5:J$513,MATCH($D545,'UPTD PPA KabKota'!$C$5:$C$513,FALSE))</f>
        <v>2022</v>
      </c>
      <c r="BB545" s="218" t="str">
        <f t="array" ref="BB545">INDEX('UPTD PPA KabKota'!K$5:K$513,MATCH($D545,'UPTD PPA KabKota'!$C$5:$C$513,FALSE))</f>
        <v>Perkada tidak dapat diakses</v>
      </c>
      <c r="BC545" s="218" t="str">
        <f t="array" ref="BC545">INDEX('UPTD PPA KabKota'!L$5:L$513,MATCH($D545,'UPTD PPA KabKota'!$C$5:$C$513,FALSE))</f>
        <v/>
      </c>
      <c r="BD545" s="218" t="str">
        <f t="array" ref="BD545">INDEX('UPTD PPA KabKota'!M$5:M$513,MATCH($D545,'UPTD PPA KabKota'!$C$5:$C$513,FALSE))</f>
        <v/>
      </c>
      <c r="BE545" s="218" t="str">
        <f t="array" ref="BE545">INDEX('UPTD PPA KabKota'!N$5:N$513,MATCH($D545,'UPTD PPA KabKota'!$C$5:$C$513,FALSE))</f>
        <v/>
      </c>
      <c r="BF545" s="218" t="str">
        <f t="array" ref="BF545">INDEX('UPTD PPA KabKota'!O$5:O$513,MATCH($D545,'UPTD PPA KabKota'!$C$5:$C$513,FALSE))</f>
        <v/>
      </c>
      <c r="BG545" s="218" t="str">
        <f t="array" ref="BG545">INDEX('UPTD PPA KabKota'!P$5:P$513,MATCH($D545,'UPTD PPA KabKota'!$C$5:$C$513,FALSE))</f>
        <v/>
      </c>
      <c r="BH545" s="218" t="str">
        <f t="array" ref="BH545">INDEX('UPTD PPA KabKota'!Q$5:Q$513,MATCH($D545,'UPTD PPA KabKota'!$C$5:$C$513,FALSE))</f>
        <v/>
      </c>
      <c r="BI545" s="218" t="str">
        <f t="array" ref="BI545">INDEX('UPTD PPA KabKota'!R$5:R$513,MATCH($D545,'UPTD PPA KabKota'!$C$5:$C$513,FALSE))</f>
        <v/>
      </c>
      <c r="BJ545" s="218" t="str">
        <f t="array" ref="BJ545">INDEX('UPTD PPA KabKota'!S$5:S$513,MATCH($D545,'UPTD PPA KabKota'!$C$5:$C$513,FALSE))</f>
        <v/>
      </c>
      <c r="BK545" s="218" t="str">
        <f t="array" ref="BK545">INDEX('UPTD PPA KabKota'!T$5:T$513,MATCH($D545,'UPTD PPA KabKota'!$C$5:$C$513,FALSE))</f>
        <v/>
      </c>
      <c r="BL545" s="218" t="str">
        <f t="array" ref="BL545">INDEX('UPTD PPA KabKota'!U$5:U$513,MATCH($D545,'UPTD PPA KabKota'!$C$5:$C$513,FALSE))</f>
        <v/>
      </c>
      <c r="BM545" s="218" t="str">
        <f t="array" ref="BM545">INDEX('UPTD PPA KabKota'!V$5:V$513,MATCH($D545,'UPTD PPA KabKota'!$C$5:$C$513,FALSE))</f>
        <v/>
      </c>
      <c r="BN545" s="218" t="str">
        <f t="array" ref="BN545">INDEX('UPTD PPA KabKota'!W$5:W$513,MATCH($D545,'UPTD PPA KabKota'!$C$5:$C$513,FALSE))</f>
        <v/>
      </c>
      <c r="BO545" s="218" t="str">
        <f t="array" ref="BO545">INDEX('UPTD PPA KabKota'!X$5:X$513,MATCH($D545,'UPTD PPA KabKota'!$C$5:$C$513,FALSE))</f>
        <v/>
      </c>
      <c r="BP545" s="218" t="str">
        <f t="array" ref="BP545">INDEX('UPTD PPA KabKota'!Y$5:Y$513,MATCH($D545,'UPTD PPA KabKota'!$C$5:$C$513,FALSE))</f>
        <v/>
      </c>
      <c r="BQ545" s="218" t="str">
        <f t="array" ref="BQ545">INDEX('UPTD PPA KabKota'!Z$5:Z$513,MATCH($D545,'UPTD PPA KabKota'!$C$5:$C$513,FALSE))</f>
        <v/>
      </c>
      <c r="BR545" s="218" t="str">
        <f t="array" ref="BR545">INDEX('UPTD PPA KabKota'!AA$5:AA$513,MATCH($D545,'UPTD PPA KabKota'!$C$5:$C$513,FALSE))</f>
        <v/>
      </c>
      <c r="BS545" s="218" t="str">
        <f t="array" ref="BS545">INDEX('UPTD PPA KabKota'!AB$5:AB$513,MATCH($D545,'UPTD PPA KabKota'!$C$5:$C$513,FALSE))</f>
        <v/>
      </c>
      <c r="BT545" s="218" t="str">
        <f t="array" ref="BT545">INDEX('UPTD PPA KabKota'!AC$5:AC$513,MATCH($D545,'UPTD PPA KabKota'!$C$5:$C$513,FALSE))</f>
        <v/>
      </c>
      <c r="BU545" s="218" t="str">
        <f t="array" ref="BU545">INDEX('UPTD PPA KabKota'!AD$5:AD$513,MATCH($D545,'UPTD PPA KabKota'!$C$5:$C$513,FALSE))</f>
        <v/>
      </c>
      <c r="BV545" s="218" t="str">
        <f t="array" ref="BV545">INDEX('UPTD PPA KabKota'!AE$5:AE$513,MATCH($D545,'UPTD PPA KabKota'!$C$5:$C$513,FALSE))</f>
        <v/>
      </c>
      <c r="BW545" s="218" t="str">
        <f t="array" ref="BW545">INDEX('UPTD PPA KabKota'!AF$5:AF$513,MATCH($D545,'UPTD PPA KabKota'!$C$5:$C$513,FALSE))</f>
        <v/>
      </c>
      <c r="BX545" s="218" t="str">
        <f t="array" ref="BX545">INDEX('UPTD PPA KabKota'!AG$5:AG$513,MATCH($D545,'UPTD PPA KabKota'!$C$5:$C$513,FALSE))</f>
        <v/>
      </c>
      <c r="BY545" s="218" t="str">
        <f t="array" ref="BY545">INDEX('UPTD PPA KabKota'!AH$5:AH$513,MATCH($D545,'UPTD PPA KabKota'!$C$5:$C$513,FALSE))</f>
        <v/>
      </c>
      <c r="BZ545" s="218" t="str">
        <f t="array" ref="BZ545">INDEX('UPTD PPA KabKota'!AI$5:AI$513,MATCH($D545,'UPTD PPA KabKota'!$C$5:$C$513,FALSE))</f>
        <v/>
      </c>
      <c r="CA545" s="218" t="str">
        <f t="array" ref="CA545">INDEX('UPTD PPA KabKota'!AJ$5:AJ$513,MATCH($D545,'UPTD PPA KabKota'!$C$5:$C$513,FALSE))</f>
        <v/>
      </c>
      <c r="CB545" s="218" t="str">
        <f t="array" ref="CB545">INDEX('UPTD PPA KabKota'!AK$5:AK$513,MATCH($D545,'UPTD PPA KabKota'!$C$5:$C$513,FALSE))</f>
        <v/>
      </c>
      <c r="CC545" s="218" t="str">
        <f t="array" ref="CC545">INDEX('UPTD PPA KabKota'!AL$5:AL$513,MATCH($D545,'UPTD PPA KabKota'!$C$5:$C$513,FALSE))</f>
        <v/>
      </c>
      <c r="CD545" s="218" t="str">
        <f t="array" ref="CD545">INDEX('UPTD PPA KabKota'!AM$5:AM$513,MATCH($D545,'UPTD PPA KabKota'!$C$5:$C$513,FALSE))</f>
        <v/>
      </c>
      <c r="CE545" s="218" t="str">
        <f t="array" ref="CE545">INDEX('UPTD PPA KabKota'!AN$5:AN$513,MATCH($D545,'UPTD PPA KabKota'!$C$5:$C$513,FALSE))</f>
        <v/>
      </c>
      <c r="CF545" s="218" t="str">
        <f t="array" ref="CF545">INDEX('UPTD PPA KabKota'!AO$5:AO$513,MATCH($D545,'UPTD PPA KabKota'!$C$5:$C$513,FALSE))</f>
        <v/>
      </c>
      <c r="CG545" s="218" t="str">
        <f t="array" ref="CG545">INDEX('UPTD PPA KabKota'!AP$5:AP$513,MATCH($D545,'UPTD PPA KabKota'!$C$5:$C$513,FALSE))</f>
        <v/>
      </c>
      <c r="CH545" s="218" t="str">
        <f t="array" ref="CH545">INDEX('UPTD PPA KabKota'!AQ$5:AQ$513,MATCH($D545,'UPTD PPA KabKota'!$C$5:$C$513,FALSE))</f>
        <v/>
      </c>
      <c r="CI545" s="218" t="str">
        <f t="array" ref="CI545">INDEX('UPTD PPA KabKota'!AR$5:AR$513,MATCH($D545,'UPTD PPA KabKota'!$C$5:$C$513,FALSE))</f>
        <v/>
      </c>
      <c r="CJ545" s="218" t="str">
        <f t="array" ref="CJ545">INDEX('UPTD PPA KabKota'!AS$5:AS$513,MATCH($D545,'UPTD PPA KabKota'!$C$5:$C$513,FALSE))</f>
        <v/>
      </c>
      <c r="CK545" s="218" t="str">
        <f t="array" ref="CK545">INDEX('UPTD PPA KabKota'!AT$5:AT$513,MATCH($D545,'UPTD PPA KabKota'!$C$5:$C$513,FALSE))</f>
        <v/>
      </c>
      <c r="CL545" s="218" t="str">
        <f t="array" ref="CL545">INDEX('UPTD PPA KabKota'!AU$5:AU$513,MATCH($D545,'UPTD PPA KabKota'!$C$5:$C$513,FALSE))</f>
        <v/>
      </c>
      <c r="CM545" s="218" t="str">
        <f t="array" ref="CM545">INDEX('UPTD PPA KabKota'!AV$5:AV$513,MATCH($D545,'UPTD PPA KabKota'!$C$5:$C$513,FALSE))</f>
        <v/>
      </c>
      <c r="CN545" s="218" t="str">
        <f t="array" ref="CN545">INDEX('UPTD PPA KabKota'!AW$5:AW$513,MATCH($D545,'UPTD PPA KabKota'!$C$5:$C$513,FALSE))</f>
        <v/>
      </c>
      <c r="CO545" s="218" t="str">
        <f t="array" ref="CO545">INDEX('UPTD PPA KabKota'!AX$5:AX$513,MATCH($D545,'UPTD PPA KabKota'!$C$5:$C$513,FALSE))</f>
        <v/>
      </c>
      <c r="CP545" s="218" t="str">
        <f t="array" ref="CP545">INDEX('UPTD PPA KabKota'!AY$5:AY$513,MATCH($D545,'UPTD PPA KabKota'!$C$5:$C$513,FALSE))</f>
        <v/>
      </c>
      <c r="CQ545" s="209" t="str">
        <f>IFERROR(__xludf.DUMMYFUNCTION("IF(ISBLANK($K545),"""",IF(REGEXMATCH($K545,""Peraturan""),""Ada"",IF(REGEXMATCH($K545,""Rekomendasi""),""Tidak Ada"", $K545)))
"),"Ada")</f>
        <v>Ada</v>
      </c>
      <c r="CR545" s="209" t="str">
        <f t="array" ref="CR545">index('UPTD PPA KabKota'!$BI$5:$BI$513,match($D545,'UPTD PPA KabKota'!$C$5:$C$513,false))</f>
        <v>Ada</v>
      </c>
      <c r="CS545" s="314" t="str">
        <f t="shared" si="98"/>
        <v>Ada</v>
      </c>
    </row>
    <row r="546">
      <c r="A546" s="334">
        <v>540.0</v>
      </c>
      <c r="B546" s="300"/>
      <c r="C546" s="301" t="s">
        <v>103</v>
      </c>
      <c r="D546" s="317" t="s">
        <v>103</v>
      </c>
      <c r="E546" s="346"/>
      <c r="F546" s="303" t="str">
        <f t="array" ref="F546">INDEX('Ortala-Provinsi'!C$2:C$39,MATCH($D546,'Ortala-Provinsi'!$B$2:$B$39,FALSE))</f>
        <v>#N/A</v>
      </c>
      <c r="G546" s="303" t="str">
        <f t="array" ref="G546">INDEX('Ortala-Provinsi'!D$2:D$39,MATCH($D546,'Ortala-Provinsi'!$B$2:$B$39,FALSE))</f>
        <v>#N/A</v>
      </c>
      <c r="H546" s="303" t="str">
        <f t="array" ref="H546">INDEX('Ortala-Provinsi'!E$2:E$39,MATCH($D546,'Ortala-Provinsi'!$B$2:$B$39,FALSE))</f>
        <v>#N/A</v>
      </c>
      <c r="I546" s="303" t="str">
        <f t="array" ref="I546">INDEX('Ortala-Provinsi'!F$2:F$39,MATCH($D546,'Ortala-Provinsi'!$B$2:$B$39,FALSE))</f>
        <v>#N/A</v>
      </c>
      <c r="J546" s="303" t="str">
        <f t="array" ref="J546">INDEX('Ortala-Provinsi'!G$2:G$39,MATCH($D546,'Ortala-Provinsi'!$B$2:$B$39,FALSE))</f>
        <v>#N/A</v>
      </c>
      <c r="K546" s="303" t="str">
        <f t="array" ref="K546">INDEX('Ortala-Provinsi'!H$2:H$39,MATCH($D546,'Ortala-Provinsi'!$B$2:$B$39,FALSE))</f>
        <v>#N/A</v>
      </c>
      <c r="L546" s="303" t="str">
        <f t="array" ref="L546">INDEX('Ortala-Provinsi'!I$2:I$39,MATCH($D546,'Ortala-Provinsi'!$B$2:$B$39,FALSE))</f>
        <v>#N/A</v>
      </c>
      <c r="M546" s="303" t="str">
        <f t="array" ref="M546">INDEX('Ortala-Provinsi'!J$2:J$39,MATCH($D546,'Ortala-Provinsi'!$B$2:$B$39,FALSE))</f>
        <v>#N/A</v>
      </c>
      <c r="N546" s="303" t="str">
        <f t="array" ref="N546">INDEX('Ortala-Provinsi'!K$2:K$39,MATCH($D546,'Ortala-Provinsi'!$B$2:$B$39,FALSE))</f>
        <v>#N/A</v>
      </c>
      <c r="O546" s="303" t="str">
        <f t="array" ref="O546">INDEX('Ortala-Provinsi'!L$2:L$39,MATCH($D546,'Ortala-Provinsi'!$B$2:$B$39,FALSE))</f>
        <v>#N/A</v>
      </c>
      <c r="P546" s="303" t="str">
        <f t="array" ref="P546">INDEX('Ortala-Provinsi'!M$2:M$39,MATCH($D546,'Ortala-Provinsi'!$B$2:$B$39,FALSE))</f>
        <v>#N/A</v>
      </c>
      <c r="Q546" s="303" t="str">
        <f t="array" ref="Q546">INDEX('Ortala-Provinsi'!N$2:N$39,MATCH($D546,'Ortala-Provinsi'!$B$2:$B$39,FALSE))</f>
        <v>#N/A</v>
      </c>
      <c r="R546" s="303" t="str">
        <f t="array" ref="R546">INDEX('Ortala-Provinsi'!O$2:O$39,MATCH($D546,'Ortala-Provinsi'!$B$2:$B$39,FALSE))</f>
        <v>#N/A</v>
      </c>
      <c r="S546" s="303" t="str">
        <f t="array" ref="S546">INDEX('Ortala-Provinsi'!P$2:P$39,MATCH($D546,'Ortala-Provinsi'!$B$2:$B$39,FALSE))</f>
        <v>#N/A</v>
      </c>
      <c r="T546" s="303" t="str">
        <f t="array" ref="T546">INDEX('Ortala-Provinsi'!Q$2:Q$39,MATCH($D546,'Ortala-Provinsi'!$B$2:$B$39,FALSE))</f>
        <v>#N/A</v>
      </c>
      <c r="U546" s="303" t="str">
        <f t="array" ref="U546">INDEX('Ortala-Provinsi'!R$2:R$39,MATCH($D546,'Ortala-Provinsi'!$B$2:$B$39,FALSE))</f>
        <v>#N/A</v>
      </c>
      <c r="V546" s="303" t="str">
        <f t="array" ref="V546">INDEX('Ortala-Provinsi'!S$2:S$39,MATCH($D546,'Ortala-Provinsi'!$B$2:$B$39,FALSE))</f>
        <v>#N/A</v>
      </c>
      <c r="W546" s="303" t="str">
        <f t="array" ref="W546">INDEX('Ortala-Provinsi'!T$2:T$39,MATCH($D546,'Ortala-Provinsi'!$B$2:$B$39,FALSE))</f>
        <v>#N/A</v>
      </c>
      <c r="X546" s="303" t="str">
        <f t="array" ref="X546">INDEX('Ortala-Provinsi'!U$2:U$39,MATCH($D546,'Ortala-Provinsi'!$B$2:$B$39,FALSE))</f>
        <v>#N/A</v>
      </c>
      <c r="Y546" s="303" t="str">
        <f t="array" ref="Y546">INDEX('Ortala-Provinsi'!V$2:V$39,MATCH($D546,'Ortala-Provinsi'!$B$2:$B$39,FALSE))</f>
        <v>#N/A</v>
      </c>
      <c r="Z546" s="303" t="str">
        <f t="array" ref="Z546">INDEX('Ortala-Provinsi'!W$2:W$39,MATCH($D546,'Ortala-Provinsi'!$B$2:$B$39,FALSE))</f>
        <v>#N/A</v>
      </c>
      <c r="AA546" s="303" t="str">
        <f t="array" ref="AA546">INDEX('Ortala-Provinsi'!X$2:X$39,MATCH($D546,'Ortala-Provinsi'!$B$2:$B$39,FALSE))</f>
        <v>#N/A</v>
      </c>
      <c r="AB546" s="303" t="str">
        <f t="array" ref="AB546">INDEX('Ortala-Provinsi'!Y$2:Y$39,MATCH($D546,'Ortala-Provinsi'!$B$2:$B$39,FALSE))</f>
        <v>#N/A</v>
      </c>
      <c r="AC546" s="303" t="str">
        <f t="array" ref="AC546">INDEX('Ortala-Provinsi'!Z$2:Z$39,MATCH($D546,'Ortala-Provinsi'!$B$2:$B$39,FALSE))</f>
        <v>#N/A</v>
      </c>
      <c r="AD546" s="303" t="str">
        <f t="array" ref="AD546">INDEX('Ortala-Provinsi'!AA$2:AA$39,MATCH($D546,'Ortala-Provinsi'!$B$2:$B$39,FALSE))</f>
        <v>#N/A</v>
      </c>
      <c r="AE546" s="303" t="str">
        <f t="array" ref="AE546">INDEX('Ortala-Provinsi'!AB$2:AB$39,MATCH($D546,'Ortala-Provinsi'!$B$2:$B$39,FALSE))</f>
        <v>#N/A</v>
      </c>
      <c r="AF546" s="303" t="str">
        <f t="array" ref="AF546">INDEX('Ortala-Provinsi'!AC$2:AC$39,MATCH($D546,'Ortala-Provinsi'!$B$2:$B$39,FALSE))</f>
        <v>#N/A</v>
      </c>
      <c r="AG546" s="303" t="str">
        <f t="array" ref="AG546">INDEX('Ortala-Provinsi'!AD$2:AD$39,MATCH($D546,'Ortala-Provinsi'!$B$2:$B$39,FALSE))</f>
        <v>#N/A</v>
      </c>
      <c r="AH546" s="303" t="str">
        <f t="array" ref="AH546">INDEX('Ortala-Provinsi'!AE$2:AE$39,MATCH($D546,'Ortala-Provinsi'!$B$2:$B$39,FALSE))</f>
        <v>#N/A</v>
      </c>
      <c r="AI546" s="303" t="str">
        <f t="array" ref="AI546">INDEX('Ortala-Provinsi'!AF$2:AF$39,MATCH($D546,'Ortala-Provinsi'!$B$2:$B$39,FALSE))</f>
        <v>#N/A</v>
      </c>
      <c r="AJ546" s="303" t="str">
        <f t="array" ref="AJ546">INDEX('Ortala-Provinsi'!AG$2:AG$39,MATCH($D546,'Ortala-Provinsi'!$B$2:$B$39,FALSE))</f>
        <v>#N/A</v>
      </c>
      <c r="AK546" s="303" t="str">
        <f t="array" ref="AK546">INDEX('Ortala-Provinsi'!AH$2:AH$39,MATCH($D546,'Ortala-Provinsi'!$B$2:$B$39,FALSE))</f>
        <v>#N/A</v>
      </c>
      <c r="AL546" s="303" t="str">
        <f t="array" ref="AL546">INDEX('Ortala-Provinsi'!AI$2:AI$39,MATCH($D546,'Ortala-Provinsi'!$B$2:$B$39,FALSE))</f>
        <v>#N/A</v>
      </c>
      <c r="AM546" s="303" t="str">
        <f t="array" ref="AM546">INDEX('Ortala-Provinsi'!AJ$2:AJ$39,MATCH($D546,'Ortala-Provinsi'!$B$2:$B$39,FALSE))</f>
        <v>#N/A</v>
      </c>
      <c r="AN546" s="303" t="str">
        <f t="array" ref="AN546">INDEX('Ortala-Provinsi'!AK$2:AK$39,MATCH($D546,'Ortala-Provinsi'!$B$2:$B$39,FALSE))</f>
        <v>#N/A</v>
      </c>
      <c r="AO546" s="303" t="str">
        <f t="array" ref="AO546">INDEX('Ortala-Provinsi'!AL$2:AL$39,MATCH($D546,'Ortala-Provinsi'!$B$2:$B$39,FALSE))</f>
        <v>#N/A</v>
      </c>
      <c r="AP546" s="303" t="str">
        <f t="array" ref="AP546">INDEX('Ortala-Provinsi'!AM$2:AM$39,MATCH($D546,'Ortala-Provinsi'!$B$2:$B$39,FALSE))</f>
        <v>#N/A</v>
      </c>
      <c r="AQ546" s="303" t="str">
        <f t="array" ref="AQ546">INDEX('Ortala-Provinsi'!AN$2:AN$39,MATCH($D546,'Ortala-Provinsi'!$B$2:$B$39,FALSE))</f>
        <v>#N/A</v>
      </c>
      <c r="AR546" s="303" t="str">
        <f t="array" ref="AR546">INDEX('Ortala-Provinsi'!AO$2:AO$39,MATCH($D546,'Ortala-Provinsi'!$B$2:$B$39,FALSE))</f>
        <v>#N/A</v>
      </c>
      <c r="AS546" s="303" t="str">
        <f t="array" ref="AS546">INDEX('Ortala-Provinsi'!AP$2:AP$39,MATCH($D546,'Ortala-Provinsi'!$B$2:$B$39,FALSE))</f>
        <v>#N/A</v>
      </c>
      <c r="AT546" s="303" t="str">
        <f t="array" ref="AT546">INDEX('Ortala-Provinsi'!AQ$2:AQ$39,MATCH($D546,'Ortala-Provinsi'!$B$2:$B$39,FALSE))</f>
        <v>#N/A</v>
      </c>
      <c r="AU546" s="304" t="str">
        <f t="shared" ref="AU546:CP546" si="99">INDEX(#REF!,MATCH($D546,#REF!,FALSE))</f>
        <v>#REF!</v>
      </c>
      <c r="AV546" s="304" t="str">
        <f t="shared" si="99"/>
        <v>#REF!</v>
      </c>
      <c r="AW546" s="304" t="str">
        <f t="shared" si="99"/>
        <v>#REF!</v>
      </c>
      <c r="AX546" s="304" t="str">
        <f t="shared" si="99"/>
        <v>#REF!</v>
      </c>
      <c r="AY546" s="304" t="str">
        <f t="shared" si="99"/>
        <v>#REF!</v>
      </c>
      <c r="AZ546" s="304" t="str">
        <f t="shared" si="99"/>
        <v>#REF!</v>
      </c>
      <c r="BA546" s="305" t="str">
        <f t="shared" si="99"/>
        <v>#REF!</v>
      </c>
      <c r="BB546" s="304" t="str">
        <f t="shared" si="99"/>
        <v>#REF!</v>
      </c>
      <c r="BC546" s="304" t="str">
        <f t="shared" si="99"/>
        <v>#REF!</v>
      </c>
      <c r="BD546" s="304" t="str">
        <f t="shared" si="99"/>
        <v>#REF!</v>
      </c>
      <c r="BE546" s="304" t="str">
        <f t="shared" si="99"/>
        <v>#REF!</v>
      </c>
      <c r="BF546" s="304" t="str">
        <f t="shared" si="99"/>
        <v>#REF!</v>
      </c>
      <c r="BG546" s="304" t="str">
        <f t="shared" si="99"/>
        <v>#REF!</v>
      </c>
      <c r="BH546" s="304" t="str">
        <f t="shared" si="99"/>
        <v>#REF!</v>
      </c>
      <c r="BI546" s="304" t="str">
        <f t="shared" si="99"/>
        <v>#REF!</v>
      </c>
      <c r="BJ546" s="304" t="str">
        <f t="shared" si="99"/>
        <v>#REF!</v>
      </c>
      <c r="BK546" s="304" t="str">
        <f t="shared" si="99"/>
        <v>#REF!</v>
      </c>
      <c r="BL546" s="304" t="str">
        <f t="shared" si="99"/>
        <v>#REF!</v>
      </c>
      <c r="BM546" s="304" t="str">
        <f t="shared" si="99"/>
        <v>#REF!</v>
      </c>
      <c r="BN546" s="304" t="str">
        <f t="shared" si="99"/>
        <v>#REF!</v>
      </c>
      <c r="BO546" s="304" t="str">
        <f t="shared" si="99"/>
        <v>#REF!</v>
      </c>
      <c r="BP546" s="304" t="str">
        <f t="shared" si="99"/>
        <v>#REF!</v>
      </c>
      <c r="BQ546" s="304" t="str">
        <f t="shared" si="99"/>
        <v>#REF!</v>
      </c>
      <c r="BR546" s="304" t="str">
        <f t="shared" si="99"/>
        <v>#REF!</v>
      </c>
      <c r="BS546" s="304" t="str">
        <f t="shared" si="99"/>
        <v>#REF!</v>
      </c>
      <c r="BT546" s="304" t="str">
        <f t="shared" si="99"/>
        <v>#REF!</v>
      </c>
      <c r="BU546" s="304" t="str">
        <f t="shared" si="99"/>
        <v>#REF!</v>
      </c>
      <c r="BV546" s="304" t="str">
        <f t="shared" si="99"/>
        <v>#REF!</v>
      </c>
      <c r="BW546" s="304" t="str">
        <f t="shared" si="99"/>
        <v>#REF!</v>
      </c>
      <c r="BX546" s="304" t="str">
        <f t="shared" si="99"/>
        <v>#REF!</v>
      </c>
      <c r="BY546" s="304" t="str">
        <f t="shared" si="99"/>
        <v>#REF!</v>
      </c>
      <c r="BZ546" s="304" t="str">
        <f t="shared" si="99"/>
        <v>#REF!</v>
      </c>
      <c r="CA546" s="304" t="str">
        <f t="shared" si="99"/>
        <v>#REF!</v>
      </c>
      <c r="CB546" s="304" t="str">
        <f t="shared" si="99"/>
        <v>#REF!</v>
      </c>
      <c r="CC546" s="304" t="str">
        <f t="shared" si="99"/>
        <v>#REF!</v>
      </c>
      <c r="CD546" s="304" t="str">
        <f t="shared" si="99"/>
        <v>#REF!</v>
      </c>
      <c r="CE546" s="304" t="str">
        <f t="shared" si="99"/>
        <v>#REF!</v>
      </c>
      <c r="CF546" s="305" t="str">
        <f t="shared" si="99"/>
        <v>#REF!</v>
      </c>
      <c r="CG546" s="304" t="str">
        <f t="shared" si="99"/>
        <v>#REF!</v>
      </c>
      <c r="CH546" s="306" t="str">
        <f t="shared" si="99"/>
        <v>#REF!</v>
      </c>
      <c r="CI546" s="306" t="str">
        <f t="shared" si="99"/>
        <v>#REF!</v>
      </c>
      <c r="CJ546" s="306" t="str">
        <f t="shared" si="99"/>
        <v>#REF!</v>
      </c>
      <c r="CK546" s="304" t="str">
        <f t="shared" si="99"/>
        <v>#REF!</v>
      </c>
      <c r="CL546" s="306" t="str">
        <f t="shared" si="99"/>
        <v>#REF!</v>
      </c>
      <c r="CM546" s="306" t="str">
        <f t="shared" si="99"/>
        <v>#REF!</v>
      </c>
      <c r="CN546" s="306" t="str">
        <f t="shared" si="99"/>
        <v>#REF!</v>
      </c>
      <c r="CO546" s="306" t="str">
        <f t="shared" si="99"/>
        <v>#REF!</v>
      </c>
      <c r="CP546" s="306" t="str">
        <f t="shared" si="99"/>
        <v>#REF!</v>
      </c>
      <c r="CQ546" s="307" t="str">
        <f>IFERROR(__xludf.DUMMYFUNCTION("IF(ISBLANK($K546),"""",IF(REGEXMATCH($K546,""Peraturan""),""Ada"",IF(REGEXMATCH($K546,""Rekomendasi""),""Tidak Ada"", $K546)))
"),"#N/A")</f>
        <v>#N/A</v>
      </c>
      <c r="CR546" s="308" t="str">
        <f t="array" ref="CR546">INDEX(#REF!,MATCH($D546,#REF!,FALSE))</f>
        <v>#REF!</v>
      </c>
      <c r="CS546" s="309"/>
    </row>
    <row r="547">
      <c r="A547" s="334">
        <v>541.0</v>
      </c>
      <c r="B547" s="334">
        <v>1.0</v>
      </c>
      <c r="C547" s="311" t="s">
        <v>103</v>
      </c>
      <c r="D547" s="312" t="s">
        <v>4320</v>
      </c>
      <c r="E547" s="315">
        <v>45748.0</v>
      </c>
      <c r="F547" s="218" t="str">
        <f t="array" ref="F547">INDEX('Ortala-KabKota'!F$2:F$415,MATCH($D547,'Ortala-KabKota'!$E$2:$E$415,FALSE))</f>
        <v>Iman Rangko/ 081344600500</v>
      </c>
      <c r="G547" s="218" t="str">
        <f t="array" ref="G547">INDEX('Ortala-KabKota'!G$2:G$415,MATCH($D547,'Ortala-KabKota'!$E$2:$E$415,FALSE))</f>
        <v/>
      </c>
      <c r="H547" s="218" t="str">
        <f t="array" ref="H547">INDEX('Ortala-KabKota'!H$2:H$415,MATCH($D547,'Ortala-KabKota'!$E$2:$E$415,FALSE))</f>
        <v/>
      </c>
      <c r="I547" s="218" t="str">
        <f t="array" ref="I547">INDEX('Ortala-KabKota'!I$2:I$415,MATCH($D547,'Ortala-KabKota'!$E$2:$E$415,FALSE))</f>
        <v/>
      </c>
      <c r="J547" s="218" t="str">
        <f t="array" ref="J547">INDEX('Ortala-KabKota'!J$2:J$415,MATCH($D547,'Ortala-KabKota'!$E$2:$E$415,FALSE))</f>
        <v/>
      </c>
      <c r="K547" s="218" t="str">
        <f t="array" ref="K547">INDEX('Ortala-KabKota'!K$2:K$415,MATCH($D547,'Ortala-KabKota'!$E$2:$E$415,FALSE))</f>
        <v>Peraturan Bupati Sorong Selatan Nomor 21 Tahun 2022</v>
      </c>
      <c r="L547" s="218">
        <f t="array" ref="L547">INDEX('Ortala-KabKota'!L$2:L$415,MATCH($D547,'Ortala-KabKota'!$E$2:$E$415,FALSE))</f>
        <v>2022</v>
      </c>
      <c r="M547" s="218" t="str">
        <f t="array" ref="M547">INDEX('Ortala-KabKota'!M$2:M$415,MATCH($D547,'Ortala-KabKota'!$E$2:$E$415,FALSE))</f>
        <v/>
      </c>
      <c r="N547" s="218" t="str">
        <f t="array" ref="N547">INDEX('Ortala-KabKota'!N$2:N$415,MATCH($D547,'Ortala-KabKota'!$E$2:$E$415,FALSE))</f>
        <v/>
      </c>
      <c r="O547" s="218" t="str">
        <f t="array" ref="O547">INDEX('Ortala-KabKota'!O$2:O$415,MATCH($D547,'Ortala-KabKota'!$E$2:$E$415,FALSE))</f>
        <v/>
      </c>
      <c r="P547" s="218" t="str">
        <f t="array" ref="P547">INDEX('Ortala-KabKota'!P$2:P$415,MATCH($D547,'Ortala-KabKota'!$E$2:$E$415,FALSE))</f>
        <v/>
      </c>
      <c r="Q547" s="218" t="str">
        <f t="array" ref="Q547">INDEX('Ortala-KabKota'!Q$2:Q$415,MATCH($D547,'Ortala-KabKota'!$E$2:$E$415,FALSE))</f>
        <v/>
      </c>
      <c r="R547" s="218" t="str">
        <f t="array" ref="R547">INDEX('Ortala-KabKota'!R$2:R$415,MATCH($D547,'Ortala-KabKota'!$E$2:$E$415,FALSE))</f>
        <v/>
      </c>
      <c r="S547" s="218" t="str">
        <f t="array" ref="S547">INDEX('Ortala-KabKota'!S$2:S$415,MATCH($D547,'Ortala-KabKota'!$E$2:$E$415,FALSE))</f>
        <v/>
      </c>
      <c r="T547" s="218" t="str">
        <f t="array" ref="T547">INDEX('Ortala-KabKota'!T$2:T$415,MATCH($D547,'Ortala-KabKota'!$E$2:$E$415,FALSE))</f>
        <v/>
      </c>
      <c r="U547" s="218" t="str">
        <f t="array" ref="U547">INDEX('Ortala-KabKota'!U$2:U$415,MATCH($D547,'Ortala-KabKota'!$E$2:$E$415,FALSE))</f>
        <v/>
      </c>
      <c r="V547" s="218" t="str">
        <f t="array" ref="V547">INDEX('Ortala-KabKota'!V$2:V$415,MATCH($D547,'Ortala-KabKota'!$E$2:$E$415,FALSE))</f>
        <v/>
      </c>
      <c r="W547" s="218" t="str">
        <f t="array" ref="W547">INDEX('Ortala-KabKota'!W$2:W$415,MATCH($D547,'Ortala-KabKota'!$E$2:$E$415,FALSE))</f>
        <v/>
      </c>
      <c r="X547" s="218" t="str">
        <f t="array" ref="X547">INDEX('Ortala-KabKota'!X$2:X$415,MATCH($D547,'Ortala-KabKota'!$E$2:$E$415,FALSE))</f>
        <v/>
      </c>
      <c r="Y547" s="218" t="str">
        <f t="array" ref="Y547">INDEX('Ortala-KabKota'!Y$2:Y$415,MATCH($D547,'Ortala-KabKota'!$E$2:$E$415,FALSE))</f>
        <v/>
      </c>
      <c r="Z547" s="218" t="str">
        <f t="array" ref="Z547">INDEX('Ortala-KabKota'!Z$2:Z$415,MATCH($D547,'Ortala-KabKota'!$E$2:$E$415,FALSE))</f>
        <v/>
      </c>
      <c r="AA547" s="218" t="str">
        <f t="array" ref="AA547">INDEX('Ortala-KabKota'!AA$2:AA$415,MATCH($D547,'Ortala-KabKota'!$E$2:$E$415,FALSE))</f>
        <v/>
      </c>
      <c r="AB547" s="218" t="str">
        <f t="array" ref="AB547">INDEX('Ortala-KabKota'!AB$2:AB$415,MATCH($D547,'Ortala-KabKota'!$E$2:$E$415,FALSE))</f>
        <v/>
      </c>
      <c r="AC547" s="218" t="str">
        <f t="array" ref="AC547">INDEX('Ortala-KabKota'!AC$2:AC$415,MATCH($D547,'Ortala-KabKota'!$E$2:$E$415,FALSE))</f>
        <v/>
      </c>
      <c r="AD547" s="218" t="str">
        <f t="array" ref="AD547">INDEX('Ortala-KabKota'!AD$2:AD$415,MATCH($D547,'Ortala-KabKota'!$E$2:$E$415,FALSE))</f>
        <v/>
      </c>
      <c r="AE547" s="218" t="str">
        <f t="array" ref="AE547">INDEX('Ortala-KabKota'!AE$2:AE$415,MATCH($D547,'Ortala-KabKota'!$E$2:$E$415,FALSE))</f>
        <v/>
      </c>
      <c r="AF547" s="218" t="str">
        <f t="array" ref="AF547">INDEX('Ortala-KabKota'!AF$2:AF$415,MATCH($D547,'Ortala-KabKota'!$E$2:$E$415,FALSE))</f>
        <v/>
      </c>
      <c r="AG547" s="218" t="str">
        <f t="array" ref="AG547">INDEX('Ortala-KabKota'!AG$2:AG$415,MATCH($D547,'Ortala-KabKota'!$E$2:$E$415,FALSE))</f>
        <v/>
      </c>
      <c r="AH547" s="218" t="str">
        <f t="array" ref="AH547">INDEX('Ortala-KabKota'!AH$2:AH$415,MATCH($D547,'Ortala-KabKota'!$E$2:$E$415,FALSE))</f>
        <v/>
      </c>
      <c r="AI547" s="218" t="str">
        <f t="array" ref="AI547">INDEX('Ortala-KabKota'!AI$2:AI$415,MATCH($D547,'Ortala-KabKota'!$E$2:$E$415,FALSE))</f>
        <v/>
      </c>
      <c r="AJ547" s="218" t="str">
        <f t="array" ref="AJ547">INDEX('Ortala-KabKota'!AJ$2:AJ$415,MATCH($D547,'Ortala-KabKota'!$E$2:$E$415,FALSE))</f>
        <v/>
      </c>
      <c r="AK547" s="218" t="str">
        <f t="array" ref="AK547">INDEX('Ortala-KabKota'!AK$2:AK$415,MATCH($D547,'Ortala-KabKota'!$E$2:$E$415,FALSE))</f>
        <v/>
      </c>
      <c r="AL547" s="218" t="str">
        <f t="array" ref="AL547">INDEX('Ortala-KabKota'!AL$2:AL$415,MATCH($D547,'Ortala-KabKota'!$E$2:$E$415,FALSE))</f>
        <v/>
      </c>
      <c r="AM547" s="218" t="str">
        <f t="array" ref="AM547">INDEX('Ortala-KabKota'!AM$2:AM$415,MATCH($D547,'Ortala-KabKota'!$E$2:$E$415,FALSE))</f>
        <v/>
      </c>
      <c r="AN547" s="218" t="str">
        <f t="array" ref="AN547">INDEX('Ortala-KabKota'!AN$2:AN$415,MATCH($D547,'Ortala-KabKota'!$E$2:$E$415,FALSE))</f>
        <v/>
      </c>
      <c r="AO547" s="218" t="str">
        <f t="array" ref="AO547">INDEX('Ortala-KabKota'!AO$2:AO$415,MATCH($D547,'Ortala-KabKota'!$E$2:$E$415,FALSE))</f>
        <v/>
      </c>
      <c r="AP547" s="218" t="str">
        <f t="array" ref="AP547">INDEX('Ortala-KabKota'!AP$2:AP$415,MATCH($D547,'Ortala-KabKota'!$E$2:$E$415,FALSE))</f>
        <v/>
      </c>
      <c r="AQ547" s="218" t="str">
        <f t="array" ref="AQ547">INDEX('Ortala-KabKota'!AQ$2:AQ$415,MATCH($D547,'Ortala-KabKota'!$E$2:$E$415,FALSE))</f>
        <v/>
      </c>
      <c r="AR547" s="218" t="str">
        <f t="array" ref="AR547">INDEX('Ortala-KabKota'!AR$2:AR$415,MATCH($D547,'Ortala-KabKota'!$E$2:$E$415,FALSE))</f>
        <v/>
      </c>
      <c r="AS547" s="218" t="str">
        <f t="array" ref="AS547">INDEX('Ortala-KabKota'!AS$2:AS$415,MATCH($D547,'Ortala-KabKota'!$E$2:$E$415,FALSE))</f>
        <v/>
      </c>
      <c r="AT547" s="218" t="str">
        <f t="array" ref="AT547">INDEX('Ortala-KabKota'!AT$2:AT$415,MATCH($D547,'Ortala-KabKota'!$E$2:$E$415,FALSE))</f>
        <v/>
      </c>
      <c r="AU547" s="218" t="str">
        <f t="array" ref="AU547">INDEX('UPTD PPA KabKota'!D$5:D$513,MATCH($D547,'UPTD PPA KabKota'!$C$5:$C$513,FALSE))</f>
        <v>Rahima Kilian, S.Pd., M.Pd.</v>
      </c>
      <c r="AV547" s="218" t="str">
        <f t="array" ref="AV547">INDEX('UPTD PPA KabKota'!E$5:E$513,MATCH($D547,'UPTD PPA KabKota'!$C$5:$C$513,FALSE))</f>
        <v>Jalan Sayolo, Kelurahan kaibus Distrik Teminabuan</v>
      </c>
      <c r="AW547" s="218" t="str">
        <f t="array" ref="AW547">INDEX('UPTD PPA KabKota'!F$5:F$513,MATCH($D547,'UPTD PPA KabKota'!$C$5:$C$513,FALSE))</f>
        <v>081344600500</v>
      </c>
      <c r="AX547" s="218" t="str">
        <f t="array" ref="AX547">INDEX('UPTD PPA KabKota'!G$5:G$513,MATCH($D547,'UPTD PPA KabKota'!$C$5:$C$513,FALSE))</f>
        <v>081344600500</v>
      </c>
      <c r="AY547" s="218" t="str">
        <f t="array" ref="AY547">INDEX('UPTD PPA KabKota'!H$5:H$513,MATCH($D547,'UPTD PPA KabKota'!$C$5:$C$513,FALSE))</f>
        <v>UPTD PPA</v>
      </c>
      <c r="AZ547" s="218" t="str">
        <f t="array" ref="AZ547">INDEX('UPTD PPA KabKota'!I$5:I$513,MATCH($D547,'UPTD PPA KabKota'!$C$5:$C$513,FALSE))</f>
        <v>Peraturan Bupati Nomor 21 Tahun 2022 Tentang Pembentukan, Susunan Organisasi, Tugas dan Fungsi, serta tata Kerja Unit Pelaksana Teknis Daerah Perlindungan Perempuan dan Anak Kabupaten Sorong Selatan.</v>
      </c>
      <c r="BA547" s="218">
        <f t="array" ref="BA547">INDEX('UPTD PPA KabKota'!J$5:J$513,MATCH($D547,'UPTD PPA KabKota'!$C$5:$C$513,FALSE))</f>
        <v>2022</v>
      </c>
      <c r="BB547" s="218" t="str">
        <f t="array" ref="BB547">INDEX('UPTD PPA KabKota'!K$5:K$513,MATCH($D547,'UPTD PPA KabKota'!$C$5:$C$513,FALSE))</f>
        <v>A</v>
      </c>
      <c r="BC547" s="218" t="str">
        <f t="array" ref="BC547">INDEX('UPTD PPA KabKota'!L$5:L$513,MATCH($D547,'UPTD PPA KabKota'!$C$5:$C$513,FALSE))</f>
        <v>081344600500</v>
      </c>
      <c r="BD547" s="316" t="str">
        <f t="array" ref="BD547">INDEX('UPTD PPA KabKota'!M$5:M$513,MATCH($D547,'UPTD PPA KabKota'!$C$5:$C$513,FALSE))</f>
        <v>rahimakilian51@gmail.com</v>
      </c>
      <c r="BE547" s="218" t="str">
        <f t="array" ref="BE547">INDEX('UPTD PPA KabKota'!N$5:N$513,MATCH($D547,'UPTD PPA KabKota'!$C$5:$C$513,FALSE))</f>
        <v>1. Kepala UPTD
2. Kasubag TU
3. Kelompok Jabatan Fungsional</v>
      </c>
      <c r="BF547" s="218" t="str">
        <f t="array" ref="BF547">INDEX('UPTD PPA KabKota'!O$5:O$513,MATCH($D547,'UPTD PPA KabKota'!$C$5:$C$513,FALSE))</f>
        <v>PINJAM GEDUNG SELAIN DPPPA</v>
      </c>
      <c r="BG547" s="218" t="str">
        <f t="array" ref="BG547">INDEX('UPTD PPA KabKota'!P$5:P$513,MATCH($D547,'UPTD PPA KabKota'!$C$5:$C$513,FALSE))</f>
        <v>SEWA/KONTRAK</v>
      </c>
      <c r="BH547" s="218" t="str">
        <f t="array" ref="BH547">INDEX('UPTD PPA KabKota'!Q$5:Q$513,MATCH($D547,'UPTD PPA KabKota'!$C$5:$C$513,FALSE))</f>
        <v>(15) Jawaban: Kontrak
UPTD PPA terpisah dengan kantor Dinas PPPA yang mana belum memiliki Kantor dan Rumah Perlindungan, namun demi pelayanan.</v>
      </c>
      <c r="BI547" s="218" t="str">
        <f t="array" ref="BI547">INDEX('UPTD PPA KabKota'!R$5:R$513,MATCH($D547,'UPTD PPA KabKota'!$C$5:$C$513,FALSE))</f>
        <v>Tidak Ada</v>
      </c>
      <c r="BJ547" s="218" t="str">
        <f t="array" ref="BJ547">INDEX('UPTD PPA KabKota'!S$5:S$513,MATCH($D547,'UPTD PPA KabKota'!$C$5:$C$513,FALSE))</f>
        <v>Tidak Ada</v>
      </c>
      <c r="BK547" s="218" t="str">
        <f t="array" ref="BK547">INDEX('UPTD PPA KabKota'!T$5:T$513,MATCH($D547,'UPTD PPA KabKota'!$C$5:$C$513,FALSE))</f>
        <v>Tidak Ada</v>
      </c>
      <c r="BL547" s="218" t="str">
        <f t="array" ref="BL547">INDEX('UPTD PPA KabKota'!U$5:U$513,MATCH($D547,'UPTD PPA KabKota'!$C$5:$C$513,FALSE))</f>
        <v>Ada</v>
      </c>
      <c r="BM547" s="218" t="str">
        <f t="array" ref="BM547">INDEX('UPTD PPA KabKota'!V$5:V$513,MATCH($D547,'UPTD PPA KabKota'!$C$5:$C$513,FALSE))</f>
        <v>Tidak Ada</v>
      </c>
      <c r="BN547" s="218" t="str">
        <f t="array" ref="BN547">INDEX('UPTD PPA KabKota'!W$5:W$513,MATCH($D547,'UPTD PPA KabKota'!$C$5:$C$513,FALSE))</f>
        <v>Tidak Ada</v>
      </c>
      <c r="BO547" s="218" t="str">
        <f t="array" ref="BO547">INDEX('UPTD PPA KabKota'!X$5:X$513,MATCH($D547,'UPTD PPA KabKota'!$C$5:$C$513,FALSE))</f>
        <v>Tidak Ada</v>
      </c>
      <c r="BP547" s="218" t="str">
        <f t="array" ref="BP547">INDEX('UPTD PPA KabKota'!Y$5:Y$513,MATCH($D547,'UPTD PPA KabKota'!$C$5:$C$513,FALSE))</f>
        <v>Tidak Ada</v>
      </c>
      <c r="BQ547" s="218" t="str">
        <f t="array" ref="BQ547">INDEX('UPTD PPA KabKota'!Z$5:Z$513,MATCH($D547,'UPTD PPA KabKota'!$C$5:$C$513,FALSE))</f>
        <v>Ada</v>
      </c>
      <c r="BR547" s="218" t="str">
        <f t="array" ref="BR547">INDEX('UPTD PPA KabKota'!AA$5:AA$513,MATCH($D547,'UPTD PPA KabKota'!$C$5:$C$513,FALSE))</f>
        <v>Ada</v>
      </c>
      <c r="BS547" s="218" t="str">
        <f t="array" ref="BS547">INDEX('UPTD PPA KabKota'!AB$5:AB$513,MATCH($D547,'UPTD PPA KabKota'!$C$5:$C$513,FALSE))</f>
        <v>Tidak Ada</v>
      </c>
      <c r="BT547" s="218" t="str">
        <f t="array" ref="BT547">INDEX('UPTD PPA KabKota'!AC$5:AC$513,MATCH($D547,'UPTD PPA KabKota'!$C$5:$C$513,FALSE))</f>
        <v>Sudah</v>
      </c>
      <c r="BU547" s="218" t="str">
        <f t="array" ref="BU547">INDEX('UPTD PPA KabKota'!AD$5:AD$513,MATCH($D547,'UPTD PPA KabKota'!$C$5:$C$513,FALSE))</f>
        <v>Sudah</v>
      </c>
      <c r="BV547" s="218" t="str">
        <f t="array" ref="BV547">INDEX('UPTD PPA KabKota'!AE$5:AE$513,MATCH($D547,'UPTD PPA KabKota'!$C$5:$C$513,FALSE))</f>
        <v>Sudah</v>
      </c>
      <c r="BW547" s="218" t="str">
        <f t="array" ref="BW547">INDEX('UPTD PPA KabKota'!AF$5:AF$513,MATCH($D547,'UPTD PPA KabKota'!$C$5:$C$513,FALSE))</f>
        <v>Sudah</v>
      </c>
      <c r="BX547" s="218" t="str">
        <f t="array" ref="BX547">INDEX('UPTD PPA KabKota'!AG$5:AG$513,MATCH($D547,'UPTD PPA KabKota'!$C$5:$C$513,FALSE))</f>
        <v>Belum</v>
      </c>
      <c r="BY547" s="218" t="str">
        <f t="array" ref="BY547">INDEX('UPTD PPA KabKota'!AH$5:AH$513,MATCH($D547,'UPTD PPA KabKota'!$C$5:$C$513,FALSE))</f>
        <v>Sudah</v>
      </c>
      <c r="BZ547" s="218" t="str">
        <f t="array" ref="BZ547">INDEX('UPTD PPA KabKota'!AI$5:AI$513,MATCH($D547,'UPTD PPA KabKota'!$C$5:$C$513,FALSE))</f>
        <v>Sudah</v>
      </c>
      <c r="CA547" s="218" t="str">
        <f t="array" ref="CA547">INDEX('UPTD PPA KabKota'!AJ$5:AJ$513,MATCH($D547,'UPTD PPA KabKota'!$C$5:$C$513,FALSE))</f>
        <v>Sudah</v>
      </c>
      <c r="CB547" s="218" t="str">
        <f t="array" ref="CB547">INDEX('UPTD PPA KabKota'!AK$5:AK$513,MATCH($D547,'UPTD PPA KabKota'!$C$5:$C$513,FALSE))</f>
        <v>Belum</v>
      </c>
      <c r="CC547" s="218" t="str">
        <f t="array" ref="CC547">INDEX('UPTD PPA KabKota'!AL$5:AL$513,MATCH($D547,'UPTD PPA KabKota'!$C$5:$C$513,FALSE))</f>
        <v>Belum</v>
      </c>
      <c r="CD547" s="218" t="str">
        <f t="array" ref="CD547">INDEX('UPTD PPA KabKota'!AM$5:AM$513,MATCH($D547,'UPTD PPA KabKota'!$C$5:$C$513,FALSE))</f>
        <v>Sudah</v>
      </c>
      <c r="CE547" s="218" t="str">
        <f t="array" ref="CE547">INDEX('UPTD PPA KabKota'!AN$5:AN$513,MATCH($D547,'UPTD PPA KabKota'!$C$5:$C$513,FALSE))</f>
        <v>pengaduan dari masyarakat, penjangkuan korban, pengelolaan Kasus, Jika korban memerlukan pengamanan maka akan diberikan penampungan sementara di kantor UPTD PPA ( Salah satu ruangan difungsikan sementara sebagai ruangan aman ),, Psikolog Klinis , Mediator dan Konselor Hukum masih dipai dari Luar UPTD sehingga harus diberkan jasa.</v>
      </c>
      <c r="CF547" s="218" t="str">
        <f t="array" ref="CF547">INDEX('UPTD PPA KabKota'!AO$5:AO$513,MATCH($D547,'UPTD PPA KabKota'!$C$5:$C$513,FALSE))</f>
        <v>27 (2024)</v>
      </c>
      <c r="CG547" s="218" t="str">
        <f t="array" ref="CG547">INDEX('UPTD PPA KabKota'!AP$5:AP$513,MATCH($D547,'UPTD PPA KabKota'!$C$5:$C$513,FALSE))</f>
        <v>Kekerasan Terhadap Perempuan</v>
      </c>
      <c r="CH547" s="218" t="str">
        <f t="array" ref="CH547">INDEX('UPTD PPA KabKota'!AQ$5:AQ$513,MATCH($D547,'UPTD PPA KabKota'!$C$5:$C$513,FALSE))</f>
        <v/>
      </c>
      <c r="CI547" s="218" t="str">
        <f t="array" ref="CI547">INDEX('UPTD PPA KabKota'!AR$5:AR$513,MATCH($D547,'UPTD PPA KabKota'!$C$5:$C$513,FALSE))</f>
        <v/>
      </c>
      <c r="CJ547" s="218" t="str">
        <f t="array" ref="CJ547">INDEX('UPTD PPA KabKota'!AS$5:AS$513,MATCH($D547,'UPTD PPA KabKota'!$C$5:$C$513,FALSE))</f>
        <v/>
      </c>
      <c r="CK547" s="218" t="str">
        <f t="array" ref="CK547">INDEX('UPTD PPA KabKota'!AT$5:AT$513,MATCH($D547,'UPTD PPA KabKota'!$C$5:$C$513,FALSE))</f>
        <v/>
      </c>
      <c r="CL547" s="218" t="str">
        <f t="array" ref="CL547">INDEX('UPTD PPA KabKota'!AU$5:AU$513,MATCH($D547,'UPTD PPA KabKota'!$C$5:$C$513,FALSE))</f>
        <v/>
      </c>
      <c r="CM547" s="218" t="str">
        <f t="array" ref="CM547">INDEX('UPTD PPA KabKota'!AV$5:AV$513,MATCH($D547,'UPTD PPA KabKota'!$C$5:$C$513,FALSE))</f>
        <v/>
      </c>
      <c r="CN547" s="218" t="str">
        <f t="array" ref="CN547">INDEX('UPTD PPA KabKota'!AW$5:AW$513,MATCH($D547,'UPTD PPA KabKota'!$C$5:$C$513,FALSE))</f>
        <v>v</v>
      </c>
      <c r="CO547" s="218" t="str">
        <f t="array" ref="CO547">INDEX('UPTD PPA KabKota'!AX$5:AX$513,MATCH($D547,'UPTD PPA KabKota'!$C$5:$C$513,FALSE))</f>
        <v/>
      </c>
      <c r="CP547" s="218" t="str">
        <f t="array" ref="CP547">INDEX('UPTD PPA KabKota'!AY$5:AY$513,MATCH($D547,'UPTD PPA KabKota'!$C$5:$C$513,FALSE))</f>
        <v/>
      </c>
      <c r="CQ547" s="209" t="str">
        <f>IFERROR(__xludf.DUMMYFUNCTION("IF(ISBLANK($K547),"""",IF(REGEXMATCH($K547,""Peraturan""),""Ada"",IF(REGEXMATCH($K547,""Rekomendasi""),""Tidak Ada"", $K547)))
"),"Ada")</f>
        <v>Ada</v>
      </c>
      <c r="CR547" s="209" t="str">
        <f t="array" ref="CR547">index('UPTD PPA KabKota'!$BI$5:$BI$513,match($D547,'UPTD PPA KabKota'!$C$5:$C$513,false))</f>
        <v>Ada</v>
      </c>
      <c r="CS547" s="314" t="str">
        <f t="shared" ref="CS547:CS552" si="100">IFS(CQ547="Ada","Ada",CR547="Ada","Ada",CR547="Tidak Ada","Tidak Ada")</f>
        <v>Ada</v>
      </c>
    </row>
    <row r="548">
      <c r="A548" s="334">
        <v>542.0</v>
      </c>
      <c r="B548" s="334">
        <v>2.0</v>
      </c>
      <c r="C548" s="311" t="s">
        <v>103</v>
      </c>
      <c r="D548" s="312" t="s">
        <v>4298</v>
      </c>
      <c r="E548" s="315">
        <v>45748.0</v>
      </c>
      <c r="F548" s="218" t="str">
        <f t="array" ref="F548">INDEX('Ortala-KabKota'!F$2:F$415,MATCH($D548,'Ortala-KabKota'!$E$2:$E$415,FALSE))</f>
        <v>Frits Su, Sp 082397251889</v>
      </c>
      <c r="G548" s="218" t="str">
        <f t="array" ref="G548">INDEX('Ortala-KabKota'!G$2:G$415,MATCH($D548,'Ortala-KabKota'!$E$2:$E$415,FALSE))</f>
        <v>Jalan Nusa Indah Kelurahan Mariyai, Distrik Mariat, Kabupaten Sorong</v>
      </c>
      <c r="H548" s="218">
        <f t="array" ref="H548">INDEX('Ortala-KabKota'!H$2:H$415,MATCH($D548,'Ortala-KabKota'!$E$2:$E$415,FALSE))</f>
        <v>82280360624</v>
      </c>
      <c r="I548" s="218">
        <f t="array" ref="I548">INDEX('Ortala-KabKota'!I$2:I$415,MATCH($D548,'Ortala-KabKota'!$E$2:$E$415,FALSE))</f>
        <v>82280360624</v>
      </c>
      <c r="J548" s="218" t="str">
        <f t="array" ref="J548">INDEX('Ortala-KabKota'!J$2:J$415,MATCH($D548,'Ortala-KabKota'!$E$2:$E$415,FALSE))</f>
        <v>UPTD PPA</v>
      </c>
      <c r="K548" s="218" t="str">
        <f t="array" ref="K548">INDEX('Ortala-KabKota'!K$2:K$415,MATCH($D548,'Ortala-KabKota'!$E$2:$E$415,FALSE))</f>
        <v>Peraturan Bupati Sorong No. 16 Tahun 2022 tentang Pembentukan Susunan Organisasi, Tugas, dan fungsi serta Tata Kerja Unit Pelaksana Teknis Daerah Kab. Sorong</v>
      </c>
      <c r="L548" s="218">
        <f t="array" ref="L548">INDEX('Ortala-KabKota'!L$2:L$415,MATCH($D548,'Ortala-KabKota'!$E$2:$E$415,FALSE))</f>
        <v>2022</v>
      </c>
      <c r="M548" s="218" t="str">
        <f t="array" ref="M548">INDEX('Ortala-KabKota'!M$2:M$415,MATCH($D548,'Ortala-KabKota'!$E$2:$E$415,FALSE))</f>
        <v>A</v>
      </c>
      <c r="N548" s="218" t="str">
        <f t="array" ref="N548">INDEX('Ortala-KabKota'!N$2:N$415,MATCH($D548,'Ortala-KabKota'!$E$2:$E$415,FALSE))</f>
        <v>Shinta Dwi Wahyuni, S.Ap 82280360624</v>
      </c>
      <c r="O548" s="218" t="str">
        <f t="array" ref="O548">INDEX('Ortala-KabKota'!O$2:O$415,MATCH($D548,'Ortala-KabKota'!$E$2:$E$415,FALSE))</f>
        <v>uptdppakabsorong@gmail.com</v>
      </c>
      <c r="P548" s="218" t="str">
        <f t="array" ref="P548">INDEX('Ortala-KabKota'!P$2:P$415,MATCH($D548,'Ortala-KabKota'!$E$2:$E$415,FALSE))</f>
        <v>Kepala UPTD PPA, Kasubag umum, kelompok Jabatan Fungsional, Pengadministrasian Umum, Tenaga Kontrak Pekerja sosial, Pengemudi, mediator, Konselor (Psikologis/Hukum)</v>
      </c>
      <c r="Q548" s="218" t="str">
        <f t="array" ref="Q548">INDEX('Ortala-KabKota'!Q$2:Q$415,MATCH($D548,'Ortala-KabKota'!$E$2:$E$415,FALSE))</f>
        <v>MANDIRI</v>
      </c>
      <c r="R548" s="218" t="str">
        <f t="array" ref="R548">INDEX('Ortala-KabKota'!R$2:R$415,MATCH($D548,'Ortala-KabKota'!$E$2:$E$415,FALSE))</f>
        <v>SEWA/KONTRAK</v>
      </c>
      <c r="S548" s="218" t="str">
        <f t="array" ref="S548">INDEX('Ortala-KabKota'!S$2:S$415,MATCH($D548,'Ortala-KabKota'!$E$2:$E$415,FALSE))</f>
        <v>belum dapat digunakan (lokasi rumah aman berjauhan dengan kantor UPTD PPA) dan fasilitas perlengkapan belum memadai.</v>
      </c>
      <c r="T548" s="218" t="str">
        <f t="array" ref="T548">INDEX('Ortala-KabKota'!T$2:T$415,MATCH($D548,'Ortala-KabKota'!$E$2:$E$415,FALSE))</f>
        <v/>
      </c>
      <c r="U548" s="218" t="str">
        <f t="array" ref="U548">INDEX('Ortala-KabKota'!U$2:U$415,MATCH($D548,'Ortala-KabKota'!$E$2:$E$415,FALSE))</f>
        <v/>
      </c>
      <c r="V548" s="218" t="str">
        <f t="array" ref="V548">INDEX('Ortala-KabKota'!V$2:V$415,MATCH($D548,'Ortala-KabKota'!$E$2:$E$415,FALSE))</f>
        <v/>
      </c>
      <c r="W548" s="218">
        <f t="array" ref="W548">INDEX('Ortala-KabKota'!W$2:W$415,MATCH($D548,'Ortala-KabKota'!$E$2:$E$415,FALSE))</f>
        <v>1</v>
      </c>
      <c r="X548" s="218">
        <f t="array" ref="X548">INDEX('Ortala-KabKota'!X$2:X$415,MATCH($D548,'Ortala-KabKota'!$E$2:$E$415,FALSE))</f>
        <v>2</v>
      </c>
      <c r="Y548" s="218" t="str">
        <f t="array" ref="Y548">INDEX('Ortala-KabKota'!Y$2:Y$415,MATCH($D548,'Ortala-KabKota'!$E$2:$E$415,FALSE))</f>
        <v/>
      </c>
      <c r="Z548" s="218" t="str">
        <f t="array" ref="Z548">INDEX('Ortala-KabKota'!Z$2:Z$415,MATCH($D548,'Ortala-KabKota'!$E$2:$E$415,FALSE))</f>
        <v/>
      </c>
      <c r="AA548" s="218">
        <f t="array" ref="AA548">INDEX('Ortala-KabKota'!AA$2:AA$415,MATCH($D548,'Ortala-KabKota'!$E$2:$E$415,FALSE))</f>
        <v>2</v>
      </c>
      <c r="AB548" s="218">
        <f t="array" ref="AB548">INDEX('Ortala-KabKota'!AB$2:AB$415,MATCH($D548,'Ortala-KabKota'!$E$2:$E$415,FALSE))</f>
        <v>1</v>
      </c>
      <c r="AC548" s="218" t="str">
        <f t="array" ref="AC548">INDEX('Ortala-KabKota'!AC$2:AC$415,MATCH($D548,'Ortala-KabKota'!$E$2:$E$415,FALSE))</f>
        <v/>
      </c>
      <c r="AD548" s="218" t="str">
        <f t="array" ref="AD548">INDEX('Ortala-KabKota'!AD$2:AD$415,MATCH($D548,'Ortala-KabKota'!$E$2:$E$415,FALSE))</f>
        <v/>
      </c>
      <c r="AE548" s="218" t="str">
        <f t="array" ref="AE548">INDEX('Ortala-KabKota'!AE$2:AE$415,MATCH($D548,'Ortala-KabKota'!$E$2:$E$415,FALSE))</f>
        <v/>
      </c>
      <c r="AF548" s="218" t="str">
        <f t="array" ref="AF548">INDEX('Ortala-KabKota'!AF$2:AF$415,MATCH($D548,'Ortala-KabKota'!$E$2:$E$415,FALSE))</f>
        <v/>
      </c>
      <c r="AG548" s="218" t="str">
        <f t="array" ref="AG548">INDEX('Ortala-KabKota'!AG$2:AG$415,MATCH($D548,'Ortala-KabKota'!$E$2:$E$415,FALSE))</f>
        <v/>
      </c>
      <c r="AH548" s="218" t="str">
        <f t="array" ref="AH548">INDEX('Ortala-KabKota'!AH$2:AH$415,MATCH($D548,'Ortala-KabKota'!$E$2:$E$415,FALSE))</f>
        <v/>
      </c>
      <c r="AI548" s="218" t="str">
        <f t="array" ref="AI548">INDEX('Ortala-KabKota'!AI$2:AI$415,MATCH($D548,'Ortala-KabKota'!$E$2:$E$415,FALSE))</f>
        <v/>
      </c>
      <c r="AJ548" s="218">
        <f t="array" ref="AJ548">INDEX('Ortala-KabKota'!AJ$2:AJ$415,MATCH($D548,'Ortala-KabKota'!$E$2:$E$415,FALSE))</f>
        <v>2</v>
      </c>
      <c r="AK548" s="218">
        <f t="array" ref="AK548">INDEX('Ortala-KabKota'!AK$2:AK$415,MATCH($D548,'Ortala-KabKota'!$E$2:$E$415,FALSE))</f>
        <v>1</v>
      </c>
      <c r="AL548" s="218" t="str">
        <f t="array" ref="AL548">INDEX('Ortala-KabKota'!AL$2:AL$415,MATCH($D548,'Ortala-KabKota'!$E$2:$E$415,FALSE))</f>
        <v/>
      </c>
      <c r="AM548" s="218" t="str">
        <f t="array" ref="AM548">INDEX('Ortala-KabKota'!AM$2:AM$415,MATCH($D548,'Ortala-KabKota'!$E$2:$E$415,FALSE))</f>
        <v>Pelecehan Seksual dan KDRT</v>
      </c>
      <c r="AN548" s="218" t="str">
        <f t="array" ref="AN548">INDEX('Ortala-KabKota'!AN$2:AN$415,MATCH($D548,'Ortala-KabKota'!$E$2:$E$415,FALSE))</f>
        <v/>
      </c>
      <c r="AO548" s="218" t="str">
        <f t="array" ref="AO548">INDEX('Ortala-KabKota'!AO$2:AO$415,MATCH($D548,'Ortala-KabKota'!$E$2:$E$415,FALSE))</f>
        <v/>
      </c>
      <c r="AP548" s="218" t="str">
        <f t="array" ref="AP548">INDEX('Ortala-KabKota'!AP$2:AP$415,MATCH($D548,'Ortala-KabKota'!$E$2:$E$415,FALSE))</f>
        <v/>
      </c>
      <c r="AQ548" s="218" t="str">
        <f t="array" ref="AQ548">INDEX('Ortala-KabKota'!AQ$2:AQ$415,MATCH($D548,'Ortala-KabKota'!$E$2:$E$415,FALSE))</f>
        <v/>
      </c>
      <c r="AR548" s="218" t="str">
        <f t="array" ref="AR548">INDEX('Ortala-KabKota'!AR$2:AR$415,MATCH($D548,'Ortala-KabKota'!$E$2:$E$415,FALSE))</f>
        <v/>
      </c>
      <c r="AS548" s="218" t="str">
        <f t="array" ref="AS548">INDEX('Ortala-KabKota'!AS$2:AS$415,MATCH($D548,'Ortala-KabKota'!$E$2:$E$415,FALSE))</f>
        <v/>
      </c>
      <c r="AT548" s="218" t="str">
        <f t="array" ref="AT548">INDEX('Ortala-KabKota'!AT$2:AT$415,MATCH($D548,'Ortala-KabKota'!$E$2:$E$415,FALSE))</f>
        <v/>
      </c>
      <c r="AU548" s="218" t="str">
        <f t="array" ref="AU548">INDEX('UPTD PPA KabKota'!D$5:D$513,MATCH($D548,'UPTD PPA KabKota'!$C$5:$C$513,FALSE))</f>
        <v>Frits Su, S.P.</v>
      </c>
      <c r="AV548" s="218" t="str">
        <f t="array" ref="AV548">INDEX('UPTD PPA KabKota'!E$5:E$513,MATCH($D548,'UPTD PPA KabKota'!$C$5:$C$513,FALSE))</f>
        <v>Jalan Nangka Unit 1</v>
      </c>
      <c r="AW548" s="218" t="str">
        <f t="array" ref="AW548">INDEX('UPTD PPA KabKota'!F$5:F$513,MATCH($D548,'UPTD PPA KabKota'!$C$5:$C$513,FALSE))</f>
        <v/>
      </c>
      <c r="AX548" s="218" t="str">
        <f t="array" ref="AX548">INDEX('UPTD PPA KabKota'!G$5:G$513,MATCH($D548,'UPTD PPA KabKota'!$C$5:$C$513,FALSE))</f>
        <v>(1) 082349150456
(2) 082280360624</v>
      </c>
      <c r="AY548" s="218" t="str">
        <f t="array" ref="AY548">INDEX('UPTD PPA KabKota'!H$5:H$513,MATCH($D548,'UPTD PPA KabKota'!$C$5:$C$513,FALSE))</f>
        <v>UPTD PPA</v>
      </c>
      <c r="AZ548" s="218" t="str">
        <f t="array" ref="AZ548">INDEX('UPTD PPA KabKota'!I$5:I$513,MATCH($D548,'UPTD PPA KabKota'!$C$5:$C$513,FALSE))</f>
        <v>Peraturan Bupati Sorong No. 16 Tahun 2022</v>
      </c>
      <c r="BA548" s="218">
        <f t="array" ref="BA548">INDEX('UPTD PPA KabKota'!J$5:J$513,MATCH($D548,'UPTD PPA KabKota'!$C$5:$C$513,FALSE))</f>
        <v>2022</v>
      </c>
      <c r="BB548" s="218" t="str">
        <f t="array" ref="BB548">INDEX('UPTD PPA KabKota'!K$5:K$513,MATCH($D548,'UPTD PPA KabKota'!$C$5:$C$513,FALSE))</f>
        <v>A</v>
      </c>
      <c r="BC548" s="218" t="str">
        <f t="array" ref="BC548">INDEX('UPTD PPA KabKota'!L$5:L$513,MATCH($D548,'UPTD PPA KabKota'!$C$5:$C$513,FALSE))</f>
        <v>Shinta Dwi W.</v>
      </c>
      <c r="BD548" s="316" t="str">
        <f t="array" ref="BD548">INDEX('UPTD PPA KabKota'!M$5:M$513,MATCH($D548,'UPTD PPA KabKota'!$C$5:$C$513,FALSE))</f>
        <v>uptdppakabsorong@gmail.com</v>
      </c>
      <c r="BE548" s="218" t="str">
        <f t="array" ref="BE548">INDEX('UPTD PPA KabKota'!N$5:N$513,MATCH($D548,'UPTD PPA KabKota'!$C$5:$C$513,FALSE))</f>
        <v>1. Kepala UPTD
2. Kasubag Umum
3. Tenaga Kerja Kontrak Pekerja Sosial
4. Pengemudi
5. Konselor (Psikologi /Hukum)</v>
      </c>
      <c r="BF548" s="218" t="str">
        <f t="array" ref="BF548">INDEX('UPTD PPA KabKota'!O$5:O$513,MATCH($D548,'UPTD PPA KabKota'!$C$5:$C$513,FALSE))</f>
        <v>MANDIRI</v>
      </c>
      <c r="BG548" s="218" t="str">
        <f t="array" ref="BG548">INDEX('UPTD PPA KabKota'!P$5:P$513,MATCH($D548,'UPTD PPA KabKota'!$C$5:$C$513,FALSE))</f>
        <v>TIDAK PUNYA</v>
      </c>
      <c r="BH548" s="218" t="str">
        <f t="array" ref="BH548">INDEX('UPTD PPA KabKota'!Q$5:Q$513,MATCH($D548,'UPTD PPA KabKota'!$C$5:$C$513,FALSE))</f>
        <v>Kolom (15): Mandiri--sewa/kontrak</v>
      </c>
      <c r="BI548" s="218" t="str">
        <f t="array" ref="BI548">INDEX('UPTD PPA KabKota'!R$5:R$513,MATCH($D548,'UPTD PPA KabKota'!$C$5:$C$513,FALSE))</f>
        <v>Tidak Ada</v>
      </c>
      <c r="BJ548" s="218" t="str">
        <f t="array" ref="BJ548">INDEX('UPTD PPA KabKota'!S$5:S$513,MATCH($D548,'UPTD PPA KabKota'!$C$5:$C$513,FALSE))</f>
        <v>Tidak Ada</v>
      </c>
      <c r="BK548" s="218" t="str">
        <f t="array" ref="BK548">INDEX('UPTD PPA KabKota'!T$5:T$513,MATCH($D548,'UPTD PPA KabKota'!$C$5:$C$513,FALSE))</f>
        <v>Tidak Ada</v>
      </c>
      <c r="BL548" s="218" t="str">
        <f t="array" ref="BL548">INDEX('UPTD PPA KabKota'!U$5:U$513,MATCH($D548,'UPTD PPA KabKota'!$C$5:$C$513,FALSE))</f>
        <v>Ada</v>
      </c>
      <c r="BM548" s="218" t="str">
        <f t="array" ref="BM548">INDEX('UPTD PPA KabKota'!V$5:V$513,MATCH($D548,'UPTD PPA KabKota'!$C$5:$C$513,FALSE))</f>
        <v>Ada</v>
      </c>
      <c r="BN548" s="218" t="str">
        <f t="array" ref="BN548">INDEX('UPTD PPA KabKota'!W$5:W$513,MATCH($D548,'UPTD PPA KabKota'!$C$5:$C$513,FALSE))</f>
        <v>Ada</v>
      </c>
      <c r="BO548" s="218" t="str">
        <f t="array" ref="BO548">INDEX('UPTD PPA KabKota'!X$5:X$513,MATCH($D548,'UPTD PPA KabKota'!$C$5:$C$513,FALSE))</f>
        <v>Tidak Ada</v>
      </c>
      <c r="BP548" s="218" t="str">
        <f t="array" ref="BP548">INDEX('UPTD PPA KabKota'!Y$5:Y$513,MATCH($D548,'UPTD PPA KabKota'!$C$5:$C$513,FALSE))</f>
        <v>Ada</v>
      </c>
      <c r="BQ548" s="218" t="str">
        <f t="array" ref="BQ548">INDEX('UPTD PPA KabKota'!Z$5:Z$513,MATCH($D548,'UPTD PPA KabKota'!$C$5:$C$513,FALSE))</f>
        <v>Ada</v>
      </c>
      <c r="BR548" s="218" t="str">
        <f t="array" ref="BR548">INDEX('UPTD PPA KabKota'!AA$5:AA$513,MATCH($D548,'UPTD PPA KabKota'!$C$5:$C$513,FALSE))</f>
        <v>Tidak Ada</v>
      </c>
      <c r="BS548" s="218" t="str">
        <f t="array" ref="BS548">INDEX('UPTD PPA KabKota'!AB$5:AB$513,MATCH($D548,'UPTD PPA KabKota'!$C$5:$C$513,FALSE))</f>
        <v>Tidak Ada</v>
      </c>
      <c r="BT548" s="218" t="str">
        <f t="array" ref="BT548">INDEX('UPTD PPA KabKota'!AC$5:AC$513,MATCH($D548,'UPTD PPA KabKota'!$C$5:$C$513,FALSE))</f>
        <v>Sudah</v>
      </c>
      <c r="BU548" s="218" t="str">
        <f t="array" ref="BU548">INDEX('UPTD PPA KabKota'!AD$5:AD$513,MATCH($D548,'UPTD PPA KabKota'!$C$5:$C$513,FALSE))</f>
        <v>Sudah</v>
      </c>
      <c r="BV548" s="218" t="str">
        <f t="array" ref="BV548">INDEX('UPTD PPA KabKota'!AE$5:AE$513,MATCH($D548,'UPTD PPA KabKota'!$C$5:$C$513,FALSE))</f>
        <v>Sudah</v>
      </c>
      <c r="BW548" s="218" t="str">
        <f t="array" ref="BW548">INDEX('UPTD PPA KabKota'!AF$5:AF$513,MATCH($D548,'UPTD PPA KabKota'!$C$5:$C$513,FALSE))</f>
        <v>Sudah</v>
      </c>
      <c r="BX548" s="218" t="str">
        <f t="array" ref="BX548">INDEX('UPTD PPA KabKota'!AG$5:AG$513,MATCH($D548,'UPTD PPA KabKota'!$C$5:$C$513,FALSE))</f>
        <v>Belum</v>
      </c>
      <c r="BY548" s="218" t="str">
        <f t="array" ref="BY548">INDEX('UPTD PPA KabKota'!AH$5:AH$513,MATCH($D548,'UPTD PPA KabKota'!$C$5:$C$513,FALSE))</f>
        <v>Sudah</v>
      </c>
      <c r="BZ548" s="218" t="str">
        <f t="array" ref="BZ548">INDEX('UPTD PPA KabKota'!AI$5:AI$513,MATCH($D548,'UPTD PPA KabKota'!$C$5:$C$513,FALSE))</f>
        <v>Belum</v>
      </c>
      <c r="CA548" s="218" t="str">
        <f t="array" ref="CA548">INDEX('UPTD PPA KabKota'!AJ$5:AJ$513,MATCH($D548,'UPTD PPA KabKota'!$C$5:$C$513,FALSE))</f>
        <v>Belum</v>
      </c>
      <c r="CB548" s="218" t="str">
        <f t="array" ref="CB548">INDEX('UPTD PPA KabKota'!AK$5:AK$513,MATCH($D548,'UPTD PPA KabKota'!$C$5:$C$513,FALSE))</f>
        <v>Belum</v>
      </c>
      <c r="CC548" s="218" t="str">
        <f t="array" ref="CC548">INDEX('UPTD PPA KabKota'!AL$5:AL$513,MATCH($D548,'UPTD PPA KabKota'!$C$5:$C$513,FALSE))</f>
        <v>Sudah</v>
      </c>
      <c r="CD548" s="218" t="str">
        <f t="array" ref="CD548">INDEX('UPTD PPA KabKota'!AM$5:AM$513,MATCH($D548,'UPTD PPA KabKota'!$C$5:$C$513,FALSE))</f>
        <v>Belum</v>
      </c>
      <c r="CE548" s="218" t="str">
        <f t="array" ref="CE548">INDEX('UPTD PPA KabKota'!AN$5:AN$513,MATCH($D548,'UPTD PPA KabKota'!$C$5:$C$513,FALSE))</f>
        <v>pengaduan dari masyarakat/laporan dari Polres, penjangkuan korban, penemputan korban, pendampingan korban, pengelolaan Kasus</v>
      </c>
      <c r="CF548" s="218" t="str">
        <f t="array" ref="CF548">INDEX('UPTD PPA KabKota'!AO$5:AO$513,MATCH($D548,'UPTD PPA KabKota'!$C$5:$C$513,FALSE))</f>
        <v>29 (2024)</v>
      </c>
      <c r="CG548" s="218" t="str">
        <f t="array" ref="CG548">INDEX('UPTD PPA KabKota'!AP$5:AP$513,MATCH($D548,'UPTD PPA KabKota'!$C$5:$C$513,FALSE))</f>
        <v>Kekerasan Terhadap Anak dan Perempuan</v>
      </c>
      <c r="CH548" s="218" t="str">
        <f t="array" ref="CH548">INDEX('UPTD PPA KabKota'!AQ$5:AQ$513,MATCH($D548,'UPTD PPA KabKota'!$C$5:$C$513,FALSE))</f>
        <v/>
      </c>
      <c r="CI548" s="218" t="str">
        <f t="array" ref="CI548">INDEX('UPTD PPA KabKota'!AR$5:AR$513,MATCH($D548,'UPTD PPA KabKota'!$C$5:$C$513,FALSE))</f>
        <v/>
      </c>
      <c r="CJ548" s="218" t="str">
        <f t="array" ref="CJ548">INDEX('UPTD PPA KabKota'!AS$5:AS$513,MATCH($D548,'UPTD PPA KabKota'!$C$5:$C$513,FALSE))</f>
        <v/>
      </c>
      <c r="CK548" s="218" t="str">
        <f t="array" ref="CK548">INDEX('UPTD PPA KabKota'!AT$5:AT$513,MATCH($D548,'UPTD PPA KabKota'!$C$5:$C$513,FALSE))</f>
        <v/>
      </c>
      <c r="CL548" s="218" t="str">
        <f t="array" ref="CL548">INDEX('UPTD PPA KabKota'!AU$5:AU$513,MATCH($D548,'UPTD PPA KabKota'!$C$5:$C$513,FALSE))</f>
        <v/>
      </c>
      <c r="CM548" s="218" t="str">
        <f t="array" ref="CM548">INDEX('UPTD PPA KabKota'!AV$5:AV$513,MATCH($D548,'UPTD PPA KabKota'!$C$5:$C$513,FALSE))</f>
        <v/>
      </c>
      <c r="CN548" s="218" t="str">
        <f t="array" ref="CN548">INDEX('UPTD PPA KabKota'!AW$5:AW$513,MATCH($D548,'UPTD PPA KabKota'!$C$5:$C$513,FALSE))</f>
        <v>v</v>
      </c>
      <c r="CO548" s="218" t="str">
        <f t="array" ref="CO548">INDEX('UPTD PPA KabKota'!AX$5:AX$513,MATCH($D548,'UPTD PPA KabKota'!$C$5:$C$513,FALSE))</f>
        <v/>
      </c>
      <c r="CP548" s="218" t="str">
        <f t="array" ref="CP548">INDEX('UPTD PPA KabKota'!AY$5:AY$513,MATCH($D548,'UPTD PPA KabKota'!$C$5:$C$513,FALSE))</f>
        <v/>
      </c>
      <c r="CQ548" s="209" t="str">
        <f>IFERROR(__xludf.DUMMYFUNCTION("IF(ISBLANK($K548),"""",IF(REGEXMATCH($K548,""Peraturan""),""Ada"",IF(REGEXMATCH($K548,""Rekomendasi""),""Tidak Ada"", $K548)))
"),"Ada")</f>
        <v>Ada</v>
      </c>
      <c r="CR548" s="209" t="str">
        <f t="array" ref="CR548">index('UPTD PPA KabKota'!$BI$5:$BI$513,match($D548,'UPTD PPA KabKota'!$C$5:$C$513,false))</f>
        <v>Ada</v>
      </c>
      <c r="CS548" s="314" t="str">
        <f t="shared" si="100"/>
        <v>Ada</v>
      </c>
    </row>
    <row r="549">
      <c r="A549" s="334">
        <v>543.0</v>
      </c>
      <c r="B549" s="334">
        <v>3.0</v>
      </c>
      <c r="C549" s="311" t="s">
        <v>103</v>
      </c>
      <c r="D549" s="312" t="s">
        <v>4312</v>
      </c>
      <c r="E549" s="315">
        <v>45689.0</v>
      </c>
      <c r="F549" s="218" t="str">
        <f t="array" ref="F549">INDEX('Ortala-KabKota'!F$2:F$415,MATCH($D549,'Ortala-KabKota'!$E$2:$E$415,FALSE))</f>
        <v>MARYAM MAULUD/ 081330699461</v>
      </c>
      <c r="G549" s="218" t="str">
        <f t="array" ref="G549">INDEX('Ortala-KabKota'!G$2:G$415,MATCH($D549,'Ortala-KabKota'!$E$2:$E$415,FALSE))</f>
        <v>Jln. Basuki Rahmat Kel. Bongkawir Distrik Waisai Kota Kab. Raja Ampat</v>
      </c>
      <c r="H549" s="218" t="str">
        <f t="array" ref="H549">INDEX('Ortala-KabKota'!H$2:H$415,MATCH($D549,'Ortala-KabKota'!$E$2:$E$415,FALSE))</f>
        <v/>
      </c>
      <c r="I549" s="218" t="str">
        <f t="array" ref="I549">INDEX('Ortala-KabKota'!I$2:I$415,MATCH($D549,'Ortala-KabKota'!$E$2:$E$415,FALSE))</f>
        <v/>
      </c>
      <c r="J549" s="218" t="str">
        <f t="array" ref="J549">INDEX('Ortala-KabKota'!J$2:J$415,MATCH($D549,'Ortala-KabKota'!$E$2:$E$415,FALSE))</f>
        <v>UPTD PPA</v>
      </c>
      <c r="K549" s="218" t="str">
        <f t="array" ref="K549">INDEX('Ortala-KabKota'!K$2:K$415,MATCH($D549,'Ortala-KabKota'!$E$2:$E$415,FALSE))</f>
        <v>Peraturan Bupati Raja Ampat Nomor 23 Tahun 2021</v>
      </c>
      <c r="L549" s="218">
        <f t="array" ref="L549">INDEX('Ortala-KabKota'!L$2:L$415,MATCH($D549,'Ortala-KabKota'!$E$2:$E$415,FALSE))</f>
        <v>2021</v>
      </c>
      <c r="M549" s="218" t="str">
        <f t="array" ref="M549">INDEX('Ortala-KabKota'!M$2:M$415,MATCH($D549,'Ortala-KabKota'!$E$2:$E$415,FALSE))</f>
        <v>A</v>
      </c>
      <c r="N549" s="218" t="str">
        <f t="array" ref="N549">INDEX('Ortala-KabKota'!N$2:N$415,MATCH($D549,'Ortala-KabKota'!$E$2:$E$415,FALSE))</f>
        <v>Rina/ 082238088919</v>
      </c>
      <c r="O549" s="218" t="str">
        <f t="array" ref="O549">INDEX('Ortala-KabKota'!O$2:O$415,MATCH($D549,'Ortala-KabKota'!$E$2:$E$415,FALSE))</f>
        <v/>
      </c>
      <c r="P549" s="218" t="str">
        <f t="array" ref="P549">INDEX('Ortala-KabKota'!P$2:P$415,MATCH($D549,'Ortala-KabKota'!$E$2:$E$415,FALSE))</f>
        <v>Kepala UPT, Kasubag TU, Pelaksana dan Kelompok JF</v>
      </c>
      <c r="Q549" s="218" t="str">
        <f t="array" ref="Q549">INDEX('Ortala-KabKota'!Q$2:Q$415,MATCH($D549,'Ortala-KabKota'!$E$2:$E$415,FALSE))</f>
        <v/>
      </c>
      <c r="R549" s="218" t="str">
        <f t="array" ref="R549">INDEX('Ortala-KabKota'!R$2:R$415,MATCH($D549,'Ortala-KabKota'!$E$2:$E$415,FALSE))</f>
        <v>MILIK SENDIRI</v>
      </c>
      <c r="S549" s="218" t="str">
        <f t="array" ref="S549">INDEX('Ortala-KabKota'!S$2:S$415,MATCH($D549,'Ortala-KabKota'!$E$2:$E$415,FALSE))</f>
        <v/>
      </c>
      <c r="T549" s="218" t="str">
        <f t="array" ref="T549">INDEX('Ortala-KabKota'!T$2:T$415,MATCH($D549,'Ortala-KabKota'!$E$2:$E$415,FALSE))</f>
        <v/>
      </c>
      <c r="U549" s="218" t="str">
        <f t="array" ref="U549">INDEX('Ortala-KabKota'!U$2:U$415,MATCH($D549,'Ortala-KabKota'!$E$2:$E$415,FALSE))</f>
        <v/>
      </c>
      <c r="V549" s="218" t="str">
        <f t="array" ref="V549">INDEX('Ortala-KabKota'!V$2:V$415,MATCH($D549,'Ortala-KabKota'!$E$2:$E$415,FALSE))</f>
        <v/>
      </c>
      <c r="W549" s="218" t="str">
        <f t="array" ref="W549">INDEX('Ortala-KabKota'!W$2:W$415,MATCH($D549,'Ortala-KabKota'!$E$2:$E$415,FALSE))</f>
        <v/>
      </c>
      <c r="X549" s="218" t="str">
        <f t="array" ref="X549">INDEX('Ortala-KabKota'!X$2:X$415,MATCH($D549,'Ortala-KabKota'!$E$2:$E$415,FALSE))</f>
        <v/>
      </c>
      <c r="Y549" s="218" t="str">
        <f t="array" ref="Y549">INDEX('Ortala-KabKota'!Y$2:Y$415,MATCH($D549,'Ortala-KabKota'!$E$2:$E$415,FALSE))</f>
        <v/>
      </c>
      <c r="Z549" s="218" t="str">
        <f t="array" ref="Z549">INDEX('Ortala-KabKota'!Z$2:Z$415,MATCH($D549,'Ortala-KabKota'!$E$2:$E$415,FALSE))</f>
        <v/>
      </c>
      <c r="AA549" s="218" t="str">
        <f t="array" ref="AA549">INDEX('Ortala-KabKota'!AA$2:AA$415,MATCH($D549,'Ortala-KabKota'!$E$2:$E$415,FALSE))</f>
        <v/>
      </c>
      <c r="AB549" s="218" t="str">
        <f t="array" ref="AB549">INDEX('Ortala-KabKota'!AB$2:AB$415,MATCH($D549,'Ortala-KabKota'!$E$2:$E$415,FALSE))</f>
        <v/>
      </c>
      <c r="AC549" s="218" t="str">
        <f t="array" ref="AC549">INDEX('Ortala-KabKota'!AC$2:AC$415,MATCH($D549,'Ortala-KabKota'!$E$2:$E$415,FALSE))</f>
        <v/>
      </c>
      <c r="AD549" s="218" t="str">
        <f t="array" ref="AD549">INDEX('Ortala-KabKota'!AD$2:AD$415,MATCH($D549,'Ortala-KabKota'!$E$2:$E$415,FALSE))</f>
        <v/>
      </c>
      <c r="AE549" s="218" t="str">
        <f t="array" ref="AE549">INDEX('Ortala-KabKota'!AE$2:AE$415,MATCH($D549,'Ortala-KabKota'!$E$2:$E$415,FALSE))</f>
        <v/>
      </c>
      <c r="AF549" s="218" t="str">
        <f t="array" ref="AF549">INDEX('Ortala-KabKota'!AF$2:AF$415,MATCH($D549,'Ortala-KabKota'!$E$2:$E$415,FALSE))</f>
        <v/>
      </c>
      <c r="AG549" s="218" t="str">
        <f t="array" ref="AG549">INDEX('Ortala-KabKota'!AG$2:AG$415,MATCH($D549,'Ortala-KabKota'!$E$2:$E$415,FALSE))</f>
        <v/>
      </c>
      <c r="AH549" s="218" t="str">
        <f t="array" ref="AH549">INDEX('Ortala-KabKota'!AH$2:AH$415,MATCH($D549,'Ortala-KabKota'!$E$2:$E$415,FALSE))</f>
        <v/>
      </c>
      <c r="AI549" s="218" t="str">
        <f t="array" ref="AI549">INDEX('Ortala-KabKota'!AI$2:AI$415,MATCH($D549,'Ortala-KabKota'!$E$2:$E$415,FALSE))</f>
        <v/>
      </c>
      <c r="AJ549" s="218" t="str">
        <f t="array" ref="AJ549">INDEX('Ortala-KabKota'!AJ$2:AJ$415,MATCH($D549,'Ortala-KabKota'!$E$2:$E$415,FALSE))</f>
        <v/>
      </c>
      <c r="AK549" s="218" t="str">
        <f t="array" ref="AK549">INDEX('Ortala-KabKota'!AK$2:AK$415,MATCH($D549,'Ortala-KabKota'!$E$2:$E$415,FALSE))</f>
        <v/>
      </c>
      <c r="AL549" s="218" t="str">
        <f t="array" ref="AL549">INDEX('Ortala-KabKota'!AL$2:AL$415,MATCH($D549,'Ortala-KabKota'!$E$2:$E$415,FALSE))</f>
        <v/>
      </c>
      <c r="AM549" s="218" t="str">
        <f t="array" ref="AM549">INDEX('Ortala-KabKota'!AM$2:AM$415,MATCH($D549,'Ortala-KabKota'!$E$2:$E$415,FALSE))</f>
        <v/>
      </c>
      <c r="AN549" s="218" t="str">
        <f t="array" ref="AN549">INDEX('Ortala-KabKota'!AN$2:AN$415,MATCH($D549,'Ortala-KabKota'!$E$2:$E$415,FALSE))</f>
        <v/>
      </c>
      <c r="AO549" s="218" t="str">
        <f t="array" ref="AO549">INDEX('Ortala-KabKota'!AO$2:AO$415,MATCH($D549,'Ortala-KabKota'!$E$2:$E$415,FALSE))</f>
        <v/>
      </c>
      <c r="AP549" s="218" t="str">
        <f t="array" ref="AP549">INDEX('Ortala-KabKota'!AP$2:AP$415,MATCH($D549,'Ortala-KabKota'!$E$2:$E$415,FALSE))</f>
        <v/>
      </c>
      <c r="AQ549" s="218" t="str">
        <f t="array" ref="AQ549">INDEX('Ortala-KabKota'!AQ$2:AQ$415,MATCH($D549,'Ortala-KabKota'!$E$2:$E$415,FALSE))</f>
        <v/>
      </c>
      <c r="AR549" s="218" t="str">
        <f t="array" ref="AR549">INDEX('Ortala-KabKota'!AR$2:AR$415,MATCH($D549,'Ortala-KabKota'!$E$2:$E$415,FALSE))</f>
        <v/>
      </c>
      <c r="AS549" s="218" t="str">
        <f t="array" ref="AS549">INDEX('Ortala-KabKota'!AS$2:AS$415,MATCH($D549,'Ortala-KabKota'!$E$2:$E$415,FALSE))</f>
        <v/>
      </c>
      <c r="AT549" s="218" t="str">
        <f t="array" ref="AT549">INDEX('Ortala-KabKota'!AT$2:AT$415,MATCH($D549,'Ortala-KabKota'!$E$2:$E$415,FALSE))</f>
        <v/>
      </c>
      <c r="AU549" s="218" t="str">
        <f t="array" ref="AU549">INDEX('UPTD PPA KabKota'!D$5:D$513,MATCH($D549,'UPTD PPA KabKota'!$C$5:$C$513,FALSE))</f>
        <v>Mariam Maulud</v>
      </c>
      <c r="AV549" s="218" t="str">
        <f t="array" ref="AV549">INDEX('UPTD PPA KabKota'!E$5:E$513,MATCH($D549,'UPTD PPA KabKota'!$C$5:$C$513,FALSE))</f>
        <v>Perumahan 200 Jln. Warsai Warsambin</v>
      </c>
      <c r="AW549" s="218">
        <f t="array" ref="AW549">INDEX('UPTD PPA KabKota'!F$5:F$513,MATCH($D549,'UPTD PPA KabKota'!$C$5:$C$513,FALSE))</f>
        <v>81330699461</v>
      </c>
      <c r="AX549" s="218">
        <f t="array" ref="AX549">INDEX('UPTD PPA KabKota'!G$5:G$513,MATCH($D549,'UPTD PPA KabKota'!$C$5:$C$513,FALSE))</f>
        <v>81330699461</v>
      </c>
      <c r="AY549" s="218" t="str">
        <f t="array" ref="AY549">INDEX('UPTD PPA KabKota'!H$5:H$513,MATCH($D549,'UPTD PPA KabKota'!$C$5:$C$513,FALSE))</f>
        <v>UPTD PPA</v>
      </c>
      <c r="AZ549" s="218" t="str">
        <f t="array" ref="AZ549">INDEX('UPTD PPA KabKota'!I$5:I$513,MATCH($D549,'UPTD PPA KabKota'!$C$5:$C$513,FALSE))</f>
        <v>Peraturan Bupati Raja Ampat Nomor 23 Tahun 2021 Tentang  Pembentukan Organisasi dan Tata Kerja Unit  Pelaksna Teknis Dinas Perlindungan Perempuan dan Anak</v>
      </c>
      <c r="BA549" s="218">
        <f t="array" ref="BA549">INDEX('UPTD PPA KabKota'!J$5:J$513,MATCH($D549,'UPTD PPA KabKota'!$C$5:$C$513,FALSE))</f>
        <v>2021</v>
      </c>
      <c r="BB549" s="218" t="str">
        <f t="array" ref="BB549">INDEX('UPTD PPA KabKota'!K$5:K$513,MATCH($D549,'UPTD PPA KabKota'!$C$5:$C$513,FALSE))</f>
        <v>A</v>
      </c>
      <c r="BC549" s="218">
        <f t="array" ref="BC549">INDEX('UPTD PPA KabKota'!L$5:L$513,MATCH($D549,'UPTD PPA KabKota'!$C$5:$C$513,FALSE))</f>
        <v>81330699461</v>
      </c>
      <c r="BD549" s="218" t="str">
        <f t="array" ref="BD549">INDEX('UPTD PPA KabKota'!M$5:M$513,MATCH($D549,'UPTD PPA KabKota'!$C$5:$C$513,FALSE))</f>
        <v>uptdppakabupatenrajaampat@gmail.com</v>
      </c>
      <c r="BE549" s="218" t="str">
        <f t="array" ref="BE549">INDEX('UPTD PPA KabKota'!N$5:N$513,MATCH($D549,'UPTD PPA KabKota'!$C$5:$C$513,FALSE))</f>
        <v>Kepala UPTD, Kasubag TU dan Kelompok Jabatan Fungsional</v>
      </c>
      <c r="BF549" s="218" t="str">
        <f t="array" ref="BF549">INDEX('UPTD PPA KabKota'!O$5:O$513,MATCH($D549,'UPTD PPA KabKota'!$C$5:$C$513,FALSE))</f>
        <v>Mandiri</v>
      </c>
      <c r="BG549" s="218" t="str">
        <f t="array" ref="BG549">INDEX('UPTD PPA KabKota'!P$5:P$513,MATCH($D549,'UPTD PPA KabKota'!$C$5:$C$513,FALSE))</f>
        <v>Tidak Punya</v>
      </c>
      <c r="BH549" s="218" t="str">
        <f t="array" ref="BH549">INDEX('UPTD PPA KabKota'!Q$5:Q$513,MATCH($D549,'UPTD PPA KabKota'!$C$5:$C$513,FALSE))</f>
        <v/>
      </c>
      <c r="BI549" s="218" t="str">
        <f t="array" ref="BI549">INDEX('UPTD PPA KabKota'!R$5:R$513,MATCH($D549,'UPTD PPA KabKota'!$C$5:$C$513,FALSE))</f>
        <v>Ada</v>
      </c>
      <c r="BJ549" s="218" t="str">
        <f t="array" ref="BJ549">INDEX('UPTD PPA KabKota'!S$5:S$513,MATCH($D549,'UPTD PPA KabKota'!$C$5:$C$513,FALSE))</f>
        <v>Tidak Ada</v>
      </c>
      <c r="BK549" s="218" t="str">
        <f t="array" ref="BK549">INDEX('UPTD PPA KabKota'!T$5:T$513,MATCH($D549,'UPTD PPA KabKota'!$C$5:$C$513,FALSE))</f>
        <v>Ada</v>
      </c>
      <c r="BL549" s="218" t="str">
        <f t="array" ref="BL549">INDEX('UPTD PPA KabKota'!U$5:U$513,MATCH($D549,'UPTD PPA KabKota'!$C$5:$C$513,FALSE))</f>
        <v>Ada</v>
      </c>
      <c r="BM549" s="218" t="str">
        <f t="array" ref="BM549">INDEX('UPTD PPA KabKota'!V$5:V$513,MATCH($D549,'UPTD PPA KabKota'!$C$5:$C$513,FALSE))</f>
        <v>Ada</v>
      </c>
      <c r="BN549" s="218" t="str">
        <f t="array" ref="BN549">INDEX('UPTD PPA KabKota'!W$5:W$513,MATCH($D549,'UPTD PPA KabKota'!$C$5:$C$513,FALSE))</f>
        <v>Tidak Ada</v>
      </c>
      <c r="BO549" s="218" t="str">
        <f t="array" ref="BO549">INDEX('UPTD PPA KabKota'!X$5:X$513,MATCH($D549,'UPTD PPA KabKota'!$C$5:$C$513,FALSE))</f>
        <v>Ada</v>
      </c>
      <c r="BP549" s="218" t="str">
        <f t="array" ref="BP549">INDEX('UPTD PPA KabKota'!Y$5:Y$513,MATCH($D549,'UPTD PPA KabKota'!$C$5:$C$513,FALSE))</f>
        <v>Tidak Ada</v>
      </c>
      <c r="BQ549" s="218" t="str">
        <f t="array" ref="BQ549">INDEX('UPTD PPA KabKota'!Z$5:Z$513,MATCH($D549,'UPTD PPA KabKota'!$C$5:$C$513,FALSE))</f>
        <v>Ada</v>
      </c>
      <c r="BR549" s="218" t="str">
        <f t="array" ref="BR549">INDEX('UPTD PPA KabKota'!AA$5:AA$513,MATCH($D549,'UPTD PPA KabKota'!$C$5:$C$513,FALSE))</f>
        <v>Tidak Ada</v>
      </c>
      <c r="BS549" s="218" t="str">
        <f t="array" ref="BS549">INDEX('UPTD PPA KabKota'!AB$5:AB$513,MATCH($D549,'UPTD PPA KabKota'!$C$5:$C$513,FALSE))</f>
        <v>Ada</v>
      </c>
      <c r="BT549" s="218" t="str">
        <f t="array" ref="BT549">INDEX('UPTD PPA KabKota'!AC$5:AC$513,MATCH($D549,'UPTD PPA KabKota'!$C$5:$C$513,FALSE))</f>
        <v>Sudah</v>
      </c>
      <c r="BU549" s="218" t="str">
        <f t="array" ref="BU549">INDEX('UPTD PPA KabKota'!AD$5:AD$513,MATCH($D549,'UPTD PPA KabKota'!$C$5:$C$513,FALSE))</f>
        <v>Sudah</v>
      </c>
      <c r="BV549" s="218" t="str">
        <f t="array" ref="BV549">INDEX('UPTD PPA KabKota'!AE$5:AE$513,MATCH($D549,'UPTD PPA KabKota'!$C$5:$C$513,FALSE))</f>
        <v>Sudah</v>
      </c>
      <c r="BW549" s="218" t="str">
        <f t="array" ref="BW549">INDEX('UPTD PPA KabKota'!AF$5:AF$513,MATCH($D549,'UPTD PPA KabKota'!$C$5:$C$513,FALSE))</f>
        <v>Sudah</v>
      </c>
      <c r="BX549" s="218" t="str">
        <f t="array" ref="BX549">INDEX('UPTD PPA KabKota'!AG$5:AG$513,MATCH($D549,'UPTD PPA KabKota'!$C$5:$C$513,FALSE))</f>
        <v>Sudah</v>
      </c>
      <c r="BY549" s="218" t="str">
        <f t="array" ref="BY549">INDEX('UPTD PPA KabKota'!AH$5:AH$513,MATCH($D549,'UPTD PPA KabKota'!$C$5:$C$513,FALSE))</f>
        <v>Belum</v>
      </c>
      <c r="BZ549" s="218" t="str">
        <f t="array" ref="BZ549">INDEX('UPTD PPA KabKota'!AI$5:AI$513,MATCH($D549,'UPTD PPA KabKota'!$C$5:$C$513,FALSE))</f>
        <v>Belum</v>
      </c>
      <c r="CA549" s="218" t="str">
        <f t="array" ref="CA549">INDEX('UPTD PPA KabKota'!AJ$5:AJ$513,MATCH($D549,'UPTD PPA KabKota'!$C$5:$C$513,FALSE))</f>
        <v>Sudah</v>
      </c>
      <c r="CB549" s="218" t="str">
        <f t="array" ref="CB549">INDEX('UPTD PPA KabKota'!AK$5:AK$513,MATCH($D549,'UPTD PPA KabKota'!$C$5:$C$513,FALSE))</f>
        <v>Belum</v>
      </c>
      <c r="CC549" s="218" t="str">
        <f t="array" ref="CC549">INDEX('UPTD PPA KabKota'!AL$5:AL$513,MATCH($D549,'UPTD PPA KabKota'!$C$5:$C$513,FALSE))</f>
        <v>Sudah</v>
      </c>
      <c r="CD549" s="218" t="str">
        <f t="array" ref="CD549">INDEX('UPTD PPA KabKota'!AM$5:AM$513,MATCH($D549,'UPTD PPA KabKota'!$C$5:$C$513,FALSE))</f>
        <v>Sudah</v>
      </c>
      <c r="CE549" s="218" t="str">
        <f t="array" ref="CE549">INDEX('UPTD PPA KabKota'!AN$5:AN$513,MATCH($D549,'UPTD PPA KabKota'!$C$5:$C$513,FALSE))</f>
        <v/>
      </c>
      <c r="CF549" s="218" t="str">
        <f t="array" ref="CF549">INDEX('UPTD PPA KabKota'!AO$5:AO$513,MATCH($D549,'UPTD PPA KabKota'!$C$5:$C$513,FALSE))</f>
        <v>30 kasus</v>
      </c>
      <c r="CG549" s="218" t="str">
        <f t="array" ref="CG549">INDEX('UPTD PPA KabKota'!AP$5:AP$513,MATCH($D549,'UPTD PPA KabKota'!$C$5:$C$513,FALSE))</f>
        <v>KDRT dan Pelecehan Seksual</v>
      </c>
      <c r="CH549" s="218" t="str">
        <f t="array" ref="CH549">INDEX('UPTD PPA KabKota'!AQ$5:AQ$513,MATCH($D549,'UPTD PPA KabKota'!$C$5:$C$513,FALSE))</f>
        <v/>
      </c>
      <c r="CI549" s="218" t="str">
        <f t="array" ref="CI549">INDEX('UPTD PPA KabKota'!AR$5:AR$513,MATCH($D549,'UPTD PPA KabKota'!$C$5:$C$513,FALSE))</f>
        <v/>
      </c>
      <c r="CJ549" s="218" t="str">
        <f t="array" ref="CJ549">INDEX('UPTD PPA KabKota'!AS$5:AS$513,MATCH($D549,'UPTD PPA KabKota'!$C$5:$C$513,FALSE))</f>
        <v/>
      </c>
      <c r="CK549" s="218" t="str">
        <f t="array" ref="CK549">INDEX('UPTD PPA KabKota'!AT$5:AT$513,MATCH($D549,'UPTD PPA KabKota'!$C$5:$C$513,FALSE))</f>
        <v/>
      </c>
      <c r="CL549" s="218" t="str">
        <f t="array" ref="CL549">INDEX('UPTD PPA KabKota'!AU$5:AU$513,MATCH($D549,'UPTD PPA KabKota'!$C$5:$C$513,FALSE))</f>
        <v/>
      </c>
      <c r="CM549" s="218" t="str">
        <f t="array" ref="CM549">INDEX('UPTD PPA KabKota'!AV$5:AV$513,MATCH($D549,'UPTD PPA KabKota'!$C$5:$C$513,FALSE))</f>
        <v>v</v>
      </c>
      <c r="CN549" s="218" t="str">
        <f t="array" ref="CN549">INDEX('UPTD PPA KabKota'!AW$5:AW$513,MATCH($D549,'UPTD PPA KabKota'!$C$5:$C$513,FALSE))</f>
        <v/>
      </c>
      <c r="CO549" s="218" t="str">
        <f t="array" ref="CO549">INDEX('UPTD PPA KabKota'!AX$5:AX$513,MATCH($D549,'UPTD PPA KabKota'!$C$5:$C$513,FALSE))</f>
        <v/>
      </c>
      <c r="CP549" s="218" t="str">
        <f t="array" ref="CP549">INDEX('UPTD PPA KabKota'!AY$5:AY$513,MATCH($D549,'UPTD PPA KabKota'!$C$5:$C$513,FALSE))</f>
        <v/>
      </c>
      <c r="CQ549" s="209" t="str">
        <f>IFERROR(__xludf.DUMMYFUNCTION("IF(ISBLANK($K549),"""",IF(REGEXMATCH($K549,""Peraturan""),""Ada"",IF(REGEXMATCH($K549,""Rekomendasi""),""Tidak Ada"", $K549)))
"),"Ada")</f>
        <v>Ada</v>
      </c>
      <c r="CR549" s="209" t="str">
        <f t="array" ref="CR549">index('UPTD PPA KabKota'!$BI$5:$BI$513,match($D549,'UPTD PPA KabKota'!$C$5:$C$513,false))</f>
        <v>Ada</v>
      </c>
      <c r="CS549" s="314" t="str">
        <f t="shared" si="100"/>
        <v>Ada</v>
      </c>
    </row>
    <row r="550">
      <c r="A550" s="334">
        <v>544.0</v>
      </c>
      <c r="B550" s="334">
        <v>4.0</v>
      </c>
      <c r="C550" s="311" t="s">
        <v>103</v>
      </c>
      <c r="D550" s="312" t="s">
        <v>4333</v>
      </c>
      <c r="E550" s="313"/>
      <c r="F550" s="218" t="str">
        <f t="array" ref="F550">INDEX('Ortala-KabKota'!F$2:F$415,MATCH($D550,'Ortala-KabKota'!$E$2:$E$415,FALSE))</f>
        <v>#N/A</v>
      </c>
      <c r="G550" s="218" t="str">
        <f t="array" ref="G550">INDEX('Ortala-KabKota'!G$2:G$415,MATCH($D550,'Ortala-KabKota'!$E$2:$E$415,FALSE))</f>
        <v>#N/A</v>
      </c>
      <c r="H550" s="218" t="str">
        <f t="array" ref="H550">INDEX('Ortala-KabKota'!H$2:H$415,MATCH($D550,'Ortala-KabKota'!$E$2:$E$415,FALSE))</f>
        <v>#N/A</v>
      </c>
      <c r="I550" s="218" t="str">
        <f t="array" ref="I550">INDEX('Ortala-KabKota'!I$2:I$415,MATCH($D550,'Ortala-KabKota'!$E$2:$E$415,FALSE))</f>
        <v>#N/A</v>
      </c>
      <c r="J550" s="218" t="str">
        <f t="array" ref="J550">INDEX('Ortala-KabKota'!J$2:J$415,MATCH($D550,'Ortala-KabKota'!$E$2:$E$415,FALSE))</f>
        <v>#N/A</v>
      </c>
      <c r="K550" s="218" t="str">
        <f t="array" ref="K550">INDEX('Ortala-KabKota'!K$2:K$415,MATCH($D550,'Ortala-KabKota'!$E$2:$E$415,FALSE))</f>
        <v>#N/A</v>
      </c>
      <c r="L550" s="218" t="str">
        <f t="array" ref="L550">INDEX('Ortala-KabKota'!L$2:L$415,MATCH($D550,'Ortala-KabKota'!$E$2:$E$415,FALSE))</f>
        <v>#N/A</v>
      </c>
      <c r="M550" s="218" t="str">
        <f t="array" ref="M550">INDEX('Ortala-KabKota'!M$2:M$415,MATCH($D550,'Ortala-KabKota'!$E$2:$E$415,FALSE))</f>
        <v>#N/A</v>
      </c>
      <c r="N550" s="218" t="str">
        <f t="array" ref="N550">INDEX('Ortala-KabKota'!N$2:N$415,MATCH($D550,'Ortala-KabKota'!$E$2:$E$415,FALSE))</f>
        <v>#N/A</v>
      </c>
      <c r="O550" s="218" t="str">
        <f t="array" ref="O550">INDEX('Ortala-KabKota'!O$2:O$415,MATCH($D550,'Ortala-KabKota'!$E$2:$E$415,FALSE))</f>
        <v>#N/A</v>
      </c>
      <c r="P550" s="218" t="str">
        <f t="array" ref="P550">INDEX('Ortala-KabKota'!P$2:P$415,MATCH($D550,'Ortala-KabKota'!$E$2:$E$415,FALSE))</f>
        <v>#N/A</v>
      </c>
      <c r="Q550" s="218" t="str">
        <f t="array" ref="Q550">INDEX('Ortala-KabKota'!Q$2:Q$415,MATCH($D550,'Ortala-KabKota'!$E$2:$E$415,FALSE))</f>
        <v>#N/A</v>
      </c>
      <c r="R550" s="218" t="str">
        <f t="array" ref="R550">INDEX('Ortala-KabKota'!R$2:R$415,MATCH($D550,'Ortala-KabKota'!$E$2:$E$415,FALSE))</f>
        <v>#N/A</v>
      </c>
      <c r="S550" s="218" t="str">
        <f t="array" ref="S550">INDEX('Ortala-KabKota'!S$2:S$415,MATCH($D550,'Ortala-KabKota'!$E$2:$E$415,FALSE))</f>
        <v>#N/A</v>
      </c>
      <c r="T550" s="218" t="str">
        <f t="array" ref="T550">INDEX('Ortala-KabKota'!T$2:T$415,MATCH($D550,'Ortala-KabKota'!$E$2:$E$415,FALSE))</f>
        <v>#N/A</v>
      </c>
      <c r="U550" s="218" t="str">
        <f t="array" ref="U550">INDEX('Ortala-KabKota'!U$2:U$415,MATCH($D550,'Ortala-KabKota'!$E$2:$E$415,FALSE))</f>
        <v>#N/A</v>
      </c>
      <c r="V550" s="218" t="str">
        <f t="array" ref="V550">INDEX('Ortala-KabKota'!V$2:V$415,MATCH($D550,'Ortala-KabKota'!$E$2:$E$415,FALSE))</f>
        <v>#N/A</v>
      </c>
      <c r="W550" s="218" t="str">
        <f t="array" ref="W550">INDEX('Ortala-KabKota'!W$2:W$415,MATCH($D550,'Ortala-KabKota'!$E$2:$E$415,FALSE))</f>
        <v>#N/A</v>
      </c>
      <c r="X550" s="218" t="str">
        <f t="array" ref="X550">INDEX('Ortala-KabKota'!X$2:X$415,MATCH($D550,'Ortala-KabKota'!$E$2:$E$415,FALSE))</f>
        <v>#N/A</v>
      </c>
      <c r="Y550" s="218" t="str">
        <f t="array" ref="Y550">INDEX('Ortala-KabKota'!Y$2:Y$415,MATCH($D550,'Ortala-KabKota'!$E$2:$E$415,FALSE))</f>
        <v>#N/A</v>
      </c>
      <c r="Z550" s="218" t="str">
        <f t="array" ref="Z550">INDEX('Ortala-KabKota'!Z$2:Z$415,MATCH($D550,'Ortala-KabKota'!$E$2:$E$415,FALSE))</f>
        <v>#N/A</v>
      </c>
      <c r="AA550" s="218" t="str">
        <f t="array" ref="AA550">INDEX('Ortala-KabKota'!AA$2:AA$415,MATCH($D550,'Ortala-KabKota'!$E$2:$E$415,FALSE))</f>
        <v>#N/A</v>
      </c>
      <c r="AB550" s="218" t="str">
        <f t="array" ref="AB550">INDEX('Ortala-KabKota'!AB$2:AB$415,MATCH($D550,'Ortala-KabKota'!$E$2:$E$415,FALSE))</f>
        <v>#N/A</v>
      </c>
      <c r="AC550" s="218" t="str">
        <f t="array" ref="AC550">INDEX('Ortala-KabKota'!AC$2:AC$415,MATCH($D550,'Ortala-KabKota'!$E$2:$E$415,FALSE))</f>
        <v>#N/A</v>
      </c>
      <c r="AD550" s="218" t="str">
        <f t="array" ref="AD550">INDEX('Ortala-KabKota'!AD$2:AD$415,MATCH($D550,'Ortala-KabKota'!$E$2:$E$415,FALSE))</f>
        <v>#N/A</v>
      </c>
      <c r="AE550" s="218" t="str">
        <f t="array" ref="AE550">INDEX('Ortala-KabKota'!AE$2:AE$415,MATCH($D550,'Ortala-KabKota'!$E$2:$E$415,FALSE))</f>
        <v>#N/A</v>
      </c>
      <c r="AF550" s="218" t="str">
        <f t="array" ref="AF550">INDEX('Ortala-KabKota'!AF$2:AF$415,MATCH($D550,'Ortala-KabKota'!$E$2:$E$415,FALSE))</f>
        <v>#N/A</v>
      </c>
      <c r="AG550" s="218" t="str">
        <f t="array" ref="AG550">INDEX('Ortala-KabKota'!AG$2:AG$415,MATCH($D550,'Ortala-KabKota'!$E$2:$E$415,FALSE))</f>
        <v>#N/A</v>
      </c>
      <c r="AH550" s="218" t="str">
        <f t="array" ref="AH550">INDEX('Ortala-KabKota'!AH$2:AH$415,MATCH($D550,'Ortala-KabKota'!$E$2:$E$415,FALSE))</f>
        <v>#N/A</v>
      </c>
      <c r="AI550" s="218" t="str">
        <f t="array" ref="AI550">INDEX('Ortala-KabKota'!AI$2:AI$415,MATCH($D550,'Ortala-KabKota'!$E$2:$E$415,FALSE))</f>
        <v>#N/A</v>
      </c>
      <c r="AJ550" s="218" t="str">
        <f t="array" ref="AJ550">INDEX('Ortala-KabKota'!AJ$2:AJ$415,MATCH($D550,'Ortala-KabKota'!$E$2:$E$415,FALSE))</f>
        <v>#N/A</v>
      </c>
      <c r="AK550" s="218" t="str">
        <f t="array" ref="AK550">INDEX('Ortala-KabKota'!AK$2:AK$415,MATCH($D550,'Ortala-KabKota'!$E$2:$E$415,FALSE))</f>
        <v>#N/A</v>
      </c>
      <c r="AL550" s="218" t="str">
        <f t="array" ref="AL550">INDEX('Ortala-KabKota'!AL$2:AL$415,MATCH($D550,'Ortala-KabKota'!$E$2:$E$415,FALSE))</f>
        <v>#N/A</v>
      </c>
      <c r="AM550" s="218" t="str">
        <f t="array" ref="AM550">INDEX('Ortala-KabKota'!AM$2:AM$415,MATCH($D550,'Ortala-KabKota'!$E$2:$E$415,FALSE))</f>
        <v>#N/A</v>
      </c>
      <c r="AN550" s="218" t="str">
        <f t="array" ref="AN550">INDEX('Ortala-KabKota'!AN$2:AN$415,MATCH($D550,'Ortala-KabKota'!$E$2:$E$415,FALSE))</f>
        <v>#N/A</v>
      </c>
      <c r="AO550" s="218" t="str">
        <f t="array" ref="AO550">INDEX('Ortala-KabKota'!AO$2:AO$415,MATCH($D550,'Ortala-KabKota'!$E$2:$E$415,FALSE))</f>
        <v>#N/A</v>
      </c>
      <c r="AP550" s="218" t="str">
        <f t="array" ref="AP550">INDEX('Ortala-KabKota'!AP$2:AP$415,MATCH($D550,'Ortala-KabKota'!$E$2:$E$415,FALSE))</f>
        <v>#N/A</v>
      </c>
      <c r="AQ550" s="218" t="str">
        <f t="array" ref="AQ550">INDEX('Ortala-KabKota'!AQ$2:AQ$415,MATCH($D550,'Ortala-KabKota'!$E$2:$E$415,FALSE))</f>
        <v>#N/A</v>
      </c>
      <c r="AR550" s="218" t="str">
        <f t="array" ref="AR550">INDEX('Ortala-KabKota'!AR$2:AR$415,MATCH($D550,'Ortala-KabKota'!$E$2:$E$415,FALSE))</f>
        <v>#N/A</v>
      </c>
      <c r="AS550" s="218" t="str">
        <f t="array" ref="AS550">INDEX('Ortala-KabKota'!AS$2:AS$415,MATCH($D550,'Ortala-KabKota'!$E$2:$E$415,FALSE))</f>
        <v>#N/A</v>
      </c>
      <c r="AT550" s="218" t="str">
        <f t="array" ref="AT550">INDEX('Ortala-KabKota'!AT$2:AT$415,MATCH($D550,'Ortala-KabKota'!$E$2:$E$415,FALSE))</f>
        <v>#N/A</v>
      </c>
      <c r="AU550" s="218" t="str">
        <f t="array" ref="AU550">INDEX('UPTD PPA KabKota'!D$5:D$513,MATCH($D550,'UPTD PPA KabKota'!$C$5:$C$513,FALSE))</f>
        <v/>
      </c>
      <c r="AV550" s="218" t="str">
        <f t="array" ref="AV550">INDEX('UPTD PPA KabKota'!E$5:E$513,MATCH($D550,'UPTD PPA KabKota'!$C$5:$C$513,FALSE))</f>
        <v/>
      </c>
      <c r="AW550" s="218" t="str">
        <f t="array" ref="AW550">INDEX('UPTD PPA KabKota'!F$5:F$513,MATCH($D550,'UPTD PPA KabKota'!$C$5:$C$513,FALSE))</f>
        <v/>
      </c>
      <c r="AX550" s="218" t="str">
        <f t="array" ref="AX550">INDEX('UPTD PPA KabKota'!G$5:G$513,MATCH($D550,'UPTD PPA KabKota'!$C$5:$C$513,FALSE))</f>
        <v/>
      </c>
      <c r="AY550" s="218" t="str">
        <f t="array" ref="AY550">INDEX('UPTD PPA KabKota'!H$5:H$513,MATCH($D550,'UPTD PPA KabKota'!$C$5:$C$513,FALSE))</f>
        <v/>
      </c>
      <c r="AZ550" s="218" t="str">
        <f t="array" ref="AZ550">INDEX('UPTD PPA KabKota'!I$5:I$513,MATCH($D550,'UPTD PPA KabKota'!$C$5:$C$513,FALSE))</f>
        <v/>
      </c>
      <c r="BA550" s="218" t="str">
        <f t="array" ref="BA550">INDEX('UPTD PPA KabKota'!J$5:J$513,MATCH($D550,'UPTD PPA KabKota'!$C$5:$C$513,FALSE))</f>
        <v/>
      </c>
      <c r="BB550" s="218" t="str">
        <f t="array" ref="BB550">INDEX('UPTD PPA KabKota'!K$5:K$513,MATCH($D550,'UPTD PPA KabKota'!$C$5:$C$513,FALSE))</f>
        <v/>
      </c>
      <c r="BC550" s="218" t="str">
        <f t="array" ref="BC550">INDEX('UPTD PPA KabKota'!L$5:L$513,MATCH($D550,'UPTD PPA KabKota'!$C$5:$C$513,FALSE))</f>
        <v/>
      </c>
      <c r="BD550" s="218" t="str">
        <f t="array" ref="BD550">INDEX('UPTD PPA KabKota'!M$5:M$513,MATCH($D550,'UPTD PPA KabKota'!$C$5:$C$513,FALSE))</f>
        <v/>
      </c>
      <c r="BE550" s="218" t="str">
        <f t="array" ref="BE550">INDEX('UPTD PPA KabKota'!N$5:N$513,MATCH($D550,'UPTD PPA KabKota'!$C$5:$C$513,FALSE))</f>
        <v/>
      </c>
      <c r="BF550" s="218" t="str">
        <f t="array" ref="BF550">INDEX('UPTD PPA KabKota'!O$5:O$513,MATCH($D550,'UPTD PPA KabKota'!$C$5:$C$513,FALSE))</f>
        <v/>
      </c>
      <c r="BG550" s="218" t="str">
        <f t="array" ref="BG550">INDEX('UPTD PPA KabKota'!P$5:P$513,MATCH($D550,'UPTD PPA KabKota'!$C$5:$C$513,FALSE))</f>
        <v/>
      </c>
      <c r="BH550" s="218" t="str">
        <f t="array" ref="BH550">INDEX('UPTD PPA KabKota'!Q$5:Q$513,MATCH($D550,'UPTD PPA KabKota'!$C$5:$C$513,FALSE))</f>
        <v/>
      </c>
      <c r="BI550" s="218" t="str">
        <f t="array" ref="BI550">INDEX('UPTD PPA KabKota'!R$5:R$513,MATCH($D550,'UPTD PPA KabKota'!$C$5:$C$513,FALSE))</f>
        <v/>
      </c>
      <c r="BJ550" s="218" t="str">
        <f t="array" ref="BJ550">INDEX('UPTD PPA KabKota'!S$5:S$513,MATCH($D550,'UPTD PPA KabKota'!$C$5:$C$513,FALSE))</f>
        <v/>
      </c>
      <c r="BK550" s="218" t="str">
        <f t="array" ref="BK550">INDEX('UPTD PPA KabKota'!T$5:T$513,MATCH($D550,'UPTD PPA KabKota'!$C$5:$C$513,FALSE))</f>
        <v/>
      </c>
      <c r="BL550" s="218" t="str">
        <f t="array" ref="BL550">INDEX('UPTD PPA KabKota'!U$5:U$513,MATCH($D550,'UPTD PPA KabKota'!$C$5:$C$513,FALSE))</f>
        <v/>
      </c>
      <c r="BM550" s="218" t="str">
        <f t="array" ref="BM550">INDEX('UPTD PPA KabKota'!V$5:V$513,MATCH($D550,'UPTD PPA KabKota'!$C$5:$C$513,FALSE))</f>
        <v/>
      </c>
      <c r="BN550" s="218" t="str">
        <f t="array" ref="BN550">INDEX('UPTD PPA KabKota'!W$5:W$513,MATCH($D550,'UPTD PPA KabKota'!$C$5:$C$513,FALSE))</f>
        <v/>
      </c>
      <c r="BO550" s="218" t="str">
        <f t="array" ref="BO550">INDEX('UPTD PPA KabKota'!X$5:X$513,MATCH($D550,'UPTD PPA KabKota'!$C$5:$C$513,FALSE))</f>
        <v/>
      </c>
      <c r="BP550" s="218" t="str">
        <f t="array" ref="BP550">INDEX('UPTD PPA KabKota'!Y$5:Y$513,MATCH($D550,'UPTD PPA KabKota'!$C$5:$C$513,FALSE))</f>
        <v/>
      </c>
      <c r="BQ550" s="218" t="str">
        <f t="array" ref="BQ550">INDEX('UPTD PPA KabKota'!Z$5:Z$513,MATCH($D550,'UPTD PPA KabKota'!$C$5:$C$513,FALSE))</f>
        <v/>
      </c>
      <c r="BR550" s="218" t="str">
        <f t="array" ref="BR550">INDEX('UPTD PPA KabKota'!AA$5:AA$513,MATCH($D550,'UPTD PPA KabKota'!$C$5:$C$513,FALSE))</f>
        <v/>
      </c>
      <c r="BS550" s="218" t="str">
        <f t="array" ref="BS550">INDEX('UPTD PPA KabKota'!AB$5:AB$513,MATCH($D550,'UPTD PPA KabKota'!$C$5:$C$513,FALSE))</f>
        <v/>
      </c>
      <c r="BT550" s="218" t="str">
        <f t="array" ref="BT550">INDEX('UPTD PPA KabKota'!AC$5:AC$513,MATCH($D550,'UPTD PPA KabKota'!$C$5:$C$513,FALSE))</f>
        <v/>
      </c>
      <c r="BU550" s="218" t="str">
        <f t="array" ref="BU550">INDEX('UPTD PPA KabKota'!AD$5:AD$513,MATCH($D550,'UPTD PPA KabKota'!$C$5:$C$513,FALSE))</f>
        <v/>
      </c>
      <c r="BV550" s="218" t="str">
        <f t="array" ref="BV550">INDEX('UPTD PPA KabKota'!AE$5:AE$513,MATCH($D550,'UPTD PPA KabKota'!$C$5:$C$513,FALSE))</f>
        <v/>
      </c>
      <c r="BW550" s="218" t="str">
        <f t="array" ref="BW550">INDEX('UPTD PPA KabKota'!AF$5:AF$513,MATCH($D550,'UPTD PPA KabKota'!$C$5:$C$513,FALSE))</f>
        <v/>
      </c>
      <c r="BX550" s="218" t="str">
        <f t="array" ref="BX550">INDEX('UPTD PPA KabKota'!AG$5:AG$513,MATCH($D550,'UPTD PPA KabKota'!$C$5:$C$513,FALSE))</f>
        <v/>
      </c>
      <c r="BY550" s="218" t="str">
        <f t="array" ref="BY550">INDEX('UPTD PPA KabKota'!AH$5:AH$513,MATCH($D550,'UPTD PPA KabKota'!$C$5:$C$513,FALSE))</f>
        <v/>
      </c>
      <c r="BZ550" s="218" t="str">
        <f t="array" ref="BZ550">INDEX('UPTD PPA KabKota'!AI$5:AI$513,MATCH($D550,'UPTD PPA KabKota'!$C$5:$C$513,FALSE))</f>
        <v/>
      </c>
      <c r="CA550" s="218" t="str">
        <f t="array" ref="CA550">INDEX('UPTD PPA KabKota'!AJ$5:AJ$513,MATCH($D550,'UPTD PPA KabKota'!$C$5:$C$513,FALSE))</f>
        <v/>
      </c>
      <c r="CB550" s="218" t="str">
        <f t="array" ref="CB550">INDEX('UPTD PPA KabKota'!AK$5:AK$513,MATCH($D550,'UPTD PPA KabKota'!$C$5:$C$513,FALSE))</f>
        <v/>
      </c>
      <c r="CC550" s="218" t="str">
        <f t="array" ref="CC550">INDEX('UPTD PPA KabKota'!AL$5:AL$513,MATCH($D550,'UPTD PPA KabKota'!$C$5:$C$513,FALSE))</f>
        <v/>
      </c>
      <c r="CD550" s="218" t="str">
        <f t="array" ref="CD550">INDEX('UPTD PPA KabKota'!AM$5:AM$513,MATCH($D550,'UPTD PPA KabKota'!$C$5:$C$513,FALSE))</f>
        <v/>
      </c>
      <c r="CE550" s="218" t="str">
        <f t="array" ref="CE550">INDEX('UPTD PPA KabKota'!AN$5:AN$513,MATCH($D550,'UPTD PPA KabKota'!$C$5:$C$513,FALSE))</f>
        <v/>
      </c>
      <c r="CF550" s="218" t="str">
        <f t="array" ref="CF550">INDEX('UPTD PPA KabKota'!AO$5:AO$513,MATCH($D550,'UPTD PPA KabKota'!$C$5:$C$513,FALSE))</f>
        <v/>
      </c>
      <c r="CG550" s="218" t="str">
        <f t="array" ref="CG550">INDEX('UPTD PPA KabKota'!AP$5:AP$513,MATCH($D550,'UPTD PPA KabKota'!$C$5:$C$513,FALSE))</f>
        <v/>
      </c>
      <c r="CH550" s="218" t="str">
        <f t="array" ref="CH550">INDEX('UPTD PPA KabKota'!AQ$5:AQ$513,MATCH($D550,'UPTD PPA KabKota'!$C$5:$C$513,FALSE))</f>
        <v/>
      </c>
      <c r="CI550" s="218" t="str">
        <f t="array" ref="CI550">INDEX('UPTD PPA KabKota'!AR$5:AR$513,MATCH($D550,'UPTD PPA KabKota'!$C$5:$C$513,FALSE))</f>
        <v/>
      </c>
      <c r="CJ550" s="218" t="str">
        <f t="array" ref="CJ550">INDEX('UPTD PPA KabKota'!AS$5:AS$513,MATCH($D550,'UPTD PPA KabKota'!$C$5:$C$513,FALSE))</f>
        <v/>
      </c>
      <c r="CK550" s="218" t="str">
        <f t="array" ref="CK550">INDEX('UPTD PPA KabKota'!AT$5:AT$513,MATCH($D550,'UPTD PPA KabKota'!$C$5:$C$513,FALSE))</f>
        <v/>
      </c>
      <c r="CL550" s="218" t="str">
        <f t="array" ref="CL550">INDEX('UPTD PPA KabKota'!AU$5:AU$513,MATCH($D550,'UPTD PPA KabKota'!$C$5:$C$513,FALSE))</f>
        <v/>
      </c>
      <c r="CM550" s="218" t="str">
        <f t="array" ref="CM550">INDEX('UPTD PPA KabKota'!AV$5:AV$513,MATCH($D550,'UPTD PPA KabKota'!$C$5:$C$513,FALSE))</f>
        <v/>
      </c>
      <c r="CN550" s="218" t="str">
        <f t="array" ref="CN550">INDEX('UPTD PPA KabKota'!AW$5:AW$513,MATCH($D550,'UPTD PPA KabKota'!$C$5:$C$513,FALSE))</f>
        <v/>
      </c>
      <c r="CO550" s="218" t="str">
        <f t="array" ref="CO550">INDEX('UPTD PPA KabKota'!AX$5:AX$513,MATCH($D550,'UPTD PPA KabKota'!$C$5:$C$513,FALSE))</f>
        <v/>
      </c>
      <c r="CP550" s="218" t="str">
        <f t="array" ref="CP550">INDEX('UPTD PPA KabKota'!AY$5:AY$513,MATCH($D550,'UPTD PPA KabKota'!$C$5:$C$513,FALSE))</f>
        <v/>
      </c>
      <c r="CQ550" s="209" t="str">
        <f>IFERROR(__xludf.DUMMYFUNCTION("IF(ISBLANK($K550),"""",IF(REGEXMATCH($K550,""Peraturan""),""Ada"",IF(REGEXMATCH($K550,""Rekomendasi""),""Tidak Ada"", $K550)))
"),"#N/A")</f>
        <v>#N/A</v>
      </c>
      <c r="CR550" s="209" t="str">
        <f t="array" ref="CR550">index('UPTD PPA KabKota'!$BI$5:$BI$513,match($D550,'UPTD PPA KabKota'!$C$5:$C$513,false))</f>
        <v>Tidak Ada</v>
      </c>
      <c r="CS550" s="314" t="str">
        <f t="shared" si="100"/>
        <v>#N/A</v>
      </c>
    </row>
    <row r="551">
      <c r="A551" s="334">
        <v>545.0</v>
      </c>
      <c r="B551" s="334">
        <v>5.0</v>
      </c>
      <c r="C551" s="311" t="s">
        <v>103</v>
      </c>
      <c r="D551" s="312" t="s">
        <v>4332</v>
      </c>
      <c r="E551" s="315"/>
      <c r="F551" s="218" t="str">
        <f t="array" ref="F551">INDEX('Ortala-KabKota'!F$2:F$415,MATCH($D551,'Ortala-KabKota'!$E$2:$E$415,FALSE))</f>
        <v>#N/A</v>
      </c>
      <c r="G551" s="218" t="str">
        <f t="array" ref="G551">INDEX('Ortala-KabKota'!G$2:G$415,MATCH($D551,'Ortala-KabKota'!$E$2:$E$415,FALSE))</f>
        <v>#N/A</v>
      </c>
      <c r="H551" s="218" t="str">
        <f t="array" ref="H551">INDEX('Ortala-KabKota'!H$2:H$415,MATCH($D551,'Ortala-KabKota'!$E$2:$E$415,FALSE))</f>
        <v>#N/A</v>
      </c>
      <c r="I551" s="218" t="str">
        <f t="array" ref="I551">INDEX('Ortala-KabKota'!I$2:I$415,MATCH($D551,'Ortala-KabKota'!$E$2:$E$415,FALSE))</f>
        <v>#N/A</v>
      </c>
      <c r="J551" s="218" t="str">
        <f t="array" ref="J551">INDEX('Ortala-KabKota'!J$2:J$415,MATCH($D551,'Ortala-KabKota'!$E$2:$E$415,FALSE))</f>
        <v>#N/A</v>
      </c>
      <c r="K551" s="218" t="str">
        <f t="array" ref="K551">INDEX('Ortala-KabKota'!K$2:K$415,MATCH($D551,'Ortala-KabKota'!$E$2:$E$415,FALSE))</f>
        <v>#N/A</v>
      </c>
      <c r="L551" s="218" t="str">
        <f t="array" ref="L551">INDEX('Ortala-KabKota'!L$2:L$415,MATCH($D551,'Ortala-KabKota'!$E$2:$E$415,FALSE))</f>
        <v>#N/A</v>
      </c>
      <c r="M551" s="218" t="str">
        <f t="array" ref="M551">INDEX('Ortala-KabKota'!M$2:M$415,MATCH($D551,'Ortala-KabKota'!$E$2:$E$415,FALSE))</f>
        <v>#N/A</v>
      </c>
      <c r="N551" s="218" t="str">
        <f t="array" ref="N551">INDEX('Ortala-KabKota'!N$2:N$415,MATCH($D551,'Ortala-KabKota'!$E$2:$E$415,FALSE))</f>
        <v>#N/A</v>
      </c>
      <c r="O551" s="218" t="str">
        <f t="array" ref="O551">INDEX('Ortala-KabKota'!O$2:O$415,MATCH($D551,'Ortala-KabKota'!$E$2:$E$415,FALSE))</f>
        <v>#N/A</v>
      </c>
      <c r="P551" s="218" t="str">
        <f t="array" ref="P551">INDEX('Ortala-KabKota'!P$2:P$415,MATCH($D551,'Ortala-KabKota'!$E$2:$E$415,FALSE))</f>
        <v>#N/A</v>
      </c>
      <c r="Q551" s="218" t="str">
        <f t="array" ref="Q551">INDEX('Ortala-KabKota'!Q$2:Q$415,MATCH($D551,'Ortala-KabKota'!$E$2:$E$415,FALSE))</f>
        <v>#N/A</v>
      </c>
      <c r="R551" s="218" t="str">
        <f t="array" ref="R551">INDEX('Ortala-KabKota'!R$2:R$415,MATCH($D551,'Ortala-KabKota'!$E$2:$E$415,FALSE))</f>
        <v>#N/A</v>
      </c>
      <c r="S551" s="218" t="str">
        <f t="array" ref="S551">INDEX('Ortala-KabKota'!S$2:S$415,MATCH($D551,'Ortala-KabKota'!$E$2:$E$415,FALSE))</f>
        <v>#N/A</v>
      </c>
      <c r="T551" s="218" t="str">
        <f t="array" ref="T551">INDEX('Ortala-KabKota'!T$2:T$415,MATCH($D551,'Ortala-KabKota'!$E$2:$E$415,FALSE))</f>
        <v>#N/A</v>
      </c>
      <c r="U551" s="218" t="str">
        <f t="array" ref="U551">INDEX('Ortala-KabKota'!U$2:U$415,MATCH($D551,'Ortala-KabKota'!$E$2:$E$415,FALSE))</f>
        <v>#N/A</v>
      </c>
      <c r="V551" s="218" t="str">
        <f t="array" ref="V551">INDEX('Ortala-KabKota'!V$2:V$415,MATCH($D551,'Ortala-KabKota'!$E$2:$E$415,FALSE))</f>
        <v>#N/A</v>
      </c>
      <c r="W551" s="218" t="str">
        <f t="array" ref="W551">INDEX('Ortala-KabKota'!W$2:W$415,MATCH($D551,'Ortala-KabKota'!$E$2:$E$415,FALSE))</f>
        <v>#N/A</v>
      </c>
      <c r="X551" s="218" t="str">
        <f t="array" ref="X551">INDEX('Ortala-KabKota'!X$2:X$415,MATCH($D551,'Ortala-KabKota'!$E$2:$E$415,FALSE))</f>
        <v>#N/A</v>
      </c>
      <c r="Y551" s="218" t="str">
        <f t="array" ref="Y551">INDEX('Ortala-KabKota'!Y$2:Y$415,MATCH($D551,'Ortala-KabKota'!$E$2:$E$415,FALSE))</f>
        <v>#N/A</v>
      </c>
      <c r="Z551" s="218" t="str">
        <f t="array" ref="Z551">INDEX('Ortala-KabKota'!Z$2:Z$415,MATCH($D551,'Ortala-KabKota'!$E$2:$E$415,FALSE))</f>
        <v>#N/A</v>
      </c>
      <c r="AA551" s="218" t="str">
        <f t="array" ref="AA551">INDEX('Ortala-KabKota'!AA$2:AA$415,MATCH($D551,'Ortala-KabKota'!$E$2:$E$415,FALSE))</f>
        <v>#N/A</v>
      </c>
      <c r="AB551" s="218" t="str">
        <f t="array" ref="AB551">INDEX('Ortala-KabKota'!AB$2:AB$415,MATCH($D551,'Ortala-KabKota'!$E$2:$E$415,FALSE))</f>
        <v>#N/A</v>
      </c>
      <c r="AC551" s="218" t="str">
        <f t="array" ref="AC551">INDEX('Ortala-KabKota'!AC$2:AC$415,MATCH($D551,'Ortala-KabKota'!$E$2:$E$415,FALSE))</f>
        <v>#N/A</v>
      </c>
      <c r="AD551" s="218" t="str">
        <f t="array" ref="AD551">INDEX('Ortala-KabKota'!AD$2:AD$415,MATCH($D551,'Ortala-KabKota'!$E$2:$E$415,FALSE))</f>
        <v>#N/A</v>
      </c>
      <c r="AE551" s="218" t="str">
        <f t="array" ref="AE551">INDEX('Ortala-KabKota'!AE$2:AE$415,MATCH($D551,'Ortala-KabKota'!$E$2:$E$415,FALSE))</f>
        <v>#N/A</v>
      </c>
      <c r="AF551" s="218" t="str">
        <f t="array" ref="AF551">INDEX('Ortala-KabKota'!AF$2:AF$415,MATCH($D551,'Ortala-KabKota'!$E$2:$E$415,FALSE))</f>
        <v>#N/A</v>
      </c>
      <c r="AG551" s="218" t="str">
        <f t="array" ref="AG551">INDEX('Ortala-KabKota'!AG$2:AG$415,MATCH($D551,'Ortala-KabKota'!$E$2:$E$415,FALSE))</f>
        <v>#N/A</v>
      </c>
      <c r="AH551" s="218" t="str">
        <f t="array" ref="AH551">INDEX('Ortala-KabKota'!AH$2:AH$415,MATCH($D551,'Ortala-KabKota'!$E$2:$E$415,FALSE))</f>
        <v>#N/A</v>
      </c>
      <c r="AI551" s="218" t="str">
        <f t="array" ref="AI551">INDEX('Ortala-KabKota'!AI$2:AI$415,MATCH($D551,'Ortala-KabKota'!$E$2:$E$415,FALSE))</f>
        <v>#N/A</v>
      </c>
      <c r="AJ551" s="218" t="str">
        <f t="array" ref="AJ551">INDEX('Ortala-KabKota'!AJ$2:AJ$415,MATCH($D551,'Ortala-KabKota'!$E$2:$E$415,FALSE))</f>
        <v>#N/A</v>
      </c>
      <c r="AK551" s="218" t="str">
        <f t="array" ref="AK551">INDEX('Ortala-KabKota'!AK$2:AK$415,MATCH($D551,'Ortala-KabKota'!$E$2:$E$415,FALSE))</f>
        <v>#N/A</v>
      </c>
      <c r="AL551" s="218" t="str">
        <f t="array" ref="AL551">INDEX('Ortala-KabKota'!AL$2:AL$415,MATCH($D551,'Ortala-KabKota'!$E$2:$E$415,FALSE))</f>
        <v>#N/A</v>
      </c>
      <c r="AM551" s="218" t="str">
        <f t="array" ref="AM551">INDEX('Ortala-KabKota'!AM$2:AM$415,MATCH($D551,'Ortala-KabKota'!$E$2:$E$415,FALSE))</f>
        <v>#N/A</v>
      </c>
      <c r="AN551" s="218" t="str">
        <f t="array" ref="AN551">INDEX('Ortala-KabKota'!AN$2:AN$415,MATCH($D551,'Ortala-KabKota'!$E$2:$E$415,FALSE))</f>
        <v>#N/A</v>
      </c>
      <c r="AO551" s="218" t="str">
        <f t="array" ref="AO551">INDEX('Ortala-KabKota'!AO$2:AO$415,MATCH($D551,'Ortala-KabKota'!$E$2:$E$415,FALSE))</f>
        <v>#N/A</v>
      </c>
      <c r="AP551" s="218" t="str">
        <f t="array" ref="AP551">INDEX('Ortala-KabKota'!AP$2:AP$415,MATCH($D551,'Ortala-KabKota'!$E$2:$E$415,FALSE))</f>
        <v>#N/A</v>
      </c>
      <c r="AQ551" s="218" t="str">
        <f t="array" ref="AQ551">INDEX('Ortala-KabKota'!AQ$2:AQ$415,MATCH($D551,'Ortala-KabKota'!$E$2:$E$415,FALSE))</f>
        <v>#N/A</v>
      </c>
      <c r="AR551" s="218" t="str">
        <f t="array" ref="AR551">INDEX('Ortala-KabKota'!AR$2:AR$415,MATCH($D551,'Ortala-KabKota'!$E$2:$E$415,FALSE))</f>
        <v>#N/A</v>
      </c>
      <c r="AS551" s="218" t="str">
        <f t="array" ref="AS551">INDEX('Ortala-KabKota'!AS$2:AS$415,MATCH($D551,'Ortala-KabKota'!$E$2:$E$415,FALSE))</f>
        <v>#N/A</v>
      </c>
      <c r="AT551" s="218" t="str">
        <f t="array" ref="AT551">INDEX('Ortala-KabKota'!AT$2:AT$415,MATCH($D551,'Ortala-KabKota'!$E$2:$E$415,FALSE))</f>
        <v>#N/A</v>
      </c>
      <c r="AU551" s="218" t="str">
        <f t="array" ref="AU551">INDEX('UPTD PPA KabKota'!D$5:D$513,MATCH($D551,'UPTD PPA KabKota'!$C$5:$C$513,FALSE))</f>
        <v/>
      </c>
      <c r="AV551" s="218" t="str">
        <f t="array" ref="AV551">INDEX('UPTD PPA KabKota'!E$5:E$513,MATCH($D551,'UPTD PPA KabKota'!$C$5:$C$513,FALSE))</f>
        <v/>
      </c>
      <c r="AW551" s="218" t="str">
        <f t="array" ref="AW551">INDEX('UPTD PPA KabKota'!F$5:F$513,MATCH($D551,'UPTD PPA KabKota'!$C$5:$C$513,FALSE))</f>
        <v/>
      </c>
      <c r="AX551" s="218" t="str">
        <f t="array" ref="AX551">INDEX('UPTD PPA KabKota'!G$5:G$513,MATCH($D551,'UPTD PPA KabKota'!$C$5:$C$513,FALSE))</f>
        <v/>
      </c>
      <c r="AY551" s="218" t="str">
        <f t="array" ref="AY551">INDEX('UPTD PPA KabKota'!H$5:H$513,MATCH($D551,'UPTD PPA KabKota'!$C$5:$C$513,FALSE))</f>
        <v/>
      </c>
      <c r="AZ551" s="218" t="str">
        <f t="array" ref="AZ551">INDEX('UPTD PPA KabKota'!I$5:I$513,MATCH($D551,'UPTD PPA KabKota'!$C$5:$C$513,FALSE))</f>
        <v/>
      </c>
      <c r="BA551" s="218" t="str">
        <f t="array" ref="BA551">INDEX('UPTD PPA KabKota'!J$5:J$513,MATCH($D551,'UPTD PPA KabKota'!$C$5:$C$513,FALSE))</f>
        <v/>
      </c>
      <c r="BB551" s="218" t="str">
        <f t="array" ref="BB551">INDEX('UPTD PPA KabKota'!K$5:K$513,MATCH($D551,'UPTD PPA KabKota'!$C$5:$C$513,FALSE))</f>
        <v/>
      </c>
      <c r="BC551" s="218" t="str">
        <f t="array" ref="BC551">INDEX('UPTD PPA KabKota'!L$5:L$513,MATCH($D551,'UPTD PPA KabKota'!$C$5:$C$513,FALSE))</f>
        <v/>
      </c>
      <c r="BD551" s="218" t="str">
        <f t="array" ref="BD551">INDEX('UPTD PPA KabKota'!M$5:M$513,MATCH($D551,'UPTD PPA KabKota'!$C$5:$C$513,FALSE))</f>
        <v/>
      </c>
      <c r="BE551" s="218" t="str">
        <f t="array" ref="BE551">INDEX('UPTD PPA KabKota'!N$5:N$513,MATCH($D551,'UPTD PPA KabKota'!$C$5:$C$513,FALSE))</f>
        <v/>
      </c>
      <c r="BF551" s="218" t="str">
        <f t="array" ref="BF551">INDEX('UPTD PPA KabKota'!O$5:O$513,MATCH($D551,'UPTD PPA KabKota'!$C$5:$C$513,FALSE))</f>
        <v/>
      </c>
      <c r="BG551" s="218" t="str">
        <f t="array" ref="BG551">INDEX('UPTD PPA KabKota'!P$5:P$513,MATCH($D551,'UPTD PPA KabKota'!$C$5:$C$513,FALSE))</f>
        <v/>
      </c>
      <c r="BH551" s="218" t="str">
        <f t="array" ref="BH551">INDEX('UPTD PPA KabKota'!Q$5:Q$513,MATCH($D551,'UPTD PPA KabKota'!$C$5:$C$513,FALSE))</f>
        <v/>
      </c>
      <c r="BI551" s="218" t="str">
        <f t="array" ref="BI551">INDEX('UPTD PPA KabKota'!R$5:R$513,MATCH($D551,'UPTD PPA KabKota'!$C$5:$C$513,FALSE))</f>
        <v/>
      </c>
      <c r="BJ551" s="218" t="str">
        <f t="array" ref="BJ551">INDEX('UPTD PPA KabKota'!S$5:S$513,MATCH($D551,'UPTD PPA KabKota'!$C$5:$C$513,FALSE))</f>
        <v/>
      </c>
      <c r="BK551" s="218" t="str">
        <f t="array" ref="BK551">INDEX('UPTD PPA KabKota'!T$5:T$513,MATCH($D551,'UPTD PPA KabKota'!$C$5:$C$513,FALSE))</f>
        <v/>
      </c>
      <c r="BL551" s="218" t="str">
        <f t="array" ref="BL551">INDEX('UPTD PPA KabKota'!U$5:U$513,MATCH($D551,'UPTD PPA KabKota'!$C$5:$C$513,FALSE))</f>
        <v/>
      </c>
      <c r="BM551" s="218" t="str">
        <f t="array" ref="BM551">INDEX('UPTD PPA KabKota'!V$5:V$513,MATCH($D551,'UPTD PPA KabKota'!$C$5:$C$513,FALSE))</f>
        <v/>
      </c>
      <c r="BN551" s="218" t="str">
        <f t="array" ref="BN551">INDEX('UPTD PPA KabKota'!W$5:W$513,MATCH($D551,'UPTD PPA KabKota'!$C$5:$C$513,FALSE))</f>
        <v/>
      </c>
      <c r="BO551" s="218" t="str">
        <f t="array" ref="BO551">INDEX('UPTD PPA KabKota'!X$5:X$513,MATCH($D551,'UPTD PPA KabKota'!$C$5:$C$513,FALSE))</f>
        <v/>
      </c>
      <c r="BP551" s="218" t="str">
        <f t="array" ref="BP551">INDEX('UPTD PPA KabKota'!Y$5:Y$513,MATCH($D551,'UPTD PPA KabKota'!$C$5:$C$513,FALSE))</f>
        <v/>
      </c>
      <c r="BQ551" s="218" t="str">
        <f t="array" ref="BQ551">INDEX('UPTD PPA KabKota'!Z$5:Z$513,MATCH($D551,'UPTD PPA KabKota'!$C$5:$C$513,FALSE))</f>
        <v/>
      </c>
      <c r="BR551" s="218" t="str">
        <f t="array" ref="BR551">INDEX('UPTD PPA KabKota'!AA$5:AA$513,MATCH($D551,'UPTD PPA KabKota'!$C$5:$C$513,FALSE))</f>
        <v/>
      </c>
      <c r="BS551" s="218" t="str">
        <f t="array" ref="BS551">INDEX('UPTD PPA KabKota'!AB$5:AB$513,MATCH($D551,'UPTD PPA KabKota'!$C$5:$C$513,FALSE))</f>
        <v/>
      </c>
      <c r="BT551" s="218" t="str">
        <f t="array" ref="BT551">INDEX('UPTD PPA KabKota'!AC$5:AC$513,MATCH($D551,'UPTD PPA KabKota'!$C$5:$C$513,FALSE))</f>
        <v/>
      </c>
      <c r="BU551" s="218" t="str">
        <f t="array" ref="BU551">INDEX('UPTD PPA KabKota'!AD$5:AD$513,MATCH($D551,'UPTD PPA KabKota'!$C$5:$C$513,FALSE))</f>
        <v/>
      </c>
      <c r="BV551" s="218" t="str">
        <f t="array" ref="BV551">INDEX('UPTD PPA KabKota'!AE$5:AE$513,MATCH($D551,'UPTD PPA KabKota'!$C$5:$C$513,FALSE))</f>
        <v/>
      </c>
      <c r="BW551" s="218" t="str">
        <f t="array" ref="BW551">INDEX('UPTD PPA KabKota'!AF$5:AF$513,MATCH($D551,'UPTD PPA KabKota'!$C$5:$C$513,FALSE))</f>
        <v/>
      </c>
      <c r="BX551" s="218" t="str">
        <f t="array" ref="BX551">INDEX('UPTD PPA KabKota'!AG$5:AG$513,MATCH($D551,'UPTD PPA KabKota'!$C$5:$C$513,FALSE))</f>
        <v/>
      </c>
      <c r="BY551" s="218" t="str">
        <f t="array" ref="BY551">INDEX('UPTD PPA KabKota'!AH$5:AH$513,MATCH($D551,'UPTD PPA KabKota'!$C$5:$C$513,FALSE))</f>
        <v/>
      </c>
      <c r="BZ551" s="218" t="str">
        <f t="array" ref="BZ551">INDEX('UPTD PPA KabKota'!AI$5:AI$513,MATCH($D551,'UPTD PPA KabKota'!$C$5:$C$513,FALSE))</f>
        <v/>
      </c>
      <c r="CA551" s="218" t="str">
        <f t="array" ref="CA551">INDEX('UPTD PPA KabKota'!AJ$5:AJ$513,MATCH($D551,'UPTD PPA KabKota'!$C$5:$C$513,FALSE))</f>
        <v/>
      </c>
      <c r="CB551" s="218" t="str">
        <f t="array" ref="CB551">INDEX('UPTD PPA KabKota'!AK$5:AK$513,MATCH($D551,'UPTD PPA KabKota'!$C$5:$C$513,FALSE))</f>
        <v/>
      </c>
      <c r="CC551" s="218" t="str">
        <f t="array" ref="CC551">INDEX('UPTD PPA KabKota'!AL$5:AL$513,MATCH($D551,'UPTD PPA KabKota'!$C$5:$C$513,FALSE))</f>
        <v/>
      </c>
      <c r="CD551" s="218" t="str">
        <f t="array" ref="CD551">INDEX('UPTD PPA KabKota'!AM$5:AM$513,MATCH($D551,'UPTD PPA KabKota'!$C$5:$C$513,FALSE))</f>
        <v/>
      </c>
      <c r="CE551" s="218" t="str">
        <f t="array" ref="CE551">INDEX('UPTD PPA KabKota'!AN$5:AN$513,MATCH($D551,'UPTD PPA KabKota'!$C$5:$C$513,FALSE))</f>
        <v/>
      </c>
      <c r="CF551" s="218" t="str">
        <f t="array" ref="CF551">INDEX('UPTD PPA KabKota'!AO$5:AO$513,MATCH($D551,'UPTD PPA KabKota'!$C$5:$C$513,FALSE))</f>
        <v/>
      </c>
      <c r="CG551" s="218" t="str">
        <f t="array" ref="CG551">INDEX('UPTD PPA KabKota'!AP$5:AP$513,MATCH($D551,'UPTD PPA KabKota'!$C$5:$C$513,FALSE))</f>
        <v/>
      </c>
      <c r="CH551" s="218" t="str">
        <f t="array" ref="CH551">INDEX('UPTD PPA KabKota'!AQ$5:AQ$513,MATCH($D551,'UPTD PPA KabKota'!$C$5:$C$513,FALSE))</f>
        <v/>
      </c>
      <c r="CI551" s="218" t="str">
        <f t="array" ref="CI551">INDEX('UPTD PPA KabKota'!AR$5:AR$513,MATCH($D551,'UPTD PPA KabKota'!$C$5:$C$513,FALSE))</f>
        <v/>
      </c>
      <c r="CJ551" s="218" t="str">
        <f t="array" ref="CJ551">INDEX('UPTD PPA KabKota'!AS$5:AS$513,MATCH($D551,'UPTD PPA KabKota'!$C$5:$C$513,FALSE))</f>
        <v/>
      </c>
      <c r="CK551" s="218" t="str">
        <f t="array" ref="CK551">INDEX('UPTD PPA KabKota'!AT$5:AT$513,MATCH($D551,'UPTD PPA KabKota'!$C$5:$C$513,FALSE))</f>
        <v/>
      </c>
      <c r="CL551" s="218" t="str">
        <f t="array" ref="CL551">INDEX('UPTD PPA KabKota'!AU$5:AU$513,MATCH($D551,'UPTD PPA KabKota'!$C$5:$C$513,FALSE))</f>
        <v/>
      </c>
      <c r="CM551" s="218" t="str">
        <f t="array" ref="CM551">INDEX('UPTD PPA KabKota'!AV$5:AV$513,MATCH($D551,'UPTD PPA KabKota'!$C$5:$C$513,FALSE))</f>
        <v/>
      </c>
      <c r="CN551" s="218" t="str">
        <f t="array" ref="CN551">INDEX('UPTD PPA KabKota'!AW$5:AW$513,MATCH($D551,'UPTD PPA KabKota'!$C$5:$C$513,FALSE))</f>
        <v/>
      </c>
      <c r="CO551" s="218" t="str">
        <f t="array" ref="CO551">INDEX('UPTD PPA KabKota'!AX$5:AX$513,MATCH($D551,'UPTD PPA KabKota'!$C$5:$C$513,FALSE))</f>
        <v/>
      </c>
      <c r="CP551" s="218" t="str">
        <f t="array" ref="CP551">INDEX('UPTD PPA KabKota'!AY$5:AY$513,MATCH($D551,'UPTD PPA KabKota'!$C$5:$C$513,FALSE))</f>
        <v/>
      </c>
      <c r="CQ551" s="209" t="str">
        <f>IFERROR(__xludf.DUMMYFUNCTION("IF(ISBLANK($K551),"""",IF(REGEXMATCH($K551,""Peraturan""),""Ada"",IF(REGEXMATCH($K551,""Rekomendasi""),""Tidak Ada"", $K551)))
"),"#N/A")</f>
        <v>#N/A</v>
      </c>
      <c r="CR551" s="209" t="str">
        <f t="array" ref="CR551">index('UPTD PPA KabKota'!$BI$5:$BI$513,match($D551,'UPTD PPA KabKota'!$C$5:$C$513,false))</f>
        <v>Tidak Ada</v>
      </c>
      <c r="CS551" s="314" t="str">
        <f t="shared" si="100"/>
        <v>#N/A</v>
      </c>
    </row>
    <row r="552">
      <c r="A552" s="334">
        <v>546.0</v>
      </c>
      <c r="B552" s="334">
        <v>6.0</v>
      </c>
      <c r="C552" s="311" t="s">
        <v>103</v>
      </c>
      <c r="D552" s="312" t="s">
        <v>4330</v>
      </c>
      <c r="E552" s="315">
        <v>45689.0</v>
      </c>
      <c r="F552" s="218" t="str">
        <f t="array" ref="F552">INDEX('Ortala-KabKota'!F$2:F$415,MATCH($D552,'Ortala-KabKota'!$E$2:$E$415,FALSE))</f>
        <v>Martha Pertiwi/ 081248477997</v>
      </c>
      <c r="G552" s="218" t="str">
        <f t="array" ref="G552">INDEX('Ortala-KabKota'!G$2:G$415,MATCH($D552,'Ortala-KabKota'!$E$2:$E$415,FALSE))</f>
        <v>Jl. Jend.Sudirman No.37 Kelurahan Malawei Distrik Sorong Manoi Kota Sorong</v>
      </c>
      <c r="H552" s="218" t="str">
        <f t="array" ref="H552">INDEX('Ortala-KabKota'!H$2:H$415,MATCH($D552,'Ortala-KabKota'!$E$2:$E$415,FALSE))</f>
        <v>0812-5219-9608 / 0822-3906-1987</v>
      </c>
      <c r="I552" s="218" t="str">
        <f t="array" ref="I552">INDEX('Ortala-KabKota'!I$2:I$415,MATCH($D552,'Ortala-KabKota'!$E$2:$E$415,FALSE))</f>
        <v/>
      </c>
      <c r="J552" s="218" t="str">
        <f t="array" ref="J552">INDEX('Ortala-KabKota'!J$2:J$415,MATCH($D552,'Ortala-KabKota'!$E$2:$E$415,FALSE))</f>
        <v>UPTD PPA</v>
      </c>
      <c r="K552" s="218" t="str">
        <f t="array" ref="K552">INDEX('Ortala-KabKota'!K$2:K$415,MATCH($D552,'Ortala-KabKota'!$E$2:$E$415,FALSE))</f>
        <v>Peraturan Walikota Sorong Nomor 16 Tahun 2021 Tentang Pembentukan Unit Pelaksana Teknis Daerah Perlindungan Perempuan dan Anak  (UPTD-PPPA) Pada Dinas Pemberdayaan Perempuan dan Perlindungan Anak Kota Sorong</v>
      </c>
      <c r="L552" s="218">
        <f t="array" ref="L552">INDEX('Ortala-KabKota'!L$2:L$415,MATCH($D552,'Ortala-KabKota'!$E$2:$E$415,FALSE))</f>
        <v>2021</v>
      </c>
      <c r="M552" s="218" t="str">
        <f t="array" ref="M552">INDEX('Ortala-KabKota'!M$2:M$415,MATCH($D552,'Ortala-KabKota'!$E$2:$E$415,FALSE))</f>
        <v>B</v>
      </c>
      <c r="N552" s="218" t="str">
        <f t="array" ref="N552">INDEX('Ortala-KabKota'!N$2:N$415,MATCH($D552,'Ortala-KabKota'!$E$2:$E$415,FALSE))</f>
        <v>Elisabel J.S  / 0812-5219-9608.    Deliana R  / 0813-5417-1298</v>
      </c>
      <c r="O552" s="218" t="str">
        <f t="array" ref="O552">INDEX('Ortala-KabKota'!O$2:O$415,MATCH($D552,'Ortala-KabKota'!$E$2:$E$415,FALSE))</f>
        <v>uptdppasorongkota@gmail.com</v>
      </c>
      <c r="P552" s="218" t="str">
        <f t="array" ref="P552">INDEX('Ortala-KabKota'!P$2:P$415,MATCH($D552,'Ortala-KabKota'!$E$2:$E$415,FALSE))</f>
        <v> Kepala UPTD PPA, Pelaksana, kelompok Jabatan Fungsional, Pengadministrasian Umum, Penjaga Asrama, Penjaga keamanan, Pengemudi, mediator, Konselor (Psikologis/Hukum), </v>
      </c>
      <c r="Q552" s="218" t="str">
        <f t="array" ref="Q552">INDEX('Ortala-KabKota'!Q$2:Q$415,MATCH($D552,'Ortala-KabKota'!$E$2:$E$415,FALSE))</f>
        <v/>
      </c>
      <c r="R552" s="218" t="str">
        <f t="array" ref="R552">INDEX('Ortala-KabKota'!R$2:R$415,MATCH($D552,'Ortala-KabKota'!$E$2:$E$415,FALSE))</f>
        <v/>
      </c>
      <c r="S552" s="218" t="str">
        <f t="array" ref="S552">INDEX('Ortala-KabKota'!S$2:S$415,MATCH($D552,'Ortala-KabKota'!$E$2:$E$415,FALSE))</f>
        <v/>
      </c>
      <c r="T552" s="218" t="str">
        <f t="array" ref="T552">INDEX('Ortala-KabKota'!T$2:T$415,MATCH($D552,'Ortala-KabKota'!$E$2:$E$415,FALSE))</f>
        <v/>
      </c>
      <c r="U552" s="218" t="str">
        <f t="array" ref="U552">INDEX('Ortala-KabKota'!U$2:U$415,MATCH($D552,'Ortala-KabKota'!$E$2:$E$415,FALSE))</f>
        <v/>
      </c>
      <c r="V552" s="218" t="str">
        <f t="array" ref="V552">INDEX('Ortala-KabKota'!V$2:V$415,MATCH($D552,'Ortala-KabKota'!$E$2:$E$415,FALSE))</f>
        <v/>
      </c>
      <c r="W552" s="218" t="str">
        <f t="array" ref="W552">INDEX('Ortala-KabKota'!W$2:W$415,MATCH($D552,'Ortala-KabKota'!$E$2:$E$415,FALSE))</f>
        <v/>
      </c>
      <c r="X552" s="218" t="str">
        <f t="array" ref="X552">INDEX('Ortala-KabKota'!X$2:X$415,MATCH($D552,'Ortala-KabKota'!$E$2:$E$415,FALSE))</f>
        <v/>
      </c>
      <c r="Y552" s="218" t="str">
        <f t="array" ref="Y552">INDEX('Ortala-KabKota'!Y$2:Y$415,MATCH($D552,'Ortala-KabKota'!$E$2:$E$415,FALSE))</f>
        <v/>
      </c>
      <c r="Z552" s="218" t="str">
        <f t="array" ref="Z552">INDEX('Ortala-KabKota'!Z$2:Z$415,MATCH($D552,'Ortala-KabKota'!$E$2:$E$415,FALSE))</f>
        <v/>
      </c>
      <c r="AA552" s="218" t="str">
        <f t="array" ref="AA552">INDEX('Ortala-KabKota'!AA$2:AA$415,MATCH($D552,'Ortala-KabKota'!$E$2:$E$415,FALSE))</f>
        <v/>
      </c>
      <c r="AB552" s="218" t="str">
        <f t="array" ref="AB552">INDEX('Ortala-KabKota'!AB$2:AB$415,MATCH($D552,'Ortala-KabKota'!$E$2:$E$415,FALSE))</f>
        <v/>
      </c>
      <c r="AC552" s="218" t="str">
        <f t="array" ref="AC552">INDEX('Ortala-KabKota'!AC$2:AC$415,MATCH($D552,'Ortala-KabKota'!$E$2:$E$415,FALSE))</f>
        <v/>
      </c>
      <c r="AD552" s="218" t="str">
        <f t="array" ref="AD552">INDEX('Ortala-KabKota'!AD$2:AD$415,MATCH($D552,'Ortala-KabKota'!$E$2:$E$415,FALSE))</f>
        <v/>
      </c>
      <c r="AE552" s="218" t="str">
        <f t="array" ref="AE552">INDEX('Ortala-KabKota'!AE$2:AE$415,MATCH($D552,'Ortala-KabKota'!$E$2:$E$415,FALSE))</f>
        <v/>
      </c>
      <c r="AF552" s="218" t="str">
        <f t="array" ref="AF552">INDEX('Ortala-KabKota'!AF$2:AF$415,MATCH($D552,'Ortala-KabKota'!$E$2:$E$415,FALSE))</f>
        <v/>
      </c>
      <c r="AG552" s="218" t="str">
        <f t="array" ref="AG552">INDEX('Ortala-KabKota'!AG$2:AG$415,MATCH($D552,'Ortala-KabKota'!$E$2:$E$415,FALSE))</f>
        <v/>
      </c>
      <c r="AH552" s="218" t="str">
        <f t="array" ref="AH552">INDEX('Ortala-KabKota'!AH$2:AH$415,MATCH($D552,'Ortala-KabKota'!$E$2:$E$415,FALSE))</f>
        <v/>
      </c>
      <c r="AI552" s="218" t="str">
        <f t="array" ref="AI552">INDEX('Ortala-KabKota'!AI$2:AI$415,MATCH($D552,'Ortala-KabKota'!$E$2:$E$415,FALSE))</f>
        <v/>
      </c>
      <c r="AJ552" s="218" t="str">
        <f t="array" ref="AJ552">INDEX('Ortala-KabKota'!AJ$2:AJ$415,MATCH($D552,'Ortala-KabKota'!$E$2:$E$415,FALSE))</f>
        <v/>
      </c>
      <c r="AK552" s="218" t="str">
        <f t="array" ref="AK552">INDEX('Ortala-KabKota'!AK$2:AK$415,MATCH($D552,'Ortala-KabKota'!$E$2:$E$415,FALSE))</f>
        <v/>
      </c>
      <c r="AL552" s="218" t="str">
        <f t="array" ref="AL552">INDEX('Ortala-KabKota'!AL$2:AL$415,MATCH($D552,'Ortala-KabKota'!$E$2:$E$415,FALSE))</f>
        <v/>
      </c>
      <c r="AM552" s="218" t="str">
        <f t="array" ref="AM552">INDEX('Ortala-KabKota'!AM$2:AM$415,MATCH($D552,'Ortala-KabKota'!$E$2:$E$415,FALSE))</f>
        <v/>
      </c>
      <c r="AN552" s="218" t="str">
        <f t="array" ref="AN552">INDEX('Ortala-KabKota'!AN$2:AN$415,MATCH($D552,'Ortala-KabKota'!$E$2:$E$415,FALSE))</f>
        <v/>
      </c>
      <c r="AO552" s="218" t="str">
        <f t="array" ref="AO552">INDEX('Ortala-KabKota'!AO$2:AO$415,MATCH($D552,'Ortala-KabKota'!$E$2:$E$415,FALSE))</f>
        <v/>
      </c>
      <c r="AP552" s="218" t="str">
        <f t="array" ref="AP552">INDEX('Ortala-KabKota'!AP$2:AP$415,MATCH($D552,'Ortala-KabKota'!$E$2:$E$415,FALSE))</f>
        <v/>
      </c>
      <c r="AQ552" s="218" t="str">
        <f t="array" ref="AQ552">INDEX('Ortala-KabKota'!AQ$2:AQ$415,MATCH($D552,'Ortala-KabKota'!$E$2:$E$415,FALSE))</f>
        <v/>
      </c>
      <c r="AR552" s="218" t="str">
        <f t="array" ref="AR552">INDEX('Ortala-KabKota'!AR$2:AR$415,MATCH($D552,'Ortala-KabKota'!$E$2:$E$415,FALSE))</f>
        <v/>
      </c>
      <c r="AS552" s="218" t="str">
        <f t="array" ref="AS552">INDEX('Ortala-KabKota'!AS$2:AS$415,MATCH($D552,'Ortala-KabKota'!$E$2:$E$415,FALSE))</f>
        <v/>
      </c>
      <c r="AT552" s="218" t="str">
        <f t="array" ref="AT552">INDEX('Ortala-KabKota'!AT$2:AT$415,MATCH($D552,'Ortala-KabKota'!$E$2:$E$415,FALSE))</f>
        <v/>
      </c>
      <c r="AU552" s="218" t="str">
        <f t="array" ref="AU552">INDEX('UPTD PPA KabKota'!D$5:D$513,MATCH($D552,'UPTD PPA KabKota'!$C$5:$C$513,FALSE))</f>
        <v/>
      </c>
      <c r="AV552" s="218" t="str">
        <f t="array" ref="AV552">INDEX('UPTD PPA KabKota'!E$5:E$513,MATCH($D552,'UPTD PPA KabKota'!$C$5:$C$513,FALSE))</f>
        <v/>
      </c>
      <c r="AW552" s="218" t="str">
        <f t="array" ref="AW552">INDEX('UPTD PPA KabKota'!F$5:F$513,MATCH($D552,'UPTD PPA KabKota'!$C$5:$C$513,FALSE))</f>
        <v/>
      </c>
      <c r="AX552" s="218" t="str">
        <f t="array" ref="AX552">INDEX('UPTD PPA KabKota'!G$5:G$513,MATCH($D552,'UPTD PPA KabKota'!$C$5:$C$513,FALSE))</f>
        <v/>
      </c>
      <c r="AY552" s="218" t="str">
        <f t="array" ref="AY552">INDEX('UPTD PPA KabKota'!H$5:H$513,MATCH($D552,'UPTD PPA KabKota'!$C$5:$C$513,FALSE))</f>
        <v/>
      </c>
      <c r="AZ552" s="218" t="str">
        <f t="array" ref="AZ552">INDEX('UPTD PPA KabKota'!I$5:I$513,MATCH($D552,'UPTD PPA KabKota'!$C$5:$C$513,FALSE))</f>
        <v>Peraturan Walikota Sorong Nomor 16 Tahun 2021 Tentang Pembentukan Unit Pelaksana Teknis Daerah Perlindungan Perempuan dan Anak (UPTD-PPPA) Pada Dinas Pemberdayaan Perempuan dan Perlindungan Anak Kota Sorong
Peraturan Daerah Kota Sorong Nomor 5 Tahun 2022</v>
      </c>
      <c r="BA552" s="218">
        <f t="array" ref="BA552">INDEX('UPTD PPA KabKota'!J$5:J$513,MATCH($D552,'UPTD PPA KabKota'!$C$5:$C$513,FALSE))</f>
        <v>2021</v>
      </c>
      <c r="BB552" s="218" t="str">
        <f t="array" ref="BB552">INDEX('UPTD PPA KabKota'!K$5:K$513,MATCH($D552,'UPTD PPA KabKota'!$C$5:$C$513,FALSE))</f>
        <v>B</v>
      </c>
      <c r="BC552" s="218" t="str">
        <f t="array" ref="BC552">INDEX('UPTD PPA KabKota'!L$5:L$513,MATCH($D552,'UPTD PPA KabKota'!$C$5:$C$513,FALSE))</f>
        <v/>
      </c>
      <c r="BD552" s="218" t="str">
        <f t="array" ref="BD552">INDEX('UPTD PPA KabKota'!M$5:M$513,MATCH($D552,'UPTD PPA KabKota'!$C$5:$C$513,FALSE))</f>
        <v/>
      </c>
      <c r="BE552" s="218" t="str">
        <f t="array" ref="BE552">INDEX('UPTD PPA KabKota'!N$5:N$513,MATCH($D552,'UPTD PPA KabKota'!$C$5:$C$513,FALSE))</f>
        <v/>
      </c>
      <c r="BF552" s="218" t="str">
        <f t="array" ref="BF552">INDEX('UPTD PPA KabKota'!O$5:O$513,MATCH($D552,'UPTD PPA KabKota'!$C$5:$C$513,FALSE))</f>
        <v/>
      </c>
      <c r="BG552" s="218" t="str">
        <f t="array" ref="BG552">INDEX('UPTD PPA KabKota'!P$5:P$513,MATCH($D552,'UPTD PPA KabKota'!$C$5:$C$513,FALSE))</f>
        <v/>
      </c>
      <c r="BH552" s="218" t="str">
        <f t="array" ref="BH552">INDEX('UPTD PPA KabKota'!Q$5:Q$513,MATCH($D552,'UPTD PPA KabKota'!$C$5:$C$513,FALSE))</f>
        <v/>
      </c>
      <c r="BI552" s="218" t="str">
        <f t="array" ref="BI552">INDEX('UPTD PPA KabKota'!R$5:R$513,MATCH($D552,'UPTD PPA KabKota'!$C$5:$C$513,FALSE))</f>
        <v/>
      </c>
      <c r="BJ552" s="218" t="str">
        <f t="array" ref="BJ552">INDEX('UPTD PPA KabKota'!S$5:S$513,MATCH($D552,'UPTD PPA KabKota'!$C$5:$C$513,FALSE))</f>
        <v/>
      </c>
      <c r="BK552" s="218" t="str">
        <f t="array" ref="BK552">INDEX('UPTD PPA KabKota'!T$5:T$513,MATCH($D552,'UPTD PPA KabKota'!$C$5:$C$513,FALSE))</f>
        <v/>
      </c>
      <c r="BL552" s="218" t="str">
        <f t="array" ref="BL552">INDEX('UPTD PPA KabKota'!U$5:U$513,MATCH($D552,'UPTD PPA KabKota'!$C$5:$C$513,FALSE))</f>
        <v/>
      </c>
      <c r="BM552" s="218" t="str">
        <f t="array" ref="BM552">INDEX('UPTD PPA KabKota'!V$5:V$513,MATCH($D552,'UPTD PPA KabKota'!$C$5:$C$513,FALSE))</f>
        <v/>
      </c>
      <c r="BN552" s="218" t="str">
        <f t="array" ref="BN552">INDEX('UPTD PPA KabKota'!W$5:W$513,MATCH($D552,'UPTD PPA KabKota'!$C$5:$C$513,FALSE))</f>
        <v/>
      </c>
      <c r="BO552" s="218" t="str">
        <f t="array" ref="BO552">INDEX('UPTD PPA KabKota'!X$5:X$513,MATCH($D552,'UPTD PPA KabKota'!$C$5:$C$513,FALSE))</f>
        <v/>
      </c>
      <c r="BP552" s="218" t="str">
        <f t="array" ref="BP552">INDEX('UPTD PPA KabKota'!Y$5:Y$513,MATCH($D552,'UPTD PPA KabKota'!$C$5:$C$513,FALSE))</f>
        <v/>
      </c>
      <c r="BQ552" s="218" t="str">
        <f t="array" ref="BQ552">INDEX('UPTD PPA KabKota'!Z$5:Z$513,MATCH($D552,'UPTD PPA KabKota'!$C$5:$C$513,FALSE))</f>
        <v/>
      </c>
      <c r="BR552" s="218" t="str">
        <f t="array" ref="BR552">INDEX('UPTD PPA KabKota'!AA$5:AA$513,MATCH($D552,'UPTD PPA KabKota'!$C$5:$C$513,FALSE))</f>
        <v/>
      </c>
      <c r="BS552" s="218" t="str">
        <f t="array" ref="BS552">INDEX('UPTD PPA KabKota'!AB$5:AB$513,MATCH($D552,'UPTD PPA KabKota'!$C$5:$C$513,FALSE))</f>
        <v/>
      </c>
      <c r="BT552" s="218" t="str">
        <f t="array" ref="BT552">INDEX('UPTD PPA KabKota'!AC$5:AC$513,MATCH($D552,'UPTD PPA KabKota'!$C$5:$C$513,FALSE))</f>
        <v/>
      </c>
      <c r="BU552" s="218" t="str">
        <f t="array" ref="BU552">INDEX('UPTD PPA KabKota'!AD$5:AD$513,MATCH($D552,'UPTD PPA KabKota'!$C$5:$C$513,FALSE))</f>
        <v/>
      </c>
      <c r="BV552" s="218" t="str">
        <f t="array" ref="BV552">INDEX('UPTD PPA KabKota'!AE$5:AE$513,MATCH($D552,'UPTD PPA KabKota'!$C$5:$C$513,FALSE))</f>
        <v/>
      </c>
      <c r="BW552" s="218" t="str">
        <f t="array" ref="BW552">INDEX('UPTD PPA KabKota'!AF$5:AF$513,MATCH($D552,'UPTD PPA KabKota'!$C$5:$C$513,FALSE))</f>
        <v/>
      </c>
      <c r="BX552" s="218" t="str">
        <f t="array" ref="BX552">INDEX('UPTD PPA KabKota'!AG$5:AG$513,MATCH($D552,'UPTD PPA KabKota'!$C$5:$C$513,FALSE))</f>
        <v/>
      </c>
      <c r="BY552" s="218" t="str">
        <f t="array" ref="BY552">INDEX('UPTD PPA KabKota'!AH$5:AH$513,MATCH($D552,'UPTD PPA KabKota'!$C$5:$C$513,FALSE))</f>
        <v/>
      </c>
      <c r="BZ552" s="218" t="str">
        <f t="array" ref="BZ552">INDEX('UPTD PPA KabKota'!AI$5:AI$513,MATCH($D552,'UPTD PPA KabKota'!$C$5:$C$513,FALSE))</f>
        <v/>
      </c>
      <c r="CA552" s="218" t="str">
        <f t="array" ref="CA552">INDEX('UPTD PPA KabKota'!AJ$5:AJ$513,MATCH($D552,'UPTD PPA KabKota'!$C$5:$C$513,FALSE))</f>
        <v/>
      </c>
      <c r="CB552" s="218" t="str">
        <f t="array" ref="CB552">INDEX('UPTD PPA KabKota'!AK$5:AK$513,MATCH($D552,'UPTD PPA KabKota'!$C$5:$C$513,FALSE))</f>
        <v/>
      </c>
      <c r="CC552" s="218" t="str">
        <f t="array" ref="CC552">INDEX('UPTD PPA KabKota'!AL$5:AL$513,MATCH($D552,'UPTD PPA KabKota'!$C$5:$C$513,FALSE))</f>
        <v/>
      </c>
      <c r="CD552" s="218" t="str">
        <f t="array" ref="CD552">INDEX('UPTD PPA KabKota'!AM$5:AM$513,MATCH($D552,'UPTD PPA KabKota'!$C$5:$C$513,FALSE))</f>
        <v/>
      </c>
      <c r="CE552" s="218" t="str">
        <f t="array" ref="CE552">INDEX('UPTD PPA KabKota'!AN$5:AN$513,MATCH($D552,'UPTD PPA KabKota'!$C$5:$C$513,FALSE))</f>
        <v/>
      </c>
      <c r="CF552" s="218" t="str">
        <f t="array" ref="CF552">INDEX('UPTD PPA KabKota'!AO$5:AO$513,MATCH($D552,'UPTD PPA KabKota'!$C$5:$C$513,FALSE))</f>
        <v/>
      </c>
      <c r="CG552" s="218" t="str">
        <f t="array" ref="CG552">INDEX('UPTD PPA KabKota'!AP$5:AP$513,MATCH($D552,'UPTD PPA KabKota'!$C$5:$C$513,FALSE))</f>
        <v/>
      </c>
      <c r="CH552" s="218" t="str">
        <f t="array" ref="CH552">INDEX('UPTD PPA KabKota'!AQ$5:AQ$513,MATCH($D552,'UPTD PPA KabKota'!$C$5:$C$513,FALSE))</f>
        <v/>
      </c>
      <c r="CI552" s="218" t="str">
        <f t="array" ref="CI552">INDEX('UPTD PPA KabKota'!AR$5:AR$513,MATCH($D552,'UPTD PPA KabKota'!$C$5:$C$513,FALSE))</f>
        <v/>
      </c>
      <c r="CJ552" s="218" t="str">
        <f t="array" ref="CJ552">INDEX('UPTD PPA KabKota'!AS$5:AS$513,MATCH($D552,'UPTD PPA KabKota'!$C$5:$C$513,FALSE))</f>
        <v/>
      </c>
      <c r="CK552" s="218" t="str">
        <f t="array" ref="CK552">INDEX('UPTD PPA KabKota'!AT$5:AT$513,MATCH($D552,'UPTD PPA KabKota'!$C$5:$C$513,FALSE))</f>
        <v/>
      </c>
      <c r="CL552" s="218" t="str">
        <f t="array" ref="CL552">INDEX('UPTD PPA KabKota'!AU$5:AU$513,MATCH($D552,'UPTD PPA KabKota'!$C$5:$C$513,FALSE))</f>
        <v/>
      </c>
      <c r="CM552" s="218" t="str">
        <f t="array" ref="CM552">INDEX('UPTD PPA KabKota'!AV$5:AV$513,MATCH($D552,'UPTD PPA KabKota'!$C$5:$C$513,FALSE))</f>
        <v/>
      </c>
      <c r="CN552" s="218" t="str">
        <f t="array" ref="CN552">INDEX('UPTD PPA KabKota'!AW$5:AW$513,MATCH($D552,'UPTD PPA KabKota'!$C$5:$C$513,FALSE))</f>
        <v/>
      </c>
      <c r="CO552" s="218" t="str">
        <f t="array" ref="CO552">INDEX('UPTD PPA KabKota'!AX$5:AX$513,MATCH($D552,'UPTD PPA KabKota'!$C$5:$C$513,FALSE))</f>
        <v/>
      </c>
      <c r="CP552" s="218" t="str">
        <f t="array" ref="CP552">INDEX('UPTD PPA KabKota'!AY$5:AY$513,MATCH($D552,'UPTD PPA KabKota'!$C$5:$C$513,FALSE))</f>
        <v/>
      </c>
      <c r="CQ552" s="209" t="str">
        <f>IFERROR(__xludf.DUMMYFUNCTION("IF(ISBLANK($K552),"""",IF(REGEXMATCH($K552,""Peraturan""),""Ada"",IF(REGEXMATCH($K552,""Rekomendasi""),""Tidak Ada"", $K552)))
"),"Ada")</f>
        <v>Ada</v>
      </c>
      <c r="CR552" s="209" t="str">
        <f t="array" ref="CR552">index('UPTD PPA KabKota'!$BI$5:$BI$513,match($D552,'UPTD PPA KabKota'!$C$5:$C$513,false))</f>
        <v>Ada</v>
      </c>
      <c r="CS552" s="314" t="str">
        <f t="shared" si="100"/>
        <v>Ada</v>
      </c>
    </row>
    <row r="553">
      <c r="C553" s="347"/>
      <c r="D553" s="180"/>
      <c r="E553" s="186"/>
      <c r="F553" s="180"/>
      <c r="G553" s="180"/>
      <c r="H553" s="180"/>
      <c r="I553" s="180"/>
      <c r="J553" s="180"/>
      <c r="K553" s="180"/>
      <c r="L553" s="180"/>
      <c r="M553" s="180"/>
      <c r="N553" s="180"/>
      <c r="O553" s="180"/>
      <c r="P553" s="180"/>
      <c r="Q553" s="180"/>
      <c r="R553" s="180"/>
      <c r="S553" s="180"/>
      <c r="T553" s="180"/>
      <c r="U553" s="180"/>
      <c r="V553" s="180"/>
      <c r="W553" s="180"/>
      <c r="X553" s="180"/>
      <c r="Y553" s="180"/>
      <c r="Z553" s="180"/>
      <c r="AA553" s="180"/>
      <c r="AB553" s="180"/>
      <c r="AC553" s="180"/>
      <c r="AD553" s="180"/>
      <c r="AE553" s="180"/>
      <c r="AF553" s="180"/>
      <c r="AG553" s="180"/>
      <c r="AH553" s="180"/>
      <c r="AI553" s="180"/>
      <c r="AJ553" s="180"/>
      <c r="AK553" s="180"/>
      <c r="AL553" s="180"/>
      <c r="AM553" s="180"/>
      <c r="AN553" s="180"/>
      <c r="AO553" s="180"/>
      <c r="AP553" s="180"/>
      <c r="AQ553" s="180"/>
      <c r="AR553" s="180"/>
      <c r="AS553" s="180"/>
      <c r="AT553" s="180"/>
      <c r="AU553" s="180"/>
      <c r="AV553" s="180"/>
      <c r="AW553" s="180"/>
      <c r="AX553" s="180"/>
      <c r="AY553" s="180"/>
      <c r="AZ553" s="180"/>
      <c r="BA553" s="180"/>
      <c r="BB553" s="180"/>
      <c r="BC553" s="180"/>
      <c r="BD553" s="180"/>
      <c r="BE553" s="180"/>
      <c r="BF553" s="180"/>
      <c r="BG553" s="180"/>
      <c r="BH553" s="180"/>
      <c r="BI553" s="180"/>
      <c r="BJ553" s="180"/>
      <c r="BK553" s="180"/>
      <c r="BL553" s="180"/>
      <c r="BM553" s="180"/>
      <c r="BN553" s="180"/>
      <c r="BO553" s="180"/>
      <c r="BP553" s="180"/>
      <c r="BQ553" s="180"/>
      <c r="BR553" s="180"/>
      <c r="BS553" s="180"/>
      <c r="BT553" s="180"/>
      <c r="BU553" s="180"/>
      <c r="BV553" s="180"/>
      <c r="BW553" s="180"/>
      <c r="BX553" s="180"/>
      <c r="BY553" s="180"/>
      <c r="BZ553" s="180"/>
      <c r="CA553" s="180"/>
      <c r="CB553" s="180"/>
      <c r="CC553" s="180"/>
      <c r="CD553" s="180"/>
      <c r="CE553" s="180"/>
      <c r="CF553" s="180"/>
      <c r="CG553" s="180"/>
      <c r="CH553" s="180"/>
      <c r="CI553" s="180"/>
      <c r="CJ553" s="180"/>
      <c r="CK553" s="180"/>
      <c r="CL553" s="180"/>
      <c r="CM553" s="180"/>
      <c r="CN553" s="180"/>
      <c r="CO553" s="180"/>
      <c r="CP553" s="180"/>
      <c r="CQ553" s="180"/>
      <c r="CR553" s="186"/>
      <c r="CS553" s="186"/>
    </row>
    <row r="554">
      <c r="A554" s="186"/>
      <c r="B554" s="186"/>
      <c r="C554" s="347"/>
      <c r="D554" s="180"/>
      <c r="E554" s="186"/>
      <c r="F554" s="180"/>
      <c r="G554" s="180"/>
      <c r="H554" s="180"/>
      <c r="I554" s="180"/>
      <c r="J554" s="180"/>
      <c r="K554" s="180"/>
      <c r="L554" s="180"/>
      <c r="M554" s="180"/>
      <c r="N554" s="180"/>
      <c r="O554" s="180"/>
      <c r="P554" s="180"/>
      <c r="Q554" s="180"/>
      <c r="R554" s="180"/>
      <c r="S554" s="180"/>
      <c r="T554" s="180"/>
      <c r="U554" s="180"/>
      <c r="V554" s="180"/>
      <c r="W554" s="180"/>
      <c r="X554" s="180">
        <f>countif(X2:X552,1)</f>
        <v>47</v>
      </c>
      <c r="Y554" s="180"/>
      <c r="Z554" s="180"/>
      <c r="AA554" s="180"/>
      <c r="AB554" s="180"/>
      <c r="AC554" s="180"/>
      <c r="AD554" s="180"/>
      <c r="AE554" s="180"/>
      <c r="AF554" s="180"/>
      <c r="AG554" s="180"/>
      <c r="AH554" s="180"/>
      <c r="AI554" s="180"/>
      <c r="AJ554" s="180"/>
      <c r="AK554" s="180"/>
      <c r="AL554" s="180"/>
      <c r="AM554" s="180"/>
      <c r="AN554" s="180"/>
      <c r="AO554" s="180"/>
      <c r="AP554" s="180"/>
      <c r="AQ554" s="180"/>
      <c r="AR554" s="180"/>
      <c r="AS554" s="180"/>
      <c r="AT554" s="180"/>
      <c r="AU554" s="180"/>
      <c r="AV554" s="180"/>
      <c r="AW554" s="180"/>
      <c r="AX554" s="180"/>
      <c r="AY554" s="180"/>
      <c r="AZ554" s="180"/>
      <c r="BA554" s="180"/>
      <c r="BB554" s="180"/>
      <c r="BC554" s="180"/>
      <c r="BD554" s="180"/>
      <c r="BE554" s="180"/>
      <c r="BF554" s="180"/>
      <c r="BG554" s="180"/>
      <c r="BH554" s="180"/>
      <c r="BI554" s="180"/>
      <c r="BJ554" s="180"/>
      <c r="BK554" s="180"/>
      <c r="BL554" s="180"/>
      <c r="BM554" s="180"/>
      <c r="BN554" s="180"/>
      <c r="BO554" s="180"/>
      <c r="BP554" s="180"/>
      <c r="BQ554" s="180"/>
      <c r="BR554" s="180"/>
      <c r="BS554" s="180"/>
      <c r="BT554" s="180"/>
      <c r="BU554" s="180"/>
      <c r="BV554" s="180"/>
      <c r="BW554" s="180"/>
      <c r="BX554" s="180"/>
      <c r="BY554" s="180"/>
      <c r="BZ554" s="180"/>
      <c r="CA554" s="180"/>
      <c r="CB554" s="180"/>
      <c r="CC554" s="180"/>
      <c r="CD554" s="180"/>
      <c r="CE554" s="180"/>
      <c r="CF554" s="180"/>
      <c r="CG554" s="180"/>
      <c r="CH554" s="180"/>
      <c r="CI554" s="180"/>
      <c r="CJ554" s="180"/>
      <c r="CK554" s="180"/>
      <c r="CL554" s="180"/>
      <c r="CM554" s="180"/>
      <c r="CN554" s="180"/>
      <c r="CO554" s="180"/>
      <c r="CP554" s="180"/>
      <c r="CQ554" s="180"/>
      <c r="CR554" s="164"/>
      <c r="CS554" s="186"/>
    </row>
    <row r="555">
      <c r="A555" s="186"/>
      <c r="B555" s="186"/>
      <c r="F555" s="180"/>
      <c r="G555" s="180"/>
      <c r="H555" s="180"/>
      <c r="I555" s="180"/>
      <c r="J555" s="180"/>
      <c r="K555" s="180"/>
      <c r="L555" s="180"/>
      <c r="M555" s="180"/>
      <c r="N555" s="180"/>
      <c r="O555" s="180"/>
      <c r="P555" s="180"/>
      <c r="Q555" s="180"/>
      <c r="R555" s="180"/>
      <c r="S555" s="180"/>
      <c r="T555" s="180"/>
      <c r="U555" s="180"/>
      <c r="V555" s="180"/>
      <c r="W555" s="180"/>
      <c r="X555" s="180"/>
      <c r="Y555" s="180"/>
      <c r="Z555" s="180"/>
      <c r="AA555" s="180"/>
      <c r="AB555" s="180"/>
      <c r="AC555" s="180"/>
      <c r="AD555" s="180"/>
      <c r="AE555" s="180"/>
      <c r="AF555" s="180"/>
      <c r="AG555" s="180"/>
      <c r="AH555" s="180"/>
      <c r="AI555" s="180"/>
      <c r="AJ555" s="180"/>
      <c r="AK555" s="180"/>
      <c r="AL555" s="180"/>
      <c r="AM555" s="180"/>
      <c r="AN555" s="180"/>
      <c r="AO555" s="180"/>
      <c r="AP555" s="180"/>
      <c r="AQ555" s="180"/>
      <c r="AR555" s="180"/>
      <c r="AS555" s="180"/>
      <c r="AT555" s="180"/>
      <c r="AU555" s="180"/>
      <c r="AV555" s="180"/>
      <c r="AW555" s="180"/>
      <c r="AX555" s="180"/>
      <c r="AY555" s="180"/>
      <c r="AZ555" s="180"/>
      <c r="BA555" s="180"/>
      <c r="BB555" s="180"/>
      <c r="BC555" s="180"/>
      <c r="BD555" s="180"/>
      <c r="BE555" s="180"/>
      <c r="BF555" s="180"/>
      <c r="BG555" s="180"/>
      <c r="BH555" s="180"/>
      <c r="BI555" s="180"/>
      <c r="BJ555" s="180"/>
      <c r="BK555" s="180"/>
      <c r="BL555" s="180"/>
      <c r="BM555" s="180"/>
      <c r="BN555" s="180"/>
      <c r="BO555" s="180"/>
      <c r="BP555" s="180"/>
      <c r="BQ555" s="180"/>
      <c r="BR555" s="180"/>
      <c r="BS555" s="180"/>
      <c r="BT555" s="180"/>
      <c r="BU555" s="180"/>
      <c r="BV555" s="180"/>
      <c r="BW555" s="180"/>
      <c r="BX555" s="180"/>
      <c r="BY555" s="180"/>
      <c r="BZ555" s="180"/>
      <c r="CA555" s="180"/>
      <c r="CB555" s="180"/>
      <c r="CC555" s="180"/>
      <c r="CD555" s="180"/>
      <c r="CE555" s="180"/>
      <c r="CF555" s="180"/>
      <c r="CG555" s="180"/>
      <c r="CH555" s="180"/>
      <c r="CI555" s="180"/>
      <c r="CJ555" s="180"/>
      <c r="CK555" s="180"/>
      <c r="CL555" s="180"/>
      <c r="CM555" s="180"/>
      <c r="CN555" s="180"/>
      <c r="CO555" s="180"/>
      <c r="CP555" s="180"/>
      <c r="CQ555" s="180"/>
      <c r="CR555" s="164"/>
      <c r="CS555" s="186"/>
    </row>
    <row r="556">
      <c r="A556" s="186"/>
      <c r="B556" s="186"/>
      <c r="F556" s="180"/>
      <c r="G556" s="180"/>
      <c r="H556" s="180"/>
      <c r="I556" s="180"/>
      <c r="J556" s="180"/>
      <c r="K556" s="180"/>
      <c r="L556" s="180"/>
      <c r="M556" s="180"/>
      <c r="N556" s="180"/>
      <c r="O556" s="180"/>
      <c r="P556" s="180"/>
      <c r="Q556" s="180"/>
      <c r="R556" s="180"/>
      <c r="S556" s="180"/>
      <c r="T556" s="180"/>
      <c r="U556" s="180"/>
      <c r="V556" s="180"/>
      <c r="W556" s="180"/>
      <c r="X556" s="180"/>
      <c r="Y556" s="180"/>
      <c r="Z556" s="180"/>
      <c r="AA556" s="180"/>
      <c r="AB556" s="180"/>
      <c r="AC556" s="180"/>
      <c r="AD556" s="180"/>
      <c r="AE556" s="180"/>
      <c r="AF556" s="180"/>
      <c r="AG556" s="180"/>
      <c r="AH556" s="180"/>
      <c r="AI556" s="180"/>
      <c r="AJ556" s="180"/>
      <c r="AK556" s="180"/>
      <c r="AL556" s="180"/>
      <c r="AM556" s="180"/>
      <c r="AN556" s="180"/>
      <c r="AO556" s="180"/>
      <c r="AP556" s="180"/>
      <c r="AQ556" s="180"/>
      <c r="AR556" s="180"/>
      <c r="AS556" s="180"/>
      <c r="AT556" s="180"/>
      <c r="AU556" s="180"/>
      <c r="AV556" s="180"/>
      <c r="AW556" s="180"/>
      <c r="AX556" s="180"/>
      <c r="AY556" s="180"/>
      <c r="AZ556" s="180"/>
      <c r="BA556" s="180"/>
      <c r="BB556" s="180"/>
      <c r="BC556" s="180"/>
      <c r="BD556" s="180"/>
      <c r="BE556" s="180"/>
      <c r="BF556" s="180"/>
      <c r="BG556" s="180"/>
      <c r="BH556" s="180"/>
      <c r="BI556" s="180"/>
      <c r="BJ556" s="180"/>
      <c r="BK556" s="180"/>
      <c r="BL556" s="180"/>
      <c r="BM556" s="180"/>
      <c r="BN556" s="180"/>
      <c r="BO556" s="180"/>
      <c r="BP556" s="180"/>
      <c r="BQ556" s="180"/>
      <c r="BR556" s="180"/>
      <c r="BS556" s="180"/>
      <c r="BT556" s="180"/>
      <c r="BU556" s="180"/>
      <c r="BV556" s="180"/>
      <c r="BW556" s="180"/>
      <c r="BX556" s="180"/>
      <c r="BY556" s="180"/>
      <c r="BZ556" s="180"/>
      <c r="CA556" s="180"/>
      <c r="CB556" s="180"/>
      <c r="CC556" s="180"/>
      <c r="CD556" s="180"/>
      <c r="CE556" s="180"/>
      <c r="CF556" s="180"/>
      <c r="CG556" s="180"/>
      <c r="CH556" s="180"/>
      <c r="CI556" s="180"/>
      <c r="CJ556" s="180"/>
      <c r="CK556" s="180"/>
      <c r="CL556" s="180"/>
      <c r="CM556" s="180"/>
      <c r="CN556" s="180"/>
      <c r="CO556" s="180"/>
      <c r="CP556" s="180"/>
      <c r="CQ556" s="180"/>
      <c r="CR556" s="186"/>
      <c r="CS556" s="186"/>
    </row>
    <row r="557">
      <c r="A557" s="186"/>
      <c r="B557" s="186"/>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c r="AG557" s="180"/>
      <c r="AH557" s="180"/>
      <c r="AI557" s="180"/>
      <c r="AJ557" s="180"/>
      <c r="AK557" s="180"/>
      <c r="AL557" s="180"/>
      <c r="AM557" s="180"/>
      <c r="AN557" s="180"/>
      <c r="AO557" s="180"/>
      <c r="AP557" s="180"/>
      <c r="AQ557" s="180"/>
      <c r="AR557" s="180"/>
      <c r="AS557" s="180"/>
      <c r="AT557" s="180"/>
      <c r="AU557" s="180"/>
      <c r="AV557" s="180"/>
      <c r="AW557" s="180"/>
      <c r="AX557" s="180"/>
      <c r="AY557" s="180"/>
      <c r="AZ557" s="180"/>
      <c r="BA557" s="180"/>
      <c r="BB557" s="180"/>
      <c r="BC557" s="180"/>
      <c r="BD557" s="180"/>
      <c r="BE557" s="180"/>
      <c r="BF557" s="180"/>
      <c r="BG557" s="180"/>
      <c r="BH557" s="180"/>
      <c r="BI557" s="180"/>
      <c r="BJ557" s="180"/>
      <c r="BK557" s="180"/>
      <c r="BL557" s="180"/>
      <c r="BM557" s="180"/>
      <c r="BN557" s="180"/>
      <c r="BO557" s="180"/>
      <c r="BP557" s="180"/>
      <c r="BQ557" s="180"/>
      <c r="BR557" s="180"/>
      <c r="BS557" s="180"/>
      <c r="BT557" s="180"/>
      <c r="BU557" s="180"/>
      <c r="BV557" s="180"/>
      <c r="BW557" s="180"/>
      <c r="BX557" s="180"/>
      <c r="BY557" s="180"/>
      <c r="BZ557" s="180"/>
      <c r="CA557" s="180"/>
      <c r="CB557" s="180"/>
      <c r="CC557" s="180"/>
      <c r="CD557" s="180"/>
      <c r="CE557" s="180"/>
      <c r="CF557" s="180"/>
      <c r="CG557" s="180"/>
      <c r="CH557" s="180"/>
      <c r="CI557" s="180"/>
      <c r="CJ557" s="180"/>
      <c r="CK557" s="180"/>
      <c r="CL557" s="180"/>
      <c r="CM557" s="180"/>
      <c r="CN557" s="180"/>
      <c r="CO557" s="180"/>
      <c r="CP557" s="180"/>
      <c r="CQ557" s="180"/>
      <c r="CR557" s="186"/>
      <c r="CS557" s="186"/>
    </row>
    <row r="558">
      <c r="A558" s="186"/>
      <c r="B558" s="186"/>
      <c r="F558" s="180"/>
      <c r="G558" s="180"/>
      <c r="H558" s="180"/>
      <c r="I558" s="180"/>
      <c r="J558" s="180"/>
      <c r="K558" s="180"/>
      <c r="L558" s="180"/>
      <c r="M558" s="180"/>
      <c r="N558" s="180"/>
      <c r="O558" s="180"/>
      <c r="P558" s="180"/>
      <c r="Q558" s="180"/>
      <c r="R558" s="180"/>
      <c r="S558" s="180"/>
      <c r="T558" s="180"/>
      <c r="U558" s="180"/>
      <c r="V558" s="180"/>
      <c r="W558" s="180"/>
      <c r="X558" s="180"/>
      <c r="Y558" s="180"/>
      <c r="Z558" s="180"/>
      <c r="AA558" s="180"/>
      <c r="AB558" s="180"/>
      <c r="AC558" s="180"/>
      <c r="AD558" s="180"/>
      <c r="AE558" s="180"/>
      <c r="AF558" s="180"/>
      <c r="AG558" s="180"/>
      <c r="AH558" s="180"/>
      <c r="AI558" s="180"/>
      <c r="AJ558" s="180"/>
      <c r="AK558" s="180"/>
      <c r="AL558" s="180"/>
      <c r="AM558" s="180"/>
      <c r="AN558" s="180"/>
      <c r="AO558" s="180"/>
      <c r="AP558" s="180"/>
      <c r="AQ558" s="180"/>
      <c r="AR558" s="180"/>
      <c r="AS558" s="180"/>
      <c r="AT558" s="180"/>
      <c r="AU558" s="180"/>
      <c r="AV558" s="180"/>
      <c r="AW558" s="180"/>
      <c r="AX558" s="180"/>
      <c r="AY558" s="180"/>
      <c r="AZ558" s="180"/>
      <c r="BA558" s="180"/>
      <c r="BB558" s="180"/>
      <c r="BC558" s="180"/>
      <c r="BD558" s="180"/>
      <c r="BE558" s="180"/>
      <c r="BF558" s="180"/>
      <c r="BG558" s="180"/>
      <c r="BH558" s="180"/>
      <c r="BI558" s="180"/>
      <c r="BJ558" s="180"/>
      <c r="BK558" s="180"/>
      <c r="BL558" s="180"/>
      <c r="BM558" s="180"/>
      <c r="BN558" s="180"/>
      <c r="BO558" s="180"/>
      <c r="BP558" s="180"/>
      <c r="BQ558" s="180"/>
      <c r="BR558" s="180"/>
      <c r="BS558" s="180"/>
      <c r="BT558" s="180"/>
      <c r="BU558" s="180"/>
      <c r="BV558" s="180"/>
      <c r="BW558" s="180"/>
      <c r="BX558" s="180"/>
      <c r="BY558" s="180"/>
      <c r="BZ558" s="180"/>
      <c r="CA558" s="180"/>
      <c r="CB558" s="180"/>
      <c r="CC558" s="180"/>
      <c r="CD558" s="180"/>
      <c r="CE558" s="180"/>
      <c r="CF558" s="180"/>
      <c r="CG558" s="180"/>
      <c r="CH558" s="180"/>
      <c r="CI558" s="180"/>
      <c r="CJ558" s="180"/>
      <c r="CK558" s="180"/>
      <c r="CL558" s="180"/>
      <c r="CM558" s="180"/>
      <c r="CN558" s="180"/>
      <c r="CO558" s="180"/>
      <c r="CP558" s="180"/>
      <c r="CQ558" s="180"/>
      <c r="CR558" s="186"/>
      <c r="CS558" s="186"/>
    </row>
    <row r="559">
      <c r="A559" s="186"/>
      <c r="B559" s="186"/>
      <c r="F559" s="180"/>
      <c r="G559" s="180"/>
      <c r="H559" s="180"/>
      <c r="I559" s="180"/>
      <c r="J559" s="180"/>
      <c r="K559" s="180"/>
      <c r="L559" s="180"/>
      <c r="M559" s="180"/>
      <c r="N559" s="180"/>
      <c r="O559" s="180"/>
      <c r="P559" s="180"/>
      <c r="Q559" s="180"/>
      <c r="R559" s="180"/>
      <c r="S559" s="180"/>
      <c r="T559" s="180"/>
      <c r="U559" s="180"/>
      <c r="V559" s="180"/>
      <c r="W559" s="180"/>
      <c r="X559" s="180"/>
      <c r="Y559" s="180"/>
      <c r="Z559" s="180"/>
      <c r="AA559" s="180"/>
      <c r="AB559" s="180"/>
      <c r="AC559" s="180"/>
      <c r="AD559" s="180"/>
      <c r="AE559" s="180"/>
      <c r="AF559" s="180"/>
      <c r="AG559" s="180"/>
      <c r="AH559" s="180"/>
      <c r="AI559" s="180"/>
      <c r="AJ559" s="180"/>
      <c r="AK559" s="180"/>
      <c r="AL559" s="180"/>
      <c r="AM559" s="180"/>
      <c r="AN559" s="180"/>
      <c r="AO559" s="180"/>
      <c r="AP559" s="180"/>
      <c r="AQ559" s="180"/>
      <c r="AR559" s="180"/>
      <c r="AS559" s="180"/>
      <c r="AT559" s="180"/>
      <c r="AU559" s="180"/>
      <c r="AV559" s="180"/>
      <c r="AW559" s="180"/>
      <c r="AX559" s="180"/>
      <c r="AY559" s="180"/>
      <c r="AZ559" s="180"/>
      <c r="BA559" s="180"/>
      <c r="BB559" s="180"/>
      <c r="BC559" s="180"/>
      <c r="BD559" s="180"/>
      <c r="BE559" s="180"/>
      <c r="BF559" s="180"/>
      <c r="BG559" s="180"/>
      <c r="BH559" s="180"/>
      <c r="BI559" s="180"/>
      <c r="BJ559" s="180"/>
      <c r="BK559" s="180"/>
      <c r="BL559" s="180"/>
      <c r="BM559" s="180"/>
      <c r="BN559" s="180"/>
      <c r="BO559" s="180"/>
      <c r="BP559" s="180"/>
      <c r="BQ559" s="180"/>
      <c r="BR559" s="180"/>
      <c r="BS559" s="180"/>
      <c r="BT559" s="180"/>
      <c r="BU559" s="180"/>
      <c r="BV559" s="180"/>
      <c r="BW559" s="180"/>
      <c r="BX559" s="180"/>
      <c r="BY559" s="180"/>
      <c r="BZ559" s="180"/>
      <c r="CA559" s="180"/>
      <c r="CB559" s="180"/>
      <c r="CC559" s="180"/>
      <c r="CD559" s="180"/>
      <c r="CE559" s="180"/>
      <c r="CF559" s="180"/>
      <c r="CG559" s="180"/>
      <c r="CH559" s="180"/>
      <c r="CI559" s="180"/>
      <c r="CJ559" s="180"/>
      <c r="CK559" s="180"/>
      <c r="CL559" s="180"/>
      <c r="CM559" s="180"/>
      <c r="CN559" s="180"/>
      <c r="CO559" s="180"/>
      <c r="CP559" s="180"/>
      <c r="CQ559" s="180"/>
      <c r="CR559" s="186"/>
      <c r="CS559" s="186"/>
    </row>
    <row r="560">
      <c r="A560" s="186"/>
      <c r="B560" s="186"/>
      <c r="F560" s="180"/>
      <c r="G560" s="180"/>
      <c r="H560" s="180"/>
      <c r="I560" s="180"/>
      <c r="J560" s="180"/>
      <c r="K560" s="180"/>
      <c r="L560" s="180"/>
      <c r="M560" s="180"/>
      <c r="N560" s="180"/>
      <c r="O560" s="180"/>
      <c r="P560" s="180"/>
      <c r="Q560" s="180"/>
      <c r="R560" s="180"/>
      <c r="S560" s="180"/>
      <c r="T560" s="180"/>
      <c r="U560" s="180"/>
      <c r="V560" s="180"/>
      <c r="W560" s="180"/>
      <c r="X560" s="180"/>
      <c r="Y560" s="180"/>
      <c r="Z560" s="180"/>
      <c r="AA560" s="180"/>
      <c r="AB560" s="180"/>
      <c r="AC560" s="180"/>
      <c r="AD560" s="180"/>
      <c r="AE560" s="180"/>
      <c r="AF560" s="180"/>
      <c r="AG560" s="180"/>
      <c r="AH560" s="180"/>
      <c r="AI560" s="180"/>
      <c r="AJ560" s="180"/>
      <c r="AK560" s="180"/>
      <c r="AL560" s="180"/>
      <c r="AM560" s="180"/>
      <c r="AN560" s="180"/>
      <c r="AO560" s="180"/>
      <c r="AP560" s="180"/>
      <c r="AQ560" s="180"/>
      <c r="AR560" s="180"/>
      <c r="AS560" s="180"/>
      <c r="AT560" s="180"/>
      <c r="AU560" s="180"/>
      <c r="AV560" s="180"/>
      <c r="AW560" s="180"/>
      <c r="AX560" s="180"/>
      <c r="AY560" s="180"/>
      <c r="AZ560" s="180"/>
      <c r="BA560" s="180"/>
      <c r="BB560" s="180"/>
      <c r="BC560" s="180"/>
      <c r="BD560" s="180"/>
      <c r="BE560" s="180"/>
      <c r="BF560" s="180"/>
      <c r="BG560" s="180"/>
      <c r="BH560" s="180"/>
      <c r="BI560" s="180"/>
      <c r="BJ560" s="180"/>
      <c r="BK560" s="180"/>
      <c r="BL560" s="180"/>
      <c r="BM560" s="180"/>
      <c r="BN560" s="180"/>
      <c r="BO560" s="180"/>
      <c r="BP560" s="180"/>
      <c r="BQ560" s="180"/>
      <c r="BR560" s="180"/>
      <c r="BS560" s="180"/>
      <c r="BT560" s="180"/>
      <c r="BU560" s="180"/>
      <c r="BV560" s="180"/>
      <c r="BW560" s="180"/>
      <c r="BX560" s="180"/>
      <c r="BY560" s="180"/>
      <c r="BZ560" s="180"/>
      <c r="CA560" s="180"/>
      <c r="CB560" s="180"/>
      <c r="CC560" s="180"/>
      <c r="CD560" s="180"/>
      <c r="CE560" s="180"/>
      <c r="CF560" s="180"/>
      <c r="CG560" s="180"/>
      <c r="CH560" s="180"/>
      <c r="CI560" s="180"/>
      <c r="CJ560" s="180"/>
      <c r="CK560" s="180"/>
      <c r="CL560" s="180"/>
      <c r="CM560" s="180"/>
      <c r="CN560" s="180"/>
      <c r="CO560" s="180"/>
      <c r="CP560" s="180"/>
      <c r="CQ560" s="180"/>
      <c r="CR560" s="186"/>
      <c r="CS560" s="186"/>
    </row>
    <row r="561">
      <c r="A561" s="186"/>
      <c r="B561" s="186"/>
      <c r="F561" s="180"/>
      <c r="G561" s="180"/>
      <c r="H561" s="180"/>
      <c r="I561" s="180"/>
      <c r="J561" s="180"/>
      <c r="K561" s="180"/>
      <c r="L561" s="180"/>
      <c r="M561" s="180"/>
      <c r="N561" s="180"/>
      <c r="O561" s="180"/>
      <c r="P561" s="180"/>
      <c r="Q561" s="180"/>
      <c r="R561" s="180"/>
      <c r="S561" s="180"/>
      <c r="T561" s="180"/>
      <c r="U561" s="180"/>
      <c r="V561" s="180"/>
      <c r="W561" s="180"/>
      <c r="X561" s="180"/>
      <c r="Y561" s="180"/>
      <c r="Z561" s="180"/>
      <c r="AA561" s="180"/>
      <c r="AB561" s="180"/>
      <c r="AC561" s="180"/>
      <c r="AD561" s="180"/>
      <c r="AE561" s="180"/>
      <c r="AF561" s="180"/>
      <c r="AG561" s="180"/>
      <c r="AH561" s="180"/>
      <c r="AI561" s="180"/>
      <c r="AJ561" s="180"/>
      <c r="AK561" s="180"/>
      <c r="AL561" s="180"/>
      <c r="AM561" s="180"/>
      <c r="AN561" s="180"/>
      <c r="AO561" s="180"/>
      <c r="AP561" s="180"/>
      <c r="AQ561" s="180"/>
      <c r="AR561" s="180"/>
      <c r="AS561" s="180"/>
      <c r="AT561" s="180"/>
      <c r="AU561" s="180"/>
      <c r="AV561" s="180"/>
      <c r="AW561" s="180"/>
      <c r="AX561" s="180"/>
      <c r="AY561" s="180"/>
      <c r="AZ561" s="180"/>
      <c r="BA561" s="180"/>
      <c r="BB561" s="180"/>
      <c r="BC561" s="180"/>
      <c r="BD561" s="180"/>
      <c r="BE561" s="180"/>
      <c r="BF561" s="180"/>
      <c r="BG561" s="180"/>
      <c r="BH561" s="180"/>
      <c r="BI561" s="180"/>
      <c r="BJ561" s="180"/>
      <c r="BK561" s="180"/>
      <c r="BL561" s="180"/>
      <c r="BM561" s="180"/>
      <c r="BN561" s="180"/>
      <c r="BO561" s="180"/>
      <c r="BP561" s="180"/>
      <c r="BQ561" s="180"/>
      <c r="BR561" s="180"/>
      <c r="BS561" s="180"/>
      <c r="BT561" s="180"/>
      <c r="BU561" s="180"/>
      <c r="BV561" s="180"/>
      <c r="BW561" s="180"/>
      <c r="BX561" s="180"/>
      <c r="BY561" s="180"/>
      <c r="BZ561" s="180"/>
      <c r="CA561" s="180"/>
      <c r="CB561" s="180"/>
      <c r="CC561" s="180"/>
      <c r="CD561" s="180"/>
      <c r="CE561" s="180"/>
      <c r="CF561" s="180"/>
      <c r="CG561" s="180"/>
      <c r="CH561" s="180"/>
      <c r="CI561" s="180"/>
      <c r="CJ561" s="180"/>
      <c r="CK561" s="180"/>
      <c r="CL561" s="180"/>
      <c r="CM561" s="180"/>
      <c r="CN561" s="180"/>
      <c r="CO561" s="180"/>
      <c r="CP561" s="180"/>
      <c r="CQ561" s="180"/>
      <c r="CR561" s="186"/>
      <c r="CS561" s="186"/>
    </row>
    <row r="562">
      <c r="A562" s="186"/>
      <c r="B562" s="186"/>
      <c r="F562" s="180"/>
      <c r="G562" s="180"/>
      <c r="H562" s="180"/>
      <c r="I562" s="180"/>
      <c r="J562" s="180"/>
      <c r="K562" s="180"/>
      <c r="L562" s="180"/>
      <c r="M562" s="180"/>
      <c r="N562" s="180"/>
      <c r="O562" s="180"/>
      <c r="P562" s="180"/>
      <c r="Q562" s="180"/>
      <c r="R562" s="180"/>
      <c r="S562" s="180"/>
      <c r="T562" s="180"/>
      <c r="U562" s="180"/>
      <c r="V562" s="180"/>
      <c r="W562" s="180"/>
      <c r="X562" s="180"/>
      <c r="Y562" s="180"/>
      <c r="Z562" s="180"/>
      <c r="AA562" s="180"/>
      <c r="AB562" s="180"/>
      <c r="AC562" s="180"/>
      <c r="AD562" s="180"/>
      <c r="AE562" s="180"/>
      <c r="AF562" s="180"/>
      <c r="AG562" s="180"/>
      <c r="AH562" s="180"/>
      <c r="AI562" s="180"/>
      <c r="AJ562" s="180"/>
      <c r="AK562" s="180"/>
      <c r="AL562" s="180"/>
      <c r="AM562" s="180"/>
      <c r="AN562" s="180"/>
      <c r="AO562" s="180"/>
      <c r="AP562" s="180"/>
      <c r="AQ562" s="180"/>
      <c r="AR562" s="180"/>
      <c r="AS562" s="180"/>
      <c r="AT562" s="180"/>
      <c r="AU562" s="180"/>
      <c r="AV562" s="180"/>
      <c r="AW562" s="180"/>
      <c r="AX562" s="180"/>
      <c r="AY562" s="180"/>
      <c r="AZ562" s="180"/>
      <c r="BA562" s="180"/>
      <c r="BB562" s="180"/>
      <c r="BC562" s="180"/>
      <c r="BD562" s="180"/>
      <c r="BE562" s="180"/>
      <c r="BF562" s="180"/>
      <c r="BG562" s="180"/>
      <c r="BH562" s="180"/>
      <c r="BI562" s="180"/>
      <c r="BJ562" s="180"/>
      <c r="BK562" s="180"/>
      <c r="BL562" s="180"/>
      <c r="BM562" s="180"/>
      <c r="BN562" s="180"/>
      <c r="BO562" s="180"/>
      <c r="BP562" s="180"/>
      <c r="BQ562" s="180"/>
      <c r="BR562" s="180"/>
      <c r="BS562" s="180"/>
      <c r="BT562" s="180"/>
      <c r="BU562" s="180"/>
      <c r="BV562" s="180"/>
      <c r="BW562" s="180"/>
      <c r="BX562" s="180"/>
      <c r="BY562" s="180"/>
      <c r="BZ562" s="180"/>
      <c r="CA562" s="180"/>
      <c r="CB562" s="180"/>
      <c r="CC562" s="180"/>
      <c r="CD562" s="180"/>
      <c r="CE562" s="180"/>
      <c r="CF562" s="180"/>
      <c r="CG562" s="180"/>
      <c r="CH562" s="180"/>
      <c r="CI562" s="180"/>
      <c r="CJ562" s="180"/>
      <c r="CK562" s="180"/>
      <c r="CL562" s="180"/>
      <c r="CM562" s="180"/>
      <c r="CN562" s="180"/>
      <c r="CO562" s="180"/>
      <c r="CP562" s="180"/>
      <c r="CQ562" s="180"/>
      <c r="CR562" s="186"/>
      <c r="CS562" s="186"/>
    </row>
    <row r="563">
      <c r="A563" s="186"/>
      <c r="B563" s="186"/>
      <c r="F563" s="180"/>
      <c r="G563" s="180"/>
      <c r="H563" s="180"/>
      <c r="I563" s="180"/>
      <c r="J563" s="180"/>
      <c r="K563" s="180"/>
      <c r="L563" s="180"/>
      <c r="M563" s="180"/>
      <c r="N563" s="180"/>
      <c r="O563" s="180"/>
      <c r="P563" s="180"/>
      <c r="Q563" s="180"/>
      <c r="R563" s="180"/>
      <c r="S563" s="180"/>
      <c r="T563" s="180"/>
      <c r="U563" s="180"/>
      <c r="V563" s="180"/>
      <c r="W563" s="180"/>
      <c r="X563" s="180"/>
      <c r="Y563" s="180"/>
      <c r="Z563" s="180"/>
      <c r="AA563" s="180"/>
      <c r="AB563" s="180"/>
      <c r="AC563" s="180"/>
      <c r="AD563" s="180"/>
      <c r="AE563" s="180"/>
      <c r="AF563" s="180"/>
      <c r="AG563" s="180"/>
      <c r="AH563" s="180"/>
      <c r="AI563" s="180"/>
      <c r="AJ563" s="180"/>
      <c r="AK563" s="180"/>
      <c r="AL563" s="180"/>
      <c r="AM563" s="180"/>
      <c r="AN563" s="180"/>
      <c r="AO563" s="180"/>
      <c r="AP563" s="180"/>
      <c r="AQ563" s="180"/>
      <c r="AR563" s="180"/>
      <c r="AS563" s="180"/>
      <c r="AT563" s="180"/>
      <c r="AU563" s="180"/>
      <c r="AV563" s="180"/>
      <c r="AW563" s="180"/>
      <c r="AX563" s="180"/>
      <c r="AY563" s="180"/>
      <c r="AZ563" s="180"/>
      <c r="BA563" s="180"/>
      <c r="BB563" s="180"/>
      <c r="BC563" s="180"/>
      <c r="BD563" s="180"/>
      <c r="BE563" s="180"/>
      <c r="BF563" s="180"/>
      <c r="BG563" s="180"/>
      <c r="BH563" s="180"/>
      <c r="BI563" s="180"/>
      <c r="BJ563" s="180"/>
      <c r="BK563" s="180"/>
      <c r="BL563" s="180"/>
      <c r="BM563" s="180"/>
      <c r="BN563" s="180"/>
      <c r="BO563" s="180"/>
      <c r="BP563" s="180"/>
      <c r="BQ563" s="180"/>
      <c r="BR563" s="180"/>
      <c r="BS563" s="180"/>
      <c r="BT563" s="180"/>
      <c r="BU563" s="180"/>
      <c r="BV563" s="180"/>
      <c r="BW563" s="180"/>
      <c r="BX563" s="180"/>
      <c r="BY563" s="180"/>
      <c r="BZ563" s="180"/>
      <c r="CA563" s="180"/>
      <c r="CB563" s="180"/>
      <c r="CC563" s="180"/>
      <c r="CD563" s="180"/>
      <c r="CE563" s="180"/>
      <c r="CF563" s="180"/>
      <c r="CG563" s="180"/>
      <c r="CH563" s="180"/>
      <c r="CI563" s="180"/>
      <c r="CJ563" s="180"/>
      <c r="CK563" s="180"/>
      <c r="CL563" s="180"/>
      <c r="CM563" s="180"/>
      <c r="CN563" s="180"/>
      <c r="CO563" s="180"/>
      <c r="CP563" s="180"/>
      <c r="CQ563" s="180"/>
      <c r="CR563" s="186"/>
      <c r="CS563" s="186"/>
    </row>
    <row r="564">
      <c r="A564" s="186"/>
      <c r="B564" s="186"/>
      <c r="F564" s="180"/>
      <c r="G564" s="180"/>
      <c r="H564" s="180"/>
      <c r="I564" s="180"/>
      <c r="J564" s="180"/>
      <c r="K564" s="180"/>
      <c r="L564" s="180"/>
      <c r="M564" s="180"/>
      <c r="N564" s="180"/>
      <c r="O564" s="180"/>
      <c r="P564" s="180"/>
      <c r="Q564" s="180"/>
      <c r="R564" s="180"/>
      <c r="S564" s="180"/>
      <c r="T564" s="180"/>
      <c r="U564" s="180"/>
      <c r="V564" s="180"/>
      <c r="W564" s="180"/>
      <c r="X564" s="180"/>
      <c r="Y564" s="180"/>
      <c r="Z564" s="180"/>
      <c r="AA564" s="180"/>
      <c r="AB564" s="180"/>
      <c r="AC564" s="180"/>
      <c r="AD564" s="180"/>
      <c r="AE564" s="180"/>
      <c r="AF564" s="180"/>
      <c r="AG564" s="180"/>
      <c r="AH564" s="180"/>
      <c r="AI564" s="180"/>
      <c r="AJ564" s="180"/>
      <c r="AK564" s="180"/>
      <c r="AL564" s="180"/>
      <c r="AM564" s="180"/>
      <c r="AN564" s="180"/>
      <c r="AO564" s="180"/>
      <c r="AP564" s="180"/>
      <c r="AQ564" s="180"/>
      <c r="AR564" s="180"/>
      <c r="AS564" s="180"/>
      <c r="AT564" s="180"/>
      <c r="AU564" s="180"/>
      <c r="AV564" s="180"/>
      <c r="AW564" s="180"/>
      <c r="AX564" s="180"/>
      <c r="AY564" s="180"/>
      <c r="AZ564" s="180"/>
      <c r="BA564" s="180"/>
      <c r="BB564" s="180"/>
      <c r="BC564" s="180"/>
      <c r="BD564" s="180"/>
      <c r="BE564" s="180"/>
      <c r="BF564" s="180"/>
      <c r="BG564" s="180"/>
      <c r="BH564" s="180"/>
      <c r="BI564" s="180"/>
      <c r="BJ564" s="180"/>
      <c r="BK564" s="180"/>
      <c r="BL564" s="180"/>
      <c r="BM564" s="180"/>
      <c r="BN564" s="180"/>
      <c r="BO564" s="180"/>
      <c r="BP564" s="180"/>
      <c r="BQ564" s="180"/>
      <c r="BR564" s="180"/>
      <c r="BS564" s="180"/>
      <c r="BT564" s="180"/>
      <c r="BU564" s="180"/>
      <c r="BV564" s="180"/>
      <c r="BW564" s="180"/>
      <c r="BX564" s="180"/>
      <c r="BY564" s="180"/>
      <c r="BZ564" s="180"/>
      <c r="CA564" s="180"/>
      <c r="CB564" s="180"/>
      <c r="CC564" s="180"/>
      <c r="CD564" s="180"/>
      <c r="CE564" s="180"/>
      <c r="CF564" s="180"/>
      <c r="CG564" s="180"/>
      <c r="CH564" s="180"/>
      <c r="CI564" s="180"/>
      <c r="CJ564" s="180"/>
      <c r="CK564" s="180"/>
      <c r="CL564" s="180"/>
      <c r="CM564" s="180"/>
      <c r="CN564" s="180"/>
      <c r="CO564" s="180"/>
      <c r="CP564" s="180"/>
      <c r="CQ564" s="180"/>
      <c r="CR564" s="186"/>
      <c r="CS564" s="186"/>
    </row>
    <row r="565">
      <c r="A565" s="186"/>
      <c r="B565" s="186"/>
      <c r="F565" s="180"/>
      <c r="G565" s="180"/>
      <c r="H565" s="180"/>
      <c r="I565" s="180"/>
      <c r="J565" s="180"/>
      <c r="K565" s="180"/>
      <c r="L565" s="180"/>
      <c r="M565" s="180"/>
      <c r="N565" s="180"/>
      <c r="O565" s="180"/>
      <c r="P565" s="180"/>
      <c r="Q565" s="180"/>
      <c r="R565" s="180"/>
      <c r="S565" s="180"/>
      <c r="T565" s="180"/>
      <c r="U565" s="180"/>
      <c r="V565" s="180"/>
      <c r="W565" s="180"/>
      <c r="X565" s="180"/>
      <c r="Y565" s="180"/>
      <c r="Z565" s="180"/>
      <c r="AA565" s="180"/>
      <c r="AB565" s="180"/>
      <c r="AC565" s="180"/>
      <c r="AD565" s="180"/>
      <c r="AE565" s="180"/>
      <c r="AF565" s="180"/>
      <c r="AG565" s="180"/>
      <c r="AH565" s="180"/>
      <c r="AI565" s="180"/>
      <c r="AJ565" s="180"/>
      <c r="AK565" s="180"/>
      <c r="AL565" s="180"/>
      <c r="AM565" s="180"/>
      <c r="AN565" s="180"/>
      <c r="AO565" s="180"/>
      <c r="AP565" s="180"/>
      <c r="AQ565" s="180"/>
      <c r="AR565" s="180"/>
      <c r="AS565" s="180"/>
      <c r="AT565" s="180"/>
      <c r="AU565" s="180"/>
      <c r="AV565" s="180"/>
      <c r="AW565" s="180"/>
      <c r="AX565" s="180"/>
      <c r="AY565" s="180"/>
      <c r="AZ565" s="180"/>
      <c r="BA565" s="180"/>
      <c r="BB565" s="180"/>
      <c r="BC565" s="180"/>
      <c r="BD565" s="180"/>
      <c r="BE565" s="180"/>
      <c r="BF565" s="180"/>
      <c r="BG565" s="180"/>
      <c r="BH565" s="180"/>
      <c r="BI565" s="180"/>
      <c r="BJ565" s="180"/>
      <c r="BK565" s="180"/>
      <c r="BL565" s="180"/>
      <c r="BM565" s="180"/>
      <c r="BN565" s="180"/>
      <c r="BO565" s="180"/>
      <c r="BP565" s="180"/>
      <c r="BQ565" s="180"/>
      <c r="BR565" s="180"/>
      <c r="BS565" s="180"/>
      <c r="BT565" s="180"/>
      <c r="BU565" s="180"/>
      <c r="BV565" s="180"/>
      <c r="BW565" s="180"/>
      <c r="BX565" s="180"/>
      <c r="BY565" s="180"/>
      <c r="BZ565" s="180"/>
      <c r="CA565" s="180"/>
      <c r="CB565" s="180"/>
      <c r="CC565" s="180"/>
      <c r="CD565" s="180"/>
      <c r="CE565" s="180"/>
      <c r="CF565" s="180"/>
      <c r="CG565" s="180"/>
      <c r="CH565" s="180"/>
      <c r="CI565" s="180"/>
      <c r="CJ565" s="180"/>
      <c r="CK565" s="180"/>
      <c r="CL565" s="180"/>
      <c r="CM565" s="180"/>
      <c r="CN565" s="180"/>
      <c r="CO565" s="180"/>
      <c r="CP565" s="180"/>
      <c r="CQ565" s="180"/>
      <c r="CR565" s="186"/>
      <c r="CS565" s="186"/>
    </row>
    <row r="566">
      <c r="A566" s="186"/>
      <c r="B566" s="186"/>
      <c r="C566" s="347"/>
      <c r="D566" s="180"/>
      <c r="E566" s="186"/>
      <c r="F566" s="180"/>
      <c r="G566" s="180"/>
      <c r="H566" s="180"/>
      <c r="I566" s="180"/>
      <c r="J566" s="180"/>
      <c r="K566" s="180"/>
      <c r="L566" s="180"/>
      <c r="M566" s="180"/>
      <c r="N566" s="180"/>
      <c r="O566" s="180"/>
      <c r="P566" s="180"/>
      <c r="Q566" s="180"/>
      <c r="R566" s="180"/>
      <c r="S566" s="180"/>
      <c r="T566" s="180"/>
      <c r="U566" s="180"/>
      <c r="V566" s="180"/>
      <c r="W566" s="180"/>
      <c r="X566" s="180"/>
      <c r="Y566" s="180"/>
      <c r="Z566" s="180"/>
      <c r="AA566" s="180"/>
      <c r="AB566" s="180"/>
      <c r="AC566" s="180"/>
      <c r="AD566" s="180"/>
      <c r="AE566" s="180"/>
      <c r="AF566" s="180"/>
      <c r="AG566" s="180"/>
      <c r="AH566" s="180"/>
      <c r="AI566" s="180"/>
      <c r="AJ566" s="180"/>
      <c r="AK566" s="180"/>
      <c r="AL566" s="180"/>
      <c r="AM566" s="180"/>
      <c r="AN566" s="180"/>
      <c r="AO566" s="180"/>
      <c r="AP566" s="180"/>
      <c r="AQ566" s="180"/>
      <c r="AR566" s="180"/>
      <c r="AS566" s="180"/>
      <c r="AT566" s="180"/>
      <c r="AU566" s="180"/>
      <c r="AV566" s="180"/>
      <c r="AW566" s="180"/>
      <c r="AX566" s="180"/>
      <c r="AY566" s="180"/>
      <c r="AZ566" s="180"/>
      <c r="BA566" s="180"/>
      <c r="BB566" s="180"/>
      <c r="BC566" s="180"/>
      <c r="BD566" s="180"/>
      <c r="BE566" s="180"/>
      <c r="BF566" s="180"/>
      <c r="BG566" s="180"/>
      <c r="BH566" s="180"/>
      <c r="BI566" s="180"/>
      <c r="BJ566" s="180"/>
      <c r="BK566" s="180"/>
      <c r="BL566" s="180"/>
      <c r="BM566" s="180"/>
      <c r="BN566" s="180"/>
      <c r="BO566" s="180"/>
      <c r="BP566" s="180"/>
      <c r="BQ566" s="180"/>
      <c r="BR566" s="180"/>
      <c r="BS566" s="180"/>
      <c r="BT566" s="180"/>
      <c r="BU566" s="180"/>
      <c r="BV566" s="180"/>
      <c r="BW566" s="180"/>
      <c r="BX566" s="180"/>
      <c r="BY566" s="180"/>
      <c r="BZ566" s="180"/>
      <c r="CA566" s="180"/>
      <c r="CB566" s="180"/>
      <c r="CC566" s="180"/>
      <c r="CD566" s="180"/>
      <c r="CE566" s="180"/>
      <c r="CF566" s="180"/>
      <c r="CG566" s="180"/>
      <c r="CH566" s="180"/>
      <c r="CI566" s="180"/>
      <c r="CJ566" s="180"/>
      <c r="CK566" s="180"/>
      <c r="CL566" s="180"/>
      <c r="CM566" s="180"/>
      <c r="CN566" s="180"/>
      <c r="CO566" s="180"/>
      <c r="CP566" s="180"/>
      <c r="CQ566" s="180"/>
      <c r="CR566" s="186"/>
      <c r="CS566" s="186"/>
    </row>
    <row r="567">
      <c r="A567" s="186"/>
      <c r="B567" s="186"/>
      <c r="C567" s="347"/>
      <c r="D567" s="180"/>
      <c r="E567" s="186"/>
      <c r="F567" s="180"/>
      <c r="G567" s="180"/>
      <c r="H567" s="180"/>
      <c r="I567" s="180"/>
      <c r="J567" s="180"/>
      <c r="K567" s="180"/>
      <c r="L567" s="180"/>
      <c r="M567" s="180"/>
      <c r="N567" s="180"/>
      <c r="O567" s="180"/>
      <c r="P567" s="180"/>
      <c r="Q567" s="180"/>
      <c r="R567" s="180"/>
      <c r="S567" s="180"/>
      <c r="T567" s="180"/>
      <c r="U567" s="180"/>
      <c r="V567" s="180"/>
      <c r="W567" s="180"/>
      <c r="X567" s="180"/>
      <c r="Y567" s="180"/>
      <c r="Z567" s="180"/>
      <c r="AA567" s="180"/>
      <c r="AB567" s="180"/>
      <c r="AC567" s="180"/>
      <c r="AD567" s="180"/>
      <c r="AE567" s="180"/>
      <c r="AF567" s="180"/>
      <c r="AG567" s="180"/>
      <c r="AH567" s="180"/>
      <c r="AI567" s="180"/>
      <c r="AJ567" s="180"/>
      <c r="AK567" s="180"/>
      <c r="AL567" s="180"/>
      <c r="AM567" s="180"/>
      <c r="AN567" s="180"/>
      <c r="AO567" s="180"/>
      <c r="AP567" s="180"/>
      <c r="AQ567" s="180"/>
      <c r="AR567" s="180"/>
      <c r="AS567" s="180"/>
      <c r="AT567" s="180"/>
      <c r="AU567" s="180"/>
      <c r="AV567" s="180"/>
      <c r="AW567" s="180"/>
      <c r="AX567" s="180"/>
      <c r="AY567" s="180"/>
      <c r="AZ567" s="180"/>
      <c r="BA567" s="180"/>
      <c r="BB567" s="180"/>
      <c r="BC567" s="180"/>
      <c r="BD567" s="180"/>
      <c r="BE567" s="180"/>
      <c r="BF567" s="180"/>
      <c r="BG567" s="180"/>
      <c r="BH567" s="180"/>
      <c r="BI567" s="180"/>
      <c r="BJ567" s="180"/>
      <c r="BK567" s="180"/>
      <c r="BL567" s="180"/>
      <c r="BM567" s="180"/>
      <c r="BN567" s="180"/>
      <c r="BO567" s="180"/>
      <c r="BP567" s="180"/>
      <c r="BQ567" s="180"/>
      <c r="BR567" s="180"/>
      <c r="BS567" s="180"/>
      <c r="BT567" s="180"/>
      <c r="BU567" s="180"/>
      <c r="BV567" s="180"/>
      <c r="BW567" s="180"/>
      <c r="BX567" s="180"/>
      <c r="BY567" s="180"/>
      <c r="BZ567" s="180"/>
      <c r="CA567" s="180"/>
      <c r="CB567" s="180"/>
      <c r="CC567" s="180"/>
      <c r="CD567" s="180"/>
      <c r="CE567" s="180"/>
      <c r="CF567" s="180"/>
      <c r="CG567" s="180"/>
      <c r="CH567" s="180"/>
      <c r="CI567" s="180"/>
      <c r="CJ567" s="180"/>
      <c r="CK567" s="180"/>
      <c r="CL567" s="180"/>
      <c r="CM567" s="180"/>
      <c r="CN567" s="180"/>
      <c r="CO567" s="180"/>
      <c r="CP567" s="180"/>
      <c r="CQ567" s="180"/>
      <c r="CR567" s="186"/>
      <c r="CS567" s="186"/>
    </row>
    <row r="568">
      <c r="A568" s="186"/>
      <c r="B568" s="186"/>
      <c r="C568" s="347"/>
      <c r="D568" s="180"/>
      <c r="E568" s="186"/>
      <c r="F568" s="180"/>
      <c r="G568" s="180"/>
      <c r="H568" s="180"/>
      <c r="I568" s="180"/>
      <c r="J568" s="180"/>
      <c r="K568" s="180"/>
      <c r="L568" s="180"/>
      <c r="M568" s="180"/>
      <c r="N568" s="180"/>
      <c r="O568" s="180"/>
      <c r="P568" s="180"/>
      <c r="Q568" s="180"/>
      <c r="R568" s="180"/>
      <c r="S568" s="180"/>
      <c r="T568" s="180"/>
      <c r="U568" s="180"/>
      <c r="V568" s="180"/>
      <c r="W568" s="180"/>
      <c r="X568" s="180"/>
      <c r="Y568" s="180"/>
      <c r="Z568" s="180"/>
      <c r="AA568" s="180"/>
      <c r="AB568" s="180"/>
      <c r="AC568" s="180"/>
      <c r="AD568" s="180"/>
      <c r="AE568" s="180"/>
      <c r="AF568" s="180"/>
      <c r="AG568" s="180"/>
      <c r="AH568" s="180"/>
      <c r="AI568" s="180"/>
      <c r="AJ568" s="180"/>
      <c r="AK568" s="180"/>
      <c r="AL568" s="180"/>
      <c r="AM568" s="180"/>
      <c r="AN568" s="180"/>
      <c r="AO568" s="180"/>
      <c r="AP568" s="180"/>
      <c r="AQ568" s="180"/>
      <c r="AR568" s="180"/>
      <c r="AS568" s="180"/>
      <c r="AT568" s="180"/>
      <c r="AU568" s="180"/>
      <c r="AV568" s="180"/>
      <c r="AW568" s="180"/>
      <c r="AX568" s="180"/>
      <c r="AY568" s="180"/>
      <c r="AZ568" s="180"/>
      <c r="BA568" s="180"/>
      <c r="BB568" s="180"/>
      <c r="BC568" s="180"/>
      <c r="BD568" s="180"/>
      <c r="BE568" s="180"/>
      <c r="BF568" s="180"/>
      <c r="BG568" s="180"/>
      <c r="BH568" s="180"/>
      <c r="BI568" s="180"/>
      <c r="BJ568" s="180"/>
      <c r="BK568" s="180"/>
      <c r="BL568" s="180"/>
      <c r="BM568" s="180"/>
      <c r="BN568" s="180"/>
      <c r="BO568" s="180"/>
      <c r="BP568" s="180"/>
      <c r="BQ568" s="180"/>
      <c r="BR568" s="180"/>
      <c r="BS568" s="180"/>
      <c r="BT568" s="180"/>
      <c r="BU568" s="180"/>
      <c r="BV568" s="180"/>
      <c r="BW568" s="180"/>
      <c r="BX568" s="180"/>
      <c r="BY568" s="180"/>
      <c r="BZ568" s="180"/>
      <c r="CA568" s="180"/>
      <c r="CB568" s="180"/>
      <c r="CC568" s="180"/>
      <c r="CD568" s="180"/>
      <c r="CE568" s="180"/>
      <c r="CF568" s="180"/>
      <c r="CG568" s="180"/>
      <c r="CH568" s="180"/>
      <c r="CI568" s="180"/>
      <c r="CJ568" s="180"/>
      <c r="CK568" s="180"/>
      <c r="CL568" s="180"/>
      <c r="CM568" s="180"/>
      <c r="CN568" s="180"/>
      <c r="CO568" s="180"/>
      <c r="CP568" s="180"/>
      <c r="CQ568" s="180"/>
      <c r="CR568" s="186"/>
      <c r="CS568" s="186"/>
    </row>
    <row r="569">
      <c r="A569" s="186"/>
      <c r="B569" s="186"/>
      <c r="C569" s="347"/>
      <c r="D569" s="180"/>
      <c r="E569" s="186"/>
      <c r="F569" s="180"/>
      <c r="G569" s="180"/>
      <c r="H569" s="180"/>
      <c r="I569" s="180"/>
      <c r="J569" s="180"/>
      <c r="K569" s="180"/>
      <c r="L569" s="180"/>
      <c r="M569" s="180"/>
      <c r="N569" s="180"/>
      <c r="O569" s="180"/>
      <c r="P569" s="180"/>
      <c r="Q569" s="180"/>
      <c r="R569" s="180"/>
      <c r="S569" s="180"/>
      <c r="T569" s="180"/>
      <c r="U569" s="180"/>
      <c r="V569" s="180"/>
      <c r="W569" s="180"/>
      <c r="X569" s="180"/>
      <c r="Y569" s="180"/>
      <c r="Z569" s="180"/>
      <c r="AA569" s="180"/>
      <c r="AB569" s="180"/>
      <c r="AC569" s="180"/>
      <c r="AD569" s="180"/>
      <c r="AE569" s="180"/>
      <c r="AF569" s="180"/>
      <c r="AG569" s="180"/>
      <c r="AH569" s="180"/>
      <c r="AI569" s="180"/>
      <c r="AJ569" s="180"/>
      <c r="AK569" s="180"/>
      <c r="AL569" s="180"/>
      <c r="AM569" s="180"/>
      <c r="AN569" s="180"/>
      <c r="AO569" s="180"/>
      <c r="AP569" s="180"/>
      <c r="AQ569" s="180"/>
      <c r="AR569" s="180"/>
      <c r="AS569" s="180"/>
      <c r="AT569" s="180"/>
      <c r="AU569" s="180"/>
      <c r="AV569" s="180"/>
      <c r="AW569" s="180"/>
      <c r="AX569" s="180"/>
      <c r="AY569" s="180"/>
      <c r="AZ569" s="180"/>
      <c r="BA569" s="180"/>
      <c r="BB569" s="180"/>
      <c r="BC569" s="180"/>
      <c r="BD569" s="180"/>
      <c r="BE569" s="180"/>
      <c r="BF569" s="180"/>
      <c r="BG569" s="180"/>
      <c r="BH569" s="180"/>
      <c r="BI569" s="180"/>
      <c r="BJ569" s="180"/>
      <c r="BK569" s="180"/>
      <c r="BL569" s="180"/>
      <c r="BM569" s="180"/>
      <c r="BN569" s="180"/>
      <c r="BO569" s="180"/>
      <c r="BP569" s="180"/>
      <c r="BQ569" s="180"/>
      <c r="BR569" s="180"/>
      <c r="BS569" s="180"/>
      <c r="BT569" s="180"/>
      <c r="BU569" s="180"/>
      <c r="BV569" s="180"/>
      <c r="BW569" s="180"/>
      <c r="BX569" s="180"/>
      <c r="BY569" s="180"/>
      <c r="BZ569" s="180"/>
      <c r="CA569" s="180"/>
      <c r="CB569" s="180"/>
      <c r="CC569" s="180"/>
      <c r="CD569" s="180"/>
      <c r="CE569" s="180"/>
      <c r="CF569" s="180"/>
      <c r="CG569" s="180"/>
      <c r="CH569" s="180"/>
      <c r="CI569" s="180"/>
      <c r="CJ569" s="180"/>
      <c r="CK569" s="180"/>
      <c r="CL569" s="180"/>
      <c r="CM569" s="180"/>
      <c r="CN569" s="180"/>
      <c r="CO569" s="180"/>
      <c r="CP569" s="180"/>
      <c r="CQ569" s="180"/>
      <c r="CR569" s="186"/>
      <c r="CS569" s="186"/>
    </row>
    <row r="570">
      <c r="A570" s="186"/>
      <c r="B570" s="186"/>
      <c r="C570" s="347"/>
      <c r="D570" s="180"/>
      <c r="E570" s="186"/>
      <c r="F570" s="180"/>
      <c r="G570" s="180"/>
      <c r="H570" s="180"/>
      <c r="I570" s="180"/>
      <c r="J570" s="180"/>
      <c r="K570" s="180"/>
      <c r="L570" s="180"/>
      <c r="M570" s="180"/>
      <c r="N570" s="180"/>
      <c r="O570" s="180"/>
      <c r="P570" s="180"/>
      <c r="Q570" s="180"/>
      <c r="R570" s="180"/>
      <c r="S570" s="180"/>
      <c r="T570" s="180"/>
      <c r="U570" s="180"/>
      <c r="V570" s="180"/>
      <c r="W570" s="180"/>
      <c r="X570" s="180"/>
      <c r="Y570" s="180"/>
      <c r="Z570" s="180"/>
      <c r="AA570" s="180"/>
      <c r="AB570" s="180"/>
      <c r="AC570" s="180"/>
      <c r="AD570" s="180"/>
      <c r="AE570" s="180"/>
      <c r="AF570" s="180"/>
      <c r="AG570" s="180"/>
      <c r="AH570" s="180"/>
      <c r="AI570" s="180"/>
      <c r="AJ570" s="180"/>
      <c r="AK570" s="180"/>
      <c r="AL570" s="180"/>
      <c r="AM570" s="180"/>
      <c r="AN570" s="180"/>
      <c r="AO570" s="180"/>
      <c r="AP570" s="180"/>
      <c r="AQ570" s="180"/>
      <c r="AR570" s="180"/>
      <c r="AS570" s="180"/>
      <c r="AT570" s="180"/>
      <c r="AU570" s="180"/>
      <c r="AV570" s="180"/>
      <c r="AW570" s="180"/>
      <c r="AX570" s="180"/>
      <c r="AY570" s="180"/>
      <c r="AZ570" s="180"/>
      <c r="BA570" s="180"/>
      <c r="BB570" s="180"/>
      <c r="BC570" s="180"/>
      <c r="BD570" s="180"/>
      <c r="BE570" s="180"/>
      <c r="BF570" s="180"/>
      <c r="BG570" s="180"/>
      <c r="BH570" s="180"/>
      <c r="BI570" s="180"/>
      <c r="BJ570" s="180"/>
      <c r="BK570" s="180"/>
      <c r="BL570" s="180"/>
      <c r="BM570" s="180"/>
      <c r="BN570" s="180"/>
      <c r="BO570" s="180"/>
      <c r="BP570" s="180"/>
      <c r="BQ570" s="180"/>
      <c r="BR570" s="180"/>
      <c r="BS570" s="180"/>
      <c r="BT570" s="180"/>
      <c r="BU570" s="180"/>
      <c r="BV570" s="180"/>
      <c r="BW570" s="180"/>
      <c r="BX570" s="180"/>
      <c r="BY570" s="180"/>
      <c r="BZ570" s="180"/>
      <c r="CA570" s="180"/>
      <c r="CB570" s="180"/>
      <c r="CC570" s="180"/>
      <c r="CD570" s="180"/>
      <c r="CE570" s="180"/>
      <c r="CF570" s="180"/>
      <c r="CG570" s="180"/>
      <c r="CH570" s="180"/>
      <c r="CI570" s="180"/>
      <c r="CJ570" s="180"/>
      <c r="CK570" s="180"/>
      <c r="CL570" s="180"/>
      <c r="CM570" s="180"/>
      <c r="CN570" s="180"/>
      <c r="CO570" s="180"/>
      <c r="CP570" s="180"/>
      <c r="CQ570" s="180"/>
      <c r="CR570" s="186"/>
      <c r="CS570" s="186"/>
    </row>
    <row r="571">
      <c r="A571" s="186"/>
      <c r="B571" s="186"/>
      <c r="C571" s="347"/>
      <c r="D571" s="180"/>
      <c r="E571" s="186"/>
      <c r="F571" s="180"/>
      <c r="G571" s="180"/>
      <c r="H571" s="180"/>
      <c r="I571" s="180"/>
      <c r="J571" s="180"/>
      <c r="K571" s="180"/>
      <c r="L571" s="180"/>
      <c r="M571" s="180"/>
      <c r="N571" s="180"/>
      <c r="O571" s="180"/>
      <c r="P571" s="180"/>
      <c r="Q571" s="180"/>
      <c r="R571" s="180"/>
      <c r="S571" s="180"/>
      <c r="T571" s="180"/>
      <c r="U571" s="180"/>
      <c r="V571" s="180"/>
      <c r="W571" s="180"/>
      <c r="X571" s="180"/>
      <c r="Y571" s="180"/>
      <c r="Z571" s="180"/>
      <c r="AA571" s="180"/>
      <c r="AB571" s="180"/>
      <c r="AC571" s="180"/>
      <c r="AD571" s="180"/>
      <c r="AE571" s="180"/>
      <c r="AF571" s="180"/>
      <c r="AG571" s="180"/>
      <c r="AH571" s="180"/>
      <c r="AI571" s="180"/>
      <c r="AJ571" s="180"/>
      <c r="AK571" s="180"/>
      <c r="AL571" s="180"/>
      <c r="AM571" s="180"/>
      <c r="AN571" s="180"/>
      <c r="AO571" s="180"/>
      <c r="AP571" s="180"/>
      <c r="AQ571" s="180"/>
      <c r="AR571" s="180"/>
      <c r="AS571" s="180"/>
      <c r="AT571" s="180"/>
      <c r="AU571" s="180"/>
      <c r="AV571" s="180"/>
      <c r="AW571" s="180"/>
      <c r="AX571" s="180"/>
      <c r="AY571" s="180"/>
      <c r="AZ571" s="180"/>
      <c r="BA571" s="180"/>
      <c r="BB571" s="180"/>
      <c r="BC571" s="180"/>
      <c r="BD571" s="180"/>
      <c r="BE571" s="180"/>
      <c r="BF571" s="180"/>
      <c r="BG571" s="180"/>
      <c r="BH571" s="180"/>
      <c r="BI571" s="180"/>
      <c r="BJ571" s="180"/>
      <c r="BK571" s="180"/>
      <c r="BL571" s="180"/>
      <c r="BM571" s="180"/>
      <c r="BN571" s="180"/>
      <c r="BO571" s="180"/>
      <c r="BP571" s="180"/>
      <c r="BQ571" s="180"/>
      <c r="BR571" s="180"/>
      <c r="BS571" s="180"/>
      <c r="BT571" s="180"/>
      <c r="BU571" s="180"/>
      <c r="BV571" s="180"/>
      <c r="BW571" s="180"/>
      <c r="BX571" s="180"/>
      <c r="BY571" s="180"/>
      <c r="BZ571" s="180"/>
      <c r="CA571" s="180"/>
      <c r="CB571" s="180"/>
      <c r="CC571" s="180"/>
      <c r="CD571" s="180"/>
      <c r="CE571" s="180"/>
      <c r="CF571" s="180"/>
      <c r="CG571" s="180"/>
      <c r="CH571" s="180"/>
      <c r="CI571" s="180"/>
      <c r="CJ571" s="180"/>
      <c r="CK571" s="180"/>
      <c r="CL571" s="180"/>
      <c r="CM571" s="180"/>
      <c r="CN571" s="180"/>
      <c r="CO571" s="180"/>
      <c r="CP571" s="180"/>
      <c r="CQ571" s="180"/>
      <c r="CR571" s="186"/>
      <c r="CS571" s="186"/>
    </row>
    <row r="572">
      <c r="A572" s="186"/>
      <c r="B572" s="186"/>
      <c r="C572" s="347"/>
      <c r="D572" s="180"/>
      <c r="E572" s="186"/>
      <c r="F572" s="180"/>
      <c r="G572" s="180"/>
      <c r="H572" s="180"/>
      <c r="I572" s="180"/>
      <c r="J572" s="180"/>
      <c r="K572" s="180"/>
      <c r="L572" s="180"/>
      <c r="M572" s="180"/>
      <c r="N572" s="180"/>
      <c r="O572" s="180"/>
      <c r="P572" s="180"/>
      <c r="Q572" s="180"/>
      <c r="R572" s="180"/>
      <c r="S572" s="180"/>
      <c r="T572" s="180"/>
      <c r="U572" s="180"/>
      <c r="V572" s="180"/>
      <c r="W572" s="180"/>
      <c r="X572" s="180"/>
      <c r="Y572" s="180"/>
      <c r="Z572" s="180"/>
      <c r="AA572" s="180"/>
      <c r="AB572" s="180"/>
      <c r="AC572" s="180"/>
      <c r="AD572" s="180"/>
      <c r="AE572" s="180"/>
      <c r="AF572" s="180"/>
      <c r="AG572" s="180"/>
      <c r="AH572" s="180"/>
      <c r="AI572" s="180"/>
      <c r="AJ572" s="180"/>
      <c r="AK572" s="180"/>
      <c r="AL572" s="180"/>
      <c r="AM572" s="180"/>
      <c r="AN572" s="180"/>
      <c r="AO572" s="180"/>
      <c r="AP572" s="180"/>
      <c r="AQ572" s="180"/>
      <c r="AR572" s="180"/>
      <c r="AS572" s="180"/>
      <c r="AT572" s="180"/>
      <c r="AU572" s="180"/>
      <c r="AV572" s="180"/>
      <c r="AW572" s="180"/>
      <c r="AX572" s="180"/>
      <c r="AY572" s="180"/>
      <c r="AZ572" s="180"/>
      <c r="BA572" s="180"/>
      <c r="BB572" s="180"/>
      <c r="BC572" s="180"/>
      <c r="BD572" s="180"/>
      <c r="BE572" s="180"/>
      <c r="BF572" s="180"/>
      <c r="BG572" s="180"/>
      <c r="BH572" s="180"/>
      <c r="BI572" s="180"/>
      <c r="BJ572" s="180"/>
      <c r="BK572" s="180"/>
      <c r="BL572" s="180"/>
      <c r="BM572" s="180"/>
      <c r="BN572" s="180"/>
      <c r="BO572" s="180"/>
      <c r="BP572" s="180"/>
      <c r="BQ572" s="180"/>
      <c r="BR572" s="180"/>
      <c r="BS572" s="180"/>
      <c r="BT572" s="180"/>
      <c r="BU572" s="180"/>
      <c r="BV572" s="180"/>
      <c r="BW572" s="180"/>
      <c r="BX572" s="180"/>
      <c r="BY572" s="180"/>
      <c r="BZ572" s="180"/>
      <c r="CA572" s="180"/>
      <c r="CB572" s="180"/>
      <c r="CC572" s="180"/>
      <c r="CD572" s="180"/>
      <c r="CE572" s="180"/>
      <c r="CF572" s="180"/>
      <c r="CG572" s="180"/>
      <c r="CH572" s="180"/>
      <c r="CI572" s="180"/>
      <c r="CJ572" s="180"/>
      <c r="CK572" s="180"/>
      <c r="CL572" s="180"/>
      <c r="CM572" s="180"/>
      <c r="CN572" s="180"/>
      <c r="CO572" s="180"/>
      <c r="CP572" s="180"/>
      <c r="CQ572" s="180"/>
      <c r="CR572" s="186"/>
      <c r="CS572" s="186"/>
    </row>
    <row r="573">
      <c r="A573" s="186"/>
      <c r="B573" s="186"/>
      <c r="C573" s="347"/>
      <c r="D573" s="180"/>
      <c r="E573" s="186"/>
      <c r="F573" s="180"/>
      <c r="G573" s="180"/>
      <c r="H573" s="180"/>
      <c r="I573" s="180"/>
      <c r="J573" s="180"/>
      <c r="K573" s="180"/>
      <c r="L573" s="180"/>
      <c r="M573" s="180"/>
      <c r="N573" s="180"/>
      <c r="O573" s="180"/>
      <c r="P573" s="180"/>
      <c r="Q573" s="180"/>
      <c r="R573" s="180"/>
      <c r="S573" s="180"/>
      <c r="T573" s="180"/>
      <c r="U573" s="180"/>
      <c r="V573" s="180"/>
      <c r="W573" s="180"/>
      <c r="X573" s="180"/>
      <c r="Y573" s="180"/>
      <c r="Z573" s="180"/>
      <c r="AA573" s="180"/>
      <c r="AB573" s="180"/>
      <c r="AC573" s="180"/>
      <c r="AD573" s="180"/>
      <c r="AE573" s="180"/>
      <c r="AF573" s="180"/>
      <c r="AG573" s="180"/>
      <c r="AH573" s="180"/>
      <c r="AI573" s="180"/>
      <c r="AJ573" s="180"/>
      <c r="AK573" s="180"/>
      <c r="AL573" s="180"/>
      <c r="AM573" s="180"/>
      <c r="AN573" s="180"/>
      <c r="AO573" s="180"/>
      <c r="AP573" s="180"/>
      <c r="AQ573" s="180"/>
      <c r="AR573" s="180"/>
      <c r="AS573" s="180"/>
      <c r="AT573" s="180"/>
      <c r="AU573" s="180"/>
      <c r="AV573" s="180"/>
      <c r="AW573" s="180"/>
      <c r="AX573" s="180"/>
      <c r="AY573" s="180"/>
      <c r="AZ573" s="180"/>
      <c r="BA573" s="180"/>
      <c r="BB573" s="180"/>
      <c r="BC573" s="180"/>
      <c r="BD573" s="180"/>
      <c r="BE573" s="180"/>
      <c r="BF573" s="180"/>
      <c r="BG573" s="180"/>
      <c r="BH573" s="180"/>
      <c r="BI573" s="180"/>
      <c r="BJ573" s="180"/>
      <c r="BK573" s="180"/>
      <c r="BL573" s="180"/>
      <c r="BM573" s="180"/>
      <c r="BN573" s="180"/>
      <c r="BO573" s="180"/>
      <c r="BP573" s="180"/>
      <c r="BQ573" s="180"/>
      <c r="BR573" s="180"/>
      <c r="BS573" s="180"/>
      <c r="BT573" s="180"/>
      <c r="BU573" s="180"/>
      <c r="BV573" s="180"/>
      <c r="BW573" s="180"/>
      <c r="BX573" s="180"/>
      <c r="BY573" s="180"/>
      <c r="BZ573" s="180"/>
      <c r="CA573" s="180"/>
      <c r="CB573" s="180"/>
      <c r="CC573" s="180"/>
      <c r="CD573" s="180"/>
      <c r="CE573" s="180"/>
      <c r="CF573" s="180"/>
      <c r="CG573" s="180"/>
      <c r="CH573" s="180"/>
      <c r="CI573" s="180"/>
      <c r="CJ573" s="180"/>
      <c r="CK573" s="180"/>
      <c r="CL573" s="180"/>
      <c r="CM573" s="180"/>
      <c r="CN573" s="180"/>
      <c r="CO573" s="180"/>
      <c r="CP573" s="180"/>
      <c r="CQ573" s="180"/>
      <c r="CR573" s="186"/>
      <c r="CS573" s="186"/>
    </row>
    <row r="574">
      <c r="A574" s="186"/>
      <c r="B574" s="186"/>
      <c r="C574" s="347"/>
      <c r="D574" s="180"/>
      <c r="E574" s="186"/>
      <c r="F574" s="180"/>
      <c r="G574" s="180"/>
      <c r="H574" s="180"/>
      <c r="I574" s="180"/>
      <c r="J574" s="180"/>
      <c r="K574" s="180"/>
      <c r="L574" s="180"/>
      <c r="M574" s="180"/>
      <c r="N574" s="180"/>
      <c r="O574" s="180"/>
      <c r="P574" s="180"/>
      <c r="Q574" s="180"/>
      <c r="R574" s="180"/>
      <c r="S574" s="180"/>
      <c r="T574" s="180"/>
      <c r="U574" s="180"/>
      <c r="V574" s="180"/>
      <c r="W574" s="180"/>
      <c r="X574" s="180"/>
      <c r="Y574" s="180"/>
      <c r="Z574" s="180"/>
      <c r="AA574" s="180"/>
      <c r="AB574" s="180"/>
      <c r="AC574" s="180"/>
      <c r="AD574" s="180"/>
      <c r="AE574" s="180"/>
      <c r="AF574" s="180"/>
      <c r="AG574" s="180"/>
      <c r="AH574" s="180"/>
      <c r="AI574" s="180"/>
      <c r="AJ574" s="180"/>
      <c r="AK574" s="180"/>
      <c r="AL574" s="180"/>
      <c r="AM574" s="180"/>
      <c r="AN574" s="180"/>
      <c r="AO574" s="180"/>
      <c r="AP574" s="180"/>
      <c r="AQ574" s="180"/>
      <c r="AR574" s="180"/>
      <c r="AS574" s="180"/>
      <c r="AT574" s="180"/>
      <c r="AU574" s="180"/>
      <c r="AV574" s="180"/>
      <c r="AW574" s="180"/>
      <c r="AX574" s="180"/>
      <c r="AY574" s="180"/>
      <c r="AZ574" s="180"/>
      <c r="BA574" s="180"/>
      <c r="BB574" s="180"/>
      <c r="BC574" s="180"/>
      <c r="BD574" s="180"/>
      <c r="BE574" s="180"/>
      <c r="BF574" s="180"/>
      <c r="BG574" s="180"/>
      <c r="BH574" s="180"/>
      <c r="BI574" s="180"/>
      <c r="BJ574" s="180"/>
      <c r="BK574" s="180"/>
      <c r="BL574" s="180"/>
      <c r="BM574" s="180"/>
      <c r="BN574" s="180"/>
      <c r="BO574" s="180"/>
      <c r="BP574" s="180"/>
      <c r="BQ574" s="180"/>
      <c r="BR574" s="180"/>
      <c r="BS574" s="180"/>
      <c r="BT574" s="180"/>
      <c r="BU574" s="180"/>
      <c r="BV574" s="180"/>
      <c r="BW574" s="180"/>
      <c r="BX574" s="180"/>
      <c r="BY574" s="180"/>
      <c r="BZ574" s="180"/>
      <c r="CA574" s="180"/>
      <c r="CB574" s="180"/>
      <c r="CC574" s="180"/>
      <c r="CD574" s="180"/>
      <c r="CE574" s="180"/>
      <c r="CF574" s="180"/>
      <c r="CG574" s="180"/>
      <c r="CH574" s="180"/>
      <c r="CI574" s="180"/>
      <c r="CJ574" s="180"/>
      <c r="CK574" s="180"/>
      <c r="CL574" s="180"/>
      <c r="CM574" s="180"/>
      <c r="CN574" s="180"/>
      <c r="CO574" s="180"/>
      <c r="CP574" s="180"/>
      <c r="CQ574" s="180"/>
      <c r="CR574" s="186"/>
      <c r="CS574" s="186"/>
    </row>
    <row r="575">
      <c r="A575" s="186"/>
      <c r="B575" s="186"/>
      <c r="C575" s="347"/>
      <c r="D575" s="180"/>
      <c r="E575" s="186"/>
      <c r="F575" s="180"/>
      <c r="G575" s="180"/>
      <c r="H575" s="180"/>
      <c r="I575" s="180"/>
      <c r="J575" s="180"/>
      <c r="K575" s="180"/>
      <c r="L575" s="180"/>
      <c r="M575" s="180"/>
      <c r="N575" s="180"/>
      <c r="O575" s="180"/>
      <c r="P575" s="180"/>
      <c r="Q575" s="180"/>
      <c r="R575" s="180"/>
      <c r="S575" s="180"/>
      <c r="T575" s="180"/>
      <c r="U575" s="180"/>
      <c r="V575" s="180"/>
      <c r="W575" s="180"/>
      <c r="X575" s="180"/>
      <c r="Y575" s="180"/>
      <c r="Z575" s="180"/>
      <c r="AA575" s="180"/>
      <c r="AB575" s="180"/>
      <c r="AC575" s="180"/>
      <c r="AD575" s="180"/>
      <c r="AE575" s="180"/>
      <c r="AF575" s="180"/>
      <c r="AG575" s="180"/>
      <c r="AH575" s="180"/>
      <c r="AI575" s="180"/>
      <c r="AJ575" s="180"/>
      <c r="AK575" s="180"/>
      <c r="AL575" s="180"/>
      <c r="AM575" s="180"/>
      <c r="AN575" s="180"/>
      <c r="AO575" s="180"/>
      <c r="AP575" s="180"/>
      <c r="AQ575" s="180"/>
      <c r="AR575" s="180"/>
      <c r="AS575" s="180"/>
      <c r="AT575" s="180"/>
      <c r="AU575" s="180"/>
      <c r="AV575" s="180"/>
      <c r="AW575" s="180"/>
      <c r="AX575" s="180"/>
      <c r="AY575" s="180"/>
      <c r="AZ575" s="180"/>
      <c r="BA575" s="180"/>
      <c r="BB575" s="180"/>
      <c r="BC575" s="180"/>
      <c r="BD575" s="180"/>
      <c r="BE575" s="180"/>
      <c r="BF575" s="180"/>
      <c r="BG575" s="180"/>
      <c r="BH575" s="180"/>
      <c r="BI575" s="180"/>
      <c r="BJ575" s="180"/>
      <c r="BK575" s="180"/>
      <c r="BL575" s="180"/>
      <c r="BM575" s="180"/>
      <c r="BN575" s="180"/>
      <c r="BO575" s="180"/>
      <c r="BP575" s="180"/>
      <c r="BQ575" s="180"/>
      <c r="BR575" s="180"/>
      <c r="BS575" s="180"/>
      <c r="BT575" s="180"/>
      <c r="BU575" s="180"/>
      <c r="BV575" s="180"/>
      <c r="BW575" s="180"/>
      <c r="BX575" s="180"/>
      <c r="BY575" s="180"/>
      <c r="BZ575" s="180"/>
      <c r="CA575" s="180"/>
      <c r="CB575" s="180"/>
      <c r="CC575" s="180"/>
      <c r="CD575" s="180"/>
      <c r="CE575" s="180"/>
      <c r="CF575" s="180"/>
      <c r="CG575" s="180"/>
      <c r="CH575" s="180"/>
      <c r="CI575" s="180"/>
      <c r="CJ575" s="180"/>
      <c r="CK575" s="180"/>
      <c r="CL575" s="180"/>
      <c r="CM575" s="180"/>
      <c r="CN575" s="180"/>
      <c r="CO575" s="180"/>
      <c r="CP575" s="180"/>
      <c r="CQ575" s="180"/>
      <c r="CR575" s="186"/>
      <c r="CS575" s="186"/>
    </row>
    <row r="576">
      <c r="A576" s="186"/>
      <c r="B576" s="186"/>
      <c r="C576" s="347"/>
      <c r="D576" s="180"/>
      <c r="E576" s="186"/>
      <c r="F576" s="180"/>
      <c r="G576" s="180"/>
      <c r="H576" s="180"/>
      <c r="I576" s="180"/>
      <c r="J576" s="180"/>
      <c r="K576" s="180"/>
      <c r="L576" s="180"/>
      <c r="M576" s="180"/>
      <c r="N576" s="180"/>
      <c r="O576" s="180"/>
      <c r="P576" s="180"/>
      <c r="Q576" s="180"/>
      <c r="R576" s="180"/>
      <c r="S576" s="180"/>
      <c r="T576" s="180"/>
      <c r="U576" s="180"/>
      <c r="V576" s="180"/>
      <c r="W576" s="180"/>
      <c r="X576" s="180"/>
      <c r="Y576" s="180"/>
      <c r="Z576" s="180"/>
      <c r="AA576" s="180"/>
      <c r="AB576" s="180"/>
      <c r="AC576" s="180"/>
      <c r="AD576" s="180"/>
      <c r="AE576" s="180"/>
      <c r="AF576" s="180"/>
      <c r="AG576" s="180"/>
      <c r="AH576" s="180"/>
      <c r="AI576" s="180"/>
      <c r="AJ576" s="180"/>
      <c r="AK576" s="180"/>
      <c r="AL576" s="180"/>
      <c r="AM576" s="180"/>
      <c r="AN576" s="180"/>
      <c r="AO576" s="180"/>
      <c r="AP576" s="180"/>
      <c r="AQ576" s="180"/>
      <c r="AR576" s="180"/>
      <c r="AS576" s="180"/>
      <c r="AT576" s="180"/>
      <c r="AU576" s="180"/>
      <c r="AV576" s="180"/>
      <c r="AW576" s="180"/>
      <c r="AX576" s="180"/>
      <c r="AY576" s="180"/>
      <c r="AZ576" s="180"/>
      <c r="BA576" s="180"/>
      <c r="BB576" s="180"/>
      <c r="BC576" s="180"/>
      <c r="BD576" s="180"/>
      <c r="BE576" s="180"/>
      <c r="BF576" s="180"/>
      <c r="BG576" s="180"/>
      <c r="BH576" s="180"/>
      <c r="BI576" s="180"/>
      <c r="BJ576" s="180"/>
      <c r="BK576" s="180"/>
      <c r="BL576" s="180"/>
      <c r="BM576" s="180"/>
      <c r="BN576" s="180"/>
      <c r="BO576" s="180"/>
      <c r="BP576" s="180"/>
      <c r="BQ576" s="180"/>
      <c r="BR576" s="180"/>
      <c r="BS576" s="180"/>
      <c r="BT576" s="180"/>
      <c r="BU576" s="180"/>
      <c r="BV576" s="180"/>
      <c r="BW576" s="180"/>
      <c r="BX576" s="180"/>
      <c r="BY576" s="180"/>
      <c r="BZ576" s="180"/>
      <c r="CA576" s="180"/>
      <c r="CB576" s="180"/>
      <c r="CC576" s="180"/>
      <c r="CD576" s="180"/>
      <c r="CE576" s="180"/>
      <c r="CF576" s="180"/>
      <c r="CG576" s="180"/>
      <c r="CH576" s="180"/>
      <c r="CI576" s="180"/>
      <c r="CJ576" s="180"/>
      <c r="CK576" s="180"/>
      <c r="CL576" s="180"/>
      <c r="CM576" s="180"/>
      <c r="CN576" s="180"/>
      <c r="CO576" s="180"/>
      <c r="CP576" s="180"/>
      <c r="CQ576" s="180"/>
      <c r="CR576" s="186"/>
      <c r="CS576" s="186"/>
    </row>
    <row r="577">
      <c r="A577" s="186"/>
      <c r="B577" s="186"/>
      <c r="C577" s="347"/>
      <c r="D577" s="180"/>
      <c r="E577" s="186"/>
      <c r="F577" s="180"/>
      <c r="G577" s="180"/>
      <c r="H577" s="180"/>
      <c r="I577" s="180"/>
      <c r="J577" s="180"/>
      <c r="K577" s="180"/>
      <c r="L577" s="180"/>
      <c r="M577" s="180"/>
      <c r="N577" s="180"/>
      <c r="O577" s="180"/>
      <c r="P577" s="180"/>
      <c r="Q577" s="180"/>
      <c r="R577" s="180"/>
      <c r="S577" s="180"/>
      <c r="T577" s="180"/>
      <c r="U577" s="180"/>
      <c r="V577" s="180"/>
      <c r="W577" s="180"/>
      <c r="X577" s="180"/>
      <c r="Y577" s="180"/>
      <c r="Z577" s="180"/>
      <c r="AA577" s="180"/>
      <c r="AB577" s="180"/>
      <c r="AC577" s="180"/>
      <c r="AD577" s="180"/>
      <c r="AE577" s="180"/>
      <c r="AF577" s="180"/>
      <c r="AG577" s="180"/>
      <c r="AH577" s="180"/>
      <c r="AI577" s="180"/>
      <c r="AJ577" s="180"/>
      <c r="AK577" s="180"/>
      <c r="AL577" s="180"/>
      <c r="AM577" s="180"/>
      <c r="AN577" s="180"/>
      <c r="AO577" s="180"/>
      <c r="AP577" s="180"/>
      <c r="AQ577" s="180"/>
      <c r="AR577" s="180"/>
      <c r="AS577" s="180"/>
      <c r="AT577" s="180"/>
      <c r="AU577" s="180"/>
      <c r="AV577" s="180"/>
      <c r="AW577" s="180"/>
      <c r="AX577" s="180"/>
      <c r="AY577" s="180"/>
      <c r="AZ577" s="180"/>
      <c r="BA577" s="180"/>
      <c r="BB577" s="180"/>
      <c r="BC577" s="180"/>
      <c r="BD577" s="180"/>
      <c r="BE577" s="180"/>
      <c r="BF577" s="180"/>
      <c r="BG577" s="180"/>
      <c r="BH577" s="180"/>
      <c r="BI577" s="180"/>
      <c r="BJ577" s="180"/>
      <c r="BK577" s="180"/>
      <c r="BL577" s="180"/>
      <c r="BM577" s="180"/>
      <c r="BN577" s="180"/>
      <c r="BO577" s="180"/>
      <c r="BP577" s="180"/>
      <c r="BQ577" s="180"/>
      <c r="BR577" s="180"/>
      <c r="BS577" s="180"/>
      <c r="BT577" s="180"/>
      <c r="BU577" s="180"/>
      <c r="BV577" s="180"/>
      <c r="BW577" s="180"/>
      <c r="BX577" s="180"/>
      <c r="BY577" s="180"/>
      <c r="BZ577" s="180"/>
      <c r="CA577" s="180"/>
      <c r="CB577" s="180"/>
      <c r="CC577" s="180"/>
      <c r="CD577" s="180"/>
      <c r="CE577" s="180"/>
      <c r="CF577" s="180"/>
      <c r="CG577" s="180"/>
      <c r="CH577" s="180"/>
      <c r="CI577" s="180"/>
      <c r="CJ577" s="180"/>
      <c r="CK577" s="180"/>
      <c r="CL577" s="180"/>
      <c r="CM577" s="180"/>
      <c r="CN577" s="180"/>
      <c r="CO577" s="180"/>
      <c r="CP577" s="180"/>
      <c r="CQ577" s="180"/>
      <c r="CR577" s="186"/>
      <c r="CS577" s="186"/>
    </row>
    <row r="578">
      <c r="A578" s="186"/>
      <c r="B578" s="186"/>
      <c r="C578" s="347"/>
      <c r="D578" s="180"/>
      <c r="E578" s="186"/>
      <c r="F578" s="180"/>
      <c r="G578" s="180"/>
      <c r="H578" s="180"/>
      <c r="I578" s="180"/>
      <c r="J578" s="180"/>
      <c r="K578" s="180"/>
      <c r="L578" s="180"/>
      <c r="M578" s="180"/>
      <c r="N578" s="180"/>
      <c r="O578" s="180"/>
      <c r="P578" s="180"/>
      <c r="Q578" s="180"/>
      <c r="R578" s="180"/>
      <c r="S578" s="180"/>
      <c r="T578" s="180"/>
      <c r="U578" s="180"/>
      <c r="V578" s="180"/>
      <c r="W578" s="180"/>
      <c r="X578" s="180"/>
      <c r="Y578" s="180"/>
      <c r="Z578" s="180"/>
      <c r="AA578" s="180"/>
      <c r="AB578" s="180"/>
      <c r="AC578" s="180"/>
      <c r="AD578" s="180"/>
      <c r="AE578" s="180"/>
      <c r="AF578" s="180"/>
      <c r="AG578" s="180"/>
      <c r="AH578" s="180"/>
      <c r="AI578" s="180"/>
      <c r="AJ578" s="180"/>
      <c r="AK578" s="180"/>
      <c r="AL578" s="180"/>
      <c r="AM578" s="180"/>
      <c r="AN578" s="180"/>
      <c r="AO578" s="180"/>
      <c r="AP578" s="180"/>
      <c r="AQ578" s="180"/>
      <c r="AR578" s="180"/>
      <c r="AS578" s="180"/>
      <c r="AT578" s="180"/>
      <c r="AU578" s="180"/>
      <c r="AV578" s="180"/>
      <c r="AW578" s="180"/>
      <c r="AX578" s="180"/>
      <c r="AY578" s="180"/>
      <c r="AZ578" s="180"/>
      <c r="BA578" s="180"/>
      <c r="BB578" s="180"/>
      <c r="BC578" s="180"/>
      <c r="BD578" s="180"/>
      <c r="BE578" s="180"/>
      <c r="BF578" s="180"/>
      <c r="BG578" s="180"/>
      <c r="BH578" s="180"/>
      <c r="BI578" s="180"/>
      <c r="BJ578" s="180"/>
      <c r="BK578" s="180"/>
      <c r="BL578" s="180"/>
      <c r="BM578" s="180"/>
      <c r="BN578" s="180"/>
      <c r="BO578" s="180"/>
      <c r="BP578" s="180"/>
      <c r="BQ578" s="180"/>
      <c r="BR578" s="180"/>
      <c r="BS578" s="180"/>
      <c r="BT578" s="180"/>
      <c r="BU578" s="180"/>
      <c r="BV578" s="180"/>
      <c r="BW578" s="180"/>
      <c r="BX578" s="180"/>
      <c r="BY578" s="180"/>
      <c r="BZ578" s="180"/>
      <c r="CA578" s="180"/>
      <c r="CB578" s="180"/>
      <c r="CC578" s="180"/>
      <c r="CD578" s="180"/>
      <c r="CE578" s="180"/>
      <c r="CF578" s="180"/>
      <c r="CG578" s="180"/>
      <c r="CH578" s="180"/>
      <c r="CI578" s="180"/>
      <c r="CJ578" s="180"/>
      <c r="CK578" s="180"/>
      <c r="CL578" s="180"/>
      <c r="CM578" s="180"/>
      <c r="CN578" s="180"/>
      <c r="CO578" s="180"/>
      <c r="CP578" s="180"/>
      <c r="CQ578" s="180"/>
      <c r="CR578" s="186"/>
      <c r="CS578" s="186"/>
    </row>
    <row r="579">
      <c r="A579" s="186"/>
      <c r="B579" s="186"/>
      <c r="C579" s="347"/>
      <c r="D579" s="180"/>
      <c r="E579" s="186"/>
      <c r="F579" s="180"/>
      <c r="G579" s="180"/>
      <c r="H579" s="180"/>
      <c r="I579" s="180"/>
      <c r="J579" s="180"/>
      <c r="K579" s="180"/>
      <c r="L579" s="180"/>
      <c r="M579" s="180"/>
      <c r="N579" s="180"/>
      <c r="O579" s="180"/>
      <c r="P579" s="180"/>
      <c r="Q579" s="180"/>
      <c r="R579" s="180"/>
      <c r="S579" s="180"/>
      <c r="T579" s="180"/>
      <c r="U579" s="180"/>
      <c r="V579" s="180"/>
      <c r="W579" s="180"/>
      <c r="X579" s="180"/>
      <c r="Y579" s="180"/>
      <c r="Z579" s="180"/>
      <c r="AA579" s="180"/>
      <c r="AB579" s="180"/>
      <c r="AC579" s="180"/>
      <c r="AD579" s="180"/>
      <c r="AE579" s="180"/>
      <c r="AF579" s="180"/>
      <c r="AG579" s="180"/>
      <c r="AH579" s="180"/>
      <c r="AI579" s="180"/>
      <c r="AJ579" s="180"/>
      <c r="AK579" s="180"/>
      <c r="AL579" s="180"/>
      <c r="AM579" s="180"/>
      <c r="AN579" s="180"/>
      <c r="AO579" s="180"/>
      <c r="AP579" s="180"/>
      <c r="AQ579" s="180"/>
      <c r="AR579" s="180"/>
      <c r="AS579" s="180"/>
      <c r="AT579" s="180"/>
      <c r="AU579" s="180"/>
      <c r="AV579" s="180"/>
      <c r="AW579" s="180"/>
      <c r="AX579" s="180"/>
      <c r="AY579" s="180"/>
      <c r="AZ579" s="180"/>
      <c r="BA579" s="180"/>
      <c r="BB579" s="180"/>
      <c r="BC579" s="180"/>
      <c r="BD579" s="180"/>
      <c r="BE579" s="180"/>
      <c r="BF579" s="180"/>
      <c r="BG579" s="180"/>
      <c r="BH579" s="180"/>
      <c r="BI579" s="180"/>
      <c r="BJ579" s="180"/>
      <c r="BK579" s="180"/>
      <c r="BL579" s="180"/>
      <c r="BM579" s="180"/>
      <c r="BN579" s="180"/>
      <c r="BO579" s="180"/>
      <c r="BP579" s="180"/>
      <c r="BQ579" s="180"/>
      <c r="BR579" s="180"/>
      <c r="BS579" s="180"/>
      <c r="BT579" s="180"/>
      <c r="BU579" s="180"/>
      <c r="BV579" s="180"/>
      <c r="BW579" s="180"/>
      <c r="BX579" s="180"/>
      <c r="BY579" s="180"/>
      <c r="BZ579" s="180"/>
      <c r="CA579" s="180"/>
      <c r="CB579" s="180"/>
      <c r="CC579" s="180"/>
      <c r="CD579" s="180"/>
      <c r="CE579" s="180"/>
      <c r="CF579" s="180"/>
      <c r="CG579" s="180"/>
      <c r="CH579" s="180"/>
      <c r="CI579" s="180"/>
      <c r="CJ579" s="180"/>
      <c r="CK579" s="180"/>
      <c r="CL579" s="180"/>
      <c r="CM579" s="180"/>
      <c r="CN579" s="180"/>
      <c r="CO579" s="180"/>
      <c r="CP579" s="180"/>
      <c r="CQ579" s="180"/>
      <c r="CR579" s="186"/>
      <c r="CS579" s="186"/>
    </row>
    <row r="580">
      <c r="A580" s="186"/>
      <c r="B580" s="186"/>
      <c r="C580" s="347"/>
      <c r="D580" s="180"/>
      <c r="E580" s="186"/>
      <c r="F580" s="180"/>
      <c r="G580" s="180"/>
      <c r="H580" s="180"/>
      <c r="I580" s="180"/>
      <c r="J580" s="180"/>
      <c r="K580" s="180"/>
      <c r="L580" s="180"/>
      <c r="M580" s="180"/>
      <c r="N580" s="180"/>
      <c r="O580" s="180"/>
      <c r="P580" s="180"/>
      <c r="Q580" s="180"/>
      <c r="R580" s="180"/>
      <c r="S580" s="180"/>
      <c r="T580" s="180"/>
      <c r="U580" s="180"/>
      <c r="V580" s="180"/>
      <c r="W580" s="180"/>
      <c r="X580" s="180"/>
      <c r="Y580" s="180"/>
      <c r="Z580" s="180"/>
      <c r="AA580" s="180"/>
      <c r="AB580" s="180"/>
      <c r="AC580" s="180"/>
      <c r="AD580" s="180"/>
      <c r="AE580" s="180"/>
      <c r="AF580" s="180"/>
      <c r="AG580" s="180"/>
      <c r="AH580" s="180"/>
      <c r="AI580" s="180"/>
      <c r="AJ580" s="180"/>
      <c r="AK580" s="180"/>
      <c r="AL580" s="180"/>
      <c r="AM580" s="180"/>
      <c r="AN580" s="180"/>
      <c r="AO580" s="180"/>
      <c r="AP580" s="180"/>
      <c r="AQ580" s="180"/>
      <c r="AR580" s="180"/>
      <c r="AS580" s="180"/>
      <c r="AT580" s="180"/>
      <c r="AU580" s="180"/>
      <c r="AV580" s="180"/>
      <c r="AW580" s="180"/>
      <c r="AX580" s="180"/>
      <c r="AY580" s="180"/>
      <c r="AZ580" s="180"/>
      <c r="BA580" s="180"/>
      <c r="BB580" s="180"/>
      <c r="BC580" s="180"/>
      <c r="BD580" s="180"/>
      <c r="BE580" s="180"/>
      <c r="BF580" s="180"/>
      <c r="BG580" s="180"/>
      <c r="BH580" s="180"/>
      <c r="BI580" s="180"/>
      <c r="BJ580" s="180"/>
      <c r="BK580" s="180"/>
      <c r="BL580" s="180"/>
      <c r="BM580" s="180"/>
      <c r="BN580" s="180"/>
      <c r="BO580" s="180"/>
      <c r="BP580" s="180"/>
      <c r="BQ580" s="180"/>
      <c r="BR580" s="180"/>
      <c r="BS580" s="180"/>
      <c r="BT580" s="180"/>
      <c r="BU580" s="180"/>
      <c r="BV580" s="180"/>
      <c r="BW580" s="180"/>
      <c r="BX580" s="180"/>
      <c r="BY580" s="180"/>
      <c r="BZ580" s="180"/>
      <c r="CA580" s="180"/>
      <c r="CB580" s="180"/>
      <c r="CC580" s="180"/>
      <c r="CD580" s="180"/>
      <c r="CE580" s="180"/>
      <c r="CF580" s="180"/>
      <c r="CG580" s="180"/>
      <c r="CH580" s="180"/>
      <c r="CI580" s="180"/>
      <c r="CJ580" s="180"/>
      <c r="CK580" s="180"/>
      <c r="CL580" s="180"/>
      <c r="CM580" s="180"/>
      <c r="CN580" s="180"/>
      <c r="CO580" s="180"/>
      <c r="CP580" s="180"/>
      <c r="CQ580" s="180"/>
      <c r="CR580" s="186"/>
      <c r="CS580" s="186"/>
    </row>
    <row r="581">
      <c r="A581" s="186"/>
      <c r="B581" s="186"/>
      <c r="C581" s="347"/>
      <c r="D581" s="180"/>
      <c r="E581" s="186"/>
      <c r="F581" s="180"/>
      <c r="G581" s="180"/>
      <c r="H581" s="180"/>
      <c r="I581" s="180"/>
      <c r="J581" s="180"/>
      <c r="K581" s="180"/>
      <c r="L581" s="180"/>
      <c r="M581" s="180"/>
      <c r="N581" s="180"/>
      <c r="O581" s="180"/>
      <c r="P581" s="180"/>
      <c r="Q581" s="180"/>
      <c r="R581" s="180"/>
      <c r="S581" s="180"/>
      <c r="T581" s="180"/>
      <c r="U581" s="180"/>
      <c r="V581" s="180"/>
      <c r="W581" s="180"/>
      <c r="X581" s="180"/>
      <c r="Y581" s="180"/>
      <c r="Z581" s="180"/>
      <c r="AA581" s="180"/>
      <c r="AB581" s="180"/>
      <c r="AC581" s="180"/>
      <c r="AD581" s="180"/>
      <c r="AE581" s="180"/>
      <c r="AF581" s="180"/>
      <c r="AG581" s="180"/>
      <c r="AH581" s="180"/>
      <c r="AI581" s="180"/>
      <c r="AJ581" s="180"/>
      <c r="AK581" s="180"/>
      <c r="AL581" s="180"/>
      <c r="AM581" s="180"/>
      <c r="AN581" s="180"/>
      <c r="AO581" s="180"/>
      <c r="AP581" s="180"/>
      <c r="AQ581" s="180"/>
      <c r="AR581" s="180"/>
      <c r="AS581" s="180"/>
      <c r="AT581" s="180"/>
      <c r="AU581" s="180"/>
      <c r="AV581" s="180"/>
      <c r="AW581" s="180"/>
      <c r="AX581" s="180"/>
      <c r="AY581" s="180"/>
      <c r="AZ581" s="180"/>
      <c r="BA581" s="180"/>
      <c r="BB581" s="180"/>
      <c r="BC581" s="180"/>
      <c r="BD581" s="180"/>
      <c r="BE581" s="180"/>
      <c r="BF581" s="180"/>
      <c r="BG581" s="180"/>
      <c r="BH581" s="180"/>
      <c r="BI581" s="180"/>
      <c r="BJ581" s="180"/>
      <c r="BK581" s="180"/>
      <c r="BL581" s="180"/>
      <c r="BM581" s="180"/>
      <c r="BN581" s="180"/>
      <c r="BO581" s="180"/>
      <c r="BP581" s="180"/>
      <c r="BQ581" s="180"/>
      <c r="BR581" s="180"/>
      <c r="BS581" s="180"/>
      <c r="BT581" s="180"/>
      <c r="BU581" s="180"/>
      <c r="BV581" s="180"/>
      <c r="BW581" s="180"/>
      <c r="BX581" s="180"/>
      <c r="BY581" s="180"/>
      <c r="BZ581" s="180"/>
      <c r="CA581" s="180"/>
      <c r="CB581" s="180"/>
      <c r="CC581" s="180"/>
      <c r="CD581" s="180"/>
      <c r="CE581" s="180"/>
      <c r="CF581" s="180"/>
      <c r="CG581" s="180"/>
      <c r="CH581" s="180"/>
      <c r="CI581" s="180"/>
      <c r="CJ581" s="180"/>
      <c r="CK581" s="180"/>
      <c r="CL581" s="180"/>
      <c r="CM581" s="180"/>
      <c r="CN581" s="180"/>
      <c r="CO581" s="180"/>
      <c r="CP581" s="180"/>
      <c r="CQ581" s="180"/>
      <c r="CR581" s="186"/>
      <c r="CS581" s="186"/>
    </row>
    <row r="582">
      <c r="A582" s="186"/>
      <c r="B582" s="186"/>
      <c r="C582" s="347"/>
      <c r="D582" s="180"/>
      <c r="E582" s="186"/>
      <c r="F582" s="180"/>
      <c r="G582" s="180"/>
      <c r="H582" s="180"/>
      <c r="I582" s="180"/>
      <c r="J582" s="180"/>
      <c r="K582" s="180"/>
      <c r="L582" s="180"/>
      <c r="M582" s="180"/>
      <c r="N582" s="180"/>
      <c r="O582" s="180"/>
      <c r="P582" s="180"/>
      <c r="Q582" s="180"/>
      <c r="R582" s="180"/>
      <c r="S582" s="180"/>
      <c r="T582" s="180"/>
      <c r="U582" s="180"/>
      <c r="V582" s="180"/>
      <c r="W582" s="180"/>
      <c r="X582" s="180"/>
      <c r="Y582" s="180"/>
      <c r="Z582" s="180"/>
      <c r="AA582" s="180"/>
      <c r="AB582" s="180"/>
      <c r="AC582" s="180"/>
      <c r="AD582" s="180"/>
      <c r="AE582" s="180"/>
      <c r="AF582" s="180"/>
      <c r="AG582" s="180"/>
      <c r="AH582" s="180"/>
      <c r="AI582" s="180"/>
      <c r="AJ582" s="180"/>
      <c r="AK582" s="180"/>
      <c r="AL582" s="180"/>
      <c r="AM582" s="180"/>
      <c r="AN582" s="180"/>
      <c r="AO582" s="180"/>
      <c r="AP582" s="180"/>
      <c r="AQ582" s="180"/>
      <c r="AR582" s="180"/>
      <c r="AS582" s="180"/>
      <c r="AT582" s="180"/>
      <c r="AU582" s="180"/>
      <c r="AV582" s="180"/>
      <c r="AW582" s="180"/>
      <c r="AX582" s="180"/>
      <c r="AY582" s="180"/>
      <c r="AZ582" s="180"/>
      <c r="BA582" s="180"/>
      <c r="BB582" s="180"/>
      <c r="BC582" s="180"/>
      <c r="BD582" s="180"/>
      <c r="BE582" s="180"/>
      <c r="BF582" s="180"/>
      <c r="BG582" s="180"/>
      <c r="BH582" s="180"/>
      <c r="BI582" s="180"/>
      <c r="BJ582" s="180"/>
      <c r="BK582" s="180"/>
      <c r="BL582" s="180"/>
      <c r="BM582" s="180"/>
      <c r="BN582" s="180"/>
      <c r="BO582" s="180"/>
      <c r="BP582" s="180"/>
      <c r="BQ582" s="180"/>
      <c r="BR582" s="180"/>
      <c r="BS582" s="180"/>
      <c r="BT582" s="180"/>
      <c r="BU582" s="180"/>
      <c r="BV582" s="180"/>
      <c r="BW582" s="180"/>
      <c r="BX582" s="180"/>
      <c r="BY582" s="180"/>
      <c r="BZ582" s="180"/>
      <c r="CA582" s="180"/>
      <c r="CB582" s="180"/>
      <c r="CC582" s="180"/>
      <c r="CD582" s="180"/>
      <c r="CE582" s="180"/>
      <c r="CF582" s="180"/>
      <c r="CG582" s="180"/>
      <c r="CH582" s="180"/>
      <c r="CI582" s="180"/>
      <c r="CJ582" s="180"/>
      <c r="CK582" s="180"/>
      <c r="CL582" s="180"/>
      <c r="CM582" s="180"/>
      <c r="CN582" s="180"/>
      <c r="CO582" s="180"/>
      <c r="CP582" s="180"/>
      <c r="CQ582" s="180"/>
      <c r="CR582" s="186"/>
      <c r="CS582" s="186"/>
    </row>
    <row r="583">
      <c r="A583" s="186"/>
      <c r="B583" s="186"/>
      <c r="C583" s="347"/>
      <c r="D583" s="180"/>
      <c r="E583" s="186"/>
      <c r="F583" s="180"/>
      <c r="G583" s="180"/>
      <c r="H583" s="180"/>
      <c r="I583" s="180"/>
      <c r="J583" s="180"/>
      <c r="K583" s="180"/>
      <c r="L583" s="180"/>
      <c r="M583" s="180"/>
      <c r="N583" s="180"/>
      <c r="O583" s="180"/>
      <c r="P583" s="180"/>
      <c r="Q583" s="180"/>
      <c r="R583" s="180"/>
      <c r="S583" s="180"/>
      <c r="T583" s="180"/>
      <c r="U583" s="180"/>
      <c r="V583" s="180"/>
      <c r="W583" s="180"/>
      <c r="X583" s="180"/>
      <c r="Y583" s="180"/>
      <c r="Z583" s="180"/>
      <c r="AA583" s="180"/>
      <c r="AB583" s="180"/>
      <c r="AC583" s="180"/>
      <c r="AD583" s="180"/>
      <c r="AE583" s="180"/>
      <c r="AF583" s="180"/>
      <c r="AG583" s="180"/>
      <c r="AH583" s="180"/>
      <c r="AI583" s="180"/>
      <c r="AJ583" s="180"/>
      <c r="AK583" s="180"/>
      <c r="AL583" s="180"/>
      <c r="AM583" s="180"/>
      <c r="AN583" s="180"/>
      <c r="AO583" s="180"/>
      <c r="AP583" s="180"/>
      <c r="AQ583" s="180"/>
      <c r="AR583" s="180"/>
      <c r="AS583" s="180"/>
      <c r="AT583" s="180"/>
      <c r="AU583" s="180"/>
      <c r="AV583" s="180"/>
      <c r="AW583" s="180"/>
      <c r="AX583" s="180"/>
      <c r="AY583" s="180"/>
      <c r="AZ583" s="180"/>
      <c r="BA583" s="180"/>
      <c r="BB583" s="180"/>
      <c r="BC583" s="180"/>
      <c r="BD583" s="180"/>
      <c r="BE583" s="180"/>
      <c r="BF583" s="180"/>
      <c r="BG583" s="180"/>
      <c r="BH583" s="180"/>
      <c r="BI583" s="180"/>
      <c r="BJ583" s="180"/>
      <c r="BK583" s="180"/>
      <c r="BL583" s="180"/>
      <c r="BM583" s="180"/>
      <c r="BN583" s="180"/>
      <c r="BO583" s="180"/>
      <c r="BP583" s="180"/>
      <c r="BQ583" s="180"/>
      <c r="BR583" s="180"/>
      <c r="BS583" s="180"/>
      <c r="BT583" s="180"/>
      <c r="BU583" s="180"/>
      <c r="BV583" s="180"/>
      <c r="BW583" s="180"/>
      <c r="BX583" s="180"/>
      <c r="BY583" s="180"/>
      <c r="BZ583" s="180"/>
      <c r="CA583" s="180"/>
      <c r="CB583" s="180"/>
      <c r="CC583" s="180"/>
      <c r="CD583" s="180"/>
      <c r="CE583" s="180"/>
      <c r="CF583" s="180"/>
      <c r="CG583" s="180"/>
      <c r="CH583" s="180"/>
      <c r="CI583" s="180"/>
      <c r="CJ583" s="180"/>
      <c r="CK583" s="180"/>
      <c r="CL583" s="180"/>
      <c r="CM583" s="180"/>
      <c r="CN583" s="180"/>
      <c r="CO583" s="180"/>
      <c r="CP583" s="180"/>
      <c r="CQ583" s="180"/>
      <c r="CR583" s="186"/>
      <c r="CS583" s="186"/>
    </row>
    <row r="584">
      <c r="A584" s="186"/>
      <c r="B584" s="186"/>
      <c r="C584" s="347"/>
      <c r="D584" s="180"/>
      <c r="E584" s="186"/>
      <c r="F584" s="180"/>
      <c r="G584" s="180"/>
      <c r="H584" s="180"/>
      <c r="I584" s="180"/>
      <c r="J584" s="180"/>
      <c r="K584" s="180"/>
      <c r="L584" s="180"/>
      <c r="M584" s="180"/>
      <c r="N584" s="180"/>
      <c r="O584" s="180"/>
      <c r="P584" s="180"/>
      <c r="Q584" s="180"/>
      <c r="R584" s="180"/>
      <c r="S584" s="180"/>
      <c r="T584" s="180"/>
      <c r="U584" s="180"/>
      <c r="V584" s="180"/>
      <c r="W584" s="180"/>
      <c r="X584" s="180"/>
      <c r="Y584" s="180"/>
      <c r="Z584" s="180"/>
      <c r="AA584" s="180"/>
      <c r="AB584" s="180"/>
      <c r="AC584" s="180"/>
      <c r="AD584" s="180"/>
      <c r="AE584" s="180"/>
      <c r="AF584" s="180"/>
      <c r="AG584" s="180"/>
      <c r="AH584" s="180"/>
      <c r="AI584" s="180"/>
      <c r="AJ584" s="180"/>
      <c r="AK584" s="180"/>
      <c r="AL584" s="180"/>
      <c r="AM584" s="180"/>
      <c r="AN584" s="180"/>
      <c r="AO584" s="180"/>
      <c r="AP584" s="180"/>
      <c r="AQ584" s="180"/>
      <c r="AR584" s="180"/>
      <c r="AS584" s="180"/>
      <c r="AT584" s="180"/>
      <c r="AU584" s="180"/>
      <c r="AV584" s="180"/>
      <c r="AW584" s="180"/>
      <c r="AX584" s="180"/>
      <c r="AY584" s="180"/>
      <c r="AZ584" s="180"/>
      <c r="BA584" s="180"/>
      <c r="BB584" s="180"/>
      <c r="BC584" s="180"/>
      <c r="BD584" s="180"/>
      <c r="BE584" s="180"/>
      <c r="BF584" s="180"/>
      <c r="BG584" s="180"/>
      <c r="BH584" s="180"/>
      <c r="BI584" s="180"/>
      <c r="BJ584" s="180"/>
      <c r="BK584" s="180"/>
      <c r="BL584" s="180"/>
      <c r="BM584" s="180"/>
      <c r="BN584" s="180"/>
      <c r="BO584" s="180"/>
      <c r="BP584" s="180"/>
      <c r="BQ584" s="180"/>
      <c r="BR584" s="180"/>
      <c r="BS584" s="180"/>
      <c r="BT584" s="180"/>
      <c r="BU584" s="180"/>
      <c r="BV584" s="180"/>
      <c r="BW584" s="180"/>
      <c r="BX584" s="180"/>
      <c r="BY584" s="180"/>
      <c r="BZ584" s="180"/>
      <c r="CA584" s="180"/>
      <c r="CB584" s="180"/>
      <c r="CC584" s="180"/>
      <c r="CD584" s="180"/>
      <c r="CE584" s="180"/>
      <c r="CF584" s="180"/>
      <c r="CG584" s="180"/>
      <c r="CH584" s="180"/>
      <c r="CI584" s="180"/>
      <c r="CJ584" s="180"/>
      <c r="CK584" s="180"/>
      <c r="CL584" s="180"/>
      <c r="CM584" s="180"/>
      <c r="CN584" s="180"/>
      <c r="CO584" s="180"/>
      <c r="CP584" s="180"/>
      <c r="CQ584" s="180"/>
      <c r="CR584" s="186"/>
      <c r="CS584" s="186"/>
    </row>
    <row r="585">
      <c r="A585" s="186"/>
      <c r="B585" s="186"/>
      <c r="C585" s="347"/>
      <c r="D585" s="180"/>
      <c r="E585" s="186"/>
      <c r="F585" s="180"/>
      <c r="G585" s="180"/>
      <c r="H585" s="180"/>
      <c r="I585" s="180"/>
      <c r="J585" s="180"/>
      <c r="K585" s="180"/>
      <c r="L585" s="180"/>
      <c r="M585" s="180"/>
      <c r="N585" s="180"/>
      <c r="O585" s="180"/>
      <c r="P585" s="180"/>
      <c r="Q585" s="180"/>
      <c r="R585" s="180"/>
      <c r="S585" s="180"/>
      <c r="T585" s="180"/>
      <c r="U585" s="180"/>
      <c r="V585" s="180"/>
      <c r="W585" s="180"/>
      <c r="X585" s="180"/>
      <c r="Y585" s="180"/>
      <c r="Z585" s="180"/>
      <c r="AA585" s="180"/>
      <c r="AB585" s="180"/>
      <c r="AC585" s="180"/>
      <c r="AD585" s="180"/>
      <c r="AE585" s="180"/>
      <c r="AF585" s="180"/>
      <c r="AG585" s="180"/>
      <c r="AH585" s="180"/>
      <c r="AI585" s="180"/>
      <c r="AJ585" s="180"/>
      <c r="AK585" s="180"/>
      <c r="AL585" s="180"/>
      <c r="AM585" s="180"/>
      <c r="AN585" s="180"/>
      <c r="AO585" s="180"/>
      <c r="AP585" s="180"/>
      <c r="AQ585" s="180"/>
      <c r="AR585" s="180"/>
      <c r="AS585" s="180"/>
      <c r="AT585" s="180"/>
      <c r="AU585" s="180"/>
      <c r="AV585" s="180"/>
      <c r="AW585" s="180"/>
      <c r="AX585" s="180"/>
      <c r="AY585" s="180"/>
      <c r="AZ585" s="180"/>
      <c r="BA585" s="180"/>
      <c r="BB585" s="180"/>
      <c r="BC585" s="180"/>
      <c r="BD585" s="180"/>
      <c r="BE585" s="180"/>
      <c r="BF585" s="180"/>
      <c r="BG585" s="180"/>
      <c r="BH585" s="180"/>
      <c r="BI585" s="180"/>
      <c r="BJ585" s="180"/>
      <c r="BK585" s="180"/>
      <c r="BL585" s="180"/>
      <c r="BM585" s="180"/>
      <c r="BN585" s="180"/>
      <c r="BO585" s="180"/>
      <c r="BP585" s="180"/>
      <c r="BQ585" s="180"/>
      <c r="BR585" s="180"/>
      <c r="BS585" s="180"/>
      <c r="BT585" s="180"/>
      <c r="BU585" s="180"/>
      <c r="BV585" s="180"/>
      <c r="BW585" s="180"/>
      <c r="BX585" s="180"/>
      <c r="BY585" s="180"/>
      <c r="BZ585" s="180"/>
      <c r="CA585" s="180"/>
      <c r="CB585" s="180"/>
      <c r="CC585" s="180"/>
      <c r="CD585" s="180"/>
      <c r="CE585" s="180"/>
      <c r="CF585" s="180"/>
      <c r="CG585" s="180"/>
      <c r="CH585" s="180"/>
      <c r="CI585" s="180"/>
      <c r="CJ585" s="180"/>
      <c r="CK585" s="180"/>
      <c r="CL585" s="180"/>
      <c r="CM585" s="180"/>
      <c r="CN585" s="180"/>
      <c r="CO585" s="180"/>
      <c r="CP585" s="180"/>
      <c r="CQ585" s="180"/>
      <c r="CR585" s="186"/>
      <c r="CS585" s="186"/>
    </row>
    <row r="586">
      <c r="A586" s="186"/>
      <c r="B586" s="186"/>
      <c r="C586" s="347"/>
      <c r="D586" s="180"/>
      <c r="E586" s="186"/>
      <c r="F586" s="180"/>
      <c r="G586" s="180"/>
      <c r="H586" s="180"/>
      <c r="I586" s="180"/>
      <c r="J586" s="180"/>
      <c r="K586" s="180"/>
      <c r="L586" s="180"/>
      <c r="M586" s="180"/>
      <c r="N586" s="180"/>
      <c r="O586" s="180"/>
      <c r="P586" s="180"/>
      <c r="Q586" s="180"/>
      <c r="R586" s="180"/>
      <c r="S586" s="180"/>
      <c r="T586" s="180"/>
      <c r="U586" s="180"/>
      <c r="V586" s="180"/>
      <c r="W586" s="180"/>
      <c r="X586" s="180"/>
      <c r="Y586" s="180"/>
      <c r="Z586" s="180"/>
      <c r="AA586" s="180"/>
      <c r="AB586" s="180"/>
      <c r="AC586" s="180"/>
      <c r="AD586" s="180"/>
      <c r="AE586" s="180"/>
      <c r="AF586" s="180"/>
      <c r="AG586" s="180"/>
      <c r="AH586" s="180"/>
      <c r="AI586" s="180"/>
      <c r="AJ586" s="180"/>
      <c r="AK586" s="180"/>
      <c r="AL586" s="180"/>
      <c r="AM586" s="180"/>
      <c r="AN586" s="180"/>
      <c r="AO586" s="180"/>
      <c r="AP586" s="180"/>
      <c r="AQ586" s="180"/>
      <c r="AR586" s="180"/>
      <c r="AS586" s="180"/>
      <c r="AT586" s="180"/>
      <c r="AU586" s="180"/>
      <c r="AV586" s="180"/>
      <c r="AW586" s="180"/>
      <c r="AX586" s="180"/>
      <c r="AY586" s="180"/>
      <c r="AZ586" s="180"/>
      <c r="BA586" s="180"/>
      <c r="BB586" s="180"/>
      <c r="BC586" s="180"/>
      <c r="BD586" s="180"/>
      <c r="BE586" s="180"/>
      <c r="BF586" s="180"/>
      <c r="BG586" s="180"/>
      <c r="BH586" s="180"/>
      <c r="BI586" s="180"/>
      <c r="BJ586" s="180"/>
      <c r="BK586" s="180"/>
      <c r="BL586" s="180"/>
      <c r="BM586" s="180"/>
      <c r="BN586" s="180"/>
      <c r="BO586" s="180"/>
      <c r="BP586" s="180"/>
      <c r="BQ586" s="180"/>
      <c r="BR586" s="180"/>
      <c r="BS586" s="180"/>
      <c r="BT586" s="180"/>
      <c r="BU586" s="180"/>
      <c r="BV586" s="180"/>
      <c r="BW586" s="180"/>
      <c r="BX586" s="180"/>
      <c r="BY586" s="180"/>
      <c r="BZ586" s="180"/>
      <c r="CA586" s="180"/>
      <c r="CB586" s="180"/>
      <c r="CC586" s="180"/>
      <c r="CD586" s="180"/>
      <c r="CE586" s="180"/>
      <c r="CF586" s="180"/>
      <c r="CG586" s="180"/>
      <c r="CH586" s="180"/>
      <c r="CI586" s="180"/>
      <c r="CJ586" s="180"/>
      <c r="CK586" s="180"/>
      <c r="CL586" s="180"/>
      <c r="CM586" s="180"/>
      <c r="CN586" s="180"/>
      <c r="CO586" s="180"/>
      <c r="CP586" s="180"/>
      <c r="CQ586" s="180"/>
      <c r="CR586" s="186"/>
      <c r="CS586" s="186"/>
    </row>
    <row r="587">
      <c r="A587" s="186"/>
      <c r="B587" s="186"/>
      <c r="C587" s="347"/>
      <c r="D587" s="180"/>
      <c r="E587" s="186"/>
      <c r="F587" s="180"/>
      <c r="G587" s="180"/>
      <c r="H587" s="180"/>
      <c r="I587" s="180"/>
      <c r="J587" s="180"/>
      <c r="K587" s="180"/>
      <c r="L587" s="180"/>
      <c r="M587" s="180"/>
      <c r="N587" s="180"/>
      <c r="O587" s="180"/>
      <c r="P587" s="180"/>
      <c r="Q587" s="180"/>
      <c r="R587" s="180"/>
      <c r="S587" s="180"/>
      <c r="T587" s="180"/>
      <c r="U587" s="180"/>
      <c r="V587" s="180"/>
      <c r="W587" s="180"/>
      <c r="X587" s="180"/>
      <c r="Y587" s="180"/>
      <c r="Z587" s="180"/>
      <c r="AA587" s="180"/>
      <c r="AB587" s="180"/>
      <c r="AC587" s="180"/>
      <c r="AD587" s="180"/>
      <c r="AE587" s="180"/>
      <c r="AF587" s="180"/>
      <c r="AG587" s="180"/>
      <c r="AH587" s="180"/>
      <c r="AI587" s="180"/>
      <c r="AJ587" s="180"/>
      <c r="AK587" s="180"/>
      <c r="AL587" s="180"/>
      <c r="AM587" s="180"/>
      <c r="AN587" s="180"/>
      <c r="AO587" s="180"/>
      <c r="AP587" s="180"/>
      <c r="AQ587" s="180"/>
      <c r="AR587" s="180"/>
      <c r="AS587" s="180"/>
      <c r="AT587" s="180"/>
      <c r="AU587" s="180"/>
      <c r="AV587" s="180"/>
      <c r="AW587" s="180"/>
      <c r="AX587" s="180"/>
      <c r="AY587" s="180"/>
      <c r="AZ587" s="180"/>
      <c r="BA587" s="180"/>
      <c r="BB587" s="180"/>
      <c r="BC587" s="180"/>
      <c r="BD587" s="180"/>
      <c r="BE587" s="180"/>
      <c r="BF587" s="180"/>
      <c r="BG587" s="180"/>
      <c r="BH587" s="180"/>
      <c r="BI587" s="180"/>
      <c r="BJ587" s="180"/>
      <c r="BK587" s="180"/>
      <c r="BL587" s="180"/>
      <c r="BM587" s="180"/>
      <c r="BN587" s="180"/>
      <c r="BO587" s="180"/>
      <c r="BP587" s="180"/>
      <c r="BQ587" s="180"/>
      <c r="BR587" s="180"/>
      <c r="BS587" s="180"/>
      <c r="BT587" s="180"/>
      <c r="BU587" s="180"/>
      <c r="BV587" s="180"/>
      <c r="BW587" s="180"/>
      <c r="BX587" s="180"/>
      <c r="BY587" s="180"/>
      <c r="BZ587" s="180"/>
      <c r="CA587" s="180"/>
      <c r="CB587" s="180"/>
      <c r="CC587" s="180"/>
      <c r="CD587" s="180"/>
      <c r="CE587" s="180"/>
      <c r="CF587" s="180"/>
      <c r="CG587" s="180"/>
      <c r="CH587" s="180"/>
      <c r="CI587" s="180"/>
      <c r="CJ587" s="180"/>
      <c r="CK587" s="180"/>
      <c r="CL587" s="180"/>
      <c r="CM587" s="180"/>
      <c r="CN587" s="180"/>
      <c r="CO587" s="180"/>
      <c r="CP587" s="180"/>
      <c r="CQ587" s="180"/>
      <c r="CR587" s="186"/>
      <c r="CS587" s="186"/>
    </row>
    <row r="588">
      <c r="A588" s="186"/>
      <c r="B588" s="186"/>
      <c r="C588" s="347"/>
      <c r="D588" s="180"/>
      <c r="E588" s="186"/>
      <c r="F588" s="180"/>
      <c r="G588" s="180"/>
      <c r="H588" s="180"/>
      <c r="I588" s="180"/>
      <c r="J588" s="180"/>
      <c r="K588" s="180"/>
      <c r="L588" s="180"/>
      <c r="M588" s="180"/>
      <c r="N588" s="180"/>
      <c r="O588" s="180"/>
      <c r="P588" s="180"/>
      <c r="Q588" s="180"/>
      <c r="R588" s="180"/>
      <c r="S588" s="180"/>
      <c r="T588" s="180"/>
      <c r="U588" s="180"/>
      <c r="V588" s="180"/>
      <c r="W588" s="180"/>
      <c r="X588" s="180"/>
      <c r="Y588" s="180"/>
      <c r="Z588" s="180"/>
      <c r="AA588" s="180"/>
      <c r="AB588" s="180"/>
      <c r="AC588" s="180"/>
      <c r="AD588" s="180"/>
      <c r="AE588" s="180"/>
      <c r="AF588" s="180"/>
      <c r="AG588" s="180"/>
      <c r="AH588" s="180"/>
      <c r="AI588" s="180"/>
      <c r="AJ588" s="180"/>
      <c r="AK588" s="180"/>
      <c r="AL588" s="180"/>
      <c r="AM588" s="180"/>
      <c r="AN588" s="180"/>
      <c r="AO588" s="180"/>
      <c r="AP588" s="180"/>
      <c r="AQ588" s="180"/>
      <c r="AR588" s="180"/>
      <c r="AS588" s="180"/>
      <c r="AT588" s="180"/>
      <c r="AU588" s="180"/>
      <c r="AV588" s="180"/>
      <c r="AW588" s="180"/>
      <c r="AX588" s="180"/>
      <c r="AY588" s="180"/>
      <c r="AZ588" s="180"/>
      <c r="BA588" s="180"/>
      <c r="BB588" s="180"/>
      <c r="BC588" s="180"/>
      <c r="BD588" s="180"/>
      <c r="BE588" s="180"/>
      <c r="BF588" s="180"/>
      <c r="BG588" s="180"/>
      <c r="BH588" s="180"/>
      <c r="BI588" s="180"/>
      <c r="BJ588" s="180"/>
      <c r="BK588" s="180"/>
      <c r="BL588" s="180"/>
      <c r="BM588" s="180"/>
      <c r="BN588" s="180"/>
      <c r="BO588" s="180"/>
      <c r="BP588" s="180"/>
      <c r="BQ588" s="180"/>
      <c r="BR588" s="180"/>
      <c r="BS588" s="180"/>
      <c r="BT588" s="180"/>
      <c r="BU588" s="180"/>
      <c r="BV588" s="180"/>
      <c r="BW588" s="180"/>
      <c r="BX588" s="180"/>
      <c r="BY588" s="180"/>
      <c r="BZ588" s="180"/>
      <c r="CA588" s="180"/>
      <c r="CB588" s="180"/>
      <c r="CC588" s="180"/>
      <c r="CD588" s="180"/>
      <c r="CE588" s="180"/>
      <c r="CF588" s="180"/>
      <c r="CG588" s="180"/>
      <c r="CH588" s="180"/>
      <c r="CI588" s="180"/>
      <c r="CJ588" s="180"/>
      <c r="CK588" s="180"/>
      <c r="CL588" s="180"/>
      <c r="CM588" s="180"/>
      <c r="CN588" s="180"/>
      <c r="CO588" s="180"/>
      <c r="CP588" s="180"/>
      <c r="CQ588" s="180"/>
      <c r="CR588" s="186"/>
      <c r="CS588" s="186"/>
    </row>
    <row r="589">
      <c r="A589" s="186"/>
      <c r="B589" s="186"/>
      <c r="C589" s="347"/>
      <c r="D589" s="180"/>
      <c r="E589" s="186"/>
      <c r="F589" s="180"/>
      <c r="G589" s="180"/>
      <c r="H589" s="180"/>
      <c r="I589" s="180"/>
      <c r="J589" s="180"/>
      <c r="K589" s="180"/>
      <c r="L589" s="180"/>
      <c r="M589" s="180"/>
      <c r="N589" s="180"/>
      <c r="O589" s="180"/>
      <c r="P589" s="180"/>
      <c r="Q589" s="180"/>
      <c r="R589" s="180"/>
      <c r="S589" s="180"/>
      <c r="T589" s="180"/>
      <c r="U589" s="180"/>
      <c r="V589" s="180"/>
      <c r="W589" s="180"/>
      <c r="X589" s="180"/>
      <c r="Y589" s="180"/>
      <c r="Z589" s="180"/>
      <c r="AA589" s="180"/>
      <c r="AB589" s="180"/>
      <c r="AC589" s="180"/>
      <c r="AD589" s="180"/>
      <c r="AE589" s="180"/>
      <c r="AF589" s="180"/>
      <c r="AG589" s="180"/>
      <c r="AH589" s="180"/>
      <c r="AI589" s="180"/>
      <c r="AJ589" s="180"/>
      <c r="AK589" s="180"/>
      <c r="AL589" s="180"/>
      <c r="AM589" s="180"/>
      <c r="AN589" s="180"/>
      <c r="AO589" s="180"/>
      <c r="AP589" s="180"/>
      <c r="AQ589" s="180"/>
      <c r="AR589" s="180"/>
      <c r="AS589" s="180"/>
      <c r="AT589" s="180"/>
      <c r="AU589" s="180"/>
      <c r="AV589" s="180"/>
      <c r="AW589" s="180"/>
      <c r="AX589" s="180"/>
      <c r="AY589" s="180"/>
      <c r="AZ589" s="180"/>
      <c r="BA589" s="180"/>
      <c r="BB589" s="180"/>
      <c r="BC589" s="180"/>
      <c r="BD589" s="180"/>
      <c r="BE589" s="180"/>
      <c r="BF589" s="180"/>
      <c r="BG589" s="180"/>
      <c r="BH589" s="180"/>
      <c r="BI589" s="180"/>
      <c r="BJ589" s="180"/>
      <c r="BK589" s="180"/>
      <c r="BL589" s="180"/>
      <c r="BM589" s="180"/>
      <c r="BN589" s="180"/>
      <c r="BO589" s="180"/>
      <c r="BP589" s="180"/>
      <c r="BQ589" s="180"/>
      <c r="BR589" s="180"/>
      <c r="BS589" s="180"/>
      <c r="BT589" s="180"/>
      <c r="BU589" s="180"/>
      <c r="BV589" s="180"/>
      <c r="BW589" s="180"/>
      <c r="BX589" s="180"/>
      <c r="BY589" s="180"/>
      <c r="BZ589" s="180"/>
      <c r="CA589" s="180"/>
      <c r="CB589" s="180"/>
      <c r="CC589" s="180"/>
      <c r="CD589" s="180"/>
      <c r="CE589" s="180"/>
      <c r="CF589" s="180"/>
      <c r="CG589" s="180"/>
      <c r="CH589" s="180"/>
      <c r="CI589" s="180"/>
      <c r="CJ589" s="180"/>
      <c r="CK589" s="180"/>
      <c r="CL589" s="180"/>
      <c r="CM589" s="180"/>
      <c r="CN589" s="180"/>
      <c r="CO589" s="180"/>
      <c r="CP589" s="180"/>
      <c r="CQ589" s="180"/>
      <c r="CR589" s="186"/>
      <c r="CS589" s="186"/>
    </row>
    <row r="590">
      <c r="A590" s="186"/>
      <c r="B590" s="186"/>
      <c r="C590" s="347"/>
      <c r="D590" s="180"/>
      <c r="E590" s="186"/>
      <c r="F590" s="180"/>
      <c r="G590" s="180"/>
      <c r="H590" s="180"/>
      <c r="I590" s="180"/>
      <c r="J590" s="180"/>
      <c r="K590" s="180"/>
      <c r="L590" s="180"/>
      <c r="M590" s="180"/>
      <c r="N590" s="180"/>
      <c r="O590" s="180"/>
      <c r="P590" s="180"/>
      <c r="Q590" s="180"/>
      <c r="R590" s="180"/>
      <c r="S590" s="180"/>
      <c r="T590" s="180"/>
      <c r="U590" s="180"/>
      <c r="V590" s="180"/>
      <c r="W590" s="180"/>
      <c r="X590" s="180"/>
      <c r="Y590" s="180"/>
      <c r="Z590" s="180"/>
      <c r="AA590" s="180"/>
      <c r="AB590" s="180"/>
      <c r="AC590" s="180"/>
      <c r="AD590" s="180"/>
      <c r="AE590" s="180"/>
      <c r="AF590" s="180"/>
      <c r="AG590" s="180"/>
      <c r="AH590" s="180"/>
      <c r="AI590" s="180"/>
      <c r="AJ590" s="180"/>
      <c r="AK590" s="180"/>
      <c r="AL590" s="180"/>
      <c r="AM590" s="180"/>
      <c r="AN590" s="180"/>
      <c r="AO590" s="180"/>
      <c r="AP590" s="180"/>
      <c r="AQ590" s="180"/>
      <c r="AR590" s="180"/>
      <c r="AS590" s="180"/>
      <c r="AT590" s="180"/>
      <c r="AU590" s="180"/>
      <c r="AV590" s="180"/>
      <c r="AW590" s="180"/>
      <c r="AX590" s="180"/>
      <c r="AY590" s="180"/>
      <c r="AZ590" s="180"/>
      <c r="BA590" s="180"/>
      <c r="BB590" s="180"/>
      <c r="BC590" s="180"/>
      <c r="BD590" s="180"/>
      <c r="BE590" s="180"/>
      <c r="BF590" s="180"/>
      <c r="BG590" s="180"/>
      <c r="BH590" s="180"/>
      <c r="BI590" s="180"/>
      <c r="BJ590" s="180"/>
      <c r="BK590" s="180"/>
      <c r="BL590" s="180"/>
      <c r="BM590" s="180"/>
      <c r="BN590" s="180"/>
      <c r="BO590" s="180"/>
      <c r="BP590" s="180"/>
      <c r="BQ590" s="180"/>
      <c r="BR590" s="180"/>
      <c r="BS590" s="180"/>
      <c r="BT590" s="180"/>
      <c r="BU590" s="180"/>
      <c r="BV590" s="180"/>
      <c r="BW590" s="180"/>
      <c r="BX590" s="180"/>
      <c r="BY590" s="180"/>
      <c r="BZ590" s="180"/>
      <c r="CA590" s="180"/>
      <c r="CB590" s="180"/>
      <c r="CC590" s="180"/>
      <c r="CD590" s="180"/>
      <c r="CE590" s="180"/>
      <c r="CF590" s="180"/>
      <c r="CG590" s="180"/>
      <c r="CH590" s="180"/>
      <c r="CI590" s="180"/>
      <c r="CJ590" s="180"/>
      <c r="CK590" s="180"/>
      <c r="CL590" s="180"/>
      <c r="CM590" s="180"/>
      <c r="CN590" s="180"/>
      <c r="CO590" s="180"/>
      <c r="CP590" s="180"/>
      <c r="CQ590" s="180"/>
      <c r="CR590" s="186"/>
      <c r="CS590" s="186"/>
    </row>
    <row r="591">
      <c r="A591" s="186"/>
      <c r="B591" s="186"/>
      <c r="C591" s="347"/>
      <c r="D591" s="180"/>
      <c r="E591" s="186"/>
      <c r="F591" s="180"/>
      <c r="G591" s="180"/>
      <c r="H591" s="180"/>
      <c r="I591" s="180"/>
      <c r="J591" s="180"/>
      <c r="K591" s="180"/>
      <c r="L591" s="180"/>
      <c r="M591" s="180"/>
      <c r="N591" s="180"/>
      <c r="O591" s="180"/>
      <c r="P591" s="180"/>
      <c r="Q591" s="180"/>
      <c r="R591" s="180"/>
      <c r="S591" s="180"/>
      <c r="T591" s="180"/>
      <c r="U591" s="180"/>
      <c r="V591" s="180"/>
      <c r="W591" s="180"/>
      <c r="X591" s="180"/>
      <c r="Y591" s="180"/>
      <c r="Z591" s="180"/>
      <c r="AA591" s="180"/>
      <c r="AB591" s="180"/>
      <c r="AC591" s="180"/>
      <c r="AD591" s="180"/>
      <c r="AE591" s="180"/>
      <c r="AF591" s="180"/>
      <c r="AG591" s="180"/>
      <c r="AH591" s="180"/>
      <c r="AI591" s="180"/>
      <c r="AJ591" s="180"/>
      <c r="AK591" s="180"/>
      <c r="AL591" s="180"/>
      <c r="AM591" s="180"/>
      <c r="AN591" s="180"/>
      <c r="AO591" s="180"/>
      <c r="AP591" s="180"/>
      <c r="AQ591" s="180"/>
      <c r="AR591" s="180"/>
      <c r="AS591" s="180"/>
      <c r="AT591" s="180"/>
      <c r="AU591" s="180"/>
      <c r="AV591" s="180"/>
      <c r="AW591" s="180"/>
      <c r="AX591" s="180"/>
      <c r="AY591" s="180"/>
      <c r="AZ591" s="180"/>
      <c r="BA591" s="180"/>
      <c r="BB591" s="180"/>
      <c r="BC591" s="180"/>
      <c r="BD591" s="180"/>
      <c r="BE591" s="180"/>
      <c r="BF591" s="180"/>
      <c r="BG591" s="180"/>
      <c r="BH591" s="180"/>
      <c r="BI591" s="180"/>
      <c r="BJ591" s="180"/>
      <c r="BK591" s="180"/>
      <c r="BL591" s="180"/>
      <c r="BM591" s="180"/>
      <c r="BN591" s="180"/>
      <c r="BO591" s="180"/>
      <c r="BP591" s="180"/>
      <c r="BQ591" s="180"/>
      <c r="BR591" s="180"/>
      <c r="BS591" s="180"/>
      <c r="BT591" s="180"/>
      <c r="BU591" s="180"/>
      <c r="BV591" s="180"/>
      <c r="BW591" s="180"/>
      <c r="BX591" s="180"/>
      <c r="BY591" s="180"/>
      <c r="BZ591" s="180"/>
      <c r="CA591" s="180"/>
      <c r="CB591" s="180"/>
      <c r="CC591" s="180"/>
      <c r="CD591" s="180"/>
      <c r="CE591" s="180"/>
      <c r="CF591" s="180"/>
      <c r="CG591" s="180"/>
      <c r="CH591" s="180"/>
      <c r="CI591" s="180"/>
      <c r="CJ591" s="180"/>
      <c r="CK591" s="180"/>
      <c r="CL591" s="180"/>
      <c r="CM591" s="180"/>
      <c r="CN591" s="180"/>
      <c r="CO591" s="180"/>
      <c r="CP591" s="180"/>
      <c r="CQ591" s="180"/>
      <c r="CR591" s="186"/>
      <c r="CS591" s="186"/>
    </row>
    <row r="592">
      <c r="A592" s="186"/>
      <c r="B592" s="186"/>
      <c r="C592" s="347"/>
      <c r="D592" s="180"/>
      <c r="E592" s="186"/>
      <c r="F592" s="180"/>
      <c r="G592" s="180"/>
      <c r="H592" s="180"/>
      <c r="I592" s="180"/>
      <c r="J592" s="180"/>
      <c r="K592" s="180"/>
      <c r="L592" s="180"/>
      <c r="M592" s="180"/>
      <c r="N592" s="180"/>
      <c r="O592" s="180"/>
      <c r="P592" s="180"/>
      <c r="Q592" s="180"/>
      <c r="R592" s="180"/>
      <c r="S592" s="180"/>
      <c r="T592" s="180"/>
      <c r="U592" s="180"/>
      <c r="V592" s="180"/>
      <c r="W592" s="180"/>
      <c r="X592" s="180"/>
      <c r="Y592" s="180"/>
      <c r="Z592" s="180"/>
      <c r="AA592" s="180"/>
      <c r="AB592" s="180"/>
      <c r="AC592" s="180"/>
      <c r="AD592" s="180"/>
      <c r="AE592" s="180"/>
      <c r="AF592" s="180"/>
      <c r="AG592" s="180"/>
      <c r="AH592" s="180"/>
      <c r="AI592" s="180"/>
      <c r="AJ592" s="180"/>
      <c r="AK592" s="180"/>
      <c r="AL592" s="180"/>
      <c r="AM592" s="180"/>
      <c r="AN592" s="180"/>
      <c r="AO592" s="180"/>
      <c r="AP592" s="180"/>
      <c r="AQ592" s="180"/>
      <c r="AR592" s="180"/>
      <c r="AS592" s="180"/>
      <c r="AT592" s="180"/>
      <c r="AU592" s="180"/>
      <c r="AV592" s="180"/>
      <c r="AW592" s="180"/>
      <c r="AX592" s="180"/>
      <c r="AY592" s="180"/>
      <c r="AZ592" s="180"/>
      <c r="BA592" s="180"/>
      <c r="BB592" s="180"/>
      <c r="BC592" s="180"/>
      <c r="BD592" s="180"/>
      <c r="BE592" s="180"/>
      <c r="BF592" s="180"/>
      <c r="BG592" s="180"/>
      <c r="BH592" s="180"/>
      <c r="BI592" s="180"/>
      <c r="BJ592" s="180"/>
      <c r="BK592" s="180"/>
      <c r="BL592" s="180"/>
      <c r="BM592" s="180"/>
      <c r="BN592" s="180"/>
      <c r="BO592" s="180"/>
      <c r="BP592" s="180"/>
      <c r="BQ592" s="180"/>
      <c r="BR592" s="180"/>
      <c r="BS592" s="180"/>
      <c r="BT592" s="180"/>
      <c r="BU592" s="180"/>
      <c r="BV592" s="180"/>
      <c r="BW592" s="180"/>
      <c r="BX592" s="180"/>
      <c r="BY592" s="180"/>
      <c r="BZ592" s="180"/>
      <c r="CA592" s="180"/>
      <c r="CB592" s="180"/>
      <c r="CC592" s="180"/>
      <c r="CD592" s="180"/>
      <c r="CE592" s="180"/>
      <c r="CF592" s="180"/>
      <c r="CG592" s="180"/>
      <c r="CH592" s="180"/>
      <c r="CI592" s="180"/>
      <c r="CJ592" s="180"/>
      <c r="CK592" s="180"/>
      <c r="CL592" s="180"/>
      <c r="CM592" s="180"/>
      <c r="CN592" s="180"/>
      <c r="CO592" s="180"/>
      <c r="CP592" s="180"/>
      <c r="CQ592" s="180"/>
      <c r="CR592" s="186"/>
      <c r="CS592" s="186"/>
    </row>
    <row r="593">
      <c r="A593" s="186"/>
      <c r="B593" s="186"/>
      <c r="C593" s="347"/>
      <c r="D593" s="180"/>
      <c r="E593" s="186"/>
      <c r="F593" s="180"/>
      <c r="G593" s="180"/>
      <c r="H593" s="180"/>
      <c r="I593" s="180"/>
      <c r="J593" s="180"/>
      <c r="K593" s="180"/>
      <c r="L593" s="180"/>
      <c r="M593" s="180"/>
      <c r="N593" s="180"/>
      <c r="O593" s="180"/>
      <c r="P593" s="180"/>
      <c r="Q593" s="180"/>
      <c r="R593" s="180"/>
      <c r="S593" s="180"/>
      <c r="T593" s="180"/>
      <c r="U593" s="180"/>
      <c r="V593" s="180"/>
      <c r="W593" s="180"/>
      <c r="X593" s="180"/>
      <c r="Y593" s="180"/>
      <c r="Z593" s="180"/>
      <c r="AA593" s="180"/>
      <c r="AB593" s="180"/>
      <c r="AC593" s="180"/>
      <c r="AD593" s="180"/>
      <c r="AE593" s="180"/>
      <c r="AF593" s="180"/>
      <c r="AG593" s="180"/>
      <c r="AH593" s="180"/>
      <c r="AI593" s="180"/>
      <c r="AJ593" s="180"/>
      <c r="AK593" s="180"/>
      <c r="AL593" s="180"/>
      <c r="AM593" s="180"/>
      <c r="AN593" s="180"/>
      <c r="AO593" s="180"/>
      <c r="AP593" s="180"/>
      <c r="AQ593" s="180"/>
      <c r="AR593" s="180"/>
      <c r="AS593" s="180"/>
      <c r="AT593" s="180"/>
      <c r="AU593" s="180"/>
      <c r="AV593" s="180"/>
      <c r="AW593" s="180"/>
      <c r="AX593" s="180"/>
      <c r="AY593" s="180"/>
      <c r="AZ593" s="180"/>
      <c r="BA593" s="180"/>
      <c r="BB593" s="180"/>
      <c r="BC593" s="180"/>
      <c r="BD593" s="180"/>
      <c r="BE593" s="180"/>
      <c r="BF593" s="180"/>
      <c r="BG593" s="180"/>
      <c r="BH593" s="180"/>
      <c r="BI593" s="180"/>
      <c r="BJ593" s="180"/>
      <c r="BK593" s="180"/>
      <c r="BL593" s="180"/>
      <c r="BM593" s="180"/>
      <c r="BN593" s="180"/>
      <c r="BO593" s="180"/>
      <c r="BP593" s="180"/>
      <c r="BQ593" s="180"/>
      <c r="BR593" s="180"/>
      <c r="BS593" s="180"/>
      <c r="BT593" s="180"/>
      <c r="BU593" s="180"/>
      <c r="BV593" s="180"/>
      <c r="BW593" s="180"/>
      <c r="BX593" s="180"/>
      <c r="BY593" s="180"/>
      <c r="BZ593" s="180"/>
      <c r="CA593" s="180"/>
      <c r="CB593" s="180"/>
      <c r="CC593" s="180"/>
      <c r="CD593" s="180"/>
      <c r="CE593" s="180"/>
      <c r="CF593" s="180"/>
      <c r="CG593" s="180"/>
      <c r="CH593" s="180"/>
      <c r="CI593" s="180"/>
      <c r="CJ593" s="180"/>
      <c r="CK593" s="180"/>
      <c r="CL593" s="180"/>
      <c r="CM593" s="180"/>
      <c r="CN593" s="180"/>
      <c r="CO593" s="180"/>
      <c r="CP593" s="180"/>
      <c r="CQ593" s="180"/>
      <c r="CR593" s="186"/>
      <c r="CS593" s="186"/>
    </row>
    <row r="594">
      <c r="A594" s="186"/>
      <c r="B594" s="186"/>
      <c r="C594" s="347"/>
      <c r="D594" s="180"/>
      <c r="E594" s="186"/>
      <c r="F594" s="180"/>
      <c r="G594" s="180"/>
      <c r="H594" s="180"/>
      <c r="I594" s="180"/>
      <c r="J594" s="180"/>
      <c r="K594" s="180"/>
      <c r="L594" s="180"/>
      <c r="M594" s="180"/>
      <c r="N594" s="180"/>
      <c r="O594" s="180"/>
      <c r="P594" s="180"/>
      <c r="Q594" s="180"/>
      <c r="R594" s="180"/>
      <c r="S594" s="180"/>
      <c r="T594" s="180"/>
      <c r="U594" s="180"/>
      <c r="V594" s="180"/>
      <c r="W594" s="180"/>
      <c r="X594" s="180"/>
      <c r="Y594" s="180"/>
      <c r="Z594" s="180"/>
      <c r="AA594" s="180"/>
      <c r="AB594" s="180"/>
      <c r="AC594" s="180"/>
      <c r="AD594" s="180"/>
      <c r="AE594" s="180"/>
      <c r="AF594" s="180"/>
      <c r="AG594" s="180"/>
      <c r="AH594" s="180"/>
      <c r="AI594" s="180"/>
      <c r="AJ594" s="180"/>
      <c r="AK594" s="180"/>
      <c r="AL594" s="180"/>
      <c r="AM594" s="180"/>
      <c r="AN594" s="180"/>
      <c r="AO594" s="180"/>
      <c r="AP594" s="180"/>
      <c r="AQ594" s="180"/>
      <c r="AR594" s="180"/>
      <c r="AS594" s="180"/>
      <c r="AT594" s="180"/>
      <c r="AU594" s="180"/>
      <c r="AV594" s="180"/>
      <c r="AW594" s="180"/>
      <c r="AX594" s="180"/>
      <c r="AY594" s="180"/>
      <c r="AZ594" s="180"/>
      <c r="BA594" s="180"/>
      <c r="BB594" s="180"/>
      <c r="BC594" s="180"/>
      <c r="BD594" s="180"/>
      <c r="BE594" s="180"/>
      <c r="BF594" s="180"/>
      <c r="BG594" s="180"/>
      <c r="BH594" s="180"/>
      <c r="BI594" s="180"/>
      <c r="BJ594" s="180"/>
      <c r="BK594" s="180"/>
      <c r="BL594" s="180"/>
      <c r="BM594" s="180"/>
      <c r="BN594" s="180"/>
      <c r="BO594" s="180"/>
      <c r="BP594" s="180"/>
      <c r="BQ594" s="180"/>
      <c r="BR594" s="180"/>
      <c r="BS594" s="180"/>
      <c r="BT594" s="180"/>
      <c r="BU594" s="180"/>
      <c r="BV594" s="180"/>
      <c r="BW594" s="180"/>
      <c r="BX594" s="180"/>
      <c r="BY594" s="180"/>
      <c r="BZ594" s="180"/>
      <c r="CA594" s="180"/>
      <c r="CB594" s="180"/>
      <c r="CC594" s="180"/>
      <c r="CD594" s="180"/>
      <c r="CE594" s="180"/>
      <c r="CF594" s="180"/>
      <c r="CG594" s="180"/>
      <c r="CH594" s="180"/>
      <c r="CI594" s="180"/>
      <c r="CJ594" s="180"/>
      <c r="CK594" s="180"/>
      <c r="CL594" s="180"/>
      <c r="CM594" s="180"/>
      <c r="CN594" s="180"/>
      <c r="CO594" s="180"/>
      <c r="CP594" s="180"/>
      <c r="CQ594" s="180"/>
      <c r="CR594" s="186"/>
      <c r="CS594" s="186"/>
    </row>
    <row r="595">
      <c r="A595" s="186"/>
      <c r="B595" s="186"/>
      <c r="C595" s="347"/>
      <c r="D595" s="180"/>
      <c r="E595" s="186"/>
      <c r="F595" s="180"/>
      <c r="G595" s="180"/>
      <c r="H595" s="180"/>
      <c r="I595" s="180"/>
      <c r="J595" s="180"/>
      <c r="K595" s="180"/>
      <c r="L595" s="180"/>
      <c r="M595" s="180"/>
      <c r="N595" s="180"/>
      <c r="O595" s="180"/>
      <c r="P595" s="180"/>
      <c r="Q595" s="180"/>
      <c r="R595" s="180"/>
      <c r="S595" s="180"/>
      <c r="T595" s="180"/>
      <c r="U595" s="180"/>
      <c r="V595" s="180"/>
      <c r="W595" s="180"/>
      <c r="X595" s="180"/>
      <c r="Y595" s="180"/>
      <c r="Z595" s="180"/>
      <c r="AA595" s="180"/>
      <c r="AB595" s="180"/>
      <c r="AC595" s="180"/>
      <c r="AD595" s="180"/>
      <c r="AE595" s="180"/>
      <c r="AF595" s="180"/>
      <c r="AG595" s="180"/>
      <c r="AH595" s="180"/>
      <c r="AI595" s="180"/>
      <c r="AJ595" s="180"/>
      <c r="AK595" s="180"/>
      <c r="AL595" s="180"/>
      <c r="AM595" s="180"/>
      <c r="AN595" s="180"/>
      <c r="AO595" s="180"/>
      <c r="AP595" s="180"/>
      <c r="AQ595" s="180"/>
      <c r="AR595" s="180"/>
      <c r="AS595" s="180"/>
      <c r="AT595" s="180"/>
      <c r="AU595" s="180"/>
      <c r="AV595" s="180"/>
      <c r="AW595" s="180"/>
      <c r="AX595" s="180"/>
      <c r="AY595" s="180"/>
      <c r="AZ595" s="180"/>
      <c r="BA595" s="180"/>
      <c r="BB595" s="180"/>
      <c r="BC595" s="180"/>
      <c r="BD595" s="180"/>
      <c r="BE595" s="180"/>
      <c r="BF595" s="180"/>
      <c r="BG595" s="180"/>
      <c r="BH595" s="180"/>
      <c r="BI595" s="180"/>
      <c r="BJ595" s="180"/>
      <c r="BK595" s="180"/>
      <c r="BL595" s="180"/>
      <c r="BM595" s="180"/>
      <c r="BN595" s="180"/>
      <c r="BO595" s="180"/>
      <c r="BP595" s="180"/>
      <c r="BQ595" s="180"/>
      <c r="BR595" s="180"/>
      <c r="BS595" s="180"/>
      <c r="BT595" s="180"/>
      <c r="BU595" s="180"/>
      <c r="BV595" s="180"/>
      <c r="BW595" s="180"/>
      <c r="BX595" s="180"/>
      <c r="BY595" s="180"/>
      <c r="BZ595" s="180"/>
      <c r="CA595" s="180"/>
      <c r="CB595" s="180"/>
      <c r="CC595" s="180"/>
      <c r="CD595" s="180"/>
      <c r="CE595" s="180"/>
      <c r="CF595" s="180"/>
      <c r="CG595" s="180"/>
      <c r="CH595" s="180"/>
      <c r="CI595" s="180"/>
      <c r="CJ595" s="180"/>
      <c r="CK595" s="180"/>
      <c r="CL595" s="180"/>
      <c r="CM595" s="180"/>
      <c r="CN595" s="180"/>
      <c r="CO595" s="180"/>
      <c r="CP595" s="180"/>
      <c r="CQ595" s="180"/>
      <c r="CR595" s="186"/>
      <c r="CS595" s="186"/>
    </row>
    <row r="596">
      <c r="A596" s="186"/>
      <c r="B596" s="186"/>
      <c r="C596" s="347"/>
      <c r="D596" s="180"/>
      <c r="E596" s="186"/>
      <c r="F596" s="180"/>
      <c r="G596" s="180"/>
      <c r="H596" s="180"/>
      <c r="I596" s="180"/>
      <c r="J596" s="180"/>
      <c r="K596" s="180"/>
      <c r="L596" s="180"/>
      <c r="M596" s="180"/>
      <c r="N596" s="180"/>
      <c r="O596" s="180"/>
      <c r="P596" s="180"/>
      <c r="Q596" s="180"/>
      <c r="R596" s="180"/>
      <c r="S596" s="180"/>
      <c r="T596" s="180"/>
      <c r="U596" s="180"/>
      <c r="V596" s="180"/>
      <c r="W596" s="180"/>
      <c r="X596" s="180"/>
      <c r="Y596" s="180"/>
      <c r="Z596" s="180"/>
      <c r="AA596" s="180"/>
      <c r="AB596" s="180"/>
      <c r="AC596" s="180"/>
      <c r="AD596" s="180"/>
      <c r="AE596" s="180"/>
      <c r="AF596" s="180"/>
      <c r="AG596" s="180"/>
      <c r="AH596" s="180"/>
      <c r="AI596" s="180"/>
      <c r="AJ596" s="180"/>
      <c r="AK596" s="180"/>
      <c r="AL596" s="180"/>
      <c r="AM596" s="180"/>
      <c r="AN596" s="180"/>
      <c r="AO596" s="180"/>
      <c r="AP596" s="180"/>
      <c r="AQ596" s="180"/>
      <c r="AR596" s="180"/>
      <c r="AS596" s="180"/>
      <c r="AT596" s="180"/>
      <c r="AU596" s="180"/>
      <c r="AV596" s="180"/>
      <c r="AW596" s="180"/>
      <c r="AX596" s="180"/>
      <c r="AY596" s="180"/>
      <c r="AZ596" s="180"/>
      <c r="BA596" s="180"/>
      <c r="BB596" s="180"/>
      <c r="BC596" s="180"/>
      <c r="BD596" s="180"/>
      <c r="BE596" s="180"/>
      <c r="BF596" s="180"/>
      <c r="BG596" s="180"/>
      <c r="BH596" s="180"/>
      <c r="BI596" s="180"/>
      <c r="BJ596" s="180"/>
      <c r="BK596" s="180"/>
      <c r="BL596" s="180"/>
      <c r="BM596" s="180"/>
      <c r="BN596" s="180"/>
      <c r="BO596" s="180"/>
      <c r="BP596" s="180"/>
      <c r="BQ596" s="180"/>
      <c r="BR596" s="180"/>
      <c r="BS596" s="180"/>
      <c r="BT596" s="180"/>
      <c r="BU596" s="180"/>
      <c r="BV596" s="180"/>
      <c r="BW596" s="180"/>
      <c r="BX596" s="180"/>
      <c r="BY596" s="180"/>
      <c r="BZ596" s="180"/>
      <c r="CA596" s="180"/>
      <c r="CB596" s="180"/>
      <c r="CC596" s="180"/>
      <c r="CD596" s="180"/>
      <c r="CE596" s="180"/>
      <c r="CF596" s="180"/>
      <c r="CG596" s="180"/>
      <c r="CH596" s="180"/>
      <c r="CI596" s="180"/>
      <c r="CJ596" s="180"/>
      <c r="CK596" s="180"/>
      <c r="CL596" s="180"/>
      <c r="CM596" s="180"/>
      <c r="CN596" s="180"/>
      <c r="CO596" s="180"/>
      <c r="CP596" s="180"/>
      <c r="CQ596" s="180"/>
      <c r="CR596" s="186"/>
      <c r="CS596" s="186"/>
    </row>
    <row r="597">
      <c r="A597" s="186"/>
      <c r="B597" s="186"/>
      <c r="C597" s="347"/>
      <c r="D597" s="180"/>
      <c r="E597" s="186"/>
      <c r="F597" s="180"/>
      <c r="G597" s="180"/>
      <c r="H597" s="180"/>
      <c r="I597" s="180"/>
      <c r="J597" s="180"/>
      <c r="K597" s="180"/>
      <c r="L597" s="180"/>
      <c r="M597" s="180"/>
      <c r="N597" s="180"/>
      <c r="O597" s="180"/>
      <c r="P597" s="180"/>
      <c r="Q597" s="180"/>
      <c r="R597" s="180"/>
      <c r="S597" s="180"/>
      <c r="T597" s="180"/>
      <c r="U597" s="180"/>
      <c r="V597" s="180"/>
      <c r="W597" s="180"/>
      <c r="X597" s="180"/>
      <c r="Y597" s="180"/>
      <c r="Z597" s="180"/>
      <c r="AA597" s="180"/>
      <c r="AB597" s="180"/>
      <c r="AC597" s="180"/>
      <c r="AD597" s="180"/>
      <c r="AE597" s="180"/>
      <c r="AF597" s="180"/>
      <c r="AG597" s="180"/>
      <c r="AH597" s="180"/>
      <c r="AI597" s="180"/>
      <c r="AJ597" s="180"/>
      <c r="AK597" s="180"/>
      <c r="AL597" s="180"/>
      <c r="AM597" s="180"/>
      <c r="AN597" s="180"/>
      <c r="AO597" s="180"/>
      <c r="AP597" s="180"/>
      <c r="AQ597" s="180"/>
      <c r="AR597" s="180"/>
      <c r="AS597" s="180"/>
      <c r="AT597" s="180"/>
      <c r="AU597" s="180"/>
      <c r="AV597" s="180"/>
      <c r="AW597" s="180"/>
      <c r="AX597" s="180"/>
      <c r="AY597" s="180"/>
      <c r="AZ597" s="180"/>
      <c r="BA597" s="180"/>
      <c r="BB597" s="180"/>
      <c r="BC597" s="180"/>
      <c r="BD597" s="180"/>
      <c r="BE597" s="180"/>
      <c r="BF597" s="180"/>
      <c r="BG597" s="180"/>
      <c r="BH597" s="180"/>
      <c r="BI597" s="180"/>
      <c r="BJ597" s="180"/>
      <c r="BK597" s="180"/>
      <c r="BL597" s="180"/>
      <c r="BM597" s="180"/>
      <c r="BN597" s="180"/>
      <c r="BO597" s="180"/>
      <c r="BP597" s="180"/>
      <c r="BQ597" s="180"/>
      <c r="BR597" s="180"/>
      <c r="BS597" s="180"/>
      <c r="BT597" s="180"/>
      <c r="BU597" s="180"/>
      <c r="BV597" s="180"/>
      <c r="BW597" s="180"/>
      <c r="BX597" s="180"/>
      <c r="BY597" s="180"/>
      <c r="BZ597" s="180"/>
      <c r="CA597" s="180"/>
      <c r="CB597" s="180"/>
      <c r="CC597" s="180"/>
      <c r="CD597" s="180"/>
      <c r="CE597" s="180"/>
      <c r="CF597" s="180"/>
      <c r="CG597" s="180"/>
      <c r="CH597" s="180"/>
      <c r="CI597" s="180"/>
      <c r="CJ597" s="180"/>
      <c r="CK597" s="180"/>
      <c r="CL597" s="180"/>
      <c r="CM597" s="180"/>
      <c r="CN597" s="180"/>
      <c r="CO597" s="180"/>
      <c r="CP597" s="180"/>
      <c r="CQ597" s="180"/>
      <c r="CR597" s="186"/>
      <c r="CS597" s="186"/>
    </row>
    <row r="598">
      <c r="A598" s="186"/>
      <c r="B598" s="186"/>
      <c r="C598" s="347"/>
      <c r="D598" s="180"/>
      <c r="E598" s="186"/>
      <c r="F598" s="180"/>
      <c r="G598" s="180"/>
      <c r="H598" s="180"/>
      <c r="I598" s="180"/>
      <c r="J598" s="180"/>
      <c r="K598" s="180"/>
      <c r="L598" s="180"/>
      <c r="M598" s="180"/>
      <c r="N598" s="180"/>
      <c r="O598" s="180"/>
      <c r="P598" s="180"/>
      <c r="Q598" s="180"/>
      <c r="R598" s="180"/>
      <c r="S598" s="180"/>
      <c r="T598" s="180"/>
      <c r="U598" s="180"/>
      <c r="V598" s="180"/>
      <c r="W598" s="180"/>
      <c r="X598" s="180"/>
      <c r="Y598" s="180"/>
      <c r="Z598" s="180"/>
      <c r="AA598" s="180"/>
      <c r="AB598" s="180"/>
      <c r="AC598" s="180"/>
      <c r="AD598" s="180"/>
      <c r="AE598" s="180"/>
      <c r="AF598" s="180"/>
      <c r="AG598" s="180"/>
      <c r="AH598" s="180"/>
      <c r="AI598" s="180"/>
      <c r="AJ598" s="180"/>
      <c r="AK598" s="180"/>
      <c r="AL598" s="180"/>
      <c r="AM598" s="180"/>
      <c r="AN598" s="180"/>
      <c r="AO598" s="180"/>
      <c r="AP598" s="180"/>
      <c r="AQ598" s="180"/>
      <c r="AR598" s="180"/>
      <c r="AS598" s="180"/>
      <c r="AT598" s="180"/>
      <c r="AU598" s="180"/>
      <c r="AV598" s="180"/>
      <c r="AW598" s="180"/>
      <c r="AX598" s="180"/>
      <c r="AY598" s="180"/>
      <c r="AZ598" s="180"/>
      <c r="BA598" s="180"/>
      <c r="BB598" s="180"/>
      <c r="BC598" s="180"/>
      <c r="BD598" s="180"/>
      <c r="BE598" s="180"/>
      <c r="BF598" s="180"/>
      <c r="BG598" s="180"/>
      <c r="BH598" s="180"/>
      <c r="BI598" s="180"/>
      <c r="BJ598" s="180"/>
      <c r="BK598" s="180"/>
      <c r="BL598" s="180"/>
      <c r="BM598" s="180"/>
      <c r="BN598" s="180"/>
      <c r="BO598" s="180"/>
      <c r="BP598" s="180"/>
      <c r="BQ598" s="180"/>
      <c r="BR598" s="180"/>
      <c r="BS598" s="180"/>
      <c r="BT598" s="180"/>
      <c r="BU598" s="180"/>
      <c r="BV598" s="180"/>
      <c r="BW598" s="180"/>
      <c r="BX598" s="180"/>
      <c r="BY598" s="180"/>
      <c r="BZ598" s="180"/>
      <c r="CA598" s="180"/>
      <c r="CB598" s="180"/>
      <c r="CC598" s="180"/>
      <c r="CD598" s="180"/>
      <c r="CE598" s="180"/>
      <c r="CF598" s="180"/>
      <c r="CG598" s="180"/>
      <c r="CH598" s="180"/>
      <c r="CI598" s="180"/>
      <c r="CJ598" s="180"/>
      <c r="CK598" s="180"/>
      <c r="CL598" s="180"/>
      <c r="CM598" s="180"/>
      <c r="CN598" s="180"/>
      <c r="CO598" s="180"/>
      <c r="CP598" s="180"/>
      <c r="CQ598" s="180"/>
      <c r="CR598" s="186"/>
      <c r="CS598" s="186"/>
    </row>
    <row r="599">
      <c r="A599" s="186"/>
      <c r="B599" s="186"/>
      <c r="C599" s="347"/>
      <c r="D599" s="180"/>
      <c r="E599" s="186"/>
      <c r="F599" s="180"/>
      <c r="G599" s="180"/>
      <c r="H599" s="180"/>
      <c r="I599" s="180"/>
      <c r="J599" s="180"/>
      <c r="K599" s="180"/>
      <c r="L599" s="180"/>
      <c r="M599" s="180"/>
      <c r="N599" s="180"/>
      <c r="O599" s="180"/>
      <c r="P599" s="180"/>
      <c r="Q599" s="180"/>
      <c r="R599" s="180"/>
      <c r="S599" s="180"/>
      <c r="T599" s="180"/>
      <c r="U599" s="180"/>
      <c r="V599" s="180"/>
      <c r="W599" s="180"/>
      <c r="X599" s="180"/>
      <c r="Y599" s="180"/>
      <c r="Z599" s="180"/>
      <c r="AA599" s="180"/>
      <c r="AB599" s="180"/>
      <c r="AC599" s="180"/>
      <c r="AD599" s="180"/>
      <c r="AE599" s="180"/>
      <c r="AF599" s="180"/>
      <c r="AG599" s="180"/>
      <c r="AH599" s="180"/>
      <c r="AI599" s="180"/>
      <c r="AJ599" s="180"/>
      <c r="AK599" s="180"/>
      <c r="AL599" s="180"/>
      <c r="AM599" s="180"/>
      <c r="AN599" s="180"/>
      <c r="AO599" s="180"/>
      <c r="AP599" s="180"/>
      <c r="AQ599" s="180"/>
      <c r="AR599" s="180"/>
      <c r="AS599" s="180"/>
      <c r="AT599" s="180"/>
      <c r="AU599" s="180"/>
      <c r="AV599" s="180"/>
      <c r="AW599" s="180"/>
      <c r="AX599" s="180"/>
      <c r="AY599" s="180"/>
      <c r="AZ599" s="180"/>
      <c r="BA599" s="180"/>
      <c r="BB599" s="180"/>
      <c r="BC599" s="180"/>
      <c r="BD599" s="180"/>
      <c r="BE599" s="180"/>
      <c r="BF599" s="180"/>
      <c r="BG599" s="180"/>
      <c r="BH599" s="180"/>
      <c r="BI599" s="180"/>
      <c r="BJ599" s="180"/>
      <c r="BK599" s="180"/>
      <c r="BL599" s="180"/>
      <c r="BM599" s="180"/>
      <c r="BN599" s="180"/>
      <c r="BO599" s="180"/>
      <c r="BP599" s="180"/>
      <c r="BQ599" s="180"/>
      <c r="BR599" s="180"/>
      <c r="BS599" s="180"/>
      <c r="BT599" s="180"/>
      <c r="BU599" s="180"/>
      <c r="BV599" s="180"/>
      <c r="BW599" s="180"/>
      <c r="BX599" s="180"/>
      <c r="BY599" s="180"/>
      <c r="BZ599" s="180"/>
      <c r="CA599" s="180"/>
      <c r="CB599" s="180"/>
      <c r="CC599" s="180"/>
      <c r="CD599" s="180"/>
      <c r="CE599" s="180"/>
      <c r="CF599" s="180"/>
      <c r="CG599" s="180"/>
      <c r="CH599" s="180"/>
      <c r="CI599" s="180"/>
      <c r="CJ599" s="180"/>
      <c r="CK599" s="180"/>
      <c r="CL599" s="180"/>
      <c r="CM599" s="180"/>
      <c r="CN599" s="180"/>
      <c r="CO599" s="180"/>
      <c r="CP599" s="180"/>
      <c r="CQ599" s="180"/>
      <c r="CR599" s="186"/>
      <c r="CS599" s="186"/>
    </row>
    <row r="600">
      <c r="A600" s="186"/>
      <c r="B600" s="186"/>
      <c r="C600" s="347"/>
      <c r="D600" s="180"/>
      <c r="E600" s="186"/>
      <c r="F600" s="180"/>
      <c r="G600" s="180"/>
      <c r="H600" s="180"/>
      <c r="I600" s="180"/>
      <c r="J600" s="180"/>
      <c r="K600" s="180"/>
      <c r="L600" s="180"/>
      <c r="M600" s="180"/>
      <c r="N600" s="180"/>
      <c r="O600" s="180"/>
      <c r="P600" s="180"/>
      <c r="Q600" s="180"/>
      <c r="R600" s="180"/>
      <c r="S600" s="180"/>
      <c r="T600" s="180"/>
      <c r="U600" s="180"/>
      <c r="V600" s="180"/>
      <c r="W600" s="180"/>
      <c r="X600" s="180"/>
      <c r="Y600" s="180"/>
      <c r="Z600" s="180"/>
      <c r="AA600" s="180"/>
      <c r="AB600" s="180"/>
      <c r="AC600" s="180"/>
      <c r="AD600" s="180"/>
      <c r="AE600" s="180"/>
      <c r="AF600" s="180"/>
      <c r="AG600" s="180"/>
      <c r="AH600" s="180"/>
      <c r="AI600" s="180"/>
      <c r="AJ600" s="180"/>
      <c r="AK600" s="180"/>
      <c r="AL600" s="180"/>
      <c r="AM600" s="180"/>
      <c r="AN600" s="180"/>
      <c r="AO600" s="180"/>
      <c r="AP600" s="180"/>
      <c r="AQ600" s="180"/>
      <c r="AR600" s="180"/>
      <c r="AS600" s="180"/>
      <c r="AT600" s="180"/>
      <c r="AU600" s="180"/>
      <c r="AV600" s="180"/>
      <c r="AW600" s="180"/>
      <c r="AX600" s="180"/>
      <c r="AY600" s="180"/>
      <c r="AZ600" s="180"/>
      <c r="BA600" s="180"/>
      <c r="BB600" s="180"/>
      <c r="BC600" s="180"/>
      <c r="BD600" s="180"/>
      <c r="BE600" s="180"/>
      <c r="BF600" s="180"/>
      <c r="BG600" s="180"/>
      <c r="BH600" s="180"/>
      <c r="BI600" s="180"/>
      <c r="BJ600" s="180"/>
      <c r="BK600" s="180"/>
      <c r="BL600" s="180"/>
      <c r="BM600" s="180"/>
      <c r="BN600" s="180"/>
      <c r="BO600" s="180"/>
      <c r="BP600" s="180"/>
      <c r="BQ600" s="180"/>
      <c r="BR600" s="180"/>
      <c r="BS600" s="180"/>
      <c r="BT600" s="180"/>
      <c r="BU600" s="180"/>
      <c r="BV600" s="180"/>
      <c r="BW600" s="180"/>
      <c r="BX600" s="180"/>
      <c r="BY600" s="180"/>
      <c r="BZ600" s="180"/>
      <c r="CA600" s="180"/>
      <c r="CB600" s="180"/>
      <c r="CC600" s="180"/>
      <c r="CD600" s="180"/>
      <c r="CE600" s="180"/>
      <c r="CF600" s="180"/>
      <c r="CG600" s="180"/>
      <c r="CH600" s="180"/>
      <c r="CI600" s="180"/>
      <c r="CJ600" s="180"/>
      <c r="CK600" s="180"/>
      <c r="CL600" s="180"/>
      <c r="CM600" s="180"/>
      <c r="CN600" s="180"/>
      <c r="CO600" s="180"/>
      <c r="CP600" s="180"/>
      <c r="CQ600" s="180"/>
      <c r="CR600" s="186"/>
      <c r="CS600" s="186"/>
    </row>
    <row r="601">
      <c r="A601" s="186"/>
      <c r="B601" s="186"/>
      <c r="C601" s="347"/>
      <c r="D601" s="180"/>
      <c r="E601" s="186"/>
      <c r="F601" s="180"/>
      <c r="G601" s="180"/>
      <c r="H601" s="180"/>
      <c r="I601" s="180"/>
      <c r="J601" s="180"/>
      <c r="K601" s="180"/>
      <c r="L601" s="180"/>
      <c r="M601" s="180"/>
      <c r="N601" s="180"/>
      <c r="O601" s="180"/>
      <c r="P601" s="180"/>
      <c r="Q601" s="180"/>
      <c r="R601" s="180"/>
      <c r="S601" s="180"/>
      <c r="T601" s="180"/>
      <c r="U601" s="180"/>
      <c r="V601" s="180"/>
      <c r="W601" s="180"/>
      <c r="X601" s="180"/>
      <c r="Y601" s="180"/>
      <c r="Z601" s="180"/>
      <c r="AA601" s="180"/>
      <c r="AB601" s="180"/>
      <c r="AC601" s="180"/>
      <c r="AD601" s="180"/>
      <c r="AE601" s="180"/>
      <c r="AF601" s="180"/>
      <c r="AG601" s="180"/>
      <c r="AH601" s="180"/>
      <c r="AI601" s="180"/>
      <c r="AJ601" s="180"/>
      <c r="AK601" s="180"/>
      <c r="AL601" s="180"/>
      <c r="AM601" s="180"/>
      <c r="AN601" s="180"/>
      <c r="AO601" s="180"/>
      <c r="AP601" s="180"/>
      <c r="AQ601" s="180"/>
      <c r="AR601" s="180"/>
      <c r="AS601" s="180"/>
      <c r="AT601" s="180"/>
      <c r="AU601" s="180"/>
      <c r="AV601" s="180"/>
      <c r="AW601" s="180"/>
      <c r="AX601" s="180"/>
      <c r="AY601" s="180"/>
      <c r="AZ601" s="180"/>
      <c r="BA601" s="180"/>
      <c r="BB601" s="180"/>
      <c r="BC601" s="180"/>
      <c r="BD601" s="180"/>
      <c r="BE601" s="180"/>
      <c r="BF601" s="180"/>
      <c r="BG601" s="180"/>
      <c r="BH601" s="180"/>
      <c r="BI601" s="180"/>
      <c r="BJ601" s="180"/>
      <c r="BK601" s="180"/>
      <c r="BL601" s="180"/>
      <c r="BM601" s="180"/>
      <c r="BN601" s="180"/>
      <c r="BO601" s="180"/>
      <c r="BP601" s="180"/>
      <c r="BQ601" s="180"/>
      <c r="BR601" s="180"/>
      <c r="BS601" s="180"/>
      <c r="BT601" s="180"/>
      <c r="BU601" s="180"/>
      <c r="BV601" s="180"/>
      <c r="BW601" s="180"/>
      <c r="BX601" s="180"/>
      <c r="BY601" s="180"/>
      <c r="BZ601" s="180"/>
      <c r="CA601" s="180"/>
      <c r="CB601" s="180"/>
      <c r="CC601" s="180"/>
      <c r="CD601" s="180"/>
      <c r="CE601" s="180"/>
      <c r="CF601" s="180"/>
      <c r="CG601" s="180"/>
      <c r="CH601" s="180"/>
      <c r="CI601" s="180"/>
      <c r="CJ601" s="180"/>
      <c r="CK601" s="180"/>
      <c r="CL601" s="180"/>
      <c r="CM601" s="180"/>
      <c r="CN601" s="180"/>
      <c r="CO601" s="180"/>
      <c r="CP601" s="180"/>
      <c r="CQ601" s="180"/>
      <c r="CR601" s="186"/>
      <c r="CS601" s="186"/>
    </row>
    <row r="602">
      <c r="A602" s="186"/>
      <c r="B602" s="186"/>
      <c r="C602" s="347"/>
      <c r="D602" s="180"/>
      <c r="E602" s="186"/>
      <c r="F602" s="180"/>
      <c r="G602" s="180"/>
      <c r="H602" s="180"/>
      <c r="I602" s="180"/>
      <c r="J602" s="180"/>
      <c r="K602" s="180"/>
      <c r="L602" s="180"/>
      <c r="M602" s="180"/>
      <c r="N602" s="180"/>
      <c r="O602" s="180"/>
      <c r="P602" s="180"/>
      <c r="Q602" s="180"/>
      <c r="R602" s="180"/>
      <c r="S602" s="180"/>
      <c r="T602" s="180"/>
      <c r="U602" s="180"/>
      <c r="V602" s="180"/>
      <c r="W602" s="180"/>
      <c r="X602" s="180"/>
      <c r="Y602" s="180"/>
      <c r="Z602" s="180"/>
      <c r="AA602" s="180"/>
      <c r="AB602" s="180"/>
      <c r="AC602" s="180"/>
      <c r="AD602" s="180"/>
      <c r="AE602" s="180"/>
      <c r="AF602" s="180"/>
      <c r="AG602" s="180"/>
      <c r="AH602" s="180"/>
      <c r="AI602" s="180"/>
      <c r="AJ602" s="180"/>
      <c r="AK602" s="180"/>
      <c r="AL602" s="180"/>
      <c r="AM602" s="180"/>
      <c r="AN602" s="180"/>
      <c r="AO602" s="180"/>
      <c r="AP602" s="180"/>
      <c r="AQ602" s="180"/>
      <c r="AR602" s="180"/>
      <c r="AS602" s="180"/>
      <c r="AT602" s="180"/>
      <c r="AU602" s="180"/>
      <c r="AV602" s="180"/>
      <c r="AW602" s="180"/>
      <c r="AX602" s="180"/>
      <c r="AY602" s="180"/>
      <c r="AZ602" s="180"/>
      <c r="BA602" s="180"/>
      <c r="BB602" s="180"/>
      <c r="BC602" s="180"/>
      <c r="BD602" s="180"/>
      <c r="BE602" s="180"/>
      <c r="BF602" s="180"/>
      <c r="BG602" s="180"/>
      <c r="BH602" s="180"/>
      <c r="BI602" s="180"/>
      <c r="BJ602" s="180"/>
      <c r="BK602" s="180"/>
      <c r="BL602" s="180"/>
      <c r="BM602" s="180"/>
      <c r="BN602" s="180"/>
      <c r="BO602" s="180"/>
      <c r="BP602" s="180"/>
      <c r="BQ602" s="180"/>
      <c r="BR602" s="180"/>
      <c r="BS602" s="180"/>
      <c r="BT602" s="180"/>
      <c r="BU602" s="180"/>
      <c r="BV602" s="180"/>
      <c r="BW602" s="180"/>
      <c r="BX602" s="180"/>
      <c r="BY602" s="180"/>
      <c r="BZ602" s="180"/>
      <c r="CA602" s="180"/>
      <c r="CB602" s="180"/>
      <c r="CC602" s="180"/>
      <c r="CD602" s="180"/>
      <c r="CE602" s="180"/>
      <c r="CF602" s="180"/>
      <c r="CG602" s="180"/>
      <c r="CH602" s="180"/>
      <c r="CI602" s="180"/>
      <c r="CJ602" s="180"/>
      <c r="CK602" s="180"/>
      <c r="CL602" s="180"/>
      <c r="CM602" s="180"/>
      <c r="CN602" s="180"/>
      <c r="CO602" s="180"/>
      <c r="CP602" s="180"/>
      <c r="CQ602" s="180"/>
      <c r="CR602" s="186"/>
      <c r="CS602" s="186"/>
    </row>
    <row r="603">
      <c r="A603" s="186"/>
      <c r="B603" s="186"/>
      <c r="C603" s="347"/>
      <c r="D603" s="180"/>
      <c r="E603" s="186"/>
      <c r="F603" s="180"/>
      <c r="G603" s="180"/>
      <c r="H603" s="180"/>
      <c r="I603" s="180"/>
      <c r="J603" s="180"/>
      <c r="K603" s="180"/>
      <c r="L603" s="180"/>
      <c r="M603" s="180"/>
      <c r="N603" s="180"/>
      <c r="O603" s="180"/>
      <c r="P603" s="180"/>
      <c r="Q603" s="180"/>
      <c r="R603" s="180"/>
      <c r="S603" s="180"/>
      <c r="T603" s="180"/>
      <c r="U603" s="180"/>
      <c r="V603" s="180"/>
      <c r="W603" s="180"/>
      <c r="X603" s="180"/>
      <c r="Y603" s="180"/>
      <c r="Z603" s="180"/>
      <c r="AA603" s="180"/>
      <c r="AB603" s="180"/>
      <c r="AC603" s="180"/>
      <c r="AD603" s="180"/>
      <c r="AE603" s="180"/>
      <c r="AF603" s="180"/>
      <c r="AG603" s="180"/>
      <c r="AH603" s="180"/>
      <c r="AI603" s="180"/>
      <c r="AJ603" s="180"/>
      <c r="AK603" s="180"/>
      <c r="AL603" s="180"/>
      <c r="AM603" s="180"/>
      <c r="AN603" s="180"/>
      <c r="AO603" s="180"/>
      <c r="AP603" s="180"/>
      <c r="AQ603" s="180"/>
      <c r="AR603" s="180"/>
      <c r="AS603" s="180"/>
      <c r="AT603" s="180"/>
      <c r="AU603" s="180"/>
      <c r="AV603" s="180"/>
      <c r="AW603" s="180"/>
      <c r="AX603" s="180"/>
      <c r="AY603" s="180"/>
      <c r="AZ603" s="180"/>
      <c r="BA603" s="180"/>
      <c r="BB603" s="180"/>
      <c r="BC603" s="180"/>
      <c r="BD603" s="180"/>
      <c r="BE603" s="180"/>
      <c r="BF603" s="180"/>
      <c r="BG603" s="180"/>
      <c r="BH603" s="180"/>
      <c r="BI603" s="180"/>
      <c r="BJ603" s="180"/>
      <c r="BK603" s="180"/>
      <c r="BL603" s="180"/>
      <c r="BM603" s="180"/>
      <c r="BN603" s="180"/>
      <c r="BO603" s="180"/>
      <c r="BP603" s="180"/>
      <c r="BQ603" s="180"/>
      <c r="BR603" s="180"/>
      <c r="BS603" s="180"/>
      <c r="BT603" s="180"/>
      <c r="BU603" s="180"/>
      <c r="BV603" s="180"/>
      <c r="BW603" s="180"/>
      <c r="BX603" s="180"/>
      <c r="BY603" s="180"/>
      <c r="BZ603" s="180"/>
      <c r="CA603" s="180"/>
      <c r="CB603" s="180"/>
      <c r="CC603" s="180"/>
      <c r="CD603" s="180"/>
      <c r="CE603" s="180"/>
      <c r="CF603" s="180"/>
      <c r="CG603" s="180"/>
      <c r="CH603" s="180"/>
      <c r="CI603" s="180"/>
      <c r="CJ603" s="180"/>
      <c r="CK603" s="180"/>
      <c r="CL603" s="180"/>
      <c r="CM603" s="180"/>
      <c r="CN603" s="180"/>
      <c r="CO603" s="180"/>
      <c r="CP603" s="180"/>
      <c r="CQ603" s="180"/>
      <c r="CR603" s="186"/>
      <c r="CS603" s="186"/>
    </row>
    <row r="604">
      <c r="A604" s="186"/>
      <c r="B604" s="186"/>
      <c r="C604" s="347"/>
      <c r="D604" s="180"/>
      <c r="E604" s="186"/>
      <c r="F604" s="180"/>
      <c r="G604" s="180"/>
      <c r="H604" s="180"/>
      <c r="I604" s="180"/>
      <c r="J604" s="180"/>
      <c r="K604" s="180"/>
      <c r="L604" s="180"/>
      <c r="M604" s="180"/>
      <c r="N604" s="180"/>
      <c r="O604" s="180"/>
      <c r="P604" s="180"/>
      <c r="Q604" s="180"/>
      <c r="R604" s="180"/>
      <c r="S604" s="180"/>
      <c r="T604" s="180"/>
      <c r="U604" s="180"/>
      <c r="V604" s="180"/>
      <c r="W604" s="180"/>
      <c r="X604" s="180"/>
      <c r="Y604" s="180"/>
      <c r="Z604" s="180"/>
      <c r="AA604" s="180"/>
      <c r="AB604" s="180"/>
      <c r="AC604" s="180"/>
      <c r="AD604" s="180"/>
      <c r="AE604" s="180"/>
      <c r="AF604" s="180"/>
      <c r="AG604" s="180"/>
      <c r="AH604" s="180"/>
      <c r="AI604" s="180"/>
      <c r="AJ604" s="180"/>
      <c r="AK604" s="180"/>
      <c r="AL604" s="180"/>
      <c r="AM604" s="180"/>
      <c r="AN604" s="180"/>
      <c r="AO604" s="180"/>
      <c r="AP604" s="180"/>
      <c r="AQ604" s="180"/>
      <c r="AR604" s="180"/>
      <c r="AS604" s="180"/>
      <c r="AT604" s="180"/>
      <c r="AU604" s="180"/>
      <c r="AV604" s="180"/>
      <c r="AW604" s="180"/>
      <c r="AX604" s="180"/>
      <c r="AY604" s="180"/>
      <c r="AZ604" s="180"/>
      <c r="BA604" s="180"/>
      <c r="BB604" s="180"/>
      <c r="BC604" s="180"/>
      <c r="BD604" s="180"/>
      <c r="BE604" s="180"/>
      <c r="BF604" s="180"/>
      <c r="BG604" s="180"/>
      <c r="BH604" s="180"/>
      <c r="BI604" s="180"/>
      <c r="BJ604" s="180"/>
      <c r="BK604" s="180"/>
      <c r="BL604" s="180"/>
      <c r="BM604" s="180"/>
      <c r="BN604" s="180"/>
      <c r="BO604" s="180"/>
      <c r="BP604" s="180"/>
      <c r="BQ604" s="180"/>
      <c r="BR604" s="180"/>
      <c r="BS604" s="180"/>
      <c r="BT604" s="180"/>
      <c r="BU604" s="180"/>
      <c r="BV604" s="180"/>
      <c r="BW604" s="180"/>
      <c r="BX604" s="180"/>
      <c r="BY604" s="180"/>
      <c r="BZ604" s="180"/>
      <c r="CA604" s="180"/>
      <c r="CB604" s="180"/>
      <c r="CC604" s="180"/>
      <c r="CD604" s="180"/>
      <c r="CE604" s="180"/>
      <c r="CF604" s="180"/>
      <c r="CG604" s="180"/>
      <c r="CH604" s="180"/>
      <c r="CI604" s="180"/>
      <c r="CJ604" s="180"/>
      <c r="CK604" s="180"/>
      <c r="CL604" s="180"/>
      <c r="CM604" s="180"/>
      <c r="CN604" s="180"/>
      <c r="CO604" s="180"/>
      <c r="CP604" s="180"/>
      <c r="CQ604" s="180"/>
      <c r="CR604" s="186"/>
      <c r="CS604" s="186"/>
    </row>
    <row r="605">
      <c r="A605" s="186"/>
      <c r="B605" s="186"/>
      <c r="C605" s="347"/>
      <c r="D605" s="180"/>
      <c r="E605" s="186"/>
      <c r="F605" s="180"/>
      <c r="G605" s="180"/>
      <c r="H605" s="180"/>
      <c r="I605" s="180"/>
      <c r="J605" s="180"/>
      <c r="K605" s="180"/>
      <c r="L605" s="180"/>
      <c r="M605" s="180"/>
      <c r="N605" s="180"/>
      <c r="O605" s="180"/>
      <c r="P605" s="180"/>
      <c r="Q605" s="180"/>
      <c r="R605" s="180"/>
      <c r="S605" s="180"/>
      <c r="T605" s="180"/>
      <c r="U605" s="180"/>
      <c r="V605" s="180"/>
      <c r="W605" s="180"/>
      <c r="X605" s="180"/>
      <c r="Y605" s="180"/>
      <c r="Z605" s="180"/>
      <c r="AA605" s="180"/>
      <c r="AB605" s="180"/>
      <c r="AC605" s="180"/>
      <c r="AD605" s="180"/>
      <c r="AE605" s="180"/>
      <c r="AF605" s="180"/>
      <c r="AG605" s="180"/>
      <c r="AH605" s="180"/>
      <c r="AI605" s="180"/>
      <c r="AJ605" s="180"/>
      <c r="AK605" s="180"/>
      <c r="AL605" s="180"/>
      <c r="AM605" s="180"/>
      <c r="AN605" s="180"/>
      <c r="AO605" s="180"/>
      <c r="AP605" s="180"/>
      <c r="AQ605" s="180"/>
      <c r="AR605" s="180"/>
      <c r="AS605" s="180"/>
      <c r="AT605" s="180"/>
      <c r="AU605" s="180"/>
      <c r="AV605" s="180"/>
      <c r="AW605" s="180"/>
      <c r="AX605" s="180"/>
      <c r="AY605" s="180"/>
      <c r="AZ605" s="180"/>
      <c r="BA605" s="180"/>
      <c r="BB605" s="180"/>
      <c r="BC605" s="180"/>
      <c r="BD605" s="180"/>
      <c r="BE605" s="180"/>
      <c r="BF605" s="180"/>
      <c r="BG605" s="180"/>
      <c r="BH605" s="180"/>
      <c r="BI605" s="180"/>
      <c r="BJ605" s="180"/>
      <c r="BK605" s="180"/>
      <c r="BL605" s="180"/>
      <c r="BM605" s="180"/>
      <c r="BN605" s="180"/>
      <c r="BO605" s="180"/>
      <c r="BP605" s="180"/>
      <c r="BQ605" s="180"/>
      <c r="BR605" s="180"/>
      <c r="BS605" s="180"/>
      <c r="BT605" s="180"/>
      <c r="BU605" s="180"/>
      <c r="BV605" s="180"/>
      <c r="BW605" s="180"/>
      <c r="BX605" s="180"/>
      <c r="BY605" s="180"/>
      <c r="BZ605" s="180"/>
      <c r="CA605" s="180"/>
      <c r="CB605" s="180"/>
      <c r="CC605" s="180"/>
      <c r="CD605" s="180"/>
      <c r="CE605" s="180"/>
      <c r="CF605" s="180"/>
      <c r="CG605" s="180"/>
      <c r="CH605" s="180"/>
      <c r="CI605" s="180"/>
      <c r="CJ605" s="180"/>
      <c r="CK605" s="180"/>
      <c r="CL605" s="180"/>
      <c r="CM605" s="180"/>
      <c r="CN605" s="180"/>
      <c r="CO605" s="180"/>
      <c r="CP605" s="180"/>
      <c r="CQ605" s="180"/>
      <c r="CR605" s="186"/>
      <c r="CS605" s="186"/>
    </row>
    <row r="606">
      <c r="A606" s="186"/>
      <c r="B606" s="186"/>
      <c r="C606" s="347"/>
      <c r="D606" s="180"/>
      <c r="E606" s="186"/>
      <c r="F606" s="180"/>
      <c r="G606" s="180"/>
      <c r="H606" s="180"/>
      <c r="I606" s="180"/>
      <c r="J606" s="180"/>
      <c r="K606" s="180"/>
      <c r="L606" s="180"/>
      <c r="M606" s="180"/>
      <c r="N606" s="180"/>
      <c r="O606" s="180"/>
      <c r="P606" s="180"/>
      <c r="Q606" s="180"/>
      <c r="R606" s="180"/>
      <c r="S606" s="180"/>
      <c r="T606" s="180"/>
      <c r="U606" s="180"/>
      <c r="V606" s="180"/>
      <c r="W606" s="180"/>
      <c r="X606" s="180"/>
      <c r="Y606" s="180"/>
      <c r="Z606" s="180"/>
      <c r="AA606" s="180"/>
      <c r="AB606" s="180"/>
      <c r="AC606" s="180"/>
      <c r="AD606" s="180"/>
      <c r="AE606" s="180"/>
      <c r="AF606" s="180"/>
      <c r="AG606" s="180"/>
      <c r="AH606" s="180"/>
      <c r="AI606" s="180"/>
      <c r="AJ606" s="180"/>
      <c r="AK606" s="180"/>
      <c r="AL606" s="180"/>
      <c r="AM606" s="180"/>
      <c r="AN606" s="180"/>
      <c r="AO606" s="180"/>
      <c r="AP606" s="180"/>
      <c r="AQ606" s="180"/>
      <c r="AR606" s="180"/>
      <c r="AS606" s="180"/>
      <c r="AT606" s="180"/>
      <c r="AU606" s="180"/>
      <c r="AV606" s="180"/>
      <c r="AW606" s="180"/>
      <c r="AX606" s="180"/>
      <c r="AY606" s="180"/>
      <c r="AZ606" s="180"/>
      <c r="BA606" s="180"/>
      <c r="BB606" s="180"/>
      <c r="BC606" s="180"/>
      <c r="BD606" s="180"/>
      <c r="BE606" s="180"/>
      <c r="BF606" s="180"/>
      <c r="BG606" s="180"/>
      <c r="BH606" s="180"/>
      <c r="BI606" s="180"/>
      <c r="BJ606" s="180"/>
      <c r="BK606" s="180"/>
      <c r="BL606" s="180"/>
      <c r="BM606" s="180"/>
      <c r="BN606" s="180"/>
      <c r="BO606" s="180"/>
      <c r="BP606" s="180"/>
      <c r="BQ606" s="180"/>
      <c r="BR606" s="180"/>
      <c r="BS606" s="180"/>
      <c r="BT606" s="180"/>
      <c r="BU606" s="180"/>
      <c r="BV606" s="180"/>
      <c r="BW606" s="180"/>
      <c r="BX606" s="180"/>
      <c r="BY606" s="180"/>
      <c r="BZ606" s="180"/>
      <c r="CA606" s="180"/>
      <c r="CB606" s="180"/>
      <c r="CC606" s="180"/>
      <c r="CD606" s="180"/>
      <c r="CE606" s="180"/>
      <c r="CF606" s="180"/>
      <c r="CG606" s="180"/>
      <c r="CH606" s="180"/>
      <c r="CI606" s="180"/>
      <c r="CJ606" s="180"/>
      <c r="CK606" s="180"/>
      <c r="CL606" s="180"/>
      <c r="CM606" s="180"/>
      <c r="CN606" s="180"/>
      <c r="CO606" s="180"/>
      <c r="CP606" s="180"/>
      <c r="CQ606" s="180"/>
      <c r="CR606" s="186"/>
      <c r="CS606" s="186"/>
    </row>
    <row r="607">
      <c r="A607" s="186"/>
      <c r="B607" s="186"/>
      <c r="C607" s="347"/>
      <c r="D607" s="180"/>
      <c r="E607" s="186"/>
      <c r="F607" s="180"/>
      <c r="G607" s="180"/>
      <c r="H607" s="180"/>
      <c r="I607" s="180"/>
      <c r="J607" s="180"/>
      <c r="K607" s="180"/>
      <c r="L607" s="180"/>
      <c r="M607" s="180"/>
      <c r="N607" s="180"/>
      <c r="O607" s="180"/>
      <c r="P607" s="180"/>
      <c r="Q607" s="180"/>
      <c r="R607" s="180"/>
      <c r="S607" s="180"/>
      <c r="T607" s="180"/>
      <c r="U607" s="180"/>
      <c r="V607" s="180"/>
      <c r="W607" s="180"/>
      <c r="X607" s="180"/>
      <c r="Y607" s="180"/>
      <c r="Z607" s="180"/>
      <c r="AA607" s="180"/>
      <c r="AB607" s="180"/>
      <c r="AC607" s="180"/>
      <c r="AD607" s="180"/>
      <c r="AE607" s="180"/>
      <c r="AF607" s="180"/>
      <c r="AG607" s="180"/>
      <c r="AH607" s="180"/>
      <c r="AI607" s="180"/>
      <c r="AJ607" s="180"/>
      <c r="AK607" s="180"/>
      <c r="AL607" s="180"/>
      <c r="AM607" s="180"/>
      <c r="AN607" s="180"/>
      <c r="AO607" s="180"/>
      <c r="AP607" s="180"/>
      <c r="AQ607" s="180"/>
      <c r="AR607" s="180"/>
      <c r="AS607" s="180"/>
      <c r="AT607" s="180"/>
      <c r="AU607" s="180"/>
      <c r="AV607" s="180"/>
      <c r="AW607" s="180"/>
      <c r="AX607" s="180"/>
      <c r="AY607" s="180"/>
      <c r="AZ607" s="180"/>
      <c r="BA607" s="180"/>
      <c r="BB607" s="180"/>
      <c r="BC607" s="180"/>
      <c r="BD607" s="180"/>
      <c r="BE607" s="180"/>
      <c r="BF607" s="180"/>
      <c r="BG607" s="180"/>
      <c r="BH607" s="180"/>
      <c r="BI607" s="180"/>
      <c r="BJ607" s="180"/>
      <c r="BK607" s="180"/>
      <c r="BL607" s="180"/>
      <c r="BM607" s="180"/>
      <c r="BN607" s="180"/>
      <c r="BO607" s="180"/>
      <c r="BP607" s="180"/>
      <c r="BQ607" s="180"/>
      <c r="BR607" s="180"/>
      <c r="BS607" s="180"/>
      <c r="BT607" s="180"/>
      <c r="BU607" s="180"/>
      <c r="BV607" s="180"/>
      <c r="BW607" s="180"/>
      <c r="BX607" s="180"/>
      <c r="BY607" s="180"/>
      <c r="BZ607" s="180"/>
      <c r="CA607" s="180"/>
      <c r="CB607" s="180"/>
      <c r="CC607" s="180"/>
      <c r="CD607" s="180"/>
      <c r="CE607" s="180"/>
      <c r="CF607" s="180"/>
      <c r="CG607" s="180"/>
      <c r="CH607" s="180"/>
      <c r="CI607" s="180"/>
      <c r="CJ607" s="180"/>
      <c r="CK607" s="180"/>
      <c r="CL607" s="180"/>
      <c r="CM607" s="180"/>
      <c r="CN607" s="180"/>
      <c r="CO607" s="180"/>
      <c r="CP607" s="180"/>
      <c r="CQ607" s="180"/>
      <c r="CR607" s="186"/>
      <c r="CS607" s="186"/>
    </row>
    <row r="608">
      <c r="A608" s="186"/>
      <c r="B608" s="186"/>
      <c r="C608" s="347"/>
      <c r="D608" s="180"/>
      <c r="E608" s="186"/>
      <c r="F608" s="180"/>
      <c r="G608" s="180"/>
      <c r="H608" s="180"/>
      <c r="I608" s="180"/>
      <c r="J608" s="180"/>
      <c r="K608" s="180"/>
      <c r="L608" s="180"/>
      <c r="M608" s="180"/>
      <c r="N608" s="180"/>
      <c r="O608" s="180"/>
      <c r="P608" s="180"/>
      <c r="Q608" s="180"/>
      <c r="R608" s="180"/>
      <c r="S608" s="180"/>
      <c r="T608" s="180"/>
      <c r="U608" s="180"/>
      <c r="V608" s="180"/>
      <c r="W608" s="180"/>
      <c r="X608" s="180"/>
      <c r="Y608" s="180"/>
      <c r="Z608" s="180"/>
      <c r="AA608" s="180"/>
      <c r="AB608" s="180"/>
      <c r="AC608" s="180"/>
      <c r="AD608" s="180"/>
      <c r="AE608" s="180"/>
      <c r="AF608" s="180"/>
      <c r="AG608" s="180"/>
      <c r="AH608" s="180"/>
      <c r="AI608" s="180"/>
      <c r="AJ608" s="180"/>
      <c r="AK608" s="180"/>
      <c r="AL608" s="180"/>
      <c r="AM608" s="180"/>
      <c r="AN608" s="180"/>
      <c r="AO608" s="180"/>
      <c r="AP608" s="180"/>
      <c r="AQ608" s="180"/>
      <c r="AR608" s="180"/>
      <c r="AS608" s="180"/>
      <c r="AT608" s="180"/>
      <c r="AU608" s="180"/>
      <c r="AV608" s="180"/>
      <c r="AW608" s="180"/>
      <c r="AX608" s="180"/>
      <c r="AY608" s="180"/>
      <c r="AZ608" s="180"/>
      <c r="BA608" s="180"/>
      <c r="BB608" s="180"/>
      <c r="BC608" s="180"/>
      <c r="BD608" s="180"/>
      <c r="BE608" s="180"/>
      <c r="BF608" s="180"/>
      <c r="BG608" s="180"/>
      <c r="BH608" s="180"/>
      <c r="BI608" s="180"/>
      <c r="BJ608" s="180"/>
      <c r="BK608" s="180"/>
      <c r="BL608" s="180"/>
      <c r="BM608" s="180"/>
      <c r="BN608" s="180"/>
      <c r="BO608" s="180"/>
      <c r="BP608" s="180"/>
      <c r="BQ608" s="180"/>
      <c r="BR608" s="180"/>
      <c r="BS608" s="180"/>
      <c r="BT608" s="180"/>
      <c r="BU608" s="180"/>
      <c r="BV608" s="180"/>
      <c r="BW608" s="180"/>
      <c r="BX608" s="180"/>
      <c r="BY608" s="180"/>
      <c r="BZ608" s="180"/>
      <c r="CA608" s="180"/>
      <c r="CB608" s="180"/>
      <c r="CC608" s="180"/>
      <c r="CD608" s="180"/>
      <c r="CE608" s="180"/>
      <c r="CF608" s="180"/>
      <c r="CG608" s="180"/>
      <c r="CH608" s="180"/>
      <c r="CI608" s="180"/>
      <c r="CJ608" s="180"/>
      <c r="CK608" s="180"/>
      <c r="CL608" s="180"/>
      <c r="CM608" s="180"/>
      <c r="CN608" s="180"/>
      <c r="CO608" s="180"/>
      <c r="CP608" s="180"/>
      <c r="CQ608" s="180"/>
      <c r="CR608" s="186"/>
      <c r="CS608" s="186"/>
    </row>
    <row r="609">
      <c r="A609" s="186"/>
      <c r="B609" s="186"/>
      <c r="C609" s="347"/>
      <c r="D609" s="180"/>
      <c r="E609" s="186"/>
      <c r="F609" s="180"/>
      <c r="G609" s="180"/>
      <c r="H609" s="180"/>
      <c r="I609" s="180"/>
      <c r="J609" s="180"/>
      <c r="K609" s="180"/>
      <c r="L609" s="180"/>
      <c r="M609" s="180"/>
      <c r="N609" s="180"/>
      <c r="O609" s="180"/>
      <c r="P609" s="180"/>
      <c r="Q609" s="180"/>
      <c r="R609" s="180"/>
      <c r="S609" s="180"/>
      <c r="T609" s="180"/>
      <c r="U609" s="180"/>
      <c r="V609" s="180"/>
      <c r="W609" s="180"/>
      <c r="X609" s="180"/>
      <c r="Y609" s="180"/>
      <c r="Z609" s="180"/>
      <c r="AA609" s="180"/>
      <c r="AB609" s="180"/>
      <c r="AC609" s="180"/>
      <c r="AD609" s="180"/>
      <c r="AE609" s="180"/>
      <c r="AF609" s="180"/>
      <c r="AG609" s="180"/>
      <c r="AH609" s="180"/>
      <c r="AI609" s="180"/>
      <c r="AJ609" s="180"/>
      <c r="AK609" s="180"/>
      <c r="AL609" s="180"/>
      <c r="AM609" s="180"/>
      <c r="AN609" s="180"/>
      <c r="AO609" s="180"/>
      <c r="AP609" s="180"/>
      <c r="AQ609" s="180"/>
      <c r="AR609" s="180"/>
      <c r="AS609" s="180"/>
      <c r="AT609" s="180"/>
      <c r="AU609" s="180"/>
      <c r="AV609" s="180"/>
      <c r="AW609" s="180"/>
      <c r="AX609" s="180"/>
      <c r="AY609" s="180"/>
      <c r="AZ609" s="180"/>
      <c r="BA609" s="180"/>
      <c r="BB609" s="180"/>
      <c r="BC609" s="180"/>
      <c r="BD609" s="180"/>
      <c r="BE609" s="180"/>
      <c r="BF609" s="180"/>
      <c r="BG609" s="180"/>
      <c r="BH609" s="180"/>
      <c r="BI609" s="180"/>
      <c r="BJ609" s="180"/>
      <c r="BK609" s="180"/>
      <c r="BL609" s="180"/>
      <c r="BM609" s="180"/>
      <c r="BN609" s="180"/>
      <c r="BO609" s="180"/>
      <c r="BP609" s="180"/>
      <c r="BQ609" s="180"/>
      <c r="BR609" s="180"/>
      <c r="BS609" s="180"/>
      <c r="BT609" s="180"/>
      <c r="BU609" s="180"/>
      <c r="BV609" s="180"/>
      <c r="BW609" s="180"/>
      <c r="BX609" s="180"/>
      <c r="BY609" s="180"/>
      <c r="BZ609" s="180"/>
      <c r="CA609" s="180"/>
      <c r="CB609" s="180"/>
      <c r="CC609" s="180"/>
      <c r="CD609" s="180"/>
      <c r="CE609" s="180"/>
      <c r="CF609" s="180"/>
      <c r="CG609" s="180"/>
      <c r="CH609" s="180"/>
      <c r="CI609" s="180"/>
      <c r="CJ609" s="180"/>
      <c r="CK609" s="180"/>
      <c r="CL609" s="180"/>
      <c r="CM609" s="180"/>
      <c r="CN609" s="180"/>
      <c r="CO609" s="180"/>
      <c r="CP609" s="180"/>
      <c r="CQ609" s="180"/>
      <c r="CR609" s="186"/>
      <c r="CS609" s="186"/>
    </row>
    <row r="610">
      <c r="A610" s="186"/>
      <c r="B610" s="186"/>
      <c r="C610" s="347"/>
      <c r="D610" s="180"/>
      <c r="E610" s="186"/>
      <c r="F610" s="180"/>
      <c r="G610" s="180"/>
      <c r="H610" s="180"/>
      <c r="I610" s="180"/>
      <c r="J610" s="180"/>
      <c r="K610" s="180"/>
      <c r="L610" s="180"/>
      <c r="M610" s="180"/>
      <c r="N610" s="180"/>
      <c r="O610" s="180"/>
      <c r="P610" s="180"/>
      <c r="Q610" s="180"/>
      <c r="R610" s="180"/>
      <c r="S610" s="180"/>
      <c r="T610" s="180"/>
      <c r="U610" s="180"/>
      <c r="V610" s="180"/>
      <c r="W610" s="180"/>
      <c r="X610" s="180"/>
      <c r="Y610" s="180"/>
      <c r="Z610" s="180"/>
      <c r="AA610" s="180"/>
      <c r="AB610" s="180"/>
      <c r="AC610" s="180"/>
      <c r="AD610" s="180"/>
      <c r="AE610" s="180"/>
      <c r="AF610" s="180"/>
      <c r="AG610" s="180"/>
      <c r="AH610" s="180"/>
      <c r="AI610" s="180"/>
      <c r="AJ610" s="180"/>
      <c r="AK610" s="180"/>
      <c r="AL610" s="180"/>
      <c r="AM610" s="180"/>
      <c r="AN610" s="180"/>
      <c r="AO610" s="180"/>
      <c r="AP610" s="180"/>
      <c r="AQ610" s="180"/>
      <c r="AR610" s="180"/>
      <c r="AS610" s="180"/>
      <c r="AT610" s="180"/>
      <c r="AU610" s="180"/>
      <c r="AV610" s="180"/>
      <c r="AW610" s="180"/>
      <c r="AX610" s="180"/>
      <c r="AY610" s="180"/>
      <c r="AZ610" s="180"/>
      <c r="BA610" s="180"/>
      <c r="BB610" s="180"/>
      <c r="BC610" s="180"/>
      <c r="BD610" s="180"/>
      <c r="BE610" s="180"/>
      <c r="BF610" s="180"/>
      <c r="BG610" s="180"/>
      <c r="BH610" s="180"/>
      <c r="BI610" s="180"/>
      <c r="BJ610" s="180"/>
      <c r="BK610" s="180"/>
      <c r="BL610" s="180"/>
      <c r="BM610" s="180"/>
      <c r="BN610" s="180"/>
      <c r="BO610" s="180"/>
      <c r="BP610" s="180"/>
      <c r="BQ610" s="180"/>
      <c r="BR610" s="180"/>
      <c r="BS610" s="180"/>
      <c r="BT610" s="180"/>
      <c r="BU610" s="180"/>
      <c r="BV610" s="180"/>
      <c r="BW610" s="180"/>
      <c r="BX610" s="180"/>
      <c r="BY610" s="180"/>
      <c r="BZ610" s="180"/>
      <c r="CA610" s="180"/>
      <c r="CB610" s="180"/>
      <c r="CC610" s="180"/>
      <c r="CD610" s="180"/>
      <c r="CE610" s="180"/>
      <c r="CF610" s="180"/>
      <c r="CG610" s="180"/>
      <c r="CH610" s="180"/>
      <c r="CI610" s="180"/>
      <c r="CJ610" s="180"/>
      <c r="CK610" s="180"/>
      <c r="CL610" s="180"/>
      <c r="CM610" s="180"/>
      <c r="CN610" s="180"/>
      <c r="CO610" s="180"/>
      <c r="CP610" s="180"/>
      <c r="CQ610" s="180"/>
      <c r="CR610" s="186"/>
      <c r="CS610" s="186"/>
    </row>
    <row r="611">
      <c r="A611" s="186"/>
      <c r="B611" s="186"/>
      <c r="C611" s="347"/>
      <c r="D611" s="180"/>
      <c r="E611" s="186"/>
      <c r="F611" s="180"/>
      <c r="G611" s="180"/>
      <c r="H611" s="180"/>
      <c r="I611" s="180"/>
      <c r="J611" s="180"/>
      <c r="K611" s="180"/>
      <c r="L611" s="180"/>
      <c r="M611" s="180"/>
      <c r="N611" s="180"/>
      <c r="O611" s="180"/>
      <c r="P611" s="180"/>
      <c r="Q611" s="180"/>
      <c r="R611" s="180"/>
      <c r="S611" s="180"/>
      <c r="T611" s="180"/>
      <c r="U611" s="180"/>
      <c r="V611" s="180"/>
      <c r="W611" s="180"/>
      <c r="X611" s="180"/>
      <c r="Y611" s="180"/>
      <c r="Z611" s="180"/>
      <c r="AA611" s="180"/>
      <c r="AB611" s="180"/>
      <c r="AC611" s="180"/>
      <c r="AD611" s="180"/>
      <c r="AE611" s="180"/>
      <c r="AF611" s="180"/>
      <c r="AG611" s="180"/>
      <c r="AH611" s="180"/>
      <c r="AI611" s="180"/>
      <c r="AJ611" s="180"/>
      <c r="AK611" s="180"/>
      <c r="AL611" s="180"/>
      <c r="AM611" s="180"/>
      <c r="AN611" s="180"/>
      <c r="AO611" s="180"/>
      <c r="AP611" s="180"/>
      <c r="AQ611" s="180"/>
      <c r="AR611" s="180"/>
      <c r="AS611" s="180"/>
      <c r="AT611" s="180"/>
      <c r="AU611" s="180"/>
      <c r="AV611" s="180"/>
      <c r="AW611" s="180"/>
      <c r="AX611" s="180"/>
      <c r="AY611" s="180"/>
      <c r="AZ611" s="180"/>
      <c r="BA611" s="180"/>
      <c r="BB611" s="180"/>
      <c r="BC611" s="180"/>
      <c r="BD611" s="180"/>
      <c r="BE611" s="180"/>
      <c r="BF611" s="180"/>
      <c r="BG611" s="180"/>
      <c r="BH611" s="180"/>
      <c r="BI611" s="180"/>
      <c r="BJ611" s="180"/>
      <c r="BK611" s="180"/>
      <c r="BL611" s="180"/>
      <c r="BM611" s="180"/>
      <c r="BN611" s="180"/>
      <c r="BO611" s="180"/>
      <c r="BP611" s="180"/>
      <c r="BQ611" s="180"/>
      <c r="BR611" s="180"/>
      <c r="BS611" s="180"/>
      <c r="BT611" s="180"/>
      <c r="BU611" s="180"/>
      <c r="BV611" s="180"/>
      <c r="BW611" s="180"/>
      <c r="BX611" s="180"/>
      <c r="BY611" s="180"/>
      <c r="BZ611" s="180"/>
      <c r="CA611" s="180"/>
      <c r="CB611" s="180"/>
      <c r="CC611" s="180"/>
      <c r="CD611" s="180"/>
      <c r="CE611" s="180"/>
      <c r="CF611" s="180"/>
      <c r="CG611" s="180"/>
      <c r="CH611" s="180"/>
      <c r="CI611" s="180"/>
      <c r="CJ611" s="180"/>
      <c r="CK611" s="180"/>
      <c r="CL611" s="180"/>
      <c r="CM611" s="180"/>
      <c r="CN611" s="180"/>
      <c r="CO611" s="180"/>
      <c r="CP611" s="180"/>
      <c r="CQ611" s="180"/>
      <c r="CR611" s="186"/>
      <c r="CS611" s="186"/>
    </row>
    <row r="612">
      <c r="A612" s="186"/>
      <c r="B612" s="186"/>
      <c r="C612" s="347"/>
      <c r="D612" s="180"/>
      <c r="E612" s="186"/>
      <c r="F612" s="180"/>
      <c r="G612" s="180"/>
      <c r="H612" s="180"/>
      <c r="I612" s="180"/>
      <c r="J612" s="180"/>
      <c r="K612" s="180"/>
      <c r="L612" s="180"/>
      <c r="M612" s="180"/>
      <c r="N612" s="180"/>
      <c r="O612" s="180"/>
      <c r="P612" s="180"/>
      <c r="Q612" s="180"/>
      <c r="R612" s="180"/>
      <c r="S612" s="180"/>
      <c r="T612" s="180"/>
      <c r="U612" s="180"/>
      <c r="V612" s="180"/>
      <c r="W612" s="180"/>
      <c r="X612" s="180"/>
      <c r="Y612" s="180"/>
      <c r="Z612" s="180"/>
      <c r="AA612" s="180"/>
      <c r="AB612" s="180"/>
      <c r="AC612" s="180"/>
      <c r="AD612" s="180"/>
      <c r="AE612" s="180"/>
      <c r="AF612" s="180"/>
      <c r="AG612" s="180"/>
      <c r="AH612" s="180"/>
      <c r="AI612" s="180"/>
      <c r="AJ612" s="180"/>
      <c r="AK612" s="180"/>
      <c r="AL612" s="180"/>
      <c r="AM612" s="180"/>
      <c r="AN612" s="180"/>
      <c r="AO612" s="180"/>
      <c r="AP612" s="180"/>
      <c r="AQ612" s="180"/>
      <c r="AR612" s="180"/>
      <c r="AS612" s="180"/>
      <c r="AT612" s="180"/>
      <c r="AU612" s="180"/>
      <c r="AV612" s="180"/>
      <c r="AW612" s="180"/>
      <c r="AX612" s="180"/>
      <c r="AY612" s="180"/>
      <c r="AZ612" s="180"/>
      <c r="BA612" s="180"/>
      <c r="BB612" s="180"/>
      <c r="BC612" s="180"/>
      <c r="BD612" s="180"/>
      <c r="BE612" s="180"/>
      <c r="BF612" s="180"/>
      <c r="BG612" s="180"/>
      <c r="BH612" s="180"/>
      <c r="BI612" s="180"/>
      <c r="BJ612" s="180"/>
      <c r="BK612" s="180"/>
      <c r="BL612" s="180"/>
      <c r="BM612" s="180"/>
      <c r="BN612" s="180"/>
      <c r="BO612" s="180"/>
      <c r="BP612" s="180"/>
      <c r="BQ612" s="180"/>
      <c r="BR612" s="180"/>
      <c r="BS612" s="180"/>
      <c r="BT612" s="180"/>
      <c r="BU612" s="180"/>
      <c r="BV612" s="180"/>
      <c r="BW612" s="180"/>
      <c r="BX612" s="180"/>
      <c r="BY612" s="180"/>
      <c r="BZ612" s="180"/>
      <c r="CA612" s="180"/>
      <c r="CB612" s="180"/>
      <c r="CC612" s="180"/>
      <c r="CD612" s="180"/>
      <c r="CE612" s="180"/>
      <c r="CF612" s="180"/>
      <c r="CG612" s="180"/>
      <c r="CH612" s="180"/>
      <c r="CI612" s="180"/>
      <c r="CJ612" s="180"/>
      <c r="CK612" s="180"/>
      <c r="CL612" s="180"/>
      <c r="CM612" s="180"/>
      <c r="CN612" s="180"/>
      <c r="CO612" s="180"/>
      <c r="CP612" s="180"/>
      <c r="CQ612" s="180"/>
      <c r="CR612" s="186"/>
      <c r="CS612" s="186"/>
    </row>
    <row r="613">
      <c r="A613" s="186"/>
      <c r="B613" s="186"/>
      <c r="C613" s="347"/>
      <c r="D613" s="180"/>
      <c r="E613" s="186"/>
      <c r="F613" s="180"/>
      <c r="G613" s="180"/>
      <c r="H613" s="180"/>
      <c r="I613" s="180"/>
      <c r="J613" s="180"/>
      <c r="K613" s="180"/>
      <c r="L613" s="180"/>
      <c r="M613" s="180"/>
      <c r="N613" s="180"/>
      <c r="O613" s="180"/>
      <c r="P613" s="180"/>
      <c r="Q613" s="180"/>
      <c r="R613" s="180"/>
      <c r="S613" s="180"/>
      <c r="T613" s="180"/>
      <c r="U613" s="180"/>
      <c r="V613" s="180"/>
      <c r="W613" s="180"/>
      <c r="X613" s="180"/>
      <c r="Y613" s="180"/>
      <c r="Z613" s="180"/>
      <c r="AA613" s="180"/>
      <c r="AB613" s="180"/>
      <c r="AC613" s="180"/>
      <c r="AD613" s="180"/>
      <c r="AE613" s="180"/>
      <c r="AF613" s="180"/>
      <c r="AG613" s="180"/>
      <c r="AH613" s="180"/>
      <c r="AI613" s="180"/>
      <c r="AJ613" s="180"/>
      <c r="AK613" s="180"/>
      <c r="AL613" s="180"/>
      <c r="AM613" s="180"/>
      <c r="AN613" s="180"/>
      <c r="AO613" s="180"/>
      <c r="AP613" s="180"/>
      <c r="AQ613" s="180"/>
      <c r="AR613" s="180"/>
      <c r="AS613" s="180"/>
      <c r="AT613" s="180"/>
      <c r="AU613" s="180"/>
      <c r="AV613" s="180"/>
      <c r="AW613" s="180"/>
      <c r="AX613" s="180"/>
      <c r="AY613" s="180"/>
      <c r="AZ613" s="180"/>
      <c r="BA613" s="180"/>
      <c r="BB613" s="180"/>
      <c r="BC613" s="180"/>
      <c r="BD613" s="180"/>
      <c r="BE613" s="180"/>
      <c r="BF613" s="180"/>
      <c r="BG613" s="180"/>
      <c r="BH613" s="180"/>
      <c r="BI613" s="180"/>
      <c r="BJ613" s="180"/>
      <c r="BK613" s="180"/>
      <c r="BL613" s="180"/>
      <c r="BM613" s="180"/>
      <c r="BN613" s="180"/>
      <c r="BO613" s="180"/>
      <c r="BP613" s="180"/>
      <c r="BQ613" s="180"/>
      <c r="BR613" s="180"/>
      <c r="BS613" s="180"/>
      <c r="BT613" s="180"/>
      <c r="BU613" s="180"/>
      <c r="BV613" s="180"/>
      <c r="BW613" s="180"/>
      <c r="BX613" s="180"/>
      <c r="BY613" s="180"/>
      <c r="BZ613" s="180"/>
      <c r="CA613" s="180"/>
      <c r="CB613" s="180"/>
      <c r="CC613" s="180"/>
      <c r="CD613" s="180"/>
      <c r="CE613" s="180"/>
      <c r="CF613" s="180"/>
      <c r="CG613" s="180"/>
      <c r="CH613" s="180"/>
      <c r="CI613" s="180"/>
      <c r="CJ613" s="180"/>
      <c r="CK613" s="180"/>
      <c r="CL613" s="180"/>
      <c r="CM613" s="180"/>
      <c r="CN613" s="180"/>
      <c r="CO613" s="180"/>
      <c r="CP613" s="180"/>
      <c r="CQ613" s="180"/>
      <c r="CR613" s="186"/>
      <c r="CS613" s="186"/>
    </row>
    <row r="614">
      <c r="A614" s="186"/>
      <c r="B614" s="186"/>
      <c r="C614" s="347"/>
      <c r="D614" s="180"/>
      <c r="E614" s="186"/>
      <c r="F614" s="180"/>
      <c r="G614" s="180"/>
      <c r="H614" s="180"/>
      <c r="I614" s="180"/>
      <c r="J614" s="180"/>
      <c r="K614" s="180"/>
      <c r="L614" s="180"/>
      <c r="M614" s="180"/>
      <c r="N614" s="180"/>
      <c r="O614" s="180"/>
      <c r="P614" s="180"/>
      <c r="Q614" s="180"/>
      <c r="R614" s="180"/>
      <c r="S614" s="180"/>
      <c r="T614" s="180"/>
      <c r="U614" s="180"/>
      <c r="V614" s="180"/>
      <c r="W614" s="180"/>
      <c r="X614" s="180"/>
      <c r="Y614" s="180"/>
      <c r="Z614" s="180"/>
      <c r="AA614" s="180"/>
      <c r="AB614" s="180"/>
      <c r="AC614" s="180"/>
      <c r="AD614" s="180"/>
      <c r="AE614" s="180"/>
      <c r="AF614" s="180"/>
      <c r="AG614" s="180"/>
      <c r="AH614" s="180"/>
      <c r="AI614" s="180"/>
      <c r="AJ614" s="180"/>
      <c r="AK614" s="180"/>
      <c r="AL614" s="180"/>
      <c r="AM614" s="180"/>
      <c r="AN614" s="180"/>
      <c r="AO614" s="180"/>
      <c r="AP614" s="180"/>
      <c r="AQ614" s="180"/>
      <c r="AR614" s="180"/>
      <c r="AS614" s="180"/>
      <c r="AT614" s="180"/>
      <c r="AU614" s="180"/>
      <c r="AV614" s="180"/>
      <c r="AW614" s="180"/>
      <c r="AX614" s="180"/>
      <c r="AY614" s="180"/>
      <c r="AZ614" s="180"/>
      <c r="BA614" s="180"/>
      <c r="BB614" s="180"/>
      <c r="BC614" s="180"/>
      <c r="BD614" s="180"/>
      <c r="BE614" s="180"/>
      <c r="BF614" s="180"/>
      <c r="BG614" s="180"/>
      <c r="BH614" s="180"/>
      <c r="BI614" s="180"/>
      <c r="BJ614" s="180"/>
      <c r="BK614" s="180"/>
      <c r="BL614" s="180"/>
      <c r="BM614" s="180"/>
      <c r="BN614" s="180"/>
      <c r="BO614" s="180"/>
      <c r="BP614" s="180"/>
      <c r="BQ614" s="180"/>
      <c r="BR614" s="180"/>
      <c r="BS614" s="180"/>
      <c r="BT614" s="180"/>
      <c r="BU614" s="180"/>
      <c r="BV614" s="180"/>
      <c r="BW614" s="180"/>
      <c r="BX614" s="180"/>
      <c r="BY614" s="180"/>
      <c r="BZ614" s="180"/>
      <c r="CA614" s="180"/>
      <c r="CB614" s="180"/>
      <c r="CC614" s="180"/>
      <c r="CD614" s="180"/>
      <c r="CE614" s="180"/>
      <c r="CF614" s="180"/>
      <c r="CG614" s="180"/>
      <c r="CH614" s="180"/>
      <c r="CI614" s="180"/>
      <c r="CJ614" s="180"/>
      <c r="CK614" s="180"/>
      <c r="CL614" s="180"/>
      <c r="CM614" s="180"/>
      <c r="CN614" s="180"/>
      <c r="CO614" s="180"/>
      <c r="CP614" s="180"/>
      <c r="CQ614" s="180"/>
      <c r="CR614" s="186"/>
      <c r="CS614" s="186"/>
    </row>
    <row r="615">
      <c r="A615" s="186"/>
      <c r="B615" s="186"/>
      <c r="C615" s="347"/>
      <c r="D615" s="180"/>
      <c r="E615" s="186"/>
      <c r="F615" s="180"/>
      <c r="G615" s="180"/>
      <c r="H615" s="180"/>
      <c r="I615" s="180"/>
      <c r="J615" s="180"/>
      <c r="K615" s="180"/>
      <c r="L615" s="180"/>
      <c r="M615" s="180"/>
      <c r="N615" s="180"/>
      <c r="O615" s="180"/>
      <c r="P615" s="180"/>
      <c r="Q615" s="180"/>
      <c r="R615" s="180"/>
      <c r="S615" s="180"/>
      <c r="T615" s="180"/>
      <c r="U615" s="180"/>
      <c r="V615" s="180"/>
      <c r="W615" s="180"/>
      <c r="X615" s="180"/>
      <c r="Y615" s="180"/>
      <c r="Z615" s="180"/>
      <c r="AA615" s="180"/>
      <c r="AB615" s="180"/>
      <c r="AC615" s="180"/>
      <c r="AD615" s="180"/>
      <c r="AE615" s="180"/>
      <c r="AF615" s="180"/>
      <c r="AG615" s="180"/>
      <c r="AH615" s="180"/>
      <c r="AI615" s="180"/>
      <c r="AJ615" s="180"/>
      <c r="AK615" s="180"/>
      <c r="AL615" s="180"/>
      <c r="AM615" s="180"/>
      <c r="AN615" s="180"/>
      <c r="AO615" s="180"/>
      <c r="AP615" s="180"/>
      <c r="AQ615" s="180"/>
      <c r="AR615" s="180"/>
      <c r="AS615" s="180"/>
      <c r="AT615" s="180"/>
      <c r="AU615" s="180"/>
      <c r="AV615" s="180"/>
      <c r="AW615" s="180"/>
      <c r="AX615" s="180"/>
      <c r="AY615" s="180"/>
      <c r="AZ615" s="180"/>
      <c r="BA615" s="180"/>
      <c r="BB615" s="180"/>
      <c r="BC615" s="180"/>
      <c r="BD615" s="180"/>
      <c r="BE615" s="180"/>
      <c r="BF615" s="180"/>
      <c r="BG615" s="180"/>
      <c r="BH615" s="180"/>
      <c r="BI615" s="180"/>
      <c r="BJ615" s="180"/>
      <c r="BK615" s="180"/>
      <c r="BL615" s="180"/>
      <c r="BM615" s="180"/>
      <c r="BN615" s="180"/>
      <c r="BO615" s="180"/>
      <c r="BP615" s="180"/>
      <c r="BQ615" s="180"/>
      <c r="BR615" s="180"/>
      <c r="BS615" s="180"/>
      <c r="BT615" s="180"/>
      <c r="BU615" s="180"/>
      <c r="BV615" s="180"/>
      <c r="BW615" s="180"/>
      <c r="BX615" s="180"/>
      <c r="BY615" s="180"/>
      <c r="BZ615" s="180"/>
      <c r="CA615" s="180"/>
      <c r="CB615" s="180"/>
      <c r="CC615" s="180"/>
      <c r="CD615" s="180"/>
      <c r="CE615" s="180"/>
      <c r="CF615" s="180"/>
      <c r="CG615" s="180"/>
      <c r="CH615" s="180"/>
      <c r="CI615" s="180"/>
      <c r="CJ615" s="180"/>
      <c r="CK615" s="180"/>
      <c r="CL615" s="180"/>
      <c r="CM615" s="180"/>
      <c r="CN615" s="180"/>
      <c r="CO615" s="180"/>
      <c r="CP615" s="180"/>
      <c r="CQ615" s="180"/>
      <c r="CR615" s="186"/>
      <c r="CS615" s="186"/>
    </row>
    <row r="616">
      <c r="A616" s="186"/>
      <c r="B616" s="186"/>
      <c r="C616" s="347"/>
      <c r="D616" s="180"/>
      <c r="E616" s="186"/>
      <c r="F616" s="180"/>
      <c r="G616" s="180"/>
      <c r="H616" s="180"/>
      <c r="I616" s="180"/>
      <c r="J616" s="180"/>
      <c r="K616" s="180"/>
      <c r="L616" s="180"/>
      <c r="M616" s="180"/>
      <c r="N616" s="180"/>
      <c r="O616" s="180"/>
      <c r="P616" s="180"/>
      <c r="Q616" s="180"/>
      <c r="R616" s="180"/>
      <c r="S616" s="180"/>
      <c r="T616" s="180"/>
      <c r="U616" s="180"/>
      <c r="V616" s="180"/>
      <c r="W616" s="180"/>
      <c r="X616" s="180"/>
      <c r="Y616" s="180"/>
      <c r="Z616" s="180"/>
      <c r="AA616" s="180"/>
      <c r="AB616" s="180"/>
      <c r="AC616" s="180"/>
      <c r="AD616" s="180"/>
      <c r="AE616" s="180"/>
      <c r="AF616" s="180"/>
      <c r="AG616" s="180"/>
      <c r="AH616" s="180"/>
      <c r="AI616" s="180"/>
      <c r="AJ616" s="180"/>
      <c r="AK616" s="180"/>
      <c r="AL616" s="180"/>
      <c r="AM616" s="180"/>
      <c r="AN616" s="180"/>
      <c r="AO616" s="180"/>
      <c r="AP616" s="180"/>
      <c r="AQ616" s="180"/>
      <c r="AR616" s="180"/>
      <c r="AS616" s="180"/>
      <c r="AT616" s="180"/>
      <c r="AU616" s="180"/>
      <c r="AV616" s="180"/>
      <c r="AW616" s="180"/>
      <c r="AX616" s="180"/>
      <c r="AY616" s="180"/>
      <c r="AZ616" s="180"/>
      <c r="BA616" s="180"/>
      <c r="BB616" s="180"/>
      <c r="BC616" s="180"/>
      <c r="BD616" s="180"/>
      <c r="BE616" s="180"/>
      <c r="BF616" s="180"/>
      <c r="BG616" s="180"/>
      <c r="BH616" s="180"/>
      <c r="BI616" s="180"/>
      <c r="BJ616" s="180"/>
      <c r="BK616" s="180"/>
      <c r="BL616" s="180"/>
      <c r="BM616" s="180"/>
      <c r="BN616" s="180"/>
      <c r="BO616" s="180"/>
      <c r="BP616" s="180"/>
      <c r="BQ616" s="180"/>
      <c r="BR616" s="180"/>
      <c r="BS616" s="180"/>
      <c r="BT616" s="180"/>
      <c r="BU616" s="180"/>
      <c r="BV616" s="180"/>
      <c r="BW616" s="180"/>
      <c r="BX616" s="180"/>
      <c r="BY616" s="180"/>
      <c r="BZ616" s="180"/>
      <c r="CA616" s="180"/>
      <c r="CB616" s="180"/>
      <c r="CC616" s="180"/>
      <c r="CD616" s="180"/>
      <c r="CE616" s="180"/>
      <c r="CF616" s="180"/>
      <c r="CG616" s="180"/>
      <c r="CH616" s="180"/>
      <c r="CI616" s="180"/>
      <c r="CJ616" s="180"/>
      <c r="CK616" s="180"/>
      <c r="CL616" s="180"/>
      <c r="CM616" s="180"/>
      <c r="CN616" s="180"/>
      <c r="CO616" s="180"/>
      <c r="CP616" s="180"/>
      <c r="CQ616" s="180"/>
      <c r="CR616" s="186"/>
      <c r="CS616" s="186"/>
    </row>
    <row r="617">
      <c r="A617" s="186"/>
      <c r="B617" s="186"/>
      <c r="C617" s="347"/>
      <c r="D617" s="180"/>
      <c r="E617" s="186"/>
      <c r="F617" s="180"/>
      <c r="G617" s="180"/>
      <c r="H617" s="180"/>
      <c r="I617" s="180"/>
      <c r="J617" s="180"/>
      <c r="K617" s="180"/>
      <c r="L617" s="180"/>
      <c r="M617" s="180"/>
      <c r="N617" s="180"/>
      <c r="O617" s="180"/>
      <c r="P617" s="180"/>
      <c r="Q617" s="180"/>
      <c r="R617" s="180"/>
      <c r="S617" s="180"/>
      <c r="T617" s="180"/>
      <c r="U617" s="180"/>
      <c r="V617" s="180"/>
      <c r="W617" s="180"/>
      <c r="X617" s="180"/>
      <c r="Y617" s="180"/>
      <c r="Z617" s="180"/>
      <c r="AA617" s="180"/>
      <c r="AB617" s="180"/>
      <c r="AC617" s="180"/>
      <c r="AD617" s="180"/>
      <c r="AE617" s="180"/>
      <c r="AF617" s="180"/>
      <c r="AG617" s="180"/>
      <c r="AH617" s="180"/>
      <c r="AI617" s="180"/>
      <c r="AJ617" s="180"/>
      <c r="AK617" s="180"/>
      <c r="AL617" s="180"/>
      <c r="AM617" s="180"/>
      <c r="AN617" s="180"/>
      <c r="AO617" s="180"/>
      <c r="AP617" s="180"/>
      <c r="AQ617" s="180"/>
      <c r="AR617" s="180"/>
      <c r="AS617" s="180"/>
      <c r="AT617" s="180"/>
      <c r="AU617" s="180"/>
      <c r="AV617" s="180"/>
      <c r="AW617" s="180"/>
      <c r="AX617" s="180"/>
      <c r="AY617" s="180"/>
      <c r="AZ617" s="180"/>
      <c r="BA617" s="180"/>
      <c r="BB617" s="180"/>
      <c r="BC617" s="180"/>
      <c r="BD617" s="180"/>
      <c r="BE617" s="180"/>
      <c r="BF617" s="180"/>
      <c r="BG617" s="180"/>
      <c r="BH617" s="180"/>
      <c r="BI617" s="180"/>
      <c r="BJ617" s="180"/>
      <c r="BK617" s="180"/>
      <c r="BL617" s="180"/>
      <c r="BM617" s="180"/>
      <c r="BN617" s="180"/>
      <c r="BO617" s="180"/>
      <c r="BP617" s="180"/>
      <c r="BQ617" s="180"/>
      <c r="BR617" s="180"/>
      <c r="BS617" s="180"/>
      <c r="BT617" s="180"/>
      <c r="BU617" s="180"/>
      <c r="BV617" s="180"/>
      <c r="BW617" s="180"/>
      <c r="BX617" s="180"/>
      <c r="BY617" s="180"/>
      <c r="BZ617" s="180"/>
      <c r="CA617" s="180"/>
      <c r="CB617" s="180"/>
      <c r="CC617" s="180"/>
      <c r="CD617" s="180"/>
      <c r="CE617" s="180"/>
      <c r="CF617" s="180"/>
      <c r="CG617" s="180"/>
      <c r="CH617" s="180"/>
      <c r="CI617" s="180"/>
      <c r="CJ617" s="180"/>
      <c r="CK617" s="180"/>
      <c r="CL617" s="180"/>
      <c r="CM617" s="180"/>
      <c r="CN617" s="180"/>
      <c r="CO617" s="180"/>
      <c r="CP617" s="180"/>
      <c r="CQ617" s="180"/>
      <c r="CR617" s="186"/>
      <c r="CS617" s="186"/>
    </row>
    <row r="618">
      <c r="A618" s="186"/>
      <c r="B618" s="186"/>
      <c r="C618" s="347"/>
      <c r="D618" s="180"/>
      <c r="E618" s="186"/>
      <c r="F618" s="180"/>
      <c r="G618" s="180"/>
      <c r="H618" s="180"/>
      <c r="I618" s="180"/>
      <c r="J618" s="180"/>
      <c r="K618" s="180"/>
      <c r="L618" s="180"/>
      <c r="M618" s="180"/>
      <c r="N618" s="180"/>
      <c r="O618" s="180"/>
      <c r="P618" s="180"/>
      <c r="Q618" s="180"/>
      <c r="R618" s="180"/>
      <c r="S618" s="180"/>
      <c r="T618" s="180"/>
      <c r="U618" s="180"/>
      <c r="V618" s="180"/>
      <c r="W618" s="180"/>
      <c r="X618" s="180"/>
      <c r="Y618" s="180"/>
      <c r="Z618" s="180"/>
      <c r="AA618" s="180"/>
      <c r="AB618" s="180"/>
      <c r="AC618" s="180"/>
      <c r="AD618" s="180"/>
      <c r="AE618" s="180"/>
      <c r="AF618" s="180"/>
      <c r="AG618" s="180"/>
      <c r="AH618" s="180"/>
      <c r="AI618" s="180"/>
      <c r="AJ618" s="180"/>
      <c r="AK618" s="180"/>
      <c r="AL618" s="180"/>
      <c r="AM618" s="180"/>
      <c r="AN618" s="180"/>
      <c r="AO618" s="180"/>
      <c r="AP618" s="180"/>
      <c r="AQ618" s="180"/>
      <c r="AR618" s="180"/>
      <c r="AS618" s="180"/>
      <c r="AT618" s="180"/>
      <c r="AU618" s="180"/>
      <c r="AV618" s="180"/>
      <c r="AW618" s="180"/>
      <c r="AX618" s="180"/>
      <c r="AY618" s="180"/>
      <c r="AZ618" s="180"/>
      <c r="BA618" s="180"/>
      <c r="BB618" s="180"/>
      <c r="BC618" s="180"/>
      <c r="BD618" s="180"/>
      <c r="BE618" s="180"/>
      <c r="BF618" s="180"/>
      <c r="BG618" s="180"/>
      <c r="BH618" s="180"/>
      <c r="BI618" s="180"/>
      <c r="BJ618" s="180"/>
      <c r="BK618" s="180"/>
      <c r="BL618" s="180"/>
      <c r="BM618" s="180"/>
      <c r="BN618" s="180"/>
      <c r="BO618" s="180"/>
      <c r="BP618" s="180"/>
      <c r="BQ618" s="180"/>
      <c r="BR618" s="180"/>
      <c r="BS618" s="180"/>
      <c r="BT618" s="180"/>
      <c r="BU618" s="180"/>
      <c r="BV618" s="180"/>
      <c r="BW618" s="180"/>
      <c r="BX618" s="180"/>
      <c r="BY618" s="180"/>
      <c r="BZ618" s="180"/>
      <c r="CA618" s="180"/>
      <c r="CB618" s="180"/>
      <c r="CC618" s="180"/>
      <c r="CD618" s="180"/>
      <c r="CE618" s="180"/>
      <c r="CF618" s="180"/>
      <c r="CG618" s="180"/>
      <c r="CH618" s="180"/>
      <c r="CI618" s="180"/>
      <c r="CJ618" s="180"/>
      <c r="CK618" s="180"/>
      <c r="CL618" s="180"/>
      <c r="CM618" s="180"/>
      <c r="CN618" s="180"/>
      <c r="CO618" s="180"/>
      <c r="CP618" s="180"/>
      <c r="CQ618" s="180"/>
      <c r="CR618" s="186"/>
      <c r="CS618" s="186"/>
    </row>
    <row r="619">
      <c r="A619" s="186"/>
      <c r="B619" s="186"/>
      <c r="C619" s="347"/>
      <c r="D619" s="180"/>
      <c r="E619" s="186"/>
      <c r="F619" s="180"/>
      <c r="G619" s="180"/>
      <c r="H619" s="180"/>
      <c r="I619" s="180"/>
      <c r="J619" s="180"/>
      <c r="K619" s="180"/>
      <c r="L619" s="180"/>
      <c r="M619" s="180"/>
      <c r="N619" s="180"/>
      <c r="O619" s="180"/>
      <c r="P619" s="180"/>
      <c r="Q619" s="180"/>
      <c r="R619" s="180"/>
      <c r="S619" s="180"/>
      <c r="T619" s="180"/>
      <c r="U619" s="180"/>
      <c r="V619" s="180"/>
      <c r="W619" s="180"/>
      <c r="X619" s="180"/>
      <c r="Y619" s="180"/>
      <c r="Z619" s="180"/>
      <c r="AA619" s="180"/>
      <c r="AB619" s="180"/>
      <c r="AC619" s="180"/>
      <c r="AD619" s="180"/>
      <c r="AE619" s="180"/>
      <c r="AF619" s="180"/>
      <c r="AG619" s="180"/>
      <c r="AH619" s="180"/>
      <c r="AI619" s="180"/>
      <c r="AJ619" s="180"/>
      <c r="AK619" s="180"/>
      <c r="AL619" s="180"/>
      <c r="AM619" s="180"/>
      <c r="AN619" s="180"/>
      <c r="AO619" s="180"/>
      <c r="AP619" s="180"/>
      <c r="AQ619" s="180"/>
      <c r="AR619" s="180"/>
      <c r="AS619" s="180"/>
      <c r="AT619" s="180"/>
      <c r="AU619" s="180"/>
      <c r="AV619" s="180"/>
      <c r="AW619" s="180"/>
      <c r="AX619" s="180"/>
      <c r="AY619" s="180"/>
      <c r="AZ619" s="180"/>
      <c r="BA619" s="180"/>
      <c r="BB619" s="180"/>
      <c r="BC619" s="180"/>
      <c r="BD619" s="180"/>
      <c r="BE619" s="180"/>
      <c r="BF619" s="180"/>
      <c r="BG619" s="180"/>
      <c r="BH619" s="180"/>
      <c r="BI619" s="180"/>
      <c r="BJ619" s="180"/>
      <c r="BK619" s="180"/>
      <c r="BL619" s="180"/>
      <c r="BM619" s="180"/>
      <c r="BN619" s="180"/>
      <c r="BO619" s="180"/>
      <c r="BP619" s="180"/>
      <c r="BQ619" s="180"/>
      <c r="BR619" s="180"/>
      <c r="BS619" s="180"/>
      <c r="BT619" s="180"/>
      <c r="BU619" s="180"/>
      <c r="BV619" s="180"/>
      <c r="BW619" s="180"/>
      <c r="BX619" s="180"/>
      <c r="BY619" s="180"/>
      <c r="BZ619" s="180"/>
      <c r="CA619" s="180"/>
      <c r="CB619" s="180"/>
      <c r="CC619" s="180"/>
      <c r="CD619" s="180"/>
      <c r="CE619" s="180"/>
      <c r="CF619" s="180"/>
      <c r="CG619" s="180"/>
      <c r="CH619" s="180"/>
      <c r="CI619" s="180"/>
      <c r="CJ619" s="180"/>
      <c r="CK619" s="180"/>
      <c r="CL619" s="180"/>
      <c r="CM619" s="180"/>
      <c r="CN619" s="180"/>
      <c r="CO619" s="180"/>
      <c r="CP619" s="180"/>
      <c r="CQ619" s="180"/>
      <c r="CR619" s="186"/>
      <c r="CS619" s="186"/>
    </row>
    <row r="620">
      <c r="A620" s="186"/>
      <c r="B620" s="186"/>
      <c r="C620" s="347"/>
      <c r="D620" s="180"/>
      <c r="E620" s="186"/>
      <c r="F620" s="180"/>
      <c r="G620" s="180"/>
      <c r="H620" s="180"/>
      <c r="I620" s="180"/>
      <c r="J620" s="180"/>
      <c r="K620" s="180"/>
      <c r="L620" s="180"/>
      <c r="M620" s="180"/>
      <c r="N620" s="180"/>
      <c r="O620" s="180"/>
      <c r="P620" s="180"/>
      <c r="Q620" s="180"/>
      <c r="R620" s="180"/>
      <c r="S620" s="180"/>
      <c r="T620" s="180"/>
      <c r="U620" s="180"/>
      <c r="V620" s="180"/>
      <c r="W620" s="180"/>
      <c r="X620" s="180"/>
      <c r="Y620" s="180"/>
      <c r="Z620" s="180"/>
      <c r="AA620" s="180"/>
      <c r="AB620" s="180"/>
      <c r="AC620" s="180"/>
      <c r="AD620" s="180"/>
      <c r="AE620" s="180"/>
      <c r="AF620" s="180"/>
      <c r="AG620" s="180"/>
      <c r="AH620" s="180"/>
      <c r="AI620" s="180"/>
      <c r="AJ620" s="180"/>
      <c r="AK620" s="180"/>
      <c r="AL620" s="180"/>
      <c r="AM620" s="180"/>
      <c r="AN620" s="180"/>
      <c r="AO620" s="180"/>
      <c r="AP620" s="180"/>
      <c r="AQ620" s="180"/>
      <c r="AR620" s="180"/>
      <c r="AS620" s="180"/>
      <c r="AT620" s="180"/>
      <c r="AU620" s="180"/>
      <c r="AV620" s="180"/>
      <c r="AW620" s="180"/>
      <c r="AX620" s="180"/>
      <c r="AY620" s="180"/>
      <c r="AZ620" s="180"/>
      <c r="BA620" s="180"/>
      <c r="BB620" s="180"/>
      <c r="BC620" s="180"/>
      <c r="BD620" s="180"/>
      <c r="BE620" s="180"/>
      <c r="BF620" s="180"/>
      <c r="BG620" s="180"/>
      <c r="BH620" s="180"/>
      <c r="BI620" s="180"/>
      <c r="BJ620" s="180"/>
      <c r="BK620" s="180"/>
      <c r="BL620" s="180"/>
      <c r="BM620" s="180"/>
      <c r="BN620" s="180"/>
      <c r="BO620" s="180"/>
      <c r="BP620" s="180"/>
      <c r="BQ620" s="180"/>
      <c r="BR620" s="180"/>
      <c r="BS620" s="180"/>
      <c r="BT620" s="180"/>
      <c r="BU620" s="180"/>
      <c r="BV620" s="180"/>
      <c r="BW620" s="180"/>
      <c r="BX620" s="180"/>
      <c r="BY620" s="180"/>
      <c r="BZ620" s="180"/>
      <c r="CA620" s="180"/>
      <c r="CB620" s="180"/>
      <c r="CC620" s="180"/>
      <c r="CD620" s="180"/>
      <c r="CE620" s="180"/>
      <c r="CF620" s="180"/>
      <c r="CG620" s="180"/>
      <c r="CH620" s="180"/>
      <c r="CI620" s="180"/>
      <c r="CJ620" s="180"/>
      <c r="CK620" s="180"/>
      <c r="CL620" s="180"/>
      <c r="CM620" s="180"/>
      <c r="CN620" s="180"/>
      <c r="CO620" s="180"/>
      <c r="CP620" s="180"/>
      <c r="CQ620" s="180"/>
      <c r="CR620" s="186"/>
      <c r="CS620" s="186"/>
    </row>
    <row r="621">
      <c r="A621" s="186"/>
      <c r="B621" s="186"/>
      <c r="C621" s="347"/>
      <c r="D621" s="180"/>
      <c r="E621" s="186"/>
      <c r="F621" s="180"/>
      <c r="G621" s="180"/>
      <c r="H621" s="180"/>
      <c r="I621" s="180"/>
      <c r="J621" s="180"/>
      <c r="K621" s="180"/>
      <c r="L621" s="180"/>
      <c r="M621" s="180"/>
      <c r="N621" s="180"/>
      <c r="O621" s="180"/>
      <c r="P621" s="180"/>
      <c r="Q621" s="180"/>
      <c r="R621" s="180"/>
      <c r="S621" s="180"/>
      <c r="T621" s="180"/>
      <c r="U621" s="180"/>
      <c r="V621" s="180"/>
      <c r="W621" s="180"/>
      <c r="X621" s="180"/>
      <c r="Y621" s="180"/>
      <c r="Z621" s="180"/>
      <c r="AA621" s="180"/>
      <c r="AB621" s="180"/>
      <c r="AC621" s="180"/>
      <c r="AD621" s="180"/>
      <c r="AE621" s="180"/>
      <c r="AF621" s="180"/>
      <c r="AG621" s="180"/>
      <c r="AH621" s="180"/>
      <c r="AI621" s="180"/>
      <c r="AJ621" s="180"/>
      <c r="AK621" s="180"/>
      <c r="AL621" s="180"/>
      <c r="AM621" s="180"/>
      <c r="AN621" s="180"/>
      <c r="AO621" s="180"/>
      <c r="AP621" s="180"/>
      <c r="AQ621" s="180"/>
      <c r="AR621" s="180"/>
      <c r="AS621" s="180"/>
      <c r="AT621" s="180"/>
      <c r="AU621" s="180"/>
      <c r="AV621" s="180"/>
      <c r="AW621" s="180"/>
      <c r="AX621" s="180"/>
      <c r="AY621" s="180"/>
      <c r="AZ621" s="180"/>
      <c r="BA621" s="180"/>
      <c r="BB621" s="180"/>
      <c r="BC621" s="180"/>
      <c r="BD621" s="180"/>
      <c r="BE621" s="180"/>
      <c r="BF621" s="180"/>
      <c r="BG621" s="180"/>
      <c r="BH621" s="180"/>
      <c r="BI621" s="180"/>
      <c r="BJ621" s="180"/>
      <c r="BK621" s="180"/>
      <c r="BL621" s="180"/>
      <c r="BM621" s="180"/>
      <c r="BN621" s="180"/>
      <c r="BO621" s="180"/>
      <c r="BP621" s="180"/>
      <c r="BQ621" s="180"/>
      <c r="BR621" s="180"/>
      <c r="BS621" s="180"/>
      <c r="BT621" s="180"/>
      <c r="BU621" s="180"/>
      <c r="BV621" s="180"/>
      <c r="BW621" s="180"/>
      <c r="BX621" s="180"/>
      <c r="BY621" s="180"/>
      <c r="BZ621" s="180"/>
      <c r="CA621" s="180"/>
      <c r="CB621" s="180"/>
      <c r="CC621" s="180"/>
      <c r="CD621" s="180"/>
      <c r="CE621" s="180"/>
      <c r="CF621" s="180"/>
      <c r="CG621" s="180"/>
      <c r="CH621" s="180"/>
      <c r="CI621" s="180"/>
      <c r="CJ621" s="180"/>
      <c r="CK621" s="180"/>
      <c r="CL621" s="180"/>
      <c r="CM621" s="180"/>
      <c r="CN621" s="180"/>
      <c r="CO621" s="180"/>
      <c r="CP621" s="180"/>
      <c r="CQ621" s="180"/>
      <c r="CR621" s="186"/>
      <c r="CS621" s="186"/>
    </row>
    <row r="622">
      <c r="A622" s="186"/>
      <c r="B622" s="186"/>
      <c r="C622" s="347"/>
      <c r="D622" s="180"/>
      <c r="E622" s="186"/>
      <c r="F622" s="180"/>
      <c r="G622" s="180"/>
      <c r="H622" s="180"/>
      <c r="I622" s="180"/>
      <c r="J622" s="180"/>
      <c r="K622" s="180"/>
      <c r="L622" s="180"/>
      <c r="M622" s="180"/>
      <c r="N622" s="180"/>
      <c r="O622" s="180"/>
      <c r="P622" s="180"/>
      <c r="Q622" s="180"/>
      <c r="R622" s="180"/>
      <c r="S622" s="180"/>
      <c r="T622" s="180"/>
      <c r="U622" s="180"/>
      <c r="V622" s="180"/>
      <c r="W622" s="180"/>
      <c r="X622" s="180"/>
      <c r="Y622" s="180"/>
      <c r="Z622" s="180"/>
      <c r="AA622" s="180"/>
      <c r="AB622" s="180"/>
      <c r="AC622" s="180"/>
      <c r="AD622" s="180"/>
      <c r="AE622" s="180"/>
      <c r="AF622" s="180"/>
      <c r="AG622" s="180"/>
      <c r="AH622" s="180"/>
      <c r="AI622" s="180"/>
      <c r="AJ622" s="180"/>
      <c r="AK622" s="180"/>
      <c r="AL622" s="180"/>
      <c r="AM622" s="180"/>
      <c r="AN622" s="180"/>
      <c r="AO622" s="180"/>
      <c r="AP622" s="180"/>
      <c r="AQ622" s="180"/>
      <c r="AR622" s="180"/>
      <c r="AS622" s="180"/>
      <c r="AT622" s="180"/>
      <c r="AU622" s="180"/>
      <c r="AV622" s="180"/>
      <c r="AW622" s="180"/>
      <c r="AX622" s="180"/>
      <c r="AY622" s="180"/>
      <c r="AZ622" s="180"/>
      <c r="BA622" s="180"/>
      <c r="BB622" s="180"/>
      <c r="BC622" s="180"/>
      <c r="BD622" s="180"/>
      <c r="BE622" s="180"/>
      <c r="BF622" s="180"/>
      <c r="BG622" s="180"/>
      <c r="BH622" s="180"/>
      <c r="BI622" s="180"/>
      <c r="BJ622" s="180"/>
      <c r="BK622" s="180"/>
      <c r="BL622" s="180"/>
      <c r="BM622" s="180"/>
      <c r="BN622" s="180"/>
      <c r="BO622" s="180"/>
      <c r="BP622" s="180"/>
      <c r="BQ622" s="180"/>
      <c r="BR622" s="180"/>
      <c r="BS622" s="180"/>
      <c r="BT622" s="180"/>
      <c r="BU622" s="180"/>
      <c r="BV622" s="180"/>
      <c r="BW622" s="180"/>
      <c r="BX622" s="180"/>
      <c r="BY622" s="180"/>
      <c r="BZ622" s="180"/>
      <c r="CA622" s="180"/>
      <c r="CB622" s="180"/>
      <c r="CC622" s="180"/>
      <c r="CD622" s="180"/>
      <c r="CE622" s="180"/>
      <c r="CF622" s="180"/>
      <c r="CG622" s="180"/>
      <c r="CH622" s="180"/>
      <c r="CI622" s="180"/>
      <c r="CJ622" s="180"/>
      <c r="CK622" s="180"/>
      <c r="CL622" s="180"/>
      <c r="CM622" s="180"/>
      <c r="CN622" s="180"/>
      <c r="CO622" s="180"/>
      <c r="CP622" s="180"/>
      <c r="CQ622" s="180"/>
      <c r="CR622" s="186"/>
      <c r="CS622" s="186"/>
    </row>
    <row r="623">
      <c r="A623" s="186"/>
      <c r="B623" s="186"/>
      <c r="C623" s="347"/>
      <c r="D623" s="180"/>
      <c r="E623" s="186"/>
      <c r="F623" s="180"/>
      <c r="G623" s="180"/>
      <c r="H623" s="180"/>
      <c r="I623" s="180"/>
      <c r="J623" s="180"/>
      <c r="K623" s="180"/>
      <c r="L623" s="180"/>
      <c r="M623" s="180"/>
      <c r="N623" s="180"/>
      <c r="O623" s="180"/>
      <c r="P623" s="180"/>
      <c r="Q623" s="180"/>
      <c r="R623" s="180"/>
      <c r="S623" s="180"/>
      <c r="T623" s="180"/>
      <c r="U623" s="180"/>
      <c r="V623" s="180"/>
      <c r="W623" s="180"/>
      <c r="X623" s="180"/>
      <c r="Y623" s="180"/>
      <c r="Z623" s="180"/>
      <c r="AA623" s="180"/>
      <c r="AB623" s="180"/>
      <c r="AC623" s="180"/>
      <c r="AD623" s="180"/>
      <c r="AE623" s="180"/>
      <c r="AF623" s="180"/>
      <c r="AG623" s="180"/>
      <c r="AH623" s="180"/>
      <c r="AI623" s="180"/>
      <c r="AJ623" s="180"/>
      <c r="AK623" s="180"/>
      <c r="AL623" s="180"/>
      <c r="AM623" s="180"/>
      <c r="AN623" s="180"/>
      <c r="AO623" s="180"/>
      <c r="AP623" s="180"/>
      <c r="AQ623" s="180"/>
      <c r="AR623" s="180"/>
      <c r="AS623" s="180"/>
      <c r="AT623" s="180"/>
      <c r="AU623" s="180"/>
      <c r="AV623" s="180"/>
      <c r="AW623" s="180"/>
      <c r="AX623" s="180"/>
      <c r="AY623" s="180"/>
      <c r="AZ623" s="180"/>
      <c r="BA623" s="180"/>
      <c r="BB623" s="180"/>
      <c r="BC623" s="180"/>
      <c r="BD623" s="180"/>
      <c r="BE623" s="180"/>
      <c r="BF623" s="180"/>
      <c r="BG623" s="180"/>
      <c r="BH623" s="180"/>
      <c r="BI623" s="180"/>
      <c r="BJ623" s="180"/>
      <c r="BK623" s="180"/>
      <c r="BL623" s="180"/>
      <c r="BM623" s="180"/>
      <c r="BN623" s="180"/>
      <c r="BO623" s="180"/>
      <c r="BP623" s="180"/>
      <c r="BQ623" s="180"/>
      <c r="BR623" s="180"/>
      <c r="BS623" s="180"/>
      <c r="BT623" s="180"/>
      <c r="BU623" s="180"/>
      <c r="BV623" s="180"/>
      <c r="BW623" s="180"/>
      <c r="BX623" s="180"/>
      <c r="BY623" s="180"/>
      <c r="BZ623" s="180"/>
      <c r="CA623" s="180"/>
      <c r="CB623" s="180"/>
      <c r="CC623" s="180"/>
      <c r="CD623" s="180"/>
      <c r="CE623" s="180"/>
      <c r="CF623" s="180"/>
      <c r="CG623" s="180"/>
      <c r="CH623" s="180"/>
      <c r="CI623" s="180"/>
      <c r="CJ623" s="180"/>
      <c r="CK623" s="180"/>
      <c r="CL623" s="180"/>
      <c r="CM623" s="180"/>
      <c r="CN623" s="180"/>
      <c r="CO623" s="180"/>
      <c r="CP623" s="180"/>
      <c r="CQ623" s="180"/>
      <c r="CR623" s="186"/>
      <c r="CS623" s="186"/>
    </row>
    <row r="624">
      <c r="A624" s="186"/>
      <c r="B624" s="186"/>
      <c r="C624" s="347"/>
      <c r="D624" s="180"/>
      <c r="E624" s="186"/>
      <c r="F624" s="180"/>
      <c r="G624" s="180"/>
      <c r="H624" s="180"/>
      <c r="I624" s="180"/>
      <c r="J624" s="180"/>
      <c r="K624" s="180"/>
      <c r="L624" s="180"/>
      <c r="M624" s="180"/>
      <c r="N624" s="180"/>
      <c r="O624" s="180"/>
      <c r="P624" s="180"/>
      <c r="Q624" s="180"/>
      <c r="R624" s="180"/>
      <c r="S624" s="180"/>
      <c r="T624" s="180"/>
      <c r="U624" s="180"/>
      <c r="V624" s="180"/>
      <c r="W624" s="180"/>
      <c r="X624" s="180"/>
      <c r="Y624" s="180"/>
      <c r="Z624" s="180"/>
      <c r="AA624" s="180"/>
      <c r="AB624" s="180"/>
      <c r="AC624" s="180"/>
      <c r="AD624" s="180"/>
      <c r="AE624" s="180"/>
      <c r="AF624" s="180"/>
      <c r="AG624" s="180"/>
      <c r="AH624" s="180"/>
      <c r="AI624" s="180"/>
      <c r="AJ624" s="180"/>
      <c r="AK624" s="180"/>
      <c r="AL624" s="180"/>
      <c r="AM624" s="180"/>
      <c r="AN624" s="180"/>
      <c r="AO624" s="180"/>
      <c r="AP624" s="180"/>
      <c r="AQ624" s="180"/>
      <c r="AR624" s="180"/>
      <c r="AS624" s="180"/>
      <c r="AT624" s="180"/>
      <c r="AU624" s="180"/>
      <c r="AV624" s="180"/>
      <c r="AW624" s="180"/>
      <c r="AX624" s="180"/>
      <c r="AY624" s="180"/>
      <c r="AZ624" s="180"/>
      <c r="BA624" s="180"/>
      <c r="BB624" s="180"/>
      <c r="BC624" s="180"/>
      <c r="BD624" s="180"/>
      <c r="BE624" s="180"/>
      <c r="BF624" s="180"/>
      <c r="BG624" s="180"/>
      <c r="BH624" s="180"/>
      <c r="BI624" s="180"/>
      <c r="BJ624" s="180"/>
      <c r="BK624" s="180"/>
      <c r="BL624" s="180"/>
      <c r="BM624" s="180"/>
      <c r="BN624" s="180"/>
      <c r="BO624" s="180"/>
      <c r="BP624" s="180"/>
      <c r="BQ624" s="180"/>
      <c r="BR624" s="180"/>
      <c r="BS624" s="180"/>
      <c r="BT624" s="180"/>
      <c r="BU624" s="180"/>
      <c r="BV624" s="180"/>
      <c r="BW624" s="180"/>
      <c r="BX624" s="180"/>
      <c r="BY624" s="180"/>
      <c r="BZ624" s="180"/>
      <c r="CA624" s="180"/>
      <c r="CB624" s="180"/>
      <c r="CC624" s="180"/>
      <c r="CD624" s="180"/>
      <c r="CE624" s="180"/>
      <c r="CF624" s="180"/>
      <c r="CG624" s="180"/>
      <c r="CH624" s="180"/>
      <c r="CI624" s="180"/>
      <c r="CJ624" s="180"/>
      <c r="CK624" s="180"/>
      <c r="CL624" s="180"/>
      <c r="CM624" s="180"/>
      <c r="CN624" s="180"/>
      <c r="CO624" s="180"/>
      <c r="CP624" s="180"/>
      <c r="CQ624" s="180"/>
      <c r="CR624" s="186"/>
      <c r="CS624" s="186"/>
    </row>
    <row r="625">
      <c r="A625" s="186"/>
      <c r="B625" s="186"/>
      <c r="C625" s="347"/>
      <c r="D625" s="180"/>
      <c r="E625" s="186"/>
      <c r="F625" s="180"/>
      <c r="G625" s="180"/>
      <c r="H625" s="180"/>
      <c r="I625" s="180"/>
      <c r="J625" s="180"/>
      <c r="K625" s="180"/>
      <c r="L625" s="180"/>
      <c r="M625" s="180"/>
      <c r="N625" s="180"/>
      <c r="O625" s="180"/>
      <c r="P625" s="180"/>
      <c r="Q625" s="180"/>
      <c r="R625" s="180"/>
      <c r="S625" s="180"/>
      <c r="T625" s="180"/>
      <c r="U625" s="180"/>
      <c r="V625" s="180"/>
      <c r="W625" s="180"/>
      <c r="X625" s="180"/>
      <c r="Y625" s="180"/>
      <c r="Z625" s="180"/>
      <c r="AA625" s="180"/>
      <c r="AB625" s="180"/>
      <c r="AC625" s="180"/>
      <c r="AD625" s="180"/>
      <c r="AE625" s="180"/>
      <c r="AF625" s="180"/>
      <c r="AG625" s="180"/>
      <c r="AH625" s="180"/>
      <c r="AI625" s="180"/>
      <c r="AJ625" s="180"/>
      <c r="AK625" s="180"/>
      <c r="AL625" s="180"/>
      <c r="AM625" s="180"/>
      <c r="AN625" s="180"/>
      <c r="AO625" s="180"/>
      <c r="AP625" s="180"/>
      <c r="AQ625" s="180"/>
      <c r="AR625" s="180"/>
      <c r="AS625" s="180"/>
      <c r="AT625" s="180"/>
      <c r="AU625" s="180"/>
      <c r="AV625" s="180"/>
      <c r="AW625" s="180"/>
      <c r="AX625" s="180"/>
      <c r="AY625" s="180"/>
      <c r="AZ625" s="180"/>
      <c r="BA625" s="180"/>
      <c r="BB625" s="180"/>
      <c r="BC625" s="180"/>
      <c r="BD625" s="180"/>
      <c r="BE625" s="180"/>
      <c r="BF625" s="180"/>
      <c r="BG625" s="180"/>
      <c r="BH625" s="180"/>
      <c r="BI625" s="180"/>
      <c r="BJ625" s="180"/>
      <c r="BK625" s="180"/>
      <c r="BL625" s="180"/>
      <c r="BM625" s="180"/>
      <c r="BN625" s="180"/>
      <c r="BO625" s="180"/>
      <c r="BP625" s="180"/>
      <c r="BQ625" s="180"/>
      <c r="BR625" s="180"/>
      <c r="BS625" s="180"/>
      <c r="BT625" s="180"/>
      <c r="BU625" s="180"/>
      <c r="BV625" s="180"/>
      <c r="BW625" s="180"/>
      <c r="BX625" s="180"/>
      <c r="BY625" s="180"/>
      <c r="BZ625" s="180"/>
      <c r="CA625" s="180"/>
      <c r="CB625" s="180"/>
      <c r="CC625" s="180"/>
      <c r="CD625" s="180"/>
      <c r="CE625" s="180"/>
      <c r="CF625" s="180"/>
      <c r="CG625" s="180"/>
      <c r="CH625" s="180"/>
      <c r="CI625" s="180"/>
      <c r="CJ625" s="180"/>
      <c r="CK625" s="180"/>
      <c r="CL625" s="180"/>
      <c r="CM625" s="180"/>
      <c r="CN625" s="180"/>
      <c r="CO625" s="180"/>
      <c r="CP625" s="180"/>
      <c r="CQ625" s="180"/>
      <c r="CR625" s="186"/>
      <c r="CS625" s="186"/>
    </row>
    <row r="626">
      <c r="A626" s="186"/>
      <c r="B626" s="186"/>
      <c r="C626" s="347"/>
      <c r="D626" s="180"/>
      <c r="E626" s="186"/>
      <c r="F626" s="180"/>
      <c r="G626" s="180"/>
      <c r="H626" s="180"/>
      <c r="I626" s="180"/>
      <c r="J626" s="180"/>
      <c r="K626" s="180"/>
      <c r="L626" s="180"/>
      <c r="M626" s="180"/>
      <c r="N626" s="180"/>
      <c r="O626" s="180"/>
      <c r="P626" s="180"/>
      <c r="Q626" s="180"/>
      <c r="R626" s="180"/>
      <c r="S626" s="180"/>
      <c r="T626" s="180"/>
      <c r="U626" s="180"/>
      <c r="V626" s="180"/>
      <c r="W626" s="180"/>
      <c r="X626" s="180"/>
      <c r="Y626" s="180"/>
      <c r="Z626" s="180"/>
      <c r="AA626" s="180"/>
      <c r="AB626" s="180"/>
      <c r="AC626" s="180"/>
      <c r="AD626" s="180"/>
      <c r="AE626" s="180"/>
      <c r="AF626" s="180"/>
      <c r="AG626" s="180"/>
      <c r="AH626" s="180"/>
      <c r="AI626" s="180"/>
      <c r="AJ626" s="180"/>
      <c r="AK626" s="180"/>
      <c r="AL626" s="180"/>
      <c r="AM626" s="180"/>
      <c r="AN626" s="180"/>
      <c r="AO626" s="180"/>
      <c r="AP626" s="180"/>
      <c r="AQ626" s="180"/>
      <c r="AR626" s="180"/>
      <c r="AS626" s="180"/>
      <c r="AT626" s="180"/>
      <c r="AU626" s="180"/>
      <c r="AV626" s="180"/>
      <c r="AW626" s="180"/>
      <c r="AX626" s="180"/>
      <c r="AY626" s="180"/>
      <c r="AZ626" s="180"/>
      <c r="BA626" s="180"/>
      <c r="BB626" s="180"/>
      <c r="BC626" s="180"/>
      <c r="BD626" s="180"/>
      <c r="BE626" s="180"/>
      <c r="BF626" s="180"/>
      <c r="BG626" s="180"/>
      <c r="BH626" s="180"/>
      <c r="BI626" s="180"/>
      <c r="BJ626" s="180"/>
      <c r="BK626" s="180"/>
      <c r="BL626" s="180"/>
      <c r="BM626" s="180"/>
      <c r="BN626" s="180"/>
      <c r="BO626" s="180"/>
      <c r="BP626" s="180"/>
      <c r="BQ626" s="180"/>
      <c r="BR626" s="180"/>
      <c r="BS626" s="180"/>
      <c r="BT626" s="180"/>
      <c r="BU626" s="180"/>
      <c r="BV626" s="180"/>
      <c r="BW626" s="180"/>
      <c r="BX626" s="180"/>
      <c r="BY626" s="180"/>
      <c r="BZ626" s="180"/>
      <c r="CA626" s="180"/>
      <c r="CB626" s="180"/>
      <c r="CC626" s="180"/>
      <c r="CD626" s="180"/>
      <c r="CE626" s="180"/>
      <c r="CF626" s="180"/>
      <c r="CG626" s="180"/>
      <c r="CH626" s="180"/>
      <c r="CI626" s="180"/>
      <c r="CJ626" s="180"/>
      <c r="CK626" s="180"/>
      <c r="CL626" s="180"/>
      <c r="CM626" s="180"/>
      <c r="CN626" s="180"/>
      <c r="CO626" s="180"/>
      <c r="CP626" s="180"/>
      <c r="CQ626" s="180"/>
      <c r="CR626" s="186"/>
      <c r="CS626" s="186"/>
    </row>
    <row r="627">
      <c r="A627" s="186"/>
      <c r="B627" s="186"/>
      <c r="C627" s="347"/>
      <c r="D627" s="180"/>
      <c r="E627" s="186"/>
      <c r="F627" s="180"/>
      <c r="G627" s="180"/>
      <c r="H627" s="180"/>
      <c r="I627" s="180"/>
      <c r="J627" s="180"/>
      <c r="K627" s="180"/>
      <c r="L627" s="180"/>
      <c r="M627" s="180"/>
      <c r="N627" s="180"/>
      <c r="O627" s="180"/>
      <c r="P627" s="180"/>
      <c r="Q627" s="180"/>
      <c r="R627" s="180"/>
      <c r="S627" s="180"/>
      <c r="T627" s="180"/>
      <c r="U627" s="180"/>
      <c r="V627" s="180"/>
      <c r="W627" s="180"/>
      <c r="X627" s="180"/>
      <c r="Y627" s="180"/>
      <c r="Z627" s="180"/>
      <c r="AA627" s="180"/>
      <c r="AB627" s="180"/>
      <c r="AC627" s="180"/>
      <c r="AD627" s="180"/>
      <c r="AE627" s="180"/>
      <c r="AF627" s="180"/>
      <c r="AG627" s="180"/>
      <c r="AH627" s="180"/>
      <c r="AI627" s="180"/>
      <c r="AJ627" s="180"/>
      <c r="AK627" s="180"/>
      <c r="AL627" s="180"/>
      <c r="AM627" s="180"/>
      <c r="AN627" s="180"/>
      <c r="AO627" s="180"/>
      <c r="AP627" s="180"/>
      <c r="AQ627" s="180"/>
      <c r="AR627" s="180"/>
      <c r="AS627" s="180"/>
      <c r="AT627" s="180"/>
      <c r="AU627" s="180"/>
      <c r="AV627" s="180"/>
      <c r="AW627" s="180"/>
      <c r="AX627" s="180"/>
      <c r="AY627" s="180"/>
      <c r="AZ627" s="180"/>
      <c r="BA627" s="180"/>
      <c r="BB627" s="180"/>
      <c r="BC627" s="180"/>
      <c r="BD627" s="180"/>
      <c r="BE627" s="180"/>
      <c r="BF627" s="180"/>
      <c r="BG627" s="180"/>
      <c r="BH627" s="180"/>
      <c r="BI627" s="180"/>
      <c r="BJ627" s="180"/>
      <c r="BK627" s="180"/>
      <c r="BL627" s="180"/>
      <c r="BM627" s="180"/>
      <c r="BN627" s="180"/>
      <c r="BO627" s="180"/>
      <c r="BP627" s="180"/>
      <c r="BQ627" s="180"/>
      <c r="BR627" s="180"/>
      <c r="BS627" s="180"/>
      <c r="BT627" s="180"/>
      <c r="BU627" s="180"/>
      <c r="BV627" s="180"/>
      <c r="BW627" s="180"/>
      <c r="BX627" s="180"/>
      <c r="BY627" s="180"/>
      <c r="BZ627" s="180"/>
      <c r="CA627" s="180"/>
      <c r="CB627" s="180"/>
      <c r="CC627" s="180"/>
      <c r="CD627" s="180"/>
      <c r="CE627" s="180"/>
      <c r="CF627" s="180"/>
      <c r="CG627" s="180"/>
      <c r="CH627" s="180"/>
      <c r="CI627" s="180"/>
      <c r="CJ627" s="180"/>
      <c r="CK627" s="180"/>
      <c r="CL627" s="180"/>
      <c r="CM627" s="180"/>
      <c r="CN627" s="180"/>
      <c r="CO627" s="180"/>
      <c r="CP627" s="180"/>
      <c r="CQ627" s="180"/>
      <c r="CR627" s="186"/>
      <c r="CS627" s="186"/>
    </row>
    <row r="628">
      <c r="A628" s="186"/>
      <c r="B628" s="186"/>
      <c r="C628" s="347"/>
      <c r="D628" s="180"/>
      <c r="E628" s="186"/>
      <c r="F628" s="180"/>
      <c r="G628" s="180"/>
      <c r="H628" s="180"/>
      <c r="I628" s="180"/>
      <c r="J628" s="180"/>
      <c r="K628" s="180"/>
      <c r="L628" s="180"/>
      <c r="M628" s="180"/>
      <c r="N628" s="180"/>
      <c r="O628" s="180"/>
      <c r="P628" s="180"/>
      <c r="Q628" s="180"/>
      <c r="R628" s="180"/>
      <c r="S628" s="180"/>
      <c r="T628" s="180"/>
      <c r="U628" s="180"/>
      <c r="V628" s="180"/>
      <c r="W628" s="180"/>
      <c r="X628" s="180"/>
      <c r="Y628" s="180"/>
      <c r="Z628" s="180"/>
      <c r="AA628" s="180"/>
      <c r="AB628" s="180"/>
      <c r="AC628" s="180"/>
      <c r="AD628" s="180"/>
      <c r="AE628" s="180"/>
      <c r="AF628" s="180"/>
      <c r="AG628" s="180"/>
      <c r="AH628" s="180"/>
      <c r="AI628" s="180"/>
      <c r="AJ628" s="180"/>
      <c r="AK628" s="180"/>
      <c r="AL628" s="180"/>
      <c r="AM628" s="180"/>
      <c r="AN628" s="180"/>
      <c r="AO628" s="180"/>
      <c r="AP628" s="180"/>
      <c r="AQ628" s="180"/>
      <c r="AR628" s="180"/>
      <c r="AS628" s="180"/>
      <c r="AT628" s="180"/>
      <c r="AU628" s="180"/>
      <c r="AV628" s="180"/>
      <c r="AW628" s="180"/>
      <c r="AX628" s="180"/>
      <c r="AY628" s="180"/>
      <c r="AZ628" s="180"/>
      <c r="BA628" s="180"/>
      <c r="BB628" s="180"/>
      <c r="BC628" s="180"/>
      <c r="BD628" s="180"/>
      <c r="BE628" s="180"/>
      <c r="BF628" s="180"/>
      <c r="BG628" s="180"/>
      <c r="BH628" s="180"/>
      <c r="BI628" s="180"/>
      <c r="BJ628" s="180"/>
      <c r="BK628" s="180"/>
      <c r="BL628" s="180"/>
      <c r="BM628" s="180"/>
      <c r="BN628" s="180"/>
      <c r="BO628" s="180"/>
      <c r="BP628" s="180"/>
      <c r="BQ628" s="180"/>
      <c r="BR628" s="180"/>
      <c r="BS628" s="180"/>
      <c r="BT628" s="180"/>
      <c r="BU628" s="180"/>
      <c r="BV628" s="180"/>
      <c r="BW628" s="180"/>
      <c r="BX628" s="180"/>
      <c r="BY628" s="180"/>
      <c r="BZ628" s="180"/>
      <c r="CA628" s="180"/>
      <c r="CB628" s="180"/>
      <c r="CC628" s="180"/>
      <c r="CD628" s="180"/>
      <c r="CE628" s="180"/>
      <c r="CF628" s="180"/>
      <c r="CG628" s="180"/>
      <c r="CH628" s="180"/>
      <c r="CI628" s="180"/>
      <c r="CJ628" s="180"/>
      <c r="CK628" s="180"/>
      <c r="CL628" s="180"/>
      <c r="CM628" s="180"/>
      <c r="CN628" s="180"/>
      <c r="CO628" s="180"/>
      <c r="CP628" s="180"/>
      <c r="CQ628" s="180"/>
      <c r="CR628" s="186"/>
      <c r="CS628" s="186"/>
    </row>
    <row r="629">
      <c r="A629" s="186"/>
      <c r="B629" s="186"/>
      <c r="C629" s="347"/>
      <c r="D629" s="180"/>
      <c r="E629" s="186"/>
      <c r="F629" s="180"/>
      <c r="G629" s="180"/>
      <c r="H629" s="180"/>
      <c r="I629" s="180"/>
      <c r="J629" s="180"/>
      <c r="K629" s="180"/>
      <c r="L629" s="180"/>
      <c r="M629" s="180"/>
      <c r="N629" s="180"/>
      <c r="O629" s="180"/>
      <c r="P629" s="180"/>
      <c r="Q629" s="180"/>
      <c r="R629" s="180"/>
      <c r="S629" s="180"/>
      <c r="T629" s="180"/>
      <c r="U629" s="180"/>
      <c r="V629" s="180"/>
      <c r="W629" s="180"/>
      <c r="X629" s="180"/>
      <c r="Y629" s="180"/>
      <c r="Z629" s="180"/>
      <c r="AA629" s="180"/>
      <c r="AB629" s="180"/>
      <c r="AC629" s="180"/>
      <c r="AD629" s="180"/>
      <c r="AE629" s="180"/>
      <c r="AF629" s="180"/>
      <c r="AG629" s="180"/>
      <c r="AH629" s="180"/>
      <c r="AI629" s="180"/>
      <c r="AJ629" s="180"/>
      <c r="AK629" s="180"/>
      <c r="AL629" s="180"/>
      <c r="AM629" s="180"/>
      <c r="AN629" s="180"/>
      <c r="AO629" s="180"/>
      <c r="AP629" s="180"/>
      <c r="AQ629" s="180"/>
      <c r="AR629" s="180"/>
      <c r="AS629" s="180"/>
      <c r="AT629" s="180"/>
      <c r="AU629" s="180"/>
      <c r="AV629" s="180"/>
      <c r="AW629" s="180"/>
      <c r="AX629" s="180"/>
      <c r="AY629" s="180"/>
      <c r="AZ629" s="180"/>
      <c r="BA629" s="180"/>
      <c r="BB629" s="180"/>
      <c r="BC629" s="180"/>
      <c r="BD629" s="180"/>
      <c r="BE629" s="180"/>
      <c r="BF629" s="180"/>
      <c r="BG629" s="180"/>
      <c r="BH629" s="180"/>
      <c r="BI629" s="180"/>
      <c r="BJ629" s="180"/>
      <c r="BK629" s="180"/>
      <c r="BL629" s="180"/>
      <c r="BM629" s="180"/>
      <c r="BN629" s="180"/>
      <c r="BO629" s="180"/>
      <c r="BP629" s="180"/>
      <c r="BQ629" s="180"/>
      <c r="BR629" s="180"/>
      <c r="BS629" s="180"/>
      <c r="BT629" s="180"/>
      <c r="BU629" s="180"/>
      <c r="BV629" s="180"/>
      <c r="BW629" s="180"/>
      <c r="BX629" s="180"/>
      <c r="BY629" s="180"/>
      <c r="BZ629" s="180"/>
      <c r="CA629" s="180"/>
      <c r="CB629" s="180"/>
      <c r="CC629" s="180"/>
      <c r="CD629" s="180"/>
      <c r="CE629" s="180"/>
      <c r="CF629" s="180"/>
      <c r="CG629" s="180"/>
      <c r="CH629" s="180"/>
      <c r="CI629" s="180"/>
      <c r="CJ629" s="180"/>
      <c r="CK629" s="180"/>
      <c r="CL629" s="180"/>
      <c r="CM629" s="180"/>
      <c r="CN629" s="180"/>
      <c r="CO629" s="180"/>
      <c r="CP629" s="180"/>
      <c r="CQ629" s="180"/>
      <c r="CR629" s="186"/>
      <c r="CS629" s="186"/>
    </row>
    <row r="630">
      <c r="A630" s="186"/>
      <c r="B630" s="186"/>
      <c r="C630" s="347"/>
      <c r="D630" s="180"/>
      <c r="E630" s="186"/>
      <c r="F630" s="180"/>
      <c r="G630" s="180"/>
      <c r="H630" s="180"/>
      <c r="I630" s="180"/>
      <c r="J630" s="180"/>
      <c r="K630" s="180"/>
      <c r="L630" s="180"/>
      <c r="M630" s="180"/>
      <c r="N630" s="180"/>
      <c r="O630" s="180"/>
      <c r="P630" s="180"/>
      <c r="Q630" s="180"/>
      <c r="R630" s="180"/>
      <c r="S630" s="180"/>
      <c r="T630" s="180"/>
      <c r="U630" s="180"/>
      <c r="V630" s="180"/>
      <c r="W630" s="180"/>
      <c r="X630" s="180"/>
      <c r="Y630" s="180"/>
      <c r="Z630" s="180"/>
      <c r="AA630" s="180"/>
      <c r="AB630" s="180"/>
      <c r="AC630" s="180"/>
      <c r="AD630" s="180"/>
      <c r="AE630" s="180"/>
      <c r="AF630" s="180"/>
      <c r="AG630" s="180"/>
      <c r="AH630" s="180"/>
      <c r="AI630" s="180"/>
      <c r="AJ630" s="180"/>
      <c r="AK630" s="180"/>
      <c r="AL630" s="180"/>
      <c r="AM630" s="180"/>
      <c r="AN630" s="180"/>
      <c r="AO630" s="180"/>
      <c r="AP630" s="180"/>
      <c r="AQ630" s="180"/>
      <c r="AR630" s="180"/>
      <c r="AS630" s="180"/>
      <c r="AT630" s="180"/>
      <c r="AU630" s="180"/>
      <c r="AV630" s="180"/>
      <c r="AW630" s="180"/>
      <c r="AX630" s="180"/>
      <c r="AY630" s="180"/>
      <c r="AZ630" s="180"/>
      <c r="BA630" s="180"/>
      <c r="BB630" s="180"/>
      <c r="BC630" s="180"/>
      <c r="BD630" s="180"/>
      <c r="BE630" s="180"/>
      <c r="BF630" s="180"/>
      <c r="BG630" s="180"/>
      <c r="BH630" s="180"/>
      <c r="BI630" s="180"/>
      <c r="BJ630" s="180"/>
      <c r="BK630" s="180"/>
      <c r="BL630" s="180"/>
      <c r="BM630" s="180"/>
      <c r="BN630" s="180"/>
      <c r="BO630" s="180"/>
      <c r="BP630" s="180"/>
      <c r="BQ630" s="180"/>
      <c r="BR630" s="180"/>
      <c r="BS630" s="180"/>
      <c r="BT630" s="180"/>
      <c r="BU630" s="180"/>
      <c r="BV630" s="180"/>
      <c r="BW630" s="180"/>
      <c r="BX630" s="180"/>
      <c r="BY630" s="180"/>
      <c r="BZ630" s="180"/>
      <c r="CA630" s="180"/>
      <c r="CB630" s="180"/>
      <c r="CC630" s="180"/>
      <c r="CD630" s="180"/>
      <c r="CE630" s="180"/>
      <c r="CF630" s="180"/>
      <c r="CG630" s="180"/>
      <c r="CH630" s="180"/>
      <c r="CI630" s="180"/>
      <c r="CJ630" s="180"/>
      <c r="CK630" s="180"/>
      <c r="CL630" s="180"/>
      <c r="CM630" s="180"/>
      <c r="CN630" s="180"/>
      <c r="CO630" s="180"/>
      <c r="CP630" s="180"/>
      <c r="CQ630" s="180"/>
      <c r="CR630" s="186"/>
      <c r="CS630" s="186"/>
    </row>
    <row r="631">
      <c r="A631" s="186"/>
      <c r="B631" s="186"/>
      <c r="C631" s="347"/>
      <c r="D631" s="180"/>
      <c r="E631" s="186"/>
      <c r="F631" s="180"/>
      <c r="G631" s="180"/>
      <c r="H631" s="180"/>
      <c r="I631" s="180"/>
      <c r="J631" s="180"/>
      <c r="K631" s="180"/>
      <c r="L631" s="180"/>
      <c r="M631" s="180"/>
      <c r="N631" s="180"/>
      <c r="O631" s="180"/>
      <c r="P631" s="180"/>
      <c r="Q631" s="180"/>
      <c r="R631" s="180"/>
      <c r="S631" s="180"/>
      <c r="T631" s="180"/>
      <c r="U631" s="180"/>
      <c r="V631" s="180"/>
      <c r="W631" s="180"/>
      <c r="X631" s="180"/>
      <c r="Y631" s="180"/>
      <c r="Z631" s="180"/>
      <c r="AA631" s="180"/>
      <c r="AB631" s="180"/>
      <c r="AC631" s="180"/>
      <c r="AD631" s="180"/>
      <c r="AE631" s="180"/>
      <c r="AF631" s="180"/>
      <c r="AG631" s="180"/>
      <c r="AH631" s="180"/>
      <c r="AI631" s="180"/>
      <c r="AJ631" s="180"/>
      <c r="AK631" s="180"/>
      <c r="AL631" s="180"/>
      <c r="AM631" s="180"/>
      <c r="AN631" s="180"/>
      <c r="AO631" s="180"/>
      <c r="AP631" s="180"/>
      <c r="AQ631" s="180"/>
      <c r="AR631" s="180"/>
      <c r="AS631" s="180"/>
      <c r="AT631" s="180"/>
      <c r="AU631" s="180"/>
      <c r="AV631" s="180"/>
      <c r="AW631" s="180"/>
      <c r="AX631" s="180"/>
      <c r="AY631" s="180"/>
      <c r="AZ631" s="180"/>
      <c r="BA631" s="180"/>
      <c r="BB631" s="180"/>
      <c r="BC631" s="180"/>
      <c r="BD631" s="180"/>
      <c r="BE631" s="180"/>
      <c r="BF631" s="180"/>
      <c r="BG631" s="180"/>
      <c r="BH631" s="180"/>
      <c r="BI631" s="180"/>
      <c r="BJ631" s="180"/>
      <c r="BK631" s="180"/>
      <c r="BL631" s="180"/>
      <c r="BM631" s="180"/>
      <c r="BN631" s="180"/>
      <c r="BO631" s="180"/>
      <c r="BP631" s="180"/>
      <c r="BQ631" s="180"/>
      <c r="BR631" s="180"/>
      <c r="BS631" s="180"/>
      <c r="BT631" s="180"/>
      <c r="BU631" s="180"/>
      <c r="BV631" s="180"/>
      <c r="BW631" s="180"/>
      <c r="BX631" s="180"/>
      <c r="BY631" s="180"/>
      <c r="BZ631" s="180"/>
      <c r="CA631" s="180"/>
      <c r="CB631" s="180"/>
      <c r="CC631" s="180"/>
      <c r="CD631" s="180"/>
      <c r="CE631" s="180"/>
      <c r="CF631" s="180"/>
      <c r="CG631" s="180"/>
      <c r="CH631" s="180"/>
      <c r="CI631" s="180"/>
      <c r="CJ631" s="180"/>
      <c r="CK631" s="180"/>
      <c r="CL631" s="180"/>
      <c r="CM631" s="180"/>
      <c r="CN631" s="180"/>
      <c r="CO631" s="180"/>
      <c r="CP631" s="180"/>
      <c r="CQ631" s="180"/>
      <c r="CR631" s="186"/>
      <c r="CS631" s="186"/>
    </row>
    <row r="632">
      <c r="A632" s="186"/>
      <c r="B632" s="186"/>
      <c r="C632" s="347"/>
      <c r="D632" s="180"/>
      <c r="E632" s="186"/>
      <c r="F632" s="180"/>
      <c r="G632" s="180"/>
      <c r="H632" s="180"/>
      <c r="I632" s="180"/>
      <c r="J632" s="180"/>
      <c r="K632" s="180"/>
      <c r="L632" s="180"/>
      <c r="M632" s="180"/>
      <c r="N632" s="180"/>
      <c r="O632" s="180"/>
      <c r="P632" s="180"/>
      <c r="Q632" s="180"/>
      <c r="R632" s="180"/>
      <c r="S632" s="180"/>
      <c r="T632" s="180"/>
      <c r="U632" s="180"/>
      <c r="V632" s="180"/>
      <c r="W632" s="180"/>
      <c r="X632" s="180"/>
      <c r="Y632" s="180"/>
      <c r="Z632" s="180"/>
      <c r="AA632" s="180"/>
      <c r="AB632" s="180"/>
      <c r="AC632" s="180"/>
      <c r="AD632" s="180"/>
      <c r="AE632" s="180"/>
      <c r="AF632" s="180"/>
      <c r="AG632" s="180"/>
      <c r="AH632" s="180"/>
      <c r="AI632" s="180"/>
      <c r="AJ632" s="180"/>
      <c r="AK632" s="180"/>
      <c r="AL632" s="180"/>
      <c r="AM632" s="180"/>
      <c r="AN632" s="180"/>
      <c r="AO632" s="180"/>
      <c r="AP632" s="180"/>
      <c r="AQ632" s="180"/>
      <c r="AR632" s="180"/>
      <c r="AS632" s="180"/>
      <c r="AT632" s="180"/>
      <c r="AU632" s="180"/>
      <c r="AV632" s="180"/>
      <c r="AW632" s="180"/>
      <c r="AX632" s="180"/>
      <c r="AY632" s="180"/>
      <c r="AZ632" s="180"/>
      <c r="BA632" s="180"/>
      <c r="BB632" s="180"/>
      <c r="BC632" s="180"/>
      <c r="BD632" s="180"/>
      <c r="BE632" s="180"/>
      <c r="BF632" s="180"/>
      <c r="BG632" s="180"/>
      <c r="BH632" s="180"/>
      <c r="BI632" s="180"/>
      <c r="BJ632" s="180"/>
      <c r="BK632" s="180"/>
      <c r="BL632" s="180"/>
      <c r="BM632" s="180"/>
      <c r="BN632" s="180"/>
      <c r="BO632" s="180"/>
      <c r="BP632" s="180"/>
      <c r="BQ632" s="180"/>
      <c r="BR632" s="180"/>
      <c r="BS632" s="180"/>
      <c r="BT632" s="180"/>
      <c r="BU632" s="180"/>
      <c r="BV632" s="180"/>
      <c r="BW632" s="180"/>
      <c r="BX632" s="180"/>
      <c r="BY632" s="180"/>
      <c r="BZ632" s="180"/>
      <c r="CA632" s="180"/>
      <c r="CB632" s="180"/>
      <c r="CC632" s="180"/>
      <c r="CD632" s="180"/>
      <c r="CE632" s="180"/>
      <c r="CF632" s="180"/>
      <c r="CG632" s="180"/>
      <c r="CH632" s="180"/>
      <c r="CI632" s="180"/>
      <c r="CJ632" s="180"/>
      <c r="CK632" s="180"/>
      <c r="CL632" s="180"/>
      <c r="CM632" s="180"/>
      <c r="CN632" s="180"/>
      <c r="CO632" s="180"/>
      <c r="CP632" s="180"/>
      <c r="CQ632" s="180"/>
      <c r="CR632" s="186"/>
      <c r="CS632" s="186"/>
    </row>
    <row r="633">
      <c r="A633" s="186"/>
      <c r="B633" s="186"/>
      <c r="C633" s="347"/>
      <c r="D633" s="180"/>
      <c r="E633" s="186"/>
      <c r="F633" s="180"/>
      <c r="G633" s="180"/>
      <c r="H633" s="180"/>
      <c r="I633" s="180"/>
      <c r="J633" s="180"/>
      <c r="K633" s="180"/>
      <c r="L633" s="180"/>
      <c r="M633" s="180"/>
      <c r="N633" s="180"/>
      <c r="O633" s="180"/>
      <c r="P633" s="180"/>
      <c r="Q633" s="180"/>
      <c r="R633" s="180"/>
      <c r="S633" s="180"/>
      <c r="T633" s="180"/>
      <c r="U633" s="180"/>
      <c r="V633" s="180"/>
      <c r="W633" s="180"/>
      <c r="X633" s="180"/>
      <c r="Y633" s="180"/>
      <c r="Z633" s="180"/>
      <c r="AA633" s="180"/>
      <c r="AB633" s="180"/>
      <c r="AC633" s="180"/>
      <c r="AD633" s="180"/>
      <c r="AE633" s="180"/>
      <c r="AF633" s="180"/>
      <c r="AG633" s="180"/>
      <c r="AH633" s="180"/>
      <c r="AI633" s="180"/>
      <c r="AJ633" s="180"/>
      <c r="AK633" s="180"/>
      <c r="AL633" s="180"/>
      <c r="AM633" s="180"/>
      <c r="AN633" s="180"/>
      <c r="AO633" s="180"/>
      <c r="AP633" s="180"/>
      <c r="AQ633" s="180"/>
      <c r="AR633" s="180"/>
      <c r="AS633" s="180"/>
      <c r="AT633" s="180"/>
      <c r="AU633" s="180"/>
      <c r="AV633" s="180"/>
      <c r="AW633" s="180"/>
      <c r="AX633" s="180"/>
      <c r="AY633" s="180"/>
      <c r="AZ633" s="180"/>
      <c r="BA633" s="180"/>
      <c r="BB633" s="180"/>
      <c r="BC633" s="180"/>
      <c r="BD633" s="180"/>
      <c r="BE633" s="180"/>
      <c r="BF633" s="180"/>
      <c r="BG633" s="180"/>
      <c r="BH633" s="180"/>
      <c r="BI633" s="180"/>
      <c r="BJ633" s="180"/>
      <c r="BK633" s="180"/>
      <c r="BL633" s="180"/>
      <c r="BM633" s="180"/>
      <c r="BN633" s="180"/>
      <c r="BO633" s="180"/>
      <c r="BP633" s="180"/>
      <c r="BQ633" s="180"/>
      <c r="BR633" s="180"/>
      <c r="BS633" s="180"/>
      <c r="BT633" s="180"/>
      <c r="BU633" s="180"/>
      <c r="BV633" s="180"/>
      <c r="BW633" s="180"/>
      <c r="BX633" s="180"/>
      <c r="BY633" s="180"/>
      <c r="BZ633" s="180"/>
      <c r="CA633" s="180"/>
      <c r="CB633" s="180"/>
      <c r="CC633" s="180"/>
      <c r="CD633" s="180"/>
      <c r="CE633" s="180"/>
      <c r="CF633" s="180"/>
      <c r="CG633" s="180"/>
      <c r="CH633" s="180"/>
      <c r="CI633" s="180"/>
      <c r="CJ633" s="180"/>
      <c r="CK633" s="180"/>
      <c r="CL633" s="180"/>
      <c r="CM633" s="180"/>
      <c r="CN633" s="180"/>
      <c r="CO633" s="180"/>
      <c r="CP633" s="180"/>
      <c r="CQ633" s="180"/>
      <c r="CR633" s="186"/>
      <c r="CS633" s="186"/>
    </row>
    <row r="634">
      <c r="A634" s="186"/>
      <c r="B634" s="186"/>
      <c r="C634" s="347"/>
      <c r="D634" s="180"/>
      <c r="E634" s="186"/>
      <c r="F634" s="180"/>
      <c r="G634" s="180"/>
      <c r="H634" s="180"/>
      <c r="I634" s="180"/>
      <c r="J634" s="180"/>
      <c r="K634" s="180"/>
      <c r="L634" s="180"/>
      <c r="M634" s="180"/>
      <c r="N634" s="180"/>
      <c r="O634" s="180"/>
      <c r="P634" s="180"/>
      <c r="Q634" s="180"/>
      <c r="R634" s="180"/>
      <c r="S634" s="180"/>
      <c r="T634" s="180"/>
      <c r="U634" s="180"/>
      <c r="V634" s="180"/>
      <c r="W634" s="180"/>
      <c r="X634" s="180"/>
      <c r="Y634" s="180"/>
      <c r="Z634" s="180"/>
      <c r="AA634" s="180"/>
      <c r="AB634" s="180"/>
      <c r="AC634" s="180"/>
      <c r="AD634" s="180"/>
      <c r="AE634" s="180"/>
      <c r="AF634" s="180"/>
      <c r="AG634" s="180"/>
      <c r="AH634" s="180"/>
      <c r="AI634" s="180"/>
      <c r="AJ634" s="180"/>
      <c r="AK634" s="180"/>
      <c r="AL634" s="180"/>
      <c r="AM634" s="180"/>
      <c r="AN634" s="180"/>
      <c r="AO634" s="180"/>
      <c r="AP634" s="180"/>
      <c r="AQ634" s="180"/>
      <c r="AR634" s="180"/>
      <c r="AS634" s="180"/>
      <c r="AT634" s="180"/>
      <c r="AU634" s="180"/>
      <c r="AV634" s="180"/>
      <c r="AW634" s="180"/>
      <c r="AX634" s="180"/>
      <c r="AY634" s="180"/>
      <c r="AZ634" s="180"/>
      <c r="BA634" s="180"/>
      <c r="BB634" s="180"/>
      <c r="BC634" s="180"/>
      <c r="BD634" s="180"/>
      <c r="BE634" s="180"/>
      <c r="BF634" s="180"/>
      <c r="BG634" s="180"/>
      <c r="BH634" s="180"/>
      <c r="BI634" s="180"/>
      <c r="BJ634" s="180"/>
      <c r="BK634" s="180"/>
      <c r="BL634" s="180"/>
      <c r="BM634" s="180"/>
      <c r="BN634" s="180"/>
      <c r="BO634" s="180"/>
      <c r="BP634" s="180"/>
      <c r="BQ634" s="180"/>
      <c r="BR634" s="180"/>
      <c r="BS634" s="180"/>
      <c r="BT634" s="180"/>
      <c r="BU634" s="180"/>
      <c r="BV634" s="180"/>
      <c r="BW634" s="180"/>
      <c r="BX634" s="180"/>
      <c r="BY634" s="180"/>
      <c r="BZ634" s="180"/>
      <c r="CA634" s="180"/>
      <c r="CB634" s="180"/>
      <c r="CC634" s="180"/>
      <c r="CD634" s="180"/>
      <c r="CE634" s="180"/>
      <c r="CF634" s="180"/>
      <c r="CG634" s="180"/>
      <c r="CH634" s="180"/>
      <c r="CI634" s="180"/>
      <c r="CJ634" s="180"/>
      <c r="CK634" s="180"/>
      <c r="CL634" s="180"/>
      <c r="CM634" s="180"/>
      <c r="CN634" s="180"/>
      <c r="CO634" s="180"/>
      <c r="CP634" s="180"/>
      <c r="CQ634" s="180"/>
      <c r="CR634" s="186"/>
      <c r="CS634" s="186"/>
    </row>
    <row r="635">
      <c r="A635" s="186"/>
      <c r="B635" s="186"/>
      <c r="C635" s="347"/>
      <c r="D635" s="180"/>
      <c r="E635" s="186"/>
      <c r="F635" s="180"/>
      <c r="G635" s="180"/>
      <c r="H635" s="180"/>
      <c r="I635" s="180"/>
      <c r="J635" s="180"/>
      <c r="K635" s="180"/>
      <c r="L635" s="180"/>
      <c r="M635" s="180"/>
      <c r="N635" s="180"/>
      <c r="O635" s="180"/>
      <c r="P635" s="180"/>
      <c r="Q635" s="180"/>
      <c r="R635" s="180"/>
      <c r="S635" s="180"/>
      <c r="T635" s="180"/>
      <c r="U635" s="180"/>
      <c r="V635" s="180"/>
      <c r="W635" s="180"/>
      <c r="X635" s="180"/>
      <c r="Y635" s="180"/>
      <c r="Z635" s="180"/>
      <c r="AA635" s="180"/>
      <c r="AB635" s="180"/>
      <c r="AC635" s="180"/>
      <c r="AD635" s="180"/>
      <c r="AE635" s="180"/>
      <c r="AF635" s="180"/>
      <c r="AG635" s="180"/>
      <c r="AH635" s="180"/>
      <c r="AI635" s="180"/>
      <c r="AJ635" s="180"/>
      <c r="AK635" s="180"/>
      <c r="AL635" s="180"/>
      <c r="AM635" s="180"/>
      <c r="AN635" s="180"/>
      <c r="AO635" s="180"/>
      <c r="AP635" s="180"/>
      <c r="AQ635" s="180"/>
      <c r="AR635" s="180"/>
      <c r="AS635" s="180"/>
      <c r="AT635" s="180"/>
      <c r="AU635" s="180"/>
      <c r="AV635" s="180"/>
      <c r="AW635" s="180"/>
      <c r="AX635" s="180"/>
      <c r="AY635" s="180"/>
      <c r="AZ635" s="180"/>
      <c r="BA635" s="180"/>
      <c r="BB635" s="180"/>
      <c r="BC635" s="180"/>
      <c r="BD635" s="180"/>
      <c r="BE635" s="180"/>
      <c r="BF635" s="180"/>
      <c r="BG635" s="180"/>
      <c r="BH635" s="180"/>
      <c r="BI635" s="180"/>
      <c r="BJ635" s="180"/>
      <c r="BK635" s="180"/>
      <c r="BL635" s="180"/>
      <c r="BM635" s="180"/>
      <c r="BN635" s="180"/>
      <c r="BO635" s="180"/>
      <c r="BP635" s="180"/>
      <c r="BQ635" s="180"/>
      <c r="BR635" s="180"/>
      <c r="BS635" s="180"/>
      <c r="BT635" s="180"/>
      <c r="BU635" s="180"/>
      <c r="BV635" s="180"/>
      <c r="BW635" s="180"/>
      <c r="BX635" s="180"/>
      <c r="BY635" s="180"/>
      <c r="BZ635" s="180"/>
      <c r="CA635" s="180"/>
      <c r="CB635" s="180"/>
      <c r="CC635" s="180"/>
      <c r="CD635" s="180"/>
      <c r="CE635" s="180"/>
      <c r="CF635" s="180"/>
      <c r="CG635" s="180"/>
      <c r="CH635" s="180"/>
      <c r="CI635" s="180"/>
      <c r="CJ635" s="180"/>
      <c r="CK635" s="180"/>
      <c r="CL635" s="180"/>
      <c r="CM635" s="180"/>
      <c r="CN635" s="180"/>
      <c r="CO635" s="180"/>
      <c r="CP635" s="180"/>
      <c r="CQ635" s="180"/>
      <c r="CR635" s="186"/>
      <c r="CS635" s="186"/>
    </row>
    <row r="636">
      <c r="A636" s="186"/>
      <c r="B636" s="186"/>
      <c r="C636" s="347"/>
      <c r="D636" s="180"/>
      <c r="E636" s="186"/>
      <c r="F636" s="180"/>
      <c r="G636" s="180"/>
      <c r="H636" s="180"/>
      <c r="I636" s="180"/>
      <c r="J636" s="180"/>
      <c r="K636" s="180"/>
      <c r="L636" s="180"/>
      <c r="M636" s="180"/>
      <c r="N636" s="180"/>
      <c r="O636" s="180"/>
      <c r="P636" s="180"/>
      <c r="Q636" s="180"/>
      <c r="R636" s="180"/>
      <c r="S636" s="180"/>
      <c r="T636" s="180"/>
      <c r="U636" s="180"/>
      <c r="V636" s="180"/>
      <c r="W636" s="180"/>
      <c r="X636" s="180"/>
      <c r="Y636" s="180"/>
      <c r="Z636" s="180"/>
      <c r="AA636" s="180"/>
      <c r="AB636" s="180"/>
      <c r="AC636" s="180"/>
      <c r="AD636" s="180"/>
      <c r="AE636" s="180"/>
      <c r="AF636" s="180"/>
      <c r="AG636" s="180"/>
      <c r="AH636" s="180"/>
      <c r="AI636" s="180"/>
      <c r="AJ636" s="180"/>
      <c r="AK636" s="180"/>
      <c r="AL636" s="180"/>
      <c r="AM636" s="180"/>
      <c r="AN636" s="180"/>
      <c r="AO636" s="180"/>
      <c r="AP636" s="180"/>
      <c r="AQ636" s="180"/>
      <c r="AR636" s="180"/>
      <c r="AS636" s="180"/>
      <c r="AT636" s="180"/>
      <c r="AU636" s="180"/>
      <c r="AV636" s="180"/>
      <c r="AW636" s="180"/>
      <c r="AX636" s="180"/>
      <c r="AY636" s="180"/>
      <c r="AZ636" s="180"/>
      <c r="BA636" s="180"/>
      <c r="BB636" s="180"/>
      <c r="BC636" s="180"/>
      <c r="BD636" s="180"/>
      <c r="BE636" s="180"/>
      <c r="BF636" s="180"/>
      <c r="BG636" s="180"/>
      <c r="BH636" s="180"/>
      <c r="BI636" s="180"/>
      <c r="BJ636" s="180"/>
      <c r="BK636" s="180"/>
      <c r="BL636" s="180"/>
      <c r="BM636" s="180"/>
      <c r="BN636" s="180"/>
      <c r="BO636" s="180"/>
      <c r="BP636" s="180"/>
      <c r="BQ636" s="180"/>
      <c r="BR636" s="180"/>
      <c r="BS636" s="180"/>
      <c r="BT636" s="180"/>
      <c r="BU636" s="180"/>
      <c r="BV636" s="180"/>
      <c r="BW636" s="180"/>
      <c r="BX636" s="180"/>
      <c r="BY636" s="180"/>
      <c r="BZ636" s="180"/>
      <c r="CA636" s="180"/>
      <c r="CB636" s="180"/>
      <c r="CC636" s="180"/>
      <c r="CD636" s="180"/>
      <c r="CE636" s="180"/>
      <c r="CF636" s="180"/>
      <c r="CG636" s="180"/>
      <c r="CH636" s="180"/>
      <c r="CI636" s="180"/>
      <c r="CJ636" s="180"/>
      <c r="CK636" s="180"/>
      <c r="CL636" s="180"/>
      <c r="CM636" s="180"/>
      <c r="CN636" s="180"/>
      <c r="CO636" s="180"/>
      <c r="CP636" s="180"/>
      <c r="CQ636" s="180"/>
      <c r="CR636" s="186"/>
      <c r="CS636" s="186"/>
    </row>
    <row r="637">
      <c r="A637" s="186"/>
      <c r="B637" s="186"/>
      <c r="C637" s="347"/>
      <c r="D637" s="180"/>
      <c r="E637" s="186"/>
      <c r="F637" s="180"/>
      <c r="G637" s="180"/>
      <c r="H637" s="180"/>
      <c r="I637" s="180"/>
      <c r="J637" s="180"/>
      <c r="K637" s="180"/>
      <c r="L637" s="180"/>
      <c r="M637" s="180"/>
      <c r="N637" s="180"/>
      <c r="O637" s="180"/>
      <c r="P637" s="180"/>
      <c r="Q637" s="180"/>
      <c r="R637" s="180"/>
      <c r="S637" s="180"/>
      <c r="T637" s="180"/>
      <c r="U637" s="180"/>
      <c r="V637" s="180"/>
      <c r="W637" s="180"/>
      <c r="X637" s="180"/>
      <c r="Y637" s="180"/>
      <c r="Z637" s="180"/>
      <c r="AA637" s="180"/>
      <c r="AB637" s="180"/>
      <c r="AC637" s="180"/>
      <c r="AD637" s="180"/>
      <c r="AE637" s="180"/>
      <c r="AF637" s="180"/>
      <c r="AG637" s="180"/>
      <c r="AH637" s="180"/>
      <c r="AI637" s="180"/>
      <c r="AJ637" s="180"/>
      <c r="AK637" s="180"/>
      <c r="AL637" s="180"/>
      <c r="AM637" s="180"/>
      <c r="AN637" s="180"/>
      <c r="AO637" s="180"/>
      <c r="AP637" s="180"/>
      <c r="AQ637" s="180"/>
      <c r="AR637" s="180"/>
      <c r="AS637" s="180"/>
      <c r="AT637" s="180"/>
      <c r="AU637" s="180"/>
      <c r="AV637" s="180"/>
      <c r="AW637" s="180"/>
      <c r="AX637" s="180"/>
      <c r="AY637" s="180"/>
      <c r="AZ637" s="180"/>
      <c r="BA637" s="180"/>
      <c r="BB637" s="180"/>
      <c r="BC637" s="180"/>
      <c r="BD637" s="180"/>
      <c r="BE637" s="180"/>
      <c r="BF637" s="180"/>
      <c r="BG637" s="180"/>
      <c r="BH637" s="180"/>
      <c r="BI637" s="180"/>
      <c r="BJ637" s="180"/>
      <c r="BK637" s="180"/>
      <c r="BL637" s="180"/>
      <c r="BM637" s="180"/>
      <c r="BN637" s="180"/>
      <c r="BO637" s="180"/>
      <c r="BP637" s="180"/>
      <c r="BQ637" s="180"/>
      <c r="BR637" s="180"/>
      <c r="BS637" s="180"/>
      <c r="BT637" s="180"/>
      <c r="BU637" s="180"/>
      <c r="BV637" s="180"/>
      <c r="BW637" s="180"/>
      <c r="BX637" s="180"/>
      <c r="BY637" s="180"/>
      <c r="BZ637" s="180"/>
      <c r="CA637" s="180"/>
      <c r="CB637" s="180"/>
      <c r="CC637" s="180"/>
      <c r="CD637" s="180"/>
      <c r="CE637" s="180"/>
      <c r="CF637" s="180"/>
      <c r="CG637" s="180"/>
      <c r="CH637" s="180"/>
      <c r="CI637" s="180"/>
      <c r="CJ637" s="180"/>
      <c r="CK637" s="180"/>
      <c r="CL637" s="180"/>
      <c r="CM637" s="180"/>
      <c r="CN637" s="180"/>
      <c r="CO637" s="180"/>
      <c r="CP637" s="180"/>
      <c r="CQ637" s="180"/>
      <c r="CR637" s="186"/>
      <c r="CS637" s="186"/>
    </row>
    <row r="638">
      <c r="A638" s="186"/>
      <c r="B638" s="186"/>
      <c r="C638" s="347"/>
      <c r="D638" s="180"/>
      <c r="E638" s="186"/>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c r="AG638" s="180"/>
      <c r="AH638" s="180"/>
      <c r="AI638" s="180"/>
      <c r="AJ638" s="180"/>
      <c r="AK638" s="180"/>
      <c r="AL638" s="180"/>
      <c r="AM638" s="180"/>
      <c r="AN638" s="180"/>
      <c r="AO638" s="180"/>
      <c r="AP638" s="180"/>
      <c r="AQ638" s="180"/>
      <c r="AR638" s="180"/>
      <c r="AS638" s="180"/>
      <c r="AT638" s="180"/>
      <c r="AU638" s="180"/>
      <c r="AV638" s="180"/>
      <c r="AW638" s="180"/>
      <c r="AX638" s="180"/>
      <c r="AY638" s="180"/>
      <c r="AZ638" s="180"/>
      <c r="BA638" s="180"/>
      <c r="BB638" s="180"/>
      <c r="BC638" s="180"/>
      <c r="BD638" s="180"/>
      <c r="BE638" s="180"/>
      <c r="BF638" s="180"/>
      <c r="BG638" s="180"/>
      <c r="BH638" s="180"/>
      <c r="BI638" s="180"/>
      <c r="BJ638" s="180"/>
      <c r="BK638" s="180"/>
      <c r="BL638" s="180"/>
      <c r="BM638" s="180"/>
      <c r="BN638" s="180"/>
      <c r="BO638" s="180"/>
      <c r="BP638" s="180"/>
      <c r="BQ638" s="180"/>
      <c r="BR638" s="180"/>
      <c r="BS638" s="180"/>
      <c r="BT638" s="180"/>
      <c r="BU638" s="180"/>
      <c r="BV638" s="180"/>
      <c r="BW638" s="180"/>
      <c r="BX638" s="180"/>
      <c r="BY638" s="180"/>
      <c r="BZ638" s="180"/>
      <c r="CA638" s="180"/>
      <c r="CB638" s="180"/>
      <c r="CC638" s="180"/>
      <c r="CD638" s="180"/>
      <c r="CE638" s="180"/>
      <c r="CF638" s="180"/>
      <c r="CG638" s="180"/>
      <c r="CH638" s="180"/>
      <c r="CI638" s="180"/>
      <c r="CJ638" s="180"/>
      <c r="CK638" s="180"/>
      <c r="CL638" s="180"/>
      <c r="CM638" s="180"/>
      <c r="CN638" s="180"/>
      <c r="CO638" s="180"/>
      <c r="CP638" s="180"/>
      <c r="CQ638" s="180"/>
      <c r="CR638" s="186"/>
      <c r="CS638" s="186"/>
    </row>
    <row r="639">
      <c r="A639" s="186"/>
      <c r="B639" s="186"/>
      <c r="C639" s="347"/>
      <c r="D639" s="180"/>
      <c r="E639" s="186"/>
      <c r="F639" s="180"/>
      <c r="G639" s="180"/>
      <c r="H639" s="180"/>
      <c r="I639" s="180"/>
      <c r="J639" s="180"/>
      <c r="K639" s="180"/>
      <c r="L639" s="180"/>
      <c r="M639" s="180"/>
      <c r="N639" s="180"/>
      <c r="O639" s="180"/>
      <c r="P639" s="180"/>
      <c r="Q639" s="180"/>
      <c r="R639" s="180"/>
      <c r="S639" s="180"/>
      <c r="T639" s="180"/>
      <c r="U639" s="180"/>
      <c r="V639" s="180"/>
      <c r="W639" s="180"/>
      <c r="X639" s="180"/>
      <c r="Y639" s="180"/>
      <c r="Z639" s="180"/>
      <c r="AA639" s="180"/>
      <c r="AB639" s="180"/>
      <c r="AC639" s="180"/>
      <c r="AD639" s="180"/>
      <c r="AE639" s="180"/>
      <c r="AF639" s="180"/>
      <c r="AG639" s="180"/>
      <c r="AH639" s="180"/>
      <c r="AI639" s="180"/>
      <c r="AJ639" s="180"/>
      <c r="AK639" s="180"/>
      <c r="AL639" s="180"/>
      <c r="AM639" s="180"/>
      <c r="AN639" s="180"/>
      <c r="AO639" s="180"/>
      <c r="AP639" s="180"/>
      <c r="AQ639" s="180"/>
      <c r="AR639" s="180"/>
      <c r="AS639" s="180"/>
      <c r="AT639" s="180"/>
      <c r="AU639" s="180"/>
      <c r="AV639" s="180"/>
      <c r="AW639" s="180"/>
      <c r="AX639" s="180"/>
      <c r="AY639" s="180"/>
      <c r="AZ639" s="180"/>
      <c r="BA639" s="180"/>
      <c r="BB639" s="180"/>
      <c r="BC639" s="180"/>
      <c r="BD639" s="180"/>
      <c r="BE639" s="180"/>
      <c r="BF639" s="180"/>
      <c r="BG639" s="180"/>
      <c r="BH639" s="180"/>
      <c r="BI639" s="180"/>
      <c r="BJ639" s="180"/>
      <c r="BK639" s="180"/>
      <c r="BL639" s="180"/>
      <c r="BM639" s="180"/>
      <c r="BN639" s="180"/>
      <c r="BO639" s="180"/>
      <c r="BP639" s="180"/>
      <c r="BQ639" s="180"/>
      <c r="BR639" s="180"/>
      <c r="BS639" s="180"/>
      <c r="BT639" s="180"/>
      <c r="BU639" s="180"/>
      <c r="BV639" s="180"/>
      <c r="BW639" s="180"/>
      <c r="BX639" s="180"/>
      <c r="BY639" s="180"/>
      <c r="BZ639" s="180"/>
      <c r="CA639" s="180"/>
      <c r="CB639" s="180"/>
      <c r="CC639" s="180"/>
      <c r="CD639" s="180"/>
      <c r="CE639" s="180"/>
      <c r="CF639" s="180"/>
      <c r="CG639" s="180"/>
      <c r="CH639" s="180"/>
      <c r="CI639" s="180"/>
      <c r="CJ639" s="180"/>
      <c r="CK639" s="180"/>
      <c r="CL639" s="180"/>
      <c r="CM639" s="180"/>
      <c r="CN639" s="180"/>
      <c r="CO639" s="180"/>
      <c r="CP639" s="180"/>
      <c r="CQ639" s="180"/>
      <c r="CR639" s="186"/>
      <c r="CS639" s="186"/>
    </row>
    <row r="640">
      <c r="A640" s="186"/>
      <c r="B640" s="186"/>
      <c r="C640" s="347"/>
      <c r="D640" s="180"/>
      <c r="E640" s="186"/>
      <c r="F640" s="180"/>
      <c r="G640" s="180"/>
      <c r="H640" s="180"/>
      <c r="I640" s="180"/>
      <c r="J640" s="180"/>
      <c r="K640" s="180"/>
      <c r="L640" s="180"/>
      <c r="M640" s="180"/>
      <c r="N640" s="180"/>
      <c r="O640" s="180"/>
      <c r="P640" s="180"/>
      <c r="Q640" s="180"/>
      <c r="R640" s="180"/>
      <c r="S640" s="180"/>
      <c r="T640" s="180"/>
      <c r="U640" s="180"/>
      <c r="V640" s="180"/>
      <c r="W640" s="180"/>
      <c r="X640" s="180"/>
      <c r="Y640" s="180"/>
      <c r="Z640" s="180"/>
      <c r="AA640" s="180"/>
      <c r="AB640" s="180"/>
      <c r="AC640" s="180"/>
      <c r="AD640" s="180"/>
      <c r="AE640" s="180"/>
      <c r="AF640" s="180"/>
      <c r="AG640" s="180"/>
      <c r="AH640" s="180"/>
      <c r="AI640" s="180"/>
      <c r="AJ640" s="180"/>
      <c r="AK640" s="180"/>
      <c r="AL640" s="180"/>
      <c r="AM640" s="180"/>
      <c r="AN640" s="180"/>
      <c r="AO640" s="180"/>
      <c r="AP640" s="180"/>
      <c r="AQ640" s="180"/>
      <c r="AR640" s="180"/>
      <c r="AS640" s="180"/>
      <c r="AT640" s="180"/>
      <c r="AU640" s="180"/>
      <c r="AV640" s="180"/>
      <c r="AW640" s="180"/>
      <c r="AX640" s="180"/>
      <c r="AY640" s="180"/>
      <c r="AZ640" s="180"/>
      <c r="BA640" s="180"/>
      <c r="BB640" s="180"/>
      <c r="BC640" s="180"/>
      <c r="BD640" s="180"/>
      <c r="BE640" s="180"/>
      <c r="BF640" s="180"/>
      <c r="BG640" s="180"/>
      <c r="BH640" s="180"/>
      <c r="BI640" s="180"/>
      <c r="BJ640" s="180"/>
      <c r="BK640" s="180"/>
      <c r="BL640" s="180"/>
      <c r="BM640" s="180"/>
      <c r="BN640" s="180"/>
      <c r="BO640" s="180"/>
      <c r="BP640" s="180"/>
      <c r="BQ640" s="180"/>
      <c r="BR640" s="180"/>
      <c r="BS640" s="180"/>
      <c r="BT640" s="180"/>
      <c r="BU640" s="180"/>
      <c r="BV640" s="180"/>
      <c r="BW640" s="180"/>
      <c r="BX640" s="180"/>
      <c r="BY640" s="180"/>
      <c r="BZ640" s="180"/>
      <c r="CA640" s="180"/>
      <c r="CB640" s="180"/>
      <c r="CC640" s="180"/>
      <c r="CD640" s="180"/>
      <c r="CE640" s="180"/>
      <c r="CF640" s="180"/>
      <c r="CG640" s="180"/>
      <c r="CH640" s="180"/>
      <c r="CI640" s="180"/>
      <c r="CJ640" s="180"/>
      <c r="CK640" s="180"/>
      <c r="CL640" s="180"/>
      <c r="CM640" s="180"/>
      <c r="CN640" s="180"/>
      <c r="CO640" s="180"/>
      <c r="CP640" s="180"/>
      <c r="CQ640" s="180"/>
      <c r="CR640" s="186"/>
      <c r="CS640" s="186"/>
    </row>
    <row r="641">
      <c r="A641" s="186"/>
      <c r="B641" s="186"/>
      <c r="C641" s="347"/>
      <c r="D641" s="180"/>
      <c r="E641" s="186"/>
      <c r="F641" s="180"/>
      <c r="G641" s="180"/>
      <c r="H641" s="180"/>
      <c r="I641" s="180"/>
      <c r="J641" s="180"/>
      <c r="K641" s="180"/>
      <c r="L641" s="180"/>
      <c r="M641" s="180"/>
      <c r="N641" s="180"/>
      <c r="O641" s="180"/>
      <c r="P641" s="180"/>
      <c r="Q641" s="180"/>
      <c r="R641" s="180"/>
      <c r="S641" s="180"/>
      <c r="T641" s="180"/>
      <c r="U641" s="180"/>
      <c r="V641" s="180"/>
      <c r="W641" s="180"/>
      <c r="X641" s="180"/>
      <c r="Y641" s="180"/>
      <c r="Z641" s="180"/>
      <c r="AA641" s="180"/>
      <c r="AB641" s="180"/>
      <c r="AC641" s="180"/>
      <c r="AD641" s="180"/>
      <c r="AE641" s="180"/>
      <c r="AF641" s="180"/>
      <c r="AG641" s="180"/>
      <c r="AH641" s="180"/>
      <c r="AI641" s="180"/>
      <c r="AJ641" s="180"/>
      <c r="AK641" s="180"/>
      <c r="AL641" s="180"/>
      <c r="AM641" s="180"/>
      <c r="AN641" s="180"/>
      <c r="AO641" s="180"/>
      <c r="AP641" s="180"/>
      <c r="AQ641" s="180"/>
      <c r="AR641" s="180"/>
      <c r="AS641" s="180"/>
      <c r="AT641" s="180"/>
      <c r="AU641" s="180"/>
      <c r="AV641" s="180"/>
      <c r="AW641" s="180"/>
      <c r="AX641" s="180"/>
      <c r="AY641" s="180"/>
      <c r="AZ641" s="180"/>
      <c r="BA641" s="180"/>
      <c r="BB641" s="180"/>
      <c r="BC641" s="180"/>
      <c r="BD641" s="180"/>
      <c r="BE641" s="180"/>
      <c r="BF641" s="180"/>
      <c r="BG641" s="180"/>
      <c r="BH641" s="180"/>
      <c r="BI641" s="180"/>
      <c r="BJ641" s="180"/>
      <c r="BK641" s="180"/>
      <c r="BL641" s="180"/>
      <c r="BM641" s="180"/>
      <c r="BN641" s="180"/>
      <c r="BO641" s="180"/>
      <c r="BP641" s="180"/>
      <c r="BQ641" s="180"/>
      <c r="BR641" s="180"/>
      <c r="BS641" s="180"/>
      <c r="BT641" s="180"/>
      <c r="BU641" s="180"/>
      <c r="BV641" s="180"/>
      <c r="BW641" s="180"/>
      <c r="BX641" s="180"/>
      <c r="BY641" s="180"/>
      <c r="BZ641" s="180"/>
      <c r="CA641" s="180"/>
      <c r="CB641" s="180"/>
      <c r="CC641" s="180"/>
      <c r="CD641" s="180"/>
      <c r="CE641" s="180"/>
      <c r="CF641" s="180"/>
      <c r="CG641" s="180"/>
      <c r="CH641" s="180"/>
      <c r="CI641" s="180"/>
      <c r="CJ641" s="180"/>
      <c r="CK641" s="180"/>
      <c r="CL641" s="180"/>
      <c r="CM641" s="180"/>
      <c r="CN641" s="180"/>
      <c r="CO641" s="180"/>
      <c r="CP641" s="180"/>
      <c r="CQ641" s="180"/>
      <c r="CR641" s="186"/>
      <c r="CS641" s="186"/>
    </row>
    <row r="642">
      <c r="A642" s="186"/>
      <c r="B642" s="186"/>
      <c r="C642" s="347"/>
      <c r="D642" s="180"/>
      <c r="E642" s="186"/>
      <c r="F642" s="180"/>
      <c r="G642" s="180"/>
      <c r="H642" s="180"/>
      <c r="I642" s="180"/>
      <c r="J642" s="180"/>
      <c r="K642" s="180"/>
      <c r="L642" s="180"/>
      <c r="M642" s="180"/>
      <c r="N642" s="180"/>
      <c r="O642" s="180"/>
      <c r="P642" s="180"/>
      <c r="Q642" s="180"/>
      <c r="R642" s="180"/>
      <c r="S642" s="180"/>
      <c r="T642" s="180"/>
      <c r="U642" s="180"/>
      <c r="V642" s="180"/>
      <c r="W642" s="180"/>
      <c r="X642" s="180"/>
      <c r="Y642" s="180"/>
      <c r="Z642" s="180"/>
      <c r="AA642" s="180"/>
      <c r="AB642" s="180"/>
      <c r="AC642" s="180"/>
      <c r="AD642" s="180"/>
      <c r="AE642" s="180"/>
      <c r="AF642" s="180"/>
      <c r="AG642" s="180"/>
      <c r="AH642" s="180"/>
      <c r="AI642" s="180"/>
      <c r="AJ642" s="180"/>
      <c r="AK642" s="180"/>
      <c r="AL642" s="180"/>
      <c r="AM642" s="180"/>
      <c r="AN642" s="180"/>
      <c r="AO642" s="180"/>
      <c r="AP642" s="180"/>
      <c r="AQ642" s="180"/>
      <c r="AR642" s="180"/>
      <c r="AS642" s="180"/>
      <c r="AT642" s="180"/>
      <c r="AU642" s="180"/>
      <c r="AV642" s="180"/>
      <c r="AW642" s="180"/>
      <c r="AX642" s="180"/>
      <c r="AY642" s="180"/>
      <c r="AZ642" s="180"/>
      <c r="BA642" s="180"/>
      <c r="BB642" s="180"/>
      <c r="BC642" s="180"/>
      <c r="BD642" s="180"/>
      <c r="BE642" s="180"/>
      <c r="BF642" s="180"/>
      <c r="BG642" s="180"/>
      <c r="BH642" s="180"/>
      <c r="BI642" s="180"/>
      <c r="BJ642" s="180"/>
      <c r="BK642" s="180"/>
      <c r="BL642" s="180"/>
      <c r="BM642" s="180"/>
      <c r="BN642" s="180"/>
      <c r="BO642" s="180"/>
      <c r="BP642" s="180"/>
      <c r="BQ642" s="180"/>
      <c r="BR642" s="180"/>
      <c r="BS642" s="180"/>
      <c r="BT642" s="180"/>
      <c r="BU642" s="180"/>
      <c r="BV642" s="180"/>
      <c r="BW642" s="180"/>
      <c r="BX642" s="180"/>
      <c r="BY642" s="180"/>
      <c r="BZ642" s="180"/>
      <c r="CA642" s="180"/>
      <c r="CB642" s="180"/>
      <c r="CC642" s="180"/>
      <c r="CD642" s="180"/>
      <c r="CE642" s="180"/>
      <c r="CF642" s="180"/>
      <c r="CG642" s="180"/>
      <c r="CH642" s="180"/>
      <c r="CI642" s="180"/>
      <c r="CJ642" s="180"/>
      <c r="CK642" s="180"/>
      <c r="CL642" s="180"/>
      <c r="CM642" s="180"/>
      <c r="CN642" s="180"/>
      <c r="CO642" s="180"/>
      <c r="CP642" s="180"/>
      <c r="CQ642" s="180"/>
      <c r="CR642" s="186"/>
      <c r="CS642" s="186"/>
    </row>
    <row r="643">
      <c r="A643" s="186"/>
      <c r="B643" s="186"/>
      <c r="C643" s="347"/>
      <c r="D643" s="180"/>
      <c r="E643" s="186"/>
      <c r="F643" s="180"/>
      <c r="G643" s="180"/>
      <c r="H643" s="180"/>
      <c r="I643" s="180"/>
      <c r="J643" s="180"/>
      <c r="K643" s="180"/>
      <c r="L643" s="180"/>
      <c r="M643" s="180"/>
      <c r="N643" s="180"/>
      <c r="O643" s="180"/>
      <c r="P643" s="180"/>
      <c r="Q643" s="180"/>
      <c r="R643" s="180"/>
      <c r="S643" s="180"/>
      <c r="T643" s="180"/>
      <c r="U643" s="180"/>
      <c r="V643" s="180"/>
      <c r="W643" s="180"/>
      <c r="X643" s="180"/>
      <c r="Y643" s="180"/>
      <c r="Z643" s="180"/>
      <c r="AA643" s="180"/>
      <c r="AB643" s="180"/>
      <c r="AC643" s="180"/>
      <c r="AD643" s="180"/>
      <c r="AE643" s="180"/>
      <c r="AF643" s="180"/>
      <c r="AG643" s="180"/>
      <c r="AH643" s="180"/>
      <c r="AI643" s="180"/>
      <c r="AJ643" s="180"/>
      <c r="AK643" s="180"/>
      <c r="AL643" s="180"/>
      <c r="AM643" s="180"/>
      <c r="AN643" s="180"/>
      <c r="AO643" s="180"/>
      <c r="AP643" s="180"/>
      <c r="AQ643" s="180"/>
      <c r="AR643" s="180"/>
      <c r="AS643" s="180"/>
      <c r="AT643" s="180"/>
      <c r="AU643" s="180"/>
      <c r="AV643" s="180"/>
      <c r="AW643" s="180"/>
      <c r="AX643" s="180"/>
      <c r="AY643" s="180"/>
      <c r="AZ643" s="180"/>
      <c r="BA643" s="180"/>
      <c r="BB643" s="180"/>
      <c r="BC643" s="180"/>
      <c r="BD643" s="180"/>
      <c r="BE643" s="180"/>
      <c r="BF643" s="180"/>
      <c r="BG643" s="180"/>
      <c r="BH643" s="180"/>
      <c r="BI643" s="180"/>
      <c r="BJ643" s="180"/>
      <c r="BK643" s="180"/>
      <c r="BL643" s="180"/>
      <c r="BM643" s="180"/>
      <c r="BN643" s="180"/>
      <c r="BO643" s="180"/>
      <c r="BP643" s="180"/>
      <c r="BQ643" s="180"/>
      <c r="BR643" s="180"/>
      <c r="BS643" s="180"/>
      <c r="BT643" s="180"/>
      <c r="BU643" s="180"/>
      <c r="BV643" s="180"/>
      <c r="BW643" s="180"/>
      <c r="BX643" s="180"/>
      <c r="BY643" s="180"/>
      <c r="BZ643" s="180"/>
      <c r="CA643" s="180"/>
      <c r="CB643" s="180"/>
      <c r="CC643" s="180"/>
      <c r="CD643" s="180"/>
      <c r="CE643" s="180"/>
      <c r="CF643" s="180"/>
      <c r="CG643" s="180"/>
      <c r="CH643" s="180"/>
      <c r="CI643" s="180"/>
      <c r="CJ643" s="180"/>
      <c r="CK643" s="180"/>
      <c r="CL643" s="180"/>
      <c r="CM643" s="180"/>
      <c r="CN643" s="180"/>
      <c r="CO643" s="180"/>
      <c r="CP643" s="180"/>
      <c r="CQ643" s="180"/>
      <c r="CR643" s="186"/>
      <c r="CS643" s="186"/>
    </row>
    <row r="644">
      <c r="A644" s="186"/>
      <c r="B644" s="186"/>
      <c r="C644" s="347"/>
      <c r="D644" s="180"/>
      <c r="E644" s="186"/>
      <c r="F644" s="180"/>
      <c r="G644" s="180"/>
      <c r="H644" s="180"/>
      <c r="I644" s="180"/>
      <c r="J644" s="180"/>
      <c r="K644" s="180"/>
      <c r="L644" s="180"/>
      <c r="M644" s="180"/>
      <c r="N644" s="180"/>
      <c r="O644" s="180"/>
      <c r="P644" s="180"/>
      <c r="Q644" s="180"/>
      <c r="R644" s="180"/>
      <c r="S644" s="180"/>
      <c r="T644" s="180"/>
      <c r="U644" s="180"/>
      <c r="V644" s="180"/>
      <c r="W644" s="180"/>
      <c r="X644" s="180"/>
      <c r="Y644" s="180"/>
      <c r="Z644" s="180"/>
      <c r="AA644" s="180"/>
      <c r="AB644" s="180"/>
      <c r="AC644" s="180"/>
      <c r="AD644" s="180"/>
      <c r="AE644" s="180"/>
      <c r="AF644" s="180"/>
      <c r="AG644" s="180"/>
      <c r="AH644" s="180"/>
      <c r="AI644" s="180"/>
      <c r="AJ644" s="180"/>
      <c r="AK644" s="180"/>
      <c r="AL644" s="180"/>
      <c r="AM644" s="180"/>
      <c r="AN644" s="180"/>
      <c r="AO644" s="180"/>
      <c r="AP644" s="180"/>
      <c r="AQ644" s="180"/>
      <c r="AR644" s="180"/>
      <c r="AS644" s="180"/>
      <c r="AT644" s="180"/>
      <c r="AU644" s="180"/>
      <c r="AV644" s="180"/>
      <c r="AW644" s="180"/>
      <c r="AX644" s="180"/>
      <c r="AY644" s="180"/>
      <c r="AZ644" s="180"/>
      <c r="BA644" s="180"/>
      <c r="BB644" s="180"/>
      <c r="BC644" s="180"/>
      <c r="BD644" s="180"/>
      <c r="BE644" s="180"/>
      <c r="BF644" s="180"/>
      <c r="BG644" s="180"/>
      <c r="BH644" s="180"/>
      <c r="BI644" s="180"/>
      <c r="BJ644" s="180"/>
      <c r="BK644" s="180"/>
      <c r="BL644" s="180"/>
      <c r="BM644" s="180"/>
      <c r="BN644" s="180"/>
      <c r="BO644" s="180"/>
      <c r="BP644" s="180"/>
      <c r="BQ644" s="180"/>
      <c r="BR644" s="180"/>
      <c r="BS644" s="180"/>
      <c r="BT644" s="180"/>
      <c r="BU644" s="180"/>
      <c r="BV644" s="180"/>
      <c r="BW644" s="180"/>
      <c r="BX644" s="180"/>
      <c r="BY644" s="180"/>
      <c r="BZ644" s="180"/>
      <c r="CA644" s="180"/>
      <c r="CB644" s="180"/>
      <c r="CC644" s="180"/>
      <c r="CD644" s="180"/>
      <c r="CE644" s="180"/>
      <c r="CF644" s="180"/>
      <c r="CG644" s="180"/>
      <c r="CH644" s="180"/>
      <c r="CI644" s="180"/>
      <c r="CJ644" s="180"/>
      <c r="CK644" s="180"/>
      <c r="CL644" s="180"/>
      <c r="CM644" s="180"/>
      <c r="CN644" s="180"/>
      <c r="CO644" s="180"/>
      <c r="CP644" s="180"/>
      <c r="CQ644" s="180"/>
      <c r="CR644" s="186"/>
      <c r="CS644" s="186"/>
    </row>
    <row r="645">
      <c r="A645" s="186"/>
      <c r="B645" s="186"/>
      <c r="C645" s="347"/>
      <c r="D645" s="180"/>
      <c r="E645" s="186"/>
      <c r="F645" s="180"/>
      <c r="G645" s="180"/>
      <c r="H645" s="180"/>
      <c r="I645" s="180"/>
      <c r="J645" s="180"/>
      <c r="K645" s="180"/>
      <c r="L645" s="180"/>
      <c r="M645" s="180"/>
      <c r="N645" s="180"/>
      <c r="O645" s="180"/>
      <c r="P645" s="180"/>
      <c r="Q645" s="180"/>
      <c r="R645" s="180"/>
      <c r="S645" s="180"/>
      <c r="T645" s="180"/>
      <c r="U645" s="180"/>
      <c r="V645" s="180"/>
      <c r="W645" s="180"/>
      <c r="X645" s="180"/>
      <c r="Y645" s="180"/>
      <c r="Z645" s="180"/>
      <c r="AA645" s="180"/>
      <c r="AB645" s="180"/>
      <c r="AC645" s="180"/>
      <c r="AD645" s="180"/>
      <c r="AE645" s="180"/>
      <c r="AF645" s="180"/>
      <c r="AG645" s="180"/>
      <c r="AH645" s="180"/>
      <c r="AI645" s="180"/>
      <c r="AJ645" s="180"/>
      <c r="AK645" s="180"/>
      <c r="AL645" s="180"/>
      <c r="AM645" s="180"/>
      <c r="AN645" s="180"/>
      <c r="AO645" s="180"/>
      <c r="AP645" s="180"/>
      <c r="AQ645" s="180"/>
      <c r="AR645" s="180"/>
      <c r="AS645" s="180"/>
      <c r="AT645" s="180"/>
      <c r="AU645" s="180"/>
      <c r="AV645" s="180"/>
      <c r="AW645" s="180"/>
      <c r="AX645" s="180"/>
      <c r="AY645" s="180"/>
      <c r="AZ645" s="180"/>
      <c r="BA645" s="180"/>
      <c r="BB645" s="180"/>
      <c r="BC645" s="180"/>
      <c r="BD645" s="180"/>
      <c r="BE645" s="180"/>
      <c r="BF645" s="180"/>
      <c r="BG645" s="180"/>
      <c r="BH645" s="180"/>
      <c r="BI645" s="180"/>
      <c r="BJ645" s="180"/>
      <c r="BK645" s="180"/>
      <c r="BL645" s="180"/>
      <c r="BM645" s="180"/>
      <c r="BN645" s="180"/>
      <c r="BO645" s="180"/>
      <c r="BP645" s="180"/>
      <c r="BQ645" s="180"/>
      <c r="BR645" s="180"/>
      <c r="BS645" s="180"/>
      <c r="BT645" s="180"/>
      <c r="BU645" s="180"/>
      <c r="BV645" s="180"/>
      <c r="BW645" s="180"/>
      <c r="BX645" s="180"/>
      <c r="BY645" s="180"/>
      <c r="BZ645" s="180"/>
      <c r="CA645" s="180"/>
      <c r="CB645" s="180"/>
      <c r="CC645" s="180"/>
      <c r="CD645" s="180"/>
      <c r="CE645" s="180"/>
      <c r="CF645" s="180"/>
      <c r="CG645" s="180"/>
      <c r="CH645" s="180"/>
      <c r="CI645" s="180"/>
      <c r="CJ645" s="180"/>
      <c r="CK645" s="180"/>
      <c r="CL645" s="180"/>
      <c r="CM645" s="180"/>
      <c r="CN645" s="180"/>
      <c r="CO645" s="180"/>
      <c r="CP645" s="180"/>
      <c r="CQ645" s="180"/>
      <c r="CR645" s="186"/>
      <c r="CS645" s="186"/>
    </row>
    <row r="646">
      <c r="A646" s="186"/>
      <c r="B646" s="186"/>
      <c r="C646" s="347"/>
      <c r="D646" s="180"/>
      <c r="E646" s="186"/>
      <c r="F646" s="180"/>
      <c r="G646" s="180"/>
      <c r="H646" s="180"/>
      <c r="I646" s="180"/>
      <c r="J646" s="180"/>
      <c r="K646" s="180"/>
      <c r="L646" s="180"/>
      <c r="M646" s="180"/>
      <c r="N646" s="180"/>
      <c r="O646" s="180"/>
      <c r="P646" s="180"/>
      <c r="Q646" s="180"/>
      <c r="R646" s="180"/>
      <c r="S646" s="180"/>
      <c r="T646" s="180"/>
      <c r="U646" s="180"/>
      <c r="V646" s="180"/>
      <c r="W646" s="180"/>
      <c r="X646" s="180"/>
      <c r="Y646" s="180"/>
      <c r="Z646" s="180"/>
      <c r="AA646" s="180"/>
      <c r="AB646" s="180"/>
      <c r="AC646" s="180"/>
      <c r="AD646" s="180"/>
      <c r="AE646" s="180"/>
      <c r="AF646" s="180"/>
      <c r="AG646" s="180"/>
      <c r="AH646" s="180"/>
      <c r="AI646" s="180"/>
      <c r="AJ646" s="180"/>
      <c r="AK646" s="180"/>
      <c r="AL646" s="180"/>
      <c r="AM646" s="180"/>
      <c r="AN646" s="180"/>
      <c r="AO646" s="180"/>
      <c r="AP646" s="180"/>
      <c r="AQ646" s="180"/>
      <c r="AR646" s="180"/>
      <c r="AS646" s="180"/>
      <c r="AT646" s="180"/>
      <c r="AU646" s="180"/>
      <c r="AV646" s="180"/>
      <c r="AW646" s="180"/>
      <c r="AX646" s="180"/>
      <c r="AY646" s="180"/>
      <c r="AZ646" s="180"/>
      <c r="BA646" s="180"/>
      <c r="BB646" s="180"/>
      <c r="BC646" s="180"/>
      <c r="BD646" s="180"/>
      <c r="BE646" s="180"/>
      <c r="BF646" s="180"/>
      <c r="BG646" s="180"/>
      <c r="BH646" s="180"/>
      <c r="BI646" s="180"/>
      <c r="BJ646" s="180"/>
      <c r="BK646" s="180"/>
      <c r="BL646" s="180"/>
      <c r="BM646" s="180"/>
      <c r="BN646" s="180"/>
      <c r="BO646" s="180"/>
      <c r="BP646" s="180"/>
      <c r="BQ646" s="180"/>
      <c r="BR646" s="180"/>
      <c r="BS646" s="180"/>
      <c r="BT646" s="180"/>
      <c r="BU646" s="180"/>
      <c r="BV646" s="180"/>
      <c r="BW646" s="180"/>
      <c r="BX646" s="180"/>
      <c r="BY646" s="180"/>
      <c r="BZ646" s="180"/>
      <c r="CA646" s="180"/>
      <c r="CB646" s="180"/>
      <c r="CC646" s="180"/>
      <c r="CD646" s="180"/>
      <c r="CE646" s="180"/>
      <c r="CF646" s="180"/>
      <c r="CG646" s="180"/>
      <c r="CH646" s="180"/>
      <c r="CI646" s="180"/>
      <c r="CJ646" s="180"/>
      <c r="CK646" s="180"/>
      <c r="CL646" s="180"/>
      <c r="CM646" s="180"/>
      <c r="CN646" s="180"/>
      <c r="CO646" s="180"/>
      <c r="CP646" s="180"/>
      <c r="CQ646" s="180"/>
      <c r="CR646" s="186"/>
      <c r="CS646" s="186"/>
    </row>
    <row r="647">
      <c r="A647" s="186"/>
      <c r="B647" s="186"/>
      <c r="C647" s="347"/>
      <c r="D647" s="180"/>
      <c r="E647" s="186"/>
      <c r="F647" s="180"/>
      <c r="G647" s="180"/>
      <c r="H647" s="180"/>
      <c r="I647" s="180"/>
      <c r="J647" s="180"/>
      <c r="K647" s="180"/>
      <c r="L647" s="180"/>
      <c r="M647" s="180"/>
      <c r="N647" s="180"/>
      <c r="O647" s="180"/>
      <c r="P647" s="180"/>
      <c r="Q647" s="180"/>
      <c r="R647" s="180"/>
      <c r="S647" s="180"/>
      <c r="T647" s="180"/>
      <c r="U647" s="180"/>
      <c r="V647" s="180"/>
      <c r="W647" s="180"/>
      <c r="X647" s="180"/>
      <c r="Y647" s="180"/>
      <c r="Z647" s="180"/>
      <c r="AA647" s="180"/>
      <c r="AB647" s="180"/>
      <c r="AC647" s="180"/>
      <c r="AD647" s="180"/>
      <c r="AE647" s="180"/>
      <c r="AF647" s="180"/>
      <c r="AG647" s="180"/>
      <c r="AH647" s="180"/>
      <c r="AI647" s="180"/>
      <c r="AJ647" s="180"/>
      <c r="AK647" s="180"/>
      <c r="AL647" s="180"/>
      <c r="AM647" s="180"/>
      <c r="AN647" s="180"/>
      <c r="AO647" s="180"/>
      <c r="AP647" s="180"/>
      <c r="AQ647" s="180"/>
      <c r="AR647" s="180"/>
      <c r="AS647" s="180"/>
      <c r="AT647" s="180"/>
      <c r="AU647" s="180"/>
      <c r="AV647" s="180"/>
      <c r="AW647" s="180"/>
      <c r="AX647" s="180"/>
      <c r="AY647" s="180"/>
      <c r="AZ647" s="180"/>
      <c r="BA647" s="180"/>
      <c r="BB647" s="180"/>
      <c r="BC647" s="180"/>
      <c r="BD647" s="180"/>
      <c r="BE647" s="180"/>
      <c r="BF647" s="180"/>
      <c r="BG647" s="180"/>
      <c r="BH647" s="180"/>
      <c r="BI647" s="180"/>
      <c r="BJ647" s="180"/>
      <c r="BK647" s="180"/>
      <c r="BL647" s="180"/>
      <c r="BM647" s="180"/>
      <c r="BN647" s="180"/>
      <c r="BO647" s="180"/>
      <c r="BP647" s="180"/>
      <c r="BQ647" s="180"/>
      <c r="BR647" s="180"/>
      <c r="BS647" s="180"/>
      <c r="BT647" s="180"/>
      <c r="BU647" s="180"/>
      <c r="BV647" s="180"/>
      <c r="BW647" s="180"/>
      <c r="BX647" s="180"/>
      <c r="BY647" s="180"/>
      <c r="BZ647" s="180"/>
      <c r="CA647" s="180"/>
      <c r="CB647" s="180"/>
      <c r="CC647" s="180"/>
      <c r="CD647" s="180"/>
      <c r="CE647" s="180"/>
      <c r="CF647" s="180"/>
      <c r="CG647" s="180"/>
      <c r="CH647" s="180"/>
      <c r="CI647" s="180"/>
      <c r="CJ647" s="180"/>
      <c r="CK647" s="180"/>
      <c r="CL647" s="180"/>
      <c r="CM647" s="180"/>
      <c r="CN647" s="180"/>
      <c r="CO647" s="180"/>
      <c r="CP647" s="180"/>
      <c r="CQ647" s="180"/>
      <c r="CR647" s="186"/>
      <c r="CS647" s="186"/>
    </row>
    <row r="648">
      <c r="A648" s="186"/>
      <c r="B648" s="186"/>
      <c r="C648" s="347"/>
      <c r="D648" s="180"/>
      <c r="E648" s="186"/>
      <c r="F648" s="180"/>
      <c r="G648" s="180"/>
      <c r="H648" s="180"/>
      <c r="I648" s="180"/>
      <c r="J648" s="180"/>
      <c r="K648" s="180"/>
      <c r="L648" s="180"/>
      <c r="M648" s="180"/>
      <c r="N648" s="180"/>
      <c r="O648" s="180"/>
      <c r="P648" s="180"/>
      <c r="Q648" s="180"/>
      <c r="R648" s="180"/>
      <c r="S648" s="180"/>
      <c r="T648" s="180"/>
      <c r="U648" s="180"/>
      <c r="V648" s="180"/>
      <c r="W648" s="180"/>
      <c r="X648" s="180"/>
      <c r="Y648" s="180"/>
      <c r="Z648" s="180"/>
      <c r="AA648" s="180"/>
      <c r="AB648" s="180"/>
      <c r="AC648" s="180"/>
      <c r="AD648" s="180"/>
      <c r="AE648" s="180"/>
      <c r="AF648" s="180"/>
      <c r="AG648" s="180"/>
      <c r="AH648" s="180"/>
      <c r="AI648" s="180"/>
      <c r="AJ648" s="180"/>
      <c r="AK648" s="180"/>
      <c r="AL648" s="180"/>
      <c r="AM648" s="180"/>
      <c r="AN648" s="180"/>
      <c r="AO648" s="180"/>
      <c r="AP648" s="180"/>
      <c r="AQ648" s="180"/>
      <c r="AR648" s="180"/>
      <c r="AS648" s="180"/>
      <c r="AT648" s="180"/>
      <c r="AU648" s="180"/>
      <c r="AV648" s="180"/>
      <c r="AW648" s="180"/>
      <c r="AX648" s="180"/>
      <c r="AY648" s="180"/>
      <c r="AZ648" s="180"/>
      <c r="BA648" s="180"/>
      <c r="BB648" s="180"/>
      <c r="BC648" s="180"/>
      <c r="BD648" s="180"/>
      <c r="BE648" s="180"/>
      <c r="BF648" s="180"/>
      <c r="BG648" s="180"/>
      <c r="BH648" s="180"/>
      <c r="BI648" s="180"/>
      <c r="BJ648" s="180"/>
      <c r="BK648" s="180"/>
      <c r="BL648" s="180"/>
      <c r="BM648" s="180"/>
      <c r="BN648" s="180"/>
      <c r="BO648" s="180"/>
      <c r="BP648" s="180"/>
      <c r="BQ648" s="180"/>
      <c r="BR648" s="180"/>
      <c r="BS648" s="180"/>
      <c r="BT648" s="180"/>
      <c r="BU648" s="180"/>
      <c r="BV648" s="180"/>
      <c r="BW648" s="180"/>
      <c r="BX648" s="180"/>
      <c r="BY648" s="180"/>
      <c r="BZ648" s="180"/>
      <c r="CA648" s="180"/>
      <c r="CB648" s="180"/>
      <c r="CC648" s="180"/>
      <c r="CD648" s="180"/>
      <c r="CE648" s="180"/>
      <c r="CF648" s="180"/>
      <c r="CG648" s="180"/>
      <c r="CH648" s="180"/>
      <c r="CI648" s="180"/>
      <c r="CJ648" s="180"/>
      <c r="CK648" s="180"/>
      <c r="CL648" s="180"/>
      <c r="CM648" s="180"/>
      <c r="CN648" s="180"/>
      <c r="CO648" s="180"/>
      <c r="CP648" s="180"/>
      <c r="CQ648" s="180"/>
      <c r="CR648" s="186"/>
      <c r="CS648" s="186"/>
    </row>
    <row r="649">
      <c r="A649" s="186"/>
      <c r="B649" s="186"/>
      <c r="C649" s="347"/>
      <c r="D649" s="180"/>
      <c r="E649" s="186"/>
      <c r="F649" s="180"/>
      <c r="G649" s="180"/>
      <c r="H649" s="180"/>
      <c r="I649" s="180"/>
      <c r="J649" s="180"/>
      <c r="K649" s="180"/>
      <c r="L649" s="180"/>
      <c r="M649" s="180"/>
      <c r="N649" s="180"/>
      <c r="O649" s="180"/>
      <c r="P649" s="180"/>
      <c r="Q649" s="180"/>
      <c r="R649" s="180"/>
      <c r="S649" s="180"/>
      <c r="T649" s="180"/>
      <c r="U649" s="180"/>
      <c r="V649" s="180"/>
      <c r="W649" s="180"/>
      <c r="X649" s="180"/>
      <c r="Y649" s="180"/>
      <c r="Z649" s="180"/>
      <c r="AA649" s="180"/>
      <c r="AB649" s="180"/>
      <c r="AC649" s="180"/>
      <c r="AD649" s="180"/>
      <c r="AE649" s="180"/>
      <c r="AF649" s="180"/>
      <c r="AG649" s="180"/>
      <c r="AH649" s="180"/>
      <c r="AI649" s="180"/>
      <c r="AJ649" s="180"/>
      <c r="AK649" s="180"/>
      <c r="AL649" s="180"/>
      <c r="AM649" s="180"/>
      <c r="AN649" s="180"/>
      <c r="AO649" s="180"/>
      <c r="AP649" s="180"/>
      <c r="AQ649" s="180"/>
      <c r="AR649" s="180"/>
      <c r="AS649" s="180"/>
      <c r="AT649" s="180"/>
      <c r="AU649" s="180"/>
      <c r="AV649" s="180"/>
      <c r="AW649" s="180"/>
      <c r="AX649" s="180"/>
      <c r="AY649" s="180"/>
      <c r="AZ649" s="180"/>
      <c r="BA649" s="180"/>
      <c r="BB649" s="180"/>
      <c r="BC649" s="180"/>
      <c r="BD649" s="180"/>
      <c r="BE649" s="180"/>
      <c r="BF649" s="180"/>
      <c r="BG649" s="180"/>
      <c r="BH649" s="180"/>
      <c r="BI649" s="180"/>
      <c r="BJ649" s="180"/>
      <c r="BK649" s="180"/>
      <c r="BL649" s="180"/>
      <c r="BM649" s="180"/>
      <c r="BN649" s="180"/>
      <c r="BO649" s="180"/>
      <c r="BP649" s="180"/>
      <c r="BQ649" s="180"/>
      <c r="BR649" s="180"/>
      <c r="BS649" s="180"/>
      <c r="BT649" s="180"/>
      <c r="BU649" s="180"/>
      <c r="BV649" s="180"/>
      <c r="BW649" s="180"/>
      <c r="BX649" s="180"/>
      <c r="BY649" s="180"/>
      <c r="BZ649" s="180"/>
      <c r="CA649" s="180"/>
      <c r="CB649" s="180"/>
      <c r="CC649" s="180"/>
      <c r="CD649" s="180"/>
      <c r="CE649" s="180"/>
      <c r="CF649" s="180"/>
      <c r="CG649" s="180"/>
      <c r="CH649" s="180"/>
      <c r="CI649" s="180"/>
      <c r="CJ649" s="180"/>
      <c r="CK649" s="180"/>
      <c r="CL649" s="180"/>
      <c r="CM649" s="180"/>
      <c r="CN649" s="180"/>
      <c r="CO649" s="180"/>
      <c r="CP649" s="180"/>
      <c r="CQ649" s="180"/>
      <c r="CR649" s="186"/>
      <c r="CS649" s="186"/>
    </row>
    <row r="650">
      <c r="A650" s="186"/>
      <c r="B650" s="186"/>
      <c r="C650" s="347"/>
      <c r="D650" s="180"/>
      <c r="E650" s="186"/>
      <c r="F650" s="180"/>
      <c r="G650" s="180"/>
      <c r="H650" s="180"/>
      <c r="I650" s="180"/>
      <c r="J650" s="180"/>
      <c r="K650" s="180"/>
      <c r="L650" s="180"/>
      <c r="M650" s="180"/>
      <c r="N650" s="180"/>
      <c r="O650" s="180"/>
      <c r="P650" s="180"/>
      <c r="Q650" s="180"/>
      <c r="R650" s="180"/>
      <c r="S650" s="180"/>
      <c r="T650" s="180"/>
      <c r="U650" s="180"/>
      <c r="V650" s="180"/>
      <c r="W650" s="180"/>
      <c r="X650" s="180"/>
      <c r="Y650" s="180"/>
      <c r="Z650" s="180"/>
      <c r="AA650" s="180"/>
      <c r="AB650" s="180"/>
      <c r="AC650" s="180"/>
      <c r="AD650" s="180"/>
      <c r="AE650" s="180"/>
      <c r="AF650" s="180"/>
      <c r="AG650" s="180"/>
      <c r="AH650" s="180"/>
      <c r="AI650" s="180"/>
      <c r="AJ650" s="180"/>
      <c r="AK650" s="180"/>
      <c r="AL650" s="180"/>
      <c r="AM650" s="180"/>
      <c r="AN650" s="180"/>
      <c r="AO650" s="180"/>
      <c r="AP650" s="180"/>
      <c r="AQ650" s="180"/>
      <c r="AR650" s="180"/>
      <c r="AS650" s="180"/>
      <c r="AT650" s="180"/>
      <c r="AU650" s="180"/>
      <c r="AV650" s="180"/>
      <c r="AW650" s="180"/>
      <c r="AX650" s="180"/>
      <c r="AY650" s="180"/>
      <c r="AZ650" s="180"/>
      <c r="BA650" s="180"/>
      <c r="BB650" s="180"/>
      <c r="BC650" s="180"/>
      <c r="BD650" s="180"/>
      <c r="BE650" s="180"/>
      <c r="BF650" s="180"/>
      <c r="BG650" s="180"/>
      <c r="BH650" s="180"/>
      <c r="BI650" s="180"/>
      <c r="BJ650" s="180"/>
      <c r="BK650" s="180"/>
      <c r="BL650" s="180"/>
      <c r="BM650" s="180"/>
      <c r="BN650" s="180"/>
      <c r="BO650" s="180"/>
      <c r="BP650" s="180"/>
      <c r="BQ650" s="180"/>
      <c r="BR650" s="180"/>
      <c r="BS650" s="180"/>
      <c r="BT650" s="180"/>
      <c r="BU650" s="180"/>
      <c r="BV650" s="180"/>
      <c r="BW650" s="180"/>
      <c r="BX650" s="180"/>
      <c r="BY650" s="180"/>
      <c r="BZ650" s="180"/>
      <c r="CA650" s="180"/>
      <c r="CB650" s="180"/>
      <c r="CC650" s="180"/>
      <c r="CD650" s="180"/>
      <c r="CE650" s="180"/>
      <c r="CF650" s="180"/>
      <c r="CG650" s="180"/>
      <c r="CH650" s="180"/>
      <c r="CI650" s="180"/>
      <c r="CJ650" s="180"/>
      <c r="CK650" s="180"/>
      <c r="CL650" s="180"/>
      <c r="CM650" s="180"/>
      <c r="CN650" s="180"/>
      <c r="CO650" s="180"/>
      <c r="CP650" s="180"/>
      <c r="CQ650" s="180"/>
      <c r="CR650" s="186"/>
      <c r="CS650" s="186"/>
    </row>
    <row r="651">
      <c r="A651" s="186"/>
      <c r="B651" s="186"/>
      <c r="C651" s="347"/>
      <c r="D651" s="180"/>
      <c r="E651" s="186"/>
      <c r="F651" s="180"/>
      <c r="G651" s="180"/>
      <c r="H651" s="180"/>
      <c r="I651" s="180"/>
      <c r="J651" s="180"/>
      <c r="K651" s="180"/>
      <c r="L651" s="180"/>
      <c r="M651" s="180"/>
      <c r="N651" s="180"/>
      <c r="O651" s="180"/>
      <c r="P651" s="180"/>
      <c r="Q651" s="180"/>
      <c r="R651" s="180"/>
      <c r="S651" s="180"/>
      <c r="T651" s="180"/>
      <c r="U651" s="180"/>
      <c r="V651" s="180"/>
      <c r="W651" s="180"/>
      <c r="X651" s="180"/>
      <c r="Y651" s="180"/>
      <c r="Z651" s="180"/>
      <c r="AA651" s="180"/>
      <c r="AB651" s="180"/>
      <c r="AC651" s="180"/>
      <c r="AD651" s="180"/>
      <c r="AE651" s="180"/>
      <c r="AF651" s="180"/>
      <c r="AG651" s="180"/>
      <c r="AH651" s="180"/>
      <c r="AI651" s="180"/>
      <c r="AJ651" s="180"/>
      <c r="AK651" s="180"/>
      <c r="AL651" s="180"/>
      <c r="AM651" s="180"/>
      <c r="AN651" s="180"/>
      <c r="AO651" s="180"/>
      <c r="AP651" s="180"/>
      <c r="AQ651" s="180"/>
      <c r="AR651" s="180"/>
      <c r="AS651" s="180"/>
      <c r="AT651" s="180"/>
      <c r="AU651" s="180"/>
      <c r="AV651" s="180"/>
      <c r="AW651" s="180"/>
      <c r="AX651" s="180"/>
      <c r="AY651" s="180"/>
      <c r="AZ651" s="180"/>
      <c r="BA651" s="180"/>
      <c r="BB651" s="180"/>
      <c r="BC651" s="180"/>
      <c r="BD651" s="180"/>
      <c r="BE651" s="180"/>
      <c r="BF651" s="180"/>
      <c r="BG651" s="180"/>
      <c r="BH651" s="180"/>
      <c r="BI651" s="180"/>
      <c r="BJ651" s="180"/>
      <c r="BK651" s="180"/>
      <c r="BL651" s="180"/>
      <c r="BM651" s="180"/>
      <c r="BN651" s="180"/>
      <c r="BO651" s="180"/>
      <c r="BP651" s="180"/>
      <c r="BQ651" s="180"/>
      <c r="BR651" s="180"/>
      <c r="BS651" s="180"/>
      <c r="BT651" s="180"/>
      <c r="BU651" s="180"/>
      <c r="BV651" s="180"/>
      <c r="BW651" s="180"/>
      <c r="BX651" s="180"/>
      <c r="BY651" s="180"/>
      <c r="BZ651" s="180"/>
      <c r="CA651" s="180"/>
      <c r="CB651" s="180"/>
      <c r="CC651" s="180"/>
      <c r="CD651" s="180"/>
      <c r="CE651" s="180"/>
      <c r="CF651" s="180"/>
      <c r="CG651" s="180"/>
      <c r="CH651" s="180"/>
      <c r="CI651" s="180"/>
      <c r="CJ651" s="180"/>
      <c r="CK651" s="180"/>
      <c r="CL651" s="180"/>
      <c r="CM651" s="180"/>
      <c r="CN651" s="180"/>
      <c r="CO651" s="180"/>
      <c r="CP651" s="180"/>
      <c r="CQ651" s="180"/>
      <c r="CR651" s="186"/>
      <c r="CS651" s="186"/>
    </row>
    <row r="652">
      <c r="A652" s="186"/>
      <c r="B652" s="186"/>
      <c r="C652" s="347"/>
      <c r="D652" s="180"/>
      <c r="E652" s="186"/>
      <c r="F652" s="180"/>
      <c r="G652" s="180"/>
      <c r="H652" s="180"/>
      <c r="I652" s="180"/>
      <c r="J652" s="180"/>
      <c r="K652" s="180"/>
      <c r="L652" s="180"/>
      <c r="M652" s="180"/>
      <c r="N652" s="180"/>
      <c r="O652" s="180"/>
      <c r="P652" s="180"/>
      <c r="Q652" s="180"/>
      <c r="R652" s="180"/>
      <c r="S652" s="180"/>
      <c r="T652" s="180"/>
      <c r="U652" s="180"/>
      <c r="V652" s="180"/>
      <c r="W652" s="180"/>
      <c r="X652" s="180"/>
      <c r="Y652" s="180"/>
      <c r="Z652" s="180"/>
      <c r="AA652" s="180"/>
      <c r="AB652" s="180"/>
      <c r="AC652" s="180"/>
      <c r="AD652" s="180"/>
      <c r="AE652" s="180"/>
      <c r="AF652" s="180"/>
      <c r="AG652" s="180"/>
      <c r="AH652" s="180"/>
      <c r="AI652" s="180"/>
      <c r="AJ652" s="180"/>
      <c r="AK652" s="180"/>
      <c r="AL652" s="180"/>
      <c r="AM652" s="180"/>
      <c r="AN652" s="180"/>
      <c r="AO652" s="180"/>
      <c r="AP652" s="180"/>
      <c r="AQ652" s="180"/>
      <c r="AR652" s="180"/>
      <c r="AS652" s="180"/>
      <c r="AT652" s="180"/>
      <c r="AU652" s="180"/>
      <c r="AV652" s="180"/>
      <c r="AW652" s="180"/>
      <c r="AX652" s="180"/>
      <c r="AY652" s="180"/>
      <c r="AZ652" s="180"/>
      <c r="BA652" s="180"/>
      <c r="BB652" s="180"/>
      <c r="BC652" s="180"/>
      <c r="BD652" s="180"/>
      <c r="BE652" s="180"/>
      <c r="BF652" s="180"/>
      <c r="BG652" s="180"/>
      <c r="BH652" s="180"/>
      <c r="BI652" s="180"/>
      <c r="BJ652" s="180"/>
      <c r="BK652" s="180"/>
      <c r="BL652" s="180"/>
      <c r="BM652" s="180"/>
      <c r="BN652" s="180"/>
      <c r="BO652" s="180"/>
      <c r="BP652" s="180"/>
      <c r="BQ652" s="180"/>
      <c r="BR652" s="180"/>
      <c r="BS652" s="180"/>
      <c r="BT652" s="180"/>
      <c r="BU652" s="180"/>
      <c r="BV652" s="180"/>
      <c r="BW652" s="180"/>
      <c r="BX652" s="180"/>
      <c r="BY652" s="180"/>
      <c r="BZ652" s="180"/>
      <c r="CA652" s="180"/>
      <c r="CB652" s="180"/>
      <c r="CC652" s="180"/>
      <c r="CD652" s="180"/>
      <c r="CE652" s="180"/>
      <c r="CF652" s="180"/>
      <c r="CG652" s="180"/>
      <c r="CH652" s="180"/>
      <c r="CI652" s="180"/>
      <c r="CJ652" s="180"/>
      <c r="CK652" s="180"/>
      <c r="CL652" s="180"/>
      <c r="CM652" s="180"/>
      <c r="CN652" s="180"/>
      <c r="CO652" s="180"/>
      <c r="CP652" s="180"/>
      <c r="CQ652" s="180"/>
      <c r="CR652" s="186"/>
      <c r="CS652" s="186"/>
    </row>
    <row r="653">
      <c r="A653" s="186"/>
      <c r="B653" s="186"/>
      <c r="C653" s="347"/>
      <c r="D653" s="180"/>
      <c r="E653" s="186"/>
      <c r="F653" s="180"/>
      <c r="G653" s="180"/>
      <c r="H653" s="180"/>
      <c r="I653" s="180"/>
      <c r="J653" s="180"/>
      <c r="K653" s="180"/>
      <c r="L653" s="180"/>
      <c r="M653" s="180"/>
      <c r="N653" s="180"/>
      <c r="O653" s="180"/>
      <c r="P653" s="180"/>
      <c r="Q653" s="180"/>
      <c r="R653" s="180"/>
      <c r="S653" s="180"/>
      <c r="T653" s="180"/>
      <c r="U653" s="180"/>
      <c r="V653" s="180"/>
      <c r="W653" s="180"/>
      <c r="X653" s="180"/>
      <c r="Y653" s="180"/>
      <c r="Z653" s="180"/>
      <c r="AA653" s="180"/>
      <c r="AB653" s="180"/>
      <c r="AC653" s="180"/>
      <c r="AD653" s="180"/>
      <c r="AE653" s="180"/>
      <c r="AF653" s="180"/>
      <c r="AG653" s="180"/>
      <c r="AH653" s="180"/>
      <c r="AI653" s="180"/>
      <c r="AJ653" s="180"/>
      <c r="AK653" s="180"/>
      <c r="AL653" s="180"/>
      <c r="AM653" s="180"/>
      <c r="AN653" s="180"/>
      <c r="AO653" s="180"/>
      <c r="AP653" s="180"/>
      <c r="AQ653" s="180"/>
      <c r="AR653" s="180"/>
      <c r="AS653" s="180"/>
      <c r="AT653" s="180"/>
      <c r="AU653" s="180"/>
      <c r="AV653" s="180"/>
      <c r="AW653" s="180"/>
      <c r="AX653" s="180"/>
      <c r="AY653" s="180"/>
      <c r="AZ653" s="180"/>
      <c r="BA653" s="180"/>
      <c r="BB653" s="180"/>
      <c r="BC653" s="180"/>
      <c r="BD653" s="180"/>
      <c r="BE653" s="180"/>
      <c r="BF653" s="180"/>
      <c r="BG653" s="180"/>
      <c r="BH653" s="180"/>
      <c r="BI653" s="180"/>
      <c r="BJ653" s="180"/>
      <c r="BK653" s="180"/>
      <c r="BL653" s="180"/>
      <c r="BM653" s="180"/>
      <c r="BN653" s="180"/>
      <c r="BO653" s="180"/>
      <c r="BP653" s="180"/>
      <c r="BQ653" s="180"/>
      <c r="BR653" s="180"/>
      <c r="BS653" s="180"/>
      <c r="BT653" s="180"/>
      <c r="BU653" s="180"/>
      <c r="BV653" s="180"/>
      <c r="BW653" s="180"/>
      <c r="BX653" s="180"/>
      <c r="BY653" s="180"/>
      <c r="BZ653" s="180"/>
      <c r="CA653" s="180"/>
      <c r="CB653" s="180"/>
      <c r="CC653" s="180"/>
      <c r="CD653" s="180"/>
      <c r="CE653" s="180"/>
      <c r="CF653" s="180"/>
      <c r="CG653" s="180"/>
      <c r="CH653" s="180"/>
      <c r="CI653" s="180"/>
      <c r="CJ653" s="180"/>
      <c r="CK653" s="180"/>
      <c r="CL653" s="180"/>
      <c r="CM653" s="180"/>
      <c r="CN653" s="180"/>
      <c r="CO653" s="180"/>
      <c r="CP653" s="180"/>
      <c r="CQ653" s="180"/>
      <c r="CR653" s="186"/>
      <c r="CS653" s="186"/>
    </row>
    <row r="654">
      <c r="A654" s="186"/>
      <c r="B654" s="186"/>
      <c r="C654" s="347"/>
      <c r="D654" s="180"/>
      <c r="E654" s="186"/>
      <c r="F654" s="180"/>
      <c r="G654" s="180"/>
      <c r="H654" s="180"/>
      <c r="I654" s="180"/>
      <c r="J654" s="180"/>
      <c r="K654" s="180"/>
      <c r="L654" s="180"/>
      <c r="M654" s="180"/>
      <c r="N654" s="180"/>
      <c r="O654" s="180"/>
      <c r="P654" s="180"/>
      <c r="Q654" s="180"/>
      <c r="R654" s="180"/>
      <c r="S654" s="180"/>
      <c r="T654" s="180"/>
      <c r="U654" s="180"/>
      <c r="V654" s="180"/>
      <c r="W654" s="180"/>
      <c r="X654" s="180"/>
      <c r="Y654" s="180"/>
      <c r="Z654" s="180"/>
      <c r="AA654" s="180"/>
      <c r="AB654" s="180"/>
      <c r="AC654" s="180"/>
      <c r="AD654" s="180"/>
      <c r="AE654" s="180"/>
      <c r="AF654" s="180"/>
      <c r="AG654" s="180"/>
      <c r="AH654" s="180"/>
      <c r="AI654" s="180"/>
      <c r="AJ654" s="180"/>
      <c r="AK654" s="180"/>
      <c r="AL654" s="180"/>
      <c r="AM654" s="180"/>
      <c r="AN654" s="180"/>
      <c r="AO654" s="180"/>
      <c r="AP654" s="180"/>
      <c r="AQ654" s="180"/>
      <c r="AR654" s="180"/>
      <c r="AS654" s="180"/>
      <c r="AT654" s="180"/>
      <c r="AU654" s="180"/>
      <c r="AV654" s="180"/>
      <c r="AW654" s="180"/>
      <c r="AX654" s="180"/>
      <c r="AY654" s="180"/>
      <c r="AZ654" s="180"/>
      <c r="BA654" s="180"/>
      <c r="BB654" s="180"/>
      <c r="BC654" s="180"/>
      <c r="BD654" s="180"/>
      <c r="BE654" s="180"/>
      <c r="BF654" s="180"/>
      <c r="BG654" s="180"/>
      <c r="BH654" s="180"/>
      <c r="BI654" s="180"/>
      <c r="BJ654" s="180"/>
      <c r="BK654" s="180"/>
      <c r="BL654" s="180"/>
      <c r="BM654" s="180"/>
      <c r="BN654" s="180"/>
      <c r="BO654" s="180"/>
      <c r="BP654" s="180"/>
      <c r="BQ654" s="180"/>
      <c r="BR654" s="180"/>
      <c r="BS654" s="180"/>
      <c r="BT654" s="180"/>
      <c r="BU654" s="180"/>
      <c r="BV654" s="180"/>
      <c r="BW654" s="180"/>
      <c r="BX654" s="180"/>
      <c r="BY654" s="180"/>
      <c r="BZ654" s="180"/>
      <c r="CA654" s="180"/>
      <c r="CB654" s="180"/>
      <c r="CC654" s="180"/>
      <c r="CD654" s="180"/>
      <c r="CE654" s="180"/>
      <c r="CF654" s="180"/>
      <c r="CG654" s="180"/>
      <c r="CH654" s="180"/>
      <c r="CI654" s="180"/>
      <c r="CJ654" s="180"/>
      <c r="CK654" s="180"/>
      <c r="CL654" s="180"/>
      <c r="CM654" s="180"/>
      <c r="CN654" s="180"/>
      <c r="CO654" s="180"/>
      <c r="CP654" s="180"/>
      <c r="CQ654" s="180"/>
      <c r="CR654" s="186"/>
      <c r="CS654" s="186"/>
    </row>
    <row r="655">
      <c r="A655" s="186"/>
      <c r="B655" s="186"/>
      <c r="C655" s="347"/>
      <c r="D655" s="180"/>
      <c r="E655" s="186"/>
      <c r="F655" s="180"/>
      <c r="G655" s="180"/>
      <c r="H655" s="180"/>
      <c r="I655" s="180"/>
      <c r="J655" s="180"/>
      <c r="K655" s="180"/>
      <c r="L655" s="180"/>
      <c r="M655" s="180"/>
      <c r="N655" s="180"/>
      <c r="O655" s="180"/>
      <c r="P655" s="180"/>
      <c r="Q655" s="180"/>
      <c r="R655" s="180"/>
      <c r="S655" s="180"/>
      <c r="T655" s="180"/>
      <c r="U655" s="180"/>
      <c r="V655" s="180"/>
      <c r="W655" s="180"/>
      <c r="X655" s="180"/>
      <c r="Y655" s="180"/>
      <c r="Z655" s="180"/>
      <c r="AA655" s="180"/>
      <c r="AB655" s="180"/>
      <c r="AC655" s="180"/>
      <c r="AD655" s="180"/>
      <c r="AE655" s="180"/>
      <c r="AF655" s="180"/>
      <c r="AG655" s="180"/>
      <c r="AH655" s="180"/>
      <c r="AI655" s="180"/>
      <c r="AJ655" s="180"/>
      <c r="AK655" s="180"/>
      <c r="AL655" s="180"/>
      <c r="AM655" s="180"/>
      <c r="AN655" s="180"/>
      <c r="AO655" s="180"/>
      <c r="AP655" s="180"/>
      <c r="AQ655" s="180"/>
      <c r="AR655" s="180"/>
      <c r="AS655" s="180"/>
      <c r="AT655" s="180"/>
      <c r="AU655" s="180"/>
      <c r="AV655" s="180"/>
      <c r="AW655" s="180"/>
      <c r="AX655" s="180"/>
      <c r="AY655" s="180"/>
      <c r="AZ655" s="180"/>
      <c r="BA655" s="180"/>
      <c r="BB655" s="180"/>
      <c r="BC655" s="180"/>
      <c r="BD655" s="180"/>
      <c r="BE655" s="180"/>
      <c r="BF655" s="180"/>
      <c r="BG655" s="180"/>
      <c r="BH655" s="180"/>
      <c r="BI655" s="180"/>
      <c r="BJ655" s="180"/>
      <c r="BK655" s="180"/>
      <c r="BL655" s="180"/>
      <c r="BM655" s="180"/>
      <c r="BN655" s="180"/>
      <c r="BO655" s="180"/>
      <c r="BP655" s="180"/>
      <c r="BQ655" s="180"/>
      <c r="BR655" s="180"/>
      <c r="BS655" s="180"/>
      <c r="BT655" s="180"/>
      <c r="BU655" s="180"/>
      <c r="BV655" s="180"/>
      <c r="BW655" s="180"/>
      <c r="BX655" s="180"/>
      <c r="BY655" s="180"/>
      <c r="BZ655" s="180"/>
      <c r="CA655" s="180"/>
      <c r="CB655" s="180"/>
      <c r="CC655" s="180"/>
      <c r="CD655" s="180"/>
      <c r="CE655" s="180"/>
      <c r="CF655" s="180"/>
      <c r="CG655" s="180"/>
      <c r="CH655" s="180"/>
      <c r="CI655" s="180"/>
      <c r="CJ655" s="180"/>
      <c r="CK655" s="180"/>
      <c r="CL655" s="180"/>
      <c r="CM655" s="180"/>
      <c r="CN655" s="180"/>
      <c r="CO655" s="180"/>
      <c r="CP655" s="180"/>
      <c r="CQ655" s="180"/>
      <c r="CR655" s="186"/>
      <c r="CS655" s="186"/>
    </row>
    <row r="656">
      <c r="A656" s="186"/>
      <c r="B656" s="186"/>
      <c r="C656" s="347"/>
      <c r="D656" s="180"/>
      <c r="E656" s="186"/>
      <c r="F656" s="180"/>
      <c r="G656" s="180"/>
      <c r="H656" s="180"/>
      <c r="I656" s="180"/>
      <c r="J656" s="180"/>
      <c r="K656" s="180"/>
      <c r="L656" s="180"/>
      <c r="M656" s="180"/>
      <c r="N656" s="180"/>
      <c r="O656" s="180"/>
      <c r="P656" s="180"/>
      <c r="Q656" s="180"/>
      <c r="R656" s="180"/>
      <c r="S656" s="180"/>
      <c r="T656" s="180"/>
      <c r="U656" s="180"/>
      <c r="V656" s="180"/>
      <c r="W656" s="180"/>
      <c r="X656" s="180"/>
      <c r="Y656" s="180"/>
      <c r="Z656" s="180"/>
      <c r="AA656" s="180"/>
      <c r="AB656" s="180"/>
      <c r="AC656" s="180"/>
      <c r="AD656" s="180"/>
      <c r="AE656" s="180"/>
      <c r="AF656" s="180"/>
      <c r="AG656" s="180"/>
      <c r="AH656" s="180"/>
      <c r="AI656" s="180"/>
      <c r="AJ656" s="180"/>
      <c r="AK656" s="180"/>
      <c r="AL656" s="180"/>
      <c r="AM656" s="180"/>
      <c r="AN656" s="180"/>
      <c r="AO656" s="180"/>
      <c r="AP656" s="180"/>
      <c r="AQ656" s="180"/>
      <c r="AR656" s="180"/>
      <c r="AS656" s="180"/>
      <c r="AT656" s="180"/>
      <c r="AU656" s="180"/>
      <c r="AV656" s="180"/>
      <c r="AW656" s="180"/>
      <c r="AX656" s="180"/>
      <c r="AY656" s="180"/>
      <c r="AZ656" s="180"/>
      <c r="BA656" s="180"/>
      <c r="BB656" s="180"/>
      <c r="BC656" s="180"/>
      <c r="BD656" s="180"/>
      <c r="BE656" s="180"/>
      <c r="BF656" s="180"/>
      <c r="BG656" s="180"/>
      <c r="BH656" s="180"/>
      <c r="BI656" s="180"/>
      <c r="BJ656" s="180"/>
      <c r="BK656" s="180"/>
      <c r="BL656" s="180"/>
      <c r="BM656" s="180"/>
      <c r="BN656" s="180"/>
      <c r="BO656" s="180"/>
      <c r="BP656" s="180"/>
      <c r="BQ656" s="180"/>
      <c r="BR656" s="180"/>
      <c r="BS656" s="180"/>
      <c r="BT656" s="180"/>
      <c r="BU656" s="180"/>
      <c r="BV656" s="180"/>
      <c r="BW656" s="180"/>
      <c r="BX656" s="180"/>
      <c r="BY656" s="180"/>
      <c r="BZ656" s="180"/>
      <c r="CA656" s="180"/>
      <c r="CB656" s="180"/>
      <c r="CC656" s="180"/>
      <c r="CD656" s="180"/>
      <c r="CE656" s="180"/>
      <c r="CF656" s="180"/>
      <c r="CG656" s="180"/>
      <c r="CH656" s="180"/>
      <c r="CI656" s="180"/>
      <c r="CJ656" s="180"/>
      <c r="CK656" s="180"/>
      <c r="CL656" s="180"/>
      <c r="CM656" s="180"/>
      <c r="CN656" s="180"/>
      <c r="CO656" s="180"/>
      <c r="CP656" s="180"/>
      <c r="CQ656" s="180"/>
      <c r="CR656" s="186"/>
      <c r="CS656" s="186"/>
    </row>
    <row r="657">
      <c r="A657" s="186"/>
      <c r="B657" s="186"/>
      <c r="C657" s="347"/>
      <c r="D657" s="180"/>
      <c r="E657" s="186"/>
      <c r="F657" s="180"/>
      <c r="G657" s="180"/>
      <c r="H657" s="180"/>
      <c r="I657" s="180"/>
      <c r="J657" s="180"/>
      <c r="K657" s="180"/>
      <c r="L657" s="180"/>
      <c r="M657" s="180"/>
      <c r="N657" s="180"/>
      <c r="O657" s="180"/>
      <c r="P657" s="180"/>
      <c r="Q657" s="180"/>
      <c r="R657" s="180"/>
      <c r="S657" s="180"/>
      <c r="T657" s="180"/>
      <c r="U657" s="180"/>
      <c r="V657" s="180"/>
      <c r="W657" s="180"/>
      <c r="X657" s="180"/>
      <c r="Y657" s="180"/>
      <c r="Z657" s="180"/>
      <c r="AA657" s="180"/>
      <c r="AB657" s="180"/>
      <c r="AC657" s="180"/>
      <c r="AD657" s="180"/>
      <c r="AE657" s="180"/>
      <c r="AF657" s="180"/>
      <c r="AG657" s="180"/>
      <c r="AH657" s="180"/>
      <c r="AI657" s="180"/>
      <c r="AJ657" s="180"/>
      <c r="AK657" s="180"/>
      <c r="AL657" s="180"/>
      <c r="AM657" s="180"/>
      <c r="AN657" s="180"/>
      <c r="AO657" s="180"/>
      <c r="AP657" s="180"/>
      <c r="AQ657" s="180"/>
      <c r="AR657" s="180"/>
      <c r="AS657" s="180"/>
      <c r="AT657" s="180"/>
      <c r="AU657" s="180"/>
      <c r="AV657" s="180"/>
      <c r="AW657" s="180"/>
      <c r="AX657" s="180"/>
      <c r="AY657" s="180"/>
      <c r="AZ657" s="180"/>
      <c r="BA657" s="180"/>
      <c r="BB657" s="180"/>
      <c r="BC657" s="180"/>
      <c r="BD657" s="180"/>
      <c r="BE657" s="180"/>
      <c r="BF657" s="180"/>
      <c r="BG657" s="180"/>
      <c r="BH657" s="180"/>
      <c r="BI657" s="180"/>
      <c r="BJ657" s="180"/>
      <c r="BK657" s="180"/>
      <c r="BL657" s="180"/>
      <c r="BM657" s="180"/>
      <c r="BN657" s="180"/>
      <c r="BO657" s="180"/>
      <c r="BP657" s="180"/>
      <c r="BQ657" s="180"/>
      <c r="BR657" s="180"/>
      <c r="BS657" s="180"/>
      <c r="BT657" s="180"/>
      <c r="BU657" s="180"/>
      <c r="BV657" s="180"/>
      <c r="BW657" s="180"/>
      <c r="BX657" s="180"/>
      <c r="BY657" s="180"/>
      <c r="BZ657" s="180"/>
      <c r="CA657" s="180"/>
      <c r="CB657" s="180"/>
      <c r="CC657" s="180"/>
      <c r="CD657" s="180"/>
      <c r="CE657" s="180"/>
      <c r="CF657" s="180"/>
      <c r="CG657" s="180"/>
      <c r="CH657" s="180"/>
      <c r="CI657" s="180"/>
      <c r="CJ657" s="180"/>
      <c r="CK657" s="180"/>
      <c r="CL657" s="180"/>
      <c r="CM657" s="180"/>
      <c r="CN657" s="180"/>
      <c r="CO657" s="180"/>
      <c r="CP657" s="180"/>
      <c r="CQ657" s="180"/>
      <c r="CR657" s="186"/>
      <c r="CS657" s="186"/>
    </row>
    <row r="658">
      <c r="A658" s="186"/>
      <c r="B658" s="186"/>
      <c r="C658" s="347"/>
      <c r="D658" s="180"/>
      <c r="E658" s="186"/>
      <c r="F658" s="180"/>
      <c r="G658" s="180"/>
      <c r="H658" s="180"/>
      <c r="I658" s="180"/>
      <c r="J658" s="180"/>
      <c r="K658" s="180"/>
      <c r="L658" s="180"/>
      <c r="M658" s="180"/>
      <c r="N658" s="180"/>
      <c r="O658" s="180"/>
      <c r="P658" s="180"/>
      <c r="Q658" s="180"/>
      <c r="R658" s="180"/>
      <c r="S658" s="180"/>
      <c r="T658" s="180"/>
      <c r="U658" s="180"/>
      <c r="V658" s="180"/>
      <c r="W658" s="180"/>
      <c r="X658" s="180"/>
      <c r="Y658" s="180"/>
      <c r="Z658" s="180"/>
      <c r="AA658" s="180"/>
      <c r="AB658" s="180"/>
      <c r="AC658" s="180"/>
      <c r="AD658" s="180"/>
      <c r="AE658" s="180"/>
      <c r="AF658" s="180"/>
      <c r="AG658" s="180"/>
      <c r="AH658" s="180"/>
      <c r="AI658" s="180"/>
      <c r="AJ658" s="180"/>
      <c r="AK658" s="180"/>
      <c r="AL658" s="180"/>
      <c r="AM658" s="180"/>
      <c r="AN658" s="180"/>
      <c r="AO658" s="180"/>
      <c r="AP658" s="180"/>
      <c r="AQ658" s="180"/>
      <c r="AR658" s="180"/>
      <c r="AS658" s="180"/>
      <c r="AT658" s="180"/>
      <c r="AU658" s="180"/>
      <c r="AV658" s="180"/>
      <c r="AW658" s="180"/>
      <c r="AX658" s="180"/>
      <c r="AY658" s="180"/>
      <c r="AZ658" s="180"/>
      <c r="BA658" s="180"/>
      <c r="BB658" s="180"/>
      <c r="BC658" s="180"/>
      <c r="BD658" s="180"/>
      <c r="BE658" s="180"/>
      <c r="BF658" s="180"/>
      <c r="BG658" s="180"/>
      <c r="BH658" s="180"/>
      <c r="BI658" s="180"/>
      <c r="BJ658" s="180"/>
      <c r="BK658" s="180"/>
      <c r="BL658" s="180"/>
      <c r="BM658" s="180"/>
      <c r="BN658" s="180"/>
      <c r="BO658" s="180"/>
      <c r="BP658" s="180"/>
      <c r="BQ658" s="180"/>
      <c r="BR658" s="180"/>
      <c r="BS658" s="180"/>
      <c r="BT658" s="180"/>
      <c r="BU658" s="180"/>
      <c r="BV658" s="180"/>
      <c r="BW658" s="180"/>
      <c r="BX658" s="180"/>
      <c r="BY658" s="180"/>
      <c r="BZ658" s="180"/>
      <c r="CA658" s="180"/>
      <c r="CB658" s="180"/>
      <c r="CC658" s="180"/>
      <c r="CD658" s="180"/>
      <c r="CE658" s="180"/>
      <c r="CF658" s="180"/>
      <c r="CG658" s="180"/>
      <c r="CH658" s="180"/>
      <c r="CI658" s="180"/>
      <c r="CJ658" s="180"/>
      <c r="CK658" s="180"/>
      <c r="CL658" s="180"/>
      <c r="CM658" s="180"/>
      <c r="CN658" s="180"/>
      <c r="CO658" s="180"/>
      <c r="CP658" s="180"/>
      <c r="CQ658" s="180"/>
      <c r="CR658" s="186"/>
      <c r="CS658" s="186"/>
    </row>
    <row r="659">
      <c r="A659" s="186"/>
      <c r="B659" s="186"/>
      <c r="C659" s="347"/>
      <c r="D659" s="180"/>
      <c r="E659" s="186"/>
      <c r="F659" s="180"/>
      <c r="G659" s="180"/>
      <c r="H659" s="180"/>
      <c r="I659" s="180"/>
      <c r="J659" s="180"/>
      <c r="K659" s="180"/>
      <c r="L659" s="180"/>
      <c r="M659" s="180"/>
      <c r="N659" s="180"/>
      <c r="O659" s="180"/>
      <c r="P659" s="180"/>
      <c r="Q659" s="180"/>
      <c r="R659" s="180"/>
      <c r="S659" s="180"/>
      <c r="T659" s="180"/>
      <c r="U659" s="180"/>
      <c r="V659" s="180"/>
      <c r="W659" s="180"/>
      <c r="X659" s="180"/>
      <c r="Y659" s="180"/>
      <c r="Z659" s="180"/>
      <c r="AA659" s="180"/>
      <c r="AB659" s="180"/>
      <c r="AC659" s="180"/>
      <c r="AD659" s="180"/>
      <c r="AE659" s="180"/>
      <c r="AF659" s="180"/>
      <c r="AG659" s="180"/>
      <c r="AH659" s="180"/>
      <c r="AI659" s="180"/>
      <c r="AJ659" s="180"/>
      <c r="AK659" s="180"/>
      <c r="AL659" s="180"/>
      <c r="AM659" s="180"/>
      <c r="AN659" s="180"/>
      <c r="AO659" s="180"/>
      <c r="AP659" s="180"/>
      <c r="AQ659" s="180"/>
      <c r="AR659" s="180"/>
      <c r="AS659" s="180"/>
      <c r="AT659" s="180"/>
      <c r="AU659" s="180"/>
      <c r="AV659" s="180"/>
      <c r="AW659" s="180"/>
      <c r="AX659" s="180"/>
      <c r="AY659" s="180"/>
      <c r="AZ659" s="180"/>
      <c r="BA659" s="180"/>
      <c r="BB659" s="180"/>
      <c r="BC659" s="180"/>
      <c r="BD659" s="180"/>
      <c r="BE659" s="180"/>
      <c r="BF659" s="180"/>
      <c r="BG659" s="180"/>
      <c r="BH659" s="180"/>
      <c r="BI659" s="180"/>
      <c r="BJ659" s="180"/>
      <c r="BK659" s="180"/>
      <c r="BL659" s="180"/>
      <c r="BM659" s="180"/>
      <c r="BN659" s="180"/>
      <c r="BO659" s="180"/>
      <c r="BP659" s="180"/>
      <c r="BQ659" s="180"/>
      <c r="BR659" s="180"/>
      <c r="BS659" s="180"/>
      <c r="BT659" s="180"/>
      <c r="BU659" s="180"/>
      <c r="BV659" s="180"/>
      <c r="BW659" s="180"/>
      <c r="BX659" s="180"/>
      <c r="BY659" s="180"/>
      <c r="BZ659" s="180"/>
      <c r="CA659" s="180"/>
      <c r="CB659" s="180"/>
      <c r="CC659" s="180"/>
      <c r="CD659" s="180"/>
      <c r="CE659" s="180"/>
      <c r="CF659" s="180"/>
      <c r="CG659" s="180"/>
      <c r="CH659" s="180"/>
      <c r="CI659" s="180"/>
      <c r="CJ659" s="180"/>
      <c r="CK659" s="180"/>
      <c r="CL659" s="180"/>
      <c r="CM659" s="180"/>
      <c r="CN659" s="180"/>
      <c r="CO659" s="180"/>
      <c r="CP659" s="180"/>
      <c r="CQ659" s="180"/>
      <c r="CR659" s="186"/>
      <c r="CS659" s="186"/>
    </row>
    <row r="660">
      <c r="A660" s="186"/>
      <c r="B660" s="186"/>
      <c r="C660" s="347"/>
      <c r="D660" s="180"/>
      <c r="E660" s="186"/>
      <c r="F660" s="180"/>
      <c r="G660" s="180"/>
      <c r="H660" s="180"/>
      <c r="I660" s="180"/>
      <c r="J660" s="180"/>
      <c r="K660" s="180"/>
      <c r="L660" s="180"/>
      <c r="M660" s="180"/>
      <c r="N660" s="180"/>
      <c r="O660" s="180"/>
      <c r="P660" s="180"/>
      <c r="Q660" s="180"/>
      <c r="R660" s="180"/>
      <c r="S660" s="180"/>
      <c r="T660" s="180"/>
      <c r="U660" s="180"/>
      <c r="V660" s="180"/>
      <c r="W660" s="180"/>
      <c r="X660" s="180"/>
      <c r="Y660" s="180"/>
      <c r="Z660" s="180"/>
      <c r="AA660" s="180"/>
      <c r="AB660" s="180"/>
      <c r="AC660" s="180"/>
      <c r="AD660" s="180"/>
      <c r="AE660" s="180"/>
      <c r="AF660" s="180"/>
      <c r="AG660" s="180"/>
      <c r="AH660" s="180"/>
      <c r="AI660" s="180"/>
      <c r="AJ660" s="180"/>
      <c r="AK660" s="180"/>
      <c r="AL660" s="180"/>
      <c r="AM660" s="180"/>
      <c r="AN660" s="180"/>
      <c r="AO660" s="180"/>
      <c r="AP660" s="180"/>
      <c r="AQ660" s="180"/>
      <c r="AR660" s="180"/>
      <c r="AS660" s="180"/>
      <c r="AT660" s="180"/>
      <c r="AU660" s="180"/>
      <c r="AV660" s="180"/>
      <c r="AW660" s="180"/>
      <c r="AX660" s="180"/>
      <c r="AY660" s="180"/>
      <c r="AZ660" s="180"/>
      <c r="BA660" s="180"/>
      <c r="BB660" s="180"/>
      <c r="BC660" s="180"/>
      <c r="BD660" s="180"/>
      <c r="BE660" s="180"/>
      <c r="BF660" s="180"/>
      <c r="BG660" s="180"/>
      <c r="BH660" s="180"/>
      <c r="BI660" s="180"/>
      <c r="BJ660" s="180"/>
      <c r="BK660" s="180"/>
      <c r="BL660" s="180"/>
      <c r="BM660" s="180"/>
      <c r="BN660" s="180"/>
      <c r="BO660" s="180"/>
      <c r="BP660" s="180"/>
      <c r="BQ660" s="180"/>
      <c r="BR660" s="180"/>
      <c r="BS660" s="180"/>
      <c r="BT660" s="180"/>
      <c r="BU660" s="180"/>
      <c r="BV660" s="180"/>
      <c r="BW660" s="180"/>
      <c r="BX660" s="180"/>
      <c r="BY660" s="180"/>
      <c r="BZ660" s="180"/>
      <c r="CA660" s="180"/>
      <c r="CB660" s="180"/>
      <c r="CC660" s="180"/>
      <c r="CD660" s="180"/>
      <c r="CE660" s="180"/>
      <c r="CF660" s="180"/>
      <c r="CG660" s="180"/>
      <c r="CH660" s="180"/>
      <c r="CI660" s="180"/>
      <c r="CJ660" s="180"/>
      <c r="CK660" s="180"/>
      <c r="CL660" s="180"/>
      <c r="CM660" s="180"/>
      <c r="CN660" s="180"/>
      <c r="CO660" s="180"/>
      <c r="CP660" s="180"/>
      <c r="CQ660" s="180"/>
      <c r="CR660" s="186"/>
      <c r="CS660" s="186"/>
    </row>
    <row r="661">
      <c r="A661" s="186"/>
      <c r="B661" s="186"/>
      <c r="C661" s="347"/>
      <c r="D661" s="180"/>
      <c r="E661" s="186"/>
      <c r="F661" s="180"/>
      <c r="G661" s="180"/>
      <c r="H661" s="180"/>
      <c r="I661" s="180"/>
      <c r="J661" s="180"/>
      <c r="K661" s="180"/>
      <c r="L661" s="180"/>
      <c r="M661" s="180"/>
      <c r="N661" s="180"/>
      <c r="O661" s="180"/>
      <c r="P661" s="180"/>
      <c r="Q661" s="180"/>
      <c r="R661" s="180"/>
      <c r="S661" s="180"/>
      <c r="T661" s="180"/>
      <c r="U661" s="180"/>
      <c r="V661" s="180"/>
      <c r="W661" s="180"/>
      <c r="X661" s="180"/>
      <c r="Y661" s="180"/>
      <c r="Z661" s="180"/>
      <c r="AA661" s="180"/>
      <c r="AB661" s="180"/>
      <c r="AC661" s="180"/>
      <c r="AD661" s="180"/>
      <c r="AE661" s="180"/>
      <c r="AF661" s="180"/>
      <c r="AG661" s="180"/>
      <c r="AH661" s="180"/>
      <c r="AI661" s="180"/>
      <c r="AJ661" s="180"/>
      <c r="AK661" s="180"/>
      <c r="AL661" s="180"/>
      <c r="AM661" s="180"/>
      <c r="AN661" s="180"/>
      <c r="AO661" s="180"/>
      <c r="AP661" s="180"/>
      <c r="AQ661" s="180"/>
      <c r="AR661" s="180"/>
      <c r="AS661" s="180"/>
      <c r="AT661" s="180"/>
      <c r="AU661" s="180"/>
      <c r="AV661" s="180"/>
      <c r="AW661" s="180"/>
      <c r="AX661" s="180"/>
      <c r="AY661" s="180"/>
      <c r="AZ661" s="180"/>
      <c r="BA661" s="180"/>
      <c r="BB661" s="180"/>
      <c r="BC661" s="180"/>
      <c r="BD661" s="180"/>
      <c r="BE661" s="180"/>
      <c r="BF661" s="180"/>
      <c r="BG661" s="180"/>
      <c r="BH661" s="180"/>
      <c r="BI661" s="180"/>
      <c r="BJ661" s="180"/>
      <c r="BK661" s="180"/>
      <c r="BL661" s="180"/>
      <c r="BM661" s="180"/>
      <c r="BN661" s="180"/>
      <c r="BO661" s="180"/>
      <c r="BP661" s="180"/>
      <c r="BQ661" s="180"/>
      <c r="BR661" s="180"/>
      <c r="BS661" s="180"/>
      <c r="BT661" s="180"/>
      <c r="BU661" s="180"/>
      <c r="BV661" s="180"/>
      <c r="BW661" s="180"/>
      <c r="BX661" s="180"/>
      <c r="BY661" s="180"/>
      <c r="BZ661" s="180"/>
      <c r="CA661" s="180"/>
      <c r="CB661" s="180"/>
      <c r="CC661" s="180"/>
      <c r="CD661" s="180"/>
      <c r="CE661" s="180"/>
      <c r="CF661" s="180"/>
      <c r="CG661" s="180"/>
      <c r="CH661" s="180"/>
      <c r="CI661" s="180"/>
      <c r="CJ661" s="180"/>
      <c r="CK661" s="180"/>
      <c r="CL661" s="180"/>
      <c r="CM661" s="180"/>
      <c r="CN661" s="180"/>
      <c r="CO661" s="180"/>
      <c r="CP661" s="180"/>
      <c r="CQ661" s="180"/>
      <c r="CR661" s="186"/>
      <c r="CS661" s="186"/>
    </row>
    <row r="662">
      <c r="A662" s="186"/>
      <c r="B662" s="186"/>
      <c r="C662" s="347"/>
      <c r="D662" s="180"/>
      <c r="E662" s="186"/>
      <c r="F662" s="180"/>
      <c r="G662" s="180"/>
      <c r="H662" s="180"/>
      <c r="I662" s="180"/>
      <c r="J662" s="180"/>
      <c r="K662" s="180"/>
      <c r="L662" s="180"/>
      <c r="M662" s="180"/>
      <c r="N662" s="180"/>
      <c r="O662" s="180"/>
      <c r="P662" s="180"/>
      <c r="Q662" s="180"/>
      <c r="R662" s="180"/>
      <c r="S662" s="180"/>
      <c r="T662" s="180"/>
      <c r="U662" s="180"/>
      <c r="V662" s="180"/>
      <c r="W662" s="180"/>
      <c r="X662" s="180"/>
      <c r="Y662" s="180"/>
      <c r="Z662" s="180"/>
      <c r="AA662" s="180"/>
      <c r="AB662" s="180"/>
      <c r="AC662" s="180"/>
      <c r="AD662" s="180"/>
      <c r="AE662" s="180"/>
      <c r="AF662" s="180"/>
      <c r="AG662" s="180"/>
      <c r="AH662" s="180"/>
      <c r="AI662" s="180"/>
      <c r="AJ662" s="180"/>
      <c r="AK662" s="180"/>
      <c r="AL662" s="180"/>
      <c r="AM662" s="180"/>
      <c r="AN662" s="180"/>
      <c r="AO662" s="180"/>
      <c r="AP662" s="180"/>
      <c r="AQ662" s="180"/>
      <c r="AR662" s="180"/>
      <c r="AS662" s="180"/>
      <c r="AT662" s="180"/>
      <c r="AU662" s="180"/>
      <c r="AV662" s="180"/>
      <c r="AW662" s="180"/>
      <c r="AX662" s="180"/>
      <c r="AY662" s="180"/>
      <c r="AZ662" s="180"/>
      <c r="BA662" s="180"/>
      <c r="BB662" s="180"/>
      <c r="BC662" s="180"/>
      <c r="BD662" s="180"/>
      <c r="BE662" s="180"/>
      <c r="BF662" s="180"/>
      <c r="BG662" s="180"/>
      <c r="BH662" s="180"/>
      <c r="BI662" s="180"/>
      <c r="BJ662" s="180"/>
      <c r="BK662" s="180"/>
      <c r="BL662" s="180"/>
      <c r="BM662" s="180"/>
      <c r="BN662" s="180"/>
      <c r="BO662" s="180"/>
      <c r="BP662" s="180"/>
      <c r="BQ662" s="180"/>
      <c r="BR662" s="180"/>
      <c r="BS662" s="180"/>
      <c r="BT662" s="180"/>
      <c r="BU662" s="180"/>
      <c r="BV662" s="180"/>
      <c r="BW662" s="180"/>
      <c r="BX662" s="180"/>
      <c r="BY662" s="180"/>
      <c r="BZ662" s="180"/>
      <c r="CA662" s="180"/>
      <c r="CB662" s="180"/>
      <c r="CC662" s="180"/>
      <c r="CD662" s="180"/>
      <c r="CE662" s="180"/>
      <c r="CF662" s="180"/>
      <c r="CG662" s="180"/>
      <c r="CH662" s="180"/>
      <c r="CI662" s="180"/>
      <c r="CJ662" s="180"/>
      <c r="CK662" s="180"/>
      <c r="CL662" s="180"/>
      <c r="CM662" s="180"/>
      <c r="CN662" s="180"/>
      <c r="CO662" s="180"/>
      <c r="CP662" s="180"/>
      <c r="CQ662" s="180"/>
      <c r="CR662" s="186"/>
      <c r="CS662" s="186"/>
    </row>
    <row r="663">
      <c r="A663" s="186"/>
      <c r="B663" s="186"/>
      <c r="C663" s="347"/>
      <c r="D663" s="180"/>
      <c r="E663" s="186"/>
      <c r="F663" s="180"/>
      <c r="G663" s="180"/>
      <c r="H663" s="180"/>
      <c r="I663" s="180"/>
      <c r="J663" s="180"/>
      <c r="K663" s="180"/>
      <c r="L663" s="180"/>
      <c r="M663" s="180"/>
      <c r="N663" s="180"/>
      <c r="O663" s="180"/>
      <c r="P663" s="180"/>
      <c r="Q663" s="180"/>
      <c r="R663" s="180"/>
      <c r="S663" s="180"/>
      <c r="T663" s="180"/>
      <c r="U663" s="180"/>
      <c r="V663" s="180"/>
      <c r="W663" s="180"/>
      <c r="X663" s="180"/>
      <c r="Y663" s="180"/>
      <c r="Z663" s="180"/>
      <c r="AA663" s="180"/>
      <c r="AB663" s="180"/>
      <c r="AC663" s="180"/>
      <c r="AD663" s="180"/>
      <c r="AE663" s="180"/>
      <c r="AF663" s="180"/>
      <c r="AG663" s="180"/>
      <c r="AH663" s="180"/>
      <c r="AI663" s="180"/>
      <c r="AJ663" s="180"/>
      <c r="AK663" s="180"/>
      <c r="AL663" s="180"/>
      <c r="AM663" s="180"/>
      <c r="AN663" s="180"/>
      <c r="AO663" s="180"/>
      <c r="AP663" s="180"/>
      <c r="AQ663" s="180"/>
      <c r="AR663" s="180"/>
      <c r="AS663" s="180"/>
      <c r="AT663" s="180"/>
      <c r="AU663" s="180"/>
      <c r="AV663" s="180"/>
      <c r="AW663" s="180"/>
      <c r="AX663" s="180"/>
      <c r="AY663" s="180"/>
      <c r="AZ663" s="180"/>
      <c r="BA663" s="180"/>
      <c r="BB663" s="180"/>
      <c r="BC663" s="180"/>
      <c r="BD663" s="180"/>
      <c r="BE663" s="180"/>
      <c r="BF663" s="180"/>
      <c r="BG663" s="180"/>
      <c r="BH663" s="180"/>
      <c r="BI663" s="180"/>
      <c r="BJ663" s="180"/>
      <c r="BK663" s="180"/>
      <c r="BL663" s="180"/>
      <c r="BM663" s="180"/>
      <c r="BN663" s="180"/>
      <c r="BO663" s="180"/>
      <c r="BP663" s="180"/>
      <c r="BQ663" s="180"/>
      <c r="BR663" s="180"/>
      <c r="BS663" s="180"/>
      <c r="BT663" s="180"/>
      <c r="BU663" s="180"/>
      <c r="BV663" s="180"/>
      <c r="BW663" s="180"/>
      <c r="BX663" s="180"/>
      <c r="BY663" s="180"/>
      <c r="BZ663" s="180"/>
      <c r="CA663" s="180"/>
      <c r="CB663" s="180"/>
      <c r="CC663" s="180"/>
      <c r="CD663" s="180"/>
      <c r="CE663" s="180"/>
      <c r="CF663" s="180"/>
      <c r="CG663" s="180"/>
      <c r="CH663" s="180"/>
      <c r="CI663" s="180"/>
      <c r="CJ663" s="180"/>
      <c r="CK663" s="180"/>
      <c r="CL663" s="180"/>
      <c r="CM663" s="180"/>
      <c r="CN663" s="180"/>
      <c r="CO663" s="180"/>
      <c r="CP663" s="180"/>
      <c r="CQ663" s="180"/>
      <c r="CR663" s="186"/>
      <c r="CS663" s="186"/>
    </row>
    <row r="664">
      <c r="A664" s="186"/>
      <c r="B664" s="186"/>
      <c r="C664" s="347"/>
      <c r="D664" s="180"/>
      <c r="E664" s="186"/>
      <c r="F664" s="180"/>
      <c r="G664" s="180"/>
      <c r="H664" s="180"/>
      <c r="I664" s="180"/>
      <c r="J664" s="180"/>
      <c r="K664" s="180"/>
      <c r="L664" s="180"/>
      <c r="M664" s="180"/>
      <c r="N664" s="180"/>
      <c r="O664" s="180"/>
      <c r="P664" s="180"/>
      <c r="Q664" s="180"/>
      <c r="R664" s="180"/>
      <c r="S664" s="180"/>
      <c r="T664" s="180"/>
      <c r="U664" s="180"/>
      <c r="V664" s="180"/>
      <c r="W664" s="180"/>
      <c r="X664" s="180"/>
      <c r="Y664" s="180"/>
      <c r="Z664" s="180"/>
      <c r="AA664" s="180"/>
      <c r="AB664" s="180"/>
      <c r="AC664" s="180"/>
      <c r="AD664" s="180"/>
      <c r="AE664" s="180"/>
      <c r="AF664" s="180"/>
      <c r="AG664" s="180"/>
      <c r="AH664" s="180"/>
      <c r="AI664" s="180"/>
      <c r="AJ664" s="180"/>
      <c r="AK664" s="180"/>
      <c r="AL664" s="180"/>
      <c r="AM664" s="180"/>
      <c r="AN664" s="180"/>
      <c r="AO664" s="180"/>
      <c r="AP664" s="180"/>
      <c r="AQ664" s="180"/>
      <c r="AR664" s="180"/>
      <c r="AS664" s="180"/>
      <c r="AT664" s="180"/>
      <c r="AU664" s="180"/>
      <c r="AV664" s="180"/>
      <c r="AW664" s="180"/>
      <c r="AX664" s="180"/>
      <c r="AY664" s="180"/>
      <c r="AZ664" s="180"/>
      <c r="BA664" s="180"/>
      <c r="BB664" s="180"/>
      <c r="BC664" s="180"/>
      <c r="BD664" s="180"/>
      <c r="BE664" s="180"/>
      <c r="BF664" s="180"/>
      <c r="BG664" s="180"/>
      <c r="BH664" s="180"/>
      <c r="BI664" s="180"/>
      <c r="BJ664" s="180"/>
      <c r="BK664" s="180"/>
      <c r="BL664" s="180"/>
      <c r="BM664" s="180"/>
      <c r="BN664" s="180"/>
      <c r="BO664" s="180"/>
      <c r="BP664" s="180"/>
      <c r="BQ664" s="180"/>
      <c r="BR664" s="180"/>
      <c r="BS664" s="180"/>
      <c r="BT664" s="180"/>
      <c r="BU664" s="180"/>
      <c r="BV664" s="180"/>
      <c r="BW664" s="180"/>
      <c r="BX664" s="180"/>
      <c r="BY664" s="180"/>
      <c r="BZ664" s="180"/>
      <c r="CA664" s="180"/>
      <c r="CB664" s="180"/>
      <c r="CC664" s="180"/>
      <c r="CD664" s="180"/>
      <c r="CE664" s="180"/>
      <c r="CF664" s="180"/>
      <c r="CG664" s="180"/>
      <c r="CH664" s="180"/>
      <c r="CI664" s="180"/>
      <c r="CJ664" s="180"/>
      <c r="CK664" s="180"/>
      <c r="CL664" s="180"/>
      <c r="CM664" s="180"/>
      <c r="CN664" s="180"/>
      <c r="CO664" s="180"/>
      <c r="CP664" s="180"/>
      <c r="CQ664" s="180"/>
      <c r="CR664" s="186"/>
      <c r="CS664" s="186"/>
    </row>
    <row r="665">
      <c r="A665" s="186"/>
      <c r="B665" s="186"/>
      <c r="C665" s="347"/>
      <c r="D665" s="180"/>
      <c r="E665" s="186"/>
      <c r="F665" s="180"/>
      <c r="G665" s="180"/>
      <c r="H665" s="180"/>
      <c r="I665" s="180"/>
      <c r="J665" s="180"/>
      <c r="K665" s="180"/>
      <c r="L665" s="180"/>
      <c r="M665" s="180"/>
      <c r="N665" s="180"/>
      <c r="O665" s="180"/>
      <c r="P665" s="180"/>
      <c r="Q665" s="180"/>
      <c r="R665" s="180"/>
      <c r="S665" s="180"/>
      <c r="T665" s="180"/>
      <c r="U665" s="180"/>
      <c r="V665" s="180"/>
      <c r="W665" s="180"/>
      <c r="X665" s="180"/>
      <c r="Y665" s="180"/>
      <c r="Z665" s="180"/>
      <c r="AA665" s="180"/>
      <c r="AB665" s="180"/>
      <c r="AC665" s="180"/>
      <c r="AD665" s="180"/>
      <c r="AE665" s="180"/>
      <c r="AF665" s="180"/>
      <c r="AG665" s="180"/>
      <c r="AH665" s="180"/>
      <c r="AI665" s="180"/>
      <c r="AJ665" s="180"/>
      <c r="AK665" s="180"/>
      <c r="AL665" s="180"/>
      <c r="AM665" s="180"/>
      <c r="AN665" s="180"/>
      <c r="AO665" s="180"/>
      <c r="AP665" s="180"/>
      <c r="AQ665" s="180"/>
      <c r="AR665" s="180"/>
      <c r="AS665" s="180"/>
      <c r="AT665" s="180"/>
      <c r="AU665" s="180"/>
      <c r="AV665" s="180"/>
      <c r="AW665" s="180"/>
      <c r="AX665" s="180"/>
      <c r="AY665" s="180"/>
      <c r="AZ665" s="180"/>
      <c r="BA665" s="180"/>
      <c r="BB665" s="180"/>
      <c r="BC665" s="180"/>
      <c r="BD665" s="180"/>
      <c r="BE665" s="180"/>
      <c r="BF665" s="180"/>
      <c r="BG665" s="180"/>
      <c r="BH665" s="180"/>
      <c r="BI665" s="180"/>
      <c r="BJ665" s="180"/>
      <c r="BK665" s="180"/>
      <c r="BL665" s="180"/>
      <c r="BM665" s="180"/>
      <c r="BN665" s="180"/>
      <c r="BO665" s="180"/>
      <c r="BP665" s="180"/>
      <c r="BQ665" s="180"/>
      <c r="BR665" s="180"/>
      <c r="BS665" s="180"/>
      <c r="BT665" s="180"/>
      <c r="BU665" s="180"/>
      <c r="BV665" s="180"/>
      <c r="BW665" s="180"/>
      <c r="BX665" s="180"/>
      <c r="BY665" s="180"/>
      <c r="BZ665" s="180"/>
      <c r="CA665" s="180"/>
      <c r="CB665" s="180"/>
      <c r="CC665" s="180"/>
      <c r="CD665" s="180"/>
      <c r="CE665" s="180"/>
      <c r="CF665" s="180"/>
      <c r="CG665" s="180"/>
      <c r="CH665" s="180"/>
      <c r="CI665" s="180"/>
      <c r="CJ665" s="180"/>
      <c r="CK665" s="180"/>
      <c r="CL665" s="180"/>
      <c r="CM665" s="180"/>
      <c r="CN665" s="180"/>
      <c r="CO665" s="180"/>
      <c r="CP665" s="180"/>
      <c r="CQ665" s="180"/>
      <c r="CR665" s="186"/>
      <c r="CS665" s="186"/>
    </row>
    <row r="666">
      <c r="A666" s="186"/>
      <c r="B666" s="186"/>
      <c r="C666" s="347"/>
      <c r="D666" s="180"/>
      <c r="E666" s="186"/>
      <c r="F666" s="180"/>
      <c r="G666" s="180"/>
      <c r="H666" s="180"/>
      <c r="I666" s="180"/>
      <c r="J666" s="180"/>
      <c r="K666" s="180"/>
      <c r="L666" s="180"/>
      <c r="M666" s="180"/>
      <c r="N666" s="180"/>
      <c r="O666" s="180"/>
      <c r="P666" s="180"/>
      <c r="Q666" s="180"/>
      <c r="R666" s="180"/>
      <c r="S666" s="180"/>
      <c r="T666" s="180"/>
      <c r="U666" s="180"/>
      <c r="V666" s="180"/>
      <c r="W666" s="180"/>
      <c r="X666" s="180"/>
      <c r="Y666" s="180"/>
      <c r="Z666" s="180"/>
      <c r="AA666" s="180"/>
      <c r="AB666" s="180"/>
      <c r="AC666" s="180"/>
      <c r="AD666" s="180"/>
      <c r="AE666" s="180"/>
      <c r="AF666" s="180"/>
      <c r="AG666" s="180"/>
      <c r="AH666" s="180"/>
      <c r="AI666" s="180"/>
      <c r="AJ666" s="180"/>
      <c r="AK666" s="180"/>
      <c r="AL666" s="180"/>
      <c r="AM666" s="180"/>
      <c r="AN666" s="180"/>
      <c r="AO666" s="180"/>
      <c r="AP666" s="180"/>
      <c r="AQ666" s="180"/>
      <c r="AR666" s="180"/>
      <c r="AS666" s="180"/>
      <c r="AT666" s="180"/>
      <c r="AU666" s="180"/>
      <c r="AV666" s="180"/>
      <c r="AW666" s="180"/>
      <c r="AX666" s="180"/>
      <c r="AY666" s="180"/>
      <c r="AZ666" s="180"/>
      <c r="BA666" s="180"/>
      <c r="BB666" s="180"/>
      <c r="BC666" s="180"/>
      <c r="BD666" s="180"/>
      <c r="BE666" s="180"/>
      <c r="BF666" s="180"/>
      <c r="BG666" s="180"/>
      <c r="BH666" s="180"/>
      <c r="BI666" s="180"/>
      <c r="BJ666" s="180"/>
      <c r="BK666" s="180"/>
      <c r="BL666" s="180"/>
      <c r="BM666" s="180"/>
      <c r="BN666" s="180"/>
      <c r="BO666" s="180"/>
      <c r="BP666" s="180"/>
      <c r="BQ666" s="180"/>
      <c r="BR666" s="180"/>
      <c r="BS666" s="180"/>
      <c r="BT666" s="180"/>
      <c r="BU666" s="180"/>
      <c r="BV666" s="180"/>
      <c r="BW666" s="180"/>
      <c r="BX666" s="180"/>
      <c r="BY666" s="180"/>
      <c r="BZ666" s="180"/>
      <c r="CA666" s="180"/>
      <c r="CB666" s="180"/>
      <c r="CC666" s="180"/>
      <c r="CD666" s="180"/>
      <c r="CE666" s="180"/>
      <c r="CF666" s="180"/>
      <c r="CG666" s="180"/>
      <c r="CH666" s="180"/>
      <c r="CI666" s="180"/>
      <c r="CJ666" s="180"/>
      <c r="CK666" s="180"/>
      <c r="CL666" s="180"/>
      <c r="CM666" s="180"/>
      <c r="CN666" s="180"/>
      <c r="CO666" s="180"/>
      <c r="CP666" s="180"/>
      <c r="CQ666" s="180"/>
      <c r="CR666" s="186"/>
      <c r="CS666" s="186"/>
    </row>
    <row r="667">
      <c r="A667" s="186"/>
      <c r="B667" s="186"/>
      <c r="C667" s="347"/>
      <c r="D667" s="180"/>
      <c r="E667" s="186"/>
      <c r="F667" s="180"/>
      <c r="G667" s="180"/>
      <c r="H667" s="180"/>
      <c r="I667" s="180"/>
      <c r="J667" s="180"/>
      <c r="K667" s="180"/>
      <c r="L667" s="180"/>
      <c r="M667" s="180"/>
      <c r="N667" s="180"/>
      <c r="O667" s="180"/>
      <c r="P667" s="180"/>
      <c r="Q667" s="180"/>
      <c r="R667" s="180"/>
      <c r="S667" s="180"/>
      <c r="T667" s="180"/>
      <c r="U667" s="180"/>
      <c r="V667" s="180"/>
      <c r="W667" s="180"/>
      <c r="X667" s="180"/>
      <c r="Y667" s="180"/>
      <c r="Z667" s="180"/>
      <c r="AA667" s="180"/>
      <c r="AB667" s="180"/>
      <c r="AC667" s="180"/>
      <c r="AD667" s="180"/>
      <c r="AE667" s="180"/>
      <c r="AF667" s="180"/>
      <c r="AG667" s="180"/>
      <c r="AH667" s="180"/>
      <c r="AI667" s="180"/>
      <c r="AJ667" s="180"/>
      <c r="AK667" s="180"/>
      <c r="AL667" s="180"/>
      <c r="AM667" s="180"/>
      <c r="AN667" s="180"/>
      <c r="AO667" s="180"/>
      <c r="AP667" s="180"/>
      <c r="AQ667" s="180"/>
      <c r="AR667" s="180"/>
      <c r="AS667" s="180"/>
      <c r="AT667" s="180"/>
      <c r="AU667" s="180"/>
      <c r="AV667" s="180"/>
      <c r="AW667" s="180"/>
      <c r="AX667" s="180"/>
      <c r="AY667" s="180"/>
      <c r="AZ667" s="180"/>
      <c r="BA667" s="180"/>
      <c r="BB667" s="180"/>
      <c r="BC667" s="180"/>
      <c r="BD667" s="180"/>
      <c r="BE667" s="180"/>
      <c r="BF667" s="180"/>
      <c r="BG667" s="180"/>
      <c r="BH667" s="180"/>
      <c r="BI667" s="180"/>
      <c r="BJ667" s="180"/>
      <c r="BK667" s="180"/>
      <c r="BL667" s="180"/>
      <c r="BM667" s="180"/>
      <c r="BN667" s="180"/>
      <c r="BO667" s="180"/>
      <c r="BP667" s="180"/>
      <c r="BQ667" s="180"/>
      <c r="BR667" s="180"/>
      <c r="BS667" s="180"/>
      <c r="BT667" s="180"/>
      <c r="BU667" s="180"/>
      <c r="BV667" s="180"/>
      <c r="BW667" s="180"/>
      <c r="BX667" s="180"/>
      <c r="BY667" s="180"/>
      <c r="BZ667" s="180"/>
      <c r="CA667" s="180"/>
      <c r="CB667" s="180"/>
      <c r="CC667" s="180"/>
      <c r="CD667" s="180"/>
      <c r="CE667" s="180"/>
      <c r="CF667" s="180"/>
      <c r="CG667" s="180"/>
      <c r="CH667" s="180"/>
      <c r="CI667" s="180"/>
      <c r="CJ667" s="180"/>
      <c r="CK667" s="180"/>
      <c r="CL667" s="180"/>
      <c r="CM667" s="180"/>
      <c r="CN667" s="180"/>
      <c r="CO667" s="180"/>
      <c r="CP667" s="180"/>
      <c r="CQ667" s="180"/>
      <c r="CR667" s="186"/>
      <c r="CS667" s="186"/>
    </row>
    <row r="668">
      <c r="A668" s="186"/>
      <c r="B668" s="186"/>
      <c r="C668" s="347"/>
      <c r="D668" s="180"/>
      <c r="E668" s="186"/>
      <c r="F668" s="180"/>
      <c r="G668" s="180"/>
      <c r="H668" s="180"/>
      <c r="I668" s="180"/>
      <c r="J668" s="180"/>
      <c r="K668" s="180"/>
      <c r="L668" s="180"/>
      <c r="M668" s="180"/>
      <c r="N668" s="180"/>
      <c r="O668" s="180"/>
      <c r="P668" s="180"/>
      <c r="Q668" s="180"/>
      <c r="R668" s="180"/>
      <c r="S668" s="180"/>
      <c r="T668" s="180"/>
      <c r="U668" s="180"/>
      <c r="V668" s="180"/>
      <c r="W668" s="180"/>
      <c r="X668" s="180"/>
      <c r="Y668" s="180"/>
      <c r="Z668" s="180"/>
      <c r="AA668" s="180"/>
      <c r="AB668" s="180"/>
      <c r="AC668" s="180"/>
      <c r="AD668" s="180"/>
      <c r="AE668" s="180"/>
      <c r="AF668" s="180"/>
      <c r="AG668" s="180"/>
      <c r="AH668" s="180"/>
      <c r="AI668" s="180"/>
      <c r="AJ668" s="180"/>
      <c r="AK668" s="180"/>
      <c r="AL668" s="180"/>
      <c r="AM668" s="180"/>
      <c r="AN668" s="180"/>
      <c r="AO668" s="180"/>
      <c r="AP668" s="180"/>
      <c r="AQ668" s="180"/>
      <c r="AR668" s="180"/>
      <c r="AS668" s="180"/>
      <c r="AT668" s="180"/>
      <c r="AU668" s="180"/>
      <c r="AV668" s="180"/>
      <c r="AW668" s="180"/>
      <c r="AX668" s="180"/>
      <c r="AY668" s="180"/>
      <c r="AZ668" s="180"/>
      <c r="BA668" s="180"/>
      <c r="BB668" s="180"/>
      <c r="BC668" s="180"/>
      <c r="BD668" s="180"/>
      <c r="BE668" s="180"/>
      <c r="BF668" s="180"/>
      <c r="BG668" s="180"/>
      <c r="BH668" s="180"/>
      <c r="BI668" s="180"/>
      <c r="BJ668" s="180"/>
      <c r="BK668" s="180"/>
      <c r="BL668" s="180"/>
      <c r="BM668" s="180"/>
      <c r="BN668" s="180"/>
      <c r="BO668" s="180"/>
      <c r="BP668" s="180"/>
      <c r="BQ668" s="180"/>
      <c r="BR668" s="180"/>
      <c r="BS668" s="180"/>
      <c r="BT668" s="180"/>
      <c r="BU668" s="180"/>
      <c r="BV668" s="180"/>
      <c r="BW668" s="180"/>
      <c r="BX668" s="180"/>
      <c r="BY668" s="180"/>
      <c r="BZ668" s="180"/>
      <c r="CA668" s="180"/>
      <c r="CB668" s="180"/>
      <c r="CC668" s="180"/>
      <c r="CD668" s="180"/>
      <c r="CE668" s="180"/>
      <c r="CF668" s="180"/>
      <c r="CG668" s="180"/>
      <c r="CH668" s="180"/>
      <c r="CI668" s="180"/>
      <c r="CJ668" s="180"/>
      <c r="CK668" s="180"/>
      <c r="CL668" s="180"/>
      <c r="CM668" s="180"/>
      <c r="CN668" s="180"/>
      <c r="CO668" s="180"/>
      <c r="CP668" s="180"/>
      <c r="CQ668" s="180"/>
      <c r="CR668" s="186"/>
      <c r="CS668" s="186"/>
    </row>
    <row r="669">
      <c r="A669" s="186"/>
      <c r="B669" s="186"/>
      <c r="C669" s="347"/>
      <c r="D669" s="180"/>
      <c r="E669" s="186"/>
      <c r="F669" s="180"/>
      <c r="G669" s="180"/>
      <c r="H669" s="180"/>
      <c r="I669" s="180"/>
      <c r="J669" s="180"/>
      <c r="K669" s="180"/>
      <c r="L669" s="180"/>
      <c r="M669" s="180"/>
      <c r="N669" s="180"/>
      <c r="O669" s="180"/>
      <c r="P669" s="180"/>
      <c r="Q669" s="180"/>
      <c r="R669" s="180"/>
      <c r="S669" s="180"/>
      <c r="T669" s="180"/>
      <c r="U669" s="180"/>
      <c r="V669" s="180"/>
      <c r="W669" s="180"/>
      <c r="X669" s="180"/>
      <c r="Y669" s="180"/>
      <c r="Z669" s="180"/>
      <c r="AA669" s="180"/>
      <c r="AB669" s="180"/>
      <c r="AC669" s="180"/>
      <c r="AD669" s="180"/>
      <c r="AE669" s="180"/>
      <c r="AF669" s="180"/>
      <c r="AG669" s="180"/>
      <c r="AH669" s="180"/>
      <c r="AI669" s="180"/>
      <c r="AJ669" s="180"/>
      <c r="AK669" s="180"/>
      <c r="AL669" s="180"/>
      <c r="AM669" s="180"/>
      <c r="AN669" s="180"/>
      <c r="AO669" s="180"/>
      <c r="AP669" s="180"/>
      <c r="AQ669" s="180"/>
      <c r="AR669" s="180"/>
      <c r="AS669" s="180"/>
      <c r="AT669" s="180"/>
      <c r="AU669" s="180"/>
      <c r="AV669" s="180"/>
      <c r="AW669" s="180"/>
      <c r="AX669" s="180"/>
      <c r="AY669" s="180"/>
      <c r="AZ669" s="180"/>
      <c r="BA669" s="180"/>
      <c r="BB669" s="180"/>
      <c r="BC669" s="180"/>
      <c r="BD669" s="180"/>
      <c r="BE669" s="180"/>
      <c r="BF669" s="180"/>
      <c r="BG669" s="180"/>
      <c r="BH669" s="180"/>
      <c r="BI669" s="180"/>
      <c r="BJ669" s="180"/>
      <c r="BK669" s="180"/>
      <c r="BL669" s="180"/>
      <c r="BM669" s="180"/>
      <c r="BN669" s="180"/>
      <c r="BO669" s="180"/>
      <c r="BP669" s="180"/>
      <c r="BQ669" s="180"/>
      <c r="BR669" s="180"/>
      <c r="BS669" s="180"/>
      <c r="BT669" s="180"/>
      <c r="BU669" s="180"/>
      <c r="BV669" s="180"/>
      <c r="BW669" s="180"/>
      <c r="BX669" s="180"/>
      <c r="BY669" s="180"/>
      <c r="BZ669" s="180"/>
      <c r="CA669" s="180"/>
      <c r="CB669" s="180"/>
      <c r="CC669" s="180"/>
      <c r="CD669" s="180"/>
      <c r="CE669" s="180"/>
      <c r="CF669" s="180"/>
      <c r="CG669" s="180"/>
      <c r="CH669" s="180"/>
      <c r="CI669" s="180"/>
      <c r="CJ669" s="180"/>
      <c r="CK669" s="180"/>
      <c r="CL669" s="180"/>
      <c r="CM669" s="180"/>
      <c r="CN669" s="180"/>
      <c r="CO669" s="180"/>
      <c r="CP669" s="180"/>
      <c r="CQ669" s="180"/>
      <c r="CR669" s="186"/>
      <c r="CS669" s="186"/>
    </row>
    <row r="670">
      <c r="A670" s="186"/>
      <c r="B670" s="186"/>
      <c r="C670" s="347"/>
      <c r="D670" s="180"/>
      <c r="E670" s="186"/>
      <c r="F670" s="180"/>
      <c r="G670" s="180"/>
      <c r="H670" s="180"/>
      <c r="I670" s="180"/>
      <c r="J670" s="180"/>
      <c r="K670" s="180"/>
      <c r="L670" s="180"/>
      <c r="M670" s="180"/>
      <c r="N670" s="180"/>
      <c r="O670" s="180"/>
      <c r="P670" s="180"/>
      <c r="Q670" s="180"/>
      <c r="R670" s="180"/>
      <c r="S670" s="180"/>
      <c r="T670" s="180"/>
      <c r="U670" s="180"/>
      <c r="V670" s="180"/>
      <c r="W670" s="180"/>
      <c r="X670" s="180"/>
      <c r="Y670" s="180"/>
      <c r="Z670" s="180"/>
      <c r="AA670" s="180"/>
      <c r="AB670" s="180"/>
      <c r="AC670" s="180"/>
      <c r="AD670" s="180"/>
      <c r="AE670" s="180"/>
      <c r="AF670" s="180"/>
      <c r="AG670" s="180"/>
      <c r="AH670" s="180"/>
      <c r="AI670" s="180"/>
      <c r="AJ670" s="180"/>
      <c r="AK670" s="180"/>
      <c r="AL670" s="180"/>
      <c r="AM670" s="180"/>
      <c r="AN670" s="180"/>
      <c r="AO670" s="180"/>
      <c r="AP670" s="180"/>
      <c r="AQ670" s="180"/>
      <c r="AR670" s="180"/>
      <c r="AS670" s="180"/>
      <c r="AT670" s="180"/>
      <c r="AU670" s="180"/>
      <c r="AV670" s="180"/>
      <c r="AW670" s="180"/>
      <c r="AX670" s="180"/>
      <c r="AY670" s="180"/>
      <c r="AZ670" s="180"/>
      <c r="BA670" s="180"/>
      <c r="BB670" s="180"/>
      <c r="BC670" s="180"/>
      <c r="BD670" s="180"/>
      <c r="BE670" s="180"/>
      <c r="BF670" s="180"/>
      <c r="BG670" s="180"/>
      <c r="BH670" s="180"/>
      <c r="BI670" s="180"/>
      <c r="BJ670" s="180"/>
      <c r="BK670" s="180"/>
      <c r="BL670" s="180"/>
      <c r="BM670" s="180"/>
      <c r="BN670" s="180"/>
      <c r="BO670" s="180"/>
      <c r="BP670" s="180"/>
      <c r="BQ670" s="180"/>
      <c r="BR670" s="180"/>
      <c r="BS670" s="180"/>
      <c r="BT670" s="180"/>
      <c r="BU670" s="180"/>
      <c r="BV670" s="180"/>
      <c r="BW670" s="180"/>
      <c r="BX670" s="180"/>
      <c r="BY670" s="180"/>
      <c r="BZ670" s="180"/>
      <c r="CA670" s="180"/>
      <c r="CB670" s="180"/>
      <c r="CC670" s="180"/>
      <c r="CD670" s="180"/>
      <c r="CE670" s="180"/>
      <c r="CF670" s="180"/>
      <c r="CG670" s="180"/>
      <c r="CH670" s="180"/>
      <c r="CI670" s="180"/>
      <c r="CJ670" s="180"/>
      <c r="CK670" s="180"/>
      <c r="CL670" s="180"/>
      <c r="CM670" s="180"/>
      <c r="CN670" s="180"/>
      <c r="CO670" s="180"/>
      <c r="CP670" s="180"/>
      <c r="CQ670" s="180"/>
      <c r="CR670" s="186"/>
      <c r="CS670" s="186"/>
    </row>
    <row r="671">
      <c r="A671" s="186"/>
      <c r="B671" s="186"/>
      <c r="C671" s="347"/>
      <c r="D671" s="180"/>
      <c r="E671" s="186"/>
      <c r="F671" s="180"/>
      <c r="G671" s="180"/>
      <c r="H671" s="180"/>
      <c r="I671" s="180"/>
      <c r="J671" s="180"/>
      <c r="K671" s="180"/>
      <c r="L671" s="180"/>
      <c r="M671" s="180"/>
      <c r="N671" s="180"/>
      <c r="O671" s="180"/>
      <c r="P671" s="180"/>
      <c r="Q671" s="180"/>
      <c r="R671" s="180"/>
      <c r="S671" s="180"/>
      <c r="T671" s="180"/>
      <c r="U671" s="180"/>
      <c r="V671" s="180"/>
      <c r="W671" s="180"/>
      <c r="X671" s="180"/>
      <c r="Y671" s="180"/>
      <c r="Z671" s="180"/>
      <c r="AA671" s="180"/>
      <c r="AB671" s="180"/>
      <c r="AC671" s="180"/>
      <c r="AD671" s="180"/>
      <c r="AE671" s="180"/>
      <c r="AF671" s="180"/>
      <c r="AG671" s="180"/>
      <c r="AH671" s="180"/>
      <c r="AI671" s="180"/>
      <c r="AJ671" s="180"/>
      <c r="AK671" s="180"/>
      <c r="AL671" s="180"/>
      <c r="AM671" s="180"/>
      <c r="AN671" s="180"/>
      <c r="AO671" s="180"/>
      <c r="AP671" s="180"/>
      <c r="AQ671" s="180"/>
      <c r="AR671" s="180"/>
      <c r="AS671" s="180"/>
      <c r="AT671" s="180"/>
      <c r="AU671" s="180"/>
      <c r="AV671" s="180"/>
      <c r="AW671" s="180"/>
      <c r="AX671" s="180"/>
      <c r="AY671" s="180"/>
      <c r="AZ671" s="180"/>
      <c r="BA671" s="180"/>
      <c r="BB671" s="180"/>
      <c r="BC671" s="180"/>
      <c r="BD671" s="180"/>
      <c r="BE671" s="180"/>
      <c r="BF671" s="180"/>
      <c r="BG671" s="180"/>
      <c r="BH671" s="180"/>
      <c r="BI671" s="180"/>
      <c r="BJ671" s="180"/>
      <c r="BK671" s="180"/>
      <c r="BL671" s="180"/>
      <c r="BM671" s="180"/>
      <c r="BN671" s="180"/>
      <c r="BO671" s="180"/>
      <c r="BP671" s="180"/>
      <c r="BQ671" s="180"/>
      <c r="BR671" s="180"/>
      <c r="BS671" s="180"/>
      <c r="BT671" s="180"/>
      <c r="BU671" s="180"/>
      <c r="BV671" s="180"/>
      <c r="BW671" s="180"/>
      <c r="BX671" s="180"/>
      <c r="BY671" s="180"/>
      <c r="BZ671" s="180"/>
      <c r="CA671" s="180"/>
      <c r="CB671" s="180"/>
      <c r="CC671" s="180"/>
      <c r="CD671" s="180"/>
      <c r="CE671" s="180"/>
      <c r="CF671" s="180"/>
      <c r="CG671" s="180"/>
      <c r="CH671" s="180"/>
      <c r="CI671" s="180"/>
      <c r="CJ671" s="180"/>
      <c r="CK671" s="180"/>
      <c r="CL671" s="180"/>
      <c r="CM671" s="180"/>
      <c r="CN671" s="180"/>
      <c r="CO671" s="180"/>
      <c r="CP671" s="180"/>
      <c r="CQ671" s="180"/>
      <c r="CR671" s="186"/>
      <c r="CS671" s="186"/>
    </row>
    <row r="672">
      <c r="A672" s="186"/>
      <c r="B672" s="186"/>
      <c r="C672" s="347"/>
      <c r="D672" s="180"/>
      <c r="E672" s="186"/>
      <c r="F672" s="180"/>
      <c r="G672" s="180"/>
      <c r="H672" s="180"/>
      <c r="I672" s="180"/>
      <c r="J672" s="180"/>
      <c r="K672" s="180"/>
      <c r="L672" s="180"/>
      <c r="M672" s="180"/>
      <c r="N672" s="180"/>
      <c r="O672" s="180"/>
      <c r="P672" s="180"/>
      <c r="Q672" s="180"/>
      <c r="R672" s="180"/>
      <c r="S672" s="180"/>
      <c r="T672" s="180"/>
      <c r="U672" s="180"/>
      <c r="V672" s="180"/>
      <c r="W672" s="180"/>
      <c r="X672" s="180"/>
      <c r="Y672" s="180"/>
      <c r="Z672" s="180"/>
      <c r="AA672" s="180"/>
      <c r="AB672" s="180"/>
      <c r="AC672" s="180"/>
      <c r="AD672" s="180"/>
      <c r="AE672" s="180"/>
      <c r="AF672" s="180"/>
      <c r="AG672" s="180"/>
      <c r="AH672" s="180"/>
      <c r="AI672" s="180"/>
      <c r="AJ672" s="180"/>
      <c r="AK672" s="180"/>
      <c r="AL672" s="180"/>
      <c r="AM672" s="180"/>
      <c r="AN672" s="180"/>
      <c r="AO672" s="180"/>
      <c r="AP672" s="180"/>
      <c r="AQ672" s="180"/>
      <c r="AR672" s="180"/>
      <c r="AS672" s="180"/>
      <c r="AT672" s="180"/>
      <c r="AU672" s="180"/>
      <c r="AV672" s="180"/>
      <c r="AW672" s="180"/>
      <c r="AX672" s="180"/>
      <c r="AY672" s="180"/>
      <c r="AZ672" s="180"/>
      <c r="BA672" s="180"/>
      <c r="BB672" s="180"/>
      <c r="BC672" s="180"/>
      <c r="BD672" s="180"/>
      <c r="BE672" s="180"/>
      <c r="BF672" s="180"/>
      <c r="BG672" s="180"/>
      <c r="BH672" s="180"/>
      <c r="BI672" s="180"/>
      <c r="BJ672" s="180"/>
      <c r="BK672" s="180"/>
      <c r="BL672" s="180"/>
      <c r="BM672" s="180"/>
      <c r="BN672" s="180"/>
      <c r="BO672" s="180"/>
      <c r="BP672" s="180"/>
      <c r="BQ672" s="180"/>
      <c r="BR672" s="180"/>
      <c r="BS672" s="180"/>
      <c r="BT672" s="180"/>
      <c r="BU672" s="180"/>
      <c r="BV672" s="180"/>
      <c r="BW672" s="180"/>
      <c r="BX672" s="180"/>
      <c r="BY672" s="180"/>
      <c r="BZ672" s="180"/>
      <c r="CA672" s="180"/>
      <c r="CB672" s="180"/>
      <c r="CC672" s="180"/>
      <c r="CD672" s="180"/>
      <c r="CE672" s="180"/>
      <c r="CF672" s="180"/>
      <c r="CG672" s="180"/>
      <c r="CH672" s="180"/>
      <c r="CI672" s="180"/>
      <c r="CJ672" s="180"/>
      <c r="CK672" s="180"/>
      <c r="CL672" s="180"/>
      <c r="CM672" s="180"/>
      <c r="CN672" s="180"/>
      <c r="CO672" s="180"/>
      <c r="CP672" s="180"/>
      <c r="CQ672" s="180"/>
      <c r="CR672" s="186"/>
      <c r="CS672" s="186"/>
    </row>
    <row r="673">
      <c r="A673" s="186"/>
      <c r="B673" s="186"/>
      <c r="C673" s="347"/>
      <c r="D673" s="180"/>
      <c r="E673" s="186"/>
      <c r="F673" s="180"/>
      <c r="G673" s="180"/>
      <c r="H673" s="180"/>
      <c r="I673" s="180"/>
      <c r="J673" s="180"/>
      <c r="K673" s="180"/>
      <c r="L673" s="180"/>
      <c r="M673" s="180"/>
      <c r="N673" s="180"/>
      <c r="O673" s="180"/>
      <c r="P673" s="180"/>
      <c r="Q673" s="180"/>
      <c r="R673" s="180"/>
      <c r="S673" s="180"/>
      <c r="T673" s="180"/>
      <c r="U673" s="180"/>
      <c r="V673" s="180"/>
      <c r="W673" s="180"/>
      <c r="X673" s="180"/>
      <c r="Y673" s="180"/>
      <c r="Z673" s="180"/>
      <c r="AA673" s="180"/>
      <c r="AB673" s="180"/>
      <c r="AC673" s="180"/>
      <c r="AD673" s="180"/>
      <c r="AE673" s="180"/>
      <c r="AF673" s="180"/>
      <c r="AG673" s="180"/>
      <c r="AH673" s="180"/>
      <c r="AI673" s="180"/>
      <c r="AJ673" s="180"/>
      <c r="AK673" s="180"/>
      <c r="AL673" s="180"/>
      <c r="AM673" s="180"/>
      <c r="AN673" s="180"/>
      <c r="AO673" s="180"/>
      <c r="AP673" s="180"/>
      <c r="AQ673" s="180"/>
      <c r="AR673" s="180"/>
      <c r="AS673" s="180"/>
      <c r="AT673" s="180"/>
      <c r="AU673" s="180"/>
      <c r="AV673" s="180"/>
      <c r="AW673" s="180"/>
      <c r="AX673" s="180"/>
      <c r="AY673" s="180"/>
      <c r="AZ673" s="180"/>
      <c r="BA673" s="180"/>
      <c r="BB673" s="180"/>
      <c r="BC673" s="180"/>
      <c r="BD673" s="180"/>
      <c r="BE673" s="180"/>
      <c r="BF673" s="180"/>
      <c r="BG673" s="180"/>
      <c r="BH673" s="180"/>
      <c r="BI673" s="180"/>
      <c r="BJ673" s="180"/>
      <c r="BK673" s="180"/>
      <c r="BL673" s="180"/>
      <c r="BM673" s="180"/>
      <c r="BN673" s="180"/>
      <c r="BO673" s="180"/>
      <c r="BP673" s="180"/>
      <c r="BQ673" s="180"/>
      <c r="BR673" s="180"/>
      <c r="BS673" s="180"/>
      <c r="BT673" s="180"/>
      <c r="BU673" s="180"/>
      <c r="BV673" s="180"/>
      <c r="BW673" s="180"/>
      <c r="BX673" s="180"/>
      <c r="BY673" s="180"/>
      <c r="BZ673" s="180"/>
      <c r="CA673" s="180"/>
      <c r="CB673" s="180"/>
      <c r="CC673" s="180"/>
      <c r="CD673" s="180"/>
      <c r="CE673" s="180"/>
      <c r="CF673" s="180"/>
      <c r="CG673" s="180"/>
      <c r="CH673" s="180"/>
      <c r="CI673" s="180"/>
      <c r="CJ673" s="180"/>
      <c r="CK673" s="180"/>
      <c r="CL673" s="180"/>
      <c r="CM673" s="180"/>
      <c r="CN673" s="180"/>
      <c r="CO673" s="180"/>
      <c r="CP673" s="180"/>
      <c r="CQ673" s="180"/>
      <c r="CR673" s="186"/>
      <c r="CS673" s="186"/>
    </row>
    <row r="674">
      <c r="A674" s="186"/>
      <c r="B674" s="186"/>
      <c r="C674" s="347"/>
      <c r="D674" s="180"/>
      <c r="E674" s="186"/>
      <c r="F674" s="180"/>
      <c r="G674" s="180"/>
      <c r="H674" s="180"/>
      <c r="I674" s="180"/>
      <c r="J674" s="180"/>
      <c r="K674" s="180"/>
      <c r="L674" s="180"/>
      <c r="M674" s="180"/>
      <c r="N674" s="180"/>
      <c r="O674" s="180"/>
      <c r="P674" s="180"/>
      <c r="Q674" s="180"/>
      <c r="R674" s="180"/>
      <c r="S674" s="180"/>
      <c r="T674" s="180"/>
      <c r="U674" s="180"/>
      <c r="V674" s="180"/>
      <c r="W674" s="180"/>
      <c r="X674" s="180"/>
      <c r="Y674" s="180"/>
      <c r="Z674" s="180"/>
      <c r="AA674" s="180"/>
      <c r="AB674" s="180"/>
      <c r="AC674" s="180"/>
      <c r="AD674" s="180"/>
      <c r="AE674" s="180"/>
      <c r="AF674" s="180"/>
      <c r="AG674" s="180"/>
      <c r="AH674" s="180"/>
      <c r="AI674" s="180"/>
      <c r="AJ674" s="180"/>
      <c r="AK674" s="180"/>
      <c r="AL674" s="180"/>
      <c r="AM674" s="180"/>
      <c r="AN674" s="180"/>
      <c r="AO674" s="180"/>
      <c r="AP674" s="180"/>
      <c r="AQ674" s="180"/>
      <c r="AR674" s="180"/>
      <c r="AS674" s="180"/>
      <c r="AT674" s="180"/>
      <c r="AU674" s="180"/>
      <c r="AV674" s="180"/>
      <c r="AW674" s="180"/>
      <c r="AX674" s="180"/>
      <c r="AY674" s="180"/>
      <c r="AZ674" s="180"/>
      <c r="BA674" s="180"/>
      <c r="BB674" s="180"/>
      <c r="BC674" s="180"/>
      <c r="BD674" s="180"/>
      <c r="BE674" s="180"/>
      <c r="BF674" s="180"/>
      <c r="BG674" s="180"/>
      <c r="BH674" s="180"/>
      <c r="BI674" s="180"/>
      <c r="BJ674" s="180"/>
      <c r="BK674" s="180"/>
      <c r="BL674" s="180"/>
      <c r="BM674" s="180"/>
      <c r="BN674" s="180"/>
      <c r="BO674" s="180"/>
      <c r="BP674" s="180"/>
      <c r="BQ674" s="180"/>
      <c r="BR674" s="180"/>
      <c r="BS674" s="180"/>
      <c r="BT674" s="180"/>
      <c r="BU674" s="180"/>
      <c r="BV674" s="180"/>
      <c r="BW674" s="180"/>
      <c r="BX674" s="180"/>
      <c r="BY674" s="180"/>
      <c r="BZ674" s="180"/>
      <c r="CA674" s="180"/>
      <c r="CB674" s="180"/>
      <c r="CC674" s="180"/>
      <c r="CD674" s="180"/>
      <c r="CE674" s="180"/>
      <c r="CF674" s="180"/>
      <c r="CG674" s="180"/>
      <c r="CH674" s="180"/>
      <c r="CI674" s="180"/>
      <c r="CJ674" s="180"/>
      <c r="CK674" s="180"/>
      <c r="CL674" s="180"/>
      <c r="CM674" s="180"/>
      <c r="CN674" s="180"/>
      <c r="CO674" s="180"/>
      <c r="CP674" s="180"/>
      <c r="CQ674" s="180"/>
      <c r="CR674" s="186"/>
      <c r="CS674" s="186"/>
    </row>
    <row r="675">
      <c r="A675" s="186"/>
      <c r="B675" s="186"/>
      <c r="C675" s="347"/>
      <c r="D675" s="180"/>
      <c r="E675" s="186"/>
      <c r="F675" s="180"/>
      <c r="G675" s="180"/>
      <c r="H675" s="180"/>
      <c r="I675" s="180"/>
      <c r="J675" s="180"/>
      <c r="K675" s="180"/>
      <c r="L675" s="180"/>
      <c r="M675" s="180"/>
      <c r="N675" s="180"/>
      <c r="O675" s="180"/>
      <c r="P675" s="180"/>
      <c r="Q675" s="180"/>
      <c r="R675" s="180"/>
      <c r="S675" s="180"/>
      <c r="T675" s="180"/>
      <c r="U675" s="180"/>
      <c r="V675" s="180"/>
      <c r="W675" s="180"/>
      <c r="X675" s="180"/>
      <c r="Y675" s="180"/>
      <c r="Z675" s="180"/>
      <c r="AA675" s="180"/>
      <c r="AB675" s="180"/>
      <c r="AC675" s="180"/>
      <c r="AD675" s="180"/>
      <c r="AE675" s="180"/>
      <c r="AF675" s="180"/>
      <c r="AG675" s="180"/>
      <c r="AH675" s="180"/>
      <c r="AI675" s="180"/>
      <c r="AJ675" s="180"/>
      <c r="AK675" s="180"/>
      <c r="AL675" s="180"/>
      <c r="AM675" s="180"/>
      <c r="AN675" s="180"/>
      <c r="AO675" s="180"/>
      <c r="AP675" s="180"/>
      <c r="AQ675" s="180"/>
      <c r="AR675" s="180"/>
      <c r="AS675" s="180"/>
      <c r="AT675" s="180"/>
      <c r="AU675" s="180"/>
      <c r="AV675" s="180"/>
      <c r="AW675" s="180"/>
      <c r="AX675" s="180"/>
      <c r="AY675" s="180"/>
      <c r="AZ675" s="180"/>
      <c r="BA675" s="180"/>
      <c r="BB675" s="180"/>
      <c r="BC675" s="180"/>
      <c r="BD675" s="180"/>
      <c r="BE675" s="180"/>
      <c r="BF675" s="180"/>
      <c r="BG675" s="180"/>
      <c r="BH675" s="180"/>
      <c r="BI675" s="180"/>
      <c r="BJ675" s="180"/>
      <c r="BK675" s="180"/>
      <c r="BL675" s="180"/>
      <c r="BM675" s="180"/>
      <c r="BN675" s="180"/>
      <c r="BO675" s="180"/>
      <c r="BP675" s="180"/>
      <c r="BQ675" s="180"/>
      <c r="BR675" s="180"/>
      <c r="BS675" s="180"/>
      <c r="BT675" s="180"/>
      <c r="BU675" s="180"/>
      <c r="BV675" s="180"/>
      <c r="BW675" s="180"/>
      <c r="BX675" s="180"/>
      <c r="BY675" s="180"/>
      <c r="BZ675" s="180"/>
      <c r="CA675" s="180"/>
      <c r="CB675" s="180"/>
      <c r="CC675" s="180"/>
      <c r="CD675" s="180"/>
      <c r="CE675" s="180"/>
      <c r="CF675" s="180"/>
      <c r="CG675" s="180"/>
      <c r="CH675" s="180"/>
      <c r="CI675" s="180"/>
      <c r="CJ675" s="180"/>
      <c r="CK675" s="180"/>
      <c r="CL675" s="180"/>
      <c r="CM675" s="180"/>
      <c r="CN675" s="180"/>
      <c r="CO675" s="180"/>
      <c r="CP675" s="180"/>
      <c r="CQ675" s="180"/>
      <c r="CR675" s="186"/>
      <c r="CS675" s="186"/>
    </row>
    <row r="676">
      <c r="A676" s="186"/>
      <c r="B676" s="186"/>
      <c r="C676" s="347"/>
      <c r="D676" s="180"/>
      <c r="E676" s="186"/>
      <c r="F676" s="180"/>
      <c r="G676" s="180"/>
      <c r="H676" s="180"/>
      <c r="I676" s="180"/>
      <c r="J676" s="180"/>
      <c r="K676" s="180"/>
      <c r="L676" s="180"/>
      <c r="M676" s="180"/>
      <c r="N676" s="180"/>
      <c r="O676" s="180"/>
      <c r="P676" s="180"/>
      <c r="Q676" s="180"/>
      <c r="R676" s="180"/>
      <c r="S676" s="180"/>
      <c r="T676" s="180"/>
      <c r="U676" s="180"/>
      <c r="V676" s="180"/>
      <c r="W676" s="180"/>
      <c r="X676" s="180"/>
      <c r="Y676" s="180"/>
      <c r="Z676" s="180"/>
      <c r="AA676" s="180"/>
      <c r="AB676" s="180"/>
      <c r="AC676" s="180"/>
      <c r="AD676" s="180"/>
      <c r="AE676" s="180"/>
      <c r="AF676" s="180"/>
      <c r="AG676" s="180"/>
      <c r="AH676" s="180"/>
      <c r="AI676" s="180"/>
      <c r="AJ676" s="180"/>
      <c r="AK676" s="180"/>
      <c r="AL676" s="180"/>
      <c r="AM676" s="180"/>
      <c r="AN676" s="180"/>
      <c r="AO676" s="180"/>
      <c r="AP676" s="180"/>
      <c r="AQ676" s="180"/>
      <c r="AR676" s="180"/>
      <c r="AS676" s="180"/>
      <c r="AT676" s="180"/>
      <c r="AU676" s="180"/>
      <c r="AV676" s="180"/>
      <c r="AW676" s="180"/>
      <c r="AX676" s="180"/>
      <c r="AY676" s="180"/>
      <c r="AZ676" s="180"/>
      <c r="BA676" s="180"/>
      <c r="BB676" s="180"/>
      <c r="BC676" s="180"/>
      <c r="BD676" s="180"/>
      <c r="BE676" s="180"/>
      <c r="BF676" s="180"/>
      <c r="BG676" s="180"/>
      <c r="BH676" s="180"/>
      <c r="BI676" s="180"/>
      <c r="BJ676" s="180"/>
      <c r="BK676" s="180"/>
      <c r="BL676" s="180"/>
      <c r="BM676" s="180"/>
      <c r="BN676" s="180"/>
      <c r="BO676" s="180"/>
      <c r="BP676" s="180"/>
      <c r="BQ676" s="180"/>
      <c r="BR676" s="180"/>
      <c r="BS676" s="180"/>
      <c r="BT676" s="180"/>
      <c r="BU676" s="180"/>
      <c r="BV676" s="180"/>
      <c r="BW676" s="180"/>
      <c r="BX676" s="180"/>
      <c r="BY676" s="180"/>
      <c r="BZ676" s="180"/>
      <c r="CA676" s="180"/>
      <c r="CB676" s="180"/>
      <c r="CC676" s="180"/>
      <c r="CD676" s="180"/>
      <c r="CE676" s="180"/>
      <c r="CF676" s="180"/>
      <c r="CG676" s="180"/>
      <c r="CH676" s="180"/>
      <c r="CI676" s="180"/>
      <c r="CJ676" s="180"/>
      <c r="CK676" s="180"/>
      <c r="CL676" s="180"/>
      <c r="CM676" s="180"/>
      <c r="CN676" s="180"/>
      <c r="CO676" s="180"/>
      <c r="CP676" s="180"/>
      <c r="CQ676" s="180"/>
      <c r="CR676" s="186"/>
      <c r="CS676" s="186"/>
    </row>
    <row r="677">
      <c r="A677" s="186"/>
      <c r="B677" s="186"/>
      <c r="C677" s="347"/>
      <c r="D677" s="180"/>
      <c r="E677" s="186"/>
      <c r="F677" s="180"/>
      <c r="G677" s="180"/>
      <c r="H677" s="180"/>
      <c r="I677" s="180"/>
      <c r="J677" s="180"/>
      <c r="K677" s="180"/>
      <c r="L677" s="180"/>
      <c r="M677" s="180"/>
      <c r="N677" s="180"/>
      <c r="O677" s="180"/>
      <c r="P677" s="180"/>
      <c r="Q677" s="180"/>
      <c r="R677" s="180"/>
      <c r="S677" s="180"/>
      <c r="T677" s="180"/>
      <c r="U677" s="180"/>
      <c r="V677" s="180"/>
      <c r="W677" s="180"/>
      <c r="X677" s="180"/>
      <c r="Y677" s="180"/>
      <c r="Z677" s="180"/>
      <c r="AA677" s="180"/>
      <c r="AB677" s="180"/>
      <c r="AC677" s="180"/>
      <c r="AD677" s="180"/>
      <c r="AE677" s="180"/>
      <c r="AF677" s="180"/>
      <c r="AG677" s="180"/>
      <c r="AH677" s="180"/>
      <c r="AI677" s="180"/>
      <c r="AJ677" s="180"/>
      <c r="AK677" s="180"/>
      <c r="AL677" s="180"/>
      <c r="AM677" s="180"/>
      <c r="AN677" s="180"/>
      <c r="AO677" s="180"/>
      <c r="AP677" s="180"/>
      <c r="AQ677" s="180"/>
      <c r="AR677" s="180"/>
      <c r="AS677" s="180"/>
      <c r="AT677" s="180"/>
      <c r="AU677" s="180"/>
      <c r="AV677" s="180"/>
      <c r="AW677" s="180"/>
      <c r="AX677" s="180"/>
      <c r="AY677" s="180"/>
      <c r="AZ677" s="180"/>
      <c r="BA677" s="180"/>
      <c r="BB677" s="180"/>
      <c r="BC677" s="180"/>
      <c r="BD677" s="180"/>
      <c r="BE677" s="180"/>
      <c r="BF677" s="180"/>
      <c r="BG677" s="180"/>
      <c r="BH677" s="180"/>
      <c r="BI677" s="180"/>
      <c r="BJ677" s="180"/>
      <c r="BK677" s="180"/>
      <c r="BL677" s="180"/>
      <c r="BM677" s="180"/>
      <c r="BN677" s="180"/>
      <c r="BO677" s="180"/>
      <c r="BP677" s="180"/>
      <c r="BQ677" s="180"/>
      <c r="BR677" s="180"/>
      <c r="BS677" s="180"/>
      <c r="BT677" s="180"/>
      <c r="BU677" s="180"/>
      <c r="BV677" s="180"/>
      <c r="BW677" s="180"/>
      <c r="BX677" s="180"/>
      <c r="BY677" s="180"/>
      <c r="BZ677" s="180"/>
      <c r="CA677" s="180"/>
      <c r="CB677" s="180"/>
      <c r="CC677" s="180"/>
      <c r="CD677" s="180"/>
      <c r="CE677" s="180"/>
      <c r="CF677" s="180"/>
      <c r="CG677" s="180"/>
      <c r="CH677" s="180"/>
      <c r="CI677" s="180"/>
      <c r="CJ677" s="180"/>
      <c r="CK677" s="180"/>
      <c r="CL677" s="180"/>
      <c r="CM677" s="180"/>
      <c r="CN677" s="180"/>
      <c r="CO677" s="180"/>
      <c r="CP677" s="180"/>
      <c r="CQ677" s="180"/>
      <c r="CR677" s="186"/>
      <c r="CS677" s="186"/>
    </row>
    <row r="678">
      <c r="A678" s="186"/>
      <c r="B678" s="186"/>
      <c r="C678" s="347"/>
      <c r="D678" s="180"/>
      <c r="E678" s="186"/>
      <c r="F678" s="180"/>
      <c r="G678" s="180"/>
      <c r="H678" s="180"/>
      <c r="I678" s="180"/>
      <c r="J678" s="180"/>
      <c r="K678" s="180"/>
      <c r="L678" s="180"/>
      <c r="M678" s="180"/>
      <c r="N678" s="180"/>
      <c r="O678" s="180"/>
      <c r="P678" s="180"/>
      <c r="Q678" s="180"/>
      <c r="R678" s="180"/>
      <c r="S678" s="180"/>
      <c r="T678" s="180"/>
      <c r="U678" s="180"/>
      <c r="V678" s="180"/>
      <c r="W678" s="180"/>
      <c r="X678" s="180"/>
      <c r="Y678" s="180"/>
      <c r="Z678" s="180"/>
      <c r="AA678" s="180"/>
      <c r="AB678" s="180"/>
      <c r="AC678" s="180"/>
      <c r="AD678" s="180"/>
      <c r="AE678" s="180"/>
      <c r="AF678" s="180"/>
      <c r="AG678" s="180"/>
      <c r="AH678" s="180"/>
      <c r="AI678" s="180"/>
      <c r="AJ678" s="180"/>
      <c r="AK678" s="180"/>
      <c r="AL678" s="180"/>
      <c r="AM678" s="180"/>
      <c r="AN678" s="180"/>
      <c r="AO678" s="180"/>
      <c r="AP678" s="180"/>
      <c r="AQ678" s="180"/>
      <c r="AR678" s="180"/>
      <c r="AS678" s="180"/>
      <c r="AT678" s="180"/>
      <c r="AU678" s="180"/>
      <c r="AV678" s="180"/>
      <c r="AW678" s="180"/>
      <c r="AX678" s="180"/>
      <c r="AY678" s="180"/>
      <c r="AZ678" s="180"/>
      <c r="BA678" s="180"/>
      <c r="BB678" s="180"/>
      <c r="BC678" s="180"/>
      <c r="BD678" s="180"/>
      <c r="BE678" s="180"/>
      <c r="BF678" s="180"/>
      <c r="BG678" s="180"/>
      <c r="BH678" s="180"/>
      <c r="BI678" s="180"/>
      <c r="BJ678" s="180"/>
      <c r="BK678" s="180"/>
      <c r="BL678" s="180"/>
      <c r="BM678" s="180"/>
      <c r="BN678" s="180"/>
      <c r="BO678" s="180"/>
      <c r="BP678" s="180"/>
      <c r="BQ678" s="180"/>
      <c r="BR678" s="180"/>
      <c r="BS678" s="180"/>
      <c r="BT678" s="180"/>
      <c r="BU678" s="180"/>
      <c r="BV678" s="180"/>
      <c r="BW678" s="180"/>
      <c r="BX678" s="180"/>
      <c r="BY678" s="180"/>
      <c r="BZ678" s="180"/>
      <c r="CA678" s="180"/>
      <c r="CB678" s="180"/>
      <c r="CC678" s="180"/>
      <c r="CD678" s="180"/>
      <c r="CE678" s="180"/>
      <c r="CF678" s="180"/>
      <c r="CG678" s="180"/>
      <c r="CH678" s="180"/>
      <c r="CI678" s="180"/>
      <c r="CJ678" s="180"/>
      <c r="CK678" s="180"/>
      <c r="CL678" s="180"/>
      <c r="CM678" s="180"/>
      <c r="CN678" s="180"/>
      <c r="CO678" s="180"/>
      <c r="CP678" s="180"/>
      <c r="CQ678" s="180"/>
      <c r="CR678" s="186"/>
      <c r="CS678" s="186"/>
    </row>
    <row r="679">
      <c r="A679" s="186"/>
      <c r="B679" s="186"/>
      <c r="C679" s="347"/>
      <c r="D679" s="180"/>
      <c r="E679" s="186"/>
      <c r="F679" s="180"/>
      <c r="G679" s="180"/>
      <c r="H679" s="180"/>
      <c r="I679" s="180"/>
      <c r="J679" s="180"/>
      <c r="K679" s="180"/>
      <c r="L679" s="180"/>
      <c r="M679" s="180"/>
      <c r="N679" s="180"/>
      <c r="O679" s="180"/>
      <c r="P679" s="180"/>
      <c r="Q679" s="180"/>
      <c r="R679" s="180"/>
      <c r="S679" s="180"/>
      <c r="T679" s="180"/>
      <c r="U679" s="180"/>
      <c r="V679" s="180"/>
      <c r="W679" s="180"/>
      <c r="X679" s="180"/>
      <c r="Y679" s="180"/>
      <c r="Z679" s="180"/>
      <c r="AA679" s="180"/>
      <c r="AB679" s="180"/>
      <c r="AC679" s="180"/>
      <c r="AD679" s="180"/>
      <c r="AE679" s="180"/>
      <c r="AF679" s="180"/>
      <c r="AG679" s="180"/>
      <c r="AH679" s="180"/>
      <c r="AI679" s="180"/>
      <c r="AJ679" s="180"/>
      <c r="AK679" s="180"/>
      <c r="AL679" s="180"/>
      <c r="AM679" s="180"/>
      <c r="AN679" s="180"/>
      <c r="AO679" s="180"/>
      <c r="AP679" s="180"/>
      <c r="AQ679" s="180"/>
      <c r="AR679" s="180"/>
      <c r="AS679" s="180"/>
      <c r="AT679" s="180"/>
      <c r="AU679" s="180"/>
      <c r="AV679" s="180"/>
      <c r="AW679" s="180"/>
      <c r="AX679" s="180"/>
      <c r="AY679" s="180"/>
      <c r="AZ679" s="180"/>
      <c r="BA679" s="180"/>
      <c r="BB679" s="180"/>
      <c r="BC679" s="180"/>
      <c r="BD679" s="180"/>
      <c r="BE679" s="180"/>
      <c r="BF679" s="180"/>
      <c r="BG679" s="180"/>
      <c r="BH679" s="180"/>
      <c r="BI679" s="180"/>
      <c r="BJ679" s="180"/>
      <c r="BK679" s="180"/>
      <c r="BL679" s="180"/>
      <c r="BM679" s="180"/>
      <c r="BN679" s="180"/>
      <c r="BO679" s="180"/>
      <c r="BP679" s="180"/>
      <c r="BQ679" s="180"/>
      <c r="BR679" s="180"/>
      <c r="BS679" s="180"/>
      <c r="BT679" s="180"/>
      <c r="BU679" s="180"/>
      <c r="BV679" s="180"/>
      <c r="BW679" s="180"/>
      <c r="BX679" s="180"/>
      <c r="BY679" s="180"/>
      <c r="BZ679" s="180"/>
      <c r="CA679" s="180"/>
      <c r="CB679" s="180"/>
      <c r="CC679" s="180"/>
      <c r="CD679" s="180"/>
      <c r="CE679" s="180"/>
      <c r="CF679" s="180"/>
      <c r="CG679" s="180"/>
      <c r="CH679" s="180"/>
      <c r="CI679" s="180"/>
      <c r="CJ679" s="180"/>
      <c r="CK679" s="180"/>
      <c r="CL679" s="180"/>
      <c r="CM679" s="180"/>
      <c r="CN679" s="180"/>
      <c r="CO679" s="180"/>
      <c r="CP679" s="180"/>
      <c r="CQ679" s="180"/>
      <c r="CR679" s="186"/>
      <c r="CS679" s="186"/>
    </row>
    <row r="680">
      <c r="A680" s="186"/>
      <c r="B680" s="186"/>
      <c r="C680" s="347"/>
      <c r="D680" s="180"/>
      <c r="E680" s="186"/>
      <c r="F680" s="180"/>
      <c r="G680" s="180"/>
      <c r="H680" s="180"/>
      <c r="I680" s="180"/>
      <c r="J680" s="180"/>
      <c r="K680" s="180"/>
      <c r="L680" s="180"/>
      <c r="M680" s="180"/>
      <c r="N680" s="180"/>
      <c r="O680" s="180"/>
      <c r="P680" s="180"/>
      <c r="Q680" s="180"/>
      <c r="R680" s="180"/>
      <c r="S680" s="180"/>
      <c r="T680" s="180"/>
      <c r="U680" s="180"/>
      <c r="V680" s="180"/>
      <c r="W680" s="180"/>
      <c r="X680" s="180"/>
      <c r="Y680" s="180"/>
      <c r="Z680" s="180"/>
      <c r="AA680" s="180"/>
      <c r="AB680" s="180"/>
      <c r="AC680" s="180"/>
      <c r="AD680" s="180"/>
      <c r="AE680" s="180"/>
      <c r="AF680" s="180"/>
      <c r="AG680" s="180"/>
      <c r="AH680" s="180"/>
      <c r="AI680" s="180"/>
      <c r="AJ680" s="180"/>
      <c r="AK680" s="180"/>
      <c r="AL680" s="180"/>
      <c r="AM680" s="180"/>
      <c r="AN680" s="180"/>
      <c r="AO680" s="180"/>
      <c r="AP680" s="180"/>
      <c r="AQ680" s="180"/>
      <c r="AR680" s="180"/>
      <c r="AS680" s="180"/>
      <c r="AT680" s="180"/>
      <c r="AU680" s="180"/>
      <c r="AV680" s="180"/>
      <c r="AW680" s="180"/>
      <c r="AX680" s="180"/>
      <c r="AY680" s="180"/>
      <c r="AZ680" s="180"/>
      <c r="BA680" s="180"/>
      <c r="BB680" s="180"/>
      <c r="BC680" s="180"/>
      <c r="BD680" s="180"/>
      <c r="BE680" s="180"/>
      <c r="BF680" s="180"/>
      <c r="BG680" s="180"/>
      <c r="BH680" s="180"/>
      <c r="BI680" s="180"/>
      <c r="BJ680" s="180"/>
      <c r="BK680" s="180"/>
      <c r="BL680" s="180"/>
      <c r="BM680" s="180"/>
      <c r="BN680" s="180"/>
      <c r="BO680" s="180"/>
      <c r="BP680" s="180"/>
      <c r="BQ680" s="180"/>
      <c r="BR680" s="180"/>
      <c r="BS680" s="180"/>
      <c r="BT680" s="180"/>
      <c r="BU680" s="180"/>
      <c r="BV680" s="180"/>
      <c r="BW680" s="180"/>
      <c r="BX680" s="180"/>
      <c r="BY680" s="180"/>
      <c r="BZ680" s="180"/>
      <c r="CA680" s="180"/>
      <c r="CB680" s="180"/>
      <c r="CC680" s="180"/>
      <c r="CD680" s="180"/>
      <c r="CE680" s="180"/>
      <c r="CF680" s="180"/>
      <c r="CG680" s="180"/>
      <c r="CH680" s="180"/>
      <c r="CI680" s="180"/>
      <c r="CJ680" s="180"/>
      <c r="CK680" s="180"/>
      <c r="CL680" s="180"/>
      <c r="CM680" s="180"/>
      <c r="CN680" s="180"/>
      <c r="CO680" s="180"/>
      <c r="CP680" s="180"/>
      <c r="CQ680" s="180"/>
      <c r="CR680" s="186"/>
      <c r="CS680" s="186"/>
    </row>
    <row r="681">
      <c r="A681" s="186"/>
      <c r="B681" s="186"/>
      <c r="C681" s="347"/>
      <c r="D681" s="180"/>
      <c r="E681" s="186"/>
      <c r="F681" s="180"/>
      <c r="G681" s="180"/>
      <c r="H681" s="180"/>
      <c r="I681" s="180"/>
      <c r="J681" s="180"/>
      <c r="K681" s="180"/>
      <c r="L681" s="180"/>
      <c r="M681" s="180"/>
      <c r="N681" s="180"/>
      <c r="O681" s="180"/>
      <c r="P681" s="180"/>
      <c r="Q681" s="180"/>
      <c r="R681" s="180"/>
      <c r="S681" s="180"/>
      <c r="T681" s="180"/>
      <c r="U681" s="180"/>
      <c r="V681" s="180"/>
      <c r="W681" s="180"/>
      <c r="X681" s="180"/>
      <c r="Y681" s="180"/>
      <c r="Z681" s="180"/>
      <c r="AA681" s="180"/>
      <c r="AB681" s="180"/>
      <c r="AC681" s="180"/>
      <c r="AD681" s="180"/>
      <c r="AE681" s="180"/>
      <c r="AF681" s="180"/>
      <c r="AG681" s="180"/>
      <c r="AH681" s="180"/>
      <c r="AI681" s="180"/>
      <c r="AJ681" s="180"/>
      <c r="AK681" s="180"/>
      <c r="AL681" s="180"/>
      <c r="AM681" s="180"/>
      <c r="AN681" s="180"/>
      <c r="AO681" s="180"/>
      <c r="AP681" s="180"/>
      <c r="AQ681" s="180"/>
      <c r="AR681" s="180"/>
      <c r="AS681" s="180"/>
      <c r="AT681" s="180"/>
      <c r="AU681" s="180"/>
      <c r="AV681" s="180"/>
      <c r="AW681" s="180"/>
      <c r="AX681" s="180"/>
      <c r="AY681" s="180"/>
      <c r="AZ681" s="180"/>
      <c r="BA681" s="180"/>
      <c r="BB681" s="180"/>
      <c r="BC681" s="180"/>
      <c r="BD681" s="180"/>
      <c r="BE681" s="180"/>
      <c r="BF681" s="180"/>
      <c r="BG681" s="180"/>
      <c r="BH681" s="180"/>
      <c r="BI681" s="180"/>
      <c r="BJ681" s="180"/>
      <c r="BK681" s="180"/>
      <c r="BL681" s="180"/>
      <c r="BM681" s="180"/>
      <c r="BN681" s="180"/>
      <c r="BO681" s="180"/>
      <c r="BP681" s="180"/>
      <c r="BQ681" s="180"/>
      <c r="BR681" s="180"/>
      <c r="BS681" s="180"/>
      <c r="BT681" s="180"/>
      <c r="BU681" s="180"/>
      <c r="BV681" s="180"/>
      <c r="BW681" s="180"/>
      <c r="BX681" s="180"/>
      <c r="BY681" s="180"/>
      <c r="BZ681" s="180"/>
      <c r="CA681" s="180"/>
      <c r="CB681" s="180"/>
      <c r="CC681" s="180"/>
      <c r="CD681" s="180"/>
      <c r="CE681" s="180"/>
      <c r="CF681" s="180"/>
      <c r="CG681" s="180"/>
      <c r="CH681" s="180"/>
      <c r="CI681" s="180"/>
      <c r="CJ681" s="180"/>
      <c r="CK681" s="180"/>
      <c r="CL681" s="180"/>
      <c r="CM681" s="180"/>
      <c r="CN681" s="180"/>
      <c r="CO681" s="180"/>
      <c r="CP681" s="180"/>
      <c r="CQ681" s="180"/>
      <c r="CR681" s="186"/>
      <c r="CS681" s="186"/>
    </row>
    <row r="682">
      <c r="A682" s="186"/>
      <c r="B682" s="186"/>
      <c r="C682" s="347"/>
      <c r="D682" s="180"/>
      <c r="E682" s="186"/>
      <c r="F682" s="180"/>
      <c r="G682" s="180"/>
      <c r="H682" s="180"/>
      <c r="I682" s="180"/>
      <c r="J682" s="180"/>
      <c r="K682" s="180"/>
      <c r="L682" s="180"/>
      <c r="M682" s="180"/>
      <c r="N682" s="180"/>
      <c r="O682" s="180"/>
      <c r="P682" s="180"/>
      <c r="Q682" s="180"/>
      <c r="R682" s="180"/>
      <c r="S682" s="180"/>
      <c r="T682" s="180"/>
      <c r="U682" s="180"/>
      <c r="V682" s="180"/>
      <c r="W682" s="180"/>
      <c r="X682" s="180"/>
      <c r="Y682" s="180"/>
      <c r="Z682" s="180"/>
      <c r="AA682" s="180"/>
      <c r="AB682" s="180"/>
      <c r="AC682" s="180"/>
      <c r="AD682" s="180"/>
      <c r="AE682" s="180"/>
      <c r="AF682" s="180"/>
      <c r="AG682" s="180"/>
      <c r="AH682" s="180"/>
      <c r="AI682" s="180"/>
      <c r="AJ682" s="180"/>
      <c r="AK682" s="180"/>
      <c r="AL682" s="180"/>
      <c r="AM682" s="180"/>
      <c r="AN682" s="180"/>
      <c r="AO682" s="180"/>
      <c r="AP682" s="180"/>
      <c r="AQ682" s="180"/>
      <c r="AR682" s="180"/>
      <c r="AS682" s="180"/>
      <c r="AT682" s="180"/>
      <c r="AU682" s="180"/>
      <c r="AV682" s="180"/>
      <c r="AW682" s="180"/>
      <c r="AX682" s="180"/>
      <c r="AY682" s="180"/>
      <c r="AZ682" s="180"/>
      <c r="BA682" s="180"/>
      <c r="BB682" s="180"/>
      <c r="BC682" s="180"/>
      <c r="BD682" s="180"/>
      <c r="BE682" s="180"/>
      <c r="BF682" s="180"/>
      <c r="BG682" s="180"/>
      <c r="BH682" s="180"/>
      <c r="BI682" s="180"/>
      <c r="BJ682" s="180"/>
      <c r="BK682" s="180"/>
      <c r="BL682" s="180"/>
      <c r="BM682" s="180"/>
      <c r="BN682" s="180"/>
      <c r="BO682" s="180"/>
      <c r="BP682" s="180"/>
      <c r="BQ682" s="180"/>
      <c r="BR682" s="180"/>
      <c r="BS682" s="180"/>
      <c r="BT682" s="180"/>
      <c r="BU682" s="180"/>
      <c r="BV682" s="180"/>
      <c r="BW682" s="180"/>
      <c r="BX682" s="180"/>
      <c r="BY682" s="180"/>
      <c r="BZ682" s="180"/>
      <c r="CA682" s="180"/>
      <c r="CB682" s="180"/>
      <c r="CC682" s="180"/>
      <c r="CD682" s="180"/>
      <c r="CE682" s="180"/>
      <c r="CF682" s="180"/>
      <c r="CG682" s="180"/>
      <c r="CH682" s="180"/>
      <c r="CI682" s="180"/>
      <c r="CJ682" s="180"/>
      <c r="CK682" s="180"/>
      <c r="CL682" s="180"/>
      <c r="CM682" s="180"/>
      <c r="CN682" s="180"/>
      <c r="CO682" s="180"/>
      <c r="CP682" s="180"/>
      <c r="CQ682" s="180"/>
      <c r="CR682" s="186"/>
      <c r="CS682" s="186"/>
    </row>
    <row r="683">
      <c r="A683" s="186"/>
      <c r="B683" s="186"/>
      <c r="C683" s="347"/>
      <c r="D683" s="180"/>
      <c r="E683" s="186"/>
      <c r="F683" s="180"/>
      <c r="G683" s="180"/>
      <c r="H683" s="180"/>
      <c r="I683" s="180"/>
      <c r="J683" s="180"/>
      <c r="K683" s="180"/>
      <c r="L683" s="180"/>
      <c r="M683" s="180"/>
      <c r="N683" s="180"/>
      <c r="O683" s="180"/>
      <c r="P683" s="180"/>
      <c r="Q683" s="180"/>
      <c r="R683" s="180"/>
      <c r="S683" s="180"/>
      <c r="T683" s="180"/>
      <c r="U683" s="180"/>
      <c r="V683" s="180"/>
      <c r="W683" s="180"/>
      <c r="X683" s="180"/>
      <c r="Y683" s="180"/>
      <c r="Z683" s="180"/>
      <c r="AA683" s="180"/>
      <c r="AB683" s="180"/>
      <c r="AC683" s="180"/>
      <c r="AD683" s="180"/>
      <c r="AE683" s="180"/>
      <c r="AF683" s="180"/>
      <c r="AG683" s="180"/>
      <c r="AH683" s="180"/>
      <c r="AI683" s="180"/>
      <c r="AJ683" s="180"/>
      <c r="AK683" s="180"/>
      <c r="AL683" s="180"/>
      <c r="AM683" s="180"/>
      <c r="AN683" s="180"/>
      <c r="AO683" s="180"/>
      <c r="AP683" s="180"/>
      <c r="AQ683" s="180"/>
      <c r="AR683" s="180"/>
      <c r="AS683" s="180"/>
      <c r="AT683" s="180"/>
      <c r="AU683" s="180"/>
      <c r="AV683" s="180"/>
      <c r="AW683" s="180"/>
      <c r="AX683" s="180"/>
      <c r="AY683" s="180"/>
      <c r="AZ683" s="180"/>
      <c r="BA683" s="180"/>
      <c r="BB683" s="180"/>
      <c r="BC683" s="180"/>
      <c r="BD683" s="180"/>
      <c r="BE683" s="180"/>
      <c r="BF683" s="180"/>
      <c r="BG683" s="180"/>
      <c r="BH683" s="180"/>
      <c r="BI683" s="180"/>
      <c r="BJ683" s="180"/>
      <c r="BK683" s="180"/>
      <c r="BL683" s="180"/>
      <c r="BM683" s="180"/>
      <c r="BN683" s="180"/>
      <c r="BO683" s="180"/>
      <c r="BP683" s="180"/>
      <c r="BQ683" s="180"/>
      <c r="BR683" s="180"/>
      <c r="BS683" s="180"/>
      <c r="BT683" s="180"/>
      <c r="BU683" s="180"/>
      <c r="BV683" s="180"/>
      <c r="BW683" s="180"/>
      <c r="BX683" s="180"/>
      <c r="BY683" s="180"/>
      <c r="BZ683" s="180"/>
      <c r="CA683" s="180"/>
      <c r="CB683" s="180"/>
      <c r="CC683" s="180"/>
      <c r="CD683" s="180"/>
      <c r="CE683" s="180"/>
      <c r="CF683" s="180"/>
      <c r="CG683" s="180"/>
      <c r="CH683" s="180"/>
      <c r="CI683" s="180"/>
      <c r="CJ683" s="180"/>
      <c r="CK683" s="180"/>
      <c r="CL683" s="180"/>
      <c r="CM683" s="180"/>
      <c r="CN683" s="180"/>
      <c r="CO683" s="180"/>
      <c r="CP683" s="180"/>
      <c r="CQ683" s="180"/>
      <c r="CR683" s="186"/>
      <c r="CS683" s="186"/>
    </row>
    <row r="684">
      <c r="A684" s="186"/>
      <c r="B684" s="186"/>
      <c r="C684" s="347"/>
      <c r="D684" s="180"/>
      <c r="E684" s="186"/>
      <c r="F684" s="180"/>
      <c r="G684" s="180"/>
      <c r="H684" s="180"/>
      <c r="I684" s="180"/>
      <c r="J684" s="180"/>
      <c r="K684" s="180"/>
      <c r="L684" s="180"/>
      <c r="M684" s="180"/>
      <c r="N684" s="180"/>
      <c r="O684" s="180"/>
      <c r="P684" s="180"/>
      <c r="Q684" s="180"/>
      <c r="R684" s="180"/>
      <c r="S684" s="180"/>
      <c r="T684" s="180"/>
      <c r="U684" s="180"/>
      <c r="V684" s="180"/>
      <c r="W684" s="180"/>
      <c r="X684" s="180"/>
      <c r="Y684" s="180"/>
      <c r="Z684" s="180"/>
      <c r="AA684" s="180"/>
      <c r="AB684" s="180"/>
      <c r="AC684" s="180"/>
      <c r="AD684" s="180"/>
      <c r="AE684" s="180"/>
      <c r="AF684" s="180"/>
      <c r="AG684" s="180"/>
      <c r="AH684" s="180"/>
      <c r="AI684" s="180"/>
      <c r="AJ684" s="180"/>
      <c r="AK684" s="180"/>
      <c r="AL684" s="180"/>
      <c r="AM684" s="180"/>
      <c r="AN684" s="180"/>
      <c r="AO684" s="180"/>
      <c r="AP684" s="180"/>
      <c r="AQ684" s="180"/>
      <c r="AR684" s="180"/>
      <c r="AS684" s="180"/>
      <c r="AT684" s="180"/>
      <c r="AU684" s="180"/>
      <c r="AV684" s="180"/>
      <c r="AW684" s="180"/>
      <c r="AX684" s="180"/>
      <c r="AY684" s="180"/>
      <c r="AZ684" s="180"/>
      <c r="BA684" s="180"/>
      <c r="BB684" s="180"/>
      <c r="BC684" s="180"/>
      <c r="BD684" s="180"/>
      <c r="BE684" s="180"/>
      <c r="BF684" s="180"/>
      <c r="BG684" s="180"/>
      <c r="BH684" s="180"/>
      <c r="BI684" s="180"/>
      <c r="BJ684" s="180"/>
      <c r="BK684" s="180"/>
      <c r="BL684" s="180"/>
      <c r="BM684" s="180"/>
      <c r="BN684" s="180"/>
      <c r="BO684" s="180"/>
      <c r="BP684" s="180"/>
      <c r="BQ684" s="180"/>
      <c r="BR684" s="180"/>
      <c r="BS684" s="180"/>
      <c r="BT684" s="180"/>
      <c r="BU684" s="180"/>
      <c r="BV684" s="180"/>
      <c r="BW684" s="180"/>
      <c r="BX684" s="180"/>
      <c r="BY684" s="180"/>
      <c r="BZ684" s="180"/>
      <c r="CA684" s="180"/>
      <c r="CB684" s="180"/>
      <c r="CC684" s="180"/>
      <c r="CD684" s="180"/>
      <c r="CE684" s="180"/>
      <c r="CF684" s="180"/>
      <c r="CG684" s="180"/>
      <c r="CH684" s="180"/>
      <c r="CI684" s="180"/>
      <c r="CJ684" s="180"/>
      <c r="CK684" s="180"/>
      <c r="CL684" s="180"/>
      <c r="CM684" s="180"/>
      <c r="CN684" s="180"/>
      <c r="CO684" s="180"/>
      <c r="CP684" s="180"/>
      <c r="CQ684" s="180"/>
      <c r="CR684" s="186"/>
      <c r="CS684" s="186"/>
    </row>
    <row r="685">
      <c r="A685" s="186"/>
      <c r="B685" s="186"/>
      <c r="C685" s="347"/>
      <c r="D685" s="180"/>
      <c r="E685" s="186"/>
      <c r="F685" s="180"/>
      <c r="G685" s="180"/>
      <c r="H685" s="180"/>
      <c r="I685" s="180"/>
      <c r="J685" s="180"/>
      <c r="K685" s="180"/>
      <c r="L685" s="180"/>
      <c r="M685" s="180"/>
      <c r="N685" s="180"/>
      <c r="O685" s="180"/>
      <c r="P685" s="180"/>
      <c r="Q685" s="180"/>
      <c r="R685" s="180"/>
      <c r="S685" s="180"/>
      <c r="T685" s="180"/>
      <c r="U685" s="180"/>
      <c r="V685" s="180"/>
      <c r="W685" s="180"/>
      <c r="X685" s="180"/>
      <c r="Y685" s="180"/>
      <c r="Z685" s="180"/>
      <c r="AA685" s="180"/>
      <c r="AB685" s="180"/>
      <c r="AC685" s="180"/>
      <c r="AD685" s="180"/>
      <c r="AE685" s="180"/>
      <c r="AF685" s="180"/>
      <c r="AG685" s="180"/>
      <c r="AH685" s="180"/>
      <c r="AI685" s="180"/>
      <c r="AJ685" s="180"/>
      <c r="AK685" s="180"/>
      <c r="AL685" s="180"/>
      <c r="AM685" s="180"/>
      <c r="AN685" s="180"/>
      <c r="AO685" s="180"/>
      <c r="AP685" s="180"/>
      <c r="AQ685" s="180"/>
      <c r="AR685" s="180"/>
      <c r="AS685" s="180"/>
      <c r="AT685" s="180"/>
      <c r="AU685" s="180"/>
      <c r="AV685" s="180"/>
      <c r="AW685" s="180"/>
      <c r="AX685" s="180"/>
      <c r="AY685" s="180"/>
      <c r="AZ685" s="180"/>
      <c r="BA685" s="180"/>
      <c r="BB685" s="180"/>
      <c r="BC685" s="180"/>
      <c r="BD685" s="180"/>
      <c r="BE685" s="180"/>
      <c r="BF685" s="180"/>
      <c r="BG685" s="180"/>
      <c r="BH685" s="180"/>
      <c r="BI685" s="180"/>
      <c r="BJ685" s="180"/>
      <c r="BK685" s="180"/>
      <c r="BL685" s="180"/>
      <c r="BM685" s="180"/>
      <c r="BN685" s="180"/>
      <c r="BO685" s="180"/>
      <c r="BP685" s="180"/>
      <c r="BQ685" s="180"/>
      <c r="BR685" s="180"/>
      <c r="BS685" s="180"/>
      <c r="BT685" s="180"/>
      <c r="BU685" s="180"/>
      <c r="BV685" s="180"/>
      <c r="BW685" s="180"/>
      <c r="BX685" s="180"/>
      <c r="BY685" s="180"/>
      <c r="BZ685" s="180"/>
      <c r="CA685" s="180"/>
      <c r="CB685" s="180"/>
      <c r="CC685" s="180"/>
      <c r="CD685" s="180"/>
      <c r="CE685" s="180"/>
      <c r="CF685" s="180"/>
      <c r="CG685" s="180"/>
      <c r="CH685" s="180"/>
      <c r="CI685" s="180"/>
      <c r="CJ685" s="180"/>
      <c r="CK685" s="180"/>
      <c r="CL685" s="180"/>
      <c r="CM685" s="180"/>
      <c r="CN685" s="180"/>
      <c r="CO685" s="180"/>
      <c r="CP685" s="180"/>
      <c r="CQ685" s="180"/>
      <c r="CR685" s="186"/>
      <c r="CS685" s="186"/>
    </row>
    <row r="686">
      <c r="A686" s="186"/>
      <c r="B686" s="186"/>
      <c r="C686" s="347"/>
      <c r="D686" s="180"/>
      <c r="E686" s="186"/>
      <c r="F686" s="180"/>
      <c r="G686" s="180"/>
      <c r="H686" s="180"/>
      <c r="I686" s="180"/>
      <c r="J686" s="180"/>
      <c r="K686" s="180"/>
      <c r="L686" s="180"/>
      <c r="M686" s="180"/>
      <c r="N686" s="180"/>
      <c r="O686" s="180"/>
      <c r="P686" s="180"/>
      <c r="Q686" s="180"/>
      <c r="R686" s="180"/>
      <c r="S686" s="180"/>
      <c r="T686" s="180"/>
      <c r="U686" s="180"/>
      <c r="V686" s="180"/>
      <c r="W686" s="180"/>
      <c r="X686" s="180"/>
      <c r="Y686" s="180"/>
      <c r="Z686" s="180"/>
      <c r="AA686" s="180"/>
      <c r="AB686" s="180"/>
      <c r="AC686" s="180"/>
      <c r="AD686" s="180"/>
      <c r="AE686" s="180"/>
      <c r="AF686" s="180"/>
      <c r="AG686" s="180"/>
      <c r="AH686" s="180"/>
      <c r="AI686" s="180"/>
      <c r="AJ686" s="180"/>
      <c r="AK686" s="180"/>
      <c r="AL686" s="180"/>
      <c r="AM686" s="180"/>
      <c r="AN686" s="180"/>
      <c r="AO686" s="180"/>
      <c r="AP686" s="180"/>
      <c r="AQ686" s="180"/>
      <c r="AR686" s="180"/>
      <c r="AS686" s="180"/>
      <c r="AT686" s="180"/>
      <c r="AU686" s="180"/>
      <c r="AV686" s="180"/>
      <c r="AW686" s="180"/>
      <c r="AX686" s="180"/>
      <c r="AY686" s="180"/>
      <c r="AZ686" s="180"/>
      <c r="BA686" s="180"/>
      <c r="BB686" s="180"/>
      <c r="BC686" s="180"/>
      <c r="BD686" s="180"/>
      <c r="BE686" s="180"/>
      <c r="BF686" s="180"/>
      <c r="BG686" s="180"/>
      <c r="BH686" s="180"/>
      <c r="BI686" s="180"/>
      <c r="BJ686" s="180"/>
      <c r="BK686" s="180"/>
      <c r="BL686" s="180"/>
      <c r="BM686" s="180"/>
      <c r="BN686" s="180"/>
      <c r="BO686" s="180"/>
      <c r="BP686" s="180"/>
      <c r="BQ686" s="180"/>
      <c r="BR686" s="180"/>
      <c r="BS686" s="180"/>
      <c r="BT686" s="180"/>
      <c r="BU686" s="180"/>
      <c r="BV686" s="180"/>
      <c r="BW686" s="180"/>
      <c r="BX686" s="180"/>
      <c r="BY686" s="180"/>
      <c r="BZ686" s="180"/>
      <c r="CA686" s="180"/>
      <c r="CB686" s="180"/>
      <c r="CC686" s="180"/>
      <c r="CD686" s="180"/>
      <c r="CE686" s="180"/>
      <c r="CF686" s="180"/>
      <c r="CG686" s="180"/>
      <c r="CH686" s="180"/>
      <c r="CI686" s="180"/>
      <c r="CJ686" s="180"/>
      <c r="CK686" s="180"/>
      <c r="CL686" s="180"/>
      <c r="CM686" s="180"/>
      <c r="CN686" s="180"/>
      <c r="CO686" s="180"/>
      <c r="CP686" s="180"/>
      <c r="CQ686" s="180"/>
      <c r="CR686" s="186"/>
      <c r="CS686" s="186"/>
    </row>
    <row r="687">
      <c r="A687" s="186"/>
      <c r="B687" s="186"/>
      <c r="C687" s="347"/>
      <c r="D687" s="180"/>
      <c r="E687" s="186"/>
      <c r="F687" s="180"/>
      <c r="G687" s="180"/>
      <c r="H687" s="180"/>
      <c r="I687" s="180"/>
      <c r="J687" s="180"/>
      <c r="K687" s="180"/>
      <c r="L687" s="180"/>
      <c r="M687" s="180"/>
      <c r="N687" s="180"/>
      <c r="O687" s="180"/>
      <c r="P687" s="180"/>
      <c r="Q687" s="180"/>
      <c r="R687" s="180"/>
      <c r="S687" s="180"/>
      <c r="T687" s="180"/>
      <c r="U687" s="180"/>
      <c r="V687" s="180"/>
      <c r="W687" s="180"/>
      <c r="X687" s="180"/>
      <c r="Y687" s="180"/>
      <c r="Z687" s="180"/>
      <c r="AA687" s="180"/>
      <c r="AB687" s="180"/>
      <c r="AC687" s="180"/>
      <c r="AD687" s="180"/>
      <c r="AE687" s="180"/>
      <c r="AF687" s="180"/>
      <c r="AG687" s="180"/>
      <c r="AH687" s="180"/>
      <c r="AI687" s="180"/>
      <c r="AJ687" s="180"/>
      <c r="AK687" s="180"/>
      <c r="AL687" s="180"/>
      <c r="AM687" s="180"/>
      <c r="AN687" s="180"/>
      <c r="AO687" s="180"/>
      <c r="AP687" s="180"/>
      <c r="AQ687" s="180"/>
      <c r="AR687" s="180"/>
      <c r="AS687" s="180"/>
      <c r="AT687" s="180"/>
      <c r="AU687" s="180"/>
      <c r="AV687" s="180"/>
      <c r="AW687" s="180"/>
      <c r="AX687" s="180"/>
      <c r="AY687" s="180"/>
      <c r="AZ687" s="180"/>
      <c r="BA687" s="180"/>
      <c r="BB687" s="180"/>
      <c r="BC687" s="180"/>
      <c r="BD687" s="180"/>
      <c r="BE687" s="180"/>
      <c r="BF687" s="180"/>
      <c r="BG687" s="180"/>
      <c r="BH687" s="180"/>
      <c r="BI687" s="180"/>
      <c r="BJ687" s="180"/>
      <c r="BK687" s="180"/>
      <c r="BL687" s="180"/>
      <c r="BM687" s="180"/>
      <c r="BN687" s="180"/>
      <c r="BO687" s="180"/>
      <c r="BP687" s="180"/>
      <c r="BQ687" s="180"/>
      <c r="BR687" s="180"/>
      <c r="BS687" s="180"/>
      <c r="BT687" s="180"/>
      <c r="BU687" s="180"/>
      <c r="BV687" s="180"/>
      <c r="BW687" s="180"/>
      <c r="BX687" s="180"/>
      <c r="BY687" s="180"/>
      <c r="BZ687" s="180"/>
      <c r="CA687" s="180"/>
      <c r="CB687" s="180"/>
      <c r="CC687" s="180"/>
      <c r="CD687" s="180"/>
      <c r="CE687" s="180"/>
      <c r="CF687" s="180"/>
      <c r="CG687" s="180"/>
      <c r="CH687" s="180"/>
      <c r="CI687" s="180"/>
      <c r="CJ687" s="180"/>
      <c r="CK687" s="180"/>
      <c r="CL687" s="180"/>
      <c r="CM687" s="180"/>
      <c r="CN687" s="180"/>
      <c r="CO687" s="180"/>
      <c r="CP687" s="180"/>
      <c r="CQ687" s="180"/>
      <c r="CR687" s="186"/>
      <c r="CS687" s="186"/>
    </row>
    <row r="688">
      <c r="A688" s="186"/>
      <c r="B688" s="186"/>
      <c r="C688" s="347"/>
      <c r="D688" s="180"/>
      <c r="E688" s="186"/>
      <c r="F688" s="180"/>
      <c r="G688" s="180"/>
      <c r="H688" s="180"/>
      <c r="I688" s="180"/>
      <c r="J688" s="180"/>
      <c r="K688" s="180"/>
      <c r="L688" s="180"/>
      <c r="M688" s="180"/>
      <c r="N688" s="180"/>
      <c r="O688" s="180"/>
      <c r="P688" s="180"/>
      <c r="Q688" s="180"/>
      <c r="R688" s="180"/>
      <c r="S688" s="180"/>
      <c r="T688" s="180"/>
      <c r="U688" s="180"/>
      <c r="V688" s="180"/>
      <c r="W688" s="180"/>
      <c r="X688" s="180"/>
      <c r="Y688" s="180"/>
      <c r="Z688" s="180"/>
      <c r="AA688" s="180"/>
      <c r="AB688" s="180"/>
      <c r="AC688" s="180"/>
      <c r="AD688" s="180"/>
      <c r="AE688" s="180"/>
      <c r="AF688" s="180"/>
      <c r="AG688" s="180"/>
      <c r="AH688" s="180"/>
      <c r="AI688" s="180"/>
      <c r="AJ688" s="180"/>
      <c r="AK688" s="180"/>
      <c r="AL688" s="180"/>
      <c r="AM688" s="180"/>
      <c r="AN688" s="180"/>
      <c r="AO688" s="180"/>
      <c r="AP688" s="180"/>
      <c r="AQ688" s="180"/>
      <c r="AR688" s="180"/>
      <c r="AS688" s="180"/>
      <c r="AT688" s="180"/>
      <c r="AU688" s="180"/>
      <c r="AV688" s="180"/>
      <c r="AW688" s="180"/>
      <c r="AX688" s="180"/>
      <c r="AY688" s="180"/>
      <c r="AZ688" s="180"/>
      <c r="BA688" s="180"/>
      <c r="BB688" s="180"/>
      <c r="BC688" s="180"/>
      <c r="BD688" s="180"/>
      <c r="BE688" s="180"/>
      <c r="BF688" s="180"/>
      <c r="BG688" s="180"/>
      <c r="BH688" s="180"/>
      <c r="BI688" s="180"/>
      <c r="BJ688" s="180"/>
      <c r="BK688" s="180"/>
      <c r="BL688" s="180"/>
      <c r="BM688" s="180"/>
      <c r="BN688" s="180"/>
      <c r="BO688" s="180"/>
      <c r="BP688" s="180"/>
      <c r="BQ688" s="180"/>
      <c r="BR688" s="180"/>
      <c r="BS688" s="180"/>
      <c r="BT688" s="180"/>
      <c r="BU688" s="180"/>
      <c r="BV688" s="180"/>
      <c r="BW688" s="180"/>
      <c r="BX688" s="180"/>
      <c r="BY688" s="180"/>
      <c r="BZ688" s="180"/>
      <c r="CA688" s="180"/>
      <c r="CB688" s="180"/>
      <c r="CC688" s="180"/>
      <c r="CD688" s="180"/>
      <c r="CE688" s="180"/>
      <c r="CF688" s="180"/>
      <c r="CG688" s="180"/>
      <c r="CH688" s="180"/>
      <c r="CI688" s="180"/>
      <c r="CJ688" s="180"/>
      <c r="CK688" s="180"/>
      <c r="CL688" s="180"/>
      <c r="CM688" s="180"/>
      <c r="CN688" s="180"/>
      <c r="CO688" s="180"/>
      <c r="CP688" s="180"/>
      <c r="CQ688" s="180"/>
      <c r="CR688" s="186"/>
      <c r="CS688" s="186"/>
    </row>
    <row r="689">
      <c r="A689" s="186"/>
      <c r="B689" s="186"/>
      <c r="C689" s="347"/>
      <c r="D689" s="180"/>
      <c r="E689" s="186"/>
      <c r="F689" s="180"/>
      <c r="G689" s="180"/>
      <c r="H689" s="180"/>
      <c r="I689" s="180"/>
      <c r="J689" s="180"/>
      <c r="K689" s="180"/>
      <c r="L689" s="180"/>
      <c r="M689" s="180"/>
      <c r="N689" s="180"/>
      <c r="O689" s="180"/>
      <c r="P689" s="180"/>
      <c r="Q689" s="180"/>
      <c r="R689" s="180"/>
      <c r="S689" s="180"/>
      <c r="T689" s="180"/>
      <c r="U689" s="180"/>
      <c r="V689" s="180"/>
      <c r="W689" s="180"/>
      <c r="X689" s="180"/>
      <c r="Y689" s="180"/>
      <c r="Z689" s="180"/>
      <c r="AA689" s="180"/>
      <c r="AB689" s="180"/>
      <c r="AC689" s="180"/>
      <c r="AD689" s="180"/>
      <c r="AE689" s="180"/>
      <c r="AF689" s="180"/>
      <c r="AG689" s="180"/>
      <c r="AH689" s="180"/>
      <c r="AI689" s="180"/>
      <c r="AJ689" s="180"/>
      <c r="AK689" s="180"/>
      <c r="AL689" s="180"/>
      <c r="AM689" s="180"/>
      <c r="AN689" s="180"/>
      <c r="AO689" s="180"/>
      <c r="AP689" s="180"/>
      <c r="AQ689" s="180"/>
      <c r="AR689" s="180"/>
      <c r="AS689" s="180"/>
      <c r="AT689" s="180"/>
      <c r="AU689" s="180"/>
      <c r="AV689" s="180"/>
      <c r="AW689" s="180"/>
      <c r="AX689" s="180"/>
      <c r="AY689" s="180"/>
      <c r="AZ689" s="180"/>
      <c r="BA689" s="180"/>
      <c r="BB689" s="180"/>
      <c r="BC689" s="180"/>
      <c r="BD689" s="180"/>
      <c r="BE689" s="180"/>
      <c r="BF689" s="180"/>
      <c r="BG689" s="180"/>
      <c r="BH689" s="180"/>
      <c r="BI689" s="180"/>
      <c r="BJ689" s="180"/>
      <c r="BK689" s="180"/>
      <c r="BL689" s="180"/>
      <c r="BM689" s="180"/>
      <c r="BN689" s="180"/>
      <c r="BO689" s="180"/>
      <c r="BP689" s="180"/>
      <c r="BQ689" s="180"/>
      <c r="BR689" s="180"/>
      <c r="BS689" s="180"/>
      <c r="BT689" s="180"/>
      <c r="BU689" s="180"/>
      <c r="BV689" s="180"/>
      <c r="BW689" s="180"/>
      <c r="BX689" s="180"/>
      <c r="BY689" s="180"/>
      <c r="BZ689" s="180"/>
      <c r="CA689" s="180"/>
      <c r="CB689" s="180"/>
      <c r="CC689" s="180"/>
      <c r="CD689" s="180"/>
      <c r="CE689" s="180"/>
      <c r="CF689" s="180"/>
      <c r="CG689" s="180"/>
      <c r="CH689" s="180"/>
      <c r="CI689" s="180"/>
      <c r="CJ689" s="180"/>
      <c r="CK689" s="180"/>
      <c r="CL689" s="180"/>
      <c r="CM689" s="180"/>
      <c r="CN689" s="180"/>
      <c r="CO689" s="180"/>
      <c r="CP689" s="180"/>
      <c r="CQ689" s="180"/>
      <c r="CR689" s="186"/>
      <c r="CS689" s="186"/>
    </row>
    <row r="690">
      <c r="A690" s="186"/>
      <c r="B690" s="186"/>
      <c r="C690" s="347"/>
      <c r="D690" s="180"/>
      <c r="E690" s="186"/>
      <c r="F690" s="180"/>
      <c r="G690" s="180"/>
      <c r="H690" s="180"/>
      <c r="I690" s="180"/>
      <c r="J690" s="180"/>
      <c r="K690" s="180"/>
      <c r="L690" s="180"/>
      <c r="M690" s="180"/>
      <c r="N690" s="180"/>
      <c r="O690" s="180"/>
      <c r="P690" s="180"/>
      <c r="Q690" s="180"/>
      <c r="R690" s="180"/>
      <c r="S690" s="180"/>
      <c r="T690" s="180"/>
      <c r="U690" s="180"/>
      <c r="V690" s="180"/>
      <c r="W690" s="180"/>
      <c r="X690" s="180"/>
      <c r="Y690" s="180"/>
      <c r="Z690" s="180"/>
      <c r="AA690" s="180"/>
      <c r="AB690" s="180"/>
      <c r="AC690" s="180"/>
      <c r="AD690" s="180"/>
      <c r="AE690" s="180"/>
      <c r="AF690" s="180"/>
      <c r="AG690" s="180"/>
      <c r="AH690" s="180"/>
      <c r="AI690" s="180"/>
      <c r="AJ690" s="180"/>
      <c r="AK690" s="180"/>
      <c r="AL690" s="180"/>
      <c r="AM690" s="180"/>
      <c r="AN690" s="180"/>
      <c r="AO690" s="180"/>
      <c r="AP690" s="180"/>
      <c r="AQ690" s="180"/>
      <c r="AR690" s="180"/>
      <c r="AS690" s="180"/>
      <c r="AT690" s="180"/>
      <c r="AU690" s="180"/>
      <c r="AV690" s="180"/>
      <c r="AW690" s="180"/>
      <c r="AX690" s="180"/>
      <c r="AY690" s="180"/>
      <c r="AZ690" s="180"/>
      <c r="BA690" s="180"/>
      <c r="BB690" s="180"/>
      <c r="BC690" s="180"/>
      <c r="BD690" s="180"/>
      <c r="BE690" s="180"/>
      <c r="BF690" s="180"/>
      <c r="BG690" s="180"/>
      <c r="BH690" s="180"/>
      <c r="BI690" s="180"/>
      <c r="BJ690" s="180"/>
      <c r="BK690" s="180"/>
      <c r="BL690" s="180"/>
      <c r="BM690" s="180"/>
      <c r="BN690" s="180"/>
      <c r="BO690" s="180"/>
      <c r="BP690" s="180"/>
      <c r="BQ690" s="180"/>
      <c r="BR690" s="180"/>
      <c r="BS690" s="180"/>
      <c r="BT690" s="180"/>
      <c r="BU690" s="180"/>
      <c r="BV690" s="180"/>
      <c r="BW690" s="180"/>
      <c r="BX690" s="180"/>
      <c r="BY690" s="180"/>
      <c r="BZ690" s="180"/>
      <c r="CA690" s="180"/>
      <c r="CB690" s="180"/>
      <c r="CC690" s="180"/>
      <c r="CD690" s="180"/>
      <c r="CE690" s="180"/>
      <c r="CF690" s="180"/>
      <c r="CG690" s="180"/>
      <c r="CH690" s="180"/>
      <c r="CI690" s="180"/>
      <c r="CJ690" s="180"/>
      <c r="CK690" s="180"/>
      <c r="CL690" s="180"/>
      <c r="CM690" s="180"/>
      <c r="CN690" s="180"/>
      <c r="CO690" s="180"/>
      <c r="CP690" s="180"/>
      <c r="CQ690" s="180"/>
      <c r="CR690" s="186"/>
      <c r="CS690" s="186"/>
    </row>
    <row r="691">
      <c r="A691" s="186"/>
      <c r="B691" s="186"/>
      <c r="C691" s="347"/>
      <c r="D691" s="180"/>
      <c r="E691" s="186"/>
      <c r="F691" s="180"/>
      <c r="G691" s="180"/>
      <c r="H691" s="180"/>
      <c r="I691" s="180"/>
      <c r="J691" s="180"/>
      <c r="K691" s="180"/>
      <c r="L691" s="180"/>
      <c r="M691" s="180"/>
      <c r="N691" s="180"/>
      <c r="O691" s="180"/>
      <c r="P691" s="180"/>
      <c r="Q691" s="180"/>
      <c r="R691" s="180"/>
      <c r="S691" s="180"/>
      <c r="T691" s="180"/>
      <c r="U691" s="180"/>
      <c r="V691" s="180"/>
      <c r="W691" s="180"/>
      <c r="X691" s="180"/>
      <c r="Y691" s="180"/>
      <c r="Z691" s="180"/>
      <c r="AA691" s="180"/>
      <c r="AB691" s="180"/>
      <c r="AC691" s="180"/>
      <c r="AD691" s="180"/>
      <c r="AE691" s="180"/>
      <c r="AF691" s="180"/>
      <c r="AG691" s="180"/>
      <c r="AH691" s="180"/>
      <c r="AI691" s="180"/>
      <c r="AJ691" s="180"/>
      <c r="AK691" s="180"/>
      <c r="AL691" s="180"/>
      <c r="AM691" s="180"/>
      <c r="AN691" s="180"/>
      <c r="AO691" s="180"/>
      <c r="AP691" s="180"/>
      <c r="AQ691" s="180"/>
      <c r="AR691" s="180"/>
      <c r="AS691" s="180"/>
      <c r="AT691" s="180"/>
      <c r="AU691" s="180"/>
      <c r="AV691" s="180"/>
      <c r="AW691" s="180"/>
      <c r="AX691" s="180"/>
      <c r="AY691" s="180"/>
      <c r="AZ691" s="180"/>
      <c r="BA691" s="180"/>
      <c r="BB691" s="180"/>
      <c r="BC691" s="180"/>
      <c r="BD691" s="180"/>
      <c r="BE691" s="180"/>
      <c r="BF691" s="180"/>
      <c r="BG691" s="180"/>
      <c r="BH691" s="180"/>
      <c r="BI691" s="180"/>
      <c r="BJ691" s="180"/>
      <c r="BK691" s="180"/>
      <c r="BL691" s="180"/>
      <c r="BM691" s="180"/>
      <c r="BN691" s="180"/>
      <c r="BO691" s="180"/>
      <c r="BP691" s="180"/>
      <c r="BQ691" s="180"/>
      <c r="BR691" s="180"/>
      <c r="BS691" s="180"/>
      <c r="BT691" s="180"/>
      <c r="BU691" s="180"/>
      <c r="BV691" s="180"/>
      <c r="BW691" s="180"/>
      <c r="BX691" s="180"/>
      <c r="BY691" s="180"/>
      <c r="BZ691" s="180"/>
      <c r="CA691" s="180"/>
      <c r="CB691" s="180"/>
      <c r="CC691" s="180"/>
      <c r="CD691" s="180"/>
      <c r="CE691" s="180"/>
      <c r="CF691" s="180"/>
      <c r="CG691" s="180"/>
      <c r="CH691" s="180"/>
      <c r="CI691" s="180"/>
      <c r="CJ691" s="180"/>
      <c r="CK691" s="180"/>
      <c r="CL691" s="180"/>
      <c r="CM691" s="180"/>
      <c r="CN691" s="180"/>
      <c r="CO691" s="180"/>
      <c r="CP691" s="180"/>
      <c r="CQ691" s="180"/>
      <c r="CR691" s="186"/>
      <c r="CS691" s="186"/>
    </row>
    <row r="692">
      <c r="A692" s="186"/>
      <c r="B692" s="186"/>
      <c r="C692" s="347"/>
      <c r="D692" s="180"/>
      <c r="E692" s="186"/>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c r="AB692" s="180"/>
      <c r="AC692" s="180"/>
      <c r="AD692" s="180"/>
      <c r="AE692" s="180"/>
      <c r="AF692" s="180"/>
      <c r="AG692" s="180"/>
      <c r="AH692" s="180"/>
      <c r="AI692" s="180"/>
      <c r="AJ692" s="180"/>
      <c r="AK692" s="180"/>
      <c r="AL692" s="180"/>
      <c r="AM692" s="180"/>
      <c r="AN692" s="180"/>
      <c r="AO692" s="180"/>
      <c r="AP692" s="180"/>
      <c r="AQ692" s="180"/>
      <c r="AR692" s="180"/>
      <c r="AS692" s="180"/>
      <c r="AT692" s="180"/>
      <c r="AU692" s="180"/>
      <c r="AV692" s="180"/>
      <c r="AW692" s="180"/>
      <c r="AX692" s="180"/>
      <c r="AY692" s="180"/>
      <c r="AZ692" s="180"/>
      <c r="BA692" s="180"/>
      <c r="BB692" s="180"/>
      <c r="BC692" s="180"/>
      <c r="BD692" s="180"/>
      <c r="BE692" s="180"/>
      <c r="BF692" s="180"/>
      <c r="BG692" s="180"/>
      <c r="BH692" s="180"/>
      <c r="BI692" s="180"/>
      <c r="BJ692" s="180"/>
      <c r="BK692" s="180"/>
      <c r="BL692" s="180"/>
      <c r="BM692" s="180"/>
      <c r="BN692" s="180"/>
      <c r="BO692" s="180"/>
      <c r="BP692" s="180"/>
      <c r="BQ692" s="180"/>
      <c r="BR692" s="180"/>
      <c r="BS692" s="180"/>
      <c r="BT692" s="180"/>
      <c r="BU692" s="180"/>
      <c r="BV692" s="180"/>
      <c r="BW692" s="180"/>
      <c r="BX692" s="180"/>
      <c r="BY692" s="180"/>
      <c r="BZ692" s="180"/>
      <c r="CA692" s="180"/>
      <c r="CB692" s="180"/>
      <c r="CC692" s="180"/>
      <c r="CD692" s="180"/>
      <c r="CE692" s="180"/>
      <c r="CF692" s="180"/>
      <c r="CG692" s="180"/>
      <c r="CH692" s="180"/>
      <c r="CI692" s="180"/>
      <c r="CJ692" s="180"/>
      <c r="CK692" s="180"/>
      <c r="CL692" s="180"/>
      <c r="CM692" s="180"/>
      <c r="CN692" s="180"/>
      <c r="CO692" s="180"/>
      <c r="CP692" s="180"/>
      <c r="CQ692" s="180"/>
      <c r="CR692" s="186"/>
      <c r="CS692" s="186"/>
    </row>
    <row r="693">
      <c r="A693" s="186"/>
      <c r="B693" s="186"/>
      <c r="C693" s="347"/>
      <c r="D693" s="180"/>
      <c r="E693" s="186"/>
      <c r="F693" s="180"/>
      <c r="G693" s="180"/>
      <c r="H693" s="180"/>
      <c r="I693" s="180"/>
      <c r="J693" s="180"/>
      <c r="K693" s="180"/>
      <c r="L693" s="180"/>
      <c r="M693" s="180"/>
      <c r="N693" s="180"/>
      <c r="O693" s="180"/>
      <c r="P693" s="180"/>
      <c r="Q693" s="180"/>
      <c r="R693" s="180"/>
      <c r="S693" s="180"/>
      <c r="T693" s="180"/>
      <c r="U693" s="180"/>
      <c r="V693" s="180"/>
      <c r="W693" s="180"/>
      <c r="X693" s="180"/>
      <c r="Y693" s="180"/>
      <c r="Z693" s="180"/>
      <c r="AA693" s="180"/>
      <c r="AB693" s="180"/>
      <c r="AC693" s="180"/>
      <c r="AD693" s="180"/>
      <c r="AE693" s="180"/>
      <c r="AF693" s="180"/>
      <c r="AG693" s="180"/>
      <c r="AH693" s="180"/>
      <c r="AI693" s="180"/>
      <c r="AJ693" s="180"/>
      <c r="AK693" s="180"/>
      <c r="AL693" s="180"/>
      <c r="AM693" s="180"/>
      <c r="AN693" s="180"/>
      <c r="AO693" s="180"/>
      <c r="AP693" s="180"/>
      <c r="AQ693" s="180"/>
      <c r="AR693" s="180"/>
      <c r="AS693" s="180"/>
      <c r="AT693" s="180"/>
      <c r="AU693" s="180"/>
      <c r="AV693" s="180"/>
      <c r="AW693" s="180"/>
      <c r="AX693" s="180"/>
      <c r="AY693" s="180"/>
      <c r="AZ693" s="180"/>
      <c r="BA693" s="180"/>
      <c r="BB693" s="180"/>
      <c r="BC693" s="180"/>
      <c r="BD693" s="180"/>
      <c r="BE693" s="180"/>
      <c r="BF693" s="180"/>
      <c r="BG693" s="180"/>
      <c r="BH693" s="180"/>
      <c r="BI693" s="180"/>
      <c r="BJ693" s="180"/>
      <c r="BK693" s="180"/>
      <c r="BL693" s="180"/>
      <c r="BM693" s="180"/>
      <c r="BN693" s="180"/>
      <c r="BO693" s="180"/>
      <c r="BP693" s="180"/>
      <c r="BQ693" s="180"/>
      <c r="BR693" s="180"/>
      <c r="BS693" s="180"/>
      <c r="BT693" s="180"/>
      <c r="BU693" s="180"/>
      <c r="BV693" s="180"/>
      <c r="BW693" s="180"/>
      <c r="BX693" s="180"/>
      <c r="BY693" s="180"/>
      <c r="BZ693" s="180"/>
      <c r="CA693" s="180"/>
      <c r="CB693" s="180"/>
      <c r="CC693" s="180"/>
      <c r="CD693" s="180"/>
      <c r="CE693" s="180"/>
      <c r="CF693" s="180"/>
      <c r="CG693" s="180"/>
      <c r="CH693" s="180"/>
      <c r="CI693" s="180"/>
      <c r="CJ693" s="180"/>
      <c r="CK693" s="180"/>
      <c r="CL693" s="180"/>
      <c r="CM693" s="180"/>
      <c r="CN693" s="180"/>
      <c r="CO693" s="180"/>
      <c r="CP693" s="180"/>
      <c r="CQ693" s="180"/>
      <c r="CR693" s="186"/>
      <c r="CS693" s="186"/>
    </row>
    <row r="694">
      <c r="A694" s="186"/>
      <c r="B694" s="186"/>
      <c r="C694" s="347"/>
      <c r="D694" s="180"/>
      <c r="E694" s="186"/>
      <c r="F694" s="180"/>
      <c r="G694" s="180"/>
      <c r="H694" s="180"/>
      <c r="I694" s="180"/>
      <c r="J694" s="180"/>
      <c r="K694" s="180"/>
      <c r="L694" s="180"/>
      <c r="M694" s="180"/>
      <c r="N694" s="180"/>
      <c r="O694" s="180"/>
      <c r="P694" s="180"/>
      <c r="Q694" s="180"/>
      <c r="R694" s="180"/>
      <c r="S694" s="180"/>
      <c r="T694" s="180"/>
      <c r="U694" s="180"/>
      <c r="V694" s="180"/>
      <c r="W694" s="180"/>
      <c r="X694" s="180"/>
      <c r="Y694" s="180"/>
      <c r="Z694" s="180"/>
      <c r="AA694" s="180"/>
      <c r="AB694" s="180"/>
      <c r="AC694" s="180"/>
      <c r="AD694" s="180"/>
      <c r="AE694" s="180"/>
      <c r="AF694" s="180"/>
      <c r="AG694" s="180"/>
      <c r="AH694" s="180"/>
      <c r="AI694" s="180"/>
      <c r="AJ694" s="180"/>
      <c r="AK694" s="180"/>
      <c r="AL694" s="180"/>
      <c r="AM694" s="180"/>
      <c r="AN694" s="180"/>
      <c r="AO694" s="180"/>
      <c r="AP694" s="180"/>
      <c r="AQ694" s="180"/>
      <c r="AR694" s="180"/>
      <c r="AS694" s="180"/>
      <c r="AT694" s="180"/>
      <c r="AU694" s="180"/>
      <c r="AV694" s="180"/>
      <c r="AW694" s="180"/>
      <c r="AX694" s="180"/>
      <c r="AY694" s="180"/>
      <c r="AZ694" s="180"/>
      <c r="BA694" s="180"/>
      <c r="BB694" s="180"/>
      <c r="BC694" s="180"/>
      <c r="BD694" s="180"/>
      <c r="BE694" s="180"/>
      <c r="BF694" s="180"/>
      <c r="BG694" s="180"/>
      <c r="BH694" s="180"/>
      <c r="BI694" s="180"/>
      <c r="BJ694" s="180"/>
      <c r="BK694" s="180"/>
      <c r="BL694" s="180"/>
      <c r="BM694" s="180"/>
      <c r="BN694" s="180"/>
      <c r="BO694" s="180"/>
      <c r="BP694" s="180"/>
      <c r="BQ694" s="180"/>
      <c r="BR694" s="180"/>
      <c r="BS694" s="180"/>
      <c r="BT694" s="180"/>
      <c r="BU694" s="180"/>
      <c r="BV694" s="180"/>
      <c r="BW694" s="180"/>
      <c r="BX694" s="180"/>
      <c r="BY694" s="180"/>
      <c r="BZ694" s="180"/>
      <c r="CA694" s="180"/>
      <c r="CB694" s="180"/>
      <c r="CC694" s="180"/>
      <c r="CD694" s="180"/>
      <c r="CE694" s="180"/>
      <c r="CF694" s="180"/>
      <c r="CG694" s="180"/>
      <c r="CH694" s="180"/>
      <c r="CI694" s="180"/>
      <c r="CJ694" s="180"/>
      <c r="CK694" s="180"/>
      <c r="CL694" s="180"/>
      <c r="CM694" s="180"/>
      <c r="CN694" s="180"/>
      <c r="CO694" s="180"/>
      <c r="CP694" s="180"/>
      <c r="CQ694" s="180"/>
      <c r="CR694" s="186"/>
      <c r="CS694" s="186"/>
    </row>
    <row r="695">
      <c r="A695" s="186"/>
      <c r="B695" s="186"/>
      <c r="C695" s="347"/>
      <c r="D695" s="180"/>
      <c r="E695" s="186"/>
      <c r="F695" s="180"/>
      <c r="G695" s="180"/>
      <c r="H695" s="180"/>
      <c r="I695" s="180"/>
      <c r="J695" s="180"/>
      <c r="K695" s="180"/>
      <c r="L695" s="180"/>
      <c r="M695" s="180"/>
      <c r="N695" s="180"/>
      <c r="O695" s="180"/>
      <c r="P695" s="180"/>
      <c r="Q695" s="180"/>
      <c r="R695" s="180"/>
      <c r="S695" s="180"/>
      <c r="T695" s="180"/>
      <c r="U695" s="180"/>
      <c r="V695" s="180"/>
      <c r="W695" s="180"/>
      <c r="X695" s="180"/>
      <c r="Y695" s="180"/>
      <c r="Z695" s="180"/>
      <c r="AA695" s="180"/>
      <c r="AB695" s="180"/>
      <c r="AC695" s="180"/>
      <c r="AD695" s="180"/>
      <c r="AE695" s="180"/>
      <c r="AF695" s="180"/>
      <c r="AG695" s="180"/>
      <c r="AH695" s="180"/>
      <c r="AI695" s="180"/>
      <c r="AJ695" s="180"/>
      <c r="AK695" s="180"/>
      <c r="AL695" s="180"/>
      <c r="AM695" s="180"/>
      <c r="AN695" s="180"/>
      <c r="AO695" s="180"/>
      <c r="AP695" s="180"/>
      <c r="AQ695" s="180"/>
      <c r="AR695" s="180"/>
      <c r="AS695" s="180"/>
      <c r="AT695" s="180"/>
      <c r="AU695" s="180"/>
      <c r="AV695" s="180"/>
      <c r="AW695" s="180"/>
      <c r="AX695" s="180"/>
      <c r="AY695" s="180"/>
      <c r="AZ695" s="180"/>
      <c r="BA695" s="180"/>
      <c r="BB695" s="180"/>
      <c r="BC695" s="180"/>
      <c r="BD695" s="180"/>
      <c r="BE695" s="180"/>
      <c r="BF695" s="180"/>
      <c r="BG695" s="180"/>
      <c r="BH695" s="180"/>
      <c r="BI695" s="180"/>
      <c r="BJ695" s="180"/>
      <c r="BK695" s="180"/>
      <c r="BL695" s="180"/>
      <c r="BM695" s="180"/>
      <c r="BN695" s="180"/>
      <c r="BO695" s="180"/>
      <c r="BP695" s="180"/>
      <c r="BQ695" s="180"/>
      <c r="BR695" s="180"/>
      <c r="BS695" s="180"/>
      <c r="BT695" s="180"/>
      <c r="BU695" s="180"/>
      <c r="BV695" s="180"/>
      <c r="BW695" s="180"/>
      <c r="BX695" s="180"/>
      <c r="BY695" s="180"/>
      <c r="BZ695" s="180"/>
      <c r="CA695" s="180"/>
      <c r="CB695" s="180"/>
      <c r="CC695" s="180"/>
      <c r="CD695" s="180"/>
      <c r="CE695" s="180"/>
      <c r="CF695" s="180"/>
      <c r="CG695" s="180"/>
      <c r="CH695" s="180"/>
      <c r="CI695" s="180"/>
      <c r="CJ695" s="180"/>
      <c r="CK695" s="180"/>
      <c r="CL695" s="180"/>
      <c r="CM695" s="180"/>
      <c r="CN695" s="180"/>
      <c r="CO695" s="180"/>
      <c r="CP695" s="180"/>
      <c r="CQ695" s="180"/>
      <c r="CR695" s="186"/>
      <c r="CS695" s="186"/>
    </row>
    <row r="696">
      <c r="A696" s="186"/>
      <c r="B696" s="186"/>
      <c r="C696" s="347"/>
      <c r="D696" s="180"/>
      <c r="E696" s="186"/>
      <c r="F696" s="180"/>
      <c r="G696" s="180"/>
      <c r="H696" s="180"/>
      <c r="I696" s="180"/>
      <c r="J696" s="180"/>
      <c r="K696" s="180"/>
      <c r="L696" s="180"/>
      <c r="M696" s="180"/>
      <c r="N696" s="180"/>
      <c r="O696" s="180"/>
      <c r="P696" s="180"/>
      <c r="Q696" s="180"/>
      <c r="R696" s="180"/>
      <c r="S696" s="180"/>
      <c r="T696" s="180"/>
      <c r="U696" s="180"/>
      <c r="V696" s="180"/>
      <c r="W696" s="180"/>
      <c r="X696" s="180"/>
      <c r="Y696" s="180"/>
      <c r="Z696" s="180"/>
      <c r="AA696" s="180"/>
      <c r="AB696" s="180"/>
      <c r="AC696" s="180"/>
      <c r="AD696" s="180"/>
      <c r="AE696" s="180"/>
      <c r="AF696" s="180"/>
      <c r="AG696" s="180"/>
      <c r="AH696" s="180"/>
      <c r="AI696" s="180"/>
      <c r="AJ696" s="180"/>
      <c r="AK696" s="180"/>
      <c r="AL696" s="180"/>
      <c r="AM696" s="180"/>
      <c r="AN696" s="180"/>
      <c r="AO696" s="180"/>
      <c r="AP696" s="180"/>
      <c r="AQ696" s="180"/>
      <c r="AR696" s="180"/>
      <c r="AS696" s="180"/>
      <c r="AT696" s="180"/>
      <c r="AU696" s="180"/>
      <c r="AV696" s="180"/>
      <c r="AW696" s="180"/>
      <c r="AX696" s="180"/>
      <c r="AY696" s="180"/>
      <c r="AZ696" s="180"/>
      <c r="BA696" s="180"/>
      <c r="BB696" s="180"/>
      <c r="BC696" s="180"/>
      <c r="BD696" s="180"/>
      <c r="BE696" s="180"/>
      <c r="BF696" s="180"/>
      <c r="BG696" s="180"/>
      <c r="BH696" s="180"/>
      <c r="BI696" s="180"/>
      <c r="BJ696" s="180"/>
      <c r="BK696" s="180"/>
      <c r="BL696" s="180"/>
      <c r="BM696" s="180"/>
      <c r="BN696" s="180"/>
      <c r="BO696" s="180"/>
      <c r="BP696" s="180"/>
      <c r="BQ696" s="180"/>
      <c r="BR696" s="180"/>
      <c r="BS696" s="180"/>
      <c r="BT696" s="180"/>
      <c r="BU696" s="180"/>
      <c r="BV696" s="180"/>
      <c r="BW696" s="180"/>
      <c r="BX696" s="180"/>
      <c r="BY696" s="180"/>
      <c r="BZ696" s="180"/>
      <c r="CA696" s="180"/>
      <c r="CB696" s="180"/>
      <c r="CC696" s="180"/>
      <c r="CD696" s="180"/>
      <c r="CE696" s="180"/>
      <c r="CF696" s="180"/>
      <c r="CG696" s="180"/>
      <c r="CH696" s="180"/>
      <c r="CI696" s="180"/>
      <c r="CJ696" s="180"/>
      <c r="CK696" s="180"/>
      <c r="CL696" s="180"/>
      <c r="CM696" s="180"/>
      <c r="CN696" s="180"/>
      <c r="CO696" s="180"/>
      <c r="CP696" s="180"/>
      <c r="CQ696" s="180"/>
      <c r="CR696" s="186"/>
      <c r="CS696" s="186"/>
    </row>
    <row r="697">
      <c r="A697" s="186"/>
      <c r="B697" s="186"/>
      <c r="C697" s="347"/>
      <c r="D697" s="180"/>
      <c r="E697" s="186"/>
      <c r="F697" s="180"/>
      <c r="G697" s="180"/>
      <c r="H697" s="180"/>
      <c r="I697" s="180"/>
      <c r="J697" s="180"/>
      <c r="K697" s="180"/>
      <c r="L697" s="180"/>
      <c r="M697" s="180"/>
      <c r="N697" s="180"/>
      <c r="O697" s="180"/>
      <c r="P697" s="180"/>
      <c r="Q697" s="180"/>
      <c r="R697" s="180"/>
      <c r="S697" s="180"/>
      <c r="T697" s="180"/>
      <c r="U697" s="180"/>
      <c r="V697" s="180"/>
      <c r="W697" s="180"/>
      <c r="X697" s="180"/>
      <c r="Y697" s="180"/>
      <c r="Z697" s="180"/>
      <c r="AA697" s="180"/>
      <c r="AB697" s="180"/>
      <c r="AC697" s="180"/>
      <c r="AD697" s="180"/>
      <c r="AE697" s="180"/>
      <c r="AF697" s="180"/>
      <c r="AG697" s="180"/>
      <c r="AH697" s="180"/>
      <c r="AI697" s="180"/>
      <c r="AJ697" s="180"/>
      <c r="AK697" s="180"/>
      <c r="AL697" s="180"/>
      <c r="AM697" s="180"/>
      <c r="AN697" s="180"/>
      <c r="AO697" s="180"/>
      <c r="AP697" s="180"/>
      <c r="AQ697" s="180"/>
      <c r="AR697" s="180"/>
      <c r="AS697" s="180"/>
      <c r="AT697" s="180"/>
      <c r="AU697" s="180"/>
      <c r="AV697" s="180"/>
      <c r="AW697" s="180"/>
      <c r="AX697" s="180"/>
      <c r="AY697" s="180"/>
      <c r="AZ697" s="180"/>
      <c r="BA697" s="180"/>
      <c r="BB697" s="180"/>
      <c r="BC697" s="180"/>
      <c r="BD697" s="180"/>
      <c r="BE697" s="180"/>
      <c r="BF697" s="180"/>
      <c r="BG697" s="180"/>
      <c r="BH697" s="180"/>
      <c r="BI697" s="180"/>
      <c r="BJ697" s="180"/>
      <c r="BK697" s="180"/>
      <c r="BL697" s="180"/>
      <c r="BM697" s="180"/>
      <c r="BN697" s="180"/>
      <c r="BO697" s="180"/>
      <c r="BP697" s="180"/>
      <c r="BQ697" s="180"/>
      <c r="BR697" s="180"/>
      <c r="BS697" s="180"/>
      <c r="BT697" s="180"/>
      <c r="BU697" s="180"/>
      <c r="BV697" s="180"/>
      <c r="BW697" s="180"/>
      <c r="BX697" s="180"/>
      <c r="BY697" s="180"/>
      <c r="BZ697" s="180"/>
      <c r="CA697" s="180"/>
      <c r="CB697" s="180"/>
      <c r="CC697" s="180"/>
      <c r="CD697" s="180"/>
      <c r="CE697" s="180"/>
      <c r="CF697" s="180"/>
      <c r="CG697" s="180"/>
      <c r="CH697" s="180"/>
      <c r="CI697" s="180"/>
      <c r="CJ697" s="180"/>
      <c r="CK697" s="180"/>
      <c r="CL697" s="180"/>
      <c r="CM697" s="180"/>
      <c r="CN697" s="180"/>
      <c r="CO697" s="180"/>
      <c r="CP697" s="180"/>
      <c r="CQ697" s="180"/>
      <c r="CR697" s="186"/>
      <c r="CS697" s="186"/>
    </row>
    <row r="698">
      <c r="A698" s="186"/>
      <c r="B698" s="186"/>
      <c r="C698" s="347"/>
      <c r="D698" s="180"/>
      <c r="E698" s="186"/>
      <c r="F698" s="180"/>
      <c r="G698" s="180"/>
      <c r="H698" s="180"/>
      <c r="I698" s="180"/>
      <c r="J698" s="180"/>
      <c r="K698" s="180"/>
      <c r="L698" s="180"/>
      <c r="M698" s="180"/>
      <c r="N698" s="180"/>
      <c r="O698" s="180"/>
      <c r="P698" s="180"/>
      <c r="Q698" s="180"/>
      <c r="R698" s="180"/>
      <c r="S698" s="180"/>
      <c r="T698" s="180"/>
      <c r="U698" s="180"/>
      <c r="V698" s="180"/>
      <c r="W698" s="180"/>
      <c r="X698" s="180"/>
      <c r="Y698" s="180"/>
      <c r="Z698" s="180"/>
      <c r="AA698" s="180"/>
      <c r="AB698" s="180"/>
      <c r="AC698" s="180"/>
      <c r="AD698" s="180"/>
      <c r="AE698" s="180"/>
      <c r="AF698" s="180"/>
      <c r="AG698" s="180"/>
      <c r="AH698" s="180"/>
      <c r="AI698" s="180"/>
      <c r="AJ698" s="180"/>
      <c r="AK698" s="180"/>
      <c r="AL698" s="180"/>
      <c r="AM698" s="180"/>
      <c r="AN698" s="180"/>
      <c r="AO698" s="180"/>
      <c r="AP698" s="180"/>
      <c r="AQ698" s="180"/>
      <c r="AR698" s="180"/>
      <c r="AS698" s="180"/>
      <c r="AT698" s="180"/>
      <c r="AU698" s="180"/>
      <c r="AV698" s="180"/>
      <c r="AW698" s="180"/>
      <c r="AX698" s="180"/>
      <c r="AY698" s="180"/>
      <c r="AZ698" s="180"/>
      <c r="BA698" s="180"/>
      <c r="BB698" s="180"/>
      <c r="BC698" s="180"/>
      <c r="BD698" s="180"/>
      <c r="BE698" s="180"/>
      <c r="BF698" s="180"/>
      <c r="BG698" s="180"/>
      <c r="BH698" s="180"/>
      <c r="BI698" s="180"/>
      <c r="BJ698" s="180"/>
      <c r="BK698" s="180"/>
      <c r="BL698" s="180"/>
      <c r="BM698" s="180"/>
      <c r="BN698" s="180"/>
      <c r="BO698" s="180"/>
      <c r="BP698" s="180"/>
      <c r="BQ698" s="180"/>
      <c r="BR698" s="180"/>
      <c r="BS698" s="180"/>
      <c r="BT698" s="180"/>
      <c r="BU698" s="180"/>
      <c r="BV698" s="180"/>
      <c r="BW698" s="180"/>
      <c r="BX698" s="180"/>
      <c r="BY698" s="180"/>
      <c r="BZ698" s="180"/>
      <c r="CA698" s="180"/>
      <c r="CB698" s="180"/>
      <c r="CC698" s="180"/>
      <c r="CD698" s="180"/>
      <c r="CE698" s="180"/>
      <c r="CF698" s="180"/>
      <c r="CG698" s="180"/>
      <c r="CH698" s="180"/>
      <c r="CI698" s="180"/>
      <c r="CJ698" s="180"/>
      <c r="CK698" s="180"/>
      <c r="CL698" s="180"/>
      <c r="CM698" s="180"/>
      <c r="CN698" s="180"/>
      <c r="CO698" s="180"/>
      <c r="CP698" s="180"/>
      <c r="CQ698" s="180"/>
      <c r="CR698" s="186"/>
      <c r="CS698" s="186"/>
    </row>
    <row r="699">
      <c r="A699" s="186"/>
      <c r="B699" s="186"/>
      <c r="C699" s="347"/>
      <c r="D699" s="180"/>
      <c r="E699" s="186"/>
      <c r="F699" s="180"/>
      <c r="G699" s="180"/>
      <c r="H699" s="180"/>
      <c r="I699" s="180"/>
      <c r="J699" s="180"/>
      <c r="K699" s="180"/>
      <c r="L699" s="180"/>
      <c r="M699" s="180"/>
      <c r="N699" s="180"/>
      <c r="O699" s="180"/>
      <c r="P699" s="180"/>
      <c r="Q699" s="180"/>
      <c r="R699" s="180"/>
      <c r="S699" s="180"/>
      <c r="T699" s="180"/>
      <c r="U699" s="180"/>
      <c r="V699" s="180"/>
      <c r="W699" s="180"/>
      <c r="X699" s="180"/>
      <c r="Y699" s="180"/>
      <c r="Z699" s="180"/>
      <c r="AA699" s="180"/>
      <c r="AB699" s="180"/>
      <c r="AC699" s="180"/>
      <c r="AD699" s="180"/>
      <c r="AE699" s="180"/>
      <c r="AF699" s="180"/>
      <c r="AG699" s="180"/>
      <c r="AH699" s="180"/>
      <c r="AI699" s="180"/>
      <c r="AJ699" s="180"/>
      <c r="AK699" s="180"/>
      <c r="AL699" s="180"/>
      <c r="AM699" s="180"/>
      <c r="AN699" s="180"/>
      <c r="AO699" s="180"/>
      <c r="AP699" s="180"/>
      <c r="AQ699" s="180"/>
      <c r="AR699" s="180"/>
      <c r="AS699" s="180"/>
      <c r="AT699" s="180"/>
      <c r="AU699" s="180"/>
      <c r="AV699" s="180"/>
      <c r="AW699" s="180"/>
      <c r="AX699" s="180"/>
      <c r="AY699" s="180"/>
      <c r="AZ699" s="180"/>
      <c r="BA699" s="180"/>
      <c r="BB699" s="180"/>
      <c r="BC699" s="180"/>
      <c r="BD699" s="180"/>
      <c r="BE699" s="180"/>
      <c r="BF699" s="180"/>
      <c r="BG699" s="180"/>
      <c r="BH699" s="180"/>
      <c r="BI699" s="180"/>
      <c r="BJ699" s="180"/>
      <c r="BK699" s="180"/>
      <c r="BL699" s="180"/>
      <c r="BM699" s="180"/>
      <c r="BN699" s="180"/>
      <c r="BO699" s="180"/>
      <c r="BP699" s="180"/>
      <c r="BQ699" s="180"/>
      <c r="BR699" s="180"/>
      <c r="BS699" s="180"/>
      <c r="BT699" s="180"/>
      <c r="BU699" s="180"/>
      <c r="BV699" s="180"/>
      <c r="BW699" s="180"/>
      <c r="BX699" s="180"/>
      <c r="BY699" s="180"/>
      <c r="BZ699" s="180"/>
      <c r="CA699" s="180"/>
      <c r="CB699" s="180"/>
      <c r="CC699" s="180"/>
      <c r="CD699" s="180"/>
      <c r="CE699" s="180"/>
      <c r="CF699" s="180"/>
      <c r="CG699" s="180"/>
      <c r="CH699" s="180"/>
      <c r="CI699" s="180"/>
      <c r="CJ699" s="180"/>
      <c r="CK699" s="180"/>
      <c r="CL699" s="180"/>
      <c r="CM699" s="180"/>
      <c r="CN699" s="180"/>
      <c r="CO699" s="180"/>
      <c r="CP699" s="180"/>
      <c r="CQ699" s="180"/>
      <c r="CR699" s="186"/>
      <c r="CS699" s="186"/>
    </row>
    <row r="700">
      <c r="A700" s="186"/>
      <c r="B700" s="186"/>
      <c r="C700" s="347"/>
      <c r="D700" s="180"/>
      <c r="E700" s="186"/>
      <c r="F700" s="180"/>
      <c r="G700" s="180"/>
      <c r="H700" s="180"/>
      <c r="I700" s="180"/>
      <c r="J700" s="180"/>
      <c r="K700" s="180"/>
      <c r="L700" s="180"/>
      <c r="M700" s="180"/>
      <c r="N700" s="180"/>
      <c r="O700" s="180"/>
      <c r="P700" s="180"/>
      <c r="Q700" s="180"/>
      <c r="R700" s="180"/>
      <c r="S700" s="180"/>
      <c r="T700" s="180"/>
      <c r="U700" s="180"/>
      <c r="V700" s="180"/>
      <c r="W700" s="180"/>
      <c r="X700" s="180"/>
      <c r="Y700" s="180"/>
      <c r="Z700" s="180"/>
      <c r="AA700" s="180"/>
      <c r="AB700" s="180"/>
      <c r="AC700" s="180"/>
      <c r="AD700" s="180"/>
      <c r="AE700" s="180"/>
      <c r="AF700" s="180"/>
      <c r="AG700" s="180"/>
      <c r="AH700" s="180"/>
      <c r="AI700" s="180"/>
      <c r="AJ700" s="180"/>
      <c r="AK700" s="180"/>
      <c r="AL700" s="180"/>
      <c r="AM700" s="180"/>
      <c r="AN700" s="180"/>
      <c r="AO700" s="180"/>
      <c r="AP700" s="180"/>
      <c r="AQ700" s="180"/>
      <c r="AR700" s="180"/>
      <c r="AS700" s="180"/>
      <c r="AT700" s="180"/>
      <c r="AU700" s="180"/>
      <c r="AV700" s="180"/>
      <c r="AW700" s="180"/>
      <c r="AX700" s="180"/>
      <c r="AY700" s="180"/>
      <c r="AZ700" s="180"/>
      <c r="BA700" s="180"/>
      <c r="BB700" s="180"/>
      <c r="BC700" s="180"/>
      <c r="BD700" s="180"/>
      <c r="BE700" s="180"/>
      <c r="BF700" s="180"/>
      <c r="BG700" s="180"/>
      <c r="BH700" s="180"/>
      <c r="BI700" s="180"/>
      <c r="BJ700" s="180"/>
      <c r="BK700" s="180"/>
      <c r="BL700" s="180"/>
      <c r="BM700" s="180"/>
      <c r="BN700" s="180"/>
      <c r="BO700" s="180"/>
      <c r="BP700" s="180"/>
      <c r="BQ700" s="180"/>
      <c r="BR700" s="180"/>
      <c r="BS700" s="180"/>
      <c r="BT700" s="180"/>
      <c r="BU700" s="180"/>
      <c r="BV700" s="180"/>
      <c r="BW700" s="180"/>
      <c r="BX700" s="180"/>
      <c r="BY700" s="180"/>
      <c r="BZ700" s="180"/>
      <c r="CA700" s="180"/>
      <c r="CB700" s="180"/>
      <c r="CC700" s="180"/>
      <c r="CD700" s="180"/>
      <c r="CE700" s="180"/>
      <c r="CF700" s="180"/>
      <c r="CG700" s="180"/>
      <c r="CH700" s="180"/>
      <c r="CI700" s="180"/>
      <c r="CJ700" s="180"/>
      <c r="CK700" s="180"/>
      <c r="CL700" s="180"/>
      <c r="CM700" s="180"/>
      <c r="CN700" s="180"/>
      <c r="CO700" s="180"/>
      <c r="CP700" s="180"/>
      <c r="CQ700" s="180"/>
      <c r="CR700" s="186"/>
      <c r="CS700" s="186"/>
    </row>
    <row r="701">
      <c r="A701" s="186"/>
      <c r="B701" s="186"/>
      <c r="C701" s="347"/>
      <c r="D701" s="180"/>
      <c r="E701" s="186"/>
      <c r="F701" s="180"/>
      <c r="G701" s="180"/>
      <c r="H701" s="180"/>
      <c r="I701" s="180"/>
      <c r="J701" s="180"/>
      <c r="K701" s="180"/>
      <c r="L701" s="180"/>
      <c r="M701" s="180"/>
      <c r="N701" s="180"/>
      <c r="O701" s="180"/>
      <c r="P701" s="180"/>
      <c r="Q701" s="180"/>
      <c r="R701" s="180"/>
      <c r="S701" s="180"/>
      <c r="T701" s="180"/>
      <c r="U701" s="180"/>
      <c r="V701" s="180"/>
      <c r="W701" s="180"/>
      <c r="X701" s="180"/>
      <c r="Y701" s="180"/>
      <c r="Z701" s="180"/>
      <c r="AA701" s="180"/>
      <c r="AB701" s="180"/>
      <c r="AC701" s="180"/>
      <c r="AD701" s="180"/>
      <c r="AE701" s="180"/>
      <c r="AF701" s="180"/>
      <c r="AG701" s="180"/>
      <c r="AH701" s="180"/>
      <c r="AI701" s="180"/>
      <c r="AJ701" s="180"/>
      <c r="AK701" s="180"/>
      <c r="AL701" s="180"/>
      <c r="AM701" s="180"/>
      <c r="AN701" s="180"/>
      <c r="AO701" s="180"/>
      <c r="AP701" s="180"/>
      <c r="AQ701" s="180"/>
      <c r="AR701" s="180"/>
      <c r="AS701" s="180"/>
      <c r="AT701" s="180"/>
      <c r="AU701" s="180"/>
      <c r="AV701" s="180"/>
      <c r="AW701" s="180"/>
      <c r="AX701" s="180"/>
      <c r="AY701" s="180"/>
      <c r="AZ701" s="180"/>
      <c r="BA701" s="180"/>
      <c r="BB701" s="180"/>
      <c r="BC701" s="180"/>
      <c r="BD701" s="180"/>
      <c r="BE701" s="180"/>
      <c r="BF701" s="180"/>
      <c r="BG701" s="180"/>
      <c r="BH701" s="180"/>
      <c r="BI701" s="180"/>
      <c r="BJ701" s="180"/>
      <c r="BK701" s="180"/>
      <c r="BL701" s="180"/>
      <c r="BM701" s="180"/>
      <c r="BN701" s="180"/>
      <c r="BO701" s="180"/>
      <c r="BP701" s="180"/>
      <c r="BQ701" s="180"/>
      <c r="BR701" s="180"/>
      <c r="BS701" s="180"/>
      <c r="BT701" s="180"/>
      <c r="BU701" s="180"/>
      <c r="BV701" s="180"/>
      <c r="BW701" s="180"/>
      <c r="BX701" s="180"/>
      <c r="BY701" s="180"/>
      <c r="BZ701" s="180"/>
      <c r="CA701" s="180"/>
      <c r="CB701" s="180"/>
      <c r="CC701" s="180"/>
      <c r="CD701" s="180"/>
      <c r="CE701" s="180"/>
      <c r="CF701" s="180"/>
      <c r="CG701" s="180"/>
      <c r="CH701" s="180"/>
      <c r="CI701" s="180"/>
      <c r="CJ701" s="180"/>
      <c r="CK701" s="180"/>
      <c r="CL701" s="180"/>
      <c r="CM701" s="180"/>
      <c r="CN701" s="180"/>
      <c r="CO701" s="180"/>
      <c r="CP701" s="180"/>
      <c r="CQ701" s="180"/>
      <c r="CR701" s="186"/>
      <c r="CS701" s="186"/>
    </row>
    <row r="702">
      <c r="A702" s="186"/>
      <c r="B702" s="186"/>
      <c r="C702" s="347"/>
      <c r="D702" s="180"/>
      <c r="E702" s="186"/>
      <c r="F702" s="180"/>
      <c r="G702" s="180"/>
      <c r="H702" s="180"/>
      <c r="I702" s="180"/>
      <c r="J702" s="180"/>
      <c r="K702" s="180"/>
      <c r="L702" s="180"/>
      <c r="M702" s="180"/>
      <c r="N702" s="180"/>
      <c r="O702" s="180"/>
      <c r="P702" s="180"/>
      <c r="Q702" s="180"/>
      <c r="R702" s="180"/>
      <c r="S702" s="180"/>
      <c r="T702" s="180"/>
      <c r="U702" s="180"/>
      <c r="V702" s="180"/>
      <c r="W702" s="180"/>
      <c r="X702" s="180"/>
      <c r="Y702" s="180"/>
      <c r="Z702" s="180"/>
      <c r="AA702" s="180"/>
      <c r="AB702" s="180"/>
      <c r="AC702" s="180"/>
      <c r="AD702" s="180"/>
      <c r="AE702" s="180"/>
      <c r="AF702" s="180"/>
      <c r="AG702" s="180"/>
      <c r="AH702" s="180"/>
      <c r="AI702" s="180"/>
      <c r="AJ702" s="180"/>
      <c r="AK702" s="180"/>
      <c r="AL702" s="180"/>
      <c r="AM702" s="180"/>
      <c r="AN702" s="180"/>
      <c r="AO702" s="180"/>
      <c r="AP702" s="180"/>
      <c r="AQ702" s="180"/>
      <c r="AR702" s="180"/>
      <c r="AS702" s="180"/>
      <c r="AT702" s="180"/>
      <c r="AU702" s="180"/>
      <c r="AV702" s="180"/>
      <c r="AW702" s="180"/>
      <c r="AX702" s="180"/>
      <c r="AY702" s="180"/>
      <c r="AZ702" s="180"/>
      <c r="BA702" s="180"/>
      <c r="BB702" s="180"/>
      <c r="BC702" s="180"/>
      <c r="BD702" s="180"/>
      <c r="BE702" s="180"/>
      <c r="BF702" s="180"/>
      <c r="BG702" s="180"/>
      <c r="BH702" s="180"/>
      <c r="BI702" s="180"/>
      <c r="BJ702" s="180"/>
      <c r="BK702" s="180"/>
      <c r="BL702" s="180"/>
      <c r="BM702" s="180"/>
      <c r="BN702" s="180"/>
      <c r="BO702" s="180"/>
      <c r="BP702" s="180"/>
      <c r="BQ702" s="180"/>
      <c r="BR702" s="180"/>
      <c r="BS702" s="180"/>
      <c r="BT702" s="180"/>
      <c r="BU702" s="180"/>
      <c r="BV702" s="180"/>
      <c r="BW702" s="180"/>
      <c r="BX702" s="180"/>
      <c r="BY702" s="180"/>
      <c r="BZ702" s="180"/>
      <c r="CA702" s="180"/>
      <c r="CB702" s="180"/>
      <c r="CC702" s="180"/>
      <c r="CD702" s="180"/>
      <c r="CE702" s="180"/>
      <c r="CF702" s="180"/>
      <c r="CG702" s="180"/>
      <c r="CH702" s="180"/>
      <c r="CI702" s="180"/>
      <c r="CJ702" s="180"/>
      <c r="CK702" s="180"/>
      <c r="CL702" s="180"/>
      <c r="CM702" s="180"/>
      <c r="CN702" s="180"/>
      <c r="CO702" s="180"/>
      <c r="CP702" s="180"/>
      <c r="CQ702" s="180"/>
      <c r="CR702" s="186"/>
      <c r="CS702" s="186"/>
    </row>
    <row r="703">
      <c r="A703" s="186"/>
      <c r="B703" s="186"/>
      <c r="C703" s="347"/>
      <c r="D703" s="180"/>
      <c r="E703" s="186"/>
      <c r="F703" s="180"/>
      <c r="G703" s="180"/>
      <c r="H703" s="180"/>
      <c r="I703" s="180"/>
      <c r="J703" s="180"/>
      <c r="K703" s="180"/>
      <c r="L703" s="180"/>
      <c r="M703" s="180"/>
      <c r="N703" s="180"/>
      <c r="O703" s="180"/>
      <c r="P703" s="180"/>
      <c r="Q703" s="180"/>
      <c r="R703" s="180"/>
      <c r="S703" s="180"/>
      <c r="T703" s="180"/>
      <c r="U703" s="180"/>
      <c r="V703" s="180"/>
      <c r="W703" s="180"/>
      <c r="X703" s="180"/>
      <c r="Y703" s="180"/>
      <c r="Z703" s="180"/>
      <c r="AA703" s="180"/>
      <c r="AB703" s="180"/>
      <c r="AC703" s="180"/>
      <c r="AD703" s="180"/>
      <c r="AE703" s="180"/>
      <c r="AF703" s="180"/>
      <c r="AG703" s="180"/>
      <c r="AH703" s="180"/>
      <c r="AI703" s="180"/>
      <c r="AJ703" s="180"/>
      <c r="AK703" s="180"/>
      <c r="AL703" s="180"/>
      <c r="AM703" s="180"/>
      <c r="AN703" s="180"/>
      <c r="AO703" s="180"/>
      <c r="AP703" s="180"/>
      <c r="AQ703" s="180"/>
      <c r="AR703" s="180"/>
      <c r="AS703" s="180"/>
      <c r="AT703" s="180"/>
      <c r="AU703" s="180"/>
      <c r="AV703" s="180"/>
      <c r="AW703" s="180"/>
      <c r="AX703" s="180"/>
      <c r="AY703" s="180"/>
      <c r="AZ703" s="180"/>
      <c r="BA703" s="180"/>
      <c r="BB703" s="180"/>
      <c r="BC703" s="180"/>
      <c r="BD703" s="180"/>
      <c r="BE703" s="180"/>
      <c r="BF703" s="180"/>
      <c r="BG703" s="180"/>
      <c r="BH703" s="180"/>
      <c r="BI703" s="180"/>
      <c r="BJ703" s="180"/>
      <c r="BK703" s="180"/>
      <c r="BL703" s="180"/>
      <c r="BM703" s="180"/>
      <c r="BN703" s="180"/>
      <c r="BO703" s="180"/>
      <c r="BP703" s="180"/>
      <c r="BQ703" s="180"/>
      <c r="BR703" s="180"/>
      <c r="BS703" s="180"/>
      <c r="BT703" s="180"/>
      <c r="BU703" s="180"/>
      <c r="BV703" s="180"/>
      <c r="BW703" s="180"/>
      <c r="BX703" s="180"/>
      <c r="BY703" s="180"/>
      <c r="BZ703" s="180"/>
      <c r="CA703" s="180"/>
      <c r="CB703" s="180"/>
      <c r="CC703" s="180"/>
      <c r="CD703" s="180"/>
      <c r="CE703" s="180"/>
      <c r="CF703" s="180"/>
      <c r="CG703" s="180"/>
      <c r="CH703" s="180"/>
      <c r="CI703" s="180"/>
      <c r="CJ703" s="180"/>
      <c r="CK703" s="180"/>
      <c r="CL703" s="180"/>
      <c r="CM703" s="180"/>
      <c r="CN703" s="180"/>
      <c r="CO703" s="180"/>
      <c r="CP703" s="180"/>
      <c r="CQ703" s="180"/>
      <c r="CR703" s="186"/>
      <c r="CS703" s="186"/>
    </row>
    <row r="704">
      <c r="A704" s="186"/>
      <c r="B704" s="186"/>
      <c r="C704" s="347"/>
      <c r="D704" s="180"/>
      <c r="E704" s="186"/>
      <c r="F704" s="180"/>
      <c r="G704" s="180"/>
      <c r="H704" s="180"/>
      <c r="I704" s="180"/>
      <c r="J704" s="180"/>
      <c r="K704" s="180"/>
      <c r="L704" s="180"/>
      <c r="M704" s="180"/>
      <c r="N704" s="180"/>
      <c r="O704" s="180"/>
      <c r="P704" s="180"/>
      <c r="Q704" s="180"/>
      <c r="R704" s="180"/>
      <c r="S704" s="180"/>
      <c r="T704" s="180"/>
      <c r="U704" s="180"/>
      <c r="V704" s="180"/>
      <c r="W704" s="180"/>
      <c r="X704" s="180"/>
      <c r="Y704" s="180"/>
      <c r="Z704" s="180"/>
      <c r="AA704" s="180"/>
      <c r="AB704" s="180"/>
      <c r="AC704" s="180"/>
      <c r="AD704" s="180"/>
      <c r="AE704" s="180"/>
      <c r="AF704" s="180"/>
      <c r="AG704" s="180"/>
      <c r="AH704" s="180"/>
      <c r="AI704" s="180"/>
      <c r="AJ704" s="180"/>
      <c r="AK704" s="180"/>
      <c r="AL704" s="180"/>
      <c r="AM704" s="180"/>
      <c r="AN704" s="180"/>
      <c r="AO704" s="180"/>
      <c r="AP704" s="180"/>
      <c r="AQ704" s="180"/>
      <c r="AR704" s="180"/>
      <c r="AS704" s="180"/>
      <c r="AT704" s="180"/>
      <c r="AU704" s="180"/>
      <c r="AV704" s="180"/>
      <c r="AW704" s="180"/>
      <c r="AX704" s="180"/>
      <c r="AY704" s="180"/>
      <c r="AZ704" s="180"/>
      <c r="BA704" s="180"/>
      <c r="BB704" s="180"/>
      <c r="BC704" s="180"/>
      <c r="BD704" s="180"/>
      <c r="BE704" s="180"/>
      <c r="BF704" s="180"/>
      <c r="BG704" s="180"/>
      <c r="BH704" s="180"/>
      <c r="BI704" s="180"/>
      <c r="BJ704" s="180"/>
      <c r="BK704" s="180"/>
      <c r="BL704" s="180"/>
      <c r="BM704" s="180"/>
      <c r="BN704" s="180"/>
      <c r="BO704" s="180"/>
      <c r="BP704" s="180"/>
      <c r="BQ704" s="180"/>
      <c r="BR704" s="180"/>
      <c r="BS704" s="180"/>
      <c r="BT704" s="180"/>
      <c r="BU704" s="180"/>
      <c r="BV704" s="180"/>
      <c r="BW704" s="180"/>
      <c r="BX704" s="180"/>
      <c r="BY704" s="180"/>
      <c r="BZ704" s="180"/>
      <c r="CA704" s="180"/>
      <c r="CB704" s="180"/>
      <c r="CC704" s="180"/>
      <c r="CD704" s="180"/>
      <c r="CE704" s="180"/>
      <c r="CF704" s="180"/>
      <c r="CG704" s="180"/>
      <c r="CH704" s="180"/>
      <c r="CI704" s="180"/>
      <c r="CJ704" s="180"/>
      <c r="CK704" s="180"/>
      <c r="CL704" s="180"/>
      <c r="CM704" s="180"/>
      <c r="CN704" s="180"/>
      <c r="CO704" s="180"/>
      <c r="CP704" s="180"/>
      <c r="CQ704" s="180"/>
      <c r="CR704" s="186"/>
      <c r="CS704" s="186"/>
    </row>
    <row r="705">
      <c r="A705" s="186"/>
      <c r="B705" s="186"/>
      <c r="C705" s="347"/>
      <c r="D705" s="180"/>
      <c r="E705" s="186"/>
      <c r="F705" s="180"/>
      <c r="G705" s="180"/>
      <c r="H705" s="180"/>
      <c r="I705" s="180"/>
      <c r="J705" s="180"/>
      <c r="K705" s="180"/>
      <c r="L705" s="180"/>
      <c r="M705" s="180"/>
      <c r="N705" s="180"/>
      <c r="O705" s="180"/>
      <c r="P705" s="180"/>
      <c r="Q705" s="180"/>
      <c r="R705" s="180"/>
      <c r="S705" s="180"/>
      <c r="T705" s="180"/>
      <c r="U705" s="180"/>
      <c r="V705" s="180"/>
      <c r="W705" s="180"/>
      <c r="X705" s="180"/>
      <c r="Y705" s="180"/>
      <c r="Z705" s="180"/>
      <c r="AA705" s="180"/>
      <c r="AB705" s="180"/>
      <c r="AC705" s="180"/>
      <c r="AD705" s="180"/>
      <c r="AE705" s="180"/>
      <c r="AF705" s="180"/>
      <c r="AG705" s="180"/>
      <c r="AH705" s="180"/>
      <c r="AI705" s="180"/>
      <c r="AJ705" s="180"/>
      <c r="AK705" s="180"/>
      <c r="AL705" s="180"/>
      <c r="AM705" s="180"/>
      <c r="AN705" s="180"/>
      <c r="AO705" s="180"/>
      <c r="AP705" s="180"/>
      <c r="AQ705" s="180"/>
      <c r="AR705" s="180"/>
      <c r="AS705" s="180"/>
      <c r="AT705" s="180"/>
      <c r="AU705" s="180"/>
      <c r="AV705" s="180"/>
      <c r="AW705" s="180"/>
      <c r="AX705" s="180"/>
      <c r="AY705" s="180"/>
      <c r="AZ705" s="180"/>
      <c r="BA705" s="180"/>
      <c r="BB705" s="180"/>
      <c r="BC705" s="180"/>
      <c r="BD705" s="180"/>
      <c r="BE705" s="180"/>
      <c r="BF705" s="180"/>
      <c r="BG705" s="180"/>
      <c r="BH705" s="180"/>
      <c r="BI705" s="180"/>
      <c r="BJ705" s="180"/>
      <c r="BK705" s="180"/>
      <c r="BL705" s="180"/>
      <c r="BM705" s="180"/>
      <c r="BN705" s="180"/>
      <c r="BO705" s="180"/>
      <c r="BP705" s="180"/>
      <c r="BQ705" s="180"/>
      <c r="BR705" s="180"/>
      <c r="BS705" s="180"/>
      <c r="BT705" s="180"/>
      <c r="BU705" s="180"/>
      <c r="BV705" s="180"/>
      <c r="BW705" s="180"/>
      <c r="BX705" s="180"/>
      <c r="BY705" s="180"/>
      <c r="BZ705" s="180"/>
      <c r="CA705" s="180"/>
      <c r="CB705" s="180"/>
      <c r="CC705" s="180"/>
      <c r="CD705" s="180"/>
      <c r="CE705" s="180"/>
      <c r="CF705" s="180"/>
      <c r="CG705" s="180"/>
      <c r="CH705" s="180"/>
      <c r="CI705" s="180"/>
      <c r="CJ705" s="180"/>
      <c r="CK705" s="180"/>
      <c r="CL705" s="180"/>
      <c r="CM705" s="180"/>
      <c r="CN705" s="180"/>
      <c r="CO705" s="180"/>
      <c r="CP705" s="180"/>
      <c r="CQ705" s="180"/>
      <c r="CR705" s="186"/>
      <c r="CS705" s="186"/>
    </row>
    <row r="706">
      <c r="A706" s="186"/>
      <c r="B706" s="186"/>
      <c r="C706" s="347"/>
      <c r="D706" s="180"/>
      <c r="E706" s="186"/>
      <c r="F706" s="180"/>
      <c r="G706" s="180"/>
      <c r="H706" s="180"/>
      <c r="I706" s="180"/>
      <c r="J706" s="180"/>
      <c r="K706" s="180"/>
      <c r="L706" s="180"/>
      <c r="M706" s="180"/>
      <c r="N706" s="180"/>
      <c r="O706" s="180"/>
      <c r="P706" s="180"/>
      <c r="Q706" s="180"/>
      <c r="R706" s="180"/>
      <c r="S706" s="180"/>
      <c r="T706" s="180"/>
      <c r="U706" s="180"/>
      <c r="V706" s="180"/>
      <c r="W706" s="180"/>
      <c r="X706" s="180"/>
      <c r="Y706" s="180"/>
      <c r="Z706" s="180"/>
      <c r="AA706" s="180"/>
      <c r="AB706" s="180"/>
      <c r="AC706" s="180"/>
      <c r="AD706" s="180"/>
      <c r="AE706" s="180"/>
      <c r="AF706" s="180"/>
      <c r="AG706" s="180"/>
      <c r="AH706" s="180"/>
      <c r="AI706" s="180"/>
      <c r="AJ706" s="180"/>
      <c r="AK706" s="180"/>
      <c r="AL706" s="180"/>
      <c r="AM706" s="180"/>
      <c r="AN706" s="180"/>
      <c r="AO706" s="180"/>
      <c r="AP706" s="180"/>
      <c r="AQ706" s="180"/>
      <c r="AR706" s="180"/>
      <c r="AS706" s="180"/>
      <c r="AT706" s="180"/>
      <c r="AU706" s="180"/>
      <c r="AV706" s="180"/>
      <c r="AW706" s="180"/>
      <c r="AX706" s="180"/>
      <c r="AY706" s="180"/>
      <c r="AZ706" s="180"/>
      <c r="BA706" s="180"/>
      <c r="BB706" s="180"/>
      <c r="BC706" s="180"/>
      <c r="BD706" s="180"/>
      <c r="BE706" s="180"/>
      <c r="BF706" s="180"/>
      <c r="BG706" s="180"/>
      <c r="BH706" s="180"/>
      <c r="BI706" s="180"/>
      <c r="BJ706" s="180"/>
      <c r="BK706" s="180"/>
      <c r="BL706" s="180"/>
      <c r="BM706" s="180"/>
      <c r="BN706" s="180"/>
      <c r="BO706" s="180"/>
      <c r="BP706" s="180"/>
      <c r="BQ706" s="180"/>
      <c r="BR706" s="180"/>
      <c r="BS706" s="180"/>
      <c r="BT706" s="180"/>
      <c r="BU706" s="180"/>
      <c r="BV706" s="180"/>
      <c r="BW706" s="180"/>
      <c r="BX706" s="180"/>
      <c r="BY706" s="180"/>
      <c r="BZ706" s="180"/>
      <c r="CA706" s="180"/>
      <c r="CB706" s="180"/>
      <c r="CC706" s="180"/>
      <c r="CD706" s="180"/>
      <c r="CE706" s="180"/>
      <c r="CF706" s="180"/>
      <c r="CG706" s="180"/>
      <c r="CH706" s="180"/>
      <c r="CI706" s="180"/>
      <c r="CJ706" s="180"/>
      <c r="CK706" s="180"/>
      <c r="CL706" s="180"/>
      <c r="CM706" s="180"/>
      <c r="CN706" s="180"/>
      <c r="CO706" s="180"/>
      <c r="CP706" s="180"/>
      <c r="CQ706" s="180"/>
      <c r="CR706" s="186"/>
      <c r="CS706" s="186"/>
    </row>
    <row r="707">
      <c r="A707" s="186"/>
      <c r="B707" s="186"/>
      <c r="C707" s="347"/>
      <c r="D707" s="180"/>
      <c r="E707" s="186"/>
      <c r="F707" s="180"/>
      <c r="G707" s="180"/>
      <c r="H707" s="180"/>
      <c r="I707" s="180"/>
      <c r="J707" s="180"/>
      <c r="K707" s="180"/>
      <c r="L707" s="180"/>
      <c r="M707" s="180"/>
      <c r="N707" s="180"/>
      <c r="O707" s="180"/>
      <c r="P707" s="180"/>
      <c r="Q707" s="180"/>
      <c r="R707" s="180"/>
      <c r="S707" s="180"/>
      <c r="T707" s="180"/>
      <c r="U707" s="180"/>
      <c r="V707" s="180"/>
      <c r="W707" s="180"/>
      <c r="X707" s="180"/>
      <c r="Y707" s="180"/>
      <c r="Z707" s="180"/>
      <c r="AA707" s="180"/>
      <c r="AB707" s="180"/>
      <c r="AC707" s="180"/>
      <c r="AD707" s="180"/>
      <c r="AE707" s="180"/>
      <c r="AF707" s="180"/>
      <c r="AG707" s="180"/>
      <c r="AH707" s="180"/>
      <c r="AI707" s="180"/>
      <c r="AJ707" s="180"/>
      <c r="AK707" s="180"/>
      <c r="AL707" s="180"/>
      <c r="AM707" s="180"/>
      <c r="AN707" s="180"/>
      <c r="AO707" s="180"/>
      <c r="AP707" s="180"/>
      <c r="AQ707" s="180"/>
      <c r="AR707" s="180"/>
      <c r="AS707" s="180"/>
      <c r="AT707" s="180"/>
      <c r="AU707" s="180"/>
      <c r="AV707" s="180"/>
      <c r="AW707" s="180"/>
      <c r="AX707" s="180"/>
      <c r="AY707" s="180"/>
      <c r="AZ707" s="180"/>
      <c r="BA707" s="180"/>
      <c r="BB707" s="180"/>
      <c r="BC707" s="180"/>
      <c r="BD707" s="180"/>
      <c r="BE707" s="180"/>
      <c r="BF707" s="180"/>
      <c r="BG707" s="180"/>
      <c r="BH707" s="180"/>
      <c r="BI707" s="180"/>
      <c r="BJ707" s="180"/>
      <c r="BK707" s="180"/>
      <c r="BL707" s="180"/>
      <c r="BM707" s="180"/>
      <c r="BN707" s="180"/>
      <c r="BO707" s="180"/>
      <c r="BP707" s="180"/>
      <c r="BQ707" s="180"/>
      <c r="BR707" s="180"/>
      <c r="BS707" s="180"/>
      <c r="BT707" s="180"/>
      <c r="BU707" s="180"/>
      <c r="BV707" s="180"/>
      <c r="BW707" s="180"/>
      <c r="BX707" s="180"/>
      <c r="BY707" s="180"/>
      <c r="BZ707" s="180"/>
      <c r="CA707" s="180"/>
      <c r="CB707" s="180"/>
      <c r="CC707" s="180"/>
      <c r="CD707" s="180"/>
      <c r="CE707" s="180"/>
      <c r="CF707" s="180"/>
      <c r="CG707" s="180"/>
      <c r="CH707" s="180"/>
      <c r="CI707" s="180"/>
      <c r="CJ707" s="180"/>
      <c r="CK707" s="180"/>
      <c r="CL707" s="180"/>
      <c r="CM707" s="180"/>
      <c r="CN707" s="180"/>
      <c r="CO707" s="180"/>
      <c r="CP707" s="180"/>
      <c r="CQ707" s="180"/>
      <c r="CR707" s="186"/>
      <c r="CS707" s="186"/>
    </row>
    <row r="708">
      <c r="A708" s="186"/>
      <c r="B708" s="186"/>
      <c r="C708" s="347"/>
      <c r="D708" s="180"/>
      <c r="E708" s="186"/>
      <c r="F708" s="180"/>
      <c r="G708" s="180"/>
      <c r="H708" s="180"/>
      <c r="I708" s="180"/>
      <c r="J708" s="180"/>
      <c r="K708" s="180"/>
      <c r="L708" s="180"/>
      <c r="M708" s="180"/>
      <c r="N708" s="180"/>
      <c r="O708" s="180"/>
      <c r="P708" s="180"/>
      <c r="Q708" s="180"/>
      <c r="R708" s="180"/>
      <c r="S708" s="180"/>
      <c r="T708" s="180"/>
      <c r="U708" s="180"/>
      <c r="V708" s="180"/>
      <c r="W708" s="180"/>
      <c r="X708" s="180"/>
      <c r="Y708" s="180"/>
      <c r="Z708" s="180"/>
      <c r="AA708" s="180"/>
      <c r="AB708" s="180"/>
      <c r="AC708" s="180"/>
      <c r="AD708" s="180"/>
      <c r="AE708" s="180"/>
      <c r="AF708" s="180"/>
      <c r="AG708" s="180"/>
      <c r="AH708" s="180"/>
      <c r="AI708" s="180"/>
      <c r="AJ708" s="180"/>
      <c r="AK708" s="180"/>
      <c r="AL708" s="180"/>
      <c r="AM708" s="180"/>
      <c r="AN708" s="180"/>
      <c r="AO708" s="180"/>
      <c r="AP708" s="180"/>
      <c r="AQ708" s="180"/>
      <c r="AR708" s="180"/>
      <c r="AS708" s="180"/>
      <c r="AT708" s="180"/>
      <c r="AU708" s="180"/>
      <c r="AV708" s="180"/>
      <c r="AW708" s="180"/>
      <c r="AX708" s="180"/>
      <c r="AY708" s="180"/>
      <c r="AZ708" s="180"/>
      <c r="BA708" s="180"/>
      <c r="BB708" s="180"/>
      <c r="BC708" s="180"/>
      <c r="BD708" s="180"/>
      <c r="BE708" s="180"/>
      <c r="BF708" s="180"/>
      <c r="BG708" s="180"/>
      <c r="BH708" s="180"/>
      <c r="BI708" s="180"/>
      <c r="BJ708" s="180"/>
      <c r="BK708" s="180"/>
      <c r="BL708" s="180"/>
      <c r="BM708" s="180"/>
      <c r="BN708" s="180"/>
      <c r="BO708" s="180"/>
      <c r="BP708" s="180"/>
      <c r="BQ708" s="180"/>
      <c r="BR708" s="180"/>
      <c r="BS708" s="180"/>
      <c r="BT708" s="180"/>
      <c r="BU708" s="180"/>
      <c r="BV708" s="180"/>
      <c r="BW708" s="180"/>
      <c r="BX708" s="180"/>
      <c r="BY708" s="180"/>
      <c r="BZ708" s="180"/>
      <c r="CA708" s="180"/>
      <c r="CB708" s="180"/>
      <c r="CC708" s="180"/>
      <c r="CD708" s="180"/>
      <c r="CE708" s="180"/>
      <c r="CF708" s="180"/>
      <c r="CG708" s="180"/>
      <c r="CH708" s="180"/>
      <c r="CI708" s="180"/>
      <c r="CJ708" s="180"/>
      <c r="CK708" s="180"/>
      <c r="CL708" s="180"/>
      <c r="CM708" s="180"/>
      <c r="CN708" s="180"/>
      <c r="CO708" s="180"/>
      <c r="CP708" s="180"/>
      <c r="CQ708" s="180"/>
      <c r="CR708" s="186"/>
      <c r="CS708" s="186"/>
    </row>
    <row r="709">
      <c r="A709" s="186"/>
      <c r="B709" s="186"/>
      <c r="C709" s="347"/>
      <c r="D709" s="180"/>
      <c r="E709" s="186"/>
      <c r="F709" s="180"/>
      <c r="G709" s="180"/>
      <c r="H709" s="180"/>
      <c r="I709" s="180"/>
      <c r="J709" s="180"/>
      <c r="K709" s="180"/>
      <c r="L709" s="180"/>
      <c r="M709" s="180"/>
      <c r="N709" s="180"/>
      <c r="O709" s="180"/>
      <c r="P709" s="180"/>
      <c r="Q709" s="180"/>
      <c r="R709" s="180"/>
      <c r="S709" s="180"/>
      <c r="T709" s="180"/>
      <c r="U709" s="180"/>
      <c r="V709" s="180"/>
      <c r="W709" s="180"/>
      <c r="X709" s="180"/>
      <c r="Y709" s="180"/>
      <c r="Z709" s="180"/>
      <c r="AA709" s="180"/>
      <c r="AB709" s="180"/>
      <c r="AC709" s="180"/>
      <c r="AD709" s="180"/>
      <c r="AE709" s="180"/>
      <c r="AF709" s="180"/>
      <c r="AG709" s="180"/>
      <c r="AH709" s="180"/>
      <c r="AI709" s="180"/>
      <c r="AJ709" s="180"/>
      <c r="AK709" s="180"/>
      <c r="AL709" s="180"/>
      <c r="AM709" s="180"/>
      <c r="AN709" s="180"/>
      <c r="AO709" s="180"/>
      <c r="AP709" s="180"/>
      <c r="AQ709" s="180"/>
      <c r="AR709" s="180"/>
      <c r="AS709" s="180"/>
      <c r="AT709" s="180"/>
      <c r="AU709" s="180"/>
      <c r="AV709" s="180"/>
      <c r="AW709" s="180"/>
      <c r="AX709" s="180"/>
      <c r="AY709" s="180"/>
      <c r="AZ709" s="180"/>
      <c r="BA709" s="180"/>
      <c r="BB709" s="180"/>
      <c r="BC709" s="180"/>
      <c r="BD709" s="180"/>
      <c r="BE709" s="180"/>
      <c r="BF709" s="180"/>
      <c r="BG709" s="180"/>
      <c r="BH709" s="180"/>
      <c r="BI709" s="180"/>
      <c r="BJ709" s="180"/>
      <c r="BK709" s="180"/>
      <c r="BL709" s="180"/>
      <c r="BM709" s="180"/>
      <c r="BN709" s="180"/>
      <c r="BO709" s="180"/>
      <c r="BP709" s="180"/>
      <c r="BQ709" s="180"/>
      <c r="BR709" s="180"/>
      <c r="BS709" s="180"/>
      <c r="BT709" s="180"/>
      <c r="BU709" s="180"/>
      <c r="BV709" s="180"/>
      <c r="BW709" s="180"/>
      <c r="BX709" s="180"/>
      <c r="BY709" s="180"/>
      <c r="BZ709" s="180"/>
      <c r="CA709" s="180"/>
      <c r="CB709" s="180"/>
      <c r="CC709" s="180"/>
      <c r="CD709" s="180"/>
      <c r="CE709" s="180"/>
      <c r="CF709" s="180"/>
      <c r="CG709" s="180"/>
      <c r="CH709" s="180"/>
      <c r="CI709" s="180"/>
      <c r="CJ709" s="180"/>
      <c r="CK709" s="180"/>
      <c r="CL709" s="180"/>
      <c r="CM709" s="180"/>
      <c r="CN709" s="180"/>
      <c r="CO709" s="180"/>
      <c r="CP709" s="180"/>
      <c r="CQ709" s="180"/>
      <c r="CR709" s="186"/>
      <c r="CS709" s="186"/>
    </row>
    <row r="710">
      <c r="A710" s="186"/>
      <c r="B710" s="186"/>
      <c r="C710" s="347"/>
      <c r="D710" s="180"/>
      <c r="E710" s="186"/>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c r="AG710" s="180"/>
      <c r="AH710" s="180"/>
      <c r="AI710" s="180"/>
      <c r="AJ710" s="180"/>
      <c r="AK710" s="180"/>
      <c r="AL710" s="180"/>
      <c r="AM710" s="180"/>
      <c r="AN710" s="180"/>
      <c r="AO710" s="180"/>
      <c r="AP710" s="180"/>
      <c r="AQ710" s="180"/>
      <c r="AR710" s="180"/>
      <c r="AS710" s="180"/>
      <c r="AT710" s="180"/>
      <c r="AU710" s="180"/>
      <c r="AV710" s="180"/>
      <c r="AW710" s="180"/>
      <c r="AX710" s="180"/>
      <c r="AY710" s="180"/>
      <c r="AZ710" s="180"/>
      <c r="BA710" s="180"/>
      <c r="BB710" s="180"/>
      <c r="BC710" s="180"/>
      <c r="BD710" s="180"/>
      <c r="BE710" s="180"/>
      <c r="BF710" s="180"/>
      <c r="BG710" s="180"/>
      <c r="BH710" s="180"/>
      <c r="BI710" s="180"/>
      <c r="BJ710" s="180"/>
      <c r="BK710" s="180"/>
      <c r="BL710" s="180"/>
      <c r="BM710" s="180"/>
      <c r="BN710" s="180"/>
      <c r="BO710" s="180"/>
      <c r="BP710" s="180"/>
      <c r="BQ710" s="180"/>
      <c r="BR710" s="180"/>
      <c r="BS710" s="180"/>
      <c r="BT710" s="180"/>
      <c r="BU710" s="180"/>
      <c r="BV710" s="180"/>
      <c r="BW710" s="180"/>
      <c r="BX710" s="180"/>
      <c r="BY710" s="180"/>
      <c r="BZ710" s="180"/>
      <c r="CA710" s="180"/>
      <c r="CB710" s="180"/>
      <c r="CC710" s="180"/>
      <c r="CD710" s="180"/>
      <c r="CE710" s="180"/>
      <c r="CF710" s="180"/>
      <c r="CG710" s="180"/>
      <c r="CH710" s="180"/>
      <c r="CI710" s="180"/>
      <c r="CJ710" s="180"/>
      <c r="CK710" s="180"/>
      <c r="CL710" s="180"/>
      <c r="CM710" s="180"/>
      <c r="CN710" s="180"/>
      <c r="CO710" s="180"/>
      <c r="CP710" s="180"/>
      <c r="CQ710" s="180"/>
      <c r="CR710" s="186"/>
      <c r="CS710" s="186"/>
    </row>
    <row r="711">
      <c r="A711" s="186"/>
      <c r="B711" s="186"/>
      <c r="C711" s="347"/>
      <c r="D711" s="180"/>
      <c r="E711" s="186"/>
      <c r="F711" s="180"/>
      <c r="G711" s="180"/>
      <c r="H711" s="180"/>
      <c r="I711" s="180"/>
      <c r="J711" s="180"/>
      <c r="K711" s="180"/>
      <c r="L711" s="180"/>
      <c r="M711" s="180"/>
      <c r="N711" s="180"/>
      <c r="O711" s="180"/>
      <c r="P711" s="180"/>
      <c r="Q711" s="180"/>
      <c r="R711" s="180"/>
      <c r="S711" s="180"/>
      <c r="T711" s="180"/>
      <c r="U711" s="180"/>
      <c r="V711" s="180"/>
      <c r="W711" s="180"/>
      <c r="X711" s="180"/>
      <c r="Y711" s="180"/>
      <c r="Z711" s="180"/>
      <c r="AA711" s="180"/>
      <c r="AB711" s="180"/>
      <c r="AC711" s="180"/>
      <c r="AD711" s="180"/>
      <c r="AE711" s="180"/>
      <c r="AF711" s="180"/>
      <c r="AG711" s="180"/>
      <c r="AH711" s="180"/>
      <c r="AI711" s="180"/>
      <c r="AJ711" s="180"/>
      <c r="AK711" s="180"/>
      <c r="AL711" s="180"/>
      <c r="AM711" s="180"/>
      <c r="AN711" s="180"/>
      <c r="AO711" s="180"/>
      <c r="AP711" s="180"/>
      <c r="AQ711" s="180"/>
      <c r="AR711" s="180"/>
      <c r="AS711" s="180"/>
      <c r="AT711" s="180"/>
      <c r="AU711" s="180"/>
      <c r="AV711" s="180"/>
      <c r="AW711" s="180"/>
      <c r="AX711" s="180"/>
      <c r="AY711" s="180"/>
      <c r="AZ711" s="180"/>
      <c r="BA711" s="180"/>
      <c r="BB711" s="180"/>
      <c r="BC711" s="180"/>
      <c r="BD711" s="180"/>
      <c r="BE711" s="180"/>
      <c r="BF711" s="180"/>
      <c r="BG711" s="180"/>
      <c r="BH711" s="180"/>
      <c r="BI711" s="180"/>
      <c r="BJ711" s="180"/>
      <c r="BK711" s="180"/>
      <c r="BL711" s="180"/>
      <c r="BM711" s="180"/>
      <c r="BN711" s="180"/>
      <c r="BO711" s="180"/>
      <c r="BP711" s="180"/>
      <c r="BQ711" s="180"/>
      <c r="BR711" s="180"/>
      <c r="BS711" s="180"/>
      <c r="BT711" s="180"/>
      <c r="BU711" s="180"/>
      <c r="BV711" s="180"/>
      <c r="BW711" s="180"/>
      <c r="BX711" s="180"/>
      <c r="BY711" s="180"/>
      <c r="BZ711" s="180"/>
      <c r="CA711" s="180"/>
      <c r="CB711" s="180"/>
      <c r="CC711" s="180"/>
      <c r="CD711" s="180"/>
      <c r="CE711" s="180"/>
      <c r="CF711" s="180"/>
      <c r="CG711" s="180"/>
      <c r="CH711" s="180"/>
      <c r="CI711" s="180"/>
      <c r="CJ711" s="180"/>
      <c r="CK711" s="180"/>
      <c r="CL711" s="180"/>
      <c r="CM711" s="180"/>
      <c r="CN711" s="180"/>
      <c r="CO711" s="180"/>
      <c r="CP711" s="180"/>
      <c r="CQ711" s="180"/>
      <c r="CR711" s="186"/>
      <c r="CS711" s="186"/>
    </row>
    <row r="712">
      <c r="A712" s="186"/>
      <c r="B712" s="186"/>
      <c r="C712" s="347"/>
      <c r="D712" s="180"/>
      <c r="E712" s="186"/>
      <c r="F712" s="180"/>
      <c r="G712" s="180"/>
      <c r="H712" s="180"/>
      <c r="I712" s="180"/>
      <c r="J712" s="180"/>
      <c r="K712" s="180"/>
      <c r="L712" s="180"/>
      <c r="M712" s="180"/>
      <c r="N712" s="180"/>
      <c r="O712" s="180"/>
      <c r="P712" s="180"/>
      <c r="Q712" s="180"/>
      <c r="R712" s="180"/>
      <c r="S712" s="180"/>
      <c r="T712" s="180"/>
      <c r="U712" s="180"/>
      <c r="V712" s="180"/>
      <c r="W712" s="180"/>
      <c r="X712" s="180"/>
      <c r="Y712" s="180"/>
      <c r="Z712" s="180"/>
      <c r="AA712" s="180"/>
      <c r="AB712" s="180"/>
      <c r="AC712" s="180"/>
      <c r="AD712" s="180"/>
      <c r="AE712" s="180"/>
      <c r="AF712" s="180"/>
      <c r="AG712" s="180"/>
      <c r="AH712" s="180"/>
      <c r="AI712" s="180"/>
      <c r="AJ712" s="180"/>
      <c r="AK712" s="180"/>
      <c r="AL712" s="180"/>
      <c r="AM712" s="180"/>
      <c r="AN712" s="180"/>
      <c r="AO712" s="180"/>
      <c r="AP712" s="180"/>
      <c r="AQ712" s="180"/>
      <c r="AR712" s="180"/>
      <c r="AS712" s="180"/>
      <c r="AT712" s="180"/>
      <c r="AU712" s="180"/>
      <c r="AV712" s="180"/>
      <c r="AW712" s="180"/>
      <c r="AX712" s="180"/>
      <c r="AY712" s="180"/>
      <c r="AZ712" s="180"/>
      <c r="BA712" s="180"/>
      <c r="BB712" s="180"/>
      <c r="BC712" s="180"/>
      <c r="BD712" s="180"/>
      <c r="BE712" s="180"/>
      <c r="BF712" s="180"/>
      <c r="BG712" s="180"/>
      <c r="BH712" s="180"/>
      <c r="BI712" s="180"/>
      <c r="BJ712" s="180"/>
      <c r="BK712" s="180"/>
      <c r="BL712" s="180"/>
      <c r="BM712" s="180"/>
      <c r="BN712" s="180"/>
      <c r="BO712" s="180"/>
      <c r="BP712" s="180"/>
      <c r="BQ712" s="180"/>
      <c r="BR712" s="180"/>
      <c r="BS712" s="180"/>
      <c r="BT712" s="180"/>
      <c r="BU712" s="180"/>
      <c r="BV712" s="180"/>
      <c r="BW712" s="180"/>
      <c r="BX712" s="180"/>
      <c r="BY712" s="180"/>
      <c r="BZ712" s="180"/>
      <c r="CA712" s="180"/>
      <c r="CB712" s="180"/>
      <c r="CC712" s="180"/>
      <c r="CD712" s="180"/>
      <c r="CE712" s="180"/>
      <c r="CF712" s="180"/>
      <c r="CG712" s="180"/>
      <c r="CH712" s="180"/>
      <c r="CI712" s="180"/>
      <c r="CJ712" s="180"/>
      <c r="CK712" s="180"/>
      <c r="CL712" s="180"/>
      <c r="CM712" s="180"/>
      <c r="CN712" s="180"/>
      <c r="CO712" s="180"/>
      <c r="CP712" s="180"/>
      <c r="CQ712" s="180"/>
      <c r="CR712" s="186"/>
      <c r="CS712" s="186"/>
    </row>
    <row r="713">
      <c r="A713" s="186"/>
      <c r="B713" s="186"/>
      <c r="C713" s="347"/>
      <c r="D713" s="180"/>
      <c r="E713" s="186"/>
      <c r="F713" s="180"/>
      <c r="G713" s="180"/>
      <c r="H713" s="180"/>
      <c r="I713" s="180"/>
      <c r="J713" s="180"/>
      <c r="K713" s="180"/>
      <c r="L713" s="180"/>
      <c r="M713" s="180"/>
      <c r="N713" s="180"/>
      <c r="O713" s="180"/>
      <c r="P713" s="180"/>
      <c r="Q713" s="180"/>
      <c r="R713" s="180"/>
      <c r="S713" s="180"/>
      <c r="T713" s="180"/>
      <c r="U713" s="180"/>
      <c r="V713" s="180"/>
      <c r="W713" s="180"/>
      <c r="X713" s="180"/>
      <c r="Y713" s="180"/>
      <c r="Z713" s="180"/>
      <c r="AA713" s="180"/>
      <c r="AB713" s="180"/>
      <c r="AC713" s="180"/>
      <c r="AD713" s="180"/>
      <c r="AE713" s="180"/>
      <c r="AF713" s="180"/>
      <c r="AG713" s="180"/>
      <c r="AH713" s="180"/>
      <c r="AI713" s="180"/>
      <c r="AJ713" s="180"/>
      <c r="AK713" s="180"/>
      <c r="AL713" s="180"/>
      <c r="AM713" s="180"/>
      <c r="AN713" s="180"/>
      <c r="AO713" s="180"/>
      <c r="AP713" s="180"/>
      <c r="AQ713" s="180"/>
      <c r="AR713" s="180"/>
      <c r="AS713" s="180"/>
      <c r="AT713" s="180"/>
      <c r="AU713" s="180"/>
      <c r="AV713" s="180"/>
      <c r="AW713" s="180"/>
      <c r="AX713" s="180"/>
      <c r="AY713" s="180"/>
      <c r="AZ713" s="180"/>
      <c r="BA713" s="180"/>
      <c r="BB713" s="180"/>
      <c r="BC713" s="180"/>
      <c r="BD713" s="180"/>
      <c r="BE713" s="180"/>
      <c r="BF713" s="180"/>
      <c r="BG713" s="180"/>
      <c r="BH713" s="180"/>
      <c r="BI713" s="180"/>
      <c r="BJ713" s="180"/>
      <c r="BK713" s="180"/>
      <c r="BL713" s="180"/>
      <c r="BM713" s="180"/>
      <c r="BN713" s="180"/>
      <c r="BO713" s="180"/>
      <c r="BP713" s="180"/>
      <c r="BQ713" s="180"/>
      <c r="BR713" s="180"/>
      <c r="BS713" s="180"/>
      <c r="BT713" s="180"/>
      <c r="BU713" s="180"/>
      <c r="BV713" s="180"/>
      <c r="BW713" s="180"/>
      <c r="BX713" s="180"/>
      <c r="BY713" s="180"/>
      <c r="BZ713" s="180"/>
      <c r="CA713" s="180"/>
      <c r="CB713" s="180"/>
      <c r="CC713" s="180"/>
      <c r="CD713" s="180"/>
      <c r="CE713" s="180"/>
      <c r="CF713" s="180"/>
      <c r="CG713" s="180"/>
      <c r="CH713" s="180"/>
      <c r="CI713" s="180"/>
      <c r="CJ713" s="180"/>
      <c r="CK713" s="180"/>
      <c r="CL713" s="180"/>
      <c r="CM713" s="180"/>
      <c r="CN713" s="180"/>
      <c r="CO713" s="180"/>
      <c r="CP713" s="180"/>
      <c r="CQ713" s="180"/>
      <c r="CR713" s="186"/>
      <c r="CS713" s="186"/>
    </row>
    <row r="714">
      <c r="A714" s="186"/>
      <c r="B714" s="186"/>
      <c r="C714" s="347"/>
      <c r="D714" s="180"/>
      <c r="E714" s="186"/>
      <c r="F714" s="180"/>
      <c r="G714" s="180"/>
      <c r="H714" s="180"/>
      <c r="I714" s="180"/>
      <c r="J714" s="180"/>
      <c r="K714" s="180"/>
      <c r="L714" s="180"/>
      <c r="M714" s="180"/>
      <c r="N714" s="180"/>
      <c r="O714" s="180"/>
      <c r="P714" s="180"/>
      <c r="Q714" s="180"/>
      <c r="R714" s="180"/>
      <c r="S714" s="180"/>
      <c r="T714" s="180"/>
      <c r="U714" s="180"/>
      <c r="V714" s="180"/>
      <c r="W714" s="180"/>
      <c r="X714" s="180"/>
      <c r="Y714" s="180"/>
      <c r="Z714" s="180"/>
      <c r="AA714" s="180"/>
      <c r="AB714" s="180"/>
      <c r="AC714" s="180"/>
      <c r="AD714" s="180"/>
      <c r="AE714" s="180"/>
      <c r="AF714" s="180"/>
      <c r="AG714" s="180"/>
      <c r="AH714" s="180"/>
      <c r="AI714" s="180"/>
      <c r="AJ714" s="180"/>
      <c r="AK714" s="180"/>
      <c r="AL714" s="180"/>
      <c r="AM714" s="180"/>
      <c r="AN714" s="180"/>
      <c r="AO714" s="180"/>
      <c r="AP714" s="180"/>
      <c r="AQ714" s="180"/>
      <c r="AR714" s="180"/>
      <c r="AS714" s="180"/>
      <c r="AT714" s="180"/>
      <c r="AU714" s="180"/>
      <c r="AV714" s="180"/>
      <c r="AW714" s="180"/>
      <c r="AX714" s="180"/>
      <c r="AY714" s="180"/>
      <c r="AZ714" s="180"/>
      <c r="BA714" s="180"/>
      <c r="BB714" s="180"/>
      <c r="BC714" s="180"/>
      <c r="BD714" s="180"/>
      <c r="BE714" s="180"/>
      <c r="BF714" s="180"/>
      <c r="BG714" s="180"/>
      <c r="BH714" s="180"/>
      <c r="BI714" s="180"/>
      <c r="BJ714" s="180"/>
      <c r="BK714" s="180"/>
      <c r="BL714" s="180"/>
      <c r="BM714" s="180"/>
      <c r="BN714" s="180"/>
      <c r="BO714" s="180"/>
      <c r="BP714" s="180"/>
      <c r="BQ714" s="180"/>
      <c r="BR714" s="180"/>
      <c r="BS714" s="180"/>
      <c r="BT714" s="180"/>
      <c r="BU714" s="180"/>
      <c r="BV714" s="180"/>
      <c r="BW714" s="180"/>
      <c r="BX714" s="180"/>
      <c r="BY714" s="180"/>
      <c r="BZ714" s="180"/>
      <c r="CA714" s="180"/>
      <c r="CB714" s="180"/>
      <c r="CC714" s="180"/>
      <c r="CD714" s="180"/>
      <c r="CE714" s="180"/>
      <c r="CF714" s="180"/>
      <c r="CG714" s="180"/>
      <c r="CH714" s="180"/>
      <c r="CI714" s="180"/>
      <c r="CJ714" s="180"/>
      <c r="CK714" s="180"/>
      <c r="CL714" s="180"/>
      <c r="CM714" s="180"/>
      <c r="CN714" s="180"/>
      <c r="CO714" s="180"/>
      <c r="CP714" s="180"/>
      <c r="CQ714" s="180"/>
      <c r="CR714" s="186"/>
      <c r="CS714" s="186"/>
    </row>
    <row r="715">
      <c r="A715" s="186"/>
      <c r="B715" s="186"/>
      <c r="C715" s="347"/>
      <c r="D715" s="180"/>
      <c r="E715" s="186"/>
      <c r="F715" s="180"/>
      <c r="G715" s="180"/>
      <c r="H715" s="180"/>
      <c r="I715" s="180"/>
      <c r="J715" s="180"/>
      <c r="K715" s="180"/>
      <c r="L715" s="180"/>
      <c r="M715" s="180"/>
      <c r="N715" s="180"/>
      <c r="O715" s="180"/>
      <c r="P715" s="180"/>
      <c r="Q715" s="180"/>
      <c r="R715" s="180"/>
      <c r="S715" s="180"/>
      <c r="T715" s="180"/>
      <c r="U715" s="180"/>
      <c r="V715" s="180"/>
      <c r="W715" s="180"/>
      <c r="X715" s="180"/>
      <c r="Y715" s="180"/>
      <c r="Z715" s="180"/>
      <c r="AA715" s="180"/>
      <c r="AB715" s="180"/>
      <c r="AC715" s="180"/>
      <c r="AD715" s="180"/>
      <c r="AE715" s="180"/>
      <c r="AF715" s="180"/>
      <c r="AG715" s="180"/>
      <c r="AH715" s="180"/>
      <c r="AI715" s="180"/>
      <c r="AJ715" s="180"/>
      <c r="AK715" s="180"/>
      <c r="AL715" s="180"/>
      <c r="AM715" s="180"/>
      <c r="AN715" s="180"/>
      <c r="AO715" s="180"/>
      <c r="AP715" s="180"/>
      <c r="AQ715" s="180"/>
      <c r="AR715" s="180"/>
      <c r="AS715" s="180"/>
      <c r="AT715" s="180"/>
      <c r="AU715" s="180"/>
      <c r="AV715" s="180"/>
      <c r="AW715" s="180"/>
      <c r="AX715" s="180"/>
      <c r="AY715" s="180"/>
      <c r="AZ715" s="180"/>
      <c r="BA715" s="180"/>
      <c r="BB715" s="180"/>
      <c r="BC715" s="180"/>
      <c r="BD715" s="180"/>
      <c r="BE715" s="180"/>
      <c r="BF715" s="180"/>
      <c r="BG715" s="180"/>
      <c r="BH715" s="180"/>
      <c r="BI715" s="180"/>
      <c r="BJ715" s="180"/>
      <c r="BK715" s="180"/>
      <c r="BL715" s="180"/>
      <c r="BM715" s="180"/>
      <c r="BN715" s="180"/>
      <c r="BO715" s="180"/>
      <c r="BP715" s="180"/>
      <c r="BQ715" s="180"/>
      <c r="BR715" s="180"/>
      <c r="BS715" s="180"/>
      <c r="BT715" s="180"/>
      <c r="BU715" s="180"/>
      <c r="BV715" s="180"/>
      <c r="BW715" s="180"/>
      <c r="BX715" s="180"/>
      <c r="BY715" s="180"/>
      <c r="BZ715" s="180"/>
      <c r="CA715" s="180"/>
      <c r="CB715" s="180"/>
      <c r="CC715" s="180"/>
      <c r="CD715" s="180"/>
      <c r="CE715" s="180"/>
      <c r="CF715" s="180"/>
      <c r="CG715" s="180"/>
      <c r="CH715" s="180"/>
      <c r="CI715" s="180"/>
      <c r="CJ715" s="180"/>
      <c r="CK715" s="180"/>
      <c r="CL715" s="180"/>
      <c r="CM715" s="180"/>
      <c r="CN715" s="180"/>
      <c r="CO715" s="180"/>
      <c r="CP715" s="180"/>
      <c r="CQ715" s="180"/>
      <c r="CR715" s="186"/>
      <c r="CS715" s="186"/>
    </row>
    <row r="716">
      <c r="A716" s="186"/>
      <c r="B716" s="186"/>
      <c r="C716" s="347"/>
      <c r="D716" s="180"/>
      <c r="E716" s="186"/>
      <c r="F716" s="180"/>
      <c r="G716" s="180"/>
      <c r="H716" s="180"/>
      <c r="I716" s="180"/>
      <c r="J716" s="180"/>
      <c r="K716" s="180"/>
      <c r="L716" s="180"/>
      <c r="M716" s="180"/>
      <c r="N716" s="180"/>
      <c r="O716" s="180"/>
      <c r="P716" s="180"/>
      <c r="Q716" s="180"/>
      <c r="R716" s="180"/>
      <c r="S716" s="180"/>
      <c r="T716" s="180"/>
      <c r="U716" s="180"/>
      <c r="V716" s="180"/>
      <c r="W716" s="180"/>
      <c r="X716" s="180"/>
      <c r="Y716" s="180"/>
      <c r="Z716" s="180"/>
      <c r="AA716" s="180"/>
      <c r="AB716" s="180"/>
      <c r="AC716" s="180"/>
      <c r="AD716" s="180"/>
      <c r="AE716" s="180"/>
      <c r="AF716" s="180"/>
      <c r="AG716" s="180"/>
      <c r="AH716" s="180"/>
      <c r="AI716" s="180"/>
      <c r="AJ716" s="180"/>
      <c r="AK716" s="180"/>
      <c r="AL716" s="180"/>
      <c r="AM716" s="180"/>
      <c r="AN716" s="180"/>
      <c r="AO716" s="180"/>
      <c r="AP716" s="180"/>
      <c r="AQ716" s="180"/>
      <c r="AR716" s="180"/>
      <c r="AS716" s="180"/>
      <c r="AT716" s="180"/>
      <c r="AU716" s="180"/>
      <c r="AV716" s="180"/>
      <c r="AW716" s="180"/>
      <c r="AX716" s="180"/>
      <c r="AY716" s="180"/>
      <c r="AZ716" s="180"/>
      <c r="BA716" s="180"/>
      <c r="BB716" s="180"/>
      <c r="BC716" s="180"/>
      <c r="BD716" s="180"/>
      <c r="BE716" s="180"/>
      <c r="BF716" s="180"/>
      <c r="BG716" s="180"/>
      <c r="BH716" s="180"/>
      <c r="BI716" s="180"/>
      <c r="BJ716" s="180"/>
      <c r="BK716" s="180"/>
      <c r="BL716" s="180"/>
      <c r="BM716" s="180"/>
      <c r="BN716" s="180"/>
      <c r="BO716" s="180"/>
      <c r="BP716" s="180"/>
      <c r="BQ716" s="180"/>
      <c r="BR716" s="180"/>
      <c r="BS716" s="180"/>
      <c r="BT716" s="180"/>
      <c r="BU716" s="180"/>
      <c r="BV716" s="180"/>
      <c r="BW716" s="180"/>
      <c r="BX716" s="180"/>
      <c r="BY716" s="180"/>
      <c r="BZ716" s="180"/>
      <c r="CA716" s="180"/>
      <c r="CB716" s="180"/>
      <c r="CC716" s="180"/>
      <c r="CD716" s="180"/>
      <c r="CE716" s="180"/>
      <c r="CF716" s="180"/>
      <c r="CG716" s="180"/>
      <c r="CH716" s="180"/>
      <c r="CI716" s="180"/>
      <c r="CJ716" s="180"/>
      <c r="CK716" s="180"/>
      <c r="CL716" s="180"/>
      <c r="CM716" s="180"/>
      <c r="CN716" s="180"/>
      <c r="CO716" s="180"/>
      <c r="CP716" s="180"/>
      <c r="CQ716" s="180"/>
      <c r="CR716" s="186"/>
      <c r="CS716" s="186"/>
    </row>
    <row r="717">
      <c r="A717" s="186"/>
      <c r="B717" s="186"/>
      <c r="C717" s="347"/>
      <c r="D717" s="180"/>
      <c r="E717" s="186"/>
      <c r="F717" s="180"/>
      <c r="G717" s="180"/>
      <c r="H717" s="180"/>
      <c r="I717" s="180"/>
      <c r="J717" s="180"/>
      <c r="K717" s="180"/>
      <c r="L717" s="180"/>
      <c r="M717" s="180"/>
      <c r="N717" s="180"/>
      <c r="O717" s="180"/>
      <c r="P717" s="180"/>
      <c r="Q717" s="180"/>
      <c r="R717" s="180"/>
      <c r="S717" s="180"/>
      <c r="T717" s="180"/>
      <c r="U717" s="180"/>
      <c r="V717" s="180"/>
      <c r="W717" s="180"/>
      <c r="X717" s="180"/>
      <c r="Y717" s="180"/>
      <c r="Z717" s="180"/>
      <c r="AA717" s="180"/>
      <c r="AB717" s="180"/>
      <c r="AC717" s="180"/>
      <c r="AD717" s="180"/>
      <c r="AE717" s="180"/>
      <c r="AF717" s="180"/>
      <c r="AG717" s="180"/>
      <c r="AH717" s="180"/>
      <c r="AI717" s="180"/>
      <c r="AJ717" s="180"/>
      <c r="AK717" s="180"/>
      <c r="AL717" s="180"/>
      <c r="AM717" s="180"/>
      <c r="AN717" s="180"/>
      <c r="AO717" s="180"/>
      <c r="AP717" s="180"/>
      <c r="AQ717" s="180"/>
      <c r="AR717" s="180"/>
      <c r="AS717" s="180"/>
      <c r="AT717" s="180"/>
      <c r="AU717" s="180"/>
      <c r="AV717" s="180"/>
      <c r="AW717" s="180"/>
      <c r="AX717" s="180"/>
      <c r="AY717" s="180"/>
      <c r="AZ717" s="180"/>
      <c r="BA717" s="180"/>
      <c r="BB717" s="180"/>
      <c r="BC717" s="180"/>
      <c r="BD717" s="180"/>
      <c r="BE717" s="180"/>
      <c r="BF717" s="180"/>
      <c r="BG717" s="180"/>
      <c r="BH717" s="180"/>
      <c r="BI717" s="180"/>
      <c r="BJ717" s="180"/>
      <c r="BK717" s="180"/>
      <c r="BL717" s="180"/>
      <c r="BM717" s="180"/>
      <c r="BN717" s="180"/>
      <c r="BO717" s="180"/>
      <c r="BP717" s="180"/>
      <c r="BQ717" s="180"/>
      <c r="BR717" s="180"/>
      <c r="BS717" s="180"/>
      <c r="BT717" s="180"/>
      <c r="BU717" s="180"/>
      <c r="BV717" s="180"/>
      <c r="BW717" s="180"/>
      <c r="BX717" s="180"/>
      <c r="BY717" s="180"/>
      <c r="BZ717" s="180"/>
      <c r="CA717" s="180"/>
      <c r="CB717" s="180"/>
      <c r="CC717" s="180"/>
      <c r="CD717" s="180"/>
      <c r="CE717" s="180"/>
      <c r="CF717" s="180"/>
      <c r="CG717" s="180"/>
      <c r="CH717" s="180"/>
      <c r="CI717" s="180"/>
      <c r="CJ717" s="180"/>
      <c r="CK717" s="180"/>
      <c r="CL717" s="180"/>
      <c r="CM717" s="180"/>
      <c r="CN717" s="180"/>
      <c r="CO717" s="180"/>
      <c r="CP717" s="180"/>
      <c r="CQ717" s="180"/>
      <c r="CR717" s="186"/>
      <c r="CS717" s="186"/>
    </row>
    <row r="718">
      <c r="A718" s="186"/>
      <c r="B718" s="186"/>
      <c r="C718" s="347"/>
      <c r="D718" s="180"/>
      <c r="E718" s="186"/>
      <c r="F718" s="180"/>
      <c r="G718" s="180"/>
      <c r="H718" s="180"/>
      <c r="I718" s="180"/>
      <c r="J718" s="180"/>
      <c r="K718" s="180"/>
      <c r="L718" s="180"/>
      <c r="M718" s="180"/>
      <c r="N718" s="180"/>
      <c r="O718" s="180"/>
      <c r="P718" s="180"/>
      <c r="Q718" s="180"/>
      <c r="R718" s="180"/>
      <c r="S718" s="180"/>
      <c r="T718" s="180"/>
      <c r="U718" s="180"/>
      <c r="V718" s="180"/>
      <c r="W718" s="180"/>
      <c r="X718" s="180"/>
      <c r="Y718" s="180"/>
      <c r="Z718" s="180"/>
      <c r="AA718" s="180"/>
      <c r="AB718" s="180"/>
      <c r="AC718" s="180"/>
      <c r="AD718" s="180"/>
      <c r="AE718" s="180"/>
      <c r="AF718" s="180"/>
      <c r="AG718" s="180"/>
      <c r="AH718" s="180"/>
      <c r="AI718" s="180"/>
      <c r="AJ718" s="180"/>
      <c r="AK718" s="180"/>
      <c r="AL718" s="180"/>
      <c r="AM718" s="180"/>
      <c r="AN718" s="180"/>
      <c r="AO718" s="180"/>
      <c r="AP718" s="180"/>
      <c r="AQ718" s="180"/>
      <c r="AR718" s="180"/>
      <c r="AS718" s="180"/>
      <c r="AT718" s="180"/>
      <c r="AU718" s="180"/>
      <c r="AV718" s="180"/>
      <c r="AW718" s="180"/>
      <c r="AX718" s="180"/>
      <c r="AY718" s="180"/>
      <c r="AZ718" s="180"/>
      <c r="BA718" s="180"/>
      <c r="BB718" s="180"/>
      <c r="BC718" s="180"/>
      <c r="BD718" s="180"/>
      <c r="BE718" s="180"/>
      <c r="BF718" s="180"/>
      <c r="BG718" s="180"/>
      <c r="BH718" s="180"/>
      <c r="BI718" s="180"/>
      <c r="BJ718" s="180"/>
      <c r="BK718" s="180"/>
      <c r="BL718" s="180"/>
      <c r="BM718" s="180"/>
      <c r="BN718" s="180"/>
      <c r="BO718" s="180"/>
      <c r="BP718" s="180"/>
      <c r="BQ718" s="180"/>
      <c r="BR718" s="180"/>
      <c r="BS718" s="180"/>
      <c r="BT718" s="180"/>
      <c r="BU718" s="180"/>
      <c r="BV718" s="180"/>
      <c r="BW718" s="180"/>
      <c r="BX718" s="180"/>
      <c r="BY718" s="180"/>
      <c r="BZ718" s="180"/>
      <c r="CA718" s="180"/>
      <c r="CB718" s="180"/>
      <c r="CC718" s="180"/>
      <c r="CD718" s="180"/>
      <c r="CE718" s="180"/>
      <c r="CF718" s="180"/>
      <c r="CG718" s="180"/>
      <c r="CH718" s="180"/>
      <c r="CI718" s="180"/>
      <c r="CJ718" s="180"/>
      <c r="CK718" s="180"/>
      <c r="CL718" s="180"/>
      <c r="CM718" s="180"/>
      <c r="CN718" s="180"/>
      <c r="CO718" s="180"/>
      <c r="CP718" s="180"/>
      <c r="CQ718" s="180"/>
      <c r="CR718" s="186"/>
      <c r="CS718" s="186"/>
    </row>
    <row r="719">
      <c r="A719" s="186"/>
      <c r="B719" s="186"/>
      <c r="C719" s="347"/>
      <c r="D719" s="180"/>
      <c r="E719" s="186"/>
      <c r="F719" s="180"/>
      <c r="G719" s="180"/>
      <c r="H719" s="180"/>
      <c r="I719" s="180"/>
      <c r="J719" s="180"/>
      <c r="K719" s="180"/>
      <c r="L719" s="180"/>
      <c r="M719" s="180"/>
      <c r="N719" s="180"/>
      <c r="O719" s="180"/>
      <c r="P719" s="180"/>
      <c r="Q719" s="180"/>
      <c r="R719" s="180"/>
      <c r="S719" s="180"/>
      <c r="T719" s="180"/>
      <c r="U719" s="180"/>
      <c r="V719" s="180"/>
      <c r="W719" s="180"/>
      <c r="X719" s="180"/>
      <c r="Y719" s="180"/>
      <c r="Z719" s="180"/>
      <c r="AA719" s="180"/>
      <c r="AB719" s="180"/>
      <c r="AC719" s="180"/>
      <c r="AD719" s="180"/>
      <c r="AE719" s="180"/>
      <c r="AF719" s="180"/>
      <c r="AG719" s="180"/>
      <c r="AH719" s="180"/>
      <c r="AI719" s="180"/>
      <c r="AJ719" s="180"/>
      <c r="AK719" s="180"/>
      <c r="AL719" s="180"/>
      <c r="AM719" s="180"/>
      <c r="AN719" s="180"/>
      <c r="AO719" s="180"/>
      <c r="AP719" s="180"/>
      <c r="AQ719" s="180"/>
      <c r="AR719" s="180"/>
      <c r="AS719" s="180"/>
      <c r="AT719" s="180"/>
      <c r="AU719" s="180"/>
      <c r="AV719" s="180"/>
      <c r="AW719" s="180"/>
      <c r="AX719" s="180"/>
      <c r="AY719" s="180"/>
      <c r="AZ719" s="180"/>
      <c r="BA719" s="180"/>
      <c r="BB719" s="180"/>
      <c r="BC719" s="180"/>
      <c r="BD719" s="180"/>
      <c r="BE719" s="180"/>
      <c r="BF719" s="180"/>
      <c r="BG719" s="180"/>
      <c r="BH719" s="180"/>
      <c r="BI719" s="180"/>
      <c r="BJ719" s="180"/>
      <c r="BK719" s="180"/>
      <c r="BL719" s="180"/>
      <c r="BM719" s="180"/>
      <c r="BN719" s="180"/>
      <c r="BO719" s="180"/>
      <c r="BP719" s="180"/>
      <c r="BQ719" s="180"/>
      <c r="BR719" s="180"/>
      <c r="BS719" s="180"/>
      <c r="BT719" s="180"/>
      <c r="BU719" s="180"/>
      <c r="BV719" s="180"/>
      <c r="BW719" s="180"/>
      <c r="BX719" s="180"/>
      <c r="BY719" s="180"/>
      <c r="BZ719" s="180"/>
      <c r="CA719" s="180"/>
      <c r="CB719" s="180"/>
      <c r="CC719" s="180"/>
      <c r="CD719" s="180"/>
      <c r="CE719" s="180"/>
      <c r="CF719" s="180"/>
      <c r="CG719" s="180"/>
      <c r="CH719" s="180"/>
      <c r="CI719" s="180"/>
      <c r="CJ719" s="180"/>
      <c r="CK719" s="180"/>
      <c r="CL719" s="180"/>
      <c r="CM719" s="180"/>
      <c r="CN719" s="180"/>
      <c r="CO719" s="180"/>
      <c r="CP719" s="180"/>
      <c r="CQ719" s="180"/>
      <c r="CR719" s="186"/>
      <c r="CS719" s="186"/>
    </row>
    <row r="720">
      <c r="A720" s="186"/>
      <c r="B720" s="186"/>
      <c r="C720" s="347"/>
      <c r="D720" s="180"/>
      <c r="E720" s="186"/>
      <c r="F720" s="180"/>
      <c r="G720" s="180"/>
      <c r="H720" s="180"/>
      <c r="I720" s="180"/>
      <c r="J720" s="180"/>
      <c r="K720" s="180"/>
      <c r="L720" s="180"/>
      <c r="M720" s="180"/>
      <c r="N720" s="180"/>
      <c r="O720" s="180"/>
      <c r="P720" s="180"/>
      <c r="Q720" s="180"/>
      <c r="R720" s="180"/>
      <c r="S720" s="180"/>
      <c r="T720" s="180"/>
      <c r="U720" s="180"/>
      <c r="V720" s="180"/>
      <c r="W720" s="180"/>
      <c r="X720" s="180"/>
      <c r="Y720" s="180"/>
      <c r="Z720" s="180"/>
      <c r="AA720" s="180"/>
      <c r="AB720" s="180"/>
      <c r="AC720" s="180"/>
      <c r="AD720" s="180"/>
      <c r="AE720" s="180"/>
      <c r="AF720" s="180"/>
      <c r="AG720" s="180"/>
      <c r="AH720" s="180"/>
      <c r="AI720" s="180"/>
      <c r="AJ720" s="180"/>
      <c r="AK720" s="180"/>
      <c r="AL720" s="180"/>
      <c r="AM720" s="180"/>
      <c r="AN720" s="180"/>
      <c r="AO720" s="180"/>
      <c r="AP720" s="180"/>
      <c r="AQ720" s="180"/>
      <c r="AR720" s="180"/>
      <c r="AS720" s="180"/>
      <c r="AT720" s="180"/>
      <c r="AU720" s="180"/>
      <c r="AV720" s="180"/>
      <c r="AW720" s="180"/>
      <c r="AX720" s="180"/>
      <c r="AY720" s="180"/>
      <c r="AZ720" s="180"/>
      <c r="BA720" s="180"/>
      <c r="BB720" s="180"/>
      <c r="BC720" s="180"/>
      <c r="BD720" s="180"/>
      <c r="BE720" s="180"/>
      <c r="BF720" s="180"/>
      <c r="BG720" s="180"/>
      <c r="BH720" s="180"/>
      <c r="BI720" s="180"/>
      <c r="BJ720" s="180"/>
      <c r="BK720" s="180"/>
      <c r="BL720" s="180"/>
      <c r="BM720" s="180"/>
      <c r="BN720" s="180"/>
      <c r="BO720" s="180"/>
      <c r="BP720" s="180"/>
      <c r="BQ720" s="180"/>
      <c r="BR720" s="180"/>
      <c r="BS720" s="180"/>
      <c r="BT720" s="180"/>
      <c r="BU720" s="180"/>
      <c r="BV720" s="180"/>
      <c r="BW720" s="180"/>
      <c r="BX720" s="180"/>
      <c r="BY720" s="180"/>
      <c r="BZ720" s="180"/>
      <c r="CA720" s="180"/>
      <c r="CB720" s="180"/>
      <c r="CC720" s="180"/>
      <c r="CD720" s="180"/>
      <c r="CE720" s="180"/>
      <c r="CF720" s="180"/>
      <c r="CG720" s="180"/>
      <c r="CH720" s="180"/>
      <c r="CI720" s="180"/>
      <c r="CJ720" s="180"/>
      <c r="CK720" s="180"/>
      <c r="CL720" s="180"/>
      <c r="CM720" s="180"/>
      <c r="CN720" s="180"/>
      <c r="CO720" s="180"/>
      <c r="CP720" s="180"/>
      <c r="CQ720" s="180"/>
      <c r="CR720" s="186"/>
      <c r="CS720" s="186"/>
    </row>
    <row r="721">
      <c r="A721" s="186"/>
      <c r="B721" s="186"/>
      <c r="C721" s="347"/>
      <c r="D721" s="180"/>
      <c r="E721" s="186"/>
      <c r="F721" s="180"/>
      <c r="G721" s="180"/>
      <c r="H721" s="180"/>
      <c r="I721" s="180"/>
      <c r="J721" s="180"/>
      <c r="K721" s="180"/>
      <c r="L721" s="180"/>
      <c r="M721" s="180"/>
      <c r="N721" s="180"/>
      <c r="O721" s="180"/>
      <c r="P721" s="180"/>
      <c r="Q721" s="180"/>
      <c r="R721" s="180"/>
      <c r="S721" s="180"/>
      <c r="T721" s="180"/>
      <c r="U721" s="180"/>
      <c r="V721" s="180"/>
      <c r="W721" s="180"/>
      <c r="X721" s="180"/>
      <c r="Y721" s="180"/>
      <c r="Z721" s="180"/>
      <c r="AA721" s="180"/>
      <c r="AB721" s="180"/>
      <c r="AC721" s="180"/>
      <c r="AD721" s="180"/>
      <c r="AE721" s="180"/>
      <c r="AF721" s="180"/>
      <c r="AG721" s="180"/>
      <c r="AH721" s="180"/>
      <c r="AI721" s="180"/>
      <c r="AJ721" s="180"/>
      <c r="AK721" s="180"/>
      <c r="AL721" s="180"/>
      <c r="AM721" s="180"/>
      <c r="AN721" s="180"/>
      <c r="AO721" s="180"/>
      <c r="AP721" s="180"/>
      <c r="AQ721" s="180"/>
      <c r="AR721" s="180"/>
      <c r="AS721" s="180"/>
      <c r="AT721" s="180"/>
      <c r="AU721" s="180"/>
      <c r="AV721" s="180"/>
      <c r="AW721" s="180"/>
      <c r="AX721" s="180"/>
      <c r="AY721" s="180"/>
      <c r="AZ721" s="180"/>
      <c r="BA721" s="180"/>
      <c r="BB721" s="180"/>
      <c r="BC721" s="180"/>
      <c r="BD721" s="180"/>
      <c r="BE721" s="180"/>
      <c r="BF721" s="180"/>
      <c r="BG721" s="180"/>
      <c r="BH721" s="180"/>
      <c r="BI721" s="180"/>
      <c r="BJ721" s="180"/>
      <c r="BK721" s="180"/>
      <c r="BL721" s="180"/>
      <c r="BM721" s="180"/>
      <c r="BN721" s="180"/>
      <c r="BO721" s="180"/>
      <c r="BP721" s="180"/>
      <c r="BQ721" s="180"/>
      <c r="BR721" s="180"/>
      <c r="BS721" s="180"/>
      <c r="BT721" s="180"/>
      <c r="BU721" s="180"/>
      <c r="BV721" s="180"/>
      <c r="BW721" s="180"/>
      <c r="BX721" s="180"/>
      <c r="BY721" s="180"/>
      <c r="BZ721" s="180"/>
      <c r="CA721" s="180"/>
      <c r="CB721" s="180"/>
      <c r="CC721" s="180"/>
      <c r="CD721" s="180"/>
      <c r="CE721" s="180"/>
      <c r="CF721" s="180"/>
      <c r="CG721" s="180"/>
      <c r="CH721" s="180"/>
      <c r="CI721" s="180"/>
      <c r="CJ721" s="180"/>
      <c r="CK721" s="180"/>
      <c r="CL721" s="180"/>
      <c r="CM721" s="180"/>
      <c r="CN721" s="180"/>
      <c r="CO721" s="180"/>
      <c r="CP721" s="180"/>
      <c r="CQ721" s="180"/>
      <c r="CR721" s="186"/>
      <c r="CS721" s="186"/>
    </row>
    <row r="722">
      <c r="A722" s="186"/>
      <c r="B722" s="186"/>
      <c r="C722" s="347"/>
      <c r="D722" s="180"/>
      <c r="E722" s="186"/>
      <c r="F722" s="180"/>
      <c r="G722" s="180"/>
      <c r="H722" s="180"/>
      <c r="I722" s="180"/>
      <c r="J722" s="180"/>
      <c r="K722" s="180"/>
      <c r="L722" s="180"/>
      <c r="M722" s="180"/>
      <c r="N722" s="180"/>
      <c r="O722" s="180"/>
      <c r="P722" s="180"/>
      <c r="Q722" s="180"/>
      <c r="R722" s="180"/>
      <c r="S722" s="180"/>
      <c r="T722" s="180"/>
      <c r="U722" s="180"/>
      <c r="V722" s="180"/>
      <c r="W722" s="180"/>
      <c r="X722" s="180"/>
      <c r="Y722" s="180"/>
      <c r="Z722" s="180"/>
      <c r="AA722" s="180"/>
      <c r="AB722" s="180"/>
      <c r="AC722" s="180"/>
      <c r="AD722" s="180"/>
      <c r="AE722" s="180"/>
      <c r="AF722" s="180"/>
      <c r="AG722" s="180"/>
      <c r="AH722" s="180"/>
      <c r="AI722" s="180"/>
      <c r="AJ722" s="180"/>
      <c r="AK722" s="180"/>
      <c r="AL722" s="180"/>
      <c r="AM722" s="180"/>
      <c r="AN722" s="180"/>
      <c r="AO722" s="180"/>
      <c r="AP722" s="180"/>
      <c r="AQ722" s="180"/>
      <c r="AR722" s="180"/>
      <c r="AS722" s="180"/>
      <c r="AT722" s="180"/>
      <c r="AU722" s="180"/>
      <c r="AV722" s="180"/>
      <c r="AW722" s="180"/>
      <c r="AX722" s="180"/>
      <c r="AY722" s="180"/>
      <c r="AZ722" s="180"/>
      <c r="BA722" s="180"/>
      <c r="BB722" s="180"/>
      <c r="BC722" s="180"/>
      <c r="BD722" s="180"/>
      <c r="BE722" s="180"/>
      <c r="BF722" s="180"/>
      <c r="BG722" s="180"/>
      <c r="BH722" s="180"/>
      <c r="BI722" s="180"/>
      <c r="BJ722" s="180"/>
      <c r="BK722" s="180"/>
      <c r="BL722" s="180"/>
      <c r="BM722" s="180"/>
      <c r="BN722" s="180"/>
      <c r="BO722" s="180"/>
      <c r="BP722" s="180"/>
      <c r="BQ722" s="180"/>
      <c r="BR722" s="180"/>
      <c r="BS722" s="180"/>
      <c r="BT722" s="180"/>
      <c r="BU722" s="180"/>
      <c r="BV722" s="180"/>
      <c r="BW722" s="180"/>
      <c r="BX722" s="180"/>
      <c r="BY722" s="180"/>
      <c r="BZ722" s="180"/>
      <c r="CA722" s="180"/>
      <c r="CB722" s="180"/>
      <c r="CC722" s="180"/>
      <c r="CD722" s="180"/>
      <c r="CE722" s="180"/>
      <c r="CF722" s="180"/>
      <c r="CG722" s="180"/>
      <c r="CH722" s="180"/>
      <c r="CI722" s="180"/>
      <c r="CJ722" s="180"/>
      <c r="CK722" s="180"/>
      <c r="CL722" s="180"/>
      <c r="CM722" s="180"/>
      <c r="CN722" s="180"/>
      <c r="CO722" s="180"/>
      <c r="CP722" s="180"/>
      <c r="CQ722" s="180"/>
      <c r="CR722" s="186"/>
      <c r="CS722" s="186"/>
    </row>
    <row r="723">
      <c r="A723" s="186"/>
      <c r="B723" s="186"/>
      <c r="C723" s="347"/>
      <c r="D723" s="180"/>
      <c r="E723" s="186"/>
      <c r="F723" s="180"/>
      <c r="G723" s="180"/>
      <c r="H723" s="180"/>
      <c r="I723" s="180"/>
      <c r="J723" s="180"/>
      <c r="K723" s="180"/>
      <c r="L723" s="180"/>
      <c r="M723" s="180"/>
      <c r="N723" s="180"/>
      <c r="O723" s="180"/>
      <c r="P723" s="180"/>
      <c r="Q723" s="180"/>
      <c r="R723" s="180"/>
      <c r="S723" s="180"/>
      <c r="T723" s="180"/>
      <c r="U723" s="180"/>
      <c r="V723" s="180"/>
      <c r="W723" s="180"/>
      <c r="X723" s="180"/>
      <c r="Y723" s="180"/>
      <c r="Z723" s="180"/>
      <c r="AA723" s="180"/>
      <c r="AB723" s="180"/>
      <c r="AC723" s="180"/>
      <c r="AD723" s="180"/>
      <c r="AE723" s="180"/>
      <c r="AF723" s="180"/>
      <c r="AG723" s="180"/>
      <c r="AH723" s="180"/>
      <c r="AI723" s="180"/>
      <c r="AJ723" s="180"/>
      <c r="AK723" s="180"/>
      <c r="AL723" s="180"/>
      <c r="AM723" s="180"/>
      <c r="AN723" s="180"/>
      <c r="AO723" s="180"/>
      <c r="AP723" s="180"/>
      <c r="AQ723" s="180"/>
      <c r="AR723" s="180"/>
      <c r="AS723" s="180"/>
      <c r="AT723" s="180"/>
      <c r="AU723" s="180"/>
      <c r="AV723" s="180"/>
      <c r="AW723" s="180"/>
      <c r="AX723" s="180"/>
      <c r="AY723" s="180"/>
      <c r="AZ723" s="180"/>
      <c r="BA723" s="180"/>
      <c r="BB723" s="180"/>
      <c r="BC723" s="180"/>
      <c r="BD723" s="180"/>
      <c r="BE723" s="180"/>
      <c r="BF723" s="180"/>
      <c r="BG723" s="180"/>
      <c r="BH723" s="180"/>
      <c r="BI723" s="180"/>
      <c r="BJ723" s="180"/>
      <c r="BK723" s="180"/>
      <c r="BL723" s="180"/>
      <c r="BM723" s="180"/>
      <c r="BN723" s="180"/>
      <c r="BO723" s="180"/>
      <c r="BP723" s="180"/>
      <c r="BQ723" s="180"/>
      <c r="BR723" s="180"/>
      <c r="BS723" s="180"/>
      <c r="BT723" s="180"/>
      <c r="BU723" s="180"/>
      <c r="BV723" s="180"/>
      <c r="BW723" s="180"/>
      <c r="BX723" s="180"/>
      <c r="BY723" s="180"/>
      <c r="BZ723" s="180"/>
      <c r="CA723" s="180"/>
      <c r="CB723" s="180"/>
      <c r="CC723" s="180"/>
      <c r="CD723" s="180"/>
      <c r="CE723" s="180"/>
      <c r="CF723" s="180"/>
      <c r="CG723" s="180"/>
      <c r="CH723" s="180"/>
      <c r="CI723" s="180"/>
      <c r="CJ723" s="180"/>
      <c r="CK723" s="180"/>
      <c r="CL723" s="180"/>
      <c r="CM723" s="180"/>
      <c r="CN723" s="180"/>
      <c r="CO723" s="180"/>
      <c r="CP723" s="180"/>
      <c r="CQ723" s="180"/>
      <c r="CR723" s="186"/>
      <c r="CS723" s="186"/>
    </row>
    <row r="724">
      <c r="A724" s="186"/>
      <c r="B724" s="186"/>
      <c r="C724" s="347"/>
      <c r="D724" s="180"/>
      <c r="E724" s="186"/>
      <c r="F724" s="180"/>
      <c r="G724" s="180"/>
      <c r="H724" s="180"/>
      <c r="I724" s="180"/>
      <c r="J724" s="180"/>
      <c r="K724" s="180"/>
      <c r="L724" s="180"/>
      <c r="M724" s="180"/>
      <c r="N724" s="180"/>
      <c r="O724" s="180"/>
      <c r="P724" s="180"/>
      <c r="Q724" s="180"/>
      <c r="R724" s="180"/>
      <c r="S724" s="180"/>
      <c r="T724" s="180"/>
      <c r="U724" s="180"/>
      <c r="V724" s="180"/>
      <c r="W724" s="180"/>
      <c r="X724" s="180"/>
      <c r="Y724" s="180"/>
      <c r="Z724" s="180"/>
      <c r="AA724" s="180"/>
      <c r="AB724" s="180"/>
      <c r="AC724" s="180"/>
      <c r="AD724" s="180"/>
      <c r="AE724" s="180"/>
      <c r="AF724" s="180"/>
      <c r="AG724" s="180"/>
      <c r="AH724" s="180"/>
      <c r="AI724" s="180"/>
      <c r="AJ724" s="180"/>
      <c r="AK724" s="180"/>
      <c r="AL724" s="180"/>
      <c r="AM724" s="180"/>
      <c r="AN724" s="180"/>
      <c r="AO724" s="180"/>
      <c r="AP724" s="180"/>
      <c r="AQ724" s="180"/>
      <c r="AR724" s="180"/>
      <c r="AS724" s="180"/>
      <c r="AT724" s="180"/>
      <c r="AU724" s="180"/>
      <c r="AV724" s="180"/>
      <c r="AW724" s="180"/>
      <c r="AX724" s="180"/>
      <c r="AY724" s="180"/>
      <c r="AZ724" s="180"/>
      <c r="BA724" s="180"/>
      <c r="BB724" s="180"/>
      <c r="BC724" s="180"/>
      <c r="BD724" s="180"/>
      <c r="BE724" s="180"/>
      <c r="BF724" s="180"/>
      <c r="BG724" s="180"/>
      <c r="BH724" s="180"/>
      <c r="BI724" s="180"/>
      <c r="BJ724" s="180"/>
      <c r="BK724" s="180"/>
      <c r="BL724" s="180"/>
      <c r="BM724" s="180"/>
      <c r="BN724" s="180"/>
      <c r="BO724" s="180"/>
      <c r="BP724" s="180"/>
      <c r="BQ724" s="180"/>
      <c r="BR724" s="180"/>
      <c r="BS724" s="180"/>
      <c r="BT724" s="180"/>
      <c r="BU724" s="180"/>
      <c r="BV724" s="180"/>
      <c r="BW724" s="180"/>
      <c r="BX724" s="180"/>
      <c r="BY724" s="180"/>
      <c r="BZ724" s="180"/>
      <c r="CA724" s="180"/>
      <c r="CB724" s="180"/>
      <c r="CC724" s="180"/>
      <c r="CD724" s="180"/>
      <c r="CE724" s="180"/>
      <c r="CF724" s="180"/>
      <c r="CG724" s="180"/>
      <c r="CH724" s="180"/>
      <c r="CI724" s="180"/>
      <c r="CJ724" s="180"/>
      <c r="CK724" s="180"/>
      <c r="CL724" s="180"/>
      <c r="CM724" s="180"/>
      <c r="CN724" s="180"/>
      <c r="CO724" s="180"/>
      <c r="CP724" s="180"/>
      <c r="CQ724" s="180"/>
      <c r="CR724" s="186"/>
      <c r="CS724" s="186"/>
    </row>
    <row r="725">
      <c r="A725" s="186"/>
      <c r="B725" s="186"/>
      <c r="C725" s="347"/>
      <c r="D725" s="180"/>
      <c r="E725" s="186"/>
      <c r="F725" s="180"/>
      <c r="G725" s="180"/>
      <c r="H725" s="180"/>
      <c r="I725" s="180"/>
      <c r="J725" s="180"/>
      <c r="K725" s="180"/>
      <c r="L725" s="180"/>
      <c r="M725" s="180"/>
      <c r="N725" s="180"/>
      <c r="O725" s="180"/>
      <c r="P725" s="180"/>
      <c r="Q725" s="180"/>
      <c r="R725" s="180"/>
      <c r="S725" s="180"/>
      <c r="T725" s="180"/>
      <c r="U725" s="180"/>
      <c r="V725" s="180"/>
      <c r="W725" s="180"/>
      <c r="X725" s="180"/>
      <c r="Y725" s="180"/>
      <c r="Z725" s="180"/>
      <c r="AA725" s="180"/>
      <c r="AB725" s="180"/>
      <c r="AC725" s="180"/>
      <c r="AD725" s="180"/>
      <c r="AE725" s="180"/>
      <c r="AF725" s="180"/>
      <c r="AG725" s="180"/>
      <c r="AH725" s="180"/>
      <c r="AI725" s="180"/>
      <c r="AJ725" s="180"/>
      <c r="AK725" s="180"/>
      <c r="AL725" s="180"/>
      <c r="AM725" s="180"/>
      <c r="AN725" s="180"/>
      <c r="AO725" s="180"/>
      <c r="AP725" s="180"/>
      <c r="AQ725" s="180"/>
      <c r="AR725" s="180"/>
      <c r="AS725" s="180"/>
      <c r="AT725" s="180"/>
      <c r="AU725" s="180"/>
      <c r="AV725" s="180"/>
      <c r="AW725" s="180"/>
      <c r="AX725" s="180"/>
      <c r="AY725" s="180"/>
      <c r="AZ725" s="180"/>
      <c r="BA725" s="180"/>
      <c r="BB725" s="180"/>
      <c r="BC725" s="180"/>
      <c r="BD725" s="180"/>
      <c r="BE725" s="180"/>
      <c r="BF725" s="180"/>
      <c r="BG725" s="180"/>
      <c r="BH725" s="180"/>
      <c r="BI725" s="180"/>
      <c r="BJ725" s="180"/>
      <c r="BK725" s="180"/>
      <c r="BL725" s="180"/>
      <c r="BM725" s="180"/>
      <c r="BN725" s="180"/>
      <c r="BO725" s="180"/>
      <c r="BP725" s="180"/>
      <c r="BQ725" s="180"/>
      <c r="BR725" s="180"/>
      <c r="BS725" s="180"/>
      <c r="BT725" s="180"/>
      <c r="BU725" s="180"/>
      <c r="BV725" s="180"/>
      <c r="BW725" s="180"/>
      <c r="BX725" s="180"/>
      <c r="BY725" s="180"/>
      <c r="BZ725" s="180"/>
      <c r="CA725" s="180"/>
      <c r="CB725" s="180"/>
      <c r="CC725" s="180"/>
      <c r="CD725" s="180"/>
      <c r="CE725" s="180"/>
      <c r="CF725" s="180"/>
      <c r="CG725" s="180"/>
      <c r="CH725" s="180"/>
      <c r="CI725" s="180"/>
      <c r="CJ725" s="180"/>
      <c r="CK725" s="180"/>
      <c r="CL725" s="180"/>
      <c r="CM725" s="180"/>
      <c r="CN725" s="180"/>
      <c r="CO725" s="180"/>
      <c r="CP725" s="180"/>
      <c r="CQ725" s="180"/>
      <c r="CR725" s="186"/>
      <c r="CS725" s="186"/>
    </row>
    <row r="726">
      <c r="A726" s="186"/>
      <c r="B726" s="186"/>
      <c r="C726" s="347"/>
      <c r="D726" s="180"/>
      <c r="E726" s="186"/>
      <c r="F726" s="180"/>
      <c r="G726" s="180"/>
      <c r="H726" s="180"/>
      <c r="I726" s="180"/>
      <c r="J726" s="180"/>
      <c r="K726" s="180"/>
      <c r="L726" s="180"/>
      <c r="M726" s="180"/>
      <c r="N726" s="180"/>
      <c r="O726" s="180"/>
      <c r="P726" s="180"/>
      <c r="Q726" s="180"/>
      <c r="R726" s="180"/>
      <c r="S726" s="180"/>
      <c r="T726" s="180"/>
      <c r="U726" s="180"/>
      <c r="V726" s="180"/>
      <c r="W726" s="180"/>
      <c r="X726" s="180"/>
      <c r="Y726" s="180"/>
      <c r="Z726" s="180"/>
      <c r="AA726" s="180"/>
      <c r="AB726" s="180"/>
      <c r="AC726" s="180"/>
      <c r="AD726" s="180"/>
      <c r="AE726" s="180"/>
      <c r="AF726" s="180"/>
      <c r="AG726" s="180"/>
      <c r="AH726" s="180"/>
      <c r="AI726" s="180"/>
      <c r="AJ726" s="180"/>
      <c r="AK726" s="180"/>
      <c r="AL726" s="180"/>
      <c r="AM726" s="180"/>
      <c r="AN726" s="180"/>
      <c r="AO726" s="180"/>
      <c r="AP726" s="180"/>
      <c r="AQ726" s="180"/>
      <c r="AR726" s="180"/>
      <c r="AS726" s="180"/>
      <c r="AT726" s="180"/>
      <c r="AU726" s="180"/>
      <c r="AV726" s="180"/>
      <c r="AW726" s="180"/>
      <c r="AX726" s="180"/>
      <c r="AY726" s="180"/>
      <c r="AZ726" s="180"/>
      <c r="BA726" s="180"/>
      <c r="BB726" s="180"/>
      <c r="BC726" s="180"/>
      <c r="BD726" s="180"/>
      <c r="BE726" s="180"/>
      <c r="BF726" s="180"/>
      <c r="BG726" s="180"/>
      <c r="BH726" s="180"/>
      <c r="BI726" s="180"/>
      <c r="BJ726" s="180"/>
      <c r="BK726" s="180"/>
      <c r="BL726" s="180"/>
      <c r="BM726" s="180"/>
      <c r="BN726" s="180"/>
      <c r="BO726" s="180"/>
      <c r="BP726" s="180"/>
      <c r="BQ726" s="180"/>
      <c r="BR726" s="180"/>
      <c r="BS726" s="180"/>
      <c r="BT726" s="180"/>
      <c r="BU726" s="180"/>
      <c r="BV726" s="180"/>
      <c r="BW726" s="180"/>
      <c r="BX726" s="180"/>
      <c r="BY726" s="180"/>
      <c r="BZ726" s="180"/>
      <c r="CA726" s="180"/>
      <c r="CB726" s="180"/>
      <c r="CC726" s="180"/>
      <c r="CD726" s="180"/>
      <c r="CE726" s="180"/>
      <c r="CF726" s="180"/>
      <c r="CG726" s="180"/>
      <c r="CH726" s="180"/>
      <c r="CI726" s="180"/>
      <c r="CJ726" s="180"/>
      <c r="CK726" s="180"/>
      <c r="CL726" s="180"/>
      <c r="CM726" s="180"/>
      <c r="CN726" s="180"/>
      <c r="CO726" s="180"/>
      <c r="CP726" s="180"/>
      <c r="CQ726" s="180"/>
      <c r="CR726" s="186"/>
      <c r="CS726" s="186"/>
    </row>
    <row r="727">
      <c r="A727" s="186"/>
      <c r="B727" s="186"/>
      <c r="C727" s="347"/>
      <c r="D727" s="180"/>
      <c r="E727" s="186"/>
      <c r="F727" s="180"/>
      <c r="G727" s="180"/>
      <c r="H727" s="180"/>
      <c r="I727" s="180"/>
      <c r="J727" s="180"/>
      <c r="K727" s="180"/>
      <c r="L727" s="180"/>
      <c r="M727" s="180"/>
      <c r="N727" s="180"/>
      <c r="O727" s="180"/>
      <c r="P727" s="180"/>
      <c r="Q727" s="180"/>
      <c r="R727" s="180"/>
      <c r="S727" s="180"/>
      <c r="T727" s="180"/>
      <c r="U727" s="180"/>
      <c r="V727" s="180"/>
      <c r="W727" s="180"/>
      <c r="X727" s="180"/>
      <c r="Y727" s="180"/>
      <c r="Z727" s="180"/>
      <c r="AA727" s="180"/>
      <c r="AB727" s="180"/>
      <c r="AC727" s="180"/>
      <c r="AD727" s="180"/>
      <c r="AE727" s="180"/>
      <c r="AF727" s="180"/>
      <c r="AG727" s="180"/>
      <c r="AH727" s="180"/>
      <c r="AI727" s="180"/>
      <c r="AJ727" s="180"/>
      <c r="AK727" s="180"/>
      <c r="AL727" s="180"/>
      <c r="AM727" s="180"/>
      <c r="AN727" s="180"/>
      <c r="AO727" s="180"/>
      <c r="AP727" s="180"/>
      <c r="AQ727" s="180"/>
      <c r="AR727" s="180"/>
      <c r="AS727" s="180"/>
      <c r="AT727" s="180"/>
      <c r="AU727" s="180"/>
      <c r="AV727" s="180"/>
      <c r="AW727" s="180"/>
      <c r="AX727" s="180"/>
      <c r="AY727" s="180"/>
      <c r="AZ727" s="180"/>
      <c r="BA727" s="180"/>
      <c r="BB727" s="180"/>
      <c r="BC727" s="180"/>
      <c r="BD727" s="180"/>
      <c r="BE727" s="180"/>
      <c r="BF727" s="180"/>
      <c r="BG727" s="180"/>
      <c r="BH727" s="180"/>
      <c r="BI727" s="180"/>
      <c r="BJ727" s="180"/>
      <c r="BK727" s="180"/>
      <c r="BL727" s="180"/>
      <c r="BM727" s="180"/>
      <c r="BN727" s="180"/>
      <c r="BO727" s="180"/>
      <c r="BP727" s="180"/>
      <c r="BQ727" s="180"/>
      <c r="BR727" s="180"/>
      <c r="BS727" s="180"/>
      <c r="BT727" s="180"/>
      <c r="BU727" s="180"/>
      <c r="BV727" s="180"/>
      <c r="BW727" s="180"/>
      <c r="BX727" s="180"/>
      <c r="BY727" s="180"/>
      <c r="BZ727" s="180"/>
      <c r="CA727" s="180"/>
      <c r="CB727" s="180"/>
      <c r="CC727" s="180"/>
      <c r="CD727" s="180"/>
      <c r="CE727" s="180"/>
      <c r="CF727" s="180"/>
      <c r="CG727" s="180"/>
      <c r="CH727" s="180"/>
      <c r="CI727" s="180"/>
      <c r="CJ727" s="180"/>
      <c r="CK727" s="180"/>
      <c r="CL727" s="180"/>
      <c r="CM727" s="180"/>
      <c r="CN727" s="180"/>
      <c r="CO727" s="180"/>
      <c r="CP727" s="180"/>
      <c r="CQ727" s="180"/>
      <c r="CR727" s="186"/>
      <c r="CS727" s="186"/>
    </row>
    <row r="728">
      <c r="A728" s="186"/>
      <c r="B728" s="186"/>
      <c r="C728" s="347"/>
      <c r="D728" s="180"/>
      <c r="E728" s="186"/>
      <c r="F728" s="180"/>
      <c r="G728" s="180"/>
      <c r="H728" s="180"/>
      <c r="I728" s="180"/>
      <c r="J728" s="180"/>
      <c r="K728" s="180"/>
      <c r="L728" s="180"/>
      <c r="M728" s="180"/>
      <c r="N728" s="180"/>
      <c r="O728" s="180"/>
      <c r="P728" s="180"/>
      <c r="Q728" s="180"/>
      <c r="R728" s="180"/>
      <c r="S728" s="180"/>
      <c r="T728" s="180"/>
      <c r="U728" s="180"/>
      <c r="V728" s="180"/>
      <c r="W728" s="180"/>
      <c r="X728" s="180"/>
      <c r="Y728" s="180"/>
      <c r="Z728" s="180"/>
      <c r="AA728" s="180"/>
      <c r="AB728" s="180"/>
      <c r="AC728" s="180"/>
      <c r="AD728" s="180"/>
      <c r="AE728" s="180"/>
      <c r="AF728" s="180"/>
      <c r="AG728" s="180"/>
      <c r="AH728" s="180"/>
      <c r="AI728" s="180"/>
      <c r="AJ728" s="180"/>
      <c r="AK728" s="180"/>
      <c r="AL728" s="180"/>
      <c r="AM728" s="180"/>
      <c r="AN728" s="180"/>
      <c r="AO728" s="180"/>
      <c r="AP728" s="180"/>
      <c r="AQ728" s="180"/>
      <c r="AR728" s="180"/>
      <c r="AS728" s="180"/>
      <c r="AT728" s="180"/>
      <c r="AU728" s="180"/>
      <c r="AV728" s="180"/>
      <c r="AW728" s="180"/>
      <c r="AX728" s="180"/>
      <c r="AY728" s="180"/>
      <c r="AZ728" s="180"/>
      <c r="BA728" s="180"/>
      <c r="BB728" s="180"/>
      <c r="BC728" s="180"/>
      <c r="BD728" s="180"/>
      <c r="BE728" s="180"/>
      <c r="BF728" s="180"/>
      <c r="BG728" s="180"/>
      <c r="BH728" s="180"/>
      <c r="BI728" s="180"/>
      <c r="BJ728" s="180"/>
      <c r="BK728" s="180"/>
      <c r="BL728" s="180"/>
      <c r="BM728" s="180"/>
      <c r="BN728" s="180"/>
      <c r="BO728" s="180"/>
      <c r="BP728" s="180"/>
      <c r="BQ728" s="180"/>
      <c r="BR728" s="180"/>
      <c r="BS728" s="180"/>
      <c r="BT728" s="180"/>
      <c r="BU728" s="180"/>
      <c r="BV728" s="180"/>
      <c r="BW728" s="180"/>
      <c r="BX728" s="180"/>
      <c r="BY728" s="180"/>
      <c r="BZ728" s="180"/>
      <c r="CA728" s="180"/>
      <c r="CB728" s="180"/>
      <c r="CC728" s="180"/>
      <c r="CD728" s="180"/>
      <c r="CE728" s="180"/>
      <c r="CF728" s="180"/>
      <c r="CG728" s="180"/>
      <c r="CH728" s="180"/>
      <c r="CI728" s="180"/>
      <c r="CJ728" s="180"/>
      <c r="CK728" s="180"/>
      <c r="CL728" s="180"/>
      <c r="CM728" s="180"/>
      <c r="CN728" s="180"/>
      <c r="CO728" s="180"/>
      <c r="CP728" s="180"/>
      <c r="CQ728" s="180"/>
      <c r="CR728" s="186"/>
      <c r="CS728" s="186"/>
    </row>
    <row r="729">
      <c r="A729" s="186"/>
      <c r="B729" s="186"/>
      <c r="C729" s="347"/>
      <c r="D729" s="180"/>
      <c r="E729" s="186"/>
      <c r="F729" s="180"/>
      <c r="G729" s="180"/>
      <c r="H729" s="180"/>
      <c r="I729" s="180"/>
      <c r="J729" s="180"/>
      <c r="K729" s="180"/>
      <c r="L729" s="180"/>
      <c r="M729" s="180"/>
      <c r="N729" s="180"/>
      <c r="O729" s="180"/>
      <c r="P729" s="180"/>
      <c r="Q729" s="180"/>
      <c r="R729" s="180"/>
      <c r="S729" s="180"/>
      <c r="T729" s="180"/>
      <c r="U729" s="180"/>
      <c r="V729" s="180"/>
      <c r="W729" s="180"/>
      <c r="X729" s="180"/>
      <c r="Y729" s="180"/>
      <c r="Z729" s="180"/>
      <c r="AA729" s="180"/>
      <c r="AB729" s="180"/>
      <c r="AC729" s="180"/>
      <c r="AD729" s="180"/>
      <c r="AE729" s="180"/>
      <c r="AF729" s="180"/>
      <c r="AG729" s="180"/>
      <c r="AH729" s="180"/>
      <c r="AI729" s="180"/>
      <c r="AJ729" s="180"/>
      <c r="AK729" s="180"/>
      <c r="AL729" s="180"/>
      <c r="AM729" s="180"/>
      <c r="AN729" s="180"/>
      <c r="AO729" s="180"/>
      <c r="AP729" s="180"/>
      <c r="AQ729" s="180"/>
      <c r="AR729" s="180"/>
      <c r="AS729" s="180"/>
      <c r="AT729" s="180"/>
      <c r="AU729" s="180"/>
      <c r="AV729" s="180"/>
      <c r="AW729" s="180"/>
      <c r="AX729" s="180"/>
      <c r="AY729" s="180"/>
      <c r="AZ729" s="180"/>
      <c r="BA729" s="180"/>
      <c r="BB729" s="180"/>
      <c r="BC729" s="180"/>
      <c r="BD729" s="180"/>
      <c r="BE729" s="180"/>
      <c r="BF729" s="180"/>
      <c r="BG729" s="180"/>
      <c r="BH729" s="180"/>
      <c r="BI729" s="180"/>
      <c r="BJ729" s="180"/>
      <c r="BK729" s="180"/>
      <c r="BL729" s="180"/>
      <c r="BM729" s="180"/>
      <c r="BN729" s="180"/>
      <c r="BO729" s="180"/>
      <c r="BP729" s="180"/>
      <c r="BQ729" s="180"/>
      <c r="BR729" s="180"/>
      <c r="BS729" s="180"/>
      <c r="BT729" s="180"/>
      <c r="BU729" s="180"/>
      <c r="BV729" s="180"/>
      <c r="BW729" s="180"/>
      <c r="BX729" s="180"/>
      <c r="BY729" s="180"/>
      <c r="BZ729" s="180"/>
      <c r="CA729" s="180"/>
      <c r="CB729" s="180"/>
      <c r="CC729" s="180"/>
      <c r="CD729" s="180"/>
      <c r="CE729" s="180"/>
      <c r="CF729" s="180"/>
      <c r="CG729" s="180"/>
      <c r="CH729" s="180"/>
      <c r="CI729" s="180"/>
      <c r="CJ729" s="180"/>
      <c r="CK729" s="180"/>
      <c r="CL729" s="180"/>
      <c r="CM729" s="180"/>
      <c r="CN729" s="180"/>
      <c r="CO729" s="180"/>
      <c r="CP729" s="180"/>
      <c r="CQ729" s="180"/>
      <c r="CR729" s="186"/>
      <c r="CS729" s="186"/>
    </row>
    <row r="730">
      <c r="A730" s="186"/>
      <c r="B730" s="186"/>
      <c r="C730" s="347"/>
      <c r="D730" s="180"/>
      <c r="E730" s="186"/>
      <c r="F730" s="180"/>
      <c r="G730" s="180"/>
      <c r="H730" s="180"/>
      <c r="I730" s="180"/>
      <c r="J730" s="180"/>
      <c r="K730" s="180"/>
      <c r="L730" s="180"/>
      <c r="M730" s="180"/>
      <c r="N730" s="180"/>
      <c r="O730" s="180"/>
      <c r="P730" s="180"/>
      <c r="Q730" s="180"/>
      <c r="R730" s="180"/>
      <c r="S730" s="180"/>
      <c r="T730" s="180"/>
      <c r="U730" s="180"/>
      <c r="V730" s="180"/>
      <c r="W730" s="180"/>
      <c r="X730" s="180"/>
      <c r="Y730" s="180"/>
      <c r="Z730" s="180"/>
      <c r="AA730" s="180"/>
      <c r="AB730" s="180"/>
      <c r="AC730" s="180"/>
      <c r="AD730" s="180"/>
      <c r="AE730" s="180"/>
      <c r="AF730" s="180"/>
      <c r="AG730" s="180"/>
      <c r="AH730" s="180"/>
      <c r="AI730" s="180"/>
      <c r="AJ730" s="180"/>
      <c r="AK730" s="180"/>
      <c r="AL730" s="180"/>
      <c r="AM730" s="180"/>
      <c r="AN730" s="180"/>
      <c r="AO730" s="180"/>
      <c r="AP730" s="180"/>
      <c r="AQ730" s="180"/>
      <c r="AR730" s="180"/>
      <c r="AS730" s="180"/>
      <c r="AT730" s="180"/>
      <c r="AU730" s="180"/>
      <c r="AV730" s="180"/>
      <c r="AW730" s="180"/>
      <c r="AX730" s="180"/>
      <c r="AY730" s="180"/>
      <c r="AZ730" s="180"/>
      <c r="BA730" s="180"/>
      <c r="BB730" s="180"/>
      <c r="BC730" s="180"/>
      <c r="BD730" s="180"/>
      <c r="BE730" s="180"/>
      <c r="BF730" s="180"/>
      <c r="BG730" s="180"/>
      <c r="BH730" s="180"/>
      <c r="BI730" s="180"/>
      <c r="BJ730" s="180"/>
      <c r="BK730" s="180"/>
      <c r="BL730" s="180"/>
      <c r="BM730" s="180"/>
      <c r="BN730" s="180"/>
      <c r="BO730" s="180"/>
      <c r="BP730" s="180"/>
      <c r="BQ730" s="180"/>
      <c r="BR730" s="180"/>
      <c r="BS730" s="180"/>
      <c r="BT730" s="180"/>
      <c r="BU730" s="180"/>
      <c r="BV730" s="180"/>
      <c r="BW730" s="180"/>
      <c r="BX730" s="180"/>
      <c r="BY730" s="180"/>
      <c r="BZ730" s="180"/>
      <c r="CA730" s="180"/>
      <c r="CB730" s="180"/>
      <c r="CC730" s="180"/>
      <c r="CD730" s="180"/>
      <c r="CE730" s="180"/>
      <c r="CF730" s="180"/>
      <c r="CG730" s="180"/>
      <c r="CH730" s="180"/>
      <c r="CI730" s="180"/>
      <c r="CJ730" s="180"/>
      <c r="CK730" s="180"/>
      <c r="CL730" s="180"/>
      <c r="CM730" s="180"/>
      <c r="CN730" s="180"/>
      <c r="CO730" s="180"/>
      <c r="CP730" s="180"/>
      <c r="CQ730" s="180"/>
      <c r="CR730" s="186"/>
      <c r="CS730" s="186"/>
    </row>
    <row r="731">
      <c r="A731" s="186"/>
      <c r="B731" s="186"/>
      <c r="C731" s="347"/>
      <c r="D731" s="180"/>
      <c r="E731" s="186"/>
      <c r="F731" s="180"/>
      <c r="G731" s="180"/>
      <c r="H731" s="180"/>
      <c r="I731" s="180"/>
      <c r="J731" s="180"/>
      <c r="K731" s="180"/>
      <c r="L731" s="180"/>
      <c r="M731" s="180"/>
      <c r="N731" s="180"/>
      <c r="O731" s="180"/>
      <c r="P731" s="180"/>
      <c r="Q731" s="180"/>
      <c r="R731" s="180"/>
      <c r="S731" s="180"/>
      <c r="T731" s="180"/>
      <c r="U731" s="180"/>
      <c r="V731" s="180"/>
      <c r="W731" s="180"/>
      <c r="X731" s="180"/>
      <c r="Y731" s="180"/>
      <c r="Z731" s="180"/>
      <c r="AA731" s="180"/>
      <c r="AB731" s="180"/>
      <c r="AC731" s="180"/>
      <c r="AD731" s="180"/>
      <c r="AE731" s="180"/>
      <c r="AF731" s="180"/>
      <c r="AG731" s="180"/>
      <c r="AH731" s="180"/>
      <c r="AI731" s="180"/>
      <c r="AJ731" s="180"/>
      <c r="AK731" s="180"/>
      <c r="AL731" s="180"/>
      <c r="AM731" s="180"/>
      <c r="AN731" s="180"/>
      <c r="AO731" s="180"/>
      <c r="AP731" s="180"/>
      <c r="AQ731" s="180"/>
      <c r="AR731" s="180"/>
      <c r="AS731" s="180"/>
      <c r="AT731" s="180"/>
      <c r="AU731" s="180"/>
      <c r="AV731" s="180"/>
      <c r="AW731" s="180"/>
      <c r="AX731" s="180"/>
      <c r="AY731" s="180"/>
      <c r="AZ731" s="180"/>
      <c r="BA731" s="180"/>
      <c r="BB731" s="180"/>
      <c r="BC731" s="180"/>
      <c r="BD731" s="180"/>
      <c r="BE731" s="180"/>
      <c r="BF731" s="180"/>
      <c r="BG731" s="180"/>
      <c r="BH731" s="180"/>
      <c r="BI731" s="180"/>
      <c r="BJ731" s="180"/>
      <c r="BK731" s="180"/>
      <c r="BL731" s="180"/>
      <c r="BM731" s="180"/>
      <c r="BN731" s="180"/>
      <c r="BO731" s="180"/>
      <c r="BP731" s="180"/>
      <c r="BQ731" s="180"/>
      <c r="BR731" s="180"/>
      <c r="BS731" s="180"/>
      <c r="BT731" s="180"/>
      <c r="BU731" s="180"/>
      <c r="BV731" s="180"/>
      <c r="BW731" s="180"/>
      <c r="BX731" s="180"/>
      <c r="BY731" s="180"/>
      <c r="BZ731" s="180"/>
      <c r="CA731" s="180"/>
      <c r="CB731" s="180"/>
      <c r="CC731" s="180"/>
      <c r="CD731" s="180"/>
      <c r="CE731" s="180"/>
      <c r="CF731" s="180"/>
      <c r="CG731" s="180"/>
      <c r="CH731" s="180"/>
      <c r="CI731" s="180"/>
      <c r="CJ731" s="180"/>
      <c r="CK731" s="180"/>
      <c r="CL731" s="180"/>
      <c r="CM731" s="180"/>
      <c r="CN731" s="180"/>
      <c r="CO731" s="180"/>
      <c r="CP731" s="180"/>
      <c r="CQ731" s="180"/>
      <c r="CR731" s="186"/>
      <c r="CS731" s="186"/>
    </row>
    <row r="732">
      <c r="A732" s="186"/>
      <c r="B732" s="186"/>
      <c r="C732" s="347"/>
      <c r="D732" s="180"/>
      <c r="E732" s="186"/>
      <c r="F732" s="180"/>
      <c r="G732" s="180"/>
      <c r="H732" s="180"/>
      <c r="I732" s="180"/>
      <c r="J732" s="180"/>
      <c r="K732" s="180"/>
      <c r="L732" s="180"/>
      <c r="M732" s="180"/>
      <c r="N732" s="180"/>
      <c r="O732" s="180"/>
      <c r="P732" s="180"/>
      <c r="Q732" s="180"/>
      <c r="R732" s="180"/>
      <c r="S732" s="180"/>
      <c r="T732" s="180"/>
      <c r="U732" s="180"/>
      <c r="V732" s="180"/>
      <c r="W732" s="180"/>
      <c r="X732" s="180"/>
      <c r="Y732" s="180"/>
      <c r="Z732" s="180"/>
      <c r="AA732" s="180"/>
      <c r="AB732" s="180"/>
      <c r="AC732" s="180"/>
      <c r="AD732" s="180"/>
      <c r="AE732" s="180"/>
      <c r="AF732" s="180"/>
      <c r="AG732" s="180"/>
      <c r="AH732" s="180"/>
      <c r="AI732" s="180"/>
      <c r="AJ732" s="180"/>
      <c r="AK732" s="180"/>
      <c r="AL732" s="180"/>
      <c r="AM732" s="180"/>
      <c r="AN732" s="180"/>
      <c r="AO732" s="180"/>
      <c r="AP732" s="180"/>
      <c r="AQ732" s="180"/>
      <c r="AR732" s="180"/>
      <c r="AS732" s="180"/>
      <c r="AT732" s="180"/>
      <c r="AU732" s="180"/>
      <c r="AV732" s="180"/>
      <c r="AW732" s="180"/>
      <c r="AX732" s="180"/>
      <c r="AY732" s="180"/>
      <c r="AZ732" s="180"/>
      <c r="BA732" s="180"/>
      <c r="BB732" s="180"/>
      <c r="BC732" s="180"/>
      <c r="BD732" s="180"/>
      <c r="BE732" s="180"/>
      <c r="BF732" s="180"/>
      <c r="BG732" s="180"/>
      <c r="BH732" s="180"/>
      <c r="BI732" s="180"/>
      <c r="BJ732" s="180"/>
      <c r="BK732" s="180"/>
      <c r="BL732" s="180"/>
      <c r="BM732" s="180"/>
      <c r="BN732" s="180"/>
      <c r="BO732" s="180"/>
      <c r="BP732" s="180"/>
      <c r="BQ732" s="180"/>
      <c r="BR732" s="180"/>
      <c r="BS732" s="180"/>
      <c r="BT732" s="180"/>
      <c r="BU732" s="180"/>
      <c r="BV732" s="180"/>
      <c r="BW732" s="180"/>
      <c r="BX732" s="180"/>
      <c r="BY732" s="180"/>
      <c r="BZ732" s="180"/>
      <c r="CA732" s="180"/>
      <c r="CB732" s="180"/>
      <c r="CC732" s="180"/>
      <c r="CD732" s="180"/>
      <c r="CE732" s="180"/>
      <c r="CF732" s="180"/>
      <c r="CG732" s="180"/>
      <c r="CH732" s="180"/>
      <c r="CI732" s="180"/>
      <c r="CJ732" s="180"/>
      <c r="CK732" s="180"/>
      <c r="CL732" s="180"/>
      <c r="CM732" s="180"/>
      <c r="CN732" s="180"/>
      <c r="CO732" s="180"/>
      <c r="CP732" s="180"/>
      <c r="CQ732" s="180"/>
      <c r="CR732" s="186"/>
      <c r="CS732" s="186"/>
    </row>
    <row r="733">
      <c r="A733" s="186"/>
      <c r="B733" s="186"/>
      <c r="C733" s="347"/>
      <c r="D733" s="180"/>
      <c r="E733" s="186"/>
      <c r="F733" s="180"/>
      <c r="G733" s="180"/>
      <c r="H733" s="180"/>
      <c r="I733" s="180"/>
      <c r="J733" s="180"/>
      <c r="K733" s="180"/>
      <c r="L733" s="180"/>
      <c r="M733" s="180"/>
      <c r="N733" s="180"/>
      <c r="O733" s="180"/>
      <c r="P733" s="180"/>
      <c r="Q733" s="180"/>
      <c r="R733" s="180"/>
      <c r="S733" s="180"/>
      <c r="T733" s="180"/>
      <c r="U733" s="180"/>
      <c r="V733" s="180"/>
      <c r="W733" s="180"/>
      <c r="X733" s="180"/>
      <c r="Y733" s="180"/>
      <c r="Z733" s="180"/>
      <c r="AA733" s="180"/>
      <c r="AB733" s="180"/>
      <c r="AC733" s="180"/>
      <c r="AD733" s="180"/>
      <c r="AE733" s="180"/>
      <c r="AF733" s="180"/>
      <c r="AG733" s="180"/>
      <c r="AH733" s="180"/>
      <c r="AI733" s="180"/>
      <c r="AJ733" s="180"/>
      <c r="AK733" s="180"/>
      <c r="AL733" s="180"/>
      <c r="AM733" s="180"/>
      <c r="AN733" s="180"/>
      <c r="AO733" s="180"/>
      <c r="AP733" s="180"/>
      <c r="AQ733" s="180"/>
      <c r="AR733" s="180"/>
      <c r="AS733" s="180"/>
      <c r="AT733" s="180"/>
      <c r="AU733" s="180"/>
      <c r="AV733" s="180"/>
      <c r="AW733" s="180"/>
      <c r="AX733" s="180"/>
      <c r="AY733" s="180"/>
      <c r="AZ733" s="180"/>
      <c r="BA733" s="180"/>
      <c r="BB733" s="180"/>
      <c r="BC733" s="180"/>
      <c r="BD733" s="180"/>
      <c r="BE733" s="180"/>
      <c r="BF733" s="180"/>
      <c r="BG733" s="180"/>
      <c r="BH733" s="180"/>
      <c r="BI733" s="180"/>
      <c r="BJ733" s="180"/>
      <c r="BK733" s="180"/>
      <c r="BL733" s="180"/>
      <c r="BM733" s="180"/>
      <c r="BN733" s="180"/>
      <c r="BO733" s="180"/>
      <c r="BP733" s="180"/>
      <c r="BQ733" s="180"/>
      <c r="BR733" s="180"/>
      <c r="BS733" s="180"/>
      <c r="BT733" s="180"/>
      <c r="BU733" s="180"/>
      <c r="BV733" s="180"/>
      <c r="BW733" s="180"/>
      <c r="BX733" s="180"/>
      <c r="BY733" s="180"/>
      <c r="BZ733" s="180"/>
      <c r="CA733" s="180"/>
      <c r="CB733" s="180"/>
      <c r="CC733" s="180"/>
      <c r="CD733" s="180"/>
      <c r="CE733" s="180"/>
      <c r="CF733" s="180"/>
      <c r="CG733" s="180"/>
      <c r="CH733" s="180"/>
      <c r="CI733" s="180"/>
      <c r="CJ733" s="180"/>
      <c r="CK733" s="180"/>
      <c r="CL733" s="180"/>
      <c r="CM733" s="180"/>
      <c r="CN733" s="180"/>
      <c r="CO733" s="180"/>
      <c r="CP733" s="180"/>
      <c r="CQ733" s="180"/>
      <c r="CR733" s="186"/>
      <c r="CS733" s="186"/>
    </row>
    <row r="734">
      <c r="A734" s="186"/>
      <c r="B734" s="186"/>
      <c r="C734" s="347"/>
      <c r="D734" s="180"/>
      <c r="E734" s="186"/>
      <c r="F734" s="180"/>
      <c r="G734" s="180"/>
      <c r="H734" s="180"/>
      <c r="I734" s="180"/>
      <c r="J734" s="180"/>
      <c r="K734" s="180"/>
      <c r="L734" s="180"/>
      <c r="M734" s="180"/>
      <c r="N734" s="180"/>
      <c r="O734" s="180"/>
      <c r="P734" s="180"/>
      <c r="Q734" s="180"/>
      <c r="R734" s="180"/>
      <c r="S734" s="180"/>
      <c r="T734" s="180"/>
      <c r="U734" s="180"/>
      <c r="V734" s="180"/>
      <c r="W734" s="180"/>
      <c r="X734" s="180"/>
      <c r="Y734" s="180"/>
      <c r="Z734" s="180"/>
      <c r="AA734" s="180"/>
      <c r="AB734" s="180"/>
      <c r="AC734" s="180"/>
      <c r="AD734" s="180"/>
      <c r="AE734" s="180"/>
      <c r="AF734" s="180"/>
      <c r="AG734" s="180"/>
      <c r="AH734" s="180"/>
      <c r="AI734" s="180"/>
      <c r="AJ734" s="180"/>
      <c r="AK734" s="180"/>
      <c r="AL734" s="180"/>
      <c r="AM734" s="180"/>
      <c r="AN734" s="180"/>
      <c r="AO734" s="180"/>
      <c r="AP734" s="180"/>
      <c r="AQ734" s="180"/>
      <c r="AR734" s="180"/>
      <c r="AS734" s="180"/>
      <c r="AT734" s="180"/>
      <c r="AU734" s="180"/>
      <c r="AV734" s="180"/>
      <c r="AW734" s="180"/>
      <c r="AX734" s="180"/>
      <c r="AY734" s="180"/>
      <c r="AZ734" s="180"/>
      <c r="BA734" s="180"/>
      <c r="BB734" s="180"/>
      <c r="BC734" s="180"/>
      <c r="BD734" s="180"/>
      <c r="BE734" s="180"/>
      <c r="BF734" s="180"/>
      <c r="BG734" s="180"/>
      <c r="BH734" s="180"/>
      <c r="BI734" s="180"/>
      <c r="BJ734" s="180"/>
      <c r="BK734" s="180"/>
      <c r="BL734" s="180"/>
      <c r="BM734" s="180"/>
      <c r="BN734" s="180"/>
      <c r="BO734" s="180"/>
      <c r="BP734" s="180"/>
      <c r="BQ734" s="180"/>
      <c r="BR734" s="180"/>
      <c r="BS734" s="180"/>
      <c r="BT734" s="180"/>
      <c r="BU734" s="180"/>
      <c r="BV734" s="180"/>
      <c r="BW734" s="180"/>
      <c r="BX734" s="180"/>
      <c r="BY734" s="180"/>
      <c r="BZ734" s="180"/>
      <c r="CA734" s="180"/>
      <c r="CB734" s="180"/>
      <c r="CC734" s="180"/>
      <c r="CD734" s="180"/>
      <c r="CE734" s="180"/>
      <c r="CF734" s="180"/>
      <c r="CG734" s="180"/>
      <c r="CH734" s="180"/>
      <c r="CI734" s="180"/>
      <c r="CJ734" s="180"/>
      <c r="CK734" s="180"/>
      <c r="CL734" s="180"/>
      <c r="CM734" s="180"/>
      <c r="CN734" s="180"/>
      <c r="CO734" s="180"/>
      <c r="CP734" s="180"/>
      <c r="CQ734" s="180"/>
      <c r="CR734" s="186"/>
      <c r="CS734" s="186"/>
    </row>
    <row r="735">
      <c r="A735" s="186"/>
      <c r="B735" s="186"/>
      <c r="C735" s="347"/>
      <c r="D735" s="180"/>
      <c r="E735" s="186"/>
      <c r="F735" s="180"/>
      <c r="G735" s="180"/>
      <c r="H735" s="180"/>
      <c r="I735" s="180"/>
      <c r="J735" s="180"/>
      <c r="K735" s="180"/>
      <c r="L735" s="180"/>
      <c r="M735" s="180"/>
      <c r="N735" s="180"/>
      <c r="O735" s="180"/>
      <c r="P735" s="180"/>
      <c r="Q735" s="180"/>
      <c r="R735" s="180"/>
      <c r="S735" s="180"/>
      <c r="T735" s="180"/>
      <c r="U735" s="180"/>
      <c r="V735" s="180"/>
      <c r="W735" s="180"/>
      <c r="X735" s="180"/>
      <c r="Y735" s="180"/>
      <c r="Z735" s="180"/>
      <c r="AA735" s="180"/>
      <c r="AB735" s="180"/>
      <c r="AC735" s="180"/>
      <c r="AD735" s="180"/>
      <c r="AE735" s="180"/>
      <c r="AF735" s="180"/>
      <c r="AG735" s="180"/>
      <c r="AH735" s="180"/>
      <c r="AI735" s="180"/>
      <c r="AJ735" s="180"/>
      <c r="AK735" s="180"/>
      <c r="AL735" s="180"/>
      <c r="AM735" s="180"/>
      <c r="AN735" s="180"/>
      <c r="AO735" s="180"/>
      <c r="AP735" s="180"/>
      <c r="AQ735" s="180"/>
      <c r="AR735" s="180"/>
      <c r="AS735" s="180"/>
      <c r="AT735" s="180"/>
      <c r="AU735" s="180"/>
      <c r="AV735" s="180"/>
      <c r="AW735" s="180"/>
      <c r="AX735" s="180"/>
      <c r="AY735" s="180"/>
      <c r="AZ735" s="180"/>
      <c r="BA735" s="180"/>
      <c r="BB735" s="180"/>
      <c r="BC735" s="180"/>
      <c r="BD735" s="180"/>
      <c r="BE735" s="180"/>
      <c r="BF735" s="180"/>
      <c r="BG735" s="180"/>
      <c r="BH735" s="180"/>
      <c r="BI735" s="180"/>
      <c r="BJ735" s="180"/>
      <c r="BK735" s="180"/>
      <c r="BL735" s="180"/>
      <c r="BM735" s="180"/>
      <c r="BN735" s="180"/>
      <c r="BO735" s="180"/>
      <c r="BP735" s="180"/>
      <c r="BQ735" s="180"/>
      <c r="BR735" s="180"/>
      <c r="BS735" s="180"/>
      <c r="BT735" s="180"/>
      <c r="BU735" s="180"/>
      <c r="BV735" s="180"/>
      <c r="BW735" s="180"/>
      <c r="BX735" s="180"/>
      <c r="BY735" s="180"/>
      <c r="BZ735" s="180"/>
      <c r="CA735" s="180"/>
      <c r="CB735" s="180"/>
      <c r="CC735" s="180"/>
      <c r="CD735" s="180"/>
      <c r="CE735" s="180"/>
      <c r="CF735" s="180"/>
      <c r="CG735" s="180"/>
      <c r="CH735" s="180"/>
      <c r="CI735" s="180"/>
      <c r="CJ735" s="180"/>
      <c r="CK735" s="180"/>
      <c r="CL735" s="180"/>
      <c r="CM735" s="180"/>
      <c r="CN735" s="180"/>
      <c r="CO735" s="180"/>
      <c r="CP735" s="180"/>
      <c r="CQ735" s="180"/>
      <c r="CR735" s="186"/>
      <c r="CS735" s="186"/>
    </row>
    <row r="736">
      <c r="A736" s="186"/>
      <c r="B736" s="186"/>
      <c r="C736" s="347"/>
      <c r="D736" s="180"/>
      <c r="E736" s="186"/>
      <c r="F736" s="180"/>
      <c r="G736" s="180"/>
      <c r="H736" s="180"/>
      <c r="I736" s="180"/>
      <c r="J736" s="180"/>
      <c r="K736" s="180"/>
      <c r="L736" s="180"/>
      <c r="M736" s="180"/>
      <c r="N736" s="180"/>
      <c r="O736" s="180"/>
      <c r="P736" s="180"/>
      <c r="Q736" s="180"/>
      <c r="R736" s="180"/>
      <c r="S736" s="180"/>
      <c r="T736" s="180"/>
      <c r="U736" s="180"/>
      <c r="V736" s="180"/>
      <c r="W736" s="180"/>
      <c r="X736" s="180"/>
      <c r="Y736" s="180"/>
      <c r="Z736" s="180"/>
      <c r="AA736" s="180"/>
      <c r="AB736" s="180"/>
      <c r="AC736" s="180"/>
      <c r="AD736" s="180"/>
      <c r="AE736" s="180"/>
      <c r="AF736" s="180"/>
      <c r="AG736" s="180"/>
      <c r="AH736" s="180"/>
      <c r="AI736" s="180"/>
      <c r="AJ736" s="180"/>
      <c r="AK736" s="180"/>
      <c r="AL736" s="180"/>
      <c r="AM736" s="180"/>
      <c r="AN736" s="180"/>
      <c r="AO736" s="180"/>
      <c r="AP736" s="180"/>
      <c r="AQ736" s="180"/>
      <c r="AR736" s="180"/>
      <c r="AS736" s="180"/>
      <c r="AT736" s="180"/>
      <c r="AU736" s="180"/>
      <c r="AV736" s="180"/>
      <c r="AW736" s="180"/>
      <c r="AX736" s="180"/>
      <c r="AY736" s="180"/>
      <c r="AZ736" s="180"/>
      <c r="BA736" s="180"/>
      <c r="BB736" s="180"/>
      <c r="BC736" s="180"/>
      <c r="BD736" s="180"/>
      <c r="BE736" s="180"/>
      <c r="BF736" s="180"/>
      <c r="BG736" s="180"/>
      <c r="BH736" s="180"/>
      <c r="BI736" s="180"/>
      <c r="BJ736" s="180"/>
      <c r="BK736" s="180"/>
      <c r="BL736" s="180"/>
      <c r="BM736" s="180"/>
      <c r="BN736" s="180"/>
      <c r="BO736" s="180"/>
      <c r="BP736" s="180"/>
      <c r="BQ736" s="180"/>
      <c r="BR736" s="180"/>
      <c r="BS736" s="180"/>
      <c r="BT736" s="180"/>
      <c r="BU736" s="180"/>
      <c r="BV736" s="180"/>
      <c r="BW736" s="180"/>
      <c r="BX736" s="180"/>
      <c r="BY736" s="180"/>
      <c r="BZ736" s="180"/>
      <c r="CA736" s="180"/>
      <c r="CB736" s="180"/>
      <c r="CC736" s="180"/>
      <c r="CD736" s="180"/>
      <c r="CE736" s="180"/>
      <c r="CF736" s="180"/>
      <c r="CG736" s="180"/>
      <c r="CH736" s="180"/>
      <c r="CI736" s="180"/>
      <c r="CJ736" s="180"/>
      <c r="CK736" s="180"/>
      <c r="CL736" s="180"/>
      <c r="CM736" s="180"/>
      <c r="CN736" s="180"/>
      <c r="CO736" s="180"/>
      <c r="CP736" s="180"/>
      <c r="CQ736" s="180"/>
      <c r="CR736" s="186"/>
      <c r="CS736" s="186"/>
    </row>
    <row r="737">
      <c r="A737" s="186"/>
      <c r="B737" s="186"/>
      <c r="C737" s="347"/>
      <c r="D737" s="180"/>
      <c r="E737" s="186"/>
      <c r="F737" s="180"/>
      <c r="G737" s="180"/>
      <c r="H737" s="180"/>
      <c r="I737" s="180"/>
      <c r="J737" s="180"/>
      <c r="K737" s="180"/>
      <c r="L737" s="180"/>
      <c r="M737" s="180"/>
      <c r="N737" s="180"/>
      <c r="O737" s="180"/>
      <c r="P737" s="180"/>
      <c r="Q737" s="180"/>
      <c r="R737" s="180"/>
      <c r="S737" s="180"/>
      <c r="T737" s="180"/>
      <c r="U737" s="180"/>
      <c r="V737" s="180"/>
      <c r="W737" s="180"/>
      <c r="X737" s="180"/>
      <c r="Y737" s="180"/>
      <c r="Z737" s="180"/>
      <c r="AA737" s="180"/>
      <c r="AB737" s="180"/>
      <c r="AC737" s="180"/>
      <c r="AD737" s="180"/>
      <c r="AE737" s="180"/>
      <c r="AF737" s="180"/>
      <c r="AG737" s="180"/>
      <c r="AH737" s="180"/>
      <c r="AI737" s="180"/>
      <c r="AJ737" s="180"/>
      <c r="AK737" s="180"/>
      <c r="AL737" s="180"/>
      <c r="AM737" s="180"/>
      <c r="AN737" s="180"/>
      <c r="AO737" s="180"/>
      <c r="AP737" s="180"/>
      <c r="AQ737" s="180"/>
      <c r="AR737" s="180"/>
      <c r="AS737" s="180"/>
      <c r="AT737" s="180"/>
      <c r="AU737" s="180"/>
      <c r="AV737" s="180"/>
      <c r="AW737" s="180"/>
      <c r="AX737" s="180"/>
      <c r="AY737" s="180"/>
      <c r="AZ737" s="180"/>
      <c r="BA737" s="180"/>
      <c r="BB737" s="180"/>
      <c r="BC737" s="180"/>
      <c r="BD737" s="180"/>
      <c r="BE737" s="180"/>
      <c r="BF737" s="180"/>
      <c r="BG737" s="180"/>
      <c r="BH737" s="180"/>
      <c r="BI737" s="180"/>
      <c r="BJ737" s="180"/>
      <c r="BK737" s="180"/>
      <c r="BL737" s="180"/>
      <c r="BM737" s="180"/>
      <c r="BN737" s="180"/>
      <c r="BO737" s="180"/>
      <c r="BP737" s="180"/>
      <c r="BQ737" s="180"/>
      <c r="BR737" s="180"/>
      <c r="BS737" s="180"/>
      <c r="BT737" s="180"/>
      <c r="BU737" s="180"/>
      <c r="BV737" s="180"/>
      <c r="BW737" s="180"/>
      <c r="BX737" s="180"/>
      <c r="BY737" s="180"/>
      <c r="BZ737" s="180"/>
      <c r="CA737" s="180"/>
      <c r="CB737" s="180"/>
      <c r="CC737" s="180"/>
      <c r="CD737" s="180"/>
      <c r="CE737" s="180"/>
      <c r="CF737" s="180"/>
      <c r="CG737" s="180"/>
      <c r="CH737" s="180"/>
      <c r="CI737" s="180"/>
      <c r="CJ737" s="180"/>
      <c r="CK737" s="180"/>
      <c r="CL737" s="180"/>
      <c r="CM737" s="180"/>
      <c r="CN737" s="180"/>
      <c r="CO737" s="180"/>
      <c r="CP737" s="180"/>
      <c r="CQ737" s="180"/>
      <c r="CR737" s="186"/>
      <c r="CS737" s="186"/>
    </row>
    <row r="738">
      <c r="A738" s="186"/>
      <c r="B738" s="186"/>
      <c r="C738" s="347"/>
      <c r="D738" s="180"/>
      <c r="E738" s="186"/>
      <c r="F738" s="180"/>
      <c r="G738" s="180"/>
      <c r="H738" s="180"/>
      <c r="I738" s="180"/>
      <c r="J738" s="180"/>
      <c r="K738" s="180"/>
      <c r="L738" s="180"/>
      <c r="M738" s="180"/>
      <c r="N738" s="180"/>
      <c r="O738" s="180"/>
      <c r="P738" s="180"/>
      <c r="Q738" s="180"/>
      <c r="R738" s="180"/>
      <c r="S738" s="180"/>
      <c r="T738" s="180"/>
      <c r="U738" s="180"/>
      <c r="V738" s="180"/>
      <c r="W738" s="180"/>
      <c r="X738" s="180"/>
      <c r="Y738" s="180"/>
      <c r="Z738" s="180"/>
      <c r="AA738" s="180"/>
      <c r="AB738" s="180"/>
      <c r="AC738" s="180"/>
      <c r="AD738" s="180"/>
      <c r="AE738" s="180"/>
      <c r="AF738" s="180"/>
      <c r="AG738" s="180"/>
      <c r="AH738" s="180"/>
      <c r="AI738" s="180"/>
      <c r="AJ738" s="180"/>
      <c r="AK738" s="180"/>
      <c r="AL738" s="180"/>
      <c r="AM738" s="180"/>
      <c r="AN738" s="180"/>
      <c r="AO738" s="180"/>
      <c r="AP738" s="180"/>
      <c r="AQ738" s="180"/>
      <c r="AR738" s="180"/>
      <c r="AS738" s="180"/>
      <c r="AT738" s="180"/>
      <c r="AU738" s="180"/>
      <c r="AV738" s="180"/>
      <c r="AW738" s="180"/>
      <c r="AX738" s="180"/>
      <c r="AY738" s="180"/>
      <c r="AZ738" s="180"/>
      <c r="BA738" s="180"/>
      <c r="BB738" s="180"/>
      <c r="BC738" s="180"/>
      <c r="BD738" s="180"/>
      <c r="BE738" s="180"/>
      <c r="BF738" s="180"/>
      <c r="BG738" s="180"/>
      <c r="BH738" s="180"/>
      <c r="BI738" s="180"/>
      <c r="BJ738" s="180"/>
      <c r="BK738" s="180"/>
      <c r="BL738" s="180"/>
      <c r="BM738" s="180"/>
      <c r="BN738" s="180"/>
      <c r="BO738" s="180"/>
      <c r="BP738" s="180"/>
      <c r="BQ738" s="180"/>
      <c r="BR738" s="180"/>
      <c r="BS738" s="180"/>
      <c r="BT738" s="180"/>
      <c r="BU738" s="180"/>
      <c r="BV738" s="180"/>
      <c r="BW738" s="180"/>
      <c r="BX738" s="180"/>
      <c r="BY738" s="180"/>
      <c r="BZ738" s="180"/>
      <c r="CA738" s="180"/>
      <c r="CB738" s="180"/>
      <c r="CC738" s="180"/>
      <c r="CD738" s="180"/>
      <c r="CE738" s="180"/>
      <c r="CF738" s="180"/>
      <c r="CG738" s="180"/>
      <c r="CH738" s="180"/>
      <c r="CI738" s="180"/>
      <c r="CJ738" s="180"/>
      <c r="CK738" s="180"/>
      <c r="CL738" s="180"/>
      <c r="CM738" s="180"/>
      <c r="CN738" s="180"/>
      <c r="CO738" s="180"/>
      <c r="CP738" s="180"/>
      <c r="CQ738" s="180"/>
      <c r="CR738" s="186"/>
      <c r="CS738" s="186"/>
    </row>
    <row r="739">
      <c r="A739" s="186"/>
      <c r="B739" s="186"/>
      <c r="C739" s="347"/>
      <c r="D739" s="180"/>
      <c r="E739" s="186"/>
      <c r="F739" s="180"/>
      <c r="G739" s="180"/>
      <c r="H739" s="180"/>
      <c r="I739" s="180"/>
      <c r="J739" s="180"/>
      <c r="K739" s="180"/>
      <c r="L739" s="180"/>
      <c r="M739" s="180"/>
      <c r="N739" s="180"/>
      <c r="O739" s="180"/>
      <c r="P739" s="180"/>
      <c r="Q739" s="180"/>
      <c r="R739" s="180"/>
      <c r="S739" s="180"/>
      <c r="T739" s="180"/>
      <c r="U739" s="180"/>
      <c r="V739" s="180"/>
      <c r="W739" s="180"/>
      <c r="X739" s="180"/>
      <c r="Y739" s="180"/>
      <c r="Z739" s="180"/>
      <c r="AA739" s="180"/>
      <c r="AB739" s="180"/>
      <c r="AC739" s="180"/>
      <c r="AD739" s="180"/>
      <c r="AE739" s="180"/>
      <c r="AF739" s="180"/>
      <c r="AG739" s="180"/>
      <c r="AH739" s="180"/>
      <c r="AI739" s="180"/>
      <c r="AJ739" s="180"/>
      <c r="AK739" s="180"/>
      <c r="AL739" s="180"/>
      <c r="AM739" s="180"/>
      <c r="AN739" s="180"/>
      <c r="AO739" s="180"/>
      <c r="AP739" s="180"/>
      <c r="AQ739" s="180"/>
      <c r="AR739" s="180"/>
      <c r="AS739" s="180"/>
      <c r="AT739" s="180"/>
      <c r="AU739" s="180"/>
      <c r="AV739" s="180"/>
      <c r="AW739" s="180"/>
      <c r="AX739" s="180"/>
      <c r="AY739" s="180"/>
      <c r="AZ739" s="180"/>
      <c r="BA739" s="180"/>
      <c r="BB739" s="180"/>
      <c r="BC739" s="180"/>
      <c r="BD739" s="180"/>
      <c r="BE739" s="180"/>
      <c r="BF739" s="180"/>
      <c r="BG739" s="180"/>
      <c r="BH739" s="180"/>
      <c r="BI739" s="180"/>
      <c r="BJ739" s="180"/>
      <c r="BK739" s="180"/>
      <c r="BL739" s="180"/>
      <c r="BM739" s="180"/>
      <c r="BN739" s="180"/>
      <c r="BO739" s="180"/>
      <c r="BP739" s="180"/>
      <c r="BQ739" s="180"/>
      <c r="BR739" s="180"/>
      <c r="BS739" s="180"/>
      <c r="BT739" s="180"/>
      <c r="BU739" s="180"/>
      <c r="BV739" s="180"/>
      <c r="BW739" s="180"/>
      <c r="BX739" s="180"/>
      <c r="BY739" s="180"/>
      <c r="BZ739" s="180"/>
      <c r="CA739" s="180"/>
      <c r="CB739" s="180"/>
      <c r="CC739" s="180"/>
      <c r="CD739" s="180"/>
      <c r="CE739" s="180"/>
      <c r="CF739" s="180"/>
      <c r="CG739" s="180"/>
      <c r="CH739" s="180"/>
      <c r="CI739" s="180"/>
      <c r="CJ739" s="180"/>
      <c r="CK739" s="180"/>
      <c r="CL739" s="180"/>
      <c r="CM739" s="180"/>
      <c r="CN739" s="180"/>
      <c r="CO739" s="180"/>
      <c r="CP739" s="180"/>
      <c r="CQ739" s="180"/>
      <c r="CR739" s="186"/>
      <c r="CS739" s="186"/>
    </row>
    <row r="740">
      <c r="A740" s="186"/>
      <c r="B740" s="186"/>
      <c r="C740" s="347"/>
      <c r="D740" s="180"/>
      <c r="E740" s="186"/>
      <c r="F740" s="180"/>
      <c r="G740" s="180"/>
      <c r="H740" s="180"/>
      <c r="I740" s="180"/>
      <c r="J740" s="180"/>
      <c r="K740" s="180"/>
      <c r="L740" s="180"/>
      <c r="M740" s="180"/>
      <c r="N740" s="180"/>
      <c r="O740" s="180"/>
      <c r="P740" s="180"/>
      <c r="Q740" s="180"/>
      <c r="R740" s="180"/>
      <c r="S740" s="180"/>
      <c r="T740" s="180"/>
      <c r="U740" s="180"/>
      <c r="V740" s="180"/>
      <c r="W740" s="180"/>
      <c r="X740" s="180"/>
      <c r="Y740" s="180"/>
      <c r="Z740" s="180"/>
      <c r="AA740" s="180"/>
      <c r="AB740" s="180"/>
      <c r="AC740" s="180"/>
      <c r="AD740" s="180"/>
      <c r="AE740" s="180"/>
      <c r="AF740" s="180"/>
      <c r="AG740" s="180"/>
      <c r="AH740" s="180"/>
      <c r="AI740" s="180"/>
      <c r="AJ740" s="180"/>
      <c r="AK740" s="180"/>
      <c r="AL740" s="180"/>
      <c r="AM740" s="180"/>
      <c r="AN740" s="180"/>
      <c r="AO740" s="180"/>
      <c r="AP740" s="180"/>
      <c r="AQ740" s="180"/>
      <c r="AR740" s="180"/>
      <c r="AS740" s="180"/>
      <c r="AT740" s="180"/>
      <c r="AU740" s="180"/>
      <c r="AV740" s="180"/>
      <c r="AW740" s="180"/>
      <c r="AX740" s="180"/>
      <c r="AY740" s="180"/>
      <c r="AZ740" s="180"/>
      <c r="BA740" s="180"/>
      <c r="BB740" s="180"/>
      <c r="BC740" s="180"/>
      <c r="BD740" s="180"/>
      <c r="BE740" s="180"/>
      <c r="BF740" s="180"/>
      <c r="BG740" s="180"/>
      <c r="BH740" s="180"/>
      <c r="BI740" s="180"/>
      <c r="BJ740" s="180"/>
      <c r="BK740" s="180"/>
      <c r="BL740" s="180"/>
      <c r="BM740" s="180"/>
      <c r="BN740" s="180"/>
      <c r="BO740" s="180"/>
      <c r="BP740" s="180"/>
      <c r="BQ740" s="180"/>
      <c r="BR740" s="180"/>
      <c r="BS740" s="180"/>
      <c r="BT740" s="180"/>
      <c r="BU740" s="180"/>
      <c r="BV740" s="180"/>
      <c r="BW740" s="180"/>
      <c r="BX740" s="180"/>
      <c r="BY740" s="180"/>
      <c r="BZ740" s="180"/>
      <c r="CA740" s="180"/>
      <c r="CB740" s="180"/>
      <c r="CC740" s="180"/>
      <c r="CD740" s="180"/>
      <c r="CE740" s="180"/>
      <c r="CF740" s="180"/>
      <c r="CG740" s="180"/>
      <c r="CH740" s="180"/>
      <c r="CI740" s="180"/>
      <c r="CJ740" s="180"/>
      <c r="CK740" s="180"/>
      <c r="CL740" s="180"/>
      <c r="CM740" s="180"/>
      <c r="CN740" s="180"/>
      <c r="CO740" s="180"/>
      <c r="CP740" s="180"/>
      <c r="CQ740" s="180"/>
      <c r="CR740" s="186"/>
      <c r="CS740" s="186"/>
    </row>
    <row r="741">
      <c r="A741" s="186"/>
      <c r="B741" s="186"/>
      <c r="C741" s="347"/>
      <c r="D741" s="180"/>
      <c r="E741" s="186"/>
      <c r="F741" s="180"/>
      <c r="G741" s="180"/>
      <c r="H741" s="180"/>
      <c r="I741" s="180"/>
      <c r="J741" s="180"/>
      <c r="K741" s="180"/>
      <c r="L741" s="180"/>
      <c r="M741" s="180"/>
      <c r="N741" s="180"/>
      <c r="O741" s="180"/>
      <c r="P741" s="180"/>
      <c r="Q741" s="180"/>
      <c r="R741" s="180"/>
      <c r="S741" s="180"/>
      <c r="T741" s="180"/>
      <c r="U741" s="180"/>
      <c r="V741" s="180"/>
      <c r="W741" s="180"/>
      <c r="X741" s="180"/>
      <c r="Y741" s="180"/>
      <c r="Z741" s="180"/>
      <c r="AA741" s="180"/>
      <c r="AB741" s="180"/>
      <c r="AC741" s="180"/>
      <c r="AD741" s="180"/>
      <c r="AE741" s="180"/>
      <c r="AF741" s="180"/>
      <c r="AG741" s="180"/>
      <c r="AH741" s="180"/>
      <c r="AI741" s="180"/>
      <c r="AJ741" s="180"/>
      <c r="AK741" s="180"/>
      <c r="AL741" s="180"/>
      <c r="AM741" s="180"/>
      <c r="AN741" s="180"/>
      <c r="AO741" s="180"/>
      <c r="AP741" s="180"/>
      <c r="AQ741" s="180"/>
      <c r="AR741" s="180"/>
      <c r="AS741" s="180"/>
      <c r="AT741" s="180"/>
      <c r="AU741" s="180"/>
      <c r="AV741" s="180"/>
      <c r="AW741" s="180"/>
      <c r="AX741" s="180"/>
      <c r="AY741" s="180"/>
      <c r="AZ741" s="180"/>
      <c r="BA741" s="180"/>
      <c r="BB741" s="180"/>
      <c r="BC741" s="180"/>
      <c r="BD741" s="180"/>
      <c r="BE741" s="180"/>
      <c r="BF741" s="180"/>
      <c r="BG741" s="180"/>
      <c r="BH741" s="180"/>
      <c r="BI741" s="180"/>
      <c r="BJ741" s="180"/>
      <c r="BK741" s="180"/>
      <c r="BL741" s="180"/>
      <c r="BM741" s="180"/>
      <c r="BN741" s="180"/>
      <c r="BO741" s="180"/>
      <c r="BP741" s="180"/>
      <c r="BQ741" s="180"/>
      <c r="BR741" s="180"/>
      <c r="BS741" s="180"/>
      <c r="BT741" s="180"/>
      <c r="BU741" s="180"/>
      <c r="BV741" s="180"/>
      <c r="BW741" s="180"/>
      <c r="BX741" s="180"/>
      <c r="BY741" s="180"/>
      <c r="BZ741" s="180"/>
      <c r="CA741" s="180"/>
      <c r="CB741" s="180"/>
      <c r="CC741" s="180"/>
      <c r="CD741" s="180"/>
      <c r="CE741" s="180"/>
      <c r="CF741" s="180"/>
      <c r="CG741" s="180"/>
      <c r="CH741" s="180"/>
      <c r="CI741" s="180"/>
      <c r="CJ741" s="180"/>
      <c r="CK741" s="180"/>
      <c r="CL741" s="180"/>
      <c r="CM741" s="180"/>
      <c r="CN741" s="180"/>
      <c r="CO741" s="180"/>
      <c r="CP741" s="180"/>
      <c r="CQ741" s="180"/>
      <c r="CR741" s="186"/>
      <c r="CS741" s="186"/>
    </row>
    <row r="742">
      <c r="A742" s="186"/>
      <c r="B742" s="186"/>
      <c r="C742" s="347"/>
      <c r="D742" s="180"/>
      <c r="E742" s="186"/>
      <c r="F742" s="180"/>
      <c r="G742" s="180"/>
      <c r="H742" s="180"/>
      <c r="I742" s="180"/>
      <c r="J742" s="180"/>
      <c r="K742" s="180"/>
      <c r="L742" s="180"/>
      <c r="M742" s="180"/>
      <c r="N742" s="180"/>
      <c r="O742" s="180"/>
      <c r="P742" s="180"/>
      <c r="Q742" s="180"/>
      <c r="R742" s="180"/>
      <c r="S742" s="180"/>
      <c r="T742" s="180"/>
      <c r="U742" s="180"/>
      <c r="V742" s="180"/>
      <c r="W742" s="180"/>
      <c r="X742" s="180"/>
      <c r="Y742" s="180"/>
      <c r="Z742" s="180"/>
      <c r="AA742" s="180"/>
      <c r="AB742" s="180"/>
      <c r="AC742" s="180"/>
      <c r="AD742" s="180"/>
      <c r="AE742" s="180"/>
      <c r="AF742" s="180"/>
      <c r="AG742" s="180"/>
      <c r="AH742" s="180"/>
      <c r="AI742" s="180"/>
      <c r="AJ742" s="180"/>
      <c r="AK742" s="180"/>
      <c r="AL742" s="180"/>
      <c r="AM742" s="180"/>
      <c r="AN742" s="180"/>
      <c r="AO742" s="180"/>
      <c r="AP742" s="180"/>
      <c r="AQ742" s="180"/>
      <c r="AR742" s="180"/>
      <c r="AS742" s="180"/>
      <c r="AT742" s="180"/>
      <c r="AU742" s="180"/>
      <c r="AV742" s="180"/>
      <c r="AW742" s="180"/>
      <c r="AX742" s="180"/>
      <c r="AY742" s="180"/>
      <c r="AZ742" s="180"/>
      <c r="BA742" s="180"/>
      <c r="BB742" s="180"/>
      <c r="BC742" s="180"/>
      <c r="BD742" s="180"/>
      <c r="BE742" s="180"/>
      <c r="BF742" s="180"/>
      <c r="BG742" s="180"/>
      <c r="BH742" s="180"/>
      <c r="BI742" s="180"/>
      <c r="BJ742" s="180"/>
      <c r="BK742" s="180"/>
      <c r="BL742" s="180"/>
      <c r="BM742" s="180"/>
      <c r="BN742" s="180"/>
      <c r="BO742" s="180"/>
      <c r="BP742" s="180"/>
      <c r="BQ742" s="180"/>
      <c r="BR742" s="180"/>
      <c r="BS742" s="180"/>
      <c r="BT742" s="180"/>
      <c r="BU742" s="180"/>
      <c r="BV742" s="180"/>
      <c r="BW742" s="180"/>
      <c r="BX742" s="180"/>
      <c r="BY742" s="180"/>
      <c r="BZ742" s="180"/>
      <c r="CA742" s="180"/>
      <c r="CB742" s="180"/>
      <c r="CC742" s="180"/>
      <c r="CD742" s="180"/>
      <c r="CE742" s="180"/>
      <c r="CF742" s="180"/>
      <c r="CG742" s="180"/>
      <c r="CH742" s="180"/>
      <c r="CI742" s="180"/>
      <c r="CJ742" s="180"/>
      <c r="CK742" s="180"/>
      <c r="CL742" s="180"/>
      <c r="CM742" s="180"/>
      <c r="CN742" s="180"/>
      <c r="CO742" s="180"/>
      <c r="CP742" s="180"/>
      <c r="CQ742" s="180"/>
      <c r="CR742" s="186"/>
      <c r="CS742" s="186"/>
    </row>
    <row r="743">
      <c r="A743" s="186"/>
      <c r="B743" s="186"/>
      <c r="C743" s="347"/>
      <c r="D743" s="180"/>
      <c r="E743" s="186"/>
      <c r="F743" s="180"/>
      <c r="G743" s="180"/>
      <c r="H743" s="180"/>
      <c r="I743" s="180"/>
      <c r="J743" s="180"/>
      <c r="K743" s="180"/>
      <c r="L743" s="180"/>
      <c r="M743" s="180"/>
      <c r="N743" s="180"/>
      <c r="O743" s="180"/>
      <c r="P743" s="180"/>
      <c r="Q743" s="180"/>
      <c r="R743" s="180"/>
      <c r="S743" s="180"/>
      <c r="T743" s="180"/>
      <c r="U743" s="180"/>
      <c r="V743" s="180"/>
      <c r="W743" s="180"/>
      <c r="X743" s="180"/>
      <c r="Y743" s="180"/>
      <c r="Z743" s="180"/>
      <c r="AA743" s="180"/>
      <c r="AB743" s="180"/>
      <c r="AC743" s="180"/>
      <c r="AD743" s="180"/>
      <c r="AE743" s="180"/>
      <c r="AF743" s="180"/>
      <c r="AG743" s="180"/>
      <c r="AH743" s="180"/>
      <c r="AI743" s="180"/>
      <c r="AJ743" s="180"/>
      <c r="AK743" s="180"/>
      <c r="AL743" s="180"/>
      <c r="AM743" s="180"/>
      <c r="AN743" s="180"/>
      <c r="AO743" s="180"/>
      <c r="AP743" s="180"/>
      <c r="AQ743" s="180"/>
      <c r="AR743" s="180"/>
      <c r="AS743" s="180"/>
      <c r="AT743" s="180"/>
      <c r="AU743" s="180"/>
      <c r="AV743" s="180"/>
      <c r="AW743" s="180"/>
      <c r="AX743" s="180"/>
      <c r="AY743" s="180"/>
      <c r="AZ743" s="180"/>
      <c r="BA743" s="180"/>
      <c r="BB743" s="180"/>
      <c r="BC743" s="180"/>
      <c r="BD743" s="180"/>
      <c r="BE743" s="180"/>
      <c r="BF743" s="180"/>
      <c r="BG743" s="180"/>
      <c r="BH743" s="180"/>
      <c r="BI743" s="180"/>
      <c r="BJ743" s="180"/>
      <c r="BK743" s="180"/>
      <c r="BL743" s="180"/>
      <c r="BM743" s="180"/>
      <c r="BN743" s="180"/>
      <c r="BO743" s="180"/>
      <c r="BP743" s="180"/>
      <c r="BQ743" s="180"/>
      <c r="BR743" s="180"/>
      <c r="BS743" s="180"/>
      <c r="BT743" s="180"/>
      <c r="BU743" s="180"/>
      <c r="BV743" s="180"/>
      <c r="BW743" s="180"/>
      <c r="BX743" s="180"/>
      <c r="BY743" s="180"/>
      <c r="BZ743" s="180"/>
      <c r="CA743" s="180"/>
      <c r="CB743" s="180"/>
      <c r="CC743" s="180"/>
      <c r="CD743" s="180"/>
      <c r="CE743" s="180"/>
      <c r="CF743" s="180"/>
      <c r="CG743" s="180"/>
      <c r="CH743" s="180"/>
      <c r="CI743" s="180"/>
      <c r="CJ743" s="180"/>
      <c r="CK743" s="180"/>
      <c r="CL743" s="180"/>
      <c r="CM743" s="180"/>
      <c r="CN743" s="180"/>
      <c r="CO743" s="180"/>
      <c r="CP743" s="180"/>
      <c r="CQ743" s="180"/>
      <c r="CR743" s="186"/>
      <c r="CS743" s="186"/>
    </row>
    <row r="744">
      <c r="A744" s="186"/>
      <c r="B744" s="186"/>
      <c r="C744" s="347"/>
      <c r="D744" s="180"/>
      <c r="E744" s="186"/>
      <c r="F744" s="180"/>
      <c r="G744" s="180"/>
      <c r="H744" s="180"/>
      <c r="I744" s="180"/>
      <c r="J744" s="180"/>
      <c r="K744" s="180"/>
      <c r="L744" s="180"/>
      <c r="M744" s="180"/>
      <c r="N744" s="180"/>
      <c r="O744" s="180"/>
      <c r="P744" s="180"/>
      <c r="Q744" s="180"/>
      <c r="R744" s="180"/>
      <c r="S744" s="180"/>
      <c r="T744" s="180"/>
      <c r="U744" s="180"/>
      <c r="V744" s="180"/>
      <c r="W744" s="180"/>
      <c r="X744" s="180"/>
      <c r="Y744" s="180"/>
      <c r="Z744" s="180"/>
      <c r="AA744" s="180"/>
      <c r="AB744" s="180"/>
      <c r="AC744" s="180"/>
      <c r="AD744" s="180"/>
      <c r="AE744" s="180"/>
      <c r="AF744" s="180"/>
      <c r="AG744" s="180"/>
      <c r="AH744" s="180"/>
      <c r="AI744" s="180"/>
      <c r="AJ744" s="180"/>
      <c r="AK744" s="180"/>
      <c r="AL744" s="180"/>
      <c r="AM744" s="180"/>
      <c r="AN744" s="180"/>
      <c r="AO744" s="180"/>
      <c r="AP744" s="180"/>
      <c r="AQ744" s="180"/>
      <c r="AR744" s="180"/>
      <c r="AS744" s="180"/>
      <c r="AT744" s="180"/>
      <c r="AU744" s="180"/>
      <c r="AV744" s="180"/>
      <c r="AW744" s="180"/>
      <c r="AX744" s="180"/>
      <c r="AY744" s="180"/>
      <c r="AZ744" s="180"/>
      <c r="BA744" s="180"/>
      <c r="BB744" s="180"/>
      <c r="BC744" s="180"/>
      <c r="BD744" s="180"/>
      <c r="BE744" s="180"/>
      <c r="BF744" s="180"/>
      <c r="BG744" s="180"/>
      <c r="BH744" s="180"/>
      <c r="BI744" s="180"/>
      <c r="BJ744" s="180"/>
      <c r="BK744" s="180"/>
      <c r="BL744" s="180"/>
      <c r="BM744" s="180"/>
      <c r="BN744" s="180"/>
      <c r="BO744" s="180"/>
      <c r="BP744" s="180"/>
      <c r="BQ744" s="180"/>
      <c r="BR744" s="180"/>
      <c r="BS744" s="180"/>
      <c r="BT744" s="180"/>
      <c r="BU744" s="180"/>
      <c r="BV744" s="180"/>
      <c r="BW744" s="180"/>
      <c r="BX744" s="180"/>
      <c r="BY744" s="180"/>
      <c r="BZ744" s="180"/>
      <c r="CA744" s="180"/>
      <c r="CB744" s="180"/>
      <c r="CC744" s="180"/>
      <c r="CD744" s="180"/>
      <c r="CE744" s="180"/>
      <c r="CF744" s="180"/>
      <c r="CG744" s="180"/>
      <c r="CH744" s="180"/>
      <c r="CI744" s="180"/>
      <c r="CJ744" s="180"/>
      <c r="CK744" s="180"/>
      <c r="CL744" s="180"/>
      <c r="CM744" s="180"/>
      <c r="CN744" s="180"/>
      <c r="CO744" s="180"/>
      <c r="CP744" s="180"/>
      <c r="CQ744" s="180"/>
      <c r="CR744" s="186"/>
      <c r="CS744" s="186"/>
    </row>
    <row r="745">
      <c r="A745" s="186"/>
      <c r="B745" s="186"/>
      <c r="C745" s="347"/>
      <c r="D745" s="180"/>
      <c r="E745" s="186"/>
      <c r="F745" s="180"/>
      <c r="G745" s="180"/>
      <c r="H745" s="180"/>
      <c r="I745" s="180"/>
      <c r="J745" s="180"/>
      <c r="K745" s="180"/>
      <c r="L745" s="180"/>
      <c r="M745" s="180"/>
      <c r="N745" s="180"/>
      <c r="O745" s="180"/>
      <c r="P745" s="180"/>
      <c r="Q745" s="180"/>
      <c r="R745" s="180"/>
      <c r="S745" s="180"/>
      <c r="T745" s="180"/>
      <c r="U745" s="180"/>
      <c r="V745" s="180"/>
      <c r="W745" s="180"/>
      <c r="X745" s="180"/>
      <c r="Y745" s="180"/>
      <c r="Z745" s="180"/>
      <c r="AA745" s="180"/>
      <c r="AB745" s="180"/>
      <c r="AC745" s="180"/>
      <c r="AD745" s="180"/>
      <c r="AE745" s="180"/>
      <c r="AF745" s="180"/>
      <c r="AG745" s="180"/>
      <c r="AH745" s="180"/>
      <c r="AI745" s="180"/>
      <c r="AJ745" s="180"/>
      <c r="AK745" s="180"/>
      <c r="AL745" s="180"/>
      <c r="AM745" s="180"/>
      <c r="AN745" s="180"/>
      <c r="AO745" s="180"/>
      <c r="AP745" s="180"/>
      <c r="AQ745" s="180"/>
      <c r="AR745" s="180"/>
      <c r="AS745" s="180"/>
      <c r="AT745" s="180"/>
      <c r="AU745" s="180"/>
      <c r="AV745" s="180"/>
      <c r="AW745" s="180"/>
      <c r="AX745" s="180"/>
      <c r="AY745" s="180"/>
      <c r="AZ745" s="180"/>
      <c r="BA745" s="180"/>
      <c r="BB745" s="180"/>
      <c r="BC745" s="180"/>
      <c r="BD745" s="180"/>
      <c r="BE745" s="180"/>
      <c r="BF745" s="180"/>
      <c r="BG745" s="180"/>
      <c r="BH745" s="180"/>
      <c r="BI745" s="180"/>
      <c r="BJ745" s="180"/>
      <c r="BK745" s="180"/>
      <c r="BL745" s="180"/>
      <c r="BM745" s="180"/>
      <c r="BN745" s="180"/>
      <c r="BO745" s="180"/>
      <c r="BP745" s="180"/>
      <c r="BQ745" s="180"/>
      <c r="BR745" s="180"/>
      <c r="BS745" s="180"/>
      <c r="BT745" s="180"/>
      <c r="BU745" s="180"/>
      <c r="BV745" s="180"/>
      <c r="BW745" s="180"/>
      <c r="BX745" s="180"/>
      <c r="BY745" s="180"/>
      <c r="BZ745" s="180"/>
      <c r="CA745" s="180"/>
      <c r="CB745" s="180"/>
      <c r="CC745" s="180"/>
      <c r="CD745" s="180"/>
      <c r="CE745" s="180"/>
      <c r="CF745" s="180"/>
      <c r="CG745" s="180"/>
      <c r="CH745" s="180"/>
      <c r="CI745" s="180"/>
      <c r="CJ745" s="180"/>
      <c r="CK745" s="180"/>
      <c r="CL745" s="180"/>
      <c r="CM745" s="180"/>
      <c r="CN745" s="180"/>
      <c r="CO745" s="180"/>
      <c r="CP745" s="180"/>
      <c r="CQ745" s="180"/>
      <c r="CR745" s="186"/>
      <c r="CS745" s="186"/>
    </row>
    <row r="746">
      <c r="A746" s="186"/>
      <c r="B746" s="186"/>
      <c r="C746" s="347"/>
      <c r="D746" s="180"/>
      <c r="E746" s="186"/>
      <c r="F746" s="180"/>
      <c r="G746" s="180"/>
      <c r="H746" s="180"/>
      <c r="I746" s="180"/>
      <c r="J746" s="180"/>
      <c r="K746" s="180"/>
      <c r="L746" s="180"/>
      <c r="M746" s="180"/>
      <c r="N746" s="180"/>
      <c r="O746" s="180"/>
      <c r="P746" s="180"/>
      <c r="Q746" s="180"/>
      <c r="R746" s="180"/>
      <c r="S746" s="180"/>
      <c r="T746" s="180"/>
      <c r="U746" s="180"/>
      <c r="V746" s="180"/>
      <c r="W746" s="180"/>
      <c r="X746" s="180"/>
      <c r="Y746" s="180"/>
      <c r="Z746" s="180"/>
      <c r="AA746" s="180"/>
      <c r="AB746" s="180"/>
      <c r="AC746" s="180"/>
      <c r="AD746" s="180"/>
      <c r="AE746" s="180"/>
      <c r="AF746" s="180"/>
      <c r="AG746" s="180"/>
      <c r="AH746" s="180"/>
      <c r="AI746" s="180"/>
      <c r="AJ746" s="180"/>
      <c r="AK746" s="180"/>
      <c r="AL746" s="180"/>
      <c r="AM746" s="180"/>
      <c r="AN746" s="180"/>
      <c r="AO746" s="180"/>
      <c r="AP746" s="180"/>
      <c r="AQ746" s="180"/>
      <c r="AR746" s="180"/>
      <c r="AS746" s="180"/>
      <c r="AT746" s="180"/>
      <c r="AU746" s="180"/>
      <c r="AV746" s="180"/>
      <c r="AW746" s="180"/>
      <c r="AX746" s="180"/>
      <c r="AY746" s="180"/>
      <c r="AZ746" s="180"/>
      <c r="BA746" s="180"/>
      <c r="BB746" s="180"/>
      <c r="BC746" s="180"/>
      <c r="BD746" s="180"/>
      <c r="BE746" s="180"/>
      <c r="BF746" s="180"/>
      <c r="BG746" s="180"/>
      <c r="BH746" s="180"/>
      <c r="BI746" s="180"/>
      <c r="BJ746" s="180"/>
      <c r="BK746" s="180"/>
      <c r="BL746" s="180"/>
      <c r="BM746" s="180"/>
      <c r="BN746" s="180"/>
      <c r="BO746" s="180"/>
      <c r="BP746" s="180"/>
      <c r="BQ746" s="180"/>
      <c r="BR746" s="180"/>
      <c r="BS746" s="180"/>
      <c r="BT746" s="180"/>
      <c r="BU746" s="180"/>
      <c r="BV746" s="180"/>
      <c r="BW746" s="180"/>
      <c r="BX746" s="180"/>
      <c r="BY746" s="180"/>
      <c r="BZ746" s="180"/>
      <c r="CA746" s="180"/>
      <c r="CB746" s="180"/>
      <c r="CC746" s="180"/>
      <c r="CD746" s="180"/>
      <c r="CE746" s="180"/>
      <c r="CF746" s="180"/>
      <c r="CG746" s="180"/>
      <c r="CH746" s="180"/>
      <c r="CI746" s="180"/>
      <c r="CJ746" s="180"/>
      <c r="CK746" s="180"/>
      <c r="CL746" s="180"/>
      <c r="CM746" s="180"/>
      <c r="CN746" s="180"/>
      <c r="CO746" s="180"/>
      <c r="CP746" s="180"/>
      <c r="CQ746" s="180"/>
      <c r="CR746" s="186"/>
      <c r="CS746" s="186"/>
    </row>
    <row r="747">
      <c r="A747" s="186"/>
      <c r="B747" s="186"/>
      <c r="C747" s="347"/>
      <c r="D747" s="180"/>
      <c r="E747" s="186"/>
      <c r="F747" s="180"/>
      <c r="G747" s="180"/>
      <c r="H747" s="180"/>
      <c r="I747" s="180"/>
      <c r="J747" s="180"/>
      <c r="K747" s="180"/>
      <c r="L747" s="180"/>
      <c r="M747" s="180"/>
      <c r="N747" s="180"/>
      <c r="O747" s="180"/>
      <c r="P747" s="180"/>
      <c r="Q747" s="180"/>
      <c r="R747" s="180"/>
      <c r="S747" s="180"/>
      <c r="T747" s="180"/>
      <c r="U747" s="180"/>
      <c r="V747" s="180"/>
      <c r="W747" s="180"/>
      <c r="X747" s="180"/>
      <c r="Y747" s="180"/>
      <c r="Z747" s="180"/>
      <c r="AA747" s="180"/>
      <c r="AB747" s="180"/>
      <c r="AC747" s="180"/>
      <c r="AD747" s="180"/>
      <c r="AE747" s="180"/>
      <c r="AF747" s="180"/>
      <c r="AG747" s="180"/>
      <c r="AH747" s="180"/>
      <c r="AI747" s="180"/>
      <c r="AJ747" s="180"/>
      <c r="AK747" s="180"/>
      <c r="AL747" s="180"/>
      <c r="AM747" s="180"/>
      <c r="AN747" s="180"/>
      <c r="AO747" s="180"/>
      <c r="AP747" s="180"/>
      <c r="AQ747" s="180"/>
      <c r="AR747" s="180"/>
      <c r="AS747" s="180"/>
      <c r="AT747" s="180"/>
      <c r="AU747" s="180"/>
      <c r="AV747" s="180"/>
      <c r="AW747" s="180"/>
      <c r="AX747" s="180"/>
      <c r="AY747" s="180"/>
      <c r="AZ747" s="180"/>
      <c r="BA747" s="180"/>
      <c r="BB747" s="180"/>
      <c r="BC747" s="180"/>
      <c r="BD747" s="180"/>
      <c r="BE747" s="180"/>
      <c r="BF747" s="180"/>
      <c r="BG747" s="180"/>
      <c r="BH747" s="180"/>
      <c r="BI747" s="180"/>
      <c r="BJ747" s="180"/>
      <c r="BK747" s="180"/>
      <c r="BL747" s="180"/>
      <c r="BM747" s="180"/>
      <c r="BN747" s="180"/>
      <c r="BO747" s="180"/>
      <c r="BP747" s="180"/>
      <c r="BQ747" s="180"/>
      <c r="BR747" s="180"/>
      <c r="BS747" s="180"/>
      <c r="BT747" s="180"/>
      <c r="BU747" s="180"/>
      <c r="BV747" s="180"/>
      <c r="BW747" s="180"/>
      <c r="BX747" s="180"/>
      <c r="BY747" s="180"/>
      <c r="BZ747" s="180"/>
      <c r="CA747" s="180"/>
      <c r="CB747" s="180"/>
      <c r="CC747" s="180"/>
      <c r="CD747" s="180"/>
      <c r="CE747" s="180"/>
      <c r="CF747" s="180"/>
      <c r="CG747" s="180"/>
      <c r="CH747" s="180"/>
      <c r="CI747" s="180"/>
      <c r="CJ747" s="180"/>
      <c r="CK747" s="180"/>
      <c r="CL747" s="180"/>
      <c r="CM747" s="180"/>
      <c r="CN747" s="180"/>
      <c r="CO747" s="180"/>
      <c r="CP747" s="180"/>
      <c r="CQ747" s="180"/>
      <c r="CR747" s="186"/>
      <c r="CS747" s="186"/>
    </row>
    <row r="748">
      <c r="A748" s="186"/>
      <c r="B748" s="186"/>
      <c r="C748" s="347"/>
      <c r="D748" s="180"/>
      <c r="E748" s="186"/>
      <c r="F748" s="180"/>
      <c r="G748" s="180"/>
      <c r="H748" s="180"/>
      <c r="I748" s="180"/>
      <c r="J748" s="180"/>
      <c r="K748" s="180"/>
      <c r="L748" s="180"/>
      <c r="M748" s="180"/>
      <c r="N748" s="180"/>
      <c r="O748" s="180"/>
      <c r="P748" s="180"/>
      <c r="Q748" s="180"/>
      <c r="R748" s="180"/>
      <c r="S748" s="180"/>
      <c r="T748" s="180"/>
      <c r="U748" s="180"/>
      <c r="V748" s="180"/>
      <c r="W748" s="180"/>
      <c r="X748" s="180"/>
      <c r="Y748" s="180"/>
      <c r="Z748" s="180"/>
      <c r="AA748" s="180"/>
      <c r="AB748" s="180"/>
      <c r="AC748" s="180"/>
      <c r="AD748" s="180"/>
      <c r="AE748" s="180"/>
      <c r="AF748" s="180"/>
      <c r="AG748" s="180"/>
      <c r="AH748" s="180"/>
      <c r="AI748" s="180"/>
      <c r="AJ748" s="180"/>
      <c r="AK748" s="180"/>
      <c r="AL748" s="180"/>
      <c r="AM748" s="180"/>
      <c r="AN748" s="180"/>
      <c r="AO748" s="180"/>
      <c r="AP748" s="180"/>
      <c r="AQ748" s="180"/>
      <c r="AR748" s="180"/>
      <c r="AS748" s="180"/>
      <c r="AT748" s="180"/>
      <c r="AU748" s="180"/>
      <c r="AV748" s="180"/>
      <c r="AW748" s="180"/>
      <c r="AX748" s="180"/>
      <c r="AY748" s="180"/>
      <c r="AZ748" s="180"/>
      <c r="BA748" s="180"/>
      <c r="BB748" s="180"/>
      <c r="BC748" s="180"/>
      <c r="BD748" s="180"/>
      <c r="BE748" s="180"/>
      <c r="BF748" s="180"/>
      <c r="BG748" s="180"/>
      <c r="BH748" s="180"/>
      <c r="BI748" s="180"/>
      <c r="BJ748" s="180"/>
      <c r="BK748" s="180"/>
      <c r="BL748" s="180"/>
      <c r="BM748" s="180"/>
      <c r="BN748" s="180"/>
      <c r="BO748" s="180"/>
      <c r="BP748" s="180"/>
      <c r="BQ748" s="180"/>
      <c r="BR748" s="180"/>
      <c r="BS748" s="180"/>
      <c r="BT748" s="180"/>
      <c r="BU748" s="180"/>
      <c r="BV748" s="180"/>
      <c r="BW748" s="180"/>
      <c r="BX748" s="180"/>
      <c r="BY748" s="180"/>
      <c r="BZ748" s="180"/>
      <c r="CA748" s="180"/>
      <c r="CB748" s="180"/>
      <c r="CC748" s="180"/>
      <c r="CD748" s="180"/>
      <c r="CE748" s="180"/>
      <c r="CF748" s="180"/>
      <c r="CG748" s="180"/>
      <c r="CH748" s="180"/>
      <c r="CI748" s="180"/>
      <c r="CJ748" s="180"/>
      <c r="CK748" s="180"/>
      <c r="CL748" s="180"/>
      <c r="CM748" s="180"/>
      <c r="CN748" s="180"/>
      <c r="CO748" s="180"/>
      <c r="CP748" s="180"/>
      <c r="CQ748" s="180"/>
      <c r="CR748" s="186"/>
      <c r="CS748" s="186"/>
    </row>
    <row r="749">
      <c r="A749" s="186"/>
      <c r="B749" s="186"/>
      <c r="C749" s="347"/>
      <c r="D749" s="180"/>
      <c r="E749" s="186"/>
      <c r="F749" s="180"/>
      <c r="G749" s="180"/>
      <c r="H749" s="180"/>
      <c r="I749" s="180"/>
      <c r="J749" s="180"/>
      <c r="K749" s="180"/>
      <c r="L749" s="180"/>
      <c r="M749" s="180"/>
      <c r="N749" s="180"/>
      <c r="O749" s="180"/>
      <c r="P749" s="180"/>
      <c r="Q749" s="180"/>
      <c r="R749" s="180"/>
      <c r="S749" s="180"/>
      <c r="T749" s="180"/>
      <c r="U749" s="180"/>
      <c r="V749" s="180"/>
      <c r="W749" s="180"/>
      <c r="X749" s="180"/>
      <c r="Y749" s="180"/>
      <c r="Z749" s="180"/>
      <c r="AA749" s="180"/>
      <c r="AB749" s="180"/>
      <c r="AC749" s="180"/>
      <c r="AD749" s="180"/>
      <c r="AE749" s="180"/>
      <c r="AF749" s="180"/>
      <c r="AG749" s="180"/>
      <c r="AH749" s="180"/>
      <c r="AI749" s="180"/>
      <c r="AJ749" s="180"/>
      <c r="AK749" s="180"/>
      <c r="AL749" s="180"/>
      <c r="AM749" s="180"/>
      <c r="AN749" s="180"/>
      <c r="AO749" s="180"/>
      <c r="AP749" s="180"/>
      <c r="AQ749" s="180"/>
      <c r="AR749" s="180"/>
      <c r="AS749" s="180"/>
      <c r="AT749" s="180"/>
      <c r="AU749" s="180"/>
      <c r="AV749" s="180"/>
      <c r="AW749" s="180"/>
      <c r="AX749" s="180"/>
      <c r="AY749" s="180"/>
      <c r="AZ749" s="180"/>
      <c r="BA749" s="180"/>
      <c r="BB749" s="180"/>
      <c r="BC749" s="180"/>
      <c r="BD749" s="180"/>
      <c r="BE749" s="180"/>
      <c r="BF749" s="180"/>
      <c r="BG749" s="180"/>
      <c r="BH749" s="180"/>
      <c r="BI749" s="180"/>
      <c r="BJ749" s="180"/>
      <c r="BK749" s="180"/>
      <c r="BL749" s="180"/>
      <c r="BM749" s="180"/>
      <c r="BN749" s="180"/>
      <c r="BO749" s="180"/>
      <c r="BP749" s="180"/>
      <c r="BQ749" s="180"/>
      <c r="BR749" s="180"/>
      <c r="BS749" s="180"/>
      <c r="BT749" s="180"/>
      <c r="BU749" s="180"/>
      <c r="BV749" s="180"/>
      <c r="BW749" s="180"/>
      <c r="BX749" s="180"/>
      <c r="BY749" s="180"/>
      <c r="BZ749" s="180"/>
      <c r="CA749" s="180"/>
      <c r="CB749" s="180"/>
      <c r="CC749" s="180"/>
      <c r="CD749" s="180"/>
      <c r="CE749" s="180"/>
      <c r="CF749" s="180"/>
      <c r="CG749" s="180"/>
      <c r="CH749" s="180"/>
      <c r="CI749" s="180"/>
      <c r="CJ749" s="180"/>
      <c r="CK749" s="180"/>
      <c r="CL749" s="180"/>
      <c r="CM749" s="180"/>
      <c r="CN749" s="180"/>
      <c r="CO749" s="180"/>
      <c r="CP749" s="180"/>
      <c r="CQ749" s="180"/>
      <c r="CR749" s="186"/>
      <c r="CS749" s="186"/>
    </row>
    <row r="750">
      <c r="A750" s="186"/>
      <c r="B750" s="186"/>
      <c r="C750" s="347"/>
      <c r="D750" s="180"/>
      <c r="E750" s="186"/>
      <c r="F750" s="180"/>
      <c r="G750" s="180"/>
      <c r="H750" s="180"/>
      <c r="I750" s="180"/>
      <c r="J750" s="180"/>
      <c r="K750" s="180"/>
      <c r="L750" s="180"/>
      <c r="M750" s="180"/>
      <c r="N750" s="180"/>
      <c r="O750" s="180"/>
      <c r="P750" s="180"/>
      <c r="Q750" s="180"/>
      <c r="R750" s="180"/>
      <c r="S750" s="180"/>
      <c r="T750" s="180"/>
      <c r="U750" s="180"/>
      <c r="V750" s="180"/>
      <c r="W750" s="180"/>
      <c r="X750" s="180"/>
      <c r="Y750" s="180"/>
      <c r="Z750" s="180"/>
      <c r="AA750" s="180"/>
      <c r="AB750" s="180"/>
      <c r="AC750" s="180"/>
      <c r="AD750" s="180"/>
      <c r="AE750" s="180"/>
      <c r="AF750" s="180"/>
      <c r="AG750" s="180"/>
      <c r="AH750" s="180"/>
      <c r="AI750" s="180"/>
      <c r="AJ750" s="180"/>
      <c r="AK750" s="180"/>
      <c r="AL750" s="180"/>
      <c r="AM750" s="180"/>
      <c r="AN750" s="180"/>
      <c r="AO750" s="180"/>
      <c r="AP750" s="180"/>
      <c r="AQ750" s="180"/>
      <c r="AR750" s="180"/>
      <c r="AS750" s="180"/>
      <c r="AT750" s="180"/>
      <c r="AU750" s="180"/>
      <c r="AV750" s="180"/>
      <c r="AW750" s="180"/>
      <c r="AX750" s="180"/>
      <c r="AY750" s="180"/>
      <c r="AZ750" s="180"/>
      <c r="BA750" s="180"/>
      <c r="BB750" s="180"/>
      <c r="BC750" s="180"/>
      <c r="BD750" s="180"/>
      <c r="BE750" s="180"/>
      <c r="BF750" s="180"/>
      <c r="BG750" s="180"/>
      <c r="BH750" s="180"/>
      <c r="BI750" s="180"/>
      <c r="BJ750" s="180"/>
      <c r="BK750" s="180"/>
      <c r="BL750" s="180"/>
      <c r="BM750" s="180"/>
      <c r="BN750" s="180"/>
      <c r="BO750" s="180"/>
      <c r="BP750" s="180"/>
      <c r="BQ750" s="180"/>
      <c r="BR750" s="180"/>
      <c r="BS750" s="180"/>
      <c r="BT750" s="180"/>
      <c r="BU750" s="180"/>
      <c r="BV750" s="180"/>
      <c r="BW750" s="180"/>
      <c r="BX750" s="180"/>
      <c r="BY750" s="180"/>
      <c r="BZ750" s="180"/>
      <c r="CA750" s="180"/>
      <c r="CB750" s="180"/>
      <c r="CC750" s="180"/>
      <c r="CD750" s="180"/>
      <c r="CE750" s="180"/>
      <c r="CF750" s="180"/>
      <c r="CG750" s="180"/>
      <c r="CH750" s="180"/>
      <c r="CI750" s="180"/>
      <c r="CJ750" s="180"/>
      <c r="CK750" s="180"/>
      <c r="CL750" s="180"/>
      <c r="CM750" s="180"/>
      <c r="CN750" s="180"/>
      <c r="CO750" s="180"/>
      <c r="CP750" s="180"/>
      <c r="CQ750" s="180"/>
      <c r="CR750" s="186"/>
      <c r="CS750" s="186"/>
    </row>
    <row r="751">
      <c r="A751" s="186"/>
      <c r="B751" s="186"/>
      <c r="C751" s="347"/>
      <c r="D751" s="180"/>
      <c r="E751" s="186"/>
      <c r="F751" s="180"/>
      <c r="G751" s="180"/>
      <c r="H751" s="180"/>
      <c r="I751" s="180"/>
      <c r="J751" s="180"/>
      <c r="K751" s="180"/>
      <c r="L751" s="180"/>
      <c r="M751" s="180"/>
      <c r="N751" s="180"/>
      <c r="O751" s="180"/>
      <c r="P751" s="180"/>
      <c r="Q751" s="180"/>
      <c r="R751" s="180"/>
      <c r="S751" s="180"/>
      <c r="T751" s="180"/>
      <c r="U751" s="180"/>
      <c r="V751" s="180"/>
      <c r="W751" s="180"/>
      <c r="X751" s="180"/>
      <c r="Y751" s="180"/>
      <c r="Z751" s="180"/>
      <c r="AA751" s="180"/>
      <c r="AB751" s="180"/>
      <c r="AC751" s="180"/>
      <c r="AD751" s="180"/>
      <c r="AE751" s="180"/>
      <c r="AF751" s="180"/>
      <c r="AG751" s="180"/>
      <c r="AH751" s="180"/>
      <c r="AI751" s="180"/>
      <c r="AJ751" s="180"/>
      <c r="AK751" s="180"/>
      <c r="AL751" s="180"/>
      <c r="AM751" s="180"/>
      <c r="AN751" s="180"/>
      <c r="AO751" s="180"/>
      <c r="AP751" s="180"/>
      <c r="AQ751" s="180"/>
      <c r="AR751" s="180"/>
      <c r="AS751" s="180"/>
      <c r="AT751" s="180"/>
      <c r="AU751" s="180"/>
      <c r="AV751" s="180"/>
      <c r="AW751" s="180"/>
      <c r="AX751" s="180"/>
      <c r="AY751" s="180"/>
      <c r="AZ751" s="180"/>
      <c r="BA751" s="180"/>
      <c r="BB751" s="180"/>
      <c r="BC751" s="180"/>
      <c r="BD751" s="180"/>
      <c r="BE751" s="180"/>
      <c r="BF751" s="180"/>
      <c r="BG751" s="180"/>
      <c r="BH751" s="180"/>
      <c r="BI751" s="180"/>
      <c r="BJ751" s="180"/>
      <c r="BK751" s="180"/>
      <c r="BL751" s="180"/>
      <c r="BM751" s="180"/>
      <c r="BN751" s="180"/>
      <c r="BO751" s="180"/>
      <c r="BP751" s="180"/>
      <c r="BQ751" s="180"/>
      <c r="BR751" s="180"/>
      <c r="BS751" s="180"/>
      <c r="BT751" s="180"/>
      <c r="BU751" s="180"/>
      <c r="BV751" s="180"/>
      <c r="BW751" s="180"/>
      <c r="BX751" s="180"/>
      <c r="BY751" s="180"/>
      <c r="BZ751" s="180"/>
      <c r="CA751" s="180"/>
      <c r="CB751" s="180"/>
      <c r="CC751" s="180"/>
      <c r="CD751" s="180"/>
      <c r="CE751" s="180"/>
      <c r="CF751" s="180"/>
      <c r="CG751" s="180"/>
      <c r="CH751" s="180"/>
      <c r="CI751" s="180"/>
      <c r="CJ751" s="180"/>
      <c r="CK751" s="180"/>
      <c r="CL751" s="180"/>
      <c r="CM751" s="180"/>
      <c r="CN751" s="180"/>
      <c r="CO751" s="180"/>
      <c r="CP751" s="180"/>
      <c r="CQ751" s="180"/>
      <c r="CR751" s="186"/>
      <c r="CS751" s="186"/>
    </row>
    <row r="752">
      <c r="A752" s="186"/>
      <c r="B752" s="186"/>
      <c r="C752" s="347"/>
      <c r="D752" s="180"/>
      <c r="E752" s="186"/>
      <c r="F752" s="180"/>
      <c r="G752" s="180"/>
      <c r="H752" s="180"/>
      <c r="I752" s="180"/>
      <c r="J752" s="180"/>
      <c r="K752" s="180"/>
      <c r="L752" s="180"/>
      <c r="M752" s="180"/>
      <c r="N752" s="180"/>
      <c r="O752" s="180"/>
      <c r="P752" s="180"/>
      <c r="Q752" s="180"/>
      <c r="R752" s="180"/>
      <c r="S752" s="180"/>
      <c r="T752" s="180"/>
      <c r="U752" s="180"/>
      <c r="V752" s="180"/>
      <c r="W752" s="180"/>
      <c r="X752" s="180"/>
      <c r="Y752" s="180"/>
      <c r="Z752" s="180"/>
      <c r="AA752" s="180"/>
      <c r="AB752" s="180"/>
      <c r="AC752" s="180"/>
      <c r="AD752" s="180"/>
      <c r="AE752" s="180"/>
      <c r="AF752" s="180"/>
      <c r="AG752" s="180"/>
      <c r="AH752" s="180"/>
      <c r="AI752" s="180"/>
      <c r="AJ752" s="180"/>
      <c r="AK752" s="180"/>
      <c r="AL752" s="180"/>
      <c r="AM752" s="180"/>
      <c r="AN752" s="180"/>
      <c r="AO752" s="180"/>
      <c r="AP752" s="180"/>
      <c r="AQ752" s="180"/>
      <c r="AR752" s="180"/>
      <c r="AS752" s="180"/>
      <c r="AT752" s="180"/>
      <c r="AU752" s="180"/>
      <c r="AV752" s="180"/>
      <c r="AW752" s="180"/>
      <c r="AX752" s="180"/>
      <c r="AY752" s="180"/>
      <c r="AZ752" s="180"/>
      <c r="BA752" s="180"/>
      <c r="BB752" s="180"/>
      <c r="BC752" s="180"/>
      <c r="BD752" s="180"/>
      <c r="BE752" s="180"/>
      <c r="BF752" s="180"/>
      <c r="BG752" s="180"/>
      <c r="BH752" s="180"/>
      <c r="BI752" s="180"/>
      <c r="BJ752" s="180"/>
      <c r="BK752" s="180"/>
      <c r="BL752" s="180"/>
      <c r="BM752" s="180"/>
      <c r="BN752" s="180"/>
      <c r="BO752" s="180"/>
      <c r="BP752" s="180"/>
      <c r="BQ752" s="180"/>
      <c r="BR752" s="180"/>
      <c r="BS752" s="180"/>
      <c r="BT752" s="180"/>
      <c r="BU752" s="180"/>
      <c r="BV752" s="180"/>
      <c r="BW752" s="180"/>
      <c r="BX752" s="180"/>
      <c r="BY752" s="180"/>
      <c r="BZ752" s="180"/>
      <c r="CA752" s="180"/>
      <c r="CB752" s="180"/>
      <c r="CC752" s="180"/>
      <c r="CD752" s="180"/>
      <c r="CE752" s="180"/>
      <c r="CF752" s="180"/>
      <c r="CG752" s="180"/>
      <c r="CH752" s="180"/>
      <c r="CI752" s="180"/>
      <c r="CJ752" s="180"/>
      <c r="CK752" s="180"/>
      <c r="CL752" s="180"/>
      <c r="CM752" s="180"/>
      <c r="CN752" s="180"/>
      <c r="CO752" s="180"/>
      <c r="CP752" s="180"/>
      <c r="CQ752" s="180"/>
      <c r="CR752" s="186"/>
      <c r="CS752" s="186"/>
    </row>
    <row r="753">
      <c r="A753" s="186"/>
      <c r="B753" s="186"/>
      <c r="C753" s="347"/>
      <c r="D753" s="180"/>
      <c r="E753" s="186"/>
      <c r="F753" s="180"/>
      <c r="G753" s="180"/>
      <c r="H753" s="180"/>
      <c r="I753" s="180"/>
      <c r="J753" s="180"/>
      <c r="K753" s="180"/>
      <c r="L753" s="180"/>
      <c r="M753" s="180"/>
      <c r="N753" s="180"/>
      <c r="O753" s="180"/>
      <c r="P753" s="180"/>
      <c r="Q753" s="180"/>
      <c r="R753" s="180"/>
      <c r="S753" s="180"/>
      <c r="T753" s="180"/>
      <c r="U753" s="180"/>
      <c r="V753" s="180"/>
      <c r="W753" s="180"/>
      <c r="X753" s="180"/>
      <c r="Y753" s="180"/>
      <c r="Z753" s="180"/>
      <c r="AA753" s="180"/>
      <c r="AB753" s="180"/>
      <c r="AC753" s="180"/>
      <c r="AD753" s="180"/>
      <c r="AE753" s="180"/>
      <c r="AF753" s="180"/>
      <c r="AG753" s="180"/>
      <c r="AH753" s="180"/>
      <c r="AI753" s="180"/>
      <c r="AJ753" s="180"/>
      <c r="AK753" s="180"/>
      <c r="AL753" s="180"/>
      <c r="AM753" s="180"/>
      <c r="AN753" s="180"/>
      <c r="AO753" s="180"/>
      <c r="AP753" s="180"/>
      <c r="AQ753" s="180"/>
      <c r="AR753" s="180"/>
      <c r="AS753" s="180"/>
      <c r="AT753" s="180"/>
      <c r="AU753" s="180"/>
      <c r="AV753" s="180"/>
      <c r="AW753" s="180"/>
      <c r="AX753" s="180"/>
      <c r="AY753" s="180"/>
      <c r="AZ753" s="180"/>
      <c r="BA753" s="180"/>
      <c r="BB753" s="180"/>
      <c r="BC753" s="180"/>
      <c r="BD753" s="180"/>
      <c r="BE753" s="180"/>
      <c r="BF753" s="180"/>
      <c r="BG753" s="180"/>
      <c r="BH753" s="180"/>
      <c r="BI753" s="180"/>
      <c r="BJ753" s="180"/>
      <c r="BK753" s="180"/>
      <c r="BL753" s="180"/>
      <c r="BM753" s="180"/>
      <c r="BN753" s="180"/>
      <c r="BO753" s="180"/>
      <c r="BP753" s="180"/>
      <c r="BQ753" s="180"/>
      <c r="BR753" s="180"/>
      <c r="BS753" s="180"/>
      <c r="BT753" s="180"/>
      <c r="BU753" s="180"/>
      <c r="BV753" s="180"/>
      <c r="BW753" s="180"/>
      <c r="BX753" s="180"/>
      <c r="BY753" s="180"/>
      <c r="BZ753" s="180"/>
      <c r="CA753" s="180"/>
      <c r="CB753" s="180"/>
      <c r="CC753" s="180"/>
      <c r="CD753" s="180"/>
      <c r="CE753" s="180"/>
      <c r="CF753" s="180"/>
      <c r="CG753" s="180"/>
      <c r="CH753" s="180"/>
      <c r="CI753" s="180"/>
      <c r="CJ753" s="180"/>
      <c r="CK753" s="180"/>
      <c r="CL753" s="180"/>
      <c r="CM753" s="180"/>
      <c r="CN753" s="180"/>
      <c r="CO753" s="180"/>
      <c r="CP753" s="180"/>
      <c r="CQ753" s="180"/>
      <c r="CR753" s="186"/>
      <c r="CS753" s="186"/>
    </row>
    <row r="754">
      <c r="A754" s="186"/>
      <c r="B754" s="186"/>
      <c r="C754" s="347"/>
      <c r="D754" s="180"/>
      <c r="E754" s="186"/>
      <c r="F754" s="180"/>
      <c r="G754" s="180"/>
      <c r="H754" s="180"/>
      <c r="I754" s="180"/>
      <c r="J754" s="180"/>
      <c r="K754" s="180"/>
      <c r="L754" s="180"/>
      <c r="M754" s="180"/>
      <c r="N754" s="180"/>
      <c r="O754" s="180"/>
      <c r="P754" s="180"/>
      <c r="Q754" s="180"/>
      <c r="R754" s="180"/>
      <c r="S754" s="180"/>
      <c r="T754" s="180"/>
      <c r="U754" s="180"/>
      <c r="V754" s="180"/>
      <c r="W754" s="180"/>
      <c r="X754" s="180"/>
      <c r="Y754" s="180"/>
      <c r="Z754" s="180"/>
      <c r="AA754" s="180"/>
      <c r="AB754" s="180"/>
      <c r="AC754" s="180"/>
      <c r="AD754" s="180"/>
      <c r="AE754" s="180"/>
      <c r="AF754" s="180"/>
      <c r="AG754" s="180"/>
      <c r="AH754" s="180"/>
      <c r="AI754" s="180"/>
      <c r="AJ754" s="180"/>
      <c r="AK754" s="180"/>
      <c r="AL754" s="180"/>
      <c r="AM754" s="180"/>
      <c r="AN754" s="180"/>
      <c r="AO754" s="180"/>
      <c r="AP754" s="180"/>
      <c r="AQ754" s="180"/>
      <c r="AR754" s="180"/>
      <c r="AS754" s="180"/>
      <c r="AT754" s="180"/>
      <c r="AU754" s="180"/>
      <c r="AV754" s="180"/>
      <c r="AW754" s="180"/>
      <c r="AX754" s="180"/>
      <c r="AY754" s="180"/>
      <c r="AZ754" s="180"/>
      <c r="BA754" s="180"/>
      <c r="BB754" s="180"/>
      <c r="BC754" s="180"/>
      <c r="BD754" s="180"/>
      <c r="BE754" s="180"/>
      <c r="BF754" s="180"/>
      <c r="BG754" s="180"/>
      <c r="BH754" s="180"/>
      <c r="BI754" s="180"/>
      <c r="BJ754" s="180"/>
      <c r="BK754" s="180"/>
      <c r="BL754" s="180"/>
      <c r="BM754" s="180"/>
      <c r="BN754" s="180"/>
      <c r="BO754" s="180"/>
      <c r="BP754" s="180"/>
      <c r="BQ754" s="180"/>
      <c r="BR754" s="180"/>
      <c r="BS754" s="180"/>
      <c r="BT754" s="180"/>
      <c r="BU754" s="180"/>
      <c r="BV754" s="180"/>
      <c r="BW754" s="180"/>
      <c r="BX754" s="180"/>
      <c r="BY754" s="180"/>
      <c r="BZ754" s="180"/>
      <c r="CA754" s="180"/>
      <c r="CB754" s="180"/>
      <c r="CC754" s="180"/>
      <c r="CD754" s="180"/>
      <c r="CE754" s="180"/>
      <c r="CF754" s="180"/>
      <c r="CG754" s="180"/>
      <c r="CH754" s="180"/>
      <c r="CI754" s="180"/>
      <c r="CJ754" s="180"/>
      <c r="CK754" s="180"/>
      <c r="CL754" s="180"/>
      <c r="CM754" s="180"/>
      <c r="CN754" s="180"/>
      <c r="CO754" s="180"/>
      <c r="CP754" s="180"/>
      <c r="CQ754" s="180"/>
      <c r="CR754" s="186"/>
      <c r="CS754" s="186"/>
    </row>
    <row r="755">
      <c r="A755" s="186"/>
      <c r="B755" s="186"/>
      <c r="C755" s="347"/>
      <c r="D755" s="180"/>
      <c r="E755" s="186"/>
      <c r="F755" s="180"/>
      <c r="G755" s="180"/>
      <c r="H755" s="180"/>
      <c r="I755" s="180"/>
      <c r="J755" s="180"/>
      <c r="K755" s="180"/>
      <c r="L755" s="180"/>
      <c r="M755" s="180"/>
      <c r="N755" s="180"/>
      <c r="O755" s="180"/>
      <c r="P755" s="180"/>
      <c r="Q755" s="180"/>
      <c r="R755" s="180"/>
      <c r="S755" s="180"/>
      <c r="T755" s="180"/>
      <c r="U755" s="180"/>
      <c r="V755" s="180"/>
      <c r="W755" s="180"/>
      <c r="X755" s="180"/>
      <c r="Y755" s="180"/>
      <c r="Z755" s="180"/>
      <c r="AA755" s="180"/>
      <c r="AB755" s="180"/>
      <c r="AC755" s="180"/>
      <c r="AD755" s="180"/>
      <c r="AE755" s="180"/>
      <c r="AF755" s="180"/>
      <c r="AG755" s="180"/>
      <c r="AH755" s="180"/>
      <c r="AI755" s="180"/>
      <c r="AJ755" s="180"/>
      <c r="AK755" s="180"/>
      <c r="AL755" s="180"/>
      <c r="AM755" s="180"/>
      <c r="AN755" s="180"/>
      <c r="AO755" s="180"/>
      <c r="AP755" s="180"/>
      <c r="AQ755" s="180"/>
      <c r="AR755" s="180"/>
      <c r="AS755" s="180"/>
      <c r="AT755" s="180"/>
      <c r="AU755" s="180"/>
      <c r="AV755" s="180"/>
      <c r="AW755" s="180"/>
      <c r="AX755" s="180"/>
      <c r="AY755" s="180"/>
      <c r="AZ755" s="180"/>
      <c r="BA755" s="180"/>
      <c r="BB755" s="180"/>
      <c r="BC755" s="180"/>
      <c r="BD755" s="180"/>
      <c r="BE755" s="180"/>
      <c r="BF755" s="180"/>
      <c r="BG755" s="180"/>
      <c r="BH755" s="180"/>
      <c r="BI755" s="180"/>
      <c r="BJ755" s="180"/>
      <c r="BK755" s="180"/>
      <c r="BL755" s="180"/>
      <c r="BM755" s="180"/>
      <c r="BN755" s="180"/>
      <c r="BO755" s="180"/>
      <c r="BP755" s="180"/>
      <c r="BQ755" s="180"/>
      <c r="BR755" s="180"/>
      <c r="BS755" s="180"/>
      <c r="BT755" s="180"/>
      <c r="BU755" s="180"/>
      <c r="BV755" s="180"/>
      <c r="BW755" s="180"/>
      <c r="BX755" s="180"/>
      <c r="BY755" s="180"/>
      <c r="BZ755" s="180"/>
      <c r="CA755" s="180"/>
      <c r="CB755" s="180"/>
      <c r="CC755" s="180"/>
      <c r="CD755" s="180"/>
      <c r="CE755" s="180"/>
      <c r="CF755" s="180"/>
      <c r="CG755" s="180"/>
      <c r="CH755" s="180"/>
      <c r="CI755" s="180"/>
      <c r="CJ755" s="180"/>
      <c r="CK755" s="180"/>
      <c r="CL755" s="180"/>
      <c r="CM755" s="180"/>
      <c r="CN755" s="180"/>
      <c r="CO755" s="180"/>
      <c r="CP755" s="180"/>
      <c r="CQ755" s="180"/>
      <c r="CR755" s="186"/>
      <c r="CS755" s="186"/>
    </row>
    <row r="756">
      <c r="A756" s="186"/>
      <c r="B756" s="186"/>
      <c r="C756" s="347"/>
      <c r="D756" s="180"/>
      <c r="E756" s="186"/>
      <c r="F756" s="180"/>
      <c r="G756" s="180"/>
      <c r="H756" s="180"/>
      <c r="I756" s="180"/>
      <c r="J756" s="180"/>
      <c r="K756" s="180"/>
      <c r="L756" s="180"/>
      <c r="M756" s="180"/>
      <c r="N756" s="180"/>
      <c r="O756" s="180"/>
      <c r="P756" s="180"/>
      <c r="Q756" s="180"/>
      <c r="R756" s="180"/>
      <c r="S756" s="180"/>
      <c r="T756" s="180"/>
      <c r="U756" s="180"/>
      <c r="V756" s="180"/>
      <c r="W756" s="180"/>
      <c r="X756" s="180"/>
      <c r="Y756" s="180"/>
      <c r="Z756" s="180"/>
      <c r="AA756" s="180"/>
      <c r="AB756" s="180"/>
      <c r="AC756" s="180"/>
      <c r="AD756" s="180"/>
      <c r="AE756" s="180"/>
      <c r="AF756" s="180"/>
      <c r="AG756" s="180"/>
      <c r="AH756" s="180"/>
      <c r="AI756" s="180"/>
      <c r="AJ756" s="180"/>
      <c r="AK756" s="180"/>
      <c r="AL756" s="180"/>
      <c r="AM756" s="180"/>
      <c r="AN756" s="180"/>
      <c r="AO756" s="180"/>
      <c r="AP756" s="180"/>
      <c r="AQ756" s="180"/>
      <c r="AR756" s="180"/>
      <c r="AS756" s="180"/>
      <c r="AT756" s="180"/>
      <c r="AU756" s="180"/>
      <c r="AV756" s="180"/>
      <c r="AW756" s="180"/>
      <c r="AX756" s="180"/>
      <c r="AY756" s="180"/>
      <c r="AZ756" s="180"/>
      <c r="BA756" s="180"/>
      <c r="BB756" s="180"/>
      <c r="BC756" s="180"/>
      <c r="BD756" s="180"/>
      <c r="BE756" s="180"/>
      <c r="BF756" s="180"/>
      <c r="BG756" s="180"/>
      <c r="BH756" s="180"/>
      <c r="BI756" s="180"/>
      <c r="BJ756" s="180"/>
      <c r="BK756" s="180"/>
      <c r="BL756" s="180"/>
      <c r="BM756" s="180"/>
      <c r="BN756" s="180"/>
      <c r="BO756" s="180"/>
      <c r="BP756" s="180"/>
      <c r="BQ756" s="180"/>
      <c r="BR756" s="180"/>
      <c r="BS756" s="180"/>
      <c r="BT756" s="180"/>
      <c r="BU756" s="180"/>
      <c r="BV756" s="180"/>
      <c r="BW756" s="180"/>
      <c r="BX756" s="180"/>
      <c r="BY756" s="180"/>
      <c r="BZ756" s="180"/>
      <c r="CA756" s="180"/>
      <c r="CB756" s="180"/>
      <c r="CC756" s="180"/>
      <c r="CD756" s="180"/>
      <c r="CE756" s="180"/>
      <c r="CF756" s="180"/>
      <c r="CG756" s="180"/>
      <c r="CH756" s="180"/>
      <c r="CI756" s="180"/>
      <c r="CJ756" s="180"/>
      <c r="CK756" s="180"/>
      <c r="CL756" s="180"/>
      <c r="CM756" s="180"/>
      <c r="CN756" s="180"/>
      <c r="CO756" s="180"/>
      <c r="CP756" s="180"/>
      <c r="CQ756" s="180"/>
      <c r="CR756" s="186"/>
      <c r="CS756" s="186"/>
    </row>
    <row r="757">
      <c r="A757" s="186"/>
      <c r="B757" s="186"/>
      <c r="C757" s="347"/>
      <c r="D757" s="180"/>
      <c r="E757" s="186"/>
      <c r="F757" s="180"/>
      <c r="G757" s="180"/>
      <c r="H757" s="180"/>
      <c r="I757" s="180"/>
      <c r="J757" s="180"/>
      <c r="K757" s="180"/>
      <c r="L757" s="180"/>
      <c r="M757" s="180"/>
      <c r="N757" s="180"/>
      <c r="O757" s="180"/>
      <c r="P757" s="180"/>
      <c r="Q757" s="180"/>
      <c r="R757" s="180"/>
      <c r="S757" s="180"/>
      <c r="T757" s="180"/>
      <c r="U757" s="180"/>
      <c r="V757" s="180"/>
      <c r="W757" s="180"/>
      <c r="X757" s="180"/>
      <c r="Y757" s="180"/>
      <c r="Z757" s="180"/>
      <c r="AA757" s="180"/>
      <c r="AB757" s="180"/>
      <c r="AC757" s="180"/>
      <c r="AD757" s="180"/>
      <c r="AE757" s="180"/>
      <c r="AF757" s="180"/>
      <c r="AG757" s="180"/>
      <c r="AH757" s="180"/>
      <c r="AI757" s="180"/>
      <c r="AJ757" s="180"/>
      <c r="AK757" s="180"/>
      <c r="AL757" s="180"/>
      <c r="AM757" s="180"/>
      <c r="AN757" s="180"/>
      <c r="AO757" s="180"/>
      <c r="AP757" s="180"/>
      <c r="AQ757" s="180"/>
      <c r="AR757" s="180"/>
      <c r="AS757" s="180"/>
      <c r="AT757" s="180"/>
      <c r="AU757" s="180"/>
      <c r="AV757" s="180"/>
      <c r="AW757" s="180"/>
      <c r="AX757" s="180"/>
      <c r="AY757" s="180"/>
      <c r="AZ757" s="180"/>
      <c r="BA757" s="180"/>
      <c r="BB757" s="180"/>
      <c r="BC757" s="180"/>
      <c r="BD757" s="180"/>
      <c r="BE757" s="180"/>
      <c r="BF757" s="180"/>
      <c r="BG757" s="180"/>
      <c r="BH757" s="180"/>
      <c r="BI757" s="180"/>
      <c r="BJ757" s="180"/>
      <c r="BK757" s="180"/>
      <c r="BL757" s="180"/>
      <c r="BM757" s="180"/>
      <c r="BN757" s="180"/>
      <c r="BO757" s="180"/>
      <c r="BP757" s="180"/>
      <c r="BQ757" s="180"/>
      <c r="BR757" s="180"/>
      <c r="BS757" s="180"/>
      <c r="BT757" s="180"/>
      <c r="BU757" s="180"/>
      <c r="BV757" s="180"/>
      <c r="BW757" s="180"/>
      <c r="BX757" s="180"/>
      <c r="BY757" s="180"/>
      <c r="BZ757" s="180"/>
      <c r="CA757" s="180"/>
      <c r="CB757" s="180"/>
      <c r="CC757" s="180"/>
      <c r="CD757" s="180"/>
      <c r="CE757" s="180"/>
      <c r="CF757" s="180"/>
      <c r="CG757" s="180"/>
      <c r="CH757" s="180"/>
      <c r="CI757" s="180"/>
      <c r="CJ757" s="180"/>
      <c r="CK757" s="180"/>
      <c r="CL757" s="180"/>
      <c r="CM757" s="180"/>
      <c r="CN757" s="180"/>
      <c r="CO757" s="180"/>
      <c r="CP757" s="180"/>
      <c r="CQ757" s="180"/>
      <c r="CR757" s="186"/>
      <c r="CS757" s="186"/>
    </row>
    <row r="758">
      <c r="A758" s="186"/>
      <c r="B758" s="186"/>
      <c r="C758" s="347"/>
      <c r="D758" s="180"/>
      <c r="E758" s="186"/>
      <c r="F758" s="180"/>
      <c r="G758" s="180"/>
      <c r="H758" s="180"/>
      <c r="I758" s="180"/>
      <c r="J758" s="180"/>
      <c r="K758" s="180"/>
      <c r="L758" s="180"/>
      <c r="M758" s="180"/>
      <c r="N758" s="180"/>
      <c r="O758" s="180"/>
      <c r="P758" s="180"/>
      <c r="Q758" s="180"/>
      <c r="R758" s="180"/>
      <c r="S758" s="180"/>
      <c r="T758" s="180"/>
      <c r="U758" s="180"/>
      <c r="V758" s="180"/>
      <c r="W758" s="180"/>
      <c r="X758" s="180"/>
      <c r="Y758" s="180"/>
      <c r="Z758" s="180"/>
      <c r="AA758" s="180"/>
      <c r="AB758" s="180"/>
      <c r="AC758" s="180"/>
      <c r="AD758" s="180"/>
      <c r="AE758" s="180"/>
      <c r="AF758" s="180"/>
      <c r="AG758" s="180"/>
      <c r="AH758" s="180"/>
      <c r="AI758" s="180"/>
      <c r="AJ758" s="180"/>
      <c r="AK758" s="180"/>
      <c r="AL758" s="180"/>
      <c r="AM758" s="180"/>
      <c r="AN758" s="180"/>
      <c r="AO758" s="180"/>
      <c r="AP758" s="180"/>
      <c r="AQ758" s="180"/>
      <c r="AR758" s="180"/>
      <c r="AS758" s="180"/>
      <c r="AT758" s="180"/>
      <c r="AU758" s="180"/>
      <c r="AV758" s="180"/>
      <c r="AW758" s="180"/>
      <c r="AX758" s="180"/>
      <c r="AY758" s="180"/>
      <c r="AZ758" s="180"/>
      <c r="BA758" s="180"/>
      <c r="BB758" s="180"/>
      <c r="BC758" s="180"/>
      <c r="BD758" s="180"/>
      <c r="BE758" s="180"/>
      <c r="BF758" s="180"/>
      <c r="BG758" s="180"/>
      <c r="BH758" s="180"/>
      <c r="BI758" s="180"/>
      <c r="BJ758" s="180"/>
      <c r="BK758" s="180"/>
      <c r="BL758" s="180"/>
      <c r="BM758" s="180"/>
      <c r="BN758" s="180"/>
      <c r="BO758" s="180"/>
      <c r="BP758" s="180"/>
      <c r="BQ758" s="180"/>
      <c r="BR758" s="180"/>
      <c r="BS758" s="180"/>
      <c r="BT758" s="180"/>
      <c r="BU758" s="180"/>
      <c r="BV758" s="180"/>
      <c r="BW758" s="180"/>
      <c r="BX758" s="180"/>
      <c r="BY758" s="180"/>
      <c r="BZ758" s="180"/>
      <c r="CA758" s="180"/>
      <c r="CB758" s="180"/>
      <c r="CC758" s="180"/>
      <c r="CD758" s="180"/>
      <c r="CE758" s="180"/>
      <c r="CF758" s="180"/>
      <c r="CG758" s="180"/>
      <c r="CH758" s="180"/>
      <c r="CI758" s="180"/>
      <c r="CJ758" s="180"/>
      <c r="CK758" s="180"/>
      <c r="CL758" s="180"/>
      <c r="CM758" s="180"/>
      <c r="CN758" s="180"/>
      <c r="CO758" s="180"/>
      <c r="CP758" s="180"/>
      <c r="CQ758" s="180"/>
      <c r="CR758" s="186"/>
      <c r="CS758" s="186"/>
    </row>
    <row r="759">
      <c r="A759" s="186"/>
      <c r="B759" s="186"/>
      <c r="C759" s="347"/>
      <c r="D759" s="180"/>
      <c r="E759" s="186"/>
      <c r="F759" s="180"/>
      <c r="G759" s="180"/>
      <c r="H759" s="180"/>
      <c r="I759" s="180"/>
      <c r="J759" s="180"/>
      <c r="K759" s="180"/>
      <c r="L759" s="180"/>
      <c r="M759" s="180"/>
      <c r="N759" s="180"/>
      <c r="O759" s="180"/>
      <c r="P759" s="180"/>
      <c r="Q759" s="180"/>
      <c r="R759" s="180"/>
      <c r="S759" s="180"/>
      <c r="T759" s="180"/>
      <c r="U759" s="180"/>
      <c r="V759" s="180"/>
      <c r="W759" s="180"/>
      <c r="X759" s="180"/>
      <c r="Y759" s="180"/>
      <c r="Z759" s="180"/>
      <c r="AA759" s="180"/>
      <c r="AB759" s="180"/>
      <c r="AC759" s="180"/>
      <c r="AD759" s="180"/>
      <c r="AE759" s="180"/>
      <c r="AF759" s="180"/>
      <c r="AG759" s="180"/>
      <c r="AH759" s="180"/>
      <c r="AI759" s="180"/>
      <c r="AJ759" s="180"/>
      <c r="AK759" s="180"/>
      <c r="AL759" s="180"/>
      <c r="AM759" s="180"/>
      <c r="AN759" s="180"/>
      <c r="AO759" s="180"/>
      <c r="AP759" s="180"/>
      <c r="AQ759" s="180"/>
      <c r="AR759" s="180"/>
      <c r="AS759" s="180"/>
      <c r="AT759" s="180"/>
      <c r="AU759" s="180"/>
      <c r="AV759" s="180"/>
      <c r="AW759" s="180"/>
      <c r="AX759" s="180"/>
      <c r="AY759" s="180"/>
      <c r="AZ759" s="180"/>
      <c r="BA759" s="180"/>
      <c r="BB759" s="180"/>
      <c r="BC759" s="180"/>
      <c r="BD759" s="180"/>
      <c r="BE759" s="180"/>
      <c r="BF759" s="180"/>
      <c r="BG759" s="180"/>
      <c r="BH759" s="180"/>
      <c r="BI759" s="180"/>
      <c r="BJ759" s="180"/>
      <c r="BK759" s="180"/>
      <c r="BL759" s="180"/>
      <c r="BM759" s="180"/>
      <c r="BN759" s="180"/>
      <c r="BO759" s="180"/>
      <c r="BP759" s="180"/>
      <c r="BQ759" s="180"/>
      <c r="BR759" s="180"/>
      <c r="BS759" s="180"/>
      <c r="BT759" s="180"/>
      <c r="BU759" s="180"/>
      <c r="BV759" s="180"/>
      <c r="BW759" s="180"/>
      <c r="BX759" s="180"/>
      <c r="BY759" s="180"/>
      <c r="BZ759" s="180"/>
      <c r="CA759" s="180"/>
      <c r="CB759" s="180"/>
      <c r="CC759" s="180"/>
      <c r="CD759" s="180"/>
      <c r="CE759" s="180"/>
      <c r="CF759" s="180"/>
      <c r="CG759" s="180"/>
      <c r="CH759" s="180"/>
      <c r="CI759" s="180"/>
      <c r="CJ759" s="180"/>
      <c r="CK759" s="180"/>
      <c r="CL759" s="180"/>
      <c r="CM759" s="180"/>
      <c r="CN759" s="180"/>
      <c r="CO759" s="180"/>
      <c r="CP759" s="180"/>
      <c r="CQ759" s="180"/>
      <c r="CR759" s="186"/>
      <c r="CS759" s="186"/>
    </row>
    <row r="760">
      <c r="A760" s="186"/>
      <c r="B760" s="186"/>
      <c r="C760" s="347"/>
      <c r="D760" s="180"/>
      <c r="E760" s="186"/>
      <c r="F760" s="180"/>
      <c r="G760" s="180"/>
      <c r="H760" s="180"/>
      <c r="I760" s="180"/>
      <c r="J760" s="180"/>
      <c r="K760" s="180"/>
      <c r="L760" s="180"/>
      <c r="M760" s="180"/>
      <c r="N760" s="180"/>
      <c r="O760" s="180"/>
      <c r="P760" s="180"/>
      <c r="Q760" s="180"/>
      <c r="R760" s="180"/>
      <c r="S760" s="180"/>
      <c r="T760" s="180"/>
      <c r="U760" s="180"/>
      <c r="V760" s="180"/>
      <c r="W760" s="180"/>
      <c r="X760" s="180"/>
      <c r="Y760" s="180"/>
      <c r="Z760" s="180"/>
      <c r="AA760" s="180"/>
      <c r="AB760" s="180"/>
      <c r="AC760" s="180"/>
      <c r="AD760" s="180"/>
      <c r="AE760" s="180"/>
      <c r="AF760" s="180"/>
      <c r="AG760" s="180"/>
      <c r="AH760" s="180"/>
      <c r="AI760" s="180"/>
      <c r="AJ760" s="180"/>
      <c r="AK760" s="180"/>
      <c r="AL760" s="180"/>
      <c r="AM760" s="180"/>
      <c r="AN760" s="180"/>
      <c r="AO760" s="180"/>
      <c r="AP760" s="180"/>
      <c r="AQ760" s="180"/>
      <c r="AR760" s="180"/>
      <c r="AS760" s="180"/>
      <c r="AT760" s="180"/>
      <c r="AU760" s="180"/>
      <c r="AV760" s="180"/>
      <c r="AW760" s="180"/>
      <c r="AX760" s="180"/>
      <c r="AY760" s="180"/>
      <c r="AZ760" s="180"/>
      <c r="BA760" s="180"/>
      <c r="BB760" s="180"/>
      <c r="BC760" s="180"/>
      <c r="BD760" s="180"/>
      <c r="BE760" s="180"/>
      <c r="BF760" s="180"/>
      <c r="BG760" s="180"/>
      <c r="BH760" s="180"/>
      <c r="BI760" s="180"/>
      <c r="BJ760" s="180"/>
      <c r="BK760" s="180"/>
      <c r="BL760" s="180"/>
      <c r="BM760" s="180"/>
      <c r="BN760" s="180"/>
      <c r="BO760" s="180"/>
      <c r="BP760" s="180"/>
      <c r="BQ760" s="180"/>
      <c r="BR760" s="180"/>
      <c r="BS760" s="180"/>
      <c r="BT760" s="180"/>
      <c r="BU760" s="180"/>
      <c r="BV760" s="180"/>
      <c r="BW760" s="180"/>
      <c r="BX760" s="180"/>
      <c r="BY760" s="180"/>
      <c r="BZ760" s="180"/>
      <c r="CA760" s="180"/>
      <c r="CB760" s="180"/>
      <c r="CC760" s="180"/>
      <c r="CD760" s="180"/>
      <c r="CE760" s="180"/>
      <c r="CF760" s="180"/>
      <c r="CG760" s="180"/>
      <c r="CH760" s="180"/>
      <c r="CI760" s="180"/>
      <c r="CJ760" s="180"/>
      <c r="CK760" s="180"/>
      <c r="CL760" s="180"/>
      <c r="CM760" s="180"/>
      <c r="CN760" s="180"/>
      <c r="CO760" s="180"/>
      <c r="CP760" s="180"/>
      <c r="CQ760" s="180"/>
      <c r="CR760" s="186"/>
      <c r="CS760" s="186"/>
    </row>
    <row r="761">
      <c r="A761" s="186"/>
      <c r="B761" s="186"/>
      <c r="C761" s="347"/>
      <c r="D761" s="180"/>
      <c r="E761" s="186"/>
      <c r="F761" s="180"/>
      <c r="G761" s="180"/>
      <c r="H761" s="180"/>
      <c r="I761" s="180"/>
      <c r="J761" s="180"/>
      <c r="K761" s="180"/>
      <c r="L761" s="180"/>
      <c r="M761" s="180"/>
      <c r="N761" s="180"/>
      <c r="O761" s="180"/>
      <c r="P761" s="180"/>
      <c r="Q761" s="180"/>
      <c r="R761" s="180"/>
      <c r="S761" s="180"/>
      <c r="T761" s="180"/>
      <c r="U761" s="180"/>
      <c r="V761" s="180"/>
      <c r="W761" s="180"/>
      <c r="X761" s="180"/>
      <c r="Y761" s="180"/>
      <c r="Z761" s="180"/>
      <c r="AA761" s="180"/>
      <c r="AB761" s="180"/>
      <c r="AC761" s="180"/>
      <c r="AD761" s="180"/>
      <c r="AE761" s="180"/>
      <c r="AF761" s="180"/>
      <c r="AG761" s="180"/>
      <c r="AH761" s="180"/>
      <c r="AI761" s="180"/>
      <c r="AJ761" s="180"/>
      <c r="AK761" s="180"/>
      <c r="AL761" s="180"/>
      <c r="AM761" s="180"/>
      <c r="AN761" s="180"/>
      <c r="AO761" s="180"/>
      <c r="AP761" s="180"/>
      <c r="AQ761" s="180"/>
      <c r="AR761" s="180"/>
      <c r="AS761" s="180"/>
      <c r="AT761" s="180"/>
      <c r="AU761" s="180"/>
      <c r="AV761" s="180"/>
      <c r="AW761" s="180"/>
      <c r="AX761" s="180"/>
      <c r="AY761" s="180"/>
      <c r="AZ761" s="180"/>
      <c r="BA761" s="180"/>
      <c r="BB761" s="180"/>
      <c r="BC761" s="180"/>
      <c r="BD761" s="180"/>
      <c r="BE761" s="180"/>
      <c r="BF761" s="180"/>
      <c r="BG761" s="180"/>
      <c r="BH761" s="180"/>
      <c r="BI761" s="180"/>
      <c r="BJ761" s="180"/>
      <c r="BK761" s="180"/>
      <c r="BL761" s="180"/>
      <c r="BM761" s="180"/>
      <c r="BN761" s="180"/>
      <c r="BO761" s="180"/>
      <c r="BP761" s="180"/>
      <c r="BQ761" s="180"/>
      <c r="BR761" s="180"/>
      <c r="BS761" s="180"/>
      <c r="BT761" s="180"/>
      <c r="BU761" s="180"/>
      <c r="BV761" s="180"/>
      <c r="BW761" s="180"/>
      <c r="BX761" s="180"/>
      <c r="BY761" s="180"/>
      <c r="BZ761" s="180"/>
      <c r="CA761" s="180"/>
      <c r="CB761" s="180"/>
      <c r="CC761" s="180"/>
      <c r="CD761" s="180"/>
      <c r="CE761" s="180"/>
      <c r="CF761" s="180"/>
      <c r="CG761" s="180"/>
      <c r="CH761" s="180"/>
      <c r="CI761" s="180"/>
      <c r="CJ761" s="180"/>
      <c r="CK761" s="180"/>
      <c r="CL761" s="180"/>
      <c r="CM761" s="180"/>
      <c r="CN761" s="180"/>
      <c r="CO761" s="180"/>
      <c r="CP761" s="180"/>
      <c r="CQ761" s="180"/>
      <c r="CR761" s="186"/>
      <c r="CS761" s="186"/>
    </row>
    <row r="762">
      <c r="A762" s="186"/>
      <c r="B762" s="186"/>
      <c r="C762" s="347"/>
      <c r="D762" s="180"/>
      <c r="E762" s="186"/>
      <c r="F762" s="180"/>
      <c r="G762" s="180"/>
      <c r="H762" s="180"/>
      <c r="I762" s="180"/>
      <c r="J762" s="180"/>
      <c r="K762" s="180"/>
      <c r="L762" s="180"/>
      <c r="M762" s="180"/>
      <c r="N762" s="180"/>
      <c r="O762" s="180"/>
      <c r="P762" s="180"/>
      <c r="Q762" s="180"/>
      <c r="R762" s="180"/>
      <c r="S762" s="180"/>
      <c r="T762" s="180"/>
      <c r="U762" s="180"/>
      <c r="V762" s="180"/>
      <c r="W762" s="180"/>
      <c r="X762" s="180"/>
      <c r="Y762" s="180"/>
      <c r="Z762" s="180"/>
      <c r="AA762" s="180"/>
      <c r="AB762" s="180"/>
      <c r="AC762" s="180"/>
      <c r="AD762" s="180"/>
      <c r="AE762" s="180"/>
      <c r="AF762" s="180"/>
      <c r="AG762" s="180"/>
      <c r="AH762" s="180"/>
      <c r="AI762" s="180"/>
      <c r="AJ762" s="180"/>
      <c r="AK762" s="180"/>
      <c r="AL762" s="180"/>
      <c r="AM762" s="180"/>
      <c r="AN762" s="180"/>
      <c r="AO762" s="180"/>
      <c r="AP762" s="180"/>
      <c r="AQ762" s="180"/>
      <c r="AR762" s="180"/>
      <c r="AS762" s="180"/>
      <c r="AT762" s="180"/>
      <c r="AU762" s="180"/>
      <c r="AV762" s="180"/>
      <c r="AW762" s="180"/>
      <c r="AX762" s="180"/>
      <c r="AY762" s="180"/>
      <c r="AZ762" s="180"/>
      <c r="BA762" s="180"/>
      <c r="BB762" s="180"/>
      <c r="BC762" s="180"/>
      <c r="BD762" s="180"/>
      <c r="BE762" s="180"/>
      <c r="BF762" s="180"/>
      <c r="BG762" s="180"/>
      <c r="BH762" s="180"/>
      <c r="BI762" s="180"/>
      <c r="BJ762" s="180"/>
      <c r="BK762" s="180"/>
      <c r="BL762" s="180"/>
      <c r="BM762" s="180"/>
      <c r="BN762" s="180"/>
      <c r="BO762" s="180"/>
      <c r="BP762" s="180"/>
      <c r="BQ762" s="180"/>
      <c r="BR762" s="180"/>
      <c r="BS762" s="180"/>
      <c r="BT762" s="180"/>
      <c r="BU762" s="180"/>
      <c r="BV762" s="180"/>
      <c r="BW762" s="180"/>
      <c r="BX762" s="180"/>
      <c r="BY762" s="180"/>
      <c r="BZ762" s="180"/>
      <c r="CA762" s="180"/>
      <c r="CB762" s="180"/>
      <c r="CC762" s="180"/>
      <c r="CD762" s="180"/>
      <c r="CE762" s="180"/>
      <c r="CF762" s="180"/>
      <c r="CG762" s="180"/>
      <c r="CH762" s="180"/>
      <c r="CI762" s="180"/>
      <c r="CJ762" s="180"/>
      <c r="CK762" s="180"/>
      <c r="CL762" s="180"/>
      <c r="CM762" s="180"/>
      <c r="CN762" s="180"/>
      <c r="CO762" s="180"/>
      <c r="CP762" s="180"/>
      <c r="CQ762" s="180"/>
      <c r="CR762" s="186"/>
      <c r="CS762" s="186"/>
    </row>
    <row r="763">
      <c r="A763" s="186"/>
      <c r="B763" s="186"/>
      <c r="C763" s="347"/>
      <c r="D763" s="180"/>
      <c r="E763" s="186"/>
      <c r="F763" s="180"/>
      <c r="G763" s="180"/>
      <c r="H763" s="180"/>
      <c r="I763" s="180"/>
      <c r="J763" s="180"/>
      <c r="K763" s="180"/>
      <c r="L763" s="180"/>
      <c r="M763" s="180"/>
      <c r="N763" s="180"/>
      <c r="O763" s="180"/>
      <c r="P763" s="180"/>
      <c r="Q763" s="180"/>
      <c r="R763" s="180"/>
      <c r="S763" s="180"/>
      <c r="T763" s="180"/>
      <c r="U763" s="180"/>
      <c r="V763" s="180"/>
      <c r="W763" s="180"/>
      <c r="X763" s="180"/>
      <c r="Y763" s="180"/>
      <c r="Z763" s="180"/>
      <c r="AA763" s="180"/>
      <c r="AB763" s="180"/>
      <c r="AC763" s="180"/>
      <c r="AD763" s="180"/>
      <c r="AE763" s="180"/>
      <c r="AF763" s="180"/>
      <c r="AG763" s="180"/>
      <c r="AH763" s="180"/>
      <c r="AI763" s="180"/>
      <c r="AJ763" s="180"/>
      <c r="AK763" s="180"/>
      <c r="AL763" s="180"/>
      <c r="AM763" s="180"/>
      <c r="AN763" s="180"/>
      <c r="AO763" s="180"/>
      <c r="AP763" s="180"/>
      <c r="AQ763" s="180"/>
      <c r="AR763" s="180"/>
      <c r="AS763" s="180"/>
      <c r="AT763" s="180"/>
      <c r="AU763" s="180"/>
      <c r="AV763" s="180"/>
      <c r="AW763" s="180"/>
      <c r="AX763" s="180"/>
      <c r="AY763" s="180"/>
      <c r="AZ763" s="180"/>
      <c r="BA763" s="180"/>
      <c r="BB763" s="180"/>
      <c r="BC763" s="180"/>
      <c r="BD763" s="180"/>
      <c r="BE763" s="180"/>
      <c r="BF763" s="180"/>
      <c r="BG763" s="180"/>
      <c r="BH763" s="180"/>
      <c r="BI763" s="180"/>
      <c r="BJ763" s="180"/>
      <c r="BK763" s="180"/>
      <c r="BL763" s="180"/>
      <c r="BM763" s="180"/>
      <c r="BN763" s="180"/>
      <c r="BO763" s="180"/>
      <c r="BP763" s="180"/>
      <c r="BQ763" s="180"/>
      <c r="BR763" s="180"/>
      <c r="BS763" s="180"/>
      <c r="BT763" s="180"/>
      <c r="BU763" s="180"/>
      <c r="BV763" s="180"/>
      <c r="BW763" s="180"/>
      <c r="BX763" s="180"/>
      <c r="BY763" s="180"/>
      <c r="BZ763" s="180"/>
      <c r="CA763" s="180"/>
      <c r="CB763" s="180"/>
      <c r="CC763" s="180"/>
      <c r="CD763" s="180"/>
      <c r="CE763" s="180"/>
      <c r="CF763" s="180"/>
      <c r="CG763" s="180"/>
      <c r="CH763" s="180"/>
      <c r="CI763" s="180"/>
      <c r="CJ763" s="180"/>
      <c r="CK763" s="180"/>
      <c r="CL763" s="180"/>
      <c r="CM763" s="180"/>
      <c r="CN763" s="180"/>
      <c r="CO763" s="180"/>
      <c r="CP763" s="180"/>
      <c r="CQ763" s="180"/>
      <c r="CR763" s="186"/>
      <c r="CS763" s="186"/>
    </row>
    <row r="764">
      <c r="A764" s="186"/>
      <c r="B764" s="186"/>
      <c r="C764" s="347"/>
      <c r="D764" s="180"/>
      <c r="E764" s="186"/>
      <c r="F764" s="180"/>
      <c r="G764" s="180"/>
      <c r="H764" s="180"/>
      <c r="I764" s="180"/>
      <c r="J764" s="180"/>
      <c r="K764" s="180"/>
      <c r="L764" s="180"/>
      <c r="M764" s="180"/>
      <c r="N764" s="180"/>
      <c r="O764" s="180"/>
      <c r="P764" s="180"/>
      <c r="Q764" s="180"/>
      <c r="R764" s="180"/>
      <c r="S764" s="180"/>
      <c r="T764" s="180"/>
      <c r="U764" s="180"/>
      <c r="V764" s="180"/>
      <c r="W764" s="180"/>
      <c r="X764" s="180"/>
      <c r="Y764" s="180"/>
      <c r="Z764" s="180"/>
      <c r="AA764" s="180"/>
      <c r="AB764" s="180"/>
      <c r="AC764" s="180"/>
      <c r="AD764" s="180"/>
      <c r="AE764" s="180"/>
      <c r="AF764" s="180"/>
      <c r="AG764" s="180"/>
      <c r="AH764" s="180"/>
      <c r="AI764" s="180"/>
      <c r="AJ764" s="180"/>
      <c r="AK764" s="180"/>
      <c r="AL764" s="180"/>
      <c r="AM764" s="180"/>
      <c r="AN764" s="180"/>
      <c r="AO764" s="180"/>
      <c r="AP764" s="180"/>
      <c r="AQ764" s="180"/>
      <c r="AR764" s="180"/>
      <c r="AS764" s="180"/>
      <c r="AT764" s="180"/>
      <c r="AU764" s="180"/>
      <c r="AV764" s="180"/>
      <c r="AW764" s="180"/>
      <c r="AX764" s="180"/>
      <c r="AY764" s="180"/>
      <c r="AZ764" s="180"/>
      <c r="BA764" s="180"/>
      <c r="BB764" s="180"/>
      <c r="BC764" s="180"/>
      <c r="BD764" s="180"/>
      <c r="BE764" s="180"/>
      <c r="BF764" s="180"/>
      <c r="BG764" s="180"/>
      <c r="BH764" s="180"/>
      <c r="BI764" s="180"/>
      <c r="BJ764" s="180"/>
      <c r="BK764" s="180"/>
      <c r="BL764" s="180"/>
      <c r="BM764" s="180"/>
      <c r="BN764" s="180"/>
      <c r="BO764" s="180"/>
      <c r="BP764" s="180"/>
      <c r="BQ764" s="180"/>
      <c r="BR764" s="180"/>
      <c r="BS764" s="180"/>
      <c r="BT764" s="180"/>
      <c r="BU764" s="180"/>
      <c r="BV764" s="180"/>
      <c r="BW764" s="180"/>
      <c r="BX764" s="180"/>
      <c r="BY764" s="180"/>
      <c r="BZ764" s="180"/>
      <c r="CA764" s="180"/>
      <c r="CB764" s="180"/>
      <c r="CC764" s="180"/>
      <c r="CD764" s="180"/>
      <c r="CE764" s="180"/>
      <c r="CF764" s="180"/>
      <c r="CG764" s="180"/>
      <c r="CH764" s="180"/>
      <c r="CI764" s="180"/>
      <c r="CJ764" s="180"/>
      <c r="CK764" s="180"/>
      <c r="CL764" s="180"/>
      <c r="CM764" s="180"/>
      <c r="CN764" s="180"/>
      <c r="CO764" s="180"/>
      <c r="CP764" s="180"/>
      <c r="CQ764" s="180"/>
      <c r="CR764" s="186"/>
      <c r="CS764" s="186"/>
    </row>
    <row r="765">
      <c r="A765" s="186"/>
      <c r="B765" s="186"/>
      <c r="C765" s="347"/>
      <c r="D765" s="180"/>
      <c r="E765" s="186"/>
      <c r="F765" s="180"/>
      <c r="G765" s="180"/>
      <c r="H765" s="180"/>
      <c r="I765" s="180"/>
      <c r="J765" s="180"/>
      <c r="K765" s="180"/>
      <c r="L765" s="180"/>
      <c r="M765" s="180"/>
      <c r="N765" s="180"/>
      <c r="O765" s="180"/>
      <c r="P765" s="180"/>
      <c r="Q765" s="180"/>
      <c r="R765" s="180"/>
      <c r="S765" s="180"/>
      <c r="T765" s="180"/>
      <c r="U765" s="180"/>
      <c r="V765" s="180"/>
      <c r="W765" s="180"/>
      <c r="X765" s="180"/>
      <c r="Y765" s="180"/>
      <c r="Z765" s="180"/>
      <c r="AA765" s="180"/>
      <c r="AB765" s="180"/>
      <c r="AC765" s="180"/>
      <c r="AD765" s="180"/>
      <c r="AE765" s="180"/>
      <c r="AF765" s="180"/>
      <c r="AG765" s="180"/>
      <c r="AH765" s="180"/>
      <c r="AI765" s="180"/>
      <c r="AJ765" s="180"/>
      <c r="AK765" s="180"/>
      <c r="AL765" s="180"/>
      <c r="AM765" s="180"/>
      <c r="AN765" s="180"/>
      <c r="AO765" s="180"/>
      <c r="AP765" s="180"/>
      <c r="AQ765" s="180"/>
      <c r="AR765" s="180"/>
      <c r="AS765" s="180"/>
      <c r="AT765" s="180"/>
      <c r="AU765" s="180"/>
      <c r="AV765" s="180"/>
      <c r="AW765" s="180"/>
      <c r="AX765" s="180"/>
      <c r="AY765" s="180"/>
      <c r="AZ765" s="180"/>
      <c r="BA765" s="180"/>
      <c r="BB765" s="180"/>
      <c r="BC765" s="180"/>
      <c r="BD765" s="180"/>
      <c r="BE765" s="180"/>
      <c r="BF765" s="180"/>
      <c r="BG765" s="180"/>
      <c r="BH765" s="180"/>
      <c r="BI765" s="180"/>
      <c r="BJ765" s="180"/>
      <c r="BK765" s="180"/>
      <c r="BL765" s="180"/>
      <c r="BM765" s="180"/>
      <c r="BN765" s="180"/>
      <c r="BO765" s="180"/>
      <c r="BP765" s="180"/>
      <c r="BQ765" s="180"/>
      <c r="BR765" s="180"/>
      <c r="BS765" s="180"/>
      <c r="BT765" s="180"/>
      <c r="BU765" s="180"/>
      <c r="BV765" s="180"/>
      <c r="BW765" s="180"/>
      <c r="BX765" s="180"/>
      <c r="BY765" s="180"/>
      <c r="BZ765" s="180"/>
      <c r="CA765" s="180"/>
      <c r="CB765" s="180"/>
      <c r="CC765" s="180"/>
      <c r="CD765" s="180"/>
      <c r="CE765" s="180"/>
      <c r="CF765" s="180"/>
      <c r="CG765" s="180"/>
      <c r="CH765" s="180"/>
      <c r="CI765" s="180"/>
      <c r="CJ765" s="180"/>
      <c r="CK765" s="180"/>
      <c r="CL765" s="180"/>
      <c r="CM765" s="180"/>
      <c r="CN765" s="180"/>
      <c r="CO765" s="180"/>
      <c r="CP765" s="180"/>
      <c r="CQ765" s="180"/>
      <c r="CR765" s="186"/>
      <c r="CS765" s="186"/>
    </row>
    <row r="766">
      <c r="A766" s="186"/>
      <c r="B766" s="186"/>
      <c r="C766" s="347"/>
      <c r="D766" s="180"/>
      <c r="E766" s="186"/>
      <c r="F766" s="180"/>
      <c r="G766" s="180"/>
      <c r="H766" s="180"/>
      <c r="I766" s="180"/>
      <c r="J766" s="180"/>
      <c r="K766" s="180"/>
      <c r="L766" s="180"/>
      <c r="M766" s="180"/>
      <c r="N766" s="180"/>
      <c r="O766" s="180"/>
      <c r="P766" s="180"/>
      <c r="Q766" s="180"/>
      <c r="R766" s="180"/>
      <c r="S766" s="180"/>
      <c r="T766" s="180"/>
      <c r="U766" s="180"/>
      <c r="V766" s="180"/>
      <c r="W766" s="180"/>
      <c r="X766" s="180"/>
      <c r="Y766" s="180"/>
      <c r="Z766" s="180"/>
      <c r="AA766" s="180"/>
      <c r="AB766" s="180"/>
      <c r="AC766" s="180"/>
      <c r="AD766" s="180"/>
      <c r="AE766" s="180"/>
      <c r="AF766" s="180"/>
      <c r="AG766" s="180"/>
      <c r="AH766" s="180"/>
      <c r="AI766" s="180"/>
      <c r="AJ766" s="180"/>
      <c r="AK766" s="180"/>
      <c r="AL766" s="180"/>
      <c r="AM766" s="180"/>
      <c r="AN766" s="180"/>
      <c r="AO766" s="180"/>
      <c r="AP766" s="180"/>
      <c r="AQ766" s="180"/>
      <c r="AR766" s="180"/>
      <c r="AS766" s="180"/>
      <c r="AT766" s="180"/>
      <c r="AU766" s="180"/>
      <c r="AV766" s="180"/>
      <c r="AW766" s="180"/>
      <c r="AX766" s="180"/>
      <c r="AY766" s="180"/>
      <c r="AZ766" s="180"/>
      <c r="BA766" s="180"/>
      <c r="BB766" s="180"/>
      <c r="BC766" s="180"/>
      <c r="BD766" s="180"/>
      <c r="BE766" s="180"/>
      <c r="BF766" s="180"/>
      <c r="BG766" s="180"/>
      <c r="BH766" s="180"/>
      <c r="BI766" s="180"/>
      <c r="BJ766" s="180"/>
      <c r="BK766" s="180"/>
      <c r="BL766" s="180"/>
      <c r="BM766" s="180"/>
      <c r="BN766" s="180"/>
      <c r="BO766" s="180"/>
      <c r="BP766" s="180"/>
      <c r="BQ766" s="180"/>
      <c r="BR766" s="180"/>
      <c r="BS766" s="180"/>
      <c r="BT766" s="180"/>
      <c r="BU766" s="180"/>
      <c r="BV766" s="180"/>
      <c r="BW766" s="180"/>
      <c r="BX766" s="180"/>
      <c r="BY766" s="180"/>
      <c r="BZ766" s="180"/>
      <c r="CA766" s="180"/>
      <c r="CB766" s="180"/>
      <c r="CC766" s="180"/>
      <c r="CD766" s="180"/>
      <c r="CE766" s="180"/>
      <c r="CF766" s="180"/>
      <c r="CG766" s="180"/>
      <c r="CH766" s="180"/>
      <c r="CI766" s="180"/>
      <c r="CJ766" s="180"/>
      <c r="CK766" s="180"/>
      <c r="CL766" s="180"/>
      <c r="CM766" s="180"/>
      <c r="CN766" s="180"/>
      <c r="CO766" s="180"/>
      <c r="CP766" s="180"/>
      <c r="CQ766" s="180"/>
      <c r="CR766" s="186"/>
      <c r="CS766" s="186"/>
    </row>
    <row r="767">
      <c r="A767" s="186"/>
      <c r="B767" s="186"/>
      <c r="C767" s="347"/>
      <c r="D767" s="180"/>
      <c r="E767" s="186"/>
      <c r="F767" s="180"/>
      <c r="G767" s="180"/>
      <c r="H767" s="180"/>
      <c r="I767" s="180"/>
      <c r="J767" s="180"/>
      <c r="K767" s="180"/>
      <c r="L767" s="180"/>
      <c r="M767" s="180"/>
      <c r="N767" s="180"/>
      <c r="O767" s="180"/>
      <c r="P767" s="180"/>
      <c r="Q767" s="180"/>
      <c r="R767" s="180"/>
      <c r="S767" s="180"/>
      <c r="T767" s="180"/>
      <c r="U767" s="180"/>
      <c r="V767" s="180"/>
      <c r="W767" s="180"/>
      <c r="X767" s="180"/>
      <c r="Y767" s="180"/>
      <c r="Z767" s="180"/>
      <c r="AA767" s="180"/>
      <c r="AB767" s="180"/>
      <c r="AC767" s="180"/>
      <c r="AD767" s="180"/>
      <c r="AE767" s="180"/>
      <c r="AF767" s="180"/>
      <c r="AG767" s="180"/>
      <c r="AH767" s="180"/>
      <c r="AI767" s="180"/>
      <c r="AJ767" s="180"/>
      <c r="AK767" s="180"/>
      <c r="AL767" s="180"/>
      <c r="AM767" s="180"/>
      <c r="AN767" s="180"/>
      <c r="AO767" s="180"/>
      <c r="AP767" s="180"/>
      <c r="AQ767" s="180"/>
      <c r="AR767" s="180"/>
      <c r="AS767" s="180"/>
      <c r="AT767" s="180"/>
      <c r="AU767" s="180"/>
      <c r="AV767" s="180"/>
      <c r="AW767" s="180"/>
      <c r="AX767" s="180"/>
      <c r="AY767" s="180"/>
      <c r="AZ767" s="180"/>
      <c r="BA767" s="180"/>
      <c r="BB767" s="180"/>
      <c r="BC767" s="180"/>
      <c r="BD767" s="180"/>
      <c r="BE767" s="180"/>
      <c r="BF767" s="180"/>
      <c r="BG767" s="180"/>
      <c r="BH767" s="180"/>
      <c r="BI767" s="180"/>
      <c r="BJ767" s="180"/>
      <c r="BK767" s="180"/>
      <c r="BL767" s="180"/>
      <c r="BM767" s="180"/>
      <c r="BN767" s="180"/>
      <c r="BO767" s="180"/>
      <c r="BP767" s="180"/>
      <c r="BQ767" s="180"/>
      <c r="BR767" s="180"/>
      <c r="BS767" s="180"/>
      <c r="BT767" s="180"/>
      <c r="BU767" s="180"/>
      <c r="BV767" s="180"/>
      <c r="BW767" s="180"/>
      <c r="BX767" s="180"/>
      <c r="BY767" s="180"/>
      <c r="BZ767" s="180"/>
      <c r="CA767" s="180"/>
      <c r="CB767" s="180"/>
      <c r="CC767" s="180"/>
      <c r="CD767" s="180"/>
      <c r="CE767" s="180"/>
      <c r="CF767" s="180"/>
      <c r="CG767" s="180"/>
      <c r="CH767" s="180"/>
      <c r="CI767" s="180"/>
      <c r="CJ767" s="180"/>
      <c r="CK767" s="180"/>
      <c r="CL767" s="180"/>
      <c r="CM767" s="180"/>
      <c r="CN767" s="180"/>
      <c r="CO767" s="180"/>
      <c r="CP767" s="180"/>
      <c r="CQ767" s="180"/>
      <c r="CR767" s="186"/>
      <c r="CS767" s="186"/>
    </row>
    <row r="768">
      <c r="A768" s="186"/>
      <c r="B768" s="186"/>
      <c r="C768" s="347"/>
      <c r="D768" s="180"/>
      <c r="E768" s="186"/>
      <c r="F768" s="180"/>
      <c r="G768" s="180"/>
      <c r="H768" s="180"/>
      <c r="I768" s="180"/>
      <c r="J768" s="180"/>
      <c r="K768" s="180"/>
      <c r="L768" s="180"/>
      <c r="M768" s="180"/>
      <c r="N768" s="180"/>
      <c r="O768" s="180"/>
      <c r="P768" s="180"/>
      <c r="Q768" s="180"/>
      <c r="R768" s="180"/>
      <c r="S768" s="180"/>
      <c r="T768" s="180"/>
      <c r="U768" s="180"/>
      <c r="V768" s="180"/>
      <c r="W768" s="180"/>
      <c r="X768" s="180"/>
      <c r="Y768" s="180"/>
      <c r="Z768" s="180"/>
      <c r="AA768" s="180"/>
      <c r="AB768" s="180"/>
      <c r="AC768" s="180"/>
      <c r="AD768" s="180"/>
      <c r="AE768" s="180"/>
      <c r="AF768" s="180"/>
      <c r="AG768" s="180"/>
      <c r="AH768" s="180"/>
      <c r="AI768" s="180"/>
      <c r="AJ768" s="180"/>
      <c r="AK768" s="180"/>
      <c r="AL768" s="180"/>
      <c r="AM768" s="180"/>
      <c r="AN768" s="180"/>
      <c r="AO768" s="180"/>
      <c r="AP768" s="180"/>
      <c r="AQ768" s="180"/>
      <c r="AR768" s="180"/>
      <c r="AS768" s="180"/>
      <c r="AT768" s="180"/>
      <c r="AU768" s="180"/>
      <c r="AV768" s="180"/>
      <c r="AW768" s="180"/>
      <c r="AX768" s="180"/>
      <c r="AY768" s="180"/>
      <c r="AZ768" s="180"/>
      <c r="BA768" s="180"/>
      <c r="BB768" s="180"/>
      <c r="BC768" s="180"/>
      <c r="BD768" s="180"/>
      <c r="BE768" s="180"/>
      <c r="BF768" s="180"/>
      <c r="BG768" s="180"/>
      <c r="BH768" s="180"/>
      <c r="BI768" s="180"/>
      <c r="BJ768" s="180"/>
      <c r="BK768" s="180"/>
      <c r="BL768" s="180"/>
      <c r="BM768" s="180"/>
      <c r="BN768" s="180"/>
      <c r="BO768" s="180"/>
      <c r="BP768" s="180"/>
      <c r="BQ768" s="180"/>
      <c r="BR768" s="180"/>
      <c r="BS768" s="180"/>
      <c r="BT768" s="180"/>
      <c r="BU768" s="180"/>
      <c r="BV768" s="180"/>
      <c r="BW768" s="180"/>
      <c r="BX768" s="180"/>
      <c r="BY768" s="180"/>
      <c r="BZ768" s="180"/>
      <c r="CA768" s="180"/>
      <c r="CB768" s="180"/>
      <c r="CC768" s="180"/>
      <c r="CD768" s="180"/>
      <c r="CE768" s="180"/>
      <c r="CF768" s="180"/>
      <c r="CG768" s="180"/>
      <c r="CH768" s="180"/>
      <c r="CI768" s="180"/>
      <c r="CJ768" s="180"/>
      <c r="CK768" s="180"/>
      <c r="CL768" s="180"/>
      <c r="CM768" s="180"/>
      <c r="CN768" s="180"/>
      <c r="CO768" s="180"/>
      <c r="CP768" s="180"/>
      <c r="CQ768" s="180"/>
      <c r="CR768" s="186"/>
      <c r="CS768" s="186"/>
    </row>
    <row r="769">
      <c r="A769" s="186"/>
      <c r="B769" s="186"/>
      <c r="C769" s="347"/>
      <c r="D769" s="180"/>
      <c r="E769" s="186"/>
      <c r="F769" s="180"/>
      <c r="G769" s="180"/>
      <c r="H769" s="180"/>
      <c r="I769" s="180"/>
      <c r="J769" s="180"/>
      <c r="K769" s="180"/>
      <c r="L769" s="180"/>
      <c r="M769" s="180"/>
      <c r="N769" s="180"/>
      <c r="O769" s="180"/>
      <c r="P769" s="180"/>
      <c r="Q769" s="180"/>
      <c r="R769" s="180"/>
      <c r="S769" s="180"/>
      <c r="T769" s="180"/>
      <c r="U769" s="180"/>
      <c r="V769" s="180"/>
      <c r="W769" s="180"/>
      <c r="X769" s="180"/>
      <c r="Y769" s="180"/>
      <c r="Z769" s="180"/>
      <c r="AA769" s="180"/>
      <c r="AB769" s="180"/>
      <c r="AC769" s="180"/>
      <c r="AD769" s="180"/>
      <c r="AE769" s="180"/>
      <c r="AF769" s="180"/>
      <c r="AG769" s="180"/>
      <c r="AH769" s="180"/>
      <c r="AI769" s="180"/>
      <c r="AJ769" s="180"/>
      <c r="AK769" s="180"/>
      <c r="AL769" s="180"/>
      <c r="AM769" s="180"/>
      <c r="AN769" s="180"/>
      <c r="AO769" s="180"/>
      <c r="AP769" s="180"/>
      <c r="AQ769" s="180"/>
      <c r="AR769" s="180"/>
      <c r="AS769" s="180"/>
      <c r="AT769" s="180"/>
      <c r="AU769" s="180"/>
      <c r="AV769" s="180"/>
      <c r="AW769" s="180"/>
      <c r="AX769" s="180"/>
      <c r="AY769" s="180"/>
      <c r="AZ769" s="180"/>
      <c r="BA769" s="180"/>
      <c r="BB769" s="180"/>
      <c r="BC769" s="180"/>
      <c r="BD769" s="180"/>
      <c r="BE769" s="180"/>
      <c r="BF769" s="180"/>
      <c r="BG769" s="180"/>
      <c r="BH769" s="180"/>
      <c r="BI769" s="180"/>
      <c r="BJ769" s="180"/>
      <c r="BK769" s="180"/>
      <c r="BL769" s="180"/>
      <c r="BM769" s="180"/>
      <c r="BN769" s="180"/>
      <c r="BO769" s="180"/>
      <c r="BP769" s="180"/>
      <c r="BQ769" s="180"/>
      <c r="BR769" s="180"/>
      <c r="BS769" s="180"/>
      <c r="BT769" s="180"/>
      <c r="BU769" s="180"/>
      <c r="BV769" s="180"/>
      <c r="BW769" s="180"/>
      <c r="BX769" s="180"/>
      <c r="BY769" s="180"/>
      <c r="BZ769" s="180"/>
      <c r="CA769" s="180"/>
      <c r="CB769" s="180"/>
      <c r="CC769" s="180"/>
      <c r="CD769" s="180"/>
      <c r="CE769" s="180"/>
      <c r="CF769" s="180"/>
      <c r="CG769" s="180"/>
      <c r="CH769" s="180"/>
      <c r="CI769" s="180"/>
      <c r="CJ769" s="180"/>
      <c r="CK769" s="180"/>
      <c r="CL769" s="180"/>
      <c r="CM769" s="180"/>
      <c r="CN769" s="180"/>
      <c r="CO769" s="180"/>
      <c r="CP769" s="180"/>
      <c r="CQ769" s="180"/>
      <c r="CR769" s="186"/>
      <c r="CS769" s="186"/>
    </row>
    <row r="770">
      <c r="A770" s="186"/>
      <c r="B770" s="186"/>
      <c r="C770" s="347"/>
      <c r="D770" s="180"/>
      <c r="E770" s="186"/>
      <c r="F770" s="180"/>
      <c r="G770" s="180"/>
      <c r="H770" s="180"/>
      <c r="I770" s="180"/>
      <c r="J770" s="180"/>
      <c r="K770" s="180"/>
      <c r="L770" s="180"/>
      <c r="M770" s="180"/>
      <c r="N770" s="180"/>
      <c r="O770" s="180"/>
      <c r="P770" s="180"/>
      <c r="Q770" s="180"/>
      <c r="R770" s="180"/>
      <c r="S770" s="180"/>
      <c r="T770" s="180"/>
      <c r="U770" s="180"/>
      <c r="V770" s="180"/>
      <c r="W770" s="180"/>
      <c r="X770" s="180"/>
      <c r="Y770" s="180"/>
      <c r="Z770" s="180"/>
      <c r="AA770" s="180"/>
      <c r="AB770" s="180"/>
      <c r="AC770" s="180"/>
      <c r="AD770" s="180"/>
      <c r="AE770" s="180"/>
      <c r="AF770" s="180"/>
      <c r="AG770" s="180"/>
      <c r="AH770" s="180"/>
      <c r="AI770" s="180"/>
      <c r="AJ770" s="180"/>
      <c r="AK770" s="180"/>
      <c r="AL770" s="180"/>
      <c r="AM770" s="180"/>
      <c r="AN770" s="180"/>
      <c r="AO770" s="180"/>
      <c r="AP770" s="180"/>
      <c r="AQ770" s="180"/>
      <c r="AR770" s="180"/>
      <c r="AS770" s="180"/>
      <c r="AT770" s="180"/>
      <c r="AU770" s="180"/>
      <c r="AV770" s="180"/>
      <c r="AW770" s="180"/>
      <c r="AX770" s="180"/>
      <c r="AY770" s="180"/>
      <c r="AZ770" s="180"/>
      <c r="BA770" s="180"/>
      <c r="BB770" s="180"/>
      <c r="BC770" s="180"/>
      <c r="BD770" s="180"/>
      <c r="BE770" s="180"/>
      <c r="BF770" s="180"/>
      <c r="BG770" s="180"/>
      <c r="BH770" s="180"/>
      <c r="BI770" s="180"/>
      <c r="BJ770" s="180"/>
      <c r="BK770" s="180"/>
      <c r="BL770" s="180"/>
      <c r="BM770" s="180"/>
      <c r="BN770" s="180"/>
      <c r="BO770" s="180"/>
      <c r="BP770" s="180"/>
      <c r="BQ770" s="180"/>
      <c r="BR770" s="180"/>
      <c r="BS770" s="180"/>
      <c r="BT770" s="180"/>
      <c r="BU770" s="180"/>
      <c r="BV770" s="180"/>
      <c r="BW770" s="180"/>
      <c r="BX770" s="180"/>
      <c r="BY770" s="180"/>
      <c r="BZ770" s="180"/>
      <c r="CA770" s="180"/>
      <c r="CB770" s="180"/>
      <c r="CC770" s="180"/>
      <c r="CD770" s="180"/>
      <c r="CE770" s="180"/>
      <c r="CF770" s="180"/>
      <c r="CG770" s="180"/>
      <c r="CH770" s="180"/>
      <c r="CI770" s="180"/>
      <c r="CJ770" s="180"/>
      <c r="CK770" s="180"/>
      <c r="CL770" s="180"/>
      <c r="CM770" s="180"/>
      <c r="CN770" s="180"/>
      <c r="CO770" s="180"/>
      <c r="CP770" s="180"/>
      <c r="CQ770" s="180"/>
      <c r="CR770" s="186"/>
      <c r="CS770" s="186"/>
    </row>
    <row r="771">
      <c r="A771" s="186"/>
      <c r="B771" s="186"/>
      <c r="C771" s="347"/>
      <c r="D771" s="180"/>
      <c r="E771" s="186"/>
      <c r="F771" s="180"/>
      <c r="G771" s="180"/>
      <c r="H771" s="180"/>
      <c r="I771" s="180"/>
      <c r="J771" s="180"/>
      <c r="K771" s="180"/>
      <c r="L771" s="180"/>
      <c r="M771" s="180"/>
      <c r="N771" s="180"/>
      <c r="O771" s="180"/>
      <c r="P771" s="180"/>
      <c r="Q771" s="180"/>
      <c r="R771" s="180"/>
      <c r="S771" s="180"/>
      <c r="T771" s="180"/>
      <c r="U771" s="180"/>
      <c r="V771" s="180"/>
      <c r="W771" s="180"/>
      <c r="X771" s="180"/>
      <c r="Y771" s="180"/>
      <c r="Z771" s="180"/>
      <c r="AA771" s="180"/>
      <c r="AB771" s="180"/>
      <c r="AC771" s="180"/>
      <c r="AD771" s="180"/>
      <c r="AE771" s="180"/>
      <c r="AF771" s="180"/>
      <c r="AG771" s="180"/>
      <c r="AH771" s="180"/>
      <c r="AI771" s="180"/>
      <c r="AJ771" s="180"/>
      <c r="AK771" s="180"/>
      <c r="AL771" s="180"/>
      <c r="AM771" s="180"/>
      <c r="AN771" s="180"/>
      <c r="AO771" s="180"/>
      <c r="AP771" s="180"/>
      <c r="AQ771" s="180"/>
      <c r="AR771" s="180"/>
      <c r="AS771" s="180"/>
      <c r="AT771" s="180"/>
      <c r="AU771" s="180"/>
      <c r="AV771" s="180"/>
      <c r="AW771" s="180"/>
      <c r="AX771" s="180"/>
      <c r="AY771" s="180"/>
      <c r="AZ771" s="180"/>
      <c r="BA771" s="180"/>
      <c r="BB771" s="180"/>
      <c r="BC771" s="180"/>
      <c r="BD771" s="180"/>
      <c r="BE771" s="180"/>
      <c r="BF771" s="180"/>
      <c r="BG771" s="180"/>
      <c r="BH771" s="180"/>
      <c r="BI771" s="180"/>
      <c r="BJ771" s="180"/>
      <c r="BK771" s="180"/>
      <c r="BL771" s="180"/>
      <c r="BM771" s="180"/>
      <c r="BN771" s="180"/>
      <c r="BO771" s="180"/>
      <c r="BP771" s="180"/>
      <c r="BQ771" s="180"/>
      <c r="BR771" s="180"/>
      <c r="BS771" s="180"/>
      <c r="BT771" s="180"/>
      <c r="BU771" s="180"/>
      <c r="BV771" s="180"/>
      <c r="BW771" s="180"/>
      <c r="BX771" s="180"/>
      <c r="BY771" s="180"/>
      <c r="BZ771" s="180"/>
      <c r="CA771" s="180"/>
      <c r="CB771" s="180"/>
      <c r="CC771" s="180"/>
      <c r="CD771" s="180"/>
      <c r="CE771" s="180"/>
      <c r="CF771" s="180"/>
      <c r="CG771" s="180"/>
      <c r="CH771" s="180"/>
      <c r="CI771" s="180"/>
      <c r="CJ771" s="180"/>
      <c r="CK771" s="180"/>
      <c r="CL771" s="180"/>
      <c r="CM771" s="180"/>
      <c r="CN771" s="180"/>
      <c r="CO771" s="180"/>
      <c r="CP771" s="180"/>
      <c r="CQ771" s="180"/>
      <c r="CR771" s="186"/>
      <c r="CS771" s="186"/>
    </row>
    <row r="772">
      <c r="A772" s="186"/>
      <c r="B772" s="186"/>
      <c r="C772" s="347"/>
      <c r="D772" s="180"/>
      <c r="E772" s="186"/>
      <c r="F772" s="180"/>
      <c r="G772" s="180"/>
      <c r="H772" s="180"/>
      <c r="I772" s="180"/>
      <c r="J772" s="180"/>
      <c r="K772" s="180"/>
      <c r="L772" s="180"/>
      <c r="M772" s="180"/>
      <c r="N772" s="180"/>
      <c r="O772" s="180"/>
      <c r="P772" s="180"/>
      <c r="Q772" s="180"/>
      <c r="R772" s="180"/>
      <c r="S772" s="180"/>
      <c r="T772" s="180"/>
      <c r="U772" s="180"/>
      <c r="V772" s="180"/>
      <c r="W772" s="180"/>
      <c r="X772" s="180"/>
      <c r="Y772" s="180"/>
      <c r="Z772" s="180"/>
      <c r="AA772" s="180"/>
      <c r="AB772" s="180"/>
      <c r="AC772" s="180"/>
      <c r="AD772" s="180"/>
      <c r="AE772" s="180"/>
      <c r="AF772" s="180"/>
      <c r="AG772" s="180"/>
      <c r="AH772" s="180"/>
      <c r="AI772" s="180"/>
      <c r="AJ772" s="180"/>
      <c r="AK772" s="180"/>
      <c r="AL772" s="180"/>
      <c r="AM772" s="180"/>
      <c r="AN772" s="180"/>
      <c r="AO772" s="180"/>
      <c r="AP772" s="180"/>
      <c r="AQ772" s="180"/>
      <c r="AR772" s="180"/>
      <c r="AS772" s="180"/>
      <c r="AT772" s="180"/>
      <c r="AU772" s="180"/>
      <c r="AV772" s="180"/>
      <c r="AW772" s="180"/>
      <c r="AX772" s="180"/>
      <c r="AY772" s="180"/>
      <c r="AZ772" s="180"/>
      <c r="BA772" s="180"/>
      <c r="BB772" s="180"/>
      <c r="BC772" s="180"/>
      <c r="BD772" s="180"/>
      <c r="BE772" s="180"/>
      <c r="BF772" s="180"/>
      <c r="BG772" s="180"/>
      <c r="BH772" s="180"/>
      <c r="BI772" s="180"/>
      <c r="BJ772" s="180"/>
      <c r="BK772" s="180"/>
      <c r="BL772" s="180"/>
      <c r="BM772" s="180"/>
      <c r="BN772" s="180"/>
      <c r="BO772" s="180"/>
      <c r="BP772" s="180"/>
      <c r="BQ772" s="180"/>
      <c r="BR772" s="180"/>
      <c r="BS772" s="180"/>
      <c r="BT772" s="180"/>
      <c r="BU772" s="180"/>
      <c r="BV772" s="180"/>
      <c r="BW772" s="180"/>
      <c r="BX772" s="180"/>
      <c r="BY772" s="180"/>
      <c r="BZ772" s="180"/>
      <c r="CA772" s="180"/>
      <c r="CB772" s="180"/>
      <c r="CC772" s="180"/>
      <c r="CD772" s="180"/>
      <c r="CE772" s="180"/>
      <c r="CF772" s="180"/>
      <c r="CG772" s="180"/>
      <c r="CH772" s="180"/>
      <c r="CI772" s="180"/>
      <c r="CJ772" s="180"/>
      <c r="CK772" s="180"/>
      <c r="CL772" s="180"/>
      <c r="CM772" s="180"/>
      <c r="CN772" s="180"/>
      <c r="CO772" s="180"/>
      <c r="CP772" s="180"/>
      <c r="CQ772" s="180"/>
      <c r="CR772" s="186"/>
      <c r="CS772" s="186"/>
    </row>
    <row r="773">
      <c r="A773" s="186"/>
      <c r="B773" s="186"/>
      <c r="C773" s="347"/>
      <c r="D773" s="180"/>
      <c r="E773" s="186"/>
      <c r="F773" s="180"/>
      <c r="G773" s="180"/>
      <c r="H773" s="180"/>
      <c r="I773" s="180"/>
      <c r="J773" s="180"/>
      <c r="K773" s="180"/>
      <c r="L773" s="180"/>
      <c r="M773" s="180"/>
      <c r="N773" s="180"/>
      <c r="O773" s="180"/>
      <c r="P773" s="180"/>
      <c r="Q773" s="180"/>
      <c r="R773" s="180"/>
      <c r="S773" s="180"/>
      <c r="T773" s="180"/>
      <c r="U773" s="180"/>
      <c r="V773" s="180"/>
      <c r="W773" s="180"/>
      <c r="X773" s="180"/>
      <c r="Y773" s="180"/>
      <c r="Z773" s="180"/>
      <c r="AA773" s="180"/>
      <c r="AB773" s="180"/>
      <c r="AC773" s="180"/>
      <c r="AD773" s="180"/>
      <c r="AE773" s="180"/>
      <c r="AF773" s="180"/>
      <c r="AG773" s="180"/>
      <c r="AH773" s="180"/>
      <c r="AI773" s="180"/>
      <c r="AJ773" s="180"/>
      <c r="AK773" s="180"/>
      <c r="AL773" s="180"/>
      <c r="AM773" s="180"/>
      <c r="AN773" s="180"/>
      <c r="AO773" s="180"/>
      <c r="AP773" s="180"/>
      <c r="AQ773" s="180"/>
      <c r="AR773" s="180"/>
      <c r="AS773" s="180"/>
      <c r="AT773" s="180"/>
      <c r="AU773" s="180"/>
      <c r="AV773" s="180"/>
      <c r="AW773" s="180"/>
      <c r="AX773" s="180"/>
      <c r="AY773" s="180"/>
      <c r="AZ773" s="180"/>
      <c r="BA773" s="180"/>
      <c r="BB773" s="180"/>
      <c r="BC773" s="180"/>
      <c r="BD773" s="180"/>
      <c r="BE773" s="180"/>
      <c r="BF773" s="180"/>
      <c r="BG773" s="180"/>
      <c r="BH773" s="180"/>
      <c r="BI773" s="180"/>
      <c r="BJ773" s="180"/>
      <c r="BK773" s="180"/>
      <c r="BL773" s="180"/>
      <c r="BM773" s="180"/>
      <c r="BN773" s="180"/>
      <c r="BO773" s="180"/>
      <c r="BP773" s="180"/>
      <c r="BQ773" s="180"/>
      <c r="BR773" s="180"/>
      <c r="BS773" s="180"/>
      <c r="BT773" s="180"/>
      <c r="BU773" s="180"/>
      <c r="BV773" s="180"/>
      <c r="BW773" s="180"/>
      <c r="BX773" s="180"/>
      <c r="BY773" s="180"/>
      <c r="BZ773" s="180"/>
      <c r="CA773" s="180"/>
      <c r="CB773" s="180"/>
      <c r="CC773" s="180"/>
      <c r="CD773" s="180"/>
      <c r="CE773" s="180"/>
      <c r="CF773" s="180"/>
      <c r="CG773" s="180"/>
      <c r="CH773" s="180"/>
      <c r="CI773" s="180"/>
      <c r="CJ773" s="180"/>
      <c r="CK773" s="180"/>
      <c r="CL773" s="180"/>
      <c r="CM773" s="180"/>
      <c r="CN773" s="180"/>
      <c r="CO773" s="180"/>
      <c r="CP773" s="180"/>
      <c r="CQ773" s="180"/>
      <c r="CR773" s="186"/>
      <c r="CS773" s="186"/>
    </row>
    <row r="774">
      <c r="A774" s="186"/>
      <c r="B774" s="186"/>
      <c r="C774" s="347"/>
      <c r="D774" s="180"/>
      <c r="E774" s="186"/>
      <c r="F774" s="180"/>
      <c r="G774" s="180"/>
      <c r="H774" s="180"/>
      <c r="I774" s="180"/>
      <c r="J774" s="180"/>
      <c r="K774" s="180"/>
      <c r="L774" s="180"/>
      <c r="M774" s="180"/>
      <c r="N774" s="180"/>
      <c r="O774" s="180"/>
      <c r="P774" s="180"/>
      <c r="Q774" s="180"/>
      <c r="R774" s="180"/>
      <c r="S774" s="180"/>
      <c r="T774" s="180"/>
      <c r="U774" s="180"/>
      <c r="V774" s="180"/>
      <c r="W774" s="180"/>
      <c r="X774" s="180"/>
      <c r="Y774" s="180"/>
      <c r="Z774" s="180"/>
      <c r="AA774" s="180"/>
      <c r="AB774" s="180"/>
      <c r="AC774" s="180"/>
      <c r="AD774" s="180"/>
      <c r="AE774" s="180"/>
      <c r="AF774" s="180"/>
      <c r="AG774" s="180"/>
      <c r="AH774" s="180"/>
      <c r="AI774" s="180"/>
      <c r="AJ774" s="180"/>
      <c r="AK774" s="180"/>
      <c r="AL774" s="180"/>
      <c r="AM774" s="180"/>
      <c r="AN774" s="180"/>
      <c r="AO774" s="180"/>
      <c r="AP774" s="180"/>
      <c r="AQ774" s="180"/>
      <c r="AR774" s="180"/>
      <c r="AS774" s="180"/>
      <c r="AT774" s="180"/>
      <c r="AU774" s="180"/>
      <c r="AV774" s="180"/>
      <c r="AW774" s="180"/>
      <c r="AX774" s="180"/>
      <c r="AY774" s="180"/>
      <c r="AZ774" s="180"/>
      <c r="BA774" s="180"/>
      <c r="BB774" s="180"/>
      <c r="BC774" s="180"/>
      <c r="BD774" s="180"/>
      <c r="BE774" s="180"/>
      <c r="BF774" s="180"/>
      <c r="BG774" s="180"/>
      <c r="BH774" s="180"/>
      <c r="BI774" s="180"/>
      <c r="BJ774" s="180"/>
      <c r="BK774" s="180"/>
      <c r="BL774" s="180"/>
      <c r="BM774" s="180"/>
      <c r="BN774" s="180"/>
      <c r="BO774" s="180"/>
      <c r="BP774" s="180"/>
      <c r="BQ774" s="180"/>
      <c r="BR774" s="180"/>
      <c r="BS774" s="180"/>
      <c r="BT774" s="180"/>
      <c r="BU774" s="180"/>
      <c r="BV774" s="180"/>
      <c r="BW774" s="180"/>
      <c r="BX774" s="180"/>
      <c r="BY774" s="180"/>
      <c r="BZ774" s="180"/>
      <c r="CA774" s="180"/>
      <c r="CB774" s="180"/>
      <c r="CC774" s="180"/>
      <c r="CD774" s="180"/>
      <c r="CE774" s="180"/>
      <c r="CF774" s="180"/>
      <c r="CG774" s="180"/>
      <c r="CH774" s="180"/>
      <c r="CI774" s="180"/>
      <c r="CJ774" s="180"/>
      <c r="CK774" s="180"/>
      <c r="CL774" s="180"/>
      <c r="CM774" s="180"/>
      <c r="CN774" s="180"/>
      <c r="CO774" s="180"/>
      <c r="CP774" s="180"/>
      <c r="CQ774" s="180"/>
      <c r="CR774" s="186"/>
      <c r="CS774" s="186"/>
    </row>
    <row r="775">
      <c r="A775" s="186"/>
      <c r="B775" s="186"/>
      <c r="C775" s="347"/>
      <c r="D775" s="180"/>
      <c r="E775" s="186"/>
      <c r="F775" s="180"/>
      <c r="G775" s="180"/>
      <c r="H775" s="180"/>
      <c r="I775" s="180"/>
      <c r="J775" s="180"/>
      <c r="K775" s="180"/>
      <c r="L775" s="180"/>
      <c r="M775" s="180"/>
      <c r="N775" s="180"/>
      <c r="O775" s="180"/>
      <c r="P775" s="180"/>
      <c r="Q775" s="180"/>
      <c r="R775" s="180"/>
      <c r="S775" s="180"/>
      <c r="T775" s="180"/>
      <c r="U775" s="180"/>
      <c r="V775" s="180"/>
      <c r="W775" s="180"/>
      <c r="X775" s="180"/>
      <c r="Y775" s="180"/>
      <c r="Z775" s="180"/>
      <c r="AA775" s="180"/>
      <c r="AB775" s="180"/>
      <c r="AC775" s="180"/>
      <c r="AD775" s="180"/>
      <c r="AE775" s="180"/>
      <c r="AF775" s="180"/>
      <c r="AG775" s="180"/>
      <c r="AH775" s="180"/>
      <c r="AI775" s="180"/>
      <c r="AJ775" s="180"/>
      <c r="AK775" s="180"/>
      <c r="AL775" s="180"/>
      <c r="AM775" s="180"/>
      <c r="AN775" s="180"/>
      <c r="AO775" s="180"/>
      <c r="AP775" s="180"/>
      <c r="AQ775" s="180"/>
      <c r="AR775" s="180"/>
      <c r="AS775" s="180"/>
      <c r="AT775" s="180"/>
      <c r="AU775" s="180"/>
      <c r="AV775" s="180"/>
      <c r="AW775" s="180"/>
      <c r="AX775" s="180"/>
      <c r="AY775" s="180"/>
      <c r="AZ775" s="180"/>
      <c r="BA775" s="180"/>
      <c r="BB775" s="180"/>
      <c r="BC775" s="180"/>
      <c r="BD775" s="180"/>
      <c r="BE775" s="180"/>
      <c r="BF775" s="180"/>
      <c r="BG775" s="180"/>
      <c r="BH775" s="180"/>
      <c r="BI775" s="180"/>
      <c r="BJ775" s="180"/>
      <c r="BK775" s="180"/>
      <c r="BL775" s="180"/>
      <c r="BM775" s="180"/>
      <c r="BN775" s="180"/>
      <c r="BO775" s="180"/>
      <c r="BP775" s="180"/>
      <c r="BQ775" s="180"/>
      <c r="BR775" s="180"/>
      <c r="BS775" s="180"/>
      <c r="BT775" s="180"/>
      <c r="BU775" s="180"/>
      <c r="BV775" s="180"/>
      <c r="BW775" s="180"/>
      <c r="BX775" s="180"/>
      <c r="BY775" s="180"/>
      <c r="BZ775" s="180"/>
      <c r="CA775" s="180"/>
      <c r="CB775" s="180"/>
      <c r="CC775" s="180"/>
      <c r="CD775" s="180"/>
      <c r="CE775" s="180"/>
      <c r="CF775" s="180"/>
      <c r="CG775" s="180"/>
      <c r="CH775" s="180"/>
      <c r="CI775" s="180"/>
      <c r="CJ775" s="180"/>
      <c r="CK775" s="180"/>
      <c r="CL775" s="180"/>
      <c r="CM775" s="180"/>
      <c r="CN775" s="180"/>
      <c r="CO775" s="180"/>
      <c r="CP775" s="180"/>
      <c r="CQ775" s="180"/>
      <c r="CR775" s="186"/>
      <c r="CS775" s="186"/>
    </row>
    <row r="776">
      <c r="A776" s="186"/>
      <c r="B776" s="186"/>
      <c r="C776" s="347"/>
      <c r="D776" s="180"/>
      <c r="E776" s="186"/>
      <c r="F776" s="180"/>
      <c r="G776" s="180"/>
      <c r="H776" s="180"/>
      <c r="I776" s="180"/>
      <c r="J776" s="180"/>
      <c r="K776" s="180"/>
      <c r="L776" s="180"/>
      <c r="M776" s="180"/>
      <c r="N776" s="180"/>
      <c r="O776" s="180"/>
      <c r="P776" s="180"/>
      <c r="Q776" s="180"/>
      <c r="R776" s="180"/>
      <c r="S776" s="180"/>
      <c r="T776" s="180"/>
      <c r="U776" s="180"/>
      <c r="V776" s="180"/>
      <c r="W776" s="180"/>
      <c r="X776" s="180"/>
      <c r="Y776" s="180"/>
      <c r="Z776" s="180"/>
      <c r="AA776" s="180"/>
      <c r="AB776" s="180"/>
      <c r="AC776" s="180"/>
      <c r="AD776" s="180"/>
      <c r="AE776" s="180"/>
      <c r="AF776" s="180"/>
      <c r="AG776" s="180"/>
      <c r="AH776" s="180"/>
      <c r="AI776" s="180"/>
      <c r="AJ776" s="180"/>
      <c r="AK776" s="180"/>
      <c r="AL776" s="180"/>
      <c r="AM776" s="180"/>
      <c r="AN776" s="180"/>
      <c r="AO776" s="180"/>
      <c r="AP776" s="180"/>
      <c r="AQ776" s="180"/>
      <c r="AR776" s="180"/>
      <c r="AS776" s="180"/>
      <c r="AT776" s="180"/>
      <c r="AU776" s="180"/>
      <c r="AV776" s="180"/>
      <c r="AW776" s="180"/>
      <c r="AX776" s="180"/>
      <c r="AY776" s="180"/>
      <c r="AZ776" s="180"/>
      <c r="BA776" s="180"/>
      <c r="BB776" s="180"/>
      <c r="BC776" s="180"/>
      <c r="BD776" s="180"/>
      <c r="BE776" s="180"/>
      <c r="BF776" s="180"/>
      <c r="BG776" s="180"/>
      <c r="BH776" s="180"/>
      <c r="BI776" s="180"/>
      <c r="BJ776" s="180"/>
      <c r="BK776" s="180"/>
      <c r="BL776" s="180"/>
      <c r="BM776" s="180"/>
      <c r="BN776" s="180"/>
      <c r="BO776" s="180"/>
      <c r="BP776" s="180"/>
      <c r="BQ776" s="180"/>
      <c r="BR776" s="180"/>
      <c r="BS776" s="180"/>
      <c r="BT776" s="180"/>
      <c r="BU776" s="180"/>
      <c r="BV776" s="180"/>
      <c r="BW776" s="180"/>
      <c r="BX776" s="180"/>
      <c r="BY776" s="180"/>
      <c r="BZ776" s="180"/>
      <c r="CA776" s="180"/>
      <c r="CB776" s="180"/>
      <c r="CC776" s="180"/>
      <c r="CD776" s="180"/>
      <c r="CE776" s="180"/>
      <c r="CF776" s="180"/>
      <c r="CG776" s="180"/>
      <c r="CH776" s="180"/>
      <c r="CI776" s="180"/>
      <c r="CJ776" s="180"/>
      <c r="CK776" s="180"/>
      <c r="CL776" s="180"/>
      <c r="CM776" s="180"/>
      <c r="CN776" s="180"/>
      <c r="CO776" s="180"/>
      <c r="CP776" s="180"/>
      <c r="CQ776" s="180"/>
      <c r="CR776" s="186"/>
      <c r="CS776" s="186"/>
    </row>
    <row r="777">
      <c r="A777" s="186"/>
      <c r="B777" s="186"/>
      <c r="C777" s="347"/>
      <c r="D777" s="180"/>
      <c r="E777" s="186"/>
      <c r="F777" s="180"/>
      <c r="G777" s="180"/>
      <c r="H777" s="180"/>
      <c r="I777" s="180"/>
      <c r="J777" s="180"/>
      <c r="K777" s="180"/>
      <c r="L777" s="180"/>
      <c r="M777" s="180"/>
      <c r="N777" s="180"/>
      <c r="O777" s="180"/>
      <c r="P777" s="180"/>
      <c r="Q777" s="180"/>
      <c r="R777" s="180"/>
      <c r="S777" s="180"/>
      <c r="T777" s="180"/>
      <c r="U777" s="180"/>
      <c r="V777" s="180"/>
      <c r="W777" s="180"/>
      <c r="X777" s="180"/>
      <c r="Y777" s="180"/>
      <c r="Z777" s="180"/>
      <c r="AA777" s="180"/>
      <c r="AB777" s="180"/>
      <c r="AC777" s="180"/>
      <c r="AD777" s="180"/>
      <c r="AE777" s="180"/>
      <c r="AF777" s="180"/>
      <c r="AG777" s="180"/>
      <c r="AH777" s="180"/>
      <c r="AI777" s="180"/>
      <c r="AJ777" s="180"/>
      <c r="AK777" s="180"/>
      <c r="AL777" s="180"/>
      <c r="AM777" s="180"/>
      <c r="AN777" s="180"/>
      <c r="AO777" s="180"/>
      <c r="AP777" s="180"/>
      <c r="AQ777" s="180"/>
      <c r="AR777" s="180"/>
      <c r="AS777" s="180"/>
      <c r="AT777" s="180"/>
      <c r="AU777" s="180"/>
      <c r="AV777" s="180"/>
      <c r="AW777" s="180"/>
      <c r="AX777" s="180"/>
      <c r="AY777" s="180"/>
      <c r="AZ777" s="180"/>
      <c r="BA777" s="180"/>
      <c r="BB777" s="180"/>
      <c r="BC777" s="180"/>
      <c r="BD777" s="180"/>
      <c r="BE777" s="180"/>
      <c r="BF777" s="180"/>
      <c r="BG777" s="180"/>
      <c r="BH777" s="180"/>
      <c r="BI777" s="180"/>
      <c r="BJ777" s="180"/>
      <c r="BK777" s="180"/>
      <c r="BL777" s="180"/>
      <c r="BM777" s="180"/>
      <c r="BN777" s="180"/>
      <c r="BO777" s="180"/>
      <c r="BP777" s="180"/>
      <c r="BQ777" s="180"/>
      <c r="BR777" s="180"/>
      <c r="BS777" s="180"/>
      <c r="BT777" s="180"/>
      <c r="BU777" s="180"/>
      <c r="BV777" s="180"/>
      <c r="BW777" s="180"/>
      <c r="BX777" s="180"/>
      <c r="BY777" s="180"/>
      <c r="BZ777" s="180"/>
      <c r="CA777" s="180"/>
      <c r="CB777" s="180"/>
      <c r="CC777" s="180"/>
      <c r="CD777" s="180"/>
      <c r="CE777" s="180"/>
      <c r="CF777" s="180"/>
      <c r="CG777" s="180"/>
      <c r="CH777" s="180"/>
      <c r="CI777" s="180"/>
      <c r="CJ777" s="180"/>
      <c r="CK777" s="180"/>
      <c r="CL777" s="180"/>
      <c r="CM777" s="180"/>
      <c r="CN777" s="180"/>
      <c r="CO777" s="180"/>
      <c r="CP777" s="180"/>
      <c r="CQ777" s="180"/>
      <c r="CR777" s="186"/>
      <c r="CS777" s="186"/>
    </row>
    <row r="778">
      <c r="A778" s="186"/>
      <c r="B778" s="186"/>
      <c r="C778" s="347"/>
      <c r="D778" s="180"/>
      <c r="E778" s="186"/>
      <c r="F778" s="180"/>
      <c r="G778" s="180"/>
      <c r="H778" s="180"/>
      <c r="I778" s="180"/>
      <c r="J778" s="180"/>
      <c r="K778" s="180"/>
      <c r="L778" s="180"/>
      <c r="M778" s="180"/>
      <c r="N778" s="180"/>
      <c r="O778" s="180"/>
      <c r="P778" s="180"/>
      <c r="Q778" s="180"/>
      <c r="R778" s="180"/>
      <c r="S778" s="180"/>
      <c r="T778" s="180"/>
      <c r="U778" s="180"/>
      <c r="V778" s="180"/>
      <c r="W778" s="180"/>
      <c r="X778" s="180"/>
      <c r="Y778" s="180"/>
      <c r="Z778" s="180"/>
      <c r="AA778" s="180"/>
      <c r="AB778" s="180"/>
      <c r="AC778" s="180"/>
      <c r="AD778" s="180"/>
      <c r="AE778" s="180"/>
      <c r="AF778" s="180"/>
      <c r="AG778" s="180"/>
      <c r="AH778" s="180"/>
      <c r="AI778" s="180"/>
      <c r="AJ778" s="180"/>
      <c r="AK778" s="180"/>
      <c r="AL778" s="180"/>
      <c r="AM778" s="180"/>
      <c r="AN778" s="180"/>
      <c r="AO778" s="180"/>
      <c r="AP778" s="180"/>
      <c r="AQ778" s="180"/>
      <c r="AR778" s="180"/>
      <c r="AS778" s="180"/>
      <c r="AT778" s="180"/>
      <c r="AU778" s="180"/>
      <c r="AV778" s="180"/>
      <c r="AW778" s="180"/>
      <c r="AX778" s="180"/>
      <c r="AY778" s="180"/>
      <c r="AZ778" s="180"/>
      <c r="BA778" s="180"/>
      <c r="BB778" s="180"/>
      <c r="BC778" s="180"/>
      <c r="BD778" s="180"/>
      <c r="BE778" s="180"/>
      <c r="BF778" s="180"/>
      <c r="BG778" s="180"/>
      <c r="BH778" s="180"/>
      <c r="BI778" s="180"/>
      <c r="BJ778" s="180"/>
      <c r="BK778" s="180"/>
      <c r="BL778" s="180"/>
      <c r="BM778" s="180"/>
      <c r="BN778" s="180"/>
      <c r="BO778" s="180"/>
      <c r="BP778" s="180"/>
      <c r="BQ778" s="180"/>
      <c r="BR778" s="180"/>
      <c r="BS778" s="180"/>
      <c r="BT778" s="180"/>
      <c r="BU778" s="180"/>
      <c r="BV778" s="180"/>
      <c r="BW778" s="180"/>
      <c r="BX778" s="180"/>
      <c r="BY778" s="180"/>
      <c r="BZ778" s="180"/>
      <c r="CA778" s="180"/>
      <c r="CB778" s="180"/>
      <c r="CC778" s="180"/>
      <c r="CD778" s="180"/>
      <c r="CE778" s="180"/>
      <c r="CF778" s="180"/>
      <c r="CG778" s="180"/>
      <c r="CH778" s="180"/>
      <c r="CI778" s="180"/>
      <c r="CJ778" s="180"/>
      <c r="CK778" s="180"/>
      <c r="CL778" s="180"/>
      <c r="CM778" s="180"/>
      <c r="CN778" s="180"/>
      <c r="CO778" s="180"/>
      <c r="CP778" s="180"/>
      <c r="CQ778" s="180"/>
      <c r="CR778" s="186"/>
      <c r="CS778" s="186"/>
    </row>
    <row r="779">
      <c r="A779" s="186"/>
      <c r="B779" s="186"/>
      <c r="C779" s="347"/>
      <c r="D779" s="180"/>
      <c r="E779" s="186"/>
      <c r="F779" s="180"/>
      <c r="G779" s="180"/>
      <c r="H779" s="180"/>
      <c r="I779" s="180"/>
      <c r="J779" s="180"/>
      <c r="K779" s="180"/>
      <c r="L779" s="180"/>
      <c r="M779" s="180"/>
      <c r="N779" s="180"/>
      <c r="O779" s="180"/>
      <c r="P779" s="180"/>
      <c r="Q779" s="180"/>
      <c r="R779" s="180"/>
      <c r="S779" s="180"/>
      <c r="T779" s="180"/>
      <c r="U779" s="180"/>
      <c r="V779" s="180"/>
      <c r="W779" s="180"/>
      <c r="X779" s="180"/>
      <c r="Y779" s="180"/>
      <c r="Z779" s="180"/>
      <c r="AA779" s="180"/>
      <c r="AB779" s="180"/>
      <c r="AC779" s="180"/>
      <c r="AD779" s="180"/>
      <c r="AE779" s="180"/>
      <c r="AF779" s="180"/>
      <c r="AG779" s="180"/>
      <c r="AH779" s="180"/>
      <c r="AI779" s="180"/>
      <c r="AJ779" s="180"/>
      <c r="AK779" s="180"/>
      <c r="AL779" s="180"/>
      <c r="AM779" s="180"/>
      <c r="AN779" s="180"/>
      <c r="AO779" s="180"/>
      <c r="AP779" s="180"/>
      <c r="AQ779" s="180"/>
      <c r="AR779" s="180"/>
      <c r="AS779" s="180"/>
      <c r="AT779" s="180"/>
      <c r="AU779" s="180"/>
      <c r="AV779" s="180"/>
      <c r="AW779" s="180"/>
      <c r="AX779" s="180"/>
      <c r="AY779" s="180"/>
      <c r="AZ779" s="180"/>
      <c r="BA779" s="180"/>
      <c r="BB779" s="180"/>
      <c r="BC779" s="180"/>
      <c r="BD779" s="180"/>
      <c r="BE779" s="180"/>
      <c r="BF779" s="180"/>
      <c r="BG779" s="180"/>
      <c r="BH779" s="180"/>
      <c r="BI779" s="180"/>
      <c r="BJ779" s="180"/>
      <c r="BK779" s="180"/>
      <c r="BL779" s="180"/>
      <c r="BM779" s="180"/>
      <c r="BN779" s="180"/>
      <c r="BO779" s="180"/>
      <c r="BP779" s="180"/>
      <c r="BQ779" s="180"/>
      <c r="BR779" s="180"/>
      <c r="BS779" s="180"/>
      <c r="BT779" s="180"/>
      <c r="BU779" s="180"/>
      <c r="BV779" s="180"/>
      <c r="BW779" s="180"/>
      <c r="BX779" s="180"/>
      <c r="BY779" s="180"/>
      <c r="BZ779" s="180"/>
      <c r="CA779" s="180"/>
      <c r="CB779" s="180"/>
      <c r="CC779" s="180"/>
      <c r="CD779" s="180"/>
      <c r="CE779" s="180"/>
      <c r="CF779" s="180"/>
      <c r="CG779" s="180"/>
      <c r="CH779" s="180"/>
      <c r="CI779" s="180"/>
      <c r="CJ779" s="180"/>
      <c r="CK779" s="180"/>
      <c r="CL779" s="180"/>
      <c r="CM779" s="180"/>
      <c r="CN779" s="180"/>
      <c r="CO779" s="180"/>
      <c r="CP779" s="180"/>
      <c r="CQ779" s="180"/>
      <c r="CR779" s="186"/>
      <c r="CS779" s="186"/>
    </row>
    <row r="780">
      <c r="A780" s="186"/>
      <c r="B780" s="186"/>
      <c r="C780" s="347"/>
      <c r="D780" s="180"/>
      <c r="E780" s="186"/>
      <c r="F780" s="180"/>
      <c r="G780" s="180"/>
      <c r="H780" s="180"/>
      <c r="I780" s="180"/>
      <c r="J780" s="180"/>
      <c r="K780" s="180"/>
      <c r="L780" s="180"/>
      <c r="M780" s="180"/>
      <c r="N780" s="180"/>
      <c r="O780" s="180"/>
      <c r="P780" s="180"/>
      <c r="Q780" s="180"/>
      <c r="R780" s="180"/>
      <c r="S780" s="180"/>
      <c r="T780" s="180"/>
      <c r="U780" s="180"/>
      <c r="V780" s="180"/>
      <c r="W780" s="180"/>
      <c r="X780" s="180"/>
      <c r="Y780" s="180"/>
      <c r="Z780" s="180"/>
      <c r="AA780" s="180"/>
      <c r="AB780" s="180"/>
      <c r="AC780" s="180"/>
      <c r="AD780" s="180"/>
      <c r="AE780" s="180"/>
      <c r="AF780" s="180"/>
      <c r="AG780" s="180"/>
      <c r="AH780" s="180"/>
      <c r="AI780" s="180"/>
      <c r="AJ780" s="180"/>
      <c r="AK780" s="180"/>
      <c r="AL780" s="180"/>
      <c r="AM780" s="180"/>
      <c r="AN780" s="180"/>
      <c r="AO780" s="180"/>
      <c r="AP780" s="180"/>
      <c r="AQ780" s="180"/>
      <c r="AR780" s="180"/>
      <c r="AS780" s="180"/>
      <c r="AT780" s="180"/>
      <c r="AU780" s="180"/>
      <c r="AV780" s="180"/>
      <c r="AW780" s="180"/>
      <c r="AX780" s="180"/>
      <c r="AY780" s="180"/>
      <c r="AZ780" s="180"/>
      <c r="BA780" s="180"/>
      <c r="BB780" s="180"/>
      <c r="BC780" s="180"/>
      <c r="BD780" s="180"/>
      <c r="BE780" s="180"/>
      <c r="BF780" s="180"/>
      <c r="BG780" s="180"/>
      <c r="BH780" s="180"/>
      <c r="BI780" s="180"/>
      <c r="BJ780" s="180"/>
      <c r="BK780" s="180"/>
      <c r="BL780" s="180"/>
      <c r="BM780" s="180"/>
      <c r="BN780" s="180"/>
      <c r="BO780" s="180"/>
      <c r="BP780" s="180"/>
      <c r="BQ780" s="180"/>
      <c r="BR780" s="180"/>
      <c r="BS780" s="180"/>
      <c r="BT780" s="180"/>
      <c r="BU780" s="180"/>
      <c r="BV780" s="180"/>
      <c r="BW780" s="180"/>
      <c r="BX780" s="180"/>
      <c r="BY780" s="180"/>
      <c r="BZ780" s="180"/>
      <c r="CA780" s="180"/>
      <c r="CB780" s="180"/>
      <c r="CC780" s="180"/>
      <c r="CD780" s="180"/>
      <c r="CE780" s="180"/>
      <c r="CF780" s="180"/>
      <c r="CG780" s="180"/>
      <c r="CH780" s="180"/>
      <c r="CI780" s="180"/>
      <c r="CJ780" s="180"/>
      <c r="CK780" s="180"/>
      <c r="CL780" s="180"/>
      <c r="CM780" s="180"/>
      <c r="CN780" s="180"/>
      <c r="CO780" s="180"/>
      <c r="CP780" s="180"/>
      <c r="CQ780" s="180"/>
      <c r="CR780" s="186"/>
      <c r="CS780" s="186"/>
    </row>
    <row r="781">
      <c r="A781" s="186"/>
      <c r="B781" s="186"/>
      <c r="C781" s="347"/>
      <c r="D781" s="180"/>
      <c r="E781" s="186"/>
      <c r="F781" s="180"/>
      <c r="G781" s="180"/>
      <c r="H781" s="180"/>
      <c r="I781" s="180"/>
      <c r="J781" s="180"/>
      <c r="K781" s="180"/>
      <c r="L781" s="180"/>
      <c r="M781" s="180"/>
      <c r="N781" s="180"/>
      <c r="O781" s="180"/>
      <c r="P781" s="180"/>
      <c r="Q781" s="180"/>
      <c r="R781" s="180"/>
      <c r="S781" s="180"/>
      <c r="T781" s="180"/>
      <c r="U781" s="180"/>
      <c r="V781" s="180"/>
      <c r="W781" s="180"/>
      <c r="X781" s="180"/>
      <c r="Y781" s="180"/>
      <c r="Z781" s="180"/>
      <c r="AA781" s="180"/>
      <c r="AB781" s="180"/>
      <c r="AC781" s="180"/>
      <c r="AD781" s="180"/>
      <c r="AE781" s="180"/>
      <c r="AF781" s="180"/>
      <c r="AG781" s="180"/>
      <c r="AH781" s="180"/>
      <c r="AI781" s="180"/>
      <c r="AJ781" s="180"/>
      <c r="AK781" s="180"/>
      <c r="AL781" s="180"/>
      <c r="AM781" s="180"/>
      <c r="AN781" s="180"/>
      <c r="AO781" s="180"/>
      <c r="AP781" s="180"/>
      <c r="AQ781" s="180"/>
      <c r="AR781" s="180"/>
      <c r="AS781" s="180"/>
      <c r="AT781" s="180"/>
      <c r="AU781" s="180"/>
      <c r="AV781" s="180"/>
      <c r="AW781" s="180"/>
      <c r="AX781" s="180"/>
      <c r="AY781" s="180"/>
      <c r="AZ781" s="180"/>
      <c r="BA781" s="180"/>
      <c r="BB781" s="180"/>
      <c r="BC781" s="180"/>
      <c r="BD781" s="180"/>
      <c r="BE781" s="180"/>
      <c r="BF781" s="180"/>
      <c r="BG781" s="180"/>
      <c r="BH781" s="180"/>
      <c r="BI781" s="180"/>
      <c r="BJ781" s="180"/>
      <c r="BK781" s="180"/>
      <c r="BL781" s="180"/>
      <c r="BM781" s="180"/>
      <c r="BN781" s="180"/>
      <c r="BO781" s="180"/>
      <c r="BP781" s="180"/>
      <c r="BQ781" s="180"/>
      <c r="BR781" s="180"/>
      <c r="BS781" s="180"/>
      <c r="BT781" s="180"/>
      <c r="BU781" s="180"/>
      <c r="BV781" s="180"/>
      <c r="BW781" s="180"/>
      <c r="BX781" s="180"/>
      <c r="BY781" s="180"/>
      <c r="BZ781" s="180"/>
      <c r="CA781" s="180"/>
      <c r="CB781" s="180"/>
      <c r="CC781" s="180"/>
      <c r="CD781" s="180"/>
      <c r="CE781" s="180"/>
      <c r="CF781" s="180"/>
      <c r="CG781" s="180"/>
      <c r="CH781" s="180"/>
      <c r="CI781" s="180"/>
      <c r="CJ781" s="180"/>
      <c r="CK781" s="180"/>
      <c r="CL781" s="180"/>
      <c r="CM781" s="180"/>
      <c r="CN781" s="180"/>
      <c r="CO781" s="180"/>
      <c r="CP781" s="180"/>
      <c r="CQ781" s="180"/>
      <c r="CR781" s="186"/>
      <c r="CS781" s="186"/>
    </row>
    <row r="782">
      <c r="A782" s="186"/>
      <c r="B782" s="186"/>
      <c r="C782" s="347"/>
      <c r="D782" s="180"/>
      <c r="E782" s="186"/>
      <c r="F782" s="180"/>
      <c r="G782" s="180"/>
      <c r="H782" s="180"/>
      <c r="I782" s="180"/>
      <c r="J782" s="180"/>
      <c r="K782" s="180"/>
      <c r="L782" s="180"/>
      <c r="M782" s="180"/>
      <c r="N782" s="180"/>
      <c r="O782" s="180"/>
      <c r="P782" s="180"/>
      <c r="Q782" s="180"/>
      <c r="R782" s="180"/>
      <c r="S782" s="180"/>
      <c r="T782" s="180"/>
      <c r="U782" s="180"/>
      <c r="V782" s="180"/>
      <c r="W782" s="180"/>
      <c r="X782" s="180"/>
      <c r="Y782" s="180"/>
      <c r="Z782" s="180"/>
      <c r="AA782" s="180"/>
      <c r="AB782" s="180"/>
      <c r="AC782" s="180"/>
      <c r="AD782" s="180"/>
      <c r="AE782" s="180"/>
      <c r="AF782" s="180"/>
      <c r="AG782" s="180"/>
      <c r="AH782" s="180"/>
      <c r="AI782" s="180"/>
      <c r="AJ782" s="180"/>
      <c r="AK782" s="180"/>
      <c r="AL782" s="180"/>
      <c r="AM782" s="180"/>
      <c r="AN782" s="180"/>
      <c r="AO782" s="180"/>
      <c r="AP782" s="180"/>
      <c r="AQ782" s="180"/>
      <c r="AR782" s="180"/>
      <c r="AS782" s="180"/>
      <c r="AT782" s="180"/>
      <c r="AU782" s="180"/>
      <c r="AV782" s="180"/>
      <c r="AW782" s="180"/>
      <c r="AX782" s="180"/>
      <c r="AY782" s="180"/>
      <c r="AZ782" s="180"/>
      <c r="BA782" s="180"/>
      <c r="BB782" s="180"/>
      <c r="BC782" s="180"/>
      <c r="BD782" s="180"/>
      <c r="BE782" s="180"/>
      <c r="BF782" s="180"/>
      <c r="BG782" s="180"/>
      <c r="BH782" s="180"/>
      <c r="BI782" s="180"/>
      <c r="BJ782" s="180"/>
      <c r="BK782" s="180"/>
      <c r="BL782" s="180"/>
      <c r="BM782" s="180"/>
      <c r="BN782" s="180"/>
      <c r="BO782" s="180"/>
      <c r="BP782" s="180"/>
      <c r="BQ782" s="180"/>
      <c r="BR782" s="180"/>
      <c r="BS782" s="180"/>
      <c r="BT782" s="180"/>
      <c r="BU782" s="180"/>
      <c r="BV782" s="180"/>
      <c r="BW782" s="180"/>
      <c r="BX782" s="180"/>
      <c r="BY782" s="180"/>
      <c r="BZ782" s="180"/>
      <c r="CA782" s="180"/>
      <c r="CB782" s="180"/>
      <c r="CC782" s="180"/>
      <c r="CD782" s="180"/>
      <c r="CE782" s="180"/>
      <c r="CF782" s="180"/>
      <c r="CG782" s="180"/>
      <c r="CH782" s="180"/>
      <c r="CI782" s="180"/>
      <c r="CJ782" s="180"/>
      <c r="CK782" s="180"/>
      <c r="CL782" s="180"/>
      <c r="CM782" s="180"/>
      <c r="CN782" s="180"/>
      <c r="CO782" s="180"/>
      <c r="CP782" s="180"/>
      <c r="CQ782" s="180"/>
      <c r="CR782" s="186"/>
      <c r="CS782" s="186"/>
    </row>
    <row r="783">
      <c r="A783" s="186"/>
      <c r="B783" s="186"/>
      <c r="C783" s="347"/>
      <c r="D783" s="180"/>
      <c r="E783" s="186"/>
      <c r="F783" s="180"/>
      <c r="G783" s="180"/>
      <c r="H783" s="180"/>
      <c r="I783" s="180"/>
      <c r="J783" s="180"/>
      <c r="K783" s="180"/>
      <c r="L783" s="180"/>
      <c r="M783" s="180"/>
      <c r="N783" s="180"/>
      <c r="O783" s="180"/>
      <c r="P783" s="180"/>
      <c r="Q783" s="180"/>
      <c r="R783" s="180"/>
      <c r="S783" s="180"/>
      <c r="T783" s="180"/>
      <c r="U783" s="180"/>
      <c r="V783" s="180"/>
      <c r="W783" s="180"/>
      <c r="X783" s="180"/>
      <c r="Y783" s="180"/>
      <c r="Z783" s="180"/>
      <c r="AA783" s="180"/>
      <c r="AB783" s="180"/>
      <c r="AC783" s="180"/>
      <c r="AD783" s="180"/>
      <c r="AE783" s="180"/>
      <c r="AF783" s="180"/>
      <c r="AG783" s="180"/>
      <c r="AH783" s="180"/>
      <c r="AI783" s="180"/>
      <c r="AJ783" s="180"/>
      <c r="AK783" s="180"/>
      <c r="AL783" s="180"/>
      <c r="AM783" s="180"/>
      <c r="AN783" s="180"/>
      <c r="AO783" s="180"/>
      <c r="AP783" s="180"/>
      <c r="AQ783" s="180"/>
      <c r="AR783" s="180"/>
      <c r="AS783" s="180"/>
      <c r="AT783" s="180"/>
      <c r="AU783" s="180"/>
      <c r="AV783" s="180"/>
      <c r="AW783" s="180"/>
      <c r="AX783" s="180"/>
      <c r="AY783" s="180"/>
      <c r="AZ783" s="180"/>
      <c r="BA783" s="180"/>
      <c r="BB783" s="180"/>
      <c r="BC783" s="180"/>
      <c r="BD783" s="180"/>
      <c r="BE783" s="180"/>
      <c r="BF783" s="180"/>
      <c r="BG783" s="180"/>
      <c r="BH783" s="180"/>
      <c r="BI783" s="180"/>
      <c r="BJ783" s="180"/>
      <c r="BK783" s="180"/>
      <c r="BL783" s="180"/>
      <c r="BM783" s="180"/>
      <c r="BN783" s="180"/>
      <c r="BO783" s="180"/>
      <c r="BP783" s="180"/>
      <c r="BQ783" s="180"/>
      <c r="BR783" s="180"/>
      <c r="BS783" s="180"/>
      <c r="BT783" s="180"/>
      <c r="BU783" s="180"/>
      <c r="BV783" s="180"/>
      <c r="BW783" s="180"/>
      <c r="BX783" s="180"/>
      <c r="BY783" s="180"/>
      <c r="BZ783" s="180"/>
      <c r="CA783" s="180"/>
      <c r="CB783" s="180"/>
      <c r="CC783" s="180"/>
      <c r="CD783" s="180"/>
      <c r="CE783" s="180"/>
      <c r="CF783" s="180"/>
      <c r="CG783" s="180"/>
      <c r="CH783" s="180"/>
      <c r="CI783" s="180"/>
      <c r="CJ783" s="180"/>
      <c r="CK783" s="180"/>
      <c r="CL783" s="180"/>
      <c r="CM783" s="180"/>
      <c r="CN783" s="180"/>
      <c r="CO783" s="180"/>
      <c r="CP783" s="180"/>
      <c r="CQ783" s="180"/>
      <c r="CR783" s="186"/>
      <c r="CS783" s="186"/>
    </row>
    <row r="784">
      <c r="A784" s="186"/>
      <c r="B784" s="186"/>
      <c r="C784" s="347"/>
      <c r="D784" s="180"/>
      <c r="E784" s="186"/>
      <c r="F784" s="180"/>
      <c r="G784" s="180"/>
      <c r="H784" s="180"/>
      <c r="I784" s="180"/>
      <c r="J784" s="180"/>
      <c r="K784" s="180"/>
      <c r="L784" s="180"/>
      <c r="M784" s="180"/>
      <c r="N784" s="180"/>
      <c r="O784" s="180"/>
      <c r="P784" s="180"/>
      <c r="Q784" s="180"/>
      <c r="R784" s="180"/>
      <c r="S784" s="180"/>
      <c r="T784" s="180"/>
      <c r="U784" s="180"/>
      <c r="V784" s="180"/>
      <c r="W784" s="180"/>
      <c r="X784" s="180"/>
      <c r="Y784" s="180"/>
      <c r="Z784" s="180"/>
      <c r="AA784" s="180"/>
      <c r="AB784" s="180"/>
      <c r="AC784" s="180"/>
      <c r="AD784" s="180"/>
      <c r="AE784" s="180"/>
      <c r="AF784" s="180"/>
      <c r="AG784" s="180"/>
      <c r="AH784" s="180"/>
      <c r="AI784" s="180"/>
      <c r="AJ784" s="180"/>
      <c r="AK784" s="180"/>
      <c r="AL784" s="180"/>
      <c r="AM784" s="180"/>
      <c r="AN784" s="180"/>
      <c r="AO784" s="180"/>
      <c r="AP784" s="180"/>
      <c r="AQ784" s="180"/>
      <c r="AR784" s="180"/>
      <c r="AS784" s="180"/>
      <c r="AT784" s="180"/>
      <c r="AU784" s="180"/>
      <c r="AV784" s="180"/>
      <c r="AW784" s="180"/>
      <c r="AX784" s="180"/>
      <c r="AY784" s="180"/>
      <c r="AZ784" s="180"/>
      <c r="BA784" s="180"/>
      <c r="BB784" s="180"/>
      <c r="BC784" s="180"/>
      <c r="BD784" s="180"/>
      <c r="BE784" s="180"/>
      <c r="BF784" s="180"/>
      <c r="BG784" s="180"/>
      <c r="BH784" s="180"/>
      <c r="BI784" s="180"/>
      <c r="BJ784" s="180"/>
      <c r="BK784" s="180"/>
      <c r="BL784" s="180"/>
      <c r="BM784" s="180"/>
      <c r="BN784" s="180"/>
      <c r="BO784" s="180"/>
      <c r="BP784" s="180"/>
      <c r="BQ784" s="180"/>
      <c r="BR784" s="180"/>
      <c r="BS784" s="180"/>
      <c r="BT784" s="180"/>
      <c r="BU784" s="180"/>
      <c r="BV784" s="180"/>
      <c r="BW784" s="180"/>
      <c r="BX784" s="180"/>
      <c r="BY784" s="180"/>
      <c r="BZ784" s="180"/>
      <c r="CA784" s="180"/>
      <c r="CB784" s="180"/>
      <c r="CC784" s="180"/>
      <c r="CD784" s="180"/>
      <c r="CE784" s="180"/>
      <c r="CF784" s="180"/>
      <c r="CG784" s="180"/>
      <c r="CH784" s="180"/>
      <c r="CI784" s="180"/>
      <c r="CJ784" s="180"/>
      <c r="CK784" s="180"/>
      <c r="CL784" s="180"/>
      <c r="CM784" s="180"/>
      <c r="CN784" s="180"/>
      <c r="CO784" s="180"/>
      <c r="CP784" s="180"/>
      <c r="CQ784" s="180"/>
      <c r="CR784" s="186"/>
      <c r="CS784" s="186"/>
    </row>
    <row r="785">
      <c r="A785" s="186"/>
      <c r="B785" s="186"/>
      <c r="C785" s="347"/>
      <c r="D785" s="180"/>
      <c r="E785" s="186"/>
      <c r="F785" s="180"/>
      <c r="G785" s="180"/>
      <c r="H785" s="180"/>
      <c r="I785" s="180"/>
      <c r="J785" s="180"/>
      <c r="K785" s="180"/>
      <c r="L785" s="180"/>
      <c r="M785" s="180"/>
      <c r="N785" s="180"/>
      <c r="O785" s="180"/>
      <c r="P785" s="180"/>
      <c r="Q785" s="180"/>
      <c r="R785" s="180"/>
      <c r="S785" s="180"/>
      <c r="T785" s="180"/>
      <c r="U785" s="180"/>
      <c r="V785" s="180"/>
      <c r="W785" s="180"/>
      <c r="X785" s="180"/>
      <c r="Y785" s="180"/>
      <c r="Z785" s="180"/>
      <c r="AA785" s="180"/>
      <c r="AB785" s="180"/>
      <c r="AC785" s="180"/>
      <c r="AD785" s="180"/>
      <c r="AE785" s="180"/>
      <c r="AF785" s="180"/>
      <c r="AG785" s="180"/>
      <c r="AH785" s="180"/>
      <c r="AI785" s="180"/>
      <c r="AJ785" s="180"/>
      <c r="AK785" s="180"/>
      <c r="AL785" s="180"/>
      <c r="AM785" s="180"/>
      <c r="AN785" s="180"/>
      <c r="AO785" s="180"/>
      <c r="AP785" s="180"/>
      <c r="AQ785" s="180"/>
      <c r="AR785" s="180"/>
      <c r="AS785" s="180"/>
      <c r="AT785" s="180"/>
      <c r="AU785" s="180"/>
      <c r="AV785" s="180"/>
      <c r="AW785" s="180"/>
      <c r="AX785" s="180"/>
      <c r="AY785" s="180"/>
      <c r="AZ785" s="180"/>
      <c r="BA785" s="180"/>
      <c r="BB785" s="180"/>
      <c r="BC785" s="180"/>
      <c r="BD785" s="180"/>
      <c r="BE785" s="180"/>
      <c r="BF785" s="180"/>
      <c r="BG785" s="180"/>
      <c r="BH785" s="180"/>
      <c r="BI785" s="180"/>
      <c r="BJ785" s="180"/>
      <c r="BK785" s="180"/>
      <c r="BL785" s="180"/>
      <c r="BM785" s="180"/>
      <c r="BN785" s="180"/>
      <c r="BO785" s="180"/>
      <c r="BP785" s="180"/>
      <c r="BQ785" s="180"/>
      <c r="BR785" s="180"/>
      <c r="BS785" s="180"/>
      <c r="BT785" s="180"/>
      <c r="BU785" s="180"/>
      <c r="BV785" s="180"/>
      <c r="BW785" s="180"/>
      <c r="BX785" s="180"/>
      <c r="BY785" s="180"/>
      <c r="BZ785" s="180"/>
      <c r="CA785" s="180"/>
      <c r="CB785" s="180"/>
      <c r="CC785" s="180"/>
      <c r="CD785" s="180"/>
      <c r="CE785" s="180"/>
      <c r="CF785" s="180"/>
      <c r="CG785" s="180"/>
      <c r="CH785" s="180"/>
      <c r="CI785" s="180"/>
      <c r="CJ785" s="180"/>
      <c r="CK785" s="180"/>
      <c r="CL785" s="180"/>
      <c r="CM785" s="180"/>
      <c r="CN785" s="180"/>
      <c r="CO785" s="180"/>
      <c r="CP785" s="180"/>
      <c r="CQ785" s="180"/>
      <c r="CR785" s="186"/>
      <c r="CS785" s="186"/>
    </row>
    <row r="786">
      <c r="A786" s="186"/>
      <c r="B786" s="186"/>
      <c r="C786" s="347"/>
      <c r="D786" s="180"/>
      <c r="E786" s="186"/>
      <c r="F786" s="180"/>
      <c r="G786" s="180"/>
      <c r="H786" s="180"/>
      <c r="I786" s="180"/>
      <c r="J786" s="180"/>
      <c r="K786" s="180"/>
      <c r="L786" s="180"/>
      <c r="M786" s="180"/>
      <c r="N786" s="180"/>
      <c r="O786" s="180"/>
      <c r="P786" s="180"/>
      <c r="Q786" s="180"/>
      <c r="R786" s="180"/>
      <c r="S786" s="180"/>
      <c r="T786" s="180"/>
      <c r="U786" s="180"/>
      <c r="V786" s="180"/>
      <c r="W786" s="180"/>
      <c r="X786" s="180"/>
      <c r="Y786" s="180"/>
      <c r="Z786" s="180"/>
      <c r="AA786" s="180"/>
      <c r="AB786" s="180"/>
      <c r="AC786" s="180"/>
      <c r="AD786" s="180"/>
      <c r="AE786" s="180"/>
      <c r="AF786" s="180"/>
      <c r="AG786" s="180"/>
      <c r="AH786" s="180"/>
      <c r="AI786" s="180"/>
      <c r="AJ786" s="180"/>
      <c r="AK786" s="180"/>
      <c r="AL786" s="180"/>
      <c r="AM786" s="180"/>
      <c r="AN786" s="180"/>
      <c r="AO786" s="180"/>
      <c r="AP786" s="180"/>
      <c r="AQ786" s="180"/>
      <c r="AR786" s="180"/>
      <c r="AS786" s="180"/>
      <c r="AT786" s="180"/>
      <c r="AU786" s="180"/>
      <c r="AV786" s="180"/>
      <c r="AW786" s="180"/>
      <c r="AX786" s="180"/>
      <c r="AY786" s="180"/>
      <c r="AZ786" s="180"/>
      <c r="BA786" s="180"/>
      <c r="BB786" s="180"/>
      <c r="BC786" s="180"/>
      <c r="BD786" s="180"/>
      <c r="BE786" s="180"/>
      <c r="BF786" s="180"/>
      <c r="BG786" s="180"/>
      <c r="BH786" s="180"/>
      <c r="BI786" s="180"/>
      <c r="BJ786" s="180"/>
      <c r="BK786" s="180"/>
      <c r="BL786" s="180"/>
      <c r="BM786" s="180"/>
      <c r="BN786" s="180"/>
      <c r="BO786" s="180"/>
      <c r="BP786" s="180"/>
      <c r="BQ786" s="180"/>
      <c r="BR786" s="180"/>
      <c r="BS786" s="180"/>
      <c r="BT786" s="180"/>
      <c r="BU786" s="180"/>
      <c r="BV786" s="180"/>
      <c r="BW786" s="180"/>
      <c r="BX786" s="180"/>
      <c r="BY786" s="180"/>
      <c r="BZ786" s="180"/>
      <c r="CA786" s="180"/>
      <c r="CB786" s="180"/>
      <c r="CC786" s="180"/>
      <c r="CD786" s="180"/>
      <c r="CE786" s="180"/>
      <c r="CF786" s="180"/>
      <c r="CG786" s="180"/>
      <c r="CH786" s="180"/>
      <c r="CI786" s="180"/>
      <c r="CJ786" s="180"/>
      <c r="CK786" s="180"/>
      <c r="CL786" s="180"/>
      <c r="CM786" s="180"/>
      <c r="CN786" s="180"/>
      <c r="CO786" s="180"/>
      <c r="CP786" s="180"/>
      <c r="CQ786" s="180"/>
      <c r="CR786" s="186"/>
      <c r="CS786" s="186"/>
    </row>
    <row r="787">
      <c r="A787" s="186"/>
      <c r="B787" s="186"/>
      <c r="C787" s="347"/>
      <c r="D787" s="180"/>
      <c r="E787" s="186"/>
      <c r="F787" s="180"/>
      <c r="G787" s="180"/>
      <c r="H787" s="180"/>
      <c r="I787" s="180"/>
      <c r="J787" s="180"/>
      <c r="K787" s="180"/>
      <c r="L787" s="180"/>
      <c r="M787" s="180"/>
      <c r="N787" s="180"/>
      <c r="O787" s="180"/>
      <c r="P787" s="180"/>
      <c r="Q787" s="180"/>
      <c r="R787" s="180"/>
      <c r="S787" s="180"/>
      <c r="T787" s="180"/>
      <c r="U787" s="180"/>
      <c r="V787" s="180"/>
      <c r="W787" s="180"/>
      <c r="X787" s="180"/>
      <c r="Y787" s="180"/>
      <c r="Z787" s="180"/>
      <c r="AA787" s="180"/>
      <c r="AB787" s="180"/>
      <c r="AC787" s="180"/>
      <c r="AD787" s="180"/>
      <c r="AE787" s="180"/>
      <c r="AF787" s="180"/>
      <c r="AG787" s="180"/>
      <c r="AH787" s="180"/>
      <c r="AI787" s="180"/>
      <c r="AJ787" s="180"/>
      <c r="AK787" s="180"/>
      <c r="AL787" s="180"/>
      <c r="AM787" s="180"/>
      <c r="AN787" s="180"/>
      <c r="AO787" s="180"/>
      <c r="AP787" s="180"/>
      <c r="AQ787" s="180"/>
      <c r="AR787" s="180"/>
      <c r="AS787" s="180"/>
      <c r="AT787" s="180"/>
      <c r="AU787" s="180"/>
      <c r="AV787" s="180"/>
      <c r="AW787" s="180"/>
      <c r="AX787" s="180"/>
      <c r="AY787" s="180"/>
      <c r="AZ787" s="180"/>
      <c r="BA787" s="180"/>
      <c r="BB787" s="180"/>
      <c r="BC787" s="180"/>
      <c r="BD787" s="180"/>
      <c r="BE787" s="180"/>
      <c r="BF787" s="180"/>
      <c r="BG787" s="180"/>
      <c r="BH787" s="180"/>
      <c r="BI787" s="180"/>
      <c r="BJ787" s="180"/>
      <c r="BK787" s="180"/>
      <c r="BL787" s="180"/>
      <c r="BM787" s="180"/>
      <c r="BN787" s="180"/>
      <c r="BO787" s="180"/>
      <c r="BP787" s="180"/>
      <c r="BQ787" s="180"/>
      <c r="BR787" s="180"/>
      <c r="BS787" s="180"/>
      <c r="BT787" s="180"/>
      <c r="BU787" s="180"/>
      <c r="BV787" s="180"/>
      <c r="BW787" s="180"/>
      <c r="BX787" s="180"/>
      <c r="BY787" s="180"/>
      <c r="BZ787" s="180"/>
      <c r="CA787" s="180"/>
      <c r="CB787" s="180"/>
      <c r="CC787" s="180"/>
      <c r="CD787" s="180"/>
      <c r="CE787" s="180"/>
      <c r="CF787" s="180"/>
      <c r="CG787" s="180"/>
      <c r="CH787" s="180"/>
      <c r="CI787" s="180"/>
      <c r="CJ787" s="180"/>
      <c r="CK787" s="180"/>
      <c r="CL787" s="180"/>
      <c r="CM787" s="180"/>
      <c r="CN787" s="180"/>
      <c r="CO787" s="180"/>
      <c r="CP787" s="180"/>
      <c r="CQ787" s="180"/>
      <c r="CR787" s="186"/>
      <c r="CS787" s="186"/>
    </row>
    <row r="788">
      <c r="A788" s="186"/>
      <c r="B788" s="186"/>
      <c r="C788" s="347"/>
      <c r="D788" s="180"/>
      <c r="E788" s="186"/>
      <c r="F788" s="180"/>
      <c r="G788" s="180"/>
      <c r="H788" s="180"/>
      <c r="I788" s="180"/>
      <c r="J788" s="180"/>
      <c r="K788" s="180"/>
      <c r="L788" s="180"/>
      <c r="M788" s="180"/>
      <c r="N788" s="180"/>
      <c r="O788" s="180"/>
      <c r="P788" s="180"/>
      <c r="Q788" s="180"/>
      <c r="R788" s="180"/>
      <c r="S788" s="180"/>
      <c r="T788" s="180"/>
      <c r="U788" s="180"/>
      <c r="V788" s="180"/>
      <c r="W788" s="180"/>
      <c r="X788" s="180"/>
      <c r="Y788" s="180"/>
      <c r="Z788" s="180"/>
      <c r="AA788" s="180"/>
      <c r="AB788" s="180"/>
      <c r="AC788" s="180"/>
      <c r="AD788" s="180"/>
      <c r="AE788" s="180"/>
      <c r="AF788" s="180"/>
      <c r="AG788" s="180"/>
      <c r="AH788" s="180"/>
      <c r="AI788" s="180"/>
      <c r="AJ788" s="180"/>
      <c r="AK788" s="180"/>
      <c r="AL788" s="180"/>
      <c r="AM788" s="180"/>
      <c r="AN788" s="180"/>
      <c r="AO788" s="180"/>
      <c r="AP788" s="180"/>
      <c r="AQ788" s="180"/>
      <c r="AR788" s="180"/>
      <c r="AS788" s="180"/>
      <c r="AT788" s="180"/>
      <c r="AU788" s="180"/>
      <c r="AV788" s="180"/>
      <c r="AW788" s="180"/>
      <c r="AX788" s="180"/>
      <c r="AY788" s="180"/>
      <c r="AZ788" s="180"/>
      <c r="BA788" s="180"/>
      <c r="BB788" s="180"/>
      <c r="BC788" s="180"/>
      <c r="BD788" s="180"/>
      <c r="BE788" s="180"/>
      <c r="BF788" s="180"/>
      <c r="BG788" s="180"/>
      <c r="BH788" s="180"/>
      <c r="BI788" s="180"/>
      <c r="BJ788" s="180"/>
      <c r="BK788" s="180"/>
      <c r="BL788" s="180"/>
      <c r="BM788" s="180"/>
      <c r="BN788" s="180"/>
      <c r="BO788" s="180"/>
      <c r="BP788" s="180"/>
      <c r="BQ788" s="180"/>
      <c r="BR788" s="180"/>
      <c r="BS788" s="180"/>
      <c r="BT788" s="180"/>
      <c r="BU788" s="180"/>
      <c r="BV788" s="180"/>
      <c r="BW788" s="180"/>
      <c r="BX788" s="180"/>
      <c r="BY788" s="180"/>
      <c r="BZ788" s="180"/>
      <c r="CA788" s="180"/>
      <c r="CB788" s="180"/>
      <c r="CC788" s="180"/>
      <c r="CD788" s="180"/>
      <c r="CE788" s="180"/>
      <c r="CF788" s="180"/>
      <c r="CG788" s="180"/>
      <c r="CH788" s="180"/>
      <c r="CI788" s="180"/>
      <c r="CJ788" s="180"/>
      <c r="CK788" s="180"/>
      <c r="CL788" s="180"/>
      <c r="CM788" s="180"/>
      <c r="CN788" s="180"/>
      <c r="CO788" s="180"/>
      <c r="CP788" s="180"/>
      <c r="CQ788" s="180"/>
      <c r="CR788" s="186"/>
      <c r="CS788" s="186"/>
    </row>
    <row r="789">
      <c r="A789" s="186"/>
      <c r="B789" s="186"/>
      <c r="C789" s="347"/>
      <c r="D789" s="180"/>
      <c r="E789" s="186"/>
      <c r="F789" s="180"/>
      <c r="G789" s="180"/>
      <c r="H789" s="180"/>
      <c r="I789" s="180"/>
      <c r="J789" s="180"/>
      <c r="K789" s="180"/>
      <c r="L789" s="180"/>
      <c r="M789" s="180"/>
      <c r="N789" s="180"/>
      <c r="O789" s="180"/>
      <c r="P789" s="180"/>
      <c r="Q789" s="180"/>
      <c r="R789" s="180"/>
      <c r="S789" s="180"/>
      <c r="T789" s="180"/>
      <c r="U789" s="180"/>
      <c r="V789" s="180"/>
      <c r="W789" s="180"/>
      <c r="X789" s="180"/>
      <c r="Y789" s="180"/>
      <c r="Z789" s="180"/>
      <c r="AA789" s="180"/>
      <c r="AB789" s="180"/>
      <c r="AC789" s="180"/>
      <c r="AD789" s="180"/>
      <c r="AE789" s="180"/>
      <c r="AF789" s="180"/>
      <c r="AG789" s="180"/>
      <c r="AH789" s="180"/>
      <c r="AI789" s="180"/>
      <c r="AJ789" s="180"/>
      <c r="AK789" s="180"/>
      <c r="AL789" s="180"/>
      <c r="AM789" s="180"/>
      <c r="AN789" s="180"/>
      <c r="AO789" s="180"/>
      <c r="AP789" s="180"/>
      <c r="AQ789" s="180"/>
      <c r="AR789" s="180"/>
      <c r="AS789" s="180"/>
      <c r="AT789" s="180"/>
      <c r="AU789" s="180"/>
      <c r="AV789" s="180"/>
      <c r="AW789" s="180"/>
      <c r="AX789" s="180"/>
      <c r="AY789" s="180"/>
      <c r="AZ789" s="180"/>
      <c r="BA789" s="180"/>
      <c r="BB789" s="180"/>
      <c r="BC789" s="180"/>
      <c r="BD789" s="180"/>
      <c r="BE789" s="180"/>
      <c r="BF789" s="180"/>
      <c r="BG789" s="180"/>
      <c r="BH789" s="180"/>
      <c r="BI789" s="180"/>
      <c r="BJ789" s="180"/>
      <c r="BK789" s="180"/>
      <c r="BL789" s="180"/>
      <c r="BM789" s="180"/>
      <c r="BN789" s="180"/>
      <c r="BO789" s="180"/>
      <c r="BP789" s="180"/>
      <c r="BQ789" s="180"/>
      <c r="BR789" s="180"/>
      <c r="BS789" s="180"/>
      <c r="BT789" s="180"/>
      <c r="BU789" s="180"/>
      <c r="BV789" s="180"/>
      <c r="BW789" s="180"/>
      <c r="BX789" s="180"/>
      <c r="BY789" s="180"/>
      <c r="BZ789" s="180"/>
      <c r="CA789" s="180"/>
      <c r="CB789" s="180"/>
      <c r="CC789" s="180"/>
      <c r="CD789" s="180"/>
      <c r="CE789" s="180"/>
      <c r="CF789" s="180"/>
      <c r="CG789" s="180"/>
      <c r="CH789" s="180"/>
      <c r="CI789" s="180"/>
      <c r="CJ789" s="180"/>
      <c r="CK789" s="180"/>
      <c r="CL789" s="180"/>
      <c r="CM789" s="180"/>
      <c r="CN789" s="180"/>
      <c r="CO789" s="180"/>
      <c r="CP789" s="180"/>
      <c r="CQ789" s="180"/>
      <c r="CR789" s="186"/>
      <c r="CS789" s="186"/>
    </row>
    <row r="790">
      <c r="A790" s="186"/>
      <c r="B790" s="186"/>
      <c r="C790" s="347"/>
      <c r="D790" s="180"/>
      <c r="E790" s="186"/>
      <c r="F790" s="180"/>
      <c r="G790" s="180"/>
      <c r="H790" s="180"/>
      <c r="I790" s="180"/>
      <c r="J790" s="180"/>
      <c r="K790" s="180"/>
      <c r="L790" s="180"/>
      <c r="M790" s="180"/>
      <c r="N790" s="180"/>
      <c r="O790" s="180"/>
      <c r="P790" s="180"/>
      <c r="Q790" s="180"/>
      <c r="R790" s="180"/>
      <c r="S790" s="180"/>
      <c r="T790" s="180"/>
      <c r="U790" s="180"/>
      <c r="V790" s="180"/>
      <c r="W790" s="180"/>
      <c r="X790" s="180"/>
      <c r="Y790" s="180"/>
      <c r="Z790" s="180"/>
      <c r="AA790" s="180"/>
      <c r="AB790" s="180"/>
      <c r="AC790" s="180"/>
      <c r="AD790" s="180"/>
      <c r="AE790" s="180"/>
      <c r="AF790" s="180"/>
      <c r="AG790" s="180"/>
      <c r="AH790" s="180"/>
      <c r="AI790" s="180"/>
      <c r="AJ790" s="180"/>
      <c r="AK790" s="180"/>
      <c r="AL790" s="180"/>
      <c r="AM790" s="180"/>
      <c r="AN790" s="180"/>
      <c r="AO790" s="180"/>
      <c r="AP790" s="180"/>
      <c r="AQ790" s="180"/>
      <c r="AR790" s="180"/>
      <c r="AS790" s="180"/>
      <c r="AT790" s="180"/>
      <c r="AU790" s="180"/>
      <c r="AV790" s="180"/>
      <c r="AW790" s="180"/>
      <c r="AX790" s="180"/>
      <c r="AY790" s="180"/>
      <c r="AZ790" s="180"/>
      <c r="BA790" s="180"/>
      <c r="BB790" s="180"/>
      <c r="BC790" s="180"/>
      <c r="BD790" s="180"/>
      <c r="BE790" s="180"/>
      <c r="BF790" s="180"/>
      <c r="BG790" s="180"/>
      <c r="BH790" s="180"/>
      <c r="BI790" s="180"/>
      <c r="BJ790" s="180"/>
      <c r="BK790" s="180"/>
      <c r="BL790" s="180"/>
      <c r="BM790" s="180"/>
      <c r="BN790" s="180"/>
      <c r="BO790" s="180"/>
      <c r="BP790" s="180"/>
      <c r="BQ790" s="180"/>
      <c r="BR790" s="180"/>
      <c r="BS790" s="180"/>
      <c r="BT790" s="180"/>
      <c r="BU790" s="180"/>
      <c r="BV790" s="180"/>
      <c r="BW790" s="180"/>
      <c r="BX790" s="180"/>
      <c r="BY790" s="180"/>
      <c r="BZ790" s="180"/>
      <c r="CA790" s="180"/>
      <c r="CB790" s="180"/>
      <c r="CC790" s="180"/>
      <c r="CD790" s="180"/>
      <c r="CE790" s="180"/>
      <c r="CF790" s="180"/>
      <c r="CG790" s="180"/>
      <c r="CH790" s="180"/>
      <c r="CI790" s="180"/>
      <c r="CJ790" s="180"/>
      <c r="CK790" s="180"/>
      <c r="CL790" s="180"/>
      <c r="CM790" s="180"/>
      <c r="CN790" s="180"/>
      <c r="CO790" s="180"/>
      <c r="CP790" s="180"/>
      <c r="CQ790" s="180"/>
      <c r="CR790" s="186"/>
      <c r="CS790" s="186"/>
    </row>
    <row r="791">
      <c r="A791" s="186"/>
      <c r="B791" s="186"/>
      <c r="C791" s="347"/>
      <c r="D791" s="180"/>
      <c r="E791" s="186"/>
      <c r="F791" s="180"/>
      <c r="G791" s="180"/>
      <c r="H791" s="180"/>
      <c r="I791" s="180"/>
      <c r="J791" s="180"/>
      <c r="K791" s="180"/>
      <c r="L791" s="180"/>
      <c r="M791" s="180"/>
      <c r="N791" s="180"/>
      <c r="O791" s="180"/>
      <c r="P791" s="180"/>
      <c r="Q791" s="180"/>
      <c r="R791" s="180"/>
      <c r="S791" s="180"/>
      <c r="T791" s="180"/>
      <c r="U791" s="180"/>
      <c r="V791" s="180"/>
      <c r="W791" s="180"/>
      <c r="X791" s="180"/>
      <c r="Y791" s="180"/>
      <c r="Z791" s="180"/>
      <c r="AA791" s="180"/>
      <c r="AB791" s="180"/>
      <c r="AC791" s="180"/>
      <c r="AD791" s="180"/>
      <c r="AE791" s="180"/>
      <c r="AF791" s="180"/>
      <c r="AG791" s="180"/>
      <c r="AH791" s="180"/>
      <c r="AI791" s="180"/>
      <c r="AJ791" s="180"/>
      <c r="AK791" s="180"/>
      <c r="AL791" s="180"/>
      <c r="AM791" s="180"/>
      <c r="AN791" s="180"/>
      <c r="AO791" s="180"/>
      <c r="AP791" s="180"/>
      <c r="AQ791" s="180"/>
      <c r="AR791" s="180"/>
      <c r="AS791" s="180"/>
      <c r="AT791" s="180"/>
      <c r="AU791" s="180"/>
      <c r="AV791" s="180"/>
      <c r="AW791" s="180"/>
      <c r="AX791" s="180"/>
      <c r="AY791" s="180"/>
      <c r="AZ791" s="180"/>
      <c r="BA791" s="180"/>
      <c r="BB791" s="180"/>
      <c r="BC791" s="180"/>
      <c r="BD791" s="180"/>
      <c r="BE791" s="180"/>
      <c r="BF791" s="180"/>
      <c r="BG791" s="180"/>
      <c r="BH791" s="180"/>
      <c r="BI791" s="180"/>
      <c r="BJ791" s="180"/>
      <c r="BK791" s="180"/>
      <c r="BL791" s="180"/>
      <c r="BM791" s="180"/>
      <c r="BN791" s="180"/>
      <c r="BO791" s="180"/>
      <c r="BP791" s="180"/>
      <c r="BQ791" s="180"/>
      <c r="BR791" s="180"/>
      <c r="BS791" s="180"/>
      <c r="BT791" s="180"/>
      <c r="BU791" s="180"/>
      <c r="BV791" s="180"/>
      <c r="BW791" s="180"/>
      <c r="BX791" s="180"/>
      <c r="BY791" s="180"/>
      <c r="BZ791" s="180"/>
      <c r="CA791" s="180"/>
      <c r="CB791" s="180"/>
      <c r="CC791" s="180"/>
      <c r="CD791" s="180"/>
      <c r="CE791" s="180"/>
      <c r="CF791" s="180"/>
      <c r="CG791" s="180"/>
      <c r="CH791" s="180"/>
      <c r="CI791" s="180"/>
      <c r="CJ791" s="180"/>
      <c r="CK791" s="180"/>
      <c r="CL791" s="180"/>
      <c r="CM791" s="180"/>
      <c r="CN791" s="180"/>
      <c r="CO791" s="180"/>
      <c r="CP791" s="180"/>
      <c r="CQ791" s="180"/>
      <c r="CR791" s="186"/>
      <c r="CS791" s="186"/>
    </row>
    <row r="792">
      <c r="A792" s="186"/>
      <c r="B792" s="186"/>
      <c r="C792" s="347"/>
      <c r="D792" s="180"/>
      <c r="E792" s="186"/>
      <c r="F792" s="180"/>
      <c r="G792" s="180"/>
      <c r="H792" s="180"/>
      <c r="I792" s="180"/>
      <c r="J792" s="180"/>
      <c r="K792" s="180"/>
      <c r="L792" s="180"/>
      <c r="M792" s="180"/>
      <c r="N792" s="180"/>
      <c r="O792" s="180"/>
      <c r="P792" s="180"/>
      <c r="Q792" s="180"/>
      <c r="R792" s="180"/>
      <c r="S792" s="180"/>
      <c r="T792" s="180"/>
      <c r="U792" s="180"/>
      <c r="V792" s="180"/>
      <c r="W792" s="180"/>
      <c r="X792" s="180"/>
      <c r="Y792" s="180"/>
      <c r="Z792" s="180"/>
      <c r="AA792" s="180"/>
      <c r="AB792" s="180"/>
      <c r="AC792" s="180"/>
      <c r="AD792" s="180"/>
      <c r="AE792" s="180"/>
      <c r="AF792" s="180"/>
      <c r="AG792" s="180"/>
      <c r="AH792" s="180"/>
      <c r="AI792" s="180"/>
      <c r="AJ792" s="180"/>
      <c r="AK792" s="180"/>
      <c r="AL792" s="180"/>
      <c r="AM792" s="180"/>
      <c r="AN792" s="180"/>
      <c r="AO792" s="180"/>
      <c r="AP792" s="180"/>
      <c r="AQ792" s="180"/>
      <c r="AR792" s="180"/>
      <c r="AS792" s="180"/>
      <c r="AT792" s="180"/>
      <c r="AU792" s="180"/>
      <c r="AV792" s="180"/>
      <c r="AW792" s="180"/>
      <c r="AX792" s="180"/>
      <c r="AY792" s="180"/>
      <c r="AZ792" s="180"/>
      <c r="BA792" s="180"/>
      <c r="BB792" s="180"/>
      <c r="BC792" s="180"/>
      <c r="BD792" s="180"/>
      <c r="BE792" s="180"/>
      <c r="BF792" s="180"/>
      <c r="BG792" s="180"/>
      <c r="BH792" s="180"/>
      <c r="BI792" s="180"/>
      <c r="BJ792" s="180"/>
      <c r="BK792" s="180"/>
      <c r="BL792" s="180"/>
      <c r="BM792" s="180"/>
      <c r="BN792" s="180"/>
      <c r="BO792" s="180"/>
      <c r="BP792" s="180"/>
      <c r="BQ792" s="180"/>
      <c r="BR792" s="180"/>
      <c r="BS792" s="180"/>
      <c r="BT792" s="180"/>
      <c r="BU792" s="180"/>
      <c r="BV792" s="180"/>
      <c r="BW792" s="180"/>
      <c r="BX792" s="180"/>
      <c r="BY792" s="180"/>
      <c r="BZ792" s="180"/>
      <c r="CA792" s="180"/>
      <c r="CB792" s="180"/>
      <c r="CC792" s="180"/>
      <c r="CD792" s="180"/>
      <c r="CE792" s="180"/>
      <c r="CF792" s="180"/>
      <c r="CG792" s="180"/>
      <c r="CH792" s="180"/>
      <c r="CI792" s="180"/>
      <c r="CJ792" s="180"/>
      <c r="CK792" s="180"/>
      <c r="CL792" s="180"/>
      <c r="CM792" s="180"/>
      <c r="CN792" s="180"/>
      <c r="CO792" s="180"/>
      <c r="CP792" s="180"/>
      <c r="CQ792" s="180"/>
      <c r="CR792" s="186"/>
      <c r="CS792" s="186"/>
    </row>
    <row r="793">
      <c r="A793" s="186"/>
      <c r="B793" s="186"/>
      <c r="C793" s="347"/>
      <c r="D793" s="180"/>
      <c r="E793" s="186"/>
      <c r="F793" s="180"/>
      <c r="G793" s="180"/>
      <c r="H793" s="180"/>
      <c r="I793" s="180"/>
      <c r="J793" s="180"/>
      <c r="K793" s="180"/>
      <c r="L793" s="180"/>
      <c r="M793" s="180"/>
      <c r="N793" s="180"/>
      <c r="O793" s="180"/>
      <c r="P793" s="180"/>
      <c r="Q793" s="180"/>
      <c r="R793" s="180"/>
      <c r="S793" s="180"/>
      <c r="T793" s="180"/>
      <c r="U793" s="180"/>
      <c r="V793" s="180"/>
      <c r="W793" s="180"/>
      <c r="X793" s="180"/>
      <c r="Y793" s="180"/>
      <c r="Z793" s="180"/>
      <c r="AA793" s="180"/>
      <c r="AB793" s="180"/>
      <c r="AC793" s="180"/>
      <c r="AD793" s="180"/>
      <c r="AE793" s="180"/>
      <c r="AF793" s="180"/>
      <c r="AG793" s="180"/>
      <c r="AH793" s="180"/>
      <c r="AI793" s="180"/>
      <c r="AJ793" s="180"/>
      <c r="AK793" s="180"/>
      <c r="AL793" s="180"/>
      <c r="AM793" s="180"/>
      <c r="AN793" s="180"/>
      <c r="AO793" s="180"/>
      <c r="AP793" s="180"/>
      <c r="AQ793" s="180"/>
      <c r="AR793" s="180"/>
      <c r="AS793" s="180"/>
      <c r="AT793" s="180"/>
      <c r="AU793" s="180"/>
      <c r="AV793" s="180"/>
      <c r="AW793" s="180"/>
      <c r="AX793" s="180"/>
      <c r="AY793" s="180"/>
      <c r="AZ793" s="180"/>
      <c r="BA793" s="180"/>
      <c r="BB793" s="180"/>
      <c r="BC793" s="180"/>
      <c r="BD793" s="180"/>
      <c r="BE793" s="180"/>
      <c r="BF793" s="180"/>
      <c r="BG793" s="180"/>
      <c r="BH793" s="180"/>
      <c r="BI793" s="180"/>
      <c r="BJ793" s="180"/>
      <c r="BK793" s="180"/>
      <c r="BL793" s="180"/>
      <c r="BM793" s="180"/>
      <c r="BN793" s="180"/>
      <c r="BO793" s="180"/>
      <c r="BP793" s="180"/>
      <c r="BQ793" s="180"/>
      <c r="BR793" s="180"/>
      <c r="BS793" s="180"/>
      <c r="BT793" s="180"/>
      <c r="BU793" s="180"/>
      <c r="BV793" s="180"/>
      <c r="BW793" s="180"/>
      <c r="BX793" s="180"/>
      <c r="BY793" s="180"/>
      <c r="BZ793" s="180"/>
      <c r="CA793" s="180"/>
      <c r="CB793" s="180"/>
      <c r="CC793" s="180"/>
      <c r="CD793" s="180"/>
      <c r="CE793" s="180"/>
      <c r="CF793" s="180"/>
      <c r="CG793" s="180"/>
      <c r="CH793" s="180"/>
      <c r="CI793" s="180"/>
      <c r="CJ793" s="180"/>
      <c r="CK793" s="180"/>
      <c r="CL793" s="180"/>
      <c r="CM793" s="180"/>
      <c r="CN793" s="180"/>
      <c r="CO793" s="180"/>
      <c r="CP793" s="180"/>
      <c r="CQ793" s="180"/>
      <c r="CR793" s="186"/>
      <c r="CS793" s="186"/>
    </row>
    <row r="794">
      <c r="A794" s="186"/>
      <c r="B794" s="186"/>
      <c r="C794" s="347"/>
      <c r="D794" s="180"/>
      <c r="E794" s="186"/>
      <c r="F794" s="180"/>
      <c r="G794" s="180"/>
      <c r="H794" s="180"/>
      <c r="I794" s="180"/>
      <c r="J794" s="180"/>
      <c r="K794" s="180"/>
      <c r="L794" s="180"/>
      <c r="M794" s="180"/>
      <c r="N794" s="180"/>
      <c r="O794" s="180"/>
      <c r="P794" s="180"/>
      <c r="Q794" s="180"/>
      <c r="R794" s="180"/>
      <c r="S794" s="180"/>
      <c r="T794" s="180"/>
      <c r="U794" s="180"/>
      <c r="V794" s="180"/>
      <c r="W794" s="180"/>
      <c r="X794" s="180"/>
      <c r="Y794" s="180"/>
      <c r="Z794" s="180"/>
      <c r="AA794" s="180"/>
      <c r="AB794" s="180"/>
      <c r="AC794" s="180"/>
      <c r="AD794" s="180"/>
      <c r="AE794" s="180"/>
      <c r="AF794" s="180"/>
      <c r="AG794" s="180"/>
      <c r="AH794" s="180"/>
      <c r="AI794" s="180"/>
      <c r="AJ794" s="180"/>
      <c r="AK794" s="180"/>
      <c r="AL794" s="180"/>
      <c r="AM794" s="180"/>
      <c r="AN794" s="180"/>
      <c r="AO794" s="180"/>
      <c r="AP794" s="180"/>
      <c r="AQ794" s="180"/>
      <c r="AR794" s="180"/>
      <c r="AS794" s="180"/>
      <c r="AT794" s="180"/>
      <c r="AU794" s="180"/>
      <c r="AV794" s="180"/>
      <c r="AW794" s="180"/>
      <c r="AX794" s="180"/>
      <c r="AY794" s="180"/>
      <c r="AZ794" s="180"/>
      <c r="BA794" s="180"/>
      <c r="BB794" s="180"/>
      <c r="BC794" s="180"/>
      <c r="BD794" s="180"/>
      <c r="BE794" s="180"/>
      <c r="BF794" s="180"/>
      <c r="BG794" s="180"/>
      <c r="BH794" s="180"/>
      <c r="BI794" s="180"/>
      <c r="BJ794" s="180"/>
      <c r="BK794" s="180"/>
      <c r="BL794" s="180"/>
      <c r="BM794" s="180"/>
      <c r="BN794" s="180"/>
      <c r="BO794" s="180"/>
      <c r="BP794" s="180"/>
      <c r="BQ794" s="180"/>
      <c r="BR794" s="180"/>
      <c r="BS794" s="180"/>
      <c r="BT794" s="180"/>
      <c r="BU794" s="180"/>
      <c r="BV794" s="180"/>
      <c r="BW794" s="180"/>
      <c r="BX794" s="180"/>
      <c r="BY794" s="180"/>
      <c r="BZ794" s="180"/>
      <c r="CA794" s="180"/>
      <c r="CB794" s="180"/>
      <c r="CC794" s="180"/>
      <c r="CD794" s="180"/>
      <c r="CE794" s="180"/>
      <c r="CF794" s="180"/>
      <c r="CG794" s="180"/>
      <c r="CH794" s="180"/>
      <c r="CI794" s="180"/>
      <c r="CJ794" s="180"/>
      <c r="CK794" s="180"/>
      <c r="CL794" s="180"/>
      <c r="CM794" s="180"/>
      <c r="CN794" s="180"/>
      <c r="CO794" s="180"/>
      <c r="CP794" s="180"/>
      <c r="CQ794" s="180"/>
      <c r="CR794" s="186"/>
      <c r="CS794" s="186"/>
    </row>
    <row r="795">
      <c r="A795" s="186"/>
      <c r="B795" s="186"/>
      <c r="C795" s="347"/>
      <c r="D795" s="180"/>
      <c r="E795" s="186"/>
      <c r="F795" s="180"/>
      <c r="G795" s="180"/>
      <c r="H795" s="180"/>
      <c r="I795" s="180"/>
      <c r="J795" s="180"/>
      <c r="K795" s="180"/>
      <c r="L795" s="180"/>
      <c r="M795" s="180"/>
      <c r="N795" s="180"/>
      <c r="O795" s="180"/>
      <c r="P795" s="180"/>
      <c r="Q795" s="180"/>
      <c r="R795" s="180"/>
      <c r="S795" s="180"/>
      <c r="T795" s="180"/>
      <c r="U795" s="180"/>
      <c r="V795" s="180"/>
      <c r="W795" s="180"/>
      <c r="X795" s="180"/>
      <c r="Y795" s="180"/>
      <c r="Z795" s="180"/>
      <c r="AA795" s="180"/>
      <c r="AB795" s="180"/>
      <c r="AC795" s="180"/>
      <c r="AD795" s="180"/>
      <c r="AE795" s="180"/>
      <c r="AF795" s="180"/>
      <c r="AG795" s="180"/>
      <c r="AH795" s="180"/>
      <c r="AI795" s="180"/>
      <c r="AJ795" s="180"/>
      <c r="AK795" s="180"/>
      <c r="AL795" s="180"/>
      <c r="AM795" s="180"/>
      <c r="AN795" s="180"/>
      <c r="AO795" s="180"/>
      <c r="AP795" s="180"/>
      <c r="AQ795" s="180"/>
      <c r="AR795" s="180"/>
      <c r="AS795" s="180"/>
      <c r="AT795" s="180"/>
      <c r="AU795" s="180"/>
      <c r="AV795" s="180"/>
      <c r="AW795" s="180"/>
      <c r="AX795" s="180"/>
      <c r="AY795" s="180"/>
      <c r="AZ795" s="180"/>
      <c r="BA795" s="180"/>
      <c r="BB795" s="180"/>
      <c r="BC795" s="180"/>
      <c r="BD795" s="180"/>
      <c r="BE795" s="180"/>
      <c r="BF795" s="180"/>
      <c r="BG795" s="180"/>
      <c r="BH795" s="180"/>
      <c r="BI795" s="180"/>
      <c r="BJ795" s="180"/>
      <c r="BK795" s="180"/>
      <c r="BL795" s="180"/>
      <c r="BM795" s="180"/>
      <c r="BN795" s="180"/>
      <c r="BO795" s="180"/>
      <c r="BP795" s="180"/>
      <c r="BQ795" s="180"/>
      <c r="BR795" s="180"/>
      <c r="BS795" s="180"/>
      <c r="BT795" s="180"/>
      <c r="BU795" s="180"/>
      <c r="BV795" s="180"/>
      <c r="BW795" s="180"/>
      <c r="BX795" s="180"/>
      <c r="BY795" s="180"/>
      <c r="BZ795" s="180"/>
      <c r="CA795" s="180"/>
      <c r="CB795" s="180"/>
      <c r="CC795" s="180"/>
      <c r="CD795" s="180"/>
      <c r="CE795" s="180"/>
      <c r="CF795" s="180"/>
      <c r="CG795" s="180"/>
      <c r="CH795" s="180"/>
      <c r="CI795" s="180"/>
      <c r="CJ795" s="180"/>
      <c r="CK795" s="180"/>
      <c r="CL795" s="180"/>
      <c r="CM795" s="180"/>
      <c r="CN795" s="180"/>
      <c r="CO795" s="180"/>
      <c r="CP795" s="180"/>
      <c r="CQ795" s="180"/>
      <c r="CR795" s="186"/>
      <c r="CS795" s="186"/>
    </row>
    <row r="796">
      <c r="A796" s="186"/>
      <c r="B796" s="186"/>
      <c r="C796" s="347"/>
      <c r="D796" s="180"/>
      <c r="E796" s="186"/>
      <c r="F796" s="180"/>
      <c r="G796" s="180"/>
      <c r="H796" s="180"/>
      <c r="I796" s="180"/>
      <c r="J796" s="180"/>
      <c r="K796" s="180"/>
      <c r="L796" s="180"/>
      <c r="M796" s="180"/>
      <c r="N796" s="180"/>
      <c r="O796" s="180"/>
      <c r="P796" s="180"/>
      <c r="Q796" s="180"/>
      <c r="R796" s="180"/>
      <c r="S796" s="180"/>
      <c r="T796" s="180"/>
      <c r="U796" s="180"/>
      <c r="V796" s="180"/>
      <c r="W796" s="180"/>
      <c r="X796" s="180"/>
      <c r="Y796" s="180"/>
      <c r="Z796" s="180"/>
      <c r="AA796" s="180"/>
      <c r="AB796" s="180"/>
      <c r="AC796" s="180"/>
      <c r="AD796" s="180"/>
      <c r="AE796" s="180"/>
      <c r="AF796" s="180"/>
      <c r="AG796" s="180"/>
      <c r="AH796" s="180"/>
      <c r="AI796" s="180"/>
      <c r="AJ796" s="180"/>
      <c r="AK796" s="180"/>
      <c r="AL796" s="180"/>
      <c r="AM796" s="180"/>
      <c r="AN796" s="180"/>
      <c r="AO796" s="180"/>
      <c r="AP796" s="180"/>
      <c r="AQ796" s="180"/>
      <c r="AR796" s="180"/>
      <c r="AS796" s="180"/>
      <c r="AT796" s="180"/>
      <c r="AU796" s="180"/>
      <c r="AV796" s="180"/>
      <c r="AW796" s="180"/>
      <c r="AX796" s="180"/>
      <c r="AY796" s="180"/>
      <c r="AZ796" s="180"/>
      <c r="BA796" s="180"/>
      <c r="BB796" s="180"/>
      <c r="BC796" s="180"/>
      <c r="BD796" s="180"/>
      <c r="BE796" s="180"/>
      <c r="BF796" s="180"/>
      <c r="BG796" s="180"/>
      <c r="BH796" s="180"/>
      <c r="BI796" s="180"/>
      <c r="BJ796" s="180"/>
      <c r="BK796" s="180"/>
      <c r="BL796" s="180"/>
      <c r="BM796" s="180"/>
      <c r="BN796" s="180"/>
      <c r="BO796" s="180"/>
      <c r="BP796" s="180"/>
      <c r="BQ796" s="180"/>
      <c r="BR796" s="180"/>
      <c r="BS796" s="180"/>
      <c r="BT796" s="180"/>
      <c r="BU796" s="180"/>
      <c r="BV796" s="180"/>
      <c r="BW796" s="180"/>
      <c r="BX796" s="180"/>
      <c r="BY796" s="180"/>
      <c r="BZ796" s="180"/>
      <c r="CA796" s="180"/>
      <c r="CB796" s="180"/>
      <c r="CC796" s="180"/>
      <c r="CD796" s="180"/>
      <c r="CE796" s="180"/>
      <c r="CF796" s="180"/>
      <c r="CG796" s="180"/>
      <c r="CH796" s="180"/>
      <c r="CI796" s="180"/>
      <c r="CJ796" s="180"/>
      <c r="CK796" s="180"/>
      <c r="CL796" s="180"/>
      <c r="CM796" s="180"/>
      <c r="CN796" s="180"/>
      <c r="CO796" s="180"/>
      <c r="CP796" s="180"/>
      <c r="CQ796" s="180"/>
      <c r="CR796" s="186"/>
      <c r="CS796" s="186"/>
    </row>
    <row r="797">
      <c r="A797" s="186"/>
      <c r="B797" s="186"/>
      <c r="C797" s="347"/>
      <c r="D797" s="180"/>
      <c r="E797" s="186"/>
      <c r="F797" s="180"/>
      <c r="G797" s="180"/>
      <c r="H797" s="180"/>
      <c r="I797" s="180"/>
      <c r="J797" s="180"/>
      <c r="K797" s="180"/>
      <c r="L797" s="180"/>
      <c r="M797" s="180"/>
      <c r="N797" s="180"/>
      <c r="O797" s="180"/>
      <c r="P797" s="180"/>
      <c r="Q797" s="180"/>
      <c r="R797" s="180"/>
      <c r="S797" s="180"/>
      <c r="T797" s="180"/>
      <c r="U797" s="180"/>
      <c r="V797" s="180"/>
      <c r="W797" s="180"/>
      <c r="X797" s="180"/>
      <c r="Y797" s="180"/>
      <c r="Z797" s="180"/>
      <c r="AA797" s="180"/>
      <c r="AB797" s="180"/>
      <c r="AC797" s="180"/>
      <c r="AD797" s="180"/>
      <c r="AE797" s="180"/>
      <c r="AF797" s="180"/>
      <c r="AG797" s="180"/>
      <c r="AH797" s="180"/>
      <c r="AI797" s="180"/>
      <c r="AJ797" s="180"/>
      <c r="AK797" s="180"/>
      <c r="AL797" s="180"/>
      <c r="AM797" s="180"/>
      <c r="AN797" s="180"/>
      <c r="AO797" s="180"/>
      <c r="AP797" s="180"/>
      <c r="AQ797" s="180"/>
      <c r="AR797" s="180"/>
      <c r="AS797" s="180"/>
      <c r="AT797" s="180"/>
      <c r="AU797" s="180"/>
      <c r="AV797" s="180"/>
      <c r="AW797" s="180"/>
      <c r="AX797" s="180"/>
      <c r="AY797" s="180"/>
      <c r="AZ797" s="180"/>
      <c r="BA797" s="180"/>
      <c r="BB797" s="180"/>
      <c r="BC797" s="180"/>
      <c r="BD797" s="180"/>
      <c r="BE797" s="180"/>
      <c r="BF797" s="180"/>
      <c r="BG797" s="180"/>
      <c r="BH797" s="180"/>
      <c r="BI797" s="180"/>
      <c r="BJ797" s="180"/>
      <c r="BK797" s="180"/>
      <c r="BL797" s="180"/>
      <c r="BM797" s="180"/>
      <c r="BN797" s="180"/>
      <c r="BO797" s="180"/>
      <c r="BP797" s="180"/>
      <c r="BQ797" s="180"/>
      <c r="BR797" s="180"/>
      <c r="BS797" s="180"/>
      <c r="BT797" s="180"/>
      <c r="BU797" s="180"/>
      <c r="BV797" s="180"/>
      <c r="BW797" s="180"/>
      <c r="BX797" s="180"/>
      <c r="BY797" s="180"/>
      <c r="BZ797" s="180"/>
      <c r="CA797" s="180"/>
      <c r="CB797" s="180"/>
      <c r="CC797" s="180"/>
      <c r="CD797" s="180"/>
      <c r="CE797" s="180"/>
      <c r="CF797" s="180"/>
      <c r="CG797" s="180"/>
      <c r="CH797" s="180"/>
      <c r="CI797" s="180"/>
      <c r="CJ797" s="180"/>
      <c r="CK797" s="180"/>
      <c r="CL797" s="180"/>
      <c r="CM797" s="180"/>
      <c r="CN797" s="180"/>
      <c r="CO797" s="180"/>
      <c r="CP797" s="180"/>
      <c r="CQ797" s="180"/>
      <c r="CR797" s="186"/>
      <c r="CS797" s="186"/>
    </row>
    <row r="798">
      <c r="A798" s="186"/>
      <c r="B798" s="186"/>
      <c r="C798" s="347"/>
      <c r="D798" s="180"/>
      <c r="E798" s="186"/>
      <c r="F798" s="180"/>
      <c r="G798" s="180"/>
      <c r="H798" s="180"/>
      <c r="I798" s="180"/>
      <c r="J798" s="180"/>
      <c r="K798" s="180"/>
      <c r="L798" s="180"/>
      <c r="M798" s="180"/>
      <c r="N798" s="180"/>
      <c r="O798" s="180"/>
      <c r="P798" s="180"/>
      <c r="Q798" s="180"/>
      <c r="R798" s="180"/>
      <c r="S798" s="180"/>
      <c r="T798" s="180"/>
      <c r="U798" s="180"/>
      <c r="V798" s="180"/>
      <c r="W798" s="180"/>
      <c r="X798" s="180"/>
      <c r="Y798" s="180"/>
      <c r="Z798" s="180"/>
      <c r="AA798" s="180"/>
      <c r="AB798" s="180"/>
      <c r="AC798" s="180"/>
      <c r="AD798" s="180"/>
      <c r="AE798" s="180"/>
      <c r="AF798" s="180"/>
      <c r="AG798" s="180"/>
      <c r="AH798" s="180"/>
      <c r="AI798" s="180"/>
      <c r="AJ798" s="180"/>
      <c r="AK798" s="180"/>
      <c r="AL798" s="180"/>
      <c r="AM798" s="180"/>
      <c r="AN798" s="180"/>
      <c r="AO798" s="180"/>
      <c r="AP798" s="180"/>
      <c r="AQ798" s="180"/>
      <c r="AR798" s="180"/>
      <c r="AS798" s="180"/>
      <c r="AT798" s="180"/>
      <c r="AU798" s="180"/>
      <c r="AV798" s="180"/>
      <c r="AW798" s="180"/>
      <c r="AX798" s="180"/>
      <c r="AY798" s="180"/>
      <c r="AZ798" s="180"/>
      <c r="BA798" s="180"/>
      <c r="BB798" s="180"/>
      <c r="BC798" s="180"/>
      <c r="BD798" s="180"/>
      <c r="BE798" s="180"/>
      <c r="BF798" s="180"/>
      <c r="BG798" s="180"/>
      <c r="BH798" s="180"/>
      <c r="BI798" s="180"/>
      <c r="BJ798" s="180"/>
      <c r="BK798" s="180"/>
      <c r="BL798" s="180"/>
      <c r="BM798" s="180"/>
      <c r="BN798" s="180"/>
      <c r="BO798" s="180"/>
      <c r="BP798" s="180"/>
      <c r="BQ798" s="180"/>
      <c r="BR798" s="180"/>
      <c r="BS798" s="180"/>
      <c r="BT798" s="180"/>
      <c r="BU798" s="180"/>
      <c r="BV798" s="180"/>
      <c r="BW798" s="180"/>
      <c r="BX798" s="180"/>
      <c r="BY798" s="180"/>
      <c r="BZ798" s="180"/>
      <c r="CA798" s="180"/>
      <c r="CB798" s="180"/>
      <c r="CC798" s="180"/>
      <c r="CD798" s="180"/>
      <c r="CE798" s="180"/>
      <c r="CF798" s="180"/>
      <c r="CG798" s="180"/>
      <c r="CH798" s="180"/>
      <c r="CI798" s="180"/>
      <c r="CJ798" s="180"/>
      <c r="CK798" s="180"/>
      <c r="CL798" s="180"/>
      <c r="CM798" s="180"/>
      <c r="CN798" s="180"/>
      <c r="CO798" s="180"/>
      <c r="CP798" s="180"/>
      <c r="CQ798" s="180"/>
      <c r="CR798" s="186"/>
      <c r="CS798" s="186"/>
    </row>
    <row r="799">
      <c r="A799" s="186"/>
      <c r="B799" s="186"/>
      <c r="C799" s="347"/>
      <c r="D799" s="180"/>
      <c r="E799" s="186"/>
      <c r="F799" s="180"/>
      <c r="G799" s="180"/>
      <c r="H799" s="180"/>
      <c r="I799" s="180"/>
      <c r="J799" s="180"/>
      <c r="K799" s="180"/>
      <c r="L799" s="180"/>
      <c r="M799" s="180"/>
      <c r="N799" s="180"/>
      <c r="O799" s="180"/>
      <c r="P799" s="180"/>
      <c r="Q799" s="180"/>
      <c r="R799" s="180"/>
      <c r="S799" s="180"/>
      <c r="T799" s="180"/>
      <c r="U799" s="180"/>
      <c r="V799" s="180"/>
      <c r="W799" s="180"/>
      <c r="X799" s="180"/>
      <c r="Y799" s="180"/>
      <c r="Z799" s="180"/>
      <c r="AA799" s="180"/>
      <c r="AB799" s="180"/>
      <c r="AC799" s="180"/>
      <c r="AD799" s="180"/>
      <c r="AE799" s="180"/>
      <c r="AF799" s="180"/>
      <c r="AG799" s="180"/>
      <c r="AH799" s="180"/>
      <c r="AI799" s="180"/>
      <c r="AJ799" s="180"/>
      <c r="AK799" s="180"/>
      <c r="AL799" s="180"/>
      <c r="AM799" s="180"/>
      <c r="AN799" s="180"/>
      <c r="AO799" s="180"/>
      <c r="AP799" s="180"/>
      <c r="AQ799" s="180"/>
      <c r="AR799" s="180"/>
      <c r="AS799" s="180"/>
      <c r="AT799" s="180"/>
      <c r="AU799" s="180"/>
      <c r="AV799" s="180"/>
      <c r="AW799" s="180"/>
      <c r="AX799" s="180"/>
      <c r="AY799" s="180"/>
      <c r="AZ799" s="180"/>
      <c r="BA799" s="180"/>
      <c r="BB799" s="180"/>
      <c r="BC799" s="180"/>
      <c r="BD799" s="180"/>
      <c r="BE799" s="180"/>
      <c r="BF799" s="180"/>
      <c r="BG799" s="180"/>
      <c r="BH799" s="180"/>
      <c r="BI799" s="180"/>
      <c r="BJ799" s="180"/>
      <c r="BK799" s="180"/>
      <c r="BL799" s="180"/>
      <c r="BM799" s="180"/>
      <c r="BN799" s="180"/>
      <c r="BO799" s="180"/>
      <c r="BP799" s="180"/>
      <c r="BQ799" s="180"/>
      <c r="BR799" s="180"/>
      <c r="BS799" s="180"/>
      <c r="BT799" s="180"/>
      <c r="BU799" s="180"/>
      <c r="BV799" s="180"/>
      <c r="BW799" s="180"/>
      <c r="BX799" s="180"/>
      <c r="BY799" s="180"/>
      <c r="BZ799" s="180"/>
      <c r="CA799" s="180"/>
      <c r="CB799" s="180"/>
      <c r="CC799" s="180"/>
      <c r="CD799" s="180"/>
      <c r="CE799" s="180"/>
      <c r="CF799" s="180"/>
      <c r="CG799" s="180"/>
      <c r="CH799" s="180"/>
      <c r="CI799" s="180"/>
      <c r="CJ799" s="180"/>
      <c r="CK799" s="180"/>
      <c r="CL799" s="180"/>
      <c r="CM799" s="180"/>
      <c r="CN799" s="180"/>
      <c r="CO799" s="180"/>
      <c r="CP799" s="180"/>
      <c r="CQ799" s="180"/>
      <c r="CR799" s="186"/>
      <c r="CS799" s="186"/>
    </row>
    <row r="800">
      <c r="A800" s="186"/>
      <c r="B800" s="186"/>
      <c r="C800" s="347"/>
      <c r="D800" s="180"/>
      <c r="E800" s="186"/>
      <c r="F800" s="180"/>
      <c r="G800" s="180"/>
      <c r="H800" s="180"/>
      <c r="I800" s="180"/>
      <c r="J800" s="180"/>
      <c r="K800" s="180"/>
      <c r="L800" s="180"/>
      <c r="M800" s="180"/>
      <c r="N800" s="180"/>
      <c r="O800" s="180"/>
      <c r="P800" s="180"/>
      <c r="Q800" s="180"/>
      <c r="R800" s="180"/>
      <c r="S800" s="180"/>
      <c r="T800" s="180"/>
      <c r="U800" s="180"/>
      <c r="V800" s="180"/>
      <c r="W800" s="180"/>
      <c r="X800" s="180"/>
      <c r="Y800" s="180"/>
      <c r="Z800" s="180"/>
      <c r="AA800" s="180"/>
      <c r="AB800" s="180"/>
      <c r="AC800" s="180"/>
      <c r="AD800" s="180"/>
      <c r="AE800" s="180"/>
      <c r="AF800" s="180"/>
      <c r="AG800" s="180"/>
      <c r="AH800" s="180"/>
      <c r="AI800" s="180"/>
      <c r="AJ800" s="180"/>
      <c r="AK800" s="180"/>
      <c r="AL800" s="180"/>
      <c r="AM800" s="180"/>
      <c r="AN800" s="180"/>
      <c r="AO800" s="180"/>
      <c r="AP800" s="180"/>
      <c r="AQ800" s="180"/>
      <c r="AR800" s="180"/>
      <c r="AS800" s="180"/>
      <c r="AT800" s="180"/>
      <c r="AU800" s="180"/>
      <c r="AV800" s="180"/>
      <c r="AW800" s="180"/>
      <c r="AX800" s="180"/>
      <c r="AY800" s="180"/>
      <c r="AZ800" s="180"/>
      <c r="BA800" s="180"/>
      <c r="BB800" s="180"/>
      <c r="BC800" s="180"/>
      <c r="BD800" s="180"/>
      <c r="BE800" s="180"/>
      <c r="BF800" s="180"/>
      <c r="BG800" s="180"/>
      <c r="BH800" s="180"/>
      <c r="BI800" s="180"/>
      <c r="BJ800" s="180"/>
      <c r="BK800" s="180"/>
      <c r="BL800" s="180"/>
      <c r="BM800" s="180"/>
      <c r="BN800" s="180"/>
      <c r="BO800" s="180"/>
      <c r="BP800" s="180"/>
      <c r="BQ800" s="180"/>
      <c r="BR800" s="180"/>
      <c r="BS800" s="180"/>
      <c r="BT800" s="180"/>
      <c r="BU800" s="180"/>
      <c r="BV800" s="180"/>
      <c r="BW800" s="180"/>
      <c r="BX800" s="180"/>
      <c r="BY800" s="180"/>
      <c r="BZ800" s="180"/>
      <c r="CA800" s="180"/>
      <c r="CB800" s="180"/>
      <c r="CC800" s="180"/>
      <c r="CD800" s="180"/>
      <c r="CE800" s="180"/>
      <c r="CF800" s="180"/>
      <c r="CG800" s="180"/>
      <c r="CH800" s="180"/>
      <c r="CI800" s="180"/>
      <c r="CJ800" s="180"/>
      <c r="CK800" s="180"/>
      <c r="CL800" s="180"/>
      <c r="CM800" s="180"/>
      <c r="CN800" s="180"/>
      <c r="CO800" s="180"/>
      <c r="CP800" s="180"/>
      <c r="CQ800" s="180"/>
      <c r="CR800" s="186"/>
      <c r="CS800" s="186"/>
    </row>
    <row r="801">
      <c r="A801" s="186"/>
      <c r="B801" s="186"/>
      <c r="C801" s="347"/>
      <c r="D801" s="180"/>
      <c r="E801" s="186"/>
      <c r="F801" s="180"/>
      <c r="G801" s="180"/>
      <c r="H801" s="180"/>
      <c r="I801" s="180"/>
      <c r="J801" s="180"/>
      <c r="K801" s="180"/>
      <c r="L801" s="180"/>
      <c r="M801" s="180"/>
      <c r="N801" s="180"/>
      <c r="O801" s="180"/>
      <c r="P801" s="180"/>
      <c r="Q801" s="180"/>
      <c r="R801" s="180"/>
      <c r="S801" s="180"/>
      <c r="T801" s="180"/>
      <c r="U801" s="180"/>
      <c r="V801" s="180"/>
      <c r="W801" s="180"/>
      <c r="X801" s="180"/>
      <c r="Y801" s="180"/>
      <c r="Z801" s="180"/>
      <c r="AA801" s="180"/>
      <c r="AB801" s="180"/>
      <c r="AC801" s="180"/>
      <c r="AD801" s="180"/>
      <c r="AE801" s="180"/>
      <c r="AF801" s="180"/>
      <c r="AG801" s="180"/>
      <c r="AH801" s="180"/>
      <c r="AI801" s="180"/>
      <c r="AJ801" s="180"/>
      <c r="AK801" s="180"/>
      <c r="AL801" s="180"/>
      <c r="AM801" s="180"/>
      <c r="AN801" s="180"/>
      <c r="AO801" s="180"/>
      <c r="AP801" s="180"/>
      <c r="AQ801" s="180"/>
      <c r="AR801" s="180"/>
      <c r="AS801" s="180"/>
      <c r="AT801" s="180"/>
      <c r="AU801" s="180"/>
      <c r="AV801" s="180"/>
      <c r="AW801" s="180"/>
      <c r="AX801" s="180"/>
      <c r="AY801" s="180"/>
      <c r="AZ801" s="180"/>
      <c r="BA801" s="180"/>
      <c r="BB801" s="180"/>
      <c r="BC801" s="180"/>
      <c r="BD801" s="180"/>
      <c r="BE801" s="180"/>
      <c r="BF801" s="180"/>
      <c r="BG801" s="180"/>
      <c r="BH801" s="180"/>
      <c r="BI801" s="180"/>
      <c r="BJ801" s="180"/>
      <c r="BK801" s="180"/>
      <c r="BL801" s="180"/>
      <c r="BM801" s="180"/>
      <c r="BN801" s="180"/>
      <c r="BO801" s="180"/>
      <c r="BP801" s="180"/>
      <c r="BQ801" s="180"/>
      <c r="BR801" s="180"/>
      <c r="BS801" s="180"/>
      <c r="BT801" s="180"/>
      <c r="BU801" s="180"/>
      <c r="BV801" s="180"/>
      <c r="BW801" s="180"/>
      <c r="BX801" s="180"/>
      <c r="BY801" s="180"/>
      <c r="BZ801" s="180"/>
      <c r="CA801" s="180"/>
      <c r="CB801" s="180"/>
      <c r="CC801" s="180"/>
      <c r="CD801" s="180"/>
      <c r="CE801" s="180"/>
      <c r="CF801" s="180"/>
      <c r="CG801" s="180"/>
      <c r="CH801" s="180"/>
      <c r="CI801" s="180"/>
      <c r="CJ801" s="180"/>
      <c r="CK801" s="180"/>
      <c r="CL801" s="180"/>
      <c r="CM801" s="180"/>
      <c r="CN801" s="180"/>
      <c r="CO801" s="180"/>
      <c r="CP801" s="180"/>
      <c r="CQ801" s="180"/>
      <c r="CR801" s="186"/>
      <c r="CS801" s="186"/>
    </row>
    <row r="802">
      <c r="A802" s="186"/>
      <c r="B802" s="186"/>
      <c r="C802" s="347"/>
      <c r="D802" s="180"/>
      <c r="E802" s="186"/>
      <c r="F802" s="180"/>
      <c r="G802" s="180"/>
      <c r="H802" s="180"/>
      <c r="I802" s="180"/>
      <c r="J802" s="180"/>
      <c r="K802" s="180"/>
      <c r="L802" s="180"/>
      <c r="M802" s="180"/>
      <c r="N802" s="180"/>
      <c r="O802" s="180"/>
      <c r="P802" s="180"/>
      <c r="Q802" s="180"/>
      <c r="R802" s="180"/>
      <c r="S802" s="180"/>
      <c r="T802" s="180"/>
      <c r="U802" s="180"/>
      <c r="V802" s="180"/>
      <c r="W802" s="180"/>
      <c r="X802" s="180"/>
      <c r="Y802" s="180"/>
      <c r="Z802" s="180"/>
      <c r="AA802" s="180"/>
      <c r="AB802" s="180"/>
      <c r="AC802" s="180"/>
      <c r="AD802" s="180"/>
      <c r="AE802" s="180"/>
      <c r="AF802" s="180"/>
      <c r="AG802" s="180"/>
      <c r="AH802" s="180"/>
      <c r="AI802" s="180"/>
      <c r="AJ802" s="180"/>
      <c r="AK802" s="180"/>
      <c r="AL802" s="180"/>
      <c r="AM802" s="180"/>
      <c r="AN802" s="180"/>
      <c r="AO802" s="180"/>
      <c r="AP802" s="180"/>
      <c r="AQ802" s="180"/>
      <c r="AR802" s="180"/>
      <c r="AS802" s="180"/>
      <c r="AT802" s="180"/>
      <c r="AU802" s="180"/>
      <c r="AV802" s="180"/>
      <c r="AW802" s="180"/>
      <c r="AX802" s="180"/>
      <c r="AY802" s="180"/>
      <c r="AZ802" s="180"/>
      <c r="BA802" s="180"/>
      <c r="BB802" s="180"/>
      <c r="BC802" s="180"/>
      <c r="BD802" s="180"/>
      <c r="BE802" s="180"/>
      <c r="BF802" s="180"/>
      <c r="BG802" s="180"/>
      <c r="BH802" s="180"/>
      <c r="BI802" s="180"/>
      <c r="BJ802" s="180"/>
      <c r="BK802" s="180"/>
      <c r="BL802" s="180"/>
      <c r="BM802" s="180"/>
      <c r="BN802" s="180"/>
      <c r="BO802" s="180"/>
      <c r="BP802" s="180"/>
      <c r="BQ802" s="180"/>
      <c r="BR802" s="180"/>
      <c r="BS802" s="180"/>
      <c r="BT802" s="180"/>
      <c r="BU802" s="180"/>
      <c r="BV802" s="180"/>
      <c r="BW802" s="180"/>
      <c r="BX802" s="180"/>
      <c r="BY802" s="180"/>
      <c r="BZ802" s="180"/>
      <c r="CA802" s="180"/>
      <c r="CB802" s="180"/>
      <c r="CC802" s="180"/>
      <c r="CD802" s="180"/>
      <c r="CE802" s="180"/>
      <c r="CF802" s="180"/>
      <c r="CG802" s="180"/>
      <c r="CH802" s="180"/>
      <c r="CI802" s="180"/>
      <c r="CJ802" s="180"/>
      <c r="CK802" s="180"/>
      <c r="CL802" s="180"/>
      <c r="CM802" s="180"/>
      <c r="CN802" s="180"/>
      <c r="CO802" s="180"/>
      <c r="CP802" s="180"/>
      <c r="CQ802" s="180"/>
      <c r="CR802" s="186"/>
      <c r="CS802" s="186"/>
    </row>
    <row r="803">
      <c r="A803" s="186"/>
      <c r="B803" s="186"/>
      <c r="C803" s="347"/>
      <c r="D803" s="180"/>
      <c r="E803" s="186"/>
      <c r="F803" s="180"/>
      <c r="G803" s="180"/>
      <c r="H803" s="180"/>
      <c r="I803" s="180"/>
      <c r="J803" s="180"/>
      <c r="K803" s="180"/>
      <c r="L803" s="180"/>
      <c r="M803" s="180"/>
      <c r="N803" s="180"/>
      <c r="O803" s="180"/>
      <c r="P803" s="180"/>
      <c r="Q803" s="180"/>
      <c r="R803" s="180"/>
      <c r="S803" s="180"/>
      <c r="T803" s="180"/>
      <c r="U803" s="180"/>
      <c r="V803" s="180"/>
      <c r="W803" s="180"/>
      <c r="X803" s="180"/>
      <c r="Y803" s="180"/>
      <c r="Z803" s="180"/>
      <c r="AA803" s="180"/>
      <c r="AB803" s="180"/>
      <c r="AC803" s="180"/>
      <c r="AD803" s="180"/>
      <c r="AE803" s="180"/>
      <c r="AF803" s="180"/>
      <c r="AG803" s="180"/>
      <c r="AH803" s="180"/>
      <c r="AI803" s="180"/>
      <c r="AJ803" s="180"/>
      <c r="AK803" s="180"/>
      <c r="AL803" s="180"/>
      <c r="AM803" s="180"/>
      <c r="AN803" s="180"/>
      <c r="AO803" s="180"/>
      <c r="AP803" s="180"/>
      <c r="AQ803" s="180"/>
      <c r="AR803" s="180"/>
      <c r="AS803" s="180"/>
      <c r="AT803" s="180"/>
      <c r="AU803" s="180"/>
      <c r="AV803" s="180"/>
      <c r="AW803" s="180"/>
      <c r="AX803" s="180"/>
      <c r="AY803" s="180"/>
      <c r="AZ803" s="180"/>
      <c r="BA803" s="180"/>
      <c r="BB803" s="180"/>
      <c r="BC803" s="180"/>
      <c r="BD803" s="180"/>
      <c r="BE803" s="180"/>
      <c r="BF803" s="180"/>
      <c r="BG803" s="180"/>
      <c r="BH803" s="180"/>
      <c r="BI803" s="180"/>
      <c r="BJ803" s="180"/>
      <c r="BK803" s="180"/>
      <c r="BL803" s="180"/>
      <c r="BM803" s="180"/>
      <c r="BN803" s="180"/>
      <c r="BO803" s="180"/>
      <c r="BP803" s="180"/>
      <c r="BQ803" s="180"/>
      <c r="BR803" s="180"/>
      <c r="BS803" s="180"/>
      <c r="BT803" s="180"/>
      <c r="BU803" s="180"/>
      <c r="BV803" s="180"/>
      <c r="BW803" s="180"/>
      <c r="BX803" s="180"/>
      <c r="BY803" s="180"/>
      <c r="BZ803" s="180"/>
      <c r="CA803" s="180"/>
      <c r="CB803" s="180"/>
      <c r="CC803" s="180"/>
      <c r="CD803" s="180"/>
      <c r="CE803" s="180"/>
      <c r="CF803" s="180"/>
      <c r="CG803" s="180"/>
      <c r="CH803" s="180"/>
      <c r="CI803" s="180"/>
      <c r="CJ803" s="180"/>
      <c r="CK803" s="180"/>
      <c r="CL803" s="180"/>
      <c r="CM803" s="180"/>
      <c r="CN803" s="180"/>
      <c r="CO803" s="180"/>
      <c r="CP803" s="180"/>
      <c r="CQ803" s="180"/>
      <c r="CR803" s="186"/>
      <c r="CS803" s="186"/>
    </row>
    <row r="804">
      <c r="A804" s="186"/>
      <c r="B804" s="186"/>
      <c r="C804" s="347"/>
      <c r="D804" s="180"/>
      <c r="E804" s="186"/>
      <c r="F804" s="180"/>
      <c r="G804" s="180"/>
      <c r="H804" s="180"/>
      <c r="I804" s="180"/>
      <c r="J804" s="180"/>
      <c r="K804" s="180"/>
      <c r="L804" s="180"/>
      <c r="M804" s="180"/>
      <c r="N804" s="180"/>
      <c r="O804" s="180"/>
      <c r="P804" s="180"/>
      <c r="Q804" s="180"/>
      <c r="R804" s="180"/>
      <c r="S804" s="180"/>
      <c r="T804" s="180"/>
      <c r="U804" s="180"/>
      <c r="V804" s="180"/>
      <c r="W804" s="180"/>
      <c r="X804" s="180"/>
      <c r="Y804" s="180"/>
      <c r="Z804" s="180"/>
      <c r="AA804" s="180"/>
      <c r="AB804" s="180"/>
      <c r="AC804" s="180"/>
      <c r="AD804" s="180"/>
      <c r="AE804" s="180"/>
      <c r="AF804" s="180"/>
      <c r="AG804" s="180"/>
      <c r="AH804" s="180"/>
      <c r="AI804" s="180"/>
      <c r="AJ804" s="180"/>
      <c r="AK804" s="180"/>
      <c r="AL804" s="180"/>
      <c r="AM804" s="180"/>
      <c r="AN804" s="180"/>
      <c r="AO804" s="180"/>
      <c r="AP804" s="180"/>
      <c r="AQ804" s="180"/>
      <c r="AR804" s="180"/>
      <c r="AS804" s="180"/>
      <c r="AT804" s="180"/>
      <c r="AU804" s="180"/>
      <c r="AV804" s="180"/>
      <c r="AW804" s="180"/>
      <c r="AX804" s="180"/>
      <c r="AY804" s="180"/>
      <c r="AZ804" s="180"/>
      <c r="BA804" s="180"/>
      <c r="BB804" s="180"/>
      <c r="BC804" s="180"/>
      <c r="BD804" s="180"/>
      <c r="BE804" s="180"/>
      <c r="BF804" s="180"/>
      <c r="BG804" s="180"/>
      <c r="BH804" s="180"/>
      <c r="BI804" s="180"/>
      <c r="BJ804" s="180"/>
      <c r="BK804" s="180"/>
      <c r="BL804" s="180"/>
      <c r="BM804" s="180"/>
      <c r="BN804" s="180"/>
      <c r="BO804" s="180"/>
      <c r="BP804" s="180"/>
      <c r="BQ804" s="180"/>
      <c r="BR804" s="180"/>
      <c r="BS804" s="180"/>
      <c r="BT804" s="180"/>
      <c r="BU804" s="180"/>
      <c r="BV804" s="180"/>
      <c r="BW804" s="180"/>
      <c r="BX804" s="180"/>
      <c r="BY804" s="180"/>
      <c r="BZ804" s="180"/>
      <c r="CA804" s="180"/>
      <c r="CB804" s="180"/>
      <c r="CC804" s="180"/>
      <c r="CD804" s="180"/>
      <c r="CE804" s="180"/>
      <c r="CF804" s="180"/>
      <c r="CG804" s="180"/>
      <c r="CH804" s="180"/>
      <c r="CI804" s="180"/>
      <c r="CJ804" s="180"/>
      <c r="CK804" s="180"/>
      <c r="CL804" s="180"/>
      <c r="CM804" s="180"/>
      <c r="CN804" s="180"/>
      <c r="CO804" s="180"/>
      <c r="CP804" s="180"/>
      <c r="CQ804" s="180"/>
      <c r="CR804" s="186"/>
      <c r="CS804" s="186"/>
    </row>
    <row r="805">
      <c r="A805" s="186"/>
      <c r="B805" s="186"/>
      <c r="C805" s="347"/>
      <c r="D805" s="180"/>
      <c r="E805" s="186"/>
      <c r="F805" s="180"/>
      <c r="G805" s="180"/>
      <c r="H805" s="180"/>
      <c r="I805" s="180"/>
      <c r="J805" s="180"/>
      <c r="K805" s="180"/>
      <c r="L805" s="180"/>
      <c r="M805" s="180"/>
      <c r="N805" s="180"/>
      <c r="O805" s="180"/>
      <c r="P805" s="180"/>
      <c r="Q805" s="180"/>
      <c r="R805" s="180"/>
      <c r="S805" s="180"/>
      <c r="T805" s="180"/>
      <c r="U805" s="180"/>
      <c r="V805" s="180"/>
      <c r="W805" s="180"/>
      <c r="X805" s="180"/>
      <c r="Y805" s="180"/>
      <c r="Z805" s="180"/>
      <c r="AA805" s="180"/>
      <c r="AB805" s="180"/>
      <c r="AC805" s="180"/>
      <c r="AD805" s="180"/>
      <c r="AE805" s="180"/>
      <c r="AF805" s="180"/>
      <c r="AG805" s="180"/>
      <c r="AH805" s="180"/>
      <c r="AI805" s="180"/>
      <c r="AJ805" s="180"/>
      <c r="AK805" s="180"/>
      <c r="AL805" s="180"/>
      <c r="AM805" s="180"/>
      <c r="AN805" s="180"/>
      <c r="AO805" s="180"/>
      <c r="AP805" s="180"/>
      <c r="AQ805" s="180"/>
      <c r="AR805" s="180"/>
      <c r="AS805" s="180"/>
      <c r="AT805" s="180"/>
      <c r="AU805" s="180"/>
      <c r="AV805" s="180"/>
      <c r="AW805" s="180"/>
      <c r="AX805" s="180"/>
      <c r="AY805" s="180"/>
      <c r="AZ805" s="180"/>
      <c r="BA805" s="180"/>
      <c r="BB805" s="180"/>
      <c r="BC805" s="180"/>
      <c r="BD805" s="180"/>
      <c r="BE805" s="180"/>
      <c r="BF805" s="180"/>
      <c r="BG805" s="180"/>
      <c r="BH805" s="180"/>
      <c r="BI805" s="180"/>
      <c r="BJ805" s="180"/>
      <c r="BK805" s="180"/>
      <c r="BL805" s="180"/>
      <c r="BM805" s="180"/>
      <c r="BN805" s="180"/>
      <c r="BO805" s="180"/>
      <c r="BP805" s="180"/>
      <c r="BQ805" s="180"/>
      <c r="BR805" s="180"/>
      <c r="BS805" s="180"/>
      <c r="BT805" s="180"/>
      <c r="BU805" s="180"/>
      <c r="BV805" s="180"/>
      <c r="BW805" s="180"/>
      <c r="BX805" s="180"/>
      <c r="BY805" s="180"/>
      <c r="BZ805" s="180"/>
      <c r="CA805" s="180"/>
      <c r="CB805" s="180"/>
      <c r="CC805" s="180"/>
      <c r="CD805" s="180"/>
      <c r="CE805" s="180"/>
      <c r="CF805" s="180"/>
      <c r="CG805" s="180"/>
      <c r="CH805" s="180"/>
      <c r="CI805" s="180"/>
      <c r="CJ805" s="180"/>
      <c r="CK805" s="180"/>
      <c r="CL805" s="180"/>
      <c r="CM805" s="180"/>
      <c r="CN805" s="180"/>
      <c r="CO805" s="180"/>
      <c r="CP805" s="180"/>
      <c r="CQ805" s="180"/>
      <c r="CR805" s="186"/>
      <c r="CS805" s="186"/>
    </row>
    <row r="806">
      <c r="A806" s="186"/>
      <c r="B806" s="186"/>
      <c r="C806" s="347"/>
      <c r="D806" s="180"/>
      <c r="E806" s="186"/>
      <c r="F806" s="180"/>
      <c r="G806" s="180"/>
      <c r="H806" s="180"/>
      <c r="I806" s="180"/>
      <c r="J806" s="180"/>
      <c r="K806" s="180"/>
      <c r="L806" s="180"/>
      <c r="M806" s="180"/>
      <c r="N806" s="180"/>
      <c r="O806" s="180"/>
      <c r="P806" s="180"/>
      <c r="Q806" s="180"/>
      <c r="R806" s="180"/>
      <c r="S806" s="180"/>
      <c r="T806" s="180"/>
      <c r="U806" s="180"/>
      <c r="V806" s="180"/>
      <c r="W806" s="180"/>
      <c r="X806" s="180"/>
      <c r="Y806" s="180"/>
      <c r="Z806" s="180"/>
      <c r="AA806" s="180"/>
      <c r="AB806" s="180"/>
      <c r="AC806" s="180"/>
      <c r="AD806" s="180"/>
      <c r="AE806" s="180"/>
      <c r="AF806" s="180"/>
      <c r="AG806" s="180"/>
      <c r="AH806" s="180"/>
      <c r="AI806" s="180"/>
      <c r="AJ806" s="180"/>
      <c r="AK806" s="180"/>
      <c r="AL806" s="180"/>
      <c r="AM806" s="180"/>
      <c r="AN806" s="180"/>
      <c r="AO806" s="180"/>
      <c r="AP806" s="180"/>
      <c r="AQ806" s="180"/>
      <c r="AR806" s="180"/>
      <c r="AS806" s="180"/>
      <c r="AT806" s="180"/>
      <c r="AU806" s="180"/>
      <c r="AV806" s="180"/>
      <c r="AW806" s="180"/>
      <c r="AX806" s="180"/>
      <c r="AY806" s="180"/>
      <c r="AZ806" s="180"/>
      <c r="BA806" s="180"/>
      <c r="BB806" s="180"/>
      <c r="BC806" s="180"/>
      <c r="BD806" s="180"/>
      <c r="BE806" s="180"/>
      <c r="BF806" s="180"/>
      <c r="BG806" s="180"/>
      <c r="BH806" s="180"/>
      <c r="BI806" s="180"/>
      <c r="BJ806" s="180"/>
      <c r="BK806" s="180"/>
      <c r="BL806" s="180"/>
      <c r="BM806" s="180"/>
      <c r="BN806" s="180"/>
      <c r="BO806" s="180"/>
      <c r="BP806" s="180"/>
      <c r="BQ806" s="180"/>
      <c r="BR806" s="180"/>
      <c r="BS806" s="180"/>
      <c r="BT806" s="180"/>
      <c r="BU806" s="180"/>
      <c r="BV806" s="180"/>
      <c r="BW806" s="180"/>
      <c r="BX806" s="180"/>
      <c r="BY806" s="180"/>
      <c r="BZ806" s="180"/>
      <c r="CA806" s="180"/>
      <c r="CB806" s="180"/>
      <c r="CC806" s="180"/>
      <c r="CD806" s="180"/>
      <c r="CE806" s="180"/>
      <c r="CF806" s="180"/>
      <c r="CG806" s="180"/>
      <c r="CH806" s="180"/>
      <c r="CI806" s="180"/>
      <c r="CJ806" s="180"/>
      <c r="CK806" s="180"/>
      <c r="CL806" s="180"/>
      <c r="CM806" s="180"/>
      <c r="CN806" s="180"/>
      <c r="CO806" s="180"/>
      <c r="CP806" s="180"/>
      <c r="CQ806" s="180"/>
      <c r="CR806" s="186"/>
      <c r="CS806" s="186"/>
    </row>
    <row r="807">
      <c r="A807" s="186"/>
      <c r="B807" s="186"/>
      <c r="C807" s="347"/>
      <c r="D807" s="180"/>
      <c r="E807" s="186"/>
      <c r="F807" s="180"/>
      <c r="G807" s="180"/>
      <c r="H807" s="180"/>
      <c r="I807" s="180"/>
      <c r="J807" s="180"/>
      <c r="K807" s="180"/>
      <c r="L807" s="180"/>
      <c r="M807" s="180"/>
      <c r="N807" s="180"/>
      <c r="O807" s="180"/>
      <c r="P807" s="180"/>
      <c r="Q807" s="180"/>
      <c r="R807" s="180"/>
      <c r="S807" s="180"/>
      <c r="T807" s="180"/>
      <c r="U807" s="180"/>
      <c r="V807" s="180"/>
      <c r="W807" s="180"/>
      <c r="X807" s="180"/>
      <c r="Y807" s="180"/>
      <c r="Z807" s="180"/>
      <c r="AA807" s="180"/>
      <c r="AB807" s="180"/>
      <c r="AC807" s="180"/>
      <c r="AD807" s="180"/>
      <c r="AE807" s="180"/>
      <c r="AF807" s="180"/>
      <c r="AG807" s="180"/>
      <c r="AH807" s="180"/>
      <c r="AI807" s="180"/>
      <c r="AJ807" s="180"/>
      <c r="AK807" s="180"/>
      <c r="AL807" s="180"/>
      <c r="AM807" s="180"/>
      <c r="AN807" s="180"/>
      <c r="AO807" s="180"/>
      <c r="AP807" s="180"/>
      <c r="AQ807" s="180"/>
      <c r="AR807" s="180"/>
      <c r="AS807" s="180"/>
      <c r="AT807" s="180"/>
      <c r="AU807" s="180"/>
      <c r="AV807" s="180"/>
      <c r="AW807" s="180"/>
      <c r="AX807" s="180"/>
      <c r="AY807" s="180"/>
      <c r="AZ807" s="180"/>
      <c r="BA807" s="180"/>
      <c r="BB807" s="180"/>
      <c r="BC807" s="180"/>
      <c r="BD807" s="180"/>
      <c r="BE807" s="180"/>
      <c r="BF807" s="180"/>
      <c r="BG807" s="180"/>
      <c r="BH807" s="180"/>
      <c r="BI807" s="180"/>
      <c r="BJ807" s="180"/>
      <c r="BK807" s="180"/>
      <c r="BL807" s="180"/>
      <c r="BM807" s="180"/>
      <c r="BN807" s="180"/>
      <c r="BO807" s="180"/>
      <c r="BP807" s="180"/>
      <c r="BQ807" s="180"/>
      <c r="BR807" s="180"/>
      <c r="BS807" s="180"/>
      <c r="BT807" s="180"/>
      <c r="BU807" s="180"/>
      <c r="BV807" s="180"/>
      <c r="BW807" s="180"/>
      <c r="BX807" s="180"/>
      <c r="BY807" s="180"/>
      <c r="BZ807" s="180"/>
      <c r="CA807" s="180"/>
      <c r="CB807" s="180"/>
      <c r="CC807" s="180"/>
      <c r="CD807" s="180"/>
      <c r="CE807" s="180"/>
      <c r="CF807" s="180"/>
      <c r="CG807" s="180"/>
      <c r="CH807" s="180"/>
      <c r="CI807" s="180"/>
      <c r="CJ807" s="180"/>
      <c r="CK807" s="180"/>
      <c r="CL807" s="180"/>
      <c r="CM807" s="180"/>
      <c r="CN807" s="180"/>
      <c r="CO807" s="180"/>
      <c r="CP807" s="180"/>
      <c r="CQ807" s="180"/>
      <c r="CR807" s="186"/>
      <c r="CS807" s="186"/>
    </row>
    <row r="808">
      <c r="A808" s="186"/>
      <c r="B808" s="186"/>
      <c r="C808" s="347"/>
      <c r="D808" s="180"/>
      <c r="E808" s="186"/>
      <c r="F808" s="180"/>
      <c r="G808" s="180"/>
      <c r="H808" s="180"/>
      <c r="I808" s="180"/>
      <c r="J808" s="180"/>
      <c r="K808" s="180"/>
      <c r="L808" s="180"/>
      <c r="M808" s="180"/>
      <c r="N808" s="180"/>
      <c r="O808" s="180"/>
      <c r="P808" s="180"/>
      <c r="Q808" s="180"/>
      <c r="R808" s="180"/>
      <c r="S808" s="180"/>
      <c r="T808" s="180"/>
      <c r="U808" s="180"/>
      <c r="V808" s="180"/>
      <c r="W808" s="180"/>
      <c r="X808" s="180"/>
      <c r="Y808" s="180"/>
      <c r="Z808" s="180"/>
      <c r="AA808" s="180"/>
      <c r="AB808" s="180"/>
      <c r="AC808" s="180"/>
      <c r="AD808" s="180"/>
      <c r="AE808" s="180"/>
      <c r="AF808" s="180"/>
      <c r="AG808" s="180"/>
      <c r="AH808" s="180"/>
      <c r="AI808" s="180"/>
      <c r="AJ808" s="180"/>
      <c r="AK808" s="180"/>
      <c r="AL808" s="180"/>
      <c r="AM808" s="180"/>
      <c r="AN808" s="180"/>
      <c r="AO808" s="180"/>
      <c r="AP808" s="180"/>
      <c r="AQ808" s="180"/>
      <c r="AR808" s="180"/>
      <c r="AS808" s="180"/>
      <c r="AT808" s="180"/>
      <c r="AU808" s="180"/>
      <c r="AV808" s="180"/>
      <c r="AW808" s="180"/>
      <c r="AX808" s="180"/>
      <c r="AY808" s="180"/>
      <c r="AZ808" s="180"/>
      <c r="BA808" s="180"/>
      <c r="BB808" s="180"/>
      <c r="BC808" s="180"/>
      <c r="BD808" s="180"/>
      <c r="BE808" s="180"/>
      <c r="BF808" s="180"/>
      <c r="BG808" s="180"/>
      <c r="BH808" s="180"/>
      <c r="BI808" s="180"/>
      <c r="BJ808" s="180"/>
      <c r="BK808" s="180"/>
      <c r="BL808" s="180"/>
      <c r="BM808" s="180"/>
      <c r="BN808" s="180"/>
      <c r="BO808" s="180"/>
      <c r="BP808" s="180"/>
      <c r="BQ808" s="180"/>
      <c r="BR808" s="180"/>
      <c r="BS808" s="180"/>
      <c r="BT808" s="180"/>
      <c r="BU808" s="180"/>
      <c r="BV808" s="180"/>
      <c r="BW808" s="180"/>
      <c r="BX808" s="180"/>
      <c r="BY808" s="180"/>
      <c r="BZ808" s="180"/>
      <c r="CA808" s="180"/>
      <c r="CB808" s="180"/>
      <c r="CC808" s="180"/>
      <c r="CD808" s="180"/>
      <c r="CE808" s="180"/>
      <c r="CF808" s="180"/>
      <c r="CG808" s="180"/>
      <c r="CH808" s="180"/>
      <c r="CI808" s="180"/>
      <c r="CJ808" s="180"/>
      <c r="CK808" s="180"/>
      <c r="CL808" s="180"/>
      <c r="CM808" s="180"/>
      <c r="CN808" s="180"/>
      <c r="CO808" s="180"/>
      <c r="CP808" s="180"/>
      <c r="CQ808" s="180"/>
      <c r="CR808" s="186"/>
      <c r="CS808" s="186"/>
    </row>
    <row r="809">
      <c r="A809" s="186"/>
      <c r="B809" s="186"/>
      <c r="C809" s="347"/>
      <c r="D809" s="180"/>
      <c r="E809" s="186"/>
      <c r="F809" s="180"/>
      <c r="G809" s="180"/>
      <c r="H809" s="180"/>
      <c r="I809" s="180"/>
      <c r="J809" s="180"/>
      <c r="K809" s="180"/>
      <c r="L809" s="180"/>
      <c r="M809" s="180"/>
      <c r="N809" s="180"/>
      <c r="O809" s="180"/>
      <c r="P809" s="180"/>
      <c r="Q809" s="180"/>
      <c r="R809" s="180"/>
      <c r="S809" s="180"/>
      <c r="T809" s="180"/>
      <c r="U809" s="180"/>
      <c r="V809" s="180"/>
      <c r="W809" s="180"/>
      <c r="X809" s="180"/>
      <c r="Y809" s="180"/>
      <c r="Z809" s="180"/>
      <c r="AA809" s="180"/>
      <c r="AB809" s="180"/>
      <c r="AC809" s="180"/>
      <c r="AD809" s="180"/>
      <c r="AE809" s="180"/>
      <c r="AF809" s="180"/>
      <c r="AG809" s="180"/>
      <c r="AH809" s="180"/>
      <c r="AI809" s="180"/>
      <c r="AJ809" s="180"/>
      <c r="AK809" s="180"/>
      <c r="AL809" s="180"/>
      <c r="AM809" s="180"/>
      <c r="AN809" s="180"/>
      <c r="AO809" s="180"/>
      <c r="AP809" s="180"/>
      <c r="AQ809" s="180"/>
      <c r="AR809" s="180"/>
      <c r="AS809" s="180"/>
      <c r="AT809" s="180"/>
      <c r="AU809" s="180"/>
      <c r="AV809" s="180"/>
      <c r="AW809" s="180"/>
      <c r="AX809" s="180"/>
      <c r="AY809" s="180"/>
      <c r="AZ809" s="180"/>
      <c r="BA809" s="180"/>
      <c r="BB809" s="180"/>
      <c r="BC809" s="180"/>
      <c r="BD809" s="180"/>
      <c r="BE809" s="180"/>
      <c r="BF809" s="180"/>
      <c r="BG809" s="180"/>
      <c r="BH809" s="180"/>
      <c r="BI809" s="180"/>
      <c r="BJ809" s="180"/>
      <c r="BK809" s="180"/>
      <c r="BL809" s="180"/>
      <c r="BM809" s="180"/>
      <c r="BN809" s="180"/>
      <c r="BO809" s="180"/>
      <c r="BP809" s="180"/>
      <c r="BQ809" s="180"/>
      <c r="BR809" s="180"/>
      <c r="BS809" s="180"/>
      <c r="BT809" s="180"/>
      <c r="BU809" s="180"/>
      <c r="BV809" s="180"/>
      <c r="BW809" s="180"/>
      <c r="BX809" s="180"/>
      <c r="BY809" s="180"/>
      <c r="BZ809" s="180"/>
      <c r="CA809" s="180"/>
      <c r="CB809" s="180"/>
      <c r="CC809" s="180"/>
      <c r="CD809" s="180"/>
      <c r="CE809" s="180"/>
      <c r="CF809" s="180"/>
      <c r="CG809" s="180"/>
      <c r="CH809" s="180"/>
      <c r="CI809" s="180"/>
      <c r="CJ809" s="180"/>
      <c r="CK809" s="180"/>
      <c r="CL809" s="180"/>
      <c r="CM809" s="180"/>
      <c r="CN809" s="180"/>
      <c r="CO809" s="180"/>
      <c r="CP809" s="180"/>
      <c r="CQ809" s="180"/>
      <c r="CR809" s="186"/>
      <c r="CS809" s="186"/>
    </row>
    <row r="810">
      <c r="A810" s="186"/>
      <c r="B810" s="186"/>
      <c r="C810" s="347"/>
      <c r="D810" s="180"/>
      <c r="E810" s="186"/>
      <c r="F810" s="180"/>
      <c r="G810" s="180"/>
      <c r="H810" s="180"/>
      <c r="I810" s="180"/>
      <c r="J810" s="180"/>
      <c r="K810" s="180"/>
      <c r="L810" s="180"/>
      <c r="M810" s="180"/>
      <c r="N810" s="180"/>
      <c r="O810" s="180"/>
      <c r="P810" s="180"/>
      <c r="Q810" s="180"/>
      <c r="R810" s="180"/>
      <c r="S810" s="180"/>
      <c r="T810" s="180"/>
      <c r="U810" s="180"/>
      <c r="V810" s="180"/>
      <c r="W810" s="180"/>
      <c r="X810" s="180"/>
      <c r="Y810" s="180"/>
      <c r="Z810" s="180"/>
      <c r="AA810" s="180"/>
      <c r="AB810" s="180"/>
      <c r="AC810" s="180"/>
      <c r="AD810" s="180"/>
      <c r="AE810" s="180"/>
      <c r="AF810" s="180"/>
      <c r="AG810" s="180"/>
      <c r="AH810" s="180"/>
      <c r="AI810" s="180"/>
      <c r="AJ810" s="180"/>
      <c r="AK810" s="180"/>
      <c r="AL810" s="180"/>
      <c r="AM810" s="180"/>
      <c r="AN810" s="180"/>
      <c r="AO810" s="180"/>
      <c r="AP810" s="180"/>
      <c r="AQ810" s="180"/>
      <c r="AR810" s="180"/>
      <c r="AS810" s="180"/>
      <c r="AT810" s="180"/>
      <c r="AU810" s="180"/>
      <c r="AV810" s="180"/>
      <c r="AW810" s="180"/>
      <c r="AX810" s="180"/>
      <c r="AY810" s="180"/>
      <c r="AZ810" s="180"/>
      <c r="BA810" s="180"/>
      <c r="BB810" s="180"/>
      <c r="BC810" s="180"/>
      <c r="BD810" s="180"/>
      <c r="BE810" s="180"/>
      <c r="BF810" s="180"/>
      <c r="BG810" s="180"/>
      <c r="BH810" s="180"/>
      <c r="BI810" s="180"/>
      <c r="BJ810" s="180"/>
      <c r="BK810" s="180"/>
      <c r="BL810" s="180"/>
      <c r="BM810" s="180"/>
      <c r="BN810" s="180"/>
      <c r="BO810" s="180"/>
      <c r="BP810" s="180"/>
      <c r="BQ810" s="180"/>
      <c r="BR810" s="180"/>
      <c r="BS810" s="180"/>
      <c r="BT810" s="180"/>
      <c r="BU810" s="180"/>
      <c r="BV810" s="180"/>
      <c r="BW810" s="180"/>
      <c r="BX810" s="180"/>
      <c r="BY810" s="180"/>
      <c r="BZ810" s="180"/>
      <c r="CA810" s="180"/>
      <c r="CB810" s="180"/>
      <c r="CC810" s="180"/>
      <c r="CD810" s="180"/>
      <c r="CE810" s="180"/>
      <c r="CF810" s="180"/>
      <c r="CG810" s="180"/>
      <c r="CH810" s="180"/>
      <c r="CI810" s="180"/>
      <c r="CJ810" s="180"/>
      <c r="CK810" s="180"/>
      <c r="CL810" s="180"/>
      <c r="CM810" s="180"/>
      <c r="CN810" s="180"/>
      <c r="CO810" s="180"/>
      <c r="CP810" s="180"/>
      <c r="CQ810" s="180"/>
      <c r="CR810" s="186"/>
      <c r="CS810" s="186"/>
    </row>
    <row r="811">
      <c r="A811" s="186"/>
      <c r="B811" s="186"/>
      <c r="C811" s="347"/>
      <c r="D811" s="180"/>
      <c r="E811" s="186"/>
      <c r="F811" s="180"/>
      <c r="G811" s="180"/>
      <c r="H811" s="180"/>
      <c r="I811" s="180"/>
      <c r="J811" s="180"/>
      <c r="K811" s="180"/>
      <c r="L811" s="180"/>
      <c r="M811" s="180"/>
      <c r="N811" s="180"/>
      <c r="O811" s="180"/>
      <c r="P811" s="180"/>
      <c r="Q811" s="180"/>
      <c r="R811" s="180"/>
      <c r="S811" s="180"/>
      <c r="T811" s="180"/>
      <c r="U811" s="180"/>
      <c r="V811" s="180"/>
      <c r="W811" s="180"/>
      <c r="X811" s="180"/>
      <c r="Y811" s="180"/>
      <c r="Z811" s="180"/>
      <c r="AA811" s="180"/>
      <c r="AB811" s="180"/>
      <c r="AC811" s="180"/>
      <c r="AD811" s="180"/>
      <c r="AE811" s="180"/>
      <c r="AF811" s="180"/>
      <c r="AG811" s="180"/>
      <c r="AH811" s="180"/>
      <c r="AI811" s="180"/>
      <c r="AJ811" s="180"/>
      <c r="AK811" s="180"/>
      <c r="AL811" s="180"/>
      <c r="AM811" s="180"/>
      <c r="AN811" s="180"/>
      <c r="AO811" s="180"/>
      <c r="AP811" s="180"/>
      <c r="AQ811" s="180"/>
      <c r="AR811" s="180"/>
      <c r="AS811" s="180"/>
      <c r="AT811" s="180"/>
      <c r="AU811" s="180"/>
      <c r="AV811" s="180"/>
      <c r="AW811" s="180"/>
      <c r="AX811" s="180"/>
      <c r="AY811" s="180"/>
      <c r="AZ811" s="180"/>
      <c r="BA811" s="180"/>
      <c r="BB811" s="180"/>
      <c r="BC811" s="180"/>
      <c r="BD811" s="180"/>
      <c r="BE811" s="180"/>
      <c r="BF811" s="180"/>
      <c r="BG811" s="180"/>
      <c r="BH811" s="180"/>
      <c r="BI811" s="180"/>
      <c r="BJ811" s="180"/>
      <c r="BK811" s="180"/>
      <c r="BL811" s="180"/>
      <c r="BM811" s="180"/>
      <c r="BN811" s="180"/>
      <c r="BO811" s="180"/>
      <c r="BP811" s="180"/>
      <c r="BQ811" s="180"/>
      <c r="BR811" s="180"/>
      <c r="BS811" s="180"/>
      <c r="BT811" s="180"/>
      <c r="BU811" s="180"/>
      <c r="BV811" s="180"/>
      <c r="BW811" s="180"/>
      <c r="BX811" s="180"/>
      <c r="BY811" s="180"/>
      <c r="BZ811" s="180"/>
      <c r="CA811" s="180"/>
      <c r="CB811" s="180"/>
      <c r="CC811" s="180"/>
      <c r="CD811" s="180"/>
      <c r="CE811" s="180"/>
      <c r="CF811" s="180"/>
      <c r="CG811" s="180"/>
      <c r="CH811" s="180"/>
      <c r="CI811" s="180"/>
      <c r="CJ811" s="180"/>
      <c r="CK811" s="180"/>
      <c r="CL811" s="180"/>
      <c r="CM811" s="180"/>
      <c r="CN811" s="180"/>
      <c r="CO811" s="180"/>
      <c r="CP811" s="180"/>
      <c r="CQ811" s="180"/>
      <c r="CR811" s="186"/>
      <c r="CS811" s="186"/>
    </row>
    <row r="812">
      <c r="A812" s="186"/>
      <c r="B812" s="186"/>
      <c r="C812" s="347"/>
      <c r="D812" s="180"/>
      <c r="E812" s="186"/>
      <c r="F812" s="180"/>
      <c r="G812" s="180"/>
      <c r="H812" s="180"/>
      <c r="I812" s="180"/>
      <c r="J812" s="180"/>
      <c r="K812" s="180"/>
      <c r="L812" s="180"/>
      <c r="M812" s="180"/>
      <c r="N812" s="180"/>
      <c r="O812" s="180"/>
      <c r="P812" s="180"/>
      <c r="Q812" s="180"/>
      <c r="R812" s="180"/>
      <c r="S812" s="180"/>
      <c r="T812" s="180"/>
      <c r="U812" s="180"/>
      <c r="V812" s="180"/>
      <c r="W812" s="180"/>
      <c r="X812" s="180"/>
      <c r="Y812" s="180"/>
      <c r="Z812" s="180"/>
      <c r="AA812" s="180"/>
      <c r="AB812" s="180"/>
      <c r="AC812" s="180"/>
      <c r="AD812" s="180"/>
      <c r="AE812" s="180"/>
      <c r="AF812" s="180"/>
      <c r="AG812" s="180"/>
      <c r="AH812" s="180"/>
      <c r="AI812" s="180"/>
      <c r="AJ812" s="180"/>
      <c r="AK812" s="180"/>
      <c r="AL812" s="180"/>
      <c r="AM812" s="180"/>
      <c r="AN812" s="180"/>
      <c r="AO812" s="180"/>
      <c r="AP812" s="180"/>
      <c r="AQ812" s="180"/>
      <c r="AR812" s="180"/>
      <c r="AS812" s="180"/>
      <c r="AT812" s="180"/>
      <c r="AU812" s="180"/>
      <c r="AV812" s="180"/>
      <c r="AW812" s="180"/>
      <c r="AX812" s="180"/>
      <c r="AY812" s="180"/>
      <c r="AZ812" s="180"/>
      <c r="BA812" s="180"/>
      <c r="BB812" s="180"/>
      <c r="BC812" s="180"/>
      <c r="BD812" s="180"/>
      <c r="BE812" s="180"/>
      <c r="BF812" s="180"/>
      <c r="BG812" s="180"/>
      <c r="BH812" s="180"/>
      <c r="BI812" s="180"/>
      <c r="BJ812" s="180"/>
      <c r="BK812" s="180"/>
      <c r="BL812" s="180"/>
      <c r="BM812" s="180"/>
      <c r="BN812" s="180"/>
      <c r="BO812" s="180"/>
      <c r="BP812" s="180"/>
      <c r="BQ812" s="180"/>
      <c r="BR812" s="180"/>
      <c r="BS812" s="180"/>
      <c r="BT812" s="180"/>
      <c r="BU812" s="180"/>
      <c r="BV812" s="180"/>
      <c r="BW812" s="180"/>
      <c r="BX812" s="180"/>
      <c r="BY812" s="180"/>
      <c r="BZ812" s="180"/>
      <c r="CA812" s="180"/>
      <c r="CB812" s="180"/>
      <c r="CC812" s="180"/>
      <c r="CD812" s="180"/>
      <c r="CE812" s="180"/>
      <c r="CF812" s="180"/>
      <c r="CG812" s="180"/>
      <c r="CH812" s="180"/>
      <c r="CI812" s="180"/>
      <c r="CJ812" s="180"/>
      <c r="CK812" s="180"/>
      <c r="CL812" s="180"/>
      <c r="CM812" s="180"/>
      <c r="CN812" s="180"/>
      <c r="CO812" s="180"/>
      <c r="CP812" s="180"/>
      <c r="CQ812" s="180"/>
      <c r="CR812" s="186"/>
      <c r="CS812" s="186"/>
    </row>
    <row r="813">
      <c r="A813" s="186"/>
      <c r="B813" s="186"/>
      <c r="C813" s="347"/>
      <c r="D813" s="180"/>
      <c r="E813" s="186"/>
      <c r="F813" s="180"/>
      <c r="G813" s="180"/>
      <c r="H813" s="180"/>
      <c r="I813" s="180"/>
      <c r="J813" s="180"/>
      <c r="K813" s="180"/>
      <c r="L813" s="180"/>
      <c r="M813" s="180"/>
      <c r="N813" s="180"/>
      <c r="O813" s="180"/>
      <c r="P813" s="180"/>
      <c r="Q813" s="180"/>
      <c r="R813" s="180"/>
      <c r="S813" s="180"/>
      <c r="T813" s="180"/>
      <c r="U813" s="180"/>
      <c r="V813" s="180"/>
      <c r="W813" s="180"/>
      <c r="X813" s="180"/>
      <c r="Y813" s="180"/>
      <c r="Z813" s="180"/>
      <c r="AA813" s="180"/>
      <c r="AB813" s="180"/>
      <c r="AC813" s="180"/>
      <c r="AD813" s="180"/>
      <c r="AE813" s="180"/>
      <c r="AF813" s="180"/>
      <c r="AG813" s="180"/>
      <c r="AH813" s="180"/>
      <c r="AI813" s="180"/>
      <c r="AJ813" s="180"/>
      <c r="AK813" s="180"/>
      <c r="AL813" s="180"/>
      <c r="AM813" s="180"/>
      <c r="AN813" s="180"/>
      <c r="AO813" s="180"/>
      <c r="AP813" s="180"/>
      <c r="AQ813" s="180"/>
      <c r="AR813" s="180"/>
      <c r="AS813" s="180"/>
      <c r="AT813" s="180"/>
      <c r="AU813" s="180"/>
      <c r="AV813" s="180"/>
      <c r="AW813" s="180"/>
      <c r="AX813" s="180"/>
      <c r="AY813" s="180"/>
      <c r="AZ813" s="180"/>
      <c r="BA813" s="180"/>
      <c r="BB813" s="180"/>
      <c r="BC813" s="180"/>
      <c r="BD813" s="180"/>
      <c r="BE813" s="180"/>
      <c r="BF813" s="180"/>
      <c r="BG813" s="180"/>
      <c r="BH813" s="180"/>
      <c r="BI813" s="180"/>
      <c r="BJ813" s="180"/>
      <c r="BK813" s="180"/>
      <c r="BL813" s="180"/>
      <c r="BM813" s="180"/>
      <c r="BN813" s="180"/>
      <c r="BO813" s="180"/>
      <c r="BP813" s="180"/>
      <c r="BQ813" s="180"/>
      <c r="BR813" s="180"/>
      <c r="BS813" s="180"/>
      <c r="BT813" s="180"/>
      <c r="BU813" s="180"/>
      <c r="BV813" s="180"/>
      <c r="BW813" s="180"/>
      <c r="BX813" s="180"/>
      <c r="BY813" s="180"/>
      <c r="BZ813" s="180"/>
      <c r="CA813" s="180"/>
      <c r="CB813" s="180"/>
      <c r="CC813" s="180"/>
      <c r="CD813" s="180"/>
      <c r="CE813" s="180"/>
      <c r="CF813" s="180"/>
      <c r="CG813" s="180"/>
      <c r="CH813" s="180"/>
      <c r="CI813" s="180"/>
      <c r="CJ813" s="180"/>
      <c r="CK813" s="180"/>
      <c r="CL813" s="180"/>
      <c r="CM813" s="180"/>
      <c r="CN813" s="180"/>
      <c r="CO813" s="180"/>
      <c r="CP813" s="180"/>
      <c r="CQ813" s="180"/>
      <c r="CR813" s="186"/>
      <c r="CS813" s="186"/>
    </row>
    <row r="814">
      <c r="A814" s="186"/>
      <c r="B814" s="186"/>
      <c r="C814" s="347"/>
      <c r="D814" s="180"/>
      <c r="E814" s="186"/>
      <c r="F814" s="180"/>
      <c r="G814" s="180"/>
      <c r="H814" s="180"/>
      <c r="I814" s="180"/>
      <c r="J814" s="180"/>
      <c r="K814" s="180"/>
      <c r="L814" s="180"/>
      <c r="M814" s="180"/>
      <c r="N814" s="180"/>
      <c r="O814" s="180"/>
      <c r="P814" s="180"/>
      <c r="Q814" s="180"/>
      <c r="R814" s="180"/>
      <c r="S814" s="180"/>
      <c r="T814" s="180"/>
      <c r="U814" s="180"/>
      <c r="V814" s="180"/>
      <c r="W814" s="180"/>
      <c r="X814" s="180"/>
      <c r="Y814" s="180"/>
      <c r="Z814" s="180"/>
      <c r="AA814" s="180"/>
      <c r="AB814" s="180"/>
      <c r="AC814" s="180"/>
      <c r="AD814" s="180"/>
      <c r="AE814" s="180"/>
      <c r="AF814" s="180"/>
      <c r="AG814" s="180"/>
      <c r="AH814" s="180"/>
      <c r="AI814" s="180"/>
      <c r="AJ814" s="180"/>
      <c r="AK814" s="180"/>
      <c r="AL814" s="180"/>
      <c r="AM814" s="180"/>
      <c r="AN814" s="180"/>
      <c r="AO814" s="180"/>
      <c r="AP814" s="180"/>
      <c r="AQ814" s="180"/>
      <c r="AR814" s="180"/>
      <c r="AS814" s="180"/>
      <c r="AT814" s="180"/>
      <c r="AU814" s="180"/>
      <c r="AV814" s="180"/>
      <c r="AW814" s="180"/>
      <c r="AX814" s="180"/>
      <c r="AY814" s="180"/>
      <c r="AZ814" s="180"/>
      <c r="BA814" s="180"/>
      <c r="BB814" s="180"/>
      <c r="BC814" s="180"/>
      <c r="BD814" s="180"/>
      <c r="BE814" s="180"/>
      <c r="BF814" s="180"/>
      <c r="BG814" s="180"/>
      <c r="BH814" s="180"/>
      <c r="BI814" s="180"/>
      <c r="BJ814" s="180"/>
      <c r="BK814" s="180"/>
      <c r="BL814" s="180"/>
      <c r="BM814" s="180"/>
      <c r="BN814" s="180"/>
      <c r="BO814" s="180"/>
      <c r="BP814" s="180"/>
      <c r="BQ814" s="180"/>
      <c r="BR814" s="180"/>
      <c r="BS814" s="180"/>
      <c r="BT814" s="180"/>
      <c r="BU814" s="180"/>
      <c r="BV814" s="180"/>
      <c r="BW814" s="180"/>
      <c r="BX814" s="180"/>
      <c r="BY814" s="180"/>
      <c r="BZ814" s="180"/>
      <c r="CA814" s="180"/>
      <c r="CB814" s="180"/>
      <c r="CC814" s="180"/>
      <c r="CD814" s="180"/>
      <c r="CE814" s="180"/>
      <c r="CF814" s="180"/>
      <c r="CG814" s="180"/>
      <c r="CH814" s="180"/>
      <c r="CI814" s="180"/>
      <c r="CJ814" s="180"/>
      <c r="CK814" s="180"/>
      <c r="CL814" s="180"/>
      <c r="CM814" s="180"/>
      <c r="CN814" s="180"/>
      <c r="CO814" s="180"/>
      <c r="CP814" s="180"/>
      <c r="CQ814" s="180"/>
      <c r="CR814" s="186"/>
      <c r="CS814" s="186"/>
    </row>
    <row r="815">
      <c r="A815" s="186"/>
      <c r="B815" s="186"/>
      <c r="C815" s="347"/>
      <c r="D815" s="180"/>
      <c r="E815" s="186"/>
      <c r="F815" s="180"/>
      <c r="G815" s="180"/>
      <c r="H815" s="180"/>
      <c r="I815" s="180"/>
      <c r="J815" s="180"/>
      <c r="K815" s="180"/>
      <c r="L815" s="180"/>
      <c r="M815" s="180"/>
      <c r="N815" s="180"/>
      <c r="O815" s="180"/>
      <c r="P815" s="180"/>
      <c r="Q815" s="180"/>
      <c r="R815" s="180"/>
      <c r="S815" s="180"/>
      <c r="T815" s="180"/>
      <c r="U815" s="180"/>
      <c r="V815" s="180"/>
      <c r="W815" s="180"/>
      <c r="X815" s="180"/>
      <c r="Y815" s="180"/>
      <c r="Z815" s="180"/>
      <c r="AA815" s="180"/>
      <c r="AB815" s="180"/>
      <c r="AC815" s="180"/>
      <c r="AD815" s="180"/>
      <c r="AE815" s="180"/>
      <c r="AF815" s="180"/>
      <c r="AG815" s="180"/>
      <c r="AH815" s="180"/>
      <c r="AI815" s="180"/>
      <c r="AJ815" s="180"/>
      <c r="AK815" s="180"/>
      <c r="AL815" s="180"/>
      <c r="AM815" s="180"/>
      <c r="AN815" s="180"/>
      <c r="AO815" s="180"/>
      <c r="AP815" s="180"/>
      <c r="AQ815" s="180"/>
      <c r="AR815" s="180"/>
      <c r="AS815" s="180"/>
      <c r="AT815" s="180"/>
      <c r="AU815" s="180"/>
      <c r="AV815" s="180"/>
      <c r="AW815" s="180"/>
      <c r="AX815" s="180"/>
      <c r="AY815" s="180"/>
      <c r="AZ815" s="180"/>
      <c r="BA815" s="180"/>
      <c r="BB815" s="180"/>
      <c r="BC815" s="180"/>
      <c r="BD815" s="180"/>
      <c r="BE815" s="180"/>
      <c r="BF815" s="180"/>
      <c r="BG815" s="180"/>
      <c r="BH815" s="180"/>
      <c r="BI815" s="180"/>
      <c r="BJ815" s="180"/>
      <c r="BK815" s="180"/>
      <c r="BL815" s="180"/>
      <c r="BM815" s="180"/>
      <c r="BN815" s="180"/>
      <c r="BO815" s="180"/>
      <c r="BP815" s="180"/>
      <c r="BQ815" s="180"/>
      <c r="BR815" s="180"/>
      <c r="BS815" s="180"/>
      <c r="BT815" s="180"/>
      <c r="BU815" s="180"/>
      <c r="BV815" s="180"/>
      <c r="BW815" s="180"/>
      <c r="BX815" s="180"/>
      <c r="BY815" s="180"/>
      <c r="BZ815" s="180"/>
      <c r="CA815" s="180"/>
      <c r="CB815" s="180"/>
      <c r="CC815" s="180"/>
      <c r="CD815" s="180"/>
      <c r="CE815" s="180"/>
      <c r="CF815" s="180"/>
      <c r="CG815" s="180"/>
      <c r="CH815" s="180"/>
      <c r="CI815" s="180"/>
      <c r="CJ815" s="180"/>
      <c r="CK815" s="180"/>
      <c r="CL815" s="180"/>
      <c r="CM815" s="180"/>
      <c r="CN815" s="180"/>
      <c r="CO815" s="180"/>
      <c r="CP815" s="180"/>
      <c r="CQ815" s="180"/>
      <c r="CR815" s="186"/>
      <c r="CS815" s="186"/>
    </row>
    <row r="816">
      <c r="A816" s="186"/>
      <c r="B816" s="186"/>
      <c r="C816" s="347"/>
      <c r="D816" s="180"/>
      <c r="E816" s="186"/>
      <c r="F816" s="180"/>
      <c r="G816" s="180"/>
      <c r="H816" s="180"/>
      <c r="I816" s="180"/>
      <c r="J816" s="180"/>
      <c r="K816" s="180"/>
      <c r="L816" s="180"/>
      <c r="M816" s="180"/>
      <c r="N816" s="180"/>
      <c r="O816" s="180"/>
      <c r="P816" s="180"/>
      <c r="Q816" s="180"/>
      <c r="R816" s="180"/>
      <c r="S816" s="180"/>
      <c r="T816" s="180"/>
      <c r="U816" s="180"/>
      <c r="V816" s="180"/>
      <c r="W816" s="180"/>
      <c r="X816" s="180"/>
      <c r="Y816" s="180"/>
      <c r="Z816" s="180"/>
      <c r="AA816" s="180"/>
      <c r="AB816" s="180"/>
      <c r="AC816" s="180"/>
      <c r="AD816" s="180"/>
      <c r="AE816" s="180"/>
      <c r="AF816" s="180"/>
      <c r="AG816" s="180"/>
      <c r="AH816" s="180"/>
      <c r="AI816" s="180"/>
      <c r="AJ816" s="180"/>
      <c r="AK816" s="180"/>
      <c r="AL816" s="180"/>
      <c r="AM816" s="180"/>
      <c r="AN816" s="180"/>
      <c r="AO816" s="180"/>
      <c r="AP816" s="180"/>
      <c r="AQ816" s="180"/>
      <c r="AR816" s="180"/>
      <c r="AS816" s="180"/>
      <c r="AT816" s="180"/>
      <c r="AU816" s="180"/>
      <c r="AV816" s="180"/>
      <c r="AW816" s="180"/>
      <c r="AX816" s="180"/>
      <c r="AY816" s="180"/>
      <c r="AZ816" s="180"/>
      <c r="BA816" s="180"/>
      <c r="BB816" s="180"/>
      <c r="BC816" s="180"/>
      <c r="BD816" s="180"/>
      <c r="BE816" s="180"/>
      <c r="BF816" s="180"/>
      <c r="BG816" s="180"/>
      <c r="BH816" s="180"/>
      <c r="BI816" s="180"/>
      <c r="BJ816" s="180"/>
      <c r="BK816" s="180"/>
      <c r="BL816" s="180"/>
      <c r="BM816" s="180"/>
      <c r="BN816" s="180"/>
      <c r="BO816" s="180"/>
      <c r="BP816" s="180"/>
      <c r="BQ816" s="180"/>
      <c r="BR816" s="180"/>
      <c r="BS816" s="180"/>
      <c r="BT816" s="180"/>
      <c r="BU816" s="180"/>
      <c r="BV816" s="180"/>
      <c r="BW816" s="180"/>
      <c r="BX816" s="180"/>
      <c r="BY816" s="180"/>
      <c r="BZ816" s="180"/>
      <c r="CA816" s="180"/>
      <c r="CB816" s="180"/>
      <c r="CC816" s="180"/>
      <c r="CD816" s="180"/>
      <c r="CE816" s="180"/>
      <c r="CF816" s="180"/>
      <c r="CG816" s="180"/>
      <c r="CH816" s="180"/>
      <c r="CI816" s="180"/>
      <c r="CJ816" s="180"/>
      <c r="CK816" s="180"/>
      <c r="CL816" s="180"/>
      <c r="CM816" s="180"/>
      <c r="CN816" s="180"/>
      <c r="CO816" s="180"/>
      <c r="CP816" s="180"/>
      <c r="CQ816" s="180"/>
      <c r="CR816" s="186"/>
      <c r="CS816" s="186"/>
    </row>
    <row r="817">
      <c r="A817" s="186"/>
      <c r="B817" s="186"/>
      <c r="C817" s="347"/>
      <c r="D817" s="180"/>
      <c r="E817" s="186"/>
      <c r="F817" s="180"/>
      <c r="G817" s="180"/>
      <c r="H817" s="180"/>
      <c r="I817" s="180"/>
      <c r="J817" s="180"/>
      <c r="K817" s="180"/>
      <c r="L817" s="180"/>
      <c r="M817" s="180"/>
      <c r="N817" s="180"/>
      <c r="O817" s="180"/>
      <c r="P817" s="180"/>
      <c r="Q817" s="180"/>
      <c r="R817" s="180"/>
      <c r="S817" s="180"/>
      <c r="T817" s="180"/>
      <c r="U817" s="180"/>
      <c r="V817" s="180"/>
      <c r="W817" s="180"/>
      <c r="X817" s="180"/>
      <c r="Y817" s="180"/>
      <c r="Z817" s="180"/>
      <c r="AA817" s="180"/>
      <c r="AB817" s="180"/>
      <c r="AC817" s="180"/>
      <c r="AD817" s="180"/>
      <c r="AE817" s="180"/>
      <c r="AF817" s="180"/>
      <c r="AG817" s="180"/>
      <c r="AH817" s="180"/>
      <c r="AI817" s="180"/>
      <c r="AJ817" s="180"/>
      <c r="AK817" s="180"/>
      <c r="AL817" s="180"/>
      <c r="AM817" s="180"/>
      <c r="AN817" s="180"/>
      <c r="AO817" s="180"/>
      <c r="AP817" s="180"/>
      <c r="AQ817" s="180"/>
      <c r="AR817" s="180"/>
      <c r="AS817" s="180"/>
      <c r="AT817" s="180"/>
      <c r="AU817" s="180"/>
      <c r="AV817" s="180"/>
      <c r="AW817" s="180"/>
      <c r="AX817" s="180"/>
      <c r="AY817" s="180"/>
      <c r="AZ817" s="180"/>
      <c r="BA817" s="180"/>
      <c r="BB817" s="180"/>
      <c r="BC817" s="180"/>
      <c r="BD817" s="180"/>
      <c r="BE817" s="180"/>
      <c r="BF817" s="180"/>
      <c r="BG817" s="180"/>
      <c r="BH817" s="180"/>
      <c r="BI817" s="180"/>
      <c r="BJ817" s="180"/>
      <c r="BK817" s="180"/>
      <c r="BL817" s="180"/>
      <c r="BM817" s="180"/>
      <c r="BN817" s="180"/>
      <c r="BO817" s="180"/>
      <c r="BP817" s="180"/>
      <c r="BQ817" s="180"/>
      <c r="BR817" s="180"/>
      <c r="BS817" s="180"/>
      <c r="BT817" s="180"/>
      <c r="BU817" s="180"/>
      <c r="BV817" s="180"/>
      <c r="BW817" s="180"/>
      <c r="BX817" s="180"/>
      <c r="BY817" s="180"/>
      <c r="BZ817" s="180"/>
      <c r="CA817" s="180"/>
      <c r="CB817" s="180"/>
      <c r="CC817" s="180"/>
      <c r="CD817" s="180"/>
      <c r="CE817" s="180"/>
      <c r="CF817" s="180"/>
      <c r="CG817" s="180"/>
      <c r="CH817" s="180"/>
      <c r="CI817" s="180"/>
      <c r="CJ817" s="180"/>
      <c r="CK817" s="180"/>
      <c r="CL817" s="180"/>
      <c r="CM817" s="180"/>
      <c r="CN817" s="180"/>
      <c r="CO817" s="180"/>
      <c r="CP817" s="180"/>
      <c r="CQ817" s="180"/>
      <c r="CR817" s="186"/>
      <c r="CS817" s="186"/>
    </row>
    <row r="818">
      <c r="A818" s="186"/>
      <c r="B818" s="186"/>
      <c r="C818" s="347"/>
      <c r="D818" s="180"/>
      <c r="E818" s="186"/>
      <c r="F818" s="180"/>
      <c r="G818" s="180"/>
      <c r="H818" s="180"/>
      <c r="I818" s="180"/>
      <c r="J818" s="180"/>
      <c r="K818" s="180"/>
      <c r="L818" s="180"/>
      <c r="M818" s="180"/>
      <c r="N818" s="180"/>
      <c r="O818" s="180"/>
      <c r="P818" s="180"/>
      <c r="Q818" s="180"/>
      <c r="R818" s="180"/>
      <c r="S818" s="180"/>
      <c r="T818" s="180"/>
      <c r="U818" s="180"/>
      <c r="V818" s="180"/>
      <c r="W818" s="180"/>
      <c r="X818" s="180"/>
      <c r="Y818" s="180"/>
      <c r="Z818" s="180"/>
      <c r="AA818" s="180"/>
      <c r="AB818" s="180"/>
      <c r="AC818" s="180"/>
      <c r="AD818" s="180"/>
      <c r="AE818" s="180"/>
      <c r="AF818" s="180"/>
      <c r="AG818" s="180"/>
      <c r="AH818" s="180"/>
      <c r="AI818" s="180"/>
      <c r="AJ818" s="180"/>
      <c r="AK818" s="180"/>
      <c r="AL818" s="180"/>
      <c r="AM818" s="180"/>
      <c r="AN818" s="180"/>
      <c r="AO818" s="180"/>
      <c r="AP818" s="180"/>
      <c r="AQ818" s="180"/>
      <c r="AR818" s="180"/>
      <c r="AS818" s="180"/>
      <c r="AT818" s="180"/>
      <c r="AU818" s="180"/>
      <c r="AV818" s="180"/>
      <c r="AW818" s="180"/>
      <c r="AX818" s="180"/>
      <c r="AY818" s="180"/>
      <c r="AZ818" s="180"/>
      <c r="BA818" s="180"/>
      <c r="BB818" s="180"/>
      <c r="BC818" s="180"/>
      <c r="BD818" s="180"/>
      <c r="BE818" s="180"/>
      <c r="BF818" s="180"/>
      <c r="BG818" s="180"/>
      <c r="BH818" s="180"/>
      <c r="BI818" s="180"/>
      <c r="BJ818" s="180"/>
      <c r="BK818" s="180"/>
      <c r="BL818" s="180"/>
      <c r="BM818" s="180"/>
      <c r="BN818" s="180"/>
      <c r="BO818" s="180"/>
      <c r="BP818" s="180"/>
      <c r="BQ818" s="180"/>
      <c r="BR818" s="180"/>
      <c r="BS818" s="180"/>
      <c r="BT818" s="180"/>
      <c r="BU818" s="180"/>
      <c r="BV818" s="180"/>
      <c r="BW818" s="180"/>
      <c r="BX818" s="180"/>
      <c r="BY818" s="180"/>
      <c r="BZ818" s="180"/>
      <c r="CA818" s="180"/>
      <c r="CB818" s="180"/>
      <c r="CC818" s="180"/>
      <c r="CD818" s="180"/>
      <c r="CE818" s="180"/>
      <c r="CF818" s="180"/>
      <c r="CG818" s="180"/>
      <c r="CH818" s="180"/>
      <c r="CI818" s="180"/>
      <c r="CJ818" s="180"/>
      <c r="CK818" s="180"/>
      <c r="CL818" s="180"/>
      <c r="CM818" s="180"/>
      <c r="CN818" s="180"/>
      <c r="CO818" s="180"/>
      <c r="CP818" s="180"/>
      <c r="CQ818" s="180"/>
      <c r="CR818" s="186"/>
      <c r="CS818" s="186"/>
    </row>
    <row r="819">
      <c r="A819" s="186"/>
      <c r="B819" s="186"/>
      <c r="C819" s="347"/>
      <c r="D819" s="180"/>
      <c r="E819" s="186"/>
      <c r="F819" s="180"/>
      <c r="G819" s="180"/>
      <c r="H819" s="180"/>
      <c r="I819" s="180"/>
      <c r="J819" s="180"/>
      <c r="K819" s="180"/>
      <c r="L819" s="180"/>
      <c r="M819" s="180"/>
      <c r="N819" s="180"/>
      <c r="O819" s="180"/>
      <c r="P819" s="180"/>
      <c r="Q819" s="180"/>
      <c r="R819" s="180"/>
      <c r="S819" s="180"/>
      <c r="T819" s="180"/>
      <c r="U819" s="180"/>
      <c r="V819" s="180"/>
      <c r="W819" s="180"/>
      <c r="X819" s="180"/>
      <c r="Y819" s="180"/>
      <c r="Z819" s="180"/>
      <c r="AA819" s="180"/>
      <c r="AB819" s="180"/>
      <c r="AC819" s="180"/>
      <c r="AD819" s="180"/>
      <c r="AE819" s="180"/>
      <c r="AF819" s="180"/>
      <c r="AG819" s="180"/>
      <c r="AH819" s="180"/>
      <c r="AI819" s="180"/>
      <c r="AJ819" s="180"/>
      <c r="AK819" s="180"/>
      <c r="AL819" s="180"/>
      <c r="AM819" s="180"/>
      <c r="AN819" s="180"/>
      <c r="AO819" s="180"/>
      <c r="AP819" s="180"/>
      <c r="AQ819" s="180"/>
      <c r="AR819" s="180"/>
      <c r="AS819" s="180"/>
      <c r="AT819" s="180"/>
      <c r="AU819" s="180"/>
      <c r="AV819" s="180"/>
      <c r="AW819" s="180"/>
      <c r="AX819" s="180"/>
      <c r="AY819" s="180"/>
      <c r="AZ819" s="180"/>
      <c r="BA819" s="180"/>
      <c r="BB819" s="180"/>
      <c r="BC819" s="180"/>
      <c r="BD819" s="180"/>
      <c r="BE819" s="180"/>
      <c r="BF819" s="180"/>
      <c r="BG819" s="180"/>
      <c r="BH819" s="180"/>
      <c r="BI819" s="180"/>
      <c r="BJ819" s="180"/>
      <c r="BK819" s="180"/>
      <c r="BL819" s="180"/>
      <c r="BM819" s="180"/>
      <c r="BN819" s="180"/>
      <c r="BO819" s="180"/>
      <c r="BP819" s="180"/>
      <c r="BQ819" s="180"/>
      <c r="BR819" s="180"/>
      <c r="BS819" s="180"/>
      <c r="BT819" s="180"/>
      <c r="BU819" s="180"/>
      <c r="BV819" s="180"/>
      <c r="BW819" s="180"/>
      <c r="BX819" s="180"/>
      <c r="BY819" s="180"/>
      <c r="BZ819" s="180"/>
      <c r="CA819" s="180"/>
      <c r="CB819" s="180"/>
      <c r="CC819" s="180"/>
      <c r="CD819" s="180"/>
      <c r="CE819" s="180"/>
      <c r="CF819" s="180"/>
      <c r="CG819" s="180"/>
      <c r="CH819" s="180"/>
      <c r="CI819" s="180"/>
      <c r="CJ819" s="180"/>
      <c r="CK819" s="180"/>
      <c r="CL819" s="180"/>
      <c r="CM819" s="180"/>
      <c r="CN819" s="180"/>
      <c r="CO819" s="180"/>
      <c r="CP819" s="180"/>
      <c r="CQ819" s="180"/>
      <c r="CR819" s="186"/>
      <c r="CS819" s="186"/>
    </row>
    <row r="820">
      <c r="A820" s="186"/>
      <c r="B820" s="186"/>
      <c r="C820" s="347"/>
      <c r="D820" s="180"/>
      <c r="E820" s="186"/>
      <c r="F820" s="180"/>
      <c r="G820" s="180"/>
      <c r="H820" s="180"/>
      <c r="I820" s="180"/>
      <c r="J820" s="180"/>
      <c r="K820" s="180"/>
      <c r="L820" s="180"/>
      <c r="M820" s="180"/>
      <c r="N820" s="180"/>
      <c r="O820" s="180"/>
      <c r="P820" s="180"/>
      <c r="Q820" s="180"/>
      <c r="R820" s="180"/>
      <c r="S820" s="180"/>
      <c r="T820" s="180"/>
      <c r="U820" s="180"/>
      <c r="V820" s="180"/>
      <c r="W820" s="180"/>
      <c r="X820" s="180"/>
      <c r="Y820" s="180"/>
      <c r="Z820" s="180"/>
      <c r="AA820" s="180"/>
      <c r="AB820" s="180"/>
      <c r="AC820" s="180"/>
      <c r="AD820" s="180"/>
      <c r="AE820" s="180"/>
      <c r="AF820" s="180"/>
      <c r="AG820" s="180"/>
      <c r="AH820" s="180"/>
      <c r="AI820" s="180"/>
      <c r="AJ820" s="180"/>
      <c r="AK820" s="180"/>
      <c r="AL820" s="180"/>
      <c r="AM820" s="180"/>
      <c r="AN820" s="180"/>
      <c r="AO820" s="180"/>
      <c r="AP820" s="180"/>
      <c r="AQ820" s="180"/>
      <c r="AR820" s="180"/>
      <c r="AS820" s="180"/>
      <c r="AT820" s="180"/>
      <c r="AU820" s="180"/>
      <c r="AV820" s="180"/>
      <c r="AW820" s="180"/>
      <c r="AX820" s="180"/>
      <c r="AY820" s="180"/>
      <c r="AZ820" s="180"/>
      <c r="BA820" s="180"/>
      <c r="BB820" s="180"/>
      <c r="BC820" s="180"/>
      <c r="BD820" s="180"/>
      <c r="BE820" s="180"/>
      <c r="BF820" s="180"/>
      <c r="BG820" s="180"/>
      <c r="BH820" s="180"/>
      <c r="BI820" s="180"/>
      <c r="BJ820" s="180"/>
      <c r="BK820" s="180"/>
      <c r="BL820" s="180"/>
      <c r="BM820" s="180"/>
      <c r="BN820" s="180"/>
      <c r="BO820" s="180"/>
      <c r="BP820" s="180"/>
      <c r="BQ820" s="180"/>
      <c r="BR820" s="180"/>
      <c r="BS820" s="180"/>
      <c r="BT820" s="180"/>
      <c r="BU820" s="180"/>
      <c r="BV820" s="180"/>
      <c r="BW820" s="180"/>
      <c r="BX820" s="180"/>
      <c r="BY820" s="180"/>
      <c r="BZ820" s="180"/>
      <c r="CA820" s="180"/>
      <c r="CB820" s="180"/>
      <c r="CC820" s="180"/>
      <c r="CD820" s="180"/>
      <c r="CE820" s="180"/>
      <c r="CF820" s="180"/>
      <c r="CG820" s="180"/>
      <c r="CH820" s="180"/>
      <c r="CI820" s="180"/>
      <c r="CJ820" s="180"/>
      <c r="CK820" s="180"/>
      <c r="CL820" s="180"/>
      <c r="CM820" s="180"/>
      <c r="CN820" s="180"/>
      <c r="CO820" s="180"/>
      <c r="CP820" s="180"/>
      <c r="CQ820" s="180"/>
      <c r="CR820" s="186"/>
      <c r="CS820" s="186"/>
    </row>
    <row r="821">
      <c r="A821" s="186"/>
      <c r="B821" s="186"/>
      <c r="C821" s="347"/>
      <c r="D821" s="180"/>
      <c r="E821" s="186"/>
      <c r="F821" s="180"/>
      <c r="G821" s="180"/>
      <c r="H821" s="180"/>
      <c r="I821" s="180"/>
      <c r="J821" s="180"/>
      <c r="K821" s="180"/>
      <c r="L821" s="180"/>
      <c r="M821" s="180"/>
      <c r="N821" s="180"/>
      <c r="O821" s="180"/>
      <c r="P821" s="180"/>
      <c r="Q821" s="180"/>
      <c r="R821" s="180"/>
      <c r="S821" s="180"/>
      <c r="T821" s="180"/>
      <c r="U821" s="180"/>
      <c r="V821" s="180"/>
      <c r="W821" s="180"/>
      <c r="X821" s="180"/>
      <c r="Y821" s="180"/>
      <c r="Z821" s="180"/>
      <c r="AA821" s="180"/>
      <c r="AB821" s="180"/>
      <c r="AC821" s="180"/>
      <c r="AD821" s="180"/>
      <c r="AE821" s="180"/>
      <c r="AF821" s="180"/>
      <c r="AG821" s="180"/>
      <c r="AH821" s="180"/>
      <c r="AI821" s="180"/>
      <c r="AJ821" s="180"/>
      <c r="AK821" s="180"/>
      <c r="AL821" s="180"/>
      <c r="AM821" s="180"/>
      <c r="AN821" s="180"/>
      <c r="AO821" s="180"/>
      <c r="AP821" s="180"/>
      <c r="AQ821" s="180"/>
      <c r="AR821" s="180"/>
      <c r="AS821" s="180"/>
      <c r="AT821" s="180"/>
      <c r="AU821" s="180"/>
      <c r="AV821" s="180"/>
      <c r="AW821" s="180"/>
      <c r="AX821" s="180"/>
      <c r="AY821" s="180"/>
      <c r="AZ821" s="180"/>
      <c r="BA821" s="180"/>
      <c r="BB821" s="180"/>
      <c r="BC821" s="180"/>
      <c r="BD821" s="180"/>
      <c r="BE821" s="180"/>
      <c r="BF821" s="180"/>
      <c r="BG821" s="180"/>
      <c r="BH821" s="180"/>
      <c r="BI821" s="180"/>
      <c r="BJ821" s="180"/>
      <c r="BK821" s="180"/>
      <c r="BL821" s="180"/>
      <c r="BM821" s="180"/>
      <c r="BN821" s="180"/>
      <c r="BO821" s="180"/>
      <c r="BP821" s="180"/>
      <c r="BQ821" s="180"/>
      <c r="BR821" s="180"/>
      <c r="BS821" s="180"/>
      <c r="BT821" s="180"/>
      <c r="BU821" s="180"/>
      <c r="BV821" s="180"/>
      <c r="BW821" s="180"/>
      <c r="BX821" s="180"/>
      <c r="BY821" s="180"/>
      <c r="BZ821" s="180"/>
      <c r="CA821" s="180"/>
      <c r="CB821" s="180"/>
      <c r="CC821" s="180"/>
      <c r="CD821" s="180"/>
      <c r="CE821" s="180"/>
      <c r="CF821" s="180"/>
      <c r="CG821" s="180"/>
      <c r="CH821" s="180"/>
      <c r="CI821" s="180"/>
      <c r="CJ821" s="180"/>
      <c r="CK821" s="180"/>
      <c r="CL821" s="180"/>
      <c r="CM821" s="180"/>
      <c r="CN821" s="180"/>
      <c r="CO821" s="180"/>
      <c r="CP821" s="180"/>
      <c r="CQ821" s="180"/>
      <c r="CR821" s="186"/>
      <c r="CS821" s="186"/>
    </row>
    <row r="822">
      <c r="A822" s="186"/>
      <c r="B822" s="186"/>
      <c r="C822" s="347"/>
      <c r="D822" s="180"/>
      <c r="E822" s="186"/>
      <c r="F822" s="180"/>
      <c r="G822" s="180"/>
      <c r="H822" s="180"/>
      <c r="I822" s="180"/>
      <c r="J822" s="180"/>
      <c r="K822" s="180"/>
      <c r="L822" s="180"/>
      <c r="M822" s="180"/>
      <c r="N822" s="180"/>
      <c r="O822" s="180"/>
      <c r="P822" s="180"/>
      <c r="Q822" s="180"/>
      <c r="R822" s="180"/>
      <c r="S822" s="180"/>
      <c r="T822" s="180"/>
      <c r="U822" s="180"/>
      <c r="V822" s="180"/>
      <c r="W822" s="180"/>
      <c r="X822" s="180"/>
      <c r="Y822" s="180"/>
      <c r="Z822" s="180"/>
      <c r="AA822" s="180"/>
      <c r="AB822" s="180"/>
      <c r="AC822" s="180"/>
      <c r="AD822" s="180"/>
      <c r="AE822" s="180"/>
      <c r="AF822" s="180"/>
      <c r="AG822" s="180"/>
      <c r="AH822" s="180"/>
      <c r="AI822" s="180"/>
      <c r="AJ822" s="180"/>
      <c r="AK822" s="180"/>
      <c r="AL822" s="180"/>
      <c r="AM822" s="180"/>
      <c r="AN822" s="180"/>
      <c r="AO822" s="180"/>
      <c r="AP822" s="180"/>
      <c r="AQ822" s="180"/>
      <c r="AR822" s="180"/>
      <c r="AS822" s="180"/>
      <c r="AT822" s="180"/>
      <c r="AU822" s="180"/>
      <c r="AV822" s="180"/>
      <c r="AW822" s="180"/>
      <c r="AX822" s="180"/>
      <c r="AY822" s="180"/>
      <c r="AZ822" s="180"/>
      <c r="BA822" s="180"/>
      <c r="BB822" s="180"/>
      <c r="BC822" s="180"/>
      <c r="BD822" s="180"/>
      <c r="BE822" s="180"/>
      <c r="BF822" s="180"/>
      <c r="BG822" s="180"/>
      <c r="BH822" s="180"/>
      <c r="BI822" s="180"/>
      <c r="BJ822" s="180"/>
      <c r="BK822" s="180"/>
      <c r="BL822" s="180"/>
      <c r="BM822" s="180"/>
      <c r="BN822" s="180"/>
      <c r="BO822" s="180"/>
      <c r="BP822" s="180"/>
      <c r="BQ822" s="180"/>
      <c r="BR822" s="180"/>
      <c r="BS822" s="180"/>
      <c r="BT822" s="180"/>
      <c r="BU822" s="180"/>
      <c r="BV822" s="180"/>
      <c r="BW822" s="180"/>
      <c r="BX822" s="180"/>
      <c r="BY822" s="180"/>
      <c r="BZ822" s="180"/>
      <c r="CA822" s="180"/>
      <c r="CB822" s="180"/>
      <c r="CC822" s="180"/>
      <c r="CD822" s="180"/>
      <c r="CE822" s="180"/>
      <c r="CF822" s="180"/>
      <c r="CG822" s="180"/>
      <c r="CH822" s="180"/>
      <c r="CI822" s="180"/>
      <c r="CJ822" s="180"/>
      <c r="CK822" s="180"/>
      <c r="CL822" s="180"/>
      <c r="CM822" s="180"/>
      <c r="CN822" s="180"/>
      <c r="CO822" s="180"/>
      <c r="CP822" s="180"/>
      <c r="CQ822" s="180"/>
      <c r="CR822" s="186"/>
      <c r="CS822" s="186"/>
    </row>
    <row r="823">
      <c r="A823" s="186"/>
      <c r="B823" s="186"/>
      <c r="C823" s="347"/>
      <c r="D823" s="180"/>
      <c r="E823" s="186"/>
      <c r="F823" s="180"/>
      <c r="G823" s="180"/>
      <c r="H823" s="180"/>
      <c r="I823" s="180"/>
      <c r="J823" s="180"/>
      <c r="K823" s="180"/>
      <c r="L823" s="180"/>
      <c r="M823" s="180"/>
      <c r="N823" s="180"/>
      <c r="O823" s="180"/>
      <c r="P823" s="180"/>
      <c r="Q823" s="180"/>
      <c r="R823" s="180"/>
      <c r="S823" s="180"/>
      <c r="T823" s="180"/>
      <c r="U823" s="180"/>
      <c r="V823" s="180"/>
      <c r="W823" s="180"/>
      <c r="X823" s="180"/>
      <c r="Y823" s="180"/>
      <c r="Z823" s="180"/>
      <c r="AA823" s="180"/>
      <c r="AB823" s="180"/>
      <c r="AC823" s="180"/>
      <c r="AD823" s="180"/>
      <c r="AE823" s="180"/>
      <c r="AF823" s="180"/>
      <c r="AG823" s="180"/>
      <c r="AH823" s="180"/>
      <c r="AI823" s="180"/>
      <c r="AJ823" s="180"/>
      <c r="AK823" s="180"/>
      <c r="AL823" s="180"/>
      <c r="AM823" s="180"/>
      <c r="AN823" s="180"/>
      <c r="AO823" s="180"/>
      <c r="AP823" s="180"/>
      <c r="AQ823" s="180"/>
      <c r="AR823" s="180"/>
      <c r="AS823" s="180"/>
      <c r="AT823" s="180"/>
      <c r="AU823" s="180"/>
      <c r="AV823" s="180"/>
      <c r="AW823" s="180"/>
      <c r="AX823" s="180"/>
      <c r="AY823" s="180"/>
      <c r="AZ823" s="180"/>
      <c r="BA823" s="180"/>
      <c r="BB823" s="180"/>
      <c r="BC823" s="180"/>
      <c r="BD823" s="180"/>
      <c r="BE823" s="180"/>
      <c r="BF823" s="180"/>
      <c r="BG823" s="180"/>
      <c r="BH823" s="180"/>
      <c r="BI823" s="180"/>
      <c r="BJ823" s="180"/>
      <c r="BK823" s="180"/>
      <c r="BL823" s="180"/>
      <c r="BM823" s="180"/>
      <c r="BN823" s="180"/>
      <c r="BO823" s="180"/>
      <c r="BP823" s="180"/>
      <c r="BQ823" s="180"/>
      <c r="BR823" s="180"/>
      <c r="BS823" s="180"/>
      <c r="BT823" s="180"/>
      <c r="BU823" s="180"/>
      <c r="BV823" s="180"/>
      <c r="BW823" s="180"/>
      <c r="BX823" s="180"/>
      <c r="BY823" s="180"/>
      <c r="BZ823" s="180"/>
      <c r="CA823" s="180"/>
      <c r="CB823" s="180"/>
      <c r="CC823" s="180"/>
      <c r="CD823" s="180"/>
      <c r="CE823" s="180"/>
      <c r="CF823" s="180"/>
      <c r="CG823" s="180"/>
      <c r="CH823" s="180"/>
      <c r="CI823" s="180"/>
      <c r="CJ823" s="180"/>
      <c r="CK823" s="180"/>
      <c r="CL823" s="180"/>
      <c r="CM823" s="180"/>
      <c r="CN823" s="180"/>
      <c r="CO823" s="180"/>
      <c r="CP823" s="180"/>
      <c r="CQ823" s="180"/>
      <c r="CR823" s="186"/>
      <c r="CS823" s="186"/>
    </row>
    <row r="824">
      <c r="A824" s="186"/>
      <c r="B824" s="186"/>
      <c r="C824" s="347"/>
      <c r="D824" s="180"/>
      <c r="E824" s="186"/>
      <c r="F824" s="180"/>
      <c r="G824" s="180"/>
      <c r="H824" s="180"/>
      <c r="I824" s="180"/>
      <c r="J824" s="180"/>
      <c r="K824" s="180"/>
      <c r="L824" s="180"/>
      <c r="M824" s="180"/>
      <c r="N824" s="180"/>
      <c r="O824" s="180"/>
      <c r="P824" s="180"/>
      <c r="Q824" s="180"/>
      <c r="R824" s="180"/>
      <c r="S824" s="180"/>
      <c r="T824" s="180"/>
      <c r="U824" s="180"/>
      <c r="V824" s="180"/>
      <c r="W824" s="180"/>
      <c r="X824" s="180"/>
      <c r="Y824" s="180"/>
      <c r="Z824" s="180"/>
      <c r="AA824" s="180"/>
      <c r="AB824" s="180"/>
      <c r="AC824" s="180"/>
      <c r="AD824" s="180"/>
      <c r="AE824" s="180"/>
      <c r="AF824" s="180"/>
      <c r="AG824" s="180"/>
      <c r="AH824" s="180"/>
      <c r="AI824" s="180"/>
      <c r="AJ824" s="180"/>
      <c r="AK824" s="180"/>
      <c r="AL824" s="180"/>
      <c r="AM824" s="180"/>
      <c r="AN824" s="180"/>
      <c r="AO824" s="180"/>
      <c r="AP824" s="180"/>
      <c r="AQ824" s="180"/>
      <c r="AR824" s="180"/>
      <c r="AS824" s="180"/>
      <c r="AT824" s="180"/>
      <c r="AU824" s="180"/>
      <c r="AV824" s="180"/>
      <c r="AW824" s="180"/>
      <c r="AX824" s="180"/>
      <c r="AY824" s="180"/>
      <c r="AZ824" s="180"/>
      <c r="BA824" s="180"/>
      <c r="BB824" s="180"/>
      <c r="BC824" s="180"/>
      <c r="BD824" s="180"/>
      <c r="BE824" s="180"/>
      <c r="BF824" s="180"/>
      <c r="BG824" s="180"/>
      <c r="BH824" s="180"/>
      <c r="BI824" s="180"/>
      <c r="BJ824" s="180"/>
      <c r="BK824" s="180"/>
      <c r="BL824" s="180"/>
      <c r="BM824" s="180"/>
      <c r="BN824" s="180"/>
      <c r="BO824" s="180"/>
      <c r="BP824" s="180"/>
      <c r="BQ824" s="180"/>
      <c r="BR824" s="180"/>
      <c r="BS824" s="180"/>
      <c r="BT824" s="180"/>
      <c r="BU824" s="180"/>
      <c r="BV824" s="180"/>
      <c r="BW824" s="180"/>
      <c r="BX824" s="180"/>
      <c r="BY824" s="180"/>
      <c r="BZ824" s="180"/>
      <c r="CA824" s="180"/>
      <c r="CB824" s="180"/>
      <c r="CC824" s="180"/>
      <c r="CD824" s="180"/>
      <c r="CE824" s="180"/>
      <c r="CF824" s="180"/>
      <c r="CG824" s="180"/>
      <c r="CH824" s="180"/>
      <c r="CI824" s="180"/>
      <c r="CJ824" s="180"/>
      <c r="CK824" s="180"/>
      <c r="CL824" s="180"/>
      <c r="CM824" s="180"/>
      <c r="CN824" s="180"/>
      <c r="CO824" s="180"/>
      <c r="CP824" s="180"/>
      <c r="CQ824" s="180"/>
      <c r="CR824" s="186"/>
      <c r="CS824" s="186"/>
    </row>
    <row r="825">
      <c r="A825" s="186"/>
      <c r="B825" s="186"/>
      <c r="C825" s="347"/>
      <c r="D825" s="180"/>
      <c r="E825" s="186"/>
      <c r="F825" s="180"/>
      <c r="G825" s="180"/>
      <c r="H825" s="180"/>
      <c r="I825" s="180"/>
      <c r="J825" s="180"/>
      <c r="K825" s="180"/>
      <c r="L825" s="180"/>
      <c r="M825" s="180"/>
      <c r="N825" s="180"/>
      <c r="O825" s="180"/>
      <c r="P825" s="180"/>
      <c r="Q825" s="180"/>
      <c r="R825" s="180"/>
      <c r="S825" s="180"/>
      <c r="T825" s="180"/>
      <c r="U825" s="180"/>
      <c r="V825" s="180"/>
      <c r="W825" s="180"/>
      <c r="X825" s="180"/>
      <c r="Y825" s="180"/>
      <c r="Z825" s="180"/>
      <c r="AA825" s="180"/>
      <c r="AB825" s="180"/>
      <c r="AC825" s="180"/>
      <c r="AD825" s="180"/>
      <c r="AE825" s="180"/>
      <c r="AF825" s="180"/>
      <c r="AG825" s="180"/>
      <c r="AH825" s="180"/>
      <c r="AI825" s="180"/>
      <c r="AJ825" s="180"/>
      <c r="AK825" s="180"/>
      <c r="AL825" s="180"/>
      <c r="AM825" s="180"/>
      <c r="AN825" s="180"/>
      <c r="AO825" s="180"/>
      <c r="AP825" s="180"/>
      <c r="AQ825" s="180"/>
      <c r="AR825" s="180"/>
      <c r="AS825" s="180"/>
      <c r="AT825" s="180"/>
      <c r="AU825" s="180"/>
      <c r="AV825" s="180"/>
      <c r="AW825" s="180"/>
      <c r="AX825" s="180"/>
      <c r="AY825" s="180"/>
      <c r="AZ825" s="180"/>
      <c r="BA825" s="180"/>
      <c r="BB825" s="180"/>
      <c r="BC825" s="180"/>
      <c r="BD825" s="180"/>
      <c r="BE825" s="180"/>
      <c r="BF825" s="180"/>
      <c r="BG825" s="180"/>
      <c r="BH825" s="180"/>
      <c r="BI825" s="180"/>
      <c r="BJ825" s="180"/>
      <c r="BK825" s="180"/>
      <c r="BL825" s="180"/>
      <c r="BM825" s="180"/>
      <c r="BN825" s="180"/>
      <c r="BO825" s="180"/>
      <c r="BP825" s="180"/>
      <c r="BQ825" s="180"/>
      <c r="BR825" s="180"/>
      <c r="BS825" s="180"/>
      <c r="BT825" s="180"/>
      <c r="BU825" s="180"/>
      <c r="BV825" s="180"/>
      <c r="BW825" s="180"/>
      <c r="BX825" s="180"/>
      <c r="BY825" s="180"/>
      <c r="BZ825" s="180"/>
      <c r="CA825" s="180"/>
      <c r="CB825" s="180"/>
      <c r="CC825" s="180"/>
      <c r="CD825" s="180"/>
      <c r="CE825" s="180"/>
      <c r="CF825" s="180"/>
      <c r="CG825" s="180"/>
      <c r="CH825" s="180"/>
      <c r="CI825" s="180"/>
      <c r="CJ825" s="180"/>
      <c r="CK825" s="180"/>
      <c r="CL825" s="180"/>
      <c r="CM825" s="180"/>
      <c r="CN825" s="180"/>
      <c r="CO825" s="180"/>
      <c r="CP825" s="180"/>
      <c r="CQ825" s="180"/>
      <c r="CR825" s="186"/>
      <c r="CS825" s="186"/>
    </row>
    <row r="826">
      <c r="A826" s="186"/>
      <c r="B826" s="186"/>
      <c r="C826" s="347"/>
      <c r="D826" s="180"/>
      <c r="E826" s="186"/>
      <c r="F826" s="180"/>
      <c r="G826" s="180"/>
      <c r="H826" s="180"/>
      <c r="I826" s="180"/>
      <c r="J826" s="180"/>
      <c r="K826" s="180"/>
      <c r="L826" s="180"/>
      <c r="M826" s="180"/>
      <c r="N826" s="180"/>
      <c r="O826" s="180"/>
      <c r="P826" s="180"/>
      <c r="Q826" s="180"/>
      <c r="R826" s="180"/>
      <c r="S826" s="180"/>
      <c r="T826" s="180"/>
      <c r="U826" s="180"/>
      <c r="V826" s="180"/>
      <c r="W826" s="180"/>
      <c r="X826" s="180"/>
      <c r="Y826" s="180"/>
      <c r="Z826" s="180"/>
      <c r="AA826" s="180"/>
      <c r="AB826" s="180"/>
      <c r="AC826" s="180"/>
      <c r="AD826" s="180"/>
      <c r="AE826" s="180"/>
      <c r="AF826" s="180"/>
      <c r="AG826" s="180"/>
      <c r="AH826" s="180"/>
      <c r="AI826" s="180"/>
      <c r="AJ826" s="180"/>
      <c r="AK826" s="180"/>
      <c r="AL826" s="180"/>
      <c r="AM826" s="180"/>
      <c r="AN826" s="180"/>
      <c r="AO826" s="180"/>
      <c r="AP826" s="180"/>
      <c r="AQ826" s="180"/>
      <c r="AR826" s="180"/>
      <c r="AS826" s="180"/>
      <c r="AT826" s="180"/>
      <c r="AU826" s="180"/>
      <c r="AV826" s="180"/>
      <c r="AW826" s="180"/>
      <c r="AX826" s="180"/>
      <c r="AY826" s="180"/>
      <c r="AZ826" s="180"/>
      <c r="BA826" s="180"/>
      <c r="BB826" s="180"/>
      <c r="BC826" s="180"/>
      <c r="BD826" s="180"/>
      <c r="BE826" s="180"/>
      <c r="BF826" s="180"/>
      <c r="BG826" s="180"/>
      <c r="BH826" s="180"/>
      <c r="BI826" s="180"/>
      <c r="BJ826" s="180"/>
      <c r="BK826" s="180"/>
      <c r="BL826" s="180"/>
      <c r="BM826" s="180"/>
      <c r="BN826" s="180"/>
      <c r="BO826" s="180"/>
      <c r="BP826" s="180"/>
      <c r="BQ826" s="180"/>
      <c r="BR826" s="180"/>
      <c r="BS826" s="180"/>
      <c r="BT826" s="180"/>
      <c r="BU826" s="180"/>
      <c r="BV826" s="180"/>
      <c r="BW826" s="180"/>
      <c r="BX826" s="180"/>
      <c r="BY826" s="180"/>
      <c r="BZ826" s="180"/>
      <c r="CA826" s="180"/>
      <c r="CB826" s="180"/>
      <c r="CC826" s="180"/>
      <c r="CD826" s="180"/>
      <c r="CE826" s="180"/>
      <c r="CF826" s="180"/>
      <c r="CG826" s="180"/>
      <c r="CH826" s="180"/>
      <c r="CI826" s="180"/>
      <c r="CJ826" s="180"/>
      <c r="CK826" s="180"/>
      <c r="CL826" s="180"/>
      <c r="CM826" s="180"/>
      <c r="CN826" s="180"/>
      <c r="CO826" s="180"/>
      <c r="CP826" s="180"/>
      <c r="CQ826" s="180"/>
      <c r="CR826" s="186"/>
      <c r="CS826" s="186"/>
    </row>
    <row r="827">
      <c r="A827" s="186"/>
      <c r="B827" s="186"/>
      <c r="C827" s="347"/>
      <c r="D827" s="180"/>
      <c r="E827" s="186"/>
      <c r="F827" s="180"/>
      <c r="G827" s="180"/>
      <c r="H827" s="180"/>
      <c r="I827" s="180"/>
      <c r="J827" s="180"/>
      <c r="K827" s="180"/>
      <c r="L827" s="180"/>
      <c r="M827" s="180"/>
      <c r="N827" s="180"/>
      <c r="O827" s="180"/>
      <c r="P827" s="180"/>
      <c r="Q827" s="180"/>
      <c r="R827" s="180"/>
      <c r="S827" s="180"/>
      <c r="T827" s="180"/>
      <c r="U827" s="180"/>
      <c r="V827" s="180"/>
      <c r="W827" s="180"/>
      <c r="X827" s="180"/>
      <c r="Y827" s="180"/>
      <c r="Z827" s="180"/>
      <c r="AA827" s="180"/>
      <c r="AB827" s="180"/>
      <c r="AC827" s="180"/>
      <c r="AD827" s="180"/>
      <c r="AE827" s="180"/>
      <c r="AF827" s="180"/>
      <c r="AG827" s="180"/>
      <c r="AH827" s="180"/>
      <c r="AI827" s="180"/>
      <c r="AJ827" s="180"/>
      <c r="AK827" s="180"/>
      <c r="AL827" s="180"/>
      <c r="AM827" s="180"/>
      <c r="AN827" s="180"/>
      <c r="AO827" s="180"/>
      <c r="AP827" s="180"/>
      <c r="AQ827" s="180"/>
      <c r="AR827" s="180"/>
      <c r="AS827" s="180"/>
      <c r="AT827" s="180"/>
      <c r="AU827" s="180"/>
      <c r="AV827" s="180"/>
      <c r="AW827" s="180"/>
      <c r="AX827" s="180"/>
      <c r="AY827" s="180"/>
      <c r="AZ827" s="180"/>
      <c r="BA827" s="180"/>
      <c r="BB827" s="180"/>
      <c r="BC827" s="180"/>
      <c r="BD827" s="180"/>
      <c r="BE827" s="180"/>
      <c r="BF827" s="180"/>
      <c r="BG827" s="180"/>
      <c r="BH827" s="180"/>
      <c r="BI827" s="180"/>
      <c r="BJ827" s="180"/>
      <c r="BK827" s="180"/>
      <c r="BL827" s="180"/>
      <c r="BM827" s="180"/>
      <c r="BN827" s="180"/>
      <c r="BO827" s="180"/>
      <c r="BP827" s="180"/>
      <c r="BQ827" s="180"/>
      <c r="BR827" s="180"/>
      <c r="BS827" s="180"/>
      <c r="BT827" s="180"/>
      <c r="BU827" s="180"/>
      <c r="BV827" s="180"/>
      <c r="BW827" s="180"/>
      <c r="BX827" s="180"/>
      <c r="BY827" s="180"/>
      <c r="BZ827" s="180"/>
      <c r="CA827" s="180"/>
      <c r="CB827" s="180"/>
      <c r="CC827" s="180"/>
      <c r="CD827" s="180"/>
      <c r="CE827" s="180"/>
      <c r="CF827" s="180"/>
      <c r="CG827" s="180"/>
      <c r="CH827" s="180"/>
      <c r="CI827" s="180"/>
      <c r="CJ827" s="180"/>
      <c r="CK827" s="180"/>
      <c r="CL827" s="180"/>
      <c r="CM827" s="180"/>
      <c r="CN827" s="180"/>
      <c r="CO827" s="180"/>
      <c r="CP827" s="180"/>
      <c r="CQ827" s="180"/>
      <c r="CR827" s="186"/>
      <c r="CS827" s="186"/>
    </row>
    <row r="828">
      <c r="A828" s="186"/>
      <c r="B828" s="186"/>
      <c r="C828" s="347"/>
      <c r="D828" s="180"/>
      <c r="E828" s="186"/>
      <c r="F828" s="180"/>
      <c r="G828" s="180"/>
      <c r="H828" s="180"/>
      <c r="I828" s="180"/>
      <c r="J828" s="180"/>
      <c r="K828" s="180"/>
      <c r="L828" s="180"/>
      <c r="M828" s="180"/>
      <c r="N828" s="180"/>
      <c r="O828" s="180"/>
      <c r="P828" s="180"/>
      <c r="Q828" s="180"/>
      <c r="R828" s="180"/>
      <c r="S828" s="180"/>
      <c r="T828" s="180"/>
      <c r="U828" s="180"/>
      <c r="V828" s="180"/>
      <c r="W828" s="180"/>
      <c r="X828" s="180"/>
      <c r="Y828" s="180"/>
      <c r="Z828" s="180"/>
      <c r="AA828" s="180"/>
      <c r="AB828" s="180"/>
      <c r="AC828" s="180"/>
      <c r="AD828" s="180"/>
      <c r="AE828" s="180"/>
      <c r="AF828" s="180"/>
      <c r="AG828" s="180"/>
      <c r="AH828" s="180"/>
      <c r="AI828" s="180"/>
      <c r="AJ828" s="180"/>
      <c r="AK828" s="180"/>
      <c r="AL828" s="180"/>
      <c r="AM828" s="180"/>
      <c r="AN828" s="180"/>
      <c r="AO828" s="180"/>
      <c r="AP828" s="180"/>
      <c r="AQ828" s="180"/>
      <c r="AR828" s="180"/>
      <c r="AS828" s="180"/>
      <c r="AT828" s="180"/>
      <c r="AU828" s="180"/>
      <c r="AV828" s="180"/>
      <c r="AW828" s="180"/>
      <c r="AX828" s="180"/>
      <c r="AY828" s="180"/>
      <c r="AZ828" s="180"/>
      <c r="BA828" s="180"/>
      <c r="BB828" s="180"/>
      <c r="BC828" s="180"/>
      <c r="BD828" s="180"/>
      <c r="BE828" s="180"/>
      <c r="BF828" s="180"/>
      <c r="BG828" s="180"/>
      <c r="BH828" s="180"/>
      <c r="BI828" s="180"/>
      <c r="BJ828" s="180"/>
      <c r="BK828" s="180"/>
      <c r="BL828" s="180"/>
      <c r="BM828" s="180"/>
      <c r="BN828" s="180"/>
      <c r="BO828" s="180"/>
      <c r="BP828" s="180"/>
      <c r="BQ828" s="180"/>
      <c r="BR828" s="180"/>
      <c r="BS828" s="180"/>
      <c r="BT828" s="180"/>
      <c r="BU828" s="180"/>
      <c r="BV828" s="180"/>
      <c r="BW828" s="180"/>
      <c r="BX828" s="180"/>
      <c r="BY828" s="180"/>
      <c r="BZ828" s="180"/>
      <c r="CA828" s="180"/>
      <c r="CB828" s="180"/>
      <c r="CC828" s="180"/>
      <c r="CD828" s="180"/>
      <c r="CE828" s="180"/>
      <c r="CF828" s="180"/>
      <c r="CG828" s="180"/>
      <c r="CH828" s="180"/>
      <c r="CI828" s="180"/>
      <c r="CJ828" s="180"/>
      <c r="CK828" s="180"/>
      <c r="CL828" s="180"/>
      <c r="CM828" s="180"/>
      <c r="CN828" s="180"/>
      <c r="CO828" s="180"/>
      <c r="CP828" s="180"/>
      <c r="CQ828" s="180"/>
      <c r="CR828" s="186"/>
      <c r="CS828" s="186"/>
    </row>
    <row r="829">
      <c r="A829" s="186"/>
      <c r="B829" s="186"/>
      <c r="C829" s="347"/>
      <c r="D829" s="180"/>
      <c r="E829" s="186"/>
      <c r="F829" s="180"/>
      <c r="G829" s="180"/>
      <c r="H829" s="180"/>
      <c r="I829" s="180"/>
      <c r="J829" s="180"/>
      <c r="K829" s="180"/>
      <c r="L829" s="180"/>
      <c r="M829" s="180"/>
      <c r="N829" s="180"/>
      <c r="O829" s="180"/>
      <c r="P829" s="180"/>
      <c r="Q829" s="180"/>
      <c r="R829" s="180"/>
      <c r="S829" s="180"/>
      <c r="T829" s="180"/>
      <c r="U829" s="180"/>
      <c r="V829" s="180"/>
      <c r="W829" s="180"/>
      <c r="X829" s="180"/>
      <c r="Y829" s="180"/>
      <c r="Z829" s="180"/>
      <c r="AA829" s="180"/>
      <c r="AB829" s="180"/>
      <c r="AC829" s="180"/>
      <c r="AD829" s="180"/>
      <c r="AE829" s="180"/>
      <c r="AF829" s="180"/>
      <c r="AG829" s="180"/>
      <c r="AH829" s="180"/>
      <c r="AI829" s="180"/>
      <c r="AJ829" s="180"/>
      <c r="AK829" s="180"/>
      <c r="AL829" s="180"/>
      <c r="AM829" s="180"/>
      <c r="AN829" s="180"/>
      <c r="AO829" s="180"/>
      <c r="AP829" s="180"/>
      <c r="AQ829" s="180"/>
      <c r="AR829" s="180"/>
      <c r="AS829" s="180"/>
      <c r="AT829" s="180"/>
      <c r="AU829" s="180"/>
      <c r="AV829" s="180"/>
      <c r="AW829" s="180"/>
      <c r="AX829" s="180"/>
      <c r="AY829" s="180"/>
      <c r="AZ829" s="180"/>
      <c r="BA829" s="180"/>
      <c r="BB829" s="180"/>
      <c r="BC829" s="180"/>
      <c r="BD829" s="180"/>
      <c r="BE829" s="180"/>
      <c r="BF829" s="180"/>
      <c r="BG829" s="180"/>
      <c r="BH829" s="180"/>
      <c r="BI829" s="180"/>
      <c r="BJ829" s="180"/>
      <c r="BK829" s="180"/>
      <c r="BL829" s="180"/>
      <c r="BM829" s="180"/>
      <c r="BN829" s="180"/>
      <c r="BO829" s="180"/>
      <c r="BP829" s="180"/>
      <c r="BQ829" s="180"/>
      <c r="BR829" s="180"/>
      <c r="BS829" s="180"/>
      <c r="BT829" s="180"/>
      <c r="BU829" s="180"/>
      <c r="BV829" s="180"/>
      <c r="BW829" s="180"/>
      <c r="BX829" s="180"/>
      <c r="BY829" s="180"/>
      <c r="BZ829" s="180"/>
      <c r="CA829" s="180"/>
      <c r="CB829" s="180"/>
      <c r="CC829" s="180"/>
      <c r="CD829" s="180"/>
      <c r="CE829" s="180"/>
      <c r="CF829" s="180"/>
      <c r="CG829" s="180"/>
      <c r="CH829" s="180"/>
      <c r="CI829" s="180"/>
      <c r="CJ829" s="180"/>
      <c r="CK829" s="180"/>
      <c r="CL829" s="180"/>
      <c r="CM829" s="180"/>
      <c r="CN829" s="180"/>
      <c r="CO829" s="180"/>
      <c r="CP829" s="180"/>
      <c r="CQ829" s="180"/>
      <c r="CR829" s="186"/>
      <c r="CS829" s="186"/>
    </row>
    <row r="830">
      <c r="A830" s="186"/>
      <c r="B830" s="186"/>
      <c r="C830" s="347"/>
      <c r="D830" s="180"/>
      <c r="E830" s="186"/>
      <c r="F830" s="180"/>
      <c r="G830" s="180"/>
      <c r="H830" s="180"/>
      <c r="I830" s="180"/>
      <c r="J830" s="180"/>
      <c r="K830" s="180"/>
      <c r="L830" s="180"/>
      <c r="M830" s="180"/>
      <c r="N830" s="180"/>
      <c r="O830" s="180"/>
      <c r="P830" s="180"/>
      <c r="Q830" s="180"/>
      <c r="R830" s="180"/>
      <c r="S830" s="180"/>
      <c r="T830" s="180"/>
      <c r="U830" s="180"/>
      <c r="V830" s="180"/>
      <c r="W830" s="180"/>
      <c r="X830" s="180"/>
      <c r="Y830" s="180"/>
      <c r="Z830" s="180"/>
      <c r="AA830" s="180"/>
      <c r="AB830" s="180"/>
      <c r="AC830" s="180"/>
      <c r="AD830" s="180"/>
      <c r="AE830" s="180"/>
      <c r="AF830" s="180"/>
      <c r="AG830" s="180"/>
      <c r="AH830" s="180"/>
      <c r="AI830" s="180"/>
      <c r="AJ830" s="180"/>
      <c r="AK830" s="180"/>
      <c r="AL830" s="180"/>
      <c r="AM830" s="180"/>
      <c r="AN830" s="180"/>
      <c r="AO830" s="180"/>
      <c r="AP830" s="180"/>
      <c r="AQ830" s="180"/>
      <c r="AR830" s="180"/>
      <c r="AS830" s="180"/>
      <c r="AT830" s="180"/>
      <c r="AU830" s="180"/>
      <c r="AV830" s="180"/>
      <c r="AW830" s="180"/>
      <c r="AX830" s="180"/>
      <c r="AY830" s="180"/>
      <c r="AZ830" s="180"/>
      <c r="BA830" s="180"/>
      <c r="BB830" s="180"/>
      <c r="BC830" s="180"/>
      <c r="BD830" s="180"/>
      <c r="BE830" s="180"/>
      <c r="BF830" s="180"/>
      <c r="BG830" s="180"/>
      <c r="BH830" s="180"/>
      <c r="BI830" s="180"/>
      <c r="BJ830" s="180"/>
      <c r="BK830" s="180"/>
      <c r="BL830" s="180"/>
      <c r="BM830" s="180"/>
      <c r="BN830" s="180"/>
      <c r="BO830" s="180"/>
      <c r="BP830" s="180"/>
      <c r="BQ830" s="180"/>
      <c r="BR830" s="180"/>
      <c r="BS830" s="180"/>
      <c r="BT830" s="180"/>
      <c r="BU830" s="180"/>
      <c r="BV830" s="180"/>
      <c r="BW830" s="180"/>
      <c r="BX830" s="180"/>
      <c r="BY830" s="180"/>
      <c r="BZ830" s="180"/>
      <c r="CA830" s="180"/>
      <c r="CB830" s="180"/>
      <c r="CC830" s="180"/>
      <c r="CD830" s="180"/>
      <c r="CE830" s="180"/>
      <c r="CF830" s="180"/>
      <c r="CG830" s="180"/>
      <c r="CH830" s="180"/>
      <c r="CI830" s="180"/>
      <c r="CJ830" s="180"/>
      <c r="CK830" s="180"/>
      <c r="CL830" s="180"/>
      <c r="CM830" s="180"/>
      <c r="CN830" s="180"/>
      <c r="CO830" s="180"/>
      <c r="CP830" s="180"/>
      <c r="CQ830" s="180"/>
      <c r="CR830" s="186"/>
      <c r="CS830" s="186"/>
    </row>
    <row r="831">
      <c r="A831" s="186"/>
      <c r="B831" s="186"/>
      <c r="C831" s="347"/>
      <c r="D831" s="180"/>
      <c r="E831" s="186"/>
      <c r="F831" s="180"/>
      <c r="G831" s="180"/>
      <c r="H831" s="180"/>
      <c r="I831" s="180"/>
      <c r="J831" s="180"/>
      <c r="K831" s="180"/>
      <c r="L831" s="180"/>
      <c r="M831" s="180"/>
      <c r="N831" s="180"/>
      <c r="O831" s="180"/>
      <c r="P831" s="180"/>
      <c r="Q831" s="180"/>
      <c r="R831" s="180"/>
      <c r="S831" s="180"/>
      <c r="T831" s="180"/>
      <c r="U831" s="180"/>
      <c r="V831" s="180"/>
      <c r="W831" s="180"/>
      <c r="X831" s="180"/>
      <c r="Y831" s="180"/>
      <c r="Z831" s="180"/>
      <c r="AA831" s="180"/>
      <c r="AB831" s="180"/>
      <c r="AC831" s="180"/>
      <c r="AD831" s="180"/>
      <c r="AE831" s="180"/>
      <c r="AF831" s="180"/>
      <c r="AG831" s="180"/>
      <c r="AH831" s="180"/>
      <c r="AI831" s="180"/>
      <c r="AJ831" s="180"/>
      <c r="AK831" s="180"/>
      <c r="AL831" s="180"/>
      <c r="AM831" s="180"/>
      <c r="AN831" s="180"/>
      <c r="AO831" s="180"/>
      <c r="AP831" s="180"/>
      <c r="AQ831" s="180"/>
      <c r="AR831" s="180"/>
      <c r="AS831" s="180"/>
      <c r="AT831" s="180"/>
      <c r="AU831" s="180"/>
      <c r="AV831" s="180"/>
      <c r="AW831" s="180"/>
      <c r="AX831" s="180"/>
      <c r="AY831" s="180"/>
      <c r="AZ831" s="180"/>
      <c r="BA831" s="180"/>
      <c r="BB831" s="180"/>
      <c r="BC831" s="180"/>
      <c r="BD831" s="180"/>
      <c r="BE831" s="180"/>
      <c r="BF831" s="180"/>
      <c r="BG831" s="180"/>
      <c r="BH831" s="180"/>
      <c r="BI831" s="180"/>
      <c r="BJ831" s="180"/>
      <c r="BK831" s="180"/>
      <c r="BL831" s="180"/>
      <c r="BM831" s="180"/>
      <c r="BN831" s="180"/>
      <c r="BO831" s="180"/>
      <c r="BP831" s="180"/>
      <c r="BQ831" s="180"/>
      <c r="BR831" s="180"/>
      <c r="BS831" s="180"/>
      <c r="BT831" s="180"/>
      <c r="BU831" s="180"/>
      <c r="BV831" s="180"/>
      <c r="BW831" s="180"/>
      <c r="BX831" s="180"/>
      <c r="BY831" s="180"/>
      <c r="BZ831" s="180"/>
      <c r="CA831" s="180"/>
      <c r="CB831" s="180"/>
      <c r="CC831" s="180"/>
      <c r="CD831" s="180"/>
      <c r="CE831" s="180"/>
      <c r="CF831" s="180"/>
      <c r="CG831" s="180"/>
      <c r="CH831" s="180"/>
      <c r="CI831" s="180"/>
      <c r="CJ831" s="180"/>
      <c r="CK831" s="180"/>
      <c r="CL831" s="180"/>
      <c r="CM831" s="180"/>
      <c r="CN831" s="180"/>
      <c r="CO831" s="180"/>
      <c r="CP831" s="180"/>
      <c r="CQ831" s="180"/>
      <c r="CR831" s="186"/>
      <c r="CS831" s="186"/>
    </row>
    <row r="832">
      <c r="A832" s="186"/>
      <c r="B832" s="186"/>
      <c r="C832" s="347"/>
      <c r="D832" s="180"/>
      <c r="E832" s="186"/>
      <c r="F832" s="180"/>
      <c r="G832" s="180"/>
      <c r="H832" s="180"/>
      <c r="I832" s="180"/>
      <c r="J832" s="180"/>
      <c r="K832" s="180"/>
      <c r="L832" s="180"/>
      <c r="M832" s="180"/>
      <c r="N832" s="180"/>
      <c r="O832" s="180"/>
      <c r="P832" s="180"/>
      <c r="Q832" s="180"/>
      <c r="R832" s="180"/>
      <c r="S832" s="180"/>
      <c r="T832" s="180"/>
      <c r="U832" s="180"/>
      <c r="V832" s="180"/>
      <c r="W832" s="180"/>
      <c r="X832" s="180"/>
      <c r="Y832" s="180"/>
      <c r="Z832" s="180"/>
      <c r="AA832" s="180"/>
      <c r="AB832" s="180"/>
      <c r="AC832" s="180"/>
      <c r="AD832" s="180"/>
      <c r="AE832" s="180"/>
      <c r="AF832" s="180"/>
      <c r="AG832" s="180"/>
      <c r="AH832" s="180"/>
      <c r="AI832" s="180"/>
      <c r="AJ832" s="180"/>
      <c r="AK832" s="180"/>
      <c r="AL832" s="180"/>
      <c r="AM832" s="180"/>
      <c r="AN832" s="180"/>
      <c r="AO832" s="180"/>
      <c r="AP832" s="180"/>
      <c r="AQ832" s="180"/>
      <c r="AR832" s="180"/>
      <c r="AS832" s="180"/>
      <c r="AT832" s="180"/>
      <c r="AU832" s="180"/>
      <c r="AV832" s="180"/>
      <c r="AW832" s="180"/>
      <c r="AX832" s="180"/>
      <c r="AY832" s="180"/>
      <c r="AZ832" s="180"/>
      <c r="BA832" s="180"/>
      <c r="BB832" s="180"/>
      <c r="BC832" s="180"/>
      <c r="BD832" s="180"/>
      <c r="BE832" s="180"/>
      <c r="BF832" s="180"/>
      <c r="BG832" s="180"/>
      <c r="BH832" s="180"/>
      <c r="BI832" s="180"/>
      <c r="BJ832" s="180"/>
      <c r="BK832" s="180"/>
      <c r="BL832" s="180"/>
      <c r="BM832" s="180"/>
      <c r="BN832" s="180"/>
      <c r="BO832" s="180"/>
      <c r="BP832" s="180"/>
      <c r="BQ832" s="180"/>
      <c r="BR832" s="180"/>
      <c r="BS832" s="180"/>
      <c r="BT832" s="180"/>
      <c r="BU832" s="180"/>
      <c r="BV832" s="180"/>
      <c r="BW832" s="180"/>
      <c r="BX832" s="180"/>
      <c r="BY832" s="180"/>
      <c r="BZ832" s="180"/>
      <c r="CA832" s="180"/>
      <c r="CB832" s="180"/>
      <c r="CC832" s="180"/>
      <c r="CD832" s="180"/>
      <c r="CE832" s="180"/>
      <c r="CF832" s="180"/>
      <c r="CG832" s="180"/>
      <c r="CH832" s="180"/>
      <c r="CI832" s="180"/>
      <c r="CJ832" s="180"/>
      <c r="CK832" s="180"/>
      <c r="CL832" s="180"/>
      <c r="CM832" s="180"/>
      <c r="CN832" s="180"/>
      <c r="CO832" s="180"/>
      <c r="CP832" s="180"/>
      <c r="CQ832" s="180"/>
      <c r="CR832" s="186"/>
      <c r="CS832" s="186"/>
    </row>
    <row r="833">
      <c r="A833" s="186"/>
      <c r="B833" s="186"/>
      <c r="C833" s="347"/>
      <c r="D833" s="180"/>
      <c r="E833" s="186"/>
      <c r="F833" s="180"/>
      <c r="G833" s="180"/>
      <c r="H833" s="180"/>
      <c r="I833" s="180"/>
      <c r="J833" s="180"/>
      <c r="K833" s="180"/>
      <c r="L833" s="180"/>
      <c r="M833" s="180"/>
      <c r="N833" s="180"/>
      <c r="O833" s="180"/>
      <c r="P833" s="180"/>
      <c r="Q833" s="180"/>
      <c r="R833" s="180"/>
      <c r="S833" s="180"/>
      <c r="T833" s="180"/>
      <c r="U833" s="180"/>
      <c r="V833" s="180"/>
      <c r="W833" s="180"/>
      <c r="X833" s="180"/>
      <c r="Y833" s="180"/>
      <c r="Z833" s="180"/>
      <c r="AA833" s="180"/>
      <c r="AB833" s="180"/>
      <c r="AC833" s="180"/>
      <c r="AD833" s="180"/>
      <c r="AE833" s="180"/>
      <c r="AF833" s="180"/>
      <c r="AG833" s="180"/>
      <c r="AH833" s="180"/>
      <c r="AI833" s="180"/>
      <c r="AJ833" s="180"/>
      <c r="AK833" s="180"/>
      <c r="AL833" s="180"/>
      <c r="AM833" s="180"/>
      <c r="AN833" s="180"/>
      <c r="AO833" s="180"/>
      <c r="AP833" s="180"/>
      <c r="AQ833" s="180"/>
      <c r="AR833" s="180"/>
      <c r="AS833" s="180"/>
      <c r="AT833" s="180"/>
      <c r="AU833" s="180"/>
      <c r="AV833" s="180"/>
      <c r="AW833" s="180"/>
      <c r="AX833" s="180"/>
      <c r="AY833" s="180"/>
      <c r="AZ833" s="180"/>
      <c r="BA833" s="180"/>
      <c r="BB833" s="180"/>
      <c r="BC833" s="180"/>
      <c r="BD833" s="180"/>
      <c r="BE833" s="180"/>
      <c r="BF833" s="180"/>
      <c r="BG833" s="180"/>
      <c r="BH833" s="180"/>
      <c r="BI833" s="180"/>
      <c r="BJ833" s="180"/>
      <c r="BK833" s="180"/>
      <c r="BL833" s="180"/>
      <c r="BM833" s="180"/>
      <c r="BN833" s="180"/>
      <c r="BO833" s="180"/>
      <c r="BP833" s="180"/>
      <c r="BQ833" s="180"/>
      <c r="BR833" s="180"/>
      <c r="BS833" s="180"/>
      <c r="BT833" s="180"/>
      <c r="BU833" s="180"/>
      <c r="BV833" s="180"/>
      <c r="BW833" s="180"/>
      <c r="BX833" s="180"/>
      <c r="BY833" s="180"/>
      <c r="BZ833" s="180"/>
      <c r="CA833" s="180"/>
      <c r="CB833" s="180"/>
      <c r="CC833" s="180"/>
      <c r="CD833" s="180"/>
      <c r="CE833" s="180"/>
      <c r="CF833" s="180"/>
      <c r="CG833" s="180"/>
      <c r="CH833" s="180"/>
      <c r="CI833" s="180"/>
      <c r="CJ833" s="180"/>
      <c r="CK833" s="180"/>
      <c r="CL833" s="180"/>
      <c r="CM833" s="180"/>
      <c r="CN833" s="180"/>
      <c r="CO833" s="180"/>
      <c r="CP833" s="180"/>
      <c r="CQ833" s="180"/>
      <c r="CR833" s="186"/>
      <c r="CS833" s="186"/>
    </row>
    <row r="834">
      <c r="A834" s="186"/>
      <c r="B834" s="186"/>
      <c r="C834" s="347"/>
      <c r="D834" s="180"/>
      <c r="E834" s="186"/>
      <c r="F834" s="180"/>
      <c r="G834" s="180"/>
      <c r="H834" s="180"/>
      <c r="I834" s="180"/>
      <c r="J834" s="180"/>
      <c r="K834" s="180"/>
      <c r="L834" s="180"/>
      <c r="M834" s="180"/>
      <c r="N834" s="180"/>
      <c r="O834" s="180"/>
      <c r="P834" s="180"/>
      <c r="Q834" s="180"/>
      <c r="R834" s="180"/>
      <c r="S834" s="180"/>
      <c r="T834" s="180"/>
      <c r="U834" s="180"/>
      <c r="V834" s="180"/>
      <c r="W834" s="180"/>
      <c r="X834" s="180"/>
      <c r="Y834" s="180"/>
      <c r="Z834" s="180"/>
      <c r="AA834" s="180"/>
      <c r="AB834" s="180"/>
      <c r="AC834" s="180"/>
      <c r="AD834" s="180"/>
      <c r="AE834" s="180"/>
      <c r="AF834" s="180"/>
      <c r="AG834" s="180"/>
      <c r="AH834" s="180"/>
      <c r="AI834" s="180"/>
      <c r="AJ834" s="180"/>
      <c r="AK834" s="180"/>
      <c r="AL834" s="180"/>
      <c r="AM834" s="180"/>
      <c r="AN834" s="180"/>
      <c r="AO834" s="180"/>
      <c r="AP834" s="180"/>
      <c r="AQ834" s="180"/>
      <c r="AR834" s="180"/>
      <c r="AS834" s="180"/>
      <c r="AT834" s="180"/>
      <c r="AU834" s="180"/>
      <c r="AV834" s="180"/>
      <c r="AW834" s="180"/>
      <c r="AX834" s="180"/>
      <c r="AY834" s="180"/>
      <c r="AZ834" s="180"/>
      <c r="BA834" s="180"/>
      <c r="BB834" s="180"/>
      <c r="BC834" s="180"/>
      <c r="BD834" s="180"/>
      <c r="BE834" s="180"/>
      <c r="BF834" s="180"/>
      <c r="BG834" s="180"/>
      <c r="BH834" s="180"/>
      <c r="BI834" s="180"/>
      <c r="BJ834" s="180"/>
      <c r="BK834" s="180"/>
      <c r="BL834" s="180"/>
      <c r="BM834" s="180"/>
      <c r="BN834" s="180"/>
      <c r="BO834" s="180"/>
      <c r="BP834" s="180"/>
      <c r="BQ834" s="180"/>
      <c r="BR834" s="180"/>
      <c r="BS834" s="180"/>
      <c r="BT834" s="180"/>
      <c r="BU834" s="180"/>
      <c r="BV834" s="180"/>
      <c r="BW834" s="180"/>
      <c r="BX834" s="180"/>
      <c r="BY834" s="180"/>
      <c r="BZ834" s="180"/>
      <c r="CA834" s="180"/>
      <c r="CB834" s="180"/>
      <c r="CC834" s="180"/>
      <c r="CD834" s="180"/>
      <c r="CE834" s="180"/>
      <c r="CF834" s="180"/>
      <c r="CG834" s="180"/>
      <c r="CH834" s="180"/>
      <c r="CI834" s="180"/>
      <c r="CJ834" s="180"/>
      <c r="CK834" s="180"/>
      <c r="CL834" s="180"/>
      <c r="CM834" s="180"/>
      <c r="CN834" s="180"/>
      <c r="CO834" s="180"/>
      <c r="CP834" s="180"/>
      <c r="CQ834" s="180"/>
      <c r="CR834" s="186"/>
      <c r="CS834" s="186"/>
    </row>
    <row r="835">
      <c r="A835" s="186"/>
      <c r="B835" s="186"/>
      <c r="C835" s="347"/>
      <c r="D835" s="180"/>
      <c r="E835" s="186"/>
      <c r="F835" s="180"/>
      <c r="G835" s="180"/>
      <c r="H835" s="180"/>
      <c r="I835" s="180"/>
      <c r="J835" s="180"/>
      <c r="K835" s="180"/>
      <c r="L835" s="180"/>
      <c r="M835" s="180"/>
      <c r="N835" s="180"/>
      <c r="O835" s="180"/>
      <c r="P835" s="180"/>
      <c r="Q835" s="180"/>
      <c r="R835" s="180"/>
      <c r="S835" s="180"/>
      <c r="T835" s="180"/>
      <c r="U835" s="180"/>
      <c r="V835" s="180"/>
      <c r="W835" s="180"/>
      <c r="X835" s="180"/>
      <c r="Y835" s="180"/>
      <c r="Z835" s="180"/>
      <c r="AA835" s="180"/>
      <c r="AB835" s="180"/>
      <c r="AC835" s="180"/>
      <c r="AD835" s="180"/>
      <c r="AE835" s="180"/>
      <c r="AF835" s="180"/>
      <c r="AG835" s="180"/>
      <c r="AH835" s="180"/>
      <c r="AI835" s="180"/>
      <c r="AJ835" s="180"/>
      <c r="AK835" s="180"/>
      <c r="AL835" s="180"/>
      <c r="AM835" s="180"/>
      <c r="AN835" s="180"/>
      <c r="AO835" s="180"/>
      <c r="AP835" s="180"/>
      <c r="AQ835" s="180"/>
      <c r="AR835" s="180"/>
      <c r="AS835" s="180"/>
      <c r="AT835" s="180"/>
      <c r="AU835" s="180"/>
      <c r="AV835" s="180"/>
      <c r="AW835" s="180"/>
      <c r="AX835" s="180"/>
      <c r="AY835" s="180"/>
      <c r="AZ835" s="180"/>
      <c r="BA835" s="180"/>
      <c r="BB835" s="180"/>
      <c r="BC835" s="180"/>
      <c r="BD835" s="180"/>
      <c r="BE835" s="180"/>
      <c r="BF835" s="180"/>
      <c r="BG835" s="180"/>
      <c r="BH835" s="180"/>
      <c r="BI835" s="180"/>
      <c r="BJ835" s="180"/>
      <c r="BK835" s="180"/>
      <c r="BL835" s="180"/>
      <c r="BM835" s="180"/>
      <c r="BN835" s="180"/>
      <c r="BO835" s="180"/>
      <c r="BP835" s="180"/>
      <c r="BQ835" s="180"/>
      <c r="BR835" s="180"/>
      <c r="BS835" s="180"/>
      <c r="BT835" s="180"/>
      <c r="BU835" s="180"/>
      <c r="BV835" s="180"/>
      <c r="BW835" s="180"/>
      <c r="BX835" s="180"/>
      <c r="BY835" s="180"/>
      <c r="BZ835" s="180"/>
      <c r="CA835" s="180"/>
      <c r="CB835" s="180"/>
      <c r="CC835" s="180"/>
      <c r="CD835" s="180"/>
      <c r="CE835" s="180"/>
      <c r="CF835" s="180"/>
      <c r="CG835" s="180"/>
      <c r="CH835" s="180"/>
      <c r="CI835" s="180"/>
      <c r="CJ835" s="180"/>
      <c r="CK835" s="180"/>
      <c r="CL835" s="180"/>
      <c r="CM835" s="180"/>
      <c r="CN835" s="180"/>
      <c r="CO835" s="180"/>
      <c r="CP835" s="180"/>
      <c r="CQ835" s="180"/>
      <c r="CR835" s="186"/>
      <c r="CS835" s="186"/>
    </row>
    <row r="836">
      <c r="A836" s="186"/>
      <c r="B836" s="186"/>
      <c r="C836" s="347"/>
      <c r="D836" s="180"/>
      <c r="E836" s="186"/>
      <c r="F836" s="180"/>
      <c r="G836" s="180"/>
      <c r="H836" s="180"/>
      <c r="I836" s="180"/>
      <c r="J836" s="180"/>
      <c r="K836" s="180"/>
      <c r="L836" s="180"/>
      <c r="M836" s="180"/>
      <c r="N836" s="180"/>
      <c r="O836" s="180"/>
      <c r="P836" s="180"/>
      <c r="Q836" s="180"/>
      <c r="R836" s="180"/>
      <c r="S836" s="180"/>
      <c r="T836" s="180"/>
      <c r="U836" s="180"/>
      <c r="V836" s="180"/>
      <c r="W836" s="180"/>
      <c r="X836" s="180"/>
      <c r="Y836" s="180"/>
      <c r="Z836" s="180"/>
      <c r="AA836" s="180"/>
      <c r="AB836" s="180"/>
      <c r="AC836" s="180"/>
      <c r="AD836" s="180"/>
      <c r="AE836" s="180"/>
      <c r="AF836" s="180"/>
      <c r="AG836" s="180"/>
      <c r="AH836" s="180"/>
      <c r="AI836" s="180"/>
      <c r="AJ836" s="180"/>
      <c r="AK836" s="180"/>
      <c r="AL836" s="180"/>
      <c r="AM836" s="180"/>
      <c r="AN836" s="180"/>
      <c r="AO836" s="180"/>
      <c r="AP836" s="180"/>
      <c r="AQ836" s="180"/>
      <c r="AR836" s="180"/>
      <c r="AS836" s="180"/>
      <c r="AT836" s="180"/>
      <c r="AU836" s="180"/>
      <c r="AV836" s="180"/>
      <c r="AW836" s="180"/>
      <c r="AX836" s="180"/>
      <c r="AY836" s="180"/>
      <c r="AZ836" s="180"/>
      <c r="BA836" s="180"/>
      <c r="BB836" s="180"/>
      <c r="BC836" s="180"/>
      <c r="BD836" s="180"/>
      <c r="BE836" s="180"/>
      <c r="BF836" s="180"/>
      <c r="BG836" s="180"/>
      <c r="BH836" s="180"/>
      <c r="BI836" s="180"/>
      <c r="BJ836" s="180"/>
      <c r="BK836" s="180"/>
      <c r="BL836" s="180"/>
      <c r="BM836" s="180"/>
      <c r="BN836" s="180"/>
      <c r="BO836" s="180"/>
      <c r="BP836" s="180"/>
      <c r="BQ836" s="180"/>
      <c r="BR836" s="180"/>
      <c r="BS836" s="180"/>
      <c r="BT836" s="180"/>
      <c r="BU836" s="180"/>
      <c r="BV836" s="180"/>
      <c r="BW836" s="180"/>
      <c r="BX836" s="180"/>
      <c r="BY836" s="180"/>
      <c r="BZ836" s="180"/>
      <c r="CA836" s="180"/>
      <c r="CB836" s="180"/>
      <c r="CC836" s="180"/>
      <c r="CD836" s="180"/>
      <c r="CE836" s="180"/>
      <c r="CF836" s="180"/>
      <c r="CG836" s="180"/>
      <c r="CH836" s="180"/>
      <c r="CI836" s="180"/>
      <c r="CJ836" s="180"/>
      <c r="CK836" s="180"/>
      <c r="CL836" s="180"/>
      <c r="CM836" s="180"/>
      <c r="CN836" s="180"/>
      <c r="CO836" s="180"/>
      <c r="CP836" s="180"/>
      <c r="CQ836" s="180"/>
      <c r="CR836" s="186"/>
      <c r="CS836" s="186"/>
    </row>
    <row r="837">
      <c r="A837" s="186"/>
      <c r="B837" s="186"/>
      <c r="C837" s="347"/>
      <c r="D837" s="180"/>
      <c r="E837" s="186"/>
      <c r="F837" s="180"/>
      <c r="G837" s="180"/>
      <c r="H837" s="180"/>
      <c r="I837" s="180"/>
      <c r="J837" s="180"/>
      <c r="K837" s="180"/>
      <c r="L837" s="180"/>
      <c r="M837" s="180"/>
      <c r="N837" s="180"/>
      <c r="O837" s="180"/>
      <c r="P837" s="180"/>
      <c r="Q837" s="180"/>
      <c r="R837" s="180"/>
      <c r="S837" s="180"/>
      <c r="T837" s="180"/>
      <c r="U837" s="180"/>
      <c r="V837" s="180"/>
      <c r="W837" s="180"/>
      <c r="X837" s="180"/>
      <c r="Y837" s="180"/>
      <c r="Z837" s="180"/>
      <c r="AA837" s="180"/>
      <c r="AB837" s="180"/>
      <c r="AC837" s="180"/>
      <c r="AD837" s="180"/>
      <c r="AE837" s="180"/>
      <c r="AF837" s="180"/>
      <c r="AG837" s="180"/>
      <c r="AH837" s="180"/>
      <c r="AI837" s="180"/>
      <c r="AJ837" s="180"/>
      <c r="AK837" s="180"/>
      <c r="AL837" s="180"/>
      <c r="AM837" s="180"/>
      <c r="AN837" s="180"/>
      <c r="AO837" s="180"/>
      <c r="AP837" s="180"/>
      <c r="AQ837" s="180"/>
      <c r="AR837" s="180"/>
      <c r="AS837" s="180"/>
      <c r="AT837" s="180"/>
      <c r="AU837" s="180"/>
      <c r="AV837" s="180"/>
      <c r="AW837" s="180"/>
      <c r="AX837" s="180"/>
      <c r="AY837" s="180"/>
      <c r="AZ837" s="180"/>
      <c r="BA837" s="180"/>
      <c r="BB837" s="180"/>
      <c r="BC837" s="180"/>
      <c r="BD837" s="180"/>
      <c r="BE837" s="180"/>
      <c r="BF837" s="180"/>
      <c r="BG837" s="180"/>
      <c r="BH837" s="180"/>
      <c r="BI837" s="180"/>
      <c r="BJ837" s="180"/>
      <c r="BK837" s="180"/>
      <c r="BL837" s="180"/>
      <c r="BM837" s="180"/>
      <c r="BN837" s="180"/>
      <c r="BO837" s="180"/>
      <c r="BP837" s="180"/>
      <c r="BQ837" s="180"/>
      <c r="BR837" s="180"/>
      <c r="BS837" s="180"/>
      <c r="BT837" s="180"/>
      <c r="BU837" s="180"/>
      <c r="BV837" s="180"/>
      <c r="BW837" s="180"/>
      <c r="BX837" s="180"/>
      <c r="BY837" s="180"/>
      <c r="BZ837" s="180"/>
      <c r="CA837" s="180"/>
      <c r="CB837" s="180"/>
      <c r="CC837" s="180"/>
      <c r="CD837" s="180"/>
      <c r="CE837" s="180"/>
      <c r="CF837" s="180"/>
      <c r="CG837" s="180"/>
      <c r="CH837" s="180"/>
      <c r="CI837" s="180"/>
      <c r="CJ837" s="180"/>
      <c r="CK837" s="180"/>
      <c r="CL837" s="180"/>
      <c r="CM837" s="180"/>
      <c r="CN837" s="180"/>
      <c r="CO837" s="180"/>
      <c r="CP837" s="180"/>
      <c r="CQ837" s="180"/>
      <c r="CR837" s="186"/>
      <c r="CS837" s="186"/>
    </row>
    <row r="838">
      <c r="A838" s="186"/>
      <c r="B838" s="186"/>
      <c r="C838" s="347"/>
      <c r="D838" s="180"/>
      <c r="E838" s="186"/>
      <c r="F838" s="180"/>
      <c r="G838" s="180"/>
      <c r="H838" s="180"/>
      <c r="I838" s="180"/>
      <c r="J838" s="180"/>
      <c r="K838" s="180"/>
      <c r="L838" s="180"/>
      <c r="M838" s="180"/>
      <c r="N838" s="180"/>
      <c r="O838" s="180"/>
      <c r="P838" s="180"/>
      <c r="Q838" s="180"/>
      <c r="R838" s="180"/>
      <c r="S838" s="180"/>
      <c r="T838" s="180"/>
      <c r="U838" s="180"/>
      <c r="V838" s="180"/>
      <c r="W838" s="180"/>
      <c r="X838" s="180"/>
      <c r="Y838" s="180"/>
      <c r="Z838" s="180"/>
      <c r="AA838" s="180"/>
      <c r="AB838" s="180"/>
      <c r="AC838" s="180"/>
      <c r="AD838" s="180"/>
      <c r="AE838" s="180"/>
      <c r="AF838" s="180"/>
      <c r="AG838" s="180"/>
      <c r="AH838" s="180"/>
      <c r="AI838" s="180"/>
      <c r="AJ838" s="180"/>
      <c r="AK838" s="180"/>
      <c r="AL838" s="180"/>
      <c r="AM838" s="180"/>
      <c r="AN838" s="180"/>
      <c r="AO838" s="180"/>
      <c r="AP838" s="180"/>
      <c r="AQ838" s="180"/>
      <c r="AR838" s="180"/>
      <c r="AS838" s="180"/>
      <c r="AT838" s="180"/>
      <c r="AU838" s="180"/>
      <c r="AV838" s="180"/>
      <c r="AW838" s="180"/>
      <c r="AX838" s="180"/>
      <c r="AY838" s="180"/>
      <c r="AZ838" s="180"/>
      <c r="BA838" s="180"/>
      <c r="BB838" s="180"/>
      <c r="BC838" s="180"/>
      <c r="BD838" s="180"/>
      <c r="BE838" s="180"/>
      <c r="BF838" s="180"/>
      <c r="BG838" s="180"/>
      <c r="BH838" s="180"/>
      <c r="BI838" s="180"/>
      <c r="BJ838" s="180"/>
      <c r="BK838" s="180"/>
      <c r="BL838" s="180"/>
      <c r="BM838" s="180"/>
      <c r="BN838" s="180"/>
      <c r="BO838" s="180"/>
      <c r="BP838" s="180"/>
      <c r="BQ838" s="180"/>
      <c r="BR838" s="180"/>
      <c r="BS838" s="180"/>
      <c r="BT838" s="180"/>
      <c r="BU838" s="180"/>
      <c r="BV838" s="180"/>
      <c r="BW838" s="180"/>
      <c r="BX838" s="180"/>
      <c r="BY838" s="180"/>
      <c r="BZ838" s="180"/>
      <c r="CA838" s="180"/>
      <c r="CB838" s="180"/>
      <c r="CC838" s="180"/>
      <c r="CD838" s="180"/>
      <c r="CE838" s="180"/>
      <c r="CF838" s="180"/>
      <c r="CG838" s="180"/>
      <c r="CH838" s="180"/>
      <c r="CI838" s="180"/>
      <c r="CJ838" s="180"/>
      <c r="CK838" s="180"/>
      <c r="CL838" s="180"/>
      <c r="CM838" s="180"/>
      <c r="CN838" s="180"/>
      <c r="CO838" s="180"/>
      <c r="CP838" s="180"/>
      <c r="CQ838" s="180"/>
      <c r="CR838" s="186"/>
      <c r="CS838" s="186"/>
    </row>
    <row r="839">
      <c r="A839" s="186"/>
      <c r="B839" s="186"/>
      <c r="C839" s="347"/>
      <c r="D839" s="180"/>
      <c r="E839" s="186"/>
      <c r="F839" s="180"/>
      <c r="G839" s="180"/>
      <c r="H839" s="180"/>
      <c r="I839" s="180"/>
      <c r="J839" s="180"/>
      <c r="K839" s="180"/>
      <c r="L839" s="180"/>
      <c r="M839" s="180"/>
      <c r="N839" s="180"/>
      <c r="O839" s="180"/>
      <c r="P839" s="180"/>
      <c r="Q839" s="180"/>
      <c r="R839" s="180"/>
      <c r="S839" s="180"/>
      <c r="T839" s="180"/>
      <c r="U839" s="180"/>
      <c r="V839" s="180"/>
      <c r="W839" s="180"/>
      <c r="X839" s="180"/>
      <c r="Y839" s="180"/>
      <c r="Z839" s="180"/>
      <c r="AA839" s="180"/>
      <c r="AB839" s="180"/>
      <c r="AC839" s="180"/>
      <c r="AD839" s="180"/>
      <c r="AE839" s="180"/>
      <c r="AF839" s="180"/>
      <c r="AG839" s="180"/>
      <c r="AH839" s="180"/>
      <c r="AI839" s="180"/>
      <c r="AJ839" s="180"/>
      <c r="AK839" s="180"/>
      <c r="AL839" s="180"/>
      <c r="AM839" s="180"/>
      <c r="AN839" s="180"/>
      <c r="AO839" s="180"/>
      <c r="AP839" s="180"/>
      <c r="AQ839" s="180"/>
      <c r="AR839" s="180"/>
      <c r="AS839" s="180"/>
      <c r="AT839" s="180"/>
      <c r="AU839" s="180"/>
      <c r="AV839" s="180"/>
      <c r="AW839" s="180"/>
      <c r="AX839" s="180"/>
      <c r="AY839" s="180"/>
      <c r="AZ839" s="180"/>
      <c r="BA839" s="180"/>
      <c r="BB839" s="180"/>
      <c r="BC839" s="180"/>
      <c r="BD839" s="180"/>
      <c r="BE839" s="180"/>
      <c r="BF839" s="180"/>
      <c r="BG839" s="180"/>
      <c r="BH839" s="180"/>
      <c r="BI839" s="180"/>
      <c r="BJ839" s="180"/>
      <c r="BK839" s="180"/>
      <c r="BL839" s="180"/>
      <c r="BM839" s="180"/>
      <c r="BN839" s="180"/>
      <c r="BO839" s="180"/>
      <c r="BP839" s="180"/>
      <c r="BQ839" s="180"/>
      <c r="BR839" s="180"/>
      <c r="BS839" s="180"/>
      <c r="BT839" s="180"/>
      <c r="BU839" s="180"/>
      <c r="BV839" s="180"/>
      <c r="BW839" s="180"/>
      <c r="BX839" s="180"/>
      <c r="BY839" s="180"/>
      <c r="BZ839" s="180"/>
      <c r="CA839" s="180"/>
      <c r="CB839" s="180"/>
      <c r="CC839" s="180"/>
      <c r="CD839" s="180"/>
      <c r="CE839" s="180"/>
      <c r="CF839" s="180"/>
      <c r="CG839" s="180"/>
      <c r="CH839" s="180"/>
      <c r="CI839" s="180"/>
      <c r="CJ839" s="180"/>
      <c r="CK839" s="180"/>
      <c r="CL839" s="180"/>
      <c r="CM839" s="180"/>
      <c r="CN839" s="180"/>
      <c r="CO839" s="180"/>
      <c r="CP839" s="180"/>
      <c r="CQ839" s="180"/>
      <c r="CR839" s="186"/>
      <c r="CS839" s="186"/>
    </row>
    <row r="840">
      <c r="A840" s="186"/>
      <c r="B840" s="186"/>
      <c r="C840" s="347"/>
      <c r="D840" s="180"/>
      <c r="E840" s="186"/>
      <c r="F840" s="180"/>
      <c r="G840" s="180"/>
      <c r="H840" s="180"/>
      <c r="I840" s="180"/>
      <c r="J840" s="180"/>
      <c r="K840" s="180"/>
      <c r="L840" s="180"/>
      <c r="M840" s="180"/>
      <c r="N840" s="180"/>
      <c r="O840" s="180"/>
      <c r="P840" s="180"/>
      <c r="Q840" s="180"/>
      <c r="R840" s="180"/>
      <c r="S840" s="180"/>
      <c r="T840" s="180"/>
      <c r="U840" s="180"/>
      <c r="V840" s="180"/>
      <c r="W840" s="180"/>
      <c r="X840" s="180"/>
      <c r="Y840" s="180"/>
      <c r="Z840" s="180"/>
      <c r="AA840" s="180"/>
      <c r="AB840" s="180"/>
      <c r="AC840" s="180"/>
      <c r="AD840" s="180"/>
      <c r="AE840" s="180"/>
      <c r="AF840" s="180"/>
      <c r="AG840" s="180"/>
      <c r="AH840" s="180"/>
      <c r="AI840" s="180"/>
      <c r="AJ840" s="180"/>
      <c r="AK840" s="180"/>
      <c r="AL840" s="180"/>
      <c r="AM840" s="180"/>
      <c r="AN840" s="180"/>
      <c r="AO840" s="180"/>
      <c r="AP840" s="180"/>
      <c r="AQ840" s="180"/>
      <c r="AR840" s="180"/>
      <c r="AS840" s="180"/>
      <c r="AT840" s="180"/>
      <c r="AU840" s="180"/>
      <c r="AV840" s="180"/>
      <c r="AW840" s="180"/>
      <c r="AX840" s="180"/>
      <c r="AY840" s="180"/>
      <c r="AZ840" s="180"/>
      <c r="BA840" s="180"/>
      <c r="BB840" s="180"/>
      <c r="BC840" s="180"/>
      <c r="BD840" s="180"/>
      <c r="BE840" s="180"/>
      <c r="BF840" s="180"/>
      <c r="BG840" s="180"/>
      <c r="BH840" s="180"/>
      <c r="BI840" s="180"/>
      <c r="BJ840" s="180"/>
      <c r="BK840" s="180"/>
      <c r="BL840" s="180"/>
      <c r="BM840" s="180"/>
      <c r="BN840" s="180"/>
      <c r="BO840" s="180"/>
      <c r="BP840" s="180"/>
      <c r="BQ840" s="180"/>
      <c r="BR840" s="180"/>
      <c r="BS840" s="180"/>
      <c r="BT840" s="180"/>
      <c r="BU840" s="180"/>
      <c r="BV840" s="180"/>
      <c r="BW840" s="180"/>
      <c r="BX840" s="180"/>
      <c r="BY840" s="180"/>
      <c r="BZ840" s="180"/>
      <c r="CA840" s="180"/>
      <c r="CB840" s="180"/>
      <c r="CC840" s="180"/>
      <c r="CD840" s="180"/>
      <c r="CE840" s="180"/>
      <c r="CF840" s="180"/>
      <c r="CG840" s="180"/>
      <c r="CH840" s="180"/>
      <c r="CI840" s="180"/>
      <c r="CJ840" s="180"/>
      <c r="CK840" s="180"/>
      <c r="CL840" s="180"/>
      <c r="CM840" s="180"/>
      <c r="CN840" s="180"/>
      <c r="CO840" s="180"/>
      <c r="CP840" s="180"/>
      <c r="CQ840" s="180"/>
      <c r="CR840" s="186"/>
      <c r="CS840" s="186"/>
    </row>
    <row r="841">
      <c r="A841" s="186"/>
      <c r="B841" s="186"/>
      <c r="C841" s="347"/>
      <c r="D841" s="180"/>
      <c r="E841" s="186"/>
      <c r="F841" s="180"/>
      <c r="G841" s="180"/>
      <c r="H841" s="180"/>
      <c r="I841" s="180"/>
      <c r="J841" s="180"/>
      <c r="K841" s="180"/>
      <c r="L841" s="180"/>
      <c r="M841" s="180"/>
      <c r="N841" s="180"/>
      <c r="O841" s="180"/>
      <c r="P841" s="180"/>
      <c r="Q841" s="180"/>
      <c r="R841" s="180"/>
      <c r="S841" s="180"/>
      <c r="T841" s="180"/>
      <c r="U841" s="180"/>
      <c r="V841" s="180"/>
      <c r="W841" s="180"/>
      <c r="X841" s="180"/>
      <c r="Y841" s="180"/>
      <c r="Z841" s="180"/>
      <c r="AA841" s="180"/>
      <c r="AB841" s="180"/>
      <c r="AC841" s="180"/>
      <c r="AD841" s="180"/>
      <c r="AE841" s="180"/>
      <c r="AF841" s="180"/>
      <c r="AG841" s="180"/>
      <c r="AH841" s="180"/>
      <c r="AI841" s="180"/>
      <c r="AJ841" s="180"/>
      <c r="AK841" s="180"/>
      <c r="AL841" s="180"/>
      <c r="AM841" s="180"/>
      <c r="AN841" s="180"/>
      <c r="AO841" s="180"/>
      <c r="AP841" s="180"/>
      <c r="AQ841" s="180"/>
      <c r="AR841" s="180"/>
      <c r="AS841" s="180"/>
      <c r="AT841" s="180"/>
      <c r="AU841" s="180"/>
      <c r="AV841" s="180"/>
      <c r="AW841" s="180"/>
      <c r="AX841" s="180"/>
      <c r="AY841" s="180"/>
      <c r="AZ841" s="180"/>
      <c r="BA841" s="180"/>
      <c r="BB841" s="180"/>
      <c r="BC841" s="180"/>
      <c r="BD841" s="180"/>
      <c r="BE841" s="180"/>
      <c r="BF841" s="180"/>
      <c r="BG841" s="180"/>
      <c r="BH841" s="180"/>
      <c r="BI841" s="180"/>
      <c r="BJ841" s="180"/>
      <c r="BK841" s="180"/>
      <c r="BL841" s="180"/>
      <c r="BM841" s="180"/>
      <c r="BN841" s="180"/>
      <c r="BO841" s="180"/>
      <c r="BP841" s="180"/>
      <c r="BQ841" s="180"/>
      <c r="BR841" s="180"/>
      <c r="BS841" s="180"/>
      <c r="BT841" s="180"/>
      <c r="BU841" s="180"/>
      <c r="BV841" s="180"/>
      <c r="BW841" s="180"/>
      <c r="BX841" s="180"/>
      <c r="BY841" s="180"/>
      <c r="BZ841" s="180"/>
      <c r="CA841" s="180"/>
      <c r="CB841" s="180"/>
      <c r="CC841" s="180"/>
      <c r="CD841" s="180"/>
      <c r="CE841" s="180"/>
      <c r="CF841" s="180"/>
      <c r="CG841" s="180"/>
      <c r="CH841" s="180"/>
      <c r="CI841" s="180"/>
      <c r="CJ841" s="180"/>
      <c r="CK841" s="180"/>
      <c r="CL841" s="180"/>
      <c r="CM841" s="180"/>
      <c r="CN841" s="180"/>
      <c r="CO841" s="180"/>
      <c r="CP841" s="180"/>
      <c r="CQ841" s="180"/>
      <c r="CR841" s="186"/>
      <c r="CS841" s="186"/>
    </row>
    <row r="842">
      <c r="A842" s="186"/>
      <c r="B842" s="186"/>
      <c r="C842" s="347"/>
      <c r="D842" s="180"/>
      <c r="E842" s="186"/>
      <c r="F842" s="180"/>
      <c r="G842" s="180"/>
      <c r="H842" s="180"/>
      <c r="I842" s="180"/>
      <c r="J842" s="180"/>
      <c r="K842" s="180"/>
      <c r="L842" s="180"/>
      <c r="M842" s="180"/>
      <c r="N842" s="180"/>
      <c r="O842" s="180"/>
      <c r="P842" s="180"/>
      <c r="Q842" s="180"/>
      <c r="R842" s="180"/>
      <c r="S842" s="180"/>
      <c r="T842" s="180"/>
      <c r="U842" s="180"/>
      <c r="V842" s="180"/>
      <c r="W842" s="180"/>
      <c r="X842" s="180"/>
      <c r="Y842" s="180"/>
      <c r="Z842" s="180"/>
      <c r="AA842" s="180"/>
      <c r="AB842" s="180"/>
      <c r="AC842" s="180"/>
      <c r="AD842" s="180"/>
      <c r="AE842" s="180"/>
      <c r="AF842" s="180"/>
      <c r="AG842" s="180"/>
      <c r="AH842" s="180"/>
      <c r="AI842" s="180"/>
      <c r="AJ842" s="180"/>
      <c r="AK842" s="180"/>
      <c r="AL842" s="180"/>
      <c r="AM842" s="180"/>
      <c r="AN842" s="180"/>
      <c r="AO842" s="180"/>
      <c r="AP842" s="180"/>
      <c r="AQ842" s="180"/>
      <c r="AR842" s="180"/>
      <c r="AS842" s="180"/>
      <c r="AT842" s="180"/>
      <c r="AU842" s="180"/>
      <c r="AV842" s="180"/>
      <c r="AW842" s="180"/>
      <c r="AX842" s="180"/>
      <c r="AY842" s="180"/>
      <c r="AZ842" s="180"/>
      <c r="BA842" s="180"/>
      <c r="BB842" s="180"/>
      <c r="BC842" s="180"/>
      <c r="BD842" s="180"/>
      <c r="BE842" s="180"/>
      <c r="BF842" s="180"/>
      <c r="BG842" s="180"/>
      <c r="BH842" s="180"/>
      <c r="BI842" s="180"/>
      <c r="BJ842" s="180"/>
      <c r="BK842" s="180"/>
      <c r="BL842" s="180"/>
      <c r="BM842" s="180"/>
      <c r="BN842" s="180"/>
      <c r="BO842" s="180"/>
      <c r="BP842" s="180"/>
      <c r="BQ842" s="180"/>
      <c r="BR842" s="180"/>
      <c r="BS842" s="180"/>
      <c r="BT842" s="180"/>
      <c r="BU842" s="180"/>
      <c r="BV842" s="180"/>
      <c r="BW842" s="180"/>
      <c r="BX842" s="180"/>
      <c r="BY842" s="180"/>
      <c r="BZ842" s="180"/>
      <c r="CA842" s="180"/>
      <c r="CB842" s="180"/>
      <c r="CC842" s="180"/>
      <c r="CD842" s="180"/>
      <c r="CE842" s="180"/>
      <c r="CF842" s="180"/>
      <c r="CG842" s="180"/>
      <c r="CH842" s="180"/>
      <c r="CI842" s="180"/>
      <c r="CJ842" s="180"/>
      <c r="CK842" s="180"/>
      <c r="CL842" s="180"/>
      <c r="CM842" s="180"/>
      <c r="CN842" s="180"/>
      <c r="CO842" s="180"/>
      <c r="CP842" s="180"/>
      <c r="CQ842" s="180"/>
      <c r="CR842" s="186"/>
      <c r="CS842" s="186"/>
    </row>
    <row r="843">
      <c r="A843" s="186"/>
      <c r="B843" s="186"/>
      <c r="C843" s="347"/>
      <c r="D843" s="180"/>
      <c r="E843" s="186"/>
      <c r="F843" s="180"/>
      <c r="G843" s="180"/>
      <c r="H843" s="180"/>
      <c r="I843" s="180"/>
      <c r="J843" s="180"/>
      <c r="K843" s="180"/>
      <c r="L843" s="180"/>
      <c r="M843" s="180"/>
      <c r="N843" s="180"/>
      <c r="O843" s="180"/>
      <c r="P843" s="180"/>
      <c r="Q843" s="180"/>
      <c r="R843" s="180"/>
      <c r="S843" s="180"/>
      <c r="T843" s="180"/>
      <c r="U843" s="180"/>
      <c r="V843" s="180"/>
      <c r="W843" s="180"/>
      <c r="X843" s="180"/>
      <c r="Y843" s="180"/>
      <c r="Z843" s="180"/>
      <c r="AA843" s="180"/>
      <c r="AB843" s="180"/>
      <c r="AC843" s="180"/>
      <c r="AD843" s="180"/>
      <c r="AE843" s="180"/>
      <c r="AF843" s="180"/>
      <c r="AG843" s="180"/>
      <c r="AH843" s="180"/>
      <c r="AI843" s="180"/>
      <c r="AJ843" s="180"/>
      <c r="AK843" s="180"/>
      <c r="AL843" s="180"/>
      <c r="AM843" s="180"/>
      <c r="AN843" s="180"/>
      <c r="AO843" s="180"/>
      <c r="AP843" s="180"/>
      <c r="AQ843" s="180"/>
      <c r="AR843" s="180"/>
      <c r="AS843" s="180"/>
      <c r="AT843" s="180"/>
      <c r="AU843" s="180"/>
      <c r="AV843" s="180"/>
      <c r="AW843" s="180"/>
      <c r="AX843" s="180"/>
      <c r="AY843" s="180"/>
      <c r="AZ843" s="180"/>
      <c r="BA843" s="180"/>
      <c r="BB843" s="180"/>
      <c r="BC843" s="180"/>
      <c r="BD843" s="180"/>
      <c r="BE843" s="180"/>
      <c r="BF843" s="180"/>
      <c r="BG843" s="180"/>
      <c r="BH843" s="180"/>
      <c r="BI843" s="180"/>
      <c r="BJ843" s="180"/>
      <c r="BK843" s="180"/>
      <c r="BL843" s="180"/>
      <c r="BM843" s="180"/>
      <c r="BN843" s="180"/>
      <c r="BO843" s="180"/>
      <c r="BP843" s="180"/>
      <c r="BQ843" s="180"/>
      <c r="BR843" s="180"/>
      <c r="BS843" s="180"/>
      <c r="BT843" s="180"/>
      <c r="BU843" s="180"/>
      <c r="BV843" s="180"/>
      <c r="BW843" s="180"/>
      <c r="BX843" s="180"/>
      <c r="BY843" s="180"/>
      <c r="BZ843" s="180"/>
      <c r="CA843" s="180"/>
      <c r="CB843" s="180"/>
      <c r="CC843" s="180"/>
      <c r="CD843" s="180"/>
      <c r="CE843" s="180"/>
      <c r="CF843" s="180"/>
      <c r="CG843" s="180"/>
      <c r="CH843" s="180"/>
      <c r="CI843" s="180"/>
      <c r="CJ843" s="180"/>
      <c r="CK843" s="180"/>
      <c r="CL843" s="180"/>
      <c r="CM843" s="180"/>
      <c r="CN843" s="180"/>
      <c r="CO843" s="180"/>
      <c r="CP843" s="180"/>
      <c r="CQ843" s="180"/>
      <c r="CR843" s="186"/>
      <c r="CS843" s="186"/>
    </row>
    <row r="844">
      <c r="A844" s="186"/>
      <c r="B844" s="186"/>
      <c r="C844" s="347"/>
      <c r="D844" s="180"/>
      <c r="E844" s="186"/>
      <c r="F844" s="180"/>
      <c r="G844" s="180"/>
      <c r="H844" s="180"/>
      <c r="I844" s="180"/>
      <c r="J844" s="180"/>
      <c r="K844" s="180"/>
      <c r="L844" s="180"/>
      <c r="M844" s="180"/>
      <c r="N844" s="180"/>
      <c r="O844" s="180"/>
      <c r="P844" s="180"/>
      <c r="Q844" s="180"/>
      <c r="R844" s="180"/>
      <c r="S844" s="180"/>
      <c r="T844" s="180"/>
      <c r="U844" s="180"/>
      <c r="V844" s="180"/>
      <c r="W844" s="180"/>
      <c r="X844" s="180"/>
      <c r="Y844" s="180"/>
      <c r="Z844" s="180"/>
      <c r="AA844" s="180"/>
      <c r="AB844" s="180"/>
      <c r="AC844" s="180"/>
      <c r="AD844" s="180"/>
      <c r="AE844" s="180"/>
      <c r="AF844" s="180"/>
      <c r="AG844" s="180"/>
      <c r="AH844" s="180"/>
      <c r="AI844" s="180"/>
      <c r="AJ844" s="180"/>
      <c r="AK844" s="180"/>
      <c r="AL844" s="180"/>
      <c r="AM844" s="180"/>
      <c r="AN844" s="180"/>
      <c r="AO844" s="180"/>
      <c r="AP844" s="180"/>
      <c r="AQ844" s="180"/>
      <c r="AR844" s="180"/>
      <c r="AS844" s="180"/>
      <c r="AT844" s="180"/>
      <c r="AU844" s="180"/>
      <c r="AV844" s="180"/>
      <c r="AW844" s="180"/>
      <c r="AX844" s="180"/>
      <c r="AY844" s="180"/>
      <c r="AZ844" s="180"/>
      <c r="BA844" s="180"/>
      <c r="BB844" s="180"/>
      <c r="BC844" s="180"/>
      <c r="BD844" s="180"/>
      <c r="BE844" s="180"/>
      <c r="BF844" s="180"/>
      <c r="BG844" s="180"/>
      <c r="BH844" s="180"/>
      <c r="BI844" s="180"/>
      <c r="BJ844" s="180"/>
      <c r="BK844" s="180"/>
      <c r="BL844" s="180"/>
      <c r="BM844" s="180"/>
      <c r="BN844" s="180"/>
      <c r="BO844" s="180"/>
      <c r="BP844" s="180"/>
      <c r="BQ844" s="180"/>
      <c r="BR844" s="180"/>
      <c r="BS844" s="180"/>
      <c r="BT844" s="180"/>
      <c r="BU844" s="180"/>
      <c r="BV844" s="180"/>
      <c r="BW844" s="180"/>
      <c r="BX844" s="180"/>
      <c r="BY844" s="180"/>
      <c r="BZ844" s="180"/>
      <c r="CA844" s="180"/>
      <c r="CB844" s="180"/>
      <c r="CC844" s="180"/>
      <c r="CD844" s="180"/>
      <c r="CE844" s="180"/>
      <c r="CF844" s="180"/>
      <c r="CG844" s="180"/>
      <c r="CH844" s="180"/>
      <c r="CI844" s="180"/>
      <c r="CJ844" s="180"/>
      <c r="CK844" s="180"/>
      <c r="CL844" s="180"/>
      <c r="CM844" s="180"/>
      <c r="CN844" s="180"/>
      <c r="CO844" s="180"/>
      <c r="CP844" s="180"/>
      <c r="CQ844" s="180"/>
      <c r="CR844" s="186"/>
      <c r="CS844" s="186"/>
    </row>
    <row r="845">
      <c r="A845" s="186"/>
      <c r="B845" s="186"/>
      <c r="C845" s="347"/>
      <c r="D845" s="180"/>
      <c r="E845" s="186"/>
      <c r="F845" s="180"/>
      <c r="G845" s="180"/>
      <c r="H845" s="180"/>
      <c r="I845" s="180"/>
      <c r="J845" s="180"/>
      <c r="K845" s="180"/>
      <c r="L845" s="180"/>
      <c r="M845" s="180"/>
      <c r="N845" s="180"/>
      <c r="O845" s="180"/>
      <c r="P845" s="180"/>
      <c r="Q845" s="180"/>
      <c r="R845" s="180"/>
      <c r="S845" s="180"/>
      <c r="T845" s="180"/>
      <c r="U845" s="180"/>
      <c r="V845" s="180"/>
      <c r="W845" s="180"/>
      <c r="X845" s="180"/>
      <c r="Y845" s="180"/>
      <c r="Z845" s="180"/>
      <c r="AA845" s="180"/>
      <c r="AB845" s="180"/>
      <c r="AC845" s="180"/>
      <c r="AD845" s="180"/>
      <c r="AE845" s="180"/>
      <c r="AF845" s="180"/>
      <c r="AG845" s="180"/>
      <c r="AH845" s="180"/>
      <c r="AI845" s="180"/>
      <c r="AJ845" s="180"/>
      <c r="AK845" s="180"/>
      <c r="AL845" s="180"/>
      <c r="AM845" s="180"/>
      <c r="AN845" s="180"/>
      <c r="AO845" s="180"/>
      <c r="AP845" s="180"/>
      <c r="AQ845" s="180"/>
      <c r="AR845" s="180"/>
      <c r="AS845" s="180"/>
      <c r="AT845" s="180"/>
      <c r="AU845" s="180"/>
      <c r="AV845" s="180"/>
      <c r="AW845" s="180"/>
      <c r="AX845" s="180"/>
      <c r="AY845" s="180"/>
      <c r="AZ845" s="180"/>
      <c r="BA845" s="180"/>
      <c r="BB845" s="180"/>
      <c r="BC845" s="180"/>
      <c r="BD845" s="180"/>
      <c r="BE845" s="180"/>
      <c r="BF845" s="180"/>
      <c r="BG845" s="180"/>
      <c r="BH845" s="180"/>
      <c r="BI845" s="180"/>
      <c r="BJ845" s="180"/>
      <c r="BK845" s="180"/>
      <c r="BL845" s="180"/>
      <c r="BM845" s="180"/>
      <c r="BN845" s="180"/>
      <c r="BO845" s="180"/>
      <c r="BP845" s="180"/>
      <c r="BQ845" s="180"/>
      <c r="BR845" s="180"/>
      <c r="BS845" s="180"/>
      <c r="BT845" s="180"/>
      <c r="BU845" s="180"/>
      <c r="BV845" s="180"/>
      <c r="BW845" s="180"/>
      <c r="BX845" s="180"/>
      <c r="BY845" s="180"/>
      <c r="BZ845" s="180"/>
      <c r="CA845" s="180"/>
      <c r="CB845" s="180"/>
      <c r="CC845" s="180"/>
      <c r="CD845" s="180"/>
      <c r="CE845" s="180"/>
      <c r="CF845" s="180"/>
      <c r="CG845" s="180"/>
      <c r="CH845" s="180"/>
      <c r="CI845" s="180"/>
      <c r="CJ845" s="180"/>
      <c r="CK845" s="180"/>
      <c r="CL845" s="180"/>
      <c r="CM845" s="180"/>
      <c r="CN845" s="180"/>
      <c r="CO845" s="180"/>
      <c r="CP845" s="180"/>
      <c r="CQ845" s="180"/>
      <c r="CR845" s="186"/>
      <c r="CS845" s="186"/>
    </row>
    <row r="846">
      <c r="A846" s="186"/>
      <c r="B846" s="186"/>
      <c r="C846" s="347"/>
      <c r="D846" s="180"/>
      <c r="E846" s="186"/>
      <c r="F846" s="180"/>
      <c r="G846" s="180"/>
      <c r="H846" s="180"/>
      <c r="I846" s="180"/>
      <c r="J846" s="180"/>
      <c r="K846" s="180"/>
      <c r="L846" s="180"/>
      <c r="M846" s="180"/>
      <c r="N846" s="180"/>
      <c r="O846" s="180"/>
      <c r="P846" s="180"/>
      <c r="Q846" s="180"/>
      <c r="R846" s="180"/>
      <c r="S846" s="180"/>
      <c r="T846" s="180"/>
      <c r="U846" s="180"/>
      <c r="V846" s="180"/>
      <c r="W846" s="180"/>
      <c r="X846" s="180"/>
      <c r="Y846" s="180"/>
      <c r="Z846" s="180"/>
      <c r="AA846" s="180"/>
      <c r="AB846" s="180"/>
      <c r="AC846" s="180"/>
      <c r="AD846" s="180"/>
      <c r="AE846" s="180"/>
      <c r="AF846" s="180"/>
      <c r="AG846" s="180"/>
      <c r="AH846" s="180"/>
      <c r="AI846" s="180"/>
      <c r="AJ846" s="180"/>
      <c r="AK846" s="180"/>
      <c r="AL846" s="180"/>
      <c r="AM846" s="180"/>
      <c r="AN846" s="180"/>
      <c r="AO846" s="180"/>
      <c r="AP846" s="180"/>
      <c r="AQ846" s="180"/>
      <c r="AR846" s="180"/>
      <c r="AS846" s="180"/>
      <c r="AT846" s="180"/>
      <c r="AU846" s="180"/>
      <c r="AV846" s="180"/>
      <c r="AW846" s="180"/>
      <c r="AX846" s="180"/>
      <c r="AY846" s="180"/>
      <c r="AZ846" s="180"/>
      <c r="BA846" s="180"/>
      <c r="BB846" s="180"/>
      <c r="BC846" s="180"/>
      <c r="BD846" s="180"/>
      <c r="BE846" s="180"/>
      <c r="BF846" s="180"/>
      <c r="BG846" s="180"/>
      <c r="BH846" s="180"/>
      <c r="BI846" s="180"/>
      <c r="BJ846" s="180"/>
      <c r="BK846" s="180"/>
      <c r="BL846" s="180"/>
      <c r="BM846" s="180"/>
      <c r="BN846" s="180"/>
      <c r="BO846" s="180"/>
      <c r="BP846" s="180"/>
      <c r="BQ846" s="180"/>
      <c r="BR846" s="180"/>
      <c r="BS846" s="180"/>
      <c r="BT846" s="180"/>
      <c r="BU846" s="180"/>
      <c r="BV846" s="180"/>
      <c r="BW846" s="180"/>
      <c r="BX846" s="180"/>
      <c r="BY846" s="180"/>
      <c r="BZ846" s="180"/>
      <c r="CA846" s="180"/>
      <c r="CB846" s="180"/>
      <c r="CC846" s="180"/>
      <c r="CD846" s="180"/>
      <c r="CE846" s="180"/>
      <c r="CF846" s="180"/>
      <c r="CG846" s="180"/>
      <c r="CH846" s="180"/>
      <c r="CI846" s="180"/>
      <c r="CJ846" s="180"/>
      <c r="CK846" s="180"/>
      <c r="CL846" s="180"/>
      <c r="CM846" s="180"/>
      <c r="CN846" s="180"/>
      <c r="CO846" s="180"/>
      <c r="CP846" s="180"/>
      <c r="CQ846" s="180"/>
      <c r="CR846" s="186"/>
      <c r="CS846" s="186"/>
    </row>
    <row r="847">
      <c r="A847" s="186"/>
      <c r="B847" s="186"/>
      <c r="C847" s="347"/>
      <c r="D847" s="180"/>
      <c r="E847" s="186"/>
      <c r="F847" s="180"/>
      <c r="G847" s="180"/>
      <c r="H847" s="180"/>
      <c r="I847" s="180"/>
      <c r="J847" s="180"/>
      <c r="K847" s="180"/>
      <c r="L847" s="180"/>
      <c r="M847" s="180"/>
      <c r="N847" s="180"/>
      <c r="O847" s="180"/>
      <c r="P847" s="180"/>
      <c r="Q847" s="180"/>
      <c r="R847" s="180"/>
      <c r="S847" s="180"/>
      <c r="T847" s="180"/>
      <c r="U847" s="180"/>
      <c r="V847" s="180"/>
      <c r="W847" s="180"/>
      <c r="X847" s="180"/>
      <c r="Y847" s="180"/>
      <c r="Z847" s="180"/>
      <c r="AA847" s="180"/>
      <c r="AB847" s="180"/>
      <c r="AC847" s="180"/>
      <c r="AD847" s="180"/>
      <c r="AE847" s="180"/>
      <c r="AF847" s="180"/>
      <c r="AG847" s="180"/>
      <c r="AH847" s="180"/>
      <c r="AI847" s="180"/>
      <c r="AJ847" s="180"/>
      <c r="AK847" s="180"/>
      <c r="AL847" s="180"/>
      <c r="AM847" s="180"/>
      <c r="AN847" s="180"/>
      <c r="AO847" s="180"/>
      <c r="AP847" s="180"/>
      <c r="AQ847" s="180"/>
      <c r="AR847" s="180"/>
      <c r="AS847" s="180"/>
      <c r="AT847" s="180"/>
      <c r="AU847" s="180"/>
      <c r="AV847" s="180"/>
      <c r="AW847" s="180"/>
      <c r="AX847" s="180"/>
      <c r="AY847" s="180"/>
      <c r="AZ847" s="180"/>
      <c r="BA847" s="180"/>
      <c r="BB847" s="180"/>
      <c r="BC847" s="180"/>
      <c r="BD847" s="180"/>
      <c r="BE847" s="180"/>
      <c r="BF847" s="180"/>
      <c r="BG847" s="180"/>
      <c r="BH847" s="180"/>
      <c r="BI847" s="180"/>
      <c r="BJ847" s="180"/>
      <c r="BK847" s="180"/>
      <c r="BL847" s="180"/>
      <c r="BM847" s="180"/>
      <c r="BN847" s="180"/>
      <c r="BO847" s="180"/>
      <c r="BP847" s="180"/>
      <c r="BQ847" s="180"/>
      <c r="BR847" s="180"/>
      <c r="BS847" s="180"/>
      <c r="BT847" s="180"/>
      <c r="BU847" s="180"/>
      <c r="BV847" s="180"/>
      <c r="BW847" s="180"/>
      <c r="BX847" s="180"/>
      <c r="BY847" s="180"/>
      <c r="BZ847" s="180"/>
      <c r="CA847" s="180"/>
      <c r="CB847" s="180"/>
      <c r="CC847" s="180"/>
      <c r="CD847" s="180"/>
      <c r="CE847" s="180"/>
      <c r="CF847" s="180"/>
      <c r="CG847" s="180"/>
      <c r="CH847" s="180"/>
      <c r="CI847" s="180"/>
      <c r="CJ847" s="180"/>
      <c r="CK847" s="180"/>
      <c r="CL847" s="180"/>
      <c r="CM847" s="180"/>
      <c r="CN847" s="180"/>
      <c r="CO847" s="180"/>
      <c r="CP847" s="180"/>
      <c r="CQ847" s="180"/>
      <c r="CR847" s="186"/>
      <c r="CS847" s="186"/>
    </row>
    <row r="848">
      <c r="A848" s="186"/>
      <c r="B848" s="186"/>
      <c r="C848" s="347"/>
      <c r="D848" s="180"/>
      <c r="E848" s="186"/>
      <c r="F848" s="180"/>
      <c r="G848" s="180"/>
      <c r="H848" s="180"/>
      <c r="I848" s="180"/>
      <c r="J848" s="180"/>
      <c r="K848" s="180"/>
      <c r="L848" s="180"/>
      <c r="M848" s="180"/>
      <c r="N848" s="180"/>
      <c r="O848" s="180"/>
      <c r="P848" s="180"/>
      <c r="Q848" s="180"/>
      <c r="R848" s="180"/>
      <c r="S848" s="180"/>
      <c r="T848" s="180"/>
      <c r="U848" s="180"/>
      <c r="V848" s="180"/>
      <c r="W848" s="180"/>
      <c r="X848" s="180"/>
      <c r="Y848" s="180"/>
      <c r="Z848" s="180"/>
      <c r="AA848" s="180"/>
      <c r="AB848" s="180"/>
      <c r="AC848" s="180"/>
      <c r="AD848" s="180"/>
      <c r="AE848" s="180"/>
      <c r="AF848" s="180"/>
      <c r="AG848" s="180"/>
      <c r="AH848" s="180"/>
      <c r="AI848" s="180"/>
      <c r="AJ848" s="180"/>
      <c r="AK848" s="180"/>
      <c r="AL848" s="180"/>
      <c r="AM848" s="180"/>
      <c r="AN848" s="180"/>
      <c r="AO848" s="180"/>
      <c r="AP848" s="180"/>
      <c r="AQ848" s="180"/>
      <c r="AR848" s="180"/>
      <c r="AS848" s="180"/>
      <c r="AT848" s="180"/>
      <c r="AU848" s="180"/>
      <c r="AV848" s="180"/>
      <c r="AW848" s="180"/>
      <c r="AX848" s="180"/>
      <c r="AY848" s="180"/>
      <c r="AZ848" s="180"/>
      <c r="BA848" s="180"/>
      <c r="BB848" s="180"/>
      <c r="BC848" s="180"/>
      <c r="BD848" s="180"/>
      <c r="BE848" s="180"/>
      <c r="BF848" s="180"/>
      <c r="BG848" s="180"/>
      <c r="BH848" s="180"/>
      <c r="BI848" s="180"/>
      <c r="BJ848" s="180"/>
      <c r="BK848" s="180"/>
      <c r="BL848" s="180"/>
      <c r="BM848" s="180"/>
      <c r="BN848" s="180"/>
      <c r="BO848" s="180"/>
      <c r="BP848" s="180"/>
      <c r="BQ848" s="180"/>
      <c r="BR848" s="180"/>
      <c r="BS848" s="180"/>
      <c r="BT848" s="180"/>
      <c r="BU848" s="180"/>
      <c r="BV848" s="180"/>
      <c r="BW848" s="180"/>
      <c r="BX848" s="180"/>
      <c r="BY848" s="180"/>
      <c r="BZ848" s="180"/>
      <c r="CA848" s="180"/>
      <c r="CB848" s="180"/>
      <c r="CC848" s="180"/>
      <c r="CD848" s="180"/>
      <c r="CE848" s="180"/>
      <c r="CF848" s="180"/>
      <c r="CG848" s="180"/>
      <c r="CH848" s="180"/>
      <c r="CI848" s="180"/>
      <c r="CJ848" s="180"/>
      <c r="CK848" s="180"/>
      <c r="CL848" s="180"/>
      <c r="CM848" s="180"/>
      <c r="CN848" s="180"/>
      <c r="CO848" s="180"/>
      <c r="CP848" s="180"/>
      <c r="CQ848" s="180"/>
      <c r="CR848" s="186"/>
      <c r="CS848" s="186"/>
    </row>
    <row r="849">
      <c r="A849" s="186"/>
      <c r="B849" s="186"/>
      <c r="C849" s="347"/>
      <c r="D849" s="180"/>
      <c r="E849" s="186"/>
      <c r="F849" s="180"/>
      <c r="G849" s="180"/>
      <c r="H849" s="180"/>
      <c r="I849" s="180"/>
      <c r="J849" s="180"/>
      <c r="K849" s="180"/>
      <c r="L849" s="180"/>
      <c r="M849" s="180"/>
      <c r="N849" s="180"/>
      <c r="O849" s="180"/>
      <c r="P849" s="180"/>
      <c r="Q849" s="180"/>
      <c r="R849" s="180"/>
      <c r="S849" s="180"/>
      <c r="T849" s="180"/>
      <c r="U849" s="180"/>
      <c r="V849" s="180"/>
      <c r="W849" s="180"/>
      <c r="X849" s="180"/>
      <c r="Y849" s="180"/>
      <c r="Z849" s="180"/>
      <c r="AA849" s="180"/>
      <c r="AB849" s="180"/>
      <c r="AC849" s="180"/>
      <c r="AD849" s="180"/>
      <c r="AE849" s="180"/>
      <c r="AF849" s="180"/>
      <c r="AG849" s="180"/>
      <c r="AH849" s="180"/>
      <c r="AI849" s="180"/>
      <c r="AJ849" s="180"/>
      <c r="AK849" s="180"/>
      <c r="AL849" s="180"/>
      <c r="AM849" s="180"/>
      <c r="AN849" s="180"/>
      <c r="AO849" s="180"/>
      <c r="AP849" s="180"/>
      <c r="AQ849" s="180"/>
      <c r="AR849" s="180"/>
      <c r="AS849" s="180"/>
      <c r="AT849" s="180"/>
      <c r="AU849" s="180"/>
      <c r="AV849" s="180"/>
      <c r="AW849" s="180"/>
      <c r="AX849" s="180"/>
      <c r="AY849" s="180"/>
      <c r="AZ849" s="180"/>
      <c r="BA849" s="180"/>
      <c r="BB849" s="180"/>
      <c r="BC849" s="180"/>
      <c r="BD849" s="180"/>
      <c r="BE849" s="180"/>
      <c r="BF849" s="180"/>
      <c r="BG849" s="180"/>
      <c r="BH849" s="180"/>
      <c r="BI849" s="180"/>
      <c r="BJ849" s="180"/>
      <c r="BK849" s="180"/>
      <c r="BL849" s="180"/>
      <c r="BM849" s="180"/>
      <c r="BN849" s="180"/>
      <c r="BO849" s="180"/>
      <c r="BP849" s="180"/>
      <c r="BQ849" s="180"/>
      <c r="BR849" s="180"/>
      <c r="BS849" s="180"/>
      <c r="BT849" s="180"/>
      <c r="BU849" s="180"/>
      <c r="BV849" s="180"/>
      <c r="BW849" s="180"/>
      <c r="BX849" s="180"/>
      <c r="BY849" s="180"/>
      <c r="BZ849" s="180"/>
      <c r="CA849" s="180"/>
      <c r="CB849" s="180"/>
      <c r="CC849" s="180"/>
      <c r="CD849" s="180"/>
      <c r="CE849" s="180"/>
      <c r="CF849" s="180"/>
      <c r="CG849" s="180"/>
      <c r="CH849" s="180"/>
      <c r="CI849" s="180"/>
      <c r="CJ849" s="180"/>
      <c r="CK849" s="180"/>
      <c r="CL849" s="180"/>
      <c r="CM849" s="180"/>
      <c r="CN849" s="180"/>
      <c r="CO849" s="180"/>
      <c r="CP849" s="180"/>
      <c r="CQ849" s="180"/>
      <c r="CR849" s="186"/>
      <c r="CS849" s="186"/>
    </row>
    <row r="850">
      <c r="A850" s="186"/>
      <c r="B850" s="186"/>
      <c r="C850" s="347"/>
      <c r="D850" s="180"/>
      <c r="E850" s="186"/>
      <c r="F850" s="180"/>
      <c r="G850" s="180"/>
      <c r="H850" s="180"/>
      <c r="I850" s="180"/>
      <c r="J850" s="180"/>
      <c r="K850" s="180"/>
      <c r="L850" s="180"/>
      <c r="M850" s="180"/>
      <c r="N850" s="180"/>
      <c r="O850" s="180"/>
      <c r="P850" s="180"/>
      <c r="Q850" s="180"/>
      <c r="R850" s="180"/>
      <c r="S850" s="180"/>
      <c r="T850" s="180"/>
      <c r="U850" s="180"/>
      <c r="V850" s="180"/>
      <c r="W850" s="180"/>
      <c r="X850" s="180"/>
      <c r="Y850" s="180"/>
      <c r="Z850" s="180"/>
      <c r="AA850" s="180"/>
      <c r="AB850" s="180"/>
      <c r="AC850" s="180"/>
      <c r="AD850" s="180"/>
      <c r="AE850" s="180"/>
      <c r="AF850" s="180"/>
      <c r="AG850" s="180"/>
      <c r="AH850" s="180"/>
      <c r="AI850" s="180"/>
      <c r="AJ850" s="180"/>
      <c r="AK850" s="180"/>
      <c r="AL850" s="180"/>
      <c r="AM850" s="180"/>
      <c r="AN850" s="180"/>
      <c r="AO850" s="180"/>
      <c r="AP850" s="180"/>
      <c r="AQ850" s="180"/>
      <c r="AR850" s="180"/>
      <c r="AS850" s="180"/>
      <c r="AT850" s="180"/>
      <c r="AU850" s="180"/>
      <c r="AV850" s="180"/>
      <c r="AW850" s="180"/>
      <c r="AX850" s="180"/>
      <c r="AY850" s="180"/>
      <c r="AZ850" s="180"/>
      <c r="BA850" s="180"/>
      <c r="BB850" s="180"/>
      <c r="BC850" s="180"/>
      <c r="BD850" s="180"/>
      <c r="BE850" s="180"/>
      <c r="BF850" s="180"/>
      <c r="BG850" s="180"/>
      <c r="BH850" s="180"/>
      <c r="BI850" s="180"/>
      <c r="BJ850" s="180"/>
      <c r="BK850" s="180"/>
      <c r="BL850" s="180"/>
      <c r="BM850" s="180"/>
      <c r="BN850" s="180"/>
      <c r="BO850" s="180"/>
      <c r="BP850" s="180"/>
      <c r="BQ850" s="180"/>
      <c r="BR850" s="180"/>
      <c r="BS850" s="180"/>
      <c r="BT850" s="180"/>
      <c r="BU850" s="180"/>
      <c r="BV850" s="180"/>
      <c r="BW850" s="180"/>
      <c r="BX850" s="180"/>
      <c r="BY850" s="180"/>
      <c r="BZ850" s="180"/>
      <c r="CA850" s="180"/>
      <c r="CB850" s="180"/>
      <c r="CC850" s="180"/>
      <c r="CD850" s="180"/>
      <c r="CE850" s="180"/>
      <c r="CF850" s="180"/>
      <c r="CG850" s="180"/>
      <c r="CH850" s="180"/>
      <c r="CI850" s="180"/>
      <c r="CJ850" s="180"/>
      <c r="CK850" s="180"/>
      <c r="CL850" s="180"/>
      <c r="CM850" s="180"/>
      <c r="CN850" s="180"/>
      <c r="CO850" s="180"/>
      <c r="CP850" s="180"/>
      <c r="CQ850" s="180"/>
      <c r="CR850" s="186"/>
      <c r="CS850" s="186"/>
    </row>
    <row r="851">
      <c r="A851" s="186"/>
      <c r="B851" s="186"/>
      <c r="C851" s="347"/>
      <c r="D851" s="180"/>
      <c r="E851" s="186"/>
      <c r="F851" s="180"/>
      <c r="G851" s="180"/>
      <c r="H851" s="180"/>
      <c r="I851" s="180"/>
      <c r="J851" s="180"/>
      <c r="K851" s="180"/>
      <c r="L851" s="180"/>
      <c r="M851" s="180"/>
      <c r="N851" s="180"/>
      <c r="O851" s="180"/>
      <c r="P851" s="180"/>
      <c r="Q851" s="180"/>
      <c r="R851" s="180"/>
      <c r="S851" s="180"/>
      <c r="T851" s="180"/>
      <c r="U851" s="180"/>
      <c r="V851" s="180"/>
      <c r="W851" s="180"/>
      <c r="X851" s="180"/>
      <c r="Y851" s="180"/>
      <c r="Z851" s="180"/>
      <c r="AA851" s="180"/>
      <c r="AB851" s="180"/>
      <c r="AC851" s="180"/>
      <c r="AD851" s="180"/>
      <c r="AE851" s="180"/>
      <c r="AF851" s="180"/>
      <c r="AG851" s="180"/>
      <c r="AH851" s="180"/>
      <c r="AI851" s="180"/>
      <c r="AJ851" s="180"/>
      <c r="AK851" s="180"/>
      <c r="AL851" s="180"/>
      <c r="AM851" s="180"/>
      <c r="AN851" s="180"/>
      <c r="AO851" s="180"/>
      <c r="AP851" s="180"/>
      <c r="AQ851" s="180"/>
      <c r="AR851" s="180"/>
      <c r="AS851" s="180"/>
      <c r="AT851" s="180"/>
      <c r="AU851" s="180"/>
      <c r="AV851" s="180"/>
      <c r="AW851" s="180"/>
      <c r="AX851" s="180"/>
      <c r="AY851" s="180"/>
      <c r="AZ851" s="180"/>
      <c r="BA851" s="180"/>
      <c r="BB851" s="180"/>
      <c r="BC851" s="180"/>
      <c r="BD851" s="180"/>
      <c r="BE851" s="180"/>
      <c r="BF851" s="180"/>
      <c r="BG851" s="180"/>
      <c r="BH851" s="180"/>
      <c r="BI851" s="180"/>
      <c r="BJ851" s="180"/>
      <c r="BK851" s="180"/>
      <c r="BL851" s="180"/>
      <c r="BM851" s="180"/>
      <c r="BN851" s="180"/>
      <c r="BO851" s="180"/>
      <c r="BP851" s="180"/>
      <c r="BQ851" s="180"/>
      <c r="BR851" s="180"/>
      <c r="BS851" s="180"/>
      <c r="BT851" s="180"/>
      <c r="BU851" s="180"/>
      <c r="BV851" s="180"/>
      <c r="BW851" s="180"/>
      <c r="BX851" s="180"/>
      <c r="BY851" s="180"/>
      <c r="BZ851" s="180"/>
      <c r="CA851" s="180"/>
      <c r="CB851" s="180"/>
      <c r="CC851" s="180"/>
      <c r="CD851" s="180"/>
      <c r="CE851" s="180"/>
      <c r="CF851" s="180"/>
      <c r="CG851" s="180"/>
      <c r="CH851" s="180"/>
      <c r="CI851" s="180"/>
      <c r="CJ851" s="180"/>
      <c r="CK851" s="180"/>
      <c r="CL851" s="180"/>
      <c r="CM851" s="180"/>
      <c r="CN851" s="180"/>
      <c r="CO851" s="180"/>
      <c r="CP851" s="180"/>
      <c r="CQ851" s="180"/>
      <c r="CR851" s="186"/>
      <c r="CS851" s="186"/>
    </row>
    <row r="852">
      <c r="A852" s="186"/>
      <c r="B852" s="186"/>
      <c r="C852" s="347"/>
      <c r="D852" s="180"/>
      <c r="E852" s="186"/>
      <c r="F852" s="180"/>
      <c r="G852" s="180"/>
      <c r="H852" s="180"/>
      <c r="I852" s="180"/>
      <c r="J852" s="180"/>
      <c r="K852" s="180"/>
      <c r="L852" s="180"/>
      <c r="M852" s="180"/>
      <c r="N852" s="180"/>
      <c r="O852" s="180"/>
      <c r="P852" s="180"/>
      <c r="Q852" s="180"/>
      <c r="R852" s="180"/>
      <c r="S852" s="180"/>
      <c r="T852" s="180"/>
      <c r="U852" s="180"/>
      <c r="V852" s="180"/>
      <c r="W852" s="180"/>
      <c r="X852" s="180"/>
      <c r="Y852" s="180"/>
      <c r="Z852" s="180"/>
      <c r="AA852" s="180"/>
      <c r="AB852" s="180"/>
      <c r="AC852" s="180"/>
      <c r="AD852" s="180"/>
      <c r="AE852" s="180"/>
      <c r="AF852" s="180"/>
      <c r="AG852" s="180"/>
      <c r="AH852" s="180"/>
      <c r="AI852" s="180"/>
      <c r="AJ852" s="180"/>
      <c r="AK852" s="180"/>
      <c r="AL852" s="180"/>
      <c r="AM852" s="180"/>
      <c r="AN852" s="180"/>
      <c r="AO852" s="180"/>
      <c r="AP852" s="180"/>
      <c r="AQ852" s="180"/>
      <c r="AR852" s="180"/>
      <c r="AS852" s="180"/>
      <c r="AT852" s="180"/>
      <c r="AU852" s="180"/>
      <c r="AV852" s="180"/>
      <c r="AW852" s="180"/>
      <c r="AX852" s="180"/>
      <c r="AY852" s="180"/>
      <c r="AZ852" s="180"/>
      <c r="BA852" s="180"/>
      <c r="BB852" s="180"/>
      <c r="BC852" s="180"/>
      <c r="BD852" s="180"/>
      <c r="BE852" s="180"/>
      <c r="BF852" s="180"/>
      <c r="BG852" s="180"/>
      <c r="BH852" s="180"/>
      <c r="BI852" s="180"/>
      <c r="BJ852" s="180"/>
      <c r="BK852" s="180"/>
      <c r="BL852" s="180"/>
      <c r="BM852" s="180"/>
      <c r="BN852" s="180"/>
      <c r="BO852" s="180"/>
      <c r="BP852" s="180"/>
      <c r="BQ852" s="180"/>
      <c r="BR852" s="180"/>
      <c r="BS852" s="180"/>
      <c r="BT852" s="180"/>
      <c r="BU852" s="180"/>
      <c r="BV852" s="180"/>
      <c r="BW852" s="180"/>
      <c r="BX852" s="180"/>
      <c r="BY852" s="180"/>
      <c r="BZ852" s="180"/>
      <c r="CA852" s="180"/>
      <c r="CB852" s="180"/>
      <c r="CC852" s="180"/>
      <c r="CD852" s="180"/>
      <c r="CE852" s="180"/>
      <c r="CF852" s="180"/>
      <c r="CG852" s="180"/>
      <c r="CH852" s="180"/>
      <c r="CI852" s="180"/>
      <c r="CJ852" s="180"/>
      <c r="CK852" s="180"/>
      <c r="CL852" s="180"/>
      <c r="CM852" s="180"/>
      <c r="CN852" s="180"/>
      <c r="CO852" s="180"/>
      <c r="CP852" s="180"/>
      <c r="CQ852" s="180"/>
      <c r="CR852" s="186"/>
      <c r="CS852" s="186"/>
    </row>
    <row r="853">
      <c r="A853" s="186"/>
      <c r="B853" s="186"/>
      <c r="C853" s="347"/>
      <c r="D853" s="180"/>
      <c r="E853" s="186"/>
      <c r="F853" s="180"/>
      <c r="G853" s="180"/>
      <c r="H853" s="180"/>
      <c r="I853" s="180"/>
      <c r="J853" s="180"/>
      <c r="K853" s="180"/>
      <c r="L853" s="180"/>
      <c r="M853" s="180"/>
      <c r="N853" s="180"/>
      <c r="O853" s="180"/>
      <c r="P853" s="180"/>
      <c r="Q853" s="180"/>
      <c r="R853" s="180"/>
      <c r="S853" s="180"/>
      <c r="T853" s="180"/>
      <c r="U853" s="180"/>
      <c r="V853" s="180"/>
      <c r="W853" s="180"/>
      <c r="X853" s="180"/>
      <c r="Y853" s="180"/>
      <c r="Z853" s="180"/>
      <c r="AA853" s="180"/>
      <c r="AB853" s="180"/>
      <c r="AC853" s="180"/>
      <c r="AD853" s="180"/>
      <c r="AE853" s="180"/>
      <c r="AF853" s="180"/>
      <c r="AG853" s="180"/>
      <c r="AH853" s="180"/>
      <c r="AI853" s="180"/>
      <c r="AJ853" s="180"/>
      <c r="AK853" s="180"/>
      <c r="AL853" s="180"/>
      <c r="AM853" s="180"/>
      <c r="AN853" s="180"/>
      <c r="AO853" s="180"/>
      <c r="AP853" s="180"/>
      <c r="AQ853" s="180"/>
      <c r="AR853" s="180"/>
      <c r="AS853" s="180"/>
      <c r="AT853" s="180"/>
      <c r="AU853" s="180"/>
      <c r="AV853" s="180"/>
      <c r="AW853" s="180"/>
      <c r="AX853" s="180"/>
      <c r="AY853" s="180"/>
      <c r="AZ853" s="180"/>
      <c r="BA853" s="180"/>
      <c r="BB853" s="180"/>
      <c r="BC853" s="180"/>
      <c r="BD853" s="180"/>
      <c r="BE853" s="180"/>
      <c r="BF853" s="180"/>
      <c r="BG853" s="180"/>
      <c r="BH853" s="180"/>
      <c r="BI853" s="180"/>
      <c r="BJ853" s="180"/>
      <c r="BK853" s="180"/>
      <c r="BL853" s="180"/>
      <c r="BM853" s="180"/>
      <c r="BN853" s="180"/>
      <c r="BO853" s="180"/>
      <c r="BP853" s="180"/>
      <c r="BQ853" s="180"/>
      <c r="BR853" s="180"/>
      <c r="BS853" s="180"/>
      <c r="BT853" s="180"/>
      <c r="BU853" s="180"/>
      <c r="BV853" s="180"/>
      <c r="BW853" s="180"/>
      <c r="BX853" s="180"/>
      <c r="BY853" s="180"/>
      <c r="BZ853" s="180"/>
      <c r="CA853" s="180"/>
      <c r="CB853" s="180"/>
      <c r="CC853" s="180"/>
      <c r="CD853" s="180"/>
      <c r="CE853" s="180"/>
      <c r="CF853" s="180"/>
      <c r="CG853" s="180"/>
      <c r="CH853" s="180"/>
      <c r="CI853" s="180"/>
      <c r="CJ853" s="180"/>
      <c r="CK853" s="180"/>
      <c r="CL853" s="180"/>
      <c r="CM853" s="180"/>
      <c r="CN853" s="180"/>
      <c r="CO853" s="180"/>
      <c r="CP853" s="180"/>
      <c r="CQ853" s="180"/>
      <c r="CR853" s="186"/>
      <c r="CS853" s="186"/>
    </row>
    <row r="854">
      <c r="A854" s="186"/>
      <c r="B854" s="186"/>
      <c r="C854" s="347"/>
      <c r="D854" s="180"/>
      <c r="E854" s="186"/>
      <c r="F854" s="180"/>
      <c r="G854" s="180"/>
      <c r="H854" s="180"/>
      <c r="I854" s="180"/>
      <c r="J854" s="180"/>
      <c r="K854" s="180"/>
      <c r="L854" s="180"/>
      <c r="M854" s="180"/>
      <c r="N854" s="180"/>
      <c r="O854" s="180"/>
      <c r="P854" s="180"/>
      <c r="Q854" s="180"/>
      <c r="R854" s="180"/>
      <c r="S854" s="180"/>
      <c r="T854" s="180"/>
      <c r="U854" s="180"/>
      <c r="V854" s="180"/>
      <c r="W854" s="180"/>
      <c r="X854" s="180"/>
      <c r="Y854" s="180"/>
      <c r="Z854" s="180"/>
      <c r="AA854" s="180"/>
      <c r="AB854" s="180"/>
      <c r="AC854" s="180"/>
      <c r="AD854" s="180"/>
      <c r="AE854" s="180"/>
      <c r="AF854" s="180"/>
      <c r="AG854" s="180"/>
      <c r="AH854" s="180"/>
      <c r="AI854" s="180"/>
      <c r="AJ854" s="180"/>
      <c r="AK854" s="180"/>
      <c r="AL854" s="180"/>
      <c r="AM854" s="180"/>
      <c r="AN854" s="180"/>
      <c r="AO854" s="180"/>
      <c r="AP854" s="180"/>
      <c r="AQ854" s="180"/>
      <c r="AR854" s="180"/>
      <c r="AS854" s="180"/>
      <c r="AT854" s="180"/>
      <c r="AU854" s="180"/>
      <c r="AV854" s="180"/>
      <c r="AW854" s="180"/>
      <c r="AX854" s="180"/>
      <c r="AY854" s="180"/>
      <c r="AZ854" s="180"/>
      <c r="BA854" s="180"/>
      <c r="BB854" s="180"/>
      <c r="BC854" s="180"/>
      <c r="BD854" s="180"/>
      <c r="BE854" s="180"/>
      <c r="BF854" s="180"/>
      <c r="BG854" s="180"/>
      <c r="BH854" s="180"/>
      <c r="BI854" s="180"/>
      <c r="BJ854" s="180"/>
      <c r="BK854" s="180"/>
      <c r="BL854" s="180"/>
      <c r="BM854" s="180"/>
      <c r="BN854" s="180"/>
      <c r="BO854" s="180"/>
      <c r="BP854" s="180"/>
      <c r="BQ854" s="180"/>
      <c r="BR854" s="180"/>
      <c r="BS854" s="180"/>
      <c r="BT854" s="180"/>
      <c r="BU854" s="180"/>
      <c r="BV854" s="180"/>
      <c r="BW854" s="180"/>
      <c r="BX854" s="180"/>
      <c r="BY854" s="180"/>
      <c r="BZ854" s="180"/>
      <c r="CA854" s="180"/>
      <c r="CB854" s="180"/>
      <c r="CC854" s="180"/>
      <c r="CD854" s="180"/>
      <c r="CE854" s="180"/>
      <c r="CF854" s="180"/>
      <c r="CG854" s="180"/>
      <c r="CH854" s="180"/>
      <c r="CI854" s="180"/>
      <c r="CJ854" s="180"/>
      <c r="CK854" s="180"/>
      <c r="CL854" s="180"/>
      <c r="CM854" s="180"/>
      <c r="CN854" s="180"/>
      <c r="CO854" s="180"/>
      <c r="CP854" s="180"/>
      <c r="CQ854" s="180"/>
      <c r="CR854" s="186"/>
      <c r="CS854" s="186"/>
    </row>
    <row r="855">
      <c r="A855" s="186"/>
      <c r="B855" s="186"/>
      <c r="C855" s="347"/>
      <c r="D855" s="180"/>
      <c r="E855" s="186"/>
      <c r="F855" s="180"/>
      <c r="G855" s="180"/>
      <c r="H855" s="180"/>
      <c r="I855" s="180"/>
      <c r="J855" s="180"/>
      <c r="K855" s="180"/>
      <c r="L855" s="180"/>
      <c r="M855" s="180"/>
      <c r="N855" s="180"/>
      <c r="O855" s="180"/>
      <c r="P855" s="180"/>
      <c r="Q855" s="180"/>
      <c r="R855" s="180"/>
      <c r="S855" s="180"/>
      <c r="T855" s="180"/>
      <c r="U855" s="180"/>
      <c r="V855" s="180"/>
      <c r="W855" s="180"/>
      <c r="X855" s="180"/>
      <c r="Y855" s="180"/>
      <c r="Z855" s="180"/>
      <c r="AA855" s="180"/>
      <c r="AB855" s="180"/>
      <c r="AC855" s="180"/>
      <c r="AD855" s="180"/>
      <c r="AE855" s="180"/>
      <c r="AF855" s="180"/>
      <c r="AG855" s="180"/>
      <c r="AH855" s="180"/>
      <c r="AI855" s="180"/>
      <c r="AJ855" s="180"/>
      <c r="AK855" s="180"/>
      <c r="AL855" s="180"/>
      <c r="AM855" s="180"/>
      <c r="AN855" s="180"/>
      <c r="AO855" s="180"/>
      <c r="AP855" s="180"/>
      <c r="AQ855" s="180"/>
      <c r="AR855" s="180"/>
      <c r="AS855" s="180"/>
      <c r="AT855" s="180"/>
      <c r="AU855" s="180"/>
      <c r="AV855" s="180"/>
      <c r="AW855" s="180"/>
      <c r="AX855" s="180"/>
      <c r="AY855" s="180"/>
      <c r="AZ855" s="180"/>
      <c r="BA855" s="180"/>
      <c r="BB855" s="180"/>
      <c r="BC855" s="180"/>
      <c r="BD855" s="180"/>
      <c r="BE855" s="180"/>
      <c r="BF855" s="180"/>
      <c r="BG855" s="180"/>
      <c r="BH855" s="180"/>
      <c r="BI855" s="180"/>
      <c r="BJ855" s="180"/>
      <c r="BK855" s="180"/>
      <c r="BL855" s="180"/>
      <c r="BM855" s="180"/>
      <c r="BN855" s="180"/>
      <c r="BO855" s="180"/>
      <c r="BP855" s="180"/>
      <c r="BQ855" s="180"/>
      <c r="BR855" s="180"/>
      <c r="BS855" s="180"/>
      <c r="BT855" s="180"/>
      <c r="BU855" s="180"/>
      <c r="BV855" s="180"/>
      <c r="BW855" s="180"/>
      <c r="BX855" s="180"/>
      <c r="BY855" s="180"/>
      <c r="BZ855" s="180"/>
      <c r="CA855" s="180"/>
      <c r="CB855" s="180"/>
      <c r="CC855" s="180"/>
      <c r="CD855" s="180"/>
      <c r="CE855" s="180"/>
      <c r="CF855" s="180"/>
      <c r="CG855" s="180"/>
      <c r="CH855" s="180"/>
      <c r="CI855" s="180"/>
      <c r="CJ855" s="180"/>
      <c r="CK855" s="180"/>
      <c r="CL855" s="180"/>
      <c r="CM855" s="180"/>
      <c r="CN855" s="180"/>
      <c r="CO855" s="180"/>
      <c r="CP855" s="180"/>
      <c r="CQ855" s="180"/>
      <c r="CR855" s="186"/>
      <c r="CS855" s="186"/>
    </row>
    <row r="856">
      <c r="A856" s="186"/>
      <c r="B856" s="186"/>
      <c r="C856" s="347"/>
      <c r="D856" s="180"/>
      <c r="E856" s="186"/>
      <c r="F856" s="180"/>
      <c r="G856" s="180"/>
      <c r="H856" s="180"/>
      <c r="I856" s="180"/>
      <c r="J856" s="180"/>
      <c r="K856" s="180"/>
      <c r="L856" s="180"/>
      <c r="M856" s="180"/>
      <c r="N856" s="180"/>
      <c r="O856" s="180"/>
      <c r="P856" s="180"/>
      <c r="Q856" s="180"/>
      <c r="R856" s="180"/>
      <c r="S856" s="180"/>
      <c r="T856" s="180"/>
      <c r="U856" s="180"/>
      <c r="V856" s="180"/>
      <c r="W856" s="180"/>
      <c r="X856" s="180"/>
      <c r="Y856" s="180"/>
      <c r="Z856" s="180"/>
      <c r="AA856" s="180"/>
      <c r="AB856" s="180"/>
      <c r="AC856" s="180"/>
      <c r="AD856" s="180"/>
      <c r="AE856" s="180"/>
      <c r="AF856" s="180"/>
      <c r="AG856" s="180"/>
      <c r="AH856" s="180"/>
      <c r="AI856" s="180"/>
      <c r="AJ856" s="180"/>
      <c r="AK856" s="180"/>
      <c r="AL856" s="180"/>
      <c r="AM856" s="180"/>
      <c r="AN856" s="180"/>
      <c r="AO856" s="180"/>
      <c r="AP856" s="180"/>
      <c r="AQ856" s="180"/>
      <c r="AR856" s="180"/>
      <c r="AS856" s="180"/>
      <c r="AT856" s="180"/>
      <c r="AU856" s="180"/>
      <c r="AV856" s="180"/>
      <c r="AW856" s="180"/>
      <c r="AX856" s="180"/>
      <c r="AY856" s="180"/>
      <c r="AZ856" s="180"/>
      <c r="BA856" s="180"/>
      <c r="BB856" s="180"/>
      <c r="BC856" s="180"/>
      <c r="BD856" s="180"/>
      <c r="BE856" s="180"/>
      <c r="BF856" s="180"/>
      <c r="BG856" s="180"/>
      <c r="BH856" s="180"/>
      <c r="BI856" s="180"/>
      <c r="BJ856" s="180"/>
      <c r="BK856" s="180"/>
      <c r="BL856" s="180"/>
      <c r="BM856" s="180"/>
      <c r="BN856" s="180"/>
      <c r="BO856" s="180"/>
      <c r="BP856" s="180"/>
      <c r="BQ856" s="180"/>
      <c r="BR856" s="180"/>
      <c r="BS856" s="180"/>
      <c r="BT856" s="180"/>
      <c r="BU856" s="180"/>
      <c r="BV856" s="180"/>
      <c r="BW856" s="180"/>
      <c r="BX856" s="180"/>
      <c r="BY856" s="180"/>
      <c r="BZ856" s="180"/>
      <c r="CA856" s="180"/>
      <c r="CB856" s="180"/>
      <c r="CC856" s="180"/>
      <c r="CD856" s="180"/>
      <c r="CE856" s="180"/>
      <c r="CF856" s="180"/>
      <c r="CG856" s="180"/>
      <c r="CH856" s="180"/>
      <c r="CI856" s="180"/>
      <c r="CJ856" s="180"/>
      <c r="CK856" s="180"/>
      <c r="CL856" s="180"/>
      <c r="CM856" s="180"/>
      <c r="CN856" s="180"/>
      <c r="CO856" s="180"/>
      <c r="CP856" s="180"/>
      <c r="CQ856" s="180"/>
      <c r="CR856" s="186"/>
      <c r="CS856" s="186"/>
    </row>
    <row r="857">
      <c r="A857" s="186"/>
      <c r="B857" s="186"/>
      <c r="C857" s="347"/>
      <c r="D857" s="180"/>
      <c r="E857" s="186"/>
      <c r="F857" s="180"/>
      <c r="G857" s="180"/>
      <c r="H857" s="180"/>
      <c r="I857" s="180"/>
      <c r="J857" s="180"/>
      <c r="K857" s="180"/>
      <c r="L857" s="180"/>
      <c r="M857" s="180"/>
      <c r="N857" s="180"/>
      <c r="O857" s="180"/>
      <c r="P857" s="180"/>
      <c r="Q857" s="180"/>
      <c r="R857" s="180"/>
      <c r="S857" s="180"/>
      <c r="T857" s="180"/>
      <c r="U857" s="180"/>
      <c r="V857" s="180"/>
      <c r="W857" s="180"/>
      <c r="X857" s="180"/>
      <c r="Y857" s="180"/>
      <c r="Z857" s="180"/>
      <c r="AA857" s="180"/>
      <c r="AB857" s="180"/>
      <c r="AC857" s="180"/>
      <c r="AD857" s="180"/>
      <c r="AE857" s="180"/>
      <c r="AF857" s="180"/>
      <c r="AG857" s="180"/>
      <c r="AH857" s="180"/>
      <c r="AI857" s="180"/>
      <c r="AJ857" s="180"/>
      <c r="AK857" s="180"/>
      <c r="AL857" s="180"/>
      <c r="AM857" s="180"/>
      <c r="AN857" s="180"/>
      <c r="AO857" s="180"/>
      <c r="AP857" s="180"/>
      <c r="AQ857" s="180"/>
      <c r="AR857" s="180"/>
      <c r="AS857" s="180"/>
      <c r="AT857" s="180"/>
      <c r="AU857" s="180"/>
      <c r="AV857" s="180"/>
      <c r="AW857" s="180"/>
      <c r="AX857" s="180"/>
      <c r="AY857" s="180"/>
      <c r="AZ857" s="180"/>
      <c r="BA857" s="180"/>
      <c r="BB857" s="180"/>
      <c r="BC857" s="180"/>
      <c r="BD857" s="180"/>
      <c r="BE857" s="180"/>
      <c r="BF857" s="180"/>
      <c r="BG857" s="180"/>
      <c r="BH857" s="180"/>
      <c r="BI857" s="180"/>
      <c r="BJ857" s="180"/>
      <c r="BK857" s="180"/>
      <c r="BL857" s="180"/>
      <c r="BM857" s="180"/>
      <c r="BN857" s="180"/>
      <c r="BO857" s="180"/>
      <c r="BP857" s="180"/>
      <c r="BQ857" s="180"/>
      <c r="BR857" s="180"/>
      <c r="BS857" s="180"/>
      <c r="BT857" s="180"/>
      <c r="BU857" s="180"/>
      <c r="BV857" s="180"/>
      <c r="BW857" s="180"/>
      <c r="BX857" s="180"/>
      <c r="BY857" s="180"/>
      <c r="BZ857" s="180"/>
      <c r="CA857" s="180"/>
      <c r="CB857" s="180"/>
      <c r="CC857" s="180"/>
      <c r="CD857" s="180"/>
      <c r="CE857" s="180"/>
      <c r="CF857" s="180"/>
      <c r="CG857" s="180"/>
      <c r="CH857" s="180"/>
      <c r="CI857" s="180"/>
      <c r="CJ857" s="180"/>
      <c r="CK857" s="180"/>
      <c r="CL857" s="180"/>
      <c r="CM857" s="180"/>
      <c r="CN857" s="180"/>
      <c r="CO857" s="180"/>
      <c r="CP857" s="180"/>
      <c r="CQ857" s="180"/>
      <c r="CR857" s="186"/>
      <c r="CS857" s="186"/>
    </row>
    <row r="858">
      <c r="A858" s="186"/>
      <c r="B858" s="186"/>
      <c r="C858" s="347"/>
      <c r="D858" s="180"/>
      <c r="E858" s="186"/>
      <c r="F858" s="180"/>
      <c r="G858" s="180"/>
      <c r="H858" s="180"/>
      <c r="I858" s="180"/>
      <c r="J858" s="180"/>
      <c r="K858" s="180"/>
      <c r="L858" s="180"/>
      <c r="M858" s="180"/>
      <c r="N858" s="180"/>
      <c r="O858" s="180"/>
      <c r="P858" s="180"/>
      <c r="Q858" s="180"/>
      <c r="R858" s="180"/>
      <c r="S858" s="180"/>
      <c r="T858" s="180"/>
      <c r="U858" s="180"/>
      <c r="V858" s="180"/>
      <c r="W858" s="180"/>
      <c r="X858" s="180"/>
      <c r="Y858" s="180"/>
      <c r="Z858" s="180"/>
      <c r="AA858" s="180"/>
      <c r="AB858" s="180"/>
      <c r="AC858" s="180"/>
      <c r="AD858" s="180"/>
      <c r="AE858" s="180"/>
      <c r="AF858" s="180"/>
      <c r="AG858" s="180"/>
      <c r="AH858" s="180"/>
      <c r="AI858" s="180"/>
      <c r="AJ858" s="180"/>
      <c r="AK858" s="180"/>
      <c r="AL858" s="180"/>
      <c r="AM858" s="180"/>
      <c r="AN858" s="180"/>
      <c r="AO858" s="180"/>
      <c r="AP858" s="180"/>
      <c r="AQ858" s="180"/>
      <c r="AR858" s="180"/>
      <c r="AS858" s="180"/>
      <c r="AT858" s="180"/>
      <c r="AU858" s="180"/>
      <c r="AV858" s="180"/>
      <c r="AW858" s="180"/>
      <c r="AX858" s="180"/>
      <c r="AY858" s="180"/>
      <c r="AZ858" s="180"/>
      <c r="BA858" s="180"/>
      <c r="BB858" s="180"/>
      <c r="BC858" s="180"/>
      <c r="BD858" s="180"/>
      <c r="BE858" s="180"/>
      <c r="BF858" s="180"/>
      <c r="BG858" s="180"/>
      <c r="BH858" s="180"/>
      <c r="BI858" s="180"/>
      <c r="BJ858" s="180"/>
      <c r="BK858" s="180"/>
      <c r="BL858" s="180"/>
      <c r="BM858" s="180"/>
      <c r="BN858" s="180"/>
      <c r="BO858" s="180"/>
      <c r="BP858" s="180"/>
      <c r="BQ858" s="180"/>
      <c r="BR858" s="180"/>
      <c r="BS858" s="180"/>
      <c r="BT858" s="180"/>
      <c r="BU858" s="180"/>
      <c r="BV858" s="180"/>
      <c r="BW858" s="180"/>
      <c r="BX858" s="180"/>
      <c r="BY858" s="180"/>
      <c r="BZ858" s="180"/>
      <c r="CA858" s="180"/>
      <c r="CB858" s="180"/>
      <c r="CC858" s="180"/>
      <c r="CD858" s="180"/>
      <c r="CE858" s="180"/>
      <c r="CF858" s="180"/>
      <c r="CG858" s="180"/>
      <c r="CH858" s="180"/>
      <c r="CI858" s="180"/>
      <c r="CJ858" s="180"/>
      <c r="CK858" s="180"/>
      <c r="CL858" s="180"/>
      <c r="CM858" s="180"/>
      <c r="CN858" s="180"/>
      <c r="CO858" s="180"/>
      <c r="CP858" s="180"/>
      <c r="CQ858" s="180"/>
      <c r="CR858" s="186"/>
      <c r="CS858" s="186"/>
    </row>
    <row r="859">
      <c r="A859" s="186"/>
      <c r="B859" s="186"/>
      <c r="C859" s="347"/>
      <c r="D859" s="180"/>
      <c r="E859" s="186"/>
      <c r="F859" s="180"/>
      <c r="G859" s="180"/>
      <c r="H859" s="180"/>
      <c r="I859" s="180"/>
      <c r="J859" s="180"/>
      <c r="K859" s="180"/>
      <c r="L859" s="180"/>
      <c r="M859" s="180"/>
      <c r="N859" s="180"/>
      <c r="O859" s="180"/>
      <c r="P859" s="180"/>
      <c r="Q859" s="180"/>
      <c r="R859" s="180"/>
      <c r="S859" s="180"/>
      <c r="T859" s="180"/>
      <c r="U859" s="180"/>
      <c r="V859" s="180"/>
      <c r="W859" s="180"/>
      <c r="X859" s="180"/>
      <c r="Y859" s="180"/>
      <c r="Z859" s="180"/>
      <c r="AA859" s="180"/>
      <c r="AB859" s="180"/>
      <c r="AC859" s="180"/>
      <c r="AD859" s="180"/>
      <c r="AE859" s="180"/>
      <c r="AF859" s="180"/>
      <c r="AG859" s="180"/>
      <c r="AH859" s="180"/>
      <c r="AI859" s="180"/>
      <c r="AJ859" s="180"/>
      <c r="AK859" s="180"/>
      <c r="AL859" s="180"/>
      <c r="AM859" s="180"/>
      <c r="AN859" s="180"/>
      <c r="AO859" s="180"/>
      <c r="AP859" s="180"/>
      <c r="AQ859" s="180"/>
      <c r="AR859" s="180"/>
      <c r="AS859" s="180"/>
      <c r="AT859" s="180"/>
      <c r="AU859" s="180"/>
      <c r="AV859" s="180"/>
      <c r="AW859" s="180"/>
      <c r="AX859" s="180"/>
      <c r="AY859" s="180"/>
      <c r="AZ859" s="180"/>
      <c r="BA859" s="180"/>
      <c r="BB859" s="180"/>
      <c r="BC859" s="180"/>
      <c r="BD859" s="180"/>
      <c r="BE859" s="180"/>
      <c r="BF859" s="180"/>
      <c r="BG859" s="180"/>
      <c r="BH859" s="180"/>
      <c r="BI859" s="180"/>
      <c r="BJ859" s="180"/>
      <c r="BK859" s="180"/>
      <c r="BL859" s="180"/>
      <c r="BM859" s="180"/>
      <c r="BN859" s="180"/>
      <c r="BO859" s="180"/>
      <c r="BP859" s="180"/>
      <c r="BQ859" s="180"/>
      <c r="BR859" s="180"/>
      <c r="BS859" s="180"/>
      <c r="BT859" s="180"/>
      <c r="BU859" s="180"/>
      <c r="BV859" s="180"/>
      <c r="BW859" s="180"/>
      <c r="BX859" s="180"/>
      <c r="BY859" s="180"/>
      <c r="BZ859" s="180"/>
      <c r="CA859" s="180"/>
      <c r="CB859" s="180"/>
      <c r="CC859" s="180"/>
      <c r="CD859" s="180"/>
      <c r="CE859" s="180"/>
      <c r="CF859" s="180"/>
      <c r="CG859" s="180"/>
      <c r="CH859" s="180"/>
      <c r="CI859" s="180"/>
      <c r="CJ859" s="180"/>
      <c r="CK859" s="180"/>
      <c r="CL859" s="180"/>
      <c r="CM859" s="180"/>
      <c r="CN859" s="180"/>
      <c r="CO859" s="180"/>
      <c r="CP859" s="180"/>
      <c r="CQ859" s="180"/>
      <c r="CR859" s="186"/>
      <c r="CS859" s="186"/>
    </row>
    <row r="860">
      <c r="A860" s="186"/>
      <c r="B860" s="186"/>
      <c r="C860" s="347"/>
      <c r="D860" s="180"/>
      <c r="E860" s="186"/>
      <c r="F860" s="180"/>
      <c r="G860" s="180"/>
      <c r="H860" s="180"/>
      <c r="I860" s="180"/>
      <c r="J860" s="180"/>
      <c r="K860" s="180"/>
      <c r="L860" s="180"/>
      <c r="M860" s="180"/>
      <c r="N860" s="180"/>
      <c r="O860" s="180"/>
      <c r="P860" s="180"/>
      <c r="Q860" s="180"/>
      <c r="R860" s="180"/>
      <c r="S860" s="180"/>
      <c r="T860" s="180"/>
      <c r="U860" s="180"/>
      <c r="V860" s="180"/>
      <c r="W860" s="180"/>
      <c r="X860" s="180"/>
      <c r="Y860" s="180"/>
      <c r="Z860" s="180"/>
      <c r="AA860" s="180"/>
      <c r="AB860" s="180"/>
      <c r="AC860" s="180"/>
      <c r="AD860" s="180"/>
      <c r="AE860" s="180"/>
      <c r="AF860" s="180"/>
      <c r="AG860" s="180"/>
      <c r="AH860" s="180"/>
      <c r="AI860" s="180"/>
      <c r="AJ860" s="180"/>
      <c r="AK860" s="180"/>
      <c r="AL860" s="180"/>
      <c r="AM860" s="180"/>
      <c r="AN860" s="180"/>
      <c r="AO860" s="180"/>
      <c r="AP860" s="180"/>
      <c r="AQ860" s="180"/>
      <c r="AR860" s="180"/>
      <c r="AS860" s="180"/>
      <c r="AT860" s="180"/>
      <c r="AU860" s="180"/>
      <c r="AV860" s="180"/>
      <c r="AW860" s="180"/>
      <c r="AX860" s="180"/>
      <c r="AY860" s="180"/>
      <c r="AZ860" s="180"/>
      <c r="BA860" s="180"/>
      <c r="BB860" s="180"/>
      <c r="BC860" s="180"/>
      <c r="BD860" s="180"/>
      <c r="BE860" s="180"/>
      <c r="BF860" s="180"/>
      <c r="BG860" s="180"/>
      <c r="BH860" s="180"/>
      <c r="BI860" s="180"/>
      <c r="BJ860" s="180"/>
      <c r="BK860" s="180"/>
      <c r="BL860" s="180"/>
      <c r="BM860" s="180"/>
      <c r="BN860" s="180"/>
      <c r="BO860" s="180"/>
      <c r="BP860" s="180"/>
      <c r="BQ860" s="180"/>
      <c r="BR860" s="180"/>
      <c r="BS860" s="180"/>
      <c r="BT860" s="180"/>
      <c r="BU860" s="180"/>
      <c r="BV860" s="180"/>
      <c r="BW860" s="180"/>
      <c r="BX860" s="180"/>
      <c r="BY860" s="180"/>
      <c r="BZ860" s="180"/>
      <c r="CA860" s="180"/>
      <c r="CB860" s="180"/>
      <c r="CC860" s="180"/>
      <c r="CD860" s="180"/>
      <c r="CE860" s="180"/>
      <c r="CF860" s="180"/>
      <c r="CG860" s="180"/>
      <c r="CH860" s="180"/>
      <c r="CI860" s="180"/>
      <c r="CJ860" s="180"/>
      <c r="CK860" s="180"/>
      <c r="CL860" s="180"/>
      <c r="CM860" s="180"/>
      <c r="CN860" s="180"/>
      <c r="CO860" s="180"/>
      <c r="CP860" s="180"/>
      <c r="CQ860" s="180"/>
      <c r="CR860" s="186"/>
      <c r="CS860" s="186"/>
    </row>
    <row r="861">
      <c r="A861" s="186"/>
      <c r="B861" s="186"/>
      <c r="C861" s="347"/>
      <c r="D861" s="180"/>
      <c r="E861" s="186"/>
      <c r="F861" s="180"/>
      <c r="G861" s="180"/>
      <c r="H861" s="180"/>
      <c r="I861" s="180"/>
      <c r="J861" s="180"/>
      <c r="K861" s="180"/>
      <c r="L861" s="180"/>
      <c r="M861" s="180"/>
      <c r="N861" s="180"/>
      <c r="O861" s="180"/>
      <c r="P861" s="180"/>
      <c r="Q861" s="180"/>
      <c r="R861" s="180"/>
      <c r="S861" s="180"/>
      <c r="T861" s="180"/>
      <c r="U861" s="180"/>
      <c r="V861" s="180"/>
      <c r="W861" s="180"/>
      <c r="X861" s="180"/>
      <c r="Y861" s="180"/>
      <c r="Z861" s="180"/>
      <c r="AA861" s="180"/>
      <c r="AB861" s="180"/>
      <c r="AC861" s="180"/>
      <c r="AD861" s="180"/>
      <c r="AE861" s="180"/>
      <c r="AF861" s="180"/>
      <c r="AG861" s="180"/>
      <c r="AH861" s="180"/>
      <c r="AI861" s="180"/>
      <c r="AJ861" s="180"/>
      <c r="AK861" s="180"/>
      <c r="AL861" s="180"/>
      <c r="AM861" s="180"/>
      <c r="AN861" s="180"/>
      <c r="AO861" s="180"/>
      <c r="AP861" s="180"/>
      <c r="AQ861" s="180"/>
      <c r="AR861" s="180"/>
      <c r="AS861" s="180"/>
      <c r="AT861" s="180"/>
      <c r="AU861" s="180"/>
      <c r="AV861" s="180"/>
      <c r="AW861" s="180"/>
      <c r="AX861" s="180"/>
      <c r="AY861" s="180"/>
      <c r="AZ861" s="180"/>
      <c r="BA861" s="180"/>
      <c r="BB861" s="180"/>
      <c r="BC861" s="180"/>
      <c r="BD861" s="180"/>
      <c r="BE861" s="180"/>
      <c r="BF861" s="180"/>
      <c r="BG861" s="180"/>
      <c r="BH861" s="180"/>
      <c r="BI861" s="180"/>
      <c r="BJ861" s="180"/>
      <c r="BK861" s="180"/>
      <c r="BL861" s="180"/>
      <c r="BM861" s="180"/>
      <c r="BN861" s="180"/>
      <c r="BO861" s="180"/>
      <c r="BP861" s="180"/>
      <c r="BQ861" s="180"/>
      <c r="BR861" s="180"/>
      <c r="BS861" s="180"/>
      <c r="BT861" s="180"/>
      <c r="BU861" s="180"/>
      <c r="BV861" s="180"/>
      <c r="BW861" s="180"/>
      <c r="BX861" s="180"/>
      <c r="BY861" s="180"/>
      <c r="BZ861" s="180"/>
      <c r="CA861" s="180"/>
      <c r="CB861" s="180"/>
      <c r="CC861" s="180"/>
      <c r="CD861" s="180"/>
      <c r="CE861" s="180"/>
      <c r="CF861" s="180"/>
      <c r="CG861" s="180"/>
      <c r="CH861" s="180"/>
      <c r="CI861" s="180"/>
      <c r="CJ861" s="180"/>
      <c r="CK861" s="180"/>
      <c r="CL861" s="180"/>
      <c r="CM861" s="180"/>
      <c r="CN861" s="180"/>
      <c r="CO861" s="180"/>
      <c r="CP861" s="180"/>
      <c r="CQ861" s="180"/>
      <c r="CR861" s="186"/>
      <c r="CS861" s="186"/>
    </row>
    <row r="862">
      <c r="A862" s="186"/>
      <c r="B862" s="186"/>
      <c r="C862" s="347"/>
      <c r="D862" s="180"/>
      <c r="E862" s="186"/>
      <c r="F862" s="180"/>
      <c r="G862" s="180"/>
      <c r="H862" s="180"/>
      <c r="I862" s="180"/>
      <c r="J862" s="180"/>
      <c r="K862" s="180"/>
      <c r="L862" s="180"/>
      <c r="M862" s="180"/>
      <c r="N862" s="180"/>
      <c r="O862" s="180"/>
      <c r="P862" s="180"/>
      <c r="Q862" s="180"/>
      <c r="R862" s="180"/>
      <c r="S862" s="180"/>
      <c r="T862" s="180"/>
      <c r="U862" s="180"/>
      <c r="V862" s="180"/>
      <c r="W862" s="180"/>
      <c r="X862" s="180"/>
      <c r="Y862" s="180"/>
      <c r="Z862" s="180"/>
      <c r="AA862" s="180"/>
      <c r="AB862" s="180"/>
      <c r="AC862" s="180"/>
      <c r="AD862" s="180"/>
      <c r="AE862" s="180"/>
      <c r="AF862" s="180"/>
      <c r="AG862" s="180"/>
      <c r="AH862" s="180"/>
      <c r="AI862" s="180"/>
      <c r="AJ862" s="180"/>
      <c r="AK862" s="180"/>
      <c r="AL862" s="180"/>
      <c r="AM862" s="180"/>
      <c r="AN862" s="180"/>
      <c r="AO862" s="180"/>
      <c r="AP862" s="180"/>
      <c r="AQ862" s="180"/>
      <c r="AR862" s="180"/>
      <c r="AS862" s="180"/>
      <c r="AT862" s="180"/>
      <c r="AU862" s="180"/>
      <c r="AV862" s="180"/>
      <c r="AW862" s="180"/>
      <c r="AX862" s="180"/>
      <c r="AY862" s="180"/>
      <c r="AZ862" s="180"/>
      <c r="BA862" s="180"/>
      <c r="BB862" s="180"/>
      <c r="BC862" s="180"/>
      <c r="BD862" s="180"/>
      <c r="BE862" s="180"/>
      <c r="BF862" s="180"/>
      <c r="BG862" s="180"/>
      <c r="BH862" s="180"/>
      <c r="BI862" s="180"/>
      <c r="BJ862" s="180"/>
      <c r="BK862" s="180"/>
      <c r="BL862" s="180"/>
      <c r="BM862" s="180"/>
      <c r="BN862" s="180"/>
      <c r="BO862" s="180"/>
      <c r="BP862" s="180"/>
      <c r="BQ862" s="180"/>
      <c r="BR862" s="180"/>
      <c r="BS862" s="180"/>
      <c r="BT862" s="180"/>
      <c r="BU862" s="180"/>
      <c r="BV862" s="180"/>
      <c r="BW862" s="180"/>
      <c r="BX862" s="180"/>
      <c r="BY862" s="180"/>
      <c r="BZ862" s="180"/>
      <c r="CA862" s="180"/>
      <c r="CB862" s="180"/>
      <c r="CC862" s="180"/>
      <c r="CD862" s="180"/>
      <c r="CE862" s="180"/>
      <c r="CF862" s="180"/>
      <c r="CG862" s="180"/>
      <c r="CH862" s="180"/>
      <c r="CI862" s="180"/>
      <c r="CJ862" s="180"/>
      <c r="CK862" s="180"/>
      <c r="CL862" s="180"/>
      <c r="CM862" s="180"/>
      <c r="CN862" s="180"/>
      <c r="CO862" s="180"/>
      <c r="CP862" s="180"/>
      <c r="CQ862" s="180"/>
      <c r="CR862" s="186"/>
      <c r="CS862" s="186"/>
    </row>
    <row r="863">
      <c r="A863" s="186"/>
      <c r="B863" s="186"/>
      <c r="C863" s="347"/>
      <c r="D863" s="180"/>
      <c r="E863" s="186"/>
      <c r="F863" s="180"/>
      <c r="G863" s="180"/>
      <c r="H863" s="180"/>
      <c r="I863" s="180"/>
      <c r="J863" s="180"/>
      <c r="K863" s="180"/>
      <c r="L863" s="180"/>
      <c r="M863" s="180"/>
      <c r="N863" s="180"/>
      <c r="O863" s="180"/>
      <c r="P863" s="180"/>
      <c r="Q863" s="180"/>
      <c r="R863" s="180"/>
      <c r="S863" s="180"/>
      <c r="T863" s="180"/>
      <c r="U863" s="180"/>
      <c r="V863" s="180"/>
      <c r="W863" s="180"/>
      <c r="X863" s="180"/>
      <c r="Y863" s="180"/>
      <c r="Z863" s="180"/>
      <c r="AA863" s="180"/>
      <c r="AB863" s="180"/>
      <c r="AC863" s="180"/>
      <c r="AD863" s="180"/>
      <c r="AE863" s="180"/>
      <c r="AF863" s="180"/>
      <c r="AG863" s="180"/>
      <c r="AH863" s="180"/>
      <c r="AI863" s="180"/>
      <c r="AJ863" s="180"/>
      <c r="AK863" s="180"/>
      <c r="AL863" s="180"/>
      <c r="AM863" s="180"/>
      <c r="AN863" s="180"/>
      <c r="AO863" s="180"/>
      <c r="AP863" s="180"/>
      <c r="AQ863" s="180"/>
      <c r="AR863" s="180"/>
      <c r="AS863" s="180"/>
      <c r="AT863" s="180"/>
      <c r="AU863" s="180"/>
      <c r="AV863" s="180"/>
      <c r="AW863" s="180"/>
      <c r="AX863" s="180"/>
      <c r="AY863" s="180"/>
      <c r="AZ863" s="180"/>
      <c r="BA863" s="180"/>
      <c r="BB863" s="180"/>
      <c r="BC863" s="180"/>
      <c r="BD863" s="180"/>
      <c r="BE863" s="180"/>
      <c r="BF863" s="180"/>
      <c r="BG863" s="180"/>
      <c r="BH863" s="180"/>
      <c r="BI863" s="180"/>
      <c r="BJ863" s="180"/>
      <c r="BK863" s="180"/>
      <c r="BL863" s="180"/>
      <c r="BM863" s="180"/>
      <c r="BN863" s="180"/>
      <c r="BO863" s="180"/>
      <c r="BP863" s="180"/>
      <c r="BQ863" s="180"/>
      <c r="BR863" s="180"/>
      <c r="BS863" s="180"/>
      <c r="BT863" s="180"/>
      <c r="BU863" s="180"/>
      <c r="BV863" s="180"/>
      <c r="BW863" s="180"/>
      <c r="BX863" s="180"/>
      <c r="BY863" s="180"/>
      <c r="BZ863" s="180"/>
      <c r="CA863" s="180"/>
      <c r="CB863" s="180"/>
      <c r="CC863" s="180"/>
      <c r="CD863" s="180"/>
      <c r="CE863" s="180"/>
      <c r="CF863" s="180"/>
      <c r="CG863" s="180"/>
      <c r="CH863" s="180"/>
      <c r="CI863" s="180"/>
      <c r="CJ863" s="180"/>
      <c r="CK863" s="180"/>
      <c r="CL863" s="180"/>
      <c r="CM863" s="180"/>
      <c r="CN863" s="180"/>
      <c r="CO863" s="180"/>
      <c r="CP863" s="180"/>
      <c r="CQ863" s="180"/>
      <c r="CR863" s="186"/>
      <c r="CS863" s="186"/>
    </row>
    <row r="864">
      <c r="A864" s="186"/>
      <c r="B864" s="186"/>
      <c r="C864" s="347"/>
      <c r="D864" s="180"/>
      <c r="E864" s="186"/>
      <c r="F864" s="180"/>
      <c r="G864" s="180"/>
      <c r="H864" s="180"/>
      <c r="I864" s="180"/>
      <c r="J864" s="180"/>
      <c r="K864" s="180"/>
      <c r="L864" s="180"/>
      <c r="M864" s="180"/>
      <c r="N864" s="180"/>
      <c r="O864" s="180"/>
      <c r="P864" s="180"/>
      <c r="Q864" s="180"/>
      <c r="R864" s="180"/>
      <c r="S864" s="180"/>
      <c r="T864" s="180"/>
      <c r="U864" s="180"/>
      <c r="V864" s="180"/>
      <c r="W864" s="180"/>
      <c r="X864" s="180"/>
      <c r="Y864" s="180"/>
      <c r="Z864" s="180"/>
      <c r="AA864" s="180"/>
      <c r="AB864" s="180"/>
      <c r="AC864" s="180"/>
      <c r="AD864" s="180"/>
      <c r="AE864" s="180"/>
      <c r="AF864" s="180"/>
      <c r="AG864" s="180"/>
      <c r="AH864" s="180"/>
      <c r="AI864" s="180"/>
      <c r="AJ864" s="180"/>
      <c r="AK864" s="180"/>
      <c r="AL864" s="180"/>
      <c r="AM864" s="180"/>
      <c r="AN864" s="180"/>
      <c r="AO864" s="180"/>
      <c r="AP864" s="180"/>
      <c r="AQ864" s="180"/>
      <c r="AR864" s="180"/>
      <c r="AS864" s="180"/>
      <c r="AT864" s="180"/>
      <c r="AU864" s="180"/>
      <c r="AV864" s="180"/>
      <c r="AW864" s="180"/>
      <c r="AX864" s="180"/>
      <c r="AY864" s="180"/>
      <c r="AZ864" s="180"/>
      <c r="BA864" s="180"/>
      <c r="BB864" s="180"/>
      <c r="BC864" s="180"/>
      <c r="BD864" s="180"/>
      <c r="BE864" s="180"/>
      <c r="BF864" s="180"/>
      <c r="BG864" s="180"/>
      <c r="BH864" s="180"/>
      <c r="BI864" s="180"/>
      <c r="BJ864" s="180"/>
      <c r="BK864" s="180"/>
      <c r="BL864" s="180"/>
      <c r="BM864" s="180"/>
      <c r="BN864" s="180"/>
      <c r="BO864" s="180"/>
      <c r="BP864" s="180"/>
      <c r="BQ864" s="180"/>
      <c r="BR864" s="180"/>
      <c r="BS864" s="180"/>
      <c r="BT864" s="180"/>
      <c r="BU864" s="180"/>
      <c r="BV864" s="180"/>
      <c r="BW864" s="180"/>
      <c r="BX864" s="180"/>
      <c r="BY864" s="180"/>
      <c r="BZ864" s="180"/>
      <c r="CA864" s="180"/>
      <c r="CB864" s="180"/>
      <c r="CC864" s="180"/>
      <c r="CD864" s="180"/>
      <c r="CE864" s="180"/>
      <c r="CF864" s="180"/>
      <c r="CG864" s="180"/>
      <c r="CH864" s="180"/>
      <c r="CI864" s="180"/>
      <c r="CJ864" s="180"/>
      <c r="CK864" s="180"/>
      <c r="CL864" s="180"/>
      <c r="CM864" s="180"/>
      <c r="CN864" s="180"/>
      <c r="CO864" s="180"/>
      <c r="CP864" s="180"/>
      <c r="CQ864" s="180"/>
      <c r="CR864" s="186"/>
      <c r="CS864" s="186"/>
    </row>
    <row r="865">
      <c r="A865" s="186"/>
      <c r="B865" s="186"/>
      <c r="C865" s="347"/>
      <c r="D865" s="180"/>
      <c r="E865" s="186"/>
      <c r="F865" s="180"/>
      <c r="G865" s="180"/>
      <c r="H865" s="180"/>
      <c r="I865" s="180"/>
      <c r="J865" s="180"/>
      <c r="K865" s="180"/>
      <c r="L865" s="180"/>
      <c r="M865" s="180"/>
      <c r="N865" s="180"/>
      <c r="O865" s="180"/>
      <c r="P865" s="180"/>
      <c r="Q865" s="180"/>
      <c r="R865" s="180"/>
      <c r="S865" s="180"/>
      <c r="T865" s="180"/>
      <c r="U865" s="180"/>
      <c r="V865" s="180"/>
      <c r="W865" s="180"/>
      <c r="X865" s="180"/>
      <c r="Y865" s="180"/>
      <c r="Z865" s="180"/>
      <c r="AA865" s="180"/>
      <c r="AB865" s="180"/>
      <c r="AC865" s="180"/>
      <c r="AD865" s="180"/>
      <c r="AE865" s="180"/>
      <c r="AF865" s="180"/>
      <c r="AG865" s="180"/>
      <c r="AH865" s="180"/>
      <c r="AI865" s="180"/>
      <c r="AJ865" s="180"/>
      <c r="AK865" s="180"/>
      <c r="AL865" s="180"/>
      <c r="AM865" s="180"/>
      <c r="AN865" s="180"/>
      <c r="AO865" s="180"/>
      <c r="AP865" s="180"/>
      <c r="AQ865" s="180"/>
      <c r="AR865" s="180"/>
      <c r="AS865" s="180"/>
      <c r="AT865" s="180"/>
      <c r="AU865" s="180"/>
      <c r="AV865" s="180"/>
      <c r="AW865" s="180"/>
      <c r="AX865" s="180"/>
      <c r="AY865" s="180"/>
      <c r="AZ865" s="180"/>
      <c r="BA865" s="180"/>
      <c r="BB865" s="180"/>
      <c r="BC865" s="180"/>
      <c r="BD865" s="180"/>
      <c r="BE865" s="180"/>
      <c r="BF865" s="180"/>
      <c r="BG865" s="180"/>
      <c r="BH865" s="180"/>
      <c r="BI865" s="180"/>
      <c r="BJ865" s="180"/>
      <c r="BK865" s="180"/>
      <c r="BL865" s="180"/>
      <c r="BM865" s="180"/>
      <c r="BN865" s="180"/>
      <c r="BO865" s="180"/>
      <c r="BP865" s="180"/>
      <c r="BQ865" s="180"/>
      <c r="BR865" s="180"/>
      <c r="BS865" s="180"/>
      <c r="BT865" s="180"/>
      <c r="BU865" s="180"/>
      <c r="BV865" s="180"/>
      <c r="BW865" s="180"/>
      <c r="BX865" s="180"/>
      <c r="BY865" s="180"/>
      <c r="BZ865" s="180"/>
      <c r="CA865" s="180"/>
      <c r="CB865" s="180"/>
      <c r="CC865" s="180"/>
      <c r="CD865" s="180"/>
      <c r="CE865" s="180"/>
      <c r="CF865" s="180"/>
      <c r="CG865" s="180"/>
      <c r="CH865" s="180"/>
      <c r="CI865" s="180"/>
      <c r="CJ865" s="180"/>
      <c r="CK865" s="180"/>
      <c r="CL865" s="180"/>
      <c r="CM865" s="180"/>
      <c r="CN865" s="180"/>
      <c r="CO865" s="180"/>
      <c r="CP865" s="180"/>
      <c r="CQ865" s="180"/>
      <c r="CR865" s="186"/>
      <c r="CS865" s="186"/>
    </row>
    <row r="866">
      <c r="A866" s="186"/>
      <c r="B866" s="186"/>
      <c r="C866" s="347"/>
      <c r="D866" s="180"/>
      <c r="E866" s="186"/>
      <c r="F866" s="180"/>
      <c r="G866" s="180"/>
      <c r="H866" s="180"/>
      <c r="I866" s="180"/>
      <c r="J866" s="180"/>
      <c r="K866" s="180"/>
      <c r="L866" s="180"/>
      <c r="M866" s="180"/>
      <c r="N866" s="180"/>
      <c r="O866" s="180"/>
      <c r="P866" s="180"/>
      <c r="Q866" s="180"/>
      <c r="R866" s="180"/>
      <c r="S866" s="180"/>
      <c r="T866" s="180"/>
      <c r="U866" s="180"/>
      <c r="V866" s="180"/>
      <c r="W866" s="180"/>
      <c r="X866" s="180"/>
      <c r="Y866" s="180"/>
      <c r="Z866" s="180"/>
      <c r="AA866" s="180"/>
      <c r="AB866" s="180"/>
      <c r="AC866" s="180"/>
      <c r="AD866" s="180"/>
      <c r="AE866" s="180"/>
      <c r="AF866" s="180"/>
      <c r="AG866" s="180"/>
      <c r="AH866" s="180"/>
      <c r="AI866" s="180"/>
      <c r="AJ866" s="180"/>
      <c r="AK866" s="180"/>
      <c r="AL866" s="180"/>
      <c r="AM866" s="180"/>
      <c r="AN866" s="180"/>
      <c r="AO866" s="180"/>
      <c r="AP866" s="180"/>
      <c r="AQ866" s="180"/>
      <c r="AR866" s="180"/>
      <c r="AS866" s="180"/>
      <c r="AT866" s="180"/>
      <c r="AU866" s="180"/>
      <c r="AV866" s="180"/>
      <c r="AW866" s="180"/>
      <c r="AX866" s="180"/>
      <c r="AY866" s="180"/>
      <c r="AZ866" s="180"/>
      <c r="BA866" s="180"/>
      <c r="BB866" s="180"/>
      <c r="BC866" s="180"/>
      <c r="BD866" s="180"/>
      <c r="BE866" s="180"/>
      <c r="BF866" s="180"/>
      <c r="BG866" s="180"/>
      <c r="BH866" s="180"/>
      <c r="BI866" s="180"/>
      <c r="BJ866" s="180"/>
      <c r="BK866" s="180"/>
      <c r="BL866" s="180"/>
      <c r="BM866" s="180"/>
      <c r="BN866" s="180"/>
      <c r="BO866" s="180"/>
      <c r="BP866" s="180"/>
      <c r="BQ866" s="180"/>
      <c r="BR866" s="180"/>
      <c r="BS866" s="180"/>
      <c r="BT866" s="180"/>
      <c r="BU866" s="180"/>
      <c r="BV866" s="180"/>
      <c r="BW866" s="180"/>
      <c r="BX866" s="180"/>
      <c r="BY866" s="180"/>
      <c r="BZ866" s="180"/>
      <c r="CA866" s="180"/>
      <c r="CB866" s="180"/>
      <c r="CC866" s="180"/>
      <c r="CD866" s="180"/>
      <c r="CE866" s="180"/>
      <c r="CF866" s="180"/>
      <c r="CG866" s="180"/>
      <c r="CH866" s="180"/>
      <c r="CI866" s="180"/>
      <c r="CJ866" s="180"/>
      <c r="CK866" s="180"/>
      <c r="CL866" s="180"/>
      <c r="CM866" s="180"/>
      <c r="CN866" s="180"/>
      <c r="CO866" s="180"/>
      <c r="CP866" s="180"/>
      <c r="CQ866" s="180"/>
      <c r="CR866" s="186"/>
      <c r="CS866" s="186"/>
    </row>
    <row r="867">
      <c r="A867" s="186"/>
      <c r="B867" s="186"/>
      <c r="C867" s="347"/>
      <c r="D867" s="180"/>
      <c r="E867" s="186"/>
      <c r="F867" s="180"/>
      <c r="G867" s="180"/>
      <c r="H867" s="180"/>
      <c r="I867" s="180"/>
      <c r="J867" s="180"/>
      <c r="K867" s="180"/>
      <c r="L867" s="180"/>
      <c r="M867" s="180"/>
      <c r="N867" s="180"/>
      <c r="O867" s="180"/>
      <c r="P867" s="180"/>
      <c r="Q867" s="180"/>
      <c r="R867" s="180"/>
      <c r="S867" s="180"/>
      <c r="T867" s="180"/>
      <c r="U867" s="180"/>
      <c r="V867" s="180"/>
      <c r="W867" s="180"/>
      <c r="X867" s="180"/>
      <c r="Y867" s="180"/>
      <c r="Z867" s="180"/>
      <c r="AA867" s="180"/>
      <c r="AB867" s="180"/>
      <c r="AC867" s="180"/>
      <c r="AD867" s="180"/>
      <c r="AE867" s="180"/>
      <c r="AF867" s="180"/>
      <c r="AG867" s="180"/>
      <c r="AH867" s="180"/>
      <c r="AI867" s="180"/>
      <c r="AJ867" s="180"/>
      <c r="AK867" s="180"/>
      <c r="AL867" s="180"/>
      <c r="AM867" s="180"/>
      <c r="AN867" s="180"/>
      <c r="AO867" s="180"/>
      <c r="AP867" s="180"/>
      <c r="AQ867" s="180"/>
      <c r="AR867" s="180"/>
      <c r="AS867" s="180"/>
      <c r="AT867" s="180"/>
      <c r="AU867" s="180"/>
      <c r="AV867" s="180"/>
      <c r="AW867" s="180"/>
      <c r="AX867" s="180"/>
      <c r="AY867" s="180"/>
      <c r="AZ867" s="180"/>
      <c r="BA867" s="180"/>
      <c r="BB867" s="180"/>
      <c r="BC867" s="180"/>
      <c r="BD867" s="180"/>
      <c r="BE867" s="180"/>
      <c r="BF867" s="180"/>
      <c r="BG867" s="180"/>
      <c r="BH867" s="180"/>
      <c r="BI867" s="180"/>
      <c r="BJ867" s="180"/>
      <c r="BK867" s="180"/>
      <c r="BL867" s="180"/>
      <c r="BM867" s="180"/>
      <c r="BN867" s="180"/>
      <c r="BO867" s="180"/>
      <c r="BP867" s="180"/>
      <c r="BQ867" s="180"/>
      <c r="BR867" s="180"/>
      <c r="BS867" s="180"/>
      <c r="BT867" s="180"/>
      <c r="BU867" s="180"/>
      <c r="BV867" s="180"/>
      <c r="BW867" s="180"/>
      <c r="BX867" s="180"/>
      <c r="BY867" s="180"/>
      <c r="BZ867" s="180"/>
      <c r="CA867" s="180"/>
      <c r="CB867" s="180"/>
      <c r="CC867" s="180"/>
      <c r="CD867" s="180"/>
      <c r="CE867" s="180"/>
      <c r="CF867" s="180"/>
      <c r="CG867" s="180"/>
      <c r="CH867" s="180"/>
      <c r="CI867" s="180"/>
      <c r="CJ867" s="180"/>
      <c r="CK867" s="180"/>
      <c r="CL867" s="180"/>
      <c r="CM867" s="180"/>
      <c r="CN867" s="180"/>
      <c r="CO867" s="180"/>
      <c r="CP867" s="180"/>
      <c r="CQ867" s="180"/>
      <c r="CR867" s="186"/>
      <c r="CS867" s="186"/>
    </row>
    <row r="868">
      <c r="A868" s="186"/>
      <c r="B868" s="186"/>
      <c r="C868" s="347"/>
      <c r="D868" s="180"/>
      <c r="E868" s="186"/>
      <c r="F868" s="180"/>
      <c r="G868" s="180"/>
      <c r="H868" s="180"/>
      <c r="I868" s="180"/>
      <c r="J868" s="180"/>
      <c r="K868" s="180"/>
      <c r="L868" s="180"/>
      <c r="M868" s="180"/>
      <c r="N868" s="180"/>
      <c r="O868" s="180"/>
      <c r="P868" s="180"/>
      <c r="Q868" s="180"/>
      <c r="R868" s="180"/>
      <c r="S868" s="180"/>
      <c r="T868" s="180"/>
      <c r="U868" s="180"/>
      <c r="V868" s="180"/>
      <c r="W868" s="180"/>
      <c r="X868" s="180"/>
      <c r="Y868" s="180"/>
      <c r="Z868" s="180"/>
      <c r="AA868" s="180"/>
      <c r="AB868" s="180"/>
      <c r="AC868" s="180"/>
      <c r="AD868" s="180"/>
      <c r="AE868" s="180"/>
      <c r="AF868" s="180"/>
      <c r="AG868" s="180"/>
      <c r="AH868" s="180"/>
      <c r="AI868" s="180"/>
      <c r="AJ868" s="180"/>
      <c r="AK868" s="180"/>
      <c r="AL868" s="180"/>
      <c r="AM868" s="180"/>
      <c r="AN868" s="180"/>
      <c r="AO868" s="180"/>
      <c r="AP868" s="180"/>
      <c r="AQ868" s="180"/>
      <c r="AR868" s="180"/>
      <c r="AS868" s="180"/>
      <c r="AT868" s="180"/>
      <c r="AU868" s="180"/>
      <c r="AV868" s="180"/>
      <c r="AW868" s="180"/>
      <c r="AX868" s="180"/>
      <c r="AY868" s="180"/>
      <c r="AZ868" s="180"/>
      <c r="BA868" s="180"/>
      <c r="BB868" s="180"/>
      <c r="BC868" s="180"/>
      <c r="BD868" s="180"/>
      <c r="BE868" s="180"/>
      <c r="BF868" s="180"/>
      <c r="BG868" s="180"/>
      <c r="BH868" s="180"/>
      <c r="BI868" s="180"/>
      <c r="BJ868" s="180"/>
      <c r="BK868" s="180"/>
      <c r="BL868" s="180"/>
      <c r="BM868" s="180"/>
      <c r="BN868" s="180"/>
      <c r="BO868" s="180"/>
      <c r="BP868" s="180"/>
      <c r="BQ868" s="180"/>
      <c r="BR868" s="180"/>
      <c r="BS868" s="180"/>
      <c r="BT868" s="180"/>
      <c r="BU868" s="180"/>
      <c r="BV868" s="180"/>
      <c r="BW868" s="180"/>
      <c r="BX868" s="180"/>
      <c r="BY868" s="180"/>
      <c r="BZ868" s="180"/>
      <c r="CA868" s="180"/>
      <c r="CB868" s="180"/>
      <c r="CC868" s="180"/>
      <c r="CD868" s="180"/>
      <c r="CE868" s="180"/>
      <c r="CF868" s="180"/>
      <c r="CG868" s="180"/>
      <c r="CH868" s="180"/>
      <c r="CI868" s="180"/>
      <c r="CJ868" s="180"/>
      <c r="CK868" s="180"/>
      <c r="CL868" s="180"/>
      <c r="CM868" s="180"/>
      <c r="CN868" s="180"/>
      <c r="CO868" s="180"/>
      <c r="CP868" s="180"/>
      <c r="CQ868" s="180"/>
      <c r="CR868" s="186"/>
      <c r="CS868" s="186"/>
    </row>
    <row r="869">
      <c r="A869" s="186"/>
      <c r="B869" s="186"/>
      <c r="C869" s="347"/>
      <c r="D869" s="180"/>
      <c r="E869" s="186"/>
      <c r="F869" s="180"/>
      <c r="G869" s="180"/>
      <c r="H869" s="180"/>
      <c r="I869" s="180"/>
      <c r="J869" s="180"/>
      <c r="K869" s="180"/>
      <c r="L869" s="180"/>
      <c r="M869" s="180"/>
      <c r="N869" s="180"/>
      <c r="O869" s="180"/>
      <c r="P869" s="180"/>
      <c r="Q869" s="180"/>
      <c r="R869" s="180"/>
      <c r="S869" s="180"/>
      <c r="T869" s="180"/>
      <c r="U869" s="180"/>
      <c r="V869" s="180"/>
      <c r="W869" s="180"/>
      <c r="X869" s="180"/>
      <c r="Y869" s="180"/>
      <c r="Z869" s="180"/>
      <c r="AA869" s="180"/>
      <c r="AB869" s="180"/>
      <c r="AC869" s="180"/>
      <c r="AD869" s="180"/>
      <c r="AE869" s="180"/>
      <c r="AF869" s="180"/>
      <c r="AG869" s="180"/>
      <c r="AH869" s="180"/>
      <c r="AI869" s="180"/>
      <c r="AJ869" s="180"/>
      <c r="AK869" s="180"/>
      <c r="AL869" s="180"/>
      <c r="AM869" s="180"/>
      <c r="AN869" s="180"/>
      <c r="AO869" s="180"/>
      <c r="AP869" s="180"/>
      <c r="AQ869" s="180"/>
      <c r="AR869" s="180"/>
      <c r="AS869" s="180"/>
      <c r="AT869" s="180"/>
      <c r="AU869" s="180"/>
      <c r="AV869" s="180"/>
      <c r="AW869" s="180"/>
      <c r="AX869" s="180"/>
      <c r="AY869" s="180"/>
      <c r="AZ869" s="180"/>
      <c r="BA869" s="180"/>
      <c r="BB869" s="180"/>
      <c r="BC869" s="180"/>
      <c r="BD869" s="180"/>
      <c r="BE869" s="180"/>
      <c r="BF869" s="180"/>
      <c r="BG869" s="180"/>
      <c r="BH869" s="180"/>
      <c r="BI869" s="180"/>
      <c r="BJ869" s="180"/>
      <c r="BK869" s="180"/>
      <c r="BL869" s="180"/>
      <c r="BM869" s="180"/>
      <c r="BN869" s="180"/>
      <c r="BO869" s="180"/>
      <c r="BP869" s="180"/>
      <c r="BQ869" s="180"/>
      <c r="BR869" s="180"/>
      <c r="BS869" s="180"/>
      <c r="BT869" s="180"/>
      <c r="BU869" s="180"/>
      <c r="BV869" s="180"/>
      <c r="BW869" s="180"/>
      <c r="BX869" s="180"/>
      <c r="BY869" s="180"/>
      <c r="BZ869" s="180"/>
      <c r="CA869" s="180"/>
      <c r="CB869" s="180"/>
      <c r="CC869" s="180"/>
      <c r="CD869" s="180"/>
      <c r="CE869" s="180"/>
      <c r="CF869" s="180"/>
      <c r="CG869" s="180"/>
      <c r="CH869" s="180"/>
      <c r="CI869" s="180"/>
      <c r="CJ869" s="180"/>
      <c r="CK869" s="180"/>
      <c r="CL869" s="180"/>
      <c r="CM869" s="180"/>
      <c r="CN869" s="180"/>
      <c r="CO869" s="180"/>
      <c r="CP869" s="180"/>
      <c r="CQ869" s="180"/>
      <c r="CR869" s="186"/>
      <c r="CS869" s="186"/>
    </row>
    <row r="870">
      <c r="A870" s="186"/>
      <c r="B870" s="186"/>
      <c r="C870" s="347"/>
      <c r="D870" s="180"/>
      <c r="E870" s="186"/>
      <c r="F870" s="180"/>
      <c r="G870" s="180"/>
      <c r="H870" s="180"/>
      <c r="I870" s="180"/>
      <c r="J870" s="180"/>
      <c r="K870" s="180"/>
      <c r="L870" s="180"/>
      <c r="M870" s="180"/>
      <c r="N870" s="180"/>
      <c r="O870" s="180"/>
      <c r="P870" s="180"/>
      <c r="Q870" s="180"/>
      <c r="R870" s="180"/>
      <c r="S870" s="180"/>
      <c r="T870" s="180"/>
      <c r="U870" s="180"/>
      <c r="V870" s="180"/>
      <c r="W870" s="180"/>
      <c r="X870" s="180"/>
      <c r="Y870" s="180"/>
      <c r="Z870" s="180"/>
      <c r="AA870" s="180"/>
      <c r="AB870" s="180"/>
      <c r="AC870" s="180"/>
      <c r="AD870" s="180"/>
      <c r="AE870" s="180"/>
      <c r="AF870" s="180"/>
      <c r="AG870" s="180"/>
      <c r="AH870" s="180"/>
      <c r="AI870" s="180"/>
      <c r="AJ870" s="180"/>
      <c r="AK870" s="180"/>
      <c r="AL870" s="180"/>
      <c r="AM870" s="180"/>
      <c r="AN870" s="180"/>
      <c r="AO870" s="180"/>
      <c r="AP870" s="180"/>
      <c r="AQ870" s="180"/>
      <c r="AR870" s="180"/>
      <c r="AS870" s="180"/>
      <c r="AT870" s="180"/>
      <c r="AU870" s="180"/>
      <c r="AV870" s="180"/>
      <c r="AW870" s="180"/>
      <c r="AX870" s="180"/>
      <c r="AY870" s="180"/>
      <c r="AZ870" s="180"/>
      <c r="BA870" s="180"/>
      <c r="BB870" s="180"/>
      <c r="BC870" s="180"/>
      <c r="BD870" s="180"/>
      <c r="BE870" s="180"/>
      <c r="BF870" s="180"/>
      <c r="BG870" s="180"/>
      <c r="BH870" s="180"/>
      <c r="BI870" s="180"/>
      <c r="BJ870" s="180"/>
      <c r="BK870" s="180"/>
      <c r="BL870" s="180"/>
      <c r="BM870" s="180"/>
      <c r="BN870" s="180"/>
      <c r="BO870" s="180"/>
      <c r="BP870" s="180"/>
      <c r="BQ870" s="180"/>
      <c r="BR870" s="180"/>
      <c r="BS870" s="180"/>
      <c r="BT870" s="180"/>
      <c r="BU870" s="180"/>
      <c r="BV870" s="180"/>
      <c r="BW870" s="180"/>
      <c r="BX870" s="180"/>
      <c r="BY870" s="180"/>
      <c r="BZ870" s="180"/>
      <c r="CA870" s="180"/>
      <c r="CB870" s="180"/>
      <c r="CC870" s="180"/>
      <c r="CD870" s="180"/>
      <c r="CE870" s="180"/>
      <c r="CF870" s="180"/>
      <c r="CG870" s="180"/>
      <c r="CH870" s="180"/>
      <c r="CI870" s="180"/>
      <c r="CJ870" s="180"/>
      <c r="CK870" s="180"/>
      <c r="CL870" s="180"/>
      <c r="CM870" s="180"/>
      <c r="CN870" s="180"/>
      <c r="CO870" s="180"/>
      <c r="CP870" s="180"/>
      <c r="CQ870" s="180"/>
      <c r="CR870" s="186"/>
      <c r="CS870" s="186"/>
    </row>
    <row r="871">
      <c r="A871" s="186"/>
      <c r="B871" s="186"/>
      <c r="C871" s="347"/>
      <c r="D871" s="180"/>
      <c r="E871" s="186"/>
      <c r="F871" s="180"/>
      <c r="G871" s="180"/>
      <c r="H871" s="180"/>
      <c r="I871" s="180"/>
      <c r="J871" s="180"/>
      <c r="K871" s="180"/>
      <c r="L871" s="180"/>
      <c r="M871" s="180"/>
      <c r="N871" s="180"/>
      <c r="O871" s="180"/>
      <c r="P871" s="180"/>
      <c r="Q871" s="180"/>
      <c r="R871" s="180"/>
      <c r="S871" s="180"/>
      <c r="T871" s="180"/>
      <c r="U871" s="180"/>
      <c r="V871" s="180"/>
      <c r="W871" s="180"/>
      <c r="X871" s="180"/>
      <c r="Y871" s="180"/>
      <c r="Z871" s="180"/>
      <c r="AA871" s="180"/>
      <c r="AB871" s="180"/>
      <c r="AC871" s="180"/>
      <c r="AD871" s="180"/>
      <c r="AE871" s="180"/>
      <c r="AF871" s="180"/>
      <c r="AG871" s="180"/>
      <c r="AH871" s="180"/>
      <c r="AI871" s="180"/>
      <c r="AJ871" s="180"/>
      <c r="AK871" s="180"/>
      <c r="AL871" s="180"/>
      <c r="AM871" s="180"/>
      <c r="AN871" s="180"/>
      <c r="AO871" s="180"/>
      <c r="AP871" s="180"/>
      <c r="AQ871" s="180"/>
      <c r="AR871" s="180"/>
      <c r="AS871" s="180"/>
      <c r="AT871" s="180"/>
      <c r="AU871" s="180"/>
      <c r="AV871" s="180"/>
      <c r="AW871" s="180"/>
      <c r="AX871" s="180"/>
      <c r="AY871" s="180"/>
      <c r="AZ871" s="180"/>
      <c r="BA871" s="180"/>
      <c r="BB871" s="180"/>
      <c r="BC871" s="180"/>
      <c r="BD871" s="180"/>
      <c r="BE871" s="180"/>
      <c r="BF871" s="180"/>
      <c r="BG871" s="180"/>
      <c r="BH871" s="180"/>
      <c r="BI871" s="180"/>
      <c r="BJ871" s="180"/>
      <c r="BK871" s="180"/>
      <c r="BL871" s="180"/>
      <c r="BM871" s="180"/>
      <c r="BN871" s="180"/>
      <c r="BO871" s="180"/>
      <c r="BP871" s="180"/>
      <c r="BQ871" s="180"/>
      <c r="BR871" s="180"/>
      <c r="BS871" s="180"/>
      <c r="BT871" s="180"/>
      <c r="BU871" s="180"/>
      <c r="BV871" s="180"/>
      <c r="BW871" s="180"/>
      <c r="BX871" s="180"/>
      <c r="BY871" s="180"/>
      <c r="BZ871" s="180"/>
      <c r="CA871" s="180"/>
      <c r="CB871" s="180"/>
      <c r="CC871" s="180"/>
      <c r="CD871" s="180"/>
      <c r="CE871" s="180"/>
      <c r="CF871" s="180"/>
      <c r="CG871" s="180"/>
      <c r="CH871" s="180"/>
      <c r="CI871" s="180"/>
      <c r="CJ871" s="180"/>
      <c r="CK871" s="180"/>
      <c r="CL871" s="180"/>
      <c r="CM871" s="180"/>
      <c r="CN871" s="180"/>
      <c r="CO871" s="180"/>
      <c r="CP871" s="180"/>
      <c r="CQ871" s="180"/>
      <c r="CR871" s="186"/>
      <c r="CS871" s="186"/>
    </row>
    <row r="872">
      <c r="A872" s="186"/>
      <c r="B872" s="186"/>
      <c r="C872" s="347"/>
      <c r="D872" s="180"/>
      <c r="E872" s="186"/>
      <c r="F872" s="180"/>
      <c r="G872" s="180"/>
      <c r="H872" s="180"/>
      <c r="I872" s="180"/>
      <c r="J872" s="180"/>
      <c r="K872" s="180"/>
      <c r="L872" s="180"/>
      <c r="M872" s="180"/>
      <c r="N872" s="180"/>
      <c r="O872" s="180"/>
      <c r="P872" s="180"/>
      <c r="Q872" s="180"/>
      <c r="R872" s="180"/>
      <c r="S872" s="180"/>
      <c r="T872" s="180"/>
      <c r="U872" s="180"/>
      <c r="V872" s="180"/>
      <c r="W872" s="180"/>
      <c r="X872" s="180"/>
      <c r="Y872" s="180"/>
      <c r="Z872" s="180"/>
      <c r="AA872" s="180"/>
      <c r="AB872" s="180"/>
      <c r="AC872" s="180"/>
      <c r="AD872" s="180"/>
      <c r="AE872" s="180"/>
      <c r="AF872" s="180"/>
      <c r="AG872" s="180"/>
      <c r="AH872" s="180"/>
      <c r="AI872" s="180"/>
      <c r="AJ872" s="180"/>
      <c r="AK872" s="180"/>
      <c r="AL872" s="180"/>
      <c r="AM872" s="180"/>
      <c r="AN872" s="180"/>
      <c r="AO872" s="180"/>
      <c r="AP872" s="180"/>
      <c r="AQ872" s="180"/>
      <c r="AR872" s="180"/>
      <c r="AS872" s="180"/>
      <c r="AT872" s="180"/>
      <c r="AU872" s="180"/>
      <c r="AV872" s="180"/>
      <c r="AW872" s="180"/>
      <c r="AX872" s="180"/>
      <c r="AY872" s="180"/>
      <c r="AZ872" s="180"/>
      <c r="BA872" s="180"/>
      <c r="BB872" s="180"/>
      <c r="BC872" s="180"/>
      <c r="BD872" s="180"/>
      <c r="BE872" s="180"/>
      <c r="BF872" s="180"/>
      <c r="BG872" s="180"/>
      <c r="BH872" s="180"/>
      <c r="BI872" s="180"/>
      <c r="BJ872" s="180"/>
      <c r="BK872" s="180"/>
      <c r="BL872" s="180"/>
      <c r="BM872" s="180"/>
      <c r="BN872" s="180"/>
      <c r="BO872" s="180"/>
      <c r="BP872" s="180"/>
      <c r="BQ872" s="180"/>
      <c r="BR872" s="180"/>
      <c r="BS872" s="180"/>
      <c r="BT872" s="180"/>
      <c r="BU872" s="180"/>
      <c r="BV872" s="180"/>
      <c r="BW872" s="180"/>
      <c r="BX872" s="180"/>
      <c r="BY872" s="180"/>
      <c r="BZ872" s="180"/>
      <c r="CA872" s="180"/>
      <c r="CB872" s="180"/>
      <c r="CC872" s="180"/>
      <c r="CD872" s="180"/>
      <c r="CE872" s="180"/>
      <c r="CF872" s="180"/>
      <c r="CG872" s="180"/>
      <c r="CH872" s="180"/>
      <c r="CI872" s="180"/>
      <c r="CJ872" s="180"/>
      <c r="CK872" s="180"/>
      <c r="CL872" s="180"/>
      <c r="CM872" s="180"/>
      <c r="CN872" s="180"/>
      <c r="CO872" s="180"/>
      <c r="CP872" s="180"/>
      <c r="CQ872" s="180"/>
      <c r="CR872" s="186"/>
      <c r="CS872" s="186"/>
    </row>
    <row r="873">
      <c r="A873" s="186"/>
      <c r="B873" s="186"/>
      <c r="C873" s="347"/>
      <c r="D873" s="180"/>
      <c r="E873" s="186"/>
      <c r="F873" s="180"/>
      <c r="G873" s="180"/>
      <c r="H873" s="180"/>
      <c r="I873" s="180"/>
      <c r="J873" s="180"/>
      <c r="K873" s="180"/>
      <c r="L873" s="180"/>
      <c r="M873" s="180"/>
      <c r="N873" s="180"/>
      <c r="O873" s="180"/>
      <c r="P873" s="180"/>
      <c r="Q873" s="180"/>
      <c r="R873" s="180"/>
      <c r="S873" s="180"/>
      <c r="T873" s="180"/>
      <c r="U873" s="180"/>
      <c r="V873" s="180"/>
      <c r="W873" s="180"/>
      <c r="X873" s="180"/>
      <c r="Y873" s="180"/>
      <c r="Z873" s="180"/>
      <c r="AA873" s="180"/>
      <c r="AB873" s="180"/>
      <c r="AC873" s="180"/>
      <c r="AD873" s="180"/>
      <c r="AE873" s="180"/>
      <c r="AF873" s="180"/>
      <c r="AG873" s="180"/>
      <c r="AH873" s="180"/>
      <c r="AI873" s="180"/>
      <c r="AJ873" s="180"/>
      <c r="AK873" s="180"/>
      <c r="AL873" s="180"/>
      <c r="AM873" s="180"/>
      <c r="AN873" s="180"/>
      <c r="AO873" s="180"/>
      <c r="AP873" s="180"/>
      <c r="AQ873" s="180"/>
      <c r="AR873" s="180"/>
      <c r="AS873" s="180"/>
      <c r="AT873" s="180"/>
      <c r="AU873" s="180"/>
      <c r="AV873" s="180"/>
      <c r="AW873" s="180"/>
      <c r="AX873" s="180"/>
      <c r="AY873" s="180"/>
      <c r="AZ873" s="180"/>
      <c r="BA873" s="180"/>
      <c r="BB873" s="180"/>
      <c r="BC873" s="180"/>
      <c r="BD873" s="180"/>
      <c r="BE873" s="180"/>
      <c r="BF873" s="180"/>
      <c r="BG873" s="180"/>
      <c r="BH873" s="180"/>
      <c r="BI873" s="180"/>
      <c r="BJ873" s="180"/>
      <c r="BK873" s="180"/>
      <c r="BL873" s="180"/>
      <c r="BM873" s="180"/>
      <c r="BN873" s="180"/>
      <c r="BO873" s="180"/>
      <c r="BP873" s="180"/>
      <c r="BQ873" s="180"/>
      <c r="BR873" s="180"/>
      <c r="BS873" s="180"/>
      <c r="BT873" s="180"/>
      <c r="BU873" s="180"/>
      <c r="BV873" s="180"/>
      <c r="BW873" s="180"/>
      <c r="BX873" s="180"/>
      <c r="BY873" s="180"/>
      <c r="BZ873" s="180"/>
      <c r="CA873" s="180"/>
      <c r="CB873" s="180"/>
      <c r="CC873" s="180"/>
      <c r="CD873" s="180"/>
      <c r="CE873" s="180"/>
      <c r="CF873" s="180"/>
      <c r="CG873" s="180"/>
      <c r="CH873" s="180"/>
      <c r="CI873" s="180"/>
      <c r="CJ873" s="180"/>
      <c r="CK873" s="180"/>
      <c r="CL873" s="180"/>
      <c r="CM873" s="180"/>
      <c r="CN873" s="180"/>
      <c r="CO873" s="180"/>
      <c r="CP873" s="180"/>
      <c r="CQ873" s="180"/>
      <c r="CR873" s="186"/>
      <c r="CS873" s="186"/>
    </row>
    <row r="874">
      <c r="A874" s="186"/>
      <c r="B874" s="186"/>
      <c r="C874" s="347"/>
      <c r="D874" s="180"/>
      <c r="E874" s="186"/>
      <c r="F874" s="180"/>
      <c r="G874" s="180"/>
      <c r="H874" s="180"/>
      <c r="I874" s="180"/>
      <c r="J874" s="180"/>
      <c r="K874" s="180"/>
      <c r="L874" s="180"/>
      <c r="M874" s="180"/>
      <c r="N874" s="180"/>
      <c r="O874" s="180"/>
      <c r="P874" s="180"/>
      <c r="Q874" s="180"/>
      <c r="R874" s="180"/>
      <c r="S874" s="180"/>
      <c r="T874" s="180"/>
      <c r="U874" s="180"/>
      <c r="V874" s="180"/>
      <c r="W874" s="180"/>
      <c r="X874" s="180"/>
      <c r="Y874" s="180"/>
      <c r="Z874" s="180"/>
      <c r="AA874" s="180"/>
      <c r="AB874" s="180"/>
      <c r="AC874" s="180"/>
      <c r="AD874" s="180"/>
      <c r="AE874" s="180"/>
      <c r="AF874" s="180"/>
      <c r="AG874" s="180"/>
      <c r="AH874" s="180"/>
      <c r="AI874" s="180"/>
      <c r="AJ874" s="180"/>
      <c r="AK874" s="180"/>
      <c r="AL874" s="180"/>
      <c r="AM874" s="180"/>
      <c r="AN874" s="180"/>
      <c r="AO874" s="180"/>
      <c r="AP874" s="180"/>
      <c r="AQ874" s="180"/>
      <c r="AR874" s="180"/>
      <c r="AS874" s="180"/>
      <c r="AT874" s="180"/>
      <c r="AU874" s="180"/>
      <c r="AV874" s="180"/>
      <c r="AW874" s="180"/>
      <c r="AX874" s="180"/>
      <c r="AY874" s="180"/>
      <c r="AZ874" s="180"/>
      <c r="BA874" s="180"/>
      <c r="BB874" s="180"/>
      <c r="BC874" s="180"/>
      <c r="BD874" s="180"/>
      <c r="BE874" s="180"/>
      <c r="BF874" s="180"/>
      <c r="BG874" s="180"/>
      <c r="BH874" s="180"/>
      <c r="BI874" s="180"/>
      <c r="BJ874" s="180"/>
      <c r="BK874" s="180"/>
      <c r="BL874" s="180"/>
      <c r="BM874" s="180"/>
      <c r="BN874" s="180"/>
      <c r="BO874" s="180"/>
      <c r="BP874" s="180"/>
      <c r="BQ874" s="180"/>
      <c r="BR874" s="180"/>
      <c r="BS874" s="180"/>
      <c r="BT874" s="180"/>
      <c r="BU874" s="180"/>
      <c r="BV874" s="180"/>
      <c r="BW874" s="180"/>
      <c r="BX874" s="180"/>
      <c r="BY874" s="180"/>
      <c r="BZ874" s="180"/>
      <c r="CA874" s="180"/>
      <c r="CB874" s="180"/>
      <c r="CC874" s="180"/>
      <c r="CD874" s="180"/>
      <c r="CE874" s="180"/>
      <c r="CF874" s="180"/>
      <c r="CG874" s="180"/>
      <c r="CH874" s="180"/>
      <c r="CI874" s="180"/>
      <c r="CJ874" s="180"/>
      <c r="CK874" s="180"/>
      <c r="CL874" s="180"/>
      <c r="CM874" s="180"/>
      <c r="CN874" s="180"/>
      <c r="CO874" s="180"/>
      <c r="CP874" s="180"/>
      <c r="CQ874" s="180"/>
      <c r="CR874" s="186"/>
      <c r="CS874" s="186"/>
    </row>
    <row r="875">
      <c r="A875" s="186"/>
      <c r="B875" s="186"/>
      <c r="C875" s="347"/>
      <c r="D875" s="180"/>
      <c r="E875" s="186"/>
      <c r="F875" s="180"/>
      <c r="G875" s="180"/>
      <c r="H875" s="180"/>
      <c r="I875" s="180"/>
      <c r="J875" s="180"/>
      <c r="K875" s="180"/>
      <c r="L875" s="180"/>
      <c r="M875" s="180"/>
      <c r="N875" s="180"/>
      <c r="O875" s="180"/>
      <c r="P875" s="180"/>
      <c r="Q875" s="180"/>
      <c r="R875" s="180"/>
      <c r="S875" s="180"/>
      <c r="T875" s="180"/>
      <c r="U875" s="180"/>
      <c r="V875" s="180"/>
      <c r="W875" s="180"/>
      <c r="X875" s="180"/>
      <c r="Y875" s="180"/>
      <c r="Z875" s="180"/>
      <c r="AA875" s="180"/>
      <c r="AB875" s="180"/>
      <c r="AC875" s="180"/>
      <c r="AD875" s="180"/>
      <c r="AE875" s="180"/>
      <c r="AF875" s="180"/>
      <c r="AG875" s="180"/>
      <c r="AH875" s="180"/>
      <c r="AI875" s="180"/>
      <c r="AJ875" s="180"/>
      <c r="AK875" s="180"/>
      <c r="AL875" s="180"/>
      <c r="AM875" s="180"/>
      <c r="AN875" s="180"/>
      <c r="AO875" s="180"/>
      <c r="AP875" s="180"/>
      <c r="AQ875" s="180"/>
      <c r="AR875" s="180"/>
      <c r="AS875" s="180"/>
      <c r="AT875" s="180"/>
      <c r="AU875" s="180"/>
      <c r="AV875" s="180"/>
      <c r="AW875" s="180"/>
      <c r="AX875" s="180"/>
      <c r="AY875" s="180"/>
      <c r="AZ875" s="180"/>
      <c r="BA875" s="180"/>
      <c r="BB875" s="180"/>
      <c r="BC875" s="180"/>
      <c r="BD875" s="180"/>
      <c r="BE875" s="180"/>
      <c r="BF875" s="180"/>
      <c r="BG875" s="180"/>
      <c r="BH875" s="180"/>
      <c r="BI875" s="180"/>
      <c r="BJ875" s="180"/>
      <c r="BK875" s="180"/>
      <c r="BL875" s="180"/>
      <c r="BM875" s="180"/>
      <c r="BN875" s="180"/>
      <c r="BO875" s="180"/>
      <c r="BP875" s="180"/>
      <c r="BQ875" s="180"/>
      <c r="BR875" s="180"/>
      <c r="BS875" s="180"/>
      <c r="BT875" s="180"/>
      <c r="BU875" s="180"/>
      <c r="BV875" s="180"/>
      <c r="BW875" s="180"/>
      <c r="BX875" s="180"/>
      <c r="BY875" s="180"/>
      <c r="BZ875" s="180"/>
      <c r="CA875" s="180"/>
      <c r="CB875" s="180"/>
      <c r="CC875" s="180"/>
      <c r="CD875" s="180"/>
      <c r="CE875" s="180"/>
      <c r="CF875" s="180"/>
      <c r="CG875" s="180"/>
      <c r="CH875" s="180"/>
      <c r="CI875" s="180"/>
      <c r="CJ875" s="180"/>
      <c r="CK875" s="180"/>
      <c r="CL875" s="180"/>
      <c r="CM875" s="180"/>
      <c r="CN875" s="180"/>
      <c r="CO875" s="180"/>
      <c r="CP875" s="180"/>
      <c r="CQ875" s="180"/>
      <c r="CR875" s="186"/>
      <c r="CS875" s="186"/>
    </row>
    <row r="876">
      <c r="A876" s="186"/>
      <c r="B876" s="186"/>
      <c r="C876" s="347"/>
      <c r="D876" s="180"/>
      <c r="E876" s="186"/>
      <c r="F876" s="180"/>
      <c r="G876" s="180"/>
      <c r="H876" s="180"/>
      <c r="I876" s="180"/>
      <c r="J876" s="180"/>
      <c r="K876" s="180"/>
      <c r="L876" s="180"/>
      <c r="M876" s="180"/>
      <c r="N876" s="180"/>
      <c r="O876" s="180"/>
      <c r="P876" s="180"/>
      <c r="Q876" s="180"/>
      <c r="R876" s="180"/>
      <c r="S876" s="180"/>
      <c r="T876" s="180"/>
      <c r="U876" s="180"/>
      <c r="V876" s="180"/>
      <c r="W876" s="180"/>
      <c r="X876" s="180"/>
      <c r="Y876" s="180"/>
      <c r="Z876" s="180"/>
      <c r="AA876" s="180"/>
      <c r="AB876" s="180"/>
      <c r="AC876" s="180"/>
      <c r="AD876" s="180"/>
      <c r="AE876" s="180"/>
      <c r="AF876" s="180"/>
      <c r="AG876" s="180"/>
      <c r="AH876" s="180"/>
      <c r="AI876" s="180"/>
      <c r="AJ876" s="180"/>
      <c r="AK876" s="180"/>
      <c r="AL876" s="180"/>
      <c r="AM876" s="180"/>
      <c r="AN876" s="180"/>
      <c r="AO876" s="180"/>
      <c r="AP876" s="180"/>
      <c r="AQ876" s="180"/>
      <c r="AR876" s="180"/>
      <c r="AS876" s="180"/>
      <c r="AT876" s="180"/>
      <c r="AU876" s="180"/>
      <c r="AV876" s="180"/>
      <c r="AW876" s="180"/>
      <c r="AX876" s="180"/>
      <c r="AY876" s="180"/>
      <c r="AZ876" s="180"/>
      <c r="BA876" s="180"/>
      <c r="BB876" s="180"/>
      <c r="BC876" s="180"/>
      <c r="BD876" s="180"/>
      <c r="BE876" s="180"/>
      <c r="BF876" s="180"/>
      <c r="BG876" s="180"/>
      <c r="BH876" s="180"/>
      <c r="BI876" s="180"/>
      <c r="BJ876" s="180"/>
      <c r="BK876" s="180"/>
      <c r="BL876" s="180"/>
      <c r="BM876" s="180"/>
      <c r="BN876" s="180"/>
      <c r="BO876" s="180"/>
      <c r="BP876" s="180"/>
      <c r="BQ876" s="180"/>
      <c r="BR876" s="180"/>
      <c r="BS876" s="180"/>
      <c r="BT876" s="180"/>
      <c r="BU876" s="180"/>
      <c r="BV876" s="180"/>
      <c r="BW876" s="180"/>
      <c r="BX876" s="180"/>
      <c r="BY876" s="180"/>
      <c r="BZ876" s="180"/>
      <c r="CA876" s="180"/>
      <c r="CB876" s="180"/>
      <c r="CC876" s="180"/>
      <c r="CD876" s="180"/>
      <c r="CE876" s="180"/>
      <c r="CF876" s="180"/>
      <c r="CG876" s="180"/>
      <c r="CH876" s="180"/>
      <c r="CI876" s="180"/>
      <c r="CJ876" s="180"/>
      <c r="CK876" s="180"/>
      <c r="CL876" s="180"/>
      <c r="CM876" s="180"/>
      <c r="CN876" s="180"/>
      <c r="CO876" s="180"/>
      <c r="CP876" s="180"/>
      <c r="CQ876" s="180"/>
      <c r="CR876" s="186"/>
      <c r="CS876" s="186"/>
    </row>
    <row r="877">
      <c r="A877" s="186"/>
      <c r="B877" s="186"/>
      <c r="C877" s="347"/>
      <c r="D877" s="180"/>
      <c r="E877" s="186"/>
      <c r="F877" s="180"/>
      <c r="G877" s="180"/>
      <c r="H877" s="180"/>
      <c r="I877" s="180"/>
      <c r="J877" s="180"/>
      <c r="K877" s="180"/>
      <c r="L877" s="180"/>
      <c r="M877" s="180"/>
      <c r="N877" s="180"/>
      <c r="O877" s="180"/>
      <c r="P877" s="180"/>
      <c r="Q877" s="180"/>
      <c r="R877" s="180"/>
      <c r="S877" s="180"/>
      <c r="T877" s="180"/>
      <c r="U877" s="180"/>
      <c r="V877" s="180"/>
      <c r="W877" s="180"/>
      <c r="X877" s="180"/>
      <c r="Y877" s="180"/>
      <c r="Z877" s="180"/>
      <c r="AA877" s="180"/>
      <c r="AB877" s="180"/>
      <c r="AC877" s="180"/>
      <c r="AD877" s="180"/>
      <c r="AE877" s="180"/>
      <c r="AF877" s="180"/>
      <c r="AG877" s="180"/>
      <c r="AH877" s="180"/>
      <c r="AI877" s="180"/>
      <c r="AJ877" s="180"/>
      <c r="AK877" s="180"/>
      <c r="AL877" s="180"/>
      <c r="AM877" s="180"/>
      <c r="AN877" s="180"/>
      <c r="AO877" s="180"/>
      <c r="AP877" s="180"/>
      <c r="AQ877" s="180"/>
      <c r="AR877" s="180"/>
      <c r="AS877" s="180"/>
      <c r="AT877" s="180"/>
      <c r="AU877" s="180"/>
      <c r="AV877" s="180"/>
      <c r="AW877" s="180"/>
      <c r="AX877" s="180"/>
      <c r="AY877" s="180"/>
      <c r="AZ877" s="180"/>
      <c r="BA877" s="180"/>
      <c r="BB877" s="180"/>
      <c r="BC877" s="180"/>
      <c r="BD877" s="180"/>
      <c r="BE877" s="180"/>
      <c r="BF877" s="180"/>
      <c r="BG877" s="180"/>
      <c r="BH877" s="180"/>
      <c r="BI877" s="180"/>
      <c r="BJ877" s="180"/>
      <c r="BK877" s="180"/>
      <c r="BL877" s="180"/>
      <c r="BM877" s="180"/>
      <c r="BN877" s="180"/>
      <c r="BO877" s="180"/>
      <c r="BP877" s="180"/>
      <c r="BQ877" s="180"/>
      <c r="BR877" s="180"/>
      <c r="BS877" s="180"/>
      <c r="BT877" s="180"/>
      <c r="BU877" s="180"/>
      <c r="BV877" s="180"/>
      <c r="BW877" s="180"/>
      <c r="BX877" s="180"/>
      <c r="BY877" s="180"/>
      <c r="BZ877" s="180"/>
      <c r="CA877" s="180"/>
      <c r="CB877" s="180"/>
      <c r="CC877" s="180"/>
      <c r="CD877" s="180"/>
      <c r="CE877" s="180"/>
      <c r="CF877" s="180"/>
      <c r="CG877" s="180"/>
      <c r="CH877" s="180"/>
      <c r="CI877" s="180"/>
      <c r="CJ877" s="180"/>
      <c r="CK877" s="180"/>
      <c r="CL877" s="180"/>
      <c r="CM877" s="180"/>
      <c r="CN877" s="180"/>
      <c r="CO877" s="180"/>
      <c r="CP877" s="180"/>
      <c r="CQ877" s="180"/>
      <c r="CR877" s="186"/>
      <c r="CS877" s="186"/>
    </row>
    <row r="878">
      <c r="A878" s="186"/>
      <c r="B878" s="186"/>
      <c r="C878" s="347"/>
      <c r="D878" s="180"/>
      <c r="E878" s="186"/>
      <c r="F878" s="180"/>
      <c r="G878" s="180"/>
      <c r="H878" s="180"/>
      <c r="I878" s="180"/>
      <c r="J878" s="180"/>
      <c r="K878" s="180"/>
      <c r="L878" s="180"/>
      <c r="M878" s="180"/>
      <c r="N878" s="180"/>
      <c r="O878" s="180"/>
      <c r="P878" s="180"/>
      <c r="Q878" s="180"/>
      <c r="R878" s="180"/>
      <c r="S878" s="180"/>
      <c r="T878" s="180"/>
      <c r="U878" s="180"/>
      <c r="V878" s="180"/>
      <c r="W878" s="180"/>
      <c r="X878" s="180"/>
      <c r="Y878" s="180"/>
      <c r="Z878" s="180"/>
      <c r="AA878" s="180"/>
      <c r="AB878" s="180"/>
      <c r="AC878" s="180"/>
      <c r="AD878" s="180"/>
      <c r="AE878" s="180"/>
      <c r="AF878" s="180"/>
      <c r="AG878" s="180"/>
      <c r="AH878" s="180"/>
      <c r="AI878" s="180"/>
      <c r="AJ878" s="180"/>
      <c r="AK878" s="180"/>
      <c r="AL878" s="180"/>
      <c r="AM878" s="180"/>
      <c r="AN878" s="180"/>
      <c r="AO878" s="180"/>
      <c r="AP878" s="180"/>
      <c r="AQ878" s="180"/>
      <c r="AR878" s="180"/>
      <c r="AS878" s="180"/>
      <c r="AT878" s="180"/>
      <c r="AU878" s="180"/>
      <c r="AV878" s="180"/>
      <c r="AW878" s="180"/>
      <c r="AX878" s="180"/>
      <c r="AY878" s="180"/>
      <c r="AZ878" s="180"/>
      <c r="BA878" s="180"/>
      <c r="BB878" s="180"/>
      <c r="BC878" s="180"/>
      <c r="BD878" s="180"/>
      <c r="BE878" s="180"/>
      <c r="BF878" s="180"/>
      <c r="BG878" s="180"/>
      <c r="BH878" s="180"/>
      <c r="BI878" s="180"/>
      <c r="BJ878" s="180"/>
      <c r="BK878" s="180"/>
      <c r="BL878" s="180"/>
      <c r="BM878" s="180"/>
      <c r="BN878" s="180"/>
      <c r="BO878" s="180"/>
      <c r="BP878" s="180"/>
      <c r="BQ878" s="180"/>
      <c r="BR878" s="180"/>
      <c r="BS878" s="180"/>
      <c r="BT878" s="180"/>
      <c r="BU878" s="180"/>
      <c r="BV878" s="180"/>
      <c r="BW878" s="180"/>
      <c r="BX878" s="180"/>
      <c r="BY878" s="180"/>
      <c r="BZ878" s="180"/>
      <c r="CA878" s="180"/>
      <c r="CB878" s="180"/>
      <c r="CC878" s="180"/>
      <c r="CD878" s="180"/>
      <c r="CE878" s="180"/>
      <c r="CF878" s="180"/>
      <c r="CG878" s="180"/>
      <c r="CH878" s="180"/>
      <c r="CI878" s="180"/>
      <c r="CJ878" s="180"/>
      <c r="CK878" s="180"/>
      <c r="CL878" s="180"/>
      <c r="CM878" s="180"/>
      <c r="CN878" s="180"/>
      <c r="CO878" s="180"/>
      <c r="CP878" s="180"/>
      <c r="CQ878" s="180"/>
      <c r="CR878" s="186"/>
      <c r="CS878" s="186"/>
    </row>
    <row r="879">
      <c r="A879" s="186"/>
      <c r="B879" s="186"/>
      <c r="C879" s="347"/>
      <c r="D879" s="180"/>
      <c r="E879" s="186"/>
      <c r="F879" s="180"/>
      <c r="G879" s="180"/>
      <c r="H879" s="180"/>
      <c r="I879" s="180"/>
      <c r="J879" s="180"/>
      <c r="K879" s="180"/>
      <c r="L879" s="180"/>
      <c r="M879" s="180"/>
      <c r="N879" s="180"/>
      <c r="O879" s="180"/>
      <c r="P879" s="180"/>
      <c r="Q879" s="180"/>
      <c r="R879" s="180"/>
      <c r="S879" s="180"/>
      <c r="T879" s="180"/>
      <c r="U879" s="180"/>
      <c r="V879" s="180"/>
      <c r="W879" s="180"/>
      <c r="X879" s="180"/>
      <c r="Y879" s="180"/>
      <c r="Z879" s="180"/>
      <c r="AA879" s="180"/>
      <c r="AB879" s="180"/>
      <c r="AC879" s="180"/>
      <c r="AD879" s="180"/>
      <c r="AE879" s="180"/>
      <c r="AF879" s="180"/>
      <c r="AG879" s="180"/>
      <c r="AH879" s="180"/>
      <c r="AI879" s="180"/>
      <c r="AJ879" s="180"/>
      <c r="AK879" s="180"/>
      <c r="AL879" s="180"/>
      <c r="AM879" s="180"/>
      <c r="AN879" s="180"/>
      <c r="AO879" s="180"/>
      <c r="AP879" s="180"/>
      <c r="AQ879" s="180"/>
      <c r="AR879" s="180"/>
      <c r="AS879" s="180"/>
      <c r="AT879" s="180"/>
      <c r="AU879" s="180"/>
      <c r="AV879" s="180"/>
      <c r="AW879" s="180"/>
      <c r="AX879" s="180"/>
      <c r="AY879" s="180"/>
      <c r="AZ879" s="180"/>
      <c r="BA879" s="180"/>
      <c r="BB879" s="180"/>
      <c r="BC879" s="180"/>
      <c r="BD879" s="180"/>
      <c r="BE879" s="180"/>
      <c r="BF879" s="180"/>
      <c r="BG879" s="180"/>
      <c r="BH879" s="180"/>
      <c r="BI879" s="180"/>
      <c r="BJ879" s="180"/>
      <c r="BK879" s="180"/>
      <c r="BL879" s="180"/>
      <c r="BM879" s="180"/>
      <c r="BN879" s="180"/>
      <c r="BO879" s="180"/>
      <c r="BP879" s="180"/>
      <c r="BQ879" s="180"/>
      <c r="BR879" s="180"/>
      <c r="BS879" s="180"/>
      <c r="BT879" s="180"/>
      <c r="BU879" s="180"/>
      <c r="BV879" s="180"/>
      <c r="BW879" s="180"/>
      <c r="BX879" s="180"/>
      <c r="BY879" s="180"/>
      <c r="BZ879" s="180"/>
      <c r="CA879" s="180"/>
      <c r="CB879" s="180"/>
      <c r="CC879" s="180"/>
      <c r="CD879" s="180"/>
      <c r="CE879" s="180"/>
      <c r="CF879" s="180"/>
      <c r="CG879" s="180"/>
      <c r="CH879" s="180"/>
      <c r="CI879" s="180"/>
      <c r="CJ879" s="180"/>
      <c r="CK879" s="180"/>
      <c r="CL879" s="180"/>
      <c r="CM879" s="180"/>
      <c r="CN879" s="180"/>
      <c r="CO879" s="180"/>
      <c r="CP879" s="180"/>
      <c r="CQ879" s="180"/>
      <c r="CR879" s="186"/>
      <c r="CS879" s="186"/>
    </row>
    <row r="880">
      <c r="A880" s="186"/>
      <c r="B880" s="186"/>
      <c r="C880" s="347"/>
      <c r="D880" s="180"/>
      <c r="E880" s="186"/>
      <c r="F880" s="180"/>
      <c r="G880" s="180"/>
      <c r="H880" s="180"/>
      <c r="I880" s="180"/>
      <c r="J880" s="180"/>
      <c r="K880" s="180"/>
      <c r="L880" s="180"/>
      <c r="M880" s="180"/>
      <c r="N880" s="180"/>
      <c r="O880" s="180"/>
      <c r="P880" s="180"/>
      <c r="Q880" s="180"/>
      <c r="R880" s="180"/>
      <c r="S880" s="180"/>
      <c r="T880" s="180"/>
      <c r="U880" s="180"/>
      <c r="V880" s="180"/>
      <c r="W880" s="180"/>
      <c r="X880" s="180"/>
      <c r="Y880" s="180"/>
      <c r="Z880" s="180"/>
      <c r="AA880" s="180"/>
      <c r="AB880" s="180"/>
      <c r="AC880" s="180"/>
      <c r="AD880" s="180"/>
      <c r="AE880" s="180"/>
      <c r="AF880" s="180"/>
      <c r="AG880" s="180"/>
      <c r="AH880" s="180"/>
      <c r="AI880" s="180"/>
      <c r="AJ880" s="180"/>
      <c r="AK880" s="180"/>
      <c r="AL880" s="180"/>
      <c r="AM880" s="180"/>
      <c r="AN880" s="180"/>
      <c r="AO880" s="180"/>
      <c r="AP880" s="180"/>
      <c r="AQ880" s="180"/>
      <c r="AR880" s="180"/>
      <c r="AS880" s="180"/>
      <c r="AT880" s="180"/>
      <c r="AU880" s="180"/>
      <c r="AV880" s="180"/>
      <c r="AW880" s="180"/>
      <c r="AX880" s="180"/>
      <c r="AY880" s="180"/>
      <c r="AZ880" s="180"/>
      <c r="BA880" s="180"/>
      <c r="BB880" s="180"/>
      <c r="BC880" s="180"/>
      <c r="BD880" s="180"/>
      <c r="BE880" s="180"/>
      <c r="BF880" s="180"/>
      <c r="BG880" s="180"/>
      <c r="BH880" s="180"/>
      <c r="BI880" s="180"/>
      <c r="BJ880" s="180"/>
      <c r="BK880" s="180"/>
      <c r="BL880" s="180"/>
      <c r="BM880" s="180"/>
      <c r="BN880" s="180"/>
      <c r="BO880" s="180"/>
      <c r="BP880" s="180"/>
      <c r="BQ880" s="180"/>
      <c r="BR880" s="180"/>
      <c r="BS880" s="180"/>
      <c r="BT880" s="180"/>
      <c r="BU880" s="180"/>
      <c r="BV880" s="180"/>
      <c r="BW880" s="180"/>
      <c r="BX880" s="180"/>
      <c r="BY880" s="180"/>
      <c r="BZ880" s="180"/>
      <c r="CA880" s="180"/>
      <c r="CB880" s="180"/>
      <c r="CC880" s="180"/>
      <c r="CD880" s="180"/>
      <c r="CE880" s="180"/>
      <c r="CF880" s="180"/>
      <c r="CG880" s="180"/>
      <c r="CH880" s="180"/>
      <c r="CI880" s="180"/>
      <c r="CJ880" s="180"/>
      <c r="CK880" s="180"/>
      <c r="CL880" s="180"/>
      <c r="CM880" s="180"/>
      <c r="CN880" s="180"/>
      <c r="CO880" s="180"/>
      <c r="CP880" s="180"/>
      <c r="CQ880" s="180"/>
      <c r="CR880" s="186"/>
      <c r="CS880" s="186"/>
    </row>
    <row r="881">
      <c r="A881" s="186"/>
      <c r="B881" s="186"/>
      <c r="C881" s="347"/>
      <c r="D881" s="180"/>
      <c r="E881" s="186"/>
      <c r="F881" s="180"/>
      <c r="G881" s="180"/>
      <c r="H881" s="180"/>
      <c r="I881" s="180"/>
      <c r="J881" s="180"/>
      <c r="K881" s="180"/>
      <c r="L881" s="180"/>
      <c r="M881" s="180"/>
      <c r="N881" s="180"/>
      <c r="O881" s="180"/>
      <c r="P881" s="180"/>
      <c r="Q881" s="180"/>
      <c r="R881" s="180"/>
      <c r="S881" s="180"/>
      <c r="T881" s="180"/>
      <c r="U881" s="180"/>
      <c r="V881" s="180"/>
      <c r="W881" s="180"/>
      <c r="X881" s="180"/>
      <c r="Y881" s="180"/>
      <c r="Z881" s="180"/>
      <c r="AA881" s="180"/>
      <c r="AB881" s="180"/>
      <c r="AC881" s="180"/>
      <c r="AD881" s="180"/>
      <c r="AE881" s="180"/>
      <c r="AF881" s="180"/>
      <c r="AG881" s="180"/>
      <c r="AH881" s="180"/>
      <c r="AI881" s="180"/>
      <c r="AJ881" s="180"/>
      <c r="AK881" s="180"/>
      <c r="AL881" s="180"/>
      <c r="AM881" s="180"/>
      <c r="AN881" s="180"/>
      <c r="AO881" s="180"/>
      <c r="AP881" s="180"/>
      <c r="AQ881" s="180"/>
      <c r="AR881" s="180"/>
      <c r="AS881" s="180"/>
      <c r="AT881" s="180"/>
      <c r="AU881" s="180"/>
      <c r="AV881" s="180"/>
      <c r="AW881" s="180"/>
      <c r="AX881" s="180"/>
      <c r="AY881" s="180"/>
      <c r="AZ881" s="180"/>
      <c r="BA881" s="180"/>
      <c r="BB881" s="180"/>
      <c r="BC881" s="180"/>
      <c r="BD881" s="180"/>
      <c r="BE881" s="180"/>
      <c r="BF881" s="180"/>
      <c r="BG881" s="180"/>
      <c r="BH881" s="180"/>
      <c r="BI881" s="180"/>
      <c r="BJ881" s="180"/>
      <c r="BK881" s="180"/>
      <c r="BL881" s="180"/>
      <c r="BM881" s="180"/>
      <c r="BN881" s="180"/>
      <c r="BO881" s="180"/>
      <c r="BP881" s="180"/>
      <c r="BQ881" s="180"/>
      <c r="BR881" s="180"/>
      <c r="BS881" s="180"/>
      <c r="BT881" s="180"/>
      <c r="BU881" s="180"/>
      <c r="BV881" s="180"/>
      <c r="BW881" s="180"/>
      <c r="BX881" s="180"/>
      <c r="BY881" s="180"/>
      <c r="BZ881" s="180"/>
      <c r="CA881" s="180"/>
      <c r="CB881" s="180"/>
      <c r="CC881" s="180"/>
      <c r="CD881" s="180"/>
      <c r="CE881" s="180"/>
      <c r="CF881" s="180"/>
      <c r="CG881" s="180"/>
      <c r="CH881" s="180"/>
      <c r="CI881" s="180"/>
      <c r="CJ881" s="180"/>
      <c r="CK881" s="180"/>
      <c r="CL881" s="180"/>
      <c r="CM881" s="180"/>
      <c r="CN881" s="180"/>
      <c r="CO881" s="180"/>
      <c r="CP881" s="180"/>
      <c r="CQ881" s="180"/>
      <c r="CR881" s="186"/>
      <c r="CS881" s="186"/>
    </row>
    <row r="882">
      <c r="A882" s="186"/>
      <c r="B882" s="186"/>
      <c r="C882" s="347"/>
      <c r="D882" s="180"/>
      <c r="E882" s="186"/>
      <c r="F882" s="180"/>
      <c r="G882" s="180"/>
      <c r="H882" s="180"/>
      <c r="I882" s="180"/>
      <c r="J882" s="180"/>
      <c r="K882" s="180"/>
      <c r="L882" s="180"/>
      <c r="M882" s="180"/>
      <c r="N882" s="180"/>
      <c r="O882" s="180"/>
      <c r="P882" s="180"/>
      <c r="Q882" s="180"/>
      <c r="R882" s="180"/>
      <c r="S882" s="180"/>
      <c r="T882" s="180"/>
      <c r="U882" s="180"/>
      <c r="V882" s="180"/>
      <c r="W882" s="180"/>
      <c r="X882" s="180"/>
      <c r="Y882" s="180"/>
      <c r="Z882" s="180"/>
      <c r="AA882" s="180"/>
      <c r="AB882" s="180"/>
      <c r="AC882" s="180"/>
      <c r="AD882" s="180"/>
      <c r="AE882" s="180"/>
      <c r="AF882" s="180"/>
      <c r="AG882" s="180"/>
      <c r="AH882" s="180"/>
      <c r="AI882" s="180"/>
      <c r="AJ882" s="180"/>
      <c r="AK882" s="180"/>
      <c r="AL882" s="180"/>
      <c r="AM882" s="180"/>
      <c r="AN882" s="180"/>
      <c r="AO882" s="180"/>
      <c r="AP882" s="180"/>
      <c r="AQ882" s="180"/>
      <c r="AR882" s="180"/>
      <c r="AS882" s="180"/>
      <c r="AT882" s="180"/>
      <c r="AU882" s="180"/>
      <c r="AV882" s="180"/>
      <c r="AW882" s="180"/>
      <c r="AX882" s="180"/>
      <c r="AY882" s="180"/>
      <c r="AZ882" s="180"/>
      <c r="BA882" s="180"/>
      <c r="BB882" s="180"/>
      <c r="BC882" s="180"/>
      <c r="BD882" s="180"/>
      <c r="BE882" s="180"/>
      <c r="BF882" s="180"/>
      <c r="BG882" s="180"/>
      <c r="BH882" s="180"/>
      <c r="BI882" s="180"/>
      <c r="BJ882" s="180"/>
      <c r="BK882" s="180"/>
      <c r="BL882" s="180"/>
      <c r="BM882" s="180"/>
      <c r="BN882" s="180"/>
      <c r="BO882" s="180"/>
      <c r="BP882" s="180"/>
      <c r="BQ882" s="180"/>
      <c r="BR882" s="180"/>
      <c r="BS882" s="180"/>
      <c r="BT882" s="180"/>
      <c r="BU882" s="180"/>
      <c r="BV882" s="180"/>
      <c r="BW882" s="180"/>
      <c r="BX882" s="180"/>
      <c r="BY882" s="180"/>
      <c r="BZ882" s="180"/>
      <c r="CA882" s="180"/>
      <c r="CB882" s="180"/>
      <c r="CC882" s="180"/>
      <c r="CD882" s="180"/>
      <c r="CE882" s="180"/>
      <c r="CF882" s="180"/>
      <c r="CG882" s="180"/>
      <c r="CH882" s="180"/>
      <c r="CI882" s="180"/>
      <c r="CJ882" s="180"/>
      <c r="CK882" s="180"/>
      <c r="CL882" s="180"/>
      <c r="CM882" s="180"/>
      <c r="CN882" s="180"/>
      <c r="CO882" s="180"/>
      <c r="CP882" s="180"/>
      <c r="CQ882" s="180"/>
      <c r="CR882" s="186"/>
      <c r="CS882" s="186"/>
    </row>
    <row r="883">
      <c r="A883" s="186"/>
      <c r="B883" s="186"/>
      <c r="C883" s="347"/>
      <c r="D883" s="180"/>
      <c r="E883" s="186"/>
      <c r="F883" s="180"/>
      <c r="G883" s="180"/>
      <c r="H883" s="180"/>
      <c r="I883" s="180"/>
      <c r="J883" s="180"/>
      <c r="K883" s="180"/>
      <c r="L883" s="180"/>
      <c r="M883" s="180"/>
      <c r="N883" s="180"/>
      <c r="O883" s="180"/>
      <c r="P883" s="180"/>
      <c r="Q883" s="180"/>
      <c r="R883" s="180"/>
      <c r="S883" s="180"/>
      <c r="T883" s="180"/>
      <c r="U883" s="180"/>
      <c r="V883" s="180"/>
      <c r="W883" s="180"/>
      <c r="X883" s="180"/>
      <c r="Y883" s="180"/>
      <c r="Z883" s="180"/>
      <c r="AA883" s="180"/>
      <c r="AB883" s="180"/>
      <c r="AC883" s="180"/>
      <c r="AD883" s="180"/>
      <c r="AE883" s="180"/>
      <c r="AF883" s="180"/>
      <c r="AG883" s="180"/>
      <c r="AH883" s="180"/>
      <c r="AI883" s="180"/>
      <c r="AJ883" s="180"/>
      <c r="AK883" s="180"/>
      <c r="AL883" s="180"/>
      <c r="AM883" s="180"/>
      <c r="AN883" s="180"/>
      <c r="AO883" s="180"/>
      <c r="AP883" s="180"/>
      <c r="AQ883" s="180"/>
      <c r="AR883" s="180"/>
      <c r="AS883" s="180"/>
      <c r="AT883" s="180"/>
      <c r="AU883" s="180"/>
      <c r="AV883" s="180"/>
      <c r="AW883" s="180"/>
      <c r="AX883" s="180"/>
      <c r="AY883" s="180"/>
      <c r="AZ883" s="180"/>
      <c r="BA883" s="180"/>
      <c r="BB883" s="180"/>
      <c r="BC883" s="180"/>
      <c r="BD883" s="180"/>
      <c r="BE883" s="180"/>
      <c r="BF883" s="180"/>
      <c r="BG883" s="180"/>
      <c r="BH883" s="180"/>
      <c r="BI883" s="180"/>
      <c r="BJ883" s="180"/>
      <c r="BK883" s="180"/>
      <c r="BL883" s="180"/>
      <c r="BM883" s="180"/>
      <c r="BN883" s="180"/>
      <c r="BO883" s="180"/>
      <c r="BP883" s="180"/>
      <c r="BQ883" s="180"/>
      <c r="BR883" s="180"/>
      <c r="BS883" s="180"/>
      <c r="BT883" s="180"/>
      <c r="BU883" s="180"/>
      <c r="BV883" s="180"/>
      <c r="BW883" s="180"/>
      <c r="BX883" s="180"/>
      <c r="BY883" s="180"/>
      <c r="BZ883" s="180"/>
      <c r="CA883" s="180"/>
      <c r="CB883" s="180"/>
      <c r="CC883" s="180"/>
      <c r="CD883" s="180"/>
      <c r="CE883" s="180"/>
      <c r="CF883" s="180"/>
      <c r="CG883" s="180"/>
      <c r="CH883" s="180"/>
      <c r="CI883" s="180"/>
      <c r="CJ883" s="180"/>
      <c r="CK883" s="180"/>
      <c r="CL883" s="180"/>
      <c r="CM883" s="180"/>
      <c r="CN883" s="180"/>
      <c r="CO883" s="180"/>
      <c r="CP883" s="180"/>
      <c r="CQ883" s="180"/>
      <c r="CR883" s="186"/>
      <c r="CS883" s="186"/>
    </row>
    <row r="884">
      <c r="A884" s="186"/>
      <c r="B884" s="186"/>
      <c r="C884" s="347"/>
      <c r="D884" s="180"/>
      <c r="E884" s="186"/>
      <c r="F884" s="180"/>
      <c r="G884" s="180"/>
      <c r="H884" s="180"/>
      <c r="I884" s="180"/>
      <c r="J884" s="180"/>
      <c r="K884" s="180"/>
      <c r="L884" s="180"/>
      <c r="M884" s="180"/>
      <c r="N884" s="180"/>
      <c r="O884" s="180"/>
      <c r="P884" s="180"/>
      <c r="Q884" s="180"/>
      <c r="R884" s="180"/>
      <c r="S884" s="180"/>
      <c r="T884" s="180"/>
      <c r="U884" s="180"/>
      <c r="V884" s="180"/>
      <c r="W884" s="180"/>
      <c r="X884" s="180"/>
      <c r="Y884" s="180"/>
      <c r="Z884" s="180"/>
      <c r="AA884" s="180"/>
      <c r="AB884" s="180"/>
      <c r="AC884" s="180"/>
      <c r="AD884" s="180"/>
      <c r="AE884" s="180"/>
      <c r="AF884" s="180"/>
      <c r="AG884" s="180"/>
      <c r="AH884" s="180"/>
      <c r="AI884" s="180"/>
      <c r="AJ884" s="180"/>
      <c r="AK884" s="180"/>
      <c r="AL884" s="180"/>
      <c r="AM884" s="180"/>
      <c r="AN884" s="180"/>
      <c r="AO884" s="180"/>
      <c r="AP884" s="180"/>
      <c r="AQ884" s="180"/>
      <c r="AR884" s="180"/>
      <c r="AS884" s="180"/>
      <c r="AT884" s="180"/>
      <c r="AU884" s="180"/>
      <c r="AV884" s="180"/>
      <c r="AW884" s="180"/>
      <c r="AX884" s="180"/>
      <c r="AY884" s="180"/>
      <c r="AZ884" s="180"/>
      <c r="BA884" s="180"/>
      <c r="BB884" s="180"/>
      <c r="BC884" s="180"/>
      <c r="BD884" s="180"/>
      <c r="BE884" s="180"/>
      <c r="BF884" s="180"/>
      <c r="BG884" s="180"/>
      <c r="BH884" s="180"/>
      <c r="BI884" s="180"/>
      <c r="BJ884" s="180"/>
      <c r="BK884" s="180"/>
      <c r="BL884" s="180"/>
      <c r="BM884" s="180"/>
      <c r="BN884" s="180"/>
      <c r="BO884" s="180"/>
      <c r="BP884" s="180"/>
      <c r="BQ884" s="180"/>
      <c r="BR884" s="180"/>
      <c r="BS884" s="180"/>
      <c r="BT884" s="180"/>
      <c r="BU884" s="180"/>
      <c r="BV884" s="180"/>
      <c r="BW884" s="180"/>
      <c r="BX884" s="180"/>
      <c r="BY884" s="180"/>
      <c r="BZ884" s="180"/>
      <c r="CA884" s="180"/>
      <c r="CB884" s="180"/>
      <c r="CC884" s="180"/>
      <c r="CD884" s="180"/>
      <c r="CE884" s="180"/>
      <c r="CF884" s="180"/>
      <c r="CG884" s="180"/>
      <c r="CH884" s="180"/>
      <c r="CI884" s="180"/>
      <c r="CJ884" s="180"/>
      <c r="CK884" s="180"/>
      <c r="CL884" s="180"/>
      <c r="CM884" s="180"/>
      <c r="CN884" s="180"/>
      <c r="CO884" s="180"/>
      <c r="CP884" s="180"/>
      <c r="CQ884" s="180"/>
      <c r="CR884" s="186"/>
      <c r="CS884" s="186"/>
    </row>
    <row r="885">
      <c r="A885" s="186"/>
      <c r="B885" s="186"/>
      <c r="C885" s="347"/>
      <c r="D885" s="180"/>
      <c r="E885" s="186"/>
      <c r="F885" s="180"/>
      <c r="G885" s="180"/>
      <c r="H885" s="180"/>
      <c r="I885" s="180"/>
      <c r="J885" s="180"/>
      <c r="K885" s="180"/>
      <c r="L885" s="180"/>
      <c r="M885" s="180"/>
      <c r="N885" s="180"/>
      <c r="O885" s="180"/>
      <c r="P885" s="180"/>
      <c r="Q885" s="180"/>
      <c r="R885" s="180"/>
      <c r="S885" s="180"/>
      <c r="T885" s="180"/>
      <c r="U885" s="180"/>
      <c r="V885" s="180"/>
      <c r="W885" s="180"/>
      <c r="X885" s="180"/>
      <c r="Y885" s="180"/>
      <c r="Z885" s="180"/>
      <c r="AA885" s="180"/>
      <c r="AB885" s="180"/>
      <c r="AC885" s="180"/>
      <c r="AD885" s="180"/>
      <c r="AE885" s="180"/>
      <c r="AF885" s="180"/>
      <c r="AG885" s="180"/>
      <c r="AH885" s="180"/>
      <c r="AI885" s="180"/>
      <c r="AJ885" s="180"/>
      <c r="AK885" s="180"/>
      <c r="AL885" s="180"/>
      <c r="AM885" s="180"/>
      <c r="AN885" s="180"/>
      <c r="AO885" s="180"/>
      <c r="AP885" s="180"/>
      <c r="AQ885" s="180"/>
      <c r="AR885" s="180"/>
      <c r="AS885" s="180"/>
      <c r="AT885" s="180"/>
      <c r="AU885" s="180"/>
      <c r="AV885" s="180"/>
      <c r="AW885" s="180"/>
      <c r="AX885" s="180"/>
      <c r="AY885" s="180"/>
      <c r="AZ885" s="180"/>
      <c r="BA885" s="180"/>
      <c r="BB885" s="180"/>
      <c r="BC885" s="180"/>
      <c r="BD885" s="180"/>
      <c r="BE885" s="180"/>
      <c r="BF885" s="180"/>
      <c r="BG885" s="180"/>
      <c r="BH885" s="180"/>
      <c r="BI885" s="180"/>
      <c r="BJ885" s="180"/>
      <c r="BK885" s="180"/>
      <c r="BL885" s="180"/>
      <c r="BM885" s="180"/>
      <c r="BN885" s="180"/>
      <c r="BO885" s="180"/>
      <c r="BP885" s="180"/>
      <c r="BQ885" s="180"/>
      <c r="BR885" s="180"/>
      <c r="BS885" s="180"/>
      <c r="BT885" s="180"/>
      <c r="BU885" s="180"/>
      <c r="BV885" s="180"/>
      <c r="BW885" s="180"/>
      <c r="BX885" s="180"/>
      <c r="BY885" s="180"/>
      <c r="BZ885" s="180"/>
      <c r="CA885" s="180"/>
      <c r="CB885" s="180"/>
      <c r="CC885" s="180"/>
      <c r="CD885" s="180"/>
      <c r="CE885" s="180"/>
      <c r="CF885" s="180"/>
      <c r="CG885" s="180"/>
      <c r="CH885" s="180"/>
      <c r="CI885" s="180"/>
      <c r="CJ885" s="180"/>
      <c r="CK885" s="180"/>
      <c r="CL885" s="180"/>
      <c r="CM885" s="180"/>
      <c r="CN885" s="180"/>
      <c r="CO885" s="180"/>
      <c r="CP885" s="180"/>
      <c r="CQ885" s="180"/>
      <c r="CR885" s="186"/>
      <c r="CS885" s="186"/>
    </row>
    <row r="886">
      <c r="A886" s="186"/>
      <c r="B886" s="186"/>
      <c r="C886" s="347"/>
      <c r="D886" s="180"/>
      <c r="E886" s="186"/>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c r="AG886" s="180"/>
      <c r="AH886" s="180"/>
      <c r="AI886" s="180"/>
      <c r="AJ886" s="180"/>
      <c r="AK886" s="180"/>
      <c r="AL886" s="180"/>
      <c r="AM886" s="180"/>
      <c r="AN886" s="180"/>
      <c r="AO886" s="180"/>
      <c r="AP886" s="180"/>
      <c r="AQ886" s="180"/>
      <c r="AR886" s="180"/>
      <c r="AS886" s="180"/>
      <c r="AT886" s="180"/>
      <c r="AU886" s="180"/>
      <c r="AV886" s="180"/>
      <c r="AW886" s="180"/>
      <c r="AX886" s="180"/>
      <c r="AY886" s="180"/>
      <c r="AZ886" s="180"/>
      <c r="BA886" s="180"/>
      <c r="BB886" s="180"/>
      <c r="BC886" s="180"/>
      <c r="BD886" s="180"/>
      <c r="BE886" s="180"/>
      <c r="BF886" s="180"/>
      <c r="BG886" s="180"/>
      <c r="BH886" s="180"/>
      <c r="BI886" s="180"/>
      <c r="BJ886" s="180"/>
      <c r="BK886" s="180"/>
      <c r="BL886" s="180"/>
      <c r="BM886" s="180"/>
      <c r="BN886" s="180"/>
      <c r="BO886" s="180"/>
      <c r="BP886" s="180"/>
      <c r="BQ886" s="180"/>
      <c r="BR886" s="180"/>
      <c r="BS886" s="180"/>
      <c r="BT886" s="180"/>
      <c r="BU886" s="180"/>
      <c r="BV886" s="180"/>
      <c r="BW886" s="180"/>
      <c r="BX886" s="180"/>
      <c r="BY886" s="180"/>
      <c r="BZ886" s="180"/>
      <c r="CA886" s="180"/>
      <c r="CB886" s="180"/>
      <c r="CC886" s="180"/>
      <c r="CD886" s="180"/>
      <c r="CE886" s="180"/>
      <c r="CF886" s="180"/>
      <c r="CG886" s="180"/>
      <c r="CH886" s="180"/>
      <c r="CI886" s="180"/>
      <c r="CJ886" s="180"/>
      <c r="CK886" s="180"/>
      <c r="CL886" s="180"/>
      <c r="CM886" s="180"/>
      <c r="CN886" s="180"/>
      <c r="CO886" s="180"/>
      <c r="CP886" s="180"/>
      <c r="CQ886" s="180"/>
      <c r="CR886" s="186"/>
      <c r="CS886" s="186"/>
    </row>
    <row r="887">
      <c r="A887" s="186"/>
      <c r="B887" s="186"/>
      <c r="C887" s="347"/>
      <c r="D887" s="180"/>
      <c r="E887" s="186"/>
      <c r="F887" s="180"/>
      <c r="G887" s="180"/>
      <c r="H887" s="180"/>
      <c r="I887" s="180"/>
      <c r="J887" s="180"/>
      <c r="K887" s="180"/>
      <c r="L887" s="180"/>
      <c r="M887" s="180"/>
      <c r="N887" s="180"/>
      <c r="O887" s="180"/>
      <c r="P887" s="180"/>
      <c r="Q887" s="180"/>
      <c r="R887" s="180"/>
      <c r="S887" s="180"/>
      <c r="T887" s="180"/>
      <c r="U887" s="180"/>
      <c r="V887" s="180"/>
      <c r="W887" s="180"/>
      <c r="X887" s="180"/>
      <c r="Y887" s="180"/>
      <c r="Z887" s="180"/>
      <c r="AA887" s="180"/>
      <c r="AB887" s="180"/>
      <c r="AC887" s="180"/>
      <c r="AD887" s="180"/>
      <c r="AE887" s="180"/>
      <c r="AF887" s="180"/>
      <c r="AG887" s="180"/>
      <c r="AH887" s="180"/>
      <c r="AI887" s="180"/>
      <c r="AJ887" s="180"/>
      <c r="AK887" s="180"/>
      <c r="AL887" s="180"/>
      <c r="AM887" s="180"/>
      <c r="AN887" s="180"/>
      <c r="AO887" s="180"/>
      <c r="AP887" s="180"/>
      <c r="AQ887" s="180"/>
      <c r="AR887" s="180"/>
      <c r="AS887" s="180"/>
      <c r="AT887" s="180"/>
      <c r="AU887" s="180"/>
      <c r="AV887" s="180"/>
      <c r="AW887" s="180"/>
      <c r="AX887" s="180"/>
      <c r="AY887" s="180"/>
      <c r="AZ887" s="180"/>
      <c r="BA887" s="180"/>
      <c r="BB887" s="180"/>
      <c r="BC887" s="180"/>
      <c r="BD887" s="180"/>
      <c r="BE887" s="180"/>
      <c r="BF887" s="180"/>
      <c r="BG887" s="180"/>
      <c r="BH887" s="180"/>
      <c r="BI887" s="180"/>
      <c r="BJ887" s="180"/>
      <c r="BK887" s="180"/>
      <c r="BL887" s="180"/>
      <c r="BM887" s="180"/>
      <c r="BN887" s="180"/>
      <c r="BO887" s="180"/>
      <c r="BP887" s="180"/>
      <c r="BQ887" s="180"/>
      <c r="BR887" s="180"/>
      <c r="BS887" s="180"/>
      <c r="BT887" s="180"/>
      <c r="BU887" s="180"/>
      <c r="BV887" s="180"/>
      <c r="BW887" s="180"/>
      <c r="BX887" s="180"/>
      <c r="BY887" s="180"/>
      <c r="BZ887" s="180"/>
      <c r="CA887" s="180"/>
      <c r="CB887" s="180"/>
      <c r="CC887" s="180"/>
      <c r="CD887" s="180"/>
      <c r="CE887" s="180"/>
      <c r="CF887" s="180"/>
      <c r="CG887" s="180"/>
      <c r="CH887" s="180"/>
      <c r="CI887" s="180"/>
      <c r="CJ887" s="180"/>
      <c r="CK887" s="180"/>
      <c r="CL887" s="180"/>
      <c r="CM887" s="180"/>
      <c r="CN887" s="180"/>
      <c r="CO887" s="180"/>
      <c r="CP887" s="180"/>
      <c r="CQ887" s="180"/>
      <c r="CR887" s="186"/>
      <c r="CS887" s="186"/>
    </row>
    <row r="888">
      <c r="A888" s="186"/>
      <c r="B888" s="186"/>
      <c r="C888" s="347"/>
      <c r="D888" s="180"/>
      <c r="E888" s="186"/>
      <c r="F888" s="180"/>
      <c r="G888" s="180"/>
      <c r="H888" s="180"/>
      <c r="I888" s="180"/>
      <c r="J888" s="180"/>
      <c r="K888" s="180"/>
      <c r="L888" s="180"/>
      <c r="M888" s="180"/>
      <c r="N888" s="180"/>
      <c r="O888" s="180"/>
      <c r="P888" s="180"/>
      <c r="Q888" s="180"/>
      <c r="R888" s="180"/>
      <c r="S888" s="180"/>
      <c r="T888" s="180"/>
      <c r="U888" s="180"/>
      <c r="V888" s="180"/>
      <c r="W888" s="180"/>
      <c r="X888" s="180"/>
      <c r="Y888" s="180"/>
      <c r="Z888" s="180"/>
      <c r="AA888" s="180"/>
      <c r="AB888" s="180"/>
      <c r="AC888" s="180"/>
      <c r="AD888" s="180"/>
      <c r="AE888" s="180"/>
      <c r="AF888" s="180"/>
      <c r="AG888" s="180"/>
      <c r="AH888" s="180"/>
      <c r="AI888" s="180"/>
      <c r="AJ888" s="180"/>
      <c r="AK888" s="180"/>
      <c r="AL888" s="180"/>
      <c r="AM888" s="180"/>
      <c r="AN888" s="180"/>
      <c r="AO888" s="180"/>
      <c r="AP888" s="180"/>
      <c r="AQ888" s="180"/>
      <c r="AR888" s="180"/>
      <c r="AS888" s="180"/>
      <c r="AT888" s="180"/>
      <c r="AU888" s="180"/>
      <c r="AV888" s="180"/>
      <c r="AW888" s="180"/>
      <c r="AX888" s="180"/>
      <c r="AY888" s="180"/>
      <c r="AZ888" s="180"/>
      <c r="BA888" s="180"/>
      <c r="BB888" s="180"/>
      <c r="BC888" s="180"/>
      <c r="BD888" s="180"/>
      <c r="BE888" s="180"/>
      <c r="BF888" s="180"/>
      <c r="BG888" s="180"/>
      <c r="BH888" s="180"/>
      <c r="BI888" s="180"/>
      <c r="BJ888" s="180"/>
      <c r="BK888" s="180"/>
      <c r="BL888" s="180"/>
      <c r="BM888" s="180"/>
      <c r="BN888" s="180"/>
      <c r="BO888" s="180"/>
      <c r="BP888" s="180"/>
      <c r="BQ888" s="180"/>
      <c r="BR888" s="180"/>
      <c r="BS888" s="180"/>
      <c r="BT888" s="180"/>
      <c r="BU888" s="180"/>
      <c r="BV888" s="180"/>
      <c r="BW888" s="180"/>
      <c r="BX888" s="180"/>
      <c r="BY888" s="180"/>
      <c r="BZ888" s="180"/>
      <c r="CA888" s="180"/>
      <c r="CB888" s="180"/>
      <c r="CC888" s="180"/>
      <c r="CD888" s="180"/>
      <c r="CE888" s="180"/>
      <c r="CF888" s="180"/>
      <c r="CG888" s="180"/>
      <c r="CH888" s="180"/>
      <c r="CI888" s="180"/>
      <c r="CJ888" s="180"/>
      <c r="CK888" s="180"/>
      <c r="CL888" s="180"/>
      <c r="CM888" s="180"/>
      <c r="CN888" s="180"/>
      <c r="CO888" s="180"/>
      <c r="CP888" s="180"/>
      <c r="CQ888" s="180"/>
      <c r="CR888" s="186"/>
      <c r="CS888" s="186"/>
    </row>
    <row r="889">
      <c r="A889" s="186"/>
      <c r="B889" s="186"/>
      <c r="C889" s="347"/>
      <c r="D889" s="180"/>
      <c r="E889" s="186"/>
      <c r="F889" s="180"/>
      <c r="G889" s="180"/>
      <c r="H889" s="180"/>
      <c r="I889" s="180"/>
      <c r="J889" s="180"/>
      <c r="K889" s="180"/>
      <c r="L889" s="180"/>
      <c r="M889" s="180"/>
      <c r="N889" s="180"/>
      <c r="O889" s="180"/>
      <c r="P889" s="180"/>
      <c r="Q889" s="180"/>
      <c r="R889" s="180"/>
      <c r="S889" s="180"/>
      <c r="T889" s="180"/>
      <c r="U889" s="180"/>
      <c r="V889" s="180"/>
      <c r="W889" s="180"/>
      <c r="X889" s="180"/>
      <c r="Y889" s="180"/>
      <c r="Z889" s="180"/>
      <c r="AA889" s="180"/>
      <c r="AB889" s="180"/>
      <c r="AC889" s="180"/>
      <c r="AD889" s="180"/>
      <c r="AE889" s="180"/>
      <c r="AF889" s="180"/>
      <c r="AG889" s="180"/>
      <c r="AH889" s="180"/>
      <c r="AI889" s="180"/>
      <c r="AJ889" s="180"/>
      <c r="AK889" s="180"/>
      <c r="AL889" s="180"/>
      <c r="AM889" s="180"/>
      <c r="AN889" s="180"/>
      <c r="AO889" s="180"/>
      <c r="AP889" s="180"/>
      <c r="AQ889" s="180"/>
      <c r="AR889" s="180"/>
      <c r="AS889" s="180"/>
      <c r="AT889" s="180"/>
      <c r="AU889" s="180"/>
      <c r="AV889" s="180"/>
      <c r="AW889" s="180"/>
      <c r="AX889" s="180"/>
      <c r="AY889" s="180"/>
      <c r="AZ889" s="180"/>
      <c r="BA889" s="180"/>
      <c r="BB889" s="180"/>
      <c r="BC889" s="180"/>
      <c r="BD889" s="180"/>
      <c r="BE889" s="180"/>
      <c r="BF889" s="180"/>
      <c r="BG889" s="180"/>
      <c r="BH889" s="180"/>
      <c r="BI889" s="180"/>
      <c r="BJ889" s="180"/>
      <c r="BK889" s="180"/>
      <c r="BL889" s="180"/>
      <c r="BM889" s="180"/>
      <c r="BN889" s="180"/>
      <c r="BO889" s="180"/>
      <c r="BP889" s="180"/>
      <c r="BQ889" s="180"/>
      <c r="BR889" s="180"/>
      <c r="BS889" s="180"/>
      <c r="BT889" s="180"/>
      <c r="BU889" s="180"/>
      <c r="BV889" s="180"/>
      <c r="BW889" s="180"/>
      <c r="BX889" s="180"/>
      <c r="BY889" s="180"/>
      <c r="BZ889" s="180"/>
      <c r="CA889" s="180"/>
      <c r="CB889" s="180"/>
      <c r="CC889" s="180"/>
      <c r="CD889" s="180"/>
      <c r="CE889" s="180"/>
      <c r="CF889" s="180"/>
      <c r="CG889" s="180"/>
      <c r="CH889" s="180"/>
      <c r="CI889" s="180"/>
      <c r="CJ889" s="180"/>
      <c r="CK889" s="180"/>
      <c r="CL889" s="180"/>
      <c r="CM889" s="180"/>
      <c r="CN889" s="180"/>
      <c r="CO889" s="180"/>
      <c r="CP889" s="180"/>
      <c r="CQ889" s="180"/>
      <c r="CR889" s="186"/>
      <c r="CS889" s="186"/>
    </row>
    <row r="890">
      <c r="A890" s="186"/>
      <c r="B890" s="186"/>
      <c r="C890" s="347"/>
      <c r="D890" s="180"/>
      <c r="E890" s="186"/>
      <c r="F890" s="180"/>
      <c r="G890" s="180"/>
      <c r="H890" s="180"/>
      <c r="I890" s="180"/>
      <c r="J890" s="180"/>
      <c r="K890" s="180"/>
      <c r="L890" s="180"/>
      <c r="M890" s="180"/>
      <c r="N890" s="180"/>
      <c r="O890" s="180"/>
      <c r="P890" s="180"/>
      <c r="Q890" s="180"/>
      <c r="R890" s="180"/>
      <c r="S890" s="180"/>
      <c r="T890" s="180"/>
      <c r="U890" s="180"/>
      <c r="V890" s="180"/>
      <c r="W890" s="180"/>
      <c r="X890" s="180"/>
      <c r="Y890" s="180"/>
      <c r="Z890" s="180"/>
      <c r="AA890" s="180"/>
      <c r="AB890" s="180"/>
      <c r="AC890" s="180"/>
      <c r="AD890" s="180"/>
      <c r="AE890" s="180"/>
      <c r="AF890" s="180"/>
      <c r="AG890" s="180"/>
      <c r="AH890" s="180"/>
      <c r="AI890" s="180"/>
      <c r="AJ890" s="180"/>
      <c r="AK890" s="180"/>
      <c r="AL890" s="180"/>
      <c r="AM890" s="180"/>
      <c r="AN890" s="180"/>
      <c r="AO890" s="180"/>
      <c r="AP890" s="180"/>
      <c r="AQ890" s="180"/>
      <c r="AR890" s="180"/>
      <c r="AS890" s="180"/>
      <c r="AT890" s="180"/>
      <c r="AU890" s="180"/>
      <c r="AV890" s="180"/>
      <c r="AW890" s="180"/>
      <c r="AX890" s="180"/>
      <c r="AY890" s="180"/>
      <c r="AZ890" s="180"/>
      <c r="BA890" s="180"/>
      <c r="BB890" s="180"/>
      <c r="BC890" s="180"/>
      <c r="BD890" s="180"/>
      <c r="BE890" s="180"/>
      <c r="BF890" s="180"/>
      <c r="BG890" s="180"/>
      <c r="BH890" s="180"/>
      <c r="BI890" s="180"/>
      <c r="BJ890" s="180"/>
      <c r="BK890" s="180"/>
      <c r="BL890" s="180"/>
      <c r="BM890" s="180"/>
      <c r="BN890" s="180"/>
      <c r="BO890" s="180"/>
      <c r="BP890" s="180"/>
      <c r="BQ890" s="180"/>
      <c r="BR890" s="180"/>
      <c r="BS890" s="180"/>
      <c r="BT890" s="180"/>
      <c r="BU890" s="180"/>
      <c r="BV890" s="180"/>
      <c r="BW890" s="180"/>
      <c r="BX890" s="180"/>
      <c r="BY890" s="180"/>
      <c r="BZ890" s="180"/>
      <c r="CA890" s="180"/>
      <c r="CB890" s="180"/>
      <c r="CC890" s="180"/>
      <c r="CD890" s="180"/>
      <c r="CE890" s="180"/>
      <c r="CF890" s="180"/>
      <c r="CG890" s="180"/>
      <c r="CH890" s="180"/>
      <c r="CI890" s="180"/>
      <c r="CJ890" s="180"/>
      <c r="CK890" s="180"/>
      <c r="CL890" s="180"/>
      <c r="CM890" s="180"/>
      <c r="CN890" s="180"/>
      <c r="CO890" s="180"/>
      <c r="CP890" s="180"/>
      <c r="CQ890" s="180"/>
      <c r="CR890" s="186"/>
      <c r="CS890" s="186"/>
    </row>
    <row r="891">
      <c r="A891" s="186"/>
      <c r="B891" s="186"/>
      <c r="C891" s="347"/>
      <c r="D891" s="180"/>
      <c r="E891" s="186"/>
      <c r="F891" s="180"/>
      <c r="G891" s="180"/>
      <c r="H891" s="180"/>
      <c r="I891" s="180"/>
      <c r="J891" s="180"/>
      <c r="K891" s="180"/>
      <c r="L891" s="180"/>
      <c r="M891" s="180"/>
      <c r="N891" s="180"/>
      <c r="O891" s="180"/>
      <c r="P891" s="180"/>
      <c r="Q891" s="180"/>
      <c r="R891" s="180"/>
      <c r="S891" s="180"/>
      <c r="T891" s="180"/>
      <c r="U891" s="180"/>
      <c r="V891" s="180"/>
      <c r="W891" s="180"/>
      <c r="X891" s="180"/>
      <c r="Y891" s="180"/>
      <c r="Z891" s="180"/>
      <c r="AA891" s="180"/>
      <c r="AB891" s="180"/>
      <c r="AC891" s="180"/>
      <c r="AD891" s="180"/>
      <c r="AE891" s="180"/>
      <c r="AF891" s="180"/>
      <c r="AG891" s="180"/>
      <c r="AH891" s="180"/>
      <c r="AI891" s="180"/>
      <c r="AJ891" s="180"/>
      <c r="AK891" s="180"/>
      <c r="AL891" s="180"/>
      <c r="AM891" s="180"/>
      <c r="AN891" s="180"/>
      <c r="AO891" s="180"/>
      <c r="AP891" s="180"/>
      <c r="AQ891" s="180"/>
      <c r="AR891" s="180"/>
      <c r="AS891" s="180"/>
      <c r="AT891" s="180"/>
      <c r="AU891" s="180"/>
      <c r="AV891" s="180"/>
      <c r="AW891" s="180"/>
      <c r="AX891" s="180"/>
      <c r="AY891" s="180"/>
      <c r="AZ891" s="180"/>
      <c r="BA891" s="180"/>
      <c r="BB891" s="180"/>
      <c r="BC891" s="180"/>
      <c r="BD891" s="180"/>
      <c r="BE891" s="180"/>
      <c r="BF891" s="180"/>
      <c r="BG891" s="180"/>
      <c r="BH891" s="180"/>
      <c r="BI891" s="180"/>
      <c r="BJ891" s="180"/>
      <c r="BK891" s="180"/>
      <c r="BL891" s="180"/>
      <c r="BM891" s="180"/>
      <c r="BN891" s="180"/>
      <c r="BO891" s="180"/>
      <c r="BP891" s="180"/>
      <c r="BQ891" s="180"/>
      <c r="BR891" s="180"/>
      <c r="BS891" s="180"/>
      <c r="BT891" s="180"/>
      <c r="BU891" s="180"/>
      <c r="BV891" s="180"/>
      <c r="BW891" s="180"/>
      <c r="BX891" s="180"/>
      <c r="BY891" s="180"/>
      <c r="BZ891" s="180"/>
      <c r="CA891" s="180"/>
      <c r="CB891" s="180"/>
      <c r="CC891" s="180"/>
      <c r="CD891" s="180"/>
      <c r="CE891" s="180"/>
      <c r="CF891" s="180"/>
      <c r="CG891" s="180"/>
      <c r="CH891" s="180"/>
      <c r="CI891" s="180"/>
      <c r="CJ891" s="180"/>
      <c r="CK891" s="180"/>
      <c r="CL891" s="180"/>
      <c r="CM891" s="180"/>
      <c r="CN891" s="180"/>
      <c r="CO891" s="180"/>
      <c r="CP891" s="180"/>
      <c r="CQ891" s="180"/>
      <c r="CR891" s="186"/>
      <c r="CS891" s="186"/>
    </row>
    <row r="892">
      <c r="A892" s="186"/>
      <c r="B892" s="186"/>
      <c r="C892" s="347"/>
      <c r="D892" s="180"/>
      <c r="E892" s="186"/>
      <c r="F892" s="180"/>
      <c r="G892" s="180"/>
      <c r="H892" s="180"/>
      <c r="I892" s="180"/>
      <c r="J892" s="180"/>
      <c r="K892" s="180"/>
      <c r="L892" s="180"/>
      <c r="M892" s="180"/>
      <c r="N892" s="180"/>
      <c r="O892" s="180"/>
      <c r="P892" s="180"/>
      <c r="Q892" s="180"/>
      <c r="R892" s="180"/>
      <c r="S892" s="180"/>
      <c r="T892" s="180"/>
      <c r="U892" s="180"/>
      <c r="V892" s="180"/>
      <c r="W892" s="180"/>
      <c r="X892" s="180"/>
      <c r="Y892" s="180"/>
      <c r="Z892" s="180"/>
      <c r="AA892" s="180"/>
      <c r="AB892" s="180"/>
      <c r="AC892" s="180"/>
      <c r="AD892" s="180"/>
      <c r="AE892" s="180"/>
      <c r="AF892" s="180"/>
      <c r="AG892" s="180"/>
      <c r="AH892" s="180"/>
      <c r="AI892" s="180"/>
      <c r="AJ892" s="180"/>
      <c r="AK892" s="180"/>
      <c r="AL892" s="180"/>
      <c r="AM892" s="180"/>
      <c r="AN892" s="180"/>
      <c r="AO892" s="180"/>
      <c r="AP892" s="180"/>
      <c r="AQ892" s="180"/>
      <c r="AR892" s="180"/>
      <c r="AS892" s="180"/>
      <c r="AT892" s="180"/>
      <c r="AU892" s="180"/>
      <c r="AV892" s="180"/>
      <c r="AW892" s="180"/>
      <c r="AX892" s="180"/>
      <c r="AY892" s="180"/>
      <c r="AZ892" s="180"/>
      <c r="BA892" s="180"/>
      <c r="BB892" s="180"/>
      <c r="BC892" s="180"/>
      <c r="BD892" s="180"/>
      <c r="BE892" s="180"/>
      <c r="BF892" s="180"/>
      <c r="BG892" s="180"/>
      <c r="BH892" s="180"/>
      <c r="BI892" s="180"/>
      <c r="BJ892" s="180"/>
      <c r="BK892" s="180"/>
      <c r="BL892" s="180"/>
      <c r="BM892" s="180"/>
      <c r="BN892" s="180"/>
      <c r="BO892" s="180"/>
      <c r="BP892" s="180"/>
      <c r="BQ892" s="180"/>
      <c r="BR892" s="180"/>
      <c r="BS892" s="180"/>
      <c r="BT892" s="180"/>
      <c r="BU892" s="180"/>
      <c r="BV892" s="180"/>
      <c r="BW892" s="180"/>
      <c r="BX892" s="180"/>
      <c r="BY892" s="180"/>
      <c r="BZ892" s="180"/>
      <c r="CA892" s="180"/>
      <c r="CB892" s="180"/>
      <c r="CC892" s="180"/>
      <c r="CD892" s="180"/>
      <c r="CE892" s="180"/>
      <c r="CF892" s="180"/>
      <c r="CG892" s="180"/>
      <c r="CH892" s="180"/>
      <c r="CI892" s="180"/>
      <c r="CJ892" s="180"/>
      <c r="CK892" s="180"/>
      <c r="CL892" s="180"/>
      <c r="CM892" s="180"/>
      <c r="CN892" s="180"/>
      <c r="CO892" s="180"/>
      <c r="CP892" s="180"/>
      <c r="CQ892" s="180"/>
      <c r="CR892" s="186"/>
      <c r="CS892" s="186"/>
    </row>
    <row r="893">
      <c r="A893" s="186"/>
      <c r="B893" s="186"/>
      <c r="C893" s="347"/>
      <c r="D893" s="180"/>
      <c r="E893" s="186"/>
      <c r="F893" s="180"/>
      <c r="G893" s="180"/>
      <c r="H893" s="180"/>
      <c r="I893" s="180"/>
      <c r="J893" s="180"/>
      <c r="K893" s="180"/>
      <c r="L893" s="180"/>
      <c r="M893" s="180"/>
      <c r="N893" s="180"/>
      <c r="O893" s="180"/>
      <c r="P893" s="180"/>
      <c r="Q893" s="180"/>
      <c r="R893" s="180"/>
      <c r="S893" s="180"/>
      <c r="T893" s="180"/>
      <c r="U893" s="180"/>
      <c r="V893" s="180"/>
      <c r="W893" s="180"/>
      <c r="X893" s="180"/>
      <c r="Y893" s="180"/>
      <c r="Z893" s="180"/>
      <c r="AA893" s="180"/>
      <c r="AB893" s="180"/>
      <c r="AC893" s="180"/>
      <c r="AD893" s="180"/>
      <c r="AE893" s="180"/>
      <c r="AF893" s="180"/>
      <c r="AG893" s="180"/>
      <c r="AH893" s="180"/>
      <c r="AI893" s="180"/>
      <c r="AJ893" s="180"/>
      <c r="AK893" s="180"/>
      <c r="AL893" s="180"/>
      <c r="AM893" s="180"/>
      <c r="AN893" s="180"/>
      <c r="AO893" s="180"/>
      <c r="AP893" s="180"/>
      <c r="AQ893" s="180"/>
      <c r="AR893" s="180"/>
      <c r="AS893" s="180"/>
      <c r="AT893" s="180"/>
      <c r="AU893" s="180"/>
      <c r="AV893" s="180"/>
      <c r="AW893" s="180"/>
      <c r="AX893" s="180"/>
      <c r="AY893" s="180"/>
      <c r="AZ893" s="180"/>
      <c r="BA893" s="180"/>
      <c r="BB893" s="180"/>
      <c r="BC893" s="180"/>
      <c r="BD893" s="180"/>
      <c r="BE893" s="180"/>
      <c r="BF893" s="180"/>
      <c r="BG893" s="180"/>
      <c r="BH893" s="180"/>
      <c r="BI893" s="180"/>
      <c r="BJ893" s="180"/>
      <c r="BK893" s="180"/>
      <c r="BL893" s="180"/>
      <c r="BM893" s="180"/>
      <c r="BN893" s="180"/>
      <c r="BO893" s="180"/>
      <c r="BP893" s="180"/>
      <c r="BQ893" s="180"/>
      <c r="BR893" s="180"/>
      <c r="BS893" s="180"/>
      <c r="BT893" s="180"/>
      <c r="BU893" s="180"/>
      <c r="BV893" s="180"/>
      <c r="BW893" s="180"/>
      <c r="BX893" s="180"/>
      <c r="BY893" s="180"/>
      <c r="BZ893" s="180"/>
      <c r="CA893" s="180"/>
      <c r="CB893" s="180"/>
      <c r="CC893" s="180"/>
      <c r="CD893" s="180"/>
      <c r="CE893" s="180"/>
      <c r="CF893" s="180"/>
      <c r="CG893" s="180"/>
      <c r="CH893" s="180"/>
      <c r="CI893" s="180"/>
      <c r="CJ893" s="180"/>
      <c r="CK893" s="180"/>
      <c r="CL893" s="180"/>
      <c r="CM893" s="180"/>
      <c r="CN893" s="180"/>
      <c r="CO893" s="180"/>
      <c r="CP893" s="180"/>
      <c r="CQ893" s="180"/>
      <c r="CR893" s="186"/>
      <c r="CS893" s="186"/>
    </row>
    <row r="894">
      <c r="A894" s="186"/>
      <c r="B894" s="186"/>
      <c r="C894" s="347"/>
      <c r="D894" s="180"/>
      <c r="E894" s="186"/>
      <c r="F894" s="180"/>
      <c r="G894" s="180"/>
      <c r="H894" s="180"/>
      <c r="I894" s="180"/>
      <c r="J894" s="180"/>
      <c r="K894" s="180"/>
      <c r="L894" s="180"/>
      <c r="M894" s="180"/>
      <c r="N894" s="180"/>
      <c r="O894" s="180"/>
      <c r="P894" s="180"/>
      <c r="Q894" s="180"/>
      <c r="R894" s="180"/>
      <c r="S894" s="180"/>
      <c r="T894" s="180"/>
      <c r="U894" s="180"/>
      <c r="V894" s="180"/>
      <c r="W894" s="180"/>
      <c r="X894" s="180"/>
      <c r="Y894" s="180"/>
      <c r="Z894" s="180"/>
      <c r="AA894" s="180"/>
      <c r="AB894" s="180"/>
      <c r="AC894" s="180"/>
      <c r="AD894" s="180"/>
      <c r="AE894" s="180"/>
      <c r="AF894" s="180"/>
      <c r="AG894" s="180"/>
      <c r="AH894" s="180"/>
      <c r="AI894" s="180"/>
      <c r="AJ894" s="180"/>
      <c r="AK894" s="180"/>
      <c r="AL894" s="180"/>
      <c r="AM894" s="180"/>
      <c r="AN894" s="180"/>
      <c r="AO894" s="180"/>
      <c r="AP894" s="180"/>
      <c r="AQ894" s="180"/>
      <c r="AR894" s="180"/>
      <c r="AS894" s="180"/>
      <c r="AT894" s="180"/>
      <c r="AU894" s="180"/>
      <c r="AV894" s="180"/>
      <c r="AW894" s="180"/>
      <c r="AX894" s="180"/>
      <c r="AY894" s="180"/>
      <c r="AZ894" s="180"/>
      <c r="BA894" s="180"/>
      <c r="BB894" s="180"/>
      <c r="BC894" s="180"/>
      <c r="BD894" s="180"/>
      <c r="BE894" s="180"/>
      <c r="BF894" s="180"/>
      <c r="BG894" s="180"/>
      <c r="BH894" s="180"/>
      <c r="BI894" s="180"/>
      <c r="BJ894" s="180"/>
      <c r="BK894" s="180"/>
      <c r="BL894" s="180"/>
      <c r="BM894" s="180"/>
      <c r="BN894" s="180"/>
      <c r="BO894" s="180"/>
      <c r="BP894" s="180"/>
      <c r="BQ894" s="180"/>
      <c r="BR894" s="180"/>
      <c r="BS894" s="180"/>
      <c r="BT894" s="180"/>
      <c r="BU894" s="180"/>
      <c r="BV894" s="180"/>
      <c r="BW894" s="180"/>
      <c r="BX894" s="180"/>
      <c r="BY894" s="180"/>
      <c r="BZ894" s="180"/>
      <c r="CA894" s="180"/>
      <c r="CB894" s="180"/>
      <c r="CC894" s="180"/>
      <c r="CD894" s="180"/>
      <c r="CE894" s="180"/>
      <c r="CF894" s="180"/>
      <c r="CG894" s="180"/>
      <c r="CH894" s="180"/>
      <c r="CI894" s="180"/>
      <c r="CJ894" s="180"/>
      <c r="CK894" s="180"/>
      <c r="CL894" s="180"/>
      <c r="CM894" s="180"/>
      <c r="CN894" s="180"/>
      <c r="CO894" s="180"/>
      <c r="CP894" s="180"/>
      <c r="CQ894" s="180"/>
      <c r="CR894" s="186"/>
      <c r="CS894" s="186"/>
    </row>
    <row r="895">
      <c r="A895" s="186"/>
      <c r="B895" s="186"/>
      <c r="C895" s="347"/>
      <c r="D895" s="180"/>
      <c r="E895" s="186"/>
      <c r="F895" s="180"/>
      <c r="G895" s="180"/>
      <c r="H895" s="180"/>
      <c r="I895" s="180"/>
      <c r="J895" s="180"/>
      <c r="K895" s="180"/>
      <c r="L895" s="180"/>
      <c r="M895" s="180"/>
      <c r="N895" s="180"/>
      <c r="O895" s="180"/>
      <c r="P895" s="180"/>
      <c r="Q895" s="180"/>
      <c r="R895" s="180"/>
      <c r="S895" s="180"/>
      <c r="T895" s="180"/>
      <c r="U895" s="180"/>
      <c r="V895" s="180"/>
      <c r="W895" s="180"/>
      <c r="X895" s="180"/>
      <c r="Y895" s="180"/>
      <c r="Z895" s="180"/>
      <c r="AA895" s="180"/>
      <c r="AB895" s="180"/>
      <c r="AC895" s="180"/>
      <c r="AD895" s="180"/>
      <c r="AE895" s="180"/>
      <c r="AF895" s="180"/>
      <c r="AG895" s="180"/>
      <c r="AH895" s="180"/>
      <c r="AI895" s="180"/>
      <c r="AJ895" s="180"/>
      <c r="AK895" s="180"/>
      <c r="AL895" s="180"/>
      <c r="AM895" s="180"/>
      <c r="AN895" s="180"/>
      <c r="AO895" s="180"/>
      <c r="AP895" s="180"/>
      <c r="AQ895" s="180"/>
      <c r="AR895" s="180"/>
      <c r="AS895" s="180"/>
      <c r="AT895" s="180"/>
      <c r="AU895" s="180"/>
      <c r="AV895" s="180"/>
      <c r="AW895" s="180"/>
      <c r="AX895" s="180"/>
      <c r="AY895" s="180"/>
      <c r="AZ895" s="180"/>
      <c r="BA895" s="180"/>
      <c r="BB895" s="180"/>
      <c r="BC895" s="180"/>
      <c r="BD895" s="180"/>
      <c r="BE895" s="180"/>
      <c r="BF895" s="180"/>
      <c r="BG895" s="180"/>
      <c r="BH895" s="180"/>
      <c r="BI895" s="180"/>
      <c r="BJ895" s="180"/>
      <c r="BK895" s="180"/>
      <c r="BL895" s="180"/>
      <c r="BM895" s="180"/>
      <c r="BN895" s="180"/>
      <c r="BO895" s="180"/>
      <c r="BP895" s="180"/>
      <c r="BQ895" s="180"/>
      <c r="BR895" s="180"/>
      <c r="BS895" s="180"/>
      <c r="BT895" s="180"/>
      <c r="BU895" s="180"/>
      <c r="BV895" s="180"/>
      <c r="BW895" s="180"/>
      <c r="BX895" s="180"/>
      <c r="BY895" s="180"/>
      <c r="BZ895" s="180"/>
      <c r="CA895" s="180"/>
      <c r="CB895" s="180"/>
      <c r="CC895" s="180"/>
      <c r="CD895" s="180"/>
      <c r="CE895" s="180"/>
      <c r="CF895" s="180"/>
      <c r="CG895" s="180"/>
      <c r="CH895" s="180"/>
      <c r="CI895" s="180"/>
      <c r="CJ895" s="180"/>
      <c r="CK895" s="180"/>
      <c r="CL895" s="180"/>
      <c r="CM895" s="180"/>
      <c r="CN895" s="180"/>
      <c r="CO895" s="180"/>
      <c r="CP895" s="180"/>
      <c r="CQ895" s="180"/>
      <c r="CR895" s="186"/>
      <c r="CS895" s="186"/>
    </row>
    <row r="896">
      <c r="A896" s="186"/>
      <c r="B896" s="186"/>
      <c r="C896" s="347"/>
      <c r="D896" s="180"/>
      <c r="E896" s="186"/>
      <c r="F896" s="180"/>
      <c r="G896" s="180"/>
      <c r="H896" s="180"/>
      <c r="I896" s="180"/>
      <c r="J896" s="180"/>
      <c r="K896" s="180"/>
      <c r="L896" s="180"/>
      <c r="M896" s="180"/>
      <c r="N896" s="180"/>
      <c r="O896" s="180"/>
      <c r="P896" s="180"/>
      <c r="Q896" s="180"/>
      <c r="R896" s="180"/>
      <c r="S896" s="180"/>
      <c r="T896" s="180"/>
      <c r="U896" s="180"/>
      <c r="V896" s="180"/>
      <c r="W896" s="180"/>
      <c r="X896" s="180"/>
      <c r="Y896" s="180"/>
      <c r="Z896" s="180"/>
      <c r="AA896" s="180"/>
      <c r="AB896" s="180"/>
      <c r="AC896" s="180"/>
      <c r="AD896" s="180"/>
      <c r="AE896" s="180"/>
      <c r="AF896" s="180"/>
      <c r="AG896" s="180"/>
      <c r="AH896" s="180"/>
      <c r="AI896" s="180"/>
      <c r="AJ896" s="180"/>
      <c r="AK896" s="180"/>
      <c r="AL896" s="180"/>
      <c r="AM896" s="180"/>
      <c r="AN896" s="180"/>
      <c r="AO896" s="180"/>
      <c r="AP896" s="180"/>
      <c r="AQ896" s="180"/>
      <c r="AR896" s="180"/>
      <c r="AS896" s="180"/>
      <c r="AT896" s="180"/>
      <c r="AU896" s="180"/>
      <c r="AV896" s="180"/>
      <c r="AW896" s="180"/>
      <c r="AX896" s="180"/>
      <c r="AY896" s="180"/>
      <c r="AZ896" s="180"/>
      <c r="BA896" s="180"/>
      <c r="BB896" s="180"/>
      <c r="BC896" s="180"/>
      <c r="BD896" s="180"/>
      <c r="BE896" s="180"/>
      <c r="BF896" s="180"/>
      <c r="BG896" s="180"/>
      <c r="BH896" s="180"/>
      <c r="BI896" s="180"/>
      <c r="BJ896" s="180"/>
      <c r="BK896" s="180"/>
      <c r="BL896" s="180"/>
      <c r="BM896" s="180"/>
      <c r="BN896" s="180"/>
      <c r="BO896" s="180"/>
      <c r="BP896" s="180"/>
      <c r="BQ896" s="180"/>
      <c r="BR896" s="180"/>
      <c r="BS896" s="180"/>
      <c r="BT896" s="180"/>
      <c r="BU896" s="180"/>
      <c r="BV896" s="180"/>
      <c r="BW896" s="180"/>
      <c r="BX896" s="180"/>
      <c r="BY896" s="180"/>
      <c r="BZ896" s="180"/>
      <c r="CA896" s="180"/>
      <c r="CB896" s="180"/>
      <c r="CC896" s="180"/>
      <c r="CD896" s="180"/>
      <c r="CE896" s="180"/>
      <c r="CF896" s="180"/>
      <c r="CG896" s="180"/>
      <c r="CH896" s="180"/>
      <c r="CI896" s="180"/>
      <c r="CJ896" s="180"/>
      <c r="CK896" s="180"/>
      <c r="CL896" s="180"/>
      <c r="CM896" s="180"/>
      <c r="CN896" s="180"/>
      <c r="CO896" s="180"/>
      <c r="CP896" s="180"/>
      <c r="CQ896" s="180"/>
      <c r="CR896" s="186"/>
      <c r="CS896" s="186"/>
    </row>
    <row r="897">
      <c r="A897" s="186"/>
      <c r="B897" s="186"/>
      <c r="C897" s="347"/>
      <c r="D897" s="180"/>
      <c r="E897" s="186"/>
      <c r="F897" s="180"/>
      <c r="G897" s="180"/>
      <c r="H897" s="180"/>
      <c r="I897" s="180"/>
      <c r="J897" s="180"/>
      <c r="K897" s="180"/>
      <c r="L897" s="180"/>
      <c r="M897" s="180"/>
      <c r="N897" s="180"/>
      <c r="O897" s="180"/>
      <c r="P897" s="180"/>
      <c r="Q897" s="180"/>
      <c r="R897" s="180"/>
      <c r="S897" s="180"/>
      <c r="T897" s="180"/>
      <c r="U897" s="180"/>
      <c r="V897" s="180"/>
      <c r="W897" s="180"/>
      <c r="X897" s="180"/>
      <c r="Y897" s="180"/>
      <c r="Z897" s="180"/>
      <c r="AA897" s="180"/>
      <c r="AB897" s="180"/>
      <c r="AC897" s="180"/>
      <c r="AD897" s="180"/>
      <c r="AE897" s="180"/>
      <c r="AF897" s="180"/>
      <c r="AG897" s="180"/>
      <c r="AH897" s="180"/>
      <c r="AI897" s="180"/>
      <c r="AJ897" s="180"/>
      <c r="AK897" s="180"/>
      <c r="AL897" s="180"/>
      <c r="AM897" s="180"/>
      <c r="AN897" s="180"/>
      <c r="AO897" s="180"/>
      <c r="AP897" s="180"/>
      <c r="AQ897" s="180"/>
      <c r="AR897" s="180"/>
      <c r="AS897" s="180"/>
      <c r="AT897" s="180"/>
      <c r="AU897" s="180"/>
      <c r="AV897" s="180"/>
      <c r="AW897" s="180"/>
      <c r="AX897" s="180"/>
      <c r="AY897" s="180"/>
      <c r="AZ897" s="180"/>
      <c r="BA897" s="180"/>
      <c r="BB897" s="180"/>
      <c r="BC897" s="180"/>
      <c r="BD897" s="180"/>
      <c r="BE897" s="180"/>
      <c r="BF897" s="180"/>
      <c r="BG897" s="180"/>
      <c r="BH897" s="180"/>
      <c r="BI897" s="180"/>
      <c r="BJ897" s="180"/>
      <c r="BK897" s="180"/>
      <c r="BL897" s="180"/>
      <c r="BM897" s="180"/>
      <c r="BN897" s="180"/>
      <c r="BO897" s="180"/>
      <c r="BP897" s="180"/>
      <c r="BQ897" s="180"/>
      <c r="BR897" s="180"/>
      <c r="BS897" s="180"/>
      <c r="BT897" s="180"/>
      <c r="BU897" s="180"/>
      <c r="BV897" s="180"/>
      <c r="BW897" s="180"/>
      <c r="BX897" s="180"/>
      <c r="BY897" s="180"/>
      <c r="BZ897" s="180"/>
      <c r="CA897" s="180"/>
      <c r="CB897" s="180"/>
      <c r="CC897" s="180"/>
      <c r="CD897" s="180"/>
      <c r="CE897" s="180"/>
      <c r="CF897" s="180"/>
      <c r="CG897" s="180"/>
      <c r="CH897" s="180"/>
      <c r="CI897" s="180"/>
      <c r="CJ897" s="180"/>
      <c r="CK897" s="180"/>
      <c r="CL897" s="180"/>
      <c r="CM897" s="180"/>
      <c r="CN897" s="180"/>
      <c r="CO897" s="180"/>
      <c r="CP897" s="180"/>
      <c r="CQ897" s="180"/>
      <c r="CR897" s="186"/>
      <c r="CS897" s="186"/>
    </row>
    <row r="898">
      <c r="A898" s="186"/>
      <c r="B898" s="186"/>
      <c r="C898" s="347"/>
      <c r="D898" s="180"/>
      <c r="E898" s="186"/>
      <c r="F898" s="180"/>
      <c r="G898" s="180"/>
      <c r="H898" s="180"/>
      <c r="I898" s="180"/>
      <c r="J898" s="180"/>
      <c r="K898" s="180"/>
      <c r="L898" s="180"/>
      <c r="M898" s="180"/>
      <c r="N898" s="180"/>
      <c r="O898" s="180"/>
      <c r="P898" s="180"/>
      <c r="Q898" s="180"/>
      <c r="R898" s="180"/>
      <c r="S898" s="180"/>
      <c r="T898" s="180"/>
      <c r="U898" s="180"/>
      <c r="V898" s="180"/>
      <c r="W898" s="180"/>
      <c r="X898" s="180"/>
      <c r="Y898" s="180"/>
      <c r="Z898" s="180"/>
      <c r="AA898" s="180"/>
      <c r="AB898" s="180"/>
      <c r="AC898" s="180"/>
      <c r="AD898" s="180"/>
      <c r="AE898" s="180"/>
      <c r="AF898" s="180"/>
      <c r="AG898" s="180"/>
      <c r="AH898" s="180"/>
      <c r="AI898" s="180"/>
      <c r="AJ898" s="180"/>
      <c r="AK898" s="180"/>
      <c r="AL898" s="180"/>
      <c r="AM898" s="180"/>
      <c r="AN898" s="180"/>
      <c r="AO898" s="180"/>
      <c r="AP898" s="180"/>
      <c r="AQ898" s="180"/>
      <c r="AR898" s="180"/>
      <c r="AS898" s="180"/>
      <c r="AT898" s="180"/>
      <c r="AU898" s="180"/>
      <c r="AV898" s="180"/>
      <c r="AW898" s="180"/>
      <c r="AX898" s="180"/>
      <c r="AY898" s="180"/>
      <c r="AZ898" s="180"/>
      <c r="BA898" s="180"/>
      <c r="BB898" s="180"/>
      <c r="BC898" s="180"/>
      <c r="BD898" s="180"/>
      <c r="BE898" s="180"/>
      <c r="BF898" s="180"/>
      <c r="BG898" s="180"/>
      <c r="BH898" s="180"/>
      <c r="BI898" s="180"/>
      <c r="BJ898" s="180"/>
      <c r="BK898" s="180"/>
      <c r="BL898" s="180"/>
      <c r="BM898" s="180"/>
      <c r="BN898" s="180"/>
      <c r="BO898" s="180"/>
      <c r="BP898" s="180"/>
      <c r="BQ898" s="180"/>
      <c r="BR898" s="180"/>
      <c r="BS898" s="180"/>
      <c r="BT898" s="180"/>
      <c r="BU898" s="180"/>
      <c r="BV898" s="180"/>
      <c r="BW898" s="180"/>
      <c r="BX898" s="180"/>
      <c r="BY898" s="180"/>
      <c r="BZ898" s="180"/>
      <c r="CA898" s="180"/>
      <c r="CB898" s="180"/>
      <c r="CC898" s="180"/>
      <c r="CD898" s="180"/>
      <c r="CE898" s="180"/>
      <c r="CF898" s="180"/>
      <c r="CG898" s="180"/>
      <c r="CH898" s="180"/>
      <c r="CI898" s="180"/>
      <c r="CJ898" s="180"/>
      <c r="CK898" s="180"/>
      <c r="CL898" s="180"/>
      <c r="CM898" s="180"/>
      <c r="CN898" s="180"/>
      <c r="CO898" s="180"/>
      <c r="CP898" s="180"/>
      <c r="CQ898" s="180"/>
      <c r="CR898" s="186"/>
      <c r="CS898" s="186"/>
    </row>
    <row r="899">
      <c r="A899" s="186"/>
      <c r="B899" s="186"/>
      <c r="C899" s="347"/>
      <c r="D899" s="180"/>
      <c r="E899" s="186"/>
      <c r="F899" s="180"/>
      <c r="G899" s="180"/>
      <c r="H899" s="180"/>
      <c r="I899" s="180"/>
      <c r="J899" s="180"/>
      <c r="K899" s="180"/>
      <c r="L899" s="180"/>
      <c r="M899" s="180"/>
      <c r="N899" s="180"/>
      <c r="O899" s="180"/>
      <c r="P899" s="180"/>
      <c r="Q899" s="180"/>
      <c r="R899" s="180"/>
      <c r="S899" s="180"/>
      <c r="T899" s="180"/>
      <c r="U899" s="180"/>
      <c r="V899" s="180"/>
      <c r="W899" s="180"/>
      <c r="X899" s="180"/>
      <c r="Y899" s="180"/>
      <c r="Z899" s="180"/>
      <c r="AA899" s="180"/>
      <c r="AB899" s="180"/>
      <c r="AC899" s="180"/>
      <c r="AD899" s="180"/>
      <c r="AE899" s="180"/>
      <c r="AF899" s="180"/>
      <c r="AG899" s="180"/>
      <c r="AH899" s="180"/>
      <c r="AI899" s="180"/>
      <c r="AJ899" s="180"/>
      <c r="AK899" s="180"/>
      <c r="AL899" s="180"/>
      <c r="AM899" s="180"/>
      <c r="AN899" s="180"/>
      <c r="AO899" s="180"/>
      <c r="AP899" s="180"/>
      <c r="AQ899" s="180"/>
      <c r="AR899" s="180"/>
      <c r="AS899" s="180"/>
      <c r="AT899" s="180"/>
      <c r="AU899" s="180"/>
      <c r="AV899" s="180"/>
      <c r="AW899" s="180"/>
      <c r="AX899" s="180"/>
      <c r="AY899" s="180"/>
      <c r="AZ899" s="180"/>
      <c r="BA899" s="180"/>
      <c r="BB899" s="180"/>
      <c r="BC899" s="180"/>
      <c r="BD899" s="180"/>
      <c r="BE899" s="180"/>
      <c r="BF899" s="180"/>
      <c r="BG899" s="180"/>
      <c r="BH899" s="180"/>
      <c r="BI899" s="180"/>
      <c r="BJ899" s="180"/>
      <c r="BK899" s="180"/>
      <c r="BL899" s="180"/>
      <c r="BM899" s="180"/>
      <c r="BN899" s="180"/>
      <c r="BO899" s="180"/>
      <c r="BP899" s="180"/>
      <c r="BQ899" s="180"/>
      <c r="BR899" s="180"/>
      <c r="BS899" s="180"/>
      <c r="BT899" s="180"/>
      <c r="BU899" s="180"/>
      <c r="BV899" s="180"/>
      <c r="BW899" s="180"/>
      <c r="BX899" s="180"/>
      <c r="BY899" s="180"/>
      <c r="BZ899" s="180"/>
      <c r="CA899" s="180"/>
      <c r="CB899" s="180"/>
      <c r="CC899" s="180"/>
      <c r="CD899" s="180"/>
      <c r="CE899" s="180"/>
      <c r="CF899" s="180"/>
      <c r="CG899" s="180"/>
      <c r="CH899" s="180"/>
      <c r="CI899" s="180"/>
      <c r="CJ899" s="180"/>
      <c r="CK899" s="180"/>
      <c r="CL899" s="180"/>
      <c r="CM899" s="180"/>
      <c r="CN899" s="180"/>
      <c r="CO899" s="180"/>
      <c r="CP899" s="180"/>
      <c r="CQ899" s="180"/>
      <c r="CR899" s="186"/>
      <c r="CS899" s="186"/>
    </row>
    <row r="900">
      <c r="A900" s="186"/>
      <c r="B900" s="186"/>
      <c r="C900" s="347"/>
      <c r="D900" s="180"/>
      <c r="E900" s="186"/>
      <c r="F900" s="180"/>
      <c r="G900" s="180"/>
      <c r="H900" s="180"/>
      <c r="I900" s="180"/>
      <c r="J900" s="180"/>
      <c r="K900" s="180"/>
      <c r="L900" s="180"/>
      <c r="M900" s="180"/>
      <c r="N900" s="180"/>
      <c r="O900" s="180"/>
      <c r="P900" s="180"/>
      <c r="Q900" s="180"/>
      <c r="R900" s="180"/>
      <c r="S900" s="180"/>
      <c r="T900" s="180"/>
      <c r="U900" s="180"/>
      <c r="V900" s="180"/>
      <c r="W900" s="180"/>
      <c r="X900" s="180"/>
      <c r="Y900" s="180"/>
      <c r="Z900" s="180"/>
      <c r="AA900" s="180"/>
      <c r="AB900" s="180"/>
      <c r="AC900" s="180"/>
      <c r="AD900" s="180"/>
      <c r="AE900" s="180"/>
      <c r="AF900" s="180"/>
      <c r="AG900" s="180"/>
      <c r="AH900" s="180"/>
      <c r="AI900" s="180"/>
      <c r="AJ900" s="180"/>
      <c r="AK900" s="180"/>
      <c r="AL900" s="180"/>
      <c r="AM900" s="180"/>
      <c r="AN900" s="180"/>
      <c r="AO900" s="180"/>
      <c r="AP900" s="180"/>
      <c r="AQ900" s="180"/>
      <c r="AR900" s="180"/>
      <c r="AS900" s="180"/>
      <c r="AT900" s="180"/>
      <c r="AU900" s="180"/>
      <c r="AV900" s="180"/>
      <c r="AW900" s="180"/>
      <c r="AX900" s="180"/>
      <c r="AY900" s="180"/>
      <c r="AZ900" s="180"/>
      <c r="BA900" s="180"/>
      <c r="BB900" s="180"/>
      <c r="BC900" s="180"/>
      <c r="BD900" s="180"/>
      <c r="BE900" s="180"/>
      <c r="BF900" s="180"/>
      <c r="BG900" s="180"/>
      <c r="BH900" s="180"/>
      <c r="BI900" s="180"/>
      <c r="BJ900" s="180"/>
      <c r="BK900" s="180"/>
      <c r="BL900" s="180"/>
      <c r="BM900" s="180"/>
      <c r="BN900" s="180"/>
      <c r="BO900" s="180"/>
      <c r="BP900" s="180"/>
      <c r="BQ900" s="180"/>
      <c r="BR900" s="180"/>
      <c r="BS900" s="180"/>
      <c r="BT900" s="180"/>
      <c r="BU900" s="180"/>
      <c r="BV900" s="180"/>
      <c r="BW900" s="180"/>
      <c r="BX900" s="180"/>
      <c r="BY900" s="180"/>
      <c r="BZ900" s="180"/>
      <c r="CA900" s="180"/>
      <c r="CB900" s="180"/>
      <c r="CC900" s="180"/>
      <c r="CD900" s="180"/>
      <c r="CE900" s="180"/>
      <c r="CF900" s="180"/>
      <c r="CG900" s="180"/>
      <c r="CH900" s="180"/>
      <c r="CI900" s="180"/>
      <c r="CJ900" s="180"/>
      <c r="CK900" s="180"/>
      <c r="CL900" s="180"/>
      <c r="CM900" s="180"/>
      <c r="CN900" s="180"/>
      <c r="CO900" s="180"/>
      <c r="CP900" s="180"/>
      <c r="CQ900" s="180"/>
      <c r="CR900" s="186"/>
      <c r="CS900" s="186"/>
    </row>
    <row r="901">
      <c r="A901" s="186"/>
      <c r="B901" s="186"/>
      <c r="C901" s="347"/>
      <c r="D901" s="180"/>
      <c r="E901" s="186"/>
      <c r="F901" s="180"/>
      <c r="G901" s="180"/>
      <c r="H901" s="180"/>
      <c r="I901" s="180"/>
      <c r="J901" s="180"/>
      <c r="K901" s="180"/>
      <c r="L901" s="180"/>
      <c r="M901" s="180"/>
      <c r="N901" s="180"/>
      <c r="O901" s="180"/>
      <c r="P901" s="180"/>
      <c r="Q901" s="180"/>
      <c r="R901" s="180"/>
      <c r="S901" s="180"/>
      <c r="T901" s="180"/>
      <c r="U901" s="180"/>
      <c r="V901" s="180"/>
      <c r="W901" s="180"/>
      <c r="X901" s="180"/>
      <c r="Y901" s="180"/>
      <c r="Z901" s="180"/>
      <c r="AA901" s="180"/>
      <c r="AB901" s="180"/>
      <c r="AC901" s="180"/>
      <c r="AD901" s="180"/>
      <c r="AE901" s="180"/>
      <c r="AF901" s="180"/>
      <c r="AG901" s="180"/>
      <c r="AH901" s="180"/>
      <c r="AI901" s="180"/>
      <c r="AJ901" s="180"/>
      <c r="AK901" s="180"/>
      <c r="AL901" s="180"/>
      <c r="AM901" s="180"/>
      <c r="AN901" s="180"/>
      <c r="AO901" s="180"/>
      <c r="AP901" s="180"/>
      <c r="AQ901" s="180"/>
      <c r="AR901" s="180"/>
      <c r="AS901" s="180"/>
      <c r="AT901" s="180"/>
      <c r="AU901" s="180"/>
      <c r="AV901" s="180"/>
      <c r="AW901" s="180"/>
      <c r="AX901" s="180"/>
      <c r="AY901" s="180"/>
      <c r="AZ901" s="180"/>
      <c r="BA901" s="180"/>
      <c r="BB901" s="180"/>
      <c r="BC901" s="180"/>
      <c r="BD901" s="180"/>
      <c r="BE901" s="180"/>
      <c r="BF901" s="180"/>
      <c r="BG901" s="180"/>
      <c r="BH901" s="180"/>
      <c r="BI901" s="180"/>
      <c r="BJ901" s="180"/>
      <c r="BK901" s="180"/>
      <c r="BL901" s="180"/>
      <c r="BM901" s="180"/>
      <c r="BN901" s="180"/>
      <c r="BO901" s="180"/>
      <c r="BP901" s="180"/>
      <c r="BQ901" s="180"/>
      <c r="BR901" s="180"/>
      <c r="BS901" s="180"/>
      <c r="BT901" s="180"/>
      <c r="BU901" s="180"/>
      <c r="BV901" s="180"/>
      <c r="BW901" s="180"/>
      <c r="BX901" s="180"/>
      <c r="BY901" s="180"/>
      <c r="BZ901" s="180"/>
      <c r="CA901" s="180"/>
      <c r="CB901" s="180"/>
      <c r="CC901" s="180"/>
      <c r="CD901" s="180"/>
      <c r="CE901" s="180"/>
      <c r="CF901" s="180"/>
      <c r="CG901" s="180"/>
      <c r="CH901" s="180"/>
      <c r="CI901" s="180"/>
      <c r="CJ901" s="180"/>
      <c r="CK901" s="180"/>
      <c r="CL901" s="180"/>
      <c r="CM901" s="180"/>
      <c r="CN901" s="180"/>
      <c r="CO901" s="180"/>
      <c r="CP901" s="180"/>
      <c r="CQ901" s="180"/>
      <c r="CR901" s="186"/>
      <c r="CS901" s="186"/>
    </row>
    <row r="902">
      <c r="A902" s="186"/>
      <c r="B902" s="186"/>
      <c r="C902" s="347"/>
      <c r="D902" s="180"/>
      <c r="E902" s="186"/>
      <c r="F902" s="180"/>
      <c r="G902" s="180"/>
      <c r="H902" s="180"/>
      <c r="I902" s="180"/>
      <c r="J902" s="180"/>
      <c r="K902" s="180"/>
      <c r="L902" s="180"/>
      <c r="M902" s="180"/>
      <c r="N902" s="180"/>
      <c r="O902" s="180"/>
      <c r="P902" s="180"/>
      <c r="Q902" s="180"/>
      <c r="R902" s="180"/>
      <c r="S902" s="180"/>
      <c r="T902" s="180"/>
      <c r="U902" s="180"/>
      <c r="V902" s="180"/>
      <c r="W902" s="180"/>
      <c r="X902" s="180"/>
      <c r="Y902" s="180"/>
      <c r="Z902" s="180"/>
      <c r="AA902" s="180"/>
      <c r="AB902" s="180"/>
      <c r="AC902" s="180"/>
      <c r="AD902" s="180"/>
      <c r="AE902" s="180"/>
      <c r="AF902" s="180"/>
      <c r="AG902" s="180"/>
      <c r="AH902" s="180"/>
      <c r="AI902" s="180"/>
      <c r="AJ902" s="180"/>
      <c r="AK902" s="180"/>
      <c r="AL902" s="180"/>
      <c r="AM902" s="180"/>
      <c r="AN902" s="180"/>
      <c r="AO902" s="180"/>
      <c r="AP902" s="180"/>
      <c r="AQ902" s="180"/>
      <c r="AR902" s="180"/>
      <c r="AS902" s="180"/>
      <c r="AT902" s="180"/>
      <c r="AU902" s="180"/>
      <c r="AV902" s="180"/>
      <c r="AW902" s="180"/>
      <c r="AX902" s="180"/>
      <c r="AY902" s="180"/>
      <c r="AZ902" s="180"/>
      <c r="BA902" s="180"/>
      <c r="BB902" s="180"/>
      <c r="BC902" s="180"/>
      <c r="BD902" s="180"/>
      <c r="BE902" s="180"/>
      <c r="BF902" s="180"/>
      <c r="BG902" s="180"/>
      <c r="BH902" s="180"/>
      <c r="BI902" s="180"/>
      <c r="BJ902" s="180"/>
      <c r="BK902" s="180"/>
      <c r="BL902" s="180"/>
      <c r="BM902" s="180"/>
      <c r="BN902" s="180"/>
      <c r="BO902" s="180"/>
      <c r="BP902" s="180"/>
      <c r="BQ902" s="180"/>
      <c r="BR902" s="180"/>
      <c r="BS902" s="180"/>
      <c r="BT902" s="180"/>
      <c r="BU902" s="180"/>
      <c r="BV902" s="180"/>
      <c r="BW902" s="180"/>
      <c r="BX902" s="180"/>
      <c r="BY902" s="180"/>
      <c r="BZ902" s="180"/>
      <c r="CA902" s="180"/>
      <c r="CB902" s="180"/>
      <c r="CC902" s="180"/>
      <c r="CD902" s="180"/>
      <c r="CE902" s="180"/>
      <c r="CF902" s="180"/>
      <c r="CG902" s="180"/>
      <c r="CH902" s="180"/>
      <c r="CI902" s="180"/>
      <c r="CJ902" s="180"/>
      <c r="CK902" s="180"/>
      <c r="CL902" s="180"/>
      <c r="CM902" s="180"/>
      <c r="CN902" s="180"/>
      <c r="CO902" s="180"/>
      <c r="CP902" s="180"/>
      <c r="CQ902" s="180"/>
      <c r="CR902" s="186"/>
      <c r="CS902" s="186"/>
    </row>
    <row r="903">
      <c r="A903" s="186"/>
      <c r="B903" s="186"/>
      <c r="C903" s="347"/>
      <c r="D903" s="180"/>
      <c r="E903" s="186"/>
      <c r="F903" s="180"/>
      <c r="G903" s="180"/>
      <c r="H903" s="180"/>
      <c r="I903" s="180"/>
      <c r="J903" s="180"/>
      <c r="K903" s="180"/>
      <c r="L903" s="180"/>
      <c r="M903" s="180"/>
      <c r="N903" s="180"/>
      <c r="O903" s="180"/>
      <c r="P903" s="180"/>
      <c r="Q903" s="180"/>
      <c r="R903" s="180"/>
      <c r="S903" s="180"/>
      <c r="T903" s="180"/>
      <c r="U903" s="180"/>
      <c r="V903" s="180"/>
      <c r="W903" s="180"/>
      <c r="X903" s="180"/>
      <c r="Y903" s="180"/>
      <c r="Z903" s="180"/>
      <c r="AA903" s="180"/>
      <c r="AB903" s="180"/>
      <c r="AC903" s="180"/>
      <c r="AD903" s="180"/>
      <c r="AE903" s="180"/>
      <c r="AF903" s="180"/>
      <c r="AG903" s="180"/>
      <c r="AH903" s="180"/>
      <c r="AI903" s="180"/>
      <c r="AJ903" s="180"/>
      <c r="AK903" s="180"/>
      <c r="AL903" s="180"/>
      <c r="AM903" s="180"/>
      <c r="AN903" s="180"/>
      <c r="AO903" s="180"/>
      <c r="AP903" s="180"/>
      <c r="AQ903" s="180"/>
      <c r="AR903" s="180"/>
      <c r="AS903" s="180"/>
      <c r="AT903" s="180"/>
      <c r="AU903" s="180"/>
      <c r="AV903" s="180"/>
      <c r="AW903" s="180"/>
      <c r="AX903" s="180"/>
      <c r="AY903" s="180"/>
      <c r="AZ903" s="180"/>
      <c r="BA903" s="180"/>
      <c r="BB903" s="180"/>
      <c r="BC903" s="180"/>
      <c r="BD903" s="180"/>
      <c r="BE903" s="180"/>
      <c r="BF903" s="180"/>
      <c r="BG903" s="180"/>
      <c r="BH903" s="180"/>
      <c r="BI903" s="180"/>
      <c r="BJ903" s="180"/>
      <c r="BK903" s="180"/>
      <c r="BL903" s="180"/>
      <c r="BM903" s="180"/>
      <c r="BN903" s="180"/>
      <c r="BO903" s="180"/>
      <c r="BP903" s="180"/>
      <c r="BQ903" s="180"/>
      <c r="BR903" s="180"/>
      <c r="BS903" s="180"/>
      <c r="BT903" s="180"/>
      <c r="BU903" s="180"/>
      <c r="BV903" s="180"/>
      <c r="BW903" s="180"/>
      <c r="BX903" s="180"/>
      <c r="BY903" s="180"/>
      <c r="BZ903" s="180"/>
      <c r="CA903" s="180"/>
      <c r="CB903" s="180"/>
      <c r="CC903" s="180"/>
      <c r="CD903" s="180"/>
      <c r="CE903" s="180"/>
      <c r="CF903" s="180"/>
      <c r="CG903" s="180"/>
      <c r="CH903" s="180"/>
      <c r="CI903" s="180"/>
      <c r="CJ903" s="180"/>
      <c r="CK903" s="180"/>
      <c r="CL903" s="180"/>
      <c r="CM903" s="180"/>
      <c r="CN903" s="180"/>
      <c r="CO903" s="180"/>
      <c r="CP903" s="180"/>
      <c r="CQ903" s="180"/>
      <c r="CR903" s="186"/>
      <c r="CS903" s="186"/>
    </row>
    <row r="904">
      <c r="A904" s="186"/>
      <c r="B904" s="186"/>
      <c r="C904" s="347"/>
      <c r="D904" s="180"/>
      <c r="E904" s="186"/>
      <c r="F904" s="180"/>
      <c r="G904" s="180"/>
      <c r="H904" s="180"/>
      <c r="I904" s="180"/>
      <c r="J904" s="180"/>
      <c r="K904" s="180"/>
      <c r="L904" s="180"/>
      <c r="M904" s="180"/>
      <c r="N904" s="180"/>
      <c r="O904" s="180"/>
      <c r="P904" s="180"/>
      <c r="Q904" s="180"/>
      <c r="R904" s="180"/>
      <c r="S904" s="180"/>
      <c r="T904" s="180"/>
      <c r="U904" s="180"/>
      <c r="V904" s="180"/>
      <c r="W904" s="180"/>
      <c r="X904" s="180"/>
      <c r="Y904" s="180"/>
      <c r="Z904" s="180"/>
      <c r="AA904" s="180"/>
      <c r="AB904" s="180"/>
      <c r="AC904" s="180"/>
      <c r="AD904" s="180"/>
      <c r="AE904" s="180"/>
      <c r="AF904" s="180"/>
      <c r="AG904" s="180"/>
      <c r="AH904" s="180"/>
      <c r="AI904" s="180"/>
      <c r="AJ904" s="180"/>
      <c r="AK904" s="180"/>
      <c r="AL904" s="180"/>
      <c r="AM904" s="180"/>
      <c r="AN904" s="180"/>
      <c r="AO904" s="180"/>
      <c r="AP904" s="180"/>
      <c r="AQ904" s="180"/>
      <c r="AR904" s="180"/>
      <c r="AS904" s="180"/>
      <c r="AT904" s="180"/>
      <c r="AU904" s="180"/>
      <c r="AV904" s="180"/>
      <c r="AW904" s="180"/>
      <c r="AX904" s="180"/>
      <c r="AY904" s="180"/>
      <c r="AZ904" s="180"/>
      <c r="BA904" s="180"/>
      <c r="BB904" s="180"/>
      <c r="BC904" s="180"/>
      <c r="BD904" s="180"/>
      <c r="BE904" s="180"/>
      <c r="BF904" s="180"/>
      <c r="BG904" s="180"/>
      <c r="BH904" s="180"/>
      <c r="BI904" s="180"/>
      <c r="BJ904" s="180"/>
      <c r="BK904" s="180"/>
      <c r="BL904" s="180"/>
      <c r="BM904" s="180"/>
      <c r="BN904" s="180"/>
      <c r="BO904" s="180"/>
      <c r="BP904" s="180"/>
      <c r="BQ904" s="180"/>
      <c r="BR904" s="180"/>
      <c r="BS904" s="180"/>
      <c r="BT904" s="180"/>
      <c r="BU904" s="180"/>
      <c r="BV904" s="180"/>
      <c r="BW904" s="180"/>
      <c r="BX904" s="180"/>
      <c r="BY904" s="180"/>
      <c r="BZ904" s="180"/>
      <c r="CA904" s="180"/>
      <c r="CB904" s="180"/>
      <c r="CC904" s="180"/>
      <c r="CD904" s="180"/>
      <c r="CE904" s="180"/>
      <c r="CF904" s="180"/>
      <c r="CG904" s="180"/>
      <c r="CH904" s="180"/>
      <c r="CI904" s="180"/>
      <c r="CJ904" s="180"/>
      <c r="CK904" s="180"/>
      <c r="CL904" s="180"/>
      <c r="CM904" s="180"/>
      <c r="CN904" s="180"/>
      <c r="CO904" s="180"/>
      <c r="CP904" s="180"/>
      <c r="CQ904" s="180"/>
      <c r="CR904" s="186"/>
      <c r="CS904" s="186"/>
    </row>
    <row r="905">
      <c r="A905" s="186"/>
      <c r="B905" s="186"/>
      <c r="C905" s="347"/>
      <c r="D905" s="180"/>
      <c r="E905" s="186"/>
      <c r="F905" s="180"/>
      <c r="G905" s="180"/>
      <c r="H905" s="180"/>
      <c r="I905" s="180"/>
      <c r="J905" s="180"/>
      <c r="K905" s="180"/>
      <c r="L905" s="180"/>
      <c r="M905" s="180"/>
      <c r="N905" s="180"/>
      <c r="O905" s="180"/>
      <c r="P905" s="180"/>
      <c r="Q905" s="180"/>
      <c r="R905" s="180"/>
      <c r="S905" s="180"/>
      <c r="T905" s="180"/>
      <c r="U905" s="180"/>
      <c r="V905" s="180"/>
      <c r="W905" s="180"/>
      <c r="X905" s="180"/>
      <c r="Y905" s="180"/>
      <c r="Z905" s="180"/>
      <c r="AA905" s="180"/>
      <c r="AB905" s="180"/>
      <c r="AC905" s="180"/>
      <c r="AD905" s="180"/>
      <c r="AE905" s="180"/>
      <c r="AF905" s="180"/>
      <c r="AG905" s="180"/>
      <c r="AH905" s="180"/>
      <c r="AI905" s="180"/>
      <c r="AJ905" s="180"/>
      <c r="AK905" s="180"/>
      <c r="AL905" s="180"/>
      <c r="AM905" s="180"/>
      <c r="AN905" s="180"/>
      <c r="AO905" s="180"/>
      <c r="AP905" s="180"/>
      <c r="AQ905" s="180"/>
      <c r="AR905" s="180"/>
      <c r="AS905" s="180"/>
      <c r="AT905" s="180"/>
      <c r="AU905" s="180"/>
      <c r="AV905" s="180"/>
      <c r="AW905" s="180"/>
      <c r="AX905" s="180"/>
      <c r="AY905" s="180"/>
      <c r="AZ905" s="180"/>
      <c r="BA905" s="180"/>
      <c r="BB905" s="180"/>
      <c r="BC905" s="180"/>
      <c r="BD905" s="180"/>
      <c r="BE905" s="180"/>
      <c r="BF905" s="180"/>
      <c r="BG905" s="180"/>
      <c r="BH905" s="180"/>
      <c r="BI905" s="180"/>
      <c r="BJ905" s="180"/>
      <c r="BK905" s="180"/>
      <c r="BL905" s="180"/>
      <c r="BM905" s="180"/>
      <c r="BN905" s="180"/>
      <c r="BO905" s="180"/>
      <c r="BP905" s="180"/>
      <c r="BQ905" s="180"/>
      <c r="BR905" s="180"/>
      <c r="BS905" s="180"/>
      <c r="BT905" s="180"/>
      <c r="BU905" s="180"/>
      <c r="BV905" s="180"/>
      <c r="BW905" s="180"/>
      <c r="BX905" s="180"/>
      <c r="BY905" s="180"/>
      <c r="BZ905" s="180"/>
      <c r="CA905" s="180"/>
      <c r="CB905" s="180"/>
      <c r="CC905" s="180"/>
      <c r="CD905" s="180"/>
      <c r="CE905" s="180"/>
      <c r="CF905" s="180"/>
      <c r="CG905" s="180"/>
      <c r="CH905" s="180"/>
      <c r="CI905" s="180"/>
      <c r="CJ905" s="180"/>
      <c r="CK905" s="180"/>
      <c r="CL905" s="180"/>
      <c r="CM905" s="180"/>
      <c r="CN905" s="180"/>
      <c r="CO905" s="180"/>
      <c r="CP905" s="180"/>
      <c r="CQ905" s="180"/>
      <c r="CR905" s="186"/>
      <c r="CS905" s="186"/>
    </row>
    <row r="906">
      <c r="A906" s="186"/>
      <c r="B906" s="186"/>
      <c r="C906" s="347"/>
      <c r="D906" s="180"/>
      <c r="E906" s="186"/>
      <c r="F906" s="180"/>
      <c r="G906" s="180"/>
      <c r="H906" s="180"/>
      <c r="I906" s="180"/>
      <c r="J906" s="180"/>
      <c r="K906" s="180"/>
      <c r="L906" s="180"/>
      <c r="M906" s="180"/>
      <c r="N906" s="180"/>
      <c r="O906" s="180"/>
      <c r="P906" s="180"/>
      <c r="Q906" s="180"/>
      <c r="R906" s="180"/>
      <c r="S906" s="180"/>
      <c r="T906" s="180"/>
      <c r="U906" s="180"/>
      <c r="V906" s="180"/>
      <c r="W906" s="180"/>
      <c r="X906" s="180"/>
      <c r="Y906" s="180"/>
      <c r="Z906" s="180"/>
      <c r="AA906" s="180"/>
      <c r="AB906" s="180"/>
      <c r="AC906" s="180"/>
      <c r="AD906" s="180"/>
      <c r="AE906" s="180"/>
      <c r="AF906" s="180"/>
      <c r="AG906" s="180"/>
      <c r="AH906" s="180"/>
      <c r="AI906" s="180"/>
      <c r="AJ906" s="180"/>
      <c r="AK906" s="180"/>
      <c r="AL906" s="180"/>
      <c r="AM906" s="180"/>
      <c r="AN906" s="180"/>
      <c r="AO906" s="180"/>
      <c r="AP906" s="180"/>
      <c r="AQ906" s="180"/>
      <c r="AR906" s="180"/>
      <c r="AS906" s="180"/>
      <c r="AT906" s="180"/>
      <c r="AU906" s="180"/>
      <c r="AV906" s="180"/>
      <c r="AW906" s="180"/>
      <c r="AX906" s="180"/>
      <c r="AY906" s="180"/>
      <c r="AZ906" s="180"/>
      <c r="BA906" s="180"/>
      <c r="BB906" s="180"/>
      <c r="BC906" s="180"/>
      <c r="BD906" s="180"/>
      <c r="BE906" s="180"/>
      <c r="BF906" s="180"/>
      <c r="BG906" s="180"/>
      <c r="BH906" s="180"/>
      <c r="BI906" s="180"/>
      <c r="BJ906" s="180"/>
      <c r="BK906" s="180"/>
      <c r="BL906" s="180"/>
      <c r="BM906" s="180"/>
      <c r="BN906" s="180"/>
      <c r="BO906" s="180"/>
      <c r="BP906" s="180"/>
      <c r="BQ906" s="180"/>
      <c r="BR906" s="180"/>
      <c r="BS906" s="180"/>
      <c r="BT906" s="180"/>
      <c r="BU906" s="180"/>
      <c r="BV906" s="180"/>
      <c r="BW906" s="180"/>
      <c r="BX906" s="180"/>
      <c r="BY906" s="180"/>
      <c r="BZ906" s="180"/>
      <c r="CA906" s="180"/>
      <c r="CB906" s="180"/>
      <c r="CC906" s="180"/>
      <c r="CD906" s="180"/>
      <c r="CE906" s="180"/>
      <c r="CF906" s="180"/>
      <c r="CG906" s="180"/>
      <c r="CH906" s="180"/>
      <c r="CI906" s="180"/>
      <c r="CJ906" s="180"/>
      <c r="CK906" s="180"/>
      <c r="CL906" s="180"/>
      <c r="CM906" s="180"/>
      <c r="CN906" s="180"/>
      <c r="CO906" s="180"/>
      <c r="CP906" s="180"/>
      <c r="CQ906" s="180"/>
      <c r="CR906" s="186"/>
      <c r="CS906" s="186"/>
    </row>
    <row r="907">
      <c r="A907" s="186"/>
      <c r="B907" s="186"/>
      <c r="C907" s="347"/>
      <c r="D907" s="180"/>
      <c r="E907" s="186"/>
      <c r="F907" s="180"/>
      <c r="G907" s="180"/>
      <c r="H907" s="180"/>
      <c r="I907" s="180"/>
      <c r="J907" s="180"/>
      <c r="K907" s="180"/>
      <c r="L907" s="180"/>
      <c r="M907" s="180"/>
      <c r="N907" s="180"/>
      <c r="O907" s="180"/>
      <c r="P907" s="180"/>
      <c r="Q907" s="180"/>
      <c r="R907" s="180"/>
      <c r="S907" s="180"/>
      <c r="T907" s="180"/>
      <c r="U907" s="180"/>
      <c r="V907" s="180"/>
      <c r="W907" s="180"/>
      <c r="X907" s="180"/>
      <c r="Y907" s="180"/>
      <c r="Z907" s="180"/>
      <c r="AA907" s="180"/>
      <c r="AB907" s="180"/>
      <c r="AC907" s="180"/>
      <c r="AD907" s="180"/>
      <c r="AE907" s="180"/>
      <c r="AF907" s="180"/>
      <c r="AG907" s="180"/>
      <c r="AH907" s="180"/>
      <c r="AI907" s="180"/>
      <c r="AJ907" s="180"/>
      <c r="AK907" s="180"/>
      <c r="AL907" s="180"/>
      <c r="AM907" s="180"/>
      <c r="AN907" s="180"/>
      <c r="AO907" s="180"/>
      <c r="AP907" s="180"/>
      <c r="AQ907" s="180"/>
      <c r="AR907" s="180"/>
      <c r="AS907" s="180"/>
      <c r="AT907" s="180"/>
      <c r="AU907" s="180"/>
      <c r="AV907" s="180"/>
      <c r="AW907" s="180"/>
      <c r="AX907" s="180"/>
      <c r="AY907" s="180"/>
      <c r="AZ907" s="180"/>
      <c r="BA907" s="180"/>
      <c r="BB907" s="180"/>
      <c r="BC907" s="180"/>
      <c r="BD907" s="180"/>
      <c r="BE907" s="180"/>
      <c r="BF907" s="180"/>
      <c r="BG907" s="180"/>
      <c r="BH907" s="180"/>
      <c r="BI907" s="180"/>
      <c r="BJ907" s="180"/>
      <c r="BK907" s="180"/>
      <c r="BL907" s="180"/>
      <c r="BM907" s="180"/>
      <c r="BN907" s="180"/>
      <c r="BO907" s="180"/>
      <c r="BP907" s="180"/>
      <c r="BQ907" s="180"/>
      <c r="BR907" s="180"/>
      <c r="BS907" s="180"/>
      <c r="BT907" s="180"/>
      <c r="BU907" s="180"/>
      <c r="BV907" s="180"/>
      <c r="BW907" s="180"/>
      <c r="BX907" s="180"/>
      <c r="BY907" s="180"/>
      <c r="BZ907" s="180"/>
      <c r="CA907" s="180"/>
      <c r="CB907" s="180"/>
      <c r="CC907" s="180"/>
      <c r="CD907" s="180"/>
      <c r="CE907" s="180"/>
      <c r="CF907" s="180"/>
      <c r="CG907" s="180"/>
      <c r="CH907" s="180"/>
      <c r="CI907" s="180"/>
      <c r="CJ907" s="180"/>
      <c r="CK907" s="180"/>
      <c r="CL907" s="180"/>
      <c r="CM907" s="180"/>
      <c r="CN907" s="180"/>
      <c r="CO907" s="180"/>
      <c r="CP907" s="180"/>
      <c r="CQ907" s="180"/>
      <c r="CR907" s="186"/>
      <c r="CS907" s="186"/>
    </row>
    <row r="908">
      <c r="A908" s="186"/>
      <c r="B908" s="186"/>
      <c r="C908" s="347"/>
      <c r="D908" s="180"/>
      <c r="E908" s="186"/>
      <c r="F908" s="180"/>
      <c r="G908" s="180"/>
      <c r="H908" s="180"/>
      <c r="I908" s="180"/>
      <c r="J908" s="180"/>
      <c r="K908" s="180"/>
      <c r="L908" s="180"/>
      <c r="M908" s="180"/>
      <c r="N908" s="180"/>
      <c r="O908" s="180"/>
      <c r="P908" s="180"/>
      <c r="Q908" s="180"/>
      <c r="R908" s="180"/>
      <c r="S908" s="180"/>
      <c r="T908" s="180"/>
      <c r="U908" s="180"/>
      <c r="V908" s="180"/>
      <c r="W908" s="180"/>
      <c r="X908" s="180"/>
      <c r="Y908" s="180"/>
      <c r="Z908" s="180"/>
      <c r="AA908" s="180"/>
      <c r="AB908" s="180"/>
      <c r="AC908" s="180"/>
      <c r="AD908" s="180"/>
      <c r="AE908" s="180"/>
      <c r="AF908" s="180"/>
      <c r="AG908" s="180"/>
      <c r="AH908" s="180"/>
      <c r="AI908" s="180"/>
      <c r="AJ908" s="180"/>
      <c r="AK908" s="180"/>
      <c r="AL908" s="180"/>
      <c r="AM908" s="180"/>
      <c r="AN908" s="180"/>
      <c r="AO908" s="180"/>
      <c r="AP908" s="180"/>
      <c r="AQ908" s="180"/>
      <c r="AR908" s="180"/>
      <c r="AS908" s="180"/>
      <c r="AT908" s="180"/>
      <c r="AU908" s="180"/>
      <c r="AV908" s="180"/>
      <c r="AW908" s="180"/>
      <c r="AX908" s="180"/>
      <c r="AY908" s="180"/>
      <c r="AZ908" s="180"/>
      <c r="BA908" s="180"/>
      <c r="BB908" s="180"/>
      <c r="BC908" s="180"/>
      <c r="BD908" s="180"/>
      <c r="BE908" s="180"/>
      <c r="BF908" s="180"/>
      <c r="BG908" s="180"/>
      <c r="BH908" s="180"/>
      <c r="BI908" s="180"/>
      <c r="BJ908" s="180"/>
      <c r="BK908" s="180"/>
      <c r="BL908" s="180"/>
      <c r="BM908" s="180"/>
      <c r="BN908" s="180"/>
      <c r="BO908" s="180"/>
      <c r="BP908" s="180"/>
      <c r="BQ908" s="180"/>
      <c r="BR908" s="180"/>
      <c r="BS908" s="180"/>
      <c r="BT908" s="180"/>
      <c r="BU908" s="180"/>
      <c r="BV908" s="180"/>
      <c r="BW908" s="180"/>
      <c r="BX908" s="180"/>
      <c r="BY908" s="180"/>
      <c r="BZ908" s="180"/>
      <c r="CA908" s="180"/>
      <c r="CB908" s="180"/>
      <c r="CC908" s="180"/>
      <c r="CD908" s="180"/>
      <c r="CE908" s="180"/>
      <c r="CF908" s="180"/>
      <c r="CG908" s="180"/>
      <c r="CH908" s="180"/>
      <c r="CI908" s="180"/>
      <c r="CJ908" s="180"/>
      <c r="CK908" s="180"/>
      <c r="CL908" s="180"/>
      <c r="CM908" s="180"/>
      <c r="CN908" s="180"/>
      <c r="CO908" s="180"/>
      <c r="CP908" s="180"/>
      <c r="CQ908" s="180"/>
      <c r="CR908" s="186"/>
      <c r="CS908" s="186"/>
    </row>
    <row r="909">
      <c r="A909" s="186"/>
      <c r="B909" s="186"/>
      <c r="C909" s="347"/>
      <c r="D909" s="180"/>
      <c r="E909" s="186"/>
      <c r="F909" s="180"/>
      <c r="G909" s="180"/>
      <c r="H909" s="180"/>
      <c r="I909" s="180"/>
      <c r="J909" s="180"/>
      <c r="K909" s="180"/>
      <c r="L909" s="180"/>
      <c r="M909" s="180"/>
      <c r="N909" s="180"/>
      <c r="O909" s="180"/>
      <c r="P909" s="180"/>
      <c r="Q909" s="180"/>
      <c r="R909" s="180"/>
      <c r="S909" s="180"/>
      <c r="T909" s="180"/>
      <c r="U909" s="180"/>
      <c r="V909" s="180"/>
      <c r="W909" s="180"/>
      <c r="X909" s="180"/>
      <c r="Y909" s="180"/>
      <c r="Z909" s="180"/>
      <c r="AA909" s="180"/>
      <c r="AB909" s="180"/>
      <c r="AC909" s="180"/>
      <c r="AD909" s="180"/>
      <c r="AE909" s="180"/>
      <c r="AF909" s="180"/>
      <c r="AG909" s="180"/>
      <c r="AH909" s="180"/>
      <c r="AI909" s="180"/>
      <c r="AJ909" s="180"/>
      <c r="AK909" s="180"/>
      <c r="AL909" s="180"/>
      <c r="AM909" s="180"/>
      <c r="AN909" s="180"/>
      <c r="AO909" s="180"/>
      <c r="AP909" s="180"/>
      <c r="AQ909" s="180"/>
      <c r="AR909" s="180"/>
      <c r="AS909" s="180"/>
      <c r="AT909" s="180"/>
      <c r="AU909" s="180"/>
      <c r="AV909" s="180"/>
      <c r="AW909" s="180"/>
      <c r="AX909" s="180"/>
      <c r="AY909" s="180"/>
      <c r="AZ909" s="180"/>
      <c r="BA909" s="180"/>
      <c r="BB909" s="180"/>
      <c r="BC909" s="180"/>
      <c r="BD909" s="180"/>
      <c r="BE909" s="180"/>
      <c r="BF909" s="180"/>
      <c r="BG909" s="180"/>
      <c r="BH909" s="180"/>
      <c r="BI909" s="180"/>
      <c r="BJ909" s="180"/>
      <c r="BK909" s="180"/>
      <c r="BL909" s="180"/>
      <c r="BM909" s="180"/>
      <c r="BN909" s="180"/>
      <c r="BO909" s="180"/>
      <c r="BP909" s="180"/>
      <c r="BQ909" s="180"/>
      <c r="BR909" s="180"/>
      <c r="BS909" s="180"/>
      <c r="BT909" s="180"/>
      <c r="BU909" s="180"/>
      <c r="BV909" s="180"/>
      <c r="BW909" s="180"/>
      <c r="BX909" s="180"/>
      <c r="BY909" s="180"/>
      <c r="BZ909" s="180"/>
      <c r="CA909" s="180"/>
      <c r="CB909" s="180"/>
      <c r="CC909" s="180"/>
      <c r="CD909" s="180"/>
      <c r="CE909" s="180"/>
      <c r="CF909" s="180"/>
      <c r="CG909" s="180"/>
      <c r="CH909" s="180"/>
      <c r="CI909" s="180"/>
      <c r="CJ909" s="180"/>
      <c r="CK909" s="180"/>
      <c r="CL909" s="180"/>
      <c r="CM909" s="180"/>
      <c r="CN909" s="180"/>
      <c r="CO909" s="180"/>
      <c r="CP909" s="180"/>
      <c r="CQ909" s="180"/>
      <c r="CR909" s="186"/>
      <c r="CS909" s="186"/>
    </row>
    <row r="910">
      <c r="A910" s="186"/>
      <c r="B910" s="186"/>
      <c r="C910" s="347"/>
      <c r="D910" s="180"/>
      <c r="E910" s="186"/>
      <c r="F910" s="180"/>
      <c r="G910" s="180"/>
      <c r="H910" s="180"/>
      <c r="I910" s="180"/>
      <c r="J910" s="180"/>
      <c r="K910" s="180"/>
      <c r="L910" s="180"/>
      <c r="M910" s="180"/>
      <c r="N910" s="180"/>
      <c r="O910" s="180"/>
      <c r="P910" s="180"/>
      <c r="Q910" s="180"/>
      <c r="R910" s="180"/>
      <c r="S910" s="180"/>
      <c r="T910" s="180"/>
      <c r="U910" s="180"/>
      <c r="V910" s="180"/>
      <c r="W910" s="180"/>
      <c r="X910" s="180"/>
      <c r="Y910" s="180"/>
      <c r="Z910" s="180"/>
      <c r="AA910" s="180"/>
      <c r="AB910" s="180"/>
      <c r="AC910" s="180"/>
      <c r="AD910" s="180"/>
      <c r="AE910" s="180"/>
      <c r="AF910" s="180"/>
      <c r="AG910" s="180"/>
      <c r="AH910" s="180"/>
      <c r="AI910" s="180"/>
      <c r="AJ910" s="180"/>
      <c r="AK910" s="180"/>
      <c r="AL910" s="180"/>
      <c r="AM910" s="180"/>
      <c r="AN910" s="180"/>
      <c r="AO910" s="180"/>
      <c r="AP910" s="180"/>
      <c r="AQ910" s="180"/>
      <c r="AR910" s="180"/>
      <c r="AS910" s="180"/>
      <c r="AT910" s="180"/>
      <c r="AU910" s="180"/>
      <c r="AV910" s="180"/>
      <c r="AW910" s="180"/>
      <c r="AX910" s="180"/>
      <c r="AY910" s="180"/>
      <c r="AZ910" s="180"/>
      <c r="BA910" s="180"/>
      <c r="BB910" s="180"/>
      <c r="BC910" s="180"/>
      <c r="BD910" s="180"/>
      <c r="BE910" s="180"/>
      <c r="BF910" s="180"/>
      <c r="BG910" s="180"/>
      <c r="BH910" s="180"/>
      <c r="BI910" s="180"/>
      <c r="BJ910" s="180"/>
      <c r="BK910" s="180"/>
      <c r="BL910" s="180"/>
      <c r="BM910" s="180"/>
      <c r="BN910" s="180"/>
      <c r="BO910" s="180"/>
      <c r="BP910" s="180"/>
      <c r="BQ910" s="180"/>
      <c r="BR910" s="180"/>
      <c r="BS910" s="180"/>
      <c r="BT910" s="180"/>
      <c r="BU910" s="180"/>
      <c r="BV910" s="180"/>
      <c r="BW910" s="180"/>
      <c r="BX910" s="180"/>
      <c r="BY910" s="180"/>
      <c r="BZ910" s="180"/>
      <c r="CA910" s="180"/>
      <c r="CB910" s="180"/>
      <c r="CC910" s="180"/>
      <c r="CD910" s="180"/>
      <c r="CE910" s="180"/>
      <c r="CF910" s="180"/>
      <c r="CG910" s="180"/>
      <c r="CH910" s="180"/>
      <c r="CI910" s="180"/>
      <c r="CJ910" s="180"/>
      <c r="CK910" s="180"/>
      <c r="CL910" s="180"/>
      <c r="CM910" s="180"/>
      <c r="CN910" s="180"/>
      <c r="CO910" s="180"/>
      <c r="CP910" s="180"/>
      <c r="CQ910" s="180"/>
      <c r="CR910" s="186"/>
      <c r="CS910" s="186"/>
    </row>
    <row r="911">
      <c r="A911" s="186"/>
      <c r="B911" s="186"/>
      <c r="C911" s="347"/>
      <c r="D911" s="180"/>
      <c r="E911" s="186"/>
      <c r="F911" s="180"/>
      <c r="G911" s="180"/>
      <c r="H911" s="180"/>
      <c r="I911" s="180"/>
      <c r="J911" s="180"/>
      <c r="K911" s="180"/>
      <c r="L911" s="180"/>
      <c r="M911" s="180"/>
      <c r="N911" s="180"/>
      <c r="O911" s="180"/>
      <c r="P911" s="180"/>
      <c r="Q911" s="180"/>
      <c r="R911" s="180"/>
      <c r="S911" s="180"/>
      <c r="T911" s="180"/>
      <c r="U911" s="180"/>
      <c r="V911" s="180"/>
      <c r="W911" s="180"/>
      <c r="X911" s="180"/>
      <c r="Y911" s="180"/>
      <c r="Z911" s="180"/>
      <c r="AA911" s="180"/>
      <c r="AB911" s="180"/>
      <c r="AC911" s="180"/>
      <c r="AD911" s="180"/>
      <c r="AE911" s="180"/>
      <c r="AF911" s="180"/>
      <c r="AG911" s="180"/>
      <c r="AH911" s="180"/>
      <c r="AI911" s="180"/>
      <c r="AJ911" s="180"/>
      <c r="AK911" s="180"/>
      <c r="AL911" s="180"/>
      <c r="AM911" s="180"/>
      <c r="AN911" s="180"/>
      <c r="AO911" s="180"/>
      <c r="AP911" s="180"/>
      <c r="AQ911" s="180"/>
      <c r="AR911" s="180"/>
      <c r="AS911" s="180"/>
      <c r="AT911" s="180"/>
      <c r="AU911" s="180"/>
      <c r="AV911" s="180"/>
      <c r="AW911" s="180"/>
      <c r="AX911" s="180"/>
      <c r="AY911" s="180"/>
      <c r="AZ911" s="180"/>
      <c r="BA911" s="180"/>
      <c r="BB911" s="180"/>
      <c r="BC911" s="180"/>
      <c r="BD911" s="180"/>
      <c r="BE911" s="180"/>
      <c r="BF911" s="180"/>
      <c r="BG911" s="180"/>
      <c r="BH911" s="180"/>
      <c r="BI911" s="180"/>
      <c r="BJ911" s="180"/>
      <c r="BK911" s="180"/>
      <c r="BL911" s="180"/>
      <c r="BM911" s="180"/>
      <c r="BN911" s="180"/>
      <c r="BO911" s="180"/>
      <c r="BP911" s="180"/>
      <c r="BQ911" s="180"/>
      <c r="BR911" s="180"/>
      <c r="BS911" s="180"/>
      <c r="BT911" s="180"/>
      <c r="BU911" s="180"/>
      <c r="BV911" s="180"/>
      <c r="BW911" s="180"/>
      <c r="BX911" s="180"/>
      <c r="BY911" s="180"/>
      <c r="BZ911" s="180"/>
      <c r="CA911" s="180"/>
      <c r="CB911" s="180"/>
      <c r="CC911" s="180"/>
      <c r="CD911" s="180"/>
      <c r="CE911" s="180"/>
      <c r="CF911" s="180"/>
      <c r="CG911" s="180"/>
      <c r="CH911" s="180"/>
      <c r="CI911" s="180"/>
      <c r="CJ911" s="180"/>
      <c r="CK911" s="180"/>
      <c r="CL911" s="180"/>
      <c r="CM911" s="180"/>
      <c r="CN911" s="180"/>
      <c r="CO911" s="180"/>
      <c r="CP911" s="180"/>
      <c r="CQ911" s="180"/>
      <c r="CR911" s="186"/>
      <c r="CS911" s="186"/>
    </row>
    <row r="912">
      <c r="A912" s="186"/>
      <c r="B912" s="186"/>
      <c r="C912" s="347"/>
      <c r="D912" s="180"/>
      <c r="E912" s="186"/>
      <c r="F912" s="180"/>
      <c r="G912" s="180"/>
      <c r="H912" s="180"/>
      <c r="I912" s="180"/>
      <c r="J912" s="180"/>
      <c r="K912" s="180"/>
      <c r="L912" s="180"/>
      <c r="M912" s="180"/>
      <c r="N912" s="180"/>
      <c r="O912" s="180"/>
      <c r="P912" s="180"/>
      <c r="Q912" s="180"/>
      <c r="R912" s="180"/>
      <c r="S912" s="180"/>
      <c r="T912" s="180"/>
      <c r="U912" s="180"/>
      <c r="V912" s="180"/>
      <c r="W912" s="180"/>
      <c r="X912" s="180"/>
      <c r="Y912" s="180"/>
      <c r="Z912" s="180"/>
      <c r="AA912" s="180"/>
      <c r="AB912" s="180"/>
      <c r="AC912" s="180"/>
      <c r="AD912" s="180"/>
      <c r="AE912" s="180"/>
      <c r="AF912" s="180"/>
      <c r="AG912" s="180"/>
      <c r="AH912" s="180"/>
      <c r="AI912" s="180"/>
      <c r="AJ912" s="180"/>
      <c r="AK912" s="180"/>
      <c r="AL912" s="180"/>
      <c r="AM912" s="180"/>
      <c r="AN912" s="180"/>
      <c r="AO912" s="180"/>
      <c r="AP912" s="180"/>
      <c r="AQ912" s="180"/>
      <c r="AR912" s="180"/>
      <c r="AS912" s="180"/>
      <c r="AT912" s="180"/>
      <c r="AU912" s="180"/>
      <c r="AV912" s="180"/>
      <c r="AW912" s="180"/>
      <c r="AX912" s="180"/>
      <c r="AY912" s="180"/>
      <c r="AZ912" s="180"/>
      <c r="BA912" s="180"/>
      <c r="BB912" s="180"/>
      <c r="BC912" s="180"/>
      <c r="BD912" s="180"/>
      <c r="BE912" s="180"/>
      <c r="BF912" s="180"/>
      <c r="BG912" s="180"/>
      <c r="BH912" s="180"/>
      <c r="BI912" s="180"/>
      <c r="BJ912" s="180"/>
      <c r="BK912" s="180"/>
      <c r="BL912" s="180"/>
      <c r="BM912" s="180"/>
      <c r="BN912" s="180"/>
      <c r="BO912" s="180"/>
      <c r="BP912" s="180"/>
      <c r="BQ912" s="180"/>
      <c r="BR912" s="180"/>
      <c r="BS912" s="180"/>
      <c r="BT912" s="180"/>
      <c r="BU912" s="180"/>
      <c r="BV912" s="180"/>
      <c r="BW912" s="180"/>
      <c r="BX912" s="180"/>
      <c r="BY912" s="180"/>
      <c r="BZ912" s="180"/>
      <c r="CA912" s="180"/>
      <c r="CB912" s="180"/>
      <c r="CC912" s="180"/>
      <c r="CD912" s="180"/>
      <c r="CE912" s="180"/>
      <c r="CF912" s="180"/>
      <c r="CG912" s="180"/>
      <c r="CH912" s="180"/>
      <c r="CI912" s="180"/>
      <c r="CJ912" s="180"/>
      <c r="CK912" s="180"/>
      <c r="CL912" s="180"/>
      <c r="CM912" s="180"/>
      <c r="CN912" s="180"/>
      <c r="CO912" s="180"/>
      <c r="CP912" s="180"/>
      <c r="CQ912" s="180"/>
      <c r="CR912" s="186"/>
      <c r="CS912" s="186"/>
    </row>
    <row r="913">
      <c r="A913" s="186"/>
      <c r="B913" s="186"/>
      <c r="C913" s="347"/>
      <c r="D913" s="180"/>
      <c r="E913" s="186"/>
      <c r="F913" s="180"/>
      <c r="G913" s="180"/>
      <c r="H913" s="180"/>
      <c r="I913" s="180"/>
      <c r="J913" s="180"/>
      <c r="K913" s="180"/>
      <c r="L913" s="180"/>
      <c r="M913" s="180"/>
      <c r="N913" s="180"/>
      <c r="O913" s="180"/>
      <c r="P913" s="180"/>
      <c r="Q913" s="180"/>
      <c r="R913" s="180"/>
      <c r="S913" s="180"/>
      <c r="T913" s="180"/>
      <c r="U913" s="180"/>
      <c r="V913" s="180"/>
      <c r="W913" s="180"/>
      <c r="X913" s="180"/>
      <c r="Y913" s="180"/>
      <c r="Z913" s="180"/>
      <c r="AA913" s="180"/>
      <c r="AB913" s="180"/>
      <c r="AC913" s="180"/>
      <c r="AD913" s="180"/>
      <c r="AE913" s="180"/>
      <c r="AF913" s="180"/>
      <c r="AG913" s="180"/>
      <c r="AH913" s="180"/>
      <c r="AI913" s="180"/>
      <c r="AJ913" s="180"/>
      <c r="AK913" s="180"/>
      <c r="AL913" s="180"/>
      <c r="AM913" s="180"/>
      <c r="AN913" s="180"/>
      <c r="AO913" s="180"/>
      <c r="AP913" s="180"/>
      <c r="AQ913" s="180"/>
      <c r="AR913" s="180"/>
      <c r="AS913" s="180"/>
      <c r="AT913" s="180"/>
      <c r="AU913" s="180"/>
      <c r="AV913" s="180"/>
      <c r="AW913" s="180"/>
      <c r="AX913" s="180"/>
      <c r="AY913" s="180"/>
      <c r="AZ913" s="180"/>
      <c r="BA913" s="180"/>
      <c r="BB913" s="180"/>
      <c r="BC913" s="180"/>
      <c r="BD913" s="180"/>
      <c r="BE913" s="180"/>
      <c r="BF913" s="180"/>
      <c r="BG913" s="180"/>
      <c r="BH913" s="180"/>
      <c r="BI913" s="180"/>
      <c r="BJ913" s="180"/>
      <c r="BK913" s="180"/>
      <c r="BL913" s="180"/>
      <c r="BM913" s="180"/>
      <c r="BN913" s="180"/>
      <c r="BO913" s="180"/>
      <c r="BP913" s="180"/>
      <c r="BQ913" s="180"/>
      <c r="BR913" s="180"/>
      <c r="BS913" s="180"/>
      <c r="BT913" s="180"/>
      <c r="BU913" s="180"/>
      <c r="BV913" s="180"/>
      <c r="BW913" s="180"/>
      <c r="BX913" s="180"/>
      <c r="BY913" s="180"/>
      <c r="BZ913" s="180"/>
      <c r="CA913" s="180"/>
      <c r="CB913" s="180"/>
      <c r="CC913" s="180"/>
      <c r="CD913" s="180"/>
      <c r="CE913" s="180"/>
      <c r="CF913" s="180"/>
      <c r="CG913" s="180"/>
      <c r="CH913" s="180"/>
      <c r="CI913" s="180"/>
      <c r="CJ913" s="180"/>
      <c r="CK913" s="180"/>
      <c r="CL913" s="180"/>
      <c r="CM913" s="180"/>
      <c r="CN913" s="180"/>
      <c r="CO913" s="180"/>
      <c r="CP913" s="180"/>
      <c r="CQ913" s="180"/>
      <c r="CR913" s="186"/>
      <c r="CS913" s="186"/>
    </row>
    <row r="914">
      <c r="A914" s="186"/>
      <c r="B914" s="186"/>
      <c r="C914" s="347"/>
      <c r="D914" s="180"/>
      <c r="E914" s="186"/>
      <c r="F914" s="180"/>
      <c r="G914" s="180"/>
      <c r="H914" s="180"/>
      <c r="I914" s="180"/>
      <c r="J914" s="180"/>
      <c r="K914" s="180"/>
      <c r="L914" s="180"/>
      <c r="M914" s="180"/>
      <c r="N914" s="180"/>
      <c r="O914" s="180"/>
      <c r="P914" s="180"/>
      <c r="Q914" s="180"/>
      <c r="R914" s="180"/>
      <c r="S914" s="180"/>
      <c r="T914" s="180"/>
      <c r="U914" s="180"/>
      <c r="V914" s="180"/>
      <c r="W914" s="180"/>
      <c r="X914" s="180"/>
      <c r="Y914" s="180"/>
      <c r="Z914" s="180"/>
      <c r="AA914" s="180"/>
      <c r="AB914" s="180"/>
      <c r="AC914" s="180"/>
      <c r="AD914" s="180"/>
      <c r="AE914" s="180"/>
      <c r="AF914" s="180"/>
      <c r="AG914" s="180"/>
      <c r="AH914" s="180"/>
      <c r="AI914" s="180"/>
      <c r="AJ914" s="180"/>
      <c r="AK914" s="180"/>
      <c r="AL914" s="180"/>
      <c r="AM914" s="180"/>
      <c r="AN914" s="180"/>
      <c r="AO914" s="180"/>
      <c r="AP914" s="180"/>
      <c r="AQ914" s="180"/>
      <c r="AR914" s="180"/>
      <c r="AS914" s="180"/>
      <c r="AT914" s="180"/>
      <c r="AU914" s="180"/>
      <c r="AV914" s="180"/>
      <c r="AW914" s="180"/>
      <c r="AX914" s="180"/>
      <c r="AY914" s="180"/>
      <c r="AZ914" s="180"/>
      <c r="BA914" s="180"/>
      <c r="BB914" s="180"/>
      <c r="BC914" s="180"/>
      <c r="BD914" s="180"/>
      <c r="BE914" s="180"/>
      <c r="BF914" s="180"/>
      <c r="BG914" s="180"/>
      <c r="BH914" s="180"/>
      <c r="BI914" s="180"/>
      <c r="BJ914" s="180"/>
      <c r="BK914" s="180"/>
      <c r="BL914" s="180"/>
      <c r="BM914" s="180"/>
      <c r="BN914" s="180"/>
      <c r="BO914" s="180"/>
      <c r="BP914" s="180"/>
      <c r="BQ914" s="180"/>
      <c r="BR914" s="180"/>
      <c r="BS914" s="180"/>
      <c r="BT914" s="180"/>
      <c r="BU914" s="180"/>
      <c r="BV914" s="180"/>
      <c r="BW914" s="180"/>
      <c r="BX914" s="180"/>
      <c r="BY914" s="180"/>
      <c r="BZ914" s="180"/>
      <c r="CA914" s="180"/>
      <c r="CB914" s="180"/>
      <c r="CC914" s="180"/>
      <c r="CD914" s="180"/>
      <c r="CE914" s="180"/>
      <c r="CF914" s="180"/>
      <c r="CG914" s="180"/>
      <c r="CH914" s="180"/>
      <c r="CI914" s="180"/>
      <c r="CJ914" s="180"/>
      <c r="CK914" s="180"/>
      <c r="CL914" s="180"/>
      <c r="CM914" s="180"/>
      <c r="CN914" s="180"/>
      <c r="CO914" s="180"/>
      <c r="CP914" s="180"/>
      <c r="CQ914" s="180"/>
      <c r="CR914" s="186"/>
      <c r="CS914" s="186"/>
    </row>
    <row r="915">
      <c r="A915" s="186"/>
      <c r="B915" s="186"/>
      <c r="C915" s="347"/>
      <c r="D915" s="180"/>
      <c r="E915" s="186"/>
      <c r="F915" s="180"/>
      <c r="G915" s="180"/>
      <c r="H915" s="180"/>
      <c r="I915" s="180"/>
      <c r="J915" s="180"/>
      <c r="K915" s="180"/>
      <c r="L915" s="180"/>
      <c r="M915" s="180"/>
      <c r="N915" s="180"/>
      <c r="O915" s="180"/>
      <c r="P915" s="180"/>
      <c r="Q915" s="180"/>
      <c r="R915" s="180"/>
      <c r="S915" s="180"/>
      <c r="T915" s="180"/>
      <c r="U915" s="180"/>
      <c r="V915" s="180"/>
      <c r="W915" s="180"/>
      <c r="X915" s="180"/>
      <c r="Y915" s="180"/>
      <c r="Z915" s="180"/>
      <c r="AA915" s="180"/>
      <c r="AB915" s="180"/>
      <c r="AC915" s="180"/>
      <c r="AD915" s="180"/>
      <c r="AE915" s="180"/>
      <c r="AF915" s="180"/>
      <c r="AG915" s="180"/>
      <c r="AH915" s="180"/>
      <c r="AI915" s="180"/>
      <c r="AJ915" s="180"/>
      <c r="AK915" s="180"/>
      <c r="AL915" s="180"/>
      <c r="AM915" s="180"/>
      <c r="AN915" s="180"/>
      <c r="AO915" s="180"/>
      <c r="AP915" s="180"/>
      <c r="AQ915" s="180"/>
      <c r="AR915" s="180"/>
      <c r="AS915" s="180"/>
      <c r="AT915" s="180"/>
      <c r="AU915" s="180"/>
      <c r="AV915" s="180"/>
      <c r="AW915" s="180"/>
      <c r="AX915" s="180"/>
      <c r="AY915" s="180"/>
      <c r="AZ915" s="180"/>
      <c r="BA915" s="180"/>
      <c r="BB915" s="180"/>
      <c r="BC915" s="180"/>
      <c r="BD915" s="180"/>
      <c r="BE915" s="180"/>
      <c r="BF915" s="180"/>
      <c r="BG915" s="180"/>
      <c r="BH915" s="180"/>
      <c r="BI915" s="180"/>
      <c r="BJ915" s="180"/>
      <c r="BK915" s="180"/>
      <c r="BL915" s="180"/>
      <c r="BM915" s="180"/>
      <c r="BN915" s="180"/>
      <c r="BO915" s="180"/>
      <c r="BP915" s="180"/>
      <c r="BQ915" s="180"/>
      <c r="BR915" s="180"/>
      <c r="BS915" s="180"/>
      <c r="BT915" s="180"/>
      <c r="BU915" s="180"/>
      <c r="BV915" s="180"/>
      <c r="BW915" s="180"/>
      <c r="BX915" s="180"/>
      <c r="BY915" s="180"/>
      <c r="BZ915" s="180"/>
      <c r="CA915" s="180"/>
      <c r="CB915" s="180"/>
      <c r="CC915" s="180"/>
      <c r="CD915" s="180"/>
      <c r="CE915" s="180"/>
      <c r="CF915" s="180"/>
      <c r="CG915" s="180"/>
      <c r="CH915" s="180"/>
      <c r="CI915" s="180"/>
      <c r="CJ915" s="180"/>
      <c r="CK915" s="180"/>
      <c r="CL915" s="180"/>
      <c r="CM915" s="180"/>
      <c r="CN915" s="180"/>
      <c r="CO915" s="180"/>
      <c r="CP915" s="180"/>
      <c r="CQ915" s="180"/>
      <c r="CR915" s="186"/>
      <c r="CS915" s="186"/>
    </row>
    <row r="916">
      <c r="A916" s="186"/>
      <c r="B916" s="186"/>
      <c r="C916" s="347"/>
      <c r="D916" s="180"/>
      <c r="E916" s="186"/>
      <c r="F916" s="180"/>
      <c r="G916" s="180"/>
      <c r="H916" s="180"/>
      <c r="I916" s="180"/>
      <c r="J916" s="180"/>
      <c r="K916" s="180"/>
      <c r="L916" s="180"/>
      <c r="M916" s="180"/>
      <c r="N916" s="180"/>
      <c r="O916" s="180"/>
      <c r="P916" s="180"/>
      <c r="Q916" s="180"/>
      <c r="R916" s="180"/>
      <c r="S916" s="180"/>
      <c r="T916" s="180"/>
      <c r="U916" s="180"/>
      <c r="V916" s="180"/>
      <c r="W916" s="180"/>
      <c r="X916" s="180"/>
      <c r="Y916" s="180"/>
      <c r="Z916" s="180"/>
      <c r="AA916" s="180"/>
      <c r="AB916" s="180"/>
      <c r="AC916" s="180"/>
      <c r="AD916" s="180"/>
      <c r="AE916" s="180"/>
      <c r="AF916" s="180"/>
      <c r="AG916" s="180"/>
      <c r="AH916" s="180"/>
      <c r="AI916" s="180"/>
      <c r="AJ916" s="180"/>
      <c r="AK916" s="180"/>
      <c r="AL916" s="180"/>
      <c r="AM916" s="180"/>
      <c r="AN916" s="180"/>
      <c r="AO916" s="180"/>
      <c r="AP916" s="180"/>
      <c r="AQ916" s="180"/>
      <c r="AR916" s="180"/>
      <c r="AS916" s="180"/>
      <c r="AT916" s="180"/>
      <c r="AU916" s="180"/>
      <c r="AV916" s="180"/>
      <c r="AW916" s="180"/>
      <c r="AX916" s="180"/>
      <c r="AY916" s="180"/>
      <c r="AZ916" s="180"/>
      <c r="BA916" s="180"/>
      <c r="BB916" s="180"/>
      <c r="BC916" s="180"/>
      <c r="BD916" s="180"/>
      <c r="BE916" s="180"/>
      <c r="BF916" s="180"/>
      <c r="BG916" s="180"/>
      <c r="BH916" s="180"/>
      <c r="BI916" s="180"/>
      <c r="BJ916" s="180"/>
      <c r="BK916" s="180"/>
      <c r="BL916" s="180"/>
      <c r="BM916" s="180"/>
      <c r="BN916" s="180"/>
      <c r="BO916" s="180"/>
      <c r="BP916" s="180"/>
      <c r="BQ916" s="180"/>
      <c r="BR916" s="180"/>
      <c r="BS916" s="180"/>
      <c r="BT916" s="180"/>
      <c r="BU916" s="180"/>
      <c r="BV916" s="180"/>
      <c r="BW916" s="180"/>
      <c r="BX916" s="180"/>
      <c r="BY916" s="180"/>
      <c r="BZ916" s="180"/>
      <c r="CA916" s="180"/>
      <c r="CB916" s="180"/>
      <c r="CC916" s="180"/>
      <c r="CD916" s="180"/>
      <c r="CE916" s="180"/>
      <c r="CF916" s="180"/>
      <c r="CG916" s="180"/>
      <c r="CH916" s="180"/>
      <c r="CI916" s="180"/>
      <c r="CJ916" s="180"/>
      <c r="CK916" s="180"/>
      <c r="CL916" s="180"/>
      <c r="CM916" s="180"/>
      <c r="CN916" s="180"/>
      <c r="CO916" s="180"/>
      <c r="CP916" s="180"/>
      <c r="CQ916" s="180"/>
      <c r="CR916" s="186"/>
      <c r="CS916" s="186"/>
    </row>
    <row r="917">
      <c r="A917" s="186"/>
      <c r="B917" s="186"/>
      <c r="C917" s="347"/>
      <c r="D917" s="180"/>
      <c r="E917" s="186"/>
      <c r="F917" s="180"/>
      <c r="G917" s="180"/>
      <c r="H917" s="180"/>
      <c r="I917" s="180"/>
      <c r="J917" s="180"/>
      <c r="K917" s="180"/>
      <c r="L917" s="180"/>
      <c r="M917" s="180"/>
      <c r="N917" s="180"/>
      <c r="O917" s="180"/>
      <c r="P917" s="180"/>
      <c r="Q917" s="180"/>
      <c r="R917" s="180"/>
      <c r="S917" s="180"/>
      <c r="T917" s="180"/>
      <c r="U917" s="180"/>
      <c r="V917" s="180"/>
      <c r="W917" s="180"/>
      <c r="X917" s="180"/>
      <c r="Y917" s="180"/>
      <c r="Z917" s="180"/>
      <c r="AA917" s="180"/>
      <c r="AB917" s="180"/>
      <c r="AC917" s="180"/>
      <c r="AD917" s="180"/>
      <c r="AE917" s="180"/>
      <c r="AF917" s="180"/>
      <c r="AG917" s="180"/>
      <c r="AH917" s="180"/>
      <c r="AI917" s="180"/>
      <c r="AJ917" s="180"/>
      <c r="AK917" s="180"/>
      <c r="AL917" s="180"/>
      <c r="AM917" s="180"/>
      <c r="AN917" s="180"/>
      <c r="AO917" s="180"/>
      <c r="AP917" s="180"/>
      <c r="AQ917" s="180"/>
      <c r="AR917" s="180"/>
      <c r="AS917" s="180"/>
      <c r="AT917" s="180"/>
      <c r="AU917" s="180"/>
      <c r="AV917" s="180"/>
      <c r="AW917" s="180"/>
      <c r="AX917" s="180"/>
      <c r="AY917" s="180"/>
      <c r="AZ917" s="180"/>
      <c r="BA917" s="180"/>
      <c r="BB917" s="180"/>
      <c r="BC917" s="180"/>
      <c r="BD917" s="180"/>
      <c r="BE917" s="180"/>
      <c r="BF917" s="180"/>
      <c r="BG917" s="180"/>
      <c r="BH917" s="180"/>
      <c r="BI917" s="180"/>
      <c r="BJ917" s="180"/>
      <c r="BK917" s="180"/>
      <c r="BL917" s="180"/>
      <c r="BM917" s="180"/>
      <c r="BN917" s="180"/>
      <c r="BO917" s="180"/>
      <c r="BP917" s="180"/>
      <c r="BQ917" s="180"/>
      <c r="BR917" s="180"/>
      <c r="BS917" s="180"/>
      <c r="BT917" s="180"/>
      <c r="BU917" s="180"/>
      <c r="BV917" s="180"/>
      <c r="BW917" s="180"/>
      <c r="BX917" s="180"/>
      <c r="BY917" s="180"/>
      <c r="BZ917" s="180"/>
      <c r="CA917" s="180"/>
      <c r="CB917" s="180"/>
      <c r="CC917" s="180"/>
      <c r="CD917" s="180"/>
      <c r="CE917" s="180"/>
      <c r="CF917" s="180"/>
      <c r="CG917" s="180"/>
      <c r="CH917" s="180"/>
      <c r="CI917" s="180"/>
      <c r="CJ917" s="180"/>
      <c r="CK917" s="180"/>
      <c r="CL917" s="180"/>
      <c r="CM917" s="180"/>
      <c r="CN917" s="180"/>
      <c r="CO917" s="180"/>
      <c r="CP917" s="180"/>
      <c r="CQ917" s="180"/>
      <c r="CR917" s="186"/>
      <c r="CS917" s="186"/>
    </row>
    <row r="918">
      <c r="A918" s="186"/>
      <c r="B918" s="186"/>
      <c r="C918" s="347"/>
      <c r="D918" s="180"/>
      <c r="E918" s="186"/>
      <c r="F918" s="180"/>
      <c r="G918" s="180"/>
      <c r="H918" s="180"/>
      <c r="I918" s="180"/>
      <c r="J918" s="180"/>
      <c r="K918" s="180"/>
      <c r="L918" s="180"/>
      <c r="M918" s="180"/>
      <c r="N918" s="180"/>
      <c r="O918" s="180"/>
      <c r="P918" s="180"/>
      <c r="Q918" s="180"/>
      <c r="R918" s="180"/>
      <c r="S918" s="180"/>
      <c r="T918" s="180"/>
      <c r="U918" s="180"/>
      <c r="V918" s="180"/>
      <c r="W918" s="180"/>
      <c r="X918" s="180"/>
      <c r="Y918" s="180"/>
      <c r="Z918" s="180"/>
      <c r="AA918" s="180"/>
      <c r="AB918" s="180"/>
      <c r="AC918" s="180"/>
      <c r="AD918" s="180"/>
      <c r="AE918" s="180"/>
      <c r="AF918" s="180"/>
      <c r="AG918" s="180"/>
      <c r="AH918" s="180"/>
      <c r="AI918" s="180"/>
      <c r="AJ918" s="180"/>
      <c r="AK918" s="180"/>
      <c r="AL918" s="180"/>
      <c r="AM918" s="180"/>
      <c r="AN918" s="180"/>
      <c r="AO918" s="180"/>
      <c r="AP918" s="180"/>
      <c r="AQ918" s="180"/>
      <c r="AR918" s="180"/>
      <c r="AS918" s="180"/>
      <c r="AT918" s="180"/>
      <c r="AU918" s="180"/>
      <c r="AV918" s="180"/>
      <c r="AW918" s="180"/>
      <c r="AX918" s="180"/>
      <c r="AY918" s="180"/>
      <c r="AZ918" s="180"/>
      <c r="BA918" s="180"/>
      <c r="BB918" s="180"/>
      <c r="BC918" s="180"/>
      <c r="BD918" s="180"/>
      <c r="BE918" s="180"/>
      <c r="BF918" s="180"/>
      <c r="BG918" s="180"/>
      <c r="BH918" s="180"/>
      <c r="BI918" s="180"/>
      <c r="BJ918" s="180"/>
      <c r="BK918" s="180"/>
      <c r="BL918" s="180"/>
      <c r="BM918" s="180"/>
      <c r="BN918" s="180"/>
      <c r="BO918" s="180"/>
      <c r="BP918" s="180"/>
      <c r="BQ918" s="180"/>
      <c r="BR918" s="180"/>
      <c r="BS918" s="180"/>
      <c r="BT918" s="180"/>
      <c r="BU918" s="180"/>
      <c r="BV918" s="180"/>
      <c r="BW918" s="180"/>
      <c r="BX918" s="180"/>
      <c r="BY918" s="180"/>
      <c r="BZ918" s="180"/>
      <c r="CA918" s="180"/>
      <c r="CB918" s="180"/>
      <c r="CC918" s="180"/>
      <c r="CD918" s="180"/>
      <c r="CE918" s="180"/>
      <c r="CF918" s="180"/>
      <c r="CG918" s="180"/>
      <c r="CH918" s="180"/>
      <c r="CI918" s="180"/>
      <c r="CJ918" s="180"/>
      <c r="CK918" s="180"/>
      <c r="CL918" s="180"/>
      <c r="CM918" s="180"/>
      <c r="CN918" s="180"/>
      <c r="CO918" s="180"/>
      <c r="CP918" s="180"/>
      <c r="CQ918" s="180"/>
      <c r="CR918" s="186"/>
      <c r="CS918" s="186"/>
    </row>
    <row r="919">
      <c r="A919" s="186"/>
      <c r="B919" s="186"/>
      <c r="C919" s="347"/>
      <c r="D919" s="180"/>
      <c r="E919" s="186"/>
      <c r="F919" s="180"/>
      <c r="G919" s="180"/>
      <c r="H919" s="180"/>
      <c r="I919" s="180"/>
      <c r="J919" s="180"/>
      <c r="K919" s="180"/>
      <c r="L919" s="180"/>
      <c r="M919" s="180"/>
      <c r="N919" s="180"/>
      <c r="O919" s="180"/>
      <c r="P919" s="180"/>
      <c r="Q919" s="180"/>
      <c r="R919" s="180"/>
      <c r="S919" s="180"/>
      <c r="T919" s="180"/>
      <c r="U919" s="180"/>
      <c r="V919" s="180"/>
      <c r="W919" s="180"/>
      <c r="X919" s="180"/>
      <c r="Y919" s="180"/>
      <c r="Z919" s="180"/>
      <c r="AA919" s="180"/>
      <c r="AB919" s="180"/>
      <c r="AC919" s="180"/>
      <c r="AD919" s="180"/>
      <c r="AE919" s="180"/>
      <c r="AF919" s="180"/>
      <c r="AG919" s="180"/>
      <c r="AH919" s="180"/>
      <c r="AI919" s="180"/>
      <c r="AJ919" s="180"/>
      <c r="AK919" s="180"/>
      <c r="AL919" s="180"/>
      <c r="AM919" s="180"/>
      <c r="AN919" s="180"/>
      <c r="AO919" s="180"/>
      <c r="AP919" s="180"/>
      <c r="AQ919" s="180"/>
      <c r="AR919" s="180"/>
      <c r="AS919" s="180"/>
      <c r="AT919" s="180"/>
      <c r="AU919" s="180"/>
      <c r="AV919" s="180"/>
      <c r="AW919" s="180"/>
      <c r="AX919" s="180"/>
      <c r="AY919" s="180"/>
      <c r="AZ919" s="180"/>
      <c r="BA919" s="180"/>
      <c r="BB919" s="180"/>
      <c r="BC919" s="180"/>
      <c r="BD919" s="180"/>
      <c r="BE919" s="180"/>
      <c r="BF919" s="180"/>
      <c r="BG919" s="180"/>
      <c r="BH919" s="180"/>
      <c r="BI919" s="180"/>
      <c r="BJ919" s="180"/>
      <c r="BK919" s="180"/>
      <c r="BL919" s="180"/>
      <c r="BM919" s="180"/>
      <c r="BN919" s="180"/>
      <c r="BO919" s="180"/>
      <c r="BP919" s="180"/>
      <c r="BQ919" s="180"/>
      <c r="BR919" s="180"/>
      <c r="BS919" s="180"/>
      <c r="BT919" s="180"/>
      <c r="BU919" s="180"/>
      <c r="BV919" s="180"/>
      <c r="BW919" s="180"/>
      <c r="BX919" s="180"/>
      <c r="BY919" s="180"/>
      <c r="BZ919" s="180"/>
      <c r="CA919" s="180"/>
      <c r="CB919" s="180"/>
      <c r="CC919" s="180"/>
      <c r="CD919" s="180"/>
      <c r="CE919" s="180"/>
      <c r="CF919" s="180"/>
      <c r="CG919" s="180"/>
      <c r="CH919" s="180"/>
      <c r="CI919" s="180"/>
      <c r="CJ919" s="180"/>
      <c r="CK919" s="180"/>
      <c r="CL919" s="180"/>
      <c r="CM919" s="180"/>
      <c r="CN919" s="180"/>
      <c r="CO919" s="180"/>
      <c r="CP919" s="180"/>
      <c r="CQ919" s="180"/>
      <c r="CR919" s="186"/>
      <c r="CS919" s="186"/>
    </row>
    <row r="920">
      <c r="A920" s="186"/>
      <c r="B920" s="186"/>
      <c r="C920" s="347"/>
      <c r="D920" s="180"/>
      <c r="E920" s="186"/>
      <c r="F920" s="180"/>
      <c r="G920" s="180"/>
      <c r="H920" s="180"/>
      <c r="I920" s="180"/>
      <c r="J920" s="180"/>
      <c r="K920" s="180"/>
      <c r="L920" s="180"/>
      <c r="M920" s="180"/>
      <c r="N920" s="180"/>
      <c r="O920" s="180"/>
      <c r="P920" s="180"/>
      <c r="Q920" s="180"/>
      <c r="R920" s="180"/>
      <c r="S920" s="180"/>
      <c r="T920" s="180"/>
      <c r="U920" s="180"/>
      <c r="V920" s="180"/>
      <c r="W920" s="180"/>
      <c r="X920" s="180"/>
      <c r="Y920" s="180"/>
      <c r="Z920" s="180"/>
      <c r="AA920" s="180"/>
      <c r="AB920" s="180"/>
      <c r="AC920" s="180"/>
      <c r="AD920" s="180"/>
      <c r="AE920" s="180"/>
      <c r="AF920" s="180"/>
      <c r="AG920" s="180"/>
      <c r="AH920" s="180"/>
      <c r="AI920" s="180"/>
      <c r="AJ920" s="180"/>
      <c r="AK920" s="180"/>
      <c r="AL920" s="180"/>
      <c r="AM920" s="180"/>
      <c r="AN920" s="180"/>
      <c r="AO920" s="180"/>
      <c r="AP920" s="180"/>
      <c r="AQ920" s="180"/>
      <c r="AR920" s="180"/>
      <c r="AS920" s="180"/>
      <c r="AT920" s="180"/>
      <c r="AU920" s="180"/>
      <c r="AV920" s="180"/>
      <c r="AW920" s="180"/>
      <c r="AX920" s="180"/>
      <c r="AY920" s="180"/>
      <c r="AZ920" s="180"/>
      <c r="BA920" s="180"/>
      <c r="BB920" s="180"/>
      <c r="BC920" s="180"/>
      <c r="BD920" s="180"/>
      <c r="BE920" s="180"/>
      <c r="BF920" s="180"/>
      <c r="BG920" s="180"/>
      <c r="BH920" s="180"/>
      <c r="BI920" s="180"/>
      <c r="BJ920" s="180"/>
      <c r="BK920" s="180"/>
      <c r="BL920" s="180"/>
      <c r="BM920" s="180"/>
      <c r="BN920" s="180"/>
      <c r="BO920" s="180"/>
      <c r="BP920" s="180"/>
      <c r="BQ920" s="180"/>
      <c r="BR920" s="180"/>
      <c r="BS920" s="180"/>
      <c r="BT920" s="180"/>
      <c r="BU920" s="180"/>
      <c r="BV920" s="180"/>
      <c r="BW920" s="180"/>
      <c r="BX920" s="180"/>
      <c r="BY920" s="180"/>
      <c r="BZ920" s="180"/>
      <c r="CA920" s="180"/>
      <c r="CB920" s="180"/>
      <c r="CC920" s="180"/>
      <c r="CD920" s="180"/>
      <c r="CE920" s="180"/>
      <c r="CF920" s="180"/>
      <c r="CG920" s="180"/>
      <c r="CH920" s="180"/>
      <c r="CI920" s="180"/>
      <c r="CJ920" s="180"/>
      <c r="CK920" s="180"/>
      <c r="CL920" s="180"/>
      <c r="CM920" s="180"/>
      <c r="CN920" s="180"/>
      <c r="CO920" s="180"/>
      <c r="CP920" s="180"/>
      <c r="CQ920" s="180"/>
      <c r="CR920" s="186"/>
      <c r="CS920" s="186"/>
    </row>
    <row r="921">
      <c r="A921" s="186"/>
      <c r="B921" s="186"/>
      <c r="C921" s="347"/>
      <c r="D921" s="180"/>
      <c r="E921" s="186"/>
      <c r="F921" s="180"/>
      <c r="G921" s="180"/>
      <c r="H921" s="180"/>
      <c r="I921" s="180"/>
      <c r="J921" s="180"/>
      <c r="K921" s="180"/>
      <c r="L921" s="180"/>
      <c r="M921" s="180"/>
      <c r="N921" s="180"/>
      <c r="O921" s="180"/>
      <c r="P921" s="180"/>
      <c r="Q921" s="180"/>
      <c r="R921" s="180"/>
      <c r="S921" s="180"/>
      <c r="T921" s="180"/>
      <c r="U921" s="180"/>
      <c r="V921" s="180"/>
      <c r="W921" s="180"/>
      <c r="X921" s="180"/>
      <c r="Y921" s="180"/>
      <c r="Z921" s="180"/>
      <c r="AA921" s="180"/>
      <c r="AB921" s="180"/>
      <c r="AC921" s="180"/>
      <c r="AD921" s="180"/>
      <c r="AE921" s="180"/>
      <c r="AF921" s="180"/>
      <c r="AG921" s="180"/>
      <c r="AH921" s="180"/>
      <c r="AI921" s="180"/>
      <c r="AJ921" s="180"/>
      <c r="AK921" s="180"/>
      <c r="AL921" s="180"/>
      <c r="AM921" s="180"/>
      <c r="AN921" s="180"/>
      <c r="AO921" s="180"/>
      <c r="AP921" s="180"/>
      <c r="AQ921" s="180"/>
      <c r="AR921" s="180"/>
      <c r="AS921" s="180"/>
      <c r="AT921" s="180"/>
      <c r="AU921" s="180"/>
      <c r="AV921" s="180"/>
      <c r="AW921" s="180"/>
      <c r="AX921" s="180"/>
      <c r="AY921" s="180"/>
      <c r="AZ921" s="180"/>
      <c r="BA921" s="180"/>
      <c r="BB921" s="180"/>
      <c r="BC921" s="180"/>
      <c r="BD921" s="180"/>
      <c r="BE921" s="180"/>
      <c r="BF921" s="180"/>
      <c r="BG921" s="180"/>
      <c r="BH921" s="180"/>
      <c r="BI921" s="180"/>
      <c r="BJ921" s="180"/>
      <c r="BK921" s="180"/>
      <c r="BL921" s="180"/>
      <c r="BM921" s="180"/>
      <c r="BN921" s="180"/>
      <c r="BO921" s="180"/>
      <c r="BP921" s="180"/>
      <c r="BQ921" s="180"/>
      <c r="BR921" s="180"/>
      <c r="BS921" s="180"/>
      <c r="BT921" s="180"/>
      <c r="BU921" s="180"/>
      <c r="BV921" s="180"/>
      <c r="BW921" s="180"/>
      <c r="BX921" s="180"/>
      <c r="BY921" s="180"/>
      <c r="BZ921" s="180"/>
      <c r="CA921" s="180"/>
      <c r="CB921" s="180"/>
      <c r="CC921" s="180"/>
      <c r="CD921" s="180"/>
      <c r="CE921" s="180"/>
      <c r="CF921" s="180"/>
      <c r="CG921" s="180"/>
      <c r="CH921" s="180"/>
      <c r="CI921" s="180"/>
      <c r="CJ921" s="180"/>
      <c r="CK921" s="180"/>
      <c r="CL921" s="180"/>
      <c r="CM921" s="180"/>
      <c r="CN921" s="180"/>
      <c r="CO921" s="180"/>
      <c r="CP921" s="180"/>
      <c r="CQ921" s="180"/>
      <c r="CR921" s="186"/>
      <c r="CS921" s="186"/>
    </row>
    <row r="922">
      <c r="A922" s="186"/>
      <c r="B922" s="186"/>
      <c r="C922" s="347"/>
      <c r="D922" s="180"/>
      <c r="E922" s="186"/>
      <c r="F922" s="180"/>
      <c r="G922" s="180"/>
      <c r="H922" s="180"/>
      <c r="I922" s="180"/>
      <c r="J922" s="180"/>
      <c r="K922" s="180"/>
      <c r="L922" s="180"/>
      <c r="M922" s="180"/>
      <c r="N922" s="180"/>
      <c r="O922" s="180"/>
      <c r="P922" s="180"/>
      <c r="Q922" s="180"/>
      <c r="R922" s="180"/>
      <c r="S922" s="180"/>
      <c r="T922" s="180"/>
      <c r="U922" s="180"/>
      <c r="V922" s="180"/>
      <c r="W922" s="180"/>
      <c r="X922" s="180"/>
      <c r="Y922" s="180"/>
      <c r="Z922" s="180"/>
      <c r="AA922" s="180"/>
      <c r="AB922" s="180"/>
      <c r="AC922" s="180"/>
      <c r="AD922" s="180"/>
      <c r="AE922" s="180"/>
      <c r="AF922" s="180"/>
      <c r="AG922" s="180"/>
      <c r="AH922" s="180"/>
      <c r="AI922" s="180"/>
      <c r="AJ922" s="180"/>
      <c r="AK922" s="180"/>
      <c r="AL922" s="180"/>
      <c r="AM922" s="180"/>
      <c r="AN922" s="180"/>
      <c r="AO922" s="180"/>
      <c r="AP922" s="180"/>
      <c r="AQ922" s="180"/>
      <c r="AR922" s="180"/>
      <c r="AS922" s="180"/>
      <c r="AT922" s="180"/>
      <c r="AU922" s="180"/>
      <c r="AV922" s="180"/>
      <c r="AW922" s="180"/>
      <c r="AX922" s="180"/>
      <c r="AY922" s="180"/>
      <c r="AZ922" s="180"/>
      <c r="BA922" s="180"/>
      <c r="BB922" s="180"/>
      <c r="BC922" s="180"/>
      <c r="BD922" s="180"/>
      <c r="BE922" s="180"/>
      <c r="BF922" s="180"/>
      <c r="BG922" s="180"/>
      <c r="BH922" s="180"/>
      <c r="BI922" s="180"/>
      <c r="BJ922" s="180"/>
      <c r="BK922" s="180"/>
      <c r="BL922" s="180"/>
      <c r="BM922" s="180"/>
      <c r="BN922" s="180"/>
      <c r="BO922" s="180"/>
      <c r="BP922" s="180"/>
      <c r="BQ922" s="180"/>
      <c r="BR922" s="180"/>
      <c r="BS922" s="180"/>
      <c r="BT922" s="180"/>
      <c r="BU922" s="180"/>
      <c r="BV922" s="180"/>
      <c r="BW922" s="180"/>
      <c r="BX922" s="180"/>
      <c r="BY922" s="180"/>
      <c r="BZ922" s="180"/>
      <c r="CA922" s="180"/>
      <c r="CB922" s="180"/>
      <c r="CC922" s="180"/>
      <c r="CD922" s="180"/>
      <c r="CE922" s="180"/>
      <c r="CF922" s="180"/>
      <c r="CG922" s="180"/>
      <c r="CH922" s="180"/>
      <c r="CI922" s="180"/>
      <c r="CJ922" s="180"/>
      <c r="CK922" s="180"/>
      <c r="CL922" s="180"/>
      <c r="CM922" s="180"/>
      <c r="CN922" s="180"/>
      <c r="CO922" s="180"/>
      <c r="CP922" s="180"/>
      <c r="CQ922" s="180"/>
      <c r="CR922" s="186"/>
      <c r="CS922" s="186"/>
    </row>
    <row r="923">
      <c r="A923" s="186"/>
      <c r="B923" s="186"/>
      <c r="C923" s="347"/>
      <c r="D923" s="180"/>
      <c r="E923" s="186"/>
      <c r="F923" s="180"/>
      <c r="G923" s="180"/>
      <c r="H923" s="180"/>
      <c r="I923" s="180"/>
      <c r="J923" s="180"/>
      <c r="K923" s="180"/>
      <c r="L923" s="180"/>
      <c r="M923" s="180"/>
      <c r="N923" s="180"/>
      <c r="O923" s="180"/>
      <c r="P923" s="180"/>
      <c r="Q923" s="180"/>
      <c r="R923" s="180"/>
      <c r="S923" s="180"/>
      <c r="T923" s="180"/>
      <c r="U923" s="180"/>
      <c r="V923" s="180"/>
      <c r="W923" s="180"/>
      <c r="X923" s="180"/>
      <c r="Y923" s="180"/>
      <c r="Z923" s="180"/>
      <c r="AA923" s="180"/>
      <c r="AB923" s="180"/>
      <c r="AC923" s="180"/>
      <c r="AD923" s="180"/>
      <c r="AE923" s="180"/>
      <c r="AF923" s="180"/>
      <c r="AG923" s="180"/>
      <c r="AH923" s="180"/>
      <c r="AI923" s="180"/>
      <c r="AJ923" s="180"/>
      <c r="AK923" s="180"/>
      <c r="AL923" s="180"/>
      <c r="AM923" s="180"/>
      <c r="AN923" s="180"/>
      <c r="AO923" s="180"/>
      <c r="AP923" s="180"/>
      <c r="AQ923" s="180"/>
      <c r="AR923" s="180"/>
      <c r="AS923" s="180"/>
      <c r="AT923" s="180"/>
      <c r="AU923" s="180"/>
      <c r="AV923" s="180"/>
      <c r="AW923" s="180"/>
      <c r="AX923" s="180"/>
      <c r="AY923" s="180"/>
      <c r="AZ923" s="180"/>
      <c r="BA923" s="180"/>
      <c r="BB923" s="180"/>
      <c r="BC923" s="180"/>
      <c r="BD923" s="180"/>
      <c r="BE923" s="180"/>
      <c r="BF923" s="180"/>
      <c r="BG923" s="180"/>
      <c r="BH923" s="180"/>
      <c r="BI923" s="180"/>
      <c r="BJ923" s="180"/>
      <c r="BK923" s="180"/>
      <c r="BL923" s="180"/>
      <c r="BM923" s="180"/>
      <c r="BN923" s="180"/>
      <c r="BO923" s="180"/>
      <c r="BP923" s="180"/>
      <c r="BQ923" s="180"/>
      <c r="BR923" s="180"/>
      <c r="BS923" s="180"/>
      <c r="BT923" s="180"/>
      <c r="BU923" s="180"/>
      <c r="BV923" s="180"/>
      <c r="BW923" s="180"/>
      <c r="BX923" s="180"/>
      <c r="BY923" s="180"/>
      <c r="BZ923" s="180"/>
      <c r="CA923" s="180"/>
      <c r="CB923" s="180"/>
      <c r="CC923" s="180"/>
      <c r="CD923" s="180"/>
      <c r="CE923" s="180"/>
      <c r="CF923" s="180"/>
      <c r="CG923" s="180"/>
      <c r="CH923" s="180"/>
      <c r="CI923" s="180"/>
      <c r="CJ923" s="180"/>
      <c r="CK923" s="180"/>
      <c r="CL923" s="180"/>
      <c r="CM923" s="180"/>
      <c r="CN923" s="180"/>
      <c r="CO923" s="180"/>
      <c r="CP923" s="180"/>
      <c r="CQ923" s="180"/>
      <c r="CR923" s="186"/>
      <c r="CS923" s="186"/>
    </row>
    <row r="924">
      <c r="A924" s="186"/>
      <c r="B924" s="186"/>
      <c r="C924" s="347"/>
      <c r="D924" s="180"/>
      <c r="E924" s="186"/>
      <c r="F924" s="180"/>
      <c r="G924" s="180"/>
      <c r="H924" s="180"/>
      <c r="I924" s="180"/>
      <c r="J924" s="180"/>
      <c r="K924" s="180"/>
      <c r="L924" s="180"/>
      <c r="M924" s="180"/>
      <c r="N924" s="180"/>
      <c r="O924" s="180"/>
      <c r="P924" s="180"/>
      <c r="Q924" s="180"/>
      <c r="R924" s="180"/>
      <c r="S924" s="180"/>
      <c r="T924" s="180"/>
      <c r="U924" s="180"/>
      <c r="V924" s="180"/>
      <c r="W924" s="180"/>
      <c r="X924" s="180"/>
      <c r="Y924" s="180"/>
      <c r="Z924" s="180"/>
      <c r="AA924" s="180"/>
      <c r="AB924" s="180"/>
      <c r="AC924" s="180"/>
      <c r="AD924" s="180"/>
      <c r="AE924" s="180"/>
      <c r="AF924" s="180"/>
      <c r="AG924" s="180"/>
      <c r="AH924" s="180"/>
      <c r="AI924" s="180"/>
      <c r="AJ924" s="180"/>
      <c r="AK924" s="180"/>
      <c r="AL924" s="180"/>
      <c r="AM924" s="180"/>
      <c r="AN924" s="180"/>
      <c r="AO924" s="180"/>
      <c r="AP924" s="180"/>
      <c r="AQ924" s="180"/>
      <c r="AR924" s="180"/>
      <c r="AS924" s="180"/>
      <c r="AT924" s="180"/>
      <c r="AU924" s="180"/>
      <c r="AV924" s="180"/>
      <c r="AW924" s="180"/>
      <c r="AX924" s="180"/>
      <c r="AY924" s="180"/>
      <c r="AZ924" s="180"/>
      <c r="BA924" s="180"/>
      <c r="BB924" s="180"/>
      <c r="BC924" s="180"/>
      <c r="BD924" s="180"/>
      <c r="BE924" s="180"/>
      <c r="BF924" s="180"/>
      <c r="BG924" s="180"/>
      <c r="BH924" s="180"/>
      <c r="BI924" s="180"/>
      <c r="BJ924" s="180"/>
      <c r="BK924" s="180"/>
      <c r="BL924" s="180"/>
      <c r="BM924" s="180"/>
      <c r="BN924" s="180"/>
      <c r="BO924" s="180"/>
      <c r="BP924" s="180"/>
      <c r="BQ924" s="180"/>
      <c r="BR924" s="180"/>
      <c r="BS924" s="180"/>
      <c r="BT924" s="180"/>
      <c r="BU924" s="180"/>
      <c r="BV924" s="180"/>
      <c r="BW924" s="180"/>
      <c r="BX924" s="180"/>
      <c r="BY924" s="180"/>
      <c r="BZ924" s="180"/>
      <c r="CA924" s="180"/>
      <c r="CB924" s="180"/>
      <c r="CC924" s="180"/>
      <c r="CD924" s="180"/>
      <c r="CE924" s="180"/>
      <c r="CF924" s="180"/>
      <c r="CG924" s="180"/>
      <c r="CH924" s="180"/>
      <c r="CI924" s="180"/>
      <c r="CJ924" s="180"/>
      <c r="CK924" s="180"/>
      <c r="CL924" s="180"/>
      <c r="CM924" s="180"/>
      <c r="CN924" s="180"/>
      <c r="CO924" s="180"/>
      <c r="CP924" s="180"/>
      <c r="CQ924" s="180"/>
      <c r="CR924" s="186"/>
      <c r="CS924" s="186"/>
    </row>
    <row r="925">
      <c r="A925" s="186"/>
      <c r="B925" s="186"/>
      <c r="C925" s="347"/>
      <c r="D925" s="180"/>
      <c r="E925" s="186"/>
      <c r="F925" s="180"/>
      <c r="G925" s="180"/>
      <c r="H925" s="180"/>
      <c r="I925" s="180"/>
      <c r="J925" s="180"/>
      <c r="K925" s="180"/>
      <c r="L925" s="180"/>
      <c r="M925" s="180"/>
      <c r="N925" s="180"/>
      <c r="O925" s="180"/>
      <c r="P925" s="180"/>
      <c r="Q925" s="180"/>
      <c r="R925" s="180"/>
      <c r="S925" s="180"/>
      <c r="T925" s="180"/>
      <c r="U925" s="180"/>
      <c r="V925" s="180"/>
      <c r="W925" s="180"/>
      <c r="X925" s="180"/>
      <c r="Y925" s="180"/>
      <c r="Z925" s="180"/>
      <c r="AA925" s="180"/>
      <c r="AB925" s="180"/>
      <c r="AC925" s="180"/>
      <c r="AD925" s="180"/>
      <c r="AE925" s="180"/>
      <c r="AF925" s="180"/>
      <c r="AG925" s="180"/>
      <c r="AH925" s="180"/>
      <c r="AI925" s="180"/>
      <c r="AJ925" s="180"/>
      <c r="AK925" s="180"/>
      <c r="AL925" s="180"/>
      <c r="AM925" s="180"/>
      <c r="AN925" s="180"/>
      <c r="AO925" s="180"/>
      <c r="AP925" s="180"/>
      <c r="AQ925" s="180"/>
      <c r="AR925" s="180"/>
      <c r="AS925" s="180"/>
      <c r="AT925" s="180"/>
      <c r="AU925" s="180"/>
      <c r="AV925" s="180"/>
      <c r="AW925" s="180"/>
      <c r="AX925" s="180"/>
      <c r="AY925" s="180"/>
      <c r="AZ925" s="180"/>
      <c r="BA925" s="180"/>
      <c r="BB925" s="180"/>
      <c r="BC925" s="180"/>
      <c r="BD925" s="180"/>
      <c r="BE925" s="180"/>
      <c r="BF925" s="180"/>
      <c r="BG925" s="180"/>
      <c r="BH925" s="180"/>
      <c r="BI925" s="180"/>
      <c r="BJ925" s="180"/>
      <c r="BK925" s="180"/>
      <c r="BL925" s="180"/>
      <c r="BM925" s="180"/>
      <c r="BN925" s="180"/>
      <c r="BO925" s="180"/>
      <c r="BP925" s="180"/>
      <c r="BQ925" s="180"/>
      <c r="BR925" s="180"/>
      <c r="BS925" s="180"/>
      <c r="BT925" s="180"/>
      <c r="BU925" s="180"/>
      <c r="BV925" s="180"/>
      <c r="BW925" s="180"/>
      <c r="BX925" s="180"/>
      <c r="BY925" s="180"/>
      <c r="BZ925" s="180"/>
      <c r="CA925" s="180"/>
      <c r="CB925" s="180"/>
      <c r="CC925" s="180"/>
      <c r="CD925" s="180"/>
      <c r="CE925" s="180"/>
      <c r="CF925" s="180"/>
      <c r="CG925" s="180"/>
      <c r="CH925" s="180"/>
      <c r="CI925" s="180"/>
      <c r="CJ925" s="180"/>
      <c r="CK925" s="180"/>
      <c r="CL925" s="180"/>
      <c r="CM925" s="180"/>
      <c r="CN925" s="180"/>
      <c r="CO925" s="180"/>
      <c r="CP925" s="180"/>
      <c r="CQ925" s="180"/>
      <c r="CR925" s="186"/>
      <c r="CS925" s="186"/>
    </row>
    <row r="926">
      <c r="A926" s="186"/>
      <c r="B926" s="186"/>
      <c r="C926" s="347"/>
      <c r="D926" s="180"/>
      <c r="E926" s="186"/>
      <c r="F926" s="180"/>
      <c r="G926" s="180"/>
      <c r="H926" s="180"/>
      <c r="I926" s="180"/>
      <c r="J926" s="180"/>
      <c r="K926" s="180"/>
      <c r="L926" s="180"/>
      <c r="M926" s="180"/>
      <c r="N926" s="180"/>
      <c r="O926" s="180"/>
      <c r="P926" s="180"/>
      <c r="Q926" s="180"/>
      <c r="R926" s="180"/>
      <c r="S926" s="180"/>
      <c r="T926" s="180"/>
      <c r="U926" s="180"/>
      <c r="V926" s="180"/>
      <c r="W926" s="180"/>
      <c r="X926" s="180"/>
      <c r="Y926" s="180"/>
      <c r="Z926" s="180"/>
      <c r="AA926" s="180"/>
      <c r="AB926" s="180"/>
      <c r="AC926" s="180"/>
      <c r="AD926" s="180"/>
      <c r="AE926" s="180"/>
      <c r="AF926" s="180"/>
      <c r="AG926" s="180"/>
      <c r="AH926" s="180"/>
      <c r="AI926" s="180"/>
      <c r="AJ926" s="180"/>
      <c r="AK926" s="180"/>
      <c r="AL926" s="180"/>
      <c r="AM926" s="180"/>
      <c r="AN926" s="180"/>
      <c r="AO926" s="180"/>
      <c r="AP926" s="180"/>
      <c r="AQ926" s="180"/>
      <c r="AR926" s="180"/>
      <c r="AS926" s="180"/>
      <c r="AT926" s="180"/>
      <c r="AU926" s="180"/>
      <c r="AV926" s="180"/>
      <c r="AW926" s="180"/>
      <c r="AX926" s="180"/>
      <c r="AY926" s="180"/>
      <c r="AZ926" s="180"/>
      <c r="BA926" s="180"/>
      <c r="BB926" s="180"/>
      <c r="BC926" s="180"/>
      <c r="BD926" s="180"/>
      <c r="BE926" s="180"/>
      <c r="BF926" s="180"/>
      <c r="BG926" s="180"/>
      <c r="BH926" s="180"/>
      <c r="BI926" s="180"/>
      <c r="BJ926" s="180"/>
      <c r="BK926" s="180"/>
      <c r="BL926" s="180"/>
      <c r="BM926" s="180"/>
      <c r="BN926" s="180"/>
      <c r="BO926" s="180"/>
      <c r="BP926" s="180"/>
      <c r="BQ926" s="180"/>
      <c r="BR926" s="180"/>
      <c r="BS926" s="180"/>
      <c r="BT926" s="180"/>
      <c r="BU926" s="180"/>
      <c r="BV926" s="180"/>
      <c r="BW926" s="180"/>
      <c r="BX926" s="180"/>
      <c r="BY926" s="180"/>
      <c r="BZ926" s="180"/>
      <c r="CA926" s="180"/>
      <c r="CB926" s="180"/>
      <c r="CC926" s="180"/>
      <c r="CD926" s="180"/>
      <c r="CE926" s="180"/>
      <c r="CF926" s="180"/>
      <c r="CG926" s="180"/>
      <c r="CH926" s="180"/>
      <c r="CI926" s="180"/>
      <c r="CJ926" s="180"/>
      <c r="CK926" s="180"/>
      <c r="CL926" s="180"/>
      <c r="CM926" s="180"/>
      <c r="CN926" s="180"/>
      <c r="CO926" s="180"/>
      <c r="CP926" s="180"/>
      <c r="CQ926" s="180"/>
      <c r="CR926" s="186"/>
      <c r="CS926" s="186"/>
    </row>
    <row r="927">
      <c r="A927" s="186"/>
      <c r="B927" s="186"/>
      <c r="C927" s="347"/>
      <c r="D927" s="180"/>
      <c r="E927" s="186"/>
      <c r="F927" s="180"/>
      <c r="G927" s="180"/>
      <c r="H927" s="180"/>
      <c r="I927" s="180"/>
      <c r="J927" s="180"/>
      <c r="K927" s="180"/>
      <c r="L927" s="180"/>
      <c r="M927" s="180"/>
      <c r="N927" s="180"/>
      <c r="O927" s="180"/>
      <c r="P927" s="180"/>
      <c r="Q927" s="180"/>
      <c r="R927" s="180"/>
      <c r="S927" s="180"/>
      <c r="T927" s="180"/>
      <c r="U927" s="180"/>
      <c r="V927" s="180"/>
      <c r="W927" s="180"/>
      <c r="X927" s="180"/>
      <c r="Y927" s="180"/>
      <c r="Z927" s="180"/>
      <c r="AA927" s="180"/>
      <c r="AB927" s="180"/>
      <c r="AC927" s="180"/>
      <c r="AD927" s="180"/>
      <c r="AE927" s="180"/>
      <c r="AF927" s="180"/>
      <c r="AG927" s="180"/>
      <c r="AH927" s="180"/>
      <c r="AI927" s="180"/>
      <c r="AJ927" s="180"/>
      <c r="AK927" s="180"/>
      <c r="AL927" s="180"/>
      <c r="AM927" s="180"/>
      <c r="AN927" s="180"/>
      <c r="AO927" s="180"/>
      <c r="AP927" s="180"/>
      <c r="AQ927" s="180"/>
      <c r="AR927" s="180"/>
      <c r="AS927" s="180"/>
      <c r="AT927" s="180"/>
      <c r="AU927" s="180"/>
      <c r="AV927" s="180"/>
      <c r="AW927" s="180"/>
      <c r="AX927" s="180"/>
      <c r="AY927" s="180"/>
      <c r="AZ927" s="180"/>
      <c r="BA927" s="180"/>
      <c r="BB927" s="180"/>
      <c r="BC927" s="180"/>
      <c r="BD927" s="180"/>
      <c r="BE927" s="180"/>
      <c r="BF927" s="180"/>
      <c r="BG927" s="180"/>
      <c r="BH927" s="180"/>
      <c r="BI927" s="180"/>
      <c r="BJ927" s="180"/>
      <c r="BK927" s="180"/>
      <c r="BL927" s="180"/>
      <c r="BM927" s="180"/>
      <c r="BN927" s="180"/>
      <c r="BO927" s="180"/>
      <c r="BP927" s="180"/>
      <c r="BQ927" s="180"/>
      <c r="BR927" s="180"/>
      <c r="BS927" s="180"/>
      <c r="BT927" s="180"/>
      <c r="BU927" s="180"/>
      <c r="BV927" s="180"/>
      <c r="BW927" s="180"/>
      <c r="BX927" s="180"/>
      <c r="BY927" s="180"/>
      <c r="BZ927" s="180"/>
      <c r="CA927" s="180"/>
      <c r="CB927" s="180"/>
      <c r="CC927" s="180"/>
      <c r="CD927" s="180"/>
      <c r="CE927" s="180"/>
      <c r="CF927" s="180"/>
      <c r="CG927" s="180"/>
      <c r="CH927" s="180"/>
      <c r="CI927" s="180"/>
      <c r="CJ927" s="180"/>
      <c r="CK927" s="180"/>
      <c r="CL927" s="180"/>
      <c r="CM927" s="180"/>
      <c r="CN927" s="180"/>
      <c r="CO927" s="180"/>
      <c r="CP927" s="180"/>
      <c r="CQ927" s="180"/>
      <c r="CR927" s="186"/>
      <c r="CS927" s="186"/>
    </row>
    <row r="928">
      <c r="A928" s="186"/>
      <c r="B928" s="186"/>
      <c r="C928" s="347"/>
      <c r="D928" s="180"/>
      <c r="E928" s="186"/>
      <c r="F928" s="180"/>
      <c r="G928" s="180"/>
      <c r="H928" s="180"/>
      <c r="I928" s="180"/>
      <c r="J928" s="180"/>
      <c r="K928" s="180"/>
      <c r="L928" s="180"/>
      <c r="M928" s="180"/>
      <c r="N928" s="180"/>
      <c r="O928" s="180"/>
      <c r="P928" s="180"/>
      <c r="Q928" s="180"/>
      <c r="R928" s="180"/>
      <c r="S928" s="180"/>
      <c r="T928" s="180"/>
      <c r="U928" s="180"/>
      <c r="V928" s="180"/>
      <c r="W928" s="180"/>
      <c r="X928" s="180"/>
      <c r="Y928" s="180"/>
      <c r="Z928" s="180"/>
      <c r="AA928" s="180"/>
      <c r="AB928" s="180"/>
      <c r="AC928" s="180"/>
      <c r="AD928" s="180"/>
      <c r="AE928" s="180"/>
      <c r="AF928" s="180"/>
      <c r="AG928" s="180"/>
      <c r="AH928" s="180"/>
      <c r="AI928" s="180"/>
      <c r="AJ928" s="180"/>
      <c r="AK928" s="180"/>
      <c r="AL928" s="180"/>
      <c r="AM928" s="180"/>
      <c r="AN928" s="180"/>
      <c r="AO928" s="180"/>
      <c r="AP928" s="180"/>
      <c r="AQ928" s="180"/>
      <c r="AR928" s="180"/>
      <c r="AS928" s="180"/>
      <c r="AT928" s="180"/>
      <c r="AU928" s="180"/>
      <c r="AV928" s="180"/>
      <c r="AW928" s="180"/>
      <c r="AX928" s="180"/>
      <c r="AY928" s="180"/>
      <c r="AZ928" s="180"/>
      <c r="BA928" s="180"/>
      <c r="BB928" s="180"/>
      <c r="BC928" s="180"/>
      <c r="BD928" s="180"/>
      <c r="BE928" s="180"/>
      <c r="BF928" s="180"/>
      <c r="BG928" s="180"/>
      <c r="BH928" s="180"/>
      <c r="BI928" s="180"/>
      <c r="BJ928" s="180"/>
      <c r="BK928" s="180"/>
      <c r="BL928" s="180"/>
      <c r="BM928" s="180"/>
      <c r="BN928" s="180"/>
      <c r="BO928" s="180"/>
      <c r="BP928" s="180"/>
      <c r="BQ928" s="180"/>
      <c r="BR928" s="180"/>
      <c r="BS928" s="180"/>
      <c r="BT928" s="180"/>
      <c r="BU928" s="180"/>
      <c r="BV928" s="180"/>
      <c r="BW928" s="180"/>
      <c r="BX928" s="180"/>
      <c r="BY928" s="180"/>
      <c r="BZ928" s="180"/>
      <c r="CA928" s="180"/>
      <c r="CB928" s="180"/>
      <c r="CC928" s="180"/>
      <c r="CD928" s="180"/>
      <c r="CE928" s="180"/>
      <c r="CF928" s="180"/>
      <c r="CG928" s="180"/>
      <c r="CH928" s="180"/>
      <c r="CI928" s="180"/>
      <c r="CJ928" s="180"/>
      <c r="CK928" s="180"/>
      <c r="CL928" s="180"/>
      <c r="CM928" s="180"/>
      <c r="CN928" s="180"/>
      <c r="CO928" s="180"/>
      <c r="CP928" s="180"/>
      <c r="CQ928" s="180"/>
      <c r="CR928" s="186"/>
      <c r="CS928" s="186"/>
    </row>
    <row r="929">
      <c r="A929" s="186"/>
      <c r="B929" s="186"/>
      <c r="C929" s="347"/>
      <c r="D929" s="180"/>
      <c r="E929" s="186"/>
      <c r="F929" s="180"/>
      <c r="G929" s="180"/>
      <c r="H929" s="180"/>
      <c r="I929" s="180"/>
      <c r="J929" s="180"/>
      <c r="K929" s="180"/>
      <c r="L929" s="180"/>
      <c r="M929" s="180"/>
      <c r="N929" s="180"/>
      <c r="O929" s="180"/>
      <c r="P929" s="180"/>
      <c r="Q929" s="180"/>
      <c r="R929" s="180"/>
      <c r="S929" s="180"/>
      <c r="T929" s="180"/>
      <c r="U929" s="180"/>
      <c r="V929" s="180"/>
      <c r="W929" s="180"/>
      <c r="X929" s="180"/>
      <c r="Y929" s="180"/>
      <c r="Z929" s="180"/>
      <c r="AA929" s="180"/>
      <c r="AB929" s="180"/>
      <c r="AC929" s="180"/>
      <c r="AD929" s="180"/>
      <c r="AE929" s="180"/>
      <c r="AF929" s="180"/>
      <c r="AG929" s="180"/>
      <c r="AH929" s="180"/>
      <c r="AI929" s="180"/>
      <c r="AJ929" s="180"/>
      <c r="AK929" s="180"/>
      <c r="AL929" s="180"/>
      <c r="AM929" s="180"/>
      <c r="AN929" s="180"/>
      <c r="AO929" s="180"/>
      <c r="AP929" s="180"/>
      <c r="AQ929" s="180"/>
      <c r="AR929" s="180"/>
      <c r="AS929" s="180"/>
      <c r="AT929" s="180"/>
      <c r="AU929" s="180"/>
      <c r="AV929" s="180"/>
      <c r="AW929" s="180"/>
      <c r="AX929" s="180"/>
      <c r="AY929" s="180"/>
      <c r="AZ929" s="180"/>
      <c r="BA929" s="180"/>
      <c r="BB929" s="180"/>
      <c r="BC929" s="180"/>
      <c r="BD929" s="180"/>
      <c r="BE929" s="180"/>
      <c r="BF929" s="180"/>
      <c r="BG929" s="180"/>
      <c r="BH929" s="180"/>
      <c r="BI929" s="180"/>
      <c r="BJ929" s="180"/>
      <c r="BK929" s="180"/>
      <c r="BL929" s="180"/>
      <c r="BM929" s="180"/>
      <c r="BN929" s="180"/>
      <c r="BO929" s="180"/>
      <c r="BP929" s="180"/>
      <c r="BQ929" s="180"/>
      <c r="BR929" s="180"/>
      <c r="BS929" s="180"/>
      <c r="BT929" s="180"/>
      <c r="BU929" s="180"/>
      <c r="BV929" s="180"/>
      <c r="BW929" s="180"/>
      <c r="BX929" s="180"/>
      <c r="BY929" s="180"/>
      <c r="BZ929" s="180"/>
      <c r="CA929" s="180"/>
      <c r="CB929" s="180"/>
      <c r="CC929" s="180"/>
      <c r="CD929" s="180"/>
      <c r="CE929" s="180"/>
      <c r="CF929" s="180"/>
      <c r="CG929" s="180"/>
      <c r="CH929" s="180"/>
      <c r="CI929" s="180"/>
      <c r="CJ929" s="180"/>
      <c r="CK929" s="180"/>
      <c r="CL929" s="180"/>
      <c r="CM929" s="180"/>
      <c r="CN929" s="180"/>
      <c r="CO929" s="180"/>
      <c r="CP929" s="180"/>
      <c r="CQ929" s="180"/>
      <c r="CR929" s="186"/>
      <c r="CS929" s="186"/>
    </row>
    <row r="930">
      <c r="A930" s="186"/>
      <c r="B930" s="186"/>
      <c r="C930" s="347"/>
      <c r="D930" s="180"/>
      <c r="E930" s="186"/>
      <c r="F930" s="180"/>
      <c r="G930" s="180"/>
      <c r="H930" s="180"/>
      <c r="I930" s="180"/>
      <c r="J930" s="180"/>
      <c r="K930" s="180"/>
      <c r="L930" s="180"/>
      <c r="M930" s="180"/>
      <c r="N930" s="180"/>
      <c r="O930" s="180"/>
      <c r="P930" s="180"/>
      <c r="Q930" s="180"/>
      <c r="R930" s="180"/>
      <c r="S930" s="180"/>
      <c r="T930" s="180"/>
      <c r="U930" s="180"/>
      <c r="V930" s="180"/>
      <c r="W930" s="180"/>
      <c r="X930" s="180"/>
      <c r="Y930" s="180"/>
      <c r="Z930" s="180"/>
      <c r="AA930" s="180"/>
      <c r="AB930" s="180"/>
      <c r="AC930" s="180"/>
      <c r="AD930" s="180"/>
      <c r="AE930" s="180"/>
      <c r="AF930" s="180"/>
      <c r="AG930" s="180"/>
      <c r="AH930" s="180"/>
      <c r="AI930" s="180"/>
      <c r="AJ930" s="180"/>
      <c r="AK930" s="180"/>
      <c r="AL930" s="180"/>
      <c r="AM930" s="180"/>
      <c r="AN930" s="180"/>
      <c r="AO930" s="180"/>
      <c r="AP930" s="180"/>
      <c r="AQ930" s="180"/>
      <c r="AR930" s="180"/>
      <c r="AS930" s="180"/>
      <c r="AT930" s="180"/>
      <c r="AU930" s="180"/>
      <c r="AV930" s="180"/>
      <c r="AW930" s="180"/>
      <c r="AX930" s="180"/>
      <c r="AY930" s="180"/>
      <c r="AZ930" s="180"/>
      <c r="BA930" s="180"/>
      <c r="BB930" s="180"/>
      <c r="BC930" s="180"/>
      <c r="BD930" s="180"/>
      <c r="BE930" s="180"/>
      <c r="BF930" s="180"/>
      <c r="BG930" s="180"/>
      <c r="BH930" s="180"/>
      <c r="BI930" s="180"/>
      <c r="BJ930" s="180"/>
      <c r="BK930" s="180"/>
      <c r="BL930" s="180"/>
      <c r="BM930" s="180"/>
      <c r="BN930" s="180"/>
      <c r="BO930" s="180"/>
      <c r="BP930" s="180"/>
      <c r="BQ930" s="180"/>
      <c r="BR930" s="180"/>
      <c r="BS930" s="180"/>
      <c r="BT930" s="180"/>
      <c r="BU930" s="180"/>
      <c r="BV930" s="180"/>
      <c r="BW930" s="180"/>
      <c r="BX930" s="180"/>
      <c r="BY930" s="180"/>
      <c r="BZ930" s="180"/>
      <c r="CA930" s="180"/>
      <c r="CB930" s="180"/>
      <c r="CC930" s="180"/>
      <c r="CD930" s="180"/>
      <c r="CE930" s="180"/>
      <c r="CF930" s="180"/>
      <c r="CG930" s="180"/>
      <c r="CH930" s="180"/>
      <c r="CI930" s="180"/>
      <c r="CJ930" s="180"/>
      <c r="CK930" s="180"/>
      <c r="CL930" s="180"/>
      <c r="CM930" s="180"/>
      <c r="CN930" s="180"/>
      <c r="CO930" s="180"/>
      <c r="CP930" s="180"/>
      <c r="CQ930" s="180"/>
      <c r="CR930" s="186"/>
      <c r="CS930" s="186"/>
    </row>
    <row r="931">
      <c r="A931" s="186"/>
      <c r="B931" s="186"/>
      <c r="C931" s="347"/>
      <c r="D931" s="180"/>
      <c r="E931" s="186"/>
      <c r="F931" s="180"/>
      <c r="G931" s="180"/>
      <c r="H931" s="180"/>
      <c r="I931" s="180"/>
      <c r="J931" s="180"/>
      <c r="K931" s="180"/>
      <c r="L931" s="180"/>
      <c r="M931" s="180"/>
      <c r="N931" s="180"/>
      <c r="O931" s="180"/>
      <c r="P931" s="180"/>
      <c r="Q931" s="180"/>
      <c r="R931" s="180"/>
      <c r="S931" s="180"/>
      <c r="T931" s="180"/>
      <c r="U931" s="180"/>
      <c r="V931" s="180"/>
      <c r="W931" s="180"/>
      <c r="X931" s="180"/>
      <c r="Y931" s="180"/>
      <c r="Z931" s="180"/>
      <c r="AA931" s="180"/>
      <c r="AB931" s="180"/>
      <c r="AC931" s="180"/>
      <c r="AD931" s="180"/>
      <c r="AE931" s="180"/>
      <c r="AF931" s="180"/>
      <c r="AG931" s="180"/>
      <c r="AH931" s="180"/>
      <c r="AI931" s="180"/>
      <c r="AJ931" s="180"/>
      <c r="AK931" s="180"/>
      <c r="AL931" s="180"/>
      <c r="AM931" s="180"/>
      <c r="AN931" s="180"/>
      <c r="AO931" s="180"/>
      <c r="AP931" s="180"/>
      <c r="AQ931" s="180"/>
      <c r="AR931" s="180"/>
      <c r="AS931" s="180"/>
      <c r="AT931" s="180"/>
      <c r="AU931" s="180"/>
      <c r="AV931" s="180"/>
      <c r="AW931" s="180"/>
      <c r="AX931" s="180"/>
      <c r="AY931" s="180"/>
      <c r="AZ931" s="180"/>
      <c r="BA931" s="180"/>
      <c r="BB931" s="180"/>
      <c r="BC931" s="180"/>
      <c r="BD931" s="180"/>
      <c r="BE931" s="180"/>
      <c r="BF931" s="180"/>
      <c r="BG931" s="180"/>
      <c r="BH931" s="180"/>
      <c r="BI931" s="180"/>
      <c r="BJ931" s="180"/>
      <c r="BK931" s="180"/>
      <c r="BL931" s="180"/>
      <c r="BM931" s="180"/>
      <c r="BN931" s="180"/>
      <c r="BO931" s="180"/>
      <c r="BP931" s="180"/>
      <c r="BQ931" s="180"/>
      <c r="BR931" s="180"/>
      <c r="BS931" s="180"/>
      <c r="BT931" s="180"/>
      <c r="BU931" s="180"/>
      <c r="BV931" s="180"/>
      <c r="BW931" s="180"/>
      <c r="BX931" s="180"/>
      <c r="BY931" s="180"/>
      <c r="BZ931" s="180"/>
      <c r="CA931" s="180"/>
      <c r="CB931" s="180"/>
      <c r="CC931" s="180"/>
      <c r="CD931" s="180"/>
      <c r="CE931" s="180"/>
      <c r="CF931" s="180"/>
      <c r="CG931" s="180"/>
      <c r="CH931" s="180"/>
      <c r="CI931" s="180"/>
      <c r="CJ931" s="180"/>
      <c r="CK931" s="180"/>
      <c r="CL931" s="180"/>
      <c r="CM931" s="180"/>
      <c r="CN931" s="180"/>
      <c r="CO931" s="180"/>
      <c r="CP931" s="180"/>
      <c r="CQ931" s="180"/>
      <c r="CR931" s="186"/>
      <c r="CS931" s="186"/>
    </row>
    <row r="932">
      <c r="A932" s="186"/>
      <c r="B932" s="186"/>
      <c r="C932" s="347"/>
      <c r="D932" s="180"/>
      <c r="E932" s="186"/>
      <c r="F932" s="180"/>
      <c r="G932" s="180"/>
      <c r="H932" s="180"/>
      <c r="I932" s="180"/>
      <c r="J932" s="180"/>
      <c r="K932" s="180"/>
      <c r="L932" s="180"/>
      <c r="M932" s="180"/>
      <c r="N932" s="180"/>
      <c r="O932" s="180"/>
      <c r="P932" s="180"/>
      <c r="Q932" s="180"/>
      <c r="R932" s="180"/>
      <c r="S932" s="180"/>
      <c r="T932" s="180"/>
      <c r="U932" s="180"/>
      <c r="V932" s="180"/>
      <c r="W932" s="180"/>
      <c r="X932" s="180"/>
      <c r="Y932" s="180"/>
      <c r="Z932" s="180"/>
      <c r="AA932" s="180"/>
      <c r="AB932" s="180"/>
      <c r="AC932" s="180"/>
      <c r="AD932" s="180"/>
      <c r="AE932" s="180"/>
      <c r="AF932" s="180"/>
      <c r="AG932" s="180"/>
      <c r="AH932" s="180"/>
      <c r="AI932" s="180"/>
      <c r="AJ932" s="180"/>
      <c r="AK932" s="180"/>
      <c r="AL932" s="180"/>
      <c r="AM932" s="180"/>
      <c r="AN932" s="180"/>
      <c r="AO932" s="180"/>
      <c r="AP932" s="180"/>
      <c r="AQ932" s="180"/>
      <c r="AR932" s="180"/>
      <c r="AS932" s="180"/>
      <c r="AT932" s="180"/>
      <c r="AU932" s="180"/>
      <c r="AV932" s="180"/>
      <c r="AW932" s="180"/>
      <c r="AX932" s="180"/>
      <c r="AY932" s="180"/>
      <c r="AZ932" s="180"/>
      <c r="BA932" s="180"/>
      <c r="BB932" s="180"/>
      <c r="BC932" s="180"/>
      <c r="BD932" s="180"/>
      <c r="BE932" s="180"/>
      <c r="BF932" s="180"/>
      <c r="BG932" s="180"/>
      <c r="BH932" s="180"/>
      <c r="BI932" s="180"/>
      <c r="BJ932" s="180"/>
      <c r="BK932" s="180"/>
      <c r="BL932" s="180"/>
      <c r="BM932" s="180"/>
      <c r="BN932" s="180"/>
      <c r="BO932" s="180"/>
      <c r="BP932" s="180"/>
      <c r="BQ932" s="180"/>
      <c r="BR932" s="180"/>
      <c r="BS932" s="180"/>
      <c r="BT932" s="180"/>
      <c r="BU932" s="180"/>
      <c r="BV932" s="180"/>
      <c r="BW932" s="180"/>
      <c r="BX932" s="180"/>
      <c r="BY932" s="180"/>
      <c r="BZ932" s="180"/>
      <c r="CA932" s="180"/>
      <c r="CB932" s="180"/>
      <c r="CC932" s="180"/>
      <c r="CD932" s="180"/>
      <c r="CE932" s="180"/>
      <c r="CF932" s="180"/>
      <c r="CG932" s="180"/>
      <c r="CH932" s="180"/>
      <c r="CI932" s="180"/>
      <c r="CJ932" s="180"/>
      <c r="CK932" s="180"/>
      <c r="CL932" s="180"/>
      <c r="CM932" s="180"/>
      <c r="CN932" s="180"/>
      <c r="CO932" s="180"/>
      <c r="CP932" s="180"/>
      <c r="CQ932" s="180"/>
      <c r="CR932" s="186"/>
      <c r="CS932" s="186"/>
    </row>
    <row r="933">
      <c r="A933" s="186"/>
      <c r="B933" s="186"/>
      <c r="C933" s="347"/>
      <c r="D933" s="180"/>
      <c r="E933" s="186"/>
      <c r="F933" s="180"/>
      <c r="G933" s="180"/>
      <c r="H933" s="180"/>
      <c r="I933" s="180"/>
      <c r="J933" s="180"/>
      <c r="K933" s="180"/>
      <c r="L933" s="180"/>
      <c r="M933" s="180"/>
      <c r="N933" s="180"/>
      <c r="O933" s="180"/>
      <c r="P933" s="180"/>
      <c r="Q933" s="180"/>
      <c r="R933" s="180"/>
      <c r="S933" s="180"/>
      <c r="T933" s="180"/>
      <c r="U933" s="180"/>
      <c r="V933" s="180"/>
      <c r="W933" s="180"/>
      <c r="X933" s="180"/>
      <c r="Y933" s="180"/>
      <c r="Z933" s="180"/>
      <c r="AA933" s="180"/>
      <c r="AB933" s="180"/>
      <c r="AC933" s="180"/>
      <c r="AD933" s="180"/>
      <c r="AE933" s="180"/>
      <c r="AF933" s="180"/>
      <c r="AG933" s="180"/>
      <c r="AH933" s="180"/>
      <c r="AI933" s="180"/>
      <c r="AJ933" s="180"/>
      <c r="AK933" s="180"/>
      <c r="AL933" s="180"/>
      <c r="AM933" s="180"/>
      <c r="AN933" s="180"/>
      <c r="AO933" s="180"/>
      <c r="AP933" s="180"/>
      <c r="AQ933" s="180"/>
      <c r="AR933" s="180"/>
      <c r="AS933" s="180"/>
      <c r="AT933" s="180"/>
      <c r="AU933" s="180"/>
      <c r="AV933" s="180"/>
      <c r="AW933" s="180"/>
      <c r="AX933" s="180"/>
      <c r="AY933" s="180"/>
      <c r="AZ933" s="180"/>
      <c r="BA933" s="180"/>
      <c r="BB933" s="180"/>
      <c r="BC933" s="180"/>
      <c r="BD933" s="180"/>
      <c r="BE933" s="180"/>
      <c r="BF933" s="180"/>
      <c r="BG933" s="180"/>
      <c r="BH933" s="180"/>
      <c r="BI933" s="180"/>
      <c r="BJ933" s="180"/>
      <c r="BK933" s="180"/>
      <c r="BL933" s="180"/>
      <c r="BM933" s="180"/>
      <c r="BN933" s="180"/>
      <c r="BO933" s="180"/>
      <c r="BP933" s="180"/>
      <c r="BQ933" s="180"/>
      <c r="BR933" s="180"/>
      <c r="BS933" s="180"/>
      <c r="BT933" s="180"/>
      <c r="BU933" s="180"/>
      <c r="BV933" s="180"/>
      <c r="BW933" s="180"/>
      <c r="BX933" s="180"/>
      <c r="BY933" s="180"/>
      <c r="BZ933" s="180"/>
      <c r="CA933" s="180"/>
      <c r="CB933" s="180"/>
      <c r="CC933" s="180"/>
      <c r="CD933" s="180"/>
      <c r="CE933" s="180"/>
      <c r="CF933" s="180"/>
      <c r="CG933" s="180"/>
      <c r="CH933" s="180"/>
      <c r="CI933" s="180"/>
      <c r="CJ933" s="180"/>
      <c r="CK933" s="180"/>
      <c r="CL933" s="180"/>
      <c r="CM933" s="180"/>
      <c r="CN933" s="180"/>
      <c r="CO933" s="180"/>
      <c r="CP933" s="180"/>
      <c r="CQ933" s="180"/>
      <c r="CR933" s="186"/>
      <c r="CS933" s="186"/>
    </row>
    <row r="934">
      <c r="A934" s="186"/>
      <c r="B934" s="186"/>
      <c r="C934" s="347"/>
      <c r="D934" s="180"/>
      <c r="E934" s="186"/>
      <c r="F934" s="180"/>
      <c r="G934" s="180"/>
      <c r="H934" s="180"/>
      <c r="I934" s="180"/>
      <c r="J934" s="180"/>
      <c r="K934" s="180"/>
      <c r="L934" s="180"/>
      <c r="M934" s="180"/>
      <c r="N934" s="180"/>
      <c r="O934" s="180"/>
      <c r="P934" s="180"/>
      <c r="Q934" s="180"/>
      <c r="R934" s="180"/>
      <c r="S934" s="180"/>
      <c r="T934" s="180"/>
      <c r="U934" s="180"/>
      <c r="V934" s="180"/>
      <c r="W934" s="180"/>
      <c r="X934" s="180"/>
      <c r="Y934" s="180"/>
      <c r="Z934" s="180"/>
      <c r="AA934" s="180"/>
      <c r="AB934" s="180"/>
      <c r="AC934" s="180"/>
      <c r="AD934" s="180"/>
      <c r="AE934" s="180"/>
      <c r="AF934" s="180"/>
      <c r="AG934" s="180"/>
      <c r="AH934" s="180"/>
      <c r="AI934" s="180"/>
      <c r="AJ934" s="180"/>
      <c r="AK934" s="180"/>
      <c r="AL934" s="180"/>
      <c r="AM934" s="180"/>
      <c r="AN934" s="180"/>
      <c r="AO934" s="180"/>
      <c r="AP934" s="180"/>
      <c r="AQ934" s="180"/>
      <c r="AR934" s="180"/>
      <c r="AS934" s="180"/>
      <c r="AT934" s="180"/>
      <c r="AU934" s="180"/>
      <c r="AV934" s="180"/>
      <c r="AW934" s="180"/>
      <c r="AX934" s="180"/>
      <c r="AY934" s="180"/>
      <c r="AZ934" s="180"/>
      <c r="BA934" s="180"/>
      <c r="BB934" s="180"/>
      <c r="BC934" s="180"/>
      <c r="BD934" s="180"/>
      <c r="BE934" s="180"/>
      <c r="BF934" s="180"/>
      <c r="BG934" s="180"/>
      <c r="BH934" s="180"/>
      <c r="BI934" s="180"/>
      <c r="BJ934" s="180"/>
      <c r="BK934" s="180"/>
      <c r="BL934" s="180"/>
      <c r="BM934" s="180"/>
      <c r="BN934" s="180"/>
      <c r="BO934" s="180"/>
      <c r="BP934" s="180"/>
      <c r="BQ934" s="180"/>
      <c r="BR934" s="180"/>
      <c r="BS934" s="180"/>
      <c r="BT934" s="180"/>
      <c r="BU934" s="180"/>
      <c r="BV934" s="180"/>
      <c r="BW934" s="180"/>
      <c r="BX934" s="180"/>
      <c r="BY934" s="180"/>
      <c r="BZ934" s="180"/>
      <c r="CA934" s="180"/>
      <c r="CB934" s="180"/>
      <c r="CC934" s="180"/>
      <c r="CD934" s="180"/>
      <c r="CE934" s="180"/>
      <c r="CF934" s="180"/>
      <c r="CG934" s="180"/>
      <c r="CH934" s="180"/>
      <c r="CI934" s="180"/>
      <c r="CJ934" s="180"/>
      <c r="CK934" s="180"/>
      <c r="CL934" s="180"/>
      <c r="CM934" s="180"/>
      <c r="CN934" s="180"/>
      <c r="CO934" s="180"/>
      <c r="CP934" s="180"/>
      <c r="CQ934" s="180"/>
      <c r="CR934" s="186"/>
      <c r="CS934" s="186"/>
    </row>
    <row r="935">
      <c r="A935" s="186"/>
      <c r="B935" s="186"/>
      <c r="C935" s="347"/>
      <c r="D935" s="180"/>
      <c r="E935" s="186"/>
      <c r="F935" s="180"/>
      <c r="G935" s="180"/>
      <c r="H935" s="180"/>
      <c r="I935" s="180"/>
      <c r="J935" s="180"/>
      <c r="K935" s="180"/>
      <c r="L935" s="180"/>
      <c r="M935" s="180"/>
      <c r="N935" s="180"/>
      <c r="O935" s="180"/>
      <c r="P935" s="180"/>
      <c r="Q935" s="180"/>
      <c r="R935" s="180"/>
      <c r="S935" s="180"/>
      <c r="T935" s="180"/>
      <c r="U935" s="180"/>
      <c r="V935" s="180"/>
      <c r="W935" s="180"/>
      <c r="X935" s="180"/>
      <c r="Y935" s="180"/>
      <c r="Z935" s="180"/>
      <c r="AA935" s="180"/>
      <c r="AB935" s="180"/>
      <c r="AC935" s="180"/>
      <c r="AD935" s="180"/>
      <c r="AE935" s="180"/>
      <c r="AF935" s="180"/>
      <c r="AG935" s="180"/>
      <c r="AH935" s="180"/>
      <c r="AI935" s="180"/>
      <c r="AJ935" s="180"/>
      <c r="AK935" s="180"/>
      <c r="AL935" s="180"/>
      <c r="AM935" s="180"/>
      <c r="AN935" s="180"/>
      <c r="AO935" s="180"/>
      <c r="AP935" s="180"/>
      <c r="AQ935" s="180"/>
      <c r="AR935" s="180"/>
      <c r="AS935" s="180"/>
      <c r="AT935" s="180"/>
      <c r="AU935" s="180"/>
      <c r="AV935" s="180"/>
      <c r="AW935" s="180"/>
      <c r="AX935" s="180"/>
      <c r="AY935" s="180"/>
      <c r="AZ935" s="180"/>
      <c r="BA935" s="180"/>
      <c r="BB935" s="180"/>
      <c r="BC935" s="180"/>
      <c r="BD935" s="180"/>
      <c r="BE935" s="180"/>
      <c r="BF935" s="180"/>
      <c r="BG935" s="180"/>
      <c r="BH935" s="180"/>
      <c r="BI935" s="180"/>
      <c r="BJ935" s="180"/>
      <c r="BK935" s="180"/>
      <c r="BL935" s="180"/>
      <c r="BM935" s="180"/>
      <c r="BN935" s="180"/>
      <c r="BO935" s="180"/>
      <c r="BP935" s="180"/>
      <c r="BQ935" s="180"/>
      <c r="BR935" s="180"/>
      <c r="BS935" s="180"/>
      <c r="BT935" s="180"/>
      <c r="BU935" s="180"/>
      <c r="BV935" s="180"/>
      <c r="BW935" s="180"/>
      <c r="BX935" s="180"/>
      <c r="BY935" s="180"/>
      <c r="BZ935" s="180"/>
      <c r="CA935" s="180"/>
      <c r="CB935" s="180"/>
      <c r="CC935" s="180"/>
      <c r="CD935" s="180"/>
      <c r="CE935" s="180"/>
      <c r="CF935" s="180"/>
      <c r="CG935" s="180"/>
      <c r="CH935" s="180"/>
      <c r="CI935" s="180"/>
      <c r="CJ935" s="180"/>
      <c r="CK935" s="180"/>
      <c r="CL935" s="180"/>
      <c r="CM935" s="180"/>
      <c r="CN935" s="180"/>
      <c r="CO935" s="180"/>
      <c r="CP935" s="180"/>
      <c r="CQ935" s="180"/>
      <c r="CR935" s="186"/>
      <c r="CS935" s="186"/>
    </row>
    <row r="936">
      <c r="A936" s="186"/>
      <c r="B936" s="186"/>
      <c r="C936" s="347"/>
      <c r="D936" s="180"/>
      <c r="E936" s="186"/>
      <c r="F936" s="180"/>
      <c r="G936" s="180"/>
      <c r="H936" s="180"/>
      <c r="I936" s="180"/>
      <c r="J936" s="180"/>
      <c r="K936" s="180"/>
      <c r="L936" s="180"/>
      <c r="M936" s="180"/>
      <c r="N936" s="180"/>
      <c r="O936" s="180"/>
      <c r="P936" s="180"/>
      <c r="Q936" s="180"/>
      <c r="R936" s="180"/>
      <c r="S936" s="180"/>
      <c r="T936" s="180"/>
      <c r="U936" s="180"/>
      <c r="V936" s="180"/>
      <c r="W936" s="180"/>
      <c r="X936" s="180"/>
      <c r="Y936" s="180"/>
      <c r="Z936" s="180"/>
      <c r="AA936" s="180"/>
      <c r="AB936" s="180"/>
      <c r="AC936" s="180"/>
      <c r="AD936" s="180"/>
      <c r="AE936" s="180"/>
      <c r="AF936" s="180"/>
      <c r="AG936" s="180"/>
      <c r="AH936" s="180"/>
      <c r="AI936" s="180"/>
      <c r="AJ936" s="180"/>
      <c r="AK936" s="180"/>
      <c r="AL936" s="180"/>
      <c r="AM936" s="180"/>
      <c r="AN936" s="180"/>
      <c r="AO936" s="180"/>
      <c r="AP936" s="180"/>
      <c r="AQ936" s="180"/>
      <c r="AR936" s="180"/>
      <c r="AS936" s="180"/>
      <c r="AT936" s="180"/>
      <c r="AU936" s="180"/>
      <c r="AV936" s="180"/>
      <c r="AW936" s="180"/>
      <c r="AX936" s="180"/>
      <c r="AY936" s="180"/>
      <c r="AZ936" s="180"/>
      <c r="BA936" s="180"/>
      <c r="BB936" s="180"/>
      <c r="BC936" s="180"/>
      <c r="BD936" s="180"/>
      <c r="BE936" s="180"/>
      <c r="BF936" s="180"/>
      <c r="BG936" s="180"/>
      <c r="BH936" s="180"/>
      <c r="BI936" s="180"/>
      <c r="BJ936" s="180"/>
      <c r="BK936" s="180"/>
      <c r="BL936" s="180"/>
      <c r="BM936" s="180"/>
      <c r="BN936" s="180"/>
      <c r="BO936" s="180"/>
      <c r="BP936" s="180"/>
      <c r="BQ936" s="180"/>
      <c r="BR936" s="180"/>
      <c r="BS936" s="180"/>
      <c r="BT936" s="180"/>
      <c r="BU936" s="180"/>
      <c r="BV936" s="180"/>
      <c r="BW936" s="180"/>
      <c r="BX936" s="180"/>
      <c r="BY936" s="180"/>
      <c r="BZ936" s="180"/>
      <c r="CA936" s="180"/>
      <c r="CB936" s="180"/>
      <c r="CC936" s="180"/>
      <c r="CD936" s="180"/>
      <c r="CE936" s="180"/>
      <c r="CF936" s="180"/>
      <c r="CG936" s="180"/>
      <c r="CH936" s="180"/>
      <c r="CI936" s="180"/>
      <c r="CJ936" s="180"/>
      <c r="CK936" s="180"/>
      <c r="CL936" s="180"/>
      <c r="CM936" s="180"/>
      <c r="CN936" s="180"/>
      <c r="CO936" s="180"/>
      <c r="CP936" s="180"/>
      <c r="CQ936" s="180"/>
      <c r="CR936" s="186"/>
      <c r="CS936" s="186"/>
    </row>
    <row r="937">
      <c r="A937" s="186"/>
      <c r="B937" s="186"/>
      <c r="C937" s="347"/>
      <c r="D937" s="180"/>
      <c r="E937" s="186"/>
      <c r="F937" s="180"/>
      <c r="G937" s="180"/>
      <c r="H937" s="180"/>
      <c r="I937" s="180"/>
      <c r="J937" s="180"/>
      <c r="K937" s="180"/>
      <c r="L937" s="180"/>
      <c r="M937" s="180"/>
      <c r="N937" s="180"/>
      <c r="O937" s="180"/>
      <c r="P937" s="180"/>
      <c r="Q937" s="180"/>
      <c r="R937" s="180"/>
      <c r="S937" s="180"/>
      <c r="T937" s="180"/>
      <c r="U937" s="180"/>
      <c r="V937" s="180"/>
      <c r="W937" s="180"/>
      <c r="X937" s="180"/>
      <c r="Y937" s="180"/>
      <c r="Z937" s="180"/>
      <c r="AA937" s="180"/>
      <c r="AB937" s="180"/>
      <c r="AC937" s="180"/>
      <c r="AD937" s="180"/>
      <c r="AE937" s="180"/>
      <c r="AF937" s="180"/>
      <c r="AG937" s="180"/>
      <c r="AH937" s="180"/>
      <c r="AI937" s="180"/>
      <c r="AJ937" s="180"/>
      <c r="AK937" s="180"/>
      <c r="AL937" s="180"/>
      <c r="AM937" s="180"/>
      <c r="AN937" s="180"/>
      <c r="AO937" s="180"/>
      <c r="AP937" s="180"/>
      <c r="AQ937" s="180"/>
      <c r="AR937" s="180"/>
      <c r="AS937" s="180"/>
      <c r="AT937" s="180"/>
      <c r="AU937" s="180"/>
      <c r="AV937" s="180"/>
      <c r="AW937" s="180"/>
      <c r="AX937" s="180"/>
      <c r="AY937" s="180"/>
      <c r="AZ937" s="180"/>
      <c r="BA937" s="180"/>
      <c r="BB937" s="180"/>
      <c r="BC937" s="180"/>
      <c r="BD937" s="180"/>
      <c r="BE937" s="180"/>
      <c r="BF937" s="180"/>
      <c r="BG937" s="180"/>
      <c r="BH937" s="180"/>
      <c r="BI937" s="180"/>
      <c r="BJ937" s="180"/>
      <c r="BK937" s="180"/>
      <c r="BL937" s="180"/>
      <c r="BM937" s="180"/>
      <c r="BN937" s="180"/>
      <c r="BO937" s="180"/>
      <c r="BP937" s="180"/>
      <c r="BQ937" s="180"/>
      <c r="BR937" s="180"/>
      <c r="BS937" s="180"/>
      <c r="BT937" s="180"/>
      <c r="BU937" s="180"/>
      <c r="BV937" s="180"/>
      <c r="BW937" s="180"/>
      <c r="BX937" s="180"/>
      <c r="BY937" s="180"/>
      <c r="BZ937" s="180"/>
      <c r="CA937" s="180"/>
      <c r="CB937" s="180"/>
      <c r="CC937" s="180"/>
      <c r="CD937" s="180"/>
      <c r="CE937" s="180"/>
      <c r="CF937" s="180"/>
      <c r="CG937" s="180"/>
      <c r="CH937" s="180"/>
      <c r="CI937" s="180"/>
      <c r="CJ937" s="180"/>
      <c r="CK937" s="180"/>
      <c r="CL937" s="180"/>
      <c r="CM937" s="180"/>
      <c r="CN937" s="180"/>
      <c r="CO937" s="180"/>
      <c r="CP937" s="180"/>
      <c r="CQ937" s="180"/>
      <c r="CR937" s="186"/>
      <c r="CS937" s="186"/>
    </row>
    <row r="938">
      <c r="A938" s="186"/>
      <c r="B938" s="186"/>
      <c r="C938" s="347"/>
      <c r="D938" s="180"/>
      <c r="E938" s="186"/>
      <c r="F938" s="180"/>
      <c r="G938" s="180"/>
      <c r="H938" s="180"/>
      <c r="I938" s="180"/>
      <c r="J938" s="180"/>
      <c r="K938" s="180"/>
      <c r="L938" s="180"/>
      <c r="M938" s="180"/>
      <c r="N938" s="180"/>
      <c r="O938" s="180"/>
      <c r="P938" s="180"/>
      <c r="Q938" s="180"/>
      <c r="R938" s="180"/>
      <c r="S938" s="180"/>
      <c r="T938" s="180"/>
      <c r="U938" s="180"/>
      <c r="V938" s="180"/>
      <c r="W938" s="180"/>
      <c r="X938" s="180"/>
      <c r="Y938" s="180"/>
      <c r="Z938" s="180"/>
      <c r="AA938" s="180"/>
      <c r="AB938" s="180"/>
      <c r="AC938" s="180"/>
      <c r="AD938" s="180"/>
      <c r="AE938" s="180"/>
      <c r="AF938" s="180"/>
      <c r="AG938" s="180"/>
      <c r="AH938" s="180"/>
      <c r="AI938" s="180"/>
      <c r="AJ938" s="180"/>
      <c r="AK938" s="180"/>
      <c r="AL938" s="180"/>
      <c r="AM938" s="180"/>
      <c r="AN938" s="180"/>
      <c r="AO938" s="180"/>
      <c r="AP938" s="180"/>
      <c r="AQ938" s="180"/>
      <c r="AR938" s="180"/>
      <c r="AS938" s="180"/>
      <c r="AT938" s="180"/>
      <c r="AU938" s="180"/>
      <c r="AV938" s="180"/>
      <c r="AW938" s="180"/>
      <c r="AX938" s="180"/>
      <c r="AY938" s="180"/>
      <c r="AZ938" s="180"/>
      <c r="BA938" s="180"/>
      <c r="BB938" s="180"/>
      <c r="BC938" s="180"/>
      <c r="BD938" s="180"/>
      <c r="BE938" s="180"/>
      <c r="BF938" s="180"/>
      <c r="BG938" s="180"/>
      <c r="BH938" s="180"/>
      <c r="BI938" s="180"/>
      <c r="BJ938" s="180"/>
      <c r="BK938" s="180"/>
      <c r="BL938" s="180"/>
      <c r="BM938" s="180"/>
      <c r="BN938" s="180"/>
      <c r="BO938" s="180"/>
      <c r="BP938" s="180"/>
      <c r="BQ938" s="180"/>
      <c r="BR938" s="180"/>
      <c r="BS938" s="180"/>
      <c r="BT938" s="180"/>
      <c r="BU938" s="180"/>
      <c r="BV938" s="180"/>
      <c r="BW938" s="180"/>
      <c r="BX938" s="180"/>
      <c r="BY938" s="180"/>
      <c r="BZ938" s="180"/>
      <c r="CA938" s="180"/>
      <c r="CB938" s="180"/>
      <c r="CC938" s="180"/>
      <c r="CD938" s="180"/>
      <c r="CE938" s="180"/>
      <c r="CF938" s="180"/>
      <c r="CG938" s="180"/>
      <c r="CH938" s="180"/>
      <c r="CI938" s="180"/>
      <c r="CJ938" s="180"/>
      <c r="CK938" s="180"/>
      <c r="CL938" s="180"/>
      <c r="CM938" s="180"/>
      <c r="CN938" s="180"/>
      <c r="CO938" s="180"/>
      <c r="CP938" s="180"/>
      <c r="CQ938" s="180"/>
      <c r="CR938" s="186"/>
      <c r="CS938" s="186"/>
    </row>
    <row r="939">
      <c r="A939" s="186"/>
      <c r="B939" s="186"/>
      <c r="C939" s="347"/>
      <c r="D939" s="180"/>
      <c r="E939" s="186"/>
      <c r="F939" s="180"/>
      <c r="G939" s="180"/>
      <c r="H939" s="180"/>
      <c r="I939" s="180"/>
      <c r="J939" s="180"/>
      <c r="K939" s="180"/>
      <c r="L939" s="180"/>
      <c r="M939" s="180"/>
      <c r="N939" s="180"/>
      <c r="O939" s="180"/>
      <c r="P939" s="180"/>
      <c r="Q939" s="180"/>
      <c r="R939" s="180"/>
      <c r="S939" s="180"/>
      <c r="T939" s="180"/>
      <c r="U939" s="180"/>
      <c r="V939" s="180"/>
      <c r="W939" s="180"/>
      <c r="X939" s="180"/>
      <c r="Y939" s="180"/>
      <c r="Z939" s="180"/>
      <c r="AA939" s="180"/>
      <c r="AB939" s="180"/>
      <c r="AC939" s="180"/>
      <c r="AD939" s="180"/>
      <c r="AE939" s="180"/>
      <c r="AF939" s="180"/>
      <c r="AG939" s="180"/>
      <c r="AH939" s="180"/>
      <c r="AI939" s="180"/>
      <c r="AJ939" s="180"/>
      <c r="AK939" s="180"/>
      <c r="AL939" s="180"/>
      <c r="AM939" s="180"/>
      <c r="AN939" s="180"/>
      <c r="AO939" s="180"/>
      <c r="AP939" s="180"/>
      <c r="AQ939" s="180"/>
      <c r="AR939" s="180"/>
      <c r="AS939" s="180"/>
      <c r="AT939" s="180"/>
      <c r="AU939" s="180"/>
      <c r="AV939" s="180"/>
      <c r="AW939" s="180"/>
      <c r="AX939" s="180"/>
      <c r="AY939" s="180"/>
      <c r="AZ939" s="180"/>
      <c r="BA939" s="180"/>
      <c r="BB939" s="180"/>
      <c r="BC939" s="180"/>
      <c r="BD939" s="180"/>
      <c r="BE939" s="180"/>
      <c r="BF939" s="180"/>
      <c r="BG939" s="180"/>
      <c r="BH939" s="180"/>
      <c r="BI939" s="180"/>
      <c r="BJ939" s="180"/>
      <c r="BK939" s="180"/>
      <c r="BL939" s="180"/>
      <c r="BM939" s="180"/>
      <c r="BN939" s="180"/>
      <c r="BO939" s="180"/>
      <c r="BP939" s="180"/>
      <c r="BQ939" s="180"/>
      <c r="BR939" s="180"/>
      <c r="BS939" s="180"/>
      <c r="BT939" s="180"/>
      <c r="BU939" s="180"/>
      <c r="BV939" s="180"/>
      <c r="BW939" s="180"/>
      <c r="BX939" s="180"/>
      <c r="BY939" s="180"/>
      <c r="BZ939" s="180"/>
      <c r="CA939" s="180"/>
      <c r="CB939" s="180"/>
      <c r="CC939" s="180"/>
      <c r="CD939" s="180"/>
      <c r="CE939" s="180"/>
      <c r="CF939" s="180"/>
      <c r="CG939" s="180"/>
      <c r="CH939" s="180"/>
      <c r="CI939" s="180"/>
      <c r="CJ939" s="180"/>
      <c r="CK939" s="180"/>
      <c r="CL939" s="180"/>
      <c r="CM939" s="180"/>
      <c r="CN939" s="180"/>
      <c r="CO939" s="180"/>
      <c r="CP939" s="180"/>
      <c r="CQ939" s="180"/>
      <c r="CR939" s="186"/>
      <c r="CS939" s="186"/>
    </row>
    <row r="940">
      <c r="A940" s="186"/>
      <c r="B940" s="186"/>
      <c r="C940" s="347"/>
      <c r="D940" s="180"/>
      <c r="E940" s="186"/>
      <c r="F940" s="180"/>
      <c r="G940" s="180"/>
      <c r="H940" s="180"/>
      <c r="I940" s="180"/>
      <c r="J940" s="180"/>
      <c r="K940" s="180"/>
      <c r="L940" s="180"/>
      <c r="M940" s="180"/>
      <c r="N940" s="180"/>
      <c r="O940" s="180"/>
      <c r="P940" s="180"/>
      <c r="Q940" s="180"/>
      <c r="R940" s="180"/>
      <c r="S940" s="180"/>
      <c r="T940" s="180"/>
      <c r="U940" s="180"/>
      <c r="V940" s="180"/>
      <c r="W940" s="180"/>
      <c r="X940" s="180"/>
      <c r="Y940" s="180"/>
      <c r="Z940" s="180"/>
      <c r="AA940" s="180"/>
      <c r="AB940" s="180"/>
      <c r="AC940" s="180"/>
      <c r="AD940" s="180"/>
      <c r="AE940" s="180"/>
      <c r="AF940" s="180"/>
      <c r="AG940" s="180"/>
      <c r="AH940" s="180"/>
      <c r="AI940" s="180"/>
      <c r="AJ940" s="180"/>
      <c r="AK940" s="180"/>
      <c r="AL940" s="180"/>
      <c r="AM940" s="180"/>
      <c r="AN940" s="180"/>
      <c r="AO940" s="180"/>
      <c r="AP940" s="180"/>
      <c r="AQ940" s="180"/>
      <c r="AR940" s="180"/>
      <c r="AS940" s="180"/>
      <c r="AT940" s="180"/>
      <c r="AU940" s="180"/>
      <c r="AV940" s="180"/>
      <c r="AW940" s="180"/>
      <c r="AX940" s="180"/>
      <c r="AY940" s="180"/>
      <c r="AZ940" s="180"/>
      <c r="BA940" s="180"/>
      <c r="BB940" s="180"/>
      <c r="BC940" s="180"/>
      <c r="BD940" s="180"/>
      <c r="BE940" s="180"/>
      <c r="BF940" s="180"/>
      <c r="BG940" s="180"/>
      <c r="BH940" s="180"/>
      <c r="BI940" s="180"/>
      <c r="BJ940" s="180"/>
      <c r="BK940" s="180"/>
      <c r="BL940" s="180"/>
      <c r="BM940" s="180"/>
      <c r="BN940" s="180"/>
      <c r="BO940" s="180"/>
      <c r="BP940" s="180"/>
      <c r="BQ940" s="180"/>
      <c r="BR940" s="180"/>
      <c r="BS940" s="180"/>
      <c r="BT940" s="180"/>
      <c r="BU940" s="180"/>
      <c r="BV940" s="180"/>
      <c r="BW940" s="180"/>
      <c r="BX940" s="180"/>
      <c r="BY940" s="180"/>
      <c r="BZ940" s="180"/>
      <c r="CA940" s="180"/>
      <c r="CB940" s="180"/>
      <c r="CC940" s="180"/>
      <c r="CD940" s="180"/>
      <c r="CE940" s="180"/>
      <c r="CF940" s="180"/>
      <c r="CG940" s="180"/>
      <c r="CH940" s="180"/>
      <c r="CI940" s="180"/>
      <c r="CJ940" s="180"/>
      <c r="CK940" s="180"/>
      <c r="CL940" s="180"/>
      <c r="CM940" s="180"/>
      <c r="CN940" s="180"/>
      <c r="CO940" s="180"/>
      <c r="CP940" s="180"/>
      <c r="CQ940" s="180"/>
      <c r="CR940" s="186"/>
      <c r="CS940" s="186"/>
    </row>
    <row r="941">
      <c r="A941" s="186"/>
      <c r="B941" s="186"/>
      <c r="C941" s="347"/>
      <c r="D941" s="180"/>
      <c r="E941" s="186"/>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c r="AB941" s="180"/>
      <c r="AC941" s="180"/>
      <c r="AD941" s="180"/>
      <c r="AE941" s="180"/>
      <c r="AF941" s="180"/>
      <c r="AG941" s="180"/>
      <c r="AH941" s="180"/>
      <c r="AI941" s="180"/>
      <c r="AJ941" s="180"/>
      <c r="AK941" s="180"/>
      <c r="AL941" s="180"/>
      <c r="AM941" s="180"/>
      <c r="AN941" s="180"/>
      <c r="AO941" s="180"/>
      <c r="AP941" s="180"/>
      <c r="AQ941" s="180"/>
      <c r="AR941" s="180"/>
      <c r="AS941" s="180"/>
      <c r="AT941" s="180"/>
      <c r="AU941" s="180"/>
      <c r="AV941" s="180"/>
      <c r="AW941" s="180"/>
      <c r="AX941" s="180"/>
      <c r="AY941" s="180"/>
      <c r="AZ941" s="180"/>
      <c r="BA941" s="180"/>
      <c r="BB941" s="180"/>
      <c r="BC941" s="180"/>
      <c r="BD941" s="180"/>
      <c r="BE941" s="180"/>
      <c r="BF941" s="180"/>
      <c r="BG941" s="180"/>
      <c r="BH941" s="180"/>
      <c r="BI941" s="180"/>
      <c r="BJ941" s="180"/>
      <c r="BK941" s="180"/>
      <c r="BL941" s="180"/>
      <c r="BM941" s="180"/>
      <c r="BN941" s="180"/>
      <c r="BO941" s="180"/>
      <c r="BP941" s="180"/>
      <c r="BQ941" s="180"/>
      <c r="BR941" s="180"/>
      <c r="BS941" s="180"/>
      <c r="BT941" s="180"/>
      <c r="BU941" s="180"/>
      <c r="BV941" s="180"/>
      <c r="BW941" s="180"/>
      <c r="BX941" s="180"/>
      <c r="BY941" s="180"/>
      <c r="BZ941" s="180"/>
      <c r="CA941" s="180"/>
      <c r="CB941" s="180"/>
      <c r="CC941" s="180"/>
      <c r="CD941" s="180"/>
      <c r="CE941" s="180"/>
      <c r="CF941" s="180"/>
      <c r="CG941" s="180"/>
      <c r="CH941" s="180"/>
      <c r="CI941" s="180"/>
      <c r="CJ941" s="180"/>
      <c r="CK941" s="180"/>
      <c r="CL941" s="180"/>
      <c r="CM941" s="180"/>
      <c r="CN941" s="180"/>
      <c r="CO941" s="180"/>
      <c r="CP941" s="180"/>
      <c r="CQ941" s="180"/>
      <c r="CR941" s="186"/>
      <c r="CS941" s="186"/>
    </row>
    <row r="942">
      <c r="A942" s="186"/>
      <c r="B942" s="186"/>
      <c r="C942" s="347"/>
      <c r="D942" s="180"/>
      <c r="E942" s="186"/>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c r="AB942" s="180"/>
      <c r="AC942" s="180"/>
      <c r="AD942" s="180"/>
      <c r="AE942" s="180"/>
      <c r="AF942" s="180"/>
      <c r="AG942" s="180"/>
      <c r="AH942" s="180"/>
      <c r="AI942" s="180"/>
      <c r="AJ942" s="180"/>
      <c r="AK942" s="180"/>
      <c r="AL942" s="180"/>
      <c r="AM942" s="180"/>
      <c r="AN942" s="180"/>
      <c r="AO942" s="180"/>
      <c r="AP942" s="180"/>
      <c r="AQ942" s="180"/>
      <c r="AR942" s="180"/>
      <c r="AS942" s="180"/>
      <c r="AT942" s="180"/>
      <c r="AU942" s="180"/>
      <c r="AV942" s="180"/>
      <c r="AW942" s="180"/>
      <c r="AX942" s="180"/>
      <c r="AY942" s="180"/>
      <c r="AZ942" s="180"/>
      <c r="BA942" s="180"/>
      <c r="BB942" s="180"/>
      <c r="BC942" s="180"/>
      <c r="BD942" s="180"/>
      <c r="BE942" s="180"/>
      <c r="BF942" s="180"/>
      <c r="BG942" s="180"/>
      <c r="BH942" s="180"/>
      <c r="BI942" s="180"/>
      <c r="BJ942" s="180"/>
      <c r="BK942" s="180"/>
      <c r="BL942" s="180"/>
      <c r="BM942" s="180"/>
      <c r="BN942" s="180"/>
      <c r="BO942" s="180"/>
      <c r="BP942" s="180"/>
      <c r="BQ942" s="180"/>
      <c r="BR942" s="180"/>
      <c r="BS942" s="180"/>
      <c r="BT942" s="180"/>
      <c r="BU942" s="180"/>
      <c r="BV942" s="180"/>
      <c r="BW942" s="180"/>
      <c r="BX942" s="180"/>
      <c r="BY942" s="180"/>
      <c r="BZ942" s="180"/>
      <c r="CA942" s="180"/>
      <c r="CB942" s="180"/>
      <c r="CC942" s="180"/>
      <c r="CD942" s="180"/>
      <c r="CE942" s="180"/>
      <c r="CF942" s="180"/>
      <c r="CG942" s="180"/>
      <c r="CH942" s="180"/>
      <c r="CI942" s="180"/>
      <c r="CJ942" s="180"/>
      <c r="CK942" s="180"/>
      <c r="CL942" s="180"/>
      <c r="CM942" s="180"/>
      <c r="CN942" s="180"/>
      <c r="CO942" s="180"/>
      <c r="CP942" s="180"/>
      <c r="CQ942" s="180"/>
      <c r="CR942" s="186"/>
      <c r="CS942" s="186"/>
    </row>
    <row r="943">
      <c r="A943" s="186"/>
      <c r="B943" s="186"/>
      <c r="C943" s="347"/>
      <c r="D943" s="180"/>
      <c r="E943" s="186"/>
      <c r="F943" s="180"/>
      <c r="G943" s="180"/>
      <c r="H943" s="180"/>
      <c r="I943" s="180"/>
      <c r="J943" s="180"/>
      <c r="K943" s="180"/>
      <c r="L943" s="180"/>
      <c r="M943" s="180"/>
      <c r="N943" s="180"/>
      <c r="O943" s="180"/>
      <c r="P943" s="180"/>
      <c r="Q943" s="180"/>
      <c r="R943" s="180"/>
      <c r="S943" s="180"/>
      <c r="T943" s="180"/>
      <c r="U943" s="180"/>
      <c r="V943" s="180"/>
      <c r="W943" s="180"/>
      <c r="X943" s="180"/>
      <c r="Y943" s="180"/>
      <c r="Z943" s="180"/>
      <c r="AA943" s="180"/>
      <c r="AB943" s="180"/>
      <c r="AC943" s="180"/>
      <c r="AD943" s="180"/>
      <c r="AE943" s="180"/>
      <c r="AF943" s="180"/>
      <c r="AG943" s="180"/>
      <c r="AH943" s="180"/>
      <c r="AI943" s="180"/>
      <c r="AJ943" s="180"/>
      <c r="AK943" s="180"/>
      <c r="AL943" s="180"/>
      <c r="AM943" s="180"/>
      <c r="AN943" s="180"/>
      <c r="AO943" s="180"/>
      <c r="AP943" s="180"/>
      <c r="AQ943" s="180"/>
      <c r="AR943" s="180"/>
      <c r="AS943" s="180"/>
      <c r="AT943" s="180"/>
      <c r="AU943" s="180"/>
      <c r="AV943" s="180"/>
      <c r="AW943" s="180"/>
      <c r="AX943" s="180"/>
      <c r="AY943" s="180"/>
      <c r="AZ943" s="180"/>
      <c r="BA943" s="180"/>
      <c r="BB943" s="180"/>
      <c r="BC943" s="180"/>
      <c r="BD943" s="180"/>
      <c r="BE943" s="180"/>
      <c r="BF943" s="180"/>
      <c r="BG943" s="180"/>
      <c r="BH943" s="180"/>
      <c r="BI943" s="180"/>
      <c r="BJ943" s="180"/>
      <c r="BK943" s="180"/>
      <c r="BL943" s="180"/>
      <c r="BM943" s="180"/>
      <c r="BN943" s="180"/>
      <c r="BO943" s="180"/>
      <c r="BP943" s="180"/>
      <c r="BQ943" s="180"/>
      <c r="BR943" s="180"/>
      <c r="BS943" s="180"/>
      <c r="BT943" s="180"/>
      <c r="BU943" s="180"/>
      <c r="BV943" s="180"/>
      <c r="BW943" s="180"/>
      <c r="BX943" s="180"/>
      <c r="BY943" s="180"/>
      <c r="BZ943" s="180"/>
      <c r="CA943" s="180"/>
      <c r="CB943" s="180"/>
      <c r="CC943" s="180"/>
      <c r="CD943" s="180"/>
      <c r="CE943" s="180"/>
      <c r="CF943" s="180"/>
      <c r="CG943" s="180"/>
      <c r="CH943" s="180"/>
      <c r="CI943" s="180"/>
      <c r="CJ943" s="180"/>
      <c r="CK943" s="180"/>
      <c r="CL943" s="180"/>
      <c r="CM943" s="180"/>
      <c r="CN943" s="180"/>
      <c r="CO943" s="180"/>
      <c r="CP943" s="180"/>
      <c r="CQ943" s="180"/>
      <c r="CR943" s="186"/>
      <c r="CS943" s="186"/>
    </row>
    <row r="944">
      <c r="A944" s="186"/>
      <c r="B944" s="186"/>
      <c r="C944" s="347"/>
      <c r="D944" s="180"/>
      <c r="E944" s="186"/>
      <c r="F944" s="180"/>
      <c r="G944" s="180"/>
      <c r="H944" s="180"/>
      <c r="I944" s="180"/>
      <c r="J944" s="180"/>
      <c r="K944" s="180"/>
      <c r="L944" s="180"/>
      <c r="M944" s="180"/>
      <c r="N944" s="180"/>
      <c r="O944" s="180"/>
      <c r="P944" s="180"/>
      <c r="Q944" s="180"/>
      <c r="R944" s="180"/>
      <c r="S944" s="180"/>
      <c r="T944" s="180"/>
      <c r="U944" s="180"/>
      <c r="V944" s="180"/>
      <c r="W944" s="180"/>
      <c r="X944" s="180"/>
      <c r="Y944" s="180"/>
      <c r="Z944" s="180"/>
      <c r="AA944" s="180"/>
      <c r="AB944" s="180"/>
      <c r="AC944" s="180"/>
      <c r="AD944" s="180"/>
      <c r="AE944" s="180"/>
      <c r="AF944" s="180"/>
      <c r="AG944" s="180"/>
      <c r="AH944" s="180"/>
      <c r="AI944" s="180"/>
      <c r="AJ944" s="180"/>
      <c r="AK944" s="180"/>
      <c r="AL944" s="180"/>
      <c r="AM944" s="180"/>
      <c r="AN944" s="180"/>
      <c r="AO944" s="180"/>
      <c r="AP944" s="180"/>
      <c r="AQ944" s="180"/>
      <c r="AR944" s="180"/>
      <c r="AS944" s="180"/>
      <c r="AT944" s="180"/>
      <c r="AU944" s="180"/>
      <c r="AV944" s="180"/>
      <c r="AW944" s="180"/>
      <c r="AX944" s="180"/>
      <c r="AY944" s="180"/>
      <c r="AZ944" s="180"/>
      <c r="BA944" s="180"/>
      <c r="BB944" s="180"/>
      <c r="BC944" s="180"/>
      <c r="BD944" s="180"/>
      <c r="BE944" s="180"/>
      <c r="BF944" s="180"/>
      <c r="BG944" s="180"/>
      <c r="BH944" s="180"/>
      <c r="BI944" s="180"/>
      <c r="BJ944" s="180"/>
      <c r="BK944" s="180"/>
      <c r="BL944" s="180"/>
      <c r="BM944" s="180"/>
      <c r="BN944" s="180"/>
      <c r="BO944" s="180"/>
      <c r="BP944" s="180"/>
      <c r="BQ944" s="180"/>
      <c r="BR944" s="180"/>
      <c r="BS944" s="180"/>
      <c r="BT944" s="180"/>
      <c r="BU944" s="180"/>
      <c r="BV944" s="180"/>
      <c r="BW944" s="180"/>
      <c r="BX944" s="180"/>
      <c r="BY944" s="180"/>
      <c r="BZ944" s="180"/>
      <c r="CA944" s="180"/>
      <c r="CB944" s="180"/>
      <c r="CC944" s="180"/>
      <c r="CD944" s="180"/>
      <c r="CE944" s="180"/>
      <c r="CF944" s="180"/>
      <c r="CG944" s="180"/>
      <c r="CH944" s="180"/>
      <c r="CI944" s="180"/>
      <c r="CJ944" s="180"/>
      <c r="CK944" s="180"/>
      <c r="CL944" s="180"/>
      <c r="CM944" s="180"/>
      <c r="CN944" s="180"/>
      <c r="CO944" s="180"/>
      <c r="CP944" s="180"/>
      <c r="CQ944" s="180"/>
      <c r="CR944" s="186"/>
      <c r="CS944" s="186"/>
    </row>
    <row r="945">
      <c r="A945" s="186"/>
      <c r="B945" s="186"/>
      <c r="C945" s="347"/>
      <c r="D945" s="180"/>
      <c r="E945" s="186"/>
      <c r="F945" s="180"/>
      <c r="G945" s="180"/>
      <c r="H945" s="180"/>
      <c r="I945" s="180"/>
      <c r="J945" s="180"/>
      <c r="K945" s="180"/>
      <c r="L945" s="180"/>
      <c r="M945" s="180"/>
      <c r="N945" s="180"/>
      <c r="O945" s="180"/>
      <c r="P945" s="180"/>
      <c r="Q945" s="180"/>
      <c r="R945" s="180"/>
      <c r="S945" s="180"/>
      <c r="T945" s="180"/>
      <c r="U945" s="180"/>
      <c r="V945" s="180"/>
      <c r="W945" s="180"/>
      <c r="X945" s="180"/>
      <c r="Y945" s="180"/>
      <c r="Z945" s="180"/>
      <c r="AA945" s="180"/>
      <c r="AB945" s="180"/>
      <c r="AC945" s="180"/>
      <c r="AD945" s="180"/>
      <c r="AE945" s="180"/>
      <c r="AF945" s="180"/>
      <c r="AG945" s="180"/>
      <c r="AH945" s="180"/>
      <c r="AI945" s="180"/>
      <c r="AJ945" s="180"/>
      <c r="AK945" s="180"/>
      <c r="AL945" s="180"/>
      <c r="AM945" s="180"/>
      <c r="AN945" s="180"/>
      <c r="AO945" s="180"/>
      <c r="AP945" s="180"/>
      <c r="AQ945" s="180"/>
      <c r="AR945" s="180"/>
      <c r="AS945" s="180"/>
      <c r="AT945" s="180"/>
      <c r="AU945" s="180"/>
      <c r="AV945" s="180"/>
      <c r="AW945" s="180"/>
      <c r="AX945" s="180"/>
      <c r="AY945" s="180"/>
      <c r="AZ945" s="180"/>
      <c r="BA945" s="180"/>
      <c r="BB945" s="180"/>
      <c r="BC945" s="180"/>
      <c r="BD945" s="180"/>
      <c r="BE945" s="180"/>
      <c r="BF945" s="180"/>
      <c r="BG945" s="180"/>
      <c r="BH945" s="180"/>
      <c r="BI945" s="180"/>
      <c r="BJ945" s="180"/>
      <c r="BK945" s="180"/>
      <c r="BL945" s="180"/>
      <c r="BM945" s="180"/>
      <c r="BN945" s="180"/>
      <c r="BO945" s="180"/>
      <c r="BP945" s="180"/>
      <c r="BQ945" s="180"/>
      <c r="BR945" s="180"/>
      <c r="BS945" s="180"/>
      <c r="BT945" s="180"/>
      <c r="BU945" s="180"/>
      <c r="BV945" s="180"/>
      <c r="BW945" s="180"/>
      <c r="BX945" s="180"/>
      <c r="BY945" s="180"/>
      <c r="BZ945" s="180"/>
      <c r="CA945" s="180"/>
      <c r="CB945" s="180"/>
      <c r="CC945" s="180"/>
      <c r="CD945" s="180"/>
      <c r="CE945" s="180"/>
      <c r="CF945" s="180"/>
      <c r="CG945" s="180"/>
      <c r="CH945" s="180"/>
      <c r="CI945" s="180"/>
      <c r="CJ945" s="180"/>
      <c r="CK945" s="180"/>
      <c r="CL945" s="180"/>
      <c r="CM945" s="180"/>
      <c r="CN945" s="180"/>
      <c r="CO945" s="180"/>
      <c r="CP945" s="180"/>
      <c r="CQ945" s="180"/>
      <c r="CR945" s="186"/>
      <c r="CS945" s="186"/>
    </row>
    <row r="946">
      <c r="A946" s="186"/>
      <c r="B946" s="186"/>
      <c r="C946" s="347"/>
      <c r="D946" s="180"/>
      <c r="E946" s="186"/>
      <c r="F946" s="180"/>
      <c r="G946" s="180"/>
      <c r="H946" s="180"/>
      <c r="I946" s="180"/>
      <c r="J946" s="180"/>
      <c r="K946" s="180"/>
      <c r="L946" s="180"/>
      <c r="M946" s="180"/>
      <c r="N946" s="180"/>
      <c r="O946" s="180"/>
      <c r="P946" s="180"/>
      <c r="Q946" s="180"/>
      <c r="R946" s="180"/>
      <c r="S946" s="180"/>
      <c r="T946" s="180"/>
      <c r="U946" s="180"/>
      <c r="V946" s="180"/>
      <c r="W946" s="180"/>
      <c r="X946" s="180"/>
      <c r="Y946" s="180"/>
      <c r="Z946" s="180"/>
      <c r="AA946" s="180"/>
      <c r="AB946" s="180"/>
      <c r="AC946" s="180"/>
      <c r="AD946" s="180"/>
      <c r="AE946" s="180"/>
      <c r="AF946" s="180"/>
      <c r="AG946" s="180"/>
      <c r="AH946" s="180"/>
      <c r="AI946" s="180"/>
      <c r="AJ946" s="180"/>
      <c r="AK946" s="180"/>
      <c r="AL946" s="180"/>
      <c r="AM946" s="180"/>
      <c r="AN946" s="180"/>
      <c r="AO946" s="180"/>
      <c r="AP946" s="180"/>
      <c r="AQ946" s="180"/>
      <c r="AR946" s="180"/>
      <c r="AS946" s="180"/>
      <c r="AT946" s="180"/>
      <c r="AU946" s="180"/>
      <c r="AV946" s="180"/>
      <c r="AW946" s="180"/>
      <c r="AX946" s="180"/>
      <c r="AY946" s="180"/>
      <c r="AZ946" s="180"/>
      <c r="BA946" s="180"/>
      <c r="BB946" s="180"/>
      <c r="BC946" s="180"/>
      <c r="BD946" s="180"/>
      <c r="BE946" s="180"/>
      <c r="BF946" s="180"/>
      <c r="BG946" s="180"/>
      <c r="BH946" s="180"/>
      <c r="BI946" s="180"/>
      <c r="BJ946" s="180"/>
      <c r="BK946" s="180"/>
      <c r="BL946" s="180"/>
      <c r="BM946" s="180"/>
      <c r="BN946" s="180"/>
      <c r="BO946" s="180"/>
      <c r="BP946" s="180"/>
      <c r="BQ946" s="180"/>
      <c r="BR946" s="180"/>
      <c r="BS946" s="180"/>
      <c r="BT946" s="180"/>
      <c r="BU946" s="180"/>
      <c r="BV946" s="180"/>
      <c r="BW946" s="180"/>
      <c r="BX946" s="180"/>
      <c r="BY946" s="180"/>
      <c r="BZ946" s="180"/>
      <c r="CA946" s="180"/>
      <c r="CB946" s="180"/>
      <c r="CC946" s="180"/>
      <c r="CD946" s="180"/>
      <c r="CE946" s="180"/>
      <c r="CF946" s="180"/>
      <c r="CG946" s="180"/>
      <c r="CH946" s="180"/>
      <c r="CI946" s="180"/>
      <c r="CJ946" s="180"/>
      <c r="CK946" s="180"/>
      <c r="CL946" s="180"/>
      <c r="CM946" s="180"/>
      <c r="CN946" s="180"/>
      <c r="CO946" s="180"/>
      <c r="CP946" s="180"/>
      <c r="CQ946" s="180"/>
      <c r="CR946" s="186"/>
      <c r="CS946" s="186"/>
    </row>
    <row r="947">
      <c r="A947" s="186"/>
      <c r="B947" s="186"/>
      <c r="C947" s="347"/>
      <c r="D947" s="180"/>
      <c r="E947" s="186"/>
      <c r="F947" s="180"/>
      <c r="G947" s="180"/>
      <c r="H947" s="180"/>
      <c r="I947" s="180"/>
      <c r="J947" s="180"/>
      <c r="K947" s="180"/>
      <c r="L947" s="180"/>
      <c r="M947" s="180"/>
      <c r="N947" s="180"/>
      <c r="O947" s="180"/>
      <c r="P947" s="180"/>
      <c r="Q947" s="180"/>
      <c r="R947" s="180"/>
      <c r="S947" s="180"/>
      <c r="T947" s="180"/>
      <c r="U947" s="180"/>
      <c r="V947" s="180"/>
      <c r="W947" s="180"/>
      <c r="X947" s="180"/>
      <c r="Y947" s="180"/>
      <c r="Z947" s="180"/>
      <c r="AA947" s="180"/>
      <c r="AB947" s="180"/>
      <c r="AC947" s="180"/>
      <c r="AD947" s="180"/>
      <c r="AE947" s="180"/>
      <c r="AF947" s="180"/>
      <c r="AG947" s="180"/>
      <c r="AH947" s="180"/>
      <c r="AI947" s="180"/>
      <c r="AJ947" s="180"/>
      <c r="AK947" s="180"/>
      <c r="AL947" s="180"/>
      <c r="AM947" s="180"/>
      <c r="AN947" s="180"/>
      <c r="AO947" s="180"/>
      <c r="AP947" s="180"/>
      <c r="AQ947" s="180"/>
      <c r="AR947" s="180"/>
      <c r="AS947" s="180"/>
      <c r="AT947" s="180"/>
      <c r="AU947" s="180"/>
      <c r="AV947" s="180"/>
      <c r="AW947" s="180"/>
      <c r="AX947" s="180"/>
      <c r="AY947" s="180"/>
      <c r="AZ947" s="180"/>
      <c r="BA947" s="180"/>
      <c r="BB947" s="180"/>
      <c r="BC947" s="180"/>
      <c r="BD947" s="180"/>
      <c r="BE947" s="180"/>
      <c r="BF947" s="180"/>
      <c r="BG947" s="180"/>
      <c r="BH947" s="180"/>
      <c r="BI947" s="180"/>
      <c r="BJ947" s="180"/>
      <c r="BK947" s="180"/>
      <c r="BL947" s="180"/>
      <c r="BM947" s="180"/>
      <c r="BN947" s="180"/>
      <c r="BO947" s="180"/>
      <c r="BP947" s="180"/>
      <c r="BQ947" s="180"/>
      <c r="BR947" s="180"/>
      <c r="BS947" s="180"/>
      <c r="BT947" s="180"/>
      <c r="BU947" s="180"/>
      <c r="BV947" s="180"/>
      <c r="BW947" s="180"/>
      <c r="BX947" s="180"/>
      <c r="BY947" s="180"/>
      <c r="BZ947" s="180"/>
      <c r="CA947" s="180"/>
      <c r="CB947" s="180"/>
      <c r="CC947" s="180"/>
      <c r="CD947" s="180"/>
      <c r="CE947" s="180"/>
      <c r="CF947" s="180"/>
      <c r="CG947" s="180"/>
      <c r="CH947" s="180"/>
      <c r="CI947" s="180"/>
      <c r="CJ947" s="180"/>
      <c r="CK947" s="180"/>
      <c r="CL947" s="180"/>
      <c r="CM947" s="180"/>
      <c r="CN947" s="180"/>
      <c r="CO947" s="180"/>
      <c r="CP947" s="180"/>
      <c r="CQ947" s="180"/>
      <c r="CR947" s="186"/>
      <c r="CS947" s="186"/>
    </row>
    <row r="948">
      <c r="A948" s="186"/>
      <c r="B948" s="186"/>
      <c r="C948" s="347"/>
      <c r="D948" s="180"/>
      <c r="E948" s="186"/>
      <c r="F948" s="180"/>
      <c r="G948" s="180"/>
      <c r="H948" s="180"/>
      <c r="I948" s="180"/>
      <c r="J948" s="180"/>
      <c r="K948" s="180"/>
      <c r="L948" s="180"/>
      <c r="M948" s="180"/>
      <c r="N948" s="180"/>
      <c r="O948" s="180"/>
      <c r="P948" s="180"/>
      <c r="Q948" s="180"/>
      <c r="R948" s="180"/>
      <c r="S948" s="180"/>
      <c r="T948" s="180"/>
      <c r="U948" s="180"/>
      <c r="V948" s="180"/>
      <c r="W948" s="180"/>
      <c r="X948" s="180"/>
      <c r="Y948" s="180"/>
      <c r="Z948" s="180"/>
      <c r="AA948" s="180"/>
      <c r="AB948" s="180"/>
      <c r="AC948" s="180"/>
      <c r="AD948" s="180"/>
      <c r="AE948" s="180"/>
      <c r="AF948" s="180"/>
      <c r="AG948" s="180"/>
      <c r="AH948" s="180"/>
      <c r="AI948" s="180"/>
      <c r="AJ948" s="180"/>
      <c r="AK948" s="180"/>
      <c r="AL948" s="180"/>
      <c r="AM948" s="180"/>
      <c r="AN948" s="180"/>
      <c r="AO948" s="180"/>
      <c r="AP948" s="180"/>
      <c r="AQ948" s="180"/>
      <c r="AR948" s="180"/>
      <c r="AS948" s="180"/>
      <c r="AT948" s="180"/>
      <c r="AU948" s="180"/>
      <c r="AV948" s="180"/>
      <c r="AW948" s="180"/>
      <c r="AX948" s="180"/>
      <c r="AY948" s="180"/>
      <c r="AZ948" s="180"/>
      <c r="BA948" s="180"/>
      <c r="BB948" s="180"/>
      <c r="BC948" s="180"/>
      <c r="BD948" s="180"/>
      <c r="BE948" s="180"/>
      <c r="BF948" s="180"/>
      <c r="BG948" s="180"/>
      <c r="BH948" s="180"/>
      <c r="BI948" s="180"/>
      <c r="BJ948" s="180"/>
      <c r="BK948" s="180"/>
      <c r="BL948" s="180"/>
      <c r="BM948" s="180"/>
      <c r="BN948" s="180"/>
      <c r="BO948" s="180"/>
      <c r="BP948" s="180"/>
      <c r="BQ948" s="180"/>
      <c r="BR948" s="180"/>
      <c r="BS948" s="180"/>
      <c r="BT948" s="180"/>
      <c r="BU948" s="180"/>
      <c r="BV948" s="180"/>
      <c r="BW948" s="180"/>
      <c r="BX948" s="180"/>
      <c r="BY948" s="180"/>
      <c r="BZ948" s="180"/>
      <c r="CA948" s="180"/>
      <c r="CB948" s="180"/>
      <c r="CC948" s="180"/>
      <c r="CD948" s="180"/>
      <c r="CE948" s="180"/>
      <c r="CF948" s="180"/>
      <c r="CG948" s="180"/>
      <c r="CH948" s="180"/>
      <c r="CI948" s="180"/>
      <c r="CJ948" s="180"/>
      <c r="CK948" s="180"/>
      <c r="CL948" s="180"/>
      <c r="CM948" s="180"/>
      <c r="CN948" s="180"/>
      <c r="CO948" s="180"/>
      <c r="CP948" s="180"/>
      <c r="CQ948" s="180"/>
      <c r="CR948" s="186"/>
      <c r="CS948" s="186"/>
    </row>
    <row r="949">
      <c r="A949" s="186"/>
      <c r="B949" s="186"/>
      <c r="C949" s="347"/>
      <c r="D949" s="180"/>
      <c r="E949" s="186"/>
      <c r="F949" s="180"/>
      <c r="G949" s="180"/>
      <c r="H949" s="180"/>
      <c r="I949" s="180"/>
      <c r="J949" s="180"/>
      <c r="K949" s="180"/>
      <c r="L949" s="180"/>
      <c r="M949" s="180"/>
      <c r="N949" s="180"/>
      <c r="O949" s="180"/>
      <c r="P949" s="180"/>
      <c r="Q949" s="180"/>
      <c r="R949" s="180"/>
      <c r="S949" s="180"/>
      <c r="T949" s="180"/>
      <c r="U949" s="180"/>
      <c r="V949" s="180"/>
      <c r="W949" s="180"/>
      <c r="X949" s="180"/>
      <c r="Y949" s="180"/>
      <c r="Z949" s="180"/>
      <c r="AA949" s="180"/>
      <c r="AB949" s="180"/>
      <c r="AC949" s="180"/>
      <c r="AD949" s="180"/>
      <c r="AE949" s="180"/>
      <c r="AF949" s="180"/>
      <c r="AG949" s="180"/>
      <c r="AH949" s="180"/>
      <c r="AI949" s="180"/>
      <c r="AJ949" s="180"/>
      <c r="AK949" s="180"/>
      <c r="AL949" s="180"/>
      <c r="AM949" s="180"/>
      <c r="AN949" s="180"/>
      <c r="AO949" s="180"/>
      <c r="AP949" s="180"/>
      <c r="AQ949" s="180"/>
      <c r="AR949" s="180"/>
      <c r="AS949" s="180"/>
      <c r="AT949" s="180"/>
      <c r="AU949" s="180"/>
      <c r="AV949" s="180"/>
      <c r="AW949" s="180"/>
      <c r="AX949" s="180"/>
      <c r="AY949" s="180"/>
      <c r="AZ949" s="180"/>
      <c r="BA949" s="180"/>
      <c r="BB949" s="180"/>
      <c r="BC949" s="180"/>
      <c r="BD949" s="180"/>
      <c r="BE949" s="180"/>
      <c r="BF949" s="180"/>
      <c r="BG949" s="180"/>
      <c r="BH949" s="180"/>
      <c r="BI949" s="180"/>
      <c r="BJ949" s="180"/>
      <c r="BK949" s="180"/>
      <c r="BL949" s="180"/>
      <c r="BM949" s="180"/>
      <c r="BN949" s="180"/>
      <c r="BO949" s="180"/>
      <c r="BP949" s="180"/>
      <c r="BQ949" s="180"/>
      <c r="BR949" s="180"/>
      <c r="BS949" s="180"/>
      <c r="BT949" s="180"/>
      <c r="BU949" s="180"/>
      <c r="BV949" s="180"/>
      <c r="BW949" s="180"/>
      <c r="BX949" s="180"/>
      <c r="BY949" s="180"/>
      <c r="BZ949" s="180"/>
      <c r="CA949" s="180"/>
      <c r="CB949" s="180"/>
      <c r="CC949" s="180"/>
      <c r="CD949" s="180"/>
      <c r="CE949" s="180"/>
      <c r="CF949" s="180"/>
      <c r="CG949" s="180"/>
      <c r="CH949" s="180"/>
      <c r="CI949" s="180"/>
      <c r="CJ949" s="180"/>
      <c r="CK949" s="180"/>
      <c r="CL949" s="180"/>
      <c r="CM949" s="180"/>
      <c r="CN949" s="180"/>
      <c r="CO949" s="180"/>
      <c r="CP949" s="180"/>
      <c r="CQ949" s="180"/>
      <c r="CR949" s="186"/>
      <c r="CS949" s="186"/>
    </row>
    <row r="950">
      <c r="A950" s="186"/>
      <c r="B950" s="186"/>
      <c r="C950" s="347"/>
      <c r="D950" s="180"/>
      <c r="E950" s="186"/>
      <c r="F950" s="180"/>
      <c r="G950" s="180"/>
      <c r="H950" s="180"/>
      <c r="I950" s="180"/>
      <c r="J950" s="180"/>
      <c r="K950" s="180"/>
      <c r="L950" s="180"/>
      <c r="M950" s="180"/>
      <c r="N950" s="180"/>
      <c r="O950" s="180"/>
      <c r="P950" s="180"/>
      <c r="Q950" s="180"/>
      <c r="R950" s="180"/>
      <c r="S950" s="180"/>
      <c r="T950" s="180"/>
      <c r="U950" s="180"/>
      <c r="V950" s="180"/>
      <c r="W950" s="180"/>
      <c r="X950" s="180"/>
      <c r="Y950" s="180"/>
      <c r="Z950" s="180"/>
      <c r="AA950" s="180"/>
      <c r="AB950" s="180"/>
      <c r="AC950" s="180"/>
      <c r="AD950" s="180"/>
      <c r="AE950" s="180"/>
      <c r="AF950" s="180"/>
      <c r="AG950" s="180"/>
      <c r="AH950" s="180"/>
      <c r="AI950" s="180"/>
      <c r="AJ950" s="180"/>
      <c r="AK950" s="180"/>
      <c r="AL950" s="180"/>
      <c r="AM950" s="180"/>
      <c r="AN950" s="180"/>
      <c r="AO950" s="180"/>
      <c r="AP950" s="180"/>
      <c r="AQ950" s="180"/>
      <c r="AR950" s="180"/>
      <c r="AS950" s="180"/>
      <c r="AT950" s="180"/>
      <c r="AU950" s="180"/>
      <c r="AV950" s="180"/>
      <c r="AW950" s="180"/>
      <c r="AX950" s="180"/>
      <c r="AY950" s="180"/>
      <c r="AZ950" s="180"/>
      <c r="BA950" s="180"/>
      <c r="BB950" s="180"/>
      <c r="BC950" s="180"/>
      <c r="BD950" s="180"/>
      <c r="BE950" s="180"/>
      <c r="BF950" s="180"/>
      <c r="BG950" s="180"/>
      <c r="BH950" s="180"/>
      <c r="BI950" s="180"/>
      <c r="BJ950" s="180"/>
      <c r="BK950" s="180"/>
      <c r="BL950" s="180"/>
      <c r="BM950" s="180"/>
      <c r="BN950" s="180"/>
      <c r="BO950" s="180"/>
      <c r="BP950" s="180"/>
      <c r="BQ950" s="180"/>
      <c r="BR950" s="180"/>
      <c r="BS950" s="180"/>
      <c r="BT950" s="180"/>
      <c r="BU950" s="180"/>
      <c r="BV950" s="180"/>
      <c r="BW950" s="180"/>
      <c r="BX950" s="180"/>
      <c r="BY950" s="180"/>
      <c r="BZ950" s="180"/>
      <c r="CA950" s="180"/>
      <c r="CB950" s="180"/>
      <c r="CC950" s="180"/>
      <c r="CD950" s="180"/>
      <c r="CE950" s="180"/>
      <c r="CF950" s="180"/>
      <c r="CG950" s="180"/>
      <c r="CH950" s="180"/>
      <c r="CI950" s="180"/>
      <c r="CJ950" s="180"/>
      <c r="CK950" s="180"/>
      <c r="CL950" s="180"/>
      <c r="CM950" s="180"/>
      <c r="CN950" s="180"/>
      <c r="CO950" s="180"/>
      <c r="CP950" s="180"/>
      <c r="CQ950" s="180"/>
      <c r="CR950" s="186"/>
      <c r="CS950" s="186"/>
    </row>
    <row r="951">
      <c r="A951" s="186"/>
      <c r="B951" s="186"/>
      <c r="C951" s="347"/>
      <c r="D951" s="180"/>
      <c r="E951" s="186"/>
      <c r="F951" s="180"/>
      <c r="G951" s="180"/>
      <c r="H951" s="180"/>
      <c r="I951" s="180"/>
      <c r="J951" s="180"/>
      <c r="K951" s="180"/>
      <c r="L951" s="180"/>
      <c r="M951" s="180"/>
      <c r="N951" s="180"/>
      <c r="O951" s="180"/>
      <c r="P951" s="180"/>
      <c r="Q951" s="180"/>
      <c r="R951" s="180"/>
      <c r="S951" s="180"/>
      <c r="T951" s="180"/>
      <c r="U951" s="180"/>
      <c r="V951" s="180"/>
      <c r="W951" s="180"/>
      <c r="X951" s="180"/>
      <c r="Y951" s="180"/>
      <c r="Z951" s="180"/>
      <c r="AA951" s="180"/>
      <c r="AB951" s="180"/>
      <c r="AC951" s="180"/>
      <c r="AD951" s="180"/>
      <c r="AE951" s="180"/>
      <c r="AF951" s="180"/>
      <c r="AG951" s="180"/>
      <c r="AH951" s="180"/>
      <c r="AI951" s="180"/>
      <c r="AJ951" s="180"/>
      <c r="AK951" s="180"/>
      <c r="AL951" s="180"/>
      <c r="AM951" s="180"/>
      <c r="AN951" s="180"/>
      <c r="AO951" s="180"/>
      <c r="AP951" s="180"/>
      <c r="AQ951" s="180"/>
      <c r="AR951" s="180"/>
      <c r="AS951" s="180"/>
      <c r="AT951" s="180"/>
      <c r="AU951" s="180"/>
      <c r="AV951" s="180"/>
      <c r="AW951" s="180"/>
      <c r="AX951" s="180"/>
      <c r="AY951" s="180"/>
      <c r="AZ951" s="180"/>
      <c r="BA951" s="180"/>
      <c r="BB951" s="180"/>
      <c r="BC951" s="180"/>
      <c r="BD951" s="180"/>
      <c r="BE951" s="180"/>
      <c r="BF951" s="180"/>
      <c r="BG951" s="180"/>
      <c r="BH951" s="180"/>
      <c r="BI951" s="180"/>
      <c r="BJ951" s="180"/>
      <c r="BK951" s="180"/>
      <c r="BL951" s="180"/>
      <c r="BM951" s="180"/>
      <c r="BN951" s="180"/>
      <c r="BO951" s="180"/>
      <c r="BP951" s="180"/>
      <c r="BQ951" s="180"/>
      <c r="BR951" s="180"/>
      <c r="BS951" s="180"/>
      <c r="BT951" s="180"/>
      <c r="BU951" s="180"/>
      <c r="BV951" s="180"/>
      <c r="BW951" s="180"/>
      <c r="BX951" s="180"/>
      <c r="BY951" s="180"/>
      <c r="BZ951" s="180"/>
      <c r="CA951" s="180"/>
      <c r="CB951" s="180"/>
      <c r="CC951" s="180"/>
      <c r="CD951" s="180"/>
      <c r="CE951" s="180"/>
      <c r="CF951" s="180"/>
      <c r="CG951" s="180"/>
      <c r="CH951" s="180"/>
      <c r="CI951" s="180"/>
      <c r="CJ951" s="180"/>
      <c r="CK951" s="180"/>
      <c r="CL951" s="180"/>
      <c r="CM951" s="180"/>
      <c r="CN951" s="180"/>
      <c r="CO951" s="180"/>
      <c r="CP951" s="180"/>
      <c r="CQ951" s="180"/>
      <c r="CR951" s="186"/>
      <c r="CS951" s="186"/>
    </row>
    <row r="952">
      <c r="A952" s="186"/>
      <c r="B952" s="186"/>
      <c r="C952" s="347"/>
      <c r="D952" s="180"/>
      <c r="E952" s="186"/>
      <c r="F952" s="180"/>
      <c r="G952" s="180"/>
      <c r="H952" s="180"/>
      <c r="I952" s="180"/>
      <c r="J952" s="180"/>
      <c r="K952" s="180"/>
      <c r="L952" s="180"/>
      <c r="M952" s="180"/>
      <c r="N952" s="180"/>
      <c r="O952" s="180"/>
      <c r="P952" s="180"/>
      <c r="Q952" s="180"/>
      <c r="R952" s="180"/>
      <c r="S952" s="180"/>
      <c r="T952" s="180"/>
      <c r="U952" s="180"/>
      <c r="V952" s="180"/>
      <c r="W952" s="180"/>
      <c r="X952" s="180"/>
      <c r="Y952" s="180"/>
      <c r="Z952" s="180"/>
      <c r="AA952" s="180"/>
      <c r="AB952" s="180"/>
      <c r="AC952" s="180"/>
      <c r="AD952" s="180"/>
      <c r="AE952" s="180"/>
      <c r="AF952" s="180"/>
      <c r="AG952" s="180"/>
      <c r="AH952" s="180"/>
      <c r="AI952" s="180"/>
      <c r="AJ952" s="180"/>
      <c r="AK952" s="180"/>
      <c r="AL952" s="180"/>
      <c r="AM952" s="180"/>
      <c r="AN952" s="180"/>
      <c r="AO952" s="180"/>
      <c r="AP952" s="180"/>
      <c r="AQ952" s="180"/>
      <c r="AR952" s="180"/>
      <c r="AS952" s="180"/>
      <c r="AT952" s="180"/>
      <c r="AU952" s="180"/>
      <c r="AV952" s="180"/>
      <c r="AW952" s="180"/>
      <c r="AX952" s="180"/>
      <c r="AY952" s="180"/>
      <c r="AZ952" s="180"/>
      <c r="BA952" s="180"/>
      <c r="BB952" s="180"/>
      <c r="BC952" s="180"/>
      <c r="BD952" s="180"/>
      <c r="BE952" s="180"/>
      <c r="BF952" s="180"/>
      <c r="BG952" s="180"/>
      <c r="BH952" s="180"/>
      <c r="BI952" s="180"/>
      <c r="BJ952" s="180"/>
      <c r="BK952" s="180"/>
      <c r="BL952" s="180"/>
      <c r="BM952" s="180"/>
      <c r="BN952" s="180"/>
      <c r="BO952" s="180"/>
      <c r="BP952" s="180"/>
      <c r="BQ952" s="180"/>
      <c r="BR952" s="180"/>
      <c r="BS952" s="180"/>
      <c r="BT952" s="180"/>
      <c r="BU952" s="180"/>
      <c r="BV952" s="180"/>
      <c r="BW952" s="180"/>
      <c r="BX952" s="180"/>
      <c r="BY952" s="180"/>
      <c r="BZ952" s="180"/>
      <c r="CA952" s="180"/>
      <c r="CB952" s="180"/>
      <c r="CC952" s="180"/>
      <c r="CD952" s="180"/>
      <c r="CE952" s="180"/>
      <c r="CF952" s="180"/>
      <c r="CG952" s="180"/>
      <c r="CH952" s="180"/>
      <c r="CI952" s="180"/>
      <c r="CJ952" s="180"/>
      <c r="CK952" s="180"/>
      <c r="CL952" s="180"/>
      <c r="CM952" s="180"/>
      <c r="CN952" s="180"/>
      <c r="CO952" s="180"/>
      <c r="CP952" s="180"/>
      <c r="CQ952" s="180"/>
      <c r="CR952" s="186"/>
      <c r="CS952" s="186"/>
    </row>
    <row r="953">
      <c r="A953" s="186"/>
      <c r="B953" s="186"/>
      <c r="C953" s="347"/>
      <c r="D953" s="180"/>
      <c r="E953" s="186"/>
      <c r="F953" s="180"/>
      <c r="G953" s="180"/>
      <c r="H953" s="180"/>
      <c r="I953" s="180"/>
      <c r="J953" s="180"/>
      <c r="K953" s="180"/>
      <c r="L953" s="180"/>
      <c r="M953" s="180"/>
      <c r="N953" s="180"/>
      <c r="O953" s="180"/>
      <c r="P953" s="180"/>
      <c r="Q953" s="180"/>
      <c r="R953" s="180"/>
      <c r="S953" s="180"/>
      <c r="T953" s="180"/>
      <c r="U953" s="180"/>
      <c r="V953" s="180"/>
      <c r="W953" s="180"/>
      <c r="X953" s="180"/>
      <c r="Y953" s="180"/>
      <c r="Z953" s="180"/>
      <c r="AA953" s="180"/>
      <c r="AB953" s="180"/>
      <c r="AC953" s="180"/>
      <c r="AD953" s="180"/>
      <c r="AE953" s="180"/>
      <c r="AF953" s="180"/>
      <c r="AG953" s="180"/>
      <c r="AH953" s="180"/>
      <c r="AI953" s="180"/>
      <c r="AJ953" s="180"/>
      <c r="AK953" s="180"/>
      <c r="AL953" s="180"/>
      <c r="AM953" s="180"/>
      <c r="AN953" s="180"/>
      <c r="AO953" s="180"/>
      <c r="AP953" s="180"/>
      <c r="AQ953" s="180"/>
      <c r="AR953" s="180"/>
      <c r="AS953" s="180"/>
      <c r="AT953" s="180"/>
      <c r="AU953" s="180"/>
      <c r="AV953" s="180"/>
      <c r="AW953" s="180"/>
      <c r="AX953" s="180"/>
      <c r="AY953" s="180"/>
      <c r="AZ953" s="180"/>
      <c r="BA953" s="180"/>
      <c r="BB953" s="180"/>
      <c r="BC953" s="180"/>
      <c r="BD953" s="180"/>
      <c r="BE953" s="180"/>
      <c r="BF953" s="180"/>
      <c r="BG953" s="180"/>
      <c r="BH953" s="180"/>
      <c r="BI953" s="180"/>
      <c r="BJ953" s="180"/>
      <c r="BK953" s="180"/>
      <c r="BL953" s="180"/>
      <c r="BM953" s="180"/>
      <c r="BN953" s="180"/>
      <c r="BO953" s="180"/>
      <c r="BP953" s="180"/>
      <c r="BQ953" s="180"/>
      <c r="BR953" s="180"/>
      <c r="BS953" s="180"/>
      <c r="BT953" s="180"/>
      <c r="BU953" s="180"/>
      <c r="BV953" s="180"/>
      <c r="BW953" s="180"/>
      <c r="BX953" s="180"/>
      <c r="BY953" s="180"/>
      <c r="BZ953" s="180"/>
      <c r="CA953" s="180"/>
      <c r="CB953" s="180"/>
      <c r="CC953" s="180"/>
      <c r="CD953" s="180"/>
      <c r="CE953" s="180"/>
      <c r="CF953" s="180"/>
      <c r="CG953" s="180"/>
      <c r="CH953" s="180"/>
      <c r="CI953" s="180"/>
      <c r="CJ953" s="180"/>
      <c r="CK953" s="180"/>
      <c r="CL953" s="180"/>
      <c r="CM953" s="180"/>
      <c r="CN953" s="180"/>
      <c r="CO953" s="180"/>
      <c r="CP953" s="180"/>
      <c r="CQ953" s="180"/>
      <c r="CR953" s="186"/>
      <c r="CS953" s="186"/>
    </row>
    <row r="954">
      <c r="A954" s="186"/>
      <c r="B954" s="186"/>
      <c r="C954" s="347"/>
      <c r="D954" s="180"/>
      <c r="E954" s="186"/>
      <c r="F954" s="180"/>
      <c r="G954" s="180"/>
      <c r="H954" s="180"/>
      <c r="I954" s="180"/>
      <c r="J954" s="180"/>
      <c r="K954" s="180"/>
      <c r="L954" s="180"/>
      <c r="M954" s="180"/>
      <c r="N954" s="180"/>
      <c r="O954" s="180"/>
      <c r="P954" s="180"/>
      <c r="Q954" s="180"/>
      <c r="R954" s="180"/>
      <c r="S954" s="180"/>
      <c r="T954" s="180"/>
      <c r="U954" s="180"/>
      <c r="V954" s="180"/>
      <c r="W954" s="180"/>
      <c r="X954" s="180"/>
      <c r="Y954" s="180"/>
      <c r="Z954" s="180"/>
      <c r="AA954" s="180"/>
      <c r="AB954" s="180"/>
      <c r="AC954" s="180"/>
      <c r="AD954" s="180"/>
      <c r="AE954" s="180"/>
      <c r="AF954" s="180"/>
      <c r="AG954" s="180"/>
      <c r="AH954" s="180"/>
      <c r="AI954" s="180"/>
      <c r="AJ954" s="180"/>
      <c r="AK954" s="180"/>
      <c r="AL954" s="180"/>
      <c r="AM954" s="180"/>
      <c r="AN954" s="180"/>
      <c r="AO954" s="180"/>
      <c r="AP954" s="180"/>
      <c r="AQ954" s="180"/>
      <c r="AR954" s="180"/>
      <c r="AS954" s="180"/>
      <c r="AT954" s="180"/>
      <c r="AU954" s="180"/>
      <c r="AV954" s="180"/>
      <c r="AW954" s="180"/>
      <c r="AX954" s="180"/>
      <c r="AY954" s="180"/>
      <c r="AZ954" s="180"/>
      <c r="BA954" s="180"/>
      <c r="BB954" s="180"/>
      <c r="BC954" s="180"/>
      <c r="BD954" s="180"/>
      <c r="BE954" s="180"/>
      <c r="BF954" s="180"/>
      <c r="BG954" s="180"/>
      <c r="BH954" s="180"/>
      <c r="BI954" s="180"/>
      <c r="BJ954" s="180"/>
      <c r="BK954" s="180"/>
      <c r="BL954" s="180"/>
      <c r="BM954" s="180"/>
      <c r="BN954" s="180"/>
      <c r="BO954" s="180"/>
      <c r="BP954" s="180"/>
      <c r="BQ954" s="180"/>
      <c r="BR954" s="180"/>
      <c r="BS954" s="180"/>
      <c r="BT954" s="180"/>
      <c r="BU954" s="180"/>
      <c r="BV954" s="180"/>
      <c r="BW954" s="180"/>
      <c r="BX954" s="180"/>
      <c r="BY954" s="180"/>
      <c r="BZ954" s="180"/>
      <c r="CA954" s="180"/>
      <c r="CB954" s="180"/>
      <c r="CC954" s="180"/>
      <c r="CD954" s="180"/>
      <c r="CE954" s="180"/>
      <c r="CF954" s="180"/>
      <c r="CG954" s="180"/>
      <c r="CH954" s="180"/>
      <c r="CI954" s="180"/>
      <c r="CJ954" s="180"/>
      <c r="CK954" s="180"/>
      <c r="CL954" s="180"/>
      <c r="CM954" s="180"/>
      <c r="CN954" s="180"/>
      <c r="CO954" s="180"/>
      <c r="CP954" s="180"/>
      <c r="CQ954" s="180"/>
      <c r="CR954" s="186"/>
      <c r="CS954" s="186"/>
    </row>
    <row r="955">
      <c r="A955" s="186"/>
      <c r="B955" s="186"/>
      <c r="C955" s="347"/>
      <c r="D955" s="180"/>
      <c r="E955" s="186"/>
      <c r="F955" s="180"/>
      <c r="G955" s="180"/>
      <c r="H955" s="180"/>
      <c r="I955" s="180"/>
      <c r="J955" s="180"/>
      <c r="K955" s="180"/>
      <c r="L955" s="180"/>
      <c r="M955" s="180"/>
      <c r="N955" s="180"/>
      <c r="O955" s="180"/>
      <c r="P955" s="180"/>
      <c r="Q955" s="180"/>
      <c r="R955" s="180"/>
      <c r="S955" s="180"/>
      <c r="T955" s="180"/>
      <c r="U955" s="180"/>
      <c r="V955" s="180"/>
      <c r="W955" s="180"/>
      <c r="X955" s="180"/>
      <c r="Y955" s="180"/>
      <c r="Z955" s="180"/>
      <c r="AA955" s="180"/>
      <c r="AB955" s="180"/>
      <c r="AC955" s="180"/>
      <c r="AD955" s="180"/>
      <c r="AE955" s="180"/>
      <c r="AF955" s="180"/>
      <c r="AG955" s="180"/>
      <c r="AH955" s="180"/>
      <c r="AI955" s="180"/>
      <c r="AJ955" s="180"/>
      <c r="AK955" s="180"/>
      <c r="AL955" s="180"/>
      <c r="AM955" s="180"/>
      <c r="AN955" s="180"/>
      <c r="AO955" s="180"/>
      <c r="AP955" s="180"/>
      <c r="AQ955" s="180"/>
      <c r="AR955" s="180"/>
      <c r="AS955" s="180"/>
      <c r="AT955" s="180"/>
      <c r="AU955" s="180"/>
      <c r="AV955" s="180"/>
      <c r="AW955" s="180"/>
      <c r="AX955" s="180"/>
      <c r="AY955" s="180"/>
      <c r="AZ955" s="180"/>
      <c r="BA955" s="180"/>
      <c r="BB955" s="180"/>
      <c r="BC955" s="180"/>
      <c r="BD955" s="180"/>
      <c r="BE955" s="180"/>
      <c r="BF955" s="180"/>
      <c r="BG955" s="180"/>
      <c r="BH955" s="180"/>
      <c r="BI955" s="180"/>
      <c r="BJ955" s="180"/>
      <c r="BK955" s="180"/>
      <c r="BL955" s="180"/>
      <c r="BM955" s="180"/>
      <c r="BN955" s="180"/>
      <c r="BO955" s="180"/>
      <c r="BP955" s="180"/>
      <c r="BQ955" s="180"/>
      <c r="BR955" s="180"/>
      <c r="BS955" s="180"/>
      <c r="BT955" s="180"/>
      <c r="BU955" s="180"/>
      <c r="BV955" s="180"/>
      <c r="BW955" s="180"/>
      <c r="BX955" s="180"/>
      <c r="BY955" s="180"/>
      <c r="BZ955" s="180"/>
      <c r="CA955" s="180"/>
      <c r="CB955" s="180"/>
      <c r="CC955" s="180"/>
      <c r="CD955" s="180"/>
      <c r="CE955" s="180"/>
      <c r="CF955" s="180"/>
      <c r="CG955" s="180"/>
      <c r="CH955" s="180"/>
      <c r="CI955" s="180"/>
      <c r="CJ955" s="180"/>
      <c r="CK955" s="180"/>
      <c r="CL955" s="180"/>
      <c r="CM955" s="180"/>
      <c r="CN955" s="180"/>
      <c r="CO955" s="180"/>
      <c r="CP955" s="180"/>
      <c r="CQ955" s="180"/>
      <c r="CR955" s="186"/>
      <c r="CS955" s="186"/>
    </row>
    <row r="956">
      <c r="A956" s="186"/>
      <c r="B956" s="186"/>
      <c r="C956" s="347"/>
      <c r="D956" s="180"/>
      <c r="E956" s="186"/>
      <c r="F956" s="180"/>
      <c r="G956" s="180"/>
      <c r="H956" s="180"/>
      <c r="I956" s="180"/>
      <c r="J956" s="180"/>
      <c r="K956" s="180"/>
      <c r="L956" s="180"/>
      <c r="M956" s="180"/>
      <c r="N956" s="180"/>
      <c r="O956" s="180"/>
      <c r="P956" s="180"/>
      <c r="Q956" s="180"/>
      <c r="R956" s="180"/>
      <c r="S956" s="180"/>
      <c r="T956" s="180"/>
      <c r="U956" s="180"/>
      <c r="V956" s="180"/>
      <c r="W956" s="180"/>
      <c r="X956" s="180"/>
      <c r="Y956" s="180"/>
      <c r="Z956" s="180"/>
      <c r="AA956" s="180"/>
      <c r="AB956" s="180"/>
      <c r="AC956" s="180"/>
      <c r="AD956" s="180"/>
      <c r="AE956" s="180"/>
      <c r="AF956" s="180"/>
      <c r="AG956" s="180"/>
      <c r="AH956" s="180"/>
      <c r="AI956" s="180"/>
      <c r="AJ956" s="180"/>
      <c r="AK956" s="180"/>
      <c r="AL956" s="180"/>
      <c r="AM956" s="180"/>
      <c r="AN956" s="180"/>
      <c r="AO956" s="180"/>
      <c r="AP956" s="180"/>
      <c r="AQ956" s="180"/>
      <c r="AR956" s="180"/>
      <c r="AS956" s="180"/>
      <c r="AT956" s="180"/>
      <c r="AU956" s="180"/>
      <c r="AV956" s="180"/>
      <c r="AW956" s="180"/>
      <c r="AX956" s="180"/>
      <c r="AY956" s="180"/>
      <c r="AZ956" s="180"/>
      <c r="BA956" s="180"/>
      <c r="BB956" s="180"/>
      <c r="BC956" s="180"/>
      <c r="BD956" s="180"/>
      <c r="BE956" s="180"/>
      <c r="BF956" s="180"/>
      <c r="BG956" s="180"/>
      <c r="BH956" s="180"/>
      <c r="BI956" s="180"/>
      <c r="BJ956" s="180"/>
      <c r="BK956" s="180"/>
      <c r="BL956" s="180"/>
      <c r="BM956" s="180"/>
      <c r="BN956" s="180"/>
      <c r="BO956" s="180"/>
      <c r="BP956" s="180"/>
      <c r="BQ956" s="180"/>
      <c r="BR956" s="180"/>
      <c r="BS956" s="180"/>
      <c r="BT956" s="180"/>
      <c r="BU956" s="180"/>
      <c r="BV956" s="180"/>
      <c r="BW956" s="180"/>
      <c r="BX956" s="180"/>
      <c r="BY956" s="180"/>
      <c r="BZ956" s="180"/>
      <c r="CA956" s="180"/>
      <c r="CB956" s="180"/>
      <c r="CC956" s="180"/>
      <c r="CD956" s="180"/>
      <c r="CE956" s="180"/>
      <c r="CF956" s="180"/>
      <c r="CG956" s="180"/>
      <c r="CH956" s="180"/>
      <c r="CI956" s="180"/>
      <c r="CJ956" s="180"/>
      <c r="CK956" s="180"/>
      <c r="CL956" s="180"/>
      <c r="CM956" s="180"/>
      <c r="CN956" s="180"/>
      <c r="CO956" s="180"/>
      <c r="CP956" s="180"/>
      <c r="CQ956" s="180"/>
      <c r="CR956" s="186"/>
      <c r="CS956" s="186"/>
    </row>
    <row r="957">
      <c r="A957" s="186"/>
      <c r="B957" s="186"/>
      <c r="C957" s="347"/>
      <c r="D957" s="180"/>
      <c r="E957" s="186"/>
      <c r="F957" s="180"/>
      <c r="G957" s="180"/>
      <c r="H957" s="180"/>
      <c r="I957" s="180"/>
      <c r="J957" s="180"/>
      <c r="K957" s="180"/>
      <c r="L957" s="180"/>
      <c r="M957" s="180"/>
      <c r="N957" s="180"/>
      <c r="O957" s="180"/>
      <c r="P957" s="180"/>
      <c r="Q957" s="180"/>
      <c r="R957" s="180"/>
      <c r="S957" s="180"/>
      <c r="T957" s="180"/>
      <c r="U957" s="180"/>
      <c r="V957" s="180"/>
      <c r="W957" s="180"/>
      <c r="X957" s="180"/>
      <c r="Y957" s="180"/>
      <c r="Z957" s="180"/>
      <c r="AA957" s="180"/>
      <c r="AB957" s="180"/>
      <c r="AC957" s="180"/>
      <c r="AD957" s="180"/>
      <c r="AE957" s="180"/>
      <c r="AF957" s="180"/>
      <c r="AG957" s="180"/>
      <c r="AH957" s="180"/>
      <c r="AI957" s="180"/>
      <c r="AJ957" s="180"/>
      <c r="AK957" s="180"/>
      <c r="AL957" s="180"/>
      <c r="AM957" s="180"/>
      <c r="AN957" s="180"/>
      <c r="AO957" s="180"/>
      <c r="AP957" s="180"/>
      <c r="AQ957" s="180"/>
      <c r="AR957" s="180"/>
      <c r="AS957" s="180"/>
      <c r="AT957" s="180"/>
      <c r="AU957" s="180"/>
      <c r="AV957" s="180"/>
      <c r="AW957" s="180"/>
      <c r="AX957" s="180"/>
      <c r="AY957" s="180"/>
      <c r="AZ957" s="180"/>
      <c r="BA957" s="180"/>
      <c r="BB957" s="180"/>
      <c r="BC957" s="180"/>
      <c r="BD957" s="180"/>
      <c r="BE957" s="180"/>
      <c r="BF957" s="180"/>
      <c r="BG957" s="180"/>
      <c r="BH957" s="180"/>
      <c r="BI957" s="180"/>
      <c r="BJ957" s="180"/>
      <c r="BK957" s="180"/>
      <c r="BL957" s="180"/>
      <c r="BM957" s="180"/>
      <c r="BN957" s="180"/>
      <c r="BO957" s="180"/>
      <c r="BP957" s="180"/>
      <c r="BQ957" s="180"/>
      <c r="BR957" s="180"/>
      <c r="BS957" s="180"/>
      <c r="BT957" s="180"/>
      <c r="BU957" s="180"/>
      <c r="BV957" s="180"/>
      <c r="BW957" s="180"/>
      <c r="BX957" s="180"/>
      <c r="BY957" s="180"/>
      <c r="BZ957" s="180"/>
      <c r="CA957" s="180"/>
      <c r="CB957" s="180"/>
      <c r="CC957" s="180"/>
      <c r="CD957" s="180"/>
      <c r="CE957" s="180"/>
      <c r="CF957" s="180"/>
      <c r="CG957" s="180"/>
      <c r="CH957" s="180"/>
      <c r="CI957" s="180"/>
      <c r="CJ957" s="180"/>
      <c r="CK957" s="180"/>
      <c r="CL957" s="180"/>
      <c r="CM957" s="180"/>
      <c r="CN957" s="180"/>
      <c r="CO957" s="180"/>
      <c r="CP957" s="180"/>
      <c r="CQ957" s="180"/>
      <c r="CR957" s="186"/>
      <c r="CS957" s="186"/>
    </row>
    <row r="958">
      <c r="A958" s="186"/>
      <c r="B958" s="186"/>
      <c r="C958" s="347"/>
      <c r="D958" s="180"/>
      <c r="E958" s="186"/>
      <c r="F958" s="180"/>
      <c r="G958" s="180"/>
      <c r="H958" s="180"/>
      <c r="I958" s="180"/>
      <c r="J958" s="180"/>
      <c r="K958" s="180"/>
      <c r="L958" s="180"/>
      <c r="M958" s="180"/>
      <c r="N958" s="180"/>
      <c r="O958" s="180"/>
      <c r="P958" s="180"/>
      <c r="Q958" s="180"/>
      <c r="R958" s="180"/>
      <c r="S958" s="180"/>
      <c r="T958" s="180"/>
      <c r="U958" s="180"/>
      <c r="V958" s="180"/>
      <c r="W958" s="180"/>
      <c r="X958" s="180"/>
      <c r="Y958" s="180"/>
      <c r="Z958" s="180"/>
      <c r="AA958" s="180"/>
      <c r="AB958" s="180"/>
      <c r="AC958" s="180"/>
      <c r="AD958" s="180"/>
      <c r="AE958" s="180"/>
      <c r="AF958" s="180"/>
      <c r="AG958" s="180"/>
      <c r="AH958" s="180"/>
      <c r="AI958" s="180"/>
      <c r="AJ958" s="180"/>
      <c r="AK958" s="180"/>
      <c r="AL958" s="180"/>
      <c r="AM958" s="180"/>
      <c r="AN958" s="180"/>
      <c r="AO958" s="180"/>
      <c r="AP958" s="180"/>
      <c r="AQ958" s="180"/>
      <c r="AR958" s="180"/>
      <c r="AS958" s="180"/>
      <c r="AT958" s="180"/>
      <c r="AU958" s="180"/>
      <c r="AV958" s="180"/>
      <c r="AW958" s="180"/>
      <c r="AX958" s="180"/>
      <c r="AY958" s="180"/>
      <c r="AZ958" s="180"/>
      <c r="BA958" s="180"/>
      <c r="BB958" s="180"/>
      <c r="BC958" s="180"/>
      <c r="BD958" s="180"/>
      <c r="BE958" s="180"/>
      <c r="BF958" s="180"/>
      <c r="BG958" s="180"/>
      <c r="BH958" s="180"/>
      <c r="BI958" s="180"/>
      <c r="BJ958" s="180"/>
      <c r="BK958" s="180"/>
      <c r="BL958" s="180"/>
      <c r="BM958" s="180"/>
      <c r="BN958" s="180"/>
      <c r="BO958" s="180"/>
      <c r="BP958" s="180"/>
      <c r="BQ958" s="180"/>
      <c r="BR958" s="180"/>
      <c r="BS958" s="180"/>
      <c r="BT958" s="180"/>
      <c r="BU958" s="180"/>
      <c r="BV958" s="180"/>
      <c r="BW958" s="180"/>
      <c r="BX958" s="180"/>
      <c r="BY958" s="180"/>
      <c r="BZ958" s="180"/>
      <c r="CA958" s="180"/>
      <c r="CB958" s="180"/>
      <c r="CC958" s="180"/>
      <c r="CD958" s="180"/>
      <c r="CE958" s="180"/>
      <c r="CF958" s="180"/>
      <c r="CG958" s="180"/>
      <c r="CH958" s="180"/>
      <c r="CI958" s="180"/>
      <c r="CJ958" s="180"/>
      <c r="CK958" s="180"/>
      <c r="CL958" s="180"/>
      <c r="CM958" s="180"/>
      <c r="CN958" s="180"/>
      <c r="CO958" s="180"/>
      <c r="CP958" s="180"/>
      <c r="CQ958" s="180"/>
      <c r="CR958" s="186"/>
      <c r="CS958" s="186"/>
    </row>
    <row r="959">
      <c r="A959" s="186"/>
      <c r="B959" s="186"/>
      <c r="C959" s="347"/>
      <c r="D959" s="180"/>
      <c r="E959" s="186"/>
      <c r="F959" s="180"/>
      <c r="G959" s="180"/>
      <c r="H959" s="180"/>
      <c r="I959" s="180"/>
      <c r="J959" s="180"/>
      <c r="K959" s="180"/>
      <c r="L959" s="180"/>
      <c r="M959" s="180"/>
      <c r="N959" s="180"/>
      <c r="O959" s="180"/>
      <c r="P959" s="180"/>
      <c r="Q959" s="180"/>
      <c r="R959" s="180"/>
      <c r="S959" s="180"/>
      <c r="T959" s="180"/>
      <c r="U959" s="180"/>
      <c r="V959" s="180"/>
      <c r="W959" s="180"/>
      <c r="X959" s="180"/>
      <c r="Y959" s="180"/>
      <c r="Z959" s="180"/>
      <c r="AA959" s="180"/>
      <c r="AB959" s="180"/>
      <c r="AC959" s="180"/>
      <c r="AD959" s="180"/>
      <c r="AE959" s="180"/>
      <c r="AF959" s="180"/>
      <c r="AG959" s="180"/>
      <c r="AH959" s="180"/>
      <c r="AI959" s="180"/>
      <c r="AJ959" s="180"/>
      <c r="AK959" s="180"/>
      <c r="AL959" s="180"/>
      <c r="AM959" s="180"/>
      <c r="AN959" s="180"/>
      <c r="AO959" s="180"/>
      <c r="AP959" s="180"/>
      <c r="AQ959" s="180"/>
      <c r="AR959" s="180"/>
      <c r="AS959" s="180"/>
      <c r="AT959" s="180"/>
      <c r="AU959" s="180"/>
      <c r="AV959" s="180"/>
      <c r="AW959" s="180"/>
      <c r="AX959" s="180"/>
      <c r="AY959" s="180"/>
      <c r="AZ959" s="180"/>
      <c r="BA959" s="180"/>
      <c r="BB959" s="180"/>
      <c r="BC959" s="180"/>
      <c r="BD959" s="180"/>
      <c r="BE959" s="180"/>
      <c r="BF959" s="180"/>
      <c r="BG959" s="180"/>
      <c r="BH959" s="180"/>
      <c r="BI959" s="180"/>
      <c r="BJ959" s="180"/>
      <c r="BK959" s="180"/>
      <c r="BL959" s="180"/>
      <c r="BM959" s="180"/>
      <c r="BN959" s="180"/>
      <c r="BO959" s="180"/>
      <c r="BP959" s="180"/>
      <c r="BQ959" s="180"/>
      <c r="BR959" s="180"/>
      <c r="BS959" s="180"/>
      <c r="BT959" s="180"/>
      <c r="BU959" s="180"/>
      <c r="BV959" s="180"/>
      <c r="BW959" s="180"/>
      <c r="BX959" s="180"/>
      <c r="BY959" s="180"/>
      <c r="BZ959" s="180"/>
      <c r="CA959" s="180"/>
      <c r="CB959" s="180"/>
      <c r="CC959" s="180"/>
      <c r="CD959" s="180"/>
      <c r="CE959" s="180"/>
      <c r="CF959" s="180"/>
      <c r="CG959" s="180"/>
      <c r="CH959" s="180"/>
      <c r="CI959" s="180"/>
      <c r="CJ959" s="180"/>
      <c r="CK959" s="180"/>
      <c r="CL959" s="180"/>
      <c r="CM959" s="180"/>
      <c r="CN959" s="180"/>
      <c r="CO959" s="180"/>
      <c r="CP959" s="180"/>
      <c r="CQ959" s="180"/>
      <c r="CR959" s="186"/>
      <c r="CS959" s="186"/>
    </row>
    <row r="960">
      <c r="A960" s="186"/>
      <c r="B960" s="186"/>
      <c r="C960" s="347"/>
      <c r="D960" s="180"/>
      <c r="E960" s="186"/>
      <c r="F960" s="180"/>
      <c r="G960" s="180"/>
      <c r="H960" s="180"/>
      <c r="I960" s="180"/>
      <c r="J960" s="180"/>
      <c r="K960" s="180"/>
      <c r="L960" s="180"/>
      <c r="M960" s="180"/>
      <c r="N960" s="180"/>
      <c r="O960" s="180"/>
      <c r="P960" s="180"/>
      <c r="Q960" s="180"/>
      <c r="R960" s="180"/>
      <c r="S960" s="180"/>
      <c r="T960" s="180"/>
      <c r="U960" s="180"/>
      <c r="V960" s="180"/>
      <c r="W960" s="180"/>
      <c r="X960" s="180"/>
      <c r="Y960" s="180"/>
      <c r="Z960" s="180"/>
      <c r="AA960" s="180"/>
      <c r="AB960" s="180"/>
      <c r="AC960" s="180"/>
      <c r="AD960" s="180"/>
      <c r="AE960" s="180"/>
      <c r="AF960" s="180"/>
      <c r="AG960" s="180"/>
      <c r="AH960" s="180"/>
      <c r="AI960" s="180"/>
      <c r="AJ960" s="180"/>
      <c r="AK960" s="180"/>
      <c r="AL960" s="180"/>
      <c r="AM960" s="180"/>
      <c r="AN960" s="180"/>
      <c r="AO960" s="180"/>
      <c r="AP960" s="180"/>
      <c r="AQ960" s="180"/>
      <c r="AR960" s="180"/>
      <c r="AS960" s="180"/>
      <c r="AT960" s="180"/>
      <c r="AU960" s="180"/>
      <c r="AV960" s="180"/>
      <c r="AW960" s="180"/>
      <c r="AX960" s="180"/>
      <c r="AY960" s="180"/>
      <c r="AZ960" s="180"/>
      <c r="BA960" s="180"/>
      <c r="BB960" s="180"/>
      <c r="BC960" s="180"/>
      <c r="BD960" s="180"/>
      <c r="BE960" s="180"/>
      <c r="BF960" s="180"/>
      <c r="BG960" s="180"/>
      <c r="BH960" s="180"/>
      <c r="BI960" s="180"/>
      <c r="BJ960" s="180"/>
      <c r="BK960" s="180"/>
      <c r="BL960" s="180"/>
      <c r="BM960" s="180"/>
      <c r="BN960" s="180"/>
      <c r="BO960" s="180"/>
      <c r="BP960" s="180"/>
      <c r="BQ960" s="180"/>
      <c r="BR960" s="180"/>
      <c r="BS960" s="180"/>
      <c r="BT960" s="180"/>
      <c r="BU960" s="180"/>
      <c r="BV960" s="180"/>
      <c r="BW960" s="180"/>
      <c r="BX960" s="180"/>
      <c r="BY960" s="180"/>
      <c r="BZ960" s="180"/>
      <c r="CA960" s="180"/>
      <c r="CB960" s="180"/>
      <c r="CC960" s="180"/>
      <c r="CD960" s="180"/>
      <c r="CE960" s="180"/>
      <c r="CF960" s="180"/>
      <c r="CG960" s="180"/>
      <c r="CH960" s="180"/>
      <c r="CI960" s="180"/>
      <c r="CJ960" s="180"/>
      <c r="CK960" s="180"/>
      <c r="CL960" s="180"/>
      <c r="CM960" s="180"/>
      <c r="CN960" s="180"/>
      <c r="CO960" s="180"/>
      <c r="CP960" s="180"/>
      <c r="CQ960" s="180"/>
      <c r="CR960" s="186"/>
      <c r="CS960" s="186"/>
    </row>
    <row r="961">
      <c r="A961" s="186"/>
      <c r="B961" s="186"/>
      <c r="C961" s="347"/>
      <c r="D961" s="180"/>
      <c r="E961" s="186"/>
      <c r="F961" s="180"/>
      <c r="G961" s="180"/>
      <c r="H961" s="180"/>
      <c r="I961" s="180"/>
      <c r="J961" s="180"/>
      <c r="K961" s="180"/>
      <c r="L961" s="180"/>
      <c r="M961" s="180"/>
      <c r="N961" s="180"/>
      <c r="O961" s="180"/>
      <c r="P961" s="180"/>
      <c r="Q961" s="180"/>
      <c r="R961" s="180"/>
      <c r="S961" s="180"/>
      <c r="T961" s="180"/>
      <c r="U961" s="180"/>
      <c r="V961" s="180"/>
      <c r="W961" s="180"/>
      <c r="X961" s="180"/>
      <c r="Y961" s="180"/>
      <c r="Z961" s="180"/>
      <c r="AA961" s="180"/>
      <c r="AB961" s="180"/>
      <c r="AC961" s="180"/>
      <c r="AD961" s="180"/>
      <c r="AE961" s="180"/>
      <c r="AF961" s="180"/>
      <c r="AG961" s="180"/>
      <c r="AH961" s="180"/>
      <c r="AI961" s="180"/>
      <c r="AJ961" s="180"/>
      <c r="AK961" s="180"/>
      <c r="AL961" s="180"/>
      <c r="AM961" s="180"/>
      <c r="AN961" s="180"/>
      <c r="AO961" s="180"/>
      <c r="AP961" s="180"/>
      <c r="AQ961" s="180"/>
      <c r="AR961" s="180"/>
      <c r="AS961" s="180"/>
      <c r="AT961" s="180"/>
      <c r="AU961" s="180"/>
      <c r="AV961" s="180"/>
      <c r="AW961" s="180"/>
      <c r="AX961" s="180"/>
      <c r="AY961" s="180"/>
      <c r="AZ961" s="180"/>
      <c r="BA961" s="180"/>
      <c r="BB961" s="180"/>
      <c r="BC961" s="180"/>
      <c r="BD961" s="180"/>
      <c r="BE961" s="180"/>
      <c r="BF961" s="180"/>
      <c r="BG961" s="180"/>
      <c r="BH961" s="180"/>
      <c r="BI961" s="180"/>
      <c r="BJ961" s="180"/>
      <c r="BK961" s="180"/>
      <c r="BL961" s="180"/>
      <c r="BM961" s="180"/>
      <c r="BN961" s="180"/>
      <c r="BO961" s="180"/>
      <c r="BP961" s="180"/>
      <c r="BQ961" s="180"/>
      <c r="BR961" s="180"/>
      <c r="BS961" s="180"/>
      <c r="BT961" s="180"/>
      <c r="BU961" s="180"/>
      <c r="BV961" s="180"/>
      <c r="BW961" s="180"/>
      <c r="BX961" s="180"/>
      <c r="BY961" s="180"/>
      <c r="BZ961" s="180"/>
      <c r="CA961" s="180"/>
      <c r="CB961" s="180"/>
      <c r="CC961" s="180"/>
      <c r="CD961" s="180"/>
      <c r="CE961" s="180"/>
      <c r="CF961" s="180"/>
      <c r="CG961" s="180"/>
      <c r="CH961" s="180"/>
      <c r="CI961" s="180"/>
      <c r="CJ961" s="180"/>
      <c r="CK961" s="180"/>
      <c r="CL961" s="180"/>
      <c r="CM961" s="180"/>
      <c r="CN961" s="180"/>
      <c r="CO961" s="180"/>
      <c r="CP961" s="180"/>
      <c r="CQ961" s="180"/>
      <c r="CR961" s="186"/>
      <c r="CS961" s="186"/>
    </row>
    <row r="962">
      <c r="A962" s="186"/>
      <c r="B962" s="186"/>
      <c r="C962" s="347"/>
      <c r="D962" s="180"/>
      <c r="E962" s="186"/>
      <c r="F962" s="180"/>
      <c r="G962" s="180"/>
      <c r="H962" s="180"/>
      <c r="I962" s="180"/>
      <c r="J962" s="180"/>
      <c r="K962" s="180"/>
      <c r="L962" s="180"/>
      <c r="M962" s="180"/>
      <c r="N962" s="180"/>
      <c r="O962" s="180"/>
      <c r="P962" s="180"/>
      <c r="Q962" s="180"/>
      <c r="R962" s="180"/>
      <c r="S962" s="180"/>
      <c r="T962" s="180"/>
      <c r="U962" s="180"/>
      <c r="V962" s="180"/>
      <c r="W962" s="180"/>
      <c r="X962" s="180"/>
      <c r="Y962" s="180"/>
      <c r="Z962" s="180"/>
      <c r="AA962" s="180"/>
      <c r="AB962" s="180"/>
      <c r="AC962" s="180"/>
      <c r="AD962" s="180"/>
      <c r="AE962" s="180"/>
      <c r="AF962" s="180"/>
      <c r="AG962" s="180"/>
      <c r="AH962" s="180"/>
      <c r="AI962" s="180"/>
      <c r="AJ962" s="180"/>
      <c r="AK962" s="180"/>
      <c r="AL962" s="180"/>
      <c r="AM962" s="180"/>
      <c r="AN962" s="180"/>
      <c r="AO962" s="180"/>
      <c r="AP962" s="180"/>
      <c r="AQ962" s="180"/>
      <c r="AR962" s="180"/>
      <c r="AS962" s="180"/>
      <c r="AT962" s="180"/>
      <c r="AU962" s="180"/>
      <c r="AV962" s="180"/>
      <c r="AW962" s="180"/>
      <c r="AX962" s="180"/>
      <c r="AY962" s="180"/>
      <c r="AZ962" s="180"/>
      <c r="BA962" s="180"/>
      <c r="BB962" s="180"/>
      <c r="BC962" s="180"/>
      <c r="BD962" s="180"/>
      <c r="BE962" s="180"/>
      <c r="BF962" s="180"/>
      <c r="BG962" s="180"/>
      <c r="BH962" s="180"/>
      <c r="BI962" s="180"/>
      <c r="BJ962" s="180"/>
      <c r="BK962" s="180"/>
      <c r="BL962" s="180"/>
      <c r="BM962" s="180"/>
      <c r="BN962" s="180"/>
      <c r="BO962" s="180"/>
      <c r="BP962" s="180"/>
      <c r="BQ962" s="180"/>
      <c r="BR962" s="180"/>
      <c r="BS962" s="180"/>
      <c r="BT962" s="180"/>
      <c r="BU962" s="180"/>
      <c r="BV962" s="180"/>
      <c r="BW962" s="180"/>
      <c r="BX962" s="180"/>
      <c r="BY962" s="180"/>
      <c r="BZ962" s="180"/>
      <c r="CA962" s="180"/>
      <c r="CB962" s="180"/>
      <c r="CC962" s="180"/>
      <c r="CD962" s="180"/>
      <c r="CE962" s="180"/>
      <c r="CF962" s="180"/>
      <c r="CG962" s="180"/>
      <c r="CH962" s="180"/>
      <c r="CI962" s="180"/>
      <c r="CJ962" s="180"/>
      <c r="CK962" s="180"/>
      <c r="CL962" s="180"/>
      <c r="CM962" s="180"/>
      <c r="CN962" s="180"/>
      <c r="CO962" s="180"/>
      <c r="CP962" s="180"/>
      <c r="CQ962" s="180"/>
      <c r="CR962" s="186"/>
      <c r="CS962" s="186"/>
    </row>
    <row r="963">
      <c r="A963" s="186"/>
      <c r="B963" s="186"/>
      <c r="C963" s="347"/>
      <c r="D963" s="180"/>
      <c r="E963" s="186"/>
      <c r="F963" s="180"/>
      <c r="G963" s="180"/>
      <c r="H963" s="180"/>
      <c r="I963" s="180"/>
      <c r="J963" s="180"/>
      <c r="K963" s="180"/>
      <c r="L963" s="180"/>
      <c r="M963" s="180"/>
      <c r="N963" s="180"/>
      <c r="O963" s="180"/>
      <c r="P963" s="180"/>
      <c r="Q963" s="180"/>
      <c r="R963" s="180"/>
      <c r="S963" s="180"/>
      <c r="T963" s="180"/>
      <c r="U963" s="180"/>
      <c r="V963" s="180"/>
      <c r="W963" s="180"/>
      <c r="X963" s="180"/>
      <c r="Y963" s="180"/>
      <c r="Z963" s="180"/>
      <c r="AA963" s="180"/>
      <c r="AB963" s="180"/>
      <c r="AC963" s="180"/>
      <c r="AD963" s="180"/>
      <c r="AE963" s="180"/>
      <c r="AF963" s="180"/>
      <c r="AG963" s="180"/>
      <c r="AH963" s="180"/>
      <c r="AI963" s="180"/>
      <c r="AJ963" s="180"/>
      <c r="AK963" s="180"/>
      <c r="AL963" s="180"/>
      <c r="AM963" s="180"/>
      <c r="AN963" s="180"/>
      <c r="AO963" s="180"/>
      <c r="AP963" s="180"/>
      <c r="AQ963" s="180"/>
      <c r="AR963" s="180"/>
      <c r="AS963" s="180"/>
      <c r="AT963" s="180"/>
      <c r="AU963" s="180"/>
      <c r="AV963" s="180"/>
      <c r="AW963" s="180"/>
      <c r="AX963" s="180"/>
      <c r="AY963" s="180"/>
      <c r="AZ963" s="180"/>
      <c r="BA963" s="180"/>
      <c r="BB963" s="180"/>
      <c r="BC963" s="180"/>
      <c r="BD963" s="180"/>
      <c r="BE963" s="180"/>
      <c r="BF963" s="180"/>
      <c r="BG963" s="180"/>
      <c r="BH963" s="180"/>
      <c r="BI963" s="180"/>
      <c r="BJ963" s="180"/>
      <c r="BK963" s="180"/>
      <c r="BL963" s="180"/>
      <c r="BM963" s="180"/>
      <c r="BN963" s="180"/>
      <c r="BO963" s="180"/>
      <c r="BP963" s="180"/>
      <c r="BQ963" s="180"/>
      <c r="BR963" s="180"/>
      <c r="BS963" s="180"/>
      <c r="BT963" s="180"/>
      <c r="BU963" s="180"/>
      <c r="BV963" s="180"/>
      <c r="BW963" s="180"/>
      <c r="BX963" s="180"/>
      <c r="BY963" s="180"/>
      <c r="BZ963" s="180"/>
      <c r="CA963" s="180"/>
      <c r="CB963" s="180"/>
      <c r="CC963" s="180"/>
      <c r="CD963" s="180"/>
      <c r="CE963" s="180"/>
      <c r="CF963" s="180"/>
      <c r="CG963" s="180"/>
      <c r="CH963" s="180"/>
      <c r="CI963" s="180"/>
      <c r="CJ963" s="180"/>
      <c r="CK963" s="180"/>
      <c r="CL963" s="180"/>
      <c r="CM963" s="180"/>
      <c r="CN963" s="180"/>
      <c r="CO963" s="180"/>
      <c r="CP963" s="180"/>
      <c r="CQ963" s="180"/>
      <c r="CR963" s="186"/>
      <c r="CS963" s="186"/>
    </row>
    <row r="964">
      <c r="A964" s="186"/>
      <c r="B964" s="186"/>
      <c r="C964" s="347"/>
      <c r="D964" s="180"/>
      <c r="E964" s="186"/>
      <c r="F964" s="180"/>
      <c r="G964" s="180"/>
      <c r="H964" s="180"/>
      <c r="I964" s="180"/>
      <c r="J964" s="180"/>
      <c r="K964" s="180"/>
      <c r="L964" s="180"/>
      <c r="M964" s="180"/>
      <c r="N964" s="180"/>
      <c r="O964" s="180"/>
      <c r="P964" s="180"/>
      <c r="Q964" s="180"/>
      <c r="R964" s="180"/>
      <c r="S964" s="180"/>
      <c r="T964" s="180"/>
      <c r="U964" s="180"/>
      <c r="V964" s="180"/>
      <c r="W964" s="180"/>
      <c r="X964" s="180"/>
      <c r="Y964" s="180"/>
      <c r="Z964" s="180"/>
      <c r="AA964" s="180"/>
      <c r="AB964" s="180"/>
      <c r="AC964" s="180"/>
      <c r="AD964" s="180"/>
      <c r="AE964" s="180"/>
      <c r="AF964" s="180"/>
      <c r="AG964" s="180"/>
      <c r="AH964" s="180"/>
      <c r="AI964" s="180"/>
      <c r="AJ964" s="180"/>
      <c r="AK964" s="180"/>
      <c r="AL964" s="180"/>
      <c r="AM964" s="180"/>
      <c r="AN964" s="180"/>
      <c r="AO964" s="180"/>
      <c r="AP964" s="180"/>
      <c r="AQ964" s="180"/>
      <c r="AR964" s="180"/>
      <c r="AS964" s="180"/>
      <c r="AT964" s="180"/>
      <c r="AU964" s="180"/>
      <c r="AV964" s="180"/>
      <c r="AW964" s="180"/>
      <c r="AX964" s="180"/>
      <c r="AY964" s="180"/>
      <c r="AZ964" s="180"/>
      <c r="BA964" s="180"/>
      <c r="BB964" s="180"/>
      <c r="BC964" s="180"/>
      <c r="BD964" s="180"/>
      <c r="BE964" s="180"/>
      <c r="BF964" s="180"/>
      <c r="BG964" s="180"/>
      <c r="BH964" s="180"/>
      <c r="BI964" s="180"/>
      <c r="BJ964" s="180"/>
      <c r="BK964" s="180"/>
      <c r="BL964" s="180"/>
      <c r="BM964" s="180"/>
      <c r="BN964" s="180"/>
      <c r="BO964" s="180"/>
      <c r="BP964" s="180"/>
      <c r="BQ964" s="180"/>
      <c r="BR964" s="180"/>
      <c r="BS964" s="180"/>
      <c r="BT964" s="180"/>
      <c r="BU964" s="180"/>
      <c r="BV964" s="180"/>
      <c r="BW964" s="180"/>
      <c r="BX964" s="180"/>
      <c r="BY964" s="180"/>
      <c r="BZ964" s="180"/>
      <c r="CA964" s="180"/>
      <c r="CB964" s="180"/>
      <c r="CC964" s="180"/>
      <c r="CD964" s="180"/>
      <c r="CE964" s="180"/>
      <c r="CF964" s="180"/>
      <c r="CG964" s="180"/>
      <c r="CH964" s="180"/>
      <c r="CI964" s="180"/>
      <c r="CJ964" s="180"/>
      <c r="CK964" s="180"/>
      <c r="CL964" s="180"/>
      <c r="CM964" s="180"/>
      <c r="CN964" s="180"/>
      <c r="CO964" s="180"/>
      <c r="CP964" s="180"/>
      <c r="CQ964" s="180"/>
      <c r="CR964" s="186"/>
      <c r="CS964" s="186"/>
    </row>
    <row r="965">
      <c r="A965" s="186"/>
      <c r="B965" s="186"/>
      <c r="C965" s="347"/>
      <c r="D965" s="180"/>
      <c r="E965" s="186"/>
      <c r="F965" s="180"/>
      <c r="G965" s="180"/>
      <c r="H965" s="180"/>
      <c r="I965" s="180"/>
      <c r="J965" s="180"/>
      <c r="K965" s="180"/>
      <c r="L965" s="180"/>
      <c r="M965" s="180"/>
      <c r="N965" s="180"/>
      <c r="O965" s="180"/>
      <c r="P965" s="180"/>
      <c r="Q965" s="180"/>
      <c r="R965" s="180"/>
      <c r="S965" s="180"/>
      <c r="T965" s="180"/>
      <c r="U965" s="180"/>
      <c r="V965" s="180"/>
      <c r="W965" s="180"/>
      <c r="X965" s="180"/>
      <c r="Y965" s="180"/>
      <c r="Z965" s="180"/>
      <c r="AA965" s="180"/>
      <c r="AB965" s="180"/>
      <c r="AC965" s="180"/>
      <c r="AD965" s="180"/>
      <c r="AE965" s="180"/>
      <c r="AF965" s="180"/>
      <c r="AG965" s="180"/>
      <c r="AH965" s="180"/>
      <c r="AI965" s="180"/>
      <c r="AJ965" s="180"/>
      <c r="AK965" s="180"/>
      <c r="AL965" s="180"/>
      <c r="AM965" s="180"/>
      <c r="AN965" s="180"/>
      <c r="AO965" s="180"/>
      <c r="AP965" s="180"/>
      <c r="AQ965" s="180"/>
      <c r="AR965" s="180"/>
      <c r="AS965" s="180"/>
      <c r="AT965" s="180"/>
      <c r="AU965" s="180"/>
      <c r="AV965" s="180"/>
      <c r="AW965" s="180"/>
      <c r="AX965" s="180"/>
      <c r="AY965" s="180"/>
      <c r="AZ965" s="180"/>
      <c r="BA965" s="180"/>
      <c r="BB965" s="180"/>
      <c r="BC965" s="180"/>
      <c r="BD965" s="180"/>
      <c r="BE965" s="180"/>
      <c r="BF965" s="180"/>
      <c r="BG965" s="180"/>
      <c r="BH965" s="180"/>
      <c r="BI965" s="180"/>
      <c r="BJ965" s="180"/>
      <c r="BK965" s="180"/>
      <c r="BL965" s="180"/>
      <c r="BM965" s="180"/>
      <c r="BN965" s="180"/>
      <c r="BO965" s="180"/>
      <c r="BP965" s="180"/>
      <c r="BQ965" s="180"/>
      <c r="BR965" s="180"/>
      <c r="BS965" s="180"/>
      <c r="BT965" s="180"/>
      <c r="BU965" s="180"/>
      <c r="BV965" s="180"/>
      <c r="BW965" s="180"/>
      <c r="BX965" s="180"/>
      <c r="BY965" s="180"/>
      <c r="BZ965" s="180"/>
      <c r="CA965" s="180"/>
      <c r="CB965" s="180"/>
      <c r="CC965" s="180"/>
      <c r="CD965" s="180"/>
      <c r="CE965" s="180"/>
      <c r="CF965" s="180"/>
      <c r="CG965" s="180"/>
      <c r="CH965" s="180"/>
      <c r="CI965" s="180"/>
      <c r="CJ965" s="180"/>
      <c r="CK965" s="180"/>
      <c r="CL965" s="180"/>
      <c r="CM965" s="180"/>
      <c r="CN965" s="180"/>
      <c r="CO965" s="180"/>
      <c r="CP965" s="180"/>
      <c r="CQ965" s="180"/>
      <c r="CR965" s="186"/>
      <c r="CS965" s="186"/>
    </row>
    <row r="966">
      <c r="A966" s="186"/>
      <c r="B966" s="186"/>
      <c r="C966" s="347"/>
      <c r="D966" s="180"/>
      <c r="E966" s="186"/>
      <c r="F966" s="180"/>
      <c r="G966" s="180"/>
      <c r="H966" s="180"/>
      <c r="I966" s="180"/>
      <c r="J966" s="180"/>
      <c r="K966" s="180"/>
      <c r="L966" s="180"/>
      <c r="M966" s="180"/>
      <c r="N966" s="180"/>
      <c r="O966" s="180"/>
      <c r="P966" s="180"/>
      <c r="Q966" s="180"/>
      <c r="R966" s="180"/>
      <c r="S966" s="180"/>
      <c r="T966" s="180"/>
      <c r="U966" s="180"/>
      <c r="V966" s="180"/>
      <c r="W966" s="180"/>
      <c r="X966" s="180"/>
      <c r="Y966" s="180"/>
      <c r="Z966" s="180"/>
      <c r="AA966" s="180"/>
      <c r="AB966" s="180"/>
      <c r="AC966" s="180"/>
      <c r="AD966" s="180"/>
      <c r="AE966" s="180"/>
      <c r="AF966" s="180"/>
      <c r="AG966" s="180"/>
      <c r="AH966" s="180"/>
      <c r="AI966" s="180"/>
      <c r="AJ966" s="180"/>
      <c r="AK966" s="180"/>
      <c r="AL966" s="180"/>
      <c r="AM966" s="180"/>
      <c r="AN966" s="180"/>
      <c r="AO966" s="180"/>
      <c r="AP966" s="180"/>
      <c r="AQ966" s="180"/>
      <c r="AR966" s="180"/>
      <c r="AS966" s="180"/>
      <c r="AT966" s="180"/>
      <c r="AU966" s="180"/>
      <c r="AV966" s="180"/>
      <c r="AW966" s="180"/>
      <c r="AX966" s="180"/>
      <c r="AY966" s="180"/>
      <c r="AZ966" s="180"/>
      <c r="BA966" s="180"/>
      <c r="BB966" s="180"/>
      <c r="BC966" s="180"/>
      <c r="BD966" s="180"/>
      <c r="BE966" s="180"/>
      <c r="BF966" s="180"/>
      <c r="BG966" s="180"/>
      <c r="BH966" s="180"/>
      <c r="BI966" s="180"/>
      <c r="BJ966" s="180"/>
      <c r="BK966" s="180"/>
      <c r="BL966" s="180"/>
      <c r="BM966" s="180"/>
      <c r="BN966" s="180"/>
      <c r="BO966" s="180"/>
      <c r="BP966" s="180"/>
      <c r="BQ966" s="180"/>
      <c r="BR966" s="180"/>
      <c r="BS966" s="180"/>
      <c r="BT966" s="180"/>
      <c r="BU966" s="180"/>
      <c r="BV966" s="180"/>
      <c r="BW966" s="180"/>
      <c r="BX966" s="180"/>
      <c r="BY966" s="180"/>
      <c r="BZ966" s="180"/>
      <c r="CA966" s="180"/>
      <c r="CB966" s="180"/>
      <c r="CC966" s="180"/>
      <c r="CD966" s="180"/>
      <c r="CE966" s="180"/>
      <c r="CF966" s="180"/>
      <c r="CG966" s="180"/>
      <c r="CH966" s="180"/>
      <c r="CI966" s="180"/>
      <c r="CJ966" s="180"/>
      <c r="CK966" s="180"/>
      <c r="CL966" s="180"/>
      <c r="CM966" s="180"/>
      <c r="CN966" s="180"/>
      <c r="CO966" s="180"/>
      <c r="CP966" s="180"/>
      <c r="CQ966" s="180"/>
      <c r="CR966" s="186"/>
      <c r="CS966" s="186"/>
    </row>
    <row r="967">
      <c r="A967" s="186"/>
      <c r="B967" s="186"/>
      <c r="C967" s="347"/>
      <c r="D967" s="180"/>
      <c r="E967" s="186"/>
      <c r="F967" s="180"/>
      <c r="G967" s="180"/>
      <c r="H967" s="180"/>
      <c r="I967" s="180"/>
      <c r="J967" s="180"/>
      <c r="K967" s="180"/>
      <c r="L967" s="180"/>
      <c r="M967" s="180"/>
      <c r="N967" s="180"/>
      <c r="O967" s="180"/>
      <c r="P967" s="180"/>
      <c r="Q967" s="180"/>
      <c r="R967" s="180"/>
      <c r="S967" s="180"/>
      <c r="T967" s="180"/>
      <c r="U967" s="180"/>
      <c r="V967" s="180"/>
      <c r="W967" s="180"/>
      <c r="X967" s="180"/>
      <c r="Y967" s="180"/>
      <c r="Z967" s="180"/>
      <c r="AA967" s="180"/>
      <c r="AB967" s="180"/>
      <c r="AC967" s="180"/>
      <c r="AD967" s="180"/>
      <c r="AE967" s="180"/>
      <c r="AF967" s="180"/>
      <c r="AG967" s="180"/>
      <c r="AH967" s="180"/>
      <c r="AI967" s="180"/>
      <c r="AJ967" s="180"/>
      <c r="AK967" s="180"/>
      <c r="AL967" s="180"/>
      <c r="AM967" s="180"/>
      <c r="AN967" s="180"/>
      <c r="AO967" s="180"/>
      <c r="AP967" s="180"/>
      <c r="AQ967" s="180"/>
      <c r="AR967" s="180"/>
      <c r="AS967" s="180"/>
      <c r="AT967" s="180"/>
      <c r="AU967" s="180"/>
      <c r="AV967" s="180"/>
      <c r="AW967" s="180"/>
      <c r="AX967" s="180"/>
      <c r="AY967" s="180"/>
      <c r="AZ967" s="180"/>
      <c r="BA967" s="180"/>
      <c r="BB967" s="180"/>
      <c r="BC967" s="180"/>
      <c r="BD967" s="180"/>
      <c r="BE967" s="180"/>
      <c r="BF967" s="180"/>
      <c r="BG967" s="180"/>
      <c r="BH967" s="180"/>
      <c r="BI967" s="180"/>
      <c r="BJ967" s="180"/>
      <c r="BK967" s="180"/>
      <c r="BL967" s="180"/>
      <c r="BM967" s="180"/>
      <c r="BN967" s="180"/>
      <c r="BO967" s="180"/>
      <c r="BP967" s="180"/>
      <c r="BQ967" s="180"/>
      <c r="BR967" s="180"/>
      <c r="BS967" s="180"/>
      <c r="BT967" s="180"/>
      <c r="BU967" s="180"/>
      <c r="BV967" s="180"/>
      <c r="BW967" s="180"/>
      <c r="BX967" s="180"/>
      <c r="BY967" s="180"/>
      <c r="BZ967" s="180"/>
      <c r="CA967" s="180"/>
      <c r="CB967" s="180"/>
      <c r="CC967" s="180"/>
      <c r="CD967" s="180"/>
      <c r="CE967" s="180"/>
      <c r="CF967" s="180"/>
      <c r="CG967" s="180"/>
      <c r="CH967" s="180"/>
      <c r="CI967" s="180"/>
      <c r="CJ967" s="180"/>
      <c r="CK967" s="180"/>
      <c r="CL967" s="180"/>
      <c r="CM967" s="180"/>
      <c r="CN967" s="180"/>
      <c r="CO967" s="180"/>
      <c r="CP967" s="180"/>
      <c r="CQ967" s="180"/>
      <c r="CR967" s="186"/>
      <c r="CS967" s="186"/>
    </row>
    <row r="968">
      <c r="A968" s="186"/>
      <c r="B968" s="186"/>
      <c r="C968" s="347"/>
      <c r="D968" s="180"/>
      <c r="E968" s="186"/>
      <c r="F968" s="180"/>
      <c r="G968" s="180"/>
      <c r="H968" s="180"/>
      <c r="I968" s="180"/>
      <c r="J968" s="180"/>
      <c r="K968" s="180"/>
      <c r="L968" s="180"/>
      <c r="M968" s="180"/>
      <c r="N968" s="180"/>
      <c r="O968" s="180"/>
      <c r="P968" s="180"/>
      <c r="Q968" s="180"/>
      <c r="R968" s="180"/>
      <c r="S968" s="180"/>
      <c r="T968" s="180"/>
      <c r="U968" s="180"/>
      <c r="V968" s="180"/>
      <c r="W968" s="180"/>
      <c r="X968" s="180"/>
      <c r="Y968" s="180"/>
      <c r="Z968" s="180"/>
      <c r="AA968" s="180"/>
      <c r="AB968" s="180"/>
      <c r="AC968" s="180"/>
      <c r="AD968" s="180"/>
      <c r="AE968" s="180"/>
      <c r="AF968" s="180"/>
      <c r="AG968" s="180"/>
      <c r="AH968" s="180"/>
      <c r="AI968" s="180"/>
      <c r="AJ968" s="180"/>
      <c r="AK968" s="180"/>
      <c r="AL968" s="180"/>
      <c r="AM968" s="180"/>
      <c r="AN968" s="180"/>
      <c r="AO968" s="180"/>
      <c r="AP968" s="180"/>
      <c r="AQ968" s="180"/>
      <c r="AR968" s="180"/>
      <c r="AS968" s="180"/>
      <c r="AT968" s="180"/>
      <c r="AU968" s="180"/>
      <c r="AV968" s="180"/>
      <c r="AW968" s="180"/>
      <c r="AX968" s="180"/>
      <c r="AY968" s="180"/>
      <c r="AZ968" s="180"/>
      <c r="BA968" s="180"/>
      <c r="BB968" s="180"/>
      <c r="BC968" s="180"/>
      <c r="BD968" s="180"/>
      <c r="BE968" s="180"/>
      <c r="BF968" s="180"/>
      <c r="BG968" s="180"/>
      <c r="BH968" s="180"/>
      <c r="BI968" s="180"/>
      <c r="BJ968" s="180"/>
      <c r="BK968" s="180"/>
      <c r="BL968" s="180"/>
      <c r="BM968" s="180"/>
      <c r="BN968" s="180"/>
      <c r="BO968" s="180"/>
      <c r="BP968" s="180"/>
      <c r="BQ968" s="180"/>
      <c r="BR968" s="180"/>
      <c r="BS968" s="180"/>
      <c r="BT968" s="180"/>
      <c r="BU968" s="180"/>
      <c r="BV968" s="180"/>
      <c r="BW968" s="180"/>
      <c r="BX968" s="180"/>
      <c r="BY968" s="180"/>
      <c r="BZ968" s="180"/>
      <c r="CA968" s="180"/>
      <c r="CB968" s="180"/>
      <c r="CC968" s="180"/>
      <c r="CD968" s="180"/>
      <c r="CE968" s="180"/>
      <c r="CF968" s="180"/>
      <c r="CG968" s="180"/>
      <c r="CH968" s="180"/>
      <c r="CI968" s="180"/>
      <c r="CJ968" s="180"/>
      <c r="CK968" s="180"/>
      <c r="CL968" s="180"/>
      <c r="CM968" s="180"/>
      <c r="CN968" s="180"/>
      <c r="CO968" s="180"/>
      <c r="CP968" s="180"/>
      <c r="CQ968" s="180"/>
      <c r="CR968" s="186"/>
      <c r="CS968" s="186"/>
    </row>
    <row r="969">
      <c r="A969" s="186"/>
      <c r="B969" s="186"/>
      <c r="C969" s="347"/>
      <c r="D969" s="180"/>
      <c r="E969" s="186"/>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c r="AG969" s="180"/>
      <c r="AH969" s="180"/>
      <c r="AI969" s="180"/>
      <c r="AJ969" s="180"/>
      <c r="AK969" s="180"/>
      <c r="AL969" s="180"/>
      <c r="AM969" s="180"/>
      <c r="AN969" s="180"/>
      <c r="AO969" s="180"/>
      <c r="AP969" s="180"/>
      <c r="AQ969" s="180"/>
      <c r="AR969" s="180"/>
      <c r="AS969" s="180"/>
      <c r="AT969" s="180"/>
      <c r="AU969" s="180"/>
      <c r="AV969" s="180"/>
      <c r="AW969" s="180"/>
      <c r="AX969" s="180"/>
      <c r="AY969" s="180"/>
      <c r="AZ969" s="180"/>
      <c r="BA969" s="180"/>
      <c r="BB969" s="180"/>
      <c r="BC969" s="180"/>
      <c r="BD969" s="180"/>
      <c r="BE969" s="180"/>
      <c r="BF969" s="180"/>
      <c r="BG969" s="180"/>
      <c r="BH969" s="180"/>
      <c r="BI969" s="180"/>
      <c r="BJ969" s="180"/>
      <c r="BK969" s="180"/>
      <c r="BL969" s="180"/>
      <c r="BM969" s="180"/>
      <c r="BN969" s="180"/>
      <c r="BO969" s="180"/>
      <c r="BP969" s="180"/>
      <c r="BQ969" s="180"/>
      <c r="BR969" s="180"/>
      <c r="BS969" s="180"/>
      <c r="BT969" s="180"/>
      <c r="BU969" s="180"/>
      <c r="BV969" s="180"/>
      <c r="BW969" s="180"/>
      <c r="BX969" s="180"/>
      <c r="BY969" s="180"/>
      <c r="BZ969" s="180"/>
      <c r="CA969" s="180"/>
      <c r="CB969" s="180"/>
      <c r="CC969" s="180"/>
      <c r="CD969" s="180"/>
      <c r="CE969" s="180"/>
      <c r="CF969" s="180"/>
      <c r="CG969" s="180"/>
      <c r="CH969" s="180"/>
      <c r="CI969" s="180"/>
      <c r="CJ969" s="180"/>
      <c r="CK969" s="180"/>
      <c r="CL969" s="180"/>
      <c r="CM969" s="180"/>
      <c r="CN969" s="180"/>
      <c r="CO969" s="180"/>
      <c r="CP969" s="180"/>
      <c r="CQ969" s="180"/>
      <c r="CR969" s="186"/>
      <c r="CS969" s="186"/>
    </row>
    <row r="970">
      <c r="A970" s="186"/>
      <c r="B970" s="186"/>
      <c r="C970" s="347"/>
      <c r="D970" s="180"/>
      <c r="E970" s="186"/>
      <c r="F970" s="180"/>
      <c r="G970" s="180"/>
      <c r="H970" s="180"/>
      <c r="I970" s="180"/>
      <c r="J970" s="180"/>
      <c r="K970" s="180"/>
      <c r="L970" s="180"/>
      <c r="M970" s="180"/>
      <c r="N970" s="180"/>
      <c r="O970" s="180"/>
      <c r="P970" s="180"/>
      <c r="Q970" s="180"/>
      <c r="R970" s="180"/>
      <c r="S970" s="180"/>
      <c r="T970" s="180"/>
      <c r="U970" s="180"/>
      <c r="V970" s="180"/>
      <c r="W970" s="180"/>
      <c r="X970" s="180"/>
      <c r="Y970" s="180"/>
      <c r="Z970" s="180"/>
      <c r="AA970" s="180"/>
      <c r="AB970" s="180"/>
      <c r="AC970" s="180"/>
      <c r="AD970" s="180"/>
      <c r="AE970" s="180"/>
      <c r="AF970" s="180"/>
      <c r="AG970" s="180"/>
      <c r="AH970" s="180"/>
      <c r="AI970" s="180"/>
      <c r="AJ970" s="180"/>
      <c r="AK970" s="180"/>
      <c r="AL970" s="180"/>
      <c r="AM970" s="180"/>
      <c r="AN970" s="180"/>
      <c r="AO970" s="180"/>
      <c r="AP970" s="180"/>
      <c r="AQ970" s="180"/>
      <c r="AR970" s="180"/>
      <c r="AS970" s="180"/>
      <c r="AT970" s="180"/>
      <c r="AU970" s="180"/>
      <c r="AV970" s="180"/>
      <c r="AW970" s="180"/>
      <c r="AX970" s="180"/>
      <c r="AY970" s="180"/>
      <c r="AZ970" s="180"/>
      <c r="BA970" s="180"/>
      <c r="BB970" s="180"/>
      <c r="BC970" s="180"/>
      <c r="BD970" s="180"/>
      <c r="BE970" s="180"/>
      <c r="BF970" s="180"/>
      <c r="BG970" s="180"/>
      <c r="BH970" s="180"/>
      <c r="BI970" s="180"/>
      <c r="BJ970" s="180"/>
      <c r="BK970" s="180"/>
      <c r="BL970" s="180"/>
      <c r="BM970" s="180"/>
      <c r="BN970" s="180"/>
      <c r="BO970" s="180"/>
      <c r="BP970" s="180"/>
      <c r="BQ970" s="180"/>
      <c r="BR970" s="180"/>
      <c r="BS970" s="180"/>
      <c r="BT970" s="180"/>
      <c r="BU970" s="180"/>
      <c r="BV970" s="180"/>
      <c r="BW970" s="180"/>
      <c r="BX970" s="180"/>
      <c r="BY970" s="180"/>
      <c r="BZ970" s="180"/>
      <c r="CA970" s="180"/>
      <c r="CB970" s="180"/>
      <c r="CC970" s="180"/>
      <c r="CD970" s="180"/>
      <c r="CE970" s="180"/>
      <c r="CF970" s="180"/>
      <c r="CG970" s="180"/>
      <c r="CH970" s="180"/>
      <c r="CI970" s="180"/>
      <c r="CJ970" s="180"/>
      <c r="CK970" s="180"/>
      <c r="CL970" s="180"/>
      <c r="CM970" s="180"/>
      <c r="CN970" s="180"/>
      <c r="CO970" s="180"/>
      <c r="CP970" s="180"/>
      <c r="CQ970" s="180"/>
      <c r="CR970" s="186"/>
      <c r="CS970" s="186"/>
    </row>
    <row r="971">
      <c r="A971" s="186"/>
      <c r="B971" s="186"/>
      <c r="C971" s="347"/>
      <c r="D971" s="180"/>
      <c r="E971" s="186"/>
      <c r="F971" s="180"/>
      <c r="G971" s="180"/>
      <c r="H971" s="180"/>
      <c r="I971" s="180"/>
      <c r="J971" s="180"/>
      <c r="K971" s="180"/>
      <c r="L971" s="180"/>
      <c r="M971" s="180"/>
      <c r="N971" s="180"/>
      <c r="O971" s="180"/>
      <c r="P971" s="180"/>
      <c r="Q971" s="180"/>
      <c r="R971" s="180"/>
      <c r="S971" s="180"/>
      <c r="T971" s="180"/>
      <c r="U971" s="180"/>
      <c r="V971" s="180"/>
      <c r="W971" s="180"/>
      <c r="X971" s="180"/>
      <c r="Y971" s="180"/>
      <c r="Z971" s="180"/>
      <c r="AA971" s="180"/>
      <c r="AB971" s="180"/>
      <c r="AC971" s="180"/>
      <c r="AD971" s="180"/>
      <c r="AE971" s="180"/>
      <c r="AF971" s="180"/>
      <c r="AG971" s="180"/>
      <c r="AH971" s="180"/>
      <c r="AI971" s="180"/>
      <c r="AJ971" s="180"/>
      <c r="AK971" s="180"/>
      <c r="AL971" s="180"/>
      <c r="AM971" s="180"/>
      <c r="AN971" s="180"/>
      <c r="AO971" s="180"/>
      <c r="AP971" s="180"/>
      <c r="AQ971" s="180"/>
      <c r="AR971" s="180"/>
      <c r="AS971" s="180"/>
      <c r="AT971" s="180"/>
      <c r="AU971" s="180"/>
      <c r="AV971" s="180"/>
      <c r="AW971" s="180"/>
      <c r="AX971" s="180"/>
      <c r="AY971" s="180"/>
      <c r="AZ971" s="180"/>
      <c r="BA971" s="180"/>
      <c r="BB971" s="180"/>
      <c r="BC971" s="180"/>
      <c r="BD971" s="180"/>
      <c r="BE971" s="180"/>
      <c r="BF971" s="180"/>
      <c r="BG971" s="180"/>
      <c r="BH971" s="180"/>
      <c r="BI971" s="180"/>
      <c r="BJ971" s="180"/>
      <c r="BK971" s="180"/>
      <c r="BL971" s="180"/>
      <c r="BM971" s="180"/>
      <c r="BN971" s="180"/>
      <c r="BO971" s="180"/>
      <c r="BP971" s="180"/>
      <c r="BQ971" s="180"/>
      <c r="BR971" s="180"/>
      <c r="BS971" s="180"/>
      <c r="BT971" s="180"/>
      <c r="BU971" s="180"/>
      <c r="BV971" s="180"/>
      <c r="BW971" s="180"/>
      <c r="BX971" s="180"/>
      <c r="BY971" s="180"/>
      <c r="BZ971" s="180"/>
      <c r="CA971" s="180"/>
      <c r="CB971" s="180"/>
      <c r="CC971" s="180"/>
      <c r="CD971" s="180"/>
      <c r="CE971" s="180"/>
      <c r="CF971" s="180"/>
      <c r="CG971" s="180"/>
      <c r="CH971" s="180"/>
      <c r="CI971" s="180"/>
      <c r="CJ971" s="180"/>
      <c r="CK971" s="180"/>
      <c r="CL971" s="180"/>
      <c r="CM971" s="180"/>
      <c r="CN971" s="180"/>
      <c r="CO971" s="180"/>
      <c r="CP971" s="180"/>
      <c r="CQ971" s="180"/>
      <c r="CR971" s="186"/>
      <c r="CS971" s="186"/>
    </row>
    <row r="972">
      <c r="A972" s="186"/>
      <c r="B972" s="186"/>
      <c r="C972" s="347"/>
      <c r="D972" s="180"/>
      <c r="E972" s="186"/>
      <c r="F972" s="180"/>
      <c r="G972" s="180"/>
      <c r="H972" s="180"/>
      <c r="I972" s="180"/>
      <c r="J972" s="180"/>
      <c r="K972" s="180"/>
      <c r="L972" s="180"/>
      <c r="M972" s="180"/>
      <c r="N972" s="180"/>
      <c r="O972" s="180"/>
      <c r="P972" s="180"/>
      <c r="Q972" s="180"/>
      <c r="R972" s="180"/>
      <c r="S972" s="180"/>
      <c r="T972" s="180"/>
      <c r="U972" s="180"/>
      <c r="V972" s="180"/>
      <c r="W972" s="180"/>
      <c r="X972" s="180"/>
      <c r="Y972" s="180"/>
      <c r="Z972" s="180"/>
      <c r="AA972" s="180"/>
      <c r="AB972" s="180"/>
      <c r="AC972" s="180"/>
      <c r="AD972" s="180"/>
      <c r="AE972" s="180"/>
      <c r="AF972" s="180"/>
      <c r="AG972" s="180"/>
      <c r="AH972" s="180"/>
      <c r="AI972" s="180"/>
      <c r="AJ972" s="180"/>
      <c r="AK972" s="180"/>
      <c r="AL972" s="180"/>
      <c r="AM972" s="180"/>
      <c r="AN972" s="180"/>
      <c r="AO972" s="180"/>
      <c r="AP972" s="180"/>
      <c r="AQ972" s="180"/>
      <c r="AR972" s="180"/>
      <c r="AS972" s="180"/>
      <c r="AT972" s="180"/>
      <c r="AU972" s="180"/>
      <c r="AV972" s="180"/>
      <c r="AW972" s="180"/>
      <c r="AX972" s="180"/>
      <c r="AY972" s="180"/>
      <c r="AZ972" s="180"/>
      <c r="BA972" s="180"/>
      <c r="BB972" s="180"/>
      <c r="BC972" s="180"/>
      <c r="BD972" s="180"/>
      <c r="BE972" s="180"/>
      <c r="BF972" s="180"/>
      <c r="BG972" s="180"/>
      <c r="BH972" s="180"/>
      <c r="BI972" s="180"/>
      <c r="BJ972" s="180"/>
      <c r="BK972" s="180"/>
      <c r="BL972" s="180"/>
      <c r="BM972" s="180"/>
      <c r="BN972" s="180"/>
      <c r="BO972" s="180"/>
      <c r="BP972" s="180"/>
      <c r="BQ972" s="180"/>
      <c r="BR972" s="180"/>
      <c r="BS972" s="180"/>
      <c r="BT972" s="180"/>
      <c r="BU972" s="180"/>
      <c r="BV972" s="180"/>
      <c r="BW972" s="180"/>
      <c r="BX972" s="180"/>
      <c r="BY972" s="180"/>
      <c r="BZ972" s="180"/>
      <c r="CA972" s="180"/>
      <c r="CB972" s="180"/>
      <c r="CC972" s="180"/>
      <c r="CD972" s="180"/>
      <c r="CE972" s="180"/>
      <c r="CF972" s="180"/>
      <c r="CG972" s="180"/>
      <c r="CH972" s="180"/>
      <c r="CI972" s="180"/>
      <c r="CJ972" s="180"/>
      <c r="CK972" s="180"/>
      <c r="CL972" s="180"/>
      <c r="CM972" s="180"/>
      <c r="CN972" s="180"/>
      <c r="CO972" s="180"/>
      <c r="CP972" s="180"/>
      <c r="CQ972" s="180"/>
      <c r="CR972" s="186"/>
      <c r="CS972" s="186"/>
    </row>
    <row r="973">
      <c r="A973" s="186"/>
      <c r="B973" s="186"/>
      <c r="C973" s="347"/>
      <c r="D973" s="180"/>
      <c r="E973" s="186"/>
      <c r="F973" s="180"/>
      <c r="G973" s="180"/>
      <c r="H973" s="180"/>
      <c r="I973" s="180"/>
      <c r="J973" s="180"/>
      <c r="K973" s="180"/>
      <c r="L973" s="180"/>
      <c r="M973" s="180"/>
      <c r="N973" s="180"/>
      <c r="O973" s="180"/>
      <c r="P973" s="180"/>
      <c r="Q973" s="180"/>
      <c r="R973" s="180"/>
      <c r="S973" s="180"/>
      <c r="T973" s="180"/>
      <c r="U973" s="180"/>
      <c r="V973" s="180"/>
      <c r="W973" s="180"/>
      <c r="X973" s="180"/>
      <c r="Y973" s="180"/>
      <c r="Z973" s="180"/>
      <c r="AA973" s="180"/>
      <c r="AB973" s="180"/>
      <c r="AC973" s="180"/>
      <c r="AD973" s="180"/>
      <c r="AE973" s="180"/>
      <c r="AF973" s="180"/>
      <c r="AG973" s="180"/>
      <c r="AH973" s="180"/>
      <c r="AI973" s="180"/>
      <c r="AJ973" s="180"/>
      <c r="AK973" s="180"/>
      <c r="AL973" s="180"/>
      <c r="AM973" s="180"/>
      <c r="AN973" s="180"/>
      <c r="AO973" s="180"/>
      <c r="AP973" s="180"/>
      <c r="AQ973" s="180"/>
      <c r="AR973" s="180"/>
      <c r="AS973" s="180"/>
      <c r="AT973" s="180"/>
      <c r="AU973" s="180"/>
      <c r="AV973" s="180"/>
      <c r="AW973" s="180"/>
      <c r="AX973" s="180"/>
      <c r="AY973" s="180"/>
      <c r="AZ973" s="180"/>
      <c r="BA973" s="180"/>
      <c r="BB973" s="180"/>
      <c r="BC973" s="180"/>
      <c r="BD973" s="180"/>
      <c r="BE973" s="180"/>
      <c r="BF973" s="180"/>
      <c r="BG973" s="180"/>
      <c r="BH973" s="180"/>
      <c r="BI973" s="180"/>
      <c r="BJ973" s="180"/>
      <c r="BK973" s="180"/>
      <c r="BL973" s="180"/>
      <c r="BM973" s="180"/>
      <c r="BN973" s="180"/>
      <c r="BO973" s="180"/>
      <c r="BP973" s="180"/>
      <c r="BQ973" s="180"/>
      <c r="BR973" s="180"/>
      <c r="BS973" s="180"/>
      <c r="BT973" s="180"/>
      <c r="BU973" s="180"/>
      <c r="BV973" s="180"/>
      <c r="BW973" s="180"/>
      <c r="BX973" s="180"/>
      <c r="BY973" s="180"/>
      <c r="BZ973" s="180"/>
      <c r="CA973" s="180"/>
      <c r="CB973" s="180"/>
      <c r="CC973" s="180"/>
      <c r="CD973" s="180"/>
      <c r="CE973" s="180"/>
      <c r="CF973" s="180"/>
      <c r="CG973" s="180"/>
      <c r="CH973" s="180"/>
      <c r="CI973" s="180"/>
      <c r="CJ973" s="180"/>
      <c r="CK973" s="180"/>
      <c r="CL973" s="180"/>
      <c r="CM973" s="180"/>
      <c r="CN973" s="180"/>
      <c r="CO973" s="180"/>
      <c r="CP973" s="180"/>
      <c r="CQ973" s="180"/>
      <c r="CR973" s="186"/>
      <c r="CS973" s="186"/>
    </row>
    <row r="974">
      <c r="A974" s="186"/>
      <c r="B974" s="186"/>
      <c r="C974" s="347"/>
      <c r="D974" s="180"/>
      <c r="E974" s="186"/>
      <c r="F974" s="180"/>
      <c r="G974" s="180"/>
      <c r="H974" s="180"/>
      <c r="I974" s="180"/>
      <c r="J974" s="180"/>
      <c r="K974" s="180"/>
      <c r="L974" s="180"/>
      <c r="M974" s="180"/>
      <c r="N974" s="180"/>
      <c r="O974" s="180"/>
      <c r="P974" s="180"/>
      <c r="Q974" s="180"/>
      <c r="R974" s="180"/>
      <c r="S974" s="180"/>
      <c r="T974" s="180"/>
      <c r="U974" s="180"/>
      <c r="V974" s="180"/>
      <c r="W974" s="180"/>
      <c r="X974" s="180"/>
      <c r="Y974" s="180"/>
      <c r="Z974" s="180"/>
      <c r="AA974" s="180"/>
      <c r="AB974" s="180"/>
      <c r="AC974" s="180"/>
      <c r="AD974" s="180"/>
      <c r="AE974" s="180"/>
      <c r="AF974" s="180"/>
      <c r="AG974" s="180"/>
      <c r="AH974" s="180"/>
      <c r="AI974" s="180"/>
      <c r="AJ974" s="180"/>
      <c r="AK974" s="180"/>
      <c r="AL974" s="180"/>
      <c r="AM974" s="180"/>
      <c r="AN974" s="180"/>
      <c r="AO974" s="180"/>
      <c r="AP974" s="180"/>
      <c r="AQ974" s="180"/>
      <c r="AR974" s="180"/>
      <c r="AS974" s="180"/>
      <c r="AT974" s="180"/>
      <c r="AU974" s="180"/>
      <c r="AV974" s="180"/>
      <c r="AW974" s="180"/>
      <c r="AX974" s="180"/>
      <c r="AY974" s="180"/>
      <c r="AZ974" s="180"/>
      <c r="BA974" s="180"/>
      <c r="BB974" s="180"/>
      <c r="BC974" s="180"/>
      <c r="BD974" s="180"/>
      <c r="BE974" s="180"/>
      <c r="BF974" s="180"/>
      <c r="BG974" s="180"/>
      <c r="BH974" s="180"/>
      <c r="BI974" s="180"/>
      <c r="BJ974" s="180"/>
      <c r="BK974" s="180"/>
      <c r="BL974" s="180"/>
      <c r="BM974" s="180"/>
      <c r="BN974" s="180"/>
      <c r="BO974" s="180"/>
      <c r="BP974" s="180"/>
      <c r="BQ974" s="180"/>
      <c r="BR974" s="180"/>
      <c r="BS974" s="180"/>
      <c r="BT974" s="180"/>
      <c r="BU974" s="180"/>
      <c r="BV974" s="180"/>
      <c r="BW974" s="180"/>
      <c r="BX974" s="180"/>
      <c r="BY974" s="180"/>
      <c r="BZ974" s="180"/>
      <c r="CA974" s="180"/>
      <c r="CB974" s="180"/>
      <c r="CC974" s="180"/>
      <c r="CD974" s="180"/>
      <c r="CE974" s="180"/>
      <c r="CF974" s="180"/>
      <c r="CG974" s="180"/>
      <c r="CH974" s="180"/>
      <c r="CI974" s="180"/>
      <c r="CJ974" s="180"/>
      <c r="CK974" s="180"/>
      <c r="CL974" s="180"/>
      <c r="CM974" s="180"/>
      <c r="CN974" s="180"/>
      <c r="CO974" s="180"/>
      <c r="CP974" s="180"/>
      <c r="CQ974" s="180"/>
      <c r="CR974" s="186"/>
      <c r="CS974" s="186"/>
    </row>
    <row r="975">
      <c r="A975" s="186"/>
      <c r="B975" s="186"/>
      <c r="C975" s="347"/>
      <c r="D975" s="180"/>
      <c r="E975" s="186"/>
      <c r="F975" s="180"/>
      <c r="G975" s="180"/>
      <c r="H975" s="180"/>
      <c r="I975" s="180"/>
      <c r="J975" s="180"/>
      <c r="K975" s="180"/>
      <c r="L975" s="180"/>
      <c r="M975" s="180"/>
      <c r="N975" s="180"/>
      <c r="O975" s="180"/>
      <c r="P975" s="180"/>
      <c r="Q975" s="180"/>
      <c r="R975" s="180"/>
      <c r="S975" s="180"/>
      <c r="T975" s="180"/>
      <c r="U975" s="180"/>
      <c r="V975" s="180"/>
      <c r="W975" s="180"/>
      <c r="X975" s="180"/>
      <c r="Y975" s="180"/>
      <c r="Z975" s="180"/>
      <c r="AA975" s="180"/>
      <c r="AB975" s="180"/>
      <c r="AC975" s="180"/>
      <c r="AD975" s="180"/>
      <c r="AE975" s="180"/>
      <c r="AF975" s="180"/>
      <c r="AG975" s="180"/>
      <c r="AH975" s="180"/>
      <c r="AI975" s="180"/>
      <c r="AJ975" s="180"/>
      <c r="AK975" s="180"/>
      <c r="AL975" s="180"/>
      <c r="AM975" s="180"/>
      <c r="AN975" s="180"/>
      <c r="AO975" s="180"/>
      <c r="AP975" s="180"/>
      <c r="AQ975" s="180"/>
      <c r="AR975" s="180"/>
      <c r="AS975" s="180"/>
      <c r="AT975" s="180"/>
      <c r="AU975" s="180"/>
      <c r="AV975" s="180"/>
      <c r="AW975" s="180"/>
      <c r="AX975" s="180"/>
      <c r="AY975" s="180"/>
      <c r="AZ975" s="180"/>
      <c r="BA975" s="180"/>
      <c r="BB975" s="180"/>
      <c r="BC975" s="180"/>
      <c r="BD975" s="180"/>
      <c r="BE975" s="180"/>
      <c r="BF975" s="180"/>
      <c r="BG975" s="180"/>
      <c r="BH975" s="180"/>
      <c r="BI975" s="180"/>
      <c r="BJ975" s="180"/>
      <c r="BK975" s="180"/>
      <c r="BL975" s="180"/>
      <c r="BM975" s="180"/>
      <c r="BN975" s="180"/>
      <c r="BO975" s="180"/>
      <c r="BP975" s="180"/>
      <c r="BQ975" s="180"/>
      <c r="BR975" s="180"/>
      <c r="BS975" s="180"/>
      <c r="BT975" s="180"/>
      <c r="BU975" s="180"/>
      <c r="BV975" s="180"/>
      <c r="BW975" s="180"/>
      <c r="BX975" s="180"/>
      <c r="BY975" s="180"/>
      <c r="BZ975" s="180"/>
      <c r="CA975" s="180"/>
      <c r="CB975" s="180"/>
      <c r="CC975" s="180"/>
      <c r="CD975" s="180"/>
      <c r="CE975" s="180"/>
      <c r="CF975" s="180"/>
      <c r="CG975" s="180"/>
      <c r="CH975" s="180"/>
      <c r="CI975" s="180"/>
      <c r="CJ975" s="180"/>
      <c r="CK975" s="180"/>
      <c r="CL975" s="180"/>
      <c r="CM975" s="180"/>
      <c r="CN975" s="180"/>
      <c r="CO975" s="180"/>
      <c r="CP975" s="180"/>
      <c r="CQ975" s="180"/>
      <c r="CR975" s="186"/>
      <c r="CS975" s="186"/>
    </row>
    <row r="976">
      <c r="A976" s="186"/>
      <c r="B976" s="186"/>
      <c r="C976" s="347"/>
      <c r="D976" s="180"/>
      <c r="E976" s="186"/>
      <c r="F976" s="180"/>
      <c r="G976" s="180"/>
      <c r="H976" s="180"/>
      <c r="I976" s="180"/>
      <c r="J976" s="180"/>
      <c r="K976" s="180"/>
      <c r="L976" s="180"/>
      <c r="M976" s="180"/>
      <c r="N976" s="180"/>
      <c r="O976" s="180"/>
      <c r="P976" s="180"/>
      <c r="Q976" s="180"/>
      <c r="R976" s="180"/>
      <c r="S976" s="180"/>
      <c r="T976" s="180"/>
      <c r="U976" s="180"/>
      <c r="V976" s="180"/>
      <c r="W976" s="180"/>
      <c r="X976" s="180"/>
      <c r="Y976" s="180"/>
      <c r="Z976" s="180"/>
      <c r="AA976" s="180"/>
      <c r="AB976" s="180"/>
      <c r="AC976" s="180"/>
      <c r="AD976" s="180"/>
      <c r="AE976" s="180"/>
      <c r="AF976" s="180"/>
      <c r="AG976" s="180"/>
      <c r="AH976" s="180"/>
      <c r="AI976" s="180"/>
      <c r="AJ976" s="180"/>
      <c r="AK976" s="180"/>
      <c r="AL976" s="180"/>
      <c r="AM976" s="180"/>
      <c r="AN976" s="180"/>
      <c r="AO976" s="180"/>
      <c r="AP976" s="180"/>
      <c r="AQ976" s="180"/>
      <c r="AR976" s="180"/>
      <c r="AS976" s="180"/>
      <c r="AT976" s="180"/>
      <c r="AU976" s="180"/>
      <c r="AV976" s="180"/>
      <c r="AW976" s="180"/>
      <c r="AX976" s="180"/>
      <c r="AY976" s="180"/>
      <c r="AZ976" s="180"/>
      <c r="BA976" s="180"/>
      <c r="BB976" s="180"/>
      <c r="BC976" s="180"/>
      <c r="BD976" s="180"/>
      <c r="BE976" s="180"/>
      <c r="BF976" s="180"/>
      <c r="BG976" s="180"/>
      <c r="BH976" s="180"/>
      <c r="BI976" s="180"/>
      <c r="BJ976" s="180"/>
      <c r="BK976" s="180"/>
      <c r="BL976" s="180"/>
      <c r="BM976" s="180"/>
      <c r="BN976" s="180"/>
      <c r="BO976" s="180"/>
      <c r="BP976" s="180"/>
      <c r="BQ976" s="180"/>
      <c r="BR976" s="180"/>
      <c r="BS976" s="180"/>
      <c r="BT976" s="180"/>
      <c r="BU976" s="180"/>
      <c r="BV976" s="180"/>
      <c r="BW976" s="180"/>
      <c r="BX976" s="180"/>
      <c r="BY976" s="180"/>
      <c r="BZ976" s="180"/>
      <c r="CA976" s="180"/>
      <c r="CB976" s="180"/>
      <c r="CC976" s="180"/>
      <c r="CD976" s="180"/>
      <c r="CE976" s="180"/>
      <c r="CF976" s="180"/>
      <c r="CG976" s="180"/>
      <c r="CH976" s="180"/>
      <c r="CI976" s="180"/>
      <c r="CJ976" s="180"/>
      <c r="CK976" s="180"/>
      <c r="CL976" s="180"/>
      <c r="CM976" s="180"/>
      <c r="CN976" s="180"/>
      <c r="CO976" s="180"/>
      <c r="CP976" s="180"/>
      <c r="CQ976" s="180"/>
      <c r="CR976" s="186"/>
      <c r="CS976" s="186"/>
    </row>
    <row r="977">
      <c r="A977" s="186"/>
      <c r="B977" s="186"/>
      <c r="C977" s="347"/>
      <c r="D977" s="180"/>
      <c r="E977" s="186"/>
      <c r="F977" s="180"/>
      <c r="G977" s="180"/>
      <c r="H977" s="180"/>
      <c r="I977" s="180"/>
      <c r="J977" s="180"/>
      <c r="K977" s="180"/>
      <c r="L977" s="180"/>
      <c r="M977" s="180"/>
      <c r="N977" s="180"/>
      <c r="O977" s="180"/>
      <c r="P977" s="180"/>
      <c r="Q977" s="180"/>
      <c r="R977" s="180"/>
      <c r="S977" s="180"/>
      <c r="T977" s="180"/>
      <c r="U977" s="180"/>
      <c r="V977" s="180"/>
      <c r="W977" s="180"/>
      <c r="X977" s="180"/>
      <c r="Y977" s="180"/>
      <c r="Z977" s="180"/>
      <c r="AA977" s="180"/>
      <c r="AB977" s="180"/>
      <c r="AC977" s="180"/>
      <c r="AD977" s="180"/>
      <c r="AE977" s="180"/>
      <c r="AF977" s="180"/>
      <c r="AG977" s="180"/>
      <c r="AH977" s="180"/>
      <c r="AI977" s="180"/>
      <c r="AJ977" s="180"/>
      <c r="AK977" s="180"/>
      <c r="AL977" s="180"/>
      <c r="AM977" s="180"/>
      <c r="AN977" s="180"/>
      <c r="AO977" s="180"/>
      <c r="AP977" s="180"/>
      <c r="AQ977" s="180"/>
      <c r="AR977" s="180"/>
      <c r="AS977" s="180"/>
      <c r="AT977" s="180"/>
      <c r="AU977" s="180"/>
      <c r="AV977" s="180"/>
      <c r="AW977" s="180"/>
      <c r="AX977" s="180"/>
      <c r="AY977" s="180"/>
      <c r="AZ977" s="180"/>
      <c r="BA977" s="180"/>
      <c r="BB977" s="180"/>
      <c r="BC977" s="180"/>
      <c r="BD977" s="180"/>
      <c r="BE977" s="180"/>
      <c r="BF977" s="180"/>
      <c r="BG977" s="180"/>
      <c r="BH977" s="180"/>
      <c r="BI977" s="180"/>
      <c r="BJ977" s="180"/>
      <c r="BK977" s="180"/>
      <c r="BL977" s="180"/>
      <c r="BM977" s="180"/>
      <c r="BN977" s="180"/>
      <c r="BO977" s="180"/>
      <c r="BP977" s="180"/>
      <c r="BQ977" s="180"/>
      <c r="BR977" s="180"/>
      <c r="BS977" s="180"/>
      <c r="BT977" s="180"/>
      <c r="BU977" s="180"/>
      <c r="BV977" s="180"/>
      <c r="BW977" s="180"/>
      <c r="BX977" s="180"/>
      <c r="BY977" s="180"/>
      <c r="BZ977" s="180"/>
      <c r="CA977" s="180"/>
      <c r="CB977" s="180"/>
      <c r="CC977" s="180"/>
      <c r="CD977" s="180"/>
      <c r="CE977" s="180"/>
      <c r="CF977" s="180"/>
      <c r="CG977" s="180"/>
      <c r="CH977" s="180"/>
      <c r="CI977" s="180"/>
      <c r="CJ977" s="180"/>
      <c r="CK977" s="180"/>
      <c r="CL977" s="180"/>
      <c r="CM977" s="180"/>
      <c r="CN977" s="180"/>
      <c r="CO977" s="180"/>
      <c r="CP977" s="180"/>
      <c r="CQ977" s="180"/>
      <c r="CR977" s="186"/>
      <c r="CS977" s="186"/>
    </row>
    <row r="978">
      <c r="A978" s="186"/>
      <c r="B978" s="186"/>
      <c r="C978" s="347"/>
      <c r="D978" s="180"/>
      <c r="E978" s="186"/>
      <c r="F978" s="180"/>
      <c r="G978" s="180"/>
      <c r="H978" s="180"/>
      <c r="I978" s="180"/>
      <c r="J978" s="180"/>
      <c r="K978" s="180"/>
      <c r="L978" s="180"/>
      <c r="M978" s="180"/>
      <c r="N978" s="180"/>
      <c r="O978" s="180"/>
      <c r="P978" s="180"/>
      <c r="Q978" s="180"/>
      <c r="R978" s="180"/>
      <c r="S978" s="180"/>
      <c r="T978" s="180"/>
      <c r="U978" s="180"/>
      <c r="V978" s="180"/>
      <c r="W978" s="180"/>
      <c r="X978" s="180"/>
      <c r="Y978" s="180"/>
      <c r="Z978" s="180"/>
      <c r="AA978" s="180"/>
      <c r="AB978" s="180"/>
      <c r="AC978" s="180"/>
      <c r="AD978" s="180"/>
      <c r="AE978" s="180"/>
      <c r="AF978" s="180"/>
      <c r="AG978" s="180"/>
      <c r="AH978" s="180"/>
      <c r="AI978" s="180"/>
      <c r="AJ978" s="180"/>
      <c r="AK978" s="180"/>
      <c r="AL978" s="180"/>
      <c r="AM978" s="180"/>
      <c r="AN978" s="180"/>
      <c r="AO978" s="180"/>
      <c r="AP978" s="180"/>
      <c r="AQ978" s="180"/>
      <c r="AR978" s="180"/>
      <c r="AS978" s="180"/>
      <c r="AT978" s="180"/>
      <c r="AU978" s="180"/>
      <c r="AV978" s="180"/>
      <c r="AW978" s="180"/>
      <c r="AX978" s="180"/>
      <c r="AY978" s="180"/>
      <c r="AZ978" s="180"/>
      <c r="BA978" s="180"/>
      <c r="BB978" s="180"/>
      <c r="BC978" s="180"/>
      <c r="BD978" s="180"/>
      <c r="BE978" s="180"/>
      <c r="BF978" s="180"/>
      <c r="BG978" s="180"/>
      <c r="BH978" s="180"/>
      <c r="BI978" s="180"/>
      <c r="BJ978" s="180"/>
      <c r="BK978" s="180"/>
      <c r="BL978" s="180"/>
      <c r="BM978" s="180"/>
      <c r="BN978" s="180"/>
      <c r="BO978" s="180"/>
      <c r="BP978" s="180"/>
      <c r="BQ978" s="180"/>
      <c r="BR978" s="180"/>
      <c r="BS978" s="180"/>
      <c r="BT978" s="180"/>
      <c r="BU978" s="180"/>
      <c r="BV978" s="180"/>
      <c r="BW978" s="180"/>
      <c r="BX978" s="180"/>
      <c r="BY978" s="180"/>
      <c r="BZ978" s="180"/>
      <c r="CA978" s="180"/>
      <c r="CB978" s="180"/>
      <c r="CC978" s="180"/>
      <c r="CD978" s="180"/>
      <c r="CE978" s="180"/>
      <c r="CF978" s="180"/>
      <c r="CG978" s="180"/>
      <c r="CH978" s="180"/>
      <c r="CI978" s="180"/>
      <c r="CJ978" s="180"/>
      <c r="CK978" s="180"/>
      <c r="CL978" s="180"/>
      <c r="CM978" s="180"/>
      <c r="CN978" s="180"/>
      <c r="CO978" s="180"/>
      <c r="CP978" s="180"/>
      <c r="CQ978" s="180"/>
      <c r="CR978" s="186"/>
      <c r="CS978" s="186"/>
    </row>
    <row r="979">
      <c r="A979" s="186"/>
      <c r="B979" s="186"/>
      <c r="C979" s="347"/>
      <c r="D979" s="180"/>
      <c r="E979" s="186"/>
      <c r="F979" s="180"/>
      <c r="G979" s="180"/>
      <c r="H979" s="180"/>
      <c r="I979" s="180"/>
      <c r="J979" s="180"/>
      <c r="K979" s="180"/>
      <c r="L979" s="180"/>
      <c r="M979" s="180"/>
      <c r="N979" s="180"/>
      <c r="O979" s="180"/>
      <c r="P979" s="180"/>
      <c r="Q979" s="180"/>
      <c r="R979" s="180"/>
      <c r="S979" s="180"/>
      <c r="T979" s="180"/>
      <c r="U979" s="180"/>
      <c r="V979" s="180"/>
      <c r="W979" s="180"/>
      <c r="X979" s="180"/>
      <c r="Y979" s="180"/>
      <c r="Z979" s="180"/>
      <c r="AA979" s="180"/>
      <c r="AB979" s="180"/>
      <c r="AC979" s="180"/>
      <c r="AD979" s="180"/>
      <c r="AE979" s="180"/>
      <c r="AF979" s="180"/>
      <c r="AG979" s="180"/>
      <c r="AH979" s="180"/>
      <c r="AI979" s="180"/>
      <c r="AJ979" s="180"/>
      <c r="AK979" s="180"/>
      <c r="AL979" s="180"/>
      <c r="AM979" s="180"/>
      <c r="AN979" s="180"/>
      <c r="AO979" s="180"/>
      <c r="AP979" s="180"/>
      <c r="AQ979" s="180"/>
      <c r="AR979" s="180"/>
      <c r="AS979" s="180"/>
      <c r="AT979" s="180"/>
      <c r="AU979" s="180"/>
      <c r="AV979" s="180"/>
      <c r="AW979" s="180"/>
      <c r="AX979" s="180"/>
      <c r="AY979" s="180"/>
      <c r="AZ979" s="180"/>
      <c r="BA979" s="180"/>
      <c r="BB979" s="180"/>
      <c r="BC979" s="180"/>
      <c r="BD979" s="180"/>
      <c r="BE979" s="180"/>
      <c r="BF979" s="180"/>
      <c r="BG979" s="180"/>
      <c r="BH979" s="180"/>
      <c r="BI979" s="180"/>
      <c r="BJ979" s="180"/>
      <c r="BK979" s="180"/>
      <c r="BL979" s="180"/>
      <c r="BM979" s="180"/>
      <c r="BN979" s="180"/>
      <c r="BO979" s="180"/>
      <c r="BP979" s="180"/>
      <c r="BQ979" s="180"/>
      <c r="BR979" s="180"/>
      <c r="BS979" s="180"/>
      <c r="BT979" s="180"/>
      <c r="BU979" s="180"/>
      <c r="BV979" s="180"/>
      <c r="BW979" s="180"/>
      <c r="BX979" s="180"/>
      <c r="BY979" s="180"/>
      <c r="BZ979" s="180"/>
      <c r="CA979" s="180"/>
      <c r="CB979" s="180"/>
      <c r="CC979" s="180"/>
      <c r="CD979" s="180"/>
      <c r="CE979" s="180"/>
      <c r="CF979" s="180"/>
      <c r="CG979" s="180"/>
      <c r="CH979" s="180"/>
      <c r="CI979" s="180"/>
      <c r="CJ979" s="180"/>
      <c r="CK979" s="180"/>
      <c r="CL979" s="180"/>
      <c r="CM979" s="180"/>
      <c r="CN979" s="180"/>
      <c r="CO979" s="180"/>
      <c r="CP979" s="180"/>
      <c r="CQ979" s="180"/>
      <c r="CR979" s="186"/>
      <c r="CS979" s="186"/>
    </row>
    <row r="980">
      <c r="A980" s="186"/>
      <c r="B980" s="186"/>
      <c r="C980" s="347"/>
      <c r="D980" s="180"/>
      <c r="E980" s="186"/>
      <c r="F980" s="180"/>
      <c r="G980" s="180"/>
      <c r="H980" s="180"/>
      <c r="I980" s="180"/>
      <c r="J980" s="180"/>
      <c r="K980" s="180"/>
      <c r="L980" s="180"/>
      <c r="M980" s="180"/>
      <c r="N980" s="180"/>
      <c r="O980" s="180"/>
      <c r="P980" s="180"/>
      <c r="Q980" s="180"/>
      <c r="R980" s="180"/>
      <c r="S980" s="180"/>
      <c r="T980" s="180"/>
      <c r="U980" s="180"/>
      <c r="V980" s="180"/>
      <c r="W980" s="180"/>
      <c r="X980" s="180"/>
      <c r="Y980" s="180"/>
      <c r="Z980" s="180"/>
      <c r="AA980" s="180"/>
      <c r="AB980" s="180"/>
      <c r="AC980" s="180"/>
      <c r="AD980" s="180"/>
      <c r="AE980" s="180"/>
      <c r="AF980" s="180"/>
      <c r="AG980" s="180"/>
      <c r="AH980" s="180"/>
      <c r="AI980" s="180"/>
      <c r="AJ980" s="180"/>
      <c r="AK980" s="180"/>
      <c r="AL980" s="180"/>
      <c r="AM980" s="180"/>
      <c r="AN980" s="180"/>
      <c r="AO980" s="180"/>
      <c r="AP980" s="180"/>
      <c r="AQ980" s="180"/>
      <c r="AR980" s="180"/>
      <c r="AS980" s="180"/>
      <c r="AT980" s="180"/>
      <c r="AU980" s="180"/>
      <c r="AV980" s="180"/>
      <c r="AW980" s="180"/>
      <c r="AX980" s="180"/>
      <c r="AY980" s="180"/>
      <c r="AZ980" s="180"/>
      <c r="BA980" s="180"/>
      <c r="BB980" s="180"/>
      <c r="BC980" s="180"/>
      <c r="BD980" s="180"/>
      <c r="BE980" s="180"/>
      <c r="BF980" s="180"/>
      <c r="BG980" s="180"/>
      <c r="BH980" s="180"/>
      <c r="BI980" s="180"/>
      <c r="BJ980" s="180"/>
      <c r="BK980" s="180"/>
      <c r="BL980" s="180"/>
      <c r="BM980" s="180"/>
      <c r="BN980" s="180"/>
      <c r="BO980" s="180"/>
      <c r="BP980" s="180"/>
      <c r="BQ980" s="180"/>
      <c r="BR980" s="180"/>
      <c r="BS980" s="180"/>
      <c r="BT980" s="180"/>
      <c r="BU980" s="180"/>
      <c r="BV980" s="180"/>
      <c r="BW980" s="180"/>
      <c r="BX980" s="180"/>
      <c r="BY980" s="180"/>
      <c r="BZ980" s="180"/>
      <c r="CA980" s="180"/>
      <c r="CB980" s="180"/>
      <c r="CC980" s="180"/>
      <c r="CD980" s="180"/>
      <c r="CE980" s="180"/>
      <c r="CF980" s="180"/>
      <c r="CG980" s="180"/>
      <c r="CH980" s="180"/>
      <c r="CI980" s="180"/>
      <c r="CJ980" s="180"/>
      <c r="CK980" s="180"/>
      <c r="CL980" s="180"/>
      <c r="CM980" s="180"/>
      <c r="CN980" s="180"/>
      <c r="CO980" s="180"/>
      <c r="CP980" s="180"/>
      <c r="CQ980" s="180"/>
      <c r="CR980" s="186"/>
      <c r="CS980" s="186"/>
    </row>
    <row r="981">
      <c r="A981" s="186"/>
      <c r="B981" s="186"/>
      <c r="C981" s="347"/>
      <c r="D981" s="180"/>
      <c r="E981" s="186"/>
      <c r="F981" s="180"/>
      <c r="G981" s="180"/>
      <c r="H981" s="180"/>
      <c r="I981" s="180"/>
      <c r="J981" s="180"/>
      <c r="K981" s="180"/>
      <c r="L981" s="180"/>
      <c r="M981" s="180"/>
      <c r="N981" s="180"/>
      <c r="O981" s="180"/>
      <c r="P981" s="180"/>
      <c r="Q981" s="180"/>
      <c r="R981" s="180"/>
      <c r="S981" s="180"/>
      <c r="T981" s="180"/>
      <c r="U981" s="180"/>
      <c r="V981" s="180"/>
      <c r="W981" s="180"/>
      <c r="X981" s="180"/>
      <c r="Y981" s="180"/>
      <c r="Z981" s="180"/>
      <c r="AA981" s="180"/>
      <c r="AB981" s="180"/>
      <c r="AC981" s="180"/>
      <c r="AD981" s="180"/>
      <c r="AE981" s="180"/>
      <c r="AF981" s="180"/>
      <c r="AG981" s="180"/>
      <c r="AH981" s="180"/>
      <c r="AI981" s="180"/>
      <c r="AJ981" s="180"/>
      <c r="AK981" s="180"/>
      <c r="AL981" s="180"/>
      <c r="AM981" s="180"/>
      <c r="AN981" s="180"/>
      <c r="AO981" s="180"/>
      <c r="AP981" s="180"/>
      <c r="AQ981" s="180"/>
      <c r="AR981" s="180"/>
      <c r="AS981" s="180"/>
      <c r="AT981" s="180"/>
      <c r="AU981" s="180"/>
      <c r="AV981" s="180"/>
      <c r="AW981" s="180"/>
      <c r="AX981" s="180"/>
      <c r="AY981" s="180"/>
      <c r="AZ981" s="180"/>
      <c r="BA981" s="180"/>
      <c r="BB981" s="180"/>
      <c r="BC981" s="180"/>
      <c r="BD981" s="180"/>
      <c r="BE981" s="180"/>
      <c r="BF981" s="180"/>
      <c r="BG981" s="180"/>
      <c r="BH981" s="180"/>
      <c r="BI981" s="180"/>
      <c r="BJ981" s="180"/>
      <c r="BK981" s="180"/>
      <c r="BL981" s="180"/>
      <c r="BM981" s="180"/>
      <c r="BN981" s="180"/>
      <c r="BO981" s="180"/>
      <c r="BP981" s="180"/>
      <c r="BQ981" s="180"/>
      <c r="BR981" s="180"/>
      <c r="BS981" s="180"/>
      <c r="BT981" s="180"/>
      <c r="BU981" s="180"/>
      <c r="BV981" s="180"/>
      <c r="BW981" s="180"/>
      <c r="BX981" s="180"/>
      <c r="BY981" s="180"/>
      <c r="BZ981" s="180"/>
      <c r="CA981" s="180"/>
      <c r="CB981" s="180"/>
      <c r="CC981" s="180"/>
      <c r="CD981" s="180"/>
      <c r="CE981" s="180"/>
      <c r="CF981" s="180"/>
      <c r="CG981" s="180"/>
      <c r="CH981" s="180"/>
      <c r="CI981" s="180"/>
      <c r="CJ981" s="180"/>
      <c r="CK981" s="180"/>
      <c r="CL981" s="180"/>
      <c r="CM981" s="180"/>
      <c r="CN981" s="180"/>
      <c r="CO981" s="180"/>
      <c r="CP981" s="180"/>
      <c r="CQ981" s="180"/>
      <c r="CR981" s="186"/>
      <c r="CS981" s="186"/>
    </row>
    <row r="982">
      <c r="A982" s="186"/>
      <c r="B982" s="186"/>
      <c r="C982" s="347"/>
      <c r="D982" s="180"/>
      <c r="E982" s="186"/>
      <c r="F982" s="180"/>
      <c r="G982" s="180"/>
      <c r="H982" s="180"/>
      <c r="I982" s="180"/>
      <c r="J982" s="180"/>
      <c r="K982" s="180"/>
      <c r="L982" s="180"/>
      <c r="M982" s="180"/>
      <c r="N982" s="180"/>
      <c r="O982" s="180"/>
      <c r="P982" s="180"/>
      <c r="Q982" s="180"/>
      <c r="R982" s="180"/>
      <c r="S982" s="180"/>
      <c r="T982" s="180"/>
      <c r="U982" s="180"/>
      <c r="V982" s="180"/>
      <c r="W982" s="180"/>
      <c r="X982" s="180"/>
      <c r="Y982" s="180"/>
      <c r="Z982" s="180"/>
      <c r="AA982" s="180"/>
      <c r="AB982" s="180"/>
      <c r="AC982" s="180"/>
      <c r="AD982" s="180"/>
      <c r="AE982" s="180"/>
      <c r="AF982" s="180"/>
      <c r="AG982" s="180"/>
      <c r="AH982" s="180"/>
      <c r="AI982" s="180"/>
      <c r="AJ982" s="180"/>
      <c r="AK982" s="180"/>
      <c r="AL982" s="180"/>
      <c r="AM982" s="180"/>
      <c r="AN982" s="180"/>
      <c r="AO982" s="180"/>
      <c r="AP982" s="180"/>
      <c r="AQ982" s="180"/>
      <c r="AR982" s="180"/>
      <c r="AS982" s="180"/>
      <c r="AT982" s="180"/>
      <c r="AU982" s="180"/>
      <c r="AV982" s="180"/>
      <c r="AW982" s="180"/>
      <c r="AX982" s="180"/>
      <c r="AY982" s="180"/>
      <c r="AZ982" s="180"/>
      <c r="BA982" s="180"/>
      <c r="BB982" s="180"/>
      <c r="BC982" s="180"/>
      <c r="BD982" s="180"/>
      <c r="BE982" s="180"/>
      <c r="BF982" s="180"/>
      <c r="BG982" s="180"/>
      <c r="BH982" s="180"/>
      <c r="BI982" s="180"/>
      <c r="BJ982" s="180"/>
      <c r="BK982" s="180"/>
      <c r="BL982" s="180"/>
      <c r="BM982" s="180"/>
      <c r="BN982" s="180"/>
      <c r="BO982" s="180"/>
      <c r="BP982" s="180"/>
      <c r="BQ982" s="180"/>
      <c r="BR982" s="180"/>
      <c r="BS982" s="180"/>
      <c r="BT982" s="180"/>
      <c r="BU982" s="180"/>
      <c r="BV982" s="180"/>
      <c r="BW982" s="180"/>
      <c r="BX982" s="180"/>
      <c r="BY982" s="180"/>
      <c r="BZ982" s="180"/>
      <c r="CA982" s="180"/>
      <c r="CB982" s="180"/>
      <c r="CC982" s="180"/>
      <c r="CD982" s="180"/>
      <c r="CE982" s="180"/>
      <c r="CF982" s="180"/>
      <c r="CG982" s="180"/>
      <c r="CH982" s="180"/>
      <c r="CI982" s="180"/>
      <c r="CJ982" s="180"/>
      <c r="CK982" s="180"/>
      <c r="CL982" s="180"/>
      <c r="CM982" s="180"/>
      <c r="CN982" s="180"/>
      <c r="CO982" s="180"/>
      <c r="CP982" s="180"/>
      <c r="CQ982" s="180"/>
      <c r="CR982" s="186"/>
      <c r="CS982" s="186"/>
    </row>
    <row r="983">
      <c r="A983" s="186"/>
      <c r="B983" s="186"/>
      <c r="C983" s="347"/>
      <c r="D983" s="180"/>
      <c r="E983" s="186"/>
      <c r="F983" s="180"/>
      <c r="G983" s="180"/>
      <c r="H983" s="180"/>
      <c r="I983" s="180"/>
      <c r="J983" s="180"/>
      <c r="K983" s="180"/>
      <c r="L983" s="180"/>
      <c r="M983" s="180"/>
      <c r="N983" s="180"/>
      <c r="O983" s="180"/>
      <c r="P983" s="180"/>
      <c r="Q983" s="180"/>
      <c r="R983" s="180"/>
      <c r="S983" s="180"/>
      <c r="T983" s="180"/>
      <c r="U983" s="180"/>
      <c r="V983" s="180"/>
      <c r="W983" s="180"/>
      <c r="X983" s="180"/>
      <c r="Y983" s="180"/>
      <c r="Z983" s="180"/>
      <c r="AA983" s="180"/>
      <c r="AB983" s="180"/>
      <c r="AC983" s="180"/>
      <c r="AD983" s="180"/>
      <c r="AE983" s="180"/>
      <c r="AF983" s="180"/>
      <c r="AG983" s="180"/>
      <c r="AH983" s="180"/>
      <c r="AI983" s="180"/>
      <c r="AJ983" s="180"/>
      <c r="AK983" s="180"/>
      <c r="AL983" s="180"/>
      <c r="AM983" s="180"/>
      <c r="AN983" s="180"/>
      <c r="AO983" s="180"/>
      <c r="AP983" s="180"/>
      <c r="AQ983" s="180"/>
      <c r="AR983" s="180"/>
      <c r="AS983" s="180"/>
      <c r="AT983" s="180"/>
      <c r="AU983" s="180"/>
      <c r="AV983" s="180"/>
      <c r="AW983" s="180"/>
      <c r="AX983" s="180"/>
      <c r="AY983" s="180"/>
      <c r="AZ983" s="180"/>
      <c r="BA983" s="180"/>
      <c r="BB983" s="180"/>
      <c r="BC983" s="180"/>
      <c r="BD983" s="180"/>
      <c r="BE983" s="180"/>
      <c r="BF983" s="180"/>
      <c r="BG983" s="180"/>
      <c r="BH983" s="180"/>
      <c r="BI983" s="180"/>
      <c r="BJ983" s="180"/>
      <c r="BK983" s="180"/>
      <c r="BL983" s="180"/>
      <c r="BM983" s="180"/>
      <c r="BN983" s="180"/>
      <c r="BO983" s="180"/>
      <c r="BP983" s="180"/>
      <c r="BQ983" s="180"/>
      <c r="BR983" s="180"/>
      <c r="BS983" s="180"/>
      <c r="BT983" s="180"/>
      <c r="BU983" s="180"/>
      <c r="BV983" s="180"/>
      <c r="BW983" s="180"/>
      <c r="BX983" s="180"/>
      <c r="BY983" s="180"/>
      <c r="BZ983" s="180"/>
      <c r="CA983" s="180"/>
      <c r="CB983" s="180"/>
      <c r="CC983" s="180"/>
      <c r="CD983" s="180"/>
      <c r="CE983" s="180"/>
      <c r="CF983" s="180"/>
      <c r="CG983" s="180"/>
      <c r="CH983" s="180"/>
      <c r="CI983" s="180"/>
      <c r="CJ983" s="180"/>
      <c r="CK983" s="180"/>
      <c r="CL983" s="180"/>
      <c r="CM983" s="180"/>
      <c r="CN983" s="180"/>
      <c r="CO983" s="180"/>
      <c r="CP983" s="180"/>
      <c r="CQ983" s="180"/>
      <c r="CR983" s="186"/>
      <c r="CS983" s="186"/>
    </row>
    <row r="984">
      <c r="A984" s="186"/>
      <c r="B984" s="186"/>
      <c r="C984" s="347"/>
      <c r="D984" s="180"/>
      <c r="E984" s="186"/>
      <c r="F984" s="180"/>
      <c r="G984" s="180"/>
      <c r="H984" s="180"/>
      <c r="I984" s="180"/>
      <c r="J984" s="180"/>
      <c r="K984" s="180"/>
      <c r="L984" s="180"/>
      <c r="M984" s="180"/>
      <c r="N984" s="180"/>
      <c r="O984" s="180"/>
      <c r="P984" s="180"/>
      <c r="Q984" s="180"/>
      <c r="R984" s="180"/>
      <c r="S984" s="180"/>
      <c r="T984" s="180"/>
      <c r="U984" s="180"/>
      <c r="V984" s="180"/>
      <c r="W984" s="180"/>
      <c r="X984" s="180"/>
      <c r="Y984" s="180"/>
      <c r="Z984" s="180"/>
      <c r="AA984" s="180"/>
      <c r="AB984" s="180"/>
      <c r="AC984" s="180"/>
      <c r="AD984" s="180"/>
      <c r="AE984" s="180"/>
      <c r="AF984" s="180"/>
      <c r="AG984" s="180"/>
      <c r="AH984" s="180"/>
      <c r="AI984" s="180"/>
      <c r="AJ984" s="180"/>
      <c r="AK984" s="180"/>
      <c r="AL984" s="180"/>
      <c r="AM984" s="180"/>
      <c r="AN984" s="180"/>
      <c r="AO984" s="180"/>
      <c r="AP984" s="180"/>
      <c r="AQ984" s="180"/>
      <c r="AR984" s="180"/>
      <c r="AS984" s="180"/>
      <c r="AT984" s="180"/>
      <c r="AU984" s="180"/>
      <c r="AV984" s="180"/>
      <c r="AW984" s="180"/>
      <c r="AX984" s="180"/>
      <c r="AY984" s="180"/>
      <c r="AZ984" s="180"/>
      <c r="BA984" s="180"/>
      <c r="BB984" s="180"/>
      <c r="BC984" s="180"/>
      <c r="BD984" s="180"/>
      <c r="BE984" s="180"/>
      <c r="BF984" s="180"/>
      <c r="BG984" s="180"/>
      <c r="BH984" s="180"/>
      <c r="BI984" s="180"/>
      <c r="BJ984" s="180"/>
      <c r="BK984" s="180"/>
      <c r="BL984" s="180"/>
      <c r="BM984" s="180"/>
      <c r="BN984" s="180"/>
      <c r="BO984" s="180"/>
      <c r="BP984" s="180"/>
      <c r="BQ984" s="180"/>
      <c r="BR984" s="180"/>
      <c r="BS984" s="180"/>
      <c r="BT984" s="180"/>
      <c r="BU984" s="180"/>
      <c r="BV984" s="180"/>
      <c r="BW984" s="180"/>
      <c r="BX984" s="180"/>
      <c r="BY984" s="180"/>
      <c r="BZ984" s="180"/>
      <c r="CA984" s="180"/>
      <c r="CB984" s="180"/>
      <c r="CC984" s="180"/>
      <c r="CD984" s="180"/>
      <c r="CE984" s="180"/>
      <c r="CF984" s="180"/>
      <c r="CG984" s="180"/>
      <c r="CH984" s="180"/>
      <c r="CI984" s="180"/>
      <c r="CJ984" s="180"/>
      <c r="CK984" s="180"/>
      <c r="CL984" s="180"/>
      <c r="CM984" s="180"/>
      <c r="CN984" s="180"/>
      <c r="CO984" s="180"/>
      <c r="CP984" s="180"/>
      <c r="CQ984" s="180"/>
      <c r="CR984" s="186"/>
      <c r="CS984" s="186"/>
    </row>
    <row r="985">
      <c r="A985" s="186"/>
      <c r="B985" s="186"/>
      <c r="C985" s="347"/>
      <c r="D985" s="180"/>
      <c r="E985" s="186"/>
      <c r="F985" s="180"/>
      <c r="G985" s="180"/>
      <c r="H985" s="180"/>
      <c r="I985" s="180"/>
      <c r="J985" s="180"/>
      <c r="K985" s="180"/>
      <c r="L985" s="180"/>
      <c r="M985" s="180"/>
      <c r="N985" s="180"/>
      <c r="O985" s="180"/>
      <c r="P985" s="180"/>
      <c r="Q985" s="180"/>
      <c r="R985" s="180"/>
      <c r="S985" s="180"/>
      <c r="T985" s="180"/>
      <c r="U985" s="180"/>
      <c r="V985" s="180"/>
      <c r="W985" s="180"/>
      <c r="X985" s="180"/>
      <c r="Y985" s="180"/>
      <c r="Z985" s="180"/>
      <c r="AA985" s="180"/>
      <c r="AB985" s="180"/>
      <c r="AC985" s="180"/>
      <c r="AD985" s="180"/>
      <c r="AE985" s="180"/>
      <c r="AF985" s="180"/>
      <c r="AG985" s="180"/>
      <c r="AH985" s="180"/>
      <c r="AI985" s="180"/>
      <c r="AJ985" s="180"/>
      <c r="AK985" s="180"/>
      <c r="AL985" s="180"/>
      <c r="AM985" s="180"/>
      <c r="AN985" s="180"/>
      <c r="AO985" s="180"/>
      <c r="AP985" s="180"/>
      <c r="AQ985" s="180"/>
      <c r="AR985" s="180"/>
      <c r="AS985" s="180"/>
      <c r="AT985" s="180"/>
      <c r="AU985" s="180"/>
      <c r="AV985" s="180"/>
      <c r="AW985" s="180"/>
      <c r="AX985" s="180"/>
      <c r="AY985" s="180"/>
      <c r="AZ985" s="180"/>
      <c r="BA985" s="180"/>
      <c r="BB985" s="180"/>
      <c r="BC985" s="180"/>
      <c r="BD985" s="180"/>
      <c r="BE985" s="180"/>
      <c r="BF985" s="180"/>
      <c r="BG985" s="180"/>
      <c r="BH985" s="180"/>
      <c r="BI985" s="180"/>
      <c r="BJ985" s="180"/>
      <c r="BK985" s="180"/>
      <c r="BL985" s="180"/>
      <c r="BM985" s="180"/>
      <c r="BN985" s="180"/>
      <c r="BO985" s="180"/>
      <c r="BP985" s="180"/>
      <c r="BQ985" s="180"/>
      <c r="BR985" s="180"/>
      <c r="BS985" s="180"/>
      <c r="BT985" s="180"/>
      <c r="BU985" s="180"/>
      <c r="BV985" s="180"/>
      <c r="BW985" s="180"/>
      <c r="BX985" s="180"/>
      <c r="BY985" s="180"/>
      <c r="BZ985" s="180"/>
      <c r="CA985" s="180"/>
      <c r="CB985" s="180"/>
      <c r="CC985" s="180"/>
      <c r="CD985" s="180"/>
      <c r="CE985" s="180"/>
      <c r="CF985" s="180"/>
      <c r="CG985" s="180"/>
      <c r="CH985" s="180"/>
      <c r="CI985" s="180"/>
      <c r="CJ985" s="180"/>
      <c r="CK985" s="180"/>
      <c r="CL985" s="180"/>
      <c r="CM985" s="180"/>
      <c r="CN985" s="180"/>
      <c r="CO985" s="180"/>
      <c r="CP985" s="180"/>
      <c r="CQ985" s="180"/>
      <c r="CR985" s="186"/>
      <c r="CS985" s="186"/>
    </row>
    <row r="986">
      <c r="A986" s="186"/>
      <c r="B986" s="186"/>
      <c r="C986" s="347"/>
      <c r="D986" s="180"/>
      <c r="E986" s="186"/>
      <c r="F986" s="180"/>
      <c r="G986" s="180"/>
      <c r="H986" s="180"/>
      <c r="I986" s="180"/>
      <c r="J986" s="180"/>
      <c r="K986" s="180"/>
      <c r="L986" s="180"/>
      <c r="M986" s="180"/>
      <c r="N986" s="180"/>
      <c r="O986" s="180"/>
      <c r="P986" s="180"/>
      <c r="Q986" s="180"/>
      <c r="R986" s="180"/>
      <c r="S986" s="180"/>
      <c r="T986" s="180"/>
      <c r="U986" s="180"/>
      <c r="V986" s="180"/>
      <c r="W986" s="180"/>
      <c r="X986" s="180"/>
      <c r="Y986" s="180"/>
      <c r="Z986" s="180"/>
      <c r="AA986" s="180"/>
      <c r="AB986" s="180"/>
      <c r="AC986" s="180"/>
      <c r="AD986" s="180"/>
      <c r="AE986" s="180"/>
      <c r="AF986" s="180"/>
      <c r="AG986" s="180"/>
      <c r="AH986" s="180"/>
      <c r="AI986" s="180"/>
      <c r="AJ986" s="180"/>
      <c r="AK986" s="180"/>
      <c r="AL986" s="180"/>
      <c r="AM986" s="180"/>
      <c r="AN986" s="180"/>
      <c r="AO986" s="180"/>
      <c r="AP986" s="180"/>
      <c r="AQ986" s="180"/>
      <c r="AR986" s="180"/>
      <c r="AS986" s="180"/>
      <c r="AT986" s="180"/>
      <c r="AU986" s="180"/>
      <c r="AV986" s="180"/>
      <c r="AW986" s="180"/>
      <c r="AX986" s="180"/>
      <c r="AY986" s="180"/>
      <c r="AZ986" s="180"/>
      <c r="BA986" s="180"/>
      <c r="BB986" s="180"/>
      <c r="BC986" s="180"/>
      <c r="BD986" s="180"/>
      <c r="BE986" s="180"/>
      <c r="BF986" s="180"/>
      <c r="BG986" s="180"/>
      <c r="BH986" s="180"/>
      <c r="BI986" s="180"/>
      <c r="BJ986" s="180"/>
      <c r="BK986" s="180"/>
      <c r="BL986" s="180"/>
      <c r="BM986" s="180"/>
      <c r="BN986" s="180"/>
      <c r="BO986" s="180"/>
      <c r="BP986" s="180"/>
      <c r="BQ986" s="180"/>
      <c r="BR986" s="180"/>
      <c r="BS986" s="180"/>
      <c r="BT986" s="180"/>
      <c r="BU986" s="180"/>
      <c r="BV986" s="180"/>
      <c r="BW986" s="180"/>
      <c r="BX986" s="180"/>
      <c r="BY986" s="180"/>
      <c r="BZ986" s="180"/>
      <c r="CA986" s="180"/>
      <c r="CB986" s="180"/>
      <c r="CC986" s="180"/>
      <c r="CD986" s="180"/>
      <c r="CE986" s="180"/>
      <c r="CF986" s="180"/>
      <c r="CG986" s="180"/>
      <c r="CH986" s="180"/>
      <c r="CI986" s="180"/>
      <c r="CJ986" s="180"/>
      <c r="CK986" s="180"/>
      <c r="CL986" s="180"/>
      <c r="CM986" s="180"/>
      <c r="CN986" s="180"/>
      <c r="CO986" s="180"/>
      <c r="CP986" s="180"/>
      <c r="CQ986" s="180"/>
      <c r="CR986" s="186"/>
      <c r="CS986" s="186"/>
    </row>
    <row r="987">
      <c r="A987" s="186"/>
      <c r="B987" s="186"/>
      <c r="C987" s="347"/>
      <c r="D987" s="180"/>
      <c r="E987" s="186"/>
      <c r="F987" s="180"/>
      <c r="G987" s="180"/>
      <c r="H987" s="180"/>
      <c r="I987" s="180"/>
      <c r="J987" s="180"/>
      <c r="K987" s="180"/>
      <c r="L987" s="180"/>
      <c r="M987" s="180"/>
      <c r="N987" s="180"/>
      <c r="O987" s="180"/>
      <c r="P987" s="180"/>
      <c r="Q987" s="180"/>
      <c r="R987" s="180"/>
      <c r="S987" s="180"/>
      <c r="T987" s="180"/>
      <c r="U987" s="180"/>
      <c r="V987" s="180"/>
      <c r="W987" s="180"/>
      <c r="X987" s="180"/>
      <c r="Y987" s="180"/>
      <c r="Z987" s="180"/>
      <c r="AA987" s="180"/>
      <c r="AB987" s="180"/>
      <c r="AC987" s="180"/>
      <c r="AD987" s="180"/>
      <c r="AE987" s="180"/>
      <c r="AF987" s="180"/>
      <c r="AG987" s="180"/>
      <c r="AH987" s="180"/>
      <c r="AI987" s="180"/>
      <c r="AJ987" s="180"/>
      <c r="AK987" s="180"/>
      <c r="AL987" s="180"/>
      <c r="AM987" s="180"/>
      <c r="AN987" s="180"/>
      <c r="AO987" s="180"/>
      <c r="AP987" s="180"/>
      <c r="AQ987" s="180"/>
      <c r="AR987" s="180"/>
      <c r="AS987" s="180"/>
      <c r="AT987" s="180"/>
      <c r="AU987" s="180"/>
      <c r="AV987" s="180"/>
      <c r="AW987" s="180"/>
      <c r="AX987" s="180"/>
      <c r="AY987" s="180"/>
      <c r="AZ987" s="180"/>
      <c r="BA987" s="180"/>
      <c r="BB987" s="180"/>
      <c r="BC987" s="180"/>
      <c r="BD987" s="180"/>
      <c r="BE987" s="180"/>
      <c r="BF987" s="180"/>
      <c r="BG987" s="180"/>
      <c r="BH987" s="180"/>
      <c r="BI987" s="180"/>
      <c r="BJ987" s="180"/>
      <c r="BK987" s="180"/>
      <c r="BL987" s="180"/>
      <c r="BM987" s="180"/>
      <c r="BN987" s="180"/>
      <c r="BO987" s="180"/>
      <c r="BP987" s="180"/>
      <c r="BQ987" s="180"/>
      <c r="BR987" s="180"/>
      <c r="BS987" s="180"/>
      <c r="BT987" s="180"/>
      <c r="BU987" s="180"/>
      <c r="BV987" s="180"/>
      <c r="BW987" s="180"/>
      <c r="BX987" s="180"/>
      <c r="BY987" s="180"/>
      <c r="BZ987" s="180"/>
      <c r="CA987" s="180"/>
      <c r="CB987" s="180"/>
      <c r="CC987" s="180"/>
      <c r="CD987" s="180"/>
      <c r="CE987" s="180"/>
      <c r="CF987" s="180"/>
      <c r="CG987" s="180"/>
      <c r="CH987" s="180"/>
      <c r="CI987" s="180"/>
      <c r="CJ987" s="180"/>
      <c r="CK987" s="180"/>
      <c r="CL987" s="180"/>
      <c r="CM987" s="180"/>
      <c r="CN987" s="180"/>
      <c r="CO987" s="180"/>
      <c r="CP987" s="180"/>
      <c r="CQ987" s="180"/>
      <c r="CR987" s="186"/>
      <c r="CS987" s="186"/>
    </row>
    <row r="988">
      <c r="A988" s="186"/>
      <c r="B988" s="186"/>
      <c r="C988" s="347"/>
      <c r="D988" s="180"/>
      <c r="E988" s="186"/>
      <c r="F988" s="180"/>
      <c r="G988" s="180"/>
      <c r="H988" s="180"/>
      <c r="I988" s="180"/>
      <c r="J988" s="180"/>
      <c r="K988" s="180"/>
      <c r="L988" s="180"/>
      <c r="M988" s="180"/>
      <c r="N988" s="180"/>
      <c r="O988" s="180"/>
      <c r="P988" s="180"/>
      <c r="Q988" s="180"/>
      <c r="R988" s="180"/>
      <c r="S988" s="180"/>
      <c r="T988" s="180"/>
      <c r="U988" s="180"/>
      <c r="V988" s="180"/>
      <c r="W988" s="180"/>
      <c r="X988" s="180"/>
      <c r="Y988" s="180"/>
      <c r="Z988" s="180"/>
      <c r="AA988" s="180"/>
      <c r="AB988" s="180"/>
      <c r="AC988" s="180"/>
      <c r="AD988" s="180"/>
      <c r="AE988" s="180"/>
      <c r="AF988" s="180"/>
      <c r="AG988" s="180"/>
      <c r="AH988" s="180"/>
      <c r="AI988" s="180"/>
      <c r="AJ988" s="180"/>
      <c r="AK988" s="180"/>
      <c r="AL988" s="180"/>
      <c r="AM988" s="180"/>
      <c r="AN988" s="180"/>
      <c r="AO988" s="180"/>
      <c r="AP988" s="180"/>
      <c r="AQ988" s="180"/>
      <c r="AR988" s="180"/>
      <c r="AS988" s="180"/>
      <c r="AT988" s="180"/>
      <c r="AU988" s="180"/>
      <c r="AV988" s="180"/>
      <c r="AW988" s="180"/>
      <c r="AX988" s="180"/>
      <c r="AY988" s="180"/>
      <c r="AZ988" s="180"/>
      <c r="BA988" s="180"/>
      <c r="BB988" s="180"/>
      <c r="BC988" s="180"/>
      <c r="BD988" s="180"/>
      <c r="BE988" s="180"/>
      <c r="BF988" s="180"/>
      <c r="BG988" s="180"/>
      <c r="BH988" s="180"/>
      <c r="BI988" s="180"/>
      <c r="BJ988" s="180"/>
      <c r="BK988" s="180"/>
      <c r="BL988" s="180"/>
      <c r="BM988" s="180"/>
      <c r="BN988" s="180"/>
      <c r="BO988" s="180"/>
      <c r="BP988" s="180"/>
      <c r="BQ988" s="180"/>
      <c r="BR988" s="180"/>
      <c r="BS988" s="180"/>
      <c r="BT988" s="180"/>
      <c r="BU988" s="180"/>
      <c r="BV988" s="180"/>
      <c r="BW988" s="180"/>
      <c r="BX988" s="180"/>
      <c r="BY988" s="180"/>
      <c r="BZ988" s="180"/>
      <c r="CA988" s="180"/>
      <c r="CB988" s="180"/>
      <c r="CC988" s="180"/>
      <c r="CD988" s="180"/>
      <c r="CE988" s="180"/>
      <c r="CF988" s="180"/>
      <c r="CG988" s="180"/>
      <c r="CH988" s="180"/>
      <c r="CI988" s="180"/>
      <c r="CJ988" s="180"/>
      <c r="CK988" s="180"/>
      <c r="CL988" s="180"/>
      <c r="CM988" s="180"/>
      <c r="CN988" s="180"/>
      <c r="CO988" s="180"/>
      <c r="CP988" s="180"/>
      <c r="CQ988" s="180"/>
      <c r="CR988" s="186"/>
      <c r="CS988" s="186"/>
    </row>
    <row r="989">
      <c r="A989" s="186"/>
      <c r="B989" s="186"/>
      <c r="C989" s="347"/>
      <c r="D989" s="180"/>
      <c r="E989" s="186"/>
      <c r="F989" s="180"/>
      <c r="G989" s="180"/>
      <c r="H989" s="180"/>
      <c r="I989" s="180"/>
      <c r="J989" s="180"/>
      <c r="K989" s="180"/>
      <c r="L989" s="180"/>
      <c r="M989" s="180"/>
      <c r="N989" s="180"/>
      <c r="O989" s="180"/>
      <c r="P989" s="180"/>
      <c r="Q989" s="180"/>
      <c r="R989" s="180"/>
      <c r="S989" s="180"/>
      <c r="T989" s="180"/>
      <c r="U989" s="180"/>
      <c r="V989" s="180"/>
      <c r="W989" s="180"/>
      <c r="X989" s="180"/>
      <c r="Y989" s="180"/>
      <c r="Z989" s="180"/>
      <c r="AA989" s="180"/>
      <c r="AB989" s="180"/>
      <c r="AC989" s="180"/>
      <c r="AD989" s="180"/>
      <c r="AE989" s="180"/>
      <c r="AF989" s="180"/>
      <c r="AG989" s="180"/>
      <c r="AH989" s="180"/>
      <c r="AI989" s="180"/>
      <c r="AJ989" s="180"/>
      <c r="AK989" s="180"/>
      <c r="AL989" s="180"/>
      <c r="AM989" s="180"/>
      <c r="AN989" s="180"/>
      <c r="AO989" s="180"/>
      <c r="AP989" s="180"/>
      <c r="AQ989" s="180"/>
      <c r="AR989" s="180"/>
      <c r="AS989" s="180"/>
      <c r="AT989" s="180"/>
      <c r="AU989" s="180"/>
      <c r="AV989" s="180"/>
      <c r="AW989" s="180"/>
      <c r="AX989" s="180"/>
      <c r="AY989" s="180"/>
      <c r="AZ989" s="180"/>
      <c r="BA989" s="180"/>
      <c r="BB989" s="180"/>
      <c r="BC989" s="180"/>
      <c r="BD989" s="180"/>
      <c r="BE989" s="180"/>
      <c r="BF989" s="180"/>
      <c r="BG989" s="180"/>
      <c r="BH989" s="180"/>
      <c r="BI989" s="180"/>
      <c r="BJ989" s="180"/>
      <c r="BK989" s="180"/>
      <c r="BL989" s="180"/>
      <c r="BM989" s="180"/>
      <c r="BN989" s="180"/>
      <c r="BO989" s="180"/>
      <c r="BP989" s="180"/>
      <c r="BQ989" s="180"/>
      <c r="BR989" s="180"/>
      <c r="BS989" s="180"/>
      <c r="BT989" s="180"/>
      <c r="BU989" s="180"/>
      <c r="BV989" s="180"/>
      <c r="BW989" s="180"/>
      <c r="BX989" s="180"/>
      <c r="BY989" s="180"/>
      <c r="BZ989" s="180"/>
      <c r="CA989" s="180"/>
      <c r="CB989" s="180"/>
      <c r="CC989" s="180"/>
      <c r="CD989" s="180"/>
      <c r="CE989" s="180"/>
      <c r="CF989" s="180"/>
      <c r="CG989" s="180"/>
      <c r="CH989" s="180"/>
      <c r="CI989" s="180"/>
      <c r="CJ989" s="180"/>
      <c r="CK989" s="180"/>
      <c r="CL989" s="180"/>
      <c r="CM989" s="180"/>
      <c r="CN989" s="180"/>
      <c r="CO989" s="180"/>
      <c r="CP989" s="180"/>
      <c r="CQ989" s="180"/>
      <c r="CR989" s="186"/>
      <c r="CS989" s="186"/>
    </row>
    <row r="990">
      <c r="A990" s="186"/>
      <c r="B990" s="186"/>
      <c r="C990" s="347"/>
      <c r="D990" s="180"/>
      <c r="E990" s="186"/>
      <c r="F990" s="180"/>
      <c r="G990" s="180"/>
      <c r="H990" s="180"/>
      <c r="I990" s="180"/>
      <c r="J990" s="180"/>
      <c r="K990" s="180"/>
      <c r="L990" s="180"/>
      <c r="M990" s="180"/>
      <c r="N990" s="180"/>
      <c r="O990" s="180"/>
      <c r="P990" s="180"/>
      <c r="Q990" s="180"/>
      <c r="R990" s="180"/>
      <c r="S990" s="180"/>
      <c r="T990" s="180"/>
      <c r="U990" s="180"/>
      <c r="V990" s="180"/>
      <c r="W990" s="180"/>
      <c r="X990" s="180"/>
      <c r="Y990" s="180"/>
      <c r="Z990" s="180"/>
      <c r="AA990" s="180"/>
      <c r="AB990" s="180"/>
      <c r="AC990" s="180"/>
      <c r="AD990" s="180"/>
      <c r="AE990" s="180"/>
      <c r="AF990" s="180"/>
      <c r="AG990" s="180"/>
      <c r="AH990" s="180"/>
      <c r="AI990" s="180"/>
      <c r="AJ990" s="180"/>
      <c r="AK990" s="180"/>
      <c r="AL990" s="180"/>
      <c r="AM990" s="180"/>
      <c r="AN990" s="180"/>
      <c r="AO990" s="180"/>
      <c r="AP990" s="180"/>
      <c r="AQ990" s="180"/>
      <c r="AR990" s="180"/>
      <c r="AS990" s="180"/>
      <c r="AT990" s="180"/>
      <c r="AU990" s="180"/>
      <c r="AV990" s="180"/>
      <c r="AW990" s="180"/>
      <c r="AX990" s="180"/>
      <c r="AY990" s="180"/>
      <c r="AZ990" s="180"/>
      <c r="BA990" s="180"/>
      <c r="BB990" s="180"/>
      <c r="BC990" s="180"/>
      <c r="BD990" s="180"/>
      <c r="BE990" s="180"/>
      <c r="BF990" s="180"/>
      <c r="BG990" s="180"/>
      <c r="BH990" s="180"/>
      <c r="BI990" s="180"/>
      <c r="BJ990" s="180"/>
      <c r="BK990" s="180"/>
      <c r="BL990" s="180"/>
      <c r="BM990" s="180"/>
      <c r="BN990" s="180"/>
      <c r="BO990" s="180"/>
      <c r="BP990" s="180"/>
      <c r="BQ990" s="180"/>
      <c r="BR990" s="180"/>
      <c r="BS990" s="180"/>
      <c r="BT990" s="180"/>
      <c r="BU990" s="180"/>
      <c r="BV990" s="180"/>
      <c r="BW990" s="180"/>
      <c r="BX990" s="180"/>
      <c r="BY990" s="180"/>
      <c r="BZ990" s="180"/>
      <c r="CA990" s="180"/>
      <c r="CB990" s="180"/>
      <c r="CC990" s="180"/>
      <c r="CD990" s="180"/>
      <c r="CE990" s="180"/>
      <c r="CF990" s="180"/>
      <c r="CG990" s="180"/>
      <c r="CH990" s="180"/>
      <c r="CI990" s="180"/>
      <c r="CJ990" s="180"/>
      <c r="CK990" s="180"/>
      <c r="CL990" s="180"/>
      <c r="CM990" s="180"/>
      <c r="CN990" s="180"/>
      <c r="CO990" s="180"/>
      <c r="CP990" s="180"/>
      <c r="CQ990" s="180"/>
      <c r="CR990" s="186"/>
      <c r="CS990" s="186"/>
    </row>
    <row r="991">
      <c r="A991" s="186"/>
      <c r="B991" s="186"/>
      <c r="C991" s="347"/>
      <c r="D991" s="180"/>
      <c r="E991" s="186"/>
      <c r="F991" s="180"/>
      <c r="G991" s="180"/>
      <c r="H991" s="180"/>
      <c r="I991" s="180"/>
      <c r="J991" s="180"/>
      <c r="K991" s="180"/>
      <c r="L991" s="180"/>
      <c r="M991" s="180"/>
      <c r="N991" s="180"/>
      <c r="O991" s="180"/>
      <c r="P991" s="180"/>
      <c r="Q991" s="180"/>
      <c r="R991" s="180"/>
      <c r="S991" s="180"/>
      <c r="T991" s="180"/>
      <c r="U991" s="180"/>
      <c r="V991" s="180"/>
      <c r="W991" s="180"/>
      <c r="X991" s="180"/>
      <c r="Y991" s="180"/>
      <c r="Z991" s="180"/>
      <c r="AA991" s="180"/>
      <c r="AB991" s="180"/>
      <c r="AC991" s="180"/>
      <c r="AD991" s="180"/>
      <c r="AE991" s="180"/>
      <c r="AF991" s="180"/>
      <c r="AG991" s="180"/>
      <c r="AH991" s="180"/>
      <c r="AI991" s="180"/>
      <c r="AJ991" s="180"/>
      <c r="AK991" s="180"/>
      <c r="AL991" s="180"/>
      <c r="AM991" s="180"/>
      <c r="AN991" s="180"/>
      <c r="AO991" s="180"/>
      <c r="AP991" s="180"/>
      <c r="AQ991" s="180"/>
      <c r="AR991" s="180"/>
      <c r="AS991" s="180"/>
      <c r="AT991" s="180"/>
      <c r="AU991" s="180"/>
      <c r="AV991" s="180"/>
      <c r="AW991" s="180"/>
      <c r="AX991" s="180"/>
      <c r="AY991" s="180"/>
      <c r="AZ991" s="180"/>
      <c r="BA991" s="180"/>
      <c r="BB991" s="180"/>
      <c r="BC991" s="180"/>
      <c r="BD991" s="180"/>
      <c r="BE991" s="180"/>
      <c r="BF991" s="180"/>
      <c r="BG991" s="180"/>
      <c r="BH991" s="180"/>
      <c r="BI991" s="180"/>
      <c r="BJ991" s="180"/>
      <c r="BK991" s="180"/>
      <c r="BL991" s="180"/>
      <c r="BM991" s="180"/>
      <c r="BN991" s="180"/>
      <c r="BO991" s="180"/>
      <c r="BP991" s="180"/>
      <c r="BQ991" s="180"/>
      <c r="BR991" s="180"/>
      <c r="BS991" s="180"/>
      <c r="BT991" s="180"/>
      <c r="BU991" s="180"/>
      <c r="BV991" s="180"/>
      <c r="BW991" s="180"/>
      <c r="BX991" s="180"/>
      <c r="BY991" s="180"/>
      <c r="BZ991" s="180"/>
      <c r="CA991" s="180"/>
      <c r="CB991" s="180"/>
      <c r="CC991" s="180"/>
      <c r="CD991" s="180"/>
      <c r="CE991" s="180"/>
      <c r="CF991" s="180"/>
      <c r="CG991" s="180"/>
      <c r="CH991" s="180"/>
      <c r="CI991" s="180"/>
      <c r="CJ991" s="180"/>
      <c r="CK991" s="180"/>
      <c r="CL991" s="180"/>
      <c r="CM991" s="180"/>
      <c r="CN991" s="180"/>
      <c r="CO991" s="180"/>
      <c r="CP991" s="180"/>
      <c r="CQ991" s="180"/>
      <c r="CR991" s="186"/>
      <c r="CS991" s="186"/>
    </row>
    <row r="992">
      <c r="A992" s="186"/>
      <c r="B992" s="186"/>
      <c r="C992" s="347"/>
      <c r="D992" s="180"/>
      <c r="E992" s="186"/>
      <c r="F992" s="180"/>
      <c r="G992" s="180"/>
      <c r="H992" s="180"/>
      <c r="I992" s="180"/>
      <c r="J992" s="180"/>
      <c r="K992" s="180"/>
      <c r="L992" s="180"/>
      <c r="M992" s="180"/>
      <c r="N992" s="180"/>
      <c r="O992" s="180"/>
      <c r="P992" s="180"/>
      <c r="Q992" s="180"/>
      <c r="R992" s="180"/>
      <c r="S992" s="180"/>
      <c r="T992" s="180"/>
      <c r="U992" s="180"/>
      <c r="V992" s="180"/>
      <c r="W992" s="180"/>
      <c r="X992" s="180"/>
      <c r="Y992" s="180"/>
      <c r="Z992" s="180"/>
      <c r="AA992" s="180"/>
      <c r="AB992" s="180"/>
      <c r="AC992" s="180"/>
      <c r="AD992" s="180"/>
      <c r="AE992" s="180"/>
      <c r="AF992" s="180"/>
      <c r="AG992" s="180"/>
      <c r="AH992" s="180"/>
      <c r="AI992" s="180"/>
      <c r="AJ992" s="180"/>
      <c r="AK992" s="180"/>
      <c r="AL992" s="180"/>
      <c r="AM992" s="180"/>
      <c r="AN992" s="180"/>
      <c r="AO992" s="180"/>
      <c r="AP992" s="180"/>
      <c r="AQ992" s="180"/>
      <c r="AR992" s="180"/>
      <c r="AS992" s="180"/>
      <c r="AT992" s="180"/>
      <c r="AU992" s="180"/>
      <c r="AV992" s="180"/>
      <c r="AW992" s="180"/>
      <c r="AX992" s="180"/>
      <c r="AY992" s="180"/>
      <c r="AZ992" s="180"/>
      <c r="BA992" s="180"/>
      <c r="BB992" s="180"/>
      <c r="BC992" s="180"/>
      <c r="BD992" s="180"/>
      <c r="BE992" s="180"/>
      <c r="BF992" s="180"/>
      <c r="BG992" s="180"/>
      <c r="BH992" s="180"/>
      <c r="BI992" s="180"/>
      <c r="BJ992" s="180"/>
      <c r="BK992" s="180"/>
      <c r="BL992" s="180"/>
      <c r="BM992" s="180"/>
      <c r="BN992" s="180"/>
      <c r="BO992" s="180"/>
      <c r="BP992" s="180"/>
      <c r="BQ992" s="180"/>
      <c r="BR992" s="180"/>
      <c r="BS992" s="180"/>
      <c r="BT992" s="180"/>
      <c r="BU992" s="180"/>
      <c r="BV992" s="180"/>
      <c r="BW992" s="180"/>
      <c r="BX992" s="180"/>
      <c r="BY992" s="180"/>
      <c r="BZ992" s="180"/>
      <c r="CA992" s="180"/>
      <c r="CB992" s="180"/>
      <c r="CC992" s="180"/>
      <c r="CD992" s="180"/>
      <c r="CE992" s="180"/>
      <c r="CF992" s="180"/>
      <c r="CG992" s="180"/>
      <c r="CH992" s="180"/>
      <c r="CI992" s="180"/>
      <c r="CJ992" s="180"/>
      <c r="CK992" s="180"/>
      <c r="CL992" s="180"/>
      <c r="CM992" s="180"/>
      <c r="CN992" s="180"/>
      <c r="CO992" s="180"/>
      <c r="CP992" s="180"/>
      <c r="CQ992" s="180"/>
      <c r="CR992" s="186"/>
      <c r="CS992" s="186"/>
    </row>
    <row r="993">
      <c r="A993" s="186"/>
      <c r="B993" s="186"/>
      <c r="C993" s="347"/>
      <c r="D993" s="180"/>
      <c r="E993" s="186"/>
      <c r="F993" s="180"/>
      <c r="G993" s="180"/>
      <c r="H993" s="180"/>
      <c r="I993" s="180"/>
      <c r="J993" s="180"/>
      <c r="K993" s="180"/>
      <c r="L993" s="180"/>
      <c r="M993" s="180"/>
      <c r="N993" s="180"/>
      <c r="O993" s="180"/>
      <c r="P993" s="180"/>
      <c r="Q993" s="180"/>
      <c r="R993" s="180"/>
      <c r="S993" s="180"/>
      <c r="T993" s="180"/>
      <c r="U993" s="180"/>
      <c r="V993" s="180"/>
      <c r="W993" s="180"/>
      <c r="X993" s="180"/>
      <c r="Y993" s="180"/>
      <c r="Z993" s="180"/>
      <c r="AA993" s="180"/>
      <c r="AB993" s="180"/>
      <c r="AC993" s="180"/>
      <c r="AD993" s="180"/>
      <c r="AE993" s="180"/>
      <c r="AF993" s="180"/>
      <c r="AG993" s="180"/>
      <c r="AH993" s="180"/>
      <c r="AI993" s="180"/>
      <c r="AJ993" s="180"/>
      <c r="AK993" s="180"/>
      <c r="AL993" s="180"/>
      <c r="AM993" s="180"/>
      <c r="AN993" s="180"/>
      <c r="AO993" s="180"/>
      <c r="AP993" s="180"/>
      <c r="AQ993" s="180"/>
      <c r="AR993" s="180"/>
      <c r="AS993" s="180"/>
      <c r="AT993" s="180"/>
      <c r="AU993" s="180"/>
      <c r="AV993" s="180"/>
      <c r="AW993" s="180"/>
      <c r="AX993" s="180"/>
      <c r="AY993" s="180"/>
      <c r="AZ993" s="180"/>
      <c r="BA993" s="180"/>
      <c r="BB993" s="180"/>
      <c r="BC993" s="180"/>
      <c r="BD993" s="180"/>
      <c r="BE993" s="180"/>
      <c r="BF993" s="180"/>
      <c r="BG993" s="180"/>
      <c r="BH993" s="180"/>
      <c r="BI993" s="180"/>
      <c r="BJ993" s="180"/>
      <c r="BK993" s="180"/>
      <c r="BL993" s="180"/>
      <c r="BM993" s="180"/>
      <c r="BN993" s="180"/>
      <c r="BO993" s="180"/>
      <c r="BP993" s="180"/>
      <c r="BQ993" s="180"/>
      <c r="BR993" s="180"/>
      <c r="BS993" s="180"/>
      <c r="BT993" s="180"/>
      <c r="BU993" s="180"/>
      <c r="BV993" s="180"/>
      <c r="BW993" s="180"/>
      <c r="BX993" s="180"/>
      <c r="BY993" s="180"/>
      <c r="BZ993" s="180"/>
      <c r="CA993" s="180"/>
      <c r="CB993" s="180"/>
      <c r="CC993" s="180"/>
      <c r="CD993" s="180"/>
      <c r="CE993" s="180"/>
      <c r="CF993" s="180"/>
      <c r="CG993" s="180"/>
      <c r="CH993" s="180"/>
      <c r="CI993" s="180"/>
      <c r="CJ993" s="180"/>
      <c r="CK993" s="180"/>
      <c r="CL993" s="180"/>
      <c r="CM993" s="180"/>
      <c r="CN993" s="180"/>
      <c r="CO993" s="180"/>
      <c r="CP993" s="180"/>
      <c r="CQ993" s="180"/>
      <c r="CR993" s="186"/>
      <c r="CS993" s="186"/>
    </row>
    <row r="994">
      <c r="A994" s="186"/>
      <c r="B994" s="186"/>
      <c r="C994" s="347"/>
      <c r="D994" s="180"/>
      <c r="E994" s="186"/>
      <c r="F994" s="180"/>
      <c r="G994" s="180"/>
      <c r="H994" s="180"/>
      <c r="I994" s="180"/>
      <c r="J994" s="180"/>
      <c r="K994" s="180"/>
      <c r="L994" s="180"/>
      <c r="M994" s="180"/>
      <c r="N994" s="180"/>
      <c r="O994" s="180"/>
      <c r="P994" s="180"/>
      <c r="Q994" s="180"/>
      <c r="R994" s="180"/>
      <c r="S994" s="180"/>
      <c r="T994" s="180"/>
      <c r="U994" s="180"/>
      <c r="V994" s="180"/>
      <c r="W994" s="180"/>
      <c r="X994" s="180"/>
      <c r="Y994" s="180"/>
      <c r="Z994" s="180"/>
      <c r="AA994" s="180"/>
      <c r="AB994" s="180"/>
      <c r="AC994" s="180"/>
      <c r="AD994" s="180"/>
      <c r="AE994" s="180"/>
      <c r="AF994" s="180"/>
      <c r="AG994" s="180"/>
      <c r="AH994" s="180"/>
      <c r="AI994" s="180"/>
      <c r="AJ994" s="180"/>
      <c r="AK994" s="180"/>
      <c r="AL994" s="180"/>
      <c r="AM994" s="180"/>
      <c r="AN994" s="180"/>
      <c r="AO994" s="180"/>
      <c r="AP994" s="180"/>
      <c r="AQ994" s="180"/>
      <c r="AR994" s="180"/>
      <c r="AS994" s="180"/>
      <c r="AT994" s="180"/>
      <c r="AU994" s="180"/>
      <c r="AV994" s="180"/>
      <c r="AW994" s="180"/>
      <c r="AX994" s="180"/>
      <c r="AY994" s="180"/>
      <c r="AZ994" s="180"/>
      <c r="BA994" s="180"/>
      <c r="BB994" s="180"/>
      <c r="BC994" s="180"/>
      <c r="BD994" s="180"/>
      <c r="BE994" s="180"/>
      <c r="BF994" s="180"/>
      <c r="BG994" s="180"/>
      <c r="BH994" s="180"/>
      <c r="BI994" s="180"/>
      <c r="BJ994" s="180"/>
      <c r="BK994" s="180"/>
      <c r="BL994" s="180"/>
      <c r="BM994" s="180"/>
      <c r="BN994" s="180"/>
      <c r="BO994" s="180"/>
      <c r="BP994" s="180"/>
      <c r="BQ994" s="180"/>
      <c r="BR994" s="180"/>
      <c r="BS994" s="180"/>
      <c r="BT994" s="180"/>
      <c r="BU994" s="180"/>
      <c r="BV994" s="180"/>
      <c r="BW994" s="180"/>
      <c r="BX994" s="180"/>
      <c r="BY994" s="180"/>
      <c r="BZ994" s="180"/>
      <c r="CA994" s="180"/>
      <c r="CB994" s="180"/>
      <c r="CC994" s="180"/>
      <c r="CD994" s="180"/>
      <c r="CE994" s="180"/>
      <c r="CF994" s="180"/>
      <c r="CG994" s="180"/>
      <c r="CH994" s="180"/>
      <c r="CI994" s="180"/>
      <c r="CJ994" s="180"/>
      <c r="CK994" s="180"/>
      <c r="CL994" s="180"/>
      <c r="CM994" s="180"/>
      <c r="CN994" s="180"/>
      <c r="CO994" s="180"/>
      <c r="CP994" s="180"/>
      <c r="CQ994" s="180"/>
      <c r="CR994" s="186"/>
      <c r="CS994" s="186"/>
    </row>
    <row r="995">
      <c r="A995" s="186"/>
      <c r="B995" s="186"/>
      <c r="C995" s="347"/>
      <c r="D995" s="180"/>
      <c r="E995" s="186"/>
      <c r="F995" s="180"/>
      <c r="G995" s="180"/>
      <c r="H995" s="180"/>
      <c r="I995" s="180"/>
      <c r="J995" s="180"/>
      <c r="K995" s="180"/>
      <c r="L995" s="180"/>
      <c r="M995" s="180"/>
      <c r="N995" s="180"/>
      <c r="O995" s="180"/>
      <c r="P995" s="180"/>
      <c r="Q995" s="180"/>
      <c r="R995" s="180"/>
      <c r="S995" s="180"/>
      <c r="T995" s="180"/>
      <c r="U995" s="180"/>
      <c r="V995" s="180"/>
      <c r="W995" s="180"/>
      <c r="X995" s="180"/>
      <c r="Y995" s="180"/>
      <c r="Z995" s="180"/>
      <c r="AA995" s="180"/>
      <c r="AB995" s="180"/>
      <c r="AC995" s="180"/>
      <c r="AD995" s="180"/>
      <c r="AE995" s="180"/>
      <c r="AF995" s="180"/>
      <c r="AG995" s="180"/>
      <c r="AH995" s="180"/>
      <c r="AI995" s="180"/>
      <c r="AJ995" s="180"/>
      <c r="AK995" s="180"/>
      <c r="AL995" s="180"/>
      <c r="AM995" s="180"/>
      <c r="AN995" s="180"/>
      <c r="AO995" s="180"/>
      <c r="AP995" s="180"/>
      <c r="AQ995" s="180"/>
      <c r="AR995" s="180"/>
      <c r="AS995" s="180"/>
      <c r="AT995" s="180"/>
      <c r="AU995" s="180"/>
      <c r="AV995" s="180"/>
      <c r="AW995" s="180"/>
      <c r="AX995" s="180"/>
      <c r="AY995" s="180"/>
      <c r="AZ995" s="180"/>
      <c r="BA995" s="180"/>
      <c r="BB995" s="180"/>
      <c r="BC995" s="180"/>
      <c r="BD995" s="180"/>
      <c r="BE995" s="180"/>
      <c r="BF995" s="180"/>
      <c r="BG995" s="180"/>
      <c r="BH995" s="180"/>
      <c r="BI995" s="180"/>
      <c r="BJ995" s="180"/>
      <c r="BK995" s="180"/>
      <c r="BL995" s="180"/>
      <c r="BM995" s="180"/>
      <c r="BN995" s="180"/>
      <c r="BO995" s="180"/>
      <c r="BP995" s="180"/>
      <c r="BQ995" s="180"/>
      <c r="BR995" s="180"/>
      <c r="BS995" s="180"/>
      <c r="BT995" s="180"/>
      <c r="BU995" s="180"/>
      <c r="BV995" s="180"/>
      <c r="BW995" s="180"/>
      <c r="BX995" s="180"/>
      <c r="BY995" s="180"/>
      <c r="BZ995" s="180"/>
      <c r="CA995" s="180"/>
      <c r="CB995" s="180"/>
      <c r="CC995" s="180"/>
      <c r="CD995" s="180"/>
      <c r="CE995" s="180"/>
      <c r="CF995" s="180"/>
      <c r="CG995" s="180"/>
      <c r="CH995" s="180"/>
      <c r="CI995" s="180"/>
      <c r="CJ995" s="180"/>
      <c r="CK995" s="180"/>
      <c r="CL995" s="180"/>
      <c r="CM995" s="180"/>
      <c r="CN995" s="180"/>
      <c r="CO995" s="180"/>
      <c r="CP995" s="180"/>
      <c r="CQ995" s="180"/>
      <c r="CR995" s="186"/>
      <c r="CS995" s="186"/>
    </row>
    <row r="996">
      <c r="A996" s="186"/>
      <c r="B996" s="186"/>
      <c r="C996" s="347"/>
      <c r="D996" s="180"/>
      <c r="E996" s="186"/>
      <c r="F996" s="180"/>
      <c r="G996" s="180"/>
      <c r="H996" s="180"/>
      <c r="I996" s="180"/>
      <c r="J996" s="180"/>
      <c r="K996" s="180"/>
      <c r="L996" s="180"/>
      <c r="M996" s="180"/>
      <c r="N996" s="180"/>
      <c r="O996" s="180"/>
      <c r="P996" s="180"/>
      <c r="Q996" s="180"/>
      <c r="R996" s="180"/>
      <c r="S996" s="180"/>
      <c r="T996" s="180"/>
      <c r="U996" s="180"/>
      <c r="V996" s="180"/>
      <c r="W996" s="180"/>
      <c r="X996" s="180"/>
      <c r="Y996" s="180"/>
      <c r="Z996" s="180"/>
      <c r="AA996" s="180"/>
      <c r="AB996" s="180"/>
      <c r="AC996" s="180"/>
      <c r="AD996" s="180"/>
      <c r="AE996" s="180"/>
      <c r="AF996" s="180"/>
      <c r="AG996" s="180"/>
      <c r="AH996" s="180"/>
      <c r="AI996" s="180"/>
      <c r="AJ996" s="180"/>
      <c r="AK996" s="180"/>
      <c r="AL996" s="180"/>
      <c r="AM996" s="180"/>
      <c r="AN996" s="180"/>
      <c r="AO996" s="180"/>
      <c r="AP996" s="180"/>
      <c r="AQ996" s="180"/>
      <c r="AR996" s="180"/>
      <c r="AS996" s="180"/>
      <c r="AT996" s="180"/>
      <c r="AU996" s="180"/>
      <c r="AV996" s="180"/>
      <c r="AW996" s="180"/>
      <c r="AX996" s="180"/>
      <c r="AY996" s="180"/>
      <c r="AZ996" s="180"/>
      <c r="BA996" s="180"/>
      <c r="BB996" s="180"/>
      <c r="BC996" s="180"/>
      <c r="BD996" s="180"/>
      <c r="BE996" s="180"/>
      <c r="BF996" s="180"/>
      <c r="BG996" s="180"/>
      <c r="BH996" s="180"/>
      <c r="BI996" s="180"/>
      <c r="BJ996" s="180"/>
      <c r="BK996" s="180"/>
      <c r="BL996" s="180"/>
      <c r="BM996" s="180"/>
      <c r="BN996" s="180"/>
      <c r="BO996" s="180"/>
      <c r="BP996" s="180"/>
      <c r="BQ996" s="180"/>
      <c r="BR996" s="180"/>
      <c r="BS996" s="180"/>
      <c r="BT996" s="180"/>
      <c r="BU996" s="180"/>
      <c r="BV996" s="180"/>
      <c r="BW996" s="180"/>
      <c r="BX996" s="180"/>
      <c r="BY996" s="180"/>
      <c r="BZ996" s="180"/>
      <c r="CA996" s="180"/>
      <c r="CB996" s="180"/>
      <c r="CC996" s="180"/>
      <c r="CD996" s="180"/>
      <c r="CE996" s="180"/>
      <c r="CF996" s="180"/>
      <c r="CG996" s="180"/>
      <c r="CH996" s="180"/>
      <c r="CI996" s="180"/>
      <c r="CJ996" s="180"/>
      <c r="CK996" s="180"/>
      <c r="CL996" s="180"/>
      <c r="CM996" s="180"/>
      <c r="CN996" s="180"/>
      <c r="CO996" s="180"/>
      <c r="CP996" s="180"/>
      <c r="CQ996" s="180"/>
      <c r="CR996" s="186"/>
      <c r="CS996" s="186"/>
    </row>
  </sheetData>
  <mergeCells count="18">
    <mergeCell ref="CQ90:CQ91"/>
    <mergeCell ref="CR90:CR91"/>
    <mergeCell ref="CS90:CS91"/>
    <mergeCell ref="B172:B173"/>
    <mergeCell ref="C172:C173"/>
    <mergeCell ref="D172:D173"/>
    <mergeCell ref="E172:E173"/>
    <mergeCell ref="B186:B187"/>
    <mergeCell ref="C186:C187"/>
    <mergeCell ref="D186:D187"/>
    <mergeCell ref="E186:E187"/>
    <mergeCell ref="F1:AT1"/>
    <mergeCell ref="AU1:CP1"/>
    <mergeCell ref="B89:B91"/>
    <mergeCell ref="C89:C91"/>
    <mergeCell ref="D89:D91"/>
    <mergeCell ref="E89:E91"/>
    <mergeCell ref="CL89:CL91"/>
  </mergeCells>
  <conditionalFormatting sqref="E4:E552">
    <cfRule type="containsBlanks" dxfId="3" priority="1">
      <formula>LEN(TRIM(E4))=0</formula>
    </cfRule>
  </conditionalFormatting>
  <conditionalFormatting sqref="J25">
    <cfRule type="notContainsBlanks" dxfId="2" priority="2">
      <formula>LEN(TRIM(J25))&gt;0</formula>
    </cfRule>
  </conditionalFormatting>
  <conditionalFormatting sqref="K1:K996">
    <cfRule type="containsText" dxfId="3" priority="3" operator="containsText" text="Rekomendasi">
      <formula>NOT(ISERROR(SEARCH(("Rekomendasi"),(K1))))</formula>
    </cfRule>
  </conditionalFormatting>
  <conditionalFormatting sqref="CQ1:CR996">
    <cfRule type="cellIs" dxfId="2" priority="4" operator="equal">
      <formula>"Ada"</formula>
    </cfRule>
  </conditionalFormatting>
  <conditionalFormatting sqref="CQ1:CR996">
    <cfRule type="cellIs" dxfId="9" priority="5" operator="equal">
      <formula>"Tidak Ada"</formula>
    </cfRule>
  </conditionalFormatting>
  <conditionalFormatting sqref="CS1:CS996">
    <cfRule type="cellIs" dxfId="2" priority="6" operator="equal">
      <formula>"Ada"</formula>
    </cfRule>
  </conditionalFormatting>
  <conditionalFormatting sqref="CS1:CS996">
    <cfRule type="cellIs" dxfId="9" priority="7" operator="equal">
      <formula>"Tidak Ada"</formula>
    </cfRule>
  </conditionalFormatting>
  <dataValidations>
    <dataValidation type="list" allowBlank="1" sqref="BF89:BF91 BF172:BF173 BF186:BF187">
      <formula1>"MANDIRI,BERGABUNG DENGAN KANTOR DINAS,BELUM PUNYA,PINJAM GEDUNG SELAIN DPPPA,ADA MILIK PEMDA,GABUNG KANTOR LAIN"</formula1>
    </dataValidation>
    <dataValidation type="list" allowBlank="1" showErrorMessage="1" sqref="BJ89:BS91 BJ172:BS173 BJ186:BS187">
      <formula1>Sheet1!$C$8:$C$9</formula1>
    </dataValidation>
    <dataValidation type="list" allowBlank="1" showErrorMessage="1" sqref="BT89:CD91 BT172:CD173 BT186:CD187">
      <formula1>Sheet1!$C$11:$C$12</formula1>
    </dataValidation>
    <dataValidation type="list" allowBlank="1" sqref="BG89:BG91 BG172:BG173 BG186:BG187">
      <formula1>"MILIK SENDIRI,PINJAM PAKAI,SEWA/KONTRAK,KAMAR DI KANTOR,TIDAK PUNYA,ASET PEMDA DIKELOLA DINAS PPPA,ADA MELALUI KERJA SAMA,GABUNG DINAS PPPA,GABUNG UPTD PPA"</formula1>
    </dataValidation>
  </dataValidations>
  <hyperlinks>
    <hyperlink r:id="rId1" ref="BD90"/>
    <hyperlink r:id="rId2" ref="BD172"/>
    <hyperlink r:id="rId3" ref="BD173"/>
    <hyperlink r:id="rId4" ref="BD186"/>
    <hyperlink r:id="rId5" ref="BD187"/>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86"/>
    <col customWidth="1" min="2" max="2" width="4.43"/>
    <col customWidth="1" min="3" max="6" width="17.14"/>
    <col customWidth="1" min="7" max="7" width="5.43"/>
    <col customWidth="1" min="8" max="10" width="17.14"/>
    <col customWidth="1" min="11" max="11" width="15.14"/>
  </cols>
  <sheetData>
    <row r="1">
      <c r="A1" s="348" t="s">
        <v>4799</v>
      </c>
      <c r="C1" s="348" t="s">
        <v>4800</v>
      </c>
      <c r="G1" s="349"/>
      <c r="H1" s="350" t="s">
        <v>4801</v>
      </c>
      <c r="L1" s="349"/>
      <c r="M1" s="349"/>
      <c r="N1" s="349"/>
      <c r="O1" s="349"/>
      <c r="P1" s="349"/>
      <c r="Q1" s="349"/>
      <c r="R1" s="349"/>
      <c r="S1" s="349"/>
      <c r="T1" s="349"/>
      <c r="U1" s="349"/>
      <c r="V1" s="349"/>
      <c r="W1" s="349"/>
      <c r="X1" s="349"/>
      <c r="Y1" s="349"/>
    </row>
    <row r="2">
      <c r="A2" s="351" t="s">
        <v>4802</v>
      </c>
      <c r="B2" s="352"/>
      <c r="C2" s="353" t="s">
        <v>4803</v>
      </c>
      <c r="D2" s="354"/>
      <c r="E2" s="354"/>
      <c r="F2" s="355"/>
      <c r="G2" s="225"/>
      <c r="H2" s="353" t="s">
        <v>4803</v>
      </c>
      <c r="I2" s="354"/>
      <c r="J2" s="354"/>
      <c r="K2" s="355"/>
      <c r="L2" s="225"/>
      <c r="M2" s="225"/>
      <c r="N2" s="225"/>
      <c r="O2" s="225"/>
      <c r="P2" s="225"/>
      <c r="Q2" s="225"/>
      <c r="R2" s="225"/>
      <c r="S2" s="225"/>
      <c r="T2" s="225"/>
      <c r="U2" s="225"/>
      <c r="V2" s="225"/>
      <c r="W2" s="225"/>
      <c r="X2" s="225"/>
      <c r="Y2" s="225"/>
    </row>
    <row r="3">
      <c r="A3" s="351"/>
      <c r="B3" s="352"/>
      <c r="C3" s="356"/>
      <c r="F3" s="357"/>
      <c r="G3" s="225"/>
      <c r="H3" s="356"/>
      <c r="K3" s="357"/>
      <c r="L3" s="225"/>
      <c r="M3" s="225"/>
      <c r="N3" s="225"/>
      <c r="O3" s="225"/>
      <c r="P3" s="225"/>
      <c r="Q3" s="225"/>
      <c r="R3" s="225"/>
      <c r="S3" s="225"/>
      <c r="T3" s="225"/>
      <c r="U3" s="225"/>
      <c r="V3" s="225"/>
      <c r="W3" s="225"/>
      <c r="X3" s="225"/>
      <c r="Y3" s="225"/>
    </row>
    <row r="4">
      <c r="A4" s="351"/>
      <c r="B4" s="352"/>
      <c r="C4" s="356"/>
      <c r="F4" s="357"/>
      <c r="G4" s="225"/>
      <c r="H4" s="356"/>
      <c r="K4" s="357"/>
      <c r="L4" s="225"/>
      <c r="M4" s="225"/>
      <c r="N4" s="225"/>
      <c r="O4" s="225"/>
      <c r="P4" s="225"/>
      <c r="Q4" s="225"/>
      <c r="R4" s="225"/>
      <c r="S4" s="225"/>
      <c r="T4" s="225"/>
      <c r="U4" s="225"/>
      <c r="V4" s="225"/>
      <c r="W4" s="225"/>
      <c r="X4" s="225"/>
      <c r="Y4" s="225"/>
    </row>
    <row r="5">
      <c r="A5" s="351"/>
      <c r="B5" s="352"/>
      <c r="C5" s="356"/>
      <c r="F5" s="357"/>
      <c r="G5" s="225"/>
      <c r="H5" s="356"/>
      <c r="K5" s="357"/>
      <c r="L5" s="225"/>
      <c r="M5" s="225"/>
      <c r="N5" s="225"/>
      <c r="O5" s="225"/>
      <c r="P5" s="225"/>
      <c r="Q5" s="225"/>
      <c r="R5" s="225"/>
      <c r="S5" s="225"/>
      <c r="T5" s="225"/>
      <c r="U5" s="225"/>
      <c r="V5" s="225"/>
      <c r="W5" s="225"/>
      <c r="X5" s="225"/>
      <c r="Y5" s="225"/>
    </row>
    <row r="6">
      <c r="A6" s="351"/>
      <c r="B6" s="352"/>
      <c r="C6" s="356"/>
      <c r="F6" s="357"/>
      <c r="G6" s="225"/>
      <c r="H6" s="356"/>
      <c r="K6" s="357"/>
      <c r="L6" s="225"/>
      <c r="M6" s="225"/>
      <c r="N6" s="225"/>
      <c r="O6" s="225"/>
      <c r="P6" s="225"/>
      <c r="Q6" s="225"/>
      <c r="R6" s="225"/>
      <c r="S6" s="225"/>
      <c r="T6" s="225"/>
      <c r="U6" s="225"/>
      <c r="V6" s="225"/>
      <c r="W6" s="225"/>
      <c r="X6" s="225"/>
      <c r="Y6" s="225"/>
    </row>
    <row r="7">
      <c r="A7" s="351"/>
      <c r="B7" s="352"/>
      <c r="C7" s="356"/>
      <c r="F7" s="357"/>
      <c r="G7" s="225"/>
      <c r="H7" s="356"/>
      <c r="K7" s="357"/>
      <c r="L7" s="225"/>
      <c r="M7" s="225"/>
      <c r="N7" s="225"/>
      <c r="O7" s="225"/>
      <c r="P7" s="225"/>
      <c r="Q7" s="225"/>
      <c r="R7" s="225"/>
      <c r="S7" s="225"/>
      <c r="T7" s="225"/>
      <c r="U7" s="225"/>
      <c r="V7" s="225"/>
      <c r="W7" s="225"/>
      <c r="X7" s="225"/>
      <c r="Y7" s="225"/>
    </row>
    <row r="8">
      <c r="A8" s="351"/>
      <c r="B8" s="352"/>
      <c r="C8" s="356"/>
      <c r="F8" s="357"/>
      <c r="G8" s="225"/>
      <c r="H8" s="356"/>
      <c r="K8" s="357"/>
      <c r="L8" s="225"/>
      <c r="M8" s="225"/>
      <c r="N8" s="225"/>
      <c r="O8" s="225"/>
      <c r="P8" s="225"/>
      <c r="Q8" s="225"/>
      <c r="R8" s="225"/>
      <c r="S8" s="225"/>
      <c r="T8" s="225"/>
      <c r="U8" s="225"/>
      <c r="V8" s="225"/>
      <c r="W8" s="225"/>
      <c r="X8" s="225"/>
      <c r="Y8" s="225"/>
    </row>
    <row r="9">
      <c r="A9" s="351"/>
      <c r="B9" s="352"/>
      <c r="C9" s="356"/>
      <c r="F9" s="357"/>
      <c r="G9" s="225"/>
      <c r="H9" s="356"/>
      <c r="K9" s="357"/>
      <c r="L9" s="225"/>
      <c r="M9" s="225"/>
      <c r="N9" s="225"/>
      <c r="O9" s="225"/>
      <c r="P9" s="225"/>
      <c r="Q9" s="225"/>
      <c r="R9" s="225"/>
      <c r="S9" s="225"/>
      <c r="T9" s="225"/>
      <c r="U9" s="225"/>
      <c r="V9" s="225"/>
      <c r="W9" s="225"/>
      <c r="X9" s="225"/>
      <c r="Y9" s="225"/>
    </row>
    <row r="10">
      <c r="A10" s="351"/>
      <c r="B10" s="352"/>
      <c r="C10" s="356"/>
      <c r="F10" s="357"/>
      <c r="G10" s="225"/>
      <c r="H10" s="356"/>
      <c r="K10" s="357"/>
      <c r="L10" s="225"/>
      <c r="M10" s="225"/>
      <c r="N10" s="225"/>
      <c r="O10" s="225"/>
      <c r="P10" s="225"/>
      <c r="Q10" s="225"/>
      <c r="R10" s="225"/>
      <c r="S10" s="225"/>
      <c r="T10" s="225"/>
      <c r="U10" s="225"/>
      <c r="V10" s="225"/>
      <c r="W10" s="225"/>
      <c r="X10" s="225"/>
      <c r="Y10" s="225"/>
    </row>
    <row r="11">
      <c r="A11" s="351"/>
      <c r="B11" s="352"/>
      <c r="C11" s="356"/>
      <c r="F11" s="357"/>
      <c r="G11" s="225"/>
      <c r="H11" s="356"/>
      <c r="K11" s="357"/>
      <c r="L11" s="225"/>
      <c r="M11" s="225"/>
      <c r="N11" s="225"/>
      <c r="O11" s="225"/>
      <c r="P11" s="225"/>
      <c r="Q11" s="225"/>
      <c r="R11" s="225"/>
      <c r="S11" s="225"/>
      <c r="T11" s="225"/>
      <c r="U11" s="225"/>
      <c r="V11" s="225"/>
      <c r="W11" s="225"/>
      <c r="X11" s="225"/>
      <c r="Y11" s="225"/>
    </row>
    <row r="12">
      <c r="A12" s="351"/>
      <c r="B12" s="352"/>
      <c r="C12" s="356"/>
      <c r="F12" s="357"/>
      <c r="G12" s="225"/>
      <c r="H12" s="356"/>
      <c r="K12" s="357"/>
      <c r="L12" s="225"/>
      <c r="M12" s="225"/>
      <c r="N12" s="225"/>
      <c r="O12" s="225"/>
      <c r="P12" s="225"/>
      <c r="Q12" s="225"/>
      <c r="R12" s="225"/>
      <c r="S12" s="225"/>
      <c r="T12" s="225"/>
      <c r="U12" s="225"/>
      <c r="V12" s="225"/>
      <c r="W12" s="225"/>
      <c r="X12" s="225"/>
      <c r="Y12" s="225"/>
    </row>
    <row r="13">
      <c r="A13" s="351"/>
      <c r="B13" s="352"/>
      <c r="C13" s="356"/>
      <c r="F13" s="357"/>
      <c r="G13" s="225"/>
      <c r="H13" s="356"/>
      <c r="K13" s="357"/>
      <c r="L13" s="225"/>
      <c r="M13" s="225"/>
      <c r="N13" s="225"/>
      <c r="O13" s="225"/>
      <c r="P13" s="225"/>
      <c r="Q13" s="225"/>
      <c r="R13" s="225"/>
      <c r="S13" s="225"/>
      <c r="T13" s="225"/>
      <c r="U13" s="225"/>
      <c r="V13" s="225"/>
      <c r="W13" s="225"/>
      <c r="X13" s="225"/>
      <c r="Y13" s="225"/>
    </row>
    <row r="14">
      <c r="A14" s="351"/>
      <c r="B14" s="352"/>
      <c r="C14" s="356"/>
      <c r="F14" s="357"/>
      <c r="G14" s="225"/>
      <c r="H14" s="356"/>
      <c r="K14" s="357"/>
      <c r="L14" s="225"/>
      <c r="M14" s="225"/>
      <c r="N14" s="225"/>
      <c r="O14" s="225"/>
      <c r="P14" s="225"/>
      <c r="Q14" s="225"/>
      <c r="R14" s="225"/>
      <c r="S14" s="225"/>
      <c r="T14" s="225"/>
      <c r="U14" s="225"/>
      <c r="V14" s="225"/>
      <c r="W14" s="225"/>
      <c r="X14" s="225"/>
      <c r="Y14" s="225"/>
    </row>
    <row r="15">
      <c r="A15" s="351"/>
      <c r="B15" s="352"/>
      <c r="C15" s="356"/>
      <c r="F15" s="357"/>
      <c r="G15" s="225"/>
      <c r="H15" s="356"/>
      <c r="K15" s="357"/>
      <c r="L15" s="225"/>
      <c r="M15" s="225"/>
      <c r="N15" s="225"/>
      <c r="O15" s="225"/>
      <c r="P15" s="225"/>
      <c r="Q15" s="225"/>
      <c r="R15" s="225"/>
      <c r="S15" s="225"/>
      <c r="T15" s="225"/>
      <c r="U15" s="225"/>
      <c r="V15" s="225"/>
      <c r="W15" s="225"/>
      <c r="X15" s="225"/>
      <c r="Y15" s="225"/>
    </row>
    <row r="16">
      <c r="A16" s="351"/>
      <c r="B16" s="352"/>
      <c r="C16" s="358"/>
      <c r="D16" s="359"/>
      <c r="E16" s="359"/>
      <c r="F16" s="360"/>
      <c r="G16" s="225"/>
      <c r="H16" s="358"/>
      <c r="I16" s="359"/>
      <c r="J16" s="359"/>
      <c r="K16" s="360"/>
      <c r="L16" s="225"/>
      <c r="M16" s="225"/>
      <c r="N16" s="225"/>
      <c r="O16" s="225"/>
      <c r="P16" s="225"/>
      <c r="Q16" s="225"/>
      <c r="R16" s="225"/>
      <c r="S16" s="225"/>
      <c r="T16" s="225"/>
      <c r="U16" s="225"/>
      <c r="V16" s="225"/>
      <c r="W16" s="225"/>
      <c r="X16" s="225"/>
      <c r="Y16" s="225"/>
    </row>
    <row r="17">
      <c r="A17" s="351"/>
      <c r="B17" s="352"/>
      <c r="C17" s="361"/>
      <c r="D17" s="361"/>
      <c r="E17" s="361"/>
      <c r="F17" s="361"/>
      <c r="G17" s="225"/>
      <c r="H17" s="352"/>
      <c r="I17" s="352"/>
      <c r="J17" s="352"/>
      <c r="K17" s="352"/>
      <c r="L17" s="225"/>
      <c r="M17" s="225"/>
      <c r="N17" s="225"/>
      <c r="O17" s="225"/>
      <c r="P17" s="225"/>
      <c r="Q17" s="225"/>
      <c r="R17" s="225"/>
      <c r="S17" s="225"/>
      <c r="T17" s="225"/>
      <c r="U17" s="225"/>
      <c r="V17" s="225"/>
      <c r="W17" s="225"/>
      <c r="X17" s="225"/>
      <c r="Y17" s="225"/>
    </row>
    <row r="18">
      <c r="A18" s="362" t="s">
        <v>4804</v>
      </c>
      <c r="B18" s="352"/>
      <c r="C18" s="353" t="s">
        <v>4803</v>
      </c>
      <c r="D18" s="354"/>
      <c r="E18" s="354"/>
      <c r="F18" s="355"/>
      <c r="G18" s="363"/>
      <c r="H18" s="364"/>
      <c r="L18" s="363"/>
      <c r="M18" s="363"/>
      <c r="N18" s="363"/>
      <c r="O18" s="363"/>
      <c r="P18" s="363"/>
      <c r="Q18" s="363"/>
      <c r="R18" s="363"/>
      <c r="S18" s="363"/>
      <c r="T18" s="363"/>
      <c r="U18" s="363"/>
      <c r="V18" s="363"/>
      <c r="W18" s="363"/>
      <c r="X18" s="363"/>
      <c r="Y18" s="363"/>
    </row>
    <row r="19">
      <c r="A19" s="365"/>
      <c r="B19" s="352"/>
      <c r="C19" s="356"/>
      <c r="F19" s="357"/>
      <c r="G19" s="349"/>
      <c r="L19" s="349"/>
      <c r="M19" s="349"/>
      <c r="N19" s="349"/>
      <c r="O19" s="349"/>
      <c r="P19" s="349"/>
      <c r="Q19" s="349"/>
      <c r="R19" s="349"/>
      <c r="S19" s="349"/>
      <c r="T19" s="349"/>
      <c r="U19" s="349"/>
      <c r="V19" s="349"/>
      <c r="W19" s="349"/>
      <c r="X19" s="349"/>
      <c r="Y19" s="349"/>
    </row>
    <row r="20">
      <c r="A20" s="365"/>
      <c r="B20" s="352"/>
      <c r="C20" s="356"/>
      <c r="F20" s="357"/>
      <c r="G20" s="349"/>
      <c r="L20" s="349"/>
      <c r="M20" s="349"/>
      <c r="N20" s="349"/>
      <c r="O20" s="349"/>
      <c r="P20" s="349"/>
      <c r="Q20" s="349"/>
      <c r="R20" s="349"/>
      <c r="S20" s="349"/>
      <c r="T20" s="349"/>
      <c r="U20" s="349"/>
      <c r="V20" s="349"/>
      <c r="W20" s="349"/>
      <c r="X20" s="349"/>
      <c r="Y20" s="349"/>
    </row>
    <row r="21">
      <c r="A21" s="365"/>
      <c r="B21" s="352"/>
      <c r="C21" s="356"/>
      <c r="F21" s="357"/>
      <c r="G21" s="349"/>
      <c r="L21" s="349"/>
      <c r="M21" s="349"/>
      <c r="N21" s="349"/>
      <c r="O21" s="349"/>
      <c r="P21" s="349"/>
      <c r="Q21" s="349"/>
      <c r="R21" s="349"/>
      <c r="S21" s="349"/>
      <c r="T21" s="349"/>
      <c r="U21" s="349"/>
      <c r="V21" s="349"/>
      <c r="W21" s="349"/>
      <c r="X21" s="349"/>
      <c r="Y21" s="349"/>
    </row>
    <row r="22">
      <c r="A22" s="366"/>
      <c r="B22" s="352"/>
      <c r="C22" s="356"/>
      <c r="F22" s="357"/>
      <c r="G22" s="349"/>
      <c r="L22" s="349"/>
      <c r="M22" s="349"/>
      <c r="N22" s="349"/>
      <c r="O22" s="349"/>
      <c r="P22" s="349"/>
      <c r="Q22" s="349"/>
      <c r="R22" s="349"/>
      <c r="S22" s="349"/>
      <c r="T22" s="349"/>
      <c r="U22" s="349"/>
      <c r="V22" s="349"/>
      <c r="W22" s="349"/>
      <c r="X22" s="349"/>
      <c r="Y22" s="349"/>
    </row>
    <row r="23">
      <c r="A23" s="366"/>
      <c r="B23" s="352"/>
      <c r="C23" s="356"/>
      <c r="F23" s="357"/>
      <c r="G23" s="349"/>
      <c r="L23" s="349"/>
      <c r="M23" s="349"/>
      <c r="N23" s="349"/>
      <c r="O23" s="349"/>
      <c r="P23" s="349"/>
      <c r="Q23" s="349"/>
      <c r="R23" s="349"/>
      <c r="S23" s="349"/>
      <c r="T23" s="349"/>
      <c r="U23" s="349"/>
      <c r="V23" s="349"/>
      <c r="W23" s="349"/>
      <c r="X23" s="349"/>
      <c r="Y23" s="349"/>
    </row>
    <row r="24">
      <c r="A24" s="366"/>
      <c r="B24" s="352"/>
      <c r="C24" s="356"/>
      <c r="F24" s="357"/>
      <c r="G24" s="349"/>
      <c r="L24" s="349"/>
      <c r="M24" s="349"/>
      <c r="N24" s="349"/>
      <c r="O24" s="349"/>
      <c r="P24" s="349"/>
      <c r="Q24" s="349"/>
      <c r="R24" s="349"/>
      <c r="S24" s="349"/>
      <c r="T24" s="349"/>
      <c r="U24" s="349"/>
      <c r="V24" s="349"/>
      <c r="W24" s="349"/>
      <c r="X24" s="349"/>
      <c r="Y24" s="349"/>
    </row>
    <row r="25">
      <c r="A25" s="366"/>
      <c r="B25" s="352"/>
      <c r="C25" s="356"/>
      <c r="F25" s="357"/>
      <c r="G25" s="349"/>
      <c r="L25" s="349"/>
      <c r="M25" s="349"/>
      <c r="N25" s="349"/>
      <c r="O25" s="349"/>
      <c r="P25" s="349"/>
      <c r="Q25" s="349"/>
      <c r="R25" s="349"/>
      <c r="S25" s="349"/>
      <c r="T25" s="349"/>
      <c r="U25" s="349"/>
      <c r="V25" s="349"/>
      <c r="W25" s="349"/>
      <c r="X25" s="349"/>
      <c r="Y25" s="349"/>
    </row>
    <row r="26">
      <c r="A26" s="366"/>
      <c r="B26" s="352"/>
      <c r="C26" s="356"/>
      <c r="F26" s="357"/>
      <c r="G26" s="349"/>
      <c r="L26" s="349"/>
      <c r="M26" s="349"/>
      <c r="N26" s="349"/>
      <c r="O26" s="349"/>
      <c r="P26" s="349"/>
      <c r="Q26" s="349"/>
      <c r="R26" s="349"/>
      <c r="S26" s="349"/>
      <c r="T26" s="349"/>
      <c r="U26" s="349"/>
      <c r="V26" s="349"/>
      <c r="W26" s="349"/>
      <c r="X26" s="349"/>
      <c r="Y26" s="349"/>
    </row>
    <row r="27">
      <c r="A27" s="366"/>
      <c r="B27" s="352"/>
      <c r="C27" s="356"/>
      <c r="F27" s="357"/>
      <c r="G27" s="349"/>
      <c r="L27" s="349"/>
      <c r="M27" s="349"/>
      <c r="N27" s="349"/>
      <c r="O27" s="349"/>
      <c r="P27" s="349"/>
      <c r="Q27" s="349"/>
      <c r="R27" s="349"/>
      <c r="S27" s="349"/>
      <c r="T27" s="349"/>
      <c r="U27" s="349"/>
      <c r="V27" s="349"/>
      <c r="W27" s="349"/>
      <c r="X27" s="349"/>
      <c r="Y27" s="349"/>
    </row>
    <row r="28">
      <c r="A28" s="366"/>
      <c r="B28" s="352"/>
      <c r="C28" s="356"/>
      <c r="F28" s="357"/>
      <c r="G28" s="349"/>
      <c r="L28" s="349"/>
      <c r="M28" s="349"/>
      <c r="N28" s="349"/>
      <c r="O28" s="349"/>
      <c r="P28" s="349"/>
      <c r="Q28" s="349"/>
      <c r="R28" s="349"/>
      <c r="S28" s="349"/>
      <c r="T28" s="349"/>
      <c r="U28" s="349"/>
      <c r="V28" s="349"/>
      <c r="W28" s="349"/>
      <c r="X28" s="349"/>
      <c r="Y28" s="349"/>
    </row>
    <row r="29">
      <c r="A29" s="366"/>
      <c r="B29" s="352"/>
      <c r="C29" s="356"/>
      <c r="F29" s="357"/>
      <c r="G29" s="349"/>
      <c r="L29" s="349"/>
      <c r="M29" s="349"/>
      <c r="N29" s="349"/>
      <c r="O29" s="349"/>
      <c r="P29" s="349"/>
      <c r="Q29" s="349"/>
      <c r="R29" s="349"/>
      <c r="S29" s="349"/>
      <c r="T29" s="349"/>
      <c r="U29" s="349"/>
      <c r="V29" s="349"/>
      <c r="W29" s="349"/>
      <c r="X29" s="349"/>
      <c r="Y29" s="349"/>
    </row>
    <row r="30">
      <c r="A30" s="366"/>
      <c r="B30" s="352"/>
      <c r="C30" s="356"/>
      <c r="F30" s="357"/>
      <c r="G30" s="349"/>
      <c r="L30" s="349"/>
      <c r="M30" s="349"/>
      <c r="N30" s="349"/>
      <c r="O30" s="349"/>
      <c r="P30" s="349"/>
      <c r="Q30" s="349"/>
      <c r="R30" s="349"/>
      <c r="S30" s="349"/>
      <c r="T30" s="349"/>
      <c r="U30" s="349"/>
      <c r="V30" s="349"/>
      <c r="W30" s="349"/>
      <c r="X30" s="349"/>
      <c r="Y30" s="349"/>
    </row>
    <row r="31">
      <c r="A31" s="366"/>
      <c r="B31" s="352"/>
      <c r="C31" s="356"/>
      <c r="F31" s="357"/>
      <c r="G31" s="349"/>
      <c r="L31" s="349"/>
      <c r="M31" s="349"/>
      <c r="N31" s="349"/>
      <c r="O31" s="349"/>
      <c r="P31" s="349"/>
      <c r="Q31" s="349"/>
      <c r="R31" s="349"/>
      <c r="S31" s="349"/>
      <c r="T31" s="349"/>
      <c r="U31" s="349"/>
      <c r="V31" s="349"/>
      <c r="W31" s="349"/>
      <c r="X31" s="349"/>
      <c r="Y31" s="349"/>
    </row>
    <row r="32">
      <c r="A32" s="366"/>
      <c r="B32" s="352"/>
      <c r="C32" s="356"/>
      <c r="F32" s="357"/>
      <c r="G32" s="349"/>
      <c r="L32" s="349"/>
      <c r="M32" s="349"/>
      <c r="N32" s="349"/>
      <c r="O32" s="349"/>
      <c r="P32" s="349"/>
      <c r="Q32" s="349"/>
      <c r="R32" s="349"/>
      <c r="S32" s="349"/>
      <c r="T32" s="349"/>
      <c r="U32" s="349"/>
      <c r="V32" s="349"/>
      <c r="W32" s="349"/>
      <c r="X32" s="349"/>
      <c r="Y32" s="349"/>
    </row>
    <row r="33">
      <c r="A33" s="366"/>
      <c r="B33" s="352"/>
      <c r="C33" s="356"/>
      <c r="F33" s="357"/>
      <c r="G33" s="349"/>
      <c r="L33" s="349"/>
      <c r="M33" s="349"/>
      <c r="N33" s="349"/>
      <c r="O33" s="349"/>
      <c r="P33" s="349"/>
      <c r="Q33" s="349"/>
      <c r="R33" s="349"/>
      <c r="S33" s="349"/>
      <c r="T33" s="349"/>
      <c r="U33" s="349"/>
      <c r="V33" s="349"/>
      <c r="W33" s="349"/>
      <c r="X33" s="349"/>
      <c r="Y33" s="349"/>
    </row>
    <row r="34">
      <c r="A34" s="366"/>
      <c r="B34" s="352"/>
      <c r="C34" s="358"/>
      <c r="D34" s="359"/>
      <c r="E34" s="359"/>
      <c r="F34" s="360"/>
      <c r="G34" s="349"/>
      <c r="L34" s="349"/>
      <c r="M34" s="349"/>
      <c r="N34" s="349"/>
      <c r="O34" s="349"/>
      <c r="P34" s="349"/>
      <c r="Q34" s="349"/>
      <c r="R34" s="349"/>
      <c r="S34" s="349"/>
      <c r="T34" s="349"/>
      <c r="U34" s="349"/>
      <c r="V34" s="349"/>
      <c r="W34" s="349"/>
      <c r="X34" s="349"/>
      <c r="Y34" s="349"/>
    </row>
    <row r="35">
      <c r="A35" s="366"/>
      <c r="B35" s="367"/>
      <c r="C35" s="368"/>
      <c r="D35" s="368"/>
      <c r="E35" s="368"/>
      <c r="F35" s="368"/>
      <c r="G35" s="363"/>
      <c r="H35" s="368"/>
      <c r="I35" s="368"/>
      <c r="J35" s="368"/>
      <c r="K35" s="368"/>
      <c r="L35" s="363"/>
      <c r="M35" s="363"/>
      <c r="N35" s="363"/>
      <c r="O35" s="363"/>
      <c r="P35" s="363"/>
      <c r="Q35" s="363"/>
      <c r="R35" s="363"/>
      <c r="S35" s="363"/>
      <c r="T35" s="363"/>
      <c r="U35" s="363"/>
      <c r="V35" s="363"/>
      <c r="W35" s="363"/>
      <c r="X35" s="363"/>
      <c r="Y35" s="363"/>
    </row>
    <row r="36">
      <c r="A36" s="369" t="s">
        <v>4805</v>
      </c>
      <c r="B36" s="352"/>
      <c r="C36" s="353"/>
      <c r="D36" s="354"/>
      <c r="E36" s="354"/>
      <c r="F36" s="355"/>
      <c r="G36" s="370"/>
      <c r="H36" s="353"/>
      <c r="I36" s="354"/>
      <c r="J36" s="354"/>
      <c r="K36" s="355"/>
      <c r="L36" s="225"/>
      <c r="M36" s="225"/>
      <c r="N36" s="225"/>
      <c r="O36" s="225"/>
      <c r="P36" s="225"/>
      <c r="Q36" s="225"/>
      <c r="R36" s="225"/>
      <c r="S36" s="225"/>
      <c r="T36" s="225"/>
      <c r="U36" s="225"/>
      <c r="V36" s="225"/>
      <c r="W36" s="225"/>
      <c r="X36" s="225"/>
      <c r="Y36" s="225"/>
    </row>
    <row r="37">
      <c r="A37" s="369"/>
      <c r="B37" s="352"/>
      <c r="C37" s="356"/>
      <c r="F37" s="357"/>
      <c r="G37" s="370"/>
      <c r="H37" s="356"/>
      <c r="K37" s="357"/>
      <c r="L37" s="225"/>
      <c r="M37" s="225"/>
      <c r="N37" s="225"/>
      <c r="O37" s="225"/>
      <c r="P37" s="225"/>
      <c r="Q37" s="225"/>
      <c r="R37" s="225"/>
      <c r="S37" s="225"/>
      <c r="T37" s="225"/>
      <c r="U37" s="225"/>
      <c r="V37" s="225"/>
      <c r="W37" s="225"/>
      <c r="X37" s="225"/>
      <c r="Y37" s="225"/>
    </row>
    <row r="38">
      <c r="A38" s="369"/>
      <c r="B38" s="352"/>
      <c r="C38" s="356"/>
      <c r="F38" s="357"/>
      <c r="G38" s="370"/>
      <c r="H38" s="356"/>
      <c r="K38" s="357"/>
      <c r="L38" s="225"/>
      <c r="M38" s="225"/>
      <c r="N38" s="225"/>
      <c r="O38" s="225"/>
      <c r="P38" s="225"/>
      <c r="Q38" s="225"/>
      <c r="R38" s="225"/>
      <c r="S38" s="225"/>
      <c r="T38" s="225"/>
      <c r="U38" s="225"/>
      <c r="V38" s="225"/>
      <c r="W38" s="225"/>
      <c r="X38" s="225"/>
      <c r="Y38" s="225"/>
    </row>
    <row r="39">
      <c r="A39" s="369"/>
      <c r="B39" s="352"/>
      <c r="C39" s="356"/>
      <c r="F39" s="357"/>
      <c r="G39" s="370"/>
      <c r="H39" s="356"/>
      <c r="K39" s="357"/>
      <c r="L39" s="225"/>
      <c r="M39" s="225"/>
      <c r="N39" s="225"/>
      <c r="O39" s="225"/>
      <c r="P39" s="225"/>
      <c r="Q39" s="225"/>
      <c r="R39" s="225"/>
      <c r="S39" s="225"/>
      <c r="T39" s="225"/>
      <c r="U39" s="225"/>
      <c r="V39" s="225"/>
      <c r="W39" s="225"/>
      <c r="X39" s="225"/>
      <c r="Y39" s="225"/>
    </row>
    <row r="40">
      <c r="A40" s="369"/>
      <c r="B40" s="352"/>
      <c r="C40" s="356"/>
      <c r="F40" s="357"/>
      <c r="G40" s="370"/>
      <c r="H40" s="356"/>
      <c r="K40" s="357"/>
      <c r="L40" s="225"/>
      <c r="M40" s="225"/>
      <c r="N40" s="225"/>
      <c r="O40" s="225"/>
      <c r="P40" s="225"/>
      <c r="Q40" s="225"/>
      <c r="R40" s="225"/>
      <c r="S40" s="225"/>
      <c r="T40" s="225"/>
      <c r="U40" s="225"/>
      <c r="V40" s="225"/>
      <c r="W40" s="225"/>
      <c r="X40" s="225"/>
      <c r="Y40" s="225"/>
    </row>
    <row r="41">
      <c r="A41" s="369"/>
      <c r="B41" s="352"/>
      <c r="C41" s="356"/>
      <c r="F41" s="357"/>
      <c r="G41" s="370"/>
      <c r="H41" s="356"/>
      <c r="K41" s="357"/>
      <c r="L41" s="225"/>
      <c r="M41" s="225"/>
      <c r="N41" s="225"/>
      <c r="O41" s="225"/>
      <c r="P41" s="225"/>
      <c r="Q41" s="225"/>
      <c r="R41" s="225"/>
      <c r="S41" s="225"/>
      <c r="T41" s="225"/>
      <c r="U41" s="225"/>
      <c r="V41" s="225"/>
      <c r="W41" s="225"/>
      <c r="X41" s="225"/>
      <c r="Y41" s="225"/>
    </row>
    <row r="42">
      <c r="A42" s="369"/>
      <c r="B42" s="352"/>
      <c r="C42" s="356"/>
      <c r="F42" s="357"/>
      <c r="G42" s="370"/>
      <c r="H42" s="356"/>
      <c r="K42" s="357"/>
      <c r="L42" s="225"/>
      <c r="M42" s="225"/>
      <c r="N42" s="225"/>
      <c r="O42" s="225"/>
      <c r="P42" s="225"/>
      <c r="Q42" s="225"/>
      <c r="R42" s="225"/>
      <c r="S42" s="225"/>
      <c r="T42" s="225"/>
      <c r="U42" s="225"/>
      <c r="V42" s="225"/>
      <c r="W42" s="225"/>
      <c r="X42" s="225"/>
      <c r="Y42" s="225"/>
    </row>
    <row r="43">
      <c r="A43" s="369"/>
      <c r="B43" s="352"/>
      <c r="C43" s="356"/>
      <c r="F43" s="357"/>
      <c r="G43" s="370"/>
      <c r="H43" s="356"/>
      <c r="K43" s="357"/>
      <c r="L43" s="225"/>
      <c r="M43" s="225"/>
      <c r="N43" s="225"/>
      <c r="O43" s="225"/>
      <c r="P43" s="225"/>
      <c r="Q43" s="225"/>
      <c r="R43" s="225"/>
      <c r="S43" s="225"/>
      <c r="T43" s="225"/>
      <c r="U43" s="225"/>
      <c r="V43" s="225"/>
      <c r="W43" s="225"/>
      <c r="X43" s="225"/>
      <c r="Y43" s="225"/>
    </row>
    <row r="44">
      <c r="A44" s="369"/>
      <c r="B44" s="352"/>
      <c r="C44" s="356"/>
      <c r="F44" s="357"/>
      <c r="G44" s="370"/>
      <c r="H44" s="356"/>
      <c r="K44" s="357"/>
      <c r="L44" s="225"/>
      <c r="M44" s="225"/>
      <c r="N44" s="225"/>
      <c r="O44" s="225"/>
      <c r="P44" s="225"/>
      <c r="Q44" s="225"/>
      <c r="R44" s="225"/>
      <c r="S44" s="225"/>
      <c r="T44" s="225"/>
      <c r="U44" s="225"/>
      <c r="V44" s="225"/>
      <c r="W44" s="225"/>
      <c r="X44" s="225"/>
      <c r="Y44" s="225"/>
    </row>
    <row r="45">
      <c r="A45" s="369"/>
      <c r="B45" s="352"/>
      <c r="C45" s="356"/>
      <c r="F45" s="357"/>
      <c r="G45" s="370"/>
      <c r="H45" s="356"/>
      <c r="K45" s="357"/>
      <c r="L45" s="225"/>
      <c r="M45" s="225"/>
      <c r="N45" s="225"/>
      <c r="O45" s="225"/>
      <c r="P45" s="225"/>
      <c r="Q45" s="225"/>
      <c r="R45" s="225"/>
      <c r="S45" s="225"/>
      <c r="T45" s="225"/>
      <c r="U45" s="225"/>
      <c r="V45" s="225"/>
      <c r="W45" s="225"/>
      <c r="X45" s="225"/>
      <c r="Y45" s="225"/>
    </row>
    <row r="46">
      <c r="A46" s="369"/>
      <c r="B46" s="352"/>
      <c r="C46" s="356"/>
      <c r="F46" s="357"/>
      <c r="G46" s="370"/>
      <c r="H46" s="356"/>
      <c r="K46" s="357"/>
      <c r="L46" s="225"/>
      <c r="M46" s="225"/>
      <c r="N46" s="225"/>
      <c r="O46" s="225"/>
      <c r="P46" s="225"/>
      <c r="Q46" s="225"/>
      <c r="R46" s="225"/>
      <c r="S46" s="225"/>
      <c r="T46" s="225"/>
      <c r="U46" s="225"/>
      <c r="V46" s="225"/>
      <c r="W46" s="225"/>
      <c r="X46" s="225"/>
      <c r="Y46" s="225"/>
    </row>
    <row r="47">
      <c r="A47" s="369"/>
      <c r="B47" s="352"/>
      <c r="C47" s="356"/>
      <c r="F47" s="357"/>
      <c r="G47" s="370"/>
      <c r="H47" s="356"/>
      <c r="K47" s="357"/>
      <c r="L47" s="225"/>
      <c r="M47" s="225"/>
      <c r="N47" s="225"/>
      <c r="O47" s="225"/>
      <c r="P47" s="225"/>
      <c r="Q47" s="225"/>
      <c r="R47" s="225"/>
      <c r="S47" s="225"/>
      <c r="T47" s="225"/>
      <c r="U47" s="225"/>
      <c r="V47" s="225"/>
      <c r="W47" s="225"/>
      <c r="X47" s="225"/>
      <c r="Y47" s="225"/>
    </row>
    <row r="48">
      <c r="A48" s="369"/>
      <c r="B48" s="352"/>
      <c r="C48" s="356"/>
      <c r="F48" s="357"/>
      <c r="G48" s="370"/>
      <c r="H48" s="356"/>
      <c r="K48" s="357"/>
      <c r="L48" s="225"/>
      <c r="M48" s="225"/>
      <c r="N48" s="225"/>
      <c r="O48" s="225"/>
      <c r="P48" s="225"/>
      <c r="Q48" s="225"/>
      <c r="R48" s="225"/>
      <c r="S48" s="225"/>
      <c r="T48" s="225"/>
      <c r="U48" s="225"/>
      <c r="V48" s="225"/>
      <c r="W48" s="225"/>
      <c r="X48" s="225"/>
      <c r="Y48" s="225"/>
    </row>
    <row r="49">
      <c r="A49" s="369"/>
      <c r="B49" s="352"/>
      <c r="C49" s="356"/>
      <c r="F49" s="357"/>
      <c r="G49" s="370"/>
      <c r="H49" s="356"/>
      <c r="K49" s="357"/>
      <c r="L49" s="225"/>
      <c r="M49" s="225"/>
      <c r="N49" s="225"/>
      <c r="O49" s="225"/>
      <c r="P49" s="225"/>
      <c r="Q49" s="225"/>
      <c r="R49" s="225"/>
      <c r="S49" s="225"/>
      <c r="T49" s="225"/>
      <c r="U49" s="225"/>
      <c r="V49" s="225"/>
      <c r="W49" s="225"/>
      <c r="X49" s="225"/>
      <c r="Y49" s="225"/>
    </row>
    <row r="50">
      <c r="A50" s="369"/>
      <c r="B50" s="352"/>
      <c r="C50" s="356"/>
      <c r="F50" s="357"/>
      <c r="G50" s="370"/>
      <c r="H50" s="356"/>
      <c r="K50" s="357"/>
      <c r="L50" s="225"/>
      <c r="M50" s="225"/>
      <c r="N50" s="225"/>
      <c r="O50" s="225"/>
      <c r="P50" s="225"/>
      <c r="Q50" s="225"/>
      <c r="R50" s="225"/>
      <c r="S50" s="225"/>
      <c r="T50" s="225"/>
      <c r="U50" s="225"/>
      <c r="V50" s="225"/>
      <c r="W50" s="225"/>
      <c r="X50" s="225"/>
      <c r="Y50" s="225"/>
    </row>
    <row r="51">
      <c r="A51" s="369"/>
      <c r="B51" s="352"/>
      <c r="C51" s="356"/>
      <c r="F51" s="357"/>
      <c r="G51" s="370"/>
      <c r="H51" s="356"/>
      <c r="K51" s="357"/>
      <c r="L51" s="225"/>
      <c r="M51" s="225"/>
      <c r="N51" s="225"/>
      <c r="O51" s="225"/>
      <c r="P51" s="225"/>
      <c r="Q51" s="225"/>
      <c r="R51" s="225"/>
      <c r="S51" s="225"/>
      <c r="T51" s="225"/>
      <c r="U51" s="225"/>
      <c r="V51" s="225"/>
      <c r="W51" s="225"/>
      <c r="X51" s="225"/>
      <c r="Y51" s="225"/>
    </row>
    <row r="52">
      <c r="A52" s="369"/>
      <c r="B52" s="352"/>
      <c r="C52" s="356"/>
      <c r="F52" s="357"/>
      <c r="G52" s="370"/>
      <c r="H52" s="356"/>
      <c r="K52" s="357"/>
      <c r="L52" s="225"/>
      <c r="M52" s="225"/>
      <c r="N52" s="225"/>
      <c r="O52" s="225"/>
      <c r="P52" s="225"/>
      <c r="Q52" s="225"/>
      <c r="R52" s="225"/>
      <c r="S52" s="225"/>
      <c r="T52" s="225"/>
      <c r="U52" s="225"/>
      <c r="V52" s="225"/>
      <c r="W52" s="225"/>
      <c r="X52" s="225"/>
      <c r="Y52" s="225"/>
    </row>
    <row r="53">
      <c r="A53" s="369"/>
      <c r="B53" s="352"/>
      <c r="C53" s="358"/>
      <c r="D53" s="359"/>
      <c r="E53" s="359"/>
      <c r="F53" s="360"/>
      <c r="G53" s="370"/>
      <c r="H53" s="358"/>
      <c r="I53" s="359"/>
      <c r="J53" s="359"/>
      <c r="K53" s="360"/>
      <c r="L53" s="225"/>
      <c r="M53" s="225"/>
      <c r="N53" s="225"/>
      <c r="O53" s="225"/>
      <c r="P53" s="225"/>
      <c r="Q53" s="225"/>
      <c r="R53" s="225"/>
      <c r="S53" s="225"/>
      <c r="T53" s="225"/>
      <c r="U53" s="225"/>
      <c r="V53" s="225"/>
      <c r="W53" s="225"/>
      <c r="X53" s="225"/>
      <c r="Y53" s="225"/>
    </row>
    <row r="54">
      <c r="A54" s="369"/>
      <c r="B54" s="352"/>
      <c r="C54" s="352"/>
      <c r="D54" s="352"/>
      <c r="E54" s="352"/>
      <c r="F54" s="352"/>
      <c r="G54" s="370"/>
      <c r="H54" s="352"/>
      <c r="I54" s="352"/>
      <c r="J54" s="352"/>
      <c r="K54" s="352"/>
      <c r="L54" s="225"/>
      <c r="M54" s="225"/>
      <c r="N54" s="225"/>
      <c r="O54" s="225"/>
      <c r="P54" s="225"/>
      <c r="Q54" s="225"/>
      <c r="R54" s="225"/>
      <c r="S54" s="225"/>
      <c r="T54" s="225"/>
      <c r="U54" s="225"/>
      <c r="V54" s="225"/>
      <c r="W54" s="225"/>
      <c r="X54" s="225"/>
      <c r="Y54" s="225"/>
    </row>
    <row r="55">
      <c r="A55" s="369" t="s">
        <v>4806</v>
      </c>
      <c r="B55" s="352"/>
      <c r="C55" s="353"/>
      <c r="D55" s="354"/>
      <c r="E55" s="354"/>
      <c r="F55" s="355"/>
      <c r="G55" s="370"/>
      <c r="H55" s="353"/>
      <c r="I55" s="354"/>
      <c r="J55" s="354"/>
      <c r="K55" s="355"/>
      <c r="L55" s="225"/>
      <c r="M55" s="225"/>
      <c r="N55" s="225"/>
      <c r="O55" s="225"/>
      <c r="P55" s="225"/>
      <c r="Q55" s="225"/>
      <c r="R55" s="225"/>
      <c r="S55" s="225"/>
      <c r="T55" s="225"/>
      <c r="U55" s="225"/>
      <c r="V55" s="225"/>
      <c r="W55" s="225"/>
      <c r="X55" s="225"/>
      <c r="Y55" s="225"/>
    </row>
    <row r="56">
      <c r="A56" s="369"/>
      <c r="B56" s="352"/>
      <c r="C56" s="356"/>
      <c r="F56" s="357"/>
      <c r="G56" s="370"/>
      <c r="H56" s="356"/>
      <c r="K56" s="357"/>
      <c r="L56" s="225"/>
      <c r="M56" s="225"/>
      <c r="N56" s="225"/>
      <c r="O56" s="225"/>
      <c r="P56" s="225"/>
      <c r="Q56" s="225"/>
      <c r="R56" s="225"/>
      <c r="S56" s="225"/>
      <c r="T56" s="225"/>
      <c r="U56" s="225"/>
      <c r="V56" s="225"/>
      <c r="W56" s="225"/>
      <c r="X56" s="225"/>
      <c r="Y56" s="225"/>
    </row>
    <row r="57">
      <c r="A57" s="369"/>
      <c r="B57" s="352"/>
      <c r="C57" s="356"/>
      <c r="F57" s="357"/>
      <c r="G57" s="370"/>
      <c r="H57" s="356"/>
      <c r="K57" s="357"/>
      <c r="L57" s="225"/>
      <c r="M57" s="225"/>
      <c r="N57" s="225"/>
      <c r="O57" s="225"/>
      <c r="P57" s="225"/>
      <c r="Q57" s="225"/>
      <c r="R57" s="225"/>
      <c r="S57" s="225"/>
      <c r="T57" s="225"/>
      <c r="U57" s="225"/>
      <c r="V57" s="225"/>
      <c r="W57" s="225"/>
      <c r="X57" s="225"/>
      <c r="Y57" s="225"/>
    </row>
    <row r="58">
      <c r="A58" s="369"/>
      <c r="B58" s="352"/>
      <c r="C58" s="356"/>
      <c r="F58" s="357"/>
      <c r="G58" s="370"/>
      <c r="H58" s="356"/>
      <c r="K58" s="357"/>
      <c r="L58" s="225"/>
      <c r="M58" s="225"/>
      <c r="N58" s="225"/>
      <c r="O58" s="225"/>
      <c r="P58" s="225"/>
      <c r="Q58" s="225"/>
      <c r="R58" s="225"/>
      <c r="S58" s="225"/>
      <c r="T58" s="225"/>
      <c r="U58" s="225"/>
      <c r="V58" s="225"/>
      <c r="W58" s="225"/>
      <c r="X58" s="225"/>
      <c r="Y58" s="225"/>
    </row>
    <row r="59">
      <c r="A59" s="369"/>
      <c r="B59" s="352"/>
      <c r="C59" s="356"/>
      <c r="F59" s="357"/>
      <c r="G59" s="370"/>
      <c r="H59" s="356"/>
      <c r="K59" s="357"/>
      <c r="L59" s="225"/>
      <c r="M59" s="225"/>
      <c r="N59" s="225"/>
      <c r="O59" s="225"/>
      <c r="P59" s="225"/>
      <c r="Q59" s="225"/>
      <c r="R59" s="225"/>
      <c r="S59" s="225"/>
      <c r="T59" s="225"/>
      <c r="U59" s="225"/>
      <c r="V59" s="225"/>
      <c r="W59" s="225"/>
      <c r="X59" s="225"/>
      <c r="Y59" s="225"/>
    </row>
    <row r="60">
      <c r="A60" s="369"/>
      <c r="B60" s="352"/>
      <c r="C60" s="356"/>
      <c r="F60" s="357"/>
      <c r="G60" s="370"/>
      <c r="H60" s="356"/>
      <c r="K60" s="357"/>
      <c r="L60" s="225"/>
      <c r="M60" s="225"/>
      <c r="N60" s="225"/>
      <c r="O60" s="225"/>
      <c r="P60" s="225"/>
      <c r="Q60" s="225"/>
      <c r="R60" s="225"/>
      <c r="S60" s="225"/>
      <c r="T60" s="225"/>
      <c r="U60" s="225"/>
      <c r="V60" s="225"/>
      <c r="W60" s="225"/>
      <c r="X60" s="225"/>
      <c r="Y60" s="225"/>
    </row>
    <row r="61">
      <c r="A61" s="369"/>
      <c r="B61" s="352"/>
      <c r="C61" s="356"/>
      <c r="F61" s="357"/>
      <c r="G61" s="370"/>
      <c r="H61" s="356"/>
      <c r="K61" s="357"/>
      <c r="L61" s="225"/>
      <c r="M61" s="225"/>
      <c r="N61" s="225"/>
      <c r="O61" s="225"/>
      <c r="P61" s="225"/>
      <c r="Q61" s="225"/>
      <c r="R61" s="225"/>
      <c r="S61" s="225"/>
      <c r="T61" s="225"/>
      <c r="U61" s="225"/>
      <c r="V61" s="225"/>
      <c r="W61" s="225"/>
      <c r="X61" s="225"/>
      <c r="Y61" s="225"/>
    </row>
    <row r="62">
      <c r="A62" s="369"/>
      <c r="B62" s="352"/>
      <c r="C62" s="356"/>
      <c r="F62" s="357"/>
      <c r="G62" s="370"/>
      <c r="H62" s="356"/>
      <c r="K62" s="357"/>
      <c r="L62" s="225"/>
      <c r="M62" s="225"/>
      <c r="N62" s="225"/>
      <c r="O62" s="225"/>
      <c r="P62" s="225"/>
      <c r="Q62" s="225"/>
      <c r="R62" s="225"/>
      <c r="S62" s="225"/>
      <c r="T62" s="225"/>
      <c r="U62" s="225"/>
      <c r="V62" s="225"/>
      <c r="W62" s="225"/>
      <c r="X62" s="225"/>
      <c r="Y62" s="225"/>
    </row>
    <row r="63">
      <c r="A63" s="369"/>
      <c r="B63" s="352"/>
      <c r="C63" s="356"/>
      <c r="F63" s="357"/>
      <c r="G63" s="370"/>
      <c r="H63" s="356"/>
      <c r="K63" s="357"/>
      <c r="L63" s="225"/>
      <c r="M63" s="225"/>
      <c r="N63" s="225"/>
      <c r="O63" s="225"/>
      <c r="P63" s="225"/>
      <c r="Q63" s="225"/>
      <c r="R63" s="225"/>
      <c r="S63" s="225"/>
      <c r="T63" s="225"/>
      <c r="U63" s="225"/>
      <c r="V63" s="225"/>
      <c r="W63" s="225"/>
      <c r="X63" s="225"/>
      <c r="Y63" s="225"/>
    </row>
    <row r="64">
      <c r="A64" s="369"/>
      <c r="B64" s="352"/>
      <c r="C64" s="356"/>
      <c r="F64" s="357"/>
      <c r="G64" s="370"/>
      <c r="H64" s="356"/>
      <c r="K64" s="357"/>
      <c r="L64" s="225"/>
      <c r="M64" s="225"/>
      <c r="N64" s="225"/>
      <c r="O64" s="225"/>
      <c r="P64" s="225"/>
      <c r="Q64" s="225"/>
      <c r="R64" s="225"/>
      <c r="S64" s="225"/>
      <c r="T64" s="225"/>
      <c r="U64" s="225"/>
      <c r="V64" s="225"/>
      <c r="W64" s="225"/>
      <c r="X64" s="225"/>
      <c r="Y64" s="225"/>
    </row>
    <row r="65">
      <c r="A65" s="369"/>
      <c r="B65" s="352"/>
      <c r="C65" s="356"/>
      <c r="F65" s="357"/>
      <c r="G65" s="370"/>
      <c r="H65" s="356"/>
      <c r="K65" s="357"/>
      <c r="L65" s="225"/>
      <c r="M65" s="225"/>
      <c r="N65" s="225"/>
      <c r="O65" s="225"/>
      <c r="P65" s="225"/>
      <c r="Q65" s="225"/>
      <c r="R65" s="225"/>
      <c r="S65" s="225"/>
      <c r="T65" s="225"/>
      <c r="U65" s="225"/>
      <c r="V65" s="225"/>
      <c r="W65" s="225"/>
      <c r="X65" s="225"/>
      <c r="Y65" s="225"/>
    </row>
    <row r="66">
      <c r="A66" s="369"/>
      <c r="B66" s="352"/>
      <c r="C66" s="356"/>
      <c r="F66" s="357"/>
      <c r="G66" s="370"/>
      <c r="H66" s="356"/>
      <c r="K66" s="357"/>
      <c r="L66" s="225"/>
      <c r="M66" s="225"/>
      <c r="N66" s="225"/>
      <c r="O66" s="225"/>
      <c r="P66" s="225"/>
      <c r="Q66" s="225"/>
      <c r="R66" s="225"/>
      <c r="S66" s="225"/>
      <c r="T66" s="225"/>
      <c r="U66" s="225"/>
      <c r="V66" s="225"/>
      <c r="W66" s="225"/>
      <c r="X66" s="225"/>
      <c r="Y66" s="225"/>
    </row>
    <row r="67">
      <c r="A67" s="369"/>
      <c r="B67" s="352"/>
      <c r="C67" s="356"/>
      <c r="F67" s="357"/>
      <c r="G67" s="370"/>
      <c r="H67" s="356"/>
      <c r="K67" s="357"/>
      <c r="L67" s="225"/>
      <c r="M67" s="225"/>
      <c r="N67" s="225"/>
      <c r="O67" s="225"/>
      <c r="P67" s="225"/>
      <c r="Q67" s="225"/>
      <c r="R67" s="225"/>
      <c r="S67" s="225"/>
      <c r="T67" s="225"/>
      <c r="U67" s="225"/>
      <c r="V67" s="225"/>
      <c r="W67" s="225"/>
      <c r="X67" s="225"/>
      <c r="Y67" s="225"/>
    </row>
    <row r="68">
      <c r="A68" s="369"/>
      <c r="B68" s="352"/>
      <c r="C68" s="356"/>
      <c r="F68" s="357"/>
      <c r="G68" s="370"/>
      <c r="H68" s="356"/>
      <c r="K68" s="357"/>
      <c r="L68" s="225"/>
      <c r="M68" s="225"/>
      <c r="N68" s="225"/>
      <c r="O68" s="225"/>
      <c r="P68" s="225"/>
      <c r="Q68" s="225"/>
      <c r="R68" s="225"/>
      <c r="S68" s="225"/>
      <c r="T68" s="225"/>
      <c r="U68" s="225"/>
      <c r="V68" s="225"/>
      <c r="W68" s="225"/>
      <c r="X68" s="225"/>
      <c r="Y68" s="225"/>
    </row>
    <row r="69">
      <c r="A69" s="369"/>
      <c r="B69" s="352"/>
      <c r="C69" s="356"/>
      <c r="F69" s="357"/>
      <c r="G69" s="370"/>
      <c r="H69" s="356"/>
      <c r="K69" s="357"/>
      <c r="L69" s="225"/>
      <c r="M69" s="225"/>
      <c r="N69" s="225"/>
      <c r="O69" s="225"/>
      <c r="P69" s="225"/>
      <c r="Q69" s="225"/>
      <c r="R69" s="225"/>
      <c r="S69" s="225"/>
      <c r="T69" s="225"/>
      <c r="U69" s="225"/>
      <c r="V69" s="225"/>
      <c r="W69" s="225"/>
      <c r="X69" s="225"/>
      <c r="Y69" s="225"/>
    </row>
    <row r="70">
      <c r="A70" s="369"/>
      <c r="B70" s="352"/>
      <c r="C70" s="356"/>
      <c r="F70" s="357"/>
      <c r="G70" s="370"/>
      <c r="H70" s="356"/>
      <c r="K70" s="357"/>
      <c r="L70" s="225"/>
      <c r="M70" s="225"/>
      <c r="N70" s="225"/>
      <c r="O70" s="225"/>
      <c r="P70" s="225"/>
      <c r="Q70" s="225"/>
      <c r="R70" s="225"/>
      <c r="S70" s="225"/>
      <c r="T70" s="225"/>
      <c r="U70" s="225"/>
      <c r="V70" s="225"/>
      <c r="W70" s="225"/>
      <c r="X70" s="225"/>
      <c r="Y70" s="225"/>
    </row>
    <row r="71">
      <c r="A71" s="369"/>
      <c r="B71" s="352"/>
      <c r="C71" s="356"/>
      <c r="F71" s="357"/>
      <c r="G71" s="370"/>
      <c r="H71" s="356"/>
      <c r="K71" s="357"/>
      <c r="L71" s="225"/>
      <c r="M71" s="225"/>
      <c r="N71" s="225"/>
      <c r="O71" s="225"/>
      <c r="P71" s="225"/>
      <c r="Q71" s="225"/>
      <c r="R71" s="225"/>
      <c r="S71" s="225"/>
      <c r="T71" s="225"/>
      <c r="U71" s="225"/>
      <c r="V71" s="225"/>
      <c r="W71" s="225"/>
      <c r="X71" s="225"/>
      <c r="Y71" s="225"/>
    </row>
    <row r="72">
      <c r="A72" s="369"/>
      <c r="B72" s="352"/>
      <c r="C72" s="358"/>
      <c r="D72" s="359"/>
      <c r="E72" s="359"/>
      <c r="F72" s="360"/>
      <c r="G72" s="370"/>
      <c r="H72" s="358"/>
      <c r="I72" s="359"/>
      <c r="J72" s="359"/>
      <c r="K72" s="360"/>
      <c r="L72" s="225"/>
      <c r="M72" s="225"/>
      <c r="N72" s="225"/>
      <c r="O72" s="225"/>
      <c r="P72" s="225"/>
      <c r="Q72" s="225"/>
      <c r="R72" s="225"/>
      <c r="S72" s="225"/>
      <c r="T72" s="225"/>
      <c r="U72" s="225"/>
      <c r="V72" s="225"/>
      <c r="W72" s="225"/>
      <c r="X72" s="225"/>
      <c r="Y72" s="225"/>
    </row>
    <row r="73">
      <c r="A73" s="369"/>
      <c r="B73" s="352"/>
      <c r="C73" s="352"/>
      <c r="D73" s="352"/>
      <c r="E73" s="352"/>
      <c r="F73" s="352"/>
      <c r="G73" s="370"/>
      <c r="H73" s="352"/>
      <c r="I73" s="352"/>
      <c r="J73" s="352"/>
      <c r="K73" s="352"/>
      <c r="L73" s="225"/>
      <c r="M73" s="225"/>
      <c r="N73" s="225"/>
      <c r="O73" s="225"/>
      <c r="P73" s="225"/>
      <c r="Q73" s="225"/>
      <c r="R73" s="225"/>
      <c r="S73" s="225"/>
      <c r="T73" s="225"/>
      <c r="U73" s="225"/>
      <c r="V73" s="225"/>
      <c r="W73" s="225"/>
      <c r="X73" s="225"/>
      <c r="Y73" s="225"/>
    </row>
    <row r="74">
      <c r="A74" s="365" t="s">
        <v>4807</v>
      </c>
      <c r="C74" s="364"/>
      <c r="G74" s="349"/>
      <c r="H74" s="364"/>
      <c r="L74" s="349"/>
      <c r="M74" s="349"/>
      <c r="N74" s="349"/>
      <c r="O74" s="349"/>
      <c r="P74" s="349"/>
      <c r="Q74" s="349"/>
      <c r="R74" s="349"/>
      <c r="S74" s="349"/>
      <c r="T74" s="349"/>
      <c r="U74" s="349"/>
      <c r="V74" s="349"/>
      <c r="W74" s="349"/>
      <c r="X74" s="349"/>
      <c r="Y74" s="349"/>
    </row>
    <row r="75">
      <c r="A75" s="365"/>
      <c r="G75" s="349"/>
      <c r="L75" s="349"/>
      <c r="M75" s="349"/>
      <c r="N75" s="349"/>
      <c r="O75" s="349"/>
      <c r="P75" s="349"/>
      <c r="Q75" s="349"/>
      <c r="R75" s="349"/>
      <c r="S75" s="349"/>
      <c r="T75" s="349"/>
      <c r="U75" s="349"/>
      <c r="V75" s="349"/>
      <c r="W75" s="349"/>
      <c r="X75" s="349"/>
      <c r="Y75" s="349"/>
    </row>
    <row r="76">
      <c r="A76" s="365"/>
      <c r="G76" s="349"/>
      <c r="L76" s="349"/>
      <c r="M76" s="349"/>
      <c r="N76" s="349"/>
      <c r="O76" s="349"/>
      <c r="P76" s="349"/>
      <c r="Q76" s="349"/>
      <c r="R76" s="349"/>
      <c r="S76" s="349"/>
      <c r="T76" s="349"/>
      <c r="U76" s="349"/>
      <c r="V76" s="349"/>
      <c r="W76" s="349"/>
      <c r="X76" s="349"/>
      <c r="Y76" s="349"/>
    </row>
    <row r="77">
      <c r="A77" s="366"/>
      <c r="G77" s="349"/>
      <c r="L77" s="349"/>
      <c r="M77" s="349"/>
      <c r="N77" s="349"/>
      <c r="O77" s="349"/>
      <c r="P77" s="349"/>
      <c r="Q77" s="349"/>
      <c r="R77" s="349"/>
      <c r="S77" s="349"/>
      <c r="T77" s="349"/>
      <c r="U77" s="349"/>
      <c r="V77" s="349"/>
      <c r="W77" s="349"/>
      <c r="X77" s="349"/>
      <c r="Y77" s="349"/>
    </row>
    <row r="78">
      <c r="A78" s="366"/>
      <c r="G78" s="349"/>
      <c r="L78" s="349"/>
      <c r="M78" s="349"/>
      <c r="N78" s="349"/>
      <c r="O78" s="349"/>
      <c r="P78" s="349"/>
      <c r="Q78" s="349"/>
      <c r="R78" s="349"/>
      <c r="S78" s="349"/>
      <c r="T78" s="349"/>
      <c r="U78" s="349"/>
      <c r="V78" s="349"/>
      <c r="W78" s="349"/>
      <c r="X78" s="349"/>
      <c r="Y78" s="349"/>
    </row>
    <row r="79">
      <c r="A79" s="366"/>
      <c r="G79" s="349"/>
      <c r="L79" s="349"/>
      <c r="M79" s="349"/>
      <c r="N79" s="349"/>
      <c r="O79" s="349"/>
      <c r="P79" s="349"/>
      <c r="Q79" s="349"/>
      <c r="R79" s="349"/>
      <c r="S79" s="349"/>
      <c r="T79" s="349"/>
      <c r="U79" s="349"/>
      <c r="V79" s="349"/>
      <c r="W79" s="349"/>
      <c r="X79" s="349"/>
      <c r="Y79" s="349"/>
    </row>
    <row r="80">
      <c r="A80" s="366"/>
      <c r="G80" s="349"/>
      <c r="L80" s="349"/>
      <c r="M80" s="349"/>
      <c r="N80" s="349"/>
      <c r="O80" s="349"/>
      <c r="P80" s="349"/>
      <c r="Q80" s="349"/>
      <c r="R80" s="349"/>
      <c r="S80" s="349"/>
      <c r="T80" s="349"/>
      <c r="U80" s="349"/>
      <c r="V80" s="349"/>
      <c r="W80" s="349"/>
      <c r="X80" s="349"/>
      <c r="Y80" s="349"/>
    </row>
    <row r="81">
      <c r="A81" s="366"/>
      <c r="G81" s="349"/>
      <c r="L81" s="349"/>
      <c r="M81" s="349"/>
      <c r="N81" s="349"/>
      <c r="O81" s="349"/>
      <c r="P81" s="349"/>
      <c r="Q81" s="349"/>
      <c r="R81" s="349"/>
      <c r="S81" s="349"/>
      <c r="T81" s="349"/>
      <c r="U81" s="349"/>
      <c r="V81" s="349"/>
      <c r="W81" s="349"/>
      <c r="X81" s="349"/>
      <c r="Y81" s="349"/>
    </row>
    <row r="82">
      <c r="A82" s="366"/>
      <c r="G82" s="349"/>
      <c r="L82" s="349"/>
      <c r="M82" s="349"/>
      <c r="N82" s="349"/>
      <c r="O82" s="349"/>
      <c r="P82" s="349"/>
      <c r="Q82" s="349"/>
      <c r="R82" s="349"/>
      <c r="S82" s="349"/>
      <c r="T82" s="349"/>
      <c r="U82" s="349"/>
      <c r="V82" s="349"/>
      <c r="W82" s="349"/>
      <c r="X82" s="349"/>
      <c r="Y82" s="349"/>
    </row>
    <row r="83">
      <c r="A83" s="366"/>
      <c r="G83" s="349"/>
      <c r="L83" s="349"/>
      <c r="M83" s="349"/>
      <c r="N83" s="349"/>
      <c r="O83" s="349"/>
      <c r="P83" s="349"/>
      <c r="Q83" s="349"/>
      <c r="R83" s="349"/>
      <c r="S83" s="349"/>
      <c r="T83" s="349"/>
      <c r="U83" s="349"/>
      <c r="V83" s="349"/>
      <c r="W83" s="349"/>
      <c r="X83" s="349"/>
      <c r="Y83" s="349"/>
    </row>
    <row r="84">
      <c r="A84" s="366"/>
      <c r="G84" s="349"/>
      <c r="L84" s="349"/>
      <c r="M84" s="349"/>
      <c r="N84" s="349"/>
      <c r="O84" s="349"/>
      <c r="P84" s="349"/>
      <c r="Q84" s="349"/>
      <c r="R84" s="349"/>
      <c r="S84" s="349"/>
      <c r="T84" s="349"/>
      <c r="U84" s="349"/>
      <c r="V84" s="349"/>
      <c r="W84" s="349"/>
      <c r="X84" s="349"/>
      <c r="Y84" s="349"/>
    </row>
    <row r="85">
      <c r="A85" s="366"/>
      <c r="G85" s="349"/>
      <c r="L85" s="349"/>
      <c r="M85" s="349"/>
      <c r="N85" s="349"/>
      <c r="O85" s="349"/>
      <c r="P85" s="349"/>
      <c r="Q85" s="349"/>
      <c r="R85" s="349"/>
      <c r="S85" s="349"/>
      <c r="T85" s="349"/>
      <c r="U85" s="349"/>
      <c r="V85" s="349"/>
      <c r="W85" s="349"/>
      <c r="X85" s="349"/>
      <c r="Y85" s="349"/>
    </row>
    <row r="86">
      <c r="A86" s="366"/>
      <c r="G86" s="349"/>
      <c r="L86" s="349"/>
      <c r="M86" s="349"/>
      <c r="N86" s="349"/>
      <c r="O86" s="349"/>
      <c r="P86" s="349"/>
      <c r="Q86" s="349"/>
      <c r="R86" s="349"/>
      <c r="S86" s="349"/>
      <c r="T86" s="349"/>
      <c r="U86" s="349"/>
      <c r="V86" s="349"/>
      <c r="W86" s="349"/>
      <c r="X86" s="349"/>
      <c r="Y86" s="349"/>
    </row>
    <row r="87">
      <c r="A87" s="366"/>
      <c r="G87" s="349"/>
      <c r="L87" s="349"/>
      <c r="M87" s="349"/>
      <c r="N87" s="349"/>
      <c r="O87" s="349"/>
      <c r="P87" s="349"/>
      <c r="Q87" s="349"/>
      <c r="R87" s="349"/>
      <c r="S87" s="349"/>
      <c r="T87" s="349"/>
      <c r="U87" s="349"/>
      <c r="V87" s="349"/>
      <c r="W87" s="349"/>
      <c r="X87" s="349"/>
      <c r="Y87" s="349"/>
    </row>
    <row r="88">
      <c r="A88" s="366"/>
      <c r="G88" s="349"/>
      <c r="L88" s="349"/>
      <c r="M88" s="349"/>
      <c r="N88" s="349"/>
      <c r="O88" s="349"/>
      <c r="P88" s="349"/>
      <c r="Q88" s="349"/>
      <c r="R88" s="349"/>
      <c r="S88" s="349"/>
      <c r="T88" s="349"/>
      <c r="U88" s="349"/>
      <c r="V88" s="349"/>
      <c r="W88" s="349"/>
      <c r="X88" s="349"/>
      <c r="Y88" s="349"/>
    </row>
    <row r="89">
      <c r="A89" s="366"/>
      <c r="G89" s="349"/>
      <c r="L89" s="349"/>
      <c r="M89" s="349"/>
      <c r="N89" s="349"/>
      <c r="O89" s="349"/>
      <c r="P89" s="349"/>
      <c r="Q89" s="349"/>
      <c r="R89" s="349"/>
      <c r="S89" s="349"/>
      <c r="T89" s="349"/>
      <c r="U89" s="349"/>
      <c r="V89" s="349"/>
      <c r="W89" s="349"/>
      <c r="X89" s="349"/>
      <c r="Y89" s="349"/>
    </row>
    <row r="90">
      <c r="A90" s="366"/>
      <c r="G90" s="349"/>
      <c r="L90" s="349"/>
      <c r="M90" s="349"/>
      <c r="N90" s="349"/>
      <c r="O90" s="349"/>
      <c r="P90" s="349"/>
      <c r="Q90" s="349"/>
      <c r="R90" s="349"/>
      <c r="S90" s="349"/>
      <c r="T90" s="349"/>
      <c r="U90" s="349"/>
      <c r="V90" s="349"/>
      <c r="W90" s="349"/>
      <c r="X90" s="349"/>
      <c r="Y90" s="349"/>
    </row>
    <row r="91">
      <c r="A91" s="366"/>
      <c r="G91" s="349"/>
      <c r="L91" s="349"/>
      <c r="M91" s="349"/>
      <c r="N91" s="349"/>
      <c r="O91" s="349"/>
      <c r="P91" s="349"/>
      <c r="Q91" s="349"/>
      <c r="R91" s="349"/>
      <c r="S91" s="349"/>
      <c r="T91" s="349"/>
      <c r="U91" s="349"/>
      <c r="V91" s="349"/>
      <c r="W91" s="349"/>
      <c r="X91" s="349"/>
      <c r="Y91" s="349"/>
    </row>
    <row r="92">
      <c r="A92" s="366"/>
      <c r="C92" s="349"/>
      <c r="D92" s="349"/>
      <c r="E92" s="349"/>
      <c r="F92" s="349"/>
      <c r="G92" s="349"/>
      <c r="H92" s="349"/>
      <c r="I92" s="349"/>
      <c r="J92" s="349"/>
      <c r="K92" s="349"/>
      <c r="L92" s="349"/>
      <c r="M92" s="349"/>
      <c r="N92" s="349"/>
      <c r="O92" s="349"/>
      <c r="P92" s="349"/>
      <c r="Q92" s="349"/>
      <c r="R92" s="349"/>
      <c r="S92" s="349"/>
      <c r="T92" s="349"/>
      <c r="U92" s="349"/>
      <c r="V92" s="349"/>
      <c r="W92" s="349"/>
      <c r="X92" s="349"/>
      <c r="Y92" s="349"/>
    </row>
    <row r="93">
      <c r="A93" s="365" t="s">
        <v>4413</v>
      </c>
      <c r="C93" s="364"/>
      <c r="G93" s="349"/>
      <c r="H93" s="364"/>
      <c r="L93" s="349"/>
      <c r="M93" s="349"/>
      <c r="N93" s="349"/>
      <c r="O93" s="349"/>
      <c r="P93" s="349"/>
      <c r="Q93" s="349"/>
      <c r="R93" s="349"/>
      <c r="S93" s="349"/>
      <c r="T93" s="349"/>
      <c r="U93" s="349"/>
      <c r="V93" s="349"/>
      <c r="W93" s="349"/>
      <c r="X93" s="349"/>
      <c r="Y93" s="349"/>
    </row>
    <row r="94">
      <c r="A94" s="365"/>
      <c r="G94" s="349"/>
      <c r="L94" s="349"/>
      <c r="M94" s="349"/>
      <c r="N94" s="349"/>
      <c r="O94" s="349"/>
      <c r="P94" s="349"/>
      <c r="Q94" s="349"/>
      <c r="R94" s="349"/>
      <c r="S94" s="349"/>
      <c r="T94" s="349"/>
      <c r="U94" s="349"/>
      <c r="V94" s="349"/>
      <c r="W94" s="349"/>
      <c r="X94" s="349"/>
      <c r="Y94" s="349"/>
    </row>
    <row r="95">
      <c r="A95" s="366"/>
      <c r="G95" s="349"/>
      <c r="L95" s="349"/>
      <c r="M95" s="349"/>
      <c r="N95" s="349"/>
      <c r="O95" s="349"/>
      <c r="P95" s="349"/>
      <c r="Q95" s="349"/>
      <c r="R95" s="349"/>
      <c r="S95" s="349"/>
      <c r="T95" s="349"/>
      <c r="U95" s="349"/>
      <c r="V95" s="349"/>
      <c r="W95" s="349"/>
      <c r="X95" s="349"/>
      <c r="Y95" s="349"/>
    </row>
    <row r="96">
      <c r="A96" s="366"/>
      <c r="G96" s="349"/>
      <c r="L96" s="349"/>
      <c r="M96" s="349"/>
      <c r="N96" s="349"/>
      <c r="O96" s="349"/>
      <c r="P96" s="349"/>
      <c r="Q96" s="349"/>
      <c r="R96" s="349"/>
      <c r="S96" s="349"/>
      <c r="T96" s="349"/>
      <c r="U96" s="349"/>
      <c r="V96" s="349"/>
      <c r="W96" s="349"/>
      <c r="X96" s="349"/>
      <c r="Y96" s="349"/>
    </row>
    <row r="97">
      <c r="A97" s="366"/>
      <c r="G97" s="349"/>
      <c r="L97" s="349"/>
      <c r="M97" s="349"/>
      <c r="N97" s="349"/>
      <c r="O97" s="349"/>
      <c r="P97" s="349"/>
      <c r="Q97" s="349"/>
      <c r="R97" s="349"/>
      <c r="S97" s="349"/>
      <c r="T97" s="349"/>
      <c r="U97" s="349"/>
      <c r="V97" s="349"/>
      <c r="W97" s="349"/>
      <c r="X97" s="349"/>
      <c r="Y97" s="349"/>
    </row>
    <row r="98">
      <c r="A98" s="366"/>
      <c r="G98" s="349"/>
      <c r="L98" s="349"/>
      <c r="M98" s="349"/>
      <c r="N98" s="349"/>
      <c r="O98" s="349"/>
      <c r="P98" s="349"/>
      <c r="Q98" s="349"/>
      <c r="R98" s="349"/>
      <c r="S98" s="349"/>
      <c r="T98" s="349"/>
      <c r="U98" s="349"/>
      <c r="V98" s="349"/>
      <c r="W98" s="349"/>
      <c r="X98" s="349"/>
      <c r="Y98" s="349"/>
    </row>
    <row r="99">
      <c r="A99" s="366"/>
      <c r="G99" s="349"/>
      <c r="L99" s="349"/>
      <c r="M99" s="349"/>
      <c r="N99" s="349"/>
      <c r="O99" s="349"/>
      <c r="P99" s="349"/>
      <c r="Q99" s="349"/>
      <c r="R99" s="349"/>
      <c r="S99" s="349"/>
      <c r="T99" s="349"/>
      <c r="U99" s="349"/>
      <c r="V99" s="349"/>
      <c r="W99" s="349"/>
      <c r="X99" s="349"/>
      <c r="Y99" s="349"/>
    </row>
    <row r="100">
      <c r="A100" s="366"/>
      <c r="G100" s="349"/>
      <c r="L100" s="349"/>
      <c r="M100" s="349"/>
      <c r="N100" s="349"/>
      <c r="O100" s="349"/>
      <c r="P100" s="349"/>
      <c r="Q100" s="349"/>
      <c r="R100" s="349"/>
      <c r="S100" s="349"/>
      <c r="T100" s="349"/>
      <c r="U100" s="349"/>
      <c r="V100" s="349"/>
      <c r="W100" s="349"/>
      <c r="X100" s="349"/>
      <c r="Y100" s="349"/>
    </row>
    <row r="101">
      <c r="A101" s="366"/>
      <c r="G101" s="349"/>
      <c r="L101" s="349"/>
      <c r="M101" s="349"/>
      <c r="N101" s="349"/>
      <c r="O101" s="349"/>
      <c r="P101" s="349"/>
      <c r="Q101" s="349"/>
      <c r="R101" s="349"/>
      <c r="S101" s="349"/>
      <c r="T101" s="349"/>
      <c r="U101" s="349"/>
      <c r="V101" s="349"/>
      <c r="W101" s="349"/>
      <c r="X101" s="349"/>
      <c r="Y101" s="349"/>
    </row>
    <row r="102">
      <c r="A102" s="366"/>
      <c r="G102" s="349"/>
      <c r="L102" s="349"/>
      <c r="M102" s="349"/>
      <c r="N102" s="349"/>
      <c r="O102" s="349"/>
      <c r="P102" s="349"/>
      <c r="Q102" s="349"/>
      <c r="R102" s="349"/>
      <c r="S102" s="349"/>
      <c r="T102" s="349"/>
      <c r="U102" s="349"/>
      <c r="V102" s="349"/>
      <c r="W102" s="349"/>
      <c r="X102" s="349"/>
      <c r="Y102" s="349"/>
    </row>
    <row r="103">
      <c r="A103" s="366"/>
      <c r="G103" s="349"/>
      <c r="L103" s="349"/>
      <c r="M103" s="349"/>
      <c r="N103" s="349"/>
      <c r="O103" s="349"/>
      <c r="P103" s="349"/>
      <c r="Q103" s="349"/>
      <c r="R103" s="349"/>
      <c r="S103" s="349"/>
      <c r="T103" s="349"/>
      <c r="U103" s="349"/>
      <c r="V103" s="349"/>
      <c r="W103" s="349"/>
      <c r="X103" s="349"/>
      <c r="Y103" s="349"/>
    </row>
    <row r="104">
      <c r="A104" s="366"/>
      <c r="G104" s="349"/>
      <c r="L104" s="349"/>
      <c r="M104" s="349"/>
      <c r="N104" s="349"/>
      <c r="O104" s="349"/>
      <c r="P104" s="349"/>
      <c r="Q104" s="349"/>
      <c r="R104" s="349"/>
      <c r="S104" s="349"/>
      <c r="T104" s="349"/>
      <c r="U104" s="349"/>
      <c r="V104" s="349"/>
      <c r="W104" s="349"/>
      <c r="X104" s="349"/>
      <c r="Y104" s="349"/>
    </row>
    <row r="105">
      <c r="A105" s="366"/>
      <c r="G105" s="349"/>
      <c r="L105" s="349"/>
      <c r="M105" s="349"/>
      <c r="N105" s="349"/>
      <c r="O105" s="349"/>
      <c r="P105" s="349"/>
      <c r="Q105" s="349"/>
      <c r="R105" s="349"/>
      <c r="S105" s="349"/>
      <c r="T105" s="349"/>
      <c r="U105" s="349"/>
      <c r="V105" s="349"/>
      <c r="W105" s="349"/>
      <c r="X105" s="349"/>
      <c r="Y105" s="349"/>
    </row>
    <row r="106">
      <c r="A106" s="366"/>
      <c r="G106" s="349"/>
      <c r="L106" s="349"/>
      <c r="M106" s="349"/>
      <c r="N106" s="349"/>
      <c r="O106" s="349"/>
      <c r="P106" s="349"/>
      <c r="Q106" s="349"/>
      <c r="R106" s="349"/>
      <c r="S106" s="349"/>
      <c r="T106" s="349"/>
      <c r="U106" s="349"/>
      <c r="V106" s="349"/>
      <c r="W106" s="349"/>
      <c r="X106" s="349"/>
      <c r="Y106" s="349"/>
    </row>
    <row r="107">
      <c r="A107" s="366"/>
      <c r="G107" s="349"/>
      <c r="L107" s="349"/>
      <c r="M107" s="349"/>
      <c r="N107" s="349"/>
      <c r="O107" s="349"/>
      <c r="P107" s="349"/>
      <c r="Q107" s="349"/>
      <c r="R107" s="349"/>
      <c r="S107" s="349"/>
      <c r="T107" s="349"/>
      <c r="U107" s="349"/>
      <c r="V107" s="349"/>
      <c r="W107" s="349"/>
      <c r="X107" s="349"/>
      <c r="Y107" s="349"/>
    </row>
    <row r="108">
      <c r="A108" s="366"/>
      <c r="G108" s="349"/>
      <c r="L108" s="349"/>
      <c r="M108" s="349"/>
      <c r="N108" s="349"/>
      <c r="O108" s="349"/>
      <c r="P108" s="349"/>
      <c r="Q108" s="349"/>
      <c r="R108" s="349"/>
      <c r="S108" s="349"/>
      <c r="T108" s="349"/>
      <c r="U108" s="349"/>
      <c r="V108" s="349"/>
      <c r="W108" s="349"/>
      <c r="X108" s="349"/>
      <c r="Y108" s="349"/>
    </row>
    <row r="109">
      <c r="A109" s="366"/>
      <c r="G109" s="349"/>
      <c r="L109" s="349"/>
      <c r="M109" s="349"/>
      <c r="N109" s="349"/>
      <c r="O109" s="349"/>
      <c r="P109" s="349"/>
      <c r="Q109" s="349"/>
      <c r="R109" s="349"/>
      <c r="S109" s="349"/>
      <c r="T109" s="349"/>
      <c r="U109" s="349"/>
      <c r="V109" s="349"/>
      <c r="W109" s="349"/>
      <c r="X109" s="349"/>
      <c r="Y109" s="349"/>
    </row>
    <row r="110">
      <c r="A110" s="366"/>
      <c r="G110" s="349"/>
      <c r="L110" s="349"/>
      <c r="M110" s="349"/>
      <c r="N110" s="349"/>
      <c r="O110" s="349"/>
      <c r="P110" s="349"/>
      <c r="Q110" s="349"/>
      <c r="R110" s="349"/>
      <c r="S110" s="349"/>
      <c r="T110" s="349"/>
      <c r="U110" s="349"/>
      <c r="V110" s="349"/>
      <c r="W110" s="349"/>
      <c r="X110" s="349"/>
      <c r="Y110" s="349"/>
    </row>
    <row r="111">
      <c r="A111" s="366"/>
      <c r="C111" s="349"/>
      <c r="D111" s="349"/>
      <c r="E111" s="349"/>
      <c r="F111" s="349"/>
      <c r="G111" s="349"/>
      <c r="H111" s="349"/>
      <c r="I111" s="349"/>
      <c r="J111" s="349"/>
      <c r="K111" s="349"/>
      <c r="L111" s="349"/>
      <c r="M111" s="349"/>
      <c r="N111" s="349"/>
      <c r="O111" s="349"/>
      <c r="P111" s="349"/>
      <c r="Q111" s="349"/>
      <c r="R111" s="349"/>
      <c r="S111" s="349"/>
      <c r="T111" s="349"/>
      <c r="U111" s="349"/>
      <c r="V111" s="349"/>
      <c r="W111" s="349"/>
      <c r="X111" s="349"/>
      <c r="Y111" s="349"/>
    </row>
    <row r="112">
      <c r="A112" s="365" t="s">
        <v>4808</v>
      </c>
      <c r="B112" s="352"/>
      <c r="C112" s="364"/>
      <c r="G112" s="371"/>
      <c r="H112" s="372"/>
      <c r="L112" s="363"/>
      <c r="M112" s="363"/>
      <c r="N112" s="363"/>
      <c r="O112" s="363"/>
      <c r="P112" s="363"/>
      <c r="Q112" s="363"/>
      <c r="R112" s="363"/>
      <c r="S112" s="363"/>
      <c r="T112" s="363"/>
      <c r="U112" s="363"/>
      <c r="V112" s="363"/>
      <c r="W112" s="363"/>
      <c r="X112" s="363"/>
      <c r="Y112" s="363"/>
    </row>
    <row r="113">
      <c r="A113" s="365"/>
      <c r="B113" s="352"/>
      <c r="G113" s="373"/>
      <c r="L113" s="349"/>
      <c r="M113" s="349"/>
      <c r="N113" s="349"/>
      <c r="O113" s="349"/>
      <c r="P113" s="349"/>
      <c r="Q113" s="349"/>
      <c r="R113" s="349"/>
      <c r="S113" s="349"/>
      <c r="T113" s="349"/>
      <c r="U113" s="349"/>
      <c r="V113" s="349"/>
      <c r="W113" s="349"/>
      <c r="X113" s="349"/>
      <c r="Y113" s="349"/>
    </row>
    <row r="114">
      <c r="A114" s="365"/>
      <c r="B114" s="352"/>
      <c r="G114" s="373"/>
      <c r="L114" s="349"/>
      <c r="M114" s="349"/>
      <c r="N114" s="349"/>
      <c r="O114" s="349"/>
      <c r="P114" s="349"/>
      <c r="Q114" s="349"/>
      <c r="R114" s="349"/>
      <c r="S114" s="349"/>
      <c r="T114" s="349"/>
      <c r="U114" s="349"/>
      <c r="V114" s="349"/>
      <c r="W114" s="349"/>
      <c r="X114" s="349"/>
      <c r="Y114" s="349"/>
    </row>
    <row r="115">
      <c r="A115" s="366"/>
      <c r="B115" s="352"/>
      <c r="G115" s="373"/>
      <c r="L115" s="349"/>
      <c r="M115" s="349"/>
      <c r="N115" s="349"/>
      <c r="O115" s="349"/>
      <c r="P115" s="349"/>
      <c r="Q115" s="349"/>
      <c r="R115" s="349"/>
      <c r="S115" s="349"/>
      <c r="T115" s="349"/>
      <c r="U115" s="349"/>
      <c r="V115" s="349"/>
      <c r="W115" s="349"/>
      <c r="X115" s="349"/>
      <c r="Y115" s="349"/>
    </row>
    <row r="116">
      <c r="A116" s="366"/>
      <c r="B116" s="352"/>
      <c r="G116" s="373"/>
      <c r="L116" s="349"/>
      <c r="M116" s="349"/>
      <c r="N116" s="349"/>
      <c r="O116" s="349"/>
      <c r="P116" s="349"/>
      <c r="Q116" s="349"/>
      <c r="R116" s="349"/>
      <c r="S116" s="349"/>
      <c r="T116" s="349"/>
      <c r="U116" s="349"/>
      <c r="V116" s="349"/>
      <c r="W116" s="349"/>
      <c r="X116" s="349"/>
      <c r="Y116" s="349"/>
    </row>
    <row r="117">
      <c r="A117" s="366"/>
      <c r="B117" s="352"/>
      <c r="G117" s="373"/>
      <c r="L117" s="349"/>
      <c r="M117" s="349"/>
      <c r="N117" s="349"/>
      <c r="O117" s="349"/>
      <c r="P117" s="349"/>
      <c r="Q117" s="349"/>
      <c r="R117" s="349"/>
      <c r="S117" s="349"/>
      <c r="T117" s="349"/>
      <c r="U117" s="349"/>
      <c r="V117" s="349"/>
      <c r="W117" s="349"/>
      <c r="X117" s="349"/>
      <c r="Y117" s="349"/>
    </row>
    <row r="118">
      <c r="A118" s="366"/>
      <c r="B118" s="352"/>
      <c r="G118" s="373"/>
      <c r="L118" s="349"/>
      <c r="M118" s="349"/>
      <c r="N118" s="349"/>
      <c r="O118" s="349"/>
      <c r="P118" s="349"/>
      <c r="Q118" s="349"/>
      <c r="R118" s="349"/>
      <c r="S118" s="349"/>
      <c r="T118" s="349"/>
      <c r="U118" s="349"/>
      <c r="V118" s="349"/>
      <c r="W118" s="349"/>
      <c r="X118" s="349"/>
      <c r="Y118" s="349"/>
    </row>
    <row r="119">
      <c r="A119" s="366"/>
      <c r="B119" s="352"/>
      <c r="G119" s="373"/>
      <c r="L119" s="349"/>
      <c r="M119" s="349"/>
      <c r="N119" s="349"/>
      <c r="O119" s="349"/>
      <c r="P119" s="349"/>
      <c r="Q119" s="349"/>
      <c r="R119" s="349"/>
      <c r="S119" s="349"/>
      <c r="T119" s="349"/>
      <c r="U119" s="349"/>
      <c r="V119" s="349"/>
      <c r="W119" s="349"/>
      <c r="X119" s="349"/>
      <c r="Y119" s="349"/>
    </row>
    <row r="120">
      <c r="A120" s="366"/>
      <c r="B120" s="352"/>
      <c r="G120" s="373"/>
      <c r="L120" s="349"/>
      <c r="M120" s="349"/>
      <c r="N120" s="349"/>
      <c r="O120" s="349"/>
      <c r="P120" s="349"/>
      <c r="Q120" s="349"/>
      <c r="R120" s="349"/>
      <c r="S120" s="349"/>
      <c r="T120" s="349"/>
      <c r="U120" s="349"/>
      <c r="V120" s="349"/>
      <c r="W120" s="349"/>
      <c r="X120" s="349"/>
      <c r="Y120" s="349"/>
    </row>
    <row r="121">
      <c r="A121" s="366"/>
      <c r="B121" s="352"/>
      <c r="G121" s="373"/>
      <c r="L121" s="349"/>
      <c r="M121" s="349"/>
      <c r="N121" s="349"/>
      <c r="O121" s="349"/>
      <c r="P121" s="349"/>
      <c r="Q121" s="349"/>
      <c r="R121" s="349"/>
      <c r="S121" s="349"/>
      <c r="T121" s="349"/>
      <c r="U121" s="349"/>
      <c r="V121" s="349"/>
      <c r="W121" s="349"/>
      <c r="X121" s="349"/>
      <c r="Y121" s="349"/>
    </row>
    <row r="122">
      <c r="A122" s="366"/>
      <c r="B122" s="352"/>
      <c r="G122" s="373"/>
      <c r="L122" s="349"/>
      <c r="M122" s="349"/>
      <c r="N122" s="349"/>
      <c r="O122" s="349"/>
      <c r="P122" s="349"/>
      <c r="Q122" s="349"/>
      <c r="R122" s="349"/>
      <c r="S122" s="349"/>
      <c r="T122" s="349"/>
      <c r="U122" s="349"/>
      <c r="V122" s="349"/>
      <c r="W122" s="349"/>
      <c r="X122" s="349"/>
      <c r="Y122" s="349"/>
    </row>
    <row r="123">
      <c r="A123" s="366"/>
      <c r="B123" s="352"/>
      <c r="G123" s="373"/>
      <c r="L123" s="349"/>
      <c r="M123" s="349"/>
      <c r="N123" s="349"/>
      <c r="O123" s="349"/>
      <c r="P123" s="349"/>
      <c r="Q123" s="349"/>
      <c r="R123" s="349"/>
      <c r="S123" s="349"/>
      <c r="T123" s="349"/>
      <c r="U123" s="349"/>
      <c r="V123" s="349"/>
      <c r="W123" s="349"/>
      <c r="X123" s="349"/>
      <c r="Y123" s="349"/>
    </row>
    <row r="124">
      <c r="A124" s="366"/>
      <c r="B124" s="352"/>
      <c r="G124" s="373"/>
      <c r="L124" s="349"/>
      <c r="M124" s="349"/>
      <c r="N124" s="349"/>
      <c r="O124" s="349"/>
      <c r="P124" s="349"/>
      <c r="Q124" s="349"/>
      <c r="R124" s="349"/>
      <c r="S124" s="349"/>
      <c r="T124" s="349"/>
      <c r="U124" s="349"/>
      <c r="V124" s="349"/>
      <c r="W124" s="349"/>
      <c r="X124" s="349"/>
      <c r="Y124" s="349"/>
    </row>
    <row r="125">
      <c r="A125" s="366"/>
      <c r="B125" s="352"/>
      <c r="G125" s="373"/>
      <c r="L125" s="349"/>
      <c r="M125" s="349"/>
      <c r="N125" s="349"/>
      <c r="O125" s="349"/>
      <c r="P125" s="349"/>
      <c r="Q125" s="349"/>
      <c r="R125" s="349"/>
      <c r="S125" s="349"/>
      <c r="T125" s="349"/>
      <c r="U125" s="349"/>
      <c r="V125" s="349"/>
      <c r="W125" s="349"/>
      <c r="X125" s="349"/>
      <c r="Y125" s="349"/>
    </row>
    <row r="126">
      <c r="A126" s="366"/>
      <c r="B126" s="352"/>
      <c r="G126" s="373"/>
      <c r="L126" s="349"/>
      <c r="M126" s="349"/>
      <c r="N126" s="349"/>
      <c r="O126" s="349"/>
      <c r="P126" s="349"/>
      <c r="Q126" s="349"/>
      <c r="R126" s="349"/>
      <c r="S126" s="349"/>
      <c r="T126" s="349"/>
      <c r="U126" s="349"/>
      <c r="V126" s="349"/>
      <c r="W126" s="349"/>
      <c r="X126" s="349"/>
      <c r="Y126" s="349"/>
    </row>
    <row r="127">
      <c r="A127" s="366"/>
      <c r="C127" s="349"/>
      <c r="D127" s="349"/>
      <c r="E127" s="349"/>
      <c r="F127" s="349"/>
      <c r="G127" s="349"/>
      <c r="H127" s="349"/>
      <c r="I127" s="349"/>
      <c r="J127" s="349"/>
      <c r="K127" s="349"/>
      <c r="L127" s="349"/>
      <c r="M127" s="349"/>
      <c r="N127" s="349"/>
      <c r="O127" s="349"/>
      <c r="P127" s="349"/>
      <c r="Q127" s="349"/>
      <c r="R127" s="349"/>
      <c r="S127" s="349"/>
      <c r="T127" s="349"/>
      <c r="U127" s="349"/>
      <c r="V127" s="349"/>
      <c r="W127" s="349"/>
      <c r="X127" s="349"/>
      <c r="Y127" s="349"/>
    </row>
    <row r="128">
      <c r="A128" s="374" t="s">
        <v>4809</v>
      </c>
      <c r="C128" s="375"/>
      <c r="G128" s="349"/>
      <c r="H128" s="375"/>
      <c r="L128" s="349"/>
      <c r="M128" s="349"/>
      <c r="N128" s="349"/>
      <c r="O128" s="349"/>
      <c r="P128" s="349"/>
      <c r="Q128" s="349"/>
      <c r="R128" s="349"/>
      <c r="S128" s="349"/>
      <c r="T128" s="349"/>
      <c r="U128" s="349"/>
      <c r="V128" s="349"/>
      <c r="W128" s="349"/>
      <c r="X128" s="349"/>
      <c r="Y128" s="349"/>
    </row>
    <row r="129">
      <c r="A129" s="366"/>
      <c r="G129" s="349"/>
      <c r="L129" s="349"/>
      <c r="M129" s="349"/>
      <c r="N129" s="349"/>
      <c r="O129" s="349"/>
      <c r="P129" s="349"/>
      <c r="Q129" s="349"/>
      <c r="R129" s="349"/>
      <c r="S129" s="349"/>
      <c r="T129" s="349"/>
      <c r="U129" s="349"/>
      <c r="V129" s="349"/>
      <c r="W129" s="349"/>
      <c r="X129" s="349"/>
      <c r="Y129" s="349"/>
    </row>
    <row r="130">
      <c r="A130" s="366"/>
      <c r="G130" s="349"/>
      <c r="L130" s="349"/>
      <c r="M130" s="349"/>
      <c r="N130" s="349"/>
      <c r="O130" s="349"/>
      <c r="P130" s="349"/>
      <c r="Q130" s="349"/>
      <c r="R130" s="349"/>
      <c r="S130" s="349"/>
      <c r="T130" s="349"/>
      <c r="U130" s="349"/>
      <c r="V130" s="349"/>
      <c r="W130" s="349"/>
      <c r="X130" s="349"/>
      <c r="Y130" s="349"/>
    </row>
    <row r="131">
      <c r="A131" s="366"/>
      <c r="G131" s="349"/>
      <c r="L131" s="349"/>
      <c r="M131" s="349"/>
      <c r="N131" s="349"/>
      <c r="O131" s="349"/>
      <c r="P131" s="349"/>
      <c r="Q131" s="349"/>
      <c r="R131" s="349"/>
      <c r="S131" s="349"/>
      <c r="T131" s="349"/>
      <c r="U131" s="349"/>
      <c r="V131" s="349"/>
      <c r="W131" s="349"/>
      <c r="X131" s="349"/>
      <c r="Y131" s="349"/>
    </row>
    <row r="132">
      <c r="A132" s="366"/>
      <c r="G132" s="349"/>
      <c r="L132" s="349"/>
      <c r="M132" s="349"/>
      <c r="N132" s="349"/>
      <c r="O132" s="349"/>
      <c r="P132" s="349"/>
      <c r="Q132" s="349"/>
      <c r="R132" s="349"/>
      <c r="S132" s="349"/>
      <c r="T132" s="349"/>
      <c r="U132" s="349"/>
      <c r="V132" s="349"/>
      <c r="W132" s="349"/>
      <c r="X132" s="349"/>
      <c r="Y132" s="349"/>
    </row>
    <row r="133">
      <c r="A133" s="366"/>
      <c r="G133" s="349"/>
      <c r="L133" s="349"/>
      <c r="M133" s="349"/>
      <c r="N133" s="349"/>
      <c r="O133" s="349"/>
      <c r="P133" s="349"/>
      <c r="Q133" s="349"/>
      <c r="R133" s="349"/>
      <c r="S133" s="349"/>
      <c r="T133" s="349"/>
      <c r="U133" s="349"/>
      <c r="V133" s="349"/>
      <c r="W133" s="349"/>
      <c r="X133" s="349"/>
      <c r="Y133" s="349"/>
    </row>
    <row r="134">
      <c r="A134" s="366"/>
      <c r="G134" s="349"/>
      <c r="L134" s="349"/>
      <c r="M134" s="349"/>
      <c r="N134" s="349"/>
      <c r="O134" s="349"/>
      <c r="P134" s="349"/>
      <c r="Q134" s="349"/>
      <c r="R134" s="349"/>
      <c r="S134" s="349"/>
      <c r="T134" s="349"/>
      <c r="U134" s="349"/>
      <c r="V134" s="349"/>
      <c r="W134" s="349"/>
      <c r="X134" s="349"/>
      <c r="Y134" s="349"/>
    </row>
    <row r="135">
      <c r="A135" s="366"/>
      <c r="G135" s="349"/>
      <c r="L135" s="349"/>
      <c r="M135" s="349"/>
      <c r="N135" s="349"/>
      <c r="O135" s="349"/>
      <c r="P135" s="349"/>
      <c r="Q135" s="349"/>
      <c r="R135" s="349"/>
      <c r="S135" s="349"/>
      <c r="T135" s="349"/>
      <c r="U135" s="349"/>
      <c r="V135" s="349"/>
      <c r="W135" s="349"/>
      <c r="X135" s="349"/>
      <c r="Y135" s="349"/>
    </row>
    <row r="136">
      <c r="A136" s="366"/>
      <c r="G136" s="349"/>
      <c r="L136" s="349"/>
      <c r="M136" s="349"/>
      <c r="N136" s="349"/>
      <c r="O136" s="349"/>
      <c r="P136" s="349"/>
      <c r="Q136" s="349"/>
      <c r="R136" s="349"/>
      <c r="S136" s="349"/>
      <c r="T136" s="349"/>
      <c r="U136" s="349"/>
      <c r="V136" s="349"/>
      <c r="W136" s="349"/>
      <c r="X136" s="349"/>
      <c r="Y136" s="349"/>
    </row>
    <row r="137">
      <c r="A137" s="366"/>
      <c r="G137" s="349"/>
      <c r="L137" s="349"/>
      <c r="M137" s="349"/>
      <c r="N137" s="349"/>
      <c r="O137" s="349"/>
      <c r="P137" s="349"/>
      <c r="Q137" s="349"/>
      <c r="R137" s="349"/>
      <c r="S137" s="349"/>
      <c r="T137" s="349"/>
      <c r="U137" s="349"/>
      <c r="V137" s="349"/>
      <c r="W137" s="349"/>
      <c r="X137" s="349"/>
      <c r="Y137" s="349"/>
    </row>
    <row r="138">
      <c r="A138" s="366"/>
      <c r="G138" s="349"/>
      <c r="L138" s="349"/>
      <c r="M138" s="349"/>
      <c r="N138" s="349"/>
      <c r="O138" s="349"/>
      <c r="P138" s="349"/>
      <c r="Q138" s="349"/>
      <c r="R138" s="349"/>
      <c r="S138" s="349"/>
      <c r="T138" s="349"/>
      <c r="U138" s="349"/>
      <c r="V138" s="349"/>
      <c r="W138" s="349"/>
      <c r="X138" s="349"/>
      <c r="Y138" s="349"/>
    </row>
    <row r="139">
      <c r="A139" s="366"/>
      <c r="G139" s="349"/>
      <c r="L139" s="349"/>
      <c r="M139" s="349"/>
      <c r="N139" s="349"/>
      <c r="O139" s="349"/>
      <c r="P139" s="349"/>
      <c r="Q139" s="349"/>
      <c r="R139" s="349"/>
      <c r="S139" s="349"/>
      <c r="T139" s="349"/>
      <c r="U139" s="349"/>
      <c r="V139" s="349"/>
      <c r="W139" s="349"/>
      <c r="X139" s="349"/>
      <c r="Y139" s="349"/>
    </row>
    <row r="140">
      <c r="A140" s="366"/>
      <c r="G140" s="349"/>
      <c r="L140" s="349"/>
      <c r="M140" s="349"/>
      <c r="N140" s="349"/>
      <c r="O140" s="349"/>
      <c r="P140" s="349"/>
      <c r="Q140" s="349"/>
      <c r="R140" s="349"/>
      <c r="S140" s="349"/>
      <c r="T140" s="349"/>
      <c r="U140" s="349"/>
      <c r="V140" s="349"/>
      <c r="W140" s="349"/>
      <c r="X140" s="349"/>
      <c r="Y140" s="349"/>
    </row>
    <row r="141">
      <c r="A141" s="366"/>
      <c r="G141" s="349"/>
      <c r="L141" s="349"/>
      <c r="M141" s="349"/>
      <c r="N141" s="349"/>
      <c r="O141" s="349"/>
      <c r="P141" s="349"/>
      <c r="Q141" s="349"/>
      <c r="R141" s="349"/>
      <c r="S141" s="349"/>
      <c r="T141" s="349"/>
      <c r="U141" s="349"/>
      <c r="V141" s="349"/>
      <c r="W141" s="349"/>
      <c r="X141" s="349"/>
      <c r="Y141" s="349"/>
    </row>
    <row r="142">
      <c r="A142" s="366"/>
      <c r="C142" s="349"/>
      <c r="D142" s="349"/>
      <c r="E142" s="349"/>
      <c r="F142" s="349"/>
      <c r="G142" s="349"/>
      <c r="H142" s="349"/>
      <c r="I142" s="349"/>
      <c r="J142" s="349"/>
      <c r="K142" s="349"/>
      <c r="L142" s="349"/>
      <c r="M142" s="349"/>
      <c r="N142" s="349"/>
      <c r="O142" s="349"/>
      <c r="P142" s="349"/>
      <c r="Q142" s="349"/>
      <c r="R142" s="349"/>
      <c r="S142" s="349"/>
      <c r="T142" s="349"/>
      <c r="U142" s="349"/>
      <c r="V142" s="349"/>
      <c r="W142" s="349"/>
      <c r="X142" s="349"/>
      <c r="Y142" s="349"/>
    </row>
    <row r="143">
      <c r="A143" s="366"/>
      <c r="C143" s="349"/>
      <c r="D143" s="349"/>
      <c r="E143" s="349"/>
      <c r="F143" s="349"/>
      <c r="G143" s="349"/>
      <c r="H143" s="349"/>
      <c r="I143" s="349"/>
      <c r="J143" s="349"/>
      <c r="K143" s="349"/>
      <c r="L143" s="349"/>
      <c r="M143" s="349"/>
      <c r="N143" s="349"/>
      <c r="O143" s="349"/>
      <c r="P143" s="349"/>
      <c r="Q143" s="349"/>
      <c r="R143" s="349"/>
      <c r="S143" s="349"/>
      <c r="T143" s="349"/>
      <c r="U143" s="349"/>
      <c r="V143" s="349"/>
      <c r="W143" s="349"/>
      <c r="X143" s="349"/>
      <c r="Y143" s="349"/>
    </row>
    <row r="144">
      <c r="A144" s="366"/>
      <c r="C144" s="349"/>
      <c r="D144" s="349"/>
      <c r="E144" s="349"/>
      <c r="F144" s="349"/>
      <c r="G144" s="349"/>
      <c r="H144" s="349"/>
      <c r="I144" s="349"/>
      <c r="J144" s="349"/>
      <c r="K144" s="349"/>
      <c r="L144" s="349"/>
      <c r="M144" s="349"/>
      <c r="N144" s="349"/>
      <c r="O144" s="349"/>
      <c r="P144" s="349"/>
      <c r="Q144" s="349"/>
      <c r="R144" s="349"/>
      <c r="S144" s="349"/>
      <c r="T144" s="349"/>
      <c r="U144" s="349"/>
      <c r="V144" s="349"/>
      <c r="W144" s="349"/>
      <c r="X144" s="349"/>
      <c r="Y144" s="349"/>
    </row>
    <row r="145">
      <c r="A145" s="366"/>
      <c r="C145" s="349"/>
      <c r="D145" s="349"/>
      <c r="E145" s="349"/>
      <c r="F145" s="349"/>
      <c r="G145" s="349"/>
      <c r="H145" s="349"/>
      <c r="I145" s="349"/>
      <c r="J145" s="349"/>
      <c r="K145" s="349"/>
      <c r="L145" s="349"/>
      <c r="M145" s="349"/>
      <c r="N145" s="349"/>
      <c r="O145" s="349"/>
      <c r="P145" s="349"/>
      <c r="Q145" s="349"/>
      <c r="R145" s="349"/>
      <c r="S145" s="349"/>
      <c r="T145" s="349"/>
      <c r="U145" s="349"/>
      <c r="V145" s="349"/>
      <c r="W145" s="349"/>
      <c r="X145" s="349"/>
      <c r="Y145" s="349"/>
    </row>
    <row r="146">
      <c r="A146" s="366"/>
      <c r="C146" s="349"/>
      <c r="D146" s="349"/>
      <c r="E146" s="349"/>
      <c r="F146" s="349"/>
      <c r="G146" s="349"/>
      <c r="H146" s="349"/>
      <c r="I146" s="349"/>
      <c r="J146" s="349"/>
      <c r="K146" s="349"/>
      <c r="L146" s="349"/>
      <c r="M146" s="349"/>
      <c r="N146" s="349"/>
      <c r="O146" s="349"/>
      <c r="P146" s="349"/>
      <c r="Q146" s="349"/>
      <c r="R146" s="349"/>
      <c r="S146" s="349"/>
      <c r="T146" s="349"/>
      <c r="U146" s="349"/>
      <c r="V146" s="349"/>
      <c r="W146" s="349"/>
      <c r="X146" s="349"/>
      <c r="Y146" s="349"/>
    </row>
    <row r="147">
      <c r="A147" s="366"/>
      <c r="C147" s="349"/>
      <c r="D147" s="349"/>
      <c r="E147" s="349"/>
      <c r="F147" s="349"/>
      <c r="G147" s="349"/>
      <c r="H147" s="349"/>
      <c r="I147" s="349"/>
      <c r="J147" s="349"/>
      <c r="K147" s="349"/>
      <c r="L147" s="349"/>
      <c r="M147" s="349"/>
      <c r="N147" s="349"/>
      <c r="O147" s="349"/>
      <c r="P147" s="349"/>
      <c r="Q147" s="349"/>
      <c r="R147" s="349"/>
      <c r="S147" s="349"/>
      <c r="T147" s="349"/>
      <c r="U147" s="349"/>
      <c r="V147" s="349"/>
      <c r="W147" s="349"/>
      <c r="X147" s="349"/>
      <c r="Y147" s="349"/>
    </row>
    <row r="148">
      <c r="A148" s="366"/>
      <c r="C148" s="349"/>
      <c r="D148" s="349"/>
      <c r="E148" s="349"/>
      <c r="F148" s="349"/>
      <c r="G148" s="349"/>
      <c r="H148" s="349"/>
      <c r="I148" s="349"/>
      <c r="J148" s="349"/>
      <c r="K148" s="349"/>
      <c r="L148" s="349"/>
      <c r="M148" s="349"/>
      <c r="N148" s="349"/>
      <c r="O148" s="349"/>
      <c r="P148" s="349"/>
      <c r="Q148" s="349"/>
      <c r="R148" s="349"/>
      <c r="S148" s="349"/>
      <c r="T148" s="349"/>
      <c r="U148" s="349"/>
      <c r="V148" s="349"/>
      <c r="W148" s="349"/>
      <c r="X148" s="349"/>
      <c r="Y148" s="349"/>
    </row>
    <row r="149">
      <c r="A149" s="366"/>
      <c r="C149" s="349"/>
      <c r="D149" s="349"/>
      <c r="E149" s="349"/>
      <c r="F149" s="349"/>
      <c r="G149" s="349"/>
      <c r="H149" s="349"/>
      <c r="I149" s="349"/>
      <c r="J149" s="349"/>
      <c r="K149" s="349"/>
      <c r="L149" s="349"/>
      <c r="M149" s="349"/>
      <c r="N149" s="349"/>
      <c r="O149" s="349"/>
      <c r="P149" s="349"/>
      <c r="Q149" s="349"/>
      <c r="R149" s="349"/>
      <c r="S149" s="349"/>
      <c r="T149" s="349"/>
      <c r="U149" s="349"/>
      <c r="V149" s="349"/>
      <c r="W149" s="349"/>
      <c r="X149" s="349"/>
      <c r="Y149" s="349"/>
    </row>
    <row r="150">
      <c r="A150" s="366"/>
      <c r="C150" s="349"/>
      <c r="D150" s="349"/>
      <c r="E150" s="349"/>
      <c r="F150" s="349"/>
      <c r="G150" s="349"/>
      <c r="H150" s="349"/>
      <c r="I150" s="349"/>
      <c r="J150" s="349"/>
      <c r="K150" s="349"/>
      <c r="L150" s="349"/>
      <c r="M150" s="349"/>
      <c r="N150" s="349"/>
      <c r="O150" s="349"/>
      <c r="P150" s="349"/>
      <c r="Q150" s="349"/>
      <c r="R150" s="349"/>
      <c r="S150" s="349"/>
      <c r="T150" s="349"/>
      <c r="U150" s="349"/>
      <c r="V150" s="349"/>
      <c r="W150" s="349"/>
      <c r="X150" s="349"/>
      <c r="Y150" s="349"/>
    </row>
    <row r="151">
      <c r="A151" s="366"/>
      <c r="C151" s="349"/>
      <c r="D151" s="349"/>
      <c r="E151" s="349"/>
      <c r="F151" s="349"/>
      <c r="G151" s="349"/>
      <c r="H151" s="349"/>
      <c r="I151" s="349"/>
      <c r="J151" s="349"/>
      <c r="K151" s="349"/>
      <c r="L151" s="349"/>
      <c r="M151" s="349"/>
      <c r="N151" s="349"/>
      <c r="O151" s="349"/>
      <c r="P151" s="349"/>
      <c r="Q151" s="349"/>
      <c r="R151" s="349"/>
      <c r="S151" s="349"/>
      <c r="T151" s="349"/>
      <c r="U151" s="349"/>
      <c r="V151" s="349"/>
      <c r="W151" s="349"/>
      <c r="X151" s="349"/>
      <c r="Y151" s="349"/>
    </row>
    <row r="152">
      <c r="A152" s="366"/>
      <c r="C152" s="349"/>
      <c r="D152" s="349"/>
      <c r="E152" s="349"/>
      <c r="F152" s="349"/>
      <c r="G152" s="349"/>
      <c r="H152" s="349"/>
      <c r="I152" s="349"/>
      <c r="J152" s="349"/>
      <c r="K152" s="349"/>
      <c r="L152" s="349"/>
      <c r="M152" s="349"/>
      <c r="N152" s="349"/>
      <c r="O152" s="349"/>
      <c r="P152" s="349"/>
      <c r="Q152" s="349"/>
      <c r="R152" s="349"/>
      <c r="S152" s="349"/>
      <c r="T152" s="349"/>
      <c r="U152" s="349"/>
      <c r="V152" s="349"/>
      <c r="W152" s="349"/>
      <c r="X152" s="349"/>
      <c r="Y152" s="349"/>
    </row>
    <row r="153">
      <c r="A153" s="366"/>
      <c r="C153" s="349"/>
      <c r="D153" s="349"/>
      <c r="E153" s="349"/>
      <c r="F153" s="349"/>
      <c r="G153" s="349"/>
      <c r="H153" s="349"/>
      <c r="I153" s="349"/>
      <c r="J153" s="349"/>
      <c r="K153" s="349"/>
      <c r="L153" s="349"/>
      <c r="M153" s="349"/>
      <c r="N153" s="349"/>
      <c r="O153" s="349"/>
      <c r="P153" s="349"/>
      <c r="Q153" s="349"/>
      <c r="R153" s="349"/>
      <c r="S153" s="349"/>
      <c r="T153" s="349"/>
      <c r="U153" s="349"/>
      <c r="V153" s="349"/>
      <c r="W153" s="349"/>
      <c r="X153" s="349"/>
      <c r="Y153" s="349"/>
    </row>
    <row r="154">
      <c r="A154" s="366"/>
      <c r="C154" s="349"/>
      <c r="D154" s="349"/>
      <c r="E154" s="349"/>
      <c r="F154" s="349"/>
      <c r="G154" s="349"/>
      <c r="H154" s="349"/>
      <c r="I154" s="349"/>
      <c r="J154" s="349"/>
      <c r="K154" s="349"/>
      <c r="L154" s="349"/>
      <c r="M154" s="349"/>
      <c r="N154" s="349"/>
      <c r="O154" s="349"/>
      <c r="P154" s="349"/>
      <c r="Q154" s="349"/>
      <c r="R154" s="349"/>
      <c r="S154" s="349"/>
      <c r="T154" s="349"/>
      <c r="U154" s="349"/>
      <c r="V154" s="349"/>
      <c r="W154" s="349"/>
      <c r="X154" s="349"/>
      <c r="Y154" s="349"/>
    </row>
    <row r="155">
      <c r="A155" s="366"/>
      <c r="C155" s="349"/>
      <c r="D155" s="349"/>
      <c r="E155" s="349"/>
      <c r="F155" s="349"/>
      <c r="G155" s="349"/>
      <c r="H155" s="349"/>
      <c r="I155" s="349"/>
      <c r="J155" s="349"/>
      <c r="K155" s="349"/>
      <c r="L155" s="349"/>
      <c r="M155" s="349"/>
      <c r="N155" s="349"/>
      <c r="O155" s="349"/>
      <c r="P155" s="349"/>
      <c r="Q155" s="349"/>
      <c r="R155" s="349"/>
      <c r="S155" s="349"/>
      <c r="T155" s="349"/>
      <c r="U155" s="349"/>
      <c r="V155" s="349"/>
      <c r="W155" s="349"/>
      <c r="X155" s="349"/>
      <c r="Y155" s="349"/>
    </row>
    <row r="156">
      <c r="A156" s="366"/>
      <c r="C156" s="349"/>
      <c r="D156" s="349"/>
      <c r="E156" s="349"/>
      <c r="F156" s="349"/>
      <c r="G156" s="349"/>
      <c r="H156" s="349"/>
      <c r="I156" s="349"/>
      <c r="J156" s="349"/>
      <c r="K156" s="349"/>
      <c r="L156" s="349"/>
      <c r="M156" s="349"/>
      <c r="N156" s="349"/>
      <c r="O156" s="349"/>
      <c r="P156" s="349"/>
      <c r="Q156" s="349"/>
      <c r="R156" s="349"/>
      <c r="S156" s="349"/>
      <c r="T156" s="349"/>
      <c r="U156" s="349"/>
      <c r="V156" s="349"/>
      <c r="W156" s="349"/>
      <c r="X156" s="349"/>
      <c r="Y156" s="349"/>
    </row>
    <row r="157">
      <c r="A157" s="366"/>
      <c r="C157" s="349"/>
      <c r="D157" s="349"/>
      <c r="E157" s="349"/>
      <c r="F157" s="349"/>
      <c r="G157" s="349"/>
      <c r="H157" s="349"/>
      <c r="I157" s="349"/>
      <c r="J157" s="349"/>
      <c r="K157" s="349"/>
      <c r="L157" s="349"/>
      <c r="M157" s="349"/>
      <c r="N157" s="349"/>
      <c r="O157" s="349"/>
      <c r="P157" s="349"/>
      <c r="Q157" s="349"/>
      <c r="R157" s="349"/>
      <c r="S157" s="349"/>
      <c r="T157" s="349"/>
      <c r="U157" s="349"/>
      <c r="V157" s="349"/>
      <c r="W157" s="349"/>
      <c r="X157" s="349"/>
      <c r="Y157" s="349"/>
    </row>
    <row r="158">
      <c r="A158" s="366"/>
      <c r="C158" s="349"/>
      <c r="D158" s="349"/>
      <c r="E158" s="349"/>
      <c r="F158" s="349"/>
      <c r="G158" s="349"/>
      <c r="H158" s="349"/>
      <c r="I158" s="349"/>
      <c r="J158" s="349"/>
      <c r="K158" s="349"/>
      <c r="L158" s="349"/>
      <c r="M158" s="349"/>
      <c r="N158" s="349"/>
      <c r="O158" s="349"/>
      <c r="P158" s="349"/>
      <c r="Q158" s="349"/>
      <c r="R158" s="349"/>
      <c r="S158" s="349"/>
      <c r="T158" s="349"/>
      <c r="U158" s="349"/>
      <c r="V158" s="349"/>
      <c r="W158" s="349"/>
      <c r="X158" s="349"/>
      <c r="Y158" s="349"/>
    </row>
    <row r="159">
      <c r="A159" s="366"/>
      <c r="C159" s="349"/>
      <c r="D159" s="349"/>
      <c r="E159" s="349"/>
      <c r="F159" s="349"/>
      <c r="G159" s="349"/>
      <c r="H159" s="349"/>
      <c r="I159" s="349"/>
      <c r="J159" s="349"/>
      <c r="K159" s="349"/>
      <c r="L159" s="349"/>
      <c r="M159" s="349"/>
      <c r="N159" s="349"/>
      <c r="O159" s="349"/>
      <c r="P159" s="349"/>
      <c r="Q159" s="349"/>
      <c r="R159" s="349"/>
      <c r="S159" s="349"/>
      <c r="T159" s="349"/>
      <c r="U159" s="349"/>
      <c r="V159" s="349"/>
      <c r="W159" s="349"/>
      <c r="X159" s="349"/>
      <c r="Y159" s="349"/>
    </row>
    <row r="160">
      <c r="A160" s="366"/>
      <c r="C160" s="349"/>
      <c r="D160" s="349"/>
      <c r="E160" s="349"/>
      <c r="F160" s="349"/>
      <c r="G160" s="349"/>
      <c r="H160" s="349"/>
      <c r="I160" s="349"/>
      <c r="J160" s="349"/>
      <c r="K160" s="349"/>
      <c r="L160" s="349"/>
      <c r="M160" s="349"/>
      <c r="N160" s="349"/>
      <c r="O160" s="349"/>
      <c r="P160" s="349"/>
      <c r="Q160" s="349"/>
      <c r="R160" s="349"/>
      <c r="S160" s="349"/>
      <c r="T160" s="349"/>
      <c r="U160" s="349"/>
      <c r="V160" s="349"/>
      <c r="W160" s="349"/>
      <c r="X160" s="349"/>
      <c r="Y160" s="349"/>
    </row>
    <row r="161">
      <c r="A161" s="366"/>
      <c r="C161" s="349"/>
      <c r="D161" s="349"/>
      <c r="E161" s="349"/>
      <c r="F161" s="349"/>
      <c r="G161" s="349"/>
      <c r="H161" s="349"/>
      <c r="I161" s="349"/>
      <c r="J161" s="349"/>
      <c r="K161" s="349"/>
      <c r="L161" s="349"/>
      <c r="M161" s="349"/>
      <c r="N161" s="349"/>
      <c r="O161" s="349"/>
      <c r="P161" s="349"/>
      <c r="Q161" s="349"/>
      <c r="R161" s="349"/>
      <c r="S161" s="349"/>
      <c r="T161" s="349"/>
      <c r="U161" s="349"/>
      <c r="V161" s="349"/>
      <c r="W161" s="349"/>
      <c r="X161" s="349"/>
      <c r="Y161" s="349"/>
    </row>
    <row r="162">
      <c r="A162" s="366"/>
      <c r="C162" s="349"/>
      <c r="D162" s="349"/>
      <c r="E162" s="349"/>
      <c r="F162" s="349"/>
      <c r="G162" s="349"/>
      <c r="H162" s="349"/>
      <c r="I162" s="349"/>
      <c r="J162" s="349"/>
      <c r="K162" s="349"/>
      <c r="L162" s="349"/>
      <c r="M162" s="349"/>
      <c r="N162" s="349"/>
      <c r="O162" s="349"/>
      <c r="P162" s="349"/>
      <c r="Q162" s="349"/>
      <c r="R162" s="349"/>
      <c r="S162" s="349"/>
      <c r="T162" s="349"/>
      <c r="U162" s="349"/>
      <c r="V162" s="349"/>
      <c r="W162" s="349"/>
      <c r="X162" s="349"/>
      <c r="Y162" s="349"/>
    </row>
    <row r="163">
      <c r="A163" s="366"/>
      <c r="C163" s="349"/>
      <c r="D163" s="349"/>
      <c r="E163" s="349"/>
      <c r="F163" s="349"/>
      <c r="G163" s="349"/>
      <c r="H163" s="349"/>
      <c r="I163" s="349"/>
      <c r="J163" s="349"/>
      <c r="K163" s="349"/>
      <c r="L163" s="349"/>
      <c r="M163" s="349"/>
      <c r="N163" s="349"/>
      <c r="O163" s="349"/>
      <c r="P163" s="349"/>
      <c r="Q163" s="349"/>
      <c r="R163" s="349"/>
      <c r="S163" s="349"/>
      <c r="T163" s="349"/>
      <c r="U163" s="349"/>
      <c r="V163" s="349"/>
      <c r="W163" s="349"/>
      <c r="X163" s="349"/>
      <c r="Y163" s="349"/>
    </row>
    <row r="164">
      <c r="A164" s="366"/>
      <c r="C164" s="349"/>
      <c r="D164" s="349"/>
      <c r="E164" s="349"/>
      <c r="F164" s="349"/>
      <c r="G164" s="349"/>
      <c r="H164" s="349"/>
      <c r="I164" s="349"/>
      <c r="J164" s="349"/>
      <c r="K164" s="349"/>
      <c r="L164" s="349"/>
      <c r="M164" s="349"/>
      <c r="N164" s="349"/>
      <c r="O164" s="349"/>
      <c r="P164" s="349"/>
      <c r="Q164" s="349"/>
      <c r="R164" s="349"/>
      <c r="S164" s="349"/>
      <c r="T164" s="349"/>
      <c r="U164" s="349"/>
      <c r="V164" s="349"/>
      <c r="W164" s="349"/>
      <c r="X164" s="349"/>
      <c r="Y164" s="349"/>
    </row>
    <row r="165">
      <c r="A165" s="366"/>
      <c r="C165" s="349"/>
      <c r="D165" s="349"/>
      <c r="E165" s="349"/>
      <c r="F165" s="349"/>
      <c r="G165" s="349"/>
      <c r="H165" s="349"/>
      <c r="I165" s="349"/>
      <c r="J165" s="349"/>
      <c r="K165" s="349"/>
      <c r="L165" s="349"/>
      <c r="M165" s="349"/>
      <c r="N165" s="349"/>
      <c r="O165" s="349"/>
      <c r="P165" s="349"/>
      <c r="Q165" s="349"/>
      <c r="R165" s="349"/>
      <c r="S165" s="349"/>
      <c r="T165" s="349"/>
      <c r="U165" s="349"/>
      <c r="V165" s="349"/>
      <c r="W165" s="349"/>
      <c r="X165" s="349"/>
      <c r="Y165" s="349"/>
    </row>
    <row r="166">
      <c r="A166" s="366"/>
      <c r="C166" s="349"/>
      <c r="D166" s="349"/>
      <c r="E166" s="349"/>
      <c r="F166" s="349"/>
      <c r="G166" s="349"/>
      <c r="H166" s="349"/>
      <c r="I166" s="349"/>
      <c r="J166" s="349"/>
      <c r="K166" s="349"/>
      <c r="L166" s="349"/>
      <c r="M166" s="349"/>
      <c r="N166" s="349"/>
      <c r="O166" s="349"/>
      <c r="P166" s="349"/>
      <c r="Q166" s="349"/>
      <c r="R166" s="349"/>
      <c r="S166" s="349"/>
      <c r="T166" s="349"/>
      <c r="U166" s="349"/>
      <c r="V166" s="349"/>
      <c r="W166" s="349"/>
      <c r="X166" s="349"/>
      <c r="Y166" s="349"/>
    </row>
    <row r="167">
      <c r="A167" s="366"/>
      <c r="C167" s="349"/>
      <c r="D167" s="349"/>
      <c r="E167" s="349"/>
      <c r="F167" s="349"/>
      <c r="G167" s="349"/>
      <c r="H167" s="349"/>
      <c r="I167" s="349"/>
      <c r="J167" s="349"/>
      <c r="K167" s="349"/>
      <c r="L167" s="349"/>
      <c r="M167" s="349"/>
      <c r="N167" s="349"/>
      <c r="O167" s="349"/>
      <c r="P167" s="349"/>
      <c r="Q167" s="349"/>
      <c r="R167" s="349"/>
      <c r="S167" s="349"/>
      <c r="T167" s="349"/>
      <c r="U167" s="349"/>
      <c r="V167" s="349"/>
      <c r="W167" s="349"/>
      <c r="X167" s="349"/>
      <c r="Y167" s="349"/>
    </row>
    <row r="168">
      <c r="A168" s="366"/>
      <c r="C168" s="349"/>
      <c r="D168" s="349"/>
      <c r="E168" s="349"/>
      <c r="F168" s="349"/>
      <c r="G168" s="349"/>
      <c r="H168" s="349"/>
      <c r="I168" s="349"/>
      <c r="J168" s="349"/>
      <c r="K168" s="349"/>
      <c r="L168" s="349"/>
      <c r="M168" s="349"/>
      <c r="N168" s="349"/>
      <c r="O168" s="349"/>
      <c r="P168" s="349"/>
      <c r="Q168" s="349"/>
      <c r="R168" s="349"/>
      <c r="S168" s="349"/>
      <c r="T168" s="349"/>
      <c r="U168" s="349"/>
      <c r="V168" s="349"/>
      <c r="W168" s="349"/>
      <c r="X168" s="349"/>
      <c r="Y168" s="349"/>
    </row>
    <row r="169">
      <c r="A169" s="366"/>
      <c r="C169" s="349"/>
      <c r="D169" s="349"/>
      <c r="E169" s="349"/>
      <c r="F169" s="349"/>
      <c r="G169" s="349"/>
      <c r="H169" s="349"/>
      <c r="I169" s="349"/>
      <c r="J169" s="349"/>
      <c r="K169" s="349"/>
      <c r="L169" s="349"/>
      <c r="M169" s="349"/>
      <c r="N169" s="349"/>
      <c r="O169" s="349"/>
      <c r="P169" s="349"/>
      <c r="Q169" s="349"/>
      <c r="R169" s="349"/>
      <c r="S169" s="349"/>
      <c r="T169" s="349"/>
      <c r="U169" s="349"/>
      <c r="V169" s="349"/>
      <c r="W169" s="349"/>
      <c r="X169" s="349"/>
      <c r="Y169" s="349"/>
    </row>
    <row r="170">
      <c r="A170" s="366"/>
      <c r="C170" s="349"/>
      <c r="D170" s="349"/>
      <c r="E170" s="349"/>
      <c r="F170" s="349"/>
      <c r="G170" s="349"/>
      <c r="H170" s="349"/>
      <c r="I170" s="349"/>
      <c r="J170" s="349"/>
      <c r="K170" s="349"/>
      <c r="L170" s="349"/>
      <c r="M170" s="349"/>
      <c r="N170" s="349"/>
      <c r="O170" s="349"/>
      <c r="P170" s="349"/>
      <c r="Q170" s="349"/>
      <c r="R170" s="349"/>
      <c r="S170" s="349"/>
      <c r="T170" s="349"/>
      <c r="U170" s="349"/>
      <c r="V170" s="349"/>
      <c r="W170" s="349"/>
      <c r="X170" s="349"/>
      <c r="Y170" s="349"/>
    </row>
    <row r="171">
      <c r="A171" s="366"/>
      <c r="C171" s="349"/>
      <c r="D171" s="349"/>
      <c r="E171" s="349"/>
      <c r="F171" s="349"/>
      <c r="G171" s="349"/>
      <c r="H171" s="349"/>
      <c r="I171" s="349"/>
      <c r="J171" s="349"/>
      <c r="K171" s="349"/>
      <c r="L171" s="349"/>
      <c r="M171" s="349"/>
      <c r="N171" s="349"/>
      <c r="O171" s="349"/>
      <c r="P171" s="349"/>
      <c r="Q171" s="349"/>
      <c r="R171" s="349"/>
      <c r="S171" s="349"/>
      <c r="T171" s="349"/>
      <c r="U171" s="349"/>
      <c r="V171" s="349"/>
      <c r="W171" s="349"/>
      <c r="X171" s="349"/>
      <c r="Y171" s="349"/>
    </row>
    <row r="172">
      <c r="A172" s="366"/>
      <c r="C172" s="349"/>
      <c r="D172" s="349"/>
      <c r="E172" s="349"/>
      <c r="F172" s="349"/>
      <c r="G172" s="349"/>
      <c r="H172" s="349"/>
      <c r="I172" s="349"/>
      <c r="J172" s="349"/>
      <c r="K172" s="349"/>
      <c r="L172" s="349"/>
      <c r="M172" s="349"/>
      <c r="N172" s="349"/>
      <c r="O172" s="349"/>
      <c r="P172" s="349"/>
      <c r="Q172" s="349"/>
      <c r="R172" s="349"/>
      <c r="S172" s="349"/>
      <c r="T172" s="349"/>
      <c r="U172" s="349"/>
      <c r="V172" s="349"/>
      <c r="W172" s="349"/>
      <c r="X172" s="349"/>
      <c r="Y172" s="349"/>
    </row>
    <row r="173">
      <c r="A173" s="366"/>
      <c r="C173" s="349"/>
      <c r="D173" s="349"/>
      <c r="E173" s="349"/>
      <c r="F173" s="349"/>
      <c r="G173" s="349"/>
      <c r="H173" s="349"/>
      <c r="I173" s="349"/>
      <c r="J173" s="349"/>
      <c r="K173" s="349"/>
      <c r="L173" s="349"/>
      <c r="M173" s="349"/>
      <c r="N173" s="349"/>
      <c r="O173" s="349"/>
      <c r="P173" s="349"/>
      <c r="Q173" s="349"/>
      <c r="R173" s="349"/>
      <c r="S173" s="349"/>
      <c r="T173" s="349"/>
      <c r="U173" s="349"/>
      <c r="V173" s="349"/>
      <c r="W173" s="349"/>
      <c r="X173" s="349"/>
      <c r="Y173" s="349"/>
    </row>
    <row r="174">
      <c r="A174" s="366"/>
      <c r="C174" s="349"/>
      <c r="D174" s="349"/>
      <c r="E174" s="349"/>
      <c r="F174" s="349"/>
      <c r="G174" s="349"/>
      <c r="H174" s="349"/>
      <c r="I174" s="349"/>
      <c r="J174" s="349"/>
      <c r="K174" s="349"/>
      <c r="L174" s="349"/>
      <c r="M174" s="349"/>
      <c r="N174" s="349"/>
      <c r="O174" s="349"/>
      <c r="P174" s="349"/>
      <c r="Q174" s="349"/>
      <c r="R174" s="349"/>
      <c r="S174" s="349"/>
      <c r="T174" s="349"/>
      <c r="U174" s="349"/>
      <c r="V174" s="349"/>
      <c r="W174" s="349"/>
      <c r="X174" s="349"/>
      <c r="Y174" s="349"/>
    </row>
    <row r="175">
      <c r="A175" s="366"/>
      <c r="C175" s="349"/>
      <c r="D175" s="349"/>
      <c r="E175" s="349"/>
      <c r="F175" s="349"/>
      <c r="G175" s="349"/>
      <c r="H175" s="349"/>
      <c r="I175" s="349"/>
      <c r="J175" s="349"/>
      <c r="K175" s="349"/>
      <c r="L175" s="349"/>
      <c r="M175" s="349"/>
      <c r="N175" s="349"/>
      <c r="O175" s="349"/>
      <c r="P175" s="349"/>
      <c r="Q175" s="349"/>
      <c r="R175" s="349"/>
      <c r="S175" s="349"/>
      <c r="T175" s="349"/>
      <c r="U175" s="349"/>
      <c r="V175" s="349"/>
      <c r="W175" s="349"/>
      <c r="X175" s="349"/>
      <c r="Y175" s="349"/>
    </row>
    <row r="176">
      <c r="A176" s="366"/>
      <c r="C176" s="349"/>
      <c r="D176" s="349"/>
      <c r="E176" s="349"/>
      <c r="F176" s="349"/>
      <c r="G176" s="349"/>
      <c r="H176" s="349"/>
      <c r="I176" s="349"/>
      <c r="J176" s="349"/>
      <c r="K176" s="349"/>
      <c r="L176" s="349"/>
      <c r="M176" s="349"/>
      <c r="N176" s="349"/>
      <c r="O176" s="349"/>
      <c r="P176" s="349"/>
      <c r="Q176" s="349"/>
      <c r="R176" s="349"/>
      <c r="S176" s="349"/>
      <c r="T176" s="349"/>
      <c r="U176" s="349"/>
      <c r="V176" s="349"/>
      <c r="W176" s="349"/>
      <c r="X176" s="349"/>
      <c r="Y176" s="349"/>
    </row>
    <row r="177">
      <c r="A177" s="366"/>
      <c r="C177" s="349"/>
      <c r="D177" s="349"/>
      <c r="E177" s="349"/>
      <c r="F177" s="349"/>
      <c r="G177" s="349"/>
      <c r="H177" s="349"/>
      <c r="I177" s="349"/>
      <c r="J177" s="349"/>
      <c r="K177" s="349"/>
      <c r="L177" s="349"/>
      <c r="M177" s="349"/>
      <c r="N177" s="349"/>
      <c r="O177" s="349"/>
      <c r="P177" s="349"/>
      <c r="Q177" s="349"/>
      <c r="R177" s="349"/>
      <c r="S177" s="349"/>
      <c r="T177" s="349"/>
      <c r="U177" s="349"/>
      <c r="V177" s="349"/>
      <c r="W177" s="349"/>
      <c r="X177" s="349"/>
      <c r="Y177" s="349"/>
    </row>
    <row r="178">
      <c r="A178" s="366"/>
      <c r="C178" s="349"/>
      <c r="D178" s="349"/>
      <c r="E178" s="349"/>
      <c r="F178" s="349"/>
      <c r="G178" s="349"/>
      <c r="H178" s="349"/>
      <c r="I178" s="349"/>
      <c r="J178" s="349"/>
      <c r="K178" s="349"/>
      <c r="L178" s="349"/>
      <c r="M178" s="349"/>
      <c r="N178" s="349"/>
      <c r="O178" s="349"/>
      <c r="P178" s="349"/>
      <c r="Q178" s="349"/>
      <c r="R178" s="349"/>
      <c r="S178" s="349"/>
      <c r="T178" s="349"/>
      <c r="U178" s="349"/>
      <c r="V178" s="349"/>
      <c r="W178" s="349"/>
      <c r="X178" s="349"/>
      <c r="Y178" s="349"/>
    </row>
    <row r="179">
      <c r="A179" s="366"/>
      <c r="C179" s="349"/>
      <c r="D179" s="349"/>
      <c r="E179" s="349"/>
      <c r="F179" s="349"/>
      <c r="G179" s="349"/>
      <c r="H179" s="349"/>
      <c r="I179" s="349"/>
      <c r="J179" s="349"/>
      <c r="K179" s="349"/>
      <c r="L179" s="349"/>
      <c r="M179" s="349"/>
      <c r="N179" s="349"/>
      <c r="O179" s="349"/>
      <c r="P179" s="349"/>
      <c r="Q179" s="349"/>
      <c r="R179" s="349"/>
      <c r="S179" s="349"/>
      <c r="T179" s="349"/>
      <c r="U179" s="349"/>
      <c r="V179" s="349"/>
      <c r="W179" s="349"/>
      <c r="X179" s="349"/>
      <c r="Y179" s="349"/>
    </row>
    <row r="180">
      <c r="A180" s="366"/>
      <c r="C180" s="349"/>
      <c r="D180" s="349"/>
      <c r="E180" s="349"/>
      <c r="F180" s="349"/>
      <c r="G180" s="349"/>
      <c r="H180" s="349"/>
      <c r="I180" s="349"/>
      <c r="J180" s="349"/>
      <c r="K180" s="349"/>
      <c r="L180" s="349"/>
      <c r="M180" s="349"/>
      <c r="N180" s="349"/>
      <c r="O180" s="349"/>
      <c r="P180" s="349"/>
      <c r="Q180" s="349"/>
      <c r="R180" s="349"/>
      <c r="S180" s="349"/>
      <c r="T180" s="349"/>
      <c r="U180" s="349"/>
      <c r="V180" s="349"/>
      <c r="W180" s="349"/>
      <c r="X180" s="349"/>
      <c r="Y180" s="349"/>
    </row>
    <row r="181">
      <c r="A181" s="366"/>
      <c r="C181" s="349"/>
      <c r="D181" s="349"/>
      <c r="E181" s="349"/>
      <c r="F181" s="349"/>
      <c r="G181" s="349"/>
      <c r="H181" s="349"/>
      <c r="I181" s="349"/>
      <c r="J181" s="349"/>
      <c r="K181" s="349"/>
      <c r="L181" s="349"/>
      <c r="M181" s="349"/>
      <c r="N181" s="349"/>
      <c r="O181" s="349"/>
      <c r="P181" s="349"/>
      <c r="Q181" s="349"/>
      <c r="R181" s="349"/>
      <c r="S181" s="349"/>
      <c r="T181" s="349"/>
      <c r="U181" s="349"/>
      <c r="V181" s="349"/>
      <c r="W181" s="349"/>
      <c r="X181" s="349"/>
      <c r="Y181" s="349"/>
    </row>
    <row r="182">
      <c r="A182" s="366"/>
      <c r="C182" s="349"/>
      <c r="D182" s="349"/>
      <c r="E182" s="349"/>
      <c r="F182" s="349"/>
      <c r="G182" s="349"/>
      <c r="H182" s="349"/>
      <c r="I182" s="349"/>
      <c r="J182" s="349"/>
      <c r="K182" s="349"/>
      <c r="L182" s="349"/>
      <c r="M182" s="349"/>
      <c r="N182" s="349"/>
      <c r="O182" s="349"/>
      <c r="P182" s="349"/>
      <c r="Q182" s="349"/>
      <c r="R182" s="349"/>
      <c r="S182" s="349"/>
      <c r="T182" s="349"/>
      <c r="U182" s="349"/>
      <c r="V182" s="349"/>
      <c r="W182" s="349"/>
      <c r="X182" s="349"/>
      <c r="Y182" s="349"/>
    </row>
    <row r="183">
      <c r="A183" s="366"/>
      <c r="C183" s="349"/>
      <c r="D183" s="349"/>
      <c r="E183" s="349"/>
      <c r="F183" s="349"/>
      <c r="G183" s="349"/>
      <c r="H183" s="349"/>
      <c r="I183" s="349"/>
      <c r="J183" s="349"/>
      <c r="K183" s="349"/>
      <c r="L183" s="349"/>
      <c r="M183" s="349"/>
      <c r="N183" s="349"/>
      <c r="O183" s="349"/>
      <c r="P183" s="349"/>
      <c r="Q183" s="349"/>
      <c r="R183" s="349"/>
      <c r="S183" s="349"/>
      <c r="T183" s="349"/>
      <c r="U183" s="349"/>
      <c r="V183" s="349"/>
      <c r="W183" s="349"/>
      <c r="X183" s="349"/>
      <c r="Y183" s="349"/>
    </row>
    <row r="184">
      <c r="A184" s="366"/>
      <c r="C184" s="349"/>
      <c r="D184" s="349"/>
      <c r="E184" s="349"/>
      <c r="F184" s="349"/>
      <c r="G184" s="349"/>
      <c r="H184" s="349"/>
      <c r="I184" s="349"/>
      <c r="J184" s="349"/>
      <c r="K184" s="349"/>
      <c r="L184" s="349"/>
      <c r="M184" s="349"/>
      <c r="N184" s="349"/>
      <c r="O184" s="349"/>
      <c r="P184" s="349"/>
      <c r="Q184" s="349"/>
      <c r="R184" s="349"/>
      <c r="S184" s="349"/>
      <c r="T184" s="349"/>
      <c r="U184" s="349"/>
      <c r="V184" s="349"/>
      <c r="W184" s="349"/>
      <c r="X184" s="349"/>
      <c r="Y184" s="349"/>
    </row>
    <row r="185">
      <c r="A185" s="366"/>
      <c r="C185" s="349"/>
      <c r="D185" s="349"/>
      <c r="E185" s="349"/>
      <c r="F185" s="349"/>
      <c r="G185" s="349"/>
      <c r="H185" s="349"/>
      <c r="I185" s="349"/>
      <c r="J185" s="349"/>
      <c r="K185" s="349"/>
      <c r="L185" s="349"/>
      <c r="M185" s="349"/>
      <c r="N185" s="349"/>
      <c r="O185" s="349"/>
      <c r="P185" s="349"/>
      <c r="Q185" s="349"/>
      <c r="R185" s="349"/>
      <c r="S185" s="349"/>
      <c r="T185" s="349"/>
      <c r="U185" s="349"/>
      <c r="V185" s="349"/>
      <c r="W185" s="349"/>
      <c r="X185" s="349"/>
      <c r="Y185" s="349"/>
    </row>
    <row r="186">
      <c r="A186" s="366"/>
      <c r="C186" s="349"/>
      <c r="D186" s="349"/>
      <c r="E186" s="349"/>
      <c r="F186" s="349"/>
      <c r="G186" s="349"/>
      <c r="H186" s="349"/>
      <c r="I186" s="349"/>
      <c r="J186" s="349"/>
      <c r="K186" s="349"/>
      <c r="L186" s="349"/>
      <c r="M186" s="349"/>
      <c r="N186" s="349"/>
      <c r="O186" s="349"/>
      <c r="P186" s="349"/>
      <c r="Q186" s="349"/>
      <c r="R186" s="349"/>
      <c r="S186" s="349"/>
      <c r="T186" s="349"/>
      <c r="U186" s="349"/>
      <c r="V186" s="349"/>
      <c r="W186" s="349"/>
      <c r="X186" s="349"/>
      <c r="Y186" s="349"/>
    </row>
    <row r="187">
      <c r="A187" s="366"/>
      <c r="C187" s="349"/>
      <c r="D187" s="349"/>
      <c r="E187" s="349"/>
      <c r="F187" s="349"/>
      <c r="G187" s="349"/>
      <c r="H187" s="349"/>
      <c r="I187" s="349"/>
      <c r="J187" s="349"/>
      <c r="K187" s="349"/>
      <c r="L187" s="349"/>
      <c r="M187" s="349"/>
      <c r="N187" s="349"/>
      <c r="O187" s="349"/>
      <c r="P187" s="349"/>
      <c r="Q187" s="349"/>
      <c r="R187" s="349"/>
      <c r="S187" s="349"/>
      <c r="T187" s="349"/>
      <c r="U187" s="349"/>
      <c r="V187" s="349"/>
      <c r="W187" s="349"/>
      <c r="X187" s="349"/>
      <c r="Y187" s="349"/>
    </row>
    <row r="188">
      <c r="A188" s="366"/>
      <c r="C188" s="349"/>
      <c r="D188" s="349"/>
      <c r="E188" s="349"/>
      <c r="F188" s="349"/>
      <c r="G188" s="349"/>
      <c r="H188" s="349"/>
      <c r="I188" s="349"/>
      <c r="J188" s="349"/>
      <c r="K188" s="349"/>
      <c r="L188" s="349"/>
      <c r="M188" s="349"/>
      <c r="N188" s="349"/>
      <c r="O188" s="349"/>
      <c r="P188" s="349"/>
      <c r="Q188" s="349"/>
      <c r="R188" s="349"/>
      <c r="S188" s="349"/>
      <c r="T188" s="349"/>
      <c r="U188" s="349"/>
      <c r="V188" s="349"/>
      <c r="W188" s="349"/>
      <c r="X188" s="349"/>
      <c r="Y188" s="349"/>
    </row>
    <row r="189">
      <c r="A189" s="366"/>
      <c r="C189" s="349"/>
      <c r="D189" s="349"/>
      <c r="E189" s="349"/>
      <c r="F189" s="349"/>
      <c r="G189" s="349"/>
      <c r="H189" s="349"/>
      <c r="I189" s="349"/>
      <c r="J189" s="349"/>
      <c r="K189" s="349"/>
      <c r="L189" s="349"/>
      <c r="M189" s="349"/>
      <c r="N189" s="349"/>
      <c r="O189" s="349"/>
      <c r="P189" s="349"/>
      <c r="Q189" s="349"/>
      <c r="R189" s="349"/>
      <c r="S189" s="349"/>
      <c r="T189" s="349"/>
      <c r="U189" s="349"/>
      <c r="V189" s="349"/>
      <c r="W189" s="349"/>
      <c r="X189" s="349"/>
      <c r="Y189" s="349"/>
    </row>
    <row r="190">
      <c r="A190" s="366"/>
      <c r="C190" s="349"/>
      <c r="D190" s="349"/>
      <c r="E190" s="349"/>
      <c r="F190" s="349"/>
      <c r="G190" s="349"/>
      <c r="H190" s="349"/>
      <c r="I190" s="349"/>
      <c r="J190" s="349"/>
      <c r="K190" s="349"/>
      <c r="L190" s="349"/>
      <c r="M190" s="349"/>
      <c r="N190" s="349"/>
      <c r="O190" s="349"/>
      <c r="P190" s="349"/>
      <c r="Q190" s="349"/>
      <c r="R190" s="349"/>
      <c r="S190" s="349"/>
      <c r="T190" s="349"/>
      <c r="U190" s="349"/>
      <c r="V190" s="349"/>
      <c r="W190" s="349"/>
      <c r="X190" s="349"/>
      <c r="Y190" s="349"/>
    </row>
    <row r="191">
      <c r="A191" s="366"/>
      <c r="C191" s="349"/>
      <c r="D191" s="349"/>
      <c r="E191" s="349"/>
      <c r="F191" s="349"/>
      <c r="G191" s="349"/>
      <c r="H191" s="349"/>
      <c r="I191" s="349"/>
      <c r="J191" s="349"/>
      <c r="K191" s="349"/>
      <c r="L191" s="349"/>
      <c r="M191" s="349"/>
      <c r="N191" s="349"/>
      <c r="O191" s="349"/>
      <c r="P191" s="349"/>
      <c r="Q191" s="349"/>
      <c r="R191" s="349"/>
      <c r="S191" s="349"/>
      <c r="T191" s="349"/>
      <c r="U191" s="349"/>
      <c r="V191" s="349"/>
      <c r="W191" s="349"/>
      <c r="X191" s="349"/>
      <c r="Y191" s="349"/>
    </row>
    <row r="192">
      <c r="A192" s="366"/>
      <c r="C192" s="349"/>
      <c r="D192" s="349"/>
      <c r="E192" s="349"/>
      <c r="F192" s="349"/>
      <c r="G192" s="349"/>
      <c r="H192" s="349"/>
      <c r="I192" s="349"/>
      <c r="J192" s="349"/>
      <c r="K192" s="349"/>
      <c r="L192" s="349"/>
      <c r="M192" s="349"/>
      <c r="N192" s="349"/>
      <c r="O192" s="349"/>
      <c r="P192" s="349"/>
      <c r="Q192" s="349"/>
      <c r="R192" s="349"/>
      <c r="S192" s="349"/>
      <c r="T192" s="349"/>
      <c r="U192" s="349"/>
      <c r="V192" s="349"/>
      <c r="W192" s="349"/>
      <c r="X192" s="349"/>
      <c r="Y192" s="349"/>
    </row>
    <row r="193">
      <c r="A193" s="366"/>
      <c r="C193" s="349"/>
      <c r="D193" s="349"/>
      <c r="E193" s="349"/>
      <c r="F193" s="349"/>
      <c r="G193" s="349"/>
      <c r="H193" s="349"/>
      <c r="I193" s="349"/>
      <c r="J193" s="349"/>
      <c r="K193" s="349"/>
      <c r="L193" s="349"/>
      <c r="M193" s="349"/>
      <c r="N193" s="349"/>
      <c r="O193" s="349"/>
      <c r="P193" s="349"/>
      <c r="Q193" s="349"/>
      <c r="R193" s="349"/>
      <c r="S193" s="349"/>
      <c r="T193" s="349"/>
      <c r="U193" s="349"/>
      <c r="V193" s="349"/>
      <c r="W193" s="349"/>
      <c r="X193" s="349"/>
      <c r="Y193" s="349"/>
    </row>
    <row r="194">
      <c r="A194" s="366"/>
      <c r="C194" s="349"/>
      <c r="D194" s="349"/>
      <c r="E194" s="349"/>
      <c r="F194" s="349"/>
      <c r="G194" s="349"/>
      <c r="H194" s="349"/>
      <c r="I194" s="349"/>
      <c r="J194" s="349"/>
      <c r="K194" s="349"/>
      <c r="L194" s="349"/>
      <c r="M194" s="349"/>
      <c r="N194" s="349"/>
      <c r="O194" s="349"/>
      <c r="P194" s="349"/>
      <c r="Q194" s="349"/>
      <c r="R194" s="349"/>
      <c r="S194" s="349"/>
      <c r="T194" s="349"/>
      <c r="U194" s="349"/>
      <c r="V194" s="349"/>
      <c r="W194" s="349"/>
      <c r="X194" s="349"/>
      <c r="Y194" s="349"/>
    </row>
    <row r="195">
      <c r="A195" s="366"/>
      <c r="C195" s="349"/>
      <c r="D195" s="349"/>
      <c r="E195" s="349"/>
      <c r="F195" s="349"/>
      <c r="G195" s="349"/>
      <c r="H195" s="349"/>
      <c r="I195" s="349"/>
      <c r="J195" s="349"/>
      <c r="K195" s="349"/>
      <c r="L195" s="349"/>
      <c r="M195" s="349"/>
      <c r="N195" s="349"/>
      <c r="O195" s="349"/>
      <c r="P195" s="349"/>
      <c r="Q195" s="349"/>
      <c r="R195" s="349"/>
      <c r="S195" s="349"/>
      <c r="T195" s="349"/>
      <c r="U195" s="349"/>
      <c r="V195" s="349"/>
      <c r="W195" s="349"/>
      <c r="X195" s="349"/>
      <c r="Y195" s="349"/>
    </row>
    <row r="196">
      <c r="A196" s="366"/>
      <c r="C196" s="349"/>
      <c r="D196" s="349"/>
      <c r="E196" s="349"/>
      <c r="F196" s="349"/>
      <c r="G196" s="349"/>
      <c r="H196" s="349"/>
      <c r="I196" s="349"/>
      <c r="J196" s="349"/>
      <c r="K196" s="349"/>
      <c r="L196" s="349"/>
      <c r="M196" s="349"/>
      <c r="N196" s="349"/>
      <c r="O196" s="349"/>
      <c r="P196" s="349"/>
      <c r="Q196" s="349"/>
      <c r="R196" s="349"/>
      <c r="S196" s="349"/>
      <c r="T196" s="349"/>
      <c r="U196" s="349"/>
      <c r="V196" s="349"/>
      <c r="W196" s="349"/>
      <c r="X196" s="349"/>
      <c r="Y196" s="349"/>
    </row>
    <row r="197">
      <c r="A197" s="366"/>
      <c r="C197" s="349"/>
      <c r="D197" s="349"/>
      <c r="E197" s="349"/>
      <c r="F197" s="349"/>
      <c r="G197" s="349"/>
      <c r="H197" s="349"/>
      <c r="I197" s="349"/>
      <c r="J197" s="349"/>
      <c r="K197" s="349"/>
      <c r="L197" s="349"/>
      <c r="M197" s="349"/>
      <c r="N197" s="349"/>
      <c r="O197" s="349"/>
      <c r="P197" s="349"/>
      <c r="Q197" s="349"/>
      <c r="R197" s="349"/>
      <c r="S197" s="349"/>
      <c r="T197" s="349"/>
      <c r="U197" s="349"/>
      <c r="V197" s="349"/>
      <c r="W197" s="349"/>
      <c r="X197" s="349"/>
      <c r="Y197" s="349"/>
    </row>
    <row r="198">
      <c r="A198" s="366"/>
      <c r="C198" s="349"/>
      <c r="D198" s="349"/>
      <c r="E198" s="349"/>
      <c r="F198" s="349"/>
      <c r="G198" s="349"/>
      <c r="H198" s="349"/>
      <c r="I198" s="349"/>
      <c r="J198" s="349"/>
      <c r="K198" s="349"/>
      <c r="L198" s="349"/>
      <c r="M198" s="349"/>
      <c r="N198" s="349"/>
      <c r="O198" s="349"/>
      <c r="P198" s="349"/>
      <c r="Q198" s="349"/>
      <c r="R198" s="349"/>
      <c r="S198" s="349"/>
      <c r="T198" s="349"/>
      <c r="U198" s="349"/>
      <c r="V198" s="349"/>
      <c r="W198" s="349"/>
      <c r="X198" s="349"/>
      <c r="Y198" s="349"/>
    </row>
    <row r="199">
      <c r="A199" s="366"/>
      <c r="C199" s="349"/>
      <c r="D199" s="349"/>
      <c r="E199" s="349"/>
      <c r="F199" s="349"/>
      <c r="G199" s="349"/>
      <c r="H199" s="349"/>
      <c r="I199" s="349"/>
      <c r="J199" s="349"/>
      <c r="K199" s="349"/>
      <c r="L199" s="349"/>
      <c r="M199" s="349"/>
      <c r="N199" s="349"/>
      <c r="O199" s="349"/>
      <c r="P199" s="349"/>
      <c r="Q199" s="349"/>
      <c r="R199" s="349"/>
      <c r="S199" s="349"/>
      <c r="T199" s="349"/>
      <c r="U199" s="349"/>
      <c r="V199" s="349"/>
      <c r="W199" s="349"/>
      <c r="X199" s="349"/>
      <c r="Y199" s="349"/>
    </row>
    <row r="200">
      <c r="A200" s="366"/>
      <c r="C200" s="349"/>
      <c r="D200" s="349"/>
      <c r="E200" s="349"/>
      <c r="F200" s="349"/>
      <c r="G200" s="349"/>
      <c r="H200" s="349"/>
      <c r="I200" s="349"/>
      <c r="J200" s="349"/>
      <c r="K200" s="349"/>
      <c r="L200" s="349"/>
      <c r="M200" s="349"/>
      <c r="N200" s="349"/>
      <c r="O200" s="349"/>
      <c r="P200" s="349"/>
      <c r="Q200" s="349"/>
      <c r="R200" s="349"/>
      <c r="S200" s="349"/>
      <c r="T200" s="349"/>
      <c r="U200" s="349"/>
      <c r="V200" s="349"/>
      <c r="W200" s="349"/>
      <c r="X200" s="349"/>
      <c r="Y200" s="349"/>
    </row>
    <row r="201">
      <c r="A201" s="366"/>
      <c r="C201" s="349"/>
      <c r="D201" s="349"/>
      <c r="E201" s="349"/>
      <c r="F201" s="349"/>
      <c r="G201" s="349"/>
      <c r="H201" s="349"/>
      <c r="I201" s="349"/>
      <c r="J201" s="349"/>
      <c r="K201" s="349"/>
      <c r="L201" s="349"/>
      <c r="M201" s="349"/>
      <c r="N201" s="349"/>
      <c r="O201" s="349"/>
      <c r="P201" s="349"/>
      <c r="Q201" s="349"/>
      <c r="R201" s="349"/>
      <c r="S201" s="349"/>
      <c r="T201" s="349"/>
      <c r="U201" s="349"/>
      <c r="V201" s="349"/>
      <c r="W201" s="349"/>
      <c r="X201" s="349"/>
      <c r="Y201" s="349"/>
    </row>
    <row r="202">
      <c r="A202" s="366"/>
      <c r="C202" s="349"/>
      <c r="D202" s="349"/>
      <c r="E202" s="349"/>
      <c r="F202" s="349"/>
      <c r="G202" s="349"/>
      <c r="H202" s="349"/>
      <c r="I202" s="349"/>
      <c r="J202" s="349"/>
      <c r="K202" s="349"/>
      <c r="L202" s="349"/>
      <c r="M202" s="349"/>
      <c r="N202" s="349"/>
      <c r="O202" s="349"/>
      <c r="P202" s="349"/>
      <c r="Q202" s="349"/>
      <c r="R202" s="349"/>
      <c r="S202" s="349"/>
      <c r="T202" s="349"/>
      <c r="U202" s="349"/>
      <c r="V202" s="349"/>
      <c r="W202" s="349"/>
      <c r="X202" s="349"/>
      <c r="Y202" s="349"/>
    </row>
    <row r="203">
      <c r="A203" s="366"/>
      <c r="C203" s="349"/>
      <c r="D203" s="349"/>
      <c r="E203" s="349"/>
      <c r="F203" s="349"/>
      <c r="G203" s="349"/>
      <c r="H203" s="349"/>
      <c r="I203" s="349"/>
      <c r="J203" s="349"/>
      <c r="K203" s="349"/>
      <c r="L203" s="349"/>
      <c r="M203" s="349"/>
      <c r="N203" s="349"/>
      <c r="O203" s="349"/>
      <c r="P203" s="349"/>
      <c r="Q203" s="349"/>
      <c r="R203" s="349"/>
      <c r="S203" s="349"/>
      <c r="T203" s="349"/>
      <c r="U203" s="349"/>
      <c r="V203" s="349"/>
      <c r="W203" s="349"/>
      <c r="X203" s="349"/>
      <c r="Y203" s="349"/>
    </row>
    <row r="204">
      <c r="A204" s="366"/>
      <c r="C204" s="349"/>
      <c r="D204" s="349"/>
      <c r="E204" s="349"/>
      <c r="F204" s="349"/>
      <c r="G204" s="349"/>
      <c r="H204" s="349"/>
      <c r="I204" s="349"/>
      <c r="J204" s="349"/>
      <c r="K204" s="349"/>
      <c r="L204" s="349"/>
      <c r="M204" s="349"/>
      <c r="N204" s="349"/>
      <c r="O204" s="349"/>
      <c r="P204" s="349"/>
      <c r="Q204" s="349"/>
      <c r="R204" s="349"/>
      <c r="S204" s="349"/>
      <c r="T204" s="349"/>
      <c r="U204" s="349"/>
      <c r="V204" s="349"/>
      <c r="W204" s="349"/>
      <c r="X204" s="349"/>
      <c r="Y204" s="349"/>
    </row>
    <row r="205">
      <c r="A205" s="366"/>
      <c r="C205" s="349"/>
      <c r="D205" s="349"/>
      <c r="E205" s="349"/>
      <c r="F205" s="349"/>
      <c r="G205" s="349"/>
      <c r="H205" s="349"/>
      <c r="I205" s="349"/>
      <c r="J205" s="349"/>
      <c r="K205" s="349"/>
      <c r="L205" s="349"/>
      <c r="M205" s="349"/>
      <c r="N205" s="349"/>
      <c r="O205" s="349"/>
      <c r="P205" s="349"/>
      <c r="Q205" s="349"/>
      <c r="R205" s="349"/>
      <c r="S205" s="349"/>
      <c r="T205" s="349"/>
      <c r="U205" s="349"/>
      <c r="V205" s="349"/>
      <c r="W205" s="349"/>
      <c r="X205" s="349"/>
      <c r="Y205" s="349"/>
    </row>
    <row r="206">
      <c r="A206" s="366"/>
      <c r="C206" s="349"/>
      <c r="D206" s="349"/>
      <c r="E206" s="349"/>
      <c r="F206" s="349"/>
      <c r="G206" s="349"/>
      <c r="H206" s="349"/>
      <c r="I206" s="349"/>
      <c r="J206" s="349"/>
      <c r="K206" s="349"/>
      <c r="L206" s="349"/>
      <c r="M206" s="349"/>
      <c r="N206" s="349"/>
      <c r="O206" s="349"/>
      <c r="P206" s="349"/>
      <c r="Q206" s="349"/>
      <c r="R206" s="349"/>
      <c r="S206" s="349"/>
      <c r="T206" s="349"/>
      <c r="U206" s="349"/>
      <c r="V206" s="349"/>
      <c r="W206" s="349"/>
      <c r="X206" s="349"/>
      <c r="Y206" s="349"/>
    </row>
    <row r="207">
      <c r="A207" s="366"/>
      <c r="C207" s="349"/>
      <c r="D207" s="349"/>
      <c r="E207" s="349"/>
      <c r="F207" s="349"/>
      <c r="G207" s="349"/>
      <c r="H207" s="349"/>
      <c r="I207" s="349"/>
      <c r="J207" s="349"/>
      <c r="K207" s="349"/>
      <c r="L207" s="349"/>
      <c r="M207" s="349"/>
      <c r="N207" s="349"/>
      <c r="O207" s="349"/>
      <c r="P207" s="349"/>
      <c r="Q207" s="349"/>
      <c r="R207" s="349"/>
      <c r="S207" s="349"/>
      <c r="T207" s="349"/>
      <c r="U207" s="349"/>
      <c r="V207" s="349"/>
      <c r="W207" s="349"/>
      <c r="X207" s="349"/>
      <c r="Y207" s="349"/>
    </row>
    <row r="208">
      <c r="A208" s="366"/>
      <c r="C208" s="349"/>
      <c r="D208" s="349"/>
      <c r="E208" s="349"/>
      <c r="F208" s="349"/>
      <c r="G208" s="349"/>
      <c r="H208" s="349"/>
      <c r="I208" s="349"/>
      <c r="J208" s="349"/>
      <c r="K208" s="349"/>
      <c r="L208" s="349"/>
      <c r="M208" s="349"/>
      <c r="N208" s="349"/>
      <c r="O208" s="349"/>
      <c r="P208" s="349"/>
      <c r="Q208" s="349"/>
      <c r="R208" s="349"/>
      <c r="S208" s="349"/>
      <c r="T208" s="349"/>
      <c r="U208" s="349"/>
      <c r="V208" s="349"/>
      <c r="W208" s="349"/>
      <c r="X208" s="349"/>
      <c r="Y208" s="349"/>
    </row>
    <row r="209">
      <c r="A209" s="366"/>
      <c r="C209" s="349"/>
      <c r="D209" s="349"/>
      <c r="E209" s="349"/>
      <c r="F209" s="349"/>
      <c r="G209" s="349"/>
      <c r="H209" s="349"/>
      <c r="I209" s="349"/>
      <c r="J209" s="349"/>
      <c r="K209" s="349"/>
      <c r="L209" s="349"/>
      <c r="M209" s="349"/>
      <c r="N209" s="349"/>
      <c r="O209" s="349"/>
      <c r="P209" s="349"/>
      <c r="Q209" s="349"/>
      <c r="R209" s="349"/>
      <c r="S209" s="349"/>
      <c r="T209" s="349"/>
      <c r="U209" s="349"/>
      <c r="V209" s="349"/>
      <c r="W209" s="349"/>
      <c r="X209" s="349"/>
      <c r="Y209" s="349"/>
    </row>
    <row r="210">
      <c r="A210" s="366"/>
      <c r="C210" s="349"/>
      <c r="D210" s="349"/>
      <c r="E210" s="349"/>
      <c r="F210" s="349"/>
      <c r="G210" s="349"/>
      <c r="H210" s="349"/>
      <c r="I210" s="349"/>
      <c r="J210" s="349"/>
      <c r="K210" s="349"/>
      <c r="L210" s="349"/>
      <c r="M210" s="349"/>
      <c r="N210" s="349"/>
      <c r="O210" s="349"/>
      <c r="P210" s="349"/>
      <c r="Q210" s="349"/>
      <c r="R210" s="349"/>
      <c r="S210" s="349"/>
      <c r="T210" s="349"/>
      <c r="U210" s="349"/>
      <c r="V210" s="349"/>
      <c r="W210" s="349"/>
      <c r="X210" s="349"/>
      <c r="Y210" s="349"/>
    </row>
    <row r="211">
      <c r="A211" s="366"/>
      <c r="C211" s="349"/>
      <c r="D211" s="349"/>
      <c r="E211" s="349"/>
      <c r="F211" s="349"/>
      <c r="G211" s="349"/>
      <c r="H211" s="349"/>
      <c r="I211" s="349"/>
      <c r="J211" s="349"/>
      <c r="K211" s="349"/>
      <c r="L211" s="349"/>
      <c r="M211" s="349"/>
      <c r="N211" s="349"/>
      <c r="O211" s="349"/>
      <c r="P211" s="349"/>
      <c r="Q211" s="349"/>
      <c r="R211" s="349"/>
      <c r="S211" s="349"/>
      <c r="T211" s="349"/>
      <c r="U211" s="349"/>
      <c r="V211" s="349"/>
      <c r="W211" s="349"/>
      <c r="X211" s="349"/>
      <c r="Y211" s="349"/>
    </row>
    <row r="212">
      <c r="A212" s="366"/>
      <c r="C212" s="349"/>
      <c r="D212" s="349"/>
      <c r="E212" s="349"/>
      <c r="F212" s="349"/>
      <c r="G212" s="349"/>
      <c r="H212" s="349"/>
      <c r="I212" s="349"/>
      <c r="J212" s="349"/>
      <c r="K212" s="349"/>
      <c r="L212" s="349"/>
      <c r="M212" s="349"/>
      <c r="N212" s="349"/>
      <c r="O212" s="349"/>
      <c r="P212" s="349"/>
      <c r="Q212" s="349"/>
      <c r="R212" s="349"/>
      <c r="S212" s="349"/>
      <c r="T212" s="349"/>
      <c r="U212" s="349"/>
      <c r="V212" s="349"/>
      <c r="W212" s="349"/>
      <c r="X212" s="349"/>
      <c r="Y212" s="349"/>
    </row>
    <row r="213">
      <c r="A213" s="366"/>
      <c r="C213" s="349"/>
      <c r="D213" s="349"/>
      <c r="E213" s="349"/>
      <c r="F213" s="349"/>
      <c r="G213" s="349"/>
      <c r="H213" s="349"/>
      <c r="I213" s="349"/>
      <c r="J213" s="349"/>
      <c r="K213" s="349"/>
      <c r="L213" s="349"/>
      <c r="M213" s="349"/>
      <c r="N213" s="349"/>
      <c r="O213" s="349"/>
      <c r="P213" s="349"/>
      <c r="Q213" s="349"/>
      <c r="R213" s="349"/>
      <c r="S213" s="349"/>
      <c r="T213" s="349"/>
      <c r="U213" s="349"/>
      <c r="V213" s="349"/>
      <c r="W213" s="349"/>
      <c r="X213" s="349"/>
      <c r="Y213" s="349"/>
    </row>
    <row r="214">
      <c r="A214" s="366"/>
      <c r="C214" s="349"/>
      <c r="D214" s="349"/>
      <c r="E214" s="349"/>
      <c r="F214" s="349"/>
      <c r="G214" s="349"/>
      <c r="H214" s="349"/>
      <c r="I214" s="349"/>
      <c r="J214" s="349"/>
      <c r="K214" s="349"/>
      <c r="L214" s="349"/>
      <c r="M214" s="349"/>
      <c r="N214" s="349"/>
      <c r="O214" s="349"/>
      <c r="P214" s="349"/>
      <c r="Q214" s="349"/>
      <c r="R214" s="349"/>
      <c r="S214" s="349"/>
      <c r="T214" s="349"/>
      <c r="U214" s="349"/>
      <c r="V214" s="349"/>
      <c r="W214" s="349"/>
      <c r="X214" s="349"/>
      <c r="Y214" s="349"/>
    </row>
    <row r="215">
      <c r="A215" s="366"/>
      <c r="C215" s="349"/>
      <c r="D215" s="349"/>
      <c r="E215" s="349"/>
      <c r="F215" s="349"/>
      <c r="G215" s="349"/>
      <c r="H215" s="349"/>
      <c r="I215" s="349"/>
      <c r="J215" s="349"/>
      <c r="K215" s="349"/>
      <c r="L215" s="349"/>
      <c r="M215" s="349"/>
      <c r="N215" s="349"/>
      <c r="O215" s="349"/>
      <c r="P215" s="349"/>
      <c r="Q215" s="349"/>
      <c r="R215" s="349"/>
      <c r="S215" s="349"/>
      <c r="T215" s="349"/>
      <c r="U215" s="349"/>
      <c r="V215" s="349"/>
      <c r="W215" s="349"/>
      <c r="X215" s="349"/>
      <c r="Y215" s="349"/>
    </row>
    <row r="216">
      <c r="A216" s="366"/>
      <c r="C216" s="349"/>
      <c r="D216" s="349"/>
      <c r="E216" s="349"/>
      <c r="F216" s="349"/>
      <c r="G216" s="349"/>
      <c r="H216" s="349"/>
      <c r="I216" s="349"/>
      <c r="J216" s="349"/>
      <c r="K216" s="349"/>
      <c r="L216" s="349"/>
      <c r="M216" s="349"/>
      <c r="N216" s="349"/>
      <c r="O216" s="349"/>
      <c r="P216" s="349"/>
      <c r="Q216" s="349"/>
      <c r="R216" s="349"/>
      <c r="S216" s="349"/>
      <c r="T216" s="349"/>
      <c r="U216" s="349"/>
      <c r="V216" s="349"/>
      <c r="W216" s="349"/>
      <c r="X216" s="349"/>
      <c r="Y216" s="349"/>
    </row>
    <row r="217">
      <c r="A217" s="366"/>
      <c r="C217" s="349"/>
      <c r="D217" s="349"/>
      <c r="E217" s="349"/>
      <c r="F217" s="349"/>
      <c r="G217" s="349"/>
      <c r="H217" s="349"/>
      <c r="I217" s="349"/>
      <c r="J217" s="349"/>
      <c r="K217" s="349"/>
      <c r="L217" s="349"/>
      <c r="M217" s="349"/>
      <c r="N217" s="349"/>
      <c r="O217" s="349"/>
      <c r="P217" s="349"/>
      <c r="Q217" s="349"/>
      <c r="R217" s="349"/>
      <c r="S217" s="349"/>
      <c r="T217" s="349"/>
      <c r="U217" s="349"/>
      <c r="V217" s="349"/>
      <c r="W217" s="349"/>
      <c r="X217" s="349"/>
      <c r="Y217" s="349"/>
    </row>
    <row r="218">
      <c r="A218" s="366"/>
      <c r="C218" s="349"/>
      <c r="D218" s="349"/>
      <c r="E218" s="349"/>
      <c r="F218" s="349"/>
      <c r="G218" s="349"/>
      <c r="H218" s="349"/>
      <c r="I218" s="349"/>
      <c r="J218" s="349"/>
      <c r="K218" s="349"/>
      <c r="L218" s="349"/>
      <c r="M218" s="349"/>
      <c r="N218" s="349"/>
      <c r="O218" s="349"/>
      <c r="P218" s="349"/>
      <c r="Q218" s="349"/>
      <c r="R218" s="349"/>
      <c r="S218" s="349"/>
      <c r="T218" s="349"/>
      <c r="U218" s="349"/>
      <c r="V218" s="349"/>
      <c r="W218" s="349"/>
      <c r="X218" s="349"/>
      <c r="Y218" s="349"/>
    </row>
    <row r="219">
      <c r="A219" s="366"/>
      <c r="C219" s="349"/>
      <c r="D219" s="349"/>
      <c r="E219" s="349"/>
      <c r="F219" s="349"/>
      <c r="G219" s="349"/>
      <c r="H219" s="349"/>
      <c r="I219" s="349"/>
      <c r="J219" s="349"/>
      <c r="K219" s="349"/>
      <c r="L219" s="349"/>
      <c r="M219" s="349"/>
      <c r="N219" s="349"/>
      <c r="O219" s="349"/>
      <c r="P219" s="349"/>
      <c r="Q219" s="349"/>
      <c r="R219" s="349"/>
      <c r="S219" s="349"/>
      <c r="T219" s="349"/>
      <c r="U219" s="349"/>
      <c r="V219" s="349"/>
      <c r="W219" s="349"/>
      <c r="X219" s="349"/>
      <c r="Y219" s="349"/>
    </row>
    <row r="220">
      <c r="A220" s="366"/>
      <c r="C220" s="349"/>
      <c r="D220" s="349"/>
      <c r="E220" s="349"/>
      <c r="F220" s="349"/>
      <c r="G220" s="349"/>
      <c r="H220" s="349"/>
      <c r="I220" s="349"/>
      <c r="J220" s="349"/>
      <c r="K220" s="349"/>
      <c r="L220" s="349"/>
      <c r="M220" s="349"/>
      <c r="N220" s="349"/>
      <c r="O220" s="349"/>
      <c r="P220" s="349"/>
      <c r="Q220" s="349"/>
      <c r="R220" s="349"/>
      <c r="S220" s="349"/>
      <c r="T220" s="349"/>
      <c r="U220" s="349"/>
      <c r="V220" s="349"/>
      <c r="W220" s="349"/>
      <c r="X220" s="349"/>
      <c r="Y220" s="349"/>
    </row>
    <row r="221">
      <c r="A221" s="366"/>
      <c r="C221" s="349"/>
      <c r="D221" s="349"/>
      <c r="E221" s="349"/>
      <c r="F221" s="349"/>
      <c r="G221" s="349"/>
      <c r="H221" s="349"/>
      <c r="I221" s="349"/>
      <c r="J221" s="349"/>
      <c r="K221" s="349"/>
      <c r="L221" s="349"/>
      <c r="M221" s="349"/>
      <c r="N221" s="349"/>
      <c r="O221" s="349"/>
      <c r="P221" s="349"/>
      <c r="Q221" s="349"/>
      <c r="R221" s="349"/>
      <c r="S221" s="349"/>
      <c r="T221" s="349"/>
      <c r="U221" s="349"/>
      <c r="V221" s="349"/>
      <c r="W221" s="349"/>
      <c r="X221" s="349"/>
      <c r="Y221" s="349"/>
    </row>
    <row r="222">
      <c r="A222" s="366"/>
      <c r="C222" s="349"/>
      <c r="D222" s="349"/>
      <c r="E222" s="349"/>
      <c r="F222" s="349"/>
      <c r="G222" s="349"/>
      <c r="H222" s="349"/>
      <c r="I222" s="349"/>
      <c r="J222" s="349"/>
      <c r="K222" s="349"/>
      <c r="L222" s="349"/>
      <c r="M222" s="349"/>
      <c r="N222" s="349"/>
      <c r="O222" s="349"/>
      <c r="P222" s="349"/>
      <c r="Q222" s="349"/>
      <c r="R222" s="349"/>
      <c r="S222" s="349"/>
      <c r="T222" s="349"/>
      <c r="U222" s="349"/>
      <c r="V222" s="349"/>
      <c r="W222" s="349"/>
      <c r="X222" s="349"/>
      <c r="Y222" s="349"/>
    </row>
    <row r="223">
      <c r="A223" s="366"/>
      <c r="C223" s="349"/>
      <c r="D223" s="349"/>
      <c r="E223" s="349"/>
      <c r="F223" s="349"/>
      <c r="G223" s="349"/>
      <c r="H223" s="349"/>
      <c r="I223" s="349"/>
      <c r="J223" s="349"/>
      <c r="K223" s="349"/>
      <c r="L223" s="349"/>
      <c r="M223" s="349"/>
      <c r="N223" s="349"/>
      <c r="O223" s="349"/>
      <c r="P223" s="349"/>
      <c r="Q223" s="349"/>
      <c r="R223" s="349"/>
      <c r="S223" s="349"/>
      <c r="T223" s="349"/>
      <c r="U223" s="349"/>
      <c r="V223" s="349"/>
      <c r="W223" s="349"/>
      <c r="X223" s="349"/>
      <c r="Y223" s="349"/>
    </row>
    <row r="224">
      <c r="A224" s="366"/>
      <c r="C224" s="349"/>
      <c r="D224" s="349"/>
      <c r="E224" s="349"/>
      <c r="F224" s="349"/>
      <c r="G224" s="349"/>
      <c r="H224" s="349"/>
      <c r="I224" s="349"/>
      <c r="J224" s="349"/>
      <c r="K224" s="349"/>
      <c r="L224" s="349"/>
      <c r="M224" s="349"/>
      <c r="N224" s="349"/>
      <c r="O224" s="349"/>
      <c r="P224" s="349"/>
      <c r="Q224" s="349"/>
      <c r="R224" s="349"/>
      <c r="S224" s="349"/>
      <c r="T224" s="349"/>
      <c r="U224" s="349"/>
      <c r="V224" s="349"/>
      <c r="W224" s="349"/>
      <c r="X224" s="349"/>
      <c r="Y224" s="349"/>
    </row>
    <row r="225">
      <c r="A225" s="366"/>
      <c r="C225" s="349"/>
      <c r="D225" s="349"/>
      <c r="E225" s="349"/>
      <c r="F225" s="349"/>
      <c r="G225" s="349"/>
      <c r="H225" s="349"/>
      <c r="I225" s="349"/>
      <c r="J225" s="349"/>
      <c r="K225" s="349"/>
      <c r="L225" s="349"/>
      <c r="M225" s="349"/>
      <c r="N225" s="349"/>
      <c r="O225" s="349"/>
      <c r="P225" s="349"/>
      <c r="Q225" s="349"/>
      <c r="R225" s="349"/>
      <c r="S225" s="349"/>
      <c r="T225" s="349"/>
      <c r="U225" s="349"/>
      <c r="V225" s="349"/>
      <c r="W225" s="349"/>
      <c r="X225" s="349"/>
      <c r="Y225" s="349"/>
    </row>
    <row r="226">
      <c r="A226" s="366"/>
      <c r="C226" s="349"/>
      <c r="D226" s="349"/>
      <c r="E226" s="349"/>
      <c r="F226" s="349"/>
      <c r="G226" s="349"/>
      <c r="H226" s="349"/>
      <c r="I226" s="349"/>
      <c r="J226" s="349"/>
      <c r="K226" s="349"/>
      <c r="L226" s="349"/>
      <c r="M226" s="349"/>
      <c r="N226" s="349"/>
      <c r="O226" s="349"/>
      <c r="P226" s="349"/>
      <c r="Q226" s="349"/>
      <c r="R226" s="349"/>
      <c r="S226" s="349"/>
      <c r="T226" s="349"/>
      <c r="U226" s="349"/>
      <c r="V226" s="349"/>
      <c r="W226" s="349"/>
      <c r="X226" s="349"/>
      <c r="Y226" s="349"/>
    </row>
    <row r="227">
      <c r="A227" s="366"/>
      <c r="C227" s="349"/>
      <c r="D227" s="349"/>
      <c r="E227" s="349"/>
      <c r="F227" s="349"/>
      <c r="G227" s="349"/>
      <c r="H227" s="349"/>
      <c r="I227" s="349"/>
      <c r="J227" s="349"/>
      <c r="K227" s="349"/>
      <c r="L227" s="349"/>
      <c r="M227" s="349"/>
      <c r="N227" s="349"/>
      <c r="O227" s="349"/>
      <c r="P227" s="349"/>
      <c r="Q227" s="349"/>
      <c r="R227" s="349"/>
      <c r="S227" s="349"/>
      <c r="T227" s="349"/>
      <c r="U227" s="349"/>
      <c r="V227" s="349"/>
      <c r="W227" s="349"/>
      <c r="X227" s="349"/>
      <c r="Y227" s="349"/>
    </row>
    <row r="228">
      <c r="A228" s="366"/>
      <c r="C228" s="349"/>
      <c r="D228" s="349"/>
      <c r="E228" s="349"/>
      <c r="F228" s="349"/>
      <c r="G228" s="349"/>
      <c r="H228" s="349"/>
      <c r="I228" s="349"/>
      <c r="J228" s="349"/>
      <c r="K228" s="349"/>
      <c r="L228" s="349"/>
      <c r="M228" s="349"/>
      <c r="N228" s="349"/>
      <c r="O228" s="349"/>
      <c r="P228" s="349"/>
      <c r="Q228" s="349"/>
      <c r="R228" s="349"/>
      <c r="S228" s="349"/>
      <c r="T228" s="349"/>
      <c r="U228" s="349"/>
      <c r="V228" s="349"/>
      <c r="W228" s="349"/>
      <c r="X228" s="349"/>
      <c r="Y228" s="349"/>
    </row>
    <row r="229">
      <c r="A229" s="366"/>
      <c r="C229" s="349"/>
      <c r="D229" s="349"/>
      <c r="E229" s="349"/>
      <c r="F229" s="349"/>
      <c r="G229" s="349"/>
      <c r="H229" s="349"/>
      <c r="I229" s="349"/>
      <c r="J229" s="349"/>
      <c r="K229" s="349"/>
      <c r="L229" s="349"/>
      <c r="M229" s="349"/>
      <c r="N229" s="349"/>
      <c r="O229" s="349"/>
      <c r="P229" s="349"/>
      <c r="Q229" s="349"/>
      <c r="R229" s="349"/>
      <c r="S229" s="349"/>
      <c r="T229" s="349"/>
      <c r="U229" s="349"/>
      <c r="V229" s="349"/>
      <c r="W229" s="349"/>
      <c r="X229" s="349"/>
      <c r="Y229" s="349"/>
    </row>
    <row r="230">
      <c r="A230" s="366"/>
      <c r="C230" s="349"/>
      <c r="D230" s="349"/>
      <c r="E230" s="349"/>
      <c r="F230" s="349"/>
      <c r="G230" s="349"/>
      <c r="H230" s="349"/>
      <c r="I230" s="349"/>
      <c r="J230" s="349"/>
      <c r="K230" s="349"/>
      <c r="L230" s="349"/>
      <c r="M230" s="349"/>
      <c r="N230" s="349"/>
      <c r="O230" s="349"/>
      <c r="P230" s="349"/>
      <c r="Q230" s="349"/>
      <c r="R230" s="349"/>
      <c r="S230" s="349"/>
      <c r="T230" s="349"/>
      <c r="U230" s="349"/>
      <c r="V230" s="349"/>
      <c r="W230" s="349"/>
      <c r="X230" s="349"/>
      <c r="Y230" s="349"/>
    </row>
    <row r="231">
      <c r="A231" s="366"/>
      <c r="C231" s="349"/>
      <c r="D231" s="349"/>
      <c r="E231" s="349"/>
      <c r="F231" s="349"/>
      <c r="G231" s="349"/>
      <c r="H231" s="349"/>
      <c r="I231" s="349"/>
      <c r="J231" s="349"/>
      <c r="K231" s="349"/>
      <c r="L231" s="349"/>
      <c r="M231" s="349"/>
      <c r="N231" s="349"/>
      <c r="O231" s="349"/>
      <c r="P231" s="349"/>
      <c r="Q231" s="349"/>
      <c r="R231" s="349"/>
      <c r="S231" s="349"/>
      <c r="T231" s="349"/>
      <c r="U231" s="349"/>
      <c r="V231" s="349"/>
      <c r="W231" s="349"/>
      <c r="X231" s="349"/>
      <c r="Y231" s="349"/>
    </row>
    <row r="232">
      <c r="A232" s="366"/>
      <c r="C232" s="349"/>
      <c r="D232" s="349"/>
      <c r="E232" s="349"/>
      <c r="F232" s="349"/>
      <c r="G232" s="349"/>
      <c r="H232" s="349"/>
      <c r="I232" s="349"/>
      <c r="J232" s="349"/>
      <c r="K232" s="349"/>
      <c r="L232" s="349"/>
      <c r="M232" s="349"/>
      <c r="N232" s="349"/>
      <c r="O232" s="349"/>
      <c r="P232" s="349"/>
      <c r="Q232" s="349"/>
      <c r="R232" s="349"/>
      <c r="S232" s="349"/>
      <c r="T232" s="349"/>
      <c r="U232" s="349"/>
      <c r="V232" s="349"/>
      <c r="W232" s="349"/>
      <c r="X232" s="349"/>
      <c r="Y232" s="349"/>
    </row>
    <row r="233">
      <c r="A233" s="366"/>
      <c r="C233" s="349"/>
      <c r="D233" s="349"/>
      <c r="E233" s="349"/>
      <c r="F233" s="349"/>
      <c r="G233" s="349"/>
      <c r="H233" s="349"/>
      <c r="I233" s="349"/>
      <c r="J233" s="349"/>
      <c r="K233" s="349"/>
      <c r="L233" s="349"/>
      <c r="M233" s="349"/>
      <c r="N233" s="349"/>
      <c r="O233" s="349"/>
      <c r="P233" s="349"/>
      <c r="Q233" s="349"/>
      <c r="R233" s="349"/>
      <c r="S233" s="349"/>
      <c r="T233" s="349"/>
      <c r="U233" s="349"/>
      <c r="V233" s="349"/>
      <c r="W233" s="349"/>
      <c r="X233" s="349"/>
      <c r="Y233" s="349"/>
    </row>
    <row r="234">
      <c r="A234" s="366"/>
      <c r="C234" s="349"/>
      <c r="D234" s="349"/>
      <c r="E234" s="349"/>
      <c r="F234" s="349"/>
      <c r="G234" s="349"/>
      <c r="H234" s="349"/>
      <c r="I234" s="349"/>
      <c r="J234" s="349"/>
      <c r="K234" s="349"/>
      <c r="L234" s="349"/>
      <c r="M234" s="349"/>
      <c r="N234" s="349"/>
      <c r="O234" s="349"/>
      <c r="P234" s="349"/>
      <c r="Q234" s="349"/>
      <c r="R234" s="349"/>
      <c r="S234" s="349"/>
      <c r="T234" s="349"/>
      <c r="U234" s="349"/>
      <c r="V234" s="349"/>
      <c r="W234" s="349"/>
      <c r="X234" s="349"/>
      <c r="Y234" s="349"/>
    </row>
    <row r="235">
      <c r="A235" s="366"/>
      <c r="C235" s="349"/>
      <c r="D235" s="349"/>
      <c r="E235" s="349"/>
      <c r="F235" s="349"/>
      <c r="G235" s="349"/>
      <c r="H235" s="349"/>
      <c r="I235" s="349"/>
      <c r="J235" s="349"/>
      <c r="K235" s="349"/>
      <c r="L235" s="349"/>
      <c r="M235" s="349"/>
      <c r="N235" s="349"/>
      <c r="O235" s="349"/>
      <c r="P235" s="349"/>
      <c r="Q235" s="349"/>
      <c r="R235" s="349"/>
      <c r="S235" s="349"/>
      <c r="T235" s="349"/>
      <c r="U235" s="349"/>
      <c r="V235" s="349"/>
      <c r="W235" s="349"/>
      <c r="X235" s="349"/>
      <c r="Y235" s="349"/>
    </row>
    <row r="236">
      <c r="A236" s="366"/>
      <c r="C236" s="349"/>
      <c r="D236" s="349"/>
      <c r="E236" s="349"/>
      <c r="F236" s="349"/>
      <c r="G236" s="349"/>
      <c r="H236" s="349"/>
      <c r="I236" s="349"/>
      <c r="J236" s="349"/>
      <c r="K236" s="349"/>
      <c r="L236" s="349"/>
      <c r="M236" s="349"/>
      <c r="N236" s="349"/>
      <c r="O236" s="349"/>
      <c r="P236" s="349"/>
      <c r="Q236" s="349"/>
      <c r="R236" s="349"/>
      <c r="S236" s="349"/>
      <c r="T236" s="349"/>
      <c r="U236" s="349"/>
      <c r="V236" s="349"/>
      <c r="W236" s="349"/>
      <c r="X236" s="349"/>
      <c r="Y236" s="349"/>
    </row>
    <row r="237">
      <c r="A237" s="366"/>
      <c r="C237" s="349"/>
      <c r="D237" s="349"/>
      <c r="E237" s="349"/>
      <c r="F237" s="349"/>
      <c r="G237" s="349"/>
      <c r="H237" s="349"/>
      <c r="I237" s="349"/>
      <c r="J237" s="349"/>
      <c r="K237" s="349"/>
      <c r="L237" s="349"/>
      <c r="M237" s="349"/>
      <c r="N237" s="349"/>
      <c r="O237" s="349"/>
      <c r="P237" s="349"/>
      <c r="Q237" s="349"/>
      <c r="R237" s="349"/>
      <c r="S237" s="349"/>
      <c r="T237" s="349"/>
      <c r="U237" s="349"/>
      <c r="V237" s="349"/>
      <c r="W237" s="349"/>
      <c r="X237" s="349"/>
      <c r="Y237" s="349"/>
    </row>
    <row r="238">
      <c r="A238" s="366"/>
      <c r="C238" s="349"/>
      <c r="D238" s="349"/>
      <c r="E238" s="349"/>
      <c r="F238" s="349"/>
      <c r="G238" s="349"/>
      <c r="H238" s="349"/>
      <c r="I238" s="349"/>
      <c r="J238" s="349"/>
      <c r="K238" s="349"/>
      <c r="L238" s="349"/>
      <c r="M238" s="349"/>
      <c r="N238" s="349"/>
      <c r="O238" s="349"/>
      <c r="P238" s="349"/>
      <c r="Q238" s="349"/>
      <c r="R238" s="349"/>
      <c r="S238" s="349"/>
      <c r="T238" s="349"/>
      <c r="U238" s="349"/>
      <c r="V238" s="349"/>
      <c r="W238" s="349"/>
      <c r="X238" s="349"/>
      <c r="Y238" s="349"/>
    </row>
    <row r="239">
      <c r="A239" s="366"/>
      <c r="C239" s="349"/>
      <c r="D239" s="349"/>
      <c r="E239" s="349"/>
      <c r="F239" s="349"/>
      <c r="G239" s="349"/>
      <c r="H239" s="349"/>
      <c r="I239" s="349"/>
      <c r="J239" s="349"/>
      <c r="K239" s="349"/>
      <c r="L239" s="349"/>
      <c r="M239" s="349"/>
      <c r="N239" s="349"/>
      <c r="O239" s="349"/>
      <c r="P239" s="349"/>
      <c r="Q239" s="349"/>
      <c r="R239" s="349"/>
      <c r="S239" s="349"/>
      <c r="T239" s="349"/>
      <c r="U239" s="349"/>
      <c r="V239" s="349"/>
      <c r="W239" s="349"/>
      <c r="X239" s="349"/>
      <c r="Y239" s="349"/>
    </row>
    <row r="240">
      <c r="A240" s="366"/>
      <c r="C240" s="349"/>
      <c r="D240" s="349"/>
      <c r="E240" s="349"/>
      <c r="F240" s="349"/>
      <c r="G240" s="349"/>
      <c r="H240" s="349"/>
      <c r="I240" s="349"/>
      <c r="J240" s="349"/>
      <c r="K240" s="349"/>
      <c r="L240" s="349"/>
      <c r="M240" s="349"/>
      <c r="N240" s="349"/>
      <c r="O240" s="349"/>
      <c r="P240" s="349"/>
      <c r="Q240" s="349"/>
      <c r="R240" s="349"/>
      <c r="S240" s="349"/>
      <c r="T240" s="349"/>
      <c r="U240" s="349"/>
      <c r="V240" s="349"/>
      <c r="W240" s="349"/>
      <c r="X240" s="349"/>
      <c r="Y240" s="349"/>
    </row>
    <row r="241">
      <c r="A241" s="366"/>
      <c r="C241" s="349"/>
      <c r="D241" s="349"/>
      <c r="E241" s="349"/>
      <c r="F241" s="349"/>
      <c r="G241" s="349"/>
      <c r="H241" s="349"/>
      <c r="I241" s="349"/>
      <c r="J241" s="349"/>
      <c r="K241" s="349"/>
      <c r="L241" s="349"/>
      <c r="M241" s="349"/>
      <c r="N241" s="349"/>
      <c r="O241" s="349"/>
      <c r="P241" s="349"/>
      <c r="Q241" s="349"/>
      <c r="R241" s="349"/>
      <c r="S241" s="349"/>
      <c r="T241" s="349"/>
      <c r="U241" s="349"/>
      <c r="V241" s="349"/>
      <c r="W241" s="349"/>
      <c r="X241" s="349"/>
      <c r="Y241" s="349"/>
    </row>
    <row r="242">
      <c r="A242" s="366"/>
      <c r="C242" s="349"/>
      <c r="D242" s="349"/>
      <c r="E242" s="349"/>
      <c r="F242" s="349"/>
      <c r="G242" s="349"/>
      <c r="H242" s="349"/>
      <c r="I242" s="349"/>
      <c r="J242" s="349"/>
      <c r="K242" s="349"/>
      <c r="L242" s="349"/>
      <c r="M242" s="349"/>
      <c r="N242" s="349"/>
      <c r="O242" s="349"/>
      <c r="P242" s="349"/>
      <c r="Q242" s="349"/>
      <c r="R242" s="349"/>
      <c r="S242" s="349"/>
      <c r="T242" s="349"/>
      <c r="U242" s="349"/>
      <c r="V242" s="349"/>
      <c r="W242" s="349"/>
      <c r="X242" s="349"/>
      <c r="Y242" s="349"/>
    </row>
    <row r="243">
      <c r="A243" s="366"/>
      <c r="C243" s="349"/>
      <c r="D243" s="349"/>
      <c r="E243" s="349"/>
      <c r="F243" s="349"/>
      <c r="G243" s="349"/>
      <c r="H243" s="349"/>
      <c r="I243" s="349"/>
      <c r="J243" s="349"/>
      <c r="K243" s="349"/>
      <c r="L243" s="349"/>
      <c r="M243" s="349"/>
      <c r="N243" s="349"/>
      <c r="O243" s="349"/>
      <c r="P243" s="349"/>
      <c r="Q243" s="349"/>
      <c r="R243" s="349"/>
      <c r="S243" s="349"/>
      <c r="T243" s="349"/>
      <c r="U243" s="349"/>
      <c r="V243" s="349"/>
      <c r="W243" s="349"/>
      <c r="X243" s="349"/>
      <c r="Y243" s="349"/>
    </row>
    <row r="244">
      <c r="A244" s="366"/>
      <c r="C244" s="349"/>
      <c r="D244" s="349"/>
      <c r="E244" s="349"/>
      <c r="F244" s="349"/>
      <c r="G244" s="349"/>
      <c r="H244" s="349"/>
      <c r="I244" s="349"/>
      <c r="J244" s="349"/>
      <c r="K244" s="349"/>
      <c r="L244" s="349"/>
      <c r="M244" s="349"/>
      <c r="N244" s="349"/>
      <c r="O244" s="349"/>
      <c r="P244" s="349"/>
      <c r="Q244" s="349"/>
      <c r="R244" s="349"/>
      <c r="S244" s="349"/>
      <c r="T244" s="349"/>
      <c r="U244" s="349"/>
      <c r="V244" s="349"/>
      <c r="W244" s="349"/>
      <c r="X244" s="349"/>
      <c r="Y244" s="349"/>
    </row>
    <row r="245">
      <c r="A245" s="366"/>
      <c r="C245" s="349"/>
      <c r="D245" s="349"/>
      <c r="E245" s="349"/>
      <c r="F245" s="349"/>
      <c r="G245" s="349"/>
      <c r="H245" s="349"/>
      <c r="I245" s="349"/>
      <c r="J245" s="349"/>
      <c r="K245" s="349"/>
      <c r="L245" s="349"/>
      <c r="M245" s="349"/>
      <c r="N245" s="349"/>
      <c r="O245" s="349"/>
      <c r="P245" s="349"/>
      <c r="Q245" s="349"/>
      <c r="R245" s="349"/>
      <c r="S245" s="349"/>
      <c r="T245" s="349"/>
      <c r="U245" s="349"/>
      <c r="V245" s="349"/>
      <c r="W245" s="349"/>
      <c r="X245" s="349"/>
      <c r="Y245" s="349"/>
    </row>
    <row r="246">
      <c r="A246" s="366"/>
      <c r="C246" s="349"/>
      <c r="D246" s="349"/>
      <c r="E246" s="349"/>
      <c r="F246" s="349"/>
      <c r="G246" s="349"/>
      <c r="H246" s="349"/>
      <c r="I246" s="349"/>
      <c r="J246" s="349"/>
      <c r="K246" s="349"/>
      <c r="L246" s="349"/>
      <c r="M246" s="349"/>
      <c r="N246" s="349"/>
      <c r="O246" s="349"/>
      <c r="P246" s="349"/>
      <c r="Q246" s="349"/>
      <c r="R246" s="349"/>
      <c r="S246" s="349"/>
      <c r="T246" s="349"/>
      <c r="U246" s="349"/>
      <c r="V246" s="349"/>
      <c r="W246" s="349"/>
      <c r="X246" s="349"/>
      <c r="Y246" s="349"/>
    </row>
    <row r="247">
      <c r="A247" s="366"/>
      <c r="C247" s="349"/>
      <c r="D247" s="349"/>
      <c r="E247" s="349"/>
      <c r="F247" s="349"/>
      <c r="G247" s="349"/>
      <c r="H247" s="349"/>
      <c r="I247" s="349"/>
      <c r="J247" s="349"/>
      <c r="K247" s="349"/>
      <c r="L247" s="349"/>
      <c r="M247" s="349"/>
      <c r="N247" s="349"/>
      <c r="O247" s="349"/>
      <c r="P247" s="349"/>
      <c r="Q247" s="349"/>
      <c r="R247" s="349"/>
      <c r="S247" s="349"/>
      <c r="T247" s="349"/>
      <c r="U247" s="349"/>
      <c r="V247" s="349"/>
      <c r="W247" s="349"/>
      <c r="X247" s="349"/>
      <c r="Y247" s="349"/>
    </row>
    <row r="248">
      <c r="A248" s="366"/>
      <c r="C248" s="349"/>
      <c r="D248" s="349"/>
      <c r="E248" s="349"/>
      <c r="F248" s="349"/>
      <c r="G248" s="349"/>
      <c r="H248" s="349"/>
      <c r="I248" s="349"/>
      <c r="J248" s="349"/>
      <c r="K248" s="349"/>
      <c r="L248" s="349"/>
      <c r="M248" s="349"/>
      <c r="N248" s="349"/>
      <c r="O248" s="349"/>
      <c r="P248" s="349"/>
      <c r="Q248" s="349"/>
      <c r="R248" s="349"/>
      <c r="S248" s="349"/>
      <c r="T248" s="349"/>
      <c r="U248" s="349"/>
      <c r="V248" s="349"/>
      <c r="W248" s="349"/>
      <c r="X248" s="349"/>
      <c r="Y248" s="349"/>
    </row>
    <row r="249">
      <c r="A249" s="366"/>
      <c r="C249" s="349"/>
      <c r="D249" s="349"/>
      <c r="E249" s="349"/>
      <c r="F249" s="349"/>
      <c r="G249" s="349"/>
      <c r="H249" s="349"/>
      <c r="I249" s="349"/>
      <c r="J249" s="349"/>
      <c r="K249" s="349"/>
      <c r="L249" s="349"/>
      <c r="M249" s="349"/>
      <c r="N249" s="349"/>
      <c r="O249" s="349"/>
      <c r="P249" s="349"/>
      <c r="Q249" s="349"/>
      <c r="R249" s="349"/>
      <c r="S249" s="349"/>
      <c r="T249" s="349"/>
      <c r="U249" s="349"/>
      <c r="V249" s="349"/>
      <c r="W249" s="349"/>
      <c r="X249" s="349"/>
      <c r="Y249" s="349"/>
    </row>
    <row r="250">
      <c r="A250" s="366"/>
      <c r="C250" s="349"/>
      <c r="D250" s="349"/>
      <c r="E250" s="349"/>
      <c r="F250" s="349"/>
      <c r="G250" s="349"/>
      <c r="H250" s="349"/>
      <c r="I250" s="349"/>
      <c r="J250" s="349"/>
      <c r="K250" s="349"/>
      <c r="L250" s="349"/>
      <c r="M250" s="349"/>
      <c r="N250" s="349"/>
      <c r="O250" s="349"/>
      <c r="P250" s="349"/>
      <c r="Q250" s="349"/>
      <c r="R250" s="349"/>
      <c r="S250" s="349"/>
      <c r="T250" s="349"/>
      <c r="U250" s="349"/>
      <c r="V250" s="349"/>
      <c r="W250" s="349"/>
      <c r="X250" s="349"/>
      <c r="Y250" s="349"/>
    </row>
    <row r="251">
      <c r="A251" s="366"/>
      <c r="C251" s="349"/>
      <c r="D251" s="349"/>
      <c r="E251" s="349"/>
      <c r="F251" s="349"/>
      <c r="G251" s="349"/>
      <c r="H251" s="349"/>
      <c r="I251" s="349"/>
      <c r="J251" s="349"/>
      <c r="K251" s="349"/>
      <c r="L251" s="349"/>
      <c r="M251" s="349"/>
      <c r="N251" s="349"/>
      <c r="O251" s="349"/>
      <c r="P251" s="349"/>
      <c r="Q251" s="349"/>
      <c r="R251" s="349"/>
      <c r="S251" s="349"/>
      <c r="T251" s="349"/>
      <c r="U251" s="349"/>
      <c r="V251" s="349"/>
      <c r="W251" s="349"/>
      <c r="X251" s="349"/>
      <c r="Y251" s="349"/>
    </row>
    <row r="252">
      <c r="A252" s="366"/>
      <c r="C252" s="349"/>
      <c r="D252" s="349"/>
      <c r="E252" s="349"/>
      <c r="F252" s="349"/>
      <c r="G252" s="349"/>
      <c r="H252" s="349"/>
      <c r="I252" s="349"/>
      <c r="J252" s="349"/>
      <c r="K252" s="349"/>
      <c r="L252" s="349"/>
      <c r="M252" s="349"/>
      <c r="N252" s="349"/>
      <c r="O252" s="349"/>
      <c r="P252" s="349"/>
      <c r="Q252" s="349"/>
      <c r="R252" s="349"/>
      <c r="S252" s="349"/>
      <c r="T252" s="349"/>
      <c r="U252" s="349"/>
      <c r="V252" s="349"/>
      <c r="W252" s="349"/>
      <c r="X252" s="349"/>
      <c r="Y252" s="349"/>
    </row>
    <row r="253">
      <c r="A253" s="366"/>
      <c r="C253" s="349"/>
      <c r="D253" s="349"/>
      <c r="E253" s="349"/>
      <c r="F253" s="349"/>
      <c r="G253" s="349"/>
      <c r="H253" s="349"/>
      <c r="I253" s="349"/>
      <c r="J253" s="349"/>
      <c r="K253" s="349"/>
      <c r="L253" s="349"/>
      <c r="M253" s="349"/>
      <c r="N253" s="349"/>
      <c r="O253" s="349"/>
      <c r="P253" s="349"/>
      <c r="Q253" s="349"/>
      <c r="R253" s="349"/>
      <c r="S253" s="349"/>
      <c r="T253" s="349"/>
      <c r="U253" s="349"/>
      <c r="V253" s="349"/>
      <c r="W253" s="349"/>
      <c r="X253" s="349"/>
      <c r="Y253" s="349"/>
    </row>
    <row r="254">
      <c r="A254" s="366"/>
      <c r="C254" s="349"/>
      <c r="D254" s="349"/>
      <c r="E254" s="349"/>
      <c r="F254" s="349"/>
      <c r="G254" s="349"/>
      <c r="H254" s="349"/>
      <c r="I254" s="349"/>
      <c r="J254" s="349"/>
      <c r="K254" s="349"/>
      <c r="L254" s="349"/>
      <c r="M254" s="349"/>
      <c r="N254" s="349"/>
      <c r="O254" s="349"/>
      <c r="P254" s="349"/>
      <c r="Q254" s="349"/>
      <c r="R254" s="349"/>
      <c r="S254" s="349"/>
      <c r="T254" s="349"/>
      <c r="U254" s="349"/>
      <c r="V254" s="349"/>
      <c r="W254" s="349"/>
      <c r="X254" s="349"/>
      <c r="Y254" s="349"/>
    </row>
    <row r="255">
      <c r="A255" s="366"/>
      <c r="C255" s="349"/>
      <c r="D255" s="349"/>
      <c r="E255" s="349"/>
      <c r="F255" s="349"/>
      <c r="G255" s="349"/>
      <c r="H255" s="349"/>
      <c r="I255" s="349"/>
      <c r="J255" s="349"/>
      <c r="K255" s="349"/>
      <c r="L255" s="349"/>
      <c r="M255" s="349"/>
      <c r="N255" s="349"/>
      <c r="O255" s="349"/>
      <c r="P255" s="349"/>
      <c r="Q255" s="349"/>
      <c r="R255" s="349"/>
      <c r="S255" s="349"/>
      <c r="T255" s="349"/>
      <c r="U255" s="349"/>
      <c r="V255" s="349"/>
      <c r="W255" s="349"/>
      <c r="X255" s="349"/>
      <c r="Y255" s="349"/>
    </row>
    <row r="256">
      <c r="A256" s="366"/>
      <c r="C256" s="349"/>
      <c r="D256" s="349"/>
      <c r="E256" s="349"/>
      <c r="F256" s="349"/>
      <c r="G256" s="349"/>
      <c r="H256" s="349"/>
      <c r="I256" s="349"/>
      <c r="J256" s="349"/>
      <c r="K256" s="349"/>
      <c r="L256" s="349"/>
      <c r="M256" s="349"/>
      <c r="N256" s="349"/>
      <c r="O256" s="349"/>
      <c r="P256" s="349"/>
      <c r="Q256" s="349"/>
      <c r="R256" s="349"/>
      <c r="S256" s="349"/>
      <c r="T256" s="349"/>
      <c r="U256" s="349"/>
      <c r="V256" s="349"/>
      <c r="W256" s="349"/>
      <c r="X256" s="349"/>
      <c r="Y256" s="349"/>
    </row>
    <row r="257">
      <c r="A257" s="366"/>
      <c r="C257" s="349"/>
      <c r="D257" s="349"/>
      <c r="E257" s="349"/>
      <c r="F257" s="349"/>
      <c r="G257" s="349"/>
      <c r="H257" s="349"/>
      <c r="I257" s="349"/>
      <c r="J257" s="349"/>
      <c r="K257" s="349"/>
      <c r="L257" s="349"/>
      <c r="M257" s="349"/>
      <c r="N257" s="349"/>
      <c r="O257" s="349"/>
      <c r="P257" s="349"/>
      <c r="Q257" s="349"/>
      <c r="R257" s="349"/>
      <c r="S257" s="349"/>
      <c r="T257" s="349"/>
      <c r="U257" s="349"/>
      <c r="V257" s="349"/>
      <c r="W257" s="349"/>
      <c r="X257" s="349"/>
      <c r="Y257" s="349"/>
    </row>
    <row r="258">
      <c r="A258" s="366"/>
      <c r="C258" s="349"/>
      <c r="D258" s="349"/>
      <c r="E258" s="349"/>
      <c r="F258" s="349"/>
      <c r="G258" s="349"/>
      <c r="H258" s="349"/>
      <c r="I258" s="349"/>
      <c r="J258" s="349"/>
      <c r="K258" s="349"/>
      <c r="L258" s="349"/>
      <c r="M258" s="349"/>
      <c r="N258" s="349"/>
      <c r="O258" s="349"/>
      <c r="P258" s="349"/>
      <c r="Q258" s="349"/>
      <c r="R258" s="349"/>
      <c r="S258" s="349"/>
      <c r="T258" s="349"/>
      <c r="U258" s="349"/>
      <c r="V258" s="349"/>
      <c r="W258" s="349"/>
      <c r="X258" s="349"/>
      <c r="Y258" s="349"/>
    </row>
    <row r="259">
      <c r="A259" s="366"/>
      <c r="C259" s="349"/>
      <c r="D259" s="349"/>
      <c r="E259" s="349"/>
      <c r="F259" s="349"/>
      <c r="G259" s="349"/>
      <c r="H259" s="349"/>
      <c r="I259" s="349"/>
      <c r="J259" s="349"/>
      <c r="K259" s="349"/>
      <c r="L259" s="349"/>
      <c r="M259" s="349"/>
      <c r="N259" s="349"/>
      <c r="O259" s="349"/>
      <c r="P259" s="349"/>
      <c r="Q259" s="349"/>
      <c r="R259" s="349"/>
      <c r="S259" s="349"/>
      <c r="T259" s="349"/>
      <c r="U259" s="349"/>
      <c r="V259" s="349"/>
      <c r="W259" s="349"/>
      <c r="X259" s="349"/>
      <c r="Y259" s="349"/>
    </row>
    <row r="260">
      <c r="A260" s="366"/>
      <c r="C260" s="349"/>
      <c r="D260" s="349"/>
      <c r="E260" s="349"/>
      <c r="F260" s="349"/>
      <c r="G260" s="349"/>
      <c r="H260" s="349"/>
      <c r="I260" s="349"/>
      <c r="J260" s="349"/>
      <c r="K260" s="349"/>
      <c r="L260" s="349"/>
      <c r="M260" s="349"/>
      <c r="N260" s="349"/>
      <c r="O260" s="349"/>
      <c r="P260" s="349"/>
      <c r="Q260" s="349"/>
      <c r="R260" s="349"/>
      <c r="S260" s="349"/>
      <c r="T260" s="349"/>
      <c r="U260" s="349"/>
      <c r="V260" s="349"/>
      <c r="W260" s="349"/>
      <c r="X260" s="349"/>
      <c r="Y260" s="349"/>
    </row>
    <row r="261">
      <c r="A261" s="366"/>
      <c r="C261" s="349"/>
      <c r="D261" s="349"/>
      <c r="E261" s="349"/>
      <c r="F261" s="349"/>
      <c r="G261" s="349"/>
      <c r="H261" s="349"/>
      <c r="I261" s="349"/>
      <c r="J261" s="349"/>
      <c r="K261" s="349"/>
      <c r="L261" s="349"/>
      <c r="M261" s="349"/>
      <c r="N261" s="349"/>
      <c r="O261" s="349"/>
      <c r="P261" s="349"/>
      <c r="Q261" s="349"/>
      <c r="R261" s="349"/>
      <c r="S261" s="349"/>
      <c r="T261" s="349"/>
      <c r="U261" s="349"/>
      <c r="V261" s="349"/>
      <c r="W261" s="349"/>
      <c r="X261" s="349"/>
      <c r="Y261" s="349"/>
    </row>
    <row r="262">
      <c r="A262" s="366"/>
      <c r="C262" s="349"/>
      <c r="D262" s="349"/>
      <c r="E262" s="349"/>
      <c r="F262" s="349"/>
      <c r="G262" s="349"/>
      <c r="H262" s="349"/>
      <c r="I262" s="349"/>
      <c r="J262" s="349"/>
      <c r="K262" s="349"/>
      <c r="L262" s="349"/>
      <c r="M262" s="349"/>
      <c r="N262" s="349"/>
      <c r="O262" s="349"/>
      <c r="P262" s="349"/>
      <c r="Q262" s="349"/>
      <c r="R262" s="349"/>
      <c r="S262" s="349"/>
      <c r="T262" s="349"/>
      <c r="U262" s="349"/>
      <c r="V262" s="349"/>
      <c r="W262" s="349"/>
      <c r="X262" s="349"/>
      <c r="Y262" s="349"/>
    </row>
    <row r="263">
      <c r="A263" s="366"/>
      <c r="C263" s="349"/>
      <c r="D263" s="349"/>
      <c r="E263" s="349"/>
      <c r="F263" s="349"/>
      <c r="G263" s="349"/>
      <c r="H263" s="349"/>
      <c r="I263" s="349"/>
      <c r="J263" s="349"/>
      <c r="K263" s="349"/>
      <c r="L263" s="349"/>
      <c r="M263" s="349"/>
      <c r="N263" s="349"/>
      <c r="O263" s="349"/>
      <c r="P263" s="349"/>
      <c r="Q263" s="349"/>
      <c r="R263" s="349"/>
      <c r="S263" s="349"/>
      <c r="T263" s="349"/>
      <c r="U263" s="349"/>
      <c r="V263" s="349"/>
      <c r="W263" s="349"/>
      <c r="X263" s="349"/>
      <c r="Y263" s="349"/>
    </row>
    <row r="264">
      <c r="A264" s="366"/>
      <c r="C264" s="349"/>
      <c r="D264" s="349"/>
      <c r="E264" s="349"/>
      <c r="F264" s="349"/>
      <c r="G264" s="349"/>
      <c r="H264" s="349"/>
      <c r="I264" s="349"/>
      <c r="J264" s="349"/>
      <c r="K264" s="349"/>
      <c r="L264" s="349"/>
      <c r="M264" s="349"/>
      <c r="N264" s="349"/>
      <c r="O264" s="349"/>
      <c r="P264" s="349"/>
      <c r="Q264" s="349"/>
      <c r="R264" s="349"/>
      <c r="S264" s="349"/>
      <c r="T264" s="349"/>
      <c r="U264" s="349"/>
      <c r="V264" s="349"/>
      <c r="W264" s="349"/>
      <c r="X264" s="349"/>
      <c r="Y264" s="349"/>
    </row>
    <row r="265">
      <c r="A265" s="366"/>
      <c r="C265" s="349"/>
      <c r="D265" s="349"/>
      <c r="E265" s="349"/>
      <c r="F265" s="349"/>
      <c r="G265" s="349"/>
      <c r="H265" s="349"/>
      <c r="I265" s="349"/>
      <c r="J265" s="349"/>
      <c r="K265" s="349"/>
      <c r="L265" s="349"/>
      <c r="M265" s="349"/>
      <c r="N265" s="349"/>
      <c r="O265" s="349"/>
      <c r="P265" s="349"/>
      <c r="Q265" s="349"/>
      <c r="R265" s="349"/>
      <c r="S265" s="349"/>
      <c r="T265" s="349"/>
      <c r="U265" s="349"/>
      <c r="V265" s="349"/>
      <c r="W265" s="349"/>
      <c r="X265" s="349"/>
      <c r="Y265" s="349"/>
    </row>
    <row r="266">
      <c r="A266" s="366"/>
      <c r="C266" s="349"/>
      <c r="D266" s="349"/>
      <c r="E266" s="349"/>
      <c r="F266" s="349"/>
      <c r="G266" s="349"/>
      <c r="H266" s="349"/>
      <c r="I266" s="349"/>
      <c r="J266" s="349"/>
      <c r="K266" s="349"/>
      <c r="L266" s="349"/>
      <c r="M266" s="349"/>
      <c r="N266" s="349"/>
      <c r="O266" s="349"/>
      <c r="P266" s="349"/>
      <c r="Q266" s="349"/>
      <c r="R266" s="349"/>
      <c r="S266" s="349"/>
      <c r="T266" s="349"/>
      <c r="U266" s="349"/>
      <c r="V266" s="349"/>
      <c r="W266" s="349"/>
      <c r="X266" s="349"/>
      <c r="Y266" s="349"/>
    </row>
    <row r="267">
      <c r="A267" s="366"/>
      <c r="C267" s="349"/>
      <c r="D267" s="349"/>
      <c r="E267" s="349"/>
      <c r="F267" s="349"/>
      <c r="G267" s="349"/>
      <c r="H267" s="349"/>
      <c r="I267" s="349"/>
      <c r="J267" s="349"/>
      <c r="K267" s="349"/>
      <c r="L267" s="349"/>
      <c r="M267" s="349"/>
      <c r="N267" s="349"/>
      <c r="O267" s="349"/>
      <c r="P267" s="349"/>
      <c r="Q267" s="349"/>
      <c r="R267" s="349"/>
      <c r="S267" s="349"/>
      <c r="T267" s="349"/>
      <c r="U267" s="349"/>
      <c r="V267" s="349"/>
      <c r="W267" s="349"/>
      <c r="X267" s="349"/>
      <c r="Y267" s="349"/>
    </row>
    <row r="268">
      <c r="A268" s="366"/>
      <c r="C268" s="349"/>
      <c r="D268" s="349"/>
      <c r="E268" s="349"/>
      <c r="F268" s="349"/>
      <c r="G268" s="349"/>
      <c r="H268" s="349"/>
      <c r="I268" s="349"/>
      <c r="J268" s="349"/>
      <c r="K268" s="349"/>
      <c r="L268" s="349"/>
      <c r="M268" s="349"/>
      <c r="N268" s="349"/>
      <c r="O268" s="349"/>
      <c r="P268" s="349"/>
      <c r="Q268" s="349"/>
      <c r="R268" s="349"/>
      <c r="S268" s="349"/>
      <c r="T268" s="349"/>
      <c r="U268" s="349"/>
      <c r="V268" s="349"/>
      <c r="W268" s="349"/>
      <c r="X268" s="349"/>
      <c r="Y268" s="349"/>
    </row>
    <row r="269">
      <c r="A269" s="366"/>
      <c r="C269" s="349"/>
      <c r="D269" s="349"/>
      <c r="E269" s="349"/>
      <c r="F269" s="349"/>
      <c r="G269" s="349"/>
      <c r="H269" s="349"/>
      <c r="I269" s="349"/>
      <c r="J269" s="349"/>
      <c r="K269" s="349"/>
      <c r="L269" s="349"/>
      <c r="M269" s="349"/>
      <c r="N269" s="349"/>
      <c r="O269" s="349"/>
      <c r="P269" s="349"/>
      <c r="Q269" s="349"/>
      <c r="R269" s="349"/>
      <c r="S269" s="349"/>
      <c r="T269" s="349"/>
      <c r="U269" s="349"/>
      <c r="V269" s="349"/>
      <c r="W269" s="349"/>
      <c r="X269" s="349"/>
      <c r="Y269" s="349"/>
    </row>
    <row r="270">
      <c r="A270" s="366"/>
      <c r="C270" s="349"/>
      <c r="D270" s="349"/>
      <c r="E270" s="349"/>
      <c r="F270" s="349"/>
      <c r="G270" s="349"/>
      <c r="H270" s="349"/>
      <c r="I270" s="349"/>
      <c r="J270" s="349"/>
      <c r="K270" s="349"/>
      <c r="L270" s="349"/>
      <c r="M270" s="349"/>
      <c r="N270" s="349"/>
      <c r="O270" s="349"/>
      <c r="P270" s="349"/>
      <c r="Q270" s="349"/>
      <c r="R270" s="349"/>
      <c r="S270" s="349"/>
      <c r="T270" s="349"/>
      <c r="U270" s="349"/>
      <c r="V270" s="349"/>
      <c r="W270" s="349"/>
      <c r="X270" s="349"/>
      <c r="Y270" s="349"/>
    </row>
    <row r="271">
      <c r="A271" s="366"/>
      <c r="C271" s="349"/>
      <c r="D271" s="349"/>
      <c r="E271" s="349"/>
      <c r="F271" s="349"/>
      <c r="G271" s="349"/>
      <c r="H271" s="349"/>
      <c r="I271" s="349"/>
      <c r="J271" s="349"/>
      <c r="K271" s="349"/>
      <c r="L271" s="349"/>
      <c r="M271" s="349"/>
      <c r="N271" s="349"/>
      <c r="O271" s="349"/>
      <c r="P271" s="349"/>
      <c r="Q271" s="349"/>
      <c r="R271" s="349"/>
      <c r="S271" s="349"/>
      <c r="T271" s="349"/>
      <c r="U271" s="349"/>
      <c r="V271" s="349"/>
      <c r="W271" s="349"/>
      <c r="X271" s="349"/>
      <c r="Y271" s="349"/>
    </row>
    <row r="272">
      <c r="A272" s="366"/>
      <c r="C272" s="349"/>
      <c r="D272" s="349"/>
      <c r="E272" s="349"/>
      <c r="F272" s="349"/>
      <c r="G272" s="349"/>
      <c r="H272" s="349"/>
      <c r="I272" s="349"/>
      <c r="J272" s="349"/>
      <c r="K272" s="349"/>
      <c r="L272" s="349"/>
      <c r="M272" s="349"/>
      <c r="N272" s="349"/>
      <c r="O272" s="349"/>
      <c r="P272" s="349"/>
      <c r="Q272" s="349"/>
      <c r="R272" s="349"/>
      <c r="S272" s="349"/>
      <c r="T272" s="349"/>
      <c r="U272" s="349"/>
      <c r="V272" s="349"/>
      <c r="W272" s="349"/>
      <c r="X272" s="349"/>
      <c r="Y272" s="349"/>
    </row>
    <row r="273">
      <c r="A273" s="366"/>
      <c r="C273" s="349"/>
      <c r="D273" s="349"/>
      <c r="E273" s="349"/>
      <c r="F273" s="349"/>
      <c r="G273" s="349"/>
      <c r="H273" s="349"/>
      <c r="I273" s="349"/>
      <c r="J273" s="349"/>
      <c r="K273" s="349"/>
      <c r="L273" s="349"/>
      <c r="M273" s="349"/>
      <c r="N273" s="349"/>
      <c r="O273" s="349"/>
      <c r="P273" s="349"/>
      <c r="Q273" s="349"/>
      <c r="R273" s="349"/>
      <c r="S273" s="349"/>
      <c r="T273" s="349"/>
      <c r="U273" s="349"/>
      <c r="V273" s="349"/>
      <c r="W273" s="349"/>
      <c r="X273" s="349"/>
      <c r="Y273" s="349"/>
    </row>
    <row r="274">
      <c r="A274" s="366"/>
      <c r="C274" s="349"/>
      <c r="D274" s="349"/>
      <c r="E274" s="349"/>
      <c r="F274" s="349"/>
      <c r="G274" s="349"/>
      <c r="H274" s="349"/>
      <c r="I274" s="349"/>
      <c r="J274" s="349"/>
      <c r="K274" s="349"/>
      <c r="L274" s="349"/>
      <c r="M274" s="349"/>
      <c r="N274" s="349"/>
      <c r="O274" s="349"/>
      <c r="P274" s="349"/>
      <c r="Q274" s="349"/>
      <c r="R274" s="349"/>
      <c r="S274" s="349"/>
      <c r="T274" s="349"/>
      <c r="U274" s="349"/>
      <c r="V274" s="349"/>
      <c r="W274" s="349"/>
      <c r="X274" s="349"/>
      <c r="Y274" s="349"/>
    </row>
    <row r="275">
      <c r="A275" s="366"/>
      <c r="C275" s="349"/>
      <c r="D275" s="349"/>
      <c r="E275" s="349"/>
      <c r="F275" s="349"/>
      <c r="G275" s="349"/>
      <c r="H275" s="349"/>
      <c r="I275" s="349"/>
      <c r="J275" s="349"/>
      <c r="K275" s="349"/>
      <c r="L275" s="349"/>
      <c r="M275" s="349"/>
      <c r="N275" s="349"/>
      <c r="O275" s="349"/>
      <c r="P275" s="349"/>
      <c r="Q275" s="349"/>
      <c r="R275" s="349"/>
      <c r="S275" s="349"/>
      <c r="T275" s="349"/>
      <c r="U275" s="349"/>
      <c r="V275" s="349"/>
      <c r="W275" s="349"/>
      <c r="X275" s="349"/>
      <c r="Y275" s="349"/>
    </row>
    <row r="276">
      <c r="A276" s="366"/>
      <c r="C276" s="349"/>
      <c r="D276" s="349"/>
      <c r="E276" s="349"/>
      <c r="F276" s="349"/>
      <c r="G276" s="349"/>
      <c r="H276" s="349"/>
      <c r="I276" s="349"/>
      <c r="J276" s="349"/>
      <c r="K276" s="349"/>
      <c r="L276" s="349"/>
      <c r="M276" s="349"/>
      <c r="N276" s="349"/>
      <c r="O276" s="349"/>
      <c r="P276" s="349"/>
      <c r="Q276" s="349"/>
      <c r="R276" s="349"/>
      <c r="S276" s="349"/>
      <c r="T276" s="349"/>
      <c r="U276" s="349"/>
      <c r="V276" s="349"/>
      <c r="W276" s="349"/>
      <c r="X276" s="349"/>
      <c r="Y276" s="349"/>
    </row>
    <row r="277">
      <c r="A277" s="366"/>
      <c r="C277" s="349"/>
      <c r="D277" s="349"/>
      <c r="E277" s="349"/>
      <c r="F277" s="349"/>
      <c r="G277" s="349"/>
      <c r="H277" s="349"/>
      <c r="I277" s="349"/>
      <c r="J277" s="349"/>
      <c r="K277" s="349"/>
      <c r="L277" s="349"/>
      <c r="M277" s="349"/>
      <c r="N277" s="349"/>
      <c r="O277" s="349"/>
      <c r="P277" s="349"/>
      <c r="Q277" s="349"/>
      <c r="R277" s="349"/>
      <c r="S277" s="349"/>
      <c r="T277" s="349"/>
      <c r="U277" s="349"/>
      <c r="V277" s="349"/>
      <c r="W277" s="349"/>
      <c r="X277" s="349"/>
      <c r="Y277" s="349"/>
    </row>
    <row r="278">
      <c r="A278" s="366"/>
      <c r="C278" s="349"/>
      <c r="D278" s="349"/>
      <c r="E278" s="349"/>
      <c r="F278" s="349"/>
      <c r="G278" s="349"/>
      <c r="H278" s="349"/>
      <c r="I278" s="349"/>
      <c r="J278" s="349"/>
      <c r="K278" s="349"/>
      <c r="L278" s="349"/>
      <c r="M278" s="349"/>
      <c r="N278" s="349"/>
      <c r="O278" s="349"/>
      <c r="P278" s="349"/>
      <c r="Q278" s="349"/>
      <c r="R278" s="349"/>
      <c r="S278" s="349"/>
      <c r="T278" s="349"/>
      <c r="U278" s="349"/>
      <c r="V278" s="349"/>
      <c r="W278" s="349"/>
      <c r="X278" s="349"/>
      <c r="Y278" s="349"/>
    </row>
    <row r="279">
      <c r="A279" s="366"/>
      <c r="C279" s="349"/>
      <c r="D279" s="349"/>
      <c r="E279" s="349"/>
      <c r="F279" s="349"/>
      <c r="G279" s="349"/>
      <c r="H279" s="349"/>
      <c r="I279" s="349"/>
      <c r="J279" s="349"/>
      <c r="K279" s="349"/>
      <c r="L279" s="349"/>
      <c r="M279" s="349"/>
      <c r="N279" s="349"/>
      <c r="O279" s="349"/>
      <c r="P279" s="349"/>
      <c r="Q279" s="349"/>
      <c r="R279" s="349"/>
      <c r="S279" s="349"/>
      <c r="T279" s="349"/>
      <c r="U279" s="349"/>
      <c r="V279" s="349"/>
      <c r="W279" s="349"/>
      <c r="X279" s="349"/>
      <c r="Y279" s="349"/>
    </row>
    <row r="280">
      <c r="A280" s="366"/>
      <c r="C280" s="349"/>
      <c r="D280" s="349"/>
      <c r="E280" s="349"/>
      <c r="F280" s="349"/>
      <c r="G280" s="349"/>
      <c r="H280" s="349"/>
      <c r="I280" s="349"/>
      <c r="J280" s="349"/>
      <c r="K280" s="349"/>
      <c r="L280" s="349"/>
      <c r="M280" s="349"/>
      <c r="N280" s="349"/>
      <c r="O280" s="349"/>
      <c r="P280" s="349"/>
      <c r="Q280" s="349"/>
      <c r="R280" s="349"/>
      <c r="S280" s="349"/>
      <c r="T280" s="349"/>
      <c r="U280" s="349"/>
      <c r="V280" s="349"/>
      <c r="W280" s="349"/>
      <c r="X280" s="349"/>
      <c r="Y280" s="349"/>
    </row>
    <row r="281">
      <c r="A281" s="366"/>
      <c r="C281" s="349"/>
      <c r="D281" s="349"/>
      <c r="E281" s="349"/>
      <c r="F281" s="349"/>
      <c r="G281" s="349"/>
      <c r="H281" s="349"/>
      <c r="I281" s="349"/>
      <c r="J281" s="349"/>
      <c r="K281" s="349"/>
      <c r="L281" s="349"/>
      <c r="M281" s="349"/>
      <c r="N281" s="349"/>
      <c r="O281" s="349"/>
      <c r="P281" s="349"/>
      <c r="Q281" s="349"/>
      <c r="R281" s="349"/>
      <c r="S281" s="349"/>
      <c r="T281" s="349"/>
      <c r="U281" s="349"/>
      <c r="V281" s="349"/>
      <c r="W281" s="349"/>
      <c r="X281" s="349"/>
      <c r="Y281" s="349"/>
    </row>
    <row r="282">
      <c r="A282" s="366"/>
      <c r="C282" s="349"/>
      <c r="D282" s="349"/>
      <c r="E282" s="349"/>
      <c r="F282" s="349"/>
      <c r="G282" s="349"/>
      <c r="H282" s="349"/>
      <c r="I282" s="349"/>
      <c r="J282" s="349"/>
      <c r="K282" s="349"/>
      <c r="L282" s="349"/>
      <c r="M282" s="349"/>
      <c r="N282" s="349"/>
      <c r="O282" s="349"/>
      <c r="P282" s="349"/>
      <c r="Q282" s="349"/>
      <c r="R282" s="349"/>
      <c r="S282" s="349"/>
      <c r="T282" s="349"/>
      <c r="U282" s="349"/>
      <c r="V282" s="349"/>
      <c r="W282" s="349"/>
      <c r="X282" s="349"/>
      <c r="Y282" s="349"/>
    </row>
    <row r="283">
      <c r="A283" s="366"/>
      <c r="C283" s="349"/>
      <c r="D283" s="349"/>
      <c r="E283" s="349"/>
      <c r="F283" s="349"/>
      <c r="G283" s="349"/>
      <c r="H283" s="349"/>
      <c r="I283" s="349"/>
      <c r="J283" s="349"/>
      <c r="K283" s="349"/>
      <c r="L283" s="349"/>
      <c r="M283" s="349"/>
      <c r="N283" s="349"/>
      <c r="O283" s="349"/>
      <c r="P283" s="349"/>
      <c r="Q283" s="349"/>
      <c r="R283" s="349"/>
      <c r="S283" s="349"/>
      <c r="T283" s="349"/>
      <c r="U283" s="349"/>
      <c r="V283" s="349"/>
      <c r="W283" s="349"/>
      <c r="X283" s="349"/>
      <c r="Y283" s="349"/>
    </row>
    <row r="284">
      <c r="A284" s="366"/>
      <c r="C284" s="349"/>
      <c r="D284" s="349"/>
      <c r="E284" s="349"/>
      <c r="F284" s="349"/>
      <c r="G284" s="349"/>
      <c r="H284" s="349"/>
      <c r="I284" s="349"/>
      <c r="J284" s="349"/>
      <c r="K284" s="349"/>
      <c r="L284" s="349"/>
      <c r="M284" s="349"/>
      <c r="N284" s="349"/>
      <c r="O284" s="349"/>
      <c r="P284" s="349"/>
      <c r="Q284" s="349"/>
      <c r="R284" s="349"/>
      <c r="S284" s="349"/>
      <c r="T284" s="349"/>
      <c r="U284" s="349"/>
      <c r="V284" s="349"/>
      <c r="W284" s="349"/>
      <c r="X284" s="349"/>
      <c r="Y284" s="349"/>
    </row>
    <row r="285">
      <c r="A285" s="366"/>
      <c r="C285" s="349"/>
      <c r="D285" s="349"/>
      <c r="E285" s="349"/>
      <c r="F285" s="349"/>
      <c r="G285" s="349"/>
      <c r="H285" s="349"/>
      <c r="I285" s="349"/>
      <c r="J285" s="349"/>
      <c r="K285" s="349"/>
      <c r="L285" s="349"/>
      <c r="M285" s="349"/>
      <c r="N285" s="349"/>
      <c r="O285" s="349"/>
      <c r="P285" s="349"/>
      <c r="Q285" s="349"/>
      <c r="R285" s="349"/>
      <c r="S285" s="349"/>
      <c r="T285" s="349"/>
      <c r="U285" s="349"/>
      <c r="V285" s="349"/>
      <c r="W285" s="349"/>
      <c r="X285" s="349"/>
      <c r="Y285" s="349"/>
    </row>
    <row r="286">
      <c r="A286" s="366"/>
      <c r="C286" s="349"/>
      <c r="D286" s="349"/>
      <c r="E286" s="349"/>
      <c r="F286" s="349"/>
      <c r="G286" s="349"/>
      <c r="H286" s="349"/>
      <c r="I286" s="349"/>
      <c r="J286" s="349"/>
      <c r="K286" s="349"/>
      <c r="L286" s="349"/>
      <c r="M286" s="349"/>
      <c r="N286" s="349"/>
      <c r="O286" s="349"/>
      <c r="P286" s="349"/>
      <c r="Q286" s="349"/>
      <c r="R286" s="349"/>
      <c r="S286" s="349"/>
      <c r="T286" s="349"/>
      <c r="U286" s="349"/>
      <c r="V286" s="349"/>
      <c r="W286" s="349"/>
      <c r="X286" s="349"/>
      <c r="Y286" s="349"/>
    </row>
    <row r="287">
      <c r="A287" s="366"/>
      <c r="C287" s="349"/>
      <c r="D287" s="349"/>
      <c r="E287" s="349"/>
      <c r="F287" s="349"/>
      <c r="G287" s="349"/>
      <c r="H287" s="349"/>
      <c r="I287" s="349"/>
      <c r="J287" s="349"/>
      <c r="K287" s="349"/>
      <c r="L287" s="349"/>
      <c r="M287" s="349"/>
      <c r="N287" s="349"/>
      <c r="O287" s="349"/>
      <c r="P287" s="349"/>
      <c r="Q287" s="349"/>
      <c r="R287" s="349"/>
      <c r="S287" s="349"/>
      <c r="T287" s="349"/>
      <c r="U287" s="349"/>
      <c r="V287" s="349"/>
      <c r="W287" s="349"/>
      <c r="X287" s="349"/>
      <c r="Y287" s="349"/>
    </row>
    <row r="288">
      <c r="A288" s="366"/>
      <c r="C288" s="349"/>
      <c r="D288" s="349"/>
      <c r="E288" s="349"/>
      <c r="F288" s="349"/>
      <c r="G288" s="349"/>
      <c r="H288" s="349"/>
      <c r="I288" s="349"/>
      <c r="J288" s="349"/>
      <c r="K288" s="349"/>
      <c r="L288" s="349"/>
      <c r="M288" s="349"/>
      <c r="N288" s="349"/>
      <c r="O288" s="349"/>
      <c r="P288" s="349"/>
      <c r="Q288" s="349"/>
      <c r="R288" s="349"/>
      <c r="S288" s="349"/>
      <c r="T288" s="349"/>
      <c r="U288" s="349"/>
      <c r="V288" s="349"/>
      <c r="W288" s="349"/>
      <c r="X288" s="349"/>
      <c r="Y288" s="349"/>
    </row>
    <row r="289">
      <c r="A289" s="366"/>
      <c r="C289" s="349"/>
      <c r="D289" s="349"/>
      <c r="E289" s="349"/>
      <c r="F289" s="349"/>
      <c r="G289" s="349"/>
      <c r="H289" s="349"/>
      <c r="I289" s="349"/>
      <c r="J289" s="349"/>
      <c r="K289" s="349"/>
      <c r="L289" s="349"/>
      <c r="M289" s="349"/>
      <c r="N289" s="349"/>
      <c r="O289" s="349"/>
      <c r="P289" s="349"/>
      <c r="Q289" s="349"/>
      <c r="R289" s="349"/>
      <c r="S289" s="349"/>
      <c r="T289" s="349"/>
      <c r="U289" s="349"/>
      <c r="V289" s="349"/>
      <c r="W289" s="349"/>
      <c r="X289" s="349"/>
      <c r="Y289" s="349"/>
    </row>
    <row r="290">
      <c r="A290" s="366"/>
      <c r="C290" s="349"/>
      <c r="D290" s="349"/>
      <c r="E290" s="349"/>
      <c r="F290" s="349"/>
      <c r="G290" s="349"/>
      <c r="H290" s="349"/>
      <c r="I290" s="349"/>
      <c r="J290" s="349"/>
      <c r="K290" s="349"/>
      <c r="L290" s="349"/>
      <c r="M290" s="349"/>
      <c r="N290" s="349"/>
      <c r="O290" s="349"/>
      <c r="P290" s="349"/>
      <c r="Q290" s="349"/>
      <c r="R290" s="349"/>
      <c r="S290" s="349"/>
      <c r="T290" s="349"/>
      <c r="U290" s="349"/>
      <c r="V290" s="349"/>
      <c r="W290" s="349"/>
      <c r="X290" s="349"/>
      <c r="Y290" s="349"/>
    </row>
    <row r="291">
      <c r="A291" s="366"/>
      <c r="C291" s="349"/>
      <c r="D291" s="349"/>
      <c r="E291" s="349"/>
      <c r="F291" s="349"/>
      <c r="G291" s="349"/>
      <c r="H291" s="349"/>
      <c r="I291" s="349"/>
      <c r="J291" s="349"/>
      <c r="K291" s="349"/>
      <c r="L291" s="349"/>
      <c r="M291" s="349"/>
      <c r="N291" s="349"/>
      <c r="O291" s="349"/>
      <c r="P291" s="349"/>
      <c r="Q291" s="349"/>
      <c r="R291" s="349"/>
      <c r="S291" s="349"/>
      <c r="T291" s="349"/>
      <c r="U291" s="349"/>
      <c r="V291" s="349"/>
      <c r="W291" s="349"/>
      <c r="X291" s="349"/>
      <c r="Y291" s="349"/>
    </row>
    <row r="292">
      <c r="A292" s="366"/>
      <c r="C292" s="349"/>
      <c r="D292" s="349"/>
      <c r="E292" s="349"/>
      <c r="F292" s="349"/>
      <c r="G292" s="349"/>
      <c r="H292" s="349"/>
      <c r="I292" s="349"/>
      <c r="J292" s="349"/>
      <c r="K292" s="349"/>
      <c r="L292" s="349"/>
      <c r="M292" s="349"/>
      <c r="N292" s="349"/>
      <c r="O292" s="349"/>
      <c r="P292" s="349"/>
      <c r="Q292" s="349"/>
      <c r="R292" s="349"/>
      <c r="S292" s="349"/>
      <c r="T292" s="349"/>
      <c r="U292" s="349"/>
      <c r="V292" s="349"/>
      <c r="W292" s="349"/>
      <c r="X292" s="349"/>
      <c r="Y292" s="349"/>
    </row>
    <row r="293">
      <c r="A293" s="366"/>
      <c r="C293" s="349"/>
      <c r="D293" s="349"/>
      <c r="E293" s="349"/>
      <c r="F293" s="349"/>
      <c r="G293" s="349"/>
      <c r="H293" s="349"/>
      <c r="I293" s="349"/>
      <c r="J293" s="349"/>
      <c r="K293" s="349"/>
      <c r="L293" s="349"/>
      <c r="M293" s="349"/>
      <c r="N293" s="349"/>
      <c r="O293" s="349"/>
      <c r="P293" s="349"/>
      <c r="Q293" s="349"/>
      <c r="R293" s="349"/>
      <c r="S293" s="349"/>
      <c r="T293" s="349"/>
      <c r="U293" s="349"/>
      <c r="V293" s="349"/>
      <c r="W293" s="349"/>
      <c r="X293" s="349"/>
      <c r="Y293" s="349"/>
    </row>
    <row r="294">
      <c r="A294" s="366"/>
      <c r="C294" s="349"/>
      <c r="D294" s="349"/>
      <c r="E294" s="349"/>
      <c r="F294" s="349"/>
      <c r="G294" s="349"/>
      <c r="H294" s="349"/>
      <c r="I294" s="349"/>
      <c r="J294" s="349"/>
      <c r="K294" s="349"/>
      <c r="L294" s="349"/>
      <c r="M294" s="349"/>
      <c r="N294" s="349"/>
      <c r="O294" s="349"/>
      <c r="P294" s="349"/>
      <c r="Q294" s="349"/>
      <c r="R294" s="349"/>
      <c r="S294" s="349"/>
      <c r="T294" s="349"/>
      <c r="U294" s="349"/>
      <c r="V294" s="349"/>
      <c r="W294" s="349"/>
      <c r="X294" s="349"/>
      <c r="Y294" s="349"/>
    </row>
    <row r="295">
      <c r="A295" s="366"/>
      <c r="C295" s="349"/>
      <c r="D295" s="349"/>
      <c r="E295" s="349"/>
      <c r="F295" s="349"/>
      <c r="G295" s="349"/>
      <c r="H295" s="349"/>
      <c r="I295" s="349"/>
      <c r="J295" s="349"/>
      <c r="K295" s="349"/>
      <c r="L295" s="349"/>
      <c r="M295" s="349"/>
      <c r="N295" s="349"/>
      <c r="O295" s="349"/>
      <c r="P295" s="349"/>
      <c r="Q295" s="349"/>
      <c r="R295" s="349"/>
      <c r="S295" s="349"/>
      <c r="T295" s="349"/>
      <c r="U295" s="349"/>
      <c r="V295" s="349"/>
      <c r="W295" s="349"/>
      <c r="X295" s="349"/>
      <c r="Y295" s="349"/>
    </row>
    <row r="296">
      <c r="A296" s="366"/>
      <c r="C296" s="349"/>
      <c r="D296" s="349"/>
      <c r="E296" s="349"/>
      <c r="F296" s="349"/>
      <c r="G296" s="349"/>
      <c r="H296" s="349"/>
      <c r="I296" s="349"/>
      <c r="J296" s="349"/>
      <c r="K296" s="349"/>
      <c r="L296" s="349"/>
      <c r="M296" s="349"/>
      <c r="N296" s="349"/>
      <c r="O296" s="349"/>
      <c r="P296" s="349"/>
      <c r="Q296" s="349"/>
      <c r="R296" s="349"/>
      <c r="S296" s="349"/>
      <c r="T296" s="349"/>
      <c r="U296" s="349"/>
      <c r="V296" s="349"/>
      <c r="W296" s="349"/>
      <c r="X296" s="349"/>
      <c r="Y296" s="349"/>
    </row>
    <row r="297">
      <c r="A297" s="366"/>
      <c r="C297" s="349"/>
      <c r="D297" s="349"/>
      <c r="E297" s="349"/>
      <c r="F297" s="349"/>
      <c r="G297" s="349"/>
      <c r="H297" s="349"/>
      <c r="I297" s="349"/>
      <c r="J297" s="349"/>
      <c r="K297" s="349"/>
      <c r="L297" s="349"/>
      <c r="M297" s="349"/>
      <c r="N297" s="349"/>
      <c r="O297" s="349"/>
      <c r="P297" s="349"/>
      <c r="Q297" s="349"/>
      <c r="R297" s="349"/>
      <c r="S297" s="349"/>
      <c r="T297" s="349"/>
      <c r="U297" s="349"/>
      <c r="V297" s="349"/>
      <c r="W297" s="349"/>
      <c r="X297" s="349"/>
      <c r="Y297" s="349"/>
    </row>
    <row r="298">
      <c r="A298" s="366"/>
      <c r="C298" s="349"/>
      <c r="D298" s="349"/>
      <c r="E298" s="349"/>
      <c r="F298" s="349"/>
      <c r="G298" s="349"/>
      <c r="H298" s="349"/>
      <c r="I298" s="349"/>
      <c r="J298" s="349"/>
      <c r="K298" s="349"/>
      <c r="L298" s="349"/>
      <c r="M298" s="349"/>
      <c r="N298" s="349"/>
      <c r="O298" s="349"/>
      <c r="P298" s="349"/>
      <c r="Q298" s="349"/>
      <c r="R298" s="349"/>
      <c r="S298" s="349"/>
      <c r="T298" s="349"/>
      <c r="U298" s="349"/>
      <c r="V298" s="349"/>
      <c r="W298" s="349"/>
      <c r="X298" s="349"/>
      <c r="Y298" s="349"/>
    </row>
    <row r="299">
      <c r="A299" s="366"/>
      <c r="C299" s="349"/>
      <c r="D299" s="349"/>
      <c r="E299" s="349"/>
      <c r="F299" s="349"/>
      <c r="G299" s="349"/>
      <c r="H299" s="349"/>
      <c r="I299" s="349"/>
      <c r="J299" s="349"/>
      <c r="K299" s="349"/>
      <c r="L299" s="349"/>
      <c r="M299" s="349"/>
      <c r="N299" s="349"/>
      <c r="O299" s="349"/>
      <c r="P299" s="349"/>
      <c r="Q299" s="349"/>
      <c r="R299" s="349"/>
      <c r="S299" s="349"/>
      <c r="T299" s="349"/>
      <c r="U299" s="349"/>
      <c r="V299" s="349"/>
      <c r="W299" s="349"/>
      <c r="X299" s="349"/>
      <c r="Y299" s="349"/>
    </row>
    <row r="300">
      <c r="A300" s="366"/>
      <c r="C300" s="349"/>
      <c r="D300" s="349"/>
      <c r="E300" s="349"/>
      <c r="F300" s="349"/>
      <c r="G300" s="349"/>
      <c r="H300" s="349"/>
      <c r="I300" s="349"/>
      <c r="J300" s="349"/>
      <c r="K300" s="349"/>
      <c r="L300" s="349"/>
      <c r="M300" s="349"/>
      <c r="N300" s="349"/>
      <c r="O300" s="349"/>
      <c r="P300" s="349"/>
      <c r="Q300" s="349"/>
      <c r="R300" s="349"/>
      <c r="S300" s="349"/>
      <c r="T300" s="349"/>
      <c r="U300" s="349"/>
      <c r="V300" s="349"/>
      <c r="W300" s="349"/>
      <c r="X300" s="349"/>
      <c r="Y300" s="349"/>
    </row>
    <row r="301">
      <c r="A301" s="366"/>
      <c r="C301" s="349"/>
      <c r="D301" s="349"/>
      <c r="E301" s="349"/>
      <c r="F301" s="349"/>
      <c r="G301" s="349"/>
      <c r="H301" s="349"/>
      <c r="I301" s="349"/>
      <c r="J301" s="349"/>
      <c r="K301" s="349"/>
      <c r="L301" s="349"/>
      <c r="M301" s="349"/>
      <c r="N301" s="349"/>
      <c r="O301" s="349"/>
      <c r="P301" s="349"/>
      <c r="Q301" s="349"/>
      <c r="R301" s="349"/>
      <c r="S301" s="349"/>
      <c r="T301" s="349"/>
      <c r="U301" s="349"/>
      <c r="V301" s="349"/>
      <c r="W301" s="349"/>
      <c r="X301" s="349"/>
      <c r="Y301" s="349"/>
    </row>
    <row r="302">
      <c r="A302" s="366"/>
      <c r="C302" s="349"/>
      <c r="D302" s="349"/>
      <c r="E302" s="349"/>
      <c r="F302" s="349"/>
      <c r="G302" s="349"/>
      <c r="H302" s="349"/>
      <c r="I302" s="349"/>
      <c r="J302" s="349"/>
      <c r="K302" s="349"/>
      <c r="L302" s="349"/>
      <c r="M302" s="349"/>
      <c r="N302" s="349"/>
      <c r="O302" s="349"/>
      <c r="P302" s="349"/>
      <c r="Q302" s="349"/>
      <c r="R302" s="349"/>
      <c r="S302" s="349"/>
      <c r="T302" s="349"/>
      <c r="U302" s="349"/>
      <c r="V302" s="349"/>
      <c r="W302" s="349"/>
      <c r="X302" s="349"/>
      <c r="Y302" s="349"/>
    </row>
    <row r="303">
      <c r="A303" s="366"/>
      <c r="C303" s="349"/>
      <c r="D303" s="349"/>
      <c r="E303" s="349"/>
      <c r="F303" s="349"/>
      <c r="G303" s="349"/>
      <c r="H303" s="349"/>
      <c r="I303" s="349"/>
      <c r="J303" s="349"/>
      <c r="K303" s="349"/>
      <c r="L303" s="349"/>
      <c r="M303" s="349"/>
      <c r="N303" s="349"/>
      <c r="O303" s="349"/>
      <c r="P303" s="349"/>
      <c r="Q303" s="349"/>
      <c r="R303" s="349"/>
      <c r="S303" s="349"/>
      <c r="T303" s="349"/>
      <c r="U303" s="349"/>
      <c r="V303" s="349"/>
      <c r="W303" s="349"/>
      <c r="X303" s="349"/>
      <c r="Y303" s="349"/>
    </row>
    <row r="304">
      <c r="A304" s="366"/>
      <c r="C304" s="349"/>
      <c r="D304" s="349"/>
      <c r="E304" s="349"/>
      <c r="F304" s="349"/>
      <c r="G304" s="349"/>
      <c r="H304" s="349"/>
      <c r="I304" s="349"/>
      <c r="J304" s="349"/>
      <c r="K304" s="349"/>
      <c r="L304" s="349"/>
      <c r="M304" s="349"/>
      <c r="N304" s="349"/>
      <c r="O304" s="349"/>
      <c r="P304" s="349"/>
      <c r="Q304" s="349"/>
      <c r="R304" s="349"/>
      <c r="S304" s="349"/>
      <c r="T304" s="349"/>
      <c r="U304" s="349"/>
      <c r="V304" s="349"/>
      <c r="W304" s="349"/>
      <c r="X304" s="349"/>
      <c r="Y304" s="349"/>
    </row>
    <row r="305">
      <c r="A305" s="366"/>
      <c r="C305" s="349"/>
      <c r="D305" s="349"/>
      <c r="E305" s="349"/>
      <c r="F305" s="349"/>
      <c r="G305" s="349"/>
      <c r="H305" s="349"/>
      <c r="I305" s="349"/>
      <c r="J305" s="349"/>
      <c r="K305" s="349"/>
      <c r="L305" s="349"/>
      <c r="M305" s="349"/>
      <c r="N305" s="349"/>
      <c r="O305" s="349"/>
      <c r="P305" s="349"/>
      <c r="Q305" s="349"/>
      <c r="R305" s="349"/>
      <c r="S305" s="349"/>
      <c r="T305" s="349"/>
      <c r="U305" s="349"/>
      <c r="V305" s="349"/>
      <c r="W305" s="349"/>
      <c r="X305" s="349"/>
      <c r="Y305" s="349"/>
    </row>
    <row r="306">
      <c r="A306" s="366"/>
      <c r="C306" s="349"/>
      <c r="D306" s="349"/>
      <c r="E306" s="349"/>
      <c r="F306" s="349"/>
      <c r="G306" s="349"/>
      <c r="H306" s="349"/>
      <c r="I306" s="349"/>
      <c r="J306" s="349"/>
      <c r="K306" s="349"/>
      <c r="L306" s="349"/>
      <c r="M306" s="349"/>
      <c r="N306" s="349"/>
      <c r="O306" s="349"/>
      <c r="P306" s="349"/>
      <c r="Q306" s="349"/>
      <c r="R306" s="349"/>
      <c r="S306" s="349"/>
      <c r="T306" s="349"/>
      <c r="U306" s="349"/>
      <c r="V306" s="349"/>
      <c r="W306" s="349"/>
      <c r="X306" s="349"/>
      <c r="Y306" s="349"/>
    </row>
    <row r="307">
      <c r="A307" s="366"/>
      <c r="C307" s="349"/>
      <c r="D307" s="349"/>
      <c r="E307" s="349"/>
      <c r="F307" s="349"/>
      <c r="G307" s="349"/>
      <c r="H307" s="349"/>
      <c r="I307" s="349"/>
      <c r="J307" s="349"/>
      <c r="K307" s="349"/>
      <c r="L307" s="349"/>
      <c r="M307" s="349"/>
      <c r="N307" s="349"/>
      <c r="O307" s="349"/>
      <c r="P307" s="349"/>
      <c r="Q307" s="349"/>
      <c r="R307" s="349"/>
      <c r="S307" s="349"/>
      <c r="T307" s="349"/>
      <c r="U307" s="349"/>
      <c r="V307" s="349"/>
      <c r="W307" s="349"/>
      <c r="X307" s="349"/>
      <c r="Y307" s="349"/>
    </row>
    <row r="308">
      <c r="A308" s="366"/>
      <c r="C308" s="349"/>
      <c r="D308" s="349"/>
      <c r="E308" s="349"/>
      <c r="F308" s="349"/>
      <c r="G308" s="349"/>
      <c r="H308" s="349"/>
      <c r="I308" s="349"/>
      <c r="J308" s="349"/>
      <c r="K308" s="349"/>
      <c r="L308" s="349"/>
      <c r="M308" s="349"/>
      <c r="N308" s="349"/>
      <c r="O308" s="349"/>
      <c r="P308" s="349"/>
      <c r="Q308" s="349"/>
      <c r="R308" s="349"/>
      <c r="S308" s="349"/>
      <c r="T308" s="349"/>
      <c r="U308" s="349"/>
      <c r="V308" s="349"/>
      <c r="W308" s="349"/>
      <c r="X308" s="349"/>
      <c r="Y308" s="349"/>
    </row>
    <row r="309">
      <c r="A309" s="366"/>
      <c r="C309" s="349"/>
      <c r="D309" s="349"/>
      <c r="E309" s="349"/>
      <c r="F309" s="349"/>
      <c r="G309" s="349"/>
      <c r="H309" s="349"/>
      <c r="I309" s="349"/>
      <c r="J309" s="349"/>
      <c r="K309" s="349"/>
      <c r="L309" s="349"/>
      <c r="M309" s="349"/>
      <c r="N309" s="349"/>
      <c r="O309" s="349"/>
      <c r="P309" s="349"/>
      <c r="Q309" s="349"/>
      <c r="R309" s="349"/>
      <c r="S309" s="349"/>
      <c r="T309" s="349"/>
      <c r="U309" s="349"/>
      <c r="V309" s="349"/>
      <c r="W309" s="349"/>
      <c r="X309" s="349"/>
      <c r="Y309" s="349"/>
    </row>
    <row r="310">
      <c r="A310" s="366"/>
      <c r="C310" s="349"/>
      <c r="D310" s="349"/>
      <c r="E310" s="349"/>
      <c r="F310" s="349"/>
      <c r="G310" s="349"/>
      <c r="H310" s="349"/>
      <c r="I310" s="349"/>
      <c r="J310" s="349"/>
      <c r="K310" s="349"/>
      <c r="L310" s="349"/>
      <c r="M310" s="349"/>
      <c r="N310" s="349"/>
      <c r="O310" s="349"/>
      <c r="P310" s="349"/>
      <c r="Q310" s="349"/>
      <c r="R310" s="349"/>
      <c r="S310" s="349"/>
      <c r="T310" s="349"/>
      <c r="U310" s="349"/>
      <c r="V310" s="349"/>
      <c r="W310" s="349"/>
      <c r="X310" s="349"/>
      <c r="Y310" s="349"/>
    </row>
    <row r="311">
      <c r="A311" s="366"/>
      <c r="C311" s="349"/>
      <c r="D311" s="349"/>
      <c r="E311" s="349"/>
      <c r="F311" s="349"/>
      <c r="G311" s="349"/>
      <c r="H311" s="349"/>
      <c r="I311" s="349"/>
      <c r="J311" s="349"/>
      <c r="K311" s="349"/>
      <c r="L311" s="349"/>
      <c r="M311" s="349"/>
      <c r="N311" s="349"/>
      <c r="O311" s="349"/>
      <c r="P311" s="349"/>
      <c r="Q311" s="349"/>
      <c r="R311" s="349"/>
      <c r="S311" s="349"/>
      <c r="T311" s="349"/>
      <c r="U311" s="349"/>
      <c r="V311" s="349"/>
      <c r="W311" s="349"/>
      <c r="X311" s="349"/>
      <c r="Y311" s="349"/>
    </row>
    <row r="312">
      <c r="A312" s="366"/>
      <c r="C312" s="349"/>
      <c r="D312" s="349"/>
      <c r="E312" s="349"/>
      <c r="F312" s="349"/>
      <c r="G312" s="349"/>
      <c r="H312" s="349"/>
      <c r="I312" s="349"/>
      <c r="J312" s="349"/>
      <c r="K312" s="349"/>
      <c r="L312" s="349"/>
      <c r="M312" s="349"/>
      <c r="N312" s="349"/>
      <c r="O312" s="349"/>
      <c r="P312" s="349"/>
      <c r="Q312" s="349"/>
      <c r="R312" s="349"/>
      <c r="S312" s="349"/>
      <c r="T312" s="349"/>
      <c r="U312" s="349"/>
      <c r="V312" s="349"/>
      <c r="W312" s="349"/>
      <c r="X312" s="349"/>
      <c r="Y312" s="349"/>
    </row>
    <row r="313">
      <c r="A313" s="366"/>
      <c r="C313" s="349"/>
      <c r="D313" s="349"/>
      <c r="E313" s="349"/>
      <c r="F313" s="349"/>
      <c r="G313" s="349"/>
      <c r="H313" s="349"/>
      <c r="I313" s="349"/>
      <c r="J313" s="349"/>
      <c r="K313" s="349"/>
      <c r="L313" s="349"/>
      <c r="M313" s="349"/>
      <c r="N313" s="349"/>
      <c r="O313" s="349"/>
      <c r="P313" s="349"/>
      <c r="Q313" s="349"/>
      <c r="R313" s="349"/>
      <c r="S313" s="349"/>
      <c r="T313" s="349"/>
      <c r="U313" s="349"/>
      <c r="V313" s="349"/>
      <c r="W313" s="349"/>
      <c r="X313" s="349"/>
      <c r="Y313" s="349"/>
    </row>
    <row r="314">
      <c r="A314" s="366"/>
      <c r="C314" s="349"/>
      <c r="D314" s="349"/>
      <c r="E314" s="349"/>
      <c r="F314" s="349"/>
      <c r="G314" s="349"/>
      <c r="H314" s="349"/>
      <c r="I314" s="349"/>
      <c r="J314" s="349"/>
      <c r="K314" s="349"/>
      <c r="L314" s="349"/>
      <c r="M314" s="349"/>
      <c r="N314" s="349"/>
      <c r="O314" s="349"/>
      <c r="P314" s="349"/>
      <c r="Q314" s="349"/>
      <c r="R314" s="349"/>
      <c r="S314" s="349"/>
      <c r="T314" s="349"/>
      <c r="U314" s="349"/>
      <c r="V314" s="349"/>
      <c r="W314" s="349"/>
      <c r="X314" s="349"/>
      <c r="Y314" s="349"/>
    </row>
    <row r="315">
      <c r="A315" s="366"/>
      <c r="C315" s="349"/>
      <c r="D315" s="349"/>
      <c r="E315" s="349"/>
      <c r="F315" s="349"/>
      <c r="G315" s="349"/>
      <c r="H315" s="349"/>
      <c r="I315" s="349"/>
      <c r="J315" s="349"/>
      <c r="K315" s="349"/>
      <c r="L315" s="349"/>
      <c r="M315" s="349"/>
      <c r="N315" s="349"/>
      <c r="O315" s="349"/>
      <c r="P315" s="349"/>
      <c r="Q315" s="349"/>
      <c r="R315" s="349"/>
      <c r="S315" s="349"/>
      <c r="T315" s="349"/>
      <c r="U315" s="349"/>
      <c r="V315" s="349"/>
      <c r="W315" s="349"/>
      <c r="X315" s="349"/>
      <c r="Y315" s="349"/>
    </row>
    <row r="316">
      <c r="A316" s="366"/>
      <c r="C316" s="349"/>
      <c r="D316" s="349"/>
      <c r="E316" s="349"/>
      <c r="F316" s="349"/>
      <c r="G316" s="349"/>
      <c r="H316" s="349"/>
      <c r="I316" s="349"/>
      <c r="J316" s="349"/>
      <c r="K316" s="349"/>
      <c r="L316" s="349"/>
      <c r="M316" s="349"/>
      <c r="N316" s="349"/>
      <c r="O316" s="349"/>
      <c r="P316" s="349"/>
      <c r="Q316" s="349"/>
      <c r="R316" s="349"/>
      <c r="S316" s="349"/>
      <c r="T316" s="349"/>
      <c r="U316" s="349"/>
      <c r="V316" s="349"/>
      <c r="W316" s="349"/>
      <c r="X316" s="349"/>
      <c r="Y316" s="349"/>
    </row>
    <row r="317">
      <c r="A317" s="366"/>
      <c r="C317" s="349"/>
      <c r="D317" s="349"/>
      <c r="E317" s="349"/>
      <c r="F317" s="349"/>
      <c r="G317" s="349"/>
      <c r="H317" s="349"/>
      <c r="I317" s="349"/>
      <c r="J317" s="349"/>
      <c r="K317" s="349"/>
      <c r="L317" s="349"/>
      <c r="M317" s="349"/>
      <c r="N317" s="349"/>
      <c r="O317" s="349"/>
      <c r="P317" s="349"/>
      <c r="Q317" s="349"/>
      <c r="R317" s="349"/>
      <c r="S317" s="349"/>
      <c r="T317" s="349"/>
      <c r="U317" s="349"/>
      <c r="V317" s="349"/>
      <c r="W317" s="349"/>
      <c r="X317" s="349"/>
      <c r="Y317" s="349"/>
    </row>
    <row r="318">
      <c r="A318" s="366"/>
      <c r="C318" s="349"/>
      <c r="D318" s="349"/>
      <c r="E318" s="349"/>
      <c r="F318" s="349"/>
      <c r="G318" s="349"/>
      <c r="H318" s="349"/>
      <c r="I318" s="349"/>
      <c r="J318" s="349"/>
      <c r="K318" s="349"/>
      <c r="L318" s="349"/>
      <c r="M318" s="349"/>
      <c r="N318" s="349"/>
      <c r="O318" s="349"/>
      <c r="P318" s="349"/>
      <c r="Q318" s="349"/>
      <c r="R318" s="349"/>
      <c r="S318" s="349"/>
      <c r="T318" s="349"/>
      <c r="U318" s="349"/>
      <c r="V318" s="349"/>
      <c r="W318" s="349"/>
      <c r="X318" s="349"/>
      <c r="Y318" s="349"/>
    </row>
    <row r="319">
      <c r="A319" s="366"/>
      <c r="C319" s="349"/>
      <c r="D319" s="349"/>
      <c r="E319" s="349"/>
      <c r="F319" s="349"/>
      <c r="G319" s="349"/>
      <c r="H319" s="349"/>
      <c r="I319" s="349"/>
      <c r="J319" s="349"/>
      <c r="K319" s="349"/>
      <c r="L319" s="349"/>
      <c r="M319" s="349"/>
      <c r="N319" s="349"/>
      <c r="O319" s="349"/>
      <c r="P319" s="349"/>
      <c r="Q319" s="349"/>
      <c r="R319" s="349"/>
      <c r="S319" s="349"/>
      <c r="T319" s="349"/>
      <c r="U319" s="349"/>
      <c r="V319" s="349"/>
      <c r="W319" s="349"/>
      <c r="X319" s="349"/>
      <c r="Y319" s="349"/>
    </row>
    <row r="320">
      <c r="A320" s="366"/>
      <c r="C320" s="349"/>
      <c r="D320" s="349"/>
      <c r="E320" s="349"/>
      <c r="F320" s="349"/>
      <c r="G320" s="349"/>
      <c r="H320" s="349"/>
      <c r="I320" s="349"/>
      <c r="J320" s="349"/>
      <c r="K320" s="349"/>
      <c r="L320" s="349"/>
      <c r="M320" s="349"/>
      <c r="N320" s="349"/>
      <c r="O320" s="349"/>
      <c r="P320" s="349"/>
      <c r="Q320" s="349"/>
      <c r="R320" s="349"/>
      <c r="S320" s="349"/>
      <c r="T320" s="349"/>
      <c r="U320" s="349"/>
      <c r="V320" s="349"/>
      <c r="W320" s="349"/>
      <c r="X320" s="349"/>
      <c r="Y320" s="349"/>
    </row>
    <row r="321">
      <c r="A321" s="366"/>
      <c r="C321" s="349"/>
      <c r="D321" s="349"/>
      <c r="E321" s="349"/>
      <c r="F321" s="349"/>
      <c r="G321" s="349"/>
      <c r="H321" s="349"/>
      <c r="I321" s="349"/>
      <c r="J321" s="349"/>
      <c r="K321" s="349"/>
      <c r="L321" s="349"/>
      <c r="M321" s="349"/>
      <c r="N321" s="349"/>
      <c r="O321" s="349"/>
      <c r="P321" s="349"/>
      <c r="Q321" s="349"/>
      <c r="R321" s="349"/>
      <c r="S321" s="349"/>
      <c r="T321" s="349"/>
      <c r="U321" s="349"/>
      <c r="V321" s="349"/>
      <c r="W321" s="349"/>
      <c r="X321" s="349"/>
      <c r="Y321" s="349"/>
    </row>
    <row r="322">
      <c r="A322" s="366"/>
      <c r="C322" s="349"/>
      <c r="D322" s="349"/>
      <c r="E322" s="349"/>
      <c r="F322" s="349"/>
      <c r="G322" s="349"/>
      <c r="H322" s="349"/>
      <c r="I322" s="349"/>
      <c r="J322" s="349"/>
      <c r="K322" s="349"/>
      <c r="L322" s="349"/>
      <c r="M322" s="349"/>
      <c r="N322" s="349"/>
      <c r="O322" s="349"/>
      <c r="P322" s="349"/>
      <c r="Q322" s="349"/>
      <c r="R322" s="349"/>
      <c r="S322" s="349"/>
      <c r="T322" s="349"/>
      <c r="U322" s="349"/>
      <c r="V322" s="349"/>
      <c r="W322" s="349"/>
      <c r="X322" s="349"/>
      <c r="Y322" s="349"/>
    </row>
    <row r="323">
      <c r="A323" s="366"/>
      <c r="C323" s="349"/>
      <c r="D323" s="349"/>
      <c r="E323" s="349"/>
      <c r="F323" s="349"/>
      <c r="G323" s="349"/>
      <c r="H323" s="349"/>
      <c r="I323" s="349"/>
      <c r="J323" s="349"/>
      <c r="K323" s="349"/>
      <c r="L323" s="349"/>
      <c r="M323" s="349"/>
      <c r="N323" s="349"/>
      <c r="O323" s="349"/>
      <c r="P323" s="349"/>
      <c r="Q323" s="349"/>
      <c r="R323" s="349"/>
      <c r="S323" s="349"/>
      <c r="T323" s="349"/>
      <c r="U323" s="349"/>
      <c r="V323" s="349"/>
      <c r="W323" s="349"/>
      <c r="X323" s="349"/>
      <c r="Y323" s="349"/>
    </row>
    <row r="324">
      <c r="A324" s="366"/>
      <c r="C324" s="349"/>
      <c r="D324" s="349"/>
      <c r="E324" s="349"/>
      <c r="F324" s="349"/>
      <c r="G324" s="349"/>
      <c r="H324" s="349"/>
      <c r="I324" s="349"/>
      <c r="J324" s="349"/>
      <c r="K324" s="349"/>
      <c r="L324" s="349"/>
      <c r="M324" s="349"/>
      <c r="N324" s="349"/>
      <c r="O324" s="349"/>
      <c r="P324" s="349"/>
      <c r="Q324" s="349"/>
      <c r="R324" s="349"/>
      <c r="S324" s="349"/>
      <c r="T324" s="349"/>
      <c r="U324" s="349"/>
      <c r="V324" s="349"/>
      <c r="W324" s="349"/>
      <c r="X324" s="349"/>
      <c r="Y324" s="349"/>
    </row>
    <row r="325">
      <c r="A325" s="366"/>
      <c r="C325" s="349"/>
      <c r="D325" s="349"/>
      <c r="E325" s="349"/>
      <c r="F325" s="349"/>
      <c r="G325" s="349"/>
      <c r="H325" s="349"/>
      <c r="I325" s="349"/>
      <c r="J325" s="349"/>
      <c r="K325" s="349"/>
      <c r="L325" s="349"/>
      <c r="M325" s="349"/>
      <c r="N325" s="349"/>
      <c r="O325" s="349"/>
      <c r="P325" s="349"/>
      <c r="Q325" s="349"/>
      <c r="R325" s="349"/>
      <c r="S325" s="349"/>
      <c r="T325" s="349"/>
      <c r="U325" s="349"/>
      <c r="V325" s="349"/>
      <c r="W325" s="349"/>
      <c r="X325" s="349"/>
      <c r="Y325" s="349"/>
    </row>
    <row r="326">
      <c r="A326" s="366"/>
      <c r="C326" s="349"/>
      <c r="D326" s="349"/>
      <c r="E326" s="349"/>
      <c r="F326" s="349"/>
      <c r="G326" s="349"/>
      <c r="H326" s="349"/>
      <c r="I326" s="349"/>
      <c r="J326" s="349"/>
      <c r="K326" s="349"/>
      <c r="L326" s="349"/>
      <c r="M326" s="349"/>
      <c r="N326" s="349"/>
      <c r="O326" s="349"/>
      <c r="P326" s="349"/>
      <c r="Q326" s="349"/>
      <c r="R326" s="349"/>
      <c r="S326" s="349"/>
      <c r="T326" s="349"/>
      <c r="U326" s="349"/>
      <c r="V326" s="349"/>
      <c r="W326" s="349"/>
      <c r="X326" s="349"/>
      <c r="Y326" s="349"/>
    </row>
    <row r="327">
      <c r="A327" s="366"/>
      <c r="C327" s="349"/>
      <c r="D327" s="349"/>
      <c r="E327" s="349"/>
      <c r="F327" s="349"/>
      <c r="G327" s="349"/>
      <c r="H327" s="349"/>
      <c r="I327" s="349"/>
      <c r="J327" s="349"/>
      <c r="K327" s="349"/>
      <c r="L327" s="349"/>
      <c r="M327" s="349"/>
      <c r="N327" s="349"/>
      <c r="O327" s="349"/>
      <c r="P327" s="349"/>
      <c r="Q327" s="349"/>
      <c r="R327" s="349"/>
      <c r="S327" s="349"/>
      <c r="T327" s="349"/>
      <c r="U327" s="349"/>
      <c r="V327" s="349"/>
      <c r="W327" s="349"/>
      <c r="X327" s="349"/>
      <c r="Y327" s="349"/>
    </row>
    <row r="328">
      <c r="A328" s="366"/>
      <c r="C328" s="349"/>
      <c r="D328" s="349"/>
      <c r="E328" s="349"/>
      <c r="F328" s="349"/>
      <c r="G328" s="349"/>
      <c r="H328" s="349"/>
      <c r="I328" s="349"/>
      <c r="J328" s="349"/>
      <c r="K328" s="349"/>
      <c r="L328" s="349"/>
      <c r="M328" s="349"/>
      <c r="N328" s="349"/>
      <c r="O328" s="349"/>
      <c r="P328" s="349"/>
      <c r="Q328" s="349"/>
      <c r="R328" s="349"/>
      <c r="S328" s="349"/>
      <c r="T328" s="349"/>
      <c r="U328" s="349"/>
      <c r="V328" s="349"/>
      <c r="W328" s="349"/>
      <c r="X328" s="349"/>
      <c r="Y328" s="349"/>
    </row>
    <row r="329">
      <c r="A329" s="366"/>
      <c r="C329" s="349"/>
      <c r="D329" s="349"/>
      <c r="E329" s="349"/>
      <c r="F329" s="349"/>
      <c r="G329" s="349"/>
      <c r="H329" s="349"/>
      <c r="I329" s="349"/>
      <c r="J329" s="349"/>
      <c r="K329" s="349"/>
      <c r="L329" s="349"/>
      <c r="M329" s="349"/>
      <c r="N329" s="349"/>
      <c r="O329" s="349"/>
      <c r="P329" s="349"/>
      <c r="Q329" s="349"/>
      <c r="R329" s="349"/>
      <c r="S329" s="349"/>
      <c r="T329" s="349"/>
      <c r="U329" s="349"/>
      <c r="V329" s="349"/>
      <c r="W329" s="349"/>
      <c r="X329" s="349"/>
      <c r="Y329" s="349"/>
    </row>
    <row r="330">
      <c r="A330" s="366"/>
      <c r="C330" s="349"/>
      <c r="D330" s="349"/>
      <c r="E330" s="349"/>
      <c r="F330" s="349"/>
      <c r="G330" s="349"/>
      <c r="H330" s="349"/>
      <c r="I330" s="349"/>
      <c r="J330" s="349"/>
      <c r="K330" s="349"/>
      <c r="L330" s="349"/>
      <c r="M330" s="349"/>
      <c r="N330" s="349"/>
      <c r="O330" s="349"/>
      <c r="P330" s="349"/>
      <c r="Q330" s="349"/>
      <c r="R330" s="349"/>
      <c r="S330" s="349"/>
      <c r="T330" s="349"/>
      <c r="U330" s="349"/>
      <c r="V330" s="349"/>
      <c r="W330" s="349"/>
      <c r="X330" s="349"/>
      <c r="Y330" s="349"/>
    </row>
    <row r="331">
      <c r="A331" s="366"/>
      <c r="C331" s="349"/>
      <c r="D331" s="349"/>
      <c r="E331" s="349"/>
      <c r="F331" s="349"/>
      <c r="G331" s="349"/>
      <c r="H331" s="349"/>
      <c r="I331" s="349"/>
      <c r="J331" s="349"/>
      <c r="K331" s="349"/>
      <c r="L331" s="349"/>
      <c r="M331" s="349"/>
      <c r="N331" s="349"/>
      <c r="O331" s="349"/>
      <c r="P331" s="349"/>
      <c r="Q331" s="349"/>
      <c r="R331" s="349"/>
      <c r="S331" s="349"/>
      <c r="T331" s="349"/>
      <c r="U331" s="349"/>
      <c r="V331" s="349"/>
      <c r="W331" s="349"/>
      <c r="X331" s="349"/>
      <c r="Y331" s="349"/>
    </row>
    <row r="332">
      <c r="A332" s="366"/>
      <c r="C332" s="349"/>
      <c r="D332" s="349"/>
      <c r="E332" s="349"/>
      <c r="F332" s="349"/>
      <c r="G332" s="349"/>
      <c r="H332" s="349"/>
      <c r="I332" s="349"/>
      <c r="J332" s="349"/>
      <c r="K332" s="349"/>
      <c r="L332" s="349"/>
      <c r="M332" s="349"/>
      <c r="N332" s="349"/>
      <c r="O332" s="349"/>
      <c r="P332" s="349"/>
      <c r="Q332" s="349"/>
      <c r="R332" s="349"/>
      <c r="S332" s="349"/>
      <c r="T332" s="349"/>
      <c r="U332" s="349"/>
      <c r="V332" s="349"/>
      <c r="W332" s="349"/>
      <c r="X332" s="349"/>
      <c r="Y332" s="349"/>
    </row>
    <row r="333">
      <c r="A333" s="366"/>
      <c r="C333" s="349"/>
      <c r="D333" s="349"/>
      <c r="E333" s="349"/>
      <c r="F333" s="349"/>
      <c r="G333" s="349"/>
      <c r="H333" s="349"/>
      <c r="I333" s="349"/>
      <c r="J333" s="349"/>
      <c r="K333" s="349"/>
      <c r="L333" s="349"/>
      <c r="M333" s="349"/>
      <c r="N333" s="349"/>
      <c r="O333" s="349"/>
      <c r="P333" s="349"/>
      <c r="Q333" s="349"/>
      <c r="R333" s="349"/>
      <c r="S333" s="349"/>
      <c r="T333" s="349"/>
      <c r="U333" s="349"/>
      <c r="V333" s="349"/>
      <c r="W333" s="349"/>
      <c r="X333" s="349"/>
      <c r="Y333" s="349"/>
    </row>
    <row r="334">
      <c r="A334" s="366"/>
      <c r="C334" s="349"/>
      <c r="D334" s="349"/>
      <c r="E334" s="349"/>
      <c r="F334" s="349"/>
      <c r="G334" s="349"/>
      <c r="H334" s="349"/>
      <c r="I334" s="349"/>
      <c r="J334" s="349"/>
      <c r="K334" s="349"/>
      <c r="L334" s="349"/>
      <c r="M334" s="349"/>
      <c r="N334" s="349"/>
      <c r="O334" s="349"/>
      <c r="P334" s="349"/>
      <c r="Q334" s="349"/>
      <c r="R334" s="349"/>
      <c r="S334" s="349"/>
      <c r="T334" s="349"/>
      <c r="U334" s="349"/>
      <c r="V334" s="349"/>
      <c r="W334" s="349"/>
      <c r="X334" s="349"/>
      <c r="Y334" s="349"/>
    </row>
    <row r="335">
      <c r="A335" s="366"/>
      <c r="C335" s="349"/>
      <c r="D335" s="349"/>
      <c r="E335" s="349"/>
      <c r="F335" s="349"/>
      <c r="G335" s="349"/>
      <c r="H335" s="349"/>
      <c r="I335" s="349"/>
      <c r="J335" s="349"/>
      <c r="K335" s="349"/>
      <c r="L335" s="349"/>
      <c r="M335" s="349"/>
      <c r="N335" s="349"/>
      <c r="O335" s="349"/>
      <c r="P335" s="349"/>
      <c r="Q335" s="349"/>
      <c r="R335" s="349"/>
      <c r="S335" s="349"/>
      <c r="T335" s="349"/>
      <c r="U335" s="349"/>
      <c r="V335" s="349"/>
      <c r="W335" s="349"/>
      <c r="X335" s="349"/>
      <c r="Y335" s="349"/>
    </row>
    <row r="336">
      <c r="A336" s="366"/>
      <c r="C336" s="349"/>
      <c r="D336" s="349"/>
      <c r="E336" s="349"/>
      <c r="F336" s="349"/>
      <c r="G336" s="349"/>
      <c r="H336" s="349"/>
      <c r="I336" s="349"/>
      <c r="J336" s="349"/>
      <c r="K336" s="349"/>
      <c r="L336" s="349"/>
      <c r="M336" s="349"/>
      <c r="N336" s="349"/>
      <c r="O336" s="349"/>
      <c r="P336" s="349"/>
      <c r="Q336" s="349"/>
      <c r="R336" s="349"/>
      <c r="S336" s="349"/>
      <c r="T336" s="349"/>
      <c r="U336" s="349"/>
      <c r="V336" s="349"/>
      <c r="W336" s="349"/>
      <c r="X336" s="349"/>
      <c r="Y336" s="349"/>
    </row>
    <row r="337">
      <c r="A337" s="366"/>
      <c r="C337" s="349"/>
      <c r="D337" s="349"/>
      <c r="E337" s="349"/>
      <c r="F337" s="349"/>
      <c r="G337" s="349"/>
      <c r="H337" s="349"/>
      <c r="I337" s="349"/>
      <c r="J337" s="349"/>
      <c r="K337" s="349"/>
      <c r="L337" s="349"/>
      <c r="M337" s="349"/>
      <c r="N337" s="349"/>
      <c r="O337" s="349"/>
      <c r="P337" s="349"/>
      <c r="Q337" s="349"/>
      <c r="R337" s="349"/>
      <c r="S337" s="349"/>
      <c r="T337" s="349"/>
      <c r="U337" s="349"/>
      <c r="V337" s="349"/>
      <c r="W337" s="349"/>
      <c r="X337" s="349"/>
      <c r="Y337" s="349"/>
    </row>
    <row r="338">
      <c r="A338" s="366"/>
      <c r="C338" s="349"/>
      <c r="D338" s="349"/>
      <c r="E338" s="349"/>
      <c r="F338" s="349"/>
      <c r="G338" s="349"/>
      <c r="H338" s="349"/>
      <c r="I338" s="349"/>
      <c r="J338" s="349"/>
      <c r="K338" s="349"/>
      <c r="L338" s="349"/>
      <c r="M338" s="349"/>
      <c r="N338" s="349"/>
      <c r="O338" s="349"/>
      <c r="P338" s="349"/>
      <c r="Q338" s="349"/>
      <c r="R338" s="349"/>
      <c r="S338" s="349"/>
      <c r="T338" s="349"/>
      <c r="U338" s="349"/>
      <c r="V338" s="349"/>
      <c r="W338" s="349"/>
      <c r="X338" s="349"/>
      <c r="Y338" s="349"/>
    </row>
    <row r="339">
      <c r="A339" s="366"/>
      <c r="C339" s="349"/>
      <c r="D339" s="349"/>
      <c r="E339" s="349"/>
      <c r="F339" s="349"/>
      <c r="G339" s="349"/>
      <c r="H339" s="349"/>
      <c r="I339" s="349"/>
      <c r="J339" s="349"/>
      <c r="K339" s="349"/>
      <c r="L339" s="349"/>
      <c r="M339" s="349"/>
      <c r="N339" s="349"/>
      <c r="O339" s="349"/>
      <c r="P339" s="349"/>
      <c r="Q339" s="349"/>
      <c r="R339" s="349"/>
      <c r="S339" s="349"/>
      <c r="T339" s="349"/>
      <c r="U339" s="349"/>
      <c r="V339" s="349"/>
      <c r="W339" s="349"/>
      <c r="X339" s="349"/>
      <c r="Y339" s="349"/>
    </row>
    <row r="340">
      <c r="A340" s="366"/>
      <c r="C340" s="349"/>
      <c r="D340" s="349"/>
      <c r="E340" s="349"/>
      <c r="F340" s="349"/>
      <c r="G340" s="349"/>
      <c r="H340" s="349"/>
      <c r="I340" s="349"/>
      <c r="J340" s="349"/>
      <c r="K340" s="349"/>
      <c r="L340" s="349"/>
      <c r="M340" s="349"/>
      <c r="N340" s="349"/>
      <c r="O340" s="349"/>
      <c r="P340" s="349"/>
      <c r="Q340" s="349"/>
      <c r="R340" s="349"/>
      <c r="S340" s="349"/>
      <c r="T340" s="349"/>
      <c r="U340" s="349"/>
      <c r="V340" s="349"/>
      <c r="W340" s="349"/>
      <c r="X340" s="349"/>
      <c r="Y340" s="349"/>
    </row>
    <row r="341">
      <c r="A341" s="366"/>
      <c r="C341" s="349"/>
      <c r="D341" s="349"/>
      <c r="E341" s="349"/>
      <c r="F341" s="349"/>
      <c r="G341" s="349"/>
      <c r="H341" s="349"/>
      <c r="I341" s="349"/>
      <c r="J341" s="349"/>
      <c r="K341" s="349"/>
      <c r="L341" s="349"/>
      <c r="M341" s="349"/>
      <c r="N341" s="349"/>
      <c r="O341" s="349"/>
      <c r="P341" s="349"/>
      <c r="Q341" s="349"/>
      <c r="R341" s="349"/>
      <c r="S341" s="349"/>
      <c r="T341" s="349"/>
      <c r="U341" s="349"/>
      <c r="V341" s="349"/>
      <c r="W341" s="349"/>
      <c r="X341" s="349"/>
      <c r="Y341" s="349"/>
    </row>
    <row r="342">
      <c r="A342" s="366"/>
      <c r="C342" s="349"/>
      <c r="D342" s="349"/>
      <c r="E342" s="349"/>
      <c r="F342" s="349"/>
      <c r="G342" s="349"/>
      <c r="H342" s="349"/>
      <c r="I342" s="349"/>
      <c r="J342" s="349"/>
      <c r="K342" s="349"/>
      <c r="L342" s="349"/>
      <c r="M342" s="349"/>
      <c r="N342" s="349"/>
      <c r="O342" s="349"/>
      <c r="P342" s="349"/>
      <c r="Q342" s="349"/>
      <c r="R342" s="349"/>
      <c r="S342" s="349"/>
      <c r="T342" s="349"/>
      <c r="U342" s="349"/>
      <c r="V342" s="349"/>
      <c r="W342" s="349"/>
      <c r="X342" s="349"/>
      <c r="Y342" s="349"/>
    </row>
    <row r="343">
      <c r="A343" s="366"/>
      <c r="C343" s="349"/>
      <c r="D343" s="349"/>
      <c r="E343" s="349"/>
      <c r="F343" s="349"/>
      <c r="G343" s="349"/>
      <c r="H343" s="349"/>
      <c r="I343" s="349"/>
      <c r="J343" s="349"/>
      <c r="K343" s="349"/>
      <c r="L343" s="349"/>
      <c r="M343" s="349"/>
      <c r="N343" s="349"/>
      <c r="O343" s="349"/>
      <c r="P343" s="349"/>
      <c r="Q343" s="349"/>
      <c r="R343" s="349"/>
      <c r="S343" s="349"/>
      <c r="T343" s="349"/>
      <c r="U343" s="349"/>
      <c r="V343" s="349"/>
      <c r="W343" s="349"/>
      <c r="X343" s="349"/>
      <c r="Y343" s="349"/>
    </row>
    <row r="344">
      <c r="A344" s="366"/>
      <c r="C344" s="349"/>
      <c r="D344" s="349"/>
      <c r="E344" s="349"/>
      <c r="F344" s="349"/>
      <c r="G344" s="349"/>
      <c r="H344" s="349"/>
      <c r="I344" s="349"/>
      <c r="J344" s="349"/>
      <c r="K344" s="349"/>
      <c r="L344" s="349"/>
      <c r="M344" s="349"/>
      <c r="N344" s="349"/>
      <c r="O344" s="349"/>
      <c r="P344" s="349"/>
      <c r="Q344" s="349"/>
      <c r="R344" s="349"/>
      <c r="S344" s="349"/>
      <c r="T344" s="349"/>
      <c r="U344" s="349"/>
      <c r="V344" s="349"/>
      <c r="W344" s="349"/>
      <c r="X344" s="349"/>
      <c r="Y344" s="349"/>
    </row>
    <row r="345">
      <c r="A345" s="366"/>
      <c r="C345" s="349"/>
      <c r="D345" s="349"/>
      <c r="E345" s="349"/>
      <c r="F345" s="349"/>
      <c r="G345" s="349"/>
      <c r="H345" s="349"/>
      <c r="I345" s="349"/>
      <c r="J345" s="349"/>
      <c r="K345" s="349"/>
      <c r="L345" s="349"/>
      <c r="M345" s="349"/>
      <c r="N345" s="349"/>
      <c r="O345" s="349"/>
      <c r="P345" s="349"/>
      <c r="Q345" s="349"/>
      <c r="R345" s="349"/>
      <c r="S345" s="349"/>
      <c r="T345" s="349"/>
      <c r="U345" s="349"/>
      <c r="V345" s="349"/>
      <c r="W345" s="349"/>
      <c r="X345" s="349"/>
      <c r="Y345" s="349"/>
    </row>
    <row r="346">
      <c r="A346" s="366"/>
      <c r="C346" s="349"/>
      <c r="D346" s="349"/>
      <c r="E346" s="349"/>
      <c r="F346" s="349"/>
      <c r="G346" s="349"/>
      <c r="H346" s="349"/>
      <c r="I346" s="349"/>
      <c r="J346" s="349"/>
      <c r="K346" s="349"/>
      <c r="L346" s="349"/>
      <c r="M346" s="349"/>
      <c r="N346" s="349"/>
      <c r="O346" s="349"/>
      <c r="P346" s="349"/>
      <c r="Q346" s="349"/>
      <c r="R346" s="349"/>
      <c r="S346" s="349"/>
      <c r="T346" s="349"/>
      <c r="U346" s="349"/>
      <c r="V346" s="349"/>
      <c r="W346" s="349"/>
      <c r="X346" s="349"/>
      <c r="Y346" s="349"/>
    </row>
    <row r="347">
      <c r="A347" s="366"/>
      <c r="C347" s="349"/>
      <c r="D347" s="349"/>
      <c r="E347" s="349"/>
      <c r="F347" s="349"/>
      <c r="G347" s="349"/>
      <c r="H347" s="349"/>
      <c r="I347" s="349"/>
      <c r="J347" s="349"/>
      <c r="K347" s="349"/>
      <c r="L347" s="349"/>
      <c r="M347" s="349"/>
      <c r="N347" s="349"/>
      <c r="O347" s="349"/>
      <c r="P347" s="349"/>
      <c r="Q347" s="349"/>
      <c r="R347" s="349"/>
      <c r="S347" s="349"/>
      <c r="T347" s="349"/>
      <c r="U347" s="349"/>
      <c r="V347" s="349"/>
      <c r="W347" s="349"/>
      <c r="X347" s="349"/>
      <c r="Y347" s="349"/>
    </row>
    <row r="348">
      <c r="A348" s="366"/>
      <c r="C348" s="349"/>
      <c r="D348" s="349"/>
      <c r="E348" s="349"/>
      <c r="F348" s="349"/>
      <c r="G348" s="349"/>
      <c r="H348" s="349"/>
      <c r="I348" s="349"/>
      <c r="J348" s="349"/>
      <c r="K348" s="349"/>
      <c r="L348" s="349"/>
      <c r="M348" s="349"/>
      <c r="N348" s="349"/>
      <c r="O348" s="349"/>
      <c r="P348" s="349"/>
      <c r="Q348" s="349"/>
      <c r="R348" s="349"/>
      <c r="S348" s="349"/>
      <c r="T348" s="349"/>
      <c r="U348" s="349"/>
      <c r="V348" s="349"/>
      <c r="W348" s="349"/>
      <c r="X348" s="349"/>
      <c r="Y348" s="349"/>
    </row>
    <row r="349">
      <c r="A349" s="366"/>
      <c r="C349" s="349"/>
      <c r="D349" s="349"/>
      <c r="E349" s="349"/>
      <c r="F349" s="349"/>
      <c r="G349" s="349"/>
      <c r="H349" s="349"/>
      <c r="I349" s="349"/>
      <c r="J349" s="349"/>
      <c r="K349" s="349"/>
      <c r="L349" s="349"/>
      <c r="M349" s="349"/>
      <c r="N349" s="349"/>
      <c r="O349" s="349"/>
      <c r="P349" s="349"/>
      <c r="Q349" s="349"/>
      <c r="R349" s="349"/>
      <c r="S349" s="349"/>
      <c r="T349" s="349"/>
      <c r="U349" s="349"/>
      <c r="V349" s="349"/>
      <c r="W349" s="349"/>
      <c r="X349" s="349"/>
      <c r="Y349" s="349"/>
    </row>
    <row r="350">
      <c r="A350" s="366"/>
      <c r="C350" s="349"/>
      <c r="D350" s="349"/>
      <c r="E350" s="349"/>
      <c r="F350" s="349"/>
      <c r="G350" s="349"/>
      <c r="H350" s="349"/>
      <c r="I350" s="349"/>
      <c r="J350" s="349"/>
      <c r="K350" s="349"/>
      <c r="L350" s="349"/>
      <c r="M350" s="349"/>
      <c r="N350" s="349"/>
      <c r="O350" s="349"/>
      <c r="P350" s="349"/>
      <c r="Q350" s="349"/>
      <c r="R350" s="349"/>
      <c r="S350" s="349"/>
      <c r="T350" s="349"/>
      <c r="U350" s="349"/>
      <c r="V350" s="349"/>
      <c r="W350" s="349"/>
      <c r="X350" s="349"/>
      <c r="Y350" s="349"/>
    </row>
    <row r="351">
      <c r="A351" s="366"/>
      <c r="C351" s="349"/>
      <c r="D351" s="349"/>
      <c r="E351" s="349"/>
      <c r="F351" s="349"/>
      <c r="G351" s="349"/>
      <c r="H351" s="349"/>
      <c r="I351" s="349"/>
      <c r="J351" s="349"/>
      <c r="K351" s="349"/>
      <c r="L351" s="349"/>
      <c r="M351" s="349"/>
      <c r="N351" s="349"/>
      <c r="O351" s="349"/>
      <c r="P351" s="349"/>
      <c r="Q351" s="349"/>
      <c r="R351" s="349"/>
      <c r="S351" s="349"/>
      <c r="T351" s="349"/>
      <c r="U351" s="349"/>
      <c r="V351" s="349"/>
      <c r="W351" s="349"/>
      <c r="X351" s="349"/>
      <c r="Y351" s="349"/>
    </row>
    <row r="352">
      <c r="A352" s="366"/>
      <c r="C352" s="349"/>
      <c r="D352" s="349"/>
      <c r="E352" s="349"/>
      <c r="F352" s="349"/>
      <c r="G352" s="349"/>
      <c r="H352" s="349"/>
      <c r="I352" s="349"/>
      <c r="J352" s="349"/>
      <c r="K352" s="349"/>
      <c r="L352" s="349"/>
      <c r="M352" s="349"/>
      <c r="N352" s="349"/>
      <c r="O352" s="349"/>
      <c r="P352" s="349"/>
      <c r="Q352" s="349"/>
      <c r="R352" s="349"/>
      <c r="S352" s="349"/>
      <c r="T352" s="349"/>
      <c r="U352" s="349"/>
      <c r="V352" s="349"/>
      <c r="W352" s="349"/>
      <c r="X352" s="349"/>
      <c r="Y352" s="349"/>
    </row>
    <row r="353">
      <c r="A353" s="366"/>
      <c r="C353" s="349"/>
      <c r="D353" s="349"/>
      <c r="E353" s="349"/>
      <c r="F353" s="349"/>
      <c r="G353" s="349"/>
      <c r="H353" s="349"/>
      <c r="I353" s="349"/>
      <c r="J353" s="349"/>
      <c r="K353" s="349"/>
      <c r="L353" s="349"/>
      <c r="M353" s="349"/>
      <c r="N353" s="349"/>
      <c r="O353" s="349"/>
      <c r="P353" s="349"/>
      <c r="Q353" s="349"/>
      <c r="R353" s="349"/>
      <c r="S353" s="349"/>
      <c r="T353" s="349"/>
      <c r="U353" s="349"/>
      <c r="V353" s="349"/>
      <c r="W353" s="349"/>
      <c r="X353" s="349"/>
      <c r="Y353" s="349"/>
    </row>
    <row r="354">
      <c r="A354" s="366"/>
      <c r="C354" s="349"/>
      <c r="D354" s="349"/>
      <c r="E354" s="349"/>
      <c r="F354" s="349"/>
      <c r="G354" s="349"/>
      <c r="H354" s="349"/>
      <c r="I354" s="349"/>
      <c r="J354" s="349"/>
      <c r="K354" s="349"/>
      <c r="L354" s="349"/>
      <c r="M354" s="349"/>
      <c r="N354" s="349"/>
      <c r="O354" s="349"/>
      <c r="P354" s="349"/>
      <c r="Q354" s="349"/>
      <c r="R354" s="349"/>
      <c r="S354" s="349"/>
      <c r="T354" s="349"/>
      <c r="U354" s="349"/>
      <c r="V354" s="349"/>
      <c r="W354" s="349"/>
      <c r="X354" s="349"/>
      <c r="Y354" s="349"/>
    </row>
    <row r="355">
      <c r="A355" s="366"/>
      <c r="C355" s="349"/>
      <c r="D355" s="349"/>
      <c r="E355" s="349"/>
      <c r="F355" s="349"/>
      <c r="G355" s="349"/>
      <c r="H355" s="349"/>
      <c r="I355" s="349"/>
      <c r="J355" s="349"/>
      <c r="K355" s="349"/>
      <c r="L355" s="349"/>
      <c r="M355" s="349"/>
      <c r="N355" s="349"/>
      <c r="O355" s="349"/>
      <c r="P355" s="349"/>
      <c r="Q355" s="349"/>
      <c r="R355" s="349"/>
      <c r="S355" s="349"/>
      <c r="T355" s="349"/>
      <c r="U355" s="349"/>
      <c r="V355" s="349"/>
      <c r="W355" s="349"/>
      <c r="X355" s="349"/>
      <c r="Y355" s="349"/>
    </row>
    <row r="356">
      <c r="A356" s="366"/>
      <c r="C356" s="349"/>
      <c r="D356" s="349"/>
      <c r="E356" s="349"/>
      <c r="F356" s="349"/>
      <c r="G356" s="349"/>
      <c r="H356" s="349"/>
      <c r="I356" s="349"/>
      <c r="J356" s="349"/>
      <c r="K356" s="349"/>
      <c r="L356" s="349"/>
      <c r="M356" s="349"/>
      <c r="N356" s="349"/>
      <c r="O356" s="349"/>
      <c r="P356" s="349"/>
      <c r="Q356" s="349"/>
      <c r="R356" s="349"/>
      <c r="S356" s="349"/>
      <c r="T356" s="349"/>
      <c r="U356" s="349"/>
      <c r="V356" s="349"/>
      <c r="W356" s="349"/>
      <c r="X356" s="349"/>
      <c r="Y356" s="349"/>
    </row>
    <row r="357">
      <c r="A357" s="366"/>
      <c r="C357" s="349"/>
      <c r="D357" s="349"/>
      <c r="E357" s="349"/>
      <c r="F357" s="349"/>
      <c r="G357" s="349"/>
      <c r="H357" s="349"/>
      <c r="I357" s="349"/>
      <c r="J357" s="349"/>
      <c r="K357" s="349"/>
      <c r="L357" s="349"/>
      <c r="M357" s="349"/>
      <c r="N357" s="349"/>
      <c r="O357" s="349"/>
      <c r="P357" s="349"/>
      <c r="Q357" s="349"/>
      <c r="R357" s="349"/>
      <c r="S357" s="349"/>
      <c r="T357" s="349"/>
      <c r="U357" s="349"/>
      <c r="V357" s="349"/>
      <c r="W357" s="349"/>
      <c r="X357" s="349"/>
      <c r="Y357" s="349"/>
    </row>
    <row r="358">
      <c r="A358" s="366"/>
      <c r="C358" s="349"/>
      <c r="D358" s="349"/>
      <c r="E358" s="349"/>
      <c r="F358" s="349"/>
      <c r="G358" s="349"/>
      <c r="H358" s="349"/>
      <c r="I358" s="349"/>
      <c r="J358" s="349"/>
      <c r="K358" s="349"/>
      <c r="L358" s="349"/>
      <c r="M358" s="349"/>
      <c r="N358" s="349"/>
      <c r="O358" s="349"/>
      <c r="P358" s="349"/>
      <c r="Q358" s="349"/>
      <c r="R358" s="349"/>
      <c r="S358" s="349"/>
      <c r="T358" s="349"/>
      <c r="U358" s="349"/>
      <c r="V358" s="349"/>
      <c r="W358" s="349"/>
      <c r="X358" s="349"/>
      <c r="Y358" s="349"/>
    </row>
    <row r="359">
      <c r="A359" s="366"/>
      <c r="C359" s="349"/>
      <c r="D359" s="349"/>
      <c r="E359" s="349"/>
      <c r="F359" s="349"/>
      <c r="G359" s="349"/>
      <c r="H359" s="349"/>
      <c r="I359" s="349"/>
      <c r="J359" s="349"/>
      <c r="K359" s="349"/>
      <c r="L359" s="349"/>
      <c r="M359" s="349"/>
      <c r="N359" s="349"/>
      <c r="O359" s="349"/>
      <c r="P359" s="349"/>
      <c r="Q359" s="349"/>
      <c r="R359" s="349"/>
      <c r="S359" s="349"/>
      <c r="T359" s="349"/>
      <c r="U359" s="349"/>
      <c r="V359" s="349"/>
      <c r="W359" s="349"/>
      <c r="X359" s="349"/>
      <c r="Y359" s="349"/>
    </row>
    <row r="360">
      <c r="A360" s="366"/>
      <c r="C360" s="349"/>
      <c r="D360" s="349"/>
      <c r="E360" s="349"/>
      <c r="F360" s="349"/>
      <c r="G360" s="349"/>
      <c r="H360" s="349"/>
      <c r="I360" s="349"/>
      <c r="J360" s="349"/>
      <c r="K360" s="349"/>
      <c r="L360" s="349"/>
      <c r="M360" s="349"/>
      <c r="N360" s="349"/>
      <c r="O360" s="349"/>
      <c r="P360" s="349"/>
      <c r="Q360" s="349"/>
      <c r="R360" s="349"/>
      <c r="S360" s="349"/>
      <c r="T360" s="349"/>
      <c r="U360" s="349"/>
      <c r="V360" s="349"/>
      <c r="W360" s="349"/>
      <c r="X360" s="349"/>
      <c r="Y360" s="349"/>
    </row>
    <row r="361">
      <c r="A361" s="366"/>
      <c r="C361" s="349"/>
      <c r="D361" s="349"/>
      <c r="E361" s="349"/>
      <c r="F361" s="349"/>
      <c r="G361" s="349"/>
      <c r="H361" s="349"/>
      <c r="I361" s="349"/>
      <c r="J361" s="349"/>
      <c r="K361" s="349"/>
      <c r="L361" s="349"/>
      <c r="M361" s="349"/>
      <c r="N361" s="349"/>
      <c r="O361" s="349"/>
      <c r="P361" s="349"/>
      <c r="Q361" s="349"/>
      <c r="R361" s="349"/>
      <c r="S361" s="349"/>
      <c r="T361" s="349"/>
      <c r="U361" s="349"/>
      <c r="V361" s="349"/>
      <c r="W361" s="349"/>
      <c r="X361" s="349"/>
      <c r="Y361" s="349"/>
    </row>
    <row r="362">
      <c r="A362" s="366"/>
      <c r="C362" s="349"/>
      <c r="D362" s="349"/>
      <c r="E362" s="349"/>
      <c r="F362" s="349"/>
      <c r="G362" s="349"/>
      <c r="H362" s="349"/>
      <c r="I362" s="349"/>
      <c r="J362" s="349"/>
      <c r="K362" s="349"/>
      <c r="L362" s="349"/>
      <c r="M362" s="349"/>
      <c r="N362" s="349"/>
      <c r="O362" s="349"/>
      <c r="P362" s="349"/>
      <c r="Q362" s="349"/>
      <c r="R362" s="349"/>
      <c r="S362" s="349"/>
      <c r="T362" s="349"/>
      <c r="U362" s="349"/>
      <c r="V362" s="349"/>
      <c r="W362" s="349"/>
      <c r="X362" s="349"/>
      <c r="Y362" s="349"/>
    </row>
    <row r="363">
      <c r="A363" s="366"/>
      <c r="C363" s="349"/>
      <c r="D363" s="349"/>
      <c r="E363" s="349"/>
      <c r="F363" s="349"/>
      <c r="G363" s="349"/>
      <c r="H363" s="349"/>
      <c r="I363" s="349"/>
      <c r="J363" s="349"/>
      <c r="K363" s="349"/>
      <c r="L363" s="349"/>
      <c r="M363" s="349"/>
      <c r="N363" s="349"/>
      <c r="O363" s="349"/>
      <c r="P363" s="349"/>
      <c r="Q363" s="349"/>
      <c r="R363" s="349"/>
      <c r="S363" s="349"/>
      <c r="T363" s="349"/>
      <c r="U363" s="349"/>
      <c r="V363" s="349"/>
      <c r="W363" s="349"/>
      <c r="X363" s="349"/>
      <c r="Y363" s="349"/>
    </row>
    <row r="364">
      <c r="A364" s="366"/>
      <c r="C364" s="349"/>
      <c r="D364" s="349"/>
      <c r="E364" s="349"/>
      <c r="F364" s="349"/>
      <c r="G364" s="349"/>
      <c r="H364" s="349"/>
      <c r="I364" s="349"/>
      <c r="J364" s="349"/>
      <c r="K364" s="349"/>
      <c r="L364" s="349"/>
      <c r="M364" s="349"/>
      <c r="N364" s="349"/>
      <c r="O364" s="349"/>
      <c r="P364" s="349"/>
      <c r="Q364" s="349"/>
      <c r="R364" s="349"/>
      <c r="S364" s="349"/>
      <c r="T364" s="349"/>
      <c r="U364" s="349"/>
      <c r="V364" s="349"/>
      <c r="W364" s="349"/>
      <c r="X364" s="349"/>
      <c r="Y364" s="349"/>
    </row>
    <row r="365">
      <c r="A365" s="366"/>
      <c r="C365" s="349"/>
      <c r="D365" s="349"/>
      <c r="E365" s="349"/>
      <c r="F365" s="349"/>
      <c r="G365" s="349"/>
      <c r="H365" s="349"/>
      <c r="I365" s="349"/>
      <c r="J365" s="349"/>
      <c r="K365" s="349"/>
      <c r="L365" s="349"/>
      <c r="M365" s="349"/>
      <c r="N365" s="349"/>
      <c r="O365" s="349"/>
      <c r="P365" s="349"/>
      <c r="Q365" s="349"/>
      <c r="R365" s="349"/>
      <c r="S365" s="349"/>
      <c r="T365" s="349"/>
      <c r="U365" s="349"/>
      <c r="V365" s="349"/>
      <c r="W365" s="349"/>
      <c r="X365" s="349"/>
      <c r="Y365" s="349"/>
    </row>
    <row r="366">
      <c r="A366" s="366"/>
      <c r="C366" s="349"/>
      <c r="D366" s="349"/>
      <c r="E366" s="349"/>
      <c r="F366" s="349"/>
      <c r="G366" s="349"/>
      <c r="H366" s="349"/>
      <c r="I366" s="349"/>
      <c r="J366" s="349"/>
      <c r="K366" s="349"/>
      <c r="L366" s="349"/>
      <c r="M366" s="349"/>
      <c r="N366" s="349"/>
      <c r="O366" s="349"/>
      <c r="P366" s="349"/>
      <c r="Q366" s="349"/>
      <c r="R366" s="349"/>
      <c r="S366" s="349"/>
      <c r="T366" s="349"/>
      <c r="U366" s="349"/>
      <c r="V366" s="349"/>
      <c r="W366" s="349"/>
      <c r="X366" s="349"/>
      <c r="Y366" s="349"/>
    </row>
    <row r="367">
      <c r="A367" s="366"/>
      <c r="C367" s="349"/>
      <c r="D367" s="349"/>
      <c r="E367" s="349"/>
      <c r="F367" s="349"/>
      <c r="G367" s="349"/>
      <c r="H367" s="349"/>
      <c r="I367" s="349"/>
      <c r="J367" s="349"/>
      <c r="K367" s="349"/>
      <c r="L367" s="349"/>
      <c r="M367" s="349"/>
      <c r="N367" s="349"/>
      <c r="O367" s="349"/>
      <c r="P367" s="349"/>
      <c r="Q367" s="349"/>
      <c r="R367" s="349"/>
      <c r="S367" s="349"/>
      <c r="T367" s="349"/>
      <c r="U367" s="349"/>
      <c r="V367" s="349"/>
      <c r="W367" s="349"/>
      <c r="X367" s="349"/>
      <c r="Y367" s="349"/>
    </row>
    <row r="368">
      <c r="A368" s="366"/>
      <c r="C368" s="349"/>
      <c r="D368" s="349"/>
      <c r="E368" s="349"/>
      <c r="F368" s="349"/>
      <c r="G368" s="349"/>
      <c r="H368" s="349"/>
      <c r="I368" s="349"/>
      <c r="J368" s="349"/>
      <c r="K368" s="349"/>
      <c r="L368" s="349"/>
      <c r="M368" s="349"/>
      <c r="N368" s="349"/>
      <c r="O368" s="349"/>
      <c r="P368" s="349"/>
      <c r="Q368" s="349"/>
      <c r="R368" s="349"/>
      <c r="S368" s="349"/>
      <c r="T368" s="349"/>
      <c r="U368" s="349"/>
      <c r="V368" s="349"/>
      <c r="W368" s="349"/>
      <c r="X368" s="349"/>
      <c r="Y368" s="349"/>
    </row>
    <row r="369">
      <c r="A369" s="366"/>
      <c r="C369" s="349"/>
      <c r="D369" s="349"/>
      <c r="E369" s="349"/>
      <c r="F369" s="349"/>
      <c r="G369" s="349"/>
      <c r="H369" s="349"/>
      <c r="I369" s="349"/>
      <c r="J369" s="349"/>
      <c r="K369" s="349"/>
      <c r="L369" s="349"/>
      <c r="M369" s="349"/>
      <c r="N369" s="349"/>
      <c r="O369" s="349"/>
      <c r="P369" s="349"/>
      <c r="Q369" s="349"/>
      <c r="R369" s="349"/>
      <c r="S369" s="349"/>
      <c r="T369" s="349"/>
      <c r="U369" s="349"/>
      <c r="V369" s="349"/>
      <c r="W369" s="349"/>
      <c r="X369" s="349"/>
      <c r="Y369" s="349"/>
    </row>
    <row r="370">
      <c r="A370" s="366"/>
      <c r="C370" s="349"/>
      <c r="D370" s="349"/>
      <c r="E370" s="349"/>
      <c r="F370" s="349"/>
      <c r="G370" s="349"/>
      <c r="H370" s="349"/>
      <c r="I370" s="349"/>
      <c r="J370" s="349"/>
      <c r="K370" s="349"/>
      <c r="L370" s="349"/>
      <c r="M370" s="349"/>
      <c r="N370" s="349"/>
      <c r="O370" s="349"/>
      <c r="P370" s="349"/>
      <c r="Q370" s="349"/>
      <c r="R370" s="349"/>
      <c r="S370" s="349"/>
      <c r="T370" s="349"/>
      <c r="U370" s="349"/>
      <c r="V370" s="349"/>
      <c r="W370" s="349"/>
      <c r="X370" s="349"/>
      <c r="Y370" s="349"/>
    </row>
    <row r="371">
      <c r="A371" s="366"/>
      <c r="C371" s="349"/>
      <c r="D371" s="349"/>
      <c r="E371" s="349"/>
      <c r="F371" s="349"/>
      <c r="G371" s="349"/>
      <c r="H371" s="349"/>
      <c r="I371" s="349"/>
      <c r="J371" s="349"/>
      <c r="K371" s="349"/>
      <c r="L371" s="349"/>
      <c r="M371" s="349"/>
      <c r="N371" s="349"/>
      <c r="O371" s="349"/>
      <c r="P371" s="349"/>
      <c r="Q371" s="349"/>
      <c r="R371" s="349"/>
      <c r="S371" s="349"/>
      <c r="T371" s="349"/>
      <c r="U371" s="349"/>
      <c r="V371" s="349"/>
      <c r="W371" s="349"/>
      <c r="X371" s="349"/>
      <c r="Y371" s="349"/>
    </row>
    <row r="372">
      <c r="A372" s="366"/>
      <c r="C372" s="349"/>
      <c r="D372" s="349"/>
      <c r="E372" s="349"/>
      <c r="F372" s="349"/>
      <c r="G372" s="349"/>
      <c r="H372" s="349"/>
      <c r="I372" s="349"/>
      <c r="J372" s="349"/>
      <c r="K372" s="349"/>
      <c r="L372" s="349"/>
      <c r="M372" s="349"/>
      <c r="N372" s="349"/>
      <c r="O372" s="349"/>
      <c r="P372" s="349"/>
      <c r="Q372" s="349"/>
      <c r="R372" s="349"/>
      <c r="S372" s="349"/>
      <c r="T372" s="349"/>
      <c r="U372" s="349"/>
      <c r="V372" s="349"/>
      <c r="W372" s="349"/>
      <c r="X372" s="349"/>
      <c r="Y372" s="349"/>
    </row>
    <row r="373">
      <c r="A373" s="366"/>
      <c r="C373" s="349"/>
      <c r="D373" s="349"/>
      <c r="E373" s="349"/>
      <c r="F373" s="349"/>
      <c r="G373" s="349"/>
      <c r="H373" s="349"/>
      <c r="I373" s="349"/>
      <c r="J373" s="349"/>
      <c r="K373" s="349"/>
      <c r="L373" s="349"/>
      <c r="M373" s="349"/>
      <c r="N373" s="349"/>
      <c r="O373" s="349"/>
      <c r="P373" s="349"/>
      <c r="Q373" s="349"/>
      <c r="R373" s="349"/>
      <c r="S373" s="349"/>
      <c r="T373" s="349"/>
      <c r="U373" s="349"/>
      <c r="V373" s="349"/>
      <c r="W373" s="349"/>
      <c r="X373" s="349"/>
      <c r="Y373" s="349"/>
    </row>
    <row r="374">
      <c r="A374" s="366"/>
      <c r="C374" s="349"/>
      <c r="D374" s="349"/>
      <c r="E374" s="349"/>
      <c r="F374" s="349"/>
      <c r="G374" s="349"/>
      <c r="H374" s="349"/>
      <c r="I374" s="349"/>
      <c r="J374" s="349"/>
      <c r="K374" s="349"/>
      <c r="L374" s="349"/>
      <c r="M374" s="349"/>
      <c r="N374" s="349"/>
      <c r="O374" s="349"/>
      <c r="P374" s="349"/>
      <c r="Q374" s="349"/>
      <c r="R374" s="349"/>
      <c r="S374" s="349"/>
      <c r="T374" s="349"/>
      <c r="U374" s="349"/>
      <c r="V374" s="349"/>
      <c r="W374" s="349"/>
      <c r="X374" s="349"/>
      <c r="Y374" s="349"/>
    </row>
    <row r="375">
      <c r="A375" s="366"/>
      <c r="C375" s="349"/>
      <c r="D375" s="349"/>
      <c r="E375" s="349"/>
      <c r="F375" s="349"/>
      <c r="G375" s="349"/>
      <c r="H375" s="349"/>
      <c r="I375" s="349"/>
      <c r="J375" s="349"/>
      <c r="K375" s="349"/>
      <c r="L375" s="349"/>
      <c r="M375" s="349"/>
      <c r="N375" s="349"/>
      <c r="O375" s="349"/>
      <c r="P375" s="349"/>
      <c r="Q375" s="349"/>
      <c r="R375" s="349"/>
      <c r="S375" s="349"/>
      <c r="T375" s="349"/>
      <c r="U375" s="349"/>
      <c r="V375" s="349"/>
      <c r="W375" s="349"/>
      <c r="X375" s="349"/>
      <c r="Y375" s="349"/>
    </row>
    <row r="376">
      <c r="A376" s="366"/>
      <c r="C376" s="349"/>
      <c r="D376" s="349"/>
      <c r="E376" s="349"/>
      <c r="F376" s="349"/>
      <c r="G376" s="349"/>
      <c r="H376" s="349"/>
      <c r="I376" s="349"/>
      <c r="J376" s="349"/>
      <c r="K376" s="349"/>
      <c r="L376" s="349"/>
      <c r="M376" s="349"/>
      <c r="N376" s="349"/>
      <c r="O376" s="349"/>
      <c r="P376" s="349"/>
      <c r="Q376" s="349"/>
      <c r="R376" s="349"/>
      <c r="S376" s="349"/>
      <c r="T376" s="349"/>
      <c r="U376" s="349"/>
      <c r="V376" s="349"/>
      <c r="W376" s="349"/>
      <c r="X376" s="349"/>
      <c r="Y376" s="349"/>
    </row>
    <row r="377">
      <c r="A377" s="366"/>
      <c r="C377" s="349"/>
      <c r="D377" s="349"/>
      <c r="E377" s="349"/>
      <c r="F377" s="349"/>
      <c r="G377" s="349"/>
      <c r="H377" s="349"/>
      <c r="I377" s="349"/>
      <c r="J377" s="349"/>
      <c r="K377" s="349"/>
      <c r="L377" s="349"/>
      <c r="M377" s="349"/>
      <c r="N377" s="349"/>
      <c r="O377" s="349"/>
      <c r="P377" s="349"/>
      <c r="Q377" s="349"/>
      <c r="R377" s="349"/>
      <c r="S377" s="349"/>
      <c r="T377" s="349"/>
      <c r="U377" s="349"/>
      <c r="V377" s="349"/>
      <c r="W377" s="349"/>
      <c r="X377" s="349"/>
      <c r="Y377" s="349"/>
    </row>
    <row r="378">
      <c r="A378" s="366"/>
      <c r="C378" s="349"/>
      <c r="D378" s="349"/>
      <c r="E378" s="349"/>
      <c r="F378" s="349"/>
      <c r="G378" s="349"/>
      <c r="H378" s="349"/>
      <c r="I378" s="349"/>
      <c r="J378" s="349"/>
      <c r="K378" s="349"/>
      <c r="L378" s="349"/>
      <c r="M378" s="349"/>
      <c r="N378" s="349"/>
      <c r="O378" s="349"/>
      <c r="P378" s="349"/>
      <c r="Q378" s="349"/>
      <c r="R378" s="349"/>
      <c r="S378" s="349"/>
      <c r="T378" s="349"/>
      <c r="U378" s="349"/>
      <c r="V378" s="349"/>
      <c r="W378" s="349"/>
      <c r="X378" s="349"/>
      <c r="Y378" s="349"/>
    </row>
    <row r="379">
      <c r="A379" s="366"/>
      <c r="C379" s="349"/>
      <c r="D379" s="349"/>
      <c r="E379" s="349"/>
      <c r="F379" s="349"/>
      <c r="G379" s="349"/>
      <c r="H379" s="349"/>
      <c r="I379" s="349"/>
      <c r="J379" s="349"/>
      <c r="K379" s="349"/>
      <c r="L379" s="349"/>
      <c r="M379" s="349"/>
      <c r="N379" s="349"/>
      <c r="O379" s="349"/>
      <c r="P379" s="349"/>
      <c r="Q379" s="349"/>
      <c r="R379" s="349"/>
      <c r="S379" s="349"/>
      <c r="T379" s="349"/>
      <c r="U379" s="349"/>
      <c r="V379" s="349"/>
      <c r="W379" s="349"/>
      <c r="X379" s="349"/>
      <c r="Y379" s="349"/>
    </row>
    <row r="380">
      <c r="A380" s="366"/>
      <c r="C380" s="349"/>
      <c r="D380" s="349"/>
      <c r="E380" s="349"/>
      <c r="F380" s="349"/>
      <c r="G380" s="349"/>
      <c r="H380" s="349"/>
      <c r="I380" s="349"/>
      <c r="J380" s="349"/>
      <c r="K380" s="349"/>
      <c r="L380" s="349"/>
      <c r="M380" s="349"/>
      <c r="N380" s="349"/>
      <c r="O380" s="349"/>
      <c r="P380" s="349"/>
      <c r="Q380" s="349"/>
      <c r="R380" s="349"/>
      <c r="S380" s="349"/>
      <c r="T380" s="349"/>
      <c r="U380" s="349"/>
      <c r="V380" s="349"/>
      <c r="W380" s="349"/>
      <c r="X380" s="349"/>
      <c r="Y380" s="349"/>
    </row>
    <row r="381">
      <c r="A381" s="366"/>
      <c r="C381" s="349"/>
      <c r="D381" s="349"/>
      <c r="E381" s="349"/>
      <c r="F381" s="349"/>
      <c r="G381" s="349"/>
      <c r="H381" s="349"/>
      <c r="I381" s="349"/>
      <c r="J381" s="349"/>
      <c r="K381" s="349"/>
      <c r="L381" s="349"/>
      <c r="M381" s="349"/>
      <c r="N381" s="349"/>
      <c r="O381" s="349"/>
      <c r="P381" s="349"/>
      <c r="Q381" s="349"/>
      <c r="R381" s="349"/>
      <c r="S381" s="349"/>
      <c r="T381" s="349"/>
      <c r="U381" s="349"/>
      <c r="V381" s="349"/>
      <c r="W381" s="349"/>
      <c r="X381" s="349"/>
      <c r="Y381" s="349"/>
    </row>
    <row r="382">
      <c r="A382" s="366"/>
      <c r="C382" s="349"/>
      <c r="D382" s="349"/>
      <c r="E382" s="349"/>
      <c r="F382" s="349"/>
      <c r="G382" s="349"/>
      <c r="H382" s="349"/>
      <c r="I382" s="349"/>
      <c r="J382" s="349"/>
      <c r="K382" s="349"/>
      <c r="L382" s="349"/>
      <c r="M382" s="349"/>
      <c r="N382" s="349"/>
      <c r="O382" s="349"/>
      <c r="P382" s="349"/>
      <c r="Q382" s="349"/>
      <c r="R382" s="349"/>
      <c r="S382" s="349"/>
      <c r="T382" s="349"/>
      <c r="U382" s="349"/>
      <c r="V382" s="349"/>
      <c r="W382" s="349"/>
      <c r="X382" s="349"/>
      <c r="Y382" s="349"/>
    </row>
    <row r="383">
      <c r="A383" s="366"/>
      <c r="C383" s="349"/>
      <c r="D383" s="349"/>
      <c r="E383" s="349"/>
      <c r="F383" s="349"/>
      <c r="G383" s="349"/>
      <c r="H383" s="349"/>
      <c r="I383" s="349"/>
      <c r="J383" s="349"/>
      <c r="K383" s="349"/>
      <c r="L383" s="349"/>
      <c r="M383" s="349"/>
      <c r="N383" s="349"/>
      <c r="O383" s="349"/>
      <c r="P383" s="349"/>
      <c r="Q383" s="349"/>
      <c r="R383" s="349"/>
      <c r="S383" s="349"/>
      <c r="T383" s="349"/>
      <c r="U383" s="349"/>
      <c r="V383" s="349"/>
      <c r="W383" s="349"/>
      <c r="X383" s="349"/>
      <c r="Y383" s="349"/>
    </row>
    <row r="384">
      <c r="A384" s="366"/>
      <c r="C384" s="349"/>
      <c r="D384" s="349"/>
      <c r="E384" s="349"/>
      <c r="F384" s="349"/>
      <c r="G384" s="349"/>
      <c r="H384" s="349"/>
      <c r="I384" s="349"/>
      <c r="J384" s="349"/>
      <c r="K384" s="349"/>
      <c r="L384" s="349"/>
      <c r="M384" s="349"/>
      <c r="N384" s="349"/>
      <c r="O384" s="349"/>
      <c r="P384" s="349"/>
      <c r="Q384" s="349"/>
      <c r="R384" s="349"/>
      <c r="S384" s="349"/>
      <c r="T384" s="349"/>
      <c r="U384" s="349"/>
      <c r="V384" s="349"/>
      <c r="W384" s="349"/>
      <c r="X384" s="349"/>
      <c r="Y384" s="349"/>
    </row>
    <row r="385">
      <c r="A385" s="366"/>
      <c r="C385" s="349"/>
      <c r="D385" s="349"/>
      <c r="E385" s="349"/>
      <c r="F385" s="349"/>
      <c r="G385" s="349"/>
      <c r="H385" s="349"/>
      <c r="I385" s="349"/>
      <c r="J385" s="349"/>
      <c r="K385" s="349"/>
      <c r="L385" s="349"/>
      <c r="M385" s="349"/>
      <c r="N385" s="349"/>
      <c r="O385" s="349"/>
      <c r="P385" s="349"/>
      <c r="Q385" s="349"/>
      <c r="R385" s="349"/>
      <c r="S385" s="349"/>
      <c r="T385" s="349"/>
      <c r="U385" s="349"/>
      <c r="V385" s="349"/>
      <c r="W385" s="349"/>
      <c r="X385" s="349"/>
      <c r="Y385" s="349"/>
    </row>
    <row r="386">
      <c r="A386" s="366"/>
      <c r="C386" s="349"/>
      <c r="D386" s="349"/>
      <c r="E386" s="349"/>
      <c r="F386" s="349"/>
      <c r="G386" s="349"/>
      <c r="H386" s="349"/>
      <c r="I386" s="349"/>
      <c r="J386" s="349"/>
      <c r="K386" s="349"/>
      <c r="L386" s="349"/>
      <c r="M386" s="349"/>
      <c r="N386" s="349"/>
      <c r="O386" s="349"/>
      <c r="P386" s="349"/>
      <c r="Q386" s="349"/>
      <c r="R386" s="349"/>
      <c r="S386" s="349"/>
      <c r="T386" s="349"/>
      <c r="U386" s="349"/>
      <c r="V386" s="349"/>
      <c r="W386" s="349"/>
      <c r="X386" s="349"/>
      <c r="Y386" s="349"/>
    </row>
    <row r="387">
      <c r="A387" s="366"/>
      <c r="C387" s="349"/>
      <c r="D387" s="349"/>
      <c r="E387" s="349"/>
      <c r="F387" s="349"/>
      <c r="G387" s="349"/>
      <c r="H387" s="349"/>
      <c r="I387" s="349"/>
      <c r="J387" s="349"/>
      <c r="K387" s="349"/>
      <c r="L387" s="349"/>
      <c r="M387" s="349"/>
      <c r="N387" s="349"/>
      <c r="O387" s="349"/>
      <c r="P387" s="349"/>
      <c r="Q387" s="349"/>
      <c r="R387" s="349"/>
      <c r="S387" s="349"/>
      <c r="T387" s="349"/>
      <c r="U387" s="349"/>
      <c r="V387" s="349"/>
      <c r="W387" s="349"/>
      <c r="X387" s="349"/>
      <c r="Y387" s="349"/>
    </row>
    <row r="388">
      <c r="A388" s="366"/>
      <c r="C388" s="349"/>
      <c r="D388" s="349"/>
      <c r="E388" s="349"/>
      <c r="F388" s="349"/>
      <c r="G388" s="349"/>
      <c r="H388" s="349"/>
      <c r="I388" s="349"/>
      <c r="J388" s="349"/>
      <c r="K388" s="349"/>
      <c r="L388" s="349"/>
      <c r="M388" s="349"/>
      <c r="N388" s="349"/>
      <c r="O388" s="349"/>
      <c r="P388" s="349"/>
      <c r="Q388" s="349"/>
      <c r="R388" s="349"/>
      <c r="S388" s="349"/>
      <c r="T388" s="349"/>
      <c r="U388" s="349"/>
      <c r="V388" s="349"/>
      <c r="W388" s="349"/>
      <c r="X388" s="349"/>
      <c r="Y388" s="349"/>
    </row>
    <row r="389">
      <c r="A389" s="366"/>
      <c r="C389" s="349"/>
      <c r="D389" s="349"/>
      <c r="E389" s="349"/>
      <c r="F389" s="349"/>
      <c r="G389" s="349"/>
      <c r="H389" s="349"/>
      <c r="I389" s="349"/>
      <c r="J389" s="349"/>
      <c r="K389" s="349"/>
      <c r="L389" s="349"/>
      <c r="M389" s="349"/>
      <c r="N389" s="349"/>
      <c r="O389" s="349"/>
      <c r="P389" s="349"/>
      <c r="Q389" s="349"/>
      <c r="R389" s="349"/>
      <c r="S389" s="349"/>
      <c r="T389" s="349"/>
      <c r="U389" s="349"/>
      <c r="V389" s="349"/>
      <c r="W389" s="349"/>
      <c r="X389" s="349"/>
      <c r="Y389" s="349"/>
    </row>
    <row r="390">
      <c r="A390" s="366"/>
      <c r="C390" s="349"/>
      <c r="D390" s="349"/>
      <c r="E390" s="349"/>
      <c r="F390" s="349"/>
      <c r="G390" s="349"/>
      <c r="H390" s="349"/>
      <c r="I390" s="349"/>
      <c r="J390" s="349"/>
      <c r="K390" s="349"/>
      <c r="L390" s="349"/>
      <c r="M390" s="349"/>
      <c r="N390" s="349"/>
      <c r="O390" s="349"/>
      <c r="P390" s="349"/>
      <c r="Q390" s="349"/>
      <c r="R390" s="349"/>
      <c r="S390" s="349"/>
      <c r="T390" s="349"/>
      <c r="U390" s="349"/>
      <c r="V390" s="349"/>
      <c r="W390" s="349"/>
      <c r="X390" s="349"/>
      <c r="Y390" s="349"/>
    </row>
    <row r="391">
      <c r="A391" s="366"/>
      <c r="C391" s="349"/>
      <c r="D391" s="349"/>
      <c r="E391" s="349"/>
      <c r="F391" s="349"/>
      <c r="G391" s="349"/>
      <c r="H391" s="349"/>
      <c r="I391" s="349"/>
      <c r="J391" s="349"/>
      <c r="K391" s="349"/>
      <c r="L391" s="349"/>
      <c r="M391" s="349"/>
      <c r="N391" s="349"/>
      <c r="O391" s="349"/>
      <c r="P391" s="349"/>
      <c r="Q391" s="349"/>
      <c r="R391" s="349"/>
      <c r="S391" s="349"/>
      <c r="T391" s="349"/>
      <c r="U391" s="349"/>
      <c r="V391" s="349"/>
      <c r="W391" s="349"/>
      <c r="X391" s="349"/>
      <c r="Y391" s="349"/>
    </row>
    <row r="392">
      <c r="A392" s="366"/>
      <c r="C392" s="349"/>
      <c r="D392" s="349"/>
      <c r="E392" s="349"/>
      <c r="F392" s="349"/>
      <c r="G392" s="349"/>
      <c r="H392" s="349"/>
      <c r="I392" s="349"/>
      <c r="J392" s="349"/>
      <c r="K392" s="349"/>
      <c r="L392" s="349"/>
      <c r="M392" s="349"/>
      <c r="N392" s="349"/>
      <c r="O392" s="349"/>
      <c r="P392" s="349"/>
      <c r="Q392" s="349"/>
      <c r="R392" s="349"/>
      <c r="S392" s="349"/>
      <c r="T392" s="349"/>
      <c r="U392" s="349"/>
      <c r="V392" s="349"/>
      <c r="W392" s="349"/>
      <c r="X392" s="349"/>
      <c r="Y392" s="349"/>
    </row>
    <row r="393">
      <c r="A393" s="366"/>
      <c r="C393" s="349"/>
      <c r="D393" s="349"/>
      <c r="E393" s="349"/>
      <c r="F393" s="349"/>
      <c r="G393" s="349"/>
      <c r="H393" s="349"/>
      <c r="I393" s="349"/>
      <c r="J393" s="349"/>
      <c r="K393" s="349"/>
      <c r="L393" s="349"/>
      <c r="M393" s="349"/>
      <c r="N393" s="349"/>
      <c r="O393" s="349"/>
      <c r="P393" s="349"/>
      <c r="Q393" s="349"/>
      <c r="R393" s="349"/>
      <c r="S393" s="349"/>
      <c r="T393" s="349"/>
      <c r="U393" s="349"/>
      <c r="V393" s="349"/>
      <c r="W393" s="349"/>
      <c r="X393" s="349"/>
      <c r="Y393" s="349"/>
    </row>
    <row r="394">
      <c r="A394" s="366"/>
      <c r="C394" s="349"/>
      <c r="D394" s="349"/>
      <c r="E394" s="349"/>
      <c r="F394" s="349"/>
      <c r="G394" s="349"/>
      <c r="H394" s="349"/>
      <c r="I394" s="349"/>
      <c r="J394" s="349"/>
      <c r="K394" s="349"/>
      <c r="L394" s="349"/>
      <c r="M394" s="349"/>
      <c r="N394" s="349"/>
      <c r="O394" s="349"/>
      <c r="P394" s="349"/>
      <c r="Q394" s="349"/>
      <c r="R394" s="349"/>
      <c r="S394" s="349"/>
      <c r="T394" s="349"/>
      <c r="U394" s="349"/>
      <c r="V394" s="349"/>
      <c r="W394" s="349"/>
      <c r="X394" s="349"/>
      <c r="Y394" s="349"/>
    </row>
    <row r="395">
      <c r="A395" s="366"/>
      <c r="C395" s="349"/>
      <c r="D395" s="349"/>
      <c r="E395" s="349"/>
      <c r="F395" s="349"/>
      <c r="G395" s="349"/>
      <c r="H395" s="349"/>
      <c r="I395" s="349"/>
      <c r="J395" s="349"/>
      <c r="K395" s="349"/>
      <c r="L395" s="349"/>
      <c r="M395" s="349"/>
      <c r="N395" s="349"/>
      <c r="O395" s="349"/>
      <c r="P395" s="349"/>
      <c r="Q395" s="349"/>
      <c r="R395" s="349"/>
      <c r="S395" s="349"/>
      <c r="T395" s="349"/>
      <c r="U395" s="349"/>
      <c r="V395" s="349"/>
      <c r="W395" s="349"/>
      <c r="X395" s="349"/>
      <c r="Y395" s="349"/>
    </row>
    <row r="396">
      <c r="A396" s="366"/>
      <c r="C396" s="349"/>
      <c r="D396" s="349"/>
      <c r="E396" s="349"/>
      <c r="F396" s="349"/>
      <c r="G396" s="349"/>
      <c r="H396" s="349"/>
      <c r="I396" s="349"/>
      <c r="J396" s="349"/>
      <c r="K396" s="349"/>
      <c r="L396" s="349"/>
      <c r="M396" s="349"/>
      <c r="N396" s="349"/>
      <c r="O396" s="349"/>
      <c r="P396" s="349"/>
      <c r="Q396" s="349"/>
      <c r="R396" s="349"/>
      <c r="S396" s="349"/>
      <c r="T396" s="349"/>
      <c r="U396" s="349"/>
      <c r="V396" s="349"/>
      <c r="W396" s="349"/>
      <c r="X396" s="349"/>
      <c r="Y396" s="349"/>
    </row>
    <row r="397">
      <c r="A397" s="366"/>
      <c r="C397" s="349"/>
      <c r="D397" s="349"/>
      <c r="E397" s="349"/>
      <c r="F397" s="349"/>
      <c r="G397" s="349"/>
      <c r="H397" s="349"/>
      <c r="I397" s="349"/>
      <c r="J397" s="349"/>
      <c r="K397" s="349"/>
      <c r="L397" s="349"/>
      <c r="M397" s="349"/>
      <c r="N397" s="349"/>
      <c r="O397" s="349"/>
      <c r="P397" s="349"/>
      <c r="Q397" s="349"/>
      <c r="R397" s="349"/>
      <c r="S397" s="349"/>
      <c r="T397" s="349"/>
      <c r="U397" s="349"/>
      <c r="V397" s="349"/>
      <c r="W397" s="349"/>
      <c r="X397" s="349"/>
      <c r="Y397" s="349"/>
    </row>
    <row r="398">
      <c r="A398" s="366"/>
      <c r="C398" s="349"/>
      <c r="D398" s="349"/>
      <c r="E398" s="349"/>
      <c r="F398" s="349"/>
      <c r="G398" s="349"/>
      <c r="H398" s="349"/>
      <c r="I398" s="349"/>
      <c r="J398" s="349"/>
      <c r="K398" s="349"/>
      <c r="L398" s="349"/>
      <c r="M398" s="349"/>
      <c r="N398" s="349"/>
      <c r="O398" s="349"/>
      <c r="P398" s="349"/>
      <c r="Q398" s="349"/>
      <c r="R398" s="349"/>
      <c r="S398" s="349"/>
      <c r="T398" s="349"/>
      <c r="U398" s="349"/>
      <c r="V398" s="349"/>
      <c r="W398" s="349"/>
      <c r="X398" s="349"/>
      <c r="Y398" s="349"/>
    </row>
    <row r="399">
      <c r="A399" s="366"/>
      <c r="C399" s="349"/>
      <c r="D399" s="349"/>
      <c r="E399" s="349"/>
      <c r="F399" s="349"/>
      <c r="G399" s="349"/>
      <c r="H399" s="349"/>
      <c r="I399" s="349"/>
      <c r="J399" s="349"/>
      <c r="K399" s="349"/>
      <c r="L399" s="349"/>
      <c r="M399" s="349"/>
      <c r="N399" s="349"/>
      <c r="O399" s="349"/>
      <c r="P399" s="349"/>
      <c r="Q399" s="349"/>
      <c r="R399" s="349"/>
      <c r="S399" s="349"/>
      <c r="T399" s="349"/>
      <c r="U399" s="349"/>
      <c r="V399" s="349"/>
      <c r="W399" s="349"/>
      <c r="X399" s="349"/>
      <c r="Y399" s="349"/>
    </row>
    <row r="400">
      <c r="A400" s="366"/>
      <c r="C400" s="349"/>
      <c r="D400" s="349"/>
      <c r="E400" s="349"/>
      <c r="F400" s="349"/>
      <c r="G400" s="349"/>
      <c r="H400" s="349"/>
      <c r="I400" s="349"/>
      <c r="J400" s="349"/>
      <c r="K400" s="349"/>
      <c r="L400" s="349"/>
      <c r="M400" s="349"/>
      <c r="N400" s="349"/>
      <c r="O400" s="349"/>
      <c r="P400" s="349"/>
      <c r="Q400" s="349"/>
      <c r="R400" s="349"/>
      <c r="S400" s="349"/>
      <c r="T400" s="349"/>
      <c r="U400" s="349"/>
      <c r="V400" s="349"/>
      <c r="W400" s="349"/>
      <c r="X400" s="349"/>
      <c r="Y400" s="349"/>
    </row>
    <row r="401">
      <c r="A401" s="366"/>
      <c r="C401" s="349"/>
      <c r="D401" s="349"/>
      <c r="E401" s="349"/>
      <c r="F401" s="349"/>
      <c r="G401" s="349"/>
      <c r="H401" s="349"/>
      <c r="I401" s="349"/>
      <c r="J401" s="349"/>
      <c r="K401" s="349"/>
      <c r="L401" s="349"/>
      <c r="M401" s="349"/>
      <c r="N401" s="349"/>
      <c r="O401" s="349"/>
      <c r="P401" s="349"/>
      <c r="Q401" s="349"/>
      <c r="R401" s="349"/>
      <c r="S401" s="349"/>
      <c r="T401" s="349"/>
      <c r="U401" s="349"/>
      <c r="V401" s="349"/>
      <c r="W401" s="349"/>
      <c r="X401" s="349"/>
      <c r="Y401" s="349"/>
    </row>
    <row r="402">
      <c r="A402" s="366"/>
      <c r="C402" s="349"/>
      <c r="D402" s="349"/>
      <c r="E402" s="349"/>
      <c r="F402" s="349"/>
      <c r="G402" s="349"/>
      <c r="H402" s="349"/>
      <c r="I402" s="349"/>
      <c r="J402" s="349"/>
      <c r="K402" s="349"/>
      <c r="L402" s="349"/>
      <c r="M402" s="349"/>
      <c r="N402" s="349"/>
      <c r="O402" s="349"/>
      <c r="P402" s="349"/>
      <c r="Q402" s="349"/>
      <c r="R402" s="349"/>
      <c r="S402" s="349"/>
      <c r="T402" s="349"/>
      <c r="U402" s="349"/>
      <c r="V402" s="349"/>
      <c r="W402" s="349"/>
      <c r="X402" s="349"/>
      <c r="Y402" s="349"/>
    </row>
    <row r="403">
      <c r="A403" s="366"/>
      <c r="C403" s="349"/>
      <c r="D403" s="349"/>
      <c r="E403" s="349"/>
      <c r="F403" s="349"/>
      <c r="G403" s="349"/>
      <c r="H403" s="349"/>
      <c r="I403" s="349"/>
      <c r="J403" s="349"/>
      <c r="K403" s="349"/>
      <c r="L403" s="349"/>
      <c r="M403" s="349"/>
      <c r="N403" s="349"/>
      <c r="O403" s="349"/>
      <c r="P403" s="349"/>
      <c r="Q403" s="349"/>
      <c r="R403" s="349"/>
      <c r="S403" s="349"/>
      <c r="T403" s="349"/>
      <c r="U403" s="349"/>
      <c r="V403" s="349"/>
      <c r="W403" s="349"/>
      <c r="X403" s="349"/>
      <c r="Y403" s="349"/>
    </row>
    <row r="404">
      <c r="A404" s="366"/>
      <c r="C404" s="349"/>
      <c r="D404" s="349"/>
      <c r="E404" s="349"/>
      <c r="F404" s="349"/>
      <c r="G404" s="349"/>
      <c r="H404" s="349"/>
      <c r="I404" s="349"/>
      <c r="J404" s="349"/>
      <c r="K404" s="349"/>
      <c r="L404" s="349"/>
      <c r="M404" s="349"/>
      <c r="N404" s="349"/>
      <c r="O404" s="349"/>
      <c r="P404" s="349"/>
      <c r="Q404" s="349"/>
      <c r="R404" s="349"/>
      <c r="S404" s="349"/>
      <c r="T404" s="349"/>
      <c r="U404" s="349"/>
      <c r="V404" s="349"/>
      <c r="W404" s="349"/>
      <c r="X404" s="349"/>
      <c r="Y404" s="349"/>
    </row>
    <row r="405">
      <c r="A405" s="366"/>
      <c r="C405" s="349"/>
      <c r="D405" s="349"/>
      <c r="E405" s="349"/>
      <c r="F405" s="349"/>
      <c r="G405" s="349"/>
      <c r="H405" s="349"/>
      <c r="I405" s="349"/>
      <c r="J405" s="349"/>
      <c r="K405" s="349"/>
      <c r="L405" s="349"/>
      <c r="M405" s="349"/>
      <c r="N405" s="349"/>
      <c r="O405" s="349"/>
      <c r="P405" s="349"/>
      <c r="Q405" s="349"/>
      <c r="R405" s="349"/>
      <c r="S405" s="349"/>
      <c r="T405" s="349"/>
      <c r="U405" s="349"/>
      <c r="V405" s="349"/>
      <c r="W405" s="349"/>
      <c r="X405" s="349"/>
      <c r="Y405" s="349"/>
    </row>
    <row r="406">
      <c r="A406" s="366"/>
      <c r="C406" s="349"/>
      <c r="D406" s="349"/>
      <c r="E406" s="349"/>
      <c r="F406" s="349"/>
      <c r="G406" s="349"/>
      <c r="H406" s="349"/>
      <c r="I406" s="349"/>
      <c r="J406" s="349"/>
      <c r="K406" s="349"/>
      <c r="L406" s="349"/>
      <c r="M406" s="349"/>
      <c r="N406" s="349"/>
      <c r="O406" s="349"/>
      <c r="P406" s="349"/>
      <c r="Q406" s="349"/>
      <c r="R406" s="349"/>
      <c r="S406" s="349"/>
      <c r="T406" s="349"/>
      <c r="U406" s="349"/>
      <c r="V406" s="349"/>
      <c r="W406" s="349"/>
      <c r="X406" s="349"/>
      <c r="Y406" s="349"/>
    </row>
    <row r="407">
      <c r="A407" s="366"/>
      <c r="C407" s="349"/>
      <c r="D407" s="349"/>
      <c r="E407" s="349"/>
      <c r="F407" s="349"/>
      <c r="G407" s="349"/>
      <c r="H407" s="349"/>
      <c r="I407" s="349"/>
      <c r="J407" s="349"/>
      <c r="K407" s="349"/>
      <c r="L407" s="349"/>
      <c r="M407" s="349"/>
      <c r="N407" s="349"/>
      <c r="O407" s="349"/>
      <c r="P407" s="349"/>
      <c r="Q407" s="349"/>
      <c r="R407" s="349"/>
      <c r="S407" s="349"/>
      <c r="T407" s="349"/>
      <c r="U407" s="349"/>
      <c r="V407" s="349"/>
      <c r="W407" s="349"/>
      <c r="X407" s="349"/>
      <c r="Y407" s="349"/>
    </row>
    <row r="408">
      <c r="A408" s="366"/>
      <c r="C408" s="349"/>
      <c r="D408" s="349"/>
      <c r="E408" s="349"/>
      <c r="F408" s="349"/>
      <c r="G408" s="349"/>
      <c r="H408" s="349"/>
      <c r="I408" s="349"/>
      <c r="J408" s="349"/>
      <c r="K408" s="349"/>
      <c r="L408" s="349"/>
      <c r="M408" s="349"/>
      <c r="N408" s="349"/>
      <c r="O408" s="349"/>
      <c r="P408" s="349"/>
      <c r="Q408" s="349"/>
      <c r="R408" s="349"/>
      <c r="S408" s="349"/>
      <c r="T408" s="349"/>
      <c r="U408" s="349"/>
      <c r="V408" s="349"/>
      <c r="W408" s="349"/>
      <c r="X408" s="349"/>
      <c r="Y408" s="349"/>
    </row>
    <row r="409">
      <c r="A409" s="366"/>
      <c r="C409" s="349"/>
      <c r="D409" s="349"/>
      <c r="E409" s="349"/>
      <c r="F409" s="349"/>
      <c r="G409" s="349"/>
      <c r="H409" s="349"/>
      <c r="I409" s="349"/>
      <c r="J409" s="349"/>
      <c r="K409" s="349"/>
      <c r="L409" s="349"/>
      <c r="M409" s="349"/>
      <c r="N409" s="349"/>
      <c r="O409" s="349"/>
      <c r="P409" s="349"/>
      <c r="Q409" s="349"/>
      <c r="R409" s="349"/>
      <c r="S409" s="349"/>
      <c r="T409" s="349"/>
      <c r="U409" s="349"/>
      <c r="V409" s="349"/>
      <c r="W409" s="349"/>
      <c r="X409" s="349"/>
      <c r="Y409" s="349"/>
    </row>
    <row r="410">
      <c r="A410" s="366"/>
      <c r="C410" s="349"/>
      <c r="D410" s="349"/>
      <c r="E410" s="349"/>
      <c r="F410" s="349"/>
      <c r="G410" s="349"/>
      <c r="H410" s="349"/>
      <c r="I410" s="349"/>
      <c r="J410" s="349"/>
      <c r="K410" s="349"/>
      <c r="L410" s="349"/>
      <c r="M410" s="349"/>
      <c r="N410" s="349"/>
      <c r="O410" s="349"/>
      <c r="P410" s="349"/>
      <c r="Q410" s="349"/>
      <c r="R410" s="349"/>
      <c r="S410" s="349"/>
      <c r="T410" s="349"/>
      <c r="U410" s="349"/>
      <c r="V410" s="349"/>
      <c r="W410" s="349"/>
      <c r="X410" s="349"/>
      <c r="Y410" s="349"/>
    </row>
    <row r="411">
      <c r="A411" s="366"/>
      <c r="C411" s="349"/>
      <c r="D411" s="349"/>
      <c r="E411" s="349"/>
      <c r="F411" s="349"/>
      <c r="G411" s="349"/>
      <c r="H411" s="349"/>
      <c r="I411" s="349"/>
      <c r="J411" s="349"/>
      <c r="K411" s="349"/>
      <c r="L411" s="349"/>
      <c r="M411" s="349"/>
      <c r="N411" s="349"/>
      <c r="O411" s="349"/>
      <c r="P411" s="349"/>
      <c r="Q411" s="349"/>
      <c r="R411" s="349"/>
      <c r="S411" s="349"/>
      <c r="T411" s="349"/>
      <c r="U411" s="349"/>
      <c r="V411" s="349"/>
      <c r="W411" s="349"/>
      <c r="X411" s="349"/>
      <c r="Y411" s="349"/>
    </row>
    <row r="412">
      <c r="A412" s="366"/>
      <c r="C412" s="349"/>
      <c r="D412" s="349"/>
      <c r="E412" s="349"/>
      <c r="F412" s="349"/>
      <c r="G412" s="349"/>
      <c r="H412" s="349"/>
      <c r="I412" s="349"/>
      <c r="J412" s="349"/>
      <c r="K412" s="349"/>
      <c r="L412" s="349"/>
      <c r="M412" s="349"/>
      <c r="N412" s="349"/>
      <c r="O412" s="349"/>
      <c r="P412" s="349"/>
      <c r="Q412" s="349"/>
      <c r="R412" s="349"/>
      <c r="S412" s="349"/>
      <c r="T412" s="349"/>
      <c r="U412" s="349"/>
      <c r="V412" s="349"/>
      <c r="W412" s="349"/>
      <c r="X412" s="349"/>
      <c r="Y412" s="349"/>
    </row>
    <row r="413">
      <c r="A413" s="366"/>
      <c r="C413" s="349"/>
      <c r="D413" s="349"/>
      <c r="E413" s="349"/>
      <c r="F413" s="349"/>
      <c r="G413" s="349"/>
      <c r="H413" s="349"/>
      <c r="I413" s="349"/>
      <c r="J413" s="349"/>
      <c r="K413" s="349"/>
      <c r="L413" s="349"/>
      <c r="M413" s="349"/>
      <c r="N413" s="349"/>
      <c r="O413" s="349"/>
      <c r="P413" s="349"/>
      <c r="Q413" s="349"/>
      <c r="R413" s="349"/>
      <c r="S413" s="349"/>
      <c r="T413" s="349"/>
      <c r="U413" s="349"/>
      <c r="V413" s="349"/>
      <c r="W413" s="349"/>
      <c r="X413" s="349"/>
      <c r="Y413" s="349"/>
    </row>
    <row r="414">
      <c r="A414" s="366"/>
      <c r="C414" s="349"/>
      <c r="D414" s="349"/>
      <c r="E414" s="349"/>
      <c r="F414" s="349"/>
      <c r="G414" s="349"/>
      <c r="H414" s="349"/>
      <c r="I414" s="349"/>
      <c r="J414" s="349"/>
      <c r="K414" s="349"/>
      <c r="L414" s="349"/>
      <c r="M414" s="349"/>
      <c r="N414" s="349"/>
      <c r="O414" s="349"/>
      <c r="P414" s="349"/>
      <c r="Q414" s="349"/>
      <c r="R414" s="349"/>
      <c r="S414" s="349"/>
      <c r="T414" s="349"/>
      <c r="U414" s="349"/>
      <c r="V414" s="349"/>
      <c r="W414" s="349"/>
      <c r="X414" s="349"/>
      <c r="Y414" s="349"/>
    </row>
    <row r="415">
      <c r="A415" s="366"/>
      <c r="C415" s="349"/>
      <c r="D415" s="349"/>
      <c r="E415" s="349"/>
      <c r="F415" s="349"/>
      <c r="G415" s="349"/>
      <c r="H415" s="349"/>
      <c r="I415" s="349"/>
      <c r="J415" s="349"/>
      <c r="K415" s="349"/>
      <c r="L415" s="349"/>
      <c r="M415" s="349"/>
      <c r="N415" s="349"/>
      <c r="O415" s="349"/>
      <c r="P415" s="349"/>
      <c r="Q415" s="349"/>
      <c r="R415" s="349"/>
      <c r="S415" s="349"/>
      <c r="T415" s="349"/>
      <c r="U415" s="349"/>
      <c r="V415" s="349"/>
      <c r="W415" s="349"/>
      <c r="X415" s="349"/>
      <c r="Y415" s="349"/>
    </row>
    <row r="416">
      <c r="A416" s="366"/>
      <c r="C416" s="349"/>
      <c r="D416" s="349"/>
      <c r="E416" s="349"/>
      <c r="F416" s="349"/>
      <c r="G416" s="349"/>
      <c r="H416" s="349"/>
      <c r="I416" s="349"/>
      <c r="J416" s="349"/>
      <c r="K416" s="349"/>
      <c r="L416" s="349"/>
      <c r="M416" s="349"/>
      <c r="N416" s="349"/>
      <c r="O416" s="349"/>
      <c r="P416" s="349"/>
      <c r="Q416" s="349"/>
      <c r="R416" s="349"/>
      <c r="S416" s="349"/>
      <c r="T416" s="349"/>
      <c r="U416" s="349"/>
      <c r="V416" s="349"/>
      <c r="W416" s="349"/>
      <c r="X416" s="349"/>
      <c r="Y416" s="349"/>
    </row>
    <row r="417">
      <c r="A417" s="366"/>
      <c r="C417" s="349"/>
      <c r="D417" s="349"/>
      <c r="E417" s="349"/>
      <c r="F417" s="349"/>
      <c r="G417" s="349"/>
      <c r="H417" s="349"/>
      <c r="I417" s="349"/>
      <c r="J417" s="349"/>
      <c r="K417" s="349"/>
      <c r="L417" s="349"/>
      <c r="M417" s="349"/>
      <c r="N417" s="349"/>
      <c r="O417" s="349"/>
      <c r="P417" s="349"/>
      <c r="Q417" s="349"/>
      <c r="R417" s="349"/>
      <c r="S417" s="349"/>
      <c r="T417" s="349"/>
      <c r="U417" s="349"/>
      <c r="V417" s="349"/>
      <c r="W417" s="349"/>
      <c r="X417" s="349"/>
      <c r="Y417" s="349"/>
    </row>
    <row r="418">
      <c r="A418" s="366"/>
      <c r="C418" s="349"/>
      <c r="D418" s="349"/>
      <c r="E418" s="349"/>
      <c r="F418" s="349"/>
      <c r="G418" s="349"/>
      <c r="H418" s="349"/>
      <c r="I418" s="349"/>
      <c r="J418" s="349"/>
      <c r="K418" s="349"/>
      <c r="L418" s="349"/>
      <c r="M418" s="349"/>
      <c r="N418" s="349"/>
      <c r="O418" s="349"/>
      <c r="P418" s="349"/>
      <c r="Q418" s="349"/>
      <c r="R418" s="349"/>
      <c r="S418" s="349"/>
      <c r="T418" s="349"/>
      <c r="U418" s="349"/>
      <c r="V418" s="349"/>
      <c r="W418" s="349"/>
      <c r="X418" s="349"/>
      <c r="Y418" s="349"/>
    </row>
    <row r="419">
      <c r="A419" s="366"/>
      <c r="C419" s="349"/>
      <c r="D419" s="349"/>
      <c r="E419" s="349"/>
      <c r="F419" s="349"/>
      <c r="G419" s="349"/>
      <c r="H419" s="349"/>
      <c r="I419" s="349"/>
      <c r="J419" s="349"/>
      <c r="K419" s="349"/>
      <c r="L419" s="349"/>
      <c r="M419" s="349"/>
      <c r="N419" s="349"/>
      <c r="O419" s="349"/>
      <c r="P419" s="349"/>
      <c r="Q419" s="349"/>
      <c r="R419" s="349"/>
      <c r="S419" s="349"/>
      <c r="T419" s="349"/>
      <c r="U419" s="349"/>
      <c r="V419" s="349"/>
      <c r="W419" s="349"/>
      <c r="X419" s="349"/>
      <c r="Y419" s="349"/>
    </row>
    <row r="420">
      <c r="A420" s="366"/>
      <c r="C420" s="349"/>
      <c r="D420" s="349"/>
      <c r="E420" s="349"/>
      <c r="F420" s="349"/>
      <c r="G420" s="349"/>
      <c r="H420" s="349"/>
      <c r="I420" s="349"/>
      <c r="J420" s="349"/>
      <c r="K420" s="349"/>
      <c r="L420" s="349"/>
      <c r="M420" s="349"/>
      <c r="N420" s="349"/>
      <c r="O420" s="349"/>
      <c r="P420" s="349"/>
      <c r="Q420" s="349"/>
      <c r="R420" s="349"/>
      <c r="S420" s="349"/>
      <c r="T420" s="349"/>
      <c r="U420" s="349"/>
      <c r="V420" s="349"/>
      <c r="W420" s="349"/>
      <c r="X420" s="349"/>
      <c r="Y420" s="349"/>
    </row>
    <row r="421">
      <c r="A421" s="366"/>
      <c r="C421" s="349"/>
      <c r="D421" s="349"/>
      <c r="E421" s="349"/>
      <c r="F421" s="349"/>
      <c r="G421" s="349"/>
      <c r="H421" s="349"/>
      <c r="I421" s="349"/>
      <c r="J421" s="349"/>
      <c r="K421" s="349"/>
      <c r="L421" s="349"/>
      <c r="M421" s="349"/>
      <c r="N421" s="349"/>
      <c r="O421" s="349"/>
      <c r="P421" s="349"/>
      <c r="Q421" s="349"/>
      <c r="R421" s="349"/>
      <c r="S421" s="349"/>
      <c r="T421" s="349"/>
      <c r="U421" s="349"/>
      <c r="V421" s="349"/>
      <c r="W421" s="349"/>
      <c r="X421" s="349"/>
      <c r="Y421" s="349"/>
    </row>
    <row r="422">
      <c r="A422" s="366"/>
      <c r="C422" s="349"/>
      <c r="D422" s="349"/>
      <c r="E422" s="349"/>
      <c r="F422" s="349"/>
      <c r="G422" s="349"/>
      <c r="H422" s="349"/>
      <c r="I422" s="349"/>
      <c r="J422" s="349"/>
      <c r="K422" s="349"/>
      <c r="L422" s="349"/>
      <c r="M422" s="349"/>
      <c r="N422" s="349"/>
      <c r="O422" s="349"/>
      <c r="P422" s="349"/>
      <c r="Q422" s="349"/>
      <c r="R422" s="349"/>
      <c r="S422" s="349"/>
      <c r="T422" s="349"/>
      <c r="U422" s="349"/>
      <c r="V422" s="349"/>
      <c r="W422" s="349"/>
      <c r="X422" s="349"/>
      <c r="Y422" s="349"/>
    </row>
    <row r="423">
      <c r="A423" s="366"/>
      <c r="C423" s="349"/>
      <c r="D423" s="349"/>
      <c r="E423" s="349"/>
      <c r="F423" s="349"/>
      <c r="G423" s="349"/>
      <c r="H423" s="349"/>
      <c r="I423" s="349"/>
      <c r="J423" s="349"/>
      <c r="K423" s="349"/>
      <c r="L423" s="349"/>
      <c r="M423" s="349"/>
      <c r="N423" s="349"/>
      <c r="O423" s="349"/>
      <c r="P423" s="349"/>
      <c r="Q423" s="349"/>
      <c r="R423" s="349"/>
      <c r="S423" s="349"/>
      <c r="T423" s="349"/>
      <c r="U423" s="349"/>
      <c r="V423" s="349"/>
      <c r="W423" s="349"/>
      <c r="X423" s="349"/>
      <c r="Y423" s="349"/>
    </row>
    <row r="424">
      <c r="A424" s="366"/>
      <c r="C424" s="349"/>
      <c r="D424" s="349"/>
      <c r="E424" s="349"/>
      <c r="F424" s="349"/>
      <c r="G424" s="349"/>
      <c r="H424" s="349"/>
      <c r="I424" s="349"/>
      <c r="J424" s="349"/>
      <c r="K424" s="349"/>
      <c r="L424" s="349"/>
      <c r="M424" s="349"/>
      <c r="N424" s="349"/>
      <c r="O424" s="349"/>
      <c r="P424" s="349"/>
      <c r="Q424" s="349"/>
      <c r="R424" s="349"/>
      <c r="S424" s="349"/>
      <c r="T424" s="349"/>
      <c r="U424" s="349"/>
      <c r="V424" s="349"/>
      <c r="W424" s="349"/>
      <c r="X424" s="349"/>
      <c r="Y424" s="349"/>
    </row>
    <row r="425">
      <c r="A425" s="366"/>
      <c r="C425" s="349"/>
      <c r="D425" s="349"/>
      <c r="E425" s="349"/>
      <c r="F425" s="349"/>
      <c r="G425" s="349"/>
      <c r="H425" s="349"/>
      <c r="I425" s="349"/>
      <c r="J425" s="349"/>
      <c r="K425" s="349"/>
      <c r="L425" s="349"/>
      <c r="M425" s="349"/>
      <c r="N425" s="349"/>
      <c r="O425" s="349"/>
      <c r="P425" s="349"/>
      <c r="Q425" s="349"/>
      <c r="R425" s="349"/>
      <c r="S425" s="349"/>
      <c r="T425" s="349"/>
      <c r="U425" s="349"/>
      <c r="V425" s="349"/>
      <c r="W425" s="349"/>
      <c r="X425" s="349"/>
      <c r="Y425" s="349"/>
    </row>
    <row r="426">
      <c r="A426" s="366"/>
      <c r="C426" s="349"/>
      <c r="D426" s="349"/>
      <c r="E426" s="349"/>
      <c r="F426" s="349"/>
      <c r="G426" s="349"/>
      <c r="H426" s="349"/>
      <c r="I426" s="349"/>
      <c r="J426" s="349"/>
      <c r="K426" s="349"/>
      <c r="L426" s="349"/>
      <c r="M426" s="349"/>
      <c r="N426" s="349"/>
      <c r="O426" s="349"/>
      <c r="P426" s="349"/>
      <c r="Q426" s="349"/>
      <c r="R426" s="349"/>
      <c r="S426" s="349"/>
      <c r="T426" s="349"/>
      <c r="U426" s="349"/>
      <c r="V426" s="349"/>
      <c r="W426" s="349"/>
      <c r="X426" s="349"/>
      <c r="Y426" s="349"/>
    </row>
    <row r="427">
      <c r="A427" s="366"/>
      <c r="C427" s="349"/>
      <c r="D427" s="349"/>
      <c r="E427" s="349"/>
      <c r="F427" s="349"/>
      <c r="G427" s="349"/>
      <c r="H427" s="349"/>
      <c r="I427" s="349"/>
      <c r="J427" s="349"/>
      <c r="K427" s="349"/>
      <c r="L427" s="349"/>
      <c r="M427" s="349"/>
      <c r="N427" s="349"/>
      <c r="O427" s="349"/>
      <c r="P427" s="349"/>
      <c r="Q427" s="349"/>
      <c r="R427" s="349"/>
      <c r="S427" s="349"/>
      <c r="T427" s="349"/>
      <c r="U427" s="349"/>
      <c r="V427" s="349"/>
      <c r="W427" s="349"/>
      <c r="X427" s="349"/>
      <c r="Y427" s="349"/>
    </row>
    <row r="428">
      <c r="A428" s="366"/>
      <c r="C428" s="349"/>
      <c r="D428" s="349"/>
      <c r="E428" s="349"/>
      <c r="F428" s="349"/>
      <c r="G428" s="349"/>
      <c r="H428" s="349"/>
      <c r="I428" s="349"/>
      <c r="J428" s="349"/>
      <c r="K428" s="349"/>
      <c r="L428" s="349"/>
      <c r="M428" s="349"/>
      <c r="N428" s="349"/>
      <c r="O428" s="349"/>
      <c r="P428" s="349"/>
      <c r="Q428" s="349"/>
      <c r="R428" s="349"/>
      <c r="S428" s="349"/>
      <c r="T428" s="349"/>
      <c r="U428" s="349"/>
      <c r="V428" s="349"/>
      <c r="W428" s="349"/>
      <c r="X428" s="349"/>
      <c r="Y428" s="349"/>
    </row>
    <row r="429">
      <c r="A429" s="366"/>
      <c r="C429" s="349"/>
      <c r="D429" s="349"/>
      <c r="E429" s="349"/>
      <c r="F429" s="349"/>
      <c r="G429" s="349"/>
      <c r="H429" s="349"/>
      <c r="I429" s="349"/>
      <c r="J429" s="349"/>
      <c r="K429" s="349"/>
      <c r="L429" s="349"/>
      <c r="M429" s="349"/>
      <c r="N429" s="349"/>
      <c r="O429" s="349"/>
      <c r="P429" s="349"/>
      <c r="Q429" s="349"/>
      <c r="R429" s="349"/>
      <c r="S429" s="349"/>
      <c r="T429" s="349"/>
      <c r="U429" s="349"/>
      <c r="V429" s="349"/>
      <c r="W429" s="349"/>
      <c r="X429" s="349"/>
      <c r="Y429" s="349"/>
    </row>
    <row r="430">
      <c r="A430" s="366"/>
      <c r="C430" s="349"/>
      <c r="D430" s="349"/>
      <c r="E430" s="349"/>
      <c r="F430" s="349"/>
      <c r="G430" s="349"/>
      <c r="H430" s="349"/>
      <c r="I430" s="349"/>
      <c r="J430" s="349"/>
      <c r="K430" s="349"/>
      <c r="L430" s="349"/>
      <c r="M430" s="349"/>
      <c r="N430" s="349"/>
      <c r="O430" s="349"/>
      <c r="P430" s="349"/>
      <c r="Q430" s="349"/>
      <c r="R430" s="349"/>
      <c r="S430" s="349"/>
      <c r="T430" s="349"/>
      <c r="U430" s="349"/>
      <c r="V430" s="349"/>
      <c r="W430" s="349"/>
      <c r="X430" s="349"/>
      <c r="Y430" s="349"/>
    </row>
    <row r="431">
      <c r="A431" s="366"/>
      <c r="C431" s="349"/>
      <c r="D431" s="349"/>
      <c r="E431" s="349"/>
      <c r="F431" s="349"/>
      <c r="G431" s="349"/>
      <c r="H431" s="349"/>
      <c r="I431" s="349"/>
      <c r="J431" s="349"/>
      <c r="K431" s="349"/>
      <c r="L431" s="349"/>
      <c r="M431" s="349"/>
      <c r="N431" s="349"/>
      <c r="O431" s="349"/>
      <c r="P431" s="349"/>
      <c r="Q431" s="349"/>
      <c r="R431" s="349"/>
      <c r="S431" s="349"/>
      <c r="T431" s="349"/>
      <c r="U431" s="349"/>
      <c r="V431" s="349"/>
      <c r="W431" s="349"/>
      <c r="X431" s="349"/>
      <c r="Y431" s="349"/>
    </row>
    <row r="432">
      <c r="A432" s="366"/>
      <c r="C432" s="349"/>
      <c r="D432" s="349"/>
      <c r="E432" s="349"/>
      <c r="F432" s="349"/>
      <c r="G432" s="349"/>
      <c r="H432" s="349"/>
      <c r="I432" s="349"/>
      <c r="J432" s="349"/>
      <c r="K432" s="349"/>
      <c r="L432" s="349"/>
      <c r="M432" s="349"/>
      <c r="N432" s="349"/>
      <c r="O432" s="349"/>
      <c r="P432" s="349"/>
      <c r="Q432" s="349"/>
      <c r="R432" s="349"/>
      <c r="S432" s="349"/>
      <c r="T432" s="349"/>
      <c r="U432" s="349"/>
      <c r="V432" s="349"/>
      <c r="W432" s="349"/>
      <c r="X432" s="349"/>
      <c r="Y432" s="349"/>
    </row>
    <row r="433">
      <c r="A433" s="366"/>
      <c r="C433" s="349"/>
      <c r="D433" s="349"/>
      <c r="E433" s="349"/>
      <c r="F433" s="349"/>
      <c r="G433" s="349"/>
      <c r="H433" s="349"/>
      <c r="I433" s="349"/>
      <c r="J433" s="349"/>
      <c r="K433" s="349"/>
      <c r="L433" s="349"/>
      <c r="M433" s="349"/>
      <c r="N433" s="349"/>
      <c r="O433" s="349"/>
      <c r="P433" s="349"/>
      <c r="Q433" s="349"/>
      <c r="R433" s="349"/>
      <c r="S433" s="349"/>
      <c r="T433" s="349"/>
      <c r="U433" s="349"/>
      <c r="V433" s="349"/>
      <c r="W433" s="349"/>
      <c r="X433" s="349"/>
      <c r="Y433" s="349"/>
    </row>
    <row r="434">
      <c r="A434" s="366"/>
      <c r="C434" s="349"/>
      <c r="D434" s="349"/>
      <c r="E434" s="349"/>
      <c r="F434" s="349"/>
      <c r="G434" s="349"/>
      <c r="H434" s="349"/>
      <c r="I434" s="349"/>
      <c r="J434" s="349"/>
      <c r="K434" s="349"/>
      <c r="L434" s="349"/>
      <c r="M434" s="349"/>
      <c r="N434" s="349"/>
      <c r="O434" s="349"/>
      <c r="P434" s="349"/>
      <c r="Q434" s="349"/>
      <c r="R434" s="349"/>
      <c r="S434" s="349"/>
      <c r="T434" s="349"/>
      <c r="U434" s="349"/>
      <c r="V434" s="349"/>
      <c r="W434" s="349"/>
      <c r="X434" s="349"/>
      <c r="Y434" s="349"/>
    </row>
    <row r="435">
      <c r="A435" s="366"/>
      <c r="C435" s="349"/>
      <c r="D435" s="349"/>
      <c r="E435" s="349"/>
      <c r="F435" s="349"/>
      <c r="G435" s="349"/>
      <c r="H435" s="349"/>
      <c r="I435" s="349"/>
      <c r="J435" s="349"/>
      <c r="K435" s="349"/>
      <c r="L435" s="349"/>
      <c r="M435" s="349"/>
      <c r="N435" s="349"/>
      <c r="O435" s="349"/>
      <c r="P435" s="349"/>
      <c r="Q435" s="349"/>
      <c r="R435" s="349"/>
      <c r="S435" s="349"/>
      <c r="T435" s="349"/>
      <c r="U435" s="349"/>
      <c r="V435" s="349"/>
      <c r="W435" s="349"/>
      <c r="X435" s="349"/>
      <c r="Y435" s="349"/>
    </row>
    <row r="436">
      <c r="A436" s="366"/>
      <c r="C436" s="349"/>
      <c r="D436" s="349"/>
      <c r="E436" s="349"/>
      <c r="F436" s="349"/>
      <c r="G436" s="349"/>
      <c r="H436" s="349"/>
      <c r="I436" s="349"/>
      <c r="J436" s="349"/>
      <c r="K436" s="349"/>
      <c r="L436" s="349"/>
      <c r="M436" s="349"/>
      <c r="N436" s="349"/>
      <c r="O436" s="349"/>
      <c r="P436" s="349"/>
      <c r="Q436" s="349"/>
      <c r="R436" s="349"/>
      <c r="S436" s="349"/>
      <c r="T436" s="349"/>
      <c r="U436" s="349"/>
      <c r="V436" s="349"/>
      <c r="W436" s="349"/>
      <c r="X436" s="349"/>
      <c r="Y436" s="349"/>
    </row>
    <row r="437">
      <c r="A437" s="366"/>
      <c r="C437" s="349"/>
      <c r="D437" s="349"/>
      <c r="E437" s="349"/>
      <c r="F437" s="349"/>
      <c r="G437" s="349"/>
      <c r="H437" s="349"/>
      <c r="I437" s="349"/>
      <c r="J437" s="349"/>
      <c r="K437" s="349"/>
      <c r="L437" s="349"/>
      <c r="M437" s="349"/>
      <c r="N437" s="349"/>
      <c r="O437" s="349"/>
      <c r="P437" s="349"/>
      <c r="Q437" s="349"/>
      <c r="R437" s="349"/>
      <c r="S437" s="349"/>
      <c r="T437" s="349"/>
      <c r="U437" s="349"/>
      <c r="V437" s="349"/>
      <c r="W437" s="349"/>
      <c r="X437" s="349"/>
      <c r="Y437" s="349"/>
    </row>
    <row r="438">
      <c r="A438" s="366"/>
      <c r="C438" s="349"/>
      <c r="D438" s="349"/>
      <c r="E438" s="349"/>
      <c r="F438" s="349"/>
      <c r="G438" s="349"/>
      <c r="H438" s="349"/>
      <c r="I438" s="349"/>
      <c r="J438" s="349"/>
      <c r="K438" s="349"/>
      <c r="L438" s="349"/>
      <c r="M438" s="349"/>
      <c r="N438" s="349"/>
      <c r="O438" s="349"/>
      <c r="P438" s="349"/>
      <c r="Q438" s="349"/>
      <c r="R438" s="349"/>
      <c r="S438" s="349"/>
      <c r="T438" s="349"/>
      <c r="U438" s="349"/>
      <c r="V438" s="349"/>
      <c r="W438" s="349"/>
      <c r="X438" s="349"/>
      <c r="Y438" s="349"/>
    </row>
    <row r="439">
      <c r="A439" s="366"/>
      <c r="C439" s="349"/>
      <c r="D439" s="349"/>
      <c r="E439" s="349"/>
      <c r="F439" s="349"/>
      <c r="G439" s="349"/>
      <c r="H439" s="349"/>
      <c r="I439" s="349"/>
      <c r="J439" s="349"/>
      <c r="K439" s="349"/>
      <c r="L439" s="349"/>
      <c r="M439" s="349"/>
      <c r="N439" s="349"/>
      <c r="O439" s="349"/>
      <c r="P439" s="349"/>
      <c r="Q439" s="349"/>
      <c r="R439" s="349"/>
      <c r="S439" s="349"/>
      <c r="T439" s="349"/>
      <c r="U439" s="349"/>
      <c r="V439" s="349"/>
      <c r="W439" s="349"/>
      <c r="X439" s="349"/>
      <c r="Y439" s="349"/>
    </row>
    <row r="440">
      <c r="A440" s="366"/>
      <c r="C440" s="349"/>
      <c r="D440" s="349"/>
      <c r="E440" s="349"/>
      <c r="F440" s="349"/>
      <c r="G440" s="349"/>
      <c r="H440" s="349"/>
      <c r="I440" s="349"/>
      <c r="J440" s="349"/>
      <c r="K440" s="349"/>
      <c r="L440" s="349"/>
      <c r="M440" s="349"/>
      <c r="N440" s="349"/>
      <c r="O440" s="349"/>
      <c r="P440" s="349"/>
      <c r="Q440" s="349"/>
      <c r="R440" s="349"/>
      <c r="S440" s="349"/>
      <c r="T440" s="349"/>
      <c r="U440" s="349"/>
      <c r="V440" s="349"/>
      <c r="W440" s="349"/>
      <c r="X440" s="349"/>
      <c r="Y440" s="349"/>
    </row>
    <row r="441">
      <c r="A441" s="366"/>
      <c r="C441" s="349"/>
      <c r="D441" s="349"/>
      <c r="E441" s="349"/>
      <c r="F441" s="349"/>
      <c r="G441" s="349"/>
      <c r="H441" s="349"/>
      <c r="I441" s="349"/>
      <c r="J441" s="349"/>
      <c r="K441" s="349"/>
      <c r="L441" s="349"/>
      <c r="M441" s="349"/>
      <c r="N441" s="349"/>
      <c r="O441" s="349"/>
      <c r="P441" s="349"/>
      <c r="Q441" s="349"/>
      <c r="R441" s="349"/>
      <c r="S441" s="349"/>
      <c r="T441" s="349"/>
      <c r="U441" s="349"/>
      <c r="V441" s="349"/>
      <c r="W441" s="349"/>
      <c r="X441" s="349"/>
      <c r="Y441" s="349"/>
    </row>
    <row r="442">
      <c r="A442" s="366"/>
      <c r="C442" s="349"/>
      <c r="D442" s="349"/>
      <c r="E442" s="349"/>
      <c r="F442" s="349"/>
      <c r="G442" s="349"/>
      <c r="H442" s="349"/>
      <c r="I442" s="349"/>
      <c r="J442" s="349"/>
      <c r="K442" s="349"/>
      <c r="L442" s="349"/>
      <c r="M442" s="349"/>
      <c r="N442" s="349"/>
      <c r="O442" s="349"/>
      <c r="P442" s="349"/>
      <c r="Q442" s="349"/>
      <c r="R442" s="349"/>
      <c r="S442" s="349"/>
      <c r="T442" s="349"/>
      <c r="U442" s="349"/>
      <c r="V442" s="349"/>
      <c r="W442" s="349"/>
      <c r="X442" s="349"/>
      <c r="Y442" s="349"/>
    </row>
    <row r="443">
      <c r="A443" s="366"/>
      <c r="C443" s="349"/>
      <c r="D443" s="349"/>
      <c r="E443" s="349"/>
      <c r="F443" s="349"/>
      <c r="G443" s="349"/>
      <c r="H443" s="349"/>
      <c r="I443" s="349"/>
      <c r="J443" s="349"/>
      <c r="K443" s="349"/>
      <c r="L443" s="349"/>
      <c r="M443" s="349"/>
      <c r="N443" s="349"/>
      <c r="O443" s="349"/>
      <c r="P443" s="349"/>
      <c r="Q443" s="349"/>
      <c r="R443" s="349"/>
      <c r="S443" s="349"/>
      <c r="T443" s="349"/>
      <c r="U443" s="349"/>
      <c r="V443" s="349"/>
      <c r="W443" s="349"/>
      <c r="X443" s="349"/>
      <c r="Y443" s="349"/>
    </row>
    <row r="444">
      <c r="A444" s="366"/>
      <c r="C444" s="349"/>
      <c r="D444" s="349"/>
      <c r="E444" s="349"/>
      <c r="F444" s="349"/>
      <c r="G444" s="349"/>
      <c r="H444" s="349"/>
      <c r="I444" s="349"/>
      <c r="J444" s="349"/>
      <c r="K444" s="349"/>
      <c r="L444" s="349"/>
      <c r="M444" s="349"/>
      <c r="N444" s="349"/>
      <c r="O444" s="349"/>
      <c r="P444" s="349"/>
      <c r="Q444" s="349"/>
      <c r="R444" s="349"/>
      <c r="S444" s="349"/>
      <c r="T444" s="349"/>
      <c r="U444" s="349"/>
      <c r="V444" s="349"/>
      <c r="W444" s="349"/>
      <c r="X444" s="349"/>
      <c r="Y444" s="349"/>
    </row>
    <row r="445">
      <c r="A445" s="366"/>
      <c r="C445" s="349"/>
      <c r="D445" s="349"/>
      <c r="E445" s="349"/>
      <c r="F445" s="349"/>
      <c r="G445" s="349"/>
      <c r="H445" s="349"/>
      <c r="I445" s="349"/>
      <c r="J445" s="349"/>
      <c r="K445" s="349"/>
      <c r="L445" s="349"/>
      <c r="M445" s="349"/>
      <c r="N445" s="349"/>
      <c r="O445" s="349"/>
      <c r="P445" s="349"/>
      <c r="Q445" s="349"/>
      <c r="R445" s="349"/>
      <c r="S445" s="349"/>
      <c r="T445" s="349"/>
      <c r="U445" s="349"/>
      <c r="V445" s="349"/>
      <c r="W445" s="349"/>
      <c r="X445" s="349"/>
      <c r="Y445" s="349"/>
    </row>
    <row r="446">
      <c r="A446" s="366"/>
      <c r="C446" s="349"/>
      <c r="D446" s="349"/>
      <c r="E446" s="349"/>
      <c r="F446" s="349"/>
      <c r="G446" s="349"/>
      <c r="H446" s="349"/>
      <c r="I446" s="349"/>
      <c r="J446" s="349"/>
      <c r="K446" s="349"/>
      <c r="L446" s="349"/>
      <c r="M446" s="349"/>
      <c r="N446" s="349"/>
      <c r="O446" s="349"/>
      <c r="P446" s="349"/>
      <c r="Q446" s="349"/>
      <c r="R446" s="349"/>
      <c r="S446" s="349"/>
      <c r="T446" s="349"/>
      <c r="U446" s="349"/>
      <c r="V446" s="349"/>
      <c r="W446" s="349"/>
      <c r="X446" s="349"/>
      <c r="Y446" s="349"/>
    </row>
    <row r="447">
      <c r="A447" s="366"/>
      <c r="C447" s="349"/>
      <c r="D447" s="349"/>
      <c r="E447" s="349"/>
      <c r="F447" s="349"/>
      <c r="G447" s="349"/>
      <c r="H447" s="349"/>
      <c r="I447" s="349"/>
      <c r="J447" s="349"/>
      <c r="K447" s="349"/>
      <c r="L447" s="349"/>
      <c r="M447" s="349"/>
      <c r="N447" s="349"/>
      <c r="O447" s="349"/>
      <c r="P447" s="349"/>
      <c r="Q447" s="349"/>
      <c r="R447" s="349"/>
      <c r="S447" s="349"/>
      <c r="T447" s="349"/>
      <c r="U447" s="349"/>
      <c r="V447" s="349"/>
      <c r="W447" s="349"/>
      <c r="X447" s="349"/>
      <c r="Y447" s="349"/>
    </row>
    <row r="448">
      <c r="A448" s="366"/>
      <c r="C448" s="349"/>
      <c r="D448" s="349"/>
      <c r="E448" s="349"/>
      <c r="F448" s="349"/>
      <c r="G448" s="349"/>
      <c r="H448" s="349"/>
      <c r="I448" s="349"/>
      <c r="J448" s="349"/>
      <c r="K448" s="349"/>
      <c r="L448" s="349"/>
      <c r="M448" s="349"/>
      <c r="N448" s="349"/>
      <c r="O448" s="349"/>
      <c r="P448" s="349"/>
      <c r="Q448" s="349"/>
      <c r="R448" s="349"/>
      <c r="S448" s="349"/>
      <c r="T448" s="349"/>
      <c r="U448" s="349"/>
      <c r="V448" s="349"/>
      <c r="W448" s="349"/>
      <c r="X448" s="349"/>
      <c r="Y448" s="349"/>
    </row>
    <row r="449">
      <c r="A449" s="366"/>
      <c r="C449" s="349"/>
      <c r="D449" s="349"/>
      <c r="E449" s="349"/>
      <c r="F449" s="349"/>
      <c r="G449" s="349"/>
      <c r="H449" s="349"/>
      <c r="I449" s="349"/>
      <c r="J449" s="349"/>
      <c r="K449" s="349"/>
      <c r="L449" s="349"/>
      <c r="M449" s="349"/>
      <c r="N449" s="349"/>
      <c r="O449" s="349"/>
      <c r="P449" s="349"/>
      <c r="Q449" s="349"/>
      <c r="R449" s="349"/>
      <c r="S449" s="349"/>
      <c r="T449" s="349"/>
      <c r="U449" s="349"/>
      <c r="V449" s="349"/>
      <c r="W449" s="349"/>
      <c r="X449" s="349"/>
      <c r="Y449" s="349"/>
    </row>
    <row r="450">
      <c r="A450" s="366"/>
      <c r="C450" s="349"/>
      <c r="D450" s="349"/>
      <c r="E450" s="349"/>
      <c r="F450" s="349"/>
      <c r="G450" s="349"/>
      <c r="H450" s="349"/>
      <c r="I450" s="349"/>
      <c r="J450" s="349"/>
      <c r="K450" s="349"/>
      <c r="L450" s="349"/>
      <c r="M450" s="349"/>
      <c r="N450" s="349"/>
      <c r="O450" s="349"/>
      <c r="P450" s="349"/>
      <c r="Q450" s="349"/>
      <c r="R450" s="349"/>
      <c r="S450" s="349"/>
      <c r="T450" s="349"/>
      <c r="U450" s="349"/>
      <c r="V450" s="349"/>
      <c r="W450" s="349"/>
      <c r="X450" s="349"/>
      <c r="Y450" s="349"/>
    </row>
    <row r="451">
      <c r="A451" s="366"/>
      <c r="C451" s="349"/>
      <c r="D451" s="349"/>
      <c r="E451" s="349"/>
      <c r="F451" s="349"/>
      <c r="G451" s="349"/>
      <c r="H451" s="349"/>
      <c r="I451" s="349"/>
      <c r="J451" s="349"/>
      <c r="K451" s="349"/>
      <c r="L451" s="349"/>
      <c r="M451" s="349"/>
      <c r="N451" s="349"/>
      <c r="O451" s="349"/>
      <c r="P451" s="349"/>
      <c r="Q451" s="349"/>
      <c r="R451" s="349"/>
      <c r="S451" s="349"/>
      <c r="T451" s="349"/>
      <c r="U451" s="349"/>
      <c r="V451" s="349"/>
      <c r="W451" s="349"/>
      <c r="X451" s="349"/>
      <c r="Y451" s="349"/>
    </row>
    <row r="452">
      <c r="A452" s="366"/>
      <c r="C452" s="349"/>
      <c r="D452" s="349"/>
      <c r="E452" s="349"/>
      <c r="F452" s="349"/>
      <c r="G452" s="349"/>
      <c r="H452" s="349"/>
      <c r="I452" s="349"/>
      <c r="J452" s="349"/>
      <c r="K452" s="349"/>
      <c r="L452" s="349"/>
      <c r="M452" s="349"/>
      <c r="N452" s="349"/>
      <c r="O452" s="349"/>
      <c r="P452" s="349"/>
      <c r="Q452" s="349"/>
      <c r="R452" s="349"/>
      <c r="S452" s="349"/>
      <c r="T452" s="349"/>
      <c r="U452" s="349"/>
      <c r="V452" s="349"/>
      <c r="W452" s="349"/>
      <c r="X452" s="349"/>
      <c r="Y452" s="349"/>
    </row>
    <row r="453">
      <c r="A453" s="366"/>
      <c r="C453" s="349"/>
      <c r="D453" s="349"/>
      <c r="E453" s="349"/>
      <c r="F453" s="349"/>
      <c r="G453" s="349"/>
      <c r="H453" s="349"/>
      <c r="I453" s="349"/>
      <c r="J453" s="349"/>
      <c r="K453" s="349"/>
      <c r="L453" s="349"/>
      <c r="M453" s="349"/>
      <c r="N453" s="349"/>
      <c r="O453" s="349"/>
      <c r="P453" s="349"/>
      <c r="Q453" s="349"/>
      <c r="R453" s="349"/>
      <c r="S453" s="349"/>
      <c r="T453" s="349"/>
      <c r="U453" s="349"/>
      <c r="V453" s="349"/>
      <c r="W453" s="349"/>
      <c r="X453" s="349"/>
      <c r="Y453" s="349"/>
    </row>
    <row r="454">
      <c r="A454" s="366"/>
      <c r="C454" s="349"/>
      <c r="D454" s="349"/>
      <c r="E454" s="349"/>
      <c r="F454" s="349"/>
      <c r="G454" s="349"/>
      <c r="H454" s="349"/>
      <c r="I454" s="349"/>
      <c r="J454" s="349"/>
      <c r="K454" s="349"/>
      <c r="L454" s="349"/>
      <c r="M454" s="349"/>
      <c r="N454" s="349"/>
      <c r="O454" s="349"/>
      <c r="P454" s="349"/>
      <c r="Q454" s="349"/>
      <c r="R454" s="349"/>
      <c r="S454" s="349"/>
      <c r="T454" s="349"/>
      <c r="U454" s="349"/>
      <c r="V454" s="349"/>
      <c r="W454" s="349"/>
      <c r="X454" s="349"/>
      <c r="Y454" s="349"/>
    </row>
    <row r="455">
      <c r="A455" s="366"/>
      <c r="C455" s="349"/>
      <c r="D455" s="349"/>
      <c r="E455" s="349"/>
      <c r="F455" s="349"/>
      <c r="G455" s="349"/>
      <c r="H455" s="349"/>
      <c r="I455" s="349"/>
      <c r="J455" s="349"/>
      <c r="K455" s="349"/>
      <c r="L455" s="349"/>
      <c r="M455" s="349"/>
      <c r="N455" s="349"/>
      <c r="O455" s="349"/>
      <c r="P455" s="349"/>
      <c r="Q455" s="349"/>
      <c r="R455" s="349"/>
      <c r="S455" s="349"/>
      <c r="T455" s="349"/>
      <c r="U455" s="349"/>
      <c r="V455" s="349"/>
      <c r="W455" s="349"/>
      <c r="X455" s="349"/>
      <c r="Y455" s="349"/>
    </row>
    <row r="456">
      <c r="A456" s="366"/>
      <c r="C456" s="349"/>
      <c r="D456" s="349"/>
      <c r="E456" s="349"/>
      <c r="F456" s="349"/>
      <c r="G456" s="349"/>
      <c r="H456" s="349"/>
      <c r="I456" s="349"/>
      <c r="J456" s="349"/>
      <c r="K456" s="349"/>
      <c r="L456" s="349"/>
      <c r="M456" s="349"/>
      <c r="N456" s="349"/>
      <c r="O456" s="349"/>
      <c r="P456" s="349"/>
      <c r="Q456" s="349"/>
      <c r="R456" s="349"/>
      <c r="S456" s="349"/>
      <c r="T456" s="349"/>
      <c r="U456" s="349"/>
      <c r="V456" s="349"/>
      <c r="W456" s="349"/>
      <c r="X456" s="349"/>
      <c r="Y456" s="349"/>
    </row>
    <row r="457">
      <c r="A457" s="366"/>
      <c r="C457" s="349"/>
      <c r="D457" s="349"/>
      <c r="E457" s="349"/>
      <c r="F457" s="349"/>
      <c r="G457" s="349"/>
      <c r="H457" s="349"/>
      <c r="I457" s="349"/>
      <c r="J457" s="349"/>
      <c r="K457" s="349"/>
      <c r="L457" s="349"/>
      <c r="M457" s="349"/>
      <c r="N457" s="349"/>
      <c r="O457" s="349"/>
      <c r="P457" s="349"/>
      <c r="Q457" s="349"/>
      <c r="R457" s="349"/>
      <c r="S457" s="349"/>
      <c r="T457" s="349"/>
      <c r="U457" s="349"/>
      <c r="V457" s="349"/>
      <c r="W457" s="349"/>
      <c r="X457" s="349"/>
      <c r="Y457" s="349"/>
    </row>
    <row r="458">
      <c r="A458" s="366"/>
      <c r="C458" s="349"/>
      <c r="D458" s="349"/>
      <c r="E458" s="349"/>
      <c r="F458" s="349"/>
      <c r="G458" s="349"/>
      <c r="H458" s="349"/>
      <c r="I458" s="349"/>
      <c r="J458" s="349"/>
      <c r="K458" s="349"/>
      <c r="L458" s="349"/>
      <c r="M458" s="349"/>
      <c r="N458" s="349"/>
      <c r="O458" s="349"/>
      <c r="P458" s="349"/>
      <c r="Q458" s="349"/>
      <c r="R458" s="349"/>
      <c r="S458" s="349"/>
      <c r="T458" s="349"/>
      <c r="U458" s="349"/>
      <c r="V458" s="349"/>
      <c r="W458" s="349"/>
      <c r="X458" s="349"/>
      <c r="Y458" s="349"/>
    </row>
    <row r="459">
      <c r="A459" s="366"/>
      <c r="C459" s="349"/>
      <c r="D459" s="349"/>
      <c r="E459" s="349"/>
      <c r="F459" s="349"/>
      <c r="G459" s="349"/>
      <c r="H459" s="349"/>
      <c r="I459" s="349"/>
      <c r="J459" s="349"/>
      <c r="K459" s="349"/>
      <c r="L459" s="349"/>
      <c r="M459" s="349"/>
      <c r="N459" s="349"/>
      <c r="O459" s="349"/>
      <c r="P459" s="349"/>
      <c r="Q459" s="349"/>
      <c r="R459" s="349"/>
      <c r="S459" s="349"/>
      <c r="T459" s="349"/>
      <c r="U459" s="349"/>
      <c r="V459" s="349"/>
      <c r="W459" s="349"/>
      <c r="X459" s="349"/>
      <c r="Y459" s="349"/>
    </row>
    <row r="460">
      <c r="A460" s="366"/>
      <c r="C460" s="349"/>
      <c r="D460" s="349"/>
      <c r="E460" s="349"/>
      <c r="F460" s="349"/>
      <c r="G460" s="349"/>
      <c r="H460" s="349"/>
      <c r="I460" s="349"/>
      <c r="J460" s="349"/>
      <c r="K460" s="349"/>
      <c r="L460" s="349"/>
      <c r="M460" s="349"/>
      <c r="N460" s="349"/>
      <c r="O460" s="349"/>
      <c r="P460" s="349"/>
      <c r="Q460" s="349"/>
      <c r="R460" s="349"/>
      <c r="S460" s="349"/>
      <c r="T460" s="349"/>
      <c r="U460" s="349"/>
      <c r="V460" s="349"/>
      <c r="W460" s="349"/>
      <c r="X460" s="349"/>
      <c r="Y460" s="349"/>
    </row>
    <row r="461">
      <c r="A461" s="366"/>
      <c r="C461" s="349"/>
      <c r="D461" s="349"/>
      <c r="E461" s="349"/>
      <c r="F461" s="349"/>
      <c r="G461" s="349"/>
      <c r="H461" s="349"/>
      <c r="I461" s="349"/>
      <c r="J461" s="349"/>
      <c r="K461" s="349"/>
      <c r="L461" s="349"/>
      <c r="M461" s="349"/>
      <c r="N461" s="349"/>
      <c r="O461" s="349"/>
      <c r="P461" s="349"/>
      <c r="Q461" s="349"/>
      <c r="R461" s="349"/>
      <c r="S461" s="349"/>
      <c r="T461" s="349"/>
      <c r="U461" s="349"/>
      <c r="V461" s="349"/>
      <c r="W461" s="349"/>
      <c r="X461" s="349"/>
      <c r="Y461" s="349"/>
    </row>
    <row r="462">
      <c r="A462" s="366"/>
      <c r="C462" s="349"/>
      <c r="D462" s="349"/>
      <c r="E462" s="349"/>
      <c r="F462" s="349"/>
      <c r="G462" s="349"/>
      <c r="H462" s="349"/>
      <c r="I462" s="349"/>
      <c r="J462" s="349"/>
      <c r="K462" s="349"/>
      <c r="L462" s="349"/>
      <c r="M462" s="349"/>
      <c r="N462" s="349"/>
      <c r="O462" s="349"/>
      <c r="P462" s="349"/>
      <c r="Q462" s="349"/>
      <c r="R462" s="349"/>
      <c r="S462" s="349"/>
      <c r="T462" s="349"/>
      <c r="U462" s="349"/>
      <c r="V462" s="349"/>
      <c r="W462" s="349"/>
      <c r="X462" s="349"/>
      <c r="Y462" s="349"/>
    </row>
    <row r="463">
      <c r="A463" s="366"/>
      <c r="C463" s="349"/>
      <c r="D463" s="349"/>
      <c r="E463" s="349"/>
      <c r="F463" s="349"/>
      <c r="G463" s="349"/>
      <c r="H463" s="349"/>
      <c r="I463" s="349"/>
      <c r="J463" s="349"/>
      <c r="K463" s="349"/>
      <c r="L463" s="349"/>
      <c r="M463" s="349"/>
      <c r="N463" s="349"/>
      <c r="O463" s="349"/>
      <c r="P463" s="349"/>
      <c r="Q463" s="349"/>
      <c r="R463" s="349"/>
      <c r="S463" s="349"/>
      <c r="T463" s="349"/>
      <c r="U463" s="349"/>
      <c r="V463" s="349"/>
      <c r="W463" s="349"/>
      <c r="X463" s="349"/>
      <c r="Y463" s="349"/>
    </row>
    <row r="464">
      <c r="A464" s="366"/>
      <c r="C464" s="349"/>
      <c r="D464" s="349"/>
      <c r="E464" s="349"/>
      <c r="F464" s="349"/>
      <c r="G464" s="349"/>
      <c r="H464" s="349"/>
      <c r="I464" s="349"/>
      <c r="J464" s="349"/>
      <c r="K464" s="349"/>
      <c r="L464" s="349"/>
      <c r="M464" s="349"/>
      <c r="N464" s="349"/>
      <c r="O464" s="349"/>
      <c r="P464" s="349"/>
      <c r="Q464" s="349"/>
      <c r="R464" s="349"/>
      <c r="S464" s="349"/>
      <c r="T464" s="349"/>
      <c r="U464" s="349"/>
      <c r="V464" s="349"/>
      <c r="W464" s="349"/>
      <c r="X464" s="349"/>
      <c r="Y464" s="349"/>
    </row>
    <row r="465">
      <c r="A465" s="366"/>
      <c r="C465" s="349"/>
      <c r="D465" s="349"/>
      <c r="E465" s="349"/>
      <c r="F465" s="349"/>
      <c r="G465" s="349"/>
      <c r="H465" s="349"/>
      <c r="I465" s="349"/>
      <c r="J465" s="349"/>
      <c r="K465" s="349"/>
      <c r="L465" s="349"/>
      <c r="M465" s="349"/>
      <c r="N465" s="349"/>
      <c r="O465" s="349"/>
      <c r="P465" s="349"/>
      <c r="Q465" s="349"/>
      <c r="R465" s="349"/>
      <c r="S465" s="349"/>
      <c r="T465" s="349"/>
      <c r="U465" s="349"/>
      <c r="V465" s="349"/>
      <c r="W465" s="349"/>
      <c r="X465" s="349"/>
      <c r="Y465" s="349"/>
    </row>
    <row r="466">
      <c r="A466" s="366"/>
      <c r="C466" s="349"/>
      <c r="D466" s="349"/>
      <c r="E466" s="349"/>
      <c r="F466" s="349"/>
      <c r="G466" s="349"/>
      <c r="H466" s="349"/>
      <c r="I466" s="349"/>
      <c r="J466" s="349"/>
      <c r="K466" s="349"/>
      <c r="L466" s="349"/>
      <c r="M466" s="349"/>
      <c r="N466" s="349"/>
      <c r="O466" s="349"/>
      <c r="P466" s="349"/>
      <c r="Q466" s="349"/>
      <c r="R466" s="349"/>
      <c r="S466" s="349"/>
      <c r="T466" s="349"/>
      <c r="U466" s="349"/>
      <c r="V466" s="349"/>
      <c r="W466" s="349"/>
      <c r="X466" s="349"/>
      <c r="Y466" s="349"/>
    </row>
    <row r="467">
      <c r="A467" s="366"/>
      <c r="C467" s="349"/>
      <c r="D467" s="349"/>
      <c r="E467" s="349"/>
      <c r="F467" s="349"/>
      <c r="G467" s="349"/>
      <c r="H467" s="349"/>
      <c r="I467" s="349"/>
      <c r="J467" s="349"/>
      <c r="K467" s="349"/>
      <c r="L467" s="349"/>
      <c r="M467" s="349"/>
      <c r="N467" s="349"/>
      <c r="O467" s="349"/>
      <c r="P467" s="349"/>
      <c r="Q467" s="349"/>
      <c r="R467" s="349"/>
      <c r="S467" s="349"/>
      <c r="T467" s="349"/>
      <c r="U467" s="349"/>
      <c r="V467" s="349"/>
      <c r="W467" s="349"/>
      <c r="X467" s="349"/>
      <c r="Y467" s="349"/>
    </row>
    <row r="468">
      <c r="A468" s="366"/>
      <c r="C468" s="349"/>
      <c r="D468" s="349"/>
      <c r="E468" s="349"/>
      <c r="F468" s="349"/>
      <c r="G468" s="349"/>
      <c r="H468" s="349"/>
      <c r="I468" s="349"/>
      <c r="J468" s="349"/>
      <c r="K468" s="349"/>
      <c r="L468" s="349"/>
      <c r="M468" s="349"/>
      <c r="N468" s="349"/>
      <c r="O468" s="349"/>
      <c r="P468" s="349"/>
      <c r="Q468" s="349"/>
      <c r="R468" s="349"/>
      <c r="S468" s="349"/>
      <c r="T468" s="349"/>
      <c r="U468" s="349"/>
      <c r="V468" s="349"/>
      <c r="W468" s="349"/>
      <c r="X468" s="349"/>
      <c r="Y468" s="349"/>
    </row>
    <row r="469">
      <c r="A469" s="366"/>
      <c r="C469" s="349"/>
      <c r="D469" s="349"/>
      <c r="E469" s="349"/>
      <c r="F469" s="349"/>
      <c r="G469" s="349"/>
      <c r="H469" s="349"/>
      <c r="I469" s="349"/>
      <c r="J469" s="349"/>
      <c r="K469" s="349"/>
      <c r="L469" s="349"/>
      <c r="M469" s="349"/>
      <c r="N469" s="349"/>
      <c r="O469" s="349"/>
      <c r="P469" s="349"/>
      <c r="Q469" s="349"/>
      <c r="R469" s="349"/>
      <c r="S469" s="349"/>
      <c r="T469" s="349"/>
      <c r="U469" s="349"/>
      <c r="V469" s="349"/>
      <c r="W469" s="349"/>
      <c r="X469" s="349"/>
      <c r="Y469" s="349"/>
    </row>
    <row r="470">
      <c r="A470" s="366"/>
      <c r="C470" s="349"/>
      <c r="D470" s="349"/>
      <c r="E470" s="349"/>
      <c r="F470" s="349"/>
      <c r="G470" s="349"/>
      <c r="H470" s="349"/>
      <c r="I470" s="349"/>
      <c r="J470" s="349"/>
      <c r="K470" s="349"/>
      <c r="L470" s="349"/>
      <c r="M470" s="349"/>
      <c r="N470" s="349"/>
      <c r="O470" s="349"/>
      <c r="P470" s="349"/>
      <c r="Q470" s="349"/>
      <c r="R470" s="349"/>
      <c r="S470" s="349"/>
      <c r="T470" s="349"/>
      <c r="U470" s="349"/>
      <c r="V470" s="349"/>
      <c r="W470" s="349"/>
      <c r="X470" s="349"/>
      <c r="Y470" s="349"/>
    </row>
    <row r="471">
      <c r="A471" s="366"/>
      <c r="C471" s="349"/>
      <c r="D471" s="349"/>
      <c r="E471" s="349"/>
      <c r="F471" s="349"/>
      <c r="G471" s="349"/>
      <c r="H471" s="349"/>
      <c r="I471" s="349"/>
      <c r="J471" s="349"/>
      <c r="K471" s="349"/>
      <c r="L471" s="349"/>
      <c r="M471" s="349"/>
      <c r="N471" s="349"/>
      <c r="O471" s="349"/>
      <c r="P471" s="349"/>
      <c r="Q471" s="349"/>
      <c r="R471" s="349"/>
      <c r="S471" s="349"/>
      <c r="T471" s="349"/>
      <c r="U471" s="349"/>
      <c r="V471" s="349"/>
      <c r="W471" s="349"/>
      <c r="X471" s="349"/>
      <c r="Y471" s="349"/>
    </row>
    <row r="472">
      <c r="A472" s="366"/>
      <c r="C472" s="349"/>
      <c r="D472" s="349"/>
      <c r="E472" s="349"/>
      <c r="F472" s="349"/>
      <c r="G472" s="349"/>
      <c r="H472" s="349"/>
      <c r="I472" s="349"/>
      <c r="J472" s="349"/>
      <c r="K472" s="349"/>
      <c r="L472" s="349"/>
      <c r="M472" s="349"/>
      <c r="N472" s="349"/>
      <c r="O472" s="349"/>
      <c r="P472" s="349"/>
      <c r="Q472" s="349"/>
      <c r="R472" s="349"/>
      <c r="S472" s="349"/>
      <c r="T472" s="349"/>
      <c r="U472" s="349"/>
      <c r="V472" s="349"/>
      <c r="W472" s="349"/>
      <c r="X472" s="349"/>
      <c r="Y472" s="349"/>
    </row>
    <row r="473">
      <c r="A473" s="366"/>
      <c r="C473" s="349"/>
      <c r="D473" s="349"/>
      <c r="E473" s="349"/>
      <c r="F473" s="349"/>
      <c r="G473" s="349"/>
      <c r="H473" s="349"/>
      <c r="I473" s="349"/>
      <c r="J473" s="349"/>
      <c r="K473" s="349"/>
      <c r="L473" s="349"/>
      <c r="M473" s="349"/>
      <c r="N473" s="349"/>
      <c r="O473" s="349"/>
      <c r="P473" s="349"/>
      <c r="Q473" s="349"/>
      <c r="R473" s="349"/>
      <c r="S473" s="349"/>
      <c r="T473" s="349"/>
      <c r="U473" s="349"/>
      <c r="V473" s="349"/>
      <c r="W473" s="349"/>
      <c r="X473" s="349"/>
      <c r="Y473" s="349"/>
    </row>
    <row r="474">
      <c r="A474" s="366"/>
      <c r="C474" s="349"/>
      <c r="D474" s="349"/>
      <c r="E474" s="349"/>
      <c r="F474" s="349"/>
      <c r="G474" s="349"/>
      <c r="H474" s="349"/>
      <c r="I474" s="349"/>
      <c r="J474" s="349"/>
      <c r="K474" s="349"/>
      <c r="L474" s="349"/>
      <c r="M474" s="349"/>
      <c r="N474" s="349"/>
      <c r="O474" s="349"/>
      <c r="P474" s="349"/>
      <c r="Q474" s="349"/>
      <c r="R474" s="349"/>
      <c r="S474" s="349"/>
      <c r="T474" s="349"/>
      <c r="U474" s="349"/>
      <c r="V474" s="349"/>
      <c r="W474" s="349"/>
      <c r="X474" s="349"/>
      <c r="Y474" s="349"/>
    </row>
    <row r="475">
      <c r="A475" s="366"/>
      <c r="C475" s="349"/>
      <c r="D475" s="349"/>
      <c r="E475" s="349"/>
      <c r="F475" s="349"/>
      <c r="G475" s="349"/>
      <c r="H475" s="349"/>
      <c r="I475" s="349"/>
      <c r="J475" s="349"/>
      <c r="K475" s="349"/>
      <c r="L475" s="349"/>
      <c r="M475" s="349"/>
      <c r="N475" s="349"/>
      <c r="O475" s="349"/>
      <c r="P475" s="349"/>
      <c r="Q475" s="349"/>
      <c r="R475" s="349"/>
      <c r="S475" s="349"/>
      <c r="T475" s="349"/>
      <c r="U475" s="349"/>
      <c r="V475" s="349"/>
      <c r="W475" s="349"/>
      <c r="X475" s="349"/>
      <c r="Y475" s="349"/>
    </row>
    <row r="476">
      <c r="A476" s="366"/>
      <c r="C476" s="349"/>
      <c r="D476" s="349"/>
      <c r="E476" s="349"/>
      <c r="F476" s="349"/>
      <c r="G476" s="349"/>
      <c r="H476" s="349"/>
      <c r="I476" s="349"/>
      <c r="J476" s="349"/>
      <c r="K476" s="349"/>
      <c r="L476" s="349"/>
      <c r="M476" s="349"/>
      <c r="N476" s="349"/>
      <c r="O476" s="349"/>
      <c r="P476" s="349"/>
      <c r="Q476" s="349"/>
      <c r="R476" s="349"/>
      <c r="S476" s="349"/>
      <c r="T476" s="349"/>
      <c r="U476" s="349"/>
      <c r="V476" s="349"/>
      <c r="W476" s="349"/>
      <c r="X476" s="349"/>
      <c r="Y476" s="349"/>
    </row>
    <row r="477">
      <c r="A477" s="366"/>
      <c r="C477" s="349"/>
      <c r="D477" s="349"/>
      <c r="E477" s="349"/>
      <c r="F477" s="349"/>
      <c r="G477" s="349"/>
      <c r="H477" s="349"/>
      <c r="I477" s="349"/>
      <c r="J477" s="349"/>
      <c r="K477" s="349"/>
      <c r="L477" s="349"/>
      <c r="M477" s="349"/>
      <c r="N477" s="349"/>
      <c r="O477" s="349"/>
      <c r="P477" s="349"/>
      <c r="Q477" s="349"/>
      <c r="R477" s="349"/>
      <c r="S477" s="349"/>
      <c r="T477" s="349"/>
      <c r="U477" s="349"/>
      <c r="V477" s="349"/>
      <c r="W477" s="349"/>
      <c r="X477" s="349"/>
      <c r="Y477" s="349"/>
    </row>
    <row r="478">
      <c r="A478" s="366"/>
      <c r="C478" s="349"/>
      <c r="D478" s="349"/>
      <c r="E478" s="349"/>
      <c r="F478" s="349"/>
      <c r="G478" s="349"/>
      <c r="H478" s="349"/>
      <c r="I478" s="349"/>
      <c r="J478" s="349"/>
      <c r="K478" s="349"/>
      <c r="L478" s="349"/>
      <c r="M478" s="349"/>
      <c r="N478" s="349"/>
      <c r="O478" s="349"/>
      <c r="P478" s="349"/>
      <c r="Q478" s="349"/>
      <c r="R478" s="349"/>
      <c r="S478" s="349"/>
      <c r="T478" s="349"/>
      <c r="U478" s="349"/>
      <c r="V478" s="349"/>
      <c r="W478" s="349"/>
      <c r="X478" s="349"/>
      <c r="Y478" s="349"/>
    </row>
    <row r="479">
      <c r="A479" s="366"/>
      <c r="C479" s="349"/>
      <c r="D479" s="349"/>
      <c r="E479" s="349"/>
      <c r="F479" s="349"/>
      <c r="G479" s="349"/>
      <c r="H479" s="349"/>
      <c r="I479" s="349"/>
      <c r="J479" s="349"/>
      <c r="K479" s="349"/>
      <c r="L479" s="349"/>
      <c r="M479" s="349"/>
      <c r="N479" s="349"/>
      <c r="O479" s="349"/>
      <c r="P479" s="349"/>
      <c r="Q479" s="349"/>
      <c r="R479" s="349"/>
      <c r="S479" s="349"/>
      <c r="T479" s="349"/>
      <c r="U479" s="349"/>
      <c r="V479" s="349"/>
      <c r="W479" s="349"/>
      <c r="X479" s="349"/>
      <c r="Y479" s="349"/>
    </row>
    <row r="480">
      <c r="A480" s="366"/>
      <c r="C480" s="349"/>
      <c r="D480" s="349"/>
      <c r="E480" s="349"/>
      <c r="F480" s="349"/>
      <c r="G480" s="349"/>
      <c r="H480" s="349"/>
      <c r="I480" s="349"/>
      <c r="J480" s="349"/>
      <c r="K480" s="349"/>
      <c r="L480" s="349"/>
      <c r="M480" s="349"/>
      <c r="N480" s="349"/>
      <c r="O480" s="349"/>
      <c r="P480" s="349"/>
      <c r="Q480" s="349"/>
      <c r="R480" s="349"/>
      <c r="S480" s="349"/>
      <c r="T480" s="349"/>
      <c r="U480" s="349"/>
      <c r="V480" s="349"/>
      <c r="W480" s="349"/>
      <c r="X480" s="349"/>
      <c r="Y480" s="349"/>
    </row>
    <row r="481">
      <c r="A481" s="366"/>
      <c r="C481" s="349"/>
      <c r="D481" s="349"/>
      <c r="E481" s="349"/>
      <c r="F481" s="349"/>
      <c r="G481" s="349"/>
      <c r="H481" s="349"/>
      <c r="I481" s="349"/>
      <c r="J481" s="349"/>
      <c r="K481" s="349"/>
      <c r="L481" s="349"/>
      <c r="M481" s="349"/>
      <c r="N481" s="349"/>
      <c r="O481" s="349"/>
      <c r="P481" s="349"/>
      <c r="Q481" s="349"/>
      <c r="R481" s="349"/>
      <c r="S481" s="349"/>
      <c r="T481" s="349"/>
      <c r="U481" s="349"/>
      <c r="V481" s="349"/>
      <c r="W481" s="349"/>
      <c r="X481" s="349"/>
      <c r="Y481" s="349"/>
    </row>
    <row r="482">
      <c r="A482" s="366"/>
      <c r="C482" s="349"/>
      <c r="D482" s="349"/>
      <c r="E482" s="349"/>
      <c r="F482" s="349"/>
      <c r="G482" s="349"/>
      <c r="H482" s="349"/>
      <c r="I482" s="349"/>
      <c r="J482" s="349"/>
      <c r="K482" s="349"/>
      <c r="L482" s="349"/>
      <c r="M482" s="349"/>
      <c r="N482" s="349"/>
      <c r="O482" s="349"/>
      <c r="P482" s="349"/>
      <c r="Q482" s="349"/>
      <c r="R482" s="349"/>
      <c r="S482" s="349"/>
      <c r="T482" s="349"/>
      <c r="U482" s="349"/>
      <c r="V482" s="349"/>
      <c r="W482" s="349"/>
      <c r="X482" s="349"/>
      <c r="Y482" s="349"/>
    </row>
    <row r="483">
      <c r="A483" s="366"/>
      <c r="C483" s="349"/>
      <c r="D483" s="349"/>
      <c r="E483" s="349"/>
      <c r="F483" s="349"/>
      <c r="G483" s="349"/>
      <c r="H483" s="349"/>
      <c r="I483" s="349"/>
      <c r="J483" s="349"/>
      <c r="K483" s="349"/>
      <c r="L483" s="349"/>
      <c r="M483" s="349"/>
      <c r="N483" s="349"/>
      <c r="O483" s="349"/>
      <c r="P483" s="349"/>
      <c r="Q483" s="349"/>
      <c r="R483" s="349"/>
      <c r="S483" s="349"/>
      <c r="T483" s="349"/>
      <c r="U483" s="349"/>
      <c r="V483" s="349"/>
      <c r="W483" s="349"/>
      <c r="X483" s="349"/>
      <c r="Y483" s="349"/>
    </row>
    <row r="484">
      <c r="A484" s="366"/>
      <c r="C484" s="349"/>
      <c r="D484" s="349"/>
      <c r="E484" s="349"/>
      <c r="F484" s="349"/>
      <c r="G484" s="349"/>
      <c r="H484" s="349"/>
      <c r="I484" s="349"/>
      <c r="J484" s="349"/>
      <c r="K484" s="349"/>
      <c r="L484" s="349"/>
      <c r="M484" s="349"/>
      <c r="N484" s="349"/>
      <c r="O484" s="349"/>
      <c r="P484" s="349"/>
      <c r="Q484" s="349"/>
      <c r="R484" s="349"/>
      <c r="S484" s="349"/>
      <c r="T484" s="349"/>
      <c r="U484" s="349"/>
      <c r="V484" s="349"/>
      <c r="W484" s="349"/>
      <c r="X484" s="349"/>
      <c r="Y484" s="349"/>
    </row>
    <row r="485">
      <c r="A485" s="366"/>
      <c r="C485" s="349"/>
      <c r="D485" s="349"/>
      <c r="E485" s="349"/>
      <c r="F485" s="349"/>
      <c r="G485" s="349"/>
      <c r="H485" s="349"/>
      <c r="I485" s="349"/>
      <c r="J485" s="349"/>
      <c r="K485" s="349"/>
      <c r="L485" s="349"/>
      <c r="M485" s="349"/>
      <c r="N485" s="349"/>
      <c r="O485" s="349"/>
      <c r="P485" s="349"/>
      <c r="Q485" s="349"/>
      <c r="R485" s="349"/>
      <c r="S485" s="349"/>
      <c r="T485" s="349"/>
      <c r="U485" s="349"/>
      <c r="V485" s="349"/>
      <c r="W485" s="349"/>
      <c r="X485" s="349"/>
      <c r="Y485" s="349"/>
    </row>
    <row r="486">
      <c r="A486" s="366"/>
      <c r="C486" s="349"/>
      <c r="D486" s="349"/>
      <c r="E486" s="349"/>
      <c r="F486" s="349"/>
      <c r="G486" s="349"/>
      <c r="H486" s="349"/>
      <c r="I486" s="349"/>
      <c r="J486" s="349"/>
      <c r="K486" s="349"/>
      <c r="L486" s="349"/>
      <c r="M486" s="349"/>
      <c r="N486" s="349"/>
      <c r="O486" s="349"/>
      <c r="P486" s="349"/>
      <c r="Q486" s="349"/>
      <c r="R486" s="349"/>
      <c r="S486" s="349"/>
      <c r="T486" s="349"/>
      <c r="U486" s="349"/>
      <c r="V486" s="349"/>
      <c r="W486" s="349"/>
      <c r="X486" s="349"/>
      <c r="Y486" s="349"/>
    </row>
    <row r="487">
      <c r="A487" s="366"/>
      <c r="C487" s="349"/>
      <c r="D487" s="349"/>
      <c r="E487" s="349"/>
      <c r="F487" s="349"/>
      <c r="G487" s="349"/>
      <c r="H487" s="349"/>
      <c r="I487" s="349"/>
      <c r="J487" s="349"/>
      <c r="K487" s="349"/>
      <c r="L487" s="349"/>
      <c r="M487" s="349"/>
      <c r="N487" s="349"/>
      <c r="O487" s="349"/>
      <c r="P487" s="349"/>
      <c r="Q487" s="349"/>
      <c r="R487" s="349"/>
      <c r="S487" s="349"/>
      <c r="T487" s="349"/>
      <c r="U487" s="349"/>
      <c r="V487" s="349"/>
      <c r="W487" s="349"/>
      <c r="X487" s="349"/>
      <c r="Y487" s="349"/>
    </row>
    <row r="488">
      <c r="A488" s="366"/>
      <c r="C488" s="349"/>
      <c r="D488" s="349"/>
      <c r="E488" s="349"/>
      <c r="F488" s="349"/>
      <c r="G488" s="349"/>
      <c r="H488" s="349"/>
      <c r="I488" s="349"/>
      <c r="J488" s="349"/>
      <c r="K488" s="349"/>
      <c r="L488" s="349"/>
      <c r="M488" s="349"/>
      <c r="N488" s="349"/>
      <c r="O488" s="349"/>
      <c r="P488" s="349"/>
      <c r="Q488" s="349"/>
      <c r="R488" s="349"/>
      <c r="S488" s="349"/>
      <c r="T488" s="349"/>
      <c r="U488" s="349"/>
      <c r="V488" s="349"/>
      <c r="W488" s="349"/>
      <c r="X488" s="349"/>
      <c r="Y488" s="349"/>
    </row>
    <row r="489">
      <c r="A489" s="366"/>
      <c r="C489" s="349"/>
      <c r="D489" s="349"/>
      <c r="E489" s="349"/>
      <c r="F489" s="349"/>
      <c r="G489" s="349"/>
      <c r="H489" s="349"/>
      <c r="I489" s="349"/>
      <c r="J489" s="349"/>
      <c r="K489" s="349"/>
      <c r="L489" s="349"/>
      <c r="M489" s="349"/>
      <c r="N489" s="349"/>
      <c r="O489" s="349"/>
      <c r="P489" s="349"/>
      <c r="Q489" s="349"/>
      <c r="R489" s="349"/>
      <c r="S489" s="349"/>
      <c r="T489" s="349"/>
      <c r="U489" s="349"/>
      <c r="V489" s="349"/>
      <c r="W489" s="349"/>
      <c r="X489" s="349"/>
      <c r="Y489" s="349"/>
    </row>
    <row r="490">
      <c r="A490" s="366"/>
      <c r="C490" s="349"/>
      <c r="D490" s="349"/>
      <c r="E490" s="349"/>
      <c r="F490" s="349"/>
      <c r="G490" s="349"/>
      <c r="H490" s="349"/>
      <c r="I490" s="349"/>
      <c r="J490" s="349"/>
      <c r="K490" s="349"/>
      <c r="L490" s="349"/>
      <c r="M490" s="349"/>
      <c r="N490" s="349"/>
      <c r="O490" s="349"/>
      <c r="P490" s="349"/>
      <c r="Q490" s="349"/>
      <c r="R490" s="349"/>
      <c r="S490" s="349"/>
      <c r="T490" s="349"/>
      <c r="U490" s="349"/>
      <c r="V490" s="349"/>
      <c r="W490" s="349"/>
      <c r="X490" s="349"/>
      <c r="Y490" s="349"/>
    </row>
    <row r="491">
      <c r="A491" s="366"/>
      <c r="C491" s="349"/>
      <c r="D491" s="349"/>
      <c r="E491" s="349"/>
      <c r="F491" s="349"/>
      <c r="G491" s="349"/>
      <c r="H491" s="349"/>
      <c r="I491" s="349"/>
      <c r="J491" s="349"/>
      <c r="K491" s="349"/>
      <c r="L491" s="349"/>
      <c r="M491" s="349"/>
      <c r="N491" s="349"/>
      <c r="O491" s="349"/>
      <c r="P491" s="349"/>
      <c r="Q491" s="349"/>
      <c r="R491" s="349"/>
      <c r="S491" s="349"/>
      <c r="T491" s="349"/>
      <c r="U491" s="349"/>
      <c r="V491" s="349"/>
      <c r="W491" s="349"/>
      <c r="X491" s="349"/>
      <c r="Y491" s="349"/>
    </row>
    <row r="492">
      <c r="A492" s="366"/>
      <c r="C492" s="349"/>
      <c r="D492" s="349"/>
      <c r="E492" s="349"/>
      <c r="F492" s="349"/>
      <c r="G492" s="349"/>
      <c r="H492" s="349"/>
      <c r="I492" s="349"/>
      <c r="J492" s="349"/>
      <c r="K492" s="349"/>
      <c r="L492" s="349"/>
      <c r="M492" s="349"/>
      <c r="N492" s="349"/>
      <c r="O492" s="349"/>
      <c r="P492" s="349"/>
      <c r="Q492" s="349"/>
      <c r="R492" s="349"/>
      <c r="S492" s="349"/>
      <c r="T492" s="349"/>
      <c r="U492" s="349"/>
      <c r="V492" s="349"/>
      <c r="W492" s="349"/>
      <c r="X492" s="349"/>
      <c r="Y492" s="349"/>
    </row>
    <row r="493">
      <c r="A493" s="366"/>
      <c r="C493" s="349"/>
      <c r="D493" s="349"/>
      <c r="E493" s="349"/>
      <c r="F493" s="349"/>
      <c r="G493" s="349"/>
      <c r="H493" s="349"/>
      <c r="I493" s="349"/>
      <c r="J493" s="349"/>
      <c r="K493" s="349"/>
      <c r="L493" s="349"/>
      <c r="M493" s="349"/>
      <c r="N493" s="349"/>
      <c r="O493" s="349"/>
      <c r="P493" s="349"/>
      <c r="Q493" s="349"/>
      <c r="R493" s="349"/>
      <c r="S493" s="349"/>
      <c r="T493" s="349"/>
      <c r="U493" s="349"/>
      <c r="V493" s="349"/>
      <c r="W493" s="349"/>
      <c r="X493" s="349"/>
      <c r="Y493" s="349"/>
    </row>
    <row r="494">
      <c r="A494" s="366"/>
      <c r="C494" s="349"/>
      <c r="D494" s="349"/>
      <c r="E494" s="349"/>
      <c r="F494" s="349"/>
      <c r="G494" s="349"/>
      <c r="H494" s="349"/>
      <c r="I494" s="349"/>
      <c r="J494" s="349"/>
      <c r="K494" s="349"/>
      <c r="L494" s="349"/>
      <c r="M494" s="349"/>
      <c r="N494" s="349"/>
      <c r="O494" s="349"/>
      <c r="P494" s="349"/>
      <c r="Q494" s="349"/>
      <c r="R494" s="349"/>
      <c r="S494" s="349"/>
      <c r="T494" s="349"/>
      <c r="U494" s="349"/>
      <c r="V494" s="349"/>
      <c r="W494" s="349"/>
      <c r="X494" s="349"/>
      <c r="Y494" s="349"/>
    </row>
    <row r="495">
      <c r="A495" s="366"/>
      <c r="C495" s="349"/>
      <c r="D495" s="349"/>
      <c r="E495" s="349"/>
      <c r="F495" s="349"/>
      <c r="G495" s="349"/>
      <c r="H495" s="349"/>
      <c r="I495" s="349"/>
      <c r="J495" s="349"/>
      <c r="K495" s="349"/>
      <c r="L495" s="349"/>
      <c r="M495" s="349"/>
      <c r="N495" s="349"/>
      <c r="O495" s="349"/>
      <c r="P495" s="349"/>
      <c r="Q495" s="349"/>
      <c r="R495" s="349"/>
      <c r="S495" s="349"/>
      <c r="T495" s="349"/>
      <c r="U495" s="349"/>
      <c r="V495" s="349"/>
      <c r="W495" s="349"/>
      <c r="X495" s="349"/>
      <c r="Y495" s="349"/>
    </row>
    <row r="496">
      <c r="A496" s="366"/>
      <c r="C496" s="349"/>
      <c r="D496" s="349"/>
      <c r="E496" s="349"/>
      <c r="F496" s="349"/>
      <c r="G496" s="349"/>
      <c r="H496" s="349"/>
      <c r="I496" s="349"/>
      <c r="J496" s="349"/>
      <c r="K496" s="349"/>
      <c r="L496" s="349"/>
      <c r="M496" s="349"/>
      <c r="N496" s="349"/>
      <c r="O496" s="349"/>
      <c r="P496" s="349"/>
      <c r="Q496" s="349"/>
      <c r="R496" s="349"/>
      <c r="S496" s="349"/>
      <c r="T496" s="349"/>
      <c r="U496" s="349"/>
      <c r="V496" s="349"/>
      <c r="W496" s="349"/>
      <c r="X496" s="349"/>
      <c r="Y496" s="349"/>
    </row>
    <row r="497">
      <c r="A497" s="366"/>
      <c r="C497" s="349"/>
      <c r="D497" s="349"/>
      <c r="E497" s="349"/>
      <c r="F497" s="349"/>
      <c r="G497" s="349"/>
      <c r="H497" s="349"/>
      <c r="I497" s="349"/>
      <c r="J497" s="349"/>
      <c r="K497" s="349"/>
      <c r="L497" s="349"/>
      <c r="M497" s="349"/>
      <c r="N497" s="349"/>
      <c r="O497" s="349"/>
      <c r="P497" s="349"/>
      <c r="Q497" s="349"/>
      <c r="R497" s="349"/>
      <c r="S497" s="349"/>
      <c r="T497" s="349"/>
      <c r="U497" s="349"/>
      <c r="V497" s="349"/>
      <c r="W497" s="349"/>
      <c r="X497" s="349"/>
      <c r="Y497" s="349"/>
    </row>
    <row r="498">
      <c r="A498" s="366"/>
      <c r="C498" s="349"/>
      <c r="D498" s="349"/>
      <c r="E498" s="349"/>
      <c r="F498" s="349"/>
      <c r="G498" s="349"/>
      <c r="H498" s="349"/>
      <c r="I498" s="349"/>
      <c r="J498" s="349"/>
      <c r="K498" s="349"/>
      <c r="L498" s="349"/>
      <c r="M498" s="349"/>
      <c r="N498" s="349"/>
      <c r="O498" s="349"/>
      <c r="P498" s="349"/>
      <c r="Q498" s="349"/>
      <c r="R498" s="349"/>
      <c r="S498" s="349"/>
      <c r="T498" s="349"/>
      <c r="U498" s="349"/>
      <c r="V498" s="349"/>
      <c r="W498" s="349"/>
      <c r="X498" s="349"/>
      <c r="Y498" s="349"/>
    </row>
    <row r="499">
      <c r="A499" s="366"/>
      <c r="C499" s="349"/>
      <c r="D499" s="349"/>
      <c r="E499" s="349"/>
      <c r="F499" s="349"/>
      <c r="G499" s="349"/>
      <c r="H499" s="349"/>
      <c r="I499" s="349"/>
      <c r="J499" s="349"/>
      <c r="K499" s="349"/>
      <c r="L499" s="349"/>
      <c r="M499" s="349"/>
      <c r="N499" s="349"/>
      <c r="O499" s="349"/>
      <c r="P499" s="349"/>
      <c r="Q499" s="349"/>
      <c r="R499" s="349"/>
      <c r="S499" s="349"/>
      <c r="T499" s="349"/>
      <c r="U499" s="349"/>
      <c r="V499" s="349"/>
      <c r="W499" s="349"/>
      <c r="X499" s="349"/>
      <c r="Y499" s="349"/>
    </row>
    <row r="500">
      <c r="A500" s="366"/>
      <c r="C500" s="349"/>
      <c r="D500" s="349"/>
      <c r="E500" s="349"/>
      <c r="F500" s="349"/>
      <c r="G500" s="349"/>
      <c r="H500" s="349"/>
      <c r="I500" s="349"/>
      <c r="J500" s="349"/>
      <c r="K500" s="349"/>
      <c r="L500" s="349"/>
      <c r="M500" s="349"/>
      <c r="N500" s="349"/>
      <c r="O500" s="349"/>
      <c r="P500" s="349"/>
      <c r="Q500" s="349"/>
      <c r="R500" s="349"/>
      <c r="S500" s="349"/>
      <c r="T500" s="349"/>
      <c r="U500" s="349"/>
      <c r="V500" s="349"/>
      <c r="W500" s="349"/>
      <c r="X500" s="349"/>
      <c r="Y500" s="349"/>
    </row>
    <row r="501">
      <c r="A501" s="366"/>
      <c r="C501" s="349"/>
      <c r="D501" s="349"/>
      <c r="E501" s="349"/>
      <c r="F501" s="349"/>
      <c r="G501" s="349"/>
      <c r="H501" s="349"/>
      <c r="I501" s="349"/>
      <c r="J501" s="349"/>
      <c r="K501" s="349"/>
      <c r="L501" s="349"/>
      <c r="M501" s="349"/>
      <c r="N501" s="349"/>
      <c r="O501" s="349"/>
      <c r="P501" s="349"/>
      <c r="Q501" s="349"/>
      <c r="R501" s="349"/>
      <c r="S501" s="349"/>
      <c r="T501" s="349"/>
      <c r="U501" s="349"/>
      <c r="V501" s="349"/>
      <c r="W501" s="349"/>
      <c r="X501" s="349"/>
      <c r="Y501" s="349"/>
    </row>
    <row r="502">
      <c r="A502" s="366"/>
      <c r="C502" s="349"/>
      <c r="D502" s="349"/>
      <c r="E502" s="349"/>
      <c r="F502" s="349"/>
      <c r="G502" s="349"/>
      <c r="H502" s="349"/>
      <c r="I502" s="349"/>
      <c r="J502" s="349"/>
      <c r="K502" s="349"/>
      <c r="L502" s="349"/>
      <c r="M502" s="349"/>
      <c r="N502" s="349"/>
      <c r="O502" s="349"/>
      <c r="P502" s="349"/>
      <c r="Q502" s="349"/>
      <c r="R502" s="349"/>
      <c r="S502" s="349"/>
      <c r="T502" s="349"/>
      <c r="U502" s="349"/>
      <c r="V502" s="349"/>
      <c r="W502" s="349"/>
      <c r="X502" s="349"/>
      <c r="Y502" s="349"/>
    </row>
    <row r="503">
      <c r="A503" s="366"/>
      <c r="C503" s="349"/>
      <c r="D503" s="349"/>
      <c r="E503" s="349"/>
      <c r="F503" s="349"/>
      <c r="G503" s="349"/>
      <c r="H503" s="349"/>
      <c r="I503" s="349"/>
      <c r="J503" s="349"/>
      <c r="K503" s="349"/>
      <c r="L503" s="349"/>
      <c r="M503" s="349"/>
      <c r="N503" s="349"/>
      <c r="O503" s="349"/>
      <c r="P503" s="349"/>
      <c r="Q503" s="349"/>
      <c r="R503" s="349"/>
      <c r="S503" s="349"/>
      <c r="T503" s="349"/>
      <c r="U503" s="349"/>
      <c r="V503" s="349"/>
      <c r="W503" s="349"/>
      <c r="X503" s="349"/>
      <c r="Y503" s="349"/>
    </row>
    <row r="504">
      <c r="A504" s="366"/>
      <c r="C504" s="349"/>
      <c r="D504" s="349"/>
      <c r="E504" s="349"/>
      <c r="F504" s="349"/>
      <c r="G504" s="349"/>
      <c r="H504" s="349"/>
      <c r="I504" s="349"/>
      <c r="J504" s="349"/>
      <c r="K504" s="349"/>
      <c r="L504" s="349"/>
      <c r="M504" s="349"/>
      <c r="N504" s="349"/>
      <c r="O504" s="349"/>
      <c r="P504" s="349"/>
      <c r="Q504" s="349"/>
      <c r="R504" s="349"/>
      <c r="S504" s="349"/>
      <c r="T504" s="349"/>
      <c r="U504" s="349"/>
      <c r="V504" s="349"/>
      <c r="W504" s="349"/>
      <c r="X504" s="349"/>
      <c r="Y504" s="349"/>
    </row>
    <row r="505">
      <c r="A505" s="366"/>
      <c r="C505" s="349"/>
      <c r="D505" s="349"/>
      <c r="E505" s="349"/>
      <c r="F505" s="349"/>
      <c r="G505" s="349"/>
      <c r="H505" s="349"/>
      <c r="I505" s="349"/>
      <c r="J505" s="349"/>
      <c r="K505" s="349"/>
      <c r="L505" s="349"/>
      <c r="M505" s="349"/>
      <c r="N505" s="349"/>
      <c r="O505" s="349"/>
      <c r="P505" s="349"/>
      <c r="Q505" s="349"/>
      <c r="R505" s="349"/>
      <c r="S505" s="349"/>
      <c r="T505" s="349"/>
      <c r="U505" s="349"/>
      <c r="V505" s="349"/>
      <c r="W505" s="349"/>
      <c r="X505" s="349"/>
      <c r="Y505" s="349"/>
    </row>
    <row r="506">
      <c r="A506" s="366"/>
      <c r="C506" s="349"/>
      <c r="D506" s="349"/>
      <c r="E506" s="349"/>
      <c r="F506" s="349"/>
      <c r="G506" s="349"/>
      <c r="H506" s="349"/>
      <c r="I506" s="349"/>
      <c r="J506" s="349"/>
      <c r="K506" s="349"/>
      <c r="L506" s="349"/>
      <c r="M506" s="349"/>
      <c r="N506" s="349"/>
      <c r="O506" s="349"/>
      <c r="P506" s="349"/>
      <c r="Q506" s="349"/>
      <c r="R506" s="349"/>
      <c r="S506" s="349"/>
      <c r="T506" s="349"/>
      <c r="U506" s="349"/>
      <c r="V506" s="349"/>
      <c r="W506" s="349"/>
      <c r="X506" s="349"/>
      <c r="Y506" s="349"/>
    </row>
    <row r="507">
      <c r="A507" s="366"/>
      <c r="C507" s="349"/>
      <c r="D507" s="349"/>
      <c r="E507" s="349"/>
      <c r="F507" s="349"/>
      <c r="G507" s="349"/>
      <c r="H507" s="349"/>
      <c r="I507" s="349"/>
      <c r="J507" s="349"/>
      <c r="K507" s="349"/>
      <c r="L507" s="349"/>
      <c r="M507" s="349"/>
      <c r="N507" s="349"/>
      <c r="O507" s="349"/>
      <c r="P507" s="349"/>
      <c r="Q507" s="349"/>
      <c r="R507" s="349"/>
      <c r="S507" s="349"/>
      <c r="T507" s="349"/>
      <c r="U507" s="349"/>
      <c r="V507" s="349"/>
      <c r="W507" s="349"/>
      <c r="X507" s="349"/>
      <c r="Y507" s="349"/>
    </row>
    <row r="508">
      <c r="A508" s="366"/>
      <c r="C508" s="349"/>
      <c r="D508" s="349"/>
      <c r="E508" s="349"/>
      <c r="F508" s="349"/>
      <c r="G508" s="349"/>
      <c r="H508" s="349"/>
      <c r="I508" s="349"/>
      <c r="J508" s="349"/>
      <c r="K508" s="349"/>
      <c r="L508" s="349"/>
      <c r="M508" s="349"/>
      <c r="N508" s="349"/>
      <c r="O508" s="349"/>
      <c r="P508" s="349"/>
      <c r="Q508" s="349"/>
      <c r="R508" s="349"/>
      <c r="S508" s="349"/>
      <c r="T508" s="349"/>
      <c r="U508" s="349"/>
      <c r="V508" s="349"/>
      <c r="W508" s="349"/>
      <c r="X508" s="349"/>
      <c r="Y508" s="349"/>
    </row>
    <row r="509">
      <c r="A509" s="366"/>
      <c r="C509" s="349"/>
      <c r="D509" s="349"/>
      <c r="E509" s="349"/>
      <c r="F509" s="349"/>
      <c r="G509" s="349"/>
      <c r="H509" s="349"/>
      <c r="I509" s="349"/>
      <c r="J509" s="349"/>
      <c r="K509" s="349"/>
      <c r="L509" s="349"/>
      <c r="M509" s="349"/>
      <c r="N509" s="349"/>
      <c r="O509" s="349"/>
      <c r="P509" s="349"/>
      <c r="Q509" s="349"/>
      <c r="R509" s="349"/>
      <c r="S509" s="349"/>
      <c r="T509" s="349"/>
      <c r="U509" s="349"/>
      <c r="V509" s="349"/>
      <c r="W509" s="349"/>
      <c r="X509" s="349"/>
      <c r="Y509" s="349"/>
    </row>
    <row r="510">
      <c r="A510" s="366"/>
      <c r="C510" s="349"/>
      <c r="D510" s="349"/>
      <c r="E510" s="349"/>
      <c r="F510" s="349"/>
      <c r="G510" s="349"/>
      <c r="H510" s="349"/>
      <c r="I510" s="349"/>
      <c r="J510" s="349"/>
      <c r="K510" s="349"/>
      <c r="L510" s="349"/>
      <c r="M510" s="349"/>
      <c r="N510" s="349"/>
      <c r="O510" s="349"/>
      <c r="P510" s="349"/>
      <c r="Q510" s="349"/>
      <c r="R510" s="349"/>
      <c r="S510" s="349"/>
      <c r="T510" s="349"/>
      <c r="U510" s="349"/>
      <c r="V510" s="349"/>
      <c r="W510" s="349"/>
      <c r="X510" s="349"/>
      <c r="Y510" s="349"/>
    </row>
    <row r="511">
      <c r="A511" s="366"/>
      <c r="C511" s="349"/>
      <c r="D511" s="349"/>
      <c r="E511" s="349"/>
      <c r="F511" s="349"/>
      <c r="G511" s="349"/>
      <c r="H511" s="349"/>
      <c r="I511" s="349"/>
      <c r="J511" s="349"/>
      <c r="K511" s="349"/>
      <c r="L511" s="349"/>
      <c r="M511" s="349"/>
      <c r="N511" s="349"/>
      <c r="O511" s="349"/>
      <c r="P511" s="349"/>
      <c r="Q511" s="349"/>
      <c r="R511" s="349"/>
      <c r="S511" s="349"/>
      <c r="T511" s="349"/>
      <c r="U511" s="349"/>
      <c r="V511" s="349"/>
      <c r="W511" s="349"/>
      <c r="X511" s="349"/>
      <c r="Y511" s="349"/>
    </row>
    <row r="512">
      <c r="A512" s="366"/>
      <c r="C512" s="349"/>
      <c r="D512" s="349"/>
      <c r="E512" s="349"/>
      <c r="F512" s="349"/>
      <c r="G512" s="349"/>
      <c r="H512" s="349"/>
      <c r="I512" s="349"/>
      <c r="J512" s="349"/>
      <c r="K512" s="349"/>
      <c r="L512" s="349"/>
      <c r="M512" s="349"/>
      <c r="N512" s="349"/>
      <c r="O512" s="349"/>
      <c r="P512" s="349"/>
      <c r="Q512" s="349"/>
      <c r="R512" s="349"/>
      <c r="S512" s="349"/>
      <c r="T512" s="349"/>
      <c r="U512" s="349"/>
      <c r="V512" s="349"/>
      <c r="W512" s="349"/>
      <c r="X512" s="349"/>
      <c r="Y512" s="349"/>
    </row>
    <row r="513">
      <c r="A513" s="366"/>
      <c r="C513" s="349"/>
      <c r="D513" s="349"/>
      <c r="E513" s="349"/>
      <c r="F513" s="349"/>
      <c r="G513" s="349"/>
      <c r="H513" s="349"/>
      <c r="I513" s="349"/>
      <c r="J513" s="349"/>
      <c r="K513" s="349"/>
      <c r="L513" s="349"/>
      <c r="M513" s="349"/>
      <c r="N513" s="349"/>
      <c r="O513" s="349"/>
      <c r="P513" s="349"/>
      <c r="Q513" s="349"/>
      <c r="R513" s="349"/>
      <c r="S513" s="349"/>
      <c r="T513" s="349"/>
      <c r="U513" s="349"/>
      <c r="V513" s="349"/>
      <c r="W513" s="349"/>
      <c r="X513" s="349"/>
      <c r="Y513" s="349"/>
    </row>
    <row r="514">
      <c r="A514" s="366"/>
      <c r="C514" s="349"/>
      <c r="D514" s="349"/>
      <c r="E514" s="349"/>
      <c r="F514" s="349"/>
      <c r="G514" s="349"/>
      <c r="H514" s="349"/>
      <c r="I514" s="349"/>
      <c r="J514" s="349"/>
      <c r="K514" s="349"/>
      <c r="L514" s="349"/>
      <c r="M514" s="349"/>
      <c r="N514" s="349"/>
      <c r="O514" s="349"/>
      <c r="P514" s="349"/>
      <c r="Q514" s="349"/>
      <c r="R514" s="349"/>
      <c r="S514" s="349"/>
      <c r="T514" s="349"/>
      <c r="U514" s="349"/>
      <c r="V514" s="349"/>
      <c r="W514" s="349"/>
      <c r="X514" s="349"/>
      <c r="Y514" s="349"/>
    </row>
    <row r="515">
      <c r="A515" s="366"/>
      <c r="C515" s="349"/>
      <c r="D515" s="349"/>
      <c r="E515" s="349"/>
      <c r="F515" s="349"/>
      <c r="G515" s="349"/>
      <c r="H515" s="349"/>
      <c r="I515" s="349"/>
      <c r="J515" s="349"/>
      <c r="K515" s="349"/>
      <c r="L515" s="349"/>
      <c r="M515" s="349"/>
      <c r="N515" s="349"/>
      <c r="O515" s="349"/>
      <c r="P515" s="349"/>
      <c r="Q515" s="349"/>
      <c r="R515" s="349"/>
      <c r="S515" s="349"/>
      <c r="T515" s="349"/>
      <c r="U515" s="349"/>
      <c r="V515" s="349"/>
      <c r="W515" s="349"/>
      <c r="X515" s="349"/>
      <c r="Y515" s="349"/>
    </row>
    <row r="516">
      <c r="A516" s="366"/>
      <c r="C516" s="349"/>
      <c r="D516" s="349"/>
      <c r="E516" s="349"/>
      <c r="F516" s="349"/>
      <c r="G516" s="349"/>
      <c r="H516" s="349"/>
      <c r="I516" s="349"/>
      <c r="J516" s="349"/>
      <c r="K516" s="349"/>
      <c r="L516" s="349"/>
      <c r="M516" s="349"/>
      <c r="N516" s="349"/>
      <c r="O516" s="349"/>
      <c r="P516" s="349"/>
      <c r="Q516" s="349"/>
      <c r="R516" s="349"/>
      <c r="S516" s="349"/>
      <c r="T516" s="349"/>
      <c r="U516" s="349"/>
      <c r="V516" s="349"/>
      <c r="W516" s="349"/>
      <c r="X516" s="349"/>
      <c r="Y516" s="349"/>
    </row>
    <row r="517">
      <c r="A517" s="366"/>
      <c r="C517" s="349"/>
      <c r="D517" s="349"/>
      <c r="E517" s="349"/>
      <c r="F517" s="349"/>
      <c r="G517" s="349"/>
      <c r="H517" s="349"/>
      <c r="I517" s="349"/>
      <c r="J517" s="349"/>
      <c r="K517" s="349"/>
      <c r="L517" s="349"/>
      <c r="M517" s="349"/>
      <c r="N517" s="349"/>
      <c r="O517" s="349"/>
      <c r="P517" s="349"/>
      <c r="Q517" s="349"/>
      <c r="R517" s="349"/>
      <c r="S517" s="349"/>
      <c r="T517" s="349"/>
      <c r="U517" s="349"/>
      <c r="V517" s="349"/>
      <c r="W517" s="349"/>
      <c r="X517" s="349"/>
      <c r="Y517" s="349"/>
    </row>
    <row r="518">
      <c r="A518" s="366"/>
      <c r="C518" s="349"/>
      <c r="D518" s="349"/>
      <c r="E518" s="349"/>
      <c r="F518" s="349"/>
      <c r="G518" s="349"/>
      <c r="H518" s="349"/>
      <c r="I518" s="349"/>
      <c r="J518" s="349"/>
      <c r="K518" s="349"/>
      <c r="L518" s="349"/>
      <c r="M518" s="349"/>
      <c r="N518" s="349"/>
      <c r="O518" s="349"/>
      <c r="P518" s="349"/>
      <c r="Q518" s="349"/>
      <c r="R518" s="349"/>
      <c r="S518" s="349"/>
      <c r="T518" s="349"/>
      <c r="U518" s="349"/>
      <c r="V518" s="349"/>
      <c r="W518" s="349"/>
      <c r="X518" s="349"/>
      <c r="Y518" s="349"/>
    </row>
    <row r="519">
      <c r="A519" s="366"/>
      <c r="C519" s="349"/>
      <c r="D519" s="349"/>
      <c r="E519" s="349"/>
      <c r="F519" s="349"/>
      <c r="G519" s="349"/>
      <c r="H519" s="349"/>
      <c r="I519" s="349"/>
      <c r="J519" s="349"/>
      <c r="K519" s="349"/>
      <c r="L519" s="349"/>
      <c r="M519" s="349"/>
      <c r="N519" s="349"/>
      <c r="O519" s="349"/>
      <c r="P519" s="349"/>
      <c r="Q519" s="349"/>
      <c r="R519" s="349"/>
      <c r="S519" s="349"/>
      <c r="T519" s="349"/>
      <c r="U519" s="349"/>
      <c r="V519" s="349"/>
      <c r="W519" s="349"/>
      <c r="X519" s="349"/>
      <c r="Y519" s="349"/>
    </row>
    <row r="520">
      <c r="A520" s="366"/>
      <c r="C520" s="349"/>
      <c r="D520" s="349"/>
      <c r="E520" s="349"/>
      <c r="F520" s="349"/>
      <c r="G520" s="349"/>
      <c r="H520" s="349"/>
      <c r="I520" s="349"/>
      <c r="J520" s="349"/>
      <c r="K520" s="349"/>
      <c r="L520" s="349"/>
      <c r="M520" s="349"/>
      <c r="N520" s="349"/>
      <c r="O520" s="349"/>
      <c r="P520" s="349"/>
      <c r="Q520" s="349"/>
      <c r="R520" s="349"/>
      <c r="S520" s="349"/>
      <c r="T520" s="349"/>
      <c r="U520" s="349"/>
      <c r="V520" s="349"/>
      <c r="W520" s="349"/>
      <c r="X520" s="349"/>
      <c r="Y520" s="349"/>
    </row>
    <row r="521">
      <c r="A521" s="366"/>
      <c r="C521" s="349"/>
      <c r="D521" s="349"/>
      <c r="E521" s="349"/>
      <c r="F521" s="349"/>
      <c r="G521" s="349"/>
      <c r="H521" s="349"/>
      <c r="I521" s="349"/>
      <c r="J521" s="349"/>
      <c r="K521" s="349"/>
      <c r="L521" s="349"/>
      <c r="M521" s="349"/>
      <c r="N521" s="349"/>
      <c r="O521" s="349"/>
      <c r="P521" s="349"/>
      <c r="Q521" s="349"/>
      <c r="R521" s="349"/>
      <c r="S521" s="349"/>
      <c r="T521" s="349"/>
      <c r="U521" s="349"/>
      <c r="V521" s="349"/>
      <c r="W521" s="349"/>
      <c r="X521" s="349"/>
      <c r="Y521" s="349"/>
    </row>
    <row r="522">
      <c r="A522" s="366"/>
      <c r="C522" s="349"/>
      <c r="D522" s="349"/>
      <c r="E522" s="349"/>
      <c r="F522" s="349"/>
      <c r="G522" s="349"/>
      <c r="H522" s="349"/>
      <c r="I522" s="349"/>
      <c r="J522" s="349"/>
      <c r="K522" s="349"/>
      <c r="L522" s="349"/>
      <c r="M522" s="349"/>
      <c r="N522" s="349"/>
      <c r="O522" s="349"/>
      <c r="P522" s="349"/>
      <c r="Q522" s="349"/>
      <c r="R522" s="349"/>
      <c r="S522" s="349"/>
      <c r="T522" s="349"/>
      <c r="U522" s="349"/>
      <c r="V522" s="349"/>
      <c r="W522" s="349"/>
      <c r="X522" s="349"/>
      <c r="Y522" s="349"/>
    </row>
    <row r="523">
      <c r="A523" s="366"/>
      <c r="C523" s="349"/>
      <c r="D523" s="349"/>
      <c r="E523" s="349"/>
      <c r="F523" s="349"/>
      <c r="G523" s="349"/>
      <c r="H523" s="349"/>
      <c r="I523" s="349"/>
      <c r="J523" s="349"/>
      <c r="K523" s="349"/>
      <c r="L523" s="349"/>
      <c r="M523" s="349"/>
      <c r="N523" s="349"/>
      <c r="O523" s="349"/>
      <c r="P523" s="349"/>
      <c r="Q523" s="349"/>
      <c r="R523" s="349"/>
      <c r="S523" s="349"/>
      <c r="T523" s="349"/>
      <c r="U523" s="349"/>
      <c r="V523" s="349"/>
      <c r="W523" s="349"/>
      <c r="X523" s="349"/>
      <c r="Y523" s="349"/>
    </row>
    <row r="524">
      <c r="A524" s="366"/>
      <c r="C524" s="349"/>
      <c r="D524" s="349"/>
      <c r="E524" s="349"/>
      <c r="F524" s="349"/>
      <c r="G524" s="349"/>
      <c r="H524" s="349"/>
      <c r="I524" s="349"/>
      <c r="J524" s="349"/>
      <c r="K524" s="349"/>
      <c r="L524" s="349"/>
      <c r="M524" s="349"/>
      <c r="N524" s="349"/>
      <c r="O524" s="349"/>
      <c r="P524" s="349"/>
      <c r="Q524" s="349"/>
      <c r="R524" s="349"/>
      <c r="S524" s="349"/>
      <c r="T524" s="349"/>
      <c r="U524" s="349"/>
      <c r="V524" s="349"/>
      <c r="W524" s="349"/>
      <c r="X524" s="349"/>
      <c r="Y524" s="349"/>
    </row>
    <row r="525">
      <c r="A525" s="366"/>
      <c r="C525" s="349"/>
      <c r="D525" s="349"/>
      <c r="E525" s="349"/>
      <c r="F525" s="349"/>
      <c r="G525" s="349"/>
      <c r="H525" s="349"/>
      <c r="I525" s="349"/>
      <c r="J525" s="349"/>
      <c r="K525" s="349"/>
      <c r="L525" s="349"/>
      <c r="M525" s="349"/>
      <c r="N525" s="349"/>
      <c r="O525" s="349"/>
      <c r="P525" s="349"/>
      <c r="Q525" s="349"/>
      <c r="R525" s="349"/>
      <c r="S525" s="349"/>
      <c r="T525" s="349"/>
      <c r="U525" s="349"/>
      <c r="V525" s="349"/>
      <c r="W525" s="349"/>
      <c r="X525" s="349"/>
      <c r="Y525" s="349"/>
    </row>
    <row r="526">
      <c r="A526" s="366"/>
      <c r="C526" s="349"/>
      <c r="D526" s="349"/>
      <c r="E526" s="349"/>
      <c r="F526" s="349"/>
      <c r="G526" s="349"/>
      <c r="H526" s="349"/>
      <c r="I526" s="349"/>
      <c r="J526" s="349"/>
      <c r="K526" s="349"/>
      <c r="L526" s="349"/>
      <c r="M526" s="349"/>
      <c r="N526" s="349"/>
      <c r="O526" s="349"/>
      <c r="P526" s="349"/>
      <c r="Q526" s="349"/>
      <c r="R526" s="349"/>
      <c r="S526" s="349"/>
      <c r="T526" s="349"/>
      <c r="U526" s="349"/>
      <c r="V526" s="349"/>
      <c r="W526" s="349"/>
      <c r="X526" s="349"/>
      <c r="Y526" s="349"/>
    </row>
    <row r="527">
      <c r="A527" s="366"/>
      <c r="C527" s="349"/>
      <c r="D527" s="349"/>
      <c r="E527" s="349"/>
      <c r="F527" s="349"/>
      <c r="G527" s="349"/>
      <c r="H527" s="349"/>
      <c r="I527" s="349"/>
      <c r="J527" s="349"/>
      <c r="K527" s="349"/>
      <c r="L527" s="349"/>
      <c r="M527" s="349"/>
      <c r="N527" s="349"/>
      <c r="O527" s="349"/>
      <c r="P527" s="349"/>
      <c r="Q527" s="349"/>
      <c r="R527" s="349"/>
      <c r="S527" s="349"/>
      <c r="T527" s="349"/>
      <c r="U527" s="349"/>
      <c r="V527" s="349"/>
      <c r="W527" s="349"/>
      <c r="X527" s="349"/>
      <c r="Y527" s="349"/>
    </row>
    <row r="528">
      <c r="A528" s="366"/>
      <c r="C528" s="349"/>
      <c r="D528" s="349"/>
      <c r="E528" s="349"/>
      <c r="F528" s="349"/>
      <c r="G528" s="349"/>
      <c r="H528" s="349"/>
      <c r="I528" s="349"/>
      <c r="J528" s="349"/>
      <c r="K528" s="349"/>
      <c r="L528" s="349"/>
      <c r="M528" s="349"/>
      <c r="N528" s="349"/>
      <c r="O528" s="349"/>
      <c r="P528" s="349"/>
      <c r="Q528" s="349"/>
      <c r="R528" s="349"/>
      <c r="S528" s="349"/>
      <c r="T528" s="349"/>
      <c r="U528" s="349"/>
      <c r="V528" s="349"/>
      <c r="W528" s="349"/>
      <c r="X528" s="349"/>
      <c r="Y528" s="349"/>
    </row>
    <row r="529">
      <c r="A529" s="366"/>
      <c r="C529" s="349"/>
      <c r="D529" s="349"/>
      <c r="E529" s="349"/>
      <c r="F529" s="349"/>
      <c r="G529" s="349"/>
      <c r="H529" s="349"/>
      <c r="I529" s="349"/>
      <c r="J529" s="349"/>
      <c r="K529" s="349"/>
      <c r="L529" s="349"/>
      <c r="M529" s="349"/>
      <c r="N529" s="349"/>
      <c r="O529" s="349"/>
      <c r="P529" s="349"/>
      <c r="Q529" s="349"/>
      <c r="R529" s="349"/>
      <c r="S529" s="349"/>
      <c r="T529" s="349"/>
      <c r="U529" s="349"/>
      <c r="V529" s="349"/>
      <c r="W529" s="349"/>
      <c r="X529" s="349"/>
      <c r="Y529" s="349"/>
    </row>
    <row r="530">
      <c r="A530" s="366"/>
      <c r="C530" s="349"/>
      <c r="D530" s="349"/>
      <c r="E530" s="349"/>
      <c r="F530" s="349"/>
      <c r="G530" s="349"/>
      <c r="H530" s="349"/>
      <c r="I530" s="349"/>
      <c r="J530" s="349"/>
      <c r="K530" s="349"/>
      <c r="L530" s="349"/>
      <c r="M530" s="349"/>
      <c r="N530" s="349"/>
      <c r="O530" s="349"/>
      <c r="P530" s="349"/>
      <c r="Q530" s="349"/>
      <c r="R530" s="349"/>
      <c r="S530" s="349"/>
      <c r="T530" s="349"/>
      <c r="U530" s="349"/>
      <c r="V530" s="349"/>
      <c r="W530" s="349"/>
      <c r="X530" s="349"/>
      <c r="Y530" s="349"/>
    </row>
    <row r="531">
      <c r="A531" s="366"/>
      <c r="C531" s="349"/>
      <c r="D531" s="349"/>
      <c r="E531" s="349"/>
      <c r="F531" s="349"/>
      <c r="G531" s="349"/>
      <c r="H531" s="349"/>
      <c r="I531" s="349"/>
      <c r="J531" s="349"/>
      <c r="K531" s="349"/>
      <c r="L531" s="349"/>
      <c r="M531" s="349"/>
      <c r="N531" s="349"/>
      <c r="O531" s="349"/>
      <c r="P531" s="349"/>
      <c r="Q531" s="349"/>
      <c r="R531" s="349"/>
      <c r="S531" s="349"/>
      <c r="T531" s="349"/>
      <c r="U531" s="349"/>
      <c r="V531" s="349"/>
      <c r="W531" s="349"/>
      <c r="X531" s="349"/>
      <c r="Y531" s="349"/>
    </row>
    <row r="532">
      <c r="A532" s="366"/>
      <c r="C532" s="349"/>
      <c r="D532" s="349"/>
      <c r="E532" s="349"/>
      <c r="F532" s="349"/>
      <c r="G532" s="349"/>
      <c r="H532" s="349"/>
      <c r="I532" s="349"/>
      <c r="J532" s="349"/>
      <c r="K532" s="349"/>
      <c r="L532" s="349"/>
      <c r="M532" s="349"/>
      <c r="N532" s="349"/>
      <c r="O532" s="349"/>
      <c r="P532" s="349"/>
      <c r="Q532" s="349"/>
      <c r="R532" s="349"/>
      <c r="S532" s="349"/>
      <c r="T532" s="349"/>
      <c r="U532" s="349"/>
      <c r="V532" s="349"/>
      <c r="W532" s="349"/>
      <c r="X532" s="349"/>
      <c r="Y532" s="349"/>
    </row>
    <row r="533">
      <c r="A533" s="366"/>
      <c r="C533" s="349"/>
      <c r="D533" s="349"/>
      <c r="E533" s="349"/>
      <c r="F533" s="349"/>
      <c r="G533" s="349"/>
      <c r="H533" s="349"/>
      <c r="I533" s="349"/>
      <c r="J533" s="349"/>
      <c r="K533" s="349"/>
      <c r="L533" s="349"/>
      <c r="M533" s="349"/>
      <c r="N533" s="349"/>
      <c r="O533" s="349"/>
      <c r="P533" s="349"/>
      <c r="Q533" s="349"/>
      <c r="R533" s="349"/>
      <c r="S533" s="349"/>
      <c r="T533" s="349"/>
      <c r="U533" s="349"/>
      <c r="V533" s="349"/>
      <c r="W533" s="349"/>
      <c r="X533" s="349"/>
      <c r="Y533" s="349"/>
    </row>
    <row r="534">
      <c r="A534" s="366"/>
      <c r="C534" s="349"/>
      <c r="D534" s="349"/>
      <c r="E534" s="349"/>
      <c r="F534" s="349"/>
      <c r="G534" s="349"/>
      <c r="H534" s="349"/>
      <c r="I534" s="349"/>
      <c r="J534" s="349"/>
      <c r="K534" s="349"/>
      <c r="L534" s="349"/>
      <c r="M534" s="349"/>
      <c r="N534" s="349"/>
      <c r="O534" s="349"/>
      <c r="P534" s="349"/>
      <c r="Q534" s="349"/>
      <c r="R534" s="349"/>
      <c r="S534" s="349"/>
      <c r="T534" s="349"/>
      <c r="U534" s="349"/>
      <c r="V534" s="349"/>
      <c r="W534" s="349"/>
      <c r="X534" s="349"/>
      <c r="Y534" s="349"/>
    </row>
    <row r="535">
      <c r="A535" s="366"/>
      <c r="C535" s="349"/>
      <c r="D535" s="349"/>
      <c r="E535" s="349"/>
      <c r="F535" s="349"/>
      <c r="G535" s="349"/>
      <c r="H535" s="349"/>
      <c r="I535" s="349"/>
      <c r="J535" s="349"/>
      <c r="K535" s="349"/>
      <c r="L535" s="349"/>
      <c r="M535" s="349"/>
      <c r="N535" s="349"/>
      <c r="O535" s="349"/>
      <c r="P535" s="349"/>
      <c r="Q535" s="349"/>
      <c r="R535" s="349"/>
      <c r="S535" s="349"/>
      <c r="T535" s="349"/>
      <c r="U535" s="349"/>
      <c r="V535" s="349"/>
      <c r="W535" s="349"/>
      <c r="X535" s="349"/>
      <c r="Y535" s="349"/>
    </row>
    <row r="536">
      <c r="A536" s="366"/>
      <c r="C536" s="349"/>
      <c r="D536" s="349"/>
      <c r="E536" s="349"/>
      <c r="F536" s="349"/>
      <c r="G536" s="349"/>
      <c r="H536" s="349"/>
      <c r="I536" s="349"/>
      <c r="J536" s="349"/>
      <c r="K536" s="349"/>
      <c r="L536" s="349"/>
      <c r="M536" s="349"/>
      <c r="N536" s="349"/>
      <c r="O536" s="349"/>
      <c r="P536" s="349"/>
      <c r="Q536" s="349"/>
      <c r="R536" s="349"/>
      <c r="S536" s="349"/>
      <c r="T536" s="349"/>
      <c r="U536" s="349"/>
      <c r="V536" s="349"/>
      <c r="W536" s="349"/>
      <c r="X536" s="349"/>
      <c r="Y536" s="349"/>
    </row>
    <row r="537">
      <c r="A537" s="366"/>
      <c r="C537" s="349"/>
      <c r="D537" s="349"/>
      <c r="E537" s="349"/>
      <c r="F537" s="349"/>
      <c r="G537" s="349"/>
      <c r="H537" s="349"/>
      <c r="I537" s="349"/>
      <c r="J537" s="349"/>
      <c r="K537" s="349"/>
      <c r="L537" s="349"/>
      <c r="M537" s="349"/>
      <c r="N537" s="349"/>
      <c r="O537" s="349"/>
      <c r="P537" s="349"/>
      <c r="Q537" s="349"/>
      <c r="R537" s="349"/>
      <c r="S537" s="349"/>
      <c r="T537" s="349"/>
      <c r="U537" s="349"/>
      <c r="V537" s="349"/>
      <c r="W537" s="349"/>
      <c r="X537" s="349"/>
      <c r="Y537" s="349"/>
    </row>
    <row r="538">
      <c r="A538" s="366"/>
      <c r="C538" s="349"/>
      <c r="D538" s="349"/>
      <c r="E538" s="349"/>
      <c r="F538" s="349"/>
      <c r="G538" s="349"/>
      <c r="H538" s="349"/>
      <c r="I538" s="349"/>
      <c r="J538" s="349"/>
      <c r="K538" s="349"/>
      <c r="L538" s="349"/>
      <c r="M538" s="349"/>
      <c r="N538" s="349"/>
      <c r="O538" s="349"/>
      <c r="P538" s="349"/>
      <c r="Q538" s="349"/>
      <c r="R538" s="349"/>
      <c r="S538" s="349"/>
      <c r="T538" s="349"/>
      <c r="U538" s="349"/>
      <c r="V538" s="349"/>
      <c r="W538" s="349"/>
      <c r="X538" s="349"/>
      <c r="Y538" s="349"/>
    </row>
    <row r="539">
      <c r="A539" s="366"/>
      <c r="C539" s="349"/>
      <c r="D539" s="349"/>
      <c r="E539" s="349"/>
      <c r="F539" s="349"/>
      <c r="G539" s="349"/>
      <c r="H539" s="349"/>
      <c r="I539" s="349"/>
      <c r="J539" s="349"/>
      <c r="K539" s="349"/>
      <c r="L539" s="349"/>
      <c r="M539" s="349"/>
      <c r="N539" s="349"/>
      <c r="O539" s="349"/>
      <c r="P539" s="349"/>
      <c r="Q539" s="349"/>
      <c r="R539" s="349"/>
      <c r="S539" s="349"/>
      <c r="T539" s="349"/>
      <c r="U539" s="349"/>
      <c r="V539" s="349"/>
      <c r="W539" s="349"/>
      <c r="X539" s="349"/>
      <c r="Y539" s="349"/>
    </row>
    <row r="540">
      <c r="A540" s="366"/>
      <c r="C540" s="349"/>
      <c r="D540" s="349"/>
      <c r="E540" s="349"/>
      <c r="F540" s="349"/>
      <c r="G540" s="349"/>
      <c r="H540" s="349"/>
      <c r="I540" s="349"/>
      <c r="J540" s="349"/>
      <c r="K540" s="349"/>
      <c r="L540" s="349"/>
      <c r="M540" s="349"/>
      <c r="N540" s="349"/>
      <c r="O540" s="349"/>
      <c r="P540" s="349"/>
      <c r="Q540" s="349"/>
      <c r="R540" s="349"/>
      <c r="S540" s="349"/>
      <c r="T540" s="349"/>
      <c r="U540" s="349"/>
      <c r="V540" s="349"/>
      <c r="W540" s="349"/>
      <c r="X540" s="349"/>
      <c r="Y540" s="349"/>
    </row>
    <row r="541">
      <c r="A541" s="366"/>
      <c r="C541" s="349"/>
      <c r="D541" s="349"/>
      <c r="E541" s="349"/>
      <c r="F541" s="349"/>
      <c r="G541" s="349"/>
      <c r="H541" s="349"/>
      <c r="I541" s="349"/>
      <c r="J541" s="349"/>
      <c r="K541" s="349"/>
      <c r="L541" s="349"/>
      <c r="M541" s="349"/>
      <c r="N541" s="349"/>
      <c r="O541" s="349"/>
      <c r="P541" s="349"/>
      <c r="Q541" s="349"/>
      <c r="R541" s="349"/>
      <c r="S541" s="349"/>
      <c r="T541" s="349"/>
      <c r="U541" s="349"/>
      <c r="V541" s="349"/>
      <c r="W541" s="349"/>
      <c r="X541" s="349"/>
      <c r="Y541" s="349"/>
    </row>
    <row r="542">
      <c r="A542" s="366"/>
      <c r="C542" s="349"/>
      <c r="D542" s="349"/>
      <c r="E542" s="349"/>
      <c r="F542" s="349"/>
      <c r="G542" s="349"/>
      <c r="H542" s="349"/>
      <c r="I542" s="349"/>
      <c r="J542" s="349"/>
      <c r="K542" s="349"/>
      <c r="L542" s="349"/>
      <c r="M542" s="349"/>
      <c r="N542" s="349"/>
      <c r="O542" s="349"/>
      <c r="P542" s="349"/>
      <c r="Q542" s="349"/>
      <c r="R542" s="349"/>
      <c r="S542" s="349"/>
      <c r="T542" s="349"/>
      <c r="U542" s="349"/>
      <c r="V542" s="349"/>
      <c r="W542" s="349"/>
      <c r="X542" s="349"/>
      <c r="Y542" s="349"/>
    </row>
    <row r="543">
      <c r="A543" s="366"/>
      <c r="C543" s="349"/>
      <c r="D543" s="349"/>
      <c r="E543" s="349"/>
      <c r="F543" s="349"/>
      <c r="G543" s="349"/>
      <c r="H543" s="349"/>
      <c r="I543" s="349"/>
      <c r="J543" s="349"/>
      <c r="K543" s="349"/>
      <c r="L543" s="349"/>
      <c r="M543" s="349"/>
      <c r="N543" s="349"/>
      <c r="O543" s="349"/>
      <c r="P543" s="349"/>
      <c r="Q543" s="349"/>
      <c r="R543" s="349"/>
      <c r="S543" s="349"/>
      <c r="T543" s="349"/>
      <c r="U543" s="349"/>
      <c r="V543" s="349"/>
      <c r="W543" s="349"/>
      <c r="X543" s="349"/>
      <c r="Y543" s="349"/>
    </row>
    <row r="544">
      <c r="A544" s="366"/>
      <c r="C544" s="349"/>
      <c r="D544" s="349"/>
      <c r="E544" s="349"/>
      <c r="F544" s="349"/>
      <c r="G544" s="349"/>
      <c r="H544" s="349"/>
      <c r="I544" s="349"/>
      <c r="J544" s="349"/>
      <c r="K544" s="349"/>
      <c r="L544" s="349"/>
      <c r="M544" s="349"/>
      <c r="N544" s="349"/>
      <c r="O544" s="349"/>
      <c r="P544" s="349"/>
      <c r="Q544" s="349"/>
      <c r="R544" s="349"/>
      <c r="S544" s="349"/>
      <c r="T544" s="349"/>
      <c r="U544" s="349"/>
      <c r="V544" s="349"/>
      <c r="W544" s="349"/>
      <c r="X544" s="349"/>
      <c r="Y544" s="349"/>
    </row>
    <row r="545">
      <c r="A545" s="366"/>
      <c r="C545" s="349"/>
      <c r="D545" s="349"/>
      <c r="E545" s="349"/>
      <c r="F545" s="349"/>
      <c r="G545" s="349"/>
      <c r="H545" s="349"/>
      <c r="I545" s="349"/>
      <c r="J545" s="349"/>
      <c r="K545" s="349"/>
      <c r="L545" s="349"/>
      <c r="M545" s="349"/>
      <c r="N545" s="349"/>
      <c r="O545" s="349"/>
      <c r="P545" s="349"/>
      <c r="Q545" s="349"/>
      <c r="R545" s="349"/>
      <c r="S545" s="349"/>
      <c r="T545" s="349"/>
      <c r="U545" s="349"/>
      <c r="V545" s="349"/>
      <c r="W545" s="349"/>
      <c r="X545" s="349"/>
      <c r="Y545" s="349"/>
    </row>
    <row r="546">
      <c r="A546" s="366"/>
      <c r="C546" s="349"/>
      <c r="D546" s="349"/>
      <c r="E546" s="349"/>
      <c r="F546" s="349"/>
      <c r="G546" s="349"/>
      <c r="H546" s="349"/>
      <c r="I546" s="349"/>
      <c r="J546" s="349"/>
      <c r="K546" s="349"/>
      <c r="L546" s="349"/>
      <c r="M546" s="349"/>
      <c r="N546" s="349"/>
      <c r="O546" s="349"/>
      <c r="P546" s="349"/>
      <c r="Q546" s="349"/>
      <c r="R546" s="349"/>
      <c r="S546" s="349"/>
      <c r="T546" s="349"/>
      <c r="U546" s="349"/>
      <c r="V546" s="349"/>
      <c r="W546" s="349"/>
      <c r="X546" s="349"/>
      <c r="Y546" s="349"/>
    </row>
    <row r="547">
      <c r="A547" s="366"/>
      <c r="C547" s="349"/>
      <c r="D547" s="349"/>
      <c r="E547" s="349"/>
      <c r="F547" s="349"/>
      <c r="G547" s="349"/>
      <c r="H547" s="349"/>
      <c r="I547" s="349"/>
      <c r="J547" s="349"/>
      <c r="K547" s="349"/>
      <c r="L547" s="349"/>
      <c r="M547" s="349"/>
      <c r="N547" s="349"/>
      <c r="O547" s="349"/>
      <c r="P547" s="349"/>
      <c r="Q547" s="349"/>
      <c r="R547" s="349"/>
      <c r="S547" s="349"/>
      <c r="T547" s="349"/>
      <c r="U547" s="349"/>
      <c r="V547" s="349"/>
      <c r="W547" s="349"/>
      <c r="X547" s="349"/>
      <c r="Y547" s="349"/>
    </row>
    <row r="548">
      <c r="A548" s="366"/>
      <c r="C548" s="349"/>
      <c r="D548" s="349"/>
      <c r="E548" s="349"/>
      <c r="F548" s="349"/>
      <c r="G548" s="349"/>
      <c r="H548" s="349"/>
      <c r="I548" s="349"/>
      <c r="J548" s="349"/>
      <c r="K548" s="349"/>
      <c r="L548" s="349"/>
      <c r="M548" s="349"/>
      <c r="N548" s="349"/>
      <c r="O548" s="349"/>
      <c r="P548" s="349"/>
      <c r="Q548" s="349"/>
      <c r="R548" s="349"/>
      <c r="S548" s="349"/>
      <c r="T548" s="349"/>
      <c r="U548" s="349"/>
      <c r="V548" s="349"/>
      <c r="W548" s="349"/>
      <c r="X548" s="349"/>
      <c r="Y548" s="349"/>
    </row>
    <row r="549">
      <c r="A549" s="366"/>
      <c r="C549" s="349"/>
      <c r="D549" s="349"/>
      <c r="E549" s="349"/>
      <c r="F549" s="349"/>
      <c r="G549" s="349"/>
      <c r="H549" s="349"/>
      <c r="I549" s="349"/>
      <c r="J549" s="349"/>
      <c r="K549" s="349"/>
      <c r="L549" s="349"/>
      <c r="M549" s="349"/>
      <c r="N549" s="349"/>
      <c r="O549" s="349"/>
      <c r="P549" s="349"/>
      <c r="Q549" s="349"/>
      <c r="R549" s="349"/>
      <c r="S549" s="349"/>
      <c r="T549" s="349"/>
      <c r="U549" s="349"/>
      <c r="V549" s="349"/>
      <c r="W549" s="349"/>
      <c r="X549" s="349"/>
      <c r="Y549" s="349"/>
    </row>
    <row r="550">
      <c r="A550" s="366"/>
      <c r="C550" s="349"/>
      <c r="D550" s="349"/>
      <c r="E550" s="349"/>
      <c r="F550" s="349"/>
      <c r="G550" s="349"/>
      <c r="H550" s="349"/>
      <c r="I550" s="349"/>
      <c r="J550" s="349"/>
      <c r="K550" s="349"/>
      <c r="L550" s="349"/>
      <c r="M550" s="349"/>
      <c r="N550" s="349"/>
      <c r="O550" s="349"/>
      <c r="P550" s="349"/>
      <c r="Q550" s="349"/>
      <c r="R550" s="349"/>
      <c r="S550" s="349"/>
      <c r="T550" s="349"/>
      <c r="U550" s="349"/>
      <c r="V550" s="349"/>
      <c r="W550" s="349"/>
      <c r="X550" s="349"/>
      <c r="Y550" s="349"/>
    </row>
    <row r="551">
      <c r="A551" s="366"/>
      <c r="C551" s="349"/>
      <c r="D551" s="349"/>
      <c r="E551" s="349"/>
      <c r="F551" s="349"/>
      <c r="G551" s="349"/>
      <c r="H551" s="349"/>
      <c r="I551" s="349"/>
      <c r="J551" s="349"/>
      <c r="K551" s="349"/>
      <c r="L551" s="349"/>
      <c r="M551" s="349"/>
      <c r="N551" s="349"/>
      <c r="O551" s="349"/>
      <c r="P551" s="349"/>
      <c r="Q551" s="349"/>
      <c r="R551" s="349"/>
      <c r="S551" s="349"/>
      <c r="T551" s="349"/>
      <c r="U551" s="349"/>
      <c r="V551" s="349"/>
      <c r="W551" s="349"/>
      <c r="X551" s="349"/>
      <c r="Y551" s="349"/>
    </row>
    <row r="552">
      <c r="A552" s="366"/>
      <c r="C552" s="349"/>
      <c r="D552" s="349"/>
      <c r="E552" s="349"/>
      <c r="F552" s="349"/>
      <c r="G552" s="349"/>
      <c r="H552" s="349"/>
      <c r="I552" s="349"/>
      <c r="J552" s="349"/>
      <c r="K552" s="349"/>
      <c r="L552" s="349"/>
      <c r="M552" s="349"/>
      <c r="N552" s="349"/>
      <c r="O552" s="349"/>
      <c r="P552" s="349"/>
      <c r="Q552" s="349"/>
      <c r="R552" s="349"/>
      <c r="S552" s="349"/>
      <c r="T552" s="349"/>
      <c r="U552" s="349"/>
      <c r="V552" s="349"/>
      <c r="W552" s="349"/>
      <c r="X552" s="349"/>
      <c r="Y552" s="349"/>
    </row>
    <row r="553">
      <c r="A553" s="366"/>
      <c r="C553" s="349"/>
      <c r="D553" s="349"/>
      <c r="E553" s="349"/>
      <c r="F553" s="349"/>
      <c r="G553" s="349"/>
      <c r="H553" s="349"/>
      <c r="I553" s="349"/>
      <c r="J553" s="349"/>
      <c r="K553" s="349"/>
      <c r="L553" s="349"/>
      <c r="M553" s="349"/>
      <c r="N553" s="349"/>
      <c r="O553" s="349"/>
      <c r="P553" s="349"/>
      <c r="Q553" s="349"/>
      <c r="R553" s="349"/>
      <c r="S553" s="349"/>
      <c r="T553" s="349"/>
      <c r="U553" s="349"/>
      <c r="V553" s="349"/>
      <c r="W553" s="349"/>
      <c r="X553" s="349"/>
      <c r="Y553" s="349"/>
    </row>
    <row r="554">
      <c r="A554" s="366"/>
      <c r="C554" s="349"/>
      <c r="D554" s="349"/>
      <c r="E554" s="349"/>
      <c r="F554" s="349"/>
      <c r="G554" s="349"/>
      <c r="H554" s="349"/>
      <c r="I554" s="349"/>
      <c r="J554" s="349"/>
      <c r="K554" s="349"/>
      <c r="L554" s="349"/>
      <c r="M554" s="349"/>
      <c r="N554" s="349"/>
      <c r="O554" s="349"/>
      <c r="P554" s="349"/>
      <c r="Q554" s="349"/>
      <c r="R554" s="349"/>
      <c r="S554" s="349"/>
      <c r="T554" s="349"/>
      <c r="U554" s="349"/>
      <c r="V554" s="349"/>
      <c r="W554" s="349"/>
      <c r="X554" s="349"/>
      <c r="Y554" s="349"/>
    </row>
    <row r="555">
      <c r="A555" s="366"/>
      <c r="C555" s="349"/>
      <c r="D555" s="349"/>
      <c r="E555" s="349"/>
      <c r="F555" s="349"/>
      <c r="G555" s="349"/>
      <c r="H555" s="349"/>
      <c r="I555" s="349"/>
      <c r="J555" s="349"/>
      <c r="K555" s="349"/>
      <c r="L555" s="349"/>
      <c r="M555" s="349"/>
      <c r="N555" s="349"/>
      <c r="O555" s="349"/>
      <c r="P555" s="349"/>
      <c r="Q555" s="349"/>
      <c r="R555" s="349"/>
      <c r="S555" s="349"/>
      <c r="T555" s="349"/>
      <c r="U555" s="349"/>
      <c r="V555" s="349"/>
      <c r="W555" s="349"/>
      <c r="X555" s="349"/>
      <c r="Y555" s="349"/>
    </row>
    <row r="556">
      <c r="A556" s="366"/>
      <c r="C556" s="349"/>
      <c r="D556" s="349"/>
      <c r="E556" s="349"/>
      <c r="F556" s="349"/>
      <c r="G556" s="349"/>
      <c r="H556" s="349"/>
      <c r="I556" s="349"/>
      <c r="J556" s="349"/>
      <c r="K556" s="349"/>
      <c r="L556" s="349"/>
      <c r="M556" s="349"/>
      <c r="N556" s="349"/>
      <c r="O556" s="349"/>
      <c r="P556" s="349"/>
      <c r="Q556" s="349"/>
      <c r="R556" s="349"/>
      <c r="S556" s="349"/>
      <c r="T556" s="349"/>
      <c r="U556" s="349"/>
      <c r="V556" s="349"/>
      <c r="W556" s="349"/>
      <c r="X556" s="349"/>
      <c r="Y556" s="349"/>
    </row>
    <row r="557">
      <c r="A557" s="366"/>
      <c r="C557" s="349"/>
      <c r="D557" s="349"/>
      <c r="E557" s="349"/>
      <c r="F557" s="349"/>
      <c r="G557" s="349"/>
      <c r="H557" s="349"/>
      <c r="I557" s="349"/>
      <c r="J557" s="349"/>
      <c r="K557" s="349"/>
      <c r="L557" s="349"/>
      <c r="M557" s="349"/>
      <c r="N557" s="349"/>
      <c r="O557" s="349"/>
      <c r="P557" s="349"/>
      <c r="Q557" s="349"/>
      <c r="R557" s="349"/>
      <c r="S557" s="349"/>
      <c r="T557" s="349"/>
      <c r="U557" s="349"/>
      <c r="V557" s="349"/>
      <c r="W557" s="349"/>
      <c r="X557" s="349"/>
      <c r="Y557" s="349"/>
    </row>
    <row r="558">
      <c r="A558" s="366"/>
      <c r="C558" s="349"/>
      <c r="D558" s="349"/>
      <c r="E558" s="349"/>
      <c r="F558" s="349"/>
      <c r="G558" s="349"/>
      <c r="H558" s="349"/>
      <c r="I558" s="349"/>
      <c r="J558" s="349"/>
      <c r="K558" s="349"/>
      <c r="L558" s="349"/>
      <c r="M558" s="349"/>
      <c r="N558" s="349"/>
      <c r="O558" s="349"/>
      <c r="P558" s="349"/>
      <c r="Q558" s="349"/>
      <c r="R558" s="349"/>
      <c r="S558" s="349"/>
      <c r="T558" s="349"/>
      <c r="U558" s="349"/>
      <c r="V558" s="349"/>
      <c r="W558" s="349"/>
      <c r="X558" s="349"/>
      <c r="Y558" s="349"/>
    </row>
    <row r="559">
      <c r="A559" s="366"/>
      <c r="C559" s="349"/>
      <c r="D559" s="349"/>
      <c r="E559" s="349"/>
      <c r="F559" s="349"/>
      <c r="G559" s="349"/>
      <c r="H559" s="349"/>
      <c r="I559" s="349"/>
      <c r="J559" s="349"/>
      <c r="K559" s="349"/>
      <c r="L559" s="349"/>
      <c r="M559" s="349"/>
      <c r="N559" s="349"/>
      <c r="O559" s="349"/>
      <c r="P559" s="349"/>
      <c r="Q559" s="349"/>
      <c r="R559" s="349"/>
      <c r="S559" s="349"/>
      <c r="T559" s="349"/>
      <c r="U559" s="349"/>
      <c r="V559" s="349"/>
      <c r="W559" s="349"/>
      <c r="X559" s="349"/>
      <c r="Y559" s="349"/>
    </row>
    <row r="560">
      <c r="A560" s="366"/>
      <c r="C560" s="349"/>
      <c r="D560" s="349"/>
      <c r="E560" s="349"/>
      <c r="F560" s="349"/>
      <c r="G560" s="349"/>
      <c r="H560" s="349"/>
      <c r="I560" s="349"/>
      <c r="J560" s="349"/>
      <c r="K560" s="349"/>
      <c r="L560" s="349"/>
      <c r="M560" s="349"/>
      <c r="N560" s="349"/>
      <c r="O560" s="349"/>
      <c r="P560" s="349"/>
      <c r="Q560" s="349"/>
      <c r="R560" s="349"/>
      <c r="S560" s="349"/>
      <c r="T560" s="349"/>
      <c r="U560" s="349"/>
      <c r="V560" s="349"/>
      <c r="W560" s="349"/>
      <c r="X560" s="349"/>
      <c r="Y560" s="349"/>
    </row>
    <row r="561">
      <c r="A561" s="366"/>
      <c r="C561" s="349"/>
      <c r="D561" s="349"/>
      <c r="E561" s="349"/>
      <c r="F561" s="349"/>
      <c r="G561" s="349"/>
      <c r="H561" s="349"/>
      <c r="I561" s="349"/>
      <c r="J561" s="349"/>
      <c r="K561" s="349"/>
      <c r="L561" s="349"/>
      <c r="M561" s="349"/>
      <c r="N561" s="349"/>
      <c r="O561" s="349"/>
      <c r="P561" s="349"/>
      <c r="Q561" s="349"/>
      <c r="R561" s="349"/>
      <c r="S561" s="349"/>
      <c r="T561" s="349"/>
      <c r="U561" s="349"/>
      <c r="V561" s="349"/>
      <c r="W561" s="349"/>
      <c r="X561" s="349"/>
      <c r="Y561" s="349"/>
    </row>
    <row r="562">
      <c r="A562" s="366"/>
      <c r="C562" s="349"/>
      <c r="D562" s="349"/>
      <c r="E562" s="349"/>
      <c r="F562" s="349"/>
      <c r="G562" s="349"/>
      <c r="H562" s="349"/>
      <c r="I562" s="349"/>
      <c r="J562" s="349"/>
      <c r="K562" s="349"/>
      <c r="L562" s="349"/>
      <c r="M562" s="349"/>
      <c r="N562" s="349"/>
      <c r="O562" s="349"/>
      <c r="P562" s="349"/>
      <c r="Q562" s="349"/>
      <c r="R562" s="349"/>
      <c r="S562" s="349"/>
      <c r="T562" s="349"/>
      <c r="U562" s="349"/>
      <c r="V562" s="349"/>
      <c r="W562" s="349"/>
      <c r="X562" s="349"/>
      <c r="Y562" s="349"/>
    </row>
    <row r="563">
      <c r="A563" s="366"/>
      <c r="C563" s="349"/>
      <c r="D563" s="349"/>
      <c r="E563" s="349"/>
      <c r="F563" s="349"/>
      <c r="G563" s="349"/>
      <c r="H563" s="349"/>
      <c r="I563" s="349"/>
      <c r="J563" s="349"/>
      <c r="K563" s="349"/>
      <c r="L563" s="349"/>
      <c r="M563" s="349"/>
      <c r="N563" s="349"/>
      <c r="O563" s="349"/>
      <c r="P563" s="349"/>
      <c r="Q563" s="349"/>
      <c r="R563" s="349"/>
      <c r="S563" s="349"/>
      <c r="T563" s="349"/>
      <c r="U563" s="349"/>
      <c r="V563" s="349"/>
      <c r="W563" s="349"/>
      <c r="X563" s="349"/>
      <c r="Y563" s="349"/>
    </row>
    <row r="564">
      <c r="A564" s="366"/>
      <c r="C564" s="349"/>
      <c r="D564" s="349"/>
      <c r="E564" s="349"/>
      <c r="F564" s="349"/>
      <c r="G564" s="349"/>
      <c r="H564" s="349"/>
      <c r="I564" s="349"/>
      <c r="J564" s="349"/>
      <c r="K564" s="349"/>
      <c r="L564" s="349"/>
      <c r="M564" s="349"/>
      <c r="N564" s="349"/>
      <c r="O564" s="349"/>
      <c r="P564" s="349"/>
      <c r="Q564" s="349"/>
      <c r="R564" s="349"/>
      <c r="S564" s="349"/>
      <c r="T564" s="349"/>
      <c r="U564" s="349"/>
      <c r="V564" s="349"/>
      <c r="W564" s="349"/>
      <c r="X564" s="349"/>
      <c r="Y564" s="349"/>
    </row>
    <row r="565">
      <c r="A565" s="366"/>
      <c r="C565" s="349"/>
      <c r="D565" s="349"/>
      <c r="E565" s="349"/>
      <c r="F565" s="349"/>
      <c r="G565" s="349"/>
      <c r="H565" s="349"/>
      <c r="I565" s="349"/>
      <c r="J565" s="349"/>
      <c r="K565" s="349"/>
      <c r="L565" s="349"/>
      <c r="M565" s="349"/>
      <c r="N565" s="349"/>
      <c r="O565" s="349"/>
      <c r="P565" s="349"/>
      <c r="Q565" s="349"/>
      <c r="R565" s="349"/>
      <c r="S565" s="349"/>
      <c r="T565" s="349"/>
      <c r="U565" s="349"/>
      <c r="V565" s="349"/>
      <c r="W565" s="349"/>
      <c r="X565" s="349"/>
      <c r="Y565" s="349"/>
    </row>
    <row r="566">
      <c r="A566" s="366"/>
      <c r="C566" s="349"/>
      <c r="D566" s="349"/>
      <c r="E566" s="349"/>
      <c r="F566" s="349"/>
      <c r="G566" s="349"/>
      <c r="H566" s="349"/>
      <c r="I566" s="349"/>
      <c r="J566" s="349"/>
      <c r="K566" s="349"/>
      <c r="L566" s="349"/>
      <c r="M566" s="349"/>
      <c r="N566" s="349"/>
      <c r="O566" s="349"/>
      <c r="P566" s="349"/>
      <c r="Q566" s="349"/>
      <c r="R566" s="349"/>
      <c r="S566" s="349"/>
      <c r="T566" s="349"/>
      <c r="U566" s="349"/>
      <c r="V566" s="349"/>
      <c r="W566" s="349"/>
      <c r="X566" s="349"/>
      <c r="Y566" s="349"/>
    </row>
    <row r="567">
      <c r="A567" s="366"/>
      <c r="C567" s="349"/>
      <c r="D567" s="349"/>
      <c r="E567" s="349"/>
      <c r="F567" s="349"/>
      <c r="G567" s="349"/>
      <c r="H567" s="349"/>
      <c r="I567" s="349"/>
      <c r="J567" s="349"/>
      <c r="K567" s="349"/>
      <c r="L567" s="349"/>
      <c r="M567" s="349"/>
      <c r="N567" s="349"/>
      <c r="O567" s="349"/>
      <c r="P567" s="349"/>
      <c r="Q567" s="349"/>
      <c r="R567" s="349"/>
      <c r="S567" s="349"/>
      <c r="T567" s="349"/>
      <c r="U567" s="349"/>
      <c r="V567" s="349"/>
      <c r="W567" s="349"/>
      <c r="X567" s="349"/>
      <c r="Y567" s="349"/>
    </row>
    <row r="568">
      <c r="A568" s="366"/>
      <c r="C568" s="349"/>
      <c r="D568" s="349"/>
      <c r="E568" s="349"/>
      <c r="F568" s="349"/>
      <c r="G568" s="349"/>
      <c r="H568" s="349"/>
      <c r="I568" s="349"/>
      <c r="J568" s="349"/>
      <c r="K568" s="349"/>
      <c r="L568" s="349"/>
      <c r="M568" s="349"/>
      <c r="N568" s="349"/>
      <c r="O568" s="349"/>
      <c r="P568" s="349"/>
      <c r="Q568" s="349"/>
      <c r="R568" s="349"/>
      <c r="S568" s="349"/>
      <c r="T568" s="349"/>
      <c r="U568" s="349"/>
      <c r="V568" s="349"/>
      <c r="W568" s="349"/>
      <c r="X568" s="349"/>
      <c r="Y568" s="349"/>
    </row>
    <row r="569">
      <c r="A569" s="366"/>
      <c r="C569" s="349"/>
      <c r="D569" s="349"/>
      <c r="E569" s="349"/>
      <c r="F569" s="349"/>
      <c r="G569" s="349"/>
      <c r="H569" s="349"/>
      <c r="I569" s="349"/>
      <c r="J569" s="349"/>
      <c r="K569" s="349"/>
      <c r="L569" s="349"/>
      <c r="M569" s="349"/>
      <c r="N569" s="349"/>
      <c r="O569" s="349"/>
      <c r="P569" s="349"/>
      <c r="Q569" s="349"/>
      <c r="R569" s="349"/>
      <c r="S569" s="349"/>
      <c r="T569" s="349"/>
      <c r="U569" s="349"/>
      <c r="V569" s="349"/>
      <c r="W569" s="349"/>
      <c r="X569" s="349"/>
      <c r="Y569" s="349"/>
    </row>
    <row r="570">
      <c r="A570" s="366"/>
      <c r="C570" s="349"/>
      <c r="D570" s="349"/>
      <c r="E570" s="349"/>
      <c r="F570" s="349"/>
      <c r="G570" s="349"/>
      <c r="H570" s="349"/>
      <c r="I570" s="349"/>
      <c r="J570" s="349"/>
      <c r="K570" s="349"/>
      <c r="L570" s="349"/>
      <c r="M570" s="349"/>
      <c r="N570" s="349"/>
      <c r="O570" s="349"/>
      <c r="P570" s="349"/>
      <c r="Q570" s="349"/>
      <c r="R570" s="349"/>
      <c r="S570" s="349"/>
      <c r="T570" s="349"/>
      <c r="U570" s="349"/>
      <c r="V570" s="349"/>
      <c r="W570" s="349"/>
      <c r="X570" s="349"/>
      <c r="Y570" s="349"/>
    </row>
    <row r="571">
      <c r="A571" s="366"/>
      <c r="C571" s="349"/>
      <c r="D571" s="349"/>
      <c r="E571" s="349"/>
      <c r="F571" s="349"/>
      <c r="G571" s="349"/>
      <c r="H571" s="349"/>
      <c r="I571" s="349"/>
      <c r="J571" s="349"/>
      <c r="K571" s="349"/>
      <c r="L571" s="349"/>
      <c r="M571" s="349"/>
      <c r="N571" s="349"/>
      <c r="O571" s="349"/>
      <c r="P571" s="349"/>
      <c r="Q571" s="349"/>
      <c r="R571" s="349"/>
      <c r="S571" s="349"/>
      <c r="T571" s="349"/>
      <c r="U571" s="349"/>
      <c r="V571" s="349"/>
      <c r="W571" s="349"/>
      <c r="X571" s="349"/>
      <c r="Y571" s="349"/>
    </row>
    <row r="572">
      <c r="A572" s="366"/>
      <c r="C572" s="349"/>
      <c r="D572" s="349"/>
      <c r="E572" s="349"/>
      <c r="F572" s="349"/>
      <c r="G572" s="349"/>
      <c r="H572" s="349"/>
      <c r="I572" s="349"/>
      <c r="J572" s="349"/>
      <c r="K572" s="349"/>
      <c r="L572" s="349"/>
      <c r="M572" s="349"/>
      <c r="N572" s="349"/>
      <c r="O572" s="349"/>
      <c r="P572" s="349"/>
      <c r="Q572" s="349"/>
      <c r="R572" s="349"/>
      <c r="S572" s="349"/>
      <c r="T572" s="349"/>
      <c r="U572" s="349"/>
      <c r="V572" s="349"/>
      <c r="W572" s="349"/>
      <c r="X572" s="349"/>
      <c r="Y572" s="349"/>
    </row>
    <row r="573">
      <c r="A573" s="366"/>
      <c r="C573" s="349"/>
      <c r="D573" s="349"/>
      <c r="E573" s="349"/>
      <c r="F573" s="349"/>
      <c r="G573" s="349"/>
      <c r="H573" s="349"/>
      <c r="I573" s="349"/>
      <c r="J573" s="349"/>
      <c r="K573" s="349"/>
      <c r="L573" s="349"/>
      <c r="M573" s="349"/>
      <c r="N573" s="349"/>
      <c r="O573" s="349"/>
      <c r="P573" s="349"/>
      <c r="Q573" s="349"/>
      <c r="R573" s="349"/>
      <c r="S573" s="349"/>
      <c r="T573" s="349"/>
      <c r="U573" s="349"/>
      <c r="V573" s="349"/>
      <c r="W573" s="349"/>
      <c r="X573" s="349"/>
      <c r="Y573" s="349"/>
    </row>
    <row r="574">
      <c r="A574" s="366"/>
      <c r="C574" s="349"/>
      <c r="D574" s="349"/>
      <c r="E574" s="349"/>
      <c r="F574" s="349"/>
      <c r="G574" s="349"/>
      <c r="H574" s="349"/>
      <c r="I574" s="349"/>
      <c r="J574" s="349"/>
      <c r="K574" s="349"/>
      <c r="L574" s="349"/>
      <c r="M574" s="349"/>
      <c r="N574" s="349"/>
      <c r="O574" s="349"/>
      <c r="P574" s="349"/>
      <c r="Q574" s="349"/>
      <c r="R574" s="349"/>
      <c r="S574" s="349"/>
      <c r="T574" s="349"/>
      <c r="U574" s="349"/>
      <c r="V574" s="349"/>
      <c r="W574" s="349"/>
      <c r="X574" s="349"/>
      <c r="Y574" s="349"/>
    </row>
    <row r="575">
      <c r="A575" s="366"/>
      <c r="C575" s="349"/>
      <c r="D575" s="349"/>
      <c r="E575" s="349"/>
      <c r="F575" s="349"/>
      <c r="G575" s="349"/>
      <c r="H575" s="349"/>
      <c r="I575" s="349"/>
      <c r="J575" s="349"/>
      <c r="K575" s="349"/>
      <c r="L575" s="349"/>
      <c r="M575" s="349"/>
      <c r="N575" s="349"/>
      <c r="O575" s="349"/>
      <c r="P575" s="349"/>
      <c r="Q575" s="349"/>
      <c r="R575" s="349"/>
      <c r="S575" s="349"/>
      <c r="T575" s="349"/>
      <c r="U575" s="349"/>
      <c r="V575" s="349"/>
      <c r="W575" s="349"/>
      <c r="X575" s="349"/>
      <c r="Y575" s="349"/>
    </row>
    <row r="576">
      <c r="A576" s="366"/>
      <c r="C576" s="349"/>
      <c r="D576" s="349"/>
      <c r="E576" s="349"/>
      <c r="F576" s="349"/>
      <c r="G576" s="349"/>
      <c r="H576" s="349"/>
      <c r="I576" s="349"/>
      <c r="J576" s="349"/>
      <c r="K576" s="349"/>
      <c r="L576" s="349"/>
      <c r="M576" s="349"/>
      <c r="N576" s="349"/>
      <c r="O576" s="349"/>
      <c r="P576" s="349"/>
      <c r="Q576" s="349"/>
      <c r="R576" s="349"/>
      <c r="S576" s="349"/>
      <c r="T576" s="349"/>
      <c r="U576" s="349"/>
      <c r="V576" s="349"/>
      <c r="W576" s="349"/>
      <c r="X576" s="349"/>
      <c r="Y576" s="349"/>
    </row>
    <row r="577">
      <c r="A577" s="366"/>
      <c r="C577" s="349"/>
      <c r="D577" s="349"/>
      <c r="E577" s="349"/>
      <c r="F577" s="349"/>
      <c r="G577" s="349"/>
      <c r="H577" s="349"/>
      <c r="I577" s="349"/>
      <c r="J577" s="349"/>
      <c r="K577" s="349"/>
      <c r="L577" s="349"/>
      <c r="M577" s="349"/>
      <c r="N577" s="349"/>
      <c r="O577" s="349"/>
      <c r="P577" s="349"/>
      <c r="Q577" s="349"/>
      <c r="R577" s="349"/>
      <c r="S577" s="349"/>
      <c r="T577" s="349"/>
      <c r="U577" s="349"/>
      <c r="V577" s="349"/>
      <c r="W577" s="349"/>
      <c r="X577" s="349"/>
      <c r="Y577" s="349"/>
    </row>
    <row r="578">
      <c r="A578" s="366"/>
      <c r="C578" s="349"/>
      <c r="D578" s="349"/>
      <c r="E578" s="349"/>
      <c r="F578" s="349"/>
      <c r="G578" s="349"/>
      <c r="H578" s="349"/>
      <c r="I578" s="349"/>
      <c r="J578" s="349"/>
      <c r="K578" s="349"/>
      <c r="L578" s="349"/>
      <c r="M578" s="349"/>
      <c r="N578" s="349"/>
      <c r="O578" s="349"/>
      <c r="P578" s="349"/>
      <c r="Q578" s="349"/>
      <c r="R578" s="349"/>
      <c r="S578" s="349"/>
      <c r="T578" s="349"/>
      <c r="U578" s="349"/>
      <c r="V578" s="349"/>
      <c r="W578" s="349"/>
      <c r="X578" s="349"/>
      <c r="Y578" s="349"/>
    </row>
    <row r="579">
      <c r="A579" s="366"/>
      <c r="C579" s="349"/>
      <c r="D579" s="349"/>
      <c r="E579" s="349"/>
      <c r="F579" s="349"/>
      <c r="G579" s="349"/>
      <c r="H579" s="349"/>
      <c r="I579" s="349"/>
      <c r="J579" s="349"/>
      <c r="K579" s="349"/>
      <c r="L579" s="349"/>
      <c r="M579" s="349"/>
      <c r="N579" s="349"/>
      <c r="O579" s="349"/>
      <c r="P579" s="349"/>
      <c r="Q579" s="349"/>
      <c r="R579" s="349"/>
      <c r="S579" s="349"/>
      <c r="T579" s="349"/>
      <c r="U579" s="349"/>
      <c r="V579" s="349"/>
      <c r="W579" s="349"/>
      <c r="X579" s="349"/>
      <c r="Y579" s="349"/>
    </row>
    <row r="580">
      <c r="A580" s="366"/>
      <c r="C580" s="349"/>
      <c r="D580" s="349"/>
      <c r="E580" s="349"/>
      <c r="F580" s="349"/>
      <c r="G580" s="349"/>
      <c r="H580" s="349"/>
      <c r="I580" s="349"/>
      <c r="J580" s="349"/>
      <c r="K580" s="349"/>
      <c r="L580" s="349"/>
      <c r="M580" s="349"/>
      <c r="N580" s="349"/>
      <c r="O580" s="349"/>
      <c r="P580" s="349"/>
      <c r="Q580" s="349"/>
      <c r="R580" s="349"/>
      <c r="S580" s="349"/>
      <c r="T580" s="349"/>
      <c r="U580" s="349"/>
      <c r="V580" s="349"/>
      <c r="W580" s="349"/>
      <c r="X580" s="349"/>
      <c r="Y580" s="349"/>
    </row>
    <row r="581">
      <c r="A581" s="366"/>
      <c r="C581" s="349"/>
      <c r="D581" s="349"/>
      <c r="E581" s="349"/>
      <c r="F581" s="349"/>
      <c r="G581" s="349"/>
      <c r="H581" s="349"/>
      <c r="I581" s="349"/>
      <c r="J581" s="349"/>
      <c r="K581" s="349"/>
      <c r="L581" s="349"/>
      <c r="M581" s="349"/>
      <c r="N581" s="349"/>
      <c r="O581" s="349"/>
      <c r="P581" s="349"/>
      <c r="Q581" s="349"/>
      <c r="R581" s="349"/>
      <c r="S581" s="349"/>
      <c r="T581" s="349"/>
      <c r="U581" s="349"/>
      <c r="V581" s="349"/>
      <c r="W581" s="349"/>
      <c r="X581" s="349"/>
      <c r="Y581" s="349"/>
    </row>
    <row r="582">
      <c r="A582" s="366"/>
      <c r="C582" s="349"/>
      <c r="D582" s="349"/>
      <c r="E582" s="349"/>
      <c r="F582" s="349"/>
      <c r="G582" s="349"/>
      <c r="H582" s="349"/>
      <c r="I582" s="349"/>
      <c r="J582" s="349"/>
      <c r="K582" s="349"/>
      <c r="L582" s="349"/>
      <c r="M582" s="349"/>
      <c r="N582" s="349"/>
      <c r="O582" s="349"/>
      <c r="P582" s="349"/>
      <c r="Q582" s="349"/>
      <c r="R582" s="349"/>
      <c r="S582" s="349"/>
      <c r="T582" s="349"/>
      <c r="U582" s="349"/>
      <c r="V582" s="349"/>
      <c r="W582" s="349"/>
      <c r="X582" s="349"/>
      <c r="Y582" s="349"/>
    </row>
    <row r="583">
      <c r="A583" s="366"/>
      <c r="C583" s="349"/>
      <c r="D583" s="349"/>
      <c r="E583" s="349"/>
      <c r="F583" s="349"/>
      <c r="G583" s="349"/>
      <c r="H583" s="349"/>
      <c r="I583" s="349"/>
      <c r="J583" s="349"/>
      <c r="K583" s="349"/>
      <c r="L583" s="349"/>
      <c r="M583" s="349"/>
      <c r="N583" s="349"/>
      <c r="O583" s="349"/>
      <c r="P583" s="349"/>
      <c r="Q583" s="349"/>
      <c r="R583" s="349"/>
      <c r="S583" s="349"/>
      <c r="T583" s="349"/>
      <c r="U583" s="349"/>
      <c r="V583" s="349"/>
      <c r="W583" s="349"/>
      <c r="X583" s="349"/>
      <c r="Y583" s="349"/>
    </row>
    <row r="584">
      <c r="A584" s="366"/>
      <c r="C584" s="349"/>
      <c r="D584" s="349"/>
      <c r="E584" s="349"/>
      <c r="F584" s="349"/>
      <c r="G584" s="349"/>
      <c r="H584" s="349"/>
      <c r="I584" s="349"/>
      <c r="J584" s="349"/>
      <c r="K584" s="349"/>
      <c r="L584" s="349"/>
      <c r="M584" s="349"/>
      <c r="N584" s="349"/>
      <c r="O584" s="349"/>
      <c r="P584" s="349"/>
      <c r="Q584" s="349"/>
      <c r="R584" s="349"/>
      <c r="S584" s="349"/>
      <c r="T584" s="349"/>
      <c r="U584" s="349"/>
      <c r="V584" s="349"/>
      <c r="W584" s="349"/>
      <c r="X584" s="349"/>
      <c r="Y584" s="349"/>
    </row>
    <row r="585">
      <c r="A585" s="366"/>
      <c r="C585" s="349"/>
      <c r="D585" s="349"/>
      <c r="E585" s="349"/>
      <c r="F585" s="349"/>
      <c r="G585" s="349"/>
      <c r="H585" s="349"/>
      <c r="I585" s="349"/>
      <c r="J585" s="349"/>
      <c r="K585" s="349"/>
      <c r="L585" s="349"/>
      <c r="M585" s="349"/>
      <c r="N585" s="349"/>
      <c r="O585" s="349"/>
      <c r="P585" s="349"/>
      <c r="Q585" s="349"/>
      <c r="R585" s="349"/>
      <c r="S585" s="349"/>
      <c r="T585" s="349"/>
      <c r="U585" s="349"/>
      <c r="V585" s="349"/>
      <c r="W585" s="349"/>
      <c r="X585" s="349"/>
      <c r="Y585" s="349"/>
    </row>
    <row r="586">
      <c r="A586" s="366"/>
      <c r="C586" s="349"/>
      <c r="D586" s="349"/>
      <c r="E586" s="349"/>
      <c r="F586" s="349"/>
      <c r="G586" s="349"/>
      <c r="H586" s="349"/>
      <c r="I586" s="349"/>
      <c r="J586" s="349"/>
      <c r="K586" s="349"/>
      <c r="L586" s="349"/>
      <c r="M586" s="349"/>
      <c r="N586" s="349"/>
      <c r="O586" s="349"/>
      <c r="P586" s="349"/>
      <c r="Q586" s="349"/>
      <c r="R586" s="349"/>
      <c r="S586" s="349"/>
      <c r="T586" s="349"/>
      <c r="U586" s="349"/>
      <c r="V586" s="349"/>
      <c r="W586" s="349"/>
      <c r="X586" s="349"/>
      <c r="Y586" s="349"/>
    </row>
    <row r="587">
      <c r="A587" s="366"/>
      <c r="C587" s="349"/>
      <c r="D587" s="349"/>
      <c r="E587" s="349"/>
      <c r="F587" s="349"/>
      <c r="G587" s="349"/>
      <c r="H587" s="349"/>
      <c r="I587" s="349"/>
      <c r="J587" s="349"/>
      <c r="K587" s="349"/>
      <c r="L587" s="349"/>
      <c r="M587" s="349"/>
      <c r="N587" s="349"/>
      <c r="O587" s="349"/>
      <c r="P587" s="349"/>
      <c r="Q587" s="349"/>
      <c r="R587" s="349"/>
      <c r="S587" s="349"/>
      <c r="T587" s="349"/>
      <c r="U587" s="349"/>
      <c r="V587" s="349"/>
      <c r="W587" s="349"/>
      <c r="X587" s="349"/>
      <c r="Y587" s="349"/>
    </row>
    <row r="588">
      <c r="A588" s="366"/>
      <c r="C588" s="349"/>
      <c r="D588" s="349"/>
      <c r="E588" s="349"/>
      <c r="F588" s="349"/>
      <c r="G588" s="349"/>
      <c r="H588" s="349"/>
      <c r="I588" s="349"/>
      <c r="J588" s="349"/>
      <c r="K588" s="349"/>
      <c r="L588" s="349"/>
      <c r="M588" s="349"/>
      <c r="N588" s="349"/>
      <c r="O588" s="349"/>
      <c r="P588" s="349"/>
      <c r="Q588" s="349"/>
      <c r="R588" s="349"/>
      <c r="S588" s="349"/>
      <c r="T588" s="349"/>
      <c r="U588" s="349"/>
      <c r="V588" s="349"/>
      <c r="W588" s="349"/>
      <c r="X588" s="349"/>
      <c r="Y588" s="349"/>
    </row>
    <row r="589">
      <c r="A589" s="366"/>
      <c r="C589" s="349"/>
      <c r="D589" s="349"/>
      <c r="E589" s="349"/>
      <c r="F589" s="349"/>
      <c r="G589" s="349"/>
      <c r="H589" s="349"/>
      <c r="I589" s="349"/>
      <c r="J589" s="349"/>
      <c r="K589" s="349"/>
      <c r="L589" s="349"/>
      <c r="M589" s="349"/>
      <c r="N589" s="349"/>
      <c r="O589" s="349"/>
      <c r="P589" s="349"/>
      <c r="Q589" s="349"/>
      <c r="R589" s="349"/>
      <c r="S589" s="349"/>
      <c r="T589" s="349"/>
      <c r="U589" s="349"/>
      <c r="V589" s="349"/>
      <c r="W589" s="349"/>
      <c r="X589" s="349"/>
      <c r="Y589" s="349"/>
    </row>
    <row r="590">
      <c r="A590" s="366"/>
      <c r="C590" s="349"/>
      <c r="D590" s="349"/>
      <c r="E590" s="349"/>
      <c r="F590" s="349"/>
      <c r="G590" s="349"/>
      <c r="H590" s="349"/>
      <c r="I590" s="349"/>
      <c r="J590" s="349"/>
      <c r="K590" s="349"/>
      <c r="L590" s="349"/>
      <c r="M590" s="349"/>
      <c r="N590" s="349"/>
      <c r="O590" s="349"/>
      <c r="P590" s="349"/>
      <c r="Q590" s="349"/>
      <c r="R590" s="349"/>
      <c r="S590" s="349"/>
      <c r="T590" s="349"/>
      <c r="U590" s="349"/>
      <c r="V590" s="349"/>
      <c r="W590" s="349"/>
      <c r="X590" s="349"/>
      <c r="Y590" s="349"/>
    </row>
    <row r="591">
      <c r="A591" s="366"/>
      <c r="C591" s="349"/>
      <c r="D591" s="349"/>
      <c r="E591" s="349"/>
      <c r="F591" s="349"/>
      <c r="G591" s="349"/>
      <c r="H591" s="349"/>
      <c r="I591" s="349"/>
      <c r="J591" s="349"/>
      <c r="K591" s="349"/>
      <c r="L591" s="349"/>
      <c r="M591" s="349"/>
      <c r="N591" s="349"/>
      <c r="O591" s="349"/>
      <c r="P591" s="349"/>
      <c r="Q591" s="349"/>
      <c r="R591" s="349"/>
      <c r="S591" s="349"/>
      <c r="T591" s="349"/>
      <c r="U591" s="349"/>
      <c r="V591" s="349"/>
      <c r="W591" s="349"/>
      <c r="X591" s="349"/>
      <c r="Y591" s="349"/>
    </row>
    <row r="592">
      <c r="A592" s="366"/>
      <c r="C592" s="349"/>
      <c r="D592" s="349"/>
      <c r="E592" s="349"/>
      <c r="F592" s="349"/>
      <c r="G592" s="349"/>
      <c r="H592" s="349"/>
      <c r="I592" s="349"/>
      <c r="J592" s="349"/>
      <c r="K592" s="349"/>
      <c r="L592" s="349"/>
      <c r="M592" s="349"/>
      <c r="N592" s="349"/>
      <c r="O592" s="349"/>
      <c r="P592" s="349"/>
      <c r="Q592" s="349"/>
      <c r="R592" s="349"/>
      <c r="S592" s="349"/>
      <c r="T592" s="349"/>
      <c r="U592" s="349"/>
      <c r="V592" s="349"/>
      <c r="W592" s="349"/>
      <c r="X592" s="349"/>
      <c r="Y592" s="349"/>
    </row>
    <row r="593">
      <c r="A593" s="366"/>
      <c r="C593" s="349"/>
      <c r="D593" s="349"/>
      <c r="E593" s="349"/>
      <c r="F593" s="349"/>
      <c r="G593" s="349"/>
      <c r="H593" s="349"/>
      <c r="I593" s="349"/>
      <c r="J593" s="349"/>
      <c r="K593" s="349"/>
      <c r="L593" s="349"/>
      <c r="M593" s="349"/>
      <c r="N593" s="349"/>
      <c r="O593" s="349"/>
      <c r="P593" s="349"/>
      <c r="Q593" s="349"/>
      <c r="R593" s="349"/>
      <c r="S593" s="349"/>
      <c r="T593" s="349"/>
      <c r="U593" s="349"/>
      <c r="V593" s="349"/>
      <c r="W593" s="349"/>
      <c r="X593" s="349"/>
      <c r="Y593" s="349"/>
    </row>
    <row r="594">
      <c r="A594" s="366"/>
      <c r="C594" s="349"/>
      <c r="D594" s="349"/>
      <c r="E594" s="349"/>
      <c r="F594" s="349"/>
      <c r="G594" s="349"/>
      <c r="H594" s="349"/>
      <c r="I594" s="349"/>
      <c r="J594" s="349"/>
      <c r="K594" s="349"/>
      <c r="L594" s="349"/>
      <c r="M594" s="349"/>
      <c r="N594" s="349"/>
      <c r="O594" s="349"/>
      <c r="P594" s="349"/>
      <c r="Q594" s="349"/>
      <c r="R594" s="349"/>
      <c r="S594" s="349"/>
      <c r="T594" s="349"/>
      <c r="U594" s="349"/>
      <c r="V594" s="349"/>
      <c r="W594" s="349"/>
      <c r="X594" s="349"/>
      <c r="Y594" s="349"/>
    </row>
    <row r="595">
      <c r="A595" s="366"/>
      <c r="C595" s="349"/>
      <c r="D595" s="349"/>
      <c r="E595" s="349"/>
      <c r="F595" s="349"/>
      <c r="G595" s="349"/>
      <c r="H595" s="349"/>
      <c r="I595" s="349"/>
      <c r="J595" s="349"/>
      <c r="K595" s="349"/>
      <c r="L595" s="349"/>
      <c r="M595" s="349"/>
      <c r="N595" s="349"/>
      <c r="O595" s="349"/>
      <c r="P595" s="349"/>
      <c r="Q595" s="349"/>
      <c r="R595" s="349"/>
      <c r="S595" s="349"/>
      <c r="T595" s="349"/>
      <c r="U595" s="349"/>
      <c r="V595" s="349"/>
      <c r="W595" s="349"/>
      <c r="X595" s="349"/>
      <c r="Y595" s="349"/>
    </row>
    <row r="596">
      <c r="A596" s="366"/>
      <c r="C596" s="349"/>
      <c r="D596" s="349"/>
      <c r="E596" s="349"/>
      <c r="F596" s="349"/>
      <c r="G596" s="349"/>
      <c r="H596" s="349"/>
      <c r="I596" s="349"/>
      <c r="J596" s="349"/>
      <c r="K596" s="349"/>
      <c r="L596" s="349"/>
      <c r="M596" s="349"/>
      <c r="N596" s="349"/>
      <c r="O596" s="349"/>
      <c r="P596" s="349"/>
      <c r="Q596" s="349"/>
      <c r="R596" s="349"/>
      <c r="S596" s="349"/>
      <c r="T596" s="349"/>
      <c r="U596" s="349"/>
      <c r="V596" s="349"/>
      <c r="W596" s="349"/>
      <c r="X596" s="349"/>
      <c r="Y596" s="349"/>
    </row>
    <row r="597">
      <c r="A597" s="366"/>
      <c r="C597" s="349"/>
      <c r="D597" s="349"/>
      <c r="E597" s="349"/>
      <c r="F597" s="349"/>
      <c r="G597" s="349"/>
      <c r="H597" s="349"/>
      <c r="I597" s="349"/>
      <c r="J597" s="349"/>
      <c r="K597" s="349"/>
      <c r="L597" s="349"/>
      <c r="M597" s="349"/>
      <c r="N597" s="349"/>
      <c r="O597" s="349"/>
      <c r="P597" s="349"/>
      <c r="Q597" s="349"/>
      <c r="R597" s="349"/>
      <c r="S597" s="349"/>
      <c r="T597" s="349"/>
      <c r="U597" s="349"/>
      <c r="V597" s="349"/>
      <c r="W597" s="349"/>
      <c r="X597" s="349"/>
      <c r="Y597" s="349"/>
    </row>
    <row r="598">
      <c r="A598" s="366"/>
      <c r="C598" s="349"/>
      <c r="D598" s="349"/>
      <c r="E598" s="349"/>
      <c r="F598" s="349"/>
      <c r="G598" s="349"/>
      <c r="H598" s="349"/>
      <c r="I598" s="349"/>
      <c r="J598" s="349"/>
      <c r="K598" s="349"/>
      <c r="L598" s="349"/>
      <c r="M598" s="349"/>
      <c r="N598" s="349"/>
      <c r="O598" s="349"/>
      <c r="P598" s="349"/>
      <c r="Q598" s="349"/>
      <c r="R598" s="349"/>
      <c r="S598" s="349"/>
      <c r="T598" s="349"/>
      <c r="U598" s="349"/>
      <c r="V598" s="349"/>
      <c r="W598" s="349"/>
      <c r="X598" s="349"/>
      <c r="Y598" s="349"/>
    </row>
    <row r="599">
      <c r="A599" s="366"/>
      <c r="C599" s="349"/>
      <c r="D599" s="349"/>
      <c r="E599" s="349"/>
      <c r="F599" s="349"/>
      <c r="G599" s="349"/>
      <c r="H599" s="349"/>
      <c r="I599" s="349"/>
      <c r="J599" s="349"/>
      <c r="K599" s="349"/>
      <c r="L599" s="349"/>
      <c r="M599" s="349"/>
      <c r="N599" s="349"/>
      <c r="O599" s="349"/>
      <c r="P599" s="349"/>
      <c r="Q599" s="349"/>
      <c r="R599" s="349"/>
      <c r="S599" s="349"/>
      <c r="T599" s="349"/>
      <c r="U599" s="349"/>
      <c r="V599" s="349"/>
      <c r="W599" s="349"/>
      <c r="X599" s="349"/>
      <c r="Y599" s="349"/>
    </row>
    <row r="600">
      <c r="A600" s="366"/>
      <c r="C600" s="349"/>
      <c r="D600" s="349"/>
      <c r="E600" s="349"/>
      <c r="F600" s="349"/>
      <c r="G600" s="349"/>
      <c r="H600" s="349"/>
      <c r="I600" s="349"/>
      <c r="J600" s="349"/>
      <c r="K600" s="349"/>
      <c r="L600" s="349"/>
      <c r="M600" s="349"/>
      <c r="N600" s="349"/>
      <c r="O600" s="349"/>
      <c r="P600" s="349"/>
      <c r="Q600" s="349"/>
      <c r="R600" s="349"/>
      <c r="S600" s="349"/>
      <c r="T600" s="349"/>
      <c r="U600" s="349"/>
      <c r="V600" s="349"/>
      <c r="W600" s="349"/>
      <c r="X600" s="349"/>
      <c r="Y600" s="349"/>
    </row>
    <row r="601">
      <c r="A601" s="366"/>
      <c r="C601" s="349"/>
      <c r="D601" s="349"/>
      <c r="E601" s="349"/>
      <c r="F601" s="349"/>
      <c r="G601" s="349"/>
      <c r="H601" s="349"/>
      <c r="I601" s="349"/>
      <c r="J601" s="349"/>
      <c r="K601" s="349"/>
      <c r="L601" s="349"/>
      <c r="M601" s="349"/>
      <c r="N601" s="349"/>
      <c r="O601" s="349"/>
      <c r="P601" s="349"/>
      <c r="Q601" s="349"/>
      <c r="R601" s="349"/>
      <c r="S601" s="349"/>
      <c r="T601" s="349"/>
      <c r="U601" s="349"/>
      <c r="V601" s="349"/>
      <c r="W601" s="349"/>
      <c r="X601" s="349"/>
      <c r="Y601" s="349"/>
    </row>
    <row r="602">
      <c r="A602" s="366"/>
      <c r="C602" s="349"/>
      <c r="D602" s="349"/>
      <c r="E602" s="349"/>
      <c r="F602" s="349"/>
      <c r="G602" s="349"/>
      <c r="H602" s="349"/>
      <c r="I602" s="349"/>
      <c r="J602" s="349"/>
      <c r="K602" s="349"/>
      <c r="L602" s="349"/>
      <c r="M602" s="349"/>
      <c r="N602" s="349"/>
      <c r="O602" s="349"/>
      <c r="P602" s="349"/>
      <c r="Q602" s="349"/>
      <c r="R602" s="349"/>
      <c r="S602" s="349"/>
      <c r="T602" s="349"/>
      <c r="U602" s="349"/>
      <c r="V602" s="349"/>
      <c r="W602" s="349"/>
      <c r="X602" s="349"/>
      <c r="Y602" s="349"/>
    </row>
    <row r="603">
      <c r="A603" s="366"/>
      <c r="C603" s="349"/>
      <c r="D603" s="349"/>
      <c r="E603" s="349"/>
      <c r="F603" s="349"/>
      <c r="G603" s="349"/>
      <c r="H603" s="349"/>
      <c r="I603" s="349"/>
      <c r="J603" s="349"/>
      <c r="K603" s="349"/>
      <c r="L603" s="349"/>
      <c r="M603" s="349"/>
      <c r="N603" s="349"/>
      <c r="O603" s="349"/>
      <c r="P603" s="349"/>
      <c r="Q603" s="349"/>
      <c r="R603" s="349"/>
      <c r="S603" s="349"/>
      <c r="T603" s="349"/>
      <c r="U603" s="349"/>
      <c r="V603" s="349"/>
      <c r="W603" s="349"/>
      <c r="X603" s="349"/>
      <c r="Y603" s="349"/>
    </row>
    <row r="604">
      <c r="A604" s="366"/>
      <c r="C604" s="349"/>
      <c r="D604" s="349"/>
      <c r="E604" s="349"/>
      <c r="F604" s="349"/>
      <c r="G604" s="349"/>
      <c r="H604" s="349"/>
      <c r="I604" s="349"/>
      <c r="J604" s="349"/>
      <c r="K604" s="349"/>
      <c r="L604" s="349"/>
      <c r="M604" s="349"/>
      <c r="N604" s="349"/>
      <c r="O604" s="349"/>
      <c r="P604" s="349"/>
      <c r="Q604" s="349"/>
      <c r="R604" s="349"/>
      <c r="S604" s="349"/>
      <c r="T604" s="349"/>
      <c r="U604" s="349"/>
      <c r="V604" s="349"/>
      <c r="W604" s="349"/>
      <c r="X604" s="349"/>
      <c r="Y604" s="349"/>
    </row>
    <row r="605">
      <c r="A605" s="366"/>
      <c r="C605" s="349"/>
      <c r="D605" s="349"/>
      <c r="E605" s="349"/>
      <c r="F605" s="349"/>
      <c r="G605" s="349"/>
      <c r="H605" s="349"/>
      <c r="I605" s="349"/>
      <c r="J605" s="349"/>
      <c r="K605" s="349"/>
      <c r="L605" s="349"/>
      <c r="M605" s="349"/>
      <c r="N605" s="349"/>
      <c r="O605" s="349"/>
      <c r="P605" s="349"/>
      <c r="Q605" s="349"/>
      <c r="R605" s="349"/>
      <c r="S605" s="349"/>
      <c r="T605" s="349"/>
      <c r="U605" s="349"/>
      <c r="V605" s="349"/>
      <c r="W605" s="349"/>
      <c r="X605" s="349"/>
      <c r="Y605" s="349"/>
    </row>
    <row r="606">
      <c r="A606" s="366"/>
      <c r="C606" s="349"/>
      <c r="D606" s="349"/>
      <c r="E606" s="349"/>
      <c r="F606" s="349"/>
      <c r="G606" s="349"/>
      <c r="H606" s="349"/>
      <c r="I606" s="349"/>
      <c r="J606" s="349"/>
      <c r="K606" s="349"/>
      <c r="L606" s="349"/>
      <c r="M606" s="349"/>
      <c r="N606" s="349"/>
      <c r="O606" s="349"/>
      <c r="P606" s="349"/>
      <c r="Q606" s="349"/>
      <c r="R606" s="349"/>
      <c r="S606" s="349"/>
      <c r="T606" s="349"/>
      <c r="U606" s="349"/>
      <c r="V606" s="349"/>
      <c r="W606" s="349"/>
      <c r="X606" s="349"/>
      <c r="Y606" s="349"/>
    </row>
    <row r="607">
      <c r="A607" s="366"/>
      <c r="C607" s="349"/>
      <c r="D607" s="349"/>
      <c r="E607" s="349"/>
      <c r="F607" s="349"/>
      <c r="G607" s="349"/>
      <c r="H607" s="349"/>
      <c r="I607" s="349"/>
      <c r="J607" s="349"/>
      <c r="K607" s="349"/>
      <c r="L607" s="349"/>
      <c r="M607" s="349"/>
      <c r="N607" s="349"/>
      <c r="O607" s="349"/>
      <c r="P607" s="349"/>
      <c r="Q607" s="349"/>
      <c r="R607" s="349"/>
      <c r="S607" s="349"/>
      <c r="T607" s="349"/>
      <c r="U607" s="349"/>
      <c r="V607" s="349"/>
      <c r="W607" s="349"/>
      <c r="X607" s="349"/>
      <c r="Y607" s="349"/>
    </row>
    <row r="608">
      <c r="A608" s="366"/>
      <c r="C608" s="349"/>
      <c r="D608" s="349"/>
      <c r="E608" s="349"/>
      <c r="F608" s="349"/>
      <c r="G608" s="349"/>
      <c r="H608" s="349"/>
      <c r="I608" s="349"/>
      <c r="J608" s="349"/>
      <c r="K608" s="349"/>
      <c r="L608" s="349"/>
      <c r="M608" s="349"/>
      <c r="N608" s="349"/>
      <c r="O608" s="349"/>
      <c r="P608" s="349"/>
      <c r="Q608" s="349"/>
      <c r="R608" s="349"/>
      <c r="S608" s="349"/>
      <c r="T608" s="349"/>
      <c r="U608" s="349"/>
      <c r="V608" s="349"/>
      <c r="W608" s="349"/>
      <c r="X608" s="349"/>
      <c r="Y608" s="349"/>
    </row>
    <row r="609">
      <c r="A609" s="366"/>
      <c r="C609" s="349"/>
      <c r="D609" s="349"/>
      <c r="E609" s="349"/>
      <c r="F609" s="349"/>
      <c r="G609" s="349"/>
      <c r="H609" s="349"/>
      <c r="I609" s="349"/>
      <c r="J609" s="349"/>
      <c r="K609" s="349"/>
      <c r="L609" s="349"/>
      <c r="M609" s="349"/>
      <c r="N609" s="349"/>
      <c r="O609" s="349"/>
      <c r="P609" s="349"/>
      <c r="Q609" s="349"/>
      <c r="R609" s="349"/>
      <c r="S609" s="349"/>
      <c r="T609" s="349"/>
      <c r="U609" s="349"/>
      <c r="V609" s="349"/>
      <c r="W609" s="349"/>
      <c r="X609" s="349"/>
      <c r="Y609" s="349"/>
    </row>
    <row r="610">
      <c r="A610" s="366"/>
      <c r="C610" s="349"/>
      <c r="D610" s="349"/>
      <c r="E610" s="349"/>
      <c r="F610" s="349"/>
      <c r="G610" s="349"/>
      <c r="H610" s="349"/>
      <c r="I610" s="349"/>
      <c r="J610" s="349"/>
      <c r="K610" s="349"/>
      <c r="L610" s="349"/>
      <c r="M610" s="349"/>
      <c r="N610" s="349"/>
      <c r="O610" s="349"/>
      <c r="P610" s="349"/>
      <c r="Q610" s="349"/>
      <c r="R610" s="349"/>
      <c r="S610" s="349"/>
      <c r="T610" s="349"/>
      <c r="U610" s="349"/>
      <c r="V610" s="349"/>
      <c r="W610" s="349"/>
      <c r="X610" s="349"/>
      <c r="Y610" s="349"/>
    </row>
    <row r="611">
      <c r="A611" s="366"/>
      <c r="C611" s="349"/>
      <c r="D611" s="349"/>
      <c r="E611" s="349"/>
      <c r="F611" s="349"/>
      <c r="G611" s="349"/>
      <c r="H611" s="349"/>
      <c r="I611" s="349"/>
      <c r="J611" s="349"/>
      <c r="K611" s="349"/>
      <c r="L611" s="349"/>
      <c r="M611" s="349"/>
      <c r="N611" s="349"/>
      <c r="O611" s="349"/>
      <c r="P611" s="349"/>
      <c r="Q611" s="349"/>
      <c r="R611" s="349"/>
      <c r="S611" s="349"/>
      <c r="T611" s="349"/>
      <c r="U611" s="349"/>
      <c r="V611" s="349"/>
      <c r="W611" s="349"/>
      <c r="X611" s="349"/>
      <c r="Y611" s="349"/>
    </row>
    <row r="612">
      <c r="A612" s="366"/>
      <c r="C612" s="349"/>
      <c r="D612" s="349"/>
      <c r="E612" s="349"/>
      <c r="F612" s="349"/>
      <c r="G612" s="349"/>
      <c r="H612" s="349"/>
      <c r="I612" s="349"/>
      <c r="J612" s="349"/>
      <c r="K612" s="349"/>
      <c r="L612" s="349"/>
      <c r="M612" s="349"/>
      <c r="N612" s="349"/>
      <c r="O612" s="349"/>
      <c r="P612" s="349"/>
      <c r="Q612" s="349"/>
      <c r="R612" s="349"/>
      <c r="S612" s="349"/>
      <c r="T612" s="349"/>
      <c r="U612" s="349"/>
      <c r="V612" s="349"/>
      <c r="W612" s="349"/>
      <c r="X612" s="349"/>
      <c r="Y612" s="349"/>
    </row>
    <row r="613">
      <c r="A613" s="366"/>
      <c r="C613" s="349"/>
      <c r="D613" s="349"/>
      <c r="E613" s="349"/>
      <c r="F613" s="349"/>
      <c r="G613" s="349"/>
      <c r="H613" s="349"/>
      <c r="I613" s="349"/>
      <c r="J613" s="349"/>
      <c r="K613" s="349"/>
      <c r="L613" s="349"/>
      <c r="M613" s="349"/>
      <c r="N613" s="349"/>
      <c r="O613" s="349"/>
      <c r="P613" s="349"/>
      <c r="Q613" s="349"/>
      <c r="R613" s="349"/>
      <c r="S613" s="349"/>
      <c r="T613" s="349"/>
      <c r="U613" s="349"/>
      <c r="V613" s="349"/>
      <c r="W613" s="349"/>
      <c r="X613" s="349"/>
      <c r="Y613" s="349"/>
    </row>
    <row r="614">
      <c r="A614" s="366"/>
      <c r="C614" s="349"/>
      <c r="D614" s="349"/>
      <c r="E614" s="349"/>
      <c r="F614" s="349"/>
      <c r="G614" s="349"/>
      <c r="H614" s="349"/>
      <c r="I614" s="349"/>
      <c r="J614" s="349"/>
      <c r="K614" s="349"/>
      <c r="L614" s="349"/>
      <c r="M614" s="349"/>
      <c r="N614" s="349"/>
      <c r="O614" s="349"/>
      <c r="P614" s="349"/>
      <c r="Q614" s="349"/>
      <c r="R614" s="349"/>
      <c r="S614" s="349"/>
      <c r="T614" s="349"/>
      <c r="U614" s="349"/>
      <c r="V614" s="349"/>
      <c r="W614" s="349"/>
      <c r="X614" s="349"/>
      <c r="Y614" s="349"/>
    </row>
    <row r="615">
      <c r="A615" s="366"/>
      <c r="C615" s="349"/>
      <c r="D615" s="349"/>
      <c r="E615" s="349"/>
      <c r="F615" s="349"/>
      <c r="G615" s="349"/>
      <c r="H615" s="349"/>
      <c r="I615" s="349"/>
      <c r="J615" s="349"/>
      <c r="K615" s="349"/>
      <c r="L615" s="349"/>
      <c r="M615" s="349"/>
      <c r="N615" s="349"/>
      <c r="O615" s="349"/>
      <c r="P615" s="349"/>
      <c r="Q615" s="349"/>
      <c r="R615" s="349"/>
      <c r="S615" s="349"/>
      <c r="T615" s="349"/>
      <c r="U615" s="349"/>
      <c r="V615" s="349"/>
      <c r="W615" s="349"/>
      <c r="X615" s="349"/>
      <c r="Y615" s="349"/>
    </row>
    <row r="616">
      <c r="A616" s="366"/>
      <c r="C616" s="349"/>
      <c r="D616" s="349"/>
      <c r="E616" s="349"/>
      <c r="F616" s="349"/>
      <c r="G616" s="349"/>
      <c r="H616" s="349"/>
      <c r="I616" s="349"/>
      <c r="J616" s="349"/>
      <c r="K616" s="349"/>
      <c r="L616" s="349"/>
      <c r="M616" s="349"/>
      <c r="N616" s="349"/>
      <c r="O616" s="349"/>
      <c r="P616" s="349"/>
      <c r="Q616" s="349"/>
      <c r="R616" s="349"/>
      <c r="S616" s="349"/>
      <c r="T616" s="349"/>
      <c r="U616" s="349"/>
      <c r="V616" s="349"/>
      <c r="W616" s="349"/>
      <c r="X616" s="349"/>
      <c r="Y616" s="349"/>
    </row>
    <row r="617">
      <c r="A617" s="366"/>
      <c r="C617" s="349"/>
      <c r="D617" s="349"/>
      <c r="E617" s="349"/>
      <c r="F617" s="349"/>
      <c r="G617" s="349"/>
      <c r="H617" s="349"/>
      <c r="I617" s="349"/>
      <c r="J617" s="349"/>
      <c r="K617" s="349"/>
      <c r="L617" s="349"/>
      <c r="M617" s="349"/>
      <c r="N617" s="349"/>
      <c r="O617" s="349"/>
      <c r="P617" s="349"/>
      <c r="Q617" s="349"/>
      <c r="R617" s="349"/>
      <c r="S617" s="349"/>
      <c r="T617" s="349"/>
      <c r="U617" s="349"/>
      <c r="V617" s="349"/>
      <c r="W617" s="349"/>
      <c r="X617" s="349"/>
      <c r="Y617" s="349"/>
    </row>
    <row r="618">
      <c r="A618" s="366"/>
      <c r="C618" s="349"/>
      <c r="D618" s="349"/>
      <c r="E618" s="349"/>
      <c r="F618" s="349"/>
      <c r="G618" s="349"/>
      <c r="H618" s="349"/>
      <c r="I618" s="349"/>
      <c r="J618" s="349"/>
      <c r="K618" s="349"/>
      <c r="L618" s="349"/>
      <c r="M618" s="349"/>
      <c r="N618" s="349"/>
      <c r="O618" s="349"/>
      <c r="P618" s="349"/>
      <c r="Q618" s="349"/>
      <c r="R618" s="349"/>
      <c r="S618" s="349"/>
      <c r="T618" s="349"/>
      <c r="U618" s="349"/>
      <c r="V618" s="349"/>
      <c r="W618" s="349"/>
      <c r="X618" s="349"/>
      <c r="Y618" s="349"/>
    </row>
    <row r="619">
      <c r="A619" s="366"/>
      <c r="C619" s="349"/>
      <c r="D619" s="349"/>
      <c r="E619" s="349"/>
      <c r="F619" s="349"/>
      <c r="G619" s="349"/>
      <c r="H619" s="349"/>
      <c r="I619" s="349"/>
      <c r="J619" s="349"/>
      <c r="K619" s="349"/>
      <c r="L619" s="349"/>
      <c r="M619" s="349"/>
      <c r="N619" s="349"/>
      <c r="O619" s="349"/>
      <c r="P619" s="349"/>
      <c r="Q619" s="349"/>
      <c r="R619" s="349"/>
      <c r="S619" s="349"/>
      <c r="T619" s="349"/>
      <c r="U619" s="349"/>
      <c r="V619" s="349"/>
      <c r="W619" s="349"/>
      <c r="X619" s="349"/>
      <c r="Y619" s="349"/>
    </row>
    <row r="620">
      <c r="A620" s="366"/>
      <c r="C620" s="349"/>
      <c r="D620" s="349"/>
      <c r="E620" s="349"/>
      <c r="F620" s="349"/>
      <c r="G620" s="349"/>
      <c r="H620" s="349"/>
      <c r="I620" s="349"/>
      <c r="J620" s="349"/>
      <c r="K620" s="349"/>
      <c r="L620" s="349"/>
      <c r="M620" s="349"/>
      <c r="N620" s="349"/>
      <c r="O620" s="349"/>
      <c r="P620" s="349"/>
      <c r="Q620" s="349"/>
      <c r="R620" s="349"/>
      <c r="S620" s="349"/>
      <c r="T620" s="349"/>
      <c r="U620" s="349"/>
      <c r="V620" s="349"/>
      <c r="W620" s="349"/>
      <c r="X620" s="349"/>
      <c r="Y620" s="349"/>
    </row>
    <row r="621">
      <c r="A621" s="366"/>
      <c r="C621" s="349"/>
      <c r="D621" s="349"/>
      <c r="E621" s="349"/>
      <c r="F621" s="349"/>
      <c r="G621" s="349"/>
      <c r="H621" s="349"/>
      <c r="I621" s="349"/>
      <c r="J621" s="349"/>
      <c r="K621" s="349"/>
      <c r="L621" s="349"/>
      <c r="M621" s="349"/>
      <c r="N621" s="349"/>
      <c r="O621" s="349"/>
      <c r="P621" s="349"/>
      <c r="Q621" s="349"/>
      <c r="R621" s="349"/>
      <c r="S621" s="349"/>
      <c r="T621" s="349"/>
      <c r="U621" s="349"/>
      <c r="V621" s="349"/>
      <c r="W621" s="349"/>
      <c r="X621" s="349"/>
      <c r="Y621" s="349"/>
    </row>
    <row r="622">
      <c r="A622" s="366"/>
      <c r="C622" s="349"/>
      <c r="D622" s="349"/>
      <c r="E622" s="349"/>
      <c r="F622" s="349"/>
      <c r="G622" s="349"/>
      <c r="H622" s="349"/>
      <c r="I622" s="349"/>
      <c r="J622" s="349"/>
      <c r="K622" s="349"/>
      <c r="L622" s="349"/>
      <c r="M622" s="349"/>
      <c r="N622" s="349"/>
      <c r="O622" s="349"/>
      <c r="P622" s="349"/>
      <c r="Q622" s="349"/>
      <c r="R622" s="349"/>
      <c r="S622" s="349"/>
      <c r="T622" s="349"/>
      <c r="U622" s="349"/>
      <c r="V622" s="349"/>
      <c r="W622" s="349"/>
      <c r="X622" s="349"/>
      <c r="Y622" s="349"/>
    </row>
    <row r="623">
      <c r="A623" s="366"/>
      <c r="C623" s="349"/>
      <c r="D623" s="349"/>
      <c r="E623" s="349"/>
      <c r="F623" s="349"/>
      <c r="G623" s="349"/>
      <c r="H623" s="349"/>
      <c r="I623" s="349"/>
      <c r="J623" s="349"/>
      <c r="K623" s="349"/>
      <c r="L623" s="349"/>
      <c r="M623" s="349"/>
      <c r="N623" s="349"/>
      <c r="O623" s="349"/>
      <c r="P623" s="349"/>
      <c r="Q623" s="349"/>
      <c r="R623" s="349"/>
      <c r="S623" s="349"/>
      <c r="T623" s="349"/>
      <c r="U623" s="349"/>
      <c r="V623" s="349"/>
      <c r="W623" s="349"/>
      <c r="X623" s="349"/>
      <c r="Y623" s="349"/>
    </row>
    <row r="624">
      <c r="A624" s="366"/>
      <c r="C624" s="349"/>
      <c r="D624" s="349"/>
      <c r="E624" s="349"/>
      <c r="F624" s="349"/>
      <c r="G624" s="349"/>
      <c r="H624" s="349"/>
      <c r="I624" s="349"/>
      <c r="J624" s="349"/>
      <c r="K624" s="349"/>
      <c r="L624" s="349"/>
      <c r="M624" s="349"/>
      <c r="N624" s="349"/>
      <c r="O624" s="349"/>
      <c r="P624" s="349"/>
      <c r="Q624" s="349"/>
      <c r="R624" s="349"/>
      <c r="S624" s="349"/>
      <c r="T624" s="349"/>
      <c r="U624" s="349"/>
      <c r="V624" s="349"/>
      <c r="W624" s="349"/>
      <c r="X624" s="349"/>
      <c r="Y624" s="349"/>
    </row>
    <row r="625">
      <c r="A625" s="366"/>
      <c r="C625" s="349"/>
      <c r="D625" s="349"/>
      <c r="E625" s="349"/>
      <c r="F625" s="349"/>
      <c r="G625" s="349"/>
      <c r="H625" s="349"/>
      <c r="I625" s="349"/>
      <c r="J625" s="349"/>
      <c r="K625" s="349"/>
      <c r="L625" s="349"/>
      <c r="M625" s="349"/>
      <c r="N625" s="349"/>
      <c r="O625" s="349"/>
      <c r="P625" s="349"/>
      <c r="Q625" s="349"/>
      <c r="R625" s="349"/>
      <c r="S625" s="349"/>
      <c r="T625" s="349"/>
      <c r="U625" s="349"/>
      <c r="V625" s="349"/>
      <c r="W625" s="349"/>
      <c r="X625" s="349"/>
      <c r="Y625" s="349"/>
    </row>
    <row r="626">
      <c r="A626" s="366"/>
      <c r="C626" s="349"/>
      <c r="D626" s="349"/>
      <c r="E626" s="349"/>
      <c r="F626" s="349"/>
      <c r="G626" s="349"/>
      <c r="H626" s="349"/>
      <c r="I626" s="349"/>
      <c r="J626" s="349"/>
      <c r="K626" s="349"/>
      <c r="L626" s="349"/>
      <c r="M626" s="349"/>
      <c r="N626" s="349"/>
      <c r="O626" s="349"/>
      <c r="P626" s="349"/>
      <c r="Q626" s="349"/>
      <c r="R626" s="349"/>
      <c r="S626" s="349"/>
      <c r="T626" s="349"/>
      <c r="U626" s="349"/>
      <c r="V626" s="349"/>
      <c r="W626" s="349"/>
      <c r="X626" s="349"/>
      <c r="Y626" s="349"/>
    </row>
    <row r="627">
      <c r="A627" s="366"/>
      <c r="C627" s="349"/>
      <c r="D627" s="349"/>
      <c r="E627" s="349"/>
      <c r="F627" s="349"/>
      <c r="G627" s="349"/>
      <c r="H627" s="349"/>
      <c r="I627" s="349"/>
      <c r="J627" s="349"/>
      <c r="K627" s="349"/>
      <c r="L627" s="349"/>
      <c r="M627" s="349"/>
      <c r="N627" s="349"/>
      <c r="O627" s="349"/>
      <c r="P627" s="349"/>
      <c r="Q627" s="349"/>
      <c r="R627" s="349"/>
      <c r="S627" s="349"/>
      <c r="T627" s="349"/>
      <c r="U627" s="349"/>
      <c r="V627" s="349"/>
      <c r="W627" s="349"/>
      <c r="X627" s="349"/>
      <c r="Y627" s="349"/>
    </row>
    <row r="628">
      <c r="A628" s="366"/>
      <c r="C628" s="349"/>
      <c r="D628" s="349"/>
      <c r="E628" s="349"/>
      <c r="F628" s="349"/>
      <c r="G628" s="349"/>
      <c r="H628" s="349"/>
      <c r="I628" s="349"/>
      <c r="J628" s="349"/>
      <c r="K628" s="349"/>
      <c r="L628" s="349"/>
      <c r="M628" s="349"/>
      <c r="N628" s="349"/>
      <c r="O628" s="349"/>
      <c r="P628" s="349"/>
      <c r="Q628" s="349"/>
      <c r="R628" s="349"/>
      <c r="S628" s="349"/>
      <c r="T628" s="349"/>
      <c r="U628" s="349"/>
      <c r="V628" s="349"/>
      <c r="W628" s="349"/>
      <c r="X628" s="349"/>
      <c r="Y628" s="349"/>
    </row>
    <row r="629">
      <c r="A629" s="366"/>
      <c r="C629" s="349"/>
      <c r="D629" s="349"/>
      <c r="E629" s="349"/>
      <c r="F629" s="349"/>
      <c r="G629" s="349"/>
      <c r="H629" s="349"/>
      <c r="I629" s="349"/>
      <c r="J629" s="349"/>
      <c r="K629" s="349"/>
      <c r="L629" s="349"/>
      <c r="M629" s="349"/>
      <c r="N629" s="349"/>
      <c r="O629" s="349"/>
      <c r="P629" s="349"/>
      <c r="Q629" s="349"/>
      <c r="R629" s="349"/>
      <c r="S629" s="349"/>
      <c r="T629" s="349"/>
      <c r="U629" s="349"/>
      <c r="V629" s="349"/>
      <c r="W629" s="349"/>
      <c r="X629" s="349"/>
      <c r="Y629" s="349"/>
    </row>
    <row r="630">
      <c r="A630" s="366"/>
      <c r="C630" s="349"/>
      <c r="D630" s="349"/>
      <c r="E630" s="349"/>
      <c r="F630" s="349"/>
      <c r="G630" s="349"/>
      <c r="H630" s="349"/>
      <c r="I630" s="349"/>
      <c r="J630" s="349"/>
      <c r="K630" s="349"/>
      <c r="L630" s="349"/>
      <c r="M630" s="349"/>
      <c r="N630" s="349"/>
      <c r="O630" s="349"/>
      <c r="P630" s="349"/>
      <c r="Q630" s="349"/>
      <c r="R630" s="349"/>
      <c r="S630" s="349"/>
      <c r="T630" s="349"/>
      <c r="U630" s="349"/>
      <c r="V630" s="349"/>
      <c r="W630" s="349"/>
      <c r="X630" s="349"/>
      <c r="Y630" s="349"/>
    </row>
    <row r="631">
      <c r="A631" s="366"/>
      <c r="C631" s="349"/>
      <c r="D631" s="349"/>
      <c r="E631" s="349"/>
      <c r="F631" s="349"/>
      <c r="G631" s="349"/>
      <c r="H631" s="349"/>
      <c r="I631" s="349"/>
      <c r="J631" s="349"/>
      <c r="K631" s="349"/>
      <c r="L631" s="349"/>
      <c r="M631" s="349"/>
      <c r="N631" s="349"/>
      <c r="O631" s="349"/>
      <c r="P631" s="349"/>
      <c r="Q631" s="349"/>
      <c r="R631" s="349"/>
      <c r="S631" s="349"/>
      <c r="T631" s="349"/>
      <c r="U631" s="349"/>
      <c r="V631" s="349"/>
      <c r="W631" s="349"/>
      <c r="X631" s="349"/>
      <c r="Y631" s="349"/>
    </row>
    <row r="632">
      <c r="A632" s="366"/>
      <c r="C632" s="349"/>
      <c r="D632" s="349"/>
      <c r="E632" s="349"/>
      <c r="F632" s="349"/>
      <c r="G632" s="349"/>
      <c r="H632" s="349"/>
      <c r="I632" s="349"/>
      <c r="J632" s="349"/>
      <c r="K632" s="349"/>
      <c r="L632" s="349"/>
      <c r="M632" s="349"/>
      <c r="N632" s="349"/>
      <c r="O632" s="349"/>
      <c r="P632" s="349"/>
      <c r="Q632" s="349"/>
      <c r="R632" s="349"/>
      <c r="S632" s="349"/>
      <c r="T632" s="349"/>
      <c r="U632" s="349"/>
      <c r="V632" s="349"/>
      <c r="W632" s="349"/>
      <c r="X632" s="349"/>
      <c r="Y632" s="349"/>
    </row>
    <row r="633">
      <c r="A633" s="366"/>
      <c r="C633" s="349"/>
      <c r="D633" s="349"/>
      <c r="E633" s="349"/>
      <c r="F633" s="349"/>
      <c r="G633" s="349"/>
      <c r="H633" s="349"/>
      <c r="I633" s="349"/>
      <c r="J633" s="349"/>
      <c r="K633" s="349"/>
      <c r="L633" s="349"/>
      <c r="M633" s="349"/>
      <c r="N633" s="349"/>
      <c r="O633" s="349"/>
      <c r="P633" s="349"/>
      <c r="Q633" s="349"/>
      <c r="R633" s="349"/>
      <c r="S633" s="349"/>
      <c r="T633" s="349"/>
      <c r="U633" s="349"/>
      <c r="V633" s="349"/>
      <c r="W633" s="349"/>
      <c r="X633" s="349"/>
      <c r="Y633" s="349"/>
    </row>
    <row r="634">
      <c r="A634" s="366"/>
      <c r="C634" s="349"/>
      <c r="D634" s="349"/>
      <c r="E634" s="349"/>
      <c r="F634" s="349"/>
      <c r="G634" s="349"/>
      <c r="H634" s="349"/>
      <c r="I634" s="349"/>
      <c r="J634" s="349"/>
      <c r="K634" s="349"/>
      <c r="L634" s="349"/>
      <c r="M634" s="349"/>
      <c r="N634" s="349"/>
      <c r="O634" s="349"/>
      <c r="P634" s="349"/>
      <c r="Q634" s="349"/>
      <c r="R634" s="349"/>
      <c r="S634" s="349"/>
      <c r="T634" s="349"/>
      <c r="U634" s="349"/>
      <c r="V634" s="349"/>
      <c r="W634" s="349"/>
      <c r="X634" s="349"/>
      <c r="Y634" s="349"/>
    </row>
    <row r="635">
      <c r="A635" s="366"/>
      <c r="C635" s="349"/>
      <c r="D635" s="349"/>
      <c r="E635" s="349"/>
      <c r="F635" s="349"/>
      <c r="G635" s="349"/>
      <c r="H635" s="349"/>
      <c r="I635" s="349"/>
      <c r="J635" s="349"/>
      <c r="K635" s="349"/>
      <c r="L635" s="349"/>
      <c r="M635" s="349"/>
      <c r="N635" s="349"/>
      <c r="O635" s="349"/>
      <c r="P635" s="349"/>
      <c r="Q635" s="349"/>
      <c r="R635" s="349"/>
      <c r="S635" s="349"/>
      <c r="T635" s="349"/>
      <c r="U635" s="349"/>
      <c r="V635" s="349"/>
      <c r="W635" s="349"/>
      <c r="X635" s="349"/>
      <c r="Y635" s="349"/>
    </row>
    <row r="636">
      <c r="A636" s="366"/>
      <c r="C636" s="349"/>
      <c r="D636" s="349"/>
      <c r="E636" s="349"/>
      <c r="F636" s="349"/>
      <c r="G636" s="349"/>
      <c r="H636" s="349"/>
      <c r="I636" s="349"/>
      <c r="J636" s="349"/>
      <c r="K636" s="349"/>
      <c r="L636" s="349"/>
      <c r="M636" s="349"/>
      <c r="N636" s="349"/>
      <c r="O636" s="349"/>
      <c r="P636" s="349"/>
      <c r="Q636" s="349"/>
      <c r="R636" s="349"/>
      <c r="S636" s="349"/>
      <c r="T636" s="349"/>
      <c r="U636" s="349"/>
      <c r="V636" s="349"/>
      <c r="W636" s="349"/>
      <c r="X636" s="349"/>
      <c r="Y636" s="349"/>
    </row>
    <row r="637">
      <c r="A637" s="366"/>
      <c r="C637" s="349"/>
      <c r="D637" s="349"/>
      <c r="E637" s="349"/>
      <c r="F637" s="349"/>
      <c r="G637" s="349"/>
      <c r="H637" s="349"/>
      <c r="I637" s="349"/>
      <c r="J637" s="349"/>
      <c r="K637" s="349"/>
      <c r="L637" s="349"/>
      <c r="M637" s="349"/>
      <c r="N637" s="349"/>
      <c r="O637" s="349"/>
      <c r="P637" s="349"/>
      <c r="Q637" s="349"/>
      <c r="R637" s="349"/>
      <c r="S637" s="349"/>
      <c r="T637" s="349"/>
      <c r="U637" s="349"/>
      <c r="V637" s="349"/>
      <c r="W637" s="349"/>
      <c r="X637" s="349"/>
      <c r="Y637" s="349"/>
    </row>
    <row r="638">
      <c r="A638" s="366"/>
      <c r="C638" s="349"/>
      <c r="D638" s="349"/>
      <c r="E638" s="349"/>
      <c r="F638" s="349"/>
      <c r="G638" s="349"/>
      <c r="H638" s="349"/>
      <c r="I638" s="349"/>
      <c r="J638" s="349"/>
      <c r="K638" s="349"/>
      <c r="L638" s="349"/>
      <c r="M638" s="349"/>
      <c r="N638" s="349"/>
      <c r="O638" s="349"/>
      <c r="P638" s="349"/>
      <c r="Q638" s="349"/>
      <c r="R638" s="349"/>
      <c r="S638" s="349"/>
      <c r="T638" s="349"/>
      <c r="U638" s="349"/>
      <c r="V638" s="349"/>
      <c r="W638" s="349"/>
      <c r="X638" s="349"/>
      <c r="Y638" s="349"/>
    </row>
    <row r="639">
      <c r="A639" s="366"/>
      <c r="C639" s="349"/>
      <c r="D639" s="349"/>
      <c r="E639" s="349"/>
      <c r="F639" s="349"/>
      <c r="G639" s="349"/>
      <c r="H639" s="349"/>
      <c r="I639" s="349"/>
      <c r="J639" s="349"/>
      <c r="K639" s="349"/>
      <c r="L639" s="349"/>
      <c r="M639" s="349"/>
      <c r="N639" s="349"/>
      <c r="O639" s="349"/>
      <c r="P639" s="349"/>
      <c r="Q639" s="349"/>
      <c r="R639" s="349"/>
      <c r="S639" s="349"/>
      <c r="T639" s="349"/>
      <c r="U639" s="349"/>
      <c r="V639" s="349"/>
      <c r="W639" s="349"/>
      <c r="X639" s="349"/>
      <c r="Y639" s="349"/>
    </row>
    <row r="640">
      <c r="A640" s="366"/>
      <c r="C640" s="349"/>
      <c r="D640" s="349"/>
      <c r="E640" s="349"/>
      <c r="F640" s="349"/>
      <c r="G640" s="349"/>
      <c r="H640" s="349"/>
      <c r="I640" s="349"/>
      <c r="J640" s="349"/>
      <c r="K640" s="349"/>
      <c r="L640" s="349"/>
      <c r="M640" s="349"/>
      <c r="N640" s="349"/>
      <c r="O640" s="349"/>
      <c r="P640" s="349"/>
      <c r="Q640" s="349"/>
      <c r="R640" s="349"/>
      <c r="S640" s="349"/>
      <c r="T640" s="349"/>
      <c r="U640" s="349"/>
      <c r="V640" s="349"/>
      <c r="W640" s="349"/>
      <c r="X640" s="349"/>
      <c r="Y640" s="349"/>
    </row>
    <row r="641">
      <c r="A641" s="366"/>
      <c r="C641" s="349"/>
      <c r="D641" s="349"/>
      <c r="E641" s="349"/>
      <c r="F641" s="349"/>
      <c r="G641" s="349"/>
      <c r="H641" s="349"/>
      <c r="I641" s="349"/>
      <c r="J641" s="349"/>
      <c r="K641" s="349"/>
      <c r="L641" s="349"/>
      <c r="M641" s="349"/>
      <c r="N641" s="349"/>
      <c r="O641" s="349"/>
      <c r="P641" s="349"/>
      <c r="Q641" s="349"/>
      <c r="R641" s="349"/>
      <c r="S641" s="349"/>
      <c r="T641" s="349"/>
      <c r="U641" s="349"/>
      <c r="V641" s="349"/>
      <c r="W641" s="349"/>
      <c r="X641" s="349"/>
      <c r="Y641" s="349"/>
    </row>
    <row r="642">
      <c r="A642" s="366"/>
      <c r="C642" s="349"/>
      <c r="D642" s="349"/>
      <c r="E642" s="349"/>
      <c r="F642" s="349"/>
      <c r="G642" s="349"/>
      <c r="H642" s="349"/>
      <c r="I642" s="349"/>
      <c r="J642" s="349"/>
      <c r="K642" s="349"/>
      <c r="L642" s="349"/>
      <c r="M642" s="349"/>
      <c r="N642" s="349"/>
      <c r="O642" s="349"/>
      <c r="P642" s="349"/>
      <c r="Q642" s="349"/>
      <c r="R642" s="349"/>
      <c r="S642" s="349"/>
      <c r="T642" s="349"/>
      <c r="U642" s="349"/>
      <c r="V642" s="349"/>
      <c r="W642" s="349"/>
      <c r="X642" s="349"/>
      <c r="Y642" s="349"/>
    </row>
    <row r="643">
      <c r="A643" s="366"/>
      <c r="C643" s="349"/>
      <c r="D643" s="349"/>
      <c r="E643" s="349"/>
      <c r="F643" s="349"/>
      <c r="G643" s="349"/>
      <c r="H643" s="349"/>
      <c r="I643" s="349"/>
      <c r="J643" s="349"/>
      <c r="K643" s="349"/>
      <c r="L643" s="349"/>
      <c r="M643" s="349"/>
      <c r="N643" s="349"/>
      <c r="O643" s="349"/>
      <c r="P643" s="349"/>
      <c r="Q643" s="349"/>
      <c r="R643" s="349"/>
      <c r="S643" s="349"/>
      <c r="T643" s="349"/>
      <c r="U643" s="349"/>
      <c r="V643" s="349"/>
      <c r="W643" s="349"/>
      <c r="X643" s="349"/>
      <c r="Y643" s="349"/>
    </row>
    <row r="644">
      <c r="A644" s="366"/>
      <c r="C644" s="349"/>
      <c r="D644" s="349"/>
      <c r="E644" s="349"/>
      <c r="F644" s="349"/>
      <c r="G644" s="349"/>
      <c r="H644" s="349"/>
      <c r="I644" s="349"/>
      <c r="J644" s="349"/>
      <c r="K644" s="349"/>
      <c r="L644" s="349"/>
      <c r="M644" s="349"/>
      <c r="N644" s="349"/>
      <c r="O644" s="349"/>
      <c r="P644" s="349"/>
      <c r="Q644" s="349"/>
      <c r="R644" s="349"/>
      <c r="S644" s="349"/>
      <c r="T644" s="349"/>
      <c r="U644" s="349"/>
      <c r="V644" s="349"/>
      <c r="W644" s="349"/>
      <c r="X644" s="349"/>
      <c r="Y644" s="349"/>
    </row>
    <row r="645">
      <c r="A645" s="366"/>
      <c r="C645" s="349"/>
      <c r="D645" s="349"/>
      <c r="E645" s="349"/>
      <c r="F645" s="349"/>
      <c r="G645" s="349"/>
      <c r="H645" s="349"/>
      <c r="I645" s="349"/>
      <c r="J645" s="349"/>
      <c r="K645" s="349"/>
      <c r="L645" s="349"/>
      <c r="M645" s="349"/>
      <c r="N645" s="349"/>
      <c r="O645" s="349"/>
      <c r="P645" s="349"/>
      <c r="Q645" s="349"/>
      <c r="R645" s="349"/>
      <c r="S645" s="349"/>
      <c r="T645" s="349"/>
      <c r="U645" s="349"/>
      <c r="V645" s="349"/>
      <c r="W645" s="349"/>
      <c r="X645" s="349"/>
      <c r="Y645" s="349"/>
    </row>
    <row r="646">
      <c r="A646" s="366"/>
      <c r="C646" s="349"/>
      <c r="D646" s="349"/>
      <c r="E646" s="349"/>
      <c r="F646" s="349"/>
      <c r="G646" s="349"/>
      <c r="H646" s="349"/>
      <c r="I646" s="349"/>
      <c r="J646" s="349"/>
      <c r="K646" s="349"/>
      <c r="L646" s="349"/>
      <c r="M646" s="349"/>
      <c r="N646" s="349"/>
      <c r="O646" s="349"/>
      <c r="P646" s="349"/>
      <c r="Q646" s="349"/>
      <c r="R646" s="349"/>
      <c r="S646" s="349"/>
      <c r="T646" s="349"/>
      <c r="U646" s="349"/>
      <c r="V646" s="349"/>
      <c r="W646" s="349"/>
      <c r="X646" s="349"/>
      <c r="Y646" s="349"/>
    </row>
    <row r="647">
      <c r="A647" s="366"/>
      <c r="C647" s="349"/>
      <c r="D647" s="349"/>
      <c r="E647" s="349"/>
      <c r="F647" s="349"/>
      <c r="G647" s="349"/>
      <c r="H647" s="349"/>
      <c r="I647" s="349"/>
      <c r="J647" s="349"/>
      <c r="K647" s="349"/>
      <c r="L647" s="349"/>
      <c r="M647" s="349"/>
      <c r="N647" s="349"/>
      <c r="O647" s="349"/>
      <c r="P647" s="349"/>
      <c r="Q647" s="349"/>
      <c r="R647" s="349"/>
      <c r="S647" s="349"/>
      <c r="T647" s="349"/>
      <c r="U647" s="349"/>
      <c r="V647" s="349"/>
      <c r="W647" s="349"/>
      <c r="X647" s="349"/>
      <c r="Y647" s="349"/>
    </row>
    <row r="648">
      <c r="A648" s="366"/>
      <c r="C648" s="349"/>
      <c r="D648" s="349"/>
      <c r="E648" s="349"/>
      <c r="F648" s="349"/>
      <c r="G648" s="349"/>
      <c r="H648" s="349"/>
      <c r="I648" s="349"/>
      <c r="J648" s="349"/>
      <c r="K648" s="349"/>
      <c r="L648" s="349"/>
      <c r="M648" s="349"/>
      <c r="N648" s="349"/>
      <c r="O648" s="349"/>
      <c r="P648" s="349"/>
      <c r="Q648" s="349"/>
      <c r="R648" s="349"/>
      <c r="S648" s="349"/>
      <c r="T648" s="349"/>
      <c r="U648" s="349"/>
      <c r="V648" s="349"/>
      <c r="W648" s="349"/>
      <c r="X648" s="349"/>
      <c r="Y648" s="349"/>
    </row>
    <row r="649">
      <c r="A649" s="366"/>
      <c r="C649" s="349"/>
      <c r="D649" s="349"/>
      <c r="E649" s="349"/>
      <c r="F649" s="349"/>
      <c r="G649" s="349"/>
      <c r="H649" s="349"/>
      <c r="I649" s="349"/>
      <c r="J649" s="349"/>
      <c r="K649" s="349"/>
      <c r="L649" s="349"/>
      <c r="M649" s="349"/>
      <c r="N649" s="349"/>
      <c r="O649" s="349"/>
      <c r="P649" s="349"/>
      <c r="Q649" s="349"/>
      <c r="R649" s="349"/>
      <c r="S649" s="349"/>
      <c r="T649" s="349"/>
      <c r="U649" s="349"/>
      <c r="V649" s="349"/>
      <c r="W649" s="349"/>
      <c r="X649" s="349"/>
      <c r="Y649" s="349"/>
    </row>
    <row r="650">
      <c r="A650" s="366"/>
      <c r="C650" s="349"/>
      <c r="D650" s="349"/>
      <c r="E650" s="349"/>
      <c r="F650" s="349"/>
      <c r="G650" s="349"/>
      <c r="H650" s="349"/>
      <c r="I650" s="349"/>
      <c r="J650" s="349"/>
      <c r="K650" s="349"/>
      <c r="L650" s="349"/>
      <c r="M650" s="349"/>
      <c r="N650" s="349"/>
      <c r="O650" s="349"/>
      <c r="P650" s="349"/>
      <c r="Q650" s="349"/>
      <c r="R650" s="349"/>
      <c r="S650" s="349"/>
      <c r="T650" s="349"/>
      <c r="U650" s="349"/>
      <c r="V650" s="349"/>
      <c r="W650" s="349"/>
      <c r="X650" s="349"/>
      <c r="Y650" s="349"/>
    </row>
    <row r="651">
      <c r="A651" s="366"/>
      <c r="C651" s="349"/>
      <c r="D651" s="349"/>
      <c r="E651" s="349"/>
      <c r="F651" s="349"/>
      <c r="G651" s="349"/>
      <c r="H651" s="349"/>
      <c r="I651" s="349"/>
      <c r="J651" s="349"/>
      <c r="K651" s="349"/>
      <c r="L651" s="349"/>
      <c r="M651" s="349"/>
      <c r="N651" s="349"/>
      <c r="O651" s="349"/>
      <c r="P651" s="349"/>
      <c r="Q651" s="349"/>
      <c r="R651" s="349"/>
      <c r="S651" s="349"/>
      <c r="T651" s="349"/>
      <c r="U651" s="349"/>
      <c r="V651" s="349"/>
      <c r="W651" s="349"/>
      <c r="X651" s="349"/>
      <c r="Y651" s="349"/>
    </row>
    <row r="652">
      <c r="A652" s="366"/>
      <c r="C652" s="349"/>
      <c r="D652" s="349"/>
      <c r="E652" s="349"/>
      <c r="F652" s="349"/>
      <c r="G652" s="349"/>
      <c r="H652" s="349"/>
      <c r="I652" s="349"/>
      <c r="J652" s="349"/>
      <c r="K652" s="349"/>
      <c r="L652" s="349"/>
      <c r="M652" s="349"/>
      <c r="N652" s="349"/>
      <c r="O652" s="349"/>
      <c r="P652" s="349"/>
      <c r="Q652" s="349"/>
      <c r="R652" s="349"/>
      <c r="S652" s="349"/>
      <c r="T652" s="349"/>
      <c r="U652" s="349"/>
      <c r="V652" s="349"/>
      <c r="W652" s="349"/>
      <c r="X652" s="349"/>
      <c r="Y652" s="349"/>
    </row>
    <row r="653">
      <c r="A653" s="366"/>
      <c r="C653" s="349"/>
      <c r="D653" s="349"/>
      <c r="E653" s="349"/>
      <c r="F653" s="349"/>
      <c r="G653" s="349"/>
      <c r="H653" s="349"/>
      <c r="I653" s="349"/>
      <c r="J653" s="349"/>
      <c r="K653" s="349"/>
      <c r="L653" s="349"/>
      <c r="M653" s="349"/>
      <c r="N653" s="349"/>
      <c r="O653" s="349"/>
      <c r="P653" s="349"/>
      <c r="Q653" s="349"/>
      <c r="R653" s="349"/>
      <c r="S653" s="349"/>
      <c r="T653" s="349"/>
      <c r="U653" s="349"/>
      <c r="V653" s="349"/>
      <c r="W653" s="349"/>
      <c r="X653" s="349"/>
      <c r="Y653" s="349"/>
    </row>
    <row r="654">
      <c r="A654" s="366"/>
      <c r="C654" s="349"/>
      <c r="D654" s="349"/>
      <c r="E654" s="349"/>
      <c r="F654" s="349"/>
      <c r="G654" s="349"/>
      <c r="H654" s="349"/>
      <c r="I654" s="349"/>
      <c r="J654" s="349"/>
      <c r="K654" s="349"/>
      <c r="L654" s="349"/>
      <c r="M654" s="349"/>
      <c r="N654" s="349"/>
      <c r="O654" s="349"/>
      <c r="P654" s="349"/>
      <c r="Q654" s="349"/>
      <c r="R654" s="349"/>
      <c r="S654" s="349"/>
      <c r="T654" s="349"/>
      <c r="U654" s="349"/>
      <c r="V654" s="349"/>
      <c r="W654" s="349"/>
      <c r="X654" s="349"/>
      <c r="Y654" s="349"/>
    </row>
    <row r="655">
      <c r="A655" s="366"/>
      <c r="C655" s="349"/>
      <c r="D655" s="349"/>
      <c r="E655" s="349"/>
      <c r="F655" s="349"/>
      <c r="G655" s="349"/>
      <c r="H655" s="349"/>
      <c r="I655" s="349"/>
      <c r="J655" s="349"/>
      <c r="K655" s="349"/>
      <c r="L655" s="349"/>
      <c r="M655" s="349"/>
      <c r="N655" s="349"/>
      <c r="O655" s="349"/>
      <c r="P655" s="349"/>
      <c r="Q655" s="349"/>
      <c r="R655" s="349"/>
      <c r="S655" s="349"/>
      <c r="T655" s="349"/>
      <c r="U655" s="349"/>
      <c r="V655" s="349"/>
      <c r="W655" s="349"/>
      <c r="X655" s="349"/>
      <c r="Y655" s="349"/>
    </row>
    <row r="656">
      <c r="A656" s="366"/>
      <c r="C656" s="349"/>
      <c r="D656" s="349"/>
      <c r="E656" s="349"/>
      <c r="F656" s="349"/>
      <c r="G656" s="349"/>
      <c r="H656" s="349"/>
      <c r="I656" s="349"/>
      <c r="J656" s="349"/>
      <c r="K656" s="349"/>
      <c r="L656" s="349"/>
      <c r="M656" s="349"/>
      <c r="N656" s="349"/>
      <c r="O656" s="349"/>
      <c r="P656" s="349"/>
      <c r="Q656" s="349"/>
      <c r="R656" s="349"/>
      <c r="S656" s="349"/>
      <c r="T656" s="349"/>
      <c r="U656" s="349"/>
      <c r="V656" s="349"/>
      <c r="W656" s="349"/>
      <c r="X656" s="349"/>
      <c r="Y656" s="349"/>
    </row>
    <row r="657">
      <c r="A657" s="366"/>
      <c r="C657" s="349"/>
      <c r="D657" s="349"/>
      <c r="E657" s="349"/>
      <c r="F657" s="349"/>
      <c r="G657" s="349"/>
      <c r="H657" s="349"/>
      <c r="I657" s="349"/>
      <c r="J657" s="349"/>
      <c r="K657" s="349"/>
      <c r="L657" s="349"/>
      <c r="M657" s="349"/>
      <c r="N657" s="349"/>
      <c r="O657" s="349"/>
      <c r="P657" s="349"/>
      <c r="Q657" s="349"/>
      <c r="R657" s="349"/>
      <c r="S657" s="349"/>
      <c r="T657" s="349"/>
      <c r="U657" s="349"/>
      <c r="V657" s="349"/>
      <c r="W657" s="349"/>
      <c r="X657" s="349"/>
      <c r="Y657" s="349"/>
    </row>
    <row r="658">
      <c r="A658" s="366"/>
      <c r="C658" s="349"/>
      <c r="D658" s="349"/>
      <c r="E658" s="349"/>
      <c r="F658" s="349"/>
      <c r="G658" s="349"/>
      <c r="H658" s="349"/>
      <c r="I658" s="349"/>
      <c r="J658" s="349"/>
      <c r="K658" s="349"/>
      <c r="L658" s="349"/>
      <c r="M658" s="349"/>
      <c r="N658" s="349"/>
      <c r="O658" s="349"/>
      <c r="P658" s="349"/>
      <c r="Q658" s="349"/>
      <c r="R658" s="349"/>
      <c r="S658" s="349"/>
      <c r="T658" s="349"/>
      <c r="U658" s="349"/>
      <c r="V658" s="349"/>
      <c r="W658" s="349"/>
      <c r="X658" s="349"/>
      <c r="Y658" s="349"/>
    </row>
    <row r="659">
      <c r="A659" s="366"/>
      <c r="C659" s="349"/>
      <c r="D659" s="349"/>
      <c r="E659" s="349"/>
      <c r="F659" s="349"/>
      <c r="G659" s="349"/>
      <c r="H659" s="349"/>
      <c r="I659" s="349"/>
      <c r="J659" s="349"/>
      <c r="K659" s="349"/>
      <c r="L659" s="349"/>
      <c r="M659" s="349"/>
      <c r="N659" s="349"/>
      <c r="O659" s="349"/>
      <c r="P659" s="349"/>
      <c r="Q659" s="349"/>
      <c r="R659" s="349"/>
      <c r="S659" s="349"/>
      <c r="T659" s="349"/>
      <c r="U659" s="349"/>
      <c r="V659" s="349"/>
      <c r="W659" s="349"/>
      <c r="X659" s="349"/>
      <c r="Y659" s="349"/>
    </row>
    <row r="660">
      <c r="A660" s="366"/>
      <c r="C660" s="349"/>
      <c r="D660" s="349"/>
      <c r="E660" s="349"/>
      <c r="F660" s="349"/>
      <c r="G660" s="349"/>
      <c r="H660" s="349"/>
      <c r="I660" s="349"/>
      <c r="J660" s="349"/>
      <c r="K660" s="349"/>
      <c r="L660" s="349"/>
      <c r="M660" s="349"/>
      <c r="N660" s="349"/>
      <c r="O660" s="349"/>
      <c r="P660" s="349"/>
      <c r="Q660" s="349"/>
      <c r="R660" s="349"/>
      <c r="S660" s="349"/>
      <c r="T660" s="349"/>
      <c r="U660" s="349"/>
      <c r="V660" s="349"/>
      <c r="W660" s="349"/>
      <c r="X660" s="349"/>
      <c r="Y660" s="349"/>
    </row>
    <row r="661">
      <c r="A661" s="366"/>
      <c r="C661" s="349"/>
      <c r="D661" s="349"/>
      <c r="E661" s="349"/>
      <c r="F661" s="349"/>
      <c r="G661" s="349"/>
      <c r="H661" s="349"/>
      <c r="I661" s="349"/>
      <c r="J661" s="349"/>
      <c r="K661" s="349"/>
      <c r="L661" s="349"/>
      <c r="M661" s="349"/>
      <c r="N661" s="349"/>
      <c r="O661" s="349"/>
      <c r="P661" s="349"/>
      <c r="Q661" s="349"/>
      <c r="R661" s="349"/>
      <c r="S661" s="349"/>
      <c r="T661" s="349"/>
      <c r="U661" s="349"/>
      <c r="V661" s="349"/>
      <c r="W661" s="349"/>
      <c r="X661" s="349"/>
      <c r="Y661" s="349"/>
    </row>
    <row r="662">
      <c r="A662" s="366"/>
      <c r="C662" s="349"/>
      <c r="D662" s="349"/>
      <c r="E662" s="349"/>
      <c r="F662" s="349"/>
      <c r="G662" s="349"/>
      <c r="H662" s="349"/>
      <c r="I662" s="349"/>
      <c r="J662" s="349"/>
      <c r="K662" s="349"/>
      <c r="L662" s="349"/>
      <c r="M662" s="349"/>
      <c r="N662" s="349"/>
      <c r="O662" s="349"/>
      <c r="P662" s="349"/>
      <c r="Q662" s="349"/>
      <c r="R662" s="349"/>
      <c r="S662" s="349"/>
      <c r="T662" s="349"/>
      <c r="U662" s="349"/>
      <c r="V662" s="349"/>
      <c r="W662" s="349"/>
      <c r="X662" s="349"/>
      <c r="Y662" s="349"/>
    </row>
    <row r="663">
      <c r="A663" s="366"/>
      <c r="C663" s="349"/>
      <c r="D663" s="349"/>
      <c r="E663" s="349"/>
      <c r="F663" s="349"/>
      <c r="G663" s="349"/>
      <c r="H663" s="349"/>
      <c r="I663" s="349"/>
      <c r="J663" s="349"/>
      <c r="K663" s="349"/>
      <c r="L663" s="349"/>
      <c r="M663" s="349"/>
      <c r="N663" s="349"/>
      <c r="O663" s="349"/>
      <c r="P663" s="349"/>
      <c r="Q663" s="349"/>
      <c r="R663" s="349"/>
      <c r="S663" s="349"/>
      <c r="T663" s="349"/>
      <c r="U663" s="349"/>
      <c r="V663" s="349"/>
      <c r="W663" s="349"/>
      <c r="X663" s="349"/>
      <c r="Y663" s="349"/>
    </row>
    <row r="664">
      <c r="A664" s="366"/>
      <c r="C664" s="349"/>
      <c r="D664" s="349"/>
      <c r="E664" s="349"/>
      <c r="F664" s="349"/>
      <c r="G664" s="349"/>
      <c r="H664" s="349"/>
      <c r="I664" s="349"/>
      <c r="J664" s="349"/>
      <c r="K664" s="349"/>
      <c r="L664" s="349"/>
      <c r="M664" s="349"/>
      <c r="N664" s="349"/>
      <c r="O664" s="349"/>
      <c r="P664" s="349"/>
      <c r="Q664" s="349"/>
      <c r="R664" s="349"/>
      <c r="S664" s="349"/>
      <c r="T664" s="349"/>
      <c r="U664" s="349"/>
      <c r="V664" s="349"/>
      <c r="W664" s="349"/>
      <c r="X664" s="349"/>
      <c r="Y664" s="349"/>
    </row>
    <row r="665">
      <c r="A665" s="366"/>
      <c r="C665" s="349"/>
      <c r="D665" s="349"/>
      <c r="E665" s="349"/>
      <c r="F665" s="349"/>
      <c r="G665" s="349"/>
      <c r="H665" s="349"/>
      <c r="I665" s="349"/>
      <c r="J665" s="349"/>
      <c r="K665" s="349"/>
      <c r="L665" s="349"/>
      <c r="M665" s="349"/>
      <c r="N665" s="349"/>
      <c r="O665" s="349"/>
      <c r="P665" s="349"/>
      <c r="Q665" s="349"/>
      <c r="R665" s="349"/>
      <c r="S665" s="349"/>
      <c r="T665" s="349"/>
      <c r="U665" s="349"/>
      <c r="V665" s="349"/>
      <c r="W665" s="349"/>
      <c r="X665" s="349"/>
      <c r="Y665" s="349"/>
    </row>
    <row r="666">
      <c r="A666" s="366"/>
      <c r="C666" s="349"/>
      <c r="D666" s="349"/>
      <c r="E666" s="349"/>
      <c r="F666" s="349"/>
      <c r="G666" s="349"/>
      <c r="H666" s="349"/>
      <c r="I666" s="349"/>
      <c r="J666" s="349"/>
      <c r="K666" s="349"/>
      <c r="L666" s="349"/>
      <c r="M666" s="349"/>
      <c r="N666" s="349"/>
      <c r="O666" s="349"/>
      <c r="P666" s="349"/>
      <c r="Q666" s="349"/>
      <c r="R666" s="349"/>
      <c r="S666" s="349"/>
      <c r="T666" s="349"/>
      <c r="U666" s="349"/>
      <c r="V666" s="349"/>
      <c r="W666" s="349"/>
      <c r="X666" s="349"/>
      <c r="Y666" s="349"/>
    </row>
    <row r="667">
      <c r="A667" s="366"/>
      <c r="C667" s="349"/>
      <c r="D667" s="349"/>
      <c r="E667" s="349"/>
      <c r="F667" s="349"/>
      <c r="G667" s="349"/>
      <c r="H667" s="349"/>
      <c r="I667" s="349"/>
      <c r="J667" s="349"/>
      <c r="K667" s="349"/>
      <c r="L667" s="349"/>
      <c r="M667" s="349"/>
      <c r="N667" s="349"/>
      <c r="O667" s="349"/>
      <c r="P667" s="349"/>
      <c r="Q667" s="349"/>
      <c r="R667" s="349"/>
      <c r="S667" s="349"/>
      <c r="T667" s="349"/>
      <c r="U667" s="349"/>
      <c r="V667" s="349"/>
      <c r="W667" s="349"/>
      <c r="X667" s="349"/>
      <c r="Y667" s="349"/>
    </row>
    <row r="668">
      <c r="A668" s="366"/>
      <c r="C668" s="349"/>
      <c r="D668" s="349"/>
      <c r="E668" s="349"/>
      <c r="F668" s="349"/>
      <c r="G668" s="349"/>
      <c r="H668" s="349"/>
      <c r="I668" s="349"/>
      <c r="J668" s="349"/>
      <c r="K668" s="349"/>
      <c r="L668" s="349"/>
      <c r="M668" s="349"/>
      <c r="N668" s="349"/>
      <c r="O668" s="349"/>
      <c r="P668" s="349"/>
      <c r="Q668" s="349"/>
      <c r="R668" s="349"/>
      <c r="S668" s="349"/>
      <c r="T668" s="349"/>
      <c r="U668" s="349"/>
      <c r="V668" s="349"/>
      <c r="W668" s="349"/>
      <c r="X668" s="349"/>
      <c r="Y668" s="349"/>
    </row>
    <row r="669">
      <c r="A669" s="366"/>
      <c r="C669" s="349"/>
      <c r="D669" s="349"/>
      <c r="E669" s="349"/>
      <c r="F669" s="349"/>
      <c r="G669" s="349"/>
      <c r="H669" s="349"/>
      <c r="I669" s="349"/>
      <c r="J669" s="349"/>
      <c r="K669" s="349"/>
      <c r="L669" s="349"/>
      <c r="M669" s="349"/>
      <c r="N669" s="349"/>
      <c r="O669" s="349"/>
      <c r="P669" s="349"/>
      <c r="Q669" s="349"/>
      <c r="R669" s="349"/>
      <c r="S669" s="349"/>
      <c r="T669" s="349"/>
      <c r="U669" s="349"/>
      <c r="V669" s="349"/>
      <c r="W669" s="349"/>
      <c r="X669" s="349"/>
      <c r="Y669" s="349"/>
    </row>
    <row r="670">
      <c r="A670" s="366"/>
      <c r="C670" s="349"/>
      <c r="D670" s="349"/>
      <c r="E670" s="349"/>
      <c r="F670" s="349"/>
      <c r="G670" s="349"/>
      <c r="H670" s="349"/>
      <c r="I670" s="349"/>
      <c r="J670" s="349"/>
      <c r="K670" s="349"/>
      <c r="L670" s="349"/>
      <c r="M670" s="349"/>
      <c r="N670" s="349"/>
      <c r="O670" s="349"/>
      <c r="P670" s="349"/>
      <c r="Q670" s="349"/>
      <c r="R670" s="349"/>
      <c r="S670" s="349"/>
      <c r="T670" s="349"/>
      <c r="U670" s="349"/>
      <c r="V670" s="349"/>
      <c r="W670" s="349"/>
      <c r="X670" s="349"/>
      <c r="Y670" s="349"/>
    </row>
    <row r="671">
      <c r="A671" s="366"/>
      <c r="C671" s="349"/>
      <c r="D671" s="349"/>
      <c r="E671" s="349"/>
      <c r="F671" s="349"/>
      <c r="G671" s="349"/>
      <c r="H671" s="349"/>
      <c r="I671" s="349"/>
      <c r="J671" s="349"/>
      <c r="K671" s="349"/>
      <c r="L671" s="349"/>
      <c r="M671" s="349"/>
      <c r="N671" s="349"/>
      <c r="O671" s="349"/>
      <c r="P671" s="349"/>
      <c r="Q671" s="349"/>
      <c r="R671" s="349"/>
      <c r="S671" s="349"/>
      <c r="T671" s="349"/>
      <c r="U671" s="349"/>
      <c r="V671" s="349"/>
      <c r="W671" s="349"/>
      <c r="X671" s="349"/>
      <c r="Y671" s="349"/>
    </row>
    <row r="672">
      <c r="A672" s="366"/>
      <c r="C672" s="349"/>
      <c r="D672" s="349"/>
      <c r="E672" s="349"/>
      <c r="F672" s="349"/>
      <c r="G672" s="349"/>
      <c r="H672" s="349"/>
      <c r="I672" s="349"/>
      <c r="J672" s="349"/>
      <c r="K672" s="349"/>
      <c r="L672" s="349"/>
      <c r="M672" s="349"/>
      <c r="N672" s="349"/>
      <c r="O672" s="349"/>
      <c r="P672" s="349"/>
      <c r="Q672" s="349"/>
      <c r="R672" s="349"/>
      <c r="S672" s="349"/>
      <c r="T672" s="349"/>
      <c r="U672" s="349"/>
      <c r="V672" s="349"/>
      <c r="W672" s="349"/>
      <c r="X672" s="349"/>
      <c r="Y672" s="349"/>
    </row>
    <row r="673">
      <c r="A673" s="366"/>
      <c r="C673" s="349"/>
      <c r="D673" s="349"/>
      <c r="E673" s="349"/>
      <c r="F673" s="349"/>
      <c r="G673" s="349"/>
      <c r="H673" s="349"/>
      <c r="I673" s="349"/>
      <c r="J673" s="349"/>
      <c r="K673" s="349"/>
      <c r="L673" s="349"/>
      <c r="M673" s="349"/>
      <c r="N673" s="349"/>
      <c r="O673" s="349"/>
      <c r="P673" s="349"/>
      <c r="Q673" s="349"/>
      <c r="R673" s="349"/>
      <c r="S673" s="349"/>
      <c r="T673" s="349"/>
      <c r="U673" s="349"/>
      <c r="V673" s="349"/>
      <c r="W673" s="349"/>
      <c r="X673" s="349"/>
      <c r="Y673" s="349"/>
    </row>
    <row r="674">
      <c r="A674" s="366"/>
      <c r="C674" s="349"/>
      <c r="D674" s="349"/>
      <c r="E674" s="349"/>
      <c r="F674" s="349"/>
      <c r="G674" s="349"/>
      <c r="H674" s="349"/>
      <c r="I674" s="349"/>
      <c r="J674" s="349"/>
      <c r="K674" s="349"/>
      <c r="L674" s="349"/>
      <c r="M674" s="349"/>
      <c r="N674" s="349"/>
      <c r="O674" s="349"/>
      <c r="P674" s="349"/>
      <c r="Q674" s="349"/>
      <c r="R674" s="349"/>
      <c r="S674" s="349"/>
      <c r="T674" s="349"/>
      <c r="U674" s="349"/>
      <c r="V674" s="349"/>
      <c r="W674" s="349"/>
      <c r="X674" s="349"/>
      <c r="Y674" s="349"/>
    </row>
    <row r="675">
      <c r="A675" s="366"/>
      <c r="C675" s="349"/>
      <c r="D675" s="349"/>
      <c r="E675" s="349"/>
      <c r="F675" s="349"/>
      <c r="G675" s="349"/>
      <c r="H675" s="349"/>
      <c r="I675" s="349"/>
      <c r="J675" s="349"/>
      <c r="K675" s="349"/>
      <c r="L675" s="349"/>
      <c r="M675" s="349"/>
      <c r="N675" s="349"/>
      <c r="O675" s="349"/>
      <c r="P675" s="349"/>
      <c r="Q675" s="349"/>
      <c r="R675" s="349"/>
      <c r="S675" s="349"/>
      <c r="T675" s="349"/>
      <c r="U675" s="349"/>
      <c r="V675" s="349"/>
      <c r="W675" s="349"/>
      <c r="X675" s="349"/>
      <c r="Y675" s="349"/>
    </row>
    <row r="676">
      <c r="A676" s="366"/>
      <c r="C676" s="349"/>
      <c r="D676" s="349"/>
      <c r="E676" s="349"/>
      <c r="F676" s="349"/>
      <c r="G676" s="349"/>
      <c r="H676" s="349"/>
      <c r="I676" s="349"/>
      <c r="J676" s="349"/>
      <c r="K676" s="349"/>
      <c r="L676" s="349"/>
      <c r="M676" s="349"/>
      <c r="N676" s="349"/>
      <c r="O676" s="349"/>
      <c r="P676" s="349"/>
      <c r="Q676" s="349"/>
      <c r="R676" s="349"/>
      <c r="S676" s="349"/>
      <c r="T676" s="349"/>
      <c r="U676" s="349"/>
      <c r="V676" s="349"/>
      <c r="W676" s="349"/>
      <c r="X676" s="349"/>
      <c r="Y676" s="349"/>
    </row>
    <row r="677">
      <c r="A677" s="366"/>
      <c r="C677" s="349"/>
      <c r="D677" s="349"/>
      <c r="E677" s="349"/>
      <c r="F677" s="349"/>
      <c r="G677" s="349"/>
      <c r="H677" s="349"/>
      <c r="I677" s="349"/>
      <c r="J677" s="349"/>
      <c r="K677" s="349"/>
      <c r="L677" s="349"/>
      <c r="M677" s="349"/>
      <c r="N677" s="349"/>
      <c r="O677" s="349"/>
      <c r="P677" s="349"/>
      <c r="Q677" s="349"/>
      <c r="R677" s="349"/>
      <c r="S677" s="349"/>
      <c r="T677" s="349"/>
      <c r="U677" s="349"/>
      <c r="V677" s="349"/>
      <c r="W677" s="349"/>
      <c r="X677" s="349"/>
      <c r="Y677" s="349"/>
    </row>
    <row r="678">
      <c r="A678" s="366"/>
      <c r="C678" s="349"/>
      <c r="D678" s="349"/>
      <c r="E678" s="349"/>
      <c r="F678" s="349"/>
      <c r="G678" s="349"/>
      <c r="H678" s="349"/>
      <c r="I678" s="349"/>
      <c r="J678" s="349"/>
      <c r="K678" s="349"/>
      <c r="L678" s="349"/>
      <c r="M678" s="349"/>
      <c r="N678" s="349"/>
      <c r="O678" s="349"/>
      <c r="P678" s="349"/>
      <c r="Q678" s="349"/>
      <c r="R678" s="349"/>
      <c r="S678" s="349"/>
      <c r="T678" s="349"/>
      <c r="U678" s="349"/>
      <c r="V678" s="349"/>
      <c r="W678" s="349"/>
      <c r="X678" s="349"/>
      <c r="Y678" s="349"/>
    </row>
    <row r="679">
      <c r="A679" s="366"/>
      <c r="C679" s="349"/>
      <c r="D679" s="349"/>
      <c r="E679" s="349"/>
      <c r="F679" s="349"/>
      <c r="G679" s="349"/>
      <c r="H679" s="349"/>
      <c r="I679" s="349"/>
      <c r="J679" s="349"/>
      <c r="K679" s="349"/>
      <c r="L679" s="349"/>
      <c r="M679" s="349"/>
      <c r="N679" s="349"/>
      <c r="O679" s="349"/>
      <c r="P679" s="349"/>
      <c r="Q679" s="349"/>
      <c r="R679" s="349"/>
      <c r="S679" s="349"/>
      <c r="T679" s="349"/>
      <c r="U679" s="349"/>
      <c r="V679" s="349"/>
      <c r="W679" s="349"/>
      <c r="X679" s="349"/>
      <c r="Y679" s="349"/>
    </row>
    <row r="680">
      <c r="A680" s="366"/>
      <c r="C680" s="349"/>
      <c r="D680" s="349"/>
      <c r="E680" s="349"/>
      <c r="F680" s="349"/>
      <c r="G680" s="349"/>
      <c r="H680" s="349"/>
      <c r="I680" s="349"/>
      <c r="J680" s="349"/>
      <c r="K680" s="349"/>
      <c r="L680" s="349"/>
      <c r="M680" s="349"/>
      <c r="N680" s="349"/>
      <c r="O680" s="349"/>
      <c r="P680" s="349"/>
      <c r="Q680" s="349"/>
      <c r="R680" s="349"/>
      <c r="S680" s="349"/>
      <c r="T680" s="349"/>
      <c r="U680" s="349"/>
      <c r="V680" s="349"/>
      <c r="W680" s="349"/>
      <c r="X680" s="349"/>
      <c r="Y680" s="349"/>
    </row>
    <row r="681">
      <c r="A681" s="366"/>
      <c r="C681" s="349"/>
      <c r="D681" s="349"/>
      <c r="E681" s="349"/>
      <c r="F681" s="349"/>
      <c r="G681" s="349"/>
      <c r="H681" s="349"/>
      <c r="I681" s="349"/>
      <c r="J681" s="349"/>
      <c r="K681" s="349"/>
      <c r="L681" s="349"/>
      <c r="M681" s="349"/>
      <c r="N681" s="349"/>
      <c r="O681" s="349"/>
      <c r="P681" s="349"/>
      <c r="Q681" s="349"/>
      <c r="R681" s="349"/>
      <c r="S681" s="349"/>
      <c r="T681" s="349"/>
      <c r="U681" s="349"/>
      <c r="V681" s="349"/>
      <c r="W681" s="349"/>
      <c r="X681" s="349"/>
      <c r="Y681" s="349"/>
    </row>
    <row r="682">
      <c r="A682" s="366"/>
      <c r="C682" s="349"/>
      <c r="D682" s="349"/>
      <c r="E682" s="349"/>
      <c r="F682" s="349"/>
      <c r="G682" s="349"/>
      <c r="H682" s="349"/>
      <c r="I682" s="349"/>
      <c r="J682" s="349"/>
      <c r="K682" s="349"/>
      <c r="L682" s="349"/>
      <c r="M682" s="349"/>
      <c r="N682" s="349"/>
      <c r="O682" s="349"/>
      <c r="P682" s="349"/>
      <c r="Q682" s="349"/>
      <c r="R682" s="349"/>
      <c r="S682" s="349"/>
      <c r="T682" s="349"/>
      <c r="U682" s="349"/>
      <c r="V682" s="349"/>
      <c r="W682" s="349"/>
      <c r="X682" s="349"/>
      <c r="Y682" s="349"/>
    </row>
    <row r="683">
      <c r="A683" s="366"/>
      <c r="C683" s="349"/>
      <c r="D683" s="349"/>
      <c r="E683" s="349"/>
      <c r="F683" s="349"/>
      <c r="G683" s="349"/>
      <c r="H683" s="349"/>
      <c r="I683" s="349"/>
      <c r="J683" s="349"/>
      <c r="K683" s="349"/>
      <c r="L683" s="349"/>
      <c r="M683" s="349"/>
      <c r="N683" s="349"/>
      <c r="O683" s="349"/>
      <c r="P683" s="349"/>
      <c r="Q683" s="349"/>
      <c r="R683" s="349"/>
      <c r="S683" s="349"/>
      <c r="T683" s="349"/>
      <c r="U683" s="349"/>
      <c r="V683" s="349"/>
      <c r="W683" s="349"/>
      <c r="X683" s="349"/>
      <c r="Y683" s="349"/>
    </row>
    <row r="684">
      <c r="A684" s="366"/>
      <c r="C684" s="349"/>
      <c r="D684" s="349"/>
      <c r="E684" s="349"/>
      <c r="F684" s="349"/>
      <c r="G684" s="349"/>
      <c r="H684" s="349"/>
      <c r="I684" s="349"/>
      <c r="J684" s="349"/>
      <c r="K684" s="349"/>
      <c r="L684" s="349"/>
      <c r="M684" s="349"/>
      <c r="N684" s="349"/>
      <c r="O684" s="349"/>
      <c r="P684" s="349"/>
      <c r="Q684" s="349"/>
      <c r="R684" s="349"/>
      <c r="S684" s="349"/>
      <c r="T684" s="349"/>
      <c r="U684" s="349"/>
      <c r="V684" s="349"/>
      <c r="W684" s="349"/>
      <c r="X684" s="349"/>
      <c r="Y684" s="349"/>
    </row>
    <row r="685">
      <c r="A685" s="366"/>
      <c r="C685" s="349"/>
      <c r="D685" s="349"/>
      <c r="E685" s="349"/>
      <c r="F685" s="349"/>
      <c r="G685" s="349"/>
      <c r="H685" s="349"/>
      <c r="I685" s="349"/>
      <c r="J685" s="349"/>
      <c r="K685" s="349"/>
      <c r="L685" s="349"/>
      <c r="M685" s="349"/>
      <c r="N685" s="349"/>
      <c r="O685" s="349"/>
      <c r="P685" s="349"/>
      <c r="Q685" s="349"/>
      <c r="R685" s="349"/>
      <c r="S685" s="349"/>
      <c r="T685" s="349"/>
      <c r="U685" s="349"/>
      <c r="V685" s="349"/>
      <c r="W685" s="349"/>
      <c r="X685" s="349"/>
      <c r="Y685" s="349"/>
    </row>
    <row r="686">
      <c r="A686" s="366"/>
      <c r="C686" s="349"/>
      <c r="D686" s="349"/>
      <c r="E686" s="349"/>
      <c r="F686" s="349"/>
      <c r="G686" s="349"/>
      <c r="H686" s="349"/>
      <c r="I686" s="349"/>
      <c r="J686" s="349"/>
      <c r="K686" s="349"/>
      <c r="L686" s="349"/>
      <c r="M686" s="349"/>
      <c r="N686" s="349"/>
      <c r="O686" s="349"/>
      <c r="P686" s="349"/>
      <c r="Q686" s="349"/>
      <c r="R686" s="349"/>
      <c r="S686" s="349"/>
      <c r="T686" s="349"/>
      <c r="U686" s="349"/>
      <c r="V686" s="349"/>
      <c r="W686" s="349"/>
      <c r="X686" s="349"/>
      <c r="Y686" s="349"/>
    </row>
    <row r="687">
      <c r="A687" s="366"/>
      <c r="C687" s="349"/>
      <c r="D687" s="349"/>
      <c r="E687" s="349"/>
      <c r="F687" s="349"/>
      <c r="G687" s="349"/>
      <c r="H687" s="349"/>
      <c r="I687" s="349"/>
      <c r="J687" s="349"/>
      <c r="K687" s="349"/>
      <c r="L687" s="349"/>
      <c r="M687" s="349"/>
      <c r="N687" s="349"/>
      <c r="O687" s="349"/>
      <c r="P687" s="349"/>
      <c r="Q687" s="349"/>
      <c r="R687" s="349"/>
      <c r="S687" s="349"/>
      <c r="T687" s="349"/>
      <c r="U687" s="349"/>
      <c r="V687" s="349"/>
      <c r="W687" s="349"/>
      <c r="X687" s="349"/>
      <c r="Y687" s="349"/>
    </row>
    <row r="688">
      <c r="A688" s="366"/>
      <c r="C688" s="349"/>
      <c r="D688" s="349"/>
      <c r="E688" s="349"/>
      <c r="F688" s="349"/>
      <c r="G688" s="349"/>
      <c r="H688" s="349"/>
      <c r="I688" s="349"/>
      <c r="J688" s="349"/>
      <c r="K688" s="349"/>
      <c r="L688" s="349"/>
      <c r="M688" s="349"/>
      <c r="N688" s="349"/>
      <c r="O688" s="349"/>
      <c r="P688" s="349"/>
      <c r="Q688" s="349"/>
      <c r="R688" s="349"/>
      <c r="S688" s="349"/>
      <c r="T688" s="349"/>
      <c r="U688" s="349"/>
      <c r="V688" s="349"/>
      <c r="W688" s="349"/>
      <c r="X688" s="349"/>
      <c r="Y688" s="349"/>
    </row>
    <row r="689">
      <c r="A689" s="366"/>
      <c r="C689" s="349"/>
      <c r="D689" s="349"/>
      <c r="E689" s="349"/>
      <c r="F689" s="349"/>
      <c r="G689" s="349"/>
      <c r="H689" s="349"/>
      <c r="I689" s="349"/>
      <c r="J689" s="349"/>
      <c r="K689" s="349"/>
      <c r="L689" s="349"/>
      <c r="M689" s="349"/>
      <c r="N689" s="349"/>
      <c r="O689" s="349"/>
      <c r="P689" s="349"/>
      <c r="Q689" s="349"/>
      <c r="R689" s="349"/>
      <c r="S689" s="349"/>
      <c r="T689" s="349"/>
      <c r="U689" s="349"/>
      <c r="V689" s="349"/>
      <c r="W689" s="349"/>
      <c r="X689" s="349"/>
      <c r="Y689" s="349"/>
    </row>
    <row r="690">
      <c r="A690" s="366"/>
      <c r="C690" s="349"/>
      <c r="D690" s="349"/>
      <c r="E690" s="349"/>
      <c r="F690" s="349"/>
      <c r="G690" s="349"/>
      <c r="H690" s="349"/>
      <c r="I690" s="349"/>
      <c r="J690" s="349"/>
      <c r="K690" s="349"/>
      <c r="L690" s="349"/>
      <c r="M690" s="349"/>
      <c r="N690" s="349"/>
      <c r="O690" s="349"/>
      <c r="P690" s="349"/>
      <c r="Q690" s="349"/>
      <c r="R690" s="349"/>
      <c r="S690" s="349"/>
      <c r="T690" s="349"/>
      <c r="U690" s="349"/>
      <c r="V690" s="349"/>
      <c r="W690" s="349"/>
      <c r="X690" s="349"/>
      <c r="Y690" s="349"/>
    </row>
    <row r="691">
      <c r="A691" s="366"/>
      <c r="C691" s="349"/>
      <c r="D691" s="349"/>
      <c r="E691" s="349"/>
      <c r="F691" s="349"/>
      <c r="G691" s="349"/>
      <c r="H691" s="349"/>
      <c r="I691" s="349"/>
      <c r="J691" s="349"/>
      <c r="K691" s="349"/>
      <c r="L691" s="349"/>
      <c r="M691" s="349"/>
      <c r="N691" s="349"/>
      <c r="O691" s="349"/>
      <c r="P691" s="349"/>
      <c r="Q691" s="349"/>
      <c r="R691" s="349"/>
      <c r="S691" s="349"/>
      <c r="T691" s="349"/>
      <c r="U691" s="349"/>
      <c r="V691" s="349"/>
      <c r="W691" s="349"/>
      <c r="X691" s="349"/>
      <c r="Y691" s="349"/>
    </row>
    <row r="692">
      <c r="A692" s="366"/>
      <c r="C692" s="349"/>
      <c r="D692" s="349"/>
      <c r="E692" s="349"/>
      <c r="F692" s="349"/>
      <c r="G692" s="349"/>
      <c r="H692" s="349"/>
      <c r="I692" s="349"/>
      <c r="J692" s="349"/>
      <c r="K692" s="349"/>
      <c r="L692" s="349"/>
      <c r="M692" s="349"/>
      <c r="N692" s="349"/>
      <c r="O692" s="349"/>
      <c r="P692" s="349"/>
      <c r="Q692" s="349"/>
      <c r="R692" s="349"/>
      <c r="S692" s="349"/>
      <c r="T692" s="349"/>
      <c r="U692" s="349"/>
      <c r="V692" s="349"/>
      <c r="W692" s="349"/>
      <c r="X692" s="349"/>
      <c r="Y692" s="349"/>
    </row>
    <row r="693">
      <c r="A693" s="366"/>
      <c r="C693" s="349"/>
      <c r="D693" s="349"/>
      <c r="E693" s="349"/>
      <c r="F693" s="349"/>
      <c r="G693" s="349"/>
      <c r="H693" s="349"/>
      <c r="I693" s="349"/>
      <c r="J693" s="349"/>
      <c r="K693" s="349"/>
      <c r="L693" s="349"/>
      <c r="M693" s="349"/>
      <c r="N693" s="349"/>
      <c r="O693" s="349"/>
      <c r="P693" s="349"/>
      <c r="Q693" s="349"/>
      <c r="R693" s="349"/>
      <c r="S693" s="349"/>
      <c r="T693" s="349"/>
      <c r="U693" s="349"/>
      <c r="V693" s="349"/>
      <c r="W693" s="349"/>
      <c r="X693" s="349"/>
      <c r="Y693" s="349"/>
    </row>
    <row r="694">
      <c r="A694" s="366"/>
      <c r="C694" s="349"/>
      <c r="D694" s="349"/>
      <c r="E694" s="349"/>
      <c r="F694" s="349"/>
      <c r="G694" s="349"/>
      <c r="H694" s="349"/>
      <c r="I694" s="349"/>
      <c r="J694" s="349"/>
      <c r="K694" s="349"/>
      <c r="L694" s="349"/>
      <c r="M694" s="349"/>
      <c r="N694" s="349"/>
      <c r="O694" s="349"/>
      <c r="P694" s="349"/>
      <c r="Q694" s="349"/>
      <c r="R694" s="349"/>
      <c r="S694" s="349"/>
      <c r="T694" s="349"/>
      <c r="U694" s="349"/>
      <c r="V694" s="349"/>
      <c r="W694" s="349"/>
      <c r="X694" s="349"/>
      <c r="Y694" s="349"/>
    </row>
    <row r="695">
      <c r="A695" s="366"/>
      <c r="C695" s="349"/>
      <c r="D695" s="349"/>
      <c r="E695" s="349"/>
      <c r="F695" s="349"/>
      <c r="G695" s="349"/>
      <c r="H695" s="349"/>
      <c r="I695" s="349"/>
      <c r="J695" s="349"/>
      <c r="K695" s="349"/>
      <c r="L695" s="349"/>
      <c r="M695" s="349"/>
      <c r="N695" s="349"/>
      <c r="O695" s="349"/>
      <c r="P695" s="349"/>
      <c r="Q695" s="349"/>
      <c r="R695" s="349"/>
      <c r="S695" s="349"/>
      <c r="T695" s="349"/>
      <c r="U695" s="349"/>
      <c r="V695" s="349"/>
      <c r="W695" s="349"/>
      <c r="X695" s="349"/>
      <c r="Y695" s="349"/>
    </row>
    <row r="696">
      <c r="A696" s="366"/>
      <c r="C696" s="349"/>
      <c r="D696" s="349"/>
      <c r="E696" s="349"/>
      <c r="F696" s="349"/>
      <c r="G696" s="349"/>
      <c r="H696" s="349"/>
      <c r="I696" s="349"/>
      <c r="J696" s="349"/>
      <c r="K696" s="349"/>
      <c r="L696" s="349"/>
      <c r="M696" s="349"/>
      <c r="N696" s="349"/>
      <c r="O696" s="349"/>
      <c r="P696" s="349"/>
      <c r="Q696" s="349"/>
      <c r="R696" s="349"/>
      <c r="S696" s="349"/>
      <c r="T696" s="349"/>
      <c r="U696" s="349"/>
      <c r="V696" s="349"/>
      <c r="W696" s="349"/>
      <c r="X696" s="349"/>
      <c r="Y696" s="349"/>
    </row>
    <row r="697">
      <c r="A697" s="366"/>
      <c r="C697" s="349"/>
      <c r="D697" s="349"/>
      <c r="E697" s="349"/>
      <c r="F697" s="349"/>
      <c r="G697" s="349"/>
      <c r="H697" s="349"/>
      <c r="I697" s="349"/>
      <c r="J697" s="349"/>
      <c r="K697" s="349"/>
      <c r="L697" s="349"/>
      <c r="M697" s="349"/>
      <c r="N697" s="349"/>
      <c r="O697" s="349"/>
      <c r="P697" s="349"/>
      <c r="Q697" s="349"/>
      <c r="R697" s="349"/>
      <c r="S697" s="349"/>
      <c r="T697" s="349"/>
      <c r="U697" s="349"/>
      <c r="V697" s="349"/>
      <c r="W697" s="349"/>
      <c r="X697" s="349"/>
      <c r="Y697" s="349"/>
    </row>
    <row r="698">
      <c r="A698" s="366"/>
      <c r="C698" s="349"/>
      <c r="D698" s="349"/>
      <c r="E698" s="349"/>
      <c r="F698" s="349"/>
      <c r="G698" s="349"/>
      <c r="H698" s="349"/>
      <c r="I698" s="349"/>
      <c r="J698" s="349"/>
      <c r="K698" s="349"/>
      <c r="L698" s="349"/>
      <c r="M698" s="349"/>
      <c r="N698" s="349"/>
      <c r="O698" s="349"/>
      <c r="P698" s="349"/>
      <c r="Q698" s="349"/>
      <c r="R698" s="349"/>
      <c r="S698" s="349"/>
      <c r="T698" s="349"/>
      <c r="U698" s="349"/>
      <c r="V698" s="349"/>
      <c r="W698" s="349"/>
      <c r="X698" s="349"/>
      <c r="Y698" s="349"/>
    </row>
    <row r="699">
      <c r="A699" s="366"/>
      <c r="C699" s="349"/>
      <c r="D699" s="349"/>
      <c r="E699" s="349"/>
      <c r="F699" s="349"/>
      <c r="G699" s="349"/>
      <c r="H699" s="349"/>
      <c r="I699" s="349"/>
      <c r="J699" s="349"/>
      <c r="K699" s="349"/>
      <c r="L699" s="349"/>
      <c r="M699" s="349"/>
      <c r="N699" s="349"/>
      <c r="O699" s="349"/>
      <c r="P699" s="349"/>
      <c r="Q699" s="349"/>
      <c r="R699" s="349"/>
      <c r="S699" s="349"/>
      <c r="T699" s="349"/>
      <c r="U699" s="349"/>
      <c r="V699" s="349"/>
      <c r="W699" s="349"/>
      <c r="X699" s="349"/>
      <c r="Y699" s="349"/>
    </row>
    <row r="700">
      <c r="A700" s="366"/>
      <c r="C700" s="349"/>
      <c r="D700" s="349"/>
      <c r="E700" s="349"/>
      <c r="F700" s="349"/>
      <c r="G700" s="349"/>
      <c r="H700" s="349"/>
      <c r="I700" s="349"/>
      <c r="J700" s="349"/>
      <c r="K700" s="349"/>
      <c r="L700" s="349"/>
      <c r="M700" s="349"/>
      <c r="N700" s="349"/>
      <c r="O700" s="349"/>
      <c r="P700" s="349"/>
      <c r="Q700" s="349"/>
      <c r="R700" s="349"/>
      <c r="S700" s="349"/>
      <c r="T700" s="349"/>
      <c r="U700" s="349"/>
      <c r="V700" s="349"/>
      <c r="W700" s="349"/>
      <c r="X700" s="349"/>
      <c r="Y700" s="349"/>
    </row>
    <row r="701">
      <c r="A701" s="366"/>
      <c r="C701" s="349"/>
      <c r="D701" s="349"/>
      <c r="E701" s="349"/>
      <c r="F701" s="349"/>
      <c r="G701" s="349"/>
      <c r="H701" s="349"/>
      <c r="I701" s="349"/>
      <c r="J701" s="349"/>
      <c r="K701" s="349"/>
      <c r="L701" s="349"/>
      <c r="M701" s="349"/>
      <c r="N701" s="349"/>
      <c r="O701" s="349"/>
      <c r="P701" s="349"/>
      <c r="Q701" s="349"/>
      <c r="R701" s="349"/>
      <c r="S701" s="349"/>
      <c r="T701" s="349"/>
      <c r="U701" s="349"/>
      <c r="V701" s="349"/>
      <c r="W701" s="349"/>
      <c r="X701" s="349"/>
      <c r="Y701" s="349"/>
    </row>
    <row r="702">
      <c r="A702" s="366"/>
      <c r="C702" s="349"/>
      <c r="D702" s="349"/>
      <c r="E702" s="349"/>
      <c r="F702" s="349"/>
      <c r="G702" s="349"/>
      <c r="H702" s="349"/>
      <c r="I702" s="349"/>
      <c r="J702" s="349"/>
      <c r="K702" s="349"/>
      <c r="L702" s="349"/>
      <c r="M702" s="349"/>
      <c r="N702" s="349"/>
      <c r="O702" s="349"/>
      <c r="P702" s="349"/>
      <c r="Q702" s="349"/>
      <c r="R702" s="349"/>
      <c r="S702" s="349"/>
      <c r="T702" s="349"/>
      <c r="U702" s="349"/>
      <c r="V702" s="349"/>
      <c r="W702" s="349"/>
      <c r="X702" s="349"/>
      <c r="Y702" s="349"/>
    </row>
    <row r="703">
      <c r="A703" s="366"/>
      <c r="C703" s="349"/>
      <c r="D703" s="349"/>
      <c r="E703" s="349"/>
      <c r="F703" s="349"/>
      <c r="G703" s="349"/>
      <c r="H703" s="349"/>
      <c r="I703" s="349"/>
      <c r="J703" s="349"/>
      <c r="K703" s="349"/>
      <c r="L703" s="349"/>
      <c r="M703" s="349"/>
      <c r="N703" s="349"/>
      <c r="O703" s="349"/>
      <c r="P703" s="349"/>
      <c r="Q703" s="349"/>
      <c r="R703" s="349"/>
      <c r="S703" s="349"/>
      <c r="T703" s="349"/>
      <c r="U703" s="349"/>
      <c r="V703" s="349"/>
      <c r="W703" s="349"/>
      <c r="X703" s="349"/>
      <c r="Y703" s="349"/>
    </row>
    <row r="704">
      <c r="A704" s="366"/>
      <c r="C704" s="349"/>
      <c r="D704" s="349"/>
      <c r="E704" s="349"/>
      <c r="F704" s="349"/>
      <c r="G704" s="349"/>
      <c r="H704" s="349"/>
      <c r="I704" s="349"/>
      <c r="J704" s="349"/>
      <c r="K704" s="349"/>
      <c r="L704" s="349"/>
      <c r="M704" s="349"/>
      <c r="N704" s="349"/>
      <c r="O704" s="349"/>
      <c r="P704" s="349"/>
      <c r="Q704" s="349"/>
      <c r="R704" s="349"/>
      <c r="S704" s="349"/>
      <c r="T704" s="349"/>
      <c r="U704" s="349"/>
      <c r="V704" s="349"/>
      <c r="W704" s="349"/>
      <c r="X704" s="349"/>
      <c r="Y704" s="349"/>
    </row>
    <row r="705">
      <c r="A705" s="366"/>
      <c r="C705" s="349"/>
      <c r="D705" s="349"/>
      <c r="E705" s="349"/>
      <c r="F705" s="349"/>
      <c r="G705" s="349"/>
      <c r="H705" s="349"/>
      <c r="I705" s="349"/>
      <c r="J705" s="349"/>
      <c r="K705" s="349"/>
      <c r="L705" s="349"/>
      <c r="M705" s="349"/>
      <c r="N705" s="349"/>
      <c r="O705" s="349"/>
      <c r="P705" s="349"/>
      <c r="Q705" s="349"/>
      <c r="R705" s="349"/>
      <c r="S705" s="349"/>
      <c r="T705" s="349"/>
      <c r="U705" s="349"/>
      <c r="V705" s="349"/>
      <c r="W705" s="349"/>
      <c r="X705" s="349"/>
      <c r="Y705" s="349"/>
    </row>
    <row r="706">
      <c r="A706" s="366"/>
      <c r="C706" s="349"/>
      <c r="D706" s="349"/>
      <c r="E706" s="349"/>
      <c r="F706" s="349"/>
      <c r="G706" s="349"/>
      <c r="H706" s="349"/>
      <c r="I706" s="349"/>
      <c r="J706" s="349"/>
      <c r="K706" s="349"/>
      <c r="L706" s="349"/>
      <c r="M706" s="349"/>
      <c r="N706" s="349"/>
      <c r="O706" s="349"/>
      <c r="P706" s="349"/>
      <c r="Q706" s="349"/>
      <c r="R706" s="349"/>
      <c r="S706" s="349"/>
      <c r="T706" s="349"/>
      <c r="U706" s="349"/>
      <c r="V706" s="349"/>
      <c r="W706" s="349"/>
      <c r="X706" s="349"/>
      <c r="Y706" s="349"/>
    </row>
    <row r="707">
      <c r="A707" s="366"/>
      <c r="C707" s="349"/>
      <c r="D707" s="349"/>
      <c r="E707" s="349"/>
      <c r="F707" s="349"/>
      <c r="G707" s="349"/>
      <c r="H707" s="349"/>
      <c r="I707" s="349"/>
      <c r="J707" s="349"/>
      <c r="K707" s="349"/>
      <c r="L707" s="349"/>
      <c r="M707" s="349"/>
      <c r="N707" s="349"/>
      <c r="O707" s="349"/>
      <c r="P707" s="349"/>
      <c r="Q707" s="349"/>
      <c r="R707" s="349"/>
      <c r="S707" s="349"/>
      <c r="T707" s="349"/>
      <c r="U707" s="349"/>
      <c r="V707" s="349"/>
      <c r="W707" s="349"/>
      <c r="X707" s="349"/>
      <c r="Y707" s="349"/>
    </row>
    <row r="708">
      <c r="A708" s="366"/>
      <c r="C708" s="349"/>
      <c r="D708" s="349"/>
      <c r="E708" s="349"/>
      <c r="F708" s="349"/>
      <c r="G708" s="349"/>
      <c r="H708" s="349"/>
      <c r="I708" s="349"/>
      <c r="J708" s="349"/>
      <c r="K708" s="349"/>
      <c r="L708" s="349"/>
      <c r="M708" s="349"/>
      <c r="N708" s="349"/>
      <c r="O708" s="349"/>
      <c r="P708" s="349"/>
      <c r="Q708" s="349"/>
      <c r="R708" s="349"/>
      <c r="S708" s="349"/>
      <c r="T708" s="349"/>
      <c r="U708" s="349"/>
      <c r="V708" s="349"/>
      <c r="W708" s="349"/>
      <c r="X708" s="349"/>
      <c r="Y708" s="349"/>
    </row>
    <row r="709">
      <c r="A709" s="366"/>
      <c r="C709" s="349"/>
      <c r="D709" s="349"/>
      <c r="E709" s="349"/>
      <c r="F709" s="349"/>
      <c r="G709" s="349"/>
      <c r="H709" s="349"/>
      <c r="I709" s="349"/>
      <c r="J709" s="349"/>
      <c r="K709" s="349"/>
      <c r="L709" s="349"/>
      <c r="M709" s="349"/>
      <c r="N709" s="349"/>
      <c r="O709" s="349"/>
      <c r="P709" s="349"/>
      <c r="Q709" s="349"/>
      <c r="R709" s="349"/>
      <c r="S709" s="349"/>
      <c r="T709" s="349"/>
      <c r="U709" s="349"/>
      <c r="V709" s="349"/>
      <c r="W709" s="349"/>
      <c r="X709" s="349"/>
      <c r="Y709" s="349"/>
    </row>
    <row r="710">
      <c r="A710" s="366"/>
      <c r="C710" s="349"/>
      <c r="D710" s="349"/>
      <c r="E710" s="349"/>
      <c r="F710" s="349"/>
      <c r="G710" s="349"/>
      <c r="H710" s="349"/>
      <c r="I710" s="349"/>
      <c r="J710" s="349"/>
      <c r="K710" s="349"/>
      <c r="L710" s="349"/>
      <c r="M710" s="349"/>
      <c r="N710" s="349"/>
      <c r="O710" s="349"/>
      <c r="P710" s="349"/>
      <c r="Q710" s="349"/>
      <c r="R710" s="349"/>
      <c r="S710" s="349"/>
      <c r="T710" s="349"/>
      <c r="U710" s="349"/>
      <c r="V710" s="349"/>
      <c r="W710" s="349"/>
      <c r="X710" s="349"/>
      <c r="Y710" s="349"/>
    </row>
    <row r="711">
      <c r="A711" s="366"/>
      <c r="C711" s="349"/>
      <c r="D711" s="349"/>
      <c r="E711" s="349"/>
      <c r="F711" s="349"/>
      <c r="G711" s="349"/>
      <c r="H711" s="349"/>
      <c r="I711" s="349"/>
      <c r="J711" s="349"/>
      <c r="K711" s="349"/>
      <c r="L711" s="349"/>
      <c r="M711" s="349"/>
      <c r="N711" s="349"/>
      <c r="O711" s="349"/>
      <c r="P711" s="349"/>
      <c r="Q711" s="349"/>
      <c r="R711" s="349"/>
      <c r="S711" s="349"/>
      <c r="T711" s="349"/>
      <c r="U711" s="349"/>
      <c r="V711" s="349"/>
      <c r="W711" s="349"/>
      <c r="X711" s="349"/>
      <c r="Y711" s="349"/>
    </row>
    <row r="712">
      <c r="A712" s="366"/>
      <c r="C712" s="349"/>
      <c r="D712" s="349"/>
      <c r="E712" s="349"/>
      <c r="F712" s="349"/>
      <c r="G712" s="349"/>
      <c r="H712" s="349"/>
      <c r="I712" s="349"/>
      <c r="J712" s="349"/>
      <c r="K712" s="349"/>
      <c r="L712" s="349"/>
      <c r="M712" s="349"/>
      <c r="N712" s="349"/>
      <c r="O712" s="349"/>
      <c r="P712" s="349"/>
      <c r="Q712" s="349"/>
      <c r="R712" s="349"/>
      <c r="S712" s="349"/>
      <c r="T712" s="349"/>
      <c r="U712" s="349"/>
      <c r="V712" s="349"/>
      <c r="W712" s="349"/>
      <c r="X712" s="349"/>
      <c r="Y712" s="349"/>
    </row>
    <row r="713">
      <c r="A713" s="366"/>
      <c r="C713" s="349"/>
      <c r="D713" s="349"/>
      <c r="E713" s="349"/>
      <c r="F713" s="349"/>
      <c r="G713" s="349"/>
      <c r="H713" s="349"/>
      <c r="I713" s="349"/>
      <c r="J713" s="349"/>
      <c r="K713" s="349"/>
      <c r="L713" s="349"/>
      <c r="M713" s="349"/>
      <c r="N713" s="349"/>
      <c r="O713" s="349"/>
      <c r="P713" s="349"/>
      <c r="Q713" s="349"/>
      <c r="R713" s="349"/>
      <c r="S713" s="349"/>
      <c r="T713" s="349"/>
      <c r="U713" s="349"/>
      <c r="V713" s="349"/>
      <c r="W713" s="349"/>
      <c r="X713" s="349"/>
      <c r="Y713" s="349"/>
    </row>
    <row r="714">
      <c r="A714" s="366"/>
      <c r="C714" s="349"/>
      <c r="D714" s="349"/>
      <c r="E714" s="349"/>
      <c r="F714" s="349"/>
      <c r="G714" s="349"/>
      <c r="H714" s="349"/>
      <c r="I714" s="349"/>
      <c r="J714" s="349"/>
      <c r="K714" s="349"/>
      <c r="L714" s="349"/>
      <c r="M714" s="349"/>
      <c r="N714" s="349"/>
      <c r="O714" s="349"/>
      <c r="P714" s="349"/>
      <c r="Q714" s="349"/>
      <c r="R714" s="349"/>
      <c r="S714" s="349"/>
      <c r="T714" s="349"/>
      <c r="U714" s="349"/>
      <c r="V714" s="349"/>
      <c r="W714" s="349"/>
      <c r="X714" s="349"/>
      <c r="Y714" s="349"/>
    </row>
    <row r="715">
      <c r="A715" s="366"/>
      <c r="C715" s="349"/>
      <c r="D715" s="349"/>
      <c r="E715" s="349"/>
      <c r="F715" s="349"/>
      <c r="G715" s="349"/>
      <c r="H715" s="349"/>
      <c r="I715" s="349"/>
      <c r="J715" s="349"/>
      <c r="K715" s="349"/>
      <c r="L715" s="349"/>
      <c r="M715" s="349"/>
      <c r="N715" s="349"/>
      <c r="O715" s="349"/>
      <c r="P715" s="349"/>
      <c r="Q715" s="349"/>
      <c r="R715" s="349"/>
      <c r="S715" s="349"/>
      <c r="T715" s="349"/>
      <c r="U715" s="349"/>
      <c r="V715" s="349"/>
      <c r="W715" s="349"/>
      <c r="X715" s="349"/>
      <c r="Y715" s="349"/>
    </row>
    <row r="716">
      <c r="A716" s="366"/>
      <c r="C716" s="349"/>
      <c r="D716" s="349"/>
      <c r="E716" s="349"/>
      <c r="F716" s="349"/>
      <c r="G716" s="349"/>
      <c r="H716" s="349"/>
      <c r="I716" s="349"/>
      <c r="J716" s="349"/>
      <c r="K716" s="349"/>
      <c r="L716" s="349"/>
      <c r="M716" s="349"/>
      <c r="N716" s="349"/>
      <c r="O716" s="349"/>
      <c r="P716" s="349"/>
      <c r="Q716" s="349"/>
      <c r="R716" s="349"/>
      <c r="S716" s="349"/>
      <c r="T716" s="349"/>
      <c r="U716" s="349"/>
      <c r="V716" s="349"/>
      <c r="W716" s="349"/>
      <c r="X716" s="349"/>
      <c r="Y716" s="349"/>
    </row>
    <row r="717">
      <c r="A717" s="366"/>
      <c r="C717" s="349"/>
      <c r="D717" s="349"/>
      <c r="E717" s="349"/>
      <c r="F717" s="349"/>
      <c r="G717" s="349"/>
      <c r="H717" s="349"/>
      <c r="I717" s="349"/>
      <c r="J717" s="349"/>
      <c r="K717" s="349"/>
      <c r="L717" s="349"/>
      <c r="M717" s="349"/>
      <c r="N717" s="349"/>
      <c r="O717" s="349"/>
      <c r="P717" s="349"/>
      <c r="Q717" s="349"/>
      <c r="R717" s="349"/>
      <c r="S717" s="349"/>
      <c r="T717" s="349"/>
      <c r="U717" s="349"/>
      <c r="V717" s="349"/>
      <c r="W717" s="349"/>
      <c r="X717" s="349"/>
      <c r="Y717" s="349"/>
    </row>
    <row r="718">
      <c r="A718" s="366"/>
      <c r="C718" s="349"/>
      <c r="D718" s="349"/>
      <c r="E718" s="349"/>
      <c r="F718" s="349"/>
      <c r="G718" s="349"/>
      <c r="H718" s="349"/>
      <c r="I718" s="349"/>
      <c r="J718" s="349"/>
      <c r="K718" s="349"/>
      <c r="L718" s="349"/>
      <c r="M718" s="349"/>
      <c r="N718" s="349"/>
      <c r="O718" s="349"/>
      <c r="P718" s="349"/>
      <c r="Q718" s="349"/>
      <c r="R718" s="349"/>
      <c r="S718" s="349"/>
      <c r="T718" s="349"/>
      <c r="U718" s="349"/>
      <c r="V718" s="349"/>
      <c r="W718" s="349"/>
      <c r="X718" s="349"/>
      <c r="Y718" s="349"/>
    </row>
    <row r="719">
      <c r="A719" s="366"/>
      <c r="C719" s="349"/>
      <c r="D719" s="349"/>
      <c r="E719" s="349"/>
      <c r="F719" s="349"/>
      <c r="G719" s="349"/>
      <c r="H719" s="349"/>
      <c r="I719" s="349"/>
      <c r="J719" s="349"/>
      <c r="K719" s="349"/>
      <c r="L719" s="349"/>
      <c r="M719" s="349"/>
      <c r="N719" s="349"/>
      <c r="O719" s="349"/>
      <c r="P719" s="349"/>
      <c r="Q719" s="349"/>
      <c r="R719" s="349"/>
      <c r="S719" s="349"/>
      <c r="T719" s="349"/>
      <c r="U719" s="349"/>
      <c r="V719" s="349"/>
      <c r="W719" s="349"/>
      <c r="X719" s="349"/>
      <c r="Y719" s="349"/>
    </row>
    <row r="720">
      <c r="A720" s="366"/>
      <c r="C720" s="349"/>
      <c r="D720" s="349"/>
      <c r="E720" s="349"/>
      <c r="F720" s="349"/>
      <c r="G720" s="349"/>
      <c r="H720" s="349"/>
      <c r="I720" s="349"/>
      <c r="J720" s="349"/>
      <c r="K720" s="349"/>
      <c r="L720" s="349"/>
      <c r="M720" s="349"/>
      <c r="N720" s="349"/>
      <c r="O720" s="349"/>
      <c r="P720" s="349"/>
      <c r="Q720" s="349"/>
      <c r="R720" s="349"/>
      <c r="S720" s="349"/>
      <c r="T720" s="349"/>
      <c r="U720" s="349"/>
      <c r="V720" s="349"/>
      <c r="W720" s="349"/>
      <c r="X720" s="349"/>
      <c r="Y720" s="349"/>
    </row>
    <row r="721">
      <c r="A721" s="366"/>
      <c r="C721" s="349"/>
      <c r="D721" s="349"/>
      <c r="E721" s="349"/>
      <c r="F721" s="349"/>
      <c r="G721" s="349"/>
      <c r="H721" s="349"/>
      <c r="I721" s="349"/>
      <c r="J721" s="349"/>
      <c r="K721" s="349"/>
      <c r="L721" s="349"/>
      <c r="M721" s="349"/>
      <c r="N721" s="349"/>
      <c r="O721" s="349"/>
      <c r="P721" s="349"/>
      <c r="Q721" s="349"/>
      <c r="R721" s="349"/>
      <c r="S721" s="349"/>
      <c r="T721" s="349"/>
      <c r="U721" s="349"/>
      <c r="V721" s="349"/>
      <c r="W721" s="349"/>
      <c r="X721" s="349"/>
      <c r="Y721" s="349"/>
    </row>
    <row r="722">
      <c r="A722" s="366"/>
      <c r="C722" s="349"/>
      <c r="D722" s="349"/>
      <c r="E722" s="349"/>
      <c r="F722" s="349"/>
      <c r="G722" s="349"/>
      <c r="H722" s="349"/>
      <c r="I722" s="349"/>
      <c r="J722" s="349"/>
      <c r="K722" s="349"/>
      <c r="L722" s="349"/>
      <c r="M722" s="349"/>
      <c r="N722" s="349"/>
      <c r="O722" s="349"/>
      <c r="P722" s="349"/>
      <c r="Q722" s="349"/>
      <c r="R722" s="349"/>
      <c r="S722" s="349"/>
      <c r="T722" s="349"/>
      <c r="U722" s="349"/>
      <c r="V722" s="349"/>
      <c r="W722" s="349"/>
      <c r="X722" s="349"/>
      <c r="Y722" s="349"/>
    </row>
    <row r="723">
      <c r="A723" s="366"/>
      <c r="C723" s="349"/>
      <c r="D723" s="349"/>
      <c r="E723" s="349"/>
      <c r="F723" s="349"/>
      <c r="G723" s="349"/>
      <c r="H723" s="349"/>
      <c r="I723" s="349"/>
      <c r="J723" s="349"/>
      <c r="K723" s="349"/>
      <c r="L723" s="349"/>
      <c r="M723" s="349"/>
      <c r="N723" s="349"/>
      <c r="O723" s="349"/>
      <c r="P723" s="349"/>
      <c r="Q723" s="349"/>
      <c r="R723" s="349"/>
      <c r="S723" s="349"/>
      <c r="T723" s="349"/>
      <c r="U723" s="349"/>
      <c r="V723" s="349"/>
      <c r="W723" s="349"/>
      <c r="X723" s="349"/>
      <c r="Y723" s="349"/>
    </row>
    <row r="724">
      <c r="A724" s="366"/>
      <c r="C724" s="349"/>
      <c r="D724" s="349"/>
      <c r="E724" s="349"/>
      <c r="F724" s="349"/>
      <c r="G724" s="349"/>
      <c r="H724" s="349"/>
      <c r="I724" s="349"/>
      <c r="J724" s="349"/>
      <c r="K724" s="349"/>
      <c r="L724" s="349"/>
      <c r="M724" s="349"/>
      <c r="N724" s="349"/>
      <c r="O724" s="349"/>
      <c r="P724" s="349"/>
      <c r="Q724" s="349"/>
      <c r="R724" s="349"/>
      <c r="S724" s="349"/>
      <c r="T724" s="349"/>
      <c r="U724" s="349"/>
      <c r="V724" s="349"/>
      <c r="W724" s="349"/>
      <c r="X724" s="349"/>
      <c r="Y724" s="349"/>
    </row>
    <row r="725">
      <c r="A725" s="366"/>
      <c r="C725" s="349"/>
      <c r="D725" s="349"/>
      <c r="E725" s="349"/>
      <c r="F725" s="349"/>
      <c r="G725" s="349"/>
      <c r="H725" s="349"/>
      <c r="I725" s="349"/>
      <c r="J725" s="349"/>
      <c r="K725" s="349"/>
      <c r="L725" s="349"/>
      <c r="M725" s="349"/>
      <c r="N725" s="349"/>
      <c r="O725" s="349"/>
      <c r="P725" s="349"/>
      <c r="Q725" s="349"/>
      <c r="R725" s="349"/>
      <c r="S725" s="349"/>
      <c r="T725" s="349"/>
      <c r="U725" s="349"/>
      <c r="V725" s="349"/>
      <c r="W725" s="349"/>
      <c r="X725" s="349"/>
      <c r="Y725" s="349"/>
    </row>
    <row r="726">
      <c r="A726" s="366"/>
      <c r="C726" s="349"/>
      <c r="D726" s="349"/>
      <c r="E726" s="349"/>
      <c r="F726" s="349"/>
      <c r="G726" s="349"/>
      <c r="H726" s="349"/>
      <c r="I726" s="349"/>
      <c r="J726" s="349"/>
      <c r="K726" s="349"/>
      <c r="L726" s="349"/>
      <c r="M726" s="349"/>
      <c r="N726" s="349"/>
      <c r="O726" s="349"/>
      <c r="P726" s="349"/>
      <c r="Q726" s="349"/>
      <c r="R726" s="349"/>
      <c r="S726" s="349"/>
      <c r="T726" s="349"/>
      <c r="U726" s="349"/>
      <c r="V726" s="349"/>
      <c r="W726" s="349"/>
      <c r="X726" s="349"/>
      <c r="Y726" s="349"/>
    </row>
    <row r="727">
      <c r="A727" s="366"/>
      <c r="C727" s="349"/>
      <c r="D727" s="349"/>
      <c r="E727" s="349"/>
      <c r="F727" s="349"/>
      <c r="G727" s="349"/>
      <c r="H727" s="349"/>
      <c r="I727" s="349"/>
      <c r="J727" s="349"/>
      <c r="K727" s="349"/>
      <c r="L727" s="349"/>
      <c r="M727" s="349"/>
      <c r="N727" s="349"/>
      <c r="O727" s="349"/>
      <c r="P727" s="349"/>
      <c r="Q727" s="349"/>
      <c r="R727" s="349"/>
      <c r="S727" s="349"/>
      <c r="T727" s="349"/>
      <c r="U727" s="349"/>
      <c r="V727" s="349"/>
      <c r="W727" s="349"/>
      <c r="X727" s="349"/>
      <c r="Y727" s="349"/>
    </row>
    <row r="728">
      <c r="A728" s="366"/>
      <c r="C728" s="349"/>
      <c r="D728" s="349"/>
      <c r="E728" s="349"/>
      <c r="F728" s="349"/>
      <c r="G728" s="349"/>
      <c r="H728" s="349"/>
      <c r="I728" s="349"/>
      <c r="J728" s="349"/>
      <c r="K728" s="349"/>
      <c r="L728" s="349"/>
      <c r="M728" s="349"/>
      <c r="N728" s="349"/>
      <c r="O728" s="349"/>
      <c r="P728" s="349"/>
      <c r="Q728" s="349"/>
      <c r="R728" s="349"/>
      <c r="S728" s="349"/>
      <c r="T728" s="349"/>
      <c r="U728" s="349"/>
      <c r="V728" s="349"/>
      <c r="W728" s="349"/>
      <c r="X728" s="349"/>
      <c r="Y728" s="349"/>
    </row>
    <row r="729">
      <c r="A729" s="366"/>
      <c r="C729" s="349"/>
      <c r="D729" s="349"/>
      <c r="E729" s="349"/>
      <c r="F729" s="349"/>
      <c r="G729" s="349"/>
      <c r="H729" s="349"/>
      <c r="I729" s="349"/>
      <c r="J729" s="349"/>
      <c r="K729" s="349"/>
      <c r="L729" s="349"/>
      <c r="M729" s="349"/>
      <c r="N729" s="349"/>
      <c r="O729" s="349"/>
      <c r="P729" s="349"/>
      <c r="Q729" s="349"/>
      <c r="R729" s="349"/>
      <c r="S729" s="349"/>
      <c r="T729" s="349"/>
      <c r="U729" s="349"/>
      <c r="V729" s="349"/>
      <c r="W729" s="349"/>
      <c r="X729" s="349"/>
      <c r="Y729" s="349"/>
    </row>
    <row r="730">
      <c r="A730" s="366"/>
      <c r="C730" s="349"/>
      <c r="D730" s="349"/>
      <c r="E730" s="349"/>
      <c r="F730" s="349"/>
      <c r="G730" s="349"/>
      <c r="H730" s="349"/>
      <c r="I730" s="349"/>
      <c r="J730" s="349"/>
      <c r="K730" s="349"/>
      <c r="L730" s="349"/>
      <c r="M730" s="349"/>
      <c r="N730" s="349"/>
      <c r="O730" s="349"/>
      <c r="P730" s="349"/>
      <c r="Q730" s="349"/>
      <c r="R730" s="349"/>
      <c r="S730" s="349"/>
      <c r="T730" s="349"/>
      <c r="U730" s="349"/>
      <c r="V730" s="349"/>
      <c r="W730" s="349"/>
      <c r="X730" s="349"/>
      <c r="Y730" s="349"/>
    </row>
    <row r="731">
      <c r="A731" s="366"/>
      <c r="C731" s="349"/>
      <c r="D731" s="349"/>
      <c r="E731" s="349"/>
      <c r="F731" s="349"/>
      <c r="G731" s="349"/>
      <c r="H731" s="349"/>
      <c r="I731" s="349"/>
      <c r="J731" s="349"/>
      <c r="K731" s="349"/>
      <c r="L731" s="349"/>
      <c r="M731" s="349"/>
      <c r="N731" s="349"/>
      <c r="O731" s="349"/>
      <c r="P731" s="349"/>
      <c r="Q731" s="349"/>
      <c r="R731" s="349"/>
      <c r="S731" s="349"/>
      <c r="T731" s="349"/>
      <c r="U731" s="349"/>
      <c r="V731" s="349"/>
      <c r="W731" s="349"/>
      <c r="X731" s="349"/>
      <c r="Y731" s="349"/>
    </row>
    <row r="732">
      <c r="A732" s="366"/>
      <c r="C732" s="349"/>
      <c r="D732" s="349"/>
      <c r="E732" s="349"/>
      <c r="F732" s="349"/>
      <c r="G732" s="349"/>
      <c r="H732" s="349"/>
      <c r="I732" s="349"/>
      <c r="J732" s="349"/>
      <c r="K732" s="349"/>
      <c r="L732" s="349"/>
      <c r="M732" s="349"/>
      <c r="N732" s="349"/>
      <c r="O732" s="349"/>
      <c r="P732" s="349"/>
      <c r="Q732" s="349"/>
      <c r="R732" s="349"/>
      <c r="S732" s="349"/>
      <c r="T732" s="349"/>
      <c r="U732" s="349"/>
      <c r="V732" s="349"/>
      <c r="W732" s="349"/>
      <c r="X732" s="349"/>
      <c r="Y732" s="349"/>
    </row>
    <row r="733">
      <c r="A733" s="366"/>
      <c r="C733" s="349"/>
      <c r="D733" s="349"/>
      <c r="E733" s="349"/>
      <c r="F733" s="349"/>
      <c r="G733" s="349"/>
      <c r="H733" s="349"/>
      <c r="I733" s="349"/>
      <c r="J733" s="349"/>
      <c r="K733" s="349"/>
      <c r="L733" s="349"/>
      <c r="M733" s="349"/>
      <c r="N733" s="349"/>
      <c r="O733" s="349"/>
      <c r="P733" s="349"/>
      <c r="Q733" s="349"/>
      <c r="R733" s="349"/>
      <c r="S733" s="349"/>
      <c r="T733" s="349"/>
      <c r="U733" s="349"/>
      <c r="V733" s="349"/>
      <c r="W733" s="349"/>
      <c r="X733" s="349"/>
      <c r="Y733" s="349"/>
    </row>
    <row r="734">
      <c r="A734" s="366"/>
      <c r="C734" s="349"/>
      <c r="D734" s="349"/>
      <c r="E734" s="349"/>
      <c r="F734" s="349"/>
      <c r="G734" s="349"/>
      <c r="H734" s="349"/>
      <c r="I734" s="349"/>
      <c r="J734" s="349"/>
      <c r="K734" s="349"/>
      <c r="L734" s="349"/>
      <c r="M734" s="349"/>
      <c r="N734" s="349"/>
      <c r="O734" s="349"/>
      <c r="P734" s="349"/>
      <c r="Q734" s="349"/>
      <c r="R734" s="349"/>
      <c r="S734" s="349"/>
      <c r="T734" s="349"/>
      <c r="U734" s="349"/>
      <c r="V734" s="349"/>
      <c r="W734" s="349"/>
      <c r="X734" s="349"/>
      <c r="Y734" s="349"/>
    </row>
    <row r="735">
      <c r="A735" s="366"/>
      <c r="C735" s="349"/>
      <c r="D735" s="349"/>
      <c r="E735" s="349"/>
      <c r="F735" s="349"/>
      <c r="G735" s="349"/>
      <c r="H735" s="349"/>
      <c r="I735" s="349"/>
      <c r="J735" s="349"/>
      <c r="K735" s="349"/>
      <c r="L735" s="349"/>
      <c r="M735" s="349"/>
      <c r="N735" s="349"/>
      <c r="O735" s="349"/>
      <c r="P735" s="349"/>
      <c r="Q735" s="349"/>
      <c r="R735" s="349"/>
      <c r="S735" s="349"/>
      <c r="T735" s="349"/>
      <c r="U735" s="349"/>
      <c r="V735" s="349"/>
      <c r="W735" s="349"/>
      <c r="X735" s="349"/>
      <c r="Y735" s="349"/>
    </row>
    <row r="736">
      <c r="A736" s="366"/>
      <c r="C736" s="349"/>
      <c r="D736" s="349"/>
      <c r="E736" s="349"/>
      <c r="F736" s="349"/>
      <c r="G736" s="349"/>
      <c r="H736" s="349"/>
      <c r="I736" s="349"/>
      <c r="J736" s="349"/>
      <c r="K736" s="349"/>
      <c r="L736" s="349"/>
      <c r="M736" s="349"/>
      <c r="N736" s="349"/>
      <c r="O736" s="349"/>
      <c r="P736" s="349"/>
      <c r="Q736" s="349"/>
      <c r="R736" s="349"/>
      <c r="S736" s="349"/>
      <c r="T736" s="349"/>
      <c r="U736" s="349"/>
      <c r="V736" s="349"/>
      <c r="W736" s="349"/>
      <c r="X736" s="349"/>
      <c r="Y736" s="349"/>
    </row>
    <row r="737">
      <c r="A737" s="366"/>
      <c r="C737" s="349"/>
      <c r="D737" s="349"/>
      <c r="E737" s="349"/>
      <c r="F737" s="349"/>
      <c r="G737" s="349"/>
      <c r="H737" s="349"/>
      <c r="I737" s="349"/>
      <c r="J737" s="349"/>
      <c r="K737" s="349"/>
      <c r="L737" s="349"/>
      <c r="M737" s="349"/>
      <c r="N737" s="349"/>
      <c r="O737" s="349"/>
      <c r="P737" s="349"/>
      <c r="Q737" s="349"/>
      <c r="R737" s="349"/>
      <c r="S737" s="349"/>
      <c r="T737" s="349"/>
      <c r="U737" s="349"/>
      <c r="V737" s="349"/>
      <c r="W737" s="349"/>
      <c r="X737" s="349"/>
      <c r="Y737" s="349"/>
    </row>
    <row r="738">
      <c r="A738" s="366"/>
      <c r="C738" s="349"/>
      <c r="D738" s="349"/>
      <c r="E738" s="349"/>
      <c r="F738" s="349"/>
      <c r="G738" s="349"/>
      <c r="H738" s="349"/>
      <c r="I738" s="349"/>
      <c r="J738" s="349"/>
      <c r="K738" s="349"/>
      <c r="L738" s="349"/>
      <c r="M738" s="349"/>
      <c r="N738" s="349"/>
      <c r="O738" s="349"/>
      <c r="P738" s="349"/>
      <c r="Q738" s="349"/>
      <c r="R738" s="349"/>
      <c r="S738" s="349"/>
      <c r="T738" s="349"/>
      <c r="U738" s="349"/>
      <c r="V738" s="349"/>
      <c r="W738" s="349"/>
      <c r="X738" s="349"/>
      <c r="Y738" s="349"/>
    </row>
    <row r="739">
      <c r="A739" s="366"/>
      <c r="C739" s="349"/>
      <c r="D739" s="349"/>
      <c r="E739" s="349"/>
      <c r="F739" s="349"/>
      <c r="G739" s="349"/>
      <c r="H739" s="349"/>
      <c r="I739" s="349"/>
      <c r="J739" s="349"/>
      <c r="K739" s="349"/>
      <c r="L739" s="349"/>
      <c r="M739" s="349"/>
      <c r="N739" s="349"/>
      <c r="O739" s="349"/>
      <c r="P739" s="349"/>
      <c r="Q739" s="349"/>
      <c r="R739" s="349"/>
      <c r="S739" s="349"/>
      <c r="T739" s="349"/>
      <c r="U739" s="349"/>
      <c r="V739" s="349"/>
      <c r="W739" s="349"/>
      <c r="X739" s="349"/>
      <c r="Y739" s="349"/>
    </row>
    <row r="740">
      <c r="A740" s="366"/>
      <c r="C740" s="349"/>
      <c r="D740" s="349"/>
      <c r="E740" s="349"/>
      <c r="F740" s="349"/>
      <c r="G740" s="349"/>
      <c r="H740" s="349"/>
      <c r="I740" s="349"/>
      <c r="J740" s="349"/>
      <c r="K740" s="349"/>
      <c r="L740" s="349"/>
      <c r="M740" s="349"/>
      <c r="N740" s="349"/>
      <c r="O740" s="349"/>
      <c r="P740" s="349"/>
      <c r="Q740" s="349"/>
      <c r="R740" s="349"/>
      <c r="S740" s="349"/>
      <c r="T740" s="349"/>
      <c r="U740" s="349"/>
      <c r="V740" s="349"/>
      <c r="W740" s="349"/>
      <c r="X740" s="349"/>
      <c r="Y740" s="349"/>
    </row>
    <row r="741">
      <c r="A741" s="366"/>
      <c r="C741" s="349"/>
      <c r="D741" s="349"/>
      <c r="E741" s="349"/>
      <c r="F741" s="349"/>
      <c r="G741" s="349"/>
      <c r="H741" s="349"/>
      <c r="I741" s="349"/>
      <c r="J741" s="349"/>
      <c r="K741" s="349"/>
      <c r="L741" s="349"/>
      <c r="M741" s="349"/>
      <c r="N741" s="349"/>
      <c r="O741" s="349"/>
      <c r="P741" s="349"/>
      <c r="Q741" s="349"/>
      <c r="R741" s="349"/>
      <c r="S741" s="349"/>
      <c r="T741" s="349"/>
      <c r="U741" s="349"/>
      <c r="V741" s="349"/>
      <c r="W741" s="349"/>
      <c r="X741" s="349"/>
      <c r="Y741" s="349"/>
    </row>
    <row r="742">
      <c r="A742" s="366"/>
      <c r="C742" s="349"/>
      <c r="D742" s="349"/>
      <c r="E742" s="349"/>
      <c r="F742" s="349"/>
      <c r="G742" s="349"/>
      <c r="H742" s="349"/>
      <c r="I742" s="349"/>
      <c r="J742" s="349"/>
      <c r="K742" s="349"/>
      <c r="L742" s="349"/>
      <c r="M742" s="349"/>
      <c r="N742" s="349"/>
      <c r="O742" s="349"/>
      <c r="P742" s="349"/>
      <c r="Q742" s="349"/>
      <c r="R742" s="349"/>
      <c r="S742" s="349"/>
      <c r="T742" s="349"/>
      <c r="U742" s="349"/>
      <c r="V742" s="349"/>
      <c r="W742" s="349"/>
      <c r="X742" s="349"/>
      <c r="Y742" s="349"/>
    </row>
    <row r="743">
      <c r="A743" s="366"/>
      <c r="C743" s="349"/>
      <c r="D743" s="349"/>
      <c r="E743" s="349"/>
      <c r="F743" s="349"/>
      <c r="G743" s="349"/>
      <c r="H743" s="349"/>
      <c r="I743" s="349"/>
      <c r="J743" s="349"/>
      <c r="K743" s="349"/>
      <c r="L743" s="349"/>
      <c r="M743" s="349"/>
      <c r="N743" s="349"/>
      <c r="O743" s="349"/>
      <c r="P743" s="349"/>
      <c r="Q743" s="349"/>
      <c r="R743" s="349"/>
      <c r="S743" s="349"/>
      <c r="T743" s="349"/>
      <c r="U743" s="349"/>
      <c r="V743" s="349"/>
      <c r="W743" s="349"/>
      <c r="X743" s="349"/>
      <c r="Y743" s="349"/>
    </row>
    <row r="744">
      <c r="A744" s="366"/>
      <c r="C744" s="349"/>
      <c r="D744" s="349"/>
      <c r="E744" s="349"/>
      <c r="F744" s="349"/>
      <c r="G744" s="349"/>
      <c r="H744" s="349"/>
      <c r="I744" s="349"/>
      <c r="J744" s="349"/>
      <c r="K744" s="349"/>
      <c r="L744" s="349"/>
      <c r="M744" s="349"/>
      <c r="N744" s="349"/>
      <c r="O744" s="349"/>
      <c r="P744" s="349"/>
      <c r="Q744" s="349"/>
      <c r="R744" s="349"/>
      <c r="S744" s="349"/>
      <c r="T744" s="349"/>
      <c r="U744" s="349"/>
      <c r="V744" s="349"/>
      <c r="W744" s="349"/>
      <c r="X744" s="349"/>
      <c r="Y744" s="349"/>
    </row>
    <row r="745">
      <c r="A745" s="366"/>
      <c r="C745" s="349"/>
      <c r="D745" s="349"/>
      <c r="E745" s="349"/>
      <c r="F745" s="349"/>
      <c r="G745" s="349"/>
      <c r="H745" s="349"/>
      <c r="I745" s="349"/>
      <c r="J745" s="349"/>
      <c r="K745" s="349"/>
      <c r="L745" s="349"/>
      <c r="M745" s="349"/>
      <c r="N745" s="349"/>
      <c r="O745" s="349"/>
      <c r="P745" s="349"/>
      <c r="Q745" s="349"/>
      <c r="R745" s="349"/>
      <c r="S745" s="349"/>
      <c r="T745" s="349"/>
      <c r="U745" s="349"/>
      <c r="V745" s="349"/>
      <c r="W745" s="349"/>
      <c r="X745" s="349"/>
      <c r="Y745" s="349"/>
    </row>
    <row r="746">
      <c r="A746" s="366"/>
      <c r="C746" s="349"/>
      <c r="D746" s="349"/>
      <c r="E746" s="349"/>
      <c r="F746" s="349"/>
      <c r="G746" s="349"/>
      <c r="H746" s="349"/>
      <c r="I746" s="349"/>
      <c r="J746" s="349"/>
      <c r="K746" s="349"/>
      <c r="L746" s="349"/>
      <c r="M746" s="349"/>
      <c r="N746" s="349"/>
      <c r="O746" s="349"/>
      <c r="P746" s="349"/>
      <c r="Q746" s="349"/>
      <c r="R746" s="349"/>
      <c r="S746" s="349"/>
      <c r="T746" s="349"/>
      <c r="U746" s="349"/>
      <c r="V746" s="349"/>
      <c r="W746" s="349"/>
      <c r="X746" s="349"/>
      <c r="Y746" s="349"/>
    </row>
    <row r="747">
      <c r="A747" s="366"/>
      <c r="C747" s="349"/>
      <c r="D747" s="349"/>
      <c r="E747" s="349"/>
      <c r="F747" s="349"/>
      <c r="G747" s="349"/>
      <c r="H747" s="349"/>
      <c r="I747" s="349"/>
      <c r="J747" s="349"/>
      <c r="K747" s="349"/>
      <c r="L747" s="349"/>
      <c r="M747" s="349"/>
      <c r="N747" s="349"/>
      <c r="O747" s="349"/>
      <c r="P747" s="349"/>
      <c r="Q747" s="349"/>
      <c r="R747" s="349"/>
      <c r="S747" s="349"/>
      <c r="T747" s="349"/>
      <c r="U747" s="349"/>
      <c r="V747" s="349"/>
      <c r="W747" s="349"/>
      <c r="X747" s="349"/>
      <c r="Y747" s="349"/>
    </row>
    <row r="748">
      <c r="A748" s="366"/>
      <c r="C748" s="349"/>
      <c r="D748" s="349"/>
      <c r="E748" s="349"/>
      <c r="F748" s="349"/>
      <c r="G748" s="349"/>
      <c r="H748" s="349"/>
      <c r="I748" s="349"/>
      <c r="J748" s="349"/>
      <c r="K748" s="349"/>
      <c r="L748" s="349"/>
      <c r="M748" s="349"/>
      <c r="N748" s="349"/>
      <c r="O748" s="349"/>
      <c r="P748" s="349"/>
      <c r="Q748" s="349"/>
      <c r="R748" s="349"/>
      <c r="S748" s="349"/>
      <c r="T748" s="349"/>
      <c r="U748" s="349"/>
      <c r="V748" s="349"/>
      <c r="W748" s="349"/>
      <c r="X748" s="349"/>
      <c r="Y748" s="349"/>
    </row>
    <row r="749">
      <c r="A749" s="366"/>
      <c r="C749" s="349"/>
      <c r="D749" s="349"/>
      <c r="E749" s="349"/>
      <c r="F749" s="349"/>
      <c r="G749" s="349"/>
      <c r="H749" s="349"/>
      <c r="I749" s="349"/>
      <c r="J749" s="349"/>
      <c r="K749" s="349"/>
      <c r="L749" s="349"/>
      <c r="M749" s="349"/>
      <c r="N749" s="349"/>
      <c r="O749" s="349"/>
      <c r="P749" s="349"/>
      <c r="Q749" s="349"/>
      <c r="R749" s="349"/>
      <c r="S749" s="349"/>
      <c r="T749" s="349"/>
      <c r="U749" s="349"/>
      <c r="V749" s="349"/>
      <c r="W749" s="349"/>
      <c r="X749" s="349"/>
      <c r="Y749" s="349"/>
    </row>
    <row r="750">
      <c r="A750" s="366"/>
      <c r="C750" s="349"/>
      <c r="D750" s="349"/>
      <c r="E750" s="349"/>
      <c r="F750" s="349"/>
      <c r="G750" s="349"/>
      <c r="H750" s="349"/>
      <c r="I750" s="349"/>
      <c r="J750" s="349"/>
      <c r="K750" s="349"/>
      <c r="L750" s="349"/>
      <c r="M750" s="349"/>
      <c r="N750" s="349"/>
      <c r="O750" s="349"/>
      <c r="P750" s="349"/>
      <c r="Q750" s="349"/>
      <c r="R750" s="349"/>
      <c r="S750" s="349"/>
      <c r="T750" s="349"/>
      <c r="U750" s="349"/>
      <c r="V750" s="349"/>
      <c r="W750" s="349"/>
      <c r="X750" s="349"/>
      <c r="Y750" s="349"/>
    </row>
    <row r="751">
      <c r="A751" s="366"/>
      <c r="C751" s="349"/>
      <c r="D751" s="349"/>
      <c r="E751" s="349"/>
      <c r="F751" s="349"/>
      <c r="G751" s="349"/>
      <c r="H751" s="349"/>
      <c r="I751" s="349"/>
      <c r="J751" s="349"/>
      <c r="K751" s="349"/>
      <c r="L751" s="349"/>
      <c r="M751" s="349"/>
      <c r="N751" s="349"/>
      <c r="O751" s="349"/>
      <c r="P751" s="349"/>
      <c r="Q751" s="349"/>
      <c r="R751" s="349"/>
      <c r="S751" s="349"/>
      <c r="T751" s="349"/>
      <c r="U751" s="349"/>
      <c r="V751" s="349"/>
      <c r="W751" s="349"/>
      <c r="X751" s="349"/>
      <c r="Y751" s="349"/>
    </row>
    <row r="752">
      <c r="A752" s="366"/>
      <c r="C752" s="349"/>
      <c r="D752" s="349"/>
      <c r="E752" s="349"/>
      <c r="F752" s="349"/>
      <c r="G752" s="349"/>
      <c r="H752" s="349"/>
      <c r="I752" s="349"/>
      <c r="J752" s="349"/>
      <c r="K752" s="349"/>
      <c r="L752" s="349"/>
      <c r="M752" s="349"/>
      <c r="N752" s="349"/>
      <c r="O752" s="349"/>
      <c r="P752" s="349"/>
      <c r="Q752" s="349"/>
      <c r="R752" s="349"/>
      <c r="S752" s="349"/>
      <c r="T752" s="349"/>
      <c r="U752" s="349"/>
      <c r="V752" s="349"/>
      <c r="W752" s="349"/>
      <c r="X752" s="349"/>
      <c r="Y752" s="349"/>
    </row>
    <row r="753">
      <c r="A753" s="366"/>
      <c r="C753" s="349"/>
      <c r="D753" s="349"/>
      <c r="E753" s="349"/>
      <c r="F753" s="349"/>
      <c r="G753" s="349"/>
      <c r="H753" s="349"/>
      <c r="I753" s="349"/>
      <c r="J753" s="349"/>
      <c r="K753" s="349"/>
      <c r="L753" s="349"/>
      <c r="M753" s="349"/>
      <c r="N753" s="349"/>
      <c r="O753" s="349"/>
      <c r="P753" s="349"/>
      <c r="Q753" s="349"/>
      <c r="R753" s="349"/>
      <c r="S753" s="349"/>
      <c r="T753" s="349"/>
      <c r="U753" s="349"/>
      <c r="V753" s="349"/>
      <c r="W753" s="349"/>
      <c r="X753" s="349"/>
      <c r="Y753" s="349"/>
    </row>
    <row r="754">
      <c r="A754" s="366"/>
      <c r="C754" s="349"/>
      <c r="D754" s="349"/>
      <c r="E754" s="349"/>
      <c r="F754" s="349"/>
      <c r="G754" s="349"/>
      <c r="H754" s="349"/>
      <c r="I754" s="349"/>
      <c r="J754" s="349"/>
      <c r="K754" s="349"/>
      <c r="L754" s="349"/>
      <c r="M754" s="349"/>
      <c r="N754" s="349"/>
      <c r="O754" s="349"/>
      <c r="P754" s="349"/>
      <c r="Q754" s="349"/>
      <c r="R754" s="349"/>
      <c r="S754" s="349"/>
      <c r="T754" s="349"/>
      <c r="U754" s="349"/>
      <c r="V754" s="349"/>
      <c r="W754" s="349"/>
      <c r="X754" s="349"/>
      <c r="Y754" s="349"/>
    </row>
    <row r="755">
      <c r="A755" s="366"/>
      <c r="C755" s="349"/>
      <c r="D755" s="349"/>
      <c r="E755" s="349"/>
      <c r="F755" s="349"/>
      <c r="G755" s="349"/>
      <c r="H755" s="349"/>
      <c r="I755" s="349"/>
      <c r="J755" s="349"/>
      <c r="K755" s="349"/>
      <c r="L755" s="349"/>
      <c r="M755" s="349"/>
      <c r="N755" s="349"/>
      <c r="O755" s="349"/>
      <c r="P755" s="349"/>
      <c r="Q755" s="349"/>
      <c r="R755" s="349"/>
      <c r="S755" s="349"/>
      <c r="T755" s="349"/>
      <c r="U755" s="349"/>
      <c r="V755" s="349"/>
      <c r="W755" s="349"/>
      <c r="X755" s="349"/>
      <c r="Y755" s="349"/>
    </row>
    <row r="756">
      <c r="A756" s="366"/>
      <c r="C756" s="349"/>
      <c r="D756" s="349"/>
      <c r="E756" s="349"/>
      <c r="F756" s="349"/>
      <c r="G756" s="349"/>
      <c r="H756" s="349"/>
      <c r="I756" s="349"/>
      <c r="J756" s="349"/>
      <c r="K756" s="349"/>
      <c r="L756" s="349"/>
      <c r="M756" s="349"/>
      <c r="N756" s="349"/>
      <c r="O756" s="349"/>
      <c r="P756" s="349"/>
      <c r="Q756" s="349"/>
      <c r="R756" s="349"/>
      <c r="S756" s="349"/>
      <c r="T756" s="349"/>
      <c r="U756" s="349"/>
      <c r="V756" s="349"/>
      <c r="W756" s="349"/>
      <c r="X756" s="349"/>
      <c r="Y756" s="349"/>
    </row>
    <row r="757">
      <c r="A757" s="366"/>
      <c r="C757" s="349"/>
      <c r="D757" s="349"/>
      <c r="E757" s="349"/>
      <c r="F757" s="349"/>
      <c r="G757" s="349"/>
      <c r="H757" s="349"/>
      <c r="I757" s="349"/>
      <c r="J757" s="349"/>
      <c r="K757" s="349"/>
      <c r="L757" s="349"/>
      <c r="M757" s="349"/>
      <c r="N757" s="349"/>
      <c r="O757" s="349"/>
      <c r="P757" s="349"/>
      <c r="Q757" s="349"/>
      <c r="R757" s="349"/>
      <c r="S757" s="349"/>
      <c r="T757" s="349"/>
      <c r="U757" s="349"/>
      <c r="V757" s="349"/>
      <c r="W757" s="349"/>
      <c r="X757" s="349"/>
      <c r="Y757" s="349"/>
    </row>
    <row r="758">
      <c r="A758" s="366"/>
      <c r="C758" s="349"/>
      <c r="D758" s="349"/>
      <c r="E758" s="349"/>
      <c r="F758" s="349"/>
      <c r="G758" s="349"/>
      <c r="H758" s="349"/>
      <c r="I758" s="349"/>
      <c r="J758" s="349"/>
      <c r="K758" s="349"/>
      <c r="L758" s="349"/>
      <c r="M758" s="349"/>
      <c r="N758" s="349"/>
      <c r="O758" s="349"/>
      <c r="P758" s="349"/>
      <c r="Q758" s="349"/>
      <c r="R758" s="349"/>
      <c r="S758" s="349"/>
      <c r="T758" s="349"/>
      <c r="U758" s="349"/>
      <c r="V758" s="349"/>
      <c r="W758" s="349"/>
      <c r="X758" s="349"/>
      <c r="Y758" s="349"/>
    </row>
    <row r="759">
      <c r="A759" s="366"/>
      <c r="C759" s="349"/>
      <c r="D759" s="349"/>
      <c r="E759" s="349"/>
      <c r="F759" s="349"/>
      <c r="G759" s="349"/>
      <c r="H759" s="349"/>
      <c r="I759" s="349"/>
      <c r="J759" s="349"/>
      <c r="K759" s="349"/>
      <c r="L759" s="349"/>
      <c r="M759" s="349"/>
      <c r="N759" s="349"/>
      <c r="O759" s="349"/>
      <c r="P759" s="349"/>
      <c r="Q759" s="349"/>
      <c r="R759" s="349"/>
      <c r="S759" s="349"/>
      <c r="T759" s="349"/>
      <c r="U759" s="349"/>
      <c r="V759" s="349"/>
      <c r="W759" s="349"/>
      <c r="X759" s="349"/>
      <c r="Y759" s="349"/>
    </row>
    <row r="760">
      <c r="A760" s="366"/>
      <c r="C760" s="349"/>
      <c r="D760" s="349"/>
      <c r="E760" s="349"/>
      <c r="F760" s="349"/>
      <c r="G760" s="349"/>
      <c r="H760" s="349"/>
      <c r="I760" s="349"/>
      <c r="J760" s="349"/>
      <c r="K760" s="349"/>
      <c r="L760" s="349"/>
      <c r="M760" s="349"/>
      <c r="N760" s="349"/>
      <c r="O760" s="349"/>
      <c r="P760" s="349"/>
      <c r="Q760" s="349"/>
      <c r="R760" s="349"/>
      <c r="S760" s="349"/>
      <c r="T760" s="349"/>
      <c r="U760" s="349"/>
      <c r="V760" s="349"/>
      <c r="W760" s="349"/>
      <c r="X760" s="349"/>
      <c r="Y760" s="349"/>
    </row>
    <row r="761">
      <c r="A761" s="366"/>
      <c r="C761" s="349"/>
      <c r="D761" s="349"/>
      <c r="E761" s="349"/>
      <c r="F761" s="349"/>
      <c r="G761" s="349"/>
      <c r="H761" s="349"/>
      <c r="I761" s="349"/>
      <c r="J761" s="349"/>
      <c r="K761" s="349"/>
      <c r="L761" s="349"/>
      <c r="M761" s="349"/>
      <c r="N761" s="349"/>
      <c r="O761" s="349"/>
      <c r="P761" s="349"/>
      <c r="Q761" s="349"/>
      <c r="R761" s="349"/>
      <c r="S761" s="349"/>
      <c r="T761" s="349"/>
      <c r="U761" s="349"/>
      <c r="V761" s="349"/>
      <c r="W761" s="349"/>
      <c r="X761" s="349"/>
      <c r="Y761" s="349"/>
    </row>
    <row r="762">
      <c r="A762" s="366"/>
      <c r="C762" s="349"/>
      <c r="D762" s="349"/>
      <c r="E762" s="349"/>
      <c r="F762" s="349"/>
      <c r="G762" s="349"/>
      <c r="H762" s="349"/>
      <c r="I762" s="349"/>
      <c r="J762" s="349"/>
      <c r="K762" s="349"/>
      <c r="L762" s="349"/>
      <c r="M762" s="349"/>
      <c r="N762" s="349"/>
      <c r="O762" s="349"/>
      <c r="P762" s="349"/>
      <c r="Q762" s="349"/>
      <c r="R762" s="349"/>
      <c r="S762" s="349"/>
      <c r="T762" s="349"/>
      <c r="U762" s="349"/>
      <c r="V762" s="349"/>
      <c r="W762" s="349"/>
      <c r="X762" s="349"/>
      <c r="Y762" s="349"/>
    </row>
    <row r="763">
      <c r="A763" s="366"/>
      <c r="C763" s="349"/>
      <c r="D763" s="349"/>
      <c r="E763" s="349"/>
      <c r="F763" s="349"/>
      <c r="G763" s="349"/>
      <c r="H763" s="349"/>
      <c r="I763" s="349"/>
      <c r="J763" s="349"/>
      <c r="K763" s="349"/>
      <c r="L763" s="349"/>
      <c r="M763" s="349"/>
      <c r="N763" s="349"/>
      <c r="O763" s="349"/>
      <c r="P763" s="349"/>
      <c r="Q763" s="349"/>
      <c r="R763" s="349"/>
      <c r="S763" s="349"/>
      <c r="T763" s="349"/>
      <c r="U763" s="349"/>
      <c r="V763" s="349"/>
      <c r="W763" s="349"/>
      <c r="X763" s="349"/>
      <c r="Y763" s="349"/>
    </row>
    <row r="764">
      <c r="A764" s="366"/>
      <c r="C764" s="349"/>
      <c r="D764" s="349"/>
      <c r="E764" s="349"/>
      <c r="F764" s="349"/>
      <c r="G764" s="349"/>
      <c r="H764" s="349"/>
      <c r="I764" s="349"/>
      <c r="J764" s="349"/>
      <c r="K764" s="349"/>
      <c r="L764" s="349"/>
      <c r="M764" s="349"/>
      <c r="N764" s="349"/>
      <c r="O764" s="349"/>
      <c r="P764" s="349"/>
      <c r="Q764" s="349"/>
      <c r="R764" s="349"/>
      <c r="S764" s="349"/>
      <c r="T764" s="349"/>
      <c r="U764" s="349"/>
      <c r="V764" s="349"/>
      <c r="W764" s="349"/>
      <c r="X764" s="349"/>
      <c r="Y764" s="349"/>
    </row>
    <row r="765">
      <c r="A765" s="366"/>
      <c r="C765" s="349"/>
      <c r="D765" s="349"/>
      <c r="E765" s="349"/>
      <c r="F765" s="349"/>
      <c r="G765" s="349"/>
      <c r="H765" s="349"/>
      <c r="I765" s="349"/>
      <c r="J765" s="349"/>
      <c r="K765" s="349"/>
      <c r="L765" s="349"/>
      <c r="M765" s="349"/>
      <c r="N765" s="349"/>
      <c r="O765" s="349"/>
      <c r="P765" s="349"/>
      <c r="Q765" s="349"/>
      <c r="R765" s="349"/>
      <c r="S765" s="349"/>
      <c r="T765" s="349"/>
      <c r="U765" s="349"/>
      <c r="V765" s="349"/>
      <c r="W765" s="349"/>
      <c r="X765" s="349"/>
      <c r="Y765" s="349"/>
    </row>
    <row r="766">
      <c r="A766" s="366"/>
      <c r="C766" s="349"/>
      <c r="D766" s="349"/>
      <c r="E766" s="349"/>
      <c r="F766" s="349"/>
      <c r="G766" s="349"/>
      <c r="H766" s="349"/>
      <c r="I766" s="349"/>
      <c r="J766" s="349"/>
      <c r="K766" s="349"/>
      <c r="L766" s="349"/>
      <c r="M766" s="349"/>
      <c r="N766" s="349"/>
      <c r="O766" s="349"/>
      <c r="P766" s="349"/>
      <c r="Q766" s="349"/>
      <c r="R766" s="349"/>
      <c r="S766" s="349"/>
      <c r="T766" s="349"/>
      <c r="U766" s="349"/>
      <c r="V766" s="349"/>
      <c r="W766" s="349"/>
      <c r="X766" s="349"/>
      <c r="Y766" s="349"/>
    </row>
    <row r="767">
      <c r="A767" s="366"/>
      <c r="C767" s="349"/>
      <c r="D767" s="349"/>
      <c r="E767" s="349"/>
      <c r="F767" s="349"/>
      <c r="G767" s="349"/>
      <c r="H767" s="349"/>
      <c r="I767" s="349"/>
      <c r="J767" s="349"/>
      <c r="K767" s="349"/>
      <c r="L767" s="349"/>
      <c r="M767" s="349"/>
      <c r="N767" s="349"/>
      <c r="O767" s="349"/>
      <c r="P767" s="349"/>
      <c r="Q767" s="349"/>
      <c r="R767" s="349"/>
      <c r="S767" s="349"/>
      <c r="T767" s="349"/>
      <c r="U767" s="349"/>
      <c r="V767" s="349"/>
      <c r="W767" s="349"/>
      <c r="X767" s="349"/>
      <c r="Y767" s="349"/>
    </row>
    <row r="768">
      <c r="A768" s="366"/>
      <c r="C768" s="349"/>
      <c r="D768" s="349"/>
      <c r="E768" s="349"/>
      <c r="F768" s="349"/>
      <c r="G768" s="349"/>
      <c r="H768" s="349"/>
      <c r="I768" s="349"/>
      <c r="J768" s="349"/>
      <c r="K768" s="349"/>
      <c r="L768" s="349"/>
      <c r="M768" s="349"/>
      <c r="N768" s="349"/>
      <c r="O768" s="349"/>
      <c r="P768" s="349"/>
      <c r="Q768" s="349"/>
      <c r="R768" s="349"/>
      <c r="S768" s="349"/>
      <c r="T768" s="349"/>
      <c r="U768" s="349"/>
      <c r="V768" s="349"/>
      <c r="W768" s="349"/>
      <c r="X768" s="349"/>
      <c r="Y768" s="349"/>
    </row>
    <row r="769">
      <c r="A769" s="366"/>
      <c r="C769" s="349"/>
      <c r="D769" s="349"/>
      <c r="E769" s="349"/>
      <c r="F769" s="349"/>
      <c r="G769" s="349"/>
      <c r="H769" s="349"/>
      <c r="I769" s="349"/>
      <c r="J769" s="349"/>
      <c r="K769" s="349"/>
      <c r="L769" s="349"/>
      <c r="M769" s="349"/>
      <c r="N769" s="349"/>
      <c r="O769" s="349"/>
      <c r="P769" s="349"/>
      <c r="Q769" s="349"/>
      <c r="R769" s="349"/>
      <c r="S769" s="349"/>
      <c r="T769" s="349"/>
      <c r="U769" s="349"/>
      <c r="V769" s="349"/>
      <c r="W769" s="349"/>
      <c r="X769" s="349"/>
      <c r="Y769" s="349"/>
    </row>
    <row r="770">
      <c r="A770" s="366"/>
      <c r="C770" s="349"/>
      <c r="D770" s="349"/>
      <c r="E770" s="349"/>
      <c r="F770" s="349"/>
      <c r="G770" s="349"/>
      <c r="H770" s="349"/>
      <c r="I770" s="349"/>
      <c r="J770" s="349"/>
      <c r="K770" s="349"/>
      <c r="L770" s="349"/>
      <c r="M770" s="349"/>
      <c r="N770" s="349"/>
      <c r="O770" s="349"/>
      <c r="P770" s="349"/>
      <c r="Q770" s="349"/>
      <c r="R770" s="349"/>
      <c r="S770" s="349"/>
      <c r="T770" s="349"/>
      <c r="U770" s="349"/>
      <c r="V770" s="349"/>
      <c r="W770" s="349"/>
      <c r="X770" s="349"/>
      <c r="Y770" s="349"/>
    </row>
    <row r="771">
      <c r="A771" s="366"/>
      <c r="C771" s="349"/>
      <c r="D771" s="349"/>
      <c r="E771" s="349"/>
      <c r="F771" s="349"/>
      <c r="G771" s="349"/>
      <c r="H771" s="349"/>
      <c r="I771" s="349"/>
      <c r="J771" s="349"/>
      <c r="K771" s="349"/>
      <c r="L771" s="349"/>
      <c r="M771" s="349"/>
      <c r="N771" s="349"/>
      <c r="O771" s="349"/>
      <c r="P771" s="349"/>
      <c r="Q771" s="349"/>
      <c r="R771" s="349"/>
      <c r="S771" s="349"/>
      <c r="T771" s="349"/>
      <c r="U771" s="349"/>
      <c r="V771" s="349"/>
      <c r="W771" s="349"/>
      <c r="X771" s="349"/>
      <c r="Y771" s="349"/>
    </row>
    <row r="772">
      <c r="A772" s="366"/>
      <c r="C772" s="349"/>
      <c r="D772" s="349"/>
      <c r="E772" s="349"/>
      <c r="F772" s="349"/>
      <c r="G772" s="349"/>
      <c r="H772" s="349"/>
      <c r="I772" s="349"/>
      <c r="J772" s="349"/>
      <c r="K772" s="349"/>
      <c r="L772" s="349"/>
      <c r="M772" s="349"/>
      <c r="N772" s="349"/>
      <c r="O772" s="349"/>
      <c r="P772" s="349"/>
      <c r="Q772" s="349"/>
      <c r="R772" s="349"/>
      <c r="S772" s="349"/>
      <c r="T772" s="349"/>
      <c r="U772" s="349"/>
      <c r="V772" s="349"/>
      <c r="W772" s="349"/>
      <c r="X772" s="349"/>
      <c r="Y772" s="349"/>
    </row>
    <row r="773">
      <c r="A773" s="366"/>
      <c r="C773" s="349"/>
      <c r="D773" s="349"/>
      <c r="E773" s="349"/>
      <c r="F773" s="349"/>
      <c r="G773" s="349"/>
      <c r="H773" s="349"/>
      <c r="I773" s="349"/>
      <c r="J773" s="349"/>
      <c r="K773" s="349"/>
      <c r="L773" s="349"/>
      <c r="M773" s="349"/>
      <c r="N773" s="349"/>
      <c r="O773" s="349"/>
      <c r="P773" s="349"/>
      <c r="Q773" s="349"/>
      <c r="R773" s="349"/>
      <c r="S773" s="349"/>
      <c r="T773" s="349"/>
      <c r="U773" s="349"/>
      <c r="V773" s="349"/>
      <c r="W773" s="349"/>
      <c r="X773" s="349"/>
      <c r="Y773" s="349"/>
    </row>
    <row r="774">
      <c r="A774" s="366"/>
      <c r="C774" s="349"/>
      <c r="D774" s="349"/>
      <c r="E774" s="349"/>
      <c r="F774" s="349"/>
      <c r="G774" s="349"/>
      <c r="H774" s="349"/>
      <c r="I774" s="349"/>
      <c r="J774" s="349"/>
      <c r="K774" s="349"/>
      <c r="L774" s="349"/>
      <c r="M774" s="349"/>
      <c r="N774" s="349"/>
      <c r="O774" s="349"/>
      <c r="P774" s="349"/>
      <c r="Q774" s="349"/>
      <c r="R774" s="349"/>
      <c r="S774" s="349"/>
      <c r="T774" s="349"/>
      <c r="U774" s="349"/>
      <c r="V774" s="349"/>
      <c r="W774" s="349"/>
      <c r="X774" s="349"/>
      <c r="Y774" s="349"/>
    </row>
    <row r="775">
      <c r="A775" s="366"/>
      <c r="C775" s="349"/>
      <c r="D775" s="349"/>
      <c r="E775" s="349"/>
      <c r="F775" s="349"/>
      <c r="G775" s="349"/>
      <c r="H775" s="349"/>
      <c r="I775" s="349"/>
      <c r="J775" s="349"/>
      <c r="K775" s="349"/>
      <c r="L775" s="349"/>
      <c r="M775" s="349"/>
      <c r="N775" s="349"/>
      <c r="O775" s="349"/>
      <c r="P775" s="349"/>
      <c r="Q775" s="349"/>
      <c r="R775" s="349"/>
      <c r="S775" s="349"/>
      <c r="T775" s="349"/>
      <c r="U775" s="349"/>
      <c r="V775" s="349"/>
      <c r="W775" s="349"/>
      <c r="X775" s="349"/>
      <c r="Y775" s="349"/>
    </row>
    <row r="776">
      <c r="A776" s="366"/>
      <c r="C776" s="349"/>
      <c r="D776" s="349"/>
      <c r="E776" s="349"/>
      <c r="F776" s="349"/>
      <c r="G776" s="349"/>
      <c r="H776" s="349"/>
      <c r="I776" s="349"/>
      <c r="J776" s="349"/>
      <c r="K776" s="349"/>
      <c r="L776" s="349"/>
      <c r="M776" s="349"/>
      <c r="N776" s="349"/>
      <c r="O776" s="349"/>
      <c r="P776" s="349"/>
      <c r="Q776" s="349"/>
      <c r="R776" s="349"/>
      <c r="S776" s="349"/>
      <c r="T776" s="349"/>
      <c r="U776" s="349"/>
      <c r="V776" s="349"/>
      <c r="W776" s="349"/>
      <c r="X776" s="349"/>
      <c r="Y776" s="349"/>
    </row>
    <row r="777">
      <c r="A777" s="366"/>
      <c r="C777" s="349"/>
      <c r="D777" s="349"/>
      <c r="E777" s="349"/>
      <c r="F777" s="349"/>
      <c r="G777" s="349"/>
      <c r="H777" s="349"/>
      <c r="I777" s="349"/>
      <c r="J777" s="349"/>
      <c r="K777" s="349"/>
      <c r="L777" s="349"/>
      <c r="M777" s="349"/>
      <c r="N777" s="349"/>
      <c r="O777" s="349"/>
      <c r="P777" s="349"/>
      <c r="Q777" s="349"/>
      <c r="R777" s="349"/>
      <c r="S777" s="349"/>
      <c r="T777" s="349"/>
      <c r="U777" s="349"/>
      <c r="V777" s="349"/>
      <c r="W777" s="349"/>
      <c r="X777" s="349"/>
      <c r="Y777" s="349"/>
    </row>
    <row r="778">
      <c r="A778" s="366"/>
      <c r="C778" s="349"/>
      <c r="D778" s="349"/>
      <c r="E778" s="349"/>
      <c r="F778" s="349"/>
      <c r="G778" s="349"/>
      <c r="H778" s="349"/>
      <c r="I778" s="349"/>
      <c r="J778" s="349"/>
      <c r="K778" s="349"/>
      <c r="L778" s="349"/>
      <c r="M778" s="349"/>
      <c r="N778" s="349"/>
      <c r="O778" s="349"/>
      <c r="P778" s="349"/>
      <c r="Q778" s="349"/>
      <c r="R778" s="349"/>
      <c r="S778" s="349"/>
      <c r="T778" s="349"/>
      <c r="U778" s="349"/>
      <c r="V778" s="349"/>
      <c r="W778" s="349"/>
      <c r="X778" s="349"/>
      <c r="Y778" s="349"/>
    </row>
    <row r="779">
      <c r="A779" s="366"/>
      <c r="C779" s="349"/>
      <c r="D779" s="349"/>
      <c r="E779" s="349"/>
      <c r="F779" s="349"/>
      <c r="G779" s="349"/>
      <c r="H779" s="349"/>
      <c r="I779" s="349"/>
      <c r="J779" s="349"/>
      <c r="K779" s="349"/>
      <c r="L779" s="349"/>
      <c r="M779" s="349"/>
      <c r="N779" s="349"/>
      <c r="O779" s="349"/>
      <c r="P779" s="349"/>
      <c r="Q779" s="349"/>
      <c r="R779" s="349"/>
      <c r="S779" s="349"/>
      <c r="T779" s="349"/>
      <c r="U779" s="349"/>
      <c r="V779" s="349"/>
      <c r="W779" s="349"/>
      <c r="X779" s="349"/>
      <c r="Y779" s="349"/>
    </row>
    <row r="780">
      <c r="A780" s="366"/>
      <c r="C780" s="349"/>
      <c r="D780" s="349"/>
      <c r="E780" s="349"/>
      <c r="F780" s="349"/>
      <c r="G780" s="349"/>
      <c r="H780" s="349"/>
      <c r="I780" s="349"/>
      <c r="J780" s="349"/>
      <c r="K780" s="349"/>
      <c r="L780" s="349"/>
      <c r="M780" s="349"/>
      <c r="N780" s="349"/>
      <c r="O780" s="349"/>
      <c r="P780" s="349"/>
      <c r="Q780" s="349"/>
      <c r="R780" s="349"/>
      <c r="S780" s="349"/>
      <c r="T780" s="349"/>
      <c r="U780" s="349"/>
      <c r="V780" s="349"/>
      <c r="W780" s="349"/>
      <c r="X780" s="349"/>
      <c r="Y780" s="349"/>
    </row>
    <row r="781">
      <c r="A781" s="366"/>
      <c r="C781" s="349"/>
      <c r="D781" s="349"/>
      <c r="E781" s="349"/>
      <c r="F781" s="349"/>
      <c r="G781" s="349"/>
      <c r="H781" s="349"/>
      <c r="I781" s="349"/>
      <c r="J781" s="349"/>
      <c r="K781" s="349"/>
      <c r="L781" s="349"/>
      <c r="M781" s="349"/>
      <c r="N781" s="349"/>
      <c r="O781" s="349"/>
      <c r="P781" s="349"/>
      <c r="Q781" s="349"/>
      <c r="R781" s="349"/>
      <c r="S781" s="349"/>
      <c r="T781" s="349"/>
      <c r="U781" s="349"/>
      <c r="V781" s="349"/>
      <c r="W781" s="349"/>
      <c r="X781" s="349"/>
      <c r="Y781" s="349"/>
    </row>
    <row r="782">
      <c r="A782" s="366"/>
      <c r="C782" s="349"/>
      <c r="D782" s="349"/>
      <c r="E782" s="349"/>
      <c r="F782" s="349"/>
      <c r="G782" s="349"/>
      <c r="H782" s="349"/>
      <c r="I782" s="349"/>
      <c r="J782" s="349"/>
      <c r="K782" s="349"/>
      <c r="L782" s="349"/>
      <c r="M782" s="349"/>
      <c r="N782" s="349"/>
      <c r="O782" s="349"/>
      <c r="P782" s="349"/>
      <c r="Q782" s="349"/>
      <c r="R782" s="349"/>
      <c r="S782" s="349"/>
      <c r="T782" s="349"/>
      <c r="U782" s="349"/>
      <c r="V782" s="349"/>
      <c r="W782" s="349"/>
      <c r="X782" s="349"/>
      <c r="Y782" s="349"/>
    </row>
    <row r="783">
      <c r="A783" s="366"/>
      <c r="C783" s="349"/>
      <c r="D783" s="349"/>
      <c r="E783" s="349"/>
      <c r="F783" s="349"/>
      <c r="G783" s="349"/>
      <c r="H783" s="349"/>
      <c r="I783" s="349"/>
      <c r="J783" s="349"/>
      <c r="K783" s="349"/>
      <c r="L783" s="349"/>
      <c r="M783" s="349"/>
      <c r="N783" s="349"/>
      <c r="O783" s="349"/>
      <c r="P783" s="349"/>
      <c r="Q783" s="349"/>
      <c r="R783" s="349"/>
      <c r="S783" s="349"/>
      <c r="T783" s="349"/>
      <c r="U783" s="349"/>
      <c r="V783" s="349"/>
      <c r="W783" s="349"/>
      <c r="X783" s="349"/>
      <c r="Y783" s="349"/>
    </row>
    <row r="784">
      <c r="A784" s="366"/>
      <c r="C784" s="349"/>
      <c r="D784" s="349"/>
      <c r="E784" s="349"/>
      <c r="F784" s="349"/>
      <c r="G784" s="349"/>
      <c r="H784" s="349"/>
      <c r="I784" s="349"/>
      <c r="J784" s="349"/>
      <c r="K784" s="349"/>
      <c r="L784" s="349"/>
      <c r="M784" s="349"/>
      <c r="N784" s="349"/>
      <c r="O784" s="349"/>
      <c r="P784" s="349"/>
      <c r="Q784" s="349"/>
      <c r="R784" s="349"/>
      <c r="S784" s="349"/>
      <c r="T784" s="349"/>
      <c r="U784" s="349"/>
      <c r="V784" s="349"/>
      <c r="W784" s="349"/>
      <c r="X784" s="349"/>
      <c r="Y784" s="349"/>
    </row>
    <row r="785">
      <c r="A785" s="366"/>
      <c r="C785" s="349"/>
      <c r="D785" s="349"/>
      <c r="E785" s="349"/>
      <c r="F785" s="349"/>
      <c r="G785" s="349"/>
      <c r="H785" s="349"/>
      <c r="I785" s="349"/>
      <c r="J785" s="349"/>
      <c r="K785" s="349"/>
      <c r="L785" s="349"/>
      <c r="M785" s="349"/>
      <c r="N785" s="349"/>
      <c r="O785" s="349"/>
      <c r="P785" s="349"/>
      <c r="Q785" s="349"/>
      <c r="R785" s="349"/>
      <c r="S785" s="349"/>
      <c r="T785" s="349"/>
      <c r="U785" s="349"/>
      <c r="V785" s="349"/>
      <c r="W785" s="349"/>
      <c r="X785" s="349"/>
      <c r="Y785" s="349"/>
    </row>
    <row r="786">
      <c r="A786" s="366"/>
      <c r="C786" s="349"/>
      <c r="D786" s="349"/>
      <c r="E786" s="349"/>
      <c r="F786" s="349"/>
      <c r="G786" s="349"/>
      <c r="H786" s="349"/>
      <c r="I786" s="349"/>
      <c r="J786" s="349"/>
      <c r="K786" s="349"/>
      <c r="L786" s="349"/>
      <c r="M786" s="349"/>
      <c r="N786" s="349"/>
      <c r="O786" s="349"/>
      <c r="P786" s="349"/>
      <c r="Q786" s="349"/>
      <c r="R786" s="349"/>
      <c r="S786" s="349"/>
      <c r="T786" s="349"/>
      <c r="U786" s="349"/>
      <c r="V786" s="349"/>
      <c r="W786" s="349"/>
      <c r="X786" s="349"/>
      <c r="Y786" s="349"/>
    </row>
    <row r="787">
      <c r="A787" s="366"/>
      <c r="C787" s="349"/>
      <c r="D787" s="349"/>
      <c r="E787" s="349"/>
      <c r="F787" s="349"/>
      <c r="G787" s="349"/>
      <c r="H787" s="349"/>
      <c r="I787" s="349"/>
      <c r="J787" s="349"/>
      <c r="K787" s="349"/>
      <c r="L787" s="349"/>
      <c r="M787" s="349"/>
      <c r="N787" s="349"/>
      <c r="O787" s="349"/>
      <c r="P787" s="349"/>
      <c r="Q787" s="349"/>
      <c r="R787" s="349"/>
      <c r="S787" s="349"/>
      <c r="T787" s="349"/>
      <c r="U787" s="349"/>
      <c r="V787" s="349"/>
      <c r="W787" s="349"/>
      <c r="X787" s="349"/>
      <c r="Y787" s="349"/>
    </row>
    <row r="788">
      <c r="A788" s="366"/>
      <c r="C788" s="349"/>
      <c r="D788" s="349"/>
      <c r="E788" s="349"/>
      <c r="F788" s="349"/>
      <c r="G788" s="349"/>
      <c r="H788" s="349"/>
      <c r="I788" s="349"/>
      <c r="J788" s="349"/>
      <c r="K788" s="349"/>
      <c r="L788" s="349"/>
      <c r="M788" s="349"/>
      <c r="N788" s="349"/>
      <c r="O788" s="349"/>
      <c r="P788" s="349"/>
      <c r="Q788" s="349"/>
      <c r="R788" s="349"/>
      <c r="S788" s="349"/>
      <c r="T788" s="349"/>
      <c r="U788" s="349"/>
      <c r="V788" s="349"/>
      <c r="W788" s="349"/>
      <c r="X788" s="349"/>
      <c r="Y788" s="349"/>
    </row>
    <row r="789">
      <c r="A789" s="366"/>
      <c r="C789" s="349"/>
      <c r="D789" s="349"/>
      <c r="E789" s="349"/>
      <c r="F789" s="349"/>
      <c r="G789" s="349"/>
      <c r="H789" s="349"/>
      <c r="I789" s="349"/>
      <c r="J789" s="349"/>
      <c r="K789" s="349"/>
      <c r="L789" s="349"/>
      <c r="M789" s="349"/>
      <c r="N789" s="349"/>
      <c r="O789" s="349"/>
      <c r="P789" s="349"/>
      <c r="Q789" s="349"/>
      <c r="R789" s="349"/>
      <c r="S789" s="349"/>
      <c r="T789" s="349"/>
      <c r="U789" s="349"/>
      <c r="V789" s="349"/>
      <c r="W789" s="349"/>
      <c r="X789" s="349"/>
      <c r="Y789" s="349"/>
    </row>
    <row r="790">
      <c r="A790" s="366"/>
      <c r="C790" s="349"/>
      <c r="D790" s="349"/>
      <c r="E790" s="349"/>
      <c r="F790" s="349"/>
      <c r="G790" s="349"/>
      <c r="H790" s="349"/>
      <c r="I790" s="349"/>
      <c r="J790" s="349"/>
      <c r="K790" s="349"/>
      <c r="L790" s="349"/>
      <c r="M790" s="349"/>
      <c r="N790" s="349"/>
      <c r="O790" s="349"/>
      <c r="P790" s="349"/>
      <c r="Q790" s="349"/>
      <c r="R790" s="349"/>
      <c r="S790" s="349"/>
      <c r="T790" s="349"/>
      <c r="U790" s="349"/>
      <c r="V790" s="349"/>
      <c r="W790" s="349"/>
      <c r="X790" s="349"/>
      <c r="Y790" s="349"/>
    </row>
    <row r="791">
      <c r="A791" s="366"/>
      <c r="C791" s="349"/>
      <c r="D791" s="349"/>
      <c r="E791" s="349"/>
      <c r="F791" s="349"/>
      <c r="G791" s="349"/>
      <c r="H791" s="349"/>
      <c r="I791" s="349"/>
      <c r="J791" s="349"/>
      <c r="K791" s="349"/>
      <c r="L791" s="349"/>
      <c r="M791" s="349"/>
      <c r="N791" s="349"/>
      <c r="O791" s="349"/>
      <c r="P791" s="349"/>
      <c r="Q791" s="349"/>
      <c r="R791" s="349"/>
      <c r="S791" s="349"/>
      <c r="T791" s="349"/>
      <c r="U791" s="349"/>
      <c r="V791" s="349"/>
      <c r="W791" s="349"/>
      <c r="X791" s="349"/>
      <c r="Y791" s="349"/>
    </row>
    <row r="792">
      <c r="A792" s="366"/>
      <c r="C792" s="349"/>
      <c r="D792" s="349"/>
      <c r="E792" s="349"/>
      <c r="F792" s="349"/>
      <c r="G792" s="349"/>
      <c r="H792" s="349"/>
      <c r="I792" s="349"/>
      <c r="J792" s="349"/>
      <c r="K792" s="349"/>
      <c r="L792" s="349"/>
      <c r="M792" s="349"/>
      <c r="N792" s="349"/>
      <c r="O792" s="349"/>
      <c r="P792" s="349"/>
      <c r="Q792" s="349"/>
      <c r="R792" s="349"/>
      <c r="S792" s="349"/>
      <c r="T792" s="349"/>
      <c r="U792" s="349"/>
      <c r="V792" s="349"/>
      <c r="W792" s="349"/>
      <c r="X792" s="349"/>
      <c r="Y792" s="349"/>
    </row>
    <row r="793">
      <c r="A793" s="366"/>
      <c r="C793" s="349"/>
      <c r="D793" s="349"/>
      <c r="E793" s="349"/>
      <c r="F793" s="349"/>
      <c r="G793" s="349"/>
      <c r="H793" s="349"/>
      <c r="I793" s="349"/>
      <c r="J793" s="349"/>
      <c r="K793" s="349"/>
      <c r="L793" s="349"/>
      <c r="M793" s="349"/>
      <c r="N793" s="349"/>
      <c r="O793" s="349"/>
      <c r="P793" s="349"/>
      <c r="Q793" s="349"/>
      <c r="R793" s="349"/>
      <c r="S793" s="349"/>
      <c r="T793" s="349"/>
      <c r="U793" s="349"/>
      <c r="V793" s="349"/>
      <c r="W793" s="349"/>
      <c r="X793" s="349"/>
      <c r="Y793" s="349"/>
    </row>
    <row r="794">
      <c r="A794" s="366"/>
      <c r="C794" s="349"/>
      <c r="D794" s="349"/>
      <c r="E794" s="349"/>
      <c r="F794" s="349"/>
      <c r="G794" s="349"/>
      <c r="H794" s="349"/>
      <c r="I794" s="349"/>
      <c r="J794" s="349"/>
      <c r="K794" s="349"/>
      <c r="L794" s="349"/>
      <c r="M794" s="349"/>
      <c r="N794" s="349"/>
      <c r="O794" s="349"/>
      <c r="P794" s="349"/>
      <c r="Q794" s="349"/>
      <c r="R794" s="349"/>
      <c r="S794" s="349"/>
      <c r="T794" s="349"/>
      <c r="U794" s="349"/>
      <c r="V794" s="349"/>
      <c r="W794" s="349"/>
      <c r="X794" s="349"/>
      <c r="Y794" s="349"/>
    </row>
    <row r="795">
      <c r="A795" s="366"/>
      <c r="C795" s="349"/>
      <c r="D795" s="349"/>
      <c r="E795" s="349"/>
      <c r="F795" s="349"/>
      <c r="G795" s="349"/>
      <c r="H795" s="349"/>
      <c r="I795" s="349"/>
      <c r="J795" s="349"/>
      <c r="K795" s="349"/>
      <c r="L795" s="349"/>
      <c r="M795" s="349"/>
      <c r="N795" s="349"/>
      <c r="O795" s="349"/>
      <c r="P795" s="349"/>
      <c r="Q795" s="349"/>
      <c r="R795" s="349"/>
      <c r="S795" s="349"/>
      <c r="T795" s="349"/>
      <c r="U795" s="349"/>
      <c r="V795" s="349"/>
      <c r="W795" s="349"/>
      <c r="X795" s="349"/>
      <c r="Y795" s="349"/>
    </row>
    <row r="796">
      <c r="A796" s="366"/>
      <c r="C796" s="349"/>
      <c r="D796" s="349"/>
      <c r="E796" s="349"/>
      <c r="F796" s="349"/>
      <c r="G796" s="349"/>
      <c r="H796" s="349"/>
      <c r="I796" s="349"/>
      <c r="J796" s="349"/>
      <c r="K796" s="349"/>
      <c r="L796" s="349"/>
      <c r="M796" s="349"/>
      <c r="N796" s="349"/>
      <c r="O796" s="349"/>
      <c r="P796" s="349"/>
      <c r="Q796" s="349"/>
      <c r="R796" s="349"/>
      <c r="S796" s="349"/>
      <c r="T796" s="349"/>
      <c r="U796" s="349"/>
      <c r="V796" s="349"/>
      <c r="W796" s="349"/>
      <c r="X796" s="349"/>
      <c r="Y796" s="349"/>
    </row>
    <row r="797">
      <c r="A797" s="366"/>
      <c r="C797" s="349"/>
      <c r="D797" s="349"/>
      <c r="E797" s="349"/>
      <c r="F797" s="349"/>
      <c r="G797" s="349"/>
      <c r="H797" s="349"/>
      <c r="I797" s="349"/>
      <c r="J797" s="349"/>
      <c r="K797" s="349"/>
      <c r="L797" s="349"/>
      <c r="M797" s="349"/>
      <c r="N797" s="349"/>
      <c r="O797" s="349"/>
      <c r="P797" s="349"/>
      <c r="Q797" s="349"/>
      <c r="R797" s="349"/>
      <c r="S797" s="349"/>
      <c r="T797" s="349"/>
      <c r="U797" s="349"/>
      <c r="V797" s="349"/>
      <c r="W797" s="349"/>
      <c r="X797" s="349"/>
      <c r="Y797" s="349"/>
    </row>
    <row r="798">
      <c r="A798" s="366"/>
      <c r="C798" s="349"/>
      <c r="D798" s="349"/>
      <c r="E798" s="349"/>
      <c r="F798" s="349"/>
      <c r="G798" s="349"/>
      <c r="H798" s="349"/>
      <c r="I798" s="349"/>
      <c r="J798" s="349"/>
      <c r="K798" s="349"/>
      <c r="L798" s="349"/>
      <c r="M798" s="349"/>
      <c r="N798" s="349"/>
      <c r="O798" s="349"/>
      <c r="P798" s="349"/>
      <c r="Q798" s="349"/>
      <c r="R798" s="349"/>
      <c r="S798" s="349"/>
      <c r="T798" s="349"/>
      <c r="U798" s="349"/>
      <c r="V798" s="349"/>
      <c r="W798" s="349"/>
      <c r="X798" s="349"/>
      <c r="Y798" s="349"/>
    </row>
    <row r="799">
      <c r="A799" s="366"/>
      <c r="C799" s="349"/>
      <c r="D799" s="349"/>
      <c r="E799" s="349"/>
      <c r="F799" s="349"/>
      <c r="G799" s="349"/>
      <c r="H799" s="349"/>
      <c r="I799" s="349"/>
      <c r="J799" s="349"/>
      <c r="K799" s="349"/>
      <c r="L799" s="349"/>
      <c r="M799" s="349"/>
      <c r="N799" s="349"/>
      <c r="O799" s="349"/>
      <c r="P799" s="349"/>
      <c r="Q799" s="349"/>
      <c r="R799" s="349"/>
      <c r="S799" s="349"/>
      <c r="T799" s="349"/>
      <c r="U799" s="349"/>
      <c r="V799" s="349"/>
      <c r="W799" s="349"/>
      <c r="X799" s="349"/>
      <c r="Y799" s="349"/>
    </row>
    <row r="800">
      <c r="A800" s="366"/>
      <c r="C800" s="349"/>
      <c r="D800" s="349"/>
      <c r="E800" s="349"/>
      <c r="F800" s="349"/>
      <c r="G800" s="349"/>
      <c r="H800" s="349"/>
      <c r="I800" s="349"/>
      <c r="J800" s="349"/>
      <c r="K800" s="349"/>
      <c r="L800" s="349"/>
      <c r="M800" s="349"/>
      <c r="N800" s="349"/>
      <c r="O800" s="349"/>
      <c r="P800" s="349"/>
      <c r="Q800" s="349"/>
      <c r="R800" s="349"/>
      <c r="S800" s="349"/>
      <c r="T800" s="349"/>
      <c r="U800" s="349"/>
      <c r="V800" s="349"/>
      <c r="W800" s="349"/>
      <c r="X800" s="349"/>
      <c r="Y800" s="349"/>
    </row>
    <row r="801">
      <c r="A801" s="366"/>
      <c r="C801" s="349"/>
      <c r="D801" s="349"/>
      <c r="E801" s="349"/>
      <c r="F801" s="349"/>
      <c r="G801" s="349"/>
      <c r="H801" s="349"/>
      <c r="I801" s="349"/>
      <c r="J801" s="349"/>
      <c r="K801" s="349"/>
      <c r="L801" s="349"/>
      <c r="M801" s="349"/>
      <c r="N801" s="349"/>
      <c r="O801" s="349"/>
      <c r="P801" s="349"/>
      <c r="Q801" s="349"/>
      <c r="R801" s="349"/>
      <c r="S801" s="349"/>
      <c r="T801" s="349"/>
      <c r="U801" s="349"/>
      <c r="V801" s="349"/>
      <c r="W801" s="349"/>
      <c r="X801" s="349"/>
      <c r="Y801" s="349"/>
    </row>
    <row r="802">
      <c r="A802" s="366"/>
      <c r="C802" s="349"/>
      <c r="D802" s="349"/>
      <c r="E802" s="349"/>
      <c r="F802" s="349"/>
      <c r="G802" s="349"/>
      <c r="H802" s="349"/>
      <c r="I802" s="349"/>
      <c r="J802" s="349"/>
      <c r="K802" s="349"/>
      <c r="L802" s="349"/>
      <c r="M802" s="349"/>
      <c r="N802" s="349"/>
      <c r="O802" s="349"/>
      <c r="P802" s="349"/>
      <c r="Q802" s="349"/>
      <c r="R802" s="349"/>
      <c r="S802" s="349"/>
      <c r="T802" s="349"/>
      <c r="U802" s="349"/>
      <c r="V802" s="349"/>
      <c r="W802" s="349"/>
      <c r="X802" s="349"/>
      <c r="Y802" s="349"/>
    </row>
    <row r="803">
      <c r="A803" s="366"/>
      <c r="C803" s="349"/>
      <c r="D803" s="349"/>
      <c r="E803" s="349"/>
      <c r="F803" s="349"/>
      <c r="G803" s="349"/>
      <c r="H803" s="349"/>
      <c r="I803" s="349"/>
      <c r="J803" s="349"/>
      <c r="K803" s="349"/>
      <c r="L803" s="349"/>
      <c r="M803" s="349"/>
      <c r="N803" s="349"/>
      <c r="O803" s="349"/>
      <c r="P803" s="349"/>
      <c r="Q803" s="349"/>
      <c r="R803" s="349"/>
      <c r="S803" s="349"/>
      <c r="T803" s="349"/>
      <c r="U803" s="349"/>
      <c r="V803" s="349"/>
      <c r="W803" s="349"/>
      <c r="X803" s="349"/>
      <c r="Y803" s="349"/>
    </row>
    <row r="804">
      <c r="A804" s="366"/>
      <c r="C804" s="349"/>
      <c r="D804" s="349"/>
      <c r="E804" s="349"/>
      <c r="F804" s="349"/>
      <c r="G804" s="349"/>
      <c r="H804" s="349"/>
      <c r="I804" s="349"/>
      <c r="J804" s="349"/>
      <c r="K804" s="349"/>
      <c r="L804" s="349"/>
      <c r="M804" s="349"/>
      <c r="N804" s="349"/>
      <c r="O804" s="349"/>
      <c r="P804" s="349"/>
      <c r="Q804" s="349"/>
      <c r="R804" s="349"/>
      <c r="S804" s="349"/>
      <c r="T804" s="349"/>
      <c r="U804" s="349"/>
      <c r="V804" s="349"/>
      <c r="W804" s="349"/>
      <c r="X804" s="349"/>
      <c r="Y804" s="349"/>
    </row>
    <row r="805">
      <c r="A805" s="366"/>
      <c r="C805" s="349"/>
      <c r="D805" s="349"/>
      <c r="E805" s="349"/>
      <c r="F805" s="349"/>
      <c r="G805" s="349"/>
      <c r="H805" s="349"/>
      <c r="I805" s="349"/>
      <c r="J805" s="349"/>
      <c r="K805" s="349"/>
      <c r="L805" s="349"/>
      <c r="M805" s="349"/>
      <c r="N805" s="349"/>
      <c r="O805" s="349"/>
      <c r="P805" s="349"/>
      <c r="Q805" s="349"/>
      <c r="R805" s="349"/>
      <c r="S805" s="349"/>
      <c r="T805" s="349"/>
      <c r="U805" s="349"/>
      <c r="V805" s="349"/>
      <c r="W805" s="349"/>
      <c r="X805" s="349"/>
      <c r="Y805" s="349"/>
    </row>
    <row r="806">
      <c r="A806" s="366"/>
      <c r="C806" s="349"/>
      <c r="D806" s="349"/>
      <c r="E806" s="349"/>
      <c r="F806" s="349"/>
      <c r="G806" s="349"/>
      <c r="H806" s="349"/>
      <c r="I806" s="349"/>
      <c r="J806" s="349"/>
      <c r="K806" s="349"/>
      <c r="L806" s="349"/>
      <c r="M806" s="349"/>
      <c r="N806" s="349"/>
      <c r="O806" s="349"/>
      <c r="P806" s="349"/>
      <c r="Q806" s="349"/>
      <c r="R806" s="349"/>
      <c r="S806" s="349"/>
      <c r="T806" s="349"/>
      <c r="U806" s="349"/>
      <c r="V806" s="349"/>
      <c r="W806" s="349"/>
      <c r="X806" s="349"/>
      <c r="Y806" s="349"/>
    </row>
    <row r="807">
      <c r="A807" s="366"/>
      <c r="C807" s="349"/>
      <c r="D807" s="349"/>
      <c r="E807" s="349"/>
      <c r="F807" s="349"/>
      <c r="G807" s="349"/>
      <c r="H807" s="349"/>
      <c r="I807" s="349"/>
      <c r="J807" s="349"/>
      <c r="K807" s="349"/>
      <c r="L807" s="349"/>
      <c r="M807" s="349"/>
      <c r="N807" s="349"/>
      <c r="O807" s="349"/>
      <c r="P807" s="349"/>
      <c r="Q807" s="349"/>
      <c r="R807" s="349"/>
      <c r="S807" s="349"/>
      <c r="T807" s="349"/>
      <c r="U807" s="349"/>
      <c r="V807" s="349"/>
      <c r="W807" s="349"/>
      <c r="X807" s="349"/>
      <c r="Y807" s="349"/>
    </row>
    <row r="808">
      <c r="A808" s="366"/>
      <c r="C808" s="349"/>
      <c r="D808" s="349"/>
      <c r="E808" s="349"/>
      <c r="F808" s="349"/>
      <c r="G808" s="349"/>
      <c r="H808" s="349"/>
      <c r="I808" s="349"/>
      <c r="J808" s="349"/>
      <c r="K808" s="349"/>
      <c r="L808" s="349"/>
      <c r="M808" s="349"/>
      <c r="N808" s="349"/>
      <c r="O808" s="349"/>
      <c r="P808" s="349"/>
      <c r="Q808" s="349"/>
      <c r="R808" s="349"/>
      <c r="S808" s="349"/>
      <c r="T808" s="349"/>
      <c r="U808" s="349"/>
      <c r="V808" s="349"/>
      <c r="W808" s="349"/>
      <c r="X808" s="349"/>
      <c r="Y808" s="349"/>
    </row>
    <row r="809">
      <c r="A809" s="366"/>
      <c r="C809" s="349"/>
      <c r="D809" s="349"/>
      <c r="E809" s="349"/>
      <c r="F809" s="349"/>
      <c r="G809" s="349"/>
      <c r="H809" s="349"/>
      <c r="I809" s="349"/>
      <c r="J809" s="349"/>
      <c r="K809" s="349"/>
      <c r="L809" s="349"/>
      <c r="M809" s="349"/>
      <c r="N809" s="349"/>
      <c r="O809" s="349"/>
      <c r="P809" s="349"/>
      <c r="Q809" s="349"/>
      <c r="R809" s="349"/>
      <c r="S809" s="349"/>
      <c r="T809" s="349"/>
      <c r="U809" s="349"/>
      <c r="V809" s="349"/>
      <c r="W809" s="349"/>
      <c r="X809" s="349"/>
      <c r="Y809" s="349"/>
    </row>
    <row r="810">
      <c r="A810" s="366"/>
      <c r="C810" s="349"/>
      <c r="D810" s="349"/>
      <c r="E810" s="349"/>
      <c r="F810" s="349"/>
      <c r="G810" s="349"/>
      <c r="H810" s="349"/>
      <c r="I810" s="349"/>
      <c r="J810" s="349"/>
      <c r="K810" s="349"/>
      <c r="L810" s="349"/>
      <c r="M810" s="349"/>
      <c r="N810" s="349"/>
      <c r="O810" s="349"/>
      <c r="P810" s="349"/>
      <c r="Q810" s="349"/>
      <c r="R810" s="349"/>
      <c r="S810" s="349"/>
      <c r="T810" s="349"/>
      <c r="U810" s="349"/>
      <c r="V810" s="349"/>
      <c r="W810" s="349"/>
      <c r="X810" s="349"/>
      <c r="Y810" s="349"/>
    </row>
    <row r="811">
      <c r="A811" s="366"/>
      <c r="C811" s="349"/>
      <c r="D811" s="349"/>
      <c r="E811" s="349"/>
      <c r="F811" s="349"/>
      <c r="G811" s="349"/>
      <c r="H811" s="349"/>
      <c r="I811" s="349"/>
      <c r="J811" s="349"/>
      <c r="K811" s="349"/>
      <c r="L811" s="349"/>
      <c r="M811" s="349"/>
      <c r="N811" s="349"/>
      <c r="O811" s="349"/>
      <c r="P811" s="349"/>
      <c r="Q811" s="349"/>
      <c r="R811" s="349"/>
      <c r="S811" s="349"/>
      <c r="T811" s="349"/>
      <c r="U811" s="349"/>
      <c r="V811" s="349"/>
      <c r="W811" s="349"/>
      <c r="X811" s="349"/>
      <c r="Y811" s="349"/>
    </row>
    <row r="812">
      <c r="A812" s="366"/>
      <c r="C812" s="349"/>
      <c r="D812" s="349"/>
      <c r="E812" s="349"/>
      <c r="F812" s="349"/>
      <c r="G812" s="349"/>
      <c r="H812" s="349"/>
      <c r="I812" s="349"/>
      <c r="J812" s="349"/>
      <c r="K812" s="349"/>
      <c r="L812" s="349"/>
      <c r="M812" s="349"/>
      <c r="N812" s="349"/>
      <c r="O812" s="349"/>
      <c r="P812" s="349"/>
      <c r="Q812" s="349"/>
      <c r="R812" s="349"/>
      <c r="S812" s="349"/>
      <c r="T812" s="349"/>
      <c r="U812" s="349"/>
      <c r="V812" s="349"/>
      <c r="W812" s="349"/>
      <c r="X812" s="349"/>
      <c r="Y812" s="349"/>
    </row>
    <row r="813">
      <c r="A813" s="366"/>
      <c r="C813" s="349"/>
      <c r="D813" s="349"/>
      <c r="E813" s="349"/>
      <c r="F813" s="349"/>
      <c r="G813" s="349"/>
      <c r="H813" s="349"/>
      <c r="I813" s="349"/>
      <c r="J813" s="349"/>
      <c r="K813" s="349"/>
      <c r="L813" s="349"/>
      <c r="M813" s="349"/>
      <c r="N813" s="349"/>
      <c r="O813" s="349"/>
      <c r="P813" s="349"/>
      <c r="Q813" s="349"/>
      <c r="R813" s="349"/>
      <c r="S813" s="349"/>
      <c r="T813" s="349"/>
      <c r="U813" s="349"/>
      <c r="V813" s="349"/>
      <c r="W813" s="349"/>
      <c r="X813" s="349"/>
      <c r="Y813" s="349"/>
    </row>
    <row r="814">
      <c r="A814" s="366"/>
      <c r="C814" s="349"/>
      <c r="D814" s="349"/>
      <c r="E814" s="349"/>
      <c r="F814" s="349"/>
      <c r="G814" s="349"/>
      <c r="H814" s="349"/>
      <c r="I814" s="349"/>
      <c r="J814" s="349"/>
      <c r="K814" s="349"/>
      <c r="L814" s="349"/>
      <c r="M814" s="349"/>
      <c r="N814" s="349"/>
      <c r="O814" s="349"/>
      <c r="P814" s="349"/>
      <c r="Q814" s="349"/>
      <c r="R814" s="349"/>
      <c r="S814" s="349"/>
      <c r="T814" s="349"/>
      <c r="U814" s="349"/>
      <c r="V814" s="349"/>
      <c r="W814" s="349"/>
      <c r="X814" s="349"/>
      <c r="Y814" s="349"/>
    </row>
    <row r="815">
      <c r="A815" s="366"/>
      <c r="C815" s="349"/>
      <c r="D815" s="349"/>
      <c r="E815" s="349"/>
      <c r="F815" s="349"/>
      <c r="G815" s="349"/>
      <c r="H815" s="349"/>
      <c r="I815" s="349"/>
      <c r="J815" s="349"/>
      <c r="K815" s="349"/>
      <c r="L815" s="349"/>
      <c r="M815" s="349"/>
      <c r="N815" s="349"/>
      <c r="O815" s="349"/>
      <c r="P815" s="349"/>
      <c r="Q815" s="349"/>
      <c r="R815" s="349"/>
      <c r="S815" s="349"/>
      <c r="T815" s="349"/>
      <c r="U815" s="349"/>
      <c r="V815" s="349"/>
      <c r="W815" s="349"/>
      <c r="X815" s="349"/>
      <c r="Y815" s="349"/>
    </row>
    <row r="816">
      <c r="A816" s="366"/>
      <c r="C816" s="349"/>
      <c r="D816" s="349"/>
      <c r="E816" s="349"/>
      <c r="F816" s="349"/>
      <c r="G816" s="349"/>
      <c r="H816" s="349"/>
      <c r="I816" s="349"/>
      <c r="J816" s="349"/>
      <c r="K816" s="349"/>
      <c r="L816" s="349"/>
      <c r="M816" s="349"/>
      <c r="N816" s="349"/>
      <c r="O816" s="349"/>
      <c r="P816" s="349"/>
      <c r="Q816" s="349"/>
      <c r="R816" s="349"/>
      <c r="S816" s="349"/>
      <c r="T816" s="349"/>
      <c r="U816" s="349"/>
      <c r="V816" s="349"/>
      <c r="W816" s="349"/>
      <c r="X816" s="349"/>
      <c r="Y816" s="349"/>
    </row>
    <row r="817">
      <c r="A817" s="366"/>
      <c r="C817" s="349"/>
      <c r="D817" s="349"/>
      <c r="E817" s="349"/>
      <c r="F817" s="349"/>
      <c r="G817" s="349"/>
      <c r="H817" s="349"/>
      <c r="I817" s="349"/>
      <c r="J817" s="349"/>
      <c r="K817" s="349"/>
      <c r="L817" s="349"/>
      <c r="M817" s="349"/>
      <c r="N817" s="349"/>
      <c r="O817" s="349"/>
      <c r="P817" s="349"/>
      <c r="Q817" s="349"/>
      <c r="R817" s="349"/>
      <c r="S817" s="349"/>
      <c r="T817" s="349"/>
      <c r="U817" s="349"/>
      <c r="V817" s="349"/>
      <c r="W817" s="349"/>
      <c r="X817" s="349"/>
      <c r="Y817" s="349"/>
    </row>
    <row r="818">
      <c r="A818" s="366"/>
      <c r="C818" s="349"/>
      <c r="D818" s="349"/>
      <c r="E818" s="349"/>
      <c r="F818" s="349"/>
      <c r="G818" s="349"/>
      <c r="H818" s="349"/>
      <c r="I818" s="349"/>
      <c r="J818" s="349"/>
      <c r="K818" s="349"/>
      <c r="L818" s="349"/>
      <c r="M818" s="349"/>
      <c r="N818" s="349"/>
      <c r="O818" s="349"/>
      <c r="P818" s="349"/>
      <c r="Q818" s="349"/>
      <c r="R818" s="349"/>
      <c r="S818" s="349"/>
      <c r="T818" s="349"/>
      <c r="U818" s="349"/>
      <c r="V818" s="349"/>
      <c r="W818" s="349"/>
      <c r="X818" s="349"/>
      <c r="Y818" s="349"/>
    </row>
    <row r="819">
      <c r="A819" s="366"/>
      <c r="C819" s="349"/>
      <c r="D819" s="349"/>
      <c r="E819" s="349"/>
      <c r="F819" s="349"/>
      <c r="G819" s="349"/>
      <c r="H819" s="349"/>
      <c r="I819" s="349"/>
      <c r="J819" s="349"/>
      <c r="K819" s="349"/>
      <c r="L819" s="349"/>
      <c r="M819" s="349"/>
      <c r="N819" s="349"/>
      <c r="O819" s="349"/>
      <c r="P819" s="349"/>
      <c r="Q819" s="349"/>
      <c r="R819" s="349"/>
      <c r="S819" s="349"/>
      <c r="T819" s="349"/>
      <c r="U819" s="349"/>
      <c r="V819" s="349"/>
      <c r="W819" s="349"/>
      <c r="X819" s="349"/>
      <c r="Y819" s="349"/>
    </row>
    <row r="820">
      <c r="A820" s="366"/>
      <c r="C820" s="349"/>
      <c r="D820" s="349"/>
      <c r="E820" s="349"/>
      <c r="F820" s="349"/>
      <c r="G820" s="349"/>
      <c r="H820" s="349"/>
      <c r="I820" s="349"/>
      <c r="J820" s="349"/>
      <c r="K820" s="349"/>
      <c r="L820" s="349"/>
      <c r="M820" s="349"/>
      <c r="N820" s="349"/>
      <c r="O820" s="349"/>
      <c r="P820" s="349"/>
      <c r="Q820" s="349"/>
      <c r="R820" s="349"/>
      <c r="S820" s="349"/>
      <c r="T820" s="349"/>
      <c r="U820" s="349"/>
      <c r="V820" s="349"/>
      <c r="W820" s="349"/>
      <c r="X820" s="349"/>
      <c r="Y820" s="349"/>
    </row>
    <row r="821">
      <c r="A821" s="366"/>
      <c r="C821" s="349"/>
      <c r="D821" s="349"/>
      <c r="E821" s="349"/>
      <c r="F821" s="349"/>
      <c r="G821" s="349"/>
      <c r="H821" s="349"/>
      <c r="I821" s="349"/>
      <c r="J821" s="349"/>
      <c r="K821" s="349"/>
      <c r="L821" s="349"/>
      <c r="M821" s="349"/>
      <c r="N821" s="349"/>
      <c r="O821" s="349"/>
      <c r="P821" s="349"/>
      <c r="Q821" s="349"/>
      <c r="R821" s="349"/>
      <c r="S821" s="349"/>
      <c r="T821" s="349"/>
      <c r="U821" s="349"/>
      <c r="V821" s="349"/>
      <c r="W821" s="349"/>
      <c r="X821" s="349"/>
      <c r="Y821" s="349"/>
    </row>
    <row r="822">
      <c r="A822" s="366"/>
      <c r="C822" s="349"/>
      <c r="D822" s="349"/>
      <c r="E822" s="349"/>
      <c r="F822" s="349"/>
      <c r="G822" s="349"/>
      <c r="H822" s="349"/>
      <c r="I822" s="349"/>
      <c r="J822" s="349"/>
      <c r="K822" s="349"/>
      <c r="L822" s="349"/>
      <c r="M822" s="349"/>
      <c r="N822" s="349"/>
      <c r="O822" s="349"/>
      <c r="P822" s="349"/>
      <c r="Q822" s="349"/>
      <c r="R822" s="349"/>
      <c r="S822" s="349"/>
      <c r="T822" s="349"/>
      <c r="U822" s="349"/>
      <c r="V822" s="349"/>
      <c r="W822" s="349"/>
      <c r="X822" s="349"/>
      <c r="Y822" s="349"/>
    </row>
    <row r="823">
      <c r="A823" s="366"/>
      <c r="C823" s="349"/>
      <c r="D823" s="349"/>
      <c r="E823" s="349"/>
      <c r="F823" s="349"/>
      <c r="G823" s="349"/>
      <c r="H823" s="349"/>
      <c r="I823" s="349"/>
      <c r="J823" s="349"/>
      <c r="K823" s="349"/>
      <c r="L823" s="349"/>
      <c r="M823" s="349"/>
      <c r="N823" s="349"/>
      <c r="O823" s="349"/>
      <c r="P823" s="349"/>
      <c r="Q823" s="349"/>
      <c r="R823" s="349"/>
      <c r="S823" s="349"/>
      <c r="T823" s="349"/>
      <c r="U823" s="349"/>
      <c r="V823" s="349"/>
      <c r="W823" s="349"/>
      <c r="X823" s="349"/>
      <c r="Y823" s="349"/>
    </row>
    <row r="824">
      <c r="A824" s="366"/>
      <c r="C824" s="349"/>
      <c r="D824" s="349"/>
      <c r="E824" s="349"/>
      <c r="F824" s="349"/>
      <c r="G824" s="349"/>
      <c r="H824" s="349"/>
      <c r="I824" s="349"/>
      <c r="J824" s="349"/>
      <c r="K824" s="349"/>
      <c r="L824" s="349"/>
      <c r="M824" s="349"/>
      <c r="N824" s="349"/>
      <c r="O824" s="349"/>
      <c r="P824" s="349"/>
      <c r="Q824" s="349"/>
      <c r="R824" s="349"/>
      <c r="S824" s="349"/>
      <c r="T824" s="349"/>
      <c r="U824" s="349"/>
      <c r="V824" s="349"/>
      <c r="W824" s="349"/>
      <c r="X824" s="349"/>
      <c r="Y824" s="349"/>
    </row>
    <row r="825">
      <c r="A825" s="366"/>
      <c r="C825" s="349"/>
      <c r="D825" s="349"/>
      <c r="E825" s="349"/>
      <c r="F825" s="349"/>
      <c r="G825" s="349"/>
      <c r="H825" s="349"/>
      <c r="I825" s="349"/>
      <c r="J825" s="349"/>
      <c r="K825" s="349"/>
      <c r="L825" s="349"/>
      <c r="M825" s="349"/>
      <c r="N825" s="349"/>
      <c r="O825" s="349"/>
      <c r="P825" s="349"/>
      <c r="Q825" s="349"/>
      <c r="R825" s="349"/>
      <c r="S825" s="349"/>
      <c r="T825" s="349"/>
      <c r="U825" s="349"/>
      <c r="V825" s="349"/>
      <c r="W825" s="349"/>
      <c r="X825" s="349"/>
      <c r="Y825" s="349"/>
    </row>
    <row r="826">
      <c r="A826" s="366"/>
      <c r="C826" s="349"/>
      <c r="D826" s="349"/>
      <c r="E826" s="349"/>
      <c r="F826" s="349"/>
      <c r="G826" s="349"/>
      <c r="H826" s="349"/>
      <c r="I826" s="349"/>
      <c r="J826" s="349"/>
      <c r="K826" s="349"/>
      <c r="L826" s="349"/>
      <c r="M826" s="349"/>
      <c r="N826" s="349"/>
      <c r="O826" s="349"/>
      <c r="P826" s="349"/>
      <c r="Q826" s="349"/>
      <c r="R826" s="349"/>
      <c r="S826" s="349"/>
      <c r="T826" s="349"/>
      <c r="U826" s="349"/>
      <c r="V826" s="349"/>
      <c r="W826" s="349"/>
      <c r="X826" s="349"/>
      <c r="Y826" s="349"/>
    </row>
    <row r="827">
      <c r="A827" s="366"/>
      <c r="C827" s="349"/>
      <c r="D827" s="349"/>
      <c r="E827" s="349"/>
      <c r="F827" s="349"/>
      <c r="G827" s="349"/>
      <c r="H827" s="349"/>
      <c r="I827" s="349"/>
      <c r="J827" s="349"/>
      <c r="K827" s="349"/>
      <c r="L827" s="349"/>
      <c r="M827" s="349"/>
      <c r="N827" s="349"/>
      <c r="O827" s="349"/>
      <c r="P827" s="349"/>
      <c r="Q827" s="349"/>
      <c r="R827" s="349"/>
      <c r="S827" s="349"/>
      <c r="T827" s="349"/>
      <c r="U827" s="349"/>
      <c r="V827" s="349"/>
      <c r="W827" s="349"/>
      <c r="X827" s="349"/>
      <c r="Y827" s="349"/>
    </row>
    <row r="828">
      <c r="A828" s="366"/>
      <c r="C828" s="349"/>
      <c r="D828" s="349"/>
      <c r="E828" s="349"/>
      <c r="F828" s="349"/>
      <c r="G828" s="349"/>
      <c r="H828" s="349"/>
      <c r="I828" s="349"/>
      <c r="J828" s="349"/>
      <c r="K828" s="349"/>
      <c r="L828" s="349"/>
      <c r="M828" s="349"/>
      <c r="N828" s="349"/>
      <c r="O828" s="349"/>
      <c r="P828" s="349"/>
      <c r="Q828" s="349"/>
      <c r="R828" s="349"/>
      <c r="S828" s="349"/>
      <c r="T828" s="349"/>
      <c r="U828" s="349"/>
      <c r="V828" s="349"/>
      <c r="W828" s="349"/>
      <c r="X828" s="349"/>
      <c r="Y828" s="349"/>
    </row>
    <row r="829">
      <c r="A829" s="366"/>
      <c r="C829" s="349"/>
      <c r="D829" s="349"/>
      <c r="E829" s="349"/>
      <c r="F829" s="349"/>
      <c r="G829" s="349"/>
      <c r="H829" s="349"/>
      <c r="I829" s="349"/>
      <c r="J829" s="349"/>
      <c r="K829" s="349"/>
      <c r="L829" s="349"/>
      <c r="M829" s="349"/>
      <c r="N829" s="349"/>
      <c r="O829" s="349"/>
      <c r="P829" s="349"/>
      <c r="Q829" s="349"/>
      <c r="R829" s="349"/>
      <c r="S829" s="349"/>
      <c r="T829" s="349"/>
      <c r="U829" s="349"/>
      <c r="V829" s="349"/>
      <c r="W829" s="349"/>
      <c r="X829" s="349"/>
      <c r="Y829" s="349"/>
    </row>
    <row r="830">
      <c r="A830" s="366"/>
      <c r="C830" s="349"/>
      <c r="D830" s="349"/>
      <c r="E830" s="349"/>
      <c r="F830" s="349"/>
      <c r="G830" s="349"/>
      <c r="H830" s="349"/>
      <c r="I830" s="349"/>
      <c r="J830" s="349"/>
      <c r="K830" s="349"/>
      <c r="L830" s="349"/>
      <c r="M830" s="349"/>
      <c r="N830" s="349"/>
      <c r="O830" s="349"/>
      <c r="P830" s="349"/>
      <c r="Q830" s="349"/>
      <c r="R830" s="349"/>
      <c r="S830" s="349"/>
      <c r="T830" s="349"/>
      <c r="U830" s="349"/>
      <c r="V830" s="349"/>
      <c r="W830" s="349"/>
      <c r="X830" s="349"/>
      <c r="Y830" s="349"/>
    </row>
    <row r="831">
      <c r="A831" s="366"/>
      <c r="C831" s="349"/>
      <c r="D831" s="349"/>
      <c r="E831" s="349"/>
      <c r="F831" s="349"/>
      <c r="G831" s="349"/>
      <c r="H831" s="349"/>
      <c r="I831" s="349"/>
      <c r="J831" s="349"/>
      <c r="K831" s="349"/>
      <c r="L831" s="349"/>
      <c r="M831" s="349"/>
      <c r="N831" s="349"/>
      <c r="O831" s="349"/>
      <c r="P831" s="349"/>
      <c r="Q831" s="349"/>
      <c r="R831" s="349"/>
      <c r="S831" s="349"/>
      <c r="T831" s="349"/>
      <c r="U831" s="349"/>
      <c r="V831" s="349"/>
      <c r="W831" s="349"/>
      <c r="X831" s="349"/>
      <c r="Y831" s="349"/>
    </row>
    <row r="832">
      <c r="A832" s="366"/>
      <c r="C832" s="349"/>
      <c r="D832" s="349"/>
      <c r="E832" s="349"/>
      <c r="F832" s="349"/>
      <c r="G832" s="349"/>
      <c r="H832" s="349"/>
      <c r="I832" s="349"/>
      <c r="J832" s="349"/>
      <c r="K832" s="349"/>
      <c r="L832" s="349"/>
      <c r="M832" s="349"/>
      <c r="N832" s="349"/>
      <c r="O832" s="349"/>
      <c r="P832" s="349"/>
      <c r="Q832" s="349"/>
      <c r="R832" s="349"/>
      <c r="S832" s="349"/>
      <c r="T832" s="349"/>
      <c r="U832" s="349"/>
      <c r="V832" s="349"/>
      <c r="W832" s="349"/>
      <c r="X832" s="349"/>
      <c r="Y832" s="349"/>
    </row>
    <row r="833">
      <c r="A833" s="366"/>
      <c r="C833" s="349"/>
      <c r="D833" s="349"/>
      <c r="E833" s="349"/>
      <c r="F833" s="349"/>
      <c r="G833" s="349"/>
      <c r="H833" s="349"/>
      <c r="I833" s="349"/>
      <c r="J833" s="349"/>
      <c r="K833" s="349"/>
      <c r="L833" s="349"/>
      <c r="M833" s="349"/>
      <c r="N833" s="349"/>
      <c r="O833" s="349"/>
      <c r="P833" s="349"/>
      <c r="Q833" s="349"/>
      <c r="R833" s="349"/>
      <c r="S833" s="349"/>
      <c r="T833" s="349"/>
      <c r="U833" s="349"/>
      <c r="V833" s="349"/>
      <c r="W833" s="349"/>
      <c r="X833" s="349"/>
      <c r="Y833" s="349"/>
    </row>
    <row r="834">
      <c r="A834" s="366"/>
      <c r="C834" s="349"/>
      <c r="D834" s="349"/>
      <c r="E834" s="349"/>
      <c r="F834" s="349"/>
      <c r="G834" s="349"/>
      <c r="H834" s="349"/>
      <c r="I834" s="349"/>
      <c r="J834" s="349"/>
      <c r="K834" s="349"/>
      <c r="L834" s="349"/>
      <c r="M834" s="349"/>
      <c r="N834" s="349"/>
      <c r="O834" s="349"/>
      <c r="P834" s="349"/>
      <c r="Q834" s="349"/>
      <c r="R834" s="349"/>
      <c r="S834" s="349"/>
      <c r="T834" s="349"/>
      <c r="U834" s="349"/>
      <c r="V834" s="349"/>
      <c r="W834" s="349"/>
      <c r="X834" s="349"/>
      <c r="Y834" s="349"/>
    </row>
    <row r="835">
      <c r="A835" s="366"/>
      <c r="C835" s="349"/>
      <c r="D835" s="349"/>
      <c r="E835" s="349"/>
      <c r="F835" s="349"/>
      <c r="G835" s="349"/>
      <c r="H835" s="349"/>
      <c r="I835" s="349"/>
      <c r="J835" s="349"/>
      <c r="K835" s="349"/>
      <c r="L835" s="349"/>
      <c r="M835" s="349"/>
      <c r="N835" s="349"/>
      <c r="O835" s="349"/>
      <c r="P835" s="349"/>
      <c r="Q835" s="349"/>
      <c r="R835" s="349"/>
      <c r="S835" s="349"/>
      <c r="T835" s="349"/>
      <c r="U835" s="349"/>
      <c r="V835" s="349"/>
      <c r="W835" s="349"/>
      <c r="X835" s="349"/>
      <c r="Y835" s="349"/>
    </row>
    <row r="836">
      <c r="A836" s="366"/>
      <c r="C836" s="349"/>
      <c r="D836" s="349"/>
      <c r="E836" s="349"/>
      <c r="F836" s="349"/>
      <c r="G836" s="349"/>
      <c r="H836" s="349"/>
      <c r="I836" s="349"/>
      <c r="J836" s="349"/>
      <c r="K836" s="349"/>
      <c r="L836" s="349"/>
      <c r="M836" s="349"/>
      <c r="N836" s="349"/>
      <c r="O836" s="349"/>
      <c r="P836" s="349"/>
      <c r="Q836" s="349"/>
      <c r="R836" s="349"/>
      <c r="S836" s="349"/>
      <c r="T836" s="349"/>
      <c r="U836" s="349"/>
      <c r="V836" s="349"/>
      <c r="W836" s="349"/>
      <c r="X836" s="349"/>
      <c r="Y836" s="349"/>
    </row>
    <row r="837">
      <c r="A837" s="366"/>
      <c r="C837" s="349"/>
      <c r="D837" s="349"/>
      <c r="E837" s="349"/>
      <c r="F837" s="349"/>
      <c r="G837" s="349"/>
      <c r="H837" s="349"/>
      <c r="I837" s="349"/>
      <c r="J837" s="349"/>
      <c r="K837" s="349"/>
      <c r="L837" s="349"/>
      <c r="M837" s="349"/>
      <c r="N837" s="349"/>
      <c r="O837" s="349"/>
      <c r="P837" s="349"/>
      <c r="Q837" s="349"/>
      <c r="R837" s="349"/>
      <c r="S837" s="349"/>
      <c r="T837" s="349"/>
      <c r="U837" s="349"/>
      <c r="V837" s="349"/>
      <c r="W837" s="349"/>
      <c r="X837" s="349"/>
      <c r="Y837" s="349"/>
    </row>
    <row r="838">
      <c r="A838" s="366"/>
      <c r="C838" s="349"/>
      <c r="D838" s="349"/>
      <c r="E838" s="349"/>
      <c r="F838" s="349"/>
      <c r="G838" s="349"/>
      <c r="H838" s="349"/>
      <c r="I838" s="349"/>
      <c r="J838" s="349"/>
      <c r="K838" s="349"/>
      <c r="L838" s="349"/>
      <c r="M838" s="349"/>
      <c r="N838" s="349"/>
      <c r="O838" s="349"/>
      <c r="P838" s="349"/>
      <c r="Q838" s="349"/>
      <c r="R838" s="349"/>
      <c r="S838" s="349"/>
      <c r="T838" s="349"/>
      <c r="U838" s="349"/>
      <c r="V838" s="349"/>
      <c r="W838" s="349"/>
      <c r="X838" s="349"/>
      <c r="Y838" s="349"/>
    </row>
    <row r="839">
      <c r="A839" s="366"/>
      <c r="C839" s="349"/>
      <c r="D839" s="349"/>
      <c r="E839" s="349"/>
      <c r="F839" s="349"/>
      <c r="G839" s="349"/>
      <c r="H839" s="349"/>
      <c r="I839" s="349"/>
      <c r="J839" s="349"/>
      <c r="K839" s="349"/>
      <c r="L839" s="349"/>
      <c r="M839" s="349"/>
      <c r="N839" s="349"/>
      <c r="O839" s="349"/>
      <c r="P839" s="349"/>
      <c r="Q839" s="349"/>
      <c r="R839" s="349"/>
      <c r="S839" s="349"/>
      <c r="T839" s="349"/>
      <c r="U839" s="349"/>
      <c r="V839" s="349"/>
      <c r="W839" s="349"/>
      <c r="X839" s="349"/>
      <c r="Y839" s="349"/>
    </row>
    <row r="840">
      <c r="A840" s="366"/>
      <c r="C840" s="349"/>
      <c r="D840" s="349"/>
      <c r="E840" s="349"/>
      <c r="F840" s="349"/>
      <c r="G840" s="349"/>
      <c r="H840" s="349"/>
      <c r="I840" s="349"/>
      <c r="J840" s="349"/>
      <c r="K840" s="349"/>
      <c r="L840" s="349"/>
      <c r="M840" s="349"/>
      <c r="N840" s="349"/>
      <c r="O840" s="349"/>
      <c r="P840" s="349"/>
      <c r="Q840" s="349"/>
      <c r="R840" s="349"/>
      <c r="S840" s="349"/>
      <c r="T840" s="349"/>
      <c r="U840" s="349"/>
      <c r="V840" s="349"/>
      <c r="W840" s="349"/>
      <c r="X840" s="349"/>
      <c r="Y840" s="349"/>
    </row>
    <row r="841">
      <c r="A841" s="366"/>
      <c r="C841" s="349"/>
      <c r="D841" s="349"/>
      <c r="E841" s="349"/>
      <c r="F841" s="349"/>
      <c r="G841" s="349"/>
      <c r="H841" s="349"/>
      <c r="I841" s="349"/>
      <c r="J841" s="349"/>
      <c r="K841" s="349"/>
      <c r="L841" s="349"/>
      <c r="M841" s="349"/>
      <c r="N841" s="349"/>
      <c r="O841" s="349"/>
      <c r="P841" s="349"/>
      <c r="Q841" s="349"/>
      <c r="R841" s="349"/>
      <c r="S841" s="349"/>
      <c r="T841" s="349"/>
      <c r="U841" s="349"/>
      <c r="V841" s="349"/>
      <c r="W841" s="349"/>
      <c r="X841" s="349"/>
      <c r="Y841" s="349"/>
    </row>
    <row r="842">
      <c r="A842" s="366"/>
      <c r="C842" s="349"/>
      <c r="D842" s="349"/>
      <c r="E842" s="349"/>
      <c r="F842" s="349"/>
      <c r="G842" s="349"/>
      <c r="H842" s="349"/>
      <c r="I842" s="349"/>
      <c r="J842" s="349"/>
      <c r="K842" s="349"/>
      <c r="L842" s="349"/>
      <c r="M842" s="349"/>
      <c r="N842" s="349"/>
      <c r="O842" s="349"/>
      <c r="P842" s="349"/>
      <c r="Q842" s="349"/>
      <c r="R842" s="349"/>
      <c r="S842" s="349"/>
      <c r="T842" s="349"/>
      <c r="U842" s="349"/>
      <c r="V842" s="349"/>
      <c r="W842" s="349"/>
      <c r="X842" s="349"/>
      <c r="Y842" s="349"/>
    </row>
    <row r="843">
      <c r="A843" s="366"/>
      <c r="C843" s="349"/>
      <c r="D843" s="349"/>
      <c r="E843" s="349"/>
      <c r="F843" s="349"/>
      <c r="G843" s="349"/>
      <c r="H843" s="349"/>
      <c r="I843" s="349"/>
      <c r="J843" s="349"/>
      <c r="K843" s="349"/>
      <c r="L843" s="349"/>
      <c r="M843" s="349"/>
      <c r="N843" s="349"/>
      <c r="O843" s="349"/>
      <c r="P843" s="349"/>
      <c r="Q843" s="349"/>
      <c r="R843" s="349"/>
      <c r="S843" s="349"/>
      <c r="T843" s="349"/>
      <c r="U843" s="349"/>
      <c r="V843" s="349"/>
      <c r="W843" s="349"/>
      <c r="X843" s="349"/>
      <c r="Y843" s="349"/>
    </row>
    <row r="844">
      <c r="A844" s="366"/>
      <c r="C844" s="349"/>
      <c r="D844" s="349"/>
      <c r="E844" s="349"/>
      <c r="F844" s="349"/>
      <c r="G844" s="349"/>
      <c r="H844" s="349"/>
      <c r="I844" s="349"/>
      <c r="J844" s="349"/>
      <c r="K844" s="349"/>
      <c r="L844" s="349"/>
      <c r="M844" s="349"/>
      <c r="N844" s="349"/>
      <c r="O844" s="349"/>
      <c r="P844" s="349"/>
      <c r="Q844" s="349"/>
      <c r="R844" s="349"/>
      <c r="S844" s="349"/>
      <c r="T844" s="349"/>
      <c r="U844" s="349"/>
      <c r="V844" s="349"/>
      <c r="W844" s="349"/>
      <c r="X844" s="349"/>
      <c r="Y844" s="349"/>
    </row>
    <row r="845">
      <c r="A845" s="366"/>
      <c r="C845" s="349"/>
      <c r="D845" s="349"/>
      <c r="E845" s="349"/>
      <c r="F845" s="349"/>
      <c r="G845" s="349"/>
      <c r="H845" s="349"/>
      <c r="I845" s="349"/>
      <c r="J845" s="349"/>
      <c r="K845" s="349"/>
      <c r="L845" s="349"/>
      <c r="M845" s="349"/>
      <c r="N845" s="349"/>
      <c r="O845" s="349"/>
      <c r="P845" s="349"/>
      <c r="Q845" s="349"/>
      <c r="R845" s="349"/>
      <c r="S845" s="349"/>
      <c r="T845" s="349"/>
      <c r="U845" s="349"/>
      <c r="V845" s="349"/>
      <c r="W845" s="349"/>
      <c r="X845" s="349"/>
      <c r="Y845" s="349"/>
    </row>
    <row r="846">
      <c r="A846" s="366"/>
      <c r="C846" s="349"/>
      <c r="D846" s="349"/>
      <c r="E846" s="349"/>
      <c r="F846" s="349"/>
      <c r="G846" s="349"/>
      <c r="H846" s="349"/>
      <c r="I846" s="349"/>
      <c r="J846" s="349"/>
      <c r="K846" s="349"/>
      <c r="L846" s="349"/>
      <c r="M846" s="349"/>
      <c r="N846" s="349"/>
      <c r="O846" s="349"/>
      <c r="P846" s="349"/>
      <c r="Q846" s="349"/>
      <c r="R846" s="349"/>
      <c r="S846" s="349"/>
      <c r="T846" s="349"/>
      <c r="U846" s="349"/>
      <c r="V846" s="349"/>
      <c r="W846" s="349"/>
      <c r="X846" s="349"/>
      <c r="Y846" s="349"/>
    </row>
    <row r="847">
      <c r="A847" s="366"/>
      <c r="C847" s="349"/>
      <c r="D847" s="349"/>
      <c r="E847" s="349"/>
      <c r="F847" s="349"/>
      <c r="G847" s="349"/>
      <c r="H847" s="349"/>
      <c r="I847" s="349"/>
      <c r="J847" s="349"/>
      <c r="K847" s="349"/>
      <c r="L847" s="349"/>
      <c r="M847" s="349"/>
      <c r="N847" s="349"/>
      <c r="O847" s="349"/>
      <c r="P847" s="349"/>
      <c r="Q847" s="349"/>
      <c r="R847" s="349"/>
      <c r="S847" s="349"/>
      <c r="T847" s="349"/>
      <c r="U847" s="349"/>
      <c r="V847" s="349"/>
      <c r="W847" s="349"/>
      <c r="X847" s="349"/>
      <c r="Y847" s="349"/>
    </row>
    <row r="848">
      <c r="A848" s="366"/>
      <c r="C848" s="349"/>
      <c r="D848" s="349"/>
      <c r="E848" s="349"/>
      <c r="F848" s="349"/>
      <c r="G848" s="349"/>
      <c r="H848" s="349"/>
      <c r="I848" s="349"/>
      <c r="J848" s="349"/>
      <c r="K848" s="349"/>
      <c r="L848" s="349"/>
      <c r="M848" s="349"/>
      <c r="N848" s="349"/>
      <c r="O848" s="349"/>
      <c r="P848" s="349"/>
      <c r="Q848" s="349"/>
      <c r="R848" s="349"/>
      <c r="S848" s="349"/>
      <c r="T848" s="349"/>
      <c r="U848" s="349"/>
      <c r="V848" s="349"/>
      <c r="W848" s="349"/>
      <c r="X848" s="349"/>
      <c r="Y848" s="349"/>
    </row>
    <row r="849">
      <c r="A849" s="366"/>
      <c r="C849" s="349"/>
      <c r="D849" s="349"/>
      <c r="E849" s="349"/>
      <c r="F849" s="349"/>
      <c r="G849" s="349"/>
      <c r="H849" s="349"/>
      <c r="I849" s="349"/>
      <c r="J849" s="349"/>
      <c r="K849" s="349"/>
      <c r="L849" s="349"/>
      <c r="M849" s="349"/>
      <c r="N849" s="349"/>
      <c r="O849" s="349"/>
      <c r="P849" s="349"/>
      <c r="Q849" s="349"/>
      <c r="R849" s="349"/>
      <c r="S849" s="349"/>
      <c r="T849" s="349"/>
      <c r="U849" s="349"/>
      <c r="V849" s="349"/>
      <c r="W849" s="349"/>
      <c r="X849" s="349"/>
      <c r="Y849" s="349"/>
    </row>
    <row r="850">
      <c r="A850" s="366"/>
      <c r="C850" s="349"/>
      <c r="D850" s="349"/>
      <c r="E850" s="349"/>
      <c r="F850" s="349"/>
      <c r="G850" s="349"/>
      <c r="H850" s="349"/>
      <c r="I850" s="349"/>
      <c r="J850" s="349"/>
      <c r="K850" s="349"/>
      <c r="L850" s="349"/>
      <c r="M850" s="349"/>
      <c r="N850" s="349"/>
      <c r="O850" s="349"/>
      <c r="P850" s="349"/>
      <c r="Q850" s="349"/>
      <c r="R850" s="349"/>
      <c r="S850" s="349"/>
      <c r="T850" s="349"/>
      <c r="U850" s="349"/>
      <c r="V850" s="349"/>
      <c r="W850" s="349"/>
      <c r="X850" s="349"/>
      <c r="Y850" s="349"/>
    </row>
    <row r="851">
      <c r="A851" s="366"/>
      <c r="C851" s="349"/>
      <c r="D851" s="349"/>
      <c r="E851" s="349"/>
      <c r="F851" s="349"/>
      <c r="G851" s="349"/>
      <c r="H851" s="349"/>
      <c r="I851" s="349"/>
      <c r="J851" s="349"/>
      <c r="K851" s="349"/>
      <c r="L851" s="349"/>
      <c r="M851" s="349"/>
      <c r="N851" s="349"/>
      <c r="O851" s="349"/>
      <c r="P851" s="349"/>
      <c r="Q851" s="349"/>
      <c r="R851" s="349"/>
      <c r="S851" s="349"/>
      <c r="T851" s="349"/>
      <c r="U851" s="349"/>
      <c r="V851" s="349"/>
      <c r="W851" s="349"/>
      <c r="X851" s="349"/>
      <c r="Y851" s="349"/>
    </row>
    <row r="852">
      <c r="A852" s="366"/>
      <c r="C852" s="349"/>
      <c r="D852" s="349"/>
      <c r="E852" s="349"/>
      <c r="F852" s="349"/>
      <c r="G852" s="349"/>
      <c r="H852" s="349"/>
      <c r="I852" s="349"/>
      <c r="J852" s="349"/>
      <c r="K852" s="349"/>
      <c r="L852" s="349"/>
      <c r="M852" s="349"/>
      <c r="N852" s="349"/>
      <c r="O852" s="349"/>
      <c r="P852" s="349"/>
      <c r="Q852" s="349"/>
      <c r="R852" s="349"/>
      <c r="S852" s="349"/>
      <c r="T852" s="349"/>
      <c r="U852" s="349"/>
      <c r="V852" s="349"/>
      <c r="W852" s="349"/>
      <c r="X852" s="349"/>
      <c r="Y852" s="349"/>
    </row>
    <row r="853">
      <c r="A853" s="366"/>
      <c r="C853" s="349"/>
      <c r="D853" s="349"/>
      <c r="E853" s="349"/>
      <c r="F853" s="349"/>
      <c r="G853" s="349"/>
      <c r="H853" s="349"/>
      <c r="I853" s="349"/>
      <c r="J853" s="349"/>
      <c r="K853" s="349"/>
      <c r="L853" s="349"/>
      <c r="M853" s="349"/>
      <c r="N853" s="349"/>
      <c r="O853" s="349"/>
      <c r="P853" s="349"/>
      <c r="Q853" s="349"/>
      <c r="R853" s="349"/>
      <c r="S853" s="349"/>
      <c r="T853" s="349"/>
      <c r="U853" s="349"/>
      <c r="V853" s="349"/>
      <c r="W853" s="349"/>
      <c r="X853" s="349"/>
      <c r="Y853" s="349"/>
    </row>
    <row r="854">
      <c r="A854" s="366"/>
      <c r="C854" s="349"/>
      <c r="D854" s="349"/>
      <c r="E854" s="349"/>
      <c r="F854" s="349"/>
      <c r="G854" s="349"/>
      <c r="H854" s="349"/>
      <c r="I854" s="349"/>
      <c r="J854" s="349"/>
      <c r="K854" s="349"/>
      <c r="L854" s="349"/>
      <c r="M854" s="349"/>
      <c r="N854" s="349"/>
      <c r="O854" s="349"/>
      <c r="P854" s="349"/>
      <c r="Q854" s="349"/>
      <c r="R854" s="349"/>
      <c r="S854" s="349"/>
      <c r="T854" s="349"/>
      <c r="U854" s="349"/>
      <c r="V854" s="349"/>
      <c r="W854" s="349"/>
      <c r="X854" s="349"/>
      <c r="Y854" s="349"/>
    </row>
    <row r="855">
      <c r="A855" s="366"/>
      <c r="C855" s="349"/>
      <c r="D855" s="349"/>
      <c r="E855" s="349"/>
      <c r="F855" s="349"/>
      <c r="G855" s="349"/>
      <c r="H855" s="349"/>
      <c r="I855" s="349"/>
      <c r="J855" s="349"/>
      <c r="K855" s="349"/>
      <c r="L855" s="349"/>
      <c r="M855" s="349"/>
      <c r="N855" s="349"/>
      <c r="O855" s="349"/>
      <c r="P855" s="349"/>
      <c r="Q855" s="349"/>
      <c r="R855" s="349"/>
      <c r="S855" s="349"/>
      <c r="T855" s="349"/>
      <c r="U855" s="349"/>
      <c r="V855" s="349"/>
      <c r="W855" s="349"/>
      <c r="X855" s="349"/>
      <c r="Y855" s="349"/>
    </row>
    <row r="856">
      <c r="A856" s="366"/>
      <c r="C856" s="349"/>
      <c r="D856" s="349"/>
      <c r="E856" s="349"/>
      <c r="F856" s="349"/>
      <c r="G856" s="349"/>
      <c r="H856" s="349"/>
      <c r="I856" s="349"/>
      <c r="J856" s="349"/>
      <c r="K856" s="349"/>
      <c r="L856" s="349"/>
      <c r="M856" s="349"/>
      <c r="N856" s="349"/>
      <c r="O856" s="349"/>
      <c r="P856" s="349"/>
      <c r="Q856" s="349"/>
      <c r="R856" s="349"/>
      <c r="S856" s="349"/>
      <c r="T856" s="349"/>
      <c r="U856" s="349"/>
      <c r="V856" s="349"/>
      <c r="W856" s="349"/>
      <c r="X856" s="349"/>
      <c r="Y856" s="349"/>
    </row>
    <row r="857">
      <c r="A857" s="366"/>
      <c r="C857" s="349"/>
      <c r="D857" s="349"/>
      <c r="E857" s="349"/>
      <c r="F857" s="349"/>
      <c r="G857" s="349"/>
      <c r="H857" s="349"/>
      <c r="I857" s="349"/>
      <c r="J857" s="349"/>
      <c r="K857" s="349"/>
      <c r="L857" s="349"/>
      <c r="M857" s="349"/>
      <c r="N857" s="349"/>
      <c r="O857" s="349"/>
      <c r="P857" s="349"/>
      <c r="Q857" s="349"/>
      <c r="R857" s="349"/>
      <c r="S857" s="349"/>
      <c r="T857" s="349"/>
      <c r="U857" s="349"/>
      <c r="V857" s="349"/>
      <c r="W857" s="349"/>
      <c r="X857" s="349"/>
      <c r="Y857" s="349"/>
    </row>
    <row r="858">
      <c r="A858" s="366"/>
      <c r="C858" s="349"/>
      <c r="D858" s="349"/>
      <c r="E858" s="349"/>
      <c r="F858" s="349"/>
      <c r="G858" s="349"/>
      <c r="H858" s="349"/>
      <c r="I858" s="349"/>
      <c r="J858" s="349"/>
      <c r="K858" s="349"/>
      <c r="L858" s="349"/>
      <c r="M858" s="349"/>
      <c r="N858" s="349"/>
      <c r="O858" s="349"/>
      <c r="P858" s="349"/>
      <c r="Q858" s="349"/>
      <c r="R858" s="349"/>
      <c r="S858" s="349"/>
      <c r="T858" s="349"/>
      <c r="U858" s="349"/>
      <c r="V858" s="349"/>
      <c r="W858" s="349"/>
      <c r="X858" s="349"/>
      <c r="Y858" s="349"/>
    </row>
    <row r="859">
      <c r="A859" s="366"/>
      <c r="C859" s="349"/>
      <c r="D859" s="349"/>
      <c r="E859" s="349"/>
      <c r="F859" s="349"/>
      <c r="G859" s="349"/>
      <c r="H859" s="349"/>
      <c r="I859" s="349"/>
      <c r="J859" s="349"/>
      <c r="K859" s="349"/>
      <c r="L859" s="349"/>
      <c r="M859" s="349"/>
      <c r="N859" s="349"/>
      <c r="O859" s="349"/>
      <c r="P859" s="349"/>
      <c r="Q859" s="349"/>
      <c r="R859" s="349"/>
      <c r="S859" s="349"/>
      <c r="T859" s="349"/>
      <c r="U859" s="349"/>
      <c r="V859" s="349"/>
      <c r="W859" s="349"/>
      <c r="X859" s="349"/>
      <c r="Y859" s="349"/>
    </row>
    <row r="860">
      <c r="A860" s="366"/>
      <c r="C860" s="349"/>
      <c r="D860" s="349"/>
      <c r="E860" s="349"/>
      <c r="F860" s="349"/>
      <c r="G860" s="349"/>
      <c r="H860" s="349"/>
      <c r="I860" s="349"/>
      <c r="J860" s="349"/>
      <c r="K860" s="349"/>
      <c r="L860" s="349"/>
      <c r="M860" s="349"/>
      <c r="N860" s="349"/>
      <c r="O860" s="349"/>
      <c r="P860" s="349"/>
      <c r="Q860" s="349"/>
      <c r="R860" s="349"/>
      <c r="S860" s="349"/>
      <c r="T860" s="349"/>
      <c r="U860" s="349"/>
      <c r="V860" s="349"/>
      <c r="W860" s="349"/>
      <c r="X860" s="349"/>
      <c r="Y860" s="349"/>
    </row>
    <row r="861">
      <c r="A861" s="366"/>
      <c r="C861" s="349"/>
      <c r="D861" s="349"/>
      <c r="E861" s="349"/>
      <c r="F861" s="349"/>
      <c r="G861" s="349"/>
      <c r="H861" s="349"/>
      <c r="I861" s="349"/>
      <c r="J861" s="349"/>
      <c r="K861" s="349"/>
      <c r="L861" s="349"/>
      <c r="M861" s="349"/>
      <c r="N861" s="349"/>
      <c r="O861" s="349"/>
      <c r="P861" s="349"/>
      <c r="Q861" s="349"/>
      <c r="R861" s="349"/>
      <c r="S861" s="349"/>
      <c r="T861" s="349"/>
      <c r="U861" s="349"/>
      <c r="V861" s="349"/>
      <c r="W861" s="349"/>
      <c r="X861" s="349"/>
      <c r="Y861" s="349"/>
    </row>
    <row r="862">
      <c r="A862" s="366"/>
      <c r="C862" s="349"/>
      <c r="D862" s="349"/>
      <c r="E862" s="349"/>
      <c r="F862" s="349"/>
      <c r="G862" s="349"/>
      <c r="H862" s="349"/>
      <c r="I862" s="349"/>
      <c r="J862" s="349"/>
      <c r="K862" s="349"/>
      <c r="L862" s="349"/>
      <c r="M862" s="349"/>
      <c r="N862" s="349"/>
      <c r="O862" s="349"/>
      <c r="P862" s="349"/>
      <c r="Q862" s="349"/>
      <c r="R862" s="349"/>
      <c r="S862" s="349"/>
      <c r="T862" s="349"/>
      <c r="U862" s="349"/>
      <c r="V862" s="349"/>
      <c r="W862" s="349"/>
      <c r="X862" s="349"/>
      <c r="Y862" s="349"/>
    </row>
    <row r="863">
      <c r="A863" s="366"/>
      <c r="C863" s="349"/>
      <c r="D863" s="349"/>
      <c r="E863" s="349"/>
      <c r="F863" s="349"/>
      <c r="G863" s="349"/>
      <c r="H863" s="349"/>
      <c r="I863" s="349"/>
      <c r="J863" s="349"/>
      <c r="K863" s="349"/>
      <c r="L863" s="349"/>
      <c r="M863" s="349"/>
      <c r="N863" s="349"/>
      <c r="O863" s="349"/>
      <c r="P863" s="349"/>
      <c r="Q863" s="349"/>
      <c r="R863" s="349"/>
      <c r="S863" s="349"/>
      <c r="T863" s="349"/>
      <c r="U863" s="349"/>
      <c r="V863" s="349"/>
      <c r="W863" s="349"/>
      <c r="X863" s="349"/>
      <c r="Y863" s="349"/>
    </row>
    <row r="864">
      <c r="A864" s="366"/>
      <c r="C864" s="349"/>
      <c r="D864" s="349"/>
      <c r="E864" s="349"/>
      <c r="F864" s="349"/>
      <c r="G864" s="349"/>
      <c r="H864" s="349"/>
      <c r="I864" s="349"/>
      <c r="J864" s="349"/>
      <c r="K864" s="349"/>
      <c r="L864" s="349"/>
      <c r="M864" s="349"/>
      <c r="N864" s="349"/>
      <c r="O864" s="349"/>
      <c r="P864" s="349"/>
      <c r="Q864" s="349"/>
      <c r="R864" s="349"/>
      <c r="S864" s="349"/>
      <c r="T864" s="349"/>
      <c r="U864" s="349"/>
      <c r="V864" s="349"/>
      <c r="W864" s="349"/>
      <c r="X864" s="349"/>
      <c r="Y864" s="349"/>
    </row>
    <row r="865">
      <c r="A865" s="366"/>
      <c r="C865" s="349"/>
      <c r="D865" s="349"/>
      <c r="E865" s="349"/>
      <c r="F865" s="349"/>
      <c r="G865" s="349"/>
      <c r="H865" s="349"/>
      <c r="I865" s="349"/>
      <c r="J865" s="349"/>
      <c r="K865" s="349"/>
      <c r="L865" s="349"/>
      <c r="M865" s="349"/>
      <c r="N865" s="349"/>
      <c r="O865" s="349"/>
      <c r="P865" s="349"/>
      <c r="Q865" s="349"/>
      <c r="R865" s="349"/>
      <c r="S865" s="349"/>
      <c r="T865" s="349"/>
      <c r="U865" s="349"/>
      <c r="V865" s="349"/>
      <c r="W865" s="349"/>
      <c r="X865" s="349"/>
      <c r="Y865" s="349"/>
    </row>
    <row r="866">
      <c r="A866" s="366"/>
      <c r="C866" s="349"/>
      <c r="D866" s="349"/>
      <c r="E866" s="349"/>
      <c r="F866" s="349"/>
      <c r="G866" s="349"/>
      <c r="H866" s="349"/>
      <c r="I866" s="349"/>
      <c r="J866" s="349"/>
      <c r="K866" s="349"/>
      <c r="L866" s="349"/>
      <c r="M866" s="349"/>
      <c r="N866" s="349"/>
      <c r="O866" s="349"/>
      <c r="P866" s="349"/>
      <c r="Q866" s="349"/>
      <c r="R866" s="349"/>
      <c r="S866" s="349"/>
      <c r="T866" s="349"/>
      <c r="U866" s="349"/>
      <c r="V866" s="349"/>
      <c r="W866" s="349"/>
      <c r="X866" s="349"/>
      <c r="Y866" s="349"/>
    </row>
    <row r="867">
      <c r="A867" s="366"/>
      <c r="C867" s="349"/>
      <c r="D867" s="349"/>
      <c r="E867" s="349"/>
      <c r="F867" s="349"/>
      <c r="G867" s="349"/>
      <c r="H867" s="349"/>
      <c r="I867" s="349"/>
      <c r="J867" s="349"/>
      <c r="K867" s="349"/>
      <c r="L867" s="349"/>
      <c r="M867" s="349"/>
      <c r="N867" s="349"/>
      <c r="O867" s="349"/>
      <c r="P867" s="349"/>
      <c r="Q867" s="349"/>
      <c r="R867" s="349"/>
      <c r="S867" s="349"/>
      <c r="T867" s="349"/>
      <c r="U867" s="349"/>
      <c r="V867" s="349"/>
      <c r="W867" s="349"/>
      <c r="X867" s="349"/>
      <c r="Y867" s="349"/>
    </row>
    <row r="868">
      <c r="A868" s="366"/>
      <c r="C868" s="349"/>
      <c r="D868" s="349"/>
      <c r="E868" s="349"/>
      <c r="F868" s="349"/>
      <c r="G868" s="349"/>
      <c r="H868" s="349"/>
      <c r="I868" s="349"/>
      <c r="J868" s="349"/>
      <c r="K868" s="349"/>
      <c r="L868" s="349"/>
      <c r="M868" s="349"/>
      <c r="N868" s="349"/>
      <c r="O868" s="349"/>
      <c r="P868" s="349"/>
      <c r="Q868" s="349"/>
      <c r="R868" s="349"/>
      <c r="S868" s="349"/>
      <c r="T868" s="349"/>
      <c r="U868" s="349"/>
      <c r="V868" s="349"/>
      <c r="W868" s="349"/>
      <c r="X868" s="349"/>
      <c r="Y868" s="349"/>
    </row>
    <row r="869">
      <c r="A869" s="366"/>
      <c r="C869" s="349"/>
      <c r="D869" s="349"/>
      <c r="E869" s="349"/>
      <c r="F869" s="349"/>
      <c r="G869" s="349"/>
      <c r="H869" s="349"/>
      <c r="I869" s="349"/>
      <c r="J869" s="349"/>
      <c r="K869" s="349"/>
      <c r="L869" s="349"/>
      <c r="M869" s="349"/>
      <c r="N869" s="349"/>
      <c r="O869" s="349"/>
      <c r="P869" s="349"/>
      <c r="Q869" s="349"/>
      <c r="R869" s="349"/>
      <c r="S869" s="349"/>
      <c r="T869" s="349"/>
      <c r="U869" s="349"/>
      <c r="V869" s="349"/>
      <c r="W869" s="349"/>
      <c r="X869" s="349"/>
      <c r="Y869" s="349"/>
    </row>
    <row r="870">
      <c r="A870" s="366"/>
      <c r="C870" s="349"/>
      <c r="D870" s="349"/>
      <c r="E870" s="349"/>
      <c r="F870" s="349"/>
      <c r="G870" s="349"/>
      <c r="H870" s="349"/>
      <c r="I870" s="349"/>
      <c r="J870" s="349"/>
      <c r="K870" s="349"/>
      <c r="L870" s="349"/>
      <c r="M870" s="349"/>
      <c r="N870" s="349"/>
      <c r="O870" s="349"/>
      <c r="P870" s="349"/>
      <c r="Q870" s="349"/>
      <c r="R870" s="349"/>
      <c r="S870" s="349"/>
      <c r="T870" s="349"/>
      <c r="U870" s="349"/>
      <c r="V870" s="349"/>
      <c r="W870" s="349"/>
      <c r="X870" s="349"/>
      <c r="Y870" s="349"/>
    </row>
    <row r="871">
      <c r="A871" s="366"/>
      <c r="C871" s="349"/>
      <c r="D871" s="349"/>
      <c r="E871" s="349"/>
      <c r="F871" s="349"/>
      <c r="G871" s="349"/>
      <c r="H871" s="349"/>
      <c r="I871" s="349"/>
      <c r="J871" s="349"/>
      <c r="K871" s="349"/>
      <c r="L871" s="349"/>
      <c r="M871" s="349"/>
      <c r="N871" s="349"/>
      <c r="O871" s="349"/>
      <c r="P871" s="349"/>
      <c r="Q871" s="349"/>
      <c r="R871" s="349"/>
      <c r="S871" s="349"/>
      <c r="T871" s="349"/>
      <c r="U871" s="349"/>
      <c r="V871" s="349"/>
      <c r="W871" s="349"/>
      <c r="X871" s="349"/>
      <c r="Y871" s="349"/>
    </row>
    <row r="872">
      <c r="A872" s="366"/>
      <c r="C872" s="349"/>
      <c r="D872" s="349"/>
      <c r="E872" s="349"/>
      <c r="F872" s="349"/>
      <c r="G872" s="349"/>
      <c r="H872" s="349"/>
      <c r="I872" s="349"/>
      <c r="J872" s="349"/>
      <c r="K872" s="349"/>
      <c r="L872" s="349"/>
      <c r="M872" s="349"/>
      <c r="N872" s="349"/>
      <c r="O872" s="349"/>
      <c r="P872" s="349"/>
      <c r="Q872" s="349"/>
      <c r="R872" s="349"/>
      <c r="S872" s="349"/>
      <c r="T872" s="349"/>
      <c r="U872" s="349"/>
      <c r="V872" s="349"/>
      <c r="W872" s="349"/>
      <c r="X872" s="349"/>
      <c r="Y872" s="349"/>
    </row>
    <row r="873">
      <c r="A873" s="366"/>
      <c r="C873" s="349"/>
      <c r="D873" s="349"/>
      <c r="E873" s="349"/>
      <c r="F873" s="349"/>
      <c r="G873" s="349"/>
      <c r="H873" s="349"/>
      <c r="I873" s="349"/>
      <c r="J873" s="349"/>
      <c r="K873" s="349"/>
      <c r="L873" s="349"/>
      <c r="M873" s="349"/>
      <c r="N873" s="349"/>
      <c r="O873" s="349"/>
      <c r="P873" s="349"/>
      <c r="Q873" s="349"/>
      <c r="R873" s="349"/>
      <c r="S873" s="349"/>
      <c r="T873" s="349"/>
      <c r="U873" s="349"/>
      <c r="V873" s="349"/>
      <c r="W873" s="349"/>
      <c r="X873" s="349"/>
      <c r="Y873" s="349"/>
    </row>
    <row r="874">
      <c r="A874" s="366"/>
      <c r="C874" s="349"/>
      <c r="D874" s="349"/>
      <c r="E874" s="349"/>
      <c r="F874" s="349"/>
      <c r="G874" s="349"/>
      <c r="H874" s="349"/>
      <c r="I874" s="349"/>
      <c r="J874" s="349"/>
      <c r="K874" s="349"/>
      <c r="L874" s="349"/>
      <c r="M874" s="349"/>
      <c r="N874" s="349"/>
      <c r="O874" s="349"/>
      <c r="P874" s="349"/>
      <c r="Q874" s="349"/>
      <c r="R874" s="349"/>
      <c r="S874" s="349"/>
      <c r="T874" s="349"/>
      <c r="U874" s="349"/>
      <c r="V874" s="349"/>
      <c r="W874" s="349"/>
      <c r="X874" s="349"/>
      <c r="Y874" s="349"/>
    </row>
    <row r="875">
      <c r="A875" s="366"/>
      <c r="C875" s="349"/>
      <c r="D875" s="349"/>
      <c r="E875" s="349"/>
      <c r="F875" s="349"/>
      <c r="G875" s="349"/>
      <c r="H875" s="349"/>
      <c r="I875" s="349"/>
      <c r="J875" s="349"/>
      <c r="K875" s="349"/>
      <c r="L875" s="349"/>
      <c r="M875" s="349"/>
      <c r="N875" s="349"/>
      <c r="O875" s="349"/>
      <c r="P875" s="349"/>
      <c r="Q875" s="349"/>
      <c r="R875" s="349"/>
      <c r="S875" s="349"/>
      <c r="T875" s="349"/>
      <c r="U875" s="349"/>
      <c r="V875" s="349"/>
      <c r="W875" s="349"/>
      <c r="X875" s="349"/>
      <c r="Y875" s="349"/>
    </row>
    <row r="876">
      <c r="A876" s="366"/>
      <c r="C876" s="349"/>
      <c r="D876" s="349"/>
      <c r="E876" s="349"/>
      <c r="F876" s="349"/>
      <c r="G876" s="349"/>
      <c r="H876" s="349"/>
      <c r="I876" s="349"/>
      <c r="J876" s="349"/>
      <c r="K876" s="349"/>
      <c r="L876" s="349"/>
      <c r="M876" s="349"/>
      <c r="N876" s="349"/>
      <c r="O876" s="349"/>
      <c r="P876" s="349"/>
      <c r="Q876" s="349"/>
      <c r="R876" s="349"/>
      <c r="S876" s="349"/>
      <c r="T876" s="349"/>
      <c r="U876" s="349"/>
      <c r="V876" s="349"/>
      <c r="W876" s="349"/>
      <c r="X876" s="349"/>
      <c r="Y876" s="349"/>
    </row>
    <row r="877">
      <c r="A877" s="366"/>
      <c r="C877" s="349"/>
      <c r="D877" s="349"/>
      <c r="E877" s="349"/>
      <c r="F877" s="349"/>
      <c r="G877" s="349"/>
      <c r="H877" s="349"/>
      <c r="I877" s="349"/>
      <c r="J877" s="349"/>
      <c r="K877" s="349"/>
      <c r="L877" s="349"/>
      <c r="M877" s="349"/>
      <c r="N877" s="349"/>
      <c r="O877" s="349"/>
      <c r="P877" s="349"/>
      <c r="Q877" s="349"/>
      <c r="R877" s="349"/>
      <c r="S877" s="349"/>
      <c r="T877" s="349"/>
      <c r="U877" s="349"/>
      <c r="V877" s="349"/>
      <c r="W877" s="349"/>
      <c r="X877" s="349"/>
      <c r="Y877" s="349"/>
    </row>
    <row r="878">
      <c r="A878" s="366"/>
      <c r="C878" s="349"/>
      <c r="D878" s="349"/>
      <c r="E878" s="349"/>
      <c r="F878" s="349"/>
      <c r="G878" s="349"/>
      <c r="H878" s="349"/>
      <c r="I878" s="349"/>
      <c r="J878" s="349"/>
      <c r="K878" s="349"/>
      <c r="L878" s="349"/>
      <c r="M878" s="349"/>
      <c r="N878" s="349"/>
      <c r="O878" s="349"/>
      <c r="P878" s="349"/>
      <c r="Q878" s="349"/>
      <c r="R878" s="349"/>
      <c r="S878" s="349"/>
      <c r="T878" s="349"/>
      <c r="U878" s="349"/>
      <c r="V878" s="349"/>
      <c r="W878" s="349"/>
      <c r="X878" s="349"/>
      <c r="Y878" s="349"/>
    </row>
    <row r="879">
      <c r="A879" s="366"/>
      <c r="C879" s="349"/>
      <c r="D879" s="349"/>
      <c r="E879" s="349"/>
      <c r="F879" s="349"/>
      <c r="G879" s="349"/>
      <c r="H879" s="349"/>
      <c r="I879" s="349"/>
      <c r="J879" s="349"/>
      <c r="K879" s="349"/>
      <c r="L879" s="349"/>
      <c r="M879" s="349"/>
      <c r="N879" s="349"/>
      <c r="O879" s="349"/>
      <c r="P879" s="349"/>
      <c r="Q879" s="349"/>
      <c r="R879" s="349"/>
      <c r="S879" s="349"/>
      <c r="T879" s="349"/>
      <c r="U879" s="349"/>
      <c r="V879" s="349"/>
      <c r="W879" s="349"/>
      <c r="X879" s="349"/>
      <c r="Y879" s="349"/>
    </row>
    <row r="880">
      <c r="A880" s="366"/>
      <c r="C880" s="349"/>
      <c r="D880" s="349"/>
      <c r="E880" s="349"/>
      <c r="F880" s="349"/>
      <c r="G880" s="349"/>
      <c r="H880" s="349"/>
      <c r="I880" s="349"/>
      <c r="J880" s="349"/>
      <c r="K880" s="349"/>
      <c r="L880" s="349"/>
      <c r="M880" s="349"/>
      <c r="N880" s="349"/>
      <c r="O880" s="349"/>
      <c r="P880" s="349"/>
      <c r="Q880" s="349"/>
      <c r="R880" s="349"/>
      <c r="S880" s="349"/>
      <c r="T880" s="349"/>
      <c r="U880" s="349"/>
      <c r="V880" s="349"/>
      <c r="W880" s="349"/>
      <c r="X880" s="349"/>
      <c r="Y880" s="349"/>
    </row>
    <row r="881">
      <c r="A881" s="366"/>
      <c r="C881" s="349"/>
      <c r="D881" s="349"/>
      <c r="E881" s="349"/>
      <c r="F881" s="349"/>
      <c r="G881" s="349"/>
      <c r="H881" s="349"/>
      <c r="I881" s="349"/>
      <c r="J881" s="349"/>
      <c r="K881" s="349"/>
      <c r="L881" s="349"/>
      <c r="M881" s="349"/>
      <c r="N881" s="349"/>
      <c r="O881" s="349"/>
      <c r="P881" s="349"/>
      <c r="Q881" s="349"/>
      <c r="R881" s="349"/>
      <c r="S881" s="349"/>
      <c r="T881" s="349"/>
      <c r="U881" s="349"/>
      <c r="V881" s="349"/>
      <c r="W881" s="349"/>
      <c r="X881" s="349"/>
      <c r="Y881" s="349"/>
    </row>
    <row r="882">
      <c r="A882" s="366"/>
      <c r="C882" s="349"/>
      <c r="D882" s="349"/>
      <c r="E882" s="349"/>
      <c r="F882" s="349"/>
      <c r="G882" s="349"/>
      <c r="H882" s="349"/>
      <c r="I882" s="349"/>
      <c r="J882" s="349"/>
      <c r="K882" s="349"/>
      <c r="L882" s="349"/>
      <c r="M882" s="349"/>
      <c r="N882" s="349"/>
      <c r="O882" s="349"/>
      <c r="P882" s="349"/>
      <c r="Q882" s="349"/>
      <c r="R882" s="349"/>
      <c r="S882" s="349"/>
      <c r="T882" s="349"/>
      <c r="U882" s="349"/>
      <c r="V882" s="349"/>
      <c r="W882" s="349"/>
      <c r="X882" s="349"/>
      <c r="Y882" s="349"/>
    </row>
    <row r="883">
      <c r="A883" s="366"/>
      <c r="C883" s="349"/>
      <c r="D883" s="349"/>
      <c r="E883" s="349"/>
      <c r="F883" s="349"/>
      <c r="G883" s="349"/>
      <c r="H883" s="349"/>
      <c r="I883" s="349"/>
      <c r="J883" s="349"/>
      <c r="K883" s="349"/>
      <c r="L883" s="349"/>
      <c r="M883" s="349"/>
      <c r="N883" s="349"/>
      <c r="O883" s="349"/>
      <c r="P883" s="349"/>
      <c r="Q883" s="349"/>
      <c r="R883" s="349"/>
      <c r="S883" s="349"/>
      <c r="T883" s="349"/>
      <c r="U883" s="349"/>
      <c r="V883" s="349"/>
      <c r="W883" s="349"/>
      <c r="X883" s="349"/>
      <c r="Y883" s="349"/>
    </row>
    <row r="884">
      <c r="A884" s="366"/>
      <c r="C884" s="349"/>
      <c r="D884" s="349"/>
      <c r="E884" s="349"/>
      <c r="F884" s="349"/>
      <c r="G884" s="349"/>
      <c r="H884" s="349"/>
      <c r="I884" s="349"/>
      <c r="J884" s="349"/>
      <c r="K884" s="349"/>
      <c r="L884" s="349"/>
      <c r="M884" s="349"/>
      <c r="N884" s="349"/>
      <c r="O884" s="349"/>
      <c r="P884" s="349"/>
      <c r="Q884" s="349"/>
      <c r="R884" s="349"/>
      <c r="S884" s="349"/>
      <c r="T884" s="349"/>
      <c r="U884" s="349"/>
      <c r="V884" s="349"/>
      <c r="W884" s="349"/>
      <c r="X884" s="349"/>
      <c r="Y884" s="349"/>
    </row>
    <row r="885">
      <c r="A885" s="366"/>
      <c r="C885" s="349"/>
      <c r="D885" s="349"/>
      <c r="E885" s="349"/>
      <c r="F885" s="349"/>
      <c r="G885" s="349"/>
      <c r="H885" s="349"/>
      <c r="I885" s="349"/>
      <c r="J885" s="349"/>
      <c r="K885" s="349"/>
      <c r="L885" s="349"/>
      <c r="M885" s="349"/>
      <c r="N885" s="349"/>
      <c r="O885" s="349"/>
      <c r="P885" s="349"/>
      <c r="Q885" s="349"/>
      <c r="R885" s="349"/>
      <c r="S885" s="349"/>
      <c r="T885" s="349"/>
      <c r="U885" s="349"/>
      <c r="V885" s="349"/>
      <c r="W885" s="349"/>
      <c r="X885" s="349"/>
      <c r="Y885" s="349"/>
    </row>
    <row r="886">
      <c r="A886" s="366"/>
      <c r="C886" s="349"/>
      <c r="D886" s="349"/>
      <c r="E886" s="349"/>
      <c r="F886" s="349"/>
      <c r="G886" s="349"/>
      <c r="H886" s="349"/>
      <c r="I886" s="349"/>
      <c r="J886" s="349"/>
      <c r="K886" s="349"/>
      <c r="L886" s="349"/>
      <c r="M886" s="349"/>
      <c r="N886" s="349"/>
      <c r="O886" s="349"/>
      <c r="P886" s="349"/>
      <c r="Q886" s="349"/>
      <c r="R886" s="349"/>
      <c r="S886" s="349"/>
      <c r="T886" s="349"/>
      <c r="U886" s="349"/>
      <c r="V886" s="349"/>
      <c r="W886" s="349"/>
      <c r="X886" s="349"/>
      <c r="Y886" s="349"/>
    </row>
    <row r="887">
      <c r="A887" s="366"/>
      <c r="C887" s="349"/>
      <c r="D887" s="349"/>
      <c r="E887" s="349"/>
      <c r="F887" s="349"/>
      <c r="G887" s="349"/>
      <c r="H887" s="349"/>
      <c r="I887" s="349"/>
      <c r="J887" s="349"/>
      <c r="K887" s="349"/>
      <c r="L887" s="349"/>
      <c r="M887" s="349"/>
      <c r="N887" s="349"/>
      <c r="O887" s="349"/>
      <c r="P887" s="349"/>
      <c r="Q887" s="349"/>
      <c r="R887" s="349"/>
      <c r="S887" s="349"/>
      <c r="T887" s="349"/>
      <c r="U887" s="349"/>
      <c r="V887" s="349"/>
      <c r="W887" s="349"/>
      <c r="X887" s="349"/>
      <c r="Y887" s="349"/>
    </row>
    <row r="888">
      <c r="A888" s="366"/>
      <c r="C888" s="349"/>
      <c r="D888" s="349"/>
      <c r="E888" s="349"/>
      <c r="F888" s="349"/>
      <c r="G888" s="349"/>
      <c r="H888" s="349"/>
      <c r="I888" s="349"/>
      <c r="J888" s="349"/>
      <c r="K888" s="349"/>
      <c r="L888" s="349"/>
      <c r="M888" s="349"/>
      <c r="N888" s="349"/>
      <c r="O888" s="349"/>
      <c r="P888" s="349"/>
      <c r="Q888" s="349"/>
      <c r="R888" s="349"/>
      <c r="S888" s="349"/>
      <c r="T888" s="349"/>
      <c r="U888" s="349"/>
      <c r="V888" s="349"/>
      <c r="W888" s="349"/>
      <c r="X888" s="349"/>
      <c r="Y888" s="349"/>
    </row>
    <row r="889">
      <c r="A889" s="366"/>
      <c r="C889" s="349"/>
      <c r="D889" s="349"/>
      <c r="E889" s="349"/>
      <c r="F889" s="349"/>
      <c r="G889" s="349"/>
      <c r="H889" s="349"/>
      <c r="I889" s="349"/>
      <c r="J889" s="349"/>
      <c r="K889" s="349"/>
      <c r="L889" s="349"/>
      <c r="M889" s="349"/>
      <c r="N889" s="349"/>
      <c r="O889" s="349"/>
      <c r="P889" s="349"/>
      <c r="Q889" s="349"/>
      <c r="R889" s="349"/>
      <c r="S889" s="349"/>
      <c r="T889" s="349"/>
      <c r="U889" s="349"/>
      <c r="V889" s="349"/>
      <c r="W889" s="349"/>
      <c r="X889" s="349"/>
      <c r="Y889" s="349"/>
    </row>
    <row r="890">
      <c r="A890" s="366"/>
      <c r="C890" s="349"/>
      <c r="D890" s="349"/>
      <c r="E890" s="349"/>
      <c r="F890" s="349"/>
      <c r="G890" s="349"/>
      <c r="H890" s="349"/>
      <c r="I890" s="349"/>
      <c r="J890" s="349"/>
      <c r="K890" s="349"/>
      <c r="L890" s="349"/>
      <c r="M890" s="349"/>
      <c r="N890" s="349"/>
      <c r="O890" s="349"/>
      <c r="P890" s="349"/>
      <c r="Q890" s="349"/>
      <c r="R890" s="349"/>
      <c r="S890" s="349"/>
      <c r="T890" s="349"/>
      <c r="U890" s="349"/>
      <c r="V890" s="349"/>
      <c r="W890" s="349"/>
      <c r="X890" s="349"/>
      <c r="Y890" s="349"/>
    </row>
    <row r="891">
      <c r="A891" s="366"/>
      <c r="C891" s="349"/>
      <c r="D891" s="349"/>
      <c r="E891" s="349"/>
      <c r="F891" s="349"/>
      <c r="G891" s="349"/>
      <c r="H891" s="349"/>
      <c r="I891" s="349"/>
      <c r="J891" s="349"/>
      <c r="K891" s="349"/>
      <c r="L891" s="349"/>
      <c r="M891" s="349"/>
      <c r="N891" s="349"/>
      <c r="O891" s="349"/>
      <c r="P891" s="349"/>
      <c r="Q891" s="349"/>
      <c r="R891" s="349"/>
      <c r="S891" s="349"/>
      <c r="T891" s="349"/>
      <c r="U891" s="349"/>
      <c r="V891" s="349"/>
      <c r="W891" s="349"/>
      <c r="X891" s="349"/>
      <c r="Y891" s="349"/>
    </row>
    <row r="892">
      <c r="A892" s="366"/>
      <c r="C892" s="349"/>
      <c r="D892" s="349"/>
      <c r="E892" s="349"/>
      <c r="F892" s="349"/>
      <c r="G892" s="349"/>
      <c r="H892" s="349"/>
      <c r="I892" s="349"/>
      <c r="J892" s="349"/>
      <c r="K892" s="349"/>
      <c r="L892" s="349"/>
      <c r="M892" s="349"/>
      <c r="N892" s="349"/>
      <c r="O892" s="349"/>
      <c r="P892" s="349"/>
      <c r="Q892" s="349"/>
      <c r="R892" s="349"/>
      <c r="S892" s="349"/>
      <c r="T892" s="349"/>
      <c r="U892" s="349"/>
      <c r="V892" s="349"/>
      <c r="W892" s="349"/>
      <c r="X892" s="349"/>
      <c r="Y892" s="349"/>
    </row>
    <row r="893">
      <c r="A893" s="366"/>
      <c r="C893" s="349"/>
      <c r="D893" s="349"/>
      <c r="E893" s="349"/>
      <c r="F893" s="349"/>
      <c r="G893" s="349"/>
      <c r="H893" s="349"/>
      <c r="I893" s="349"/>
      <c r="J893" s="349"/>
      <c r="K893" s="349"/>
      <c r="L893" s="349"/>
      <c r="M893" s="349"/>
      <c r="N893" s="349"/>
      <c r="O893" s="349"/>
      <c r="P893" s="349"/>
      <c r="Q893" s="349"/>
      <c r="R893" s="349"/>
      <c r="S893" s="349"/>
      <c r="T893" s="349"/>
      <c r="U893" s="349"/>
      <c r="V893" s="349"/>
      <c r="W893" s="349"/>
      <c r="X893" s="349"/>
      <c r="Y893" s="349"/>
    </row>
    <row r="894">
      <c r="A894" s="366"/>
      <c r="C894" s="349"/>
      <c r="D894" s="349"/>
      <c r="E894" s="349"/>
      <c r="F894" s="349"/>
      <c r="G894" s="349"/>
      <c r="H894" s="349"/>
      <c r="I894" s="349"/>
      <c r="J894" s="349"/>
      <c r="K894" s="349"/>
      <c r="L894" s="349"/>
      <c r="M894" s="349"/>
      <c r="N894" s="349"/>
      <c r="O894" s="349"/>
      <c r="P894" s="349"/>
      <c r="Q894" s="349"/>
      <c r="R894" s="349"/>
      <c r="S894" s="349"/>
      <c r="T894" s="349"/>
      <c r="U894" s="349"/>
      <c r="V894" s="349"/>
      <c r="W894" s="349"/>
      <c r="X894" s="349"/>
      <c r="Y894" s="349"/>
    </row>
    <row r="895">
      <c r="A895" s="366"/>
      <c r="C895" s="349"/>
      <c r="D895" s="349"/>
      <c r="E895" s="349"/>
      <c r="F895" s="349"/>
      <c r="G895" s="349"/>
      <c r="H895" s="349"/>
      <c r="I895" s="349"/>
      <c r="J895" s="349"/>
      <c r="K895" s="349"/>
      <c r="L895" s="349"/>
      <c r="M895" s="349"/>
      <c r="N895" s="349"/>
      <c r="O895" s="349"/>
      <c r="P895" s="349"/>
      <c r="Q895" s="349"/>
      <c r="R895" s="349"/>
      <c r="S895" s="349"/>
      <c r="T895" s="349"/>
      <c r="U895" s="349"/>
      <c r="V895" s="349"/>
      <c r="W895" s="349"/>
      <c r="X895" s="349"/>
      <c r="Y895" s="349"/>
    </row>
    <row r="896">
      <c r="A896" s="366"/>
      <c r="C896" s="349"/>
      <c r="D896" s="349"/>
      <c r="E896" s="349"/>
      <c r="F896" s="349"/>
      <c r="G896" s="349"/>
      <c r="H896" s="349"/>
      <c r="I896" s="349"/>
      <c r="J896" s="349"/>
      <c r="K896" s="349"/>
      <c r="L896" s="349"/>
      <c r="M896" s="349"/>
      <c r="N896" s="349"/>
      <c r="O896" s="349"/>
      <c r="P896" s="349"/>
      <c r="Q896" s="349"/>
      <c r="R896" s="349"/>
      <c r="S896" s="349"/>
      <c r="T896" s="349"/>
      <c r="U896" s="349"/>
      <c r="V896" s="349"/>
      <c r="W896" s="349"/>
      <c r="X896" s="349"/>
      <c r="Y896" s="349"/>
    </row>
    <row r="897">
      <c r="A897" s="366"/>
      <c r="C897" s="349"/>
      <c r="D897" s="349"/>
      <c r="E897" s="349"/>
      <c r="F897" s="349"/>
      <c r="G897" s="349"/>
      <c r="H897" s="349"/>
      <c r="I897" s="349"/>
      <c r="J897" s="349"/>
      <c r="K897" s="349"/>
      <c r="L897" s="349"/>
      <c r="M897" s="349"/>
      <c r="N897" s="349"/>
      <c r="O897" s="349"/>
      <c r="P897" s="349"/>
      <c r="Q897" s="349"/>
      <c r="R897" s="349"/>
      <c r="S897" s="349"/>
      <c r="T897" s="349"/>
      <c r="U897" s="349"/>
      <c r="V897" s="349"/>
      <c r="W897" s="349"/>
      <c r="X897" s="349"/>
      <c r="Y897" s="349"/>
    </row>
    <row r="898">
      <c r="A898" s="366"/>
      <c r="C898" s="349"/>
      <c r="D898" s="349"/>
      <c r="E898" s="349"/>
      <c r="F898" s="349"/>
      <c r="G898" s="349"/>
      <c r="H898" s="349"/>
      <c r="I898" s="349"/>
      <c r="J898" s="349"/>
      <c r="K898" s="349"/>
      <c r="L898" s="349"/>
      <c r="M898" s="349"/>
      <c r="N898" s="349"/>
      <c r="O898" s="349"/>
      <c r="P898" s="349"/>
      <c r="Q898" s="349"/>
      <c r="R898" s="349"/>
      <c r="S898" s="349"/>
      <c r="T898" s="349"/>
      <c r="U898" s="349"/>
      <c r="V898" s="349"/>
      <c r="W898" s="349"/>
      <c r="X898" s="349"/>
      <c r="Y898" s="349"/>
    </row>
    <row r="899">
      <c r="A899" s="366"/>
      <c r="C899" s="349"/>
      <c r="D899" s="349"/>
      <c r="E899" s="349"/>
      <c r="F899" s="349"/>
      <c r="G899" s="349"/>
      <c r="H899" s="349"/>
      <c r="I899" s="349"/>
      <c r="J899" s="349"/>
      <c r="K899" s="349"/>
      <c r="L899" s="349"/>
      <c r="M899" s="349"/>
      <c r="N899" s="349"/>
      <c r="O899" s="349"/>
      <c r="P899" s="349"/>
      <c r="Q899" s="349"/>
      <c r="R899" s="349"/>
      <c r="S899" s="349"/>
      <c r="T899" s="349"/>
      <c r="U899" s="349"/>
      <c r="V899" s="349"/>
      <c r="W899" s="349"/>
      <c r="X899" s="349"/>
      <c r="Y899" s="349"/>
    </row>
    <row r="900">
      <c r="A900" s="366"/>
      <c r="C900" s="349"/>
      <c r="D900" s="349"/>
      <c r="E900" s="349"/>
      <c r="F900" s="349"/>
      <c r="G900" s="349"/>
      <c r="H900" s="349"/>
      <c r="I900" s="349"/>
      <c r="J900" s="349"/>
      <c r="K900" s="349"/>
      <c r="L900" s="349"/>
      <c r="M900" s="349"/>
      <c r="N900" s="349"/>
      <c r="O900" s="349"/>
      <c r="P900" s="349"/>
      <c r="Q900" s="349"/>
      <c r="R900" s="349"/>
      <c r="S900" s="349"/>
      <c r="T900" s="349"/>
      <c r="U900" s="349"/>
      <c r="V900" s="349"/>
      <c r="W900" s="349"/>
      <c r="X900" s="349"/>
      <c r="Y900" s="349"/>
    </row>
    <row r="901">
      <c r="A901" s="366"/>
      <c r="C901" s="349"/>
      <c r="D901" s="349"/>
      <c r="E901" s="349"/>
      <c r="F901" s="349"/>
      <c r="G901" s="349"/>
      <c r="H901" s="349"/>
      <c r="I901" s="349"/>
      <c r="J901" s="349"/>
      <c r="K901" s="349"/>
      <c r="L901" s="349"/>
      <c r="M901" s="349"/>
      <c r="N901" s="349"/>
      <c r="O901" s="349"/>
      <c r="P901" s="349"/>
      <c r="Q901" s="349"/>
      <c r="R901" s="349"/>
      <c r="S901" s="349"/>
      <c r="T901" s="349"/>
      <c r="U901" s="349"/>
      <c r="V901" s="349"/>
      <c r="W901" s="349"/>
      <c r="X901" s="349"/>
      <c r="Y901" s="349"/>
    </row>
    <row r="902">
      <c r="A902" s="366"/>
      <c r="C902" s="349"/>
      <c r="D902" s="349"/>
      <c r="E902" s="349"/>
      <c r="F902" s="349"/>
      <c r="G902" s="349"/>
      <c r="H902" s="349"/>
      <c r="I902" s="349"/>
      <c r="J902" s="349"/>
      <c r="K902" s="349"/>
      <c r="L902" s="349"/>
      <c r="M902" s="349"/>
      <c r="N902" s="349"/>
      <c r="O902" s="349"/>
      <c r="P902" s="349"/>
      <c r="Q902" s="349"/>
      <c r="R902" s="349"/>
      <c r="S902" s="349"/>
      <c r="T902" s="349"/>
      <c r="U902" s="349"/>
      <c r="V902" s="349"/>
      <c r="W902" s="349"/>
      <c r="X902" s="349"/>
      <c r="Y902" s="349"/>
    </row>
    <row r="903">
      <c r="A903" s="366"/>
      <c r="C903" s="349"/>
      <c r="D903" s="349"/>
      <c r="E903" s="349"/>
      <c r="F903" s="349"/>
      <c r="G903" s="349"/>
      <c r="H903" s="349"/>
      <c r="I903" s="349"/>
      <c r="J903" s="349"/>
      <c r="K903" s="349"/>
      <c r="L903" s="349"/>
      <c r="M903" s="349"/>
      <c r="N903" s="349"/>
      <c r="O903" s="349"/>
      <c r="P903" s="349"/>
      <c r="Q903" s="349"/>
      <c r="R903" s="349"/>
      <c r="S903" s="349"/>
      <c r="T903" s="349"/>
      <c r="U903" s="349"/>
      <c r="V903" s="349"/>
      <c r="W903" s="349"/>
      <c r="X903" s="349"/>
      <c r="Y903" s="349"/>
    </row>
    <row r="904">
      <c r="A904" s="366"/>
      <c r="C904" s="349"/>
      <c r="D904" s="349"/>
      <c r="E904" s="349"/>
      <c r="F904" s="349"/>
      <c r="G904" s="349"/>
      <c r="H904" s="349"/>
      <c r="I904" s="349"/>
      <c r="J904" s="349"/>
      <c r="K904" s="349"/>
      <c r="L904" s="349"/>
      <c r="M904" s="349"/>
      <c r="N904" s="349"/>
      <c r="O904" s="349"/>
      <c r="P904" s="349"/>
      <c r="Q904" s="349"/>
      <c r="R904" s="349"/>
      <c r="S904" s="349"/>
      <c r="T904" s="349"/>
      <c r="U904" s="349"/>
      <c r="V904" s="349"/>
      <c r="W904" s="349"/>
      <c r="X904" s="349"/>
      <c r="Y904" s="349"/>
    </row>
    <row r="905">
      <c r="A905" s="366"/>
      <c r="C905" s="349"/>
      <c r="D905" s="349"/>
      <c r="E905" s="349"/>
      <c r="F905" s="349"/>
      <c r="G905" s="349"/>
      <c r="H905" s="349"/>
      <c r="I905" s="349"/>
      <c r="J905" s="349"/>
      <c r="K905" s="349"/>
      <c r="L905" s="349"/>
      <c r="M905" s="349"/>
      <c r="N905" s="349"/>
      <c r="O905" s="349"/>
      <c r="P905" s="349"/>
      <c r="Q905" s="349"/>
      <c r="R905" s="349"/>
      <c r="S905" s="349"/>
      <c r="T905" s="349"/>
      <c r="U905" s="349"/>
      <c r="V905" s="349"/>
      <c r="W905" s="349"/>
      <c r="X905" s="349"/>
      <c r="Y905" s="349"/>
    </row>
    <row r="906">
      <c r="A906" s="366"/>
      <c r="C906" s="349"/>
      <c r="D906" s="349"/>
      <c r="E906" s="349"/>
      <c r="F906" s="349"/>
      <c r="G906" s="349"/>
      <c r="H906" s="349"/>
      <c r="I906" s="349"/>
      <c r="J906" s="349"/>
      <c r="K906" s="349"/>
      <c r="L906" s="349"/>
      <c r="M906" s="349"/>
      <c r="N906" s="349"/>
      <c r="O906" s="349"/>
      <c r="P906" s="349"/>
      <c r="Q906" s="349"/>
      <c r="R906" s="349"/>
      <c r="S906" s="349"/>
      <c r="T906" s="349"/>
      <c r="U906" s="349"/>
      <c r="V906" s="349"/>
      <c r="W906" s="349"/>
      <c r="X906" s="349"/>
      <c r="Y906" s="349"/>
    </row>
    <row r="907">
      <c r="A907" s="366"/>
      <c r="C907" s="349"/>
      <c r="D907" s="349"/>
      <c r="E907" s="349"/>
      <c r="F907" s="349"/>
      <c r="G907" s="349"/>
      <c r="H907" s="349"/>
      <c r="I907" s="349"/>
      <c r="J907" s="349"/>
      <c r="K907" s="349"/>
      <c r="L907" s="349"/>
      <c r="M907" s="349"/>
      <c r="N907" s="349"/>
      <c r="O907" s="349"/>
      <c r="P907" s="349"/>
      <c r="Q907" s="349"/>
      <c r="R907" s="349"/>
      <c r="S907" s="349"/>
      <c r="T907" s="349"/>
      <c r="U907" s="349"/>
      <c r="V907" s="349"/>
      <c r="W907" s="349"/>
      <c r="X907" s="349"/>
      <c r="Y907" s="349"/>
    </row>
    <row r="908">
      <c r="A908" s="366"/>
      <c r="C908" s="349"/>
      <c r="D908" s="349"/>
      <c r="E908" s="349"/>
      <c r="F908" s="349"/>
      <c r="G908" s="349"/>
      <c r="H908" s="349"/>
      <c r="I908" s="349"/>
      <c r="J908" s="349"/>
      <c r="K908" s="349"/>
      <c r="L908" s="349"/>
      <c r="M908" s="349"/>
      <c r="N908" s="349"/>
      <c r="O908" s="349"/>
      <c r="P908" s="349"/>
      <c r="Q908" s="349"/>
      <c r="R908" s="349"/>
      <c r="S908" s="349"/>
      <c r="T908" s="349"/>
      <c r="U908" s="349"/>
      <c r="V908" s="349"/>
      <c r="W908" s="349"/>
      <c r="X908" s="349"/>
      <c r="Y908" s="349"/>
    </row>
    <row r="909">
      <c r="A909" s="366"/>
      <c r="C909" s="349"/>
      <c r="D909" s="349"/>
      <c r="E909" s="349"/>
      <c r="F909" s="349"/>
      <c r="G909" s="349"/>
      <c r="H909" s="349"/>
      <c r="I909" s="349"/>
      <c r="J909" s="349"/>
      <c r="K909" s="349"/>
      <c r="L909" s="349"/>
      <c r="M909" s="349"/>
      <c r="N909" s="349"/>
      <c r="O909" s="349"/>
      <c r="P909" s="349"/>
      <c r="Q909" s="349"/>
      <c r="R909" s="349"/>
      <c r="S909" s="349"/>
      <c r="T909" s="349"/>
      <c r="U909" s="349"/>
      <c r="V909" s="349"/>
      <c r="W909" s="349"/>
      <c r="X909" s="349"/>
      <c r="Y909" s="349"/>
    </row>
    <row r="910">
      <c r="A910" s="366"/>
      <c r="C910" s="349"/>
      <c r="D910" s="349"/>
      <c r="E910" s="349"/>
      <c r="F910" s="349"/>
      <c r="G910" s="349"/>
      <c r="H910" s="349"/>
      <c r="I910" s="349"/>
      <c r="J910" s="349"/>
      <c r="K910" s="349"/>
      <c r="L910" s="349"/>
      <c r="M910" s="349"/>
      <c r="N910" s="349"/>
      <c r="O910" s="349"/>
      <c r="P910" s="349"/>
      <c r="Q910" s="349"/>
      <c r="R910" s="349"/>
      <c r="S910" s="349"/>
      <c r="T910" s="349"/>
      <c r="U910" s="349"/>
      <c r="V910" s="349"/>
      <c r="W910" s="349"/>
      <c r="X910" s="349"/>
      <c r="Y910" s="349"/>
    </row>
    <row r="911">
      <c r="A911" s="366"/>
      <c r="C911" s="349"/>
      <c r="D911" s="349"/>
      <c r="E911" s="349"/>
      <c r="F911" s="349"/>
      <c r="G911" s="349"/>
      <c r="H911" s="349"/>
      <c r="I911" s="349"/>
      <c r="J911" s="349"/>
      <c r="K911" s="349"/>
      <c r="L911" s="349"/>
      <c r="M911" s="349"/>
      <c r="N911" s="349"/>
      <c r="O911" s="349"/>
      <c r="P911" s="349"/>
      <c r="Q911" s="349"/>
      <c r="R911" s="349"/>
      <c r="S911" s="349"/>
      <c r="T911" s="349"/>
      <c r="U911" s="349"/>
      <c r="V911" s="349"/>
      <c r="W911" s="349"/>
      <c r="X911" s="349"/>
      <c r="Y911" s="349"/>
    </row>
    <row r="912">
      <c r="A912" s="366"/>
      <c r="C912" s="349"/>
      <c r="D912" s="349"/>
      <c r="E912" s="349"/>
      <c r="F912" s="349"/>
      <c r="G912" s="349"/>
      <c r="H912" s="349"/>
      <c r="I912" s="349"/>
      <c r="J912" s="349"/>
      <c r="K912" s="349"/>
      <c r="L912" s="349"/>
      <c r="M912" s="349"/>
      <c r="N912" s="349"/>
      <c r="O912" s="349"/>
      <c r="P912" s="349"/>
      <c r="Q912" s="349"/>
      <c r="R912" s="349"/>
      <c r="S912" s="349"/>
      <c r="T912" s="349"/>
      <c r="U912" s="349"/>
      <c r="V912" s="349"/>
      <c r="W912" s="349"/>
      <c r="X912" s="349"/>
      <c r="Y912" s="349"/>
    </row>
    <row r="913">
      <c r="A913" s="366"/>
      <c r="C913" s="349"/>
      <c r="D913" s="349"/>
      <c r="E913" s="349"/>
      <c r="F913" s="349"/>
      <c r="G913" s="349"/>
      <c r="H913" s="349"/>
      <c r="I913" s="349"/>
      <c r="J913" s="349"/>
      <c r="K913" s="349"/>
      <c r="L913" s="349"/>
      <c r="M913" s="349"/>
      <c r="N913" s="349"/>
      <c r="O913" s="349"/>
      <c r="P913" s="349"/>
      <c r="Q913" s="349"/>
      <c r="R913" s="349"/>
      <c r="S913" s="349"/>
      <c r="T913" s="349"/>
      <c r="U913" s="349"/>
      <c r="V913" s="349"/>
      <c r="W913" s="349"/>
      <c r="X913" s="349"/>
      <c r="Y913" s="349"/>
    </row>
    <row r="914">
      <c r="A914" s="366"/>
      <c r="C914" s="349"/>
      <c r="D914" s="349"/>
      <c r="E914" s="349"/>
      <c r="F914" s="349"/>
      <c r="G914" s="349"/>
      <c r="H914" s="349"/>
      <c r="I914" s="349"/>
      <c r="J914" s="349"/>
      <c r="K914" s="349"/>
      <c r="L914" s="349"/>
      <c r="M914" s="349"/>
      <c r="N914" s="349"/>
      <c r="O914" s="349"/>
      <c r="P914" s="349"/>
      <c r="Q914" s="349"/>
      <c r="R914" s="349"/>
      <c r="S914" s="349"/>
      <c r="T914" s="349"/>
      <c r="U914" s="349"/>
      <c r="V914" s="349"/>
      <c r="W914" s="349"/>
      <c r="X914" s="349"/>
      <c r="Y914" s="349"/>
    </row>
    <row r="915">
      <c r="A915" s="366"/>
      <c r="C915" s="349"/>
      <c r="D915" s="349"/>
      <c r="E915" s="349"/>
      <c r="F915" s="349"/>
      <c r="G915" s="349"/>
      <c r="H915" s="349"/>
      <c r="I915" s="349"/>
      <c r="J915" s="349"/>
      <c r="K915" s="349"/>
      <c r="L915" s="349"/>
      <c r="M915" s="349"/>
      <c r="N915" s="349"/>
      <c r="O915" s="349"/>
      <c r="P915" s="349"/>
      <c r="Q915" s="349"/>
      <c r="R915" s="349"/>
      <c r="S915" s="349"/>
      <c r="T915" s="349"/>
      <c r="U915" s="349"/>
      <c r="V915" s="349"/>
      <c r="W915" s="349"/>
      <c r="X915" s="349"/>
      <c r="Y915" s="349"/>
    </row>
    <row r="916">
      <c r="A916" s="366"/>
      <c r="C916" s="349"/>
      <c r="D916" s="349"/>
      <c r="E916" s="349"/>
      <c r="F916" s="349"/>
      <c r="G916" s="349"/>
      <c r="H916" s="349"/>
      <c r="I916" s="349"/>
      <c r="J916" s="349"/>
      <c r="K916" s="349"/>
      <c r="L916" s="349"/>
      <c r="M916" s="349"/>
      <c r="N916" s="349"/>
      <c r="O916" s="349"/>
      <c r="P916" s="349"/>
      <c r="Q916" s="349"/>
      <c r="R916" s="349"/>
      <c r="S916" s="349"/>
      <c r="T916" s="349"/>
      <c r="U916" s="349"/>
      <c r="V916" s="349"/>
      <c r="W916" s="349"/>
      <c r="X916" s="349"/>
      <c r="Y916" s="349"/>
    </row>
    <row r="917">
      <c r="A917" s="366"/>
      <c r="C917" s="349"/>
      <c r="D917" s="349"/>
      <c r="E917" s="349"/>
      <c r="F917" s="349"/>
      <c r="G917" s="349"/>
      <c r="H917" s="349"/>
      <c r="I917" s="349"/>
      <c r="J917" s="349"/>
      <c r="K917" s="349"/>
      <c r="L917" s="349"/>
      <c r="M917" s="349"/>
      <c r="N917" s="349"/>
      <c r="O917" s="349"/>
      <c r="P917" s="349"/>
      <c r="Q917" s="349"/>
      <c r="R917" s="349"/>
      <c r="S917" s="349"/>
      <c r="T917" s="349"/>
      <c r="U917" s="349"/>
      <c r="V917" s="349"/>
      <c r="W917" s="349"/>
      <c r="X917" s="349"/>
      <c r="Y917" s="349"/>
    </row>
    <row r="918">
      <c r="A918" s="366"/>
      <c r="C918" s="349"/>
      <c r="D918" s="349"/>
      <c r="E918" s="349"/>
      <c r="F918" s="349"/>
      <c r="G918" s="349"/>
      <c r="H918" s="349"/>
      <c r="I918" s="349"/>
      <c r="J918" s="349"/>
      <c r="K918" s="349"/>
      <c r="L918" s="349"/>
      <c r="M918" s="349"/>
      <c r="N918" s="349"/>
      <c r="O918" s="349"/>
      <c r="P918" s="349"/>
      <c r="Q918" s="349"/>
      <c r="R918" s="349"/>
      <c r="S918" s="349"/>
      <c r="T918" s="349"/>
      <c r="U918" s="349"/>
      <c r="V918" s="349"/>
      <c r="W918" s="349"/>
      <c r="X918" s="349"/>
      <c r="Y918" s="349"/>
    </row>
    <row r="919">
      <c r="A919" s="366"/>
      <c r="C919" s="349"/>
      <c r="D919" s="349"/>
      <c r="E919" s="349"/>
      <c r="F919" s="349"/>
      <c r="G919" s="349"/>
      <c r="H919" s="349"/>
      <c r="I919" s="349"/>
      <c r="J919" s="349"/>
      <c r="K919" s="349"/>
      <c r="L919" s="349"/>
      <c r="M919" s="349"/>
      <c r="N919" s="349"/>
      <c r="O919" s="349"/>
      <c r="P919" s="349"/>
      <c r="Q919" s="349"/>
      <c r="R919" s="349"/>
      <c r="S919" s="349"/>
      <c r="T919" s="349"/>
      <c r="U919" s="349"/>
      <c r="V919" s="349"/>
      <c r="W919" s="349"/>
      <c r="X919" s="349"/>
      <c r="Y919" s="349"/>
    </row>
    <row r="920">
      <c r="A920" s="366"/>
      <c r="C920" s="349"/>
      <c r="D920" s="349"/>
      <c r="E920" s="349"/>
      <c r="F920" s="349"/>
      <c r="G920" s="349"/>
      <c r="H920" s="349"/>
      <c r="I920" s="349"/>
      <c r="J920" s="349"/>
      <c r="K920" s="349"/>
      <c r="L920" s="349"/>
      <c r="M920" s="349"/>
      <c r="N920" s="349"/>
      <c r="O920" s="349"/>
      <c r="P920" s="349"/>
      <c r="Q920" s="349"/>
      <c r="R920" s="349"/>
      <c r="S920" s="349"/>
      <c r="T920" s="349"/>
      <c r="U920" s="349"/>
      <c r="V920" s="349"/>
      <c r="W920" s="349"/>
      <c r="X920" s="349"/>
      <c r="Y920" s="349"/>
    </row>
    <row r="921">
      <c r="A921" s="366"/>
      <c r="C921" s="349"/>
      <c r="D921" s="349"/>
      <c r="E921" s="349"/>
      <c r="F921" s="349"/>
      <c r="G921" s="349"/>
      <c r="H921" s="349"/>
      <c r="I921" s="349"/>
      <c r="J921" s="349"/>
      <c r="K921" s="349"/>
      <c r="L921" s="349"/>
      <c r="M921" s="349"/>
      <c r="N921" s="349"/>
      <c r="O921" s="349"/>
      <c r="P921" s="349"/>
      <c r="Q921" s="349"/>
      <c r="R921" s="349"/>
      <c r="S921" s="349"/>
      <c r="T921" s="349"/>
      <c r="U921" s="349"/>
      <c r="V921" s="349"/>
      <c r="W921" s="349"/>
      <c r="X921" s="349"/>
      <c r="Y921" s="349"/>
    </row>
    <row r="922">
      <c r="A922" s="366"/>
      <c r="C922" s="349"/>
      <c r="D922" s="349"/>
      <c r="E922" s="349"/>
      <c r="F922" s="349"/>
      <c r="G922" s="349"/>
      <c r="H922" s="349"/>
      <c r="I922" s="349"/>
      <c r="J922" s="349"/>
      <c r="K922" s="349"/>
      <c r="L922" s="349"/>
      <c r="M922" s="349"/>
      <c r="N922" s="349"/>
      <c r="O922" s="349"/>
      <c r="P922" s="349"/>
      <c r="Q922" s="349"/>
      <c r="R922" s="349"/>
      <c r="S922" s="349"/>
      <c r="T922" s="349"/>
      <c r="U922" s="349"/>
      <c r="V922" s="349"/>
      <c r="W922" s="349"/>
      <c r="X922" s="349"/>
      <c r="Y922" s="349"/>
    </row>
    <row r="923">
      <c r="A923" s="366"/>
      <c r="C923" s="349"/>
      <c r="D923" s="349"/>
      <c r="E923" s="349"/>
      <c r="F923" s="349"/>
      <c r="G923" s="349"/>
      <c r="H923" s="349"/>
      <c r="I923" s="349"/>
      <c r="J923" s="349"/>
      <c r="K923" s="349"/>
      <c r="L923" s="349"/>
      <c r="M923" s="349"/>
      <c r="N923" s="349"/>
      <c r="O923" s="349"/>
      <c r="P923" s="349"/>
      <c r="Q923" s="349"/>
      <c r="R923" s="349"/>
      <c r="S923" s="349"/>
      <c r="T923" s="349"/>
      <c r="U923" s="349"/>
      <c r="V923" s="349"/>
      <c r="W923" s="349"/>
      <c r="X923" s="349"/>
      <c r="Y923" s="349"/>
    </row>
    <row r="924">
      <c r="A924" s="366"/>
      <c r="C924" s="349"/>
      <c r="D924" s="349"/>
      <c r="E924" s="349"/>
      <c r="F924" s="349"/>
      <c r="G924" s="349"/>
      <c r="H924" s="349"/>
      <c r="I924" s="349"/>
      <c r="J924" s="349"/>
      <c r="K924" s="349"/>
      <c r="L924" s="349"/>
      <c r="M924" s="349"/>
      <c r="N924" s="349"/>
      <c r="O924" s="349"/>
      <c r="P924" s="349"/>
      <c r="Q924" s="349"/>
      <c r="R924" s="349"/>
      <c r="S924" s="349"/>
      <c r="T924" s="349"/>
      <c r="U924" s="349"/>
      <c r="V924" s="349"/>
      <c r="W924" s="349"/>
      <c r="X924" s="349"/>
      <c r="Y924" s="349"/>
    </row>
    <row r="925">
      <c r="A925" s="366"/>
      <c r="C925" s="349"/>
      <c r="D925" s="349"/>
      <c r="E925" s="349"/>
      <c r="F925" s="349"/>
      <c r="G925" s="349"/>
      <c r="H925" s="349"/>
      <c r="I925" s="349"/>
      <c r="J925" s="349"/>
      <c r="K925" s="349"/>
      <c r="L925" s="349"/>
      <c r="M925" s="349"/>
      <c r="N925" s="349"/>
      <c r="O925" s="349"/>
      <c r="P925" s="349"/>
      <c r="Q925" s="349"/>
      <c r="R925" s="349"/>
      <c r="S925" s="349"/>
      <c r="T925" s="349"/>
      <c r="U925" s="349"/>
      <c r="V925" s="349"/>
      <c r="W925" s="349"/>
      <c r="X925" s="349"/>
      <c r="Y925" s="349"/>
    </row>
    <row r="926">
      <c r="A926" s="366"/>
      <c r="C926" s="349"/>
      <c r="D926" s="349"/>
      <c r="E926" s="349"/>
      <c r="F926" s="349"/>
      <c r="G926" s="349"/>
      <c r="H926" s="349"/>
      <c r="I926" s="349"/>
      <c r="J926" s="349"/>
      <c r="K926" s="349"/>
      <c r="L926" s="349"/>
      <c r="M926" s="349"/>
      <c r="N926" s="349"/>
      <c r="O926" s="349"/>
      <c r="P926" s="349"/>
      <c r="Q926" s="349"/>
      <c r="R926" s="349"/>
      <c r="S926" s="349"/>
      <c r="T926" s="349"/>
      <c r="U926" s="349"/>
      <c r="V926" s="349"/>
      <c r="W926" s="349"/>
      <c r="X926" s="349"/>
      <c r="Y926" s="349"/>
    </row>
    <row r="927">
      <c r="A927" s="366"/>
      <c r="C927" s="349"/>
      <c r="D927" s="349"/>
      <c r="E927" s="349"/>
      <c r="F927" s="349"/>
      <c r="G927" s="349"/>
      <c r="H927" s="349"/>
      <c r="I927" s="349"/>
      <c r="J927" s="349"/>
      <c r="K927" s="349"/>
      <c r="L927" s="349"/>
      <c r="M927" s="349"/>
      <c r="N927" s="349"/>
      <c r="O927" s="349"/>
      <c r="P927" s="349"/>
      <c r="Q927" s="349"/>
      <c r="R927" s="349"/>
      <c r="S927" s="349"/>
      <c r="T927" s="349"/>
      <c r="U927" s="349"/>
      <c r="V927" s="349"/>
      <c r="W927" s="349"/>
      <c r="X927" s="349"/>
      <c r="Y927" s="349"/>
    </row>
    <row r="928">
      <c r="A928" s="366"/>
      <c r="C928" s="349"/>
      <c r="D928" s="349"/>
      <c r="E928" s="349"/>
      <c r="F928" s="349"/>
      <c r="G928" s="349"/>
      <c r="H928" s="349"/>
      <c r="I928" s="349"/>
      <c r="J928" s="349"/>
      <c r="K928" s="349"/>
      <c r="L928" s="349"/>
      <c r="M928" s="349"/>
      <c r="N928" s="349"/>
      <c r="O928" s="349"/>
      <c r="P928" s="349"/>
      <c r="Q928" s="349"/>
      <c r="R928" s="349"/>
      <c r="S928" s="349"/>
      <c r="T928" s="349"/>
      <c r="U928" s="349"/>
      <c r="V928" s="349"/>
      <c r="W928" s="349"/>
      <c r="X928" s="349"/>
      <c r="Y928" s="349"/>
    </row>
    <row r="929">
      <c r="A929" s="366"/>
      <c r="C929" s="349"/>
      <c r="D929" s="349"/>
      <c r="E929" s="349"/>
      <c r="F929" s="349"/>
      <c r="G929" s="349"/>
      <c r="H929" s="349"/>
      <c r="I929" s="349"/>
      <c r="J929" s="349"/>
      <c r="K929" s="349"/>
      <c r="L929" s="349"/>
      <c r="M929" s="349"/>
      <c r="N929" s="349"/>
      <c r="O929" s="349"/>
      <c r="P929" s="349"/>
      <c r="Q929" s="349"/>
      <c r="R929" s="349"/>
      <c r="S929" s="349"/>
      <c r="T929" s="349"/>
      <c r="U929" s="349"/>
      <c r="V929" s="349"/>
      <c r="W929" s="349"/>
      <c r="X929" s="349"/>
      <c r="Y929" s="349"/>
    </row>
    <row r="930">
      <c r="A930" s="366"/>
      <c r="C930" s="349"/>
      <c r="D930" s="349"/>
      <c r="E930" s="349"/>
      <c r="F930" s="349"/>
      <c r="G930" s="349"/>
      <c r="H930" s="349"/>
      <c r="I930" s="349"/>
      <c r="J930" s="349"/>
      <c r="K930" s="349"/>
      <c r="L930" s="349"/>
      <c r="M930" s="349"/>
      <c r="N930" s="349"/>
      <c r="O930" s="349"/>
      <c r="P930" s="349"/>
      <c r="Q930" s="349"/>
      <c r="R930" s="349"/>
      <c r="S930" s="349"/>
      <c r="T930" s="349"/>
      <c r="U930" s="349"/>
      <c r="V930" s="349"/>
      <c r="W930" s="349"/>
      <c r="X930" s="349"/>
      <c r="Y930" s="349"/>
    </row>
    <row r="931">
      <c r="A931" s="366"/>
      <c r="C931" s="349"/>
      <c r="D931" s="349"/>
      <c r="E931" s="349"/>
      <c r="F931" s="349"/>
      <c r="G931" s="349"/>
      <c r="H931" s="349"/>
      <c r="I931" s="349"/>
      <c r="J931" s="349"/>
      <c r="K931" s="349"/>
      <c r="L931" s="349"/>
      <c r="M931" s="349"/>
      <c r="N931" s="349"/>
      <c r="O931" s="349"/>
      <c r="P931" s="349"/>
      <c r="Q931" s="349"/>
      <c r="R931" s="349"/>
      <c r="S931" s="349"/>
      <c r="T931" s="349"/>
      <c r="U931" s="349"/>
      <c r="V931" s="349"/>
      <c r="W931" s="349"/>
      <c r="X931" s="349"/>
      <c r="Y931" s="349"/>
    </row>
    <row r="932">
      <c r="A932" s="366"/>
      <c r="C932" s="349"/>
      <c r="D932" s="349"/>
      <c r="E932" s="349"/>
      <c r="F932" s="349"/>
      <c r="G932" s="349"/>
      <c r="H932" s="349"/>
      <c r="I932" s="349"/>
      <c r="J932" s="349"/>
      <c r="K932" s="349"/>
      <c r="L932" s="349"/>
      <c r="M932" s="349"/>
      <c r="N932" s="349"/>
      <c r="O932" s="349"/>
      <c r="P932" s="349"/>
      <c r="Q932" s="349"/>
      <c r="R932" s="349"/>
      <c r="S932" s="349"/>
      <c r="T932" s="349"/>
      <c r="U932" s="349"/>
      <c r="V932" s="349"/>
      <c r="W932" s="349"/>
      <c r="X932" s="349"/>
      <c r="Y932" s="349"/>
    </row>
    <row r="933">
      <c r="A933" s="366"/>
      <c r="C933" s="349"/>
      <c r="D933" s="349"/>
      <c r="E933" s="349"/>
      <c r="F933" s="349"/>
      <c r="G933" s="349"/>
      <c r="H933" s="349"/>
      <c r="I933" s="349"/>
      <c r="J933" s="349"/>
      <c r="K933" s="349"/>
      <c r="L933" s="349"/>
      <c r="M933" s="349"/>
      <c r="N933" s="349"/>
      <c r="O933" s="349"/>
      <c r="P933" s="349"/>
      <c r="Q933" s="349"/>
      <c r="R933" s="349"/>
      <c r="S933" s="349"/>
      <c r="T933" s="349"/>
      <c r="U933" s="349"/>
      <c r="V933" s="349"/>
      <c r="W933" s="349"/>
      <c r="X933" s="349"/>
      <c r="Y933" s="349"/>
    </row>
    <row r="934">
      <c r="A934" s="366"/>
      <c r="C934" s="349"/>
      <c r="D934" s="349"/>
      <c r="E934" s="349"/>
      <c r="F934" s="349"/>
      <c r="G934" s="349"/>
      <c r="H934" s="349"/>
      <c r="I934" s="349"/>
      <c r="J934" s="349"/>
      <c r="K934" s="349"/>
      <c r="L934" s="349"/>
      <c r="M934" s="349"/>
      <c r="N934" s="349"/>
      <c r="O934" s="349"/>
      <c r="P934" s="349"/>
      <c r="Q934" s="349"/>
      <c r="R934" s="349"/>
      <c r="S934" s="349"/>
      <c r="T934" s="349"/>
      <c r="U934" s="349"/>
      <c r="V934" s="349"/>
      <c r="W934" s="349"/>
      <c r="X934" s="349"/>
      <c r="Y934" s="349"/>
    </row>
    <row r="935">
      <c r="A935" s="366"/>
      <c r="C935" s="349"/>
      <c r="D935" s="349"/>
      <c r="E935" s="349"/>
      <c r="F935" s="349"/>
      <c r="G935" s="349"/>
      <c r="H935" s="349"/>
      <c r="I935" s="349"/>
      <c r="J935" s="349"/>
      <c r="K935" s="349"/>
      <c r="L935" s="349"/>
      <c r="M935" s="349"/>
      <c r="N935" s="349"/>
      <c r="O935" s="349"/>
      <c r="P935" s="349"/>
      <c r="Q935" s="349"/>
      <c r="R935" s="349"/>
      <c r="S935" s="349"/>
      <c r="T935" s="349"/>
      <c r="U935" s="349"/>
      <c r="V935" s="349"/>
      <c r="W935" s="349"/>
      <c r="X935" s="349"/>
      <c r="Y935" s="349"/>
    </row>
    <row r="936">
      <c r="A936" s="366"/>
      <c r="C936" s="349"/>
      <c r="D936" s="349"/>
      <c r="E936" s="349"/>
      <c r="F936" s="349"/>
      <c r="G936" s="349"/>
      <c r="H936" s="349"/>
      <c r="I936" s="349"/>
      <c r="J936" s="349"/>
      <c r="K936" s="349"/>
      <c r="L936" s="349"/>
      <c r="M936" s="349"/>
      <c r="N936" s="349"/>
      <c r="O936" s="349"/>
      <c r="P936" s="349"/>
      <c r="Q936" s="349"/>
      <c r="R936" s="349"/>
      <c r="S936" s="349"/>
      <c r="T936" s="349"/>
      <c r="U936" s="349"/>
      <c r="V936" s="349"/>
      <c r="W936" s="349"/>
      <c r="X936" s="349"/>
      <c r="Y936" s="349"/>
    </row>
    <row r="937">
      <c r="A937" s="366"/>
      <c r="C937" s="349"/>
      <c r="D937" s="349"/>
      <c r="E937" s="349"/>
      <c r="F937" s="349"/>
      <c r="G937" s="349"/>
      <c r="H937" s="349"/>
      <c r="I937" s="349"/>
      <c r="J937" s="349"/>
      <c r="K937" s="349"/>
      <c r="L937" s="349"/>
      <c r="M937" s="349"/>
      <c r="N937" s="349"/>
      <c r="O937" s="349"/>
      <c r="P937" s="349"/>
      <c r="Q937" s="349"/>
      <c r="R937" s="349"/>
      <c r="S937" s="349"/>
      <c r="T937" s="349"/>
      <c r="U937" s="349"/>
      <c r="V937" s="349"/>
      <c r="W937" s="349"/>
      <c r="X937" s="349"/>
      <c r="Y937" s="349"/>
    </row>
    <row r="938">
      <c r="A938" s="366"/>
      <c r="C938" s="349"/>
      <c r="D938" s="349"/>
      <c r="E938" s="349"/>
      <c r="F938" s="349"/>
      <c r="G938" s="349"/>
      <c r="H938" s="349"/>
      <c r="I938" s="349"/>
      <c r="J938" s="349"/>
      <c r="K938" s="349"/>
      <c r="L938" s="349"/>
      <c r="M938" s="349"/>
      <c r="N938" s="349"/>
      <c r="O938" s="349"/>
      <c r="P938" s="349"/>
      <c r="Q938" s="349"/>
      <c r="R938" s="349"/>
      <c r="S938" s="349"/>
      <c r="T938" s="349"/>
      <c r="U938" s="349"/>
      <c r="V938" s="349"/>
      <c r="W938" s="349"/>
      <c r="X938" s="349"/>
      <c r="Y938" s="349"/>
    </row>
    <row r="939">
      <c r="A939" s="366"/>
      <c r="C939" s="349"/>
      <c r="D939" s="349"/>
      <c r="E939" s="349"/>
      <c r="F939" s="349"/>
      <c r="G939" s="349"/>
      <c r="H939" s="349"/>
      <c r="I939" s="349"/>
      <c r="J939" s="349"/>
      <c r="K939" s="349"/>
      <c r="L939" s="349"/>
      <c r="M939" s="349"/>
      <c r="N939" s="349"/>
      <c r="O939" s="349"/>
      <c r="P939" s="349"/>
      <c r="Q939" s="349"/>
      <c r="R939" s="349"/>
      <c r="S939" s="349"/>
      <c r="T939" s="349"/>
      <c r="U939" s="349"/>
      <c r="V939" s="349"/>
      <c r="W939" s="349"/>
      <c r="X939" s="349"/>
      <c r="Y939" s="349"/>
    </row>
    <row r="940">
      <c r="A940" s="366"/>
      <c r="C940" s="349"/>
      <c r="D940" s="349"/>
      <c r="E940" s="349"/>
      <c r="F940" s="349"/>
      <c r="G940" s="349"/>
      <c r="H940" s="349"/>
      <c r="I940" s="349"/>
      <c r="J940" s="349"/>
      <c r="K940" s="349"/>
      <c r="L940" s="349"/>
      <c r="M940" s="349"/>
      <c r="N940" s="349"/>
      <c r="O940" s="349"/>
      <c r="P940" s="349"/>
      <c r="Q940" s="349"/>
      <c r="R940" s="349"/>
      <c r="S940" s="349"/>
      <c r="T940" s="349"/>
      <c r="U940" s="349"/>
      <c r="V940" s="349"/>
      <c r="W940" s="349"/>
      <c r="X940" s="349"/>
      <c r="Y940" s="349"/>
    </row>
    <row r="941">
      <c r="A941" s="366"/>
      <c r="C941" s="349"/>
      <c r="D941" s="349"/>
      <c r="E941" s="349"/>
      <c r="F941" s="349"/>
      <c r="G941" s="349"/>
      <c r="H941" s="349"/>
      <c r="I941" s="349"/>
      <c r="J941" s="349"/>
      <c r="K941" s="349"/>
      <c r="L941" s="349"/>
      <c r="M941" s="349"/>
      <c r="N941" s="349"/>
      <c r="O941" s="349"/>
      <c r="P941" s="349"/>
      <c r="Q941" s="349"/>
      <c r="R941" s="349"/>
      <c r="S941" s="349"/>
      <c r="T941" s="349"/>
      <c r="U941" s="349"/>
      <c r="V941" s="349"/>
      <c r="W941" s="349"/>
      <c r="X941" s="349"/>
      <c r="Y941" s="349"/>
    </row>
    <row r="942">
      <c r="A942" s="366"/>
      <c r="C942" s="349"/>
      <c r="D942" s="349"/>
      <c r="E942" s="349"/>
      <c r="F942" s="349"/>
      <c r="G942" s="349"/>
      <c r="H942" s="349"/>
      <c r="I942" s="349"/>
      <c r="J942" s="349"/>
      <c r="K942" s="349"/>
      <c r="L942" s="349"/>
      <c r="M942" s="349"/>
      <c r="N942" s="349"/>
      <c r="O942" s="349"/>
      <c r="P942" s="349"/>
      <c r="Q942" s="349"/>
      <c r="R942" s="349"/>
      <c r="S942" s="349"/>
      <c r="T942" s="349"/>
      <c r="U942" s="349"/>
      <c r="V942" s="349"/>
      <c r="W942" s="349"/>
      <c r="X942" s="349"/>
      <c r="Y942" s="349"/>
    </row>
    <row r="943">
      <c r="A943" s="366"/>
      <c r="C943" s="349"/>
      <c r="D943" s="349"/>
      <c r="E943" s="349"/>
      <c r="F943" s="349"/>
      <c r="G943" s="349"/>
      <c r="H943" s="349"/>
      <c r="I943" s="349"/>
      <c r="J943" s="349"/>
      <c r="K943" s="349"/>
      <c r="L943" s="349"/>
      <c r="M943" s="349"/>
      <c r="N943" s="349"/>
      <c r="O943" s="349"/>
      <c r="P943" s="349"/>
      <c r="Q943" s="349"/>
      <c r="R943" s="349"/>
      <c r="S943" s="349"/>
      <c r="T943" s="349"/>
      <c r="U943" s="349"/>
      <c r="V943" s="349"/>
      <c r="W943" s="349"/>
      <c r="X943" s="349"/>
      <c r="Y943" s="349"/>
    </row>
    <row r="944">
      <c r="A944" s="366"/>
      <c r="C944" s="349"/>
      <c r="D944" s="349"/>
      <c r="E944" s="349"/>
      <c r="F944" s="349"/>
      <c r="G944" s="349"/>
      <c r="H944" s="349"/>
      <c r="I944" s="349"/>
      <c r="J944" s="349"/>
      <c r="K944" s="349"/>
      <c r="L944" s="349"/>
      <c r="M944" s="349"/>
      <c r="N944" s="349"/>
      <c r="O944" s="349"/>
      <c r="P944" s="349"/>
      <c r="Q944" s="349"/>
      <c r="R944" s="349"/>
      <c r="S944" s="349"/>
      <c r="T944" s="349"/>
      <c r="U944" s="349"/>
      <c r="V944" s="349"/>
      <c r="W944" s="349"/>
      <c r="X944" s="349"/>
      <c r="Y944" s="349"/>
    </row>
    <row r="945">
      <c r="A945" s="366"/>
      <c r="C945" s="349"/>
      <c r="D945" s="349"/>
      <c r="E945" s="349"/>
      <c r="F945" s="349"/>
      <c r="G945" s="349"/>
      <c r="H945" s="349"/>
      <c r="I945" s="349"/>
      <c r="J945" s="349"/>
      <c r="K945" s="349"/>
      <c r="L945" s="349"/>
      <c r="M945" s="349"/>
      <c r="N945" s="349"/>
      <c r="O945" s="349"/>
      <c r="P945" s="349"/>
      <c r="Q945" s="349"/>
      <c r="R945" s="349"/>
      <c r="S945" s="349"/>
      <c r="T945" s="349"/>
      <c r="U945" s="349"/>
      <c r="V945" s="349"/>
      <c r="W945" s="349"/>
      <c r="X945" s="349"/>
      <c r="Y945" s="349"/>
    </row>
    <row r="946">
      <c r="A946" s="366"/>
      <c r="C946" s="349"/>
      <c r="D946" s="349"/>
      <c r="E946" s="349"/>
      <c r="F946" s="349"/>
      <c r="G946" s="349"/>
      <c r="H946" s="349"/>
      <c r="I946" s="349"/>
      <c r="J946" s="349"/>
      <c r="K946" s="349"/>
      <c r="L946" s="349"/>
      <c r="M946" s="349"/>
      <c r="N946" s="349"/>
      <c r="O946" s="349"/>
      <c r="P946" s="349"/>
      <c r="Q946" s="349"/>
      <c r="R946" s="349"/>
      <c r="S946" s="349"/>
      <c r="T946" s="349"/>
      <c r="U946" s="349"/>
      <c r="V946" s="349"/>
      <c r="W946" s="349"/>
      <c r="X946" s="349"/>
      <c r="Y946" s="349"/>
    </row>
    <row r="947">
      <c r="A947" s="366"/>
      <c r="C947" s="349"/>
      <c r="D947" s="349"/>
      <c r="E947" s="349"/>
      <c r="F947" s="349"/>
      <c r="G947" s="349"/>
      <c r="H947" s="349"/>
      <c r="I947" s="349"/>
      <c r="J947" s="349"/>
      <c r="K947" s="349"/>
      <c r="L947" s="349"/>
      <c r="M947" s="349"/>
      <c r="N947" s="349"/>
      <c r="O947" s="349"/>
      <c r="P947" s="349"/>
      <c r="Q947" s="349"/>
      <c r="R947" s="349"/>
      <c r="S947" s="349"/>
      <c r="T947" s="349"/>
      <c r="U947" s="349"/>
      <c r="V947" s="349"/>
      <c r="W947" s="349"/>
      <c r="X947" s="349"/>
      <c r="Y947" s="349"/>
    </row>
    <row r="948">
      <c r="A948" s="366"/>
      <c r="C948" s="349"/>
      <c r="D948" s="349"/>
      <c r="E948" s="349"/>
      <c r="F948" s="349"/>
      <c r="G948" s="349"/>
      <c r="H948" s="349"/>
      <c r="I948" s="349"/>
      <c r="J948" s="349"/>
      <c r="K948" s="349"/>
      <c r="L948" s="349"/>
      <c r="M948" s="349"/>
      <c r="N948" s="349"/>
      <c r="O948" s="349"/>
      <c r="P948" s="349"/>
      <c r="Q948" s="349"/>
      <c r="R948" s="349"/>
      <c r="S948" s="349"/>
      <c r="T948" s="349"/>
      <c r="U948" s="349"/>
      <c r="V948" s="349"/>
      <c r="W948" s="349"/>
      <c r="X948" s="349"/>
      <c r="Y948" s="349"/>
    </row>
    <row r="949">
      <c r="A949" s="366"/>
      <c r="C949" s="349"/>
      <c r="D949" s="349"/>
      <c r="E949" s="349"/>
      <c r="F949" s="349"/>
      <c r="G949" s="349"/>
      <c r="H949" s="349"/>
      <c r="I949" s="349"/>
      <c r="J949" s="349"/>
      <c r="K949" s="349"/>
      <c r="L949" s="349"/>
      <c r="M949" s="349"/>
      <c r="N949" s="349"/>
      <c r="O949" s="349"/>
      <c r="P949" s="349"/>
      <c r="Q949" s="349"/>
      <c r="R949" s="349"/>
      <c r="S949" s="349"/>
      <c r="T949" s="349"/>
      <c r="U949" s="349"/>
      <c r="V949" s="349"/>
      <c r="W949" s="349"/>
      <c r="X949" s="349"/>
      <c r="Y949" s="349"/>
    </row>
    <row r="950">
      <c r="A950" s="366"/>
      <c r="C950" s="349"/>
      <c r="D950" s="349"/>
      <c r="E950" s="349"/>
      <c r="F950" s="349"/>
      <c r="G950" s="349"/>
      <c r="H950" s="349"/>
      <c r="I950" s="349"/>
      <c r="J950" s="349"/>
      <c r="K950" s="349"/>
      <c r="L950" s="349"/>
      <c r="M950" s="349"/>
      <c r="N950" s="349"/>
      <c r="O950" s="349"/>
      <c r="P950" s="349"/>
      <c r="Q950" s="349"/>
      <c r="R950" s="349"/>
      <c r="S950" s="349"/>
      <c r="T950" s="349"/>
      <c r="U950" s="349"/>
      <c r="V950" s="349"/>
      <c r="W950" s="349"/>
      <c r="X950" s="349"/>
      <c r="Y950" s="349"/>
    </row>
    <row r="951">
      <c r="A951" s="366"/>
      <c r="C951" s="349"/>
      <c r="D951" s="349"/>
      <c r="E951" s="349"/>
      <c r="F951" s="349"/>
      <c r="G951" s="349"/>
      <c r="H951" s="349"/>
      <c r="I951" s="349"/>
      <c r="J951" s="349"/>
      <c r="K951" s="349"/>
      <c r="L951" s="349"/>
      <c r="M951" s="349"/>
      <c r="N951" s="349"/>
      <c r="O951" s="349"/>
      <c r="P951" s="349"/>
      <c r="Q951" s="349"/>
      <c r="R951" s="349"/>
      <c r="S951" s="349"/>
      <c r="T951" s="349"/>
      <c r="U951" s="349"/>
      <c r="V951" s="349"/>
      <c r="W951" s="349"/>
      <c r="X951" s="349"/>
      <c r="Y951" s="349"/>
    </row>
    <row r="952">
      <c r="A952" s="366"/>
      <c r="C952" s="349"/>
      <c r="D952" s="349"/>
      <c r="E952" s="349"/>
      <c r="F952" s="349"/>
      <c r="G952" s="349"/>
      <c r="H952" s="349"/>
      <c r="I952" s="349"/>
      <c r="J952" s="349"/>
      <c r="K952" s="349"/>
      <c r="L952" s="349"/>
      <c r="M952" s="349"/>
      <c r="N952" s="349"/>
      <c r="O952" s="349"/>
      <c r="P952" s="349"/>
      <c r="Q952" s="349"/>
      <c r="R952" s="349"/>
      <c r="S952" s="349"/>
      <c r="T952" s="349"/>
      <c r="U952" s="349"/>
      <c r="V952" s="349"/>
      <c r="W952" s="349"/>
      <c r="X952" s="349"/>
      <c r="Y952" s="349"/>
    </row>
    <row r="953">
      <c r="A953" s="366"/>
      <c r="C953" s="349"/>
      <c r="D953" s="349"/>
      <c r="E953" s="349"/>
      <c r="F953" s="349"/>
      <c r="G953" s="349"/>
      <c r="H953" s="349"/>
      <c r="I953" s="349"/>
      <c r="J953" s="349"/>
      <c r="K953" s="349"/>
      <c r="L953" s="349"/>
      <c r="M953" s="349"/>
      <c r="N953" s="349"/>
      <c r="O953" s="349"/>
      <c r="P953" s="349"/>
      <c r="Q953" s="349"/>
      <c r="R953" s="349"/>
      <c r="S953" s="349"/>
      <c r="T953" s="349"/>
      <c r="U953" s="349"/>
      <c r="V953" s="349"/>
      <c r="W953" s="349"/>
      <c r="X953" s="349"/>
      <c r="Y953" s="349"/>
    </row>
    <row r="954">
      <c r="A954" s="366"/>
      <c r="C954" s="349"/>
      <c r="D954" s="349"/>
      <c r="E954" s="349"/>
      <c r="F954" s="349"/>
      <c r="G954" s="349"/>
      <c r="H954" s="349"/>
      <c r="I954" s="349"/>
      <c r="J954" s="349"/>
      <c r="K954" s="349"/>
      <c r="L954" s="349"/>
      <c r="M954" s="349"/>
      <c r="N954" s="349"/>
      <c r="O954" s="349"/>
      <c r="P954" s="349"/>
      <c r="Q954" s="349"/>
      <c r="R954" s="349"/>
      <c r="S954" s="349"/>
      <c r="T954" s="349"/>
      <c r="U954" s="349"/>
      <c r="V954" s="349"/>
      <c r="W954" s="349"/>
      <c r="X954" s="349"/>
      <c r="Y954" s="349"/>
    </row>
    <row r="955">
      <c r="A955" s="366"/>
      <c r="C955" s="349"/>
      <c r="D955" s="349"/>
      <c r="E955" s="349"/>
      <c r="F955" s="349"/>
      <c r="G955" s="349"/>
      <c r="H955" s="349"/>
      <c r="I955" s="349"/>
      <c r="J955" s="349"/>
      <c r="K955" s="349"/>
      <c r="L955" s="349"/>
      <c r="M955" s="349"/>
      <c r="N955" s="349"/>
      <c r="O955" s="349"/>
      <c r="P955" s="349"/>
      <c r="Q955" s="349"/>
      <c r="R955" s="349"/>
      <c r="S955" s="349"/>
      <c r="T955" s="349"/>
      <c r="U955" s="349"/>
      <c r="V955" s="349"/>
      <c r="W955" s="349"/>
      <c r="X955" s="349"/>
      <c r="Y955" s="349"/>
    </row>
    <row r="956">
      <c r="A956" s="366"/>
      <c r="C956" s="349"/>
      <c r="D956" s="349"/>
      <c r="E956" s="349"/>
      <c r="F956" s="349"/>
      <c r="G956" s="349"/>
      <c r="H956" s="349"/>
      <c r="I956" s="349"/>
      <c r="J956" s="349"/>
      <c r="K956" s="349"/>
      <c r="L956" s="349"/>
      <c r="M956" s="349"/>
      <c r="N956" s="349"/>
      <c r="O956" s="349"/>
      <c r="P956" s="349"/>
      <c r="Q956" s="349"/>
      <c r="R956" s="349"/>
      <c r="S956" s="349"/>
      <c r="T956" s="349"/>
      <c r="U956" s="349"/>
      <c r="V956" s="349"/>
      <c r="W956" s="349"/>
      <c r="X956" s="349"/>
      <c r="Y956" s="349"/>
    </row>
    <row r="957">
      <c r="A957" s="366"/>
      <c r="C957" s="349"/>
      <c r="D957" s="349"/>
      <c r="E957" s="349"/>
      <c r="F957" s="349"/>
      <c r="G957" s="349"/>
      <c r="H957" s="349"/>
      <c r="I957" s="349"/>
      <c r="J957" s="349"/>
      <c r="K957" s="349"/>
      <c r="L957" s="349"/>
      <c r="M957" s="349"/>
      <c r="N957" s="349"/>
      <c r="O957" s="349"/>
      <c r="P957" s="349"/>
      <c r="Q957" s="349"/>
      <c r="R957" s="349"/>
      <c r="S957" s="349"/>
      <c r="T957" s="349"/>
      <c r="U957" s="349"/>
      <c r="V957" s="349"/>
      <c r="W957" s="349"/>
      <c r="X957" s="349"/>
      <c r="Y957" s="349"/>
    </row>
    <row r="958">
      <c r="A958" s="366"/>
      <c r="C958" s="349"/>
      <c r="D958" s="349"/>
      <c r="E958" s="349"/>
      <c r="F958" s="349"/>
      <c r="G958" s="349"/>
      <c r="H958" s="349"/>
      <c r="I958" s="349"/>
      <c r="J958" s="349"/>
      <c r="K958" s="349"/>
      <c r="L958" s="349"/>
      <c r="M958" s="349"/>
      <c r="N958" s="349"/>
      <c r="O958" s="349"/>
      <c r="P958" s="349"/>
      <c r="Q958" s="349"/>
      <c r="R958" s="349"/>
      <c r="S958" s="349"/>
      <c r="T958" s="349"/>
      <c r="U958" s="349"/>
      <c r="V958" s="349"/>
      <c r="W958" s="349"/>
      <c r="X958" s="349"/>
      <c r="Y958" s="349"/>
    </row>
    <row r="959">
      <c r="A959" s="366"/>
      <c r="C959" s="349"/>
      <c r="D959" s="349"/>
      <c r="E959" s="349"/>
      <c r="F959" s="349"/>
      <c r="G959" s="349"/>
      <c r="H959" s="349"/>
      <c r="I959" s="349"/>
      <c r="J959" s="349"/>
      <c r="K959" s="349"/>
      <c r="L959" s="349"/>
      <c r="M959" s="349"/>
      <c r="N959" s="349"/>
      <c r="O959" s="349"/>
      <c r="P959" s="349"/>
      <c r="Q959" s="349"/>
      <c r="R959" s="349"/>
      <c r="S959" s="349"/>
      <c r="T959" s="349"/>
      <c r="U959" s="349"/>
      <c r="V959" s="349"/>
      <c r="W959" s="349"/>
      <c r="X959" s="349"/>
      <c r="Y959" s="349"/>
    </row>
    <row r="960">
      <c r="A960" s="366"/>
      <c r="C960" s="349"/>
      <c r="D960" s="349"/>
      <c r="E960" s="349"/>
      <c r="F960" s="349"/>
      <c r="G960" s="349"/>
      <c r="H960" s="349"/>
      <c r="I960" s="349"/>
      <c r="J960" s="349"/>
      <c r="K960" s="349"/>
      <c r="L960" s="349"/>
      <c r="M960" s="349"/>
      <c r="N960" s="349"/>
      <c r="O960" s="349"/>
      <c r="P960" s="349"/>
      <c r="Q960" s="349"/>
      <c r="R960" s="349"/>
      <c r="S960" s="349"/>
      <c r="T960" s="349"/>
      <c r="U960" s="349"/>
      <c r="V960" s="349"/>
      <c r="W960" s="349"/>
      <c r="X960" s="349"/>
      <c r="Y960" s="349"/>
    </row>
    <row r="961">
      <c r="A961" s="366"/>
      <c r="C961" s="349"/>
      <c r="D961" s="349"/>
      <c r="E961" s="349"/>
      <c r="F961" s="349"/>
      <c r="G961" s="349"/>
      <c r="H961" s="349"/>
      <c r="I961" s="349"/>
      <c r="J961" s="349"/>
      <c r="K961" s="349"/>
      <c r="L961" s="349"/>
      <c r="M961" s="349"/>
      <c r="N961" s="349"/>
      <c r="O961" s="349"/>
      <c r="P961" s="349"/>
      <c r="Q961" s="349"/>
      <c r="R961" s="349"/>
      <c r="S961" s="349"/>
      <c r="T961" s="349"/>
      <c r="U961" s="349"/>
      <c r="V961" s="349"/>
      <c r="W961" s="349"/>
      <c r="X961" s="349"/>
      <c r="Y961" s="349"/>
    </row>
    <row r="962">
      <c r="A962" s="366"/>
      <c r="C962" s="349"/>
      <c r="D962" s="349"/>
      <c r="E962" s="349"/>
      <c r="F962" s="349"/>
      <c r="G962" s="349"/>
      <c r="H962" s="349"/>
      <c r="I962" s="349"/>
      <c r="J962" s="349"/>
      <c r="K962" s="349"/>
      <c r="L962" s="349"/>
      <c r="M962" s="349"/>
      <c r="N962" s="349"/>
      <c r="O962" s="349"/>
      <c r="P962" s="349"/>
      <c r="Q962" s="349"/>
      <c r="R962" s="349"/>
      <c r="S962" s="349"/>
      <c r="T962" s="349"/>
      <c r="U962" s="349"/>
      <c r="V962" s="349"/>
      <c r="W962" s="349"/>
      <c r="X962" s="349"/>
      <c r="Y962" s="349"/>
    </row>
    <row r="963">
      <c r="A963" s="366"/>
      <c r="C963" s="349"/>
      <c r="D963" s="349"/>
      <c r="E963" s="349"/>
      <c r="F963" s="349"/>
      <c r="G963" s="349"/>
      <c r="H963" s="349"/>
      <c r="I963" s="349"/>
      <c r="J963" s="349"/>
      <c r="K963" s="349"/>
      <c r="L963" s="349"/>
      <c r="M963" s="349"/>
      <c r="N963" s="349"/>
      <c r="O963" s="349"/>
      <c r="P963" s="349"/>
      <c r="Q963" s="349"/>
      <c r="R963" s="349"/>
      <c r="S963" s="349"/>
      <c r="T963" s="349"/>
      <c r="U963" s="349"/>
      <c r="V963" s="349"/>
      <c r="W963" s="349"/>
      <c r="X963" s="349"/>
      <c r="Y963" s="349"/>
    </row>
    <row r="964">
      <c r="A964" s="366"/>
      <c r="C964" s="349"/>
      <c r="D964" s="349"/>
      <c r="E964" s="349"/>
      <c r="F964" s="349"/>
      <c r="G964" s="349"/>
      <c r="H964" s="349"/>
      <c r="I964" s="349"/>
      <c r="J964" s="349"/>
      <c r="K964" s="349"/>
      <c r="L964" s="349"/>
      <c r="M964" s="349"/>
      <c r="N964" s="349"/>
      <c r="O964" s="349"/>
      <c r="P964" s="349"/>
      <c r="Q964" s="349"/>
      <c r="R964" s="349"/>
      <c r="S964" s="349"/>
      <c r="T964" s="349"/>
      <c r="U964" s="349"/>
      <c r="V964" s="349"/>
      <c r="W964" s="349"/>
      <c r="X964" s="349"/>
      <c r="Y964" s="349"/>
    </row>
    <row r="965">
      <c r="A965" s="366"/>
      <c r="C965" s="349"/>
      <c r="D965" s="349"/>
      <c r="E965" s="349"/>
      <c r="F965" s="349"/>
      <c r="G965" s="349"/>
      <c r="H965" s="349"/>
      <c r="I965" s="349"/>
      <c r="J965" s="349"/>
      <c r="K965" s="349"/>
      <c r="L965" s="349"/>
      <c r="M965" s="349"/>
      <c r="N965" s="349"/>
      <c r="O965" s="349"/>
      <c r="P965" s="349"/>
      <c r="Q965" s="349"/>
      <c r="R965" s="349"/>
      <c r="S965" s="349"/>
      <c r="T965" s="349"/>
      <c r="U965" s="349"/>
      <c r="V965" s="349"/>
      <c r="W965" s="349"/>
      <c r="X965" s="349"/>
      <c r="Y965" s="349"/>
    </row>
    <row r="966">
      <c r="A966" s="366"/>
      <c r="C966" s="349"/>
      <c r="D966" s="349"/>
      <c r="E966" s="349"/>
      <c r="F966" s="349"/>
      <c r="G966" s="349"/>
      <c r="H966" s="349"/>
      <c r="I966" s="349"/>
      <c r="J966" s="349"/>
      <c r="K966" s="349"/>
      <c r="L966" s="349"/>
      <c r="M966" s="349"/>
      <c r="N966" s="349"/>
      <c r="O966" s="349"/>
      <c r="P966" s="349"/>
      <c r="Q966" s="349"/>
      <c r="R966" s="349"/>
      <c r="S966" s="349"/>
      <c r="T966" s="349"/>
      <c r="U966" s="349"/>
      <c r="V966" s="349"/>
      <c r="W966" s="349"/>
      <c r="X966" s="349"/>
      <c r="Y966" s="349"/>
    </row>
    <row r="967">
      <c r="A967" s="366"/>
      <c r="C967" s="349"/>
      <c r="D967" s="349"/>
      <c r="E967" s="349"/>
      <c r="F967" s="349"/>
      <c r="G967" s="349"/>
      <c r="H967" s="349"/>
      <c r="I967" s="349"/>
      <c r="J967" s="349"/>
      <c r="K967" s="349"/>
      <c r="L967" s="349"/>
      <c r="M967" s="349"/>
      <c r="N967" s="349"/>
      <c r="O967" s="349"/>
      <c r="P967" s="349"/>
      <c r="Q967" s="349"/>
      <c r="R967" s="349"/>
      <c r="S967" s="349"/>
      <c r="T967" s="349"/>
      <c r="U967" s="349"/>
      <c r="V967" s="349"/>
      <c r="W967" s="349"/>
      <c r="X967" s="349"/>
      <c r="Y967" s="349"/>
    </row>
    <row r="968">
      <c r="A968" s="366"/>
      <c r="C968" s="349"/>
      <c r="D968" s="349"/>
      <c r="E968" s="349"/>
      <c r="F968" s="349"/>
      <c r="G968" s="349"/>
      <c r="H968" s="349"/>
      <c r="I968" s="349"/>
      <c r="J968" s="349"/>
      <c r="K968" s="349"/>
      <c r="L968" s="349"/>
      <c r="M968" s="349"/>
      <c r="N968" s="349"/>
      <c r="O968" s="349"/>
      <c r="P968" s="349"/>
      <c r="Q968" s="349"/>
      <c r="R968" s="349"/>
      <c r="S968" s="349"/>
      <c r="T968" s="349"/>
      <c r="U968" s="349"/>
      <c r="V968" s="349"/>
      <c r="W968" s="349"/>
      <c r="X968" s="349"/>
      <c r="Y968" s="349"/>
    </row>
    <row r="969">
      <c r="A969" s="366"/>
      <c r="C969" s="349"/>
      <c r="D969" s="349"/>
      <c r="E969" s="349"/>
      <c r="F969" s="349"/>
      <c r="G969" s="349"/>
      <c r="H969" s="349"/>
      <c r="I969" s="349"/>
      <c r="J969" s="349"/>
      <c r="K969" s="349"/>
      <c r="L969" s="349"/>
      <c r="M969" s="349"/>
      <c r="N969" s="349"/>
      <c r="O969" s="349"/>
      <c r="P969" s="349"/>
      <c r="Q969" s="349"/>
      <c r="R969" s="349"/>
      <c r="S969" s="349"/>
      <c r="T969" s="349"/>
      <c r="U969" s="349"/>
      <c r="V969" s="349"/>
      <c r="W969" s="349"/>
      <c r="X969" s="349"/>
      <c r="Y969" s="349"/>
    </row>
    <row r="970">
      <c r="A970" s="366"/>
      <c r="C970" s="349"/>
      <c r="D970" s="349"/>
      <c r="E970" s="349"/>
      <c r="F970" s="349"/>
      <c r="G970" s="349"/>
      <c r="H970" s="349"/>
      <c r="I970" s="349"/>
      <c r="J970" s="349"/>
      <c r="K970" s="349"/>
      <c r="L970" s="349"/>
      <c r="M970" s="349"/>
      <c r="N970" s="349"/>
      <c r="O970" s="349"/>
      <c r="P970" s="349"/>
      <c r="Q970" s="349"/>
      <c r="R970" s="349"/>
      <c r="S970" s="349"/>
      <c r="T970" s="349"/>
      <c r="U970" s="349"/>
      <c r="V970" s="349"/>
      <c r="W970" s="349"/>
      <c r="X970" s="349"/>
      <c r="Y970" s="349"/>
    </row>
    <row r="971">
      <c r="A971" s="366"/>
      <c r="C971" s="349"/>
      <c r="D971" s="349"/>
      <c r="E971" s="349"/>
      <c r="F971" s="349"/>
      <c r="G971" s="349"/>
      <c r="H971" s="349"/>
      <c r="I971" s="349"/>
      <c r="J971" s="349"/>
      <c r="K971" s="349"/>
      <c r="L971" s="349"/>
      <c r="M971" s="349"/>
      <c r="N971" s="349"/>
      <c r="O971" s="349"/>
      <c r="P971" s="349"/>
      <c r="Q971" s="349"/>
      <c r="R971" s="349"/>
      <c r="S971" s="349"/>
      <c r="T971" s="349"/>
      <c r="U971" s="349"/>
      <c r="V971" s="349"/>
      <c r="W971" s="349"/>
      <c r="X971" s="349"/>
      <c r="Y971" s="349"/>
    </row>
    <row r="972">
      <c r="A972" s="366"/>
      <c r="C972" s="349"/>
      <c r="D972" s="349"/>
      <c r="E972" s="349"/>
      <c r="F972" s="349"/>
      <c r="G972" s="349"/>
      <c r="H972" s="349"/>
      <c r="I972" s="349"/>
      <c r="J972" s="349"/>
      <c r="K972" s="349"/>
      <c r="L972" s="349"/>
      <c r="M972" s="349"/>
      <c r="N972" s="349"/>
      <c r="O972" s="349"/>
      <c r="P972" s="349"/>
      <c r="Q972" s="349"/>
      <c r="R972" s="349"/>
      <c r="S972" s="349"/>
      <c r="T972" s="349"/>
      <c r="U972" s="349"/>
      <c r="V972" s="349"/>
      <c r="W972" s="349"/>
      <c r="X972" s="349"/>
      <c r="Y972" s="349"/>
    </row>
    <row r="973">
      <c r="A973" s="366"/>
      <c r="C973" s="349"/>
      <c r="D973" s="349"/>
      <c r="E973" s="349"/>
      <c r="F973" s="349"/>
      <c r="G973" s="349"/>
      <c r="H973" s="349"/>
      <c r="I973" s="349"/>
      <c r="J973" s="349"/>
      <c r="K973" s="349"/>
      <c r="L973" s="349"/>
      <c r="M973" s="349"/>
      <c r="N973" s="349"/>
      <c r="O973" s="349"/>
      <c r="P973" s="349"/>
      <c r="Q973" s="349"/>
      <c r="R973" s="349"/>
      <c r="S973" s="349"/>
      <c r="T973" s="349"/>
      <c r="U973" s="349"/>
      <c r="V973" s="349"/>
      <c r="W973" s="349"/>
      <c r="X973" s="349"/>
      <c r="Y973" s="349"/>
    </row>
    <row r="974">
      <c r="A974" s="366"/>
      <c r="C974" s="349"/>
      <c r="D974" s="349"/>
      <c r="E974" s="349"/>
      <c r="F974" s="349"/>
      <c r="G974" s="349"/>
      <c r="H974" s="349"/>
      <c r="I974" s="349"/>
      <c r="J974" s="349"/>
      <c r="K974" s="349"/>
      <c r="L974" s="349"/>
      <c r="M974" s="349"/>
      <c r="N974" s="349"/>
      <c r="O974" s="349"/>
      <c r="P974" s="349"/>
      <c r="Q974" s="349"/>
      <c r="R974" s="349"/>
      <c r="S974" s="349"/>
      <c r="T974" s="349"/>
      <c r="U974" s="349"/>
      <c r="V974" s="349"/>
      <c r="W974" s="349"/>
      <c r="X974" s="349"/>
      <c r="Y974" s="349"/>
    </row>
    <row r="975">
      <c r="A975" s="366"/>
      <c r="C975" s="349"/>
      <c r="D975" s="349"/>
      <c r="E975" s="349"/>
      <c r="F975" s="349"/>
      <c r="G975" s="349"/>
      <c r="H975" s="349"/>
      <c r="I975" s="349"/>
      <c r="J975" s="349"/>
      <c r="K975" s="349"/>
      <c r="L975" s="349"/>
      <c r="M975" s="349"/>
      <c r="N975" s="349"/>
      <c r="O975" s="349"/>
      <c r="P975" s="349"/>
      <c r="Q975" s="349"/>
      <c r="R975" s="349"/>
      <c r="S975" s="349"/>
      <c r="T975" s="349"/>
      <c r="U975" s="349"/>
      <c r="V975" s="349"/>
      <c r="W975" s="349"/>
      <c r="X975" s="349"/>
      <c r="Y975" s="349"/>
    </row>
    <row r="976">
      <c r="A976" s="366"/>
      <c r="C976" s="349"/>
      <c r="D976" s="349"/>
      <c r="E976" s="349"/>
      <c r="F976" s="349"/>
      <c r="G976" s="349"/>
      <c r="H976" s="349"/>
      <c r="I976" s="349"/>
      <c r="J976" s="349"/>
      <c r="K976" s="349"/>
      <c r="L976" s="349"/>
      <c r="M976" s="349"/>
      <c r="N976" s="349"/>
      <c r="O976" s="349"/>
      <c r="P976" s="349"/>
      <c r="Q976" s="349"/>
      <c r="R976" s="349"/>
      <c r="S976" s="349"/>
      <c r="T976" s="349"/>
      <c r="U976" s="349"/>
      <c r="V976" s="349"/>
      <c r="W976" s="349"/>
      <c r="X976" s="349"/>
      <c r="Y976" s="349"/>
    </row>
    <row r="977">
      <c r="A977" s="366"/>
      <c r="C977" s="349"/>
      <c r="D977" s="349"/>
      <c r="E977" s="349"/>
      <c r="F977" s="349"/>
      <c r="G977" s="349"/>
      <c r="H977" s="349"/>
      <c r="I977" s="349"/>
      <c r="J977" s="349"/>
      <c r="K977" s="349"/>
      <c r="L977" s="349"/>
      <c r="M977" s="349"/>
      <c r="N977" s="349"/>
      <c r="O977" s="349"/>
      <c r="P977" s="349"/>
      <c r="Q977" s="349"/>
      <c r="R977" s="349"/>
      <c r="S977" s="349"/>
      <c r="T977" s="349"/>
      <c r="U977" s="349"/>
      <c r="V977" s="349"/>
      <c r="W977" s="349"/>
      <c r="X977" s="349"/>
      <c r="Y977" s="349"/>
    </row>
    <row r="978">
      <c r="A978" s="366"/>
      <c r="C978" s="349"/>
      <c r="D978" s="349"/>
      <c r="E978" s="349"/>
      <c r="F978" s="349"/>
      <c r="G978" s="349"/>
      <c r="H978" s="349"/>
      <c r="I978" s="349"/>
      <c r="J978" s="349"/>
      <c r="K978" s="349"/>
      <c r="L978" s="349"/>
      <c r="M978" s="349"/>
      <c r="N978" s="349"/>
      <c r="O978" s="349"/>
      <c r="P978" s="349"/>
      <c r="Q978" s="349"/>
      <c r="R978" s="349"/>
      <c r="S978" s="349"/>
      <c r="T978" s="349"/>
      <c r="U978" s="349"/>
      <c r="V978" s="349"/>
      <c r="W978" s="349"/>
      <c r="X978" s="349"/>
      <c r="Y978" s="349"/>
    </row>
    <row r="979">
      <c r="A979" s="366"/>
      <c r="C979" s="349"/>
      <c r="D979" s="349"/>
      <c r="E979" s="349"/>
      <c r="F979" s="349"/>
      <c r="G979" s="349"/>
      <c r="H979" s="349"/>
      <c r="I979" s="349"/>
      <c r="J979" s="349"/>
      <c r="K979" s="349"/>
      <c r="L979" s="349"/>
      <c r="M979" s="349"/>
      <c r="N979" s="349"/>
      <c r="O979" s="349"/>
      <c r="P979" s="349"/>
      <c r="Q979" s="349"/>
      <c r="R979" s="349"/>
      <c r="S979" s="349"/>
      <c r="T979" s="349"/>
      <c r="U979" s="349"/>
      <c r="V979" s="349"/>
      <c r="W979" s="349"/>
      <c r="X979" s="349"/>
      <c r="Y979" s="349"/>
    </row>
    <row r="980">
      <c r="A980" s="366"/>
      <c r="C980" s="349"/>
      <c r="D980" s="349"/>
      <c r="E980" s="349"/>
      <c r="F980" s="349"/>
      <c r="G980" s="349"/>
      <c r="H980" s="349"/>
      <c r="I980" s="349"/>
      <c r="J980" s="349"/>
      <c r="K980" s="349"/>
      <c r="L980" s="349"/>
      <c r="M980" s="349"/>
      <c r="N980" s="349"/>
      <c r="O980" s="349"/>
      <c r="P980" s="349"/>
      <c r="Q980" s="349"/>
      <c r="R980" s="349"/>
      <c r="S980" s="349"/>
      <c r="T980" s="349"/>
      <c r="U980" s="349"/>
      <c r="V980" s="349"/>
      <c r="W980" s="349"/>
      <c r="X980" s="349"/>
      <c r="Y980" s="349"/>
    </row>
    <row r="981">
      <c r="A981" s="366"/>
      <c r="C981" s="349"/>
      <c r="D981" s="349"/>
      <c r="E981" s="349"/>
      <c r="F981" s="349"/>
      <c r="G981" s="349"/>
      <c r="H981" s="349"/>
      <c r="I981" s="349"/>
      <c r="J981" s="349"/>
      <c r="K981" s="349"/>
      <c r="L981" s="349"/>
      <c r="M981" s="349"/>
      <c r="N981" s="349"/>
      <c r="O981" s="349"/>
      <c r="P981" s="349"/>
      <c r="Q981" s="349"/>
      <c r="R981" s="349"/>
      <c r="S981" s="349"/>
      <c r="T981" s="349"/>
      <c r="U981" s="349"/>
      <c r="V981" s="349"/>
      <c r="W981" s="349"/>
      <c r="X981" s="349"/>
      <c r="Y981" s="349"/>
    </row>
    <row r="982">
      <c r="A982" s="366"/>
      <c r="C982" s="349"/>
      <c r="D982" s="349"/>
      <c r="E982" s="349"/>
      <c r="F982" s="349"/>
      <c r="G982" s="349"/>
      <c r="H982" s="349"/>
      <c r="I982" s="349"/>
      <c r="J982" s="349"/>
      <c r="K982" s="349"/>
      <c r="L982" s="349"/>
      <c r="M982" s="349"/>
      <c r="N982" s="349"/>
      <c r="O982" s="349"/>
      <c r="P982" s="349"/>
      <c r="Q982" s="349"/>
      <c r="R982" s="349"/>
      <c r="S982" s="349"/>
      <c r="T982" s="349"/>
      <c r="U982" s="349"/>
      <c r="V982" s="349"/>
      <c r="W982" s="349"/>
      <c r="X982" s="349"/>
      <c r="Y982" s="349"/>
    </row>
    <row r="983">
      <c r="A983" s="366"/>
      <c r="C983" s="349"/>
      <c r="D983" s="349"/>
      <c r="E983" s="349"/>
      <c r="F983" s="349"/>
      <c r="G983" s="349"/>
      <c r="H983" s="349"/>
      <c r="I983" s="349"/>
      <c r="J983" s="349"/>
      <c r="K983" s="349"/>
      <c r="L983" s="349"/>
      <c r="M983" s="349"/>
      <c r="N983" s="349"/>
      <c r="O983" s="349"/>
      <c r="P983" s="349"/>
      <c r="Q983" s="349"/>
      <c r="R983" s="349"/>
      <c r="S983" s="349"/>
      <c r="T983" s="349"/>
      <c r="U983" s="349"/>
      <c r="V983" s="349"/>
      <c r="W983" s="349"/>
      <c r="X983" s="349"/>
      <c r="Y983" s="349"/>
    </row>
    <row r="984">
      <c r="A984" s="366"/>
      <c r="C984" s="349"/>
      <c r="D984" s="349"/>
      <c r="E984" s="349"/>
      <c r="F984" s="349"/>
      <c r="G984" s="349"/>
      <c r="H984" s="349"/>
      <c r="I984" s="349"/>
      <c r="J984" s="349"/>
      <c r="K984" s="349"/>
      <c r="L984" s="349"/>
      <c r="M984" s="349"/>
      <c r="N984" s="349"/>
      <c r="O984" s="349"/>
      <c r="P984" s="349"/>
      <c r="Q984" s="349"/>
      <c r="R984" s="349"/>
      <c r="S984" s="349"/>
      <c r="T984" s="349"/>
      <c r="U984" s="349"/>
      <c r="V984" s="349"/>
      <c r="W984" s="349"/>
      <c r="X984" s="349"/>
      <c r="Y984" s="349"/>
    </row>
    <row r="985">
      <c r="A985" s="366"/>
      <c r="C985" s="349"/>
      <c r="D985" s="349"/>
      <c r="E985" s="349"/>
      <c r="F985" s="349"/>
      <c r="G985" s="349"/>
      <c r="H985" s="349"/>
      <c r="I985" s="349"/>
      <c r="J985" s="349"/>
      <c r="K985" s="349"/>
      <c r="L985" s="349"/>
      <c r="M985" s="349"/>
      <c r="N985" s="349"/>
      <c r="O985" s="349"/>
      <c r="P985" s="349"/>
      <c r="Q985" s="349"/>
      <c r="R985" s="349"/>
      <c r="S985" s="349"/>
      <c r="T985" s="349"/>
      <c r="U985" s="349"/>
      <c r="V985" s="349"/>
      <c r="W985" s="349"/>
      <c r="X985" s="349"/>
      <c r="Y985" s="349"/>
    </row>
    <row r="986">
      <c r="A986" s="366"/>
      <c r="C986" s="349"/>
      <c r="D986" s="349"/>
      <c r="E986" s="349"/>
      <c r="F986" s="349"/>
      <c r="G986" s="349"/>
      <c r="H986" s="349"/>
      <c r="I986" s="349"/>
      <c r="J986" s="349"/>
      <c r="K986" s="349"/>
      <c r="L986" s="349"/>
      <c r="M986" s="349"/>
      <c r="N986" s="349"/>
      <c r="O986" s="349"/>
      <c r="P986" s="349"/>
      <c r="Q986" s="349"/>
      <c r="R986" s="349"/>
      <c r="S986" s="349"/>
      <c r="T986" s="349"/>
      <c r="U986" s="349"/>
      <c r="V986" s="349"/>
      <c r="W986" s="349"/>
      <c r="X986" s="349"/>
      <c r="Y986" s="349"/>
    </row>
    <row r="987">
      <c r="A987" s="366"/>
      <c r="C987" s="349"/>
      <c r="D987" s="349"/>
      <c r="E987" s="349"/>
      <c r="F987" s="349"/>
      <c r="G987" s="349"/>
      <c r="H987" s="349"/>
      <c r="I987" s="349"/>
      <c r="J987" s="349"/>
      <c r="K987" s="349"/>
      <c r="L987" s="349"/>
      <c r="M987" s="349"/>
      <c r="N987" s="349"/>
      <c r="O987" s="349"/>
      <c r="P987" s="349"/>
      <c r="Q987" s="349"/>
      <c r="R987" s="349"/>
      <c r="S987" s="349"/>
      <c r="T987" s="349"/>
      <c r="U987" s="349"/>
      <c r="V987" s="349"/>
      <c r="W987" s="349"/>
      <c r="X987" s="349"/>
      <c r="Y987" s="349"/>
    </row>
    <row r="988">
      <c r="A988" s="366"/>
      <c r="C988" s="349"/>
      <c r="D988" s="349"/>
      <c r="E988" s="349"/>
      <c r="F988" s="349"/>
      <c r="G988" s="349"/>
      <c r="H988" s="349"/>
      <c r="I988" s="349"/>
      <c r="J988" s="349"/>
      <c r="K988" s="349"/>
      <c r="L988" s="349"/>
      <c r="M988" s="349"/>
      <c r="N988" s="349"/>
      <c r="O988" s="349"/>
      <c r="P988" s="349"/>
      <c r="Q988" s="349"/>
      <c r="R988" s="349"/>
      <c r="S988" s="349"/>
      <c r="T988" s="349"/>
      <c r="U988" s="349"/>
      <c r="V988" s="349"/>
      <c r="W988" s="349"/>
      <c r="X988" s="349"/>
      <c r="Y988" s="349"/>
    </row>
    <row r="989">
      <c r="A989" s="366"/>
      <c r="C989" s="349"/>
      <c r="D989" s="349"/>
      <c r="E989" s="349"/>
      <c r="F989" s="349"/>
      <c r="G989" s="349"/>
      <c r="H989" s="349"/>
      <c r="I989" s="349"/>
      <c r="J989" s="349"/>
      <c r="K989" s="349"/>
      <c r="L989" s="349"/>
      <c r="M989" s="349"/>
      <c r="N989" s="349"/>
      <c r="O989" s="349"/>
      <c r="P989" s="349"/>
      <c r="Q989" s="349"/>
      <c r="R989" s="349"/>
      <c r="S989" s="349"/>
      <c r="T989" s="349"/>
      <c r="U989" s="349"/>
      <c r="V989" s="349"/>
      <c r="W989" s="349"/>
      <c r="X989" s="349"/>
      <c r="Y989" s="349"/>
    </row>
    <row r="990">
      <c r="A990" s="366"/>
      <c r="C990" s="349"/>
      <c r="D990" s="349"/>
      <c r="E990" s="349"/>
      <c r="F990" s="349"/>
      <c r="G990" s="349"/>
      <c r="H990" s="349"/>
      <c r="I990" s="349"/>
      <c r="J990" s="349"/>
      <c r="K990" s="349"/>
      <c r="L990" s="349"/>
      <c r="M990" s="349"/>
      <c r="N990" s="349"/>
      <c r="O990" s="349"/>
      <c r="P990" s="349"/>
      <c r="Q990" s="349"/>
      <c r="R990" s="349"/>
      <c r="S990" s="349"/>
      <c r="T990" s="349"/>
      <c r="U990" s="349"/>
      <c r="V990" s="349"/>
      <c r="W990" s="349"/>
      <c r="X990" s="349"/>
      <c r="Y990" s="349"/>
    </row>
    <row r="991">
      <c r="A991" s="366"/>
      <c r="C991" s="349"/>
      <c r="D991" s="349"/>
      <c r="E991" s="349"/>
      <c r="F991" s="349"/>
      <c r="G991" s="349"/>
      <c r="H991" s="349"/>
      <c r="I991" s="349"/>
      <c r="J991" s="349"/>
      <c r="K991" s="349"/>
      <c r="L991" s="349"/>
      <c r="M991" s="349"/>
      <c r="N991" s="349"/>
      <c r="O991" s="349"/>
      <c r="P991" s="349"/>
      <c r="Q991" s="349"/>
      <c r="R991" s="349"/>
      <c r="S991" s="349"/>
      <c r="T991" s="349"/>
      <c r="U991" s="349"/>
      <c r="V991" s="349"/>
      <c r="W991" s="349"/>
      <c r="X991" s="349"/>
      <c r="Y991" s="349"/>
    </row>
    <row r="992">
      <c r="A992" s="366"/>
      <c r="C992" s="349"/>
      <c r="D992" s="349"/>
      <c r="E992" s="349"/>
      <c r="F992" s="349"/>
      <c r="G992" s="349"/>
      <c r="H992" s="349"/>
      <c r="I992" s="349"/>
      <c r="J992" s="349"/>
      <c r="K992" s="349"/>
      <c r="L992" s="349"/>
      <c r="M992" s="349"/>
      <c r="N992" s="349"/>
      <c r="O992" s="349"/>
      <c r="P992" s="349"/>
      <c r="Q992" s="349"/>
      <c r="R992" s="349"/>
      <c r="S992" s="349"/>
      <c r="T992" s="349"/>
      <c r="U992" s="349"/>
      <c r="V992" s="349"/>
      <c r="W992" s="349"/>
      <c r="X992" s="349"/>
      <c r="Y992" s="349"/>
    </row>
    <row r="993">
      <c r="A993" s="366"/>
      <c r="C993" s="349"/>
      <c r="D993" s="349"/>
      <c r="E993" s="349"/>
      <c r="F993" s="349"/>
      <c r="G993" s="349"/>
      <c r="H993" s="349"/>
      <c r="I993" s="349"/>
      <c r="J993" s="349"/>
      <c r="K993" s="349"/>
      <c r="L993" s="349"/>
      <c r="M993" s="349"/>
      <c r="N993" s="349"/>
      <c r="O993" s="349"/>
      <c r="P993" s="349"/>
      <c r="Q993" s="349"/>
      <c r="R993" s="349"/>
      <c r="S993" s="349"/>
      <c r="T993" s="349"/>
      <c r="U993" s="349"/>
      <c r="V993" s="349"/>
      <c r="W993" s="349"/>
      <c r="X993" s="349"/>
      <c r="Y993" s="349"/>
    </row>
    <row r="994">
      <c r="A994" s="366"/>
      <c r="C994" s="349"/>
      <c r="D994" s="349"/>
      <c r="E994" s="349"/>
      <c r="F994" s="349"/>
      <c r="G994" s="349"/>
      <c r="H994" s="349"/>
      <c r="I994" s="349"/>
      <c r="J994" s="349"/>
      <c r="K994" s="349"/>
      <c r="L994" s="349"/>
      <c r="M994" s="349"/>
      <c r="N994" s="349"/>
      <c r="O994" s="349"/>
      <c r="P994" s="349"/>
      <c r="Q994" s="349"/>
      <c r="R994" s="349"/>
      <c r="S994" s="349"/>
      <c r="T994" s="349"/>
      <c r="U994" s="349"/>
      <c r="V994" s="349"/>
      <c r="W994" s="349"/>
      <c r="X994" s="349"/>
      <c r="Y994" s="349"/>
    </row>
    <row r="995">
      <c r="A995" s="366"/>
      <c r="C995" s="349"/>
      <c r="D995" s="349"/>
      <c r="E995" s="349"/>
      <c r="F995" s="349"/>
      <c r="G995" s="349"/>
      <c r="H995" s="349"/>
      <c r="I995" s="349"/>
      <c r="J995" s="349"/>
      <c r="K995" s="349"/>
      <c r="L995" s="349"/>
      <c r="M995" s="349"/>
      <c r="N995" s="349"/>
      <c r="O995" s="349"/>
      <c r="P995" s="349"/>
      <c r="Q995" s="349"/>
      <c r="R995" s="349"/>
      <c r="S995" s="349"/>
      <c r="T995" s="349"/>
      <c r="U995" s="349"/>
      <c r="V995" s="349"/>
      <c r="W995" s="349"/>
      <c r="X995" s="349"/>
      <c r="Y995" s="349"/>
    </row>
    <row r="996">
      <c r="A996" s="366"/>
      <c r="C996" s="349"/>
      <c r="D996" s="349"/>
      <c r="E996" s="349"/>
      <c r="F996" s="349"/>
      <c r="G996" s="349"/>
      <c r="H996" s="349"/>
      <c r="I996" s="349"/>
      <c r="J996" s="349"/>
      <c r="K996" s="349"/>
      <c r="L996" s="349"/>
      <c r="M996" s="349"/>
      <c r="N996" s="349"/>
      <c r="O996" s="349"/>
      <c r="P996" s="349"/>
      <c r="Q996" s="349"/>
      <c r="R996" s="349"/>
      <c r="S996" s="349"/>
      <c r="T996" s="349"/>
      <c r="U996" s="349"/>
      <c r="V996" s="349"/>
      <c r="W996" s="349"/>
      <c r="X996" s="349"/>
      <c r="Y996" s="349"/>
    </row>
    <row r="997">
      <c r="A997" s="366"/>
      <c r="C997" s="349"/>
      <c r="D997" s="349"/>
      <c r="E997" s="349"/>
      <c r="F997" s="349"/>
      <c r="G997" s="349"/>
      <c r="H997" s="349"/>
      <c r="I997" s="349"/>
      <c r="J997" s="349"/>
      <c r="K997" s="349"/>
      <c r="L997" s="349"/>
      <c r="M997" s="349"/>
      <c r="N997" s="349"/>
      <c r="O997" s="349"/>
      <c r="P997" s="349"/>
      <c r="Q997" s="349"/>
      <c r="R997" s="349"/>
      <c r="S997" s="349"/>
      <c r="T997" s="349"/>
      <c r="U997" s="349"/>
      <c r="V997" s="349"/>
      <c r="W997" s="349"/>
      <c r="X997" s="349"/>
      <c r="Y997" s="349"/>
    </row>
    <row r="998">
      <c r="A998" s="366"/>
      <c r="C998" s="349"/>
      <c r="D998" s="349"/>
      <c r="E998" s="349"/>
      <c r="F998" s="349"/>
      <c r="G998" s="349"/>
      <c r="H998" s="349"/>
      <c r="I998" s="349"/>
      <c r="J998" s="349"/>
      <c r="K998" s="349"/>
      <c r="L998" s="349"/>
      <c r="M998" s="349"/>
      <c r="N998" s="349"/>
      <c r="O998" s="349"/>
      <c r="P998" s="349"/>
      <c r="Q998" s="349"/>
      <c r="R998" s="349"/>
      <c r="S998" s="349"/>
      <c r="T998" s="349"/>
      <c r="U998" s="349"/>
      <c r="V998" s="349"/>
      <c r="W998" s="349"/>
      <c r="X998" s="349"/>
      <c r="Y998" s="349"/>
    </row>
    <row r="999">
      <c r="A999" s="366"/>
      <c r="C999" s="349"/>
      <c r="D999" s="349"/>
      <c r="E999" s="349"/>
      <c r="F999" s="349"/>
      <c r="G999" s="349"/>
      <c r="H999" s="349"/>
      <c r="I999" s="349"/>
      <c r="J999" s="349"/>
      <c r="K999" s="349"/>
      <c r="L999" s="349"/>
      <c r="M999" s="349"/>
      <c r="N999" s="349"/>
      <c r="O999" s="349"/>
      <c r="P999" s="349"/>
      <c r="Q999" s="349"/>
      <c r="R999" s="349"/>
      <c r="S999" s="349"/>
      <c r="T999" s="349"/>
      <c r="U999" s="349"/>
      <c r="V999" s="349"/>
      <c r="W999" s="349"/>
      <c r="X999" s="349"/>
      <c r="Y999" s="349"/>
    </row>
    <row r="1000">
      <c r="A1000" s="366"/>
      <c r="C1000" s="349"/>
      <c r="D1000" s="349"/>
      <c r="E1000" s="349"/>
      <c r="F1000" s="349"/>
      <c r="G1000" s="349"/>
      <c r="H1000" s="349"/>
      <c r="I1000" s="349"/>
      <c r="J1000" s="349"/>
      <c r="K1000" s="349"/>
      <c r="L1000" s="349"/>
      <c r="M1000" s="349"/>
      <c r="N1000" s="349"/>
      <c r="O1000" s="349"/>
      <c r="P1000" s="349"/>
      <c r="Q1000" s="349"/>
      <c r="R1000" s="349"/>
      <c r="S1000" s="349"/>
      <c r="T1000" s="349"/>
      <c r="U1000" s="349"/>
      <c r="V1000" s="349"/>
      <c r="W1000" s="349"/>
      <c r="X1000" s="349"/>
      <c r="Y1000" s="349"/>
    </row>
    <row r="1001">
      <c r="A1001" s="366"/>
      <c r="C1001" s="349"/>
      <c r="D1001" s="349"/>
      <c r="E1001" s="349"/>
      <c r="F1001" s="349"/>
      <c r="G1001" s="349"/>
      <c r="H1001" s="349"/>
      <c r="I1001" s="349"/>
      <c r="J1001" s="349"/>
      <c r="K1001" s="349"/>
      <c r="L1001" s="349"/>
      <c r="M1001" s="349"/>
      <c r="N1001" s="349"/>
      <c r="O1001" s="349"/>
      <c r="P1001" s="349"/>
      <c r="Q1001" s="349"/>
      <c r="R1001" s="349"/>
      <c r="S1001" s="349"/>
      <c r="T1001" s="349"/>
      <c r="U1001" s="349"/>
      <c r="V1001" s="349"/>
      <c r="W1001" s="349"/>
      <c r="X1001" s="349"/>
      <c r="Y1001" s="349"/>
    </row>
    <row r="1002">
      <c r="A1002" s="366"/>
      <c r="C1002" s="349"/>
      <c r="D1002" s="349"/>
      <c r="E1002" s="349"/>
      <c r="F1002" s="349"/>
      <c r="G1002" s="349"/>
      <c r="H1002" s="349"/>
      <c r="I1002" s="349"/>
      <c r="J1002" s="349"/>
      <c r="K1002" s="349"/>
      <c r="L1002" s="349"/>
      <c r="M1002" s="349"/>
      <c r="N1002" s="349"/>
      <c r="O1002" s="349"/>
      <c r="P1002" s="349"/>
      <c r="Q1002" s="349"/>
      <c r="R1002" s="349"/>
      <c r="S1002" s="349"/>
      <c r="T1002" s="349"/>
      <c r="U1002" s="349"/>
      <c r="V1002" s="349"/>
      <c r="W1002" s="349"/>
      <c r="X1002" s="349"/>
      <c r="Y1002" s="349"/>
    </row>
    <row r="1003">
      <c r="A1003" s="366"/>
      <c r="C1003" s="349"/>
      <c r="D1003" s="349"/>
      <c r="E1003" s="349"/>
      <c r="F1003" s="349"/>
      <c r="G1003" s="349"/>
      <c r="H1003" s="349"/>
      <c r="I1003" s="349"/>
      <c r="J1003" s="349"/>
      <c r="K1003" s="349"/>
      <c r="L1003" s="349"/>
      <c r="M1003" s="349"/>
      <c r="N1003" s="349"/>
      <c r="O1003" s="349"/>
      <c r="P1003" s="349"/>
      <c r="Q1003" s="349"/>
      <c r="R1003" s="349"/>
      <c r="S1003" s="349"/>
      <c r="T1003" s="349"/>
      <c r="U1003" s="349"/>
      <c r="V1003" s="349"/>
      <c r="W1003" s="349"/>
      <c r="X1003" s="349"/>
      <c r="Y1003" s="349"/>
    </row>
    <row r="1004">
      <c r="A1004" s="366"/>
      <c r="C1004" s="349"/>
      <c r="D1004" s="349"/>
      <c r="E1004" s="349"/>
      <c r="F1004" s="349"/>
      <c r="G1004" s="349"/>
      <c r="H1004" s="349"/>
      <c r="I1004" s="349"/>
      <c r="J1004" s="349"/>
      <c r="K1004" s="349"/>
      <c r="L1004" s="349"/>
      <c r="M1004" s="349"/>
      <c r="N1004" s="349"/>
      <c r="O1004" s="349"/>
      <c r="P1004" s="349"/>
      <c r="Q1004" s="349"/>
      <c r="R1004" s="349"/>
      <c r="S1004" s="349"/>
      <c r="T1004" s="349"/>
      <c r="U1004" s="349"/>
      <c r="V1004" s="349"/>
      <c r="W1004" s="349"/>
      <c r="X1004" s="349"/>
      <c r="Y1004" s="349"/>
    </row>
    <row r="1005">
      <c r="A1005" s="366"/>
      <c r="C1005" s="349"/>
      <c r="D1005" s="349"/>
      <c r="E1005" s="349"/>
      <c r="F1005" s="349"/>
      <c r="G1005" s="349"/>
      <c r="H1005" s="349"/>
      <c r="I1005" s="349"/>
      <c r="J1005" s="349"/>
      <c r="K1005" s="349"/>
      <c r="L1005" s="349"/>
      <c r="M1005" s="349"/>
      <c r="N1005" s="349"/>
      <c r="O1005" s="349"/>
      <c r="P1005" s="349"/>
      <c r="Q1005" s="349"/>
      <c r="R1005" s="349"/>
      <c r="S1005" s="349"/>
      <c r="T1005" s="349"/>
      <c r="U1005" s="349"/>
      <c r="V1005" s="349"/>
      <c r="W1005" s="349"/>
      <c r="X1005" s="349"/>
      <c r="Y1005" s="349"/>
    </row>
    <row r="1006">
      <c r="A1006" s="366"/>
      <c r="C1006" s="349"/>
      <c r="D1006" s="349"/>
      <c r="E1006" s="349"/>
      <c r="F1006" s="349"/>
      <c r="G1006" s="349"/>
      <c r="H1006" s="349"/>
      <c r="I1006" s="349"/>
      <c r="J1006" s="349"/>
      <c r="K1006" s="349"/>
      <c r="L1006" s="349"/>
      <c r="M1006" s="349"/>
      <c r="N1006" s="349"/>
      <c r="O1006" s="349"/>
      <c r="P1006" s="349"/>
      <c r="Q1006" s="349"/>
      <c r="R1006" s="349"/>
      <c r="S1006" s="349"/>
      <c r="T1006" s="349"/>
      <c r="U1006" s="349"/>
      <c r="V1006" s="349"/>
      <c r="W1006" s="349"/>
      <c r="X1006" s="349"/>
      <c r="Y1006" s="349"/>
    </row>
    <row r="1007">
      <c r="A1007" s="366"/>
      <c r="C1007" s="349"/>
      <c r="D1007" s="349"/>
      <c r="E1007" s="349"/>
      <c r="F1007" s="349"/>
      <c r="G1007" s="349"/>
      <c r="H1007" s="349"/>
      <c r="I1007" s="349"/>
      <c r="J1007" s="349"/>
      <c r="K1007" s="349"/>
      <c r="L1007" s="349"/>
      <c r="M1007" s="349"/>
      <c r="N1007" s="349"/>
      <c r="O1007" s="349"/>
      <c r="P1007" s="349"/>
      <c r="Q1007" s="349"/>
      <c r="R1007" s="349"/>
      <c r="S1007" s="349"/>
      <c r="T1007" s="349"/>
      <c r="U1007" s="349"/>
      <c r="V1007" s="349"/>
      <c r="W1007" s="349"/>
      <c r="X1007" s="349"/>
      <c r="Y1007" s="349"/>
    </row>
    <row r="1008">
      <c r="A1008" s="366"/>
      <c r="C1008" s="349"/>
      <c r="D1008" s="349"/>
      <c r="E1008" s="349"/>
      <c r="F1008" s="349"/>
      <c r="G1008" s="349"/>
      <c r="H1008" s="349"/>
      <c r="I1008" s="349"/>
      <c r="J1008" s="349"/>
      <c r="K1008" s="349"/>
      <c r="L1008" s="349"/>
      <c r="M1008" s="349"/>
      <c r="N1008" s="349"/>
      <c r="O1008" s="349"/>
      <c r="P1008" s="349"/>
      <c r="Q1008" s="349"/>
      <c r="R1008" s="349"/>
      <c r="S1008" s="349"/>
      <c r="T1008" s="349"/>
      <c r="U1008" s="349"/>
      <c r="V1008" s="349"/>
      <c r="W1008" s="349"/>
      <c r="X1008" s="349"/>
      <c r="Y1008" s="349"/>
    </row>
    <row r="1009">
      <c r="A1009" s="366"/>
      <c r="C1009" s="349"/>
      <c r="D1009" s="349"/>
      <c r="E1009" s="349"/>
      <c r="F1009" s="349"/>
      <c r="G1009" s="349"/>
      <c r="H1009" s="349"/>
      <c r="I1009" s="349"/>
      <c r="J1009" s="349"/>
      <c r="K1009" s="349"/>
      <c r="L1009" s="349"/>
      <c r="M1009" s="349"/>
      <c r="N1009" s="349"/>
      <c r="O1009" s="349"/>
      <c r="P1009" s="349"/>
      <c r="Q1009" s="349"/>
      <c r="R1009" s="349"/>
      <c r="S1009" s="349"/>
      <c r="T1009" s="349"/>
      <c r="U1009" s="349"/>
      <c r="V1009" s="349"/>
      <c r="W1009" s="349"/>
      <c r="X1009" s="349"/>
      <c r="Y1009" s="349"/>
    </row>
    <row r="1010">
      <c r="A1010" s="366"/>
      <c r="C1010" s="349"/>
      <c r="D1010" s="349"/>
      <c r="E1010" s="349"/>
      <c r="F1010" s="349"/>
      <c r="G1010" s="349"/>
      <c r="H1010" s="349"/>
      <c r="I1010" s="349"/>
      <c r="J1010" s="349"/>
      <c r="K1010" s="349"/>
      <c r="L1010" s="349"/>
      <c r="M1010" s="349"/>
      <c r="N1010" s="349"/>
      <c r="O1010" s="349"/>
      <c r="P1010" s="349"/>
      <c r="Q1010" s="349"/>
      <c r="R1010" s="349"/>
      <c r="S1010" s="349"/>
      <c r="T1010" s="349"/>
      <c r="U1010" s="349"/>
      <c r="V1010" s="349"/>
      <c r="W1010" s="349"/>
      <c r="X1010" s="349"/>
      <c r="Y1010" s="349"/>
    </row>
    <row r="1011">
      <c r="A1011" s="366"/>
      <c r="C1011" s="349"/>
      <c r="D1011" s="349"/>
      <c r="E1011" s="349"/>
      <c r="F1011" s="349"/>
      <c r="G1011" s="349"/>
      <c r="H1011" s="349"/>
      <c r="I1011" s="349"/>
      <c r="J1011" s="349"/>
      <c r="K1011" s="349"/>
      <c r="L1011" s="349"/>
      <c r="M1011" s="349"/>
      <c r="N1011" s="349"/>
      <c r="O1011" s="349"/>
      <c r="P1011" s="349"/>
      <c r="Q1011" s="349"/>
      <c r="R1011" s="349"/>
      <c r="S1011" s="349"/>
      <c r="T1011" s="349"/>
      <c r="U1011" s="349"/>
      <c r="V1011" s="349"/>
      <c r="W1011" s="349"/>
      <c r="X1011" s="349"/>
      <c r="Y1011" s="349"/>
    </row>
    <row r="1012">
      <c r="A1012" s="366"/>
      <c r="C1012" s="349"/>
      <c r="D1012" s="349"/>
      <c r="E1012" s="349"/>
      <c r="F1012" s="349"/>
      <c r="G1012" s="349"/>
      <c r="H1012" s="349"/>
      <c r="I1012" s="349"/>
      <c r="J1012" s="349"/>
      <c r="K1012" s="349"/>
      <c r="L1012" s="349"/>
      <c r="M1012" s="349"/>
      <c r="N1012" s="349"/>
      <c r="O1012" s="349"/>
      <c r="P1012" s="349"/>
      <c r="Q1012" s="349"/>
      <c r="R1012" s="349"/>
      <c r="S1012" s="349"/>
      <c r="T1012" s="349"/>
      <c r="U1012" s="349"/>
      <c r="V1012" s="349"/>
      <c r="W1012" s="349"/>
      <c r="X1012" s="349"/>
      <c r="Y1012" s="349"/>
    </row>
    <row r="1013">
      <c r="A1013" s="366"/>
      <c r="C1013" s="349"/>
      <c r="D1013" s="349"/>
      <c r="E1013" s="349"/>
      <c r="F1013" s="349"/>
      <c r="G1013" s="349"/>
      <c r="H1013" s="349"/>
      <c r="I1013" s="349"/>
      <c r="J1013" s="349"/>
      <c r="K1013" s="349"/>
      <c r="L1013" s="349"/>
      <c r="M1013" s="349"/>
      <c r="N1013" s="349"/>
      <c r="O1013" s="349"/>
      <c r="P1013" s="349"/>
      <c r="Q1013" s="349"/>
      <c r="R1013" s="349"/>
      <c r="S1013" s="349"/>
      <c r="T1013" s="349"/>
      <c r="U1013" s="349"/>
      <c r="V1013" s="349"/>
      <c r="W1013" s="349"/>
      <c r="X1013" s="349"/>
      <c r="Y1013" s="349"/>
    </row>
    <row r="1014">
      <c r="A1014" s="366"/>
      <c r="C1014" s="349"/>
      <c r="D1014" s="349"/>
      <c r="E1014" s="349"/>
      <c r="F1014" s="349"/>
      <c r="G1014" s="349"/>
      <c r="H1014" s="349"/>
      <c r="I1014" s="349"/>
      <c r="J1014" s="349"/>
      <c r="K1014" s="349"/>
      <c r="L1014" s="349"/>
      <c r="M1014" s="349"/>
      <c r="N1014" s="349"/>
      <c r="O1014" s="349"/>
      <c r="P1014" s="349"/>
      <c r="Q1014" s="349"/>
      <c r="R1014" s="349"/>
      <c r="S1014" s="349"/>
      <c r="T1014" s="349"/>
      <c r="U1014" s="349"/>
      <c r="V1014" s="349"/>
      <c r="W1014" s="349"/>
      <c r="X1014" s="349"/>
      <c r="Y1014" s="349"/>
    </row>
    <row r="1015">
      <c r="A1015" s="366"/>
      <c r="C1015" s="349"/>
      <c r="D1015" s="349"/>
      <c r="E1015" s="349"/>
      <c r="F1015" s="349"/>
      <c r="G1015" s="349"/>
      <c r="H1015" s="349"/>
      <c r="I1015" s="349"/>
      <c r="J1015" s="349"/>
      <c r="K1015" s="349"/>
      <c r="L1015" s="349"/>
      <c r="M1015" s="349"/>
      <c r="N1015" s="349"/>
      <c r="O1015" s="349"/>
      <c r="P1015" s="349"/>
      <c r="Q1015" s="349"/>
      <c r="R1015" s="349"/>
      <c r="S1015" s="349"/>
      <c r="T1015" s="349"/>
      <c r="U1015" s="349"/>
      <c r="V1015" s="349"/>
      <c r="W1015" s="349"/>
      <c r="X1015" s="349"/>
      <c r="Y1015" s="349"/>
    </row>
    <row r="1016">
      <c r="A1016" s="366"/>
      <c r="C1016" s="349"/>
      <c r="D1016" s="349"/>
      <c r="E1016" s="349"/>
      <c r="F1016" s="349"/>
      <c r="G1016" s="349"/>
      <c r="H1016" s="349"/>
      <c r="I1016" s="349"/>
      <c r="J1016" s="349"/>
      <c r="K1016" s="349"/>
      <c r="L1016" s="349"/>
      <c r="M1016" s="349"/>
      <c r="N1016" s="349"/>
      <c r="O1016" s="349"/>
      <c r="P1016" s="349"/>
      <c r="Q1016" s="349"/>
      <c r="R1016" s="349"/>
      <c r="S1016" s="349"/>
      <c r="T1016" s="349"/>
      <c r="U1016" s="349"/>
      <c r="V1016" s="349"/>
      <c r="W1016" s="349"/>
      <c r="X1016" s="349"/>
      <c r="Y1016" s="349"/>
    </row>
    <row r="1017">
      <c r="A1017" s="366"/>
      <c r="C1017" s="349"/>
      <c r="D1017" s="349"/>
      <c r="E1017" s="349"/>
      <c r="F1017" s="349"/>
      <c r="G1017" s="349"/>
      <c r="H1017" s="349"/>
      <c r="I1017" s="349"/>
      <c r="J1017" s="349"/>
      <c r="K1017" s="349"/>
      <c r="L1017" s="349"/>
      <c r="M1017" s="349"/>
      <c r="N1017" s="349"/>
      <c r="O1017" s="349"/>
      <c r="P1017" s="349"/>
      <c r="Q1017" s="349"/>
      <c r="R1017" s="349"/>
      <c r="S1017" s="349"/>
      <c r="T1017" s="349"/>
      <c r="U1017" s="349"/>
      <c r="V1017" s="349"/>
      <c r="W1017" s="349"/>
      <c r="X1017" s="349"/>
      <c r="Y1017" s="349"/>
    </row>
    <row r="1018">
      <c r="A1018" s="366"/>
      <c r="C1018" s="349"/>
      <c r="D1018" s="349"/>
      <c r="E1018" s="349"/>
      <c r="F1018" s="349"/>
      <c r="G1018" s="349"/>
      <c r="H1018" s="349"/>
      <c r="I1018" s="349"/>
      <c r="J1018" s="349"/>
      <c r="K1018" s="349"/>
      <c r="L1018" s="349"/>
      <c r="M1018" s="349"/>
      <c r="N1018" s="349"/>
      <c r="O1018" s="349"/>
      <c r="P1018" s="349"/>
      <c r="Q1018" s="349"/>
      <c r="R1018" s="349"/>
      <c r="S1018" s="349"/>
      <c r="T1018" s="349"/>
      <c r="U1018" s="349"/>
      <c r="V1018" s="349"/>
      <c r="W1018" s="349"/>
      <c r="X1018" s="349"/>
      <c r="Y1018" s="349"/>
    </row>
    <row r="1019">
      <c r="A1019" s="366"/>
      <c r="C1019" s="349"/>
      <c r="D1019" s="349"/>
      <c r="E1019" s="349"/>
      <c r="F1019" s="349"/>
      <c r="G1019" s="349"/>
      <c r="H1019" s="349"/>
      <c r="I1019" s="349"/>
      <c r="J1019" s="349"/>
      <c r="K1019" s="349"/>
      <c r="L1019" s="349"/>
      <c r="M1019" s="349"/>
      <c r="N1019" s="349"/>
      <c r="O1019" s="349"/>
      <c r="P1019" s="349"/>
      <c r="Q1019" s="349"/>
      <c r="R1019" s="349"/>
      <c r="S1019" s="349"/>
      <c r="T1019" s="349"/>
      <c r="U1019" s="349"/>
      <c r="V1019" s="349"/>
      <c r="W1019" s="349"/>
      <c r="X1019" s="349"/>
      <c r="Y1019" s="349"/>
    </row>
    <row r="1020">
      <c r="A1020" s="366"/>
      <c r="C1020" s="349"/>
      <c r="D1020" s="349"/>
      <c r="E1020" s="349"/>
      <c r="F1020" s="349"/>
      <c r="G1020" s="349"/>
      <c r="H1020" s="349"/>
      <c r="I1020" s="349"/>
      <c r="J1020" s="349"/>
      <c r="K1020" s="349"/>
      <c r="L1020" s="349"/>
      <c r="M1020" s="349"/>
      <c r="N1020" s="349"/>
      <c r="O1020" s="349"/>
      <c r="P1020" s="349"/>
      <c r="Q1020" s="349"/>
      <c r="R1020" s="349"/>
      <c r="S1020" s="349"/>
      <c r="T1020" s="349"/>
      <c r="U1020" s="349"/>
      <c r="V1020" s="349"/>
      <c r="W1020" s="349"/>
      <c r="X1020" s="349"/>
      <c r="Y1020" s="349"/>
    </row>
    <row r="1021">
      <c r="A1021" s="366"/>
      <c r="C1021" s="349"/>
      <c r="D1021" s="349"/>
      <c r="E1021" s="349"/>
      <c r="F1021" s="349"/>
      <c r="G1021" s="349"/>
      <c r="H1021" s="349"/>
      <c r="I1021" s="349"/>
      <c r="J1021" s="349"/>
      <c r="K1021" s="349"/>
      <c r="L1021" s="349"/>
      <c r="M1021" s="349"/>
      <c r="N1021" s="349"/>
      <c r="O1021" s="349"/>
      <c r="P1021" s="349"/>
      <c r="Q1021" s="349"/>
      <c r="R1021" s="349"/>
      <c r="S1021" s="349"/>
      <c r="T1021" s="349"/>
      <c r="U1021" s="349"/>
      <c r="V1021" s="349"/>
      <c r="W1021" s="349"/>
      <c r="X1021" s="349"/>
      <c r="Y1021" s="349"/>
    </row>
    <row r="1022">
      <c r="A1022" s="366"/>
      <c r="C1022" s="349"/>
      <c r="D1022" s="349"/>
      <c r="E1022" s="349"/>
      <c r="F1022" s="349"/>
      <c r="G1022" s="349"/>
      <c r="H1022" s="349"/>
      <c r="I1022" s="349"/>
      <c r="J1022" s="349"/>
      <c r="K1022" s="349"/>
      <c r="L1022" s="349"/>
      <c r="M1022" s="349"/>
      <c r="N1022" s="349"/>
      <c r="O1022" s="349"/>
      <c r="P1022" s="349"/>
      <c r="Q1022" s="349"/>
      <c r="R1022" s="349"/>
      <c r="S1022" s="349"/>
      <c r="T1022" s="349"/>
      <c r="U1022" s="349"/>
      <c r="V1022" s="349"/>
      <c r="W1022" s="349"/>
      <c r="X1022" s="349"/>
      <c r="Y1022" s="349"/>
    </row>
    <row r="1023">
      <c r="A1023" s="366"/>
      <c r="C1023" s="349"/>
      <c r="D1023" s="349"/>
      <c r="E1023" s="349"/>
      <c r="F1023" s="349"/>
      <c r="G1023" s="349"/>
      <c r="H1023" s="349"/>
      <c r="I1023" s="349"/>
      <c r="J1023" s="349"/>
      <c r="K1023" s="349"/>
      <c r="L1023" s="349"/>
      <c r="M1023" s="349"/>
      <c r="N1023" s="349"/>
      <c r="O1023" s="349"/>
      <c r="P1023" s="349"/>
      <c r="Q1023" s="349"/>
      <c r="R1023" s="349"/>
      <c r="S1023" s="349"/>
      <c r="T1023" s="349"/>
      <c r="U1023" s="349"/>
      <c r="V1023" s="349"/>
      <c r="W1023" s="349"/>
      <c r="X1023" s="349"/>
      <c r="Y1023" s="349"/>
    </row>
    <row r="1024">
      <c r="A1024" s="366"/>
      <c r="C1024" s="349"/>
      <c r="D1024" s="349"/>
      <c r="E1024" s="349"/>
      <c r="F1024" s="349"/>
      <c r="G1024" s="349"/>
      <c r="H1024" s="349"/>
      <c r="I1024" s="349"/>
      <c r="J1024" s="349"/>
      <c r="K1024" s="349"/>
      <c r="L1024" s="349"/>
      <c r="M1024" s="349"/>
      <c r="N1024" s="349"/>
      <c r="O1024" s="349"/>
      <c r="P1024" s="349"/>
      <c r="Q1024" s="349"/>
      <c r="R1024" s="349"/>
      <c r="S1024" s="349"/>
      <c r="T1024" s="349"/>
      <c r="U1024" s="349"/>
      <c r="V1024" s="349"/>
      <c r="W1024" s="349"/>
      <c r="X1024" s="349"/>
      <c r="Y1024" s="349"/>
    </row>
    <row r="1025">
      <c r="A1025" s="366"/>
      <c r="C1025" s="349"/>
      <c r="D1025" s="349"/>
      <c r="E1025" s="349"/>
      <c r="F1025" s="349"/>
      <c r="G1025" s="349"/>
      <c r="H1025" s="349"/>
      <c r="I1025" s="349"/>
      <c r="J1025" s="349"/>
      <c r="K1025" s="349"/>
      <c r="L1025" s="349"/>
      <c r="M1025" s="349"/>
      <c r="N1025" s="349"/>
      <c r="O1025" s="349"/>
      <c r="P1025" s="349"/>
      <c r="Q1025" s="349"/>
      <c r="R1025" s="349"/>
      <c r="S1025" s="349"/>
      <c r="T1025" s="349"/>
      <c r="U1025" s="349"/>
      <c r="V1025" s="349"/>
      <c r="W1025" s="349"/>
      <c r="X1025" s="349"/>
      <c r="Y1025" s="349"/>
    </row>
    <row r="1026">
      <c r="A1026" s="366"/>
      <c r="C1026" s="349"/>
      <c r="D1026" s="349"/>
      <c r="E1026" s="349"/>
      <c r="F1026" s="349"/>
      <c r="G1026" s="349"/>
      <c r="H1026" s="349"/>
      <c r="I1026" s="349"/>
      <c r="J1026" s="349"/>
      <c r="K1026" s="349"/>
      <c r="L1026" s="349"/>
      <c r="M1026" s="349"/>
      <c r="N1026" s="349"/>
      <c r="O1026" s="349"/>
      <c r="P1026" s="349"/>
      <c r="Q1026" s="349"/>
      <c r="R1026" s="349"/>
      <c r="S1026" s="349"/>
      <c r="T1026" s="349"/>
      <c r="U1026" s="349"/>
      <c r="V1026" s="349"/>
      <c r="W1026" s="349"/>
      <c r="X1026" s="349"/>
      <c r="Y1026" s="349"/>
    </row>
  </sheetData>
  <mergeCells count="18">
    <mergeCell ref="C36:F53"/>
    <mergeCell ref="C55:F72"/>
    <mergeCell ref="C74:F91"/>
    <mergeCell ref="C93:F110"/>
    <mergeCell ref="C112:F126"/>
    <mergeCell ref="C128:F141"/>
    <mergeCell ref="H55:K72"/>
    <mergeCell ref="H74:K91"/>
    <mergeCell ref="H93:K110"/>
    <mergeCell ref="H112:K126"/>
    <mergeCell ref="H128:K141"/>
    <mergeCell ref="C1:F1"/>
    <mergeCell ref="H1:K1"/>
    <mergeCell ref="C2:F16"/>
    <mergeCell ref="H2:K16"/>
    <mergeCell ref="C18:F34"/>
    <mergeCell ref="H18:K34"/>
    <mergeCell ref="H36:K5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76" t="s">
        <v>113</v>
      </c>
      <c r="B1" s="376" t="s">
        <v>4810</v>
      </c>
      <c r="C1" s="376" t="s">
        <v>115</v>
      </c>
      <c r="D1" s="376" t="s">
        <v>116</v>
      </c>
      <c r="E1" s="376" t="s">
        <v>4698</v>
      </c>
      <c r="F1" s="376" t="s">
        <v>118</v>
      </c>
      <c r="G1" s="376" t="s">
        <v>119</v>
      </c>
      <c r="H1" s="376" t="s">
        <v>4811</v>
      </c>
      <c r="I1" s="377" t="s">
        <v>4699</v>
      </c>
      <c r="J1" s="377" t="s">
        <v>121</v>
      </c>
      <c r="K1" s="376" t="s">
        <v>122</v>
      </c>
      <c r="L1" s="376" t="s">
        <v>123</v>
      </c>
      <c r="M1" s="376" t="s">
        <v>4700</v>
      </c>
      <c r="N1" s="378" t="s">
        <v>125</v>
      </c>
      <c r="O1" s="379" t="s">
        <v>126</v>
      </c>
      <c r="P1" s="378" t="s">
        <v>4812</v>
      </c>
      <c r="Q1" s="378" t="s">
        <v>1724</v>
      </c>
      <c r="R1" s="378" t="s">
        <v>4813</v>
      </c>
      <c r="S1" s="378" t="s">
        <v>127</v>
      </c>
      <c r="T1" s="378" t="s">
        <v>128</v>
      </c>
      <c r="U1" s="378" t="s">
        <v>4701</v>
      </c>
      <c r="V1" s="380" t="s">
        <v>4702</v>
      </c>
      <c r="W1" s="378" t="s">
        <v>4703</v>
      </c>
      <c r="X1" s="378" t="s">
        <v>4704</v>
      </c>
      <c r="Y1" s="378" t="s">
        <v>4705</v>
      </c>
      <c r="Z1" s="378" t="s">
        <v>4706</v>
      </c>
      <c r="AA1" s="378" t="s">
        <v>4707</v>
      </c>
      <c r="AB1" s="378" t="s">
        <v>4708</v>
      </c>
      <c r="AC1" s="378" t="s">
        <v>4709</v>
      </c>
      <c r="AD1" s="378" t="s">
        <v>4710</v>
      </c>
      <c r="AE1" s="378" t="s">
        <v>4711</v>
      </c>
      <c r="AF1" s="378" t="s">
        <v>4712</v>
      </c>
      <c r="AG1" s="378" t="s">
        <v>4713</v>
      </c>
      <c r="AH1" s="378" t="s">
        <v>4714</v>
      </c>
      <c r="AI1" s="378" t="s">
        <v>131</v>
      </c>
      <c r="AJ1" s="378" t="s">
        <v>4715</v>
      </c>
      <c r="AK1" s="378" t="s">
        <v>4716</v>
      </c>
      <c r="AL1" s="378" t="s">
        <v>4717</v>
      </c>
      <c r="AM1" s="378" t="s">
        <v>133</v>
      </c>
    </row>
    <row r="2">
      <c r="A2" s="381">
        <v>1.0</v>
      </c>
      <c r="B2" s="382" t="s">
        <v>8</v>
      </c>
      <c r="C2" s="383" t="s">
        <v>4814</v>
      </c>
      <c r="D2" s="382" t="s">
        <v>4815</v>
      </c>
      <c r="E2" s="382" t="s">
        <v>4816</v>
      </c>
      <c r="F2" s="383" t="s">
        <v>4817</v>
      </c>
      <c r="G2" s="384" t="s">
        <v>11</v>
      </c>
      <c r="H2" s="382" t="s">
        <v>10</v>
      </c>
      <c r="I2" s="385">
        <v>2019.0</v>
      </c>
      <c r="J2" s="385" t="s">
        <v>223</v>
      </c>
      <c r="K2" s="383" t="s">
        <v>4818</v>
      </c>
      <c r="L2" s="385" t="s">
        <v>4819</v>
      </c>
      <c r="M2" s="386" t="s">
        <v>4820</v>
      </c>
      <c r="N2" s="387" t="s">
        <v>253</v>
      </c>
      <c r="O2" s="388" t="s">
        <v>647</v>
      </c>
      <c r="P2" s="389"/>
      <c r="Q2" s="389"/>
      <c r="R2" s="389"/>
      <c r="S2" s="390" t="s">
        <v>4821</v>
      </c>
      <c r="T2" s="391">
        <v>1.0</v>
      </c>
      <c r="U2" s="391">
        <v>1.0</v>
      </c>
      <c r="V2" s="391">
        <v>1.0</v>
      </c>
      <c r="W2" s="391">
        <v>1.0</v>
      </c>
      <c r="X2" s="391">
        <v>1.0</v>
      </c>
      <c r="Y2" s="391">
        <v>0.0</v>
      </c>
      <c r="Z2" s="391">
        <v>1.0</v>
      </c>
      <c r="AA2" s="391">
        <v>1.0</v>
      </c>
      <c r="AB2" s="391">
        <v>1.0</v>
      </c>
      <c r="AC2" s="391">
        <v>0.0</v>
      </c>
      <c r="AD2" s="391">
        <v>0.0</v>
      </c>
      <c r="AE2" s="391">
        <v>1.0</v>
      </c>
      <c r="AF2" s="391">
        <v>1.0</v>
      </c>
      <c r="AG2" s="391">
        <v>1.0</v>
      </c>
      <c r="AH2" s="391">
        <v>1.0</v>
      </c>
      <c r="AI2" s="390" t="s">
        <v>4822</v>
      </c>
      <c r="AJ2" s="391">
        <v>1.0</v>
      </c>
      <c r="AK2" s="391">
        <v>1.0</v>
      </c>
      <c r="AL2" s="391">
        <v>136.0</v>
      </c>
      <c r="AM2" s="390" t="s">
        <v>305</v>
      </c>
    </row>
    <row r="3">
      <c r="A3" s="381">
        <v>2.0</v>
      </c>
      <c r="B3" s="392" t="s">
        <v>15</v>
      </c>
      <c r="C3" s="392" t="s">
        <v>4823</v>
      </c>
      <c r="D3" s="392" t="s">
        <v>4824</v>
      </c>
      <c r="E3" s="392" t="s">
        <v>4825</v>
      </c>
      <c r="F3" s="392">
        <v>8.126900153E9</v>
      </c>
      <c r="G3" s="393" t="s">
        <v>11</v>
      </c>
      <c r="H3" s="394" t="s">
        <v>16</v>
      </c>
      <c r="I3" s="393">
        <v>2023.0</v>
      </c>
      <c r="J3" s="393" t="s">
        <v>223</v>
      </c>
      <c r="K3" s="395" t="s">
        <v>4826</v>
      </c>
      <c r="L3" s="385" t="s">
        <v>4827</v>
      </c>
      <c r="M3" s="392" t="s">
        <v>4828</v>
      </c>
      <c r="N3" s="387" t="s">
        <v>253</v>
      </c>
      <c r="O3" s="388" t="s">
        <v>369</v>
      </c>
      <c r="P3" s="396">
        <v>1.0</v>
      </c>
      <c r="Q3" s="389"/>
      <c r="R3" s="389"/>
      <c r="S3" s="390" t="s">
        <v>4829</v>
      </c>
      <c r="T3" s="391">
        <v>1.0</v>
      </c>
      <c r="U3" s="391">
        <v>0.0</v>
      </c>
      <c r="V3" s="391">
        <v>1.0</v>
      </c>
      <c r="W3" s="391">
        <v>0.0</v>
      </c>
      <c r="X3" s="391">
        <v>0.0</v>
      </c>
      <c r="Y3" s="391">
        <v>0.0</v>
      </c>
      <c r="Z3" s="391">
        <v>1.0</v>
      </c>
      <c r="AA3" s="391">
        <v>1.0</v>
      </c>
      <c r="AB3" s="391">
        <v>0.0</v>
      </c>
      <c r="AC3" s="391">
        <v>0.0</v>
      </c>
      <c r="AD3" s="391">
        <v>0.0</v>
      </c>
      <c r="AE3" s="391">
        <v>1.0</v>
      </c>
      <c r="AF3" s="391">
        <v>1.0</v>
      </c>
      <c r="AG3" s="391">
        <v>1.0</v>
      </c>
      <c r="AH3" s="391">
        <v>1.0</v>
      </c>
      <c r="AI3" s="390" t="s">
        <v>4830</v>
      </c>
      <c r="AJ3" s="391">
        <v>1.0</v>
      </c>
      <c r="AK3" s="391">
        <v>1.0</v>
      </c>
      <c r="AL3" s="391">
        <v>84.0</v>
      </c>
      <c r="AM3" s="390" t="s">
        <v>4831</v>
      </c>
    </row>
    <row r="4">
      <c r="A4" s="381">
        <v>3.0</v>
      </c>
      <c r="B4" s="382" t="s">
        <v>19</v>
      </c>
      <c r="C4" s="382" t="s">
        <v>247</v>
      </c>
      <c r="D4" s="382" t="s">
        <v>248</v>
      </c>
      <c r="E4" s="382" t="s">
        <v>249</v>
      </c>
      <c r="F4" s="383" t="s">
        <v>250</v>
      </c>
      <c r="G4" s="384" t="s">
        <v>11</v>
      </c>
      <c r="H4" s="397" t="s">
        <v>4832</v>
      </c>
      <c r="I4" s="384">
        <v>2017.0</v>
      </c>
      <c r="J4" s="384" t="s">
        <v>223</v>
      </c>
      <c r="K4" s="398"/>
      <c r="L4" s="399" t="s">
        <v>251</v>
      </c>
      <c r="M4" s="392" t="s">
        <v>252</v>
      </c>
      <c r="N4" s="387" t="s">
        <v>253</v>
      </c>
      <c r="O4" s="388" t="s">
        <v>647</v>
      </c>
      <c r="P4" s="400"/>
      <c r="Q4" s="400"/>
      <c r="R4" s="400"/>
      <c r="S4" s="401" t="s">
        <v>301</v>
      </c>
      <c r="T4" s="402">
        <v>1.0</v>
      </c>
      <c r="U4" s="402">
        <v>1.0</v>
      </c>
      <c r="V4" s="402">
        <v>1.0</v>
      </c>
      <c r="W4" s="402">
        <v>0.0</v>
      </c>
      <c r="X4" s="402">
        <v>0.0</v>
      </c>
      <c r="Y4" s="402">
        <v>0.0</v>
      </c>
      <c r="Z4" s="402">
        <v>1.0</v>
      </c>
      <c r="AA4" s="402">
        <v>0.0</v>
      </c>
      <c r="AB4" s="402">
        <v>0.0</v>
      </c>
      <c r="AC4" s="402">
        <v>0.0</v>
      </c>
      <c r="AD4" s="402">
        <v>0.0</v>
      </c>
      <c r="AE4" s="402">
        <v>1.0</v>
      </c>
      <c r="AF4" s="402">
        <v>1.0</v>
      </c>
      <c r="AG4" s="402">
        <v>1.0</v>
      </c>
      <c r="AH4" s="402">
        <v>1.0</v>
      </c>
      <c r="AI4" s="401" t="s">
        <v>4833</v>
      </c>
      <c r="AJ4" s="402">
        <v>1.0</v>
      </c>
      <c r="AK4" s="402">
        <v>1.0</v>
      </c>
      <c r="AL4" s="402">
        <v>93.0</v>
      </c>
      <c r="AM4" s="401" t="s">
        <v>278</v>
      </c>
    </row>
    <row r="5">
      <c r="A5" s="381">
        <v>4.0</v>
      </c>
      <c r="B5" s="382" t="s">
        <v>22</v>
      </c>
      <c r="C5" s="382" t="s">
        <v>4834</v>
      </c>
      <c r="D5" s="382" t="s">
        <v>4835</v>
      </c>
      <c r="E5" s="383" t="s">
        <v>4836</v>
      </c>
      <c r="F5" s="403" t="s">
        <v>4836</v>
      </c>
      <c r="G5" s="384" t="s">
        <v>2050</v>
      </c>
      <c r="H5" s="382" t="s">
        <v>4837</v>
      </c>
      <c r="I5" s="384">
        <v>2019.0</v>
      </c>
      <c r="J5" s="384" t="s">
        <v>223</v>
      </c>
      <c r="K5" s="404"/>
      <c r="L5" s="399" t="s">
        <v>4838</v>
      </c>
      <c r="M5" s="382" t="s">
        <v>4839</v>
      </c>
      <c r="N5" s="387" t="s">
        <v>276</v>
      </c>
      <c r="O5" s="388" t="s">
        <v>647</v>
      </c>
      <c r="P5" s="400"/>
      <c r="Q5" s="400"/>
      <c r="R5" s="400"/>
      <c r="S5" s="401" t="s">
        <v>301</v>
      </c>
      <c r="T5" s="402">
        <v>1.0</v>
      </c>
      <c r="U5" s="402">
        <v>1.0</v>
      </c>
      <c r="V5" s="402">
        <v>1.0</v>
      </c>
      <c r="W5" s="402">
        <v>0.0</v>
      </c>
      <c r="X5" s="402">
        <v>0.0</v>
      </c>
      <c r="Y5" s="402">
        <v>0.0</v>
      </c>
      <c r="Z5" s="402">
        <v>1.0</v>
      </c>
      <c r="AA5" s="402">
        <v>0.0</v>
      </c>
      <c r="AB5" s="402">
        <v>1.0</v>
      </c>
      <c r="AC5" s="402">
        <v>0.0</v>
      </c>
      <c r="AD5" s="402">
        <v>0.0</v>
      </c>
      <c r="AE5" s="402">
        <v>1.0</v>
      </c>
      <c r="AF5" s="402">
        <v>1.0</v>
      </c>
      <c r="AG5" s="402">
        <v>1.0</v>
      </c>
      <c r="AH5" s="402">
        <v>1.0</v>
      </c>
      <c r="AI5" s="401" t="s">
        <v>4840</v>
      </c>
      <c r="AJ5" s="402">
        <v>1.0</v>
      </c>
      <c r="AK5" s="402">
        <v>1.0</v>
      </c>
      <c r="AL5" s="402">
        <v>113.0</v>
      </c>
      <c r="AM5" s="401" t="s">
        <v>278</v>
      </c>
    </row>
    <row r="6">
      <c r="A6" s="381">
        <v>5.0</v>
      </c>
      <c r="B6" s="382" t="s">
        <v>40</v>
      </c>
      <c r="C6" s="382" t="s">
        <v>4841</v>
      </c>
      <c r="D6" s="382" t="s">
        <v>4842</v>
      </c>
      <c r="E6" s="405">
        <v>0.0</v>
      </c>
      <c r="F6" s="383" t="s">
        <v>4843</v>
      </c>
      <c r="G6" s="384" t="s">
        <v>24</v>
      </c>
      <c r="H6" s="382" t="s">
        <v>4844</v>
      </c>
      <c r="I6" s="384">
        <v>2017.0</v>
      </c>
      <c r="J6" s="384" t="s">
        <v>223</v>
      </c>
      <c r="K6" s="382" t="s">
        <v>4845</v>
      </c>
      <c r="L6" s="399" t="s">
        <v>4846</v>
      </c>
      <c r="M6" s="382" t="s">
        <v>4847</v>
      </c>
      <c r="N6" s="387" t="s">
        <v>253</v>
      </c>
      <c r="O6" s="388" t="s">
        <v>369</v>
      </c>
      <c r="P6" s="385">
        <v>1.0</v>
      </c>
      <c r="Q6" s="400"/>
      <c r="R6" s="400"/>
      <c r="S6" s="401" t="s">
        <v>4848</v>
      </c>
      <c r="T6" s="402">
        <v>1.0</v>
      </c>
      <c r="U6" s="402">
        <v>1.0</v>
      </c>
      <c r="V6" s="402">
        <v>1.0</v>
      </c>
      <c r="W6" s="402">
        <v>1.0</v>
      </c>
      <c r="X6" s="402">
        <v>0.0</v>
      </c>
      <c r="Y6" s="402">
        <v>1.0</v>
      </c>
      <c r="Z6" s="402">
        <v>0.0</v>
      </c>
      <c r="AA6" s="402">
        <v>0.0</v>
      </c>
      <c r="AB6" s="402">
        <v>0.0</v>
      </c>
      <c r="AC6" s="402">
        <v>0.0</v>
      </c>
      <c r="AD6" s="402">
        <v>0.0</v>
      </c>
      <c r="AE6" s="402">
        <v>1.0</v>
      </c>
      <c r="AF6" s="402">
        <v>1.0</v>
      </c>
      <c r="AG6" s="402">
        <v>1.0</v>
      </c>
      <c r="AH6" s="402">
        <v>1.0</v>
      </c>
      <c r="AI6" s="401" t="s">
        <v>4849</v>
      </c>
      <c r="AJ6" s="402">
        <v>1.0</v>
      </c>
      <c r="AK6" s="402">
        <v>1.0</v>
      </c>
      <c r="AL6" s="402">
        <v>219.0</v>
      </c>
      <c r="AM6" s="401" t="s">
        <v>4850</v>
      </c>
    </row>
    <row r="7">
      <c r="A7" s="381">
        <v>6.0</v>
      </c>
      <c r="B7" s="382" t="s">
        <v>26</v>
      </c>
      <c r="C7" s="382" t="s">
        <v>271</v>
      </c>
      <c r="D7" s="382" t="s">
        <v>272</v>
      </c>
      <c r="E7" s="382" t="s">
        <v>237</v>
      </c>
      <c r="F7" s="383" t="s">
        <v>4851</v>
      </c>
      <c r="G7" s="384" t="s">
        <v>11</v>
      </c>
      <c r="H7" s="382" t="s">
        <v>27</v>
      </c>
      <c r="I7" s="384">
        <v>2018.0</v>
      </c>
      <c r="J7" s="384" t="s">
        <v>223</v>
      </c>
      <c r="K7" s="382" t="s">
        <v>273</v>
      </c>
      <c r="L7" s="406" t="s">
        <v>274</v>
      </c>
      <c r="M7" s="382" t="s">
        <v>275</v>
      </c>
      <c r="N7" s="387" t="s">
        <v>276</v>
      </c>
      <c r="O7" s="388" t="s">
        <v>277</v>
      </c>
      <c r="P7" s="385">
        <v>1.0</v>
      </c>
      <c r="Q7" s="400"/>
      <c r="R7" s="400"/>
      <c r="S7" s="401" t="s">
        <v>4852</v>
      </c>
      <c r="T7" s="402">
        <v>1.0</v>
      </c>
      <c r="U7" s="402">
        <v>1.0</v>
      </c>
      <c r="V7" s="402">
        <v>1.0</v>
      </c>
      <c r="W7" s="402">
        <v>0.0</v>
      </c>
      <c r="X7" s="402">
        <v>0.0</v>
      </c>
      <c r="Y7" s="402">
        <v>0.0</v>
      </c>
      <c r="Z7" s="402">
        <v>0.0</v>
      </c>
      <c r="AA7" s="402">
        <v>1.0</v>
      </c>
      <c r="AB7" s="402">
        <v>1.0</v>
      </c>
      <c r="AC7" s="402">
        <v>0.0</v>
      </c>
      <c r="AD7" s="402">
        <v>0.0</v>
      </c>
      <c r="AE7" s="402">
        <v>1.0</v>
      </c>
      <c r="AF7" s="402">
        <v>1.0</v>
      </c>
      <c r="AG7" s="402">
        <v>1.0</v>
      </c>
      <c r="AH7" s="402">
        <v>1.0</v>
      </c>
      <c r="AI7" s="401" t="s">
        <v>164</v>
      </c>
      <c r="AJ7" s="402">
        <v>1.0</v>
      </c>
      <c r="AK7" s="402">
        <v>1.0</v>
      </c>
      <c r="AL7" s="402">
        <v>134.0</v>
      </c>
      <c r="AM7" s="401" t="s">
        <v>440</v>
      </c>
    </row>
    <row r="8">
      <c r="A8" s="381">
        <v>7.0</v>
      </c>
      <c r="B8" s="382" t="s">
        <v>30</v>
      </c>
      <c r="C8" s="382" t="s">
        <v>4853</v>
      </c>
      <c r="D8" s="407" t="s">
        <v>282</v>
      </c>
      <c r="E8" s="404"/>
      <c r="F8" s="383" t="s">
        <v>4854</v>
      </c>
      <c r="G8" s="384" t="s">
        <v>11</v>
      </c>
      <c r="H8" s="382" t="s">
        <v>4855</v>
      </c>
      <c r="I8" s="384">
        <v>2020.0</v>
      </c>
      <c r="J8" s="384" t="s">
        <v>223</v>
      </c>
      <c r="K8" s="382" t="s">
        <v>4856</v>
      </c>
      <c r="L8" s="408" t="s">
        <v>4857</v>
      </c>
      <c r="M8" s="382" t="s">
        <v>275</v>
      </c>
      <c r="N8" s="387" t="s">
        <v>276</v>
      </c>
      <c r="O8" s="388" t="s">
        <v>647</v>
      </c>
      <c r="P8" s="400"/>
      <c r="Q8" s="400"/>
      <c r="R8" s="400"/>
      <c r="S8" s="401" t="s">
        <v>4858</v>
      </c>
      <c r="T8" s="402">
        <v>1.0</v>
      </c>
      <c r="U8" s="402">
        <v>1.0</v>
      </c>
      <c r="V8" s="402">
        <v>1.0</v>
      </c>
      <c r="W8" s="402">
        <v>0.0</v>
      </c>
      <c r="X8" s="402">
        <v>0.0</v>
      </c>
      <c r="Y8" s="402">
        <v>0.0</v>
      </c>
      <c r="Z8" s="402">
        <v>1.0</v>
      </c>
      <c r="AA8" s="402">
        <v>1.0</v>
      </c>
      <c r="AB8" s="402">
        <v>1.0</v>
      </c>
      <c r="AC8" s="402">
        <v>0.0</v>
      </c>
      <c r="AD8" s="402">
        <v>0.0</v>
      </c>
      <c r="AE8" s="402">
        <v>1.0</v>
      </c>
      <c r="AF8" s="402">
        <v>1.0</v>
      </c>
      <c r="AG8" s="402">
        <v>1.0</v>
      </c>
      <c r="AH8" s="402">
        <v>1.0</v>
      </c>
      <c r="AI8" s="401" t="s">
        <v>4859</v>
      </c>
      <c r="AJ8" s="402">
        <v>1.0</v>
      </c>
      <c r="AK8" s="402">
        <v>1.0</v>
      </c>
      <c r="AL8" s="402">
        <v>72.0</v>
      </c>
      <c r="AM8" s="401" t="s">
        <v>317</v>
      </c>
    </row>
    <row r="9">
      <c r="A9" s="381">
        <v>8.0</v>
      </c>
      <c r="B9" s="409" t="s">
        <v>4860</v>
      </c>
      <c r="C9" s="410" t="s">
        <v>4861</v>
      </c>
      <c r="D9" s="411" t="s">
        <v>4862</v>
      </c>
      <c r="E9" s="411" t="s">
        <v>4863</v>
      </c>
      <c r="F9" s="412" t="s">
        <v>4864</v>
      </c>
      <c r="G9" s="413" t="s">
        <v>11</v>
      </c>
      <c r="H9" s="411" t="s">
        <v>38</v>
      </c>
      <c r="I9" s="413">
        <v>2021.0</v>
      </c>
      <c r="J9" s="413" t="s">
        <v>223</v>
      </c>
      <c r="K9" s="414" t="s">
        <v>4865</v>
      </c>
      <c r="L9" s="415" t="s">
        <v>4866</v>
      </c>
      <c r="M9" s="412" t="s">
        <v>4867</v>
      </c>
      <c r="N9" s="416" t="s">
        <v>276</v>
      </c>
      <c r="O9" s="388" t="s">
        <v>314</v>
      </c>
      <c r="P9" s="417"/>
      <c r="Q9" s="417"/>
      <c r="R9" s="417"/>
      <c r="S9" s="417"/>
      <c r="T9" s="418">
        <v>1.0</v>
      </c>
      <c r="U9" s="418">
        <v>1.0</v>
      </c>
      <c r="V9" s="418">
        <v>1.0</v>
      </c>
      <c r="W9" s="418">
        <v>0.0</v>
      </c>
      <c r="X9" s="418">
        <v>0.0</v>
      </c>
      <c r="Y9" s="418">
        <v>0.0</v>
      </c>
      <c r="Z9" s="418">
        <v>1.0</v>
      </c>
      <c r="AA9" s="418">
        <v>0.0</v>
      </c>
      <c r="AB9" s="418">
        <v>0.0</v>
      </c>
      <c r="AC9" s="418">
        <v>0.0</v>
      </c>
      <c r="AD9" s="418">
        <v>0.0</v>
      </c>
      <c r="AE9" s="418">
        <v>1.0</v>
      </c>
      <c r="AF9" s="418">
        <v>1.0</v>
      </c>
      <c r="AG9" s="418">
        <v>1.0</v>
      </c>
      <c r="AH9" s="418">
        <v>0.0</v>
      </c>
      <c r="AI9" s="417"/>
      <c r="AJ9" s="418">
        <v>1.0</v>
      </c>
      <c r="AK9" s="418">
        <v>1.0</v>
      </c>
      <c r="AL9" s="418">
        <v>16.0</v>
      </c>
      <c r="AM9" s="419" t="s">
        <v>4868</v>
      </c>
    </row>
    <row r="10">
      <c r="A10" s="381">
        <v>9.0</v>
      </c>
      <c r="B10" s="382" t="s">
        <v>35</v>
      </c>
      <c r="C10" s="382" t="s">
        <v>4869</v>
      </c>
      <c r="D10" s="382" t="s">
        <v>308</v>
      </c>
      <c r="E10" s="382" t="s">
        <v>309</v>
      </c>
      <c r="F10" s="397">
        <v>8.11791112E9</v>
      </c>
      <c r="G10" s="420" t="s">
        <v>11</v>
      </c>
      <c r="H10" s="410" t="s">
        <v>36</v>
      </c>
      <c r="I10" s="421">
        <v>2020.0</v>
      </c>
      <c r="J10" s="384" t="s">
        <v>223</v>
      </c>
      <c r="K10" s="410" t="s">
        <v>4870</v>
      </c>
      <c r="L10" s="406" t="s">
        <v>312</v>
      </c>
      <c r="M10" s="382" t="s">
        <v>4871</v>
      </c>
      <c r="N10" s="387" t="s">
        <v>253</v>
      </c>
      <c r="O10" s="388" t="s">
        <v>314</v>
      </c>
      <c r="P10" s="400"/>
      <c r="Q10" s="385">
        <v>1.0</v>
      </c>
      <c r="R10" s="400"/>
      <c r="S10" s="401" t="s">
        <v>4872</v>
      </c>
      <c r="T10" s="402">
        <v>1.0</v>
      </c>
      <c r="U10" s="402">
        <v>1.0</v>
      </c>
      <c r="V10" s="402">
        <v>1.0</v>
      </c>
      <c r="W10" s="402">
        <v>1.0</v>
      </c>
      <c r="X10" s="402">
        <v>0.0</v>
      </c>
      <c r="Y10" s="402">
        <v>0.0</v>
      </c>
      <c r="Z10" s="402">
        <v>1.0</v>
      </c>
      <c r="AA10" s="402">
        <v>1.0</v>
      </c>
      <c r="AB10" s="402">
        <v>1.0</v>
      </c>
      <c r="AC10" s="402">
        <v>0.0</v>
      </c>
      <c r="AD10" s="402">
        <v>0.0</v>
      </c>
      <c r="AE10" s="402">
        <v>1.0</v>
      </c>
      <c r="AF10" s="402">
        <v>1.0</v>
      </c>
      <c r="AG10" s="402">
        <v>1.0</v>
      </c>
      <c r="AH10" s="402">
        <v>1.0</v>
      </c>
      <c r="AI10" s="401" t="s">
        <v>4873</v>
      </c>
      <c r="AJ10" s="402">
        <v>1.0</v>
      </c>
      <c r="AK10" s="402">
        <v>1.0</v>
      </c>
      <c r="AL10" s="402">
        <v>134.0</v>
      </c>
      <c r="AM10" s="401" t="s">
        <v>4868</v>
      </c>
    </row>
    <row r="11">
      <c r="A11" s="381">
        <v>10.0</v>
      </c>
      <c r="B11" s="422" t="s">
        <v>33</v>
      </c>
      <c r="C11" s="382" t="s">
        <v>4874</v>
      </c>
      <c r="D11" s="382" t="s">
        <v>4875</v>
      </c>
      <c r="E11" s="423">
        <v>0.0</v>
      </c>
      <c r="F11" s="423">
        <v>0.0</v>
      </c>
      <c r="G11" s="384" t="s">
        <v>11</v>
      </c>
      <c r="H11" s="382" t="s">
        <v>4876</v>
      </c>
      <c r="I11" s="384">
        <v>2016.0</v>
      </c>
      <c r="J11" s="384" t="s">
        <v>223</v>
      </c>
      <c r="K11" s="398"/>
      <c r="L11" s="406" t="s">
        <v>4877</v>
      </c>
      <c r="M11" s="382" t="s">
        <v>4878</v>
      </c>
      <c r="N11" s="387" t="s">
        <v>276</v>
      </c>
      <c r="O11" s="388" t="s">
        <v>647</v>
      </c>
      <c r="P11" s="400"/>
      <c r="Q11" s="400"/>
      <c r="R11" s="400"/>
      <c r="S11" s="424"/>
      <c r="T11" s="402">
        <v>1.0</v>
      </c>
      <c r="U11" s="402">
        <v>1.0</v>
      </c>
      <c r="V11" s="402">
        <v>1.0</v>
      </c>
      <c r="W11" s="402">
        <v>0.0</v>
      </c>
      <c r="X11" s="402">
        <v>0.0</v>
      </c>
      <c r="Y11" s="402">
        <v>1.0</v>
      </c>
      <c r="Z11" s="402">
        <v>0.0</v>
      </c>
      <c r="AA11" s="402">
        <v>1.0</v>
      </c>
      <c r="AB11" s="402">
        <v>1.0</v>
      </c>
      <c r="AC11" s="402">
        <v>0.0</v>
      </c>
      <c r="AD11" s="402">
        <v>0.0</v>
      </c>
      <c r="AE11" s="402">
        <v>1.0</v>
      </c>
      <c r="AF11" s="402">
        <v>1.0</v>
      </c>
      <c r="AG11" s="402">
        <v>1.0</v>
      </c>
      <c r="AH11" s="402">
        <v>1.0</v>
      </c>
      <c r="AI11" s="401" t="s">
        <v>4879</v>
      </c>
      <c r="AJ11" s="402">
        <v>1.0</v>
      </c>
      <c r="AK11" s="402">
        <v>1.0</v>
      </c>
      <c r="AL11" s="402">
        <v>26.0</v>
      </c>
      <c r="AM11" s="401" t="s">
        <v>278</v>
      </c>
    </row>
    <row r="12">
      <c r="A12" s="381">
        <v>11.0</v>
      </c>
      <c r="B12" s="382" t="s">
        <v>56</v>
      </c>
      <c r="C12" s="382" t="s">
        <v>4880</v>
      </c>
      <c r="D12" s="382" t="s">
        <v>4881</v>
      </c>
      <c r="E12" s="382" t="s">
        <v>4882</v>
      </c>
      <c r="F12" s="382" t="s">
        <v>4883</v>
      </c>
      <c r="G12" s="384" t="s">
        <v>11</v>
      </c>
      <c r="H12" s="382" t="s">
        <v>57</v>
      </c>
      <c r="I12" s="384">
        <v>2021.0</v>
      </c>
      <c r="J12" s="384" t="s">
        <v>223</v>
      </c>
      <c r="K12" s="410" t="s">
        <v>4884</v>
      </c>
      <c r="L12" s="425" t="s">
        <v>409</v>
      </c>
      <c r="M12" s="404"/>
      <c r="N12" s="387" t="s">
        <v>253</v>
      </c>
      <c r="O12" s="388" t="s">
        <v>1284</v>
      </c>
      <c r="P12" s="400"/>
      <c r="Q12" s="400"/>
      <c r="R12" s="385">
        <v>1.0</v>
      </c>
      <c r="S12" s="424"/>
      <c r="T12" s="402">
        <v>1.0</v>
      </c>
      <c r="U12" s="402">
        <v>0.0</v>
      </c>
      <c r="V12" s="402">
        <v>0.0</v>
      </c>
      <c r="W12" s="402">
        <v>0.0</v>
      </c>
      <c r="X12" s="402">
        <v>0.0</v>
      </c>
      <c r="Y12" s="402">
        <v>0.0</v>
      </c>
      <c r="Z12" s="402">
        <v>1.0</v>
      </c>
      <c r="AA12" s="402">
        <v>0.0</v>
      </c>
      <c r="AB12" s="402">
        <v>0.0</v>
      </c>
      <c r="AC12" s="402">
        <v>0.0</v>
      </c>
      <c r="AD12" s="402">
        <v>0.0</v>
      </c>
      <c r="AE12" s="402">
        <v>1.0</v>
      </c>
      <c r="AF12" s="402">
        <v>1.0</v>
      </c>
      <c r="AG12" s="402">
        <v>1.0</v>
      </c>
      <c r="AH12" s="402">
        <v>0.0</v>
      </c>
      <c r="AI12" s="424"/>
      <c r="AJ12" s="402">
        <v>1.0</v>
      </c>
      <c r="AK12" s="402">
        <v>1.0</v>
      </c>
      <c r="AL12" s="402">
        <v>77.0</v>
      </c>
      <c r="AM12" s="401" t="s">
        <v>4885</v>
      </c>
    </row>
    <row r="13">
      <c r="A13" s="381">
        <v>12.0</v>
      </c>
      <c r="B13" s="382" t="s">
        <v>4749</v>
      </c>
      <c r="C13" s="382" t="s">
        <v>4886</v>
      </c>
      <c r="D13" s="382" t="s">
        <v>349</v>
      </c>
      <c r="E13" s="382" t="s">
        <v>350</v>
      </c>
      <c r="F13" s="383" t="s">
        <v>351</v>
      </c>
      <c r="G13" s="384" t="s">
        <v>2050</v>
      </c>
      <c r="H13" s="382" t="s">
        <v>4887</v>
      </c>
      <c r="I13" s="384">
        <v>2016.0</v>
      </c>
      <c r="J13" s="384" t="s">
        <v>387</v>
      </c>
      <c r="K13" s="382" t="s">
        <v>4888</v>
      </c>
      <c r="L13" s="425" t="s">
        <v>4889</v>
      </c>
      <c r="M13" s="382" t="s">
        <v>4890</v>
      </c>
      <c r="N13" s="387" t="s">
        <v>253</v>
      </c>
      <c r="O13" s="388" t="s">
        <v>647</v>
      </c>
      <c r="P13" s="400"/>
      <c r="Q13" s="400"/>
      <c r="R13" s="400"/>
      <c r="S13" s="424"/>
      <c r="T13" s="402">
        <v>1.0</v>
      </c>
      <c r="U13" s="402">
        <v>1.0</v>
      </c>
      <c r="V13" s="402">
        <v>1.0</v>
      </c>
      <c r="W13" s="402">
        <v>1.0</v>
      </c>
      <c r="X13" s="402">
        <v>1.0</v>
      </c>
      <c r="Y13" s="402">
        <v>1.0</v>
      </c>
      <c r="Z13" s="402">
        <v>1.0</v>
      </c>
      <c r="AA13" s="402">
        <v>1.0</v>
      </c>
      <c r="AB13" s="402">
        <v>1.0</v>
      </c>
      <c r="AC13" s="402">
        <v>0.0</v>
      </c>
      <c r="AD13" s="402">
        <v>0.0</v>
      </c>
      <c r="AE13" s="402">
        <v>1.0</v>
      </c>
      <c r="AF13" s="402">
        <v>1.0</v>
      </c>
      <c r="AG13" s="402">
        <v>1.0</v>
      </c>
      <c r="AH13" s="402">
        <v>1.0</v>
      </c>
      <c r="AI13" s="390" t="s">
        <v>4891</v>
      </c>
      <c r="AJ13" s="402">
        <v>1.0</v>
      </c>
      <c r="AK13" s="402">
        <v>1.0</v>
      </c>
      <c r="AL13" s="402">
        <v>1313.0</v>
      </c>
      <c r="AM13" s="401" t="s">
        <v>305</v>
      </c>
    </row>
    <row r="14">
      <c r="A14" s="381">
        <v>13.0</v>
      </c>
      <c r="B14" s="382" t="s">
        <v>45</v>
      </c>
      <c r="C14" s="382" t="s">
        <v>4892</v>
      </c>
      <c r="D14" s="382" t="s">
        <v>4893</v>
      </c>
      <c r="E14" s="410" t="s">
        <v>4894</v>
      </c>
      <c r="F14" s="383" t="s">
        <v>366</v>
      </c>
      <c r="G14" s="384" t="s">
        <v>11</v>
      </c>
      <c r="H14" s="382" t="s">
        <v>46</v>
      </c>
      <c r="I14" s="384">
        <v>2019.0</v>
      </c>
      <c r="J14" s="384" t="s">
        <v>223</v>
      </c>
      <c r="K14" s="382" t="s">
        <v>4895</v>
      </c>
      <c r="L14" s="426" t="s">
        <v>367</v>
      </c>
      <c r="M14" s="410" t="s">
        <v>4896</v>
      </c>
      <c r="N14" s="387" t="s">
        <v>253</v>
      </c>
      <c r="O14" s="388" t="s">
        <v>369</v>
      </c>
      <c r="P14" s="427">
        <v>1.0</v>
      </c>
      <c r="Q14" s="400"/>
      <c r="R14" s="400"/>
      <c r="S14" s="428" t="s">
        <v>402</v>
      </c>
      <c r="T14" s="402">
        <v>1.0</v>
      </c>
      <c r="U14" s="402">
        <v>1.0</v>
      </c>
      <c r="V14" s="402">
        <v>1.0</v>
      </c>
      <c r="W14" s="402">
        <v>1.0</v>
      </c>
      <c r="X14" s="402">
        <v>0.0</v>
      </c>
      <c r="Y14" s="402">
        <v>0.0</v>
      </c>
      <c r="Z14" s="402">
        <v>0.0</v>
      </c>
      <c r="AA14" s="402">
        <v>0.0</v>
      </c>
      <c r="AB14" s="402">
        <v>1.0</v>
      </c>
      <c r="AC14" s="402">
        <v>0.0</v>
      </c>
      <c r="AD14" s="402">
        <v>0.0</v>
      </c>
      <c r="AE14" s="402">
        <v>1.0</v>
      </c>
      <c r="AF14" s="402">
        <v>1.0</v>
      </c>
      <c r="AG14" s="402">
        <v>1.0</v>
      </c>
      <c r="AH14" s="402">
        <v>1.0</v>
      </c>
      <c r="AI14" s="401" t="s">
        <v>402</v>
      </c>
      <c r="AJ14" s="402">
        <v>1.0</v>
      </c>
      <c r="AK14" s="402">
        <v>1.0</v>
      </c>
      <c r="AL14" s="402">
        <v>526.0</v>
      </c>
      <c r="AM14" s="401" t="s">
        <v>4897</v>
      </c>
    </row>
    <row r="15">
      <c r="A15" s="381">
        <v>14.0</v>
      </c>
      <c r="B15" s="382" t="s">
        <v>47</v>
      </c>
      <c r="C15" s="382" t="s">
        <v>4898</v>
      </c>
      <c r="D15" s="382" t="s">
        <v>4899</v>
      </c>
      <c r="E15" s="383" t="s">
        <v>4900</v>
      </c>
      <c r="F15" s="383" t="s">
        <v>4901</v>
      </c>
      <c r="G15" s="384" t="s">
        <v>11</v>
      </c>
      <c r="H15" s="382" t="s">
        <v>4902</v>
      </c>
      <c r="I15" s="384">
        <v>2018.0</v>
      </c>
      <c r="J15" s="384" t="s">
        <v>4903</v>
      </c>
      <c r="K15" s="382" t="s">
        <v>4904</v>
      </c>
      <c r="L15" s="406" t="s">
        <v>4905</v>
      </c>
      <c r="M15" s="404"/>
      <c r="N15" s="387" t="s">
        <v>276</v>
      </c>
      <c r="O15" s="388" t="s">
        <v>647</v>
      </c>
      <c r="P15" s="400"/>
      <c r="Q15" s="400"/>
      <c r="R15" s="400"/>
      <c r="S15" s="404"/>
      <c r="T15" s="402">
        <v>1.0</v>
      </c>
      <c r="U15" s="402">
        <v>1.0</v>
      </c>
      <c r="V15" s="402">
        <v>1.0</v>
      </c>
      <c r="W15" s="402">
        <v>1.0</v>
      </c>
      <c r="X15" s="402">
        <v>1.0</v>
      </c>
      <c r="Y15" s="402">
        <v>1.0</v>
      </c>
      <c r="Z15" s="402">
        <v>0.0</v>
      </c>
      <c r="AA15" s="402">
        <v>1.0</v>
      </c>
      <c r="AB15" s="402">
        <v>1.0</v>
      </c>
      <c r="AC15" s="424"/>
      <c r="AD15" s="424"/>
      <c r="AE15" s="402">
        <v>1.0</v>
      </c>
      <c r="AF15" s="402">
        <v>1.0</v>
      </c>
      <c r="AG15" s="402">
        <v>1.0</v>
      </c>
      <c r="AH15" s="402">
        <v>1.0</v>
      </c>
      <c r="AI15" s="428" t="s">
        <v>4906</v>
      </c>
      <c r="AJ15" s="402">
        <v>1.0</v>
      </c>
      <c r="AK15" s="402">
        <v>1.0</v>
      </c>
      <c r="AL15" s="402">
        <v>86.0</v>
      </c>
      <c r="AM15" s="401" t="s">
        <v>305</v>
      </c>
    </row>
    <row r="16">
      <c r="A16" s="381">
        <v>15.0</v>
      </c>
      <c r="B16" s="382" t="s">
        <v>54</v>
      </c>
      <c r="C16" s="382" t="s">
        <v>4907</v>
      </c>
      <c r="D16" s="382" t="s">
        <v>4908</v>
      </c>
      <c r="E16" s="429">
        <v>0.0</v>
      </c>
      <c r="F16" s="429">
        <v>8.953488771071E12</v>
      </c>
      <c r="G16" s="384" t="s">
        <v>24</v>
      </c>
      <c r="H16" s="382" t="s">
        <v>55</v>
      </c>
      <c r="I16" s="384">
        <v>2021.0</v>
      </c>
      <c r="J16" s="384" t="s">
        <v>223</v>
      </c>
      <c r="K16" s="382" t="s">
        <v>399</v>
      </c>
      <c r="L16" s="408" t="s">
        <v>400</v>
      </c>
      <c r="M16" s="404"/>
      <c r="N16" s="387" t="s">
        <v>253</v>
      </c>
      <c r="O16" s="388" t="s">
        <v>369</v>
      </c>
      <c r="P16" s="385">
        <v>1.0</v>
      </c>
      <c r="Q16" s="400"/>
      <c r="R16" s="400"/>
      <c r="S16" s="404"/>
      <c r="T16" s="429">
        <v>1.0</v>
      </c>
      <c r="U16" s="429">
        <v>1.0</v>
      </c>
      <c r="V16" s="404"/>
      <c r="W16" s="429">
        <v>1.0</v>
      </c>
      <c r="X16" s="429">
        <v>1.0</v>
      </c>
      <c r="Y16" s="429">
        <v>0.0</v>
      </c>
      <c r="Z16" s="429">
        <v>0.0</v>
      </c>
      <c r="AA16" s="429">
        <v>1.0</v>
      </c>
      <c r="AB16" s="429">
        <v>1.0</v>
      </c>
      <c r="AC16" s="429">
        <v>0.0</v>
      </c>
      <c r="AD16" s="429">
        <v>0.0</v>
      </c>
      <c r="AE16" s="429">
        <v>1.0</v>
      </c>
      <c r="AF16" s="429">
        <v>1.0</v>
      </c>
      <c r="AG16" s="429">
        <v>1.0</v>
      </c>
      <c r="AH16" s="429">
        <v>1.0</v>
      </c>
      <c r="AI16" s="428" t="s">
        <v>4909</v>
      </c>
      <c r="AJ16" s="429">
        <v>1.0</v>
      </c>
      <c r="AK16" s="429">
        <v>1.0</v>
      </c>
      <c r="AL16" s="404"/>
      <c r="AM16" s="404"/>
    </row>
    <row r="17">
      <c r="A17" s="381">
        <v>16.0</v>
      </c>
      <c r="B17" s="382" t="s">
        <v>59</v>
      </c>
      <c r="C17" s="382" t="s">
        <v>4910</v>
      </c>
      <c r="D17" s="382" t="s">
        <v>416</v>
      </c>
      <c r="E17" s="382" t="s">
        <v>417</v>
      </c>
      <c r="F17" s="382" t="s">
        <v>417</v>
      </c>
      <c r="G17" s="384" t="s">
        <v>11</v>
      </c>
      <c r="H17" s="382" t="s">
        <v>60</v>
      </c>
      <c r="I17" s="384">
        <v>2019.0</v>
      </c>
      <c r="J17" s="384" t="s">
        <v>223</v>
      </c>
      <c r="K17" s="382" t="s">
        <v>4911</v>
      </c>
      <c r="L17" s="386" t="s">
        <v>419</v>
      </c>
      <c r="M17" s="430" t="s">
        <v>4912</v>
      </c>
      <c r="N17" s="387" t="s">
        <v>253</v>
      </c>
      <c r="O17" s="388" t="s">
        <v>369</v>
      </c>
      <c r="P17" s="385">
        <v>1.0</v>
      </c>
      <c r="Q17" s="400"/>
      <c r="R17" s="400"/>
      <c r="S17" s="401" t="s">
        <v>4913</v>
      </c>
      <c r="T17" s="402">
        <v>1.0</v>
      </c>
      <c r="U17" s="402">
        <v>1.0</v>
      </c>
      <c r="V17" s="402">
        <v>1.0</v>
      </c>
      <c r="W17" s="402">
        <v>1.0</v>
      </c>
      <c r="X17" s="402">
        <v>0.0</v>
      </c>
      <c r="Y17" s="402">
        <v>0.0</v>
      </c>
      <c r="Z17" s="402">
        <v>1.0</v>
      </c>
      <c r="AA17" s="402">
        <v>0.0</v>
      </c>
      <c r="AB17" s="402">
        <v>0.0</v>
      </c>
      <c r="AC17" s="402">
        <v>0.0</v>
      </c>
      <c r="AD17" s="402">
        <v>0.0</v>
      </c>
      <c r="AE17" s="402">
        <v>1.0</v>
      </c>
      <c r="AF17" s="402">
        <v>1.0</v>
      </c>
      <c r="AG17" s="402">
        <v>1.0</v>
      </c>
      <c r="AH17" s="402">
        <v>1.0</v>
      </c>
      <c r="AI17" s="401" t="s">
        <v>4914</v>
      </c>
      <c r="AJ17" s="402">
        <v>1.0</v>
      </c>
      <c r="AK17" s="402">
        <v>1.0</v>
      </c>
      <c r="AL17" s="402">
        <v>123.0</v>
      </c>
      <c r="AM17" s="401" t="s">
        <v>4915</v>
      </c>
    </row>
    <row r="18">
      <c r="A18" s="381">
        <v>17.0</v>
      </c>
      <c r="B18" s="422" t="s">
        <v>62</v>
      </c>
      <c r="C18" s="382" t="s">
        <v>4916</v>
      </c>
      <c r="D18" s="382" t="s">
        <v>4917</v>
      </c>
      <c r="E18" s="382" t="s">
        <v>4918</v>
      </c>
      <c r="F18" s="383" t="s">
        <v>4919</v>
      </c>
      <c r="G18" s="384" t="s">
        <v>11</v>
      </c>
      <c r="H18" s="382" t="s">
        <v>4920</v>
      </c>
      <c r="I18" s="384">
        <v>2018.0</v>
      </c>
      <c r="J18" s="384" t="s">
        <v>223</v>
      </c>
      <c r="K18" s="404"/>
      <c r="L18" s="431" t="s">
        <v>4921</v>
      </c>
      <c r="M18" s="404"/>
      <c r="N18" s="387" t="s">
        <v>253</v>
      </c>
      <c r="O18" s="388" t="s">
        <v>277</v>
      </c>
      <c r="P18" s="385">
        <v>1.0</v>
      </c>
      <c r="Q18" s="400"/>
      <c r="R18" s="400"/>
      <c r="S18" s="382" t="s">
        <v>4922</v>
      </c>
      <c r="T18" s="429">
        <v>0.0</v>
      </c>
      <c r="U18" s="429">
        <v>1.0</v>
      </c>
      <c r="V18" s="429">
        <v>1.0</v>
      </c>
      <c r="W18" s="429">
        <v>0.0</v>
      </c>
      <c r="X18" s="429">
        <v>0.0</v>
      </c>
      <c r="Y18" s="429">
        <v>0.0</v>
      </c>
      <c r="Z18" s="429">
        <v>0.0</v>
      </c>
      <c r="AA18" s="429">
        <v>0.0</v>
      </c>
      <c r="AB18" s="429">
        <v>0.0</v>
      </c>
      <c r="AC18" s="429">
        <v>0.0</v>
      </c>
      <c r="AD18" s="429">
        <v>0.0</v>
      </c>
      <c r="AE18" s="429">
        <v>1.0</v>
      </c>
      <c r="AF18" s="429">
        <v>1.0</v>
      </c>
      <c r="AG18" s="429">
        <v>1.0</v>
      </c>
      <c r="AH18" s="429">
        <v>1.0</v>
      </c>
      <c r="AI18" s="382" t="s">
        <v>4923</v>
      </c>
      <c r="AJ18" s="429">
        <v>1.0</v>
      </c>
      <c r="AK18" s="429">
        <v>1.0</v>
      </c>
      <c r="AL18" s="429">
        <v>80.0</v>
      </c>
      <c r="AM18" s="382" t="s">
        <v>4924</v>
      </c>
    </row>
    <row r="19">
      <c r="A19" s="381">
        <v>18.0</v>
      </c>
      <c r="B19" s="422" t="s">
        <v>66</v>
      </c>
      <c r="C19" s="382" t="s">
        <v>4925</v>
      </c>
      <c r="D19" s="382" t="s">
        <v>4926</v>
      </c>
      <c r="E19" s="383" t="s">
        <v>4927</v>
      </c>
      <c r="F19" s="383" t="s">
        <v>4927</v>
      </c>
      <c r="G19" s="384" t="s">
        <v>11</v>
      </c>
      <c r="H19" s="382" t="s">
        <v>4928</v>
      </c>
      <c r="I19" s="384">
        <v>2020.0</v>
      </c>
      <c r="J19" s="384" t="s">
        <v>223</v>
      </c>
      <c r="K19" s="382" t="s">
        <v>4929</v>
      </c>
      <c r="L19" s="408" t="s">
        <v>4930</v>
      </c>
      <c r="M19" s="382" t="s">
        <v>4931</v>
      </c>
      <c r="N19" s="387" t="s">
        <v>276</v>
      </c>
      <c r="O19" s="388" t="s">
        <v>647</v>
      </c>
      <c r="P19" s="400"/>
      <c r="Q19" s="400"/>
      <c r="R19" s="400"/>
      <c r="S19" s="404"/>
      <c r="T19" s="429">
        <v>1.0</v>
      </c>
      <c r="U19" s="429">
        <v>1.0</v>
      </c>
      <c r="V19" s="429">
        <v>1.0</v>
      </c>
      <c r="W19" s="429">
        <v>0.0</v>
      </c>
      <c r="X19" s="429">
        <v>0.0</v>
      </c>
      <c r="Y19" s="429">
        <v>1.0</v>
      </c>
      <c r="Z19" s="429">
        <v>0.0</v>
      </c>
      <c r="AA19" s="429">
        <v>0.0</v>
      </c>
      <c r="AB19" s="429">
        <v>0.0</v>
      </c>
      <c r="AC19" s="429">
        <v>0.0</v>
      </c>
      <c r="AD19" s="429">
        <v>0.0</v>
      </c>
      <c r="AE19" s="429">
        <v>1.0</v>
      </c>
      <c r="AF19" s="429">
        <v>1.0</v>
      </c>
      <c r="AG19" s="429">
        <v>1.0</v>
      </c>
      <c r="AH19" s="429">
        <v>1.0</v>
      </c>
      <c r="AI19" s="404"/>
      <c r="AJ19" s="429">
        <v>1.0</v>
      </c>
      <c r="AK19" s="429">
        <v>1.0</v>
      </c>
      <c r="AL19" s="429">
        <v>14.0</v>
      </c>
      <c r="AM19" s="382" t="s">
        <v>305</v>
      </c>
    </row>
    <row r="20">
      <c r="A20" s="381">
        <v>19.0</v>
      </c>
      <c r="B20" s="422" t="s">
        <v>69</v>
      </c>
      <c r="C20" s="382" t="s">
        <v>4932</v>
      </c>
      <c r="D20" s="382" t="s">
        <v>4933</v>
      </c>
      <c r="E20" s="383" t="s">
        <v>4934</v>
      </c>
      <c r="F20" s="383" t="s">
        <v>4934</v>
      </c>
      <c r="G20" s="384" t="s">
        <v>11</v>
      </c>
      <c r="H20" s="382" t="s">
        <v>4935</v>
      </c>
      <c r="I20" s="384">
        <v>2019.0</v>
      </c>
      <c r="J20" s="384" t="s">
        <v>223</v>
      </c>
      <c r="K20" s="382" t="s">
        <v>4936</v>
      </c>
      <c r="L20" s="408" t="s">
        <v>4937</v>
      </c>
      <c r="M20" s="404"/>
      <c r="N20" s="387" t="s">
        <v>276</v>
      </c>
      <c r="O20" s="388" t="s">
        <v>647</v>
      </c>
      <c r="P20" s="400"/>
      <c r="Q20" s="427">
        <v>1.0</v>
      </c>
      <c r="R20" s="400"/>
      <c r="S20" s="428" t="s">
        <v>4938</v>
      </c>
      <c r="T20" s="429">
        <v>1.0</v>
      </c>
      <c r="U20" s="429">
        <v>1.0</v>
      </c>
      <c r="V20" s="429">
        <v>1.0</v>
      </c>
      <c r="W20" s="429">
        <v>1.0</v>
      </c>
      <c r="X20" s="429">
        <v>0.0</v>
      </c>
      <c r="Y20" s="429">
        <v>0.0</v>
      </c>
      <c r="Z20" s="429">
        <v>1.0</v>
      </c>
      <c r="AA20" s="429">
        <v>0.0</v>
      </c>
      <c r="AB20" s="429">
        <v>0.0</v>
      </c>
      <c r="AC20" s="429">
        <v>1.0</v>
      </c>
      <c r="AD20" s="429">
        <v>0.0</v>
      </c>
      <c r="AE20" s="429">
        <v>1.0</v>
      </c>
      <c r="AF20" s="429">
        <v>1.0</v>
      </c>
      <c r="AG20" s="429">
        <v>1.0</v>
      </c>
      <c r="AH20" s="429">
        <v>1.0</v>
      </c>
      <c r="AI20" s="382" t="s">
        <v>4939</v>
      </c>
      <c r="AJ20" s="429">
        <v>1.0</v>
      </c>
      <c r="AK20" s="429">
        <v>1.0</v>
      </c>
      <c r="AL20" s="429">
        <v>181.0</v>
      </c>
      <c r="AM20" s="429">
        <v>327.0</v>
      </c>
    </row>
    <row r="21">
      <c r="A21" s="381">
        <v>20.0</v>
      </c>
      <c r="B21" s="382" t="s">
        <v>79</v>
      </c>
      <c r="C21" s="382" t="s">
        <v>4940</v>
      </c>
      <c r="D21" s="382" t="s">
        <v>4941</v>
      </c>
      <c r="E21" s="382" t="s">
        <v>4942</v>
      </c>
      <c r="F21" s="383" t="s">
        <v>484</v>
      </c>
      <c r="G21" s="384" t="s">
        <v>11</v>
      </c>
      <c r="H21" s="382" t="s">
        <v>4943</v>
      </c>
      <c r="I21" s="384">
        <v>2019.0</v>
      </c>
      <c r="J21" s="384" t="s">
        <v>223</v>
      </c>
      <c r="K21" s="382" t="s">
        <v>4944</v>
      </c>
      <c r="L21" s="408" t="s">
        <v>485</v>
      </c>
      <c r="M21" s="382" t="s">
        <v>4945</v>
      </c>
      <c r="N21" s="387" t="s">
        <v>253</v>
      </c>
      <c r="O21" s="388" t="s">
        <v>277</v>
      </c>
      <c r="P21" s="385">
        <v>1.0</v>
      </c>
      <c r="Q21" s="400"/>
      <c r="R21" s="400"/>
      <c r="S21" s="424"/>
      <c r="T21" s="402">
        <v>1.0</v>
      </c>
      <c r="U21" s="402">
        <v>1.0</v>
      </c>
      <c r="V21" s="402">
        <v>1.0</v>
      </c>
      <c r="W21" s="402">
        <v>1.0</v>
      </c>
      <c r="X21" s="402">
        <v>0.0</v>
      </c>
      <c r="Y21" s="402">
        <v>0.0</v>
      </c>
      <c r="Z21" s="402">
        <v>1.0</v>
      </c>
      <c r="AA21" s="402">
        <v>0.0</v>
      </c>
      <c r="AB21" s="402">
        <v>0.0</v>
      </c>
      <c r="AC21" s="402">
        <v>0.0</v>
      </c>
      <c r="AD21" s="402">
        <v>0.0</v>
      </c>
      <c r="AE21" s="402">
        <v>1.0</v>
      </c>
      <c r="AF21" s="402">
        <v>1.0</v>
      </c>
      <c r="AG21" s="402">
        <v>1.0</v>
      </c>
      <c r="AH21" s="402">
        <v>1.0</v>
      </c>
      <c r="AI21" s="424"/>
      <c r="AJ21" s="402">
        <v>1.0</v>
      </c>
      <c r="AK21" s="402">
        <v>1.0</v>
      </c>
      <c r="AL21" s="402">
        <v>20.0</v>
      </c>
      <c r="AM21" s="401" t="s">
        <v>4946</v>
      </c>
    </row>
    <row r="22">
      <c r="A22" s="381">
        <v>21.0</v>
      </c>
      <c r="B22" s="382" t="s">
        <v>72</v>
      </c>
      <c r="C22" s="382" t="s">
        <v>4947</v>
      </c>
      <c r="D22" s="382" t="s">
        <v>4948</v>
      </c>
      <c r="E22" s="382" t="s">
        <v>4949</v>
      </c>
      <c r="F22" s="383" t="s">
        <v>4950</v>
      </c>
      <c r="G22" s="384" t="s">
        <v>11</v>
      </c>
      <c r="H22" s="382" t="s">
        <v>73</v>
      </c>
      <c r="I22" s="384">
        <v>2019.0</v>
      </c>
      <c r="J22" s="384" t="s">
        <v>223</v>
      </c>
      <c r="K22" s="404"/>
      <c r="L22" s="384" t="s">
        <v>4951</v>
      </c>
      <c r="M22" s="404"/>
      <c r="N22" s="387" t="s">
        <v>253</v>
      </c>
      <c r="O22" s="388" t="s">
        <v>647</v>
      </c>
      <c r="P22" s="400"/>
      <c r="Q22" s="400"/>
      <c r="R22" s="400"/>
      <c r="S22" s="428" t="s">
        <v>4939</v>
      </c>
      <c r="T22" s="402">
        <v>1.0</v>
      </c>
      <c r="U22" s="402">
        <v>1.0</v>
      </c>
      <c r="V22" s="402">
        <v>1.0</v>
      </c>
      <c r="W22" s="402">
        <v>0.0</v>
      </c>
      <c r="X22" s="402">
        <v>0.0</v>
      </c>
      <c r="Y22" s="402">
        <v>0.0</v>
      </c>
      <c r="Z22" s="402">
        <v>0.0</v>
      </c>
      <c r="AA22" s="402">
        <v>0.0</v>
      </c>
      <c r="AB22" s="402">
        <v>0.0</v>
      </c>
      <c r="AC22" s="402">
        <v>0.0</v>
      </c>
      <c r="AD22" s="402">
        <v>0.0</v>
      </c>
      <c r="AE22" s="402">
        <v>1.0</v>
      </c>
      <c r="AF22" s="402">
        <v>1.0</v>
      </c>
      <c r="AG22" s="402">
        <v>1.0</v>
      </c>
      <c r="AH22" s="402">
        <v>1.0</v>
      </c>
      <c r="AI22" s="432" t="s">
        <v>4939</v>
      </c>
      <c r="AJ22" s="402">
        <v>1.0</v>
      </c>
      <c r="AK22" s="402">
        <v>1.0</v>
      </c>
      <c r="AL22" s="402">
        <v>51.0</v>
      </c>
      <c r="AM22" s="401" t="s">
        <v>305</v>
      </c>
    </row>
    <row r="23">
      <c r="A23" s="381">
        <v>22.0</v>
      </c>
      <c r="B23" s="382" t="s">
        <v>76</v>
      </c>
      <c r="C23" s="382" t="s">
        <v>4952</v>
      </c>
      <c r="D23" s="382" t="s">
        <v>4953</v>
      </c>
      <c r="E23" s="382" t="s">
        <v>237</v>
      </c>
      <c r="F23" s="382" t="s">
        <v>237</v>
      </c>
      <c r="G23" s="384" t="s">
        <v>11</v>
      </c>
      <c r="H23" s="382" t="s">
        <v>4954</v>
      </c>
      <c r="I23" s="384">
        <v>2020.0</v>
      </c>
      <c r="J23" s="384" t="s">
        <v>223</v>
      </c>
      <c r="K23" s="382" t="s">
        <v>4955</v>
      </c>
      <c r="L23" s="384" t="s">
        <v>4956</v>
      </c>
      <c r="M23" s="382" t="s">
        <v>4957</v>
      </c>
      <c r="N23" s="387" t="s">
        <v>276</v>
      </c>
      <c r="O23" s="433" t="s">
        <v>1284</v>
      </c>
      <c r="P23" s="400"/>
      <c r="Q23" s="400"/>
      <c r="R23" s="385">
        <v>1.0</v>
      </c>
      <c r="S23" s="401" t="s">
        <v>4958</v>
      </c>
      <c r="T23" s="402">
        <v>1.0</v>
      </c>
      <c r="U23" s="402">
        <v>1.0</v>
      </c>
      <c r="V23" s="402">
        <v>1.0</v>
      </c>
      <c r="W23" s="402">
        <v>0.0</v>
      </c>
      <c r="X23" s="402">
        <v>0.0</v>
      </c>
      <c r="Y23" s="402">
        <v>0.0</v>
      </c>
      <c r="Z23" s="402">
        <v>0.0</v>
      </c>
      <c r="AA23" s="402">
        <v>0.0</v>
      </c>
      <c r="AB23" s="402">
        <v>0.0</v>
      </c>
      <c r="AC23" s="402">
        <v>0.0</v>
      </c>
      <c r="AD23" s="402">
        <v>0.0</v>
      </c>
      <c r="AE23" s="402">
        <v>1.0</v>
      </c>
      <c r="AF23" s="402">
        <v>1.0</v>
      </c>
      <c r="AG23" s="402">
        <v>1.0</v>
      </c>
      <c r="AH23" s="402">
        <v>1.0</v>
      </c>
      <c r="AI23" s="401" t="s">
        <v>4959</v>
      </c>
      <c r="AJ23" s="402">
        <v>1.0</v>
      </c>
      <c r="AK23" s="402">
        <v>1.0</v>
      </c>
      <c r="AL23" s="402">
        <v>14.0</v>
      </c>
      <c r="AM23" s="401" t="s">
        <v>305</v>
      </c>
    </row>
    <row r="24">
      <c r="A24" s="381">
        <v>23.0</v>
      </c>
      <c r="B24" s="382" t="s">
        <v>84</v>
      </c>
      <c r="C24" s="382" t="s">
        <v>4960</v>
      </c>
      <c r="D24" s="382" t="s">
        <v>4961</v>
      </c>
      <c r="E24" s="404"/>
      <c r="F24" s="383" t="s">
        <v>4962</v>
      </c>
      <c r="G24" s="384" t="s">
        <v>11</v>
      </c>
      <c r="H24" s="382" t="s">
        <v>85</v>
      </c>
      <c r="I24" s="384">
        <v>2020.0</v>
      </c>
      <c r="J24" s="384" t="s">
        <v>223</v>
      </c>
      <c r="K24" s="382" t="s">
        <v>4963</v>
      </c>
      <c r="L24" s="408" t="s">
        <v>4964</v>
      </c>
      <c r="M24" s="382" t="s">
        <v>4965</v>
      </c>
      <c r="N24" s="387" t="s">
        <v>253</v>
      </c>
      <c r="O24" s="388" t="s">
        <v>314</v>
      </c>
      <c r="P24" s="400"/>
      <c r="Q24" s="385">
        <v>1.0</v>
      </c>
      <c r="R24" s="400"/>
      <c r="S24" s="424"/>
      <c r="T24" s="402">
        <v>1.0</v>
      </c>
      <c r="U24" s="402">
        <v>0.0</v>
      </c>
      <c r="V24" s="402">
        <v>0.0</v>
      </c>
      <c r="W24" s="402">
        <v>1.0</v>
      </c>
      <c r="X24" s="402">
        <v>0.0</v>
      </c>
      <c r="Y24" s="402">
        <v>0.0</v>
      </c>
      <c r="Z24" s="402">
        <v>0.0</v>
      </c>
      <c r="AA24" s="402">
        <v>0.0</v>
      </c>
      <c r="AB24" s="402">
        <v>0.0</v>
      </c>
      <c r="AC24" s="402">
        <v>0.0</v>
      </c>
      <c r="AD24" s="402">
        <v>0.0</v>
      </c>
      <c r="AE24" s="402">
        <v>1.0</v>
      </c>
      <c r="AF24" s="402">
        <v>1.0</v>
      </c>
      <c r="AG24" s="402">
        <v>1.0</v>
      </c>
      <c r="AH24" s="402">
        <v>1.0</v>
      </c>
      <c r="AI24" s="401" t="s">
        <v>4966</v>
      </c>
      <c r="AJ24" s="402">
        <v>1.0</v>
      </c>
      <c r="AK24" s="402">
        <v>1.0</v>
      </c>
      <c r="AL24" s="402">
        <v>59.0</v>
      </c>
      <c r="AM24" s="401" t="s">
        <v>305</v>
      </c>
    </row>
    <row r="25">
      <c r="A25" s="381">
        <v>24.0</v>
      </c>
      <c r="B25" s="382" t="s">
        <v>86</v>
      </c>
      <c r="C25" s="382" t="s">
        <v>4967</v>
      </c>
      <c r="D25" s="382" t="s">
        <v>4968</v>
      </c>
      <c r="E25" s="383" t="s">
        <v>4969</v>
      </c>
      <c r="F25" s="383" t="s">
        <v>4969</v>
      </c>
      <c r="G25" s="384" t="s">
        <v>2050</v>
      </c>
      <c r="H25" s="382" t="s">
        <v>87</v>
      </c>
      <c r="I25" s="384">
        <v>2018.0</v>
      </c>
      <c r="J25" s="384" t="s">
        <v>223</v>
      </c>
      <c r="K25" s="382" t="s">
        <v>4970</v>
      </c>
      <c r="L25" s="406" t="s">
        <v>4971</v>
      </c>
      <c r="M25" s="382" t="s">
        <v>4972</v>
      </c>
      <c r="N25" s="387" t="s">
        <v>253</v>
      </c>
      <c r="O25" s="388" t="s">
        <v>314</v>
      </c>
      <c r="P25" s="400"/>
      <c r="Q25" s="385">
        <v>1.0</v>
      </c>
      <c r="R25" s="400"/>
      <c r="S25" s="424"/>
      <c r="T25" s="402">
        <v>1.0</v>
      </c>
      <c r="U25" s="402">
        <v>1.0</v>
      </c>
      <c r="V25" s="402">
        <v>1.0</v>
      </c>
      <c r="W25" s="402">
        <v>1.0</v>
      </c>
      <c r="X25" s="402">
        <v>1.0</v>
      </c>
      <c r="Y25" s="402">
        <v>0.0</v>
      </c>
      <c r="Z25" s="402">
        <v>1.0</v>
      </c>
      <c r="AA25" s="402">
        <v>1.0</v>
      </c>
      <c r="AB25" s="402">
        <v>0.0</v>
      </c>
      <c r="AC25" s="402">
        <v>0.0</v>
      </c>
      <c r="AD25" s="402">
        <v>0.0</v>
      </c>
      <c r="AE25" s="402">
        <v>1.0</v>
      </c>
      <c r="AF25" s="402">
        <v>1.0</v>
      </c>
      <c r="AG25" s="402">
        <v>1.0</v>
      </c>
      <c r="AH25" s="402">
        <v>1.0</v>
      </c>
      <c r="AI25" s="401" t="s">
        <v>4973</v>
      </c>
      <c r="AJ25" s="402">
        <v>1.0</v>
      </c>
      <c r="AK25" s="402">
        <v>1.0</v>
      </c>
      <c r="AL25" s="402">
        <v>198.0</v>
      </c>
      <c r="AM25" s="401" t="s">
        <v>4974</v>
      </c>
    </row>
    <row r="26">
      <c r="A26" s="381">
        <v>25.0</v>
      </c>
      <c r="B26" s="382" t="s">
        <v>94</v>
      </c>
      <c r="C26" s="382" t="s">
        <v>4975</v>
      </c>
      <c r="D26" s="382" t="s">
        <v>4976</v>
      </c>
      <c r="E26" s="383" t="s">
        <v>4977</v>
      </c>
      <c r="F26" s="383" t="s">
        <v>4977</v>
      </c>
      <c r="G26" s="384" t="s">
        <v>4978</v>
      </c>
      <c r="H26" s="382" t="s">
        <v>95</v>
      </c>
      <c r="I26" s="384">
        <v>2017.0</v>
      </c>
      <c r="J26" s="384" t="s">
        <v>223</v>
      </c>
      <c r="K26" s="383" t="s">
        <v>4979</v>
      </c>
      <c r="L26" s="382" t="s">
        <v>4980</v>
      </c>
      <c r="M26" s="382" t="s">
        <v>4981</v>
      </c>
      <c r="N26" s="387" t="s">
        <v>253</v>
      </c>
      <c r="O26" s="388" t="s">
        <v>647</v>
      </c>
      <c r="P26" s="400"/>
      <c r="Q26" s="400"/>
      <c r="R26" s="400"/>
      <c r="S26" s="424"/>
      <c r="T26" s="402">
        <v>1.0</v>
      </c>
      <c r="U26" s="402">
        <v>0.0</v>
      </c>
      <c r="V26" s="402">
        <v>0.0</v>
      </c>
      <c r="W26" s="402">
        <v>1.0</v>
      </c>
      <c r="X26" s="402">
        <v>0.0</v>
      </c>
      <c r="Y26" s="402">
        <v>0.0</v>
      </c>
      <c r="Z26" s="402">
        <v>0.0</v>
      </c>
      <c r="AA26" s="402">
        <v>0.0</v>
      </c>
      <c r="AB26" s="402">
        <v>0.0</v>
      </c>
      <c r="AC26" s="402">
        <v>0.0</v>
      </c>
      <c r="AD26" s="402">
        <v>0.0</v>
      </c>
      <c r="AE26" s="402">
        <v>1.0</v>
      </c>
      <c r="AF26" s="402">
        <v>1.0</v>
      </c>
      <c r="AG26" s="402">
        <v>1.0</v>
      </c>
      <c r="AH26" s="402">
        <v>1.0</v>
      </c>
      <c r="AI26" s="401" t="s">
        <v>4982</v>
      </c>
      <c r="AJ26" s="402">
        <v>1.0</v>
      </c>
      <c r="AK26" s="402">
        <v>1.0</v>
      </c>
      <c r="AL26" s="402">
        <v>25.0</v>
      </c>
      <c r="AM26" s="401" t="s">
        <v>4983</v>
      </c>
    </row>
    <row r="27">
      <c r="A27" s="381">
        <v>26.0</v>
      </c>
      <c r="B27" s="422" t="s">
        <v>89</v>
      </c>
      <c r="C27" s="382" t="s">
        <v>4984</v>
      </c>
      <c r="D27" s="382" t="s">
        <v>4985</v>
      </c>
      <c r="E27" s="383" t="s">
        <v>4986</v>
      </c>
      <c r="F27" s="383" t="s">
        <v>4987</v>
      </c>
      <c r="G27" s="384" t="s">
        <v>11</v>
      </c>
      <c r="H27" s="382" t="s">
        <v>90</v>
      </c>
      <c r="I27" s="384">
        <v>2017.0</v>
      </c>
      <c r="J27" s="384" t="s">
        <v>223</v>
      </c>
      <c r="K27" s="384" t="s">
        <v>4988</v>
      </c>
      <c r="L27" s="406" t="s">
        <v>4989</v>
      </c>
      <c r="M27" s="382" t="s">
        <v>4990</v>
      </c>
      <c r="N27" s="387" t="s">
        <v>253</v>
      </c>
      <c r="O27" s="388" t="s">
        <v>1284</v>
      </c>
      <c r="P27" s="400"/>
      <c r="Q27" s="400"/>
      <c r="R27" s="385">
        <v>1.0</v>
      </c>
      <c r="S27" s="401" t="s">
        <v>4991</v>
      </c>
      <c r="T27" s="402">
        <v>0.0</v>
      </c>
      <c r="U27" s="402">
        <v>1.0</v>
      </c>
      <c r="V27" s="402">
        <v>1.0</v>
      </c>
      <c r="W27" s="402">
        <v>1.0</v>
      </c>
      <c r="X27" s="402">
        <v>1.0</v>
      </c>
      <c r="Y27" s="402">
        <v>0.0</v>
      </c>
      <c r="Z27" s="402">
        <v>1.0</v>
      </c>
      <c r="AA27" s="402">
        <v>1.0</v>
      </c>
      <c r="AB27" s="402">
        <v>1.0</v>
      </c>
      <c r="AC27" s="402">
        <v>0.0</v>
      </c>
      <c r="AD27" s="402">
        <v>0.0</v>
      </c>
      <c r="AE27" s="402">
        <v>1.0</v>
      </c>
      <c r="AF27" s="402">
        <v>1.0</v>
      </c>
      <c r="AG27" s="402">
        <v>1.0</v>
      </c>
      <c r="AH27" s="402">
        <v>1.0</v>
      </c>
      <c r="AI27" s="401" t="s">
        <v>4992</v>
      </c>
      <c r="AJ27" s="402">
        <v>1.0</v>
      </c>
      <c r="AK27" s="402">
        <v>1.0</v>
      </c>
      <c r="AL27" s="402">
        <v>17.0</v>
      </c>
      <c r="AM27" s="401" t="s">
        <v>4915</v>
      </c>
    </row>
    <row r="28">
      <c r="A28" s="381">
        <v>27.0</v>
      </c>
      <c r="B28" s="382" t="s">
        <v>81</v>
      </c>
      <c r="C28" s="382" t="s">
        <v>4993</v>
      </c>
      <c r="D28" s="382" t="s">
        <v>4994</v>
      </c>
      <c r="E28" s="404"/>
      <c r="F28" s="383" t="s">
        <v>4995</v>
      </c>
      <c r="G28" s="384" t="s">
        <v>11</v>
      </c>
      <c r="H28" s="382" t="s">
        <v>4996</v>
      </c>
      <c r="I28" s="384">
        <v>2020.0</v>
      </c>
      <c r="J28" s="384" t="s">
        <v>223</v>
      </c>
      <c r="K28" s="382" t="s">
        <v>4997</v>
      </c>
      <c r="L28" s="434" t="s">
        <v>4998</v>
      </c>
      <c r="M28" s="404"/>
      <c r="N28" s="387" t="s">
        <v>253</v>
      </c>
      <c r="O28" s="388" t="s">
        <v>369</v>
      </c>
      <c r="P28" s="385">
        <v>1.0</v>
      </c>
      <c r="Q28" s="400"/>
      <c r="R28" s="400"/>
      <c r="S28" s="424"/>
      <c r="T28" s="402">
        <v>1.0</v>
      </c>
      <c r="U28" s="402">
        <v>1.0</v>
      </c>
      <c r="V28" s="402">
        <v>1.0</v>
      </c>
      <c r="W28" s="402">
        <v>0.0</v>
      </c>
      <c r="X28" s="402">
        <v>0.0</v>
      </c>
      <c r="Y28" s="402">
        <v>0.0</v>
      </c>
      <c r="Z28" s="402">
        <v>1.0</v>
      </c>
      <c r="AA28" s="402">
        <v>1.0</v>
      </c>
      <c r="AB28" s="402">
        <v>1.0</v>
      </c>
      <c r="AC28" s="402">
        <v>0.0</v>
      </c>
      <c r="AD28" s="402">
        <v>0.0</v>
      </c>
      <c r="AE28" s="402">
        <v>1.0</v>
      </c>
      <c r="AF28" s="402">
        <v>1.0</v>
      </c>
      <c r="AG28" s="402">
        <v>1.0</v>
      </c>
      <c r="AH28" s="402">
        <v>1.0</v>
      </c>
      <c r="AI28" s="401" t="s">
        <v>4999</v>
      </c>
      <c r="AJ28" s="402">
        <v>1.0</v>
      </c>
      <c r="AK28" s="402">
        <v>1.0</v>
      </c>
      <c r="AL28" s="402">
        <v>220.0</v>
      </c>
      <c r="AM28" s="401" t="s">
        <v>278</v>
      </c>
    </row>
    <row r="29">
      <c r="A29" s="384">
        <v>28.0</v>
      </c>
      <c r="B29" s="386" t="s">
        <v>99</v>
      </c>
      <c r="C29" s="382" t="s">
        <v>5000</v>
      </c>
      <c r="D29" s="386" t="s">
        <v>5001</v>
      </c>
      <c r="E29" s="386" t="s">
        <v>237</v>
      </c>
      <c r="F29" s="435" t="s">
        <v>5002</v>
      </c>
      <c r="G29" s="385" t="s">
        <v>11</v>
      </c>
      <c r="H29" s="386" t="s">
        <v>5003</v>
      </c>
      <c r="I29" s="385">
        <v>2020.0</v>
      </c>
      <c r="J29" s="385" t="s">
        <v>223</v>
      </c>
      <c r="K29" s="386" t="s">
        <v>5004</v>
      </c>
      <c r="L29" s="436" t="s">
        <v>569</v>
      </c>
      <c r="M29" s="400"/>
      <c r="N29" s="387" t="s">
        <v>253</v>
      </c>
      <c r="O29" s="388" t="s">
        <v>1284</v>
      </c>
      <c r="P29" s="400"/>
      <c r="Q29" s="400"/>
      <c r="R29" s="385">
        <v>1.0</v>
      </c>
      <c r="S29" s="401" t="s">
        <v>5005</v>
      </c>
      <c r="T29" s="402">
        <v>1.0</v>
      </c>
      <c r="U29" s="402">
        <v>1.0</v>
      </c>
      <c r="V29" s="402">
        <v>1.0</v>
      </c>
      <c r="W29" s="402">
        <v>0.0</v>
      </c>
      <c r="X29" s="402">
        <v>0.0</v>
      </c>
      <c r="Y29" s="402">
        <v>0.0</v>
      </c>
      <c r="Z29" s="402">
        <v>1.0</v>
      </c>
      <c r="AA29" s="402">
        <v>0.0</v>
      </c>
      <c r="AB29" s="402">
        <v>0.0</v>
      </c>
      <c r="AC29" s="402">
        <v>0.0</v>
      </c>
      <c r="AD29" s="402">
        <v>0.0</v>
      </c>
      <c r="AE29" s="402">
        <v>1.0</v>
      </c>
      <c r="AF29" s="402">
        <v>1.0</v>
      </c>
      <c r="AG29" s="402">
        <v>1.0</v>
      </c>
      <c r="AH29" s="402">
        <v>1.0</v>
      </c>
      <c r="AI29" s="424"/>
      <c r="AJ29" s="402">
        <v>1.0</v>
      </c>
      <c r="AK29" s="402">
        <v>1.0</v>
      </c>
      <c r="AL29" s="402">
        <v>38.0</v>
      </c>
      <c r="AM29" s="401" t="s">
        <v>1940</v>
      </c>
    </row>
    <row r="30">
      <c r="A30" s="381">
        <v>29.0</v>
      </c>
      <c r="B30" s="382" t="s">
        <v>4247</v>
      </c>
      <c r="C30" s="407" t="s">
        <v>5006</v>
      </c>
      <c r="D30" s="437" t="s">
        <v>5007</v>
      </c>
      <c r="E30" s="438" t="s">
        <v>5008</v>
      </c>
      <c r="F30" s="438" t="s">
        <v>5009</v>
      </c>
      <c r="G30" s="384" t="s">
        <v>11</v>
      </c>
      <c r="H30" s="382" t="s">
        <v>5010</v>
      </c>
      <c r="I30" s="384">
        <v>2021.0</v>
      </c>
      <c r="J30" s="384" t="s">
        <v>223</v>
      </c>
      <c r="K30" s="407" t="s">
        <v>5011</v>
      </c>
      <c r="L30" s="439" t="s">
        <v>5012</v>
      </c>
      <c r="M30" s="398"/>
      <c r="N30" s="387" t="s">
        <v>253</v>
      </c>
      <c r="O30" s="388" t="s">
        <v>1284</v>
      </c>
      <c r="P30" s="400"/>
      <c r="Q30" s="400"/>
      <c r="R30" s="385">
        <v>1.0</v>
      </c>
      <c r="S30" s="382" t="s">
        <v>5013</v>
      </c>
      <c r="T30" s="429">
        <v>1.0</v>
      </c>
      <c r="U30" s="429">
        <v>1.0</v>
      </c>
      <c r="V30" s="429">
        <v>0.0</v>
      </c>
      <c r="W30" s="429">
        <v>0.0</v>
      </c>
      <c r="X30" s="429">
        <v>0.0</v>
      </c>
      <c r="Y30" s="429">
        <v>0.0</v>
      </c>
      <c r="Z30" s="429">
        <v>0.0</v>
      </c>
      <c r="AA30" s="429">
        <v>0.0</v>
      </c>
      <c r="AB30" s="429">
        <v>0.0</v>
      </c>
      <c r="AC30" s="429">
        <v>0.0</v>
      </c>
      <c r="AD30" s="429">
        <v>0.0</v>
      </c>
      <c r="AE30" s="429">
        <v>1.0</v>
      </c>
      <c r="AF30" s="429">
        <v>1.0</v>
      </c>
      <c r="AG30" s="429">
        <v>1.0</v>
      </c>
      <c r="AH30" s="429">
        <v>1.0</v>
      </c>
      <c r="AI30" s="404"/>
      <c r="AJ30" s="429">
        <v>1.0</v>
      </c>
      <c r="AK30" s="429">
        <v>1.0</v>
      </c>
      <c r="AL30" s="429">
        <v>20.0</v>
      </c>
      <c r="AM30" s="404"/>
    </row>
    <row r="31">
      <c r="A31" s="381">
        <v>30.0</v>
      </c>
      <c r="B31" s="382" t="s">
        <v>101</v>
      </c>
      <c r="C31" s="382" t="s">
        <v>5014</v>
      </c>
      <c r="D31" s="382" t="s">
        <v>5015</v>
      </c>
      <c r="E31" s="383" t="s">
        <v>5016</v>
      </c>
      <c r="F31" s="384" t="s">
        <v>237</v>
      </c>
      <c r="G31" s="384" t="s">
        <v>11</v>
      </c>
      <c r="H31" s="382" t="s">
        <v>102</v>
      </c>
      <c r="I31" s="384">
        <v>2021.0</v>
      </c>
      <c r="J31" s="384" t="s">
        <v>223</v>
      </c>
      <c r="K31" s="382" t="s">
        <v>5017</v>
      </c>
      <c r="L31" s="440" t="s">
        <v>5018</v>
      </c>
      <c r="M31" s="382" t="s">
        <v>5019</v>
      </c>
      <c r="N31" s="387" t="s">
        <v>276</v>
      </c>
      <c r="O31" s="388" t="s">
        <v>647</v>
      </c>
      <c r="P31" s="441"/>
      <c r="Q31" s="441"/>
      <c r="R31" s="441"/>
      <c r="S31" s="442" t="s">
        <v>5020</v>
      </c>
      <c r="T31" s="429">
        <v>0.0</v>
      </c>
      <c r="U31" s="429">
        <v>0.0</v>
      </c>
      <c r="V31" s="429">
        <v>0.0</v>
      </c>
      <c r="W31" s="429">
        <v>0.0</v>
      </c>
      <c r="X31" s="429">
        <v>0.0</v>
      </c>
      <c r="Y31" s="429">
        <v>0.0</v>
      </c>
      <c r="Z31" s="429">
        <v>0.0</v>
      </c>
      <c r="AA31" s="429">
        <v>0.0</v>
      </c>
      <c r="AB31" s="429">
        <v>0.0</v>
      </c>
      <c r="AC31" s="429">
        <v>0.0</v>
      </c>
      <c r="AD31" s="429">
        <v>0.0</v>
      </c>
      <c r="AE31" s="429">
        <v>1.0</v>
      </c>
      <c r="AF31" s="429">
        <v>1.0</v>
      </c>
      <c r="AG31" s="429">
        <v>1.0</v>
      </c>
      <c r="AH31" s="429">
        <v>1.0</v>
      </c>
      <c r="AI31" s="443" t="s">
        <v>5020</v>
      </c>
      <c r="AJ31" s="429">
        <v>1.0</v>
      </c>
      <c r="AK31" s="429">
        <v>1.0</v>
      </c>
      <c r="AL31" s="429">
        <v>15.0</v>
      </c>
      <c r="AM31" s="382" t="s">
        <v>5021</v>
      </c>
    </row>
    <row r="32">
      <c r="A32" s="381">
        <v>31.0</v>
      </c>
      <c r="B32" s="422" t="s">
        <v>64</v>
      </c>
      <c r="C32" s="394" t="s">
        <v>5022</v>
      </c>
      <c r="D32" s="444"/>
      <c r="E32" s="444"/>
      <c r="F32" s="444"/>
      <c r="G32" s="445" t="s">
        <v>11</v>
      </c>
      <c r="H32" s="394" t="s">
        <v>436</v>
      </c>
      <c r="I32" s="445">
        <v>2022.0</v>
      </c>
      <c r="J32" s="445" t="s">
        <v>223</v>
      </c>
      <c r="K32" s="446" t="s">
        <v>5023</v>
      </c>
      <c r="L32" s="447" t="s">
        <v>5024</v>
      </c>
      <c r="M32" s="444"/>
      <c r="N32" s="387" t="s">
        <v>276</v>
      </c>
      <c r="O32" s="388" t="s">
        <v>647</v>
      </c>
      <c r="P32" s="400"/>
      <c r="Q32" s="400"/>
      <c r="R32" s="400"/>
      <c r="S32" s="424"/>
      <c r="T32" s="402">
        <v>0.0</v>
      </c>
      <c r="U32" s="402">
        <v>1.0</v>
      </c>
      <c r="V32" s="402">
        <v>0.0</v>
      </c>
      <c r="W32" s="402">
        <v>1.0</v>
      </c>
      <c r="X32" s="402">
        <v>0.0</v>
      </c>
      <c r="Y32" s="402">
        <v>0.0</v>
      </c>
      <c r="Z32" s="402">
        <v>0.0</v>
      </c>
      <c r="AA32" s="402">
        <v>0.0</v>
      </c>
      <c r="AB32" s="402">
        <v>0.0</v>
      </c>
      <c r="AC32" s="402">
        <v>0.0</v>
      </c>
      <c r="AD32" s="402">
        <v>0.0</v>
      </c>
      <c r="AE32" s="402">
        <v>1.0</v>
      </c>
      <c r="AF32" s="402">
        <v>1.0</v>
      </c>
      <c r="AG32" s="402">
        <v>1.0</v>
      </c>
      <c r="AH32" s="402">
        <v>1.0</v>
      </c>
      <c r="AI32" s="401" t="s">
        <v>5025</v>
      </c>
      <c r="AJ32" s="402">
        <v>1.0</v>
      </c>
      <c r="AK32" s="402">
        <v>1.0</v>
      </c>
      <c r="AL32" s="402">
        <v>640.0</v>
      </c>
      <c r="AM32" s="401" t="s">
        <v>305</v>
      </c>
    </row>
    <row r="33">
      <c r="A33" s="381">
        <v>32.0</v>
      </c>
      <c r="B33" s="392" t="s">
        <v>97</v>
      </c>
      <c r="C33" s="394" t="s">
        <v>5026</v>
      </c>
      <c r="D33" s="444"/>
      <c r="E33" s="444"/>
      <c r="F33" s="444"/>
      <c r="G33" s="445" t="s">
        <v>11</v>
      </c>
      <c r="H33" s="394" t="s">
        <v>98</v>
      </c>
      <c r="I33" s="445">
        <v>2022.0</v>
      </c>
      <c r="J33" s="445" t="s">
        <v>223</v>
      </c>
      <c r="K33" s="446" t="s">
        <v>5027</v>
      </c>
      <c r="L33" s="444" t="s">
        <v>5028</v>
      </c>
      <c r="M33" s="444"/>
      <c r="N33" s="448"/>
      <c r="O33" s="404"/>
      <c r="P33" s="400"/>
      <c r="Q33" s="400"/>
      <c r="R33" s="400"/>
      <c r="S33" s="424"/>
      <c r="T33" s="424"/>
      <c r="U33" s="424"/>
      <c r="V33" s="424"/>
      <c r="W33" s="424"/>
      <c r="X33" s="424"/>
      <c r="Y33" s="424"/>
      <c r="Z33" s="424"/>
      <c r="AA33" s="424"/>
      <c r="AB33" s="424"/>
      <c r="AC33" s="424"/>
      <c r="AD33" s="424"/>
      <c r="AE33" s="424"/>
      <c r="AF33" s="424"/>
      <c r="AG33" s="424"/>
      <c r="AH33" s="424"/>
      <c r="AI33" s="424"/>
      <c r="AJ33" s="424"/>
      <c r="AK33" s="424"/>
      <c r="AL33" s="424"/>
      <c r="AM33" s="424"/>
    </row>
    <row r="34">
      <c r="A34" s="384">
        <v>33.0</v>
      </c>
      <c r="B34" s="449" t="s">
        <v>5029</v>
      </c>
      <c r="C34" s="450"/>
      <c r="D34" s="450"/>
      <c r="E34" s="450"/>
      <c r="F34" s="450"/>
      <c r="G34" s="416" t="s">
        <v>53</v>
      </c>
      <c r="H34" s="451" t="s">
        <v>5030</v>
      </c>
      <c r="I34" s="452">
        <v>2022.0</v>
      </c>
      <c r="J34" s="452" t="s">
        <v>223</v>
      </c>
      <c r="K34" s="453" t="s">
        <v>5031</v>
      </c>
      <c r="L34" s="444" t="s">
        <v>5032</v>
      </c>
      <c r="M34" s="453" t="s">
        <v>5033</v>
      </c>
      <c r="N34" s="448"/>
      <c r="O34" s="398"/>
      <c r="P34" s="454"/>
      <c r="Q34" s="454"/>
      <c r="R34" s="454"/>
      <c r="S34" s="417"/>
      <c r="T34" s="455">
        <v>0.0</v>
      </c>
      <c r="U34" s="455">
        <v>0.0</v>
      </c>
      <c r="V34" s="455">
        <v>0.0</v>
      </c>
      <c r="W34" s="455">
        <v>0.0</v>
      </c>
      <c r="X34" s="455">
        <v>0.0</v>
      </c>
      <c r="Y34" s="455">
        <v>0.0</v>
      </c>
      <c r="Z34" s="455">
        <v>0.0</v>
      </c>
      <c r="AA34" s="455">
        <v>0.0</v>
      </c>
      <c r="AB34" s="455">
        <v>0.0</v>
      </c>
      <c r="AC34" s="455">
        <v>0.0</v>
      </c>
      <c r="AD34" s="455">
        <v>0.0</v>
      </c>
      <c r="AE34" s="455">
        <v>0.0</v>
      </c>
      <c r="AF34" s="455">
        <v>0.0</v>
      </c>
      <c r="AG34" s="455">
        <v>0.0</v>
      </c>
      <c r="AH34" s="455">
        <v>0.0</v>
      </c>
      <c r="AI34" s="417"/>
      <c r="AJ34" s="455">
        <v>0.0</v>
      </c>
      <c r="AK34" s="455">
        <v>0.0</v>
      </c>
      <c r="AL34" s="455">
        <v>0.0</v>
      </c>
      <c r="AM34" s="417"/>
    </row>
    <row r="35">
      <c r="A35" s="381">
        <v>34.0</v>
      </c>
      <c r="B35" s="392" t="s">
        <v>92</v>
      </c>
      <c r="C35" s="394" t="s">
        <v>5034</v>
      </c>
      <c r="D35" s="444"/>
      <c r="E35" s="444"/>
      <c r="F35" s="444"/>
      <c r="G35" s="445" t="s">
        <v>11</v>
      </c>
      <c r="H35" s="394" t="s">
        <v>93</v>
      </c>
      <c r="I35" s="445">
        <v>2024.0</v>
      </c>
      <c r="J35" s="445" t="s">
        <v>223</v>
      </c>
      <c r="K35" s="446" t="s">
        <v>5035</v>
      </c>
      <c r="L35" s="447" t="s">
        <v>536</v>
      </c>
      <c r="M35" s="444"/>
      <c r="N35" s="443"/>
      <c r="O35" s="443"/>
      <c r="P35" s="441"/>
      <c r="Q35" s="441"/>
      <c r="R35" s="441"/>
      <c r="S35" s="443"/>
      <c r="T35" s="456">
        <f t="shared" ref="T35:AH35" si="1">sum(T2:T33)</f>
        <v>27</v>
      </c>
      <c r="U35" s="456">
        <f t="shared" si="1"/>
        <v>26</v>
      </c>
      <c r="V35" s="456">
        <f t="shared" si="1"/>
        <v>24</v>
      </c>
      <c r="W35" s="456">
        <f t="shared" si="1"/>
        <v>15</v>
      </c>
      <c r="X35" s="456">
        <f t="shared" si="1"/>
        <v>6</v>
      </c>
      <c r="Y35" s="456">
        <f t="shared" si="1"/>
        <v>5</v>
      </c>
      <c r="Z35" s="456">
        <f t="shared" si="1"/>
        <v>16</v>
      </c>
      <c r="AA35" s="456">
        <f t="shared" si="1"/>
        <v>12</v>
      </c>
      <c r="AB35" s="456">
        <f t="shared" si="1"/>
        <v>12</v>
      </c>
      <c r="AC35" s="456">
        <f t="shared" si="1"/>
        <v>1</v>
      </c>
      <c r="AD35" s="456">
        <f t="shared" si="1"/>
        <v>0</v>
      </c>
      <c r="AE35" s="456">
        <f t="shared" si="1"/>
        <v>31</v>
      </c>
      <c r="AF35" s="456">
        <f t="shared" si="1"/>
        <v>31</v>
      </c>
      <c r="AG35" s="456">
        <f t="shared" si="1"/>
        <v>31</v>
      </c>
      <c r="AH35" s="456">
        <f t="shared" si="1"/>
        <v>29</v>
      </c>
      <c r="AI35" s="443"/>
      <c r="AJ35" s="456">
        <f t="shared" ref="AJ35:AK35" si="2">sum(AJ2:AJ33)</f>
        <v>31</v>
      </c>
      <c r="AK35" s="456">
        <f t="shared" si="2"/>
        <v>31</v>
      </c>
      <c r="AL35" s="443"/>
      <c r="AM35" s="443"/>
    </row>
    <row r="36">
      <c r="A36" s="457">
        <v>35.0</v>
      </c>
      <c r="B36" s="392" t="s">
        <v>5036</v>
      </c>
      <c r="C36" s="400"/>
      <c r="D36" s="400"/>
      <c r="E36" s="400"/>
      <c r="F36" s="400"/>
      <c r="G36" s="400"/>
      <c r="H36" s="400"/>
      <c r="I36" s="385">
        <v>2024.0</v>
      </c>
      <c r="J36" s="400"/>
      <c r="K36" s="400"/>
      <c r="L36" s="400"/>
      <c r="M36" s="400"/>
      <c r="N36" s="443"/>
      <c r="O36" s="443"/>
      <c r="P36" s="458">
        <f t="shared" ref="P36:R36" si="3">sum(P2:P34)</f>
        <v>9</v>
      </c>
      <c r="Q36" s="458">
        <f t="shared" si="3"/>
        <v>4</v>
      </c>
      <c r="R36" s="458">
        <f t="shared" si="3"/>
        <v>5</v>
      </c>
      <c r="S36" s="443"/>
      <c r="T36" s="443"/>
      <c r="U36" s="443"/>
      <c r="V36" s="443"/>
      <c r="W36" s="443"/>
      <c r="X36" s="443"/>
      <c r="Y36" s="443"/>
      <c r="Z36" s="443"/>
      <c r="AA36" s="443"/>
      <c r="AB36" s="443"/>
      <c r="AC36" s="443"/>
      <c r="AD36" s="443"/>
      <c r="AE36" s="443"/>
      <c r="AF36" s="443"/>
      <c r="AG36" s="443"/>
      <c r="AH36" s="443"/>
      <c r="AI36" s="443"/>
      <c r="AJ36" s="443"/>
      <c r="AK36" s="443"/>
      <c r="AL36" s="443"/>
      <c r="AM36" s="443"/>
    </row>
    <row r="37">
      <c r="A37" s="457">
        <v>36.0</v>
      </c>
      <c r="B37" s="392" t="s">
        <v>5037</v>
      </c>
      <c r="C37" s="424"/>
      <c r="D37" s="400"/>
      <c r="E37" s="400"/>
      <c r="F37" s="400"/>
      <c r="G37" s="400"/>
      <c r="H37" s="400"/>
      <c r="I37" s="385">
        <v>2024.0</v>
      </c>
      <c r="J37" s="400"/>
      <c r="K37" s="400"/>
      <c r="L37" s="400"/>
      <c r="M37" s="400"/>
      <c r="N37" s="443"/>
      <c r="O37" s="443"/>
      <c r="P37" s="441"/>
      <c r="Q37" s="441"/>
      <c r="R37" s="441"/>
      <c r="S37" s="443"/>
      <c r="T37" s="443"/>
      <c r="U37" s="443"/>
      <c r="V37" s="443"/>
      <c r="W37" s="443"/>
      <c r="X37" s="443"/>
      <c r="Y37" s="443"/>
      <c r="Z37" s="443"/>
      <c r="AA37" s="443"/>
      <c r="AB37" s="443"/>
      <c r="AC37" s="443"/>
      <c r="AD37" s="443"/>
      <c r="AE37" s="443"/>
      <c r="AF37" s="443"/>
      <c r="AG37" s="443"/>
      <c r="AH37" s="443"/>
      <c r="AI37" s="443"/>
      <c r="AJ37" s="443"/>
      <c r="AK37" s="443"/>
      <c r="AL37" s="443"/>
      <c r="AM37" s="443"/>
    </row>
    <row r="38">
      <c r="A38" s="457">
        <v>37.0</v>
      </c>
      <c r="B38" s="392" t="s">
        <v>5038</v>
      </c>
      <c r="C38" s="400"/>
      <c r="D38" s="400"/>
      <c r="E38" s="400"/>
      <c r="F38" s="400"/>
      <c r="G38" s="400"/>
      <c r="H38" s="400"/>
      <c r="I38" s="385">
        <v>2024.0</v>
      </c>
      <c r="J38" s="400"/>
      <c r="K38" s="400"/>
      <c r="L38" s="400"/>
      <c r="M38" s="400"/>
      <c r="N38" s="443"/>
      <c r="O38" s="443"/>
      <c r="P38" s="441"/>
      <c r="Q38" s="441"/>
      <c r="R38" s="441"/>
      <c r="S38" s="443"/>
      <c r="T38" s="443"/>
      <c r="U38" s="443"/>
      <c r="V38" s="443"/>
      <c r="W38" s="443"/>
      <c r="X38" s="443"/>
      <c r="Y38" s="443"/>
      <c r="Z38" s="443"/>
      <c r="AA38" s="443"/>
      <c r="AB38" s="443"/>
      <c r="AC38" s="443"/>
      <c r="AD38" s="443"/>
      <c r="AE38" s="443"/>
      <c r="AF38" s="443"/>
      <c r="AG38" s="443"/>
      <c r="AH38" s="443"/>
      <c r="AI38" s="443"/>
      <c r="AJ38" s="443"/>
      <c r="AK38" s="443"/>
      <c r="AL38" s="443"/>
      <c r="AM38" s="443"/>
    </row>
    <row r="39">
      <c r="A39" s="457">
        <v>38.0</v>
      </c>
      <c r="B39" s="392" t="s">
        <v>5039</v>
      </c>
      <c r="C39" s="400"/>
      <c r="D39" s="400"/>
      <c r="E39" s="400"/>
      <c r="F39" s="400"/>
      <c r="G39" s="400"/>
      <c r="H39" s="400"/>
      <c r="I39" s="385">
        <v>2024.0</v>
      </c>
      <c r="J39" s="400"/>
      <c r="K39" s="400"/>
      <c r="L39" s="400"/>
      <c r="M39" s="400"/>
      <c r="N39" s="443"/>
      <c r="O39" s="443"/>
      <c r="P39" s="441"/>
      <c r="Q39" s="441"/>
      <c r="R39" s="441"/>
      <c r="S39" s="443"/>
      <c r="T39" s="443"/>
      <c r="U39" s="443"/>
      <c r="V39" s="443"/>
      <c r="W39" s="443"/>
      <c r="X39" s="443"/>
      <c r="Y39" s="443"/>
      <c r="Z39" s="443"/>
      <c r="AA39" s="443"/>
      <c r="AB39" s="443"/>
      <c r="AC39" s="443"/>
      <c r="AD39" s="443"/>
      <c r="AE39" s="443"/>
      <c r="AF39" s="443"/>
      <c r="AG39" s="443"/>
      <c r="AH39" s="443"/>
      <c r="AI39" s="443"/>
      <c r="AJ39" s="443"/>
      <c r="AK39" s="443"/>
      <c r="AL39" s="443"/>
      <c r="AM39" s="443"/>
    </row>
  </sheetData>
  <dataValidations>
    <dataValidation type="list" allowBlank="1" sqref="N2:N34">
      <formula1>"MANDIRI,BERGABUNG DENGAN KANTOR DINAS"</formula1>
    </dataValidation>
    <dataValidation type="list" allowBlank="1" sqref="O2:O33">
      <formula1>"MILIK SENDIRI,PINJAM PAKAI,SEWA/KONTRAK,KAMAR DI KANTOR,TIDAK PUNYA"</formula1>
    </dataValidation>
  </dataValidations>
  <hyperlinks>
    <hyperlink r:id="rId2" ref="L4"/>
    <hyperlink r:id="rId3" ref="L5"/>
    <hyperlink r:id="rId4" ref="L6"/>
    <hyperlink r:id="rId5" ref="L7"/>
    <hyperlink r:id="rId6" ref="L9"/>
    <hyperlink r:id="rId7" ref="L10"/>
    <hyperlink r:id="rId8" ref="L11"/>
    <hyperlink r:id="rId9" ref="L13"/>
    <hyperlink r:id="rId10" ref="L14"/>
    <hyperlink r:id="rId11" ref="L15"/>
    <hyperlink r:id="rId12" ref="L25"/>
    <hyperlink r:id="rId13" ref="L27"/>
    <hyperlink r:id="rId14" ref="L32"/>
    <hyperlink r:id="rId15" ref="L35"/>
  </hyperlinks>
  <drawing r:id="rId16"/>
  <legacy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5.71"/>
  </cols>
  <sheetData>
    <row r="1">
      <c r="A1" s="378" t="s">
        <v>2</v>
      </c>
      <c r="B1" s="378" t="s">
        <v>1</v>
      </c>
      <c r="C1" s="378" t="s">
        <v>1</v>
      </c>
      <c r="D1" s="378" t="s">
        <v>5040</v>
      </c>
      <c r="E1" s="378" t="s">
        <v>5041</v>
      </c>
      <c r="F1" s="459" t="s">
        <v>115</v>
      </c>
      <c r="G1" s="460" t="s">
        <v>116</v>
      </c>
      <c r="H1" s="461" t="s">
        <v>4698</v>
      </c>
      <c r="I1" s="460" t="s">
        <v>118</v>
      </c>
      <c r="J1" s="461" t="s">
        <v>119</v>
      </c>
      <c r="K1" s="460" t="s">
        <v>7</v>
      </c>
      <c r="L1" s="460" t="s">
        <v>4699</v>
      </c>
      <c r="M1" s="462" t="s">
        <v>121</v>
      </c>
      <c r="N1" s="459" t="s">
        <v>122</v>
      </c>
      <c r="O1" s="462" t="s">
        <v>123</v>
      </c>
      <c r="P1" s="378" t="s">
        <v>4700</v>
      </c>
      <c r="Q1" s="463" t="s">
        <v>125</v>
      </c>
      <c r="R1" s="464" t="s">
        <v>126</v>
      </c>
      <c r="S1" s="463" t="s">
        <v>127</v>
      </c>
      <c r="T1" s="463" t="s">
        <v>128</v>
      </c>
      <c r="U1" s="463" t="s">
        <v>4701</v>
      </c>
      <c r="V1" s="465" t="s">
        <v>4702</v>
      </c>
      <c r="W1" s="463" t="s">
        <v>4703</v>
      </c>
      <c r="X1" s="463" t="s">
        <v>4704</v>
      </c>
      <c r="Y1" s="463" t="s">
        <v>4705</v>
      </c>
      <c r="Z1" s="463" t="s">
        <v>4706</v>
      </c>
      <c r="AA1" s="463" t="s">
        <v>4707</v>
      </c>
      <c r="AB1" s="463" t="s">
        <v>4708</v>
      </c>
      <c r="AC1" s="463" t="s">
        <v>4709</v>
      </c>
      <c r="AD1" s="463" t="s">
        <v>4710</v>
      </c>
      <c r="AE1" s="463" t="s">
        <v>4711</v>
      </c>
      <c r="AF1" s="463" t="s">
        <v>4712</v>
      </c>
      <c r="AG1" s="463" t="s">
        <v>4713</v>
      </c>
      <c r="AH1" s="463" t="s">
        <v>4714</v>
      </c>
      <c r="AI1" s="463" t="s">
        <v>131</v>
      </c>
      <c r="AJ1" s="463" t="s">
        <v>4715</v>
      </c>
      <c r="AK1" s="463" t="s">
        <v>4716</v>
      </c>
      <c r="AL1" s="463" t="s">
        <v>4717</v>
      </c>
      <c r="AM1" s="463" t="s">
        <v>133</v>
      </c>
      <c r="AN1" s="463">
        <v>2016.0</v>
      </c>
      <c r="AO1" s="463">
        <v>2017.0</v>
      </c>
      <c r="AP1" s="463">
        <v>2018.0</v>
      </c>
      <c r="AQ1" s="463">
        <v>2019.0</v>
      </c>
      <c r="AR1" s="463">
        <v>2020.0</v>
      </c>
      <c r="AS1" s="463">
        <v>2021.0</v>
      </c>
      <c r="AT1" s="463">
        <v>2022.0</v>
      </c>
    </row>
    <row r="2">
      <c r="A2" s="466" t="s">
        <v>5042</v>
      </c>
      <c r="B2" s="467">
        <v>1.0</v>
      </c>
      <c r="C2" s="397">
        <v>1.0</v>
      </c>
      <c r="D2" s="387">
        <v>1.0</v>
      </c>
      <c r="E2" s="468" t="s">
        <v>686</v>
      </c>
      <c r="F2" s="397" t="s">
        <v>5043</v>
      </c>
      <c r="G2" s="397" t="s">
        <v>5044</v>
      </c>
      <c r="H2" s="469" t="s">
        <v>5045</v>
      </c>
      <c r="I2" s="469" t="s">
        <v>5046</v>
      </c>
      <c r="J2" s="387" t="s">
        <v>11</v>
      </c>
      <c r="K2" s="397" t="s">
        <v>5047</v>
      </c>
      <c r="L2" s="387">
        <v>2021.0</v>
      </c>
      <c r="M2" s="387" t="s">
        <v>223</v>
      </c>
      <c r="N2" s="397" t="s">
        <v>5043</v>
      </c>
      <c r="O2" s="470" t="s">
        <v>5048</v>
      </c>
      <c r="P2" s="387" t="s">
        <v>449</v>
      </c>
      <c r="Q2" s="471" t="s">
        <v>253</v>
      </c>
      <c r="R2" s="472" t="s">
        <v>369</v>
      </c>
      <c r="S2" s="473" t="s">
        <v>300</v>
      </c>
      <c r="T2" s="474">
        <v>0.0</v>
      </c>
      <c r="U2" s="474">
        <v>0.0</v>
      </c>
      <c r="V2" s="474">
        <v>0.0</v>
      </c>
      <c r="W2" s="474">
        <v>0.0</v>
      </c>
      <c r="X2" s="474">
        <v>0.0</v>
      </c>
      <c r="Y2" s="474">
        <v>0.0</v>
      </c>
      <c r="Z2" s="474">
        <v>0.0</v>
      </c>
      <c r="AA2" s="474">
        <v>0.0</v>
      </c>
      <c r="AB2" s="474">
        <v>0.0</v>
      </c>
      <c r="AC2" s="474">
        <v>0.0</v>
      </c>
      <c r="AD2" s="474">
        <v>0.0</v>
      </c>
      <c r="AE2" s="474">
        <v>1.0</v>
      </c>
      <c r="AF2" s="474">
        <v>1.0</v>
      </c>
      <c r="AG2" s="474">
        <v>1.0</v>
      </c>
      <c r="AH2" s="474">
        <v>1.0</v>
      </c>
      <c r="AI2" s="473" t="s">
        <v>370</v>
      </c>
      <c r="AJ2" s="474">
        <v>1.0</v>
      </c>
      <c r="AK2" s="474">
        <v>1.0</v>
      </c>
      <c r="AL2" s="474">
        <v>77.0</v>
      </c>
      <c r="AM2" s="473" t="s">
        <v>317</v>
      </c>
      <c r="AN2" s="475"/>
      <c r="AO2" s="474">
        <v>1.0</v>
      </c>
      <c r="AP2" s="475"/>
      <c r="AQ2" s="475"/>
      <c r="AR2" s="475"/>
      <c r="AS2" s="474">
        <v>1.0</v>
      </c>
      <c r="AT2" s="475"/>
    </row>
    <row r="3">
      <c r="A3" s="127"/>
      <c r="B3" s="476">
        <f t="shared" ref="B3:B9" si="1">B2+1</f>
        <v>2</v>
      </c>
      <c r="C3" s="445">
        <v>2.0</v>
      </c>
      <c r="D3" s="445">
        <v>1.0</v>
      </c>
      <c r="E3" s="397" t="s">
        <v>675</v>
      </c>
      <c r="F3" s="397" t="s">
        <v>5049</v>
      </c>
      <c r="G3" s="397" t="s">
        <v>5050</v>
      </c>
      <c r="H3" s="469" t="s">
        <v>5051</v>
      </c>
      <c r="I3" s="469" t="s">
        <v>5052</v>
      </c>
      <c r="J3" s="387" t="s">
        <v>11</v>
      </c>
      <c r="K3" s="397" t="s">
        <v>5053</v>
      </c>
      <c r="L3" s="387">
        <v>2021.0</v>
      </c>
      <c r="M3" s="387" t="s">
        <v>223</v>
      </c>
      <c r="N3" s="397" t="s">
        <v>5054</v>
      </c>
      <c r="O3" s="477" t="s">
        <v>681</v>
      </c>
      <c r="P3" s="387" t="s">
        <v>449</v>
      </c>
      <c r="Q3" s="471" t="s">
        <v>253</v>
      </c>
      <c r="R3" s="472" t="s">
        <v>647</v>
      </c>
      <c r="S3" s="473" t="s">
        <v>21</v>
      </c>
      <c r="T3" s="474">
        <v>0.0</v>
      </c>
      <c r="U3" s="474">
        <v>0.0</v>
      </c>
      <c r="V3" s="474">
        <v>0.0</v>
      </c>
      <c r="W3" s="474">
        <v>0.0</v>
      </c>
      <c r="X3" s="474">
        <v>0.0</v>
      </c>
      <c r="Y3" s="474">
        <v>0.0</v>
      </c>
      <c r="Z3" s="474">
        <v>0.0</v>
      </c>
      <c r="AA3" s="474">
        <v>1.0</v>
      </c>
      <c r="AB3" s="474">
        <v>1.0</v>
      </c>
      <c r="AC3" s="474">
        <v>0.0</v>
      </c>
      <c r="AD3" s="474">
        <v>0.0</v>
      </c>
      <c r="AE3" s="474">
        <v>1.0</v>
      </c>
      <c r="AF3" s="474">
        <v>1.0</v>
      </c>
      <c r="AG3" s="474">
        <v>1.0</v>
      </c>
      <c r="AH3" s="474">
        <v>1.0</v>
      </c>
      <c r="AI3" s="473" t="s">
        <v>5055</v>
      </c>
      <c r="AJ3" s="474">
        <v>1.0</v>
      </c>
      <c r="AK3" s="474">
        <v>1.0</v>
      </c>
      <c r="AL3" s="474">
        <v>44.0</v>
      </c>
      <c r="AM3" s="473" t="s">
        <v>5056</v>
      </c>
      <c r="AN3" s="475"/>
      <c r="AO3" s="475"/>
      <c r="AP3" s="475"/>
      <c r="AQ3" s="475"/>
      <c r="AR3" s="475"/>
      <c r="AS3" s="474">
        <v>1.0</v>
      </c>
      <c r="AT3" s="475"/>
    </row>
    <row r="4">
      <c r="A4" s="127"/>
      <c r="B4" s="476">
        <f t="shared" si="1"/>
        <v>3</v>
      </c>
      <c r="C4" s="445">
        <v>3.0</v>
      </c>
      <c r="D4" s="445">
        <v>1.0</v>
      </c>
      <c r="E4" s="397" t="s">
        <v>639</v>
      </c>
      <c r="F4" s="397" t="s">
        <v>5057</v>
      </c>
      <c r="G4" s="397" t="s">
        <v>5058</v>
      </c>
      <c r="H4" s="448"/>
      <c r="I4" s="469" t="s">
        <v>642</v>
      </c>
      <c r="J4" s="387" t="s">
        <v>11</v>
      </c>
      <c r="K4" s="397" t="s">
        <v>5059</v>
      </c>
      <c r="L4" s="387">
        <v>2021.0</v>
      </c>
      <c r="M4" s="387" t="s">
        <v>223</v>
      </c>
      <c r="N4" s="448"/>
      <c r="O4" s="477" t="s">
        <v>5060</v>
      </c>
      <c r="P4" s="389"/>
      <c r="Q4" s="471" t="s">
        <v>276</v>
      </c>
      <c r="R4" s="472" t="s">
        <v>647</v>
      </c>
      <c r="S4" s="473" t="s">
        <v>21</v>
      </c>
      <c r="T4" s="474">
        <v>0.0</v>
      </c>
      <c r="U4" s="474">
        <v>1.0</v>
      </c>
      <c r="V4" s="474">
        <v>0.0</v>
      </c>
      <c r="W4" s="474">
        <v>0.0</v>
      </c>
      <c r="X4" s="474">
        <v>0.0</v>
      </c>
      <c r="Y4" s="474">
        <v>0.0</v>
      </c>
      <c r="Z4" s="474">
        <v>1.0</v>
      </c>
      <c r="AA4" s="474">
        <v>0.0</v>
      </c>
      <c r="AB4" s="474">
        <v>1.0</v>
      </c>
      <c r="AC4" s="474">
        <v>0.0</v>
      </c>
      <c r="AD4" s="474">
        <v>0.0</v>
      </c>
      <c r="AE4" s="474">
        <v>1.0</v>
      </c>
      <c r="AF4" s="474">
        <v>1.0</v>
      </c>
      <c r="AG4" s="474">
        <v>1.0</v>
      </c>
      <c r="AH4" s="474">
        <v>1.0</v>
      </c>
      <c r="AI4" s="473" t="s">
        <v>5061</v>
      </c>
      <c r="AJ4" s="474">
        <v>1.0</v>
      </c>
      <c r="AK4" s="474">
        <v>1.0</v>
      </c>
      <c r="AL4" s="474">
        <v>156.0</v>
      </c>
      <c r="AM4" s="473" t="s">
        <v>305</v>
      </c>
      <c r="AN4" s="475"/>
      <c r="AO4" s="475"/>
      <c r="AP4" s="475"/>
      <c r="AQ4" s="475"/>
      <c r="AR4" s="475"/>
      <c r="AS4" s="474">
        <v>1.0</v>
      </c>
      <c r="AT4" s="475"/>
    </row>
    <row r="5">
      <c r="A5" s="127"/>
      <c r="B5" s="476">
        <f t="shared" si="1"/>
        <v>4</v>
      </c>
      <c r="C5" s="445">
        <v>4.0</v>
      </c>
      <c r="D5" s="445">
        <v>1.0</v>
      </c>
      <c r="E5" s="397" t="s">
        <v>625</v>
      </c>
      <c r="F5" s="397" t="s">
        <v>5062</v>
      </c>
      <c r="G5" s="397" t="s">
        <v>5063</v>
      </c>
      <c r="H5" s="448"/>
      <c r="I5" s="448"/>
      <c r="J5" s="387" t="s">
        <v>11</v>
      </c>
      <c r="K5" s="397" t="s">
        <v>629</v>
      </c>
      <c r="L5" s="387">
        <v>2021.0</v>
      </c>
      <c r="M5" s="387" t="s">
        <v>223</v>
      </c>
      <c r="N5" s="397" t="s">
        <v>5064</v>
      </c>
      <c r="O5" s="448"/>
      <c r="P5" s="387" t="s">
        <v>449</v>
      </c>
      <c r="Q5" s="471" t="s">
        <v>276</v>
      </c>
      <c r="R5" s="472" t="s">
        <v>647</v>
      </c>
      <c r="S5" s="475"/>
      <c r="T5" s="474">
        <v>0.0</v>
      </c>
      <c r="U5" s="474">
        <v>0.0</v>
      </c>
      <c r="V5" s="474">
        <v>0.0</v>
      </c>
      <c r="W5" s="474">
        <v>1.0</v>
      </c>
      <c r="X5" s="474">
        <v>0.0</v>
      </c>
      <c r="Y5" s="474">
        <v>0.0</v>
      </c>
      <c r="Z5" s="474">
        <v>0.0</v>
      </c>
      <c r="AA5" s="474">
        <v>0.0</v>
      </c>
      <c r="AB5" s="474">
        <v>1.0</v>
      </c>
      <c r="AC5" s="474">
        <v>0.0</v>
      </c>
      <c r="AD5" s="474">
        <v>0.0</v>
      </c>
      <c r="AE5" s="474">
        <v>1.0</v>
      </c>
      <c r="AF5" s="474">
        <v>1.0</v>
      </c>
      <c r="AG5" s="474">
        <v>1.0</v>
      </c>
      <c r="AH5" s="474">
        <v>0.0</v>
      </c>
      <c r="AI5" s="473" t="s">
        <v>5065</v>
      </c>
      <c r="AJ5" s="474">
        <v>1.0</v>
      </c>
      <c r="AK5" s="474">
        <v>1.0</v>
      </c>
      <c r="AL5" s="474">
        <v>56.0</v>
      </c>
      <c r="AM5" s="473" t="s">
        <v>5066</v>
      </c>
      <c r="AN5" s="475"/>
      <c r="AO5" s="475"/>
      <c r="AP5" s="475"/>
      <c r="AQ5" s="475"/>
      <c r="AR5" s="475"/>
      <c r="AS5" s="474">
        <v>1.0</v>
      </c>
      <c r="AT5" s="475"/>
    </row>
    <row r="6">
      <c r="A6" s="127"/>
      <c r="B6" s="476">
        <f t="shared" si="1"/>
        <v>5</v>
      </c>
      <c r="C6" s="445">
        <v>5.0</v>
      </c>
      <c r="D6" s="445">
        <v>1.0</v>
      </c>
      <c r="E6" s="468" t="s">
        <v>732</v>
      </c>
      <c r="F6" s="397" t="s">
        <v>5067</v>
      </c>
      <c r="G6" s="397" t="s">
        <v>5068</v>
      </c>
      <c r="H6" s="397" t="s">
        <v>5069</v>
      </c>
      <c r="I6" s="448"/>
      <c r="J6" s="387" t="s">
        <v>11</v>
      </c>
      <c r="K6" s="397" t="s">
        <v>733</v>
      </c>
      <c r="L6" s="387">
        <v>2022.0</v>
      </c>
      <c r="M6" s="387" t="s">
        <v>223</v>
      </c>
      <c r="N6" s="397" t="s">
        <v>5070</v>
      </c>
      <c r="O6" s="448"/>
      <c r="P6" s="389"/>
      <c r="Q6" s="471" t="s">
        <v>253</v>
      </c>
      <c r="R6" s="472" t="s">
        <v>647</v>
      </c>
      <c r="S6" s="473" t="s">
        <v>4194</v>
      </c>
      <c r="T6" s="474">
        <v>0.0</v>
      </c>
      <c r="U6" s="474">
        <v>0.0</v>
      </c>
      <c r="V6" s="474">
        <v>1.0</v>
      </c>
      <c r="W6" s="474">
        <v>1.0</v>
      </c>
      <c r="X6" s="474">
        <v>1.0</v>
      </c>
      <c r="Y6" s="474">
        <v>1.0</v>
      </c>
      <c r="Z6" s="474">
        <v>0.0</v>
      </c>
      <c r="AA6" s="474">
        <v>1.0</v>
      </c>
      <c r="AB6" s="474">
        <v>1.0</v>
      </c>
      <c r="AC6" s="474">
        <v>1.0</v>
      </c>
      <c r="AD6" s="474">
        <v>0.0</v>
      </c>
      <c r="AE6" s="474">
        <v>1.0</v>
      </c>
      <c r="AF6" s="474">
        <v>1.0</v>
      </c>
      <c r="AG6" s="474">
        <v>1.0</v>
      </c>
      <c r="AH6" s="474">
        <v>0.0</v>
      </c>
      <c r="AI6" s="475"/>
      <c r="AJ6" s="474">
        <v>1.0</v>
      </c>
      <c r="AK6" s="474">
        <v>1.0</v>
      </c>
      <c r="AL6" s="474">
        <v>59.0</v>
      </c>
      <c r="AM6" s="473" t="s">
        <v>371</v>
      </c>
      <c r="AN6" s="475"/>
      <c r="AO6" s="475"/>
      <c r="AP6" s="475"/>
      <c r="AQ6" s="475"/>
      <c r="AR6" s="475"/>
      <c r="AS6" s="475"/>
      <c r="AT6" s="475"/>
    </row>
    <row r="7">
      <c r="A7" s="127"/>
      <c r="B7" s="476">
        <f t="shared" si="1"/>
        <v>6</v>
      </c>
      <c r="C7" s="445">
        <v>6.0</v>
      </c>
      <c r="D7" s="444"/>
      <c r="E7" s="468" t="s">
        <v>663</v>
      </c>
      <c r="F7" s="397" t="s">
        <v>5071</v>
      </c>
      <c r="G7" s="448"/>
      <c r="H7" s="448"/>
      <c r="I7" s="448"/>
      <c r="J7" s="387" t="s">
        <v>11</v>
      </c>
      <c r="K7" s="397" t="s">
        <v>5072</v>
      </c>
      <c r="L7" s="387">
        <v>2022.0</v>
      </c>
      <c r="M7" s="448"/>
      <c r="N7" s="397" t="s">
        <v>5073</v>
      </c>
      <c r="O7" s="448"/>
      <c r="P7" s="389"/>
      <c r="Q7" s="478"/>
      <c r="R7" s="479"/>
      <c r="S7" s="475"/>
      <c r="T7" s="475"/>
      <c r="U7" s="475"/>
      <c r="V7" s="475"/>
      <c r="W7" s="475"/>
      <c r="X7" s="475"/>
      <c r="Y7" s="475"/>
      <c r="Z7" s="475"/>
      <c r="AA7" s="475"/>
      <c r="AB7" s="475"/>
      <c r="AC7" s="475"/>
      <c r="AD7" s="475"/>
      <c r="AE7" s="475"/>
      <c r="AF7" s="475"/>
      <c r="AG7" s="475"/>
      <c r="AH7" s="475"/>
      <c r="AI7" s="475"/>
      <c r="AJ7" s="475"/>
      <c r="AK7" s="475"/>
      <c r="AL7" s="475"/>
      <c r="AM7" s="475"/>
      <c r="AN7" s="475"/>
      <c r="AO7" s="475"/>
      <c r="AP7" s="475"/>
      <c r="AQ7" s="475"/>
      <c r="AR7" s="475"/>
      <c r="AS7" s="475"/>
      <c r="AT7" s="475"/>
    </row>
    <row r="8">
      <c r="A8" s="127"/>
      <c r="B8" s="476">
        <f t="shared" si="1"/>
        <v>7</v>
      </c>
      <c r="C8" s="445">
        <v>7.0</v>
      </c>
      <c r="D8" s="444"/>
      <c r="E8" s="468" t="s">
        <v>721</v>
      </c>
      <c r="F8" s="448"/>
      <c r="G8" s="448"/>
      <c r="H8" s="448"/>
      <c r="I8" s="448"/>
      <c r="J8" s="387" t="s">
        <v>11</v>
      </c>
      <c r="K8" s="397" t="s">
        <v>722</v>
      </c>
      <c r="L8" s="387">
        <v>2023.0</v>
      </c>
      <c r="M8" s="387" t="s">
        <v>223</v>
      </c>
      <c r="N8" s="397" t="s">
        <v>5074</v>
      </c>
      <c r="O8" s="448"/>
      <c r="P8" s="389"/>
      <c r="Q8" s="478"/>
      <c r="R8" s="479"/>
      <c r="S8" s="475"/>
      <c r="T8" s="475"/>
      <c r="U8" s="475"/>
      <c r="V8" s="475"/>
      <c r="W8" s="475"/>
      <c r="X8" s="475"/>
      <c r="Y8" s="475"/>
      <c r="Z8" s="475"/>
      <c r="AA8" s="475"/>
      <c r="AB8" s="475"/>
      <c r="AC8" s="475"/>
      <c r="AD8" s="475"/>
      <c r="AE8" s="475"/>
      <c r="AF8" s="475"/>
      <c r="AG8" s="475"/>
      <c r="AH8" s="475"/>
      <c r="AI8" s="475"/>
      <c r="AJ8" s="475"/>
      <c r="AK8" s="475"/>
      <c r="AL8" s="475"/>
      <c r="AM8" s="475"/>
      <c r="AN8" s="475"/>
      <c r="AO8" s="475"/>
      <c r="AP8" s="475"/>
      <c r="AQ8" s="475"/>
      <c r="AR8" s="475"/>
      <c r="AS8" s="475"/>
      <c r="AT8" s="475"/>
    </row>
    <row r="9">
      <c r="A9" s="127"/>
      <c r="B9" s="476">
        <f t="shared" si="1"/>
        <v>8</v>
      </c>
      <c r="C9" s="445">
        <v>8.0</v>
      </c>
      <c r="D9" s="444"/>
      <c r="E9" s="468" t="s">
        <v>697</v>
      </c>
      <c r="F9" s="448"/>
      <c r="G9" s="448"/>
      <c r="H9" s="448"/>
      <c r="I9" s="448"/>
      <c r="J9" s="387" t="s">
        <v>11</v>
      </c>
      <c r="K9" s="397" t="s">
        <v>5075</v>
      </c>
      <c r="L9" s="387">
        <v>2023.0</v>
      </c>
      <c r="M9" s="448"/>
      <c r="N9" s="448"/>
      <c r="O9" s="448"/>
      <c r="P9" s="389"/>
      <c r="Q9" s="478"/>
      <c r="R9" s="479"/>
      <c r="S9" s="475"/>
      <c r="T9" s="475"/>
      <c r="U9" s="475"/>
      <c r="V9" s="475"/>
      <c r="W9" s="475"/>
      <c r="X9" s="475"/>
      <c r="Y9" s="475"/>
      <c r="Z9" s="475"/>
      <c r="AA9" s="475"/>
      <c r="AB9" s="475"/>
      <c r="AC9" s="475"/>
      <c r="AD9" s="475"/>
      <c r="AE9" s="475"/>
      <c r="AF9" s="475"/>
      <c r="AG9" s="475"/>
      <c r="AH9" s="475"/>
      <c r="AI9" s="475"/>
      <c r="AJ9" s="475"/>
      <c r="AK9" s="475"/>
      <c r="AL9" s="475"/>
      <c r="AM9" s="475"/>
      <c r="AN9" s="475"/>
      <c r="AO9" s="475"/>
      <c r="AP9" s="475"/>
      <c r="AQ9" s="475"/>
      <c r="AR9" s="475"/>
      <c r="AS9" s="475"/>
      <c r="AT9" s="475"/>
    </row>
    <row r="10">
      <c r="A10" s="127"/>
      <c r="B10" s="476">
        <v>9.0</v>
      </c>
      <c r="C10" s="445">
        <v>9.0</v>
      </c>
      <c r="D10" s="444"/>
      <c r="E10" s="468" t="s">
        <v>723</v>
      </c>
      <c r="F10" s="448"/>
      <c r="G10" s="448"/>
      <c r="H10" s="448"/>
      <c r="I10" s="448"/>
      <c r="J10" s="387" t="s">
        <v>11</v>
      </c>
      <c r="K10" s="397" t="s">
        <v>5076</v>
      </c>
      <c r="L10" s="387">
        <v>2023.0</v>
      </c>
      <c r="M10" s="448"/>
      <c r="N10" s="448"/>
      <c r="O10" s="448"/>
      <c r="P10" s="389"/>
      <c r="Q10" s="478"/>
      <c r="R10" s="479"/>
      <c r="S10" s="475"/>
      <c r="T10" s="475"/>
      <c r="U10" s="475"/>
      <c r="V10" s="475"/>
      <c r="W10" s="475"/>
      <c r="X10" s="475"/>
      <c r="Y10" s="475"/>
      <c r="Z10" s="475"/>
      <c r="AA10" s="475"/>
      <c r="AB10" s="475"/>
      <c r="AC10" s="475"/>
      <c r="AD10" s="475"/>
      <c r="AE10" s="475"/>
      <c r="AF10" s="475"/>
      <c r="AG10" s="475"/>
      <c r="AH10" s="475"/>
      <c r="AI10" s="475"/>
      <c r="AJ10" s="475"/>
      <c r="AK10" s="475"/>
      <c r="AL10" s="475"/>
      <c r="AM10" s="475"/>
      <c r="AN10" s="475"/>
      <c r="AO10" s="475"/>
      <c r="AP10" s="475"/>
      <c r="AQ10" s="475"/>
      <c r="AR10" s="475"/>
      <c r="AS10" s="475"/>
      <c r="AT10" s="475"/>
    </row>
    <row r="11">
      <c r="A11" s="14"/>
      <c r="B11" s="476">
        <v>10.0</v>
      </c>
      <c r="C11" s="445">
        <v>10.0</v>
      </c>
      <c r="D11" s="444"/>
      <c r="E11" s="468" t="s">
        <v>709</v>
      </c>
      <c r="F11" s="448"/>
      <c r="G11" s="448"/>
      <c r="H11" s="448"/>
      <c r="I11" s="448"/>
      <c r="J11" s="387" t="s">
        <v>11</v>
      </c>
      <c r="K11" s="397" t="s">
        <v>5077</v>
      </c>
      <c r="L11" s="387">
        <v>2022.0</v>
      </c>
      <c r="M11" s="448"/>
      <c r="N11" s="448"/>
      <c r="O11" s="448"/>
      <c r="P11" s="389"/>
      <c r="Q11" s="478"/>
      <c r="R11" s="479"/>
      <c r="S11" s="475"/>
      <c r="T11" s="475"/>
      <c r="U11" s="475"/>
      <c r="V11" s="475"/>
      <c r="W11" s="475"/>
      <c r="X11" s="475"/>
      <c r="Y11" s="475"/>
      <c r="Z11" s="475"/>
      <c r="AA11" s="475"/>
      <c r="AB11" s="475"/>
      <c r="AC11" s="475"/>
      <c r="AD11" s="475"/>
      <c r="AE11" s="475"/>
      <c r="AF11" s="475"/>
      <c r="AG11" s="475"/>
      <c r="AH11" s="475"/>
      <c r="AI11" s="475"/>
      <c r="AJ11" s="475"/>
      <c r="AK11" s="475"/>
      <c r="AL11" s="475"/>
      <c r="AM11" s="475"/>
      <c r="AN11" s="475"/>
      <c r="AO11" s="475"/>
      <c r="AP11" s="475"/>
      <c r="AQ11" s="475"/>
      <c r="AR11" s="475"/>
      <c r="AS11" s="475"/>
      <c r="AT11" s="475"/>
    </row>
    <row r="12">
      <c r="A12" s="480" t="s">
        <v>5078</v>
      </c>
      <c r="B12" s="476">
        <f t="shared" ref="B12:B56" si="2">B11+1</f>
        <v>11</v>
      </c>
      <c r="C12" s="445">
        <v>1.0</v>
      </c>
      <c r="D12" s="445">
        <v>1.0</v>
      </c>
      <c r="E12" s="468" t="s">
        <v>756</v>
      </c>
      <c r="F12" s="397" t="s">
        <v>5079</v>
      </c>
      <c r="G12" s="397" t="s">
        <v>5080</v>
      </c>
      <c r="H12" s="397" t="s">
        <v>5081</v>
      </c>
      <c r="I12" s="469" t="s">
        <v>5082</v>
      </c>
      <c r="J12" s="387" t="s">
        <v>11</v>
      </c>
      <c r="K12" s="397" t="s">
        <v>5083</v>
      </c>
      <c r="L12" s="387">
        <v>2018.0</v>
      </c>
      <c r="M12" s="387" t="s">
        <v>387</v>
      </c>
      <c r="N12" s="397" t="s">
        <v>5084</v>
      </c>
      <c r="O12" s="477" t="s">
        <v>5085</v>
      </c>
      <c r="P12" s="396" t="s">
        <v>237</v>
      </c>
      <c r="Q12" s="471" t="s">
        <v>253</v>
      </c>
      <c r="R12" s="472" t="s">
        <v>1284</v>
      </c>
      <c r="S12" s="473" t="s">
        <v>5086</v>
      </c>
      <c r="T12" s="474">
        <v>0.0</v>
      </c>
      <c r="U12" s="474">
        <v>0.0</v>
      </c>
      <c r="V12" s="474">
        <v>1.0</v>
      </c>
      <c r="W12" s="474">
        <v>0.0</v>
      </c>
      <c r="X12" s="474">
        <v>0.0</v>
      </c>
      <c r="Y12" s="474">
        <v>0.0</v>
      </c>
      <c r="Z12" s="474">
        <v>0.0</v>
      </c>
      <c r="AA12" s="474">
        <v>1.0</v>
      </c>
      <c r="AB12" s="474">
        <v>1.0</v>
      </c>
      <c r="AC12" s="474">
        <v>0.0</v>
      </c>
      <c r="AD12" s="474">
        <v>0.0</v>
      </c>
      <c r="AE12" s="474">
        <v>1.0</v>
      </c>
      <c r="AF12" s="474">
        <v>1.0</v>
      </c>
      <c r="AG12" s="474">
        <v>1.0</v>
      </c>
      <c r="AH12" s="474">
        <v>1.0</v>
      </c>
      <c r="AI12" s="473" t="s">
        <v>5087</v>
      </c>
      <c r="AJ12" s="474">
        <v>1.0</v>
      </c>
      <c r="AK12" s="474">
        <v>1.0</v>
      </c>
      <c r="AL12" s="474">
        <v>50.0</v>
      </c>
      <c r="AM12" s="473" t="s">
        <v>5088</v>
      </c>
      <c r="AN12" s="475"/>
      <c r="AO12" s="475"/>
      <c r="AP12" s="474">
        <v>1.0</v>
      </c>
      <c r="AQ12" s="475"/>
      <c r="AR12" s="475"/>
      <c r="AS12" s="475"/>
      <c r="AT12" s="475"/>
    </row>
    <row r="13">
      <c r="A13" s="127"/>
      <c r="B13" s="476">
        <f t="shared" si="2"/>
        <v>12</v>
      </c>
      <c r="C13" s="445">
        <v>2.0</v>
      </c>
      <c r="D13" s="445">
        <v>1.0</v>
      </c>
      <c r="E13" s="468" t="s">
        <v>767</v>
      </c>
      <c r="F13" s="481" t="s">
        <v>5089</v>
      </c>
      <c r="G13" s="481" t="s">
        <v>5090</v>
      </c>
      <c r="H13" s="481" t="s">
        <v>5091</v>
      </c>
      <c r="I13" s="482" t="s">
        <v>5092</v>
      </c>
      <c r="J13" s="481" t="s">
        <v>5093</v>
      </c>
      <c r="K13" s="397" t="s">
        <v>5094</v>
      </c>
      <c r="L13" s="387">
        <v>2020.0</v>
      </c>
      <c r="M13" s="396" t="s">
        <v>387</v>
      </c>
      <c r="N13" s="481" t="s">
        <v>5095</v>
      </c>
      <c r="O13" s="481" t="s">
        <v>5096</v>
      </c>
      <c r="P13" s="481" t="s">
        <v>5097</v>
      </c>
      <c r="Q13" s="471" t="s">
        <v>253</v>
      </c>
      <c r="R13" s="472" t="s">
        <v>647</v>
      </c>
      <c r="S13" s="474">
        <v>0.0</v>
      </c>
      <c r="T13" s="474">
        <v>0.0</v>
      </c>
      <c r="U13" s="474">
        <v>0.0</v>
      </c>
      <c r="V13" s="474">
        <v>1.0</v>
      </c>
      <c r="W13" s="474">
        <v>1.0</v>
      </c>
      <c r="X13" s="474">
        <v>0.0</v>
      </c>
      <c r="Y13" s="474">
        <v>1.0</v>
      </c>
      <c r="Z13" s="474">
        <v>0.0</v>
      </c>
      <c r="AA13" s="474">
        <v>1.0</v>
      </c>
      <c r="AB13" s="474">
        <v>1.0</v>
      </c>
      <c r="AC13" s="474">
        <v>0.0</v>
      </c>
      <c r="AD13" s="474">
        <v>0.0</v>
      </c>
      <c r="AE13" s="474">
        <v>1.0</v>
      </c>
      <c r="AF13" s="474">
        <v>1.0</v>
      </c>
      <c r="AG13" s="474">
        <v>1.0</v>
      </c>
      <c r="AH13" s="474">
        <v>0.0</v>
      </c>
      <c r="AI13" s="475"/>
      <c r="AJ13" s="474">
        <v>1.0</v>
      </c>
      <c r="AK13" s="474">
        <v>1.0</v>
      </c>
      <c r="AL13" s="473" t="s">
        <v>5098</v>
      </c>
      <c r="AM13" s="473" t="s">
        <v>5099</v>
      </c>
      <c r="AN13" s="475"/>
      <c r="AO13" s="475"/>
      <c r="AP13" s="475"/>
      <c r="AQ13" s="475"/>
      <c r="AR13" s="474">
        <v>1.0</v>
      </c>
      <c r="AS13" s="475"/>
      <c r="AT13" s="475"/>
    </row>
    <row r="14">
      <c r="A14" s="127"/>
      <c r="B14" s="476">
        <f t="shared" si="2"/>
        <v>13</v>
      </c>
      <c r="C14" s="445">
        <v>3.0</v>
      </c>
      <c r="D14" s="445">
        <v>1.0</v>
      </c>
      <c r="E14" s="468" t="s">
        <v>831</v>
      </c>
      <c r="F14" s="397" t="s">
        <v>5100</v>
      </c>
      <c r="G14" s="448"/>
      <c r="H14" s="448"/>
      <c r="I14" s="448"/>
      <c r="J14" s="387" t="s">
        <v>11</v>
      </c>
      <c r="K14" s="397" t="s">
        <v>5101</v>
      </c>
      <c r="L14" s="387">
        <v>2020.0</v>
      </c>
      <c r="M14" s="387" t="s">
        <v>387</v>
      </c>
      <c r="N14" s="397" t="s">
        <v>5102</v>
      </c>
      <c r="O14" s="448"/>
      <c r="P14" s="448"/>
      <c r="Q14" s="478"/>
      <c r="R14" s="472" t="s">
        <v>369</v>
      </c>
      <c r="S14" s="475"/>
      <c r="T14" s="475"/>
      <c r="U14" s="475"/>
      <c r="V14" s="475"/>
      <c r="W14" s="475"/>
      <c r="X14" s="475"/>
      <c r="Y14" s="475"/>
      <c r="Z14" s="475"/>
      <c r="AA14" s="475"/>
      <c r="AB14" s="475"/>
      <c r="AC14" s="475"/>
      <c r="AD14" s="475"/>
      <c r="AE14" s="475"/>
      <c r="AF14" s="475"/>
      <c r="AG14" s="475"/>
      <c r="AH14" s="475"/>
      <c r="AI14" s="475"/>
      <c r="AJ14" s="475"/>
      <c r="AK14" s="475"/>
      <c r="AL14" s="475"/>
      <c r="AM14" s="475"/>
      <c r="AN14" s="475"/>
      <c r="AO14" s="475"/>
      <c r="AP14" s="475"/>
      <c r="AQ14" s="475"/>
      <c r="AR14" s="474">
        <v>1.0</v>
      </c>
      <c r="AS14" s="475"/>
      <c r="AT14" s="475"/>
    </row>
    <row r="15">
      <c r="A15" s="127"/>
      <c r="B15" s="476">
        <f t="shared" si="2"/>
        <v>14</v>
      </c>
      <c r="C15" s="445">
        <v>4.0</v>
      </c>
      <c r="D15" s="445">
        <v>1.0</v>
      </c>
      <c r="E15" s="468" t="s">
        <v>777</v>
      </c>
      <c r="F15" s="397" t="s">
        <v>5103</v>
      </c>
      <c r="G15" s="483" t="s">
        <v>5104</v>
      </c>
      <c r="H15" s="387" t="s">
        <v>5105</v>
      </c>
      <c r="I15" s="469" t="s">
        <v>780</v>
      </c>
      <c r="J15" s="387" t="s">
        <v>11</v>
      </c>
      <c r="K15" s="397" t="s">
        <v>5106</v>
      </c>
      <c r="L15" s="387">
        <v>2020.0</v>
      </c>
      <c r="M15" s="387" t="s">
        <v>387</v>
      </c>
      <c r="N15" s="448"/>
      <c r="O15" s="484" t="s">
        <v>5107</v>
      </c>
      <c r="P15" s="448"/>
      <c r="Q15" s="471" t="s">
        <v>276</v>
      </c>
      <c r="R15" s="472" t="s">
        <v>647</v>
      </c>
      <c r="S15" s="473" t="s">
        <v>5108</v>
      </c>
      <c r="T15" s="474">
        <v>0.0</v>
      </c>
      <c r="U15" s="474">
        <v>0.0</v>
      </c>
      <c r="V15" s="474">
        <v>0.0</v>
      </c>
      <c r="W15" s="474">
        <v>0.0</v>
      </c>
      <c r="X15" s="474">
        <v>0.0</v>
      </c>
      <c r="Y15" s="474">
        <v>0.0</v>
      </c>
      <c r="Z15" s="474">
        <v>0.0</v>
      </c>
      <c r="AA15" s="474">
        <v>0.0</v>
      </c>
      <c r="AB15" s="474">
        <v>0.0</v>
      </c>
      <c r="AC15" s="474">
        <v>0.0</v>
      </c>
      <c r="AD15" s="474">
        <v>0.0</v>
      </c>
      <c r="AE15" s="474">
        <v>1.0</v>
      </c>
      <c r="AF15" s="474">
        <v>1.0</v>
      </c>
      <c r="AG15" s="474">
        <v>1.0</v>
      </c>
      <c r="AH15" s="474">
        <v>0.0</v>
      </c>
      <c r="AI15" s="473" t="s">
        <v>5108</v>
      </c>
      <c r="AJ15" s="474">
        <v>1.0</v>
      </c>
      <c r="AK15" s="474">
        <v>1.0</v>
      </c>
      <c r="AL15" s="474">
        <v>25.0</v>
      </c>
      <c r="AM15" s="473" t="s">
        <v>5109</v>
      </c>
      <c r="AN15" s="475"/>
      <c r="AO15" s="475"/>
      <c r="AP15" s="475"/>
      <c r="AQ15" s="475"/>
      <c r="AR15" s="474">
        <v>1.0</v>
      </c>
      <c r="AS15" s="475"/>
      <c r="AT15" s="475"/>
    </row>
    <row r="16">
      <c r="A16" s="127"/>
      <c r="B16" s="476">
        <f t="shared" si="2"/>
        <v>15</v>
      </c>
      <c r="C16" s="445">
        <v>5.0</v>
      </c>
      <c r="D16" s="445">
        <v>1.0</v>
      </c>
      <c r="E16" s="468" t="s">
        <v>821</v>
      </c>
      <c r="F16" s="397" t="s">
        <v>5110</v>
      </c>
      <c r="G16" s="483" t="s">
        <v>5111</v>
      </c>
      <c r="H16" s="469" t="s">
        <v>824</v>
      </c>
      <c r="I16" s="469" t="s">
        <v>824</v>
      </c>
      <c r="J16" s="387" t="s">
        <v>11</v>
      </c>
      <c r="K16" s="485" t="s">
        <v>5112</v>
      </c>
      <c r="L16" s="486">
        <v>2021.0</v>
      </c>
      <c r="M16" s="387" t="s">
        <v>223</v>
      </c>
      <c r="N16" s="448"/>
      <c r="O16" s="477" t="s">
        <v>5113</v>
      </c>
      <c r="P16" s="389"/>
      <c r="Q16" s="471" t="s">
        <v>276</v>
      </c>
      <c r="R16" s="472" t="s">
        <v>647</v>
      </c>
      <c r="S16" s="473" t="s">
        <v>301</v>
      </c>
      <c r="T16" s="474">
        <v>0.0</v>
      </c>
      <c r="U16" s="474">
        <v>0.0</v>
      </c>
      <c r="V16" s="474">
        <v>0.0</v>
      </c>
      <c r="W16" s="474">
        <v>0.0</v>
      </c>
      <c r="X16" s="474">
        <v>0.0</v>
      </c>
      <c r="Y16" s="474">
        <v>0.0</v>
      </c>
      <c r="Z16" s="474">
        <v>1.0</v>
      </c>
      <c r="AA16" s="474">
        <v>0.0</v>
      </c>
      <c r="AB16" s="474">
        <v>0.0</v>
      </c>
      <c r="AC16" s="474">
        <v>0.0</v>
      </c>
      <c r="AD16" s="474">
        <v>0.0</v>
      </c>
      <c r="AE16" s="474">
        <v>1.0</v>
      </c>
      <c r="AF16" s="474">
        <v>1.0</v>
      </c>
      <c r="AG16" s="474">
        <v>1.0</v>
      </c>
      <c r="AH16" s="474">
        <v>0.0</v>
      </c>
      <c r="AI16" s="473" t="s">
        <v>301</v>
      </c>
      <c r="AJ16" s="474">
        <v>1.0</v>
      </c>
      <c r="AK16" s="474">
        <v>1.0</v>
      </c>
      <c r="AL16" s="474">
        <v>95.0</v>
      </c>
      <c r="AM16" s="473" t="s">
        <v>392</v>
      </c>
      <c r="AN16" s="475"/>
      <c r="AO16" s="475"/>
      <c r="AP16" s="475"/>
      <c r="AQ16" s="475"/>
      <c r="AR16" s="475"/>
      <c r="AS16" s="474">
        <v>1.0</v>
      </c>
      <c r="AT16" s="475"/>
    </row>
    <row r="17">
      <c r="A17" s="127"/>
      <c r="B17" s="476">
        <f t="shared" si="2"/>
        <v>16</v>
      </c>
      <c r="C17" s="445">
        <v>6.0</v>
      </c>
      <c r="D17" s="445">
        <v>1.0</v>
      </c>
      <c r="E17" s="468" t="s">
        <v>969</v>
      </c>
      <c r="F17" s="481" t="s">
        <v>5114</v>
      </c>
      <c r="G17" s="389"/>
      <c r="H17" s="475"/>
      <c r="I17" s="482" t="s">
        <v>5115</v>
      </c>
      <c r="J17" s="387" t="s">
        <v>11</v>
      </c>
      <c r="K17" s="397" t="s">
        <v>5116</v>
      </c>
      <c r="L17" s="487">
        <v>2021.0</v>
      </c>
      <c r="M17" s="396" t="s">
        <v>387</v>
      </c>
      <c r="N17" s="481" t="s">
        <v>5117</v>
      </c>
      <c r="O17" s="389"/>
      <c r="P17" s="389"/>
      <c r="Q17" s="471" t="s">
        <v>276</v>
      </c>
      <c r="R17" s="472" t="s">
        <v>647</v>
      </c>
      <c r="S17" s="473" t="s">
        <v>301</v>
      </c>
      <c r="T17" s="474">
        <v>0.0</v>
      </c>
      <c r="U17" s="474">
        <v>0.0</v>
      </c>
      <c r="V17" s="474">
        <v>0.0</v>
      </c>
      <c r="W17" s="474">
        <v>0.0</v>
      </c>
      <c r="X17" s="474">
        <v>0.0</v>
      </c>
      <c r="Y17" s="474">
        <v>0.0</v>
      </c>
      <c r="Z17" s="474">
        <v>0.0</v>
      </c>
      <c r="AA17" s="474">
        <v>0.0</v>
      </c>
      <c r="AB17" s="474">
        <v>0.0</v>
      </c>
      <c r="AC17" s="474">
        <v>1.0</v>
      </c>
      <c r="AD17" s="474">
        <v>0.0</v>
      </c>
      <c r="AE17" s="474">
        <v>0.0</v>
      </c>
      <c r="AF17" s="474">
        <v>0.0</v>
      </c>
      <c r="AG17" s="474">
        <v>0.0</v>
      </c>
      <c r="AH17" s="474">
        <v>0.0</v>
      </c>
      <c r="AI17" s="473" t="s">
        <v>5118</v>
      </c>
      <c r="AJ17" s="474">
        <v>0.0</v>
      </c>
      <c r="AK17" s="474">
        <v>0.0</v>
      </c>
      <c r="AL17" s="474">
        <v>78.0</v>
      </c>
      <c r="AM17" s="473" t="s">
        <v>5119</v>
      </c>
      <c r="AN17" s="475"/>
      <c r="AO17" s="475"/>
      <c r="AP17" s="475"/>
      <c r="AQ17" s="475"/>
      <c r="AR17" s="474">
        <v>1.0</v>
      </c>
      <c r="AS17" s="475"/>
      <c r="AT17" s="475"/>
    </row>
    <row r="18">
      <c r="A18" s="127"/>
      <c r="B18" s="476">
        <f t="shared" si="2"/>
        <v>17</v>
      </c>
      <c r="C18" s="445">
        <v>7.0</v>
      </c>
      <c r="D18" s="444"/>
      <c r="E18" s="468" t="s">
        <v>813</v>
      </c>
      <c r="F18" s="397" t="s">
        <v>5120</v>
      </c>
      <c r="G18" s="448"/>
      <c r="H18" s="448"/>
      <c r="I18" s="448"/>
      <c r="J18" s="387" t="s">
        <v>11</v>
      </c>
      <c r="K18" s="397" t="s">
        <v>817</v>
      </c>
      <c r="L18" s="387">
        <v>2020.0</v>
      </c>
      <c r="M18" s="387" t="s">
        <v>223</v>
      </c>
      <c r="N18" s="397" t="s">
        <v>5121</v>
      </c>
      <c r="O18" s="448"/>
      <c r="P18" s="448"/>
      <c r="Q18" s="471" t="s">
        <v>276</v>
      </c>
      <c r="R18" s="472" t="s">
        <v>647</v>
      </c>
      <c r="S18" s="475"/>
      <c r="T18" s="474">
        <v>0.0</v>
      </c>
      <c r="U18" s="474">
        <v>0.0</v>
      </c>
      <c r="V18" s="474">
        <v>0.0</v>
      </c>
      <c r="W18" s="474">
        <v>0.0</v>
      </c>
      <c r="X18" s="474">
        <v>0.0</v>
      </c>
      <c r="Y18" s="474">
        <v>0.0</v>
      </c>
      <c r="Z18" s="474">
        <v>0.0</v>
      </c>
      <c r="AA18" s="474">
        <v>0.0</v>
      </c>
      <c r="AB18" s="474">
        <v>0.0</v>
      </c>
      <c r="AC18" s="474">
        <v>0.0</v>
      </c>
      <c r="AD18" s="474">
        <v>0.0</v>
      </c>
      <c r="AE18" s="474">
        <v>1.0</v>
      </c>
      <c r="AF18" s="474">
        <v>1.0</v>
      </c>
      <c r="AG18" s="474">
        <v>1.0</v>
      </c>
      <c r="AH18" s="474">
        <v>0.0</v>
      </c>
      <c r="AI18" s="473" t="s">
        <v>301</v>
      </c>
      <c r="AJ18" s="474">
        <v>1.0</v>
      </c>
      <c r="AK18" s="474">
        <v>1.0</v>
      </c>
      <c r="AL18" s="474">
        <v>35.0</v>
      </c>
      <c r="AM18" s="473" t="s">
        <v>5122</v>
      </c>
      <c r="AN18" s="475"/>
      <c r="AO18" s="475"/>
      <c r="AP18" s="475"/>
      <c r="AQ18" s="475"/>
      <c r="AR18" s="474">
        <v>1.0</v>
      </c>
      <c r="AS18" s="475"/>
      <c r="AT18" s="475"/>
    </row>
    <row r="19">
      <c r="A19" s="127"/>
      <c r="B19" s="476">
        <f t="shared" si="2"/>
        <v>18</v>
      </c>
      <c r="C19" s="445">
        <v>8.0</v>
      </c>
      <c r="D19" s="445">
        <v>1.0</v>
      </c>
      <c r="E19" s="468" t="s">
        <v>981</v>
      </c>
      <c r="F19" s="397" t="s">
        <v>5123</v>
      </c>
      <c r="G19" s="446" t="s">
        <v>5124</v>
      </c>
      <c r="H19" s="488" t="s">
        <v>5125</v>
      </c>
      <c r="I19" s="469" t="s">
        <v>5125</v>
      </c>
      <c r="J19" s="387" t="s">
        <v>11</v>
      </c>
      <c r="K19" s="489" t="s">
        <v>5126</v>
      </c>
      <c r="L19" s="490">
        <v>2021.0</v>
      </c>
      <c r="M19" s="387" t="s">
        <v>223</v>
      </c>
      <c r="N19" s="448"/>
      <c r="O19" s="484" t="s">
        <v>5127</v>
      </c>
      <c r="P19" s="448"/>
      <c r="Q19" s="471" t="s">
        <v>276</v>
      </c>
      <c r="R19" s="472" t="s">
        <v>647</v>
      </c>
      <c r="S19" s="475"/>
      <c r="T19" s="474">
        <v>0.0</v>
      </c>
      <c r="U19" s="474">
        <v>0.0</v>
      </c>
      <c r="V19" s="474">
        <v>0.0</v>
      </c>
      <c r="W19" s="474">
        <v>0.0</v>
      </c>
      <c r="X19" s="474">
        <v>0.0</v>
      </c>
      <c r="Y19" s="474">
        <v>0.0</v>
      </c>
      <c r="Z19" s="474">
        <v>0.0</v>
      </c>
      <c r="AA19" s="474">
        <v>0.0</v>
      </c>
      <c r="AB19" s="474">
        <v>0.0</v>
      </c>
      <c r="AC19" s="474">
        <v>0.0</v>
      </c>
      <c r="AD19" s="474">
        <v>0.0</v>
      </c>
      <c r="AE19" s="474">
        <v>1.0</v>
      </c>
      <c r="AF19" s="474">
        <v>1.0</v>
      </c>
      <c r="AG19" s="474">
        <v>0.0</v>
      </c>
      <c r="AH19" s="474">
        <v>0.0</v>
      </c>
      <c r="AI19" s="475"/>
      <c r="AJ19" s="474">
        <v>1.0</v>
      </c>
      <c r="AK19" s="474">
        <v>1.0</v>
      </c>
      <c r="AL19" s="474">
        <v>30.0</v>
      </c>
      <c r="AM19" s="473" t="s">
        <v>5128</v>
      </c>
      <c r="AN19" s="475"/>
      <c r="AO19" s="475"/>
      <c r="AP19" s="475"/>
      <c r="AQ19" s="475"/>
      <c r="AR19" s="475"/>
      <c r="AS19" s="474">
        <v>1.0</v>
      </c>
      <c r="AT19" s="475"/>
    </row>
    <row r="20">
      <c r="A20" s="127"/>
      <c r="B20" s="476">
        <f t="shared" si="2"/>
        <v>19</v>
      </c>
      <c r="C20" s="387">
        <v>9.0</v>
      </c>
      <c r="D20" s="387">
        <v>1.0</v>
      </c>
      <c r="E20" s="397" t="s">
        <v>801</v>
      </c>
      <c r="F20" s="397" t="s">
        <v>5129</v>
      </c>
      <c r="G20" s="382" t="s">
        <v>5130</v>
      </c>
      <c r="H20" s="448"/>
      <c r="I20" s="491" t="s">
        <v>5131</v>
      </c>
      <c r="J20" s="387" t="s">
        <v>11</v>
      </c>
      <c r="K20" s="397" t="s">
        <v>5132</v>
      </c>
      <c r="L20" s="387">
        <v>2021.0</v>
      </c>
      <c r="M20" s="387" t="s">
        <v>223</v>
      </c>
      <c r="N20" s="448"/>
      <c r="O20" s="448"/>
      <c r="P20" s="448"/>
      <c r="Q20" s="471" t="s">
        <v>253</v>
      </c>
      <c r="R20" s="472" t="s">
        <v>1284</v>
      </c>
      <c r="S20" s="473" t="s">
        <v>5133</v>
      </c>
      <c r="T20" s="474">
        <v>0.0</v>
      </c>
      <c r="U20" s="474">
        <v>0.0</v>
      </c>
      <c r="V20" s="474">
        <v>0.0</v>
      </c>
      <c r="W20" s="474">
        <v>0.0</v>
      </c>
      <c r="X20" s="474">
        <v>0.0</v>
      </c>
      <c r="Y20" s="474">
        <v>0.0</v>
      </c>
      <c r="Z20" s="474">
        <v>0.0</v>
      </c>
      <c r="AA20" s="474">
        <v>0.0</v>
      </c>
      <c r="AB20" s="474">
        <v>0.0</v>
      </c>
      <c r="AC20" s="474">
        <v>0.0</v>
      </c>
      <c r="AD20" s="474">
        <v>0.0</v>
      </c>
      <c r="AE20" s="474">
        <v>1.0</v>
      </c>
      <c r="AF20" s="474">
        <v>1.0</v>
      </c>
      <c r="AG20" s="474">
        <v>1.0</v>
      </c>
      <c r="AH20" s="474">
        <v>1.0</v>
      </c>
      <c r="AI20" s="473" t="s">
        <v>5134</v>
      </c>
      <c r="AJ20" s="474">
        <v>1.0</v>
      </c>
      <c r="AK20" s="474">
        <v>1.0</v>
      </c>
      <c r="AL20" s="474">
        <v>3.0</v>
      </c>
      <c r="AM20" s="473" t="s">
        <v>5135</v>
      </c>
      <c r="AN20" s="475"/>
      <c r="AO20" s="475"/>
      <c r="AP20" s="475"/>
      <c r="AQ20" s="475"/>
      <c r="AR20" s="475"/>
      <c r="AS20" s="475"/>
      <c r="AT20" s="475"/>
    </row>
    <row r="21">
      <c r="A21" s="127"/>
      <c r="B21" s="476">
        <f t="shared" si="2"/>
        <v>20</v>
      </c>
      <c r="C21" s="445">
        <v>10.0</v>
      </c>
      <c r="D21" s="444"/>
      <c r="E21" s="468" t="s">
        <v>787</v>
      </c>
      <c r="F21" s="397" t="s">
        <v>5136</v>
      </c>
      <c r="G21" s="404"/>
      <c r="H21" s="448"/>
      <c r="I21" s="404"/>
      <c r="J21" s="448"/>
      <c r="K21" s="397" t="s">
        <v>5137</v>
      </c>
      <c r="L21" s="387">
        <v>2022.0</v>
      </c>
      <c r="M21" s="387" t="s">
        <v>223</v>
      </c>
      <c r="N21" s="448"/>
      <c r="O21" s="448"/>
      <c r="P21" s="448"/>
      <c r="Q21" s="478"/>
      <c r="R21" s="479"/>
      <c r="S21" s="475"/>
      <c r="T21" s="475"/>
      <c r="U21" s="475"/>
      <c r="V21" s="475"/>
      <c r="W21" s="475"/>
      <c r="X21" s="475"/>
      <c r="Y21" s="475"/>
      <c r="Z21" s="475"/>
      <c r="AA21" s="475"/>
      <c r="AB21" s="475"/>
      <c r="AC21" s="475"/>
      <c r="AD21" s="475"/>
      <c r="AE21" s="475"/>
      <c r="AF21" s="475"/>
      <c r="AG21" s="475"/>
      <c r="AH21" s="475"/>
      <c r="AI21" s="475"/>
      <c r="AJ21" s="475"/>
      <c r="AK21" s="475"/>
      <c r="AL21" s="475"/>
      <c r="AM21" s="475"/>
      <c r="AN21" s="475"/>
      <c r="AO21" s="475"/>
      <c r="AP21" s="475"/>
      <c r="AQ21" s="475"/>
      <c r="AR21" s="475"/>
      <c r="AS21" s="475"/>
      <c r="AT21" s="475"/>
    </row>
    <row r="22">
      <c r="A22" s="127"/>
      <c r="B22" s="476">
        <f t="shared" si="2"/>
        <v>21</v>
      </c>
      <c r="C22" s="445">
        <v>11.0</v>
      </c>
      <c r="D22" s="444"/>
      <c r="E22" s="492" t="s">
        <v>5138</v>
      </c>
      <c r="F22" s="437" t="s">
        <v>5139</v>
      </c>
      <c r="G22" s="437" t="s">
        <v>5140</v>
      </c>
      <c r="H22" s="437" t="s">
        <v>5141</v>
      </c>
      <c r="I22" s="437" t="s">
        <v>5141</v>
      </c>
      <c r="J22" s="437" t="s">
        <v>11</v>
      </c>
      <c r="K22" s="437" t="s">
        <v>5142</v>
      </c>
      <c r="L22" s="493">
        <v>2023.0</v>
      </c>
      <c r="M22" s="494" t="s">
        <v>223</v>
      </c>
      <c r="N22" s="437" t="s">
        <v>5143</v>
      </c>
      <c r="O22" s="495" t="s">
        <v>5144</v>
      </c>
      <c r="P22" s="437" t="s">
        <v>5145</v>
      </c>
      <c r="Q22" s="478"/>
      <c r="R22" s="479"/>
      <c r="S22" s="475"/>
      <c r="T22" s="475"/>
      <c r="U22" s="475"/>
      <c r="V22" s="475"/>
      <c r="W22" s="475"/>
      <c r="X22" s="475"/>
      <c r="Y22" s="475"/>
      <c r="Z22" s="475"/>
      <c r="AA22" s="475"/>
      <c r="AB22" s="475"/>
      <c r="AC22" s="475"/>
      <c r="AD22" s="475"/>
      <c r="AE22" s="475"/>
      <c r="AF22" s="475"/>
      <c r="AG22" s="475"/>
      <c r="AH22" s="475"/>
      <c r="AI22" s="475"/>
      <c r="AJ22" s="475"/>
      <c r="AK22" s="475"/>
      <c r="AL22" s="475"/>
      <c r="AM22" s="475"/>
      <c r="AN22" s="475"/>
      <c r="AO22" s="475"/>
      <c r="AP22" s="475"/>
      <c r="AQ22" s="475"/>
      <c r="AR22" s="475"/>
      <c r="AS22" s="475"/>
      <c r="AT22" s="475"/>
    </row>
    <row r="23">
      <c r="A23" s="127"/>
      <c r="B23" s="476">
        <f t="shared" si="2"/>
        <v>22</v>
      </c>
      <c r="C23" s="445">
        <v>12.0</v>
      </c>
      <c r="D23" s="444"/>
      <c r="E23" s="468" t="s">
        <v>927</v>
      </c>
      <c r="F23" s="453" t="s">
        <v>5146</v>
      </c>
      <c r="G23" s="450"/>
      <c r="H23" s="450"/>
      <c r="I23" s="450"/>
      <c r="J23" s="450"/>
      <c r="K23" s="496" t="s">
        <v>5147</v>
      </c>
      <c r="L23" s="452">
        <v>2023.0</v>
      </c>
      <c r="M23" s="452" t="s">
        <v>223</v>
      </c>
      <c r="N23" s="450"/>
      <c r="O23" s="450"/>
      <c r="P23" s="450"/>
      <c r="Q23" s="478"/>
      <c r="R23" s="479"/>
      <c r="S23" s="475"/>
      <c r="T23" s="475"/>
      <c r="U23" s="475"/>
      <c r="V23" s="475"/>
      <c r="W23" s="475"/>
      <c r="X23" s="475"/>
      <c r="Y23" s="475"/>
      <c r="Z23" s="475"/>
      <c r="AA23" s="475"/>
      <c r="AB23" s="475"/>
      <c r="AC23" s="475"/>
      <c r="AD23" s="475"/>
      <c r="AE23" s="475"/>
      <c r="AF23" s="475"/>
      <c r="AG23" s="475"/>
      <c r="AH23" s="475"/>
      <c r="AI23" s="475"/>
      <c r="AJ23" s="475"/>
      <c r="AK23" s="475"/>
      <c r="AL23" s="475"/>
      <c r="AM23" s="475"/>
      <c r="AN23" s="475"/>
      <c r="AO23" s="475"/>
      <c r="AP23" s="475"/>
      <c r="AQ23" s="475"/>
      <c r="AR23" s="475"/>
      <c r="AS23" s="475"/>
      <c r="AT23" s="475"/>
    </row>
    <row r="24">
      <c r="A24" s="127"/>
      <c r="B24" s="476">
        <f t="shared" si="2"/>
        <v>23</v>
      </c>
      <c r="C24" s="445">
        <v>13.0</v>
      </c>
      <c r="D24" s="444"/>
      <c r="E24" s="468" t="s">
        <v>844</v>
      </c>
      <c r="F24" s="450"/>
      <c r="G24" s="450"/>
      <c r="H24" s="450"/>
      <c r="I24" s="450"/>
      <c r="J24" s="450"/>
      <c r="K24" s="453" t="s">
        <v>5148</v>
      </c>
      <c r="L24" s="452">
        <v>2023.0</v>
      </c>
      <c r="M24" s="452" t="s">
        <v>223</v>
      </c>
      <c r="N24" s="450"/>
      <c r="O24" s="450"/>
      <c r="P24" s="450"/>
      <c r="Q24" s="478"/>
      <c r="R24" s="479"/>
      <c r="S24" s="475"/>
      <c r="T24" s="475"/>
      <c r="U24" s="475"/>
      <c r="V24" s="475"/>
      <c r="W24" s="475"/>
      <c r="X24" s="475"/>
      <c r="Y24" s="475"/>
      <c r="Z24" s="475"/>
      <c r="AA24" s="475"/>
      <c r="AB24" s="475"/>
      <c r="AC24" s="475"/>
      <c r="AD24" s="475"/>
      <c r="AE24" s="475"/>
      <c r="AF24" s="475"/>
      <c r="AG24" s="475"/>
      <c r="AH24" s="475"/>
      <c r="AI24" s="475"/>
      <c r="AJ24" s="475"/>
      <c r="AK24" s="475"/>
      <c r="AL24" s="475"/>
      <c r="AM24" s="475"/>
      <c r="AN24" s="475"/>
      <c r="AO24" s="475"/>
      <c r="AP24" s="475"/>
      <c r="AQ24" s="475"/>
      <c r="AR24" s="475"/>
      <c r="AS24" s="475"/>
      <c r="AT24" s="475"/>
    </row>
    <row r="25">
      <c r="A25" s="127"/>
      <c r="B25" s="476">
        <f t="shared" si="2"/>
        <v>24</v>
      </c>
      <c r="C25" s="445">
        <v>14.0</v>
      </c>
      <c r="D25" s="444"/>
      <c r="E25" s="468" t="s">
        <v>893</v>
      </c>
      <c r="F25" s="453" t="s">
        <v>5149</v>
      </c>
      <c r="G25" s="453" t="s">
        <v>5150</v>
      </c>
      <c r="H25" s="452">
        <v>8.12659162E10</v>
      </c>
      <c r="I25" s="497">
        <v>8.12659162E10</v>
      </c>
      <c r="J25" s="437" t="s">
        <v>11</v>
      </c>
      <c r="K25" s="453" t="s">
        <v>5151</v>
      </c>
      <c r="L25" s="452">
        <v>2023.0</v>
      </c>
      <c r="M25" s="452" t="s">
        <v>223</v>
      </c>
      <c r="N25" s="453">
        <v>8.12659162E10</v>
      </c>
      <c r="O25" s="450"/>
      <c r="P25" s="452" t="s">
        <v>5152</v>
      </c>
      <c r="Q25" s="471" t="s">
        <v>253</v>
      </c>
      <c r="R25" s="472" t="s">
        <v>1034</v>
      </c>
      <c r="S25" s="475"/>
      <c r="T25" s="473" t="s">
        <v>5153</v>
      </c>
      <c r="U25" s="474">
        <v>0.0</v>
      </c>
      <c r="V25" s="474">
        <v>0.0</v>
      </c>
      <c r="W25" s="474">
        <v>0.0</v>
      </c>
      <c r="X25" s="474">
        <v>0.0</v>
      </c>
      <c r="Y25" s="474">
        <v>0.0</v>
      </c>
      <c r="Z25" s="474">
        <v>0.0</v>
      </c>
      <c r="AA25" s="474">
        <v>0.0</v>
      </c>
      <c r="AB25" s="473" t="s">
        <v>5154</v>
      </c>
      <c r="AC25" s="474">
        <v>0.0</v>
      </c>
      <c r="AD25" s="474">
        <v>0.0</v>
      </c>
      <c r="AE25" s="474">
        <v>1.0</v>
      </c>
      <c r="AF25" s="474">
        <v>1.0</v>
      </c>
      <c r="AG25" s="474">
        <v>1.0</v>
      </c>
      <c r="AH25" s="474">
        <v>0.0</v>
      </c>
      <c r="AI25" s="475"/>
      <c r="AJ25" s="474">
        <v>1.0</v>
      </c>
      <c r="AK25" s="474">
        <v>1.0</v>
      </c>
      <c r="AL25" s="474">
        <v>54.0</v>
      </c>
      <c r="AM25" s="473" t="s">
        <v>1940</v>
      </c>
      <c r="AN25" s="475"/>
      <c r="AO25" s="475"/>
      <c r="AP25" s="475"/>
      <c r="AQ25" s="475"/>
      <c r="AR25" s="475"/>
      <c r="AS25" s="475"/>
      <c r="AT25" s="475"/>
    </row>
    <row r="26">
      <c r="A26" s="127"/>
      <c r="B26" s="476">
        <f t="shared" si="2"/>
        <v>25</v>
      </c>
      <c r="C26" s="445">
        <v>15.0</v>
      </c>
      <c r="D26" s="444"/>
      <c r="E26" s="468" t="s">
        <v>945</v>
      </c>
      <c r="F26" s="450"/>
      <c r="G26" s="450"/>
      <c r="H26" s="450"/>
      <c r="I26" s="450"/>
      <c r="J26" s="450"/>
      <c r="K26" s="453" t="s">
        <v>5155</v>
      </c>
      <c r="L26" s="452">
        <v>2023.0</v>
      </c>
      <c r="M26" s="452" t="s">
        <v>223</v>
      </c>
      <c r="N26" s="450"/>
      <c r="O26" s="450"/>
      <c r="P26" s="450"/>
      <c r="Q26" s="478"/>
      <c r="R26" s="479"/>
      <c r="S26" s="475"/>
      <c r="T26" s="475"/>
      <c r="U26" s="475"/>
      <c r="V26" s="475"/>
      <c r="W26" s="475"/>
      <c r="X26" s="475"/>
      <c r="Y26" s="475"/>
      <c r="Z26" s="475"/>
      <c r="AA26" s="475"/>
      <c r="AB26" s="475"/>
      <c r="AC26" s="475"/>
      <c r="AD26" s="475"/>
      <c r="AE26" s="475"/>
      <c r="AF26" s="475"/>
      <c r="AG26" s="475"/>
      <c r="AH26" s="475"/>
      <c r="AI26" s="475"/>
      <c r="AJ26" s="475"/>
      <c r="AK26" s="475"/>
      <c r="AL26" s="475"/>
      <c r="AM26" s="475"/>
      <c r="AN26" s="475"/>
      <c r="AO26" s="475"/>
      <c r="AP26" s="475"/>
      <c r="AQ26" s="475"/>
      <c r="AR26" s="475"/>
      <c r="AS26" s="475"/>
      <c r="AT26" s="475"/>
    </row>
    <row r="27">
      <c r="A27" s="127"/>
      <c r="B27" s="476">
        <f t="shared" si="2"/>
        <v>26</v>
      </c>
      <c r="C27" s="445">
        <v>16.0</v>
      </c>
      <c r="D27" s="444"/>
      <c r="E27" s="468" t="s">
        <v>963</v>
      </c>
      <c r="F27" s="450"/>
      <c r="G27" s="450"/>
      <c r="H27" s="450"/>
      <c r="I27" s="450"/>
      <c r="J27" s="450"/>
      <c r="K27" s="453" t="s">
        <v>5156</v>
      </c>
      <c r="L27" s="452">
        <v>2022.0</v>
      </c>
      <c r="M27" s="452" t="s">
        <v>223</v>
      </c>
      <c r="N27" s="450"/>
      <c r="O27" s="450"/>
      <c r="P27" s="450"/>
      <c r="Q27" s="478"/>
      <c r="R27" s="479"/>
      <c r="S27" s="475"/>
      <c r="T27" s="475"/>
      <c r="U27" s="475"/>
      <c r="V27" s="475"/>
      <c r="W27" s="475"/>
      <c r="X27" s="475"/>
      <c r="Y27" s="475"/>
      <c r="Z27" s="475"/>
      <c r="AA27" s="475"/>
      <c r="AB27" s="475"/>
      <c r="AC27" s="475"/>
      <c r="AD27" s="475"/>
      <c r="AE27" s="475"/>
      <c r="AF27" s="475"/>
      <c r="AG27" s="475"/>
      <c r="AH27" s="475"/>
      <c r="AI27" s="475"/>
      <c r="AJ27" s="475"/>
      <c r="AK27" s="475"/>
      <c r="AL27" s="475"/>
      <c r="AM27" s="475"/>
      <c r="AN27" s="475"/>
      <c r="AO27" s="475"/>
      <c r="AP27" s="475"/>
      <c r="AQ27" s="475"/>
      <c r="AR27" s="475"/>
      <c r="AS27" s="475"/>
      <c r="AT27" s="475"/>
    </row>
    <row r="28">
      <c r="A28" s="127"/>
      <c r="B28" s="476">
        <f t="shared" si="2"/>
        <v>27</v>
      </c>
      <c r="C28" s="445">
        <v>17.0</v>
      </c>
      <c r="D28" s="444"/>
      <c r="E28" s="468" t="s">
        <v>794</v>
      </c>
      <c r="F28" s="450"/>
      <c r="G28" s="450"/>
      <c r="H28" s="450"/>
      <c r="I28" s="450"/>
      <c r="J28" s="450"/>
      <c r="K28" s="453" t="s">
        <v>798</v>
      </c>
      <c r="L28" s="452">
        <v>2023.0</v>
      </c>
      <c r="M28" s="452" t="s">
        <v>223</v>
      </c>
      <c r="N28" s="450"/>
      <c r="O28" s="450"/>
      <c r="P28" s="450"/>
      <c r="Q28" s="478"/>
      <c r="R28" s="479"/>
      <c r="S28" s="475"/>
      <c r="T28" s="475"/>
      <c r="U28" s="475"/>
      <c r="V28" s="475"/>
      <c r="W28" s="475"/>
      <c r="X28" s="475"/>
      <c r="Y28" s="475"/>
      <c r="Z28" s="475"/>
      <c r="AA28" s="475"/>
      <c r="AB28" s="475"/>
      <c r="AC28" s="475"/>
      <c r="AD28" s="475"/>
      <c r="AE28" s="475"/>
      <c r="AF28" s="475"/>
      <c r="AG28" s="475"/>
      <c r="AH28" s="475"/>
      <c r="AI28" s="475"/>
      <c r="AJ28" s="475"/>
      <c r="AK28" s="475"/>
      <c r="AL28" s="475"/>
      <c r="AM28" s="475"/>
      <c r="AN28" s="475"/>
      <c r="AO28" s="475"/>
      <c r="AP28" s="475"/>
      <c r="AQ28" s="475"/>
      <c r="AR28" s="475"/>
      <c r="AS28" s="475"/>
      <c r="AT28" s="475"/>
    </row>
    <row r="29">
      <c r="A29" s="127"/>
      <c r="B29" s="476">
        <f t="shared" si="2"/>
        <v>28</v>
      </c>
      <c r="C29" s="445">
        <v>18.0</v>
      </c>
      <c r="D29" s="444"/>
      <c r="E29" s="468" t="s">
        <v>954</v>
      </c>
      <c r="F29" s="450"/>
      <c r="G29" s="450"/>
      <c r="H29" s="450"/>
      <c r="I29" s="450"/>
      <c r="J29" s="450"/>
      <c r="K29" s="453" t="s">
        <v>5157</v>
      </c>
      <c r="L29" s="452">
        <v>2023.0</v>
      </c>
      <c r="M29" s="452" t="s">
        <v>387</v>
      </c>
      <c r="N29" s="450"/>
      <c r="O29" s="450"/>
      <c r="P29" s="450"/>
      <c r="Q29" s="478"/>
      <c r="R29" s="479"/>
      <c r="S29" s="475"/>
      <c r="T29" s="475"/>
      <c r="U29" s="475"/>
      <c r="V29" s="475"/>
      <c r="W29" s="475"/>
      <c r="X29" s="475"/>
      <c r="Y29" s="475"/>
      <c r="Z29" s="475"/>
      <c r="AA29" s="475"/>
      <c r="AB29" s="475"/>
      <c r="AC29" s="475"/>
      <c r="AD29" s="475"/>
      <c r="AE29" s="475"/>
      <c r="AF29" s="475"/>
      <c r="AG29" s="475"/>
      <c r="AH29" s="475"/>
      <c r="AI29" s="475"/>
      <c r="AJ29" s="475"/>
      <c r="AK29" s="475"/>
      <c r="AL29" s="475"/>
      <c r="AM29" s="475"/>
      <c r="AN29" s="475"/>
      <c r="AO29" s="475"/>
      <c r="AP29" s="475"/>
      <c r="AQ29" s="475"/>
      <c r="AR29" s="475"/>
      <c r="AS29" s="475"/>
      <c r="AT29" s="475"/>
    </row>
    <row r="30">
      <c r="A30" s="127"/>
      <c r="B30" s="476">
        <f t="shared" si="2"/>
        <v>29</v>
      </c>
      <c r="C30" s="445">
        <v>19.0</v>
      </c>
      <c r="D30" s="444"/>
      <c r="E30" s="468" t="s">
        <v>854</v>
      </c>
      <c r="F30" s="450"/>
      <c r="G30" s="450"/>
      <c r="H30" s="450"/>
      <c r="I30" s="450"/>
      <c r="J30" s="450"/>
      <c r="K30" s="453" t="s">
        <v>5158</v>
      </c>
      <c r="L30" s="452">
        <v>2023.0</v>
      </c>
      <c r="M30" s="452" t="s">
        <v>223</v>
      </c>
      <c r="N30" s="450"/>
      <c r="O30" s="450"/>
      <c r="P30" s="450"/>
      <c r="Q30" s="478"/>
      <c r="R30" s="479"/>
      <c r="S30" s="475"/>
      <c r="T30" s="475"/>
      <c r="U30" s="475"/>
      <c r="V30" s="475"/>
      <c r="W30" s="475"/>
      <c r="X30" s="475"/>
      <c r="Y30" s="475"/>
      <c r="Z30" s="475"/>
      <c r="AA30" s="475"/>
      <c r="AB30" s="475"/>
      <c r="AC30" s="475"/>
      <c r="AD30" s="475"/>
      <c r="AE30" s="475"/>
      <c r="AF30" s="475"/>
      <c r="AG30" s="475"/>
      <c r="AH30" s="475"/>
      <c r="AI30" s="475"/>
      <c r="AJ30" s="475"/>
      <c r="AK30" s="475"/>
      <c r="AL30" s="475"/>
      <c r="AM30" s="475"/>
      <c r="AN30" s="475"/>
      <c r="AO30" s="475"/>
      <c r="AP30" s="475"/>
      <c r="AQ30" s="475"/>
      <c r="AR30" s="475"/>
      <c r="AS30" s="475"/>
      <c r="AT30" s="475"/>
    </row>
    <row r="31">
      <c r="A31" s="127"/>
      <c r="B31" s="476">
        <f t="shared" si="2"/>
        <v>30</v>
      </c>
      <c r="C31" s="445">
        <v>20.0</v>
      </c>
      <c r="D31" s="444"/>
      <c r="E31" s="468" t="s">
        <v>915</v>
      </c>
      <c r="F31" s="450"/>
      <c r="G31" s="450"/>
      <c r="H31" s="450"/>
      <c r="I31" s="450"/>
      <c r="J31" s="450"/>
      <c r="K31" s="496" t="s">
        <v>5159</v>
      </c>
      <c r="L31" s="452">
        <v>2023.0</v>
      </c>
      <c r="M31" s="452" t="s">
        <v>223</v>
      </c>
      <c r="N31" s="450"/>
      <c r="O31" s="450"/>
      <c r="P31" s="450"/>
      <c r="Q31" s="478"/>
      <c r="R31" s="479"/>
      <c r="S31" s="475"/>
      <c r="T31" s="475"/>
      <c r="U31" s="475"/>
      <c r="V31" s="475"/>
      <c r="W31" s="475"/>
      <c r="X31" s="475"/>
      <c r="Y31" s="475"/>
      <c r="Z31" s="475"/>
      <c r="AA31" s="475"/>
      <c r="AB31" s="475"/>
      <c r="AC31" s="475"/>
      <c r="AD31" s="475"/>
      <c r="AE31" s="475"/>
      <c r="AF31" s="475"/>
      <c r="AG31" s="475"/>
      <c r="AH31" s="475"/>
      <c r="AI31" s="475"/>
      <c r="AJ31" s="475"/>
      <c r="AK31" s="475"/>
      <c r="AL31" s="475"/>
      <c r="AM31" s="475"/>
      <c r="AN31" s="475"/>
      <c r="AO31" s="475"/>
      <c r="AP31" s="475"/>
      <c r="AQ31" s="475"/>
      <c r="AR31" s="475"/>
      <c r="AS31" s="475"/>
      <c r="AT31" s="475"/>
    </row>
    <row r="32">
      <c r="A32" s="127"/>
      <c r="B32" s="476">
        <f t="shared" si="2"/>
        <v>31</v>
      </c>
      <c r="C32" s="445">
        <v>21.0</v>
      </c>
      <c r="D32" s="444"/>
      <c r="E32" s="468" t="s">
        <v>877</v>
      </c>
      <c r="F32" s="453" t="s">
        <v>5160</v>
      </c>
      <c r="G32" s="453" t="s">
        <v>5161</v>
      </c>
      <c r="H32" s="498" t="s">
        <v>5162</v>
      </c>
      <c r="I32" s="499" t="s">
        <v>5162</v>
      </c>
      <c r="J32" s="452" t="s">
        <v>11</v>
      </c>
      <c r="K32" s="453" t="s">
        <v>5163</v>
      </c>
      <c r="L32" s="452">
        <v>2023.0</v>
      </c>
      <c r="M32" s="452" t="s">
        <v>223</v>
      </c>
      <c r="N32" s="453" t="s">
        <v>5164</v>
      </c>
      <c r="O32" s="500" t="s">
        <v>5165</v>
      </c>
      <c r="P32" s="452" t="s">
        <v>1792</v>
      </c>
      <c r="Q32" s="478"/>
      <c r="R32" s="479"/>
      <c r="S32" s="475"/>
      <c r="T32" s="475"/>
      <c r="U32" s="475"/>
      <c r="V32" s="475"/>
      <c r="W32" s="475"/>
      <c r="X32" s="475"/>
      <c r="Y32" s="475"/>
      <c r="Z32" s="475"/>
      <c r="AA32" s="475"/>
      <c r="AB32" s="475"/>
      <c r="AC32" s="475"/>
      <c r="AD32" s="475"/>
      <c r="AE32" s="475"/>
      <c r="AF32" s="475"/>
      <c r="AG32" s="475"/>
      <c r="AH32" s="475"/>
      <c r="AI32" s="475"/>
      <c r="AJ32" s="475"/>
      <c r="AK32" s="475"/>
      <c r="AL32" s="475"/>
      <c r="AM32" s="475"/>
      <c r="AN32" s="475"/>
      <c r="AO32" s="475"/>
      <c r="AP32" s="475"/>
      <c r="AQ32" s="475"/>
      <c r="AR32" s="475"/>
      <c r="AS32" s="475"/>
      <c r="AT32" s="475"/>
    </row>
    <row r="33">
      <c r="A33" s="14"/>
      <c r="B33" s="476">
        <f t="shared" si="2"/>
        <v>32</v>
      </c>
      <c r="C33" s="445">
        <v>22.0</v>
      </c>
      <c r="D33" s="444"/>
      <c r="E33" s="397" t="s">
        <v>991</v>
      </c>
      <c r="F33" s="450"/>
      <c r="G33" s="450"/>
      <c r="H33" s="450"/>
      <c r="I33" s="450"/>
      <c r="J33" s="450"/>
      <c r="K33" s="453" t="s">
        <v>5166</v>
      </c>
      <c r="L33" s="452">
        <v>2024.0</v>
      </c>
      <c r="M33" s="450"/>
      <c r="N33" s="450"/>
      <c r="O33" s="450"/>
      <c r="P33" s="450"/>
      <c r="Q33" s="478"/>
      <c r="R33" s="479"/>
      <c r="S33" s="475"/>
      <c r="T33" s="475"/>
      <c r="U33" s="475"/>
      <c r="V33" s="475"/>
      <c r="W33" s="475"/>
      <c r="X33" s="475"/>
      <c r="Y33" s="475"/>
      <c r="Z33" s="475"/>
      <c r="AA33" s="475"/>
      <c r="AB33" s="475"/>
      <c r="AC33" s="475"/>
      <c r="AD33" s="475"/>
      <c r="AE33" s="475"/>
      <c r="AF33" s="475"/>
      <c r="AG33" s="475"/>
      <c r="AH33" s="475"/>
      <c r="AI33" s="475"/>
      <c r="AJ33" s="475"/>
      <c r="AK33" s="475"/>
      <c r="AL33" s="475"/>
      <c r="AM33" s="475"/>
      <c r="AN33" s="475"/>
      <c r="AO33" s="475"/>
      <c r="AP33" s="475"/>
      <c r="AQ33" s="475"/>
      <c r="AR33" s="475"/>
      <c r="AS33" s="475"/>
      <c r="AT33" s="475"/>
    </row>
    <row r="34">
      <c r="A34" s="480" t="s">
        <v>5167</v>
      </c>
      <c r="B34" s="476">
        <f t="shared" si="2"/>
        <v>33</v>
      </c>
      <c r="C34" s="445">
        <v>1.0</v>
      </c>
      <c r="D34" s="445">
        <v>1.0</v>
      </c>
      <c r="E34" s="468" t="s">
        <v>1090</v>
      </c>
      <c r="F34" s="397" t="s">
        <v>5168</v>
      </c>
      <c r="G34" s="397" t="s">
        <v>5169</v>
      </c>
      <c r="H34" s="488" t="s">
        <v>5170</v>
      </c>
      <c r="I34" s="501" t="s">
        <v>5171</v>
      </c>
      <c r="J34" s="387" t="s">
        <v>11</v>
      </c>
      <c r="K34" s="397" t="s">
        <v>5172</v>
      </c>
      <c r="L34" s="387">
        <v>2021.0</v>
      </c>
      <c r="M34" s="387" t="s">
        <v>223</v>
      </c>
      <c r="N34" s="397" t="s">
        <v>5173</v>
      </c>
      <c r="O34" s="484" t="s">
        <v>5174</v>
      </c>
      <c r="P34" s="448"/>
      <c r="Q34" s="471" t="s">
        <v>253</v>
      </c>
      <c r="R34" s="472" t="s">
        <v>314</v>
      </c>
      <c r="S34" s="473" t="s">
        <v>1724</v>
      </c>
      <c r="T34" s="474">
        <v>0.0</v>
      </c>
      <c r="U34" s="474">
        <v>0.0</v>
      </c>
      <c r="V34" s="474">
        <v>0.0</v>
      </c>
      <c r="W34" s="474">
        <v>1.0</v>
      </c>
      <c r="X34" s="474">
        <v>0.0</v>
      </c>
      <c r="Y34" s="474">
        <v>0.0</v>
      </c>
      <c r="Z34" s="474">
        <v>0.0</v>
      </c>
      <c r="AA34" s="474">
        <v>0.0</v>
      </c>
      <c r="AB34" s="474">
        <v>1.0</v>
      </c>
      <c r="AC34" s="474">
        <v>0.0</v>
      </c>
      <c r="AD34" s="474">
        <v>0.0</v>
      </c>
      <c r="AE34" s="474">
        <v>1.0</v>
      </c>
      <c r="AF34" s="474">
        <v>1.0</v>
      </c>
      <c r="AG34" s="474">
        <v>1.0</v>
      </c>
      <c r="AH34" s="474">
        <v>1.0</v>
      </c>
      <c r="AI34" s="473" t="s">
        <v>5175</v>
      </c>
      <c r="AJ34" s="474">
        <v>1.0</v>
      </c>
      <c r="AK34" s="474">
        <v>1.0</v>
      </c>
      <c r="AL34" s="474">
        <v>9.0</v>
      </c>
      <c r="AM34" s="473" t="s">
        <v>5176</v>
      </c>
      <c r="AN34" s="475"/>
      <c r="AO34" s="475"/>
      <c r="AP34" s="475"/>
      <c r="AQ34" s="475"/>
      <c r="AR34" s="475"/>
      <c r="AS34" s="475"/>
      <c r="AT34" s="474">
        <v>1.0</v>
      </c>
    </row>
    <row r="35">
      <c r="A35" s="127"/>
      <c r="B35" s="476">
        <f t="shared" si="2"/>
        <v>34</v>
      </c>
      <c r="C35" s="445">
        <v>2.0</v>
      </c>
      <c r="D35" s="445">
        <v>1.0</v>
      </c>
      <c r="E35" s="468" t="s">
        <v>1111</v>
      </c>
      <c r="F35" s="397" t="s">
        <v>5177</v>
      </c>
      <c r="G35" s="397" t="s">
        <v>5178</v>
      </c>
      <c r="H35" s="387" t="s">
        <v>237</v>
      </c>
      <c r="I35" s="469" t="s">
        <v>5179</v>
      </c>
      <c r="J35" s="387" t="s">
        <v>11</v>
      </c>
      <c r="K35" s="397" t="s">
        <v>5180</v>
      </c>
      <c r="L35" s="387">
        <v>2020.0</v>
      </c>
      <c r="M35" s="387" t="s">
        <v>223</v>
      </c>
      <c r="N35" s="397" t="s">
        <v>5181</v>
      </c>
      <c r="O35" s="484" t="s">
        <v>5182</v>
      </c>
      <c r="P35" s="448"/>
      <c r="Q35" s="471" t="s">
        <v>253</v>
      </c>
      <c r="R35" s="472" t="s">
        <v>369</v>
      </c>
      <c r="S35" s="502" t="s">
        <v>241</v>
      </c>
      <c r="T35" s="503">
        <v>1.0</v>
      </c>
      <c r="U35" s="503">
        <v>0.0</v>
      </c>
      <c r="V35" s="503">
        <v>1.0</v>
      </c>
      <c r="W35" s="503">
        <v>0.0</v>
      </c>
      <c r="X35" s="503">
        <v>0.0</v>
      </c>
      <c r="Y35" s="503">
        <v>0.0</v>
      </c>
      <c r="Z35" s="503">
        <v>0.0</v>
      </c>
      <c r="AA35" s="503">
        <v>1.0</v>
      </c>
      <c r="AB35" s="503">
        <v>1.0</v>
      </c>
      <c r="AC35" s="503">
        <v>0.0</v>
      </c>
      <c r="AD35" s="478"/>
      <c r="AE35" s="503">
        <v>1.0</v>
      </c>
      <c r="AF35" s="503">
        <v>1.0</v>
      </c>
      <c r="AG35" s="503">
        <v>1.0</v>
      </c>
      <c r="AH35" s="503">
        <v>1.0</v>
      </c>
      <c r="AI35" s="502" t="s">
        <v>5183</v>
      </c>
      <c r="AJ35" s="503">
        <v>1.0</v>
      </c>
      <c r="AK35" s="503">
        <v>1.0</v>
      </c>
      <c r="AL35" s="503">
        <v>58.0</v>
      </c>
      <c r="AM35" s="502" t="s">
        <v>278</v>
      </c>
      <c r="AN35" s="478"/>
      <c r="AO35" s="478"/>
      <c r="AP35" s="478"/>
      <c r="AQ35" s="478"/>
      <c r="AR35" s="503">
        <v>1.0</v>
      </c>
      <c r="AS35" s="478"/>
      <c r="AT35" s="478"/>
    </row>
    <row r="36">
      <c r="A36" s="127"/>
      <c r="B36" s="476">
        <f t="shared" si="2"/>
        <v>35</v>
      </c>
      <c r="C36" s="445">
        <v>3.0</v>
      </c>
      <c r="D36" s="445">
        <v>1.0</v>
      </c>
      <c r="E36" s="468" t="s">
        <v>1018</v>
      </c>
      <c r="F36" s="397" t="s">
        <v>5184</v>
      </c>
      <c r="G36" s="397" t="s">
        <v>5185</v>
      </c>
      <c r="H36" s="448"/>
      <c r="I36" s="469" t="s">
        <v>5186</v>
      </c>
      <c r="J36" s="387" t="s">
        <v>11</v>
      </c>
      <c r="K36" s="397" t="s">
        <v>5187</v>
      </c>
      <c r="L36" s="387">
        <v>2021.0</v>
      </c>
      <c r="M36" s="387" t="s">
        <v>387</v>
      </c>
      <c r="N36" s="397" t="s">
        <v>5188</v>
      </c>
      <c r="O36" s="448"/>
      <c r="P36" s="448"/>
      <c r="Q36" s="471" t="s">
        <v>253</v>
      </c>
      <c r="R36" s="472" t="s">
        <v>647</v>
      </c>
      <c r="S36" s="475"/>
      <c r="T36" s="474">
        <v>0.0</v>
      </c>
      <c r="U36" s="474">
        <v>0.0</v>
      </c>
      <c r="V36" s="474">
        <v>0.0</v>
      </c>
      <c r="W36" s="474">
        <v>0.0</v>
      </c>
      <c r="X36" s="474">
        <v>0.0</v>
      </c>
      <c r="Y36" s="474">
        <v>0.0</v>
      </c>
      <c r="Z36" s="474">
        <v>0.0</v>
      </c>
      <c r="AA36" s="474">
        <v>0.0</v>
      </c>
      <c r="AB36" s="474">
        <v>0.0</v>
      </c>
      <c r="AC36" s="474">
        <v>0.0</v>
      </c>
      <c r="AD36" s="474">
        <v>0.0</v>
      </c>
      <c r="AE36" s="474">
        <v>0.0</v>
      </c>
      <c r="AF36" s="474">
        <v>0.0</v>
      </c>
      <c r="AG36" s="474">
        <v>0.0</v>
      </c>
      <c r="AH36" s="474">
        <v>0.0</v>
      </c>
      <c r="AI36" s="475"/>
      <c r="AJ36" s="474">
        <v>0.0</v>
      </c>
      <c r="AK36" s="474">
        <v>0.0</v>
      </c>
      <c r="AL36" s="474">
        <v>82.0</v>
      </c>
      <c r="AM36" s="473" t="s">
        <v>1168</v>
      </c>
      <c r="AN36" s="475"/>
      <c r="AO36" s="475"/>
      <c r="AP36" s="475"/>
      <c r="AQ36" s="475"/>
      <c r="AR36" s="475"/>
      <c r="AS36" s="474">
        <v>1.0</v>
      </c>
      <c r="AT36" s="475"/>
    </row>
    <row r="37">
      <c r="A37" s="127"/>
      <c r="B37" s="476">
        <f t="shared" si="2"/>
        <v>36</v>
      </c>
      <c r="C37" s="445">
        <v>4.0</v>
      </c>
      <c r="D37" s="445">
        <v>1.0</v>
      </c>
      <c r="E37" s="468" t="s">
        <v>1030</v>
      </c>
      <c r="F37" s="397" t="s">
        <v>5189</v>
      </c>
      <c r="G37" s="397" t="s">
        <v>5190</v>
      </c>
      <c r="H37" s="448"/>
      <c r="I37" s="469" t="s">
        <v>5191</v>
      </c>
      <c r="J37" s="387" t="s">
        <v>11</v>
      </c>
      <c r="K37" s="397" t="s">
        <v>5192</v>
      </c>
      <c r="L37" s="387">
        <v>2022.0</v>
      </c>
      <c r="M37" s="387" t="s">
        <v>223</v>
      </c>
      <c r="N37" s="448"/>
      <c r="O37" s="484" t="s">
        <v>5193</v>
      </c>
      <c r="P37" s="448"/>
      <c r="Q37" s="478"/>
      <c r="R37" s="472" t="s">
        <v>369</v>
      </c>
      <c r="S37" s="475"/>
      <c r="T37" s="475"/>
      <c r="U37" s="475"/>
      <c r="V37" s="475"/>
      <c r="W37" s="475"/>
      <c r="X37" s="475"/>
      <c r="Y37" s="475"/>
      <c r="Z37" s="475"/>
      <c r="AA37" s="475"/>
      <c r="AB37" s="475"/>
      <c r="AC37" s="475"/>
      <c r="AD37" s="475"/>
      <c r="AE37" s="475"/>
      <c r="AF37" s="475"/>
      <c r="AG37" s="475"/>
      <c r="AH37" s="475"/>
      <c r="AI37" s="475"/>
      <c r="AJ37" s="475"/>
      <c r="AK37" s="475"/>
      <c r="AL37" s="475"/>
      <c r="AM37" s="475"/>
      <c r="AN37" s="475"/>
      <c r="AO37" s="475"/>
      <c r="AP37" s="475"/>
      <c r="AQ37" s="475"/>
      <c r="AR37" s="475"/>
      <c r="AS37" s="475"/>
      <c r="AT37" s="475"/>
    </row>
    <row r="38">
      <c r="A38" s="127"/>
      <c r="B38" s="476">
        <f t="shared" si="2"/>
        <v>37</v>
      </c>
      <c r="C38" s="445">
        <v>5.0</v>
      </c>
      <c r="D38" s="445">
        <v>1.0</v>
      </c>
      <c r="E38" s="468" t="s">
        <v>1041</v>
      </c>
      <c r="F38" s="397" t="s">
        <v>1047</v>
      </c>
      <c r="G38" s="397" t="s">
        <v>5194</v>
      </c>
      <c r="H38" s="387" t="s">
        <v>5195</v>
      </c>
      <c r="I38" s="469" t="s">
        <v>1045</v>
      </c>
      <c r="J38" s="387" t="s">
        <v>11</v>
      </c>
      <c r="K38" s="397" t="s">
        <v>1046</v>
      </c>
      <c r="L38" s="387">
        <v>2023.0</v>
      </c>
      <c r="M38" s="387" t="s">
        <v>223</v>
      </c>
      <c r="N38" s="397" t="s">
        <v>1047</v>
      </c>
      <c r="O38" s="484" t="s">
        <v>1048</v>
      </c>
      <c r="P38" s="387" t="s">
        <v>5196</v>
      </c>
      <c r="Q38" s="471" t="s">
        <v>276</v>
      </c>
      <c r="R38" s="472" t="s">
        <v>647</v>
      </c>
      <c r="S38" s="473" t="s">
        <v>5197</v>
      </c>
      <c r="T38" s="474">
        <v>0.0</v>
      </c>
      <c r="U38" s="474">
        <v>0.0</v>
      </c>
      <c r="V38" s="474">
        <v>0.0</v>
      </c>
      <c r="W38" s="474">
        <v>0.0</v>
      </c>
      <c r="X38" s="474">
        <v>0.0</v>
      </c>
      <c r="Y38" s="474">
        <v>0.0</v>
      </c>
      <c r="Z38" s="474">
        <v>0.0</v>
      </c>
      <c r="AA38" s="474">
        <v>0.0</v>
      </c>
      <c r="AB38" s="474">
        <v>0.0</v>
      </c>
      <c r="AC38" s="474">
        <v>0.0</v>
      </c>
      <c r="AD38" s="474">
        <v>0.0</v>
      </c>
      <c r="AE38" s="474">
        <v>0.0</v>
      </c>
      <c r="AF38" s="474">
        <v>0.0</v>
      </c>
      <c r="AG38" s="474">
        <v>0.0</v>
      </c>
      <c r="AH38" s="474">
        <v>0.0</v>
      </c>
      <c r="AI38" s="475"/>
      <c r="AJ38" s="474">
        <v>0.0</v>
      </c>
      <c r="AK38" s="474">
        <v>0.0</v>
      </c>
      <c r="AL38" s="475"/>
      <c r="AM38" s="475"/>
      <c r="AN38" s="475"/>
      <c r="AO38" s="475"/>
      <c r="AP38" s="475"/>
      <c r="AQ38" s="475"/>
      <c r="AR38" s="475"/>
      <c r="AS38" s="475"/>
      <c r="AT38" s="475"/>
    </row>
    <row r="39">
      <c r="A39" s="127"/>
      <c r="B39" s="476">
        <f t="shared" si="2"/>
        <v>38</v>
      </c>
      <c r="C39" s="445">
        <v>6.0</v>
      </c>
      <c r="D39" s="444"/>
      <c r="E39" s="468" t="s">
        <v>1128</v>
      </c>
      <c r="F39" s="397" t="s">
        <v>1129</v>
      </c>
      <c r="G39" s="397" t="s">
        <v>1130</v>
      </c>
      <c r="H39" s="397" t="s">
        <v>1131</v>
      </c>
      <c r="I39" s="397" t="s">
        <v>1131</v>
      </c>
      <c r="J39" s="387" t="s">
        <v>11</v>
      </c>
      <c r="K39" s="397" t="s">
        <v>1132</v>
      </c>
      <c r="L39" s="387">
        <v>2023.0</v>
      </c>
      <c r="M39" s="387" t="s">
        <v>223</v>
      </c>
      <c r="N39" s="397" t="s">
        <v>1131</v>
      </c>
      <c r="O39" s="484" t="s">
        <v>1133</v>
      </c>
      <c r="P39" s="448"/>
      <c r="Q39" s="478"/>
      <c r="R39" s="479"/>
      <c r="S39" s="475"/>
      <c r="T39" s="475"/>
      <c r="U39" s="475"/>
      <c r="V39" s="475"/>
      <c r="W39" s="475"/>
      <c r="X39" s="475"/>
      <c r="Y39" s="475"/>
      <c r="Z39" s="475"/>
      <c r="AA39" s="475"/>
      <c r="AB39" s="475"/>
      <c r="AC39" s="475"/>
      <c r="AD39" s="475"/>
      <c r="AE39" s="475"/>
      <c r="AF39" s="475"/>
      <c r="AG39" s="475"/>
      <c r="AH39" s="475"/>
      <c r="AI39" s="475"/>
      <c r="AJ39" s="475"/>
      <c r="AK39" s="475"/>
      <c r="AL39" s="475"/>
      <c r="AM39" s="475"/>
      <c r="AN39" s="475"/>
      <c r="AO39" s="475"/>
      <c r="AP39" s="475"/>
      <c r="AQ39" s="475"/>
      <c r="AR39" s="475"/>
      <c r="AS39" s="475"/>
      <c r="AT39" s="475"/>
    </row>
    <row r="40">
      <c r="A40" s="127"/>
      <c r="B40" s="476">
        <f t="shared" si="2"/>
        <v>39</v>
      </c>
      <c r="C40" s="445">
        <v>7.0</v>
      </c>
      <c r="D40" s="444"/>
      <c r="E40" s="468" t="s">
        <v>1053</v>
      </c>
      <c r="F40" s="397" t="s">
        <v>5198</v>
      </c>
      <c r="G40" s="448"/>
      <c r="H40" s="448"/>
      <c r="I40" s="448"/>
      <c r="J40" s="387" t="s">
        <v>11</v>
      </c>
      <c r="K40" s="397" t="s">
        <v>1057</v>
      </c>
      <c r="L40" s="387">
        <v>2022.0</v>
      </c>
      <c r="M40" s="387" t="s">
        <v>223</v>
      </c>
      <c r="N40" s="448"/>
      <c r="O40" s="448"/>
      <c r="P40" s="448"/>
      <c r="Q40" s="478"/>
      <c r="R40" s="479"/>
      <c r="S40" s="475"/>
      <c r="T40" s="475"/>
      <c r="U40" s="475"/>
      <c r="V40" s="475"/>
      <c r="W40" s="475"/>
      <c r="X40" s="475"/>
      <c r="Y40" s="475"/>
      <c r="Z40" s="475"/>
      <c r="AA40" s="475"/>
      <c r="AB40" s="475"/>
      <c r="AC40" s="475"/>
      <c r="AD40" s="475"/>
      <c r="AE40" s="475"/>
      <c r="AF40" s="475"/>
      <c r="AG40" s="475"/>
      <c r="AH40" s="475"/>
      <c r="AI40" s="475"/>
      <c r="AJ40" s="475"/>
      <c r="AK40" s="475"/>
      <c r="AL40" s="475"/>
      <c r="AM40" s="475"/>
      <c r="AN40" s="475"/>
      <c r="AO40" s="475"/>
      <c r="AP40" s="475"/>
      <c r="AQ40" s="475"/>
      <c r="AR40" s="475"/>
      <c r="AS40" s="475"/>
      <c r="AT40" s="475"/>
    </row>
    <row r="41">
      <c r="A41" s="127"/>
      <c r="B41" s="476">
        <f t="shared" si="2"/>
        <v>40</v>
      </c>
      <c r="C41" s="445">
        <v>8.0</v>
      </c>
      <c r="D41" s="444"/>
      <c r="E41" s="468" t="s">
        <v>1079</v>
      </c>
      <c r="F41" s="397" t="s">
        <v>5199</v>
      </c>
      <c r="G41" s="448"/>
      <c r="H41" s="448"/>
      <c r="I41" s="448"/>
      <c r="J41" s="448"/>
      <c r="K41" s="397" t="s">
        <v>1084</v>
      </c>
      <c r="L41" s="387">
        <v>2023.0</v>
      </c>
      <c r="M41" s="448"/>
      <c r="N41" s="448"/>
      <c r="O41" s="448"/>
      <c r="P41" s="448"/>
      <c r="Q41" s="478"/>
      <c r="R41" s="479"/>
      <c r="S41" s="475"/>
      <c r="T41" s="475"/>
      <c r="U41" s="475"/>
      <c r="V41" s="475"/>
      <c r="W41" s="475"/>
      <c r="X41" s="475"/>
      <c r="Y41" s="475"/>
      <c r="Z41" s="475"/>
      <c r="AA41" s="475"/>
      <c r="AB41" s="475"/>
      <c r="AC41" s="475"/>
      <c r="AD41" s="475"/>
      <c r="AE41" s="475"/>
      <c r="AF41" s="475"/>
      <c r="AG41" s="475"/>
      <c r="AH41" s="475"/>
      <c r="AI41" s="475"/>
      <c r="AJ41" s="475"/>
      <c r="AK41" s="475"/>
      <c r="AL41" s="475"/>
      <c r="AM41" s="475"/>
      <c r="AN41" s="475"/>
      <c r="AO41" s="475"/>
      <c r="AP41" s="475"/>
      <c r="AQ41" s="475"/>
      <c r="AR41" s="475"/>
      <c r="AS41" s="475"/>
      <c r="AT41" s="475"/>
    </row>
    <row r="42">
      <c r="A42" s="127"/>
      <c r="B42" s="476">
        <f t="shared" si="2"/>
        <v>41</v>
      </c>
      <c r="C42" s="445">
        <v>9.0</v>
      </c>
      <c r="D42" s="444"/>
      <c r="E42" s="468" t="s">
        <v>1146</v>
      </c>
      <c r="F42" s="448"/>
      <c r="G42" s="448"/>
      <c r="H42" s="448"/>
      <c r="I42" s="448"/>
      <c r="J42" s="448"/>
      <c r="K42" s="397" t="s">
        <v>5200</v>
      </c>
      <c r="L42" s="387">
        <v>2024.0</v>
      </c>
      <c r="M42" s="448"/>
      <c r="N42" s="448"/>
      <c r="O42" s="448"/>
      <c r="P42" s="448"/>
      <c r="Q42" s="478"/>
      <c r="R42" s="479"/>
      <c r="S42" s="475"/>
      <c r="T42" s="475"/>
      <c r="U42" s="475"/>
      <c r="V42" s="475"/>
      <c r="W42" s="475"/>
      <c r="X42" s="475"/>
      <c r="Y42" s="475"/>
      <c r="Z42" s="475"/>
      <c r="AA42" s="475"/>
      <c r="AB42" s="475"/>
      <c r="AC42" s="475"/>
      <c r="AD42" s="475"/>
      <c r="AE42" s="475"/>
      <c r="AF42" s="475"/>
      <c r="AG42" s="475"/>
      <c r="AH42" s="475"/>
      <c r="AI42" s="475"/>
      <c r="AJ42" s="475"/>
      <c r="AK42" s="475"/>
      <c r="AL42" s="475"/>
      <c r="AM42" s="475"/>
      <c r="AN42" s="475"/>
      <c r="AO42" s="475"/>
      <c r="AP42" s="475"/>
      <c r="AQ42" s="475"/>
      <c r="AR42" s="475"/>
      <c r="AS42" s="475"/>
      <c r="AT42" s="475"/>
    </row>
    <row r="43">
      <c r="A43" s="127"/>
      <c r="B43" s="476">
        <f t="shared" si="2"/>
        <v>42</v>
      </c>
      <c r="C43" s="445">
        <v>10.0</v>
      </c>
      <c r="D43" s="444"/>
      <c r="E43" s="468" t="s">
        <v>4726</v>
      </c>
      <c r="F43" s="397" t="s">
        <v>5201</v>
      </c>
      <c r="G43" s="448"/>
      <c r="H43" s="448"/>
      <c r="I43" s="448"/>
      <c r="J43" s="448"/>
      <c r="K43" s="397" t="s">
        <v>1159</v>
      </c>
      <c r="L43" s="387">
        <v>2022.0</v>
      </c>
      <c r="M43" s="448"/>
      <c r="N43" s="448"/>
      <c r="O43" s="448"/>
      <c r="P43" s="448"/>
      <c r="Q43" s="478"/>
      <c r="R43" s="479"/>
      <c r="S43" s="475"/>
      <c r="T43" s="475"/>
      <c r="U43" s="475"/>
      <c r="V43" s="475"/>
      <c r="W43" s="475"/>
      <c r="X43" s="475"/>
      <c r="Y43" s="475"/>
      <c r="Z43" s="475"/>
      <c r="AA43" s="475"/>
      <c r="AB43" s="475"/>
      <c r="AC43" s="475"/>
      <c r="AD43" s="475"/>
      <c r="AE43" s="475"/>
      <c r="AF43" s="475"/>
      <c r="AG43" s="475"/>
      <c r="AH43" s="475"/>
      <c r="AI43" s="475"/>
      <c r="AJ43" s="475"/>
      <c r="AK43" s="475"/>
      <c r="AL43" s="475"/>
      <c r="AM43" s="475"/>
      <c r="AN43" s="475"/>
      <c r="AO43" s="475"/>
      <c r="AP43" s="475"/>
      <c r="AQ43" s="475"/>
      <c r="AR43" s="475"/>
      <c r="AS43" s="475"/>
      <c r="AT43" s="475"/>
    </row>
    <row r="44">
      <c r="A44" s="127"/>
      <c r="B44" s="476">
        <f t="shared" si="2"/>
        <v>43</v>
      </c>
      <c r="C44" s="445">
        <v>11.0</v>
      </c>
      <c r="D44" s="444"/>
      <c r="E44" s="468" t="s">
        <v>1134</v>
      </c>
      <c r="F44" s="448"/>
      <c r="G44" s="448"/>
      <c r="H44" s="448"/>
      <c r="I44" s="448"/>
      <c r="J44" s="448"/>
      <c r="K44" s="397" t="s">
        <v>5202</v>
      </c>
      <c r="L44" s="387">
        <v>2023.0</v>
      </c>
      <c r="M44" s="448"/>
      <c r="N44" s="448"/>
      <c r="O44" s="448"/>
      <c r="P44" s="448"/>
      <c r="Q44" s="478"/>
      <c r="R44" s="479"/>
      <c r="S44" s="475"/>
      <c r="T44" s="475"/>
      <c r="U44" s="475"/>
      <c r="V44" s="475"/>
      <c r="W44" s="475"/>
      <c r="X44" s="475"/>
      <c r="Y44" s="475"/>
      <c r="Z44" s="475"/>
      <c r="AA44" s="475"/>
      <c r="AB44" s="475"/>
      <c r="AC44" s="475"/>
      <c r="AD44" s="475"/>
      <c r="AE44" s="475"/>
      <c r="AF44" s="475"/>
      <c r="AG44" s="475"/>
      <c r="AH44" s="475"/>
      <c r="AI44" s="475"/>
      <c r="AJ44" s="475"/>
      <c r="AK44" s="475"/>
      <c r="AL44" s="475"/>
      <c r="AM44" s="475"/>
      <c r="AN44" s="475"/>
      <c r="AO44" s="475"/>
      <c r="AP44" s="475"/>
      <c r="AQ44" s="475"/>
      <c r="AR44" s="475"/>
      <c r="AS44" s="475"/>
      <c r="AT44" s="475"/>
    </row>
    <row r="45">
      <c r="A45" s="14"/>
      <c r="B45" s="476">
        <f t="shared" si="2"/>
        <v>44</v>
      </c>
      <c r="C45" s="445">
        <v>12.0</v>
      </c>
      <c r="D45" s="444"/>
      <c r="E45" s="468" t="s">
        <v>1068</v>
      </c>
      <c r="F45" s="397" t="s">
        <v>5203</v>
      </c>
      <c r="G45" s="448"/>
      <c r="H45" s="448"/>
      <c r="I45" s="448"/>
      <c r="J45" s="448"/>
      <c r="K45" s="397" t="s">
        <v>5204</v>
      </c>
      <c r="L45" s="387">
        <v>2022.0</v>
      </c>
      <c r="M45" s="448"/>
      <c r="N45" s="448"/>
      <c r="O45" s="448"/>
      <c r="P45" s="448"/>
      <c r="Q45" s="478"/>
      <c r="R45" s="479"/>
      <c r="S45" s="475"/>
      <c r="T45" s="475"/>
      <c r="U45" s="475"/>
      <c r="V45" s="475"/>
      <c r="W45" s="475"/>
      <c r="X45" s="475"/>
      <c r="Y45" s="475"/>
      <c r="Z45" s="475"/>
      <c r="AA45" s="475"/>
      <c r="AB45" s="475"/>
      <c r="AC45" s="475"/>
      <c r="AD45" s="475"/>
      <c r="AE45" s="475"/>
      <c r="AF45" s="475"/>
      <c r="AG45" s="475"/>
      <c r="AH45" s="475"/>
      <c r="AI45" s="475"/>
      <c r="AJ45" s="475"/>
      <c r="AK45" s="475"/>
      <c r="AL45" s="475"/>
      <c r="AM45" s="475"/>
      <c r="AN45" s="475"/>
      <c r="AO45" s="475"/>
      <c r="AP45" s="475"/>
      <c r="AQ45" s="475"/>
      <c r="AR45" s="475"/>
      <c r="AS45" s="475"/>
      <c r="AT45" s="475"/>
    </row>
    <row r="46">
      <c r="A46" s="480" t="s">
        <v>5205</v>
      </c>
      <c r="B46" s="476">
        <f t="shared" si="2"/>
        <v>45</v>
      </c>
      <c r="C46" s="387">
        <v>1.0</v>
      </c>
      <c r="D46" s="387">
        <v>1.0</v>
      </c>
      <c r="E46" s="468" t="s">
        <v>1189</v>
      </c>
      <c r="F46" s="397" t="s">
        <v>5206</v>
      </c>
      <c r="G46" s="397" t="s">
        <v>5207</v>
      </c>
      <c r="H46" s="488" t="s">
        <v>5208</v>
      </c>
      <c r="I46" s="469" t="s">
        <v>5208</v>
      </c>
      <c r="J46" s="387" t="s">
        <v>11</v>
      </c>
      <c r="K46" s="397" t="s">
        <v>5209</v>
      </c>
      <c r="L46" s="387">
        <v>2018.0</v>
      </c>
      <c r="M46" s="387" t="s">
        <v>223</v>
      </c>
      <c r="N46" s="397" t="s">
        <v>5210</v>
      </c>
      <c r="O46" s="504" t="s">
        <v>5211</v>
      </c>
      <c r="P46" s="387" t="s">
        <v>237</v>
      </c>
      <c r="Q46" s="471" t="s">
        <v>253</v>
      </c>
      <c r="R46" s="472" t="s">
        <v>369</v>
      </c>
      <c r="S46" s="473" t="s">
        <v>5212</v>
      </c>
      <c r="T46" s="474">
        <v>0.0</v>
      </c>
      <c r="U46" s="474">
        <v>1.0</v>
      </c>
      <c r="V46" s="474">
        <v>0.0</v>
      </c>
      <c r="W46" s="474">
        <v>0.0</v>
      </c>
      <c r="X46" s="474">
        <v>0.0</v>
      </c>
      <c r="Y46" s="474">
        <v>0.0</v>
      </c>
      <c r="Z46" s="474">
        <v>1.0</v>
      </c>
      <c r="AA46" s="474">
        <v>0.0</v>
      </c>
      <c r="AB46" s="474">
        <v>1.0</v>
      </c>
      <c r="AC46" s="474">
        <v>0.0</v>
      </c>
      <c r="AD46" s="474">
        <v>0.0</v>
      </c>
      <c r="AE46" s="474">
        <v>1.0</v>
      </c>
      <c r="AF46" s="474">
        <v>1.0</v>
      </c>
      <c r="AG46" s="474">
        <v>1.0</v>
      </c>
      <c r="AH46" s="474">
        <v>1.0</v>
      </c>
      <c r="AI46" s="473" t="s">
        <v>5213</v>
      </c>
      <c r="AJ46" s="474">
        <v>1.0</v>
      </c>
      <c r="AK46" s="474">
        <v>1.0</v>
      </c>
      <c r="AL46" s="474">
        <v>122.0</v>
      </c>
      <c r="AM46" s="473" t="s">
        <v>305</v>
      </c>
      <c r="AN46" s="475"/>
      <c r="AO46" s="475"/>
      <c r="AP46" s="474">
        <v>1.0</v>
      </c>
      <c r="AQ46" s="475"/>
      <c r="AR46" s="475"/>
      <c r="AS46" s="475"/>
      <c r="AT46" s="475"/>
    </row>
    <row r="47">
      <c r="A47" s="127"/>
      <c r="B47" s="476">
        <f t="shared" si="2"/>
        <v>46</v>
      </c>
      <c r="C47" s="445">
        <v>2.0</v>
      </c>
      <c r="D47" s="445">
        <v>1.0</v>
      </c>
      <c r="E47" s="468" t="s">
        <v>1259</v>
      </c>
      <c r="F47" s="397" t="s">
        <v>5214</v>
      </c>
      <c r="G47" s="397" t="s">
        <v>1261</v>
      </c>
      <c r="H47" s="387" t="s">
        <v>237</v>
      </c>
      <c r="I47" s="469" t="s">
        <v>5215</v>
      </c>
      <c r="J47" s="387" t="s">
        <v>11</v>
      </c>
      <c r="K47" s="397" t="s">
        <v>1262</v>
      </c>
      <c r="L47" s="387">
        <v>2019.0</v>
      </c>
      <c r="M47" s="387" t="s">
        <v>223</v>
      </c>
      <c r="N47" s="448"/>
      <c r="O47" s="448"/>
      <c r="P47" s="448"/>
      <c r="Q47" s="478"/>
      <c r="R47" s="472" t="s">
        <v>369</v>
      </c>
      <c r="S47" s="475"/>
      <c r="T47" s="474">
        <v>0.0</v>
      </c>
      <c r="U47" s="475"/>
      <c r="V47" s="475"/>
      <c r="W47" s="475"/>
      <c r="X47" s="475"/>
      <c r="Y47" s="475"/>
      <c r="Z47" s="475"/>
      <c r="AA47" s="475"/>
      <c r="AB47" s="475"/>
      <c r="AC47" s="475"/>
      <c r="AD47" s="475"/>
      <c r="AE47" s="475"/>
      <c r="AF47" s="475"/>
      <c r="AG47" s="475"/>
      <c r="AH47" s="475"/>
      <c r="AI47" s="475"/>
      <c r="AJ47" s="475"/>
      <c r="AK47" s="475"/>
      <c r="AL47" s="475"/>
      <c r="AM47" s="475"/>
      <c r="AN47" s="475"/>
      <c r="AO47" s="475"/>
      <c r="AP47" s="475"/>
      <c r="AQ47" s="474">
        <v>1.0</v>
      </c>
      <c r="AR47" s="475"/>
      <c r="AS47" s="475"/>
      <c r="AT47" s="475"/>
    </row>
    <row r="48">
      <c r="A48" s="127"/>
      <c r="B48" s="476">
        <f t="shared" si="2"/>
        <v>47</v>
      </c>
      <c r="C48" s="387">
        <v>3.0</v>
      </c>
      <c r="D48" s="387">
        <v>1.0</v>
      </c>
      <c r="E48" s="468" t="s">
        <v>1170</v>
      </c>
      <c r="F48" s="397" t="s">
        <v>5216</v>
      </c>
      <c r="G48" s="397" t="s">
        <v>5217</v>
      </c>
      <c r="H48" s="488" t="s">
        <v>5218</v>
      </c>
      <c r="I48" s="469" t="s">
        <v>5218</v>
      </c>
      <c r="J48" s="387" t="s">
        <v>11</v>
      </c>
      <c r="K48" s="397" t="s">
        <v>1174</v>
      </c>
      <c r="L48" s="387">
        <v>2019.0</v>
      </c>
      <c r="M48" s="387" t="s">
        <v>387</v>
      </c>
      <c r="N48" s="397" t="s">
        <v>5219</v>
      </c>
      <c r="O48" s="448"/>
      <c r="P48" s="448"/>
      <c r="Q48" s="471" t="s">
        <v>276</v>
      </c>
      <c r="R48" s="472" t="s">
        <v>647</v>
      </c>
      <c r="S48" s="473" t="s">
        <v>301</v>
      </c>
      <c r="T48" s="474">
        <v>0.0</v>
      </c>
      <c r="U48" s="474">
        <v>0.0</v>
      </c>
      <c r="V48" s="474">
        <v>0.0</v>
      </c>
      <c r="W48" s="474">
        <v>0.0</v>
      </c>
      <c r="X48" s="474">
        <v>0.0</v>
      </c>
      <c r="Y48" s="474">
        <v>0.0</v>
      </c>
      <c r="Z48" s="474">
        <v>0.0</v>
      </c>
      <c r="AA48" s="474">
        <v>0.0</v>
      </c>
      <c r="AB48" s="474">
        <v>0.0</v>
      </c>
      <c r="AC48" s="474">
        <v>0.0</v>
      </c>
      <c r="AD48" s="474">
        <v>0.0</v>
      </c>
      <c r="AE48" s="474">
        <v>1.0</v>
      </c>
      <c r="AF48" s="474">
        <v>1.0</v>
      </c>
      <c r="AG48" s="474">
        <v>1.0</v>
      </c>
      <c r="AH48" s="474">
        <v>1.0</v>
      </c>
      <c r="AI48" s="473" t="s">
        <v>5220</v>
      </c>
      <c r="AJ48" s="474">
        <v>1.0</v>
      </c>
      <c r="AK48" s="474">
        <v>1.0</v>
      </c>
      <c r="AL48" s="474">
        <v>16.0</v>
      </c>
      <c r="AM48" s="473" t="s">
        <v>718</v>
      </c>
      <c r="AN48" s="475"/>
      <c r="AO48" s="475"/>
      <c r="AP48" s="475"/>
      <c r="AQ48" s="474">
        <v>1.0</v>
      </c>
      <c r="AR48" s="475"/>
      <c r="AS48" s="475"/>
      <c r="AT48" s="475"/>
    </row>
    <row r="49">
      <c r="A49" s="127"/>
      <c r="B49" s="476">
        <f t="shared" si="2"/>
        <v>48</v>
      </c>
      <c r="C49" s="445">
        <v>4.0</v>
      </c>
      <c r="D49" s="445">
        <v>1.0</v>
      </c>
      <c r="E49" s="468" t="s">
        <v>1250</v>
      </c>
      <c r="F49" s="397" t="s">
        <v>5221</v>
      </c>
      <c r="G49" s="397" t="s">
        <v>5222</v>
      </c>
      <c r="H49" s="488" t="s">
        <v>5223</v>
      </c>
      <c r="I49" s="488" t="s">
        <v>5223</v>
      </c>
      <c r="J49" s="387" t="s">
        <v>11</v>
      </c>
      <c r="K49" s="397" t="s">
        <v>1254</v>
      </c>
      <c r="L49" s="387">
        <v>2019.0</v>
      </c>
      <c r="M49" s="387" t="s">
        <v>223</v>
      </c>
      <c r="N49" s="488" t="s">
        <v>5223</v>
      </c>
      <c r="O49" s="397" t="s">
        <v>5224</v>
      </c>
      <c r="P49" s="387" t="s">
        <v>5225</v>
      </c>
      <c r="Q49" s="471" t="s">
        <v>276</v>
      </c>
      <c r="R49" s="472" t="s">
        <v>647</v>
      </c>
      <c r="S49" s="475"/>
      <c r="T49" s="474">
        <v>0.0</v>
      </c>
      <c r="U49" s="474">
        <v>0.0</v>
      </c>
      <c r="V49" s="474">
        <v>0.0</v>
      </c>
      <c r="W49" s="474">
        <v>0.0</v>
      </c>
      <c r="X49" s="474">
        <v>0.0</v>
      </c>
      <c r="Y49" s="474">
        <v>0.0</v>
      </c>
      <c r="Z49" s="474">
        <v>0.0</v>
      </c>
      <c r="AA49" s="474">
        <v>0.0</v>
      </c>
      <c r="AB49" s="474">
        <v>0.0</v>
      </c>
      <c r="AC49" s="474">
        <v>0.0</v>
      </c>
      <c r="AD49" s="474">
        <v>0.0</v>
      </c>
      <c r="AE49" s="474">
        <v>1.0</v>
      </c>
      <c r="AF49" s="474">
        <v>1.0</v>
      </c>
      <c r="AG49" s="474">
        <v>1.0</v>
      </c>
      <c r="AH49" s="474">
        <v>1.0</v>
      </c>
      <c r="AI49" s="473" t="s">
        <v>1257</v>
      </c>
      <c r="AJ49" s="474">
        <v>1.0</v>
      </c>
      <c r="AK49" s="474">
        <v>1.0</v>
      </c>
      <c r="AL49" s="474">
        <v>51.0</v>
      </c>
      <c r="AM49" s="473" t="s">
        <v>278</v>
      </c>
      <c r="AN49" s="475"/>
      <c r="AO49" s="475"/>
      <c r="AP49" s="475"/>
      <c r="AQ49" s="474">
        <v>1.0</v>
      </c>
      <c r="AR49" s="475"/>
      <c r="AS49" s="475"/>
      <c r="AT49" s="475"/>
    </row>
    <row r="50">
      <c r="A50" s="127"/>
      <c r="B50" s="476">
        <f t="shared" si="2"/>
        <v>49</v>
      </c>
      <c r="C50" s="387">
        <v>5.0</v>
      </c>
      <c r="D50" s="387">
        <v>1.0</v>
      </c>
      <c r="E50" s="468" t="s">
        <v>1203</v>
      </c>
      <c r="F50" s="397" t="s">
        <v>5226</v>
      </c>
      <c r="G50" s="397" t="s">
        <v>5227</v>
      </c>
      <c r="H50" s="387" t="s">
        <v>237</v>
      </c>
      <c r="I50" s="469" t="s">
        <v>5228</v>
      </c>
      <c r="J50" s="387" t="s">
        <v>24</v>
      </c>
      <c r="K50" s="397" t="s">
        <v>1205</v>
      </c>
      <c r="L50" s="387">
        <v>2019.0</v>
      </c>
      <c r="M50" s="387" t="s">
        <v>223</v>
      </c>
      <c r="N50" s="387" t="s">
        <v>5229</v>
      </c>
      <c r="O50" s="397" t="s">
        <v>1207</v>
      </c>
      <c r="P50" s="387" t="s">
        <v>5230</v>
      </c>
      <c r="Q50" s="471" t="s">
        <v>253</v>
      </c>
      <c r="R50" s="472" t="s">
        <v>647</v>
      </c>
      <c r="S50" s="475"/>
      <c r="T50" s="474">
        <v>0.0</v>
      </c>
      <c r="U50" s="474">
        <v>1.0</v>
      </c>
      <c r="V50" s="474">
        <v>1.0</v>
      </c>
      <c r="W50" s="474">
        <v>1.0</v>
      </c>
      <c r="X50" s="474">
        <v>0.0</v>
      </c>
      <c r="Y50" s="474">
        <v>0.0</v>
      </c>
      <c r="Z50" s="474">
        <v>0.0</v>
      </c>
      <c r="AA50" s="474">
        <v>1.0</v>
      </c>
      <c r="AB50" s="474">
        <v>1.0</v>
      </c>
      <c r="AC50" s="474">
        <v>0.0</v>
      </c>
      <c r="AD50" s="473" t="s">
        <v>5231</v>
      </c>
      <c r="AE50" s="474">
        <v>1.0</v>
      </c>
      <c r="AF50" s="474">
        <v>1.0</v>
      </c>
      <c r="AG50" s="474">
        <v>1.0</v>
      </c>
      <c r="AH50" s="474">
        <v>1.0</v>
      </c>
      <c r="AI50" s="473" t="s">
        <v>5232</v>
      </c>
      <c r="AJ50" s="474">
        <v>1.0</v>
      </c>
      <c r="AK50" s="474">
        <v>1.0</v>
      </c>
      <c r="AL50" s="474">
        <v>193.0</v>
      </c>
      <c r="AM50" s="473" t="s">
        <v>278</v>
      </c>
      <c r="AN50" s="475"/>
      <c r="AO50" s="475"/>
      <c r="AP50" s="475"/>
      <c r="AQ50" s="474">
        <v>1.0</v>
      </c>
      <c r="AR50" s="475"/>
      <c r="AS50" s="475"/>
      <c r="AT50" s="475"/>
    </row>
    <row r="51">
      <c r="A51" s="127"/>
      <c r="B51" s="476">
        <f t="shared" si="2"/>
        <v>50</v>
      </c>
      <c r="C51" s="445">
        <v>6.0</v>
      </c>
      <c r="D51" s="444"/>
      <c r="E51" s="468" t="s">
        <v>1214</v>
      </c>
      <c r="F51" s="397" t="s">
        <v>5233</v>
      </c>
      <c r="G51" s="397" t="s">
        <v>5234</v>
      </c>
      <c r="H51" s="387" t="s">
        <v>237</v>
      </c>
      <c r="I51" s="397" t="s">
        <v>237</v>
      </c>
      <c r="J51" s="387" t="s">
        <v>11</v>
      </c>
      <c r="K51" s="397" t="s">
        <v>5235</v>
      </c>
      <c r="L51" s="387">
        <v>2019.0</v>
      </c>
      <c r="M51" s="387" t="s">
        <v>223</v>
      </c>
      <c r="N51" s="387" t="s">
        <v>5236</v>
      </c>
      <c r="O51" s="448"/>
      <c r="P51" s="387" t="s">
        <v>5237</v>
      </c>
      <c r="Q51" s="471" t="s">
        <v>253</v>
      </c>
      <c r="R51" s="472" t="s">
        <v>647</v>
      </c>
      <c r="S51" s="475"/>
      <c r="T51" s="474">
        <v>0.0</v>
      </c>
      <c r="U51" s="474">
        <v>0.0</v>
      </c>
      <c r="V51" s="474">
        <v>1.0</v>
      </c>
      <c r="W51" s="474">
        <v>0.0</v>
      </c>
      <c r="X51" s="474">
        <v>0.0</v>
      </c>
      <c r="Y51" s="474">
        <v>0.0</v>
      </c>
      <c r="Z51" s="474">
        <v>0.0</v>
      </c>
      <c r="AA51" s="474">
        <v>0.0</v>
      </c>
      <c r="AB51" s="474">
        <v>0.0</v>
      </c>
      <c r="AC51" s="474">
        <v>0.0</v>
      </c>
      <c r="AD51" s="474">
        <v>0.0</v>
      </c>
      <c r="AE51" s="474">
        <v>1.0</v>
      </c>
      <c r="AF51" s="474">
        <v>1.0</v>
      </c>
      <c r="AG51" s="474">
        <v>1.0</v>
      </c>
      <c r="AH51" s="474">
        <v>0.0</v>
      </c>
      <c r="AI51" s="475"/>
      <c r="AJ51" s="474">
        <v>1.0</v>
      </c>
      <c r="AK51" s="474">
        <v>1.0</v>
      </c>
      <c r="AL51" s="474">
        <v>44.0</v>
      </c>
      <c r="AM51" s="473" t="s">
        <v>5238</v>
      </c>
      <c r="AN51" s="475"/>
      <c r="AO51" s="475"/>
      <c r="AP51" s="475"/>
      <c r="AQ51" s="474">
        <v>1.0</v>
      </c>
      <c r="AR51" s="475"/>
      <c r="AS51" s="475"/>
      <c r="AT51" s="475"/>
    </row>
    <row r="52">
      <c r="A52" s="127"/>
      <c r="B52" s="476">
        <f t="shared" si="2"/>
        <v>51</v>
      </c>
      <c r="C52" s="387">
        <v>7.0</v>
      </c>
      <c r="D52" s="387">
        <v>1.0</v>
      </c>
      <c r="E52" s="468" t="s">
        <v>1222</v>
      </c>
      <c r="F52" s="397" t="s">
        <v>5239</v>
      </c>
      <c r="G52" s="397" t="s">
        <v>5240</v>
      </c>
      <c r="H52" s="387" t="s">
        <v>237</v>
      </c>
      <c r="I52" s="469" t="s">
        <v>5241</v>
      </c>
      <c r="J52" s="387" t="s">
        <v>11</v>
      </c>
      <c r="K52" s="397" t="s">
        <v>5242</v>
      </c>
      <c r="L52" s="387">
        <v>2020.0</v>
      </c>
      <c r="M52" s="387" t="s">
        <v>223</v>
      </c>
      <c r="N52" s="387" t="s">
        <v>5243</v>
      </c>
      <c r="O52" s="397" t="s">
        <v>5244</v>
      </c>
      <c r="P52" s="387" t="s">
        <v>5237</v>
      </c>
      <c r="Q52" s="471" t="s">
        <v>276</v>
      </c>
      <c r="R52" s="472" t="s">
        <v>314</v>
      </c>
      <c r="S52" s="473" t="s">
        <v>5245</v>
      </c>
      <c r="T52" s="474">
        <v>0.0</v>
      </c>
      <c r="U52" s="474">
        <v>0.0</v>
      </c>
      <c r="V52" s="474">
        <v>0.0</v>
      </c>
      <c r="W52" s="474">
        <v>0.0</v>
      </c>
      <c r="X52" s="474">
        <v>0.0</v>
      </c>
      <c r="Y52" s="474">
        <v>0.0</v>
      </c>
      <c r="Z52" s="474">
        <v>0.0</v>
      </c>
      <c r="AA52" s="474">
        <v>1.0</v>
      </c>
      <c r="AB52" s="474">
        <v>1.0</v>
      </c>
      <c r="AC52" s="474">
        <v>0.0</v>
      </c>
      <c r="AD52" s="474">
        <v>0.0</v>
      </c>
      <c r="AE52" s="474">
        <v>1.0</v>
      </c>
      <c r="AF52" s="474">
        <v>1.0</v>
      </c>
      <c r="AG52" s="474">
        <v>1.0</v>
      </c>
      <c r="AH52" s="474">
        <v>1.0</v>
      </c>
      <c r="AI52" s="475"/>
      <c r="AJ52" s="474">
        <v>1.0</v>
      </c>
      <c r="AK52" s="474">
        <v>1.0</v>
      </c>
      <c r="AL52" s="474">
        <v>51.0</v>
      </c>
      <c r="AM52" s="473" t="s">
        <v>5246</v>
      </c>
      <c r="AN52" s="475"/>
      <c r="AO52" s="475"/>
      <c r="AP52" s="475"/>
      <c r="AQ52" s="474">
        <v>1.0</v>
      </c>
      <c r="AR52" s="475"/>
      <c r="AS52" s="475"/>
      <c r="AT52" s="475"/>
    </row>
    <row r="53">
      <c r="A53" s="127"/>
      <c r="B53" s="476">
        <f t="shared" si="2"/>
        <v>52</v>
      </c>
      <c r="C53" s="445">
        <v>8.0</v>
      </c>
      <c r="D53" s="445">
        <v>1.0</v>
      </c>
      <c r="E53" s="468" t="s">
        <v>1240</v>
      </c>
      <c r="F53" s="397" t="s">
        <v>5247</v>
      </c>
      <c r="G53" s="397" t="s">
        <v>5248</v>
      </c>
      <c r="H53" s="387" t="s">
        <v>237</v>
      </c>
      <c r="I53" s="423">
        <v>8.1374752228E10</v>
      </c>
      <c r="J53" s="387" t="s">
        <v>11</v>
      </c>
      <c r="K53" s="397" t="s">
        <v>5249</v>
      </c>
      <c r="L53" s="387">
        <v>2021.0</v>
      </c>
      <c r="M53" s="387" t="s">
        <v>223</v>
      </c>
      <c r="N53" s="387" t="s">
        <v>5250</v>
      </c>
      <c r="O53" s="501" t="s">
        <v>4481</v>
      </c>
      <c r="P53" s="387" t="s">
        <v>5251</v>
      </c>
      <c r="Q53" s="471" t="s">
        <v>276</v>
      </c>
      <c r="R53" s="472" t="s">
        <v>277</v>
      </c>
      <c r="S53" s="473" t="s">
        <v>5252</v>
      </c>
      <c r="T53" s="474">
        <v>0.0</v>
      </c>
      <c r="U53" s="474">
        <v>0.0</v>
      </c>
      <c r="V53" s="474">
        <v>0.0</v>
      </c>
      <c r="W53" s="474">
        <v>0.0</v>
      </c>
      <c r="X53" s="474">
        <v>0.0</v>
      </c>
      <c r="Y53" s="474">
        <v>0.0</v>
      </c>
      <c r="Z53" s="474">
        <v>1.0</v>
      </c>
      <c r="AA53" s="474">
        <v>0.0</v>
      </c>
      <c r="AB53" s="474">
        <v>2.0</v>
      </c>
      <c r="AC53" s="474">
        <v>0.0</v>
      </c>
      <c r="AD53" s="474">
        <v>0.0</v>
      </c>
      <c r="AE53" s="474">
        <v>1.0</v>
      </c>
      <c r="AF53" s="474">
        <v>1.0</v>
      </c>
      <c r="AG53" s="474">
        <v>1.0</v>
      </c>
      <c r="AH53" s="474">
        <v>1.0</v>
      </c>
      <c r="AI53" s="475"/>
      <c r="AJ53" s="474">
        <v>1.0</v>
      </c>
      <c r="AK53" s="474">
        <v>1.0</v>
      </c>
      <c r="AL53" s="474">
        <v>0.0</v>
      </c>
      <c r="AM53" s="473" t="s">
        <v>5246</v>
      </c>
      <c r="AN53" s="475"/>
      <c r="AO53" s="475"/>
      <c r="AP53" s="475"/>
      <c r="AQ53" s="475"/>
      <c r="AR53" s="475"/>
      <c r="AS53" s="475"/>
      <c r="AT53" s="474">
        <v>1.0</v>
      </c>
    </row>
    <row r="54">
      <c r="A54" s="127"/>
      <c r="B54" s="476">
        <f t="shared" si="2"/>
        <v>53</v>
      </c>
      <c r="C54" s="387">
        <v>9.0</v>
      </c>
      <c r="D54" s="448"/>
      <c r="E54" s="468" t="s">
        <v>1295</v>
      </c>
      <c r="F54" s="397" t="s">
        <v>5253</v>
      </c>
      <c r="G54" s="397" t="s">
        <v>5254</v>
      </c>
      <c r="H54" s="387" t="s">
        <v>5255</v>
      </c>
      <c r="I54" s="397" t="s">
        <v>237</v>
      </c>
      <c r="J54" s="387" t="s">
        <v>11</v>
      </c>
      <c r="K54" s="397" t="s">
        <v>5256</v>
      </c>
      <c r="L54" s="387">
        <v>2020.0</v>
      </c>
      <c r="M54" s="387" t="s">
        <v>223</v>
      </c>
      <c r="N54" s="448"/>
      <c r="O54" s="397" t="s">
        <v>5257</v>
      </c>
      <c r="P54" s="387" t="s">
        <v>5237</v>
      </c>
      <c r="Q54" s="471" t="s">
        <v>276</v>
      </c>
      <c r="R54" s="472" t="s">
        <v>647</v>
      </c>
      <c r="S54" s="475"/>
      <c r="T54" s="474">
        <v>0.0</v>
      </c>
      <c r="U54" s="474">
        <v>0.0</v>
      </c>
      <c r="V54" s="474">
        <v>0.0</v>
      </c>
      <c r="W54" s="474">
        <v>0.0</v>
      </c>
      <c r="X54" s="474">
        <v>0.0</v>
      </c>
      <c r="Y54" s="474">
        <v>0.0</v>
      </c>
      <c r="Z54" s="474">
        <v>0.0</v>
      </c>
      <c r="AA54" s="474">
        <v>0.0</v>
      </c>
      <c r="AB54" s="474">
        <v>0.0</v>
      </c>
      <c r="AC54" s="474">
        <v>0.0</v>
      </c>
      <c r="AD54" s="474">
        <v>0.0</v>
      </c>
      <c r="AE54" s="474">
        <v>1.0</v>
      </c>
      <c r="AF54" s="474">
        <v>1.0</v>
      </c>
      <c r="AG54" s="474">
        <v>1.0</v>
      </c>
      <c r="AH54" s="474">
        <v>0.0</v>
      </c>
      <c r="AI54" s="505" t="s">
        <v>5258</v>
      </c>
      <c r="AJ54" s="475"/>
      <c r="AK54" s="474">
        <v>1.0</v>
      </c>
      <c r="AL54" s="474">
        <v>29.0</v>
      </c>
      <c r="AM54" s="473" t="s">
        <v>5259</v>
      </c>
      <c r="AN54" s="475"/>
      <c r="AO54" s="475"/>
      <c r="AP54" s="475"/>
      <c r="AQ54" s="475"/>
      <c r="AR54" s="474">
        <v>1.0</v>
      </c>
      <c r="AS54" s="475"/>
      <c r="AT54" s="475"/>
    </row>
    <row r="55">
      <c r="A55" s="127"/>
      <c r="B55" s="476">
        <f t="shared" si="2"/>
        <v>54</v>
      </c>
      <c r="C55" s="445">
        <v>10.0</v>
      </c>
      <c r="D55" s="445">
        <v>1.0</v>
      </c>
      <c r="E55" s="468" t="s">
        <v>1176</v>
      </c>
      <c r="F55" s="397" t="s">
        <v>5260</v>
      </c>
      <c r="G55" s="397" t="s">
        <v>5261</v>
      </c>
      <c r="H55" s="387" t="s">
        <v>237</v>
      </c>
      <c r="I55" s="469" t="s">
        <v>5262</v>
      </c>
      <c r="J55" s="387" t="s">
        <v>11</v>
      </c>
      <c r="K55" s="397" t="s">
        <v>1182</v>
      </c>
      <c r="L55" s="387">
        <v>2019.0</v>
      </c>
      <c r="M55" s="387" t="s">
        <v>223</v>
      </c>
      <c r="N55" s="387" t="s">
        <v>5263</v>
      </c>
      <c r="O55" s="397" t="s">
        <v>5264</v>
      </c>
      <c r="P55" s="387" t="s">
        <v>5237</v>
      </c>
      <c r="Q55" s="471" t="s">
        <v>253</v>
      </c>
      <c r="R55" s="472" t="s">
        <v>647</v>
      </c>
      <c r="S55" s="475"/>
      <c r="T55" s="474">
        <v>0.0</v>
      </c>
      <c r="U55" s="474">
        <v>0.0</v>
      </c>
      <c r="V55" s="474">
        <v>0.0</v>
      </c>
      <c r="W55" s="474">
        <v>1.0</v>
      </c>
      <c r="X55" s="474">
        <v>0.0</v>
      </c>
      <c r="Y55" s="474">
        <v>0.0</v>
      </c>
      <c r="Z55" s="474">
        <v>1.0</v>
      </c>
      <c r="AA55" s="474">
        <v>1.0</v>
      </c>
      <c r="AB55" s="474">
        <v>0.0</v>
      </c>
      <c r="AC55" s="474">
        <v>0.0</v>
      </c>
      <c r="AD55" s="474">
        <v>0.0</v>
      </c>
      <c r="AE55" s="474">
        <v>1.0</v>
      </c>
      <c r="AF55" s="474">
        <v>1.0</v>
      </c>
      <c r="AG55" s="474">
        <v>1.0</v>
      </c>
      <c r="AH55" s="474">
        <v>0.0</v>
      </c>
      <c r="AI55" s="475"/>
      <c r="AJ55" s="474">
        <v>1.0</v>
      </c>
      <c r="AK55" s="474">
        <v>1.0</v>
      </c>
      <c r="AL55" s="474">
        <v>107.0</v>
      </c>
      <c r="AM55" s="473" t="s">
        <v>278</v>
      </c>
      <c r="AN55" s="475"/>
      <c r="AO55" s="475"/>
      <c r="AP55" s="475"/>
      <c r="AQ55" s="474">
        <v>1.0</v>
      </c>
      <c r="AR55" s="475"/>
      <c r="AS55" s="475"/>
      <c r="AT55" s="475"/>
    </row>
    <row r="56">
      <c r="A56" s="127"/>
      <c r="B56" s="506">
        <f t="shared" si="2"/>
        <v>55</v>
      </c>
      <c r="C56" s="486">
        <v>11.0</v>
      </c>
      <c r="D56" s="486">
        <v>1.0</v>
      </c>
      <c r="E56" s="507" t="s">
        <v>1268</v>
      </c>
      <c r="F56" s="397" t="s">
        <v>5265</v>
      </c>
      <c r="G56" s="397" t="s">
        <v>5266</v>
      </c>
      <c r="H56" s="387" t="s">
        <v>237</v>
      </c>
      <c r="I56" s="397" t="s">
        <v>237</v>
      </c>
      <c r="J56" s="486" t="s">
        <v>11</v>
      </c>
      <c r="K56" s="485" t="s">
        <v>4488</v>
      </c>
      <c r="L56" s="486">
        <v>2020.0</v>
      </c>
      <c r="M56" s="508" t="s">
        <v>223</v>
      </c>
      <c r="N56" s="387" t="s">
        <v>5267</v>
      </c>
      <c r="O56" s="448"/>
      <c r="P56" s="387" t="s">
        <v>5268</v>
      </c>
      <c r="Q56" s="478"/>
      <c r="R56" s="472" t="s">
        <v>369</v>
      </c>
      <c r="S56" s="475"/>
      <c r="T56" s="475"/>
      <c r="U56" s="475"/>
      <c r="V56" s="475"/>
      <c r="W56" s="475"/>
      <c r="X56" s="475"/>
      <c r="Y56" s="475"/>
      <c r="Z56" s="475"/>
      <c r="AA56" s="475"/>
      <c r="AB56" s="475"/>
      <c r="AC56" s="475"/>
      <c r="AD56" s="475"/>
      <c r="AE56" s="475"/>
      <c r="AF56" s="475"/>
      <c r="AG56" s="475"/>
      <c r="AH56" s="475"/>
      <c r="AI56" s="475"/>
      <c r="AJ56" s="475"/>
      <c r="AK56" s="475"/>
      <c r="AL56" s="475"/>
      <c r="AM56" s="475"/>
      <c r="AN56" s="475"/>
      <c r="AO56" s="474">
        <v>1.0</v>
      </c>
      <c r="AP56" s="475"/>
      <c r="AQ56" s="475"/>
      <c r="AR56" s="475"/>
      <c r="AS56" s="475"/>
      <c r="AT56" s="475"/>
    </row>
    <row r="57">
      <c r="A57" s="127"/>
      <c r="B57" s="127"/>
      <c r="C57" s="127"/>
      <c r="D57" s="127"/>
      <c r="E57" s="127"/>
      <c r="F57" s="394" t="s">
        <v>5269</v>
      </c>
      <c r="G57" s="397" t="s">
        <v>1280</v>
      </c>
      <c r="H57" s="387" t="s">
        <v>237</v>
      </c>
      <c r="I57" s="469" t="s">
        <v>5270</v>
      </c>
      <c r="J57" s="127"/>
      <c r="K57" s="127"/>
      <c r="L57" s="509"/>
      <c r="M57" s="127"/>
      <c r="N57" s="387" t="s">
        <v>5271</v>
      </c>
      <c r="O57" s="397" t="s">
        <v>5272</v>
      </c>
      <c r="P57" s="448"/>
      <c r="Q57" s="478"/>
      <c r="R57" s="472" t="s">
        <v>369</v>
      </c>
      <c r="S57" s="475"/>
      <c r="T57" s="475"/>
      <c r="U57" s="475"/>
      <c r="V57" s="475"/>
      <c r="W57" s="475"/>
      <c r="X57" s="475"/>
      <c r="Y57" s="475"/>
      <c r="Z57" s="475"/>
      <c r="AA57" s="475"/>
      <c r="AB57" s="475"/>
      <c r="AC57" s="475"/>
      <c r="AD57" s="475"/>
      <c r="AE57" s="475"/>
      <c r="AF57" s="475"/>
      <c r="AG57" s="475"/>
      <c r="AH57" s="475"/>
      <c r="AI57" s="475"/>
      <c r="AJ57" s="475"/>
      <c r="AK57" s="475"/>
      <c r="AL57" s="475"/>
      <c r="AM57" s="475"/>
      <c r="AN57" s="475"/>
      <c r="AO57" s="475"/>
      <c r="AP57" s="475"/>
      <c r="AQ57" s="475"/>
      <c r="AR57" s="475"/>
      <c r="AS57" s="475"/>
      <c r="AT57" s="475"/>
    </row>
    <row r="58">
      <c r="A58" s="127"/>
      <c r="B58" s="14"/>
      <c r="C58" s="14"/>
      <c r="D58" s="14"/>
      <c r="E58" s="14"/>
      <c r="F58" s="394" t="s">
        <v>5273</v>
      </c>
      <c r="G58" s="397" t="s">
        <v>4734</v>
      </c>
      <c r="H58" s="387" t="s">
        <v>237</v>
      </c>
      <c r="I58" s="397" t="s">
        <v>237</v>
      </c>
      <c r="J58" s="14"/>
      <c r="K58" s="14"/>
      <c r="L58" s="444"/>
      <c r="M58" s="14"/>
      <c r="N58" s="448"/>
      <c r="O58" s="448"/>
      <c r="P58" s="448"/>
      <c r="Q58" s="478"/>
      <c r="R58" s="472" t="s">
        <v>369</v>
      </c>
      <c r="S58" s="475"/>
      <c r="T58" s="475"/>
      <c r="U58" s="475"/>
      <c r="V58" s="475"/>
      <c r="W58" s="475"/>
      <c r="X58" s="475"/>
      <c r="Y58" s="475"/>
      <c r="Z58" s="475"/>
      <c r="AA58" s="475"/>
      <c r="AB58" s="475"/>
      <c r="AC58" s="475"/>
      <c r="AD58" s="475"/>
      <c r="AE58" s="475"/>
      <c r="AF58" s="475"/>
      <c r="AG58" s="475"/>
      <c r="AH58" s="475"/>
      <c r="AI58" s="475"/>
      <c r="AJ58" s="475"/>
      <c r="AK58" s="475"/>
      <c r="AL58" s="475"/>
      <c r="AM58" s="475"/>
      <c r="AN58" s="475"/>
      <c r="AO58" s="475"/>
      <c r="AP58" s="475"/>
      <c r="AQ58" s="475"/>
      <c r="AR58" s="475"/>
      <c r="AS58" s="475"/>
      <c r="AT58" s="475"/>
    </row>
    <row r="59">
      <c r="A59" s="14"/>
      <c r="B59" s="467">
        <f>B56+1</f>
        <v>56</v>
      </c>
      <c r="C59" s="387">
        <v>12.0</v>
      </c>
      <c r="D59" s="387">
        <v>1.0</v>
      </c>
      <c r="E59" s="468" t="s">
        <v>1232</v>
      </c>
      <c r="F59" s="394" t="s">
        <v>5274</v>
      </c>
      <c r="G59" s="397" t="s">
        <v>5275</v>
      </c>
      <c r="H59" s="510" t="s">
        <v>237</v>
      </c>
      <c r="I59" s="511" t="s">
        <v>5276</v>
      </c>
      <c r="J59" s="510" t="s">
        <v>11</v>
      </c>
      <c r="K59" s="512" t="s">
        <v>5277</v>
      </c>
      <c r="L59" s="513">
        <v>2020.0</v>
      </c>
      <c r="M59" s="514" t="s">
        <v>223</v>
      </c>
      <c r="N59" s="448"/>
      <c r="O59" s="515" t="s">
        <v>5278</v>
      </c>
      <c r="P59" s="453" t="s">
        <v>5279</v>
      </c>
      <c r="Q59" s="471" t="s">
        <v>253</v>
      </c>
      <c r="R59" s="472" t="s">
        <v>647</v>
      </c>
      <c r="S59" s="475"/>
      <c r="T59" s="474">
        <v>0.0</v>
      </c>
      <c r="U59" s="474">
        <v>1.0</v>
      </c>
      <c r="V59" s="474">
        <v>1.0</v>
      </c>
      <c r="W59" s="474">
        <v>1.0</v>
      </c>
      <c r="X59" s="474">
        <v>0.0</v>
      </c>
      <c r="Y59" s="474">
        <v>1.0</v>
      </c>
      <c r="Z59" s="474">
        <v>0.0</v>
      </c>
      <c r="AA59" s="474">
        <v>1.0</v>
      </c>
      <c r="AB59" s="474">
        <v>1.0</v>
      </c>
      <c r="AC59" s="474">
        <v>0.0</v>
      </c>
      <c r="AD59" s="474">
        <v>0.0</v>
      </c>
      <c r="AE59" s="474">
        <v>1.0</v>
      </c>
      <c r="AF59" s="474">
        <v>1.0</v>
      </c>
      <c r="AG59" s="474">
        <v>1.0</v>
      </c>
      <c r="AH59" s="474">
        <v>1.0</v>
      </c>
      <c r="AI59" s="473" t="s">
        <v>5280</v>
      </c>
      <c r="AJ59" s="474">
        <v>1.0</v>
      </c>
      <c r="AK59" s="474">
        <v>1.0</v>
      </c>
      <c r="AL59" s="474">
        <v>112.0</v>
      </c>
      <c r="AM59" s="473" t="s">
        <v>5281</v>
      </c>
      <c r="AN59" s="475"/>
      <c r="AO59" s="475"/>
      <c r="AP59" s="475"/>
      <c r="AQ59" s="475"/>
      <c r="AR59" s="474">
        <v>1.0</v>
      </c>
      <c r="AS59" s="475"/>
      <c r="AT59" s="475"/>
    </row>
    <row r="60">
      <c r="A60" s="466" t="s">
        <v>5282</v>
      </c>
      <c r="B60" s="467">
        <f t="shared" ref="B60:B127" si="3">B59+1</f>
        <v>57</v>
      </c>
      <c r="C60" s="387">
        <v>1.0</v>
      </c>
      <c r="D60" s="387">
        <v>1.0</v>
      </c>
      <c r="E60" s="468" t="s">
        <v>1330</v>
      </c>
      <c r="F60" s="397" t="s">
        <v>5283</v>
      </c>
      <c r="G60" s="397" t="s">
        <v>5284</v>
      </c>
      <c r="H60" s="510" t="s">
        <v>237</v>
      </c>
      <c r="I60" s="512" t="s">
        <v>1333</v>
      </c>
      <c r="J60" s="510" t="s">
        <v>11</v>
      </c>
      <c r="K60" s="512" t="s">
        <v>5285</v>
      </c>
      <c r="L60" s="513">
        <v>2022.0</v>
      </c>
      <c r="M60" s="514" t="s">
        <v>223</v>
      </c>
      <c r="N60" s="387" t="s">
        <v>5286</v>
      </c>
      <c r="O60" s="515" t="s">
        <v>1336</v>
      </c>
      <c r="P60" s="453" t="s">
        <v>5279</v>
      </c>
      <c r="Q60" s="471" t="s">
        <v>253</v>
      </c>
      <c r="R60" s="472" t="s">
        <v>647</v>
      </c>
      <c r="S60" s="475"/>
      <c r="T60" s="474">
        <v>0.0</v>
      </c>
      <c r="U60" s="474">
        <v>0.0</v>
      </c>
      <c r="V60" s="474">
        <v>1.0</v>
      </c>
      <c r="W60" s="474">
        <v>0.0</v>
      </c>
      <c r="X60" s="474">
        <v>0.0</v>
      </c>
      <c r="Y60" s="474">
        <v>1.0</v>
      </c>
      <c r="Z60" s="474">
        <v>1.0</v>
      </c>
      <c r="AA60" s="474">
        <v>1.0</v>
      </c>
      <c r="AB60" s="474">
        <v>1.0</v>
      </c>
      <c r="AC60" s="474">
        <v>0.0</v>
      </c>
      <c r="AD60" s="474">
        <v>0.0</v>
      </c>
      <c r="AE60" s="474">
        <v>1.0</v>
      </c>
      <c r="AF60" s="474">
        <v>1.0</v>
      </c>
      <c r="AG60" s="474">
        <v>1.0</v>
      </c>
      <c r="AH60" s="474">
        <v>1.0</v>
      </c>
      <c r="AI60" s="473" t="s">
        <v>5287</v>
      </c>
      <c r="AJ60" s="474">
        <v>1.0</v>
      </c>
      <c r="AK60" s="474">
        <v>1.0</v>
      </c>
      <c r="AL60" s="474">
        <v>28.0</v>
      </c>
      <c r="AM60" s="505" t="s">
        <v>5288</v>
      </c>
      <c r="AN60" s="475"/>
      <c r="AO60" s="475"/>
      <c r="AP60" s="475"/>
      <c r="AQ60" s="475"/>
      <c r="AR60" s="475"/>
      <c r="AS60" s="475"/>
      <c r="AT60" s="474">
        <v>1.0</v>
      </c>
    </row>
    <row r="61">
      <c r="A61" s="127"/>
      <c r="B61" s="467">
        <f t="shared" si="3"/>
        <v>58</v>
      </c>
      <c r="C61" s="445">
        <v>2.0</v>
      </c>
      <c r="D61" s="445">
        <v>1.0</v>
      </c>
      <c r="E61" s="468" t="s">
        <v>1355</v>
      </c>
      <c r="F61" s="397" t="s">
        <v>5289</v>
      </c>
      <c r="G61" s="397" t="s">
        <v>5290</v>
      </c>
      <c r="H61" s="448"/>
      <c r="I61" s="469" t="s">
        <v>5291</v>
      </c>
      <c r="J61" s="387" t="s">
        <v>11</v>
      </c>
      <c r="K61" s="397" t="s">
        <v>5292</v>
      </c>
      <c r="L61" s="513">
        <v>2020.0</v>
      </c>
      <c r="M61" s="513" t="s">
        <v>387</v>
      </c>
      <c r="N61" s="448"/>
      <c r="O61" s="484" t="s">
        <v>5293</v>
      </c>
      <c r="P61" s="450"/>
      <c r="Q61" s="478"/>
      <c r="R61" s="472" t="s">
        <v>369</v>
      </c>
      <c r="S61" s="475"/>
      <c r="T61" s="474">
        <v>0.0</v>
      </c>
      <c r="U61" s="475"/>
      <c r="V61" s="475"/>
      <c r="W61" s="475"/>
      <c r="X61" s="475"/>
      <c r="Y61" s="475"/>
      <c r="Z61" s="475"/>
      <c r="AA61" s="475"/>
      <c r="AB61" s="475"/>
      <c r="AC61" s="475"/>
      <c r="AD61" s="475"/>
      <c r="AE61" s="475"/>
      <c r="AF61" s="475"/>
      <c r="AG61" s="475"/>
      <c r="AH61" s="475"/>
      <c r="AI61" s="475"/>
      <c r="AJ61" s="475"/>
      <c r="AK61" s="475"/>
      <c r="AL61" s="475"/>
      <c r="AM61" s="475"/>
      <c r="AN61" s="475"/>
      <c r="AO61" s="475"/>
      <c r="AP61" s="475"/>
      <c r="AQ61" s="475"/>
      <c r="AR61" s="474">
        <v>1.0</v>
      </c>
      <c r="AS61" s="475"/>
      <c r="AT61" s="475"/>
    </row>
    <row r="62">
      <c r="A62" s="127"/>
      <c r="B62" s="467">
        <f t="shared" si="3"/>
        <v>59</v>
      </c>
      <c r="C62" s="445">
        <v>3.0</v>
      </c>
      <c r="D62" s="444"/>
      <c r="E62" s="397" t="s">
        <v>1303</v>
      </c>
      <c r="F62" s="397" t="s">
        <v>5294</v>
      </c>
      <c r="G62" s="397" t="s">
        <v>5295</v>
      </c>
      <c r="H62" s="448"/>
      <c r="I62" s="397" t="s">
        <v>5296</v>
      </c>
      <c r="J62" s="387" t="s">
        <v>11</v>
      </c>
      <c r="K62" s="516" t="s">
        <v>5297</v>
      </c>
      <c r="L62" s="387">
        <v>2021.0</v>
      </c>
      <c r="M62" s="387" t="s">
        <v>223</v>
      </c>
      <c r="N62" s="397" t="s">
        <v>5298</v>
      </c>
      <c r="O62" s="517" t="s">
        <v>5299</v>
      </c>
      <c r="P62" s="387" t="s">
        <v>5279</v>
      </c>
      <c r="Q62" s="471" t="s">
        <v>253</v>
      </c>
      <c r="R62" s="518" t="s">
        <v>314</v>
      </c>
      <c r="S62" s="502" t="s">
        <v>5300</v>
      </c>
      <c r="T62" s="503">
        <v>1.0</v>
      </c>
      <c r="U62" s="503">
        <v>1.0</v>
      </c>
      <c r="V62" s="503">
        <v>0.0</v>
      </c>
      <c r="W62" s="503">
        <v>0.0</v>
      </c>
      <c r="X62" s="503">
        <v>0.0</v>
      </c>
      <c r="Y62" s="503">
        <v>0.0</v>
      </c>
      <c r="Z62" s="503">
        <v>1.0</v>
      </c>
      <c r="AA62" s="503">
        <v>0.0</v>
      </c>
      <c r="AB62" s="503">
        <v>1.0</v>
      </c>
      <c r="AC62" s="503">
        <v>0.0</v>
      </c>
      <c r="AD62" s="503">
        <v>0.0</v>
      </c>
      <c r="AE62" s="503">
        <v>1.0</v>
      </c>
      <c r="AF62" s="503">
        <v>1.0</v>
      </c>
      <c r="AG62" s="503">
        <v>1.0</v>
      </c>
      <c r="AH62" s="503">
        <v>1.0</v>
      </c>
      <c r="AI62" s="502" t="s">
        <v>5301</v>
      </c>
      <c r="AJ62" s="503">
        <v>1.0</v>
      </c>
      <c r="AK62" s="503">
        <v>1.0</v>
      </c>
      <c r="AL62" s="502" t="s">
        <v>237</v>
      </c>
      <c r="AM62" s="502" t="s">
        <v>237</v>
      </c>
      <c r="AN62" s="478"/>
      <c r="AO62" s="478"/>
      <c r="AP62" s="478"/>
      <c r="AQ62" s="478"/>
      <c r="AR62" s="478"/>
      <c r="AS62" s="478"/>
      <c r="AT62" s="503">
        <v>1.0</v>
      </c>
    </row>
    <row r="63">
      <c r="A63" s="127"/>
      <c r="B63" s="467">
        <f t="shared" si="3"/>
        <v>60</v>
      </c>
      <c r="C63" s="445">
        <v>4.0</v>
      </c>
      <c r="D63" s="444"/>
      <c r="E63" s="468" t="s">
        <v>1312</v>
      </c>
      <c r="F63" s="397" t="s">
        <v>5302</v>
      </c>
      <c r="G63" s="397" t="s">
        <v>5303</v>
      </c>
      <c r="H63" s="448"/>
      <c r="I63" s="469" t="s">
        <v>5304</v>
      </c>
      <c r="J63" s="387" t="s">
        <v>11</v>
      </c>
      <c r="K63" s="397" t="s">
        <v>5305</v>
      </c>
      <c r="L63" s="513">
        <v>2022.0</v>
      </c>
      <c r="M63" s="513" t="s">
        <v>223</v>
      </c>
      <c r="N63" s="397" t="s">
        <v>5306</v>
      </c>
      <c r="O63" s="484" t="s">
        <v>5307</v>
      </c>
      <c r="P63" s="450"/>
      <c r="Q63" s="471" t="s">
        <v>276</v>
      </c>
      <c r="R63" s="472" t="s">
        <v>647</v>
      </c>
      <c r="S63" s="475"/>
      <c r="T63" s="474">
        <v>0.0</v>
      </c>
      <c r="U63" s="474">
        <v>0.0</v>
      </c>
      <c r="V63" s="474">
        <v>0.0</v>
      </c>
      <c r="W63" s="474">
        <v>0.0</v>
      </c>
      <c r="X63" s="474">
        <v>0.0</v>
      </c>
      <c r="Y63" s="474">
        <v>0.0</v>
      </c>
      <c r="Z63" s="474">
        <v>0.0</v>
      </c>
      <c r="AA63" s="474">
        <v>0.0</v>
      </c>
      <c r="AB63" s="474">
        <v>0.0</v>
      </c>
      <c r="AC63" s="474">
        <v>0.0</v>
      </c>
      <c r="AD63" s="474">
        <v>0.0</v>
      </c>
      <c r="AE63" s="474">
        <v>0.0</v>
      </c>
      <c r="AF63" s="474">
        <v>0.0</v>
      </c>
      <c r="AG63" s="474">
        <v>0.0</v>
      </c>
      <c r="AH63" s="474">
        <v>0.0</v>
      </c>
      <c r="AI63" s="474">
        <v>0.0</v>
      </c>
      <c r="AJ63" s="474">
        <v>0.0</v>
      </c>
      <c r="AK63" s="474">
        <v>0.0</v>
      </c>
      <c r="AL63" s="474">
        <v>0.0</v>
      </c>
      <c r="AM63" s="474">
        <v>0.0</v>
      </c>
      <c r="AN63" s="475"/>
      <c r="AO63" s="475"/>
      <c r="AP63" s="475"/>
      <c r="AQ63" s="475"/>
      <c r="AR63" s="475"/>
      <c r="AS63" s="475"/>
      <c r="AT63" s="475"/>
    </row>
    <row r="64">
      <c r="A64" s="127"/>
      <c r="B64" s="467">
        <f t="shared" si="3"/>
        <v>61</v>
      </c>
      <c r="C64" s="445">
        <v>5.0</v>
      </c>
      <c r="D64" s="444"/>
      <c r="E64" s="468" t="s">
        <v>1320</v>
      </c>
      <c r="F64" s="448"/>
      <c r="G64" s="448"/>
      <c r="H64" s="448"/>
      <c r="I64" s="448"/>
      <c r="J64" s="448"/>
      <c r="K64" s="397" t="s">
        <v>5308</v>
      </c>
      <c r="L64" s="513">
        <v>2023.0</v>
      </c>
      <c r="M64" s="519"/>
      <c r="N64" s="397" t="s">
        <v>5309</v>
      </c>
      <c r="O64" s="448"/>
      <c r="P64" s="450"/>
      <c r="Q64" s="471" t="s">
        <v>276</v>
      </c>
      <c r="R64" s="472" t="s">
        <v>647</v>
      </c>
      <c r="S64" s="475"/>
      <c r="T64" s="474">
        <v>0.0</v>
      </c>
      <c r="U64" s="474">
        <v>0.0</v>
      </c>
      <c r="V64" s="474">
        <v>0.0</v>
      </c>
      <c r="W64" s="474">
        <v>0.0</v>
      </c>
      <c r="X64" s="474">
        <v>0.0</v>
      </c>
      <c r="Y64" s="474">
        <v>0.0</v>
      </c>
      <c r="Z64" s="474">
        <v>0.0</v>
      </c>
      <c r="AA64" s="474">
        <v>0.0</v>
      </c>
      <c r="AB64" s="474">
        <v>0.0</v>
      </c>
      <c r="AC64" s="474">
        <v>0.0</v>
      </c>
      <c r="AD64" s="474">
        <v>0.0</v>
      </c>
      <c r="AE64" s="474">
        <v>1.0</v>
      </c>
      <c r="AF64" s="474">
        <v>1.0</v>
      </c>
      <c r="AG64" s="474">
        <v>1.0</v>
      </c>
      <c r="AH64" s="474">
        <v>0.0</v>
      </c>
      <c r="AI64" s="475"/>
      <c r="AJ64" s="474">
        <v>1.0</v>
      </c>
      <c r="AK64" s="474">
        <v>1.0</v>
      </c>
      <c r="AL64" s="474">
        <v>31.0</v>
      </c>
      <c r="AM64" s="473" t="s">
        <v>1940</v>
      </c>
      <c r="AN64" s="475"/>
      <c r="AO64" s="475"/>
      <c r="AP64" s="475"/>
      <c r="AQ64" s="475"/>
      <c r="AR64" s="475"/>
      <c r="AS64" s="475"/>
      <c r="AT64" s="475"/>
    </row>
    <row r="65">
      <c r="A65" s="14"/>
      <c r="B65" s="467">
        <f t="shared" si="3"/>
        <v>62</v>
      </c>
      <c r="C65" s="445">
        <v>6.0</v>
      </c>
      <c r="D65" s="445">
        <v>1.0</v>
      </c>
      <c r="E65" s="468" t="s">
        <v>1344</v>
      </c>
      <c r="F65" s="448"/>
      <c r="G65" s="397" t="s">
        <v>5310</v>
      </c>
      <c r="H65" s="488" t="s">
        <v>5311</v>
      </c>
      <c r="I65" s="469" t="s">
        <v>5312</v>
      </c>
      <c r="J65" s="387" t="s">
        <v>11</v>
      </c>
      <c r="K65" s="397" t="s">
        <v>5313</v>
      </c>
      <c r="L65" s="513">
        <v>2022.0</v>
      </c>
      <c r="M65" s="513" t="s">
        <v>223</v>
      </c>
      <c r="N65" s="397" t="s">
        <v>5314</v>
      </c>
      <c r="O65" s="448"/>
      <c r="P65" s="450"/>
      <c r="Q65" s="471" t="s">
        <v>253</v>
      </c>
      <c r="R65" s="472" t="s">
        <v>647</v>
      </c>
      <c r="S65" s="473" t="s">
        <v>237</v>
      </c>
      <c r="T65" s="474">
        <v>0.0</v>
      </c>
      <c r="U65" s="474">
        <v>0.0</v>
      </c>
      <c r="V65" s="474">
        <v>0.0</v>
      </c>
      <c r="W65" s="474">
        <v>0.0</v>
      </c>
      <c r="X65" s="474">
        <v>0.0</v>
      </c>
      <c r="Y65" s="474">
        <v>0.0</v>
      </c>
      <c r="Z65" s="474">
        <v>0.0</v>
      </c>
      <c r="AA65" s="474">
        <v>0.0</v>
      </c>
      <c r="AB65" s="474">
        <v>0.0</v>
      </c>
      <c r="AC65" s="474">
        <v>0.0</v>
      </c>
      <c r="AD65" s="474">
        <v>0.0</v>
      </c>
      <c r="AE65" s="474">
        <v>1.0</v>
      </c>
      <c r="AF65" s="474">
        <v>1.0</v>
      </c>
      <c r="AG65" s="474">
        <v>0.0</v>
      </c>
      <c r="AH65" s="474">
        <v>0.0</v>
      </c>
      <c r="AI65" s="473" t="s">
        <v>237</v>
      </c>
      <c r="AJ65" s="474">
        <v>1.0</v>
      </c>
      <c r="AK65" s="474">
        <v>1.0</v>
      </c>
      <c r="AL65" s="474">
        <v>36.0</v>
      </c>
      <c r="AM65" s="473" t="s">
        <v>5259</v>
      </c>
      <c r="AN65" s="475"/>
      <c r="AO65" s="475"/>
      <c r="AP65" s="475"/>
      <c r="AQ65" s="475"/>
      <c r="AR65" s="475"/>
      <c r="AS65" s="475"/>
      <c r="AT65" s="475"/>
    </row>
    <row r="66">
      <c r="A66" s="480" t="s">
        <v>5315</v>
      </c>
      <c r="B66" s="467">
        <f t="shared" si="3"/>
        <v>63</v>
      </c>
      <c r="C66" s="387">
        <v>1.0</v>
      </c>
      <c r="D66" s="448"/>
      <c r="E66" s="468" t="s">
        <v>1359</v>
      </c>
      <c r="F66" s="397" t="s">
        <v>5316</v>
      </c>
      <c r="G66" s="397" t="s">
        <v>5317</v>
      </c>
      <c r="H66" s="387" t="s">
        <v>237</v>
      </c>
      <c r="I66" s="469" t="s">
        <v>1362</v>
      </c>
      <c r="J66" s="387" t="s">
        <v>11</v>
      </c>
      <c r="K66" s="397" t="s">
        <v>5318</v>
      </c>
      <c r="L66" s="513">
        <v>2019.0</v>
      </c>
      <c r="M66" s="513" t="s">
        <v>223</v>
      </c>
      <c r="N66" s="397" t="s">
        <v>5319</v>
      </c>
      <c r="O66" s="504" t="s">
        <v>274</v>
      </c>
      <c r="P66" s="452" t="s">
        <v>5320</v>
      </c>
      <c r="Q66" s="471" t="s">
        <v>276</v>
      </c>
      <c r="R66" s="472" t="s">
        <v>314</v>
      </c>
      <c r="S66" s="473" t="s">
        <v>5245</v>
      </c>
      <c r="T66" s="474">
        <v>0.0</v>
      </c>
      <c r="U66" s="474">
        <v>1.0</v>
      </c>
      <c r="V66" s="474">
        <v>1.0</v>
      </c>
      <c r="W66" s="474">
        <v>0.0</v>
      </c>
      <c r="X66" s="474">
        <v>0.0</v>
      </c>
      <c r="Y66" s="474">
        <v>0.0</v>
      </c>
      <c r="Z66" s="474">
        <v>1.0</v>
      </c>
      <c r="AA66" s="474">
        <v>0.0</v>
      </c>
      <c r="AB66" s="474">
        <v>0.0</v>
      </c>
      <c r="AC66" s="474">
        <v>0.0</v>
      </c>
      <c r="AD66" s="474">
        <v>0.0</v>
      </c>
      <c r="AE66" s="474">
        <v>1.0</v>
      </c>
      <c r="AF66" s="474">
        <v>1.0</v>
      </c>
      <c r="AG66" s="474">
        <v>1.0</v>
      </c>
      <c r="AH66" s="474">
        <v>1.0</v>
      </c>
      <c r="AI66" s="475"/>
      <c r="AJ66" s="474">
        <v>1.0</v>
      </c>
      <c r="AK66" s="474">
        <v>1.0</v>
      </c>
      <c r="AL66" s="474">
        <v>123.0</v>
      </c>
      <c r="AM66" s="473" t="s">
        <v>672</v>
      </c>
      <c r="AN66" s="475"/>
      <c r="AO66" s="475"/>
      <c r="AP66" s="475"/>
      <c r="AQ66" s="474">
        <v>1.0</v>
      </c>
      <c r="AR66" s="475"/>
      <c r="AS66" s="475"/>
      <c r="AT66" s="475"/>
    </row>
    <row r="67">
      <c r="A67" s="127"/>
      <c r="B67" s="467">
        <f t="shared" si="3"/>
        <v>64</v>
      </c>
      <c r="C67" s="445">
        <v>2.0</v>
      </c>
      <c r="D67" s="445">
        <v>1.0</v>
      </c>
      <c r="E67" s="468" t="s">
        <v>4742</v>
      </c>
      <c r="F67" s="397" t="s">
        <v>5321</v>
      </c>
      <c r="G67" s="397" t="s">
        <v>5322</v>
      </c>
      <c r="H67" s="387" t="s">
        <v>5323</v>
      </c>
      <c r="I67" s="397" t="s">
        <v>5323</v>
      </c>
      <c r="J67" s="387" t="s">
        <v>11</v>
      </c>
      <c r="K67" s="397" t="s">
        <v>1415</v>
      </c>
      <c r="L67" s="513">
        <v>2020.0</v>
      </c>
      <c r="M67" s="513" t="s">
        <v>223</v>
      </c>
      <c r="N67" s="397" t="s">
        <v>5324</v>
      </c>
      <c r="O67" s="504" t="s">
        <v>5325</v>
      </c>
      <c r="P67" s="452" t="s">
        <v>5326</v>
      </c>
      <c r="Q67" s="478"/>
      <c r="R67" s="472" t="s">
        <v>369</v>
      </c>
      <c r="S67" s="475"/>
      <c r="T67" s="474">
        <v>0.0</v>
      </c>
      <c r="U67" s="475"/>
      <c r="V67" s="475"/>
      <c r="W67" s="475"/>
      <c r="X67" s="475"/>
      <c r="Y67" s="475"/>
      <c r="Z67" s="475"/>
      <c r="AA67" s="475"/>
      <c r="AB67" s="475"/>
      <c r="AC67" s="475"/>
      <c r="AD67" s="475"/>
      <c r="AE67" s="475"/>
      <c r="AF67" s="475"/>
      <c r="AG67" s="475"/>
      <c r="AH67" s="475"/>
      <c r="AI67" s="475"/>
      <c r="AJ67" s="475"/>
      <c r="AK67" s="475"/>
      <c r="AL67" s="475"/>
      <c r="AM67" s="475"/>
      <c r="AN67" s="475"/>
      <c r="AO67" s="475"/>
      <c r="AP67" s="475"/>
      <c r="AQ67" s="475"/>
      <c r="AR67" s="474">
        <v>1.0</v>
      </c>
      <c r="AS67" s="475"/>
      <c r="AT67" s="475"/>
    </row>
    <row r="68">
      <c r="A68" s="127"/>
      <c r="B68" s="467">
        <f t="shared" si="3"/>
        <v>65</v>
      </c>
      <c r="C68" s="445">
        <v>3.0</v>
      </c>
      <c r="D68" s="444"/>
      <c r="E68" s="468" t="s">
        <v>1370</v>
      </c>
      <c r="F68" s="397" t="s">
        <v>1371</v>
      </c>
      <c r="G68" s="397" t="s">
        <v>5327</v>
      </c>
      <c r="H68" s="448"/>
      <c r="I68" s="469" t="s">
        <v>1373</v>
      </c>
      <c r="J68" s="387" t="s">
        <v>11</v>
      </c>
      <c r="K68" s="397" t="s">
        <v>5328</v>
      </c>
      <c r="L68" s="513">
        <v>2022.0</v>
      </c>
      <c r="M68" s="513" t="s">
        <v>223</v>
      </c>
      <c r="N68" s="397" t="s">
        <v>5329</v>
      </c>
      <c r="O68" s="484" t="s">
        <v>5330</v>
      </c>
      <c r="P68" s="452" t="s">
        <v>5331</v>
      </c>
      <c r="Q68" s="471" t="s">
        <v>253</v>
      </c>
      <c r="R68" s="472" t="s">
        <v>369</v>
      </c>
      <c r="S68" s="475"/>
      <c r="T68" s="474">
        <v>0.0</v>
      </c>
      <c r="U68" s="475"/>
      <c r="V68" s="475"/>
      <c r="W68" s="474">
        <v>1.0</v>
      </c>
      <c r="X68" s="475"/>
      <c r="Y68" s="475"/>
      <c r="Z68" s="475"/>
      <c r="AA68" s="474">
        <v>1.0</v>
      </c>
      <c r="AB68" s="475"/>
      <c r="AC68" s="475"/>
      <c r="AD68" s="475"/>
      <c r="AE68" s="474">
        <v>1.0</v>
      </c>
      <c r="AF68" s="474">
        <v>1.0</v>
      </c>
      <c r="AG68" s="474">
        <v>1.0</v>
      </c>
      <c r="AH68" s="475"/>
      <c r="AI68" s="475"/>
      <c r="AJ68" s="474">
        <v>1.0</v>
      </c>
      <c r="AK68" s="474">
        <v>1.0</v>
      </c>
      <c r="AL68" s="474">
        <v>30.0</v>
      </c>
      <c r="AM68" s="473" t="s">
        <v>278</v>
      </c>
      <c r="AN68" s="475"/>
      <c r="AO68" s="475"/>
      <c r="AP68" s="475"/>
      <c r="AQ68" s="475"/>
      <c r="AR68" s="475"/>
      <c r="AS68" s="475"/>
      <c r="AT68" s="474">
        <v>1.0</v>
      </c>
    </row>
    <row r="69">
      <c r="A69" s="127"/>
      <c r="B69" s="467">
        <f t="shared" si="3"/>
        <v>66</v>
      </c>
      <c r="C69" s="445">
        <v>4.0</v>
      </c>
      <c r="D69" s="444"/>
      <c r="E69" s="397" t="s">
        <v>1424</v>
      </c>
      <c r="F69" s="448"/>
      <c r="G69" s="448"/>
      <c r="H69" s="448"/>
      <c r="I69" s="448"/>
      <c r="J69" s="448"/>
      <c r="K69" s="397" t="s">
        <v>1425</v>
      </c>
      <c r="L69" s="520">
        <v>2022.0</v>
      </c>
      <c r="M69" s="519"/>
      <c r="N69" s="397" t="s">
        <v>5332</v>
      </c>
      <c r="O69" s="448"/>
      <c r="P69" s="450"/>
      <c r="Q69" s="478"/>
      <c r="R69" s="479"/>
      <c r="S69" s="475"/>
      <c r="T69" s="475"/>
      <c r="U69" s="475"/>
      <c r="V69" s="475"/>
      <c r="W69" s="475"/>
      <c r="X69" s="475"/>
      <c r="Y69" s="475"/>
      <c r="Z69" s="475"/>
      <c r="AA69" s="475"/>
      <c r="AB69" s="475"/>
      <c r="AC69" s="475"/>
      <c r="AD69" s="475"/>
      <c r="AE69" s="475"/>
      <c r="AF69" s="475"/>
      <c r="AG69" s="475"/>
      <c r="AH69" s="475"/>
      <c r="AI69" s="475"/>
      <c r="AJ69" s="475"/>
      <c r="AK69" s="475"/>
      <c r="AL69" s="475"/>
      <c r="AM69" s="475"/>
      <c r="AN69" s="475"/>
      <c r="AO69" s="475"/>
      <c r="AP69" s="475"/>
      <c r="AQ69" s="475"/>
      <c r="AR69" s="475"/>
      <c r="AS69" s="475"/>
      <c r="AT69" s="475"/>
    </row>
    <row r="70">
      <c r="A70" s="14"/>
      <c r="B70" s="467">
        <f t="shared" si="3"/>
        <v>67</v>
      </c>
      <c r="C70" s="445">
        <v>5.0</v>
      </c>
      <c r="D70" s="444"/>
      <c r="E70" s="468" t="s">
        <v>1400</v>
      </c>
      <c r="F70" s="397" t="s">
        <v>5333</v>
      </c>
      <c r="G70" s="397" t="s">
        <v>5334</v>
      </c>
      <c r="H70" s="448"/>
      <c r="I70" s="423">
        <v>8.521152523E10</v>
      </c>
      <c r="J70" s="387" t="s">
        <v>11</v>
      </c>
      <c r="K70" s="397" t="s">
        <v>5335</v>
      </c>
      <c r="L70" s="513">
        <v>2023.0</v>
      </c>
      <c r="M70" s="514" t="s">
        <v>223</v>
      </c>
      <c r="N70" s="453" t="s">
        <v>5336</v>
      </c>
      <c r="O70" s="450"/>
      <c r="P70" s="452" t="s">
        <v>5331</v>
      </c>
      <c r="Q70" s="478"/>
      <c r="R70" s="479"/>
      <c r="S70" s="475"/>
      <c r="T70" s="475"/>
      <c r="U70" s="475"/>
      <c r="V70" s="475"/>
      <c r="W70" s="475"/>
      <c r="X70" s="475"/>
      <c r="Y70" s="475"/>
      <c r="Z70" s="475"/>
      <c r="AA70" s="475"/>
      <c r="AB70" s="475"/>
      <c r="AC70" s="475"/>
      <c r="AD70" s="475"/>
      <c r="AE70" s="475"/>
      <c r="AF70" s="475"/>
      <c r="AG70" s="475"/>
      <c r="AH70" s="475"/>
      <c r="AI70" s="475"/>
      <c r="AJ70" s="475"/>
      <c r="AK70" s="475"/>
      <c r="AL70" s="475"/>
      <c r="AM70" s="475"/>
      <c r="AN70" s="475"/>
      <c r="AO70" s="475"/>
      <c r="AP70" s="475"/>
      <c r="AQ70" s="475"/>
      <c r="AR70" s="475"/>
      <c r="AS70" s="475"/>
      <c r="AT70" s="475"/>
    </row>
    <row r="71">
      <c r="A71" s="444"/>
      <c r="B71" s="467">
        <f t="shared" si="3"/>
        <v>68</v>
      </c>
      <c r="C71" s="444"/>
      <c r="D71" s="444"/>
      <c r="E71" s="521" t="s">
        <v>1416</v>
      </c>
      <c r="F71" s="450"/>
      <c r="G71" s="450"/>
      <c r="H71" s="450"/>
      <c r="I71" s="522" t="s">
        <v>5337</v>
      </c>
      <c r="J71" s="416" t="s">
        <v>11</v>
      </c>
      <c r="K71" s="451" t="s">
        <v>1419</v>
      </c>
      <c r="L71" s="514">
        <v>2023.0</v>
      </c>
      <c r="M71" s="519"/>
      <c r="N71" s="453" t="s">
        <v>5338</v>
      </c>
      <c r="O71" s="450"/>
      <c r="P71" s="452" t="s">
        <v>5339</v>
      </c>
      <c r="Q71" s="478"/>
      <c r="R71" s="478"/>
      <c r="S71" s="475"/>
      <c r="T71" s="475"/>
      <c r="U71" s="475"/>
      <c r="V71" s="475"/>
      <c r="W71" s="475"/>
      <c r="X71" s="475"/>
      <c r="Y71" s="475"/>
      <c r="Z71" s="475"/>
      <c r="AA71" s="475"/>
      <c r="AB71" s="475"/>
      <c r="AC71" s="475"/>
      <c r="AD71" s="475"/>
      <c r="AE71" s="475"/>
      <c r="AF71" s="475"/>
      <c r="AG71" s="475"/>
      <c r="AH71" s="475"/>
      <c r="AI71" s="475"/>
      <c r="AJ71" s="475"/>
      <c r="AK71" s="475"/>
      <c r="AL71" s="475"/>
      <c r="AM71" s="475"/>
      <c r="AN71" s="475"/>
      <c r="AO71" s="475"/>
      <c r="AP71" s="475"/>
      <c r="AQ71" s="475"/>
      <c r="AR71" s="475"/>
      <c r="AS71" s="475"/>
      <c r="AT71" s="475"/>
    </row>
    <row r="72">
      <c r="A72" s="480" t="s">
        <v>5340</v>
      </c>
      <c r="B72" s="467">
        <f t="shared" si="3"/>
        <v>69</v>
      </c>
      <c r="C72" s="387">
        <v>1.0</v>
      </c>
      <c r="D72" s="387">
        <v>1.0</v>
      </c>
      <c r="E72" s="512" t="s">
        <v>1440</v>
      </c>
      <c r="F72" s="451" t="s">
        <v>5341</v>
      </c>
      <c r="G72" s="453" t="s">
        <v>5342</v>
      </c>
      <c r="H72" s="416" t="s">
        <v>5343</v>
      </c>
      <c r="I72" s="522">
        <v>112.0</v>
      </c>
      <c r="J72" s="416" t="s">
        <v>11</v>
      </c>
      <c r="K72" s="451" t="s">
        <v>5344</v>
      </c>
      <c r="L72" s="416">
        <v>2017.0</v>
      </c>
      <c r="M72" s="416" t="s">
        <v>223</v>
      </c>
      <c r="N72" s="450"/>
      <c r="O72" s="450"/>
      <c r="P72" s="450"/>
      <c r="Q72" s="478"/>
      <c r="R72" s="472" t="s">
        <v>369</v>
      </c>
      <c r="S72" s="475"/>
      <c r="T72" s="523">
        <v>0.0</v>
      </c>
      <c r="U72" s="475"/>
      <c r="V72" s="475"/>
      <c r="W72" s="475"/>
      <c r="X72" s="475"/>
      <c r="Y72" s="475"/>
      <c r="Z72" s="475"/>
      <c r="AA72" s="475"/>
      <c r="AB72" s="475"/>
      <c r="AC72" s="475"/>
      <c r="AD72" s="475"/>
      <c r="AE72" s="475"/>
      <c r="AF72" s="475"/>
      <c r="AG72" s="475"/>
      <c r="AH72" s="475"/>
      <c r="AI72" s="475"/>
      <c r="AJ72" s="475"/>
      <c r="AK72" s="475"/>
      <c r="AL72" s="475"/>
      <c r="AM72" s="475"/>
      <c r="AN72" s="475"/>
      <c r="AO72" s="523">
        <v>1.0</v>
      </c>
      <c r="AP72" s="475"/>
      <c r="AQ72" s="475"/>
      <c r="AR72" s="475"/>
      <c r="AS72" s="475"/>
      <c r="AT72" s="475"/>
    </row>
    <row r="73">
      <c r="A73" s="127"/>
      <c r="B73" s="467">
        <f t="shared" si="3"/>
        <v>70</v>
      </c>
      <c r="C73" s="445">
        <v>2.0</v>
      </c>
      <c r="D73" s="445">
        <v>1.0</v>
      </c>
      <c r="E73" s="468" t="s">
        <v>1448</v>
      </c>
      <c r="F73" s="397" t="s">
        <v>5345</v>
      </c>
      <c r="G73" s="397" t="s">
        <v>5346</v>
      </c>
      <c r="H73" s="469" t="s">
        <v>1451</v>
      </c>
      <c r="I73" s="387" t="s">
        <v>237</v>
      </c>
      <c r="J73" s="387" t="s">
        <v>24</v>
      </c>
      <c r="K73" s="397" t="s">
        <v>5347</v>
      </c>
      <c r="L73" s="387">
        <v>2017.0</v>
      </c>
      <c r="M73" s="387" t="s">
        <v>223</v>
      </c>
      <c r="N73" s="448"/>
      <c r="O73" s="504" t="s">
        <v>5348</v>
      </c>
      <c r="P73" s="387" t="s">
        <v>5349</v>
      </c>
      <c r="Q73" s="478"/>
      <c r="R73" s="472" t="s">
        <v>369</v>
      </c>
      <c r="S73" s="475"/>
      <c r="T73" s="474">
        <v>0.0</v>
      </c>
      <c r="U73" s="475"/>
      <c r="V73" s="475"/>
      <c r="W73" s="475"/>
      <c r="X73" s="475"/>
      <c r="Y73" s="475"/>
      <c r="Z73" s="475"/>
      <c r="AA73" s="475"/>
      <c r="AB73" s="475"/>
      <c r="AC73" s="475"/>
      <c r="AD73" s="475"/>
      <c r="AE73" s="475"/>
      <c r="AF73" s="475"/>
      <c r="AG73" s="475"/>
      <c r="AH73" s="475"/>
      <c r="AI73" s="475"/>
      <c r="AJ73" s="475"/>
      <c r="AK73" s="475"/>
      <c r="AL73" s="475"/>
      <c r="AM73" s="475"/>
      <c r="AN73" s="475"/>
      <c r="AO73" s="474">
        <v>1.0</v>
      </c>
      <c r="AP73" s="475"/>
      <c r="AQ73" s="475"/>
      <c r="AR73" s="475"/>
      <c r="AS73" s="475"/>
      <c r="AT73" s="475"/>
    </row>
    <row r="74">
      <c r="A74" s="127"/>
      <c r="B74" s="467">
        <f t="shared" si="3"/>
        <v>71</v>
      </c>
      <c r="C74" s="387">
        <v>3.0</v>
      </c>
      <c r="D74" s="387">
        <v>1.0</v>
      </c>
      <c r="E74" s="468" t="s">
        <v>1458</v>
      </c>
      <c r="F74" s="397" t="s">
        <v>5350</v>
      </c>
      <c r="G74" s="397" t="s">
        <v>5351</v>
      </c>
      <c r="H74" s="469" t="s">
        <v>5352</v>
      </c>
      <c r="I74" s="488" t="s">
        <v>5352</v>
      </c>
      <c r="J74" s="387" t="s">
        <v>11</v>
      </c>
      <c r="K74" s="397" t="s">
        <v>5353</v>
      </c>
      <c r="L74" s="387">
        <v>2019.0</v>
      </c>
      <c r="M74" s="387" t="s">
        <v>387</v>
      </c>
      <c r="N74" s="443"/>
      <c r="O74" s="484" t="s">
        <v>5354</v>
      </c>
      <c r="P74" s="387" t="s">
        <v>5355</v>
      </c>
      <c r="Q74" s="471" t="s">
        <v>253</v>
      </c>
      <c r="R74" s="472" t="s">
        <v>369</v>
      </c>
      <c r="S74" s="473" t="s">
        <v>5356</v>
      </c>
      <c r="T74" s="474">
        <v>0.0</v>
      </c>
      <c r="U74" s="474">
        <v>1.0</v>
      </c>
      <c r="V74" s="474">
        <v>1.0</v>
      </c>
      <c r="W74" s="474">
        <v>0.0</v>
      </c>
      <c r="X74" s="474">
        <v>0.0</v>
      </c>
      <c r="Y74" s="474">
        <v>0.0</v>
      </c>
      <c r="Z74" s="474">
        <v>0.0</v>
      </c>
      <c r="AA74" s="474">
        <v>1.0</v>
      </c>
      <c r="AB74" s="474">
        <v>1.0</v>
      </c>
      <c r="AC74" s="474">
        <v>0.0</v>
      </c>
      <c r="AD74" s="474">
        <v>0.0</v>
      </c>
      <c r="AE74" s="474">
        <v>1.0</v>
      </c>
      <c r="AF74" s="474">
        <v>1.0</v>
      </c>
      <c r="AG74" s="474">
        <v>1.0</v>
      </c>
      <c r="AH74" s="474">
        <v>1.0</v>
      </c>
      <c r="AI74" s="473" t="s">
        <v>5357</v>
      </c>
      <c r="AJ74" s="474">
        <v>1.0</v>
      </c>
      <c r="AK74" s="474">
        <v>1.0</v>
      </c>
      <c r="AL74" s="474">
        <v>19.0</v>
      </c>
      <c r="AM74" s="473" t="s">
        <v>5358</v>
      </c>
      <c r="AN74" s="475"/>
      <c r="AO74" s="475"/>
      <c r="AP74" s="475"/>
      <c r="AQ74" s="474">
        <v>1.0</v>
      </c>
      <c r="AR74" s="475"/>
      <c r="AS74" s="475"/>
      <c r="AT74" s="475"/>
    </row>
    <row r="75">
      <c r="A75" s="127"/>
      <c r="B75" s="467">
        <f t="shared" si="3"/>
        <v>72</v>
      </c>
      <c r="C75" s="445">
        <v>4.0</v>
      </c>
      <c r="D75" s="524">
        <v>1.0</v>
      </c>
      <c r="E75" s="496" t="s">
        <v>1468</v>
      </c>
      <c r="F75" s="453" t="s">
        <v>5359</v>
      </c>
      <c r="G75" s="453" t="s">
        <v>5360</v>
      </c>
      <c r="H75" s="522">
        <v>8.1586242679E10</v>
      </c>
      <c r="I75" s="416">
        <v>8.1586242679E10</v>
      </c>
      <c r="J75" s="416" t="s">
        <v>24</v>
      </c>
      <c r="K75" s="451" t="s">
        <v>5361</v>
      </c>
      <c r="L75" s="416">
        <v>2019.0</v>
      </c>
      <c r="M75" s="416" t="s">
        <v>223</v>
      </c>
      <c r="N75" s="451" t="s">
        <v>5362</v>
      </c>
      <c r="O75" s="525" t="s">
        <v>5363</v>
      </c>
      <c r="P75" s="416" t="s">
        <v>5364</v>
      </c>
      <c r="Q75" s="526" t="s">
        <v>253</v>
      </c>
      <c r="R75" s="472" t="s">
        <v>1284</v>
      </c>
      <c r="S75" s="527" t="s">
        <v>5365</v>
      </c>
      <c r="T75" s="523">
        <v>0.0</v>
      </c>
      <c r="U75" s="523">
        <v>1.0</v>
      </c>
      <c r="V75" s="523">
        <v>1.0</v>
      </c>
      <c r="W75" s="523">
        <v>0.0</v>
      </c>
      <c r="X75" s="523">
        <v>0.0</v>
      </c>
      <c r="Y75" s="523">
        <v>0.0</v>
      </c>
      <c r="Z75" s="523">
        <v>0.0</v>
      </c>
      <c r="AA75" s="523">
        <v>1.0</v>
      </c>
      <c r="AB75" s="523">
        <v>1.0</v>
      </c>
      <c r="AC75" s="523">
        <v>0.0</v>
      </c>
      <c r="AD75" s="523">
        <v>0.0</v>
      </c>
      <c r="AE75" s="523">
        <v>1.0</v>
      </c>
      <c r="AF75" s="523">
        <v>1.0</v>
      </c>
      <c r="AG75" s="523">
        <v>1.0</v>
      </c>
      <c r="AH75" s="523">
        <v>1.0</v>
      </c>
      <c r="AI75" s="527" t="s">
        <v>5366</v>
      </c>
      <c r="AJ75" s="523">
        <v>1.0</v>
      </c>
      <c r="AK75" s="523">
        <v>1.0</v>
      </c>
      <c r="AL75" s="523">
        <v>35.0</v>
      </c>
      <c r="AM75" s="527" t="s">
        <v>1168</v>
      </c>
      <c r="AN75" s="475"/>
      <c r="AO75" s="475"/>
      <c r="AP75" s="475"/>
      <c r="AQ75" s="523">
        <v>1.0</v>
      </c>
      <c r="AR75" s="475"/>
      <c r="AS75" s="475"/>
      <c r="AT75" s="475"/>
    </row>
    <row r="76">
      <c r="A76" s="127"/>
      <c r="B76" s="467">
        <f t="shared" si="3"/>
        <v>73</v>
      </c>
      <c r="C76" s="445">
        <v>5.0</v>
      </c>
      <c r="D76" s="445">
        <v>1.0</v>
      </c>
      <c r="E76" s="468" t="s">
        <v>1482</v>
      </c>
      <c r="F76" s="397" t="s">
        <v>5367</v>
      </c>
      <c r="G76" s="397" t="s">
        <v>5368</v>
      </c>
      <c r="H76" s="469" t="s">
        <v>5369</v>
      </c>
      <c r="I76" s="448"/>
      <c r="J76" s="387" t="s">
        <v>11</v>
      </c>
      <c r="K76" s="397" t="s">
        <v>1485</v>
      </c>
      <c r="L76" s="387">
        <v>2020.0</v>
      </c>
      <c r="M76" s="387" t="s">
        <v>223</v>
      </c>
      <c r="N76" s="397" t="s">
        <v>5370</v>
      </c>
      <c r="O76" s="448"/>
      <c r="P76" s="387" t="s">
        <v>5371</v>
      </c>
      <c r="Q76" s="478"/>
      <c r="R76" s="472" t="s">
        <v>369</v>
      </c>
      <c r="S76" s="475"/>
      <c r="T76" s="474">
        <v>0.0</v>
      </c>
      <c r="U76" s="475"/>
      <c r="V76" s="475"/>
      <c r="W76" s="475"/>
      <c r="X76" s="475"/>
      <c r="Y76" s="475"/>
      <c r="Z76" s="475"/>
      <c r="AA76" s="475"/>
      <c r="AB76" s="475"/>
      <c r="AC76" s="475"/>
      <c r="AD76" s="475"/>
      <c r="AE76" s="475"/>
      <c r="AF76" s="475"/>
      <c r="AG76" s="475"/>
      <c r="AH76" s="475"/>
      <c r="AI76" s="475"/>
      <c r="AJ76" s="475"/>
      <c r="AK76" s="475"/>
      <c r="AL76" s="475"/>
      <c r="AM76" s="475"/>
      <c r="AN76" s="475"/>
      <c r="AO76" s="475"/>
      <c r="AP76" s="475"/>
      <c r="AQ76" s="475"/>
      <c r="AR76" s="474">
        <v>1.0</v>
      </c>
      <c r="AS76" s="475"/>
      <c r="AT76" s="475"/>
    </row>
    <row r="77">
      <c r="A77" s="127"/>
      <c r="B77" s="467">
        <f t="shared" si="3"/>
        <v>74</v>
      </c>
      <c r="C77" s="445">
        <v>6.0</v>
      </c>
      <c r="D77" s="445">
        <v>1.0</v>
      </c>
      <c r="E77" s="468" t="s">
        <v>1493</v>
      </c>
      <c r="F77" s="397" t="s">
        <v>5372</v>
      </c>
      <c r="G77" s="397" t="s">
        <v>5373</v>
      </c>
      <c r="H77" s="469" t="s">
        <v>5374</v>
      </c>
      <c r="I77" s="488" t="s">
        <v>5374</v>
      </c>
      <c r="J77" s="387" t="s">
        <v>5375</v>
      </c>
      <c r="K77" s="397" t="s">
        <v>1497</v>
      </c>
      <c r="L77" s="487">
        <v>2021.0</v>
      </c>
      <c r="M77" s="387" t="s">
        <v>223</v>
      </c>
      <c r="N77" s="397" t="s">
        <v>1498</v>
      </c>
      <c r="O77" s="484" t="s">
        <v>5376</v>
      </c>
      <c r="P77" s="387" t="s">
        <v>5377</v>
      </c>
      <c r="Q77" s="478"/>
      <c r="R77" s="472" t="s">
        <v>369</v>
      </c>
      <c r="S77" s="475"/>
      <c r="T77" s="474">
        <v>0.0</v>
      </c>
      <c r="U77" s="475"/>
      <c r="V77" s="475"/>
      <c r="W77" s="475"/>
      <c r="X77" s="475"/>
      <c r="Y77" s="475"/>
      <c r="Z77" s="475"/>
      <c r="AA77" s="475"/>
      <c r="AB77" s="475"/>
      <c r="AC77" s="475"/>
      <c r="AD77" s="475"/>
      <c r="AE77" s="475"/>
      <c r="AF77" s="475"/>
      <c r="AG77" s="475"/>
      <c r="AH77" s="475"/>
      <c r="AI77" s="475"/>
      <c r="AJ77" s="475"/>
      <c r="AK77" s="475"/>
      <c r="AL77" s="475"/>
      <c r="AM77" s="475"/>
      <c r="AN77" s="475"/>
      <c r="AO77" s="475"/>
      <c r="AP77" s="475"/>
      <c r="AQ77" s="475"/>
      <c r="AR77" s="475"/>
      <c r="AS77" s="474">
        <v>1.0</v>
      </c>
      <c r="AT77" s="475"/>
    </row>
    <row r="78">
      <c r="A78" s="127"/>
      <c r="B78" s="467">
        <f t="shared" si="3"/>
        <v>75</v>
      </c>
      <c r="C78" s="445">
        <v>7.0</v>
      </c>
      <c r="D78" s="445">
        <v>1.0</v>
      </c>
      <c r="E78" s="468" t="s">
        <v>1502</v>
      </c>
      <c r="F78" s="397" t="s">
        <v>5378</v>
      </c>
      <c r="G78" s="397" t="s">
        <v>5379</v>
      </c>
      <c r="H78" s="448"/>
      <c r="I78" s="488" t="s">
        <v>5380</v>
      </c>
      <c r="J78" s="387" t="s">
        <v>11</v>
      </c>
      <c r="K78" s="397" t="s">
        <v>5381</v>
      </c>
      <c r="L78" s="510">
        <v>2020.0</v>
      </c>
      <c r="M78" s="387" t="s">
        <v>223</v>
      </c>
      <c r="N78" s="397" t="s">
        <v>5382</v>
      </c>
      <c r="O78" s="484" t="s">
        <v>1507</v>
      </c>
      <c r="P78" s="387" t="s">
        <v>5383</v>
      </c>
      <c r="Q78" s="478"/>
      <c r="R78" s="472" t="s">
        <v>369</v>
      </c>
      <c r="S78" s="475"/>
      <c r="T78" s="474">
        <v>0.0</v>
      </c>
      <c r="U78" s="475"/>
      <c r="V78" s="475"/>
      <c r="W78" s="475"/>
      <c r="X78" s="475"/>
      <c r="Y78" s="475"/>
      <c r="Z78" s="475"/>
      <c r="AA78" s="475"/>
      <c r="AB78" s="475"/>
      <c r="AC78" s="475"/>
      <c r="AD78" s="475"/>
      <c r="AE78" s="475"/>
      <c r="AF78" s="475"/>
      <c r="AG78" s="475"/>
      <c r="AH78" s="475"/>
      <c r="AI78" s="475"/>
      <c r="AJ78" s="475"/>
      <c r="AK78" s="475"/>
      <c r="AL78" s="475"/>
      <c r="AM78" s="475"/>
      <c r="AN78" s="475"/>
      <c r="AO78" s="475"/>
      <c r="AP78" s="475"/>
      <c r="AQ78" s="475"/>
      <c r="AR78" s="474">
        <v>1.0</v>
      </c>
      <c r="AS78" s="475"/>
      <c r="AT78" s="475"/>
    </row>
    <row r="79">
      <c r="A79" s="127"/>
      <c r="B79" s="467">
        <f t="shared" si="3"/>
        <v>76</v>
      </c>
      <c r="C79" s="445">
        <v>8.0</v>
      </c>
      <c r="D79" s="445">
        <v>1.0</v>
      </c>
      <c r="E79" s="468" t="s">
        <v>1513</v>
      </c>
      <c r="F79" s="397" t="s">
        <v>1514</v>
      </c>
      <c r="G79" s="397" t="s">
        <v>1515</v>
      </c>
      <c r="H79" s="469" t="s">
        <v>1516</v>
      </c>
      <c r="I79" s="448"/>
      <c r="J79" s="387" t="s">
        <v>11</v>
      </c>
      <c r="K79" s="397" t="s">
        <v>1517</v>
      </c>
      <c r="L79" s="387">
        <v>2021.0</v>
      </c>
      <c r="M79" s="387" t="s">
        <v>387</v>
      </c>
      <c r="N79" s="397" t="s">
        <v>5384</v>
      </c>
      <c r="O79" s="484" t="s">
        <v>5385</v>
      </c>
      <c r="P79" s="387" t="s">
        <v>5383</v>
      </c>
      <c r="Q79" s="471" t="s">
        <v>253</v>
      </c>
      <c r="R79" s="472" t="s">
        <v>314</v>
      </c>
      <c r="S79" s="528"/>
      <c r="T79" s="474">
        <v>0.0</v>
      </c>
      <c r="U79" s="529">
        <v>1.0</v>
      </c>
      <c r="V79" s="529">
        <v>0.0</v>
      </c>
      <c r="W79" s="529">
        <v>0.0</v>
      </c>
      <c r="X79" s="529">
        <v>0.0</v>
      </c>
      <c r="Y79" s="529">
        <v>0.0</v>
      </c>
      <c r="Z79" s="529">
        <v>0.0</v>
      </c>
      <c r="AA79" s="529">
        <v>1.0</v>
      </c>
      <c r="AB79" s="529">
        <v>1.0</v>
      </c>
      <c r="AC79" s="529">
        <v>0.0</v>
      </c>
      <c r="AD79" s="529">
        <v>0.0</v>
      </c>
      <c r="AE79" s="529">
        <v>1.0</v>
      </c>
      <c r="AF79" s="529">
        <v>1.0</v>
      </c>
      <c r="AG79" s="529">
        <v>1.0</v>
      </c>
      <c r="AH79" s="529">
        <v>0.0</v>
      </c>
      <c r="AI79" s="530" t="s">
        <v>5386</v>
      </c>
      <c r="AJ79" s="529">
        <v>1.0</v>
      </c>
      <c r="AK79" s="529">
        <v>1.0</v>
      </c>
      <c r="AL79" s="529">
        <v>126.0</v>
      </c>
      <c r="AM79" s="530" t="s">
        <v>718</v>
      </c>
      <c r="AN79" s="528"/>
      <c r="AO79" s="528"/>
      <c r="AP79" s="528"/>
      <c r="AQ79" s="528"/>
      <c r="AR79" s="528"/>
      <c r="AS79" s="528"/>
      <c r="AT79" s="474">
        <v>1.0</v>
      </c>
    </row>
    <row r="80">
      <c r="A80" s="127"/>
      <c r="B80" s="467">
        <f t="shared" si="3"/>
        <v>77</v>
      </c>
      <c r="C80" s="445">
        <v>9.0</v>
      </c>
      <c r="D80" s="445">
        <v>1.0</v>
      </c>
      <c r="E80" s="468" t="s">
        <v>1521</v>
      </c>
      <c r="F80" s="397" t="s">
        <v>1522</v>
      </c>
      <c r="G80" s="397" t="s">
        <v>5387</v>
      </c>
      <c r="H80" s="469" t="s">
        <v>1524</v>
      </c>
      <c r="I80" s="488" t="s">
        <v>1524</v>
      </c>
      <c r="J80" s="387" t="s">
        <v>11</v>
      </c>
      <c r="K80" s="397" t="s">
        <v>1525</v>
      </c>
      <c r="L80" s="387">
        <v>2021.0</v>
      </c>
      <c r="M80" s="387" t="s">
        <v>387</v>
      </c>
      <c r="N80" s="531" t="s">
        <v>1522</v>
      </c>
      <c r="O80" s="484" t="s">
        <v>1526</v>
      </c>
      <c r="P80" s="387" t="s">
        <v>5364</v>
      </c>
      <c r="Q80" s="471" t="s">
        <v>276</v>
      </c>
      <c r="R80" s="472" t="s">
        <v>369</v>
      </c>
      <c r="S80" s="530" t="s">
        <v>1528</v>
      </c>
      <c r="T80" s="474">
        <v>0.0</v>
      </c>
      <c r="U80" s="529">
        <v>0.0</v>
      </c>
      <c r="V80" s="529">
        <v>1.0</v>
      </c>
      <c r="W80" s="529">
        <v>0.0</v>
      </c>
      <c r="X80" s="529">
        <v>0.0</v>
      </c>
      <c r="Y80" s="529">
        <v>0.0</v>
      </c>
      <c r="Z80" s="529">
        <v>0.0</v>
      </c>
      <c r="AA80" s="529">
        <v>1.0</v>
      </c>
      <c r="AB80" s="529">
        <v>1.0</v>
      </c>
      <c r="AC80" s="529">
        <v>0.0</v>
      </c>
      <c r="AD80" s="529">
        <v>0.0</v>
      </c>
      <c r="AE80" s="529">
        <v>1.0</v>
      </c>
      <c r="AF80" s="529">
        <v>1.0</v>
      </c>
      <c r="AG80" s="529">
        <v>1.0</v>
      </c>
      <c r="AH80" s="529">
        <v>1.0</v>
      </c>
      <c r="AI80" s="530" t="s">
        <v>5388</v>
      </c>
      <c r="AJ80" s="529">
        <v>1.0</v>
      </c>
      <c r="AK80" s="529">
        <v>1.0</v>
      </c>
      <c r="AL80" s="529">
        <v>7.0</v>
      </c>
      <c r="AM80" s="530" t="s">
        <v>5389</v>
      </c>
      <c r="AN80" s="528"/>
      <c r="AO80" s="528"/>
      <c r="AP80" s="528"/>
      <c r="AQ80" s="528"/>
      <c r="AR80" s="528"/>
      <c r="AS80" s="528"/>
      <c r="AT80" s="475"/>
    </row>
    <row r="81">
      <c r="A81" s="127"/>
      <c r="B81" s="467">
        <f t="shared" si="3"/>
        <v>78</v>
      </c>
      <c r="C81" s="445">
        <v>10.0</v>
      </c>
      <c r="D81" s="445">
        <v>1.0</v>
      </c>
      <c r="E81" s="468" t="s">
        <v>1529</v>
      </c>
      <c r="F81" s="387" t="s">
        <v>5390</v>
      </c>
      <c r="G81" s="387" t="s">
        <v>1531</v>
      </c>
      <c r="H81" s="448"/>
      <c r="I81" s="448"/>
      <c r="J81" s="387" t="s">
        <v>11</v>
      </c>
      <c r="K81" s="397" t="s">
        <v>1532</v>
      </c>
      <c r="L81" s="387">
        <v>2021.0</v>
      </c>
      <c r="M81" s="387" t="s">
        <v>223</v>
      </c>
      <c r="N81" s="387" t="s">
        <v>1533</v>
      </c>
      <c r="O81" s="448"/>
      <c r="P81" s="387" t="s">
        <v>5383</v>
      </c>
      <c r="Q81" s="471" t="s">
        <v>276</v>
      </c>
      <c r="R81" s="472" t="s">
        <v>647</v>
      </c>
      <c r="S81" s="471" t="s">
        <v>287</v>
      </c>
      <c r="T81" s="474">
        <v>0.0</v>
      </c>
      <c r="U81" s="471">
        <v>0.0</v>
      </c>
      <c r="V81" s="471">
        <v>0.0</v>
      </c>
      <c r="W81" s="471">
        <v>0.0</v>
      </c>
      <c r="X81" s="471">
        <v>1.0</v>
      </c>
      <c r="Y81" s="471">
        <v>0.0</v>
      </c>
      <c r="Z81" s="471">
        <v>0.0</v>
      </c>
      <c r="AA81" s="471">
        <v>0.0</v>
      </c>
      <c r="AB81" s="471">
        <v>0.0</v>
      </c>
      <c r="AC81" s="471">
        <v>0.0</v>
      </c>
      <c r="AD81" s="471">
        <v>0.0</v>
      </c>
      <c r="AE81" s="471">
        <v>1.0</v>
      </c>
      <c r="AF81" s="471">
        <v>1.0</v>
      </c>
      <c r="AG81" s="471">
        <v>1.0</v>
      </c>
      <c r="AH81" s="471">
        <v>1.0</v>
      </c>
      <c r="AI81" s="471" t="s">
        <v>5391</v>
      </c>
      <c r="AJ81" s="471">
        <v>1.0</v>
      </c>
      <c r="AK81" s="471">
        <v>1.0</v>
      </c>
      <c r="AL81" s="471">
        <v>49.0</v>
      </c>
      <c r="AM81" s="471" t="s">
        <v>380</v>
      </c>
      <c r="AN81" s="478"/>
      <c r="AO81" s="478"/>
      <c r="AP81" s="478"/>
      <c r="AQ81" s="478"/>
      <c r="AR81" s="478"/>
      <c r="AS81" s="478"/>
      <c r="AT81" s="478"/>
    </row>
    <row r="82">
      <c r="A82" s="127"/>
      <c r="B82" s="467">
        <f t="shared" si="3"/>
        <v>79</v>
      </c>
      <c r="C82" s="445">
        <v>11.0</v>
      </c>
      <c r="D82" s="445">
        <v>1.0</v>
      </c>
      <c r="E82" s="468" t="s">
        <v>1538</v>
      </c>
      <c r="F82" s="397" t="s">
        <v>5392</v>
      </c>
      <c r="G82" s="382" t="s">
        <v>5393</v>
      </c>
      <c r="H82" s="491" t="s">
        <v>5394</v>
      </c>
      <c r="I82" s="488" t="s">
        <v>5395</v>
      </c>
      <c r="J82" s="387" t="s">
        <v>11</v>
      </c>
      <c r="K82" s="397" t="s">
        <v>1543</v>
      </c>
      <c r="L82" s="387">
        <v>2021.0</v>
      </c>
      <c r="M82" s="387" t="s">
        <v>223</v>
      </c>
      <c r="N82" s="397" t="s">
        <v>5396</v>
      </c>
      <c r="O82" s="504" t="s">
        <v>5397</v>
      </c>
      <c r="P82" s="387" t="s">
        <v>5398</v>
      </c>
      <c r="Q82" s="471" t="s">
        <v>276</v>
      </c>
      <c r="R82" s="472" t="s">
        <v>647</v>
      </c>
      <c r="S82" s="475"/>
      <c r="T82" s="474">
        <v>0.0</v>
      </c>
      <c r="U82" s="474">
        <v>1.0</v>
      </c>
      <c r="V82" s="474">
        <v>0.0</v>
      </c>
      <c r="W82" s="474">
        <v>0.0</v>
      </c>
      <c r="X82" s="474">
        <v>0.0</v>
      </c>
      <c r="Y82" s="474">
        <v>0.0</v>
      </c>
      <c r="Z82" s="474">
        <v>0.0</v>
      </c>
      <c r="AA82" s="474">
        <v>0.0</v>
      </c>
      <c r="AB82" s="474">
        <v>0.0</v>
      </c>
      <c r="AC82" s="474">
        <v>0.0</v>
      </c>
      <c r="AD82" s="474">
        <v>0.0</v>
      </c>
      <c r="AE82" s="474">
        <v>1.0</v>
      </c>
      <c r="AF82" s="474">
        <v>1.0</v>
      </c>
      <c r="AG82" s="474">
        <v>0.0</v>
      </c>
      <c r="AH82" s="474">
        <v>0.0</v>
      </c>
      <c r="AI82" s="475"/>
      <c r="AJ82" s="474">
        <v>0.0</v>
      </c>
      <c r="AK82" s="474">
        <v>0.0</v>
      </c>
      <c r="AL82" s="474">
        <v>0.0</v>
      </c>
      <c r="AM82" s="473" t="s">
        <v>5399</v>
      </c>
      <c r="AN82" s="475"/>
      <c r="AO82" s="475"/>
      <c r="AP82" s="475"/>
      <c r="AQ82" s="475"/>
      <c r="AR82" s="475"/>
      <c r="AS82" s="475"/>
      <c r="AT82" s="475"/>
    </row>
    <row r="83">
      <c r="A83" s="127"/>
      <c r="B83" s="467">
        <f t="shared" si="3"/>
        <v>80</v>
      </c>
      <c r="C83" s="445">
        <v>12.0</v>
      </c>
      <c r="D83" s="445">
        <v>1.0</v>
      </c>
      <c r="E83" s="397" t="s">
        <v>1551</v>
      </c>
      <c r="F83" s="397" t="s">
        <v>5400</v>
      </c>
      <c r="G83" s="397" t="s">
        <v>5401</v>
      </c>
      <c r="H83" s="448"/>
      <c r="I83" s="488" t="s">
        <v>5402</v>
      </c>
      <c r="J83" s="387" t="s">
        <v>11</v>
      </c>
      <c r="K83" s="397" t="s">
        <v>5403</v>
      </c>
      <c r="L83" s="387">
        <v>2022.0</v>
      </c>
      <c r="M83" s="387" t="s">
        <v>223</v>
      </c>
      <c r="N83" s="397" t="s">
        <v>5404</v>
      </c>
      <c r="O83" s="448"/>
      <c r="P83" s="387" t="s">
        <v>5383</v>
      </c>
      <c r="Q83" s="478"/>
      <c r="R83" s="479"/>
      <c r="S83" s="475"/>
      <c r="T83" s="475"/>
      <c r="U83" s="475"/>
      <c r="V83" s="475"/>
      <c r="W83" s="475"/>
      <c r="X83" s="475"/>
      <c r="Y83" s="475"/>
      <c r="Z83" s="475"/>
      <c r="AA83" s="475"/>
      <c r="AB83" s="475"/>
      <c r="AC83" s="475"/>
      <c r="AD83" s="475"/>
      <c r="AE83" s="475"/>
      <c r="AF83" s="475"/>
      <c r="AG83" s="475"/>
      <c r="AH83" s="475"/>
      <c r="AI83" s="475"/>
      <c r="AJ83" s="475"/>
      <c r="AK83" s="475"/>
      <c r="AL83" s="475"/>
      <c r="AM83" s="475"/>
      <c r="AN83" s="475"/>
      <c r="AO83" s="475"/>
      <c r="AP83" s="475"/>
      <c r="AQ83" s="475"/>
      <c r="AR83" s="475"/>
      <c r="AS83" s="475"/>
      <c r="AT83" s="475"/>
    </row>
    <row r="84">
      <c r="A84" s="127"/>
      <c r="B84" s="467">
        <f t="shared" si="3"/>
        <v>81</v>
      </c>
      <c r="C84" s="387">
        <v>13.0</v>
      </c>
      <c r="D84" s="387">
        <v>1.0</v>
      </c>
      <c r="E84" s="468" t="s">
        <v>1562</v>
      </c>
      <c r="F84" s="397" t="s">
        <v>1563</v>
      </c>
      <c r="G84" s="397" t="s">
        <v>1564</v>
      </c>
      <c r="H84" s="448"/>
      <c r="I84" s="448"/>
      <c r="J84" s="387" t="s">
        <v>11</v>
      </c>
      <c r="K84" s="397" t="s">
        <v>1566</v>
      </c>
      <c r="L84" s="387">
        <v>2023.0</v>
      </c>
      <c r="M84" s="387" t="s">
        <v>223</v>
      </c>
      <c r="N84" s="397" t="s">
        <v>5405</v>
      </c>
      <c r="O84" s="484" t="s">
        <v>1568</v>
      </c>
      <c r="P84" s="387" t="s">
        <v>5406</v>
      </c>
      <c r="Q84" s="478"/>
      <c r="R84" s="479"/>
      <c r="S84" s="475"/>
      <c r="T84" s="475"/>
      <c r="U84" s="475"/>
      <c r="V84" s="475"/>
      <c r="W84" s="475"/>
      <c r="X84" s="475"/>
      <c r="Y84" s="475"/>
      <c r="Z84" s="475"/>
      <c r="AA84" s="475"/>
      <c r="AB84" s="475"/>
      <c r="AC84" s="475"/>
      <c r="AD84" s="475"/>
      <c r="AE84" s="475"/>
      <c r="AF84" s="475"/>
      <c r="AG84" s="475"/>
      <c r="AH84" s="475"/>
      <c r="AI84" s="475"/>
      <c r="AJ84" s="475"/>
      <c r="AK84" s="475"/>
      <c r="AL84" s="475"/>
      <c r="AM84" s="475"/>
      <c r="AN84" s="475"/>
      <c r="AO84" s="475"/>
      <c r="AP84" s="475"/>
      <c r="AQ84" s="475"/>
      <c r="AR84" s="475"/>
      <c r="AS84" s="475"/>
      <c r="AT84" s="475"/>
    </row>
    <row r="85">
      <c r="A85" s="127"/>
      <c r="B85" s="532">
        <f t="shared" si="3"/>
        <v>82</v>
      </c>
      <c r="C85" s="533">
        <v>14.0</v>
      </c>
      <c r="D85" s="533">
        <v>1.0</v>
      </c>
      <c r="E85" s="534" t="s">
        <v>1573</v>
      </c>
      <c r="F85" s="396" t="s">
        <v>1574</v>
      </c>
      <c r="G85" s="396" t="s">
        <v>1575</v>
      </c>
      <c r="H85" s="396" t="s">
        <v>555</v>
      </c>
      <c r="I85" s="396">
        <v>8.2280095003E10</v>
      </c>
      <c r="J85" s="396" t="s">
        <v>11</v>
      </c>
      <c r="K85" s="396" t="s">
        <v>1577</v>
      </c>
      <c r="L85" s="396">
        <v>2022.0</v>
      </c>
      <c r="M85" s="396" t="s">
        <v>223</v>
      </c>
      <c r="N85" s="396" t="s">
        <v>5407</v>
      </c>
      <c r="O85" s="535" t="s">
        <v>1578</v>
      </c>
      <c r="P85" s="396" t="s">
        <v>5383</v>
      </c>
      <c r="Q85" s="536" t="s">
        <v>276</v>
      </c>
      <c r="R85" s="537" t="s">
        <v>647</v>
      </c>
      <c r="S85" s="536" t="s">
        <v>5408</v>
      </c>
      <c r="T85" s="536" t="s">
        <v>5409</v>
      </c>
      <c r="U85" s="536" t="s">
        <v>5410</v>
      </c>
      <c r="V85" s="536">
        <v>0.0</v>
      </c>
      <c r="W85" s="536" t="s">
        <v>5411</v>
      </c>
      <c r="X85" s="536">
        <v>0.0</v>
      </c>
      <c r="Y85" s="536">
        <v>0.0</v>
      </c>
      <c r="Z85" s="536">
        <v>0.0</v>
      </c>
      <c r="AA85" s="536">
        <v>0.0</v>
      </c>
      <c r="AB85" s="536">
        <v>0.0</v>
      </c>
      <c r="AC85" s="536">
        <v>0.0</v>
      </c>
      <c r="AD85" s="536">
        <v>0.0</v>
      </c>
      <c r="AE85" s="536" t="s">
        <v>5412</v>
      </c>
      <c r="AF85" s="536">
        <v>1.0</v>
      </c>
      <c r="AG85" s="536">
        <v>1.0</v>
      </c>
      <c r="AH85" s="536">
        <v>9.0</v>
      </c>
      <c r="AI85" s="536" t="s">
        <v>5413</v>
      </c>
      <c r="AJ85" s="536">
        <v>1.0</v>
      </c>
      <c r="AK85" s="536">
        <v>1.0</v>
      </c>
      <c r="AL85" s="536">
        <v>39.0</v>
      </c>
      <c r="AM85" s="536" t="s">
        <v>5414</v>
      </c>
      <c r="AN85" s="538"/>
      <c r="AO85" s="538"/>
      <c r="AP85" s="538"/>
      <c r="AQ85" s="538"/>
      <c r="AR85" s="538"/>
      <c r="AS85" s="538"/>
      <c r="AT85" s="536">
        <v>1.0</v>
      </c>
    </row>
    <row r="86">
      <c r="A86" s="127"/>
      <c r="B86" s="467">
        <f t="shared" si="3"/>
        <v>83</v>
      </c>
      <c r="C86" s="445">
        <v>15.0</v>
      </c>
      <c r="D86" s="445">
        <v>1.0</v>
      </c>
      <c r="E86" s="468" t="s">
        <v>1580</v>
      </c>
      <c r="F86" s="448"/>
      <c r="G86" s="397" t="s">
        <v>1582</v>
      </c>
      <c r="H86" s="448"/>
      <c r="I86" s="488" t="s">
        <v>1583</v>
      </c>
      <c r="J86" s="387" t="s">
        <v>11</v>
      </c>
      <c r="K86" s="397" t="s">
        <v>1584</v>
      </c>
      <c r="L86" s="387">
        <v>2023.0</v>
      </c>
      <c r="M86" s="387" t="s">
        <v>223</v>
      </c>
      <c r="N86" s="469" t="s">
        <v>5415</v>
      </c>
      <c r="O86" s="484" t="s">
        <v>1585</v>
      </c>
      <c r="P86" s="387" t="s">
        <v>5371</v>
      </c>
      <c r="Q86" s="478"/>
      <c r="R86" s="479"/>
      <c r="S86" s="475"/>
      <c r="T86" s="475"/>
      <c r="U86" s="475"/>
      <c r="V86" s="475"/>
      <c r="W86" s="475"/>
      <c r="X86" s="475"/>
      <c r="Y86" s="475"/>
      <c r="Z86" s="475"/>
      <c r="AA86" s="475"/>
      <c r="AB86" s="475"/>
      <c r="AC86" s="475"/>
      <c r="AD86" s="475"/>
      <c r="AE86" s="475"/>
      <c r="AF86" s="475"/>
      <c r="AG86" s="475"/>
      <c r="AH86" s="475"/>
      <c r="AI86" s="475"/>
      <c r="AJ86" s="475"/>
      <c r="AK86" s="475"/>
      <c r="AL86" s="475"/>
      <c r="AM86" s="475"/>
      <c r="AN86" s="475"/>
      <c r="AO86" s="475"/>
      <c r="AP86" s="475"/>
      <c r="AQ86" s="475"/>
      <c r="AR86" s="475"/>
      <c r="AS86" s="475"/>
      <c r="AT86" s="475"/>
    </row>
    <row r="87">
      <c r="A87" s="14"/>
      <c r="B87" s="467">
        <f t="shared" si="3"/>
        <v>84</v>
      </c>
      <c r="C87" s="445">
        <v>16.0</v>
      </c>
      <c r="D87" s="445">
        <v>1.0</v>
      </c>
      <c r="E87" s="468" t="s">
        <v>1587</v>
      </c>
      <c r="F87" s="448"/>
      <c r="G87" s="448"/>
      <c r="H87" s="448"/>
      <c r="I87" s="448"/>
      <c r="J87" s="448"/>
      <c r="K87" s="397" t="s">
        <v>5416</v>
      </c>
      <c r="L87" s="387">
        <v>2024.0</v>
      </c>
      <c r="M87" s="448"/>
      <c r="N87" s="397" t="s">
        <v>5417</v>
      </c>
      <c r="O87" s="448"/>
      <c r="P87" s="448"/>
      <c r="Q87" s="478"/>
      <c r="R87" s="479"/>
      <c r="S87" s="475"/>
      <c r="T87" s="475"/>
      <c r="U87" s="475"/>
      <c r="V87" s="475"/>
      <c r="W87" s="475"/>
      <c r="X87" s="475"/>
      <c r="Y87" s="475"/>
      <c r="Z87" s="475"/>
      <c r="AA87" s="475"/>
      <c r="AB87" s="475"/>
      <c r="AC87" s="475"/>
      <c r="AD87" s="475"/>
      <c r="AE87" s="475"/>
      <c r="AF87" s="475"/>
      <c r="AG87" s="475"/>
      <c r="AH87" s="475"/>
      <c r="AI87" s="475"/>
      <c r="AJ87" s="475"/>
      <c r="AK87" s="475"/>
      <c r="AL87" s="475"/>
      <c r="AM87" s="475"/>
      <c r="AN87" s="475"/>
      <c r="AO87" s="475"/>
      <c r="AP87" s="475"/>
      <c r="AQ87" s="475"/>
      <c r="AR87" s="475"/>
      <c r="AS87" s="475"/>
      <c r="AT87" s="475"/>
    </row>
    <row r="88">
      <c r="A88" s="480" t="s">
        <v>5418</v>
      </c>
      <c r="B88" s="467">
        <f t="shared" si="3"/>
        <v>85</v>
      </c>
      <c r="C88" s="387">
        <v>1.0</v>
      </c>
      <c r="D88" s="387">
        <v>1.0</v>
      </c>
      <c r="E88" s="468" t="s">
        <v>1629</v>
      </c>
      <c r="F88" s="397" t="s">
        <v>5419</v>
      </c>
      <c r="G88" s="397" t="s">
        <v>5420</v>
      </c>
      <c r="H88" s="469" t="s">
        <v>5421</v>
      </c>
      <c r="I88" s="488" t="s">
        <v>5422</v>
      </c>
      <c r="J88" s="387" t="s">
        <v>11</v>
      </c>
      <c r="K88" s="468" t="s">
        <v>5423</v>
      </c>
      <c r="L88" s="387">
        <v>2020.0</v>
      </c>
      <c r="M88" s="387" t="s">
        <v>223</v>
      </c>
      <c r="N88" s="448"/>
      <c r="O88" s="484" t="s">
        <v>5424</v>
      </c>
      <c r="P88" s="448"/>
      <c r="Q88" s="471" t="s">
        <v>253</v>
      </c>
      <c r="R88" s="472" t="s">
        <v>277</v>
      </c>
      <c r="S88" s="473" t="s">
        <v>5425</v>
      </c>
      <c r="T88" s="474">
        <v>0.0</v>
      </c>
      <c r="U88" s="474">
        <v>0.0</v>
      </c>
      <c r="V88" s="474">
        <v>1.0</v>
      </c>
      <c r="W88" s="474">
        <v>0.0</v>
      </c>
      <c r="X88" s="474">
        <v>0.0</v>
      </c>
      <c r="Y88" s="474">
        <v>0.0</v>
      </c>
      <c r="Z88" s="474">
        <v>1.0</v>
      </c>
      <c r="AA88" s="474">
        <v>0.0</v>
      </c>
      <c r="AB88" s="474">
        <v>1.0</v>
      </c>
      <c r="AC88" s="474">
        <v>0.0</v>
      </c>
      <c r="AD88" s="474">
        <v>0.0</v>
      </c>
      <c r="AE88" s="474">
        <v>1.0</v>
      </c>
      <c r="AF88" s="474">
        <v>1.0</v>
      </c>
      <c r="AG88" s="474">
        <v>1.0</v>
      </c>
      <c r="AH88" s="474">
        <v>1.0</v>
      </c>
      <c r="AI88" s="473" t="s">
        <v>5426</v>
      </c>
      <c r="AJ88" s="474">
        <v>1.0</v>
      </c>
      <c r="AK88" s="474">
        <v>1.0</v>
      </c>
      <c r="AL88" s="474">
        <v>24.0</v>
      </c>
      <c r="AM88" s="473" t="s">
        <v>5259</v>
      </c>
      <c r="AN88" s="475"/>
      <c r="AO88" s="475"/>
      <c r="AP88" s="475"/>
      <c r="AQ88" s="475"/>
      <c r="AR88" s="474">
        <v>1.0</v>
      </c>
      <c r="AS88" s="475"/>
      <c r="AT88" s="475"/>
    </row>
    <row r="89">
      <c r="A89" s="127"/>
      <c r="B89" s="467">
        <f t="shared" si="3"/>
        <v>86</v>
      </c>
      <c r="C89" s="445">
        <v>2.0</v>
      </c>
      <c r="D89" s="445">
        <v>1.0</v>
      </c>
      <c r="E89" s="468" t="s">
        <v>5427</v>
      </c>
      <c r="F89" s="397" t="s">
        <v>5428</v>
      </c>
      <c r="G89" s="397" t="s">
        <v>5429</v>
      </c>
      <c r="H89" s="469" t="s">
        <v>5430</v>
      </c>
      <c r="I89" s="387" t="s">
        <v>5431</v>
      </c>
      <c r="J89" s="387" t="s">
        <v>11</v>
      </c>
      <c r="K89" s="397" t="s">
        <v>5432</v>
      </c>
      <c r="L89" s="387">
        <v>2020.0</v>
      </c>
      <c r="M89" s="387" t="s">
        <v>223</v>
      </c>
      <c r="N89" s="448"/>
      <c r="O89" s="484" t="s">
        <v>5433</v>
      </c>
      <c r="P89" s="448"/>
      <c r="Q89" s="478"/>
      <c r="R89" s="472" t="s">
        <v>369</v>
      </c>
      <c r="S89" s="475"/>
      <c r="T89" s="474">
        <v>0.0</v>
      </c>
      <c r="U89" s="475"/>
      <c r="V89" s="475"/>
      <c r="W89" s="475"/>
      <c r="X89" s="475"/>
      <c r="Y89" s="475"/>
      <c r="Z89" s="475"/>
      <c r="AA89" s="475"/>
      <c r="AB89" s="475"/>
      <c r="AC89" s="475"/>
      <c r="AD89" s="475"/>
      <c r="AE89" s="475"/>
      <c r="AF89" s="475"/>
      <c r="AG89" s="475"/>
      <c r="AH89" s="475"/>
      <c r="AI89" s="475"/>
      <c r="AJ89" s="475"/>
      <c r="AK89" s="475"/>
      <c r="AL89" s="475"/>
      <c r="AM89" s="475"/>
      <c r="AN89" s="475"/>
      <c r="AO89" s="475"/>
      <c r="AP89" s="475"/>
      <c r="AQ89" s="475"/>
      <c r="AR89" s="474">
        <v>1.0</v>
      </c>
      <c r="AS89" s="475"/>
      <c r="AT89" s="475"/>
    </row>
    <row r="90">
      <c r="A90" s="127"/>
      <c r="B90" s="467">
        <f t="shared" si="3"/>
        <v>87</v>
      </c>
      <c r="C90" s="387">
        <v>3.0</v>
      </c>
      <c r="D90" s="387">
        <v>1.0</v>
      </c>
      <c r="E90" s="468" t="s">
        <v>1600</v>
      </c>
      <c r="F90" s="397" t="s">
        <v>5434</v>
      </c>
      <c r="G90" s="397" t="s">
        <v>1602</v>
      </c>
      <c r="H90" s="448"/>
      <c r="I90" s="448"/>
      <c r="J90" s="387" t="s">
        <v>11</v>
      </c>
      <c r="K90" s="397" t="s">
        <v>5435</v>
      </c>
      <c r="L90" s="387">
        <v>2022.0</v>
      </c>
      <c r="M90" s="387" t="s">
        <v>223</v>
      </c>
      <c r="N90" s="397" t="s">
        <v>5436</v>
      </c>
      <c r="O90" s="539" t="s">
        <v>5437</v>
      </c>
      <c r="P90" s="448"/>
      <c r="Q90" s="540" t="s">
        <v>276</v>
      </c>
      <c r="R90" s="541" t="s">
        <v>647</v>
      </c>
      <c r="S90" s="542"/>
      <c r="T90" s="543">
        <v>0.0</v>
      </c>
      <c r="U90" s="543">
        <v>0.0</v>
      </c>
      <c r="V90" s="543">
        <v>1.0</v>
      </c>
      <c r="W90" s="543">
        <v>0.0</v>
      </c>
      <c r="X90" s="543">
        <v>0.0</v>
      </c>
      <c r="Y90" s="543">
        <v>0.0</v>
      </c>
      <c r="Z90" s="543">
        <v>1.0</v>
      </c>
      <c r="AA90" s="543">
        <v>0.0</v>
      </c>
      <c r="AB90" s="543">
        <v>1.0</v>
      </c>
      <c r="AC90" s="543">
        <v>0.0</v>
      </c>
      <c r="AD90" s="543">
        <v>0.0</v>
      </c>
      <c r="AE90" s="543">
        <v>1.0</v>
      </c>
      <c r="AF90" s="543">
        <v>1.0</v>
      </c>
      <c r="AG90" s="543">
        <v>0.0</v>
      </c>
      <c r="AH90" s="543">
        <v>0.0</v>
      </c>
      <c r="AI90" s="544" t="s">
        <v>594</v>
      </c>
      <c r="AJ90" s="543">
        <v>1.0</v>
      </c>
      <c r="AK90" s="543">
        <v>1.0</v>
      </c>
      <c r="AL90" s="543">
        <v>18.0</v>
      </c>
      <c r="AM90" s="544" t="s">
        <v>5438</v>
      </c>
      <c r="AN90" s="542"/>
      <c r="AO90" s="542"/>
      <c r="AP90" s="542"/>
      <c r="AQ90" s="542"/>
      <c r="AR90" s="543">
        <v>1.0</v>
      </c>
      <c r="AS90" s="542"/>
      <c r="AT90" s="542"/>
    </row>
    <row r="91">
      <c r="A91" s="127"/>
      <c r="B91" s="467">
        <f t="shared" si="3"/>
        <v>88</v>
      </c>
      <c r="C91" s="445">
        <v>4.0</v>
      </c>
      <c r="D91" s="444"/>
      <c r="E91" s="468" t="s">
        <v>1610</v>
      </c>
      <c r="F91" s="397" t="s">
        <v>5439</v>
      </c>
      <c r="G91" s="397" t="s">
        <v>5440</v>
      </c>
      <c r="H91" s="448"/>
      <c r="I91" s="448"/>
      <c r="J91" s="387" t="s">
        <v>11</v>
      </c>
      <c r="K91" s="397" t="s">
        <v>5441</v>
      </c>
      <c r="L91" s="387">
        <v>2020.0</v>
      </c>
      <c r="M91" s="387" t="s">
        <v>223</v>
      </c>
      <c r="N91" s="389"/>
      <c r="O91" s="484" t="s">
        <v>5442</v>
      </c>
      <c r="P91" s="396" t="s">
        <v>377</v>
      </c>
      <c r="Q91" s="471" t="s">
        <v>276</v>
      </c>
      <c r="R91" s="472" t="s">
        <v>647</v>
      </c>
      <c r="S91" s="475"/>
      <c r="T91" s="474">
        <v>0.0</v>
      </c>
      <c r="U91" s="474">
        <v>0.0</v>
      </c>
      <c r="V91" s="474">
        <v>1.0</v>
      </c>
      <c r="W91" s="474">
        <v>0.0</v>
      </c>
      <c r="X91" s="474">
        <v>0.0</v>
      </c>
      <c r="Y91" s="474">
        <v>0.0</v>
      </c>
      <c r="Z91" s="474">
        <v>0.0</v>
      </c>
      <c r="AA91" s="474">
        <v>0.0</v>
      </c>
      <c r="AB91" s="474">
        <v>0.0</v>
      </c>
      <c r="AC91" s="474">
        <v>0.0</v>
      </c>
      <c r="AD91" s="474">
        <v>0.0</v>
      </c>
      <c r="AE91" s="474">
        <v>1.0</v>
      </c>
      <c r="AF91" s="474">
        <v>1.0</v>
      </c>
      <c r="AG91" s="474">
        <v>0.0</v>
      </c>
      <c r="AH91" s="474">
        <v>0.0</v>
      </c>
      <c r="AI91" s="473" t="s">
        <v>301</v>
      </c>
      <c r="AJ91" s="474">
        <v>1.0</v>
      </c>
      <c r="AK91" s="474">
        <v>1.0</v>
      </c>
      <c r="AL91" s="474">
        <v>6.0</v>
      </c>
      <c r="AM91" s="473" t="s">
        <v>5443</v>
      </c>
      <c r="AN91" s="475"/>
      <c r="AO91" s="475"/>
      <c r="AP91" s="475"/>
      <c r="AQ91" s="475"/>
      <c r="AR91" s="474">
        <v>1.0</v>
      </c>
      <c r="AS91" s="475"/>
      <c r="AT91" s="475"/>
    </row>
    <row r="92">
      <c r="A92" s="127"/>
      <c r="B92" s="467">
        <f t="shared" si="3"/>
        <v>89</v>
      </c>
      <c r="C92" s="387">
        <v>5.0</v>
      </c>
      <c r="D92" s="387">
        <v>1.0</v>
      </c>
      <c r="E92" s="468" t="s">
        <v>1649</v>
      </c>
      <c r="F92" s="397" t="s">
        <v>5444</v>
      </c>
      <c r="G92" s="397" t="s">
        <v>5445</v>
      </c>
      <c r="H92" s="469" t="s">
        <v>5446</v>
      </c>
      <c r="I92" s="448"/>
      <c r="J92" s="387" t="s">
        <v>11</v>
      </c>
      <c r="K92" s="397" t="s">
        <v>5447</v>
      </c>
      <c r="L92" s="387">
        <v>2020.0</v>
      </c>
      <c r="M92" s="387" t="s">
        <v>387</v>
      </c>
      <c r="N92" s="389"/>
      <c r="O92" s="484" t="s">
        <v>5448</v>
      </c>
      <c r="P92" s="396" t="s">
        <v>5449</v>
      </c>
      <c r="Q92" s="478"/>
      <c r="R92" s="472" t="s">
        <v>369</v>
      </c>
      <c r="S92" s="475"/>
      <c r="T92" s="474">
        <v>0.0</v>
      </c>
      <c r="U92" s="475"/>
      <c r="V92" s="475"/>
      <c r="W92" s="475"/>
      <c r="X92" s="475"/>
      <c r="Y92" s="475"/>
      <c r="Z92" s="475"/>
      <c r="AA92" s="475"/>
      <c r="AB92" s="475"/>
      <c r="AC92" s="475"/>
      <c r="AD92" s="475"/>
      <c r="AE92" s="475"/>
      <c r="AF92" s="475"/>
      <c r="AG92" s="475"/>
      <c r="AH92" s="475"/>
      <c r="AI92" s="475"/>
      <c r="AJ92" s="475"/>
      <c r="AK92" s="475"/>
      <c r="AL92" s="475"/>
      <c r="AM92" s="475"/>
      <c r="AN92" s="475"/>
      <c r="AO92" s="475"/>
      <c r="AP92" s="475"/>
      <c r="AQ92" s="475"/>
      <c r="AR92" s="474">
        <v>1.0</v>
      </c>
      <c r="AS92" s="475"/>
      <c r="AT92" s="475"/>
    </row>
    <row r="93">
      <c r="A93" s="127"/>
      <c r="B93" s="467">
        <f t="shared" si="3"/>
        <v>90</v>
      </c>
      <c r="C93" s="445">
        <v>6.0</v>
      </c>
      <c r="D93" s="445">
        <v>1.0</v>
      </c>
      <c r="E93" s="468" t="s">
        <v>1619</v>
      </c>
      <c r="F93" s="397" t="s">
        <v>5450</v>
      </c>
      <c r="G93" s="397" t="s">
        <v>5451</v>
      </c>
      <c r="H93" s="469" t="s">
        <v>5452</v>
      </c>
      <c r="I93" s="469" t="s">
        <v>5452</v>
      </c>
      <c r="J93" s="387" t="s">
        <v>11</v>
      </c>
      <c r="K93" s="397" t="s">
        <v>1623</v>
      </c>
      <c r="L93" s="387">
        <v>2020.0</v>
      </c>
      <c r="M93" s="387" t="s">
        <v>387</v>
      </c>
      <c r="N93" s="396" t="s">
        <v>5453</v>
      </c>
      <c r="O93" s="484" t="s">
        <v>5454</v>
      </c>
      <c r="P93" s="396" t="s">
        <v>5455</v>
      </c>
      <c r="Q93" s="471" t="s">
        <v>276</v>
      </c>
      <c r="R93" s="472" t="s">
        <v>314</v>
      </c>
      <c r="S93" s="475"/>
      <c r="T93" s="474">
        <v>0.0</v>
      </c>
      <c r="U93" s="475"/>
      <c r="V93" s="475"/>
      <c r="W93" s="475"/>
      <c r="X93" s="475"/>
      <c r="Y93" s="475"/>
      <c r="Z93" s="475"/>
      <c r="AA93" s="475"/>
      <c r="AB93" s="475"/>
      <c r="AC93" s="475"/>
      <c r="AD93" s="475"/>
      <c r="AE93" s="475"/>
      <c r="AF93" s="475"/>
      <c r="AG93" s="475"/>
      <c r="AH93" s="475"/>
      <c r="AI93" s="475"/>
      <c r="AJ93" s="475"/>
      <c r="AK93" s="475"/>
      <c r="AL93" s="475"/>
      <c r="AM93" s="475"/>
      <c r="AN93" s="475"/>
      <c r="AO93" s="475"/>
      <c r="AP93" s="475"/>
      <c r="AQ93" s="475"/>
      <c r="AR93" s="474">
        <v>1.0</v>
      </c>
      <c r="AS93" s="475"/>
      <c r="AT93" s="475"/>
    </row>
    <row r="94">
      <c r="A94" s="14"/>
      <c r="B94" s="467">
        <f t="shared" si="3"/>
        <v>91</v>
      </c>
      <c r="C94" s="445">
        <v>7.0</v>
      </c>
      <c r="D94" s="444"/>
      <c r="E94" s="468" t="s">
        <v>1641</v>
      </c>
      <c r="F94" s="397" t="s">
        <v>5456</v>
      </c>
      <c r="G94" s="448"/>
      <c r="H94" s="448"/>
      <c r="I94" s="448"/>
      <c r="J94" s="448"/>
      <c r="K94" s="397" t="s">
        <v>5457</v>
      </c>
      <c r="L94" s="387">
        <v>2022.0</v>
      </c>
      <c r="M94" s="387" t="s">
        <v>223</v>
      </c>
      <c r="N94" s="396" t="s">
        <v>5458</v>
      </c>
      <c r="O94" s="448"/>
      <c r="P94" s="389"/>
      <c r="Q94" s="478"/>
      <c r="R94" s="479"/>
      <c r="S94" s="475"/>
      <c r="T94" s="475"/>
      <c r="U94" s="475"/>
      <c r="V94" s="475"/>
      <c r="W94" s="475"/>
      <c r="X94" s="475"/>
      <c r="Y94" s="475"/>
      <c r="Z94" s="475"/>
      <c r="AA94" s="475"/>
      <c r="AB94" s="475"/>
      <c r="AC94" s="475"/>
      <c r="AD94" s="475"/>
      <c r="AE94" s="475"/>
      <c r="AF94" s="475"/>
      <c r="AG94" s="475"/>
      <c r="AH94" s="475"/>
      <c r="AI94" s="475"/>
      <c r="AJ94" s="475"/>
      <c r="AK94" s="475"/>
      <c r="AL94" s="475"/>
      <c r="AM94" s="475"/>
      <c r="AN94" s="475"/>
      <c r="AO94" s="475"/>
      <c r="AP94" s="475"/>
      <c r="AQ94" s="475"/>
      <c r="AR94" s="475"/>
      <c r="AS94" s="475"/>
      <c r="AT94" s="475"/>
    </row>
    <row r="95">
      <c r="A95" s="466" t="s">
        <v>5459</v>
      </c>
      <c r="B95" s="467">
        <f t="shared" si="3"/>
        <v>92</v>
      </c>
      <c r="C95" s="387">
        <v>1.0</v>
      </c>
      <c r="D95" s="387">
        <v>1.0</v>
      </c>
      <c r="E95" s="397" t="s">
        <v>1797</v>
      </c>
      <c r="F95" s="397" t="s">
        <v>5460</v>
      </c>
      <c r="G95" s="397" t="s">
        <v>5461</v>
      </c>
      <c r="H95" s="397" t="s">
        <v>5462</v>
      </c>
      <c r="I95" s="469" t="s">
        <v>5463</v>
      </c>
      <c r="J95" s="387" t="s">
        <v>11</v>
      </c>
      <c r="K95" s="397" t="s">
        <v>5464</v>
      </c>
      <c r="L95" s="387">
        <v>2018.0</v>
      </c>
      <c r="M95" s="387" t="s">
        <v>223</v>
      </c>
      <c r="N95" s="396" t="s">
        <v>237</v>
      </c>
      <c r="O95" s="484" t="s">
        <v>5465</v>
      </c>
      <c r="P95" s="396" t="s">
        <v>5466</v>
      </c>
      <c r="Q95" s="471" t="s">
        <v>276</v>
      </c>
      <c r="R95" s="472" t="s">
        <v>314</v>
      </c>
      <c r="S95" s="502" t="s">
        <v>1724</v>
      </c>
      <c r="T95" s="474">
        <v>0.0</v>
      </c>
      <c r="U95" s="474">
        <v>0.0</v>
      </c>
      <c r="V95" s="474">
        <v>1.0</v>
      </c>
      <c r="W95" s="474">
        <v>0.0</v>
      </c>
      <c r="X95" s="474">
        <v>0.0</v>
      </c>
      <c r="Y95" s="474">
        <v>0.0</v>
      </c>
      <c r="Z95" s="474">
        <v>0.0</v>
      </c>
      <c r="AA95" s="474">
        <v>0.0</v>
      </c>
      <c r="AB95" s="474">
        <v>0.0</v>
      </c>
      <c r="AC95" s="474">
        <v>0.0</v>
      </c>
      <c r="AD95" s="474">
        <v>0.0</v>
      </c>
      <c r="AE95" s="474">
        <v>1.0</v>
      </c>
      <c r="AF95" s="474">
        <v>1.0</v>
      </c>
      <c r="AG95" s="474">
        <v>1.0</v>
      </c>
      <c r="AH95" s="474">
        <v>1.0</v>
      </c>
      <c r="AI95" s="473" t="s">
        <v>5467</v>
      </c>
      <c r="AJ95" s="474">
        <v>1.0</v>
      </c>
      <c r="AK95" s="474">
        <v>1.0</v>
      </c>
      <c r="AL95" s="474">
        <v>18.0</v>
      </c>
      <c r="AM95" s="473" t="s">
        <v>5468</v>
      </c>
      <c r="AN95" s="475"/>
      <c r="AO95" s="475"/>
      <c r="AP95" s="474">
        <v>1.0</v>
      </c>
      <c r="AQ95" s="475"/>
      <c r="AR95" s="475"/>
      <c r="AS95" s="475"/>
      <c r="AT95" s="475"/>
    </row>
    <row r="96">
      <c r="A96" s="127"/>
      <c r="B96" s="467">
        <f t="shared" si="3"/>
        <v>93</v>
      </c>
      <c r="C96" s="445">
        <v>2.0</v>
      </c>
      <c r="D96" s="445">
        <v>1.0</v>
      </c>
      <c r="E96" s="468" t="s">
        <v>1669</v>
      </c>
      <c r="F96" s="397" t="s">
        <v>5469</v>
      </c>
      <c r="G96" s="397" t="s">
        <v>5470</v>
      </c>
      <c r="H96" s="448"/>
      <c r="I96" s="397" t="s">
        <v>5471</v>
      </c>
      <c r="J96" s="387" t="s">
        <v>11</v>
      </c>
      <c r="K96" s="485" t="s">
        <v>1673</v>
      </c>
      <c r="L96" s="486">
        <v>2020.0</v>
      </c>
      <c r="M96" s="387" t="s">
        <v>223</v>
      </c>
      <c r="N96" s="397" t="s">
        <v>5471</v>
      </c>
      <c r="O96" s="484" t="s">
        <v>5472</v>
      </c>
      <c r="P96" s="545" t="s">
        <v>5371</v>
      </c>
      <c r="Q96" s="471" t="s">
        <v>276</v>
      </c>
      <c r="R96" s="472" t="s">
        <v>647</v>
      </c>
      <c r="S96" s="473" t="s">
        <v>5473</v>
      </c>
      <c r="T96" s="474">
        <v>0.0</v>
      </c>
      <c r="U96" s="474">
        <v>1.0</v>
      </c>
      <c r="V96" s="474">
        <v>1.0</v>
      </c>
      <c r="W96" s="474">
        <v>1.0</v>
      </c>
      <c r="X96" s="474">
        <v>1.0</v>
      </c>
      <c r="Y96" s="474">
        <v>1.0</v>
      </c>
      <c r="Z96" s="474">
        <v>1.0</v>
      </c>
      <c r="AA96" s="474">
        <v>0.0</v>
      </c>
      <c r="AB96" s="474">
        <v>0.0</v>
      </c>
      <c r="AC96" s="474">
        <v>0.0</v>
      </c>
      <c r="AD96" s="474">
        <v>0.0</v>
      </c>
      <c r="AE96" s="474">
        <v>1.0</v>
      </c>
      <c r="AF96" s="474">
        <v>1.0</v>
      </c>
      <c r="AG96" s="474">
        <v>1.0</v>
      </c>
      <c r="AH96" s="474">
        <v>1.0</v>
      </c>
      <c r="AI96" s="546" t="s">
        <v>5474</v>
      </c>
      <c r="AJ96" s="474">
        <v>1.0</v>
      </c>
      <c r="AK96" s="474">
        <v>1.0</v>
      </c>
      <c r="AL96" s="474">
        <v>200.0</v>
      </c>
      <c r="AM96" s="473" t="s">
        <v>5468</v>
      </c>
      <c r="AN96" s="475"/>
      <c r="AO96" s="475"/>
      <c r="AP96" s="475"/>
      <c r="AQ96" s="475"/>
      <c r="AR96" s="474">
        <v>1.0</v>
      </c>
      <c r="AS96" s="475"/>
      <c r="AT96" s="475"/>
    </row>
    <row r="97">
      <c r="A97" s="127"/>
      <c r="B97" s="467">
        <f t="shared" si="3"/>
        <v>94</v>
      </c>
      <c r="C97" s="387">
        <v>3.0</v>
      </c>
      <c r="D97" s="387">
        <v>1.0</v>
      </c>
      <c r="E97" s="468" t="s">
        <v>1678</v>
      </c>
      <c r="F97" s="397" t="s">
        <v>5475</v>
      </c>
      <c r="G97" s="397" t="s">
        <v>5476</v>
      </c>
      <c r="H97" s="448"/>
      <c r="I97" s="448"/>
      <c r="J97" s="387" t="s">
        <v>11</v>
      </c>
      <c r="K97" s="485" t="s">
        <v>1682</v>
      </c>
      <c r="L97" s="486">
        <v>2020.0</v>
      </c>
      <c r="M97" s="387" t="s">
        <v>223</v>
      </c>
      <c r="N97" s="397" t="s">
        <v>5477</v>
      </c>
      <c r="O97" s="502" t="s">
        <v>1684</v>
      </c>
      <c r="P97" s="545" t="s">
        <v>5371</v>
      </c>
      <c r="Q97" s="471" t="s">
        <v>253</v>
      </c>
      <c r="R97" s="472" t="s">
        <v>314</v>
      </c>
      <c r="S97" s="473" t="s">
        <v>5478</v>
      </c>
      <c r="T97" s="474">
        <v>0.0</v>
      </c>
      <c r="U97" s="474">
        <v>0.0</v>
      </c>
      <c r="V97" s="474">
        <v>1.0</v>
      </c>
      <c r="W97" s="474">
        <v>0.0</v>
      </c>
      <c r="X97" s="474">
        <v>0.0</v>
      </c>
      <c r="Y97" s="474">
        <v>0.0</v>
      </c>
      <c r="Z97" s="474">
        <v>0.0</v>
      </c>
      <c r="AA97" s="474">
        <v>0.0</v>
      </c>
      <c r="AB97" s="474">
        <v>0.0</v>
      </c>
      <c r="AC97" s="474">
        <v>0.0</v>
      </c>
      <c r="AD97" s="474">
        <v>0.0</v>
      </c>
      <c r="AE97" s="474">
        <v>1.0</v>
      </c>
      <c r="AF97" s="474">
        <v>1.0</v>
      </c>
      <c r="AG97" s="474">
        <v>1.0</v>
      </c>
      <c r="AH97" s="474">
        <v>0.0</v>
      </c>
      <c r="AI97" s="475"/>
      <c r="AJ97" s="474">
        <v>1.0</v>
      </c>
      <c r="AK97" s="474">
        <v>1.0</v>
      </c>
      <c r="AL97" s="474">
        <v>155.0</v>
      </c>
      <c r="AM97" s="547" t="s">
        <v>278</v>
      </c>
      <c r="AN97" s="475"/>
      <c r="AO97" s="475"/>
      <c r="AP97" s="475"/>
      <c r="AQ97" s="475"/>
      <c r="AR97" s="474">
        <v>1.0</v>
      </c>
      <c r="AS97" s="475"/>
      <c r="AT97" s="475"/>
    </row>
    <row r="98">
      <c r="A98" s="127"/>
      <c r="B98" s="467">
        <f t="shared" si="3"/>
        <v>95</v>
      </c>
      <c r="C98" s="445">
        <v>4.0</v>
      </c>
      <c r="D98" s="445">
        <v>1.0</v>
      </c>
      <c r="E98" s="468" t="s">
        <v>1698</v>
      </c>
      <c r="F98" s="397" t="s">
        <v>5479</v>
      </c>
      <c r="G98" s="397" t="s">
        <v>5480</v>
      </c>
      <c r="H98" s="448"/>
      <c r="I98" s="469" t="s">
        <v>5481</v>
      </c>
      <c r="J98" s="387" t="s">
        <v>11</v>
      </c>
      <c r="K98" s="397" t="s">
        <v>5482</v>
      </c>
      <c r="L98" s="387">
        <v>2017.0</v>
      </c>
      <c r="M98" s="387" t="s">
        <v>223</v>
      </c>
      <c r="N98" s="397" t="s">
        <v>5483</v>
      </c>
      <c r="O98" s="504" t="s">
        <v>1703</v>
      </c>
      <c r="P98" s="545" t="s">
        <v>5484</v>
      </c>
      <c r="Q98" s="471" t="s">
        <v>276</v>
      </c>
      <c r="R98" s="472" t="s">
        <v>314</v>
      </c>
      <c r="S98" s="473" t="s">
        <v>1724</v>
      </c>
      <c r="T98" s="474">
        <v>0.0</v>
      </c>
      <c r="U98" s="474">
        <v>0.0</v>
      </c>
      <c r="V98" s="474">
        <v>1.0</v>
      </c>
      <c r="W98" s="474">
        <v>0.0</v>
      </c>
      <c r="X98" s="474">
        <v>1.0</v>
      </c>
      <c r="Y98" s="474">
        <v>0.0</v>
      </c>
      <c r="Z98" s="474">
        <v>0.0</v>
      </c>
      <c r="AA98" s="474">
        <v>1.0</v>
      </c>
      <c r="AB98" s="474">
        <v>1.0</v>
      </c>
      <c r="AC98" s="474">
        <v>0.0</v>
      </c>
      <c r="AD98" s="474">
        <v>0.0</v>
      </c>
      <c r="AE98" s="474">
        <v>1.0</v>
      </c>
      <c r="AF98" s="474">
        <v>1.0</v>
      </c>
      <c r="AG98" s="474">
        <v>1.0</v>
      </c>
      <c r="AH98" s="474">
        <v>1.0</v>
      </c>
      <c r="AI98" s="547" t="s">
        <v>5485</v>
      </c>
      <c r="AJ98" s="474">
        <v>1.0</v>
      </c>
      <c r="AK98" s="474">
        <v>1.0</v>
      </c>
      <c r="AL98" s="474">
        <v>69.0</v>
      </c>
      <c r="AM98" s="473" t="s">
        <v>278</v>
      </c>
      <c r="AN98" s="475"/>
      <c r="AO98" s="474">
        <v>1.0</v>
      </c>
      <c r="AP98" s="475"/>
      <c r="AQ98" s="475"/>
      <c r="AR98" s="475"/>
      <c r="AS98" s="475"/>
      <c r="AT98" s="475"/>
    </row>
    <row r="99">
      <c r="A99" s="127"/>
      <c r="B99" s="467">
        <f t="shared" si="3"/>
        <v>96</v>
      </c>
      <c r="C99" s="387">
        <v>5.0</v>
      </c>
      <c r="D99" s="387">
        <v>1.0</v>
      </c>
      <c r="E99" s="468" t="s">
        <v>1688</v>
      </c>
      <c r="F99" s="397" t="s">
        <v>5486</v>
      </c>
      <c r="G99" s="397" t="s">
        <v>5487</v>
      </c>
      <c r="H99" s="469" t="s">
        <v>5488</v>
      </c>
      <c r="I99" s="469" t="s">
        <v>5488</v>
      </c>
      <c r="J99" s="387" t="s">
        <v>11</v>
      </c>
      <c r="K99" s="485" t="s">
        <v>5489</v>
      </c>
      <c r="L99" s="486">
        <v>2020.0</v>
      </c>
      <c r="M99" s="387" t="s">
        <v>387</v>
      </c>
      <c r="N99" s="448"/>
      <c r="O99" s="548" t="s">
        <v>5490</v>
      </c>
      <c r="P99" s="545" t="s">
        <v>5491</v>
      </c>
      <c r="Q99" s="471" t="s">
        <v>253</v>
      </c>
      <c r="R99" s="472" t="s">
        <v>647</v>
      </c>
      <c r="S99" s="475"/>
      <c r="T99" s="474">
        <v>0.0</v>
      </c>
      <c r="U99" s="474">
        <v>0.0</v>
      </c>
      <c r="V99" s="474">
        <v>1.0</v>
      </c>
      <c r="W99" s="474">
        <v>0.0</v>
      </c>
      <c r="X99" s="474">
        <v>0.0</v>
      </c>
      <c r="Y99" s="474">
        <v>0.0</v>
      </c>
      <c r="Z99" s="474">
        <v>0.0</v>
      </c>
      <c r="AA99" s="474">
        <v>1.0</v>
      </c>
      <c r="AB99" s="474">
        <v>1.0</v>
      </c>
      <c r="AC99" s="474">
        <v>0.0</v>
      </c>
      <c r="AD99" s="474">
        <v>0.0</v>
      </c>
      <c r="AE99" s="474">
        <v>1.0</v>
      </c>
      <c r="AF99" s="474">
        <v>1.0</v>
      </c>
      <c r="AG99" s="474">
        <v>1.0</v>
      </c>
      <c r="AH99" s="474">
        <v>0.0</v>
      </c>
      <c r="AI99" s="475"/>
      <c r="AJ99" s="474">
        <v>1.0</v>
      </c>
      <c r="AK99" s="474">
        <v>1.0</v>
      </c>
      <c r="AL99" s="474">
        <v>27.0</v>
      </c>
      <c r="AM99" s="473" t="s">
        <v>718</v>
      </c>
      <c r="AN99" s="475"/>
      <c r="AO99" s="475"/>
      <c r="AP99" s="475"/>
      <c r="AQ99" s="475"/>
      <c r="AR99" s="474">
        <v>1.0</v>
      </c>
      <c r="AS99" s="475"/>
      <c r="AT99" s="475"/>
    </row>
    <row r="100">
      <c r="A100" s="127"/>
      <c r="B100" s="467">
        <f t="shared" si="3"/>
        <v>97</v>
      </c>
      <c r="C100" s="445">
        <v>6.0</v>
      </c>
      <c r="D100" s="445">
        <v>1.0</v>
      </c>
      <c r="E100" s="468" t="s">
        <v>1716</v>
      </c>
      <c r="F100" s="397" t="s">
        <v>5492</v>
      </c>
      <c r="G100" s="397" t="s">
        <v>5493</v>
      </c>
      <c r="H100" s="448"/>
      <c r="I100" s="448"/>
      <c r="J100" s="387" t="s">
        <v>11</v>
      </c>
      <c r="K100" s="485" t="s">
        <v>5494</v>
      </c>
      <c r="L100" s="486">
        <v>2020.0</v>
      </c>
      <c r="M100" s="387" t="s">
        <v>387</v>
      </c>
      <c r="N100" s="448"/>
      <c r="O100" s="548" t="s">
        <v>5495</v>
      </c>
      <c r="P100" s="549"/>
      <c r="Q100" s="471" t="s">
        <v>253</v>
      </c>
      <c r="R100" s="472" t="s">
        <v>314</v>
      </c>
      <c r="S100" s="473" t="s">
        <v>1724</v>
      </c>
      <c r="T100" s="474">
        <v>0.0</v>
      </c>
      <c r="U100" s="474">
        <v>0.0</v>
      </c>
      <c r="V100" s="474">
        <v>0.0</v>
      </c>
      <c r="W100" s="474">
        <v>0.0</v>
      </c>
      <c r="X100" s="474">
        <v>0.0</v>
      </c>
      <c r="Y100" s="474">
        <v>0.0</v>
      </c>
      <c r="Z100" s="474">
        <v>0.0</v>
      </c>
      <c r="AA100" s="474">
        <v>0.0</v>
      </c>
      <c r="AB100" s="474">
        <v>0.0</v>
      </c>
      <c r="AC100" s="474">
        <v>0.0</v>
      </c>
      <c r="AD100" s="474">
        <v>0.0</v>
      </c>
      <c r="AE100" s="474">
        <v>1.0</v>
      </c>
      <c r="AF100" s="474">
        <v>1.0</v>
      </c>
      <c r="AG100" s="474">
        <v>0.0</v>
      </c>
      <c r="AH100" s="474">
        <v>1.0</v>
      </c>
      <c r="AI100" s="473" t="s">
        <v>5496</v>
      </c>
      <c r="AJ100" s="474">
        <v>0.0</v>
      </c>
      <c r="AK100" s="474">
        <v>1.0</v>
      </c>
      <c r="AL100" s="474">
        <v>10.0</v>
      </c>
      <c r="AM100" s="473" t="s">
        <v>5497</v>
      </c>
      <c r="AN100" s="475"/>
      <c r="AO100" s="475"/>
      <c r="AP100" s="475"/>
      <c r="AQ100" s="475"/>
      <c r="AR100" s="474">
        <v>1.0</v>
      </c>
      <c r="AS100" s="475"/>
      <c r="AT100" s="475"/>
    </row>
    <row r="101">
      <c r="A101" s="127"/>
      <c r="B101" s="467">
        <f t="shared" si="3"/>
        <v>98</v>
      </c>
      <c r="C101" s="387">
        <v>7.0</v>
      </c>
      <c r="D101" s="387">
        <v>1.0</v>
      </c>
      <c r="E101" s="468" t="s">
        <v>1708</v>
      </c>
      <c r="F101" s="397" t="s">
        <v>5498</v>
      </c>
      <c r="G101" s="448"/>
      <c r="H101" s="448"/>
      <c r="I101" s="448"/>
      <c r="J101" s="387" t="s">
        <v>11</v>
      </c>
      <c r="K101" s="485" t="s">
        <v>5499</v>
      </c>
      <c r="L101" s="486">
        <v>2020.0</v>
      </c>
      <c r="M101" s="387" t="s">
        <v>387</v>
      </c>
      <c r="N101" s="448"/>
      <c r="O101" s="550"/>
      <c r="P101" s="545" t="s">
        <v>5491</v>
      </c>
      <c r="Q101" s="478"/>
      <c r="R101" s="472" t="s">
        <v>369</v>
      </c>
      <c r="S101" s="475"/>
      <c r="T101" s="474">
        <v>0.0</v>
      </c>
      <c r="U101" s="475"/>
      <c r="V101" s="475"/>
      <c r="W101" s="475"/>
      <c r="X101" s="475"/>
      <c r="Y101" s="475"/>
      <c r="Z101" s="475"/>
      <c r="AA101" s="475"/>
      <c r="AB101" s="475"/>
      <c r="AC101" s="475"/>
      <c r="AD101" s="475"/>
      <c r="AE101" s="475"/>
      <c r="AF101" s="475"/>
      <c r="AG101" s="475"/>
      <c r="AH101" s="475"/>
      <c r="AI101" s="475"/>
      <c r="AJ101" s="475"/>
      <c r="AK101" s="475"/>
      <c r="AL101" s="475"/>
      <c r="AM101" s="475"/>
      <c r="AN101" s="475"/>
      <c r="AO101" s="475"/>
      <c r="AP101" s="475"/>
      <c r="AQ101" s="475"/>
      <c r="AR101" s="474">
        <v>1.0</v>
      </c>
      <c r="AS101" s="475"/>
      <c r="AT101" s="475"/>
    </row>
    <row r="102">
      <c r="A102" s="127"/>
      <c r="B102" s="467">
        <f t="shared" si="3"/>
        <v>99</v>
      </c>
      <c r="C102" s="445">
        <v>8.0</v>
      </c>
      <c r="D102" s="445">
        <v>1.0</v>
      </c>
      <c r="E102" s="468" t="s">
        <v>1735</v>
      </c>
      <c r="F102" s="448"/>
      <c r="G102" s="397" t="s">
        <v>5500</v>
      </c>
      <c r="H102" s="448"/>
      <c r="I102" s="469" t="s">
        <v>5501</v>
      </c>
      <c r="J102" s="387" t="s">
        <v>11</v>
      </c>
      <c r="K102" s="485" t="s">
        <v>1738</v>
      </c>
      <c r="L102" s="486">
        <v>2020.0</v>
      </c>
      <c r="M102" s="387" t="s">
        <v>223</v>
      </c>
      <c r="N102" s="397" t="s">
        <v>5502</v>
      </c>
      <c r="O102" s="551" t="s">
        <v>5503</v>
      </c>
      <c r="P102" s="545" t="s">
        <v>5371</v>
      </c>
      <c r="Q102" s="471" t="s">
        <v>276</v>
      </c>
      <c r="R102" s="472" t="s">
        <v>314</v>
      </c>
      <c r="S102" s="473" t="s">
        <v>5504</v>
      </c>
      <c r="T102" s="474">
        <v>0.0</v>
      </c>
      <c r="U102" s="474">
        <v>0.0</v>
      </c>
      <c r="V102" s="474">
        <v>0.0</v>
      </c>
      <c r="W102" s="474">
        <v>0.0</v>
      </c>
      <c r="X102" s="474">
        <v>0.0</v>
      </c>
      <c r="Y102" s="474">
        <v>0.0</v>
      </c>
      <c r="Z102" s="474">
        <v>0.0</v>
      </c>
      <c r="AA102" s="474">
        <v>0.0</v>
      </c>
      <c r="AB102" s="474">
        <v>0.0</v>
      </c>
      <c r="AC102" s="474">
        <v>0.0</v>
      </c>
      <c r="AD102" s="474">
        <v>0.0</v>
      </c>
      <c r="AE102" s="474">
        <v>1.0</v>
      </c>
      <c r="AF102" s="474">
        <v>1.0</v>
      </c>
      <c r="AG102" s="474">
        <v>1.0</v>
      </c>
      <c r="AH102" s="474">
        <v>0.0</v>
      </c>
      <c r="AI102" s="475"/>
      <c r="AJ102" s="474">
        <v>1.0</v>
      </c>
      <c r="AK102" s="474">
        <v>1.0</v>
      </c>
      <c r="AL102" s="474">
        <v>24.0</v>
      </c>
      <c r="AM102" s="473" t="s">
        <v>1168</v>
      </c>
      <c r="AN102" s="475"/>
      <c r="AO102" s="475"/>
      <c r="AP102" s="475"/>
      <c r="AQ102" s="475"/>
      <c r="AR102" s="474">
        <v>1.0</v>
      </c>
      <c r="AS102" s="475"/>
      <c r="AT102" s="475"/>
    </row>
    <row r="103">
      <c r="A103" s="127"/>
      <c r="B103" s="467">
        <f t="shared" si="3"/>
        <v>100</v>
      </c>
      <c r="C103" s="387">
        <v>9.0</v>
      </c>
      <c r="D103" s="387">
        <v>1.0</v>
      </c>
      <c r="E103" s="468" t="s">
        <v>1754</v>
      </c>
      <c r="F103" s="397" t="s">
        <v>5505</v>
      </c>
      <c r="G103" s="397" t="s">
        <v>5506</v>
      </c>
      <c r="H103" s="424"/>
      <c r="I103" s="552" t="s">
        <v>5507</v>
      </c>
      <c r="J103" s="387" t="s">
        <v>11</v>
      </c>
      <c r="K103" s="485" t="s">
        <v>1759</v>
      </c>
      <c r="L103" s="486">
        <v>2020.0</v>
      </c>
      <c r="M103" s="387" t="s">
        <v>223</v>
      </c>
      <c r="N103" s="469" t="s">
        <v>5508</v>
      </c>
      <c r="O103" s="448"/>
      <c r="P103" s="396" t="s">
        <v>5371</v>
      </c>
      <c r="Q103" s="471" t="s">
        <v>253</v>
      </c>
      <c r="R103" s="472" t="s">
        <v>314</v>
      </c>
      <c r="S103" s="473" t="s">
        <v>1724</v>
      </c>
      <c r="T103" s="474">
        <v>0.0</v>
      </c>
      <c r="U103" s="474">
        <v>1.0</v>
      </c>
      <c r="V103" s="474">
        <v>1.0</v>
      </c>
      <c r="W103" s="474">
        <v>0.0</v>
      </c>
      <c r="X103" s="474">
        <v>1.0</v>
      </c>
      <c r="Y103" s="474">
        <v>0.0</v>
      </c>
      <c r="Z103" s="474">
        <v>1.0</v>
      </c>
      <c r="AA103" s="474">
        <v>0.0</v>
      </c>
      <c r="AB103" s="474">
        <v>0.0</v>
      </c>
      <c r="AC103" s="474">
        <v>0.0</v>
      </c>
      <c r="AD103" s="474">
        <v>0.0</v>
      </c>
      <c r="AE103" s="474">
        <v>1.0</v>
      </c>
      <c r="AF103" s="474">
        <v>1.0</v>
      </c>
      <c r="AG103" s="474">
        <v>1.0</v>
      </c>
      <c r="AH103" s="474">
        <v>1.0</v>
      </c>
      <c r="AI103" s="473" t="s">
        <v>5509</v>
      </c>
      <c r="AJ103" s="474">
        <v>1.0</v>
      </c>
      <c r="AK103" s="474">
        <v>1.0</v>
      </c>
      <c r="AL103" s="474">
        <v>35.0</v>
      </c>
      <c r="AM103" s="473" t="s">
        <v>5510</v>
      </c>
      <c r="AN103" s="475"/>
      <c r="AO103" s="475"/>
      <c r="AP103" s="475"/>
      <c r="AQ103" s="475"/>
      <c r="AR103" s="474">
        <v>1.0</v>
      </c>
      <c r="AS103" s="475"/>
      <c r="AT103" s="475"/>
    </row>
    <row r="104">
      <c r="A104" s="127"/>
      <c r="B104" s="467">
        <f t="shared" si="3"/>
        <v>101</v>
      </c>
      <c r="C104" s="445">
        <v>10.0</v>
      </c>
      <c r="D104" s="445">
        <v>1.0</v>
      </c>
      <c r="E104" s="468" t="s">
        <v>1727</v>
      </c>
      <c r="F104" s="397" t="s">
        <v>5511</v>
      </c>
      <c r="G104" s="397" t="s">
        <v>5512</v>
      </c>
      <c r="H104" s="424"/>
      <c r="I104" s="552" t="s">
        <v>5513</v>
      </c>
      <c r="J104" s="387" t="s">
        <v>11</v>
      </c>
      <c r="K104" s="485" t="s">
        <v>5514</v>
      </c>
      <c r="L104" s="486">
        <v>2020.0</v>
      </c>
      <c r="M104" s="387" t="s">
        <v>387</v>
      </c>
      <c r="N104" s="469" t="s">
        <v>5515</v>
      </c>
      <c r="O104" s="550"/>
      <c r="P104" s="545" t="s">
        <v>5371</v>
      </c>
      <c r="Q104" s="471" t="s">
        <v>253</v>
      </c>
      <c r="R104" s="472" t="s">
        <v>647</v>
      </c>
      <c r="S104" s="475"/>
      <c r="T104" s="474">
        <v>0.0</v>
      </c>
      <c r="U104" s="474">
        <v>0.0</v>
      </c>
      <c r="V104" s="474">
        <v>0.0</v>
      </c>
      <c r="W104" s="474">
        <v>0.0</v>
      </c>
      <c r="X104" s="474">
        <v>0.0</v>
      </c>
      <c r="Y104" s="474">
        <v>0.0</v>
      </c>
      <c r="Z104" s="474">
        <v>0.0</v>
      </c>
      <c r="AA104" s="474">
        <v>0.0</v>
      </c>
      <c r="AB104" s="474">
        <v>0.0</v>
      </c>
      <c r="AC104" s="474">
        <v>0.0</v>
      </c>
      <c r="AD104" s="474">
        <v>0.0</v>
      </c>
      <c r="AE104" s="474">
        <v>1.0</v>
      </c>
      <c r="AF104" s="474">
        <v>1.0</v>
      </c>
      <c r="AG104" s="474">
        <v>1.0</v>
      </c>
      <c r="AH104" s="474">
        <v>0.0</v>
      </c>
      <c r="AI104" s="475"/>
      <c r="AJ104" s="474">
        <v>0.0</v>
      </c>
      <c r="AK104" s="474">
        <v>1.0</v>
      </c>
      <c r="AL104" s="474">
        <v>39.0</v>
      </c>
      <c r="AM104" s="473" t="s">
        <v>718</v>
      </c>
      <c r="AN104" s="475"/>
      <c r="AO104" s="475"/>
      <c r="AP104" s="475"/>
      <c r="AQ104" s="475"/>
      <c r="AR104" s="474">
        <v>1.0</v>
      </c>
      <c r="AS104" s="475"/>
      <c r="AT104" s="475"/>
    </row>
    <row r="105">
      <c r="A105" s="127"/>
      <c r="B105" s="467">
        <f t="shared" si="3"/>
        <v>102</v>
      </c>
      <c r="C105" s="387">
        <v>11.0</v>
      </c>
      <c r="D105" s="387">
        <v>1.0</v>
      </c>
      <c r="E105" s="468" t="s">
        <v>1745</v>
      </c>
      <c r="F105" s="397" t="s">
        <v>5516</v>
      </c>
      <c r="G105" s="397" t="s">
        <v>5517</v>
      </c>
      <c r="H105" s="448"/>
      <c r="I105" s="448"/>
      <c r="J105" s="387" t="s">
        <v>11</v>
      </c>
      <c r="K105" s="485" t="s">
        <v>5518</v>
      </c>
      <c r="L105" s="486">
        <v>2020.0</v>
      </c>
      <c r="M105" s="387" t="s">
        <v>223</v>
      </c>
      <c r="N105" s="448"/>
      <c r="O105" s="548" t="s">
        <v>5519</v>
      </c>
      <c r="P105" s="545" t="s">
        <v>5371</v>
      </c>
      <c r="Q105" s="471" t="s">
        <v>276</v>
      </c>
      <c r="R105" s="472" t="s">
        <v>647</v>
      </c>
      <c r="S105" s="475"/>
      <c r="T105" s="474">
        <v>0.0</v>
      </c>
      <c r="U105" s="474">
        <v>0.0</v>
      </c>
      <c r="V105" s="474">
        <v>0.0</v>
      </c>
      <c r="W105" s="474">
        <v>0.0</v>
      </c>
      <c r="X105" s="474">
        <v>0.0</v>
      </c>
      <c r="Y105" s="474">
        <v>0.0</v>
      </c>
      <c r="Z105" s="474">
        <v>0.0</v>
      </c>
      <c r="AA105" s="474">
        <v>0.0</v>
      </c>
      <c r="AB105" s="474">
        <v>0.0</v>
      </c>
      <c r="AC105" s="474">
        <v>0.0</v>
      </c>
      <c r="AD105" s="474">
        <v>0.0</v>
      </c>
      <c r="AE105" s="474">
        <v>1.0</v>
      </c>
      <c r="AF105" s="474">
        <v>1.0</v>
      </c>
      <c r="AG105" s="474">
        <v>1.0</v>
      </c>
      <c r="AH105" s="474">
        <v>0.0</v>
      </c>
      <c r="AI105" s="475"/>
      <c r="AJ105" s="474">
        <v>1.0</v>
      </c>
      <c r="AK105" s="474">
        <v>1.0</v>
      </c>
      <c r="AL105" s="474">
        <v>15.0</v>
      </c>
      <c r="AM105" s="473" t="s">
        <v>1559</v>
      </c>
      <c r="AN105" s="475"/>
      <c r="AO105" s="475"/>
      <c r="AP105" s="475"/>
      <c r="AQ105" s="475"/>
      <c r="AR105" s="474">
        <v>1.0</v>
      </c>
      <c r="AS105" s="475"/>
      <c r="AT105" s="475"/>
    </row>
    <row r="106">
      <c r="A106" s="127"/>
      <c r="B106" s="467">
        <f t="shared" si="3"/>
        <v>103</v>
      </c>
      <c r="C106" s="445">
        <v>12.0</v>
      </c>
      <c r="D106" s="445">
        <v>1.0</v>
      </c>
      <c r="E106" s="468" t="s">
        <v>1764</v>
      </c>
      <c r="F106" s="397" t="s">
        <v>5520</v>
      </c>
      <c r="G106" s="397" t="s">
        <v>5521</v>
      </c>
      <c r="H106" s="404"/>
      <c r="I106" s="553" t="s">
        <v>5522</v>
      </c>
      <c r="J106" s="387" t="s">
        <v>11</v>
      </c>
      <c r="K106" s="485" t="s">
        <v>5523</v>
      </c>
      <c r="L106" s="486">
        <v>2020.0</v>
      </c>
      <c r="M106" s="387" t="s">
        <v>387</v>
      </c>
      <c r="N106" s="448"/>
      <c r="O106" s="550"/>
      <c r="P106" s="486" t="s">
        <v>5491</v>
      </c>
      <c r="Q106" s="471" t="s">
        <v>276</v>
      </c>
      <c r="R106" s="472" t="s">
        <v>314</v>
      </c>
      <c r="S106" s="473" t="s">
        <v>5524</v>
      </c>
      <c r="T106" s="474">
        <v>0.0</v>
      </c>
      <c r="U106" s="474">
        <v>0.0</v>
      </c>
      <c r="V106" s="474">
        <v>1.0</v>
      </c>
      <c r="W106" s="474">
        <v>0.0</v>
      </c>
      <c r="X106" s="474">
        <v>0.0</v>
      </c>
      <c r="Y106" s="474">
        <v>0.0</v>
      </c>
      <c r="Z106" s="474">
        <v>0.0</v>
      </c>
      <c r="AA106" s="474">
        <v>0.0</v>
      </c>
      <c r="AB106" s="474">
        <v>0.0</v>
      </c>
      <c r="AC106" s="474">
        <v>0.0</v>
      </c>
      <c r="AD106" s="474">
        <v>0.0</v>
      </c>
      <c r="AE106" s="474">
        <v>1.0</v>
      </c>
      <c r="AF106" s="474">
        <v>1.0</v>
      </c>
      <c r="AG106" s="474">
        <v>1.0</v>
      </c>
      <c r="AH106" s="474">
        <v>1.0</v>
      </c>
      <c r="AI106" s="473" t="s">
        <v>5525</v>
      </c>
      <c r="AJ106" s="474">
        <v>1.0</v>
      </c>
      <c r="AK106" s="474">
        <v>1.0</v>
      </c>
      <c r="AL106" s="474">
        <v>48.0</v>
      </c>
      <c r="AM106" s="473" t="s">
        <v>278</v>
      </c>
      <c r="AN106" s="475"/>
      <c r="AO106" s="475"/>
      <c r="AP106" s="475"/>
      <c r="AQ106" s="475"/>
      <c r="AR106" s="474">
        <v>1.0</v>
      </c>
      <c r="AS106" s="475"/>
      <c r="AT106" s="475"/>
    </row>
    <row r="107">
      <c r="A107" s="127"/>
      <c r="B107" s="467">
        <f t="shared" si="3"/>
        <v>104</v>
      </c>
      <c r="C107" s="387">
        <v>13.0</v>
      </c>
      <c r="D107" s="387">
        <v>1.0</v>
      </c>
      <c r="E107" s="468" t="s">
        <v>1771</v>
      </c>
      <c r="F107" s="397" t="s">
        <v>5526</v>
      </c>
      <c r="G107" s="397" t="s">
        <v>5527</v>
      </c>
      <c r="H107" s="448"/>
      <c r="I107" s="448"/>
      <c r="J107" s="387" t="s">
        <v>11</v>
      </c>
      <c r="K107" s="485" t="s">
        <v>1775</v>
      </c>
      <c r="L107" s="554">
        <v>2020.0</v>
      </c>
      <c r="M107" s="387" t="s">
        <v>223</v>
      </c>
      <c r="N107" s="448"/>
      <c r="O107" s="550"/>
      <c r="P107" s="545" t="s">
        <v>5371</v>
      </c>
      <c r="Q107" s="478"/>
      <c r="R107" s="472" t="s">
        <v>369</v>
      </c>
      <c r="S107" s="475"/>
      <c r="T107" s="475"/>
      <c r="U107" s="475"/>
      <c r="V107" s="475"/>
      <c r="W107" s="475"/>
      <c r="X107" s="475"/>
      <c r="Y107" s="475"/>
      <c r="Z107" s="475"/>
      <c r="AA107" s="475"/>
      <c r="AB107" s="475"/>
      <c r="AC107" s="475"/>
      <c r="AD107" s="475"/>
      <c r="AE107" s="475"/>
      <c r="AF107" s="475"/>
      <c r="AG107" s="475"/>
      <c r="AH107" s="475"/>
      <c r="AI107" s="475"/>
      <c r="AJ107" s="475"/>
      <c r="AK107" s="475"/>
      <c r="AL107" s="475"/>
      <c r="AM107" s="475"/>
      <c r="AN107" s="475"/>
      <c r="AO107" s="475"/>
      <c r="AP107" s="475"/>
      <c r="AQ107" s="475"/>
      <c r="AR107" s="474">
        <v>1.0</v>
      </c>
      <c r="AS107" s="475"/>
      <c r="AT107" s="475"/>
    </row>
    <row r="108">
      <c r="A108" s="127"/>
      <c r="B108" s="467">
        <f t="shared" si="3"/>
        <v>105</v>
      </c>
      <c r="C108" s="445">
        <v>14.0</v>
      </c>
      <c r="D108" s="445">
        <v>1.0</v>
      </c>
      <c r="E108" s="468" t="s">
        <v>1777</v>
      </c>
      <c r="F108" s="397" t="s">
        <v>5528</v>
      </c>
      <c r="G108" s="397" t="s">
        <v>5529</v>
      </c>
      <c r="H108" s="469" t="s">
        <v>5530</v>
      </c>
      <c r="I108" s="404"/>
      <c r="J108" s="387" t="s">
        <v>5531</v>
      </c>
      <c r="K108" s="485" t="s">
        <v>5532</v>
      </c>
      <c r="L108" s="486">
        <v>2020.0</v>
      </c>
      <c r="M108" s="387" t="s">
        <v>387</v>
      </c>
      <c r="N108" s="488" t="s">
        <v>5530</v>
      </c>
      <c r="O108" s="548" t="s">
        <v>5533</v>
      </c>
      <c r="P108" s="545" t="s">
        <v>5534</v>
      </c>
      <c r="Q108" s="471" t="s">
        <v>253</v>
      </c>
      <c r="R108" s="472" t="s">
        <v>314</v>
      </c>
      <c r="S108" s="475"/>
      <c r="T108" s="474">
        <v>1.0</v>
      </c>
      <c r="U108" s="474">
        <v>0.0</v>
      </c>
      <c r="V108" s="474">
        <v>1.0</v>
      </c>
      <c r="W108" s="474">
        <v>1.0</v>
      </c>
      <c r="X108" s="474">
        <v>0.0</v>
      </c>
      <c r="Y108" s="474">
        <v>0.0</v>
      </c>
      <c r="Z108" s="474">
        <v>1.0</v>
      </c>
      <c r="AA108" s="474">
        <v>0.0</v>
      </c>
      <c r="AB108" s="474">
        <v>1.0</v>
      </c>
      <c r="AC108" s="474">
        <v>0.0</v>
      </c>
      <c r="AD108" s="474">
        <v>0.0</v>
      </c>
      <c r="AE108" s="474">
        <v>1.0</v>
      </c>
      <c r="AF108" s="474">
        <v>1.0</v>
      </c>
      <c r="AG108" s="474">
        <v>1.0</v>
      </c>
      <c r="AH108" s="474">
        <v>1.0</v>
      </c>
      <c r="AI108" s="475"/>
      <c r="AJ108" s="474">
        <v>1.0</v>
      </c>
      <c r="AK108" s="474">
        <v>1.0</v>
      </c>
      <c r="AL108" s="474">
        <v>17.0</v>
      </c>
      <c r="AM108" s="473" t="s">
        <v>718</v>
      </c>
      <c r="AN108" s="475"/>
      <c r="AO108" s="475"/>
      <c r="AP108" s="475"/>
      <c r="AQ108" s="474">
        <v>1.0</v>
      </c>
      <c r="AR108" s="475"/>
      <c r="AS108" s="475"/>
      <c r="AT108" s="475"/>
    </row>
    <row r="109">
      <c r="A109" s="14"/>
      <c r="B109" s="467">
        <f t="shared" si="3"/>
        <v>106</v>
      </c>
      <c r="C109" s="387">
        <v>15.0</v>
      </c>
      <c r="D109" s="387">
        <v>1.0</v>
      </c>
      <c r="E109" s="468" t="s">
        <v>1787</v>
      </c>
      <c r="F109" s="397" t="s">
        <v>5535</v>
      </c>
      <c r="G109" s="382" t="s">
        <v>5536</v>
      </c>
      <c r="H109" s="424"/>
      <c r="I109" s="424"/>
      <c r="J109" s="387" t="s">
        <v>11</v>
      </c>
      <c r="K109" s="485" t="s">
        <v>5537</v>
      </c>
      <c r="L109" s="486">
        <v>2020.0</v>
      </c>
      <c r="M109" s="387" t="s">
        <v>223</v>
      </c>
      <c r="N109" s="448"/>
      <c r="O109" s="548" t="s">
        <v>5538</v>
      </c>
      <c r="P109" s="486" t="s">
        <v>5371</v>
      </c>
      <c r="Q109" s="471" t="s">
        <v>276</v>
      </c>
      <c r="R109" s="472" t="s">
        <v>314</v>
      </c>
      <c r="S109" s="473" t="s">
        <v>5539</v>
      </c>
      <c r="T109" s="474">
        <v>0.0</v>
      </c>
      <c r="U109" s="474">
        <v>0.0</v>
      </c>
      <c r="V109" s="474">
        <v>0.0</v>
      </c>
      <c r="W109" s="474">
        <v>0.0</v>
      </c>
      <c r="X109" s="474">
        <v>0.0</v>
      </c>
      <c r="Y109" s="474">
        <v>0.0</v>
      </c>
      <c r="Z109" s="474">
        <v>0.0</v>
      </c>
      <c r="AA109" s="474">
        <v>0.0</v>
      </c>
      <c r="AB109" s="474">
        <v>0.0</v>
      </c>
      <c r="AC109" s="474">
        <v>0.0</v>
      </c>
      <c r="AD109" s="474">
        <v>0.0</v>
      </c>
      <c r="AE109" s="474">
        <v>1.0</v>
      </c>
      <c r="AF109" s="474">
        <v>1.0</v>
      </c>
      <c r="AG109" s="474">
        <v>1.0</v>
      </c>
      <c r="AH109" s="474">
        <v>1.0</v>
      </c>
      <c r="AI109" s="473" t="s">
        <v>5540</v>
      </c>
      <c r="AJ109" s="474">
        <v>0.0</v>
      </c>
      <c r="AK109" s="474">
        <v>1.0</v>
      </c>
      <c r="AL109" s="474">
        <v>13.0</v>
      </c>
      <c r="AM109" s="473" t="s">
        <v>718</v>
      </c>
      <c r="AN109" s="475"/>
      <c r="AO109" s="475"/>
      <c r="AP109" s="475"/>
      <c r="AQ109" s="475"/>
      <c r="AR109" s="474">
        <v>1.0</v>
      </c>
      <c r="AS109" s="475"/>
      <c r="AT109" s="475"/>
    </row>
    <row r="110">
      <c r="A110" s="466" t="s">
        <v>5541</v>
      </c>
      <c r="B110" s="467">
        <f t="shared" si="3"/>
        <v>107</v>
      </c>
      <c r="C110" s="445">
        <v>1.0</v>
      </c>
      <c r="D110" s="445">
        <v>1.0</v>
      </c>
      <c r="E110" s="397" t="s">
        <v>1832</v>
      </c>
      <c r="F110" s="397" t="s">
        <v>5542</v>
      </c>
      <c r="G110" s="397" t="s">
        <v>5543</v>
      </c>
      <c r="H110" s="397" t="s">
        <v>237</v>
      </c>
      <c r="I110" s="469" t="s">
        <v>5544</v>
      </c>
      <c r="J110" s="387" t="s">
        <v>11</v>
      </c>
      <c r="K110" s="485" t="s">
        <v>5545</v>
      </c>
      <c r="L110" s="486">
        <v>2018.0</v>
      </c>
      <c r="M110" s="487" t="s">
        <v>387</v>
      </c>
      <c r="N110" s="448"/>
      <c r="O110" s="485" t="s">
        <v>5546</v>
      </c>
      <c r="P110" s="550"/>
      <c r="Q110" s="471" t="s">
        <v>253</v>
      </c>
      <c r="R110" s="472" t="s">
        <v>647</v>
      </c>
      <c r="S110" s="502" t="s">
        <v>21</v>
      </c>
      <c r="T110" s="503">
        <v>1.0</v>
      </c>
      <c r="U110" s="503">
        <v>0.0</v>
      </c>
      <c r="V110" s="503">
        <v>0.0</v>
      </c>
      <c r="W110" s="503">
        <v>0.0</v>
      </c>
      <c r="X110" s="503">
        <v>0.0</v>
      </c>
      <c r="Y110" s="503">
        <v>0.0</v>
      </c>
      <c r="Z110" s="503">
        <v>1.0</v>
      </c>
      <c r="AA110" s="503">
        <v>0.0</v>
      </c>
      <c r="AB110" s="503">
        <v>0.0</v>
      </c>
      <c r="AC110" s="503">
        <v>0.0</v>
      </c>
      <c r="AD110" s="478"/>
      <c r="AE110" s="503">
        <v>1.0</v>
      </c>
      <c r="AF110" s="503">
        <v>1.0</v>
      </c>
      <c r="AG110" s="503">
        <v>1.0</v>
      </c>
      <c r="AH110" s="503">
        <v>0.0</v>
      </c>
      <c r="AI110" s="502" t="s">
        <v>21</v>
      </c>
      <c r="AJ110" s="503">
        <v>1.0</v>
      </c>
      <c r="AK110" s="503">
        <v>1.0</v>
      </c>
      <c r="AL110" s="503">
        <v>49.0</v>
      </c>
      <c r="AM110" s="502" t="s">
        <v>1341</v>
      </c>
      <c r="AN110" s="478"/>
      <c r="AO110" s="478"/>
      <c r="AP110" s="503">
        <v>1.0</v>
      </c>
      <c r="AQ110" s="478"/>
      <c r="AR110" s="478"/>
      <c r="AS110" s="478"/>
      <c r="AT110" s="478"/>
    </row>
    <row r="111">
      <c r="A111" s="127"/>
      <c r="B111" s="467">
        <f t="shared" si="3"/>
        <v>108</v>
      </c>
      <c r="C111" s="387">
        <v>2.0</v>
      </c>
      <c r="D111" s="387">
        <v>1.0</v>
      </c>
      <c r="E111" s="468" t="s">
        <v>1876</v>
      </c>
      <c r="F111" s="397" t="s">
        <v>5547</v>
      </c>
      <c r="G111" s="397" t="s">
        <v>5548</v>
      </c>
      <c r="H111" s="397" t="s">
        <v>237</v>
      </c>
      <c r="I111" s="469" t="s">
        <v>5549</v>
      </c>
      <c r="J111" s="387" t="s">
        <v>11</v>
      </c>
      <c r="K111" s="485" t="s">
        <v>1879</v>
      </c>
      <c r="L111" s="486">
        <v>2020.0</v>
      </c>
      <c r="M111" s="387" t="s">
        <v>223</v>
      </c>
      <c r="N111" s="397" t="s">
        <v>5550</v>
      </c>
      <c r="O111" s="485" t="s">
        <v>1881</v>
      </c>
      <c r="P111" s="550"/>
      <c r="Q111" s="471" t="s">
        <v>253</v>
      </c>
      <c r="R111" s="472" t="s">
        <v>369</v>
      </c>
      <c r="S111" s="502" t="s">
        <v>5551</v>
      </c>
      <c r="T111" s="503">
        <v>0.0</v>
      </c>
      <c r="U111" s="503">
        <v>0.0</v>
      </c>
      <c r="V111" s="503">
        <v>0.0</v>
      </c>
      <c r="W111" s="503">
        <v>0.0</v>
      </c>
      <c r="X111" s="503">
        <v>0.0</v>
      </c>
      <c r="Y111" s="503">
        <v>0.0</v>
      </c>
      <c r="Z111" s="503">
        <v>0.0</v>
      </c>
      <c r="AA111" s="503">
        <v>0.0</v>
      </c>
      <c r="AB111" s="503">
        <v>1.0</v>
      </c>
      <c r="AC111" s="503">
        <v>0.0</v>
      </c>
      <c r="AD111" s="478"/>
      <c r="AE111" s="503">
        <v>1.0</v>
      </c>
      <c r="AF111" s="503">
        <v>1.0</v>
      </c>
      <c r="AG111" s="503">
        <v>1.0</v>
      </c>
      <c r="AH111" s="503">
        <v>1.0</v>
      </c>
      <c r="AI111" s="502" t="s">
        <v>5552</v>
      </c>
      <c r="AJ111" s="503">
        <v>1.0</v>
      </c>
      <c r="AK111" s="503">
        <v>1.0</v>
      </c>
      <c r="AL111" s="503">
        <v>75.0</v>
      </c>
      <c r="AM111" s="502" t="s">
        <v>5099</v>
      </c>
      <c r="AN111" s="478"/>
      <c r="AO111" s="478"/>
      <c r="AP111" s="478"/>
      <c r="AQ111" s="478"/>
      <c r="AR111" s="503">
        <v>1.0</v>
      </c>
      <c r="AS111" s="478"/>
      <c r="AT111" s="478"/>
    </row>
    <row r="112">
      <c r="A112" s="127"/>
      <c r="B112" s="467">
        <f t="shared" si="3"/>
        <v>109</v>
      </c>
      <c r="C112" s="445">
        <v>3.0</v>
      </c>
      <c r="D112" s="445">
        <v>1.0</v>
      </c>
      <c r="E112" s="468" t="s">
        <v>1860</v>
      </c>
      <c r="F112" s="397" t="s">
        <v>5553</v>
      </c>
      <c r="G112" s="397" t="s">
        <v>5554</v>
      </c>
      <c r="H112" s="448"/>
      <c r="I112" s="469" t="s">
        <v>5555</v>
      </c>
      <c r="J112" s="387" t="s">
        <v>11</v>
      </c>
      <c r="K112" s="485" t="s">
        <v>1866</v>
      </c>
      <c r="L112" s="486">
        <v>2021.0</v>
      </c>
      <c r="M112" s="486" t="s">
        <v>223</v>
      </c>
      <c r="N112" s="397" t="s">
        <v>5556</v>
      </c>
      <c r="O112" s="485" t="s">
        <v>5557</v>
      </c>
      <c r="P112" s="550"/>
      <c r="Q112" s="478"/>
      <c r="R112" s="472" t="s">
        <v>369</v>
      </c>
      <c r="S112" s="478"/>
      <c r="T112" s="478"/>
      <c r="U112" s="478"/>
      <c r="V112" s="478"/>
      <c r="W112" s="478"/>
      <c r="X112" s="478"/>
      <c r="Y112" s="478"/>
      <c r="Z112" s="478"/>
      <c r="AA112" s="478"/>
      <c r="AB112" s="478"/>
      <c r="AC112" s="478"/>
      <c r="AD112" s="478"/>
      <c r="AE112" s="478"/>
      <c r="AF112" s="478"/>
      <c r="AG112" s="478"/>
      <c r="AH112" s="478"/>
      <c r="AI112" s="478"/>
      <c r="AJ112" s="478"/>
      <c r="AK112" s="478"/>
      <c r="AL112" s="478"/>
      <c r="AM112" s="478"/>
      <c r="AN112" s="478"/>
      <c r="AO112" s="478"/>
      <c r="AP112" s="478"/>
      <c r="AQ112" s="478"/>
      <c r="AR112" s="478"/>
      <c r="AS112" s="478"/>
      <c r="AT112" s="478"/>
    </row>
    <row r="113">
      <c r="A113" s="127"/>
      <c r="B113" s="467">
        <f t="shared" si="3"/>
        <v>110</v>
      </c>
      <c r="C113" s="445">
        <v>4.0</v>
      </c>
      <c r="D113" s="444"/>
      <c r="E113" s="468" t="s">
        <v>1840</v>
      </c>
      <c r="F113" s="397" t="s">
        <v>5558</v>
      </c>
      <c r="G113" s="448"/>
      <c r="H113" s="448"/>
      <c r="I113" s="448"/>
      <c r="J113" s="387" t="s">
        <v>11</v>
      </c>
      <c r="K113" s="485" t="s">
        <v>5559</v>
      </c>
      <c r="L113" s="486">
        <v>2022.0</v>
      </c>
      <c r="M113" s="486" t="s">
        <v>223</v>
      </c>
      <c r="N113" s="397" t="s">
        <v>5558</v>
      </c>
      <c r="O113" s="485" t="s">
        <v>5560</v>
      </c>
      <c r="P113" s="486" t="s">
        <v>5561</v>
      </c>
      <c r="Q113" s="478"/>
      <c r="R113" s="479"/>
      <c r="S113" s="478"/>
      <c r="T113" s="478"/>
      <c r="U113" s="478"/>
      <c r="V113" s="478"/>
      <c r="W113" s="478"/>
      <c r="X113" s="478"/>
      <c r="Y113" s="478"/>
      <c r="Z113" s="478"/>
      <c r="AA113" s="478"/>
      <c r="AB113" s="478"/>
      <c r="AC113" s="478"/>
      <c r="AD113" s="478"/>
      <c r="AE113" s="478"/>
      <c r="AF113" s="478"/>
      <c r="AG113" s="478"/>
      <c r="AH113" s="478"/>
      <c r="AI113" s="478"/>
      <c r="AJ113" s="478"/>
      <c r="AK113" s="478"/>
      <c r="AL113" s="478"/>
      <c r="AM113" s="478"/>
      <c r="AN113" s="478"/>
      <c r="AO113" s="478"/>
      <c r="AP113" s="478"/>
      <c r="AQ113" s="478"/>
      <c r="AR113" s="478"/>
      <c r="AS113" s="478"/>
      <c r="AT113" s="478"/>
    </row>
    <row r="114">
      <c r="A114" s="127"/>
      <c r="B114" s="467">
        <f t="shared" si="3"/>
        <v>111</v>
      </c>
      <c r="C114" s="445">
        <v>5.0</v>
      </c>
      <c r="D114" s="444"/>
      <c r="E114" s="468" t="s">
        <v>1849</v>
      </c>
      <c r="F114" s="397" t="s">
        <v>5562</v>
      </c>
      <c r="G114" s="448"/>
      <c r="H114" s="448"/>
      <c r="I114" s="448"/>
      <c r="J114" s="387" t="s">
        <v>11</v>
      </c>
      <c r="K114" s="485" t="s">
        <v>5563</v>
      </c>
      <c r="L114" s="486">
        <v>2023.0</v>
      </c>
      <c r="M114" s="550"/>
      <c r="N114" s="397" t="s">
        <v>5562</v>
      </c>
      <c r="O114" s="550"/>
      <c r="P114" s="486" t="s">
        <v>5561</v>
      </c>
      <c r="Q114" s="478"/>
      <c r="R114" s="479"/>
      <c r="S114" s="478"/>
      <c r="T114" s="478"/>
      <c r="U114" s="478"/>
      <c r="V114" s="478"/>
      <c r="W114" s="478"/>
      <c r="X114" s="478"/>
      <c r="Y114" s="478"/>
      <c r="Z114" s="478"/>
      <c r="AA114" s="478"/>
      <c r="AB114" s="478"/>
      <c r="AC114" s="478"/>
      <c r="AD114" s="478"/>
      <c r="AE114" s="478"/>
      <c r="AF114" s="478"/>
      <c r="AG114" s="478"/>
      <c r="AH114" s="478"/>
      <c r="AI114" s="478"/>
      <c r="AJ114" s="478"/>
      <c r="AK114" s="478"/>
      <c r="AL114" s="478"/>
      <c r="AM114" s="478"/>
      <c r="AN114" s="478"/>
      <c r="AO114" s="478"/>
      <c r="AP114" s="478"/>
      <c r="AQ114" s="478"/>
      <c r="AR114" s="478"/>
      <c r="AS114" s="478"/>
      <c r="AT114" s="478"/>
    </row>
    <row r="115">
      <c r="A115" s="127"/>
      <c r="B115" s="467">
        <f t="shared" si="3"/>
        <v>112</v>
      </c>
      <c r="C115" s="445">
        <v>6.0</v>
      </c>
      <c r="D115" s="444"/>
      <c r="E115" s="468" t="s">
        <v>1805</v>
      </c>
      <c r="F115" s="401" t="s">
        <v>5564</v>
      </c>
      <c r="G115" s="555" t="s">
        <v>5565</v>
      </c>
      <c r="H115" s="555" t="s">
        <v>1808</v>
      </c>
      <c r="I115" s="555" t="s">
        <v>1808</v>
      </c>
      <c r="J115" s="387" t="s">
        <v>11</v>
      </c>
      <c r="K115" s="507" t="s">
        <v>5566</v>
      </c>
      <c r="L115" s="486">
        <v>2023.0</v>
      </c>
      <c r="M115" s="486" t="s">
        <v>223</v>
      </c>
      <c r="N115" s="556" t="s">
        <v>5567</v>
      </c>
      <c r="O115" s="557" t="s">
        <v>1811</v>
      </c>
      <c r="P115" s="555" t="s">
        <v>5326</v>
      </c>
      <c r="Q115" s="471" t="s">
        <v>276</v>
      </c>
      <c r="R115" s="472" t="s">
        <v>647</v>
      </c>
      <c r="S115" s="478"/>
      <c r="T115" s="478"/>
      <c r="U115" s="503">
        <v>0.0</v>
      </c>
      <c r="V115" s="503">
        <v>0.0</v>
      </c>
      <c r="W115" s="503">
        <v>0.0</v>
      </c>
      <c r="X115" s="503">
        <v>0.0</v>
      </c>
      <c r="Y115" s="503">
        <v>0.0</v>
      </c>
      <c r="Z115" s="503">
        <v>0.0</v>
      </c>
      <c r="AA115" s="503">
        <v>0.0</v>
      </c>
      <c r="AB115" s="503">
        <v>0.0</v>
      </c>
      <c r="AC115" s="503">
        <v>0.0</v>
      </c>
      <c r="AD115" s="503">
        <v>0.0</v>
      </c>
      <c r="AE115" s="503">
        <v>0.0</v>
      </c>
      <c r="AF115" s="503">
        <v>0.0</v>
      </c>
      <c r="AG115" s="503">
        <v>0.0</v>
      </c>
      <c r="AH115" s="503">
        <v>0.0</v>
      </c>
      <c r="AI115" s="478"/>
      <c r="AJ115" s="503">
        <v>0.0</v>
      </c>
      <c r="AK115" s="478"/>
      <c r="AL115" s="478"/>
      <c r="AM115" s="502" t="s">
        <v>5568</v>
      </c>
      <c r="AN115" s="478"/>
      <c r="AO115" s="478"/>
      <c r="AP115" s="478"/>
      <c r="AQ115" s="478"/>
      <c r="AR115" s="478"/>
      <c r="AS115" s="478"/>
      <c r="AT115" s="478"/>
    </row>
    <row r="116">
      <c r="A116" s="127"/>
      <c r="B116" s="467">
        <f t="shared" si="3"/>
        <v>113</v>
      </c>
      <c r="C116" s="445">
        <v>7.0</v>
      </c>
      <c r="D116" s="444"/>
      <c r="E116" s="468" t="s">
        <v>1825</v>
      </c>
      <c r="F116" s="397" t="s">
        <v>5569</v>
      </c>
      <c r="G116" s="450"/>
      <c r="H116" s="450"/>
      <c r="I116" s="450"/>
      <c r="J116" s="387" t="s">
        <v>11</v>
      </c>
      <c r="K116" s="485" t="s">
        <v>5570</v>
      </c>
      <c r="L116" s="486">
        <v>2023.0</v>
      </c>
      <c r="M116" s="486" t="s">
        <v>223</v>
      </c>
      <c r="N116" s="448"/>
      <c r="O116" s="558"/>
      <c r="P116" s="558"/>
      <c r="Q116" s="478"/>
      <c r="R116" s="479"/>
      <c r="S116" s="478"/>
      <c r="T116" s="478"/>
      <c r="U116" s="478"/>
      <c r="V116" s="478"/>
      <c r="W116" s="478"/>
      <c r="X116" s="478"/>
      <c r="Y116" s="478"/>
      <c r="Z116" s="478"/>
      <c r="AA116" s="478"/>
      <c r="AB116" s="478"/>
      <c r="AC116" s="478"/>
      <c r="AD116" s="478"/>
      <c r="AE116" s="478"/>
      <c r="AF116" s="478"/>
      <c r="AG116" s="478"/>
      <c r="AH116" s="478"/>
      <c r="AI116" s="478"/>
      <c r="AJ116" s="478"/>
      <c r="AK116" s="478"/>
      <c r="AL116" s="478"/>
      <c r="AM116" s="478"/>
      <c r="AN116" s="478"/>
      <c r="AO116" s="478"/>
      <c r="AP116" s="478"/>
      <c r="AQ116" s="478"/>
      <c r="AR116" s="478"/>
      <c r="AS116" s="478"/>
      <c r="AT116" s="478"/>
    </row>
    <row r="117">
      <c r="A117" s="14"/>
      <c r="B117" s="559">
        <f t="shared" si="3"/>
        <v>114</v>
      </c>
      <c r="C117" s="560">
        <v>8.0</v>
      </c>
      <c r="D117" s="561"/>
      <c r="E117" s="562" t="s">
        <v>1892</v>
      </c>
      <c r="F117" s="563"/>
      <c r="G117" s="564"/>
      <c r="H117" s="564"/>
      <c r="I117" s="564"/>
      <c r="J117" s="559" t="s">
        <v>11</v>
      </c>
      <c r="K117" s="565" t="s">
        <v>5571</v>
      </c>
      <c r="L117" s="566">
        <v>2024.0</v>
      </c>
      <c r="M117" s="566" t="s">
        <v>223</v>
      </c>
      <c r="N117" s="563"/>
      <c r="O117" s="567"/>
      <c r="P117" s="567"/>
      <c r="Q117" s="568"/>
      <c r="R117" s="568"/>
      <c r="S117" s="568"/>
      <c r="T117" s="568"/>
      <c r="U117" s="568"/>
      <c r="V117" s="568"/>
      <c r="W117" s="568"/>
      <c r="X117" s="568"/>
      <c r="Y117" s="568"/>
      <c r="Z117" s="568"/>
      <c r="AA117" s="568"/>
      <c r="AB117" s="568"/>
      <c r="AC117" s="568"/>
      <c r="AD117" s="568"/>
      <c r="AE117" s="568"/>
      <c r="AF117" s="568"/>
      <c r="AG117" s="568"/>
      <c r="AH117" s="568"/>
      <c r="AI117" s="568"/>
      <c r="AJ117" s="568"/>
      <c r="AK117" s="568"/>
      <c r="AL117" s="568"/>
      <c r="AM117" s="568"/>
      <c r="AN117" s="568"/>
      <c r="AO117" s="568"/>
      <c r="AP117" s="568"/>
      <c r="AQ117" s="568"/>
      <c r="AR117" s="568"/>
      <c r="AS117" s="568"/>
      <c r="AT117" s="568"/>
    </row>
    <row r="118">
      <c r="A118" s="466" t="s">
        <v>5572</v>
      </c>
      <c r="B118" s="467">
        <f t="shared" si="3"/>
        <v>115</v>
      </c>
      <c r="C118" s="445">
        <v>1.0</v>
      </c>
      <c r="D118" s="445">
        <v>1.0</v>
      </c>
      <c r="E118" s="468" t="s">
        <v>1906</v>
      </c>
      <c r="F118" s="397" t="s">
        <v>1907</v>
      </c>
      <c r="G118" s="397" t="s">
        <v>5573</v>
      </c>
      <c r="H118" s="448"/>
      <c r="I118" s="469" t="s">
        <v>1909</v>
      </c>
      <c r="J118" s="387" t="s">
        <v>11</v>
      </c>
      <c r="K118" s="485" t="s">
        <v>5574</v>
      </c>
      <c r="L118" s="486">
        <v>2023.0</v>
      </c>
      <c r="M118" s="486" t="s">
        <v>223</v>
      </c>
      <c r="N118" s="448"/>
      <c r="O118" s="485" t="s">
        <v>5575</v>
      </c>
      <c r="P118" s="486" t="s">
        <v>5576</v>
      </c>
      <c r="Q118" s="478"/>
      <c r="R118" s="472" t="s">
        <v>314</v>
      </c>
      <c r="S118" s="502" t="s">
        <v>5577</v>
      </c>
      <c r="T118" s="503">
        <v>1.0</v>
      </c>
      <c r="U118" s="478"/>
      <c r="V118" s="503">
        <v>1.0</v>
      </c>
      <c r="W118" s="502" t="s">
        <v>5578</v>
      </c>
      <c r="X118" s="478"/>
      <c r="Y118" s="502" t="s">
        <v>5579</v>
      </c>
      <c r="Z118" s="503">
        <v>1.0</v>
      </c>
      <c r="AA118" s="478"/>
      <c r="AB118" s="478"/>
      <c r="AC118" s="478"/>
      <c r="AD118" s="478"/>
      <c r="AE118" s="503">
        <v>1.0</v>
      </c>
      <c r="AF118" s="503">
        <v>1.0</v>
      </c>
      <c r="AG118" s="503">
        <v>1.0</v>
      </c>
      <c r="AH118" s="503">
        <v>1.0</v>
      </c>
      <c r="AI118" s="478"/>
      <c r="AJ118" s="503">
        <v>1.0</v>
      </c>
      <c r="AK118" s="503">
        <v>1.0</v>
      </c>
      <c r="AL118" s="503">
        <v>315.0</v>
      </c>
      <c r="AM118" s="502" t="s">
        <v>5580</v>
      </c>
      <c r="AN118" s="478"/>
      <c r="AO118" s="478"/>
      <c r="AP118" s="478"/>
      <c r="AQ118" s="503">
        <v>1.0</v>
      </c>
      <c r="AR118" s="478"/>
      <c r="AS118" s="478"/>
      <c r="AT118" s="478"/>
    </row>
    <row r="119">
      <c r="A119" s="127"/>
      <c r="B119" s="467">
        <f t="shared" si="3"/>
        <v>116</v>
      </c>
      <c r="C119" s="387">
        <v>2.0</v>
      </c>
      <c r="D119" s="387">
        <v>1.0</v>
      </c>
      <c r="E119" s="468" t="s">
        <v>1915</v>
      </c>
      <c r="F119" s="512" t="s">
        <v>5581</v>
      </c>
      <c r="G119" s="397" t="s">
        <v>5582</v>
      </c>
      <c r="H119" s="469" t="s">
        <v>1918</v>
      </c>
      <c r="I119" s="469" t="s">
        <v>1918</v>
      </c>
      <c r="J119" s="387" t="s">
        <v>11</v>
      </c>
      <c r="K119" s="485" t="s">
        <v>1919</v>
      </c>
      <c r="L119" s="486">
        <v>2019.0</v>
      </c>
      <c r="M119" s="486" t="s">
        <v>223</v>
      </c>
      <c r="N119" s="448"/>
      <c r="O119" s="484" t="s">
        <v>5583</v>
      </c>
      <c r="P119" s="387" t="s">
        <v>5584</v>
      </c>
      <c r="Q119" s="478"/>
      <c r="R119" s="472" t="s">
        <v>369</v>
      </c>
      <c r="S119" s="478"/>
      <c r="T119" s="478"/>
      <c r="U119" s="478"/>
      <c r="V119" s="478"/>
      <c r="W119" s="478"/>
      <c r="X119" s="478"/>
      <c r="Y119" s="478"/>
      <c r="Z119" s="478"/>
      <c r="AA119" s="478"/>
      <c r="AB119" s="478"/>
      <c r="AC119" s="478"/>
      <c r="AD119" s="478"/>
      <c r="AE119" s="478"/>
      <c r="AF119" s="478"/>
      <c r="AG119" s="478"/>
      <c r="AH119" s="478"/>
      <c r="AI119" s="478"/>
      <c r="AJ119" s="478"/>
      <c r="AK119" s="478"/>
      <c r="AL119" s="478"/>
      <c r="AM119" s="478"/>
      <c r="AN119" s="478"/>
      <c r="AO119" s="478"/>
      <c r="AP119" s="478"/>
      <c r="AQ119" s="503">
        <v>1.0</v>
      </c>
      <c r="AR119" s="478"/>
      <c r="AS119" s="478"/>
      <c r="AT119" s="478"/>
    </row>
    <row r="120">
      <c r="A120" s="127"/>
      <c r="B120" s="467">
        <f t="shared" si="3"/>
        <v>117</v>
      </c>
      <c r="C120" s="486">
        <v>3.0</v>
      </c>
      <c r="D120" s="486">
        <v>1.0</v>
      </c>
      <c r="E120" s="485" t="s">
        <v>1924</v>
      </c>
      <c r="F120" s="397" t="s">
        <v>1925</v>
      </c>
      <c r="G120" s="397" t="s">
        <v>5585</v>
      </c>
      <c r="H120" s="448"/>
      <c r="I120" s="469" t="s">
        <v>5586</v>
      </c>
      <c r="J120" s="387" t="s">
        <v>11</v>
      </c>
      <c r="K120" s="507" t="s">
        <v>1928</v>
      </c>
      <c r="L120" s="486">
        <v>2019.0</v>
      </c>
      <c r="M120" s="486" t="s">
        <v>387</v>
      </c>
      <c r="N120" s="448"/>
      <c r="O120" s="484" t="s">
        <v>5587</v>
      </c>
      <c r="P120" s="387" t="s">
        <v>5225</v>
      </c>
      <c r="Q120" s="471" t="s">
        <v>253</v>
      </c>
      <c r="R120" s="472" t="s">
        <v>314</v>
      </c>
      <c r="S120" s="502" t="s">
        <v>5588</v>
      </c>
      <c r="T120" s="503">
        <v>1.0</v>
      </c>
      <c r="U120" s="503">
        <v>1.0</v>
      </c>
      <c r="V120" s="503">
        <v>1.0</v>
      </c>
      <c r="W120" s="503">
        <v>0.0</v>
      </c>
      <c r="X120" s="503">
        <v>1.0</v>
      </c>
      <c r="Y120" s="503">
        <v>0.0</v>
      </c>
      <c r="Z120" s="503">
        <v>0.0</v>
      </c>
      <c r="AA120" s="503">
        <v>1.0</v>
      </c>
      <c r="AB120" s="503">
        <v>1.0</v>
      </c>
      <c r="AC120" s="503">
        <v>0.0</v>
      </c>
      <c r="AD120" s="503">
        <v>0.0</v>
      </c>
      <c r="AE120" s="503">
        <v>1.0</v>
      </c>
      <c r="AF120" s="503">
        <v>1.0</v>
      </c>
      <c r="AG120" s="503">
        <v>1.0</v>
      </c>
      <c r="AH120" s="503">
        <v>1.0</v>
      </c>
      <c r="AI120" s="502" t="s">
        <v>5589</v>
      </c>
      <c r="AJ120" s="503">
        <v>1.0</v>
      </c>
      <c r="AK120" s="503">
        <v>1.0</v>
      </c>
      <c r="AL120" s="503">
        <v>57.0</v>
      </c>
      <c r="AM120" s="502" t="s">
        <v>278</v>
      </c>
      <c r="AN120" s="478"/>
      <c r="AO120" s="478"/>
      <c r="AP120" s="478"/>
      <c r="AQ120" s="503">
        <v>1.0</v>
      </c>
      <c r="AR120" s="478"/>
      <c r="AS120" s="478"/>
      <c r="AT120" s="478"/>
    </row>
    <row r="121">
      <c r="A121" s="127"/>
      <c r="B121" s="467">
        <f t="shared" si="3"/>
        <v>118</v>
      </c>
      <c r="C121" s="486">
        <v>4.0</v>
      </c>
      <c r="D121" s="486">
        <v>1.0</v>
      </c>
      <c r="E121" s="507" t="s">
        <v>1932</v>
      </c>
      <c r="F121" s="397" t="s">
        <v>5590</v>
      </c>
      <c r="G121" s="448"/>
      <c r="H121" s="448"/>
      <c r="I121" s="448"/>
      <c r="J121" s="387" t="s">
        <v>2050</v>
      </c>
      <c r="K121" s="485" t="s">
        <v>5591</v>
      </c>
      <c r="L121" s="554">
        <v>2018.0</v>
      </c>
      <c r="M121" s="486" t="s">
        <v>223</v>
      </c>
      <c r="N121" s="397" t="s">
        <v>5592</v>
      </c>
      <c r="O121" s="448"/>
      <c r="P121" s="387" t="s">
        <v>5225</v>
      </c>
      <c r="Q121" s="478"/>
      <c r="R121" s="472" t="s">
        <v>369</v>
      </c>
      <c r="S121" s="478"/>
      <c r="T121" s="478"/>
      <c r="U121" s="478"/>
      <c r="V121" s="478"/>
      <c r="W121" s="478"/>
      <c r="X121" s="478"/>
      <c r="Y121" s="478"/>
      <c r="Z121" s="478"/>
      <c r="AA121" s="478"/>
      <c r="AB121" s="478"/>
      <c r="AC121" s="478"/>
      <c r="AD121" s="478"/>
      <c r="AE121" s="478"/>
      <c r="AF121" s="478"/>
      <c r="AG121" s="478"/>
      <c r="AH121" s="478"/>
      <c r="AI121" s="478"/>
      <c r="AJ121" s="478"/>
      <c r="AK121" s="478"/>
      <c r="AL121" s="478"/>
      <c r="AM121" s="478"/>
      <c r="AN121" s="478"/>
      <c r="AO121" s="478"/>
      <c r="AP121" s="503">
        <v>1.0</v>
      </c>
      <c r="AQ121" s="478"/>
      <c r="AR121" s="478"/>
      <c r="AS121" s="478"/>
      <c r="AT121" s="478"/>
    </row>
    <row r="122">
      <c r="A122" s="127"/>
      <c r="B122" s="467">
        <f t="shared" si="3"/>
        <v>119</v>
      </c>
      <c r="C122" s="486">
        <v>5.0</v>
      </c>
      <c r="D122" s="486">
        <v>1.0</v>
      </c>
      <c r="E122" s="569" t="s">
        <v>1943</v>
      </c>
      <c r="F122" s="453" t="s">
        <v>5593</v>
      </c>
      <c r="G122" s="453" t="s">
        <v>5594</v>
      </c>
      <c r="H122" s="450"/>
      <c r="I122" s="570" t="s">
        <v>1946</v>
      </c>
      <c r="J122" s="416" t="s">
        <v>11</v>
      </c>
      <c r="K122" s="571" t="s">
        <v>1947</v>
      </c>
      <c r="L122" s="572">
        <v>2022.0</v>
      </c>
      <c r="M122" s="572" t="s">
        <v>223</v>
      </c>
      <c r="N122" s="450"/>
      <c r="O122" s="450"/>
      <c r="P122" s="452" t="s">
        <v>5595</v>
      </c>
      <c r="Q122" s="526" t="s">
        <v>253</v>
      </c>
      <c r="R122" s="472" t="s">
        <v>314</v>
      </c>
      <c r="S122" s="502" t="s">
        <v>21</v>
      </c>
      <c r="T122" s="573">
        <v>0.0</v>
      </c>
      <c r="U122" s="573">
        <v>0.0</v>
      </c>
      <c r="V122" s="573">
        <v>0.0</v>
      </c>
      <c r="W122" s="573">
        <v>1.0</v>
      </c>
      <c r="X122" s="573">
        <v>0.0</v>
      </c>
      <c r="Y122" s="573">
        <v>0.0</v>
      </c>
      <c r="Z122" s="573">
        <v>1.0</v>
      </c>
      <c r="AA122" s="573">
        <v>0.0</v>
      </c>
      <c r="AB122" s="573">
        <v>2.0</v>
      </c>
      <c r="AC122" s="573">
        <v>0.0</v>
      </c>
      <c r="AD122" s="573">
        <v>0.0</v>
      </c>
      <c r="AE122" s="573">
        <v>1.0</v>
      </c>
      <c r="AF122" s="573">
        <v>1.0</v>
      </c>
      <c r="AG122" s="573">
        <v>1.0</v>
      </c>
      <c r="AH122" s="573">
        <v>1.0</v>
      </c>
      <c r="AI122" s="502" t="s">
        <v>5596</v>
      </c>
      <c r="AJ122" s="573">
        <v>1.0</v>
      </c>
      <c r="AK122" s="573">
        <v>1.0</v>
      </c>
      <c r="AL122" s="573">
        <v>51.0</v>
      </c>
      <c r="AM122" s="502" t="s">
        <v>5597</v>
      </c>
      <c r="AN122" s="478"/>
      <c r="AO122" s="478"/>
      <c r="AP122" s="573">
        <v>1.0</v>
      </c>
      <c r="AQ122" s="478"/>
      <c r="AR122" s="478"/>
      <c r="AS122" s="478"/>
      <c r="AT122" s="478"/>
    </row>
    <row r="123">
      <c r="A123" s="127"/>
      <c r="B123" s="467">
        <f t="shared" si="3"/>
        <v>120</v>
      </c>
      <c r="C123" s="486">
        <v>6.0</v>
      </c>
      <c r="D123" s="486">
        <v>1.0</v>
      </c>
      <c r="E123" s="507" t="s">
        <v>1950</v>
      </c>
      <c r="F123" s="397" t="s">
        <v>5598</v>
      </c>
      <c r="G123" s="397" t="s">
        <v>5599</v>
      </c>
      <c r="H123" s="448"/>
      <c r="I123" s="469" t="s">
        <v>5600</v>
      </c>
      <c r="J123" s="387" t="s">
        <v>11</v>
      </c>
      <c r="K123" s="485" t="s">
        <v>1953</v>
      </c>
      <c r="L123" s="486">
        <v>2021.0</v>
      </c>
      <c r="M123" s="486" t="s">
        <v>223</v>
      </c>
      <c r="N123" s="397" t="s">
        <v>4520</v>
      </c>
      <c r="O123" s="484" t="s">
        <v>5601</v>
      </c>
      <c r="P123" s="387" t="s">
        <v>5225</v>
      </c>
      <c r="Q123" s="471" t="s">
        <v>276</v>
      </c>
      <c r="R123" s="472" t="s">
        <v>314</v>
      </c>
      <c r="S123" s="502" t="s">
        <v>5602</v>
      </c>
      <c r="T123" s="503">
        <v>0.0</v>
      </c>
      <c r="U123" s="503">
        <v>0.0</v>
      </c>
      <c r="V123" s="503">
        <v>0.0</v>
      </c>
      <c r="W123" s="503">
        <v>0.0</v>
      </c>
      <c r="X123" s="503">
        <v>0.0</v>
      </c>
      <c r="Y123" s="503">
        <v>0.0</v>
      </c>
      <c r="Z123" s="503">
        <v>0.0</v>
      </c>
      <c r="AA123" s="503">
        <v>0.0</v>
      </c>
      <c r="AB123" s="503">
        <v>0.0</v>
      </c>
      <c r="AC123" s="503">
        <v>1.0</v>
      </c>
      <c r="AD123" s="503">
        <v>0.0</v>
      </c>
      <c r="AE123" s="503">
        <v>1.0</v>
      </c>
      <c r="AF123" s="503">
        <v>1.0</v>
      </c>
      <c r="AG123" s="503">
        <v>1.0</v>
      </c>
      <c r="AH123" s="503">
        <v>1.0</v>
      </c>
      <c r="AI123" s="502" t="s">
        <v>5603</v>
      </c>
      <c r="AJ123" s="503">
        <v>1.0</v>
      </c>
      <c r="AK123" s="503">
        <v>1.0</v>
      </c>
      <c r="AL123" s="503">
        <v>86.0</v>
      </c>
      <c r="AM123" s="502" t="s">
        <v>1559</v>
      </c>
      <c r="AN123" s="478"/>
      <c r="AO123" s="478"/>
      <c r="AP123" s="478"/>
      <c r="AQ123" s="478"/>
      <c r="AR123" s="478"/>
      <c r="AS123" s="503">
        <v>1.0</v>
      </c>
      <c r="AT123" s="478"/>
    </row>
    <row r="124">
      <c r="A124" s="127"/>
      <c r="B124" s="467">
        <f t="shared" si="3"/>
        <v>121</v>
      </c>
      <c r="C124" s="486">
        <v>7.0</v>
      </c>
      <c r="D124" s="550"/>
      <c r="E124" s="485" t="s">
        <v>1970</v>
      </c>
      <c r="F124" s="448"/>
      <c r="G124" s="448"/>
      <c r="H124" s="448"/>
      <c r="I124" s="448"/>
      <c r="J124" s="387" t="s">
        <v>11</v>
      </c>
      <c r="K124" s="485" t="s">
        <v>5604</v>
      </c>
      <c r="L124" s="486">
        <v>2022.0</v>
      </c>
      <c r="M124" s="486" t="s">
        <v>223</v>
      </c>
      <c r="N124" s="397" t="s">
        <v>5605</v>
      </c>
      <c r="O124" s="448"/>
      <c r="P124" s="448"/>
      <c r="Q124" s="478"/>
      <c r="R124" s="472" t="s">
        <v>369</v>
      </c>
      <c r="S124" s="478"/>
      <c r="T124" s="478"/>
      <c r="U124" s="478"/>
      <c r="V124" s="478"/>
      <c r="W124" s="478"/>
      <c r="X124" s="478"/>
      <c r="Y124" s="478"/>
      <c r="Z124" s="478"/>
      <c r="AA124" s="478"/>
      <c r="AB124" s="478"/>
      <c r="AC124" s="478"/>
      <c r="AD124" s="478"/>
      <c r="AE124" s="478"/>
      <c r="AF124" s="478"/>
      <c r="AG124" s="478"/>
      <c r="AH124" s="478"/>
      <c r="AI124" s="478"/>
      <c r="AJ124" s="478"/>
      <c r="AK124" s="478"/>
      <c r="AL124" s="478"/>
      <c r="AM124" s="478"/>
      <c r="AN124" s="478"/>
      <c r="AO124" s="478"/>
      <c r="AP124" s="478"/>
      <c r="AQ124" s="478"/>
      <c r="AR124" s="478"/>
      <c r="AS124" s="478"/>
      <c r="AT124" s="478"/>
    </row>
    <row r="125">
      <c r="A125" s="14"/>
      <c r="B125" s="467">
        <f t="shared" si="3"/>
        <v>122</v>
      </c>
      <c r="C125" s="486">
        <v>8.0</v>
      </c>
      <c r="D125" s="550"/>
      <c r="E125" s="507" t="s">
        <v>1959</v>
      </c>
      <c r="F125" s="397" t="s">
        <v>5606</v>
      </c>
      <c r="G125" s="448"/>
      <c r="H125" s="448"/>
      <c r="I125" s="448"/>
      <c r="J125" s="387" t="s">
        <v>11</v>
      </c>
      <c r="K125" s="574" t="s">
        <v>5607</v>
      </c>
      <c r="L125" s="486">
        <v>2023.0</v>
      </c>
      <c r="M125" s="486" t="s">
        <v>223</v>
      </c>
      <c r="N125" s="397" t="s">
        <v>5608</v>
      </c>
      <c r="O125" s="448"/>
      <c r="P125" s="448"/>
      <c r="Q125" s="478"/>
      <c r="R125" s="479"/>
      <c r="S125" s="478"/>
      <c r="T125" s="478"/>
      <c r="U125" s="478"/>
      <c r="V125" s="478"/>
      <c r="W125" s="478"/>
      <c r="X125" s="478"/>
      <c r="Y125" s="478"/>
      <c r="Z125" s="478"/>
      <c r="AA125" s="478"/>
      <c r="AB125" s="478"/>
      <c r="AC125" s="478"/>
      <c r="AD125" s="478"/>
      <c r="AE125" s="478"/>
      <c r="AF125" s="478"/>
      <c r="AG125" s="478"/>
      <c r="AH125" s="478"/>
      <c r="AI125" s="478"/>
      <c r="AJ125" s="478"/>
      <c r="AK125" s="478"/>
      <c r="AL125" s="478"/>
      <c r="AM125" s="478"/>
      <c r="AN125" s="478"/>
      <c r="AO125" s="478"/>
      <c r="AP125" s="478"/>
      <c r="AQ125" s="478"/>
      <c r="AR125" s="478"/>
      <c r="AS125" s="478"/>
      <c r="AT125" s="478"/>
    </row>
    <row r="126">
      <c r="A126" s="466" t="s">
        <v>5609</v>
      </c>
      <c r="B126" s="467">
        <f t="shared" si="3"/>
        <v>123</v>
      </c>
      <c r="C126" s="486">
        <v>1.0</v>
      </c>
      <c r="D126" s="486">
        <v>1.0</v>
      </c>
      <c r="E126" s="485" t="s">
        <v>1981</v>
      </c>
      <c r="F126" s="397" t="s">
        <v>5610</v>
      </c>
      <c r="G126" s="397" t="s">
        <v>5611</v>
      </c>
      <c r="H126" s="448"/>
      <c r="I126" s="469" t="s">
        <v>5612</v>
      </c>
      <c r="J126" s="387" t="s">
        <v>11</v>
      </c>
      <c r="K126" s="485" t="s">
        <v>5613</v>
      </c>
      <c r="L126" s="486">
        <v>2019.0</v>
      </c>
      <c r="M126" s="486" t="s">
        <v>223</v>
      </c>
      <c r="N126" s="397" t="s">
        <v>5614</v>
      </c>
      <c r="O126" s="484" t="s">
        <v>1986</v>
      </c>
      <c r="P126" s="387" t="s">
        <v>5615</v>
      </c>
      <c r="Q126" s="471" t="s">
        <v>253</v>
      </c>
      <c r="R126" s="472" t="s">
        <v>314</v>
      </c>
      <c r="S126" s="502" t="s">
        <v>1724</v>
      </c>
      <c r="T126" s="503">
        <v>0.0</v>
      </c>
      <c r="U126" s="503">
        <v>1.0</v>
      </c>
      <c r="V126" s="503">
        <v>0.0</v>
      </c>
      <c r="W126" s="503">
        <v>0.0</v>
      </c>
      <c r="X126" s="503">
        <v>0.0</v>
      </c>
      <c r="Y126" s="503">
        <v>0.0</v>
      </c>
      <c r="Z126" s="503">
        <v>1.0</v>
      </c>
      <c r="AA126" s="503">
        <v>0.0</v>
      </c>
      <c r="AB126" s="503">
        <v>0.0</v>
      </c>
      <c r="AC126" s="503">
        <v>0.0</v>
      </c>
      <c r="AD126" s="503">
        <v>0.0</v>
      </c>
      <c r="AE126" s="503">
        <v>1.0</v>
      </c>
      <c r="AF126" s="503">
        <v>1.0</v>
      </c>
      <c r="AG126" s="503">
        <v>1.0</v>
      </c>
      <c r="AH126" s="503">
        <v>1.0</v>
      </c>
      <c r="AI126" s="502" t="s">
        <v>5616</v>
      </c>
      <c r="AJ126" s="503">
        <v>1.0</v>
      </c>
      <c r="AK126" s="503">
        <v>1.0</v>
      </c>
      <c r="AL126" s="503">
        <v>206.0</v>
      </c>
      <c r="AM126" s="502" t="s">
        <v>5617</v>
      </c>
      <c r="AN126" s="478"/>
      <c r="AO126" s="478"/>
      <c r="AP126" s="478"/>
      <c r="AQ126" s="503">
        <v>1.0</v>
      </c>
      <c r="AR126" s="478"/>
      <c r="AS126" s="478"/>
      <c r="AT126" s="478"/>
    </row>
    <row r="127">
      <c r="A127" s="127"/>
      <c r="B127" s="575">
        <f t="shared" si="3"/>
        <v>124</v>
      </c>
      <c r="C127" s="486">
        <v>2.0</v>
      </c>
      <c r="D127" s="486">
        <v>1.0</v>
      </c>
      <c r="E127" s="507" t="s">
        <v>2139</v>
      </c>
      <c r="F127" s="397" t="s">
        <v>5618</v>
      </c>
      <c r="G127" s="397" t="s">
        <v>5619</v>
      </c>
      <c r="H127" s="448"/>
      <c r="I127" s="448"/>
      <c r="J127" s="387" t="s">
        <v>5620</v>
      </c>
      <c r="K127" s="485" t="s">
        <v>2140</v>
      </c>
      <c r="L127" s="486">
        <v>2018.0</v>
      </c>
      <c r="M127" s="486" t="s">
        <v>223</v>
      </c>
      <c r="N127" s="486" t="s">
        <v>5621</v>
      </c>
      <c r="O127" s="448"/>
      <c r="P127" s="448"/>
      <c r="Q127" s="478"/>
      <c r="R127" s="472" t="s">
        <v>369</v>
      </c>
      <c r="S127" s="478"/>
      <c r="T127" s="478"/>
      <c r="U127" s="478"/>
      <c r="V127" s="478"/>
      <c r="W127" s="478"/>
      <c r="X127" s="478"/>
      <c r="Y127" s="478"/>
      <c r="Z127" s="478"/>
      <c r="AA127" s="478"/>
      <c r="AB127" s="478"/>
      <c r="AC127" s="478"/>
      <c r="AD127" s="478"/>
      <c r="AE127" s="478"/>
      <c r="AF127" s="478"/>
      <c r="AG127" s="478"/>
      <c r="AH127" s="478"/>
      <c r="AI127" s="478"/>
      <c r="AJ127" s="478"/>
      <c r="AK127" s="478"/>
      <c r="AL127" s="478"/>
      <c r="AM127" s="478"/>
      <c r="AN127" s="478"/>
      <c r="AO127" s="478"/>
      <c r="AP127" s="503">
        <v>1.0</v>
      </c>
      <c r="AQ127" s="478"/>
      <c r="AR127" s="478"/>
      <c r="AS127" s="478"/>
      <c r="AT127" s="478"/>
    </row>
    <row r="128">
      <c r="A128" s="127"/>
      <c r="B128" s="127"/>
      <c r="C128" s="127"/>
      <c r="D128" s="127"/>
      <c r="E128" s="127"/>
      <c r="F128" s="397" t="s">
        <v>5622</v>
      </c>
      <c r="G128" s="397" t="s">
        <v>5623</v>
      </c>
      <c r="H128" s="448"/>
      <c r="I128" s="448"/>
      <c r="J128" s="486" t="s">
        <v>5624</v>
      </c>
      <c r="K128" s="127"/>
      <c r="L128" s="509"/>
      <c r="M128" s="127"/>
      <c r="N128" s="127"/>
      <c r="O128" s="504" t="s">
        <v>5625</v>
      </c>
      <c r="P128" s="448"/>
      <c r="Q128" s="478"/>
      <c r="R128" s="472" t="s">
        <v>369</v>
      </c>
      <c r="S128" s="478"/>
      <c r="T128" s="478"/>
      <c r="U128" s="478"/>
      <c r="V128" s="478"/>
      <c r="W128" s="478"/>
      <c r="X128" s="478"/>
      <c r="Y128" s="478"/>
      <c r="Z128" s="478"/>
      <c r="AA128" s="478"/>
      <c r="AB128" s="478"/>
      <c r="AC128" s="478"/>
      <c r="AD128" s="478"/>
      <c r="AE128" s="478"/>
      <c r="AF128" s="478"/>
      <c r="AG128" s="478"/>
      <c r="AH128" s="478"/>
      <c r="AI128" s="478"/>
      <c r="AJ128" s="478"/>
      <c r="AK128" s="478"/>
      <c r="AL128" s="478"/>
      <c r="AM128" s="478"/>
      <c r="AN128" s="478"/>
      <c r="AO128" s="478"/>
      <c r="AP128" s="503">
        <v>1.0</v>
      </c>
      <c r="AQ128" s="478"/>
      <c r="AR128" s="478"/>
      <c r="AS128" s="478"/>
      <c r="AT128" s="478"/>
    </row>
    <row r="129">
      <c r="A129" s="127"/>
      <c r="B129" s="127"/>
      <c r="C129" s="127"/>
      <c r="D129" s="127"/>
      <c r="E129" s="127"/>
      <c r="F129" s="397" t="s">
        <v>5626</v>
      </c>
      <c r="G129" s="397" t="s">
        <v>5627</v>
      </c>
      <c r="H129" s="397" t="s">
        <v>5628</v>
      </c>
      <c r="I129" s="448"/>
      <c r="J129" s="486" t="s">
        <v>5629</v>
      </c>
      <c r="K129" s="127"/>
      <c r="L129" s="509"/>
      <c r="M129" s="127"/>
      <c r="N129" s="127"/>
      <c r="O129" s="448"/>
      <c r="P129" s="448"/>
      <c r="Q129" s="478"/>
      <c r="R129" s="472" t="s">
        <v>369</v>
      </c>
      <c r="S129" s="478"/>
      <c r="T129" s="478"/>
      <c r="U129" s="478"/>
      <c r="V129" s="478"/>
      <c r="W129" s="478"/>
      <c r="X129" s="478"/>
      <c r="Y129" s="478"/>
      <c r="Z129" s="478"/>
      <c r="AA129" s="478"/>
      <c r="AB129" s="478"/>
      <c r="AC129" s="478"/>
      <c r="AD129" s="478"/>
      <c r="AE129" s="478"/>
      <c r="AF129" s="478"/>
      <c r="AG129" s="478"/>
      <c r="AH129" s="478"/>
      <c r="AI129" s="478"/>
      <c r="AJ129" s="478"/>
      <c r="AK129" s="478"/>
      <c r="AL129" s="478"/>
      <c r="AM129" s="478"/>
      <c r="AN129" s="478"/>
      <c r="AO129" s="478"/>
      <c r="AP129" s="478"/>
      <c r="AQ129" s="478"/>
      <c r="AR129" s="478"/>
      <c r="AS129" s="478"/>
      <c r="AT129" s="478"/>
    </row>
    <row r="130">
      <c r="A130" s="127"/>
      <c r="B130" s="127"/>
      <c r="C130" s="127"/>
      <c r="D130" s="127"/>
      <c r="E130" s="127"/>
      <c r="F130" s="397" t="s">
        <v>5630</v>
      </c>
      <c r="G130" s="397" t="s">
        <v>5631</v>
      </c>
      <c r="H130" s="448"/>
      <c r="I130" s="448"/>
      <c r="J130" s="486" t="s">
        <v>5632</v>
      </c>
      <c r="K130" s="127"/>
      <c r="L130" s="509"/>
      <c r="M130" s="127"/>
      <c r="N130" s="127"/>
      <c r="O130" s="448"/>
      <c r="P130" s="448"/>
      <c r="Q130" s="478"/>
      <c r="R130" s="472" t="s">
        <v>369</v>
      </c>
      <c r="S130" s="478"/>
      <c r="T130" s="478"/>
      <c r="U130" s="478"/>
      <c r="V130" s="478"/>
      <c r="W130" s="478"/>
      <c r="X130" s="478"/>
      <c r="Y130" s="478"/>
      <c r="Z130" s="478"/>
      <c r="AA130" s="478"/>
      <c r="AB130" s="478"/>
      <c r="AC130" s="478"/>
      <c r="AD130" s="478"/>
      <c r="AE130" s="478"/>
      <c r="AF130" s="478"/>
      <c r="AG130" s="478"/>
      <c r="AH130" s="478"/>
      <c r="AI130" s="478"/>
      <c r="AJ130" s="478"/>
      <c r="AK130" s="478"/>
      <c r="AL130" s="478"/>
      <c r="AM130" s="478"/>
      <c r="AN130" s="478"/>
      <c r="AO130" s="478"/>
      <c r="AP130" s="478"/>
      <c r="AQ130" s="478"/>
      <c r="AR130" s="478"/>
      <c r="AS130" s="478"/>
      <c r="AT130" s="478"/>
    </row>
    <row r="131">
      <c r="A131" s="127"/>
      <c r="B131" s="14"/>
      <c r="C131" s="14"/>
      <c r="D131" s="14"/>
      <c r="E131" s="14"/>
      <c r="F131" s="397" t="s">
        <v>5633</v>
      </c>
      <c r="G131" s="397" t="s">
        <v>5634</v>
      </c>
      <c r="H131" s="448"/>
      <c r="I131" s="448"/>
      <c r="J131" s="486" t="s">
        <v>5635</v>
      </c>
      <c r="K131" s="14"/>
      <c r="L131" s="444"/>
      <c r="M131" s="14"/>
      <c r="N131" s="14"/>
      <c r="O131" s="448"/>
      <c r="P131" s="448"/>
      <c r="Q131" s="471" t="s">
        <v>276</v>
      </c>
      <c r="R131" s="472" t="s">
        <v>647</v>
      </c>
      <c r="S131" s="502" t="s">
        <v>21</v>
      </c>
      <c r="T131" s="503">
        <v>0.0</v>
      </c>
      <c r="U131" s="503">
        <v>0.0</v>
      </c>
      <c r="V131" s="503">
        <v>0.0</v>
      </c>
      <c r="W131" s="503">
        <v>0.0</v>
      </c>
      <c r="X131" s="503">
        <v>0.0</v>
      </c>
      <c r="Y131" s="503">
        <v>0.0</v>
      </c>
      <c r="Z131" s="503">
        <v>0.0</v>
      </c>
      <c r="AA131" s="503">
        <v>0.0</v>
      </c>
      <c r="AB131" s="503">
        <v>0.0</v>
      </c>
      <c r="AC131" s="503">
        <v>0.0</v>
      </c>
      <c r="AD131" s="503">
        <v>0.0</v>
      </c>
      <c r="AE131" s="503">
        <v>1.0</v>
      </c>
      <c r="AF131" s="503">
        <v>1.0</v>
      </c>
      <c r="AG131" s="503">
        <v>1.0</v>
      </c>
      <c r="AH131" s="503">
        <v>1.0</v>
      </c>
      <c r="AI131" s="502" t="s">
        <v>5636</v>
      </c>
      <c r="AJ131" s="503">
        <v>0.0</v>
      </c>
      <c r="AK131" s="503">
        <v>1.0</v>
      </c>
      <c r="AL131" s="503">
        <v>194.0</v>
      </c>
      <c r="AM131" s="502" t="s">
        <v>2305</v>
      </c>
      <c r="AN131" s="478"/>
      <c r="AO131" s="478"/>
      <c r="AP131" s="478"/>
      <c r="AQ131" s="478"/>
      <c r="AR131" s="478"/>
      <c r="AS131" s="478"/>
      <c r="AT131" s="478"/>
    </row>
    <row r="132">
      <c r="A132" s="127"/>
      <c r="B132" s="575">
        <f>B127+1</f>
        <v>125</v>
      </c>
      <c r="C132" s="486">
        <v>3.0</v>
      </c>
      <c r="D132" s="550"/>
      <c r="E132" s="507" t="s">
        <v>2145</v>
      </c>
      <c r="F132" s="397" t="s">
        <v>5637</v>
      </c>
      <c r="G132" s="397" t="s">
        <v>5638</v>
      </c>
      <c r="H132" s="387" t="s">
        <v>237</v>
      </c>
      <c r="I132" s="387" t="s">
        <v>237</v>
      </c>
      <c r="J132" s="486" t="s">
        <v>5639</v>
      </c>
      <c r="K132" s="485" t="s">
        <v>5640</v>
      </c>
      <c r="L132" s="486">
        <v>2018.0</v>
      </c>
      <c r="M132" s="486" t="s">
        <v>223</v>
      </c>
      <c r="N132" s="397" t="s">
        <v>5641</v>
      </c>
      <c r="O132" s="387" t="s">
        <v>237</v>
      </c>
      <c r="P132" s="387" t="s">
        <v>237</v>
      </c>
      <c r="Q132" s="478"/>
      <c r="R132" s="472" t="s">
        <v>369</v>
      </c>
      <c r="S132" s="478"/>
      <c r="T132" s="478"/>
      <c r="U132" s="478"/>
      <c r="V132" s="478"/>
      <c r="W132" s="478"/>
      <c r="X132" s="478"/>
      <c r="Y132" s="478"/>
      <c r="Z132" s="478"/>
      <c r="AA132" s="478"/>
      <c r="AB132" s="478"/>
      <c r="AC132" s="478"/>
      <c r="AD132" s="478"/>
      <c r="AE132" s="478"/>
      <c r="AF132" s="478"/>
      <c r="AG132" s="478"/>
      <c r="AH132" s="478"/>
      <c r="AI132" s="478"/>
      <c r="AJ132" s="478"/>
      <c r="AK132" s="478"/>
      <c r="AL132" s="478"/>
      <c r="AM132" s="478"/>
      <c r="AN132" s="478"/>
      <c r="AO132" s="478"/>
      <c r="AP132" s="503">
        <v>1.0</v>
      </c>
      <c r="AQ132" s="478"/>
      <c r="AR132" s="478"/>
      <c r="AS132" s="478"/>
      <c r="AT132" s="478"/>
    </row>
    <row r="133">
      <c r="A133" s="127"/>
      <c r="B133" s="127"/>
      <c r="C133" s="127"/>
      <c r="D133" s="127"/>
      <c r="E133" s="127"/>
      <c r="F133" s="397" t="s">
        <v>5642</v>
      </c>
      <c r="G133" s="397" t="s">
        <v>5643</v>
      </c>
      <c r="H133" s="387" t="s">
        <v>237</v>
      </c>
      <c r="I133" s="488" t="s">
        <v>5644</v>
      </c>
      <c r="J133" s="127"/>
      <c r="K133" s="127"/>
      <c r="L133" s="509"/>
      <c r="M133" s="127"/>
      <c r="N133" s="397" t="s">
        <v>237</v>
      </c>
      <c r="O133" s="387" t="s">
        <v>5645</v>
      </c>
      <c r="P133" s="387" t="s">
        <v>237</v>
      </c>
      <c r="Q133" s="471" t="s">
        <v>276</v>
      </c>
      <c r="R133" s="472" t="s">
        <v>647</v>
      </c>
      <c r="S133" s="502" t="s">
        <v>21</v>
      </c>
      <c r="T133" s="503">
        <v>0.0</v>
      </c>
      <c r="U133" s="503">
        <v>0.0</v>
      </c>
      <c r="V133" s="503">
        <v>0.0</v>
      </c>
      <c r="W133" s="503">
        <v>0.0</v>
      </c>
      <c r="X133" s="503">
        <v>0.0</v>
      </c>
      <c r="Y133" s="503">
        <v>0.0</v>
      </c>
      <c r="Z133" s="503">
        <v>1.0</v>
      </c>
      <c r="AA133" s="503">
        <v>0.0</v>
      </c>
      <c r="AB133" s="503">
        <v>0.0</v>
      </c>
      <c r="AC133" s="503">
        <v>0.0</v>
      </c>
      <c r="AD133" s="503">
        <v>0.0</v>
      </c>
      <c r="AE133" s="503">
        <v>1.0</v>
      </c>
      <c r="AF133" s="503">
        <v>1.0</v>
      </c>
      <c r="AG133" s="503">
        <v>1.0</v>
      </c>
      <c r="AH133" s="503">
        <v>1.0</v>
      </c>
      <c r="AI133" s="502" t="s">
        <v>5646</v>
      </c>
      <c r="AJ133" s="503">
        <v>1.0</v>
      </c>
      <c r="AK133" s="503">
        <v>1.0</v>
      </c>
      <c r="AL133" s="503">
        <v>93.0</v>
      </c>
      <c r="AM133" s="502" t="s">
        <v>242</v>
      </c>
      <c r="AN133" s="478"/>
      <c r="AO133" s="478"/>
      <c r="AP133" s="478"/>
      <c r="AQ133" s="478"/>
      <c r="AR133" s="478"/>
      <c r="AS133" s="478"/>
      <c r="AT133" s="478"/>
    </row>
    <row r="134">
      <c r="A134" s="127"/>
      <c r="B134" s="127"/>
      <c r="C134" s="127"/>
      <c r="D134" s="127"/>
      <c r="E134" s="127"/>
      <c r="F134" s="397" t="s">
        <v>5647</v>
      </c>
      <c r="G134" s="397" t="s">
        <v>5648</v>
      </c>
      <c r="H134" s="387" t="s">
        <v>237</v>
      </c>
      <c r="I134" s="387" t="s">
        <v>237</v>
      </c>
      <c r="J134" s="127"/>
      <c r="K134" s="127"/>
      <c r="L134" s="509"/>
      <c r="M134" s="127"/>
      <c r="N134" s="394" t="s">
        <v>237</v>
      </c>
      <c r="O134" s="387" t="s">
        <v>237</v>
      </c>
      <c r="P134" s="387" t="s">
        <v>237</v>
      </c>
      <c r="Q134" s="478"/>
      <c r="R134" s="472" t="s">
        <v>369</v>
      </c>
      <c r="S134" s="478"/>
      <c r="T134" s="478"/>
      <c r="U134" s="478"/>
      <c r="V134" s="478"/>
      <c r="W134" s="478"/>
      <c r="X134" s="478"/>
      <c r="Y134" s="478"/>
      <c r="Z134" s="478"/>
      <c r="AA134" s="478"/>
      <c r="AB134" s="478"/>
      <c r="AC134" s="478"/>
      <c r="AD134" s="478"/>
      <c r="AE134" s="478"/>
      <c r="AF134" s="478"/>
      <c r="AG134" s="478"/>
      <c r="AH134" s="478"/>
      <c r="AI134" s="478"/>
      <c r="AJ134" s="478"/>
      <c r="AK134" s="478"/>
      <c r="AL134" s="478"/>
      <c r="AM134" s="478"/>
      <c r="AN134" s="478"/>
      <c r="AO134" s="478"/>
      <c r="AP134" s="478"/>
      <c r="AQ134" s="478"/>
      <c r="AR134" s="478"/>
      <c r="AS134" s="478"/>
      <c r="AT134" s="478"/>
    </row>
    <row r="135">
      <c r="A135" s="127"/>
      <c r="B135" s="127"/>
      <c r="C135" s="127"/>
      <c r="D135" s="127"/>
      <c r="E135" s="127"/>
      <c r="F135" s="397" t="s">
        <v>5649</v>
      </c>
      <c r="G135" s="397" t="s">
        <v>5650</v>
      </c>
      <c r="H135" s="387" t="s">
        <v>237</v>
      </c>
      <c r="I135" s="387" t="s">
        <v>237</v>
      </c>
      <c r="J135" s="127"/>
      <c r="K135" s="127"/>
      <c r="L135" s="509"/>
      <c r="M135" s="127"/>
      <c r="N135" s="394" t="s">
        <v>237</v>
      </c>
      <c r="O135" s="387" t="s">
        <v>237</v>
      </c>
      <c r="P135" s="387" t="s">
        <v>237</v>
      </c>
      <c r="Q135" s="478"/>
      <c r="R135" s="472" t="s">
        <v>369</v>
      </c>
      <c r="S135" s="478"/>
      <c r="T135" s="478"/>
      <c r="U135" s="478"/>
      <c r="V135" s="478"/>
      <c r="W135" s="478"/>
      <c r="X135" s="478"/>
      <c r="Y135" s="478"/>
      <c r="Z135" s="478"/>
      <c r="AA135" s="478"/>
      <c r="AB135" s="478"/>
      <c r="AC135" s="478"/>
      <c r="AD135" s="478"/>
      <c r="AE135" s="478"/>
      <c r="AF135" s="478"/>
      <c r="AG135" s="478"/>
      <c r="AH135" s="478"/>
      <c r="AI135" s="478"/>
      <c r="AJ135" s="478"/>
      <c r="AK135" s="478"/>
      <c r="AL135" s="478"/>
      <c r="AM135" s="478"/>
      <c r="AN135" s="478"/>
      <c r="AO135" s="478"/>
      <c r="AP135" s="478"/>
      <c r="AQ135" s="478"/>
      <c r="AR135" s="478"/>
      <c r="AS135" s="478"/>
      <c r="AT135" s="478"/>
    </row>
    <row r="136">
      <c r="A136" s="127"/>
      <c r="B136" s="127"/>
      <c r="C136" s="127"/>
      <c r="D136" s="127"/>
      <c r="E136" s="127"/>
      <c r="F136" s="397" t="s">
        <v>5651</v>
      </c>
      <c r="G136" s="397" t="s">
        <v>5652</v>
      </c>
      <c r="H136" s="387" t="s">
        <v>237</v>
      </c>
      <c r="I136" s="387" t="s">
        <v>237</v>
      </c>
      <c r="J136" s="127"/>
      <c r="K136" s="127"/>
      <c r="L136" s="509"/>
      <c r="M136" s="127"/>
      <c r="N136" s="394" t="s">
        <v>237</v>
      </c>
      <c r="O136" s="387" t="s">
        <v>237</v>
      </c>
      <c r="P136" s="387" t="s">
        <v>237</v>
      </c>
      <c r="Q136" s="478"/>
      <c r="R136" s="472" t="s">
        <v>369</v>
      </c>
      <c r="S136" s="478"/>
      <c r="T136" s="478"/>
      <c r="U136" s="478"/>
      <c r="V136" s="478"/>
      <c r="W136" s="478"/>
      <c r="X136" s="478"/>
      <c r="Y136" s="478"/>
      <c r="Z136" s="478"/>
      <c r="AA136" s="478"/>
      <c r="AB136" s="478"/>
      <c r="AC136" s="478"/>
      <c r="AD136" s="478"/>
      <c r="AE136" s="478"/>
      <c r="AF136" s="478"/>
      <c r="AG136" s="478"/>
      <c r="AH136" s="478"/>
      <c r="AI136" s="478"/>
      <c r="AJ136" s="478"/>
      <c r="AK136" s="478"/>
      <c r="AL136" s="478"/>
      <c r="AM136" s="478"/>
      <c r="AN136" s="478"/>
      <c r="AO136" s="478"/>
      <c r="AP136" s="478"/>
      <c r="AQ136" s="478"/>
      <c r="AR136" s="478"/>
      <c r="AS136" s="478"/>
      <c r="AT136" s="478"/>
    </row>
    <row r="137">
      <c r="A137" s="127"/>
      <c r="B137" s="127"/>
      <c r="C137" s="127"/>
      <c r="D137" s="127"/>
      <c r="E137" s="127"/>
      <c r="F137" s="397" t="s">
        <v>5653</v>
      </c>
      <c r="G137" s="397" t="s">
        <v>5654</v>
      </c>
      <c r="H137" s="387" t="s">
        <v>237</v>
      </c>
      <c r="I137" s="387" t="s">
        <v>237</v>
      </c>
      <c r="J137" s="127"/>
      <c r="K137" s="127"/>
      <c r="L137" s="509"/>
      <c r="M137" s="127"/>
      <c r="N137" s="397" t="s">
        <v>237</v>
      </c>
      <c r="O137" s="387" t="s">
        <v>237</v>
      </c>
      <c r="P137" s="387" t="s">
        <v>237</v>
      </c>
      <c r="Q137" s="478"/>
      <c r="R137" s="472" t="s">
        <v>369</v>
      </c>
      <c r="S137" s="478"/>
      <c r="T137" s="478"/>
      <c r="U137" s="478"/>
      <c r="V137" s="478"/>
      <c r="W137" s="478"/>
      <c r="X137" s="478"/>
      <c r="Y137" s="478"/>
      <c r="Z137" s="478"/>
      <c r="AA137" s="478"/>
      <c r="AB137" s="478"/>
      <c r="AC137" s="478"/>
      <c r="AD137" s="478"/>
      <c r="AE137" s="478"/>
      <c r="AF137" s="478"/>
      <c r="AG137" s="478"/>
      <c r="AH137" s="478"/>
      <c r="AI137" s="478"/>
      <c r="AJ137" s="478"/>
      <c r="AK137" s="478"/>
      <c r="AL137" s="478"/>
      <c r="AM137" s="478"/>
      <c r="AN137" s="478"/>
      <c r="AO137" s="478"/>
      <c r="AP137" s="478"/>
      <c r="AQ137" s="478"/>
      <c r="AR137" s="478"/>
      <c r="AS137" s="478"/>
      <c r="AT137" s="478"/>
    </row>
    <row r="138">
      <c r="A138" s="127"/>
      <c r="B138" s="127"/>
      <c r="C138" s="127"/>
      <c r="D138" s="127"/>
      <c r="E138" s="127"/>
      <c r="F138" s="397" t="s">
        <v>5655</v>
      </c>
      <c r="G138" s="397" t="s">
        <v>5656</v>
      </c>
      <c r="H138" s="387" t="s">
        <v>237</v>
      </c>
      <c r="I138" s="387" t="s">
        <v>237</v>
      </c>
      <c r="J138" s="127"/>
      <c r="K138" s="127"/>
      <c r="L138" s="509"/>
      <c r="M138" s="127"/>
      <c r="N138" s="394" t="s">
        <v>237</v>
      </c>
      <c r="O138" s="387" t="s">
        <v>237</v>
      </c>
      <c r="P138" s="387" t="s">
        <v>237</v>
      </c>
      <c r="Q138" s="478"/>
      <c r="R138" s="472" t="s">
        <v>369</v>
      </c>
      <c r="S138" s="478"/>
      <c r="T138" s="478"/>
      <c r="U138" s="478"/>
      <c r="V138" s="478"/>
      <c r="W138" s="478"/>
      <c r="X138" s="478"/>
      <c r="Y138" s="478"/>
      <c r="Z138" s="478"/>
      <c r="AA138" s="478"/>
      <c r="AB138" s="478"/>
      <c r="AC138" s="478"/>
      <c r="AD138" s="478"/>
      <c r="AE138" s="478"/>
      <c r="AF138" s="478"/>
      <c r="AG138" s="478"/>
      <c r="AH138" s="478"/>
      <c r="AI138" s="478"/>
      <c r="AJ138" s="478"/>
      <c r="AK138" s="478"/>
      <c r="AL138" s="478"/>
      <c r="AM138" s="478"/>
      <c r="AN138" s="478"/>
      <c r="AO138" s="478"/>
      <c r="AP138" s="478"/>
      <c r="AQ138" s="478"/>
      <c r="AR138" s="478"/>
      <c r="AS138" s="478"/>
      <c r="AT138" s="478"/>
    </row>
    <row r="139">
      <c r="A139" s="127"/>
      <c r="B139" s="127"/>
      <c r="C139" s="127"/>
      <c r="D139" s="127"/>
      <c r="E139" s="127"/>
      <c r="F139" s="397" t="s">
        <v>5657</v>
      </c>
      <c r="G139" s="397" t="s">
        <v>5658</v>
      </c>
      <c r="H139" s="387" t="s">
        <v>237</v>
      </c>
      <c r="I139" s="387" t="s">
        <v>237</v>
      </c>
      <c r="J139" s="127"/>
      <c r="K139" s="127"/>
      <c r="L139" s="509"/>
      <c r="M139" s="127"/>
      <c r="N139" s="394" t="s">
        <v>237</v>
      </c>
      <c r="O139" s="576" t="s">
        <v>5659</v>
      </c>
      <c r="P139" s="387" t="s">
        <v>237</v>
      </c>
      <c r="Q139" s="478"/>
      <c r="R139" s="472" t="s">
        <v>369</v>
      </c>
      <c r="S139" s="478"/>
      <c r="T139" s="478"/>
      <c r="U139" s="478"/>
      <c r="V139" s="478"/>
      <c r="W139" s="478"/>
      <c r="X139" s="478"/>
      <c r="Y139" s="478"/>
      <c r="Z139" s="478"/>
      <c r="AA139" s="478"/>
      <c r="AB139" s="478"/>
      <c r="AC139" s="478"/>
      <c r="AD139" s="478"/>
      <c r="AE139" s="478"/>
      <c r="AF139" s="478"/>
      <c r="AG139" s="478"/>
      <c r="AH139" s="478"/>
      <c r="AI139" s="478"/>
      <c r="AJ139" s="478"/>
      <c r="AK139" s="478"/>
      <c r="AL139" s="478"/>
      <c r="AM139" s="478"/>
      <c r="AN139" s="478"/>
      <c r="AO139" s="478"/>
      <c r="AP139" s="478"/>
      <c r="AQ139" s="478"/>
      <c r="AR139" s="478"/>
      <c r="AS139" s="478"/>
      <c r="AT139" s="478"/>
    </row>
    <row r="140">
      <c r="A140" s="127"/>
      <c r="B140" s="127"/>
      <c r="C140" s="127"/>
      <c r="D140" s="127"/>
      <c r="E140" s="127"/>
      <c r="F140" s="397" t="s">
        <v>5660</v>
      </c>
      <c r="G140" s="397" t="s">
        <v>5661</v>
      </c>
      <c r="H140" s="387" t="s">
        <v>237</v>
      </c>
      <c r="I140" s="387" t="s">
        <v>237</v>
      </c>
      <c r="J140" s="127"/>
      <c r="K140" s="127"/>
      <c r="L140" s="509"/>
      <c r="M140" s="127"/>
      <c r="N140" s="387" t="s">
        <v>237</v>
      </c>
      <c r="O140" s="387" t="s">
        <v>237</v>
      </c>
      <c r="P140" s="387" t="s">
        <v>237</v>
      </c>
      <c r="Q140" s="478"/>
      <c r="R140" s="472" t="s">
        <v>369</v>
      </c>
      <c r="S140" s="478"/>
      <c r="T140" s="478"/>
      <c r="U140" s="478"/>
      <c r="V140" s="478"/>
      <c r="W140" s="478"/>
      <c r="X140" s="478"/>
      <c r="Y140" s="478"/>
      <c r="Z140" s="478"/>
      <c r="AA140" s="478"/>
      <c r="AB140" s="478"/>
      <c r="AC140" s="478"/>
      <c r="AD140" s="478"/>
      <c r="AE140" s="478"/>
      <c r="AF140" s="478"/>
      <c r="AG140" s="478"/>
      <c r="AH140" s="478"/>
      <c r="AI140" s="478"/>
      <c r="AJ140" s="478"/>
      <c r="AK140" s="478"/>
      <c r="AL140" s="478"/>
      <c r="AM140" s="478"/>
      <c r="AN140" s="478"/>
      <c r="AO140" s="478"/>
      <c r="AP140" s="478"/>
      <c r="AQ140" s="478"/>
      <c r="AR140" s="478"/>
      <c r="AS140" s="478"/>
      <c r="AT140" s="478"/>
    </row>
    <row r="141">
      <c r="A141" s="127"/>
      <c r="B141" s="127"/>
      <c r="C141" s="127"/>
      <c r="D141" s="127"/>
      <c r="E141" s="127"/>
      <c r="F141" s="397" t="s">
        <v>5662</v>
      </c>
      <c r="G141" s="397" t="s">
        <v>5663</v>
      </c>
      <c r="H141" s="387" t="s">
        <v>237</v>
      </c>
      <c r="I141" s="387" t="s">
        <v>237</v>
      </c>
      <c r="J141" s="127"/>
      <c r="K141" s="127"/>
      <c r="L141" s="509"/>
      <c r="M141" s="127"/>
      <c r="N141" s="387" t="s">
        <v>237</v>
      </c>
      <c r="O141" s="387" t="s">
        <v>237</v>
      </c>
      <c r="P141" s="387" t="s">
        <v>237</v>
      </c>
      <c r="Q141" s="478"/>
      <c r="R141" s="472" t="s">
        <v>369</v>
      </c>
      <c r="S141" s="478"/>
      <c r="T141" s="478"/>
      <c r="U141" s="478"/>
      <c r="V141" s="478"/>
      <c r="W141" s="478"/>
      <c r="X141" s="478"/>
      <c r="Y141" s="478"/>
      <c r="Z141" s="478"/>
      <c r="AA141" s="478"/>
      <c r="AB141" s="478"/>
      <c r="AC141" s="478"/>
      <c r="AD141" s="478"/>
      <c r="AE141" s="478"/>
      <c r="AF141" s="478"/>
      <c r="AG141" s="478"/>
      <c r="AH141" s="478"/>
      <c r="AI141" s="478"/>
      <c r="AJ141" s="478"/>
      <c r="AK141" s="478"/>
      <c r="AL141" s="478"/>
      <c r="AM141" s="478"/>
      <c r="AN141" s="478"/>
      <c r="AO141" s="478"/>
      <c r="AP141" s="478"/>
      <c r="AQ141" s="478"/>
      <c r="AR141" s="478"/>
      <c r="AS141" s="478"/>
      <c r="AT141" s="478"/>
    </row>
    <row r="142">
      <c r="A142" s="127"/>
      <c r="B142" s="127"/>
      <c r="C142" s="127"/>
      <c r="D142" s="127"/>
      <c r="E142" s="127"/>
      <c r="F142" s="397" t="s">
        <v>5664</v>
      </c>
      <c r="G142" s="397" t="s">
        <v>5665</v>
      </c>
      <c r="H142" s="387" t="s">
        <v>237</v>
      </c>
      <c r="I142" s="387" t="s">
        <v>237</v>
      </c>
      <c r="J142" s="127"/>
      <c r="K142" s="127"/>
      <c r="L142" s="509"/>
      <c r="M142" s="127"/>
      <c r="N142" s="387" t="s">
        <v>237</v>
      </c>
      <c r="O142" s="387" t="s">
        <v>237</v>
      </c>
      <c r="P142" s="387" t="s">
        <v>237</v>
      </c>
      <c r="Q142" s="478"/>
      <c r="R142" s="472" t="s">
        <v>369</v>
      </c>
      <c r="S142" s="478"/>
      <c r="T142" s="478"/>
      <c r="U142" s="478"/>
      <c r="V142" s="478"/>
      <c r="W142" s="478"/>
      <c r="X142" s="478"/>
      <c r="Y142" s="478"/>
      <c r="Z142" s="478"/>
      <c r="AA142" s="478"/>
      <c r="AB142" s="478"/>
      <c r="AC142" s="478"/>
      <c r="AD142" s="478"/>
      <c r="AE142" s="478"/>
      <c r="AF142" s="478"/>
      <c r="AG142" s="478"/>
      <c r="AH142" s="478"/>
      <c r="AI142" s="478"/>
      <c r="AJ142" s="478"/>
      <c r="AK142" s="478"/>
      <c r="AL142" s="478"/>
      <c r="AM142" s="478"/>
      <c r="AN142" s="478"/>
      <c r="AO142" s="478"/>
      <c r="AP142" s="478"/>
      <c r="AQ142" s="478"/>
      <c r="AR142" s="478"/>
      <c r="AS142" s="478"/>
      <c r="AT142" s="478"/>
    </row>
    <row r="143">
      <c r="A143" s="127"/>
      <c r="B143" s="127"/>
      <c r="C143" s="127"/>
      <c r="D143" s="127"/>
      <c r="E143" s="127"/>
      <c r="F143" s="397" t="s">
        <v>5666</v>
      </c>
      <c r="G143" s="397" t="s">
        <v>5667</v>
      </c>
      <c r="H143" s="387" t="s">
        <v>237</v>
      </c>
      <c r="I143" s="387" t="s">
        <v>237</v>
      </c>
      <c r="J143" s="127"/>
      <c r="K143" s="127"/>
      <c r="L143" s="509"/>
      <c r="M143" s="127"/>
      <c r="N143" s="387" t="s">
        <v>237</v>
      </c>
      <c r="O143" s="387" t="s">
        <v>237</v>
      </c>
      <c r="P143" s="387" t="s">
        <v>237</v>
      </c>
      <c r="Q143" s="478"/>
      <c r="R143" s="472" t="s">
        <v>369</v>
      </c>
      <c r="S143" s="478"/>
      <c r="T143" s="478"/>
      <c r="U143" s="478"/>
      <c r="V143" s="478"/>
      <c r="W143" s="478"/>
      <c r="X143" s="478"/>
      <c r="Y143" s="478"/>
      <c r="Z143" s="478"/>
      <c r="AA143" s="478"/>
      <c r="AB143" s="478"/>
      <c r="AC143" s="478"/>
      <c r="AD143" s="478"/>
      <c r="AE143" s="478"/>
      <c r="AF143" s="478"/>
      <c r="AG143" s="478"/>
      <c r="AH143" s="478"/>
      <c r="AI143" s="478"/>
      <c r="AJ143" s="478"/>
      <c r="AK143" s="478"/>
      <c r="AL143" s="478"/>
      <c r="AM143" s="478"/>
      <c r="AN143" s="478"/>
      <c r="AO143" s="478"/>
      <c r="AP143" s="478"/>
      <c r="AQ143" s="478"/>
      <c r="AR143" s="478"/>
      <c r="AS143" s="478"/>
      <c r="AT143" s="478"/>
    </row>
    <row r="144">
      <c r="A144" s="127"/>
      <c r="B144" s="127"/>
      <c r="C144" s="127"/>
      <c r="D144" s="127"/>
      <c r="E144" s="127"/>
      <c r="F144" s="397" t="s">
        <v>5668</v>
      </c>
      <c r="G144" s="397" t="s">
        <v>5669</v>
      </c>
      <c r="H144" s="387" t="s">
        <v>237</v>
      </c>
      <c r="I144" s="387" t="s">
        <v>237</v>
      </c>
      <c r="J144" s="127"/>
      <c r="K144" s="127"/>
      <c r="L144" s="509"/>
      <c r="M144" s="127"/>
      <c r="N144" s="387" t="s">
        <v>237</v>
      </c>
      <c r="O144" s="387" t="s">
        <v>237</v>
      </c>
      <c r="P144" s="387" t="s">
        <v>237</v>
      </c>
      <c r="Q144" s="478"/>
      <c r="R144" s="472" t="s">
        <v>369</v>
      </c>
      <c r="S144" s="478"/>
      <c r="T144" s="478"/>
      <c r="U144" s="478"/>
      <c r="V144" s="478"/>
      <c r="W144" s="478"/>
      <c r="X144" s="478"/>
      <c r="Y144" s="478"/>
      <c r="Z144" s="478"/>
      <c r="AA144" s="478"/>
      <c r="AB144" s="478"/>
      <c r="AC144" s="478"/>
      <c r="AD144" s="478"/>
      <c r="AE144" s="478"/>
      <c r="AF144" s="478"/>
      <c r="AG144" s="478"/>
      <c r="AH144" s="478"/>
      <c r="AI144" s="478"/>
      <c r="AJ144" s="478"/>
      <c r="AK144" s="478"/>
      <c r="AL144" s="478"/>
      <c r="AM144" s="478"/>
      <c r="AN144" s="478"/>
      <c r="AO144" s="478"/>
      <c r="AP144" s="478"/>
      <c r="AQ144" s="478"/>
      <c r="AR144" s="478"/>
      <c r="AS144" s="478"/>
      <c r="AT144" s="478"/>
    </row>
    <row r="145">
      <c r="A145" s="127"/>
      <c r="B145" s="127"/>
      <c r="C145" s="127"/>
      <c r="D145" s="127"/>
      <c r="E145" s="127"/>
      <c r="F145" s="397" t="s">
        <v>5670</v>
      </c>
      <c r="G145" s="397" t="s">
        <v>5671</v>
      </c>
      <c r="H145" s="387" t="s">
        <v>237</v>
      </c>
      <c r="I145" s="387" t="s">
        <v>237</v>
      </c>
      <c r="J145" s="127"/>
      <c r="K145" s="127"/>
      <c r="L145" s="509"/>
      <c r="M145" s="127"/>
      <c r="N145" s="387" t="s">
        <v>237</v>
      </c>
      <c r="O145" s="387" t="s">
        <v>237</v>
      </c>
      <c r="P145" s="387" t="s">
        <v>237</v>
      </c>
      <c r="Q145" s="478"/>
      <c r="R145" s="472" t="s">
        <v>369</v>
      </c>
      <c r="S145" s="478"/>
      <c r="T145" s="478"/>
      <c r="U145" s="478"/>
      <c r="V145" s="478"/>
      <c r="W145" s="478"/>
      <c r="X145" s="478"/>
      <c r="Y145" s="478"/>
      <c r="Z145" s="478"/>
      <c r="AA145" s="478"/>
      <c r="AB145" s="478"/>
      <c r="AC145" s="478"/>
      <c r="AD145" s="478"/>
      <c r="AE145" s="478"/>
      <c r="AF145" s="478"/>
      <c r="AG145" s="478"/>
      <c r="AH145" s="478"/>
      <c r="AI145" s="478"/>
      <c r="AJ145" s="478"/>
      <c r="AK145" s="478"/>
      <c r="AL145" s="478"/>
      <c r="AM145" s="478"/>
      <c r="AN145" s="478"/>
      <c r="AO145" s="478"/>
      <c r="AP145" s="478"/>
      <c r="AQ145" s="478"/>
      <c r="AR145" s="478"/>
      <c r="AS145" s="478"/>
      <c r="AT145" s="478"/>
    </row>
    <row r="146">
      <c r="A146" s="127"/>
      <c r="B146" s="14"/>
      <c r="C146" s="14"/>
      <c r="D146" s="14"/>
      <c r="E146" s="14"/>
      <c r="F146" s="397" t="s">
        <v>5672</v>
      </c>
      <c r="G146" s="397" t="s">
        <v>5673</v>
      </c>
      <c r="H146" s="387" t="s">
        <v>237</v>
      </c>
      <c r="I146" s="387" t="s">
        <v>237</v>
      </c>
      <c r="J146" s="14"/>
      <c r="K146" s="14"/>
      <c r="L146" s="444"/>
      <c r="M146" s="14"/>
      <c r="N146" s="387" t="s">
        <v>237</v>
      </c>
      <c r="O146" s="387" t="s">
        <v>237</v>
      </c>
      <c r="P146" s="387" t="s">
        <v>237</v>
      </c>
      <c r="Q146" s="478"/>
      <c r="R146" s="472" t="s">
        <v>369</v>
      </c>
      <c r="S146" s="478"/>
      <c r="T146" s="478"/>
      <c r="U146" s="478"/>
      <c r="V146" s="478"/>
      <c r="W146" s="478"/>
      <c r="X146" s="478"/>
      <c r="Y146" s="478"/>
      <c r="Z146" s="478"/>
      <c r="AA146" s="478"/>
      <c r="AB146" s="478"/>
      <c r="AC146" s="478"/>
      <c r="AD146" s="478"/>
      <c r="AE146" s="478"/>
      <c r="AF146" s="478"/>
      <c r="AG146" s="478"/>
      <c r="AH146" s="478"/>
      <c r="AI146" s="478"/>
      <c r="AJ146" s="478"/>
      <c r="AK146" s="478"/>
      <c r="AL146" s="478"/>
      <c r="AM146" s="478"/>
      <c r="AN146" s="478"/>
      <c r="AO146" s="478"/>
      <c r="AP146" s="478"/>
      <c r="AQ146" s="478"/>
      <c r="AR146" s="478"/>
      <c r="AS146" s="478"/>
      <c r="AT146" s="478"/>
    </row>
    <row r="147">
      <c r="A147" s="127"/>
      <c r="B147" s="476">
        <f>B132+1</f>
        <v>126</v>
      </c>
      <c r="C147" s="387">
        <v>4.0</v>
      </c>
      <c r="D147" s="448"/>
      <c r="E147" s="397" t="s">
        <v>2041</v>
      </c>
      <c r="F147" s="397" t="s">
        <v>2042</v>
      </c>
      <c r="G147" s="397" t="s">
        <v>5674</v>
      </c>
      <c r="H147" s="397" t="s">
        <v>5675</v>
      </c>
      <c r="I147" s="397" t="s">
        <v>5676</v>
      </c>
      <c r="J147" s="387" t="s">
        <v>11</v>
      </c>
      <c r="K147" s="397" t="s">
        <v>5677</v>
      </c>
      <c r="L147" s="387">
        <v>2021.0</v>
      </c>
      <c r="M147" s="387" t="s">
        <v>223</v>
      </c>
      <c r="N147" s="448"/>
      <c r="O147" s="504" t="s">
        <v>5678</v>
      </c>
      <c r="P147" s="485" t="s">
        <v>5679</v>
      </c>
      <c r="Q147" s="471" t="s">
        <v>253</v>
      </c>
      <c r="R147" s="472" t="s">
        <v>647</v>
      </c>
      <c r="S147" s="502" t="s">
        <v>5680</v>
      </c>
      <c r="T147" s="503">
        <v>1.0</v>
      </c>
      <c r="U147" s="503">
        <v>1.0</v>
      </c>
      <c r="V147" s="503">
        <v>1.0</v>
      </c>
      <c r="W147" s="503">
        <v>0.0</v>
      </c>
      <c r="X147" s="503">
        <v>0.0</v>
      </c>
      <c r="Y147" s="503">
        <v>0.0</v>
      </c>
      <c r="Z147" s="503">
        <v>1.0</v>
      </c>
      <c r="AA147" s="503">
        <v>1.0</v>
      </c>
      <c r="AB147" s="503">
        <v>1.0</v>
      </c>
      <c r="AC147" s="503">
        <v>0.0</v>
      </c>
      <c r="AD147" s="503">
        <v>0.0</v>
      </c>
      <c r="AE147" s="503">
        <v>1.0</v>
      </c>
      <c r="AF147" s="503">
        <v>1.0</v>
      </c>
      <c r="AG147" s="503">
        <v>1.0</v>
      </c>
      <c r="AH147" s="503">
        <v>1.0</v>
      </c>
      <c r="AI147" s="502" t="s">
        <v>5681</v>
      </c>
      <c r="AJ147" s="503">
        <v>1.0</v>
      </c>
      <c r="AK147" s="503">
        <v>1.0</v>
      </c>
      <c r="AL147" s="503">
        <v>362.0</v>
      </c>
      <c r="AM147" s="502" t="s">
        <v>3563</v>
      </c>
      <c r="AN147" s="478"/>
      <c r="AO147" s="478"/>
      <c r="AP147" s="503">
        <v>1.0</v>
      </c>
      <c r="AQ147" s="478"/>
      <c r="AR147" s="478"/>
      <c r="AS147" s="478"/>
      <c r="AT147" s="478"/>
    </row>
    <row r="148">
      <c r="A148" s="127"/>
      <c r="B148" s="476">
        <f t="shared" ref="B148:B151" si="4">B147+1</f>
        <v>127</v>
      </c>
      <c r="C148" s="486">
        <v>5.0</v>
      </c>
      <c r="D148" s="486">
        <v>1.0</v>
      </c>
      <c r="E148" s="507" t="s">
        <v>2033</v>
      </c>
      <c r="F148" s="397" t="s">
        <v>5682</v>
      </c>
      <c r="G148" s="485" t="s">
        <v>5683</v>
      </c>
      <c r="H148" s="577" t="s">
        <v>5684</v>
      </c>
      <c r="I148" s="577" t="s">
        <v>5685</v>
      </c>
      <c r="J148" s="486" t="s">
        <v>11</v>
      </c>
      <c r="K148" s="485" t="s">
        <v>5686</v>
      </c>
      <c r="L148" s="545">
        <v>2020.0</v>
      </c>
      <c r="M148" s="486" t="s">
        <v>223</v>
      </c>
      <c r="N148" s="485" t="s">
        <v>5687</v>
      </c>
      <c r="O148" s="548" t="s">
        <v>5688</v>
      </c>
      <c r="P148" s="485" t="s">
        <v>5679</v>
      </c>
      <c r="Q148" s="471" t="s">
        <v>253</v>
      </c>
      <c r="R148" s="472" t="s">
        <v>1284</v>
      </c>
      <c r="S148" s="502" t="s">
        <v>5689</v>
      </c>
      <c r="T148" s="503">
        <v>1.0</v>
      </c>
      <c r="U148" s="503">
        <v>1.0</v>
      </c>
      <c r="V148" s="503">
        <v>1.0</v>
      </c>
      <c r="W148" s="503">
        <v>1.0</v>
      </c>
      <c r="X148" s="503">
        <v>1.0</v>
      </c>
      <c r="Y148" s="503">
        <v>0.0</v>
      </c>
      <c r="Z148" s="503">
        <v>1.0</v>
      </c>
      <c r="AA148" s="503">
        <v>1.0</v>
      </c>
      <c r="AB148" s="503">
        <v>1.0</v>
      </c>
      <c r="AC148" s="503">
        <v>0.0</v>
      </c>
      <c r="AD148" s="503">
        <v>0.0</v>
      </c>
      <c r="AE148" s="503">
        <v>1.0</v>
      </c>
      <c r="AF148" s="503">
        <v>1.0</v>
      </c>
      <c r="AG148" s="503">
        <v>1.0</v>
      </c>
      <c r="AH148" s="503">
        <v>1.0</v>
      </c>
      <c r="AI148" s="502" t="s">
        <v>5690</v>
      </c>
      <c r="AJ148" s="503">
        <v>1.0</v>
      </c>
      <c r="AK148" s="503">
        <v>1.0</v>
      </c>
      <c r="AL148" s="503">
        <v>101.0</v>
      </c>
      <c r="AM148" s="502" t="s">
        <v>1168</v>
      </c>
      <c r="AN148" s="478"/>
      <c r="AO148" s="478"/>
      <c r="AP148" s="478"/>
      <c r="AQ148" s="478"/>
      <c r="AR148" s="503">
        <v>1.0</v>
      </c>
      <c r="AS148" s="478"/>
      <c r="AT148" s="478"/>
    </row>
    <row r="149">
      <c r="A149" s="127"/>
      <c r="B149" s="476">
        <f t="shared" si="4"/>
        <v>128</v>
      </c>
      <c r="C149" s="486">
        <v>6.0</v>
      </c>
      <c r="D149" s="486">
        <v>1.0</v>
      </c>
      <c r="E149" s="507" t="s">
        <v>2147</v>
      </c>
      <c r="F149" s="550"/>
      <c r="G149" s="550"/>
      <c r="H149" s="550"/>
      <c r="I149" s="550"/>
      <c r="J149" s="401" t="s">
        <v>5691</v>
      </c>
      <c r="K149" s="485" t="s">
        <v>2148</v>
      </c>
      <c r="L149" s="486">
        <v>2017.0</v>
      </c>
      <c r="M149" s="550"/>
      <c r="N149" s="485" t="s">
        <v>5692</v>
      </c>
      <c r="O149" s="550"/>
      <c r="P149" s="550"/>
      <c r="Q149" s="478"/>
      <c r="R149" s="472" t="s">
        <v>369</v>
      </c>
      <c r="S149" s="478"/>
      <c r="T149" s="478"/>
      <c r="U149" s="478"/>
      <c r="V149" s="478"/>
      <c r="W149" s="478"/>
      <c r="X149" s="478"/>
      <c r="Y149" s="478"/>
      <c r="Z149" s="478"/>
      <c r="AA149" s="478"/>
      <c r="AB149" s="478"/>
      <c r="AC149" s="478"/>
      <c r="AD149" s="478"/>
      <c r="AE149" s="478"/>
      <c r="AF149" s="478"/>
      <c r="AG149" s="478"/>
      <c r="AH149" s="478"/>
      <c r="AI149" s="478"/>
      <c r="AJ149" s="478"/>
      <c r="AK149" s="478"/>
      <c r="AL149" s="478"/>
      <c r="AM149" s="478"/>
      <c r="AN149" s="478"/>
      <c r="AO149" s="503">
        <v>1.0</v>
      </c>
      <c r="AP149" s="478"/>
      <c r="AQ149" s="478"/>
      <c r="AR149" s="478"/>
      <c r="AS149" s="478"/>
      <c r="AT149" s="478"/>
    </row>
    <row r="150">
      <c r="A150" s="127"/>
      <c r="B150" s="476">
        <f t="shared" si="4"/>
        <v>129</v>
      </c>
      <c r="C150" s="387">
        <v>7.0</v>
      </c>
      <c r="D150" s="387">
        <v>1.0</v>
      </c>
      <c r="E150" s="468" t="s">
        <v>2023</v>
      </c>
      <c r="F150" s="485" t="s">
        <v>5693</v>
      </c>
      <c r="G150" s="550"/>
      <c r="H150" s="550"/>
      <c r="I150" s="550"/>
      <c r="J150" s="486" t="s">
        <v>11</v>
      </c>
      <c r="K150" s="387" t="s">
        <v>2026</v>
      </c>
      <c r="L150" s="486">
        <v>2022.0</v>
      </c>
      <c r="M150" s="550"/>
      <c r="N150" s="485" t="s">
        <v>4895</v>
      </c>
      <c r="O150" s="550"/>
      <c r="P150" s="550"/>
      <c r="Q150" s="471" t="s">
        <v>276</v>
      </c>
      <c r="R150" s="472" t="s">
        <v>647</v>
      </c>
      <c r="S150" s="502" t="s">
        <v>5694</v>
      </c>
      <c r="T150" s="503">
        <v>0.0</v>
      </c>
      <c r="U150" s="503">
        <v>0.0</v>
      </c>
      <c r="V150" s="503">
        <v>0.0</v>
      </c>
      <c r="W150" s="503">
        <v>0.0</v>
      </c>
      <c r="X150" s="503">
        <v>0.0</v>
      </c>
      <c r="Y150" s="503">
        <v>0.0</v>
      </c>
      <c r="Z150" s="503">
        <v>0.0</v>
      </c>
      <c r="AA150" s="503">
        <v>1.0</v>
      </c>
      <c r="AB150" s="503">
        <v>0.0</v>
      </c>
      <c r="AC150" s="503">
        <v>0.0</v>
      </c>
      <c r="AD150" s="503">
        <v>0.0</v>
      </c>
      <c r="AE150" s="503">
        <v>0.0</v>
      </c>
      <c r="AF150" s="503">
        <v>0.0</v>
      </c>
      <c r="AG150" s="503">
        <v>0.0</v>
      </c>
      <c r="AH150" s="503">
        <v>0.0</v>
      </c>
      <c r="AI150" s="502" t="s">
        <v>5695</v>
      </c>
      <c r="AJ150" s="503">
        <v>0.0</v>
      </c>
      <c r="AK150" s="503">
        <v>0.0</v>
      </c>
      <c r="AL150" s="503">
        <v>58.0</v>
      </c>
      <c r="AM150" s="502" t="s">
        <v>5696</v>
      </c>
      <c r="AN150" s="478"/>
      <c r="AO150" s="478"/>
      <c r="AP150" s="478"/>
      <c r="AQ150" s="503">
        <v>1.0</v>
      </c>
      <c r="AR150" s="478"/>
      <c r="AS150" s="478"/>
      <c r="AT150" s="478"/>
    </row>
    <row r="151">
      <c r="A151" s="127"/>
      <c r="B151" s="506">
        <f t="shared" si="4"/>
        <v>130</v>
      </c>
      <c r="C151" s="486">
        <v>8.0</v>
      </c>
      <c r="D151" s="486">
        <v>1.0</v>
      </c>
      <c r="E151" s="507" t="s">
        <v>2012</v>
      </c>
      <c r="F151" s="397" t="s">
        <v>5697</v>
      </c>
      <c r="G151" s="448"/>
      <c r="H151" s="448"/>
      <c r="I151" s="448"/>
      <c r="J151" s="387" t="s">
        <v>5698</v>
      </c>
      <c r="K151" s="485" t="s">
        <v>5699</v>
      </c>
      <c r="L151" s="486">
        <v>2018.0</v>
      </c>
      <c r="M151" s="448"/>
      <c r="N151" s="448"/>
      <c r="O151" s="448"/>
      <c r="P151" s="448"/>
      <c r="Q151" s="478"/>
      <c r="R151" s="472" t="s">
        <v>369</v>
      </c>
      <c r="S151" s="478"/>
      <c r="T151" s="478"/>
      <c r="U151" s="478"/>
      <c r="V151" s="478"/>
      <c r="W151" s="478"/>
      <c r="X151" s="478"/>
      <c r="Y151" s="478"/>
      <c r="Z151" s="478"/>
      <c r="AA151" s="478"/>
      <c r="AB151" s="478"/>
      <c r="AC151" s="478"/>
      <c r="AD151" s="478"/>
      <c r="AE151" s="478"/>
      <c r="AF151" s="478"/>
      <c r="AG151" s="478"/>
      <c r="AH151" s="478"/>
      <c r="AI151" s="478"/>
      <c r="AJ151" s="478"/>
      <c r="AK151" s="478"/>
      <c r="AL151" s="478"/>
      <c r="AM151" s="478"/>
      <c r="AN151" s="478"/>
      <c r="AO151" s="478"/>
      <c r="AP151" s="503">
        <v>1.0</v>
      </c>
      <c r="AQ151" s="478"/>
      <c r="AR151" s="478"/>
      <c r="AS151" s="478"/>
      <c r="AT151" s="478"/>
    </row>
    <row r="152">
      <c r="A152" s="127"/>
      <c r="B152" s="127"/>
      <c r="C152" s="127"/>
      <c r="D152" s="127"/>
      <c r="E152" s="127"/>
      <c r="F152" s="394" t="s">
        <v>5700</v>
      </c>
      <c r="G152" s="444"/>
      <c r="H152" s="444"/>
      <c r="I152" s="444"/>
      <c r="J152" s="445" t="s">
        <v>5701</v>
      </c>
      <c r="K152" s="127"/>
      <c r="L152" s="509"/>
      <c r="M152" s="444"/>
      <c r="N152" s="444"/>
      <c r="O152" s="444"/>
      <c r="P152" s="444"/>
      <c r="Q152" s="478"/>
      <c r="R152" s="472" t="s">
        <v>369</v>
      </c>
      <c r="S152" s="478"/>
      <c r="T152" s="478"/>
      <c r="U152" s="478"/>
      <c r="V152" s="478"/>
      <c r="W152" s="478"/>
      <c r="X152" s="478"/>
      <c r="Y152" s="478"/>
      <c r="Z152" s="478"/>
      <c r="AA152" s="478"/>
      <c r="AB152" s="478"/>
      <c r="AC152" s="478"/>
      <c r="AD152" s="478"/>
      <c r="AE152" s="478"/>
      <c r="AF152" s="478"/>
      <c r="AG152" s="478"/>
      <c r="AH152" s="478"/>
      <c r="AI152" s="478"/>
      <c r="AJ152" s="478"/>
      <c r="AK152" s="478"/>
      <c r="AL152" s="478"/>
      <c r="AM152" s="478"/>
      <c r="AN152" s="478"/>
      <c r="AO152" s="478"/>
      <c r="AP152" s="478"/>
      <c r="AQ152" s="478"/>
      <c r="AR152" s="478"/>
      <c r="AS152" s="478"/>
      <c r="AT152" s="478"/>
    </row>
    <row r="153">
      <c r="A153" s="127"/>
      <c r="B153" s="127"/>
      <c r="C153" s="127"/>
      <c r="D153" s="127"/>
      <c r="E153" s="127"/>
      <c r="F153" s="394" t="s">
        <v>5702</v>
      </c>
      <c r="G153" s="444"/>
      <c r="H153" s="444"/>
      <c r="I153" s="444"/>
      <c r="J153" s="445" t="s">
        <v>5703</v>
      </c>
      <c r="K153" s="127"/>
      <c r="L153" s="509"/>
      <c r="M153" s="444"/>
      <c r="N153" s="444"/>
      <c r="O153" s="444"/>
      <c r="P153" s="444"/>
      <c r="Q153" s="478"/>
      <c r="R153" s="472" t="s">
        <v>369</v>
      </c>
      <c r="S153" s="478"/>
      <c r="T153" s="478"/>
      <c r="U153" s="478"/>
      <c r="V153" s="478"/>
      <c r="W153" s="478"/>
      <c r="X153" s="478"/>
      <c r="Y153" s="478"/>
      <c r="Z153" s="478"/>
      <c r="AA153" s="478"/>
      <c r="AB153" s="478"/>
      <c r="AC153" s="478"/>
      <c r="AD153" s="478"/>
      <c r="AE153" s="478"/>
      <c r="AF153" s="478"/>
      <c r="AG153" s="478"/>
      <c r="AH153" s="478"/>
      <c r="AI153" s="478"/>
      <c r="AJ153" s="478"/>
      <c r="AK153" s="478"/>
      <c r="AL153" s="478"/>
      <c r="AM153" s="478"/>
      <c r="AN153" s="478"/>
      <c r="AO153" s="478"/>
      <c r="AP153" s="478"/>
      <c r="AQ153" s="478"/>
      <c r="AR153" s="478"/>
      <c r="AS153" s="478"/>
      <c r="AT153" s="478"/>
    </row>
    <row r="154">
      <c r="A154" s="127"/>
      <c r="B154" s="127"/>
      <c r="C154" s="127"/>
      <c r="D154" s="127"/>
      <c r="E154" s="127"/>
      <c r="F154" s="394" t="s">
        <v>5704</v>
      </c>
      <c r="G154" s="444"/>
      <c r="H154" s="444"/>
      <c r="I154" s="444"/>
      <c r="J154" s="445" t="s">
        <v>5705</v>
      </c>
      <c r="K154" s="127"/>
      <c r="L154" s="509"/>
      <c r="M154" s="444"/>
      <c r="N154" s="444"/>
      <c r="O154" s="444"/>
      <c r="P154" s="444"/>
      <c r="Q154" s="478"/>
      <c r="R154" s="472" t="s">
        <v>369</v>
      </c>
      <c r="S154" s="478"/>
      <c r="T154" s="478"/>
      <c r="U154" s="478"/>
      <c r="V154" s="478"/>
      <c r="W154" s="478"/>
      <c r="X154" s="478"/>
      <c r="Y154" s="478"/>
      <c r="Z154" s="478"/>
      <c r="AA154" s="478"/>
      <c r="AB154" s="478"/>
      <c r="AC154" s="478"/>
      <c r="AD154" s="478"/>
      <c r="AE154" s="478"/>
      <c r="AF154" s="478"/>
      <c r="AG154" s="478"/>
      <c r="AH154" s="478"/>
      <c r="AI154" s="478"/>
      <c r="AJ154" s="478"/>
      <c r="AK154" s="478"/>
      <c r="AL154" s="478"/>
      <c r="AM154" s="478"/>
      <c r="AN154" s="478"/>
      <c r="AO154" s="478"/>
      <c r="AP154" s="478"/>
      <c r="AQ154" s="478"/>
      <c r="AR154" s="478"/>
      <c r="AS154" s="478"/>
      <c r="AT154" s="478"/>
    </row>
    <row r="155">
      <c r="A155" s="127"/>
      <c r="B155" s="127"/>
      <c r="C155" s="127"/>
      <c r="D155" s="127"/>
      <c r="E155" s="127"/>
      <c r="F155" s="394" t="s">
        <v>5706</v>
      </c>
      <c r="G155" s="444"/>
      <c r="H155" s="444"/>
      <c r="I155" s="444"/>
      <c r="J155" s="445" t="s">
        <v>5707</v>
      </c>
      <c r="K155" s="127"/>
      <c r="L155" s="509"/>
      <c r="M155" s="444"/>
      <c r="N155" s="444"/>
      <c r="O155" s="444"/>
      <c r="P155" s="444"/>
      <c r="Q155" s="478"/>
      <c r="R155" s="472" t="s">
        <v>369</v>
      </c>
      <c r="S155" s="478"/>
      <c r="T155" s="478"/>
      <c r="U155" s="478"/>
      <c r="V155" s="478"/>
      <c r="W155" s="478"/>
      <c r="X155" s="478"/>
      <c r="Y155" s="478"/>
      <c r="Z155" s="478"/>
      <c r="AA155" s="478"/>
      <c r="AB155" s="478"/>
      <c r="AC155" s="478"/>
      <c r="AD155" s="478"/>
      <c r="AE155" s="478"/>
      <c r="AF155" s="478"/>
      <c r="AG155" s="478"/>
      <c r="AH155" s="478"/>
      <c r="AI155" s="478"/>
      <c r="AJ155" s="478"/>
      <c r="AK155" s="478"/>
      <c r="AL155" s="478"/>
      <c r="AM155" s="478"/>
      <c r="AN155" s="478"/>
      <c r="AO155" s="478"/>
      <c r="AP155" s="478"/>
      <c r="AQ155" s="478"/>
      <c r="AR155" s="478"/>
      <c r="AS155" s="478"/>
      <c r="AT155" s="478"/>
    </row>
    <row r="156">
      <c r="A156" s="127"/>
      <c r="B156" s="127"/>
      <c r="C156" s="127"/>
      <c r="D156" s="127"/>
      <c r="E156" s="127"/>
      <c r="F156" s="394" t="s">
        <v>5708</v>
      </c>
      <c r="G156" s="444"/>
      <c r="H156" s="444"/>
      <c r="I156" s="444"/>
      <c r="J156" s="445" t="s">
        <v>5709</v>
      </c>
      <c r="K156" s="127"/>
      <c r="L156" s="509"/>
      <c r="M156" s="444"/>
      <c r="N156" s="444"/>
      <c r="O156" s="444"/>
      <c r="P156" s="444"/>
      <c r="Q156" s="478"/>
      <c r="R156" s="472" t="s">
        <v>369</v>
      </c>
      <c r="S156" s="478"/>
      <c r="T156" s="478"/>
      <c r="U156" s="478"/>
      <c r="V156" s="478"/>
      <c r="W156" s="478"/>
      <c r="X156" s="478"/>
      <c r="Y156" s="478"/>
      <c r="Z156" s="478"/>
      <c r="AA156" s="478"/>
      <c r="AB156" s="478"/>
      <c r="AC156" s="478"/>
      <c r="AD156" s="478"/>
      <c r="AE156" s="478"/>
      <c r="AF156" s="478"/>
      <c r="AG156" s="478"/>
      <c r="AH156" s="478"/>
      <c r="AI156" s="478"/>
      <c r="AJ156" s="478"/>
      <c r="AK156" s="478"/>
      <c r="AL156" s="478"/>
      <c r="AM156" s="478"/>
      <c r="AN156" s="478"/>
      <c r="AO156" s="478"/>
      <c r="AP156" s="478"/>
      <c r="AQ156" s="478"/>
      <c r="AR156" s="478"/>
      <c r="AS156" s="478"/>
      <c r="AT156" s="478"/>
    </row>
    <row r="157">
      <c r="A157" s="127"/>
      <c r="B157" s="127"/>
      <c r="C157" s="127"/>
      <c r="D157" s="127"/>
      <c r="E157" s="127"/>
      <c r="F157" s="394" t="s">
        <v>5710</v>
      </c>
      <c r="G157" s="444"/>
      <c r="H157" s="444"/>
      <c r="I157" s="444"/>
      <c r="J157" s="445" t="s">
        <v>5711</v>
      </c>
      <c r="K157" s="127"/>
      <c r="L157" s="509"/>
      <c r="M157" s="444"/>
      <c r="N157" s="444"/>
      <c r="O157" s="444"/>
      <c r="P157" s="444"/>
      <c r="Q157" s="478"/>
      <c r="R157" s="472" t="s">
        <v>369</v>
      </c>
      <c r="S157" s="478"/>
      <c r="T157" s="478"/>
      <c r="U157" s="478"/>
      <c r="V157" s="478"/>
      <c r="W157" s="478"/>
      <c r="X157" s="478"/>
      <c r="Y157" s="478"/>
      <c r="Z157" s="478"/>
      <c r="AA157" s="478"/>
      <c r="AB157" s="478"/>
      <c r="AC157" s="478"/>
      <c r="AD157" s="478"/>
      <c r="AE157" s="478"/>
      <c r="AF157" s="478"/>
      <c r="AG157" s="478"/>
      <c r="AH157" s="478"/>
      <c r="AI157" s="478"/>
      <c r="AJ157" s="478"/>
      <c r="AK157" s="478"/>
      <c r="AL157" s="478"/>
      <c r="AM157" s="478"/>
      <c r="AN157" s="478"/>
      <c r="AO157" s="478"/>
      <c r="AP157" s="478"/>
      <c r="AQ157" s="478"/>
      <c r="AR157" s="478"/>
      <c r="AS157" s="478"/>
      <c r="AT157" s="478"/>
    </row>
    <row r="158">
      <c r="A158" s="127"/>
      <c r="B158" s="127"/>
      <c r="C158" s="127"/>
      <c r="D158" s="127"/>
      <c r="E158" s="127"/>
      <c r="F158" s="394" t="s">
        <v>5712</v>
      </c>
      <c r="G158" s="444"/>
      <c r="H158" s="444"/>
      <c r="I158" s="444"/>
      <c r="J158" s="445" t="s">
        <v>5713</v>
      </c>
      <c r="K158" s="127"/>
      <c r="L158" s="509"/>
      <c r="M158" s="444"/>
      <c r="N158" s="444"/>
      <c r="O158" s="444"/>
      <c r="P158" s="444"/>
      <c r="Q158" s="478"/>
      <c r="R158" s="472" t="s">
        <v>369</v>
      </c>
      <c r="S158" s="478"/>
      <c r="T158" s="478"/>
      <c r="U158" s="478"/>
      <c r="V158" s="478"/>
      <c r="W158" s="478"/>
      <c r="X158" s="478"/>
      <c r="Y158" s="478"/>
      <c r="Z158" s="478"/>
      <c r="AA158" s="478"/>
      <c r="AB158" s="478"/>
      <c r="AC158" s="478"/>
      <c r="AD158" s="478"/>
      <c r="AE158" s="478"/>
      <c r="AF158" s="478"/>
      <c r="AG158" s="478"/>
      <c r="AH158" s="478"/>
      <c r="AI158" s="478"/>
      <c r="AJ158" s="478"/>
      <c r="AK158" s="478"/>
      <c r="AL158" s="478"/>
      <c r="AM158" s="478"/>
      <c r="AN158" s="478"/>
      <c r="AO158" s="478"/>
      <c r="AP158" s="478"/>
      <c r="AQ158" s="478"/>
      <c r="AR158" s="478"/>
      <c r="AS158" s="478"/>
      <c r="AT158" s="478"/>
    </row>
    <row r="159">
      <c r="A159" s="127"/>
      <c r="B159" s="127"/>
      <c r="C159" s="127"/>
      <c r="D159" s="127"/>
      <c r="E159" s="127"/>
      <c r="F159" s="394" t="s">
        <v>5714</v>
      </c>
      <c r="G159" s="444"/>
      <c r="H159" s="444"/>
      <c r="I159" s="444"/>
      <c r="J159" s="445" t="s">
        <v>5715</v>
      </c>
      <c r="K159" s="127"/>
      <c r="L159" s="509"/>
      <c r="M159" s="444"/>
      <c r="N159" s="444"/>
      <c r="O159" s="444"/>
      <c r="P159" s="444"/>
      <c r="Q159" s="478"/>
      <c r="R159" s="472" t="s">
        <v>369</v>
      </c>
      <c r="S159" s="478"/>
      <c r="T159" s="478"/>
      <c r="U159" s="478"/>
      <c r="V159" s="478"/>
      <c r="W159" s="478"/>
      <c r="X159" s="478"/>
      <c r="Y159" s="478"/>
      <c r="Z159" s="478"/>
      <c r="AA159" s="478"/>
      <c r="AB159" s="478"/>
      <c r="AC159" s="478"/>
      <c r="AD159" s="478"/>
      <c r="AE159" s="478"/>
      <c r="AF159" s="478"/>
      <c r="AG159" s="478"/>
      <c r="AH159" s="478"/>
      <c r="AI159" s="478"/>
      <c r="AJ159" s="478"/>
      <c r="AK159" s="478"/>
      <c r="AL159" s="478"/>
      <c r="AM159" s="478"/>
      <c r="AN159" s="478"/>
      <c r="AO159" s="478"/>
      <c r="AP159" s="478"/>
      <c r="AQ159" s="478"/>
      <c r="AR159" s="478"/>
      <c r="AS159" s="478"/>
      <c r="AT159" s="478"/>
    </row>
    <row r="160">
      <c r="A160" s="127"/>
      <c r="B160" s="127"/>
      <c r="C160" s="127"/>
      <c r="D160" s="127"/>
      <c r="E160" s="127"/>
      <c r="F160" s="394" t="s">
        <v>5716</v>
      </c>
      <c r="G160" s="444"/>
      <c r="H160" s="444"/>
      <c r="I160" s="444"/>
      <c r="J160" s="445" t="s">
        <v>5717</v>
      </c>
      <c r="K160" s="127"/>
      <c r="L160" s="509"/>
      <c r="M160" s="444"/>
      <c r="N160" s="444"/>
      <c r="O160" s="444"/>
      <c r="P160" s="444"/>
      <c r="Q160" s="478"/>
      <c r="R160" s="472" t="s">
        <v>369</v>
      </c>
      <c r="S160" s="478"/>
      <c r="T160" s="478"/>
      <c r="U160" s="478"/>
      <c r="V160" s="478"/>
      <c r="W160" s="478"/>
      <c r="X160" s="478"/>
      <c r="Y160" s="478"/>
      <c r="Z160" s="478"/>
      <c r="AA160" s="478"/>
      <c r="AB160" s="478"/>
      <c r="AC160" s="478"/>
      <c r="AD160" s="478"/>
      <c r="AE160" s="478"/>
      <c r="AF160" s="478"/>
      <c r="AG160" s="478"/>
      <c r="AH160" s="478"/>
      <c r="AI160" s="478"/>
      <c r="AJ160" s="478"/>
      <c r="AK160" s="478"/>
      <c r="AL160" s="478"/>
      <c r="AM160" s="478"/>
      <c r="AN160" s="478"/>
      <c r="AO160" s="478"/>
      <c r="AP160" s="478"/>
      <c r="AQ160" s="478"/>
      <c r="AR160" s="478"/>
      <c r="AS160" s="478"/>
      <c r="AT160" s="478"/>
    </row>
    <row r="161">
      <c r="A161" s="127"/>
      <c r="B161" s="127"/>
      <c r="C161" s="127"/>
      <c r="D161" s="127"/>
      <c r="E161" s="127"/>
      <c r="F161" s="394" t="s">
        <v>5718</v>
      </c>
      <c r="G161" s="444"/>
      <c r="H161" s="444"/>
      <c r="I161" s="444"/>
      <c r="J161" s="445" t="s">
        <v>5719</v>
      </c>
      <c r="K161" s="127"/>
      <c r="L161" s="509"/>
      <c r="M161" s="444"/>
      <c r="N161" s="444"/>
      <c r="O161" s="444"/>
      <c r="P161" s="444"/>
      <c r="Q161" s="478"/>
      <c r="R161" s="472" t="s">
        <v>369</v>
      </c>
      <c r="S161" s="478"/>
      <c r="T161" s="478"/>
      <c r="U161" s="478"/>
      <c r="V161" s="478"/>
      <c r="W161" s="478"/>
      <c r="X161" s="478"/>
      <c r="Y161" s="478"/>
      <c r="Z161" s="478"/>
      <c r="AA161" s="478"/>
      <c r="AB161" s="478"/>
      <c r="AC161" s="478"/>
      <c r="AD161" s="478"/>
      <c r="AE161" s="478"/>
      <c r="AF161" s="478"/>
      <c r="AG161" s="478"/>
      <c r="AH161" s="478"/>
      <c r="AI161" s="478"/>
      <c r="AJ161" s="478"/>
      <c r="AK161" s="478"/>
      <c r="AL161" s="478"/>
      <c r="AM161" s="478"/>
      <c r="AN161" s="478"/>
      <c r="AO161" s="478"/>
      <c r="AP161" s="478"/>
      <c r="AQ161" s="478"/>
      <c r="AR161" s="478"/>
      <c r="AS161" s="478"/>
      <c r="AT161" s="478"/>
    </row>
    <row r="162">
      <c r="A162" s="127"/>
      <c r="B162" s="127"/>
      <c r="C162" s="127"/>
      <c r="D162" s="127"/>
      <c r="E162" s="127"/>
      <c r="F162" s="394" t="s">
        <v>5720</v>
      </c>
      <c r="G162" s="444"/>
      <c r="H162" s="444"/>
      <c r="I162" s="444"/>
      <c r="J162" s="445" t="s">
        <v>5721</v>
      </c>
      <c r="K162" s="127"/>
      <c r="L162" s="509"/>
      <c r="M162" s="444"/>
      <c r="N162" s="444"/>
      <c r="O162" s="444"/>
      <c r="P162" s="444"/>
      <c r="Q162" s="478"/>
      <c r="R162" s="472" t="s">
        <v>369</v>
      </c>
      <c r="S162" s="478"/>
      <c r="T162" s="478"/>
      <c r="U162" s="478"/>
      <c r="V162" s="478"/>
      <c r="W162" s="478"/>
      <c r="X162" s="478"/>
      <c r="Y162" s="478"/>
      <c r="Z162" s="478"/>
      <c r="AA162" s="478"/>
      <c r="AB162" s="478"/>
      <c r="AC162" s="478"/>
      <c r="AD162" s="478"/>
      <c r="AE162" s="478"/>
      <c r="AF162" s="478"/>
      <c r="AG162" s="478"/>
      <c r="AH162" s="478"/>
      <c r="AI162" s="478"/>
      <c r="AJ162" s="478"/>
      <c r="AK162" s="478"/>
      <c r="AL162" s="478"/>
      <c r="AM162" s="478"/>
      <c r="AN162" s="478"/>
      <c r="AO162" s="478"/>
      <c r="AP162" s="478"/>
      <c r="AQ162" s="478"/>
      <c r="AR162" s="478"/>
      <c r="AS162" s="478"/>
      <c r="AT162" s="478"/>
    </row>
    <row r="163">
      <c r="A163" s="127"/>
      <c r="B163" s="127"/>
      <c r="C163" s="127"/>
      <c r="D163" s="127"/>
      <c r="E163" s="127"/>
      <c r="F163" s="394" t="s">
        <v>5722</v>
      </c>
      <c r="G163" s="444"/>
      <c r="H163" s="444"/>
      <c r="I163" s="444"/>
      <c r="J163" s="445" t="s">
        <v>5723</v>
      </c>
      <c r="K163" s="127"/>
      <c r="L163" s="509"/>
      <c r="M163" s="444"/>
      <c r="N163" s="444"/>
      <c r="O163" s="444"/>
      <c r="P163" s="444"/>
      <c r="Q163" s="478"/>
      <c r="R163" s="472" t="s">
        <v>369</v>
      </c>
      <c r="S163" s="478"/>
      <c r="T163" s="478"/>
      <c r="U163" s="478"/>
      <c r="V163" s="478"/>
      <c r="W163" s="478"/>
      <c r="X163" s="478"/>
      <c r="Y163" s="478"/>
      <c r="Z163" s="478"/>
      <c r="AA163" s="478"/>
      <c r="AB163" s="478"/>
      <c r="AC163" s="478"/>
      <c r="AD163" s="478"/>
      <c r="AE163" s="478"/>
      <c r="AF163" s="478"/>
      <c r="AG163" s="478"/>
      <c r="AH163" s="478"/>
      <c r="AI163" s="478"/>
      <c r="AJ163" s="478"/>
      <c r="AK163" s="478"/>
      <c r="AL163" s="478"/>
      <c r="AM163" s="478"/>
      <c r="AN163" s="478"/>
      <c r="AO163" s="478"/>
      <c r="AP163" s="478"/>
      <c r="AQ163" s="478"/>
      <c r="AR163" s="478"/>
      <c r="AS163" s="478"/>
      <c r="AT163" s="478"/>
    </row>
    <row r="164">
      <c r="A164" s="127"/>
      <c r="B164" s="127"/>
      <c r="C164" s="127"/>
      <c r="D164" s="127"/>
      <c r="E164" s="127"/>
      <c r="F164" s="394" t="s">
        <v>5724</v>
      </c>
      <c r="G164" s="444"/>
      <c r="H164" s="444"/>
      <c r="I164" s="444"/>
      <c r="J164" s="445" t="s">
        <v>5725</v>
      </c>
      <c r="K164" s="127"/>
      <c r="L164" s="509"/>
      <c r="M164" s="444"/>
      <c r="N164" s="444"/>
      <c r="O164" s="444"/>
      <c r="P164" s="444"/>
      <c r="Q164" s="478"/>
      <c r="R164" s="472" t="s">
        <v>369</v>
      </c>
      <c r="S164" s="478"/>
      <c r="T164" s="478"/>
      <c r="U164" s="478"/>
      <c r="V164" s="478"/>
      <c r="W164" s="478"/>
      <c r="X164" s="478"/>
      <c r="Y164" s="478"/>
      <c r="Z164" s="478"/>
      <c r="AA164" s="478"/>
      <c r="AB164" s="478"/>
      <c r="AC164" s="478"/>
      <c r="AD164" s="478"/>
      <c r="AE164" s="478"/>
      <c r="AF164" s="478"/>
      <c r="AG164" s="478"/>
      <c r="AH164" s="478"/>
      <c r="AI164" s="478"/>
      <c r="AJ164" s="478"/>
      <c r="AK164" s="478"/>
      <c r="AL164" s="478"/>
      <c r="AM164" s="478"/>
      <c r="AN164" s="478"/>
      <c r="AO164" s="478"/>
      <c r="AP164" s="478"/>
      <c r="AQ164" s="478"/>
      <c r="AR164" s="478"/>
      <c r="AS164" s="478"/>
      <c r="AT164" s="478"/>
    </row>
    <row r="165">
      <c r="A165" s="127"/>
      <c r="B165" s="127"/>
      <c r="C165" s="127"/>
      <c r="D165" s="127"/>
      <c r="E165" s="127"/>
      <c r="F165" s="394" t="s">
        <v>5726</v>
      </c>
      <c r="G165" s="444"/>
      <c r="H165" s="444"/>
      <c r="I165" s="444"/>
      <c r="J165" s="445" t="s">
        <v>5727</v>
      </c>
      <c r="K165" s="127"/>
      <c r="L165" s="509"/>
      <c r="M165" s="444"/>
      <c r="N165" s="444"/>
      <c r="O165" s="444"/>
      <c r="P165" s="444"/>
      <c r="Q165" s="478"/>
      <c r="R165" s="472" t="s">
        <v>369</v>
      </c>
      <c r="S165" s="478"/>
      <c r="T165" s="478"/>
      <c r="U165" s="478"/>
      <c r="V165" s="478"/>
      <c r="W165" s="478"/>
      <c r="X165" s="478"/>
      <c r="Y165" s="478"/>
      <c r="Z165" s="478"/>
      <c r="AA165" s="478"/>
      <c r="AB165" s="478"/>
      <c r="AC165" s="478"/>
      <c r="AD165" s="478"/>
      <c r="AE165" s="478"/>
      <c r="AF165" s="478"/>
      <c r="AG165" s="478"/>
      <c r="AH165" s="478"/>
      <c r="AI165" s="478"/>
      <c r="AJ165" s="478"/>
      <c r="AK165" s="478"/>
      <c r="AL165" s="478"/>
      <c r="AM165" s="478"/>
      <c r="AN165" s="478"/>
      <c r="AO165" s="478"/>
      <c r="AP165" s="478"/>
      <c r="AQ165" s="478"/>
      <c r="AR165" s="478"/>
      <c r="AS165" s="478"/>
      <c r="AT165" s="478"/>
    </row>
    <row r="166">
      <c r="A166" s="127"/>
      <c r="B166" s="127"/>
      <c r="C166" s="127"/>
      <c r="D166" s="127"/>
      <c r="E166" s="127"/>
      <c r="F166" s="394" t="s">
        <v>5728</v>
      </c>
      <c r="G166" s="444"/>
      <c r="H166" s="444"/>
      <c r="I166" s="444"/>
      <c r="J166" s="445" t="s">
        <v>5729</v>
      </c>
      <c r="K166" s="127"/>
      <c r="L166" s="509"/>
      <c r="M166" s="444"/>
      <c r="N166" s="444"/>
      <c r="O166" s="444"/>
      <c r="P166" s="444"/>
      <c r="Q166" s="478"/>
      <c r="R166" s="472" t="s">
        <v>369</v>
      </c>
      <c r="S166" s="478"/>
      <c r="T166" s="478"/>
      <c r="U166" s="478"/>
      <c r="V166" s="478"/>
      <c r="W166" s="478"/>
      <c r="X166" s="478"/>
      <c r="Y166" s="478"/>
      <c r="Z166" s="478"/>
      <c r="AA166" s="478"/>
      <c r="AB166" s="478"/>
      <c r="AC166" s="478"/>
      <c r="AD166" s="478"/>
      <c r="AE166" s="478"/>
      <c r="AF166" s="478"/>
      <c r="AG166" s="478"/>
      <c r="AH166" s="478"/>
      <c r="AI166" s="478"/>
      <c r="AJ166" s="478"/>
      <c r="AK166" s="478"/>
      <c r="AL166" s="478"/>
      <c r="AM166" s="478"/>
      <c r="AN166" s="478"/>
      <c r="AO166" s="478"/>
      <c r="AP166" s="478"/>
      <c r="AQ166" s="478"/>
      <c r="AR166" s="478"/>
      <c r="AS166" s="478"/>
      <c r="AT166" s="478"/>
    </row>
    <row r="167">
      <c r="A167" s="127"/>
      <c r="B167" s="127"/>
      <c r="C167" s="127"/>
      <c r="D167" s="127"/>
      <c r="E167" s="127"/>
      <c r="F167" s="394" t="s">
        <v>5730</v>
      </c>
      <c r="G167" s="444"/>
      <c r="H167" s="444"/>
      <c r="I167" s="444"/>
      <c r="J167" s="445" t="s">
        <v>5731</v>
      </c>
      <c r="K167" s="127"/>
      <c r="L167" s="509"/>
      <c r="M167" s="444"/>
      <c r="N167" s="444"/>
      <c r="O167" s="444"/>
      <c r="P167" s="444"/>
      <c r="Q167" s="478"/>
      <c r="R167" s="472" t="s">
        <v>369</v>
      </c>
      <c r="S167" s="478"/>
      <c r="T167" s="478"/>
      <c r="U167" s="478"/>
      <c r="V167" s="478"/>
      <c r="W167" s="478"/>
      <c r="X167" s="478"/>
      <c r="Y167" s="478"/>
      <c r="Z167" s="478"/>
      <c r="AA167" s="478"/>
      <c r="AB167" s="478"/>
      <c r="AC167" s="478"/>
      <c r="AD167" s="478"/>
      <c r="AE167" s="478"/>
      <c r="AF167" s="478"/>
      <c r="AG167" s="478"/>
      <c r="AH167" s="478"/>
      <c r="AI167" s="478"/>
      <c r="AJ167" s="478"/>
      <c r="AK167" s="478"/>
      <c r="AL167" s="478"/>
      <c r="AM167" s="478"/>
      <c r="AN167" s="478"/>
      <c r="AO167" s="478"/>
      <c r="AP167" s="478"/>
      <c r="AQ167" s="478"/>
      <c r="AR167" s="478"/>
      <c r="AS167" s="478"/>
      <c r="AT167" s="478"/>
    </row>
    <row r="168">
      <c r="A168" s="127"/>
      <c r="B168" s="127"/>
      <c r="C168" s="127"/>
      <c r="D168" s="127"/>
      <c r="E168" s="127"/>
      <c r="F168" s="394" t="s">
        <v>5732</v>
      </c>
      <c r="G168" s="444"/>
      <c r="H168" s="444"/>
      <c r="I168" s="444"/>
      <c r="J168" s="445" t="s">
        <v>5733</v>
      </c>
      <c r="K168" s="127"/>
      <c r="L168" s="509"/>
      <c r="M168" s="444"/>
      <c r="N168" s="444"/>
      <c r="O168" s="444"/>
      <c r="P168" s="444"/>
      <c r="Q168" s="478"/>
      <c r="R168" s="472" t="s">
        <v>369</v>
      </c>
      <c r="S168" s="478"/>
      <c r="T168" s="478"/>
      <c r="U168" s="478"/>
      <c r="V168" s="478"/>
      <c r="W168" s="478"/>
      <c r="X168" s="478"/>
      <c r="Y168" s="478"/>
      <c r="Z168" s="478"/>
      <c r="AA168" s="478"/>
      <c r="AB168" s="478"/>
      <c r="AC168" s="478"/>
      <c r="AD168" s="478"/>
      <c r="AE168" s="478"/>
      <c r="AF168" s="478"/>
      <c r="AG168" s="478"/>
      <c r="AH168" s="478"/>
      <c r="AI168" s="478"/>
      <c r="AJ168" s="478"/>
      <c r="AK168" s="478"/>
      <c r="AL168" s="478"/>
      <c r="AM168" s="478"/>
      <c r="AN168" s="478"/>
      <c r="AO168" s="478"/>
      <c r="AP168" s="478"/>
      <c r="AQ168" s="478"/>
      <c r="AR168" s="478"/>
      <c r="AS168" s="478"/>
      <c r="AT168" s="478"/>
    </row>
    <row r="169">
      <c r="A169" s="127"/>
      <c r="B169" s="127"/>
      <c r="C169" s="127"/>
      <c r="D169" s="127"/>
      <c r="E169" s="127"/>
      <c r="F169" s="394" t="s">
        <v>5734</v>
      </c>
      <c r="G169" s="444"/>
      <c r="H169" s="444"/>
      <c r="I169" s="444"/>
      <c r="J169" s="445" t="s">
        <v>5735</v>
      </c>
      <c r="K169" s="127"/>
      <c r="L169" s="509"/>
      <c r="M169" s="444"/>
      <c r="N169" s="444"/>
      <c r="O169" s="444"/>
      <c r="P169" s="444"/>
      <c r="Q169" s="478"/>
      <c r="R169" s="472" t="s">
        <v>369</v>
      </c>
      <c r="S169" s="478"/>
      <c r="T169" s="478"/>
      <c r="U169" s="478"/>
      <c r="V169" s="478"/>
      <c r="W169" s="478"/>
      <c r="X169" s="478"/>
      <c r="Y169" s="478"/>
      <c r="Z169" s="478"/>
      <c r="AA169" s="478"/>
      <c r="AB169" s="478"/>
      <c r="AC169" s="478"/>
      <c r="AD169" s="478"/>
      <c r="AE169" s="478"/>
      <c r="AF169" s="478"/>
      <c r="AG169" s="478"/>
      <c r="AH169" s="478"/>
      <c r="AI169" s="478"/>
      <c r="AJ169" s="478"/>
      <c r="AK169" s="478"/>
      <c r="AL169" s="478"/>
      <c r="AM169" s="478"/>
      <c r="AN169" s="478"/>
      <c r="AO169" s="478"/>
      <c r="AP169" s="478"/>
      <c r="AQ169" s="478"/>
      <c r="AR169" s="478"/>
      <c r="AS169" s="478"/>
      <c r="AT169" s="478"/>
    </row>
    <row r="170">
      <c r="A170" s="127"/>
      <c r="B170" s="127"/>
      <c r="C170" s="127"/>
      <c r="D170" s="127"/>
      <c r="E170" s="127"/>
      <c r="F170" s="394" t="s">
        <v>5736</v>
      </c>
      <c r="G170" s="444"/>
      <c r="H170" s="444"/>
      <c r="I170" s="444"/>
      <c r="J170" s="445" t="s">
        <v>5737</v>
      </c>
      <c r="K170" s="127"/>
      <c r="L170" s="509"/>
      <c r="M170" s="444"/>
      <c r="N170" s="444"/>
      <c r="O170" s="444"/>
      <c r="P170" s="444"/>
      <c r="Q170" s="478"/>
      <c r="R170" s="472" t="s">
        <v>369</v>
      </c>
      <c r="S170" s="478"/>
      <c r="T170" s="478"/>
      <c r="U170" s="478"/>
      <c r="V170" s="478"/>
      <c r="W170" s="478"/>
      <c r="X170" s="478"/>
      <c r="Y170" s="478"/>
      <c r="Z170" s="478"/>
      <c r="AA170" s="478"/>
      <c r="AB170" s="478"/>
      <c r="AC170" s="478"/>
      <c r="AD170" s="478"/>
      <c r="AE170" s="478"/>
      <c r="AF170" s="478"/>
      <c r="AG170" s="478"/>
      <c r="AH170" s="478"/>
      <c r="AI170" s="478"/>
      <c r="AJ170" s="478"/>
      <c r="AK170" s="478"/>
      <c r="AL170" s="478"/>
      <c r="AM170" s="478"/>
      <c r="AN170" s="478"/>
      <c r="AO170" s="478"/>
      <c r="AP170" s="478"/>
      <c r="AQ170" s="478"/>
      <c r="AR170" s="478"/>
      <c r="AS170" s="478"/>
      <c r="AT170" s="478"/>
    </row>
    <row r="171">
      <c r="A171" s="127"/>
      <c r="B171" s="127"/>
      <c r="C171" s="127"/>
      <c r="D171" s="127"/>
      <c r="E171" s="127"/>
      <c r="F171" s="394" t="s">
        <v>5738</v>
      </c>
      <c r="G171" s="444"/>
      <c r="H171" s="444"/>
      <c r="I171" s="444"/>
      <c r="J171" s="445" t="s">
        <v>5739</v>
      </c>
      <c r="K171" s="127"/>
      <c r="L171" s="509"/>
      <c r="M171" s="444"/>
      <c r="N171" s="444"/>
      <c r="O171" s="444"/>
      <c r="P171" s="444"/>
      <c r="Q171" s="478"/>
      <c r="R171" s="472" t="s">
        <v>369</v>
      </c>
      <c r="S171" s="478"/>
      <c r="T171" s="478"/>
      <c r="U171" s="478"/>
      <c r="V171" s="478"/>
      <c r="W171" s="478"/>
      <c r="X171" s="478"/>
      <c r="Y171" s="478"/>
      <c r="Z171" s="478"/>
      <c r="AA171" s="478"/>
      <c r="AB171" s="478"/>
      <c r="AC171" s="478"/>
      <c r="AD171" s="478"/>
      <c r="AE171" s="478"/>
      <c r="AF171" s="478"/>
      <c r="AG171" s="478"/>
      <c r="AH171" s="478"/>
      <c r="AI171" s="478"/>
      <c r="AJ171" s="478"/>
      <c r="AK171" s="478"/>
      <c r="AL171" s="478"/>
      <c r="AM171" s="478"/>
      <c r="AN171" s="478"/>
      <c r="AO171" s="478"/>
      <c r="AP171" s="478"/>
      <c r="AQ171" s="478"/>
      <c r="AR171" s="478"/>
      <c r="AS171" s="478"/>
      <c r="AT171" s="478"/>
    </row>
    <row r="172">
      <c r="A172" s="127"/>
      <c r="B172" s="127"/>
      <c r="C172" s="127"/>
      <c r="D172" s="127"/>
      <c r="E172" s="127"/>
      <c r="F172" s="394" t="s">
        <v>5740</v>
      </c>
      <c r="G172" s="444"/>
      <c r="H172" s="444"/>
      <c r="I172" s="444"/>
      <c r="J172" s="445" t="s">
        <v>5741</v>
      </c>
      <c r="K172" s="127"/>
      <c r="L172" s="509"/>
      <c r="M172" s="444"/>
      <c r="N172" s="444"/>
      <c r="O172" s="444"/>
      <c r="P172" s="444"/>
      <c r="Q172" s="478"/>
      <c r="R172" s="472" t="s">
        <v>369</v>
      </c>
      <c r="S172" s="478"/>
      <c r="T172" s="478"/>
      <c r="U172" s="478"/>
      <c r="V172" s="478"/>
      <c r="W172" s="478"/>
      <c r="X172" s="478"/>
      <c r="Y172" s="478"/>
      <c r="Z172" s="478"/>
      <c r="AA172" s="478"/>
      <c r="AB172" s="478"/>
      <c r="AC172" s="478"/>
      <c r="AD172" s="478"/>
      <c r="AE172" s="478"/>
      <c r="AF172" s="478"/>
      <c r="AG172" s="478"/>
      <c r="AH172" s="478"/>
      <c r="AI172" s="478"/>
      <c r="AJ172" s="478"/>
      <c r="AK172" s="478"/>
      <c r="AL172" s="478"/>
      <c r="AM172" s="478"/>
      <c r="AN172" s="478"/>
      <c r="AO172" s="478"/>
      <c r="AP172" s="478"/>
      <c r="AQ172" s="478"/>
      <c r="AR172" s="478"/>
      <c r="AS172" s="478"/>
      <c r="AT172" s="478"/>
    </row>
    <row r="173">
      <c r="A173" s="127"/>
      <c r="B173" s="127"/>
      <c r="C173" s="127"/>
      <c r="D173" s="127"/>
      <c r="E173" s="127"/>
      <c r="F173" s="394" t="s">
        <v>5742</v>
      </c>
      <c r="G173" s="444"/>
      <c r="H173" s="444"/>
      <c r="I173" s="444"/>
      <c r="J173" s="445" t="s">
        <v>5743</v>
      </c>
      <c r="K173" s="127"/>
      <c r="L173" s="509"/>
      <c r="M173" s="444"/>
      <c r="N173" s="444"/>
      <c r="O173" s="444"/>
      <c r="P173" s="444"/>
      <c r="Q173" s="478"/>
      <c r="R173" s="472" t="s">
        <v>369</v>
      </c>
      <c r="S173" s="478"/>
      <c r="T173" s="478"/>
      <c r="U173" s="478"/>
      <c r="V173" s="478"/>
      <c r="W173" s="478"/>
      <c r="X173" s="478"/>
      <c r="Y173" s="478"/>
      <c r="Z173" s="478"/>
      <c r="AA173" s="478"/>
      <c r="AB173" s="478"/>
      <c r="AC173" s="478"/>
      <c r="AD173" s="478"/>
      <c r="AE173" s="478"/>
      <c r="AF173" s="478"/>
      <c r="AG173" s="478"/>
      <c r="AH173" s="478"/>
      <c r="AI173" s="478"/>
      <c r="AJ173" s="478"/>
      <c r="AK173" s="478"/>
      <c r="AL173" s="478"/>
      <c r="AM173" s="478"/>
      <c r="AN173" s="478"/>
      <c r="AO173" s="478"/>
      <c r="AP173" s="478"/>
      <c r="AQ173" s="478"/>
      <c r="AR173" s="478"/>
      <c r="AS173" s="478"/>
      <c r="AT173" s="478"/>
    </row>
    <row r="174">
      <c r="A174" s="127"/>
      <c r="B174" s="127"/>
      <c r="C174" s="127"/>
      <c r="D174" s="127"/>
      <c r="E174" s="127"/>
      <c r="F174" s="394" t="s">
        <v>5744</v>
      </c>
      <c r="G174" s="444"/>
      <c r="H174" s="444"/>
      <c r="I174" s="444"/>
      <c r="J174" s="445" t="s">
        <v>5745</v>
      </c>
      <c r="K174" s="127"/>
      <c r="L174" s="509"/>
      <c r="M174" s="444"/>
      <c r="N174" s="444"/>
      <c r="O174" s="444"/>
      <c r="P174" s="444"/>
      <c r="Q174" s="478"/>
      <c r="R174" s="472" t="s">
        <v>369</v>
      </c>
      <c r="S174" s="478"/>
      <c r="T174" s="478"/>
      <c r="U174" s="478"/>
      <c r="V174" s="478"/>
      <c r="W174" s="478"/>
      <c r="X174" s="478"/>
      <c r="Y174" s="478"/>
      <c r="Z174" s="478"/>
      <c r="AA174" s="478"/>
      <c r="AB174" s="478"/>
      <c r="AC174" s="478"/>
      <c r="AD174" s="478"/>
      <c r="AE174" s="478"/>
      <c r="AF174" s="478"/>
      <c r="AG174" s="478"/>
      <c r="AH174" s="478"/>
      <c r="AI174" s="478"/>
      <c r="AJ174" s="478"/>
      <c r="AK174" s="478"/>
      <c r="AL174" s="478"/>
      <c r="AM174" s="478"/>
      <c r="AN174" s="478"/>
      <c r="AO174" s="478"/>
      <c r="AP174" s="478"/>
      <c r="AQ174" s="478"/>
      <c r="AR174" s="478"/>
      <c r="AS174" s="478"/>
      <c r="AT174" s="478"/>
    </row>
    <row r="175">
      <c r="A175" s="127"/>
      <c r="B175" s="127"/>
      <c r="C175" s="127"/>
      <c r="D175" s="127"/>
      <c r="E175" s="127"/>
      <c r="F175" s="394" t="s">
        <v>5746</v>
      </c>
      <c r="G175" s="444"/>
      <c r="H175" s="444"/>
      <c r="I175" s="444"/>
      <c r="J175" s="445" t="s">
        <v>5747</v>
      </c>
      <c r="K175" s="127"/>
      <c r="L175" s="509"/>
      <c r="M175" s="444"/>
      <c r="N175" s="444"/>
      <c r="O175" s="444"/>
      <c r="P175" s="444"/>
      <c r="Q175" s="478"/>
      <c r="R175" s="472" t="s">
        <v>369</v>
      </c>
      <c r="S175" s="478"/>
      <c r="T175" s="478"/>
      <c r="U175" s="478"/>
      <c r="V175" s="478"/>
      <c r="W175" s="478"/>
      <c r="X175" s="478"/>
      <c r="Y175" s="478"/>
      <c r="Z175" s="478"/>
      <c r="AA175" s="478"/>
      <c r="AB175" s="478"/>
      <c r="AC175" s="478"/>
      <c r="AD175" s="478"/>
      <c r="AE175" s="478"/>
      <c r="AF175" s="478"/>
      <c r="AG175" s="478"/>
      <c r="AH175" s="478"/>
      <c r="AI175" s="478"/>
      <c r="AJ175" s="478"/>
      <c r="AK175" s="478"/>
      <c r="AL175" s="478"/>
      <c r="AM175" s="478"/>
      <c r="AN175" s="478"/>
      <c r="AO175" s="478"/>
      <c r="AP175" s="478"/>
      <c r="AQ175" s="478"/>
      <c r="AR175" s="478"/>
      <c r="AS175" s="478"/>
      <c r="AT175" s="478"/>
    </row>
    <row r="176">
      <c r="A176" s="127"/>
      <c r="B176" s="127"/>
      <c r="C176" s="127"/>
      <c r="D176" s="127"/>
      <c r="E176" s="127"/>
      <c r="F176" s="394" t="s">
        <v>5748</v>
      </c>
      <c r="G176" s="444"/>
      <c r="H176" s="444"/>
      <c r="I176" s="444"/>
      <c r="J176" s="445" t="s">
        <v>5749</v>
      </c>
      <c r="K176" s="127"/>
      <c r="L176" s="509"/>
      <c r="M176" s="444"/>
      <c r="N176" s="444"/>
      <c r="O176" s="444"/>
      <c r="P176" s="444"/>
      <c r="Q176" s="478"/>
      <c r="R176" s="472" t="s">
        <v>369</v>
      </c>
      <c r="S176" s="478"/>
      <c r="T176" s="478"/>
      <c r="U176" s="478"/>
      <c r="V176" s="478"/>
      <c r="W176" s="478"/>
      <c r="X176" s="478"/>
      <c r="Y176" s="478"/>
      <c r="Z176" s="478"/>
      <c r="AA176" s="478"/>
      <c r="AB176" s="478"/>
      <c r="AC176" s="478"/>
      <c r="AD176" s="478"/>
      <c r="AE176" s="478"/>
      <c r="AF176" s="478"/>
      <c r="AG176" s="478"/>
      <c r="AH176" s="478"/>
      <c r="AI176" s="478"/>
      <c r="AJ176" s="478"/>
      <c r="AK176" s="478"/>
      <c r="AL176" s="478"/>
      <c r="AM176" s="478"/>
      <c r="AN176" s="478"/>
      <c r="AO176" s="478"/>
      <c r="AP176" s="478"/>
      <c r="AQ176" s="478"/>
      <c r="AR176" s="478"/>
      <c r="AS176" s="478"/>
      <c r="AT176" s="478"/>
    </row>
    <row r="177">
      <c r="A177" s="127"/>
      <c r="B177" s="127"/>
      <c r="C177" s="127"/>
      <c r="D177" s="127"/>
      <c r="E177" s="127"/>
      <c r="F177" s="394" t="s">
        <v>5750</v>
      </c>
      <c r="G177" s="444"/>
      <c r="H177" s="444"/>
      <c r="I177" s="444"/>
      <c r="J177" s="445" t="s">
        <v>5751</v>
      </c>
      <c r="K177" s="127"/>
      <c r="L177" s="509"/>
      <c r="M177" s="444"/>
      <c r="N177" s="444"/>
      <c r="O177" s="444"/>
      <c r="P177" s="444"/>
      <c r="Q177" s="478"/>
      <c r="R177" s="472" t="s">
        <v>369</v>
      </c>
      <c r="S177" s="478"/>
      <c r="T177" s="478"/>
      <c r="U177" s="478"/>
      <c r="V177" s="478"/>
      <c r="W177" s="478"/>
      <c r="X177" s="478"/>
      <c r="Y177" s="478"/>
      <c r="Z177" s="478"/>
      <c r="AA177" s="478"/>
      <c r="AB177" s="478"/>
      <c r="AC177" s="478"/>
      <c r="AD177" s="478"/>
      <c r="AE177" s="478"/>
      <c r="AF177" s="478"/>
      <c r="AG177" s="478"/>
      <c r="AH177" s="478"/>
      <c r="AI177" s="478"/>
      <c r="AJ177" s="478"/>
      <c r="AK177" s="478"/>
      <c r="AL177" s="478"/>
      <c r="AM177" s="478"/>
      <c r="AN177" s="478"/>
      <c r="AO177" s="478"/>
      <c r="AP177" s="478"/>
      <c r="AQ177" s="478"/>
      <c r="AR177" s="478"/>
      <c r="AS177" s="478"/>
      <c r="AT177" s="478"/>
    </row>
    <row r="178">
      <c r="A178" s="127"/>
      <c r="B178" s="127"/>
      <c r="C178" s="127"/>
      <c r="D178" s="127"/>
      <c r="E178" s="127"/>
      <c r="F178" s="394" t="s">
        <v>5752</v>
      </c>
      <c r="G178" s="444"/>
      <c r="H178" s="444"/>
      <c r="I178" s="444"/>
      <c r="J178" s="445" t="s">
        <v>5753</v>
      </c>
      <c r="K178" s="127"/>
      <c r="L178" s="509"/>
      <c r="M178" s="444"/>
      <c r="N178" s="444"/>
      <c r="O178" s="444"/>
      <c r="P178" s="444"/>
      <c r="Q178" s="478"/>
      <c r="R178" s="472" t="s">
        <v>369</v>
      </c>
      <c r="S178" s="478"/>
      <c r="T178" s="478"/>
      <c r="U178" s="478"/>
      <c r="V178" s="478"/>
      <c r="W178" s="478"/>
      <c r="X178" s="478"/>
      <c r="Y178" s="478"/>
      <c r="Z178" s="478"/>
      <c r="AA178" s="478"/>
      <c r="AB178" s="478"/>
      <c r="AC178" s="478"/>
      <c r="AD178" s="478"/>
      <c r="AE178" s="478"/>
      <c r="AF178" s="478"/>
      <c r="AG178" s="478"/>
      <c r="AH178" s="478"/>
      <c r="AI178" s="478"/>
      <c r="AJ178" s="478"/>
      <c r="AK178" s="478"/>
      <c r="AL178" s="478"/>
      <c r="AM178" s="478"/>
      <c r="AN178" s="478"/>
      <c r="AO178" s="478"/>
      <c r="AP178" s="478"/>
      <c r="AQ178" s="478"/>
      <c r="AR178" s="478"/>
      <c r="AS178" s="478"/>
      <c r="AT178" s="478"/>
    </row>
    <row r="179">
      <c r="A179" s="127"/>
      <c r="B179" s="127"/>
      <c r="C179" s="127"/>
      <c r="D179" s="127"/>
      <c r="E179" s="127"/>
      <c r="F179" s="394" t="s">
        <v>5754</v>
      </c>
      <c r="G179" s="444"/>
      <c r="H179" s="444"/>
      <c r="I179" s="444"/>
      <c r="J179" s="445" t="s">
        <v>5755</v>
      </c>
      <c r="K179" s="127"/>
      <c r="L179" s="509"/>
      <c r="M179" s="444"/>
      <c r="N179" s="444"/>
      <c r="O179" s="444"/>
      <c r="P179" s="444"/>
      <c r="Q179" s="478"/>
      <c r="R179" s="472" t="s">
        <v>369</v>
      </c>
      <c r="S179" s="478"/>
      <c r="T179" s="478"/>
      <c r="U179" s="478"/>
      <c r="V179" s="478"/>
      <c r="W179" s="478"/>
      <c r="X179" s="478"/>
      <c r="Y179" s="478"/>
      <c r="Z179" s="478"/>
      <c r="AA179" s="478"/>
      <c r="AB179" s="478"/>
      <c r="AC179" s="478"/>
      <c r="AD179" s="478"/>
      <c r="AE179" s="478"/>
      <c r="AF179" s="478"/>
      <c r="AG179" s="478"/>
      <c r="AH179" s="478"/>
      <c r="AI179" s="478"/>
      <c r="AJ179" s="478"/>
      <c r="AK179" s="478"/>
      <c r="AL179" s="478"/>
      <c r="AM179" s="478"/>
      <c r="AN179" s="478"/>
      <c r="AO179" s="478"/>
      <c r="AP179" s="478"/>
      <c r="AQ179" s="478"/>
      <c r="AR179" s="478"/>
      <c r="AS179" s="478"/>
      <c r="AT179" s="478"/>
    </row>
    <row r="180">
      <c r="A180" s="127"/>
      <c r="B180" s="127"/>
      <c r="C180" s="127"/>
      <c r="D180" s="127"/>
      <c r="E180" s="127"/>
      <c r="F180" s="394" t="s">
        <v>5756</v>
      </c>
      <c r="G180" s="394" t="s">
        <v>5757</v>
      </c>
      <c r="H180" s="444"/>
      <c r="I180" s="444"/>
      <c r="J180" s="445" t="s">
        <v>5758</v>
      </c>
      <c r="K180" s="127"/>
      <c r="L180" s="509"/>
      <c r="M180" s="444"/>
      <c r="N180" s="444"/>
      <c r="O180" s="444"/>
      <c r="P180" s="444"/>
      <c r="Q180" s="471" t="s">
        <v>253</v>
      </c>
      <c r="R180" s="472" t="s">
        <v>647</v>
      </c>
      <c r="S180" s="502" t="s">
        <v>301</v>
      </c>
      <c r="T180" s="503">
        <v>0.0</v>
      </c>
      <c r="U180" s="503">
        <v>0.0</v>
      </c>
      <c r="V180" s="503">
        <v>1.0</v>
      </c>
      <c r="W180" s="503">
        <v>0.0</v>
      </c>
      <c r="X180" s="503">
        <v>0.0</v>
      </c>
      <c r="Y180" s="503">
        <v>0.0</v>
      </c>
      <c r="Z180" s="503">
        <v>0.0</v>
      </c>
      <c r="AA180" s="503">
        <v>0.0</v>
      </c>
      <c r="AB180" s="503">
        <v>0.0</v>
      </c>
      <c r="AC180" s="503">
        <v>0.0</v>
      </c>
      <c r="AD180" s="503">
        <v>0.0</v>
      </c>
      <c r="AE180" s="503">
        <v>1.0</v>
      </c>
      <c r="AF180" s="503">
        <v>1.0</v>
      </c>
      <c r="AG180" s="503">
        <v>1.0</v>
      </c>
      <c r="AH180" s="503">
        <v>0.0</v>
      </c>
      <c r="AI180" s="502" t="s">
        <v>301</v>
      </c>
      <c r="AJ180" s="503">
        <v>1.0</v>
      </c>
      <c r="AK180" s="503">
        <v>1.0</v>
      </c>
      <c r="AL180" s="503">
        <v>3.0</v>
      </c>
      <c r="AM180" s="502" t="s">
        <v>1559</v>
      </c>
      <c r="AN180" s="478"/>
      <c r="AO180" s="478"/>
      <c r="AP180" s="478"/>
      <c r="AQ180" s="478"/>
      <c r="AR180" s="478"/>
      <c r="AS180" s="478"/>
      <c r="AT180" s="478"/>
    </row>
    <row r="181">
      <c r="A181" s="127"/>
      <c r="B181" s="127"/>
      <c r="C181" s="127"/>
      <c r="D181" s="127"/>
      <c r="E181" s="127"/>
      <c r="F181" s="394" t="s">
        <v>5759</v>
      </c>
      <c r="G181" s="444"/>
      <c r="H181" s="444"/>
      <c r="I181" s="444"/>
      <c r="J181" s="445" t="s">
        <v>5760</v>
      </c>
      <c r="K181" s="127"/>
      <c r="L181" s="509"/>
      <c r="M181" s="444"/>
      <c r="N181" s="444"/>
      <c r="O181" s="444"/>
      <c r="P181" s="444"/>
      <c r="Q181" s="478"/>
      <c r="R181" s="472" t="s">
        <v>369</v>
      </c>
      <c r="S181" s="478"/>
      <c r="T181" s="478"/>
      <c r="U181" s="478"/>
      <c r="V181" s="478"/>
      <c r="W181" s="478"/>
      <c r="X181" s="478"/>
      <c r="Y181" s="478"/>
      <c r="Z181" s="478"/>
      <c r="AA181" s="478"/>
      <c r="AB181" s="478"/>
      <c r="AC181" s="478"/>
      <c r="AD181" s="478"/>
      <c r="AE181" s="478"/>
      <c r="AF181" s="478"/>
      <c r="AG181" s="478"/>
      <c r="AH181" s="478"/>
      <c r="AI181" s="478"/>
      <c r="AJ181" s="478"/>
      <c r="AK181" s="478"/>
      <c r="AL181" s="478"/>
      <c r="AM181" s="478"/>
      <c r="AN181" s="478"/>
      <c r="AO181" s="478"/>
      <c r="AP181" s="478"/>
      <c r="AQ181" s="478"/>
      <c r="AR181" s="478"/>
      <c r="AS181" s="478"/>
      <c r="AT181" s="478"/>
    </row>
    <row r="182">
      <c r="A182" s="127"/>
      <c r="B182" s="127"/>
      <c r="C182" s="127"/>
      <c r="D182" s="127"/>
      <c r="E182" s="127"/>
      <c r="F182" s="394" t="s">
        <v>5761</v>
      </c>
      <c r="G182" s="444"/>
      <c r="H182" s="444"/>
      <c r="I182" s="444"/>
      <c r="J182" s="445" t="s">
        <v>5762</v>
      </c>
      <c r="K182" s="127"/>
      <c r="L182" s="509"/>
      <c r="M182" s="444"/>
      <c r="N182" s="444"/>
      <c r="O182" s="444"/>
      <c r="P182" s="444"/>
      <c r="Q182" s="478"/>
      <c r="R182" s="472" t="s">
        <v>369</v>
      </c>
      <c r="S182" s="478"/>
      <c r="T182" s="478"/>
      <c r="U182" s="478"/>
      <c r="V182" s="478"/>
      <c r="W182" s="478"/>
      <c r="X182" s="478"/>
      <c r="Y182" s="478"/>
      <c r="Z182" s="478"/>
      <c r="AA182" s="478"/>
      <c r="AB182" s="478"/>
      <c r="AC182" s="478"/>
      <c r="AD182" s="478"/>
      <c r="AE182" s="478"/>
      <c r="AF182" s="478"/>
      <c r="AG182" s="478"/>
      <c r="AH182" s="478"/>
      <c r="AI182" s="478"/>
      <c r="AJ182" s="478"/>
      <c r="AK182" s="478"/>
      <c r="AL182" s="478"/>
      <c r="AM182" s="478"/>
      <c r="AN182" s="478"/>
      <c r="AO182" s="478"/>
      <c r="AP182" s="478"/>
      <c r="AQ182" s="478"/>
      <c r="AR182" s="478"/>
      <c r="AS182" s="478"/>
      <c r="AT182" s="478"/>
    </row>
    <row r="183">
      <c r="A183" s="127"/>
      <c r="B183" s="127"/>
      <c r="C183" s="127"/>
      <c r="D183" s="127"/>
      <c r="E183" s="127"/>
      <c r="F183" s="394" t="s">
        <v>5763</v>
      </c>
      <c r="G183" s="444"/>
      <c r="H183" s="444"/>
      <c r="I183" s="444"/>
      <c r="J183" s="445" t="s">
        <v>5764</v>
      </c>
      <c r="K183" s="127"/>
      <c r="L183" s="509"/>
      <c r="M183" s="444"/>
      <c r="N183" s="444"/>
      <c r="O183" s="444"/>
      <c r="P183" s="444"/>
      <c r="Q183" s="478"/>
      <c r="R183" s="472" t="s">
        <v>369</v>
      </c>
      <c r="S183" s="478"/>
      <c r="T183" s="478"/>
      <c r="U183" s="478"/>
      <c r="V183" s="478"/>
      <c r="W183" s="478"/>
      <c r="X183" s="478"/>
      <c r="Y183" s="478"/>
      <c r="Z183" s="478"/>
      <c r="AA183" s="478"/>
      <c r="AB183" s="478"/>
      <c r="AC183" s="478"/>
      <c r="AD183" s="478"/>
      <c r="AE183" s="478"/>
      <c r="AF183" s="478"/>
      <c r="AG183" s="478"/>
      <c r="AH183" s="478"/>
      <c r="AI183" s="478"/>
      <c r="AJ183" s="478"/>
      <c r="AK183" s="478"/>
      <c r="AL183" s="478"/>
      <c r="AM183" s="478"/>
      <c r="AN183" s="478"/>
      <c r="AO183" s="478"/>
      <c r="AP183" s="478"/>
      <c r="AQ183" s="478"/>
      <c r="AR183" s="478"/>
      <c r="AS183" s="478"/>
      <c r="AT183" s="478"/>
    </row>
    <row r="184">
      <c r="A184" s="127"/>
      <c r="B184" s="127"/>
      <c r="C184" s="127"/>
      <c r="D184" s="127"/>
      <c r="E184" s="127"/>
      <c r="F184" s="394" t="s">
        <v>5765</v>
      </c>
      <c r="G184" s="444"/>
      <c r="H184" s="444"/>
      <c r="I184" s="444"/>
      <c r="J184" s="445" t="s">
        <v>5766</v>
      </c>
      <c r="K184" s="127"/>
      <c r="L184" s="509"/>
      <c r="M184" s="444"/>
      <c r="N184" s="444"/>
      <c r="O184" s="444"/>
      <c r="P184" s="444"/>
      <c r="Q184" s="478"/>
      <c r="R184" s="472" t="s">
        <v>369</v>
      </c>
      <c r="S184" s="478"/>
      <c r="T184" s="478"/>
      <c r="U184" s="478"/>
      <c r="V184" s="478"/>
      <c r="W184" s="478"/>
      <c r="X184" s="478"/>
      <c r="Y184" s="478"/>
      <c r="Z184" s="478"/>
      <c r="AA184" s="478"/>
      <c r="AB184" s="478"/>
      <c r="AC184" s="478"/>
      <c r="AD184" s="478"/>
      <c r="AE184" s="478"/>
      <c r="AF184" s="478"/>
      <c r="AG184" s="478"/>
      <c r="AH184" s="478"/>
      <c r="AI184" s="478"/>
      <c r="AJ184" s="478"/>
      <c r="AK184" s="478"/>
      <c r="AL184" s="478"/>
      <c r="AM184" s="478"/>
      <c r="AN184" s="478"/>
      <c r="AO184" s="478"/>
      <c r="AP184" s="478"/>
      <c r="AQ184" s="478"/>
      <c r="AR184" s="478"/>
      <c r="AS184" s="478"/>
      <c r="AT184" s="478"/>
    </row>
    <row r="185">
      <c r="A185" s="127"/>
      <c r="B185" s="127"/>
      <c r="C185" s="127"/>
      <c r="D185" s="127"/>
      <c r="E185" s="127"/>
      <c r="F185" s="394" t="s">
        <v>5767</v>
      </c>
      <c r="G185" s="444"/>
      <c r="H185" s="444"/>
      <c r="I185" s="444"/>
      <c r="J185" s="445" t="s">
        <v>5768</v>
      </c>
      <c r="K185" s="127"/>
      <c r="L185" s="509"/>
      <c r="M185" s="444"/>
      <c r="N185" s="444"/>
      <c r="O185" s="444"/>
      <c r="P185" s="444"/>
      <c r="Q185" s="478"/>
      <c r="R185" s="472" t="s">
        <v>369</v>
      </c>
      <c r="S185" s="478"/>
      <c r="T185" s="478"/>
      <c r="U185" s="478"/>
      <c r="V185" s="478"/>
      <c r="W185" s="478"/>
      <c r="X185" s="478"/>
      <c r="Y185" s="478"/>
      <c r="Z185" s="478"/>
      <c r="AA185" s="478"/>
      <c r="AB185" s="478"/>
      <c r="AC185" s="478"/>
      <c r="AD185" s="478"/>
      <c r="AE185" s="478"/>
      <c r="AF185" s="478"/>
      <c r="AG185" s="478"/>
      <c r="AH185" s="478"/>
      <c r="AI185" s="478"/>
      <c r="AJ185" s="478"/>
      <c r="AK185" s="478"/>
      <c r="AL185" s="478"/>
      <c r="AM185" s="478"/>
      <c r="AN185" s="478"/>
      <c r="AO185" s="478"/>
      <c r="AP185" s="478"/>
      <c r="AQ185" s="478"/>
      <c r="AR185" s="478"/>
      <c r="AS185" s="478"/>
      <c r="AT185" s="478"/>
    </row>
    <row r="186">
      <c r="A186" s="127"/>
      <c r="B186" s="127"/>
      <c r="C186" s="127"/>
      <c r="D186" s="127"/>
      <c r="E186" s="127"/>
      <c r="F186" s="394" t="s">
        <v>5769</v>
      </c>
      <c r="G186" s="444"/>
      <c r="H186" s="444"/>
      <c r="I186" s="444"/>
      <c r="J186" s="445" t="s">
        <v>5770</v>
      </c>
      <c r="K186" s="127"/>
      <c r="L186" s="509"/>
      <c r="M186" s="444"/>
      <c r="N186" s="444"/>
      <c r="O186" s="444"/>
      <c r="P186" s="444"/>
      <c r="Q186" s="478"/>
      <c r="R186" s="472" t="s">
        <v>369</v>
      </c>
      <c r="S186" s="478"/>
      <c r="T186" s="478"/>
      <c r="U186" s="478"/>
      <c r="V186" s="478"/>
      <c r="W186" s="478"/>
      <c r="X186" s="478"/>
      <c r="Y186" s="478"/>
      <c r="Z186" s="478"/>
      <c r="AA186" s="478"/>
      <c r="AB186" s="478"/>
      <c r="AC186" s="478"/>
      <c r="AD186" s="478"/>
      <c r="AE186" s="478"/>
      <c r="AF186" s="478"/>
      <c r="AG186" s="478"/>
      <c r="AH186" s="478"/>
      <c r="AI186" s="478"/>
      <c r="AJ186" s="478"/>
      <c r="AK186" s="478"/>
      <c r="AL186" s="478"/>
      <c r="AM186" s="478"/>
      <c r="AN186" s="478"/>
      <c r="AO186" s="478"/>
      <c r="AP186" s="478"/>
      <c r="AQ186" s="478"/>
      <c r="AR186" s="478"/>
      <c r="AS186" s="478"/>
      <c r="AT186" s="478"/>
    </row>
    <row r="187">
      <c r="A187" s="127"/>
      <c r="B187" s="127"/>
      <c r="C187" s="127"/>
      <c r="D187" s="127"/>
      <c r="E187" s="127"/>
      <c r="F187" s="394" t="s">
        <v>5771</v>
      </c>
      <c r="G187" s="444"/>
      <c r="H187" s="444"/>
      <c r="I187" s="444"/>
      <c r="J187" s="445" t="s">
        <v>5772</v>
      </c>
      <c r="K187" s="127"/>
      <c r="L187" s="509"/>
      <c r="M187" s="444"/>
      <c r="N187" s="444"/>
      <c r="O187" s="444"/>
      <c r="P187" s="444"/>
      <c r="Q187" s="478"/>
      <c r="R187" s="472" t="s">
        <v>369</v>
      </c>
      <c r="S187" s="478"/>
      <c r="T187" s="478"/>
      <c r="U187" s="478"/>
      <c r="V187" s="478"/>
      <c r="W187" s="478"/>
      <c r="X187" s="478"/>
      <c r="Y187" s="478"/>
      <c r="Z187" s="478"/>
      <c r="AA187" s="478"/>
      <c r="AB187" s="478"/>
      <c r="AC187" s="478"/>
      <c r="AD187" s="478"/>
      <c r="AE187" s="478"/>
      <c r="AF187" s="478"/>
      <c r="AG187" s="478"/>
      <c r="AH187" s="478"/>
      <c r="AI187" s="478"/>
      <c r="AJ187" s="478"/>
      <c r="AK187" s="478"/>
      <c r="AL187" s="478"/>
      <c r="AM187" s="478"/>
      <c r="AN187" s="478"/>
      <c r="AO187" s="478"/>
      <c r="AP187" s="478"/>
      <c r="AQ187" s="478"/>
      <c r="AR187" s="478"/>
      <c r="AS187" s="478"/>
      <c r="AT187" s="478"/>
    </row>
    <row r="188">
      <c r="A188" s="127"/>
      <c r="B188" s="127"/>
      <c r="C188" s="127"/>
      <c r="D188" s="127"/>
      <c r="E188" s="127"/>
      <c r="F188" s="394" t="s">
        <v>5773</v>
      </c>
      <c r="G188" s="444"/>
      <c r="H188" s="444"/>
      <c r="I188" s="444"/>
      <c r="J188" s="445" t="s">
        <v>5774</v>
      </c>
      <c r="K188" s="127"/>
      <c r="L188" s="509"/>
      <c r="M188" s="444"/>
      <c r="N188" s="444"/>
      <c r="O188" s="444"/>
      <c r="P188" s="444"/>
      <c r="Q188" s="478"/>
      <c r="R188" s="472" t="s">
        <v>369</v>
      </c>
      <c r="S188" s="478"/>
      <c r="T188" s="478"/>
      <c r="U188" s="478"/>
      <c r="V188" s="478"/>
      <c r="W188" s="478"/>
      <c r="X188" s="478"/>
      <c r="Y188" s="478"/>
      <c r="Z188" s="478"/>
      <c r="AA188" s="478"/>
      <c r="AB188" s="478"/>
      <c r="AC188" s="478"/>
      <c r="AD188" s="478"/>
      <c r="AE188" s="478"/>
      <c r="AF188" s="478"/>
      <c r="AG188" s="478"/>
      <c r="AH188" s="478"/>
      <c r="AI188" s="478"/>
      <c r="AJ188" s="478"/>
      <c r="AK188" s="478"/>
      <c r="AL188" s="478"/>
      <c r="AM188" s="478"/>
      <c r="AN188" s="478"/>
      <c r="AO188" s="478"/>
      <c r="AP188" s="478"/>
      <c r="AQ188" s="478"/>
      <c r="AR188" s="478"/>
      <c r="AS188" s="478"/>
      <c r="AT188" s="478"/>
    </row>
    <row r="189">
      <c r="A189" s="127"/>
      <c r="B189" s="127"/>
      <c r="C189" s="127"/>
      <c r="D189" s="127"/>
      <c r="E189" s="127"/>
      <c r="F189" s="394" t="s">
        <v>5775</v>
      </c>
      <c r="G189" s="444"/>
      <c r="H189" s="444"/>
      <c r="I189" s="444"/>
      <c r="J189" s="445" t="s">
        <v>5776</v>
      </c>
      <c r="K189" s="127"/>
      <c r="L189" s="509"/>
      <c r="M189" s="444"/>
      <c r="N189" s="444"/>
      <c r="O189" s="444"/>
      <c r="P189" s="444"/>
      <c r="Q189" s="478"/>
      <c r="R189" s="472" t="s">
        <v>369</v>
      </c>
      <c r="S189" s="478"/>
      <c r="T189" s="478"/>
      <c r="U189" s="478"/>
      <c r="V189" s="478"/>
      <c r="W189" s="478"/>
      <c r="X189" s="478"/>
      <c r="Y189" s="478"/>
      <c r="Z189" s="478"/>
      <c r="AA189" s="478"/>
      <c r="AB189" s="478"/>
      <c r="AC189" s="478"/>
      <c r="AD189" s="478"/>
      <c r="AE189" s="478"/>
      <c r="AF189" s="478"/>
      <c r="AG189" s="478"/>
      <c r="AH189" s="478"/>
      <c r="AI189" s="478"/>
      <c r="AJ189" s="478"/>
      <c r="AK189" s="478"/>
      <c r="AL189" s="478"/>
      <c r="AM189" s="478"/>
      <c r="AN189" s="478"/>
      <c r="AO189" s="478"/>
      <c r="AP189" s="478"/>
      <c r="AQ189" s="478"/>
      <c r="AR189" s="478"/>
      <c r="AS189" s="478"/>
      <c r="AT189" s="478"/>
    </row>
    <row r="190">
      <c r="A190" s="127"/>
      <c r="B190" s="14"/>
      <c r="C190" s="14"/>
      <c r="D190" s="14"/>
      <c r="E190" s="14"/>
      <c r="F190" s="394" t="s">
        <v>5777</v>
      </c>
      <c r="G190" s="444"/>
      <c r="H190" s="444"/>
      <c r="I190" s="444"/>
      <c r="J190" s="445" t="s">
        <v>5778</v>
      </c>
      <c r="K190" s="14"/>
      <c r="L190" s="444"/>
      <c r="M190" s="444"/>
      <c r="N190" s="444"/>
      <c r="O190" s="444"/>
      <c r="P190" s="444"/>
      <c r="Q190" s="478"/>
      <c r="R190" s="472" t="s">
        <v>369</v>
      </c>
      <c r="S190" s="478"/>
      <c r="T190" s="478"/>
      <c r="U190" s="478"/>
      <c r="V190" s="478"/>
      <c r="W190" s="478"/>
      <c r="X190" s="478"/>
      <c r="Y190" s="478"/>
      <c r="Z190" s="478"/>
      <c r="AA190" s="478"/>
      <c r="AB190" s="478"/>
      <c r="AC190" s="478"/>
      <c r="AD190" s="478"/>
      <c r="AE190" s="478"/>
      <c r="AF190" s="478"/>
      <c r="AG190" s="478"/>
      <c r="AH190" s="478"/>
      <c r="AI190" s="478"/>
      <c r="AJ190" s="478"/>
      <c r="AK190" s="478"/>
      <c r="AL190" s="478"/>
      <c r="AM190" s="478"/>
      <c r="AN190" s="478"/>
      <c r="AO190" s="478"/>
      <c r="AP190" s="478"/>
      <c r="AQ190" s="478"/>
      <c r="AR190" s="478"/>
      <c r="AS190" s="478"/>
      <c r="AT190" s="478"/>
    </row>
    <row r="191">
      <c r="A191" s="127"/>
      <c r="B191" s="476">
        <f>B151+1</f>
        <v>131</v>
      </c>
      <c r="C191" s="445">
        <v>9.0</v>
      </c>
      <c r="D191" s="445">
        <v>1.0</v>
      </c>
      <c r="E191" s="578" t="s">
        <v>2051</v>
      </c>
      <c r="F191" s="394" t="s">
        <v>5779</v>
      </c>
      <c r="G191" s="394" t="s">
        <v>5780</v>
      </c>
      <c r="H191" s="444"/>
      <c r="I191" s="444"/>
      <c r="J191" s="445" t="s">
        <v>11</v>
      </c>
      <c r="K191" s="394" t="s">
        <v>5781</v>
      </c>
      <c r="L191" s="445">
        <v>2021.0</v>
      </c>
      <c r="M191" s="445" t="s">
        <v>223</v>
      </c>
      <c r="N191" s="394" t="s">
        <v>5782</v>
      </c>
      <c r="O191" s="444"/>
      <c r="P191" s="445" t="s">
        <v>5783</v>
      </c>
      <c r="Q191" s="471" t="s">
        <v>276</v>
      </c>
      <c r="R191" s="472" t="s">
        <v>647</v>
      </c>
      <c r="S191" s="502" t="s">
        <v>21</v>
      </c>
      <c r="T191" s="503">
        <v>0.0</v>
      </c>
      <c r="U191" s="503">
        <v>0.0</v>
      </c>
      <c r="V191" s="503">
        <v>0.0</v>
      </c>
      <c r="W191" s="503">
        <v>0.0</v>
      </c>
      <c r="X191" s="503">
        <v>0.0</v>
      </c>
      <c r="Y191" s="503">
        <v>0.0</v>
      </c>
      <c r="Z191" s="503">
        <v>0.0</v>
      </c>
      <c r="AA191" s="503">
        <v>0.0</v>
      </c>
      <c r="AB191" s="503">
        <v>0.0</v>
      </c>
      <c r="AC191" s="503">
        <v>0.0</v>
      </c>
      <c r="AD191" s="503">
        <v>0.0</v>
      </c>
      <c r="AE191" s="503">
        <v>0.0</v>
      </c>
      <c r="AF191" s="503">
        <v>0.0</v>
      </c>
      <c r="AG191" s="503">
        <v>0.0</v>
      </c>
      <c r="AH191" s="503">
        <v>0.0</v>
      </c>
      <c r="AI191" s="502" t="s">
        <v>21</v>
      </c>
      <c r="AJ191" s="503">
        <v>0.0</v>
      </c>
      <c r="AK191" s="503">
        <v>0.0</v>
      </c>
      <c r="AL191" s="502" t="s">
        <v>5784</v>
      </c>
      <c r="AM191" s="502" t="s">
        <v>237</v>
      </c>
      <c r="AN191" s="478"/>
      <c r="AO191" s="478"/>
      <c r="AP191" s="478"/>
      <c r="AQ191" s="503">
        <v>1.0</v>
      </c>
      <c r="AR191" s="478"/>
      <c r="AS191" s="478"/>
      <c r="AT191" s="478"/>
    </row>
    <row r="192">
      <c r="A192" s="127"/>
      <c r="B192" s="506">
        <f>B191+1</f>
        <v>132</v>
      </c>
      <c r="C192" s="579">
        <v>10.0</v>
      </c>
      <c r="D192" s="579">
        <v>1.0</v>
      </c>
      <c r="E192" s="580" t="s">
        <v>2143</v>
      </c>
      <c r="F192" s="397" t="s">
        <v>5785</v>
      </c>
      <c r="G192" s="453" t="s">
        <v>5786</v>
      </c>
      <c r="H192" s="452">
        <v>8.1321056234E10</v>
      </c>
      <c r="I192" s="452" t="s">
        <v>237</v>
      </c>
      <c r="J192" s="452" t="s">
        <v>5787</v>
      </c>
      <c r="K192" s="581" t="s">
        <v>2144</v>
      </c>
      <c r="L192" s="579">
        <v>2018.0</v>
      </c>
      <c r="M192" s="579" t="s">
        <v>223</v>
      </c>
      <c r="N192" s="488" t="s">
        <v>5788</v>
      </c>
      <c r="O192" s="582" t="s">
        <v>5789</v>
      </c>
      <c r="P192" s="579" t="s">
        <v>5783</v>
      </c>
      <c r="Q192" s="471" t="s">
        <v>253</v>
      </c>
      <c r="R192" s="472" t="s">
        <v>647</v>
      </c>
      <c r="S192" s="502" t="s">
        <v>21</v>
      </c>
      <c r="T192" s="503">
        <v>1.0</v>
      </c>
      <c r="U192" s="503">
        <v>1.0</v>
      </c>
      <c r="V192" s="503">
        <v>0.0</v>
      </c>
      <c r="W192" s="503">
        <v>0.0</v>
      </c>
      <c r="X192" s="503">
        <v>1.0</v>
      </c>
      <c r="Y192" s="503">
        <v>1.0</v>
      </c>
      <c r="Z192" s="503">
        <v>1.0</v>
      </c>
      <c r="AA192" s="503">
        <v>1.0</v>
      </c>
      <c r="AB192" s="503">
        <v>1.0</v>
      </c>
      <c r="AC192" s="503">
        <v>0.0</v>
      </c>
      <c r="AD192" s="503">
        <v>0.0</v>
      </c>
      <c r="AE192" s="503">
        <v>1.0</v>
      </c>
      <c r="AF192" s="503">
        <v>1.0</v>
      </c>
      <c r="AG192" s="503">
        <v>1.0</v>
      </c>
      <c r="AH192" s="503">
        <v>0.0</v>
      </c>
      <c r="AI192" s="502" t="s">
        <v>21</v>
      </c>
      <c r="AJ192" s="503">
        <v>1.0</v>
      </c>
      <c r="AK192" s="503">
        <v>1.0</v>
      </c>
      <c r="AL192" s="503">
        <v>23.0</v>
      </c>
      <c r="AM192" s="502" t="s">
        <v>1559</v>
      </c>
      <c r="AN192" s="478"/>
      <c r="AO192" s="478"/>
      <c r="AP192" s="503">
        <v>1.0</v>
      </c>
      <c r="AQ192" s="478"/>
      <c r="AR192" s="478"/>
      <c r="AS192" s="478"/>
      <c r="AT192" s="478"/>
    </row>
    <row r="193">
      <c r="A193" s="127"/>
      <c r="B193" s="127"/>
      <c r="C193" s="127"/>
      <c r="D193" s="127"/>
      <c r="E193" s="127"/>
      <c r="F193" s="397" t="s">
        <v>5790</v>
      </c>
      <c r="G193" s="453" t="s">
        <v>5791</v>
      </c>
      <c r="H193" s="452">
        <v>8.13230774E10</v>
      </c>
      <c r="I193" s="452" t="s">
        <v>237</v>
      </c>
      <c r="J193" s="452" t="s">
        <v>5787</v>
      </c>
      <c r="K193" s="127"/>
      <c r="L193" s="509"/>
      <c r="M193" s="127"/>
      <c r="N193" s="488" t="s">
        <v>5792</v>
      </c>
      <c r="O193" s="583" t="s">
        <v>5793</v>
      </c>
      <c r="P193" s="127"/>
      <c r="Q193" s="478"/>
      <c r="R193" s="472" t="s">
        <v>369</v>
      </c>
      <c r="S193" s="478"/>
      <c r="T193" s="478"/>
      <c r="U193" s="478"/>
      <c r="V193" s="478"/>
      <c r="W193" s="478"/>
      <c r="X193" s="478"/>
      <c r="Y193" s="478"/>
      <c r="Z193" s="478"/>
      <c r="AA193" s="478"/>
      <c r="AB193" s="478"/>
      <c r="AC193" s="478"/>
      <c r="AD193" s="478"/>
      <c r="AE193" s="478"/>
      <c r="AF193" s="478"/>
      <c r="AG193" s="478"/>
      <c r="AH193" s="478"/>
      <c r="AI193" s="478"/>
      <c r="AJ193" s="478"/>
      <c r="AK193" s="478"/>
      <c r="AL193" s="478"/>
      <c r="AM193" s="478"/>
      <c r="AN193" s="478"/>
      <c r="AO193" s="478"/>
      <c r="AP193" s="478"/>
      <c r="AQ193" s="478"/>
      <c r="AR193" s="478"/>
      <c r="AS193" s="478"/>
      <c r="AT193" s="478"/>
    </row>
    <row r="194">
      <c r="A194" s="127"/>
      <c r="B194" s="127"/>
      <c r="C194" s="127"/>
      <c r="D194" s="127"/>
      <c r="E194" s="127"/>
      <c r="F194" s="397" t="s">
        <v>5794</v>
      </c>
      <c r="G194" s="453" t="s">
        <v>5795</v>
      </c>
      <c r="H194" s="452">
        <v>8.2130751819E10</v>
      </c>
      <c r="I194" s="452" t="s">
        <v>237</v>
      </c>
      <c r="J194" s="452" t="s">
        <v>5787</v>
      </c>
      <c r="K194" s="127"/>
      <c r="L194" s="509"/>
      <c r="M194" s="127"/>
      <c r="N194" s="584" t="s">
        <v>5796</v>
      </c>
      <c r="O194" s="585" t="s">
        <v>5797</v>
      </c>
      <c r="P194" s="127"/>
      <c r="Q194" s="478"/>
      <c r="R194" s="472" t="s">
        <v>369</v>
      </c>
      <c r="S194" s="478"/>
      <c r="T194" s="478"/>
      <c r="U194" s="478"/>
      <c r="V194" s="478"/>
      <c r="W194" s="478"/>
      <c r="X194" s="478"/>
      <c r="Y194" s="478"/>
      <c r="Z194" s="478"/>
      <c r="AA194" s="478"/>
      <c r="AB194" s="478"/>
      <c r="AC194" s="478"/>
      <c r="AD194" s="478"/>
      <c r="AE194" s="478"/>
      <c r="AF194" s="478"/>
      <c r="AG194" s="478"/>
      <c r="AH194" s="478"/>
      <c r="AI194" s="478"/>
      <c r="AJ194" s="478"/>
      <c r="AK194" s="478"/>
      <c r="AL194" s="478"/>
      <c r="AM194" s="478"/>
      <c r="AN194" s="478"/>
      <c r="AO194" s="478"/>
      <c r="AP194" s="478"/>
      <c r="AQ194" s="478"/>
      <c r="AR194" s="478"/>
      <c r="AS194" s="478"/>
      <c r="AT194" s="478"/>
    </row>
    <row r="195">
      <c r="A195" s="127"/>
      <c r="B195" s="127"/>
      <c r="C195" s="127"/>
      <c r="D195" s="127"/>
      <c r="E195" s="127"/>
      <c r="F195" s="394" t="s">
        <v>5798</v>
      </c>
      <c r="G195" s="446" t="s">
        <v>5799</v>
      </c>
      <c r="H195" s="513">
        <v>8.1320044535E10</v>
      </c>
      <c r="I195" s="513" t="s">
        <v>237</v>
      </c>
      <c r="J195" s="513" t="s">
        <v>5787</v>
      </c>
      <c r="K195" s="127"/>
      <c r="L195" s="509"/>
      <c r="M195" s="127"/>
      <c r="N195" s="584" t="s">
        <v>5800</v>
      </c>
      <c r="O195" s="586" t="s">
        <v>5801</v>
      </c>
      <c r="P195" s="127"/>
      <c r="Q195" s="478"/>
      <c r="R195" s="472" t="s">
        <v>369</v>
      </c>
      <c r="S195" s="478"/>
      <c r="T195" s="478"/>
      <c r="U195" s="478"/>
      <c r="V195" s="478"/>
      <c r="W195" s="478"/>
      <c r="X195" s="478"/>
      <c r="Y195" s="478"/>
      <c r="Z195" s="478"/>
      <c r="AA195" s="478"/>
      <c r="AB195" s="478"/>
      <c r="AC195" s="478"/>
      <c r="AD195" s="478"/>
      <c r="AE195" s="478"/>
      <c r="AF195" s="478"/>
      <c r="AG195" s="478"/>
      <c r="AH195" s="478"/>
      <c r="AI195" s="478"/>
      <c r="AJ195" s="478"/>
      <c r="AK195" s="478"/>
      <c r="AL195" s="478"/>
      <c r="AM195" s="478"/>
      <c r="AN195" s="478"/>
      <c r="AO195" s="478"/>
      <c r="AP195" s="478"/>
      <c r="AQ195" s="478"/>
      <c r="AR195" s="478"/>
      <c r="AS195" s="478"/>
      <c r="AT195" s="478"/>
    </row>
    <row r="196">
      <c r="A196" s="127"/>
      <c r="B196" s="127"/>
      <c r="C196" s="127"/>
      <c r="D196" s="127"/>
      <c r="E196" s="127"/>
      <c r="F196" s="394" t="s">
        <v>5802</v>
      </c>
      <c r="G196" s="446" t="s">
        <v>5803</v>
      </c>
      <c r="H196" s="513">
        <v>8.12204087E10</v>
      </c>
      <c r="I196" s="513" t="s">
        <v>237</v>
      </c>
      <c r="J196" s="513" t="s">
        <v>5787</v>
      </c>
      <c r="K196" s="127"/>
      <c r="L196" s="509"/>
      <c r="M196" s="127"/>
      <c r="N196" s="584" t="s">
        <v>5804</v>
      </c>
      <c r="O196" s="587" t="s">
        <v>5805</v>
      </c>
      <c r="P196" s="127"/>
      <c r="Q196" s="478"/>
      <c r="R196" s="472" t="s">
        <v>369</v>
      </c>
      <c r="S196" s="478"/>
      <c r="T196" s="478"/>
      <c r="U196" s="478"/>
      <c r="V196" s="478"/>
      <c r="W196" s="478"/>
      <c r="X196" s="478"/>
      <c r="Y196" s="478"/>
      <c r="Z196" s="478"/>
      <c r="AA196" s="478"/>
      <c r="AB196" s="478"/>
      <c r="AC196" s="478"/>
      <c r="AD196" s="478"/>
      <c r="AE196" s="478"/>
      <c r="AF196" s="478"/>
      <c r="AG196" s="478"/>
      <c r="AH196" s="478"/>
      <c r="AI196" s="478"/>
      <c r="AJ196" s="478"/>
      <c r="AK196" s="478"/>
      <c r="AL196" s="478"/>
      <c r="AM196" s="478"/>
      <c r="AN196" s="478"/>
      <c r="AO196" s="478"/>
      <c r="AP196" s="478"/>
      <c r="AQ196" s="478"/>
      <c r="AR196" s="478"/>
      <c r="AS196" s="478"/>
      <c r="AT196" s="478"/>
    </row>
    <row r="197">
      <c r="A197" s="127"/>
      <c r="B197" s="127"/>
      <c r="C197" s="127"/>
      <c r="D197" s="127"/>
      <c r="E197" s="127"/>
      <c r="F197" s="394" t="s">
        <v>5806</v>
      </c>
      <c r="G197" s="446" t="s">
        <v>5807</v>
      </c>
      <c r="H197" s="513">
        <v>8.1320658064E10</v>
      </c>
      <c r="I197" s="513" t="s">
        <v>237</v>
      </c>
      <c r="J197" s="513" t="s">
        <v>5787</v>
      </c>
      <c r="K197" s="127"/>
      <c r="L197" s="509"/>
      <c r="M197" s="127"/>
      <c r="N197" s="584" t="s">
        <v>5808</v>
      </c>
      <c r="O197" s="586" t="s">
        <v>5809</v>
      </c>
      <c r="P197" s="127"/>
      <c r="Q197" s="478"/>
      <c r="R197" s="472" t="s">
        <v>369</v>
      </c>
      <c r="S197" s="478"/>
      <c r="T197" s="478"/>
      <c r="U197" s="478"/>
      <c r="V197" s="478"/>
      <c r="W197" s="478"/>
      <c r="X197" s="478"/>
      <c r="Y197" s="478"/>
      <c r="Z197" s="478"/>
      <c r="AA197" s="478"/>
      <c r="AB197" s="478"/>
      <c r="AC197" s="478"/>
      <c r="AD197" s="478"/>
      <c r="AE197" s="478"/>
      <c r="AF197" s="478"/>
      <c r="AG197" s="478"/>
      <c r="AH197" s="478"/>
      <c r="AI197" s="478"/>
      <c r="AJ197" s="478"/>
      <c r="AK197" s="478"/>
      <c r="AL197" s="478"/>
      <c r="AM197" s="478"/>
      <c r="AN197" s="478"/>
      <c r="AO197" s="478"/>
      <c r="AP197" s="478"/>
      <c r="AQ197" s="478"/>
      <c r="AR197" s="478"/>
      <c r="AS197" s="478"/>
      <c r="AT197" s="478"/>
    </row>
    <row r="198">
      <c r="A198" s="127"/>
      <c r="B198" s="127"/>
      <c r="C198" s="127"/>
      <c r="D198" s="127"/>
      <c r="E198" s="127"/>
      <c r="F198" s="394" t="s">
        <v>5810</v>
      </c>
      <c r="G198" s="446" t="s">
        <v>5811</v>
      </c>
      <c r="H198" s="513">
        <v>8.8211034089E10</v>
      </c>
      <c r="I198" s="513" t="s">
        <v>237</v>
      </c>
      <c r="J198" s="513" t="s">
        <v>5787</v>
      </c>
      <c r="K198" s="127"/>
      <c r="L198" s="509"/>
      <c r="M198" s="127"/>
      <c r="N198" s="488" t="s">
        <v>5812</v>
      </c>
      <c r="O198" s="582" t="s">
        <v>5813</v>
      </c>
      <c r="P198" s="127"/>
      <c r="Q198" s="478"/>
      <c r="R198" s="472" t="s">
        <v>369</v>
      </c>
      <c r="S198" s="478"/>
      <c r="T198" s="478"/>
      <c r="U198" s="478"/>
      <c r="V198" s="478"/>
      <c r="W198" s="478"/>
      <c r="X198" s="478"/>
      <c r="Y198" s="478"/>
      <c r="Z198" s="478"/>
      <c r="AA198" s="478"/>
      <c r="AB198" s="478"/>
      <c r="AC198" s="478"/>
      <c r="AD198" s="478"/>
      <c r="AE198" s="478"/>
      <c r="AF198" s="478"/>
      <c r="AG198" s="478"/>
      <c r="AH198" s="478"/>
      <c r="AI198" s="478"/>
      <c r="AJ198" s="478"/>
      <c r="AK198" s="478"/>
      <c r="AL198" s="478"/>
      <c r="AM198" s="478"/>
      <c r="AN198" s="478"/>
      <c r="AO198" s="478"/>
      <c r="AP198" s="478"/>
      <c r="AQ198" s="478"/>
      <c r="AR198" s="478"/>
      <c r="AS198" s="478"/>
      <c r="AT198" s="478"/>
    </row>
    <row r="199">
      <c r="A199" s="127"/>
      <c r="B199" s="127"/>
      <c r="C199" s="127"/>
      <c r="D199" s="127"/>
      <c r="E199" s="127"/>
      <c r="F199" s="397" t="s">
        <v>5814</v>
      </c>
      <c r="G199" s="453" t="s">
        <v>5815</v>
      </c>
      <c r="H199" s="452">
        <v>8.5222456288E10</v>
      </c>
      <c r="I199" s="452" t="s">
        <v>237</v>
      </c>
      <c r="J199" s="452" t="s">
        <v>5787</v>
      </c>
      <c r="K199" s="127"/>
      <c r="L199" s="509"/>
      <c r="M199" s="127"/>
      <c r="N199" s="584" t="s">
        <v>5816</v>
      </c>
      <c r="O199" s="587" t="s">
        <v>5817</v>
      </c>
      <c r="P199" s="127"/>
      <c r="Q199" s="478"/>
      <c r="R199" s="472" t="s">
        <v>369</v>
      </c>
      <c r="S199" s="478"/>
      <c r="T199" s="478"/>
      <c r="U199" s="478"/>
      <c r="V199" s="478"/>
      <c r="W199" s="478"/>
      <c r="X199" s="478"/>
      <c r="Y199" s="478"/>
      <c r="Z199" s="478"/>
      <c r="AA199" s="478"/>
      <c r="AB199" s="478"/>
      <c r="AC199" s="478"/>
      <c r="AD199" s="478"/>
      <c r="AE199" s="478"/>
      <c r="AF199" s="478"/>
      <c r="AG199" s="478"/>
      <c r="AH199" s="478"/>
      <c r="AI199" s="478"/>
      <c r="AJ199" s="478"/>
      <c r="AK199" s="478"/>
      <c r="AL199" s="478"/>
      <c r="AM199" s="478"/>
      <c r="AN199" s="478"/>
      <c r="AO199" s="478"/>
      <c r="AP199" s="478"/>
      <c r="AQ199" s="478"/>
      <c r="AR199" s="478"/>
      <c r="AS199" s="478"/>
      <c r="AT199" s="478"/>
    </row>
    <row r="200">
      <c r="A200" s="127"/>
      <c r="B200" s="127"/>
      <c r="C200" s="127"/>
      <c r="D200" s="127"/>
      <c r="E200" s="127"/>
      <c r="F200" s="394" t="s">
        <v>5818</v>
      </c>
      <c r="G200" s="446" t="s">
        <v>5819</v>
      </c>
      <c r="H200" s="513">
        <v>8.2111217347E10</v>
      </c>
      <c r="I200" s="513" t="s">
        <v>237</v>
      </c>
      <c r="J200" s="513" t="s">
        <v>5787</v>
      </c>
      <c r="K200" s="127"/>
      <c r="L200" s="509"/>
      <c r="M200" s="127"/>
      <c r="N200" s="584" t="s">
        <v>5820</v>
      </c>
      <c r="O200" s="586" t="s">
        <v>5821</v>
      </c>
      <c r="P200" s="127"/>
      <c r="Q200" s="478"/>
      <c r="R200" s="472" t="s">
        <v>369</v>
      </c>
      <c r="S200" s="478"/>
      <c r="T200" s="478"/>
      <c r="U200" s="478"/>
      <c r="V200" s="478"/>
      <c r="W200" s="478"/>
      <c r="X200" s="478"/>
      <c r="Y200" s="478"/>
      <c r="Z200" s="478"/>
      <c r="AA200" s="478"/>
      <c r="AB200" s="478"/>
      <c r="AC200" s="478"/>
      <c r="AD200" s="478"/>
      <c r="AE200" s="478"/>
      <c r="AF200" s="478"/>
      <c r="AG200" s="478"/>
      <c r="AH200" s="478"/>
      <c r="AI200" s="478"/>
      <c r="AJ200" s="478"/>
      <c r="AK200" s="478"/>
      <c r="AL200" s="478"/>
      <c r="AM200" s="478"/>
      <c r="AN200" s="478"/>
      <c r="AO200" s="478"/>
      <c r="AP200" s="478"/>
      <c r="AQ200" s="478"/>
      <c r="AR200" s="478"/>
      <c r="AS200" s="478"/>
      <c r="AT200" s="478"/>
    </row>
    <row r="201">
      <c r="A201" s="127"/>
      <c r="B201" s="127"/>
      <c r="C201" s="127"/>
      <c r="D201" s="127"/>
      <c r="E201" s="127"/>
      <c r="F201" s="394" t="s">
        <v>5822</v>
      </c>
      <c r="G201" s="446" t="s">
        <v>5823</v>
      </c>
      <c r="H201" s="513">
        <v>8.5221418974E10</v>
      </c>
      <c r="I201" s="513" t="s">
        <v>237</v>
      </c>
      <c r="J201" s="513" t="s">
        <v>5787</v>
      </c>
      <c r="K201" s="127"/>
      <c r="L201" s="509"/>
      <c r="M201" s="127"/>
      <c r="N201" s="584" t="s">
        <v>5824</v>
      </c>
      <c r="O201" s="586" t="s">
        <v>5825</v>
      </c>
      <c r="P201" s="127"/>
      <c r="Q201" s="478"/>
      <c r="R201" s="472" t="s">
        <v>369</v>
      </c>
      <c r="S201" s="478"/>
      <c r="T201" s="478"/>
      <c r="U201" s="478"/>
      <c r="V201" s="478"/>
      <c r="W201" s="478"/>
      <c r="X201" s="478"/>
      <c r="Y201" s="478"/>
      <c r="Z201" s="478"/>
      <c r="AA201" s="478"/>
      <c r="AB201" s="478"/>
      <c r="AC201" s="478"/>
      <c r="AD201" s="478"/>
      <c r="AE201" s="478"/>
      <c r="AF201" s="478"/>
      <c r="AG201" s="478"/>
      <c r="AH201" s="478"/>
      <c r="AI201" s="478"/>
      <c r="AJ201" s="478"/>
      <c r="AK201" s="478"/>
      <c r="AL201" s="478"/>
      <c r="AM201" s="478"/>
      <c r="AN201" s="478"/>
      <c r="AO201" s="478"/>
      <c r="AP201" s="478"/>
      <c r="AQ201" s="478"/>
      <c r="AR201" s="478"/>
      <c r="AS201" s="478"/>
      <c r="AT201" s="478"/>
    </row>
    <row r="202">
      <c r="A202" s="127"/>
      <c r="B202" s="127"/>
      <c r="C202" s="127"/>
      <c r="D202" s="127"/>
      <c r="E202" s="127"/>
      <c r="F202" s="394" t="s">
        <v>5826</v>
      </c>
      <c r="G202" s="446" t="s">
        <v>5827</v>
      </c>
      <c r="H202" s="513">
        <v>8.1323909159E10</v>
      </c>
      <c r="I202" s="513" t="s">
        <v>237</v>
      </c>
      <c r="J202" s="513" t="s">
        <v>5787</v>
      </c>
      <c r="K202" s="127"/>
      <c r="L202" s="509"/>
      <c r="M202" s="127"/>
      <c r="N202" s="584" t="s">
        <v>5828</v>
      </c>
      <c r="O202" s="586" t="s">
        <v>5829</v>
      </c>
      <c r="P202" s="127"/>
      <c r="Q202" s="478"/>
      <c r="R202" s="472" t="s">
        <v>369</v>
      </c>
      <c r="S202" s="478"/>
      <c r="T202" s="478"/>
      <c r="U202" s="478"/>
      <c r="V202" s="478"/>
      <c r="W202" s="478"/>
      <c r="X202" s="478"/>
      <c r="Y202" s="478"/>
      <c r="Z202" s="478"/>
      <c r="AA202" s="478"/>
      <c r="AB202" s="478"/>
      <c r="AC202" s="478"/>
      <c r="AD202" s="478"/>
      <c r="AE202" s="478"/>
      <c r="AF202" s="478"/>
      <c r="AG202" s="478"/>
      <c r="AH202" s="478"/>
      <c r="AI202" s="478"/>
      <c r="AJ202" s="478"/>
      <c r="AK202" s="478"/>
      <c r="AL202" s="478"/>
      <c r="AM202" s="478"/>
      <c r="AN202" s="478"/>
      <c r="AO202" s="478"/>
      <c r="AP202" s="478"/>
      <c r="AQ202" s="478"/>
      <c r="AR202" s="478"/>
      <c r="AS202" s="478"/>
      <c r="AT202" s="478"/>
    </row>
    <row r="203">
      <c r="A203" s="127"/>
      <c r="B203" s="127"/>
      <c r="C203" s="127"/>
      <c r="D203" s="127"/>
      <c r="E203" s="127"/>
      <c r="F203" s="394" t="s">
        <v>5830</v>
      </c>
      <c r="G203" s="446" t="s">
        <v>5831</v>
      </c>
      <c r="H203" s="513">
        <v>8.1323647438E10</v>
      </c>
      <c r="I203" s="513" t="s">
        <v>237</v>
      </c>
      <c r="J203" s="513" t="s">
        <v>5787</v>
      </c>
      <c r="K203" s="127"/>
      <c r="L203" s="509"/>
      <c r="M203" s="127"/>
      <c r="N203" s="584" t="s">
        <v>5832</v>
      </c>
      <c r="O203" s="587" t="s">
        <v>5833</v>
      </c>
      <c r="P203" s="127"/>
      <c r="Q203" s="478"/>
      <c r="R203" s="472" t="s">
        <v>369</v>
      </c>
      <c r="S203" s="478"/>
      <c r="T203" s="478"/>
      <c r="U203" s="478"/>
      <c r="V203" s="478"/>
      <c r="W203" s="478"/>
      <c r="X203" s="478"/>
      <c r="Y203" s="478"/>
      <c r="Z203" s="478"/>
      <c r="AA203" s="478"/>
      <c r="AB203" s="478"/>
      <c r="AC203" s="478"/>
      <c r="AD203" s="478"/>
      <c r="AE203" s="478"/>
      <c r="AF203" s="478"/>
      <c r="AG203" s="478"/>
      <c r="AH203" s="478"/>
      <c r="AI203" s="478"/>
      <c r="AJ203" s="478"/>
      <c r="AK203" s="478"/>
      <c r="AL203" s="478"/>
      <c r="AM203" s="478"/>
      <c r="AN203" s="478"/>
      <c r="AO203" s="478"/>
      <c r="AP203" s="478"/>
      <c r="AQ203" s="478"/>
      <c r="AR203" s="478"/>
      <c r="AS203" s="478"/>
      <c r="AT203" s="478"/>
    </row>
    <row r="204">
      <c r="A204" s="127"/>
      <c r="B204" s="127"/>
      <c r="C204" s="127"/>
      <c r="D204" s="127"/>
      <c r="E204" s="127"/>
      <c r="F204" s="397" t="s">
        <v>5834</v>
      </c>
      <c r="G204" s="453" t="s">
        <v>5835</v>
      </c>
      <c r="H204" s="452">
        <v>8.2125802879E10</v>
      </c>
      <c r="I204" s="452" t="s">
        <v>237</v>
      </c>
      <c r="J204" s="452" t="s">
        <v>5787</v>
      </c>
      <c r="K204" s="127"/>
      <c r="L204" s="509"/>
      <c r="M204" s="127"/>
      <c r="N204" s="584" t="s">
        <v>5836</v>
      </c>
      <c r="O204" s="586" t="s">
        <v>5837</v>
      </c>
      <c r="P204" s="127"/>
      <c r="Q204" s="478"/>
      <c r="R204" s="472" t="s">
        <v>369</v>
      </c>
      <c r="S204" s="478"/>
      <c r="T204" s="478"/>
      <c r="U204" s="478"/>
      <c r="V204" s="478"/>
      <c r="W204" s="478"/>
      <c r="X204" s="478"/>
      <c r="Y204" s="478"/>
      <c r="Z204" s="478"/>
      <c r="AA204" s="478"/>
      <c r="AB204" s="478"/>
      <c r="AC204" s="478"/>
      <c r="AD204" s="478"/>
      <c r="AE204" s="478"/>
      <c r="AF204" s="478"/>
      <c r="AG204" s="478"/>
      <c r="AH204" s="478"/>
      <c r="AI204" s="478"/>
      <c r="AJ204" s="478"/>
      <c r="AK204" s="478"/>
      <c r="AL204" s="478"/>
      <c r="AM204" s="478"/>
      <c r="AN204" s="478"/>
      <c r="AO204" s="478"/>
      <c r="AP204" s="478"/>
      <c r="AQ204" s="478"/>
      <c r="AR204" s="478"/>
      <c r="AS204" s="478"/>
      <c r="AT204" s="478"/>
    </row>
    <row r="205">
      <c r="A205" s="127"/>
      <c r="B205" s="127"/>
      <c r="C205" s="127"/>
      <c r="D205" s="127"/>
      <c r="E205" s="127"/>
      <c r="F205" s="394" t="s">
        <v>5838</v>
      </c>
      <c r="G205" s="446" t="s">
        <v>5839</v>
      </c>
      <c r="H205" s="513">
        <v>8.5223532796E10</v>
      </c>
      <c r="I205" s="513" t="s">
        <v>237</v>
      </c>
      <c r="J205" s="513" t="s">
        <v>5787</v>
      </c>
      <c r="K205" s="127"/>
      <c r="L205" s="509"/>
      <c r="M205" s="127"/>
      <c r="N205" s="584" t="s">
        <v>5840</v>
      </c>
      <c r="O205" s="586" t="s">
        <v>5841</v>
      </c>
      <c r="P205" s="127"/>
      <c r="Q205" s="478"/>
      <c r="R205" s="472" t="s">
        <v>369</v>
      </c>
      <c r="S205" s="478"/>
      <c r="T205" s="478"/>
      <c r="U205" s="478"/>
      <c r="V205" s="478"/>
      <c r="W205" s="478"/>
      <c r="X205" s="478"/>
      <c r="Y205" s="478"/>
      <c r="Z205" s="478"/>
      <c r="AA205" s="478"/>
      <c r="AB205" s="478"/>
      <c r="AC205" s="478"/>
      <c r="AD205" s="478"/>
      <c r="AE205" s="478"/>
      <c r="AF205" s="478"/>
      <c r="AG205" s="478"/>
      <c r="AH205" s="478"/>
      <c r="AI205" s="478"/>
      <c r="AJ205" s="478"/>
      <c r="AK205" s="478"/>
      <c r="AL205" s="478"/>
      <c r="AM205" s="478"/>
      <c r="AN205" s="478"/>
      <c r="AO205" s="478"/>
      <c r="AP205" s="478"/>
      <c r="AQ205" s="478"/>
      <c r="AR205" s="478"/>
      <c r="AS205" s="478"/>
      <c r="AT205" s="478"/>
    </row>
    <row r="206">
      <c r="A206" s="127"/>
      <c r="B206" s="14"/>
      <c r="C206" s="14"/>
      <c r="D206" s="14"/>
      <c r="E206" s="14"/>
      <c r="F206" s="394" t="s">
        <v>5842</v>
      </c>
      <c r="G206" s="446" t="s">
        <v>5843</v>
      </c>
      <c r="H206" s="513">
        <v>8.1221981231E10</v>
      </c>
      <c r="I206" s="513" t="s">
        <v>237</v>
      </c>
      <c r="J206" s="513" t="s">
        <v>5787</v>
      </c>
      <c r="K206" s="14"/>
      <c r="L206" s="444"/>
      <c r="M206" s="14"/>
      <c r="N206" s="584" t="s">
        <v>5844</v>
      </c>
      <c r="O206" s="586" t="s">
        <v>5845</v>
      </c>
      <c r="P206" s="14"/>
      <c r="Q206" s="478"/>
      <c r="R206" s="472" t="s">
        <v>369</v>
      </c>
      <c r="S206" s="478"/>
      <c r="T206" s="478"/>
      <c r="U206" s="478"/>
      <c r="V206" s="478"/>
      <c r="W206" s="478"/>
      <c r="X206" s="478"/>
      <c r="Y206" s="478"/>
      <c r="Z206" s="478"/>
      <c r="AA206" s="478"/>
      <c r="AB206" s="478"/>
      <c r="AC206" s="478"/>
      <c r="AD206" s="478"/>
      <c r="AE206" s="478"/>
      <c r="AF206" s="478"/>
      <c r="AG206" s="478"/>
      <c r="AH206" s="478"/>
      <c r="AI206" s="478"/>
      <c r="AJ206" s="478"/>
      <c r="AK206" s="478"/>
      <c r="AL206" s="478"/>
      <c r="AM206" s="478"/>
      <c r="AN206" s="478"/>
      <c r="AO206" s="478"/>
      <c r="AP206" s="478"/>
      <c r="AQ206" s="478"/>
      <c r="AR206" s="478"/>
      <c r="AS206" s="478"/>
      <c r="AT206" s="478"/>
    </row>
    <row r="207">
      <c r="A207" s="127"/>
      <c r="B207" s="476">
        <f>B192+1</f>
        <v>133</v>
      </c>
      <c r="C207" s="445">
        <v>11.0</v>
      </c>
      <c r="D207" s="445">
        <v>1.0</v>
      </c>
      <c r="E207" s="440" t="s">
        <v>2059</v>
      </c>
      <c r="F207" s="588" t="s">
        <v>2060</v>
      </c>
      <c r="G207" s="395" t="s">
        <v>5846</v>
      </c>
      <c r="H207" s="589">
        <v>2.6622699E8</v>
      </c>
      <c r="I207" s="590">
        <v>8.111117545E9</v>
      </c>
      <c r="J207" s="591" t="s">
        <v>11</v>
      </c>
      <c r="K207" s="588" t="s">
        <v>2064</v>
      </c>
      <c r="L207" s="592">
        <v>2021.0</v>
      </c>
      <c r="M207" s="592" t="s">
        <v>223</v>
      </c>
      <c r="N207" s="588" t="s">
        <v>5847</v>
      </c>
      <c r="O207" s="593" t="s">
        <v>2066</v>
      </c>
      <c r="P207" s="588" t="s">
        <v>5848</v>
      </c>
      <c r="Q207" s="592" t="s">
        <v>253</v>
      </c>
      <c r="R207" s="594" t="s">
        <v>314</v>
      </c>
      <c r="S207" s="588" t="s">
        <v>1724</v>
      </c>
      <c r="T207" s="503">
        <v>0.0</v>
      </c>
      <c r="U207" s="503">
        <v>1.0</v>
      </c>
      <c r="V207" s="503">
        <v>0.0</v>
      </c>
      <c r="W207" s="503">
        <v>0.0</v>
      </c>
      <c r="X207" s="503">
        <v>0.0</v>
      </c>
      <c r="Y207" s="503">
        <v>0.0</v>
      </c>
      <c r="Z207" s="503">
        <v>0.0</v>
      </c>
      <c r="AA207" s="503">
        <v>0.0</v>
      </c>
      <c r="AB207" s="503">
        <v>0.0</v>
      </c>
      <c r="AC207" s="503">
        <v>0.0</v>
      </c>
      <c r="AD207" s="503">
        <v>0.0</v>
      </c>
      <c r="AE207" s="503">
        <v>1.0</v>
      </c>
      <c r="AF207" s="503">
        <v>1.0</v>
      </c>
      <c r="AG207" s="503">
        <v>1.0</v>
      </c>
      <c r="AH207" s="503">
        <v>0.0</v>
      </c>
      <c r="AI207" s="503">
        <v>0.0</v>
      </c>
      <c r="AJ207" s="503">
        <v>0.0</v>
      </c>
      <c r="AK207" s="503">
        <v>1.0</v>
      </c>
      <c r="AL207" s="503">
        <v>57.0</v>
      </c>
      <c r="AM207" s="502" t="s">
        <v>3563</v>
      </c>
      <c r="AN207" s="478"/>
      <c r="AO207" s="478"/>
      <c r="AP207" s="478"/>
      <c r="AQ207" s="478"/>
      <c r="AR207" s="478"/>
      <c r="AS207" s="503">
        <v>1.0</v>
      </c>
      <c r="AT207" s="478"/>
    </row>
    <row r="208">
      <c r="A208" s="127"/>
      <c r="B208" s="476">
        <f t="shared" ref="B208:B212" si="5">B207+1</f>
        <v>134</v>
      </c>
      <c r="C208" s="445">
        <v>12.0</v>
      </c>
      <c r="D208" s="445">
        <v>1.0</v>
      </c>
      <c r="E208" s="578" t="s">
        <v>2141</v>
      </c>
      <c r="F208" s="394" t="s">
        <v>5849</v>
      </c>
      <c r="G208" s="394" t="s">
        <v>5850</v>
      </c>
      <c r="H208" s="444"/>
      <c r="I208" s="584" t="s">
        <v>5851</v>
      </c>
      <c r="J208" s="445" t="s">
        <v>5852</v>
      </c>
      <c r="K208" s="394" t="s">
        <v>5853</v>
      </c>
      <c r="L208" s="445">
        <v>2021.0</v>
      </c>
      <c r="M208" s="445" t="s">
        <v>223</v>
      </c>
      <c r="N208" s="444"/>
      <c r="O208" s="595" t="s">
        <v>5854</v>
      </c>
      <c r="P208" s="394" t="s">
        <v>5679</v>
      </c>
      <c r="Q208" s="471" t="s">
        <v>276</v>
      </c>
      <c r="R208" s="472" t="s">
        <v>647</v>
      </c>
      <c r="S208" s="473" t="s">
        <v>21</v>
      </c>
      <c r="T208" s="503">
        <v>0.0</v>
      </c>
      <c r="U208" s="503">
        <v>0.0</v>
      </c>
      <c r="V208" s="503">
        <v>0.0</v>
      </c>
      <c r="W208" s="503">
        <v>0.0</v>
      </c>
      <c r="X208" s="503">
        <v>0.0</v>
      </c>
      <c r="Y208" s="503">
        <v>0.0</v>
      </c>
      <c r="Z208" s="503">
        <v>0.0</v>
      </c>
      <c r="AA208" s="503">
        <v>0.0</v>
      </c>
      <c r="AB208" s="503">
        <v>0.0</v>
      </c>
      <c r="AC208" s="503">
        <v>0.0</v>
      </c>
      <c r="AD208" s="503">
        <v>0.0</v>
      </c>
      <c r="AE208" s="503">
        <v>1.0</v>
      </c>
      <c r="AF208" s="503">
        <v>1.0</v>
      </c>
      <c r="AG208" s="503">
        <v>1.0</v>
      </c>
      <c r="AH208" s="503">
        <v>0.0</v>
      </c>
      <c r="AI208" s="502" t="s">
        <v>21</v>
      </c>
      <c r="AJ208" s="503">
        <v>1.0</v>
      </c>
      <c r="AK208" s="503">
        <v>1.0</v>
      </c>
      <c r="AL208" s="503">
        <v>63.0</v>
      </c>
      <c r="AM208" s="502" t="s">
        <v>5855</v>
      </c>
      <c r="AN208" s="478"/>
      <c r="AO208" s="478"/>
      <c r="AP208" s="478"/>
      <c r="AQ208" s="478"/>
      <c r="AR208" s="478"/>
      <c r="AS208" s="503">
        <v>1.0</v>
      </c>
      <c r="AT208" s="478"/>
    </row>
    <row r="209">
      <c r="A209" s="127"/>
      <c r="B209" s="476">
        <f t="shared" si="5"/>
        <v>135</v>
      </c>
      <c r="C209" s="445">
        <v>13.0</v>
      </c>
      <c r="D209" s="445">
        <v>1.0</v>
      </c>
      <c r="E209" s="578" t="s">
        <v>1990</v>
      </c>
      <c r="F209" s="394" t="s">
        <v>5856</v>
      </c>
      <c r="G209" s="394" t="s">
        <v>5857</v>
      </c>
      <c r="H209" s="444"/>
      <c r="I209" s="584" t="s">
        <v>5858</v>
      </c>
      <c r="J209" s="445" t="s">
        <v>11</v>
      </c>
      <c r="K209" s="394" t="s">
        <v>5859</v>
      </c>
      <c r="L209" s="445">
        <v>2021.0</v>
      </c>
      <c r="M209" s="445" t="s">
        <v>223</v>
      </c>
      <c r="N209" s="444"/>
      <c r="O209" s="595" t="s">
        <v>5860</v>
      </c>
      <c r="P209" s="444"/>
      <c r="Q209" s="471" t="s">
        <v>253</v>
      </c>
      <c r="R209" s="472" t="s">
        <v>314</v>
      </c>
      <c r="S209" s="502" t="s">
        <v>1724</v>
      </c>
      <c r="T209" s="503">
        <v>1.0</v>
      </c>
      <c r="U209" s="503">
        <v>1.0</v>
      </c>
      <c r="V209" s="503">
        <v>1.0</v>
      </c>
      <c r="W209" s="503">
        <v>1.0</v>
      </c>
      <c r="X209" s="503">
        <v>0.0</v>
      </c>
      <c r="Y209" s="503">
        <v>1.0</v>
      </c>
      <c r="Z209" s="503">
        <v>1.0</v>
      </c>
      <c r="AA209" s="503">
        <v>1.0</v>
      </c>
      <c r="AB209" s="503">
        <v>1.0</v>
      </c>
      <c r="AC209" s="503">
        <v>0.0</v>
      </c>
      <c r="AD209" s="503">
        <v>0.0</v>
      </c>
      <c r="AE209" s="503">
        <v>1.0</v>
      </c>
      <c r="AF209" s="503">
        <v>1.0</v>
      </c>
      <c r="AG209" s="503">
        <v>1.0</v>
      </c>
      <c r="AH209" s="503">
        <v>1.0</v>
      </c>
      <c r="AI209" s="502" t="s">
        <v>5861</v>
      </c>
      <c r="AJ209" s="503">
        <v>1.0</v>
      </c>
      <c r="AK209" s="503">
        <v>1.0</v>
      </c>
      <c r="AL209" s="503">
        <v>110.0</v>
      </c>
      <c r="AM209" s="502" t="s">
        <v>305</v>
      </c>
      <c r="AN209" s="478"/>
      <c r="AO209" s="478"/>
      <c r="AP209" s="478"/>
      <c r="AQ209" s="478"/>
      <c r="AR209" s="478"/>
      <c r="AS209" s="503">
        <v>1.0</v>
      </c>
      <c r="AT209" s="478"/>
    </row>
    <row r="210">
      <c r="A210" s="127"/>
      <c r="B210" s="476">
        <f t="shared" si="5"/>
        <v>136</v>
      </c>
      <c r="C210" s="445">
        <v>14.0</v>
      </c>
      <c r="D210" s="444"/>
      <c r="E210" s="394" t="s">
        <v>2096</v>
      </c>
      <c r="F210" s="394" t="s">
        <v>5862</v>
      </c>
      <c r="G210" s="394" t="s">
        <v>5863</v>
      </c>
      <c r="H210" s="394" t="s">
        <v>5864</v>
      </c>
      <c r="I210" s="584" t="s">
        <v>5865</v>
      </c>
      <c r="J210" s="445" t="s">
        <v>11</v>
      </c>
      <c r="K210" s="394" t="s">
        <v>2100</v>
      </c>
      <c r="L210" s="445">
        <v>2021.0</v>
      </c>
      <c r="M210" s="445" t="s">
        <v>387</v>
      </c>
      <c r="N210" s="444"/>
      <c r="O210" s="595" t="s">
        <v>5866</v>
      </c>
      <c r="P210" s="444"/>
      <c r="Q210" s="471" t="s">
        <v>253</v>
      </c>
      <c r="R210" s="472" t="s">
        <v>647</v>
      </c>
      <c r="S210" s="473" t="s">
        <v>21</v>
      </c>
      <c r="T210" s="474">
        <v>1.0</v>
      </c>
      <c r="U210" s="474">
        <v>1.0</v>
      </c>
      <c r="V210" s="474">
        <v>1.0</v>
      </c>
      <c r="W210" s="474">
        <v>0.0</v>
      </c>
      <c r="X210" s="474">
        <v>0.0</v>
      </c>
      <c r="Y210" s="474">
        <v>0.0</v>
      </c>
      <c r="Z210" s="474">
        <v>0.0</v>
      </c>
      <c r="AA210" s="474">
        <v>0.0</v>
      </c>
      <c r="AB210" s="474">
        <v>1.0</v>
      </c>
      <c r="AC210" s="474">
        <v>1.0</v>
      </c>
      <c r="AD210" s="474">
        <v>0.0</v>
      </c>
      <c r="AE210" s="474">
        <v>1.0</v>
      </c>
      <c r="AF210" s="474">
        <v>1.0</v>
      </c>
      <c r="AG210" s="474">
        <v>1.0</v>
      </c>
      <c r="AH210" s="474">
        <v>1.0</v>
      </c>
      <c r="AI210" s="473" t="s">
        <v>5867</v>
      </c>
      <c r="AJ210" s="474">
        <v>1.0</v>
      </c>
      <c r="AK210" s="474">
        <v>1.0</v>
      </c>
      <c r="AL210" s="474">
        <v>144.0</v>
      </c>
      <c r="AM210" s="473" t="s">
        <v>5868</v>
      </c>
      <c r="AN210" s="475"/>
      <c r="AO210" s="475"/>
      <c r="AP210" s="475"/>
      <c r="AQ210" s="475"/>
      <c r="AR210" s="475"/>
      <c r="AS210" s="475"/>
      <c r="AT210" s="475"/>
    </row>
    <row r="211">
      <c r="A211" s="127"/>
      <c r="B211" s="476">
        <f t="shared" si="5"/>
        <v>137</v>
      </c>
      <c r="C211" s="445">
        <v>15.0</v>
      </c>
      <c r="D211" s="445">
        <v>1.0</v>
      </c>
      <c r="E211" s="578" t="s">
        <v>2080</v>
      </c>
      <c r="F211" s="394" t="s">
        <v>5869</v>
      </c>
      <c r="G211" s="394" t="s">
        <v>5870</v>
      </c>
      <c r="H211" s="394" t="s">
        <v>5871</v>
      </c>
      <c r="I211" s="445">
        <v>8.2116890831E10</v>
      </c>
      <c r="J211" s="445" t="s">
        <v>11</v>
      </c>
      <c r="K211" s="394" t="s">
        <v>5872</v>
      </c>
      <c r="L211" s="445">
        <v>2022.0</v>
      </c>
      <c r="M211" s="445" t="s">
        <v>223</v>
      </c>
      <c r="N211" s="444"/>
      <c r="O211" s="595" t="s">
        <v>5873</v>
      </c>
      <c r="P211" s="450" t="s">
        <v>525</v>
      </c>
      <c r="Q211" s="471" t="s">
        <v>253</v>
      </c>
      <c r="R211" s="472" t="s">
        <v>647</v>
      </c>
      <c r="S211" s="527" t="s">
        <v>21</v>
      </c>
      <c r="T211" s="523">
        <v>1.0</v>
      </c>
      <c r="U211" s="523">
        <v>0.0</v>
      </c>
      <c r="V211" s="523">
        <v>0.0</v>
      </c>
      <c r="W211" s="523">
        <v>0.0</v>
      </c>
      <c r="X211" s="523">
        <v>0.0</v>
      </c>
      <c r="Y211" s="523">
        <v>0.0</v>
      </c>
      <c r="Z211" s="523">
        <v>0.0</v>
      </c>
      <c r="AA211" s="523">
        <v>0.0</v>
      </c>
      <c r="AB211" s="523">
        <v>0.0</v>
      </c>
      <c r="AC211" s="523">
        <v>0.0</v>
      </c>
      <c r="AD211" s="523">
        <v>0.0</v>
      </c>
      <c r="AE211" s="523">
        <v>1.0</v>
      </c>
      <c r="AF211" s="523">
        <v>1.0</v>
      </c>
      <c r="AG211" s="523">
        <v>1.0</v>
      </c>
      <c r="AH211" s="523">
        <v>0.0</v>
      </c>
      <c r="AI211" s="523">
        <v>0.0</v>
      </c>
      <c r="AJ211" s="523">
        <v>1.0</v>
      </c>
      <c r="AK211" s="523">
        <v>1.0</v>
      </c>
      <c r="AL211" s="523">
        <v>63.0</v>
      </c>
      <c r="AM211" s="527" t="s">
        <v>305</v>
      </c>
      <c r="AN211" s="475"/>
      <c r="AO211" s="475"/>
      <c r="AP211" s="475"/>
      <c r="AQ211" s="475"/>
      <c r="AR211" s="475"/>
      <c r="AS211" s="475"/>
      <c r="AT211" s="596">
        <v>1.0</v>
      </c>
    </row>
    <row r="212">
      <c r="A212" s="127"/>
      <c r="B212" s="506">
        <f t="shared" si="5"/>
        <v>138</v>
      </c>
      <c r="C212" s="579">
        <v>16.0</v>
      </c>
      <c r="D212" s="509"/>
      <c r="E212" s="580" t="s">
        <v>2102</v>
      </c>
      <c r="F212" s="394" t="s">
        <v>5874</v>
      </c>
      <c r="G212" s="444"/>
      <c r="H212" s="444"/>
      <c r="I212" s="444"/>
      <c r="J212" s="445" t="s">
        <v>5875</v>
      </c>
      <c r="K212" s="581" t="s">
        <v>5876</v>
      </c>
      <c r="L212" s="579">
        <v>2022.0</v>
      </c>
      <c r="M212" s="445" t="s">
        <v>223</v>
      </c>
      <c r="N212" s="444"/>
      <c r="O212" s="444"/>
      <c r="P212" s="444"/>
      <c r="Q212" s="478"/>
      <c r="R212" s="479"/>
      <c r="S212" s="475"/>
      <c r="T212" s="475"/>
      <c r="U212" s="475"/>
      <c r="V212" s="475"/>
      <c r="W212" s="475"/>
      <c r="X212" s="475"/>
      <c r="Y212" s="475"/>
      <c r="Z212" s="475"/>
      <c r="AA212" s="475"/>
      <c r="AB212" s="475"/>
      <c r="AC212" s="475"/>
      <c r="AD212" s="475"/>
      <c r="AE212" s="475"/>
      <c r="AF212" s="475"/>
      <c r="AG212" s="475"/>
      <c r="AH212" s="475"/>
      <c r="AI212" s="475"/>
      <c r="AJ212" s="475"/>
      <c r="AK212" s="475"/>
      <c r="AL212" s="475"/>
      <c r="AM212" s="475"/>
      <c r="AN212" s="475"/>
      <c r="AO212" s="475"/>
      <c r="AP212" s="475"/>
      <c r="AQ212" s="475"/>
      <c r="AR212" s="475"/>
      <c r="AS212" s="475"/>
      <c r="AT212" s="475"/>
    </row>
    <row r="213">
      <c r="A213" s="14"/>
      <c r="B213" s="14"/>
      <c r="C213" s="14"/>
      <c r="D213" s="14"/>
      <c r="E213" s="14"/>
      <c r="F213" s="394" t="s">
        <v>5877</v>
      </c>
      <c r="G213" s="444"/>
      <c r="H213" s="444"/>
      <c r="I213" s="444"/>
      <c r="J213" s="445" t="s">
        <v>5878</v>
      </c>
      <c r="K213" s="14"/>
      <c r="L213" s="444"/>
      <c r="M213" s="445" t="s">
        <v>223</v>
      </c>
      <c r="N213" s="444"/>
      <c r="O213" s="444"/>
      <c r="P213" s="444"/>
      <c r="Q213" s="478"/>
      <c r="R213" s="479"/>
      <c r="S213" s="475"/>
      <c r="T213" s="475"/>
      <c r="U213" s="475"/>
      <c r="V213" s="475"/>
      <c r="W213" s="475"/>
      <c r="X213" s="475"/>
      <c r="Y213" s="475"/>
      <c r="Z213" s="475"/>
      <c r="AA213" s="475"/>
      <c r="AB213" s="475"/>
      <c r="AC213" s="475"/>
      <c r="AD213" s="475"/>
      <c r="AE213" s="475"/>
      <c r="AF213" s="475"/>
      <c r="AG213" s="475"/>
      <c r="AH213" s="475"/>
      <c r="AI213" s="475"/>
      <c r="AJ213" s="475"/>
      <c r="AK213" s="475"/>
      <c r="AL213" s="475"/>
      <c r="AM213" s="475"/>
      <c r="AN213" s="475"/>
      <c r="AO213" s="475"/>
      <c r="AP213" s="475"/>
      <c r="AQ213" s="475"/>
      <c r="AR213" s="475"/>
      <c r="AS213" s="475"/>
      <c r="AT213" s="475"/>
    </row>
    <row r="214">
      <c r="A214" s="480" t="s">
        <v>5879</v>
      </c>
      <c r="B214" s="476">
        <f>B212+1</f>
        <v>139</v>
      </c>
      <c r="C214" s="445">
        <v>1.0</v>
      </c>
      <c r="D214" s="445">
        <v>1.0</v>
      </c>
      <c r="E214" s="394" t="s">
        <v>2157</v>
      </c>
      <c r="F214" s="394" t="s">
        <v>5880</v>
      </c>
      <c r="G214" s="394" t="s">
        <v>5881</v>
      </c>
      <c r="H214" s="597" t="s">
        <v>5882</v>
      </c>
      <c r="I214" s="584" t="s">
        <v>5883</v>
      </c>
      <c r="J214" s="445" t="s">
        <v>5884</v>
      </c>
      <c r="K214" s="394" t="s">
        <v>5885</v>
      </c>
      <c r="L214" s="445">
        <v>2016.0</v>
      </c>
      <c r="M214" s="445" t="s">
        <v>223</v>
      </c>
      <c r="N214" s="445" t="s">
        <v>237</v>
      </c>
      <c r="O214" s="598" t="s">
        <v>5886</v>
      </c>
      <c r="P214" s="394" t="s">
        <v>5887</v>
      </c>
      <c r="Q214" s="471" t="s">
        <v>276</v>
      </c>
      <c r="R214" s="472" t="s">
        <v>369</v>
      </c>
      <c r="S214" s="473" t="s">
        <v>5888</v>
      </c>
      <c r="T214" s="474">
        <v>1.0</v>
      </c>
      <c r="U214" s="474">
        <v>1.0</v>
      </c>
      <c r="V214" s="474">
        <v>1.0</v>
      </c>
      <c r="W214" s="474">
        <v>0.0</v>
      </c>
      <c r="X214" s="474">
        <v>0.0</v>
      </c>
      <c r="Y214" s="474">
        <v>0.0</v>
      </c>
      <c r="Z214" s="474">
        <v>1.0</v>
      </c>
      <c r="AA214" s="474">
        <v>1.0</v>
      </c>
      <c r="AB214" s="474">
        <v>1.0</v>
      </c>
      <c r="AC214" s="474">
        <v>0.0</v>
      </c>
      <c r="AD214" s="474">
        <v>0.0</v>
      </c>
      <c r="AE214" s="474">
        <v>1.0</v>
      </c>
      <c r="AF214" s="474">
        <v>1.0</v>
      </c>
      <c r="AG214" s="474">
        <v>1.0</v>
      </c>
      <c r="AH214" s="474">
        <v>1.0</v>
      </c>
      <c r="AI214" s="473" t="s">
        <v>4906</v>
      </c>
      <c r="AJ214" s="474">
        <v>1.0</v>
      </c>
      <c r="AK214" s="474">
        <v>1.0</v>
      </c>
      <c r="AL214" s="474">
        <v>91.0</v>
      </c>
      <c r="AM214" s="473" t="s">
        <v>305</v>
      </c>
      <c r="AN214" s="474">
        <v>1.0</v>
      </c>
      <c r="AO214" s="475"/>
      <c r="AP214" s="475"/>
      <c r="AQ214" s="475"/>
      <c r="AR214" s="475"/>
      <c r="AS214" s="475"/>
      <c r="AT214" s="475"/>
    </row>
    <row r="215">
      <c r="A215" s="127"/>
      <c r="B215" s="476">
        <f t="shared" ref="B215:B415" si="6">B214+1</f>
        <v>140</v>
      </c>
      <c r="C215" s="445">
        <v>2.0</v>
      </c>
      <c r="D215" s="445">
        <v>1.0</v>
      </c>
      <c r="E215" s="578" t="s">
        <v>2168</v>
      </c>
      <c r="F215" s="394" t="s">
        <v>5889</v>
      </c>
      <c r="G215" s="394" t="s">
        <v>5890</v>
      </c>
      <c r="H215" s="444"/>
      <c r="I215" s="584" t="s">
        <v>5891</v>
      </c>
      <c r="J215" s="445" t="s">
        <v>11</v>
      </c>
      <c r="K215" s="394" t="s">
        <v>5892</v>
      </c>
      <c r="L215" s="445">
        <v>2020.0</v>
      </c>
      <c r="M215" s="445" t="s">
        <v>223</v>
      </c>
      <c r="N215" s="599"/>
      <c r="O215" s="595" t="s">
        <v>2173</v>
      </c>
      <c r="P215" s="445" t="s">
        <v>5893</v>
      </c>
      <c r="Q215" s="478"/>
      <c r="R215" s="472" t="s">
        <v>369</v>
      </c>
      <c r="S215" s="475"/>
      <c r="T215" s="475"/>
      <c r="U215" s="475"/>
      <c r="V215" s="475"/>
      <c r="W215" s="475"/>
      <c r="X215" s="475"/>
      <c r="Y215" s="475"/>
      <c r="Z215" s="475"/>
      <c r="AA215" s="475"/>
      <c r="AB215" s="475"/>
      <c r="AC215" s="475"/>
      <c r="AD215" s="475"/>
      <c r="AE215" s="475"/>
      <c r="AF215" s="475"/>
      <c r="AG215" s="475"/>
      <c r="AH215" s="475"/>
      <c r="AI215" s="475"/>
      <c r="AJ215" s="475"/>
      <c r="AK215" s="475"/>
      <c r="AL215" s="475"/>
      <c r="AM215" s="475"/>
      <c r="AN215" s="475"/>
      <c r="AO215" s="475"/>
      <c r="AP215" s="475"/>
      <c r="AQ215" s="475"/>
      <c r="AR215" s="474">
        <v>1.0</v>
      </c>
      <c r="AS215" s="475"/>
      <c r="AT215" s="475"/>
    </row>
    <row r="216">
      <c r="A216" s="127"/>
      <c r="B216" s="476">
        <f t="shared" si="6"/>
        <v>141</v>
      </c>
      <c r="C216" s="445">
        <v>3.0</v>
      </c>
      <c r="D216" s="444"/>
      <c r="E216" s="394" t="s">
        <v>2178</v>
      </c>
      <c r="F216" s="394" t="s">
        <v>5894</v>
      </c>
      <c r="G216" s="444"/>
      <c r="H216" s="444"/>
      <c r="I216" s="444"/>
      <c r="J216" s="445" t="s">
        <v>11</v>
      </c>
      <c r="K216" s="394" t="s">
        <v>2181</v>
      </c>
      <c r="L216" s="445">
        <v>2023.0</v>
      </c>
      <c r="M216" s="445" t="s">
        <v>223</v>
      </c>
      <c r="N216" s="397" t="s">
        <v>5895</v>
      </c>
      <c r="O216" s="444"/>
      <c r="P216" s="444"/>
      <c r="Q216" s="478"/>
      <c r="R216" s="479"/>
      <c r="S216" s="475"/>
      <c r="T216" s="475"/>
      <c r="U216" s="475"/>
      <c r="V216" s="475"/>
      <c r="W216" s="475"/>
      <c r="X216" s="475"/>
      <c r="Y216" s="475"/>
      <c r="Z216" s="475"/>
      <c r="AA216" s="475"/>
      <c r="AB216" s="475"/>
      <c r="AC216" s="475"/>
      <c r="AD216" s="475"/>
      <c r="AE216" s="475"/>
      <c r="AF216" s="475"/>
      <c r="AG216" s="475"/>
      <c r="AH216" s="475"/>
      <c r="AI216" s="475"/>
      <c r="AJ216" s="475"/>
      <c r="AK216" s="475"/>
      <c r="AL216" s="475"/>
      <c r="AM216" s="475"/>
      <c r="AN216" s="475"/>
      <c r="AO216" s="475"/>
      <c r="AP216" s="475"/>
      <c r="AQ216" s="475"/>
      <c r="AR216" s="475"/>
      <c r="AS216" s="475"/>
      <c r="AT216" s="475"/>
    </row>
    <row r="217">
      <c r="A217" s="127"/>
      <c r="B217" s="476">
        <f t="shared" si="6"/>
        <v>142</v>
      </c>
      <c r="C217" s="445">
        <v>4.0</v>
      </c>
      <c r="D217" s="444"/>
      <c r="E217" s="578" t="s">
        <v>2188</v>
      </c>
      <c r="F217" s="444"/>
      <c r="G217" s="444"/>
      <c r="H217" s="444"/>
      <c r="I217" s="444"/>
      <c r="J217" s="444"/>
      <c r="K217" s="394" t="s">
        <v>5896</v>
      </c>
      <c r="L217" s="445">
        <v>2022.0</v>
      </c>
      <c r="M217" s="444"/>
      <c r="N217" s="448"/>
      <c r="O217" s="444"/>
      <c r="P217" s="444"/>
      <c r="Q217" s="478"/>
      <c r="R217" s="479"/>
      <c r="S217" s="475"/>
      <c r="T217" s="475"/>
      <c r="U217" s="475"/>
      <c r="V217" s="475"/>
      <c r="W217" s="475"/>
      <c r="X217" s="475"/>
      <c r="Y217" s="475"/>
      <c r="Z217" s="475"/>
      <c r="AA217" s="475"/>
      <c r="AB217" s="475"/>
      <c r="AC217" s="475"/>
      <c r="AD217" s="475"/>
      <c r="AE217" s="475"/>
      <c r="AF217" s="475"/>
      <c r="AG217" s="475"/>
      <c r="AH217" s="475"/>
      <c r="AI217" s="475"/>
      <c r="AJ217" s="475"/>
      <c r="AK217" s="475"/>
      <c r="AL217" s="475"/>
      <c r="AM217" s="475"/>
      <c r="AN217" s="475"/>
      <c r="AO217" s="475"/>
      <c r="AP217" s="475"/>
      <c r="AQ217" s="475"/>
      <c r="AR217" s="475"/>
      <c r="AS217" s="475"/>
      <c r="AT217" s="475"/>
    </row>
    <row r="218">
      <c r="A218" s="127"/>
      <c r="B218" s="476">
        <f t="shared" si="6"/>
        <v>143</v>
      </c>
      <c r="C218" s="445">
        <v>5.0</v>
      </c>
      <c r="D218" s="444"/>
      <c r="E218" s="578" t="s">
        <v>2198</v>
      </c>
      <c r="F218" s="394" t="s">
        <v>5897</v>
      </c>
      <c r="G218" s="444"/>
      <c r="H218" s="444"/>
      <c r="I218" s="444"/>
      <c r="J218" s="445" t="s">
        <v>11</v>
      </c>
      <c r="K218" s="394" t="s">
        <v>5898</v>
      </c>
      <c r="L218" s="445">
        <v>2023.0</v>
      </c>
      <c r="M218" s="445" t="s">
        <v>387</v>
      </c>
      <c r="N218" s="448"/>
      <c r="O218" s="444"/>
      <c r="P218" s="444"/>
      <c r="Q218" s="478"/>
      <c r="R218" s="479"/>
      <c r="S218" s="475"/>
      <c r="T218" s="475"/>
      <c r="U218" s="475"/>
      <c r="V218" s="475"/>
      <c r="W218" s="475"/>
      <c r="X218" s="475"/>
      <c r="Y218" s="475"/>
      <c r="Z218" s="475"/>
      <c r="AA218" s="475"/>
      <c r="AB218" s="475"/>
      <c r="AC218" s="475"/>
      <c r="AD218" s="475"/>
      <c r="AE218" s="475"/>
      <c r="AF218" s="475"/>
      <c r="AG218" s="475"/>
      <c r="AH218" s="475"/>
      <c r="AI218" s="475"/>
      <c r="AJ218" s="475"/>
      <c r="AK218" s="475"/>
      <c r="AL218" s="475"/>
      <c r="AM218" s="475"/>
      <c r="AN218" s="475"/>
      <c r="AO218" s="475"/>
      <c r="AP218" s="475"/>
      <c r="AQ218" s="475"/>
      <c r="AR218" s="475"/>
      <c r="AS218" s="475"/>
      <c r="AT218" s="475"/>
    </row>
    <row r="219">
      <c r="A219" s="127"/>
      <c r="B219" s="476">
        <f t="shared" si="6"/>
        <v>144</v>
      </c>
      <c r="C219" s="445">
        <v>6.0</v>
      </c>
      <c r="D219" s="444"/>
      <c r="E219" s="578" t="s">
        <v>2208</v>
      </c>
      <c r="F219" s="444"/>
      <c r="G219" s="444"/>
      <c r="H219" s="444"/>
      <c r="I219" s="444"/>
      <c r="J219" s="445" t="s">
        <v>24</v>
      </c>
      <c r="K219" s="394" t="s">
        <v>5899</v>
      </c>
      <c r="L219" s="445">
        <v>2023.0</v>
      </c>
      <c r="M219" s="445" t="s">
        <v>387</v>
      </c>
      <c r="N219" s="448"/>
      <c r="O219" s="444"/>
      <c r="P219" s="444"/>
      <c r="Q219" s="478"/>
      <c r="R219" s="479"/>
      <c r="S219" s="475"/>
      <c r="T219" s="475"/>
      <c r="U219" s="475"/>
      <c r="V219" s="475"/>
      <c r="W219" s="475"/>
      <c r="X219" s="475"/>
      <c r="Y219" s="475"/>
      <c r="Z219" s="475"/>
      <c r="AA219" s="475"/>
      <c r="AB219" s="475"/>
      <c r="AC219" s="475"/>
      <c r="AD219" s="475"/>
      <c r="AE219" s="475"/>
      <c r="AF219" s="475"/>
      <c r="AG219" s="475"/>
      <c r="AH219" s="475"/>
      <c r="AI219" s="475"/>
      <c r="AJ219" s="475"/>
      <c r="AK219" s="475"/>
      <c r="AL219" s="475"/>
      <c r="AM219" s="475"/>
      <c r="AN219" s="475"/>
      <c r="AO219" s="475"/>
      <c r="AP219" s="475"/>
      <c r="AQ219" s="475"/>
      <c r="AR219" s="475"/>
      <c r="AS219" s="475"/>
      <c r="AT219" s="475"/>
    </row>
    <row r="220">
      <c r="A220" s="127"/>
      <c r="B220" s="476">
        <f t="shared" si="6"/>
        <v>145</v>
      </c>
      <c r="C220" s="445">
        <v>7.0</v>
      </c>
      <c r="D220" s="444"/>
      <c r="E220" s="578" t="s">
        <v>2217</v>
      </c>
      <c r="F220" s="444"/>
      <c r="G220" s="444"/>
      <c r="H220" s="444"/>
      <c r="I220" s="444"/>
      <c r="J220" s="445" t="s">
        <v>11</v>
      </c>
      <c r="K220" s="394" t="s">
        <v>5900</v>
      </c>
      <c r="L220" s="445">
        <v>2022.0</v>
      </c>
      <c r="M220" s="445" t="s">
        <v>223</v>
      </c>
      <c r="N220" s="448"/>
      <c r="O220" s="444"/>
      <c r="P220" s="444"/>
      <c r="Q220" s="478"/>
      <c r="R220" s="479"/>
      <c r="S220" s="475"/>
      <c r="T220" s="475"/>
      <c r="U220" s="475"/>
      <c r="V220" s="475"/>
      <c r="W220" s="475"/>
      <c r="X220" s="475"/>
      <c r="Y220" s="475"/>
      <c r="Z220" s="475"/>
      <c r="AA220" s="475"/>
      <c r="AB220" s="475"/>
      <c r="AC220" s="475"/>
      <c r="AD220" s="475"/>
      <c r="AE220" s="475"/>
      <c r="AF220" s="475"/>
      <c r="AG220" s="475"/>
      <c r="AH220" s="475"/>
      <c r="AI220" s="475"/>
      <c r="AJ220" s="475"/>
      <c r="AK220" s="475"/>
      <c r="AL220" s="475"/>
      <c r="AM220" s="475"/>
      <c r="AN220" s="475"/>
      <c r="AO220" s="475"/>
      <c r="AP220" s="475"/>
      <c r="AQ220" s="475"/>
      <c r="AR220" s="475"/>
      <c r="AS220" s="475"/>
      <c r="AT220" s="475"/>
    </row>
    <row r="221">
      <c r="A221" s="127"/>
      <c r="B221" s="476">
        <f t="shared" si="6"/>
        <v>146</v>
      </c>
      <c r="C221" s="445">
        <v>8.0</v>
      </c>
      <c r="D221" s="444"/>
      <c r="E221" s="578" t="s">
        <v>2227</v>
      </c>
      <c r="F221" s="444"/>
      <c r="G221" s="444"/>
      <c r="H221" s="444"/>
      <c r="I221" s="444"/>
      <c r="J221" s="445" t="s">
        <v>11</v>
      </c>
      <c r="K221" s="394" t="s">
        <v>5901</v>
      </c>
      <c r="L221" s="445">
        <v>2024.0</v>
      </c>
      <c r="M221" s="445" t="s">
        <v>223</v>
      </c>
      <c r="N221" s="448"/>
      <c r="O221" s="444"/>
      <c r="P221" s="444"/>
      <c r="Q221" s="478"/>
      <c r="R221" s="479"/>
      <c r="S221" s="475"/>
      <c r="T221" s="475"/>
      <c r="U221" s="475"/>
      <c r="V221" s="475"/>
      <c r="W221" s="475"/>
      <c r="X221" s="475"/>
      <c r="Y221" s="475"/>
      <c r="Z221" s="475"/>
      <c r="AA221" s="475"/>
      <c r="AB221" s="475"/>
      <c r="AC221" s="475"/>
      <c r="AD221" s="475"/>
      <c r="AE221" s="475"/>
      <c r="AF221" s="475"/>
      <c r="AG221" s="475"/>
      <c r="AH221" s="475"/>
      <c r="AI221" s="475"/>
      <c r="AJ221" s="475"/>
      <c r="AK221" s="475"/>
      <c r="AL221" s="475"/>
      <c r="AM221" s="475"/>
      <c r="AN221" s="475"/>
      <c r="AO221" s="475"/>
      <c r="AP221" s="475"/>
      <c r="AQ221" s="475"/>
      <c r="AR221" s="475"/>
      <c r="AS221" s="475"/>
      <c r="AT221" s="475"/>
    </row>
    <row r="222">
      <c r="A222" s="127"/>
      <c r="B222" s="476">
        <f t="shared" si="6"/>
        <v>147</v>
      </c>
      <c r="C222" s="445">
        <v>9.0</v>
      </c>
      <c r="D222" s="444"/>
      <c r="E222" s="578" t="s">
        <v>2240</v>
      </c>
      <c r="F222" s="444"/>
      <c r="G222" s="444"/>
      <c r="H222" s="444"/>
      <c r="I222" s="444"/>
      <c r="J222" s="444"/>
      <c r="K222" s="394" t="s">
        <v>5902</v>
      </c>
      <c r="L222" s="445">
        <v>2024.0</v>
      </c>
      <c r="M222" s="444"/>
      <c r="N222" s="448"/>
      <c r="O222" s="444"/>
      <c r="P222" s="444"/>
      <c r="Q222" s="478"/>
      <c r="R222" s="479"/>
      <c r="S222" s="475"/>
      <c r="T222" s="475"/>
      <c r="U222" s="475"/>
      <c r="V222" s="475"/>
      <c r="W222" s="475"/>
      <c r="X222" s="475"/>
      <c r="Y222" s="475"/>
      <c r="Z222" s="475"/>
      <c r="AA222" s="475"/>
      <c r="AB222" s="475"/>
      <c r="AC222" s="475"/>
      <c r="AD222" s="475"/>
      <c r="AE222" s="475"/>
      <c r="AF222" s="475"/>
      <c r="AG222" s="475"/>
      <c r="AH222" s="475"/>
      <c r="AI222" s="475"/>
      <c r="AJ222" s="475"/>
      <c r="AK222" s="475"/>
      <c r="AL222" s="475"/>
      <c r="AM222" s="475"/>
      <c r="AN222" s="475"/>
      <c r="AO222" s="475"/>
      <c r="AP222" s="475"/>
      <c r="AQ222" s="475"/>
      <c r="AR222" s="475"/>
      <c r="AS222" s="475"/>
      <c r="AT222" s="475"/>
    </row>
    <row r="223">
      <c r="A223" s="127"/>
      <c r="B223" s="476">
        <f t="shared" si="6"/>
        <v>148</v>
      </c>
      <c r="C223" s="445">
        <v>10.0</v>
      </c>
      <c r="D223" s="444"/>
      <c r="E223" s="578" t="s">
        <v>2251</v>
      </c>
      <c r="F223" s="444"/>
      <c r="G223" s="444"/>
      <c r="H223" s="444"/>
      <c r="I223" s="444"/>
      <c r="J223" s="444"/>
      <c r="K223" s="394" t="s">
        <v>5903</v>
      </c>
      <c r="L223" s="445">
        <v>2024.0</v>
      </c>
      <c r="M223" s="444"/>
      <c r="N223" s="448"/>
      <c r="O223" s="444"/>
      <c r="P223" s="444"/>
      <c r="Q223" s="478"/>
      <c r="R223" s="479"/>
      <c r="S223" s="475"/>
      <c r="T223" s="475"/>
      <c r="U223" s="475"/>
      <c r="V223" s="475"/>
      <c r="W223" s="475"/>
      <c r="X223" s="475"/>
      <c r="Y223" s="475"/>
      <c r="Z223" s="475"/>
      <c r="AA223" s="475"/>
      <c r="AB223" s="475"/>
      <c r="AC223" s="475"/>
      <c r="AD223" s="475"/>
      <c r="AE223" s="475"/>
      <c r="AF223" s="475"/>
      <c r="AG223" s="475"/>
      <c r="AH223" s="475"/>
      <c r="AI223" s="475"/>
      <c r="AJ223" s="475"/>
      <c r="AK223" s="475"/>
      <c r="AL223" s="475"/>
      <c r="AM223" s="475"/>
      <c r="AN223" s="475"/>
      <c r="AO223" s="475"/>
      <c r="AP223" s="475"/>
      <c r="AQ223" s="475"/>
      <c r="AR223" s="475"/>
      <c r="AS223" s="475"/>
      <c r="AT223" s="475"/>
    </row>
    <row r="224">
      <c r="A224" s="127"/>
      <c r="B224" s="476">
        <f t="shared" si="6"/>
        <v>149</v>
      </c>
      <c r="C224" s="445">
        <v>11.0</v>
      </c>
      <c r="D224" s="444"/>
      <c r="E224" s="394" t="s">
        <v>2260</v>
      </c>
      <c r="F224" s="444"/>
      <c r="G224" s="444"/>
      <c r="H224" s="444"/>
      <c r="I224" s="444"/>
      <c r="J224" s="444"/>
      <c r="K224" s="394" t="s">
        <v>5904</v>
      </c>
      <c r="L224" s="445">
        <v>2024.0</v>
      </c>
      <c r="M224" s="444"/>
      <c r="N224" s="448"/>
      <c r="O224" s="444"/>
      <c r="P224" s="444"/>
      <c r="Q224" s="478"/>
      <c r="R224" s="479"/>
      <c r="S224" s="475"/>
      <c r="T224" s="475"/>
      <c r="U224" s="475"/>
      <c r="V224" s="475"/>
      <c r="W224" s="475"/>
      <c r="X224" s="475"/>
      <c r="Y224" s="475"/>
      <c r="Z224" s="475"/>
      <c r="AA224" s="475"/>
      <c r="AB224" s="475"/>
      <c r="AC224" s="475"/>
      <c r="AD224" s="475"/>
      <c r="AE224" s="475"/>
      <c r="AF224" s="475"/>
      <c r="AG224" s="475"/>
      <c r="AH224" s="475"/>
      <c r="AI224" s="475"/>
      <c r="AJ224" s="475"/>
      <c r="AK224" s="475"/>
      <c r="AL224" s="475"/>
      <c r="AM224" s="475"/>
      <c r="AN224" s="475"/>
      <c r="AO224" s="475"/>
      <c r="AP224" s="475"/>
      <c r="AQ224" s="475"/>
      <c r="AR224" s="475"/>
      <c r="AS224" s="475"/>
      <c r="AT224" s="475"/>
    </row>
    <row r="225">
      <c r="A225" s="127"/>
      <c r="B225" s="476">
        <f t="shared" si="6"/>
        <v>150</v>
      </c>
      <c r="C225" s="445">
        <v>12.0</v>
      </c>
      <c r="D225" s="444"/>
      <c r="E225" s="578" t="s">
        <v>2269</v>
      </c>
      <c r="F225" s="444"/>
      <c r="G225" s="444"/>
      <c r="H225" s="444"/>
      <c r="I225" s="444"/>
      <c r="J225" s="444"/>
      <c r="K225" s="394" t="s">
        <v>5902</v>
      </c>
      <c r="L225" s="445">
        <v>2024.0</v>
      </c>
      <c r="M225" s="444"/>
      <c r="N225" s="448"/>
      <c r="O225" s="444"/>
      <c r="P225" s="444"/>
      <c r="Q225" s="478"/>
      <c r="R225" s="479"/>
      <c r="S225" s="475"/>
      <c r="T225" s="475"/>
      <c r="U225" s="475"/>
      <c r="V225" s="475"/>
      <c r="W225" s="475"/>
      <c r="X225" s="475"/>
      <c r="Y225" s="475"/>
      <c r="Z225" s="475"/>
      <c r="AA225" s="475"/>
      <c r="AB225" s="475"/>
      <c r="AC225" s="475"/>
      <c r="AD225" s="475"/>
      <c r="AE225" s="475"/>
      <c r="AF225" s="475"/>
      <c r="AG225" s="475"/>
      <c r="AH225" s="475"/>
      <c r="AI225" s="475"/>
      <c r="AJ225" s="475"/>
      <c r="AK225" s="475"/>
      <c r="AL225" s="475"/>
      <c r="AM225" s="475"/>
      <c r="AN225" s="475"/>
      <c r="AO225" s="475"/>
      <c r="AP225" s="475"/>
      <c r="AQ225" s="475"/>
      <c r="AR225" s="475"/>
      <c r="AS225" s="475"/>
      <c r="AT225" s="475"/>
    </row>
    <row r="226">
      <c r="A226" s="127"/>
      <c r="B226" s="476">
        <f t="shared" si="6"/>
        <v>151</v>
      </c>
      <c r="C226" s="445">
        <v>13.0</v>
      </c>
      <c r="D226" s="444"/>
      <c r="E226" s="578" t="s">
        <v>2271</v>
      </c>
      <c r="F226" s="444"/>
      <c r="G226" s="444"/>
      <c r="H226" s="444"/>
      <c r="I226" s="444"/>
      <c r="J226" s="444"/>
      <c r="K226" s="394" t="s">
        <v>5905</v>
      </c>
      <c r="L226" s="445">
        <v>2024.0</v>
      </c>
      <c r="M226" s="444"/>
      <c r="N226" s="448"/>
      <c r="O226" s="444"/>
      <c r="P226" s="444"/>
      <c r="Q226" s="478"/>
      <c r="R226" s="479"/>
      <c r="S226" s="475"/>
      <c r="T226" s="475"/>
      <c r="U226" s="475"/>
      <c r="V226" s="475"/>
      <c r="W226" s="475"/>
      <c r="X226" s="475"/>
      <c r="Y226" s="475"/>
      <c r="Z226" s="475"/>
      <c r="AA226" s="475"/>
      <c r="AB226" s="475"/>
      <c r="AC226" s="475"/>
      <c r="AD226" s="475"/>
      <c r="AE226" s="475"/>
      <c r="AF226" s="475"/>
      <c r="AG226" s="475"/>
      <c r="AH226" s="475"/>
      <c r="AI226" s="475"/>
      <c r="AJ226" s="475"/>
      <c r="AK226" s="475"/>
      <c r="AL226" s="475"/>
      <c r="AM226" s="475"/>
      <c r="AN226" s="475"/>
      <c r="AO226" s="475"/>
      <c r="AP226" s="475"/>
      <c r="AQ226" s="475"/>
      <c r="AR226" s="475"/>
      <c r="AS226" s="475"/>
      <c r="AT226" s="475"/>
    </row>
    <row r="227">
      <c r="A227" s="127"/>
      <c r="B227" s="476">
        <f t="shared" si="6"/>
        <v>152</v>
      </c>
      <c r="C227" s="445">
        <v>14.0</v>
      </c>
      <c r="D227" s="444"/>
      <c r="E227" s="578" t="s">
        <v>2282</v>
      </c>
      <c r="F227" s="444"/>
      <c r="G227" s="444"/>
      <c r="H227" s="444"/>
      <c r="I227" s="444"/>
      <c r="J227" s="444"/>
      <c r="K227" s="394" t="s">
        <v>5906</v>
      </c>
      <c r="L227" s="445">
        <v>2024.0</v>
      </c>
      <c r="M227" s="444"/>
      <c r="N227" s="448"/>
      <c r="O227" s="444"/>
      <c r="P227" s="444"/>
      <c r="Q227" s="478"/>
      <c r="R227" s="479"/>
      <c r="S227" s="475"/>
      <c r="T227" s="475"/>
      <c r="U227" s="475"/>
      <c r="V227" s="475"/>
      <c r="W227" s="475"/>
      <c r="X227" s="475"/>
      <c r="Y227" s="475"/>
      <c r="Z227" s="475"/>
      <c r="AA227" s="475"/>
      <c r="AB227" s="475"/>
      <c r="AC227" s="475"/>
      <c r="AD227" s="475"/>
      <c r="AE227" s="475"/>
      <c r="AF227" s="475"/>
      <c r="AG227" s="475"/>
      <c r="AH227" s="475"/>
      <c r="AI227" s="475"/>
      <c r="AJ227" s="475"/>
      <c r="AK227" s="475"/>
      <c r="AL227" s="475"/>
      <c r="AM227" s="475"/>
      <c r="AN227" s="475"/>
      <c r="AO227" s="475"/>
      <c r="AP227" s="475"/>
      <c r="AQ227" s="475"/>
      <c r="AR227" s="475"/>
      <c r="AS227" s="475"/>
      <c r="AT227" s="475"/>
    </row>
    <row r="228">
      <c r="A228" s="127"/>
      <c r="B228" s="476">
        <f t="shared" si="6"/>
        <v>153</v>
      </c>
      <c r="C228" s="445">
        <v>15.0</v>
      </c>
      <c r="D228" s="444"/>
      <c r="E228" s="578" t="s">
        <v>2294</v>
      </c>
      <c r="F228" s="444"/>
      <c r="G228" s="444"/>
      <c r="H228" s="444"/>
      <c r="I228" s="444"/>
      <c r="J228" s="444"/>
      <c r="K228" s="394" t="s">
        <v>5902</v>
      </c>
      <c r="L228" s="445">
        <v>2024.0</v>
      </c>
      <c r="M228" s="444"/>
      <c r="N228" s="448"/>
      <c r="O228" s="444"/>
      <c r="P228" s="444"/>
      <c r="Q228" s="478"/>
      <c r="R228" s="479"/>
      <c r="S228" s="475"/>
      <c r="T228" s="475"/>
      <c r="U228" s="475"/>
      <c r="V228" s="475"/>
      <c r="W228" s="475"/>
      <c r="X228" s="475"/>
      <c r="Y228" s="475"/>
      <c r="Z228" s="475"/>
      <c r="AA228" s="475"/>
      <c r="AB228" s="475"/>
      <c r="AC228" s="475"/>
      <c r="AD228" s="475"/>
      <c r="AE228" s="475"/>
      <c r="AF228" s="475"/>
      <c r="AG228" s="475"/>
      <c r="AH228" s="475"/>
      <c r="AI228" s="475"/>
      <c r="AJ228" s="475"/>
      <c r="AK228" s="475"/>
      <c r="AL228" s="475"/>
      <c r="AM228" s="475"/>
      <c r="AN228" s="475"/>
      <c r="AO228" s="475"/>
      <c r="AP228" s="475"/>
      <c r="AQ228" s="475"/>
      <c r="AR228" s="475"/>
      <c r="AS228" s="475"/>
      <c r="AT228" s="475"/>
    </row>
    <row r="229">
      <c r="A229" s="127"/>
      <c r="B229" s="476">
        <f t="shared" si="6"/>
        <v>154</v>
      </c>
      <c r="C229" s="445">
        <v>16.0</v>
      </c>
      <c r="D229" s="444"/>
      <c r="E229" s="578" t="s">
        <v>2295</v>
      </c>
      <c r="F229" s="444"/>
      <c r="G229" s="444"/>
      <c r="H229" s="444"/>
      <c r="I229" s="444"/>
      <c r="J229" s="444"/>
      <c r="K229" s="394" t="s">
        <v>5902</v>
      </c>
      <c r="L229" s="445">
        <v>2024.0</v>
      </c>
      <c r="M229" s="444"/>
      <c r="N229" s="448"/>
      <c r="O229" s="444"/>
      <c r="P229" s="444"/>
      <c r="Q229" s="478"/>
      <c r="R229" s="479"/>
      <c r="S229" s="475"/>
      <c r="T229" s="475"/>
      <c r="U229" s="475"/>
      <c r="V229" s="475"/>
      <c r="W229" s="475"/>
      <c r="X229" s="475"/>
      <c r="Y229" s="475"/>
      <c r="Z229" s="475"/>
      <c r="AA229" s="475"/>
      <c r="AB229" s="475"/>
      <c r="AC229" s="475"/>
      <c r="AD229" s="475"/>
      <c r="AE229" s="475"/>
      <c r="AF229" s="475"/>
      <c r="AG229" s="475"/>
      <c r="AH229" s="475"/>
      <c r="AI229" s="475"/>
      <c r="AJ229" s="475"/>
      <c r="AK229" s="475"/>
      <c r="AL229" s="475"/>
      <c r="AM229" s="475"/>
      <c r="AN229" s="475"/>
      <c r="AO229" s="475"/>
      <c r="AP229" s="475"/>
      <c r="AQ229" s="475"/>
      <c r="AR229" s="475"/>
      <c r="AS229" s="475"/>
      <c r="AT229" s="475"/>
    </row>
    <row r="230">
      <c r="A230" s="127"/>
      <c r="B230" s="476">
        <f t="shared" si="6"/>
        <v>155</v>
      </c>
      <c r="C230" s="445">
        <v>17.0</v>
      </c>
      <c r="D230" s="444"/>
      <c r="E230" s="394" t="s">
        <v>2308</v>
      </c>
      <c r="F230" s="444"/>
      <c r="G230" s="444"/>
      <c r="H230" s="444"/>
      <c r="I230" s="444"/>
      <c r="J230" s="444"/>
      <c r="K230" s="578" t="s">
        <v>2311</v>
      </c>
      <c r="L230" s="445">
        <v>2023.0</v>
      </c>
      <c r="M230" s="445" t="s">
        <v>387</v>
      </c>
      <c r="N230" s="448"/>
      <c r="O230" s="444"/>
      <c r="P230" s="444"/>
      <c r="Q230" s="478"/>
      <c r="R230" s="479"/>
      <c r="S230" s="475"/>
      <c r="T230" s="475"/>
      <c r="U230" s="475"/>
      <c r="V230" s="475"/>
      <c r="W230" s="475"/>
      <c r="X230" s="475"/>
      <c r="Y230" s="475"/>
      <c r="Z230" s="475"/>
      <c r="AA230" s="475"/>
      <c r="AB230" s="475"/>
      <c r="AC230" s="475"/>
      <c r="AD230" s="475"/>
      <c r="AE230" s="475"/>
      <c r="AF230" s="475"/>
      <c r="AG230" s="475"/>
      <c r="AH230" s="475"/>
      <c r="AI230" s="475"/>
      <c r="AJ230" s="475"/>
      <c r="AK230" s="475"/>
      <c r="AL230" s="475"/>
      <c r="AM230" s="475"/>
      <c r="AN230" s="475"/>
      <c r="AO230" s="475"/>
      <c r="AP230" s="475"/>
      <c r="AQ230" s="475"/>
      <c r="AR230" s="475"/>
      <c r="AS230" s="475"/>
      <c r="AT230" s="475"/>
    </row>
    <row r="231">
      <c r="A231" s="127"/>
      <c r="B231" s="476">
        <f t="shared" si="6"/>
        <v>156</v>
      </c>
      <c r="C231" s="445">
        <v>18.0</v>
      </c>
      <c r="D231" s="444"/>
      <c r="E231" s="578" t="s">
        <v>2321</v>
      </c>
      <c r="F231" s="444"/>
      <c r="G231" s="444"/>
      <c r="H231" s="444"/>
      <c r="I231" s="444"/>
      <c r="J231" s="444"/>
      <c r="K231" s="394" t="s">
        <v>5907</v>
      </c>
      <c r="L231" s="445">
        <v>2024.0</v>
      </c>
      <c r="M231" s="444"/>
      <c r="N231" s="448"/>
      <c r="O231" s="444"/>
      <c r="P231" s="444"/>
      <c r="Q231" s="478"/>
      <c r="R231" s="479"/>
      <c r="S231" s="475"/>
      <c r="T231" s="475"/>
      <c r="U231" s="475"/>
      <c r="V231" s="475"/>
      <c r="W231" s="475"/>
      <c r="X231" s="475"/>
      <c r="Y231" s="475"/>
      <c r="Z231" s="475"/>
      <c r="AA231" s="475"/>
      <c r="AB231" s="475"/>
      <c r="AC231" s="475"/>
      <c r="AD231" s="475"/>
      <c r="AE231" s="475"/>
      <c r="AF231" s="475"/>
      <c r="AG231" s="475"/>
      <c r="AH231" s="475"/>
      <c r="AI231" s="475"/>
      <c r="AJ231" s="475"/>
      <c r="AK231" s="475"/>
      <c r="AL231" s="475"/>
      <c r="AM231" s="475"/>
      <c r="AN231" s="475"/>
      <c r="AO231" s="475"/>
      <c r="AP231" s="475"/>
      <c r="AQ231" s="475"/>
      <c r="AR231" s="475"/>
      <c r="AS231" s="475"/>
      <c r="AT231" s="475"/>
    </row>
    <row r="232">
      <c r="A232" s="14"/>
      <c r="B232" s="476">
        <f t="shared" si="6"/>
        <v>157</v>
      </c>
      <c r="C232" s="445">
        <v>19.0</v>
      </c>
      <c r="D232" s="444"/>
      <c r="E232" s="578" t="s">
        <v>2332</v>
      </c>
      <c r="F232" s="444"/>
      <c r="G232" s="444"/>
      <c r="H232" s="444"/>
      <c r="I232" s="444"/>
      <c r="J232" s="444"/>
      <c r="K232" s="394" t="s">
        <v>5908</v>
      </c>
      <c r="L232" s="445">
        <v>2023.0</v>
      </c>
      <c r="M232" s="445" t="s">
        <v>387</v>
      </c>
      <c r="N232" s="448"/>
      <c r="O232" s="444"/>
      <c r="P232" s="444"/>
      <c r="Q232" s="478"/>
      <c r="R232" s="479"/>
      <c r="S232" s="475"/>
      <c r="T232" s="475"/>
      <c r="U232" s="475"/>
      <c r="V232" s="475"/>
      <c r="W232" s="475"/>
      <c r="X232" s="475"/>
      <c r="Y232" s="475"/>
      <c r="Z232" s="475"/>
      <c r="AA232" s="475"/>
      <c r="AB232" s="475"/>
      <c r="AC232" s="475"/>
      <c r="AD232" s="475"/>
      <c r="AE232" s="475"/>
      <c r="AF232" s="475"/>
      <c r="AG232" s="475"/>
      <c r="AH232" s="475"/>
      <c r="AI232" s="475"/>
      <c r="AJ232" s="475"/>
      <c r="AK232" s="475"/>
      <c r="AL232" s="475"/>
      <c r="AM232" s="475"/>
      <c r="AN232" s="475"/>
      <c r="AO232" s="475"/>
      <c r="AP232" s="475"/>
      <c r="AQ232" s="475"/>
      <c r="AR232" s="475"/>
      <c r="AS232" s="475"/>
      <c r="AT232" s="475"/>
    </row>
    <row r="233">
      <c r="A233" s="480" t="s">
        <v>5909</v>
      </c>
      <c r="B233" s="476">
        <f t="shared" si="6"/>
        <v>158</v>
      </c>
      <c r="C233" s="445">
        <v>1.0</v>
      </c>
      <c r="D233" s="445">
        <v>1.0</v>
      </c>
      <c r="E233" s="578" t="s">
        <v>2478</v>
      </c>
      <c r="F233" s="394" t="s">
        <v>5910</v>
      </c>
      <c r="G233" s="394" t="s">
        <v>5911</v>
      </c>
      <c r="H233" s="597" t="s">
        <v>5912</v>
      </c>
      <c r="I233" s="584" t="s">
        <v>5913</v>
      </c>
      <c r="J233" s="445" t="s">
        <v>2050</v>
      </c>
      <c r="K233" s="394" t="s">
        <v>5914</v>
      </c>
      <c r="L233" s="445">
        <v>2016.0</v>
      </c>
      <c r="M233" s="445" t="s">
        <v>223</v>
      </c>
      <c r="N233" s="397" t="s">
        <v>5915</v>
      </c>
      <c r="O233" s="598" t="s">
        <v>5916</v>
      </c>
      <c r="P233" s="445" t="s">
        <v>5917</v>
      </c>
      <c r="Q233" s="471" t="s">
        <v>253</v>
      </c>
      <c r="R233" s="472" t="s">
        <v>1284</v>
      </c>
      <c r="S233" s="473" t="s">
        <v>5918</v>
      </c>
      <c r="T233" s="474">
        <v>1.0</v>
      </c>
      <c r="U233" s="474">
        <v>1.0</v>
      </c>
      <c r="V233" s="474">
        <v>1.0</v>
      </c>
      <c r="W233" s="474">
        <v>0.0</v>
      </c>
      <c r="X233" s="474">
        <v>0.0</v>
      </c>
      <c r="Y233" s="474">
        <v>0.0</v>
      </c>
      <c r="Z233" s="474">
        <v>0.0</v>
      </c>
      <c r="AA233" s="474">
        <v>1.0</v>
      </c>
      <c r="AB233" s="474">
        <v>1.0</v>
      </c>
      <c r="AC233" s="474">
        <v>0.0</v>
      </c>
      <c r="AD233" s="474">
        <v>0.0</v>
      </c>
      <c r="AE233" s="474">
        <v>1.0</v>
      </c>
      <c r="AF233" s="474">
        <v>1.0</v>
      </c>
      <c r="AG233" s="474">
        <v>1.0</v>
      </c>
      <c r="AH233" s="474">
        <v>1.0</v>
      </c>
      <c r="AI233" s="473" t="s">
        <v>5919</v>
      </c>
      <c r="AJ233" s="474">
        <v>1.0</v>
      </c>
      <c r="AK233" s="474">
        <v>1.0</v>
      </c>
      <c r="AL233" s="474">
        <v>120.0</v>
      </c>
      <c r="AM233" s="473" t="s">
        <v>305</v>
      </c>
      <c r="AN233" s="474">
        <v>1.0</v>
      </c>
      <c r="AO233" s="475"/>
      <c r="AP233" s="475"/>
      <c r="AQ233" s="475"/>
      <c r="AR233" s="475"/>
      <c r="AS233" s="475"/>
      <c r="AT233" s="475"/>
    </row>
    <row r="234">
      <c r="A234" s="127"/>
      <c r="B234" s="476">
        <f t="shared" si="6"/>
        <v>159</v>
      </c>
      <c r="C234" s="445">
        <v>2.0</v>
      </c>
      <c r="D234" s="445">
        <v>1.0</v>
      </c>
      <c r="E234" s="397" t="s">
        <v>2447</v>
      </c>
      <c r="F234" s="397" t="s">
        <v>5920</v>
      </c>
      <c r="G234" s="397" t="s">
        <v>5921</v>
      </c>
      <c r="H234" s="397" t="s">
        <v>5922</v>
      </c>
      <c r="I234" s="488" t="s">
        <v>2451</v>
      </c>
      <c r="J234" s="387" t="s">
        <v>24</v>
      </c>
      <c r="K234" s="397" t="s">
        <v>5923</v>
      </c>
      <c r="L234" s="387">
        <v>2020.0</v>
      </c>
      <c r="M234" s="387" t="s">
        <v>223</v>
      </c>
      <c r="N234" s="397" t="s">
        <v>5924</v>
      </c>
      <c r="O234" s="484" t="s">
        <v>5925</v>
      </c>
      <c r="P234" s="387" t="s">
        <v>237</v>
      </c>
      <c r="Q234" s="471" t="s">
        <v>253</v>
      </c>
      <c r="R234" s="472" t="s">
        <v>1284</v>
      </c>
      <c r="S234" s="473" t="s">
        <v>5926</v>
      </c>
      <c r="T234" s="474">
        <v>1.0</v>
      </c>
      <c r="U234" s="474">
        <v>1.0</v>
      </c>
      <c r="V234" s="474">
        <v>1.0</v>
      </c>
      <c r="W234" s="474">
        <v>1.0</v>
      </c>
      <c r="X234" s="474">
        <v>0.0</v>
      </c>
      <c r="Y234" s="474">
        <v>0.0</v>
      </c>
      <c r="Z234" s="474">
        <v>0.0</v>
      </c>
      <c r="AA234" s="474">
        <v>0.0</v>
      </c>
      <c r="AB234" s="474">
        <v>0.0</v>
      </c>
      <c r="AC234" s="474">
        <v>0.0</v>
      </c>
      <c r="AD234" s="474">
        <v>0.0</v>
      </c>
      <c r="AE234" s="474">
        <v>1.0</v>
      </c>
      <c r="AF234" s="474">
        <v>1.0</v>
      </c>
      <c r="AG234" s="474">
        <v>1.0</v>
      </c>
      <c r="AH234" s="474">
        <v>1.0</v>
      </c>
      <c r="AI234" s="473" t="s">
        <v>5927</v>
      </c>
      <c r="AJ234" s="474">
        <v>1.0</v>
      </c>
      <c r="AK234" s="474">
        <v>1.0</v>
      </c>
      <c r="AL234" s="474">
        <v>166.0</v>
      </c>
      <c r="AM234" s="473" t="s">
        <v>305</v>
      </c>
      <c r="AN234" s="475"/>
      <c r="AO234" s="475"/>
      <c r="AP234" s="475"/>
      <c r="AQ234" s="475"/>
      <c r="AR234" s="474">
        <v>1.0</v>
      </c>
      <c r="AS234" s="475"/>
      <c r="AT234" s="475"/>
    </row>
    <row r="235">
      <c r="A235" s="127"/>
      <c r="B235" s="476">
        <f t="shared" si="6"/>
        <v>160</v>
      </c>
      <c r="C235" s="445">
        <v>3.0</v>
      </c>
      <c r="D235" s="445">
        <v>1.0</v>
      </c>
      <c r="E235" s="468" t="s">
        <v>2467</v>
      </c>
      <c r="F235" s="397" t="s">
        <v>5928</v>
      </c>
      <c r="G235" s="397" t="s">
        <v>5929</v>
      </c>
      <c r="H235" s="469" t="s">
        <v>5930</v>
      </c>
      <c r="I235" s="469" t="s">
        <v>5931</v>
      </c>
      <c r="J235" s="387" t="s">
        <v>5932</v>
      </c>
      <c r="K235" s="397" t="s">
        <v>5933</v>
      </c>
      <c r="L235" s="387">
        <v>2018.0</v>
      </c>
      <c r="M235" s="387" t="s">
        <v>223</v>
      </c>
      <c r="N235" s="397" t="s">
        <v>5934</v>
      </c>
      <c r="O235" s="504" t="s">
        <v>5935</v>
      </c>
      <c r="P235" s="387" t="s">
        <v>237</v>
      </c>
      <c r="Q235" s="471" t="s">
        <v>253</v>
      </c>
      <c r="R235" s="472" t="s">
        <v>369</v>
      </c>
      <c r="S235" s="473" t="s">
        <v>5936</v>
      </c>
      <c r="T235" s="474">
        <v>1.0</v>
      </c>
      <c r="U235" s="474">
        <v>1.0</v>
      </c>
      <c r="V235" s="474">
        <v>1.0</v>
      </c>
      <c r="W235" s="474">
        <v>1.0</v>
      </c>
      <c r="X235" s="474">
        <v>1.0</v>
      </c>
      <c r="Y235" s="474">
        <v>0.0</v>
      </c>
      <c r="Z235" s="474">
        <v>1.0</v>
      </c>
      <c r="AA235" s="474">
        <v>1.0</v>
      </c>
      <c r="AB235" s="474">
        <v>1.0</v>
      </c>
      <c r="AC235" s="474">
        <v>0.0</v>
      </c>
      <c r="AD235" s="474">
        <v>1.0</v>
      </c>
      <c r="AE235" s="474">
        <v>1.0</v>
      </c>
      <c r="AF235" s="474">
        <v>1.0</v>
      </c>
      <c r="AG235" s="474">
        <v>1.0</v>
      </c>
      <c r="AH235" s="474">
        <v>1.0</v>
      </c>
      <c r="AI235" s="475"/>
      <c r="AJ235" s="474">
        <v>1.0</v>
      </c>
      <c r="AK235" s="474">
        <v>1.0</v>
      </c>
      <c r="AL235" s="474">
        <v>236.0</v>
      </c>
      <c r="AM235" s="473" t="s">
        <v>2456</v>
      </c>
      <c r="AN235" s="475"/>
      <c r="AO235" s="475"/>
      <c r="AP235" s="474">
        <v>1.0</v>
      </c>
      <c r="AQ235" s="475"/>
      <c r="AR235" s="475"/>
      <c r="AS235" s="475"/>
      <c r="AT235" s="475"/>
    </row>
    <row r="236">
      <c r="A236" s="127"/>
      <c r="B236" s="476">
        <f t="shared" si="6"/>
        <v>161</v>
      </c>
      <c r="C236" s="445">
        <v>4.0</v>
      </c>
      <c r="D236" s="445">
        <v>1.0</v>
      </c>
      <c r="E236" s="468" t="s">
        <v>2436</v>
      </c>
      <c r="F236" s="397" t="s">
        <v>5937</v>
      </c>
      <c r="G236" s="397" t="s">
        <v>5938</v>
      </c>
      <c r="H236" s="488" t="s">
        <v>237</v>
      </c>
      <c r="I236" s="469" t="s">
        <v>5939</v>
      </c>
      <c r="J236" s="387" t="s">
        <v>11</v>
      </c>
      <c r="K236" s="397" t="s">
        <v>2439</v>
      </c>
      <c r="L236" s="387">
        <v>2018.0</v>
      </c>
      <c r="M236" s="387" t="s">
        <v>387</v>
      </c>
      <c r="N236" s="397" t="s">
        <v>5940</v>
      </c>
      <c r="O236" s="600" t="s">
        <v>5941</v>
      </c>
      <c r="P236" s="448"/>
      <c r="Q236" s="471" t="s">
        <v>253</v>
      </c>
      <c r="R236" s="472" t="s">
        <v>314</v>
      </c>
      <c r="S236" s="473" t="s">
        <v>5942</v>
      </c>
      <c r="T236" s="474">
        <v>1.0</v>
      </c>
      <c r="U236" s="474">
        <v>1.0</v>
      </c>
      <c r="V236" s="474">
        <v>1.0</v>
      </c>
      <c r="W236" s="474">
        <v>1.0</v>
      </c>
      <c r="X236" s="474">
        <v>1.0</v>
      </c>
      <c r="Y236" s="474">
        <v>1.0</v>
      </c>
      <c r="Z236" s="474">
        <v>0.0</v>
      </c>
      <c r="AA236" s="474">
        <v>0.0</v>
      </c>
      <c r="AB236" s="474">
        <v>0.0</v>
      </c>
      <c r="AC236" s="474">
        <v>0.0</v>
      </c>
      <c r="AD236" s="474">
        <v>0.0</v>
      </c>
      <c r="AE236" s="474">
        <v>1.0</v>
      </c>
      <c r="AF236" s="474">
        <v>1.0</v>
      </c>
      <c r="AG236" s="474">
        <v>1.0</v>
      </c>
      <c r="AH236" s="474">
        <v>1.0</v>
      </c>
      <c r="AI236" s="473" t="s">
        <v>5943</v>
      </c>
      <c r="AJ236" s="474">
        <v>1.0</v>
      </c>
      <c r="AK236" s="474">
        <v>1.0</v>
      </c>
      <c r="AL236" s="474">
        <v>121.0</v>
      </c>
      <c r="AM236" s="473" t="s">
        <v>2456</v>
      </c>
      <c r="AN236" s="475"/>
      <c r="AO236" s="475"/>
      <c r="AP236" s="474">
        <v>1.0</v>
      </c>
      <c r="AQ236" s="475"/>
      <c r="AR236" s="475"/>
      <c r="AS236" s="475"/>
      <c r="AT236" s="475"/>
    </row>
    <row r="237">
      <c r="A237" s="14"/>
      <c r="B237" s="476">
        <f t="shared" si="6"/>
        <v>162</v>
      </c>
      <c r="C237" s="445">
        <v>5.0</v>
      </c>
      <c r="D237" s="444"/>
      <c r="E237" s="468" t="s">
        <v>2458</v>
      </c>
      <c r="F237" s="448"/>
      <c r="G237" s="448"/>
      <c r="H237" s="448"/>
      <c r="I237" s="448"/>
      <c r="J237" s="387" t="s">
        <v>11</v>
      </c>
      <c r="K237" s="397" t="s">
        <v>5944</v>
      </c>
      <c r="L237" s="387">
        <v>2023.0</v>
      </c>
      <c r="M237" s="387" t="s">
        <v>387</v>
      </c>
      <c r="N237" s="448"/>
      <c r="O237" s="448"/>
      <c r="P237" s="448"/>
      <c r="Q237" s="478"/>
      <c r="R237" s="479"/>
      <c r="S237" s="479"/>
      <c r="T237" s="479"/>
      <c r="U237" s="479"/>
      <c r="V237" s="479"/>
      <c r="W237" s="479"/>
      <c r="X237" s="479"/>
      <c r="Y237" s="479"/>
      <c r="Z237" s="479"/>
      <c r="AA237" s="479"/>
      <c r="AB237" s="479"/>
      <c r="AC237" s="479"/>
      <c r="AD237" s="479"/>
      <c r="AE237" s="479"/>
      <c r="AF237" s="479"/>
      <c r="AG237" s="479"/>
      <c r="AH237" s="479"/>
      <c r="AI237" s="479"/>
      <c r="AJ237" s="479"/>
      <c r="AK237" s="479"/>
      <c r="AL237" s="479"/>
      <c r="AM237" s="479"/>
      <c r="AN237" s="479"/>
      <c r="AO237" s="479"/>
      <c r="AP237" s="479"/>
      <c r="AQ237" s="479"/>
      <c r="AR237" s="479"/>
      <c r="AS237" s="479"/>
      <c r="AT237" s="478"/>
    </row>
    <row r="238">
      <c r="A238" s="466" t="s">
        <v>5945</v>
      </c>
      <c r="B238" s="476">
        <f t="shared" si="6"/>
        <v>163</v>
      </c>
      <c r="C238" s="445">
        <v>1.0</v>
      </c>
      <c r="D238" s="445">
        <v>1.0</v>
      </c>
      <c r="E238" s="468" t="s">
        <v>2594</v>
      </c>
      <c r="F238" s="397" t="s">
        <v>5946</v>
      </c>
      <c r="G238" s="397" t="s">
        <v>5947</v>
      </c>
      <c r="H238" s="397" t="s">
        <v>5948</v>
      </c>
      <c r="I238" s="488" t="s">
        <v>5949</v>
      </c>
      <c r="J238" s="387" t="s">
        <v>11</v>
      </c>
      <c r="K238" s="397" t="s">
        <v>2597</v>
      </c>
      <c r="L238" s="387">
        <v>2021.0</v>
      </c>
      <c r="M238" s="387" t="s">
        <v>387</v>
      </c>
      <c r="N238" s="448"/>
      <c r="O238" s="484" t="s">
        <v>5950</v>
      </c>
      <c r="P238" s="448"/>
      <c r="Q238" s="471" t="s">
        <v>253</v>
      </c>
      <c r="R238" s="472" t="s">
        <v>369</v>
      </c>
      <c r="S238" s="601" t="s">
        <v>5951</v>
      </c>
      <c r="T238" s="602">
        <v>1.0</v>
      </c>
      <c r="U238" s="602">
        <v>0.0</v>
      </c>
      <c r="V238" s="602">
        <v>1.0</v>
      </c>
      <c r="W238" s="602">
        <v>0.0</v>
      </c>
      <c r="X238" s="602">
        <v>0.0</v>
      </c>
      <c r="Y238" s="602">
        <v>0.0</v>
      </c>
      <c r="Z238" s="602">
        <v>0.0</v>
      </c>
      <c r="AA238" s="602">
        <v>0.0</v>
      </c>
      <c r="AB238" s="602">
        <v>0.0</v>
      </c>
      <c r="AC238" s="602">
        <v>0.0</v>
      </c>
      <c r="AD238" s="602">
        <v>0.0</v>
      </c>
      <c r="AE238" s="602">
        <v>1.0</v>
      </c>
      <c r="AF238" s="602">
        <v>1.0</v>
      </c>
      <c r="AG238" s="602">
        <v>1.0</v>
      </c>
      <c r="AH238" s="602">
        <v>1.0</v>
      </c>
      <c r="AI238" s="601" t="s">
        <v>5952</v>
      </c>
      <c r="AJ238" s="602">
        <v>1.0</v>
      </c>
      <c r="AK238" s="602">
        <v>1.0</v>
      </c>
      <c r="AL238" s="602">
        <v>78.0</v>
      </c>
      <c r="AM238" s="601" t="s">
        <v>2396</v>
      </c>
      <c r="AN238" s="479"/>
      <c r="AO238" s="479"/>
      <c r="AP238" s="479"/>
      <c r="AQ238" s="479"/>
      <c r="AR238" s="479"/>
      <c r="AS238" s="479"/>
      <c r="AT238" s="503">
        <v>1.0</v>
      </c>
    </row>
    <row r="239">
      <c r="A239" s="127"/>
      <c r="B239" s="476">
        <f t="shared" si="6"/>
        <v>164</v>
      </c>
      <c r="C239" s="445">
        <v>2.0</v>
      </c>
      <c r="D239" s="445">
        <v>1.0</v>
      </c>
      <c r="E239" s="468" t="s">
        <v>2638</v>
      </c>
      <c r="F239" s="397" t="s">
        <v>5953</v>
      </c>
      <c r="G239" s="397" t="s">
        <v>5954</v>
      </c>
      <c r="H239" s="469" t="s">
        <v>5955</v>
      </c>
      <c r="I239" s="488" t="s">
        <v>237</v>
      </c>
      <c r="J239" s="387" t="s">
        <v>11</v>
      </c>
      <c r="K239" s="382" t="s">
        <v>5956</v>
      </c>
      <c r="L239" s="387">
        <v>2022.0</v>
      </c>
      <c r="M239" s="387" t="s">
        <v>387</v>
      </c>
      <c r="N239" s="448"/>
      <c r="O239" s="603" t="s">
        <v>2642</v>
      </c>
      <c r="P239" s="387" t="s">
        <v>237</v>
      </c>
      <c r="Q239" s="478"/>
      <c r="R239" s="472" t="s">
        <v>369</v>
      </c>
      <c r="S239" s="478"/>
      <c r="T239" s="478"/>
      <c r="U239" s="478"/>
      <c r="V239" s="478"/>
      <c r="W239" s="478"/>
      <c r="X239" s="478"/>
      <c r="Y239" s="478"/>
      <c r="Z239" s="478"/>
      <c r="AA239" s="478"/>
      <c r="AB239" s="478"/>
      <c r="AC239" s="478"/>
      <c r="AD239" s="478"/>
      <c r="AE239" s="478"/>
      <c r="AF239" s="478"/>
      <c r="AG239" s="478"/>
      <c r="AH239" s="478"/>
      <c r="AI239" s="478"/>
      <c r="AJ239" s="478"/>
      <c r="AK239" s="478"/>
      <c r="AL239" s="478"/>
      <c r="AM239" s="478"/>
      <c r="AN239" s="503">
        <v>1.0</v>
      </c>
      <c r="AO239" s="478"/>
      <c r="AP239" s="478"/>
      <c r="AQ239" s="478"/>
      <c r="AR239" s="478"/>
      <c r="AS239" s="478"/>
      <c r="AT239" s="478"/>
    </row>
    <row r="240">
      <c r="A240" s="127"/>
      <c r="B240" s="476">
        <f t="shared" si="6"/>
        <v>165</v>
      </c>
      <c r="C240" s="445">
        <v>3.0</v>
      </c>
      <c r="D240" s="445">
        <v>1.0</v>
      </c>
      <c r="E240" s="468" t="s">
        <v>2490</v>
      </c>
      <c r="F240" s="397" t="s">
        <v>2491</v>
      </c>
      <c r="G240" s="397" t="s">
        <v>5957</v>
      </c>
      <c r="H240" s="420" t="s">
        <v>5958</v>
      </c>
      <c r="I240" s="604" t="s">
        <v>5959</v>
      </c>
      <c r="J240" s="387" t="s">
        <v>11</v>
      </c>
      <c r="K240" s="512" t="s">
        <v>5960</v>
      </c>
      <c r="L240" s="387">
        <v>2018.0</v>
      </c>
      <c r="M240" s="387" t="s">
        <v>387</v>
      </c>
      <c r="N240" s="448"/>
      <c r="O240" s="425" t="s">
        <v>5961</v>
      </c>
      <c r="P240" s="387" t="s">
        <v>237</v>
      </c>
      <c r="Q240" s="471" t="s">
        <v>253</v>
      </c>
      <c r="R240" s="472" t="s">
        <v>369</v>
      </c>
      <c r="S240" s="502" t="s">
        <v>5962</v>
      </c>
      <c r="T240" s="503">
        <v>1.0</v>
      </c>
      <c r="U240" s="503">
        <v>1.0</v>
      </c>
      <c r="V240" s="503">
        <v>1.0</v>
      </c>
      <c r="W240" s="503">
        <v>0.0</v>
      </c>
      <c r="X240" s="503">
        <v>0.0</v>
      </c>
      <c r="Y240" s="503">
        <v>1.0</v>
      </c>
      <c r="Z240" s="503">
        <v>1.0</v>
      </c>
      <c r="AA240" s="503">
        <v>1.0</v>
      </c>
      <c r="AB240" s="503">
        <v>1.0</v>
      </c>
      <c r="AC240" s="503">
        <v>0.0</v>
      </c>
      <c r="AD240" s="503">
        <v>0.0</v>
      </c>
      <c r="AE240" s="503">
        <v>1.0</v>
      </c>
      <c r="AF240" s="503">
        <v>1.0</v>
      </c>
      <c r="AG240" s="503">
        <v>1.0</v>
      </c>
      <c r="AH240" s="503">
        <v>1.0</v>
      </c>
      <c r="AI240" s="502" t="s">
        <v>5963</v>
      </c>
      <c r="AJ240" s="503">
        <v>1.0</v>
      </c>
      <c r="AK240" s="503">
        <v>1.0</v>
      </c>
      <c r="AL240" s="503">
        <v>163.0</v>
      </c>
      <c r="AM240" s="502" t="s">
        <v>5964</v>
      </c>
      <c r="AN240" s="478"/>
      <c r="AO240" s="478"/>
      <c r="AP240" s="503">
        <v>1.0</v>
      </c>
      <c r="AQ240" s="478"/>
      <c r="AR240" s="478"/>
      <c r="AS240" s="478"/>
      <c r="AT240" s="478"/>
    </row>
    <row r="241">
      <c r="A241" s="127"/>
      <c r="B241" s="476">
        <f t="shared" si="6"/>
        <v>166</v>
      </c>
      <c r="C241" s="445">
        <v>4.0</v>
      </c>
      <c r="D241" s="445">
        <v>1.0</v>
      </c>
      <c r="E241" s="468" t="s">
        <v>2668</v>
      </c>
      <c r="F241" s="397" t="s">
        <v>5965</v>
      </c>
      <c r="G241" s="397" t="s">
        <v>5966</v>
      </c>
      <c r="H241" s="469" t="s">
        <v>5967</v>
      </c>
      <c r="I241" s="469" t="s">
        <v>5968</v>
      </c>
      <c r="J241" s="387" t="s">
        <v>11</v>
      </c>
      <c r="K241" s="397" t="s">
        <v>5969</v>
      </c>
      <c r="L241" s="387">
        <v>2018.0</v>
      </c>
      <c r="M241" s="387" t="s">
        <v>387</v>
      </c>
      <c r="N241" s="397" t="s">
        <v>5970</v>
      </c>
      <c r="O241" s="600" t="s">
        <v>2672</v>
      </c>
      <c r="P241" s="448"/>
      <c r="Q241" s="478"/>
      <c r="R241" s="472" t="s">
        <v>369</v>
      </c>
      <c r="S241" s="478"/>
      <c r="T241" s="478"/>
      <c r="U241" s="478"/>
      <c r="V241" s="478"/>
      <c r="W241" s="478"/>
      <c r="X241" s="478"/>
      <c r="Y241" s="478"/>
      <c r="Z241" s="478"/>
      <c r="AA241" s="478"/>
      <c r="AB241" s="478"/>
      <c r="AC241" s="478"/>
      <c r="AD241" s="478"/>
      <c r="AE241" s="478"/>
      <c r="AF241" s="478"/>
      <c r="AG241" s="478"/>
      <c r="AH241" s="478"/>
      <c r="AI241" s="478"/>
      <c r="AJ241" s="478"/>
      <c r="AK241" s="478"/>
      <c r="AL241" s="478"/>
      <c r="AM241" s="478"/>
      <c r="AN241" s="478"/>
      <c r="AO241" s="478"/>
      <c r="AP241" s="503">
        <v>1.0</v>
      </c>
      <c r="AQ241" s="478"/>
      <c r="AR241" s="478"/>
      <c r="AS241" s="478"/>
      <c r="AT241" s="478"/>
    </row>
    <row r="242">
      <c r="A242" s="127"/>
      <c r="B242" s="476">
        <f t="shared" si="6"/>
        <v>167</v>
      </c>
      <c r="C242" s="445">
        <v>5.0</v>
      </c>
      <c r="D242" s="445">
        <v>1.0</v>
      </c>
      <c r="E242" s="468" t="s">
        <v>2627</v>
      </c>
      <c r="F242" s="397" t="s">
        <v>5971</v>
      </c>
      <c r="G242" s="397" t="s">
        <v>5972</v>
      </c>
      <c r="H242" s="397" t="s">
        <v>237</v>
      </c>
      <c r="I242" s="397" t="s">
        <v>237</v>
      </c>
      <c r="J242" s="387" t="s">
        <v>11</v>
      </c>
      <c r="K242" s="397" t="s">
        <v>2628</v>
      </c>
      <c r="L242" s="387">
        <v>2019.0</v>
      </c>
      <c r="M242" s="387" t="s">
        <v>223</v>
      </c>
      <c r="N242" s="397" t="s">
        <v>5973</v>
      </c>
      <c r="O242" s="484" t="s">
        <v>2672</v>
      </c>
      <c r="P242" s="387" t="s">
        <v>5848</v>
      </c>
      <c r="Q242" s="471" t="s">
        <v>253</v>
      </c>
      <c r="R242" s="472" t="s">
        <v>647</v>
      </c>
      <c r="S242" s="502" t="s">
        <v>21</v>
      </c>
      <c r="T242" s="503">
        <v>1.0</v>
      </c>
      <c r="U242" s="503">
        <v>1.0</v>
      </c>
      <c r="V242" s="503">
        <v>1.0</v>
      </c>
      <c r="W242" s="503">
        <v>0.0</v>
      </c>
      <c r="X242" s="503">
        <v>0.0</v>
      </c>
      <c r="Y242" s="503">
        <v>0.0</v>
      </c>
      <c r="Z242" s="503">
        <v>0.0</v>
      </c>
      <c r="AA242" s="503">
        <v>0.0</v>
      </c>
      <c r="AB242" s="503">
        <v>0.0</v>
      </c>
      <c r="AC242" s="503">
        <v>0.0</v>
      </c>
      <c r="AD242" s="503">
        <v>0.0</v>
      </c>
      <c r="AE242" s="503">
        <v>1.0</v>
      </c>
      <c r="AF242" s="503">
        <v>1.0</v>
      </c>
      <c r="AG242" s="503">
        <v>1.0</v>
      </c>
      <c r="AH242" s="503">
        <v>1.0</v>
      </c>
      <c r="AI242" s="502" t="s">
        <v>5974</v>
      </c>
      <c r="AJ242" s="503">
        <v>1.0</v>
      </c>
      <c r="AK242" s="503">
        <v>1.0</v>
      </c>
      <c r="AL242" s="503">
        <v>46.0</v>
      </c>
      <c r="AM242" s="502" t="s">
        <v>5975</v>
      </c>
      <c r="AN242" s="478"/>
      <c r="AO242" s="478"/>
      <c r="AP242" s="478"/>
      <c r="AQ242" s="478"/>
      <c r="AR242" s="478"/>
      <c r="AS242" s="478"/>
      <c r="AT242" s="478"/>
    </row>
    <row r="243">
      <c r="A243" s="127"/>
      <c r="B243" s="476">
        <f t="shared" si="6"/>
        <v>168</v>
      </c>
      <c r="C243" s="445">
        <v>6.0</v>
      </c>
      <c r="D243" s="445">
        <v>1.0</v>
      </c>
      <c r="E243" s="468" t="s">
        <v>2658</v>
      </c>
      <c r="F243" s="382" t="s">
        <v>5976</v>
      </c>
      <c r="G243" s="410" t="s">
        <v>5977</v>
      </c>
      <c r="H243" s="397" t="s">
        <v>237</v>
      </c>
      <c r="I243" s="397" t="s">
        <v>237</v>
      </c>
      <c r="J243" s="387" t="s">
        <v>24</v>
      </c>
      <c r="K243" s="397" t="s">
        <v>2661</v>
      </c>
      <c r="L243" s="387">
        <v>2021.0</v>
      </c>
      <c r="M243" s="387" t="s">
        <v>387</v>
      </c>
      <c r="N243" s="448"/>
      <c r="O243" s="484" t="s">
        <v>5978</v>
      </c>
      <c r="P243" s="448"/>
      <c r="Q243" s="478"/>
      <c r="R243" s="472" t="s">
        <v>369</v>
      </c>
      <c r="S243" s="478"/>
      <c r="T243" s="478"/>
      <c r="U243" s="478"/>
      <c r="V243" s="478"/>
      <c r="W243" s="478"/>
      <c r="X243" s="478"/>
      <c r="Y243" s="478"/>
      <c r="Z243" s="478"/>
      <c r="AA243" s="478"/>
      <c r="AB243" s="478"/>
      <c r="AC243" s="478"/>
      <c r="AD243" s="478"/>
      <c r="AE243" s="478"/>
      <c r="AF243" s="478"/>
      <c r="AG243" s="478"/>
      <c r="AH243" s="478"/>
      <c r="AI243" s="478"/>
      <c r="AJ243" s="478"/>
      <c r="AK243" s="478"/>
      <c r="AL243" s="478"/>
      <c r="AM243" s="478"/>
      <c r="AN243" s="478"/>
      <c r="AO243" s="478"/>
      <c r="AP243" s="478"/>
      <c r="AQ243" s="478"/>
      <c r="AR243" s="478"/>
      <c r="AS243" s="478"/>
      <c r="AT243" s="478"/>
    </row>
    <row r="244">
      <c r="A244" s="127"/>
      <c r="B244" s="476">
        <f t="shared" si="6"/>
        <v>169</v>
      </c>
      <c r="C244" s="445">
        <v>7.0</v>
      </c>
      <c r="D244" s="445">
        <v>1.0</v>
      </c>
      <c r="E244" s="468" t="s">
        <v>2604</v>
      </c>
      <c r="F244" s="397" t="s">
        <v>5979</v>
      </c>
      <c r="G244" s="397" t="s">
        <v>5980</v>
      </c>
      <c r="H244" s="397" t="s">
        <v>237</v>
      </c>
      <c r="I244" s="469" t="s">
        <v>5981</v>
      </c>
      <c r="J244" s="387" t="s">
        <v>11</v>
      </c>
      <c r="K244" s="397" t="s">
        <v>2607</v>
      </c>
      <c r="L244" s="387">
        <v>2021.0</v>
      </c>
      <c r="M244" s="387" t="s">
        <v>387</v>
      </c>
      <c r="N244" s="448"/>
      <c r="O244" s="484" t="s">
        <v>5982</v>
      </c>
      <c r="P244" s="448"/>
      <c r="Q244" s="478"/>
      <c r="R244" s="472" t="s">
        <v>369</v>
      </c>
      <c r="S244" s="478"/>
      <c r="T244" s="478"/>
      <c r="U244" s="478"/>
      <c r="V244" s="478"/>
      <c r="W244" s="478"/>
      <c r="X244" s="478"/>
      <c r="Y244" s="478"/>
      <c r="Z244" s="478"/>
      <c r="AA244" s="478"/>
      <c r="AB244" s="478"/>
      <c r="AC244" s="478"/>
      <c r="AD244" s="478"/>
      <c r="AE244" s="478"/>
      <c r="AF244" s="478"/>
      <c r="AG244" s="478"/>
      <c r="AH244" s="478"/>
      <c r="AI244" s="478"/>
      <c r="AJ244" s="478"/>
      <c r="AK244" s="478"/>
      <c r="AL244" s="478"/>
      <c r="AM244" s="478"/>
      <c r="AN244" s="478"/>
      <c r="AO244" s="478"/>
      <c r="AP244" s="478"/>
      <c r="AQ244" s="478"/>
      <c r="AR244" s="478"/>
      <c r="AS244" s="478"/>
      <c r="AT244" s="478"/>
    </row>
    <row r="245">
      <c r="A245" s="127"/>
      <c r="B245" s="476">
        <f t="shared" si="6"/>
        <v>170</v>
      </c>
      <c r="C245" s="445">
        <v>8.0</v>
      </c>
      <c r="D245" s="444"/>
      <c r="E245" s="468" t="s">
        <v>2501</v>
      </c>
      <c r="F245" s="397" t="s">
        <v>5983</v>
      </c>
      <c r="G245" s="448"/>
      <c r="H245" s="448"/>
      <c r="I245" s="448"/>
      <c r="J245" s="448"/>
      <c r="K245" s="397" t="s">
        <v>2505</v>
      </c>
      <c r="L245" s="387">
        <v>2022.0</v>
      </c>
      <c r="M245" s="448"/>
      <c r="N245" s="397" t="s">
        <v>2506</v>
      </c>
      <c r="O245" s="448"/>
      <c r="P245" s="448"/>
      <c r="Q245" s="478"/>
      <c r="R245" s="479"/>
      <c r="S245" s="478"/>
      <c r="T245" s="478"/>
      <c r="U245" s="478"/>
      <c r="V245" s="478"/>
      <c r="W245" s="478"/>
      <c r="X245" s="478"/>
      <c r="Y245" s="478"/>
      <c r="Z245" s="478"/>
      <c r="AA245" s="478"/>
      <c r="AB245" s="478"/>
      <c r="AC245" s="478"/>
      <c r="AD245" s="478"/>
      <c r="AE245" s="478"/>
      <c r="AF245" s="478"/>
      <c r="AG245" s="478"/>
      <c r="AH245" s="478"/>
      <c r="AI245" s="478"/>
      <c r="AJ245" s="478"/>
      <c r="AK245" s="478"/>
      <c r="AL245" s="478"/>
      <c r="AM245" s="478"/>
      <c r="AN245" s="478"/>
      <c r="AO245" s="478"/>
      <c r="AP245" s="478"/>
      <c r="AQ245" s="478"/>
      <c r="AR245" s="478"/>
      <c r="AS245" s="478"/>
      <c r="AT245" s="478"/>
    </row>
    <row r="246">
      <c r="A246" s="127"/>
      <c r="B246" s="476">
        <f t="shared" si="6"/>
        <v>171</v>
      </c>
      <c r="C246" s="445">
        <v>9.0</v>
      </c>
      <c r="D246" s="444"/>
      <c r="E246" s="468" t="s">
        <v>2614</v>
      </c>
      <c r="F246" s="397" t="s">
        <v>5984</v>
      </c>
      <c r="G246" s="448"/>
      <c r="H246" s="448"/>
      <c r="I246" s="448"/>
      <c r="J246" s="448"/>
      <c r="K246" s="397" t="s">
        <v>5985</v>
      </c>
      <c r="L246" s="387">
        <v>2023.0</v>
      </c>
      <c r="M246" s="387" t="s">
        <v>387</v>
      </c>
      <c r="N246" s="397" t="s">
        <v>5986</v>
      </c>
      <c r="O246" s="448"/>
      <c r="P246" s="448"/>
      <c r="Q246" s="478"/>
      <c r="R246" s="478"/>
      <c r="S246" s="478"/>
      <c r="T246" s="478"/>
      <c r="U246" s="478"/>
      <c r="V246" s="478"/>
      <c r="W246" s="478"/>
      <c r="X246" s="478"/>
      <c r="Y246" s="478"/>
      <c r="Z246" s="478"/>
      <c r="AA246" s="478"/>
      <c r="AB246" s="478"/>
      <c r="AC246" s="478"/>
      <c r="AD246" s="478"/>
      <c r="AE246" s="478"/>
      <c r="AF246" s="478"/>
      <c r="AG246" s="478"/>
      <c r="AH246" s="478"/>
      <c r="AI246" s="478"/>
      <c r="AJ246" s="478"/>
      <c r="AK246" s="478"/>
      <c r="AL246" s="478"/>
      <c r="AM246" s="478"/>
      <c r="AN246" s="478"/>
      <c r="AO246" s="478"/>
      <c r="AP246" s="478"/>
      <c r="AQ246" s="478"/>
      <c r="AR246" s="478"/>
      <c r="AS246" s="478"/>
      <c r="AT246" s="478"/>
    </row>
    <row r="247">
      <c r="A247" s="127"/>
      <c r="B247" s="476">
        <f t="shared" si="6"/>
        <v>172</v>
      </c>
      <c r="C247" s="445">
        <v>10.0</v>
      </c>
      <c r="D247" s="444"/>
      <c r="E247" s="468" t="s">
        <v>2509</v>
      </c>
      <c r="F247" s="397" t="s">
        <v>5987</v>
      </c>
      <c r="G247" s="448"/>
      <c r="H247" s="448"/>
      <c r="I247" s="448"/>
      <c r="J247" s="448"/>
      <c r="K247" s="397" t="s">
        <v>5988</v>
      </c>
      <c r="L247" s="387">
        <v>2022.0</v>
      </c>
      <c r="M247" s="387" t="s">
        <v>387</v>
      </c>
      <c r="N247" s="397" t="s">
        <v>5989</v>
      </c>
      <c r="O247" s="448"/>
      <c r="P247" s="448"/>
      <c r="Q247" s="478"/>
      <c r="R247" s="478"/>
      <c r="S247" s="478"/>
      <c r="T247" s="478"/>
      <c r="U247" s="478"/>
      <c r="V247" s="478"/>
      <c r="W247" s="478"/>
      <c r="X247" s="478"/>
      <c r="Y247" s="478"/>
      <c r="Z247" s="478"/>
      <c r="AA247" s="478"/>
      <c r="AB247" s="478"/>
      <c r="AC247" s="478"/>
      <c r="AD247" s="478"/>
      <c r="AE247" s="478"/>
      <c r="AF247" s="478"/>
      <c r="AG247" s="478"/>
      <c r="AH247" s="478"/>
      <c r="AI247" s="478"/>
      <c r="AJ247" s="478"/>
      <c r="AK247" s="478"/>
      <c r="AL247" s="478"/>
      <c r="AM247" s="478"/>
      <c r="AN247" s="478"/>
      <c r="AO247" s="478"/>
      <c r="AP247" s="478"/>
      <c r="AQ247" s="478"/>
      <c r="AR247" s="478"/>
      <c r="AS247" s="478"/>
      <c r="AT247" s="478"/>
    </row>
    <row r="248">
      <c r="A248" s="127"/>
      <c r="B248" s="476">
        <f t="shared" si="6"/>
        <v>173</v>
      </c>
      <c r="C248" s="445">
        <v>11.0</v>
      </c>
      <c r="D248" s="444"/>
      <c r="E248" s="521" t="s">
        <v>2518</v>
      </c>
      <c r="F248" s="451" t="s">
        <v>4547</v>
      </c>
      <c r="G248" s="451" t="s">
        <v>5990</v>
      </c>
      <c r="H248" s="522">
        <v>8.2142688661E10</v>
      </c>
      <c r="I248" s="522">
        <v>8.2142688661E10</v>
      </c>
      <c r="J248" s="416" t="s">
        <v>11</v>
      </c>
      <c r="K248" s="451" t="s">
        <v>4550</v>
      </c>
      <c r="L248" s="416">
        <v>2023.0</v>
      </c>
      <c r="M248" s="416" t="s">
        <v>387</v>
      </c>
      <c r="N248" s="451" t="s">
        <v>4551</v>
      </c>
      <c r="O248" s="605" t="s">
        <v>2524</v>
      </c>
      <c r="P248" s="416" t="s">
        <v>3270</v>
      </c>
      <c r="Q248" s="416" t="s">
        <v>276</v>
      </c>
      <c r="R248" s="388" t="s">
        <v>647</v>
      </c>
      <c r="S248" s="451" t="s">
        <v>237</v>
      </c>
      <c r="T248" s="522">
        <v>1.0</v>
      </c>
      <c r="U248" s="522">
        <v>0.0</v>
      </c>
      <c r="V248" s="522">
        <v>1.0</v>
      </c>
      <c r="W248" s="522">
        <v>0.0</v>
      </c>
      <c r="X248" s="522">
        <v>1.0</v>
      </c>
      <c r="Y248" s="522">
        <v>1.0</v>
      </c>
      <c r="Z248" s="522">
        <v>1.0</v>
      </c>
      <c r="AA248" s="522">
        <v>0.0</v>
      </c>
      <c r="AB248" s="522">
        <v>1.0</v>
      </c>
      <c r="AC248" s="522">
        <v>0.0</v>
      </c>
      <c r="AD248" s="522">
        <v>0.0</v>
      </c>
      <c r="AE248" s="522">
        <v>1.0</v>
      </c>
      <c r="AF248" s="522">
        <v>1.0</v>
      </c>
      <c r="AG248" s="522">
        <v>1.0</v>
      </c>
      <c r="AH248" s="522">
        <v>0.0</v>
      </c>
      <c r="AI248" s="450"/>
      <c r="AJ248" s="522">
        <v>1.0</v>
      </c>
      <c r="AK248" s="522">
        <v>1.0</v>
      </c>
      <c r="AL248" s="522">
        <v>0.0</v>
      </c>
      <c r="AM248" s="451" t="s">
        <v>5991</v>
      </c>
      <c r="AN248" s="522">
        <v>0.0</v>
      </c>
      <c r="AO248" s="522">
        <v>0.0</v>
      </c>
      <c r="AP248" s="522">
        <v>0.0</v>
      </c>
      <c r="AQ248" s="522">
        <v>0.0</v>
      </c>
      <c r="AR248" s="522">
        <v>0.0</v>
      </c>
      <c r="AS248" s="522">
        <v>0.0</v>
      </c>
      <c r="AT248" s="522">
        <v>0.0</v>
      </c>
    </row>
    <row r="249">
      <c r="A249" s="127"/>
      <c r="B249" s="476">
        <f t="shared" si="6"/>
        <v>174</v>
      </c>
      <c r="C249" s="445">
        <v>12.0</v>
      </c>
      <c r="D249" s="444"/>
      <c r="E249" s="468" t="s">
        <v>2528</v>
      </c>
      <c r="F249" s="397" t="s">
        <v>5992</v>
      </c>
      <c r="G249" s="448"/>
      <c r="H249" s="448"/>
      <c r="I249" s="448"/>
      <c r="J249" s="448"/>
      <c r="K249" s="397" t="s">
        <v>5993</v>
      </c>
      <c r="L249" s="387">
        <v>2022.0</v>
      </c>
      <c r="M249" s="387" t="s">
        <v>387</v>
      </c>
      <c r="N249" s="397" t="s">
        <v>5994</v>
      </c>
      <c r="O249" s="448"/>
      <c r="P249" s="448"/>
      <c r="Q249" s="478"/>
      <c r="R249" s="478"/>
      <c r="S249" s="478"/>
      <c r="T249" s="478"/>
      <c r="U249" s="478"/>
      <c r="V249" s="478"/>
      <c r="W249" s="478"/>
      <c r="X249" s="478"/>
      <c r="Y249" s="478"/>
      <c r="Z249" s="478"/>
      <c r="AA249" s="478"/>
      <c r="AB249" s="478"/>
      <c r="AC249" s="478"/>
      <c r="AD249" s="478"/>
      <c r="AE249" s="478"/>
      <c r="AF249" s="478"/>
      <c r="AG249" s="478"/>
      <c r="AH249" s="478"/>
      <c r="AI249" s="478"/>
      <c r="AJ249" s="478"/>
      <c r="AK249" s="478"/>
      <c r="AL249" s="478"/>
      <c r="AM249" s="478"/>
      <c r="AN249" s="478"/>
      <c r="AO249" s="478"/>
      <c r="AP249" s="478"/>
      <c r="AQ249" s="478"/>
      <c r="AR249" s="478"/>
      <c r="AS249" s="478"/>
      <c r="AT249" s="478"/>
    </row>
    <row r="250">
      <c r="A250" s="127"/>
      <c r="B250" s="476">
        <f t="shared" si="6"/>
        <v>175</v>
      </c>
      <c r="C250" s="445">
        <v>13.0</v>
      </c>
      <c r="D250" s="444"/>
      <c r="E250" s="468" t="s">
        <v>2551</v>
      </c>
      <c r="F250" s="397" t="s">
        <v>5995</v>
      </c>
      <c r="G250" s="448"/>
      <c r="H250" s="448"/>
      <c r="I250" s="448"/>
      <c r="J250" s="448"/>
      <c r="K250" s="397" t="s">
        <v>5996</v>
      </c>
      <c r="L250" s="387">
        <v>2022.0</v>
      </c>
      <c r="M250" s="448"/>
      <c r="N250" s="448"/>
      <c r="O250" s="448"/>
      <c r="P250" s="448"/>
      <c r="Q250" s="478"/>
      <c r="R250" s="478"/>
      <c r="S250" s="478"/>
      <c r="T250" s="478"/>
      <c r="U250" s="478"/>
      <c r="V250" s="478"/>
      <c r="W250" s="478"/>
      <c r="X250" s="478"/>
      <c r="Y250" s="478"/>
      <c r="Z250" s="478"/>
      <c r="AA250" s="478"/>
      <c r="AB250" s="478"/>
      <c r="AC250" s="478"/>
      <c r="AD250" s="478"/>
      <c r="AE250" s="478"/>
      <c r="AF250" s="478"/>
      <c r="AG250" s="478"/>
      <c r="AH250" s="478"/>
      <c r="AI250" s="478"/>
      <c r="AJ250" s="478"/>
      <c r="AK250" s="478"/>
      <c r="AL250" s="478"/>
      <c r="AM250" s="478"/>
      <c r="AN250" s="478"/>
      <c r="AO250" s="478"/>
      <c r="AP250" s="478"/>
      <c r="AQ250" s="478"/>
      <c r="AR250" s="478"/>
      <c r="AS250" s="478"/>
      <c r="AT250" s="478"/>
    </row>
    <row r="251">
      <c r="A251" s="127"/>
      <c r="B251" s="476">
        <f t="shared" si="6"/>
        <v>176</v>
      </c>
      <c r="C251" s="445">
        <v>14.0</v>
      </c>
      <c r="D251" s="444"/>
      <c r="E251" s="397" t="s">
        <v>2540</v>
      </c>
      <c r="F251" s="397" t="s">
        <v>2541</v>
      </c>
      <c r="G251" s="397" t="s">
        <v>5997</v>
      </c>
      <c r="H251" s="397" t="s">
        <v>237</v>
      </c>
      <c r="I251" s="423">
        <v>8.113345303E9</v>
      </c>
      <c r="J251" s="387" t="s">
        <v>11</v>
      </c>
      <c r="K251" s="397" t="s">
        <v>2544</v>
      </c>
      <c r="L251" s="387">
        <v>2023.0</v>
      </c>
      <c r="M251" s="387" t="s">
        <v>223</v>
      </c>
      <c r="N251" s="397" t="s">
        <v>2545</v>
      </c>
      <c r="O251" s="484" t="s">
        <v>5998</v>
      </c>
      <c r="P251" s="387" t="s">
        <v>449</v>
      </c>
      <c r="Q251" s="471" t="s">
        <v>253</v>
      </c>
      <c r="R251" s="472" t="s">
        <v>369</v>
      </c>
      <c r="S251" s="478"/>
      <c r="T251" s="503">
        <v>1.0</v>
      </c>
      <c r="U251" s="503">
        <v>1.0</v>
      </c>
      <c r="V251" s="503">
        <v>1.0</v>
      </c>
      <c r="W251" s="503">
        <v>0.0</v>
      </c>
      <c r="X251" s="503">
        <v>0.0</v>
      </c>
      <c r="Y251" s="503">
        <v>1.0</v>
      </c>
      <c r="Z251" s="503">
        <v>0.0</v>
      </c>
      <c r="AA251" s="503">
        <v>0.0</v>
      </c>
      <c r="AB251" s="503">
        <v>13.0</v>
      </c>
      <c r="AC251" s="503">
        <v>0.0</v>
      </c>
      <c r="AD251" s="503">
        <v>0.0</v>
      </c>
      <c r="AE251" s="503">
        <v>1.0</v>
      </c>
      <c r="AF251" s="503">
        <v>1.0</v>
      </c>
      <c r="AG251" s="503">
        <v>1.0</v>
      </c>
      <c r="AH251" s="503">
        <v>1.0</v>
      </c>
      <c r="AI251" s="478"/>
      <c r="AJ251" s="503">
        <v>1.0</v>
      </c>
      <c r="AK251" s="503">
        <v>1.0</v>
      </c>
      <c r="AL251" s="503">
        <v>138.0</v>
      </c>
      <c r="AM251" s="502" t="s">
        <v>5999</v>
      </c>
      <c r="AN251" s="478"/>
      <c r="AO251" s="478"/>
      <c r="AP251" s="478"/>
      <c r="AQ251" s="478"/>
      <c r="AR251" s="478"/>
      <c r="AS251" s="478"/>
      <c r="AT251" s="503">
        <v>1.0</v>
      </c>
    </row>
    <row r="252">
      <c r="A252" s="127"/>
      <c r="B252" s="476">
        <f t="shared" si="6"/>
        <v>177</v>
      </c>
      <c r="C252" s="445">
        <v>15.0</v>
      </c>
      <c r="D252" s="444"/>
      <c r="E252" s="397" t="s">
        <v>2688</v>
      </c>
      <c r="F252" s="397" t="s">
        <v>6000</v>
      </c>
      <c r="G252" s="397" t="s">
        <v>6001</v>
      </c>
      <c r="H252" s="397" t="s">
        <v>6002</v>
      </c>
      <c r="I252" s="397" t="s">
        <v>6003</v>
      </c>
      <c r="J252" s="387" t="s">
        <v>11</v>
      </c>
      <c r="K252" s="397" t="s">
        <v>2693</v>
      </c>
      <c r="L252" s="387">
        <v>2023.0</v>
      </c>
      <c r="M252" s="387" t="s">
        <v>387</v>
      </c>
      <c r="N252" s="397" t="s">
        <v>6004</v>
      </c>
      <c r="O252" s="484" t="s">
        <v>6005</v>
      </c>
      <c r="P252" s="387" t="s">
        <v>6006</v>
      </c>
      <c r="Q252" s="478"/>
      <c r="R252" s="478"/>
      <c r="S252" s="478"/>
      <c r="T252" s="478"/>
      <c r="U252" s="478"/>
      <c r="V252" s="478"/>
      <c r="W252" s="478"/>
      <c r="X252" s="478"/>
      <c r="Y252" s="478"/>
      <c r="Z252" s="478"/>
      <c r="AA252" s="478"/>
      <c r="AB252" s="478"/>
      <c r="AC252" s="478"/>
      <c r="AD252" s="478"/>
      <c r="AE252" s="478"/>
      <c r="AF252" s="478"/>
      <c r="AG252" s="478"/>
      <c r="AH252" s="478"/>
      <c r="AI252" s="478"/>
      <c r="AJ252" s="478"/>
      <c r="AK252" s="478"/>
      <c r="AL252" s="478"/>
      <c r="AM252" s="478"/>
      <c r="AN252" s="478"/>
      <c r="AO252" s="478"/>
      <c r="AP252" s="478"/>
      <c r="AQ252" s="478"/>
      <c r="AR252" s="478"/>
      <c r="AS252" s="478"/>
      <c r="AT252" s="478"/>
    </row>
    <row r="253">
      <c r="A253" s="127"/>
      <c r="B253" s="476">
        <f t="shared" si="6"/>
        <v>178</v>
      </c>
      <c r="C253" s="445">
        <v>16.0</v>
      </c>
      <c r="D253" s="444"/>
      <c r="E253" s="397" t="s">
        <v>2677</v>
      </c>
      <c r="F253" s="397" t="s">
        <v>6007</v>
      </c>
      <c r="G253" s="397" t="s">
        <v>6008</v>
      </c>
      <c r="H253" s="397" t="s">
        <v>6009</v>
      </c>
      <c r="I253" s="397" t="s">
        <v>6010</v>
      </c>
      <c r="J253" s="387" t="s">
        <v>24</v>
      </c>
      <c r="K253" s="397" t="s">
        <v>2681</v>
      </c>
      <c r="L253" s="387">
        <v>2023.0</v>
      </c>
      <c r="M253" s="387" t="s">
        <v>387</v>
      </c>
      <c r="N253" s="397" t="s">
        <v>6011</v>
      </c>
      <c r="O253" s="448"/>
      <c r="P253" s="387" t="s">
        <v>3675</v>
      </c>
      <c r="Q253" s="471" t="s">
        <v>276</v>
      </c>
      <c r="R253" s="472" t="s">
        <v>369</v>
      </c>
      <c r="S253" s="478"/>
      <c r="T253" s="503">
        <v>1.0</v>
      </c>
      <c r="U253" s="503">
        <v>1.0</v>
      </c>
      <c r="V253" s="503">
        <v>1.0</v>
      </c>
      <c r="W253" s="503">
        <v>0.0</v>
      </c>
      <c r="X253" s="503">
        <v>0.0</v>
      </c>
      <c r="Y253" s="503">
        <v>0.0</v>
      </c>
      <c r="Z253" s="503">
        <v>2.0</v>
      </c>
      <c r="AA253" s="503">
        <v>0.0</v>
      </c>
      <c r="AB253" s="503">
        <v>2.0</v>
      </c>
      <c r="AC253" s="503">
        <v>0.0</v>
      </c>
      <c r="AD253" s="503">
        <v>0.0</v>
      </c>
      <c r="AE253" s="503">
        <v>1.0</v>
      </c>
      <c r="AF253" s="503">
        <v>1.0</v>
      </c>
      <c r="AG253" s="503">
        <v>1.0</v>
      </c>
      <c r="AH253" s="503">
        <v>1.0</v>
      </c>
      <c r="AI253" s="478"/>
      <c r="AJ253" s="503">
        <v>1.0</v>
      </c>
      <c r="AK253" s="503">
        <v>1.0</v>
      </c>
      <c r="AL253" s="503">
        <v>60.0</v>
      </c>
      <c r="AM253" s="502" t="s">
        <v>6012</v>
      </c>
      <c r="AN253" s="478"/>
      <c r="AO253" s="503">
        <v>71.0</v>
      </c>
      <c r="AP253" s="503">
        <v>74.0</v>
      </c>
      <c r="AQ253" s="503">
        <v>55.0</v>
      </c>
      <c r="AR253" s="503">
        <v>60.0</v>
      </c>
      <c r="AS253" s="503">
        <v>60.0</v>
      </c>
      <c r="AT253" s="503">
        <v>108.0</v>
      </c>
    </row>
    <row r="254">
      <c r="A254" s="127"/>
      <c r="B254" s="476">
        <f t="shared" si="6"/>
        <v>179</v>
      </c>
      <c r="C254" s="445">
        <v>17.0</v>
      </c>
      <c r="D254" s="444"/>
      <c r="E254" s="397" t="s">
        <v>2712</v>
      </c>
      <c r="F254" s="448"/>
      <c r="G254" s="448"/>
      <c r="H254" s="448"/>
      <c r="I254" s="448"/>
      <c r="J254" s="448"/>
      <c r="K254" s="397" t="s">
        <v>2717</v>
      </c>
      <c r="L254" s="387">
        <v>2023.0</v>
      </c>
      <c r="M254" s="448"/>
      <c r="N254" s="448"/>
      <c r="O254" s="448"/>
      <c r="P254" s="448"/>
      <c r="Q254" s="478"/>
      <c r="R254" s="478"/>
      <c r="S254" s="478"/>
      <c r="T254" s="478"/>
      <c r="U254" s="478"/>
      <c r="V254" s="478"/>
      <c r="W254" s="478"/>
      <c r="X254" s="478"/>
      <c r="Y254" s="478"/>
      <c r="Z254" s="478"/>
      <c r="AA254" s="478"/>
      <c r="AB254" s="478"/>
      <c r="AC254" s="478"/>
      <c r="AD254" s="478"/>
      <c r="AE254" s="478"/>
      <c r="AF254" s="478"/>
      <c r="AG254" s="478"/>
      <c r="AH254" s="478"/>
      <c r="AI254" s="478"/>
      <c r="AJ254" s="478"/>
      <c r="AK254" s="478"/>
      <c r="AL254" s="478"/>
      <c r="AM254" s="478"/>
      <c r="AN254" s="478"/>
      <c r="AO254" s="478"/>
      <c r="AP254" s="478"/>
      <c r="AQ254" s="478"/>
      <c r="AR254" s="478"/>
      <c r="AS254" s="478"/>
      <c r="AT254" s="478"/>
    </row>
    <row r="255">
      <c r="A255" s="127"/>
      <c r="B255" s="476">
        <f t="shared" si="6"/>
        <v>180</v>
      </c>
      <c r="C255" s="445">
        <v>18.0</v>
      </c>
      <c r="D255" s="444"/>
      <c r="E255" s="397" t="s">
        <v>2699</v>
      </c>
      <c r="F255" s="448"/>
      <c r="G255" s="448"/>
      <c r="H255" s="448"/>
      <c r="I255" s="448"/>
      <c r="J255" s="448"/>
      <c r="K255" s="397" t="s">
        <v>6013</v>
      </c>
      <c r="L255" s="387">
        <v>2023.0</v>
      </c>
      <c r="M255" s="448"/>
      <c r="N255" s="448"/>
      <c r="O255" s="448"/>
      <c r="P255" s="448"/>
      <c r="Q255" s="478"/>
      <c r="R255" s="478"/>
      <c r="S255" s="478"/>
      <c r="T255" s="478"/>
      <c r="U255" s="478"/>
      <c r="V255" s="478"/>
      <c r="W255" s="478"/>
      <c r="X255" s="478"/>
      <c r="Y255" s="478"/>
      <c r="Z255" s="478"/>
      <c r="AA255" s="478"/>
      <c r="AB255" s="478"/>
      <c r="AC255" s="478"/>
      <c r="AD255" s="478"/>
      <c r="AE255" s="478"/>
      <c r="AF255" s="478"/>
      <c r="AG255" s="478"/>
      <c r="AH255" s="478"/>
      <c r="AI255" s="478"/>
      <c r="AJ255" s="478"/>
      <c r="AK255" s="478"/>
      <c r="AL255" s="478"/>
      <c r="AM255" s="478"/>
      <c r="AN255" s="478"/>
      <c r="AO255" s="478"/>
      <c r="AP255" s="478"/>
      <c r="AQ255" s="478"/>
      <c r="AR255" s="478"/>
      <c r="AS255" s="478"/>
      <c r="AT255" s="478"/>
    </row>
    <row r="256">
      <c r="A256" s="127"/>
      <c r="B256" s="476">
        <f t="shared" si="6"/>
        <v>181</v>
      </c>
      <c r="C256" s="445">
        <v>19.0</v>
      </c>
      <c r="D256" s="444"/>
      <c r="E256" s="468" t="s">
        <v>2648</v>
      </c>
      <c r="F256" s="448"/>
      <c r="G256" s="448"/>
      <c r="H256" s="448"/>
      <c r="I256" s="448"/>
      <c r="J256" s="448"/>
      <c r="K256" s="397" t="s">
        <v>2651</v>
      </c>
      <c r="L256" s="387">
        <v>2023.0</v>
      </c>
      <c r="M256" s="448"/>
      <c r="N256" s="448"/>
      <c r="O256" s="448"/>
      <c r="P256" s="448"/>
      <c r="Q256" s="478"/>
      <c r="R256" s="478"/>
      <c r="S256" s="478"/>
      <c r="T256" s="478"/>
      <c r="U256" s="478"/>
      <c r="V256" s="478"/>
      <c r="W256" s="478"/>
      <c r="X256" s="478"/>
      <c r="Y256" s="478"/>
      <c r="Z256" s="478"/>
      <c r="AA256" s="478"/>
      <c r="AB256" s="478"/>
      <c r="AC256" s="478"/>
      <c r="AD256" s="478"/>
      <c r="AE256" s="478"/>
      <c r="AF256" s="478"/>
      <c r="AG256" s="478"/>
      <c r="AH256" s="478"/>
      <c r="AI256" s="478"/>
      <c r="AJ256" s="478"/>
      <c r="AK256" s="478"/>
      <c r="AL256" s="478"/>
      <c r="AM256" s="478"/>
      <c r="AN256" s="478"/>
      <c r="AO256" s="478"/>
      <c r="AP256" s="478"/>
      <c r="AQ256" s="478"/>
      <c r="AR256" s="478"/>
      <c r="AS256" s="478"/>
      <c r="AT256" s="478"/>
    </row>
    <row r="257">
      <c r="A257" s="127"/>
      <c r="B257" s="476">
        <f t="shared" si="6"/>
        <v>182</v>
      </c>
      <c r="C257" s="445">
        <v>20.0</v>
      </c>
      <c r="D257" s="444"/>
      <c r="E257" s="468" t="s">
        <v>2629</v>
      </c>
      <c r="F257" s="448"/>
      <c r="G257" s="448"/>
      <c r="H257" s="448"/>
      <c r="I257" s="448"/>
      <c r="J257" s="448"/>
      <c r="K257" s="397" t="s">
        <v>2632</v>
      </c>
      <c r="L257" s="387">
        <v>2023.0</v>
      </c>
      <c r="M257" s="448"/>
      <c r="N257" s="448"/>
      <c r="O257" s="448"/>
      <c r="P257" s="448"/>
      <c r="Q257" s="478"/>
      <c r="R257" s="478"/>
      <c r="S257" s="478"/>
      <c r="T257" s="478"/>
      <c r="U257" s="478"/>
      <c r="V257" s="478"/>
      <c r="W257" s="478"/>
      <c r="X257" s="478"/>
      <c r="Y257" s="478"/>
      <c r="Z257" s="478"/>
      <c r="AA257" s="478"/>
      <c r="AB257" s="478"/>
      <c r="AC257" s="478"/>
      <c r="AD257" s="478"/>
      <c r="AE257" s="478"/>
      <c r="AF257" s="478"/>
      <c r="AG257" s="478"/>
      <c r="AH257" s="478"/>
      <c r="AI257" s="478"/>
      <c r="AJ257" s="478"/>
      <c r="AK257" s="478"/>
      <c r="AL257" s="478"/>
      <c r="AM257" s="478"/>
      <c r="AN257" s="478"/>
      <c r="AO257" s="478"/>
      <c r="AP257" s="478"/>
      <c r="AQ257" s="478"/>
      <c r="AR257" s="478"/>
      <c r="AS257" s="478"/>
      <c r="AT257" s="478"/>
    </row>
    <row r="258">
      <c r="A258" s="127"/>
      <c r="B258" s="476">
        <f t="shared" si="6"/>
        <v>183</v>
      </c>
      <c r="C258" s="445">
        <v>21.0</v>
      </c>
      <c r="D258" s="444"/>
      <c r="E258" s="468" t="s">
        <v>2723</v>
      </c>
      <c r="F258" s="448"/>
      <c r="G258" s="448"/>
      <c r="H258" s="448"/>
      <c r="I258" s="448"/>
      <c r="J258" s="448"/>
      <c r="K258" s="397" t="s">
        <v>6014</v>
      </c>
      <c r="L258" s="387">
        <v>2024.0</v>
      </c>
      <c r="M258" s="448"/>
      <c r="N258" s="448"/>
      <c r="O258" s="448"/>
      <c r="P258" s="448"/>
      <c r="Q258" s="478"/>
      <c r="R258" s="478"/>
      <c r="S258" s="478"/>
      <c r="T258" s="478"/>
      <c r="U258" s="478"/>
      <c r="V258" s="478"/>
      <c r="W258" s="478"/>
      <c r="X258" s="478"/>
      <c r="Y258" s="478"/>
      <c r="Z258" s="478"/>
      <c r="AA258" s="478"/>
      <c r="AB258" s="478"/>
      <c r="AC258" s="478"/>
      <c r="AD258" s="478"/>
      <c r="AE258" s="478"/>
      <c r="AF258" s="478"/>
      <c r="AG258" s="478"/>
      <c r="AH258" s="478"/>
      <c r="AI258" s="478"/>
      <c r="AJ258" s="478"/>
      <c r="AK258" s="478"/>
      <c r="AL258" s="478"/>
      <c r="AM258" s="478"/>
      <c r="AN258" s="478"/>
      <c r="AO258" s="478"/>
      <c r="AP258" s="478"/>
      <c r="AQ258" s="478"/>
      <c r="AR258" s="478"/>
      <c r="AS258" s="478"/>
      <c r="AT258" s="478"/>
    </row>
    <row r="259">
      <c r="A259" s="127"/>
      <c r="B259" s="476">
        <f t="shared" si="6"/>
        <v>184</v>
      </c>
      <c r="C259" s="445">
        <v>22.0</v>
      </c>
      <c r="D259" s="444"/>
      <c r="E259" s="468" t="s">
        <v>2731</v>
      </c>
      <c r="F259" s="448"/>
      <c r="G259" s="448"/>
      <c r="H259" s="448"/>
      <c r="I259" s="448"/>
      <c r="J259" s="448"/>
      <c r="K259" s="397" t="s">
        <v>6015</v>
      </c>
      <c r="L259" s="387">
        <v>2024.0</v>
      </c>
      <c r="M259" s="448"/>
      <c r="N259" s="448"/>
      <c r="O259" s="448"/>
      <c r="P259" s="448"/>
      <c r="Q259" s="478"/>
      <c r="R259" s="478"/>
      <c r="S259" s="478"/>
      <c r="T259" s="478"/>
      <c r="U259" s="478"/>
      <c r="V259" s="478"/>
      <c r="W259" s="478"/>
      <c r="X259" s="478"/>
      <c r="Y259" s="478"/>
      <c r="Z259" s="478"/>
      <c r="AA259" s="478"/>
      <c r="AB259" s="478"/>
      <c r="AC259" s="478"/>
      <c r="AD259" s="478"/>
      <c r="AE259" s="478"/>
      <c r="AF259" s="478"/>
      <c r="AG259" s="478"/>
      <c r="AH259" s="478"/>
      <c r="AI259" s="478"/>
      <c r="AJ259" s="478"/>
      <c r="AK259" s="478"/>
      <c r="AL259" s="478"/>
      <c r="AM259" s="478"/>
      <c r="AN259" s="478"/>
      <c r="AO259" s="478"/>
      <c r="AP259" s="478"/>
      <c r="AQ259" s="478"/>
      <c r="AR259" s="478"/>
      <c r="AS259" s="478"/>
      <c r="AT259" s="478"/>
    </row>
    <row r="260">
      <c r="A260" s="127"/>
      <c r="B260" s="476">
        <f t="shared" si="6"/>
        <v>185</v>
      </c>
      <c r="C260" s="445">
        <v>23.0</v>
      </c>
      <c r="D260" s="444"/>
      <c r="E260" s="468" t="s">
        <v>2581</v>
      </c>
      <c r="F260" s="448"/>
      <c r="G260" s="448"/>
      <c r="H260" s="448"/>
      <c r="I260" s="448"/>
      <c r="J260" s="448"/>
      <c r="K260" s="397" t="s">
        <v>2587</v>
      </c>
      <c r="L260" s="387">
        <v>2024.0</v>
      </c>
      <c r="M260" s="448"/>
      <c r="N260" s="448"/>
      <c r="O260" s="448"/>
      <c r="P260" s="448"/>
      <c r="Q260" s="478"/>
      <c r="R260" s="478"/>
      <c r="S260" s="478"/>
      <c r="T260" s="478"/>
      <c r="U260" s="478"/>
      <c r="V260" s="478"/>
      <c r="W260" s="478"/>
      <c r="X260" s="478"/>
      <c r="Y260" s="478"/>
      <c r="Z260" s="478"/>
      <c r="AA260" s="478"/>
      <c r="AB260" s="478"/>
      <c r="AC260" s="478"/>
      <c r="AD260" s="478"/>
      <c r="AE260" s="478"/>
      <c r="AF260" s="478"/>
      <c r="AG260" s="478"/>
      <c r="AH260" s="478"/>
      <c r="AI260" s="478"/>
      <c r="AJ260" s="478"/>
      <c r="AK260" s="478"/>
      <c r="AL260" s="478"/>
      <c r="AM260" s="478"/>
      <c r="AN260" s="478"/>
      <c r="AO260" s="478"/>
      <c r="AP260" s="478"/>
      <c r="AQ260" s="478"/>
      <c r="AR260" s="478"/>
      <c r="AS260" s="478"/>
      <c r="AT260" s="478"/>
    </row>
    <row r="261">
      <c r="A261" s="127"/>
      <c r="B261" s="476">
        <f t="shared" si="6"/>
        <v>186</v>
      </c>
      <c r="C261" s="445">
        <v>24.0</v>
      </c>
      <c r="D261" s="444"/>
      <c r="E261" s="468" t="s">
        <v>2733</v>
      </c>
      <c r="F261" s="448"/>
      <c r="G261" s="448"/>
      <c r="H261" s="448"/>
      <c r="I261" s="448"/>
      <c r="J261" s="448"/>
      <c r="K261" s="397" t="s">
        <v>6016</v>
      </c>
      <c r="L261" s="387">
        <v>2024.0</v>
      </c>
      <c r="M261" s="448"/>
      <c r="N261" s="448"/>
      <c r="O261" s="448"/>
      <c r="P261" s="448"/>
      <c r="Q261" s="478"/>
      <c r="R261" s="478"/>
      <c r="S261" s="478"/>
      <c r="T261" s="478"/>
      <c r="U261" s="478"/>
      <c r="V261" s="478"/>
      <c r="W261" s="478"/>
      <c r="X261" s="478"/>
      <c r="Y261" s="478"/>
      <c r="Z261" s="478"/>
      <c r="AA261" s="478"/>
      <c r="AB261" s="478"/>
      <c r="AC261" s="478"/>
      <c r="AD261" s="478"/>
      <c r="AE261" s="478"/>
      <c r="AF261" s="478"/>
      <c r="AG261" s="478"/>
      <c r="AH261" s="478"/>
      <c r="AI261" s="478"/>
      <c r="AJ261" s="478"/>
      <c r="AK261" s="478"/>
      <c r="AL261" s="478"/>
      <c r="AM261" s="478"/>
      <c r="AN261" s="478"/>
      <c r="AO261" s="478"/>
      <c r="AP261" s="478"/>
      <c r="AQ261" s="478"/>
      <c r="AR261" s="478"/>
      <c r="AS261" s="478"/>
      <c r="AT261" s="478"/>
    </row>
    <row r="262">
      <c r="A262" s="127"/>
      <c r="B262" s="476">
        <f t="shared" si="6"/>
        <v>187</v>
      </c>
      <c r="C262" s="445">
        <v>25.0</v>
      </c>
      <c r="D262" s="444"/>
      <c r="E262" s="397" t="s">
        <v>2562</v>
      </c>
      <c r="F262" s="448"/>
      <c r="G262" s="448"/>
      <c r="H262" s="448"/>
      <c r="I262" s="448"/>
      <c r="J262" s="448"/>
      <c r="K262" s="397" t="s">
        <v>6017</v>
      </c>
      <c r="L262" s="387">
        <v>2023.0</v>
      </c>
      <c r="M262" s="448"/>
      <c r="N262" s="448"/>
      <c r="O262" s="448"/>
      <c r="P262" s="448"/>
      <c r="Q262" s="478"/>
      <c r="R262" s="478"/>
      <c r="S262" s="478"/>
      <c r="T262" s="478"/>
      <c r="U262" s="478"/>
      <c r="V262" s="478"/>
      <c r="W262" s="478"/>
      <c r="X262" s="478"/>
      <c r="Y262" s="478"/>
      <c r="Z262" s="478"/>
      <c r="AA262" s="478"/>
      <c r="AB262" s="478"/>
      <c r="AC262" s="478"/>
      <c r="AD262" s="478"/>
      <c r="AE262" s="478"/>
      <c r="AF262" s="478"/>
      <c r="AG262" s="478"/>
      <c r="AH262" s="478"/>
      <c r="AI262" s="478"/>
      <c r="AJ262" s="478"/>
      <c r="AK262" s="478"/>
      <c r="AL262" s="478"/>
      <c r="AM262" s="478"/>
      <c r="AN262" s="478"/>
      <c r="AO262" s="478"/>
      <c r="AP262" s="478"/>
      <c r="AQ262" s="478"/>
      <c r="AR262" s="478"/>
      <c r="AS262" s="478"/>
      <c r="AT262" s="478"/>
    </row>
    <row r="263">
      <c r="A263" s="127"/>
      <c r="B263" s="476">
        <f t="shared" si="6"/>
        <v>188</v>
      </c>
      <c r="C263" s="445">
        <v>26.0</v>
      </c>
      <c r="D263" s="444"/>
      <c r="E263" s="397" t="s">
        <v>2795</v>
      </c>
      <c r="F263" s="448"/>
      <c r="G263" s="448"/>
      <c r="H263" s="448"/>
      <c r="I263" s="448"/>
      <c r="J263" s="448"/>
      <c r="K263" s="397" t="s">
        <v>6018</v>
      </c>
      <c r="L263" s="387">
        <v>2024.0</v>
      </c>
      <c r="M263" s="448"/>
      <c r="N263" s="448"/>
      <c r="O263" s="448"/>
      <c r="P263" s="448"/>
      <c r="Q263" s="478"/>
      <c r="R263" s="478"/>
      <c r="S263" s="478"/>
      <c r="T263" s="478"/>
      <c r="U263" s="478"/>
      <c r="V263" s="478"/>
      <c r="W263" s="478"/>
      <c r="X263" s="478"/>
      <c r="Y263" s="478"/>
      <c r="Z263" s="478"/>
      <c r="AA263" s="478"/>
      <c r="AB263" s="478"/>
      <c r="AC263" s="478"/>
      <c r="AD263" s="478"/>
      <c r="AE263" s="478"/>
      <c r="AF263" s="478"/>
      <c r="AG263" s="478"/>
      <c r="AH263" s="478"/>
      <c r="AI263" s="478"/>
      <c r="AJ263" s="478"/>
      <c r="AK263" s="478"/>
      <c r="AL263" s="478"/>
      <c r="AM263" s="478"/>
      <c r="AN263" s="478"/>
      <c r="AO263" s="478"/>
      <c r="AP263" s="478"/>
      <c r="AQ263" s="478"/>
      <c r="AR263" s="478"/>
      <c r="AS263" s="478"/>
      <c r="AT263" s="478"/>
    </row>
    <row r="264">
      <c r="A264" s="127"/>
      <c r="B264" s="476">
        <f t="shared" si="6"/>
        <v>189</v>
      </c>
      <c r="C264" s="445">
        <v>27.0</v>
      </c>
      <c r="D264" s="444"/>
      <c r="E264" s="397" t="s">
        <v>2737</v>
      </c>
      <c r="F264" s="448"/>
      <c r="G264" s="448"/>
      <c r="H264" s="448"/>
      <c r="I264" s="448"/>
      <c r="J264" s="448"/>
      <c r="K264" s="397" t="s">
        <v>6019</v>
      </c>
      <c r="L264" s="387">
        <v>2024.0</v>
      </c>
      <c r="M264" s="448"/>
      <c r="N264" s="448"/>
      <c r="O264" s="448"/>
      <c r="P264" s="448"/>
      <c r="Q264" s="478"/>
      <c r="R264" s="478"/>
      <c r="S264" s="478"/>
      <c r="T264" s="478"/>
      <c r="U264" s="478"/>
      <c r="V264" s="478"/>
      <c r="W264" s="478"/>
      <c r="X264" s="478"/>
      <c r="Y264" s="478"/>
      <c r="Z264" s="478"/>
      <c r="AA264" s="478"/>
      <c r="AB264" s="478"/>
      <c r="AC264" s="478"/>
      <c r="AD264" s="478"/>
      <c r="AE264" s="478"/>
      <c r="AF264" s="478"/>
      <c r="AG264" s="478"/>
      <c r="AH264" s="478"/>
      <c r="AI264" s="478"/>
      <c r="AJ264" s="478"/>
      <c r="AK264" s="478"/>
      <c r="AL264" s="478"/>
      <c r="AM264" s="478"/>
      <c r="AN264" s="478"/>
      <c r="AO264" s="478"/>
      <c r="AP264" s="478"/>
      <c r="AQ264" s="478"/>
      <c r="AR264" s="478"/>
      <c r="AS264" s="478"/>
      <c r="AT264" s="478"/>
    </row>
    <row r="265">
      <c r="A265" s="14"/>
      <c r="B265" s="476">
        <f t="shared" si="6"/>
        <v>190</v>
      </c>
      <c r="C265" s="445">
        <v>28.0</v>
      </c>
      <c r="D265" s="444"/>
      <c r="E265" s="397" t="s">
        <v>2570</v>
      </c>
      <c r="F265" s="448"/>
      <c r="G265" s="448"/>
      <c r="H265" s="448"/>
      <c r="I265" s="448"/>
      <c r="J265" s="448"/>
      <c r="K265" s="397" t="s">
        <v>5902</v>
      </c>
      <c r="L265" s="387">
        <v>2024.0</v>
      </c>
      <c r="M265" s="448"/>
      <c r="N265" s="448"/>
      <c r="O265" s="448"/>
      <c r="P265" s="448"/>
      <c r="Q265" s="478"/>
      <c r="R265" s="478"/>
      <c r="S265" s="478"/>
      <c r="T265" s="478"/>
      <c r="U265" s="478"/>
      <c r="V265" s="478"/>
      <c r="W265" s="478"/>
      <c r="X265" s="478"/>
      <c r="Y265" s="478"/>
      <c r="Z265" s="478"/>
      <c r="AA265" s="478"/>
      <c r="AB265" s="478"/>
      <c r="AC265" s="478"/>
      <c r="AD265" s="478"/>
      <c r="AE265" s="478"/>
      <c r="AF265" s="478"/>
      <c r="AG265" s="478"/>
      <c r="AH265" s="478"/>
      <c r="AI265" s="478"/>
      <c r="AJ265" s="478"/>
      <c r="AK265" s="478"/>
      <c r="AL265" s="478"/>
      <c r="AM265" s="478"/>
      <c r="AN265" s="478"/>
      <c r="AO265" s="478"/>
      <c r="AP265" s="478"/>
      <c r="AQ265" s="478"/>
      <c r="AR265" s="478"/>
      <c r="AS265" s="478"/>
      <c r="AT265" s="478"/>
    </row>
    <row r="266">
      <c r="A266" s="466" t="s">
        <v>6020</v>
      </c>
      <c r="B266" s="476">
        <f t="shared" si="6"/>
        <v>191</v>
      </c>
      <c r="C266" s="445">
        <v>1.0</v>
      </c>
      <c r="D266" s="445">
        <v>1.0</v>
      </c>
      <c r="E266" s="451" t="s">
        <v>2803</v>
      </c>
      <c r="F266" s="453" t="s">
        <v>6021</v>
      </c>
      <c r="G266" s="451" t="s">
        <v>6022</v>
      </c>
      <c r="H266" s="451" t="s">
        <v>6023</v>
      </c>
      <c r="I266" s="522">
        <v>8.2144347443E10</v>
      </c>
      <c r="J266" s="416" t="s">
        <v>11</v>
      </c>
      <c r="K266" s="451" t="s">
        <v>6024</v>
      </c>
      <c r="L266" s="416">
        <v>2018.0</v>
      </c>
      <c r="M266" s="416" t="s">
        <v>223</v>
      </c>
      <c r="N266" s="451" t="s">
        <v>6021</v>
      </c>
      <c r="O266" s="606" t="s">
        <v>6025</v>
      </c>
      <c r="P266" s="416" t="s">
        <v>6026</v>
      </c>
      <c r="Q266" s="526" t="s">
        <v>276</v>
      </c>
      <c r="R266" s="472" t="s">
        <v>647</v>
      </c>
      <c r="S266" s="607" t="s">
        <v>6027</v>
      </c>
      <c r="T266" s="573">
        <v>1.0</v>
      </c>
      <c r="U266" s="573">
        <v>1.0</v>
      </c>
      <c r="V266" s="573">
        <v>1.0</v>
      </c>
      <c r="W266" s="573">
        <v>0.0</v>
      </c>
      <c r="X266" s="573">
        <v>0.0</v>
      </c>
      <c r="Y266" s="573">
        <v>0.0</v>
      </c>
      <c r="Z266" s="573">
        <v>1.0</v>
      </c>
      <c r="AA266" s="573">
        <v>1.0</v>
      </c>
      <c r="AB266" s="573">
        <v>1.0</v>
      </c>
      <c r="AC266" s="573">
        <v>0.0</v>
      </c>
      <c r="AD266" s="478"/>
      <c r="AE266" s="573">
        <v>1.0</v>
      </c>
      <c r="AF266" s="573">
        <v>1.0</v>
      </c>
      <c r="AG266" s="573">
        <v>1.0</v>
      </c>
      <c r="AH266" s="573">
        <v>1.0</v>
      </c>
      <c r="AI266" s="502" t="s">
        <v>6028</v>
      </c>
      <c r="AJ266" s="573">
        <v>1.0</v>
      </c>
      <c r="AK266" s="573" t="s">
        <v>6029</v>
      </c>
      <c r="AL266" s="573">
        <v>252.0</v>
      </c>
      <c r="AM266" s="607" t="s">
        <v>2456</v>
      </c>
      <c r="AN266" s="478"/>
      <c r="AO266" s="478"/>
      <c r="AP266" s="573">
        <v>1.0</v>
      </c>
      <c r="AQ266" s="478"/>
      <c r="AR266" s="478"/>
      <c r="AS266" s="478"/>
      <c r="AT266" s="478"/>
    </row>
    <row r="267">
      <c r="A267" s="127"/>
      <c r="B267" s="476">
        <f t="shared" si="6"/>
        <v>192</v>
      </c>
      <c r="C267" s="445">
        <v>2.0</v>
      </c>
      <c r="D267" s="444"/>
      <c r="E267" s="468" t="s">
        <v>2811</v>
      </c>
      <c r="F267" s="397" t="s">
        <v>2812</v>
      </c>
      <c r="G267" s="397" t="s">
        <v>6030</v>
      </c>
      <c r="H267" s="397" t="s">
        <v>237</v>
      </c>
      <c r="I267" s="397" t="s">
        <v>6031</v>
      </c>
      <c r="J267" s="387" t="s">
        <v>6032</v>
      </c>
      <c r="K267" s="397" t="s">
        <v>6033</v>
      </c>
      <c r="L267" s="387">
        <v>2020.0</v>
      </c>
      <c r="M267" s="387" t="s">
        <v>223</v>
      </c>
      <c r="N267" s="397" t="s">
        <v>6034</v>
      </c>
      <c r="O267" s="484" t="s">
        <v>6035</v>
      </c>
      <c r="P267" s="387" t="s">
        <v>5848</v>
      </c>
      <c r="Q267" s="471" t="s">
        <v>253</v>
      </c>
      <c r="R267" s="472" t="s">
        <v>369</v>
      </c>
      <c r="S267" s="502" t="s">
        <v>2820</v>
      </c>
      <c r="T267" s="503">
        <v>1.0</v>
      </c>
      <c r="U267" s="503">
        <v>1.0</v>
      </c>
      <c r="V267" s="503">
        <v>1.0</v>
      </c>
      <c r="W267" s="503">
        <v>0.0</v>
      </c>
      <c r="X267" s="503">
        <v>0.0</v>
      </c>
      <c r="Y267" s="503">
        <v>0.0</v>
      </c>
      <c r="Z267" s="503">
        <v>0.0</v>
      </c>
      <c r="AA267" s="503">
        <v>0.0</v>
      </c>
      <c r="AB267" s="503">
        <v>0.0</v>
      </c>
      <c r="AC267" s="503">
        <v>0.0</v>
      </c>
      <c r="AD267" s="478"/>
      <c r="AE267" s="503">
        <v>1.0</v>
      </c>
      <c r="AF267" s="503">
        <v>1.0</v>
      </c>
      <c r="AG267" s="503">
        <v>1.0</v>
      </c>
      <c r="AH267" s="503">
        <v>1.0</v>
      </c>
      <c r="AI267" s="502" t="s">
        <v>6036</v>
      </c>
      <c r="AJ267" s="503">
        <v>1.0</v>
      </c>
      <c r="AK267" s="503">
        <v>1.0</v>
      </c>
      <c r="AL267" s="503">
        <v>22.0</v>
      </c>
      <c r="AM267" s="502" t="s">
        <v>305</v>
      </c>
      <c r="AN267" s="478"/>
      <c r="AO267" s="478"/>
      <c r="AP267" s="478"/>
      <c r="AQ267" s="478"/>
      <c r="AR267" s="503">
        <v>1.0</v>
      </c>
      <c r="AS267" s="478"/>
      <c r="AT267" s="478"/>
    </row>
    <row r="268">
      <c r="A268" s="127"/>
      <c r="B268" s="476">
        <f t="shared" si="6"/>
        <v>193</v>
      </c>
      <c r="C268" s="445">
        <v>3.0</v>
      </c>
      <c r="D268" s="445">
        <v>1.0</v>
      </c>
      <c r="E268" s="468" t="s">
        <v>2824</v>
      </c>
      <c r="F268" s="397" t="s">
        <v>6037</v>
      </c>
      <c r="G268" s="397" t="s">
        <v>6038</v>
      </c>
      <c r="H268" s="397" t="s">
        <v>6039</v>
      </c>
      <c r="I268" s="397" t="s">
        <v>237</v>
      </c>
      <c r="J268" s="387" t="s">
        <v>11</v>
      </c>
      <c r="K268" s="397" t="s">
        <v>2827</v>
      </c>
      <c r="L268" s="387">
        <v>2021.0</v>
      </c>
      <c r="M268" s="387" t="s">
        <v>223</v>
      </c>
      <c r="N268" s="397" t="s">
        <v>6040</v>
      </c>
      <c r="O268" s="484" t="s">
        <v>2828</v>
      </c>
      <c r="P268" s="387" t="s">
        <v>6041</v>
      </c>
      <c r="Q268" s="471" t="s">
        <v>253</v>
      </c>
      <c r="R268" s="472" t="s">
        <v>647</v>
      </c>
      <c r="S268" s="502" t="s">
        <v>21</v>
      </c>
      <c r="T268" s="503">
        <v>1.0</v>
      </c>
      <c r="U268" s="503">
        <v>0.0</v>
      </c>
      <c r="V268" s="503">
        <v>0.0</v>
      </c>
      <c r="W268" s="503">
        <v>0.0</v>
      </c>
      <c r="X268" s="503">
        <v>0.0</v>
      </c>
      <c r="Y268" s="503">
        <v>0.0</v>
      </c>
      <c r="Z268" s="503">
        <v>0.0</v>
      </c>
      <c r="AA268" s="503">
        <v>0.0</v>
      </c>
      <c r="AB268" s="503">
        <v>0.0</v>
      </c>
      <c r="AC268" s="503">
        <v>0.0</v>
      </c>
      <c r="AD268" s="503">
        <v>0.0</v>
      </c>
      <c r="AE268" s="503">
        <v>1.0</v>
      </c>
      <c r="AF268" s="503">
        <v>1.0</v>
      </c>
      <c r="AG268" s="503">
        <v>1.0</v>
      </c>
      <c r="AH268" s="503">
        <v>1.0</v>
      </c>
      <c r="AI268" s="502" t="s">
        <v>3433</v>
      </c>
      <c r="AJ268" s="503">
        <v>1.0</v>
      </c>
      <c r="AK268" s="503">
        <v>1.0</v>
      </c>
      <c r="AL268" s="503">
        <v>17.0</v>
      </c>
      <c r="AM268" s="502" t="s">
        <v>1886</v>
      </c>
      <c r="AN268" s="503">
        <v>46.0</v>
      </c>
      <c r="AO268" s="503">
        <v>21.0</v>
      </c>
      <c r="AP268" s="503">
        <v>18.0</v>
      </c>
      <c r="AQ268" s="503">
        <v>17.0</v>
      </c>
      <c r="AR268" s="503">
        <v>45.0</v>
      </c>
      <c r="AS268" s="503">
        <v>52.0</v>
      </c>
      <c r="AT268" s="503">
        <v>13.0</v>
      </c>
    </row>
    <row r="269">
      <c r="A269" s="127"/>
      <c r="B269" s="476">
        <f t="shared" si="6"/>
        <v>194</v>
      </c>
      <c r="C269" s="445">
        <v>4.0</v>
      </c>
      <c r="D269" s="444"/>
      <c r="E269" s="468" t="s">
        <v>2833</v>
      </c>
      <c r="F269" s="397" t="s">
        <v>6042</v>
      </c>
      <c r="G269" s="397" t="s">
        <v>237</v>
      </c>
      <c r="H269" s="397" t="s">
        <v>237</v>
      </c>
      <c r="I269" s="397" t="s">
        <v>237</v>
      </c>
      <c r="J269" s="387" t="s">
        <v>11</v>
      </c>
      <c r="K269" s="397" t="s">
        <v>4570</v>
      </c>
      <c r="L269" s="387">
        <v>2021.0</v>
      </c>
      <c r="M269" s="387" t="s">
        <v>223</v>
      </c>
      <c r="N269" s="397" t="s">
        <v>6043</v>
      </c>
      <c r="O269" s="484" t="s">
        <v>6044</v>
      </c>
      <c r="P269" s="448"/>
      <c r="Q269" s="471" t="s">
        <v>276</v>
      </c>
      <c r="R269" s="472" t="s">
        <v>647</v>
      </c>
      <c r="S269" s="502" t="s">
        <v>21</v>
      </c>
      <c r="T269" s="503">
        <v>0.0</v>
      </c>
      <c r="U269" s="503">
        <v>0.0</v>
      </c>
      <c r="V269" s="503">
        <v>0.0</v>
      </c>
      <c r="W269" s="503">
        <v>0.0</v>
      </c>
      <c r="X269" s="503">
        <v>0.0</v>
      </c>
      <c r="Y269" s="503">
        <v>0.0</v>
      </c>
      <c r="Z269" s="503">
        <v>0.0</v>
      </c>
      <c r="AA269" s="503">
        <v>0.0</v>
      </c>
      <c r="AB269" s="503">
        <v>0.0</v>
      </c>
      <c r="AC269" s="503">
        <v>0.0</v>
      </c>
      <c r="AD269" s="478"/>
      <c r="AE269" s="503">
        <v>0.0</v>
      </c>
      <c r="AF269" s="503">
        <v>0.0</v>
      </c>
      <c r="AG269" s="503">
        <v>0.0</v>
      </c>
      <c r="AH269" s="503">
        <v>0.0</v>
      </c>
      <c r="AI269" s="502" t="s">
        <v>21</v>
      </c>
      <c r="AJ269" s="503">
        <v>0.0</v>
      </c>
      <c r="AK269" s="503">
        <v>0.0</v>
      </c>
      <c r="AL269" s="503">
        <v>0.0</v>
      </c>
      <c r="AM269" s="503">
        <v>0.0</v>
      </c>
      <c r="AN269" s="478"/>
      <c r="AO269" s="478"/>
      <c r="AP269" s="478"/>
      <c r="AQ269" s="478"/>
      <c r="AR269" s="478"/>
      <c r="AS269" s="503">
        <v>1.0</v>
      </c>
      <c r="AT269" s="478"/>
    </row>
    <row r="270">
      <c r="A270" s="127"/>
      <c r="B270" s="476">
        <f t="shared" si="6"/>
        <v>195</v>
      </c>
      <c r="C270" s="445">
        <v>5.0</v>
      </c>
      <c r="D270" s="444"/>
      <c r="E270" s="468" t="s">
        <v>2842</v>
      </c>
      <c r="F270" s="397" t="s">
        <v>6045</v>
      </c>
      <c r="G270" s="397" t="s">
        <v>6046</v>
      </c>
      <c r="H270" s="423">
        <v>3.619009418E9</v>
      </c>
      <c r="I270" s="469" t="s">
        <v>2846</v>
      </c>
      <c r="J270" s="387" t="s">
        <v>11</v>
      </c>
      <c r="K270" s="397" t="s">
        <v>6047</v>
      </c>
      <c r="L270" s="387">
        <v>2022.0</v>
      </c>
      <c r="M270" s="387" t="s">
        <v>223</v>
      </c>
      <c r="N270" s="608" t="s">
        <v>6048</v>
      </c>
      <c r="O270" s="484" t="s">
        <v>6049</v>
      </c>
      <c r="P270" s="387" t="s">
        <v>525</v>
      </c>
      <c r="Q270" s="471" t="s">
        <v>276</v>
      </c>
      <c r="R270" s="472" t="s">
        <v>647</v>
      </c>
      <c r="S270" s="502" t="s">
        <v>6050</v>
      </c>
      <c r="T270" s="503">
        <v>1.0</v>
      </c>
      <c r="U270" s="503">
        <v>1.0</v>
      </c>
      <c r="V270" s="503">
        <v>1.0</v>
      </c>
      <c r="W270" s="503">
        <v>0.0</v>
      </c>
      <c r="X270" s="503">
        <v>0.0</v>
      </c>
      <c r="Y270" s="503">
        <v>0.0</v>
      </c>
      <c r="Z270" s="503">
        <v>0.0</v>
      </c>
      <c r="AA270" s="503">
        <v>0.0</v>
      </c>
      <c r="AB270" s="503">
        <v>0.0</v>
      </c>
      <c r="AC270" s="503">
        <v>0.0</v>
      </c>
      <c r="AD270" s="503">
        <v>0.0</v>
      </c>
      <c r="AE270" s="503">
        <v>1.0</v>
      </c>
      <c r="AF270" s="503">
        <v>1.0</v>
      </c>
      <c r="AG270" s="503">
        <v>1.0</v>
      </c>
      <c r="AH270" s="503">
        <v>1.0</v>
      </c>
      <c r="AI270" s="502" t="s">
        <v>6051</v>
      </c>
      <c r="AJ270" s="503">
        <v>0.0</v>
      </c>
      <c r="AK270" s="503">
        <v>1.0</v>
      </c>
      <c r="AL270" s="503">
        <v>48.0</v>
      </c>
      <c r="AM270" s="502" t="s">
        <v>305</v>
      </c>
      <c r="AN270" s="478"/>
      <c r="AO270" s="478"/>
      <c r="AP270" s="478"/>
      <c r="AQ270" s="478"/>
      <c r="AR270" s="478"/>
      <c r="AS270" s="478"/>
      <c r="AT270" s="503">
        <v>1.0</v>
      </c>
    </row>
    <row r="271">
      <c r="A271" s="127"/>
      <c r="B271" s="476">
        <f t="shared" si="6"/>
        <v>196</v>
      </c>
      <c r="C271" s="445">
        <v>6.0</v>
      </c>
      <c r="D271" s="445">
        <v>1.0</v>
      </c>
      <c r="E271" s="468" t="s">
        <v>2883</v>
      </c>
      <c r="F271" s="397" t="s">
        <v>6052</v>
      </c>
      <c r="G271" s="397" t="s">
        <v>6053</v>
      </c>
      <c r="H271" s="397" t="s">
        <v>237</v>
      </c>
      <c r="I271" s="397" t="s">
        <v>237</v>
      </c>
      <c r="J271" s="387" t="s">
        <v>11</v>
      </c>
      <c r="K271" s="397" t="s">
        <v>2886</v>
      </c>
      <c r="L271" s="387">
        <v>2022.0</v>
      </c>
      <c r="M271" s="387" t="s">
        <v>223</v>
      </c>
      <c r="N271" s="397" t="s">
        <v>6052</v>
      </c>
      <c r="O271" s="502" t="s">
        <v>6054</v>
      </c>
      <c r="P271" s="448"/>
      <c r="Q271" s="471" t="s">
        <v>276</v>
      </c>
      <c r="R271" s="472" t="s">
        <v>647</v>
      </c>
      <c r="S271" s="502" t="s">
        <v>21</v>
      </c>
      <c r="T271" s="503">
        <v>1.0</v>
      </c>
      <c r="U271" s="503">
        <v>0.0</v>
      </c>
      <c r="V271" s="503">
        <v>0.0</v>
      </c>
      <c r="W271" s="503">
        <v>0.0</v>
      </c>
      <c r="X271" s="503">
        <v>0.0</v>
      </c>
      <c r="Y271" s="503">
        <v>0.0</v>
      </c>
      <c r="Z271" s="503">
        <v>0.0</v>
      </c>
      <c r="AA271" s="503">
        <v>1.0</v>
      </c>
      <c r="AB271" s="503">
        <v>0.0</v>
      </c>
      <c r="AC271" s="503">
        <v>0.0</v>
      </c>
      <c r="AD271" s="478"/>
      <c r="AE271" s="503">
        <v>0.0</v>
      </c>
      <c r="AF271" s="503">
        <v>0.0</v>
      </c>
      <c r="AG271" s="503">
        <v>0.0</v>
      </c>
      <c r="AH271" s="503">
        <v>0.0</v>
      </c>
      <c r="AI271" s="502" t="s">
        <v>6055</v>
      </c>
      <c r="AJ271" s="503">
        <v>0.0</v>
      </c>
      <c r="AK271" s="503">
        <v>0.0</v>
      </c>
      <c r="AL271" s="503">
        <v>15.0</v>
      </c>
      <c r="AM271" s="502" t="s">
        <v>6056</v>
      </c>
      <c r="AN271" s="478"/>
      <c r="AO271" s="478"/>
      <c r="AP271" s="478"/>
      <c r="AQ271" s="478"/>
      <c r="AR271" s="478"/>
      <c r="AS271" s="478"/>
      <c r="AT271" s="503">
        <v>1.0</v>
      </c>
    </row>
    <row r="272">
      <c r="A272" s="127"/>
      <c r="B272" s="476">
        <f t="shared" si="6"/>
        <v>197</v>
      </c>
      <c r="C272" s="445">
        <v>7.0</v>
      </c>
      <c r="D272" s="444"/>
      <c r="E272" s="468" t="s">
        <v>2854</v>
      </c>
      <c r="F272" s="448"/>
      <c r="G272" s="448"/>
      <c r="H272" s="448"/>
      <c r="I272" s="448"/>
      <c r="J272" s="387" t="s">
        <v>11</v>
      </c>
      <c r="K272" s="397" t="s">
        <v>6057</v>
      </c>
      <c r="L272" s="387">
        <v>2022.0</v>
      </c>
      <c r="M272" s="387" t="s">
        <v>387</v>
      </c>
      <c r="N272" s="397" t="s">
        <v>6058</v>
      </c>
      <c r="O272" s="609" t="s">
        <v>6059</v>
      </c>
      <c r="P272" s="448"/>
      <c r="Q272" s="478"/>
      <c r="R272" s="479"/>
      <c r="S272" s="478"/>
      <c r="T272" s="478"/>
      <c r="U272" s="478"/>
      <c r="V272" s="478"/>
      <c r="W272" s="478"/>
      <c r="X272" s="478"/>
      <c r="Y272" s="478"/>
      <c r="Z272" s="478"/>
      <c r="AA272" s="478"/>
      <c r="AB272" s="478"/>
      <c r="AC272" s="478"/>
      <c r="AD272" s="478"/>
      <c r="AE272" s="478"/>
      <c r="AF272" s="478"/>
      <c r="AG272" s="478"/>
      <c r="AH272" s="478"/>
      <c r="AI272" s="478"/>
      <c r="AJ272" s="478"/>
      <c r="AK272" s="478"/>
      <c r="AL272" s="478"/>
      <c r="AM272" s="478"/>
      <c r="AN272" s="478"/>
      <c r="AO272" s="478"/>
      <c r="AP272" s="478"/>
      <c r="AQ272" s="478"/>
      <c r="AR272" s="478"/>
      <c r="AS272" s="478"/>
      <c r="AT272" s="478"/>
    </row>
    <row r="273">
      <c r="A273" s="127"/>
      <c r="B273" s="476">
        <f t="shared" si="6"/>
        <v>198</v>
      </c>
      <c r="C273" s="445">
        <v>8.0</v>
      </c>
      <c r="D273" s="445">
        <v>1.0</v>
      </c>
      <c r="E273" s="468" t="s">
        <v>2864</v>
      </c>
      <c r="F273" s="397" t="s">
        <v>6060</v>
      </c>
      <c r="G273" s="448"/>
      <c r="H273" s="448"/>
      <c r="I273" s="448"/>
      <c r="J273" s="387" t="s">
        <v>11</v>
      </c>
      <c r="K273" s="397" t="s">
        <v>6061</v>
      </c>
      <c r="L273" s="387">
        <v>2022.0</v>
      </c>
      <c r="M273" s="387" t="s">
        <v>223</v>
      </c>
      <c r="N273" s="397" t="s">
        <v>6062</v>
      </c>
      <c r="O273" s="448"/>
      <c r="P273" s="387" t="s">
        <v>5251</v>
      </c>
      <c r="Q273" s="478"/>
      <c r="R273" s="479"/>
      <c r="S273" s="478"/>
      <c r="T273" s="478"/>
      <c r="U273" s="478"/>
      <c r="V273" s="478"/>
      <c r="W273" s="478"/>
      <c r="X273" s="478"/>
      <c r="Y273" s="478"/>
      <c r="Z273" s="478"/>
      <c r="AA273" s="478"/>
      <c r="AB273" s="478"/>
      <c r="AC273" s="478"/>
      <c r="AD273" s="478"/>
      <c r="AE273" s="478"/>
      <c r="AF273" s="478"/>
      <c r="AG273" s="478"/>
      <c r="AH273" s="478"/>
      <c r="AI273" s="478"/>
      <c r="AJ273" s="478"/>
      <c r="AK273" s="478"/>
      <c r="AL273" s="478"/>
      <c r="AM273" s="478"/>
      <c r="AN273" s="478"/>
      <c r="AO273" s="478"/>
      <c r="AP273" s="478"/>
      <c r="AQ273" s="478"/>
      <c r="AR273" s="478"/>
      <c r="AS273" s="478"/>
      <c r="AT273" s="478"/>
    </row>
    <row r="274">
      <c r="A274" s="14"/>
      <c r="B274" s="476">
        <f t="shared" si="6"/>
        <v>199</v>
      </c>
      <c r="C274" s="445">
        <v>9.0</v>
      </c>
      <c r="D274" s="444"/>
      <c r="E274" s="468" t="s">
        <v>2877</v>
      </c>
      <c r="F274" s="397" t="s">
        <v>6063</v>
      </c>
      <c r="G274" s="448"/>
      <c r="H274" s="448"/>
      <c r="I274" s="448"/>
      <c r="J274" s="387" t="s">
        <v>11</v>
      </c>
      <c r="K274" s="397" t="s">
        <v>6064</v>
      </c>
      <c r="L274" s="387">
        <v>2022.0</v>
      </c>
      <c r="M274" s="387" t="s">
        <v>387</v>
      </c>
      <c r="N274" s="397" t="s">
        <v>6065</v>
      </c>
      <c r="O274" s="478"/>
      <c r="P274" s="448"/>
      <c r="Q274" s="478"/>
      <c r="R274" s="479"/>
      <c r="S274" s="478"/>
      <c r="T274" s="478"/>
      <c r="U274" s="478"/>
      <c r="V274" s="478"/>
      <c r="W274" s="478"/>
      <c r="X274" s="478"/>
      <c r="Y274" s="478"/>
      <c r="Z274" s="478"/>
      <c r="AA274" s="478"/>
      <c r="AB274" s="478"/>
      <c r="AC274" s="478"/>
      <c r="AD274" s="478"/>
      <c r="AE274" s="478"/>
      <c r="AF274" s="478"/>
      <c r="AG274" s="478"/>
      <c r="AH274" s="478"/>
      <c r="AI274" s="478"/>
      <c r="AJ274" s="478"/>
      <c r="AK274" s="478"/>
      <c r="AL274" s="478"/>
      <c r="AM274" s="478"/>
      <c r="AN274" s="478"/>
      <c r="AO274" s="478"/>
      <c r="AP274" s="478"/>
      <c r="AQ274" s="478"/>
      <c r="AR274" s="478"/>
      <c r="AS274" s="478"/>
      <c r="AT274" s="478"/>
    </row>
    <row r="275">
      <c r="A275" s="466" t="s">
        <v>6066</v>
      </c>
      <c r="B275" s="476">
        <f t="shared" si="6"/>
        <v>200</v>
      </c>
      <c r="C275" s="445">
        <v>1.0</v>
      </c>
      <c r="D275" s="445">
        <v>1.0</v>
      </c>
      <c r="E275" s="468" t="s">
        <v>2975</v>
      </c>
      <c r="F275" s="397" t="s">
        <v>6067</v>
      </c>
      <c r="G275" s="397" t="s">
        <v>6068</v>
      </c>
      <c r="H275" s="448"/>
      <c r="I275" s="448"/>
      <c r="J275" s="387" t="s">
        <v>11</v>
      </c>
      <c r="K275" s="397" t="s">
        <v>2978</v>
      </c>
      <c r="L275" s="387">
        <v>2019.0</v>
      </c>
      <c r="M275" s="387" t="s">
        <v>223</v>
      </c>
      <c r="N275" s="397" t="s">
        <v>6069</v>
      </c>
      <c r="O275" s="484" t="s">
        <v>6070</v>
      </c>
      <c r="P275" s="387" t="s">
        <v>6071</v>
      </c>
      <c r="Q275" s="478"/>
      <c r="R275" s="472" t="s">
        <v>369</v>
      </c>
      <c r="S275" s="478"/>
      <c r="T275" s="478"/>
      <c r="U275" s="478"/>
      <c r="V275" s="478"/>
      <c r="W275" s="478"/>
      <c r="X275" s="478"/>
      <c r="Y275" s="478"/>
      <c r="Z275" s="478"/>
      <c r="AA275" s="478"/>
      <c r="AB275" s="478"/>
      <c r="AC275" s="478"/>
      <c r="AD275" s="478"/>
      <c r="AE275" s="478"/>
      <c r="AF275" s="478"/>
      <c r="AG275" s="478"/>
      <c r="AH275" s="478"/>
      <c r="AI275" s="478"/>
      <c r="AJ275" s="478"/>
      <c r="AK275" s="478"/>
      <c r="AL275" s="478"/>
      <c r="AM275" s="478"/>
      <c r="AN275" s="478"/>
      <c r="AO275" s="478"/>
      <c r="AP275" s="478"/>
      <c r="AQ275" s="503">
        <v>1.0</v>
      </c>
      <c r="AR275" s="478"/>
      <c r="AS275" s="478"/>
      <c r="AT275" s="478"/>
    </row>
    <row r="276">
      <c r="A276" s="127"/>
      <c r="B276" s="476">
        <f t="shared" si="6"/>
        <v>201</v>
      </c>
      <c r="C276" s="445">
        <v>2.0</v>
      </c>
      <c r="D276" s="445">
        <v>1.0</v>
      </c>
      <c r="E276" s="468" t="s">
        <v>2973</v>
      </c>
      <c r="F276" s="453" t="s">
        <v>6072</v>
      </c>
      <c r="G276" s="453" t="s">
        <v>6073</v>
      </c>
      <c r="H276" s="451" t="s">
        <v>237</v>
      </c>
      <c r="I276" s="570" t="s">
        <v>6074</v>
      </c>
      <c r="J276" s="416" t="s">
        <v>11</v>
      </c>
      <c r="K276" s="453" t="s">
        <v>2974</v>
      </c>
      <c r="L276" s="452">
        <v>2020.0</v>
      </c>
      <c r="M276" s="416" t="s">
        <v>387</v>
      </c>
      <c r="N276" s="450"/>
      <c r="O276" s="610" t="s">
        <v>6075</v>
      </c>
      <c r="P276" s="450"/>
      <c r="Q276" s="471" t="s">
        <v>253</v>
      </c>
      <c r="R276" s="472" t="s">
        <v>314</v>
      </c>
      <c r="S276" s="502" t="s">
        <v>1724</v>
      </c>
      <c r="T276" s="503">
        <v>1.0</v>
      </c>
      <c r="U276" s="503">
        <v>0.0</v>
      </c>
      <c r="V276" s="503">
        <v>0.0</v>
      </c>
      <c r="W276" s="503">
        <v>1.0</v>
      </c>
      <c r="X276" s="503">
        <v>0.0</v>
      </c>
      <c r="Y276" s="503">
        <v>0.0</v>
      </c>
      <c r="Z276" s="503">
        <v>1.0</v>
      </c>
      <c r="AA276" s="503">
        <v>1.0</v>
      </c>
      <c r="AB276" s="503">
        <v>0.0</v>
      </c>
      <c r="AC276" s="503">
        <v>0.0</v>
      </c>
      <c r="AD276" s="502" t="s">
        <v>6076</v>
      </c>
      <c r="AE276" s="503">
        <v>1.0</v>
      </c>
      <c r="AF276" s="503">
        <v>1.0</v>
      </c>
      <c r="AG276" s="503">
        <v>1.0</v>
      </c>
      <c r="AH276" s="503">
        <v>1.0</v>
      </c>
      <c r="AI276" s="502" t="s">
        <v>6077</v>
      </c>
      <c r="AJ276" s="503">
        <v>1.0</v>
      </c>
      <c r="AK276" s="503">
        <v>1.0</v>
      </c>
      <c r="AL276" s="503">
        <v>72.0</v>
      </c>
      <c r="AM276" s="502" t="s">
        <v>278</v>
      </c>
      <c r="AN276" s="478"/>
      <c r="AO276" s="478"/>
      <c r="AP276" s="478"/>
      <c r="AQ276" s="478"/>
      <c r="AR276" s="503">
        <v>1.0</v>
      </c>
      <c r="AS276" s="478"/>
      <c r="AT276" s="478"/>
    </row>
    <row r="277">
      <c r="A277" s="127"/>
      <c r="B277" s="476">
        <f t="shared" si="6"/>
        <v>202</v>
      </c>
      <c r="C277" s="445">
        <v>3.0</v>
      </c>
      <c r="D277" s="445">
        <v>1.0</v>
      </c>
      <c r="E277" s="468" t="s">
        <v>2951</v>
      </c>
      <c r="F277" s="397" t="s">
        <v>6078</v>
      </c>
      <c r="G277" s="448"/>
      <c r="H277" s="448"/>
      <c r="I277" s="448"/>
      <c r="J277" s="387" t="s">
        <v>11</v>
      </c>
      <c r="K277" s="397" t="s">
        <v>6079</v>
      </c>
      <c r="L277" s="396">
        <v>2020.0</v>
      </c>
      <c r="M277" s="387" t="s">
        <v>223</v>
      </c>
      <c r="N277" s="512" t="s">
        <v>6080</v>
      </c>
      <c r="O277" s="448"/>
      <c r="P277" s="448"/>
      <c r="Q277" s="478"/>
      <c r="R277" s="472" t="s">
        <v>369</v>
      </c>
      <c r="S277" s="478"/>
      <c r="T277" s="478"/>
      <c r="U277" s="478"/>
      <c r="V277" s="478"/>
      <c r="W277" s="478"/>
      <c r="X277" s="478"/>
      <c r="Y277" s="478"/>
      <c r="Z277" s="478"/>
      <c r="AA277" s="478"/>
      <c r="AB277" s="478"/>
      <c r="AC277" s="478"/>
      <c r="AD277" s="478"/>
      <c r="AE277" s="478"/>
      <c r="AF277" s="478"/>
      <c r="AG277" s="478"/>
      <c r="AH277" s="478"/>
      <c r="AI277" s="478"/>
      <c r="AJ277" s="478"/>
      <c r="AK277" s="478"/>
      <c r="AL277" s="478"/>
      <c r="AM277" s="478"/>
      <c r="AN277" s="478"/>
      <c r="AO277" s="478"/>
      <c r="AP277" s="478"/>
      <c r="AQ277" s="478"/>
      <c r="AR277" s="503">
        <v>1.0</v>
      </c>
      <c r="AS277" s="478"/>
      <c r="AT277" s="478"/>
    </row>
    <row r="278">
      <c r="A278" s="127"/>
      <c r="B278" s="476">
        <f t="shared" si="6"/>
        <v>203</v>
      </c>
      <c r="C278" s="445">
        <v>4.0</v>
      </c>
      <c r="D278" s="445">
        <v>1.0</v>
      </c>
      <c r="E278" s="468" t="s">
        <v>2893</v>
      </c>
      <c r="F278" s="397" t="s">
        <v>2894</v>
      </c>
      <c r="G278" s="397" t="s">
        <v>6081</v>
      </c>
      <c r="H278" s="397" t="s">
        <v>237</v>
      </c>
      <c r="I278" s="469" t="s">
        <v>2900</v>
      </c>
      <c r="J278" s="387" t="s">
        <v>11</v>
      </c>
      <c r="K278" s="397" t="s">
        <v>2899</v>
      </c>
      <c r="L278" s="387">
        <v>2020.0</v>
      </c>
      <c r="M278" s="387" t="s">
        <v>223</v>
      </c>
      <c r="N278" s="448"/>
      <c r="O278" s="397" t="s">
        <v>6082</v>
      </c>
      <c r="P278" s="448"/>
      <c r="Q278" s="471" t="s">
        <v>253</v>
      </c>
      <c r="R278" s="472" t="s">
        <v>314</v>
      </c>
      <c r="S278" s="502" t="s">
        <v>6083</v>
      </c>
      <c r="T278" s="503">
        <v>1.0</v>
      </c>
      <c r="U278" s="503">
        <v>0.0</v>
      </c>
      <c r="V278" s="503">
        <v>1.0</v>
      </c>
      <c r="W278" s="503">
        <v>0.0</v>
      </c>
      <c r="X278" s="503">
        <v>0.0</v>
      </c>
      <c r="Y278" s="503">
        <v>0.0</v>
      </c>
      <c r="Z278" s="503">
        <v>0.0</v>
      </c>
      <c r="AA278" s="503">
        <v>0.0</v>
      </c>
      <c r="AB278" s="503">
        <v>0.0</v>
      </c>
      <c r="AC278" s="503">
        <v>0.0</v>
      </c>
      <c r="AD278" s="478"/>
      <c r="AE278" s="503">
        <v>1.0</v>
      </c>
      <c r="AF278" s="503">
        <v>1.0</v>
      </c>
      <c r="AG278" s="503">
        <v>1.0</v>
      </c>
      <c r="AH278" s="503">
        <v>1.0</v>
      </c>
      <c r="AI278" s="502" t="s">
        <v>6084</v>
      </c>
      <c r="AJ278" s="503">
        <v>1.0</v>
      </c>
      <c r="AK278" s="503">
        <v>1.0</v>
      </c>
      <c r="AL278" s="503">
        <v>54.0</v>
      </c>
      <c r="AM278" s="502" t="s">
        <v>6085</v>
      </c>
      <c r="AN278" s="478"/>
      <c r="AO278" s="478"/>
      <c r="AP278" s="478"/>
      <c r="AQ278" s="478"/>
      <c r="AR278" s="503">
        <v>1.0</v>
      </c>
      <c r="AS278" s="478"/>
      <c r="AT278" s="478"/>
    </row>
    <row r="279">
      <c r="A279" s="127"/>
      <c r="B279" s="476">
        <f t="shared" si="6"/>
        <v>204</v>
      </c>
      <c r="C279" s="445">
        <v>5.0</v>
      </c>
      <c r="D279" s="445">
        <v>1.0</v>
      </c>
      <c r="E279" s="468" t="s">
        <v>2939</v>
      </c>
      <c r="F279" s="397" t="s">
        <v>6086</v>
      </c>
      <c r="G279" s="397" t="s">
        <v>2941</v>
      </c>
      <c r="H279" s="397" t="s">
        <v>237</v>
      </c>
      <c r="I279" s="469" t="s">
        <v>6087</v>
      </c>
      <c r="J279" s="387" t="s">
        <v>11</v>
      </c>
      <c r="K279" s="397" t="s">
        <v>2942</v>
      </c>
      <c r="L279" s="611">
        <v>2020.0</v>
      </c>
      <c r="M279" s="387" t="s">
        <v>223</v>
      </c>
      <c r="N279" s="397" t="s">
        <v>6088</v>
      </c>
      <c r="O279" s="477" t="s">
        <v>6089</v>
      </c>
      <c r="P279" s="387" t="s">
        <v>6090</v>
      </c>
      <c r="Q279" s="471" t="s">
        <v>253</v>
      </c>
      <c r="R279" s="472" t="s">
        <v>314</v>
      </c>
      <c r="S279" s="502" t="s">
        <v>2926</v>
      </c>
      <c r="T279" s="503">
        <v>1.0</v>
      </c>
      <c r="U279" s="503">
        <v>1.0</v>
      </c>
      <c r="V279" s="503">
        <v>1.0</v>
      </c>
      <c r="W279" s="503">
        <v>0.0</v>
      </c>
      <c r="X279" s="503">
        <v>0.0</v>
      </c>
      <c r="Y279" s="503">
        <v>0.0</v>
      </c>
      <c r="Z279" s="503">
        <v>0.0</v>
      </c>
      <c r="AA279" s="503">
        <v>0.0</v>
      </c>
      <c r="AB279" s="503">
        <v>0.0</v>
      </c>
      <c r="AC279" s="503">
        <v>0.0</v>
      </c>
      <c r="AD279" s="478"/>
      <c r="AE279" s="503">
        <v>1.0</v>
      </c>
      <c r="AF279" s="503">
        <v>1.0</v>
      </c>
      <c r="AG279" s="503">
        <v>1.0</v>
      </c>
      <c r="AH279" s="503">
        <v>1.0</v>
      </c>
      <c r="AI279" s="502" t="s">
        <v>6091</v>
      </c>
      <c r="AJ279" s="478"/>
      <c r="AK279" s="503">
        <v>1.0</v>
      </c>
      <c r="AL279" s="503">
        <v>78.0</v>
      </c>
      <c r="AM279" s="502" t="s">
        <v>6092</v>
      </c>
      <c r="AN279" s="478"/>
      <c r="AO279" s="478"/>
      <c r="AP279" s="478"/>
      <c r="AQ279" s="478"/>
      <c r="AR279" s="503">
        <v>1.0</v>
      </c>
      <c r="AS279" s="478"/>
      <c r="AT279" s="478"/>
    </row>
    <row r="280">
      <c r="A280" s="127"/>
      <c r="B280" s="476">
        <f t="shared" si="6"/>
        <v>205</v>
      </c>
      <c r="C280" s="445">
        <v>6.0</v>
      </c>
      <c r="D280" s="445">
        <v>1.0</v>
      </c>
      <c r="E280" s="468" t="s">
        <v>2930</v>
      </c>
      <c r="F280" s="397" t="s">
        <v>6093</v>
      </c>
      <c r="G280" s="397" t="s">
        <v>6094</v>
      </c>
      <c r="H280" s="397" t="s">
        <v>237</v>
      </c>
      <c r="I280" s="469" t="s">
        <v>6095</v>
      </c>
      <c r="J280" s="387" t="s">
        <v>11</v>
      </c>
      <c r="K280" s="397" t="s">
        <v>2934</v>
      </c>
      <c r="L280" s="387">
        <v>2021.0</v>
      </c>
      <c r="M280" s="387" t="s">
        <v>223</v>
      </c>
      <c r="N280" s="448"/>
      <c r="O280" s="477" t="s">
        <v>6096</v>
      </c>
      <c r="P280" s="448"/>
      <c r="Q280" s="471" t="s">
        <v>253</v>
      </c>
      <c r="R280" s="472" t="s">
        <v>647</v>
      </c>
      <c r="S280" s="502" t="s">
        <v>21</v>
      </c>
      <c r="T280" s="503">
        <v>0.0</v>
      </c>
      <c r="U280" s="503">
        <v>0.0</v>
      </c>
      <c r="V280" s="503">
        <v>0.0</v>
      </c>
      <c r="W280" s="503">
        <v>1.0</v>
      </c>
      <c r="X280" s="503">
        <v>1.0</v>
      </c>
      <c r="Y280" s="503">
        <v>0.0</v>
      </c>
      <c r="Z280" s="503">
        <v>0.0</v>
      </c>
      <c r="AA280" s="503">
        <v>0.0</v>
      </c>
      <c r="AB280" s="503">
        <v>1.0</v>
      </c>
      <c r="AC280" s="503">
        <v>0.0</v>
      </c>
      <c r="AD280" s="478"/>
      <c r="AE280" s="503">
        <v>1.0</v>
      </c>
      <c r="AF280" s="503">
        <v>1.0</v>
      </c>
      <c r="AG280" s="503">
        <v>1.0</v>
      </c>
      <c r="AH280" s="503">
        <v>0.0</v>
      </c>
      <c r="AI280" s="502" t="s">
        <v>21</v>
      </c>
      <c r="AJ280" s="503">
        <v>1.0</v>
      </c>
      <c r="AK280" s="503">
        <v>1.0</v>
      </c>
      <c r="AL280" s="503">
        <v>57.0</v>
      </c>
      <c r="AM280" s="502" t="s">
        <v>2929</v>
      </c>
      <c r="AN280" s="478"/>
      <c r="AO280" s="478"/>
      <c r="AP280" s="478"/>
      <c r="AQ280" s="478"/>
      <c r="AR280" s="478"/>
      <c r="AS280" s="503">
        <v>1.0</v>
      </c>
      <c r="AT280" s="478"/>
    </row>
    <row r="281">
      <c r="A281" s="127"/>
      <c r="B281" s="476">
        <f t="shared" si="6"/>
        <v>206</v>
      </c>
      <c r="C281" s="445">
        <v>7.0</v>
      </c>
      <c r="D281" s="445">
        <v>1.0</v>
      </c>
      <c r="E281" s="468" t="s">
        <v>2918</v>
      </c>
      <c r="F281" s="397" t="s">
        <v>6097</v>
      </c>
      <c r="G281" s="397" t="s">
        <v>6098</v>
      </c>
      <c r="H281" s="397" t="s">
        <v>237</v>
      </c>
      <c r="I281" s="469" t="s">
        <v>6099</v>
      </c>
      <c r="J281" s="387" t="s">
        <v>11</v>
      </c>
      <c r="K281" s="397" t="s">
        <v>2922</v>
      </c>
      <c r="L281" s="387">
        <v>2021.0</v>
      </c>
      <c r="M281" s="387" t="s">
        <v>223</v>
      </c>
      <c r="N281" s="397" t="s">
        <v>6100</v>
      </c>
      <c r="O281" s="477" t="s">
        <v>237</v>
      </c>
      <c r="P281" s="387" t="s">
        <v>6101</v>
      </c>
      <c r="Q281" s="471" t="s">
        <v>253</v>
      </c>
      <c r="R281" s="472" t="s">
        <v>647</v>
      </c>
      <c r="S281" s="502" t="s">
        <v>237</v>
      </c>
      <c r="T281" s="503">
        <v>1.0</v>
      </c>
      <c r="U281" s="503">
        <v>0.0</v>
      </c>
      <c r="V281" s="503">
        <v>0.0</v>
      </c>
      <c r="W281" s="503">
        <v>0.0</v>
      </c>
      <c r="X281" s="503">
        <v>0.0</v>
      </c>
      <c r="Y281" s="503">
        <v>0.0</v>
      </c>
      <c r="Z281" s="503">
        <v>1.0</v>
      </c>
      <c r="AA281" s="503">
        <v>0.0</v>
      </c>
      <c r="AB281" s="503">
        <v>1.0</v>
      </c>
      <c r="AC281" s="503">
        <v>0.0</v>
      </c>
      <c r="AD281" s="478"/>
      <c r="AE281" s="503">
        <v>1.0</v>
      </c>
      <c r="AF281" s="503">
        <v>1.0</v>
      </c>
      <c r="AG281" s="503">
        <v>1.0</v>
      </c>
      <c r="AH281" s="503">
        <v>0.0</v>
      </c>
      <c r="AI281" s="502" t="s">
        <v>237</v>
      </c>
      <c r="AJ281" s="503">
        <v>1.0</v>
      </c>
      <c r="AK281" s="503">
        <v>1.0</v>
      </c>
      <c r="AL281" s="503">
        <v>112.0</v>
      </c>
      <c r="AM281" s="502" t="s">
        <v>2929</v>
      </c>
      <c r="AN281" s="478"/>
      <c r="AO281" s="478"/>
      <c r="AP281" s="478"/>
      <c r="AQ281" s="478"/>
      <c r="AR281" s="478"/>
      <c r="AS281" s="503">
        <v>1.0</v>
      </c>
      <c r="AT281" s="478"/>
    </row>
    <row r="282">
      <c r="A282" s="127"/>
      <c r="B282" s="476">
        <f t="shared" si="6"/>
        <v>207</v>
      </c>
      <c r="C282" s="445">
        <v>8.0</v>
      </c>
      <c r="D282" s="445">
        <v>1.0</v>
      </c>
      <c r="E282" s="468" t="s">
        <v>2984</v>
      </c>
      <c r="F282" s="397" t="s">
        <v>6102</v>
      </c>
      <c r="G282" s="397" t="s">
        <v>6103</v>
      </c>
      <c r="H282" s="397" t="s">
        <v>237</v>
      </c>
      <c r="I282" s="469" t="s">
        <v>6104</v>
      </c>
      <c r="J282" s="387" t="s">
        <v>11</v>
      </c>
      <c r="K282" s="397" t="s">
        <v>2987</v>
      </c>
      <c r="L282" s="387">
        <v>2021.0</v>
      </c>
      <c r="M282" s="387" t="s">
        <v>223</v>
      </c>
      <c r="N282" s="448"/>
      <c r="O282" s="477" t="s">
        <v>237</v>
      </c>
      <c r="P282" s="387" t="s">
        <v>6101</v>
      </c>
      <c r="Q282" s="471" t="s">
        <v>276</v>
      </c>
      <c r="R282" s="472" t="s">
        <v>647</v>
      </c>
      <c r="S282" s="502" t="s">
        <v>21</v>
      </c>
      <c r="T282" s="503">
        <v>1.0</v>
      </c>
      <c r="U282" s="503">
        <v>0.0</v>
      </c>
      <c r="V282" s="503">
        <v>0.0</v>
      </c>
      <c r="W282" s="503">
        <v>0.0</v>
      </c>
      <c r="X282" s="503">
        <v>0.0</v>
      </c>
      <c r="Y282" s="503">
        <v>0.0</v>
      </c>
      <c r="Z282" s="503">
        <v>0.0</v>
      </c>
      <c r="AA282" s="503">
        <v>0.0</v>
      </c>
      <c r="AB282" s="503">
        <v>0.0</v>
      </c>
      <c r="AC282" s="503">
        <v>0.0</v>
      </c>
      <c r="AD282" s="502" t="s">
        <v>6105</v>
      </c>
      <c r="AE282" s="503">
        <v>1.0</v>
      </c>
      <c r="AF282" s="503">
        <v>1.0</v>
      </c>
      <c r="AG282" s="503">
        <v>1.0</v>
      </c>
      <c r="AH282" s="503">
        <v>0.0</v>
      </c>
      <c r="AI282" s="502" t="s">
        <v>21</v>
      </c>
      <c r="AJ282" s="503">
        <v>1.0</v>
      </c>
      <c r="AK282" s="503">
        <v>1.0</v>
      </c>
      <c r="AL282" s="503">
        <v>55.0</v>
      </c>
      <c r="AM282" s="502" t="s">
        <v>6106</v>
      </c>
      <c r="AN282" s="478"/>
      <c r="AO282" s="478"/>
      <c r="AP282" s="478"/>
      <c r="AQ282" s="478"/>
      <c r="AR282" s="478"/>
      <c r="AS282" s="503">
        <v>1.0</v>
      </c>
      <c r="AT282" s="478"/>
    </row>
    <row r="283">
      <c r="A283" s="127"/>
      <c r="B283" s="476">
        <f t="shared" si="6"/>
        <v>208</v>
      </c>
      <c r="C283" s="445">
        <v>9.0</v>
      </c>
      <c r="D283" s="445">
        <v>1.0</v>
      </c>
      <c r="E283" s="468" t="s">
        <v>2905</v>
      </c>
      <c r="F283" s="397" t="s">
        <v>4581</v>
      </c>
      <c r="G283" s="397" t="s">
        <v>4579</v>
      </c>
      <c r="H283" s="448"/>
      <c r="I283" s="469" t="s">
        <v>6107</v>
      </c>
      <c r="J283" s="387" t="s">
        <v>11</v>
      </c>
      <c r="K283" s="397" t="s">
        <v>6108</v>
      </c>
      <c r="L283" s="387">
        <v>2021.0</v>
      </c>
      <c r="M283" s="387" t="s">
        <v>223</v>
      </c>
      <c r="N283" s="397" t="s">
        <v>4581</v>
      </c>
      <c r="O283" s="477" t="s">
        <v>2912</v>
      </c>
      <c r="P283" s="387" t="s">
        <v>6109</v>
      </c>
      <c r="Q283" s="478"/>
      <c r="R283" s="472" t="s">
        <v>369</v>
      </c>
      <c r="S283" s="612"/>
      <c r="T283" s="612"/>
      <c r="U283" s="612"/>
      <c r="V283" s="612"/>
      <c r="W283" s="612"/>
      <c r="X283" s="612"/>
      <c r="Y283" s="612"/>
      <c r="Z283" s="612"/>
      <c r="AA283" s="612"/>
      <c r="AB283" s="612"/>
      <c r="AC283" s="612"/>
      <c r="AD283" s="612"/>
      <c r="AE283" s="612"/>
      <c r="AF283" s="612"/>
      <c r="AG283" s="612"/>
      <c r="AH283" s="612"/>
      <c r="AI283" s="612"/>
      <c r="AJ283" s="612"/>
      <c r="AK283" s="612"/>
      <c r="AL283" s="612"/>
      <c r="AM283" s="612"/>
      <c r="AN283" s="612"/>
      <c r="AO283" s="612"/>
      <c r="AP283" s="612"/>
      <c r="AQ283" s="612"/>
      <c r="AR283" s="612"/>
      <c r="AS283" s="612"/>
      <c r="AT283" s="478"/>
    </row>
    <row r="284">
      <c r="A284" s="14"/>
      <c r="B284" s="476">
        <f t="shared" si="6"/>
        <v>209</v>
      </c>
      <c r="C284" s="445">
        <v>10.0</v>
      </c>
      <c r="D284" s="445">
        <v>1.0</v>
      </c>
      <c r="E284" s="397" t="s">
        <v>2961</v>
      </c>
      <c r="F284" s="397" t="s">
        <v>6110</v>
      </c>
      <c r="G284" s="448"/>
      <c r="H284" s="448"/>
      <c r="I284" s="448"/>
      <c r="J284" s="387" t="s">
        <v>11</v>
      </c>
      <c r="K284" s="397" t="s">
        <v>6111</v>
      </c>
      <c r="L284" s="387">
        <v>2022.0</v>
      </c>
      <c r="M284" s="387" t="s">
        <v>223</v>
      </c>
      <c r="N284" s="448"/>
      <c r="O284" s="448"/>
      <c r="P284" s="387" t="s">
        <v>5225</v>
      </c>
      <c r="Q284" s="478"/>
      <c r="R284" s="479"/>
      <c r="S284" s="612"/>
      <c r="T284" s="612"/>
      <c r="U284" s="612"/>
      <c r="V284" s="612"/>
      <c r="W284" s="612"/>
      <c r="X284" s="612"/>
      <c r="Y284" s="612"/>
      <c r="Z284" s="612"/>
      <c r="AA284" s="612"/>
      <c r="AB284" s="612"/>
      <c r="AC284" s="612"/>
      <c r="AD284" s="612"/>
      <c r="AE284" s="612"/>
      <c r="AF284" s="612"/>
      <c r="AG284" s="612"/>
      <c r="AH284" s="612"/>
      <c r="AI284" s="612"/>
      <c r="AJ284" s="612"/>
      <c r="AK284" s="612"/>
      <c r="AL284" s="612"/>
      <c r="AM284" s="612"/>
      <c r="AN284" s="612"/>
      <c r="AO284" s="612"/>
      <c r="AP284" s="612"/>
      <c r="AQ284" s="612"/>
      <c r="AR284" s="612"/>
      <c r="AS284" s="612"/>
      <c r="AT284" s="478"/>
    </row>
    <row r="285">
      <c r="A285" s="466" t="s">
        <v>6112</v>
      </c>
      <c r="B285" s="476">
        <f t="shared" si="6"/>
        <v>210</v>
      </c>
      <c r="C285" s="445">
        <v>1.0</v>
      </c>
      <c r="D285" s="444"/>
      <c r="E285" s="468" t="s">
        <v>3060</v>
      </c>
      <c r="F285" s="397" t="s">
        <v>6113</v>
      </c>
      <c r="G285" s="448"/>
      <c r="H285" s="448"/>
      <c r="I285" s="448"/>
      <c r="J285" s="387" t="s">
        <v>11</v>
      </c>
      <c r="K285" s="397" t="s">
        <v>6114</v>
      </c>
      <c r="L285" s="387">
        <v>2021.0</v>
      </c>
      <c r="M285" s="448"/>
      <c r="N285" s="397" t="s">
        <v>6115</v>
      </c>
      <c r="O285" s="448"/>
      <c r="P285" s="448"/>
      <c r="Q285" s="478"/>
      <c r="R285" s="479"/>
      <c r="S285" s="612"/>
      <c r="T285" s="612"/>
      <c r="U285" s="612"/>
      <c r="V285" s="612"/>
      <c r="W285" s="612"/>
      <c r="X285" s="612"/>
      <c r="Y285" s="612"/>
      <c r="Z285" s="612"/>
      <c r="AA285" s="612"/>
      <c r="AB285" s="612"/>
      <c r="AC285" s="612"/>
      <c r="AD285" s="612"/>
      <c r="AE285" s="612"/>
      <c r="AF285" s="612"/>
      <c r="AG285" s="612"/>
      <c r="AH285" s="612"/>
      <c r="AI285" s="612"/>
      <c r="AJ285" s="612"/>
      <c r="AK285" s="612"/>
      <c r="AL285" s="612"/>
      <c r="AM285" s="612"/>
      <c r="AN285" s="612"/>
      <c r="AO285" s="612"/>
      <c r="AP285" s="612"/>
      <c r="AQ285" s="612"/>
      <c r="AR285" s="612"/>
      <c r="AS285" s="612"/>
      <c r="AT285" s="478"/>
    </row>
    <row r="286">
      <c r="A286" s="127"/>
      <c r="B286" s="476">
        <f t="shared" si="6"/>
        <v>211</v>
      </c>
      <c r="C286" s="445">
        <v>2.0</v>
      </c>
      <c r="D286" s="444"/>
      <c r="E286" s="397" t="s">
        <v>3026</v>
      </c>
      <c r="F286" s="397" t="s">
        <v>6116</v>
      </c>
      <c r="G286" s="448"/>
      <c r="H286" s="448"/>
      <c r="I286" s="448"/>
      <c r="J286" s="387" t="s">
        <v>11</v>
      </c>
      <c r="K286" s="397" t="s">
        <v>3029</v>
      </c>
      <c r="L286" s="387">
        <v>2022.0</v>
      </c>
      <c r="M286" s="387" t="s">
        <v>223</v>
      </c>
      <c r="N286" s="448"/>
      <c r="O286" s="448"/>
      <c r="P286" s="448"/>
      <c r="Q286" s="478"/>
      <c r="R286" s="472" t="s">
        <v>369</v>
      </c>
      <c r="S286" s="612"/>
      <c r="T286" s="612"/>
      <c r="U286" s="612"/>
      <c r="V286" s="612"/>
      <c r="W286" s="612"/>
      <c r="X286" s="612"/>
      <c r="Y286" s="612"/>
      <c r="Z286" s="612"/>
      <c r="AA286" s="612"/>
      <c r="AB286" s="612"/>
      <c r="AC286" s="612"/>
      <c r="AD286" s="612"/>
      <c r="AE286" s="612"/>
      <c r="AF286" s="612"/>
      <c r="AG286" s="612"/>
      <c r="AH286" s="612"/>
      <c r="AI286" s="612"/>
      <c r="AJ286" s="612"/>
      <c r="AK286" s="612"/>
      <c r="AL286" s="612"/>
      <c r="AM286" s="612"/>
      <c r="AN286" s="612"/>
      <c r="AO286" s="612"/>
      <c r="AP286" s="612"/>
      <c r="AQ286" s="612"/>
      <c r="AR286" s="612"/>
      <c r="AS286" s="612"/>
      <c r="AT286" s="503">
        <v>1.0</v>
      </c>
    </row>
    <row r="287">
      <c r="A287" s="127"/>
      <c r="B287" s="476">
        <f t="shared" si="6"/>
        <v>212</v>
      </c>
      <c r="C287" s="445">
        <v>3.0</v>
      </c>
      <c r="D287" s="445">
        <v>1.0</v>
      </c>
      <c r="E287" s="468" t="s">
        <v>2993</v>
      </c>
      <c r="F287" s="397" t="s">
        <v>6117</v>
      </c>
      <c r="G287" s="397" t="s">
        <v>237</v>
      </c>
      <c r="H287" s="397" t="s">
        <v>237</v>
      </c>
      <c r="I287" s="397" t="s">
        <v>237</v>
      </c>
      <c r="J287" s="387" t="s">
        <v>11</v>
      </c>
      <c r="K287" s="397" t="s">
        <v>2998</v>
      </c>
      <c r="L287" s="387">
        <v>2021.0</v>
      </c>
      <c r="M287" s="387" t="s">
        <v>387</v>
      </c>
      <c r="N287" s="397" t="s">
        <v>6118</v>
      </c>
      <c r="O287" s="477" t="s">
        <v>237</v>
      </c>
      <c r="P287" s="448"/>
      <c r="Q287" s="471" t="s">
        <v>276</v>
      </c>
      <c r="R287" s="472" t="s">
        <v>314</v>
      </c>
      <c r="S287" s="502" t="s">
        <v>6119</v>
      </c>
      <c r="T287" s="503">
        <v>0.0</v>
      </c>
      <c r="U287" s="503">
        <v>0.0</v>
      </c>
      <c r="V287" s="503">
        <v>0.0</v>
      </c>
      <c r="W287" s="503">
        <v>0.0</v>
      </c>
      <c r="X287" s="503">
        <v>0.0</v>
      </c>
      <c r="Y287" s="503">
        <v>0.0</v>
      </c>
      <c r="Z287" s="503">
        <v>0.0</v>
      </c>
      <c r="AA287" s="503">
        <v>0.0</v>
      </c>
      <c r="AB287" s="503">
        <v>0.0</v>
      </c>
      <c r="AC287" s="503">
        <v>0.0</v>
      </c>
      <c r="AD287" s="478"/>
      <c r="AE287" s="503">
        <v>0.0</v>
      </c>
      <c r="AF287" s="503">
        <v>0.0</v>
      </c>
      <c r="AG287" s="503">
        <v>0.0</v>
      </c>
      <c r="AH287" s="503">
        <v>0.0</v>
      </c>
      <c r="AI287" s="502" t="s">
        <v>6120</v>
      </c>
      <c r="AJ287" s="503">
        <v>0.0</v>
      </c>
      <c r="AK287" s="503">
        <v>0.0</v>
      </c>
      <c r="AL287" s="503">
        <v>0.0</v>
      </c>
      <c r="AM287" s="502" t="s">
        <v>6121</v>
      </c>
      <c r="AN287" s="478"/>
      <c r="AO287" s="478"/>
      <c r="AP287" s="478"/>
      <c r="AQ287" s="478"/>
      <c r="AR287" s="478"/>
      <c r="AS287" s="478"/>
      <c r="AT287" s="503">
        <v>1.0</v>
      </c>
    </row>
    <row r="288">
      <c r="A288" s="127"/>
      <c r="B288" s="476">
        <f t="shared" si="6"/>
        <v>213</v>
      </c>
      <c r="C288" s="445">
        <v>4.0</v>
      </c>
      <c r="D288" s="444"/>
      <c r="E288" s="468" t="s">
        <v>3035</v>
      </c>
      <c r="F288" s="397" t="s">
        <v>6122</v>
      </c>
      <c r="G288" s="448"/>
      <c r="H288" s="448"/>
      <c r="I288" s="448"/>
      <c r="J288" s="387" t="s">
        <v>11</v>
      </c>
      <c r="K288" s="397" t="s">
        <v>3039</v>
      </c>
      <c r="L288" s="387">
        <v>2022.0</v>
      </c>
      <c r="M288" s="387" t="s">
        <v>223</v>
      </c>
      <c r="N288" s="397" t="s">
        <v>6123</v>
      </c>
      <c r="O288" s="448"/>
      <c r="P288" s="448"/>
      <c r="Q288" s="471" t="s">
        <v>253</v>
      </c>
      <c r="R288" s="472" t="s">
        <v>277</v>
      </c>
      <c r="S288" s="502" t="s">
        <v>6124</v>
      </c>
      <c r="T288" s="478"/>
      <c r="U288" s="478"/>
      <c r="V288" s="478"/>
      <c r="W288" s="478"/>
      <c r="X288" s="478"/>
      <c r="Y288" s="478"/>
      <c r="Z288" s="478"/>
      <c r="AA288" s="478"/>
      <c r="AB288" s="478"/>
      <c r="AC288" s="478"/>
      <c r="AD288" s="478"/>
      <c r="AE288" s="478"/>
      <c r="AF288" s="478"/>
      <c r="AG288" s="478"/>
      <c r="AH288" s="478"/>
      <c r="AI288" s="478"/>
      <c r="AJ288" s="478"/>
      <c r="AK288" s="478"/>
      <c r="AL288" s="478"/>
      <c r="AM288" s="478"/>
      <c r="AN288" s="478"/>
      <c r="AO288" s="478"/>
      <c r="AP288" s="478"/>
      <c r="AQ288" s="478"/>
      <c r="AR288" s="478"/>
      <c r="AS288" s="478"/>
      <c r="AT288" s="478"/>
    </row>
    <row r="289">
      <c r="A289" s="127"/>
      <c r="B289" s="476">
        <f t="shared" si="6"/>
        <v>214</v>
      </c>
      <c r="C289" s="445">
        <v>5.0</v>
      </c>
      <c r="D289" s="444"/>
      <c r="E289" s="468" t="s">
        <v>3004</v>
      </c>
      <c r="F289" s="397" t="s">
        <v>6125</v>
      </c>
      <c r="G289" s="448"/>
      <c r="H289" s="448"/>
      <c r="I289" s="448"/>
      <c r="J289" s="387" t="s">
        <v>11</v>
      </c>
      <c r="K289" s="397" t="s">
        <v>6126</v>
      </c>
      <c r="L289" s="387">
        <v>2022.0</v>
      </c>
      <c r="M289" s="387" t="s">
        <v>223</v>
      </c>
      <c r="N289" s="448"/>
      <c r="O289" s="448"/>
      <c r="P289" s="387" t="s">
        <v>6127</v>
      </c>
      <c r="Q289" s="478"/>
      <c r="R289" s="479"/>
      <c r="S289" s="478"/>
      <c r="T289" s="478"/>
      <c r="U289" s="478"/>
      <c r="V289" s="478"/>
      <c r="W289" s="478"/>
      <c r="X289" s="478"/>
      <c r="Y289" s="478"/>
      <c r="Z289" s="478"/>
      <c r="AA289" s="478"/>
      <c r="AB289" s="478"/>
      <c r="AC289" s="478"/>
      <c r="AD289" s="478"/>
      <c r="AE289" s="478"/>
      <c r="AF289" s="478"/>
      <c r="AG289" s="478"/>
      <c r="AH289" s="478"/>
      <c r="AI289" s="478"/>
      <c r="AJ289" s="478"/>
      <c r="AK289" s="478"/>
      <c r="AL289" s="478"/>
      <c r="AM289" s="478"/>
      <c r="AN289" s="478"/>
      <c r="AO289" s="478"/>
      <c r="AP289" s="478"/>
      <c r="AQ289" s="478"/>
      <c r="AR289" s="478"/>
      <c r="AS289" s="478"/>
      <c r="AT289" s="478"/>
    </row>
    <row r="290">
      <c r="A290" s="127"/>
      <c r="B290" s="476">
        <f t="shared" si="6"/>
        <v>215</v>
      </c>
      <c r="C290" s="445">
        <v>6.0</v>
      </c>
      <c r="D290" s="444"/>
      <c r="E290" s="468" t="s">
        <v>3067</v>
      </c>
      <c r="F290" s="397" t="s">
        <v>6128</v>
      </c>
      <c r="G290" s="448"/>
      <c r="H290" s="448"/>
      <c r="I290" s="448"/>
      <c r="J290" s="387" t="s">
        <v>11</v>
      </c>
      <c r="K290" s="397" t="s">
        <v>6129</v>
      </c>
      <c r="L290" s="387">
        <v>2023.0</v>
      </c>
      <c r="M290" s="448"/>
      <c r="N290" s="448"/>
      <c r="O290" s="448"/>
      <c r="P290" s="387" t="s">
        <v>6130</v>
      </c>
      <c r="Q290" s="478"/>
      <c r="R290" s="479"/>
      <c r="S290" s="478"/>
      <c r="T290" s="478"/>
      <c r="U290" s="478"/>
      <c r="V290" s="478"/>
      <c r="W290" s="478"/>
      <c r="X290" s="478"/>
      <c r="Y290" s="478"/>
      <c r="Z290" s="478"/>
      <c r="AA290" s="478"/>
      <c r="AB290" s="478"/>
      <c r="AC290" s="478"/>
      <c r="AD290" s="478"/>
      <c r="AE290" s="478"/>
      <c r="AF290" s="478"/>
      <c r="AG290" s="478"/>
      <c r="AH290" s="478"/>
      <c r="AI290" s="478"/>
      <c r="AJ290" s="478"/>
      <c r="AK290" s="478"/>
      <c r="AL290" s="478"/>
      <c r="AM290" s="478"/>
      <c r="AN290" s="478"/>
      <c r="AO290" s="478"/>
      <c r="AP290" s="478"/>
      <c r="AQ290" s="478"/>
      <c r="AR290" s="478"/>
      <c r="AS290" s="478"/>
      <c r="AT290" s="478"/>
    </row>
    <row r="291">
      <c r="A291" s="14"/>
      <c r="B291" s="476">
        <f t="shared" si="6"/>
        <v>216</v>
      </c>
      <c r="C291" s="445">
        <v>7.0</v>
      </c>
      <c r="D291" s="444"/>
      <c r="E291" s="468" t="s">
        <v>3014</v>
      </c>
      <c r="F291" s="397" t="s">
        <v>3015</v>
      </c>
      <c r="G291" s="397" t="s">
        <v>6131</v>
      </c>
      <c r="H291" s="397" t="s">
        <v>237</v>
      </c>
      <c r="I291" s="397" t="s">
        <v>237</v>
      </c>
      <c r="J291" s="387" t="s">
        <v>11</v>
      </c>
      <c r="K291" s="397" t="s">
        <v>6132</v>
      </c>
      <c r="L291" s="387">
        <v>2024.0</v>
      </c>
      <c r="M291" s="387" t="s">
        <v>223</v>
      </c>
      <c r="N291" s="397" t="s">
        <v>3020</v>
      </c>
      <c r="O291" s="397" t="s">
        <v>6133</v>
      </c>
      <c r="P291" s="387" t="s">
        <v>6101</v>
      </c>
      <c r="Q291" s="471" t="s">
        <v>276</v>
      </c>
      <c r="R291" s="472" t="s">
        <v>277</v>
      </c>
      <c r="S291" s="502" t="s">
        <v>6134</v>
      </c>
      <c r="T291" s="502" t="s">
        <v>6135</v>
      </c>
      <c r="U291" s="502" t="s">
        <v>555</v>
      </c>
      <c r="V291" s="502" t="s">
        <v>555</v>
      </c>
      <c r="W291" s="502" t="s">
        <v>555</v>
      </c>
      <c r="X291" s="502" t="s">
        <v>555</v>
      </c>
      <c r="Y291" s="502" t="s">
        <v>555</v>
      </c>
      <c r="Z291" s="502" t="s">
        <v>555</v>
      </c>
      <c r="AA291" s="502" t="s">
        <v>555</v>
      </c>
      <c r="AB291" s="502" t="s">
        <v>555</v>
      </c>
      <c r="AC291" s="502" t="s">
        <v>555</v>
      </c>
      <c r="AD291" s="502" t="s">
        <v>555</v>
      </c>
      <c r="AE291" s="502" t="s">
        <v>872</v>
      </c>
      <c r="AF291" s="502" t="s">
        <v>872</v>
      </c>
      <c r="AG291" s="502" t="s">
        <v>872</v>
      </c>
      <c r="AH291" s="502" t="s">
        <v>872</v>
      </c>
      <c r="AI291" s="502" t="s">
        <v>6136</v>
      </c>
      <c r="AJ291" s="502" t="s">
        <v>872</v>
      </c>
      <c r="AK291" s="502" t="s">
        <v>872</v>
      </c>
      <c r="AL291" s="502" t="s">
        <v>6137</v>
      </c>
      <c r="AM291" s="502" t="s">
        <v>6138</v>
      </c>
      <c r="AN291" s="478"/>
      <c r="AO291" s="478"/>
      <c r="AP291" s="478"/>
      <c r="AQ291" s="478"/>
      <c r="AR291" s="478"/>
      <c r="AS291" s="478"/>
      <c r="AT291" s="478"/>
    </row>
    <row r="292">
      <c r="A292" s="466" t="s">
        <v>6139</v>
      </c>
      <c r="B292" s="476">
        <f t="shared" si="6"/>
        <v>217</v>
      </c>
      <c r="C292" s="445">
        <v>1.0</v>
      </c>
      <c r="D292" s="445">
        <v>1.0</v>
      </c>
      <c r="E292" s="468" t="s">
        <v>3126</v>
      </c>
      <c r="F292" s="397" t="s">
        <v>6140</v>
      </c>
      <c r="G292" s="397" t="s">
        <v>6141</v>
      </c>
      <c r="H292" s="397" t="s">
        <v>6142</v>
      </c>
      <c r="I292" s="469" t="s">
        <v>6143</v>
      </c>
      <c r="J292" s="387" t="s">
        <v>11</v>
      </c>
      <c r="K292" s="397" t="s">
        <v>6144</v>
      </c>
      <c r="L292" s="387">
        <v>2021.0</v>
      </c>
      <c r="M292" s="387" t="s">
        <v>387</v>
      </c>
      <c r="N292" s="448"/>
      <c r="O292" s="397" t="s">
        <v>6145</v>
      </c>
      <c r="P292" s="387" t="s">
        <v>2194</v>
      </c>
      <c r="Q292" s="478"/>
      <c r="R292" s="472" t="s">
        <v>369</v>
      </c>
      <c r="S292" s="478"/>
      <c r="T292" s="478"/>
      <c r="U292" s="478"/>
      <c r="V292" s="478"/>
      <c r="W292" s="478"/>
      <c r="X292" s="478"/>
      <c r="Y292" s="478"/>
      <c r="Z292" s="478"/>
      <c r="AA292" s="478"/>
      <c r="AB292" s="478"/>
      <c r="AC292" s="478"/>
      <c r="AD292" s="478"/>
      <c r="AE292" s="478"/>
      <c r="AF292" s="478"/>
      <c r="AG292" s="478"/>
      <c r="AH292" s="478"/>
      <c r="AI292" s="478"/>
      <c r="AJ292" s="478"/>
      <c r="AK292" s="478"/>
      <c r="AL292" s="478"/>
      <c r="AM292" s="478"/>
      <c r="AN292" s="478"/>
      <c r="AO292" s="478"/>
      <c r="AP292" s="478"/>
      <c r="AQ292" s="478"/>
      <c r="AR292" s="478"/>
      <c r="AS292" s="503">
        <v>1.0</v>
      </c>
      <c r="AT292" s="478"/>
    </row>
    <row r="293">
      <c r="A293" s="127"/>
      <c r="B293" s="476">
        <f t="shared" si="6"/>
        <v>218</v>
      </c>
      <c r="C293" s="445">
        <v>2.0</v>
      </c>
      <c r="D293" s="445">
        <v>1.0</v>
      </c>
      <c r="E293" s="468" t="s">
        <v>3109</v>
      </c>
      <c r="F293" s="397" t="s">
        <v>6146</v>
      </c>
      <c r="G293" s="397" t="s">
        <v>6147</v>
      </c>
      <c r="H293" s="448"/>
      <c r="I293" s="469" t="s">
        <v>6148</v>
      </c>
      <c r="J293" s="387" t="s">
        <v>11</v>
      </c>
      <c r="K293" s="397" t="s">
        <v>3113</v>
      </c>
      <c r="L293" s="387">
        <v>2020.0</v>
      </c>
      <c r="M293" s="387" t="s">
        <v>387</v>
      </c>
      <c r="N293" s="448"/>
      <c r="O293" s="477" t="s">
        <v>6149</v>
      </c>
      <c r="P293" s="387" t="s">
        <v>2194</v>
      </c>
      <c r="Q293" s="471" t="s">
        <v>253</v>
      </c>
      <c r="R293" s="472" t="s">
        <v>369</v>
      </c>
      <c r="S293" s="502" t="s">
        <v>6150</v>
      </c>
      <c r="T293" s="503">
        <v>1.0</v>
      </c>
      <c r="U293" s="503">
        <v>1.0</v>
      </c>
      <c r="V293" s="503">
        <v>1.0</v>
      </c>
      <c r="W293" s="503">
        <v>0.0</v>
      </c>
      <c r="X293" s="503">
        <v>0.0</v>
      </c>
      <c r="Y293" s="503">
        <v>0.0</v>
      </c>
      <c r="Z293" s="503">
        <v>0.0</v>
      </c>
      <c r="AA293" s="503">
        <v>0.0</v>
      </c>
      <c r="AB293" s="503">
        <v>0.0</v>
      </c>
      <c r="AC293" s="503">
        <v>0.0</v>
      </c>
      <c r="AD293" s="503">
        <v>0.0</v>
      </c>
      <c r="AE293" s="503">
        <v>1.0</v>
      </c>
      <c r="AF293" s="503">
        <v>1.0</v>
      </c>
      <c r="AG293" s="503">
        <v>1.0</v>
      </c>
      <c r="AH293" s="503">
        <v>1.0</v>
      </c>
      <c r="AI293" s="502" t="s">
        <v>6051</v>
      </c>
      <c r="AJ293" s="503">
        <v>0.0</v>
      </c>
      <c r="AK293" s="503">
        <v>1.0</v>
      </c>
      <c r="AL293" s="503">
        <v>62.0</v>
      </c>
      <c r="AM293" s="502" t="s">
        <v>278</v>
      </c>
      <c r="AN293" s="478"/>
      <c r="AO293" s="478"/>
      <c r="AP293" s="478"/>
      <c r="AQ293" s="478"/>
      <c r="AR293" s="503">
        <v>1.0</v>
      </c>
      <c r="AS293" s="478"/>
      <c r="AT293" s="478"/>
    </row>
    <row r="294">
      <c r="A294" s="127"/>
      <c r="B294" s="613">
        <f t="shared" si="6"/>
        <v>219</v>
      </c>
      <c r="C294" s="445">
        <v>3.0</v>
      </c>
      <c r="D294" s="445">
        <v>1.0</v>
      </c>
      <c r="E294" s="468" t="s">
        <v>3120</v>
      </c>
      <c r="F294" s="397" t="s">
        <v>6151</v>
      </c>
      <c r="G294" s="397" t="s">
        <v>6152</v>
      </c>
      <c r="H294" s="397" t="s">
        <v>6153</v>
      </c>
      <c r="I294" s="397" t="s">
        <v>6153</v>
      </c>
      <c r="J294" s="387" t="s">
        <v>11</v>
      </c>
      <c r="K294" s="397" t="s">
        <v>6154</v>
      </c>
      <c r="L294" s="387">
        <v>2022.0</v>
      </c>
      <c r="M294" s="387" t="s">
        <v>223</v>
      </c>
      <c r="N294" s="448"/>
      <c r="O294" s="448"/>
      <c r="P294" s="387" t="s">
        <v>6155</v>
      </c>
      <c r="Q294" s="471" t="s">
        <v>276</v>
      </c>
      <c r="R294" s="472" t="s">
        <v>647</v>
      </c>
      <c r="S294" s="502" t="s">
        <v>6156</v>
      </c>
      <c r="T294" s="503">
        <v>0.0</v>
      </c>
      <c r="U294" s="503">
        <v>0.0</v>
      </c>
      <c r="V294" s="503">
        <v>0.0</v>
      </c>
      <c r="W294" s="503">
        <v>0.0</v>
      </c>
      <c r="X294" s="503">
        <v>0.0</v>
      </c>
      <c r="Y294" s="503">
        <v>0.0</v>
      </c>
      <c r="Z294" s="503">
        <v>0.0</v>
      </c>
      <c r="AA294" s="503">
        <v>0.0</v>
      </c>
      <c r="AB294" s="503">
        <v>0.0</v>
      </c>
      <c r="AC294" s="503">
        <v>0.0</v>
      </c>
      <c r="AD294" s="503">
        <v>0.0</v>
      </c>
      <c r="AE294" s="503">
        <v>1.0</v>
      </c>
      <c r="AF294" s="503">
        <v>0.0</v>
      </c>
      <c r="AG294" s="503">
        <v>0.0</v>
      </c>
      <c r="AH294" s="503">
        <v>0.0</v>
      </c>
      <c r="AI294" s="502" t="s">
        <v>301</v>
      </c>
      <c r="AJ294" s="503">
        <v>1.0</v>
      </c>
      <c r="AK294" s="503">
        <v>1.0</v>
      </c>
      <c r="AL294" s="503">
        <v>11.0</v>
      </c>
      <c r="AM294" s="502" t="s">
        <v>6157</v>
      </c>
      <c r="AN294" s="478"/>
      <c r="AO294" s="478"/>
      <c r="AP294" s="478"/>
      <c r="AQ294" s="478"/>
      <c r="AR294" s="478"/>
      <c r="AS294" s="478"/>
      <c r="AT294" s="478"/>
    </row>
    <row r="295">
      <c r="A295" s="14"/>
      <c r="B295" s="476">
        <f t="shared" si="6"/>
        <v>220</v>
      </c>
      <c r="C295" s="445">
        <v>4.0</v>
      </c>
      <c r="D295" s="444"/>
      <c r="E295" s="521" t="s">
        <v>3101</v>
      </c>
      <c r="F295" s="453" t="s">
        <v>6158</v>
      </c>
      <c r="G295" s="453" t="s">
        <v>3103</v>
      </c>
      <c r="H295" s="570" t="s">
        <v>6159</v>
      </c>
      <c r="I295" s="450"/>
      <c r="J295" s="416" t="s">
        <v>11</v>
      </c>
      <c r="K295" s="451" t="s">
        <v>6160</v>
      </c>
      <c r="L295" s="416">
        <v>2022.0</v>
      </c>
      <c r="M295" s="416" t="s">
        <v>223</v>
      </c>
      <c r="N295" s="453" t="s">
        <v>6161</v>
      </c>
      <c r="O295" s="614" t="s">
        <v>3106</v>
      </c>
      <c r="P295" s="452" t="s">
        <v>6162</v>
      </c>
      <c r="Q295" s="526" t="s">
        <v>253</v>
      </c>
      <c r="R295" s="472" t="s">
        <v>647</v>
      </c>
      <c r="S295" s="607" t="s">
        <v>6163</v>
      </c>
      <c r="T295" s="573">
        <v>1.0</v>
      </c>
      <c r="U295" s="573">
        <v>1.0</v>
      </c>
      <c r="V295" s="573">
        <v>1.0</v>
      </c>
      <c r="W295" s="573">
        <v>0.0</v>
      </c>
      <c r="X295" s="573">
        <v>0.0</v>
      </c>
      <c r="Y295" s="573">
        <v>0.0</v>
      </c>
      <c r="Z295" s="573">
        <v>0.0</v>
      </c>
      <c r="AA295" s="573">
        <v>0.0</v>
      </c>
      <c r="AB295" s="573">
        <v>1.0</v>
      </c>
      <c r="AC295" s="573">
        <v>0.0</v>
      </c>
      <c r="AD295" s="573">
        <v>0.0</v>
      </c>
      <c r="AE295" s="573">
        <v>1.0</v>
      </c>
      <c r="AF295" s="573">
        <v>1.0</v>
      </c>
      <c r="AG295" s="573">
        <v>1.0</v>
      </c>
      <c r="AH295" s="573">
        <v>1.0</v>
      </c>
      <c r="AI295" s="607" t="s">
        <v>6164</v>
      </c>
      <c r="AJ295" s="573">
        <v>1.0</v>
      </c>
      <c r="AK295" s="573">
        <v>1.0</v>
      </c>
      <c r="AL295" s="607" t="s">
        <v>6165</v>
      </c>
      <c r="AM295" s="607" t="s">
        <v>278</v>
      </c>
      <c r="AN295" s="478"/>
      <c r="AO295" s="478"/>
      <c r="AP295" s="478"/>
      <c r="AQ295" s="478"/>
      <c r="AR295" s="478"/>
      <c r="AS295" s="478"/>
      <c r="AT295" s="573">
        <v>1.0</v>
      </c>
    </row>
    <row r="296">
      <c r="A296" s="466" t="s">
        <v>6166</v>
      </c>
      <c r="B296" s="476">
        <f t="shared" si="6"/>
        <v>221</v>
      </c>
      <c r="C296" s="445">
        <v>1.0</v>
      </c>
      <c r="D296" s="445">
        <v>1.0</v>
      </c>
      <c r="E296" s="397" t="s">
        <v>3147</v>
      </c>
      <c r="F296" s="397" t="s">
        <v>6167</v>
      </c>
      <c r="G296" s="397" t="s">
        <v>6168</v>
      </c>
      <c r="H296" s="397" t="s">
        <v>3150</v>
      </c>
      <c r="I296" s="469" t="s">
        <v>6169</v>
      </c>
      <c r="J296" s="387" t="s">
        <v>11</v>
      </c>
      <c r="K296" s="397" t="s">
        <v>3151</v>
      </c>
      <c r="L296" s="387">
        <v>2019.0</v>
      </c>
      <c r="M296" s="387" t="s">
        <v>223</v>
      </c>
      <c r="N296" s="397" t="s">
        <v>6170</v>
      </c>
      <c r="O296" s="600" t="s">
        <v>6171</v>
      </c>
      <c r="P296" s="387" t="s">
        <v>6162</v>
      </c>
      <c r="Q296" s="471" t="s">
        <v>253</v>
      </c>
      <c r="R296" s="472" t="s">
        <v>314</v>
      </c>
      <c r="S296" s="502" t="s">
        <v>3155</v>
      </c>
      <c r="T296" s="503">
        <v>1.0</v>
      </c>
      <c r="U296" s="503">
        <v>1.0</v>
      </c>
      <c r="V296" s="503">
        <v>1.0</v>
      </c>
      <c r="W296" s="503">
        <v>1.0</v>
      </c>
      <c r="X296" s="503">
        <v>1.0</v>
      </c>
      <c r="Y296" s="503">
        <v>0.0</v>
      </c>
      <c r="Z296" s="503">
        <v>1.0</v>
      </c>
      <c r="AA296" s="503">
        <v>1.0</v>
      </c>
      <c r="AB296" s="503">
        <v>0.0</v>
      </c>
      <c r="AC296" s="503">
        <v>0.0</v>
      </c>
      <c r="AD296" s="503">
        <v>0.0</v>
      </c>
      <c r="AE296" s="503">
        <v>1.0</v>
      </c>
      <c r="AF296" s="503">
        <v>1.0</v>
      </c>
      <c r="AG296" s="503">
        <v>1.0</v>
      </c>
      <c r="AH296" s="503">
        <v>1.0</v>
      </c>
      <c r="AI296" s="502" t="s">
        <v>6172</v>
      </c>
      <c r="AJ296" s="503">
        <v>1.0</v>
      </c>
      <c r="AK296" s="503">
        <v>1.0</v>
      </c>
      <c r="AL296" s="503">
        <v>83.0</v>
      </c>
      <c r="AM296" s="502" t="s">
        <v>278</v>
      </c>
      <c r="AN296" s="478"/>
      <c r="AO296" s="478"/>
      <c r="AP296" s="478"/>
      <c r="AQ296" s="503">
        <v>1.0</v>
      </c>
      <c r="AR296" s="478"/>
      <c r="AS296" s="478"/>
      <c r="AT296" s="478"/>
    </row>
    <row r="297">
      <c r="A297" s="127"/>
      <c r="B297" s="476">
        <f t="shared" si="6"/>
        <v>222</v>
      </c>
      <c r="C297" s="445">
        <v>2.0</v>
      </c>
      <c r="D297" s="445">
        <v>1.0</v>
      </c>
      <c r="E297" s="468" t="s">
        <v>3191</v>
      </c>
      <c r="F297" s="397" t="s">
        <v>6173</v>
      </c>
      <c r="G297" s="397" t="s">
        <v>6174</v>
      </c>
      <c r="H297" s="397" t="s">
        <v>6175</v>
      </c>
      <c r="I297" s="448"/>
      <c r="J297" s="387" t="s">
        <v>2050</v>
      </c>
      <c r="K297" s="397" t="s">
        <v>4625</v>
      </c>
      <c r="L297" s="387">
        <v>2016.0</v>
      </c>
      <c r="M297" s="387" t="s">
        <v>223</v>
      </c>
      <c r="N297" s="397" t="s">
        <v>6176</v>
      </c>
      <c r="O297" s="504" t="s">
        <v>6177</v>
      </c>
      <c r="P297" s="387" t="s">
        <v>237</v>
      </c>
      <c r="Q297" s="471" t="s">
        <v>253</v>
      </c>
      <c r="R297" s="472" t="s">
        <v>369</v>
      </c>
      <c r="S297" s="502" t="s">
        <v>227</v>
      </c>
      <c r="T297" s="503">
        <v>1.0</v>
      </c>
      <c r="U297" s="503">
        <v>1.0</v>
      </c>
      <c r="V297" s="503">
        <v>1.0</v>
      </c>
      <c r="W297" s="503">
        <v>1.0</v>
      </c>
      <c r="X297" s="503">
        <v>0.0</v>
      </c>
      <c r="Y297" s="503">
        <v>0.0</v>
      </c>
      <c r="Z297" s="503">
        <v>1.0</v>
      </c>
      <c r="AA297" s="503">
        <v>1.0</v>
      </c>
      <c r="AB297" s="503">
        <v>1.0</v>
      </c>
      <c r="AC297" s="503">
        <v>0.0</v>
      </c>
      <c r="AD297" s="503">
        <v>0.0</v>
      </c>
      <c r="AE297" s="503">
        <v>1.0</v>
      </c>
      <c r="AF297" s="503">
        <v>1.0</v>
      </c>
      <c r="AG297" s="503">
        <v>1.0</v>
      </c>
      <c r="AH297" s="503">
        <v>1.0</v>
      </c>
      <c r="AI297" s="502" t="s">
        <v>6178</v>
      </c>
      <c r="AJ297" s="503">
        <v>1.0</v>
      </c>
      <c r="AK297" s="503">
        <v>1.0</v>
      </c>
      <c r="AL297" s="503">
        <v>65.0</v>
      </c>
      <c r="AM297" s="502" t="s">
        <v>278</v>
      </c>
      <c r="AN297" s="503">
        <v>1.0</v>
      </c>
      <c r="AO297" s="478"/>
      <c r="AP297" s="478"/>
      <c r="AQ297" s="478"/>
      <c r="AR297" s="478"/>
      <c r="AS297" s="478"/>
      <c r="AT297" s="478"/>
    </row>
    <row r="298">
      <c r="A298" s="127"/>
      <c r="B298" s="476">
        <f t="shared" si="6"/>
        <v>223</v>
      </c>
      <c r="C298" s="445">
        <v>3.0</v>
      </c>
      <c r="D298" s="445">
        <v>1.0</v>
      </c>
      <c r="E298" s="468" t="s">
        <v>3158</v>
      </c>
      <c r="F298" s="397" t="s">
        <v>6179</v>
      </c>
      <c r="G298" s="397" t="s">
        <v>6180</v>
      </c>
      <c r="H298" s="448"/>
      <c r="I298" s="469" t="s">
        <v>6181</v>
      </c>
      <c r="J298" s="387" t="s">
        <v>11</v>
      </c>
      <c r="K298" s="397" t="s">
        <v>6182</v>
      </c>
      <c r="L298" s="387">
        <v>2020.0</v>
      </c>
      <c r="M298" s="387" t="s">
        <v>223</v>
      </c>
      <c r="N298" s="397" t="s">
        <v>6183</v>
      </c>
      <c r="O298" s="484" t="s">
        <v>6184</v>
      </c>
      <c r="P298" s="387" t="s">
        <v>5783</v>
      </c>
      <c r="Q298" s="471" t="s">
        <v>276</v>
      </c>
      <c r="R298" s="472" t="s">
        <v>647</v>
      </c>
      <c r="S298" s="502" t="s">
        <v>21</v>
      </c>
      <c r="T298" s="503">
        <v>0.0</v>
      </c>
      <c r="U298" s="503">
        <v>0.0</v>
      </c>
      <c r="V298" s="503">
        <v>0.0</v>
      </c>
      <c r="W298" s="503">
        <v>0.0</v>
      </c>
      <c r="X298" s="503">
        <v>0.0</v>
      </c>
      <c r="Y298" s="503">
        <v>0.0</v>
      </c>
      <c r="Z298" s="503">
        <v>0.0</v>
      </c>
      <c r="AA298" s="503">
        <v>0.0</v>
      </c>
      <c r="AB298" s="503">
        <v>0.0</v>
      </c>
      <c r="AC298" s="503">
        <v>0.0</v>
      </c>
      <c r="AD298" s="503">
        <v>0.0</v>
      </c>
      <c r="AE298" s="503">
        <v>0.0</v>
      </c>
      <c r="AF298" s="503">
        <v>1.0</v>
      </c>
      <c r="AG298" s="503">
        <v>1.0</v>
      </c>
      <c r="AH298" s="503">
        <v>0.0</v>
      </c>
      <c r="AI298" s="502" t="s">
        <v>21</v>
      </c>
      <c r="AJ298" s="503">
        <v>1.0</v>
      </c>
      <c r="AK298" s="503">
        <v>1.0</v>
      </c>
      <c r="AL298" s="503">
        <v>31.0</v>
      </c>
      <c r="AM298" s="502" t="s">
        <v>305</v>
      </c>
      <c r="AN298" s="478"/>
      <c r="AO298" s="478"/>
      <c r="AP298" s="478"/>
      <c r="AQ298" s="478"/>
      <c r="AR298" s="503">
        <v>1.0</v>
      </c>
      <c r="AS298" s="478"/>
      <c r="AT298" s="478"/>
    </row>
    <row r="299">
      <c r="A299" s="127"/>
      <c r="B299" s="476">
        <f t="shared" si="6"/>
        <v>224</v>
      </c>
      <c r="C299" s="445">
        <v>4.0</v>
      </c>
      <c r="D299" s="444"/>
      <c r="E299" s="521" t="s">
        <v>3168</v>
      </c>
      <c r="F299" s="453" t="s">
        <v>4613</v>
      </c>
      <c r="G299" s="453" t="s">
        <v>6185</v>
      </c>
      <c r="H299" s="450"/>
      <c r="I299" s="570" t="s">
        <v>4615</v>
      </c>
      <c r="J299" s="416" t="s">
        <v>11</v>
      </c>
      <c r="K299" s="451" t="s">
        <v>4616</v>
      </c>
      <c r="L299" s="416">
        <v>2019.0</v>
      </c>
      <c r="M299" s="416" t="s">
        <v>223</v>
      </c>
      <c r="N299" s="502" t="s">
        <v>6186</v>
      </c>
      <c r="O299" s="484" t="s">
        <v>3173</v>
      </c>
      <c r="P299" s="452" t="s">
        <v>6187</v>
      </c>
      <c r="Q299" s="526" t="s">
        <v>6188</v>
      </c>
      <c r="R299" s="472" t="s">
        <v>6188</v>
      </c>
      <c r="S299" s="607" t="s">
        <v>6189</v>
      </c>
      <c r="T299" s="503">
        <v>1.0</v>
      </c>
      <c r="U299" s="503">
        <v>1.0</v>
      </c>
      <c r="V299" s="503">
        <v>1.0</v>
      </c>
      <c r="W299" s="503">
        <v>0.0</v>
      </c>
      <c r="X299" s="503">
        <v>0.0</v>
      </c>
      <c r="Y299" s="503">
        <v>0.0</v>
      </c>
      <c r="Z299" s="503">
        <v>2.0</v>
      </c>
      <c r="AA299" s="503">
        <v>1.0</v>
      </c>
      <c r="AB299" s="503">
        <v>2.0</v>
      </c>
      <c r="AC299" s="503">
        <v>0.0</v>
      </c>
      <c r="AD299" s="503">
        <v>0.0</v>
      </c>
      <c r="AE299" s="503">
        <v>1.0</v>
      </c>
      <c r="AF299" s="503">
        <v>1.0</v>
      </c>
      <c r="AG299" s="503">
        <v>1.0</v>
      </c>
      <c r="AH299" s="503">
        <v>1.0</v>
      </c>
      <c r="AI299" s="478"/>
      <c r="AJ299" s="503">
        <v>1.0</v>
      </c>
      <c r="AK299" s="503">
        <v>1.0</v>
      </c>
      <c r="AL299" s="503">
        <v>87.0</v>
      </c>
      <c r="AM299" s="502" t="s">
        <v>278</v>
      </c>
      <c r="AN299" s="478"/>
      <c r="AO299" s="478"/>
      <c r="AP299" s="478"/>
      <c r="AQ299" s="503">
        <v>1.0</v>
      </c>
      <c r="AR299" s="478"/>
      <c r="AS299" s="478"/>
      <c r="AT299" s="478"/>
    </row>
    <row r="300">
      <c r="A300" s="127"/>
      <c r="B300" s="476">
        <f t="shared" si="6"/>
        <v>225</v>
      </c>
      <c r="C300" s="445">
        <v>5.0</v>
      </c>
      <c r="D300" s="444"/>
      <c r="E300" s="468" t="s">
        <v>3180</v>
      </c>
      <c r="F300" s="394" t="s">
        <v>3181</v>
      </c>
      <c r="G300" s="397" t="s">
        <v>3182</v>
      </c>
      <c r="H300" s="469" t="s">
        <v>3183</v>
      </c>
      <c r="I300" s="469" t="s">
        <v>3183</v>
      </c>
      <c r="J300" s="387" t="s">
        <v>11</v>
      </c>
      <c r="K300" s="397" t="s">
        <v>3184</v>
      </c>
      <c r="L300" s="387">
        <v>2019.0</v>
      </c>
      <c r="M300" s="387" t="s">
        <v>223</v>
      </c>
      <c r="N300" s="397" t="s">
        <v>6190</v>
      </c>
      <c r="O300" s="484" t="s">
        <v>3186</v>
      </c>
      <c r="P300" s="387" t="s">
        <v>6191</v>
      </c>
      <c r="Q300" s="471" t="s">
        <v>253</v>
      </c>
      <c r="R300" s="472" t="s">
        <v>369</v>
      </c>
      <c r="S300" s="502" t="s">
        <v>227</v>
      </c>
      <c r="T300" s="503">
        <v>1.0</v>
      </c>
      <c r="U300" s="503">
        <v>1.0</v>
      </c>
      <c r="V300" s="503">
        <v>1.0</v>
      </c>
      <c r="W300" s="503">
        <v>0.0</v>
      </c>
      <c r="X300" s="503">
        <v>0.0</v>
      </c>
      <c r="Y300" s="503">
        <v>0.0</v>
      </c>
      <c r="Z300" s="503">
        <v>1.0</v>
      </c>
      <c r="AA300" s="503">
        <v>0.0</v>
      </c>
      <c r="AB300" s="503">
        <v>0.0</v>
      </c>
      <c r="AC300" s="503">
        <v>0.0</v>
      </c>
      <c r="AD300" s="503">
        <v>0.0</v>
      </c>
      <c r="AE300" s="503">
        <v>1.0</v>
      </c>
      <c r="AF300" s="503">
        <v>1.0</v>
      </c>
      <c r="AG300" s="503">
        <v>1.0</v>
      </c>
      <c r="AH300" s="503">
        <v>1.0</v>
      </c>
      <c r="AI300" s="502" t="s">
        <v>6192</v>
      </c>
      <c r="AJ300" s="503">
        <v>1.0</v>
      </c>
      <c r="AK300" s="503">
        <v>1.0</v>
      </c>
      <c r="AL300" s="503">
        <v>240.0</v>
      </c>
      <c r="AM300" s="502" t="s">
        <v>278</v>
      </c>
      <c r="AN300" s="478"/>
      <c r="AO300" s="478"/>
      <c r="AP300" s="478"/>
      <c r="AQ300" s="503">
        <v>1.0</v>
      </c>
      <c r="AR300" s="478"/>
      <c r="AS300" s="478"/>
      <c r="AT300" s="478"/>
    </row>
    <row r="301">
      <c r="A301" s="127"/>
      <c r="B301" s="476">
        <f t="shared" si="6"/>
        <v>226</v>
      </c>
      <c r="C301" s="445">
        <v>6.0</v>
      </c>
      <c r="D301" s="445">
        <v>1.0</v>
      </c>
      <c r="E301" s="397" t="s">
        <v>3201</v>
      </c>
      <c r="F301" s="394" t="s">
        <v>6193</v>
      </c>
      <c r="G301" s="397" t="s">
        <v>6194</v>
      </c>
      <c r="H301" s="448"/>
      <c r="I301" s="397" t="s">
        <v>6195</v>
      </c>
      <c r="J301" s="387" t="s">
        <v>11</v>
      </c>
      <c r="K301" s="397" t="s">
        <v>6196</v>
      </c>
      <c r="L301" s="387">
        <v>2021.0</v>
      </c>
      <c r="M301" s="387" t="s">
        <v>223</v>
      </c>
      <c r="N301" s="397" t="s">
        <v>6197</v>
      </c>
      <c r="O301" s="484" t="s">
        <v>6198</v>
      </c>
      <c r="P301" s="387" t="s">
        <v>6199</v>
      </c>
      <c r="Q301" s="471" t="s">
        <v>253</v>
      </c>
      <c r="R301" s="472" t="s">
        <v>314</v>
      </c>
      <c r="S301" s="478"/>
      <c r="T301" s="478"/>
      <c r="U301" s="478"/>
      <c r="V301" s="478"/>
      <c r="W301" s="478"/>
      <c r="X301" s="478"/>
      <c r="Y301" s="478"/>
      <c r="Z301" s="478"/>
      <c r="AA301" s="478"/>
      <c r="AB301" s="478"/>
      <c r="AC301" s="478"/>
      <c r="AD301" s="478"/>
      <c r="AE301" s="478"/>
      <c r="AF301" s="478"/>
      <c r="AG301" s="478"/>
      <c r="AH301" s="478"/>
      <c r="AI301" s="478"/>
      <c r="AJ301" s="478"/>
      <c r="AK301" s="478"/>
      <c r="AL301" s="478"/>
      <c r="AM301" s="478"/>
      <c r="AN301" s="478"/>
      <c r="AO301" s="478"/>
      <c r="AP301" s="478"/>
      <c r="AQ301" s="478"/>
      <c r="AR301" s="478"/>
      <c r="AS301" s="503">
        <v>1.0</v>
      </c>
      <c r="AT301" s="478"/>
    </row>
    <row r="302">
      <c r="A302" s="127"/>
      <c r="B302" s="476">
        <f t="shared" si="6"/>
        <v>227</v>
      </c>
      <c r="C302" s="445">
        <v>7.0</v>
      </c>
      <c r="D302" s="445">
        <v>1.0</v>
      </c>
      <c r="E302" s="468" t="s">
        <v>3218</v>
      </c>
      <c r="F302" s="394" t="s">
        <v>6200</v>
      </c>
      <c r="G302" s="397" t="s">
        <v>6201</v>
      </c>
      <c r="H302" s="448"/>
      <c r="I302" s="448"/>
      <c r="J302" s="387" t="s">
        <v>11</v>
      </c>
      <c r="K302" s="397" t="s">
        <v>6202</v>
      </c>
      <c r="L302" s="387">
        <v>2022.0</v>
      </c>
      <c r="M302" s="387" t="s">
        <v>223</v>
      </c>
      <c r="N302" s="448"/>
      <c r="O302" s="448"/>
      <c r="P302" s="448"/>
      <c r="Q302" s="478"/>
      <c r="R302" s="472" t="s">
        <v>369</v>
      </c>
      <c r="S302" s="478"/>
      <c r="T302" s="478"/>
      <c r="U302" s="478"/>
      <c r="V302" s="478"/>
      <c r="W302" s="478"/>
      <c r="X302" s="478"/>
      <c r="Y302" s="478"/>
      <c r="Z302" s="478"/>
      <c r="AA302" s="478"/>
      <c r="AB302" s="478"/>
      <c r="AC302" s="478"/>
      <c r="AD302" s="478"/>
      <c r="AE302" s="478"/>
      <c r="AF302" s="478"/>
      <c r="AG302" s="478"/>
      <c r="AH302" s="478"/>
      <c r="AI302" s="478"/>
      <c r="AJ302" s="478"/>
      <c r="AK302" s="478"/>
      <c r="AL302" s="478"/>
      <c r="AM302" s="478"/>
      <c r="AN302" s="478"/>
      <c r="AO302" s="478"/>
      <c r="AP302" s="478"/>
      <c r="AQ302" s="478"/>
      <c r="AR302" s="478"/>
      <c r="AS302" s="478"/>
      <c r="AT302" s="478"/>
    </row>
    <row r="303">
      <c r="A303" s="127"/>
      <c r="B303" s="476">
        <f t="shared" si="6"/>
        <v>228</v>
      </c>
      <c r="C303" s="445">
        <v>8.0</v>
      </c>
      <c r="D303" s="444"/>
      <c r="E303" s="468" t="s">
        <v>3234</v>
      </c>
      <c r="F303" s="444"/>
      <c r="G303" s="448"/>
      <c r="H303" s="448"/>
      <c r="I303" s="448"/>
      <c r="J303" s="448"/>
      <c r="K303" s="397" t="s">
        <v>6203</v>
      </c>
      <c r="L303" s="387">
        <v>2023.0</v>
      </c>
      <c r="M303" s="448"/>
      <c r="N303" s="448"/>
      <c r="O303" s="448"/>
      <c r="P303" s="448"/>
      <c r="Q303" s="478"/>
      <c r="R303" s="479"/>
      <c r="S303" s="478"/>
      <c r="T303" s="478"/>
      <c r="U303" s="478"/>
      <c r="V303" s="478"/>
      <c r="W303" s="478"/>
      <c r="X303" s="478"/>
      <c r="Y303" s="478"/>
      <c r="Z303" s="478"/>
      <c r="AA303" s="478"/>
      <c r="AB303" s="478"/>
      <c r="AC303" s="478"/>
      <c r="AD303" s="478"/>
      <c r="AE303" s="478"/>
      <c r="AF303" s="478"/>
      <c r="AG303" s="478"/>
      <c r="AH303" s="478"/>
      <c r="AI303" s="478"/>
      <c r="AJ303" s="478"/>
      <c r="AK303" s="478"/>
      <c r="AL303" s="478"/>
      <c r="AM303" s="478"/>
      <c r="AN303" s="478"/>
      <c r="AO303" s="478"/>
      <c r="AP303" s="478"/>
      <c r="AQ303" s="478"/>
      <c r="AR303" s="478"/>
      <c r="AS303" s="478"/>
      <c r="AT303" s="478"/>
    </row>
    <row r="304">
      <c r="A304" s="14"/>
      <c r="B304" s="476">
        <f t="shared" si="6"/>
        <v>229</v>
      </c>
      <c r="C304" s="445">
        <v>9.0</v>
      </c>
      <c r="D304" s="444"/>
      <c r="E304" s="468" t="s">
        <v>3208</v>
      </c>
      <c r="F304" s="444"/>
      <c r="G304" s="448"/>
      <c r="H304" s="448"/>
      <c r="I304" s="448"/>
      <c r="J304" s="387" t="s">
        <v>11</v>
      </c>
      <c r="K304" s="397" t="s">
        <v>3210</v>
      </c>
      <c r="L304" s="387">
        <v>2023.0</v>
      </c>
      <c r="M304" s="387" t="s">
        <v>223</v>
      </c>
      <c r="N304" s="448"/>
      <c r="O304" s="448"/>
      <c r="P304" s="448"/>
      <c r="Q304" s="478"/>
      <c r="R304" s="479"/>
      <c r="S304" s="478"/>
      <c r="T304" s="478"/>
      <c r="U304" s="478"/>
      <c r="V304" s="478"/>
      <c r="W304" s="478"/>
      <c r="X304" s="478"/>
      <c r="Y304" s="478"/>
      <c r="Z304" s="478"/>
      <c r="AA304" s="478"/>
      <c r="AB304" s="478"/>
      <c r="AC304" s="478"/>
      <c r="AD304" s="478"/>
      <c r="AE304" s="478"/>
      <c r="AF304" s="478"/>
      <c r="AG304" s="478"/>
      <c r="AH304" s="478"/>
      <c r="AI304" s="478"/>
      <c r="AJ304" s="478"/>
      <c r="AK304" s="478"/>
      <c r="AL304" s="478"/>
      <c r="AM304" s="478"/>
      <c r="AN304" s="478"/>
      <c r="AO304" s="478"/>
      <c r="AP304" s="478"/>
      <c r="AQ304" s="478"/>
      <c r="AR304" s="478"/>
      <c r="AS304" s="478"/>
      <c r="AT304" s="478"/>
    </row>
    <row r="305">
      <c r="A305" s="466" t="s">
        <v>6204</v>
      </c>
      <c r="B305" s="476">
        <f t="shared" si="6"/>
        <v>230</v>
      </c>
      <c r="C305" s="445">
        <v>1.0</v>
      </c>
      <c r="D305" s="445">
        <v>1.0</v>
      </c>
      <c r="E305" s="468" t="s">
        <v>3242</v>
      </c>
      <c r="F305" s="397" t="s">
        <v>6205</v>
      </c>
      <c r="G305" s="397" t="s">
        <v>6206</v>
      </c>
      <c r="H305" s="469" t="s">
        <v>6207</v>
      </c>
      <c r="I305" s="469" t="s">
        <v>6207</v>
      </c>
      <c r="J305" s="387" t="s">
        <v>11</v>
      </c>
      <c r="K305" s="397" t="s">
        <v>6208</v>
      </c>
      <c r="L305" s="387">
        <v>2018.0</v>
      </c>
      <c r="M305" s="387" t="s">
        <v>223</v>
      </c>
      <c r="N305" s="448"/>
      <c r="O305" s="484" t="s">
        <v>3248</v>
      </c>
      <c r="P305" s="448"/>
      <c r="Q305" s="471" t="s">
        <v>253</v>
      </c>
      <c r="R305" s="472" t="s">
        <v>314</v>
      </c>
      <c r="S305" s="502" t="s">
        <v>6209</v>
      </c>
      <c r="T305" s="503">
        <v>0.0</v>
      </c>
      <c r="U305" s="503">
        <v>0.0</v>
      </c>
      <c r="V305" s="503">
        <v>0.0</v>
      </c>
      <c r="W305" s="503">
        <v>0.0</v>
      </c>
      <c r="X305" s="503">
        <v>0.0</v>
      </c>
      <c r="Y305" s="503">
        <v>0.0</v>
      </c>
      <c r="Z305" s="503">
        <v>1.0</v>
      </c>
      <c r="AA305" s="503">
        <v>0.0</v>
      </c>
      <c r="AB305" s="503">
        <v>0.0</v>
      </c>
      <c r="AC305" s="503">
        <v>0.0</v>
      </c>
      <c r="AD305" s="503">
        <v>0.0</v>
      </c>
      <c r="AE305" s="503">
        <v>1.0</v>
      </c>
      <c r="AF305" s="503">
        <v>1.0</v>
      </c>
      <c r="AG305" s="503">
        <v>1.0</v>
      </c>
      <c r="AH305" s="503">
        <v>0.0</v>
      </c>
      <c r="AI305" s="503">
        <v>0.0</v>
      </c>
      <c r="AJ305" s="503">
        <v>1.0</v>
      </c>
      <c r="AK305" s="503">
        <v>1.0</v>
      </c>
      <c r="AL305" s="503">
        <v>14.0</v>
      </c>
      <c r="AM305" s="502" t="s">
        <v>5259</v>
      </c>
      <c r="AN305" s="478"/>
      <c r="AO305" s="478"/>
      <c r="AP305" s="503">
        <v>1.0</v>
      </c>
      <c r="AQ305" s="478"/>
      <c r="AR305" s="478"/>
      <c r="AS305" s="478"/>
      <c r="AT305" s="478"/>
    </row>
    <row r="306">
      <c r="A306" s="127"/>
      <c r="B306" s="476">
        <f t="shared" si="6"/>
        <v>231</v>
      </c>
      <c r="C306" s="445">
        <v>2.0</v>
      </c>
      <c r="D306" s="445">
        <v>1.0</v>
      </c>
      <c r="E306" s="468" t="s">
        <v>3308</v>
      </c>
      <c r="F306" s="397" t="s">
        <v>6210</v>
      </c>
      <c r="G306" s="397" t="s">
        <v>6211</v>
      </c>
      <c r="H306" s="615" t="s">
        <v>6212</v>
      </c>
      <c r="I306" s="397" t="s">
        <v>237</v>
      </c>
      <c r="J306" s="387" t="s">
        <v>11</v>
      </c>
      <c r="K306" s="397" t="s">
        <v>6213</v>
      </c>
      <c r="L306" s="387">
        <v>2020.0</v>
      </c>
      <c r="M306" s="387" t="s">
        <v>223</v>
      </c>
      <c r="N306" s="512" t="s">
        <v>6214</v>
      </c>
      <c r="O306" s="616" t="s">
        <v>6215</v>
      </c>
      <c r="P306" s="448"/>
      <c r="Q306" s="471" t="s">
        <v>276</v>
      </c>
      <c r="R306" s="472" t="s">
        <v>647</v>
      </c>
      <c r="S306" s="502" t="s">
        <v>21</v>
      </c>
      <c r="T306" s="503">
        <v>1.0</v>
      </c>
      <c r="U306" s="503">
        <v>0.0</v>
      </c>
      <c r="V306" s="503">
        <v>0.0</v>
      </c>
      <c r="W306" s="503">
        <v>0.0</v>
      </c>
      <c r="X306" s="503">
        <v>0.0</v>
      </c>
      <c r="Y306" s="503">
        <v>0.0</v>
      </c>
      <c r="Z306" s="503">
        <v>0.0</v>
      </c>
      <c r="AA306" s="503">
        <v>0.0</v>
      </c>
      <c r="AB306" s="503">
        <v>0.0</v>
      </c>
      <c r="AC306" s="503">
        <v>0.0</v>
      </c>
      <c r="AD306" s="503">
        <v>0.0</v>
      </c>
      <c r="AE306" s="503">
        <v>1.0</v>
      </c>
      <c r="AF306" s="503">
        <v>1.0</v>
      </c>
      <c r="AG306" s="503">
        <v>1.0</v>
      </c>
      <c r="AH306" s="503">
        <v>1.0</v>
      </c>
      <c r="AI306" s="502" t="s">
        <v>6216</v>
      </c>
      <c r="AJ306" s="503">
        <v>1.0</v>
      </c>
      <c r="AK306" s="503">
        <v>1.0</v>
      </c>
      <c r="AL306" s="503">
        <v>21.0</v>
      </c>
      <c r="AM306" s="502" t="s">
        <v>6217</v>
      </c>
      <c r="AN306" s="478"/>
      <c r="AO306" s="478"/>
      <c r="AP306" s="478"/>
      <c r="AQ306" s="478"/>
      <c r="AR306" s="503">
        <v>1.0</v>
      </c>
      <c r="AS306" s="478"/>
      <c r="AT306" s="478"/>
    </row>
    <row r="307">
      <c r="A307" s="127"/>
      <c r="B307" s="476">
        <f t="shared" si="6"/>
        <v>232</v>
      </c>
      <c r="C307" s="445">
        <v>3.0</v>
      </c>
      <c r="D307" s="445">
        <v>1.0</v>
      </c>
      <c r="E307" s="468" t="s">
        <v>3361</v>
      </c>
      <c r="F307" s="382" t="s">
        <v>6218</v>
      </c>
      <c r="G307" s="397" t="s">
        <v>6219</v>
      </c>
      <c r="H307" s="617">
        <v>8.2155405869E10</v>
      </c>
      <c r="I307" s="618" t="s">
        <v>6220</v>
      </c>
      <c r="J307" s="387" t="s">
        <v>11</v>
      </c>
      <c r="K307" s="397" t="s">
        <v>3364</v>
      </c>
      <c r="L307" s="387">
        <v>2020.0</v>
      </c>
      <c r="M307" s="387" t="s">
        <v>387</v>
      </c>
      <c r="N307" s="512" t="s">
        <v>6221</v>
      </c>
      <c r="O307" s="484" t="s">
        <v>6222</v>
      </c>
      <c r="P307" s="448"/>
      <c r="Q307" s="471" t="s">
        <v>253</v>
      </c>
      <c r="R307" s="472" t="s">
        <v>647</v>
      </c>
      <c r="S307" s="502" t="s">
        <v>6223</v>
      </c>
      <c r="T307" s="503">
        <v>1.0</v>
      </c>
      <c r="U307" s="503">
        <v>1.0</v>
      </c>
      <c r="V307" s="503">
        <v>0.0</v>
      </c>
      <c r="W307" s="503">
        <v>0.0</v>
      </c>
      <c r="X307" s="503">
        <v>0.0</v>
      </c>
      <c r="Y307" s="503">
        <v>0.0</v>
      </c>
      <c r="Z307" s="503">
        <v>0.0</v>
      </c>
      <c r="AA307" s="503">
        <v>0.0</v>
      </c>
      <c r="AB307" s="503">
        <v>1.0</v>
      </c>
      <c r="AC307" s="503">
        <v>0.0</v>
      </c>
      <c r="AD307" s="503">
        <v>0.0</v>
      </c>
      <c r="AE307" s="503">
        <v>1.0</v>
      </c>
      <c r="AF307" s="503">
        <v>1.0</v>
      </c>
      <c r="AG307" s="503">
        <v>1.0</v>
      </c>
      <c r="AH307" s="503">
        <v>1.0</v>
      </c>
      <c r="AI307" s="502" t="s">
        <v>6224</v>
      </c>
      <c r="AJ307" s="503">
        <v>1.0</v>
      </c>
      <c r="AK307" s="503">
        <v>1.0</v>
      </c>
      <c r="AL307" s="503">
        <v>1.0</v>
      </c>
      <c r="AM307" s="502" t="s">
        <v>278</v>
      </c>
      <c r="AN307" s="478"/>
      <c r="AO307" s="478"/>
      <c r="AP307" s="478"/>
      <c r="AQ307" s="478"/>
      <c r="AR307" s="503">
        <v>1.0</v>
      </c>
      <c r="AS307" s="478"/>
      <c r="AT307" s="478"/>
    </row>
    <row r="308">
      <c r="A308" s="127"/>
      <c r="B308" s="476">
        <f t="shared" si="6"/>
        <v>233</v>
      </c>
      <c r="C308" s="445">
        <v>4.0</v>
      </c>
      <c r="D308" s="445">
        <v>1.0</v>
      </c>
      <c r="E308" s="468" t="s">
        <v>3319</v>
      </c>
      <c r="F308" s="387" t="s">
        <v>6225</v>
      </c>
      <c r="G308" s="397" t="s">
        <v>6226</v>
      </c>
      <c r="H308" s="617">
        <v>8.2152544343E10</v>
      </c>
      <c r="I308" s="618">
        <v>8.2152544343E10</v>
      </c>
      <c r="J308" s="387" t="s">
        <v>11</v>
      </c>
      <c r="K308" s="397" t="s">
        <v>3322</v>
      </c>
      <c r="L308" s="387">
        <v>2021.0</v>
      </c>
      <c r="M308" s="387" t="s">
        <v>387</v>
      </c>
      <c r="N308" s="397" t="s">
        <v>6227</v>
      </c>
      <c r="O308" s="616" t="s">
        <v>6228</v>
      </c>
      <c r="P308" s="448"/>
      <c r="Q308" s="471" t="s">
        <v>276</v>
      </c>
      <c r="R308" s="472" t="s">
        <v>314</v>
      </c>
      <c r="S308" s="601" t="s">
        <v>6229</v>
      </c>
      <c r="T308" s="602">
        <v>1.0</v>
      </c>
      <c r="U308" s="602">
        <v>0.0</v>
      </c>
      <c r="V308" s="602">
        <v>1.0</v>
      </c>
      <c r="W308" s="602">
        <v>0.0</v>
      </c>
      <c r="X308" s="602">
        <v>0.0</v>
      </c>
      <c r="Y308" s="602">
        <v>0.0</v>
      </c>
      <c r="Z308" s="602">
        <v>0.0</v>
      </c>
      <c r="AA308" s="602">
        <v>0.0</v>
      </c>
      <c r="AB308" s="602">
        <v>1.0</v>
      </c>
      <c r="AC308" s="602">
        <v>0.0</v>
      </c>
      <c r="AD308" s="602">
        <v>0.0</v>
      </c>
      <c r="AE308" s="602">
        <v>1.0</v>
      </c>
      <c r="AF308" s="602">
        <v>1.0</v>
      </c>
      <c r="AG308" s="602">
        <v>1.0</v>
      </c>
      <c r="AH308" s="602">
        <v>1.0</v>
      </c>
      <c r="AI308" s="601" t="s">
        <v>6230</v>
      </c>
      <c r="AJ308" s="602">
        <v>1.0</v>
      </c>
      <c r="AK308" s="602">
        <v>1.0</v>
      </c>
      <c r="AL308" s="602">
        <v>12.0</v>
      </c>
      <c r="AM308" s="601" t="s">
        <v>6231</v>
      </c>
      <c r="AN308" s="479"/>
      <c r="AO308" s="479"/>
      <c r="AP308" s="479"/>
      <c r="AQ308" s="479"/>
      <c r="AR308" s="479"/>
      <c r="AS308" s="479"/>
      <c r="AT308" s="503">
        <v>1.0</v>
      </c>
    </row>
    <row r="309">
      <c r="A309" s="127"/>
      <c r="B309" s="476">
        <f t="shared" si="6"/>
        <v>234</v>
      </c>
      <c r="C309" s="445">
        <v>5.0</v>
      </c>
      <c r="D309" s="445">
        <v>1.0</v>
      </c>
      <c r="E309" s="468" t="s">
        <v>3284</v>
      </c>
      <c r="F309" s="387" t="s">
        <v>6232</v>
      </c>
      <c r="G309" s="397" t="s">
        <v>6233</v>
      </c>
      <c r="H309" s="397" t="s">
        <v>6234</v>
      </c>
      <c r="I309" s="469" t="s">
        <v>6235</v>
      </c>
      <c r="J309" s="387" t="s">
        <v>11</v>
      </c>
      <c r="K309" s="397" t="s">
        <v>6236</v>
      </c>
      <c r="L309" s="387">
        <v>2021.0</v>
      </c>
      <c r="M309" s="387" t="s">
        <v>387</v>
      </c>
      <c r="N309" s="448"/>
      <c r="O309" s="616" t="s">
        <v>6237</v>
      </c>
      <c r="P309" s="387" t="s">
        <v>1150</v>
      </c>
      <c r="Q309" s="471" t="s">
        <v>276</v>
      </c>
      <c r="R309" s="472" t="s">
        <v>647</v>
      </c>
      <c r="S309" s="502" t="s">
        <v>21</v>
      </c>
      <c r="T309" s="503">
        <v>1.0</v>
      </c>
      <c r="U309" s="503">
        <v>0.0</v>
      </c>
      <c r="V309" s="503">
        <v>0.0</v>
      </c>
      <c r="W309" s="503">
        <v>0.0</v>
      </c>
      <c r="X309" s="503">
        <v>0.0</v>
      </c>
      <c r="Y309" s="503">
        <v>0.0</v>
      </c>
      <c r="Z309" s="503">
        <v>0.0</v>
      </c>
      <c r="AA309" s="503">
        <v>1.0</v>
      </c>
      <c r="AB309" s="503">
        <v>0.0</v>
      </c>
      <c r="AC309" s="503">
        <v>0.0</v>
      </c>
      <c r="AD309" s="503">
        <v>0.0</v>
      </c>
      <c r="AE309" s="503">
        <v>1.0</v>
      </c>
      <c r="AF309" s="503">
        <v>1.0</v>
      </c>
      <c r="AG309" s="503">
        <v>1.0</v>
      </c>
      <c r="AH309" s="503">
        <v>1.0</v>
      </c>
      <c r="AI309" s="502" t="s">
        <v>6238</v>
      </c>
      <c r="AJ309" s="503">
        <v>1.0</v>
      </c>
      <c r="AK309" s="503">
        <v>1.0</v>
      </c>
      <c r="AL309" s="503">
        <v>16.0</v>
      </c>
      <c r="AM309" s="502" t="s">
        <v>278</v>
      </c>
      <c r="AN309" s="478"/>
      <c r="AO309" s="478"/>
      <c r="AP309" s="478"/>
      <c r="AQ309" s="478"/>
      <c r="AR309" s="478"/>
      <c r="AS309" s="503">
        <v>1.0</v>
      </c>
      <c r="AT309" s="478"/>
    </row>
    <row r="310">
      <c r="A310" s="127"/>
      <c r="B310" s="476">
        <f t="shared" si="6"/>
        <v>235</v>
      </c>
      <c r="C310" s="445">
        <v>6.0</v>
      </c>
      <c r="D310" s="445">
        <v>1.0</v>
      </c>
      <c r="E310" s="468" t="s">
        <v>3331</v>
      </c>
      <c r="F310" s="617" t="s">
        <v>6239</v>
      </c>
      <c r="G310" s="617" t="s">
        <v>6240</v>
      </c>
      <c r="H310" s="619">
        <v>8.1220484101E10</v>
      </c>
      <c r="I310" s="619">
        <v>8.1220484101E10</v>
      </c>
      <c r="J310" s="619" t="s">
        <v>11</v>
      </c>
      <c r="K310" s="397" t="s">
        <v>3335</v>
      </c>
      <c r="L310" s="387">
        <v>2021.0</v>
      </c>
      <c r="M310" s="387" t="s">
        <v>387</v>
      </c>
      <c r="N310" s="448"/>
      <c r="O310" s="620" t="s">
        <v>6241</v>
      </c>
      <c r="P310" s="387" t="s">
        <v>6242</v>
      </c>
      <c r="Q310" s="478"/>
      <c r="R310" s="472" t="s">
        <v>369</v>
      </c>
      <c r="S310" s="478"/>
      <c r="T310" s="478"/>
      <c r="U310" s="478"/>
      <c r="V310" s="478"/>
      <c r="W310" s="478"/>
      <c r="X310" s="478"/>
      <c r="Y310" s="478"/>
      <c r="Z310" s="478"/>
      <c r="AA310" s="478"/>
      <c r="AB310" s="478"/>
      <c r="AC310" s="478"/>
      <c r="AD310" s="478"/>
      <c r="AE310" s="478"/>
      <c r="AF310" s="478"/>
      <c r="AG310" s="478"/>
      <c r="AH310" s="478"/>
      <c r="AI310" s="478"/>
      <c r="AJ310" s="478"/>
      <c r="AK310" s="478"/>
      <c r="AL310" s="478"/>
      <c r="AM310" s="478"/>
      <c r="AN310" s="478"/>
      <c r="AO310" s="478"/>
      <c r="AP310" s="478"/>
      <c r="AQ310" s="478"/>
      <c r="AR310" s="478"/>
      <c r="AS310" s="503">
        <v>1.0</v>
      </c>
      <c r="AT310" s="478"/>
    </row>
    <row r="311">
      <c r="A311" s="127"/>
      <c r="B311" s="476">
        <f t="shared" si="6"/>
        <v>236</v>
      </c>
      <c r="C311" s="445">
        <v>7.0</v>
      </c>
      <c r="D311" s="445">
        <v>1.0</v>
      </c>
      <c r="E311" s="468" t="s">
        <v>3344</v>
      </c>
      <c r="F311" s="387" t="s">
        <v>6243</v>
      </c>
      <c r="G311" s="617" t="s">
        <v>6244</v>
      </c>
      <c r="H311" s="469" t="s">
        <v>6245</v>
      </c>
      <c r="I311" s="469" t="s">
        <v>6246</v>
      </c>
      <c r="J311" s="387" t="s">
        <v>11</v>
      </c>
      <c r="K311" s="397" t="s">
        <v>6247</v>
      </c>
      <c r="L311" s="396">
        <v>2021.0</v>
      </c>
      <c r="M311" s="387" t="s">
        <v>223</v>
      </c>
      <c r="N311" s="617" t="s">
        <v>6248</v>
      </c>
      <c r="O311" s="621" t="s">
        <v>6249</v>
      </c>
      <c r="P311" s="387" t="s">
        <v>6250</v>
      </c>
      <c r="Q311" s="471" t="s">
        <v>276</v>
      </c>
      <c r="R311" s="472" t="s">
        <v>314</v>
      </c>
      <c r="S311" s="502" t="s">
        <v>6251</v>
      </c>
      <c r="T311" s="503">
        <v>0.0</v>
      </c>
      <c r="U311" s="503">
        <v>0.0</v>
      </c>
      <c r="V311" s="503">
        <v>0.0</v>
      </c>
      <c r="W311" s="503">
        <v>0.0</v>
      </c>
      <c r="X311" s="503">
        <v>0.0</v>
      </c>
      <c r="Y311" s="503">
        <v>0.0</v>
      </c>
      <c r="Z311" s="503">
        <v>0.0</v>
      </c>
      <c r="AA311" s="503">
        <v>0.0</v>
      </c>
      <c r="AB311" s="503">
        <v>0.0</v>
      </c>
      <c r="AC311" s="503">
        <v>0.0</v>
      </c>
      <c r="AD311" s="503">
        <v>0.0</v>
      </c>
      <c r="AE311" s="503">
        <v>1.0</v>
      </c>
      <c r="AF311" s="503">
        <v>1.0</v>
      </c>
      <c r="AG311" s="503">
        <v>1.0</v>
      </c>
      <c r="AH311" s="503">
        <v>1.0</v>
      </c>
      <c r="AI311" s="502" t="s">
        <v>6252</v>
      </c>
      <c r="AJ311" s="503">
        <v>1.0</v>
      </c>
      <c r="AK311" s="503">
        <v>1.0</v>
      </c>
      <c r="AL311" s="503">
        <v>60.0</v>
      </c>
      <c r="AM311" s="502" t="s">
        <v>305</v>
      </c>
      <c r="AN311" s="478"/>
      <c r="AO311" s="478"/>
      <c r="AP311" s="478"/>
      <c r="AQ311" s="478"/>
      <c r="AR311" s="478"/>
      <c r="AS311" s="503">
        <v>1.0</v>
      </c>
      <c r="AT311" s="478"/>
    </row>
    <row r="312">
      <c r="A312" s="127"/>
      <c r="B312" s="476">
        <f t="shared" si="6"/>
        <v>237</v>
      </c>
      <c r="C312" s="445">
        <v>8.0</v>
      </c>
      <c r="D312" s="445">
        <v>1.0</v>
      </c>
      <c r="E312" s="468" t="s">
        <v>3353</v>
      </c>
      <c r="F312" s="387" t="s">
        <v>6253</v>
      </c>
      <c r="G312" s="617" t="s">
        <v>6254</v>
      </c>
      <c r="H312" s="619" t="s">
        <v>237</v>
      </c>
      <c r="I312" s="619">
        <v>8.5316766857E10</v>
      </c>
      <c r="J312" s="619" t="s">
        <v>11</v>
      </c>
      <c r="K312" s="397" t="s">
        <v>6255</v>
      </c>
      <c r="L312" s="387">
        <v>2022.0</v>
      </c>
      <c r="M312" s="387" t="s">
        <v>223</v>
      </c>
      <c r="N312" s="397" t="s">
        <v>6256</v>
      </c>
      <c r="O312" s="616" t="s">
        <v>6257</v>
      </c>
      <c r="P312" s="448"/>
      <c r="Q312" s="622"/>
      <c r="R312" s="541" t="s">
        <v>369</v>
      </c>
      <c r="S312" s="622"/>
      <c r="T312" s="622"/>
      <c r="U312" s="622"/>
      <c r="V312" s="622"/>
      <c r="W312" s="622"/>
      <c r="X312" s="622"/>
      <c r="Y312" s="622"/>
      <c r="Z312" s="622"/>
      <c r="AA312" s="622"/>
      <c r="AB312" s="622"/>
      <c r="AC312" s="622"/>
      <c r="AD312" s="622"/>
      <c r="AE312" s="622"/>
      <c r="AF312" s="622"/>
      <c r="AG312" s="622"/>
      <c r="AH312" s="622"/>
      <c r="AI312" s="622"/>
      <c r="AJ312" s="622"/>
      <c r="AK312" s="622"/>
      <c r="AL312" s="622"/>
      <c r="AM312" s="622"/>
      <c r="AN312" s="622"/>
      <c r="AO312" s="622"/>
      <c r="AP312" s="622"/>
      <c r="AQ312" s="622"/>
      <c r="AR312" s="622"/>
      <c r="AS312" s="622"/>
      <c r="AT312" s="622"/>
    </row>
    <row r="313">
      <c r="A313" s="127"/>
      <c r="B313" s="476">
        <f t="shared" si="6"/>
        <v>238</v>
      </c>
      <c r="C313" s="445">
        <v>9.0</v>
      </c>
      <c r="D313" s="445">
        <v>1.0</v>
      </c>
      <c r="E313" s="468" t="s">
        <v>3253</v>
      </c>
      <c r="F313" s="448"/>
      <c r="G313" s="404"/>
      <c r="H313" s="623"/>
      <c r="I313" s="398"/>
      <c r="J313" s="619" t="s">
        <v>11</v>
      </c>
      <c r="K313" s="397" t="s">
        <v>3257</v>
      </c>
      <c r="L313" s="487">
        <v>2022.0</v>
      </c>
      <c r="M313" s="448"/>
      <c r="N313" s="397" t="s">
        <v>6258</v>
      </c>
      <c r="O313" s="404"/>
      <c r="P313" s="448"/>
      <c r="Q313" s="478"/>
      <c r="R313" s="479"/>
      <c r="S313" s="478"/>
      <c r="T313" s="478"/>
      <c r="U313" s="478"/>
      <c r="V313" s="478"/>
      <c r="W313" s="478"/>
      <c r="X313" s="478"/>
      <c r="Y313" s="478"/>
      <c r="Z313" s="478"/>
      <c r="AA313" s="478"/>
      <c r="AB313" s="478"/>
      <c r="AC313" s="478"/>
      <c r="AD313" s="478"/>
      <c r="AE313" s="478"/>
      <c r="AF313" s="478"/>
      <c r="AG313" s="478"/>
      <c r="AH313" s="478"/>
      <c r="AI313" s="478"/>
      <c r="AJ313" s="478"/>
      <c r="AK313" s="478"/>
      <c r="AL313" s="478"/>
      <c r="AM313" s="478"/>
      <c r="AN313" s="478"/>
      <c r="AO313" s="478"/>
      <c r="AP313" s="478"/>
      <c r="AQ313" s="478"/>
      <c r="AR313" s="478"/>
      <c r="AS313" s="478"/>
      <c r="AT313" s="478"/>
    </row>
    <row r="314">
      <c r="A314" s="127"/>
      <c r="B314" s="476">
        <f t="shared" si="6"/>
        <v>239</v>
      </c>
      <c r="C314" s="445">
        <v>10.0</v>
      </c>
      <c r="D314" s="445">
        <v>1.0</v>
      </c>
      <c r="E314" s="468" t="s">
        <v>3264</v>
      </c>
      <c r="F314" s="448"/>
      <c r="G314" s="448"/>
      <c r="H314" s="450"/>
      <c r="I314" s="450"/>
      <c r="J314" s="452" t="s">
        <v>11</v>
      </c>
      <c r="K314" s="397" t="s">
        <v>6259</v>
      </c>
      <c r="L314" s="487">
        <v>2022.0</v>
      </c>
      <c r="M314" s="387" t="s">
        <v>387</v>
      </c>
      <c r="N314" s="448"/>
      <c r="O314" s="448"/>
      <c r="P314" s="448"/>
      <c r="Q314" s="478"/>
      <c r="R314" s="479"/>
      <c r="S314" s="478"/>
      <c r="T314" s="478"/>
      <c r="U314" s="478"/>
      <c r="V314" s="478"/>
      <c r="W314" s="478"/>
      <c r="X314" s="478"/>
      <c r="Y314" s="478"/>
      <c r="Z314" s="478"/>
      <c r="AA314" s="478"/>
      <c r="AB314" s="478"/>
      <c r="AC314" s="478"/>
      <c r="AD314" s="478"/>
      <c r="AE314" s="478"/>
      <c r="AF314" s="478"/>
      <c r="AG314" s="478"/>
      <c r="AH314" s="478"/>
      <c r="AI314" s="478"/>
      <c r="AJ314" s="478"/>
      <c r="AK314" s="478"/>
      <c r="AL314" s="478"/>
      <c r="AM314" s="478"/>
      <c r="AN314" s="478"/>
      <c r="AO314" s="478"/>
      <c r="AP314" s="478"/>
      <c r="AQ314" s="478"/>
      <c r="AR314" s="478"/>
      <c r="AS314" s="478"/>
      <c r="AT314" s="478"/>
    </row>
    <row r="315">
      <c r="A315" s="14"/>
      <c r="B315" s="476">
        <f t="shared" si="6"/>
        <v>240</v>
      </c>
      <c r="C315" s="444"/>
      <c r="D315" s="444"/>
      <c r="E315" s="468" t="s">
        <v>3275</v>
      </c>
      <c r="F315" s="387" t="s">
        <v>6260</v>
      </c>
      <c r="G315" s="448"/>
      <c r="H315" s="450"/>
      <c r="I315" s="450"/>
      <c r="J315" s="452" t="s">
        <v>11</v>
      </c>
      <c r="K315" s="397" t="s">
        <v>6261</v>
      </c>
      <c r="L315" s="487">
        <v>2024.0</v>
      </c>
      <c r="M315" s="448"/>
      <c r="N315" s="448"/>
      <c r="O315" s="448"/>
      <c r="P315" s="448"/>
      <c r="Q315" s="478"/>
      <c r="R315" s="479"/>
      <c r="S315" s="478"/>
      <c r="T315" s="478"/>
      <c r="U315" s="478"/>
      <c r="V315" s="478"/>
      <c r="W315" s="478"/>
      <c r="X315" s="478"/>
      <c r="Y315" s="478"/>
      <c r="Z315" s="478"/>
      <c r="AA315" s="478"/>
      <c r="AB315" s="478"/>
      <c r="AC315" s="478"/>
      <c r="AD315" s="478"/>
      <c r="AE315" s="478"/>
      <c r="AF315" s="478"/>
      <c r="AG315" s="478"/>
      <c r="AH315" s="478"/>
      <c r="AI315" s="478"/>
      <c r="AJ315" s="478"/>
      <c r="AK315" s="478"/>
      <c r="AL315" s="478"/>
      <c r="AM315" s="478"/>
      <c r="AN315" s="478"/>
      <c r="AO315" s="478"/>
      <c r="AP315" s="478"/>
      <c r="AQ315" s="478"/>
      <c r="AR315" s="478"/>
      <c r="AS315" s="478"/>
      <c r="AT315" s="478"/>
    </row>
    <row r="316">
      <c r="A316" s="624" t="s">
        <v>6262</v>
      </c>
      <c r="B316" s="476">
        <f t="shared" si="6"/>
        <v>241</v>
      </c>
      <c r="C316" s="445">
        <v>1.0</v>
      </c>
      <c r="D316" s="445">
        <v>1.0</v>
      </c>
      <c r="E316" s="468" t="s">
        <v>3374</v>
      </c>
      <c r="F316" s="387" t="s">
        <v>6263</v>
      </c>
      <c r="G316" s="448"/>
      <c r="H316" s="450"/>
      <c r="I316" s="450"/>
      <c r="J316" s="387" t="s">
        <v>11</v>
      </c>
      <c r="K316" s="397" t="s">
        <v>3379</v>
      </c>
      <c r="L316" s="487">
        <v>2022.0</v>
      </c>
      <c r="M316" s="448"/>
      <c r="N316" s="448"/>
      <c r="O316" s="448"/>
      <c r="P316" s="448"/>
      <c r="Q316" s="478"/>
      <c r="R316" s="479"/>
      <c r="S316" s="478"/>
      <c r="T316" s="478"/>
      <c r="U316" s="478"/>
      <c r="V316" s="478"/>
      <c r="W316" s="478"/>
      <c r="X316" s="478"/>
      <c r="Y316" s="478"/>
      <c r="Z316" s="478"/>
      <c r="AA316" s="478"/>
      <c r="AB316" s="478"/>
      <c r="AC316" s="478"/>
      <c r="AD316" s="478"/>
      <c r="AE316" s="478"/>
      <c r="AF316" s="478"/>
      <c r="AG316" s="478"/>
      <c r="AH316" s="478"/>
      <c r="AI316" s="478"/>
      <c r="AJ316" s="478"/>
      <c r="AK316" s="478"/>
      <c r="AL316" s="478"/>
      <c r="AM316" s="478"/>
      <c r="AN316" s="478"/>
      <c r="AO316" s="478"/>
      <c r="AP316" s="478"/>
      <c r="AQ316" s="478"/>
      <c r="AR316" s="478"/>
      <c r="AS316" s="478"/>
      <c r="AT316" s="478"/>
    </row>
    <row r="317">
      <c r="A317" s="466" t="s">
        <v>6264</v>
      </c>
      <c r="B317" s="476">
        <f t="shared" si="6"/>
        <v>242</v>
      </c>
      <c r="C317" s="445">
        <v>1.0</v>
      </c>
      <c r="D317" s="445">
        <v>1.0</v>
      </c>
      <c r="E317" s="468" t="s">
        <v>3387</v>
      </c>
      <c r="F317" s="387" t="s">
        <v>3388</v>
      </c>
      <c r="G317" s="397" t="s">
        <v>6265</v>
      </c>
      <c r="H317" s="397" t="s">
        <v>237</v>
      </c>
      <c r="I317" s="423">
        <v>8.1256116735E10</v>
      </c>
      <c r="J317" s="445" t="s">
        <v>6266</v>
      </c>
      <c r="K317" s="394" t="s">
        <v>3392</v>
      </c>
      <c r="L317" s="387">
        <v>2018.0</v>
      </c>
      <c r="M317" s="387" t="s">
        <v>387</v>
      </c>
      <c r="N317" s="524">
        <v>8.577903989E10</v>
      </c>
      <c r="O317" s="484" t="s">
        <v>3394</v>
      </c>
      <c r="P317" s="387" t="s">
        <v>3619</v>
      </c>
      <c r="Q317" s="471" t="s">
        <v>276</v>
      </c>
      <c r="R317" s="472" t="s">
        <v>314</v>
      </c>
      <c r="S317" s="502" t="s">
        <v>6267</v>
      </c>
      <c r="T317" s="503">
        <v>1.0</v>
      </c>
      <c r="U317" s="503">
        <v>1.0</v>
      </c>
      <c r="V317" s="503">
        <v>1.0</v>
      </c>
      <c r="W317" s="502" t="s">
        <v>6268</v>
      </c>
      <c r="X317" s="502" t="s">
        <v>6269</v>
      </c>
      <c r="Y317" s="503">
        <v>0.0</v>
      </c>
      <c r="Z317" s="503">
        <v>1.0</v>
      </c>
      <c r="AA317" s="502" t="s">
        <v>6268</v>
      </c>
      <c r="AB317" s="502" t="s">
        <v>6268</v>
      </c>
      <c r="AC317" s="503">
        <v>0.0</v>
      </c>
      <c r="AD317" s="503">
        <v>0.0</v>
      </c>
      <c r="AE317" s="503">
        <v>1.0</v>
      </c>
      <c r="AF317" s="503">
        <v>1.0</v>
      </c>
      <c r="AG317" s="503">
        <v>1.0</v>
      </c>
      <c r="AH317" s="503">
        <v>1.0</v>
      </c>
      <c r="AI317" s="502" t="s">
        <v>6270</v>
      </c>
      <c r="AJ317" s="503">
        <v>1.0</v>
      </c>
      <c r="AK317" s="503">
        <v>1.0</v>
      </c>
      <c r="AL317" s="503">
        <v>16.0</v>
      </c>
      <c r="AM317" s="502" t="s">
        <v>6271</v>
      </c>
      <c r="AN317" s="478"/>
      <c r="AO317" s="478"/>
      <c r="AP317" s="503">
        <v>1.0</v>
      </c>
      <c r="AQ317" s="478"/>
      <c r="AR317" s="478"/>
      <c r="AS317" s="478"/>
      <c r="AT317" s="478"/>
    </row>
    <row r="318">
      <c r="A318" s="127"/>
      <c r="B318" s="476">
        <f t="shared" si="6"/>
        <v>243</v>
      </c>
      <c r="C318" s="445">
        <v>2.0</v>
      </c>
      <c r="D318" s="445">
        <v>1.0</v>
      </c>
      <c r="E318" s="468" t="s">
        <v>3497</v>
      </c>
      <c r="F318" s="397" t="s">
        <v>6272</v>
      </c>
      <c r="G318" s="397" t="s">
        <v>6273</v>
      </c>
      <c r="H318" s="448"/>
      <c r="I318" s="469" t="s">
        <v>6274</v>
      </c>
      <c r="J318" s="387" t="s">
        <v>11</v>
      </c>
      <c r="K318" s="397" t="s">
        <v>6275</v>
      </c>
      <c r="L318" s="387">
        <v>2020.0</v>
      </c>
      <c r="M318" s="387" t="s">
        <v>387</v>
      </c>
      <c r="N318" s="397" t="s">
        <v>6276</v>
      </c>
      <c r="O318" s="625" t="s">
        <v>3502</v>
      </c>
      <c r="P318" s="387" t="s">
        <v>6277</v>
      </c>
      <c r="Q318" s="471" t="s">
        <v>253</v>
      </c>
      <c r="R318" s="472" t="s">
        <v>647</v>
      </c>
      <c r="S318" s="502" t="s">
        <v>6278</v>
      </c>
      <c r="T318" s="503">
        <v>0.0</v>
      </c>
      <c r="U318" s="503">
        <v>1.0</v>
      </c>
      <c r="V318" s="503">
        <v>0.0</v>
      </c>
      <c r="W318" s="503">
        <v>1.0</v>
      </c>
      <c r="X318" s="503">
        <v>0.0</v>
      </c>
      <c r="Y318" s="503">
        <v>0.0</v>
      </c>
      <c r="Z318" s="503">
        <v>0.0</v>
      </c>
      <c r="AA318" s="503">
        <v>0.0</v>
      </c>
      <c r="AB318" s="503">
        <v>0.0</v>
      </c>
      <c r="AC318" s="503">
        <v>0.0</v>
      </c>
      <c r="AD318" s="503">
        <v>0.0</v>
      </c>
      <c r="AE318" s="503">
        <v>1.0</v>
      </c>
      <c r="AF318" s="503">
        <v>1.0</v>
      </c>
      <c r="AG318" s="503">
        <v>0.0</v>
      </c>
      <c r="AH318" s="503">
        <v>1.0</v>
      </c>
      <c r="AI318" s="502" t="s">
        <v>6279</v>
      </c>
      <c r="AJ318" s="503">
        <v>1.0</v>
      </c>
      <c r="AK318" s="503">
        <v>1.0</v>
      </c>
      <c r="AL318" s="503">
        <v>23.0</v>
      </c>
      <c r="AM318" s="502" t="s">
        <v>6280</v>
      </c>
      <c r="AN318" s="478"/>
      <c r="AO318" s="478"/>
      <c r="AP318" s="478"/>
      <c r="AQ318" s="478"/>
      <c r="AR318" s="503">
        <v>1.0</v>
      </c>
      <c r="AS318" s="478"/>
      <c r="AT318" s="478"/>
    </row>
    <row r="319">
      <c r="A319" s="127"/>
      <c r="B319" s="476">
        <f t="shared" si="6"/>
        <v>244</v>
      </c>
      <c r="C319" s="445">
        <v>3.0</v>
      </c>
      <c r="D319" s="445">
        <v>1.0</v>
      </c>
      <c r="E319" s="468" t="s">
        <v>3398</v>
      </c>
      <c r="F319" s="397" t="s">
        <v>6281</v>
      </c>
      <c r="G319" s="397" t="s">
        <v>6282</v>
      </c>
      <c r="H319" s="448"/>
      <c r="I319" s="469" t="s">
        <v>6283</v>
      </c>
      <c r="J319" s="387" t="s">
        <v>11</v>
      </c>
      <c r="K319" s="397" t="s">
        <v>3401</v>
      </c>
      <c r="L319" s="387">
        <v>2019.0</v>
      </c>
      <c r="M319" s="387" t="s">
        <v>387</v>
      </c>
      <c r="N319" s="448"/>
      <c r="O319" s="484" t="s">
        <v>3403</v>
      </c>
      <c r="P319" s="387" t="s">
        <v>3619</v>
      </c>
      <c r="Q319" s="471" t="s">
        <v>276</v>
      </c>
      <c r="R319" s="472" t="s">
        <v>647</v>
      </c>
      <c r="S319" s="478"/>
      <c r="T319" s="503">
        <v>1.0</v>
      </c>
      <c r="U319" s="503">
        <v>0.0</v>
      </c>
      <c r="V319" s="503">
        <v>1.0</v>
      </c>
      <c r="W319" s="503">
        <v>0.0</v>
      </c>
      <c r="X319" s="503">
        <v>0.0</v>
      </c>
      <c r="Y319" s="503">
        <v>0.0</v>
      </c>
      <c r="Z319" s="503">
        <v>0.0</v>
      </c>
      <c r="AA319" s="503">
        <v>0.0</v>
      </c>
      <c r="AB319" s="503">
        <v>0.0</v>
      </c>
      <c r="AC319" s="503">
        <v>0.0</v>
      </c>
      <c r="AD319" s="503">
        <v>0.0</v>
      </c>
      <c r="AE319" s="503">
        <v>1.0</v>
      </c>
      <c r="AF319" s="503">
        <v>1.0</v>
      </c>
      <c r="AG319" s="503">
        <v>1.0</v>
      </c>
      <c r="AH319" s="503">
        <v>1.0</v>
      </c>
      <c r="AI319" s="478"/>
      <c r="AJ319" s="503">
        <v>1.0</v>
      </c>
      <c r="AK319" s="503">
        <v>1.0</v>
      </c>
      <c r="AL319" s="503">
        <v>35.0</v>
      </c>
      <c r="AM319" s="502" t="s">
        <v>6284</v>
      </c>
      <c r="AN319" s="478"/>
      <c r="AO319" s="478"/>
      <c r="AP319" s="478"/>
      <c r="AQ319" s="503">
        <v>1.0</v>
      </c>
      <c r="AR319" s="478"/>
      <c r="AS319" s="478"/>
      <c r="AT319" s="478"/>
    </row>
    <row r="320">
      <c r="A320" s="127"/>
      <c r="B320" s="476">
        <f t="shared" si="6"/>
        <v>245</v>
      </c>
      <c r="C320" s="445">
        <v>4.0</v>
      </c>
      <c r="D320" s="445">
        <v>1.0</v>
      </c>
      <c r="E320" s="468" t="s">
        <v>3475</v>
      </c>
      <c r="F320" s="397" t="s">
        <v>6285</v>
      </c>
      <c r="G320" s="397" t="s">
        <v>6286</v>
      </c>
      <c r="H320" s="448"/>
      <c r="I320" s="448"/>
      <c r="J320" s="387" t="s">
        <v>11</v>
      </c>
      <c r="K320" s="397" t="s">
        <v>3478</v>
      </c>
      <c r="L320" s="387">
        <v>2019.0</v>
      </c>
      <c r="M320" s="387" t="s">
        <v>387</v>
      </c>
      <c r="N320" s="448"/>
      <c r="O320" s="484" t="s">
        <v>3479</v>
      </c>
      <c r="P320" s="387" t="s">
        <v>6287</v>
      </c>
      <c r="Q320" s="471" t="s">
        <v>253</v>
      </c>
      <c r="R320" s="472" t="s">
        <v>647</v>
      </c>
      <c r="S320" s="502" t="s">
        <v>21</v>
      </c>
      <c r="T320" s="503">
        <v>1.0</v>
      </c>
      <c r="U320" s="503">
        <v>1.0</v>
      </c>
      <c r="V320" s="503">
        <v>1.0</v>
      </c>
      <c r="W320" s="503">
        <v>1.0</v>
      </c>
      <c r="X320" s="503">
        <v>1.0</v>
      </c>
      <c r="Y320" s="503">
        <v>1.0</v>
      </c>
      <c r="Z320" s="503">
        <v>1.0</v>
      </c>
      <c r="AA320" s="503">
        <v>1.0</v>
      </c>
      <c r="AB320" s="503">
        <v>1.0</v>
      </c>
      <c r="AC320" s="503">
        <v>1.0</v>
      </c>
      <c r="AD320" s="503">
        <v>0.0</v>
      </c>
      <c r="AE320" s="503">
        <v>1.0</v>
      </c>
      <c r="AF320" s="503">
        <v>1.0</v>
      </c>
      <c r="AG320" s="503">
        <v>1.0</v>
      </c>
      <c r="AH320" s="503">
        <v>1.0</v>
      </c>
      <c r="AI320" s="502" t="s">
        <v>6288</v>
      </c>
      <c r="AJ320" s="503">
        <v>1.0</v>
      </c>
      <c r="AK320" s="503">
        <v>1.0</v>
      </c>
      <c r="AL320" s="503">
        <v>21.0</v>
      </c>
      <c r="AM320" s="502" t="s">
        <v>6289</v>
      </c>
      <c r="AN320" s="478"/>
      <c r="AO320" s="478"/>
      <c r="AP320" s="478"/>
      <c r="AQ320" s="503">
        <v>1.0</v>
      </c>
      <c r="AR320" s="478"/>
      <c r="AS320" s="478"/>
      <c r="AT320" s="478"/>
    </row>
    <row r="321">
      <c r="A321" s="127"/>
      <c r="B321" s="476">
        <f t="shared" si="6"/>
        <v>246</v>
      </c>
      <c r="C321" s="445">
        <v>5.0</v>
      </c>
      <c r="D321" s="445">
        <v>1.0</v>
      </c>
      <c r="E321" s="468" t="s">
        <v>3456</v>
      </c>
      <c r="F321" s="397" t="s">
        <v>6290</v>
      </c>
      <c r="G321" s="397" t="s">
        <v>6291</v>
      </c>
      <c r="H321" s="387" t="s">
        <v>6292</v>
      </c>
      <c r="I321" s="448"/>
      <c r="J321" s="387" t="s">
        <v>11</v>
      </c>
      <c r="K321" s="397" t="s">
        <v>3460</v>
      </c>
      <c r="L321" s="387">
        <v>2020.0</v>
      </c>
      <c r="M321" s="387" t="s">
        <v>387</v>
      </c>
      <c r="N321" s="448"/>
      <c r="O321" s="484" t="s">
        <v>6293</v>
      </c>
      <c r="P321" s="387" t="s">
        <v>1150</v>
      </c>
      <c r="Q321" s="471" t="s">
        <v>276</v>
      </c>
      <c r="R321" s="472" t="s">
        <v>369</v>
      </c>
      <c r="S321" s="502" t="s">
        <v>6294</v>
      </c>
      <c r="T321" s="503">
        <v>1.0</v>
      </c>
      <c r="U321" s="503">
        <v>0.0</v>
      </c>
      <c r="V321" s="503">
        <v>0.0</v>
      </c>
      <c r="W321" s="503">
        <v>0.0</v>
      </c>
      <c r="X321" s="503">
        <v>0.0</v>
      </c>
      <c r="Y321" s="503">
        <v>0.0</v>
      </c>
      <c r="Z321" s="503">
        <v>0.0</v>
      </c>
      <c r="AA321" s="503">
        <v>0.0</v>
      </c>
      <c r="AB321" s="503">
        <v>1.0</v>
      </c>
      <c r="AC321" s="503">
        <v>0.0</v>
      </c>
      <c r="AD321" s="503">
        <v>0.0</v>
      </c>
      <c r="AE321" s="503">
        <v>1.0</v>
      </c>
      <c r="AF321" s="503">
        <v>1.0</v>
      </c>
      <c r="AG321" s="503">
        <v>1.0</v>
      </c>
      <c r="AH321" s="503">
        <v>1.0</v>
      </c>
      <c r="AI321" s="502" t="s">
        <v>6295</v>
      </c>
      <c r="AJ321" s="503">
        <v>1.0</v>
      </c>
      <c r="AK321" s="503">
        <v>1.0</v>
      </c>
      <c r="AL321" s="503">
        <v>26.0</v>
      </c>
      <c r="AM321" s="502" t="s">
        <v>278</v>
      </c>
      <c r="AN321" s="478"/>
      <c r="AO321" s="478"/>
      <c r="AP321" s="478"/>
      <c r="AQ321" s="478"/>
      <c r="AR321" s="503">
        <v>1.0</v>
      </c>
      <c r="AS321" s="478"/>
      <c r="AT321" s="478"/>
    </row>
    <row r="322">
      <c r="A322" s="127"/>
      <c r="B322" s="476">
        <f t="shared" si="6"/>
        <v>247</v>
      </c>
      <c r="C322" s="445">
        <v>6.0</v>
      </c>
      <c r="D322" s="445">
        <v>1.0</v>
      </c>
      <c r="E322" s="468" t="s">
        <v>3485</v>
      </c>
      <c r="F322" s="397" t="s">
        <v>6296</v>
      </c>
      <c r="G322" s="397" t="s">
        <v>6297</v>
      </c>
      <c r="H322" s="387" t="s">
        <v>6298</v>
      </c>
      <c r="I322" s="488" t="s">
        <v>6299</v>
      </c>
      <c r="J322" s="387" t="s">
        <v>11</v>
      </c>
      <c r="K322" s="397" t="s">
        <v>3489</v>
      </c>
      <c r="L322" s="387">
        <v>2021.0</v>
      </c>
      <c r="M322" s="387" t="s">
        <v>387</v>
      </c>
      <c r="N322" s="397" t="s">
        <v>6300</v>
      </c>
      <c r="O322" s="626" t="s">
        <v>3491</v>
      </c>
      <c r="P322" s="448"/>
      <c r="Q322" s="471" t="s">
        <v>276</v>
      </c>
      <c r="R322" s="472" t="s">
        <v>647</v>
      </c>
      <c r="S322" s="502" t="s">
        <v>21</v>
      </c>
      <c r="T322" s="503">
        <v>1.0</v>
      </c>
      <c r="U322" s="503">
        <v>1.0</v>
      </c>
      <c r="V322" s="503">
        <v>1.0</v>
      </c>
      <c r="W322" s="503">
        <v>0.0</v>
      </c>
      <c r="X322" s="503">
        <v>0.0</v>
      </c>
      <c r="Y322" s="503">
        <v>0.0</v>
      </c>
      <c r="Z322" s="503">
        <v>0.0</v>
      </c>
      <c r="AA322" s="503">
        <v>0.0</v>
      </c>
      <c r="AB322" s="503">
        <v>0.0</v>
      </c>
      <c r="AC322" s="503">
        <v>0.0</v>
      </c>
      <c r="AD322" s="503">
        <v>0.0</v>
      </c>
      <c r="AE322" s="503">
        <v>1.0</v>
      </c>
      <c r="AF322" s="503">
        <v>1.0</v>
      </c>
      <c r="AG322" s="503">
        <v>1.0</v>
      </c>
      <c r="AH322" s="503">
        <v>0.0</v>
      </c>
      <c r="AI322" s="502" t="s">
        <v>6301</v>
      </c>
      <c r="AJ322" s="503">
        <v>1.0</v>
      </c>
      <c r="AK322" s="503">
        <v>1.0</v>
      </c>
      <c r="AL322" s="503">
        <v>12.0</v>
      </c>
      <c r="AM322" s="502" t="s">
        <v>6302</v>
      </c>
      <c r="AN322" s="478"/>
      <c r="AO322" s="478"/>
      <c r="AP322" s="478"/>
      <c r="AQ322" s="478"/>
      <c r="AR322" s="478"/>
      <c r="AS322" s="503">
        <v>1.0</v>
      </c>
      <c r="AT322" s="478"/>
    </row>
    <row r="323">
      <c r="A323" s="127"/>
      <c r="B323" s="476">
        <f t="shared" si="6"/>
        <v>248</v>
      </c>
      <c r="C323" s="445">
        <v>7.0</v>
      </c>
      <c r="D323" s="445">
        <v>1.0</v>
      </c>
      <c r="E323" s="468" t="s">
        <v>3407</v>
      </c>
      <c r="F323" s="397" t="s">
        <v>3408</v>
      </c>
      <c r="G323" s="397" t="s">
        <v>6303</v>
      </c>
      <c r="H323" s="387" t="s">
        <v>6304</v>
      </c>
      <c r="I323" s="387">
        <v>8.1346137774E10</v>
      </c>
      <c r="J323" s="387" t="s">
        <v>11</v>
      </c>
      <c r="K323" s="397" t="s">
        <v>3412</v>
      </c>
      <c r="L323" s="387">
        <v>2020.0</v>
      </c>
      <c r="M323" s="387" t="s">
        <v>387</v>
      </c>
      <c r="N323" s="448"/>
      <c r="O323" s="484" t="s">
        <v>6305</v>
      </c>
      <c r="P323" s="387" t="s">
        <v>590</v>
      </c>
      <c r="Q323" s="471" t="s">
        <v>276</v>
      </c>
      <c r="R323" s="472" t="s">
        <v>647</v>
      </c>
      <c r="S323" s="502" t="s">
        <v>21</v>
      </c>
      <c r="T323" s="602">
        <v>1.0</v>
      </c>
      <c r="U323" s="602">
        <v>1.0</v>
      </c>
      <c r="V323" s="601" t="s">
        <v>6306</v>
      </c>
      <c r="W323" s="601" t="s">
        <v>6307</v>
      </c>
      <c r="X323" s="602">
        <v>0.0</v>
      </c>
      <c r="Y323" s="602">
        <v>0.0</v>
      </c>
      <c r="Z323" s="602">
        <v>3.0</v>
      </c>
      <c r="AA323" s="602">
        <v>1.0</v>
      </c>
      <c r="AB323" s="602">
        <v>1.0</v>
      </c>
      <c r="AC323" s="602">
        <v>0.0</v>
      </c>
      <c r="AD323" s="602">
        <v>0.0</v>
      </c>
      <c r="AE323" s="602">
        <v>1.0</v>
      </c>
      <c r="AF323" s="602">
        <v>1.0</v>
      </c>
      <c r="AG323" s="602">
        <v>1.0</v>
      </c>
      <c r="AH323" s="602">
        <v>1.0</v>
      </c>
      <c r="AI323" s="627" t="s">
        <v>6308</v>
      </c>
      <c r="AJ323" s="602">
        <v>1.0</v>
      </c>
      <c r="AK323" s="602">
        <v>1.0</v>
      </c>
      <c r="AL323" s="601" t="s">
        <v>6309</v>
      </c>
      <c r="AM323" s="601" t="s">
        <v>237</v>
      </c>
      <c r="AN323" s="479"/>
      <c r="AO323" s="479"/>
      <c r="AP323" s="479"/>
      <c r="AQ323" s="479"/>
      <c r="AR323" s="479"/>
      <c r="AS323" s="479"/>
      <c r="AT323" s="503">
        <v>32.0</v>
      </c>
    </row>
    <row r="324">
      <c r="A324" s="127"/>
      <c r="B324" s="476">
        <f t="shared" si="6"/>
        <v>249</v>
      </c>
      <c r="C324" s="445">
        <v>8.0</v>
      </c>
      <c r="D324" s="445">
        <v>1.0</v>
      </c>
      <c r="E324" s="397" t="s">
        <v>3417</v>
      </c>
      <c r="F324" s="397" t="s">
        <v>3418</v>
      </c>
      <c r="G324" s="397" t="s">
        <v>6310</v>
      </c>
      <c r="H324" s="448"/>
      <c r="I324" s="488" t="s">
        <v>3420</v>
      </c>
      <c r="J324" s="387" t="s">
        <v>11</v>
      </c>
      <c r="K324" s="397" t="s">
        <v>6311</v>
      </c>
      <c r="L324" s="387">
        <v>2020.0</v>
      </c>
      <c r="M324" s="387" t="s">
        <v>387</v>
      </c>
      <c r="N324" s="397" t="s">
        <v>6312</v>
      </c>
      <c r="O324" s="484" t="s">
        <v>6313</v>
      </c>
      <c r="P324" s="448"/>
      <c r="Q324" s="471" t="s">
        <v>253</v>
      </c>
      <c r="R324" s="472" t="s">
        <v>647</v>
      </c>
      <c r="S324" s="479"/>
      <c r="T324" s="602">
        <v>1.0</v>
      </c>
      <c r="U324" s="602">
        <v>1.0</v>
      </c>
      <c r="V324" s="602">
        <v>1.0</v>
      </c>
      <c r="W324" s="602">
        <v>0.0</v>
      </c>
      <c r="X324" s="602">
        <v>0.0</v>
      </c>
      <c r="Y324" s="602">
        <v>0.0</v>
      </c>
      <c r="Z324" s="602">
        <v>0.0</v>
      </c>
      <c r="AA324" s="602">
        <v>0.0</v>
      </c>
      <c r="AB324" s="602">
        <v>0.0</v>
      </c>
      <c r="AC324" s="602">
        <v>0.0</v>
      </c>
      <c r="AD324" s="602">
        <v>0.0</v>
      </c>
      <c r="AE324" s="602">
        <v>1.0</v>
      </c>
      <c r="AF324" s="602">
        <v>1.0</v>
      </c>
      <c r="AG324" s="602">
        <v>1.0</v>
      </c>
      <c r="AH324" s="602">
        <v>1.0</v>
      </c>
      <c r="AI324" s="628" t="s">
        <v>6314</v>
      </c>
      <c r="AJ324" s="602">
        <v>1.0</v>
      </c>
      <c r="AK324" s="602">
        <v>1.0</v>
      </c>
      <c r="AL324" s="602">
        <v>91.0</v>
      </c>
      <c r="AM324" s="601" t="s">
        <v>440</v>
      </c>
      <c r="AN324" s="479"/>
      <c r="AO324" s="479"/>
      <c r="AP324" s="479"/>
      <c r="AQ324" s="479"/>
      <c r="AR324" s="479"/>
      <c r="AS324" s="479"/>
      <c r="AT324" s="478"/>
    </row>
    <row r="325">
      <c r="A325" s="127"/>
      <c r="B325" s="476">
        <f t="shared" si="6"/>
        <v>250</v>
      </c>
      <c r="C325" s="445">
        <v>9.0</v>
      </c>
      <c r="D325" s="445">
        <v>1.0</v>
      </c>
      <c r="E325" s="468" t="s">
        <v>4779</v>
      </c>
      <c r="F325" s="397" t="s">
        <v>6315</v>
      </c>
      <c r="G325" s="397" t="s">
        <v>6316</v>
      </c>
      <c r="H325" s="448"/>
      <c r="I325" s="448"/>
      <c r="J325" s="387" t="s">
        <v>11</v>
      </c>
      <c r="K325" s="397" t="s">
        <v>6317</v>
      </c>
      <c r="L325" s="387">
        <v>2022.0</v>
      </c>
      <c r="M325" s="387" t="s">
        <v>387</v>
      </c>
      <c r="N325" s="397" t="s">
        <v>6318</v>
      </c>
      <c r="O325" s="448"/>
      <c r="P325" s="448"/>
      <c r="Q325" s="478"/>
      <c r="R325" s="472" t="s">
        <v>369</v>
      </c>
      <c r="S325" s="479"/>
      <c r="T325" s="479"/>
      <c r="U325" s="479"/>
      <c r="V325" s="479"/>
      <c r="W325" s="479"/>
      <c r="X325" s="479"/>
      <c r="Y325" s="479"/>
      <c r="Z325" s="479"/>
      <c r="AA325" s="479"/>
      <c r="AB325" s="479"/>
      <c r="AC325" s="479"/>
      <c r="AD325" s="479"/>
      <c r="AE325" s="479"/>
      <c r="AF325" s="479"/>
      <c r="AG325" s="479"/>
      <c r="AH325" s="479"/>
      <c r="AI325" s="479"/>
      <c r="AJ325" s="479"/>
      <c r="AK325" s="479"/>
      <c r="AL325" s="479"/>
      <c r="AM325" s="479"/>
      <c r="AN325" s="479"/>
      <c r="AO325" s="479"/>
      <c r="AP325" s="479"/>
      <c r="AQ325" s="479"/>
      <c r="AR325" s="479"/>
      <c r="AS325" s="479"/>
      <c r="AT325" s="478"/>
    </row>
    <row r="326">
      <c r="A326" s="127"/>
      <c r="B326" s="476">
        <f t="shared" si="6"/>
        <v>251</v>
      </c>
      <c r="C326" s="445">
        <v>10.0</v>
      </c>
      <c r="D326" s="445">
        <v>1.0</v>
      </c>
      <c r="E326" s="468" t="s">
        <v>3510</v>
      </c>
      <c r="F326" s="397" t="s">
        <v>6319</v>
      </c>
      <c r="G326" s="397" t="s">
        <v>6320</v>
      </c>
      <c r="H326" s="448"/>
      <c r="I326" s="629" t="s">
        <v>6321</v>
      </c>
      <c r="J326" s="387" t="s">
        <v>11</v>
      </c>
      <c r="K326" s="397" t="s">
        <v>6322</v>
      </c>
      <c r="L326" s="387">
        <v>2021.0</v>
      </c>
      <c r="M326" s="387" t="s">
        <v>387</v>
      </c>
      <c r="N326" s="397" t="s">
        <v>6323</v>
      </c>
      <c r="O326" s="484" t="s">
        <v>6324</v>
      </c>
      <c r="P326" s="448"/>
      <c r="Q326" s="471" t="s">
        <v>253</v>
      </c>
      <c r="R326" s="472" t="s">
        <v>647</v>
      </c>
      <c r="S326" s="479"/>
      <c r="T326" s="602">
        <v>0.0</v>
      </c>
      <c r="U326" s="602">
        <v>0.0</v>
      </c>
      <c r="V326" s="602">
        <v>0.0</v>
      </c>
      <c r="W326" s="602">
        <v>0.0</v>
      </c>
      <c r="X326" s="602">
        <v>0.0</v>
      </c>
      <c r="Y326" s="602">
        <v>0.0</v>
      </c>
      <c r="Z326" s="602">
        <v>0.0</v>
      </c>
      <c r="AA326" s="602">
        <v>0.0</v>
      </c>
      <c r="AB326" s="602">
        <v>0.0</v>
      </c>
      <c r="AC326" s="602">
        <v>0.0</v>
      </c>
      <c r="AD326" s="602">
        <v>0.0</v>
      </c>
      <c r="AE326" s="602">
        <v>0.0</v>
      </c>
      <c r="AF326" s="602">
        <v>0.0</v>
      </c>
      <c r="AG326" s="602">
        <v>0.0</v>
      </c>
      <c r="AH326" s="602">
        <v>0.0</v>
      </c>
      <c r="AI326" s="601" t="s">
        <v>6325</v>
      </c>
      <c r="AJ326" s="602">
        <v>0.0</v>
      </c>
      <c r="AK326" s="602">
        <v>0.0</v>
      </c>
      <c r="AL326" s="602">
        <v>0.0</v>
      </c>
      <c r="AM326" s="601" t="s">
        <v>6326</v>
      </c>
      <c r="AN326" s="479"/>
      <c r="AO326" s="479"/>
      <c r="AP326" s="479"/>
      <c r="AQ326" s="479"/>
      <c r="AR326" s="479"/>
      <c r="AS326" s="479"/>
      <c r="AT326" s="478"/>
    </row>
    <row r="327">
      <c r="A327" s="127"/>
      <c r="B327" s="476">
        <f t="shared" si="6"/>
        <v>252</v>
      </c>
      <c r="C327" s="445">
        <v>11.0</v>
      </c>
      <c r="D327" s="445">
        <v>1.0</v>
      </c>
      <c r="E327" s="468" t="s">
        <v>3436</v>
      </c>
      <c r="F327" s="397" t="s">
        <v>6327</v>
      </c>
      <c r="G327" s="448"/>
      <c r="H327" s="448"/>
      <c r="I327" s="448"/>
      <c r="J327" s="387" t="s">
        <v>11</v>
      </c>
      <c r="K327" s="397" t="s">
        <v>6328</v>
      </c>
      <c r="L327" s="387">
        <v>2022.0</v>
      </c>
      <c r="M327" s="387" t="s">
        <v>387</v>
      </c>
      <c r="N327" s="397" t="s">
        <v>6329</v>
      </c>
      <c r="O327" s="448"/>
      <c r="P327" s="448"/>
      <c r="Q327" s="471" t="s">
        <v>276</v>
      </c>
      <c r="R327" s="472" t="s">
        <v>647</v>
      </c>
      <c r="S327" s="502" t="s">
        <v>21</v>
      </c>
      <c r="T327" s="602">
        <v>0.0</v>
      </c>
      <c r="U327" s="602">
        <v>0.0</v>
      </c>
      <c r="V327" s="602">
        <v>0.0</v>
      </c>
      <c r="W327" s="602">
        <v>0.0</v>
      </c>
      <c r="X327" s="602">
        <v>0.0</v>
      </c>
      <c r="Y327" s="602">
        <v>0.0</v>
      </c>
      <c r="Z327" s="602">
        <v>0.0</v>
      </c>
      <c r="AA327" s="602">
        <v>0.0</v>
      </c>
      <c r="AB327" s="602">
        <v>0.0</v>
      </c>
      <c r="AC327" s="602">
        <v>0.0</v>
      </c>
      <c r="AD327" s="602">
        <v>0.0</v>
      </c>
      <c r="AE327" s="602">
        <v>0.0</v>
      </c>
      <c r="AF327" s="602">
        <v>0.0</v>
      </c>
      <c r="AG327" s="602">
        <v>0.0</v>
      </c>
      <c r="AH327" s="602">
        <v>0.0</v>
      </c>
      <c r="AI327" s="601" t="s">
        <v>21</v>
      </c>
      <c r="AJ327" s="602">
        <v>0.0</v>
      </c>
      <c r="AK327" s="602">
        <v>0.0</v>
      </c>
      <c r="AL327" s="602">
        <v>29.0</v>
      </c>
      <c r="AM327" s="601" t="s">
        <v>6330</v>
      </c>
      <c r="AN327" s="479"/>
      <c r="AO327" s="479"/>
      <c r="AP327" s="479"/>
      <c r="AQ327" s="479"/>
      <c r="AR327" s="479"/>
      <c r="AS327" s="479"/>
      <c r="AT327" s="478"/>
    </row>
    <row r="328">
      <c r="A328" s="127"/>
      <c r="B328" s="476">
        <f t="shared" si="6"/>
        <v>253</v>
      </c>
      <c r="C328" s="445">
        <v>12.0</v>
      </c>
      <c r="D328" s="445">
        <v>1.0</v>
      </c>
      <c r="E328" s="468" t="s">
        <v>3426</v>
      </c>
      <c r="F328" s="397" t="s">
        <v>6331</v>
      </c>
      <c r="G328" s="397" t="s">
        <v>6332</v>
      </c>
      <c r="H328" s="448"/>
      <c r="I328" s="387">
        <v>8.2253729606E10</v>
      </c>
      <c r="J328" s="448"/>
      <c r="K328" s="397" t="s">
        <v>3430</v>
      </c>
      <c r="L328" s="387">
        <v>2022.0</v>
      </c>
      <c r="M328" s="448"/>
      <c r="N328" s="448"/>
      <c r="O328" s="448"/>
      <c r="P328" s="448"/>
      <c r="Q328" s="478"/>
      <c r="R328" s="479"/>
      <c r="S328" s="479"/>
      <c r="T328" s="479"/>
      <c r="U328" s="479"/>
      <c r="V328" s="479"/>
      <c r="W328" s="479"/>
      <c r="X328" s="479"/>
      <c r="Y328" s="479"/>
      <c r="Z328" s="479"/>
      <c r="AA328" s="479"/>
      <c r="AB328" s="479"/>
      <c r="AC328" s="479"/>
      <c r="AD328" s="479"/>
      <c r="AE328" s="479"/>
      <c r="AF328" s="479"/>
      <c r="AG328" s="479"/>
      <c r="AH328" s="479"/>
      <c r="AI328" s="479"/>
      <c r="AJ328" s="479"/>
      <c r="AK328" s="479"/>
      <c r="AL328" s="479"/>
      <c r="AM328" s="479"/>
      <c r="AN328" s="479"/>
      <c r="AO328" s="479"/>
      <c r="AP328" s="479"/>
      <c r="AQ328" s="479"/>
      <c r="AR328" s="479"/>
      <c r="AS328" s="479"/>
      <c r="AT328" s="478"/>
    </row>
    <row r="329">
      <c r="A329" s="14"/>
      <c r="B329" s="476">
        <f t="shared" si="6"/>
        <v>254</v>
      </c>
      <c r="C329" s="445">
        <v>13.0</v>
      </c>
      <c r="D329" s="445">
        <v>1.0</v>
      </c>
      <c r="E329" s="468" t="s">
        <v>2294</v>
      </c>
      <c r="F329" s="397" t="s">
        <v>6333</v>
      </c>
      <c r="G329" s="397" t="s">
        <v>3449</v>
      </c>
      <c r="H329" s="387">
        <v>8.21530247E10</v>
      </c>
      <c r="I329" s="387">
        <v>8.21530247E10</v>
      </c>
      <c r="J329" s="448"/>
      <c r="K329" s="397" t="s">
        <v>3452</v>
      </c>
      <c r="L329" s="387">
        <v>2022.0</v>
      </c>
      <c r="M329" s="448"/>
      <c r="N329" s="448"/>
      <c r="O329" s="448"/>
      <c r="P329" s="448"/>
      <c r="Q329" s="478"/>
      <c r="R329" s="479"/>
      <c r="S329" s="479"/>
      <c r="T329" s="479"/>
      <c r="U329" s="479"/>
      <c r="V329" s="479"/>
      <c r="W329" s="479"/>
      <c r="X329" s="479"/>
      <c r="Y329" s="479"/>
      <c r="Z329" s="479"/>
      <c r="AA329" s="479"/>
      <c r="AB329" s="479"/>
      <c r="AC329" s="479"/>
      <c r="AD329" s="479"/>
      <c r="AE329" s="479"/>
      <c r="AF329" s="479"/>
      <c r="AG329" s="479"/>
      <c r="AH329" s="479"/>
      <c r="AI329" s="479"/>
      <c r="AJ329" s="479"/>
      <c r="AK329" s="479"/>
      <c r="AL329" s="479"/>
      <c r="AM329" s="479"/>
      <c r="AN329" s="479"/>
      <c r="AO329" s="479"/>
      <c r="AP329" s="479"/>
      <c r="AQ329" s="479"/>
      <c r="AR329" s="479"/>
      <c r="AS329" s="479"/>
      <c r="AT329" s="478"/>
    </row>
    <row r="330">
      <c r="A330" s="466" t="s">
        <v>3540</v>
      </c>
      <c r="B330" s="476">
        <f t="shared" si="6"/>
        <v>255</v>
      </c>
      <c r="C330" s="445">
        <v>1.0</v>
      </c>
      <c r="D330" s="445">
        <v>1.0</v>
      </c>
      <c r="E330" s="468" t="s">
        <v>3540</v>
      </c>
      <c r="F330" s="397" t="s">
        <v>6334</v>
      </c>
      <c r="G330" s="448"/>
      <c r="H330" s="448"/>
      <c r="I330" s="448"/>
      <c r="J330" s="387" t="s">
        <v>11</v>
      </c>
      <c r="K330" s="397" t="s">
        <v>3541</v>
      </c>
      <c r="L330" s="387">
        <v>2022.0</v>
      </c>
      <c r="M330" s="387" t="s">
        <v>223</v>
      </c>
      <c r="N330" s="397" t="s">
        <v>6335</v>
      </c>
      <c r="O330" s="448"/>
      <c r="P330" s="448"/>
      <c r="Q330" s="478"/>
      <c r="R330" s="472" t="s">
        <v>369</v>
      </c>
      <c r="S330" s="479"/>
      <c r="T330" s="479"/>
      <c r="U330" s="479"/>
      <c r="V330" s="479"/>
      <c r="W330" s="479"/>
      <c r="X330" s="479"/>
      <c r="Y330" s="479"/>
      <c r="Z330" s="479"/>
      <c r="AA330" s="479"/>
      <c r="AB330" s="479"/>
      <c r="AC330" s="479"/>
      <c r="AD330" s="479"/>
      <c r="AE330" s="479"/>
      <c r="AF330" s="479"/>
      <c r="AG330" s="479"/>
      <c r="AH330" s="479"/>
      <c r="AI330" s="479"/>
      <c r="AJ330" s="479"/>
      <c r="AK330" s="479"/>
      <c r="AL330" s="479"/>
      <c r="AM330" s="479"/>
      <c r="AN330" s="479"/>
      <c r="AO330" s="479"/>
      <c r="AP330" s="479"/>
      <c r="AQ330" s="479"/>
      <c r="AR330" s="479"/>
      <c r="AS330" s="479"/>
      <c r="AT330" s="503">
        <v>1.0</v>
      </c>
    </row>
    <row r="331">
      <c r="A331" s="127"/>
      <c r="B331" s="476">
        <f t="shared" si="6"/>
        <v>256</v>
      </c>
      <c r="C331" s="445">
        <v>2.0</v>
      </c>
      <c r="D331" s="445">
        <v>1.0</v>
      </c>
      <c r="E331" s="468" t="s">
        <v>3529</v>
      </c>
      <c r="F331" s="397" t="s">
        <v>6336</v>
      </c>
      <c r="G331" s="404"/>
      <c r="H331" s="448"/>
      <c r="I331" s="404"/>
      <c r="J331" s="387" t="s">
        <v>11</v>
      </c>
      <c r="K331" s="601" t="s">
        <v>6337</v>
      </c>
      <c r="L331" s="471">
        <v>2022.0</v>
      </c>
      <c r="M331" s="387" t="s">
        <v>223</v>
      </c>
      <c r="N331" s="448"/>
      <c r="O331" s="479"/>
      <c r="P331" s="448"/>
      <c r="Q331" s="478"/>
      <c r="R331" s="479"/>
      <c r="S331" s="478"/>
      <c r="T331" s="478"/>
      <c r="U331" s="478"/>
      <c r="V331" s="478"/>
      <c r="W331" s="478"/>
      <c r="X331" s="478"/>
      <c r="Y331" s="478"/>
      <c r="Z331" s="478"/>
      <c r="AA331" s="478"/>
      <c r="AB331" s="478"/>
      <c r="AC331" s="478"/>
      <c r="AD331" s="478"/>
      <c r="AE331" s="478"/>
      <c r="AF331" s="478"/>
      <c r="AG331" s="478"/>
      <c r="AH331" s="478"/>
      <c r="AI331" s="478"/>
      <c r="AJ331" s="478"/>
      <c r="AK331" s="478"/>
      <c r="AL331" s="478"/>
      <c r="AM331" s="478"/>
      <c r="AN331" s="478"/>
      <c r="AO331" s="478"/>
      <c r="AP331" s="478"/>
      <c r="AQ331" s="478"/>
      <c r="AR331" s="478"/>
      <c r="AS331" s="478"/>
      <c r="AT331" s="478"/>
    </row>
    <row r="332">
      <c r="A332" s="14"/>
      <c r="B332" s="630">
        <f t="shared" si="6"/>
        <v>257</v>
      </c>
      <c r="C332" s="630">
        <v>3.0</v>
      </c>
      <c r="D332" s="631"/>
      <c r="E332" s="632" t="s">
        <v>3519</v>
      </c>
      <c r="F332" s="633"/>
      <c r="G332" s="634"/>
      <c r="H332" s="633"/>
      <c r="I332" s="634"/>
      <c r="J332" s="635" t="s">
        <v>11</v>
      </c>
      <c r="K332" s="636" t="s">
        <v>6338</v>
      </c>
      <c r="L332" s="637">
        <v>2024.0</v>
      </c>
      <c r="M332" s="635" t="s">
        <v>223</v>
      </c>
      <c r="N332" s="638" t="s">
        <v>6339</v>
      </c>
      <c r="O332" s="634"/>
      <c r="P332" s="638" t="s">
        <v>6340</v>
      </c>
      <c r="Q332" s="637" t="s">
        <v>276</v>
      </c>
      <c r="R332" s="472" t="s">
        <v>314</v>
      </c>
      <c r="S332" s="634"/>
      <c r="T332" s="634"/>
      <c r="U332" s="634"/>
      <c r="V332" s="634"/>
      <c r="W332" s="634"/>
      <c r="X332" s="634"/>
      <c r="Y332" s="634"/>
      <c r="Z332" s="634"/>
      <c r="AA332" s="634"/>
      <c r="AB332" s="634"/>
      <c r="AC332" s="634"/>
      <c r="AD332" s="634"/>
      <c r="AE332" s="634"/>
      <c r="AF332" s="634"/>
      <c r="AG332" s="634"/>
      <c r="AH332" s="634"/>
      <c r="AI332" s="634"/>
      <c r="AJ332" s="634"/>
      <c r="AK332" s="634"/>
      <c r="AL332" s="634"/>
      <c r="AM332" s="634"/>
      <c r="AN332" s="634"/>
      <c r="AO332" s="634"/>
      <c r="AP332" s="634"/>
      <c r="AQ332" s="634"/>
      <c r="AR332" s="634"/>
      <c r="AS332" s="634"/>
      <c r="AT332" s="634"/>
    </row>
    <row r="333">
      <c r="A333" s="466" t="s">
        <v>6341</v>
      </c>
      <c r="B333" s="476">
        <f t="shared" si="6"/>
        <v>258</v>
      </c>
      <c r="C333" s="445">
        <v>1.0</v>
      </c>
      <c r="D333" s="445">
        <v>1.0</v>
      </c>
      <c r="E333" s="468" t="s">
        <v>3548</v>
      </c>
      <c r="F333" s="397" t="s">
        <v>6342</v>
      </c>
      <c r="G333" s="601" t="s">
        <v>6343</v>
      </c>
      <c r="H333" s="387" t="s">
        <v>237</v>
      </c>
      <c r="I333" s="639" t="s">
        <v>6344</v>
      </c>
      <c r="J333" s="387" t="s">
        <v>24</v>
      </c>
      <c r="K333" s="601" t="s">
        <v>6345</v>
      </c>
      <c r="L333" s="471">
        <v>2021.0</v>
      </c>
      <c r="M333" s="387" t="s">
        <v>387</v>
      </c>
      <c r="N333" s="397" t="s">
        <v>6342</v>
      </c>
      <c r="O333" s="601" t="s">
        <v>6346</v>
      </c>
      <c r="P333" s="387" t="s">
        <v>237</v>
      </c>
      <c r="Q333" s="471" t="s">
        <v>276</v>
      </c>
      <c r="R333" s="472" t="s">
        <v>314</v>
      </c>
      <c r="S333" s="397" t="s">
        <v>6347</v>
      </c>
      <c r="T333" s="503">
        <v>1.0</v>
      </c>
      <c r="U333" s="503">
        <v>0.0</v>
      </c>
      <c r="V333" s="503">
        <v>1.0</v>
      </c>
      <c r="W333" s="503">
        <v>0.0</v>
      </c>
      <c r="X333" s="503">
        <v>0.0</v>
      </c>
      <c r="Y333" s="503">
        <v>0.0</v>
      </c>
      <c r="Z333" s="503">
        <v>0.0</v>
      </c>
      <c r="AA333" s="503">
        <v>1.0</v>
      </c>
      <c r="AB333" s="503">
        <v>0.0</v>
      </c>
      <c r="AC333" s="503">
        <v>0.0</v>
      </c>
      <c r="AD333" s="478"/>
      <c r="AE333" s="503">
        <v>1.0</v>
      </c>
      <c r="AF333" s="503">
        <v>1.0</v>
      </c>
      <c r="AG333" s="503">
        <v>1.0</v>
      </c>
      <c r="AH333" s="503">
        <v>0.0</v>
      </c>
      <c r="AI333" s="502" t="s">
        <v>21</v>
      </c>
      <c r="AJ333" s="503">
        <v>1.0</v>
      </c>
      <c r="AK333" s="503">
        <v>1.0</v>
      </c>
      <c r="AL333" s="503">
        <v>41.0</v>
      </c>
      <c r="AM333" s="502" t="s">
        <v>6348</v>
      </c>
      <c r="AN333" s="478"/>
      <c r="AO333" s="478"/>
      <c r="AP333" s="478"/>
      <c r="AQ333" s="478"/>
      <c r="AR333" s="478"/>
      <c r="AS333" s="503">
        <v>1.0</v>
      </c>
      <c r="AT333" s="478"/>
    </row>
    <row r="334">
      <c r="A334" s="127"/>
      <c r="B334" s="476">
        <f t="shared" si="6"/>
        <v>259</v>
      </c>
      <c r="C334" s="445">
        <v>2.0</v>
      </c>
      <c r="D334" s="445">
        <v>1.0</v>
      </c>
      <c r="E334" s="468" t="s">
        <v>3519</v>
      </c>
      <c r="F334" s="397" t="s">
        <v>6349</v>
      </c>
      <c r="G334" s="601" t="s">
        <v>6350</v>
      </c>
      <c r="H334" s="397" t="s">
        <v>237</v>
      </c>
      <c r="I334" s="423">
        <v>8.5242066919E10</v>
      </c>
      <c r="J334" s="387" t="s">
        <v>24</v>
      </c>
      <c r="K334" s="397" t="s">
        <v>6351</v>
      </c>
      <c r="L334" s="387">
        <v>2022.0</v>
      </c>
      <c r="M334" s="387" t="s">
        <v>223</v>
      </c>
      <c r="N334" s="397" t="s">
        <v>237</v>
      </c>
      <c r="O334" s="601" t="s">
        <v>6352</v>
      </c>
      <c r="P334" s="397" t="s">
        <v>6340</v>
      </c>
      <c r="Q334" s="471" t="s">
        <v>276</v>
      </c>
      <c r="R334" s="472" t="s">
        <v>369</v>
      </c>
      <c r="S334" s="502" t="s">
        <v>21</v>
      </c>
      <c r="T334" s="503">
        <v>1.0</v>
      </c>
      <c r="U334" s="503">
        <v>0.0</v>
      </c>
      <c r="V334" s="503">
        <v>0.0</v>
      </c>
      <c r="W334" s="503">
        <v>0.0</v>
      </c>
      <c r="X334" s="503">
        <v>0.0</v>
      </c>
      <c r="Y334" s="503">
        <v>0.0</v>
      </c>
      <c r="Z334" s="503">
        <v>1.0</v>
      </c>
      <c r="AA334" s="503">
        <v>0.0</v>
      </c>
      <c r="AB334" s="503">
        <v>0.0</v>
      </c>
      <c r="AC334" s="503">
        <v>0.0</v>
      </c>
      <c r="AD334" s="478"/>
      <c r="AE334" s="503">
        <v>1.0</v>
      </c>
      <c r="AF334" s="503">
        <v>1.0</v>
      </c>
      <c r="AG334" s="503">
        <v>1.0</v>
      </c>
      <c r="AH334" s="503">
        <v>0.0</v>
      </c>
      <c r="AI334" s="502" t="s">
        <v>21</v>
      </c>
      <c r="AJ334" s="503">
        <v>1.0</v>
      </c>
      <c r="AK334" s="503">
        <v>1.0</v>
      </c>
      <c r="AL334" s="503">
        <v>27.0</v>
      </c>
      <c r="AM334" s="502" t="s">
        <v>1559</v>
      </c>
      <c r="AN334" s="478"/>
      <c r="AO334" s="478"/>
      <c r="AP334" s="503">
        <v>1.0</v>
      </c>
      <c r="AQ334" s="478"/>
      <c r="AR334" s="478"/>
      <c r="AS334" s="478"/>
      <c r="AT334" s="478"/>
    </row>
    <row r="335">
      <c r="A335" s="127"/>
      <c r="B335" s="476">
        <f t="shared" si="6"/>
        <v>260</v>
      </c>
      <c r="C335" s="445">
        <v>3.0</v>
      </c>
      <c r="D335" s="445">
        <v>1.0</v>
      </c>
      <c r="E335" s="468" t="s">
        <v>3566</v>
      </c>
      <c r="F335" s="453" t="s">
        <v>6353</v>
      </c>
      <c r="G335" s="397" t="s">
        <v>6354</v>
      </c>
      <c r="H335" s="512" t="s">
        <v>237</v>
      </c>
      <c r="I335" s="491" t="s">
        <v>6355</v>
      </c>
      <c r="J335" s="510" t="s">
        <v>11</v>
      </c>
      <c r="K335" s="451" t="s">
        <v>3569</v>
      </c>
      <c r="L335" s="452">
        <v>2020.0</v>
      </c>
      <c r="M335" s="416" t="s">
        <v>223</v>
      </c>
      <c r="N335" s="450"/>
      <c r="O335" s="448"/>
      <c r="P335" s="397" t="s">
        <v>6340</v>
      </c>
      <c r="Q335" s="471" t="s">
        <v>276</v>
      </c>
      <c r="R335" s="472" t="s">
        <v>647</v>
      </c>
      <c r="S335" s="502" t="s">
        <v>21</v>
      </c>
      <c r="T335" s="503">
        <v>1.0</v>
      </c>
      <c r="U335" s="503">
        <v>1.0</v>
      </c>
      <c r="V335" s="503">
        <v>0.0</v>
      </c>
      <c r="W335" s="503">
        <v>0.0</v>
      </c>
      <c r="X335" s="503">
        <v>1.0</v>
      </c>
      <c r="Y335" s="503">
        <v>0.0</v>
      </c>
      <c r="Z335" s="503">
        <v>0.0</v>
      </c>
      <c r="AA335" s="503">
        <v>0.0</v>
      </c>
      <c r="AB335" s="503">
        <v>0.0</v>
      </c>
      <c r="AC335" s="503">
        <v>0.0</v>
      </c>
      <c r="AD335" s="478"/>
      <c r="AE335" s="503">
        <v>1.0</v>
      </c>
      <c r="AF335" s="503">
        <v>1.0</v>
      </c>
      <c r="AG335" s="503">
        <v>1.0</v>
      </c>
      <c r="AH335" s="503">
        <v>0.0</v>
      </c>
      <c r="AI335" s="502" t="s">
        <v>6356</v>
      </c>
      <c r="AJ335" s="503">
        <v>1.0</v>
      </c>
      <c r="AK335" s="503">
        <v>1.0</v>
      </c>
      <c r="AL335" s="503">
        <v>20.0</v>
      </c>
      <c r="AM335" s="502" t="s">
        <v>305</v>
      </c>
      <c r="AN335" s="478"/>
      <c r="AO335" s="478"/>
      <c r="AP335" s="478"/>
      <c r="AQ335" s="478"/>
      <c r="AR335" s="503">
        <v>1.0</v>
      </c>
      <c r="AS335" s="478"/>
      <c r="AT335" s="478"/>
    </row>
    <row r="336">
      <c r="A336" s="127"/>
      <c r="B336" s="476">
        <f t="shared" si="6"/>
        <v>261</v>
      </c>
      <c r="C336" s="445">
        <v>4.0</v>
      </c>
      <c r="D336" s="445">
        <v>1.0</v>
      </c>
      <c r="E336" s="468" t="s">
        <v>3575</v>
      </c>
      <c r="F336" s="453" t="s">
        <v>6357</v>
      </c>
      <c r="G336" s="382" t="s">
        <v>6358</v>
      </c>
      <c r="H336" s="448"/>
      <c r="I336" s="640" t="s">
        <v>6359</v>
      </c>
      <c r="J336" s="416" t="s">
        <v>11</v>
      </c>
      <c r="K336" s="453" t="s">
        <v>3578</v>
      </c>
      <c r="L336" s="452">
        <v>2021.0</v>
      </c>
      <c r="M336" s="452" t="s">
        <v>387</v>
      </c>
      <c r="N336" s="450"/>
      <c r="O336" s="601" t="s">
        <v>6360</v>
      </c>
      <c r="P336" s="397" t="s">
        <v>3619</v>
      </c>
      <c r="Q336" s="471" t="s">
        <v>276</v>
      </c>
      <c r="R336" s="472" t="s">
        <v>647</v>
      </c>
      <c r="S336" s="502" t="s">
        <v>21</v>
      </c>
      <c r="T336" s="503">
        <v>0.0</v>
      </c>
      <c r="U336" s="503">
        <v>0.0</v>
      </c>
      <c r="V336" s="503">
        <v>0.0</v>
      </c>
      <c r="W336" s="503">
        <v>0.0</v>
      </c>
      <c r="X336" s="503">
        <v>0.0</v>
      </c>
      <c r="Y336" s="503">
        <v>0.0</v>
      </c>
      <c r="Z336" s="503">
        <v>0.0</v>
      </c>
      <c r="AA336" s="503">
        <v>0.0</v>
      </c>
      <c r="AB336" s="503">
        <v>0.0</v>
      </c>
      <c r="AC336" s="478"/>
      <c r="AD336" s="478"/>
      <c r="AE336" s="503">
        <v>1.0</v>
      </c>
      <c r="AF336" s="503">
        <v>1.0</v>
      </c>
      <c r="AG336" s="503">
        <v>1.0</v>
      </c>
      <c r="AH336" s="503">
        <v>1.0</v>
      </c>
      <c r="AI336" s="382" t="s">
        <v>6361</v>
      </c>
      <c r="AJ336" s="503">
        <v>1.0</v>
      </c>
      <c r="AK336" s="503">
        <v>1.0</v>
      </c>
      <c r="AL336" s="503">
        <v>6.0</v>
      </c>
      <c r="AM336" s="502" t="s">
        <v>6362</v>
      </c>
      <c r="AN336" s="478"/>
      <c r="AO336" s="478"/>
      <c r="AP336" s="478"/>
      <c r="AQ336" s="478"/>
      <c r="AR336" s="478"/>
      <c r="AS336" s="503">
        <v>1.0</v>
      </c>
      <c r="AT336" s="478"/>
    </row>
    <row r="337">
      <c r="A337" s="127"/>
      <c r="B337" s="476">
        <f t="shared" si="6"/>
        <v>262</v>
      </c>
      <c r="C337" s="445">
        <v>5.0</v>
      </c>
      <c r="D337" s="445">
        <v>1.0</v>
      </c>
      <c r="E337" s="468" t="s">
        <v>3582</v>
      </c>
      <c r="F337" s="453" t="s">
        <v>6363</v>
      </c>
      <c r="G337" s="450"/>
      <c r="H337" s="450"/>
      <c r="I337" s="450"/>
      <c r="J337" s="452" t="s">
        <v>11</v>
      </c>
      <c r="K337" s="453" t="s">
        <v>3585</v>
      </c>
      <c r="L337" s="452">
        <v>2022.0</v>
      </c>
      <c r="M337" s="452" t="s">
        <v>223</v>
      </c>
      <c r="N337" s="453" t="s">
        <v>6364</v>
      </c>
      <c r="O337" s="448"/>
      <c r="P337" s="448"/>
      <c r="Q337" s="478"/>
      <c r="R337" s="472" t="s">
        <v>369</v>
      </c>
      <c r="S337" s="612"/>
      <c r="T337" s="612"/>
      <c r="U337" s="612"/>
      <c r="V337" s="612"/>
      <c r="W337" s="612"/>
      <c r="X337" s="612"/>
      <c r="Y337" s="612"/>
      <c r="Z337" s="612"/>
      <c r="AA337" s="612"/>
      <c r="AB337" s="612"/>
      <c r="AC337" s="612"/>
      <c r="AD337" s="612"/>
      <c r="AE337" s="612"/>
      <c r="AF337" s="612"/>
      <c r="AG337" s="612"/>
      <c r="AH337" s="612"/>
      <c r="AI337" s="612"/>
      <c r="AJ337" s="612"/>
      <c r="AK337" s="612"/>
      <c r="AL337" s="612"/>
      <c r="AM337" s="612"/>
      <c r="AN337" s="612"/>
      <c r="AO337" s="612"/>
      <c r="AP337" s="612"/>
      <c r="AQ337" s="612"/>
      <c r="AR337" s="612"/>
      <c r="AS337" s="612"/>
      <c r="AT337" s="503">
        <v>1.0</v>
      </c>
    </row>
    <row r="338">
      <c r="A338" s="127"/>
      <c r="B338" s="476">
        <f t="shared" si="6"/>
        <v>263</v>
      </c>
      <c r="C338" s="445">
        <v>6.0</v>
      </c>
      <c r="D338" s="445">
        <v>1.0</v>
      </c>
      <c r="E338" s="468" t="s">
        <v>3593</v>
      </c>
      <c r="F338" s="453" t="s">
        <v>6365</v>
      </c>
      <c r="G338" s="382" t="s">
        <v>6366</v>
      </c>
      <c r="H338" s="397" t="s">
        <v>237</v>
      </c>
      <c r="I338" s="641" t="s">
        <v>6367</v>
      </c>
      <c r="J338" s="452" t="s">
        <v>11</v>
      </c>
      <c r="K338" s="453" t="s">
        <v>3597</v>
      </c>
      <c r="L338" s="452">
        <v>2020.0</v>
      </c>
      <c r="M338" s="452" t="s">
        <v>223</v>
      </c>
      <c r="N338" s="453" t="s">
        <v>3598</v>
      </c>
      <c r="O338" s="601" t="s">
        <v>6368</v>
      </c>
      <c r="P338" s="397" t="s">
        <v>3629</v>
      </c>
      <c r="Q338" s="471" t="s">
        <v>253</v>
      </c>
      <c r="R338" s="472" t="s">
        <v>369</v>
      </c>
      <c r="S338" s="397" t="s">
        <v>3601</v>
      </c>
      <c r="T338" s="503">
        <v>1.0</v>
      </c>
      <c r="U338" s="503">
        <v>1.0</v>
      </c>
      <c r="V338" s="503">
        <v>1.0</v>
      </c>
      <c r="W338" s="503">
        <v>0.0</v>
      </c>
      <c r="X338" s="503">
        <v>0.0</v>
      </c>
      <c r="Y338" s="503">
        <v>0.0</v>
      </c>
      <c r="Z338" s="503">
        <v>1.0</v>
      </c>
      <c r="AA338" s="503">
        <v>1.0</v>
      </c>
      <c r="AB338" s="503">
        <v>1.0</v>
      </c>
      <c r="AC338" s="503">
        <v>1.0</v>
      </c>
      <c r="AD338" s="478"/>
      <c r="AE338" s="503">
        <v>1.0</v>
      </c>
      <c r="AF338" s="503">
        <v>1.0</v>
      </c>
      <c r="AG338" s="503">
        <v>1.0</v>
      </c>
      <c r="AH338" s="503">
        <v>1.0</v>
      </c>
      <c r="AI338" s="601" t="s">
        <v>6369</v>
      </c>
      <c r="AJ338" s="503">
        <v>1.0</v>
      </c>
      <c r="AK338" s="503">
        <v>1.0</v>
      </c>
      <c r="AL338" s="503">
        <v>1551.0</v>
      </c>
      <c r="AM338" s="502" t="s">
        <v>2396</v>
      </c>
      <c r="AN338" s="478"/>
      <c r="AO338" s="478"/>
      <c r="AP338" s="478"/>
      <c r="AQ338" s="478"/>
      <c r="AR338" s="503">
        <v>1.0</v>
      </c>
      <c r="AS338" s="478"/>
      <c r="AT338" s="478"/>
    </row>
    <row r="339">
      <c r="A339" s="127"/>
      <c r="B339" s="476">
        <f t="shared" si="6"/>
        <v>264</v>
      </c>
      <c r="C339" s="445">
        <v>7.0</v>
      </c>
      <c r="D339" s="445">
        <v>1.0</v>
      </c>
      <c r="E339" s="468" t="s">
        <v>3604</v>
      </c>
      <c r="F339" s="453" t="s">
        <v>6370</v>
      </c>
      <c r="G339" s="450"/>
      <c r="H339" s="450"/>
      <c r="I339" s="450"/>
      <c r="J339" s="452" t="s">
        <v>11</v>
      </c>
      <c r="K339" s="453" t="s">
        <v>6371</v>
      </c>
      <c r="L339" s="452">
        <v>2020.0</v>
      </c>
      <c r="M339" s="450"/>
      <c r="N339" s="453" t="s">
        <v>6372</v>
      </c>
      <c r="O339" s="448"/>
      <c r="P339" s="448"/>
      <c r="Q339" s="478"/>
      <c r="R339" s="472" t="s">
        <v>369</v>
      </c>
      <c r="S339" s="612"/>
      <c r="T339" s="612"/>
      <c r="U339" s="612"/>
      <c r="V339" s="612"/>
      <c r="W339" s="612"/>
      <c r="X339" s="612"/>
      <c r="Y339" s="612"/>
      <c r="Z339" s="612"/>
      <c r="AA339" s="612"/>
      <c r="AB339" s="612"/>
      <c r="AC339" s="612"/>
      <c r="AD339" s="612"/>
      <c r="AE339" s="612"/>
      <c r="AF339" s="612"/>
      <c r="AG339" s="612"/>
      <c r="AH339" s="612"/>
      <c r="AI339" s="612"/>
      <c r="AJ339" s="612"/>
      <c r="AK339" s="612"/>
      <c r="AL339" s="612"/>
      <c r="AM339" s="612"/>
      <c r="AN339" s="612"/>
      <c r="AO339" s="612"/>
      <c r="AP339" s="612"/>
      <c r="AQ339" s="612"/>
      <c r="AR339" s="612"/>
      <c r="AS339" s="612"/>
      <c r="AT339" s="503">
        <v>1.0</v>
      </c>
    </row>
    <row r="340">
      <c r="A340" s="127"/>
      <c r="B340" s="476">
        <f t="shared" si="6"/>
        <v>265</v>
      </c>
      <c r="C340" s="445">
        <v>8.0</v>
      </c>
      <c r="D340" s="445">
        <v>1.0</v>
      </c>
      <c r="E340" s="468" t="s">
        <v>3613</v>
      </c>
      <c r="F340" s="453" t="s">
        <v>6373</v>
      </c>
      <c r="G340" s="601" t="s">
        <v>3615</v>
      </c>
      <c r="H340" s="453" t="s">
        <v>237</v>
      </c>
      <c r="I340" s="453" t="s">
        <v>237</v>
      </c>
      <c r="J340" s="452" t="s">
        <v>11</v>
      </c>
      <c r="K340" s="453" t="s">
        <v>3616</v>
      </c>
      <c r="L340" s="452">
        <v>2020.0</v>
      </c>
      <c r="M340" s="452" t="s">
        <v>387</v>
      </c>
      <c r="N340" s="450"/>
      <c r="O340" s="397" t="s">
        <v>3618</v>
      </c>
      <c r="P340" s="448"/>
      <c r="Q340" s="471" t="s">
        <v>276</v>
      </c>
      <c r="R340" s="472" t="s">
        <v>314</v>
      </c>
      <c r="S340" s="642" t="s">
        <v>1724</v>
      </c>
      <c r="T340" s="643">
        <v>1.0</v>
      </c>
      <c r="U340" s="643">
        <v>1.0</v>
      </c>
      <c r="V340" s="643">
        <v>1.0</v>
      </c>
      <c r="W340" s="643">
        <v>0.0</v>
      </c>
      <c r="X340" s="643">
        <v>0.0</v>
      </c>
      <c r="Y340" s="643">
        <v>0.0</v>
      </c>
      <c r="Z340" s="643">
        <v>1.0</v>
      </c>
      <c r="AA340" s="643">
        <v>0.0</v>
      </c>
      <c r="AB340" s="643">
        <v>1.0</v>
      </c>
      <c r="AC340" s="643">
        <v>0.0</v>
      </c>
      <c r="AD340" s="643">
        <v>0.0</v>
      </c>
      <c r="AE340" s="643">
        <v>1.0</v>
      </c>
      <c r="AF340" s="643">
        <v>1.0</v>
      </c>
      <c r="AG340" s="643">
        <v>0.0</v>
      </c>
      <c r="AH340" s="643">
        <v>0.0</v>
      </c>
      <c r="AI340" s="642" t="s">
        <v>21</v>
      </c>
      <c r="AJ340" s="643">
        <v>1.0</v>
      </c>
      <c r="AK340" s="643">
        <v>1.0</v>
      </c>
      <c r="AL340" s="643">
        <v>38.0</v>
      </c>
      <c r="AM340" s="642" t="s">
        <v>6374</v>
      </c>
      <c r="AN340" s="612"/>
      <c r="AO340" s="612"/>
      <c r="AP340" s="612"/>
      <c r="AQ340" s="612"/>
      <c r="AR340" s="612"/>
      <c r="AS340" s="612"/>
      <c r="AT340" s="503">
        <v>1.0</v>
      </c>
    </row>
    <row r="341">
      <c r="A341" s="127"/>
      <c r="B341" s="476">
        <f t="shared" si="6"/>
        <v>266</v>
      </c>
      <c r="C341" s="445">
        <v>9.0</v>
      </c>
      <c r="D341" s="444"/>
      <c r="E341" s="468" t="s">
        <v>3623</v>
      </c>
      <c r="F341" s="453" t="s">
        <v>6375</v>
      </c>
      <c r="G341" s="450"/>
      <c r="H341" s="450"/>
      <c r="I341" s="450"/>
      <c r="J341" s="452" t="s">
        <v>11</v>
      </c>
      <c r="K341" s="453" t="s">
        <v>6376</v>
      </c>
      <c r="L341" s="452">
        <v>2020.0</v>
      </c>
      <c r="M341" s="452" t="s">
        <v>387</v>
      </c>
      <c r="N341" s="453" t="s">
        <v>6377</v>
      </c>
      <c r="O341" s="448"/>
      <c r="P341" s="448"/>
      <c r="Q341" s="471" t="s">
        <v>276</v>
      </c>
      <c r="R341" s="472" t="s">
        <v>647</v>
      </c>
      <c r="S341" s="642" t="s">
        <v>21</v>
      </c>
      <c r="T341" s="643">
        <v>0.0</v>
      </c>
      <c r="U341" s="643">
        <v>0.0</v>
      </c>
      <c r="V341" s="643">
        <v>0.0</v>
      </c>
      <c r="W341" s="643">
        <v>0.0</v>
      </c>
      <c r="X341" s="643">
        <v>0.0</v>
      </c>
      <c r="Y341" s="643">
        <v>0.0</v>
      </c>
      <c r="Z341" s="643">
        <v>0.0</v>
      </c>
      <c r="AA341" s="643">
        <v>0.0</v>
      </c>
      <c r="AB341" s="643">
        <v>0.0</v>
      </c>
      <c r="AC341" s="643">
        <v>0.0</v>
      </c>
      <c r="AD341" s="612"/>
      <c r="AE341" s="643">
        <v>0.0</v>
      </c>
      <c r="AF341" s="643">
        <v>0.0</v>
      </c>
      <c r="AG341" s="643">
        <v>0.0</v>
      </c>
      <c r="AH341" s="643">
        <v>0.0</v>
      </c>
      <c r="AI341" s="612"/>
      <c r="AJ341" s="643">
        <v>0.0</v>
      </c>
      <c r="AK341" s="643">
        <v>0.0</v>
      </c>
      <c r="AL341" s="643">
        <v>4.0</v>
      </c>
      <c r="AM341" s="642" t="s">
        <v>6378</v>
      </c>
      <c r="AN341" s="612"/>
      <c r="AO341" s="612"/>
      <c r="AP341" s="612"/>
      <c r="AQ341" s="612"/>
      <c r="AR341" s="612"/>
      <c r="AS341" s="612"/>
      <c r="AT341" s="503">
        <v>1.0</v>
      </c>
    </row>
    <row r="342">
      <c r="A342" s="127"/>
      <c r="B342" s="476">
        <f t="shared" si="6"/>
        <v>267</v>
      </c>
      <c r="C342" s="445">
        <v>10.0</v>
      </c>
      <c r="D342" s="444"/>
      <c r="E342" s="468" t="s">
        <v>3634</v>
      </c>
      <c r="F342" s="453" t="s">
        <v>6379</v>
      </c>
      <c r="G342" s="382" t="s">
        <v>3636</v>
      </c>
      <c r="H342" s="644">
        <v>4.8421178E7</v>
      </c>
      <c r="I342" s="640" t="s">
        <v>6380</v>
      </c>
      <c r="J342" s="452" t="s">
        <v>11</v>
      </c>
      <c r="K342" s="453" t="s">
        <v>3637</v>
      </c>
      <c r="L342" s="452">
        <v>2020.0</v>
      </c>
      <c r="M342" s="452" t="s">
        <v>387</v>
      </c>
      <c r="N342" s="453" t="s">
        <v>6381</v>
      </c>
      <c r="O342" s="601" t="s">
        <v>6382</v>
      </c>
      <c r="P342" s="448"/>
      <c r="Q342" s="471" t="s">
        <v>276</v>
      </c>
      <c r="R342" s="472" t="s">
        <v>314</v>
      </c>
      <c r="S342" s="642" t="s">
        <v>1724</v>
      </c>
      <c r="T342" s="643">
        <v>1.0</v>
      </c>
      <c r="U342" s="643">
        <v>1.0</v>
      </c>
      <c r="V342" s="643">
        <v>1.0</v>
      </c>
      <c r="W342" s="643">
        <v>0.0</v>
      </c>
      <c r="X342" s="643">
        <v>0.0</v>
      </c>
      <c r="Y342" s="643">
        <v>0.0</v>
      </c>
      <c r="Z342" s="643">
        <v>0.0</v>
      </c>
      <c r="AA342" s="643">
        <v>0.0</v>
      </c>
      <c r="AB342" s="643">
        <v>0.0</v>
      </c>
      <c r="AC342" s="643">
        <v>0.0</v>
      </c>
      <c r="AD342" s="612"/>
      <c r="AE342" s="643">
        <v>1.0</v>
      </c>
      <c r="AF342" s="643">
        <v>0.0</v>
      </c>
      <c r="AG342" s="643">
        <v>0.0</v>
      </c>
      <c r="AH342" s="643">
        <v>0.0</v>
      </c>
      <c r="AI342" s="642" t="s">
        <v>693</v>
      </c>
      <c r="AJ342" s="643">
        <v>0.0</v>
      </c>
      <c r="AK342" s="643">
        <v>1.0</v>
      </c>
      <c r="AL342" s="643">
        <v>0.0</v>
      </c>
      <c r="AM342" s="612"/>
      <c r="AN342" s="612"/>
      <c r="AO342" s="612"/>
      <c r="AP342" s="612"/>
      <c r="AQ342" s="612"/>
      <c r="AR342" s="612"/>
      <c r="AS342" s="612"/>
      <c r="AT342" s="503">
        <v>1.0</v>
      </c>
    </row>
    <row r="343">
      <c r="A343" s="127"/>
      <c r="B343" s="476">
        <f t="shared" si="6"/>
        <v>268</v>
      </c>
      <c r="C343" s="445">
        <v>11.0</v>
      </c>
      <c r="D343" s="444"/>
      <c r="E343" s="468" t="s">
        <v>3645</v>
      </c>
      <c r="F343" s="453" t="s">
        <v>6383</v>
      </c>
      <c r="G343" s="382" t="s">
        <v>6384</v>
      </c>
      <c r="H343" s="448"/>
      <c r="I343" s="425" t="s">
        <v>6385</v>
      </c>
      <c r="J343" s="452" t="s">
        <v>11</v>
      </c>
      <c r="K343" s="453" t="s">
        <v>6386</v>
      </c>
      <c r="L343" s="493">
        <v>2021.0</v>
      </c>
      <c r="M343" s="452" t="s">
        <v>387</v>
      </c>
      <c r="N343" s="450"/>
      <c r="O343" s="448"/>
      <c r="P343" s="448"/>
      <c r="Q343" s="471" t="s">
        <v>253</v>
      </c>
      <c r="R343" s="472" t="s">
        <v>647</v>
      </c>
      <c r="S343" s="642" t="s">
        <v>21</v>
      </c>
      <c r="T343" s="643">
        <v>1.0</v>
      </c>
      <c r="U343" s="643">
        <v>1.0</v>
      </c>
      <c r="V343" s="643">
        <v>1.0</v>
      </c>
      <c r="W343" s="643">
        <v>0.0</v>
      </c>
      <c r="X343" s="643">
        <v>0.0</v>
      </c>
      <c r="Y343" s="643">
        <v>0.0</v>
      </c>
      <c r="Z343" s="643">
        <v>1.0</v>
      </c>
      <c r="AA343" s="643">
        <v>0.0</v>
      </c>
      <c r="AB343" s="643">
        <v>0.0</v>
      </c>
      <c r="AC343" s="643">
        <v>0.0</v>
      </c>
      <c r="AD343" s="612"/>
      <c r="AE343" s="643">
        <v>1.0</v>
      </c>
      <c r="AF343" s="643">
        <v>1.0</v>
      </c>
      <c r="AG343" s="643">
        <v>1.0</v>
      </c>
      <c r="AH343" s="643">
        <v>1.0</v>
      </c>
      <c r="AI343" s="612"/>
      <c r="AJ343" s="643">
        <v>1.0</v>
      </c>
      <c r="AK343" s="643">
        <v>1.0</v>
      </c>
      <c r="AL343" s="643">
        <v>42.0</v>
      </c>
      <c r="AM343" s="642" t="s">
        <v>6387</v>
      </c>
      <c r="AN343" s="612"/>
      <c r="AO343" s="612"/>
      <c r="AP343" s="612"/>
      <c r="AQ343" s="612"/>
      <c r="AR343" s="612"/>
      <c r="AS343" s="612"/>
      <c r="AT343" s="503">
        <v>1.0</v>
      </c>
    </row>
    <row r="344">
      <c r="A344" s="127"/>
      <c r="B344" s="476">
        <f t="shared" si="6"/>
        <v>269</v>
      </c>
      <c r="C344" s="445">
        <v>12.0</v>
      </c>
      <c r="D344" s="444"/>
      <c r="E344" s="468" t="s">
        <v>3656</v>
      </c>
      <c r="F344" s="397" t="s">
        <v>6388</v>
      </c>
      <c r="G344" s="382" t="s">
        <v>6389</v>
      </c>
      <c r="H344" s="397" t="s">
        <v>237</v>
      </c>
      <c r="I344" s="640" t="s">
        <v>6390</v>
      </c>
      <c r="J344" s="452" t="s">
        <v>11</v>
      </c>
      <c r="K344" s="453" t="s">
        <v>6391</v>
      </c>
      <c r="L344" s="493">
        <v>2021.0</v>
      </c>
      <c r="M344" s="452" t="s">
        <v>387</v>
      </c>
      <c r="N344" s="453" t="s">
        <v>6392</v>
      </c>
      <c r="O344" s="397" t="s">
        <v>6393</v>
      </c>
      <c r="P344" s="448"/>
      <c r="Q344" s="471" t="s">
        <v>253</v>
      </c>
      <c r="R344" s="472" t="s">
        <v>314</v>
      </c>
      <c r="S344" s="642" t="s">
        <v>6394</v>
      </c>
      <c r="T344" s="643">
        <v>1.0</v>
      </c>
      <c r="U344" s="643">
        <v>1.0</v>
      </c>
      <c r="V344" s="643">
        <v>0.0</v>
      </c>
      <c r="W344" s="643">
        <v>0.0</v>
      </c>
      <c r="X344" s="643">
        <v>0.0</v>
      </c>
      <c r="Y344" s="643">
        <v>0.0</v>
      </c>
      <c r="Z344" s="643">
        <v>0.0</v>
      </c>
      <c r="AA344" s="643">
        <v>0.0</v>
      </c>
      <c r="AB344" s="643">
        <v>0.0</v>
      </c>
      <c r="AC344" s="643">
        <v>0.0</v>
      </c>
      <c r="AD344" s="612"/>
      <c r="AE344" s="643">
        <v>1.0</v>
      </c>
      <c r="AF344" s="643">
        <v>1.0</v>
      </c>
      <c r="AG344" s="643">
        <v>1.0</v>
      </c>
      <c r="AH344" s="643">
        <v>1.0</v>
      </c>
      <c r="AI344" s="645" t="s">
        <v>6395</v>
      </c>
      <c r="AJ344" s="643">
        <v>1.0</v>
      </c>
      <c r="AK344" s="643">
        <v>1.0</v>
      </c>
      <c r="AL344" s="643">
        <v>18.0</v>
      </c>
      <c r="AM344" s="642" t="s">
        <v>6396</v>
      </c>
      <c r="AN344" s="612"/>
      <c r="AO344" s="612"/>
      <c r="AP344" s="612"/>
      <c r="AQ344" s="612"/>
      <c r="AR344" s="612"/>
      <c r="AS344" s="643">
        <v>1.0</v>
      </c>
      <c r="AT344" s="478"/>
    </row>
    <row r="345">
      <c r="A345" s="127"/>
      <c r="B345" s="476">
        <f t="shared" si="6"/>
        <v>270</v>
      </c>
      <c r="C345" s="445">
        <v>13.0</v>
      </c>
      <c r="D345" s="445">
        <v>1.0</v>
      </c>
      <c r="E345" s="468" t="s">
        <v>3669</v>
      </c>
      <c r="F345" s="453" t="s">
        <v>6397</v>
      </c>
      <c r="G345" s="453" t="s">
        <v>6398</v>
      </c>
      <c r="H345" s="646" t="s">
        <v>6399</v>
      </c>
      <c r="I345" s="647" t="s">
        <v>6400</v>
      </c>
      <c r="J345" s="452" t="s">
        <v>11</v>
      </c>
      <c r="K345" s="453" t="s">
        <v>6401</v>
      </c>
      <c r="L345" s="493">
        <v>2021.0</v>
      </c>
      <c r="M345" s="648" t="s">
        <v>223</v>
      </c>
      <c r="N345" s="649" t="s">
        <v>6402</v>
      </c>
      <c r="O345" s="650" t="s">
        <v>6403</v>
      </c>
      <c r="P345" s="649" t="s">
        <v>6404</v>
      </c>
      <c r="Q345" s="471" t="s">
        <v>276</v>
      </c>
      <c r="R345" s="472" t="s">
        <v>314</v>
      </c>
      <c r="S345" s="642" t="s">
        <v>1724</v>
      </c>
      <c r="T345" s="651">
        <v>1.0</v>
      </c>
      <c r="U345" s="652">
        <v>1.0</v>
      </c>
      <c r="V345" s="652">
        <v>1.0</v>
      </c>
      <c r="W345" s="652">
        <v>1.0</v>
      </c>
      <c r="X345" s="652">
        <v>1.0</v>
      </c>
      <c r="Y345" s="652">
        <v>1.0</v>
      </c>
      <c r="Z345" s="652">
        <v>1.0</v>
      </c>
      <c r="AA345" s="652">
        <v>0.0</v>
      </c>
      <c r="AB345" s="652">
        <v>1.0</v>
      </c>
      <c r="AC345" s="652">
        <v>1.0</v>
      </c>
      <c r="AD345" s="652">
        <v>1.0</v>
      </c>
      <c r="AE345" s="652">
        <v>1.0</v>
      </c>
      <c r="AF345" s="652">
        <v>1.0</v>
      </c>
      <c r="AG345" s="652">
        <v>1.0</v>
      </c>
      <c r="AH345" s="652">
        <v>1.0</v>
      </c>
      <c r="AI345" s="649" t="s">
        <v>1352</v>
      </c>
      <c r="AJ345" s="652">
        <v>1.0</v>
      </c>
      <c r="AK345" s="652">
        <v>1.0</v>
      </c>
      <c r="AL345" s="652">
        <v>59.0</v>
      </c>
      <c r="AM345" s="649" t="s">
        <v>3563</v>
      </c>
      <c r="AN345" s="450"/>
      <c r="AO345" s="450"/>
      <c r="AP345" s="450"/>
      <c r="AQ345" s="450"/>
      <c r="AR345" s="450"/>
      <c r="AS345" s="652">
        <v>1.0</v>
      </c>
      <c r="AT345" s="450"/>
    </row>
    <row r="346">
      <c r="A346" s="127"/>
      <c r="B346" s="476">
        <f t="shared" si="6"/>
        <v>271</v>
      </c>
      <c r="C346" s="445">
        <v>14.0</v>
      </c>
      <c r="D346" s="444"/>
      <c r="E346" s="397" t="s">
        <v>3714</v>
      </c>
      <c r="F346" s="453" t="s">
        <v>6405</v>
      </c>
      <c r="G346" s="382" t="s">
        <v>6406</v>
      </c>
      <c r="H346" s="640" t="s">
        <v>6407</v>
      </c>
      <c r="I346" s="653" t="s">
        <v>6407</v>
      </c>
      <c r="J346" s="452" t="s">
        <v>11</v>
      </c>
      <c r="K346" s="453" t="s">
        <v>6408</v>
      </c>
      <c r="L346" s="493">
        <v>2022.0</v>
      </c>
      <c r="M346" s="452" t="s">
        <v>223</v>
      </c>
      <c r="N346" s="654" t="s">
        <v>6409</v>
      </c>
      <c r="O346" s="425" t="s">
        <v>3719</v>
      </c>
      <c r="P346" s="397" t="s">
        <v>6410</v>
      </c>
      <c r="Q346" s="478"/>
      <c r="R346" s="478"/>
      <c r="S346" s="478"/>
      <c r="T346" s="478"/>
      <c r="U346" s="478"/>
      <c r="V346" s="478"/>
      <c r="W346" s="478"/>
      <c r="X346" s="478"/>
      <c r="Y346" s="478"/>
      <c r="Z346" s="478"/>
      <c r="AA346" s="478"/>
      <c r="AB346" s="478"/>
      <c r="AC346" s="478"/>
      <c r="AD346" s="478"/>
      <c r="AE346" s="478"/>
      <c r="AF346" s="478"/>
      <c r="AG346" s="478"/>
      <c r="AH346" s="478"/>
      <c r="AI346" s="478"/>
      <c r="AJ346" s="478"/>
      <c r="AK346" s="478"/>
      <c r="AL346" s="478"/>
      <c r="AM346" s="478"/>
      <c r="AN346" s="478"/>
      <c r="AO346" s="478"/>
      <c r="AP346" s="478"/>
      <c r="AQ346" s="478"/>
      <c r="AR346" s="478"/>
      <c r="AS346" s="478"/>
      <c r="AT346" s="478"/>
    </row>
    <row r="347">
      <c r="A347" s="127"/>
      <c r="B347" s="476">
        <f t="shared" si="6"/>
        <v>272</v>
      </c>
      <c r="C347" s="445">
        <v>15.0</v>
      </c>
      <c r="D347" s="444"/>
      <c r="E347" s="468" t="s">
        <v>3734</v>
      </c>
      <c r="F347" s="453" t="s">
        <v>6411</v>
      </c>
      <c r="G347" s="448"/>
      <c r="H347" s="448"/>
      <c r="I347" s="448"/>
      <c r="J347" s="450"/>
      <c r="K347" s="453" t="s">
        <v>6412</v>
      </c>
      <c r="L347" s="493">
        <v>2023.0</v>
      </c>
      <c r="M347" s="450"/>
      <c r="N347" s="450"/>
      <c r="O347" s="448"/>
      <c r="P347" s="448"/>
      <c r="Q347" s="478"/>
      <c r="R347" s="478"/>
      <c r="S347" s="478"/>
      <c r="T347" s="478"/>
      <c r="U347" s="478"/>
      <c r="V347" s="478"/>
      <c r="W347" s="478"/>
      <c r="X347" s="478"/>
      <c r="Y347" s="478"/>
      <c r="Z347" s="478"/>
      <c r="AA347" s="478"/>
      <c r="AB347" s="478"/>
      <c r="AC347" s="478"/>
      <c r="AD347" s="478"/>
      <c r="AE347" s="478"/>
      <c r="AF347" s="478"/>
      <c r="AG347" s="478"/>
      <c r="AH347" s="478"/>
      <c r="AI347" s="478"/>
      <c r="AJ347" s="478"/>
      <c r="AK347" s="478"/>
      <c r="AL347" s="478"/>
      <c r="AM347" s="478"/>
      <c r="AN347" s="478"/>
      <c r="AO347" s="478"/>
      <c r="AP347" s="478"/>
      <c r="AQ347" s="478"/>
      <c r="AR347" s="478"/>
      <c r="AS347" s="478"/>
      <c r="AT347" s="478"/>
    </row>
    <row r="348">
      <c r="A348" s="127"/>
      <c r="B348" s="476">
        <f t="shared" si="6"/>
        <v>273</v>
      </c>
      <c r="C348" s="445">
        <v>16.0</v>
      </c>
      <c r="D348" s="444"/>
      <c r="E348" s="468" t="s">
        <v>3680</v>
      </c>
      <c r="F348" s="450"/>
      <c r="G348" s="448"/>
      <c r="H348" s="448"/>
      <c r="I348" s="448"/>
      <c r="J348" s="450"/>
      <c r="K348" s="453" t="s">
        <v>6413</v>
      </c>
      <c r="L348" s="493">
        <v>2023.0</v>
      </c>
      <c r="M348" s="450"/>
      <c r="N348" s="450"/>
      <c r="O348" s="448"/>
      <c r="P348" s="448"/>
      <c r="Q348" s="478"/>
      <c r="R348" s="478"/>
      <c r="S348" s="478"/>
      <c r="T348" s="478"/>
      <c r="U348" s="478"/>
      <c r="V348" s="478"/>
      <c r="W348" s="478"/>
      <c r="X348" s="478"/>
      <c r="Y348" s="478"/>
      <c r="Z348" s="478"/>
      <c r="AA348" s="478"/>
      <c r="AB348" s="478"/>
      <c r="AC348" s="478"/>
      <c r="AD348" s="478"/>
      <c r="AE348" s="478"/>
      <c r="AF348" s="478"/>
      <c r="AG348" s="478"/>
      <c r="AH348" s="478"/>
      <c r="AI348" s="478"/>
      <c r="AJ348" s="478"/>
      <c r="AK348" s="478"/>
      <c r="AL348" s="478"/>
      <c r="AM348" s="478"/>
      <c r="AN348" s="478"/>
      <c r="AO348" s="478"/>
      <c r="AP348" s="478"/>
      <c r="AQ348" s="478"/>
      <c r="AR348" s="478"/>
      <c r="AS348" s="478"/>
      <c r="AT348" s="478"/>
    </row>
    <row r="349">
      <c r="A349" s="127"/>
      <c r="B349" s="476">
        <f t="shared" si="6"/>
        <v>274</v>
      </c>
      <c r="C349" s="445">
        <v>17.0</v>
      </c>
      <c r="D349" s="444"/>
      <c r="E349" s="468" t="s">
        <v>3703</v>
      </c>
      <c r="F349" s="453" t="s">
        <v>6414</v>
      </c>
      <c r="G349" s="448"/>
      <c r="H349" s="448"/>
      <c r="I349" s="448"/>
      <c r="J349" s="450"/>
      <c r="K349" s="453" t="s">
        <v>3708</v>
      </c>
      <c r="L349" s="493">
        <v>2023.0</v>
      </c>
      <c r="M349" s="450"/>
      <c r="N349" s="450"/>
      <c r="O349" s="448"/>
      <c r="P349" s="448"/>
      <c r="Q349" s="478"/>
      <c r="R349" s="478"/>
      <c r="S349" s="478"/>
      <c r="T349" s="478"/>
      <c r="U349" s="478"/>
      <c r="V349" s="478"/>
      <c r="W349" s="478"/>
      <c r="X349" s="478"/>
      <c r="Y349" s="478"/>
      <c r="Z349" s="478"/>
      <c r="AA349" s="478"/>
      <c r="AB349" s="478"/>
      <c r="AC349" s="478"/>
      <c r="AD349" s="478"/>
      <c r="AE349" s="478"/>
      <c r="AF349" s="478"/>
      <c r="AG349" s="478"/>
      <c r="AH349" s="478"/>
      <c r="AI349" s="478"/>
      <c r="AJ349" s="478"/>
      <c r="AK349" s="478"/>
      <c r="AL349" s="478"/>
      <c r="AM349" s="478"/>
      <c r="AN349" s="478"/>
      <c r="AO349" s="478"/>
      <c r="AP349" s="478"/>
      <c r="AQ349" s="478"/>
      <c r="AR349" s="478"/>
      <c r="AS349" s="478"/>
      <c r="AT349" s="478"/>
    </row>
    <row r="350">
      <c r="A350" s="127"/>
      <c r="B350" s="476">
        <f t="shared" si="6"/>
        <v>275</v>
      </c>
      <c r="C350" s="445">
        <v>18.0</v>
      </c>
      <c r="D350" s="444"/>
      <c r="E350" s="468" t="s">
        <v>3744</v>
      </c>
      <c r="F350" s="450"/>
      <c r="G350" s="448"/>
      <c r="H350" s="448"/>
      <c r="I350" s="448"/>
      <c r="J350" s="450"/>
      <c r="K350" s="453" t="s">
        <v>6415</v>
      </c>
      <c r="L350" s="493">
        <v>2024.0</v>
      </c>
      <c r="M350" s="450"/>
      <c r="N350" s="450"/>
      <c r="O350" s="448"/>
      <c r="P350" s="448"/>
      <c r="Q350" s="478"/>
      <c r="R350" s="478"/>
      <c r="S350" s="478"/>
      <c r="T350" s="478"/>
      <c r="U350" s="478"/>
      <c r="V350" s="478"/>
      <c r="W350" s="478"/>
      <c r="X350" s="478"/>
      <c r="Y350" s="478"/>
      <c r="Z350" s="478"/>
      <c r="AA350" s="478"/>
      <c r="AB350" s="478"/>
      <c r="AC350" s="478"/>
      <c r="AD350" s="478"/>
      <c r="AE350" s="478"/>
      <c r="AF350" s="478"/>
      <c r="AG350" s="478"/>
      <c r="AH350" s="478"/>
      <c r="AI350" s="478"/>
      <c r="AJ350" s="478"/>
      <c r="AK350" s="478"/>
      <c r="AL350" s="478"/>
      <c r="AM350" s="478"/>
      <c r="AN350" s="478"/>
      <c r="AO350" s="478"/>
      <c r="AP350" s="478"/>
      <c r="AQ350" s="478"/>
      <c r="AR350" s="478"/>
      <c r="AS350" s="478"/>
      <c r="AT350" s="478"/>
    </row>
    <row r="351">
      <c r="A351" s="127"/>
      <c r="B351" s="476">
        <f t="shared" si="6"/>
        <v>276</v>
      </c>
      <c r="C351" s="445">
        <v>19.0</v>
      </c>
      <c r="D351" s="444"/>
      <c r="E351" s="562" t="s">
        <v>4788</v>
      </c>
      <c r="F351" s="655" t="s">
        <v>6416</v>
      </c>
      <c r="G351" s="656" t="s">
        <v>6417</v>
      </c>
      <c r="H351" s="563"/>
      <c r="I351" s="568"/>
      <c r="J351" s="559" t="s">
        <v>11</v>
      </c>
      <c r="K351" s="655" t="s">
        <v>3751</v>
      </c>
      <c r="L351" s="657">
        <v>2023.0</v>
      </c>
      <c r="M351" s="658" t="s">
        <v>387</v>
      </c>
      <c r="N351" s="564"/>
      <c r="O351" s="563"/>
      <c r="P351" s="563"/>
      <c r="Q351" s="568"/>
      <c r="R351" s="568"/>
      <c r="S351" s="568"/>
      <c r="T351" s="568"/>
      <c r="U351" s="568"/>
      <c r="V351" s="568"/>
      <c r="W351" s="568"/>
      <c r="X351" s="568"/>
      <c r="Y351" s="568"/>
      <c r="Z351" s="568"/>
      <c r="AA351" s="568"/>
      <c r="AB351" s="568"/>
      <c r="AC351" s="568"/>
      <c r="AD351" s="568"/>
      <c r="AE351" s="568"/>
      <c r="AF351" s="568"/>
      <c r="AG351" s="568"/>
      <c r="AH351" s="568"/>
      <c r="AI351" s="568"/>
      <c r="AJ351" s="568"/>
      <c r="AK351" s="568"/>
      <c r="AL351" s="568"/>
      <c r="AM351" s="568"/>
      <c r="AN351" s="568"/>
      <c r="AO351" s="568"/>
      <c r="AP351" s="568"/>
      <c r="AQ351" s="568"/>
      <c r="AR351" s="568"/>
      <c r="AS351" s="568"/>
      <c r="AT351" s="568"/>
    </row>
    <row r="352">
      <c r="A352" s="127"/>
      <c r="B352" s="476">
        <f t="shared" si="6"/>
        <v>277</v>
      </c>
      <c r="C352" s="445">
        <v>20.0</v>
      </c>
      <c r="D352" s="444"/>
      <c r="E352" s="562" t="s">
        <v>3726</v>
      </c>
      <c r="F352" s="563"/>
      <c r="G352" s="563"/>
      <c r="H352" s="563"/>
      <c r="I352" s="563"/>
      <c r="J352" s="559" t="s">
        <v>11</v>
      </c>
      <c r="K352" s="659" t="s">
        <v>6418</v>
      </c>
      <c r="L352" s="660">
        <v>2024.0</v>
      </c>
      <c r="M352" s="559" t="s">
        <v>223</v>
      </c>
      <c r="N352" s="563"/>
      <c r="O352" s="563"/>
      <c r="P352" s="563"/>
      <c r="Q352" s="568"/>
      <c r="R352" s="568"/>
      <c r="S352" s="568"/>
      <c r="T352" s="568"/>
      <c r="U352" s="568"/>
      <c r="V352" s="568"/>
      <c r="W352" s="568"/>
      <c r="X352" s="568"/>
      <c r="Y352" s="568"/>
      <c r="Z352" s="568"/>
      <c r="AA352" s="568"/>
      <c r="AB352" s="568"/>
      <c r="AC352" s="568"/>
      <c r="AD352" s="568"/>
      <c r="AE352" s="568"/>
      <c r="AF352" s="568"/>
      <c r="AG352" s="568"/>
      <c r="AH352" s="568"/>
      <c r="AI352" s="568"/>
      <c r="AJ352" s="568"/>
      <c r="AK352" s="568"/>
      <c r="AL352" s="568"/>
      <c r="AM352" s="568"/>
      <c r="AN352" s="568"/>
      <c r="AO352" s="568"/>
      <c r="AP352" s="568"/>
      <c r="AQ352" s="568"/>
      <c r="AR352" s="568"/>
      <c r="AS352" s="568"/>
      <c r="AT352" s="568"/>
    </row>
    <row r="353">
      <c r="A353" s="127"/>
      <c r="B353" s="476">
        <f t="shared" si="6"/>
        <v>278</v>
      </c>
      <c r="C353" s="445">
        <v>21.0</v>
      </c>
      <c r="D353" s="444"/>
      <c r="E353" s="562" t="s">
        <v>3758</v>
      </c>
      <c r="F353" s="659" t="s">
        <v>6419</v>
      </c>
      <c r="G353" s="563"/>
      <c r="H353" s="563"/>
      <c r="I353" s="563"/>
      <c r="J353" s="559" t="s">
        <v>1865</v>
      </c>
      <c r="K353" s="659" t="s">
        <v>6420</v>
      </c>
      <c r="L353" s="660">
        <v>2024.0</v>
      </c>
      <c r="M353" s="559" t="s">
        <v>223</v>
      </c>
      <c r="N353" s="563"/>
      <c r="O353" s="568"/>
      <c r="P353" s="563"/>
      <c r="Q353" s="568"/>
      <c r="R353" s="568"/>
      <c r="S353" s="568"/>
      <c r="T353" s="568"/>
      <c r="U353" s="568"/>
      <c r="V353" s="568"/>
      <c r="W353" s="568"/>
      <c r="X353" s="568"/>
      <c r="Y353" s="568"/>
      <c r="Z353" s="568"/>
      <c r="AA353" s="568"/>
      <c r="AB353" s="568"/>
      <c r="AC353" s="568"/>
      <c r="AD353" s="568"/>
      <c r="AE353" s="568"/>
      <c r="AF353" s="568"/>
      <c r="AG353" s="568"/>
      <c r="AH353" s="568"/>
      <c r="AI353" s="568"/>
      <c r="AJ353" s="568"/>
      <c r="AK353" s="568"/>
      <c r="AL353" s="568"/>
      <c r="AM353" s="568"/>
      <c r="AN353" s="568"/>
      <c r="AO353" s="568"/>
      <c r="AP353" s="568"/>
      <c r="AQ353" s="568"/>
      <c r="AR353" s="568"/>
      <c r="AS353" s="568"/>
      <c r="AT353" s="568"/>
    </row>
    <row r="354">
      <c r="A354" s="14"/>
      <c r="B354" s="476">
        <f t="shared" si="6"/>
        <v>279</v>
      </c>
      <c r="C354" s="445">
        <v>22.0</v>
      </c>
      <c r="D354" s="444"/>
      <c r="E354" s="562" t="s">
        <v>3692</v>
      </c>
      <c r="F354" s="563"/>
      <c r="G354" s="568"/>
      <c r="H354" s="563"/>
      <c r="I354" s="563"/>
      <c r="J354" s="559" t="s">
        <v>1865</v>
      </c>
      <c r="K354" s="659" t="s">
        <v>6421</v>
      </c>
      <c r="L354" s="660">
        <v>2024.0</v>
      </c>
      <c r="M354" s="559" t="s">
        <v>223</v>
      </c>
      <c r="N354" s="563"/>
      <c r="O354" s="568"/>
      <c r="P354" s="563"/>
      <c r="Q354" s="568"/>
      <c r="R354" s="568"/>
      <c r="S354" s="568"/>
      <c r="T354" s="568"/>
      <c r="U354" s="568"/>
      <c r="V354" s="568"/>
      <c r="W354" s="568"/>
      <c r="X354" s="568"/>
      <c r="Y354" s="568"/>
      <c r="Z354" s="568"/>
      <c r="AA354" s="568"/>
      <c r="AB354" s="568"/>
      <c r="AC354" s="568"/>
      <c r="AD354" s="568"/>
      <c r="AE354" s="568"/>
      <c r="AF354" s="568"/>
      <c r="AG354" s="568"/>
      <c r="AH354" s="568"/>
      <c r="AI354" s="568"/>
      <c r="AJ354" s="568"/>
      <c r="AK354" s="568"/>
      <c r="AL354" s="568"/>
      <c r="AM354" s="568"/>
      <c r="AN354" s="568"/>
      <c r="AO354" s="568"/>
      <c r="AP354" s="568"/>
      <c r="AQ354" s="568"/>
      <c r="AR354" s="568"/>
      <c r="AS354" s="568"/>
      <c r="AT354" s="568"/>
    </row>
    <row r="355">
      <c r="A355" s="448"/>
      <c r="B355" s="476">
        <f t="shared" si="6"/>
        <v>280</v>
      </c>
      <c r="C355" s="445">
        <v>23.0</v>
      </c>
      <c r="D355" s="444"/>
      <c r="E355" s="659" t="s">
        <v>3744</v>
      </c>
      <c r="F355" s="563"/>
      <c r="G355" s="568"/>
      <c r="H355" s="563"/>
      <c r="I355" s="563"/>
      <c r="J355" s="559" t="s">
        <v>1865</v>
      </c>
      <c r="K355" s="659" t="s">
        <v>6422</v>
      </c>
      <c r="L355" s="660">
        <v>2024.0</v>
      </c>
      <c r="M355" s="563"/>
      <c r="N355" s="563"/>
      <c r="O355" s="568"/>
      <c r="P355" s="563"/>
      <c r="Q355" s="568"/>
      <c r="R355" s="568"/>
      <c r="S355" s="568"/>
      <c r="T355" s="568"/>
      <c r="U355" s="568"/>
      <c r="V355" s="568"/>
      <c r="W355" s="568"/>
      <c r="X355" s="568"/>
      <c r="Y355" s="568"/>
      <c r="Z355" s="568"/>
      <c r="AA355" s="568"/>
      <c r="AB355" s="568"/>
      <c r="AC355" s="568"/>
      <c r="AD355" s="568"/>
      <c r="AE355" s="568"/>
      <c r="AF355" s="568"/>
      <c r="AG355" s="568"/>
      <c r="AH355" s="568"/>
      <c r="AI355" s="568"/>
      <c r="AJ355" s="568"/>
      <c r="AK355" s="568"/>
      <c r="AL355" s="568"/>
      <c r="AM355" s="568"/>
      <c r="AN355" s="568"/>
      <c r="AO355" s="568"/>
      <c r="AP355" s="568"/>
      <c r="AQ355" s="568"/>
      <c r="AR355" s="568"/>
      <c r="AS355" s="568"/>
      <c r="AT355" s="568"/>
    </row>
    <row r="356">
      <c r="A356" s="466" t="s">
        <v>6423</v>
      </c>
      <c r="B356" s="476">
        <f t="shared" si="6"/>
        <v>281</v>
      </c>
      <c r="C356" s="445">
        <v>1.0</v>
      </c>
      <c r="D356" s="445">
        <v>1.0</v>
      </c>
      <c r="E356" s="468" t="s">
        <v>3785</v>
      </c>
      <c r="F356" s="448"/>
      <c r="G356" s="502" t="s">
        <v>6424</v>
      </c>
      <c r="H356" s="397" t="s">
        <v>237</v>
      </c>
      <c r="I356" s="661" t="s">
        <v>6425</v>
      </c>
      <c r="J356" s="387" t="s">
        <v>11</v>
      </c>
      <c r="K356" s="397" t="s">
        <v>6426</v>
      </c>
      <c r="L356" s="423">
        <v>2019.0</v>
      </c>
      <c r="M356" s="387" t="s">
        <v>223</v>
      </c>
      <c r="N356" s="397" t="s">
        <v>6427</v>
      </c>
      <c r="O356" s="502" t="s">
        <v>6428</v>
      </c>
      <c r="P356" s="397" t="s">
        <v>6340</v>
      </c>
      <c r="Q356" s="471" t="s">
        <v>253</v>
      </c>
      <c r="R356" s="472" t="s">
        <v>647</v>
      </c>
      <c r="S356" s="502" t="s">
        <v>6429</v>
      </c>
      <c r="T356" s="503">
        <v>0.0</v>
      </c>
      <c r="U356" s="503">
        <v>0.0</v>
      </c>
      <c r="V356" s="503">
        <v>0.0</v>
      </c>
      <c r="W356" s="503">
        <v>0.0</v>
      </c>
      <c r="X356" s="503">
        <v>0.0</v>
      </c>
      <c r="Y356" s="503">
        <v>0.0</v>
      </c>
      <c r="Z356" s="503">
        <v>0.0</v>
      </c>
      <c r="AA356" s="503">
        <v>0.0</v>
      </c>
      <c r="AB356" s="503">
        <v>0.0</v>
      </c>
      <c r="AC356" s="503">
        <v>0.0</v>
      </c>
      <c r="AD356" s="478"/>
      <c r="AE356" s="503">
        <v>1.0</v>
      </c>
      <c r="AF356" s="503">
        <v>1.0</v>
      </c>
      <c r="AG356" s="503">
        <v>1.0</v>
      </c>
      <c r="AH356" s="503">
        <v>1.0</v>
      </c>
      <c r="AI356" s="502" t="s">
        <v>6430</v>
      </c>
      <c r="AJ356" s="503">
        <v>1.0</v>
      </c>
      <c r="AK356" s="503">
        <v>1.0</v>
      </c>
      <c r="AL356" s="503">
        <v>8.0</v>
      </c>
      <c r="AM356" s="502" t="s">
        <v>6431</v>
      </c>
      <c r="AN356" s="478"/>
      <c r="AO356" s="478"/>
      <c r="AP356" s="478"/>
      <c r="AQ356" s="503">
        <v>1.0</v>
      </c>
      <c r="AR356" s="478"/>
      <c r="AS356" s="478"/>
      <c r="AT356" s="478"/>
    </row>
    <row r="357">
      <c r="A357" s="127"/>
      <c r="B357" s="476">
        <f t="shared" si="6"/>
        <v>282</v>
      </c>
      <c r="C357" s="445">
        <v>2.0</v>
      </c>
      <c r="D357" s="445">
        <v>1.0</v>
      </c>
      <c r="E357" s="468" t="s">
        <v>3831</v>
      </c>
      <c r="F357" s="397" t="s">
        <v>6432</v>
      </c>
      <c r="G357" s="382" t="s">
        <v>6433</v>
      </c>
      <c r="H357" s="491" t="s">
        <v>237</v>
      </c>
      <c r="I357" s="640" t="s">
        <v>6434</v>
      </c>
      <c r="J357" s="387" t="s">
        <v>4978</v>
      </c>
      <c r="K357" s="397" t="s">
        <v>6435</v>
      </c>
      <c r="L357" s="423">
        <v>2017.0</v>
      </c>
      <c r="M357" s="387" t="s">
        <v>223</v>
      </c>
      <c r="N357" s="448"/>
      <c r="O357" s="397" t="s">
        <v>3837</v>
      </c>
      <c r="P357" s="397" t="s">
        <v>5848</v>
      </c>
      <c r="Q357" s="471" t="s">
        <v>276</v>
      </c>
      <c r="R357" s="518" t="s">
        <v>277</v>
      </c>
      <c r="S357" s="502" t="s">
        <v>6436</v>
      </c>
      <c r="T357" s="503">
        <v>1.0</v>
      </c>
      <c r="U357" s="503">
        <v>0.0</v>
      </c>
      <c r="V357" s="503">
        <v>0.0</v>
      </c>
      <c r="W357" s="503">
        <v>0.0</v>
      </c>
      <c r="X357" s="503">
        <v>0.0</v>
      </c>
      <c r="Y357" s="503">
        <v>0.0</v>
      </c>
      <c r="Z357" s="503">
        <v>0.0</v>
      </c>
      <c r="AA357" s="503">
        <v>1.0</v>
      </c>
      <c r="AB357" s="503">
        <v>1.0</v>
      </c>
      <c r="AC357" s="503">
        <v>0.0</v>
      </c>
      <c r="AD357" s="503">
        <v>0.0</v>
      </c>
      <c r="AE357" s="503">
        <v>1.0</v>
      </c>
      <c r="AF357" s="503">
        <v>1.0</v>
      </c>
      <c r="AG357" s="503">
        <v>0.0</v>
      </c>
      <c r="AH357" s="503">
        <v>1.0</v>
      </c>
      <c r="AI357" s="601" t="s">
        <v>6437</v>
      </c>
      <c r="AJ357" s="503">
        <v>1.0</v>
      </c>
      <c r="AK357" s="503">
        <v>1.0</v>
      </c>
      <c r="AL357" s="503">
        <v>12.0</v>
      </c>
      <c r="AM357" s="601" t="s">
        <v>411</v>
      </c>
      <c r="AN357" s="478"/>
      <c r="AO357" s="503">
        <v>1.0</v>
      </c>
      <c r="AP357" s="478"/>
      <c r="AQ357" s="478"/>
      <c r="AR357" s="478"/>
      <c r="AS357" s="478"/>
      <c r="AT357" s="478"/>
    </row>
    <row r="358">
      <c r="A358" s="127"/>
      <c r="B358" s="476">
        <f t="shared" si="6"/>
        <v>283</v>
      </c>
      <c r="C358" s="445">
        <v>3.0</v>
      </c>
      <c r="D358" s="445">
        <v>1.0</v>
      </c>
      <c r="E358" s="397" t="s">
        <v>3866</v>
      </c>
      <c r="F358" s="397" t="s">
        <v>6438</v>
      </c>
      <c r="G358" s="502" t="s">
        <v>3868</v>
      </c>
      <c r="H358" s="397" t="s">
        <v>237</v>
      </c>
      <c r="I358" s="573">
        <v>8.5221777001E10</v>
      </c>
      <c r="J358" s="387" t="s">
        <v>11</v>
      </c>
      <c r="K358" s="468" t="s">
        <v>6439</v>
      </c>
      <c r="L358" s="423">
        <v>2020.0</v>
      </c>
      <c r="M358" s="387" t="s">
        <v>223</v>
      </c>
      <c r="N358" s="448"/>
      <c r="O358" s="502" t="s">
        <v>3870</v>
      </c>
      <c r="P358" s="397" t="s">
        <v>6440</v>
      </c>
      <c r="Q358" s="471" t="s">
        <v>276</v>
      </c>
      <c r="R358" s="472" t="s">
        <v>369</v>
      </c>
      <c r="S358" s="392" t="s">
        <v>6441</v>
      </c>
      <c r="T358" s="503">
        <v>1.0</v>
      </c>
      <c r="U358" s="503">
        <v>0.0</v>
      </c>
      <c r="V358" s="503">
        <v>1.0</v>
      </c>
      <c r="W358" s="503">
        <v>0.0</v>
      </c>
      <c r="X358" s="503">
        <v>0.0</v>
      </c>
      <c r="Y358" s="503">
        <v>0.0</v>
      </c>
      <c r="Z358" s="503">
        <v>0.0</v>
      </c>
      <c r="AA358" s="503">
        <v>0.0</v>
      </c>
      <c r="AB358" s="503">
        <v>0.0</v>
      </c>
      <c r="AC358" s="503">
        <v>0.0</v>
      </c>
      <c r="AD358" s="478"/>
      <c r="AE358" s="503">
        <v>1.0</v>
      </c>
      <c r="AF358" s="503">
        <v>1.0</v>
      </c>
      <c r="AG358" s="503">
        <v>1.0</v>
      </c>
      <c r="AH358" s="503">
        <v>1.0</v>
      </c>
      <c r="AI358" s="502" t="s">
        <v>6270</v>
      </c>
      <c r="AJ358" s="503">
        <v>1.0</v>
      </c>
      <c r="AK358" s="503">
        <v>1.0</v>
      </c>
      <c r="AL358" s="503">
        <v>31.0</v>
      </c>
      <c r="AM358" s="502" t="s">
        <v>1341</v>
      </c>
      <c r="AN358" s="478"/>
      <c r="AO358" s="478"/>
      <c r="AP358" s="478"/>
      <c r="AQ358" s="478"/>
      <c r="AR358" s="503">
        <v>1.0</v>
      </c>
      <c r="AS358" s="478"/>
      <c r="AT358" s="478"/>
    </row>
    <row r="359">
      <c r="A359" s="127"/>
      <c r="B359" s="476">
        <f t="shared" si="6"/>
        <v>284</v>
      </c>
      <c r="C359" s="445">
        <v>4.0</v>
      </c>
      <c r="D359" s="445">
        <v>1.0</v>
      </c>
      <c r="E359" s="468" t="s">
        <v>4790</v>
      </c>
      <c r="F359" s="397" t="s">
        <v>6442</v>
      </c>
      <c r="G359" s="502" t="s">
        <v>6443</v>
      </c>
      <c r="H359" s="397" t="s">
        <v>237</v>
      </c>
      <c r="I359" s="502" t="s">
        <v>6444</v>
      </c>
      <c r="J359" s="387" t="s">
        <v>11</v>
      </c>
      <c r="K359" s="397" t="s">
        <v>6445</v>
      </c>
      <c r="L359" s="423">
        <v>2020.0</v>
      </c>
      <c r="M359" s="387" t="s">
        <v>223</v>
      </c>
      <c r="N359" s="397" t="s">
        <v>6446</v>
      </c>
      <c r="O359" s="397" t="s">
        <v>6447</v>
      </c>
      <c r="P359" s="448"/>
      <c r="Q359" s="471" t="s">
        <v>276</v>
      </c>
      <c r="R359" s="472" t="s">
        <v>314</v>
      </c>
      <c r="S359" s="502" t="s">
        <v>6448</v>
      </c>
      <c r="T359" s="503">
        <v>1.0</v>
      </c>
      <c r="U359" s="503">
        <v>0.0</v>
      </c>
      <c r="V359" s="503">
        <v>1.0</v>
      </c>
      <c r="W359" s="503">
        <v>1.0</v>
      </c>
      <c r="X359" s="503">
        <v>1.0</v>
      </c>
      <c r="Y359" s="503">
        <v>1.0</v>
      </c>
      <c r="Z359" s="503">
        <v>1.0</v>
      </c>
      <c r="AA359" s="503">
        <v>1.0</v>
      </c>
      <c r="AB359" s="503">
        <v>1.0</v>
      </c>
      <c r="AC359" s="503">
        <v>0.0</v>
      </c>
      <c r="AD359" s="502" t="s">
        <v>6449</v>
      </c>
      <c r="AE359" s="503">
        <v>1.0</v>
      </c>
      <c r="AF359" s="503">
        <v>1.0</v>
      </c>
      <c r="AG359" s="503">
        <v>1.0</v>
      </c>
      <c r="AH359" s="503">
        <v>1.0</v>
      </c>
      <c r="AI359" s="473" t="s">
        <v>6450</v>
      </c>
      <c r="AJ359" s="503">
        <v>1.0</v>
      </c>
      <c r="AK359" s="503">
        <v>1.0</v>
      </c>
      <c r="AL359" s="503">
        <v>46.0</v>
      </c>
      <c r="AM359" s="502" t="s">
        <v>6451</v>
      </c>
      <c r="AN359" s="478"/>
      <c r="AO359" s="478"/>
      <c r="AP359" s="478"/>
      <c r="AQ359" s="478"/>
      <c r="AR359" s="503">
        <v>1.0</v>
      </c>
      <c r="AS359" s="478"/>
      <c r="AT359" s="478"/>
    </row>
    <row r="360">
      <c r="A360" s="127"/>
      <c r="B360" s="476">
        <f t="shared" si="6"/>
        <v>285</v>
      </c>
      <c r="C360" s="445">
        <v>5.0</v>
      </c>
      <c r="D360" s="445">
        <v>1.0</v>
      </c>
      <c r="E360" s="468" t="s">
        <v>3929</v>
      </c>
      <c r="F360" s="397" t="s">
        <v>6452</v>
      </c>
      <c r="G360" s="502" t="s">
        <v>6453</v>
      </c>
      <c r="H360" s="397" t="s">
        <v>237</v>
      </c>
      <c r="I360" s="661" t="s">
        <v>6454</v>
      </c>
      <c r="J360" s="387" t="s">
        <v>11</v>
      </c>
      <c r="K360" s="397" t="s">
        <v>6455</v>
      </c>
      <c r="L360" s="423">
        <v>2020.0</v>
      </c>
      <c r="M360" s="387" t="s">
        <v>223</v>
      </c>
      <c r="N360" s="448"/>
      <c r="O360" s="448"/>
      <c r="P360" s="397" t="s">
        <v>6456</v>
      </c>
      <c r="Q360" s="471" t="s">
        <v>253</v>
      </c>
      <c r="R360" s="472" t="s">
        <v>647</v>
      </c>
      <c r="S360" s="502" t="s">
        <v>21</v>
      </c>
      <c r="T360" s="503">
        <v>0.0</v>
      </c>
      <c r="U360" s="503">
        <v>0.0</v>
      </c>
      <c r="V360" s="503">
        <v>0.0</v>
      </c>
      <c r="W360" s="503">
        <v>0.0</v>
      </c>
      <c r="X360" s="503">
        <v>0.0</v>
      </c>
      <c r="Y360" s="503">
        <v>0.0</v>
      </c>
      <c r="Z360" s="503">
        <v>0.0</v>
      </c>
      <c r="AA360" s="503">
        <v>1.0</v>
      </c>
      <c r="AB360" s="503">
        <v>1.0</v>
      </c>
      <c r="AC360" s="503">
        <v>0.0</v>
      </c>
      <c r="AD360" s="478"/>
      <c r="AE360" s="503">
        <v>1.0</v>
      </c>
      <c r="AF360" s="503">
        <v>1.0</v>
      </c>
      <c r="AG360" s="503">
        <v>1.0</v>
      </c>
      <c r="AH360" s="503">
        <v>0.0</v>
      </c>
      <c r="AI360" s="502" t="s">
        <v>21</v>
      </c>
      <c r="AJ360" s="503">
        <v>1.0</v>
      </c>
      <c r="AK360" s="503">
        <v>1.0</v>
      </c>
      <c r="AL360" s="503">
        <v>22.0</v>
      </c>
      <c r="AM360" s="502" t="s">
        <v>6457</v>
      </c>
      <c r="AN360" s="478"/>
      <c r="AO360" s="478"/>
      <c r="AP360" s="478"/>
      <c r="AQ360" s="478"/>
      <c r="AR360" s="503">
        <v>1.0</v>
      </c>
      <c r="AS360" s="478"/>
      <c r="AT360" s="478"/>
    </row>
    <row r="361">
      <c r="A361" s="127"/>
      <c r="B361" s="476">
        <f t="shared" si="6"/>
        <v>286</v>
      </c>
      <c r="C361" s="445">
        <v>6.0</v>
      </c>
      <c r="D361" s="444"/>
      <c r="E361" s="468" t="s">
        <v>3842</v>
      </c>
      <c r="F361" s="397" t="s">
        <v>6458</v>
      </c>
      <c r="G361" s="502" t="s">
        <v>6459</v>
      </c>
      <c r="H361" s="397" t="s">
        <v>237</v>
      </c>
      <c r="I361" s="661" t="s">
        <v>6460</v>
      </c>
      <c r="J361" s="387" t="s">
        <v>11</v>
      </c>
      <c r="K361" s="397" t="s">
        <v>3845</v>
      </c>
      <c r="L361" s="423">
        <v>2020.0</v>
      </c>
      <c r="M361" s="387" t="s">
        <v>387</v>
      </c>
      <c r="N361" s="448"/>
      <c r="O361" s="502" t="s">
        <v>6461</v>
      </c>
      <c r="P361" s="448"/>
      <c r="Q361" s="471" t="s">
        <v>276</v>
      </c>
      <c r="R361" s="472" t="s">
        <v>314</v>
      </c>
      <c r="S361" s="502" t="s">
        <v>1930</v>
      </c>
      <c r="T361" s="503">
        <v>1.0</v>
      </c>
      <c r="U361" s="503">
        <v>1.0</v>
      </c>
      <c r="V361" s="503">
        <v>1.0</v>
      </c>
      <c r="W361" s="503">
        <v>0.0</v>
      </c>
      <c r="X361" s="503">
        <v>1.0</v>
      </c>
      <c r="Y361" s="503">
        <v>0.0</v>
      </c>
      <c r="Z361" s="503">
        <v>1.0</v>
      </c>
      <c r="AA361" s="503">
        <v>1.0</v>
      </c>
      <c r="AB361" s="503">
        <v>1.0</v>
      </c>
      <c r="AC361" s="503">
        <v>0.0</v>
      </c>
      <c r="AD361" s="478"/>
      <c r="AE361" s="503">
        <v>1.0</v>
      </c>
      <c r="AF361" s="503">
        <v>1.0</v>
      </c>
      <c r="AG361" s="503">
        <v>1.0</v>
      </c>
      <c r="AH361" s="503">
        <v>1.0</v>
      </c>
      <c r="AI361" s="478"/>
      <c r="AJ361" s="503">
        <v>1.0</v>
      </c>
      <c r="AK361" s="503">
        <v>1.0</v>
      </c>
      <c r="AL361" s="503">
        <v>22.0</v>
      </c>
      <c r="AM361" s="502" t="s">
        <v>3563</v>
      </c>
      <c r="AN361" s="478"/>
      <c r="AO361" s="478"/>
      <c r="AP361" s="478"/>
      <c r="AQ361" s="478"/>
      <c r="AR361" s="503">
        <v>1.0</v>
      </c>
      <c r="AS361" s="478"/>
      <c r="AT361" s="478"/>
    </row>
    <row r="362">
      <c r="A362" s="127"/>
      <c r="B362" s="476">
        <f t="shared" si="6"/>
        <v>287</v>
      </c>
      <c r="C362" s="445">
        <v>7.0</v>
      </c>
      <c r="D362" s="445">
        <v>1.0</v>
      </c>
      <c r="E362" s="468" t="s">
        <v>3796</v>
      </c>
      <c r="F362" s="397" t="s">
        <v>6462</v>
      </c>
      <c r="G362" s="502" t="s">
        <v>6463</v>
      </c>
      <c r="H362" s="397" t="s">
        <v>237</v>
      </c>
      <c r="I362" s="469" t="s">
        <v>6464</v>
      </c>
      <c r="J362" s="387" t="s">
        <v>11</v>
      </c>
      <c r="K362" s="397" t="s">
        <v>3800</v>
      </c>
      <c r="L362" s="423">
        <v>2020.0</v>
      </c>
      <c r="M362" s="387" t="s">
        <v>223</v>
      </c>
      <c r="N362" s="397" t="s">
        <v>6465</v>
      </c>
      <c r="O362" s="397" t="s">
        <v>3801</v>
      </c>
      <c r="P362" s="448"/>
      <c r="Q362" s="471" t="s">
        <v>276</v>
      </c>
      <c r="R362" s="472" t="s">
        <v>647</v>
      </c>
      <c r="S362" s="502" t="s">
        <v>237</v>
      </c>
      <c r="T362" s="503">
        <v>0.0</v>
      </c>
      <c r="U362" s="503">
        <v>0.0</v>
      </c>
      <c r="V362" s="503">
        <v>1.0</v>
      </c>
      <c r="W362" s="503">
        <v>0.0</v>
      </c>
      <c r="X362" s="503">
        <v>0.0</v>
      </c>
      <c r="Y362" s="503">
        <v>0.0</v>
      </c>
      <c r="Z362" s="503">
        <v>0.0</v>
      </c>
      <c r="AA362" s="503">
        <v>0.0</v>
      </c>
      <c r="AB362" s="503">
        <v>0.0</v>
      </c>
      <c r="AC362" s="503">
        <v>0.0</v>
      </c>
      <c r="AD362" s="478"/>
      <c r="AE362" s="503">
        <v>1.0</v>
      </c>
      <c r="AF362" s="503">
        <v>1.0</v>
      </c>
      <c r="AG362" s="503">
        <v>0.0</v>
      </c>
      <c r="AH362" s="503">
        <v>0.0</v>
      </c>
      <c r="AI362" s="502" t="s">
        <v>237</v>
      </c>
      <c r="AJ362" s="503">
        <v>1.0</v>
      </c>
      <c r="AK362" s="503">
        <v>1.0</v>
      </c>
      <c r="AL362" s="503">
        <v>3.0</v>
      </c>
      <c r="AM362" s="502" t="s">
        <v>6466</v>
      </c>
      <c r="AN362" s="478"/>
      <c r="AO362" s="478"/>
      <c r="AP362" s="478"/>
      <c r="AQ362" s="478"/>
      <c r="AR362" s="503">
        <v>1.0</v>
      </c>
      <c r="AS362" s="478"/>
      <c r="AT362" s="478"/>
    </row>
    <row r="363">
      <c r="A363" s="127"/>
      <c r="B363" s="476">
        <f t="shared" si="6"/>
        <v>288</v>
      </c>
      <c r="C363" s="445">
        <v>8.0</v>
      </c>
      <c r="D363" s="445">
        <v>1.0</v>
      </c>
      <c r="E363" s="468" t="s">
        <v>3856</v>
      </c>
      <c r="F363" s="397" t="s">
        <v>6467</v>
      </c>
      <c r="G363" s="502" t="s">
        <v>6468</v>
      </c>
      <c r="H363" s="397" t="s">
        <v>237</v>
      </c>
      <c r="I363" s="397" t="s">
        <v>237</v>
      </c>
      <c r="J363" s="387" t="s">
        <v>11</v>
      </c>
      <c r="K363" s="397" t="s">
        <v>6469</v>
      </c>
      <c r="L363" s="423">
        <v>2020.0</v>
      </c>
      <c r="M363" s="387" t="s">
        <v>223</v>
      </c>
      <c r="N363" s="397" t="s">
        <v>6470</v>
      </c>
      <c r="O363" s="397" t="s">
        <v>237</v>
      </c>
      <c r="P363" s="448"/>
      <c r="Q363" s="471" t="s">
        <v>276</v>
      </c>
      <c r="R363" s="472" t="s">
        <v>647</v>
      </c>
      <c r="S363" s="502" t="s">
        <v>21</v>
      </c>
      <c r="T363" s="503">
        <v>0.0</v>
      </c>
      <c r="U363" s="503">
        <v>0.0</v>
      </c>
      <c r="V363" s="503">
        <v>0.0</v>
      </c>
      <c r="W363" s="503">
        <v>0.0</v>
      </c>
      <c r="X363" s="503">
        <v>0.0</v>
      </c>
      <c r="Y363" s="503">
        <v>0.0</v>
      </c>
      <c r="Z363" s="503">
        <v>0.0</v>
      </c>
      <c r="AA363" s="503">
        <v>0.0</v>
      </c>
      <c r="AB363" s="503">
        <v>0.0</v>
      </c>
      <c r="AC363" s="503">
        <v>0.0</v>
      </c>
      <c r="AD363" s="478"/>
      <c r="AE363" s="503">
        <v>1.0</v>
      </c>
      <c r="AF363" s="503">
        <v>1.0</v>
      </c>
      <c r="AG363" s="503">
        <v>1.0</v>
      </c>
      <c r="AH363" s="503">
        <v>1.0</v>
      </c>
      <c r="AI363" s="478"/>
      <c r="AJ363" s="503">
        <v>1.0</v>
      </c>
      <c r="AK363" s="503">
        <v>1.0</v>
      </c>
      <c r="AL363" s="503">
        <v>10.0</v>
      </c>
      <c r="AM363" s="502" t="s">
        <v>3863</v>
      </c>
      <c r="AN363" s="478"/>
      <c r="AO363" s="478"/>
      <c r="AP363" s="478"/>
      <c r="AQ363" s="478"/>
      <c r="AR363" s="503">
        <v>1.0</v>
      </c>
      <c r="AS363" s="478"/>
      <c r="AT363" s="478"/>
    </row>
    <row r="364">
      <c r="A364" s="127"/>
      <c r="B364" s="476">
        <f t="shared" si="6"/>
        <v>289</v>
      </c>
      <c r="C364" s="445">
        <v>9.0</v>
      </c>
      <c r="D364" s="445">
        <v>1.0</v>
      </c>
      <c r="E364" s="468" t="s">
        <v>3890</v>
      </c>
      <c r="F364" s="397" t="s">
        <v>6471</v>
      </c>
      <c r="G364" s="502" t="s">
        <v>6472</v>
      </c>
      <c r="H364" s="397" t="s">
        <v>237</v>
      </c>
      <c r="I364" s="397" t="s">
        <v>237</v>
      </c>
      <c r="J364" s="387" t="s">
        <v>11</v>
      </c>
      <c r="K364" s="397" t="s">
        <v>3893</v>
      </c>
      <c r="L364" s="423">
        <v>2020.0</v>
      </c>
      <c r="M364" s="387" t="s">
        <v>223</v>
      </c>
      <c r="N364" s="397" t="s">
        <v>6473</v>
      </c>
      <c r="O364" s="397" t="s">
        <v>237</v>
      </c>
      <c r="P364" s="448"/>
      <c r="Q364" s="471" t="s">
        <v>276</v>
      </c>
      <c r="R364" s="472" t="s">
        <v>369</v>
      </c>
      <c r="S364" s="502" t="s">
        <v>6474</v>
      </c>
      <c r="T364" s="503">
        <v>1.0</v>
      </c>
      <c r="U364" s="503">
        <v>0.0</v>
      </c>
      <c r="V364" s="503">
        <v>0.0</v>
      </c>
      <c r="W364" s="503">
        <v>1.0</v>
      </c>
      <c r="X364" s="503">
        <v>1.0</v>
      </c>
      <c r="Y364" s="503">
        <v>1.0</v>
      </c>
      <c r="Z364" s="503">
        <v>1.0</v>
      </c>
      <c r="AA364" s="503">
        <v>1.0</v>
      </c>
      <c r="AB364" s="503">
        <v>1.0</v>
      </c>
      <c r="AC364" s="503">
        <v>0.0</v>
      </c>
      <c r="AD364" s="478"/>
      <c r="AE364" s="503">
        <v>1.0</v>
      </c>
      <c r="AF364" s="503">
        <v>1.0</v>
      </c>
      <c r="AG364" s="503">
        <v>0.0</v>
      </c>
      <c r="AH364" s="503">
        <v>1.0</v>
      </c>
      <c r="AI364" s="502" t="s">
        <v>6475</v>
      </c>
      <c r="AJ364" s="503">
        <v>1.0</v>
      </c>
      <c r="AK364" s="503">
        <v>1.0</v>
      </c>
      <c r="AL364" s="503">
        <v>25.0</v>
      </c>
      <c r="AM364" s="502" t="s">
        <v>6476</v>
      </c>
      <c r="AN364" s="478"/>
      <c r="AO364" s="478"/>
      <c r="AP364" s="478"/>
      <c r="AQ364" s="478"/>
      <c r="AR364" s="503">
        <v>1.0</v>
      </c>
      <c r="AS364" s="478"/>
      <c r="AT364" s="478"/>
    </row>
    <row r="365">
      <c r="A365" s="127"/>
      <c r="B365" s="476">
        <f t="shared" si="6"/>
        <v>290</v>
      </c>
      <c r="C365" s="445">
        <v>10.0</v>
      </c>
      <c r="D365" s="444"/>
      <c r="E365" s="468" t="s">
        <v>3921</v>
      </c>
      <c r="F365" s="397" t="s">
        <v>6477</v>
      </c>
      <c r="G365" s="397" t="s">
        <v>6478</v>
      </c>
      <c r="H365" s="397" t="s">
        <v>237</v>
      </c>
      <c r="I365" s="397" t="s">
        <v>237</v>
      </c>
      <c r="J365" s="387" t="s">
        <v>11</v>
      </c>
      <c r="K365" s="397" t="s">
        <v>6479</v>
      </c>
      <c r="L365" s="423">
        <v>2020.0</v>
      </c>
      <c r="M365" s="387" t="s">
        <v>387</v>
      </c>
      <c r="N365" s="397" t="s">
        <v>6480</v>
      </c>
      <c r="O365" s="397" t="s">
        <v>6481</v>
      </c>
      <c r="P365" s="448"/>
      <c r="Q365" s="471" t="s">
        <v>253</v>
      </c>
      <c r="R365" s="472" t="s">
        <v>369</v>
      </c>
      <c r="S365" s="502" t="s">
        <v>6482</v>
      </c>
      <c r="T365" s="503">
        <v>0.0</v>
      </c>
      <c r="U365" s="503">
        <v>0.0</v>
      </c>
      <c r="V365" s="503">
        <v>0.0</v>
      </c>
      <c r="W365" s="503">
        <v>0.0</v>
      </c>
      <c r="X365" s="503">
        <v>0.0</v>
      </c>
      <c r="Y365" s="503">
        <v>0.0</v>
      </c>
      <c r="Z365" s="503">
        <v>0.0</v>
      </c>
      <c r="AA365" s="503">
        <v>0.0</v>
      </c>
      <c r="AB365" s="503">
        <v>0.0</v>
      </c>
      <c r="AC365" s="503">
        <v>0.0</v>
      </c>
      <c r="AD365" s="478"/>
      <c r="AE365" s="503">
        <v>1.0</v>
      </c>
      <c r="AF365" s="503">
        <v>1.0</v>
      </c>
      <c r="AG365" s="503">
        <v>1.0</v>
      </c>
      <c r="AH365" s="503">
        <v>1.0</v>
      </c>
      <c r="AI365" s="502" t="s">
        <v>6483</v>
      </c>
      <c r="AJ365" s="503">
        <v>1.0</v>
      </c>
      <c r="AK365" s="503">
        <v>1.0</v>
      </c>
      <c r="AL365" s="502" t="s">
        <v>237</v>
      </c>
      <c r="AM365" s="502" t="s">
        <v>237</v>
      </c>
      <c r="AN365" s="478"/>
      <c r="AO365" s="478"/>
      <c r="AP365" s="478"/>
      <c r="AQ365" s="478"/>
      <c r="AR365" s="503">
        <v>1.0</v>
      </c>
      <c r="AS365" s="478"/>
      <c r="AT365" s="478"/>
    </row>
    <row r="366">
      <c r="A366" s="127"/>
      <c r="B366" s="476">
        <f t="shared" si="6"/>
        <v>291</v>
      </c>
      <c r="C366" s="445">
        <v>11.0</v>
      </c>
      <c r="D366" s="445">
        <v>1.0</v>
      </c>
      <c r="E366" s="468" t="s">
        <v>3900</v>
      </c>
      <c r="F366" s="397" t="s">
        <v>6484</v>
      </c>
      <c r="G366" s="502" t="s">
        <v>6485</v>
      </c>
      <c r="H366" s="397" t="s">
        <v>237</v>
      </c>
      <c r="I366" s="661" t="s">
        <v>6486</v>
      </c>
      <c r="J366" s="387" t="s">
        <v>11</v>
      </c>
      <c r="K366" s="397" t="s">
        <v>6487</v>
      </c>
      <c r="L366" s="423">
        <v>2021.0</v>
      </c>
      <c r="M366" s="387" t="s">
        <v>387</v>
      </c>
      <c r="N366" s="448"/>
      <c r="O366" s="397" t="s">
        <v>6488</v>
      </c>
      <c r="P366" s="448"/>
      <c r="Q366" s="471" t="s">
        <v>253</v>
      </c>
      <c r="R366" s="472" t="s">
        <v>314</v>
      </c>
      <c r="S366" s="502" t="s">
        <v>6489</v>
      </c>
      <c r="T366" s="503">
        <v>1.0</v>
      </c>
      <c r="U366" s="503">
        <v>0.0</v>
      </c>
      <c r="V366" s="503">
        <v>0.0</v>
      </c>
      <c r="W366" s="503">
        <v>0.0</v>
      </c>
      <c r="X366" s="503">
        <v>0.0</v>
      </c>
      <c r="Y366" s="503">
        <v>1.0</v>
      </c>
      <c r="Z366" s="503">
        <v>0.0</v>
      </c>
      <c r="AA366" s="503">
        <v>1.0</v>
      </c>
      <c r="AB366" s="503">
        <v>0.0</v>
      </c>
      <c r="AC366" s="503">
        <v>0.0</v>
      </c>
      <c r="AD366" s="502" t="s">
        <v>6490</v>
      </c>
      <c r="AE366" s="503">
        <v>1.0</v>
      </c>
      <c r="AF366" s="503">
        <v>1.0</v>
      </c>
      <c r="AG366" s="503">
        <v>1.0</v>
      </c>
      <c r="AH366" s="503">
        <v>1.0</v>
      </c>
      <c r="AI366" s="502" t="s">
        <v>6491</v>
      </c>
      <c r="AJ366" s="503">
        <v>1.0</v>
      </c>
      <c r="AK366" s="503">
        <v>1.0</v>
      </c>
      <c r="AL366" s="503">
        <v>53.0</v>
      </c>
      <c r="AM366" s="502" t="s">
        <v>4317</v>
      </c>
      <c r="AN366" s="478"/>
      <c r="AO366" s="478"/>
      <c r="AP366" s="478"/>
      <c r="AQ366" s="478"/>
      <c r="AR366" s="478"/>
      <c r="AS366" s="503">
        <v>1.0</v>
      </c>
      <c r="AT366" s="478"/>
    </row>
    <row r="367">
      <c r="A367" s="127"/>
      <c r="B367" s="476">
        <f t="shared" si="6"/>
        <v>292</v>
      </c>
      <c r="C367" s="445">
        <v>12.0</v>
      </c>
      <c r="D367" s="445">
        <v>1.0</v>
      </c>
      <c r="E367" s="468" t="s">
        <v>3877</v>
      </c>
      <c r="F367" s="397" t="s">
        <v>6492</v>
      </c>
      <c r="G367" s="397" t="s">
        <v>6493</v>
      </c>
      <c r="H367" s="397" t="s">
        <v>237</v>
      </c>
      <c r="I367" s="423">
        <v>8.5258071918E10</v>
      </c>
      <c r="J367" s="387" t="s">
        <v>11</v>
      </c>
      <c r="K367" s="397" t="s">
        <v>6494</v>
      </c>
      <c r="L367" s="423">
        <v>2021.0</v>
      </c>
      <c r="M367" s="387" t="s">
        <v>387</v>
      </c>
      <c r="N367" s="397" t="s">
        <v>6495</v>
      </c>
      <c r="O367" s="397" t="s">
        <v>6496</v>
      </c>
      <c r="P367" s="397" t="s">
        <v>590</v>
      </c>
      <c r="Q367" s="471" t="s">
        <v>276</v>
      </c>
      <c r="R367" s="472" t="s">
        <v>314</v>
      </c>
      <c r="S367" s="502" t="s">
        <v>6497</v>
      </c>
      <c r="T367" s="503">
        <v>1.0</v>
      </c>
      <c r="U367" s="503">
        <v>1.0</v>
      </c>
      <c r="V367" s="503">
        <v>1.0</v>
      </c>
      <c r="W367" s="503">
        <v>0.0</v>
      </c>
      <c r="X367" s="503">
        <v>1.0</v>
      </c>
      <c r="Y367" s="503">
        <v>0.0</v>
      </c>
      <c r="Z367" s="503">
        <v>0.0</v>
      </c>
      <c r="AA367" s="503">
        <v>1.0</v>
      </c>
      <c r="AB367" s="503">
        <v>0.0</v>
      </c>
      <c r="AC367" s="503">
        <v>0.0</v>
      </c>
      <c r="AD367" s="478"/>
      <c r="AE367" s="503">
        <v>1.0</v>
      </c>
      <c r="AF367" s="503">
        <v>1.0</v>
      </c>
      <c r="AG367" s="503">
        <v>1.0</v>
      </c>
      <c r="AH367" s="503">
        <v>1.0</v>
      </c>
      <c r="AI367" s="502" t="s">
        <v>6498</v>
      </c>
      <c r="AJ367" s="503">
        <v>1.0</v>
      </c>
      <c r="AK367" s="503">
        <v>1.0</v>
      </c>
      <c r="AL367" s="503">
        <v>5.0</v>
      </c>
      <c r="AM367" s="502" t="s">
        <v>278</v>
      </c>
      <c r="AN367" s="478"/>
      <c r="AO367" s="478"/>
      <c r="AP367" s="478"/>
      <c r="AQ367" s="478"/>
      <c r="AR367" s="478"/>
      <c r="AS367" s="503">
        <v>1.0</v>
      </c>
      <c r="AT367" s="478"/>
    </row>
    <row r="368">
      <c r="A368" s="127"/>
      <c r="B368" s="476">
        <f t="shared" si="6"/>
        <v>293</v>
      </c>
      <c r="C368" s="445">
        <v>13.0</v>
      </c>
      <c r="D368" s="445">
        <v>1.0</v>
      </c>
      <c r="E368" s="468" t="s">
        <v>3814</v>
      </c>
      <c r="F368" s="397" t="s">
        <v>6499</v>
      </c>
      <c r="G368" s="397" t="s">
        <v>6500</v>
      </c>
      <c r="H368" s="397" t="s">
        <v>237</v>
      </c>
      <c r="I368" s="469" t="s">
        <v>6501</v>
      </c>
      <c r="J368" s="387" t="s">
        <v>11</v>
      </c>
      <c r="K368" s="468" t="s">
        <v>6502</v>
      </c>
      <c r="L368" s="423">
        <v>2021.0</v>
      </c>
      <c r="M368" s="387" t="s">
        <v>223</v>
      </c>
      <c r="N368" s="397" t="s">
        <v>6499</v>
      </c>
      <c r="O368" s="397" t="s">
        <v>6503</v>
      </c>
      <c r="P368" s="448"/>
      <c r="Q368" s="471" t="s">
        <v>276</v>
      </c>
      <c r="R368" s="472" t="s">
        <v>647</v>
      </c>
      <c r="S368" s="502" t="s">
        <v>21</v>
      </c>
      <c r="T368" s="503">
        <v>0.0</v>
      </c>
      <c r="U368" s="503">
        <v>0.0</v>
      </c>
      <c r="V368" s="503">
        <v>0.0</v>
      </c>
      <c r="W368" s="503">
        <v>0.0</v>
      </c>
      <c r="X368" s="503">
        <v>0.0</v>
      </c>
      <c r="Y368" s="503">
        <v>0.0</v>
      </c>
      <c r="Z368" s="503">
        <v>0.0</v>
      </c>
      <c r="AA368" s="503">
        <v>0.0</v>
      </c>
      <c r="AB368" s="503">
        <v>0.0</v>
      </c>
      <c r="AC368" s="503">
        <v>0.0</v>
      </c>
      <c r="AD368" s="478"/>
      <c r="AE368" s="503">
        <v>1.0</v>
      </c>
      <c r="AF368" s="503">
        <v>1.0</v>
      </c>
      <c r="AG368" s="503">
        <v>1.0</v>
      </c>
      <c r="AH368" s="503">
        <v>1.0</v>
      </c>
      <c r="AI368" s="502" t="s">
        <v>301</v>
      </c>
      <c r="AJ368" s="503">
        <v>1.0</v>
      </c>
      <c r="AK368" s="503">
        <v>1.0</v>
      </c>
      <c r="AL368" s="503">
        <v>18.0</v>
      </c>
      <c r="AM368" s="502" t="s">
        <v>305</v>
      </c>
      <c r="AN368" s="478"/>
      <c r="AO368" s="478"/>
      <c r="AP368" s="478"/>
      <c r="AQ368" s="478"/>
      <c r="AR368" s="478"/>
      <c r="AS368" s="503">
        <v>1.0</v>
      </c>
      <c r="AT368" s="478"/>
    </row>
    <row r="369">
      <c r="A369" s="127"/>
      <c r="B369" s="476">
        <f t="shared" si="6"/>
        <v>294</v>
      </c>
      <c r="C369" s="445">
        <v>14.0</v>
      </c>
      <c r="D369" s="445">
        <v>1.0</v>
      </c>
      <c r="E369" s="468" t="s">
        <v>3850</v>
      </c>
      <c r="F369" s="397" t="s">
        <v>6504</v>
      </c>
      <c r="G369" s="397" t="s">
        <v>6505</v>
      </c>
      <c r="H369" s="397" t="s">
        <v>237</v>
      </c>
      <c r="I369" s="397" t="s">
        <v>237</v>
      </c>
      <c r="J369" s="387" t="s">
        <v>11</v>
      </c>
      <c r="K369" s="397" t="s">
        <v>6506</v>
      </c>
      <c r="L369" s="423">
        <v>2021.0</v>
      </c>
      <c r="M369" s="387" t="s">
        <v>223</v>
      </c>
      <c r="N369" s="475"/>
      <c r="O369" s="397" t="s">
        <v>237</v>
      </c>
      <c r="P369" s="397" t="s">
        <v>6507</v>
      </c>
      <c r="Q369" s="471" t="s">
        <v>276</v>
      </c>
      <c r="R369" s="472" t="s">
        <v>647</v>
      </c>
      <c r="S369" s="502" t="s">
        <v>21</v>
      </c>
      <c r="T369" s="503">
        <v>0.0</v>
      </c>
      <c r="U369" s="503">
        <v>0.0</v>
      </c>
      <c r="V369" s="503">
        <v>0.0</v>
      </c>
      <c r="W369" s="503">
        <v>0.0</v>
      </c>
      <c r="X369" s="503">
        <v>0.0</v>
      </c>
      <c r="Y369" s="503">
        <v>0.0</v>
      </c>
      <c r="Z369" s="503">
        <v>0.0</v>
      </c>
      <c r="AA369" s="503">
        <v>0.0</v>
      </c>
      <c r="AB369" s="503">
        <v>0.0</v>
      </c>
      <c r="AC369" s="503">
        <v>0.0</v>
      </c>
      <c r="AD369" s="502" t="s">
        <v>6508</v>
      </c>
      <c r="AE369" s="503">
        <v>1.0</v>
      </c>
      <c r="AF369" s="503">
        <v>1.0</v>
      </c>
      <c r="AG369" s="503">
        <v>0.0</v>
      </c>
      <c r="AH369" s="503">
        <v>0.0</v>
      </c>
      <c r="AI369" s="502" t="s">
        <v>301</v>
      </c>
      <c r="AJ369" s="503">
        <v>0.0</v>
      </c>
      <c r="AK369" s="503">
        <v>1.0</v>
      </c>
      <c r="AL369" s="503">
        <v>0.0</v>
      </c>
      <c r="AM369" s="502" t="s">
        <v>4868</v>
      </c>
      <c r="AN369" s="478"/>
      <c r="AO369" s="478"/>
      <c r="AP369" s="478"/>
      <c r="AQ369" s="478"/>
      <c r="AR369" s="478"/>
      <c r="AS369" s="503">
        <v>1.0</v>
      </c>
      <c r="AT369" s="478"/>
    </row>
    <row r="370">
      <c r="A370" s="127"/>
      <c r="B370" s="476">
        <f t="shared" si="6"/>
        <v>295</v>
      </c>
      <c r="C370" s="445">
        <v>15.0</v>
      </c>
      <c r="D370" s="444"/>
      <c r="E370" s="468" t="s">
        <v>3911</v>
      </c>
      <c r="F370" s="397" t="s">
        <v>6509</v>
      </c>
      <c r="G370" s="397" t="s">
        <v>237</v>
      </c>
      <c r="H370" s="397" t="s">
        <v>237</v>
      </c>
      <c r="I370" s="397" t="s">
        <v>237</v>
      </c>
      <c r="J370" s="387" t="s">
        <v>11</v>
      </c>
      <c r="K370" s="397" t="s">
        <v>3914</v>
      </c>
      <c r="L370" s="423">
        <v>2020.0</v>
      </c>
      <c r="M370" s="387" t="s">
        <v>223</v>
      </c>
      <c r="N370" s="397" t="s">
        <v>6510</v>
      </c>
      <c r="O370" s="448"/>
      <c r="P370" s="397" t="s">
        <v>6456</v>
      </c>
      <c r="Q370" s="471" t="s">
        <v>276</v>
      </c>
      <c r="R370" s="472" t="s">
        <v>647</v>
      </c>
      <c r="S370" s="502" t="s">
        <v>21</v>
      </c>
      <c r="T370" s="503">
        <v>0.0</v>
      </c>
      <c r="U370" s="503">
        <v>0.0</v>
      </c>
      <c r="V370" s="503">
        <v>0.0</v>
      </c>
      <c r="W370" s="503">
        <v>0.0</v>
      </c>
      <c r="X370" s="503">
        <v>0.0</v>
      </c>
      <c r="Y370" s="503">
        <v>0.0</v>
      </c>
      <c r="Z370" s="503">
        <v>0.0</v>
      </c>
      <c r="AA370" s="503">
        <v>0.0</v>
      </c>
      <c r="AB370" s="503">
        <v>0.0</v>
      </c>
      <c r="AC370" s="503">
        <v>0.0</v>
      </c>
      <c r="AD370" s="478"/>
      <c r="AE370" s="503">
        <v>0.0</v>
      </c>
      <c r="AF370" s="503">
        <v>0.0</v>
      </c>
      <c r="AG370" s="503">
        <v>0.0</v>
      </c>
      <c r="AH370" s="503">
        <v>0.0</v>
      </c>
      <c r="AI370" s="502" t="s">
        <v>21</v>
      </c>
      <c r="AJ370" s="503">
        <v>0.0</v>
      </c>
      <c r="AK370" s="503">
        <v>0.0</v>
      </c>
      <c r="AL370" s="503">
        <v>4.0</v>
      </c>
      <c r="AM370" s="502" t="s">
        <v>6431</v>
      </c>
      <c r="AN370" s="478"/>
      <c r="AO370" s="478"/>
      <c r="AP370" s="478"/>
      <c r="AQ370" s="478"/>
      <c r="AR370" s="503">
        <v>1.0</v>
      </c>
      <c r="AS370" s="478"/>
      <c r="AT370" s="478"/>
    </row>
    <row r="371">
      <c r="A371" s="127"/>
      <c r="B371" s="476">
        <f t="shared" si="6"/>
        <v>296</v>
      </c>
      <c r="C371" s="445">
        <v>16.0</v>
      </c>
      <c r="D371" s="445">
        <v>1.0</v>
      </c>
      <c r="E371" s="468" t="s">
        <v>3806</v>
      </c>
      <c r="F371" s="397" t="s">
        <v>6511</v>
      </c>
      <c r="G371" s="397" t="s">
        <v>6512</v>
      </c>
      <c r="H371" s="397" t="s">
        <v>237</v>
      </c>
      <c r="I371" s="397" t="s">
        <v>237</v>
      </c>
      <c r="J371" s="387" t="s">
        <v>11</v>
      </c>
      <c r="K371" s="397" t="s">
        <v>3809</v>
      </c>
      <c r="L371" s="423">
        <v>2021.0</v>
      </c>
      <c r="M371" s="387" t="s">
        <v>387</v>
      </c>
      <c r="N371" s="397" t="s">
        <v>6513</v>
      </c>
      <c r="O371" s="448"/>
      <c r="P371" s="397" t="s">
        <v>6514</v>
      </c>
      <c r="Q371" s="471" t="s">
        <v>276</v>
      </c>
      <c r="R371" s="472" t="s">
        <v>647</v>
      </c>
      <c r="S371" s="502" t="s">
        <v>237</v>
      </c>
      <c r="T371" s="503">
        <v>0.0</v>
      </c>
      <c r="U371" s="503">
        <v>0.0</v>
      </c>
      <c r="V371" s="503">
        <v>0.0</v>
      </c>
      <c r="W371" s="503">
        <v>0.0</v>
      </c>
      <c r="X371" s="503">
        <v>0.0</v>
      </c>
      <c r="Y371" s="503">
        <v>0.0</v>
      </c>
      <c r="Z371" s="503">
        <v>0.0</v>
      </c>
      <c r="AA371" s="503">
        <v>0.0</v>
      </c>
      <c r="AB371" s="503">
        <v>0.0</v>
      </c>
      <c r="AC371" s="503">
        <v>0.0</v>
      </c>
      <c r="AD371" s="478"/>
      <c r="AE371" s="503">
        <v>0.0</v>
      </c>
      <c r="AF371" s="503">
        <v>0.0</v>
      </c>
      <c r="AG371" s="503">
        <v>0.0</v>
      </c>
      <c r="AH371" s="503">
        <v>0.0</v>
      </c>
      <c r="AI371" s="502" t="s">
        <v>237</v>
      </c>
      <c r="AJ371" s="503">
        <v>0.0</v>
      </c>
      <c r="AK371" s="503">
        <v>0.0</v>
      </c>
      <c r="AL371" s="503">
        <v>8.0</v>
      </c>
      <c r="AM371" s="503">
        <v>4.0</v>
      </c>
      <c r="AN371" s="478"/>
      <c r="AO371" s="478"/>
      <c r="AP371" s="478"/>
      <c r="AQ371" s="478"/>
      <c r="AR371" s="478"/>
      <c r="AS371" s="478"/>
      <c r="AT371" s="478"/>
    </row>
    <row r="372">
      <c r="A372" s="14"/>
      <c r="B372" s="476">
        <f t="shared" si="6"/>
        <v>297</v>
      </c>
      <c r="C372" s="445">
        <v>17.0</v>
      </c>
      <c r="D372" s="444"/>
      <c r="E372" s="468" t="s">
        <v>3822</v>
      </c>
      <c r="F372" s="397" t="s">
        <v>6515</v>
      </c>
      <c r="G372" s="448"/>
      <c r="H372" s="448"/>
      <c r="I372" s="448"/>
      <c r="J372" s="448"/>
      <c r="K372" s="662" t="s">
        <v>5902</v>
      </c>
      <c r="L372" s="423">
        <v>2024.0</v>
      </c>
      <c r="M372" s="448"/>
      <c r="N372" s="448"/>
      <c r="O372" s="448"/>
      <c r="P372" s="448"/>
      <c r="Q372" s="478"/>
      <c r="R372" s="479"/>
      <c r="S372" s="478"/>
      <c r="T372" s="478"/>
      <c r="U372" s="478"/>
      <c r="V372" s="478"/>
      <c r="W372" s="478"/>
      <c r="X372" s="478"/>
      <c r="Y372" s="478"/>
      <c r="Z372" s="478"/>
      <c r="AA372" s="478"/>
      <c r="AB372" s="478"/>
      <c r="AC372" s="478"/>
      <c r="AD372" s="478"/>
      <c r="AE372" s="478"/>
      <c r="AF372" s="478"/>
      <c r="AG372" s="478"/>
      <c r="AH372" s="478"/>
      <c r="AI372" s="478"/>
      <c r="AJ372" s="478"/>
      <c r="AK372" s="478"/>
      <c r="AL372" s="478"/>
      <c r="AM372" s="478"/>
      <c r="AN372" s="478"/>
      <c r="AO372" s="478"/>
      <c r="AP372" s="478"/>
      <c r="AQ372" s="478"/>
      <c r="AR372" s="478"/>
      <c r="AS372" s="478"/>
      <c r="AT372" s="478"/>
    </row>
    <row r="373">
      <c r="A373" s="466" t="s">
        <v>6516</v>
      </c>
      <c r="B373" s="476">
        <f t="shared" si="6"/>
        <v>298</v>
      </c>
      <c r="C373" s="445">
        <v>1.0</v>
      </c>
      <c r="D373" s="445">
        <v>1.0</v>
      </c>
      <c r="E373" s="468" t="s">
        <v>3963</v>
      </c>
      <c r="F373" s="397" t="s">
        <v>6517</v>
      </c>
      <c r="G373" s="397" t="s">
        <v>6518</v>
      </c>
      <c r="H373" s="397" t="s">
        <v>237</v>
      </c>
      <c r="I373" s="448"/>
      <c r="J373" s="387" t="s">
        <v>11</v>
      </c>
      <c r="K373" s="397" t="s">
        <v>3966</v>
      </c>
      <c r="L373" s="423">
        <v>2019.0</v>
      </c>
      <c r="M373" s="387" t="s">
        <v>387</v>
      </c>
      <c r="N373" s="448"/>
      <c r="O373" s="448"/>
      <c r="P373" s="448"/>
      <c r="Q373" s="478"/>
      <c r="R373" s="472" t="s">
        <v>369</v>
      </c>
      <c r="S373" s="478"/>
      <c r="T373" s="478"/>
      <c r="U373" s="478"/>
      <c r="V373" s="478"/>
      <c r="W373" s="478"/>
      <c r="X373" s="478"/>
      <c r="Y373" s="478"/>
      <c r="Z373" s="478"/>
      <c r="AA373" s="478"/>
      <c r="AB373" s="478"/>
      <c r="AC373" s="478"/>
      <c r="AD373" s="478"/>
      <c r="AE373" s="478"/>
      <c r="AF373" s="478"/>
      <c r="AG373" s="478"/>
      <c r="AH373" s="478"/>
      <c r="AI373" s="478"/>
      <c r="AJ373" s="478"/>
      <c r="AK373" s="478"/>
      <c r="AL373" s="478"/>
      <c r="AM373" s="478"/>
      <c r="AN373" s="478"/>
      <c r="AO373" s="478"/>
      <c r="AP373" s="478"/>
      <c r="AQ373" s="503">
        <v>1.0</v>
      </c>
      <c r="AR373" s="478"/>
      <c r="AS373" s="478"/>
      <c r="AT373" s="478"/>
    </row>
    <row r="374">
      <c r="A374" s="14"/>
      <c r="B374" s="476">
        <f t="shared" si="6"/>
        <v>299</v>
      </c>
      <c r="C374" s="445">
        <v>2.0</v>
      </c>
      <c r="D374" s="445">
        <v>1.0</v>
      </c>
      <c r="E374" s="468" t="s">
        <v>3953</v>
      </c>
      <c r="F374" s="397" t="s">
        <v>6519</v>
      </c>
      <c r="G374" s="448"/>
      <c r="H374" s="448"/>
      <c r="I374" s="478"/>
      <c r="J374" s="448"/>
      <c r="K374" s="397" t="s">
        <v>3957</v>
      </c>
      <c r="L374" s="423">
        <v>2023.0</v>
      </c>
      <c r="M374" s="448"/>
      <c r="N374" s="448"/>
      <c r="O374" s="478"/>
      <c r="P374" s="448"/>
      <c r="Q374" s="478"/>
      <c r="R374" s="478"/>
      <c r="S374" s="478"/>
      <c r="T374" s="478"/>
      <c r="U374" s="478"/>
      <c r="V374" s="478"/>
      <c r="W374" s="478"/>
      <c r="X374" s="478"/>
      <c r="Y374" s="478"/>
      <c r="Z374" s="478"/>
      <c r="AA374" s="478"/>
      <c r="AB374" s="478"/>
      <c r="AC374" s="478"/>
      <c r="AD374" s="478"/>
      <c r="AE374" s="478"/>
      <c r="AF374" s="478"/>
      <c r="AG374" s="478"/>
      <c r="AH374" s="478"/>
      <c r="AI374" s="478"/>
      <c r="AJ374" s="478"/>
      <c r="AK374" s="478"/>
      <c r="AL374" s="478"/>
      <c r="AM374" s="478"/>
      <c r="AN374" s="478"/>
      <c r="AO374" s="478"/>
      <c r="AP374" s="478"/>
      <c r="AQ374" s="478"/>
      <c r="AR374" s="478"/>
      <c r="AS374" s="478"/>
      <c r="AT374" s="478"/>
    </row>
    <row r="375">
      <c r="A375" s="466" t="s">
        <v>6520</v>
      </c>
      <c r="B375" s="476">
        <f t="shared" si="6"/>
        <v>300</v>
      </c>
      <c r="C375" s="445">
        <v>1.0</v>
      </c>
      <c r="D375" s="445">
        <v>1.0</v>
      </c>
      <c r="E375" s="468" t="s">
        <v>4037</v>
      </c>
      <c r="F375" s="397" t="s">
        <v>6521</v>
      </c>
      <c r="G375" s="502" t="s">
        <v>6522</v>
      </c>
      <c r="H375" s="397" t="s">
        <v>237</v>
      </c>
      <c r="I375" s="502" t="s">
        <v>6523</v>
      </c>
      <c r="J375" s="387" t="s">
        <v>11</v>
      </c>
      <c r="K375" s="397" t="s">
        <v>6524</v>
      </c>
      <c r="L375" s="423">
        <v>2019.0</v>
      </c>
      <c r="M375" s="387" t="s">
        <v>223</v>
      </c>
      <c r="N375" s="397" t="s">
        <v>237</v>
      </c>
      <c r="O375" s="502" t="s">
        <v>6525</v>
      </c>
      <c r="P375" s="448"/>
      <c r="Q375" s="471" t="s">
        <v>253</v>
      </c>
      <c r="R375" s="472" t="s">
        <v>314</v>
      </c>
      <c r="S375" s="502" t="s">
        <v>6526</v>
      </c>
      <c r="T375" s="503">
        <v>1.0</v>
      </c>
      <c r="U375" s="503">
        <v>0.0</v>
      </c>
      <c r="V375" s="503">
        <v>0.0</v>
      </c>
      <c r="W375" s="503">
        <v>0.0</v>
      </c>
      <c r="X375" s="503">
        <v>0.0</v>
      </c>
      <c r="Y375" s="503">
        <v>0.0</v>
      </c>
      <c r="Z375" s="503">
        <v>0.0</v>
      </c>
      <c r="AA375" s="503">
        <v>1.0</v>
      </c>
      <c r="AB375" s="503">
        <v>1.0</v>
      </c>
      <c r="AC375" s="503">
        <v>0.0</v>
      </c>
      <c r="AD375" s="503">
        <v>0.0</v>
      </c>
      <c r="AE375" s="503">
        <v>1.0</v>
      </c>
      <c r="AF375" s="503">
        <v>1.0</v>
      </c>
      <c r="AG375" s="503">
        <v>1.0</v>
      </c>
      <c r="AH375" s="503">
        <v>1.0</v>
      </c>
      <c r="AI375" s="502" t="s">
        <v>237</v>
      </c>
      <c r="AJ375" s="503">
        <v>1.0</v>
      </c>
      <c r="AK375" s="503">
        <v>1.0</v>
      </c>
      <c r="AL375" s="503">
        <v>26.0</v>
      </c>
      <c r="AM375" s="502" t="s">
        <v>6527</v>
      </c>
      <c r="AN375" s="478"/>
      <c r="AO375" s="478"/>
      <c r="AP375" s="478"/>
      <c r="AQ375" s="503">
        <v>1.0</v>
      </c>
      <c r="AR375" s="478"/>
      <c r="AS375" s="478"/>
      <c r="AT375" s="478"/>
    </row>
    <row r="376">
      <c r="A376" s="14"/>
      <c r="B376" s="476">
        <f t="shared" si="6"/>
        <v>301</v>
      </c>
      <c r="C376" s="663">
        <v>2.0</v>
      </c>
      <c r="D376" s="663">
        <v>1.0</v>
      </c>
      <c r="E376" s="664" t="s">
        <v>3987</v>
      </c>
      <c r="F376" s="665"/>
      <c r="G376" s="666"/>
      <c r="H376" s="665"/>
      <c r="I376" s="666"/>
      <c r="J376" s="667" t="s">
        <v>11</v>
      </c>
      <c r="K376" s="668" t="s">
        <v>3990</v>
      </c>
      <c r="L376" s="669">
        <v>2024.0</v>
      </c>
      <c r="M376" s="667" t="s">
        <v>223</v>
      </c>
      <c r="N376" s="665"/>
      <c r="O376" s="666"/>
      <c r="P376" s="665"/>
      <c r="Q376" s="666"/>
      <c r="R376" s="666"/>
      <c r="S376" s="666"/>
      <c r="T376" s="666"/>
      <c r="U376" s="666"/>
      <c r="V376" s="666"/>
      <c r="W376" s="666"/>
      <c r="X376" s="666"/>
      <c r="Y376" s="666"/>
      <c r="Z376" s="666"/>
      <c r="AA376" s="666"/>
      <c r="AB376" s="666"/>
      <c r="AC376" s="666"/>
      <c r="AD376" s="666"/>
      <c r="AE376" s="666"/>
      <c r="AF376" s="666"/>
      <c r="AG376" s="666"/>
      <c r="AH376" s="666"/>
      <c r="AI376" s="666"/>
      <c r="AJ376" s="666"/>
      <c r="AK376" s="666"/>
      <c r="AL376" s="666"/>
      <c r="AM376" s="666"/>
      <c r="AN376" s="666"/>
      <c r="AO376" s="666"/>
      <c r="AP376" s="666"/>
      <c r="AQ376" s="666"/>
      <c r="AR376" s="666"/>
      <c r="AS376" s="666"/>
      <c r="AT376" s="666"/>
    </row>
    <row r="377">
      <c r="A377" s="466" t="s">
        <v>6528</v>
      </c>
      <c r="B377" s="476">
        <f t="shared" si="6"/>
        <v>302</v>
      </c>
      <c r="C377" s="445">
        <v>1.0</v>
      </c>
      <c r="D377" s="445">
        <v>1.0</v>
      </c>
      <c r="E377" s="468" t="s">
        <v>4075</v>
      </c>
      <c r="F377" s="397" t="s">
        <v>6529</v>
      </c>
      <c r="G377" s="448"/>
      <c r="H377" s="448"/>
      <c r="I377" s="448"/>
      <c r="J377" s="387" t="s">
        <v>11</v>
      </c>
      <c r="K377" s="397" t="s">
        <v>6530</v>
      </c>
      <c r="L377" s="423">
        <v>2020.0</v>
      </c>
      <c r="M377" s="448"/>
      <c r="N377" s="448"/>
      <c r="O377" s="448"/>
      <c r="P377" s="397" t="s">
        <v>6531</v>
      </c>
      <c r="Q377" s="471" t="s">
        <v>276</v>
      </c>
      <c r="R377" s="472" t="s">
        <v>647</v>
      </c>
      <c r="S377" s="502" t="s">
        <v>6532</v>
      </c>
      <c r="T377" s="503">
        <v>0.0</v>
      </c>
      <c r="U377" s="503">
        <v>0.0</v>
      </c>
      <c r="V377" s="503">
        <v>0.0</v>
      </c>
      <c r="W377" s="503">
        <v>0.0</v>
      </c>
      <c r="X377" s="503">
        <v>0.0</v>
      </c>
      <c r="Y377" s="503">
        <v>0.0</v>
      </c>
      <c r="Z377" s="503">
        <v>0.0</v>
      </c>
      <c r="AA377" s="503">
        <v>1.0</v>
      </c>
      <c r="AB377" s="503">
        <v>1.0</v>
      </c>
      <c r="AC377" s="503">
        <v>0.0</v>
      </c>
      <c r="AD377" s="503">
        <v>0.0</v>
      </c>
      <c r="AE377" s="503">
        <v>1.0</v>
      </c>
      <c r="AF377" s="503">
        <v>0.0</v>
      </c>
      <c r="AG377" s="503">
        <v>1.0</v>
      </c>
      <c r="AH377" s="503">
        <v>0.0</v>
      </c>
      <c r="AI377" s="502" t="s">
        <v>6533</v>
      </c>
      <c r="AJ377" s="503">
        <v>1.0</v>
      </c>
      <c r="AK377" s="503">
        <v>1.0</v>
      </c>
      <c r="AL377" s="503">
        <v>35.0</v>
      </c>
      <c r="AM377" s="502" t="s">
        <v>278</v>
      </c>
      <c r="AN377" s="478"/>
      <c r="AO377" s="478"/>
      <c r="AP377" s="478"/>
      <c r="AQ377" s="478"/>
      <c r="AR377" s="503">
        <v>1.0</v>
      </c>
      <c r="AS377" s="478"/>
      <c r="AT377" s="478"/>
    </row>
    <row r="378">
      <c r="A378" s="127"/>
      <c r="B378" s="476">
        <f t="shared" si="6"/>
        <v>303</v>
      </c>
      <c r="C378" s="445">
        <v>2.0</v>
      </c>
      <c r="D378" s="445">
        <v>1.0</v>
      </c>
      <c r="E378" s="468" t="s">
        <v>4063</v>
      </c>
      <c r="F378" s="397" t="s">
        <v>6534</v>
      </c>
      <c r="G378" s="397" t="s">
        <v>6535</v>
      </c>
      <c r="H378" s="448"/>
      <c r="I378" s="639" t="s">
        <v>6536</v>
      </c>
      <c r="J378" s="387" t="s">
        <v>11</v>
      </c>
      <c r="K378" s="397" t="s">
        <v>6537</v>
      </c>
      <c r="L378" s="423">
        <v>2017.0</v>
      </c>
      <c r="M378" s="387" t="s">
        <v>223</v>
      </c>
      <c r="N378" s="448"/>
      <c r="O378" s="448"/>
      <c r="P378" s="448"/>
      <c r="Q378" s="471" t="s">
        <v>276</v>
      </c>
      <c r="R378" s="472" t="s">
        <v>647</v>
      </c>
      <c r="S378" s="502" t="s">
        <v>21</v>
      </c>
      <c r="T378" s="503">
        <v>0.0</v>
      </c>
      <c r="U378" s="503">
        <v>0.0</v>
      </c>
      <c r="V378" s="503">
        <v>1.0</v>
      </c>
      <c r="W378" s="503">
        <v>0.0</v>
      </c>
      <c r="X378" s="503">
        <v>0.0</v>
      </c>
      <c r="Y378" s="503">
        <v>0.0</v>
      </c>
      <c r="Z378" s="503">
        <v>0.0</v>
      </c>
      <c r="AA378" s="503">
        <v>0.0</v>
      </c>
      <c r="AB378" s="503">
        <v>0.0</v>
      </c>
      <c r="AC378" s="503">
        <v>0.0</v>
      </c>
      <c r="AD378" s="502" t="s">
        <v>6538</v>
      </c>
      <c r="AE378" s="503">
        <v>1.0</v>
      </c>
      <c r="AF378" s="503">
        <v>1.0</v>
      </c>
      <c r="AG378" s="503">
        <v>1.0</v>
      </c>
      <c r="AH378" s="503">
        <v>0.0</v>
      </c>
      <c r="AI378" s="502" t="s">
        <v>21</v>
      </c>
      <c r="AJ378" s="503">
        <v>1.0</v>
      </c>
      <c r="AK378" s="503">
        <v>1.0</v>
      </c>
      <c r="AL378" s="503">
        <v>25.0</v>
      </c>
      <c r="AM378" s="478"/>
      <c r="AN378" s="478"/>
      <c r="AO378" s="503">
        <v>1.0</v>
      </c>
      <c r="AP378" s="478"/>
      <c r="AQ378" s="478"/>
      <c r="AR378" s="478"/>
      <c r="AS378" s="478"/>
      <c r="AT378" s="478"/>
    </row>
    <row r="379">
      <c r="A379" s="127"/>
      <c r="B379" s="476">
        <f t="shared" si="6"/>
        <v>304</v>
      </c>
      <c r="C379" s="445">
        <v>3.0</v>
      </c>
      <c r="D379" s="445">
        <v>1.0</v>
      </c>
      <c r="E379" s="468" t="s">
        <v>4121</v>
      </c>
      <c r="F379" s="397" t="s">
        <v>6539</v>
      </c>
      <c r="G379" s="448"/>
      <c r="H379" s="448"/>
      <c r="I379" s="448"/>
      <c r="J379" s="387" t="s">
        <v>11</v>
      </c>
      <c r="K379" s="397" t="s">
        <v>6540</v>
      </c>
      <c r="L379" s="423">
        <v>2022.0</v>
      </c>
      <c r="M379" s="387" t="s">
        <v>223</v>
      </c>
      <c r="N379" s="448"/>
      <c r="O379" s="448"/>
      <c r="P379" s="448"/>
      <c r="Q379" s="478"/>
      <c r="R379" s="472" t="s">
        <v>369</v>
      </c>
      <c r="S379" s="478"/>
      <c r="T379" s="478"/>
      <c r="U379" s="478"/>
      <c r="V379" s="478"/>
      <c r="W379" s="478"/>
      <c r="X379" s="478"/>
      <c r="Y379" s="478"/>
      <c r="Z379" s="478"/>
      <c r="AA379" s="478"/>
      <c r="AB379" s="478"/>
      <c r="AC379" s="478"/>
      <c r="AD379" s="478"/>
      <c r="AE379" s="478"/>
      <c r="AF379" s="478"/>
      <c r="AG379" s="478"/>
      <c r="AH379" s="478"/>
      <c r="AI379" s="478"/>
      <c r="AJ379" s="478"/>
      <c r="AK379" s="478"/>
      <c r="AL379" s="478"/>
      <c r="AM379" s="478"/>
      <c r="AN379" s="478"/>
      <c r="AO379" s="478"/>
      <c r="AP379" s="478"/>
      <c r="AQ379" s="478"/>
      <c r="AR379" s="503">
        <v>1.0</v>
      </c>
      <c r="AS379" s="478"/>
      <c r="AT379" s="478"/>
    </row>
    <row r="380">
      <c r="A380" s="127"/>
      <c r="B380" s="476">
        <f t="shared" si="6"/>
        <v>305</v>
      </c>
      <c r="C380" s="445">
        <v>4.0</v>
      </c>
      <c r="D380" s="445">
        <v>1.0</v>
      </c>
      <c r="E380" s="468" t="s">
        <v>4114</v>
      </c>
      <c r="F380" s="397" t="s">
        <v>6541</v>
      </c>
      <c r="G380" s="448"/>
      <c r="H380" s="448"/>
      <c r="I380" s="448"/>
      <c r="J380" s="387" t="s">
        <v>11</v>
      </c>
      <c r="K380" s="397" t="s">
        <v>6542</v>
      </c>
      <c r="L380" s="423">
        <v>2020.0</v>
      </c>
      <c r="M380" s="448"/>
      <c r="N380" s="397" t="s">
        <v>6543</v>
      </c>
      <c r="O380" s="448"/>
      <c r="P380" s="397" t="s">
        <v>6544</v>
      </c>
      <c r="Q380" s="478"/>
      <c r="R380" s="472" t="s">
        <v>369</v>
      </c>
      <c r="S380" s="478"/>
      <c r="T380" s="478"/>
      <c r="U380" s="478"/>
      <c r="V380" s="478"/>
      <c r="W380" s="478"/>
      <c r="X380" s="478"/>
      <c r="Y380" s="478"/>
      <c r="Z380" s="478"/>
      <c r="AA380" s="478"/>
      <c r="AB380" s="478"/>
      <c r="AC380" s="478"/>
      <c r="AD380" s="478"/>
      <c r="AE380" s="478"/>
      <c r="AF380" s="478"/>
      <c r="AG380" s="478"/>
      <c r="AH380" s="478"/>
      <c r="AI380" s="478"/>
      <c r="AJ380" s="478"/>
      <c r="AK380" s="478"/>
      <c r="AL380" s="478"/>
      <c r="AM380" s="478"/>
      <c r="AN380" s="478"/>
      <c r="AO380" s="478"/>
      <c r="AP380" s="478"/>
      <c r="AQ380" s="478"/>
      <c r="AR380" s="503">
        <v>1.0</v>
      </c>
      <c r="AS380" s="478"/>
      <c r="AT380" s="478"/>
    </row>
    <row r="381">
      <c r="A381" s="127"/>
      <c r="B381" s="476">
        <f t="shared" si="6"/>
        <v>306</v>
      </c>
      <c r="C381" s="387">
        <v>5.0</v>
      </c>
      <c r="D381" s="387">
        <v>1.0</v>
      </c>
      <c r="E381" s="397" t="s">
        <v>4095</v>
      </c>
      <c r="F381" s="397" t="s">
        <v>6545</v>
      </c>
      <c r="G381" s="448"/>
      <c r="H381" s="448"/>
      <c r="I381" s="448"/>
      <c r="J381" s="387" t="s">
        <v>11</v>
      </c>
      <c r="K381" s="397" t="s">
        <v>6546</v>
      </c>
      <c r="L381" s="423">
        <v>2021.0</v>
      </c>
      <c r="M381" s="387" t="s">
        <v>223</v>
      </c>
      <c r="N381" s="397" t="s">
        <v>6547</v>
      </c>
      <c r="O381" s="448"/>
      <c r="P381" s="448"/>
      <c r="Q381" s="471" t="s">
        <v>276</v>
      </c>
      <c r="R381" s="472" t="s">
        <v>647</v>
      </c>
      <c r="S381" s="502" t="s">
        <v>21</v>
      </c>
      <c r="T381" s="503">
        <v>1.0</v>
      </c>
      <c r="U381" s="503">
        <v>0.0</v>
      </c>
      <c r="V381" s="503">
        <v>1.0</v>
      </c>
      <c r="W381" s="503">
        <v>0.0</v>
      </c>
      <c r="X381" s="503">
        <v>0.0</v>
      </c>
      <c r="Y381" s="503">
        <v>0.0</v>
      </c>
      <c r="Z381" s="503">
        <v>1.0</v>
      </c>
      <c r="AA381" s="503">
        <v>1.0</v>
      </c>
      <c r="AB381" s="503">
        <v>1.0</v>
      </c>
      <c r="AC381" s="503">
        <v>0.0</v>
      </c>
      <c r="AD381" s="503">
        <v>0.0</v>
      </c>
      <c r="AE381" s="503">
        <v>1.0</v>
      </c>
      <c r="AF381" s="503">
        <v>1.0</v>
      </c>
      <c r="AG381" s="503">
        <v>1.0</v>
      </c>
      <c r="AH381" s="503">
        <v>1.0</v>
      </c>
      <c r="AI381" s="502" t="s">
        <v>6548</v>
      </c>
      <c r="AJ381" s="503">
        <v>1.0</v>
      </c>
      <c r="AK381" s="503">
        <v>1.0</v>
      </c>
      <c r="AL381" s="503">
        <v>36.0</v>
      </c>
      <c r="AM381" s="502" t="s">
        <v>2396</v>
      </c>
      <c r="AN381" s="478"/>
      <c r="AO381" s="478"/>
      <c r="AP381" s="478"/>
      <c r="AQ381" s="478"/>
      <c r="AR381" s="478"/>
      <c r="AS381" s="503">
        <v>1.0</v>
      </c>
      <c r="AT381" s="478"/>
    </row>
    <row r="382">
      <c r="A382" s="127"/>
      <c r="B382" s="476">
        <f t="shared" si="6"/>
        <v>307</v>
      </c>
      <c r="C382" s="445">
        <v>6.0</v>
      </c>
      <c r="D382" s="444"/>
      <c r="E382" s="468" t="s">
        <v>4105</v>
      </c>
      <c r="F382" s="397" t="s">
        <v>6549</v>
      </c>
      <c r="G382" s="448"/>
      <c r="H382" s="448"/>
      <c r="I382" s="448"/>
      <c r="J382" s="387" t="s">
        <v>11</v>
      </c>
      <c r="K382" s="397" t="s">
        <v>6550</v>
      </c>
      <c r="L382" s="423">
        <v>2022.0</v>
      </c>
      <c r="M382" s="387" t="s">
        <v>223</v>
      </c>
      <c r="N382" s="448"/>
      <c r="O382" s="448"/>
      <c r="P382" s="448"/>
      <c r="Q382" s="478"/>
      <c r="R382" s="479"/>
      <c r="S382" s="478"/>
      <c r="T382" s="478"/>
      <c r="U382" s="478"/>
      <c r="V382" s="478"/>
      <c r="W382" s="478"/>
      <c r="X382" s="478"/>
      <c r="Y382" s="478"/>
      <c r="Z382" s="478"/>
      <c r="AA382" s="478"/>
      <c r="AB382" s="478"/>
      <c r="AC382" s="478"/>
      <c r="AD382" s="478"/>
      <c r="AE382" s="478"/>
      <c r="AF382" s="478"/>
      <c r="AG382" s="478"/>
      <c r="AH382" s="478"/>
      <c r="AI382" s="478"/>
      <c r="AJ382" s="478"/>
      <c r="AK382" s="478"/>
      <c r="AL382" s="478"/>
      <c r="AM382" s="478"/>
      <c r="AN382" s="478"/>
      <c r="AO382" s="478"/>
      <c r="AP382" s="478"/>
      <c r="AQ382" s="478"/>
      <c r="AR382" s="478"/>
      <c r="AS382" s="478"/>
      <c r="AT382" s="478"/>
    </row>
    <row r="383">
      <c r="A383" s="127"/>
      <c r="B383" s="476">
        <f t="shared" si="6"/>
        <v>308</v>
      </c>
      <c r="C383" s="445">
        <v>7.0</v>
      </c>
      <c r="D383" s="444"/>
      <c r="E383" s="397" t="s">
        <v>4161</v>
      </c>
      <c r="F383" s="397" t="s">
        <v>6551</v>
      </c>
      <c r="G383" s="448"/>
      <c r="H383" s="448"/>
      <c r="I383" s="448"/>
      <c r="J383" s="448"/>
      <c r="K383" s="397" t="s">
        <v>4162</v>
      </c>
      <c r="L383" s="423">
        <v>2022.0</v>
      </c>
      <c r="M383" s="448"/>
      <c r="N383" s="448"/>
      <c r="O383" s="448"/>
      <c r="P383" s="448"/>
      <c r="Q383" s="478"/>
      <c r="R383" s="479"/>
      <c r="S383" s="478"/>
      <c r="T383" s="478"/>
      <c r="U383" s="478"/>
      <c r="V383" s="478"/>
      <c r="W383" s="478"/>
      <c r="X383" s="478"/>
      <c r="Y383" s="478"/>
      <c r="Z383" s="478"/>
      <c r="AA383" s="478"/>
      <c r="AB383" s="478"/>
      <c r="AC383" s="478"/>
      <c r="AD383" s="478"/>
      <c r="AE383" s="478"/>
      <c r="AF383" s="478"/>
      <c r="AG383" s="478"/>
      <c r="AH383" s="478"/>
      <c r="AI383" s="478"/>
      <c r="AJ383" s="478"/>
      <c r="AK383" s="478"/>
      <c r="AL383" s="478"/>
      <c r="AM383" s="478"/>
      <c r="AN383" s="478"/>
      <c r="AO383" s="478"/>
      <c r="AP383" s="478"/>
      <c r="AQ383" s="478"/>
      <c r="AR383" s="478"/>
      <c r="AS383" s="478"/>
      <c r="AT383" s="478"/>
    </row>
    <row r="384">
      <c r="A384" s="127"/>
      <c r="B384" s="476">
        <f t="shared" si="6"/>
        <v>309</v>
      </c>
      <c r="C384" s="445">
        <v>8.0</v>
      </c>
      <c r="D384" s="444"/>
      <c r="E384" s="397" t="s">
        <v>4133</v>
      </c>
      <c r="F384" s="397" t="s">
        <v>6552</v>
      </c>
      <c r="G384" s="448"/>
      <c r="H384" s="448"/>
      <c r="I384" s="448"/>
      <c r="J384" s="448"/>
      <c r="K384" s="468" t="s">
        <v>4136</v>
      </c>
      <c r="L384" s="423">
        <v>2024.0</v>
      </c>
      <c r="M384" s="448"/>
      <c r="N384" s="448"/>
      <c r="O384" s="448"/>
      <c r="P384" s="448"/>
      <c r="Q384" s="471" t="s">
        <v>253</v>
      </c>
      <c r="R384" s="472" t="s">
        <v>369</v>
      </c>
      <c r="S384" s="478"/>
      <c r="T384" s="478"/>
      <c r="U384" s="478"/>
      <c r="V384" s="478"/>
      <c r="W384" s="478"/>
      <c r="X384" s="478"/>
      <c r="Y384" s="478"/>
      <c r="Z384" s="478"/>
      <c r="AA384" s="478"/>
      <c r="AB384" s="478"/>
      <c r="AC384" s="478"/>
      <c r="AD384" s="478"/>
      <c r="AE384" s="478"/>
      <c r="AF384" s="478"/>
      <c r="AG384" s="478"/>
      <c r="AH384" s="478"/>
      <c r="AI384" s="478"/>
      <c r="AJ384" s="478"/>
      <c r="AK384" s="478"/>
      <c r="AL384" s="478"/>
      <c r="AM384" s="478"/>
      <c r="AN384" s="478"/>
      <c r="AO384" s="478"/>
      <c r="AP384" s="478"/>
      <c r="AQ384" s="478"/>
      <c r="AR384" s="478"/>
      <c r="AS384" s="478"/>
      <c r="AT384" s="478"/>
    </row>
    <row r="385">
      <c r="A385" s="127"/>
      <c r="B385" s="476">
        <f t="shared" si="6"/>
        <v>310</v>
      </c>
      <c r="C385" s="445">
        <v>9.0</v>
      </c>
      <c r="D385" s="444"/>
      <c r="E385" s="468" t="s">
        <v>4149</v>
      </c>
      <c r="F385" s="397" t="s">
        <v>6553</v>
      </c>
      <c r="G385" s="448"/>
      <c r="H385" s="448"/>
      <c r="I385" s="448"/>
      <c r="J385" s="448"/>
      <c r="K385" s="397" t="s">
        <v>4150</v>
      </c>
      <c r="L385" s="423">
        <v>2023.0</v>
      </c>
      <c r="M385" s="448"/>
      <c r="N385" s="448"/>
      <c r="O385" s="448"/>
      <c r="P385" s="448"/>
      <c r="Q385" s="478"/>
      <c r="R385" s="479"/>
      <c r="S385" s="478"/>
      <c r="T385" s="478"/>
      <c r="U385" s="478"/>
      <c r="V385" s="478"/>
      <c r="W385" s="478"/>
      <c r="X385" s="478"/>
      <c r="Y385" s="478"/>
      <c r="Z385" s="478"/>
      <c r="AA385" s="478"/>
      <c r="AB385" s="478"/>
      <c r="AC385" s="478"/>
      <c r="AD385" s="478"/>
      <c r="AE385" s="478"/>
      <c r="AF385" s="478"/>
      <c r="AG385" s="478"/>
      <c r="AH385" s="478"/>
      <c r="AI385" s="478"/>
      <c r="AJ385" s="478"/>
      <c r="AK385" s="478"/>
      <c r="AL385" s="478"/>
      <c r="AM385" s="478"/>
      <c r="AN385" s="478"/>
      <c r="AO385" s="478"/>
      <c r="AP385" s="478"/>
      <c r="AQ385" s="478"/>
      <c r="AR385" s="478"/>
      <c r="AS385" s="478"/>
      <c r="AT385" s="478"/>
    </row>
    <row r="386">
      <c r="A386" s="127"/>
      <c r="B386" s="476">
        <f t="shared" si="6"/>
        <v>311</v>
      </c>
      <c r="C386" s="445">
        <v>10.0</v>
      </c>
      <c r="D386" s="444"/>
      <c r="E386" s="468" t="s">
        <v>4784</v>
      </c>
      <c r="F386" s="448"/>
      <c r="G386" s="448"/>
      <c r="H386" s="448"/>
      <c r="I386" s="448"/>
      <c r="J386" s="387" t="s">
        <v>11</v>
      </c>
      <c r="K386" s="397" t="s">
        <v>6554</v>
      </c>
      <c r="L386" s="423">
        <v>2023.0</v>
      </c>
      <c r="M386" s="387" t="s">
        <v>223</v>
      </c>
      <c r="N386" s="448"/>
      <c r="O386" s="448"/>
      <c r="P386" s="448"/>
      <c r="Q386" s="478"/>
      <c r="R386" s="479"/>
      <c r="S386" s="478"/>
      <c r="T386" s="478"/>
      <c r="U386" s="478"/>
      <c r="V386" s="478"/>
      <c r="W386" s="478"/>
      <c r="X386" s="478"/>
      <c r="Y386" s="478"/>
      <c r="Z386" s="478"/>
      <c r="AA386" s="478"/>
      <c r="AB386" s="478"/>
      <c r="AC386" s="478"/>
      <c r="AD386" s="478"/>
      <c r="AE386" s="478"/>
      <c r="AF386" s="478"/>
      <c r="AG386" s="478"/>
      <c r="AH386" s="478"/>
      <c r="AI386" s="478"/>
      <c r="AJ386" s="478"/>
      <c r="AK386" s="478"/>
      <c r="AL386" s="478"/>
      <c r="AM386" s="478"/>
      <c r="AN386" s="478"/>
      <c r="AO386" s="478"/>
      <c r="AP386" s="478"/>
      <c r="AQ386" s="478"/>
      <c r="AR386" s="478"/>
      <c r="AS386" s="478"/>
      <c r="AT386" s="478"/>
    </row>
    <row r="387">
      <c r="A387" s="127"/>
      <c r="B387" s="476">
        <f t="shared" si="6"/>
        <v>312</v>
      </c>
      <c r="C387" s="445">
        <v>11.0</v>
      </c>
      <c r="D387" s="444"/>
      <c r="E387" s="468" t="s">
        <v>4139</v>
      </c>
      <c r="F387" s="448"/>
      <c r="G387" s="448"/>
      <c r="H387" s="448"/>
      <c r="I387" s="448"/>
      <c r="J387" s="448"/>
      <c r="K387" s="397" t="s">
        <v>6555</v>
      </c>
      <c r="L387" s="423">
        <v>2024.0</v>
      </c>
      <c r="M387" s="448"/>
      <c r="N387" s="448"/>
      <c r="O387" s="448"/>
      <c r="P387" s="448"/>
      <c r="Q387" s="478"/>
      <c r="R387" s="479"/>
      <c r="S387" s="478"/>
      <c r="T387" s="478"/>
      <c r="U387" s="478"/>
      <c r="V387" s="478"/>
      <c r="W387" s="478"/>
      <c r="X387" s="478"/>
      <c r="Y387" s="478"/>
      <c r="Z387" s="478"/>
      <c r="AA387" s="478"/>
      <c r="AB387" s="478"/>
      <c r="AC387" s="478"/>
      <c r="AD387" s="478"/>
      <c r="AE387" s="478"/>
      <c r="AF387" s="478"/>
      <c r="AG387" s="478"/>
      <c r="AH387" s="478"/>
      <c r="AI387" s="478"/>
      <c r="AJ387" s="478"/>
      <c r="AK387" s="478"/>
      <c r="AL387" s="478"/>
      <c r="AM387" s="478"/>
      <c r="AN387" s="478"/>
      <c r="AO387" s="478"/>
      <c r="AP387" s="478"/>
      <c r="AQ387" s="478"/>
      <c r="AR387" s="478"/>
      <c r="AS387" s="478"/>
      <c r="AT387" s="478"/>
    </row>
    <row r="388">
      <c r="A388" s="14"/>
      <c r="B388" s="476">
        <f t="shared" si="6"/>
        <v>313</v>
      </c>
      <c r="C388" s="445">
        <v>12.0</v>
      </c>
      <c r="D388" s="444"/>
      <c r="E388" s="468" t="s">
        <v>4084</v>
      </c>
      <c r="F388" s="448"/>
      <c r="G388" s="448"/>
      <c r="H388" s="448"/>
      <c r="I388" s="448"/>
      <c r="J388" s="448"/>
      <c r="K388" s="397" t="s">
        <v>6556</v>
      </c>
      <c r="L388" s="423">
        <v>2024.0</v>
      </c>
      <c r="M388" s="448"/>
      <c r="N388" s="448"/>
      <c r="O388" s="448"/>
      <c r="P388" s="448"/>
      <c r="Q388" s="478"/>
      <c r="R388" s="479"/>
      <c r="S388" s="478"/>
      <c r="T388" s="478"/>
      <c r="U388" s="478"/>
      <c r="V388" s="478"/>
      <c r="W388" s="478"/>
      <c r="X388" s="478"/>
      <c r="Y388" s="478"/>
      <c r="Z388" s="478"/>
      <c r="AA388" s="478"/>
      <c r="AB388" s="478"/>
      <c r="AC388" s="478"/>
      <c r="AD388" s="478"/>
      <c r="AE388" s="478"/>
      <c r="AF388" s="478"/>
      <c r="AG388" s="478"/>
      <c r="AH388" s="478"/>
      <c r="AI388" s="478"/>
      <c r="AJ388" s="478"/>
      <c r="AK388" s="478"/>
      <c r="AL388" s="478"/>
      <c r="AM388" s="478"/>
      <c r="AN388" s="478"/>
      <c r="AO388" s="478"/>
      <c r="AP388" s="478"/>
      <c r="AQ388" s="478"/>
      <c r="AR388" s="478"/>
      <c r="AS388" s="478"/>
      <c r="AT388" s="478"/>
    </row>
    <row r="389">
      <c r="A389" s="624" t="s">
        <v>6557</v>
      </c>
      <c r="B389" s="476">
        <f t="shared" si="6"/>
        <v>314</v>
      </c>
      <c r="C389" s="445">
        <v>1.0</v>
      </c>
      <c r="D389" s="444"/>
      <c r="E389" s="397" t="s">
        <v>4166</v>
      </c>
      <c r="F389" s="448"/>
      <c r="G389" s="448"/>
      <c r="H389" s="448"/>
      <c r="I389" s="448"/>
      <c r="J389" s="448"/>
      <c r="K389" s="397" t="s">
        <v>6558</v>
      </c>
      <c r="L389" s="423">
        <v>2023.0</v>
      </c>
      <c r="M389" s="448"/>
      <c r="N389" s="448"/>
      <c r="O389" s="448"/>
      <c r="P389" s="448"/>
      <c r="Q389" s="478"/>
      <c r="R389" s="479"/>
      <c r="S389" s="478"/>
      <c r="T389" s="478"/>
      <c r="U389" s="478"/>
      <c r="V389" s="478"/>
      <c r="W389" s="478"/>
      <c r="X389" s="478"/>
      <c r="Y389" s="478"/>
      <c r="Z389" s="478"/>
      <c r="AA389" s="478"/>
      <c r="AB389" s="478"/>
      <c r="AC389" s="478"/>
      <c r="AD389" s="478"/>
      <c r="AE389" s="478"/>
      <c r="AF389" s="478"/>
      <c r="AG389" s="478"/>
      <c r="AH389" s="478"/>
      <c r="AI389" s="478"/>
      <c r="AJ389" s="478"/>
      <c r="AK389" s="478"/>
      <c r="AL389" s="478"/>
      <c r="AM389" s="478"/>
      <c r="AN389" s="478"/>
      <c r="AO389" s="478"/>
      <c r="AP389" s="478"/>
      <c r="AQ389" s="478"/>
      <c r="AR389" s="478"/>
      <c r="AS389" s="478"/>
      <c r="AT389" s="478"/>
    </row>
    <row r="390">
      <c r="A390" s="466" t="s">
        <v>6559</v>
      </c>
      <c r="B390" s="476">
        <f t="shared" si="6"/>
        <v>315</v>
      </c>
      <c r="C390" s="445">
        <v>1.0</v>
      </c>
      <c r="D390" s="445">
        <v>1.0</v>
      </c>
      <c r="E390" s="468" t="s">
        <v>4231</v>
      </c>
      <c r="F390" s="397" t="s">
        <v>6560</v>
      </c>
      <c r="G390" s="397" t="s">
        <v>6561</v>
      </c>
      <c r="H390" s="397" t="s">
        <v>237</v>
      </c>
      <c r="I390" s="397" t="s">
        <v>237</v>
      </c>
      <c r="J390" s="387" t="s">
        <v>24</v>
      </c>
      <c r="K390" s="397" t="s">
        <v>4232</v>
      </c>
      <c r="L390" s="423">
        <v>2020.0</v>
      </c>
      <c r="M390" s="387" t="s">
        <v>223</v>
      </c>
      <c r="N390" s="448"/>
      <c r="O390" s="448"/>
      <c r="P390" s="397" t="s">
        <v>6544</v>
      </c>
      <c r="Q390" s="471" t="s">
        <v>253</v>
      </c>
      <c r="R390" s="472" t="s">
        <v>369</v>
      </c>
      <c r="S390" s="478"/>
      <c r="T390" s="478"/>
      <c r="U390" s="478"/>
      <c r="V390" s="478"/>
      <c r="W390" s="478"/>
      <c r="X390" s="478"/>
      <c r="Y390" s="478"/>
      <c r="Z390" s="478"/>
      <c r="AA390" s="478"/>
      <c r="AB390" s="478"/>
      <c r="AC390" s="478"/>
      <c r="AD390" s="478"/>
      <c r="AE390" s="478"/>
      <c r="AF390" s="478"/>
      <c r="AG390" s="478"/>
      <c r="AH390" s="478"/>
      <c r="AI390" s="478"/>
      <c r="AJ390" s="478"/>
      <c r="AK390" s="478"/>
      <c r="AL390" s="478"/>
      <c r="AM390" s="478"/>
      <c r="AN390" s="478"/>
      <c r="AO390" s="478"/>
      <c r="AP390" s="478"/>
      <c r="AQ390" s="478"/>
      <c r="AR390" s="503">
        <v>1.0</v>
      </c>
      <c r="AS390" s="478"/>
      <c r="AT390" s="478"/>
    </row>
    <row r="391">
      <c r="A391" s="127"/>
      <c r="B391" s="476">
        <f t="shared" si="6"/>
        <v>316</v>
      </c>
      <c r="C391" s="445">
        <v>2.0</v>
      </c>
      <c r="D391" s="445">
        <v>1.0</v>
      </c>
      <c r="E391" s="468" t="s">
        <v>4233</v>
      </c>
      <c r="F391" s="397" t="s">
        <v>6562</v>
      </c>
      <c r="G391" s="397" t="s">
        <v>6563</v>
      </c>
      <c r="H391" s="397" t="s">
        <v>237</v>
      </c>
      <c r="I391" s="397" t="s">
        <v>237</v>
      </c>
      <c r="J391" s="387" t="s">
        <v>11</v>
      </c>
      <c r="K391" s="397" t="s">
        <v>4234</v>
      </c>
      <c r="L391" s="423">
        <v>2021.0</v>
      </c>
      <c r="M391" s="387" t="s">
        <v>223</v>
      </c>
      <c r="N391" s="448"/>
      <c r="O391" s="448"/>
      <c r="P391" s="448"/>
      <c r="Q391" s="478"/>
      <c r="R391" s="472" t="s">
        <v>369</v>
      </c>
      <c r="S391" s="478"/>
      <c r="T391" s="478"/>
      <c r="U391" s="478"/>
      <c r="V391" s="478"/>
      <c r="W391" s="478"/>
      <c r="X391" s="478"/>
      <c r="Y391" s="478"/>
      <c r="Z391" s="478"/>
      <c r="AA391" s="478"/>
      <c r="AB391" s="478"/>
      <c r="AC391" s="478"/>
      <c r="AD391" s="478"/>
      <c r="AE391" s="478"/>
      <c r="AF391" s="478"/>
      <c r="AG391" s="478"/>
      <c r="AH391" s="478"/>
      <c r="AI391" s="478"/>
      <c r="AJ391" s="478"/>
      <c r="AK391" s="478"/>
      <c r="AL391" s="478"/>
      <c r="AM391" s="478"/>
      <c r="AN391" s="478"/>
      <c r="AO391" s="478"/>
      <c r="AP391" s="478"/>
      <c r="AQ391" s="478"/>
      <c r="AR391" s="503">
        <v>1.0</v>
      </c>
      <c r="AS391" s="478"/>
      <c r="AT391" s="478"/>
    </row>
    <row r="392">
      <c r="A392" s="127"/>
      <c r="B392" s="476">
        <f t="shared" si="6"/>
        <v>317</v>
      </c>
      <c r="C392" s="445">
        <v>3.0</v>
      </c>
      <c r="D392" s="445">
        <v>1.0</v>
      </c>
      <c r="E392" s="397" t="s">
        <v>4221</v>
      </c>
      <c r="F392" s="397" t="s">
        <v>6564</v>
      </c>
      <c r="G392" s="448"/>
      <c r="H392" s="448"/>
      <c r="I392" s="448"/>
      <c r="J392" s="387" t="s">
        <v>11</v>
      </c>
      <c r="K392" s="397" t="s">
        <v>6565</v>
      </c>
      <c r="L392" s="423">
        <v>2022.0</v>
      </c>
      <c r="M392" s="387" t="s">
        <v>223</v>
      </c>
      <c r="N392" s="448"/>
      <c r="O392" s="448"/>
      <c r="P392" s="448"/>
      <c r="Q392" s="478"/>
      <c r="R392" s="478"/>
      <c r="S392" s="478"/>
      <c r="T392" s="478"/>
      <c r="U392" s="478"/>
      <c r="V392" s="478"/>
      <c r="W392" s="478"/>
      <c r="X392" s="478"/>
      <c r="Y392" s="478"/>
      <c r="Z392" s="478"/>
      <c r="AA392" s="478"/>
      <c r="AB392" s="478"/>
      <c r="AC392" s="478"/>
      <c r="AD392" s="478"/>
      <c r="AE392" s="478"/>
      <c r="AF392" s="478"/>
      <c r="AG392" s="478"/>
      <c r="AH392" s="478"/>
      <c r="AI392" s="478"/>
      <c r="AJ392" s="478"/>
      <c r="AK392" s="478"/>
      <c r="AL392" s="478"/>
      <c r="AM392" s="478"/>
      <c r="AN392" s="478"/>
      <c r="AO392" s="478"/>
      <c r="AP392" s="478"/>
      <c r="AQ392" s="478"/>
      <c r="AR392" s="478"/>
      <c r="AS392" s="478"/>
      <c r="AT392" s="478"/>
    </row>
    <row r="393">
      <c r="A393" s="127"/>
      <c r="B393" s="476">
        <f t="shared" si="6"/>
        <v>318</v>
      </c>
      <c r="C393" s="445">
        <v>4.0</v>
      </c>
      <c r="D393" s="445">
        <v>1.0</v>
      </c>
      <c r="E393" s="468" t="s">
        <v>4237</v>
      </c>
      <c r="F393" s="397" t="s">
        <v>6566</v>
      </c>
      <c r="G393" s="448"/>
      <c r="H393" s="448"/>
      <c r="I393" s="448"/>
      <c r="J393" s="387" t="s">
        <v>11</v>
      </c>
      <c r="K393" s="397" t="s">
        <v>6567</v>
      </c>
      <c r="L393" s="423">
        <v>2022.0</v>
      </c>
      <c r="M393" s="387" t="s">
        <v>387</v>
      </c>
      <c r="N393" s="397" t="s">
        <v>6568</v>
      </c>
      <c r="O393" s="448"/>
      <c r="P393" s="448"/>
      <c r="Q393" s="478"/>
      <c r="R393" s="478"/>
      <c r="S393" s="478"/>
      <c r="T393" s="478"/>
      <c r="U393" s="478"/>
      <c r="V393" s="478"/>
      <c r="W393" s="478"/>
      <c r="X393" s="478"/>
      <c r="Y393" s="478"/>
      <c r="Z393" s="478"/>
      <c r="AA393" s="478"/>
      <c r="AB393" s="478"/>
      <c r="AC393" s="478"/>
      <c r="AD393" s="478"/>
      <c r="AE393" s="478"/>
      <c r="AF393" s="478"/>
      <c r="AG393" s="478"/>
      <c r="AH393" s="478"/>
      <c r="AI393" s="478"/>
      <c r="AJ393" s="478"/>
      <c r="AK393" s="478"/>
      <c r="AL393" s="478"/>
      <c r="AM393" s="478"/>
      <c r="AN393" s="478"/>
      <c r="AO393" s="478"/>
      <c r="AP393" s="478"/>
      <c r="AQ393" s="478"/>
      <c r="AR393" s="478"/>
      <c r="AS393" s="478"/>
      <c r="AT393" s="478"/>
    </row>
    <row r="394">
      <c r="A394" s="127"/>
      <c r="B394" s="476">
        <f t="shared" si="6"/>
        <v>319</v>
      </c>
      <c r="C394" s="387">
        <v>5.0</v>
      </c>
      <c r="D394" s="387">
        <v>1.0</v>
      </c>
      <c r="E394" s="468" t="s">
        <v>4235</v>
      </c>
      <c r="F394" s="397" t="s">
        <v>6569</v>
      </c>
      <c r="G394" s="397" t="s">
        <v>6570</v>
      </c>
      <c r="H394" s="448"/>
      <c r="I394" s="448"/>
      <c r="J394" s="387" t="s">
        <v>11</v>
      </c>
      <c r="K394" s="397" t="s">
        <v>4236</v>
      </c>
      <c r="L394" s="423">
        <v>2022.0</v>
      </c>
      <c r="M394" s="387" t="s">
        <v>223</v>
      </c>
      <c r="N394" s="397" t="s">
        <v>6571</v>
      </c>
      <c r="O394" s="448"/>
      <c r="P394" s="397" t="s">
        <v>3572</v>
      </c>
      <c r="Q394" s="471" t="s">
        <v>253</v>
      </c>
      <c r="R394" s="472" t="s">
        <v>314</v>
      </c>
      <c r="S394" s="478"/>
      <c r="T394" s="478"/>
      <c r="U394" s="478"/>
      <c r="V394" s="478"/>
      <c r="W394" s="478"/>
      <c r="X394" s="478"/>
      <c r="Y394" s="478"/>
      <c r="Z394" s="478"/>
      <c r="AA394" s="478"/>
      <c r="AB394" s="478"/>
      <c r="AC394" s="478"/>
      <c r="AD394" s="478"/>
      <c r="AE394" s="478"/>
      <c r="AF394" s="478"/>
      <c r="AG394" s="478"/>
      <c r="AH394" s="478"/>
      <c r="AI394" s="478"/>
      <c r="AJ394" s="478"/>
      <c r="AK394" s="478"/>
      <c r="AL394" s="478"/>
      <c r="AM394" s="478"/>
      <c r="AN394" s="478"/>
      <c r="AO394" s="478"/>
      <c r="AP394" s="478"/>
      <c r="AQ394" s="478"/>
      <c r="AR394" s="478"/>
      <c r="AS394" s="478"/>
      <c r="AT394" s="478"/>
    </row>
    <row r="395">
      <c r="A395" s="14"/>
      <c r="B395" s="476">
        <f t="shared" si="6"/>
        <v>320</v>
      </c>
      <c r="C395" s="445">
        <v>6.0</v>
      </c>
      <c r="D395" s="444"/>
      <c r="E395" s="468" t="s">
        <v>4200</v>
      </c>
      <c r="F395" s="397" t="s">
        <v>6572</v>
      </c>
      <c r="G395" s="448"/>
      <c r="H395" s="448"/>
      <c r="I395" s="448"/>
      <c r="J395" s="387" t="s">
        <v>11</v>
      </c>
      <c r="K395" s="397" t="s">
        <v>6573</v>
      </c>
      <c r="L395" s="423">
        <v>2023.0</v>
      </c>
      <c r="M395" s="387" t="s">
        <v>223</v>
      </c>
      <c r="N395" s="397" t="s">
        <v>6574</v>
      </c>
      <c r="O395" s="448"/>
      <c r="P395" s="448"/>
      <c r="Q395" s="478"/>
      <c r="R395" s="478"/>
      <c r="S395" s="478"/>
      <c r="T395" s="478"/>
      <c r="U395" s="478"/>
      <c r="V395" s="478"/>
      <c r="W395" s="478"/>
      <c r="X395" s="478"/>
      <c r="Y395" s="478"/>
      <c r="Z395" s="478"/>
      <c r="AA395" s="478"/>
      <c r="AB395" s="478"/>
      <c r="AC395" s="478"/>
      <c r="AD395" s="478"/>
      <c r="AE395" s="478"/>
      <c r="AF395" s="478"/>
      <c r="AG395" s="478"/>
      <c r="AH395" s="478"/>
      <c r="AI395" s="478"/>
      <c r="AJ395" s="478"/>
      <c r="AK395" s="478"/>
      <c r="AL395" s="478"/>
      <c r="AM395" s="478"/>
      <c r="AN395" s="478"/>
      <c r="AO395" s="478"/>
      <c r="AP395" s="478"/>
      <c r="AQ395" s="478"/>
      <c r="AR395" s="478"/>
      <c r="AS395" s="478"/>
      <c r="AT395" s="478"/>
    </row>
    <row r="396">
      <c r="A396" s="480" t="s">
        <v>6575</v>
      </c>
      <c r="B396" s="476">
        <f t="shared" si="6"/>
        <v>321</v>
      </c>
      <c r="C396" s="445">
        <v>1.0</v>
      </c>
      <c r="D396" s="445">
        <v>1.0</v>
      </c>
      <c r="E396" s="468" t="s">
        <v>4266</v>
      </c>
      <c r="F396" s="448"/>
      <c r="G396" s="397" t="s">
        <v>6576</v>
      </c>
      <c r="H396" s="448"/>
      <c r="I396" s="448"/>
      <c r="J396" s="387" t="s">
        <v>11</v>
      </c>
      <c r="K396" s="397" t="s">
        <v>6577</v>
      </c>
      <c r="L396" s="387">
        <v>2020.0</v>
      </c>
      <c r="M396" s="387" t="s">
        <v>223</v>
      </c>
      <c r="N396" s="397" t="s">
        <v>6578</v>
      </c>
      <c r="O396" s="448"/>
      <c r="P396" s="397" t="s">
        <v>6579</v>
      </c>
      <c r="Q396" s="478"/>
      <c r="R396" s="472" t="s">
        <v>369</v>
      </c>
      <c r="S396" s="478"/>
      <c r="T396" s="478"/>
      <c r="U396" s="478"/>
      <c r="V396" s="478"/>
      <c r="W396" s="478"/>
      <c r="X396" s="478"/>
      <c r="Y396" s="478"/>
      <c r="Z396" s="478"/>
      <c r="AA396" s="478"/>
      <c r="AB396" s="478"/>
      <c r="AC396" s="478"/>
      <c r="AD396" s="478"/>
      <c r="AE396" s="478"/>
      <c r="AF396" s="478"/>
      <c r="AG396" s="478"/>
      <c r="AH396" s="478"/>
      <c r="AI396" s="478"/>
      <c r="AJ396" s="478"/>
      <c r="AK396" s="478"/>
      <c r="AL396" s="478"/>
      <c r="AM396" s="478"/>
      <c r="AN396" s="478"/>
      <c r="AO396" s="478"/>
      <c r="AP396" s="478"/>
      <c r="AQ396" s="478"/>
      <c r="AR396" s="503">
        <v>1.0</v>
      </c>
      <c r="AS396" s="478"/>
      <c r="AT396" s="478"/>
    </row>
    <row r="397">
      <c r="A397" s="127"/>
      <c r="B397" s="476">
        <f t="shared" si="6"/>
        <v>322</v>
      </c>
      <c r="C397" s="445">
        <v>2.0</v>
      </c>
      <c r="D397" s="444"/>
      <c r="E397" s="468" t="s">
        <v>4266</v>
      </c>
      <c r="F397" s="397" t="s">
        <v>6580</v>
      </c>
      <c r="G397" s="397" t="s">
        <v>6581</v>
      </c>
      <c r="H397" s="397" t="s">
        <v>237</v>
      </c>
      <c r="I397" s="397" t="s">
        <v>237</v>
      </c>
      <c r="J397" s="387" t="s">
        <v>6582</v>
      </c>
      <c r="K397" s="397" t="s">
        <v>6583</v>
      </c>
      <c r="L397" s="387">
        <v>2021.0</v>
      </c>
      <c r="M397" s="387" t="s">
        <v>223</v>
      </c>
      <c r="N397" s="448"/>
      <c r="O397" s="397" t="s">
        <v>237</v>
      </c>
      <c r="P397" s="397" t="s">
        <v>6579</v>
      </c>
      <c r="Q397" s="471" t="s">
        <v>276</v>
      </c>
      <c r="R397" s="472" t="s">
        <v>647</v>
      </c>
      <c r="S397" s="502" t="s">
        <v>6584</v>
      </c>
      <c r="T397" s="503">
        <v>1.0</v>
      </c>
      <c r="U397" s="503">
        <v>1.0</v>
      </c>
      <c r="V397" s="503">
        <v>1.0</v>
      </c>
      <c r="W397" s="503">
        <v>0.0</v>
      </c>
      <c r="X397" s="503">
        <v>1.0</v>
      </c>
      <c r="Y397" s="503">
        <v>1.0</v>
      </c>
      <c r="Z397" s="503">
        <v>0.0</v>
      </c>
      <c r="AA397" s="503">
        <v>0.0</v>
      </c>
      <c r="AB397" s="503">
        <v>1.0</v>
      </c>
      <c r="AC397" s="503">
        <v>0.0</v>
      </c>
      <c r="AD397" s="478"/>
      <c r="AE397" s="478"/>
      <c r="AF397" s="503">
        <v>1.0</v>
      </c>
      <c r="AG397" s="503">
        <v>1.0</v>
      </c>
      <c r="AH397" s="503">
        <v>1.0</v>
      </c>
      <c r="AI397" s="502" t="s">
        <v>6585</v>
      </c>
      <c r="AJ397" s="503">
        <v>1.0</v>
      </c>
      <c r="AK397" s="503">
        <v>1.0</v>
      </c>
      <c r="AL397" s="503">
        <v>148.0</v>
      </c>
      <c r="AM397" s="502" t="s">
        <v>278</v>
      </c>
      <c r="AN397" s="478"/>
      <c r="AO397" s="478"/>
      <c r="AP397" s="478"/>
      <c r="AQ397" s="478"/>
      <c r="AR397" s="478"/>
      <c r="AS397" s="503">
        <v>1.0</v>
      </c>
      <c r="AT397" s="478"/>
    </row>
    <row r="398">
      <c r="A398" s="127"/>
      <c r="B398" s="476">
        <f t="shared" si="6"/>
        <v>323</v>
      </c>
      <c r="C398" s="452">
        <v>3.0</v>
      </c>
      <c r="D398" s="450"/>
      <c r="E398" s="496" t="s">
        <v>4264</v>
      </c>
      <c r="F398" s="450"/>
      <c r="G398" s="453" t="s">
        <v>6586</v>
      </c>
      <c r="H398" s="450"/>
      <c r="I398" s="450"/>
      <c r="J398" s="452" t="s">
        <v>11</v>
      </c>
      <c r="K398" s="453" t="s">
        <v>6587</v>
      </c>
      <c r="L398" s="452">
        <v>2020.0</v>
      </c>
      <c r="M398" s="452" t="s">
        <v>223</v>
      </c>
      <c r="N398" s="453" t="s">
        <v>6588</v>
      </c>
      <c r="O398" s="450"/>
      <c r="P398" s="453" t="s">
        <v>6579</v>
      </c>
      <c r="Q398" s="478"/>
      <c r="R398" s="472" t="s">
        <v>369</v>
      </c>
      <c r="S398" s="478"/>
      <c r="T398" s="478"/>
      <c r="U398" s="478"/>
      <c r="V398" s="478"/>
      <c r="W398" s="478"/>
      <c r="X398" s="478"/>
      <c r="Y398" s="478"/>
      <c r="Z398" s="478"/>
      <c r="AA398" s="478"/>
      <c r="AB398" s="478"/>
      <c r="AC398" s="478"/>
      <c r="AD398" s="478"/>
      <c r="AE398" s="478"/>
      <c r="AF398" s="478"/>
      <c r="AG398" s="478"/>
      <c r="AH398" s="478"/>
      <c r="AI398" s="478"/>
      <c r="AJ398" s="478"/>
      <c r="AK398" s="478"/>
      <c r="AL398" s="478"/>
      <c r="AM398" s="478"/>
      <c r="AN398" s="478"/>
      <c r="AO398" s="478"/>
      <c r="AP398" s="478"/>
      <c r="AQ398" s="478"/>
      <c r="AR398" s="503">
        <v>1.0</v>
      </c>
      <c r="AS398" s="478"/>
      <c r="AT398" s="478"/>
    </row>
    <row r="399">
      <c r="A399" s="509"/>
      <c r="B399" s="476">
        <f t="shared" si="6"/>
        <v>324</v>
      </c>
      <c r="C399" s="452">
        <v>4.0</v>
      </c>
      <c r="D399" s="450"/>
      <c r="E399" s="496" t="s">
        <v>4250</v>
      </c>
      <c r="F399" s="450"/>
      <c r="G399" s="450"/>
      <c r="H399" s="450"/>
      <c r="I399" s="450"/>
      <c r="J399" s="452" t="s">
        <v>11</v>
      </c>
      <c r="K399" s="453" t="s">
        <v>6589</v>
      </c>
      <c r="L399" s="452">
        <v>2023.0</v>
      </c>
      <c r="M399" s="450"/>
      <c r="N399" s="450"/>
      <c r="O399" s="450"/>
      <c r="P399" s="450"/>
      <c r="Q399" s="478"/>
      <c r="R399" s="670"/>
      <c r="S399" s="478"/>
      <c r="T399" s="478"/>
      <c r="U399" s="478"/>
      <c r="V399" s="478"/>
      <c r="W399" s="478"/>
      <c r="X399" s="478"/>
      <c r="Y399" s="478"/>
      <c r="Z399" s="478"/>
      <c r="AA399" s="478"/>
      <c r="AB399" s="478"/>
      <c r="AC399" s="478"/>
      <c r="AD399" s="478"/>
      <c r="AE399" s="478"/>
      <c r="AF399" s="478"/>
      <c r="AG399" s="478"/>
      <c r="AH399" s="478"/>
      <c r="AI399" s="478"/>
      <c r="AJ399" s="478"/>
      <c r="AK399" s="478"/>
      <c r="AL399" s="478"/>
      <c r="AM399" s="478"/>
      <c r="AN399" s="478"/>
      <c r="AO399" s="478"/>
      <c r="AP399" s="478"/>
      <c r="AQ399" s="478"/>
      <c r="AR399" s="478"/>
      <c r="AS399" s="478"/>
      <c r="AT399" s="478"/>
    </row>
    <row r="400">
      <c r="A400" s="509"/>
      <c r="B400" s="476">
        <f t="shared" si="6"/>
        <v>325</v>
      </c>
      <c r="C400" s="452">
        <v>5.0</v>
      </c>
      <c r="D400" s="450"/>
      <c r="E400" s="496" t="s">
        <v>4268</v>
      </c>
      <c r="F400" s="450"/>
      <c r="G400" s="450"/>
      <c r="H400" s="450"/>
      <c r="I400" s="450"/>
      <c r="J400" s="452" t="s">
        <v>11</v>
      </c>
      <c r="K400" s="453" t="s">
        <v>6590</v>
      </c>
      <c r="L400" s="452">
        <v>2020.0</v>
      </c>
      <c r="M400" s="450"/>
      <c r="N400" s="450"/>
      <c r="O400" s="450"/>
      <c r="P400" s="450"/>
      <c r="Q400" s="478"/>
      <c r="R400" s="670"/>
      <c r="S400" s="478"/>
      <c r="T400" s="478"/>
      <c r="U400" s="478"/>
      <c r="V400" s="478"/>
      <c r="W400" s="478"/>
      <c r="X400" s="478"/>
      <c r="Y400" s="478"/>
      <c r="Z400" s="478"/>
      <c r="AA400" s="478"/>
      <c r="AB400" s="478"/>
      <c r="AC400" s="478"/>
      <c r="AD400" s="478"/>
      <c r="AE400" s="478"/>
      <c r="AF400" s="478"/>
      <c r="AG400" s="478"/>
      <c r="AH400" s="478"/>
      <c r="AI400" s="478"/>
      <c r="AJ400" s="478"/>
      <c r="AK400" s="478"/>
      <c r="AL400" s="478"/>
      <c r="AM400" s="478"/>
      <c r="AN400" s="478"/>
      <c r="AO400" s="478"/>
      <c r="AP400" s="478"/>
      <c r="AQ400" s="478"/>
      <c r="AR400" s="478"/>
      <c r="AS400" s="478"/>
      <c r="AT400" s="478"/>
    </row>
    <row r="401">
      <c r="A401" s="509"/>
      <c r="B401" s="476">
        <f t="shared" si="6"/>
        <v>326</v>
      </c>
      <c r="C401" s="452">
        <v>6.0</v>
      </c>
      <c r="D401" s="450"/>
      <c r="E401" s="496" t="s">
        <v>4248</v>
      </c>
      <c r="F401" s="450"/>
      <c r="G401" s="450"/>
      <c r="H401" s="450"/>
      <c r="I401" s="450"/>
      <c r="J401" s="452" t="s">
        <v>11</v>
      </c>
      <c r="K401" s="453" t="s">
        <v>6591</v>
      </c>
      <c r="L401" s="452">
        <v>2024.0</v>
      </c>
      <c r="M401" s="450"/>
      <c r="N401" s="450"/>
      <c r="O401" s="450"/>
      <c r="P401" s="450"/>
      <c r="Q401" s="478"/>
      <c r="R401" s="670"/>
      <c r="S401" s="478"/>
      <c r="T401" s="478"/>
      <c r="U401" s="478"/>
      <c r="V401" s="478"/>
      <c r="W401" s="478"/>
      <c r="X401" s="478"/>
      <c r="Y401" s="478"/>
      <c r="Z401" s="478"/>
      <c r="AA401" s="478"/>
      <c r="AB401" s="478"/>
      <c r="AC401" s="478"/>
      <c r="AD401" s="478"/>
      <c r="AE401" s="478"/>
      <c r="AF401" s="478"/>
      <c r="AG401" s="478"/>
      <c r="AH401" s="478"/>
      <c r="AI401" s="478"/>
      <c r="AJ401" s="478"/>
      <c r="AK401" s="478"/>
      <c r="AL401" s="478"/>
      <c r="AM401" s="478"/>
      <c r="AN401" s="478"/>
      <c r="AO401" s="478"/>
      <c r="AP401" s="478"/>
      <c r="AQ401" s="478"/>
      <c r="AR401" s="478"/>
      <c r="AS401" s="478"/>
      <c r="AT401" s="478"/>
    </row>
    <row r="402">
      <c r="A402" s="624" t="s">
        <v>6592</v>
      </c>
      <c r="B402" s="476">
        <f t="shared" si="6"/>
        <v>327</v>
      </c>
      <c r="C402" s="387">
        <v>1.0</v>
      </c>
      <c r="D402" s="448"/>
      <c r="E402" s="468" t="s">
        <v>4281</v>
      </c>
      <c r="F402" s="397" t="s">
        <v>6593</v>
      </c>
      <c r="G402" s="397" t="s">
        <v>6594</v>
      </c>
      <c r="H402" s="397" t="s">
        <v>237</v>
      </c>
      <c r="I402" s="397" t="s">
        <v>237</v>
      </c>
      <c r="J402" s="387" t="s">
        <v>11</v>
      </c>
      <c r="K402" s="397" t="s">
        <v>4686</v>
      </c>
      <c r="L402" s="387">
        <v>2020.0</v>
      </c>
      <c r="M402" s="387" t="s">
        <v>223</v>
      </c>
      <c r="N402" s="397" t="s">
        <v>6595</v>
      </c>
      <c r="O402" s="397" t="s">
        <v>6596</v>
      </c>
      <c r="P402" s="397" t="s">
        <v>5484</v>
      </c>
      <c r="Q402" s="471" t="s">
        <v>253</v>
      </c>
      <c r="R402" s="472" t="s">
        <v>369</v>
      </c>
      <c r="S402" s="502" t="s">
        <v>6597</v>
      </c>
      <c r="T402" s="503">
        <v>1.0</v>
      </c>
      <c r="U402" s="503">
        <v>0.0</v>
      </c>
      <c r="V402" s="503">
        <v>1.0</v>
      </c>
      <c r="W402" s="503">
        <v>0.0</v>
      </c>
      <c r="X402" s="503">
        <v>0.0</v>
      </c>
      <c r="Y402" s="503">
        <v>0.0</v>
      </c>
      <c r="Z402" s="503">
        <v>1.0</v>
      </c>
      <c r="AA402" s="503">
        <v>0.0</v>
      </c>
      <c r="AB402" s="503">
        <v>0.0</v>
      </c>
      <c r="AC402" s="503">
        <v>1.0</v>
      </c>
      <c r="AD402" s="478"/>
      <c r="AE402" s="503">
        <v>1.0</v>
      </c>
      <c r="AF402" s="503">
        <v>1.0</v>
      </c>
      <c r="AG402" s="503">
        <v>1.0</v>
      </c>
      <c r="AH402" s="503">
        <v>1.0</v>
      </c>
      <c r="AI402" s="502" t="s">
        <v>6598</v>
      </c>
      <c r="AJ402" s="503">
        <v>1.0</v>
      </c>
      <c r="AK402" s="503">
        <v>1.0</v>
      </c>
      <c r="AL402" s="503">
        <v>101.0</v>
      </c>
      <c r="AM402" s="502" t="s">
        <v>6599</v>
      </c>
      <c r="AN402" s="478"/>
      <c r="AO402" s="478"/>
      <c r="AP402" s="478"/>
      <c r="AQ402" s="478"/>
      <c r="AR402" s="503">
        <v>1.0</v>
      </c>
      <c r="AS402" s="478"/>
      <c r="AT402" s="478"/>
    </row>
    <row r="403">
      <c r="A403" s="480" t="s">
        <v>5039</v>
      </c>
      <c r="B403" s="476">
        <f t="shared" si="6"/>
        <v>328</v>
      </c>
      <c r="C403" s="452">
        <v>1.0</v>
      </c>
      <c r="D403" s="450"/>
      <c r="E403" s="453" t="s">
        <v>4330</v>
      </c>
      <c r="F403" s="453" t="s">
        <v>6600</v>
      </c>
      <c r="G403" s="453" t="s">
        <v>6601</v>
      </c>
      <c r="H403" s="453" t="s">
        <v>6602</v>
      </c>
      <c r="I403" s="450"/>
      <c r="J403" s="452" t="s">
        <v>11</v>
      </c>
      <c r="K403" s="453" t="s">
        <v>6603</v>
      </c>
      <c r="L403" s="452">
        <v>2021.0</v>
      </c>
      <c r="M403" s="452" t="s">
        <v>387</v>
      </c>
      <c r="N403" s="453" t="s">
        <v>6604</v>
      </c>
      <c r="O403" s="453" t="s">
        <v>6605</v>
      </c>
      <c r="P403" s="453" t="s">
        <v>6606</v>
      </c>
      <c r="Q403" s="478"/>
      <c r="R403" s="479"/>
      <c r="S403" s="475"/>
      <c r="T403" s="475"/>
      <c r="U403" s="475"/>
      <c r="V403" s="475"/>
      <c r="W403" s="475"/>
      <c r="X403" s="475"/>
      <c r="Y403" s="475"/>
      <c r="Z403" s="475"/>
      <c r="AA403" s="475"/>
      <c r="AB403" s="475"/>
      <c r="AC403" s="475"/>
      <c r="AD403" s="475"/>
      <c r="AE403" s="475"/>
      <c r="AF403" s="475"/>
      <c r="AG403" s="475"/>
      <c r="AH403" s="475"/>
      <c r="AI403" s="475"/>
      <c r="AJ403" s="475"/>
      <c r="AK403" s="475"/>
      <c r="AL403" s="475"/>
      <c r="AM403" s="475"/>
      <c r="AN403" s="475"/>
      <c r="AO403" s="475"/>
      <c r="AP403" s="475"/>
      <c r="AQ403" s="475"/>
      <c r="AR403" s="475"/>
      <c r="AS403" s="475"/>
      <c r="AT403" s="475"/>
    </row>
    <row r="404">
      <c r="A404" s="127"/>
      <c r="B404" s="476">
        <f t="shared" si="6"/>
        <v>329</v>
      </c>
      <c r="C404" s="387">
        <v>2.0</v>
      </c>
      <c r="D404" s="448"/>
      <c r="E404" s="468" t="s">
        <v>4298</v>
      </c>
      <c r="F404" s="397" t="s">
        <v>6607</v>
      </c>
      <c r="G404" s="397" t="s">
        <v>6608</v>
      </c>
      <c r="H404" s="423">
        <v>8.2280360624E10</v>
      </c>
      <c r="I404" s="423">
        <v>8.2280360624E10</v>
      </c>
      <c r="J404" s="387" t="s">
        <v>11</v>
      </c>
      <c r="K404" s="397" t="s">
        <v>6609</v>
      </c>
      <c r="L404" s="387">
        <v>2022.0</v>
      </c>
      <c r="M404" s="387" t="s">
        <v>223</v>
      </c>
      <c r="N404" s="397" t="s">
        <v>6610</v>
      </c>
      <c r="O404" s="397" t="s">
        <v>6611</v>
      </c>
      <c r="P404" s="397" t="s">
        <v>6612</v>
      </c>
      <c r="Q404" s="471" t="s">
        <v>253</v>
      </c>
      <c r="R404" s="472" t="s">
        <v>314</v>
      </c>
      <c r="S404" s="473" t="s">
        <v>6613</v>
      </c>
      <c r="T404" s="475"/>
      <c r="U404" s="475"/>
      <c r="V404" s="475"/>
      <c r="W404" s="671">
        <v>1.0</v>
      </c>
      <c r="X404" s="672">
        <v>2.0</v>
      </c>
      <c r="Y404" s="673"/>
      <c r="Z404" s="673"/>
      <c r="AA404" s="672">
        <v>2.0</v>
      </c>
      <c r="AB404" s="672">
        <v>1.0</v>
      </c>
      <c r="AC404" s="673"/>
      <c r="AD404" s="673"/>
      <c r="AE404" s="673"/>
      <c r="AF404" s="673"/>
      <c r="AG404" s="673"/>
      <c r="AH404" s="673"/>
      <c r="AI404" s="673"/>
      <c r="AJ404" s="672">
        <v>2.0</v>
      </c>
      <c r="AK404" s="672">
        <v>1.0</v>
      </c>
      <c r="AL404" s="673"/>
      <c r="AM404" s="672" t="s">
        <v>289</v>
      </c>
      <c r="AN404" s="475"/>
      <c r="AO404" s="475"/>
      <c r="AP404" s="475"/>
      <c r="AQ404" s="475"/>
      <c r="AR404" s="475"/>
      <c r="AS404" s="475"/>
      <c r="AT404" s="475"/>
    </row>
    <row r="405">
      <c r="A405" s="127"/>
      <c r="B405" s="476">
        <f t="shared" si="6"/>
        <v>330</v>
      </c>
      <c r="C405" s="452">
        <v>3.0</v>
      </c>
      <c r="D405" s="452">
        <v>1.0</v>
      </c>
      <c r="E405" s="496" t="s">
        <v>4312</v>
      </c>
      <c r="F405" s="453" t="s">
        <v>6614</v>
      </c>
      <c r="G405" s="453" t="s">
        <v>6615</v>
      </c>
      <c r="H405" s="450"/>
      <c r="I405" s="450"/>
      <c r="J405" s="452" t="s">
        <v>11</v>
      </c>
      <c r="K405" s="453" t="s">
        <v>6616</v>
      </c>
      <c r="L405" s="452">
        <v>2021.0</v>
      </c>
      <c r="M405" s="452" t="s">
        <v>223</v>
      </c>
      <c r="N405" s="453" t="s">
        <v>6617</v>
      </c>
      <c r="O405" s="450"/>
      <c r="P405" s="453" t="s">
        <v>3675</v>
      </c>
      <c r="Q405" s="478"/>
      <c r="R405" s="472" t="s">
        <v>369</v>
      </c>
      <c r="S405" s="475"/>
      <c r="T405" s="475"/>
      <c r="U405" s="475"/>
      <c r="V405" s="475"/>
      <c r="W405" s="475"/>
      <c r="X405" s="475"/>
      <c r="Y405" s="475"/>
      <c r="Z405" s="475"/>
      <c r="AA405" s="475"/>
      <c r="AB405" s="475"/>
      <c r="AC405" s="475"/>
      <c r="AD405" s="475"/>
      <c r="AE405" s="475"/>
      <c r="AF405" s="475"/>
      <c r="AG405" s="475"/>
      <c r="AH405" s="475"/>
      <c r="AI405" s="475"/>
      <c r="AJ405" s="475"/>
      <c r="AK405" s="475"/>
      <c r="AL405" s="475"/>
      <c r="AM405" s="475"/>
      <c r="AN405" s="475"/>
      <c r="AO405" s="475"/>
      <c r="AP405" s="475"/>
      <c r="AQ405" s="475"/>
      <c r="AR405" s="475"/>
      <c r="AS405" s="475"/>
      <c r="AT405" s="475"/>
    </row>
    <row r="406">
      <c r="A406" s="14"/>
      <c r="B406" s="476">
        <f t="shared" si="6"/>
        <v>331</v>
      </c>
      <c r="C406" s="513">
        <v>4.0</v>
      </c>
      <c r="D406" s="519"/>
      <c r="E406" s="496" t="s">
        <v>4320</v>
      </c>
      <c r="F406" s="453" t="s">
        <v>6618</v>
      </c>
      <c r="G406" s="450"/>
      <c r="H406" s="450"/>
      <c r="I406" s="450"/>
      <c r="J406" s="450"/>
      <c r="K406" s="453" t="s">
        <v>6619</v>
      </c>
      <c r="L406" s="452">
        <v>2022.0</v>
      </c>
      <c r="M406" s="450"/>
      <c r="N406" s="450"/>
      <c r="O406" s="450"/>
      <c r="P406" s="450"/>
      <c r="Q406" s="478"/>
      <c r="R406" s="478"/>
      <c r="S406" s="478"/>
      <c r="T406" s="478"/>
      <c r="U406" s="478"/>
      <c r="V406" s="478"/>
      <c r="W406" s="478"/>
      <c r="X406" s="478"/>
      <c r="Y406" s="478"/>
      <c r="Z406" s="478"/>
      <c r="AA406" s="478"/>
      <c r="AB406" s="478"/>
      <c r="AC406" s="478"/>
      <c r="AD406" s="478"/>
      <c r="AE406" s="478"/>
      <c r="AF406" s="478"/>
      <c r="AG406" s="478"/>
      <c r="AH406" s="478"/>
      <c r="AI406" s="478"/>
      <c r="AJ406" s="478"/>
      <c r="AK406" s="478"/>
      <c r="AL406" s="478"/>
      <c r="AM406" s="478"/>
      <c r="AN406" s="478"/>
      <c r="AO406" s="478"/>
      <c r="AP406" s="478"/>
      <c r="AQ406" s="478"/>
      <c r="AR406" s="478"/>
      <c r="AS406" s="478"/>
      <c r="AT406" s="478"/>
    </row>
    <row r="407">
      <c r="A407" s="466" t="s">
        <v>5038</v>
      </c>
      <c r="B407" s="476">
        <f t="shared" si="6"/>
        <v>332</v>
      </c>
      <c r="C407" s="445">
        <v>1.0</v>
      </c>
      <c r="D407" s="444"/>
      <c r="E407" s="468" t="s">
        <v>4338</v>
      </c>
      <c r="F407" s="397" t="s">
        <v>6620</v>
      </c>
      <c r="G407" s="397" t="s">
        <v>6621</v>
      </c>
      <c r="H407" s="448"/>
      <c r="I407" s="448"/>
      <c r="J407" s="387" t="s">
        <v>11</v>
      </c>
      <c r="K407" s="397" t="s">
        <v>4339</v>
      </c>
      <c r="L407" s="387">
        <v>2022.0</v>
      </c>
      <c r="M407" s="387" t="s">
        <v>223</v>
      </c>
      <c r="N407" s="397" t="s">
        <v>6622</v>
      </c>
      <c r="O407" s="448"/>
      <c r="P407" s="448"/>
      <c r="Q407" s="471" t="s">
        <v>276</v>
      </c>
      <c r="R407" s="472" t="s">
        <v>647</v>
      </c>
      <c r="S407" s="478"/>
      <c r="T407" s="478"/>
      <c r="U407" s="478"/>
      <c r="V407" s="478"/>
      <c r="W407" s="478"/>
      <c r="X407" s="478"/>
      <c r="Y407" s="478"/>
      <c r="Z407" s="478"/>
      <c r="AA407" s="478"/>
      <c r="AB407" s="478"/>
      <c r="AC407" s="478"/>
      <c r="AD407" s="478"/>
      <c r="AE407" s="503">
        <v>1.0</v>
      </c>
      <c r="AF407" s="503">
        <v>1.0</v>
      </c>
      <c r="AG407" s="503">
        <v>1.0</v>
      </c>
      <c r="AH407" s="478"/>
      <c r="AI407" s="478"/>
      <c r="AJ407" s="502" t="s">
        <v>6623</v>
      </c>
      <c r="AK407" s="502" t="s">
        <v>6623</v>
      </c>
      <c r="AL407" s="478"/>
      <c r="AM407" s="502" t="s">
        <v>3765</v>
      </c>
      <c r="AN407" s="478"/>
      <c r="AO407" s="478"/>
      <c r="AP407" s="478"/>
      <c r="AQ407" s="478"/>
      <c r="AR407" s="478"/>
      <c r="AS407" s="478"/>
      <c r="AT407" s="478"/>
    </row>
    <row r="408">
      <c r="A408" s="127"/>
      <c r="B408" s="476">
        <f t="shared" si="6"/>
        <v>333</v>
      </c>
      <c r="C408" s="445">
        <v>2.0</v>
      </c>
      <c r="D408" s="444"/>
      <c r="E408" s="468" t="s">
        <v>4334</v>
      </c>
      <c r="F408" s="448"/>
      <c r="G408" s="448"/>
      <c r="H408" s="448"/>
      <c r="I408" s="448"/>
      <c r="J408" s="448"/>
      <c r="K408" s="397" t="s">
        <v>4335</v>
      </c>
      <c r="L408" s="387">
        <v>2020.0</v>
      </c>
      <c r="M408" s="387" t="s">
        <v>223</v>
      </c>
      <c r="N408" s="448"/>
      <c r="O408" s="448"/>
      <c r="P408" s="448"/>
      <c r="Q408" s="478"/>
      <c r="R408" s="478"/>
      <c r="S408" s="478"/>
      <c r="T408" s="478"/>
      <c r="U408" s="478"/>
      <c r="V408" s="478"/>
      <c r="W408" s="478"/>
      <c r="X408" s="478"/>
      <c r="Y408" s="478"/>
      <c r="Z408" s="478"/>
      <c r="AA408" s="478"/>
      <c r="AB408" s="478"/>
      <c r="AC408" s="478"/>
      <c r="AD408" s="478"/>
      <c r="AE408" s="478"/>
      <c r="AF408" s="478"/>
      <c r="AG408" s="478"/>
      <c r="AH408" s="478"/>
      <c r="AI408" s="478"/>
      <c r="AJ408" s="478"/>
      <c r="AK408" s="478"/>
      <c r="AL408" s="478"/>
      <c r="AM408" s="478"/>
      <c r="AN408" s="478"/>
      <c r="AO408" s="478"/>
      <c r="AP408" s="478"/>
      <c r="AQ408" s="478"/>
      <c r="AR408" s="478"/>
      <c r="AS408" s="478"/>
      <c r="AT408" s="478"/>
    </row>
    <row r="409">
      <c r="A409" s="14"/>
      <c r="B409" s="476">
        <f t="shared" si="6"/>
        <v>334</v>
      </c>
      <c r="C409" s="445">
        <v>3.0</v>
      </c>
      <c r="D409" s="444"/>
      <c r="E409" s="468" t="s">
        <v>4336</v>
      </c>
      <c r="F409" s="448"/>
      <c r="G409" s="448"/>
      <c r="H409" s="448"/>
      <c r="I409" s="448"/>
      <c r="J409" s="448"/>
      <c r="K409" s="397" t="s">
        <v>4337</v>
      </c>
      <c r="L409" s="387">
        <v>2022.0</v>
      </c>
      <c r="M409" s="387" t="s">
        <v>387</v>
      </c>
      <c r="N409" s="448"/>
      <c r="O409" s="448"/>
      <c r="P409" s="448"/>
      <c r="Q409" s="478"/>
      <c r="R409" s="478"/>
      <c r="S409" s="478"/>
      <c r="T409" s="478"/>
      <c r="U409" s="478"/>
      <c r="V409" s="478"/>
      <c r="W409" s="478"/>
      <c r="X409" s="478"/>
      <c r="Y409" s="478"/>
      <c r="Z409" s="478"/>
      <c r="AA409" s="478"/>
      <c r="AB409" s="478"/>
      <c r="AC409" s="478"/>
      <c r="AD409" s="478"/>
      <c r="AE409" s="478"/>
      <c r="AF409" s="478"/>
      <c r="AG409" s="478"/>
      <c r="AH409" s="478"/>
      <c r="AI409" s="478"/>
      <c r="AJ409" s="478"/>
      <c r="AK409" s="478"/>
      <c r="AL409" s="478"/>
      <c r="AM409" s="478"/>
      <c r="AN409" s="478"/>
      <c r="AO409" s="478"/>
      <c r="AP409" s="478"/>
      <c r="AQ409" s="478"/>
      <c r="AR409" s="478"/>
      <c r="AS409" s="478"/>
      <c r="AT409" s="478"/>
    </row>
    <row r="410">
      <c r="A410" s="466" t="s">
        <v>5037</v>
      </c>
      <c r="B410" s="476">
        <f t="shared" si="6"/>
        <v>335</v>
      </c>
      <c r="C410" s="445">
        <v>1.0</v>
      </c>
      <c r="D410" s="444"/>
      <c r="E410" s="468" t="s">
        <v>4345</v>
      </c>
      <c r="F410" s="397" t="s">
        <v>6624</v>
      </c>
      <c r="G410" s="397" t="s">
        <v>6625</v>
      </c>
      <c r="H410" s="469" t="s">
        <v>6626</v>
      </c>
      <c r="I410" s="397" t="s">
        <v>237</v>
      </c>
      <c r="J410" s="387" t="s">
        <v>11</v>
      </c>
      <c r="K410" s="468" t="s">
        <v>6627</v>
      </c>
      <c r="L410" s="387">
        <v>2019.0</v>
      </c>
      <c r="M410" s="387" t="s">
        <v>387</v>
      </c>
      <c r="N410" s="448"/>
      <c r="O410" s="397" t="s">
        <v>237</v>
      </c>
      <c r="P410" s="397" t="s">
        <v>3619</v>
      </c>
      <c r="Q410" s="471" t="s">
        <v>276</v>
      </c>
      <c r="R410" s="472" t="s">
        <v>647</v>
      </c>
      <c r="S410" s="502" t="s">
        <v>21</v>
      </c>
      <c r="T410" s="503">
        <v>1.0</v>
      </c>
      <c r="U410" s="503">
        <v>1.0</v>
      </c>
      <c r="V410" s="503">
        <v>1.0</v>
      </c>
      <c r="W410" s="503">
        <v>0.0</v>
      </c>
      <c r="X410" s="503">
        <v>0.0</v>
      </c>
      <c r="Y410" s="503">
        <v>0.0</v>
      </c>
      <c r="Z410" s="503">
        <v>0.0</v>
      </c>
      <c r="AA410" s="503">
        <v>1.0</v>
      </c>
      <c r="AB410" s="503">
        <v>1.0</v>
      </c>
      <c r="AC410" s="503">
        <v>0.0</v>
      </c>
      <c r="AD410" s="478"/>
      <c r="AE410" s="503">
        <v>1.0</v>
      </c>
      <c r="AF410" s="503">
        <v>1.0</v>
      </c>
      <c r="AG410" s="503">
        <v>1.0</v>
      </c>
      <c r="AH410" s="503">
        <v>0.0</v>
      </c>
      <c r="AI410" s="502" t="s">
        <v>693</v>
      </c>
      <c r="AJ410" s="503">
        <v>1.0</v>
      </c>
      <c r="AK410" s="503">
        <v>1.0</v>
      </c>
      <c r="AL410" s="503">
        <v>18.0</v>
      </c>
      <c r="AM410" s="502" t="s">
        <v>305</v>
      </c>
      <c r="AN410" s="478"/>
      <c r="AO410" s="478"/>
      <c r="AP410" s="478"/>
      <c r="AQ410" s="503">
        <v>1.0</v>
      </c>
      <c r="AR410" s="478"/>
      <c r="AS410" s="478"/>
      <c r="AT410" s="478"/>
    </row>
    <row r="411">
      <c r="A411" s="127"/>
      <c r="B411" s="476">
        <f t="shared" si="6"/>
        <v>336</v>
      </c>
      <c r="C411" s="445">
        <v>2.0</v>
      </c>
      <c r="D411" s="444"/>
      <c r="E411" s="468" t="s">
        <v>4352</v>
      </c>
      <c r="F411" s="448"/>
      <c r="G411" s="448"/>
      <c r="H411" s="448"/>
      <c r="I411" s="448"/>
      <c r="J411" s="448"/>
      <c r="K411" s="662" t="s">
        <v>5902</v>
      </c>
      <c r="L411" s="387">
        <v>2024.0</v>
      </c>
      <c r="M411" s="448"/>
      <c r="N411" s="448"/>
      <c r="O411" s="448"/>
      <c r="P411" s="448"/>
      <c r="Q411" s="478"/>
      <c r="R411" s="478"/>
      <c r="S411" s="478"/>
      <c r="T411" s="478"/>
      <c r="U411" s="478"/>
      <c r="V411" s="478"/>
      <c r="W411" s="478"/>
      <c r="X411" s="478"/>
      <c r="Y411" s="478"/>
      <c r="Z411" s="478"/>
      <c r="AA411" s="478"/>
      <c r="AB411" s="478"/>
      <c r="AC411" s="478"/>
      <c r="AD411" s="478"/>
      <c r="AE411" s="478"/>
      <c r="AF411" s="478"/>
      <c r="AG411" s="478"/>
      <c r="AH411" s="478"/>
      <c r="AI411" s="478"/>
      <c r="AJ411" s="478"/>
      <c r="AK411" s="478"/>
      <c r="AL411" s="478"/>
      <c r="AM411" s="478"/>
      <c r="AN411" s="478"/>
      <c r="AO411" s="478"/>
      <c r="AP411" s="478"/>
      <c r="AQ411" s="478"/>
      <c r="AR411" s="478"/>
      <c r="AS411" s="478"/>
      <c r="AT411" s="478"/>
    </row>
    <row r="412">
      <c r="A412" s="14"/>
      <c r="B412" s="476">
        <f t="shared" si="6"/>
        <v>337</v>
      </c>
      <c r="C412" s="445">
        <v>3.0</v>
      </c>
      <c r="D412" s="444"/>
      <c r="E412" s="674" t="s">
        <v>4347</v>
      </c>
      <c r="F412" s="389"/>
      <c r="G412" s="389"/>
      <c r="H412" s="389"/>
      <c r="I412" s="389"/>
      <c r="J412" s="396" t="s">
        <v>11</v>
      </c>
      <c r="K412" s="481" t="s">
        <v>4348</v>
      </c>
      <c r="L412" s="387">
        <v>2022.0</v>
      </c>
      <c r="M412" s="396" t="s">
        <v>223</v>
      </c>
      <c r="N412" s="397" t="s">
        <v>6628</v>
      </c>
      <c r="O412" s="448"/>
      <c r="P412" s="448"/>
      <c r="Q412" s="478"/>
      <c r="R412" s="478"/>
      <c r="S412" s="478"/>
      <c r="T412" s="478"/>
      <c r="U412" s="478"/>
      <c r="V412" s="478"/>
      <c r="W412" s="478"/>
      <c r="X412" s="478"/>
      <c r="Y412" s="478"/>
      <c r="Z412" s="478"/>
      <c r="AA412" s="478"/>
      <c r="AB412" s="478"/>
      <c r="AC412" s="478"/>
      <c r="AD412" s="478"/>
      <c r="AE412" s="478"/>
      <c r="AF412" s="478"/>
      <c r="AG412" s="478"/>
      <c r="AH412" s="478"/>
      <c r="AI412" s="478"/>
      <c r="AJ412" s="478"/>
      <c r="AK412" s="478"/>
      <c r="AL412" s="478"/>
      <c r="AM412" s="478"/>
      <c r="AN412" s="478"/>
      <c r="AO412" s="478"/>
      <c r="AP412" s="478"/>
      <c r="AQ412" s="478"/>
      <c r="AR412" s="478"/>
      <c r="AS412" s="478"/>
      <c r="AT412" s="478"/>
    </row>
    <row r="413">
      <c r="A413" s="466" t="s">
        <v>5036</v>
      </c>
      <c r="B413" s="476">
        <f t="shared" si="6"/>
        <v>338</v>
      </c>
      <c r="C413" s="445">
        <v>1.0</v>
      </c>
      <c r="D413" s="444"/>
      <c r="E413" s="468" t="s">
        <v>4369</v>
      </c>
      <c r="F413" s="397" t="s">
        <v>6629</v>
      </c>
      <c r="G413" s="397" t="s">
        <v>6630</v>
      </c>
      <c r="H413" s="397" t="s">
        <v>237</v>
      </c>
      <c r="I413" s="397" t="s">
        <v>237</v>
      </c>
      <c r="J413" s="387" t="s">
        <v>11</v>
      </c>
      <c r="K413" s="397" t="s">
        <v>4370</v>
      </c>
      <c r="L413" s="387">
        <v>2021.0</v>
      </c>
      <c r="M413" s="387" t="s">
        <v>387</v>
      </c>
      <c r="N413" s="397" t="s">
        <v>6631</v>
      </c>
      <c r="O413" s="448"/>
      <c r="P413" s="448"/>
      <c r="Q413" s="471" t="s">
        <v>276</v>
      </c>
      <c r="R413" s="472" t="s">
        <v>647</v>
      </c>
      <c r="S413" s="502" t="s">
        <v>21</v>
      </c>
      <c r="T413" s="503">
        <v>1.0</v>
      </c>
      <c r="U413" s="503">
        <v>1.0</v>
      </c>
      <c r="V413" s="503">
        <v>0.0</v>
      </c>
      <c r="W413" s="503">
        <v>1.0</v>
      </c>
      <c r="X413" s="503">
        <v>0.0</v>
      </c>
      <c r="Y413" s="503">
        <v>1.0</v>
      </c>
      <c r="Z413" s="503">
        <v>0.0</v>
      </c>
      <c r="AA413" s="503">
        <v>1.0</v>
      </c>
      <c r="AB413" s="503">
        <v>1.0</v>
      </c>
      <c r="AC413" s="503">
        <v>0.0</v>
      </c>
      <c r="AD413" s="478"/>
      <c r="AE413" s="503">
        <v>1.0</v>
      </c>
      <c r="AF413" s="503">
        <v>1.0</v>
      </c>
      <c r="AG413" s="503">
        <v>1.0</v>
      </c>
      <c r="AH413" s="503">
        <v>0.0</v>
      </c>
      <c r="AI413" s="502" t="s">
        <v>21</v>
      </c>
      <c r="AJ413" s="503">
        <v>1.0</v>
      </c>
      <c r="AK413" s="503">
        <v>1.0</v>
      </c>
      <c r="AL413" s="503">
        <v>100.0</v>
      </c>
      <c r="AM413" s="502" t="s">
        <v>6632</v>
      </c>
      <c r="AN413" s="478"/>
      <c r="AO413" s="478"/>
      <c r="AP413" s="478"/>
      <c r="AQ413" s="478"/>
      <c r="AR413" s="478"/>
      <c r="AS413" s="503">
        <v>1.0</v>
      </c>
      <c r="AT413" s="478"/>
    </row>
    <row r="414">
      <c r="A414" s="127"/>
      <c r="B414" s="476">
        <f t="shared" si="6"/>
        <v>339</v>
      </c>
      <c r="C414" s="387">
        <v>2.0</v>
      </c>
      <c r="D414" s="448"/>
      <c r="E414" s="468" t="s">
        <v>4355</v>
      </c>
      <c r="F414" s="397" t="s">
        <v>6633</v>
      </c>
      <c r="G414" s="397" t="s">
        <v>6634</v>
      </c>
      <c r="H414" s="397" t="s">
        <v>237</v>
      </c>
      <c r="I414" s="397" t="s">
        <v>237</v>
      </c>
      <c r="J414" s="387" t="s">
        <v>11</v>
      </c>
      <c r="K414" s="397" t="s">
        <v>6635</v>
      </c>
      <c r="L414" s="675">
        <v>2024.0</v>
      </c>
      <c r="M414" s="387" t="s">
        <v>387</v>
      </c>
      <c r="N414" s="448"/>
      <c r="O414" s="397" t="s">
        <v>237</v>
      </c>
      <c r="P414" s="448"/>
      <c r="Q414" s="471" t="s">
        <v>253</v>
      </c>
      <c r="R414" s="472" t="s">
        <v>369</v>
      </c>
      <c r="S414" s="502" t="s">
        <v>6636</v>
      </c>
      <c r="T414" s="503">
        <v>0.0</v>
      </c>
      <c r="U414" s="503">
        <v>0.0</v>
      </c>
      <c r="V414" s="503">
        <v>0.0</v>
      </c>
      <c r="W414" s="503">
        <v>1.0</v>
      </c>
      <c r="X414" s="503">
        <v>1.0</v>
      </c>
      <c r="Y414" s="503">
        <v>0.0</v>
      </c>
      <c r="Z414" s="503">
        <v>1.0</v>
      </c>
      <c r="AA414" s="503">
        <v>1.0</v>
      </c>
      <c r="AB414" s="503">
        <v>1.0</v>
      </c>
      <c r="AC414" s="503">
        <v>0.0</v>
      </c>
      <c r="AD414" s="478"/>
      <c r="AE414" s="503">
        <v>1.0</v>
      </c>
      <c r="AF414" s="503">
        <v>1.0</v>
      </c>
      <c r="AG414" s="503">
        <v>1.0</v>
      </c>
      <c r="AH414" s="503">
        <v>1.0</v>
      </c>
      <c r="AI414" s="502" t="s">
        <v>6637</v>
      </c>
      <c r="AJ414" s="503">
        <v>1.0</v>
      </c>
      <c r="AK414" s="503">
        <v>1.0</v>
      </c>
      <c r="AL414" s="503">
        <v>0.0</v>
      </c>
      <c r="AM414" s="478"/>
      <c r="AN414" s="478"/>
      <c r="AO414" s="478"/>
      <c r="AP414" s="478"/>
      <c r="AQ414" s="478"/>
      <c r="AR414" s="478"/>
      <c r="AS414" s="478"/>
      <c r="AT414" s="503">
        <v>1.0</v>
      </c>
    </row>
    <row r="415">
      <c r="A415" s="14"/>
      <c r="B415" s="476">
        <f t="shared" si="6"/>
        <v>340</v>
      </c>
      <c r="C415" s="387">
        <v>3.0</v>
      </c>
      <c r="D415" s="448"/>
      <c r="E415" s="468" t="s">
        <v>4371</v>
      </c>
      <c r="F415" s="448"/>
      <c r="G415" s="448"/>
      <c r="H415" s="448"/>
      <c r="I415" s="448"/>
      <c r="J415" s="387" t="s">
        <v>11</v>
      </c>
      <c r="K415" s="397" t="s">
        <v>6638</v>
      </c>
      <c r="L415" s="675">
        <v>2023.0</v>
      </c>
      <c r="M415" s="387" t="s">
        <v>223</v>
      </c>
      <c r="N415" s="448"/>
      <c r="O415" s="448"/>
      <c r="P415" s="448"/>
      <c r="Q415" s="478"/>
      <c r="R415" s="478"/>
      <c r="S415" s="478"/>
      <c r="T415" s="478"/>
      <c r="U415" s="478"/>
      <c r="V415" s="478"/>
      <c r="W415" s="478"/>
      <c r="X415" s="478"/>
      <c r="Y415" s="478"/>
      <c r="Z415" s="478"/>
      <c r="AA415" s="478"/>
      <c r="AB415" s="478"/>
      <c r="AC415" s="478"/>
      <c r="AD415" s="478"/>
      <c r="AE415" s="478"/>
      <c r="AF415" s="478"/>
      <c r="AG415" s="478"/>
      <c r="AH415" s="478"/>
      <c r="AI415" s="478"/>
      <c r="AJ415" s="478"/>
      <c r="AK415" s="478"/>
      <c r="AL415" s="478"/>
      <c r="AM415" s="478"/>
      <c r="AN415" s="478"/>
      <c r="AO415" s="478"/>
      <c r="AP415" s="478"/>
      <c r="AQ415" s="478"/>
      <c r="AR415" s="478"/>
      <c r="AS415" s="478"/>
      <c r="AT415" s="478"/>
    </row>
  </sheetData>
  <mergeCells count="72">
    <mergeCell ref="A60:A65"/>
    <mergeCell ref="A66:A70"/>
    <mergeCell ref="A72:A87"/>
    <mergeCell ref="A88:A94"/>
    <mergeCell ref="A95:A109"/>
    <mergeCell ref="A110:A117"/>
    <mergeCell ref="A126:A213"/>
    <mergeCell ref="A214:A232"/>
    <mergeCell ref="A233:A237"/>
    <mergeCell ref="A238:A265"/>
    <mergeCell ref="A266:A274"/>
    <mergeCell ref="A275:A284"/>
    <mergeCell ref="A285:A291"/>
    <mergeCell ref="A292:A295"/>
    <mergeCell ref="A375:A376"/>
    <mergeCell ref="A377:A388"/>
    <mergeCell ref="A390:A395"/>
    <mergeCell ref="A396:A398"/>
    <mergeCell ref="A403:A406"/>
    <mergeCell ref="A407:A409"/>
    <mergeCell ref="A410:A412"/>
    <mergeCell ref="A413:A415"/>
    <mergeCell ref="A296:A304"/>
    <mergeCell ref="A305:A315"/>
    <mergeCell ref="A317:A329"/>
    <mergeCell ref="A330:A332"/>
    <mergeCell ref="A333:A354"/>
    <mergeCell ref="A356:A372"/>
    <mergeCell ref="A373:A374"/>
    <mergeCell ref="E56:E58"/>
    <mergeCell ref="J56:J58"/>
    <mergeCell ref="K56:K58"/>
    <mergeCell ref="M56:M58"/>
    <mergeCell ref="A2:A11"/>
    <mergeCell ref="A12:A33"/>
    <mergeCell ref="A34:A45"/>
    <mergeCell ref="A46:A59"/>
    <mergeCell ref="B56:B58"/>
    <mergeCell ref="C56:C58"/>
    <mergeCell ref="D56:D58"/>
    <mergeCell ref="A118:A125"/>
    <mergeCell ref="B127:B131"/>
    <mergeCell ref="C127:C131"/>
    <mergeCell ref="D127:D131"/>
    <mergeCell ref="E127:E131"/>
    <mergeCell ref="K127:K131"/>
    <mergeCell ref="M127:M131"/>
    <mergeCell ref="N127:N131"/>
    <mergeCell ref="B132:B146"/>
    <mergeCell ref="C132:C146"/>
    <mergeCell ref="D132:D146"/>
    <mergeCell ref="E132:E146"/>
    <mergeCell ref="J132:J146"/>
    <mergeCell ref="K132:K146"/>
    <mergeCell ref="M132:M146"/>
    <mergeCell ref="B151:B190"/>
    <mergeCell ref="C151:C190"/>
    <mergeCell ref="D151:D190"/>
    <mergeCell ref="E151:E190"/>
    <mergeCell ref="K151:K190"/>
    <mergeCell ref="B212:B213"/>
    <mergeCell ref="C212:C213"/>
    <mergeCell ref="D212:D213"/>
    <mergeCell ref="E212:E213"/>
    <mergeCell ref="K212:K213"/>
    <mergeCell ref="B192:B206"/>
    <mergeCell ref="C192:C206"/>
    <mergeCell ref="D192:D206"/>
    <mergeCell ref="E192:E206"/>
    <mergeCell ref="K192:K206"/>
    <mergeCell ref="M192:M206"/>
    <mergeCell ref="P192:P206"/>
  </mergeCells>
  <dataValidations>
    <dataValidation type="list" allowBlank="1" sqref="Q2:Q415">
      <formula1>"MANDIRI,BERGABUNG DENGAN KANTOR DINAS"</formula1>
    </dataValidation>
    <dataValidation type="list" allowBlank="1" sqref="R2:R415">
      <formula1>"MILIK SENDIRI,PINJAM PAKAI,SEWA/KONTRAK,KAMAR DI KANTOR,TIDAK PUNYA"</formula1>
    </dataValidation>
  </dataValidations>
  <hyperlinks>
    <hyperlink r:id="rId2" ref="O22"/>
    <hyperlink r:id="rId3" ref="I34"/>
    <hyperlink r:id="rId4" ref="O46"/>
    <hyperlink r:id="rId5" ref="O60"/>
    <hyperlink r:id="rId6" ref="O73"/>
    <hyperlink r:id="rId7" ref="O90"/>
    <hyperlink r:id="rId8" ref="O98"/>
    <hyperlink r:id="rId9" ref="O128"/>
    <hyperlink r:id="rId10" ref="O139"/>
    <hyperlink r:id="rId11" ref="O147"/>
    <hyperlink r:id="rId12" ref="O192"/>
    <hyperlink r:id="rId13" ref="O193"/>
    <hyperlink r:id="rId14" ref="O194"/>
    <hyperlink r:id="rId15" ref="O195"/>
    <hyperlink r:id="rId16" ref="O196"/>
    <hyperlink r:id="rId17" ref="O197"/>
    <hyperlink r:id="rId18" ref="O198"/>
    <hyperlink r:id="rId19" ref="O199"/>
    <hyperlink r:id="rId20" ref="O200"/>
    <hyperlink r:id="rId21" ref="O201"/>
    <hyperlink r:id="rId22" ref="O202"/>
    <hyperlink r:id="rId23" ref="O203"/>
    <hyperlink r:id="rId24" ref="O204"/>
    <hyperlink r:id="rId25" ref="O205"/>
    <hyperlink r:id="rId26" ref="O206"/>
    <hyperlink r:id="rId27" ref="O214"/>
    <hyperlink r:id="rId28" ref="O233"/>
    <hyperlink r:id="rId29" ref="O235"/>
    <hyperlink r:id="rId30" ref="O236"/>
    <hyperlink r:id="rId31" ref="O239"/>
    <hyperlink r:id="rId32" ref="O240"/>
    <hyperlink r:id="rId33" ref="O241"/>
    <hyperlink r:id="rId34" ref="O248"/>
    <hyperlink r:id="rId35" ref="O266"/>
    <hyperlink r:id="rId36" ref="O295"/>
    <hyperlink r:id="rId37" ref="O296"/>
    <hyperlink r:id="rId38" ref="O297"/>
    <hyperlink r:id="rId39" ref="O306"/>
    <hyperlink r:id="rId40" ref="O308"/>
    <hyperlink r:id="rId41" ref="O309"/>
    <hyperlink r:id="rId42" ref="O310"/>
    <hyperlink r:id="rId43" ref="O311"/>
    <hyperlink r:id="rId44" ref="O312"/>
    <hyperlink r:id="rId45" ref="I338"/>
    <hyperlink r:id="rId46" ref="I343"/>
    <hyperlink r:id="rId47" ref="O345"/>
    <hyperlink r:id="rId48" ref="O346"/>
  </hyperlinks>
  <drawing r:id="rId49"/>
  <legacyDrawing r:id="rId5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57"/>
    <col customWidth="1" min="2" max="2" width="32.0"/>
    <col customWidth="1" min="3" max="3" width="28.57"/>
    <col customWidth="1" hidden="1" min="4" max="4" width="25.86"/>
    <col customWidth="1" min="5" max="5" width="25.86"/>
    <col customWidth="1" hidden="1" min="6" max="6" width="25.86"/>
    <col customWidth="1" min="7" max="8" width="25.86"/>
    <col customWidth="1" min="9" max="9" width="6.71"/>
    <col customWidth="1" min="10" max="11" width="31.43"/>
  </cols>
  <sheetData>
    <row r="1">
      <c r="A1" s="1" t="s">
        <v>6639</v>
      </c>
      <c r="D1" s="2"/>
      <c r="E1" s="3"/>
      <c r="F1" s="2"/>
      <c r="G1" s="4"/>
      <c r="H1" s="676"/>
      <c r="I1" s="3"/>
      <c r="J1" s="3"/>
      <c r="K1" s="5"/>
    </row>
    <row r="2">
      <c r="A2" s="677"/>
      <c r="B2" s="2"/>
      <c r="C2" s="3"/>
      <c r="D2" s="2"/>
      <c r="E2" s="3"/>
      <c r="F2" s="2"/>
      <c r="G2" s="4"/>
      <c r="H2" s="676"/>
      <c r="I2" s="3"/>
      <c r="J2" s="3"/>
      <c r="K2" s="5"/>
    </row>
    <row r="3">
      <c r="A3" s="678" t="s">
        <v>1</v>
      </c>
      <c r="B3" s="679" t="s">
        <v>2</v>
      </c>
      <c r="C3" s="678" t="s">
        <v>6640</v>
      </c>
      <c r="D3" s="680" t="s">
        <v>3</v>
      </c>
      <c r="E3" s="8"/>
      <c r="F3" s="681" t="s">
        <v>4</v>
      </c>
      <c r="G3" s="8"/>
      <c r="H3" s="682" t="s">
        <v>5</v>
      </c>
      <c r="I3" s="683"/>
      <c r="J3" s="683"/>
      <c r="K3" s="683"/>
    </row>
    <row r="4">
      <c r="A4" s="684"/>
      <c r="B4" s="684"/>
      <c r="C4" s="684"/>
      <c r="D4" s="685" t="s">
        <v>6</v>
      </c>
      <c r="E4" s="685" t="s">
        <v>7</v>
      </c>
      <c r="F4" s="686" t="s">
        <v>6</v>
      </c>
      <c r="G4" s="687" t="s">
        <v>7</v>
      </c>
      <c r="H4" s="688"/>
      <c r="I4" s="683"/>
      <c r="J4" s="21" t="s">
        <v>6641</v>
      </c>
    </row>
    <row r="5">
      <c r="A5" s="689">
        <v>1.0</v>
      </c>
      <c r="B5" s="690" t="s">
        <v>8</v>
      </c>
      <c r="C5" s="690" t="s">
        <v>754</v>
      </c>
      <c r="D5" s="691" t="s">
        <v>21</v>
      </c>
      <c r="E5" s="690">
        <v>0.0</v>
      </c>
      <c r="F5" s="691" t="s">
        <v>21</v>
      </c>
      <c r="G5" s="692" t="e">
        <v>#N/A</v>
      </c>
      <c r="H5" s="691" t="s">
        <v>104</v>
      </c>
      <c r="I5" s="693"/>
      <c r="J5" s="27" t="s">
        <v>17</v>
      </c>
      <c r="K5" s="28" t="s">
        <v>18</v>
      </c>
    </row>
    <row r="6">
      <c r="A6" s="689">
        <v>2.0</v>
      </c>
      <c r="B6" s="690" t="s">
        <v>8</v>
      </c>
      <c r="C6" s="690" t="s">
        <v>748</v>
      </c>
      <c r="D6" s="691" t="s">
        <v>21</v>
      </c>
      <c r="E6" s="690">
        <v>0.0</v>
      </c>
      <c r="F6" s="691" t="s">
        <v>21</v>
      </c>
      <c r="G6" s="692" t="e">
        <v>#N/A</v>
      </c>
      <c r="H6" s="691" t="s">
        <v>104</v>
      </c>
      <c r="I6" s="693"/>
      <c r="J6" s="17" t="s">
        <v>9</v>
      </c>
      <c r="K6" s="19">
        <f>COUNTIF(H$5:H$512,"Ada UPTD")</f>
        <v>355</v>
      </c>
      <c r="L6" s="26">
        <f>K6/K8</f>
        <v>0.6988188976</v>
      </c>
    </row>
    <row r="7">
      <c r="A7" s="689">
        <v>3.0</v>
      </c>
      <c r="B7" s="690" t="s">
        <v>8</v>
      </c>
      <c r="C7" s="690" t="s">
        <v>746</v>
      </c>
      <c r="D7" s="691" t="s">
        <v>21</v>
      </c>
      <c r="E7" s="690">
        <v>0.0</v>
      </c>
      <c r="F7" s="691" t="s">
        <v>21</v>
      </c>
      <c r="G7" s="692" t="e">
        <v>#N/A</v>
      </c>
      <c r="H7" s="691" t="s">
        <v>104</v>
      </c>
      <c r="I7" s="693"/>
      <c r="J7" s="17" t="s">
        <v>21</v>
      </c>
      <c r="K7" s="19">
        <f>COUNTIF(H$5:H$512,"Tidak Ada UPTD")</f>
        <v>153</v>
      </c>
      <c r="L7" s="26">
        <f>K7/K8</f>
        <v>0.3011811024</v>
      </c>
    </row>
    <row r="8">
      <c r="A8" s="689">
        <v>4.0</v>
      </c>
      <c r="B8" s="690" t="s">
        <v>8</v>
      </c>
      <c r="C8" s="690" t="s">
        <v>750</v>
      </c>
      <c r="D8" s="691" t="s">
        <v>21</v>
      </c>
      <c r="E8" s="690">
        <v>0.0</v>
      </c>
      <c r="F8" s="691" t="s">
        <v>21</v>
      </c>
      <c r="G8" s="692" t="e">
        <v>#N/A</v>
      </c>
      <c r="H8" s="691" t="s">
        <v>104</v>
      </c>
      <c r="I8" s="693"/>
      <c r="J8" s="27" t="s">
        <v>29</v>
      </c>
      <c r="K8" s="28">
        <v>508.0</v>
      </c>
    </row>
    <row r="9">
      <c r="A9" s="689">
        <v>5.0</v>
      </c>
      <c r="B9" s="690" t="s">
        <v>8</v>
      </c>
      <c r="C9" s="690" t="s">
        <v>751</v>
      </c>
      <c r="D9" s="691" t="s">
        <v>21</v>
      </c>
      <c r="E9" s="690">
        <v>0.0</v>
      </c>
      <c r="F9" s="691" t="s">
        <v>21</v>
      </c>
      <c r="G9" s="692" t="e">
        <v>#N/A</v>
      </c>
      <c r="H9" s="691" t="s">
        <v>104</v>
      </c>
      <c r="I9" s="693"/>
      <c r="J9" s="693"/>
      <c r="K9" s="693"/>
    </row>
    <row r="10">
      <c r="A10" s="689">
        <v>6.0</v>
      </c>
      <c r="B10" s="690" t="s">
        <v>8</v>
      </c>
      <c r="C10" s="690" t="s">
        <v>663</v>
      </c>
      <c r="D10" s="691" t="s">
        <v>9</v>
      </c>
      <c r="E10" s="690" t="s">
        <v>5072</v>
      </c>
      <c r="F10" s="691" t="s">
        <v>9</v>
      </c>
      <c r="G10" s="692" t="s">
        <v>4420</v>
      </c>
      <c r="H10" s="691" t="s">
        <v>13</v>
      </c>
      <c r="I10" s="693"/>
      <c r="J10" s="693"/>
      <c r="K10" s="693"/>
    </row>
    <row r="11">
      <c r="A11" s="689">
        <v>7.0</v>
      </c>
      <c r="B11" s="690" t="s">
        <v>8</v>
      </c>
      <c r="C11" s="690" t="s">
        <v>709</v>
      </c>
      <c r="D11" s="691" t="s">
        <v>9</v>
      </c>
      <c r="E11" s="694" t="s">
        <v>5077</v>
      </c>
      <c r="F11" s="691" t="s">
        <v>21</v>
      </c>
      <c r="G11" s="692" t="e">
        <v>#N/A</v>
      </c>
      <c r="H11" s="695" t="s">
        <v>13</v>
      </c>
      <c r="I11" s="693"/>
      <c r="J11" s="693"/>
      <c r="K11" s="693"/>
    </row>
    <row r="12">
      <c r="A12" s="689">
        <v>8.0</v>
      </c>
      <c r="B12" s="690" t="s">
        <v>8</v>
      </c>
      <c r="C12" s="690" t="s">
        <v>736</v>
      </c>
      <c r="D12" s="691" t="s">
        <v>21</v>
      </c>
      <c r="E12" s="690">
        <v>0.0</v>
      </c>
      <c r="F12" s="691" t="s">
        <v>21</v>
      </c>
      <c r="G12" s="692" t="e">
        <v>#N/A</v>
      </c>
      <c r="H12" s="691" t="s">
        <v>104</v>
      </c>
      <c r="I12" s="693"/>
      <c r="J12" s="693"/>
      <c r="K12" s="693"/>
    </row>
    <row r="13">
      <c r="A13" s="689">
        <v>9.0</v>
      </c>
      <c r="B13" s="690" t="s">
        <v>8</v>
      </c>
      <c r="C13" s="690" t="s">
        <v>4722</v>
      </c>
      <c r="D13" s="691" t="s">
        <v>21</v>
      </c>
      <c r="E13" s="690">
        <v>0.0</v>
      </c>
      <c r="F13" s="691" t="s">
        <v>21</v>
      </c>
      <c r="G13" s="692" t="e">
        <v>#N/A</v>
      </c>
      <c r="H13" s="691" t="s">
        <v>104</v>
      </c>
      <c r="I13" s="693"/>
      <c r="J13" s="693"/>
      <c r="K13" s="693"/>
    </row>
    <row r="14">
      <c r="A14" s="689">
        <v>10.0</v>
      </c>
      <c r="B14" s="690" t="s">
        <v>8</v>
      </c>
      <c r="C14" s="690" t="s">
        <v>686</v>
      </c>
      <c r="D14" s="691" t="s">
        <v>9</v>
      </c>
      <c r="E14" s="690" t="s">
        <v>5047</v>
      </c>
      <c r="F14" s="691" t="s">
        <v>9</v>
      </c>
      <c r="G14" s="692" t="s">
        <v>6642</v>
      </c>
      <c r="H14" s="691" t="s">
        <v>13</v>
      </c>
      <c r="I14" s="693"/>
      <c r="J14" s="693"/>
      <c r="K14" s="693"/>
    </row>
    <row r="15">
      <c r="A15" s="689">
        <v>11.0</v>
      </c>
      <c r="B15" s="690" t="s">
        <v>8</v>
      </c>
      <c r="C15" s="690" t="s">
        <v>697</v>
      </c>
      <c r="D15" s="691" t="s">
        <v>9</v>
      </c>
      <c r="E15" s="690" t="s">
        <v>6643</v>
      </c>
      <c r="F15" s="691" t="s">
        <v>9</v>
      </c>
      <c r="G15" s="692" t="s">
        <v>6643</v>
      </c>
      <c r="H15" s="691" t="s">
        <v>13</v>
      </c>
      <c r="I15" s="693"/>
      <c r="J15" s="693"/>
      <c r="K15" s="693"/>
    </row>
    <row r="16">
      <c r="A16" s="689">
        <v>12.0</v>
      </c>
      <c r="B16" s="690" t="s">
        <v>8</v>
      </c>
      <c r="C16" s="690" t="s">
        <v>735</v>
      </c>
      <c r="D16" s="691" t="s">
        <v>21</v>
      </c>
      <c r="E16" s="690">
        <v>0.0</v>
      </c>
      <c r="F16" s="691" t="s">
        <v>21</v>
      </c>
      <c r="G16" s="692" t="e">
        <v>#N/A</v>
      </c>
      <c r="H16" s="691" t="s">
        <v>104</v>
      </c>
      <c r="I16" s="693"/>
      <c r="J16" s="693"/>
      <c r="K16" s="693"/>
    </row>
    <row r="17">
      <c r="A17" s="689">
        <v>13.0</v>
      </c>
      <c r="B17" s="690" t="s">
        <v>8</v>
      </c>
      <c r="C17" s="690" t="s">
        <v>721</v>
      </c>
      <c r="D17" s="691" t="s">
        <v>9</v>
      </c>
      <c r="E17" s="694" t="s">
        <v>722</v>
      </c>
      <c r="F17" s="691" t="s">
        <v>21</v>
      </c>
      <c r="G17" s="692" t="e">
        <v>#N/A</v>
      </c>
      <c r="H17" s="695" t="s">
        <v>13</v>
      </c>
      <c r="I17" s="693"/>
      <c r="J17" s="693"/>
      <c r="K17" s="693"/>
    </row>
    <row r="18">
      <c r="A18" s="689">
        <v>14.0</v>
      </c>
      <c r="B18" s="690" t="s">
        <v>8</v>
      </c>
      <c r="C18" s="690" t="s">
        <v>749</v>
      </c>
      <c r="D18" s="691" t="s">
        <v>21</v>
      </c>
      <c r="E18" s="690">
        <v>0.0</v>
      </c>
      <c r="F18" s="691" t="s">
        <v>21</v>
      </c>
      <c r="G18" s="692" t="e">
        <v>#N/A</v>
      </c>
      <c r="H18" s="691" t="s">
        <v>104</v>
      </c>
      <c r="I18" s="693"/>
      <c r="J18" s="693"/>
      <c r="K18" s="693"/>
    </row>
    <row r="19">
      <c r="A19" s="689">
        <v>15.0</v>
      </c>
      <c r="B19" s="690" t="s">
        <v>8</v>
      </c>
      <c r="C19" s="690" t="s">
        <v>723</v>
      </c>
      <c r="D19" s="691" t="s">
        <v>9</v>
      </c>
      <c r="E19" s="694" t="s">
        <v>5076</v>
      </c>
      <c r="F19" s="691" t="s">
        <v>21</v>
      </c>
      <c r="G19" s="692" t="e">
        <v>#N/A</v>
      </c>
      <c r="H19" s="695" t="s">
        <v>13</v>
      </c>
      <c r="I19" s="693"/>
      <c r="J19" s="693"/>
      <c r="K19" s="693"/>
    </row>
    <row r="20">
      <c r="A20" s="689">
        <v>16.0</v>
      </c>
      <c r="B20" s="690" t="s">
        <v>8</v>
      </c>
      <c r="C20" s="690" t="s">
        <v>737</v>
      </c>
      <c r="D20" s="691" t="s">
        <v>21</v>
      </c>
      <c r="E20" s="690">
        <v>0.0</v>
      </c>
      <c r="F20" s="691" t="s">
        <v>21</v>
      </c>
      <c r="G20" s="692" t="e">
        <v>#N/A</v>
      </c>
      <c r="H20" s="691" t="s">
        <v>104</v>
      </c>
      <c r="I20" s="693"/>
      <c r="J20" s="693"/>
      <c r="K20" s="693"/>
    </row>
    <row r="21">
      <c r="A21" s="689">
        <v>17.0</v>
      </c>
      <c r="B21" s="690" t="s">
        <v>8</v>
      </c>
      <c r="C21" s="690" t="s">
        <v>732</v>
      </c>
      <c r="D21" s="691" t="s">
        <v>9</v>
      </c>
      <c r="E21" s="694" t="s">
        <v>733</v>
      </c>
      <c r="F21" s="691" t="s">
        <v>21</v>
      </c>
      <c r="G21" s="692" t="e">
        <v>#N/A</v>
      </c>
      <c r="H21" s="695" t="s">
        <v>13</v>
      </c>
      <c r="I21" s="693"/>
      <c r="J21" s="693"/>
      <c r="K21" s="693"/>
    </row>
    <row r="22">
      <c r="A22" s="689">
        <v>18.0</v>
      </c>
      <c r="B22" s="690" t="s">
        <v>8</v>
      </c>
      <c r="C22" s="690" t="s">
        <v>753</v>
      </c>
      <c r="D22" s="691" t="s">
        <v>21</v>
      </c>
      <c r="E22" s="690">
        <v>0.0</v>
      </c>
      <c r="F22" s="691" t="s">
        <v>21</v>
      </c>
      <c r="G22" s="692" t="e">
        <v>#N/A</v>
      </c>
      <c r="H22" s="691" t="s">
        <v>104</v>
      </c>
      <c r="I22" s="693"/>
      <c r="J22" s="693"/>
      <c r="K22" s="693"/>
    </row>
    <row r="23">
      <c r="A23" s="689">
        <v>19.0</v>
      </c>
      <c r="B23" s="690" t="s">
        <v>8</v>
      </c>
      <c r="C23" s="690" t="s">
        <v>639</v>
      </c>
      <c r="D23" s="691" t="s">
        <v>9</v>
      </c>
      <c r="E23" s="690" t="s">
        <v>4417</v>
      </c>
      <c r="F23" s="691" t="s">
        <v>9</v>
      </c>
      <c r="G23" s="692" t="s">
        <v>4417</v>
      </c>
      <c r="H23" s="691" t="s">
        <v>13</v>
      </c>
      <c r="I23" s="693"/>
      <c r="J23" s="693"/>
      <c r="K23" s="693"/>
    </row>
    <row r="24">
      <c r="A24" s="689">
        <v>20.0</v>
      </c>
      <c r="B24" s="690" t="s">
        <v>8</v>
      </c>
      <c r="C24" s="690" t="s">
        <v>652</v>
      </c>
      <c r="D24" s="691" t="s">
        <v>21</v>
      </c>
      <c r="E24" s="690">
        <v>0.0</v>
      </c>
      <c r="F24" s="691" t="s">
        <v>9</v>
      </c>
      <c r="G24" s="692" t="s">
        <v>4419</v>
      </c>
      <c r="H24" s="695" t="s">
        <v>13</v>
      </c>
      <c r="I24" s="693"/>
      <c r="J24" s="693"/>
      <c r="K24" s="693"/>
    </row>
    <row r="25">
      <c r="A25" s="689">
        <v>21.0</v>
      </c>
      <c r="B25" s="690" t="s">
        <v>8</v>
      </c>
      <c r="C25" s="690" t="s">
        <v>675</v>
      </c>
      <c r="D25" s="691" t="s">
        <v>9</v>
      </c>
      <c r="E25" s="690" t="s">
        <v>5053</v>
      </c>
      <c r="F25" s="691" t="s">
        <v>9</v>
      </c>
      <c r="G25" s="692" t="s">
        <v>4421</v>
      </c>
      <c r="H25" s="691" t="s">
        <v>13</v>
      </c>
      <c r="I25" s="693"/>
      <c r="J25" s="693"/>
      <c r="K25" s="693"/>
    </row>
    <row r="26">
      <c r="A26" s="689">
        <v>22.0</v>
      </c>
      <c r="B26" s="690" t="s">
        <v>8</v>
      </c>
      <c r="C26" s="690" t="s">
        <v>625</v>
      </c>
      <c r="D26" s="691" t="s">
        <v>9</v>
      </c>
      <c r="E26" s="690" t="s">
        <v>629</v>
      </c>
      <c r="F26" s="691" t="s">
        <v>9</v>
      </c>
      <c r="G26" s="692" t="s">
        <v>629</v>
      </c>
      <c r="H26" s="691" t="s">
        <v>13</v>
      </c>
      <c r="I26" s="693"/>
      <c r="J26" s="693"/>
      <c r="K26" s="693"/>
    </row>
    <row r="27">
      <c r="A27" s="689">
        <v>23.0</v>
      </c>
      <c r="B27" s="690" t="s">
        <v>8</v>
      </c>
      <c r="C27" s="690" t="s">
        <v>755</v>
      </c>
      <c r="D27" s="691" t="s">
        <v>21</v>
      </c>
      <c r="E27" s="690">
        <v>0.0</v>
      </c>
      <c r="F27" s="691" t="s">
        <v>21</v>
      </c>
      <c r="G27" s="692" t="e">
        <v>#N/A</v>
      </c>
      <c r="H27" s="691" t="s">
        <v>104</v>
      </c>
      <c r="I27" s="693"/>
      <c r="J27" s="693"/>
      <c r="K27" s="693"/>
    </row>
    <row r="28">
      <c r="A28" s="689">
        <v>24.0</v>
      </c>
      <c r="B28" s="690" t="s">
        <v>4723</v>
      </c>
      <c r="C28" s="690" t="s">
        <v>1002</v>
      </c>
      <c r="D28" s="691" t="s">
        <v>21</v>
      </c>
      <c r="E28" s="690">
        <v>0.0</v>
      </c>
      <c r="F28" s="691" t="s">
        <v>21</v>
      </c>
      <c r="G28" s="692" t="e">
        <v>#N/A</v>
      </c>
      <c r="H28" s="691" t="s">
        <v>104</v>
      </c>
      <c r="I28" s="693"/>
      <c r="J28" s="693"/>
      <c r="K28" s="693"/>
    </row>
    <row r="29">
      <c r="A29" s="689">
        <v>25.0</v>
      </c>
      <c r="B29" s="690" t="s">
        <v>4723</v>
      </c>
      <c r="C29" s="696" t="s">
        <v>981</v>
      </c>
      <c r="D29" s="691" t="s">
        <v>9</v>
      </c>
      <c r="E29" s="690" t="s">
        <v>986</v>
      </c>
      <c r="F29" s="691" t="s">
        <v>9</v>
      </c>
      <c r="G29" s="692" t="s">
        <v>986</v>
      </c>
      <c r="H29" s="691" t="s">
        <v>13</v>
      </c>
      <c r="I29" s="693"/>
      <c r="J29" s="693"/>
      <c r="K29" s="693"/>
    </row>
    <row r="30">
      <c r="A30" s="689">
        <v>26.0</v>
      </c>
      <c r="B30" s="690" t="s">
        <v>4723</v>
      </c>
      <c r="C30" s="696" t="s">
        <v>915</v>
      </c>
      <c r="D30" s="691" t="s">
        <v>9</v>
      </c>
      <c r="E30" s="690" t="s">
        <v>919</v>
      </c>
      <c r="F30" s="691" t="s">
        <v>9</v>
      </c>
      <c r="G30" s="692" t="s">
        <v>919</v>
      </c>
      <c r="H30" s="691" t="s">
        <v>13</v>
      </c>
      <c r="I30" s="693"/>
      <c r="J30" s="693"/>
      <c r="K30" s="693"/>
    </row>
    <row r="31">
      <c r="A31" s="689">
        <v>27.0</v>
      </c>
      <c r="B31" s="690" t="s">
        <v>4723</v>
      </c>
      <c r="C31" s="690" t="s">
        <v>1013</v>
      </c>
      <c r="D31" s="691" t="s">
        <v>21</v>
      </c>
      <c r="E31" s="690">
        <v>0.0</v>
      </c>
      <c r="F31" s="691" t="s">
        <v>21</v>
      </c>
      <c r="G31" s="692" t="e">
        <v>#N/A</v>
      </c>
      <c r="H31" s="691" t="s">
        <v>104</v>
      </c>
      <c r="I31" s="693"/>
      <c r="J31" s="693"/>
      <c r="K31" s="693"/>
    </row>
    <row r="32">
      <c r="A32" s="689">
        <v>28.0</v>
      </c>
      <c r="B32" s="690" t="s">
        <v>4723</v>
      </c>
      <c r="C32" s="696" t="s">
        <v>877</v>
      </c>
      <c r="D32" s="691" t="s">
        <v>9</v>
      </c>
      <c r="E32" s="690" t="s">
        <v>881</v>
      </c>
      <c r="F32" s="691" t="s">
        <v>9</v>
      </c>
      <c r="G32" s="692" t="s">
        <v>881</v>
      </c>
      <c r="H32" s="691" t="s">
        <v>13</v>
      </c>
      <c r="I32" s="693"/>
      <c r="J32" s="693"/>
      <c r="K32" s="693"/>
    </row>
    <row r="33">
      <c r="A33" s="689">
        <v>29.0</v>
      </c>
      <c r="B33" s="690" t="s">
        <v>4723</v>
      </c>
      <c r="C33" s="690" t="s">
        <v>1015</v>
      </c>
      <c r="D33" s="691" t="s">
        <v>21</v>
      </c>
      <c r="E33" s="690">
        <v>0.0</v>
      </c>
      <c r="F33" s="691" t="s">
        <v>21</v>
      </c>
      <c r="G33" s="692" t="e">
        <v>#N/A</v>
      </c>
      <c r="H33" s="691" t="s">
        <v>104</v>
      </c>
      <c r="I33" s="693"/>
      <c r="J33" s="693"/>
      <c r="K33" s="693"/>
    </row>
    <row r="34">
      <c r="A34" s="689">
        <v>30.0</v>
      </c>
      <c r="B34" s="690" t="s">
        <v>4723</v>
      </c>
      <c r="C34" s="696" t="s">
        <v>6644</v>
      </c>
      <c r="D34" s="691" t="s">
        <v>9</v>
      </c>
      <c r="E34" s="690" t="s">
        <v>760</v>
      </c>
      <c r="F34" s="691" t="s">
        <v>21</v>
      </c>
      <c r="G34" s="692" t="e">
        <v>#N/A</v>
      </c>
      <c r="H34" s="695" t="s">
        <v>13</v>
      </c>
      <c r="I34" s="693"/>
      <c r="J34" s="693"/>
      <c r="K34" s="693"/>
    </row>
    <row r="35">
      <c r="A35" s="689">
        <v>31.0</v>
      </c>
      <c r="B35" s="690" t="s">
        <v>4723</v>
      </c>
      <c r="C35" s="696" t="s">
        <v>787</v>
      </c>
      <c r="D35" s="691" t="s">
        <v>9</v>
      </c>
      <c r="E35" s="690" t="s">
        <v>791</v>
      </c>
      <c r="F35" s="691" t="s">
        <v>9</v>
      </c>
      <c r="G35" s="692" t="s">
        <v>791</v>
      </c>
      <c r="H35" s="691" t="s">
        <v>13</v>
      </c>
      <c r="I35" s="693"/>
      <c r="J35" s="693"/>
      <c r="K35" s="693"/>
    </row>
    <row r="36">
      <c r="A36" s="689">
        <v>32.0</v>
      </c>
      <c r="B36" s="690" t="s">
        <v>4723</v>
      </c>
      <c r="C36" s="696" t="s">
        <v>854</v>
      </c>
      <c r="D36" s="691" t="s">
        <v>9</v>
      </c>
      <c r="E36" s="690" t="s">
        <v>858</v>
      </c>
      <c r="F36" s="691" t="s">
        <v>9</v>
      </c>
      <c r="G36" s="692" t="s">
        <v>858</v>
      </c>
      <c r="H36" s="691" t="s">
        <v>13</v>
      </c>
      <c r="I36" s="693"/>
      <c r="J36" s="693"/>
      <c r="K36" s="693"/>
    </row>
    <row r="37">
      <c r="A37" s="689">
        <v>33.0</v>
      </c>
      <c r="B37" s="690" t="s">
        <v>4723</v>
      </c>
      <c r="C37" s="696" t="s">
        <v>893</v>
      </c>
      <c r="D37" s="691" t="s">
        <v>9</v>
      </c>
      <c r="E37" s="690" t="s">
        <v>897</v>
      </c>
      <c r="F37" s="691" t="s">
        <v>9</v>
      </c>
      <c r="G37" s="692" t="s">
        <v>897</v>
      </c>
      <c r="H37" s="691" t="s">
        <v>13</v>
      </c>
      <c r="I37" s="693"/>
      <c r="J37" s="693"/>
      <c r="K37" s="693"/>
    </row>
    <row r="38">
      <c r="A38" s="689">
        <v>34.0</v>
      </c>
      <c r="B38" s="690" t="s">
        <v>4723</v>
      </c>
      <c r="C38" s="696" t="s">
        <v>903</v>
      </c>
      <c r="D38" s="691" t="s">
        <v>9</v>
      </c>
      <c r="E38" s="690" t="s">
        <v>907</v>
      </c>
      <c r="F38" s="691" t="s">
        <v>9</v>
      </c>
      <c r="G38" s="692" t="s">
        <v>907</v>
      </c>
      <c r="H38" s="691" t="s">
        <v>13</v>
      </c>
      <c r="I38" s="693"/>
      <c r="J38" s="693"/>
      <c r="K38" s="693"/>
    </row>
    <row r="39">
      <c r="A39" s="689">
        <v>35.0</v>
      </c>
      <c r="B39" s="690" t="s">
        <v>4723</v>
      </c>
      <c r="C39" s="696" t="s">
        <v>767</v>
      </c>
      <c r="D39" s="691" t="s">
        <v>9</v>
      </c>
      <c r="E39" s="694" t="s">
        <v>6645</v>
      </c>
      <c r="F39" s="691" t="s">
        <v>9</v>
      </c>
      <c r="G39" s="692" t="s">
        <v>771</v>
      </c>
      <c r="H39" s="691" t="s">
        <v>13</v>
      </c>
      <c r="I39" s="693"/>
      <c r="J39" s="693"/>
      <c r="K39" s="693"/>
    </row>
    <row r="40">
      <c r="A40" s="689">
        <v>36.0</v>
      </c>
      <c r="B40" s="690" t="s">
        <v>4723</v>
      </c>
      <c r="C40" s="696" t="s">
        <v>794</v>
      </c>
      <c r="D40" s="691" t="s">
        <v>9</v>
      </c>
      <c r="E40" s="690" t="s">
        <v>798</v>
      </c>
      <c r="F40" s="691" t="s">
        <v>9</v>
      </c>
      <c r="G40" s="692" t="s">
        <v>798</v>
      </c>
      <c r="H40" s="691" t="s">
        <v>13</v>
      </c>
      <c r="I40" s="693"/>
      <c r="J40" s="693"/>
      <c r="K40" s="693"/>
    </row>
    <row r="41">
      <c r="A41" s="689">
        <v>37.0</v>
      </c>
      <c r="B41" s="690" t="s">
        <v>4723</v>
      </c>
      <c r="C41" s="696" t="s">
        <v>887</v>
      </c>
      <c r="D41" s="691" t="s">
        <v>9</v>
      </c>
      <c r="E41" s="690" t="s">
        <v>889</v>
      </c>
      <c r="F41" s="691" t="s">
        <v>9</v>
      </c>
      <c r="G41" s="692" t="s">
        <v>889</v>
      </c>
      <c r="H41" s="691" t="s">
        <v>13</v>
      </c>
      <c r="I41" s="693"/>
      <c r="J41" s="693"/>
      <c r="K41" s="693"/>
    </row>
    <row r="42">
      <c r="A42" s="689">
        <v>38.0</v>
      </c>
      <c r="B42" s="690" t="s">
        <v>4723</v>
      </c>
      <c r="C42" s="696" t="s">
        <v>945</v>
      </c>
      <c r="D42" s="691" t="s">
        <v>9</v>
      </c>
      <c r="E42" s="690" t="s">
        <v>948</v>
      </c>
      <c r="F42" s="691" t="s">
        <v>9</v>
      </c>
      <c r="G42" s="692" t="s">
        <v>948</v>
      </c>
      <c r="H42" s="691" t="s">
        <v>13</v>
      </c>
      <c r="I42" s="693"/>
      <c r="J42" s="693"/>
      <c r="K42" s="693"/>
    </row>
    <row r="43">
      <c r="A43" s="689">
        <v>39.0</v>
      </c>
      <c r="B43" s="690" t="s">
        <v>4723</v>
      </c>
      <c r="C43" s="696" t="s">
        <v>954</v>
      </c>
      <c r="D43" s="691" t="s">
        <v>9</v>
      </c>
      <c r="E43" s="690" t="s">
        <v>957</v>
      </c>
      <c r="F43" s="691" t="s">
        <v>9</v>
      </c>
      <c r="G43" s="692" t="s">
        <v>957</v>
      </c>
      <c r="H43" s="691" t="s">
        <v>13</v>
      </c>
      <c r="I43" s="693"/>
      <c r="J43" s="693"/>
      <c r="K43" s="693"/>
    </row>
    <row r="44">
      <c r="A44" s="689">
        <v>40.0</v>
      </c>
      <c r="B44" s="690" t="s">
        <v>4723</v>
      </c>
      <c r="C44" s="690" t="s">
        <v>1011</v>
      </c>
      <c r="D44" s="691" t="s">
        <v>21</v>
      </c>
      <c r="E44" s="690">
        <v>0.0</v>
      </c>
      <c r="F44" s="691" t="s">
        <v>21</v>
      </c>
      <c r="G44" s="692" t="e">
        <v>#N/A</v>
      </c>
      <c r="H44" s="691" t="s">
        <v>104</v>
      </c>
      <c r="I44" s="693"/>
      <c r="J44" s="693"/>
      <c r="K44" s="693"/>
    </row>
    <row r="45">
      <c r="A45" s="689">
        <v>41.0</v>
      </c>
      <c r="B45" s="690" t="s">
        <v>4723</v>
      </c>
      <c r="C45" s="696" t="s">
        <v>813</v>
      </c>
      <c r="D45" s="691" t="s">
        <v>9</v>
      </c>
      <c r="E45" s="690" t="s">
        <v>817</v>
      </c>
      <c r="F45" s="691" t="s">
        <v>9</v>
      </c>
      <c r="G45" s="692" t="s">
        <v>817</v>
      </c>
      <c r="H45" s="691" t="s">
        <v>13</v>
      </c>
      <c r="I45" s="693"/>
      <c r="J45" s="693"/>
      <c r="K45" s="693"/>
    </row>
    <row r="46">
      <c r="A46" s="689">
        <v>42.0</v>
      </c>
      <c r="B46" s="690" t="s">
        <v>4723</v>
      </c>
      <c r="C46" s="696" t="s">
        <v>844</v>
      </c>
      <c r="D46" s="691" t="s">
        <v>9</v>
      </c>
      <c r="E46" s="690" t="s">
        <v>848</v>
      </c>
      <c r="F46" s="691" t="s">
        <v>9</v>
      </c>
      <c r="G46" s="692" t="s">
        <v>848</v>
      </c>
      <c r="H46" s="691" t="s">
        <v>13</v>
      </c>
      <c r="I46" s="693"/>
      <c r="J46" s="693"/>
      <c r="K46" s="693"/>
    </row>
    <row r="47">
      <c r="A47" s="689">
        <v>43.0</v>
      </c>
      <c r="B47" s="690" t="s">
        <v>4723</v>
      </c>
      <c r="C47" s="696" t="s">
        <v>866</v>
      </c>
      <c r="D47" s="691" t="s">
        <v>9</v>
      </c>
      <c r="E47" s="690" t="s">
        <v>870</v>
      </c>
      <c r="F47" s="691" t="s">
        <v>9</v>
      </c>
      <c r="G47" s="692" t="s">
        <v>870</v>
      </c>
      <c r="H47" s="691" t="s">
        <v>13</v>
      </c>
      <c r="I47" s="693"/>
      <c r="J47" s="693"/>
      <c r="K47" s="693"/>
    </row>
    <row r="48">
      <c r="A48" s="689">
        <v>44.0</v>
      </c>
      <c r="B48" s="690" t="s">
        <v>4723</v>
      </c>
      <c r="C48" s="690" t="s">
        <v>1001</v>
      </c>
      <c r="D48" s="691" t="s">
        <v>21</v>
      </c>
      <c r="E48" s="690">
        <v>0.0</v>
      </c>
      <c r="F48" s="691" t="s">
        <v>21</v>
      </c>
      <c r="G48" s="692" t="e">
        <v>#N/A</v>
      </c>
      <c r="H48" s="691" t="s">
        <v>104</v>
      </c>
      <c r="I48" s="693"/>
      <c r="J48" s="693"/>
      <c r="K48" s="693"/>
    </row>
    <row r="49">
      <c r="A49" s="689">
        <v>45.0</v>
      </c>
      <c r="B49" s="690" t="s">
        <v>4723</v>
      </c>
      <c r="C49" s="696" t="s">
        <v>6646</v>
      </c>
      <c r="D49" s="691" t="s">
        <v>9</v>
      </c>
      <c r="E49" s="690" t="s">
        <v>966</v>
      </c>
      <c r="F49" s="691" t="s">
        <v>21</v>
      </c>
      <c r="G49" s="692" t="e">
        <v>#N/A</v>
      </c>
      <c r="H49" s="695" t="s">
        <v>13</v>
      </c>
      <c r="I49" s="693"/>
      <c r="J49" s="693"/>
      <c r="K49" s="693"/>
    </row>
    <row r="50">
      <c r="A50" s="689">
        <v>46.0</v>
      </c>
      <c r="B50" s="690" t="s">
        <v>4723</v>
      </c>
      <c r="C50" s="696" t="s">
        <v>6647</v>
      </c>
      <c r="D50" s="691" t="s">
        <v>9</v>
      </c>
      <c r="E50" s="690" t="s">
        <v>973</v>
      </c>
      <c r="F50" s="691" t="s">
        <v>21</v>
      </c>
      <c r="G50" s="692" t="e">
        <v>#N/A</v>
      </c>
      <c r="H50" s="695" t="s">
        <v>13</v>
      </c>
      <c r="I50" s="693"/>
      <c r="J50" s="693"/>
      <c r="K50" s="693"/>
    </row>
    <row r="51">
      <c r="A51" s="689">
        <v>47.0</v>
      </c>
      <c r="B51" s="690" t="s">
        <v>4723</v>
      </c>
      <c r="C51" s="696" t="s">
        <v>978</v>
      </c>
      <c r="D51" s="691" t="s">
        <v>9</v>
      </c>
      <c r="E51" s="690" t="s">
        <v>979</v>
      </c>
      <c r="F51" s="691" t="s">
        <v>9</v>
      </c>
      <c r="G51" s="692" t="s">
        <v>979</v>
      </c>
      <c r="H51" s="691" t="s">
        <v>13</v>
      </c>
      <c r="I51" s="693"/>
      <c r="J51" s="693"/>
      <c r="K51" s="693"/>
    </row>
    <row r="52">
      <c r="A52" s="689">
        <v>48.0</v>
      </c>
      <c r="B52" s="690" t="s">
        <v>4723</v>
      </c>
      <c r="C52" s="690" t="s">
        <v>999</v>
      </c>
      <c r="D52" s="691" t="s">
        <v>21</v>
      </c>
      <c r="E52" s="690">
        <v>0.0</v>
      </c>
      <c r="F52" s="691" t="s">
        <v>21</v>
      </c>
      <c r="G52" s="692" t="e">
        <v>#N/A</v>
      </c>
      <c r="H52" s="691" t="s">
        <v>104</v>
      </c>
      <c r="I52" s="693"/>
      <c r="J52" s="693"/>
      <c r="K52" s="693"/>
    </row>
    <row r="53">
      <c r="A53" s="689">
        <v>49.0</v>
      </c>
      <c r="B53" s="690" t="s">
        <v>4723</v>
      </c>
      <c r="C53" s="696" t="s">
        <v>991</v>
      </c>
      <c r="D53" s="691" t="s">
        <v>9</v>
      </c>
      <c r="E53" s="690" t="s">
        <v>994</v>
      </c>
      <c r="F53" s="691" t="s">
        <v>9</v>
      </c>
      <c r="G53" s="692" t="s">
        <v>994</v>
      </c>
      <c r="H53" s="691" t="s">
        <v>13</v>
      </c>
      <c r="I53" s="693"/>
      <c r="J53" s="693"/>
      <c r="K53" s="693"/>
    </row>
    <row r="54">
      <c r="A54" s="689">
        <v>50.0</v>
      </c>
      <c r="B54" s="690" t="s">
        <v>4723</v>
      </c>
      <c r="C54" s="696" t="s">
        <v>935</v>
      </c>
      <c r="D54" s="691" t="s">
        <v>9</v>
      </c>
      <c r="E54" s="690" t="s">
        <v>939</v>
      </c>
      <c r="F54" s="691" t="s">
        <v>21</v>
      </c>
      <c r="G54" s="692" t="s">
        <v>939</v>
      </c>
      <c r="H54" s="695" t="s">
        <v>13</v>
      </c>
      <c r="I54" s="693"/>
      <c r="J54" s="693"/>
      <c r="K54" s="693"/>
    </row>
    <row r="55">
      <c r="A55" s="689">
        <v>51.0</v>
      </c>
      <c r="B55" s="690" t="s">
        <v>4723</v>
      </c>
      <c r="C55" s="690" t="s">
        <v>1017</v>
      </c>
      <c r="D55" s="691" t="s">
        <v>21</v>
      </c>
      <c r="E55" s="690">
        <v>0.0</v>
      </c>
      <c r="F55" s="691" t="s">
        <v>21</v>
      </c>
      <c r="G55" s="692" t="e">
        <v>#N/A</v>
      </c>
      <c r="H55" s="691" t="s">
        <v>104</v>
      </c>
      <c r="I55" s="693"/>
      <c r="J55" s="693"/>
      <c r="K55" s="693"/>
    </row>
    <row r="56">
      <c r="A56" s="689">
        <v>52.0</v>
      </c>
      <c r="B56" s="690" t="s">
        <v>4723</v>
      </c>
      <c r="C56" s="696" t="s">
        <v>801</v>
      </c>
      <c r="D56" s="691" t="s">
        <v>9</v>
      </c>
      <c r="E56" s="690" t="s">
        <v>805</v>
      </c>
      <c r="F56" s="691" t="s">
        <v>9</v>
      </c>
      <c r="G56" s="692" t="s">
        <v>805</v>
      </c>
      <c r="H56" s="691" t="s">
        <v>13</v>
      </c>
      <c r="I56" s="693"/>
      <c r="J56" s="693"/>
      <c r="K56" s="693"/>
    </row>
    <row r="57">
      <c r="A57" s="689">
        <v>53.0</v>
      </c>
      <c r="B57" s="690" t="s">
        <v>4723</v>
      </c>
      <c r="C57" s="696" t="s">
        <v>821</v>
      </c>
      <c r="D57" s="691" t="s">
        <v>9</v>
      </c>
      <c r="E57" s="690" t="s">
        <v>825</v>
      </c>
      <c r="F57" s="691" t="s">
        <v>9</v>
      </c>
      <c r="G57" s="692" t="s">
        <v>825</v>
      </c>
      <c r="H57" s="691" t="s">
        <v>13</v>
      </c>
      <c r="I57" s="693"/>
      <c r="J57" s="693"/>
      <c r="K57" s="693"/>
    </row>
    <row r="58">
      <c r="A58" s="689">
        <v>54.0</v>
      </c>
      <c r="B58" s="690" t="s">
        <v>4723</v>
      </c>
      <c r="C58" s="696" t="s">
        <v>777</v>
      </c>
      <c r="D58" s="691" t="s">
        <v>9</v>
      </c>
      <c r="E58" s="690" t="s">
        <v>781</v>
      </c>
      <c r="F58" s="691" t="s">
        <v>9</v>
      </c>
      <c r="G58" s="692" t="s">
        <v>781</v>
      </c>
      <c r="H58" s="691" t="s">
        <v>13</v>
      </c>
      <c r="I58" s="693"/>
      <c r="J58" s="693"/>
      <c r="K58" s="693"/>
    </row>
    <row r="59">
      <c r="A59" s="689">
        <v>55.0</v>
      </c>
      <c r="B59" s="690" t="s">
        <v>4723</v>
      </c>
      <c r="C59" s="696" t="s">
        <v>927</v>
      </c>
      <c r="D59" s="691" t="s">
        <v>9</v>
      </c>
      <c r="E59" s="690" t="s">
        <v>930</v>
      </c>
      <c r="F59" s="691" t="s">
        <v>9</v>
      </c>
      <c r="G59" s="692" t="s">
        <v>930</v>
      </c>
      <c r="H59" s="691" t="s">
        <v>13</v>
      </c>
      <c r="I59" s="693"/>
      <c r="J59" s="693"/>
      <c r="K59" s="693"/>
    </row>
    <row r="60">
      <c r="A60" s="689">
        <v>56.0</v>
      </c>
      <c r="B60" s="690" t="s">
        <v>4723</v>
      </c>
      <c r="C60" s="696" t="s">
        <v>6648</v>
      </c>
      <c r="D60" s="691" t="s">
        <v>9</v>
      </c>
      <c r="E60" s="690" t="s">
        <v>6649</v>
      </c>
      <c r="F60" s="691" t="s">
        <v>21</v>
      </c>
      <c r="G60" s="692" t="e">
        <v>#N/A</v>
      </c>
      <c r="H60" s="695" t="s">
        <v>13</v>
      </c>
      <c r="I60" s="693"/>
      <c r="J60" s="693"/>
      <c r="K60" s="693"/>
    </row>
    <row r="61">
      <c r="A61" s="689">
        <v>57.0</v>
      </c>
      <c r="B61" s="690" t="s">
        <v>4725</v>
      </c>
      <c r="C61" s="696" t="s">
        <v>1030</v>
      </c>
      <c r="D61" s="691" t="s">
        <v>9</v>
      </c>
      <c r="E61" s="690" t="s">
        <v>1033</v>
      </c>
      <c r="F61" s="691" t="s">
        <v>9</v>
      </c>
      <c r="G61" s="692" t="s">
        <v>1033</v>
      </c>
      <c r="H61" s="691" t="s">
        <v>13</v>
      </c>
      <c r="I61" s="693"/>
      <c r="J61" s="693"/>
      <c r="K61" s="693"/>
    </row>
    <row r="62">
      <c r="A62" s="689">
        <v>58.0</v>
      </c>
      <c r="B62" s="690" t="s">
        <v>4725</v>
      </c>
      <c r="C62" s="696" t="s">
        <v>1134</v>
      </c>
      <c r="D62" s="691" t="s">
        <v>9</v>
      </c>
      <c r="E62" s="694" t="s">
        <v>5202</v>
      </c>
      <c r="F62" s="691" t="s">
        <v>21</v>
      </c>
      <c r="G62" s="692" t="e">
        <v>#N/A</v>
      </c>
      <c r="H62" s="695" t="s">
        <v>13</v>
      </c>
      <c r="I62" s="693"/>
      <c r="J62" s="693"/>
      <c r="K62" s="693"/>
    </row>
    <row r="63">
      <c r="A63" s="689">
        <v>59.0</v>
      </c>
      <c r="B63" s="690" t="s">
        <v>4725</v>
      </c>
      <c r="C63" s="696" t="s">
        <v>1128</v>
      </c>
      <c r="D63" s="691" t="s">
        <v>9</v>
      </c>
      <c r="E63" s="690" t="s">
        <v>1132</v>
      </c>
      <c r="F63" s="697" t="s">
        <v>21</v>
      </c>
      <c r="G63" s="698" t="s">
        <v>1132</v>
      </c>
      <c r="H63" s="695" t="s">
        <v>13</v>
      </c>
      <c r="I63" s="693"/>
      <c r="J63" s="693"/>
      <c r="K63" s="693"/>
    </row>
    <row r="64">
      <c r="A64" s="689">
        <v>60.0</v>
      </c>
      <c r="B64" s="690" t="s">
        <v>4725</v>
      </c>
      <c r="C64" s="696" t="s">
        <v>1111</v>
      </c>
      <c r="D64" s="691" t="s">
        <v>9</v>
      </c>
      <c r="E64" s="690" t="s">
        <v>1115</v>
      </c>
      <c r="F64" s="691" t="s">
        <v>9</v>
      </c>
      <c r="G64" s="692" t="s">
        <v>1115</v>
      </c>
      <c r="H64" s="691" t="s">
        <v>13</v>
      </c>
      <c r="I64" s="693"/>
      <c r="J64" s="693"/>
      <c r="K64" s="693"/>
    </row>
    <row r="65">
      <c r="A65" s="689">
        <v>61.0</v>
      </c>
      <c r="B65" s="690" t="s">
        <v>4725</v>
      </c>
      <c r="C65" s="696" t="s">
        <v>1053</v>
      </c>
      <c r="D65" s="691" t="s">
        <v>9</v>
      </c>
      <c r="E65" s="690" t="s">
        <v>1057</v>
      </c>
      <c r="F65" s="691" t="s">
        <v>9</v>
      </c>
      <c r="G65" s="692" t="s">
        <v>1057</v>
      </c>
      <c r="H65" s="691" t="s">
        <v>13</v>
      </c>
      <c r="I65" s="693"/>
      <c r="J65" s="693"/>
      <c r="K65" s="693"/>
    </row>
    <row r="66">
      <c r="A66" s="689">
        <v>62.0</v>
      </c>
      <c r="B66" s="690" t="s">
        <v>4725</v>
      </c>
      <c r="C66" s="690" t="s">
        <v>1154</v>
      </c>
      <c r="D66" s="691" t="s">
        <v>21</v>
      </c>
      <c r="E66" s="690">
        <v>0.0</v>
      </c>
      <c r="F66" s="691" t="s">
        <v>21</v>
      </c>
      <c r="G66" s="692" t="e">
        <v>#N/A</v>
      </c>
      <c r="H66" s="691" t="s">
        <v>104</v>
      </c>
      <c r="I66" s="693"/>
      <c r="J66" s="693"/>
      <c r="K66" s="693"/>
    </row>
    <row r="67">
      <c r="A67" s="689">
        <v>63.0</v>
      </c>
      <c r="B67" s="690" t="s">
        <v>4725</v>
      </c>
      <c r="C67" s="696" t="s">
        <v>1041</v>
      </c>
      <c r="D67" s="691" t="s">
        <v>9</v>
      </c>
      <c r="E67" s="690" t="s">
        <v>1046</v>
      </c>
      <c r="F67" s="691" t="s">
        <v>9</v>
      </c>
      <c r="G67" s="692" t="s">
        <v>1046</v>
      </c>
      <c r="H67" s="691" t="s">
        <v>13</v>
      </c>
      <c r="I67" s="693"/>
      <c r="J67" s="693"/>
      <c r="K67" s="693"/>
    </row>
    <row r="68">
      <c r="A68" s="689">
        <v>64.0</v>
      </c>
      <c r="B68" s="690" t="s">
        <v>4725</v>
      </c>
      <c r="C68" s="696" t="s">
        <v>1018</v>
      </c>
      <c r="D68" s="691" t="s">
        <v>9</v>
      </c>
      <c r="E68" s="690" t="s">
        <v>1023</v>
      </c>
      <c r="F68" s="691" t="s">
        <v>9</v>
      </c>
      <c r="G68" s="692" t="s">
        <v>1023</v>
      </c>
      <c r="H68" s="691" t="s">
        <v>13</v>
      </c>
      <c r="I68" s="693"/>
      <c r="J68" s="693"/>
      <c r="K68" s="693"/>
    </row>
    <row r="69">
      <c r="A69" s="689">
        <v>65.0</v>
      </c>
      <c r="B69" s="690" t="s">
        <v>4725</v>
      </c>
      <c r="C69" s="696" t="s">
        <v>1122</v>
      </c>
      <c r="D69" s="691" t="s">
        <v>21</v>
      </c>
      <c r="E69" s="690" t="s">
        <v>1123</v>
      </c>
      <c r="F69" s="697" t="s">
        <v>21</v>
      </c>
      <c r="G69" s="698" t="s">
        <v>1123</v>
      </c>
      <c r="H69" s="695" t="s">
        <v>13</v>
      </c>
      <c r="I69" s="693"/>
      <c r="J69" s="693"/>
      <c r="K69" s="693"/>
    </row>
    <row r="70">
      <c r="A70" s="689">
        <v>66.0</v>
      </c>
      <c r="B70" s="690" t="s">
        <v>4725</v>
      </c>
      <c r="C70" s="690" t="s">
        <v>1156</v>
      </c>
      <c r="D70" s="691" t="s">
        <v>21</v>
      </c>
      <c r="E70" s="690">
        <v>0.0</v>
      </c>
      <c r="F70" s="691" t="s">
        <v>21</v>
      </c>
      <c r="G70" s="692" t="e">
        <v>#N/A</v>
      </c>
      <c r="H70" s="691" t="s">
        <v>104</v>
      </c>
      <c r="I70" s="693"/>
      <c r="J70" s="693"/>
      <c r="K70" s="693"/>
    </row>
    <row r="71">
      <c r="A71" s="689">
        <v>67.0</v>
      </c>
      <c r="B71" s="690" t="s">
        <v>4725</v>
      </c>
      <c r="C71" s="696" t="s">
        <v>1090</v>
      </c>
      <c r="D71" s="691" t="s">
        <v>9</v>
      </c>
      <c r="E71" s="690" t="s">
        <v>1094</v>
      </c>
      <c r="F71" s="691" t="s">
        <v>9</v>
      </c>
      <c r="G71" s="692" t="s">
        <v>1094</v>
      </c>
      <c r="H71" s="691" t="s">
        <v>13</v>
      </c>
      <c r="I71" s="693"/>
      <c r="J71" s="693"/>
      <c r="K71" s="693"/>
    </row>
    <row r="72">
      <c r="A72" s="689">
        <v>68.0</v>
      </c>
      <c r="B72" s="690" t="s">
        <v>4725</v>
      </c>
      <c r="C72" s="696" t="s">
        <v>1068</v>
      </c>
      <c r="D72" s="691" t="s">
        <v>9</v>
      </c>
      <c r="E72" s="690" t="s">
        <v>1073</v>
      </c>
      <c r="F72" s="691" t="s">
        <v>9</v>
      </c>
      <c r="G72" s="692" t="s">
        <v>1073</v>
      </c>
      <c r="H72" s="691" t="s">
        <v>13</v>
      </c>
      <c r="I72" s="693"/>
      <c r="J72" s="693"/>
      <c r="K72" s="693"/>
    </row>
    <row r="73">
      <c r="A73" s="689">
        <v>69.0</v>
      </c>
      <c r="B73" s="690" t="s">
        <v>4725</v>
      </c>
      <c r="C73" s="690" t="s">
        <v>1157</v>
      </c>
      <c r="D73" s="691" t="s">
        <v>21</v>
      </c>
      <c r="E73" s="690">
        <v>0.0</v>
      </c>
      <c r="F73" s="691" t="s">
        <v>21</v>
      </c>
      <c r="G73" s="692" t="e">
        <v>#N/A</v>
      </c>
      <c r="H73" s="691" t="s">
        <v>104</v>
      </c>
      <c r="I73" s="693"/>
      <c r="J73" s="693"/>
      <c r="K73" s="693"/>
    </row>
    <row r="74">
      <c r="A74" s="689">
        <v>70.0</v>
      </c>
      <c r="B74" s="690" t="s">
        <v>4725</v>
      </c>
      <c r="C74" s="696" t="s">
        <v>1120</v>
      </c>
      <c r="D74" s="691" t="s">
        <v>21</v>
      </c>
      <c r="E74" s="690" t="s">
        <v>1121</v>
      </c>
      <c r="F74" s="697" t="s">
        <v>21</v>
      </c>
      <c r="G74" s="698" t="s">
        <v>1121</v>
      </c>
      <c r="H74" s="695" t="s">
        <v>13</v>
      </c>
      <c r="I74" s="693"/>
      <c r="J74" s="693"/>
      <c r="K74" s="693"/>
    </row>
    <row r="75">
      <c r="A75" s="689">
        <v>71.0</v>
      </c>
      <c r="B75" s="690" t="s">
        <v>4725</v>
      </c>
      <c r="C75" s="690" t="s">
        <v>1158</v>
      </c>
      <c r="D75" s="691" t="s">
        <v>9</v>
      </c>
      <c r="E75" s="690" t="s">
        <v>1159</v>
      </c>
      <c r="F75" s="691" t="s">
        <v>21</v>
      </c>
      <c r="G75" s="692" t="e">
        <v>#N/A</v>
      </c>
      <c r="H75" s="695" t="s">
        <v>13</v>
      </c>
      <c r="I75" s="693"/>
      <c r="J75" s="693"/>
      <c r="K75" s="693"/>
    </row>
    <row r="76">
      <c r="A76" s="689">
        <v>72.0</v>
      </c>
      <c r="B76" s="690" t="s">
        <v>4725</v>
      </c>
      <c r="C76" s="690" t="s">
        <v>1160</v>
      </c>
      <c r="D76" s="691" t="s">
        <v>21</v>
      </c>
      <c r="E76" s="690">
        <v>0.0</v>
      </c>
      <c r="F76" s="691" t="s">
        <v>21</v>
      </c>
      <c r="G76" s="692" t="e">
        <v>#N/A</v>
      </c>
      <c r="H76" s="691" t="s">
        <v>104</v>
      </c>
      <c r="I76" s="693"/>
      <c r="J76" s="693"/>
      <c r="K76" s="693"/>
    </row>
    <row r="77">
      <c r="A77" s="689">
        <v>73.0</v>
      </c>
      <c r="B77" s="690" t="s">
        <v>4725</v>
      </c>
      <c r="C77" s="696" t="s">
        <v>1079</v>
      </c>
      <c r="D77" s="691" t="s">
        <v>21</v>
      </c>
      <c r="E77" s="690" t="s">
        <v>6650</v>
      </c>
      <c r="F77" s="691" t="s">
        <v>9</v>
      </c>
      <c r="G77" s="692" t="s">
        <v>1084</v>
      </c>
      <c r="H77" s="695" t="s">
        <v>13</v>
      </c>
      <c r="I77" s="693"/>
      <c r="J77" s="693"/>
      <c r="K77" s="693"/>
    </row>
    <row r="78">
      <c r="A78" s="689">
        <v>74.0</v>
      </c>
      <c r="B78" s="690" t="s">
        <v>4725</v>
      </c>
      <c r="C78" s="696" t="s">
        <v>1099</v>
      </c>
      <c r="D78" s="691" t="s">
        <v>21</v>
      </c>
      <c r="E78" s="690">
        <v>0.0</v>
      </c>
      <c r="F78" s="691" t="s">
        <v>9</v>
      </c>
      <c r="G78" s="692" t="s">
        <v>6651</v>
      </c>
      <c r="H78" s="695" t="s">
        <v>13</v>
      </c>
      <c r="I78" s="693"/>
      <c r="J78" s="693"/>
      <c r="K78" s="693"/>
    </row>
    <row r="79">
      <c r="A79" s="689">
        <v>75.0</v>
      </c>
      <c r="B79" s="690" t="s">
        <v>4725</v>
      </c>
      <c r="C79" s="690" t="s">
        <v>1146</v>
      </c>
      <c r="D79" s="691" t="s">
        <v>9</v>
      </c>
      <c r="E79" s="690" t="s">
        <v>5200</v>
      </c>
      <c r="F79" s="691" t="s">
        <v>21</v>
      </c>
      <c r="G79" s="692" t="e">
        <v>#N/A</v>
      </c>
      <c r="H79" s="695" t="s">
        <v>104</v>
      </c>
      <c r="I79" s="693"/>
      <c r="J79" s="693"/>
      <c r="K79" s="693"/>
    </row>
    <row r="80">
      <c r="A80" s="689">
        <v>76.0</v>
      </c>
      <c r="B80" s="690" t="s">
        <v>4728</v>
      </c>
      <c r="C80" s="690" t="s">
        <v>1170</v>
      </c>
      <c r="D80" s="691" t="s">
        <v>9</v>
      </c>
      <c r="E80" s="690" t="s">
        <v>1174</v>
      </c>
      <c r="F80" s="691" t="s">
        <v>9</v>
      </c>
      <c r="G80" s="692" t="s">
        <v>1174</v>
      </c>
      <c r="H80" s="691" t="s">
        <v>13</v>
      </c>
      <c r="I80" s="693"/>
      <c r="J80" s="693"/>
      <c r="K80" s="693"/>
    </row>
    <row r="81">
      <c r="A81" s="689">
        <v>77.0</v>
      </c>
      <c r="B81" s="690" t="s">
        <v>4728</v>
      </c>
      <c r="C81" s="690" t="s">
        <v>1222</v>
      </c>
      <c r="D81" s="691" t="s">
        <v>9</v>
      </c>
      <c r="E81" s="690" t="s">
        <v>6652</v>
      </c>
      <c r="F81" s="691" t="s">
        <v>9</v>
      </c>
      <c r="G81" s="692" t="s">
        <v>1225</v>
      </c>
      <c r="H81" s="691" t="s">
        <v>13</v>
      </c>
      <c r="I81" s="693"/>
      <c r="J81" s="693"/>
      <c r="K81" s="693"/>
    </row>
    <row r="82">
      <c r="A82" s="689">
        <v>78.0</v>
      </c>
      <c r="B82" s="690" t="s">
        <v>4728</v>
      </c>
      <c r="C82" s="690" t="s">
        <v>1214</v>
      </c>
      <c r="D82" s="691" t="s">
        <v>9</v>
      </c>
      <c r="E82" s="690" t="s">
        <v>6653</v>
      </c>
      <c r="F82" s="691" t="s">
        <v>9</v>
      </c>
      <c r="G82" s="692" t="s">
        <v>6654</v>
      </c>
      <c r="H82" s="691" t="s">
        <v>13</v>
      </c>
      <c r="I82" s="693"/>
      <c r="J82" s="693"/>
      <c r="K82" s="693"/>
    </row>
    <row r="83">
      <c r="A83" s="689">
        <v>79.0</v>
      </c>
      <c r="B83" s="690" t="s">
        <v>4728</v>
      </c>
      <c r="C83" s="690" t="s">
        <v>1259</v>
      </c>
      <c r="D83" s="691" t="s">
        <v>9</v>
      </c>
      <c r="E83" s="690" t="s">
        <v>1262</v>
      </c>
      <c r="F83" s="691" t="s">
        <v>9</v>
      </c>
      <c r="G83" s="692" t="s">
        <v>1262</v>
      </c>
      <c r="H83" s="691" t="s">
        <v>13</v>
      </c>
      <c r="I83" s="693"/>
      <c r="J83" s="693"/>
      <c r="K83" s="693"/>
    </row>
    <row r="84">
      <c r="A84" s="689">
        <v>80.0</v>
      </c>
      <c r="B84" s="690" t="s">
        <v>4728</v>
      </c>
      <c r="C84" s="690" t="s">
        <v>1176</v>
      </c>
      <c r="D84" s="691" t="s">
        <v>9</v>
      </c>
      <c r="E84" s="690" t="s">
        <v>1182</v>
      </c>
      <c r="F84" s="691" t="s">
        <v>9</v>
      </c>
      <c r="G84" s="692" t="s">
        <v>6655</v>
      </c>
      <c r="H84" s="691" t="s">
        <v>13</v>
      </c>
      <c r="I84" s="693"/>
      <c r="J84" s="693"/>
      <c r="K84" s="693"/>
    </row>
    <row r="85">
      <c r="A85" s="689">
        <v>81.0</v>
      </c>
      <c r="B85" s="690" t="s">
        <v>4728</v>
      </c>
      <c r="C85" s="690" t="s">
        <v>1232</v>
      </c>
      <c r="D85" s="691" t="s">
        <v>9</v>
      </c>
      <c r="E85" s="690" t="s">
        <v>6656</v>
      </c>
      <c r="F85" s="691" t="s">
        <v>9</v>
      </c>
      <c r="G85" s="692" t="s">
        <v>6657</v>
      </c>
      <c r="H85" s="691" t="s">
        <v>13</v>
      </c>
      <c r="I85" s="693"/>
      <c r="J85" s="693"/>
      <c r="K85" s="693"/>
    </row>
    <row r="86">
      <c r="A86" s="689">
        <v>82.0</v>
      </c>
      <c r="B86" s="690" t="s">
        <v>4728</v>
      </c>
      <c r="C86" s="690" t="s">
        <v>1295</v>
      </c>
      <c r="D86" s="691" t="s">
        <v>9</v>
      </c>
      <c r="E86" s="694" t="s">
        <v>5256</v>
      </c>
      <c r="F86" s="691" t="s">
        <v>21</v>
      </c>
      <c r="G86" s="692" t="e">
        <v>#N/A</v>
      </c>
      <c r="H86" s="695" t="s">
        <v>13</v>
      </c>
      <c r="I86" s="693"/>
      <c r="J86" s="693"/>
      <c r="K86" s="693"/>
    </row>
    <row r="87">
      <c r="A87" s="689">
        <v>83.0</v>
      </c>
      <c r="B87" s="690" t="s">
        <v>4728</v>
      </c>
      <c r="C87" s="690" t="s">
        <v>1268</v>
      </c>
      <c r="D87" s="691" t="s">
        <v>9</v>
      </c>
      <c r="E87" s="690" t="s">
        <v>4488</v>
      </c>
      <c r="F87" s="691" t="s">
        <v>9</v>
      </c>
      <c r="G87" s="692" t="s">
        <v>4488</v>
      </c>
      <c r="H87" s="691" t="s">
        <v>13</v>
      </c>
      <c r="I87" s="693"/>
      <c r="J87" s="693"/>
      <c r="K87" s="693"/>
    </row>
    <row r="88">
      <c r="A88" s="689">
        <v>84.0</v>
      </c>
      <c r="B88" s="690" t="s">
        <v>4728</v>
      </c>
      <c r="C88" s="690" t="s">
        <v>1240</v>
      </c>
      <c r="D88" s="691" t="s">
        <v>9</v>
      </c>
      <c r="E88" s="690" t="s">
        <v>5249</v>
      </c>
      <c r="F88" s="691" t="s">
        <v>9</v>
      </c>
      <c r="G88" s="692" t="s">
        <v>1243</v>
      </c>
      <c r="H88" s="691" t="s">
        <v>13</v>
      </c>
      <c r="I88" s="693"/>
      <c r="J88" s="693"/>
      <c r="K88" s="693"/>
    </row>
    <row r="89">
      <c r="A89" s="689">
        <v>85.0</v>
      </c>
      <c r="B89" s="690" t="s">
        <v>4728</v>
      </c>
      <c r="C89" s="690" t="s">
        <v>1250</v>
      </c>
      <c r="D89" s="691" t="s">
        <v>9</v>
      </c>
      <c r="E89" s="690" t="s">
        <v>1254</v>
      </c>
      <c r="F89" s="691" t="s">
        <v>9</v>
      </c>
      <c r="G89" s="692" t="s">
        <v>1254</v>
      </c>
      <c r="H89" s="691" t="s">
        <v>13</v>
      </c>
      <c r="I89" s="693"/>
      <c r="J89" s="693"/>
      <c r="K89" s="693"/>
    </row>
    <row r="90">
      <c r="A90" s="689">
        <v>86.0</v>
      </c>
      <c r="B90" s="690" t="s">
        <v>4728</v>
      </c>
      <c r="C90" s="690" t="s">
        <v>1203</v>
      </c>
      <c r="D90" s="691" t="s">
        <v>9</v>
      </c>
      <c r="E90" s="690" t="s">
        <v>6658</v>
      </c>
      <c r="F90" s="691" t="s">
        <v>9</v>
      </c>
      <c r="G90" s="692" t="s">
        <v>1205</v>
      </c>
      <c r="H90" s="691" t="s">
        <v>13</v>
      </c>
      <c r="I90" s="693"/>
      <c r="J90" s="693"/>
      <c r="K90" s="693"/>
    </row>
    <row r="91">
      <c r="A91" s="689">
        <v>87.0</v>
      </c>
      <c r="B91" s="690" t="s">
        <v>4728</v>
      </c>
      <c r="C91" s="690" t="s">
        <v>1189</v>
      </c>
      <c r="D91" s="691" t="s">
        <v>9</v>
      </c>
      <c r="E91" s="690" t="s">
        <v>6659</v>
      </c>
      <c r="F91" s="691" t="s">
        <v>9</v>
      </c>
      <c r="G91" s="692" t="s">
        <v>6660</v>
      </c>
      <c r="H91" s="691" t="s">
        <v>13</v>
      </c>
      <c r="I91" s="693"/>
      <c r="J91" s="693"/>
      <c r="K91" s="693"/>
    </row>
    <row r="92">
      <c r="A92" s="689">
        <v>88.0</v>
      </c>
      <c r="B92" s="690" t="s">
        <v>4741</v>
      </c>
      <c r="C92" s="690" t="s">
        <v>1426</v>
      </c>
      <c r="D92" s="691" t="s">
        <v>21</v>
      </c>
      <c r="E92" s="690">
        <v>0.0</v>
      </c>
      <c r="F92" s="691" t="s">
        <v>21</v>
      </c>
      <c r="G92" s="692" t="e">
        <v>#N/A</v>
      </c>
      <c r="H92" s="691" t="s">
        <v>104</v>
      </c>
      <c r="I92" s="693"/>
      <c r="J92" s="693"/>
      <c r="K92" s="693"/>
    </row>
    <row r="93">
      <c r="A93" s="689">
        <v>89.0</v>
      </c>
      <c r="B93" s="690" t="s">
        <v>4741</v>
      </c>
      <c r="C93" s="696" t="s">
        <v>1400</v>
      </c>
      <c r="D93" s="691" t="s">
        <v>9</v>
      </c>
      <c r="E93" s="690" t="s">
        <v>5335</v>
      </c>
      <c r="F93" s="691" t="s">
        <v>9</v>
      </c>
      <c r="G93" s="692" t="s">
        <v>6661</v>
      </c>
      <c r="H93" s="691" t="s">
        <v>13</v>
      </c>
      <c r="I93" s="693"/>
      <c r="J93" s="693"/>
      <c r="K93" s="693"/>
    </row>
    <row r="94">
      <c r="A94" s="689">
        <v>90.0</v>
      </c>
      <c r="B94" s="690" t="s">
        <v>4741</v>
      </c>
      <c r="C94" s="696" t="s">
        <v>1388</v>
      </c>
      <c r="D94" s="691" t="s">
        <v>21</v>
      </c>
      <c r="E94" s="690" t="s">
        <v>6662</v>
      </c>
      <c r="F94" s="691" t="s">
        <v>9</v>
      </c>
      <c r="G94" s="692" t="s">
        <v>6663</v>
      </c>
      <c r="H94" s="695" t="s">
        <v>13</v>
      </c>
      <c r="I94" s="693"/>
      <c r="J94" s="693"/>
      <c r="K94" s="693"/>
    </row>
    <row r="95">
      <c r="A95" s="689">
        <v>91.0</v>
      </c>
      <c r="B95" s="690" t="s">
        <v>4741</v>
      </c>
      <c r="C95" s="696" t="s">
        <v>1414</v>
      </c>
      <c r="D95" s="691" t="s">
        <v>9</v>
      </c>
      <c r="E95" s="694" t="s">
        <v>1415</v>
      </c>
      <c r="F95" s="691" t="s">
        <v>21</v>
      </c>
      <c r="G95" s="692" t="e">
        <v>#N/A</v>
      </c>
      <c r="H95" s="695" t="s">
        <v>13</v>
      </c>
      <c r="I95" s="693"/>
      <c r="J95" s="693"/>
      <c r="K95" s="693"/>
    </row>
    <row r="96">
      <c r="A96" s="689">
        <v>92.0</v>
      </c>
      <c r="B96" s="690" t="s">
        <v>4741</v>
      </c>
      <c r="C96" s="690" t="s">
        <v>1427</v>
      </c>
      <c r="D96" s="691" t="s">
        <v>21</v>
      </c>
      <c r="E96" s="690">
        <v>0.0</v>
      </c>
      <c r="F96" s="691" t="s">
        <v>21</v>
      </c>
      <c r="G96" s="692" t="e">
        <v>#N/A</v>
      </c>
      <c r="H96" s="691" t="s">
        <v>104</v>
      </c>
      <c r="I96" s="693"/>
      <c r="J96" s="693"/>
      <c r="K96" s="693"/>
    </row>
    <row r="97">
      <c r="A97" s="689">
        <v>93.0</v>
      </c>
      <c r="B97" s="690" t="s">
        <v>4741</v>
      </c>
      <c r="C97" s="696" t="s">
        <v>1379</v>
      </c>
      <c r="D97" s="691" t="s">
        <v>21</v>
      </c>
      <c r="E97" s="690" t="s">
        <v>6664</v>
      </c>
      <c r="F97" s="691" t="s">
        <v>9</v>
      </c>
      <c r="G97" s="692" t="s">
        <v>4493</v>
      </c>
      <c r="H97" s="695" t="s">
        <v>13</v>
      </c>
      <c r="I97" s="693"/>
      <c r="J97" s="693"/>
      <c r="K97" s="693"/>
    </row>
    <row r="98">
      <c r="A98" s="689">
        <v>94.0</v>
      </c>
      <c r="B98" s="690" t="s">
        <v>4741</v>
      </c>
      <c r="C98" s="696" t="s">
        <v>1370</v>
      </c>
      <c r="D98" s="691" t="s">
        <v>9</v>
      </c>
      <c r="E98" s="690" t="s">
        <v>1374</v>
      </c>
      <c r="F98" s="691" t="s">
        <v>9</v>
      </c>
      <c r="G98" s="692" t="s">
        <v>1374</v>
      </c>
      <c r="H98" s="691" t="s">
        <v>13</v>
      </c>
      <c r="I98" s="693"/>
      <c r="J98" s="693"/>
      <c r="K98" s="693"/>
    </row>
    <row r="99">
      <c r="A99" s="689">
        <v>95.0</v>
      </c>
      <c r="B99" s="690" t="s">
        <v>4741</v>
      </c>
      <c r="C99" s="696" t="s">
        <v>1416</v>
      </c>
      <c r="D99" s="691" t="s">
        <v>9</v>
      </c>
      <c r="E99" s="694" t="s">
        <v>1419</v>
      </c>
      <c r="F99" s="691" t="s">
        <v>21</v>
      </c>
      <c r="G99" s="692" t="e">
        <v>#N/A</v>
      </c>
      <c r="H99" s="695" t="s">
        <v>13</v>
      </c>
      <c r="I99" s="693"/>
      <c r="J99" s="693"/>
      <c r="K99" s="693"/>
    </row>
    <row r="100">
      <c r="A100" s="689">
        <v>96.0</v>
      </c>
      <c r="B100" s="690" t="s">
        <v>4741</v>
      </c>
      <c r="C100" s="690" t="s">
        <v>1438</v>
      </c>
      <c r="D100" s="691" t="s">
        <v>21</v>
      </c>
      <c r="E100" s="690">
        <v>0.0</v>
      </c>
      <c r="F100" s="691" t="s">
        <v>21</v>
      </c>
      <c r="G100" s="692" t="e">
        <v>#N/A</v>
      </c>
      <c r="H100" s="691" t="s">
        <v>104</v>
      </c>
      <c r="I100" s="693"/>
      <c r="J100" s="693"/>
      <c r="K100" s="693"/>
    </row>
    <row r="101">
      <c r="A101" s="689">
        <v>97.0</v>
      </c>
      <c r="B101" s="690" t="s">
        <v>4741</v>
      </c>
      <c r="C101" s="696" t="s">
        <v>1359</v>
      </c>
      <c r="D101" s="691" t="s">
        <v>9</v>
      </c>
      <c r="E101" s="690" t="s">
        <v>1363</v>
      </c>
      <c r="F101" s="691" t="s">
        <v>9</v>
      </c>
      <c r="G101" s="692" t="s">
        <v>1363</v>
      </c>
      <c r="H101" s="691" t="s">
        <v>13</v>
      </c>
      <c r="I101" s="693"/>
      <c r="J101" s="693"/>
      <c r="K101" s="693"/>
    </row>
    <row r="102">
      <c r="A102" s="689">
        <v>98.0</v>
      </c>
      <c r="B102" s="690" t="s">
        <v>4741</v>
      </c>
      <c r="C102" s="696" t="s">
        <v>1424</v>
      </c>
      <c r="D102" s="691" t="s">
        <v>9</v>
      </c>
      <c r="E102" s="694" t="s">
        <v>1425</v>
      </c>
      <c r="F102" s="691" t="s">
        <v>21</v>
      </c>
      <c r="G102" s="692" t="e">
        <v>#N/A</v>
      </c>
      <c r="H102" s="695" t="s">
        <v>13</v>
      </c>
      <c r="I102" s="693"/>
      <c r="J102" s="693"/>
      <c r="K102" s="693"/>
    </row>
    <row r="103">
      <c r="A103" s="689">
        <v>99.0</v>
      </c>
      <c r="B103" s="690" t="s">
        <v>4744</v>
      </c>
      <c r="C103" s="696" t="s">
        <v>1493</v>
      </c>
      <c r="D103" s="691" t="s">
        <v>9</v>
      </c>
      <c r="E103" s="690" t="s">
        <v>1497</v>
      </c>
      <c r="F103" s="691" t="s">
        <v>9</v>
      </c>
      <c r="G103" s="692" t="s">
        <v>1497</v>
      </c>
      <c r="H103" s="691" t="s">
        <v>13</v>
      </c>
      <c r="I103" s="693"/>
      <c r="J103" s="693"/>
      <c r="K103" s="693"/>
    </row>
    <row r="104">
      <c r="A104" s="689">
        <v>100.0</v>
      </c>
      <c r="B104" s="690" t="s">
        <v>4744</v>
      </c>
      <c r="C104" s="696" t="s">
        <v>1458</v>
      </c>
      <c r="D104" s="691" t="s">
        <v>9</v>
      </c>
      <c r="E104" s="690" t="s">
        <v>1462</v>
      </c>
      <c r="F104" s="691" t="s">
        <v>9</v>
      </c>
      <c r="G104" s="692" t="s">
        <v>1462</v>
      </c>
      <c r="H104" s="691" t="s">
        <v>13</v>
      </c>
      <c r="I104" s="693"/>
      <c r="J104" s="693"/>
      <c r="K104" s="693"/>
    </row>
    <row r="105">
      <c r="A105" s="689">
        <v>101.0</v>
      </c>
      <c r="B105" s="690" t="s">
        <v>4744</v>
      </c>
      <c r="C105" s="696" t="s">
        <v>1513</v>
      </c>
      <c r="D105" s="691" t="s">
        <v>9</v>
      </c>
      <c r="E105" s="690" t="s">
        <v>1517</v>
      </c>
      <c r="F105" s="691" t="s">
        <v>9</v>
      </c>
      <c r="G105" s="692" t="s">
        <v>1517</v>
      </c>
      <c r="H105" s="691" t="s">
        <v>13</v>
      </c>
      <c r="I105" s="693"/>
      <c r="J105" s="693"/>
      <c r="K105" s="693"/>
    </row>
    <row r="106">
      <c r="A106" s="689">
        <v>102.0</v>
      </c>
      <c r="B106" s="690" t="s">
        <v>4744</v>
      </c>
      <c r="C106" s="696" t="s">
        <v>1482</v>
      </c>
      <c r="D106" s="691" t="s">
        <v>9</v>
      </c>
      <c r="E106" s="690" t="s">
        <v>1485</v>
      </c>
      <c r="F106" s="691" t="s">
        <v>9</v>
      </c>
      <c r="G106" s="692" t="s">
        <v>1485</v>
      </c>
      <c r="H106" s="691" t="s">
        <v>13</v>
      </c>
      <c r="I106" s="693"/>
      <c r="J106" s="693"/>
      <c r="K106" s="693"/>
    </row>
    <row r="107">
      <c r="A107" s="689">
        <v>103.0</v>
      </c>
      <c r="B107" s="690" t="s">
        <v>4744</v>
      </c>
      <c r="C107" s="696" t="s">
        <v>1468</v>
      </c>
      <c r="D107" s="691" t="s">
        <v>9</v>
      </c>
      <c r="E107" s="690" t="s">
        <v>6665</v>
      </c>
      <c r="F107" s="691" t="s">
        <v>9</v>
      </c>
      <c r="G107" s="692" t="s">
        <v>1472</v>
      </c>
      <c r="H107" s="691" t="s">
        <v>13</v>
      </c>
      <c r="I107" s="693"/>
      <c r="J107" s="693"/>
      <c r="K107" s="693"/>
    </row>
    <row r="108">
      <c r="A108" s="689">
        <v>104.0</v>
      </c>
      <c r="B108" s="690" t="s">
        <v>4744</v>
      </c>
      <c r="C108" s="696" t="s">
        <v>1587</v>
      </c>
      <c r="D108" s="691" t="s">
        <v>9</v>
      </c>
      <c r="E108" s="690" t="s">
        <v>1591</v>
      </c>
      <c r="F108" s="691" t="s">
        <v>9</v>
      </c>
      <c r="G108" s="692" t="s">
        <v>1591</v>
      </c>
      <c r="H108" s="691" t="s">
        <v>13</v>
      </c>
      <c r="I108" s="693"/>
      <c r="J108" s="693"/>
      <c r="K108" s="693"/>
    </row>
    <row r="109">
      <c r="A109" s="689">
        <v>105.0</v>
      </c>
      <c r="B109" s="690" t="s">
        <v>4744</v>
      </c>
      <c r="C109" s="696" t="s">
        <v>6666</v>
      </c>
      <c r="D109" s="691" t="s">
        <v>9</v>
      </c>
      <c r="E109" s="690" t="s">
        <v>1532</v>
      </c>
      <c r="F109" s="691" t="s">
        <v>21</v>
      </c>
      <c r="G109" s="692" t="e">
        <v>#N/A</v>
      </c>
      <c r="H109" s="695" t="s">
        <v>13</v>
      </c>
      <c r="I109" s="693"/>
      <c r="J109" s="693"/>
      <c r="K109" s="693"/>
    </row>
    <row r="110">
      <c r="A110" s="689">
        <v>106.0</v>
      </c>
      <c r="B110" s="690" t="s">
        <v>4744</v>
      </c>
      <c r="C110" s="696" t="s">
        <v>1562</v>
      </c>
      <c r="D110" s="691" t="s">
        <v>9</v>
      </c>
      <c r="E110" s="690" t="s">
        <v>1566</v>
      </c>
      <c r="F110" s="691" t="s">
        <v>9</v>
      </c>
      <c r="G110" s="692" t="s">
        <v>1566</v>
      </c>
      <c r="H110" s="691" t="s">
        <v>13</v>
      </c>
      <c r="I110" s="693"/>
      <c r="J110" s="693"/>
      <c r="K110" s="693"/>
    </row>
    <row r="111">
      <c r="A111" s="689">
        <v>107.0</v>
      </c>
      <c r="B111" s="690" t="s">
        <v>4744</v>
      </c>
      <c r="C111" s="696" t="s">
        <v>1580</v>
      </c>
      <c r="D111" s="691" t="s">
        <v>9</v>
      </c>
      <c r="E111" s="690" t="s">
        <v>1584</v>
      </c>
      <c r="F111" s="691" t="s">
        <v>9</v>
      </c>
      <c r="G111" s="692" t="s">
        <v>1584</v>
      </c>
      <c r="H111" s="691" t="s">
        <v>13</v>
      </c>
      <c r="I111" s="693"/>
      <c r="J111" s="693"/>
      <c r="K111" s="693"/>
    </row>
    <row r="112">
      <c r="A112" s="689">
        <v>108.0</v>
      </c>
      <c r="B112" s="690" t="s">
        <v>4744</v>
      </c>
      <c r="C112" s="696" t="s">
        <v>1538</v>
      </c>
      <c r="D112" s="691" t="s">
        <v>9</v>
      </c>
      <c r="E112" s="690" t="s">
        <v>1543</v>
      </c>
      <c r="F112" s="691" t="s">
        <v>9</v>
      </c>
      <c r="G112" s="692" t="s">
        <v>4497</v>
      </c>
      <c r="H112" s="691" t="s">
        <v>13</v>
      </c>
      <c r="I112" s="693"/>
      <c r="J112" s="693"/>
      <c r="K112" s="693"/>
    </row>
    <row r="113">
      <c r="A113" s="689">
        <v>109.0</v>
      </c>
      <c r="B113" s="690" t="s">
        <v>4744</v>
      </c>
      <c r="C113" s="696" t="s">
        <v>1573</v>
      </c>
      <c r="D113" s="691" t="s">
        <v>9</v>
      </c>
      <c r="E113" s="690" t="s">
        <v>1577</v>
      </c>
      <c r="F113" s="691" t="s">
        <v>9</v>
      </c>
      <c r="G113" s="692" t="s">
        <v>1577</v>
      </c>
      <c r="H113" s="691" t="s">
        <v>13</v>
      </c>
      <c r="I113" s="693"/>
      <c r="J113" s="693"/>
      <c r="K113" s="693"/>
    </row>
    <row r="114">
      <c r="A114" s="689">
        <v>110.0</v>
      </c>
      <c r="B114" s="690" t="s">
        <v>4744</v>
      </c>
      <c r="C114" s="696" t="s">
        <v>1521</v>
      </c>
      <c r="D114" s="691" t="s">
        <v>9</v>
      </c>
      <c r="E114" s="690" t="s">
        <v>1525</v>
      </c>
      <c r="F114" s="691" t="s">
        <v>9</v>
      </c>
      <c r="G114" s="692" t="s">
        <v>1525</v>
      </c>
      <c r="H114" s="691" t="s">
        <v>13</v>
      </c>
      <c r="I114" s="693"/>
      <c r="J114" s="693"/>
      <c r="K114" s="693"/>
    </row>
    <row r="115">
      <c r="A115" s="689">
        <v>111.0</v>
      </c>
      <c r="B115" s="690" t="s">
        <v>4744</v>
      </c>
      <c r="C115" s="690" t="s">
        <v>1598</v>
      </c>
      <c r="D115" s="691" t="s">
        <v>21</v>
      </c>
      <c r="E115" s="690">
        <v>0.0</v>
      </c>
      <c r="F115" s="691" t="s">
        <v>21</v>
      </c>
      <c r="G115" s="692" t="e">
        <v>#N/A</v>
      </c>
      <c r="H115" s="691" t="s">
        <v>104</v>
      </c>
      <c r="I115" s="693"/>
      <c r="J115" s="693"/>
      <c r="K115" s="693"/>
    </row>
    <row r="116">
      <c r="A116" s="689">
        <v>112.0</v>
      </c>
      <c r="B116" s="690" t="s">
        <v>4744</v>
      </c>
      <c r="C116" s="696" t="s">
        <v>1440</v>
      </c>
      <c r="D116" s="691" t="s">
        <v>9</v>
      </c>
      <c r="E116" s="690" t="s">
        <v>6667</v>
      </c>
      <c r="F116" s="691" t="s">
        <v>9</v>
      </c>
      <c r="G116" s="692" t="s">
        <v>6668</v>
      </c>
      <c r="H116" s="691" t="s">
        <v>13</v>
      </c>
      <c r="I116" s="693"/>
      <c r="J116" s="693"/>
      <c r="K116" s="693"/>
    </row>
    <row r="117">
      <c r="A117" s="689">
        <v>113.0</v>
      </c>
      <c r="B117" s="690" t="s">
        <v>4744</v>
      </c>
      <c r="C117" s="696" t="s">
        <v>1551</v>
      </c>
      <c r="D117" s="691" t="s">
        <v>9</v>
      </c>
      <c r="E117" s="690" t="s">
        <v>5403</v>
      </c>
      <c r="F117" s="691" t="s">
        <v>9</v>
      </c>
      <c r="G117" s="692" t="s">
        <v>4499</v>
      </c>
      <c r="H117" s="691" t="s">
        <v>13</v>
      </c>
      <c r="I117" s="693"/>
      <c r="J117" s="693"/>
      <c r="K117" s="693"/>
    </row>
    <row r="118">
      <c r="A118" s="689">
        <v>114.0</v>
      </c>
      <c r="B118" s="690" t="s">
        <v>4744</v>
      </c>
      <c r="C118" s="696" t="s">
        <v>1502</v>
      </c>
      <c r="D118" s="691" t="s">
        <v>9</v>
      </c>
      <c r="E118" s="690" t="s">
        <v>5381</v>
      </c>
      <c r="F118" s="691" t="s">
        <v>9</v>
      </c>
      <c r="G118" s="692" t="s">
        <v>1505</v>
      </c>
      <c r="H118" s="691" t="s">
        <v>13</v>
      </c>
      <c r="I118" s="693"/>
      <c r="J118" s="693"/>
      <c r="K118" s="693"/>
    </row>
    <row r="119">
      <c r="A119" s="689">
        <v>115.0</v>
      </c>
      <c r="B119" s="690" t="s">
        <v>4744</v>
      </c>
      <c r="C119" s="696" t="s">
        <v>1448</v>
      </c>
      <c r="D119" s="691" t="s">
        <v>9</v>
      </c>
      <c r="E119" s="690" t="s">
        <v>1453</v>
      </c>
      <c r="F119" s="691" t="s">
        <v>9</v>
      </c>
      <c r="G119" s="692" t="s">
        <v>1453</v>
      </c>
      <c r="H119" s="691" t="s">
        <v>13</v>
      </c>
      <c r="I119" s="693"/>
      <c r="J119" s="693"/>
      <c r="K119" s="693"/>
    </row>
    <row r="120">
      <c r="A120" s="689">
        <v>116.0</v>
      </c>
      <c r="B120" s="690" t="s">
        <v>4745</v>
      </c>
      <c r="C120" s="696" t="s">
        <v>1849</v>
      </c>
      <c r="D120" s="691" t="s">
        <v>9</v>
      </c>
      <c r="E120" s="690" t="s">
        <v>5563</v>
      </c>
      <c r="F120" s="691" t="s">
        <v>9</v>
      </c>
      <c r="G120" s="692" t="s">
        <v>1852</v>
      </c>
      <c r="H120" s="691" t="s">
        <v>13</v>
      </c>
      <c r="I120" s="693"/>
      <c r="J120" s="693"/>
      <c r="K120" s="693"/>
    </row>
    <row r="121">
      <c r="A121" s="689">
        <v>117.0</v>
      </c>
      <c r="B121" s="690" t="s">
        <v>4745</v>
      </c>
      <c r="C121" s="696" t="s">
        <v>1892</v>
      </c>
      <c r="D121" s="691" t="s">
        <v>9</v>
      </c>
      <c r="E121" s="690" t="s">
        <v>5571</v>
      </c>
      <c r="F121" s="691" t="s">
        <v>9</v>
      </c>
      <c r="G121" s="692" t="s">
        <v>1896</v>
      </c>
      <c r="H121" s="691" t="s">
        <v>13</v>
      </c>
      <c r="I121" s="693"/>
      <c r="J121" s="693"/>
      <c r="K121" s="693"/>
    </row>
    <row r="122">
      <c r="A122" s="689">
        <v>118.0</v>
      </c>
      <c r="B122" s="690" t="s">
        <v>4745</v>
      </c>
      <c r="C122" s="696" t="s">
        <v>1840</v>
      </c>
      <c r="D122" s="691" t="s">
        <v>9</v>
      </c>
      <c r="E122" s="690" t="s">
        <v>5559</v>
      </c>
      <c r="F122" s="691" t="s">
        <v>9</v>
      </c>
      <c r="G122" s="692" t="s">
        <v>6669</v>
      </c>
      <c r="H122" s="691" t="s">
        <v>13</v>
      </c>
      <c r="I122" s="693"/>
      <c r="J122" s="693"/>
      <c r="K122" s="693"/>
    </row>
    <row r="123">
      <c r="A123" s="689">
        <v>119.0</v>
      </c>
      <c r="B123" s="690" t="s">
        <v>4745</v>
      </c>
      <c r="C123" s="696" t="s">
        <v>1805</v>
      </c>
      <c r="D123" s="691" t="s">
        <v>9</v>
      </c>
      <c r="E123" s="690" t="s">
        <v>6670</v>
      </c>
      <c r="F123" s="691" t="s">
        <v>9</v>
      </c>
      <c r="G123" s="692" t="s">
        <v>6670</v>
      </c>
      <c r="H123" s="691" t="s">
        <v>13</v>
      </c>
      <c r="I123" s="693"/>
      <c r="J123" s="693"/>
      <c r="K123" s="693"/>
    </row>
    <row r="124">
      <c r="A124" s="689">
        <v>120.0</v>
      </c>
      <c r="B124" s="690" t="s">
        <v>4745</v>
      </c>
      <c r="C124" s="696" t="s">
        <v>1876</v>
      </c>
      <c r="D124" s="691" t="s">
        <v>9</v>
      </c>
      <c r="E124" s="690" t="s">
        <v>1879</v>
      </c>
      <c r="F124" s="691" t="s">
        <v>9</v>
      </c>
      <c r="G124" s="692" t="s">
        <v>1879</v>
      </c>
      <c r="H124" s="691" t="s">
        <v>13</v>
      </c>
      <c r="I124" s="693"/>
      <c r="J124" s="693"/>
      <c r="K124" s="693"/>
    </row>
    <row r="125">
      <c r="A125" s="689">
        <v>121.0</v>
      </c>
      <c r="B125" s="690" t="s">
        <v>4745</v>
      </c>
      <c r="C125" s="696" t="s">
        <v>6671</v>
      </c>
      <c r="D125" s="691" t="s">
        <v>9</v>
      </c>
      <c r="E125" s="690" t="s">
        <v>5570</v>
      </c>
      <c r="F125" s="691" t="s">
        <v>21</v>
      </c>
      <c r="G125" s="692" t="e">
        <v>#N/A</v>
      </c>
      <c r="H125" s="695" t="s">
        <v>13</v>
      </c>
      <c r="I125" s="693"/>
      <c r="J125" s="693"/>
      <c r="K125" s="693"/>
    </row>
    <row r="126">
      <c r="A126" s="689">
        <v>122.0</v>
      </c>
      <c r="B126" s="690" t="s">
        <v>4745</v>
      </c>
      <c r="C126" s="696" t="s">
        <v>1889</v>
      </c>
      <c r="D126" s="691" t="s">
        <v>21</v>
      </c>
      <c r="E126" s="690">
        <v>0.0</v>
      </c>
      <c r="F126" s="691" t="s">
        <v>9</v>
      </c>
      <c r="G126" s="692" t="s">
        <v>6672</v>
      </c>
      <c r="H126" s="695" t="s">
        <v>104</v>
      </c>
      <c r="I126" s="693"/>
      <c r="J126" s="693"/>
      <c r="K126" s="693"/>
    </row>
    <row r="127">
      <c r="A127" s="689">
        <v>123.0</v>
      </c>
      <c r="B127" s="690" t="s">
        <v>4745</v>
      </c>
      <c r="C127" s="696" t="s">
        <v>1815</v>
      </c>
      <c r="D127" s="691" t="s">
        <v>21</v>
      </c>
      <c r="E127" s="690">
        <v>0.0</v>
      </c>
      <c r="F127" s="691" t="s">
        <v>9</v>
      </c>
      <c r="G127" s="692" t="s">
        <v>1818</v>
      </c>
      <c r="H127" s="695" t="s">
        <v>13</v>
      </c>
      <c r="I127" s="693"/>
      <c r="J127" s="693"/>
      <c r="K127" s="693"/>
    </row>
    <row r="128">
      <c r="A128" s="689">
        <v>124.0</v>
      </c>
      <c r="B128" s="690" t="s">
        <v>4745</v>
      </c>
      <c r="C128" s="696" t="s">
        <v>1860</v>
      </c>
      <c r="D128" s="691" t="s">
        <v>9</v>
      </c>
      <c r="E128" s="690" t="s">
        <v>1866</v>
      </c>
      <c r="F128" s="691" t="s">
        <v>9</v>
      </c>
      <c r="G128" s="692" t="s">
        <v>6673</v>
      </c>
      <c r="H128" s="691" t="s">
        <v>13</v>
      </c>
      <c r="I128" s="693"/>
      <c r="J128" s="693"/>
      <c r="K128" s="693"/>
    </row>
    <row r="129">
      <c r="A129" s="689">
        <v>125.0</v>
      </c>
      <c r="B129" s="690" t="s">
        <v>4745</v>
      </c>
      <c r="C129" s="696" t="s">
        <v>1832</v>
      </c>
      <c r="D129" s="691" t="s">
        <v>9</v>
      </c>
      <c r="E129" s="690" t="s">
        <v>5545</v>
      </c>
      <c r="F129" s="691" t="s">
        <v>9</v>
      </c>
      <c r="G129" s="692" t="s">
        <v>1835</v>
      </c>
      <c r="H129" s="691" t="s">
        <v>13</v>
      </c>
      <c r="I129" s="693"/>
      <c r="J129" s="693"/>
      <c r="K129" s="693"/>
    </row>
    <row r="130">
      <c r="A130" s="689">
        <v>126.0</v>
      </c>
      <c r="B130" s="690" t="s">
        <v>4746</v>
      </c>
      <c r="C130" s="696" t="s">
        <v>1716</v>
      </c>
      <c r="D130" s="691" t="s">
        <v>9</v>
      </c>
      <c r="E130" s="690" t="s">
        <v>5494</v>
      </c>
      <c r="F130" s="691" t="s">
        <v>9</v>
      </c>
      <c r="G130" s="692" t="s">
        <v>1721</v>
      </c>
      <c r="H130" s="691" t="s">
        <v>13</v>
      </c>
      <c r="I130" s="693"/>
      <c r="J130" s="693"/>
      <c r="K130" s="693"/>
    </row>
    <row r="131">
      <c r="A131" s="689">
        <v>127.0</v>
      </c>
      <c r="B131" s="690" t="s">
        <v>4746</v>
      </c>
      <c r="C131" s="696" t="s">
        <v>1754</v>
      </c>
      <c r="D131" s="691" t="s">
        <v>9</v>
      </c>
      <c r="E131" s="690" t="s">
        <v>1759</v>
      </c>
      <c r="F131" s="691" t="s">
        <v>9</v>
      </c>
      <c r="G131" s="692" t="s">
        <v>1759</v>
      </c>
      <c r="H131" s="691" t="s">
        <v>13</v>
      </c>
      <c r="I131" s="693"/>
      <c r="J131" s="693"/>
      <c r="K131" s="693"/>
    </row>
    <row r="132">
      <c r="A132" s="689">
        <v>128.0</v>
      </c>
      <c r="B132" s="690" t="s">
        <v>4746</v>
      </c>
      <c r="C132" s="696" t="s">
        <v>1698</v>
      </c>
      <c r="D132" s="691" t="s">
        <v>9</v>
      </c>
      <c r="E132" s="690" t="s">
        <v>5482</v>
      </c>
      <c r="F132" s="691" t="s">
        <v>9</v>
      </c>
      <c r="G132" s="692" t="s">
        <v>6674</v>
      </c>
      <c r="H132" s="691" t="s">
        <v>13</v>
      </c>
      <c r="I132" s="693"/>
      <c r="J132" s="693"/>
      <c r="K132" s="693"/>
    </row>
    <row r="133">
      <c r="A133" s="689">
        <v>129.0</v>
      </c>
      <c r="B133" s="690" t="s">
        <v>4746</v>
      </c>
      <c r="C133" s="696" t="s">
        <v>1708</v>
      </c>
      <c r="D133" s="691" t="s">
        <v>9</v>
      </c>
      <c r="E133" s="690" t="s">
        <v>6675</v>
      </c>
      <c r="F133" s="691" t="s">
        <v>9</v>
      </c>
      <c r="G133" s="692" t="s">
        <v>6676</v>
      </c>
      <c r="H133" s="691" t="s">
        <v>13</v>
      </c>
      <c r="I133" s="693"/>
      <c r="J133" s="693"/>
      <c r="K133" s="693"/>
    </row>
    <row r="134">
      <c r="A134" s="689">
        <v>130.0</v>
      </c>
      <c r="B134" s="690" t="s">
        <v>4746</v>
      </c>
      <c r="C134" s="696" t="s">
        <v>1678</v>
      </c>
      <c r="D134" s="691" t="s">
        <v>9</v>
      </c>
      <c r="E134" s="690" t="s">
        <v>1682</v>
      </c>
      <c r="F134" s="691" t="s">
        <v>9</v>
      </c>
      <c r="G134" s="692" t="s">
        <v>1682</v>
      </c>
      <c r="H134" s="691" t="s">
        <v>13</v>
      </c>
      <c r="I134" s="693"/>
      <c r="J134" s="693"/>
      <c r="K134" s="693"/>
    </row>
    <row r="135">
      <c r="A135" s="689">
        <v>131.0</v>
      </c>
      <c r="B135" s="690" t="s">
        <v>4746</v>
      </c>
      <c r="C135" s="696" t="s">
        <v>1688</v>
      </c>
      <c r="D135" s="691" t="s">
        <v>9</v>
      </c>
      <c r="E135" s="690" t="s">
        <v>6677</v>
      </c>
      <c r="F135" s="691" t="s">
        <v>9</v>
      </c>
      <c r="G135" s="692" t="s">
        <v>1693</v>
      </c>
      <c r="H135" s="691" t="s">
        <v>13</v>
      </c>
      <c r="I135" s="693"/>
      <c r="J135" s="693"/>
      <c r="K135" s="693"/>
    </row>
    <row r="136">
      <c r="A136" s="689">
        <v>132.0</v>
      </c>
      <c r="B136" s="690" t="s">
        <v>4746</v>
      </c>
      <c r="C136" s="696" t="s">
        <v>1735</v>
      </c>
      <c r="D136" s="691" t="s">
        <v>9</v>
      </c>
      <c r="E136" s="690" t="s">
        <v>1738</v>
      </c>
      <c r="F136" s="691" t="s">
        <v>9</v>
      </c>
      <c r="G136" s="692" t="s">
        <v>1738</v>
      </c>
      <c r="H136" s="691" t="s">
        <v>13</v>
      </c>
      <c r="I136" s="693"/>
      <c r="J136" s="693"/>
      <c r="K136" s="693"/>
    </row>
    <row r="137">
      <c r="A137" s="689">
        <v>133.0</v>
      </c>
      <c r="B137" s="690" t="s">
        <v>4746</v>
      </c>
      <c r="C137" s="696" t="s">
        <v>1771</v>
      </c>
      <c r="D137" s="691" t="s">
        <v>9</v>
      </c>
      <c r="E137" s="690" t="s">
        <v>1775</v>
      </c>
      <c r="F137" s="691" t="s">
        <v>9</v>
      </c>
      <c r="G137" s="692" t="s">
        <v>1775</v>
      </c>
      <c r="H137" s="691" t="s">
        <v>13</v>
      </c>
      <c r="I137" s="693"/>
      <c r="J137" s="693"/>
      <c r="K137" s="693"/>
    </row>
    <row r="138">
      <c r="A138" s="689">
        <v>134.0</v>
      </c>
      <c r="B138" s="690" t="s">
        <v>4746</v>
      </c>
      <c r="C138" s="696" t="s">
        <v>1727</v>
      </c>
      <c r="D138" s="691" t="s">
        <v>9</v>
      </c>
      <c r="E138" s="690" t="s">
        <v>1731</v>
      </c>
      <c r="F138" s="691" t="s">
        <v>9</v>
      </c>
      <c r="G138" s="692" t="s">
        <v>1731</v>
      </c>
      <c r="H138" s="691" t="s">
        <v>13</v>
      </c>
      <c r="I138" s="693"/>
      <c r="J138" s="693"/>
      <c r="K138" s="693"/>
    </row>
    <row r="139">
      <c r="A139" s="689">
        <v>135.0</v>
      </c>
      <c r="B139" s="690" t="s">
        <v>4746</v>
      </c>
      <c r="C139" s="696" t="s">
        <v>1777</v>
      </c>
      <c r="D139" s="691" t="s">
        <v>9</v>
      </c>
      <c r="E139" s="690" t="s">
        <v>6678</v>
      </c>
      <c r="F139" s="691" t="s">
        <v>21</v>
      </c>
      <c r="G139" s="692" t="e">
        <v>#N/A</v>
      </c>
      <c r="H139" s="695" t="s">
        <v>13</v>
      </c>
      <c r="I139" s="693"/>
      <c r="J139" s="693"/>
      <c r="K139" s="693"/>
    </row>
    <row r="140">
      <c r="A140" s="689">
        <v>136.0</v>
      </c>
      <c r="B140" s="690" t="s">
        <v>4746</v>
      </c>
      <c r="C140" s="696" t="s">
        <v>1787</v>
      </c>
      <c r="D140" s="691" t="s">
        <v>9</v>
      </c>
      <c r="E140" s="690" t="s">
        <v>5537</v>
      </c>
      <c r="F140" s="691" t="s">
        <v>21</v>
      </c>
      <c r="G140" s="692" t="e">
        <v>#N/A</v>
      </c>
      <c r="H140" s="695" t="s">
        <v>13</v>
      </c>
      <c r="I140" s="693"/>
      <c r="J140" s="693"/>
      <c r="K140" s="693"/>
    </row>
    <row r="141">
      <c r="A141" s="689">
        <v>137.0</v>
      </c>
      <c r="B141" s="690" t="s">
        <v>4746</v>
      </c>
      <c r="C141" s="696" t="s">
        <v>1764</v>
      </c>
      <c r="D141" s="691" t="s">
        <v>9</v>
      </c>
      <c r="E141" s="690" t="s">
        <v>5523</v>
      </c>
      <c r="F141" s="691" t="s">
        <v>9</v>
      </c>
      <c r="G141" s="692" t="s">
        <v>1767</v>
      </c>
      <c r="H141" s="691" t="s">
        <v>13</v>
      </c>
      <c r="I141" s="693"/>
      <c r="J141" s="693"/>
      <c r="K141" s="693"/>
    </row>
    <row r="142">
      <c r="A142" s="689">
        <v>138.0</v>
      </c>
      <c r="B142" s="690" t="s">
        <v>4746</v>
      </c>
      <c r="C142" s="696" t="s">
        <v>1745</v>
      </c>
      <c r="D142" s="691" t="s">
        <v>9</v>
      </c>
      <c r="E142" s="690" t="s">
        <v>6679</v>
      </c>
      <c r="F142" s="691" t="s">
        <v>9</v>
      </c>
      <c r="G142" s="692" t="s">
        <v>6680</v>
      </c>
      <c r="H142" s="691" t="s">
        <v>13</v>
      </c>
      <c r="I142" s="693"/>
      <c r="J142" s="693"/>
      <c r="K142" s="693"/>
    </row>
    <row r="143">
      <c r="A143" s="689">
        <v>139.0</v>
      </c>
      <c r="B143" s="690" t="s">
        <v>4746</v>
      </c>
      <c r="C143" s="696" t="s">
        <v>1669</v>
      </c>
      <c r="D143" s="691" t="s">
        <v>9</v>
      </c>
      <c r="E143" s="690" t="s">
        <v>1673</v>
      </c>
      <c r="F143" s="691" t="s">
        <v>9</v>
      </c>
      <c r="G143" s="692" t="s">
        <v>1673</v>
      </c>
      <c r="H143" s="691" t="s">
        <v>13</v>
      </c>
      <c r="I143" s="693"/>
      <c r="J143" s="693"/>
      <c r="K143" s="693"/>
    </row>
    <row r="144">
      <c r="A144" s="689">
        <v>140.0</v>
      </c>
      <c r="B144" s="690" t="s">
        <v>4746</v>
      </c>
      <c r="C144" s="696" t="s">
        <v>1797</v>
      </c>
      <c r="D144" s="691" t="s">
        <v>9</v>
      </c>
      <c r="E144" s="690" t="s">
        <v>5464</v>
      </c>
      <c r="F144" s="691" t="s">
        <v>21</v>
      </c>
      <c r="G144" s="692" t="e">
        <v>#N/A</v>
      </c>
      <c r="H144" s="695" t="s">
        <v>13</v>
      </c>
      <c r="I144" s="693"/>
      <c r="J144" s="693"/>
      <c r="K144" s="693"/>
    </row>
    <row r="145">
      <c r="A145" s="689">
        <v>141.0</v>
      </c>
      <c r="B145" s="690" t="s">
        <v>4747</v>
      </c>
      <c r="C145" s="696" t="s">
        <v>1629</v>
      </c>
      <c r="D145" s="691" t="s">
        <v>9</v>
      </c>
      <c r="E145" s="690" t="s">
        <v>6681</v>
      </c>
      <c r="F145" s="691" t="s">
        <v>9</v>
      </c>
      <c r="G145" s="692" t="s">
        <v>6682</v>
      </c>
      <c r="H145" s="691" t="s">
        <v>13</v>
      </c>
      <c r="I145" s="693"/>
      <c r="J145" s="693"/>
      <c r="K145" s="693"/>
    </row>
    <row r="146">
      <c r="A146" s="689">
        <v>142.0</v>
      </c>
      <c r="B146" s="690" t="s">
        <v>4747</v>
      </c>
      <c r="C146" s="696" t="s">
        <v>1641</v>
      </c>
      <c r="D146" s="691" t="s">
        <v>9</v>
      </c>
      <c r="E146" s="690" t="s">
        <v>1646</v>
      </c>
      <c r="F146" s="691" t="s">
        <v>9</v>
      </c>
      <c r="G146" s="692" t="s">
        <v>1646</v>
      </c>
      <c r="H146" s="691" t="s">
        <v>13</v>
      </c>
      <c r="I146" s="693"/>
      <c r="J146" s="693"/>
      <c r="K146" s="693"/>
    </row>
    <row r="147">
      <c r="A147" s="689">
        <v>143.0</v>
      </c>
      <c r="B147" s="690" t="s">
        <v>4747</v>
      </c>
      <c r="C147" s="696" t="s">
        <v>1600</v>
      </c>
      <c r="D147" s="691" t="s">
        <v>9</v>
      </c>
      <c r="E147" s="690" t="s">
        <v>5435</v>
      </c>
      <c r="F147" s="691" t="s">
        <v>9</v>
      </c>
      <c r="G147" s="692" t="s">
        <v>1603</v>
      </c>
      <c r="H147" s="691" t="s">
        <v>13</v>
      </c>
      <c r="I147" s="693"/>
      <c r="J147" s="693"/>
      <c r="K147" s="693"/>
    </row>
    <row r="148">
      <c r="A148" s="689">
        <v>144.0</v>
      </c>
      <c r="B148" s="690" t="s">
        <v>4747</v>
      </c>
      <c r="C148" s="690" t="s">
        <v>1658</v>
      </c>
      <c r="D148" s="691" t="s">
        <v>21</v>
      </c>
      <c r="E148" s="690">
        <v>0.0</v>
      </c>
      <c r="F148" s="691" t="s">
        <v>21</v>
      </c>
      <c r="G148" s="692" t="e">
        <v>#N/A</v>
      </c>
      <c r="H148" s="691" t="s">
        <v>104</v>
      </c>
      <c r="I148" s="693"/>
      <c r="J148" s="693"/>
      <c r="K148" s="693"/>
    </row>
    <row r="149">
      <c r="A149" s="689">
        <v>145.0</v>
      </c>
      <c r="B149" s="690" t="s">
        <v>4747</v>
      </c>
      <c r="C149" s="696" t="s">
        <v>1649</v>
      </c>
      <c r="D149" s="691" t="s">
        <v>9</v>
      </c>
      <c r="E149" s="694" t="s">
        <v>5447</v>
      </c>
      <c r="F149" s="691" t="s">
        <v>21</v>
      </c>
      <c r="G149" s="692" t="e">
        <v>#N/A</v>
      </c>
      <c r="H149" s="695" t="s">
        <v>13</v>
      </c>
      <c r="I149" s="693"/>
      <c r="J149" s="693"/>
      <c r="K149" s="693"/>
    </row>
    <row r="150">
      <c r="A150" s="689">
        <v>146.0</v>
      </c>
      <c r="B150" s="690" t="s">
        <v>4747</v>
      </c>
      <c r="C150" s="696" t="s">
        <v>1619</v>
      </c>
      <c r="D150" s="691" t="s">
        <v>9</v>
      </c>
      <c r="E150" s="690" t="s">
        <v>1623</v>
      </c>
      <c r="F150" s="691" t="s">
        <v>9</v>
      </c>
      <c r="G150" s="692" t="s">
        <v>1623</v>
      </c>
      <c r="H150" s="691" t="s">
        <v>13</v>
      </c>
      <c r="I150" s="693"/>
      <c r="J150" s="693"/>
      <c r="K150" s="693"/>
    </row>
    <row r="151">
      <c r="A151" s="689">
        <v>147.0</v>
      </c>
      <c r="B151" s="690" t="s">
        <v>4747</v>
      </c>
      <c r="C151" s="696" t="s">
        <v>1610</v>
      </c>
      <c r="D151" s="691" t="s">
        <v>9</v>
      </c>
      <c r="E151" s="690" t="s">
        <v>6683</v>
      </c>
      <c r="F151" s="691" t="s">
        <v>9</v>
      </c>
      <c r="G151" s="692" t="s">
        <v>1614</v>
      </c>
      <c r="H151" s="691" t="s">
        <v>13</v>
      </c>
      <c r="I151" s="693"/>
      <c r="J151" s="693"/>
      <c r="K151" s="693"/>
    </row>
    <row r="152">
      <c r="A152" s="689">
        <v>148.0</v>
      </c>
      <c r="B152" s="690" t="s">
        <v>4748</v>
      </c>
      <c r="C152" s="696" t="s">
        <v>1312</v>
      </c>
      <c r="D152" s="691" t="s">
        <v>9</v>
      </c>
      <c r="E152" s="690" t="s">
        <v>1316</v>
      </c>
      <c r="F152" s="691" t="s">
        <v>9</v>
      </c>
      <c r="G152" s="692" t="s">
        <v>1316</v>
      </c>
      <c r="H152" s="691" t="s">
        <v>13</v>
      </c>
      <c r="I152" s="693"/>
      <c r="J152" s="693"/>
      <c r="K152" s="693"/>
    </row>
    <row r="153">
      <c r="A153" s="689">
        <v>149.0</v>
      </c>
      <c r="B153" s="690" t="s">
        <v>4748</v>
      </c>
      <c r="C153" s="696" t="s">
        <v>1320</v>
      </c>
      <c r="D153" s="691" t="s">
        <v>9</v>
      </c>
      <c r="E153" s="690" t="s">
        <v>5308</v>
      </c>
      <c r="F153" s="691" t="s">
        <v>9</v>
      </c>
      <c r="G153" s="692" t="s">
        <v>1323</v>
      </c>
      <c r="H153" s="691" t="s">
        <v>13</v>
      </c>
      <c r="I153" s="693"/>
      <c r="J153" s="693"/>
      <c r="K153" s="693"/>
    </row>
    <row r="154">
      <c r="A154" s="689">
        <v>150.0</v>
      </c>
      <c r="B154" s="690" t="s">
        <v>4748</v>
      </c>
      <c r="C154" s="696" t="s">
        <v>1330</v>
      </c>
      <c r="D154" s="691" t="s">
        <v>9</v>
      </c>
      <c r="E154" s="690" t="s">
        <v>6684</v>
      </c>
      <c r="F154" s="691" t="s">
        <v>9</v>
      </c>
      <c r="G154" s="692" t="s">
        <v>6685</v>
      </c>
      <c r="H154" s="691" t="s">
        <v>13</v>
      </c>
      <c r="I154" s="693"/>
      <c r="J154" s="693"/>
      <c r="K154" s="693"/>
    </row>
    <row r="155">
      <c r="A155" s="689">
        <v>151.0</v>
      </c>
      <c r="B155" s="690" t="s">
        <v>4748</v>
      </c>
      <c r="C155" s="696" t="s">
        <v>1344</v>
      </c>
      <c r="D155" s="691" t="s">
        <v>9</v>
      </c>
      <c r="E155" s="694" t="s">
        <v>5313</v>
      </c>
      <c r="F155" s="691" t="s">
        <v>21</v>
      </c>
      <c r="G155" s="692" t="e">
        <v>#N/A</v>
      </c>
      <c r="H155" s="695" t="s">
        <v>13</v>
      </c>
      <c r="I155" s="693"/>
      <c r="J155" s="693"/>
      <c r="K155" s="693"/>
    </row>
    <row r="156">
      <c r="A156" s="689">
        <v>152.0</v>
      </c>
      <c r="B156" s="690" t="s">
        <v>4748</v>
      </c>
      <c r="C156" s="690" t="s">
        <v>1357</v>
      </c>
      <c r="D156" s="691" t="s">
        <v>21</v>
      </c>
      <c r="E156" s="690">
        <v>0.0</v>
      </c>
      <c r="F156" s="691" t="s">
        <v>21</v>
      </c>
      <c r="G156" s="692" t="e">
        <v>#N/A</v>
      </c>
      <c r="H156" s="691" t="s">
        <v>104</v>
      </c>
      <c r="I156" s="693"/>
      <c r="J156" s="693"/>
      <c r="K156" s="693"/>
    </row>
    <row r="157">
      <c r="A157" s="689">
        <v>153.0</v>
      </c>
      <c r="B157" s="690" t="s">
        <v>4748</v>
      </c>
      <c r="C157" s="696" t="s">
        <v>1303</v>
      </c>
      <c r="D157" s="691" t="s">
        <v>9</v>
      </c>
      <c r="E157" s="690" t="s">
        <v>1307</v>
      </c>
      <c r="F157" s="691" t="s">
        <v>9</v>
      </c>
      <c r="G157" s="692" t="s">
        <v>1307</v>
      </c>
      <c r="H157" s="691" t="s">
        <v>13</v>
      </c>
      <c r="I157" s="693"/>
      <c r="J157" s="693"/>
      <c r="K157" s="693"/>
    </row>
    <row r="158">
      <c r="A158" s="689">
        <v>154.0</v>
      </c>
      <c r="B158" s="690" t="s">
        <v>4748</v>
      </c>
      <c r="C158" s="696" t="s">
        <v>1355</v>
      </c>
      <c r="D158" s="691" t="s">
        <v>9</v>
      </c>
      <c r="E158" s="694" t="s">
        <v>5292</v>
      </c>
      <c r="F158" s="691" t="s">
        <v>21</v>
      </c>
      <c r="G158" s="692" t="e">
        <v>#N/A</v>
      </c>
      <c r="H158" s="695" t="s">
        <v>13</v>
      </c>
      <c r="I158" s="693"/>
      <c r="J158" s="693"/>
      <c r="K158" s="693"/>
    </row>
    <row r="159">
      <c r="A159" s="689">
        <v>155.0</v>
      </c>
      <c r="B159" s="690" t="s">
        <v>4750</v>
      </c>
      <c r="C159" s="690" t="s">
        <v>2139</v>
      </c>
      <c r="D159" s="691" t="s">
        <v>9</v>
      </c>
      <c r="E159" s="690" t="s">
        <v>2140</v>
      </c>
      <c r="F159" s="691" t="s">
        <v>21</v>
      </c>
      <c r="G159" s="692" t="e">
        <v>#N/A</v>
      </c>
      <c r="H159" s="695" t="s">
        <v>13</v>
      </c>
      <c r="I159" s="693"/>
      <c r="J159" s="693"/>
      <c r="K159" s="693"/>
    </row>
    <row r="160">
      <c r="A160" s="689">
        <v>156.0</v>
      </c>
      <c r="B160" s="690" t="s">
        <v>4750</v>
      </c>
      <c r="C160" s="696" t="s">
        <v>2102</v>
      </c>
      <c r="D160" s="691" t="s">
        <v>9</v>
      </c>
      <c r="E160" s="690" t="s">
        <v>2107</v>
      </c>
      <c r="F160" s="691" t="s">
        <v>9</v>
      </c>
      <c r="G160" s="692" t="s">
        <v>2107</v>
      </c>
      <c r="H160" s="691" t="s">
        <v>13</v>
      </c>
      <c r="I160" s="693"/>
      <c r="J160" s="693"/>
      <c r="K160" s="693"/>
    </row>
    <row r="161">
      <c r="A161" s="689">
        <v>157.0</v>
      </c>
      <c r="B161" s="690" t="s">
        <v>4750</v>
      </c>
      <c r="C161" s="690" t="s">
        <v>2141</v>
      </c>
      <c r="D161" s="691" t="s">
        <v>9</v>
      </c>
      <c r="E161" s="690" t="s">
        <v>6686</v>
      </c>
      <c r="F161" s="691" t="s">
        <v>21</v>
      </c>
      <c r="G161" s="692" t="e">
        <v>#N/A</v>
      </c>
      <c r="H161" s="695" t="s">
        <v>13</v>
      </c>
      <c r="I161" s="693"/>
      <c r="J161" s="693"/>
      <c r="K161" s="693"/>
    </row>
    <row r="162">
      <c r="A162" s="689">
        <v>158.0</v>
      </c>
      <c r="B162" s="690" t="s">
        <v>4750</v>
      </c>
      <c r="C162" s="696" t="s">
        <v>2033</v>
      </c>
      <c r="D162" s="691" t="s">
        <v>9</v>
      </c>
      <c r="E162" s="690" t="s">
        <v>5686</v>
      </c>
      <c r="F162" s="691" t="s">
        <v>9</v>
      </c>
      <c r="G162" s="692" t="s">
        <v>6687</v>
      </c>
      <c r="H162" s="691" t="s">
        <v>13</v>
      </c>
      <c r="I162" s="693"/>
      <c r="J162" s="693"/>
      <c r="K162" s="693"/>
    </row>
    <row r="163">
      <c r="A163" s="689">
        <v>159.0</v>
      </c>
      <c r="B163" s="690" t="s">
        <v>4750</v>
      </c>
      <c r="C163" s="696" t="s">
        <v>2023</v>
      </c>
      <c r="D163" s="691" t="s">
        <v>9</v>
      </c>
      <c r="E163" s="690" t="s">
        <v>2026</v>
      </c>
      <c r="F163" s="691" t="s">
        <v>9</v>
      </c>
      <c r="G163" s="692" t="s">
        <v>2026</v>
      </c>
      <c r="H163" s="691" t="s">
        <v>13</v>
      </c>
      <c r="I163" s="693"/>
      <c r="J163" s="693"/>
      <c r="K163" s="693"/>
    </row>
    <row r="164">
      <c r="A164" s="689">
        <v>160.0</v>
      </c>
      <c r="B164" s="690" t="s">
        <v>4750</v>
      </c>
      <c r="C164" s="696" t="s">
        <v>2051</v>
      </c>
      <c r="D164" s="691" t="s">
        <v>9</v>
      </c>
      <c r="E164" s="690" t="s">
        <v>6688</v>
      </c>
      <c r="F164" s="691" t="s">
        <v>9</v>
      </c>
      <c r="G164" s="692" t="s">
        <v>6689</v>
      </c>
      <c r="H164" s="691" t="s">
        <v>13</v>
      </c>
      <c r="I164" s="693"/>
      <c r="J164" s="693"/>
      <c r="K164" s="693"/>
    </row>
    <row r="165">
      <c r="A165" s="689">
        <v>161.0</v>
      </c>
      <c r="B165" s="690" t="s">
        <v>4750</v>
      </c>
      <c r="C165" s="690" t="s">
        <v>2143</v>
      </c>
      <c r="D165" s="691" t="s">
        <v>9</v>
      </c>
      <c r="E165" s="690" t="s">
        <v>2144</v>
      </c>
      <c r="F165" s="691" t="s">
        <v>21</v>
      </c>
      <c r="G165" s="692" t="e">
        <v>#N/A</v>
      </c>
      <c r="H165" s="695" t="s">
        <v>13</v>
      </c>
      <c r="I165" s="693"/>
      <c r="J165" s="693"/>
      <c r="K165" s="693"/>
    </row>
    <row r="166">
      <c r="A166" s="689">
        <v>162.0</v>
      </c>
      <c r="B166" s="690" t="s">
        <v>4750</v>
      </c>
      <c r="C166" s="696" t="s">
        <v>2080</v>
      </c>
      <c r="D166" s="691" t="s">
        <v>9</v>
      </c>
      <c r="E166" s="690" t="s">
        <v>5872</v>
      </c>
      <c r="F166" s="691" t="s">
        <v>9</v>
      </c>
      <c r="G166" s="692" t="s">
        <v>6690</v>
      </c>
      <c r="H166" s="691" t="s">
        <v>13</v>
      </c>
      <c r="I166" s="693"/>
      <c r="J166" s="693"/>
      <c r="K166" s="693"/>
    </row>
    <row r="167">
      <c r="A167" s="689">
        <v>163.0</v>
      </c>
      <c r="B167" s="690" t="s">
        <v>4750</v>
      </c>
      <c r="C167" s="696" t="s">
        <v>2012</v>
      </c>
      <c r="D167" s="691" t="s">
        <v>9</v>
      </c>
      <c r="E167" s="690" t="s">
        <v>5699</v>
      </c>
      <c r="F167" s="691" t="s">
        <v>21</v>
      </c>
      <c r="G167" s="692" t="s">
        <v>2015</v>
      </c>
      <c r="H167" s="695" t="s">
        <v>13</v>
      </c>
      <c r="I167" s="693"/>
      <c r="J167" s="693"/>
      <c r="K167" s="693"/>
    </row>
    <row r="168">
      <c r="A168" s="689">
        <v>164.0</v>
      </c>
      <c r="B168" s="690" t="s">
        <v>4750</v>
      </c>
      <c r="C168" s="690" t="s">
        <v>2149</v>
      </c>
      <c r="D168" s="691" t="s">
        <v>21</v>
      </c>
      <c r="E168" s="690">
        <v>0.0</v>
      </c>
      <c r="F168" s="691" t="s">
        <v>21</v>
      </c>
      <c r="G168" s="692" t="e">
        <v>#N/A</v>
      </c>
      <c r="H168" s="691" t="s">
        <v>104</v>
      </c>
      <c r="I168" s="693"/>
      <c r="J168" s="693"/>
      <c r="K168" s="693"/>
    </row>
    <row r="169">
      <c r="A169" s="689">
        <v>165.0</v>
      </c>
      <c r="B169" s="690" t="s">
        <v>4750</v>
      </c>
      <c r="C169" s="690" t="s">
        <v>2152</v>
      </c>
      <c r="D169" s="691" t="s">
        <v>21</v>
      </c>
      <c r="E169" s="690">
        <v>0.0</v>
      </c>
      <c r="F169" s="691" t="s">
        <v>21</v>
      </c>
      <c r="G169" s="692" t="e">
        <v>#N/A</v>
      </c>
      <c r="H169" s="691" t="s">
        <v>104</v>
      </c>
      <c r="I169" s="693"/>
      <c r="J169" s="693"/>
      <c r="K169" s="693"/>
    </row>
    <row r="170">
      <c r="A170" s="689">
        <v>166.0</v>
      </c>
      <c r="B170" s="690" t="s">
        <v>4750</v>
      </c>
      <c r="C170" s="696" t="s">
        <v>2092</v>
      </c>
      <c r="D170" s="691" t="s">
        <v>21</v>
      </c>
      <c r="E170" s="690">
        <v>0.0</v>
      </c>
      <c r="F170" s="691" t="s">
        <v>21</v>
      </c>
      <c r="G170" s="692" t="e">
        <v>#N/A</v>
      </c>
      <c r="H170" s="691" t="s">
        <v>104</v>
      </c>
      <c r="I170" s="693"/>
      <c r="J170" s="693"/>
      <c r="K170" s="693"/>
    </row>
    <row r="171">
      <c r="A171" s="689">
        <v>167.0</v>
      </c>
      <c r="B171" s="690" t="s">
        <v>4750</v>
      </c>
      <c r="C171" s="690" t="s">
        <v>2145</v>
      </c>
      <c r="D171" s="691" t="s">
        <v>9</v>
      </c>
      <c r="E171" s="690" t="s">
        <v>6691</v>
      </c>
      <c r="F171" s="691" t="s">
        <v>21</v>
      </c>
      <c r="G171" s="692" t="e">
        <v>#N/A</v>
      </c>
      <c r="H171" s="695" t="s">
        <v>13</v>
      </c>
      <c r="I171" s="693"/>
      <c r="J171" s="693"/>
      <c r="K171" s="693"/>
    </row>
    <row r="172">
      <c r="A172" s="689">
        <v>168.0</v>
      </c>
      <c r="B172" s="690" t="s">
        <v>4750</v>
      </c>
      <c r="C172" s="690" t="s">
        <v>2151</v>
      </c>
      <c r="D172" s="691" t="s">
        <v>21</v>
      </c>
      <c r="E172" s="690">
        <v>0.0</v>
      </c>
      <c r="F172" s="691" t="s">
        <v>21</v>
      </c>
      <c r="G172" s="692" t="e">
        <v>#N/A</v>
      </c>
      <c r="H172" s="691" t="s">
        <v>104</v>
      </c>
      <c r="I172" s="693"/>
      <c r="J172" s="693"/>
      <c r="K172" s="693"/>
    </row>
    <row r="173">
      <c r="A173" s="689">
        <v>169.0</v>
      </c>
      <c r="B173" s="690" t="s">
        <v>4750</v>
      </c>
      <c r="C173" s="696" t="s">
        <v>2125</v>
      </c>
      <c r="D173" s="691" t="s">
        <v>9</v>
      </c>
      <c r="E173" s="690" t="s">
        <v>4531</v>
      </c>
      <c r="F173" s="691" t="s">
        <v>21</v>
      </c>
      <c r="G173" s="692" t="s">
        <v>4531</v>
      </c>
      <c r="H173" s="695" t="s">
        <v>13</v>
      </c>
      <c r="I173" s="693"/>
      <c r="J173" s="693"/>
      <c r="K173" s="693"/>
    </row>
    <row r="174">
      <c r="A174" s="689">
        <v>170.0</v>
      </c>
      <c r="B174" s="690" t="s">
        <v>4750</v>
      </c>
      <c r="C174" s="696" t="s">
        <v>1990</v>
      </c>
      <c r="D174" s="691" t="s">
        <v>9</v>
      </c>
      <c r="E174" s="690" t="s">
        <v>5859</v>
      </c>
      <c r="F174" s="691" t="s">
        <v>9</v>
      </c>
      <c r="G174" s="692" t="s">
        <v>1993</v>
      </c>
      <c r="H174" s="691" t="s">
        <v>13</v>
      </c>
      <c r="I174" s="693"/>
      <c r="J174" s="693"/>
      <c r="K174" s="693"/>
    </row>
    <row r="175">
      <c r="A175" s="689">
        <v>171.0</v>
      </c>
      <c r="B175" s="690" t="s">
        <v>4750</v>
      </c>
      <c r="C175" s="690" t="s">
        <v>2147</v>
      </c>
      <c r="D175" s="691" t="s">
        <v>9</v>
      </c>
      <c r="E175" s="690" t="s">
        <v>2148</v>
      </c>
      <c r="F175" s="691" t="s">
        <v>21</v>
      </c>
      <c r="G175" s="692" t="e">
        <v>#N/A</v>
      </c>
      <c r="H175" s="695" t="s">
        <v>13</v>
      </c>
      <c r="I175" s="693"/>
      <c r="J175" s="693"/>
      <c r="K175" s="693"/>
    </row>
    <row r="176">
      <c r="A176" s="689">
        <v>172.0</v>
      </c>
      <c r="B176" s="690" t="s">
        <v>4750</v>
      </c>
      <c r="C176" s="690" t="s">
        <v>2150</v>
      </c>
      <c r="D176" s="691" t="s">
        <v>21</v>
      </c>
      <c r="E176" s="690">
        <v>0.0</v>
      </c>
      <c r="F176" s="691" t="s">
        <v>21</v>
      </c>
      <c r="G176" s="692" t="e">
        <v>#N/A</v>
      </c>
      <c r="H176" s="691" t="s">
        <v>104</v>
      </c>
      <c r="I176" s="693"/>
      <c r="J176" s="693"/>
      <c r="K176" s="693"/>
    </row>
    <row r="177">
      <c r="A177" s="689">
        <v>173.0</v>
      </c>
      <c r="B177" s="690" t="s">
        <v>4750</v>
      </c>
      <c r="C177" s="696" t="s">
        <v>2096</v>
      </c>
      <c r="D177" s="691" t="s">
        <v>9</v>
      </c>
      <c r="E177" s="690" t="s">
        <v>2100</v>
      </c>
      <c r="F177" s="691" t="s">
        <v>9</v>
      </c>
      <c r="G177" s="692" t="s">
        <v>2100</v>
      </c>
      <c r="H177" s="691" t="s">
        <v>13</v>
      </c>
      <c r="I177" s="693"/>
      <c r="J177" s="693"/>
      <c r="K177" s="693"/>
    </row>
    <row r="178">
      <c r="A178" s="689">
        <v>174.0</v>
      </c>
      <c r="B178" s="690" t="s">
        <v>4750</v>
      </c>
      <c r="C178" s="696" t="s">
        <v>2059</v>
      </c>
      <c r="D178" s="691" t="s">
        <v>9</v>
      </c>
      <c r="E178" s="690" t="s">
        <v>2064</v>
      </c>
      <c r="F178" s="691" t="s">
        <v>9</v>
      </c>
      <c r="G178" s="692" t="s">
        <v>2064</v>
      </c>
      <c r="H178" s="691" t="s">
        <v>13</v>
      </c>
      <c r="I178" s="693"/>
      <c r="J178" s="693"/>
      <c r="K178" s="693"/>
    </row>
    <row r="179">
      <c r="A179" s="689">
        <v>175.0</v>
      </c>
      <c r="B179" s="690" t="s">
        <v>4750</v>
      </c>
      <c r="C179" s="696" t="s">
        <v>2041</v>
      </c>
      <c r="D179" s="691" t="s">
        <v>9</v>
      </c>
      <c r="E179" s="690" t="s">
        <v>6692</v>
      </c>
      <c r="F179" s="691" t="s">
        <v>9</v>
      </c>
      <c r="G179" s="692" t="s">
        <v>6692</v>
      </c>
      <c r="H179" s="691" t="s">
        <v>13</v>
      </c>
      <c r="I179" s="693"/>
      <c r="J179" s="693"/>
      <c r="K179" s="693"/>
    </row>
    <row r="180">
      <c r="A180" s="689">
        <v>176.0</v>
      </c>
      <c r="B180" s="690" t="s">
        <v>4750</v>
      </c>
      <c r="C180" s="696" t="s">
        <v>2000</v>
      </c>
      <c r="D180" s="691" t="s">
        <v>21</v>
      </c>
      <c r="E180" s="690">
        <v>0.0</v>
      </c>
      <c r="F180" s="691" t="s">
        <v>9</v>
      </c>
      <c r="G180" s="692" t="s">
        <v>2004</v>
      </c>
      <c r="H180" s="695" t="s">
        <v>13</v>
      </c>
      <c r="I180" s="693"/>
      <c r="J180" s="693"/>
      <c r="K180" s="693"/>
    </row>
    <row r="181">
      <c r="A181" s="689">
        <v>177.0</v>
      </c>
      <c r="B181" s="690" t="s">
        <v>4750</v>
      </c>
      <c r="C181" s="690" t="s">
        <v>2153</v>
      </c>
      <c r="D181" s="691" t="s">
        <v>21</v>
      </c>
      <c r="E181" s="690">
        <v>0.0</v>
      </c>
      <c r="F181" s="691" t="s">
        <v>21</v>
      </c>
      <c r="G181" s="692" t="e">
        <v>#N/A</v>
      </c>
      <c r="H181" s="691" t="s">
        <v>104</v>
      </c>
      <c r="I181" s="693"/>
      <c r="J181" s="693"/>
      <c r="K181" s="693"/>
    </row>
    <row r="182">
      <c r="A182" s="689">
        <v>178.0</v>
      </c>
      <c r="B182" s="690" t="s">
        <v>4750</v>
      </c>
      <c r="C182" s="696" t="s">
        <v>1981</v>
      </c>
      <c r="D182" s="691" t="s">
        <v>9</v>
      </c>
      <c r="E182" s="690" t="s">
        <v>5613</v>
      </c>
      <c r="F182" s="691" t="s">
        <v>9</v>
      </c>
      <c r="G182" s="692" t="s">
        <v>1984</v>
      </c>
      <c r="H182" s="691" t="s">
        <v>13</v>
      </c>
      <c r="I182" s="693"/>
      <c r="J182" s="693"/>
      <c r="K182" s="693"/>
    </row>
    <row r="183">
      <c r="A183" s="689">
        <v>179.0</v>
      </c>
      <c r="B183" s="690" t="s">
        <v>4750</v>
      </c>
      <c r="C183" s="690" t="s">
        <v>2154</v>
      </c>
      <c r="D183" s="691" t="s">
        <v>21</v>
      </c>
      <c r="E183" s="690">
        <v>0.0</v>
      </c>
      <c r="F183" s="691" t="s">
        <v>21</v>
      </c>
      <c r="G183" s="692" t="e">
        <v>#N/A</v>
      </c>
      <c r="H183" s="691" t="s">
        <v>104</v>
      </c>
      <c r="I183" s="693"/>
      <c r="J183" s="693"/>
      <c r="K183" s="693"/>
    </row>
    <row r="184">
      <c r="A184" s="689">
        <v>180.0</v>
      </c>
      <c r="B184" s="690" t="s">
        <v>4750</v>
      </c>
      <c r="C184" s="690" t="s">
        <v>2156</v>
      </c>
      <c r="D184" s="691" t="s">
        <v>21</v>
      </c>
      <c r="E184" s="690">
        <v>0.0</v>
      </c>
      <c r="F184" s="691" t="s">
        <v>21</v>
      </c>
      <c r="G184" s="692" t="e">
        <v>#N/A</v>
      </c>
      <c r="H184" s="691" t="s">
        <v>104</v>
      </c>
      <c r="I184" s="693"/>
      <c r="J184" s="693"/>
      <c r="K184" s="693"/>
    </row>
    <row r="185">
      <c r="A185" s="689">
        <v>181.0</v>
      </c>
      <c r="B185" s="690" t="s">
        <v>4750</v>
      </c>
      <c r="C185" s="696" t="s">
        <v>2069</v>
      </c>
      <c r="D185" s="691" t="s">
        <v>21</v>
      </c>
      <c r="E185" s="690">
        <v>0.0</v>
      </c>
      <c r="F185" s="691" t="s">
        <v>9</v>
      </c>
      <c r="G185" s="692" t="s">
        <v>6693</v>
      </c>
      <c r="H185" s="695" t="s">
        <v>13</v>
      </c>
      <c r="I185" s="693"/>
      <c r="J185" s="693"/>
      <c r="K185" s="693"/>
    </row>
    <row r="186">
      <c r="A186" s="689">
        <v>182.0</v>
      </c>
      <c r="B186" s="690" t="s">
        <v>4769</v>
      </c>
      <c r="C186" s="696" t="s">
        <v>2295</v>
      </c>
      <c r="D186" s="691" t="s">
        <v>9</v>
      </c>
      <c r="E186" s="690" t="s">
        <v>6694</v>
      </c>
      <c r="F186" s="691" t="s">
        <v>9</v>
      </c>
      <c r="G186" s="692" t="s">
        <v>6694</v>
      </c>
      <c r="H186" s="691" t="s">
        <v>13</v>
      </c>
      <c r="I186" s="693"/>
      <c r="J186" s="693"/>
      <c r="K186" s="693"/>
    </row>
    <row r="187">
      <c r="A187" s="689">
        <v>183.0</v>
      </c>
      <c r="B187" s="690" t="s">
        <v>4769</v>
      </c>
      <c r="C187" s="696" t="s">
        <v>2168</v>
      </c>
      <c r="D187" s="691" t="s">
        <v>9</v>
      </c>
      <c r="E187" s="690" t="s">
        <v>5892</v>
      </c>
      <c r="F187" s="691" t="s">
        <v>9</v>
      </c>
      <c r="G187" s="692" t="s">
        <v>6695</v>
      </c>
      <c r="H187" s="691" t="s">
        <v>13</v>
      </c>
      <c r="I187" s="693"/>
      <c r="J187" s="693"/>
      <c r="K187" s="693"/>
    </row>
    <row r="188">
      <c r="A188" s="689">
        <v>184.0</v>
      </c>
      <c r="B188" s="690" t="s">
        <v>4769</v>
      </c>
      <c r="C188" s="696" t="s">
        <v>2332</v>
      </c>
      <c r="D188" s="691" t="s">
        <v>9</v>
      </c>
      <c r="E188" s="690" t="s">
        <v>5908</v>
      </c>
      <c r="F188" s="691" t="s">
        <v>9</v>
      </c>
      <c r="G188" s="692" t="s">
        <v>2336</v>
      </c>
      <c r="H188" s="691" t="s">
        <v>13</v>
      </c>
      <c r="I188" s="693"/>
      <c r="J188" s="693"/>
      <c r="K188" s="693"/>
    </row>
    <row r="189">
      <c r="A189" s="689">
        <v>185.0</v>
      </c>
      <c r="B189" s="690" t="s">
        <v>4769</v>
      </c>
      <c r="C189" s="696" t="s">
        <v>2294</v>
      </c>
      <c r="D189" s="691" t="s">
        <v>9</v>
      </c>
      <c r="E189" s="690">
        <v>0.0</v>
      </c>
      <c r="F189" s="691" t="s">
        <v>21</v>
      </c>
      <c r="G189" s="692">
        <v>0.0</v>
      </c>
      <c r="H189" s="695" t="s">
        <v>104</v>
      </c>
      <c r="I189" s="693"/>
      <c r="J189" s="693"/>
      <c r="K189" s="693"/>
    </row>
    <row r="190">
      <c r="A190" s="689">
        <v>186.0</v>
      </c>
      <c r="B190" s="690" t="s">
        <v>4769</v>
      </c>
      <c r="C190" s="696" t="s">
        <v>2359</v>
      </c>
      <c r="D190" s="691" t="s">
        <v>9</v>
      </c>
      <c r="E190" s="690" t="s">
        <v>6696</v>
      </c>
      <c r="F190" s="691" t="s">
        <v>9</v>
      </c>
      <c r="G190" s="692" t="s">
        <v>2362</v>
      </c>
      <c r="H190" s="691" t="s">
        <v>13</v>
      </c>
      <c r="I190" s="693"/>
      <c r="J190" s="693"/>
      <c r="K190" s="693"/>
    </row>
    <row r="191">
      <c r="A191" s="689">
        <v>187.0</v>
      </c>
      <c r="B191" s="690" t="s">
        <v>4769</v>
      </c>
      <c r="C191" s="696" t="s">
        <v>2208</v>
      </c>
      <c r="D191" s="691" t="s">
        <v>9</v>
      </c>
      <c r="E191" s="690" t="s">
        <v>6697</v>
      </c>
      <c r="F191" s="691" t="s">
        <v>9</v>
      </c>
      <c r="G191" s="692" t="s">
        <v>6697</v>
      </c>
      <c r="H191" s="691" t="s">
        <v>13</v>
      </c>
      <c r="I191" s="693"/>
      <c r="J191" s="693"/>
      <c r="K191" s="693"/>
    </row>
    <row r="192">
      <c r="A192" s="689">
        <v>188.0</v>
      </c>
      <c r="B192" s="690" t="s">
        <v>4769</v>
      </c>
      <c r="C192" s="696" t="s">
        <v>2341</v>
      </c>
      <c r="D192" s="691" t="s">
        <v>9</v>
      </c>
      <c r="E192" s="690" t="s">
        <v>6698</v>
      </c>
      <c r="F192" s="691" t="s">
        <v>9</v>
      </c>
      <c r="G192" s="692" t="s">
        <v>2344</v>
      </c>
      <c r="H192" s="691" t="s">
        <v>13</v>
      </c>
      <c r="I192" s="693"/>
      <c r="J192" s="693"/>
      <c r="K192" s="693"/>
    </row>
    <row r="193">
      <c r="A193" s="689">
        <v>189.0</v>
      </c>
      <c r="B193" s="690" t="s">
        <v>4769</v>
      </c>
      <c r="C193" s="696" t="s">
        <v>2251</v>
      </c>
      <c r="D193" s="691" t="s">
        <v>9</v>
      </c>
      <c r="E193" s="690">
        <v>0.0</v>
      </c>
      <c r="F193" s="691" t="s">
        <v>21</v>
      </c>
      <c r="G193" s="692">
        <v>0.0</v>
      </c>
      <c r="H193" s="695" t="s">
        <v>104</v>
      </c>
      <c r="I193" s="693"/>
      <c r="J193" s="693"/>
      <c r="K193" s="693"/>
    </row>
    <row r="194">
      <c r="A194" s="689">
        <v>190.0</v>
      </c>
      <c r="B194" s="690" t="s">
        <v>4769</v>
      </c>
      <c r="C194" s="696" t="s">
        <v>2416</v>
      </c>
      <c r="D194" s="691" t="s">
        <v>21</v>
      </c>
      <c r="E194" s="690" t="s">
        <v>6699</v>
      </c>
      <c r="F194" s="691" t="s">
        <v>21</v>
      </c>
      <c r="G194" s="692" t="s">
        <v>6699</v>
      </c>
      <c r="H194" s="691" t="s">
        <v>104</v>
      </c>
      <c r="I194" s="693"/>
      <c r="J194" s="693"/>
      <c r="K194" s="693"/>
    </row>
    <row r="195">
      <c r="A195" s="689">
        <v>191.0</v>
      </c>
      <c r="B195" s="690" t="s">
        <v>4769</v>
      </c>
      <c r="C195" s="696" t="s">
        <v>2271</v>
      </c>
      <c r="D195" s="691" t="s">
        <v>9</v>
      </c>
      <c r="E195" s="690" t="s">
        <v>6700</v>
      </c>
      <c r="F195" s="691" t="s">
        <v>9</v>
      </c>
      <c r="G195" s="692" t="s">
        <v>2275</v>
      </c>
      <c r="H195" s="691" t="s">
        <v>13</v>
      </c>
      <c r="I195" s="693"/>
      <c r="J195" s="693"/>
      <c r="K195" s="693"/>
    </row>
    <row r="196">
      <c r="A196" s="689">
        <v>192.0</v>
      </c>
      <c r="B196" s="690" t="s">
        <v>4769</v>
      </c>
      <c r="C196" s="696" t="s">
        <v>2321</v>
      </c>
      <c r="D196" s="691" t="s">
        <v>9</v>
      </c>
      <c r="E196" s="690" t="s">
        <v>5907</v>
      </c>
      <c r="F196" s="691" t="s">
        <v>21</v>
      </c>
      <c r="G196" s="692" t="s">
        <v>5907</v>
      </c>
      <c r="H196" s="695" t="s">
        <v>13</v>
      </c>
      <c r="I196" s="693"/>
      <c r="J196" s="693"/>
      <c r="K196" s="693"/>
    </row>
    <row r="197">
      <c r="A197" s="689">
        <v>193.0</v>
      </c>
      <c r="B197" s="690" t="s">
        <v>4769</v>
      </c>
      <c r="C197" s="696" t="s">
        <v>2411</v>
      </c>
      <c r="D197" s="691" t="s">
        <v>21</v>
      </c>
      <c r="E197" s="690">
        <v>0.0</v>
      </c>
      <c r="F197" s="691" t="s">
        <v>9</v>
      </c>
      <c r="G197" s="692" t="s">
        <v>6701</v>
      </c>
      <c r="H197" s="695" t="s">
        <v>104</v>
      </c>
      <c r="I197" s="693"/>
      <c r="J197" s="693"/>
      <c r="K197" s="693"/>
    </row>
    <row r="198">
      <c r="A198" s="689">
        <v>194.0</v>
      </c>
      <c r="B198" s="690" t="s">
        <v>4769</v>
      </c>
      <c r="C198" s="696" t="s">
        <v>2188</v>
      </c>
      <c r="D198" s="691" t="s">
        <v>9</v>
      </c>
      <c r="E198" s="690" t="s">
        <v>6702</v>
      </c>
      <c r="F198" s="691" t="s">
        <v>9</v>
      </c>
      <c r="G198" s="692" t="s">
        <v>6703</v>
      </c>
      <c r="H198" s="691" t="s">
        <v>13</v>
      </c>
      <c r="I198" s="693"/>
      <c r="J198" s="693"/>
      <c r="K198" s="693"/>
    </row>
    <row r="199">
      <c r="A199" s="689">
        <v>195.0</v>
      </c>
      <c r="B199" s="690" t="s">
        <v>4769</v>
      </c>
      <c r="C199" s="696" t="s">
        <v>2385</v>
      </c>
      <c r="D199" s="691" t="s">
        <v>21</v>
      </c>
      <c r="E199" s="690">
        <v>0.0</v>
      </c>
      <c r="F199" s="691" t="s">
        <v>9</v>
      </c>
      <c r="G199" s="692">
        <v>0.0</v>
      </c>
      <c r="H199" s="695" t="s">
        <v>104</v>
      </c>
      <c r="I199" s="693"/>
      <c r="J199" s="693"/>
      <c r="K199" s="693"/>
    </row>
    <row r="200">
      <c r="A200" s="689">
        <v>196.0</v>
      </c>
      <c r="B200" s="690" t="s">
        <v>4769</v>
      </c>
      <c r="C200" s="696" t="s">
        <v>2381</v>
      </c>
      <c r="D200" s="691" t="s">
        <v>21</v>
      </c>
      <c r="E200" s="690" t="s">
        <v>2384</v>
      </c>
      <c r="F200" s="691" t="s">
        <v>21</v>
      </c>
      <c r="G200" s="692" t="s">
        <v>2384</v>
      </c>
      <c r="H200" s="691" t="s">
        <v>104</v>
      </c>
      <c r="I200" s="693"/>
      <c r="J200" s="693"/>
      <c r="K200" s="693"/>
    </row>
    <row r="201">
      <c r="A201" s="689">
        <v>197.0</v>
      </c>
      <c r="B201" s="690" t="s">
        <v>4769</v>
      </c>
      <c r="C201" s="696" t="s">
        <v>2387</v>
      </c>
      <c r="D201" s="691" t="s">
        <v>9</v>
      </c>
      <c r="E201" s="690" t="s">
        <v>6704</v>
      </c>
      <c r="F201" s="691" t="s">
        <v>9</v>
      </c>
      <c r="G201" s="692">
        <v>0.0</v>
      </c>
      <c r="H201" s="695" t="s">
        <v>104</v>
      </c>
      <c r="I201" s="693"/>
      <c r="J201" s="693"/>
      <c r="K201" s="693"/>
    </row>
    <row r="202">
      <c r="A202" s="689">
        <v>198.0</v>
      </c>
      <c r="B202" s="690" t="s">
        <v>4769</v>
      </c>
      <c r="C202" s="696" t="s">
        <v>2369</v>
      </c>
      <c r="D202" s="691" t="s">
        <v>21</v>
      </c>
      <c r="E202" s="690">
        <v>0.0</v>
      </c>
      <c r="F202" s="691" t="s">
        <v>21</v>
      </c>
      <c r="G202" s="692">
        <v>0.0</v>
      </c>
      <c r="H202" s="691" t="s">
        <v>104</v>
      </c>
      <c r="I202" s="693"/>
      <c r="J202" s="693"/>
      <c r="K202" s="693"/>
    </row>
    <row r="203">
      <c r="A203" s="689">
        <v>199.0</v>
      </c>
      <c r="B203" s="690" t="s">
        <v>4769</v>
      </c>
      <c r="C203" s="696" t="s">
        <v>2227</v>
      </c>
      <c r="D203" s="691" t="s">
        <v>9</v>
      </c>
      <c r="E203" s="690" t="s">
        <v>5901</v>
      </c>
      <c r="F203" s="691" t="s">
        <v>9</v>
      </c>
      <c r="G203" s="692" t="s">
        <v>4539</v>
      </c>
      <c r="H203" s="691" t="s">
        <v>13</v>
      </c>
      <c r="I203" s="693"/>
      <c r="J203" s="693"/>
      <c r="K203" s="693"/>
    </row>
    <row r="204">
      <c r="A204" s="689">
        <v>200.0</v>
      </c>
      <c r="B204" s="690" t="s">
        <v>4769</v>
      </c>
      <c r="C204" s="696" t="s">
        <v>2399</v>
      </c>
      <c r="D204" s="691" t="s">
        <v>21</v>
      </c>
      <c r="E204" s="690">
        <v>0.0</v>
      </c>
      <c r="F204" s="691" t="s">
        <v>21</v>
      </c>
      <c r="G204" s="692">
        <v>0.0</v>
      </c>
      <c r="H204" s="691" t="s">
        <v>104</v>
      </c>
      <c r="I204" s="693"/>
      <c r="J204" s="693"/>
      <c r="K204" s="693"/>
    </row>
    <row r="205">
      <c r="A205" s="689">
        <v>201.0</v>
      </c>
      <c r="B205" s="690" t="s">
        <v>4769</v>
      </c>
      <c r="C205" s="696" t="s">
        <v>2240</v>
      </c>
      <c r="D205" s="691" t="s">
        <v>21</v>
      </c>
      <c r="E205" s="690">
        <v>0.0</v>
      </c>
      <c r="F205" s="691" t="s">
        <v>9</v>
      </c>
      <c r="G205" s="692" t="s">
        <v>6705</v>
      </c>
      <c r="H205" s="695" t="s">
        <v>13</v>
      </c>
      <c r="I205" s="693"/>
      <c r="J205" s="693"/>
      <c r="K205" s="693"/>
    </row>
    <row r="206">
      <c r="A206" s="689">
        <v>202.0</v>
      </c>
      <c r="B206" s="690" t="s">
        <v>4769</v>
      </c>
      <c r="C206" s="696" t="s">
        <v>2421</v>
      </c>
      <c r="D206" s="691" t="s">
        <v>21</v>
      </c>
      <c r="E206" s="690">
        <v>0.0</v>
      </c>
      <c r="F206" s="691" t="s">
        <v>21</v>
      </c>
      <c r="G206" s="692">
        <v>0.0</v>
      </c>
      <c r="H206" s="691" t="s">
        <v>104</v>
      </c>
      <c r="I206" s="693"/>
      <c r="J206" s="693"/>
      <c r="K206" s="693"/>
    </row>
    <row r="207">
      <c r="A207" s="689">
        <v>203.0</v>
      </c>
      <c r="B207" s="690" t="s">
        <v>4769</v>
      </c>
      <c r="C207" s="696" t="s">
        <v>2427</v>
      </c>
      <c r="D207" s="691" t="s">
        <v>21</v>
      </c>
      <c r="E207" s="690" t="s">
        <v>6706</v>
      </c>
      <c r="F207" s="691" t="s">
        <v>21</v>
      </c>
      <c r="G207" s="692" t="s">
        <v>6706</v>
      </c>
      <c r="H207" s="691" t="s">
        <v>104</v>
      </c>
      <c r="I207" s="693"/>
      <c r="J207" s="693"/>
      <c r="K207" s="693"/>
    </row>
    <row r="208">
      <c r="A208" s="689">
        <v>204.0</v>
      </c>
      <c r="B208" s="690" t="s">
        <v>4769</v>
      </c>
      <c r="C208" s="696" t="s">
        <v>2434</v>
      </c>
      <c r="D208" s="691" t="s">
        <v>21</v>
      </c>
      <c r="E208" s="690">
        <v>0.0</v>
      </c>
      <c r="F208" s="691" t="s">
        <v>21</v>
      </c>
      <c r="G208" s="692">
        <v>0.0</v>
      </c>
      <c r="H208" s="691" t="s">
        <v>104</v>
      </c>
      <c r="I208" s="693"/>
      <c r="J208" s="693"/>
      <c r="K208" s="693"/>
    </row>
    <row r="209">
      <c r="A209" s="689">
        <v>205.0</v>
      </c>
      <c r="B209" s="690" t="s">
        <v>4769</v>
      </c>
      <c r="C209" s="696" t="s">
        <v>2282</v>
      </c>
      <c r="D209" s="691" t="s">
        <v>9</v>
      </c>
      <c r="E209" s="690" t="s">
        <v>5906</v>
      </c>
      <c r="F209" s="691" t="s">
        <v>9</v>
      </c>
      <c r="G209" s="692" t="s">
        <v>6707</v>
      </c>
      <c r="H209" s="691" t="s">
        <v>13</v>
      </c>
      <c r="I209" s="693"/>
      <c r="J209" s="693"/>
      <c r="K209" s="693"/>
    </row>
    <row r="210">
      <c r="A210" s="689">
        <v>206.0</v>
      </c>
      <c r="B210" s="690" t="s">
        <v>4769</v>
      </c>
      <c r="C210" s="696" t="s">
        <v>2371</v>
      </c>
      <c r="D210" s="691" t="s">
        <v>21</v>
      </c>
      <c r="E210" s="690" t="s">
        <v>4542</v>
      </c>
      <c r="F210" s="691" t="s">
        <v>9</v>
      </c>
      <c r="G210" s="692" t="s">
        <v>4542</v>
      </c>
      <c r="H210" s="695" t="s">
        <v>104</v>
      </c>
      <c r="I210" s="693"/>
      <c r="J210" s="693"/>
      <c r="K210" s="693"/>
    </row>
    <row r="211">
      <c r="A211" s="689">
        <v>207.0</v>
      </c>
      <c r="B211" s="690" t="s">
        <v>4769</v>
      </c>
      <c r="C211" s="696" t="s">
        <v>2400</v>
      </c>
      <c r="D211" s="691" t="s">
        <v>21</v>
      </c>
      <c r="E211" s="690" t="s">
        <v>6708</v>
      </c>
      <c r="F211" s="691" t="s">
        <v>21</v>
      </c>
      <c r="G211" s="692" t="s">
        <v>6708</v>
      </c>
      <c r="H211" s="691" t="s">
        <v>104</v>
      </c>
      <c r="I211" s="693"/>
      <c r="J211" s="693"/>
      <c r="K211" s="693"/>
    </row>
    <row r="212">
      <c r="A212" s="689">
        <v>208.0</v>
      </c>
      <c r="B212" s="690" t="s">
        <v>4769</v>
      </c>
      <c r="C212" s="696" t="s">
        <v>2198</v>
      </c>
      <c r="D212" s="691" t="s">
        <v>9</v>
      </c>
      <c r="E212" s="690" t="s">
        <v>5898</v>
      </c>
      <c r="F212" s="691" t="s">
        <v>9</v>
      </c>
      <c r="G212" s="692" t="s">
        <v>5898</v>
      </c>
      <c r="H212" s="691" t="s">
        <v>13</v>
      </c>
      <c r="I212" s="693"/>
      <c r="J212" s="693"/>
      <c r="K212" s="693"/>
    </row>
    <row r="213">
      <c r="A213" s="689">
        <v>209.0</v>
      </c>
      <c r="B213" s="690" t="s">
        <v>4769</v>
      </c>
      <c r="C213" s="696" t="s">
        <v>2217</v>
      </c>
      <c r="D213" s="691" t="s">
        <v>9</v>
      </c>
      <c r="E213" s="690" t="s">
        <v>5900</v>
      </c>
      <c r="F213" s="691" t="s">
        <v>9</v>
      </c>
      <c r="G213" s="692" t="s">
        <v>2220</v>
      </c>
      <c r="H213" s="691" t="s">
        <v>13</v>
      </c>
      <c r="I213" s="693"/>
      <c r="J213" s="693"/>
      <c r="K213" s="693"/>
    </row>
    <row r="214">
      <c r="A214" s="689">
        <v>210.0</v>
      </c>
      <c r="B214" s="690" t="s">
        <v>4769</v>
      </c>
      <c r="C214" s="696" t="s">
        <v>2269</v>
      </c>
      <c r="D214" s="691" t="s">
        <v>9</v>
      </c>
      <c r="E214" s="690" t="s">
        <v>6709</v>
      </c>
      <c r="F214" s="691" t="s">
        <v>21</v>
      </c>
      <c r="G214" s="692" t="s">
        <v>6709</v>
      </c>
      <c r="H214" s="695" t="s">
        <v>13</v>
      </c>
      <c r="I214" s="693"/>
      <c r="J214" s="693"/>
      <c r="K214" s="693"/>
    </row>
    <row r="215">
      <c r="A215" s="689">
        <v>211.0</v>
      </c>
      <c r="B215" s="690" t="s">
        <v>4769</v>
      </c>
      <c r="C215" s="696" t="s">
        <v>2260</v>
      </c>
      <c r="D215" s="691" t="s">
        <v>9</v>
      </c>
      <c r="E215" s="690" t="s">
        <v>6710</v>
      </c>
      <c r="F215" s="691" t="s">
        <v>9</v>
      </c>
      <c r="G215" s="692" t="s">
        <v>2263</v>
      </c>
      <c r="H215" s="691" t="s">
        <v>13</v>
      </c>
      <c r="I215" s="693"/>
      <c r="J215" s="693"/>
      <c r="K215" s="693"/>
    </row>
    <row r="216">
      <c r="A216" s="689">
        <v>212.0</v>
      </c>
      <c r="B216" s="690" t="s">
        <v>4769</v>
      </c>
      <c r="C216" s="696" t="s">
        <v>2157</v>
      </c>
      <c r="D216" s="691" t="s">
        <v>9</v>
      </c>
      <c r="E216" s="690" t="s">
        <v>6711</v>
      </c>
      <c r="F216" s="691" t="s">
        <v>9</v>
      </c>
      <c r="G216" s="692" t="s">
        <v>6712</v>
      </c>
      <c r="H216" s="691" t="s">
        <v>13</v>
      </c>
      <c r="I216" s="693"/>
      <c r="J216" s="693"/>
      <c r="K216" s="693"/>
    </row>
    <row r="217">
      <c r="A217" s="689">
        <v>213.0</v>
      </c>
      <c r="B217" s="690" t="s">
        <v>4769</v>
      </c>
      <c r="C217" s="696" t="s">
        <v>2433</v>
      </c>
      <c r="D217" s="691" t="s">
        <v>21</v>
      </c>
      <c r="E217" s="690">
        <v>0.0</v>
      </c>
      <c r="F217" s="691" t="s">
        <v>21</v>
      </c>
      <c r="G217" s="692">
        <v>0.0</v>
      </c>
      <c r="H217" s="691" t="s">
        <v>104</v>
      </c>
      <c r="I217" s="693"/>
      <c r="J217" s="693"/>
      <c r="K217" s="693"/>
    </row>
    <row r="218">
      <c r="A218" s="689">
        <v>214.0</v>
      </c>
      <c r="B218" s="690" t="s">
        <v>4769</v>
      </c>
      <c r="C218" s="696" t="s">
        <v>2178</v>
      </c>
      <c r="D218" s="691" t="s">
        <v>9</v>
      </c>
      <c r="E218" s="690" t="s">
        <v>2181</v>
      </c>
      <c r="F218" s="691" t="s">
        <v>9</v>
      </c>
      <c r="G218" s="692" t="s">
        <v>2181</v>
      </c>
      <c r="H218" s="691" t="s">
        <v>13</v>
      </c>
      <c r="I218" s="693"/>
      <c r="J218" s="693"/>
      <c r="K218" s="693"/>
    </row>
    <row r="219">
      <c r="A219" s="689">
        <v>215.0</v>
      </c>
      <c r="B219" s="690" t="s">
        <v>4769</v>
      </c>
      <c r="C219" s="696" t="s">
        <v>2351</v>
      </c>
      <c r="D219" s="691" t="s">
        <v>9</v>
      </c>
      <c r="E219" s="690" t="s">
        <v>6713</v>
      </c>
      <c r="F219" s="691" t="s">
        <v>9</v>
      </c>
      <c r="G219" s="692" t="s">
        <v>6714</v>
      </c>
      <c r="H219" s="691" t="s">
        <v>13</v>
      </c>
      <c r="I219" s="693"/>
      <c r="J219" s="693"/>
      <c r="K219" s="693"/>
    </row>
    <row r="220">
      <c r="A220" s="689">
        <v>216.0</v>
      </c>
      <c r="B220" s="690" t="s">
        <v>4769</v>
      </c>
      <c r="C220" s="696" t="s">
        <v>2308</v>
      </c>
      <c r="D220" s="691" t="s">
        <v>9</v>
      </c>
      <c r="E220" s="690" t="s">
        <v>2311</v>
      </c>
      <c r="F220" s="691" t="s">
        <v>9</v>
      </c>
      <c r="G220" s="692" t="s">
        <v>6715</v>
      </c>
      <c r="H220" s="691" t="s">
        <v>13</v>
      </c>
      <c r="I220" s="693"/>
      <c r="J220" s="693"/>
      <c r="K220" s="693"/>
    </row>
    <row r="221">
      <c r="A221" s="689">
        <v>217.0</v>
      </c>
      <c r="B221" s="690" t="s">
        <v>4770</v>
      </c>
      <c r="C221" s="696" t="s">
        <v>2458</v>
      </c>
      <c r="D221" s="691" t="s">
        <v>9</v>
      </c>
      <c r="E221" s="690" t="s">
        <v>5944</v>
      </c>
      <c r="F221" s="691" t="s">
        <v>9</v>
      </c>
      <c r="G221" s="692" t="s">
        <v>2462</v>
      </c>
      <c r="H221" s="691" t="s">
        <v>13</v>
      </c>
      <c r="I221" s="693"/>
      <c r="J221" s="693"/>
      <c r="K221" s="693"/>
    </row>
    <row r="222">
      <c r="A222" s="689">
        <v>218.0</v>
      </c>
      <c r="B222" s="690" t="s">
        <v>4770</v>
      </c>
      <c r="C222" s="696" t="s">
        <v>2467</v>
      </c>
      <c r="D222" s="691" t="s">
        <v>9</v>
      </c>
      <c r="E222" s="690" t="s">
        <v>6716</v>
      </c>
      <c r="F222" s="691" t="s">
        <v>9</v>
      </c>
      <c r="G222" s="692" t="s">
        <v>6716</v>
      </c>
      <c r="H222" s="691" t="s">
        <v>13</v>
      </c>
      <c r="I222" s="693"/>
      <c r="J222" s="693"/>
      <c r="K222" s="693"/>
    </row>
    <row r="223">
      <c r="A223" s="689">
        <v>219.0</v>
      </c>
      <c r="B223" s="690" t="s">
        <v>4770</v>
      </c>
      <c r="C223" s="696" t="s">
        <v>6717</v>
      </c>
      <c r="D223" s="691" t="s">
        <v>9</v>
      </c>
      <c r="E223" s="690" t="s">
        <v>6718</v>
      </c>
      <c r="F223" s="691" t="s">
        <v>21</v>
      </c>
      <c r="G223" s="692" t="e">
        <v>#N/A</v>
      </c>
      <c r="H223" s="695" t="s">
        <v>13</v>
      </c>
      <c r="I223" s="693"/>
      <c r="J223" s="693"/>
      <c r="K223" s="693"/>
    </row>
    <row r="224">
      <c r="A224" s="689">
        <v>220.0</v>
      </c>
      <c r="B224" s="690" t="s">
        <v>4770</v>
      </c>
      <c r="C224" s="696" t="s">
        <v>2478</v>
      </c>
      <c r="D224" s="691" t="s">
        <v>9</v>
      </c>
      <c r="E224" s="694" t="s">
        <v>6719</v>
      </c>
      <c r="F224" s="691" t="s">
        <v>21</v>
      </c>
      <c r="G224" s="692" t="e">
        <v>#N/A</v>
      </c>
      <c r="H224" s="695" t="s">
        <v>13</v>
      </c>
      <c r="I224" s="693"/>
      <c r="J224" s="693"/>
      <c r="K224" s="693"/>
    </row>
    <row r="225">
      <c r="A225" s="689">
        <v>221.0</v>
      </c>
      <c r="B225" s="690" t="s">
        <v>4770</v>
      </c>
      <c r="C225" s="696" t="s">
        <v>2447</v>
      </c>
      <c r="D225" s="691" t="s">
        <v>9</v>
      </c>
      <c r="E225" s="690" t="s">
        <v>6720</v>
      </c>
      <c r="F225" s="691" t="s">
        <v>9</v>
      </c>
      <c r="G225" s="692" t="s">
        <v>6720</v>
      </c>
      <c r="H225" s="691" t="s">
        <v>13</v>
      </c>
      <c r="I225" s="693"/>
      <c r="J225" s="693"/>
      <c r="K225" s="693"/>
    </row>
    <row r="226">
      <c r="A226" s="689">
        <v>222.0</v>
      </c>
      <c r="B226" s="690" t="s">
        <v>4771</v>
      </c>
      <c r="C226" s="690" t="s">
        <v>2786</v>
      </c>
      <c r="D226" s="691" t="s">
        <v>21</v>
      </c>
      <c r="E226" s="690">
        <v>0.0</v>
      </c>
      <c r="F226" s="691" t="s">
        <v>21</v>
      </c>
      <c r="G226" s="692" t="e">
        <v>#N/A</v>
      </c>
      <c r="H226" s="691" t="s">
        <v>104</v>
      </c>
      <c r="I226" s="693"/>
      <c r="J226" s="699"/>
      <c r="K226" s="693"/>
    </row>
    <row r="227">
      <c r="A227" s="689">
        <v>223.0</v>
      </c>
      <c r="B227" s="690" t="s">
        <v>4771</v>
      </c>
      <c r="C227" s="690" t="s">
        <v>2802</v>
      </c>
      <c r="D227" s="691" t="s">
        <v>21</v>
      </c>
      <c r="E227" s="690">
        <v>0.0</v>
      </c>
      <c r="F227" s="691" t="s">
        <v>21</v>
      </c>
      <c r="G227" s="692" t="e">
        <v>#N/A</v>
      </c>
      <c r="H227" s="691" t="s">
        <v>104</v>
      </c>
      <c r="I227" s="693"/>
      <c r="J227" s="699"/>
      <c r="K227" s="693"/>
    </row>
    <row r="228">
      <c r="A228" s="689">
        <v>224.0</v>
      </c>
      <c r="B228" s="690" t="s">
        <v>4771</v>
      </c>
      <c r="C228" s="690" t="s">
        <v>2581</v>
      </c>
      <c r="D228" s="691" t="s">
        <v>9</v>
      </c>
      <c r="E228" s="690" t="s">
        <v>2587</v>
      </c>
      <c r="F228" s="691" t="s">
        <v>21</v>
      </c>
      <c r="G228" s="692" t="e">
        <v>#N/A</v>
      </c>
      <c r="H228" s="695" t="s">
        <v>13</v>
      </c>
      <c r="I228" s="693"/>
      <c r="J228" s="693"/>
      <c r="K228" s="693"/>
    </row>
    <row r="229">
      <c r="A229" s="689">
        <v>225.0</v>
      </c>
      <c r="B229" s="690" t="s">
        <v>4771</v>
      </c>
      <c r="C229" s="696" t="s">
        <v>2518</v>
      </c>
      <c r="D229" s="691" t="s">
        <v>9</v>
      </c>
      <c r="E229" s="690" t="s">
        <v>4550</v>
      </c>
      <c r="F229" s="691" t="s">
        <v>9</v>
      </c>
      <c r="G229" s="692" t="s">
        <v>4550</v>
      </c>
      <c r="H229" s="691" t="s">
        <v>13</v>
      </c>
      <c r="I229" s="693"/>
      <c r="J229" s="693"/>
      <c r="K229" s="693"/>
    </row>
    <row r="230">
      <c r="A230" s="689">
        <v>226.0</v>
      </c>
      <c r="B230" s="690" t="s">
        <v>4771</v>
      </c>
      <c r="C230" s="696" t="s">
        <v>2509</v>
      </c>
      <c r="D230" s="691" t="s">
        <v>9</v>
      </c>
      <c r="E230" s="690" t="s">
        <v>6721</v>
      </c>
      <c r="F230" s="691" t="s">
        <v>9</v>
      </c>
      <c r="G230" s="692" t="s">
        <v>2512</v>
      </c>
      <c r="H230" s="691" t="s">
        <v>13</v>
      </c>
      <c r="I230" s="693"/>
      <c r="J230" s="693"/>
      <c r="K230" s="693"/>
    </row>
    <row r="231">
      <c r="A231" s="689">
        <v>227.0</v>
      </c>
      <c r="B231" s="690" t="s">
        <v>4771</v>
      </c>
      <c r="C231" s="690" t="s">
        <v>2758</v>
      </c>
      <c r="D231" s="691" t="s">
        <v>21</v>
      </c>
      <c r="E231" s="690">
        <v>0.0</v>
      </c>
      <c r="F231" s="691" t="s">
        <v>21</v>
      </c>
      <c r="G231" s="692" t="e">
        <v>#N/A</v>
      </c>
      <c r="H231" s="691" t="s">
        <v>104</v>
      </c>
      <c r="I231" s="693"/>
      <c r="J231" s="693"/>
      <c r="K231" s="693"/>
    </row>
    <row r="232">
      <c r="A232" s="689">
        <v>228.0</v>
      </c>
      <c r="B232" s="690" t="s">
        <v>4771</v>
      </c>
      <c r="C232" s="690" t="s">
        <v>2594</v>
      </c>
      <c r="D232" s="691" t="s">
        <v>9</v>
      </c>
      <c r="E232" s="690" t="s">
        <v>2597</v>
      </c>
      <c r="F232" s="691" t="s">
        <v>21</v>
      </c>
      <c r="G232" s="692" t="e">
        <v>#N/A</v>
      </c>
      <c r="H232" s="695" t="s">
        <v>13</v>
      </c>
      <c r="I232" s="693"/>
      <c r="J232" s="693"/>
      <c r="K232" s="693"/>
    </row>
    <row r="233">
      <c r="A233" s="689">
        <v>229.0</v>
      </c>
      <c r="B233" s="690" t="s">
        <v>4771</v>
      </c>
      <c r="C233" s="690" t="s">
        <v>2767</v>
      </c>
      <c r="D233" s="691" t="s">
        <v>21</v>
      </c>
      <c r="E233" s="690">
        <v>0.0</v>
      </c>
      <c r="F233" s="691" t="s">
        <v>21</v>
      </c>
      <c r="G233" s="692" t="e">
        <v>#N/A</v>
      </c>
      <c r="H233" s="691" t="s">
        <v>104</v>
      </c>
      <c r="I233" s="693"/>
      <c r="J233" s="693"/>
      <c r="K233" s="693"/>
    </row>
    <row r="234">
      <c r="A234" s="689">
        <v>230.0</v>
      </c>
      <c r="B234" s="690" t="s">
        <v>4771</v>
      </c>
      <c r="C234" s="690" t="s">
        <v>2604</v>
      </c>
      <c r="D234" s="691" t="s">
        <v>9</v>
      </c>
      <c r="E234" s="690" t="s">
        <v>2607</v>
      </c>
      <c r="F234" s="691" t="s">
        <v>21</v>
      </c>
      <c r="G234" s="692" t="e">
        <v>#N/A</v>
      </c>
      <c r="H234" s="695" t="s">
        <v>13</v>
      </c>
      <c r="I234" s="693"/>
      <c r="J234" s="693"/>
      <c r="K234" s="693"/>
    </row>
    <row r="235">
      <c r="A235" s="689">
        <v>231.0</v>
      </c>
      <c r="B235" s="690" t="s">
        <v>4771</v>
      </c>
      <c r="C235" s="690" t="s">
        <v>2755</v>
      </c>
      <c r="D235" s="691" t="s">
        <v>21</v>
      </c>
      <c r="E235" s="690">
        <v>0.0</v>
      </c>
      <c r="F235" s="691" t="s">
        <v>21</v>
      </c>
      <c r="G235" s="692" t="e">
        <v>#N/A</v>
      </c>
      <c r="H235" s="691" t="s">
        <v>104</v>
      </c>
      <c r="I235" s="693"/>
      <c r="J235" s="693"/>
      <c r="K235" s="693"/>
    </row>
    <row r="236">
      <c r="A236" s="689">
        <v>232.0</v>
      </c>
      <c r="B236" s="690" t="s">
        <v>4771</v>
      </c>
      <c r="C236" s="690" t="s">
        <v>2614</v>
      </c>
      <c r="D236" s="691" t="s">
        <v>9</v>
      </c>
      <c r="E236" s="690" t="s">
        <v>5985</v>
      </c>
      <c r="F236" s="691" t="s">
        <v>21</v>
      </c>
      <c r="G236" s="692" t="e">
        <v>#N/A</v>
      </c>
      <c r="H236" s="695" t="s">
        <v>13</v>
      </c>
      <c r="I236" s="693"/>
      <c r="J236" s="693"/>
      <c r="K236" s="693"/>
    </row>
    <row r="237">
      <c r="A237" s="689">
        <v>233.0</v>
      </c>
      <c r="B237" s="690" t="s">
        <v>4771</v>
      </c>
      <c r="C237" s="690" t="s">
        <v>2627</v>
      </c>
      <c r="D237" s="691" t="s">
        <v>9</v>
      </c>
      <c r="E237" s="690" t="s">
        <v>2628</v>
      </c>
      <c r="F237" s="691" t="s">
        <v>21</v>
      </c>
      <c r="G237" s="692" t="e">
        <v>#N/A</v>
      </c>
      <c r="H237" s="695" t="s">
        <v>13</v>
      </c>
      <c r="I237" s="693"/>
      <c r="J237" s="693"/>
      <c r="K237" s="693"/>
    </row>
    <row r="238">
      <c r="A238" s="689">
        <v>234.0</v>
      </c>
      <c r="B238" s="690" t="s">
        <v>4771</v>
      </c>
      <c r="C238" s="690" t="s">
        <v>2731</v>
      </c>
      <c r="D238" s="691" t="s">
        <v>9</v>
      </c>
      <c r="E238" s="690" t="s">
        <v>6015</v>
      </c>
      <c r="F238" s="691" t="s">
        <v>21</v>
      </c>
      <c r="G238" s="692" t="e">
        <v>#N/A</v>
      </c>
      <c r="H238" s="695" t="s">
        <v>104</v>
      </c>
      <c r="I238" s="693"/>
      <c r="J238" s="693"/>
      <c r="K238" s="693"/>
    </row>
    <row r="239">
      <c r="A239" s="689">
        <v>235.0</v>
      </c>
      <c r="B239" s="690" t="s">
        <v>4771</v>
      </c>
      <c r="C239" s="690" t="s">
        <v>2551</v>
      </c>
      <c r="D239" s="691" t="s">
        <v>9</v>
      </c>
      <c r="E239" s="690" t="s">
        <v>5996</v>
      </c>
      <c r="F239" s="691" t="s">
        <v>9</v>
      </c>
      <c r="G239" s="692" t="s">
        <v>2555</v>
      </c>
      <c r="H239" s="691" t="s">
        <v>13</v>
      </c>
      <c r="I239" s="693"/>
      <c r="J239" s="693"/>
      <c r="K239" s="693"/>
    </row>
    <row r="240">
      <c r="A240" s="689">
        <v>236.0</v>
      </c>
      <c r="B240" s="690" t="s">
        <v>4771</v>
      </c>
      <c r="C240" s="696" t="s">
        <v>2490</v>
      </c>
      <c r="D240" s="691" t="s">
        <v>9</v>
      </c>
      <c r="E240" s="690" t="s">
        <v>2495</v>
      </c>
      <c r="F240" s="691" t="s">
        <v>9</v>
      </c>
      <c r="G240" s="692" t="s">
        <v>2495</v>
      </c>
      <c r="H240" s="691" t="s">
        <v>13</v>
      </c>
      <c r="I240" s="693"/>
      <c r="J240" s="693"/>
      <c r="K240" s="693"/>
    </row>
    <row r="241">
      <c r="A241" s="689">
        <v>237.0</v>
      </c>
      <c r="B241" s="690" t="s">
        <v>4771</v>
      </c>
      <c r="C241" s="690" t="s">
        <v>2723</v>
      </c>
      <c r="D241" s="691" t="s">
        <v>9</v>
      </c>
      <c r="E241" s="690" t="s">
        <v>6014</v>
      </c>
      <c r="F241" s="691" t="s">
        <v>21</v>
      </c>
      <c r="G241" s="692" t="e">
        <v>#N/A</v>
      </c>
      <c r="H241" s="695" t="s">
        <v>104</v>
      </c>
      <c r="I241" s="693"/>
      <c r="J241" s="693"/>
      <c r="K241" s="693"/>
    </row>
    <row r="242">
      <c r="A242" s="689">
        <v>238.0</v>
      </c>
      <c r="B242" s="690" t="s">
        <v>4771</v>
      </c>
      <c r="C242" s="696" t="s">
        <v>2501</v>
      </c>
      <c r="D242" s="691" t="s">
        <v>9</v>
      </c>
      <c r="E242" s="690" t="s">
        <v>2505</v>
      </c>
      <c r="F242" s="691" t="s">
        <v>9</v>
      </c>
      <c r="G242" s="692" t="s">
        <v>2505</v>
      </c>
      <c r="H242" s="691" t="s">
        <v>13</v>
      </c>
      <c r="I242" s="693"/>
      <c r="J242" s="693"/>
      <c r="K242" s="693"/>
    </row>
    <row r="243">
      <c r="A243" s="689">
        <v>239.0</v>
      </c>
      <c r="B243" s="690" t="s">
        <v>4771</v>
      </c>
      <c r="C243" s="690" t="s">
        <v>2629</v>
      </c>
      <c r="D243" s="691" t="s">
        <v>9</v>
      </c>
      <c r="E243" s="690" t="s">
        <v>2632</v>
      </c>
      <c r="F243" s="691" t="s">
        <v>21</v>
      </c>
      <c r="G243" s="692" t="e">
        <v>#N/A</v>
      </c>
      <c r="H243" s="695" t="s">
        <v>13</v>
      </c>
      <c r="I243" s="693"/>
      <c r="J243" s="693"/>
      <c r="K243" s="693"/>
    </row>
    <row r="244">
      <c r="A244" s="689">
        <v>240.0</v>
      </c>
      <c r="B244" s="690" t="s">
        <v>4771</v>
      </c>
      <c r="C244" s="690" t="s">
        <v>2768</v>
      </c>
      <c r="D244" s="691" t="s">
        <v>21</v>
      </c>
      <c r="E244" s="690">
        <v>0.0</v>
      </c>
      <c r="F244" s="691" t="s">
        <v>21</v>
      </c>
      <c r="G244" s="692" t="e">
        <v>#N/A</v>
      </c>
      <c r="H244" s="691" t="s">
        <v>104</v>
      </c>
      <c r="I244" s="693"/>
      <c r="J244" s="693"/>
      <c r="K244" s="693"/>
    </row>
    <row r="245">
      <c r="A245" s="689">
        <v>241.0</v>
      </c>
      <c r="B245" s="690" t="s">
        <v>4771</v>
      </c>
      <c r="C245" s="690" t="s">
        <v>2777</v>
      </c>
      <c r="D245" s="691" t="s">
        <v>21</v>
      </c>
      <c r="E245" s="690">
        <v>0.0</v>
      </c>
      <c r="F245" s="691" t="s">
        <v>21</v>
      </c>
      <c r="G245" s="692" t="e">
        <v>#N/A</v>
      </c>
      <c r="H245" s="691" t="s">
        <v>104</v>
      </c>
      <c r="I245" s="693"/>
      <c r="J245" s="693"/>
      <c r="K245" s="693"/>
    </row>
    <row r="246">
      <c r="A246" s="689">
        <v>242.0</v>
      </c>
      <c r="B246" s="690" t="s">
        <v>4771</v>
      </c>
      <c r="C246" s="690" t="s">
        <v>2638</v>
      </c>
      <c r="D246" s="691" t="s">
        <v>9</v>
      </c>
      <c r="E246" s="690" t="s">
        <v>5956</v>
      </c>
      <c r="F246" s="691" t="s">
        <v>21</v>
      </c>
      <c r="G246" s="692" t="e">
        <v>#N/A</v>
      </c>
      <c r="H246" s="695" t="s">
        <v>13</v>
      </c>
      <c r="I246" s="693"/>
      <c r="J246" s="693"/>
      <c r="K246" s="693"/>
    </row>
    <row r="247">
      <c r="A247" s="689">
        <v>243.0</v>
      </c>
      <c r="B247" s="690" t="s">
        <v>4771</v>
      </c>
      <c r="C247" s="690" t="s">
        <v>2757</v>
      </c>
      <c r="D247" s="691" t="s">
        <v>21</v>
      </c>
      <c r="E247" s="690">
        <v>0.0</v>
      </c>
      <c r="F247" s="691" t="s">
        <v>21</v>
      </c>
      <c r="G247" s="692" t="e">
        <v>#N/A</v>
      </c>
      <c r="H247" s="691" t="s">
        <v>104</v>
      </c>
      <c r="I247" s="693"/>
      <c r="J247" s="693"/>
      <c r="K247" s="693"/>
    </row>
    <row r="248">
      <c r="A248" s="689">
        <v>244.0</v>
      </c>
      <c r="B248" s="690" t="s">
        <v>4771</v>
      </c>
      <c r="C248" s="690" t="s">
        <v>2733</v>
      </c>
      <c r="D248" s="691" t="s">
        <v>9</v>
      </c>
      <c r="E248" s="690" t="s">
        <v>6016</v>
      </c>
      <c r="F248" s="691" t="s">
        <v>21</v>
      </c>
      <c r="G248" s="692" t="e">
        <v>#N/A</v>
      </c>
      <c r="H248" s="695" t="s">
        <v>104</v>
      </c>
      <c r="I248" s="693"/>
      <c r="J248" s="693"/>
      <c r="K248" s="693"/>
    </row>
    <row r="249">
      <c r="A249" s="689">
        <v>245.0</v>
      </c>
      <c r="B249" s="690" t="s">
        <v>4771</v>
      </c>
      <c r="C249" s="690" t="s">
        <v>2766</v>
      </c>
      <c r="D249" s="691" t="s">
        <v>21</v>
      </c>
      <c r="E249" s="690">
        <v>0.0</v>
      </c>
      <c r="F249" s="691" t="s">
        <v>21</v>
      </c>
      <c r="G249" s="692" t="e">
        <v>#N/A</v>
      </c>
      <c r="H249" s="691" t="s">
        <v>104</v>
      </c>
      <c r="I249" s="693"/>
      <c r="J249" s="693"/>
      <c r="K249" s="693"/>
    </row>
    <row r="250">
      <c r="A250" s="689">
        <v>246.0</v>
      </c>
      <c r="B250" s="690" t="s">
        <v>4771</v>
      </c>
      <c r="C250" s="696" t="s">
        <v>2528</v>
      </c>
      <c r="D250" s="691" t="s">
        <v>9</v>
      </c>
      <c r="E250" s="690" t="s">
        <v>2534</v>
      </c>
      <c r="F250" s="691" t="s">
        <v>9</v>
      </c>
      <c r="G250" s="692" t="s">
        <v>2534</v>
      </c>
      <c r="H250" s="691" t="s">
        <v>13</v>
      </c>
      <c r="I250" s="693"/>
      <c r="J250" s="693"/>
      <c r="K250" s="693"/>
    </row>
    <row r="251">
      <c r="A251" s="689">
        <v>247.0</v>
      </c>
      <c r="B251" s="690" t="s">
        <v>4771</v>
      </c>
      <c r="C251" s="690" t="s">
        <v>2747</v>
      </c>
      <c r="D251" s="691" t="s">
        <v>21</v>
      </c>
      <c r="E251" s="690">
        <v>0.0</v>
      </c>
      <c r="F251" s="691" t="s">
        <v>21</v>
      </c>
      <c r="G251" s="692" t="e">
        <v>#N/A</v>
      </c>
      <c r="H251" s="691" t="s">
        <v>104</v>
      </c>
      <c r="I251" s="693"/>
      <c r="J251" s="693"/>
      <c r="K251" s="693"/>
    </row>
    <row r="252">
      <c r="A252" s="689">
        <v>248.0</v>
      </c>
      <c r="B252" s="690" t="s">
        <v>4771</v>
      </c>
      <c r="C252" s="690" t="s">
        <v>2648</v>
      </c>
      <c r="D252" s="691" t="s">
        <v>9</v>
      </c>
      <c r="E252" s="690" t="s">
        <v>2651</v>
      </c>
      <c r="F252" s="691" t="s">
        <v>21</v>
      </c>
      <c r="G252" s="692" t="e">
        <v>#N/A</v>
      </c>
      <c r="H252" s="695" t="s">
        <v>13</v>
      </c>
      <c r="I252" s="693"/>
      <c r="J252" s="693"/>
      <c r="K252" s="693"/>
    </row>
    <row r="253">
      <c r="A253" s="689">
        <v>249.0</v>
      </c>
      <c r="B253" s="690" t="s">
        <v>4771</v>
      </c>
      <c r="C253" s="690" t="s">
        <v>2658</v>
      </c>
      <c r="D253" s="691" t="s">
        <v>9</v>
      </c>
      <c r="E253" s="690" t="s">
        <v>2661</v>
      </c>
      <c r="F253" s="691" t="s">
        <v>21</v>
      </c>
      <c r="G253" s="692" t="e">
        <v>#N/A</v>
      </c>
      <c r="H253" s="695" t="s">
        <v>13</v>
      </c>
      <c r="I253" s="693"/>
      <c r="J253" s="693"/>
      <c r="K253" s="693"/>
    </row>
    <row r="254">
      <c r="A254" s="689">
        <v>250.0</v>
      </c>
      <c r="B254" s="690" t="s">
        <v>4771</v>
      </c>
      <c r="C254" s="690" t="s">
        <v>2668</v>
      </c>
      <c r="D254" s="691" t="s">
        <v>9</v>
      </c>
      <c r="E254" s="690" t="s">
        <v>5969</v>
      </c>
      <c r="F254" s="691" t="s">
        <v>21</v>
      </c>
      <c r="G254" s="692" t="e">
        <v>#N/A</v>
      </c>
      <c r="H254" s="695" t="s">
        <v>13</v>
      </c>
      <c r="I254" s="693"/>
      <c r="J254" s="693"/>
      <c r="K254" s="693"/>
    </row>
    <row r="255">
      <c r="A255" s="689">
        <v>251.0</v>
      </c>
      <c r="B255" s="690" t="s">
        <v>4771</v>
      </c>
      <c r="C255" s="696" t="s">
        <v>2570</v>
      </c>
      <c r="D255" s="691" t="s">
        <v>9</v>
      </c>
      <c r="E255" s="690" t="s">
        <v>6722</v>
      </c>
      <c r="F255" s="691" t="s">
        <v>21</v>
      </c>
      <c r="G255" s="692" t="s">
        <v>6723</v>
      </c>
      <c r="H255" s="695" t="s">
        <v>13</v>
      </c>
      <c r="I255" s="693"/>
      <c r="J255" s="693"/>
      <c r="K255" s="693"/>
    </row>
    <row r="256">
      <c r="A256" s="689">
        <v>252.0</v>
      </c>
      <c r="B256" s="690" t="s">
        <v>4771</v>
      </c>
      <c r="C256" s="696" t="s">
        <v>2562</v>
      </c>
      <c r="D256" s="691" t="s">
        <v>9</v>
      </c>
      <c r="E256" s="690" t="s">
        <v>2566</v>
      </c>
      <c r="F256" s="691" t="s">
        <v>9</v>
      </c>
      <c r="G256" s="692" t="s">
        <v>2566</v>
      </c>
      <c r="H256" s="691" t="s">
        <v>13</v>
      </c>
      <c r="I256" s="693"/>
      <c r="J256" s="693"/>
      <c r="K256" s="693"/>
    </row>
    <row r="257">
      <c r="A257" s="689">
        <v>253.0</v>
      </c>
      <c r="B257" s="690" t="s">
        <v>4771</v>
      </c>
      <c r="C257" s="690" t="s">
        <v>2677</v>
      </c>
      <c r="D257" s="691" t="s">
        <v>9</v>
      </c>
      <c r="E257" s="690" t="s">
        <v>2681</v>
      </c>
      <c r="F257" s="691" t="s">
        <v>21</v>
      </c>
      <c r="G257" s="692" t="e">
        <v>#N/A</v>
      </c>
      <c r="H257" s="695" t="s">
        <v>13</v>
      </c>
      <c r="I257" s="693"/>
      <c r="J257" s="693"/>
      <c r="K257" s="693"/>
    </row>
    <row r="258">
      <c r="A258" s="689">
        <v>254.0</v>
      </c>
      <c r="B258" s="690" t="s">
        <v>4771</v>
      </c>
      <c r="C258" s="690" t="s">
        <v>2688</v>
      </c>
      <c r="D258" s="691" t="s">
        <v>9</v>
      </c>
      <c r="E258" s="690" t="s">
        <v>2693</v>
      </c>
      <c r="F258" s="691" t="s">
        <v>21</v>
      </c>
      <c r="G258" s="692" t="e">
        <v>#N/A</v>
      </c>
      <c r="H258" s="695" t="s">
        <v>13</v>
      </c>
      <c r="I258" s="693"/>
      <c r="J258" s="693"/>
      <c r="K258" s="693"/>
    </row>
    <row r="259">
      <c r="A259" s="689">
        <v>255.0</v>
      </c>
      <c r="B259" s="690" t="s">
        <v>4771</v>
      </c>
      <c r="C259" s="696" t="s">
        <v>2737</v>
      </c>
      <c r="D259" s="691" t="s">
        <v>9</v>
      </c>
      <c r="E259" s="690" t="s">
        <v>6019</v>
      </c>
      <c r="F259" s="691" t="s">
        <v>21</v>
      </c>
      <c r="G259" s="692" t="e">
        <v>#N/A</v>
      </c>
      <c r="H259" s="695" t="s">
        <v>104</v>
      </c>
      <c r="I259" s="693"/>
      <c r="J259" s="693"/>
      <c r="K259" s="693"/>
    </row>
    <row r="260">
      <c r="A260" s="689">
        <v>256.0</v>
      </c>
      <c r="B260" s="690" t="s">
        <v>4771</v>
      </c>
      <c r="C260" s="690" t="s">
        <v>2699</v>
      </c>
      <c r="D260" s="691" t="s">
        <v>9</v>
      </c>
      <c r="E260" s="690" t="s">
        <v>6013</v>
      </c>
      <c r="F260" s="691" t="s">
        <v>21</v>
      </c>
      <c r="G260" s="692" t="e">
        <v>#N/A</v>
      </c>
      <c r="H260" s="695" t="s">
        <v>13</v>
      </c>
      <c r="I260" s="693"/>
      <c r="J260" s="693"/>
      <c r="K260" s="693"/>
    </row>
    <row r="261">
      <c r="A261" s="689">
        <v>257.0</v>
      </c>
      <c r="B261" s="690" t="s">
        <v>4771</v>
      </c>
      <c r="C261" s="690" t="s">
        <v>2712</v>
      </c>
      <c r="D261" s="691" t="s">
        <v>9</v>
      </c>
      <c r="E261" s="690" t="s">
        <v>2717</v>
      </c>
      <c r="F261" s="691" t="s">
        <v>21</v>
      </c>
      <c r="G261" s="692" t="e">
        <v>#N/A</v>
      </c>
      <c r="H261" s="695" t="s">
        <v>13</v>
      </c>
      <c r="I261" s="693"/>
      <c r="J261" s="693"/>
      <c r="K261" s="693"/>
    </row>
    <row r="262">
      <c r="A262" s="689">
        <v>258.0</v>
      </c>
      <c r="B262" s="690" t="s">
        <v>4771</v>
      </c>
      <c r="C262" s="696" t="s">
        <v>2540</v>
      </c>
      <c r="D262" s="691" t="s">
        <v>9</v>
      </c>
      <c r="E262" s="690" t="s">
        <v>2544</v>
      </c>
      <c r="F262" s="691" t="s">
        <v>9</v>
      </c>
      <c r="G262" s="692" t="s">
        <v>2544</v>
      </c>
      <c r="H262" s="691" t="s">
        <v>13</v>
      </c>
      <c r="I262" s="693"/>
      <c r="J262" s="693"/>
      <c r="K262" s="693"/>
    </row>
    <row r="263">
      <c r="A263" s="689">
        <v>259.0</v>
      </c>
      <c r="B263" s="690" t="s">
        <v>4771</v>
      </c>
      <c r="C263" s="690" t="s">
        <v>2795</v>
      </c>
      <c r="D263" s="691" t="s">
        <v>9</v>
      </c>
      <c r="E263" s="690" t="s">
        <v>6018</v>
      </c>
      <c r="F263" s="691" t="s">
        <v>21</v>
      </c>
      <c r="G263" s="692" t="e">
        <v>#N/A</v>
      </c>
      <c r="H263" s="695" t="s">
        <v>104</v>
      </c>
      <c r="I263" s="693"/>
      <c r="J263" s="693"/>
      <c r="K263" s="693"/>
    </row>
    <row r="264">
      <c r="A264" s="689">
        <v>260.0</v>
      </c>
      <c r="B264" s="690" t="s">
        <v>4772</v>
      </c>
      <c r="C264" s="696" t="s">
        <v>1943</v>
      </c>
      <c r="D264" s="691" t="s">
        <v>9</v>
      </c>
      <c r="E264" s="690" t="s">
        <v>6724</v>
      </c>
      <c r="F264" s="691" t="s">
        <v>9</v>
      </c>
      <c r="G264" s="692" t="s">
        <v>6724</v>
      </c>
      <c r="H264" s="691" t="s">
        <v>13</v>
      </c>
      <c r="I264" s="693"/>
      <c r="J264" s="693"/>
      <c r="K264" s="693"/>
    </row>
    <row r="265">
      <c r="A265" s="689">
        <v>261.0</v>
      </c>
      <c r="B265" s="690" t="s">
        <v>4772</v>
      </c>
      <c r="C265" s="696" t="s">
        <v>1950</v>
      </c>
      <c r="D265" s="691" t="s">
        <v>9</v>
      </c>
      <c r="E265" s="690" t="s">
        <v>1953</v>
      </c>
      <c r="F265" s="691" t="s">
        <v>9</v>
      </c>
      <c r="G265" s="692" t="s">
        <v>1953</v>
      </c>
      <c r="H265" s="691" t="s">
        <v>13</v>
      </c>
      <c r="I265" s="693"/>
      <c r="J265" s="693"/>
      <c r="K265" s="693"/>
    </row>
    <row r="266">
      <c r="A266" s="689">
        <v>262.0</v>
      </c>
      <c r="B266" s="690" t="s">
        <v>4772</v>
      </c>
      <c r="C266" s="696" t="s">
        <v>1959</v>
      </c>
      <c r="D266" s="691" t="s">
        <v>9</v>
      </c>
      <c r="E266" s="690" t="s">
        <v>5607</v>
      </c>
      <c r="F266" s="691" t="s">
        <v>21</v>
      </c>
      <c r="G266" s="692" t="e">
        <v>#N/A</v>
      </c>
      <c r="H266" s="695" t="s">
        <v>13</v>
      </c>
      <c r="I266" s="693"/>
      <c r="J266" s="693"/>
      <c r="K266" s="693"/>
    </row>
    <row r="267">
      <c r="A267" s="689">
        <v>263.0</v>
      </c>
      <c r="B267" s="690" t="s">
        <v>4772</v>
      </c>
      <c r="C267" s="696" t="s">
        <v>1932</v>
      </c>
      <c r="D267" s="691" t="s">
        <v>9</v>
      </c>
      <c r="E267" s="690" t="s">
        <v>5591</v>
      </c>
      <c r="F267" s="691" t="s">
        <v>9</v>
      </c>
      <c r="G267" s="692" t="s">
        <v>1935</v>
      </c>
      <c r="H267" s="691" t="s">
        <v>13</v>
      </c>
      <c r="I267" s="693"/>
      <c r="J267" s="693"/>
      <c r="K267" s="693"/>
    </row>
    <row r="268">
      <c r="A268" s="689">
        <v>264.0</v>
      </c>
      <c r="B268" s="690" t="s">
        <v>4772</v>
      </c>
      <c r="C268" s="696" t="s">
        <v>1970</v>
      </c>
      <c r="D268" s="691" t="s">
        <v>9</v>
      </c>
      <c r="E268" s="690" t="s">
        <v>5604</v>
      </c>
      <c r="F268" s="691" t="s">
        <v>21</v>
      </c>
      <c r="G268" s="692" t="e">
        <v>#N/A</v>
      </c>
      <c r="H268" s="695" t="s">
        <v>13</v>
      </c>
      <c r="I268" s="693"/>
      <c r="J268" s="693"/>
      <c r="K268" s="693"/>
    </row>
    <row r="269">
      <c r="A269" s="689">
        <v>265.0</v>
      </c>
      <c r="B269" s="690" t="s">
        <v>4772</v>
      </c>
      <c r="C269" s="696" t="s">
        <v>1915</v>
      </c>
      <c r="D269" s="691" t="s">
        <v>9</v>
      </c>
      <c r="E269" s="690" t="s">
        <v>1919</v>
      </c>
      <c r="F269" s="691" t="s">
        <v>9</v>
      </c>
      <c r="G269" s="692" t="s">
        <v>1919</v>
      </c>
      <c r="H269" s="691" t="s">
        <v>13</v>
      </c>
      <c r="I269" s="693"/>
      <c r="J269" s="693"/>
      <c r="K269" s="693"/>
    </row>
    <row r="270">
      <c r="A270" s="689">
        <v>266.0</v>
      </c>
      <c r="B270" s="690" t="s">
        <v>4772</v>
      </c>
      <c r="C270" s="696" t="s">
        <v>1924</v>
      </c>
      <c r="D270" s="691" t="s">
        <v>9</v>
      </c>
      <c r="E270" s="690" t="s">
        <v>1928</v>
      </c>
      <c r="F270" s="691" t="s">
        <v>9</v>
      </c>
      <c r="G270" s="692" t="s">
        <v>1928</v>
      </c>
      <c r="H270" s="691" t="s">
        <v>13</v>
      </c>
      <c r="I270" s="693"/>
      <c r="J270" s="693"/>
      <c r="K270" s="693"/>
    </row>
    <row r="271">
      <c r="A271" s="689">
        <v>267.0</v>
      </c>
      <c r="B271" s="690" t="s">
        <v>4772</v>
      </c>
      <c r="C271" s="696" t="s">
        <v>1906</v>
      </c>
      <c r="D271" s="691" t="s">
        <v>9</v>
      </c>
      <c r="E271" s="690" t="s">
        <v>1910</v>
      </c>
      <c r="F271" s="691" t="s">
        <v>9</v>
      </c>
      <c r="G271" s="692" t="s">
        <v>1910</v>
      </c>
      <c r="H271" s="691" t="s">
        <v>13</v>
      </c>
      <c r="I271" s="693"/>
      <c r="J271" s="693"/>
      <c r="K271" s="693"/>
    </row>
    <row r="272">
      <c r="A272" s="689">
        <v>268.0</v>
      </c>
      <c r="B272" s="690" t="s">
        <v>4773</v>
      </c>
      <c r="C272" s="696" t="s">
        <v>2883</v>
      </c>
      <c r="D272" s="691" t="s">
        <v>9</v>
      </c>
      <c r="E272" s="690" t="s">
        <v>2886</v>
      </c>
      <c r="F272" s="691" t="s">
        <v>9</v>
      </c>
      <c r="G272" s="692" t="s">
        <v>2886</v>
      </c>
      <c r="H272" s="691" t="s">
        <v>13</v>
      </c>
      <c r="I272" s="693"/>
      <c r="J272" s="693"/>
      <c r="K272" s="693"/>
    </row>
    <row r="273">
      <c r="A273" s="689">
        <v>269.0</v>
      </c>
      <c r="B273" s="690" t="s">
        <v>4773</v>
      </c>
      <c r="C273" s="696" t="s">
        <v>2811</v>
      </c>
      <c r="D273" s="691" t="s">
        <v>9</v>
      </c>
      <c r="E273" s="690" t="s">
        <v>6725</v>
      </c>
      <c r="F273" s="691" t="s">
        <v>9</v>
      </c>
      <c r="G273" s="692" t="s">
        <v>6725</v>
      </c>
      <c r="H273" s="691" t="s">
        <v>13</v>
      </c>
      <c r="I273" s="693"/>
      <c r="J273" s="693"/>
      <c r="K273" s="693"/>
    </row>
    <row r="274">
      <c r="A274" s="689">
        <v>270.0</v>
      </c>
      <c r="B274" s="690" t="s">
        <v>4773</v>
      </c>
      <c r="C274" s="696" t="s">
        <v>2842</v>
      </c>
      <c r="D274" s="691" t="s">
        <v>9</v>
      </c>
      <c r="E274" s="690" t="s">
        <v>2847</v>
      </c>
      <c r="F274" s="691" t="s">
        <v>9</v>
      </c>
      <c r="G274" s="692" t="s">
        <v>2847</v>
      </c>
      <c r="H274" s="691" t="s">
        <v>13</v>
      </c>
      <c r="I274" s="693"/>
      <c r="J274" s="693"/>
      <c r="K274" s="693"/>
    </row>
    <row r="275">
      <c r="A275" s="689">
        <v>271.0</v>
      </c>
      <c r="B275" s="690" t="s">
        <v>4773</v>
      </c>
      <c r="C275" s="696" t="s">
        <v>2833</v>
      </c>
      <c r="D275" s="691" t="s">
        <v>9</v>
      </c>
      <c r="E275" s="690" t="s">
        <v>4570</v>
      </c>
      <c r="F275" s="691" t="s">
        <v>9</v>
      </c>
      <c r="G275" s="692" t="s">
        <v>4570</v>
      </c>
      <c r="H275" s="691" t="s">
        <v>13</v>
      </c>
      <c r="I275" s="693"/>
      <c r="J275" s="693"/>
      <c r="K275" s="693"/>
    </row>
    <row r="276">
      <c r="A276" s="689">
        <v>272.0</v>
      </c>
      <c r="B276" s="690" t="s">
        <v>4773</v>
      </c>
      <c r="C276" s="696" t="s">
        <v>2877</v>
      </c>
      <c r="D276" s="691" t="s">
        <v>9</v>
      </c>
      <c r="E276" s="690" t="s">
        <v>6726</v>
      </c>
      <c r="F276" s="691" t="s">
        <v>9</v>
      </c>
      <c r="G276" s="692" t="s">
        <v>6726</v>
      </c>
      <c r="H276" s="691" t="s">
        <v>13</v>
      </c>
      <c r="I276" s="693"/>
      <c r="J276" s="693"/>
      <c r="K276" s="693"/>
    </row>
    <row r="277">
      <c r="A277" s="689">
        <v>273.0</v>
      </c>
      <c r="B277" s="690" t="s">
        <v>4773</v>
      </c>
      <c r="C277" s="696" t="s">
        <v>2864</v>
      </c>
      <c r="D277" s="691" t="s">
        <v>9</v>
      </c>
      <c r="E277" s="690" t="s">
        <v>6061</v>
      </c>
      <c r="F277" s="691" t="s">
        <v>9</v>
      </c>
      <c r="G277" s="692" t="s">
        <v>2869</v>
      </c>
      <c r="H277" s="691" t="s">
        <v>13</v>
      </c>
      <c r="I277" s="693"/>
      <c r="J277" s="693"/>
      <c r="K277" s="693"/>
    </row>
    <row r="278">
      <c r="A278" s="689">
        <v>274.0</v>
      </c>
      <c r="B278" s="690" t="s">
        <v>4773</v>
      </c>
      <c r="C278" s="696" t="s">
        <v>2824</v>
      </c>
      <c r="D278" s="691" t="s">
        <v>9</v>
      </c>
      <c r="E278" s="690" t="s">
        <v>2827</v>
      </c>
      <c r="F278" s="691" t="s">
        <v>9</v>
      </c>
      <c r="G278" s="692" t="s">
        <v>2827</v>
      </c>
      <c r="H278" s="691" t="s">
        <v>13</v>
      </c>
      <c r="I278" s="693"/>
      <c r="J278" s="693"/>
      <c r="K278" s="693"/>
    </row>
    <row r="279">
      <c r="A279" s="689">
        <v>275.0</v>
      </c>
      <c r="B279" s="690" t="s">
        <v>4773</v>
      </c>
      <c r="C279" s="696" t="s">
        <v>2854</v>
      </c>
      <c r="D279" s="691" t="s">
        <v>9</v>
      </c>
      <c r="E279" s="690" t="s">
        <v>6057</v>
      </c>
      <c r="F279" s="691" t="s">
        <v>9</v>
      </c>
      <c r="G279" s="692" t="s">
        <v>2858</v>
      </c>
      <c r="H279" s="691" t="s">
        <v>13</v>
      </c>
      <c r="I279" s="693"/>
      <c r="J279" s="693"/>
      <c r="K279" s="693"/>
    </row>
    <row r="280">
      <c r="A280" s="689">
        <v>276.0</v>
      </c>
      <c r="B280" s="690" t="s">
        <v>4773</v>
      </c>
      <c r="C280" s="696" t="s">
        <v>2803</v>
      </c>
      <c r="D280" s="691" t="s">
        <v>9</v>
      </c>
      <c r="E280" s="690" t="s">
        <v>6727</v>
      </c>
      <c r="F280" s="691" t="s">
        <v>9</v>
      </c>
      <c r="G280" s="692" t="s">
        <v>2806</v>
      </c>
      <c r="H280" s="691" t="s">
        <v>13</v>
      </c>
      <c r="I280" s="693"/>
      <c r="J280" s="693"/>
      <c r="K280" s="693"/>
    </row>
    <row r="281">
      <c r="A281" s="689">
        <v>277.0</v>
      </c>
      <c r="B281" s="690" t="s">
        <v>4774</v>
      </c>
      <c r="C281" s="696" t="s">
        <v>2973</v>
      </c>
      <c r="D281" s="691" t="s">
        <v>9</v>
      </c>
      <c r="E281" s="690" t="s">
        <v>2974</v>
      </c>
      <c r="F281" s="691" t="s">
        <v>21</v>
      </c>
      <c r="G281" s="692" t="e">
        <v>#N/A</v>
      </c>
      <c r="H281" s="695" t="s">
        <v>13</v>
      </c>
      <c r="I281" s="693"/>
      <c r="J281" s="693"/>
      <c r="K281" s="693"/>
    </row>
    <row r="282">
      <c r="A282" s="689">
        <v>278.0</v>
      </c>
      <c r="B282" s="690" t="s">
        <v>4774</v>
      </c>
      <c r="C282" s="696" t="s">
        <v>2930</v>
      </c>
      <c r="D282" s="691" t="s">
        <v>9</v>
      </c>
      <c r="E282" s="690" t="s">
        <v>6728</v>
      </c>
      <c r="F282" s="691" t="s">
        <v>9</v>
      </c>
      <c r="G282" s="692" t="s">
        <v>2934</v>
      </c>
      <c r="H282" s="691" t="s">
        <v>13</v>
      </c>
      <c r="I282" s="693"/>
      <c r="J282" s="693"/>
      <c r="K282" s="693"/>
    </row>
    <row r="283">
      <c r="A283" s="689">
        <v>279.0</v>
      </c>
      <c r="B283" s="690" t="s">
        <v>4774</v>
      </c>
      <c r="C283" s="696" t="s">
        <v>2975</v>
      </c>
      <c r="D283" s="691" t="s">
        <v>9</v>
      </c>
      <c r="E283" s="690" t="s">
        <v>2978</v>
      </c>
      <c r="F283" s="691" t="s">
        <v>21</v>
      </c>
      <c r="G283" s="692" t="e">
        <v>#N/A</v>
      </c>
      <c r="H283" s="695" t="s">
        <v>13</v>
      </c>
      <c r="I283" s="693"/>
      <c r="J283" s="693"/>
      <c r="K283" s="693"/>
    </row>
    <row r="284">
      <c r="A284" s="689">
        <v>280.0</v>
      </c>
      <c r="B284" s="690" t="s">
        <v>4774</v>
      </c>
      <c r="C284" s="696" t="s">
        <v>2951</v>
      </c>
      <c r="D284" s="691" t="s">
        <v>9</v>
      </c>
      <c r="E284" s="690" t="s">
        <v>6079</v>
      </c>
      <c r="F284" s="691" t="s">
        <v>9</v>
      </c>
      <c r="G284" s="692" t="s">
        <v>6729</v>
      </c>
      <c r="H284" s="691" t="s">
        <v>13</v>
      </c>
      <c r="I284" s="693"/>
      <c r="J284" s="693"/>
      <c r="K284" s="693"/>
    </row>
    <row r="285">
      <c r="A285" s="689">
        <v>281.0</v>
      </c>
      <c r="B285" s="690" t="s">
        <v>4774</v>
      </c>
      <c r="C285" s="696" t="s">
        <v>2939</v>
      </c>
      <c r="D285" s="691" t="s">
        <v>9</v>
      </c>
      <c r="E285" s="690" t="s">
        <v>2942</v>
      </c>
      <c r="F285" s="691" t="s">
        <v>9</v>
      </c>
      <c r="G285" s="692" t="s">
        <v>2942</v>
      </c>
      <c r="H285" s="691" t="s">
        <v>13</v>
      </c>
      <c r="I285" s="693"/>
      <c r="J285" s="693"/>
      <c r="K285" s="693"/>
    </row>
    <row r="286">
      <c r="A286" s="689">
        <v>282.0</v>
      </c>
      <c r="B286" s="690" t="s">
        <v>4774</v>
      </c>
      <c r="C286" s="696" t="s">
        <v>2905</v>
      </c>
      <c r="D286" s="691" t="s">
        <v>9</v>
      </c>
      <c r="E286" s="690" t="s">
        <v>6730</v>
      </c>
      <c r="F286" s="691" t="s">
        <v>9</v>
      </c>
      <c r="G286" s="692" t="s">
        <v>6731</v>
      </c>
      <c r="H286" s="691" t="s">
        <v>13</v>
      </c>
      <c r="I286" s="693"/>
      <c r="J286" s="693"/>
      <c r="K286" s="693"/>
    </row>
    <row r="287">
      <c r="A287" s="689">
        <v>283.0</v>
      </c>
      <c r="B287" s="690" t="s">
        <v>4774</v>
      </c>
      <c r="C287" s="696" t="s">
        <v>2984</v>
      </c>
      <c r="D287" s="691" t="s">
        <v>9</v>
      </c>
      <c r="E287" s="690" t="s">
        <v>2987</v>
      </c>
      <c r="F287" s="691" t="s">
        <v>21</v>
      </c>
      <c r="G287" s="692" t="e">
        <v>#N/A</v>
      </c>
      <c r="H287" s="695" t="s">
        <v>104</v>
      </c>
      <c r="I287" s="693"/>
      <c r="J287" s="693"/>
      <c r="K287" s="693"/>
    </row>
    <row r="288">
      <c r="A288" s="689">
        <v>284.0</v>
      </c>
      <c r="B288" s="690" t="s">
        <v>4774</v>
      </c>
      <c r="C288" s="696" t="s">
        <v>2918</v>
      </c>
      <c r="D288" s="691" t="s">
        <v>9</v>
      </c>
      <c r="E288" s="690" t="s">
        <v>2922</v>
      </c>
      <c r="F288" s="691" t="s">
        <v>9</v>
      </c>
      <c r="G288" s="692" t="s">
        <v>2922</v>
      </c>
      <c r="H288" s="691" t="s">
        <v>13</v>
      </c>
      <c r="I288" s="693"/>
      <c r="J288" s="693"/>
      <c r="K288" s="693"/>
    </row>
    <row r="289">
      <c r="A289" s="689">
        <v>285.0</v>
      </c>
      <c r="B289" s="690" t="s">
        <v>4774</v>
      </c>
      <c r="C289" s="696" t="s">
        <v>2961</v>
      </c>
      <c r="D289" s="691" t="s">
        <v>9</v>
      </c>
      <c r="E289" s="690" t="s">
        <v>2966</v>
      </c>
      <c r="F289" s="691" t="s">
        <v>9</v>
      </c>
      <c r="G289" s="692" t="s">
        <v>2966</v>
      </c>
      <c r="H289" s="691" t="s">
        <v>13</v>
      </c>
      <c r="I289" s="693"/>
      <c r="J289" s="693"/>
      <c r="K289" s="693"/>
    </row>
    <row r="290">
      <c r="A290" s="689">
        <v>286.0</v>
      </c>
      <c r="B290" s="690" t="s">
        <v>4774</v>
      </c>
      <c r="C290" s="696" t="s">
        <v>2893</v>
      </c>
      <c r="D290" s="691" t="s">
        <v>9</v>
      </c>
      <c r="E290" s="690" t="s">
        <v>2899</v>
      </c>
      <c r="F290" s="691" t="s">
        <v>9</v>
      </c>
      <c r="G290" s="692" t="s">
        <v>2899</v>
      </c>
      <c r="H290" s="691" t="s">
        <v>13</v>
      </c>
      <c r="I290" s="693"/>
      <c r="J290" s="693"/>
      <c r="K290" s="693"/>
    </row>
    <row r="291">
      <c r="A291" s="689">
        <v>287.0</v>
      </c>
      <c r="B291" s="690" t="s">
        <v>4775</v>
      </c>
      <c r="C291" s="696" t="s">
        <v>3067</v>
      </c>
      <c r="D291" s="691" t="s">
        <v>9</v>
      </c>
      <c r="E291" s="690" t="s">
        <v>3070</v>
      </c>
      <c r="F291" s="691" t="s">
        <v>9</v>
      </c>
      <c r="G291" s="692" t="s">
        <v>3070</v>
      </c>
      <c r="H291" s="691" t="s">
        <v>13</v>
      </c>
      <c r="I291" s="693"/>
      <c r="J291" s="693"/>
      <c r="K291" s="693"/>
    </row>
    <row r="292">
      <c r="A292" s="689">
        <v>288.0</v>
      </c>
      <c r="B292" s="690" t="s">
        <v>4775</v>
      </c>
      <c r="C292" s="690" t="s">
        <v>3100</v>
      </c>
      <c r="D292" s="691" t="s">
        <v>21</v>
      </c>
      <c r="E292" s="690">
        <v>0.0</v>
      </c>
      <c r="F292" s="691" t="s">
        <v>21</v>
      </c>
      <c r="G292" s="692" t="e">
        <v>#N/A</v>
      </c>
      <c r="H292" s="691" t="s">
        <v>104</v>
      </c>
      <c r="I292" s="693"/>
      <c r="J292" s="693"/>
      <c r="K292" s="693"/>
    </row>
    <row r="293">
      <c r="A293" s="689">
        <v>289.0</v>
      </c>
      <c r="B293" s="690" t="s">
        <v>4775</v>
      </c>
      <c r="C293" s="696" t="s">
        <v>3060</v>
      </c>
      <c r="D293" s="691" t="s">
        <v>9</v>
      </c>
      <c r="E293" s="690" t="s">
        <v>3063</v>
      </c>
      <c r="F293" s="691" t="s">
        <v>9</v>
      </c>
      <c r="G293" s="692" t="s">
        <v>3063</v>
      </c>
      <c r="H293" s="691" t="s">
        <v>13</v>
      </c>
      <c r="I293" s="693"/>
      <c r="J293" s="693"/>
      <c r="K293" s="693"/>
    </row>
    <row r="294">
      <c r="A294" s="689">
        <v>290.0</v>
      </c>
      <c r="B294" s="690" t="s">
        <v>4775</v>
      </c>
      <c r="C294" s="696" t="s">
        <v>3035</v>
      </c>
      <c r="D294" s="691" t="s">
        <v>9</v>
      </c>
      <c r="E294" s="690" t="s">
        <v>3039</v>
      </c>
      <c r="F294" s="691" t="s">
        <v>9</v>
      </c>
      <c r="G294" s="692" t="s">
        <v>3039</v>
      </c>
      <c r="H294" s="691" t="s">
        <v>13</v>
      </c>
      <c r="I294" s="693"/>
      <c r="J294" s="693"/>
      <c r="K294" s="693"/>
    </row>
    <row r="295">
      <c r="A295" s="689">
        <v>291.0</v>
      </c>
      <c r="B295" s="690" t="s">
        <v>4775</v>
      </c>
      <c r="C295" s="696" t="s">
        <v>3043</v>
      </c>
      <c r="D295" s="691" t="s">
        <v>21</v>
      </c>
      <c r="E295" s="690">
        <v>0.0</v>
      </c>
      <c r="F295" s="691" t="s">
        <v>21</v>
      </c>
      <c r="G295" s="692" t="s">
        <v>715</v>
      </c>
      <c r="H295" s="691" t="s">
        <v>104</v>
      </c>
      <c r="I295" s="693"/>
      <c r="J295" s="693"/>
      <c r="K295" s="693"/>
    </row>
    <row r="296">
      <c r="A296" s="689">
        <v>292.0</v>
      </c>
      <c r="B296" s="690" t="s">
        <v>4775</v>
      </c>
      <c r="C296" s="696" t="s">
        <v>3072</v>
      </c>
      <c r="D296" s="691" t="s">
        <v>21</v>
      </c>
      <c r="E296" s="690">
        <v>0.0</v>
      </c>
      <c r="F296" s="691" t="s">
        <v>9</v>
      </c>
      <c r="G296" s="692" t="s">
        <v>715</v>
      </c>
      <c r="H296" s="695" t="s">
        <v>104</v>
      </c>
      <c r="I296" s="693"/>
      <c r="J296" s="693"/>
      <c r="K296" s="693"/>
    </row>
    <row r="297">
      <c r="A297" s="689">
        <v>293.0</v>
      </c>
      <c r="B297" s="690" t="s">
        <v>4775</v>
      </c>
      <c r="C297" s="690" t="s">
        <v>3086</v>
      </c>
      <c r="D297" s="691" t="s">
        <v>21</v>
      </c>
      <c r="E297" s="690">
        <v>0.0</v>
      </c>
      <c r="F297" s="691" t="s">
        <v>21</v>
      </c>
      <c r="G297" s="692" t="e">
        <v>#N/A</v>
      </c>
      <c r="H297" s="691" t="s">
        <v>104</v>
      </c>
      <c r="I297" s="693"/>
      <c r="J297" s="693"/>
      <c r="K297" s="693"/>
    </row>
    <row r="298">
      <c r="A298" s="689">
        <v>294.0</v>
      </c>
      <c r="B298" s="690" t="s">
        <v>4775</v>
      </c>
      <c r="C298" s="690" t="s">
        <v>3089</v>
      </c>
      <c r="D298" s="691" t="s">
        <v>21</v>
      </c>
      <c r="E298" s="690">
        <v>0.0</v>
      </c>
      <c r="F298" s="691" t="s">
        <v>21</v>
      </c>
      <c r="G298" s="692" t="e">
        <v>#N/A</v>
      </c>
      <c r="H298" s="691" t="s">
        <v>104</v>
      </c>
      <c r="I298" s="693"/>
      <c r="J298" s="693"/>
      <c r="K298" s="693"/>
    </row>
    <row r="299">
      <c r="A299" s="689">
        <v>295.0</v>
      </c>
      <c r="B299" s="690" t="s">
        <v>4775</v>
      </c>
      <c r="C299" s="690" t="s">
        <v>3088</v>
      </c>
      <c r="D299" s="691" t="s">
        <v>21</v>
      </c>
      <c r="E299" s="690">
        <v>0.0</v>
      </c>
      <c r="F299" s="691" t="s">
        <v>21</v>
      </c>
      <c r="G299" s="692" t="e">
        <v>#N/A</v>
      </c>
      <c r="H299" s="691" t="s">
        <v>104</v>
      </c>
      <c r="I299" s="693"/>
      <c r="J299" s="693"/>
      <c r="K299" s="693"/>
    </row>
    <row r="300">
      <c r="A300" s="689">
        <v>296.0</v>
      </c>
      <c r="B300" s="690" t="s">
        <v>4775</v>
      </c>
      <c r="C300" s="696" t="s">
        <v>3004</v>
      </c>
      <c r="D300" s="691" t="s">
        <v>9</v>
      </c>
      <c r="E300" s="690" t="s">
        <v>6126</v>
      </c>
      <c r="F300" s="691" t="s">
        <v>9</v>
      </c>
      <c r="G300" s="692" t="s">
        <v>3007</v>
      </c>
      <c r="H300" s="691" t="s">
        <v>13</v>
      </c>
      <c r="I300" s="693"/>
      <c r="J300" s="693"/>
      <c r="K300" s="693"/>
    </row>
    <row r="301">
      <c r="A301" s="689">
        <v>297.0</v>
      </c>
      <c r="B301" s="690" t="s">
        <v>4775</v>
      </c>
      <c r="C301" s="690" t="s">
        <v>3087</v>
      </c>
      <c r="D301" s="691" t="s">
        <v>21</v>
      </c>
      <c r="E301" s="690">
        <v>0.0</v>
      </c>
      <c r="F301" s="691" t="s">
        <v>21</v>
      </c>
      <c r="G301" s="692" t="e">
        <v>#N/A</v>
      </c>
      <c r="H301" s="691" t="s">
        <v>104</v>
      </c>
      <c r="I301" s="693"/>
      <c r="J301" s="693"/>
      <c r="K301" s="693"/>
    </row>
    <row r="302">
      <c r="A302" s="689">
        <v>298.0</v>
      </c>
      <c r="B302" s="690" t="s">
        <v>4775</v>
      </c>
      <c r="C302" s="696" t="s">
        <v>3014</v>
      </c>
      <c r="D302" s="691" t="s">
        <v>9</v>
      </c>
      <c r="E302" s="690" t="s">
        <v>3019</v>
      </c>
      <c r="F302" s="691" t="s">
        <v>9</v>
      </c>
      <c r="G302" s="692" t="s">
        <v>3019</v>
      </c>
      <c r="H302" s="691" t="s">
        <v>13</v>
      </c>
      <c r="I302" s="693"/>
      <c r="J302" s="693"/>
      <c r="K302" s="693"/>
    </row>
    <row r="303">
      <c r="A303" s="689">
        <v>299.0</v>
      </c>
      <c r="B303" s="690" t="s">
        <v>4775</v>
      </c>
      <c r="C303" s="696" t="s">
        <v>3051</v>
      </c>
      <c r="D303" s="691" t="s">
        <v>9</v>
      </c>
      <c r="E303" s="690" t="s">
        <v>3055</v>
      </c>
      <c r="F303" s="691" t="s">
        <v>9</v>
      </c>
      <c r="G303" s="692" t="s">
        <v>3055</v>
      </c>
      <c r="H303" s="691" t="s">
        <v>13</v>
      </c>
      <c r="I303" s="693"/>
      <c r="J303" s="693"/>
      <c r="K303" s="693"/>
    </row>
    <row r="304">
      <c r="A304" s="689">
        <v>300.0</v>
      </c>
      <c r="B304" s="690" t="s">
        <v>4775</v>
      </c>
      <c r="C304" s="690" t="s">
        <v>3096</v>
      </c>
      <c r="D304" s="691" t="s">
        <v>21</v>
      </c>
      <c r="E304" s="690">
        <v>0.0</v>
      </c>
      <c r="F304" s="691" t="s">
        <v>21</v>
      </c>
      <c r="G304" s="692" t="e">
        <v>#N/A</v>
      </c>
      <c r="H304" s="691" t="s">
        <v>104</v>
      </c>
      <c r="I304" s="693"/>
      <c r="J304" s="693"/>
      <c r="K304" s="693"/>
    </row>
    <row r="305">
      <c r="A305" s="689">
        <v>301.0</v>
      </c>
      <c r="B305" s="690" t="s">
        <v>4775</v>
      </c>
      <c r="C305" s="690" t="s">
        <v>3091</v>
      </c>
      <c r="D305" s="691" t="s">
        <v>21</v>
      </c>
      <c r="E305" s="690">
        <v>0.0</v>
      </c>
      <c r="F305" s="691" t="s">
        <v>21</v>
      </c>
      <c r="G305" s="692" t="e">
        <v>#N/A</v>
      </c>
      <c r="H305" s="691" t="s">
        <v>104</v>
      </c>
      <c r="I305" s="693"/>
      <c r="J305" s="693"/>
      <c r="K305" s="693"/>
    </row>
    <row r="306">
      <c r="A306" s="689">
        <v>302.0</v>
      </c>
      <c r="B306" s="690" t="s">
        <v>4775</v>
      </c>
      <c r="C306" s="690" t="s">
        <v>3098</v>
      </c>
      <c r="D306" s="691" t="s">
        <v>21</v>
      </c>
      <c r="E306" s="690">
        <v>0.0</v>
      </c>
      <c r="F306" s="691" t="s">
        <v>21</v>
      </c>
      <c r="G306" s="692" t="e">
        <v>#N/A</v>
      </c>
      <c r="H306" s="691" t="s">
        <v>104</v>
      </c>
      <c r="I306" s="693"/>
      <c r="J306" s="693"/>
      <c r="K306" s="693"/>
    </row>
    <row r="307">
      <c r="A307" s="689">
        <v>303.0</v>
      </c>
      <c r="B307" s="690" t="s">
        <v>4775</v>
      </c>
      <c r="C307" s="696" t="s">
        <v>3078</v>
      </c>
      <c r="D307" s="691" t="s">
        <v>9</v>
      </c>
      <c r="E307" s="690" t="s">
        <v>3083</v>
      </c>
      <c r="F307" s="691" t="s">
        <v>9</v>
      </c>
      <c r="G307" s="692" t="s">
        <v>3083</v>
      </c>
      <c r="H307" s="691" t="s">
        <v>13</v>
      </c>
      <c r="I307" s="693"/>
      <c r="J307" s="693"/>
      <c r="K307" s="693"/>
    </row>
    <row r="308">
      <c r="A308" s="689">
        <v>304.0</v>
      </c>
      <c r="B308" s="690" t="s">
        <v>4775</v>
      </c>
      <c r="C308" s="690" t="s">
        <v>3094</v>
      </c>
      <c r="D308" s="691" t="s">
        <v>21</v>
      </c>
      <c r="E308" s="690">
        <v>0.0</v>
      </c>
      <c r="F308" s="691" t="s">
        <v>21</v>
      </c>
      <c r="G308" s="692" t="e">
        <v>#N/A</v>
      </c>
      <c r="H308" s="691" t="s">
        <v>104</v>
      </c>
      <c r="I308" s="693"/>
      <c r="J308" s="693"/>
      <c r="K308" s="693"/>
    </row>
    <row r="309">
      <c r="A309" s="689">
        <v>305.0</v>
      </c>
      <c r="B309" s="690" t="s">
        <v>4775</v>
      </c>
      <c r="C309" s="690" t="s">
        <v>3093</v>
      </c>
      <c r="D309" s="691" t="s">
        <v>21</v>
      </c>
      <c r="E309" s="690">
        <v>0.0</v>
      </c>
      <c r="F309" s="691" t="s">
        <v>21</v>
      </c>
      <c r="G309" s="692" t="e">
        <v>#N/A</v>
      </c>
      <c r="H309" s="691" t="s">
        <v>104</v>
      </c>
      <c r="I309" s="693"/>
      <c r="J309" s="693"/>
      <c r="K309" s="693"/>
    </row>
    <row r="310">
      <c r="A310" s="689">
        <v>306.0</v>
      </c>
      <c r="B310" s="690" t="s">
        <v>4775</v>
      </c>
      <c r="C310" s="696" t="s">
        <v>2993</v>
      </c>
      <c r="D310" s="691" t="s">
        <v>9</v>
      </c>
      <c r="E310" s="690" t="s">
        <v>2998</v>
      </c>
      <c r="F310" s="691" t="s">
        <v>9</v>
      </c>
      <c r="G310" s="692" t="s">
        <v>2998</v>
      </c>
      <c r="H310" s="691" t="s">
        <v>13</v>
      </c>
      <c r="I310" s="693"/>
      <c r="J310" s="693"/>
      <c r="K310" s="693"/>
    </row>
    <row r="311">
      <c r="A311" s="689">
        <v>307.0</v>
      </c>
      <c r="B311" s="690" t="s">
        <v>4775</v>
      </c>
      <c r="C311" s="690" t="s">
        <v>3090</v>
      </c>
      <c r="D311" s="691" t="s">
        <v>21</v>
      </c>
      <c r="E311" s="690">
        <v>0.0</v>
      </c>
      <c r="F311" s="691" t="s">
        <v>21</v>
      </c>
      <c r="G311" s="692" t="e">
        <v>#N/A</v>
      </c>
      <c r="H311" s="691" t="s">
        <v>104</v>
      </c>
      <c r="I311" s="693"/>
      <c r="J311" s="693"/>
      <c r="K311" s="693"/>
    </row>
    <row r="312">
      <c r="A312" s="689">
        <v>308.0</v>
      </c>
      <c r="B312" s="690" t="s">
        <v>4775</v>
      </c>
      <c r="C312" s="696" t="s">
        <v>3026</v>
      </c>
      <c r="D312" s="691" t="s">
        <v>9</v>
      </c>
      <c r="E312" s="690" t="s">
        <v>6732</v>
      </c>
      <c r="F312" s="691" t="s">
        <v>9</v>
      </c>
      <c r="G312" s="692" t="s">
        <v>6733</v>
      </c>
      <c r="H312" s="691" t="s">
        <v>13</v>
      </c>
      <c r="I312" s="693"/>
      <c r="J312" s="693"/>
      <c r="K312" s="693"/>
    </row>
    <row r="313">
      <c r="A313" s="689">
        <v>309.0</v>
      </c>
      <c r="B313" s="690" t="s">
        <v>4776</v>
      </c>
      <c r="C313" s="690" t="s">
        <v>3101</v>
      </c>
      <c r="D313" s="691" t="s">
        <v>9</v>
      </c>
      <c r="E313" s="690" t="s">
        <v>6734</v>
      </c>
      <c r="F313" s="691" t="s">
        <v>9</v>
      </c>
      <c r="G313" s="692" t="s">
        <v>6734</v>
      </c>
      <c r="H313" s="691" t="s">
        <v>13</v>
      </c>
      <c r="I313" s="693"/>
      <c r="J313" s="693"/>
      <c r="K313" s="693"/>
    </row>
    <row r="314">
      <c r="A314" s="689">
        <v>310.0</v>
      </c>
      <c r="B314" s="690" t="s">
        <v>4776</v>
      </c>
      <c r="C314" s="690" t="s">
        <v>3126</v>
      </c>
      <c r="D314" s="691" t="s">
        <v>9</v>
      </c>
      <c r="E314" s="690" t="s">
        <v>6735</v>
      </c>
      <c r="F314" s="691" t="s">
        <v>9</v>
      </c>
      <c r="G314" s="692" t="s">
        <v>6736</v>
      </c>
      <c r="H314" s="691" t="s">
        <v>13</v>
      </c>
      <c r="I314" s="693"/>
      <c r="J314" s="693"/>
      <c r="K314" s="693"/>
    </row>
    <row r="315">
      <c r="A315" s="689">
        <v>311.0</v>
      </c>
      <c r="B315" s="690" t="s">
        <v>4776</v>
      </c>
      <c r="C315" s="690" t="s">
        <v>3138</v>
      </c>
      <c r="D315" s="691" t="s">
        <v>21</v>
      </c>
      <c r="E315" s="690">
        <v>0.0</v>
      </c>
      <c r="F315" s="691" t="s">
        <v>21</v>
      </c>
      <c r="G315" s="692" t="e">
        <v>#N/A</v>
      </c>
      <c r="H315" s="691" t="s">
        <v>104</v>
      </c>
      <c r="I315" s="693"/>
      <c r="J315" s="693"/>
      <c r="K315" s="693"/>
    </row>
    <row r="316">
      <c r="A316" s="689">
        <v>312.0</v>
      </c>
      <c r="B316" s="690" t="s">
        <v>4776</v>
      </c>
      <c r="C316" s="690" t="s">
        <v>3141</v>
      </c>
      <c r="D316" s="691" t="s">
        <v>21</v>
      </c>
      <c r="E316" s="690">
        <v>0.0</v>
      </c>
      <c r="F316" s="691" t="s">
        <v>21</v>
      </c>
      <c r="G316" s="692" t="e">
        <v>#N/A</v>
      </c>
      <c r="H316" s="691" t="s">
        <v>104</v>
      </c>
      <c r="I316" s="693"/>
      <c r="J316" s="693"/>
      <c r="K316" s="693"/>
    </row>
    <row r="317">
      <c r="A317" s="689">
        <v>313.0</v>
      </c>
      <c r="B317" s="690" t="s">
        <v>4776</v>
      </c>
      <c r="C317" s="690" t="s">
        <v>3146</v>
      </c>
      <c r="D317" s="691" t="s">
        <v>21</v>
      </c>
      <c r="E317" s="690">
        <v>0.0</v>
      </c>
      <c r="F317" s="691" t="s">
        <v>21</v>
      </c>
      <c r="G317" s="692" t="e">
        <v>#N/A</v>
      </c>
      <c r="H317" s="691" t="s">
        <v>104</v>
      </c>
      <c r="I317" s="693"/>
      <c r="J317" s="693"/>
      <c r="K317" s="693"/>
    </row>
    <row r="318">
      <c r="A318" s="689">
        <v>314.0</v>
      </c>
      <c r="B318" s="690" t="s">
        <v>4776</v>
      </c>
      <c r="C318" s="690" t="s">
        <v>3137</v>
      </c>
      <c r="D318" s="691" t="s">
        <v>21</v>
      </c>
      <c r="E318" s="690">
        <v>0.0</v>
      </c>
      <c r="F318" s="691" t="s">
        <v>21</v>
      </c>
      <c r="G318" s="692" t="e">
        <v>#N/A</v>
      </c>
      <c r="H318" s="691" t="s">
        <v>104</v>
      </c>
      <c r="I318" s="693"/>
      <c r="J318" s="693"/>
      <c r="K318" s="693"/>
    </row>
    <row r="319">
      <c r="A319" s="689">
        <v>315.0</v>
      </c>
      <c r="B319" s="690" t="s">
        <v>4776</v>
      </c>
      <c r="C319" s="690" t="s">
        <v>3120</v>
      </c>
      <c r="D319" s="691" t="s">
        <v>9</v>
      </c>
      <c r="E319" s="690" t="s">
        <v>2107</v>
      </c>
      <c r="F319" s="691" t="s">
        <v>9</v>
      </c>
      <c r="G319" s="692" t="s">
        <v>2107</v>
      </c>
      <c r="H319" s="691" t="s">
        <v>13</v>
      </c>
      <c r="I319" s="693"/>
      <c r="J319" s="693"/>
      <c r="K319" s="693"/>
    </row>
    <row r="320">
      <c r="A320" s="689">
        <v>316.0</v>
      </c>
      <c r="B320" s="690" t="s">
        <v>4776</v>
      </c>
      <c r="C320" s="690" t="s">
        <v>3135</v>
      </c>
      <c r="D320" s="691" t="s">
        <v>21</v>
      </c>
      <c r="E320" s="690">
        <v>0.0</v>
      </c>
      <c r="F320" s="691" t="s">
        <v>21</v>
      </c>
      <c r="G320" s="692" t="e">
        <v>#N/A</v>
      </c>
      <c r="H320" s="691" t="s">
        <v>104</v>
      </c>
      <c r="I320" s="693"/>
      <c r="J320" s="693"/>
      <c r="K320" s="693"/>
    </row>
    <row r="321">
      <c r="A321" s="689">
        <v>317.0</v>
      </c>
      <c r="B321" s="690" t="s">
        <v>4776</v>
      </c>
      <c r="C321" s="690" t="s">
        <v>3142</v>
      </c>
      <c r="D321" s="691" t="s">
        <v>21</v>
      </c>
      <c r="E321" s="690">
        <v>0.0</v>
      </c>
      <c r="F321" s="691" t="s">
        <v>21</v>
      </c>
      <c r="G321" s="692" t="e">
        <v>#N/A</v>
      </c>
      <c r="H321" s="691" t="s">
        <v>104</v>
      </c>
      <c r="I321" s="693"/>
      <c r="J321" s="693"/>
      <c r="K321" s="693"/>
    </row>
    <row r="322">
      <c r="A322" s="689">
        <v>318.0</v>
      </c>
      <c r="B322" s="690" t="s">
        <v>4776</v>
      </c>
      <c r="C322" s="690" t="s">
        <v>3140</v>
      </c>
      <c r="D322" s="691" t="s">
        <v>21</v>
      </c>
      <c r="E322" s="690">
        <v>0.0</v>
      </c>
      <c r="F322" s="691" t="s">
        <v>21</v>
      </c>
      <c r="G322" s="692" t="e">
        <v>#N/A</v>
      </c>
      <c r="H322" s="691" t="s">
        <v>104</v>
      </c>
      <c r="I322" s="693"/>
      <c r="J322" s="693"/>
      <c r="K322" s="693"/>
    </row>
    <row r="323">
      <c r="A323" s="689">
        <v>319.0</v>
      </c>
      <c r="B323" s="690" t="s">
        <v>4776</v>
      </c>
      <c r="C323" s="690" t="s">
        <v>3136</v>
      </c>
      <c r="D323" s="691" t="s">
        <v>21</v>
      </c>
      <c r="E323" s="690">
        <v>0.0</v>
      </c>
      <c r="F323" s="691" t="s">
        <v>21</v>
      </c>
      <c r="G323" s="692" t="e">
        <v>#N/A</v>
      </c>
      <c r="H323" s="691" t="s">
        <v>104</v>
      </c>
      <c r="I323" s="693"/>
      <c r="J323" s="693"/>
      <c r="K323" s="693"/>
    </row>
    <row r="324">
      <c r="A324" s="689">
        <v>320.0</v>
      </c>
      <c r="B324" s="690" t="s">
        <v>4776</v>
      </c>
      <c r="C324" s="690" t="s">
        <v>3109</v>
      </c>
      <c r="D324" s="691" t="s">
        <v>9</v>
      </c>
      <c r="E324" s="690" t="s">
        <v>6737</v>
      </c>
      <c r="F324" s="691" t="s">
        <v>9</v>
      </c>
      <c r="G324" s="692" t="s">
        <v>3113</v>
      </c>
      <c r="H324" s="691" t="s">
        <v>13</v>
      </c>
      <c r="I324" s="693"/>
      <c r="J324" s="693"/>
      <c r="K324" s="693"/>
    </row>
    <row r="325">
      <c r="A325" s="689">
        <v>321.0</v>
      </c>
      <c r="B325" s="690" t="s">
        <v>4776</v>
      </c>
      <c r="C325" s="690" t="s">
        <v>3143</v>
      </c>
      <c r="D325" s="691" t="s">
        <v>21</v>
      </c>
      <c r="E325" s="690">
        <v>0.0</v>
      </c>
      <c r="F325" s="691" t="s">
        <v>21</v>
      </c>
      <c r="G325" s="692" t="e">
        <v>#N/A</v>
      </c>
      <c r="H325" s="691" t="s">
        <v>104</v>
      </c>
      <c r="I325" s="693"/>
      <c r="J325" s="693"/>
      <c r="K325" s="693"/>
    </row>
    <row r="326">
      <c r="A326" s="689">
        <v>322.0</v>
      </c>
      <c r="B326" s="690" t="s">
        <v>4776</v>
      </c>
      <c r="C326" s="690" t="s">
        <v>3145</v>
      </c>
      <c r="D326" s="691" t="s">
        <v>21</v>
      </c>
      <c r="E326" s="690">
        <v>0.0</v>
      </c>
      <c r="F326" s="691" t="s">
        <v>21</v>
      </c>
      <c r="G326" s="692" t="e">
        <v>#N/A</v>
      </c>
      <c r="H326" s="691" t="s">
        <v>104</v>
      </c>
      <c r="I326" s="693"/>
      <c r="J326" s="693"/>
      <c r="K326" s="693"/>
    </row>
    <row r="327">
      <c r="A327" s="689">
        <v>323.0</v>
      </c>
      <c r="B327" s="690" t="s">
        <v>4777</v>
      </c>
      <c r="C327" s="696" t="s">
        <v>6738</v>
      </c>
      <c r="D327" s="691" t="s">
        <v>9</v>
      </c>
      <c r="E327" s="690" t="s">
        <v>6739</v>
      </c>
      <c r="F327" s="691" t="s">
        <v>21</v>
      </c>
      <c r="G327" s="692" t="e">
        <v>#N/A</v>
      </c>
      <c r="H327" s="695" t="s">
        <v>13</v>
      </c>
      <c r="I327" s="693"/>
      <c r="J327" s="693"/>
      <c r="K327" s="693"/>
    </row>
    <row r="328">
      <c r="A328" s="689">
        <v>324.0</v>
      </c>
      <c r="B328" s="690" t="s">
        <v>4777</v>
      </c>
      <c r="C328" s="696" t="s">
        <v>6740</v>
      </c>
      <c r="D328" s="691" t="s">
        <v>9</v>
      </c>
      <c r="E328" s="690" t="s">
        <v>6255</v>
      </c>
      <c r="F328" s="691" t="s">
        <v>21</v>
      </c>
      <c r="G328" s="692" t="e">
        <v>#N/A</v>
      </c>
      <c r="H328" s="695" t="s">
        <v>13</v>
      </c>
      <c r="I328" s="693"/>
      <c r="J328" s="693"/>
      <c r="K328" s="693"/>
    </row>
    <row r="329">
      <c r="A329" s="689">
        <v>325.0</v>
      </c>
      <c r="B329" s="690" t="s">
        <v>4777</v>
      </c>
      <c r="C329" s="696" t="s">
        <v>3331</v>
      </c>
      <c r="D329" s="691" t="s">
        <v>9</v>
      </c>
      <c r="E329" s="690" t="s">
        <v>3335</v>
      </c>
      <c r="F329" s="691" t="s">
        <v>9</v>
      </c>
      <c r="G329" s="692" t="s">
        <v>3335</v>
      </c>
      <c r="H329" s="691" t="s">
        <v>13</v>
      </c>
      <c r="I329" s="693"/>
      <c r="J329" s="693"/>
      <c r="K329" s="693"/>
    </row>
    <row r="330">
      <c r="A330" s="689">
        <v>326.0</v>
      </c>
      <c r="B330" s="690" t="s">
        <v>4777</v>
      </c>
      <c r="C330" s="696" t="s">
        <v>3296</v>
      </c>
      <c r="D330" s="691" t="s">
        <v>21</v>
      </c>
      <c r="E330" s="690" t="s">
        <v>6741</v>
      </c>
      <c r="F330" s="691" t="s">
        <v>9</v>
      </c>
      <c r="G330" s="692" t="s">
        <v>3299</v>
      </c>
      <c r="H330" s="695" t="s">
        <v>13</v>
      </c>
      <c r="I330" s="693"/>
      <c r="J330" s="693"/>
      <c r="K330" s="693"/>
    </row>
    <row r="331">
      <c r="A331" s="689">
        <v>327.0</v>
      </c>
      <c r="B331" s="690" t="s">
        <v>4777</v>
      </c>
      <c r="C331" s="696" t="s">
        <v>3242</v>
      </c>
      <c r="D331" s="691" t="s">
        <v>9</v>
      </c>
      <c r="E331" s="690" t="s">
        <v>6742</v>
      </c>
      <c r="F331" s="691" t="s">
        <v>9</v>
      </c>
      <c r="G331" s="692" t="s">
        <v>3246</v>
      </c>
      <c r="H331" s="691" t="s">
        <v>13</v>
      </c>
      <c r="I331" s="693"/>
      <c r="J331" s="693"/>
      <c r="K331" s="693"/>
    </row>
    <row r="332">
      <c r="A332" s="689">
        <v>328.0</v>
      </c>
      <c r="B332" s="690" t="s">
        <v>4777</v>
      </c>
      <c r="C332" s="696" t="s">
        <v>3275</v>
      </c>
      <c r="D332" s="691" t="s">
        <v>9</v>
      </c>
      <c r="E332" s="690" t="s">
        <v>6261</v>
      </c>
      <c r="F332" s="691" t="s">
        <v>9</v>
      </c>
      <c r="G332" s="692" t="s">
        <v>4634</v>
      </c>
      <c r="H332" s="691" t="s">
        <v>13</v>
      </c>
      <c r="I332" s="693"/>
      <c r="J332" s="693"/>
      <c r="K332" s="693"/>
    </row>
    <row r="333">
      <c r="A333" s="689">
        <v>329.0</v>
      </c>
      <c r="B333" s="690" t="s">
        <v>4777</v>
      </c>
      <c r="C333" s="696" t="s">
        <v>3361</v>
      </c>
      <c r="D333" s="691" t="s">
        <v>9</v>
      </c>
      <c r="E333" s="690" t="s">
        <v>6743</v>
      </c>
      <c r="F333" s="691" t="s">
        <v>9</v>
      </c>
      <c r="G333" s="692" t="s">
        <v>3364</v>
      </c>
      <c r="H333" s="691" t="s">
        <v>13</v>
      </c>
      <c r="I333" s="693"/>
      <c r="J333" s="693"/>
      <c r="K333" s="693"/>
    </row>
    <row r="334">
      <c r="A334" s="689">
        <v>330.0</v>
      </c>
      <c r="B334" s="690" t="s">
        <v>4777</v>
      </c>
      <c r="C334" s="696" t="s">
        <v>3264</v>
      </c>
      <c r="D334" s="691" t="s">
        <v>9</v>
      </c>
      <c r="E334" s="690" t="s">
        <v>6259</v>
      </c>
      <c r="F334" s="691" t="s">
        <v>9</v>
      </c>
      <c r="G334" s="692" t="s">
        <v>6744</v>
      </c>
      <c r="H334" s="691" t="s">
        <v>13</v>
      </c>
      <c r="I334" s="693"/>
      <c r="J334" s="693"/>
      <c r="K334" s="693"/>
    </row>
    <row r="335">
      <c r="A335" s="689">
        <v>331.0</v>
      </c>
      <c r="B335" s="690" t="s">
        <v>4777</v>
      </c>
      <c r="C335" s="696" t="s">
        <v>3284</v>
      </c>
      <c r="D335" s="691" t="s">
        <v>9</v>
      </c>
      <c r="E335" s="690" t="s">
        <v>6236</v>
      </c>
      <c r="F335" s="691" t="s">
        <v>9</v>
      </c>
      <c r="G335" s="692" t="s">
        <v>3287</v>
      </c>
      <c r="H335" s="691" t="s">
        <v>13</v>
      </c>
      <c r="I335" s="693"/>
      <c r="J335" s="693"/>
      <c r="K335" s="693"/>
    </row>
    <row r="336">
      <c r="A336" s="689">
        <v>332.0</v>
      </c>
      <c r="B336" s="690" t="s">
        <v>4777</v>
      </c>
      <c r="C336" s="696" t="s">
        <v>3319</v>
      </c>
      <c r="D336" s="691" t="s">
        <v>9</v>
      </c>
      <c r="E336" s="690" t="s">
        <v>3322</v>
      </c>
      <c r="F336" s="691" t="s">
        <v>9</v>
      </c>
      <c r="G336" s="692" t="s">
        <v>3322</v>
      </c>
      <c r="H336" s="691" t="s">
        <v>13</v>
      </c>
      <c r="I336" s="693"/>
      <c r="J336" s="693"/>
      <c r="K336" s="693"/>
    </row>
    <row r="337">
      <c r="A337" s="689">
        <v>333.0</v>
      </c>
      <c r="B337" s="690" t="s">
        <v>4777</v>
      </c>
      <c r="C337" s="696" t="s">
        <v>3253</v>
      </c>
      <c r="D337" s="691" t="s">
        <v>9</v>
      </c>
      <c r="E337" s="690" t="s">
        <v>3257</v>
      </c>
      <c r="F337" s="691" t="s">
        <v>9</v>
      </c>
      <c r="G337" s="692" t="s">
        <v>3257</v>
      </c>
      <c r="H337" s="691" t="s">
        <v>13</v>
      </c>
      <c r="I337" s="693"/>
      <c r="J337" s="693"/>
      <c r="K337" s="693"/>
    </row>
    <row r="338">
      <c r="A338" s="689">
        <v>334.0</v>
      </c>
      <c r="B338" s="690" t="s">
        <v>4777</v>
      </c>
      <c r="C338" s="690" t="s">
        <v>3371</v>
      </c>
      <c r="D338" s="691" t="s">
        <v>21</v>
      </c>
      <c r="E338" s="690">
        <v>0.0</v>
      </c>
      <c r="F338" s="691" t="s">
        <v>21</v>
      </c>
      <c r="G338" s="692" t="e">
        <v>#N/A</v>
      </c>
      <c r="H338" s="691" t="s">
        <v>104</v>
      </c>
      <c r="I338" s="693"/>
      <c r="J338" s="693"/>
      <c r="K338" s="693"/>
    </row>
    <row r="339">
      <c r="A339" s="689">
        <v>335.0</v>
      </c>
      <c r="B339" s="690" t="s">
        <v>4777</v>
      </c>
      <c r="C339" s="690" t="s">
        <v>3372</v>
      </c>
      <c r="D339" s="691" t="s">
        <v>21</v>
      </c>
      <c r="E339" s="690">
        <v>0.0</v>
      </c>
      <c r="F339" s="691" t="s">
        <v>21</v>
      </c>
      <c r="G339" s="692" t="e">
        <v>#N/A</v>
      </c>
      <c r="H339" s="691" t="s">
        <v>104</v>
      </c>
      <c r="I339" s="693"/>
      <c r="J339" s="693"/>
      <c r="K339" s="693"/>
    </row>
    <row r="340">
      <c r="A340" s="689">
        <v>336.0</v>
      </c>
      <c r="B340" s="690" t="s">
        <v>4777</v>
      </c>
      <c r="C340" s="696" t="s">
        <v>3308</v>
      </c>
      <c r="D340" s="691" t="s">
        <v>9</v>
      </c>
      <c r="E340" s="690" t="s">
        <v>6745</v>
      </c>
      <c r="F340" s="691" t="s">
        <v>9</v>
      </c>
      <c r="G340" s="692" t="s">
        <v>6746</v>
      </c>
      <c r="H340" s="691" t="s">
        <v>13</v>
      </c>
      <c r="I340" s="693"/>
      <c r="J340" s="693"/>
      <c r="K340" s="693"/>
    </row>
    <row r="341">
      <c r="A341" s="689">
        <v>337.0</v>
      </c>
      <c r="B341" s="690" t="s">
        <v>4778</v>
      </c>
      <c r="C341" s="696" t="s">
        <v>3456</v>
      </c>
      <c r="D341" s="691" t="s">
        <v>9</v>
      </c>
      <c r="E341" s="690" t="s">
        <v>3460</v>
      </c>
      <c r="F341" s="691" t="s">
        <v>21</v>
      </c>
      <c r="G341" s="692" t="e">
        <v>#N/A</v>
      </c>
      <c r="H341" s="695" t="s">
        <v>13</v>
      </c>
      <c r="I341" s="693"/>
      <c r="J341" s="693"/>
      <c r="K341" s="693"/>
    </row>
    <row r="342">
      <c r="A342" s="689">
        <v>338.0</v>
      </c>
      <c r="B342" s="690" t="s">
        <v>4778</v>
      </c>
      <c r="C342" s="696" t="s">
        <v>3465</v>
      </c>
      <c r="D342" s="691" t="s">
        <v>9</v>
      </c>
      <c r="E342" s="690" t="s">
        <v>6317</v>
      </c>
      <c r="F342" s="691" t="s">
        <v>21</v>
      </c>
      <c r="G342" s="692" t="e">
        <v>#N/A</v>
      </c>
      <c r="H342" s="695" t="s">
        <v>13</v>
      </c>
      <c r="I342" s="693"/>
      <c r="J342" s="693"/>
      <c r="K342" s="693"/>
    </row>
    <row r="343">
      <c r="A343" s="689">
        <v>339.0</v>
      </c>
      <c r="B343" s="690" t="s">
        <v>4778</v>
      </c>
      <c r="C343" s="696" t="s">
        <v>3447</v>
      </c>
      <c r="D343" s="691" t="s">
        <v>9</v>
      </c>
      <c r="E343" s="690" t="s">
        <v>3452</v>
      </c>
      <c r="F343" s="691" t="s">
        <v>9</v>
      </c>
      <c r="G343" s="692" t="s">
        <v>3452</v>
      </c>
      <c r="H343" s="691" t="s">
        <v>13</v>
      </c>
      <c r="I343" s="693"/>
      <c r="J343" s="693"/>
      <c r="K343" s="693"/>
    </row>
    <row r="344">
      <c r="A344" s="689">
        <v>340.0</v>
      </c>
      <c r="B344" s="690" t="s">
        <v>4778</v>
      </c>
      <c r="C344" s="696" t="s">
        <v>3475</v>
      </c>
      <c r="D344" s="691" t="s">
        <v>9</v>
      </c>
      <c r="E344" s="690" t="s">
        <v>3478</v>
      </c>
      <c r="F344" s="691" t="s">
        <v>21</v>
      </c>
      <c r="G344" s="692" t="e">
        <v>#N/A</v>
      </c>
      <c r="H344" s="695" t="s">
        <v>13</v>
      </c>
      <c r="I344" s="693"/>
      <c r="J344" s="693"/>
      <c r="K344" s="693"/>
    </row>
    <row r="345">
      <c r="A345" s="689">
        <v>341.0</v>
      </c>
      <c r="B345" s="690" t="s">
        <v>4778</v>
      </c>
      <c r="C345" s="696" t="s">
        <v>3485</v>
      </c>
      <c r="D345" s="691" t="s">
        <v>9</v>
      </c>
      <c r="E345" s="690" t="s">
        <v>3489</v>
      </c>
      <c r="F345" s="691" t="s">
        <v>21</v>
      </c>
      <c r="G345" s="692" t="e">
        <v>#N/A</v>
      </c>
      <c r="H345" s="695" t="s">
        <v>13</v>
      </c>
      <c r="I345" s="693"/>
      <c r="J345" s="693"/>
      <c r="K345" s="693"/>
    </row>
    <row r="346">
      <c r="A346" s="689">
        <v>342.0</v>
      </c>
      <c r="B346" s="690" t="s">
        <v>4778</v>
      </c>
      <c r="C346" s="696" t="s">
        <v>3497</v>
      </c>
      <c r="D346" s="691" t="s">
        <v>9</v>
      </c>
      <c r="E346" s="690" t="s">
        <v>6275</v>
      </c>
      <c r="F346" s="691" t="s">
        <v>21</v>
      </c>
      <c r="G346" s="692" t="e">
        <v>#N/A</v>
      </c>
      <c r="H346" s="695" t="s">
        <v>13</v>
      </c>
      <c r="I346" s="693"/>
      <c r="J346" s="693"/>
      <c r="K346" s="693"/>
    </row>
    <row r="347">
      <c r="A347" s="689">
        <v>343.0</v>
      </c>
      <c r="B347" s="690" t="s">
        <v>4778</v>
      </c>
      <c r="C347" s="696" t="s">
        <v>3407</v>
      </c>
      <c r="D347" s="691" t="s">
        <v>9</v>
      </c>
      <c r="E347" s="690" t="s">
        <v>3412</v>
      </c>
      <c r="F347" s="691" t="s">
        <v>9</v>
      </c>
      <c r="G347" s="692" t="s">
        <v>3412</v>
      </c>
      <c r="H347" s="691" t="s">
        <v>13</v>
      </c>
      <c r="I347" s="693"/>
      <c r="J347" s="693"/>
      <c r="K347" s="693"/>
    </row>
    <row r="348">
      <c r="A348" s="689">
        <v>344.0</v>
      </c>
      <c r="B348" s="690" t="s">
        <v>4778</v>
      </c>
      <c r="C348" s="696" t="s">
        <v>3387</v>
      </c>
      <c r="D348" s="691" t="s">
        <v>9</v>
      </c>
      <c r="E348" s="690" t="s">
        <v>3392</v>
      </c>
      <c r="F348" s="691" t="s">
        <v>9</v>
      </c>
      <c r="G348" s="692" t="s">
        <v>3392</v>
      </c>
      <c r="H348" s="691" t="s">
        <v>13</v>
      </c>
      <c r="I348" s="693"/>
      <c r="J348" s="693"/>
      <c r="K348" s="693"/>
    </row>
    <row r="349">
      <c r="A349" s="689">
        <v>345.0</v>
      </c>
      <c r="B349" s="690" t="s">
        <v>4778</v>
      </c>
      <c r="C349" s="696" t="s">
        <v>3398</v>
      </c>
      <c r="D349" s="691" t="s">
        <v>9</v>
      </c>
      <c r="E349" s="690" t="s">
        <v>3401</v>
      </c>
      <c r="F349" s="691" t="s">
        <v>9</v>
      </c>
      <c r="G349" s="692" t="s">
        <v>3401</v>
      </c>
      <c r="H349" s="691" t="s">
        <v>13</v>
      </c>
      <c r="I349" s="693"/>
      <c r="J349" s="693"/>
      <c r="K349" s="693"/>
    </row>
    <row r="350">
      <c r="A350" s="689">
        <v>346.0</v>
      </c>
      <c r="B350" s="690" t="s">
        <v>4778</v>
      </c>
      <c r="C350" s="696" t="s">
        <v>3510</v>
      </c>
      <c r="D350" s="691" t="s">
        <v>9</v>
      </c>
      <c r="E350" s="690" t="s">
        <v>6747</v>
      </c>
      <c r="F350" s="691" t="s">
        <v>21</v>
      </c>
      <c r="G350" s="692" t="e">
        <v>#N/A</v>
      </c>
      <c r="H350" s="695" t="s">
        <v>13</v>
      </c>
      <c r="I350" s="693"/>
      <c r="J350" s="693"/>
      <c r="K350" s="693"/>
    </row>
    <row r="351">
      <c r="A351" s="689">
        <v>347.0</v>
      </c>
      <c r="B351" s="690" t="s">
        <v>4778</v>
      </c>
      <c r="C351" s="696" t="s">
        <v>3426</v>
      </c>
      <c r="D351" s="691" t="s">
        <v>9</v>
      </c>
      <c r="E351" s="690" t="s">
        <v>3430</v>
      </c>
      <c r="F351" s="691" t="s">
        <v>9</v>
      </c>
      <c r="G351" s="692" t="s">
        <v>3430</v>
      </c>
      <c r="H351" s="691" t="s">
        <v>13</v>
      </c>
      <c r="I351" s="693"/>
      <c r="J351" s="693"/>
      <c r="K351" s="693"/>
    </row>
    <row r="352">
      <c r="A352" s="689">
        <v>348.0</v>
      </c>
      <c r="B352" s="690" t="s">
        <v>4778</v>
      </c>
      <c r="C352" s="696" t="s">
        <v>3417</v>
      </c>
      <c r="D352" s="691" t="s">
        <v>9</v>
      </c>
      <c r="E352" s="690" t="s">
        <v>3421</v>
      </c>
      <c r="F352" s="691" t="s">
        <v>9</v>
      </c>
      <c r="G352" s="692" t="s">
        <v>3421</v>
      </c>
      <c r="H352" s="691" t="s">
        <v>13</v>
      </c>
      <c r="I352" s="693"/>
      <c r="J352" s="693"/>
      <c r="K352" s="693"/>
    </row>
    <row r="353">
      <c r="A353" s="689">
        <v>349.0</v>
      </c>
      <c r="B353" s="690" t="s">
        <v>4778</v>
      </c>
      <c r="C353" s="696" t="s">
        <v>3436</v>
      </c>
      <c r="D353" s="691" t="s">
        <v>9</v>
      </c>
      <c r="E353" s="690" t="s">
        <v>6328</v>
      </c>
      <c r="F353" s="691" t="s">
        <v>9</v>
      </c>
      <c r="G353" s="692" t="s">
        <v>3439</v>
      </c>
      <c r="H353" s="691" t="s">
        <v>13</v>
      </c>
      <c r="I353" s="693"/>
      <c r="J353" s="693"/>
      <c r="K353" s="693"/>
    </row>
    <row r="354">
      <c r="A354" s="689">
        <v>350.0</v>
      </c>
      <c r="B354" s="690" t="s">
        <v>4780</v>
      </c>
      <c r="C354" s="690" t="s">
        <v>3158</v>
      </c>
      <c r="D354" s="691" t="s">
        <v>9</v>
      </c>
      <c r="E354" s="690" t="s">
        <v>6748</v>
      </c>
      <c r="F354" s="691" t="s">
        <v>9</v>
      </c>
      <c r="G354" s="692" t="s">
        <v>6749</v>
      </c>
      <c r="H354" s="691" t="s">
        <v>13</v>
      </c>
      <c r="I354" s="693"/>
      <c r="J354" s="693"/>
      <c r="K354" s="693"/>
    </row>
    <row r="355">
      <c r="A355" s="689">
        <v>351.0</v>
      </c>
      <c r="B355" s="690" t="s">
        <v>4780</v>
      </c>
      <c r="C355" s="690" t="s">
        <v>3208</v>
      </c>
      <c r="D355" s="691" t="s">
        <v>9</v>
      </c>
      <c r="E355" s="690" t="s">
        <v>3210</v>
      </c>
      <c r="F355" s="691" t="s">
        <v>9</v>
      </c>
      <c r="G355" s="692" t="s">
        <v>3210</v>
      </c>
      <c r="H355" s="691" t="s">
        <v>13</v>
      </c>
      <c r="I355" s="693"/>
      <c r="J355" s="693"/>
      <c r="K355" s="693"/>
    </row>
    <row r="356">
      <c r="A356" s="689">
        <v>352.0</v>
      </c>
      <c r="B356" s="690" t="s">
        <v>4780</v>
      </c>
      <c r="C356" s="690" t="s">
        <v>3191</v>
      </c>
      <c r="D356" s="691" t="s">
        <v>9</v>
      </c>
      <c r="E356" s="690" t="s">
        <v>4625</v>
      </c>
      <c r="F356" s="691" t="s">
        <v>21</v>
      </c>
      <c r="G356" s="692" t="s">
        <v>4625</v>
      </c>
      <c r="H356" s="695" t="s">
        <v>13</v>
      </c>
      <c r="I356" s="693"/>
      <c r="J356" s="693"/>
      <c r="K356" s="693"/>
    </row>
    <row r="357">
      <c r="A357" s="689">
        <v>353.0</v>
      </c>
      <c r="B357" s="690" t="s">
        <v>4780</v>
      </c>
      <c r="C357" s="690" t="s">
        <v>3218</v>
      </c>
      <c r="D357" s="691" t="s">
        <v>9</v>
      </c>
      <c r="E357" s="690" t="s">
        <v>6202</v>
      </c>
      <c r="F357" s="691" t="s">
        <v>9</v>
      </c>
      <c r="G357" s="692" t="s">
        <v>3221</v>
      </c>
      <c r="H357" s="691" t="s">
        <v>13</v>
      </c>
      <c r="I357" s="693"/>
      <c r="J357" s="693"/>
      <c r="K357" s="693"/>
    </row>
    <row r="358">
      <c r="A358" s="689">
        <v>354.0</v>
      </c>
      <c r="B358" s="690" t="s">
        <v>4780</v>
      </c>
      <c r="C358" s="690" t="s">
        <v>3168</v>
      </c>
      <c r="D358" s="691" t="s">
        <v>9</v>
      </c>
      <c r="E358" s="690" t="s">
        <v>4616</v>
      </c>
      <c r="F358" s="691" t="s">
        <v>9</v>
      </c>
      <c r="G358" s="692" t="s">
        <v>4616</v>
      </c>
      <c r="H358" s="691" t="s">
        <v>13</v>
      </c>
      <c r="I358" s="693"/>
      <c r="J358" s="693"/>
      <c r="K358" s="693"/>
    </row>
    <row r="359">
      <c r="A359" s="689">
        <v>355.0</v>
      </c>
      <c r="B359" s="690" t="s">
        <v>4780</v>
      </c>
      <c r="C359" s="690" t="s">
        <v>3234</v>
      </c>
      <c r="D359" s="691" t="s">
        <v>9</v>
      </c>
      <c r="E359" s="690" t="s">
        <v>6203</v>
      </c>
      <c r="F359" s="691" t="s">
        <v>9</v>
      </c>
      <c r="G359" s="692" t="s">
        <v>3237</v>
      </c>
      <c r="H359" s="691" t="s">
        <v>13</v>
      </c>
      <c r="I359" s="693"/>
      <c r="J359" s="693"/>
      <c r="K359" s="693"/>
    </row>
    <row r="360">
      <c r="A360" s="689">
        <v>356.0</v>
      </c>
      <c r="B360" s="690" t="s">
        <v>4780</v>
      </c>
      <c r="C360" s="690" t="s">
        <v>3227</v>
      </c>
      <c r="D360" s="691" t="s">
        <v>21</v>
      </c>
      <c r="E360" s="691" t="e">
        <v>#N/A</v>
      </c>
      <c r="F360" s="691" t="s">
        <v>21</v>
      </c>
      <c r="G360" s="692" t="s">
        <v>6750</v>
      </c>
      <c r="H360" s="691" t="s">
        <v>104</v>
      </c>
      <c r="I360" s="693"/>
      <c r="J360" s="693"/>
      <c r="K360" s="693"/>
    </row>
    <row r="361">
      <c r="A361" s="689">
        <v>357.0</v>
      </c>
      <c r="B361" s="690" t="s">
        <v>4780</v>
      </c>
      <c r="C361" s="690" t="s">
        <v>3147</v>
      </c>
      <c r="D361" s="691" t="s">
        <v>9</v>
      </c>
      <c r="E361" s="690" t="s">
        <v>3151</v>
      </c>
      <c r="F361" s="691" t="s">
        <v>9</v>
      </c>
      <c r="G361" s="692" t="s">
        <v>3151</v>
      </c>
      <c r="H361" s="691" t="s">
        <v>13</v>
      </c>
      <c r="I361" s="693"/>
      <c r="J361" s="693"/>
      <c r="K361" s="693"/>
    </row>
    <row r="362">
      <c r="A362" s="689">
        <v>358.0</v>
      </c>
      <c r="B362" s="690" t="s">
        <v>4780</v>
      </c>
      <c r="C362" s="690" t="s">
        <v>3180</v>
      </c>
      <c r="D362" s="691" t="s">
        <v>9</v>
      </c>
      <c r="E362" s="690" t="s">
        <v>3184</v>
      </c>
      <c r="F362" s="691" t="s">
        <v>9</v>
      </c>
      <c r="G362" s="692" t="s">
        <v>3184</v>
      </c>
      <c r="H362" s="691" t="s">
        <v>13</v>
      </c>
      <c r="I362" s="693"/>
      <c r="J362" s="693"/>
      <c r="K362" s="693"/>
    </row>
    <row r="363">
      <c r="A363" s="689">
        <v>359.0</v>
      </c>
      <c r="B363" s="690" t="s">
        <v>4780</v>
      </c>
      <c r="C363" s="690" t="s">
        <v>3201</v>
      </c>
      <c r="D363" s="691" t="s">
        <v>9</v>
      </c>
      <c r="E363" s="690" t="s">
        <v>6196</v>
      </c>
      <c r="F363" s="691" t="s">
        <v>9</v>
      </c>
      <c r="G363" s="692" t="s">
        <v>3204</v>
      </c>
      <c r="H363" s="691" t="s">
        <v>13</v>
      </c>
      <c r="I363" s="693"/>
      <c r="J363" s="693"/>
      <c r="K363" s="693"/>
    </row>
    <row r="364">
      <c r="A364" s="689">
        <v>360.0</v>
      </c>
      <c r="B364" s="690" t="s">
        <v>4782</v>
      </c>
      <c r="C364" s="690" t="s">
        <v>3384</v>
      </c>
      <c r="D364" s="691" t="s">
        <v>21</v>
      </c>
      <c r="E364" s="690">
        <v>0.0</v>
      </c>
      <c r="F364" s="691" t="s">
        <v>21</v>
      </c>
      <c r="G364" s="692" t="e">
        <v>#N/A</v>
      </c>
      <c r="H364" s="691" t="s">
        <v>104</v>
      </c>
      <c r="I364" s="693"/>
      <c r="J364" s="693"/>
      <c r="K364" s="693"/>
    </row>
    <row r="365">
      <c r="A365" s="689">
        <v>361.0</v>
      </c>
      <c r="B365" s="690" t="s">
        <v>4782</v>
      </c>
      <c r="C365" s="696" t="s">
        <v>3374</v>
      </c>
      <c r="D365" s="691" t="s">
        <v>9</v>
      </c>
      <c r="E365" s="690" t="s">
        <v>3379</v>
      </c>
      <c r="F365" s="691" t="s">
        <v>9</v>
      </c>
      <c r="G365" s="692" t="s">
        <v>3379</v>
      </c>
      <c r="H365" s="691" t="s">
        <v>13</v>
      </c>
      <c r="I365" s="693"/>
      <c r="J365" s="693"/>
      <c r="K365" s="693"/>
    </row>
    <row r="366">
      <c r="A366" s="689">
        <v>362.0</v>
      </c>
      <c r="B366" s="690" t="s">
        <v>4782</v>
      </c>
      <c r="C366" s="690" t="s">
        <v>3386</v>
      </c>
      <c r="D366" s="691" t="s">
        <v>21</v>
      </c>
      <c r="E366" s="690">
        <v>0.0</v>
      </c>
      <c r="F366" s="691" t="s">
        <v>21</v>
      </c>
      <c r="G366" s="692" t="e">
        <v>#N/A</v>
      </c>
      <c r="H366" s="691" t="s">
        <v>104</v>
      </c>
      <c r="I366" s="693"/>
      <c r="J366" s="693"/>
      <c r="K366" s="693"/>
    </row>
    <row r="367">
      <c r="A367" s="689">
        <v>363.0</v>
      </c>
      <c r="B367" s="690" t="s">
        <v>4782</v>
      </c>
      <c r="C367" s="690" t="s">
        <v>3385</v>
      </c>
      <c r="D367" s="691" t="s">
        <v>21</v>
      </c>
      <c r="E367" s="690">
        <v>0.0</v>
      </c>
      <c r="F367" s="691" t="s">
        <v>21</v>
      </c>
      <c r="G367" s="692" t="e">
        <v>#N/A</v>
      </c>
      <c r="H367" s="691" t="s">
        <v>104</v>
      </c>
      <c r="I367" s="693"/>
      <c r="J367" s="693"/>
      <c r="K367" s="693"/>
    </row>
    <row r="368">
      <c r="A368" s="689">
        <v>364.0</v>
      </c>
      <c r="B368" s="690" t="s">
        <v>4782</v>
      </c>
      <c r="C368" s="690" t="s">
        <v>3383</v>
      </c>
      <c r="D368" s="691" t="s">
        <v>21</v>
      </c>
      <c r="E368" s="690">
        <v>0.0</v>
      </c>
      <c r="F368" s="691" t="s">
        <v>21</v>
      </c>
      <c r="G368" s="692" t="e">
        <v>#N/A</v>
      </c>
      <c r="H368" s="691" t="s">
        <v>104</v>
      </c>
      <c r="I368" s="693"/>
      <c r="J368" s="693"/>
      <c r="K368" s="693"/>
    </row>
    <row r="369">
      <c r="A369" s="689">
        <v>365.0</v>
      </c>
      <c r="B369" s="690" t="s">
        <v>4783</v>
      </c>
      <c r="C369" s="696" t="s">
        <v>4084</v>
      </c>
      <c r="D369" s="691" t="s">
        <v>9</v>
      </c>
      <c r="E369" s="690" t="s">
        <v>6751</v>
      </c>
      <c r="F369" s="691" t="s">
        <v>9</v>
      </c>
      <c r="G369" s="692" t="s">
        <v>6752</v>
      </c>
      <c r="H369" s="691" t="s">
        <v>13</v>
      </c>
      <c r="I369" s="693"/>
      <c r="J369" s="693"/>
      <c r="K369" s="693"/>
    </row>
    <row r="370">
      <c r="A370" s="689">
        <v>366.0</v>
      </c>
      <c r="B370" s="690" t="s">
        <v>4783</v>
      </c>
      <c r="C370" s="696" t="s">
        <v>4105</v>
      </c>
      <c r="D370" s="691" t="s">
        <v>9</v>
      </c>
      <c r="E370" s="690" t="s">
        <v>4110</v>
      </c>
      <c r="F370" s="691" t="s">
        <v>9</v>
      </c>
      <c r="G370" s="692" t="s">
        <v>4110</v>
      </c>
      <c r="H370" s="691" t="s">
        <v>13</v>
      </c>
      <c r="I370" s="693"/>
      <c r="J370" s="693"/>
      <c r="K370" s="693"/>
    </row>
    <row r="371">
      <c r="A371" s="689">
        <v>367.0</v>
      </c>
      <c r="B371" s="690" t="s">
        <v>4783</v>
      </c>
      <c r="C371" s="690" t="s">
        <v>4139</v>
      </c>
      <c r="D371" s="691" t="s">
        <v>9</v>
      </c>
      <c r="E371" s="690" t="s">
        <v>6753</v>
      </c>
      <c r="F371" s="691" t="s">
        <v>21</v>
      </c>
      <c r="G371" s="692" t="e">
        <v>#N/A</v>
      </c>
      <c r="H371" s="695" t="s">
        <v>13</v>
      </c>
      <c r="I371" s="693"/>
      <c r="J371" s="693"/>
      <c r="K371" s="693"/>
    </row>
    <row r="372">
      <c r="A372" s="689">
        <v>368.0</v>
      </c>
      <c r="B372" s="690" t="s">
        <v>4783</v>
      </c>
      <c r="C372" s="690" t="s">
        <v>4164</v>
      </c>
      <c r="D372" s="691" t="s">
        <v>21</v>
      </c>
      <c r="E372" s="690" t="s">
        <v>6754</v>
      </c>
      <c r="F372" s="691" t="s">
        <v>21</v>
      </c>
      <c r="G372" s="692" t="e">
        <v>#N/A</v>
      </c>
      <c r="H372" s="691" t="s">
        <v>104</v>
      </c>
      <c r="I372" s="693"/>
      <c r="J372" s="693"/>
      <c r="K372" s="693"/>
    </row>
    <row r="373">
      <c r="A373" s="689">
        <v>369.0</v>
      </c>
      <c r="B373" s="690" t="s">
        <v>4783</v>
      </c>
      <c r="C373" s="690" t="s">
        <v>4165</v>
      </c>
      <c r="D373" s="691" t="s">
        <v>21</v>
      </c>
      <c r="E373" s="690">
        <v>0.0</v>
      </c>
      <c r="F373" s="691" t="s">
        <v>21</v>
      </c>
      <c r="G373" s="692" t="e">
        <v>#N/A</v>
      </c>
      <c r="H373" s="691" t="s">
        <v>104</v>
      </c>
      <c r="I373" s="693"/>
      <c r="J373" s="693"/>
      <c r="K373" s="693"/>
    </row>
    <row r="374">
      <c r="A374" s="689">
        <v>370.0</v>
      </c>
      <c r="B374" s="690" t="s">
        <v>4783</v>
      </c>
      <c r="C374" s="690" t="s">
        <v>4149</v>
      </c>
      <c r="D374" s="691" t="s">
        <v>9</v>
      </c>
      <c r="E374" s="690" t="s">
        <v>4150</v>
      </c>
      <c r="F374" s="691" t="s">
        <v>21</v>
      </c>
      <c r="G374" s="692" t="e">
        <v>#N/A</v>
      </c>
      <c r="H374" s="695" t="s">
        <v>13</v>
      </c>
      <c r="I374" s="693"/>
      <c r="J374" s="693"/>
      <c r="K374" s="693"/>
    </row>
    <row r="375">
      <c r="A375" s="689">
        <v>371.0</v>
      </c>
      <c r="B375" s="690" t="s">
        <v>4783</v>
      </c>
      <c r="C375" s="696" t="s">
        <v>4075</v>
      </c>
      <c r="D375" s="691" t="s">
        <v>9</v>
      </c>
      <c r="E375" s="690" t="s">
        <v>6755</v>
      </c>
      <c r="F375" s="691" t="s">
        <v>9</v>
      </c>
      <c r="G375" s="692" t="s">
        <v>4078</v>
      </c>
      <c r="H375" s="691" t="s">
        <v>13</v>
      </c>
      <c r="I375" s="693"/>
      <c r="J375" s="693"/>
      <c r="K375" s="693"/>
    </row>
    <row r="376">
      <c r="A376" s="689">
        <v>372.0</v>
      </c>
      <c r="B376" s="690" t="s">
        <v>4783</v>
      </c>
      <c r="C376" s="690" t="s">
        <v>4151</v>
      </c>
      <c r="D376" s="691" t="s">
        <v>9</v>
      </c>
      <c r="E376" s="690" t="s">
        <v>6554</v>
      </c>
      <c r="F376" s="691" t="s">
        <v>21</v>
      </c>
      <c r="G376" s="692" t="e">
        <v>#N/A</v>
      </c>
      <c r="H376" s="695" t="s">
        <v>13</v>
      </c>
      <c r="I376" s="693"/>
      <c r="J376" s="693"/>
      <c r="K376" s="693"/>
    </row>
    <row r="377">
      <c r="A377" s="689">
        <v>373.0</v>
      </c>
      <c r="B377" s="690" t="s">
        <v>4783</v>
      </c>
      <c r="C377" s="696" t="s">
        <v>4114</v>
      </c>
      <c r="D377" s="691" t="s">
        <v>9</v>
      </c>
      <c r="E377" s="690" t="s">
        <v>6756</v>
      </c>
      <c r="F377" s="691" t="s">
        <v>9</v>
      </c>
      <c r="G377" s="692" t="s">
        <v>6757</v>
      </c>
      <c r="H377" s="691" t="s">
        <v>13</v>
      </c>
      <c r="I377" s="693"/>
      <c r="J377" s="693"/>
      <c r="K377" s="693"/>
    </row>
    <row r="378">
      <c r="A378" s="689">
        <v>374.0</v>
      </c>
      <c r="B378" s="690" t="s">
        <v>4783</v>
      </c>
      <c r="C378" s="690" t="s">
        <v>4163</v>
      </c>
      <c r="D378" s="691" t="s">
        <v>21</v>
      </c>
      <c r="E378" s="690" t="s">
        <v>6758</v>
      </c>
      <c r="F378" s="691" t="s">
        <v>21</v>
      </c>
      <c r="G378" s="692" t="e">
        <v>#N/A</v>
      </c>
      <c r="H378" s="691" t="s">
        <v>104</v>
      </c>
      <c r="I378" s="693"/>
      <c r="J378" s="693"/>
      <c r="K378" s="693"/>
    </row>
    <row r="379">
      <c r="A379" s="689">
        <v>375.0</v>
      </c>
      <c r="B379" s="690" t="s">
        <v>4783</v>
      </c>
      <c r="C379" s="696" t="s">
        <v>4063</v>
      </c>
      <c r="D379" s="691" t="s">
        <v>9</v>
      </c>
      <c r="E379" s="690" t="s">
        <v>6759</v>
      </c>
      <c r="F379" s="691" t="s">
        <v>9</v>
      </c>
      <c r="G379" s="692" t="s">
        <v>6760</v>
      </c>
      <c r="H379" s="691" t="s">
        <v>13</v>
      </c>
      <c r="I379" s="693"/>
      <c r="J379" s="693"/>
      <c r="K379" s="693"/>
    </row>
    <row r="380">
      <c r="A380" s="689">
        <v>376.0</v>
      </c>
      <c r="B380" s="690" t="s">
        <v>4783</v>
      </c>
      <c r="C380" s="696" t="s">
        <v>4095</v>
      </c>
      <c r="D380" s="691" t="s">
        <v>9</v>
      </c>
      <c r="E380" s="690" t="s">
        <v>6546</v>
      </c>
      <c r="F380" s="691" t="s">
        <v>9</v>
      </c>
      <c r="G380" s="692" t="s">
        <v>6761</v>
      </c>
      <c r="H380" s="691" t="s">
        <v>13</v>
      </c>
      <c r="I380" s="693"/>
      <c r="J380" s="693"/>
      <c r="K380" s="693"/>
    </row>
    <row r="381">
      <c r="A381" s="689">
        <v>377.0</v>
      </c>
      <c r="B381" s="690" t="s">
        <v>4783</v>
      </c>
      <c r="C381" s="690" t="s">
        <v>4161</v>
      </c>
      <c r="D381" s="691" t="s">
        <v>9</v>
      </c>
      <c r="E381" s="690" t="s">
        <v>4162</v>
      </c>
      <c r="F381" s="691" t="s">
        <v>21</v>
      </c>
      <c r="G381" s="692" t="e">
        <v>#N/A</v>
      </c>
      <c r="H381" s="695" t="s">
        <v>13</v>
      </c>
      <c r="I381" s="693"/>
      <c r="J381" s="693"/>
      <c r="K381" s="693"/>
    </row>
    <row r="382">
      <c r="A382" s="689">
        <v>378.0</v>
      </c>
      <c r="B382" s="690" t="s">
        <v>4783</v>
      </c>
      <c r="C382" s="696" t="s">
        <v>4133</v>
      </c>
      <c r="D382" s="691" t="s">
        <v>9</v>
      </c>
      <c r="E382" s="690" t="s">
        <v>6762</v>
      </c>
      <c r="F382" s="691" t="s">
        <v>9</v>
      </c>
      <c r="G382" s="692" t="s">
        <v>6762</v>
      </c>
      <c r="H382" s="691" t="s">
        <v>13</v>
      </c>
      <c r="I382" s="693"/>
      <c r="J382" s="693"/>
      <c r="K382" s="693"/>
    </row>
    <row r="383">
      <c r="A383" s="689">
        <v>379.0</v>
      </c>
      <c r="B383" s="690" t="s">
        <v>4783</v>
      </c>
      <c r="C383" s="696" t="s">
        <v>4121</v>
      </c>
      <c r="D383" s="691" t="s">
        <v>9</v>
      </c>
      <c r="E383" s="690" t="s">
        <v>6540</v>
      </c>
      <c r="F383" s="691" t="s">
        <v>9</v>
      </c>
      <c r="G383" s="692" t="s">
        <v>6763</v>
      </c>
      <c r="H383" s="691" t="s">
        <v>13</v>
      </c>
      <c r="I383" s="693"/>
      <c r="J383" s="693"/>
      <c r="K383" s="693"/>
    </row>
    <row r="384">
      <c r="A384" s="689">
        <v>380.0</v>
      </c>
      <c r="B384" s="690" t="s">
        <v>4785</v>
      </c>
      <c r="C384" s="690" t="s">
        <v>4057</v>
      </c>
      <c r="D384" s="691" t="s">
        <v>21</v>
      </c>
      <c r="E384" s="690">
        <v>0.0</v>
      </c>
      <c r="F384" s="691" t="s">
        <v>21</v>
      </c>
      <c r="G384" s="692" t="e">
        <v>#N/A</v>
      </c>
      <c r="H384" s="691" t="s">
        <v>104</v>
      </c>
      <c r="I384" s="693"/>
      <c r="J384" s="693"/>
      <c r="K384" s="693"/>
    </row>
    <row r="385">
      <c r="A385" s="689">
        <v>381.0</v>
      </c>
      <c r="B385" s="690" t="s">
        <v>4785</v>
      </c>
      <c r="C385" s="690" t="s">
        <v>4056</v>
      </c>
      <c r="D385" s="691" t="s">
        <v>21</v>
      </c>
      <c r="E385" s="690">
        <v>0.0</v>
      </c>
      <c r="F385" s="691" t="s">
        <v>21</v>
      </c>
      <c r="G385" s="692" t="e">
        <v>#N/A</v>
      </c>
      <c r="H385" s="691" t="s">
        <v>104</v>
      </c>
      <c r="I385" s="693"/>
      <c r="J385" s="693"/>
      <c r="K385" s="693"/>
    </row>
    <row r="386">
      <c r="A386" s="689">
        <v>382.0</v>
      </c>
      <c r="B386" s="690" t="s">
        <v>4785</v>
      </c>
      <c r="C386" s="696" t="s">
        <v>4018</v>
      </c>
      <c r="D386" s="691" t="s">
        <v>21</v>
      </c>
      <c r="E386" s="690">
        <v>0.0</v>
      </c>
      <c r="F386" s="691" t="s">
        <v>9</v>
      </c>
      <c r="G386" s="692" t="s">
        <v>6764</v>
      </c>
      <c r="H386" s="695" t="s">
        <v>13</v>
      </c>
      <c r="I386" s="693"/>
      <c r="J386" s="693"/>
      <c r="K386" s="693"/>
    </row>
    <row r="387">
      <c r="A387" s="689">
        <v>383.0</v>
      </c>
      <c r="B387" s="690" t="s">
        <v>4785</v>
      </c>
      <c r="C387" s="696" t="s">
        <v>4049</v>
      </c>
      <c r="D387" s="691" t="s">
        <v>9</v>
      </c>
      <c r="E387" s="690" t="s">
        <v>4052</v>
      </c>
      <c r="F387" s="691" t="s">
        <v>9</v>
      </c>
      <c r="G387" s="692" t="s">
        <v>4052</v>
      </c>
      <c r="H387" s="691" t="s">
        <v>13</v>
      </c>
      <c r="I387" s="693"/>
      <c r="J387" s="693"/>
      <c r="K387" s="693"/>
    </row>
    <row r="388">
      <c r="A388" s="689">
        <v>384.0</v>
      </c>
      <c r="B388" s="690" t="s">
        <v>4785</v>
      </c>
      <c r="C388" s="690" t="s">
        <v>4061</v>
      </c>
      <c r="D388" s="691" t="s">
        <v>21</v>
      </c>
      <c r="E388" s="690">
        <v>0.0</v>
      </c>
      <c r="F388" s="691" t="s">
        <v>21</v>
      </c>
      <c r="G388" s="692" t="e">
        <v>#N/A</v>
      </c>
      <c r="H388" s="691" t="s">
        <v>104</v>
      </c>
      <c r="I388" s="693"/>
      <c r="J388" s="693"/>
      <c r="K388" s="693"/>
    </row>
    <row r="389">
      <c r="A389" s="689">
        <v>385.0</v>
      </c>
      <c r="B389" s="690" t="s">
        <v>4785</v>
      </c>
      <c r="C389" s="690" t="s">
        <v>6765</v>
      </c>
      <c r="D389" s="691" t="s">
        <v>21</v>
      </c>
      <c r="E389" s="690">
        <v>0.0</v>
      </c>
      <c r="F389" s="691" t="s">
        <v>21</v>
      </c>
      <c r="G389" s="692" t="e">
        <v>#N/A</v>
      </c>
      <c r="H389" s="691" t="s">
        <v>104</v>
      </c>
      <c r="I389" s="693"/>
      <c r="J389" s="693"/>
      <c r="K389" s="693"/>
    </row>
    <row r="390">
      <c r="A390" s="689">
        <v>386.0</v>
      </c>
      <c r="B390" s="690" t="s">
        <v>4785</v>
      </c>
      <c r="C390" s="690" t="s">
        <v>4060</v>
      </c>
      <c r="D390" s="691" t="s">
        <v>21</v>
      </c>
      <c r="E390" s="690">
        <v>0.0</v>
      </c>
      <c r="F390" s="691" t="s">
        <v>21</v>
      </c>
      <c r="G390" s="692" t="e">
        <v>#N/A</v>
      </c>
      <c r="H390" s="691" t="s">
        <v>104</v>
      </c>
      <c r="I390" s="693"/>
      <c r="J390" s="693"/>
      <c r="K390" s="693"/>
    </row>
    <row r="391">
      <c r="A391" s="689">
        <v>387.0</v>
      </c>
      <c r="B391" s="690" t="s">
        <v>4785</v>
      </c>
      <c r="C391" s="696" t="s">
        <v>3987</v>
      </c>
      <c r="D391" s="691" t="s">
        <v>9</v>
      </c>
      <c r="E391" s="690" t="s">
        <v>3990</v>
      </c>
      <c r="F391" s="691" t="s">
        <v>9</v>
      </c>
      <c r="G391" s="692" t="s">
        <v>3990</v>
      </c>
      <c r="H391" s="691" t="s">
        <v>13</v>
      </c>
      <c r="I391" s="693"/>
      <c r="J391" s="693"/>
      <c r="K391" s="693"/>
    </row>
    <row r="392">
      <c r="A392" s="689">
        <v>388.0</v>
      </c>
      <c r="B392" s="690" t="s">
        <v>4785</v>
      </c>
      <c r="C392" s="696" t="s">
        <v>6766</v>
      </c>
      <c r="D392" s="691" t="s">
        <v>9</v>
      </c>
      <c r="E392" s="690" t="s">
        <v>6524</v>
      </c>
      <c r="F392" s="691" t="s">
        <v>21</v>
      </c>
      <c r="G392" s="692" t="e">
        <v>#N/A</v>
      </c>
      <c r="H392" s="695" t="s">
        <v>13</v>
      </c>
      <c r="I392" s="693"/>
      <c r="J392" s="693"/>
      <c r="K392" s="693"/>
    </row>
    <row r="393">
      <c r="A393" s="689">
        <v>389.0</v>
      </c>
      <c r="B393" s="690" t="s">
        <v>4785</v>
      </c>
      <c r="C393" s="696" t="s">
        <v>4004</v>
      </c>
      <c r="D393" s="691" t="s">
        <v>9</v>
      </c>
      <c r="E393" s="690" t="s">
        <v>4009</v>
      </c>
      <c r="F393" s="691" t="s">
        <v>9</v>
      </c>
      <c r="G393" s="692" t="s">
        <v>4009</v>
      </c>
      <c r="H393" s="691" t="s">
        <v>13</v>
      </c>
      <c r="I393" s="693"/>
      <c r="J393" s="693"/>
      <c r="K393" s="693"/>
    </row>
    <row r="394">
      <c r="A394" s="689">
        <v>390.0</v>
      </c>
      <c r="B394" s="690" t="s">
        <v>4785</v>
      </c>
      <c r="C394" s="690" t="s">
        <v>4058</v>
      </c>
      <c r="D394" s="691" t="s">
        <v>21</v>
      </c>
      <c r="E394" s="690">
        <v>0.0</v>
      </c>
      <c r="F394" s="691" t="s">
        <v>21</v>
      </c>
      <c r="G394" s="692" t="e">
        <v>#N/A</v>
      </c>
      <c r="H394" s="691" t="s">
        <v>104</v>
      </c>
      <c r="I394" s="693"/>
      <c r="J394" s="693"/>
      <c r="K394" s="693"/>
    </row>
    <row r="395">
      <c r="A395" s="689">
        <v>391.0</v>
      </c>
      <c r="B395" s="690" t="s">
        <v>4785</v>
      </c>
      <c r="C395" s="696" t="s">
        <v>4027</v>
      </c>
      <c r="D395" s="691" t="s">
        <v>21</v>
      </c>
      <c r="E395" s="690">
        <v>0.0</v>
      </c>
      <c r="F395" s="691" t="s">
        <v>9</v>
      </c>
      <c r="G395" s="692" t="s">
        <v>6767</v>
      </c>
      <c r="H395" s="695" t="s">
        <v>13</v>
      </c>
      <c r="I395" s="693"/>
      <c r="J395" s="693"/>
      <c r="K395" s="693"/>
    </row>
    <row r="396">
      <c r="A396" s="689">
        <v>392.0</v>
      </c>
      <c r="B396" s="690" t="s">
        <v>4785</v>
      </c>
      <c r="C396" s="696" t="s">
        <v>3995</v>
      </c>
      <c r="D396" s="691" t="s">
        <v>21</v>
      </c>
      <c r="E396" s="690">
        <v>0.0</v>
      </c>
      <c r="F396" s="691" t="s">
        <v>9</v>
      </c>
      <c r="G396" s="692" t="s">
        <v>3998</v>
      </c>
      <c r="H396" s="695" t="s">
        <v>13</v>
      </c>
      <c r="I396" s="693"/>
      <c r="J396" s="693"/>
      <c r="K396" s="693"/>
    </row>
    <row r="397">
      <c r="A397" s="689">
        <v>393.0</v>
      </c>
      <c r="B397" s="690" t="s">
        <v>4787</v>
      </c>
      <c r="C397" s="690" t="s">
        <v>4788</v>
      </c>
      <c r="D397" s="691" t="s">
        <v>9</v>
      </c>
      <c r="E397" s="690" t="s">
        <v>3751</v>
      </c>
      <c r="F397" s="691" t="s">
        <v>21</v>
      </c>
      <c r="G397" s="692" t="e">
        <v>#N/A</v>
      </c>
      <c r="H397" s="695" t="s">
        <v>13</v>
      </c>
      <c r="I397" s="693"/>
      <c r="J397" s="693"/>
      <c r="K397" s="693"/>
    </row>
    <row r="398">
      <c r="A398" s="689">
        <v>394.0</v>
      </c>
      <c r="B398" s="690" t="s">
        <v>4787</v>
      </c>
      <c r="C398" s="690" t="s">
        <v>3645</v>
      </c>
      <c r="D398" s="691" t="s">
        <v>9</v>
      </c>
      <c r="E398" s="690" t="s">
        <v>6386</v>
      </c>
      <c r="F398" s="691" t="s">
        <v>9</v>
      </c>
      <c r="G398" s="692" t="s">
        <v>6768</v>
      </c>
      <c r="H398" s="691" t="s">
        <v>13</v>
      </c>
      <c r="I398" s="693"/>
      <c r="J398" s="693"/>
      <c r="K398" s="693"/>
    </row>
    <row r="399">
      <c r="A399" s="689">
        <v>395.0</v>
      </c>
      <c r="B399" s="690" t="s">
        <v>4787</v>
      </c>
      <c r="C399" s="690" t="s">
        <v>3703</v>
      </c>
      <c r="D399" s="691" t="s">
        <v>9</v>
      </c>
      <c r="E399" s="690" t="s">
        <v>3708</v>
      </c>
      <c r="F399" s="691" t="s">
        <v>9</v>
      </c>
      <c r="G399" s="692" t="s">
        <v>3708</v>
      </c>
      <c r="H399" s="691" t="s">
        <v>13</v>
      </c>
      <c r="I399" s="693"/>
      <c r="J399" s="693"/>
      <c r="K399" s="693"/>
    </row>
    <row r="400">
      <c r="A400" s="689">
        <v>396.0</v>
      </c>
      <c r="B400" s="690" t="s">
        <v>4787</v>
      </c>
      <c r="C400" s="690" t="s">
        <v>3768</v>
      </c>
      <c r="D400" s="691" t="s">
        <v>21</v>
      </c>
      <c r="E400" s="690">
        <v>0.0</v>
      </c>
      <c r="F400" s="691" t="s">
        <v>9</v>
      </c>
      <c r="G400" s="692" t="s">
        <v>3771</v>
      </c>
      <c r="H400" s="695" t="s">
        <v>104</v>
      </c>
      <c r="I400" s="693"/>
      <c r="J400" s="693"/>
      <c r="K400" s="693"/>
    </row>
    <row r="401">
      <c r="A401" s="689">
        <v>397.0</v>
      </c>
      <c r="B401" s="690" t="s">
        <v>4787</v>
      </c>
      <c r="C401" s="690" t="s">
        <v>3623</v>
      </c>
      <c r="D401" s="691" t="s">
        <v>9</v>
      </c>
      <c r="E401" s="690" t="s">
        <v>6376</v>
      </c>
      <c r="F401" s="691" t="s">
        <v>9</v>
      </c>
      <c r="G401" s="692" t="s">
        <v>3627</v>
      </c>
      <c r="H401" s="691" t="s">
        <v>13</v>
      </c>
      <c r="I401" s="693"/>
      <c r="J401" s="693"/>
      <c r="K401" s="693"/>
    </row>
    <row r="402">
      <c r="A402" s="689">
        <v>398.0</v>
      </c>
      <c r="B402" s="690" t="s">
        <v>4787</v>
      </c>
      <c r="C402" s="690" t="s">
        <v>3669</v>
      </c>
      <c r="D402" s="691" t="s">
        <v>9</v>
      </c>
      <c r="E402" s="690" t="s">
        <v>6401</v>
      </c>
      <c r="F402" s="691" t="s">
        <v>9</v>
      </c>
      <c r="G402" s="692" t="s">
        <v>6769</v>
      </c>
      <c r="H402" s="691" t="s">
        <v>13</v>
      </c>
      <c r="I402" s="693"/>
      <c r="J402" s="693"/>
      <c r="K402" s="693"/>
    </row>
    <row r="403">
      <c r="A403" s="689">
        <v>399.0</v>
      </c>
      <c r="B403" s="690" t="s">
        <v>4787</v>
      </c>
      <c r="C403" s="690" t="s">
        <v>3613</v>
      </c>
      <c r="D403" s="691" t="s">
        <v>9</v>
      </c>
      <c r="E403" s="690" t="s">
        <v>3616</v>
      </c>
      <c r="F403" s="691" t="s">
        <v>9</v>
      </c>
      <c r="G403" s="692" t="s">
        <v>3616</v>
      </c>
      <c r="H403" s="691" t="s">
        <v>13</v>
      </c>
      <c r="I403" s="693"/>
      <c r="J403" s="693"/>
      <c r="K403" s="693"/>
    </row>
    <row r="404">
      <c r="A404" s="689">
        <v>400.0</v>
      </c>
      <c r="B404" s="690" t="s">
        <v>4787</v>
      </c>
      <c r="C404" s="690" t="s">
        <v>3582</v>
      </c>
      <c r="D404" s="691" t="s">
        <v>9</v>
      </c>
      <c r="E404" s="690" t="s">
        <v>3585</v>
      </c>
      <c r="F404" s="691" t="s">
        <v>9</v>
      </c>
      <c r="G404" s="692" t="s">
        <v>3585</v>
      </c>
      <c r="H404" s="691" t="s">
        <v>13</v>
      </c>
      <c r="I404" s="693"/>
      <c r="J404" s="693"/>
      <c r="K404" s="693"/>
    </row>
    <row r="405">
      <c r="A405" s="689">
        <v>401.0</v>
      </c>
      <c r="B405" s="690" t="s">
        <v>4787</v>
      </c>
      <c r="C405" s="690" t="s">
        <v>6770</v>
      </c>
      <c r="D405" s="691" t="s">
        <v>9</v>
      </c>
      <c r="E405" s="690" t="s">
        <v>6418</v>
      </c>
      <c r="F405" s="691" t="s">
        <v>9</v>
      </c>
      <c r="G405" s="692" t="s">
        <v>3729</v>
      </c>
      <c r="H405" s="691" t="s">
        <v>13</v>
      </c>
      <c r="I405" s="693"/>
      <c r="J405" s="693"/>
      <c r="K405" s="693"/>
    </row>
    <row r="406">
      <c r="A406" s="689">
        <v>402.0</v>
      </c>
      <c r="B406" s="690" t="s">
        <v>4787</v>
      </c>
      <c r="C406" s="690" t="s">
        <v>3656</v>
      </c>
      <c r="D406" s="691" t="s">
        <v>9</v>
      </c>
      <c r="E406" s="690" t="s">
        <v>6391</v>
      </c>
      <c r="F406" s="691" t="s">
        <v>9</v>
      </c>
      <c r="G406" s="692" t="s">
        <v>3660</v>
      </c>
      <c r="H406" s="691" t="s">
        <v>13</v>
      </c>
      <c r="I406" s="693"/>
      <c r="J406" s="693"/>
      <c r="K406" s="693"/>
    </row>
    <row r="407">
      <c r="A407" s="689">
        <v>403.0</v>
      </c>
      <c r="B407" s="690" t="s">
        <v>4787</v>
      </c>
      <c r="C407" s="690" t="s">
        <v>3557</v>
      </c>
      <c r="D407" s="691" t="s">
        <v>21</v>
      </c>
      <c r="E407" s="690" t="s">
        <v>3560</v>
      </c>
      <c r="F407" s="691" t="s">
        <v>9</v>
      </c>
      <c r="G407" s="692" t="s">
        <v>3560</v>
      </c>
      <c r="H407" s="695" t="s">
        <v>13</v>
      </c>
      <c r="I407" s="693"/>
      <c r="J407" s="693"/>
      <c r="K407" s="693"/>
    </row>
    <row r="408">
      <c r="A408" s="689">
        <v>404.0</v>
      </c>
      <c r="B408" s="690" t="s">
        <v>4787</v>
      </c>
      <c r="C408" s="690" t="s">
        <v>3634</v>
      </c>
      <c r="D408" s="691" t="s">
        <v>9</v>
      </c>
      <c r="E408" s="690" t="s">
        <v>3637</v>
      </c>
      <c r="F408" s="691" t="s">
        <v>9</v>
      </c>
      <c r="G408" s="692" t="s">
        <v>3637</v>
      </c>
      <c r="H408" s="691" t="s">
        <v>13</v>
      </c>
      <c r="I408" s="693"/>
      <c r="J408" s="693"/>
      <c r="K408" s="693"/>
    </row>
    <row r="409">
      <c r="A409" s="689">
        <v>405.0</v>
      </c>
      <c r="B409" s="690" t="s">
        <v>4787</v>
      </c>
      <c r="C409" s="690" t="s">
        <v>3566</v>
      </c>
      <c r="D409" s="691" t="s">
        <v>9</v>
      </c>
      <c r="E409" s="690" t="s">
        <v>3569</v>
      </c>
      <c r="F409" s="691" t="s">
        <v>9</v>
      </c>
      <c r="G409" s="692" t="s">
        <v>3569</v>
      </c>
      <c r="H409" s="691" t="s">
        <v>13</v>
      </c>
      <c r="I409" s="693"/>
      <c r="J409" s="693"/>
      <c r="K409" s="693"/>
    </row>
    <row r="410">
      <c r="A410" s="689">
        <v>406.0</v>
      </c>
      <c r="B410" s="690" t="s">
        <v>4787</v>
      </c>
      <c r="C410" s="690" t="s">
        <v>3778</v>
      </c>
      <c r="D410" s="691" t="s">
        <v>21</v>
      </c>
      <c r="E410" s="690">
        <v>0.0</v>
      </c>
      <c r="F410" s="691" t="s">
        <v>21</v>
      </c>
      <c r="G410" s="692" t="s">
        <v>3771</v>
      </c>
      <c r="H410" s="691" t="s">
        <v>104</v>
      </c>
      <c r="I410" s="693"/>
      <c r="J410" s="693"/>
      <c r="K410" s="693"/>
    </row>
    <row r="411">
      <c r="A411" s="689">
        <v>407.0</v>
      </c>
      <c r="B411" s="690" t="s">
        <v>4787</v>
      </c>
      <c r="C411" s="690" t="s">
        <v>3680</v>
      </c>
      <c r="D411" s="691" t="s">
        <v>9</v>
      </c>
      <c r="E411" s="690" t="s">
        <v>6413</v>
      </c>
      <c r="F411" s="691" t="s">
        <v>9</v>
      </c>
      <c r="G411" s="692" t="s">
        <v>3683</v>
      </c>
      <c r="H411" s="691" t="s">
        <v>13</v>
      </c>
      <c r="I411" s="693"/>
      <c r="J411" s="693"/>
      <c r="K411" s="693"/>
    </row>
    <row r="412">
      <c r="A412" s="689">
        <v>408.0</v>
      </c>
      <c r="B412" s="690" t="s">
        <v>4787</v>
      </c>
      <c r="C412" s="690" t="s">
        <v>3575</v>
      </c>
      <c r="D412" s="691" t="s">
        <v>9</v>
      </c>
      <c r="E412" s="690" t="s">
        <v>3578</v>
      </c>
      <c r="F412" s="691" t="s">
        <v>9</v>
      </c>
      <c r="G412" s="692" t="s">
        <v>3578</v>
      </c>
      <c r="H412" s="691" t="s">
        <v>13</v>
      </c>
      <c r="I412" s="693"/>
      <c r="J412" s="693"/>
      <c r="K412" s="693"/>
    </row>
    <row r="413">
      <c r="A413" s="689">
        <v>409.0</v>
      </c>
      <c r="B413" s="690" t="s">
        <v>4787</v>
      </c>
      <c r="C413" s="690" t="s">
        <v>3692</v>
      </c>
      <c r="D413" s="691" t="s">
        <v>9</v>
      </c>
      <c r="E413" s="690" t="s">
        <v>6421</v>
      </c>
      <c r="F413" s="691" t="s">
        <v>9</v>
      </c>
      <c r="G413" s="692" t="s">
        <v>3695</v>
      </c>
      <c r="H413" s="691" t="s">
        <v>13</v>
      </c>
      <c r="I413" s="693"/>
      <c r="J413" s="693"/>
      <c r="K413" s="693"/>
    </row>
    <row r="414">
      <c r="A414" s="689">
        <v>410.0</v>
      </c>
      <c r="B414" s="690" t="s">
        <v>4787</v>
      </c>
      <c r="C414" s="690" t="s">
        <v>3734</v>
      </c>
      <c r="D414" s="691" t="s">
        <v>9</v>
      </c>
      <c r="E414" s="690" t="s">
        <v>6412</v>
      </c>
      <c r="F414" s="691" t="s">
        <v>9</v>
      </c>
      <c r="G414" s="692" t="s">
        <v>3738</v>
      </c>
      <c r="H414" s="691" t="s">
        <v>13</v>
      </c>
      <c r="I414" s="693"/>
      <c r="J414" s="693"/>
      <c r="K414" s="693"/>
    </row>
    <row r="415">
      <c r="A415" s="689">
        <v>411.0</v>
      </c>
      <c r="B415" s="690" t="s">
        <v>4787</v>
      </c>
      <c r="C415" s="690" t="s">
        <v>3548</v>
      </c>
      <c r="D415" s="691" t="s">
        <v>9</v>
      </c>
      <c r="E415" s="690" t="s">
        <v>6345</v>
      </c>
      <c r="F415" s="691" t="s">
        <v>9</v>
      </c>
      <c r="G415" s="692" t="s">
        <v>3551</v>
      </c>
      <c r="H415" s="691" t="s">
        <v>13</v>
      </c>
      <c r="I415" s="693"/>
      <c r="J415" s="693"/>
      <c r="K415" s="693"/>
    </row>
    <row r="416">
      <c r="A416" s="689">
        <v>412.0</v>
      </c>
      <c r="B416" s="690" t="s">
        <v>4787</v>
      </c>
      <c r="C416" s="690" t="s">
        <v>3604</v>
      </c>
      <c r="D416" s="691" t="s">
        <v>9</v>
      </c>
      <c r="E416" s="690" t="s">
        <v>6371</v>
      </c>
      <c r="F416" s="691" t="s">
        <v>9</v>
      </c>
      <c r="G416" s="692" t="s">
        <v>3607</v>
      </c>
      <c r="H416" s="691" t="s">
        <v>13</v>
      </c>
      <c r="I416" s="693"/>
      <c r="J416" s="693"/>
      <c r="K416" s="693"/>
    </row>
    <row r="417">
      <c r="A417" s="689">
        <v>413.0</v>
      </c>
      <c r="B417" s="690" t="s">
        <v>4787</v>
      </c>
      <c r="C417" s="690" t="s">
        <v>3744</v>
      </c>
      <c r="D417" s="691" t="s">
        <v>9</v>
      </c>
      <c r="E417" s="690" t="s">
        <v>6771</v>
      </c>
      <c r="F417" s="691" t="s">
        <v>9</v>
      </c>
      <c r="G417" s="700" t="s">
        <v>3746</v>
      </c>
      <c r="H417" s="691" t="s">
        <v>13</v>
      </c>
      <c r="I417" s="693"/>
      <c r="J417" s="693"/>
      <c r="K417" s="693"/>
    </row>
    <row r="418">
      <c r="A418" s="689">
        <v>414.0</v>
      </c>
      <c r="B418" s="690" t="s">
        <v>4787</v>
      </c>
      <c r="C418" s="690" t="s">
        <v>3593</v>
      </c>
      <c r="D418" s="691" t="s">
        <v>9</v>
      </c>
      <c r="E418" s="690" t="s">
        <v>3597</v>
      </c>
      <c r="F418" s="691" t="s">
        <v>9</v>
      </c>
      <c r="G418" s="692" t="s">
        <v>3597</v>
      </c>
      <c r="H418" s="691" t="s">
        <v>13</v>
      </c>
      <c r="I418" s="693"/>
      <c r="J418" s="693"/>
      <c r="K418" s="693"/>
    </row>
    <row r="419">
      <c r="A419" s="689">
        <v>415.0</v>
      </c>
      <c r="B419" s="690" t="s">
        <v>4787</v>
      </c>
      <c r="C419" s="690" t="s">
        <v>3758</v>
      </c>
      <c r="D419" s="691" t="s">
        <v>9</v>
      </c>
      <c r="E419" s="690" t="s">
        <v>6420</v>
      </c>
      <c r="F419" s="691" t="s">
        <v>9</v>
      </c>
      <c r="G419" s="692" t="s">
        <v>3761</v>
      </c>
      <c r="H419" s="691" t="s">
        <v>13</v>
      </c>
      <c r="I419" s="693"/>
      <c r="J419" s="693"/>
      <c r="K419" s="693"/>
    </row>
    <row r="420">
      <c r="A420" s="689">
        <v>416.0</v>
      </c>
      <c r="B420" s="690" t="s">
        <v>4787</v>
      </c>
      <c r="C420" s="690" t="s">
        <v>3714</v>
      </c>
      <c r="D420" s="691" t="s">
        <v>9</v>
      </c>
      <c r="E420" s="690" t="s">
        <v>6408</v>
      </c>
      <c r="F420" s="691" t="s">
        <v>9</v>
      </c>
      <c r="G420" s="692" t="s">
        <v>3717</v>
      </c>
      <c r="H420" s="691" t="s">
        <v>13</v>
      </c>
      <c r="I420" s="693"/>
      <c r="J420" s="693"/>
      <c r="K420" s="693"/>
    </row>
    <row r="421">
      <c r="A421" s="689">
        <v>417.0</v>
      </c>
      <c r="B421" s="690" t="s">
        <v>4789</v>
      </c>
      <c r="C421" s="696" t="s">
        <v>3785</v>
      </c>
      <c r="D421" s="691" t="s">
        <v>9</v>
      </c>
      <c r="E421" s="690" t="s">
        <v>6426</v>
      </c>
      <c r="F421" s="691" t="s">
        <v>9</v>
      </c>
      <c r="G421" s="692" t="s">
        <v>3789</v>
      </c>
      <c r="H421" s="691" t="s">
        <v>13</v>
      </c>
      <c r="I421" s="693"/>
      <c r="J421" s="693"/>
      <c r="K421" s="693"/>
    </row>
    <row r="422">
      <c r="A422" s="689">
        <v>418.0</v>
      </c>
      <c r="B422" s="690" t="s">
        <v>4789</v>
      </c>
      <c r="C422" s="696" t="s">
        <v>3877</v>
      </c>
      <c r="D422" s="691" t="s">
        <v>9</v>
      </c>
      <c r="E422" s="690" t="s">
        <v>6494</v>
      </c>
      <c r="F422" s="691" t="s">
        <v>21</v>
      </c>
      <c r="G422" s="692" t="e">
        <v>#N/A</v>
      </c>
      <c r="H422" s="695" t="s">
        <v>13</v>
      </c>
      <c r="I422" s="693"/>
      <c r="J422" s="693"/>
      <c r="K422" s="693"/>
    </row>
    <row r="423">
      <c r="A423" s="689">
        <v>419.0</v>
      </c>
      <c r="B423" s="690" t="s">
        <v>4789</v>
      </c>
      <c r="C423" s="696" t="s">
        <v>3822</v>
      </c>
      <c r="D423" s="691" t="s">
        <v>9</v>
      </c>
      <c r="E423" s="690" t="s">
        <v>5902</v>
      </c>
      <c r="F423" s="691" t="s">
        <v>9</v>
      </c>
      <c r="G423" s="692" t="s">
        <v>3826</v>
      </c>
      <c r="H423" s="691" t="s">
        <v>13</v>
      </c>
      <c r="I423" s="693"/>
      <c r="J423" s="693"/>
      <c r="K423" s="693"/>
    </row>
    <row r="424">
      <c r="A424" s="689">
        <v>420.0</v>
      </c>
      <c r="B424" s="690" t="s">
        <v>4789</v>
      </c>
      <c r="C424" s="696" t="s">
        <v>3850</v>
      </c>
      <c r="D424" s="691" t="s">
        <v>9</v>
      </c>
      <c r="E424" s="690" t="s">
        <v>6506</v>
      </c>
      <c r="F424" s="691" t="s">
        <v>9</v>
      </c>
      <c r="G424" s="692" t="s">
        <v>6772</v>
      </c>
      <c r="H424" s="691" t="s">
        <v>13</v>
      </c>
      <c r="I424" s="693"/>
      <c r="J424" s="693"/>
      <c r="K424" s="693"/>
    </row>
    <row r="425">
      <c r="A425" s="689">
        <v>421.0</v>
      </c>
      <c r="B425" s="690" t="s">
        <v>4789</v>
      </c>
      <c r="C425" s="696" t="s">
        <v>3890</v>
      </c>
      <c r="D425" s="691" t="s">
        <v>9</v>
      </c>
      <c r="E425" s="690" t="s">
        <v>3893</v>
      </c>
      <c r="F425" s="691" t="s">
        <v>21</v>
      </c>
      <c r="G425" s="692" t="e">
        <v>#N/A</v>
      </c>
      <c r="H425" s="695" t="s">
        <v>13</v>
      </c>
      <c r="I425" s="693"/>
      <c r="J425" s="693"/>
      <c r="K425" s="693"/>
    </row>
    <row r="426">
      <c r="A426" s="689">
        <v>422.0</v>
      </c>
      <c r="B426" s="690" t="s">
        <v>4789</v>
      </c>
      <c r="C426" s="696" t="s">
        <v>3831</v>
      </c>
      <c r="D426" s="691" t="s">
        <v>9</v>
      </c>
      <c r="E426" s="690" t="s">
        <v>6435</v>
      </c>
      <c r="F426" s="691" t="s">
        <v>9</v>
      </c>
      <c r="G426" s="692" t="s">
        <v>6773</v>
      </c>
      <c r="H426" s="691" t="s">
        <v>13</v>
      </c>
      <c r="I426" s="693"/>
      <c r="J426" s="693"/>
      <c r="K426" s="693"/>
    </row>
    <row r="427">
      <c r="A427" s="689">
        <v>423.0</v>
      </c>
      <c r="B427" s="690" t="s">
        <v>4789</v>
      </c>
      <c r="C427" s="696" t="s">
        <v>3806</v>
      </c>
      <c r="D427" s="691" t="s">
        <v>9</v>
      </c>
      <c r="E427" s="690" t="s">
        <v>3809</v>
      </c>
      <c r="F427" s="691" t="s">
        <v>9</v>
      </c>
      <c r="G427" s="692" t="s">
        <v>3809</v>
      </c>
      <c r="H427" s="691" t="s">
        <v>13</v>
      </c>
      <c r="I427" s="693"/>
      <c r="J427" s="693"/>
      <c r="K427" s="693"/>
    </row>
    <row r="428">
      <c r="A428" s="689">
        <v>424.0</v>
      </c>
      <c r="B428" s="690" t="s">
        <v>4789</v>
      </c>
      <c r="C428" s="696" t="s">
        <v>3856</v>
      </c>
      <c r="D428" s="691" t="s">
        <v>9</v>
      </c>
      <c r="E428" s="690" t="s">
        <v>6469</v>
      </c>
      <c r="F428" s="691" t="s">
        <v>9</v>
      </c>
      <c r="G428" s="692" t="s">
        <v>3860</v>
      </c>
      <c r="H428" s="691" t="s">
        <v>13</v>
      </c>
      <c r="I428" s="693"/>
      <c r="J428" s="693"/>
      <c r="K428" s="693"/>
    </row>
    <row r="429">
      <c r="A429" s="689">
        <v>425.0</v>
      </c>
      <c r="B429" s="690" t="s">
        <v>4789</v>
      </c>
      <c r="C429" s="696" t="s">
        <v>3842</v>
      </c>
      <c r="D429" s="691" t="s">
        <v>9</v>
      </c>
      <c r="E429" s="690" t="s">
        <v>3845</v>
      </c>
      <c r="F429" s="691" t="s">
        <v>9</v>
      </c>
      <c r="G429" s="692" t="s">
        <v>3845</v>
      </c>
      <c r="H429" s="691" t="s">
        <v>13</v>
      </c>
      <c r="I429" s="693"/>
      <c r="J429" s="693"/>
      <c r="K429" s="693"/>
    </row>
    <row r="430">
      <c r="A430" s="689">
        <v>426.0</v>
      </c>
      <c r="B430" s="690" t="s">
        <v>4789</v>
      </c>
      <c r="C430" s="696" t="s">
        <v>3900</v>
      </c>
      <c r="D430" s="691" t="s">
        <v>9</v>
      </c>
      <c r="E430" s="690" t="s">
        <v>6487</v>
      </c>
      <c r="F430" s="691" t="s">
        <v>21</v>
      </c>
      <c r="G430" s="692" t="e">
        <v>#N/A</v>
      </c>
      <c r="H430" s="695" t="s">
        <v>13</v>
      </c>
      <c r="I430" s="693"/>
      <c r="J430" s="693"/>
      <c r="K430" s="693"/>
    </row>
    <row r="431">
      <c r="A431" s="689">
        <v>427.0</v>
      </c>
      <c r="B431" s="690" t="s">
        <v>4789</v>
      </c>
      <c r="C431" s="696" t="s">
        <v>3911</v>
      </c>
      <c r="D431" s="691" t="s">
        <v>9</v>
      </c>
      <c r="E431" s="690" t="s">
        <v>3914</v>
      </c>
      <c r="F431" s="691" t="s">
        <v>21</v>
      </c>
      <c r="G431" s="692" t="e">
        <v>#N/A</v>
      </c>
      <c r="H431" s="695" t="s">
        <v>13</v>
      </c>
      <c r="I431" s="693"/>
      <c r="J431" s="693"/>
      <c r="K431" s="693"/>
    </row>
    <row r="432">
      <c r="A432" s="689">
        <v>428.0</v>
      </c>
      <c r="B432" s="690" t="s">
        <v>4789</v>
      </c>
      <c r="C432" s="696" t="s">
        <v>3921</v>
      </c>
      <c r="D432" s="691" t="s">
        <v>9</v>
      </c>
      <c r="E432" s="690" t="s">
        <v>6479</v>
      </c>
      <c r="F432" s="691" t="s">
        <v>21</v>
      </c>
      <c r="G432" s="692" t="e">
        <v>#N/A</v>
      </c>
      <c r="H432" s="695" t="s">
        <v>13</v>
      </c>
      <c r="I432" s="693"/>
      <c r="J432" s="693"/>
      <c r="K432" s="693"/>
    </row>
    <row r="433">
      <c r="A433" s="689">
        <v>429.0</v>
      </c>
      <c r="B433" s="690" t="s">
        <v>4789</v>
      </c>
      <c r="C433" s="696" t="s">
        <v>3814</v>
      </c>
      <c r="D433" s="691" t="s">
        <v>9</v>
      </c>
      <c r="E433" s="690" t="s">
        <v>6774</v>
      </c>
      <c r="F433" s="691" t="s">
        <v>9</v>
      </c>
      <c r="G433" s="692" t="s">
        <v>6775</v>
      </c>
      <c r="H433" s="691" t="s">
        <v>13</v>
      </c>
      <c r="I433" s="693"/>
      <c r="J433" s="693"/>
      <c r="K433" s="693"/>
    </row>
    <row r="434">
      <c r="A434" s="689">
        <v>430.0</v>
      </c>
      <c r="B434" s="690" t="s">
        <v>4789</v>
      </c>
      <c r="C434" s="696" t="s">
        <v>3796</v>
      </c>
      <c r="D434" s="691" t="s">
        <v>9</v>
      </c>
      <c r="E434" s="690" t="s">
        <v>3800</v>
      </c>
      <c r="F434" s="691" t="s">
        <v>9</v>
      </c>
      <c r="G434" s="692" t="s">
        <v>6776</v>
      </c>
      <c r="H434" s="691" t="s">
        <v>13</v>
      </c>
      <c r="I434" s="693"/>
      <c r="J434" s="693"/>
      <c r="K434" s="693"/>
    </row>
    <row r="435">
      <c r="A435" s="689">
        <v>431.0</v>
      </c>
      <c r="B435" s="690" t="s">
        <v>4789</v>
      </c>
      <c r="C435" s="696" t="s">
        <v>3929</v>
      </c>
      <c r="D435" s="691" t="s">
        <v>9</v>
      </c>
      <c r="E435" s="690" t="s">
        <v>6455</v>
      </c>
      <c r="F435" s="691" t="s">
        <v>21</v>
      </c>
      <c r="G435" s="692" t="e">
        <v>#N/A</v>
      </c>
      <c r="H435" s="695" t="s">
        <v>13</v>
      </c>
      <c r="I435" s="693"/>
      <c r="J435" s="693"/>
      <c r="K435" s="693"/>
    </row>
    <row r="436">
      <c r="A436" s="689">
        <v>432.0</v>
      </c>
      <c r="B436" s="690" t="s">
        <v>4789</v>
      </c>
      <c r="C436" s="696" t="s">
        <v>3866</v>
      </c>
      <c r="D436" s="691" t="s">
        <v>9</v>
      </c>
      <c r="E436" s="690" t="s">
        <v>6439</v>
      </c>
      <c r="F436" s="691" t="s">
        <v>9</v>
      </c>
      <c r="G436" s="692" t="s">
        <v>3869</v>
      </c>
      <c r="H436" s="691" t="s">
        <v>13</v>
      </c>
      <c r="I436" s="693"/>
      <c r="J436" s="693"/>
      <c r="K436" s="693"/>
    </row>
    <row r="437">
      <c r="A437" s="689">
        <v>433.0</v>
      </c>
      <c r="B437" s="690" t="s">
        <v>4789</v>
      </c>
      <c r="C437" s="696" t="s">
        <v>3941</v>
      </c>
      <c r="D437" s="691" t="s">
        <v>9</v>
      </c>
      <c r="E437" s="690" t="s">
        <v>6445</v>
      </c>
      <c r="F437" s="691" t="s">
        <v>21</v>
      </c>
      <c r="G437" s="692" t="e">
        <v>#N/A</v>
      </c>
      <c r="H437" s="695" t="s">
        <v>13</v>
      </c>
      <c r="I437" s="693"/>
      <c r="J437" s="693"/>
      <c r="K437" s="693"/>
    </row>
    <row r="438">
      <c r="A438" s="689">
        <v>434.0</v>
      </c>
      <c r="B438" s="690" t="s">
        <v>4791</v>
      </c>
      <c r="C438" s="690" t="s">
        <v>3542</v>
      </c>
      <c r="D438" s="691" t="s">
        <v>21</v>
      </c>
      <c r="E438" s="690">
        <v>0.0</v>
      </c>
      <c r="F438" s="691" t="s">
        <v>21</v>
      </c>
      <c r="G438" s="692" t="e">
        <v>#N/A</v>
      </c>
      <c r="H438" s="691" t="s">
        <v>104</v>
      </c>
      <c r="I438" s="693"/>
      <c r="J438" s="693"/>
      <c r="K438" s="693"/>
    </row>
    <row r="439">
      <c r="A439" s="689">
        <v>435.0</v>
      </c>
      <c r="B439" s="690" t="s">
        <v>4791</v>
      </c>
      <c r="C439" s="690" t="s">
        <v>3540</v>
      </c>
      <c r="D439" s="691" t="s">
        <v>9</v>
      </c>
      <c r="E439" s="690" t="s">
        <v>3541</v>
      </c>
      <c r="F439" s="691" t="s">
        <v>21</v>
      </c>
      <c r="G439" s="692" t="e">
        <v>#N/A</v>
      </c>
      <c r="H439" s="695" t="s">
        <v>13</v>
      </c>
      <c r="I439" s="693"/>
      <c r="J439" s="693"/>
      <c r="K439" s="693"/>
    </row>
    <row r="440">
      <c r="A440" s="689">
        <v>436.0</v>
      </c>
      <c r="B440" s="690" t="s">
        <v>4791</v>
      </c>
      <c r="C440" s="690" t="s">
        <v>3529</v>
      </c>
      <c r="D440" s="691" t="s">
        <v>9</v>
      </c>
      <c r="E440" s="690" t="s">
        <v>6337</v>
      </c>
      <c r="F440" s="691" t="s">
        <v>9</v>
      </c>
      <c r="G440" s="692" t="s">
        <v>3532</v>
      </c>
      <c r="H440" s="691" t="s">
        <v>13</v>
      </c>
      <c r="I440" s="693"/>
      <c r="J440" s="693"/>
      <c r="K440" s="693"/>
    </row>
    <row r="441">
      <c r="A441" s="689">
        <v>437.0</v>
      </c>
      <c r="B441" s="690" t="s">
        <v>4791</v>
      </c>
      <c r="C441" s="690" t="s">
        <v>3519</v>
      </c>
      <c r="D441" s="691" t="s">
        <v>9</v>
      </c>
      <c r="E441" s="690" t="s">
        <v>6338</v>
      </c>
      <c r="F441" s="691" t="s">
        <v>9</v>
      </c>
      <c r="G441" s="692" t="s">
        <v>6777</v>
      </c>
      <c r="H441" s="691" t="s">
        <v>13</v>
      </c>
      <c r="I441" s="693"/>
      <c r="J441" s="693"/>
      <c r="K441" s="693"/>
    </row>
    <row r="442">
      <c r="A442" s="689">
        <v>438.0</v>
      </c>
      <c r="B442" s="690" t="s">
        <v>4791</v>
      </c>
      <c r="C442" s="690" t="s">
        <v>3544</v>
      </c>
      <c r="D442" s="691" t="s">
        <v>21</v>
      </c>
      <c r="E442" s="690">
        <v>0.0</v>
      </c>
      <c r="F442" s="691" t="s">
        <v>21</v>
      </c>
      <c r="G442" s="692" t="e">
        <v>#N/A</v>
      </c>
      <c r="H442" s="691" t="s">
        <v>104</v>
      </c>
      <c r="I442" s="693"/>
      <c r="J442" s="693"/>
      <c r="K442" s="693"/>
    </row>
    <row r="443">
      <c r="A443" s="689">
        <v>439.0</v>
      </c>
      <c r="B443" s="690" t="s">
        <v>4791</v>
      </c>
      <c r="C443" s="690" t="s">
        <v>3545</v>
      </c>
      <c r="D443" s="691" t="s">
        <v>21</v>
      </c>
      <c r="E443" s="690">
        <v>0.0</v>
      </c>
      <c r="F443" s="691" t="s">
        <v>21</v>
      </c>
      <c r="G443" s="692" t="e">
        <v>#N/A</v>
      </c>
      <c r="H443" s="691" t="s">
        <v>104</v>
      </c>
      <c r="I443" s="693"/>
      <c r="J443" s="693"/>
      <c r="K443" s="693"/>
    </row>
    <row r="444">
      <c r="A444" s="689">
        <v>440.0</v>
      </c>
      <c r="B444" s="690" t="s">
        <v>4792</v>
      </c>
      <c r="C444" s="696" t="s">
        <v>3963</v>
      </c>
      <c r="D444" s="691" t="s">
        <v>9</v>
      </c>
      <c r="E444" s="690" t="s">
        <v>3966</v>
      </c>
      <c r="F444" s="691" t="s">
        <v>9</v>
      </c>
      <c r="G444" s="692" t="s">
        <v>3966</v>
      </c>
      <c r="H444" s="691" t="s">
        <v>13</v>
      </c>
      <c r="I444" s="693"/>
      <c r="J444" s="693"/>
      <c r="K444" s="693"/>
    </row>
    <row r="445">
      <c r="A445" s="689">
        <v>441.0</v>
      </c>
      <c r="B445" s="690" t="s">
        <v>4792</v>
      </c>
      <c r="C445" s="696" t="s">
        <v>3968</v>
      </c>
      <c r="D445" s="691" t="s">
        <v>21</v>
      </c>
      <c r="E445" s="690" t="s">
        <v>21</v>
      </c>
      <c r="F445" s="691" t="s">
        <v>21</v>
      </c>
      <c r="G445" s="692" t="s">
        <v>21</v>
      </c>
      <c r="H445" s="691" t="s">
        <v>104</v>
      </c>
      <c r="I445" s="693"/>
      <c r="J445" s="693"/>
      <c r="K445" s="693"/>
    </row>
    <row r="446">
      <c r="A446" s="689">
        <v>442.0</v>
      </c>
      <c r="B446" s="690" t="s">
        <v>4792</v>
      </c>
      <c r="C446" s="696" t="s">
        <v>3980</v>
      </c>
      <c r="D446" s="691" t="s">
        <v>21</v>
      </c>
      <c r="E446" s="690" t="s">
        <v>1034</v>
      </c>
      <c r="F446" s="691" t="s">
        <v>21</v>
      </c>
      <c r="G446" s="692" t="s">
        <v>1034</v>
      </c>
      <c r="H446" s="691" t="s">
        <v>104</v>
      </c>
      <c r="I446" s="693"/>
      <c r="J446" s="693"/>
      <c r="K446" s="693"/>
    </row>
    <row r="447">
      <c r="A447" s="689">
        <v>443.0</v>
      </c>
      <c r="B447" s="690" t="s">
        <v>4792</v>
      </c>
      <c r="C447" s="696" t="s">
        <v>3971</v>
      </c>
      <c r="D447" s="691" t="s">
        <v>21</v>
      </c>
      <c r="E447" s="690" t="s">
        <v>4663</v>
      </c>
      <c r="F447" s="691" t="s">
        <v>9</v>
      </c>
      <c r="G447" s="692" t="s">
        <v>4663</v>
      </c>
      <c r="H447" s="695" t="s">
        <v>13</v>
      </c>
      <c r="I447" s="693"/>
      <c r="J447" s="693"/>
      <c r="K447" s="693"/>
    </row>
    <row r="448">
      <c r="A448" s="689">
        <v>444.0</v>
      </c>
      <c r="B448" s="690" t="s">
        <v>4792</v>
      </c>
      <c r="C448" s="696" t="s">
        <v>3951</v>
      </c>
      <c r="D448" s="691" t="s">
        <v>21</v>
      </c>
      <c r="E448" s="690" t="s">
        <v>6778</v>
      </c>
      <c r="F448" s="691" t="s">
        <v>21</v>
      </c>
      <c r="G448" s="692" t="s">
        <v>6778</v>
      </c>
      <c r="H448" s="691" t="s">
        <v>104</v>
      </c>
      <c r="I448" s="693"/>
      <c r="J448" s="693"/>
      <c r="K448" s="693"/>
    </row>
    <row r="449">
      <c r="A449" s="689">
        <v>445.0</v>
      </c>
      <c r="B449" s="690" t="s">
        <v>4792</v>
      </c>
      <c r="C449" s="696" t="s">
        <v>3953</v>
      </c>
      <c r="D449" s="691" t="s">
        <v>9</v>
      </c>
      <c r="E449" s="690" t="s">
        <v>3957</v>
      </c>
      <c r="F449" s="691" t="s">
        <v>9</v>
      </c>
      <c r="G449" s="692" t="s">
        <v>6779</v>
      </c>
      <c r="H449" s="691" t="s">
        <v>13</v>
      </c>
      <c r="I449" s="693"/>
      <c r="J449" s="693"/>
      <c r="K449" s="693"/>
    </row>
    <row r="450">
      <c r="A450" s="689">
        <v>446.0</v>
      </c>
      <c r="B450" s="690" t="s">
        <v>4793</v>
      </c>
      <c r="C450" s="690" t="s">
        <v>4182</v>
      </c>
      <c r="D450" s="691" t="s">
        <v>21</v>
      </c>
      <c r="E450" s="690">
        <v>0.0</v>
      </c>
      <c r="F450" s="691" t="s">
        <v>21</v>
      </c>
      <c r="G450" s="692" t="e">
        <v>#N/A</v>
      </c>
      <c r="H450" s="691" t="s">
        <v>104</v>
      </c>
      <c r="I450" s="693"/>
      <c r="J450" s="693"/>
      <c r="K450" s="693"/>
    </row>
    <row r="451">
      <c r="A451" s="689">
        <v>447.0</v>
      </c>
      <c r="B451" s="690" t="s">
        <v>4793</v>
      </c>
      <c r="C451" s="690" t="s">
        <v>4181</v>
      </c>
      <c r="D451" s="691" t="s">
        <v>21</v>
      </c>
      <c r="E451" s="690">
        <v>0.0</v>
      </c>
      <c r="F451" s="691" t="s">
        <v>21</v>
      </c>
      <c r="G451" s="692" t="e">
        <v>#N/A</v>
      </c>
      <c r="H451" s="691" t="s">
        <v>104</v>
      </c>
      <c r="I451" s="693"/>
      <c r="J451" s="693"/>
      <c r="K451" s="693"/>
    </row>
    <row r="452">
      <c r="A452" s="689">
        <v>448.0</v>
      </c>
      <c r="B452" s="690" t="s">
        <v>4793</v>
      </c>
      <c r="C452" s="690" t="s">
        <v>4180</v>
      </c>
      <c r="D452" s="691" t="s">
        <v>21</v>
      </c>
      <c r="E452" s="690">
        <v>0.0</v>
      </c>
      <c r="F452" s="691" t="s">
        <v>21</v>
      </c>
      <c r="G452" s="692" t="e">
        <v>#N/A</v>
      </c>
      <c r="H452" s="691" t="s">
        <v>104</v>
      </c>
      <c r="I452" s="693"/>
      <c r="J452" s="693"/>
      <c r="K452" s="693"/>
    </row>
    <row r="453">
      <c r="A453" s="689">
        <v>449.0</v>
      </c>
      <c r="B453" s="690" t="s">
        <v>4793</v>
      </c>
      <c r="C453" s="690" t="s">
        <v>4176</v>
      </c>
      <c r="D453" s="691" t="s">
        <v>21</v>
      </c>
      <c r="E453" s="690">
        <v>0.0</v>
      </c>
      <c r="F453" s="691" t="s">
        <v>21</v>
      </c>
      <c r="G453" s="692" t="e">
        <v>#N/A</v>
      </c>
      <c r="H453" s="691" t="s">
        <v>104</v>
      </c>
      <c r="I453" s="693"/>
      <c r="J453" s="693"/>
      <c r="K453" s="693"/>
    </row>
    <row r="454">
      <c r="A454" s="689">
        <v>450.0</v>
      </c>
      <c r="B454" s="690" t="s">
        <v>4793</v>
      </c>
      <c r="C454" s="690" t="s">
        <v>4178</v>
      </c>
      <c r="D454" s="691" t="s">
        <v>21</v>
      </c>
      <c r="E454" s="690">
        <v>0.0</v>
      </c>
      <c r="F454" s="691" t="s">
        <v>21</v>
      </c>
      <c r="G454" s="692" t="e">
        <v>#N/A</v>
      </c>
      <c r="H454" s="691" t="s">
        <v>104</v>
      </c>
      <c r="I454" s="693"/>
      <c r="J454" s="693"/>
      <c r="K454" s="693"/>
    </row>
    <row r="455">
      <c r="A455" s="689">
        <v>451.0</v>
      </c>
      <c r="B455" s="690" t="s">
        <v>4793</v>
      </c>
      <c r="C455" s="690" t="s">
        <v>4183</v>
      </c>
      <c r="D455" s="691" t="s">
        <v>21</v>
      </c>
      <c r="E455" s="690">
        <v>0.0</v>
      </c>
      <c r="F455" s="691" t="s">
        <v>21</v>
      </c>
      <c r="G455" s="692" t="e">
        <v>#N/A</v>
      </c>
      <c r="H455" s="691" t="s">
        <v>104</v>
      </c>
      <c r="I455" s="693"/>
      <c r="J455" s="693"/>
      <c r="K455" s="693"/>
    </row>
    <row r="456">
      <c r="A456" s="689">
        <v>452.0</v>
      </c>
      <c r="B456" s="690" t="s">
        <v>4793</v>
      </c>
      <c r="C456" s="690" t="s">
        <v>4184</v>
      </c>
      <c r="D456" s="691" t="s">
        <v>21</v>
      </c>
      <c r="E456" s="690">
        <v>0.0</v>
      </c>
      <c r="F456" s="691" t="s">
        <v>21</v>
      </c>
      <c r="G456" s="692" t="e">
        <v>#N/A</v>
      </c>
      <c r="H456" s="691" t="s">
        <v>104</v>
      </c>
      <c r="I456" s="693"/>
      <c r="J456" s="693"/>
      <c r="K456" s="693"/>
    </row>
    <row r="457">
      <c r="A457" s="689">
        <v>453.0</v>
      </c>
      <c r="B457" s="690" t="s">
        <v>4793</v>
      </c>
      <c r="C457" s="690" t="s">
        <v>4179</v>
      </c>
      <c r="D457" s="691" t="s">
        <v>21</v>
      </c>
      <c r="E457" s="690">
        <v>0.0</v>
      </c>
      <c r="F457" s="691" t="s">
        <v>21</v>
      </c>
      <c r="G457" s="692" t="e">
        <v>#N/A</v>
      </c>
      <c r="H457" s="691" t="s">
        <v>104</v>
      </c>
      <c r="I457" s="693"/>
      <c r="J457" s="693"/>
      <c r="K457" s="693"/>
    </row>
    <row r="458">
      <c r="A458" s="689">
        <v>454.0</v>
      </c>
      <c r="B458" s="690" t="s">
        <v>4793</v>
      </c>
      <c r="C458" s="690" t="s">
        <v>4177</v>
      </c>
      <c r="D458" s="691" t="s">
        <v>21</v>
      </c>
      <c r="E458" s="690">
        <v>0.0</v>
      </c>
      <c r="F458" s="691" t="s">
        <v>21</v>
      </c>
      <c r="G458" s="692" t="e">
        <v>#N/A</v>
      </c>
      <c r="H458" s="691" t="s">
        <v>104</v>
      </c>
      <c r="I458" s="693"/>
      <c r="J458" s="693"/>
      <c r="K458" s="693"/>
    </row>
    <row r="459">
      <c r="A459" s="689">
        <v>455.0</v>
      </c>
      <c r="B459" s="690" t="s">
        <v>4793</v>
      </c>
      <c r="C459" s="690" t="s">
        <v>4166</v>
      </c>
      <c r="D459" s="691" t="s">
        <v>9</v>
      </c>
      <c r="E459" s="690" t="s">
        <v>6558</v>
      </c>
      <c r="F459" s="691" t="s">
        <v>21</v>
      </c>
      <c r="G459" s="692" t="e">
        <v>#N/A</v>
      </c>
      <c r="H459" s="695" t="s">
        <v>13</v>
      </c>
      <c r="I459" s="693"/>
      <c r="J459" s="693"/>
      <c r="K459" s="693"/>
    </row>
    <row r="460">
      <c r="A460" s="689">
        <v>456.0</v>
      </c>
      <c r="B460" s="690" t="s">
        <v>4793</v>
      </c>
      <c r="C460" s="690" t="s">
        <v>4185</v>
      </c>
      <c r="D460" s="691" t="s">
        <v>21</v>
      </c>
      <c r="E460" s="690">
        <v>0.0</v>
      </c>
      <c r="F460" s="691" t="s">
        <v>21</v>
      </c>
      <c r="G460" s="692" t="e">
        <v>#N/A</v>
      </c>
      <c r="H460" s="691" t="s">
        <v>104</v>
      </c>
      <c r="I460" s="693"/>
      <c r="J460" s="693"/>
      <c r="K460" s="693"/>
    </row>
    <row r="461">
      <c r="A461" s="689">
        <v>457.0</v>
      </c>
      <c r="B461" s="690" t="s">
        <v>4794</v>
      </c>
      <c r="C461" s="696" t="s">
        <v>4231</v>
      </c>
      <c r="D461" s="691" t="s">
        <v>9</v>
      </c>
      <c r="E461" s="690" t="s">
        <v>4232</v>
      </c>
      <c r="F461" s="691" t="s">
        <v>21</v>
      </c>
      <c r="G461" s="692" t="e">
        <v>#N/A</v>
      </c>
      <c r="H461" s="695" t="s">
        <v>13</v>
      </c>
      <c r="I461" s="693"/>
      <c r="J461" s="693"/>
      <c r="K461" s="693"/>
    </row>
    <row r="462">
      <c r="A462" s="689">
        <v>458.0</v>
      </c>
      <c r="B462" s="690" t="s">
        <v>4794</v>
      </c>
      <c r="C462" s="696" t="s">
        <v>4186</v>
      </c>
      <c r="D462" s="691" t="s">
        <v>21</v>
      </c>
      <c r="E462" s="690">
        <v>0.0</v>
      </c>
      <c r="F462" s="691" t="s">
        <v>9</v>
      </c>
      <c r="G462" s="692" t="s">
        <v>4677</v>
      </c>
      <c r="H462" s="695" t="s">
        <v>13</v>
      </c>
      <c r="I462" s="693"/>
      <c r="J462" s="693"/>
      <c r="K462" s="693"/>
    </row>
    <row r="463">
      <c r="A463" s="689">
        <v>459.0</v>
      </c>
      <c r="B463" s="690" t="s">
        <v>4794</v>
      </c>
      <c r="C463" s="690" t="s">
        <v>4245</v>
      </c>
      <c r="D463" s="691" t="s">
        <v>21</v>
      </c>
      <c r="E463" s="690">
        <v>0.0</v>
      </c>
      <c r="F463" s="691" t="s">
        <v>21</v>
      </c>
      <c r="G463" s="692" t="e">
        <v>#N/A</v>
      </c>
      <c r="H463" s="691" t="s">
        <v>104</v>
      </c>
      <c r="I463" s="693"/>
      <c r="J463" s="693"/>
      <c r="K463" s="693"/>
    </row>
    <row r="464">
      <c r="A464" s="689">
        <v>460.0</v>
      </c>
      <c r="B464" s="690" t="s">
        <v>4794</v>
      </c>
      <c r="C464" s="696" t="s">
        <v>4233</v>
      </c>
      <c r="D464" s="691" t="s">
        <v>9</v>
      </c>
      <c r="E464" s="690" t="s">
        <v>4234</v>
      </c>
      <c r="F464" s="691" t="s">
        <v>21</v>
      </c>
      <c r="G464" s="692" t="e">
        <v>#N/A</v>
      </c>
      <c r="H464" s="695" t="s">
        <v>13</v>
      </c>
      <c r="I464" s="693"/>
      <c r="J464" s="693"/>
      <c r="K464" s="693"/>
    </row>
    <row r="465">
      <c r="A465" s="689">
        <v>461.0</v>
      </c>
      <c r="B465" s="690" t="s">
        <v>4794</v>
      </c>
      <c r="C465" s="690" t="s">
        <v>4237</v>
      </c>
      <c r="D465" s="691" t="s">
        <v>9</v>
      </c>
      <c r="E465" s="690" t="s">
        <v>6567</v>
      </c>
      <c r="F465" s="691" t="s">
        <v>21</v>
      </c>
      <c r="G465" s="692" t="e">
        <v>#N/A</v>
      </c>
      <c r="H465" s="695" t="s">
        <v>104</v>
      </c>
      <c r="I465" s="693"/>
      <c r="J465" s="693"/>
      <c r="K465" s="693"/>
    </row>
    <row r="466">
      <c r="A466" s="689">
        <v>462.0</v>
      </c>
      <c r="B466" s="690" t="s">
        <v>4794</v>
      </c>
      <c r="C466" s="696" t="s">
        <v>4200</v>
      </c>
      <c r="D466" s="691" t="s">
        <v>9</v>
      </c>
      <c r="E466" s="690" t="s">
        <v>6573</v>
      </c>
      <c r="F466" s="691" t="s">
        <v>9</v>
      </c>
      <c r="G466" s="692" t="s">
        <v>6780</v>
      </c>
      <c r="H466" s="691" t="s">
        <v>13</v>
      </c>
      <c r="I466" s="693"/>
      <c r="J466" s="693"/>
      <c r="K466" s="693"/>
    </row>
    <row r="467">
      <c r="A467" s="689">
        <v>463.0</v>
      </c>
      <c r="B467" s="690" t="s">
        <v>4794</v>
      </c>
      <c r="C467" s="696" t="s">
        <v>4210</v>
      </c>
      <c r="D467" s="691" t="s">
        <v>9</v>
      </c>
      <c r="E467" s="690" t="s">
        <v>6781</v>
      </c>
      <c r="F467" s="691" t="s">
        <v>9</v>
      </c>
      <c r="G467" s="692" t="s">
        <v>4215</v>
      </c>
      <c r="H467" s="691" t="s">
        <v>13</v>
      </c>
      <c r="I467" s="693"/>
      <c r="J467" s="693"/>
      <c r="K467" s="693"/>
    </row>
    <row r="468">
      <c r="A468" s="689">
        <v>464.0</v>
      </c>
      <c r="B468" s="690" t="s">
        <v>4794</v>
      </c>
      <c r="C468" s="690" t="s">
        <v>4246</v>
      </c>
      <c r="D468" s="691" t="s">
        <v>21</v>
      </c>
      <c r="E468" s="690">
        <v>0.0</v>
      </c>
      <c r="F468" s="691" t="s">
        <v>21</v>
      </c>
      <c r="G468" s="692" t="e">
        <v>#N/A</v>
      </c>
      <c r="H468" s="691" t="s">
        <v>104</v>
      </c>
      <c r="I468" s="693"/>
      <c r="J468" s="693"/>
      <c r="K468" s="693"/>
    </row>
    <row r="469">
      <c r="A469" s="689">
        <v>465.0</v>
      </c>
      <c r="B469" s="690" t="s">
        <v>4794</v>
      </c>
      <c r="C469" s="696" t="s">
        <v>4235</v>
      </c>
      <c r="D469" s="691" t="s">
        <v>9</v>
      </c>
      <c r="E469" s="690" t="s">
        <v>4236</v>
      </c>
      <c r="F469" s="691" t="s">
        <v>21</v>
      </c>
      <c r="G469" s="692" t="e">
        <v>#N/A</v>
      </c>
      <c r="H469" s="695" t="s">
        <v>13</v>
      </c>
      <c r="I469" s="693"/>
      <c r="J469" s="693"/>
      <c r="K469" s="693"/>
    </row>
    <row r="470">
      <c r="A470" s="689">
        <v>466.0</v>
      </c>
      <c r="B470" s="690" t="s">
        <v>4794</v>
      </c>
      <c r="C470" s="696" t="s">
        <v>4221</v>
      </c>
      <c r="D470" s="691" t="s">
        <v>9</v>
      </c>
      <c r="E470" s="690" t="s">
        <v>6782</v>
      </c>
      <c r="F470" s="691" t="s">
        <v>9</v>
      </c>
      <c r="G470" s="692" t="s">
        <v>4224</v>
      </c>
      <c r="H470" s="691" t="s">
        <v>13</v>
      </c>
      <c r="I470" s="693"/>
      <c r="J470" s="693"/>
      <c r="K470" s="693"/>
    </row>
    <row r="471">
      <c r="A471" s="689">
        <v>467.0</v>
      </c>
      <c r="B471" s="690" t="s">
        <v>4795</v>
      </c>
      <c r="C471" s="690" t="s">
        <v>6783</v>
      </c>
      <c r="D471" s="691" t="s">
        <v>21</v>
      </c>
      <c r="E471" s="690">
        <v>0.0</v>
      </c>
      <c r="F471" s="691" t="s">
        <v>9</v>
      </c>
      <c r="G471" s="692" t="s">
        <v>6784</v>
      </c>
      <c r="H471" s="695" t="s">
        <v>104</v>
      </c>
      <c r="I471" s="693"/>
      <c r="J471" s="693"/>
      <c r="K471" s="693"/>
    </row>
    <row r="472">
      <c r="A472" s="689">
        <v>468.0</v>
      </c>
      <c r="B472" s="690" t="s">
        <v>4795</v>
      </c>
      <c r="C472" s="690" t="s">
        <v>4291</v>
      </c>
      <c r="D472" s="691" t="s">
        <v>21</v>
      </c>
      <c r="E472" s="690">
        <v>0.0</v>
      </c>
      <c r="F472" s="691" t="s">
        <v>21</v>
      </c>
      <c r="G472" s="692" t="e">
        <v>#N/A</v>
      </c>
      <c r="H472" s="691" t="s">
        <v>104</v>
      </c>
      <c r="I472" s="693"/>
      <c r="J472" s="693"/>
      <c r="K472" s="693"/>
    </row>
    <row r="473">
      <c r="A473" s="689">
        <v>469.0</v>
      </c>
      <c r="B473" s="690" t="s">
        <v>4795</v>
      </c>
      <c r="C473" s="690" t="s">
        <v>4296</v>
      </c>
      <c r="D473" s="691" t="s">
        <v>21</v>
      </c>
      <c r="E473" s="690">
        <v>0.0</v>
      </c>
      <c r="F473" s="691" t="s">
        <v>21</v>
      </c>
      <c r="G473" s="692" t="e">
        <v>#N/A</v>
      </c>
      <c r="H473" s="691" t="s">
        <v>104</v>
      </c>
      <c r="I473" s="693"/>
      <c r="J473" s="693"/>
      <c r="K473" s="693"/>
    </row>
    <row r="474">
      <c r="A474" s="689">
        <v>470.0</v>
      </c>
      <c r="B474" s="690" t="s">
        <v>4795</v>
      </c>
      <c r="C474" s="690" t="s">
        <v>4295</v>
      </c>
      <c r="D474" s="691" t="s">
        <v>21</v>
      </c>
      <c r="E474" s="690">
        <v>0.0</v>
      </c>
      <c r="F474" s="691" t="s">
        <v>21</v>
      </c>
      <c r="G474" s="692" t="e">
        <v>#N/A</v>
      </c>
      <c r="H474" s="691" t="s">
        <v>104</v>
      </c>
      <c r="I474" s="693"/>
      <c r="J474" s="693"/>
      <c r="K474" s="693"/>
    </row>
    <row r="475">
      <c r="A475" s="689">
        <v>471.0</v>
      </c>
      <c r="B475" s="690" t="s">
        <v>4795</v>
      </c>
      <c r="C475" s="690" t="s">
        <v>4281</v>
      </c>
      <c r="D475" s="691" t="s">
        <v>9</v>
      </c>
      <c r="E475" s="690" t="s">
        <v>4686</v>
      </c>
      <c r="F475" s="691" t="s">
        <v>21</v>
      </c>
      <c r="G475" s="692" t="e">
        <v>#N/A</v>
      </c>
      <c r="H475" s="695" t="s">
        <v>13</v>
      </c>
      <c r="I475" s="693"/>
      <c r="J475" s="693"/>
      <c r="K475" s="693"/>
    </row>
    <row r="476">
      <c r="A476" s="689">
        <v>472.0</v>
      </c>
      <c r="B476" s="690" t="s">
        <v>4795</v>
      </c>
      <c r="C476" s="690" t="s">
        <v>4293</v>
      </c>
      <c r="D476" s="691" t="s">
        <v>21</v>
      </c>
      <c r="E476" s="690">
        <v>0.0</v>
      </c>
      <c r="F476" s="691" t="s">
        <v>21</v>
      </c>
      <c r="G476" s="692" t="e">
        <v>#N/A</v>
      </c>
      <c r="H476" s="691" t="s">
        <v>104</v>
      </c>
      <c r="I476" s="693"/>
      <c r="J476" s="693"/>
      <c r="K476" s="693"/>
    </row>
    <row r="477">
      <c r="A477" s="689">
        <v>473.0</v>
      </c>
      <c r="B477" s="690" t="s">
        <v>4795</v>
      </c>
      <c r="C477" s="690" t="s">
        <v>4294</v>
      </c>
      <c r="D477" s="691" t="s">
        <v>21</v>
      </c>
      <c r="E477" s="690">
        <v>0.0</v>
      </c>
      <c r="F477" s="691" t="s">
        <v>21</v>
      </c>
      <c r="G477" s="692" t="e">
        <v>#N/A</v>
      </c>
      <c r="H477" s="691" t="s">
        <v>104</v>
      </c>
      <c r="I477" s="693"/>
      <c r="J477" s="693"/>
      <c r="K477" s="693"/>
    </row>
    <row r="478">
      <c r="A478" s="689">
        <v>474.0</v>
      </c>
      <c r="B478" s="690" t="s">
        <v>103</v>
      </c>
      <c r="C478" s="696" t="s">
        <v>4312</v>
      </c>
      <c r="D478" s="691" t="s">
        <v>9</v>
      </c>
      <c r="E478" s="690" t="s">
        <v>6616</v>
      </c>
      <c r="F478" s="691" t="s">
        <v>9</v>
      </c>
      <c r="G478" s="692" t="s">
        <v>6785</v>
      </c>
      <c r="H478" s="691" t="s">
        <v>13</v>
      </c>
      <c r="I478" s="693"/>
      <c r="J478" s="693"/>
      <c r="K478" s="693"/>
    </row>
    <row r="479">
      <c r="A479" s="689">
        <v>475.0</v>
      </c>
      <c r="B479" s="690" t="s">
        <v>103</v>
      </c>
      <c r="C479" s="696" t="s">
        <v>4298</v>
      </c>
      <c r="D479" s="691" t="s">
        <v>9</v>
      </c>
      <c r="E479" s="690" t="s">
        <v>4302</v>
      </c>
      <c r="F479" s="691" t="s">
        <v>9</v>
      </c>
      <c r="G479" s="692" t="s">
        <v>4302</v>
      </c>
      <c r="H479" s="691" t="s">
        <v>13</v>
      </c>
      <c r="I479" s="693"/>
      <c r="J479" s="693"/>
      <c r="K479" s="693"/>
    </row>
    <row r="480">
      <c r="A480" s="689">
        <v>476.0</v>
      </c>
      <c r="B480" s="690" t="s">
        <v>103</v>
      </c>
      <c r="C480" s="696" t="s">
        <v>4320</v>
      </c>
      <c r="D480" s="691" t="s">
        <v>9</v>
      </c>
      <c r="E480" s="690" t="s">
        <v>4324</v>
      </c>
      <c r="F480" s="691" t="s">
        <v>9</v>
      </c>
      <c r="G480" s="692" t="s">
        <v>4324</v>
      </c>
      <c r="H480" s="691" t="s">
        <v>13</v>
      </c>
      <c r="I480" s="693"/>
      <c r="J480" s="693"/>
      <c r="K480" s="693"/>
    </row>
    <row r="481">
      <c r="A481" s="689">
        <v>477.0</v>
      </c>
      <c r="B481" s="690" t="s">
        <v>103</v>
      </c>
      <c r="C481" s="690" t="s">
        <v>4332</v>
      </c>
      <c r="D481" s="691" t="s">
        <v>21</v>
      </c>
      <c r="E481" s="690">
        <v>0.0</v>
      </c>
      <c r="F481" s="691" t="s">
        <v>21</v>
      </c>
      <c r="G481" s="692" t="e">
        <v>#N/A</v>
      </c>
      <c r="H481" s="691" t="s">
        <v>104</v>
      </c>
      <c r="I481" s="693"/>
      <c r="J481" s="693"/>
      <c r="K481" s="693"/>
    </row>
    <row r="482">
      <c r="A482" s="689">
        <v>478.0</v>
      </c>
      <c r="B482" s="690" t="s">
        <v>103</v>
      </c>
      <c r="C482" s="690" t="s">
        <v>4333</v>
      </c>
      <c r="D482" s="691" t="s">
        <v>21</v>
      </c>
      <c r="E482" s="690">
        <v>0.0</v>
      </c>
      <c r="F482" s="691" t="s">
        <v>21</v>
      </c>
      <c r="G482" s="692" t="e">
        <v>#N/A</v>
      </c>
      <c r="H482" s="691" t="s">
        <v>104</v>
      </c>
      <c r="I482" s="693"/>
      <c r="J482" s="693"/>
      <c r="K482" s="693"/>
    </row>
    <row r="483">
      <c r="A483" s="689">
        <v>479.0</v>
      </c>
      <c r="B483" s="690" t="s">
        <v>103</v>
      </c>
      <c r="C483" s="690" t="s">
        <v>4330</v>
      </c>
      <c r="D483" s="691" t="s">
        <v>9</v>
      </c>
      <c r="E483" s="690" t="s">
        <v>4689</v>
      </c>
      <c r="F483" s="691" t="s">
        <v>21</v>
      </c>
      <c r="G483" s="692" t="e">
        <v>#N/A</v>
      </c>
      <c r="H483" s="695" t="s">
        <v>13</v>
      </c>
      <c r="I483" s="693"/>
      <c r="J483" s="693"/>
      <c r="K483" s="693"/>
    </row>
    <row r="484">
      <c r="A484" s="689">
        <v>480.0</v>
      </c>
      <c r="B484" s="690" t="s">
        <v>105</v>
      </c>
      <c r="C484" s="690" t="s">
        <v>4270</v>
      </c>
      <c r="D484" s="691" t="s">
        <v>21</v>
      </c>
      <c r="E484" s="690">
        <v>0.0</v>
      </c>
      <c r="F484" s="691" t="s">
        <v>21</v>
      </c>
      <c r="G484" s="692" t="e">
        <v>#N/A</v>
      </c>
      <c r="H484" s="691" t="s">
        <v>104</v>
      </c>
      <c r="I484" s="693"/>
      <c r="J484" s="693"/>
      <c r="K484" s="693"/>
    </row>
    <row r="485">
      <c r="A485" s="689">
        <v>481.0</v>
      </c>
      <c r="B485" s="690" t="s">
        <v>105</v>
      </c>
      <c r="C485" s="696" t="s">
        <v>4248</v>
      </c>
      <c r="D485" s="691" t="s">
        <v>9</v>
      </c>
      <c r="E485" s="690" t="s">
        <v>6591</v>
      </c>
      <c r="F485" s="691" t="s">
        <v>21</v>
      </c>
      <c r="G485" s="692" t="s">
        <v>6786</v>
      </c>
      <c r="H485" s="695" t="s">
        <v>13</v>
      </c>
      <c r="I485" s="693"/>
      <c r="J485" s="693"/>
      <c r="K485" s="693"/>
    </row>
    <row r="486">
      <c r="A486" s="689">
        <v>482.0</v>
      </c>
      <c r="B486" s="690" t="s">
        <v>105</v>
      </c>
      <c r="C486" s="696" t="s">
        <v>4262</v>
      </c>
      <c r="D486" s="691" t="s">
        <v>21</v>
      </c>
      <c r="E486" s="701" t="s">
        <v>6583</v>
      </c>
      <c r="F486" s="697" t="s">
        <v>21</v>
      </c>
      <c r="G486" s="698" t="s">
        <v>6787</v>
      </c>
      <c r="H486" s="695" t="s">
        <v>13</v>
      </c>
      <c r="I486" s="693"/>
      <c r="J486" s="693"/>
      <c r="K486" s="693"/>
    </row>
    <row r="487">
      <c r="A487" s="689">
        <v>483.0</v>
      </c>
      <c r="B487" s="690" t="s">
        <v>105</v>
      </c>
      <c r="C487" s="690" t="s">
        <v>4272</v>
      </c>
      <c r="D487" s="691" t="s">
        <v>21</v>
      </c>
      <c r="E487" s="690">
        <v>0.0</v>
      </c>
      <c r="F487" s="691" t="s">
        <v>21</v>
      </c>
      <c r="G487" s="692" t="e">
        <v>#N/A</v>
      </c>
      <c r="H487" s="691" t="s">
        <v>104</v>
      </c>
      <c r="I487" s="693"/>
      <c r="J487" s="693"/>
      <c r="K487" s="693"/>
    </row>
    <row r="488">
      <c r="A488" s="689">
        <v>484.0</v>
      </c>
      <c r="B488" s="690" t="s">
        <v>105</v>
      </c>
      <c r="C488" s="696" t="s">
        <v>4266</v>
      </c>
      <c r="D488" s="691" t="s">
        <v>9</v>
      </c>
      <c r="E488" s="690" t="s">
        <v>6577</v>
      </c>
      <c r="F488" s="691" t="s">
        <v>21</v>
      </c>
      <c r="G488" s="692" t="s">
        <v>6788</v>
      </c>
      <c r="H488" s="695" t="s">
        <v>13</v>
      </c>
      <c r="I488" s="693"/>
      <c r="J488" s="693"/>
      <c r="K488" s="693"/>
    </row>
    <row r="489">
      <c r="A489" s="689">
        <v>485.0</v>
      </c>
      <c r="B489" s="690" t="s">
        <v>105</v>
      </c>
      <c r="C489" s="696" t="s">
        <v>4264</v>
      </c>
      <c r="D489" s="691" t="s">
        <v>9</v>
      </c>
      <c r="E489" s="690" t="s">
        <v>6587</v>
      </c>
      <c r="F489" s="691" t="s">
        <v>21</v>
      </c>
      <c r="G489" s="692" t="s">
        <v>6789</v>
      </c>
      <c r="H489" s="695" t="s">
        <v>13</v>
      </c>
      <c r="I489" s="693"/>
      <c r="J489" s="693"/>
      <c r="K489" s="693"/>
    </row>
    <row r="490">
      <c r="A490" s="689">
        <v>486.0</v>
      </c>
      <c r="B490" s="690" t="s">
        <v>105</v>
      </c>
      <c r="C490" s="696" t="s">
        <v>4250</v>
      </c>
      <c r="D490" s="691" t="s">
        <v>9</v>
      </c>
      <c r="E490" s="690" t="s">
        <v>6790</v>
      </c>
      <c r="F490" s="691" t="s">
        <v>21</v>
      </c>
      <c r="G490" s="692" t="s">
        <v>6791</v>
      </c>
      <c r="H490" s="695" t="s">
        <v>13</v>
      </c>
      <c r="I490" s="693"/>
      <c r="J490" s="693"/>
      <c r="K490" s="693"/>
    </row>
    <row r="491">
      <c r="A491" s="689">
        <v>487.0</v>
      </c>
      <c r="B491" s="690" t="s">
        <v>105</v>
      </c>
      <c r="C491" s="690" t="s">
        <v>4271</v>
      </c>
      <c r="D491" s="691" t="s">
        <v>21</v>
      </c>
      <c r="E491" s="690">
        <v>0.0</v>
      </c>
      <c r="F491" s="691" t="s">
        <v>21</v>
      </c>
      <c r="G491" s="692" t="e">
        <v>#N/A</v>
      </c>
      <c r="H491" s="691" t="s">
        <v>104</v>
      </c>
      <c r="I491" s="693"/>
      <c r="J491" s="693"/>
      <c r="K491" s="693"/>
    </row>
    <row r="492">
      <c r="A492" s="689">
        <v>488.0</v>
      </c>
      <c r="B492" s="690" t="s">
        <v>105</v>
      </c>
      <c r="C492" s="696" t="s">
        <v>4268</v>
      </c>
      <c r="D492" s="691" t="s">
        <v>9</v>
      </c>
      <c r="E492" s="690" t="s">
        <v>6590</v>
      </c>
      <c r="F492" s="691" t="s">
        <v>21</v>
      </c>
      <c r="G492" s="692" t="s">
        <v>6792</v>
      </c>
      <c r="H492" s="695" t="s">
        <v>13</v>
      </c>
      <c r="I492" s="693"/>
      <c r="J492" s="693"/>
      <c r="K492" s="693"/>
    </row>
    <row r="493">
      <c r="A493" s="689">
        <v>489.0</v>
      </c>
      <c r="B493" s="690" t="s">
        <v>4397</v>
      </c>
      <c r="C493" s="690" t="s">
        <v>4371</v>
      </c>
      <c r="D493" s="691" t="s">
        <v>9</v>
      </c>
      <c r="E493" s="690" t="s">
        <v>6638</v>
      </c>
      <c r="F493" s="691" t="s">
        <v>9</v>
      </c>
      <c r="G493" s="692" t="s">
        <v>4374</v>
      </c>
      <c r="H493" s="691" t="s">
        <v>13</v>
      </c>
      <c r="I493" s="693"/>
      <c r="J493" s="693"/>
      <c r="K493" s="693"/>
    </row>
    <row r="494">
      <c r="A494" s="689">
        <v>490.0</v>
      </c>
      <c r="B494" s="690" t="s">
        <v>4397</v>
      </c>
      <c r="C494" s="690" t="s">
        <v>4355</v>
      </c>
      <c r="D494" s="691" t="s">
        <v>9</v>
      </c>
      <c r="E494" s="690" t="s">
        <v>4358</v>
      </c>
      <c r="F494" s="691" t="s">
        <v>9</v>
      </c>
      <c r="G494" s="692" t="s">
        <v>4358</v>
      </c>
      <c r="H494" s="691" t="s">
        <v>13</v>
      </c>
      <c r="I494" s="693"/>
      <c r="J494" s="693"/>
      <c r="K494" s="693"/>
    </row>
    <row r="495">
      <c r="A495" s="689">
        <v>491.0</v>
      </c>
      <c r="B495" s="690" t="s">
        <v>4397</v>
      </c>
      <c r="C495" s="690" t="s">
        <v>4369</v>
      </c>
      <c r="D495" s="691" t="s">
        <v>9</v>
      </c>
      <c r="E495" s="690" t="s">
        <v>4370</v>
      </c>
      <c r="F495" s="691" t="s">
        <v>21</v>
      </c>
      <c r="G495" s="692" t="e">
        <v>#N/A</v>
      </c>
      <c r="H495" s="695" t="s">
        <v>13</v>
      </c>
      <c r="I495" s="693"/>
      <c r="J495" s="693"/>
      <c r="K495" s="693"/>
    </row>
    <row r="496">
      <c r="A496" s="689">
        <v>492.0</v>
      </c>
      <c r="B496" s="690" t="s">
        <v>4397</v>
      </c>
      <c r="C496" s="690" t="s">
        <v>4363</v>
      </c>
      <c r="D496" s="691" t="s">
        <v>9</v>
      </c>
      <c r="E496" s="690" t="s">
        <v>6793</v>
      </c>
      <c r="F496" s="691" t="s">
        <v>21</v>
      </c>
      <c r="G496" s="692" t="s">
        <v>237</v>
      </c>
      <c r="H496" s="695" t="s">
        <v>104</v>
      </c>
      <c r="I496" s="693"/>
      <c r="J496" s="693"/>
      <c r="K496" s="693"/>
    </row>
    <row r="497">
      <c r="A497" s="689">
        <v>493.0</v>
      </c>
      <c r="B497" s="690" t="s">
        <v>4796</v>
      </c>
      <c r="C497" s="690" t="s">
        <v>4352</v>
      </c>
      <c r="D497" s="691" t="s">
        <v>9</v>
      </c>
      <c r="E497" s="690">
        <v>0.0</v>
      </c>
      <c r="F497" s="691" t="s">
        <v>21</v>
      </c>
      <c r="G497" s="692" t="e">
        <v>#N/A</v>
      </c>
      <c r="H497" s="695" t="s">
        <v>104</v>
      </c>
      <c r="I497" s="693"/>
      <c r="J497" s="693"/>
      <c r="K497" s="693"/>
    </row>
    <row r="498">
      <c r="A498" s="689">
        <v>494.0</v>
      </c>
      <c r="B498" s="690" t="s">
        <v>4796</v>
      </c>
      <c r="C498" s="690" t="s">
        <v>4350</v>
      </c>
      <c r="D498" s="691" t="s">
        <v>21</v>
      </c>
      <c r="E498" s="690">
        <v>0.0</v>
      </c>
      <c r="F498" s="691" t="s">
        <v>21</v>
      </c>
      <c r="G498" s="692" t="e">
        <v>#N/A</v>
      </c>
      <c r="H498" s="691" t="s">
        <v>104</v>
      </c>
      <c r="I498" s="693"/>
      <c r="J498" s="693"/>
      <c r="K498" s="693"/>
    </row>
    <row r="499">
      <c r="A499" s="689">
        <v>495.0</v>
      </c>
      <c r="B499" s="690" t="s">
        <v>4796</v>
      </c>
      <c r="C499" s="690" t="s">
        <v>4349</v>
      </c>
      <c r="D499" s="691" t="s">
        <v>21</v>
      </c>
      <c r="E499" s="690">
        <v>0.0</v>
      </c>
      <c r="F499" s="691" t="s">
        <v>21</v>
      </c>
      <c r="G499" s="692" t="e">
        <v>#N/A</v>
      </c>
      <c r="H499" s="691" t="s">
        <v>104</v>
      </c>
      <c r="I499" s="693"/>
      <c r="J499" s="693"/>
      <c r="K499" s="693"/>
    </row>
    <row r="500">
      <c r="A500" s="689">
        <v>496.0</v>
      </c>
      <c r="B500" s="690" t="s">
        <v>4796</v>
      </c>
      <c r="C500" s="690" t="s">
        <v>4345</v>
      </c>
      <c r="D500" s="691" t="s">
        <v>9</v>
      </c>
      <c r="E500" s="690" t="s">
        <v>6794</v>
      </c>
      <c r="F500" s="691" t="s">
        <v>21</v>
      </c>
      <c r="G500" s="692" t="e">
        <v>#N/A</v>
      </c>
      <c r="H500" s="695" t="s">
        <v>13</v>
      </c>
      <c r="I500" s="693"/>
      <c r="J500" s="693"/>
      <c r="K500" s="693"/>
    </row>
    <row r="501">
      <c r="A501" s="689">
        <v>497.0</v>
      </c>
      <c r="B501" s="690" t="s">
        <v>4796</v>
      </c>
      <c r="C501" s="690" t="s">
        <v>4353</v>
      </c>
      <c r="D501" s="691" t="s">
        <v>21</v>
      </c>
      <c r="E501" s="690">
        <v>0.0</v>
      </c>
      <c r="F501" s="691" t="s">
        <v>21</v>
      </c>
      <c r="G501" s="692" t="e">
        <v>#N/A</v>
      </c>
      <c r="H501" s="691" t="s">
        <v>104</v>
      </c>
      <c r="I501" s="693"/>
      <c r="J501" s="693"/>
      <c r="K501" s="693"/>
    </row>
    <row r="502">
      <c r="A502" s="689">
        <v>498.0</v>
      </c>
      <c r="B502" s="690" t="s">
        <v>4796</v>
      </c>
      <c r="C502" s="690" t="s">
        <v>4351</v>
      </c>
      <c r="D502" s="691" t="s">
        <v>21</v>
      </c>
      <c r="E502" s="690">
        <v>0.0</v>
      </c>
      <c r="F502" s="691" t="s">
        <v>21</v>
      </c>
      <c r="G502" s="692" t="e">
        <v>#N/A</v>
      </c>
      <c r="H502" s="691" t="s">
        <v>104</v>
      </c>
      <c r="I502" s="693"/>
      <c r="J502" s="693"/>
      <c r="K502" s="693"/>
    </row>
    <row r="503">
      <c r="A503" s="689">
        <v>499.0</v>
      </c>
      <c r="B503" s="690" t="s">
        <v>4796</v>
      </c>
      <c r="C503" s="690" t="s">
        <v>4347</v>
      </c>
      <c r="D503" s="691" t="s">
        <v>9</v>
      </c>
      <c r="E503" s="690" t="s">
        <v>4348</v>
      </c>
      <c r="F503" s="691" t="s">
        <v>21</v>
      </c>
      <c r="G503" s="692" t="e">
        <v>#N/A</v>
      </c>
      <c r="H503" s="695" t="s">
        <v>13</v>
      </c>
      <c r="I503" s="693"/>
      <c r="J503" s="693"/>
      <c r="K503" s="693"/>
    </row>
    <row r="504">
      <c r="A504" s="689">
        <v>500.0</v>
      </c>
      <c r="B504" s="690" t="s">
        <v>4796</v>
      </c>
      <c r="C504" s="690" t="s">
        <v>4354</v>
      </c>
      <c r="D504" s="691" t="s">
        <v>21</v>
      </c>
      <c r="E504" s="690">
        <v>0.0</v>
      </c>
      <c r="F504" s="691" t="s">
        <v>21</v>
      </c>
      <c r="G504" s="692" t="e">
        <v>#N/A</v>
      </c>
      <c r="H504" s="691" t="s">
        <v>104</v>
      </c>
      <c r="I504" s="693"/>
      <c r="J504" s="693"/>
      <c r="K504" s="693"/>
    </row>
    <row r="505">
      <c r="A505" s="689">
        <v>501.0</v>
      </c>
      <c r="B505" s="690" t="s">
        <v>4797</v>
      </c>
      <c r="C505" s="690" t="s">
        <v>4334</v>
      </c>
      <c r="D505" s="691" t="s">
        <v>9</v>
      </c>
      <c r="E505" s="690" t="s">
        <v>4335</v>
      </c>
      <c r="F505" s="691" t="s">
        <v>21</v>
      </c>
      <c r="G505" s="692" t="e">
        <v>#N/A</v>
      </c>
      <c r="H505" s="695" t="s">
        <v>13</v>
      </c>
      <c r="I505" s="693"/>
      <c r="J505" s="693"/>
      <c r="K505" s="693"/>
    </row>
    <row r="506">
      <c r="A506" s="689">
        <v>502.0</v>
      </c>
      <c r="B506" s="690" t="s">
        <v>4797</v>
      </c>
      <c r="C506" s="690" t="s">
        <v>4340</v>
      </c>
      <c r="D506" s="691" t="s">
        <v>21</v>
      </c>
      <c r="E506" s="690">
        <v>0.0</v>
      </c>
      <c r="F506" s="691" t="s">
        <v>21</v>
      </c>
      <c r="G506" s="692" t="e">
        <v>#N/A</v>
      </c>
      <c r="H506" s="691" t="s">
        <v>104</v>
      </c>
      <c r="I506" s="693"/>
      <c r="J506" s="693"/>
      <c r="K506" s="693"/>
    </row>
    <row r="507">
      <c r="A507" s="689">
        <v>503.0</v>
      </c>
      <c r="B507" s="690" t="s">
        <v>4797</v>
      </c>
      <c r="C507" s="690" t="s">
        <v>4341</v>
      </c>
      <c r="D507" s="691" t="s">
        <v>21</v>
      </c>
      <c r="E507" s="690">
        <v>0.0</v>
      </c>
      <c r="F507" s="691" t="s">
        <v>21</v>
      </c>
      <c r="G507" s="692" t="e">
        <v>#N/A</v>
      </c>
      <c r="H507" s="691" t="s">
        <v>104</v>
      </c>
      <c r="I507" s="693"/>
      <c r="J507" s="693"/>
      <c r="K507" s="693"/>
    </row>
    <row r="508">
      <c r="A508" s="689">
        <v>504.0</v>
      </c>
      <c r="B508" s="690" t="s">
        <v>4797</v>
      </c>
      <c r="C508" s="690" t="s">
        <v>4336</v>
      </c>
      <c r="D508" s="691" t="s">
        <v>9</v>
      </c>
      <c r="E508" s="690" t="s">
        <v>4337</v>
      </c>
      <c r="F508" s="691" t="s">
        <v>21</v>
      </c>
      <c r="G508" s="692" t="e">
        <v>#N/A</v>
      </c>
      <c r="H508" s="695" t="s">
        <v>13</v>
      </c>
      <c r="I508" s="693"/>
      <c r="J508" s="693"/>
      <c r="K508" s="693"/>
    </row>
    <row r="509">
      <c r="A509" s="689">
        <v>505.0</v>
      </c>
      <c r="B509" s="690" t="s">
        <v>4797</v>
      </c>
      <c r="C509" s="690" t="s">
        <v>4342</v>
      </c>
      <c r="D509" s="691" t="s">
        <v>21</v>
      </c>
      <c r="E509" s="690">
        <v>0.0</v>
      </c>
      <c r="F509" s="691" t="s">
        <v>21</v>
      </c>
      <c r="G509" s="692" t="e">
        <v>#N/A</v>
      </c>
      <c r="H509" s="691" t="s">
        <v>104</v>
      </c>
      <c r="I509" s="693"/>
      <c r="J509" s="693"/>
      <c r="K509" s="693"/>
    </row>
    <row r="510">
      <c r="A510" s="689">
        <v>506.0</v>
      </c>
      <c r="B510" s="690" t="s">
        <v>4797</v>
      </c>
      <c r="C510" s="690" t="s">
        <v>4344</v>
      </c>
      <c r="D510" s="691" t="s">
        <v>21</v>
      </c>
      <c r="E510" s="690">
        <v>0.0</v>
      </c>
      <c r="F510" s="691" t="s">
        <v>21</v>
      </c>
      <c r="G510" s="692" t="e">
        <v>#N/A</v>
      </c>
      <c r="H510" s="691" t="s">
        <v>104</v>
      </c>
      <c r="I510" s="693"/>
      <c r="J510" s="693"/>
      <c r="K510" s="693"/>
    </row>
    <row r="511">
      <c r="A511" s="689">
        <v>507.0</v>
      </c>
      <c r="B511" s="690" t="s">
        <v>4797</v>
      </c>
      <c r="C511" s="690" t="s">
        <v>4338</v>
      </c>
      <c r="D511" s="691" t="s">
        <v>9</v>
      </c>
      <c r="E511" s="690" t="s">
        <v>4339</v>
      </c>
      <c r="F511" s="691" t="s">
        <v>21</v>
      </c>
      <c r="G511" s="692" t="e">
        <v>#N/A</v>
      </c>
      <c r="H511" s="695" t="s">
        <v>13</v>
      </c>
      <c r="I511" s="693"/>
      <c r="J511" s="693"/>
      <c r="K511" s="693"/>
    </row>
    <row r="512">
      <c r="A512" s="689">
        <v>508.0</v>
      </c>
      <c r="B512" s="690" t="s">
        <v>4797</v>
      </c>
      <c r="C512" s="690" t="s">
        <v>4343</v>
      </c>
      <c r="D512" s="691" t="s">
        <v>21</v>
      </c>
      <c r="E512" s="690">
        <v>0.0</v>
      </c>
      <c r="F512" s="691" t="s">
        <v>21</v>
      </c>
      <c r="G512" s="692" t="e">
        <v>#N/A</v>
      </c>
      <c r="H512" s="691" t="s">
        <v>104</v>
      </c>
      <c r="I512" s="693"/>
      <c r="J512" s="693"/>
      <c r="K512" s="693"/>
    </row>
    <row r="513">
      <c r="A513" s="3"/>
      <c r="B513" s="693"/>
      <c r="C513" s="693"/>
      <c r="D513" s="3"/>
      <c r="E513" s="693"/>
      <c r="F513" s="3"/>
      <c r="G513" s="2"/>
      <c r="H513" s="4"/>
      <c r="I513" s="693"/>
      <c r="J513" s="693"/>
      <c r="K513" s="693"/>
    </row>
    <row r="514">
      <c r="A514" s="31" t="s">
        <v>112</v>
      </c>
      <c r="F514" s="3"/>
      <c r="G514" s="2"/>
      <c r="H514" s="4"/>
      <c r="I514" s="693"/>
      <c r="J514" s="693"/>
      <c r="K514" s="693"/>
    </row>
  </sheetData>
  <autoFilter ref="$A$3:$H$512"/>
  <mergeCells count="5">
    <mergeCell ref="A1:C1"/>
    <mergeCell ref="D3:E3"/>
    <mergeCell ref="F3:G3"/>
    <mergeCell ref="J4:K4"/>
    <mergeCell ref="A514:E514"/>
  </mergeCells>
  <conditionalFormatting sqref="H1:H1000">
    <cfRule type="containsText" dxfId="10" priority="1" operator="containsText" text="Tidak Ada UPTD">
      <formula>NOT(ISERROR(SEARCH(("Tidak Ada UPTD"),(H1))))</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71"/>
    <col customWidth="1" min="2" max="2" width="27.29"/>
    <col customWidth="1" min="3" max="9" width="25.43"/>
    <col customWidth="1" min="10" max="10" width="12.71"/>
    <col customWidth="1" min="11" max="13" width="25.43"/>
    <col customWidth="1" min="14" max="15" width="29.43"/>
    <col customWidth="1" min="16" max="41" width="25.43"/>
    <col customWidth="1" hidden="1" min="42" max="50" width="9.14"/>
    <col customWidth="1" hidden="1" min="51" max="52" width="28.43"/>
    <col customWidth="1" hidden="1" min="53" max="53" width="12.0"/>
    <col customWidth="1" hidden="1" min="54" max="58" width="15.57"/>
    <col customWidth="1" hidden="1" min="59" max="63" width="13.0"/>
  </cols>
  <sheetData>
    <row r="1" ht="52.5" customHeight="1">
      <c r="A1" s="32" t="s">
        <v>113</v>
      </c>
      <c r="B1" s="33" t="s">
        <v>114</v>
      </c>
      <c r="C1" s="34" t="s">
        <v>115</v>
      </c>
      <c r="D1" s="34" t="s">
        <v>116</v>
      </c>
      <c r="E1" s="34" t="s">
        <v>117</v>
      </c>
      <c r="F1" s="34" t="s">
        <v>118</v>
      </c>
      <c r="G1" s="34" t="s">
        <v>119</v>
      </c>
      <c r="H1" s="34" t="s">
        <v>7</v>
      </c>
      <c r="I1" s="34" t="s">
        <v>120</v>
      </c>
      <c r="J1" s="34" t="s">
        <v>121</v>
      </c>
      <c r="K1" s="34" t="s">
        <v>122</v>
      </c>
      <c r="L1" s="34" t="s">
        <v>123</v>
      </c>
      <c r="M1" s="34" t="s">
        <v>124</v>
      </c>
      <c r="N1" s="34" t="s">
        <v>125</v>
      </c>
      <c r="O1" s="34" t="s">
        <v>126</v>
      </c>
      <c r="P1" s="34" t="s">
        <v>127</v>
      </c>
      <c r="Q1" s="34" t="s">
        <v>128</v>
      </c>
      <c r="R1" s="35" t="s">
        <v>129</v>
      </c>
      <c r="S1" s="10"/>
      <c r="T1" s="10"/>
      <c r="U1" s="10"/>
      <c r="V1" s="10"/>
      <c r="W1" s="10"/>
      <c r="X1" s="10"/>
      <c r="Y1" s="10"/>
      <c r="Z1" s="10"/>
      <c r="AA1" s="8"/>
      <c r="AB1" s="35" t="s">
        <v>130</v>
      </c>
      <c r="AC1" s="10"/>
      <c r="AD1" s="10"/>
      <c r="AE1" s="10"/>
      <c r="AF1" s="10"/>
      <c r="AG1" s="10"/>
      <c r="AH1" s="10"/>
      <c r="AI1" s="10"/>
      <c r="AJ1" s="10"/>
      <c r="AK1" s="10"/>
      <c r="AL1" s="8"/>
      <c r="AM1" s="34" t="s">
        <v>131</v>
      </c>
      <c r="AN1" s="36" t="s">
        <v>132</v>
      </c>
      <c r="AO1" s="34" t="s">
        <v>133</v>
      </c>
      <c r="AP1" s="37" t="s">
        <v>134</v>
      </c>
      <c r="AQ1" s="10"/>
      <c r="AR1" s="10"/>
      <c r="AS1" s="10"/>
      <c r="AT1" s="10"/>
      <c r="AU1" s="10"/>
      <c r="AV1" s="10"/>
      <c r="AW1" s="10"/>
      <c r="AX1" s="8"/>
      <c r="AY1" s="38" t="s">
        <v>135</v>
      </c>
      <c r="AZ1" s="38" t="s">
        <v>136</v>
      </c>
      <c r="BA1" s="39" t="s">
        <v>137</v>
      </c>
      <c r="BB1" s="40" t="s">
        <v>138</v>
      </c>
      <c r="BC1" s="41"/>
      <c r="BD1" s="41"/>
      <c r="BE1" s="41"/>
      <c r="BF1" s="42"/>
      <c r="BG1" s="38" t="s">
        <v>139</v>
      </c>
      <c r="BH1" s="43" t="s">
        <v>140</v>
      </c>
      <c r="BI1" s="8"/>
      <c r="BJ1" s="43" t="s">
        <v>141</v>
      </c>
      <c r="BK1" s="8"/>
    </row>
    <row r="2" ht="15.75" customHeight="1">
      <c r="A2" s="14"/>
      <c r="B2" s="14"/>
      <c r="C2" s="14"/>
      <c r="D2" s="14"/>
      <c r="E2" s="14"/>
      <c r="F2" s="14"/>
      <c r="G2" s="14"/>
      <c r="H2" s="14"/>
      <c r="I2" s="14"/>
      <c r="J2" s="14"/>
      <c r="K2" s="14"/>
      <c r="L2" s="14"/>
      <c r="M2" s="14"/>
      <c r="N2" s="14"/>
      <c r="O2" s="14"/>
      <c r="P2" s="14"/>
      <c r="Q2" s="14"/>
      <c r="R2" s="44" t="s">
        <v>142</v>
      </c>
      <c r="S2" s="45" t="s">
        <v>143</v>
      </c>
      <c r="T2" s="44" t="s">
        <v>144</v>
      </c>
      <c r="U2" s="44" t="s">
        <v>145</v>
      </c>
      <c r="V2" s="44" t="s">
        <v>146</v>
      </c>
      <c r="W2" s="44" t="s">
        <v>147</v>
      </c>
      <c r="X2" s="44" t="s">
        <v>148</v>
      </c>
      <c r="Y2" s="44" t="s">
        <v>149</v>
      </c>
      <c r="Z2" s="44" t="s">
        <v>150</v>
      </c>
      <c r="AA2" s="44" t="s">
        <v>151</v>
      </c>
      <c r="AB2" s="44" t="s">
        <v>152</v>
      </c>
      <c r="AC2" s="44" t="s">
        <v>153</v>
      </c>
      <c r="AD2" s="44" t="s">
        <v>154</v>
      </c>
      <c r="AE2" s="44" t="s">
        <v>155</v>
      </c>
      <c r="AF2" s="44" t="s">
        <v>156</v>
      </c>
      <c r="AG2" s="44" t="s">
        <v>157</v>
      </c>
      <c r="AH2" s="44" t="s">
        <v>158</v>
      </c>
      <c r="AI2" s="44" t="s">
        <v>159</v>
      </c>
      <c r="AJ2" s="44" t="s">
        <v>160</v>
      </c>
      <c r="AK2" s="44" t="s">
        <v>161</v>
      </c>
      <c r="AL2" s="44" t="s">
        <v>162</v>
      </c>
      <c r="AM2" s="14"/>
      <c r="AN2" s="14"/>
      <c r="AO2" s="14"/>
      <c r="AP2" s="44">
        <v>2016.0</v>
      </c>
      <c r="AQ2" s="44">
        <v>2017.0</v>
      </c>
      <c r="AR2" s="44">
        <v>2018.0</v>
      </c>
      <c r="AS2" s="44">
        <v>2019.0</v>
      </c>
      <c r="AT2" s="44">
        <v>2020.0</v>
      </c>
      <c r="AU2" s="44">
        <v>2021.0</v>
      </c>
      <c r="AV2" s="44">
        <v>2022.0</v>
      </c>
      <c r="AW2" s="44">
        <v>2023.0</v>
      </c>
      <c r="AX2" s="44">
        <v>2024.0</v>
      </c>
      <c r="AY2" s="14"/>
      <c r="AZ2" s="14"/>
      <c r="BA2" s="14"/>
      <c r="BB2" s="46"/>
      <c r="BC2" s="47"/>
      <c r="BD2" s="47"/>
      <c r="BE2" s="47"/>
      <c r="BF2" s="48"/>
      <c r="BG2" s="14"/>
      <c r="BH2" s="49" t="s">
        <v>163</v>
      </c>
      <c r="BI2" s="49" t="s">
        <v>164</v>
      </c>
      <c r="BJ2" s="49" t="s">
        <v>165</v>
      </c>
      <c r="BK2" s="49" t="s">
        <v>166</v>
      </c>
    </row>
    <row r="3" ht="15.75" customHeight="1">
      <c r="A3" s="50" t="s">
        <v>167</v>
      </c>
      <c r="B3" s="50" t="s">
        <v>168</v>
      </c>
      <c r="C3" s="50" t="s">
        <v>169</v>
      </c>
      <c r="D3" s="50" t="s">
        <v>170</v>
      </c>
      <c r="E3" s="50" t="s">
        <v>171</v>
      </c>
      <c r="F3" s="50" t="s">
        <v>172</v>
      </c>
      <c r="G3" s="50" t="s">
        <v>173</v>
      </c>
      <c r="H3" s="50" t="s">
        <v>174</v>
      </c>
      <c r="I3" s="50" t="s">
        <v>175</v>
      </c>
      <c r="J3" s="50" t="s">
        <v>176</v>
      </c>
      <c r="K3" s="50" t="s">
        <v>177</v>
      </c>
      <c r="L3" s="50" t="s">
        <v>178</v>
      </c>
      <c r="M3" s="50" t="s">
        <v>179</v>
      </c>
      <c r="N3" s="50" t="s">
        <v>180</v>
      </c>
      <c r="O3" s="50" t="s">
        <v>181</v>
      </c>
      <c r="P3" s="50" t="s">
        <v>182</v>
      </c>
      <c r="Q3" s="51" t="s">
        <v>183</v>
      </c>
      <c r="R3" s="51" t="s">
        <v>184</v>
      </c>
      <c r="S3" s="51" t="s">
        <v>185</v>
      </c>
      <c r="T3" s="52" t="s">
        <v>186</v>
      </c>
      <c r="U3" s="52" t="s">
        <v>187</v>
      </c>
      <c r="V3" s="52" t="s">
        <v>188</v>
      </c>
      <c r="W3" s="52" t="s">
        <v>189</v>
      </c>
      <c r="X3" s="52" t="s">
        <v>190</v>
      </c>
      <c r="Y3" s="52" t="s">
        <v>191</v>
      </c>
      <c r="Z3" s="52" t="s">
        <v>192</v>
      </c>
      <c r="AA3" s="52" t="s">
        <v>193</v>
      </c>
      <c r="AB3" s="50" t="s">
        <v>194</v>
      </c>
      <c r="AC3" s="50" t="s">
        <v>195</v>
      </c>
      <c r="AD3" s="50" t="s">
        <v>196</v>
      </c>
      <c r="AE3" s="50" t="s">
        <v>197</v>
      </c>
      <c r="AF3" s="50" t="s">
        <v>198</v>
      </c>
      <c r="AG3" s="50" t="s">
        <v>199</v>
      </c>
      <c r="AH3" s="50" t="s">
        <v>200</v>
      </c>
      <c r="AI3" s="50" t="s">
        <v>201</v>
      </c>
      <c r="AJ3" s="50" t="s">
        <v>202</v>
      </c>
      <c r="AK3" s="50" t="s">
        <v>203</v>
      </c>
      <c r="AL3" s="50" t="s">
        <v>204</v>
      </c>
      <c r="AM3" s="50" t="s">
        <v>205</v>
      </c>
      <c r="AN3" s="52" t="s">
        <v>206</v>
      </c>
      <c r="AO3" s="50" t="s">
        <v>207</v>
      </c>
      <c r="AP3" s="50" t="s">
        <v>208</v>
      </c>
      <c r="AQ3" s="50" t="s">
        <v>209</v>
      </c>
      <c r="AR3" s="50" t="s">
        <v>210</v>
      </c>
      <c r="AS3" s="50" t="s">
        <v>211</v>
      </c>
      <c r="AT3" s="50" t="s">
        <v>212</v>
      </c>
      <c r="AU3" s="50" t="s">
        <v>213</v>
      </c>
      <c r="AV3" s="50" t="s">
        <v>214</v>
      </c>
      <c r="AW3" s="50" t="s">
        <v>215</v>
      </c>
      <c r="AX3" s="50" t="s">
        <v>216</v>
      </c>
      <c r="AY3" s="53" t="s">
        <v>217</v>
      </c>
      <c r="AZ3" s="53" t="s">
        <v>218</v>
      </c>
      <c r="BA3" s="54" t="s">
        <v>219</v>
      </c>
      <c r="BB3" s="55">
        <v>1.0</v>
      </c>
      <c r="BC3" s="55">
        <v>2.0</v>
      </c>
      <c r="BD3" s="55">
        <v>3.0</v>
      </c>
      <c r="BE3" s="55">
        <v>4.0</v>
      </c>
      <c r="BF3" s="55">
        <v>5.0</v>
      </c>
      <c r="BG3" s="56">
        <f>countif(BG4:BG41,"Ada")</f>
        <v>34</v>
      </c>
      <c r="BH3" s="57"/>
      <c r="BI3" s="57"/>
      <c r="BJ3" s="57"/>
      <c r="BK3" s="57"/>
    </row>
    <row r="4" ht="15.75" customHeight="1">
      <c r="A4" s="58">
        <v>1.0</v>
      </c>
      <c r="B4" s="59" t="s">
        <v>220</v>
      </c>
      <c r="C4" s="59" t="s">
        <v>221</v>
      </c>
      <c r="D4" s="59" t="s">
        <v>222</v>
      </c>
      <c r="E4" s="58">
        <v>0.0</v>
      </c>
      <c r="F4" s="58">
        <v>8.116808875E9</v>
      </c>
      <c r="G4" s="58" t="s">
        <v>11</v>
      </c>
      <c r="H4" s="59" t="s">
        <v>12</v>
      </c>
      <c r="I4" s="58">
        <v>2019.0</v>
      </c>
      <c r="J4" s="58" t="s">
        <v>223</v>
      </c>
      <c r="K4" s="58">
        <v>8.5358263555E10</v>
      </c>
      <c r="L4" s="58" t="s">
        <v>224</v>
      </c>
      <c r="M4" s="59" t="s">
        <v>225</v>
      </c>
      <c r="N4" s="60" t="s">
        <v>226</v>
      </c>
      <c r="O4" s="58" t="s">
        <v>227</v>
      </c>
      <c r="P4" s="60"/>
      <c r="Q4" s="60" t="s">
        <v>9</v>
      </c>
      <c r="R4" s="60" t="s">
        <v>9</v>
      </c>
      <c r="S4" s="60" t="s">
        <v>9</v>
      </c>
      <c r="T4" s="60" t="s">
        <v>9</v>
      </c>
      <c r="U4" s="60" t="s">
        <v>9</v>
      </c>
      <c r="V4" s="60" t="s">
        <v>9</v>
      </c>
      <c r="W4" s="60" t="s">
        <v>9</v>
      </c>
      <c r="X4" s="60" t="s">
        <v>9</v>
      </c>
      <c r="Y4" s="60" t="s">
        <v>9</v>
      </c>
      <c r="Z4" s="60" t="s">
        <v>21</v>
      </c>
      <c r="AA4" s="60" t="s">
        <v>9</v>
      </c>
      <c r="AB4" s="60" t="s">
        <v>228</v>
      </c>
      <c r="AC4" s="60" t="s">
        <v>228</v>
      </c>
      <c r="AD4" s="60" t="s">
        <v>228</v>
      </c>
      <c r="AE4" s="60" t="s">
        <v>228</v>
      </c>
      <c r="AF4" s="60" t="s">
        <v>228</v>
      </c>
      <c r="AG4" s="60" t="s">
        <v>228</v>
      </c>
      <c r="AH4" s="60" t="s">
        <v>228</v>
      </c>
      <c r="AI4" s="60" t="s">
        <v>228</v>
      </c>
      <c r="AJ4" s="60" t="s">
        <v>229</v>
      </c>
      <c r="AK4" s="60" t="s">
        <v>228</v>
      </c>
      <c r="AL4" s="60" t="s">
        <v>228</v>
      </c>
      <c r="AM4" s="60"/>
      <c r="AN4" s="61">
        <v>173.0</v>
      </c>
      <c r="AO4" s="58" t="s">
        <v>230</v>
      </c>
      <c r="AP4" s="62"/>
      <c r="AQ4" s="62"/>
      <c r="AR4" s="62"/>
      <c r="AS4" s="58" t="s">
        <v>231</v>
      </c>
      <c r="AT4" s="62"/>
      <c r="AU4" s="62"/>
      <c r="AV4" s="62"/>
      <c r="AW4" s="62"/>
      <c r="AX4" s="62"/>
      <c r="AY4" s="59" t="s">
        <v>232</v>
      </c>
      <c r="AZ4" s="59" t="s">
        <v>233</v>
      </c>
      <c r="BA4" s="62">
        <f t="shared" ref="BA4:BA41" si="1">countif(AB4:AL4,"Sudah")</f>
        <v>10</v>
      </c>
      <c r="BB4" s="63"/>
      <c r="BC4" s="63"/>
      <c r="BD4" s="63"/>
      <c r="BE4" s="63"/>
      <c r="BF4" s="63"/>
      <c r="BG4" s="62" t="str">
        <f>IFERROR(__xludf.DUMMYFUNCTION("IF(REGEXMATCH(H4,""Peraturan Gubernur""),""Ada"",""Tidak Ada"")"),"Ada")</f>
        <v>Ada</v>
      </c>
      <c r="BH4" s="62" t="str">
        <f t="shared" ref="BH4:BH37" si="2">IF(N4 = "Belum Punya", "Tidak Ada", IF(N4 = "", "Tidak Menjawab", "Ada"))
</f>
        <v>Ada</v>
      </c>
      <c r="BI4" s="62" t="str">
        <f t="shared" ref="BI4:BI37" si="3">IF(O4 = "Tidak Punya", "Tidak Ada", IF(O4 = "", "Tidak Menjawab", "Ada"))
</f>
        <v>Ada</v>
      </c>
      <c r="BJ4" s="62" t="str">
        <f t="shared" ref="BJ4:BJ37" si="4">IF(AND(Q4="Ada",R4="Ada",S4="Ada"),"Lengkap","Tidak Lengkap")</f>
        <v>Lengkap</v>
      </c>
      <c r="BK4" s="62" t="str">
        <f t="shared" ref="BK4:BK37" si="5">IF(AND(T4="Ada",U4="Ada",V4="Ada",W4="Ada",X4="Ada",Y4="Ada",Z4="Ada",AA4="Ada"),"Lengkap","Tidak Lengkap")</f>
        <v>Tidak Lengkap</v>
      </c>
    </row>
    <row r="5" ht="15.75" customHeight="1">
      <c r="A5" s="58">
        <v>2.0</v>
      </c>
      <c r="B5" s="59" t="s">
        <v>234</v>
      </c>
      <c r="C5" s="59" t="s">
        <v>235</v>
      </c>
      <c r="D5" s="59" t="s">
        <v>236</v>
      </c>
      <c r="E5" s="58" t="s">
        <v>237</v>
      </c>
      <c r="F5" s="58" t="s">
        <v>237</v>
      </c>
      <c r="G5" s="58" t="s">
        <v>11</v>
      </c>
      <c r="H5" s="59" t="s">
        <v>16</v>
      </c>
      <c r="I5" s="58">
        <v>2023.0</v>
      </c>
      <c r="J5" s="58" t="s">
        <v>223</v>
      </c>
      <c r="K5" s="58" t="s">
        <v>238</v>
      </c>
      <c r="L5" s="61" t="s">
        <v>239</v>
      </c>
      <c r="M5" s="59" t="s">
        <v>240</v>
      </c>
      <c r="N5" s="58" t="s">
        <v>226</v>
      </c>
      <c r="O5" s="58" t="s">
        <v>227</v>
      </c>
      <c r="P5" s="58" t="s">
        <v>241</v>
      </c>
      <c r="Q5" s="58" t="s">
        <v>9</v>
      </c>
      <c r="R5" s="58" t="s">
        <v>9</v>
      </c>
      <c r="S5" s="58" t="s">
        <v>9</v>
      </c>
      <c r="T5" s="58" t="s">
        <v>9</v>
      </c>
      <c r="U5" s="58" t="s">
        <v>21</v>
      </c>
      <c r="V5" s="58" t="s">
        <v>21</v>
      </c>
      <c r="W5" s="58" t="s">
        <v>9</v>
      </c>
      <c r="X5" s="58" t="s">
        <v>9</v>
      </c>
      <c r="Y5" s="58" t="s">
        <v>9</v>
      </c>
      <c r="Z5" s="58" t="s">
        <v>21</v>
      </c>
      <c r="AA5" s="58" t="s">
        <v>21</v>
      </c>
      <c r="AB5" s="58" t="s">
        <v>228</v>
      </c>
      <c r="AC5" s="61" t="s">
        <v>228</v>
      </c>
      <c r="AD5" s="61" t="s">
        <v>228</v>
      </c>
      <c r="AE5" s="61" t="s">
        <v>228</v>
      </c>
      <c r="AF5" s="58" t="s">
        <v>229</v>
      </c>
      <c r="AG5" s="61" t="s">
        <v>228</v>
      </c>
      <c r="AH5" s="58" t="s">
        <v>229</v>
      </c>
      <c r="AI5" s="61" t="s">
        <v>228</v>
      </c>
      <c r="AJ5" s="58" t="s">
        <v>229</v>
      </c>
      <c r="AK5" s="61" t="s">
        <v>228</v>
      </c>
      <c r="AL5" s="61" t="s">
        <v>228</v>
      </c>
      <c r="AM5" s="58" t="s">
        <v>228</v>
      </c>
      <c r="AN5" s="58"/>
      <c r="AO5" s="58">
        <v>151.0</v>
      </c>
      <c r="AP5" s="58" t="s">
        <v>242</v>
      </c>
      <c r="AQ5" s="58"/>
      <c r="AR5" s="64"/>
      <c r="AS5" s="64"/>
      <c r="AT5" s="62"/>
      <c r="AU5" s="62"/>
      <c r="AV5" s="62"/>
      <c r="AW5" s="58" t="s">
        <v>231</v>
      </c>
      <c r="AX5" s="62"/>
      <c r="AY5" s="59" t="s">
        <v>243</v>
      </c>
      <c r="AZ5" s="59" t="s">
        <v>244</v>
      </c>
      <c r="BA5" s="62">
        <f t="shared" si="1"/>
        <v>8</v>
      </c>
      <c r="BB5" s="65" t="s">
        <v>245</v>
      </c>
      <c r="BC5" s="63"/>
      <c r="BD5" s="63"/>
      <c r="BE5" s="63"/>
      <c r="BF5" s="63"/>
      <c r="BG5" s="62" t="str">
        <f>IFERROR(__xludf.DUMMYFUNCTION("IF(REGEXMATCH(H5,""Peraturan Gubernur""),""Ada"",""Tidak Ada"")"),"Ada")</f>
        <v>Ada</v>
      </c>
      <c r="BH5" s="62" t="str">
        <f t="shared" si="2"/>
        <v>Ada</v>
      </c>
      <c r="BI5" s="62" t="str">
        <f t="shared" si="3"/>
        <v>Ada</v>
      </c>
      <c r="BJ5" s="62" t="str">
        <f t="shared" si="4"/>
        <v>Lengkap</v>
      </c>
      <c r="BK5" s="62" t="str">
        <f t="shared" si="5"/>
        <v>Tidak Lengkap</v>
      </c>
    </row>
    <row r="6" ht="15.75" customHeight="1">
      <c r="A6" s="58">
        <v>3.0</v>
      </c>
      <c r="B6" s="59" t="s">
        <v>246</v>
      </c>
      <c r="C6" s="66" t="s">
        <v>247</v>
      </c>
      <c r="D6" s="66" t="s">
        <v>248</v>
      </c>
      <c r="E6" s="67" t="s">
        <v>249</v>
      </c>
      <c r="F6" s="68" t="s">
        <v>250</v>
      </c>
      <c r="G6" s="67" t="s">
        <v>11</v>
      </c>
      <c r="H6" s="59" t="s">
        <v>20</v>
      </c>
      <c r="I6" s="58">
        <v>2020.0</v>
      </c>
      <c r="J6" s="67" t="s">
        <v>223</v>
      </c>
      <c r="K6" s="67"/>
      <c r="L6" s="67" t="s">
        <v>251</v>
      </c>
      <c r="M6" s="66" t="s">
        <v>252</v>
      </c>
      <c r="N6" s="67" t="s">
        <v>253</v>
      </c>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9"/>
      <c r="AZ6" s="69"/>
      <c r="BA6" s="62">
        <f t="shared" si="1"/>
        <v>0</v>
      </c>
      <c r="BB6" s="70"/>
      <c r="BC6" s="63"/>
      <c r="BD6" s="63"/>
      <c r="BE6" s="63"/>
      <c r="BF6" s="63"/>
      <c r="BG6" s="62" t="str">
        <f>IFERROR(__xludf.DUMMYFUNCTION("IF(REGEXMATCH(H6,""Peraturan Gubernur""),""Ada"",""Tidak Ada"")"),"Ada")</f>
        <v>Ada</v>
      </c>
      <c r="BH6" s="62" t="str">
        <f t="shared" si="2"/>
        <v>Ada</v>
      </c>
      <c r="BI6" s="62" t="str">
        <f t="shared" si="3"/>
        <v>Tidak Menjawab</v>
      </c>
      <c r="BJ6" s="62" t="str">
        <f t="shared" si="4"/>
        <v>Tidak Lengkap</v>
      </c>
      <c r="BK6" s="62" t="str">
        <f t="shared" si="5"/>
        <v>Tidak Lengkap</v>
      </c>
    </row>
    <row r="7" ht="15.75" customHeight="1">
      <c r="A7" s="58">
        <v>4.0</v>
      </c>
      <c r="B7" s="59" t="s">
        <v>254</v>
      </c>
      <c r="C7" s="59" t="s">
        <v>255</v>
      </c>
      <c r="D7" s="59" t="s">
        <v>256</v>
      </c>
      <c r="E7" s="58" t="s">
        <v>237</v>
      </c>
      <c r="F7" s="58">
        <v>8.11707098E8</v>
      </c>
      <c r="G7" s="58" t="s">
        <v>24</v>
      </c>
      <c r="H7" s="59" t="s">
        <v>25</v>
      </c>
      <c r="I7" s="58">
        <v>2017.0</v>
      </c>
      <c r="J7" s="58" t="s">
        <v>223</v>
      </c>
      <c r="K7" s="58" t="s">
        <v>257</v>
      </c>
      <c r="L7" s="58" t="s">
        <v>258</v>
      </c>
      <c r="M7" s="59" t="s">
        <v>259</v>
      </c>
      <c r="N7" s="58" t="s">
        <v>260</v>
      </c>
      <c r="O7" s="58" t="s">
        <v>261</v>
      </c>
      <c r="P7" s="58" t="s">
        <v>262</v>
      </c>
      <c r="Q7" s="58" t="s">
        <v>9</v>
      </c>
      <c r="R7" s="58" t="s">
        <v>9</v>
      </c>
      <c r="S7" s="58" t="s">
        <v>9</v>
      </c>
      <c r="T7" s="58" t="s">
        <v>9</v>
      </c>
      <c r="U7" s="58" t="s">
        <v>9</v>
      </c>
      <c r="V7" s="58" t="s">
        <v>9</v>
      </c>
      <c r="W7" s="58" t="s">
        <v>9</v>
      </c>
      <c r="X7" s="58" t="s">
        <v>9</v>
      </c>
      <c r="Y7" s="58" t="s">
        <v>9</v>
      </c>
      <c r="Z7" s="58" t="s">
        <v>21</v>
      </c>
      <c r="AA7" s="58" t="s">
        <v>21</v>
      </c>
      <c r="AB7" s="58" t="s">
        <v>228</v>
      </c>
      <c r="AC7" s="58" t="s">
        <v>228</v>
      </c>
      <c r="AD7" s="58" t="s">
        <v>228</v>
      </c>
      <c r="AE7" s="58" t="s">
        <v>228</v>
      </c>
      <c r="AF7" s="58" t="s">
        <v>228</v>
      </c>
      <c r="AG7" s="58" t="s">
        <v>228</v>
      </c>
      <c r="AH7" s="58" t="s">
        <v>228</v>
      </c>
      <c r="AI7" s="58" t="s">
        <v>228</v>
      </c>
      <c r="AJ7" s="58" t="s">
        <v>228</v>
      </c>
      <c r="AK7" s="58" t="s">
        <v>228</v>
      </c>
      <c r="AL7" s="58" t="s">
        <v>228</v>
      </c>
      <c r="AM7" s="58" t="s">
        <v>263</v>
      </c>
      <c r="AN7" s="58" t="s">
        <v>264</v>
      </c>
      <c r="AO7" s="58" t="s">
        <v>265</v>
      </c>
      <c r="AP7" s="62"/>
      <c r="AQ7" s="58" t="s">
        <v>266</v>
      </c>
      <c r="AR7" s="62"/>
      <c r="AS7" s="58" t="s">
        <v>267</v>
      </c>
      <c r="AT7" s="62"/>
      <c r="AU7" s="62"/>
      <c r="AV7" s="62"/>
      <c r="AW7" s="58" t="s">
        <v>231</v>
      </c>
      <c r="AX7" s="62"/>
      <c r="AY7" s="59" t="s">
        <v>268</v>
      </c>
      <c r="AZ7" s="59" t="s">
        <v>269</v>
      </c>
      <c r="BA7" s="62">
        <f t="shared" si="1"/>
        <v>11</v>
      </c>
      <c r="BB7" s="70"/>
      <c r="BC7" s="63"/>
      <c r="BD7" s="63"/>
      <c r="BE7" s="63"/>
      <c r="BF7" s="63"/>
      <c r="BG7" s="62" t="str">
        <f>IFERROR(__xludf.DUMMYFUNCTION("IF(REGEXMATCH(H7,""Peraturan Gubernur""),""Ada"",""Tidak Ada"")"),"Ada")</f>
        <v>Ada</v>
      </c>
      <c r="BH7" s="62" t="str">
        <f t="shared" si="2"/>
        <v>Ada</v>
      </c>
      <c r="BI7" s="62" t="str">
        <f t="shared" si="3"/>
        <v>Ada</v>
      </c>
      <c r="BJ7" s="62" t="str">
        <f t="shared" si="4"/>
        <v>Lengkap</v>
      </c>
      <c r="BK7" s="62" t="str">
        <f t="shared" si="5"/>
        <v>Tidak Lengkap</v>
      </c>
    </row>
    <row r="8" ht="15.75" customHeight="1">
      <c r="A8" s="58">
        <v>5.0</v>
      </c>
      <c r="B8" s="59" t="s">
        <v>270</v>
      </c>
      <c r="C8" s="59" t="s">
        <v>271</v>
      </c>
      <c r="D8" s="59" t="s">
        <v>272</v>
      </c>
      <c r="E8" s="58" t="s">
        <v>237</v>
      </c>
      <c r="F8" s="58">
        <v>8.117455411E9</v>
      </c>
      <c r="G8" s="58" t="s">
        <v>11</v>
      </c>
      <c r="H8" s="59" t="s">
        <v>27</v>
      </c>
      <c r="I8" s="58">
        <v>2018.0</v>
      </c>
      <c r="J8" s="58" t="s">
        <v>223</v>
      </c>
      <c r="K8" s="58" t="s">
        <v>273</v>
      </c>
      <c r="L8" s="58" t="s">
        <v>274</v>
      </c>
      <c r="M8" s="59" t="s">
        <v>275</v>
      </c>
      <c r="N8" s="58" t="s">
        <v>276</v>
      </c>
      <c r="O8" s="58" t="s">
        <v>277</v>
      </c>
      <c r="P8" s="58"/>
      <c r="Q8" s="58" t="s">
        <v>9</v>
      </c>
      <c r="R8" s="58" t="s">
        <v>9</v>
      </c>
      <c r="S8" s="58" t="s">
        <v>9</v>
      </c>
      <c r="T8" s="58" t="s">
        <v>21</v>
      </c>
      <c r="U8" s="58" t="s">
        <v>21</v>
      </c>
      <c r="V8" s="58" t="s">
        <v>21</v>
      </c>
      <c r="W8" s="58" t="s">
        <v>9</v>
      </c>
      <c r="X8" s="58" t="s">
        <v>9</v>
      </c>
      <c r="Y8" s="58" t="s">
        <v>9</v>
      </c>
      <c r="Z8" s="58" t="s">
        <v>21</v>
      </c>
      <c r="AA8" s="58" t="s">
        <v>9</v>
      </c>
      <c r="AB8" s="58" t="s">
        <v>228</v>
      </c>
      <c r="AC8" s="58" t="s">
        <v>228</v>
      </c>
      <c r="AD8" s="58" t="s">
        <v>228</v>
      </c>
      <c r="AE8" s="58" t="s">
        <v>228</v>
      </c>
      <c r="AF8" s="58" t="s">
        <v>228</v>
      </c>
      <c r="AG8" s="58" t="s">
        <v>228</v>
      </c>
      <c r="AH8" s="58" t="s">
        <v>228</v>
      </c>
      <c r="AI8" s="58" t="s">
        <v>228</v>
      </c>
      <c r="AJ8" s="58" t="s">
        <v>228</v>
      </c>
      <c r="AK8" s="58" t="s">
        <v>228</v>
      </c>
      <c r="AL8" s="58" t="s">
        <v>228</v>
      </c>
      <c r="AM8" s="58"/>
      <c r="AN8" s="58">
        <v>134.0</v>
      </c>
      <c r="AO8" s="58" t="s">
        <v>278</v>
      </c>
      <c r="AP8" s="62"/>
      <c r="AQ8" s="58"/>
      <c r="AR8" s="58" t="s">
        <v>279</v>
      </c>
      <c r="AS8" s="58"/>
      <c r="AT8" s="67"/>
      <c r="AU8" s="58"/>
      <c r="AV8" s="62"/>
      <c r="AW8" s="62"/>
      <c r="AX8" s="62"/>
      <c r="AY8" s="69"/>
      <c r="AZ8" s="69"/>
      <c r="BA8" s="62">
        <f t="shared" si="1"/>
        <v>11</v>
      </c>
      <c r="BB8" s="71"/>
      <c r="BC8" s="65"/>
      <c r="BD8" s="63"/>
      <c r="BE8" s="63"/>
      <c r="BF8" s="63"/>
      <c r="BG8" s="62" t="str">
        <f>IFERROR(__xludf.DUMMYFUNCTION("IF(REGEXMATCH(H8,""Peraturan Gubernur""),""Ada"",""Tidak Ada"")"),"Ada")</f>
        <v>Ada</v>
      </c>
      <c r="BH8" s="62" t="str">
        <f t="shared" si="2"/>
        <v>Ada</v>
      </c>
      <c r="BI8" s="62" t="str">
        <f t="shared" si="3"/>
        <v>Ada</v>
      </c>
      <c r="BJ8" s="62" t="str">
        <f t="shared" si="4"/>
        <v>Lengkap</v>
      </c>
      <c r="BK8" s="62" t="str">
        <f t="shared" si="5"/>
        <v>Tidak Lengkap</v>
      </c>
    </row>
    <row r="9" ht="15.75" customHeight="1">
      <c r="A9" s="58">
        <v>6.0</v>
      </c>
      <c r="B9" s="59" t="s">
        <v>280</v>
      </c>
      <c r="C9" s="59" t="s">
        <v>281</v>
      </c>
      <c r="D9" s="59" t="s">
        <v>282</v>
      </c>
      <c r="E9" s="58">
        <v>8.2177111299E10</v>
      </c>
      <c r="F9" s="58">
        <v>8.2177111299E10</v>
      </c>
      <c r="G9" s="58" t="s">
        <v>11</v>
      </c>
      <c r="H9" s="59" t="s">
        <v>32</v>
      </c>
      <c r="I9" s="58">
        <v>2020.0</v>
      </c>
      <c r="J9" s="58" t="s">
        <v>223</v>
      </c>
      <c r="K9" s="58" t="s">
        <v>283</v>
      </c>
      <c r="L9" s="58" t="s">
        <v>284</v>
      </c>
      <c r="M9" s="59" t="s">
        <v>285</v>
      </c>
      <c r="N9" s="58" t="s">
        <v>286</v>
      </c>
      <c r="O9" s="58" t="s">
        <v>287</v>
      </c>
      <c r="P9" s="58"/>
      <c r="Q9" s="58" t="s">
        <v>21</v>
      </c>
      <c r="R9" s="58" t="s">
        <v>9</v>
      </c>
      <c r="S9" s="58" t="s">
        <v>9</v>
      </c>
      <c r="T9" s="58" t="s">
        <v>9</v>
      </c>
      <c r="U9" s="58" t="s">
        <v>21</v>
      </c>
      <c r="V9" s="58" t="s">
        <v>9</v>
      </c>
      <c r="W9" s="58" t="s">
        <v>9</v>
      </c>
      <c r="X9" s="58" t="s">
        <v>21</v>
      </c>
      <c r="Y9" s="58" t="s">
        <v>9</v>
      </c>
      <c r="Z9" s="58" t="s">
        <v>21</v>
      </c>
      <c r="AA9" s="58" t="s">
        <v>21</v>
      </c>
      <c r="AB9" s="58" t="s">
        <v>228</v>
      </c>
      <c r="AC9" s="58" t="s">
        <v>228</v>
      </c>
      <c r="AD9" s="58" t="s">
        <v>228</v>
      </c>
      <c r="AE9" s="58" t="s">
        <v>228</v>
      </c>
      <c r="AF9" s="58" t="s">
        <v>228</v>
      </c>
      <c r="AG9" s="58" t="s">
        <v>228</v>
      </c>
      <c r="AH9" s="58" t="s">
        <v>228</v>
      </c>
      <c r="AI9" s="58" t="s">
        <v>228</v>
      </c>
      <c r="AJ9" s="58" t="s">
        <v>228</v>
      </c>
      <c r="AK9" s="58" t="s">
        <v>228</v>
      </c>
      <c r="AL9" s="58" t="s">
        <v>228</v>
      </c>
      <c r="AM9" s="58"/>
      <c r="AN9" s="58" t="s">
        <v>288</v>
      </c>
      <c r="AO9" s="58" t="s">
        <v>289</v>
      </c>
      <c r="AP9" s="67"/>
      <c r="AQ9" s="58"/>
      <c r="AR9" s="67"/>
      <c r="AS9" s="67"/>
      <c r="AT9" s="58" t="s">
        <v>231</v>
      </c>
      <c r="AU9" s="62"/>
      <c r="AV9" s="62"/>
      <c r="AW9" s="62"/>
      <c r="AX9" s="62"/>
      <c r="AY9" s="59" t="s">
        <v>290</v>
      </c>
      <c r="AZ9" s="59" t="s">
        <v>291</v>
      </c>
      <c r="BA9" s="62">
        <f t="shared" si="1"/>
        <v>11</v>
      </c>
      <c r="BB9" s="70"/>
      <c r="BC9" s="63"/>
      <c r="BD9" s="63"/>
      <c r="BE9" s="63"/>
      <c r="BF9" s="63"/>
      <c r="BG9" s="62" t="str">
        <f>IFERROR(__xludf.DUMMYFUNCTION("IF(REGEXMATCH(H9,""Peraturan Gubernur""),""Ada"",""Tidak Ada"")"),"Ada")</f>
        <v>Ada</v>
      </c>
      <c r="BH9" s="62" t="str">
        <f t="shared" si="2"/>
        <v>Ada</v>
      </c>
      <c r="BI9" s="62" t="str">
        <f t="shared" si="3"/>
        <v>Tidak Ada</v>
      </c>
      <c r="BJ9" s="62" t="str">
        <f t="shared" si="4"/>
        <v>Tidak Lengkap</v>
      </c>
      <c r="BK9" s="62" t="str">
        <f t="shared" si="5"/>
        <v>Tidak Lengkap</v>
      </c>
    </row>
    <row r="10" ht="15.75" customHeight="1">
      <c r="A10" s="58">
        <v>7.0</v>
      </c>
      <c r="B10" s="59" t="s">
        <v>292</v>
      </c>
      <c r="C10" s="59" t="s">
        <v>293</v>
      </c>
      <c r="D10" s="59" t="s">
        <v>294</v>
      </c>
      <c r="E10" s="58">
        <v>8.583998688E10</v>
      </c>
      <c r="F10" s="58" t="s">
        <v>295</v>
      </c>
      <c r="G10" s="58" t="s">
        <v>11</v>
      </c>
      <c r="H10" s="59" t="s">
        <v>34</v>
      </c>
      <c r="I10" s="58">
        <v>2017.0</v>
      </c>
      <c r="J10" s="58" t="s">
        <v>223</v>
      </c>
      <c r="K10" s="58" t="s">
        <v>296</v>
      </c>
      <c r="L10" s="58" t="s">
        <v>297</v>
      </c>
      <c r="M10" s="59" t="s">
        <v>298</v>
      </c>
      <c r="N10" s="58" t="s">
        <v>299</v>
      </c>
      <c r="O10" s="58" t="s">
        <v>1034</v>
      </c>
      <c r="P10" s="58" t="s">
        <v>300</v>
      </c>
      <c r="Q10" s="58" t="s">
        <v>9</v>
      </c>
      <c r="R10" s="58" t="s">
        <v>9</v>
      </c>
      <c r="S10" s="58" t="s">
        <v>9</v>
      </c>
      <c r="T10" s="58" t="s">
        <v>9</v>
      </c>
      <c r="U10" s="58" t="s">
        <v>9</v>
      </c>
      <c r="V10" s="58" t="s">
        <v>9</v>
      </c>
      <c r="W10" s="58" t="s">
        <v>9</v>
      </c>
      <c r="X10" s="58" t="s">
        <v>9</v>
      </c>
      <c r="Y10" s="58" t="s">
        <v>9</v>
      </c>
      <c r="Z10" s="58" t="s">
        <v>9</v>
      </c>
      <c r="AA10" s="58" t="s">
        <v>301</v>
      </c>
      <c r="AB10" s="58" t="s">
        <v>228</v>
      </c>
      <c r="AC10" s="58" t="s">
        <v>228</v>
      </c>
      <c r="AD10" s="58" t="s">
        <v>228</v>
      </c>
      <c r="AE10" s="58" t="s">
        <v>302</v>
      </c>
      <c r="AF10" s="58" t="s">
        <v>228</v>
      </c>
      <c r="AG10" s="58" t="s">
        <v>228</v>
      </c>
      <c r="AH10" s="58" t="s">
        <v>229</v>
      </c>
      <c r="AI10" s="58" t="s">
        <v>228</v>
      </c>
      <c r="AJ10" s="58" t="s">
        <v>229</v>
      </c>
      <c r="AK10" s="58" t="s">
        <v>228</v>
      </c>
      <c r="AL10" s="58" t="s">
        <v>228</v>
      </c>
      <c r="AM10" s="58" t="s">
        <v>303</v>
      </c>
      <c r="AN10" s="58" t="s">
        <v>304</v>
      </c>
      <c r="AO10" s="58" t="s">
        <v>305</v>
      </c>
      <c r="AP10" s="62"/>
      <c r="AQ10" s="58" t="s">
        <v>231</v>
      </c>
      <c r="AR10" s="62"/>
      <c r="AS10" s="62"/>
      <c r="AT10" s="62"/>
      <c r="AU10" s="62"/>
      <c r="AV10" s="62"/>
      <c r="AW10" s="62"/>
      <c r="AX10" s="62"/>
      <c r="AY10" s="69"/>
      <c r="AZ10" s="69"/>
      <c r="BA10" s="62">
        <f t="shared" si="1"/>
        <v>9</v>
      </c>
      <c r="BB10" s="70"/>
      <c r="BC10" s="63"/>
      <c r="BD10" s="63"/>
      <c r="BE10" s="63"/>
      <c r="BF10" s="63"/>
      <c r="BG10" s="62" t="str">
        <f>IFERROR(__xludf.DUMMYFUNCTION("IF(REGEXMATCH(H10,""Peraturan Gubernur""),""Ada"",""Tidak Ada"")"),"Ada")</f>
        <v>Ada</v>
      </c>
      <c r="BH10" s="62" t="str">
        <f t="shared" si="2"/>
        <v>Ada</v>
      </c>
      <c r="BI10" s="62" t="str">
        <f t="shared" si="3"/>
        <v>Ada</v>
      </c>
      <c r="BJ10" s="62" t="str">
        <f t="shared" si="4"/>
        <v>Lengkap</v>
      </c>
      <c r="BK10" s="62" t="str">
        <f t="shared" si="5"/>
        <v>Tidak Lengkap</v>
      </c>
    </row>
    <row r="11" ht="15.75" customHeight="1">
      <c r="A11" s="58">
        <v>8.0</v>
      </c>
      <c r="B11" s="59" t="s">
        <v>306</v>
      </c>
      <c r="C11" s="59" t="s">
        <v>307</v>
      </c>
      <c r="D11" s="59" t="s">
        <v>308</v>
      </c>
      <c r="E11" s="58" t="s">
        <v>309</v>
      </c>
      <c r="F11" s="54" t="s">
        <v>310</v>
      </c>
      <c r="G11" s="58" t="s">
        <v>11</v>
      </c>
      <c r="H11" s="59" t="s">
        <v>36</v>
      </c>
      <c r="I11" s="58">
        <v>2020.0</v>
      </c>
      <c r="J11" s="58" t="s">
        <v>223</v>
      </c>
      <c r="K11" s="58" t="s">
        <v>311</v>
      </c>
      <c r="L11" s="58" t="s">
        <v>312</v>
      </c>
      <c r="M11" s="59" t="s">
        <v>313</v>
      </c>
      <c r="N11" s="58" t="s">
        <v>253</v>
      </c>
      <c r="O11" s="58" t="s">
        <v>314</v>
      </c>
      <c r="P11" s="62"/>
      <c r="Q11" s="58" t="s">
        <v>9</v>
      </c>
      <c r="R11" s="58" t="s">
        <v>9</v>
      </c>
      <c r="S11" s="58" t="s">
        <v>9</v>
      </c>
      <c r="T11" s="58" t="s">
        <v>9</v>
      </c>
      <c r="U11" s="58" t="s">
        <v>21</v>
      </c>
      <c r="V11" s="58" t="s">
        <v>21</v>
      </c>
      <c r="W11" s="58" t="s">
        <v>9</v>
      </c>
      <c r="X11" s="58" t="s">
        <v>9</v>
      </c>
      <c r="Y11" s="58" t="s">
        <v>9</v>
      </c>
      <c r="Z11" s="58" t="s">
        <v>21</v>
      </c>
      <c r="AA11" s="58" t="s">
        <v>21</v>
      </c>
      <c r="AB11" s="58" t="s">
        <v>228</v>
      </c>
      <c r="AC11" s="58" t="s">
        <v>228</v>
      </c>
      <c r="AD11" s="58" t="s">
        <v>228</v>
      </c>
      <c r="AE11" s="58" t="s">
        <v>228</v>
      </c>
      <c r="AF11" s="58" t="s">
        <v>228</v>
      </c>
      <c r="AG11" s="58" t="s">
        <v>228</v>
      </c>
      <c r="AH11" s="58" t="s">
        <v>228</v>
      </c>
      <c r="AI11" s="58" t="s">
        <v>228</v>
      </c>
      <c r="AJ11" s="58" t="s">
        <v>228</v>
      </c>
      <c r="AK11" s="58" t="s">
        <v>228</v>
      </c>
      <c r="AL11" s="58" t="s">
        <v>228</v>
      </c>
      <c r="AM11" s="58" t="s">
        <v>315</v>
      </c>
      <c r="AN11" s="58" t="s">
        <v>316</v>
      </c>
      <c r="AO11" s="58" t="s">
        <v>317</v>
      </c>
      <c r="AP11" s="62"/>
      <c r="AQ11" s="58" t="s">
        <v>231</v>
      </c>
      <c r="AR11" s="62"/>
      <c r="AS11" s="62"/>
      <c r="AT11" s="62"/>
      <c r="AU11" s="62"/>
      <c r="AV11" s="62"/>
      <c r="AW11" s="58" t="s">
        <v>231</v>
      </c>
      <c r="AX11" s="62"/>
      <c r="AY11" s="59" t="s">
        <v>318</v>
      </c>
      <c r="AZ11" s="59" t="s">
        <v>319</v>
      </c>
      <c r="BA11" s="62">
        <f t="shared" si="1"/>
        <v>11</v>
      </c>
      <c r="BB11" s="71" t="s">
        <v>320</v>
      </c>
      <c r="BC11" s="65" t="s">
        <v>321</v>
      </c>
      <c r="BD11" s="65" t="s">
        <v>245</v>
      </c>
      <c r="BE11" s="63"/>
      <c r="BF11" s="63"/>
      <c r="BG11" s="62" t="str">
        <f>IFERROR(__xludf.DUMMYFUNCTION("IF(REGEXMATCH(H11,""Peraturan Gubernur""),""Ada"",""Tidak Ada"")"),"Ada")</f>
        <v>Ada</v>
      </c>
      <c r="BH11" s="62" t="str">
        <f t="shared" si="2"/>
        <v>Ada</v>
      </c>
      <c r="BI11" s="62" t="str">
        <f t="shared" si="3"/>
        <v>Ada</v>
      </c>
      <c r="BJ11" s="62" t="str">
        <f t="shared" si="4"/>
        <v>Lengkap</v>
      </c>
      <c r="BK11" s="62" t="str">
        <f t="shared" si="5"/>
        <v>Tidak Lengkap</v>
      </c>
    </row>
    <row r="12" ht="15.75" customHeight="1">
      <c r="A12" s="58">
        <v>9.0</v>
      </c>
      <c r="B12" s="59" t="s">
        <v>322</v>
      </c>
      <c r="C12" s="59" t="s">
        <v>6795</v>
      </c>
      <c r="D12" s="59" t="s">
        <v>324</v>
      </c>
      <c r="E12" s="58" t="s">
        <v>325</v>
      </c>
      <c r="F12" s="58">
        <v>8.5314145959E10</v>
      </c>
      <c r="G12" s="58" t="s">
        <v>11</v>
      </c>
      <c r="H12" s="59" t="s">
        <v>326</v>
      </c>
      <c r="I12" s="58">
        <v>2021.0</v>
      </c>
      <c r="J12" s="58" t="s">
        <v>223</v>
      </c>
      <c r="K12" s="58" t="s">
        <v>327</v>
      </c>
      <c r="L12" s="58" t="s">
        <v>328</v>
      </c>
      <c r="M12" s="59" t="s">
        <v>329</v>
      </c>
      <c r="N12" s="58" t="s">
        <v>226</v>
      </c>
      <c r="O12" s="58" t="s">
        <v>330</v>
      </c>
      <c r="P12" s="58" t="s">
        <v>331</v>
      </c>
      <c r="Q12" s="58" t="s">
        <v>9</v>
      </c>
      <c r="R12" s="58" t="s">
        <v>9</v>
      </c>
      <c r="S12" s="58" t="s">
        <v>9</v>
      </c>
      <c r="T12" s="58" t="s">
        <v>21</v>
      </c>
      <c r="U12" s="58" t="s">
        <v>21</v>
      </c>
      <c r="V12" s="58" t="s">
        <v>21</v>
      </c>
      <c r="W12" s="58" t="s">
        <v>9</v>
      </c>
      <c r="X12" s="58" t="s">
        <v>21</v>
      </c>
      <c r="Y12" s="58" t="s">
        <v>21</v>
      </c>
      <c r="Z12" s="58" t="s">
        <v>21</v>
      </c>
      <c r="AA12" s="58" t="s">
        <v>21</v>
      </c>
      <c r="AB12" s="58" t="s">
        <v>228</v>
      </c>
      <c r="AC12" s="58" t="s">
        <v>228</v>
      </c>
      <c r="AD12" s="58" t="s">
        <v>229</v>
      </c>
      <c r="AE12" s="58" t="s">
        <v>228</v>
      </c>
      <c r="AF12" s="58" t="s">
        <v>229</v>
      </c>
      <c r="AG12" s="58" t="s">
        <v>228</v>
      </c>
      <c r="AH12" s="58" t="s">
        <v>229</v>
      </c>
      <c r="AI12" s="58" t="s">
        <v>228</v>
      </c>
      <c r="AJ12" s="58" t="s">
        <v>229</v>
      </c>
      <c r="AK12" s="58" t="s">
        <v>228</v>
      </c>
      <c r="AL12" s="58" t="s">
        <v>228</v>
      </c>
      <c r="AM12" s="58" t="s">
        <v>332</v>
      </c>
      <c r="AN12" s="58">
        <v>352.0</v>
      </c>
      <c r="AO12" s="58" t="s">
        <v>278</v>
      </c>
      <c r="AP12" s="62"/>
      <c r="AQ12" s="62"/>
      <c r="AR12" s="62"/>
      <c r="AS12" s="62"/>
      <c r="AT12" s="62"/>
      <c r="AU12" s="58" t="s">
        <v>231</v>
      </c>
      <c r="AV12" s="62"/>
      <c r="AW12" s="62"/>
      <c r="AX12" s="62"/>
      <c r="AY12" s="59" t="s">
        <v>333</v>
      </c>
      <c r="AZ12" s="59" t="s">
        <v>334</v>
      </c>
      <c r="BA12" s="62">
        <f t="shared" si="1"/>
        <v>7</v>
      </c>
      <c r="BB12" s="70"/>
      <c r="BC12" s="63"/>
      <c r="BD12" s="63"/>
      <c r="BE12" s="63"/>
      <c r="BF12" s="63"/>
      <c r="BG12" s="62" t="str">
        <f>IFERROR(__xludf.DUMMYFUNCTION("IF(REGEXMATCH(H12,""Peraturan Gubernur""),""Ada"",""Tidak Ada"")"),"Ada")</f>
        <v>Ada</v>
      </c>
      <c r="BH12" s="62" t="str">
        <f t="shared" si="2"/>
        <v>Ada</v>
      </c>
      <c r="BI12" s="62" t="str">
        <f t="shared" si="3"/>
        <v>Ada</v>
      </c>
      <c r="BJ12" s="62" t="str">
        <f t="shared" si="4"/>
        <v>Lengkap</v>
      </c>
      <c r="BK12" s="62" t="str">
        <f t="shared" si="5"/>
        <v>Tidak Lengkap</v>
      </c>
    </row>
    <row r="13" ht="15.75" customHeight="1">
      <c r="A13" s="58">
        <v>10.0</v>
      </c>
      <c r="B13" s="59" t="s">
        <v>335</v>
      </c>
      <c r="C13" s="66" t="s">
        <v>4841</v>
      </c>
      <c r="D13" s="66" t="s">
        <v>4842</v>
      </c>
      <c r="E13" s="67">
        <v>0.0</v>
      </c>
      <c r="F13" s="68" t="s">
        <v>4843</v>
      </c>
      <c r="G13" s="67" t="s">
        <v>24</v>
      </c>
      <c r="H13" s="66" t="s">
        <v>6796</v>
      </c>
      <c r="I13" s="67">
        <v>2017.0</v>
      </c>
      <c r="J13" s="67" t="s">
        <v>223</v>
      </c>
      <c r="K13" s="67" t="s">
        <v>4845</v>
      </c>
      <c r="L13" s="67" t="s">
        <v>4846</v>
      </c>
      <c r="M13" s="66" t="s">
        <v>4847</v>
      </c>
      <c r="N13" s="67" t="s">
        <v>253</v>
      </c>
      <c r="O13" s="67" t="s">
        <v>369</v>
      </c>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9"/>
      <c r="AZ13" s="69"/>
      <c r="BA13" s="62">
        <f t="shared" si="1"/>
        <v>0</v>
      </c>
      <c r="BB13" s="70"/>
      <c r="BC13" s="63"/>
      <c r="BD13" s="63"/>
      <c r="BE13" s="63"/>
      <c r="BF13" s="63"/>
      <c r="BG13" s="62" t="str">
        <f>IFERROR(__xludf.DUMMYFUNCTION("IF(REGEXMATCH(H13,""Peraturan Gubernur""),""Ada"",""Tidak Ada"")"),"Ada")</f>
        <v>Ada</v>
      </c>
      <c r="BH13" s="62" t="str">
        <f t="shared" si="2"/>
        <v>Ada</v>
      </c>
      <c r="BI13" s="62" t="str">
        <f t="shared" si="3"/>
        <v>Ada</v>
      </c>
      <c r="BJ13" s="62" t="str">
        <f t="shared" si="4"/>
        <v>Tidak Lengkap</v>
      </c>
      <c r="BK13" s="62" t="str">
        <f t="shared" si="5"/>
        <v>Tidak Lengkap</v>
      </c>
    </row>
    <row r="14" ht="15.75" customHeight="1">
      <c r="A14" s="58">
        <v>11.0</v>
      </c>
      <c r="B14" s="59" t="s">
        <v>347</v>
      </c>
      <c r="C14" s="59" t="s">
        <v>6797</v>
      </c>
      <c r="D14" s="59" t="s">
        <v>349</v>
      </c>
      <c r="E14" s="58" t="s">
        <v>350</v>
      </c>
      <c r="F14" s="54" t="s">
        <v>351</v>
      </c>
      <c r="G14" s="58" t="s">
        <v>44</v>
      </c>
      <c r="H14" s="59" t="s">
        <v>352</v>
      </c>
      <c r="I14" s="58">
        <v>2016.0</v>
      </c>
      <c r="J14" s="58" t="s">
        <v>223</v>
      </c>
      <c r="K14" s="58" t="s">
        <v>353</v>
      </c>
      <c r="L14" s="58" t="s">
        <v>354</v>
      </c>
      <c r="M14" s="59" t="s">
        <v>355</v>
      </c>
      <c r="N14" s="58" t="s">
        <v>253</v>
      </c>
      <c r="O14" s="58" t="s">
        <v>314</v>
      </c>
      <c r="P14" s="58" t="s">
        <v>300</v>
      </c>
      <c r="Q14" s="58" t="s">
        <v>9</v>
      </c>
      <c r="R14" s="58" t="s">
        <v>9</v>
      </c>
      <c r="S14" s="58" t="s">
        <v>9</v>
      </c>
      <c r="T14" s="58" t="s">
        <v>9</v>
      </c>
      <c r="U14" s="58" t="s">
        <v>9</v>
      </c>
      <c r="V14" s="58" t="s">
        <v>9</v>
      </c>
      <c r="W14" s="58" t="s">
        <v>9</v>
      </c>
      <c r="X14" s="58" t="s">
        <v>9</v>
      </c>
      <c r="Y14" s="58" t="s">
        <v>9</v>
      </c>
      <c r="Z14" s="58" t="s">
        <v>21</v>
      </c>
      <c r="AA14" s="58" t="s">
        <v>21</v>
      </c>
      <c r="AB14" s="58" t="s">
        <v>228</v>
      </c>
      <c r="AC14" s="58" t="s">
        <v>228</v>
      </c>
      <c r="AD14" s="58" t="s">
        <v>228</v>
      </c>
      <c r="AE14" s="58" t="s">
        <v>228</v>
      </c>
      <c r="AF14" s="58" t="s">
        <v>228</v>
      </c>
      <c r="AG14" s="58" t="s">
        <v>228</v>
      </c>
      <c r="AH14" s="58" t="s">
        <v>228</v>
      </c>
      <c r="AI14" s="58" t="s">
        <v>228</v>
      </c>
      <c r="AJ14" s="58" t="s">
        <v>228</v>
      </c>
      <c r="AK14" s="58" t="s">
        <v>228</v>
      </c>
      <c r="AL14" s="58" t="s">
        <v>228</v>
      </c>
      <c r="AM14" s="58" t="s">
        <v>356</v>
      </c>
      <c r="AN14" s="58">
        <v>2041.0</v>
      </c>
      <c r="AO14" s="58" t="s">
        <v>357</v>
      </c>
      <c r="AP14" s="58" t="s">
        <v>231</v>
      </c>
      <c r="AQ14" s="62"/>
      <c r="AR14" s="62"/>
      <c r="AS14" s="62"/>
      <c r="AT14" s="62"/>
      <c r="AU14" s="62"/>
      <c r="AV14" s="62"/>
      <c r="AW14" s="62"/>
      <c r="AX14" s="62"/>
      <c r="AY14" s="59" t="s">
        <v>358</v>
      </c>
      <c r="AZ14" s="59" t="s">
        <v>359</v>
      </c>
      <c r="BA14" s="62">
        <f t="shared" si="1"/>
        <v>11</v>
      </c>
      <c r="BB14" s="71" t="s">
        <v>360</v>
      </c>
      <c r="BC14" s="65" t="s">
        <v>361</v>
      </c>
      <c r="BD14" s="65" t="s">
        <v>245</v>
      </c>
      <c r="BE14" s="65" t="s">
        <v>362</v>
      </c>
      <c r="BF14" s="63"/>
      <c r="BG14" s="62" t="str">
        <f>IFERROR(__xludf.DUMMYFUNCTION("IF(REGEXMATCH(H14,""Peraturan Gubernur""),""Ada"",""Tidak Ada"")"),"Ada")</f>
        <v>Ada</v>
      </c>
      <c r="BH14" s="62" t="str">
        <f t="shared" si="2"/>
        <v>Ada</v>
      </c>
      <c r="BI14" s="62" t="str">
        <f t="shared" si="3"/>
        <v>Ada</v>
      </c>
      <c r="BJ14" s="62" t="str">
        <f t="shared" si="4"/>
        <v>Lengkap</v>
      </c>
      <c r="BK14" s="62" t="str">
        <f t="shared" si="5"/>
        <v>Tidak Lengkap</v>
      </c>
    </row>
    <row r="15" ht="15.75" customHeight="1">
      <c r="A15" s="58">
        <v>12.0</v>
      </c>
      <c r="B15" s="59" t="s">
        <v>363</v>
      </c>
      <c r="C15" s="59" t="s">
        <v>364</v>
      </c>
      <c r="D15" s="59" t="s">
        <v>365</v>
      </c>
      <c r="E15" s="58" t="s">
        <v>21</v>
      </c>
      <c r="F15" s="54" t="s">
        <v>366</v>
      </c>
      <c r="G15" s="58" t="s">
        <v>11</v>
      </c>
      <c r="H15" s="59" t="s">
        <v>46</v>
      </c>
      <c r="I15" s="58">
        <v>2019.0</v>
      </c>
      <c r="J15" s="58" t="s">
        <v>223</v>
      </c>
      <c r="K15" s="58" t="s">
        <v>364</v>
      </c>
      <c r="L15" s="58" t="s">
        <v>367</v>
      </c>
      <c r="M15" s="59" t="s">
        <v>368</v>
      </c>
      <c r="N15" s="58" t="s">
        <v>253</v>
      </c>
      <c r="O15" s="58" t="s">
        <v>369</v>
      </c>
      <c r="P15" s="58" t="s">
        <v>300</v>
      </c>
      <c r="Q15" s="58" t="s">
        <v>9</v>
      </c>
      <c r="R15" s="58" t="s">
        <v>9</v>
      </c>
      <c r="S15" s="58" t="s">
        <v>9</v>
      </c>
      <c r="T15" s="58" t="s">
        <v>9</v>
      </c>
      <c r="U15" s="58" t="s">
        <v>21</v>
      </c>
      <c r="V15" s="58" t="s">
        <v>21</v>
      </c>
      <c r="W15" s="58" t="s">
        <v>21</v>
      </c>
      <c r="X15" s="58" t="s">
        <v>9</v>
      </c>
      <c r="Y15" s="58" t="s">
        <v>9</v>
      </c>
      <c r="Z15" s="58" t="s">
        <v>21</v>
      </c>
      <c r="AA15" s="58" t="s">
        <v>9</v>
      </c>
      <c r="AB15" s="58" t="s">
        <v>228</v>
      </c>
      <c r="AC15" s="58" t="s">
        <v>228</v>
      </c>
      <c r="AD15" s="58" t="s">
        <v>228</v>
      </c>
      <c r="AE15" s="58" t="s">
        <v>228</v>
      </c>
      <c r="AF15" s="58" t="s">
        <v>228</v>
      </c>
      <c r="AG15" s="58" t="s">
        <v>228</v>
      </c>
      <c r="AH15" s="58" t="s">
        <v>229</v>
      </c>
      <c r="AI15" s="58" t="s">
        <v>228</v>
      </c>
      <c r="AJ15" s="58" t="s">
        <v>228</v>
      </c>
      <c r="AK15" s="58" t="s">
        <v>228</v>
      </c>
      <c r="AL15" s="58" t="s">
        <v>228</v>
      </c>
      <c r="AM15" s="58" t="s">
        <v>370</v>
      </c>
      <c r="AN15" s="58">
        <v>948.0</v>
      </c>
      <c r="AO15" s="58" t="s">
        <v>371</v>
      </c>
      <c r="AP15" s="62"/>
      <c r="AQ15" s="62"/>
      <c r="AR15" s="62"/>
      <c r="AS15" s="58" t="s">
        <v>231</v>
      </c>
      <c r="AT15" s="62"/>
      <c r="AU15" s="62"/>
      <c r="AV15" s="62"/>
      <c r="AW15" s="62"/>
      <c r="AX15" s="62"/>
      <c r="AY15" s="69"/>
      <c r="AZ15" s="69"/>
      <c r="BA15" s="62">
        <f t="shared" si="1"/>
        <v>10</v>
      </c>
      <c r="BB15" s="70"/>
      <c r="BC15" s="63"/>
      <c r="BD15" s="63"/>
      <c r="BE15" s="63"/>
      <c r="BF15" s="63"/>
      <c r="BG15" s="62" t="str">
        <f>IFERROR(__xludf.DUMMYFUNCTION("IF(REGEXMATCH(H15,""Peraturan Gubernur""),""Ada"",""Tidak Ada"")"),"Ada")</f>
        <v>Ada</v>
      </c>
      <c r="BH15" s="62" t="str">
        <f t="shared" si="2"/>
        <v>Ada</v>
      </c>
      <c r="BI15" s="62" t="str">
        <f t="shared" si="3"/>
        <v>Ada</v>
      </c>
      <c r="BJ15" s="62" t="str">
        <f t="shared" si="4"/>
        <v>Lengkap</v>
      </c>
      <c r="BK15" s="62" t="str">
        <f t="shared" si="5"/>
        <v>Tidak Lengkap</v>
      </c>
    </row>
    <row r="16" ht="15.75" customHeight="1">
      <c r="A16" s="58">
        <v>13.0</v>
      </c>
      <c r="B16" s="59" t="s">
        <v>372</v>
      </c>
      <c r="C16" s="59" t="s">
        <v>373</v>
      </c>
      <c r="D16" s="59" t="s">
        <v>374</v>
      </c>
      <c r="E16" s="58">
        <v>8.5799664444E10</v>
      </c>
      <c r="F16" s="58">
        <v>8.5799664444E10</v>
      </c>
      <c r="G16" s="58" t="s">
        <v>49</v>
      </c>
      <c r="H16" s="59" t="s">
        <v>50</v>
      </c>
      <c r="I16" s="58">
        <v>2023.0</v>
      </c>
      <c r="J16" s="58" t="s">
        <v>223</v>
      </c>
      <c r="K16" s="58" t="s">
        <v>375</v>
      </c>
      <c r="L16" s="58" t="s">
        <v>376</v>
      </c>
      <c r="M16" s="59" t="s">
        <v>377</v>
      </c>
      <c r="N16" s="58" t="s">
        <v>226</v>
      </c>
      <c r="O16" s="58" t="s">
        <v>378</v>
      </c>
      <c r="P16" s="58" t="s">
        <v>237</v>
      </c>
      <c r="Q16" s="58" t="s">
        <v>9</v>
      </c>
      <c r="R16" s="58" t="s">
        <v>9</v>
      </c>
      <c r="S16" s="58" t="s">
        <v>9</v>
      </c>
      <c r="T16" s="58" t="s">
        <v>9</v>
      </c>
      <c r="U16" s="58" t="s">
        <v>9</v>
      </c>
      <c r="V16" s="58" t="s">
        <v>9</v>
      </c>
      <c r="W16" s="58" t="s">
        <v>21</v>
      </c>
      <c r="X16" s="58" t="s">
        <v>21</v>
      </c>
      <c r="Y16" s="58" t="s">
        <v>21</v>
      </c>
      <c r="Z16" s="58" t="s">
        <v>21</v>
      </c>
      <c r="AA16" s="58" t="s">
        <v>21</v>
      </c>
      <c r="AB16" s="58" t="s">
        <v>228</v>
      </c>
      <c r="AC16" s="58" t="s">
        <v>228</v>
      </c>
      <c r="AD16" s="58" t="s">
        <v>228</v>
      </c>
      <c r="AE16" s="58" t="s">
        <v>228</v>
      </c>
      <c r="AF16" s="58" t="s">
        <v>228</v>
      </c>
      <c r="AG16" s="58" t="s">
        <v>228</v>
      </c>
      <c r="AH16" s="58" t="s">
        <v>229</v>
      </c>
      <c r="AI16" s="58" t="s">
        <v>228</v>
      </c>
      <c r="AJ16" s="58" t="s">
        <v>228</v>
      </c>
      <c r="AK16" s="58" t="s">
        <v>228</v>
      </c>
      <c r="AL16" s="58" t="s">
        <v>228</v>
      </c>
      <c r="AM16" s="58" t="s">
        <v>379</v>
      </c>
      <c r="AN16" s="58">
        <v>156.0</v>
      </c>
      <c r="AO16" s="58" t="s">
        <v>380</v>
      </c>
      <c r="AP16" s="58"/>
      <c r="AQ16" s="58"/>
      <c r="AR16" s="58"/>
      <c r="AS16" s="62"/>
      <c r="AT16" s="62"/>
      <c r="AU16" s="62"/>
      <c r="AV16" s="62"/>
      <c r="AW16" s="58" t="s">
        <v>231</v>
      </c>
      <c r="AX16" s="62"/>
      <c r="AY16" s="59" t="s">
        <v>381</v>
      </c>
      <c r="AZ16" s="59" t="s">
        <v>382</v>
      </c>
      <c r="BA16" s="62">
        <f t="shared" si="1"/>
        <v>10</v>
      </c>
      <c r="BB16" s="70"/>
      <c r="BC16" s="63"/>
      <c r="BD16" s="63"/>
      <c r="BE16" s="63"/>
      <c r="BF16" s="63"/>
      <c r="BG16" s="62" t="str">
        <f>IFERROR(__xludf.DUMMYFUNCTION("IF(REGEXMATCH(H16,""Peraturan Gubernur""),""Ada"",""Tidak Ada"")"),"Ada")</f>
        <v>Ada</v>
      </c>
      <c r="BH16" s="62" t="str">
        <f t="shared" si="2"/>
        <v>Ada</v>
      </c>
      <c r="BI16" s="62" t="str">
        <f t="shared" si="3"/>
        <v>Ada</v>
      </c>
      <c r="BJ16" s="62" t="str">
        <f t="shared" si="4"/>
        <v>Lengkap</v>
      </c>
      <c r="BK16" s="62" t="str">
        <f t="shared" si="5"/>
        <v>Tidak Lengkap</v>
      </c>
    </row>
    <row r="17" ht="15.75" customHeight="1">
      <c r="A17" s="58">
        <v>14.0</v>
      </c>
      <c r="B17" s="59" t="s">
        <v>383</v>
      </c>
      <c r="C17" s="59" t="s">
        <v>384</v>
      </c>
      <c r="D17" s="59" t="s">
        <v>385</v>
      </c>
      <c r="E17" s="58" t="s">
        <v>386</v>
      </c>
      <c r="F17" s="58"/>
      <c r="G17" s="58" t="s">
        <v>53</v>
      </c>
      <c r="H17" s="59" t="s">
        <v>52</v>
      </c>
      <c r="I17" s="58">
        <v>2022.0</v>
      </c>
      <c r="J17" s="58" t="s">
        <v>387</v>
      </c>
      <c r="K17" s="58" t="s">
        <v>388</v>
      </c>
      <c r="L17" s="58" t="s">
        <v>389</v>
      </c>
      <c r="M17" s="59" t="s">
        <v>390</v>
      </c>
      <c r="N17" s="58" t="s">
        <v>253</v>
      </c>
      <c r="O17" s="58" t="s">
        <v>369</v>
      </c>
      <c r="P17" s="58" t="s">
        <v>300</v>
      </c>
      <c r="Q17" s="58" t="s">
        <v>9</v>
      </c>
      <c r="R17" s="58" t="s">
        <v>9</v>
      </c>
      <c r="S17" s="58" t="s">
        <v>301</v>
      </c>
      <c r="T17" s="58" t="s">
        <v>301</v>
      </c>
      <c r="U17" s="58" t="s">
        <v>9</v>
      </c>
      <c r="V17" s="58" t="s">
        <v>9</v>
      </c>
      <c r="W17" s="58" t="s">
        <v>9</v>
      </c>
      <c r="X17" s="58" t="s">
        <v>301</v>
      </c>
      <c r="Y17" s="58" t="s">
        <v>301</v>
      </c>
      <c r="Z17" s="58" t="s">
        <v>301</v>
      </c>
      <c r="AA17" s="58" t="s">
        <v>301</v>
      </c>
      <c r="AB17" s="58" t="s">
        <v>228</v>
      </c>
      <c r="AC17" s="58" t="s">
        <v>228</v>
      </c>
      <c r="AD17" s="58" t="s">
        <v>228</v>
      </c>
      <c r="AE17" s="58" t="s">
        <v>228</v>
      </c>
      <c r="AF17" s="58" t="s">
        <v>228</v>
      </c>
      <c r="AG17" s="58" t="s">
        <v>228</v>
      </c>
      <c r="AH17" s="58" t="s">
        <v>229</v>
      </c>
      <c r="AI17" s="58" t="s">
        <v>228</v>
      </c>
      <c r="AJ17" s="58" t="s">
        <v>229</v>
      </c>
      <c r="AK17" s="58" t="s">
        <v>228</v>
      </c>
      <c r="AL17" s="58" t="s">
        <v>229</v>
      </c>
      <c r="AM17" s="62"/>
      <c r="AN17" s="58" t="s">
        <v>391</v>
      </c>
      <c r="AO17" s="58" t="s">
        <v>392</v>
      </c>
      <c r="AP17" s="62"/>
      <c r="AQ17" s="62"/>
      <c r="AR17" s="62"/>
      <c r="AS17" s="62"/>
      <c r="AT17" s="62"/>
      <c r="AU17" s="62"/>
      <c r="AV17" s="58" t="s">
        <v>231</v>
      </c>
      <c r="AW17" s="62"/>
      <c r="AX17" s="62"/>
      <c r="AY17" s="59" t="s">
        <v>393</v>
      </c>
      <c r="AZ17" s="59" t="s">
        <v>394</v>
      </c>
      <c r="BA17" s="62">
        <f t="shared" si="1"/>
        <v>8</v>
      </c>
      <c r="BB17" s="71" t="s">
        <v>245</v>
      </c>
      <c r="BC17" s="65" t="s">
        <v>320</v>
      </c>
      <c r="BD17" s="63"/>
      <c r="BE17" s="63"/>
      <c r="BF17" s="63"/>
      <c r="BG17" s="62" t="str">
        <f>IFERROR(__xludf.DUMMYFUNCTION("IF(REGEXMATCH(H17,""Peraturan Gubernur""),""Ada"",""Tidak Ada"")"),"Ada")</f>
        <v>Ada</v>
      </c>
      <c r="BH17" s="62" t="str">
        <f t="shared" si="2"/>
        <v>Ada</v>
      </c>
      <c r="BI17" s="62" t="str">
        <f t="shared" si="3"/>
        <v>Ada</v>
      </c>
      <c r="BJ17" s="62" t="str">
        <f t="shared" si="4"/>
        <v>Tidak Lengkap</v>
      </c>
      <c r="BK17" s="62" t="str">
        <f t="shared" si="5"/>
        <v>Tidak Lengkap</v>
      </c>
    </row>
    <row r="18" ht="15.75" customHeight="1">
      <c r="A18" s="58">
        <v>15.0</v>
      </c>
      <c r="B18" s="59" t="s">
        <v>395</v>
      </c>
      <c r="C18" s="59" t="s">
        <v>396</v>
      </c>
      <c r="D18" s="59" t="s">
        <v>397</v>
      </c>
      <c r="E18" s="58">
        <v>0.0</v>
      </c>
      <c r="F18" s="54" t="s">
        <v>398</v>
      </c>
      <c r="G18" s="58" t="s">
        <v>24</v>
      </c>
      <c r="H18" s="59" t="s">
        <v>55</v>
      </c>
      <c r="I18" s="58">
        <v>2022.0</v>
      </c>
      <c r="J18" s="58" t="s">
        <v>223</v>
      </c>
      <c r="K18" s="58" t="s">
        <v>399</v>
      </c>
      <c r="L18" s="58" t="s">
        <v>400</v>
      </c>
      <c r="M18" s="59" t="s">
        <v>401</v>
      </c>
      <c r="N18" s="58" t="s">
        <v>253</v>
      </c>
      <c r="O18" s="58" t="s">
        <v>369</v>
      </c>
      <c r="P18" s="58" t="s">
        <v>402</v>
      </c>
      <c r="Q18" s="58" t="s">
        <v>9</v>
      </c>
      <c r="R18" s="58" t="s">
        <v>9</v>
      </c>
      <c r="S18" s="58" t="s">
        <v>9</v>
      </c>
      <c r="T18" s="58" t="s">
        <v>9</v>
      </c>
      <c r="U18" s="58" t="s">
        <v>9</v>
      </c>
      <c r="V18" s="58" t="s">
        <v>9</v>
      </c>
      <c r="W18" s="58" t="s">
        <v>9</v>
      </c>
      <c r="X18" s="58" t="s">
        <v>9</v>
      </c>
      <c r="Y18" s="58" t="s">
        <v>21</v>
      </c>
      <c r="Z18" s="58" t="s">
        <v>21</v>
      </c>
      <c r="AA18" s="58" t="s">
        <v>9</v>
      </c>
      <c r="AB18" s="58" t="s">
        <v>228</v>
      </c>
      <c r="AC18" s="58" t="s">
        <v>228</v>
      </c>
      <c r="AD18" s="58" t="s">
        <v>228</v>
      </c>
      <c r="AE18" s="58" t="s">
        <v>228</v>
      </c>
      <c r="AF18" s="58" t="s">
        <v>228</v>
      </c>
      <c r="AG18" s="58" t="s">
        <v>228</v>
      </c>
      <c r="AH18" s="58" t="s">
        <v>228</v>
      </c>
      <c r="AI18" s="58" t="s">
        <v>228</v>
      </c>
      <c r="AJ18" s="58" t="s">
        <v>228</v>
      </c>
      <c r="AK18" s="58" t="s">
        <v>228</v>
      </c>
      <c r="AL18" s="58" t="s">
        <v>228</v>
      </c>
      <c r="AM18" s="58" t="s">
        <v>403</v>
      </c>
      <c r="AN18" s="62"/>
      <c r="AO18" s="62"/>
      <c r="AP18" s="62"/>
      <c r="AQ18" s="62"/>
      <c r="AR18" s="62"/>
      <c r="AS18" s="62"/>
      <c r="AT18" s="62"/>
      <c r="AU18" s="58" t="s">
        <v>231</v>
      </c>
      <c r="AV18" s="62"/>
      <c r="AW18" s="62"/>
      <c r="AX18" s="62"/>
      <c r="AY18" s="69"/>
      <c r="AZ18" s="69"/>
      <c r="BA18" s="62">
        <f t="shared" si="1"/>
        <v>11</v>
      </c>
      <c r="BB18" s="70"/>
      <c r="BC18" s="63"/>
      <c r="BD18" s="63"/>
      <c r="BE18" s="63"/>
      <c r="BF18" s="63"/>
      <c r="BG18" s="62" t="str">
        <f>IFERROR(__xludf.DUMMYFUNCTION("IF(REGEXMATCH(H18,""Peraturan Gubernur""),""Ada"",""Tidak Ada"")"),"Ada")</f>
        <v>Ada</v>
      </c>
      <c r="BH18" s="62" t="str">
        <f t="shared" si="2"/>
        <v>Ada</v>
      </c>
      <c r="BI18" s="62" t="str">
        <f t="shared" si="3"/>
        <v>Ada</v>
      </c>
      <c r="BJ18" s="62" t="str">
        <f t="shared" si="4"/>
        <v>Lengkap</v>
      </c>
      <c r="BK18" s="62" t="str">
        <f t="shared" si="5"/>
        <v>Tidak Lengkap</v>
      </c>
    </row>
    <row r="19" ht="15.75" customHeight="1">
      <c r="A19" s="58">
        <v>16.0</v>
      </c>
      <c r="B19" s="59" t="s">
        <v>404</v>
      </c>
      <c r="C19" s="59" t="s">
        <v>405</v>
      </c>
      <c r="D19" s="59" t="s">
        <v>406</v>
      </c>
      <c r="E19" s="58" t="s">
        <v>407</v>
      </c>
      <c r="F19" s="58">
        <v>8.5129290316E10</v>
      </c>
      <c r="G19" s="58" t="s">
        <v>11</v>
      </c>
      <c r="H19" s="59" t="s">
        <v>58</v>
      </c>
      <c r="I19" s="58">
        <v>2021.0</v>
      </c>
      <c r="J19" s="58" t="s">
        <v>223</v>
      </c>
      <c r="K19" s="58" t="s">
        <v>408</v>
      </c>
      <c r="L19" s="58" t="s">
        <v>409</v>
      </c>
      <c r="M19" s="59" t="s">
        <v>410</v>
      </c>
      <c r="N19" s="58" t="s">
        <v>226</v>
      </c>
      <c r="O19" s="58" t="s">
        <v>330</v>
      </c>
      <c r="P19" s="62"/>
      <c r="Q19" s="58" t="s">
        <v>9</v>
      </c>
      <c r="R19" s="58" t="s">
        <v>9</v>
      </c>
      <c r="S19" s="58" t="s">
        <v>9</v>
      </c>
      <c r="T19" s="58" t="s">
        <v>21</v>
      </c>
      <c r="U19" s="58" t="s">
        <v>21</v>
      </c>
      <c r="V19" s="58" t="s">
        <v>21</v>
      </c>
      <c r="W19" s="58" t="s">
        <v>21</v>
      </c>
      <c r="X19" s="58" t="s">
        <v>21</v>
      </c>
      <c r="Y19" s="58" t="s">
        <v>21</v>
      </c>
      <c r="Z19" s="58" t="s">
        <v>21</v>
      </c>
      <c r="AA19" s="58" t="s">
        <v>21</v>
      </c>
      <c r="AB19" s="58" t="s">
        <v>228</v>
      </c>
      <c r="AC19" s="58" t="s">
        <v>228</v>
      </c>
      <c r="AD19" s="58" t="s">
        <v>228</v>
      </c>
      <c r="AE19" s="58" t="s">
        <v>228</v>
      </c>
      <c r="AF19" s="58" t="s">
        <v>228</v>
      </c>
      <c r="AG19" s="58" t="s">
        <v>228</v>
      </c>
      <c r="AH19" s="58" t="s">
        <v>228</v>
      </c>
      <c r="AI19" s="58" t="s">
        <v>228</v>
      </c>
      <c r="AJ19" s="58" t="s">
        <v>228</v>
      </c>
      <c r="AK19" s="58" t="s">
        <v>228</v>
      </c>
      <c r="AL19" s="58" t="s">
        <v>228</v>
      </c>
      <c r="AM19" s="62"/>
      <c r="AN19" s="58">
        <v>107.0</v>
      </c>
      <c r="AO19" s="58" t="s">
        <v>411</v>
      </c>
      <c r="AP19" s="62"/>
      <c r="AQ19" s="62"/>
      <c r="AR19" s="62"/>
      <c r="AS19" s="62"/>
      <c r="AT19" s="62"/>
      <c r="AU19" s="58" t="s">
        <v>231</v>
      </c>
      <c r="AV19" s="62"/>
      <c r="AW19" s="62"/>
      <c r="AX19" s="62"/>
      <c r="AY19" s="59" t="s">
        <v>412</v>
      </c>
      <c r="AZ19" s="59" t="s">
        <v>413</v>
      </c>
      <c r="BA19" s="62">
        <f t="shared" si="1"/>
        <v>11</v>
      </c>
      <c r="BB19" s="70"/>
      <c r="BC19" s="63"/>
      <c r="BD19" s="63"/>
      <c r="BE19" s="63"/>
      <c r="BF19" s="63"/>
      <c r="BG19" s="62" t="str">
        <f>IFERROR(__xludf.DUMMYFUNCTION("IF(REGEXMATCH(H19,""Peraturan Gubernur""),""Ada"",""Tidak Ada"")"),"Ada")</f>
        <v>Ada</v>
      </c>
      <c r="BH19" s="62" t="str">
        <f t="shared" si="2"/>
        <v>Ada</v>
      </c>
      <c r="BI19" s="62" t="str">
        <f t="shared" si="3"/>
        <v>Ada</v>
      </c>
      <c r="BJ19" s="62" t="str">
        <f t="shared" si="4"/>
        <v>Lengkap</v>
      </c>
      <c r="BK19" s="62" t="str">
        <f t="shared" si="5"/>
        <v>Tidak Lengkap</v>
      </c>
    </row>
    <row r="20" ht="15.75" customHeight="1">
      <c r="A20" s="58">
        <v>17.0</v>
      </c>
      <c r="B20" s="59" t="s">
        <v>414</v>
      </c>
      <c r="C20" s="59" t="s">
        <v>415</v>
      </c>
      <c r="D20" s="59" t="s">
        <v>416</v>
      </c>
      <c r="E20" s="58" t="s">
        <v>417</v>
      </c>
      <c r="F20" s="58">
        <v>8.1338074883E10</v>
      </c>
      <c r="G20" s="58" t="s">
        <v>11</v>
      </c>
      <c r="H20" s="59" t="s">
        <v>60</v>
      </c>
      <c r="I20" s="58">
        <v>2019.0</v>
      </c>
      <c r="J20" s="58" t="s">
        <v>223</v>
      </c>
      <c r="K20" s="58" t="s">
        <v>418</v>
      </c>
      <c r="L20" s="58" t="s">
        <v>419</v>
      </c>
      <c r="M20" s="59" t="s">
        <v>420</v>
      </c>
      <c r="N20" s="58" t="s">
        <v>253</v>
      </c>
      <c r="O20" s="58" t="s">
        <v>369</v>
      </c>
      <c r="P20" s="58" t="s">
        <v>300</v>
      </c>
      <c r="Q20" s="58">
        <v>1.0</v>
      </c>
      <c r="R20" s="58" t="s">
        <v>9</v>
      </c>
      <c r="S20" s="58" t="s">
        <v>9</v>
      </c>
      <c r="T20" s="58" t="s">
        <v>9</v>
      </c>
      <c r="U20" s="58" t="s">
        <v>21</v>
      </c>
      <c r="V20" s="58" t="s">
        <v>9</v>
      </c>
      <c r="W20" s="58" t="s">
        <v>9</v>
      </c>
      <c r="X20" s="58" t="s">
        <v>9</v>
      </c>
      <c r="Y20" s="58" t="s">
        <v>9</v>
      </c>
      <c r="Z20" s="58" t="s">
        <v>21</v>
      </c>
      <c r="AA20" s="58" t="s">
        <v>21</v>
      </c>
      <c r="AB20" s="58" t="s">
        <v>228</v>
      </c>
      <c r="AC20" s="58" t="s">
        <v>228</v>
      </c>
      <c r="AD20" s="58" t="s">
        <v>228</v>
      </c>
      <c r="AE20" s="58" t="s">
        <v>228</v>
      </c>
      <c r="AF20" s="58" t="s">
        <v>228</v>
      </c>
      <c r="AG20" s="58" t="s">
        <v>228</v>
      </c>
      <c r="AH20" s="58" t="s">
        <v>228</v>
      </c>
      <c r="AI20" s="58" t="s">
        <v>229</v>
      </c>
      <c r="AJ20" s="58" t="s">
        <v>228</v>
      </c>
      <c r="AK20" s="58" t="s">
        <v>228</v>
      </c>
      <c r="AL20" s="58" t="s">
        <v>228</v>
      </c>
      <c r="AM20" s="58" t="s">
        <v>228</v>
      </c>
      <c r="AN20" s="58">
        <v>524.0</v>
      </c>
      <c r="AO20" s="58" t="s">
        <v>421</v>
      </c>
      <c r="AP20" s="58" t="s">
        <v>237</v>
      </c>
      <c r="AQ20" s="58" t="s">
        <v>422</v>
      </c>
      <c r="AR20" s="58" t="s">
        <v>423</v>
      </c>
      <c r="AS20" s="58"/>
      <c r="AT20" s="67"/>
      <c r="AU20" s="67"/>
      <c r="AV20" s="58" t="s">
        <v>231</v>
      </c>
      <c r="AW20" s="62"/>
      <c r="AX20" s="62"/>
      <c r="AY20" s="69"/>
      <c r="AZ20" s="69"/>
      <c r="BA20" s="62">
        <f t="shared" si="1"/>
        <v>10</v>
      </c>
      <c r="BB20" s="71" t="s">
        <v>424</v>
      </c>
      <c r="BC20" s="65" t="s">
        <v>425</v>
      </c>
      <c r="BD20" s="63">
        <v>9.0</v>
      </c>
      <c r="BE20" s="63"/>
      <c r="BF20" s="63"/>
      <c r="BG20" s="62" t="str">
        <f>IFERROR(__xludf.DUMMYFUNCTION("IF(REGEXMATCH(H20,""Peraturan Gubernur""),""Ada"",""Tidak Ada"")"),"Ada")</f>
        <v>Ada</v>
      </c>
      <c r="BH20" s="62" t="str">
        <f t="shared" si="2"/>
        <v>Ada</v>
      </c>
      <c r="BI20" s="62" t="str">
        <f t="shared" si="3"/>
        <v>Ada</v>
      </c>
      <c r="BJ20" s="62" t="str">
        <f t="shared" si="4"/>
        <v>Tidak Lengkap</v>
      </c>
      <c r="BK20" s="62" t="str">
        <f t="shared" si="5"/>
        <v>Tidak Lengkap</v>
      </c>
    </row>
    <row r="21" ht="15.75" customHeight="1">
      <c r="A21" s="58">
        <v>18.0</v>
      </c>
      <c r="B21" s="59" t="s">
        <v>426</v>
      </c>
      <c r="C21" s="66" t="s">
        <v>4916</v>
      </c>
      <c r="D21" s="66" t="s">
        <v>4917</v>
      </c>
      <c r="E21" s="67" t="s">
        <v>4918</v>
      </c>
      <c r="F21" s="68" t="s">
        <v>4919</v>
      </c>
      <c r="G21" s="67" t="s">
        <v>11</v>
      </c>
      <c r="H21" s="66" t="s">
        <v>4920</v>
      </c>
      <c r="I21" s="67">
        <v>2018.0</v>
      </c>
      <c r="J21" s="67" t="s">
        <v>223</v>
      </c>
      <c r="K21" s="67"/>
      <c r="L21" s="67" t="s">
        <v>4921</v>
      </c>
      <c r="M21" s="66"/>
      <c r="N21" s="67" t="s">
        <v>253</v>
      </c>
      <c r="O21" s="67" t="s">
        <v>277</v>
      </c>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9"/>
      <c r="AZ21" s="69"/>
      <c r="BA21" s="62">
        <f t="shared" si="1"/>
        <v>0</v>
      </c>
      <c r="BB21" s="70"/>
      <c r="BC21" s="63"/>
      <c r="BD21" s="63"/>
      <c r="BE21" s="63"/>
      <c r="BF21" s="63"/>
      <c r="BG21" s="62" t="str">
        <f>IFERROR(__xludf.DUMMYFUNCTION("IF(REGEXMATCH(H21,""Peraturan Gubernur""),""Ada"",""Tidak Ada"")"),"Ada")</f>
        <v>Ada</v>
      </c>
      <c r="BH21" s="62" t="str">
        <f t="shared" si="2"/>
        <v>Ada</v>
      </c>
      <c r="BI21" s="62" t="str">
        <f t="shared" si="3"/>
        <v>Ada</v>
      </c>
      <c r="BJ21" s="62" t="str">
        <f t="shared" si="4"/>
        <v>Tidak Lengkap</v>
      </c>
      <c r="BK21" s="62" t="str">
        <f t="shared" si="5"/>
        <v>Tidak Lengkap</v>
      </c>
    </row>
    <row r="22" ht="15.75" customHeight="1">
      <c r="A22" s="58">
        <v>19.0</v>
      </c>
      <c r="B22" s="59" t="s">
        <v>433</v>
      </c>
      <c r="C22" s="59" t="s">
        <v>5022</v>
      </c>
      <c r="D22" s="59" t="s">
        <v>6798</v>
      </c>
      <c r="E22" s="58">
        <v>8.229966352E10</v>
      </c>
      <c r="F22" s="58" t="s">
        <v>6799</v>
      </c>
      <c r="G22" s="58" t="s">
        <v>11</v>
      </c>
      <c r="H22" s="59" t="s">
        <v>65</v>
      </c>
      <c r="I22" s="58">
        <v>2022.0</v>
      </c>
      <c r="J22" s="58" t="s">
        <v>223</v>
      </c>
      <c r="K22" s="58" t="s">
        <v>6800</v>
      </c>
      <c r="L22" s="58" t="s">
        <v>5024</v>
      </c>
      <c r="M22" s="59" t="s">
        <v>6801</v>
      </c>
      <c r="N22" s="58" t="s">
        <v>253</v>
      </c>
      <c r="O22" s="58" t="s">
        <v>369</v>
      </c>
      <c r="P22" s="62"/>
      <c r="Q22" s="62"/>
      <c r="R22" s="58" t="s">
        <v>9</v>
      </c>
      <c r="S22" s="58" t="s">
        <v>21</v>
      </c>
      <c r="T22" s="58" t="s">
        <v>21</v>
      </c>
      <c r="U22" s="58" t="s">
        <v>9</v>
      </c>
      <c r="V22" s="58" t="s">
        <v>555</v>
      </c>
      <c r="W22" s="58" t="s">
        <v>9</v>
      </c>
      <c r="X22" s="58" t="s">
        <v>21</v>
      </c>
      <c r="Y22" s="58" t="s">
        <v>555</v>
      </c>
      <c r="Z22" s="58" t="s">
        <v>872</v>
      </c>
      <c r="AA22" s="58" t="s">
        <v>872</v>
      </c>
      <c r="AB22" s="58" t="s">
        <v>302</v>
      </c>
      <c r="AC22" s="58" t="s">
        <v>302</v>
      </c>
      <c r="AD22" s="58" t="s">
        <v>228</v>
      </c>
      <c r="AE22" s="58" t="s">
        <v>302</v>
      </c>
      <c r="AF22" s="58" t="s">
        <v>302</v>
      </c>
      <c r="AG22" s="58" t="s">
        <v>228</v>
      </c>
      <c r="AH22" s="58" t="s">
        <v>302</v>
      </c>
      <c r="AI22" s="58" t="s">
        <v>302</v>
      </c>
      <c r="AJ22" s="58" t="s">
        <v>302</v>
      </c>
      <c r="AK22" s="58" t="s">
        <v>302</v>
      </c>
      <c r="AL22" s="58" t="s">
        <v>302</v>
      </c>
      <c r="AM22" s="54" t="s">
        <v>6802</v>
      </c>
      <c r="AN22" s="58">
        <v>640.0</v>
      </c>
      <c r="AO22" s="58" t="s">
        <v>6803</v>
      </c>
      <c r="AP22" s="62"/>
      <c r="AQ22" s="62"/>
      <c r="AR22" s="62"/>
      <c r="AS22" s="62"/>
      <c r="AT22" s="62"/>
      <c r="AU22" s="62"/>
      <c r="AV22" s="58" t="s">
        <v>231</v>
      </c>
      <c r="AW22" s="62"/>
      <c r="AX22" s="62"/>
      <c r="AY22" s="69"/>
      <c r="AZ22" s="69"/>
      <c r="BA22" s="62">
        <f t="shared" si="1"/>
        <v>11</v>
      </c>
      <c r="BB22" s="70"/>
      <c r="BC22" s="63"/>
      <c r="BD22" s="63"/>
      <c r="BE22" s="63"/>
      <c r="BF22" s="63"/>
      <c r="BG22" s="62" t="str">
        <f>IFERROR(__xludf.DUMMYFUNCTION("IF(REGEXMATCH(H22,""Peraturan Gubernur""),""Ada"",""Tidak Ada"")"),"Ada")</f>
        <v>Ada</v>
      </c>
      <c r="BH22" s="62" t="str">
        <f t="shared" si="2"/>
        <v>Ada</v>
      </c>
      <c r="BI22" s="62" t="str">
        <f t="shared" si="3"/>
        <v>Ada</v>
      </c>
      <c r="BJ22" s="62" t="str">
        <f t="shared" si="4"/>
        <v>Tidak Lengkap</v>
      </c>
      <c r="BK22" s="62" t="str">
        <f t="shared" si="5"/>
        <v>Tidak Lengkap</v>
      </c>
    </row>
    <row r="23" ht="15.75" customHeight="1">
      <c r="A23" s="58">
        <v>20.0</v>
      </c>
      <c r="B23" s="59" t="s">
        <v>443</v>
      </c>
      <c r="C23" s="59" t="s">
        <v>444</v>
      </c>
      <c r="D23" s="59" t="s">
        <v>445</v>
      </c>
      <c r="E23" s="58" t="s">
        <v>446</v>
      </c>
      <c r="F23" s="54" t="s">
        <v>447</v>
      </c>
      <c r="G23" s="58" t="s">
        <v>68</v>
      </c>
      <c r="H23" s="59" t="s">
        <v>67</v>
      </c>
      <c r="I23" s="58">
        <v>2020.0</v>
      </c>
      <c r="J23" s="58" t="s">
        <v>223</v>
      </c>
      <c r="K23" s="58" t="s">
        <v>444</v>
      </c>
      <c r="L23" s="58" t="s">
        <v>448</v>
      </c>
      <c r="M23" s="59" t="s">
        <v>449</v>
      </c>
      <c r="N23" s="58" t="s">
        <v>276</v>
      </c>
      <c r="O23" s="58" t="s">
        <v>369</v>
      </c>
      <c r="P23" s="58" t="s">
        <v>300</v>
      </c>
      <c r="Q23" s="58" t="s">
        <v>9</v>
      </c>
      <c r="R23" s="58" t="s">
        <v>21</v>
      </c>
      <c r="S23" s="58" t="s">
        <v>21</v>
      </c>
      <c r="T23" s="58" t="s">
        <v>21</v>
      </c>
      <c r="U23" s="58" t="s">
        <v>21</v>
      </c>
      <c r="V23" s="58" t="s">
        <v>21</v>
      </c>
      <c r="W23" s="58" t="s">
        <v>21</v>
      </c>
      <c r="X23" s="58" t="s">
        <v>21</v>
      </c>
      <c r="Y23" s="58" t="s">
        <v>21</v>
      </c>
      <c r="Z23" s="58" t="s">
        <v>21</v>
      </c>
      <c r="AA23" s="58" t="s">
        <v>21</v>
      </c>
      <c r="AB23" s="58" t="s">
        <v>228</v>
      </c>
      <c r="AC23" s="58" t="s">
        <v>228</v>
      </c>
      <c r="AD23" s="58" t="s">
        <v>228</v>
      </c>
      <c r="AE23" s="58" t="s">
        <v>228</v>
      </c>
      <c r="AF23" s="58" t="s">
        <v>228</v>
      </c>
      <c r="AG23" s="58" t="s">
        <v>228</v>
      </c>
      <c r="AH23" s="58" t="s">
        <v>228</v>
      </c>
      <c r="AI23" s="58" t="s">
        <v>228</v>
      </c>
      <c r="AJ23" s="58" t="s">
        <v>228</v>
      </c>
      <c r="AK23" s="58" t="s">
        <v>228</v>
      </c>
      <c r="AL23" s="58" t="s">
        <v>228</v>
      </c>
      <c r="AM23" s="58" t="s">
        <v>370</v>
      </c>
      <c r="AN23" s="58">
        <v>41.0</v>
      </c>
      <c r="AO23" s="58" t="s">
        <v>392</v>
      </c>
      <c r="AP23" s="62"/>
      <c r="AQ23" s="62"/>
      <c r="AR23" s="62"/>
      <c r="AS23" s="62"/>
      <c r="AT23" s="58" t="s">
        <v>231</v>
      </c>
      <c r="AU23" s="62"/>
      <c r="AV23" s="62"/>
      <c r="AW23" s="62"/>
      <c r="AX23" s="62"/>
      <c r="AY23" s="59" t="s">
        <v>450</v>
      </c>
      <c r="AZ23" s="59" t="s">
        <v>451</v>
      </c>
      <c r="BA23" s="62">
        <f t="shared" si="1"/>
        <v>11</v>
      </c>
      <c r="BB23" s="70"/>
      <c r="BC23" s="63"/>
      <c r="BD23" s="63"/>
      <c r="BE23" s="63"/>
      <c r="BF23" s="63"/>
      <c r="BG23" s="62" t="str">
        <f>IFERROR(__xludf.DUMMYFUNCTION("IF(REGEXMATCH(H23,""Peraturan Gubernur""),""Ada"",""Tidak Ada"")"),"Ada")</f>
        <v>Ada</v>
      </c>
      <c r="BH23" s="62" t="str">
        <f t="shared" si="2"/>
        <v>Ada</v>
      </c>
      <c r="BI23" s="62" t="str">
        <f t="shared" si="3"/>
        <v>Ada</v>
      </c>
      <c r="BJ23" s="62" t="str">
        <f t="shared" si="4"/>
        <v>Tidak Lengkap</v>
      </c>
      <c r="BK23" s="62" t="str">
        <f t="shared" si="5"/>
        <v>Tidak Lengkap</v>
      </c>
    </row>
    <row r="24" ht="15.75" customHeight="1">
      <c r="A24" s="58">
        <v>21.0</v>
      </c>
      <c r="B24" s="59" t="s">
        <v>452</v>
      </c>
      <c r="C24" s="59" t="s">
        <v>453</v>
      </c>
      <c r="D24" s="59" t="s">
        <v>454</v>
      </c>
      <c r="E24" s="58" t="s">
        <v>237</v>
      </c>
      <c r="F24" s="58">
        <v>8.115201515E9</v>
      </c>
      <c r="G24" s="58" t="s">
        <v>24</v>
      </c>
      <c r="H24" s="59" t="s">
        <v>71</v>
      </c>
      <c r="I24" s="58">
        <v>2019.0</v>
      </c>
      <c r="J24" s="58" t="s">
        <v>223</v>
      </c>
      <c r="K24" s="58" t="s">
        <v>455</v>
      </c>
      <c r="L24" s="58" t="s">
        <v>456</v>
      </c>
      <c r="M24" s="59" t="s">
        <v>457</v>
      </c>
      <c r="N24" s="58" t="s">
        <v>286</v>
      </c>
      <c r="O24" s="58" t="s">
        <v>330</v>
      </c>
      <c r="P24" s="58" t="s">
        <v>237</v>
      </c>
      <c r="Q24" s="58" t="s">
        <v>9</v>
      </c>
      <c r="R24" s="58" t="s">
        <v>9</v>
      </c>
      <c r="S24" s="58" t="s">
        <v>9</v>
      </c>
      <c r="T24" s="58" t="s">
        <v>9</v>
      </c>
      <c r="U24" s="58" t="s">
        <v>21</v>
      </c>
      <c r="V24" s="58" t="s">
        <v>21</v>
      </c>
      <c r="W24" s="58" t="s">
        <v>9</v>
      </c>
      <c r="X24" s="58" t="s">
        <v>21</v>
      </c>
      <c r="Y24" s="58" t="s">
        <v>21</v>
      </c>
      <c r="Z24" s="58" t="s">
        <v>21</v>
      </c>
      <c r="AA24" s="58" t="s">
        <v>9</v>
      </c>
      <c r="AB24" s="58" t="s">
        <v>228</v>
      </c>
      <c r="AC24" s="58" t="s">
        <v>228</v>
      </c>
      <c r="AD24" s="58" t="s">
        <v>228</v>
      </c>
      <c r="AE24" s="58" t="s">
        <v>228</v>
      </c>
      <c r="AF24" s="58" t="s">
        <v>228</v>
      </c>
      <c r="AG24" s="58" t="s">
        <v>228</v>
      </c>
      <c r="AH24" s="58" t="s">
        <v>228</v>
      </c>
      <c r="AI24" s="58" t="s">
        <v>228</v>
      </c>
      <c r="AJ24" s="58" t="s">
        <v>228</v>
      </c>
      <c r="AK24" s="58" t="s">
        <v>228</v>
      </c>
      <c r="AL24" s="58" t="s">
        <v>228</v>
      </c>
      <c r="AM24" s="58"/>
      <c r="AN24" s="58" t="s">
        <v>458</v>
      </c>
      <c r="AO24" s="58" t="s">
        <v>278</v>
      </c>
      <c r="AP24" s="58"/>
      <c r="AQ24" s="58"/>
      <c r="AR24" s="58"/>
      <c r="AS24" s="58" t="s">
        <v>231</v>
      </c>
      <c r="AT24" s="62"/>
      <c r="AU24" s="62"/>
      <c r="AV24" s="62"/>
      <c r="AW24" s="58" t="s">
        <v>231</v>
      </c>
      <c r="AX24" s="62"/>
      <c r="AY24" s="69" t="s">
        <v>459</v>
      </c>
      <c r="AZ24" s="69" t="s">
        <v>460</v>
      </c>
      <c r="BA24" s="62">
        <f t="shared" si="1"/>
        <v>11</v>
      </c>
      <c r="BB24" s="70"/>
      <c r="BC24" s="63"/>
      <c r="BD24" s="63"/>
      <c r="BE24" s="63"/>
      <c r="BF24" s="63"/>
      <c r="BG24" s="62" t="str">
        <f>IFERROR(__xludf.DUMMYFUNCTION("IF(REGEXMATCH(H24,""Peraturan Gubernur""),""Ada"",""Tidak Ada"")"),"Ada")</f>
        <v>Ada</v>
      </c>
      <c r="BH24" s="62" t="str">
        <f t="shared" si="2"/>
        <v>Ada</v>
      </c>
      <c r="BI24" s="62" t="str">
        <f t="shared" si="3"/>
        <v>Ada</v>
      </c>
      <c r="BJ24" s="62" t="str">
        <f t="shared" si="4"/>
        <v>Lengkap</v>
      </c>
      <c r="BK24" s="62" t="str">
        <f t="shared" si="5"/>
        <v>Tidak Lengkap</v>
      </c>
    </row>
    <row r="25" ht="15.75" customHeight="1">
      <c r="A25" s="58">
        <v>22.0</v>
      </c>
      <c r="B25" s="59" t="s">
        <v>461</v>
      </c>
      <c r="C25" s="59" t="s">
        <v>462</v>
      </c>
      <c r="D25" s="59" t="s">
        <v>463</v>
      </c>
      <c r="E25" s="58">
        <v>5.114242128E9</v>
      </c>
      <c r="F25" s="58">
        <v>8.1253098883E10</v>
      </c>
      <c r="G25" s="58" t="s">
        <v>74</v>
      </c>
      <c r="H25" s="59" t="s">
        <v>75</v>
      </c>
      <c r="I25" s="58">
        <v>2019.0</v>
      </c>
      <c r="J25" s="58" t="s">
        <v>223</v>
      </c>
      <c r="K25" s="58" t="s">
        <v>464</v>
      </c>
      <c r="L25" s="58" t="s">
        <v>465</v>
      </c>
      <c r="M25" s="59" t="s">
        <v>466</v>
      </c>
      <c r="N25" s="58" t="s">
        <v>226</v>
      </c>
      <c r="O25" s="58" t="s">
        <v>287</v>
      </c>
      <c r="P25" s="62"/>
      <c r="Q25" s="58" t="s">
        <v>9</v>
      </c>
      <c r="R25" s="58" t="s">
        <v>9</v>
      </c>
      <c r="S25" s="58" t="s">
        <v>9</v>
      </c>
      <c r="T25" s="58" t="s">
        <v>21</v>
      </c>
      <c r="U25" s="58" t="s">
        <v>21</v>
      </c>
      <c r="V25" s="58" t="s">
        <v>21</v>
      </c>
      <c r="W25" s="58" t="s">
        <v>9</v>
      </c>
      <c r="X25" s="58" t="s">
        <v>9</v>
      </c>
      <c r="Y25" s="58" t="s">
        <v>9</v>
      </c>
      <c r="Z25" s="58" t="s">
        <v>21</v>
      </c>
      <c r="AA25" s="58" t="s">
        <v>21</v>
      </c>
      <c r="AB25" s="58" t="s">
        <v>228</v>
      </c>
      <c r="AC25" s="58" t="s">
        <v>228</v>
      </c>
      <c r="AD25" s="58" t="s">
        <v>228</v>
      </c>
      <c r="AE25" s="58" t="s">
        <v>228</v>
      </c>
      <c r="AF25" s="58" t="s">
        <v>229</v>
      </c>
      <c r="AG25" s="58" t="s">
        <v>228</v>
      </c>
      <c r="AH25" s="58" t="s">
        <v>229</v>
      </c>
      <c r="AI25" s="58" t="s">
        <v>228</v>
      </c>
      <c r="AJ25" s="58" t="s">
        <v>229</v>
      </c>
      <c r="AK25" s="58" t="s">
        <v>228</v>
      </c>
      <c r="AL25" s="58" t="s">
        <v>228</v>
      </c>
      <c r="AM25" s="58" t="s">
        <v>467</v>
      </c>
      <c r="AN25" s="58" t="s">
        <v>468</v>
      </c>
      <c r="AO25" s="58" t="s">
        <v>469</v>
      </c>
      <c r="AP25" s="62"/>
      <c r="AQ25" s="62"/>
      <c r="AR25" s="62"/>
      <c r="AS25" s="58" t="s">
        <v>231</v>
      </c>
      <c r="AT25" s="62"/>
      <c r="AU25" s="62"/>
      <c r="AV25" s="62"/>
      <c r="AW25" s="62"/>
      <c r="AX25" s="62"/>
      <c r="AY25" s="59" t="s">
        <v>470</v>
      </c>
      <c r="AZ25" s="59" t="s">
        <v>471</v>
      </c>
      <c r="BA25" s="62">
        <f t="shared" si="1"/>
        <v>8</v>
      </c>
      <c r="BB25" s="70"/>
      <c r="BC25" s="63"/>
      <c r="BD25" s="63"/>
      <c r="BE25" s="63"/>
      <c r="BF25" s="63"/>
      <c r="BG25" s="62" t="str">
        <f>IFERROR(__xludf.DUMMYFUNCTION("IF(REGEXMATCH(H25,""Peraturan Gubernur""),""Ada"",""Tidak Ada"")"),"Ada")</f>
        <v>Ada</v>
      </c>
      <c r="BH25" s="62" t="str">
        <f t="shared" si="2"/>
        <v>Ada</v>
      </c>
      <c r="BI25" s="62" t="str">
        <f t="shared" si="3"/>
        <v>Tidak Ada</v>
      </c>
      <c r="BJ25" s="62" t="str">
        <f t="shared" si="4"/>
        <v>Lengkap</v>
      </c>
      <c r="BK25" s="62" t="str">
        <f t="shared" si="5"/>
        <v>Tidak Lengkap</v>
      </c>
    </row>
    <row r="26" ht="15.75" customHeight="1">
      <c r="A26" s="58">
        <v>23.0</v>
      </c>
      <c r="B26" s="59" t="s">
        <v>472</v>
      </c>
      <c r="C26" s="59" t="s">
        <v>473</v>
      </c>
      <c r="D26" s="59" t="s">
        <v>474</v>
      </c>
      <c r="E26" s="58">
        <v>8.115833121E9</v>
      </c>
      <c r="F26" s="58" t="s">
        <v>475</v>
      </c>
      <c r="G26" s="58" t="s">
        <v>11</v>
      </c>
      <c r="H26" s="59" t="s">
        <v>78</v>
      </c>
      <c r="I26" s="58">
        <v>2021.0</v>
      </c>
      <c r="J26" s="58" t="s">
        <v>223</v>
      </c>
      <c r="K26" s="58" t="s">
        <v>476</v>
      </c>
      <c r="L26" s="58" t="s">
        <v>475</v>
      </c>
      <c r="M26" s="59" t="s">
        <v>466</v>
      </c>
      <c r="N26" s="58" t="s">
        <v>286</v>
      </c>
      <c r="O26" s="58" t="s">
        <v>261</v>
      </c>
      <c r="P26" s="58"/>
      <c r="Q26" s="58" t="s">
        <v>9</v>
      </c>
      <c r="R26" s="58" t="s">
        <v>9</v>
      </c>
      <c r="S26" s="58" t="s">
        <v>9</v>
      </c>
      <c r="T26" s="58" t="s">
        <v>9</v>
      </c>
      <c r="U26" s="58" t="s">
        <v>9</v>
      </c>
      <c r="V26" s="58" t="s">
        <v>21</v>
      </c>
      <c r="W26" s="58" t="s">
        <v>9</v>
      </c>
      <c r="X26" s="58" t="s">
        <v>21</v>
      </c>
      <c r="Y26" s="58" t="s">
        <v>9</v>
      </c>
      <c r="Z26" s="58" t="s">
        <v>21</v>
      </c>
      <c r="AA26" s="58" t="s">
        <v>21</v>
      </c>
      <c r="AB26" s="58" t="s">
        <v>228</v>
      </c>
      <c r="AC26" s="58" t="s">
        <v>228</v>
      </c>
      <c r="AD26" s="58" t="s">
        <v>228</v>
      </c>
      <c r="AE26" s="58" t="s">
        <v>228</v>
      </c>
      <c r="AF26" s="58" t="s">
        <v>228</v>
      </c>
      <c r="AG26" s="58" t="s">
        <v>228</v>
      </c>
      <c r="AH26" s="58" t="s">
        <v>228</v>
      </c>
      <c r="AI26" s="58" t="s">
        <v>228</v>
      </c>
      <c r="AJ26" s="58" t="s">
        <v>228</v>
      </c>
      <c r="AK26" s="58" t="s">
        <v>228</v>
      </c>
      <c r="AL26" s="58" t="s">
        <v>228</v>
      </c>
      <c r="AM26" s="58" t="s">
        <v>477</v>
      </c>
      <c r="AN26" s="58" t="s">
        <v>478</v>
      </c>
      <c r="AO26" s="58" t="s">
        <v>317</v>
      </c>
      <c r="AP26" s="62"/>
      <c r="AQ26" s="62"/>
      <c r="AR26" s="62"/>
      <c r="AS26" s="62"/>
      <c r="AT26" s="58" t="s">
        <v>231</v>
      </c>
      <c r="AU26" s="62"/>
      <c r="AV26" s="62"/>
      <c r="AW26" s="62"/>
      <c r="AX26" s="62"/>
      <c r="AY26" s="59" t="s">
        <v>479</v>
      </c>
      <c r="AZ26" s="59" t="s">
        <v>480</v>
      </c>
      <c r="BA26" s="62">
        <f t="shared" si="1"/>
        <v>11</v>
      </c>
      <c r="BB26" s="70"/>
      <c r="BC26" s="63"/>
      <c r="BD26" s="63"/>
      <c r="BE26" s="63"/>
      <c r="BF26" s="63"/>
      <c r="BG26" s="62" t="str">
        <f>IFERROR(__xludf.DUMMYFUNCTION("IF(REGEXMATCH(H26,""Peraturan Gubernur""),""Ada"",""Tidak Ada"")"),"Ada")</f>
        <v>Ada</v>
      </c>
      <c r="BH26" s="62" t="str">
        <f t="shared" si="2"/>
        <v>Ada</v>
      </c>
      <c r="BI26" s="62" t="str">
        <f t="shared" si="3"/>
        <v>Ada</v>
      </c>
      <c r="BJ26" s="62" t="str">
        <f t="shared" si="4"/>
        <v>Lengkap</v>
      </c>
      <c r="BK26" s="62" t="str">
        <f t="shared" si="5"/>
        <v>Tidak Lengkap</v>
      </c>
    </row>
    <row r="27" ht="15.75" customHeight="1">
      <c r="A27" s="58">
        <v>24.0</v>
      </c>
      <c r="B27" s="59" t="s">
        <v>481</v>
      </c>
      <c r="C27" s="59" t="s">
        <v>482</v>
      </c>
      <c r="D27" s="59" t="s">
        <v>483</v>
      </c>
      <c r="E27" s="54" t="s">
        <v>484</v>
      </c>
      <c r="F27" s="54" t="s">
        <v>484</v>
      </c>
      <c r="G27" s="58" t="s">
        <v>11</v>
      </c>
      <c r="H27" s="59" t="s">
        <v>80</v>
      </c>
      <c r="I27" s="58">
        <v>2019.0</v>
      </c>
      <c r="J27" s="58" t="s">
        <v>223</v>
      </c>
      <c r="K27" s="54" t="s">
        <v>484</v>
      </c>
      <c r="L27" s="58" t="s">
        <v>485</v>
      </c>
      <c r="M27" s="59" t="s">
        <v>486</v>
      </c>
      <c r="N27" s="58" t="s">
        <v>253</v>
      </c>
      <c r="O27" s="58" t="s">
        <v>487</v>
      </c>
      <c r="P27" s="58" t="s">
        <v>300</v>
      </c>
      <c r="Q27" s="58" t="s">
        <v>9</v>
      </c>
      <c r="R27" s="58" t="s">
        <v>9</v>
      </c>
      <c r="S27" s="58" t="s">
        <v>21</v>
      </c>
      <c r="T27" s="58" t="s">
        <v>21</v>
      </c>
      <c r="U27" s="58" t="s">
        <v>21</v>
      </c>
      <c r="V27" s="58" t="s">
        <v>21</v>
      </c>
      <c r="W27" s="58" t="s">
        <v>21</v>
      </c>
      <c r="X27" s="58" t="s">
        <v>9</v>
      </c>
      <c r="Y27" s="58" t="s">
        <v>9</v>
      </c>
      <c r="Z27" s="58" t="s">
        <v>21</v>
      </c>
      <c r="AA27" s="58" t="s">
        <v>21</v>
      </c>
      <c r="AB27" s="58" t="s">
        <v>228</v>
      </c>
      <c r="AC27" s="58" t="s">
        <v>228</v>
      </c>
      <c r="AD27" s="58" t="s">
        <v>229</v>
      </c>
      <c r="AE27" s="58" t="s">
        <v>228</v>
      </c>
      <c r="AF27" s="58" t="s">
        <v>228</v>
      </c>
      <c r="AG27" s="58" t="s">
        <v>228</v>
      </c>
      <c r="AH27" s="58" t="s">
        <v>229</v>
      </c>
      <c r="AI27" s="58" t="s">
        <v>228</v>
      </c>
      <c r="AJ27" s="58" t="s">
        <v>229</v>
      </c>
      <c r="AK27" s="58" t="s">
        <v>228</v>
      </c>
      <c r="AL27" s="58" t="s">
        <v>229</v>
      </c>
      <c r="AM27" s="58" t="s">
        <v>370</v>
      </c>
      <c r="AN27" s="58" t="s">
        <v>488</v>
      </c>
      <c r="AO27" s="58" t="s">
        <v>317</v>
      </c>
      <c r="AP27" s="62"/>
      <c r="AQ27" s="62"/>
      <c r="AR27" s="62"/>
      <c r="AS27" s="58" t="s">
        <v>231</v>
      </c>
      <c r="AT27" s="62"/>
      <c r="AU27" s="62"/>
      <c r="AV27" s="62"/>
      <c r="AW27" s="58" t="s">
        <v>231</v>
      </c>
      <c r="AX27" s="62"/>
      <c r="AY27" s="69"/>
      <c r="AZ27" s="69"/>
      <c r="BA27" s="62">
        <f t="shared" si="1"/>
        <v>7</v>
      </c>
      <c r="BB27" s="70"/>
      <c r="BC27" s="63"/>
      <c r="BD27" s="63"/>
      <c r="BE27" s="63"/>
      <c r="BF27" s="63"/>
      <c r="BG27" s="62" t="str">
        <f>IFERROR(__xludf.DUMMYFUNCTION("IF(REGEXMATCH(H27,""Peraturan Gubernur""),""Ada"",""Tidak Ada"")"),"Ada")</f>
        <v>Ada</v>
      </c>
      <c r="BH27" s="62" t="str">
        <f t="shared" si="2"/>
        <v>Ada</v>
      </c>
      <c r="BI27" s="62" t="str">
        <f t="shared" si="3"/>
        <v>Ada</v>
      </c>
      <c r="BJ27" s="62" t="str">
        <f t="shared" si="4"/>
        <v>Tidak Lengkap</v>
      </c>
      <c r="BK27" s="62" t="str">
        <f t="shared" si="5"/>
        <v>Tidak Lengkap</v>
      </c>
    </row>
    <row r="28" ht="15.75" customHeight="1">
      <c r="A28" s="58">
        <v>25.0</v>
      </c>
      <c r="B28" s="59" t="s">
        <v>489</v>
      </c>
      <c r="C28" s="59" t="s">
        <v>490</v>
      </c>
      <c r="D28" s="59" t="s">
        <v>491</v>
      </c>
      <c r="E28" s="58">
        <v>6.281380243727E12</v>
      </c>
      <c r="F28" s="58">
        <v>6.2851505374E12</v>
      </c>
      <c r="G28" s="58" t="s">
        <v>11</v>
      </c>
      <c r="H28" s="59" t="s">
        <v>83</v>
      </c>
      <c r="I28" s="58">
        <v>2020.0</v>
      </c>
      <c r="J28" s="58" t="s">
        <v>223</v>
      </c>
      <c r="K28" s="58" t="s">
        <v>492</v>
      </c>
      <c r="L28" s="58" t="s">
        <v>493</v>
      </c>
      <c r="M28" s="59" t="s">
        <v>494</v>
      </c>
      <c r="N28" s="58" t="s">
        <v>226</v>
      </c>
      <c r="O28" s="58" t="s">
        <v>227</v>
      </c>
      <c r="P28" s="58"/>
      <c r="Q28" s="58" t="s">
        <v>9</v>
      </c>
      <c r="R28" s="58" t="s">
        <v>9</v>
      </c>
      <c r="S28" s="58" t="s">
        <v>9</v>
      </c>
      <c r="T28" s="58" t="s">
        <v>9</v>
      </c>
      <c r="U28" s="58" t="s">
        <v>21</v>
      </c>
      <c r="V28" s="58" t="s">
        <v>21</v>
      </c>
      <c r="W28" s="58" t="s">
        <v>9</v>
      </c>
      <c r="X28" s="58" t="s">
        <v>9</v>
      </c>
      <c r="Y28" s="58" t="s">
        <v>21</v>
      </c>
      <c r="Z28" s="58" t="s">
        <v>21</v>
      </c>
      <c r="AA28" s="58" t="s">
        <v>21</v>
      </c>
      <c r="AB28" s="58" t="s">
        <v>228</v>
      </c>
      <c r="AC28" s="58" t="s">
        <v>228</v>
      </c>
      <c r="AD28" s="58" t="s">
        <v>228</v>
      </c>
      <c r="AE28" s="58" t="s">
        <v>228</v>
      </c>
      <c r="AF28" s="58" t="s">
        <v>228</v>
      </c>
      <c r="AG28" s="58" t="s">
        <v>228</v>
      </c>
      <c r="AH28" s="58" t="s">
        <v>228</v>
      </c>
      <c r="AI28" s="58" t="s">
        <v>228</v>
      </c>
      <c r="AJ28" s="58" t="s">
        <v>228</v>
      </c>
      <c r="AK28" s="58" t="s">
        <v>228</v>
      </c>
      <c r="AL28" s="58" t="s">
        <v>228</v>
      </c>
      <c r="AM28" s="67"/>
      <c r="AN28" s="58">
        <v>203.0</v>
      </c>
      <c r="AO28" s="58" t="s">
        <v>495</v>
      </c>
      <c r="AP28" s="67"/>
      <c r="AQ28" s="58"/>
      <c r="AR28" s="67"/>
      <c r="AS28" s="67"/>
      <c r="AT28" s="58" t="s">
        <v>231</v>
      </c>
      <c r="AU28" s="62"/>
      <c r="AV28" s="62"/>
      <c r="AW28" s="58"/>
      <c r="AX28" s="62"/>
      <c r="AY28" s="59" t="s">
        <v>496</v>
      </c>
      <c r="AZ28" s="59" t="s">
        <v>497</v>
      </c>
      <c r="BA28" s="62">
        <f t="shared" si="1"/>
        <v>11</v>
      </c>
      <c r="BB28" s="70"/>
      <c r="BC28" s="63"/>
      <c r="BD28" s="63"/>
      <c r="BE28" s="63"/>
      <c r="BF28" s="63"/>
      <c r="BG28" s="62" t="str">
        <f>IFERROR(__xludf.DUMMYFUNCTION("IF(REGEXMATCH(H28,""Peraturan Gubernur""),""Ada"",""Tidak Ada"")"),"Ada")</f>
        <v>Ada</v>
      </c>
      <c r="BH28" s="62" t="str">
        <f t="shared" si="2"/>
        <v>Ada</v>
      </c>
      <c r="BI28" s="62" t="str">
        <f t="shared" si="3"/>
        <v>Ada</v>
      </c>
      <c r="BJ28" s="62" t="str">
        <f t="shared" si="4"/>
        <v>Lengkap</v>
      </c>
      <c r="BK28" s="62" t="str">
        <f t="shared" si="5"/>
        <v>Tidak Lengkap</v>
      </c>
    </row>
    <row r="29" ht="15.75" customHeight="1">
      <c r="A29" s="702">
        <v>26.0</v>
      </c>
      <c r="B29" s="703" t="s">
        <v>498</v>
      </c>
      <c r="C29" s="704" t="s">
        <v>4960</v>
      </c>
      <c r="D29" s="704" t="s">
        <v>4961</v>
      </c>
      <c r="E29" s="705"/>
      <c r="F29" s="706" t="s">
        <v>4962</v>
      </c>
      <c r="G29" s="705" t="s">
        <v>11</v>
      </c>
      <c r="H29" s="704" t="s">
        <v>85</v>
      </c>
      <c r="I29" s="705">
        <v>2020.0</v>
      </c>
      <c r="J29" s="705" t="s">
        <v>223</v>
      </c>
      <c r="K29" s="705" t="s">
        <v>4963</v>
      </c>
      <c r="L29" s="705" t="s">
        <v>4964</v>
      </c>
      <c r="M29" s="704" t="s">
        <v>4965</v>
      </c>
      <c r="N29" s="705" t="s">
        <v>253</v>
      </c>
      <c r="O29" s="705" t="s">
        <v>314</v>
      </c>
      <c r="P29" s="707"/>
      <c r="Q29" s="707"/>
      <c r="R29" s="707"/>
      <c r="S29" s="707"/>
      <c r="T29" s="707"/>
      <c r="U29" s="707"/>
      <c r="V29" s="707"/>
      <c r="W29" s="707"/>
      <c r="X29" s="707"/>
      <c r="Y29" s="707"/>
      <c r="Z29" s="707"/>
      <c r="AA29" s="707"/>
      <c r="AB29" s="707"/>
      <c r="AC29" s="707"/>
      <c r="AD29" s="707"/>
      <c r="AE29" s="707"/>
      <c r="AF29" s="707"/>
      <c r="AG29" s="707"/>
      <c r="AH29" s="707"/>
      <c r="AI29" s="707"/>
      <c r="AJ29" s="707"/>
      <c r="AK29" s="707"/>
      <c r="AL29" s="707"/>
      <c r="AM29" s="707"/>
      <c r="AN29" s="707"/>
      <c r="AO29" s="707"/>
      <c r="AP29" s="707"/>
      <c r="AQ29" s="707"/>
      <c r="AR29" s="707"/>
      <c r="AS29" s="707"/>
      <c r="AT29" s="707"/>
      <c r="AU29" s="707"/>
      <c r="AV29" s="707"/>
      <c r="AW29" s="707"/>
      <c r="AX29" s="707"/>
      <c r="AY29" s="708"/>
      <c r="AZ29" s="708"/>
      <c r="BA29" s="707">
        <f t="shared" si="1"/>
        <v>0</v>
      </c>
      <c r="BB29" s="709"/>
      <c r="BC29" s="710"/>
      <c r="BD29" s="710"/>
      <c r="BE29" s="710"/>
      <c r="BF29" s="710"/>
      <c r="BG29" s="707" t="str">
        <f>IFERROR(__xludf.DUMMYFUNCTION("IF(REGEXMATCH(H29,""Peraturan Gubernur""),""Ada"",""Tidak Ada"")"),"Ada")</f>
        <v>Ada</v>
      </c>
      <c r="BH29" s="707" t="str">
        <f t="shared" si="2"/>
        <v>Ada</v>
      </c>
      <c r="BI29" s="707" t="str">
        <f t="shared" si="3"/>
        <v>Ada</v>
      </c>
      <c r="BJ29" s="707" t="str">
        <f t="shared" si="4"/>
        <v>Tidak Lengkap</v>
      </c>
      <c r="BK29" s="707" t="str">
        <f t="shared" si="5"/>
        <v>Tidak Lengkap</v>
      </c>
    </row>
    <row r="30" ht="15.75" customHeight="1">
      <c r="A30" s="58">
        <v>27.0</v>
      </c>
      <c r="B30" s="59" t="s">
        <v>509</v>
      </c>
      <c r="C30" s="59" t="s">
        <v>510</v>
      </c>
      <c r="D30" s="59" t="s">
        <v>511</v>
      </c>
      <c r="E30" s="58">
        <v>8.218905905E10</v>
      </c>
      <c r="F30" s="58">
        <v>8.218905905E10</v>
      </c>
      <c r="G30" s="58" t="s">
        <v>24</v>
      </c>
      <c r="H30" s="59" t="s">
        <v>88</v>
      </c>
      <c r="I30" s="58">
        <v>2020.0</v>
      </c>
      <c r="J30" s="58" t="s">
        <v>223</v>
      </c>
      <c r="K30" s="58" t="s">
        <v>512</v>
      </c>
      <c r="L30" s="58" t="s">
        <v>513</v>
      </c>
      <c r="M30" s="59" t="s">
        <v>514</v>
      </c>
      <c r="N30" s="58" t="s">
        <v>226</v>
      </c>
      <c r="O30" s="58" t="s">
        <v>227</v>
      </c>
      <c r="P30" s="58" t="s">
        <v>515</v>
      </c>
      <c r="Q30" s="58" t="s">
        <v>9</v>
      </c>
      <c r="R30" s="58" t="s">
        <v>9</v>
      </c>
      <c r="S30" s="58" t="s">
        <v>9</v>
      </c>
      <c r="T30" s="58" t="s">
        <v>9</v>
      </c>
      <c r="U30" s="58" t="s">
        <v>9</v>
      </c>
      <c r="V30" s="58" t="s">
        <v>9</v>
      </c>
      <c r="W30" s="58" t="s">
        <v>21</v>
      </c>
      <c r="X30" s="58" t="s">
        <v>9</v>
      </c>
      <c r="Y30" s="58" t="s">
        <v>9</v>
      </c>
      <c r="Z30" s="58" t="s">
        <v>21</v>
      </c>
      <c r="AA30" s="58" t="s">
        <v>21</v>
      </c>
      <c r="AB30" s="58" t="s">
        <v>228</v>
      </c>
      <c r="AC30" s="58" t="s">
        <v>228</v>
      </c>
      <c r="AD30" s="58" t="s">
        <v>228</v>
      </c>
      <c r="AE30" s="58" t="s">
        <v>228</v>
      </c>
      <c r="AF30" s="58" t="s">
        <v>228</v>
      </c>
      <c r="AG30" s="58" t="s">
        <v>228</v>
      </c>
      <c r="AH30" s="58" t="s">
        <v>228</v>
      </c>
      <c r="AI30" s="58" t="s">
        <v>228</v>
      </c>
      <c r="AJ30" s="58" t="s">
        <v>228</v>
      </c>
      <c r="AK30" s="58" t="s">
        <v>228</v>
      </c>
      <c r="AL30" s="58" t="s">
        <v>228</v>
      </c>
      <c r="AM30" s="58"/>
      <c r="AN30" s="58">
        <v>292.0</v>
      </c>
      <c r="AO30" s="58" t="s">
        <v>278</v>
      </c>
      <c r="AP30" s="62"/>
      <c r="AQ30" s="62"/>
      <c r="AR30" s="58"/>
      <c r="AS30" s="62"/>
      <c r="AT30" s="58">
        <v>1.0</v>
      </c>
      <c r="AU30" s="62"/>
      <c r="AV30" s="62"/>
      <c r="AW30" s="62"/>
      <c r="AX30" s="62"/>
      <c r="AY30" s="59" t="s">
        <v>516</v>
      </c>
      <c r="AZ30" s="59" t="s">
        <v>517</v>
      </c>
      <c r="BA30" s="62">
        <f t="shared" si="1"/>
        <v>11</v>
      </c>
      <c r="BB30" s="70"/>
      <c r="BC30" s="63"/>
      <c r="BD30" s="63"/>
      <c r="BE30" s="63"/>
      <c r="BF30" s="63"/>
      <c r="BG30" s="62" t="str">
        <f>IFERROR(__xludf.DUMMYFUNCTION("IF(REGEXMATCH(H30,""Peraturan Gubernur""),""Ada"",""Tidak Ada"")"),"Ada")</f>
        <v>Ada</v>
      </c>
      <c r="BH30" s="62" t="str">
        <f t="shared" si="2"/>
        <v>Ada</v>
      </c>
      <c r="BI30" s="62" t="str">
        <f t="shared" si="3"/>
        <v>Ada</v>
      </c>
      <c r="BJ30" s="62" t="str">
        <f t="shared" si="4"/>
        <v>Lengkap</v>
      </c>
      <c r="BK30" s="62" t="str">
        <f t="shared" si="5"/>
        <v>Tidak Lengkap</v>
      </c>
    </row>
    <row r="31" ht="15.75" customHeight="1">
      <c r="A31" s="58">
        <v>28.0</v>
      </c>
      <c r="B31" s="59" t="s">
        <v>518</v>
      </c>
      <c r="C31" s="59" t="s">
        <v>519</v>
      </c>
      <c r="D31" s="59" t="s">
        <v>520</v>
      </c>
      <c r="E31" s="58" t="s">
        <v>521</v>
      </c>
      <c r="F31" s="58" t="s">
        <v>522</v>
      </c>
      <c r="G31" s="58" t="s">
        <v>11</v>
      </c>
      <c r="H31" s="59" t="s">
        <v>91</v>
      </c>
      <c r="I31" s="58">
        <v>2017.0</v>
      </c>
      <c r="J31" s="58" t="s">
        <v>223</v>
      </c>
      <c r="K31" s="58" t="s">
        <v>523</v>
      </c>
      <c r="L31" s="58" t="s">
        <v>524</v>
      </c>
      <c r="M31" s="59" t="s">
        <v>525</v>
      </c>
      <c r="N31" s="58" t="s">
        <v>526</v>
      </c>
      <c r="O31" s="58" t="s">
        <v>527</v>
      </c>
      <c r="P31" s="58" t="s">
        <v>528</v>
      </c>
      <c r="Q31" s="58" t="s">
        <v>21</v>
      </c>
      <c r="R31" s="58" t="s">
        <v>9</v>
      </c>
      <c r="S31" s="58" t="s">
        <v>9</v>
      </c>
      <c r="T31" s="58" t="s">
        <v>9</v>
      </c>
      <c r="U31" s="58" t="s">
        <v>9</v>
      </c>
      <c r="V31" s="58" t="s">
        <v>21</v>
      </c>
      <c r="W31" s="58" t="s">
        <v>21</v>
      </c>
      <c r="X31" s="58" t="s">
        <v>9</v>
      </c>
      <c r="Y31" s="58" t="s">
        <v>9</v>
      </c>
      <c r="Z31" s="58" t="s">
        <v>21</v>
      </c>
      <c r="AA31" s="58" t="s">
        <v>21</v>
      </c>
      <c r="AB31" s="58" t="s">
        <v>228</v>
      </c>
      <c r="AC31" s="58" t="s">
        <v>228</v>
      </c>
      <c r="AD31" s="58" t="s">
        <v>228</v>
      </c>
      <c r="AE31" s="58" t="s">
        <v>228</v>
      </c>
      <c r="AF31" s="58" t="s">
        <v>229</v>
      </c>
      <c r="AG31" s="58" t="s">
        <v>228</v>
      </c>
      <c r="AH31" s="58" t="s">
        <v>229</v>
      </c>
      <c r="AI31" s="58" t="s">
        <v>228</v>
      </c>
      <c r="AJ31" s="58" t="s">
        <v>228</v>
      </c>
      <c r="AK31" s="58" t="s">
        <v>228</v>
      </c>
      <c r="AL31" s="58" t="s">
        <v>228</v>
      </c>
      <c r="AM31" s="58" t="s">
        <v>529</v>
      </c>
      <c r="AN31" s="58">
        <v>45.0</v>
      </c>
      <c r="AO31" s="58" t="s">
        <v>392</v>
      </c>
      <c r="AP31" s="62"/>
      <c r="AQ31" s="58" t="s">
        <v>231</v>
      </c>
      <c r="AR31" s="62"/>
      <c r="AS31" s="62"/>
      <c r="AT31" s="62"/>
      <c r="AU31" s="62"/>
      <c r="AV31" s="62"/>
      <c r="AW31" s="62"/>
      <c r="AX31" s="58" t="s">
        <v>231</v>
      </c>
      <c r="AY31" s="59" t="s">
        <v>530</v>
      </c>
      <c r="AZ31" s="59" t="s">
        <v>531</v>
      </c>
      <c r="BA31" s="62">
        <f t="shared" si="1"/>
        <v>9</v>
      </c>
      <c r="BB31" s="70"/>
      <c r="BC31" s="63"/>
      <c r="BD31" s="63"/>
      <c r="BE31" s="63"/>
      <c r="BF31" s="63"/>
      <c r="BG31" s="62" t="str">
        <f>IFERROR(__xludf.DUMMYFUNCTION("IF(REGEXMATCH(H31,""Peraturan Gubernur""),""Ada"",""Tidak Ada"")"),"Ada")</f>
        <v>Ada</v>
      </c>
      <c r="BH31" s="62" t="str">
        <f t="shared" si="2"/>
        <v>Ada</v>
      </c>
      <c r="BI31" s="62" t="str">
        <f t="shared" si="3"/>
        <v>Ada</v>
      </c>
      <c r="BJ31" s="62" t="str">
        <f t="shared" si="4"/>
        <v>Tidak Lengkap</v>
      </c>
      <c r="BK31" s="62" t="str">
        <f t="shared" si="5"/>
        <v>Tidak Lengkap</v>
      </c>
    </row>
    <row r="32" ht="15.75" customHeight="1">
      <c r="A32" s="58">
        <v>29.0</v>
      </c>
      <c r="B32" s="59" t="s">
        <v>532</v>
      </c>
      <c r="C32" s="59" t="s">
        <v>533</v>
      </c>
      <c r="D32" s="59" t="s">
        <v>534</v>
      </c>
      <c r="E32" s="58">
        <v>8.5218525865E10</v>
      </c>
      <c r="F32" s="58">
        <v>8.5219991008E10</v>
      </c>
      <c r="G32" s="58" t="s">
        <v>11</v>
      </c>
      <c r="H32" s="59" t="s">
        <v>93</v>
      </c>
      <c r="I32" s="58">
        <v>2024.0</v>
      </c>
      <c r="J32" s="58" t="s">
        <v>223</v>
      </c>
      <c r="K32" s="58" t="s">
        <v>535</v>
      </c>
      <c r="L32" s="58" t="s">
        <v>536</v>
      </c>
      <c r="M32" s="59" t="s">
        <v>537</v>
      </c>
      <c r="N32" s="58" t="s">
        <v>286</v>
      </c>
      <c r="O32" s="58" t="s">
        <v>330</v>
      </c>
      <c r="P32" s="62"/>
      <c r="Q32" s="58" t="s">
        <v>9</v>
      </c>
      <c r="R32" s="58" t="s">
        <v>21</v>
      </c>
      <c r="S32" s="58" t="s">
        <v>21</v>
      </c>
      <c r="T32" s="58" t="s">
        <v>9</v>
      </c>
      <c r="U32" s="58" t="s">
        <v>9</v>
      </c>
      <c r="V32" s="58" t="s">
        <v>21</v>
      </c>
      <c r="W32" s="58" t="s">
        <v>9</v>
      </c>
      <c r="X32" s="58" t="s">
        <v>21</v>
      </c>
      <c r="Y32" s="58" t="s">
        <v>9</v>
      </c>
      <c r="Z32" s="58" t="s">
        <v>9</v>
      </c>
      <c r="AA32" s="58" t="s">
        <v>9</v>
      </c>
      <c r="AB32" s="58" t="s">
        <v>228</v>
      </c>
      <c r="AC32" s="58" t="s">
        <v>228</v>
      </c>
      <c r="AD32" s="58" t="s">
        <v>228</v>
      </c>
      <c r="AE32" s="58" t="s">
        <v>228</v>
      </c>
      <c r="AF32" s="58" t="s">
        <v>228</v>
      </c>
      <c r="AG32" s="58" t="s">
        <v>228</v>
      </c>
      <c r="AH32" s="58" t="s">
        <v>229</v>
      </c>
      <c r="AI32" s="58" t="s">
        <v>228</v>
      </c>
      <c r="AJ32" s="58" t="s">
        <v>229</v>
      </c>
      <c r="AK32" s="58" t="s">
        <v>228</v>
      </c>
      <c r="AL32" s="58" t="s">
        <v>228</v>
      </c>
      <c r="AM32" s="62"/>
      <c r="AN32" s="58">
        <v>98.0</v>
      </c>
      <c r="AO32" s="58" t="s">
        <v>538</v>
      </c>
      <c r="AP32" s="58"/>
      <c r="AQ32" s="58"/>
      <c r="AR32" s="58"/>
      <c r="AS32" s="58"/>
      <c r="AT32" s="62"/>
      <c r="AU32" s="62"/>
      <c r="AV32" s="62"/>
      <c r="AW32" s="58">
        <v>2023.0</v>
      </c>
      <c r="AX32" s="58" t="s">
        <v>539</v>
      </c>
      <c r="AY32" s="59" t="s">
        <v>540</v>
      </c>
      <c r="AZ32" s="59" t="s">
        <v>540</v>
      </c>
      <c r="BA32" s="62">
        <f t="shared" si="1"/>
        <v>9</v>
      </c>
      <c r="BB32" s="70"/>
      <c r="BC32" s="63"/>
      <c r="BD32" s="63"/>
      <c r="BE32" s="63"/>
      <c r="BF32" s="63"/>
      <c r="BG32" s="62" t="str">
        <f>IFERROR(__xludf.DUMMYFUNCTION("IF(REGEXMATCH(H32,""Peraturan Gubernur""),""Ada"",""Tidak Ada"")"),"Ada")</f>
        <v>Ada</v>
      </c>
      <c r="BH32" s="62" t="str">
        <f t="shared" si="2"/>
        <v>Ada</v>
      </c>
      <c r="BI32" s="62" t="str">
        <f t="shared" si="3"/>
        <v>Ada</v>
      </c>
      <c r="BJ32" s="62" t="str">
        <f t="shared" si="4"/>
        <v>Tidak Lengkap</v>
      </c>
      <c r="BK32" s="62" t="str">
        <f t="shared" si="5"/>
        <v>Tidak Lengkap</v>
      </c>
    </row>
    <row r="33" ht="15.75" customHeight="1">
      <c r="A33" s="58">
        <v>30.0</v>
      </c>
      <c r="B33" s="59" t="s">
        <v>541</v>
      </c>
      <c r="C33" s="59" t="s">
        <v>542</v>
      </c>
      <c r="D33" s="59" t="s">
        <v>543</v>
      </c>
      <c r="E33" s="58">
        <v>8.2188877422E10</v>
      </c>
      <c r="F33" s="58">
        <v>8.2188877422E10</v>
      </c>
      <c r="G33" s="58" t="s">
        <v>11</v>
      </c>
      <c r="H33" s="59" t="s">
        <v>96</v>
      </c>
      <c r="I33" s="58">
        <v>2018.0</v>
      </c>
      <c r="J33" s="58" t="s">
        <v>223</v>
      </c>
      <c r="K33" s="58">
        <v>8.2188877422E10</v>
      </c>
      <c r="L33" s="58" t="s">
        <v>544</v>
      </c>
      <c r="M33" s="59" t="s">
        <v>545</v>
      </c>
      <c r="N33" s="58" t="s">
        <v>546</v>
      </c>
      <c r="O33" s="58" t="s">
        <v>547</v>
      </c>
      <c r="P33" s="58" t="s">
        <v>548</v>
      </c>
      <c r="Q33" s="58" t="s">
        <v>9</v>
      </c>
      <c r="R33" s="58" t="s">
        <v>9</v>
      </c>
      <c r="S33" s="58" t="s">
        <v>9</v>
      </c>
      <c r="T33" s="58" t="s">
        <v>9</v>
      </c>
      <c r="U33" s="58" t="s">
        <v>9</v>
      </c>
      <c r="V33" s="58" t="s">
        <v>9</v>
      </c>
      <c r="W33" s="58" t="s">
        <v>21</v>
      </c>
      <c r="X33" s="58" t="s">
        <v>9</v>
      </c>
      <c r="Y33" s="58" t="s">
        <v>21</v>
      </c>
      <c r="Z33" s="58" t="s">
        <v>9</v>
      </c>
      <c r="AA33" s="58" t="s">
        <v>9</v>
      </c>
      <c r="AB33" s="58" t="s">
        <v>228</v>
      </c>
      <c r="AC33" s="58" t="s">
        <v>228</v>
      </c>
      <c r="AD33" s="58" t="s">
        <v>229</v>
      </c>
      <c r="AE33" s="58" t="s">
        <v>228</v>
      </c>
      <c r="AF33" s="58" t="s">
        <v>228</v>
      </c>
      <c r="AG33" s="58" t="s">
        <v>228</v>
      </c>
      <c r="AH33" s="58" t="s">
        <v>229</v>
      </c>
      <c r="AI33" s="58" t="s">
        <v>228</v>
      </c>
      <c r="AJ33" s="58" t="s">
        <v>229</v>
      </c>
      <c r="AK33" s="58" t="s">
        <v>228</v>
      </c>
      <c r="AL33" s="58" t="s">
        <v>228</v>
      </c>
      <c r="AM33" s="58" t="s">
        <v>549</v>
      </c>
      <c r="AN33" s="58">
        <v>36.0</v>
      </c>
      <c r="AO33" s="58" t="s">
        <v>278</v>
      </c>
      <c r="AP33" s="62"/>
      <c r="AQ33" s="58" t="s">
        <v>231</v>
      </c>
      <c r="AR33" s="62"/>
      <c r="AS33" s="62"/>
      <c r="AT33" s="62"/>
      <c r="AU33" s="62"/>
      <c r="AV33" s="62"/>
      <c r="AW33" s="62"/>
      <c r="AX33" s="58" t="s">
        <v>231</v>
      </c>
      <c r="AY33" s="72" t="s">
        <v>550</v>
      </c>
      <c r="AZ33" s="72" t="s">
        <v>551</v>
      </c>
      <c r="BA33" s="62">
        <f t="shared" si="1"/>
        <v>8</v>
      </c>
      <c r="BB33" s="70"/>
      <c r="BC33" s="63"/>
      <c r="BD33" s="63"/>
      <c r="BE33" s="63"/>
      <c r="BF33" s="63"/>
      <c r="BG33" s="62" t="str">
        <f>IFERROR(__xludf.DUMMYFUNCTION("IF(REGEXMATCH(H33,""Peraturan Gubernur""),""Ada"",""Tidak Ada"")"),"Ada")</f>
        <v>Ada</v>
      </c>
      <c r="BH33" s="62" t="str">
        <f t="shared" si="2"/>
        <v>Ada</v>
      </c>
      <c r="BI33" s="62" t="str">
        <f t="shared" si="3"/>
        <v>Ada</v>
      </c>
      <c r="BJ33" s="62" t="str">
        <f t="shared" si="4"/>
        <v>Lengkap</v>
      </c>
      <c r="BK33" s="62" t="str">
        <f t="shared" si="5"/>
        <v>Tidak Lengkap</v>
      </c>
    </row>
    <row r="34" ht="15.75" customHeight="1">
      <c r="A34" s="58">
        <v>31.0</v>
      </c>
      <c r="B34" s="59" t="s">
        <v>552</v>
      </c>
      <c r="C34" s="59" t="s">
        <v>553</v>
      </c>
      <c r="D34" s="59" t="s">
        <v>554</v>
      </c>
      <c r="E34" s="58" t="s">
        <v>555</v>
      </c>
      <c r="F34" s="58" t="s">
        <v>555</v>
      </c>
      <c r="G34" s="58" t="s">
        <v>11</v>
      </c>
      <c r="H34" s="59" t="s">
        <v>98</v>
      </c>
      <c r="I34" s="58">
        <v>2023.0</v>
      </c>
      <c r="J34" s="58" t="s">
        <v>223</v>
      </c>
      <c r="K34" s="58" t="s">
        <v>556</v>
      </c>
      <c r="L34" s="58" t="s">
        <v>557</v>
      </c>
      <c r="M34" s="59" t="s">
        <v>558</v>
      </c>
      <c r="N34" s="58" t="s">
        <v>286</v>
      </c>
      <c r="O34" s="58" t="s">
        <v>287</v>
      </c>
      <c r="P34" s="58" t="s">
        <v>559</v>
      </c>
      <c r="Q34" s="58" t="s">
        <v>21</v>
      </c>
      <c r="R34" s="58" t="s">
        <v>21</v>
      </c>
      <c r="S34" s="58" t="s">
        <v>21</v>
      </c>
      <c r="T34" s="58" t="s">
        <v>21</v>
      </c>
      <c r="U34" s="58" t="s">
        <v>21</v>
      </c>
      <c r="V34" s="58" t="s">
        <v>21</v>
      </c>
      <c r="W34" s="58" t="s">
        <v>21</v>
      </c>
      <c r="X34" s="58" t="s">
        <v>21</v>
      </c>
      <c r="Y34" s="58" t="s">
        <v>21</v>
      </c>
      <c r="Z34" s="58" t="s">
        <v>21</v>
      </c>
      <c r="AA34" s="58" t="s">
        <v>21</v>
      </c>
      <c r="AB34" s="58" t="s">
        <v>228</v>
      </c>
      <c r="AC34" s="58" t="s">
        <v>228</v>
      </c>
      <c r="AD34" s="58" t="s">
        <v>228</v>
      </c>
      <c r="AE34" s="58" t="s">
        <v>228</v>
      </c>
      <c r="AF34" s="58" t="s">
        <v>229</v>
      </c>
      <c r="AG34" s="58" t="s">
        <v>228</v>
      </c>
      <c r="AH34" s="58" t="s">
        <v>229</v>
      </c>
      <c r="AI34" s="58" t="s">
        <v>228</v>
      </c>
      <c r="AJ34" s="58" t="s">
        <v>229</v>
      </c>
      <c r="AK34" s="58" t="s">
        <v>228</v>
      </c>
      <c r="AL34" s="58" t="s">
        <v>229</v>
      </c>
      <c r="AM34" s="58" t="s">
        <v>560</v>
      </c>
      <c r="AN34" s="58" t="s">
        <v>561</v>
      </c>
      <c r="AO34" s="58" t="s">
        <v>278</v>
      </c>
      <c r="AP34" s="58"/>
      <c r="AQ34" s="67"/>
      <c r="AR34" s="67"/>
      <c r="AS34" s="62"/>
      <c r="AT34" s="62"/>
      <c r="AU34" s="62"/>
      <c r="AV34" s="58" t="s">
        <v>231</v>
      </c>
      <c r="AW34" s="62"/>
      <c r="AX34" s="62"/>
      <c r="AY34" s="59" t="s">
        <v>562</v>
      </c>
      <c r="AZ34" s="59" t="s">
        <v>563</v>
      </c>
      <c r="BA34" s="62">
        <f t="shared" si="1"/>
        <v>7</v>
      </c>
      <c r="BB34" s="71" t="s">
        <v>361</v>
      </c>
      <c r="BC34" s="65" t="s">
        <v>245</v>
      </c>
      <c r="BD34" s="63"/>
      <c r="BE34" s="63"/>
      <c r="BF34" s="63"/>
      <c r="BG34" s="62" t="str">
        <f>IFERROR(__xludf.DUMMYFUNCTION("IF(REGEXMATCH(H34,""Peraturan Gubernur""),""Ada"",""Tidak Ada"")"),"Ada")</f>
        <v>Ada</v>
      </c>
      <c r="BH34" s="62" t="str">
        <f t="shared" si="2"/>
        <v>Ada</v>
      </c>
      <c r="BI34" s="62" t="str">
        <f t="shared" si="3"/>
        <v>Tidak Ada</v>
      </c>
      <c r="BJ34" s="62" t="str">
        <f t="shared" si="4"/>
        <v>Tidak Lengkap</v>
      </c>
      <c r="BK34" s="62" t="str">
        <f t="shared" si="5"/>
        <v>Tidak Lengkap</v>
      </c>
    </row>
    <row r="35" ht="15.75" customHeight="1">
      <c r="A35" s="58">
        <v>32.0</v>
      </c>
      <c r="B35" s="59" t="s">
        <v>564</v>
      </c>
      <c r="C35" s="59" t="s">
        <v>565</v>
      </c>
      <c r="D35" s="59" t="s">
        <v>566</v>
      </c>
      <c r="E35" s="58" t="s">
        <v>237</v>
      </c>
      <c r="F35" s="54" t="s">
        <v>567</v>
      </c>
      <c r="G35" s="58" t="s">
        <v>11</v>
      </c>
      <c r="H35" s="59" t="s">
        <v>100</v>
      </c>
      <c r="I35" s="58">
        <v>2020.0</v>
      </c>
      <c r="J35" s="58" t="s">
        <v>223</v>
      </c>
      <c r="K35" s="58" t="s">
        <v>568</v>
      </c>
      <c r="L35" s="58" t="s">
        <v>569</v>
      </c>
      <c r="M35" s="59" t="s">
        <v>570</v>
      </c>
      <c r="N35" s="58" t="s">
        <v>253</v>
      </c>
      <c r="O35" s="58" t="s">
        <v>369</v>
      </c>
      <c r="P35" s="58" t="s">
        <v>300</v>
      </c>
      <c r="Q35" s="58" t="s">
        <v>9</v>
      </c>
      <c r="R35" s="58" t="s">
        <v>9</v>
      </c>
      <c r="S35" s="58" t="s">
        <v>9</v>
      </c>
      <c r="T35" s="58" t="s">
        <v>21</v>
      </c>
      <c r="U35" s="58" t="s">
        <v>21</v>
      </c>
      <c r="V35" s="58" t="s">
        <v>21</v>
      </c>
      <c r="W35" s="58" t="s">
        <v>9</v>
      </c>
      <c r="X35" s="58" t="s">
        <v>21</v>
      </c>
      <c r="Y35" s="58" t="s">
        <v>9</v>
      </c>
      <c r="Z35" s="58" t="s">
        <v>21</v>
      </c>
      <c r="AA35" s="58" t="s">
        <v>21</v>
      </c>
      <c r="AB35" s="58" t="s">
        <v>228</v>
      </c>
      <c r="AC35" s="58" t="s">
        <v>229</v>
      </c>
      <c r="AD35" s="58" t="s">
        <v>228</v>
      </c>
      <c r="AE35" s="58" t="s">
        <v>228</v>
      </c>
      <c r="AF35" s="58" t="s">
        <v>229</v>
      </c>
      <c r="AG35" s="58" t="s">
        <v>228</v>
      </c>
      <c r="AH35" s="58" t="s">
        <v>229</v>
      </c>
      <c r="AI35" s="58" t="s">
        <v>228</v>
      </c>
      <c r="AJ35" s="58" t="s">
        <v>229</v>
      </c>
      <c r="AK35" s="58" t="s">
        <v>228</v>
      </c>
      <c r="AL35" s="58" t="s">
        <v>228</v>
      </c>
      <c r="AM35" s="58" t="s">
        <v>370</v>
      </c>
      <c r="AN35" s="58" t="s">
        <v>571</v>
      </c>
      <c r="AO35" s="58" t="s">
        <v>411</v>
      </c>
      <c r="AP35" s="62"/>
      <c r="AQ35" s="62"/>
      <c r="AR35" s="62"/>
      <c r="AS35" s="62"/>
      <c r="AT35" s="58" t="s">
        <v>231</v>
      </c>
      <c r="AU35" s="62"/>
      <c r="AV35" s="62"/>
      <c r="AW35" s="62"/>
      <c r="AX35" s="62"/>
      <c r="AY35" s="59" t="s">
        <v>572</v>
      </c>
      <c r="AZ35" s="69"/>
      <c r="BA35" s="62">
        <f t="shared" si="1"/>
        <v>7</v>
      </c>
      <c r="BB35" s="71" t="s">
        <v>321</v>
      </c>
      <c r="BC35" s="65" t="s">
        <v>245</v>
      </c>
      <c r="BD35" s="63"/>
      <c r="BE35" s="63"/>
      <c r="BF35" s="63"/>
      <c r="BG35" s="62" t="str">
        <f>IFERROR(__xludf.DUMMYFUNCTION("IF(REGEXMATCH(H35,""Peraturan Gubernur""),""Ada"",""Tidak Ada"")"),"Ada")</f>
        <v>Ada</v>
      </c>
      <c r="BH35" s="62" t="str">
        <f t="shared" si="2"/>
        <v>Ada</v>
      </c>
      <c r="BI35" s="62" t="str">
        <f t="shared" si="3"/>
        <v>Ada</v>
      </c>
      <c r="BJ35" s="62" t="str">
        <f t="shared" si="4"/>
        <v>Lengkap</v>
      </c>
      <c r="BK35" s="62" t="str">
        <f t="shared" si="5"/>
        <v>Tidak Lengkap</v>
      </c>
    </row>
    <row r="36" ht="15.75" customHeight="1">
      <c r="A36" s="702">
        <v>33.0</v>
      </c>
      <c r="B36" s="703" t="s">
        <v>573</v>
      </c>
      <c r="C36" s="704" t="s">
        <v>5014</v>
      </c>
      <c r="D36" s="704" t="s">
        <v>5015</v>
      </c>
      <c r="E36" s="706" t="s">
        <v>5016</v>
      </c>
      <c r="F36" s="705" t="s">
        <v>237</v>
      </c>
      <c r="G36" s="705" t="s">
        <v>11</v>
      </c>
      <c r="H36" s="704" t="s">
        <v>102</v>
      </c>
      <c r="I36" s="705">
        <v>2021.0</v>
      </c>
      <c r="J36" s="705" t="s">
        <v>223</v>
      </c>
      <c r="K36" s="705" t="s">
        <v>5017</v>
      </c>
      <c r="L36" s="705" t="s">
        <v>5018</v>
      </c>
      <c r="M36" s="704" t="s">
        <v>5019</v>
      </c>
      <c r="N36" s="705" t="s">
        <v>276</v>
      </c>
      <c r="O36" s="705" t="s">
        <v>647</v>
      </c>
      <c r="P36" s="707"/>
      <c r="Q36" s="707"/>
      <c r="R36" s="707"/>
      <c r="S36" s="707"/>
      <c r="T36" s="707"/>
      <c r="U36" s="707"/>
      <c r="V36" s="707"/>
      <c r="W36" s="707"/>
      <c r="X36" s="707"/>
      <c r="Y36" s="707"/>
      <c r="Z36" s="707"/>
      <c r="AA36" s="707"/>
      <c r="AB36" s="707"/>
      <c r="AC36" s="707"/>
      <c r="AD36" s="707"/>
      <c r="AE36" s="707"/>
      <c r="AF36" s="707"/>
      <c r="AG36" s="707"/>
      <c r="AH36" s="707"/>
      <c r="AI36" s="707"/>
      <c r="AJ36" s="707"/>
      <c r="AK36" s="707"/>
      <c r="AL36" s="707"/>
      <c r="AM36" s="707"/>
      <c r="AN36" s="707"/>
      <c r="AO36" s="707"/>
      <c r="AP36" s="707"/>
      <c r="AQ36" s="707"/>
      <c r="AR36" s="707"/>
      <c r="AS36" s="707"/>
      <c r="AT36" s="707"/>
      <c r="AU36" s="707"/>
      <c r="AV36" s="707"/>
      <c r="AW36" s="707"/>
      <c r="AX36" s="707"/>
      <c r="AY36" s="708"/>
      <c r="AZ36" s="708"/>
      <c r="BA36" s="707">
        <f t="shared" si="1"/>
        <v>0</v>
      </c>
      <c r="BB36" s="709"/>
      <c r="BC36" s="710"/>
      <c r="BD36" s="710"/>
      <c r="BE36" s="710"/>
      <c r="BF36" s="710"/>
      <c r="BG36" s="707" t="str">
        <f>IFERROR(__xludf.DUMMYFUNCTION("IF(REGEXMATCH(H36,""Peraturan Gubernur""),""Ada"",""Tidak Ada"")"),"Ada")</f>
        <v>Ada</v>
      </c>
      <c r="BH36" s="707" t="str">
        <f t="shared" si="2"/>
        <v>Ada</v>
      </c>
      <c r="BI36" s="707" t="str">
        <f t="shared" si="3"/>
        <v>Tidak Ada</v>
      </c>
      <c r="BJ36" s="707" t="str">
        <f t="shared" si="4"/>
        <v>Tidak Lengkap</v>
      </c>
      <c r="BK36" s="707" t="str">
        <f t="shared" si="5"/>
        <v>Tidak Lengkap</v>
      </c>
    </row>
    <row r="37" ht="15.75" customHeight="1">
      <c r="A37" s="58">
        <v>34.0</v>
      </c>
      <c r="B37" s="59" t="s">
        <v>584</v>
      </c>
      <c r="C37" s="59" t="s">
        <v>585</v>
      </c>
      <c r="D37" s="59" t="s">
        <v>586</v>
      </c>
      <c r="E37" s="58" t="s">
        <v>587</v>
      </c>
      <c r="F37" s="58" t="s">
        <v>587</v>
      </c>
      <c r="G37" s="58"/>
      <c r="H37" s="59" t="s">
        <v>106</v>
      </c>
      <c r="I37" s="58">
        <v>2020.0</v>
      </c>
      <c r="J37" s="58" t="s">
        <v>223</v>
      </c>
      <c r="K37" s="58" t="s">
        <v>588</v>
      </c>
      <c r="L37" s="58" t="s">
        <v>589</v>
      </c>
      <c r="M37" s="59" t="s">
        <v>590</v>
      </c>
      <c r="N37" s="58" t="s">
        <v>591</v>
      </c>
      <c r="O37" s="58" t="s">
        <v>592</v>
      </c>
      <c r="P37" s="58" t="s">
        <v>593</v>
      </c>
      <c r="Q37" s="58" t="s">
        <v>587</v>
      </c>
      <c r="R37" s="58" t="s">
        <v>594</v>
      </c>
      <c r="S37" s="58" t="s">
        <v>594</v>
      </c>
      <c r="T37" s="58" t="s">
        <v>595</v>
      </c>
      <c r="U37" s="58" t="s">
        <v>595</v>
      </c>
      <c r="V37" s="58" t="s">
        <v>594</v>
      </c>
      <c r="W37" s="58" t="s">
        <v>594</v>
      </c>
      <c r="X37" s="58" t="s">
        <v>594</v>
      </c>
      <c r="Y37" s="58" t="s">
        <v>595</v>
      </c>
      <c r="Z37" s="58" t="s">
        <v>594</v>
      </c>
      <c r="AA37" s="58" t="s">
        <v>595</v>
      </c>
      <c r="AB37" s="58" t="s">
        <v>596</v>
      </c>
      <c r="AC37" s="58" t="s">
        <v>596</v>
      </c>
      <c r="AD37" s="58" t="s">
        <v>596</v>
      </c>
      <c r="AE37" s="58" t="s">
        <v>596</v>
      </c>
      <c r="AF37" s="58" t="s">
        <v>596</v>
      </c>
      <c r="AG37" s="58" t="s">
        <v>596</v>
      </c>
      <c r="AH37" s="58" t="s">
        <v>596</v>
      </c>
      <c r="AI37" s="58" t="s">
        <v>596</v>
      </c>
      <c r="AJ37" s="58" t="s">
        <v>597</v>
      </c>
      <c r="AK37" s="58" t="s">
        <v>596</v>
      </c>
      <c r="AL37" s="58" t="s">
        <v>596</v>
      </c>
      <c r="AM37" s="58" t="s">
        <v>598</v>
      </c>
      <c r="AN37" s="58" t="s">
        <v>599</v>
      </c>
      <c r="AO37" s="62"/>
      <c r="AP37" s="62"/>
      <c r="AQ37" s="62"/>
      <c r="AR37" s="62"/>
      <c r="AS37" s="62"/>
      <c r="AT37" s="62"/>
      <c r="AU37" s="62"/>
      <c r="AV37" s="62"/>
      <c r="AW37" s="62"/>
      <c r="AX37" s="62"/>
      <c r="AY37" s="59" t="s">
        <v>600</v>
      </c>
      <c r="AZ37" s="59" t="s">
        <v>601</v>
      </c>
      <c r="BA37" s="62">
        <f t="shared" si="1"/>
        <v>10</v>
      </c>
      <c r="BB37" s="70"/>
      <c r="BC37" s="63"/>
      <c r="BD37" s="63"/>
      <c r="BE37" s="63"/>
      <c r="BF37" s="63"/>
      <c r="BG37" s="62" t="str">
        <f>IFERROR(__xludf.DUMMYFUNCTION("IF(REGEXMATCH(H37,""Peraturan Gubernur""),""Ada"",""Tidak Ada"")"),"Ada")</f>
        <v>Ada</v>
      </c>
      <c r="BH37" s="62" t="str">
        <f t="shared" si="2"/>
        <v>Ada</v>
      </c>
      <c r="BI37" s="62" t="str">
        <f t="shared" si="3"/>
        <v>Ada</v>
      </c>
      <c r="BJ37" s="62" t="str">
        <f t="shared" si="4"/>
        <v>Tidak Lengkap</v>
      </c>
      <c r="BK37" s="62" t="str">
        <f t="shared" si="5"/>
        <v>Tidak Lengkap</v>
      </c>
    </row>
    <row r="38" ht="15.75" customHeight="1">
      <c r="A38" s="58">
        <v>35.0</v>
      </c>
      <c r="B38" s="59" t="s">
        <v>602</v>
      </c>
      <c r="C38" s="69"/>
      <c r="D38" s="69"/>
      <c r="E38" s="62"/>
      <c r="F38" s="62"/>
      <c r="G38" s="62"/>
      <c r="H38" s="69"/>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9"/>
      <c r="AZ38" s="69"/>
      <c r="BA38" s="62">
        <f t="shared" si="1"/>
        <v>0</v>
      </c>
      <c r="BB38" s="64"/>
      <c r="BC38" s="63"/>
      <c r="BD38" s="63"/>
      <c r="BE38" s="63"/>
      <c r="BF38" s="63"/>
      <c r="BG38" s="62"/>
      <c r="BH38" s="62"/>
      <c r="BI38" s="62"/>
      <c r="BJ38" s="62"/>
      <c r="BK38" s="62"/>
    </row>
    <row r="39" ht="15.75" customHeight="1">
      <c r="A39" s="58">
        <v>36.0</v>
      </c>
      <c r="B39" s="59" t="s">
        <v>603</v>
      </c>
      <c r="C39" s="69"/>
      <c r="D39" s="69"/>
      <c r="E39" s="62"/>
      <c r="F39" s="62"/>
      <c r="G39" s="62"/>
      <c r="H39" s="69"/>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9"/>
      <c r="AZ39" s="69"/>
      <c r="BA39" s="62">
        <f t="shared" si="1"/>
        <v>0</v>
      </c>
      <c r="BB39" s="64"/>
      <c r="BC39" s="63"/>
      <c r="BD39" s="63"/>
      <c r="BE39" s="63"/>
      <c r="BF39" s="63"/>
      <c r="BG39" s="62"/>
      <c r="BH39" s="62"/>
      <c r="BI39" s="62"/>
      <c r="BJ39" s="62"/>
      <c r="BK39" s="62"/>
    </row>
    <row r="40" ht="15.75" customHeight="1">
      <c r="A40" s="58">
        <v>37.0</v>
      </c>
      <c r="B40" s="59" t="s">
        <v>604</v>
      </c>
      <c r="C40" s="59" t="s">
        <v>6804</v>
      </c>
      <c r="D40" s="59" t="s">
        <v>6805</v>
      </c>
      <c r="E40" s="58">
        <v>8.2353145478E10</v>
      </c>
      <c r="F40" s="58">
        <v>8.2353145478E10</v>
      </c>
      <c r="G40" s="58"/>
      <c r="H40" s="59"/>
      <c r="I40" s="58" t="s">
        <v>1757</v>
      </c>
      <c r="J40" s="58"/>
      <c r="K40" s="58">
        <v>8.2353145478E10</v>
      </c>
      <c r="L40" s="58" t="s">
        <v>6806</v>
      </c>
      <c r="M40" s="58"/>
      <c r="N40" s="58" t="s">
        <v>580</v>
      </c>
      <c r="O40" s="58" t="s">
        <v>287</v>
      </c>
      <c r="P40" s="58" t="s">
        <v>6807</v>
      </c>
      <c r="Q40" s="58" t="s">
        <v>21</v>
      </c>
      <c r="R40" s="58" t="s">
        <v>9</v>
      </c>
      <c r="S40" s="58" t="s">
        <v>9</v>
      </c>
      <c r="T40" s="58" t="s">
        <v>21</v>
      </c>
      <c r="U40" s="58" t="s">
        <v>21</v>
      </c>
      <c r="V40" s="58" t="s">
        <v>21</v>
      </c>
      <c r="W40" s="58" t="s">
        <v>21</v>
      </c>
      <c r="X40" s="58" t="s">
        <v>21</v>
      </c>
      <c r="Y40" s="58" t="s">
        <v>21</v>
      </c>
      <c r="Z40" s="58" t="s">
        <v>21</v>
      </c>
      <c r="AA40" s="58" t="s">
        <v>21</v>
      </c>
      <c r="AB40" s="58" t="s">
        <v>228</v>
      </c>
      <c r="AC40" s="58" t="s">
        <v>228</v>
      </c>
      <c r="AD40" s="58" t="s">
        <v>228</v>
      </c>
      <c r="AE40" s="58" t="s">
        <v>229</v>
      </c>
      <c r="AF40" s="58" t="s">
        <v>229</v>
      </c>
      <c r="AG40" s="58" t="s">
        <v>228</v>
      </c>
      <c r="AH40" s="58" t="s">
        <v>228</v>
      </c>
      <c r="AI40" s="58" t="s">
        <v>228</v>
      </c>
      <c r="AJ40" s="58" t="s">
        <v>229</v>
      </c>
      <c r="AK40" s="58" t="s">
        <v>228</v>
      </c>
      <c r="AL40" s="58" t="s">
        <v>228</v>
      </c>
      <c r="AM40" s="58" t="s">
        <v>6808</v>
      </c>
      <c r="AN40" s="58" t="s">
        <v>6809</v>
      </c>
      <c r="AO40" s="58" t="s">
        <v>5868</v>
      </c>
      <c r="AP40" s="58" t="s">
        <v>1757</v>
      </c>
      <c r="AQ40" s="67"/>
      <c r="AR40" s="67"/>
      <c r="AS40" s="62"/>
      <c r="AT40" s="62"/>
      <c r="AU40" s="62"/>
      <c r="AV40" s="62"/>
      <c r="AW40" s="62"/>
      <c r="AX40" s="62"/>
      <c r="AY40" s="59" t="s">
        <v>6810</v>
      </c>
      <c r="AZ40" s="59" t="s">
        <v>6811</v>
      </c>
      <c r="BA40" s="62">
        <f t="shared" si="1"/>
        <v>8</v>
      </c>
      <c r="BB40" s="71" t="s">
        <v>245</v>
      </c>
      <c r="BC40" s="63"/>
      <c r="BD40" s="63"/>
      <c r="BE40" s="63"/>
      <c r="BF40" s="63"/>
      <c r="BG40" s="62" t="str">
        <f>IFERROR(__xludf.DUMMYFUNCTION("IF(REGEXMATCH(H40,""Peraturan Gubernur""),""Ada"",""Tidak Ada"")"),"Tidak Ada")</f>
        <v>Tidak Ada</v>
      </c>
      <c r="BH40" s="62" t="str">
        <f>IF(N40 = "Belum Punya", "Tidak Ada", IF(N40 = "", "Tidak Menjawab", "Ada"))
</f>
        <v>Tidak Ada</v>
      </c>
      <c r="BI40" s="62" t="str">
        <f>IF(O40 = "Tidak Punya", "Tidak Ada", IF(O40 = "", "Tidak Menjawab", "Ada"))
</f>
        <v>Tidak Ada</v>
      </c>
      <c r="BJ40" s="62" t="str">
        <f>IF(AND(Q40="Ada",R40="Ada",S40="Ada"),"Lengkap","Tidak Lengkap")</f>
        <v>Tidak Lengkap</v>
      </c>
      <c r="BK40" s="62" t="str">
        <f>IF(AND(T40="Ada",U40="Ada",V40="Ada",W40="Ada",X40="Ada",Y40="Ada",Z40="Ada",AA40="Ada"),"Lengkap","Tidak Lengkap")</f>
        <v>Tidak Lengkap</v>
      </c>
    </row>
    <row r="41" ht="15.75" customHeight="1">
      <c r="A41" s="58">
        <v>38.0</v>
      </c>
      <c r="B41" s="59" t="s">
        <v>605</v>
      </c>
      <c r="C41" s="69"/>
      <c r="D41" s="69"/>
      <c r="E41" s="62"/>
      <c r="F41" s="62"/>
      <c r="G41" s="62"/>
      <c r="H41" s="69"/>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9"/>
      <c r="AZ41" s="69"/>
      <c r="BA41" s="62">
        <f t="shared" si="1"/>
        <v>0</v>
      </c>
      <c r="BB41" s="64"/>
      <c r="BC41" s="63"/>
      <c r="BD41" s="63"/>
      <c r="BE41" s="63"/>
      <c r="BF41" s="63"/>
      <c r="BG41" s="62"/>
      <c r="BH41" s="62"/>
      <c r="BI41" s="62"/>
      <c r="BJ41" s="62"/>
      <c r="BK41" s="62"/>
    </row>
    <row r="42" ht="15.75" customHeight="1">
      <c r="A42" s="58">
        <v>39.0</v>
      </c>
      <c r="B42" s="59" t="s">
        <v>461</v>
      </c>
      <c r="C42" s="711" t="s">
        <v>3498</v>
      </c>
      <c r="D42" s="711" t="s">
        <v>3499</v>
      </c>
      <c r="E42" s="711" t="s">
        <v>3500</v>
      </c>
      <c r="F42" s="711" t="s">
        <v>3500</v>
      </c>
      <c r="G42" s="711" t="s">
        <v>11</v>
      </c>
      <c r="H42" s="711" t="s">
        <v>3501</v>
      </c>
      <c r="I42" s="712">
        <v>2021.0</v>
      </c>
      <c r="J42" s="711" t="s">
        <v>387</v>
      </c>
      <c r="K42" s="711" t="s">
        <v>3500</v>
      </c>
      <c r="L42" s="711" t="s">
        <v>3502</v>
      </c>
      <c r="M42" s="711" t="s">
        <v>3503</v>
      </c>
      <c r="N42" s="711" t="s">
        <v>226</v>
      </c>
      <c r="O42" s="711" t="s">
        <v>3504</v>
      </c>
      <c r="P42" s="711" t="s">
        <v>3505</v>
      </c>
      <c r="Q42" s="711" t="s">
        <v>9</v>
      </c>
      <c r="R42" s="711" t="s">
        <v>9</v>
      </c>
      <c r="S42" s="711" t="s">
        <v>9</v>
      </c>
      <c r="T42" s="711" t="s">
        <v>9</v>
      </c>
      <c r="U42" s="711" t="s">
        <v>21</v>
      </c>
      <c r="V42" s="711" t="s">
        <v>9</v>
      </c>
      <c r="W42" s="711" t="s">
        <v>9</v>
      </c>
      <c r="X42" s="711" t="s">
        <v>21</v>
      </c>
      <c r="Y42" s="711" t="s">
        <v>21</v>
      </c>
      <c r="Z42" s="711" t="s">
        <v>21</v>
      </c>
      <c r="AA42" s="713" t="s">
        <v>21</v>
      </c>
      <c r="AB42" s="713" t="s">
        <v>228</v>
      </c>
      <c r="AC42" s="713" t="s">
        <v>228</v>
      </c>
      <c r="AD42" s="713" t="s">
        <v>228</v>
      </c>
      <c r="AE42" s="713" t="s">
        <v>228</v>
      </c>
      <c r="AF42" s="713" t="s">
        <v>228</v>
      </c>
      <c r="AG42" s="713" t="s">
        <v>228</v>
      </c>
      <c r="AH42" s="713" t="s">
        <v>228</v>
      </c>
      <c r="AI42" s="713" t="s">
        <v>228</v>
      </c>
      <c r="AJ42" s="713" t="s">
        <v>228</v>
      </c>
      <c r="AK42" s="713" t="s">
        <v>228</v>
      </c>
      <c r="AL42" s="713" t="s">
        <v>228</v>
      </c>
      <c r="AM42" s="714"/>
      <c r="AN42" s="713" t="s">
        <v>3506</v>
      </c>
      <c r="AO42" s="711" t="s">
        <v>3507</v>
      </c>
      <c r="AP42" s="62"/>
      <c r="AQ42" s="62"/>
      <c r="AR42" s="62"/>
      <c r="AS42" s="62"/>
      <c r="AT42" s="62"/>
      <c r="AU42" s="58" t="s">
        <v>6812</v>
      </c>
      <c r="AV42" s="62"/>
      <c r="AW42" s="62"/>
      <c r="AX42" s="62"/>
      <c r="AY42" s="711" t="s">
        <v>3508</v>
      </c>
      <c r="AZ42" s="711" t="s">
        <v>3509</v>
      </c>
      <c r="BA42" s="715"/>
      <c r="BB42" s="716"/>
      <c r="BC42" s="717"/>
      <c r="BD42" s="717"/>
      <c r="BE42" s="717"/>
      <c r="BF42" s="717"/>
      <c r="BG42" s="715"/>
      <c r="BH42" s="62"/>
      <c r="BI42" s="62"/>
      <c r="BJ42" s="62"/>
      <c r="BK42" s="62"/>
    </row>
    <row r="43" ht="15.75" customHeight="1">
      <c r="A43" s="73"/>
      <c r="B43" s="74"/>
      <c r="C43" s="74"/>
      <c r="D43" s="74"/>
      <c r="E43" s="75"/>
      <c r="F43" s="75"/>
      <c r="G43" s="75"/>
      <c r="H43" s="74"/>
      <c r="I43" s="75"/>
      <c r="J43" s="73"/>
      <c r="K43" s="73"/>
      <c r="L43" s="74"/>
      <c r="M43" s="74"/>
      <c r="N43" s="73"/>
      <c r="O43" s="73"/>
      <c r="P43" s="74"/>
      <c r="Q43" s="75"/>
      <c r="R43" s="75"/>
      <c r="S43" s="75"/>
      <c r="T43" s="75"/>
      <c r="U43" s="75"/>
      <c r="V43" s="75"/>
      <c r="W43" s="75"/>
      <c r="X43" s="75"/>
      <c r="Y43" s="75"/>
      <c r="Z43" s="75"/>
      <c r="AA43" s="75"/>
      <c r="AB43" s="75"/>
      <c r="AC43" s="75"/>
      <c r="AD43" s="75"/>
      <c r="AE43" s="75"/>
      <c r="AF43" s="75"/>
      <c r="AG43" s="75"/>
      <c r="AH43" s="75"/>
      <c r="AI43" s="75"/>
      <c r="AJ43" s="75"/>
      <c r="AK43" s="75"/>
      <c r="AL43" s="75"/>
      <c r="AM43" s="74"/>
      <c r="AN43" s="75"/>
      <c r="AO43" s="73"/>
      <c r="AP43" s="75"/>
      <c r="AQ43" s="75"/>
      <c r="AR43" s="75"/>
      <c r="AS43" s="75"/>
      <c r="AT43" s="75"/>
      <c r="AU43" s="75"/>
      <c r="AV43" s="75"/>
      <c r="AW43" s="75"/>
      <c r="AX43" s="75"/>
      <c r="AY43" s="74"/>
      <c r="AZ43" s="74"/>
      <c r="BA43" s="73"/>
      <c r="BB43" s="77"/>
      <c r="BC43" s="78"/>
      <c r="BD43" s="78"/>
      <c r="BE43" s="78"/>
      <c r="BF43" s="78"/>
      <c r="BG43" s="73"/>
      <c r="BH43" s="75"/>
      <c r="BI43" s="75"/>
      <c r="BJ43" s="75"/>
      <c r="BK43" s="75"/>
    </row>
    <row r="44" ht="15.75" customHeight="1">
      <c r="A44" s="73"/>
      <c r="B44" s="74"/>
      <c r="C44" s="74"/>
      <c r="D44" s="74"/>
      <c r="E44" s="75"/>
      <c r="F44" s="75"/>
      <c r="G44" s="75"/>
      <c r="H44" s="74"/>
      <c r="I44" s="75"/>
      <c r="J44" s="73"/>
      <c r="K44" s="73"/>
      <c r="L44" s="74"/>
      <c r="M44" s="74"/>
      <c r="N44" s="73"/>
      <c r="O44" s="73"/>
      <c r="P44" s="74"/>
      <c r="Q44" s="75"/>
      <c r="R44" s="75"/>
      <c r="S44" s="75"/>
      <c r="T44" s="75"/>
      <c r="U44" s="75"/>
      <c r="V44" s="75"/>
      <c r="W44" s="75"/>
      <c r="X44" s="75"/>
      <c r="Y44" s="75"/>
      <c r="Z44" s="75"/>
      <c r="AA44" s="75"/>
      <c r="AB44" s="75"/>
      <c r="AC44" s="75"/>
      <c r="AD44" s="75"/>
      <c r="AE44" s="75"/>
      <c r="AF44" s="75"/>
      <c r="AG44" s="75"/>
      <c r="AH44" s="75"/>
      <c r="AI44" s="75"/>
      <c r="AJ44" s="75"/>
      <c r="AK44" s="75"/>
      <c r="AL44" s="75"/>
      <c r="AM44" s="74"/>
      <c r="AN44" s="75"/>
      <c r="AO44" s="73"/>
      <c r="AP44" s="75"/>
      <c r="AQ44" s="75"/>
      <c r="AR44" s="75"/>
      <c r="AS44" s="75"/>
      <c r="AT44" s="75"/>
      <c r="AU44" s="75"/>
      <c r="AV44" s="75"/>
      <c r="AW44" s="75"/>
      <c r="AX44" s="75"/>
      <c r="AY44" s="74"/>
      <c r="AZ44" s="74"/>
      <c r="BA44" s="73"/>
      <c r="BB44" s="77"/>
      <c r="BC44" s="78"/>
      <c r="BD44" s="78"/>
      <c r="BE44" s="78"/>
      <c r="BF44" s="78"/>
      <c r="BG44" s="73"/>
      <c r="BH44" s="75"/>
      <c r="BI44" s="75"/>
      <c r="BJ44" s="75"/>
      <c r="BK44" s="75"/>
    </row>
    <row r="45" ht="15.75" customHeight="1">
      <c r="A45" s="73"/>
      <c r="B45" s="74"/>
      <c r="C45" s="74"/>
      <c r="D45" s="74"/>
      <c r="E45" s="75"/>
      <c r="F45" s="75"/>
      <c r="G45" s="75"/>
      <c r="H45" s="74"/>
      <c r="I45" s="75"/>
      <c r="J45" s="73"/>
      <c r="K45" s="73"/>
      <c r="L45" s="74"/>
      <c r="M45" s="74"/>
      <c r="N45" s="73"/>
      <c r="O45" s="73"/>
      <c r="P45" s="74"/>
      <c r="Q45" s="75"/>
      <c r="R45" s="75"/>
      <c r="S45" s="75"/>
      <c r="T45" s="75"/>
      <c r="U45" s="75"/>
      <c r="V45" s="75"/>
      <c r="W45" s="75"/>
      <c r="X45" s="75"/>
      <c r="Y45" s="75"/>
      <c r="Z45" s="75"/>
      <c r="AA45" s="75"/>
      <c r="AB45" s="75"/>
      <c r="AC45" s="75"/>
      <c r="AD45" s="75"/>
      <c r="AE45" s="75"/>
      <c r="AF45" s="75"/>
      <c r="AG45" s="75"/>
      <c r="AH45" s="75"/>
      <c r="AI45" s="75"/>
      <c r="AJ45" s="75"/>
      <c r="AK45" s="75"/>
      <c r="AL45" s="75"/>
      <c r="AM45" s="74"/>
      <c r="AN45" s="75"/>
      <c r="AO45" s="73"/>
      <c r="AP45" s="75"/>
      <c r="AQ45" s="75"/>
      <c r="AR45" s="75"/>
      <c r="AS45" s="75"/>
      <c r="AT45" s="75"/>
      <c r="AU45" s="75"/>
      <c r="AV45" s="75"/>
      <c r="AW45" s="75"/>
      <c r="AX45" s="75"/>
      <c r="AY45" s="74"/>
      <c r="AZ45" s="74"/>
      <c r="BA45" s="73"/>
      <c r="BB45" s="77"/>
      <c r="BC45" s="78"/>
      <c r="BD45" s="78"/>
      <c r="BE45" s="78"/>
      <c r="BF45" s="78"/>
      <c r="BG45" s="73"/>
      <c r="BH45" s="75"/>
      <c r="BI45" s="75"/>
      <c r="BJ45" s="75"/>
      <c r="BK45" s="75"/>
    </row>
    <row r="46" ht="15.75" customHeight="1">
      <c r="A46" s="73"/>
      <c r="B46" s="74"/>
      <c r="C46" s="74"/>
      <c r="D46" s="74"/>
      <c r="E46" s="75"/>
      <c r="F46" s="75"/>
      <c r="G46" s="75"/>
      <c r="H46" s="74"/>
      <c r="I46" s="75"/>
      <c r="J46" s="73"/>
      <c r="K46" s="73"/>
      <c r="L46" s="74"/>
      <c r="M46" s="74"/>
      <c r="N46" s="73"/>
      <c r="O46" s="73"/>
      <c r="P46" s="74"/>
      <c r="Q46" s="75"/>
      <c r="R46" s="75"/>
      <c r="S46" s="75"/>
      <c r="T46" s="75"/>
      <c r="U46" s="75"/>
      <c r="V46" s="75"/>
      <c r="W46" s="75"/>
      <c r="X46" s="75"/>
      <c r="Y46" s="75"/>
      <c r="Z46" s="75"/>
      <c r="AA46" s="75"/>
      <c r="AB46" s="75"/>
      <c r="AC46" s="75"/>
      <c r="AD46" s="75"/>
      <c r="AE46" s="75"/>
      <c r="AF46" s="75"/>
      <c r="AG46" s="75"/>
      <c r="AH46" s="75"/>
      <c r="AI46" s="75"/>
      <c r="AJ46" s="75"/>
      <c r="AK46" s="75"/>
      <c r="AL46" s="75"/>
      <c r="AM46" s="74"/>
      <c r="AN46" s="75"/>
      <c r="AO46" s="73"/>
      <c r="AP46" s="75"/>
      <c r="AQ46" s="75"/>
      <c r="AR46" s="75"/>
      <c r="AS46" s="75"/>
      <c r="AT46" s="75"/>
      <c r="AU46" s="75"/>
      <c r="AV46" s="75"/>
      <c r="AW46" s="75"/>
      <c r="AX46" s="75"/>
      <c r="AY46" s="74"/>
      <c r="AZ46" s="74"/>
      <c r="BA46" s="73"/>
      <c r="BB46" s="77"/>
      <c r="BC46" s="78"/>
      <c r="BD46" s="78"/>
      <c r="BE46" s="78"/>
      <c r="BF46" s="78"/>
      <c r="BG46" s="73"/>
      <c r="BH46" s="75"/>
      <c r="BI46" s="75"/>
      <c r="BJ46" s="75"/>
      <c r="BK46" s="75"/>
    </row>
    <row r="47" ht="15.75" customHeight="1">
      <c r="A47" s="73"/>
      <c r="B47" s="74"/>
      <c r="C47" s="74"/>
      <c r="D47" s="74"/>
      <c r="E47" s="75"/>
      <c r="F47" s="75"/>
      <c r="G47" s="75"/>
      <c r="H47" s="74"/>
      <c r="I47" s="75"/>
      <c r="J47" s="73"/>
      <c r="K47" s="73"/>
      <c r="L47" s="74"/>
      <c r="M47" s="74"/>
      <c r="N47" s="73"/>
      <c r="O47" s="73"/>
      <c r="P47" s="74"/>
      <c r="Q47" s="75"/>
      <c r="R47" s="75"/>
      <c r="S47" s="75"/>
      <c r="T47" s="75"/>
      <c r="U47" s="75"/>
      <c r="V47" s="75"/>
      <c r="W47" s="75"/>
      <c r="X47" s="75"/>
      <c r="Y47" s="75"/>
      <c r="Z47" s="75"/>
      <c r="AA47" s="75"/>
      <c r="AB47" s="75"/>
      <c r="AC47" s="75"/>
      <c r="AD47" s="75"/>
      <c r="AE47" s="75"/>
      <c r="AF47" s="75"/>
      <c r="AG47" s="75"/>
      <c r="AH47" s="75"/>
      <c r="AI47" s="75"/>
      <c r="AJ47" s="75"/>
      <c r="AK47" s="75"/>
      <c r="AL47" s="75"/>
      <c r="AM47" s="74"/>
      <c r="AN47" s="75"/>
      <c r="AO47" s="73"/>
      <c r="AP47" s="75"/>
      <c r="AQ47" s="75"/>
      <c r="AR47" s="75"/>
      <c r="AS47" s="75"/>
      <c r="AT47" s="75"/>
      <c r="AU47" s="75"/>
      <c r="AV47" s="75"/>
      <c r="AW47" s="75"/>
      <c r="AX47" s="75"/>
      <c r="AY47" s="74"/>
      <c r="AZ47" s="74"/>
      <c r="BA47" s="73"/>
      <c r="BB47" s="77"/>
      <c r="BC47" s="78"/>
      <c r="BD47" s="78"/>
      <c r="BE47" s="78"/>
      <c r="BF47" s="78"/>
      <c r="BG47" s="73"/>
      <c r="BH47" s="75"/>
      <c r="BI47" s="75"/>
      <c r="BJ47" s="75"/>
      <c r="BK47" s="75"/>
    </row>
    <row r="48" ht="15.75" customHeight="1">
      <c r="A48" s="73"/>
      <c r="B48" s="74"/>
      <c r="C48" s="74"/>
      <c r="D48" s="74"/>
      <c r="E48" s="75"/>
      <c r="F48" s="75"/>
      <c r="G48" s="75"/>
      <c r="H48" s="74"/>
      <c r="I48" s="75"/>
      <c r="J48" s="73"/>
      <c r="K48" s="73"/>
      <c r="L48" s="74"/>
      <c r="M48" s="74"/>
      <c r="N48" s="73"/>
      <c r="O48" s="73"/>
      <c r="P48" s="74"/>
      <c r="Q48" s="75"/>
      <c r="R48" s="75"/>
      <c r="S48" s="75"/>
      <c r="T48" s="75"/>
      <c r="U48" s="75"/>
      <c r="V48" s="75"/>
      <c r="W48" s="75"/>
      <c r="X48" s="75"/>
      <c r="Y48" s="75"/>
      <c r="Z48" s="75"/>
      <c r="AA48" s="75"/>
      <c r="AB48" s="75"/>
      <c r="AC48" s="75"/>
      <c r="AD48" s="75"/>
      <c r="AE48" s="75"/>
      <c r="AF48" s="75"/>
      <c r="AG48" s="75"/>
      <c r="AH48" s="75"/>
      <c r="AI48" s="75"/>
      <c r="AJ48" s="75"/>
      <c r="AK48" s="75"/>
      <c r="AL48" s="75"/>
      <c r="AM48" s="74"/>
      <c r="AN48" s="75"/>
      <c r="AO48" s="73"/>
      <c r="AP48" s="75"/>
      <c r="AQ48" s="75"/>
      <c r="AR48" s="75"/>
      <c r="AS48" s="75"/>
      <c r="AT48" s="75"/>
      <c r="AU48" s="75"/>
      <c r="AV48" s="75"/>
      <c r="AW48" s="75"/>
      <c r="AX48" s="75"/>
      <c r="AY48" s="74"/>
      <c r="AZ48" s="74"/>
      <c r="BA48" s="73"/>
      <c r="BB48" s="77"/>
      <c r="BC48" s="78"/>
      <c r="BD48" s="78"/>
      <c r="BE48" s="78"/>
      <c r="BF48" s="78"/>
      <c r="BG48" s="73"/>
      <c r="BH48" s="75"/>
      <c r="BI48" s="75"/>
      <c r="BJ48" s="75"/>
      <c r="BK48" s="75"/>
    </row>
    <row r="49" ht="15.75" customHeight="1">
      <c r="A49" s="73"/>
      <c r="B49" s="74"/>
      <c r="C49" s="74"/>
      <c r="D49" s="74"/>
      <c r="E49" s="75"/>
      <c r="F49" s="75"/>
      <c r="G49" s="75"/>
      <c r="H49" s="74"/>
      <c r="I49" s="75"/>
      <c r="J49" s="73"/>
      <c r="K49" s="73"/>
      <c r="L49" s="74"/>
      <c r="M49" s="74"/>
      <c r="N49" s="73"/>
      <c r="O49" s="73"/>
      <c r="P49" s="74"/>
      <c r="Q49" s="75"/>
      <c r="R49" s="75"/>
      <c r="S49" s="75"/>
      <c r="T49" s="75"/>
      <c r="U49" s="75"/>
      <c r="V49" s="75"/>
      <c r="W49" s="75"/>
      <c r="X49" s="75"/>
      <c r="Y49" s="75"/>
      <c r="Z49" s="75"/>
      <c r="AA49" s="75"/>
      <c r="AB49" s="75"/>
      <c r="AC49" s="75"/>
      <c r="AD49" s="75"/>
      <c r="AE49" s="75"/>
      <c r="AF49" s="75"/>
      <c r="AG49" s="75"/>
      <c r="AH49" s="75"/>
      <c r="AI49" s="75"/>
      <c r="AJ49" s="75"/>
      <c r="AK49" s="75"/>
      <c r="AL49" s="75"/>
      <c r="AM49" s="74"/>
      <c r="AN49" s="75"/>
      <c r="AO49" s="73"/>
      <c r="AP49" s="75"/>
      <c r="AQ49" s="75"/>
      <c r="AR49" s="75"/>
      <c r="AS49" s="75"/>
      <c r="AT49" s="75"/>
      <c r="AU49" s="75"/>
      <c r="AV49" s="75"/>
      <c r="AW49" s="75"/>
      <c r="AX49" s="75"/>
      <c r="AY49" s="74"/>
      <c r="AZ49" s="74"/>
      <c r="BA49" s="73"/>
      <c r="BB49" s="77"/>
      <c r="BC49" s="78"/>
      <c r="BD49" s="78"/>
      <c r="BE49" s="78"/>
      <c r="BF49" s="78"/>
      <c r="BG49" s="73"/>
      <c r="BH49" s="75"/>
      <c r="BI49" s="75"/>
      <c r="BJ49" s="75"/>
      <c r="BK49" s="75"/>
    </row>
    <row r="50" ht="15.75" customHeight="1">
      <c r="A50" s="73"/>
      <c r="B50" s="74"/>
      <c r="C50" s="74"/>
      <c r="D50" s="74"/>
      <c r="E50" s="75"/>
      <c r="F50" s="75"/>
      <c r="G50" s="75"/>
      <c r="H50" s="74"/>
      <c r="I50" s="75"/>
      <c r="J50" s="73"/>
      <c r="K50" s="73"/>
      <c r="L50" s="74"/>
      <c r="M50" s="74"/>
      <c r="N50" s="73"/>
      <c r="O50" s="73"/>
      <c r="P50" s="74"/>
      <c r="Q50" s="75"/>
      <c r="R50" s="75"/>
      <c r="S50" s="75"/>
      <c r="T50" s="75"/>
      <c r="U50" s="75"/>
      <c r="V50" s="75"/>
      <c r="W50" s="75"/>
      <c r="X50" s="75"/>
      <c r="Y50" s="75"/>
      <c r="Z50" s="75"/>
      <c r="AA50" s="75"/>
      <c r="AB50" s="75"/>
      <c r="AC50" s="75"/>
      <c r="AD50" s="75"/>
      <c r="AE50" s="75"/>
      <c r="AF50" s="75"/>
      <c r="AG50" s="75"/>
      <c r="AH50" s="75"/>
      <c r="AI50" s="75"/>
      <c r="AJ50" s="75"/>
      <c r="AK50" s="75"/>
      <c r="AL50" s="75"/>
      <c r="AM50" s="74"/>
      <c r="AN50" s="75"/>
      <c r="AO50" s="73"/>
      <c r="AP50" s="75"/>
      <c r="AQ50" s="75"/>
      <c r="AR50" s="75"/>
      <c r="AS50" s="75"/>
      <c r="AT50" s="75"/>
      <c r="AU50" s="75"/>
      <c r="AV50" s="75"/>
      <c r="AW50" s="75"/>
      <c r="AX50" s="75"/>
      <c r="AY50" s="74"/>
      <c r="AZ50" s="74"/>
      <c r="BA50" s="73"/>
      <c r="BB50" s="77"/>
      <c r="BC50" s="78"/>
      <c r="BD50" s="78"/>
      <c r="BE50" s="78"/>
      <c r="BF50" s="78"/>
      <c r="BG50" s="73"/>
      <c r="BH50" s="75"/>
      <c r="BI50" s="75"/>
      <c r="BJ50" s="75"/>
      <c r="BK50" s="75"/>
    </row>
    <row r="51" ht="15.75" customHeight="1">
      <c r="A51" s="73"/>
      <c r="B51" s="74"/>
      <c r="C51" s="74"/>
      <c r="D51" s="74"/>
      <c r="E51" s="75"/>
      <c r="F51" s="75"/>
      <c r="G51" s="75"/>
      <c r="H51" s="74"/>
      <c r="I51" s="75"/>
      <c r="J51" s="73"/>
      <c r="K51" s="73"/>
      <c r="L51" s="74"/>
      <c r="M51" s="74"/>
      <c r="N51" s="73"/>
      <c r="O51" s="73"/>
      <c r="P51" s="74"/>
      <c r="Q51" s="75"/>
      <c r="R51" s="75"/>
      <c r="S51" s="75"/>
      <c r="T51" s="75"/>
      <c r="U51" s="75"/>
      <c r="V51" s="75"/>
      <c r="W51" s="75"/>
      <c r="X51" s="75"/>
      <c r="Y51" s="75"/>
      <c r="Z51" s="75"/>
      <c r="AA51" s="75"/>
      <c r="AB51" s="75"/>
      <c r="AC51" s="75"/>
      <c r="AD51" s="75"/>
      <c r="AE51" s="75"/>
      <c r="AF51" s="75"/>
      <c r="AG51" s="75"/>
      <c r="AH51" s="75"/>
      <c r="AI51" s="75"/>
      <c r="AJ51" s="75"/>
      <c r="AK51" s="75"/>
      <c r="AL51" s="75"/>
      <c r="AM51" s="74"/>
      <c r="AN51" s="75"/>
      <c r="AO51" s="73"/>
      <c r="AP51" s="75"/>
      <c r="AQ51" s="75"/>
      <c r="AR51" s="75"/>
      <c r="AS51" s="75"/>
      <c r="AT51" s="75"/>
      <c r="AU51" s="75"/>
      <c r="AV51" s="75"/>
      <c r="AW51" s="75"/>
      <c r="AX51" s="75"/>
      <c r="AY51" s="74"/>
      <c r="AZ51" s="74"/>
      <c r="BA51" s="73"/>
      <c r="BB51" s="77"/>
      <c r="BC51" s="78"/>
      <c r="BD51" s="78"/>
      <c r="BE51" s="78"/>
      <c r="BF51" s="78"/>
      <c r="BG51" s="73"/>
      <c r="BH51" s="75"/>
      <c r="BI51" s="75"/>
      <c r="BJ51" s="75"/>
      <c r="BK51" s="75"/>
    </row>
    <row r="52" ht="15.75" customHeight="1">
      <c r="A52" s="73"/>
      <c r="B52" s="74"/>
      <c r="C52" s="74"/>
      <c r="D52" s="74"/>
      <c r="E52" s="75"/>
      <c r="F52" s="75"/>
      <c r="G52" s="75"/>
      <c r="H52" s="74"/>
      <c r="I52" s="75"/>
      <c r="J52" s="73"/>
      <c r="K52" s="73"/>
      <c r="L52" s="74"/>
      <c r="M52" s="74"/>
      <c r="N52" s="73"/>
      <c r="O52" s="73"/>
      <c r="P52" s="74"/>
      <c r="Q52" s="75"/>
      <c r="R52" s="75"/>
      <c r="S52" s="75"/>
      <c r="T52" s="75"/>
      <c r="U52" s="75"/>
      <c r="V52" s="75"/>
      <c r="W52" s="75"/>
      <c r="X52" s="75"/>
      <c r="Y52" s="75"/>
      <c r="Z52" s="75"/>
      <c r="AA52" s="75"/>
      <c r="AB52" s="75"/>
      <c r="AC52" s="75"/>
      <c r="AD52" s="75"/>
      <c r="AE52" s="75"/>
      <c r="AF52" s="75"/>
      <c r="AG52" s="75"/>
      <c r="AH52" s="75"/>
      <c r="AI52" s="75"/>
      <c r="AJ52" s="75"/>
      <c r="AK52" s="75"/>
      <c r="AL52" s="75"/>
      <c r="AM52" s="74"/>
      <c r="AN52" s="75"/>
      <c r="AO52" s="73"/>
      <c r="AP52" s="75"/>
      <c r="AQ52" s="75"/>
      <c r="AR52" s="75"/>
      <c r="AS52" s="75"/>
      <c r="AT52" s="75"/>
      <c r="AU52" s="75"/>
      <c r="AV52" s="75"/>
      <c r="AW52" s="75"/>
      <c r="AX52" s="75"/>
      <c r="AY52" s="74"/>
      <c r="AZ52" s="74"/>
      <c r="BA52" s="73"/>
      <c r="BB52" s="77"/>
      <c r="BC52" s="78"/>
      <c r="BD52" s="78"/>
      <c r="BE52" s="78"/>
      <c r="BF52" s="78"/>
      <c r="BG52" s="73"/>
      <c r="BH52" s="75"/>
      <c r="BI52" s="75"/>
      <c r="BJ52" s="75"/>
      <c r="BK52" s="75"/>
    </row>
    <row r="53" ht="15.75" customHeight="1">
      <c r="A53" s="73"/>
      <c r="B53" s="74"/>
      <c r="C53" s="74"/>
      <c r="D53" s="74"/>
      <c r="E53" s="75"/>
      <c r="F53" s="75"/>
      <c r="G53" s="75"/>
      <c r="H53" s="74"/>
      <c r="I53" s="75"/>
      <c r="J53" s="73"/>
      <c r="K53" s="73"/>
      <c r="L53" s="74"/>
      <c r="M53" s="74"/>
      <c r="N53" s="73"/>
      <c r="O53" s="73"/>
      <c r="P53" s="74"/>
      <c r="Q53" s="75"/>
      <c r="R53" s="75"/>
      <c r="S53" s="75"/>
      <c r="T53" s="75"/>
      <c r="U53" s="75"/>
      <c r="V53" s="75"/>
      <c r="W53" s="75"/>
      <c r="X53" s="75"/>
      <c r="Y53" s="75"/>
      <c r="Z53" s="75"/>
      <c r="AA53" s="75"/>
      <c r="AB53" s="75"/>
      <c r="AC53" s="75"/>
      <c r="AD53" s="75"/>
      <c r="AE53" s="75"/>
      <c r="AF53" s="75"/>
      <c r="AG53" s="75"/>
      <c r="AH53" s="75"/>
      <c r="AI53" s="75"/>
      <c r="AJ53" s="75"/>
      <c r="AK53" s="75"/>
      <c r="AL53" s="75"/>
      <c r="AM53" s="74"/>
      <c r="AN53" s="75"/>
      <c r="AO53" s="73"/>
      <c r="AP53" s="75"/>
      <c r="AQ53" s="75"/>
      <c r="AR53" s="75"/>
      <c r="AS53" s="75"/>
      <c r="AT53" s="75"/>
      <c r="AU53" s="75"/>
      <c r="AV53" s="75"/>
      <c r="AW53" s="75"/>
      <c r="AX53" s="75"/>
      <c r="AY53" s="74"/>
      <c r="AZ53" s="74"/>
      <c r="BA53" s="73"/>
      <c r="BB53" s="77"/>
      <c r="BC53" s="78"/>
      <c r="BD53" s="78"/>
      <c r="BE53" s="78"/>
      <c r="BF53" s="78"/>
      <c r="BG53" s="73"/>
      <c r="BH53" s="75"/>
      <c r="BI53" s="75"/>
      <c r="BJ53" s="75"/>
      <c r="BK53" s="75"/>
    </row>
    <row r="54" ht="15.75" customHeight="1">
      <c r="A54" s="73"/>
      <c r="B54" s="74"/>
      <c r="C54" s="74"/>
      <c r="D54" s="74"/>
      <c r="E54" s="75"/>
      <c r="F54" s="75"/>
      <c r="G54" s="75"/>
      <c r="H54" s="74"/>
      <c r="I54" s="75"/>
      <c r="J54" s="73"/>
      <c r="K54" s="73"/>
      <c r="L54" s="74"/>
      <c r="M54" s="74"/>
      <c r="N54" s="73"/>
      <c r="O54" s="73"/>
      <c r="P54" s="74"/>
      <c r="Q54" s="75"/>
      <c r="R54" s="75"/>
      <c r="S54" s="75"/>
      <c r="T54" s="75"/>
      <c r="U54" s="75"/>
      <c r="V54" s="75"/>
      <c r="W54" s="75"/>
      <c r="X54" s="75"/>
      <c r="Y54" s="75"/>
      <c r="Z54" s="75"/>
      <c r="AA54" s="75"/>
      <c r="AB54" s="75"/>
      <c r="AC54" s="75"/>
      <c r="AD54" s="75"/>
      <c r="AE54" s="75"/>
      <c r="AF54" s="75"/>
      <c r="AG54" s="75"/>
      <c r="AH54" s="75"/>
      <c r="AI54" s="75"/>
      <c r="AJ54" s="75"/>
      <c r="AK54" s="75"/>
      <c r="AL54" s="75"/>
      <c r="AM54" s="74"/>
      <c r="AN54" s="75"/>
      <c r="AO54" s="73"/>
      <c r="AP54" s="75"/>
      <c r="AQ54" s="75"/>
      <c r="AR54" s="75"/>
      <c r="AS54" s="75"/>
      <c r="AT54" s="75"/>
      <c r="AU54" s="75"/>
      <c r="AV54" s="75"/>
      <c r="AW54" s="75"/>
      <c r="AX54" s="75"/>
      <c r="AY54" s="74"/>
      <c r="AZ54" s="74"/>
      <c r="BA54" s="73"/>
      <c r="BB54" s="77"/>
      <c r="BC54" s="78"/>
      <c r="BD54" s="78"/>
      <c r="BE54" s="78"/>
      <c r="BF54" s="78"/>
      <c r="BG54" s="73"/>
      <c r="BH54" s="75"/>
      <c r="BI54" s="75"/>
      <c r="BJ54" s="75"/>
      <c r="BK54" s="75"/>
    </row>
    <row r="55" ht="15.75" customHeight="1">
      <c r="A55" s="73"/>
      <c r="B55" s="74"/>
      <c r="C55" s="74"/>
      <c r="D55" s="74"/>
      <c r="E55" s="75"/>
      <c r="F55" s="75"/>
      <c r="G55" s="75"/>
      <c r="H55" s="74"/>
      <c r="I55" s="75"/>
      <c r="J55" s="73"/>
      <c r="K55" s="73"/>
      <c r="L55" s="74"/>
      <c r="M55" s="74"/>
      <c r="N55" s="73"/>
      <c r="O55" s="73"/>
      <c r="P55" s="74"/>
      <c r="Q55" s="75"/>
      <c r="R55" s="75"/>
      <c r="S55" s="75"/>
      <c r="T55" s="75"/>
      <c r="U55" s="75"/>
      <c r="V55" s="75"/>
      <c r="W55" s="75"/>
      <c r="X55" s="75"/>
      <c r="Y55" s="75"/>
      <c r="Z55" s="75"/>
      <c r="AA55" s="75"/>
      <c r="AB55" s="75"/>
      <c r="AC55" s="75"/>
      <c r="AD55" s="75"/>
      <c r="AE55" s="75"/>
      <c r="AF55" s="75"/>
      <c r="AG55" s="75"/>
      <c r="AH55" s="75"/>
      <c r="AI55" s="75"/>
      <c r="AJ55" s="75"/>
      <c r="AK55" s="75"/>
      <c r="AL55" s="75"/>
      <c r="AM55" s="74"/>
      <c r="AN55" s="75"/>
      <c r="AO55" s="73"/>
      <c r="AP55" s="75"/>
      <c r="AQ55" s="75"/>
      <c r="AR55" s="75"/>
      <c r="AS55" s="75"/>
      <c r="AT55" s="75"/>
      <c r="AU55" s="75"/>
      <c r="AV55" s="75"/>
      <c r="AW55" s="75"/>
      <c r="AX55" s="75"/>
      <c r="AY55" s="74"/>
      <c r="AZ55" s="74"/>
      <c r="BA55" s="73"/>
      <c r="BB55" s="77"/>
      <c r="BC55" s="78"/>
      <c r="BD55" s="78"/>
      <c r="BE55" s="78"/>
      <c r="BF55" s="78"/>
      <c r="BG55" s="73"/>
      <c r="BH55" s="75"/>
      <c r="BI55" s="75"/>
      <c r="BJ55" s="75"/>
      <c r="BK55" s="75"/>
    </row>
    <row r="56" ht="15.75" customHeight="1">
      <c r="A56" s="73"/>
      <c r="B56" s="74"/>
      <c r="C56" s="74"/>
      <c r="D56" s="74"/>
      <c r="E56" s="75"/>
      <c r="F56" s="75"/>
      <c r="G56" s="75"/>
      <c r="H56" s="74"/>
      <c r="I56" s="75"/>
      <c r="J56" s="73"/>
      <c r="K56" s="73"/>
      <c r="L56" s="74"/>
      <c r="M56" s="74"/>
      <c r="N56" s="73"/>
      <c r="O56" s="73"/>
      <c r="P56" s="74"/>
      <c r="Q56" s="75"/>
      <c r="R56" s="75"/>
      <c r="S56" s="75"/>
      <c r="T56" s="75"/>
      <c r="U56" s="75"/>
      <c r="V56" s="75"/>
      <c r="W56" s="75"/>
      <c r="X56" s="75"/>
      <c r="Y56" s="75"/>
      <c r="Z56" s="75"/>
      <c r="AA56" s="75"/>
      <c r="AB56" s="75"/>
      <c r="AC56" s="75"/>
      <c r="AD56" s="75"/>
      <c r="AE56" s="75"/>
      <c r="AF56" s="75"/>
      <c r="AG56" s="75"/>
      <c r="AH56" s="75"/>
      <c r="AI56" s="75"/>
      <c r="AJ56" s="75"/>
      <c r="AK56" s="75"/>
      <c r="AL56" s="75"/>
      <c r="AM56" s="74"/>
      <c r="AN56" s="75"/>
      <c r="AO56" s="73"/>
      <c r="AP56" s="75"/>
      <c r="AQ56" s="75"/>
      <c r="AR56" s="75"/>
      <c r="AS56" s="75"/>
      <c r="AT56" s="75"/>
      <c r="AU56" s="75"/>
      <c r="AV56" s="75"/>
      <c r="AW56" s="75"/>
      <c r="AX56" s="75"/>
      <c r="AY56" s="74"/>
      <c r="AZ56" s="74"/>
      <c r="BA56" s="73"/>
      <c r="BB56" s="77"/>
      <c r="BC56" s="78"/>
      <c r="BD56" s="78"/>
      <c r="BE56" s="78"/>
      <c r="BF56" s="78"/>
      <c r="BG56" s="73"/>
      <c r="BH56" s="75"/>
      <c r="BI56" s="75"/>
      <c r="BJ56" s="75"/>
      <c r="BK56" s="75"/>
    </row>
    <row r="57" ht="15.75" customHeight="1">
      <c r="A57" s="73"/>
      <c r="B57" s="74"/>
      <c r="C57" s="74"/>
      <c r="D57" s="74"/>
      <c r="E57" s="75"/>
      <c r="F57" s="75"/>
      <c r="G57" s="75"/>
      <c r="H57" s="74"/>
      <c r="I57" s="75"/>
      <c r="J57" s="73"/>
      <c r="K57" s="73"/>
      <c r="L57" s="74"/>
      <c r="M57" s="74"/>
      <c r="N57" s="73"/>
      <c r="O57" s="73"/>
      <c r="P57" s="74"/>
      <c r="Q57" s="75"/>
      <c r="R57" s="75"/>
      <c r="S57" s="75"/>
      <c r="T57" s="75"/>
      <c r="U57" s="75"/>
      <c r="V57" s="75"/>
      <c r="W57" s="75"/>
      <c r="X57" s="75"/>
      <c r="Y57" s="75"/>
      <c r="Z57" s="75"/>
      <c r="AA57" s="75"/>
      <c r="AB57" s="75"/>
      <c r="AC57" s="75"/>
      <c r="AD57" s="75"/>
      <c r="AE57" s="75"/>
      <c r="AF57" s="75"/>
      <c r="AG57" s="75"/>
      <c r="AH57" s="75"/>
      <c r="AI57" s="75"/>
      <c r="AJ57" s="75"/>
      <c r="AK57" s="75"/>
      <c r="AL57" s="75"/>
      <c r="AM57" s="74"/>
      <c r="AN57" s="75"/>
      <c r="AO57" s="73"/>
      <c r="AP57" s="75"/>
      <c r="AQ57" s="75"/>
      <c r="AR57" s="75"/>
      <c r="AS57" s="75"/>
      <c r="AT57" s="75"/>
      <c r="AU57" s="75"/>
      <c r="AV57" s="75"/>
      <c r="AW57" s="75"/>
      <c r="AX57" s="75"/>
      <c r="AY57" s="74"/>
      <c r="AZ57" s="74"/>
      <c r="BA57" s="73"/>
      <c r="BB57" s="77"/>
      <c r="BC57" s="78"/>
      <c r="BD57" s="78"/>
      <c r="BE57" s="78"/>
      <c r="BF57" s="78"/>
      <c r="BG57" s="73"/>
      <c r="BH57" s="75"/>
      <c r="BI57" s="75"/>
      <c r="BJ57" s="75"/>
      <c r="BK57" s="75"/>
    </row>
    <row r="58" ht="15.75" customHeight="1">
      <c r="A58" s="73"/>
      <c r="B58" s="74"/>
      <c r="C58" s="74"/>
      <c r="D58" s="74"/>
      <c r="E58" s="75"/>
      <c r="F58" s="75"/>
      <c r="G58" s="75"/>
      <c r="H58" s="74"/>
      <c r="I58" s="75"/>
      <c r="J58" s="73"/>
      <c r="K58" s="73"/>
      <c r="L58" s="74"/>
      <c r="M58" s="74"/>
      <c r="N58" s="73"/>
      <c r="O58" s="73"/>
      <c r="P58" s="74"/>
      <c r="Q58" s="75"/>
      <c r="R58" s="75"/>
      <c r="S58" s="75"/>
      <c r="T58" s="75"/>
      <c r="U58" s="75"/>
      <c r="V58" s="75"/>
      <c r="W58" s="75"/>
      <c r="X58" s="75"/>
      <c r="Y58" s="75"/>
      <c r="Z58" s="75"/>
      <c r="AA58" s="75"/>
      <c r="AB58" s="75"/>
      <c r="AC58" s="75"/>
      <c r="AD58" s="75"/>
      <c r="AE58" s="75"/>
      <c r="AF58" s="75"/>
      <c r="AG58" s="75"/>
      <c r="AH58" s="75"/>
      <c r="AI58" s="75"/>
      <c r="AJ58" s="75"/>
      <c r="AK58" s="75"/>
      <c r="AL58" s="75"/>
      <c r="AM58" s="74"/>
      <c r="AN58" s="75"/>
      <c r="AO58" s="73"/>
      <c r="AP58" s="75"/>
      <c r="AQ58" s="75"/>
      <c r="AR58" s="75"/>
      <c r="AS58" s="75"/>
      <c r="AT58" s="75"/>
      <c r="AU58" s="75"/>
      <c r="AV58" s="75"/>
      <c r="AW58" s="75"/>
      <c r="AX58" s="75"/>
      <c r="AY58" s="74"/>
      <c r="AZ58" s="74"/>
      <c r="BA58" s="73"/>
      <c r="BB58" s="77"/>
      <c r="BC58" s="78"/>
      <c r="BD58" s="78"/>
      <c r="BE58" s="78"/>
      <c r="BF58" s="78"/>
      <c r="BG58" s="73"/>
      <c r="BH58" s="75"/>
      <c r="BI58" s="75"/>
      <c r="BJ58" s="75"/>
      <c r="BK58" s="75"/>
    </row>
    <row r="59" ht="15.75" customHeight="1">
      <c r="A59" s="73"/>
      <c r="B59" s="74"/>
      <c r="C59" s="74"/>
      <c r="D59" s="74"/>
      <c r="E59" s="75"/>
      <c r="F59" s="75"/>
      <c r="G59" s="75"/>
      <c r="H59" s="74"/>
      <c r="I59" s="75"/>
      <c r="J59" s="73"/>
      <c r="K59" s="73"/>
      <c r="L59" s="74"/>
      <c r="M59" s="74"/>
      <c r="N59" s="73"/>
      <c r="O59" s="73"/>
      <c r="P59" s="74"/>
      <c r="Q59" s="75"/>
      <c r="R59" s="75"/>
      <c r="S59" s="75"/>
      <c r="T59" s="75"/>
      <c r="U59" s="75"/>
      <c r="V59" s="75"/>
      <c r="W59" s="75"/>
      <c r="X59" s="75"/>
      <c r="Y59" s="75"/>
      <c r="Z59" s="75"/>
      <c r="AA59" s="75"/>
      <c r="AB59" s="75"/>
      <c r="AC59" s="75"/>
      <c r="AD59" s="75"/>
      <c r="AE59" s="75"/>
      <c r="AF59" s="75"/>
      <c r="AG59" s="75"/>
      <c r="AH59" s="75"/>
      <c r="AI59" s="75"/>
      <c r="AJ59" s="75"/>
      <c r="AK59" s="75"/>
      <c r="AL59" s="75"/>
      <c r="AM59" s="74"/>
      <c r="AN59" s="75"/>
      <c r="AO59" s="73"/>
      <c r="AP59" s="75"/>
      <c r="AQ59" s="75"/>
      <c r="AR59" s="75"/>
      <c r="AS59" s="75"/>
      <c r="AT59" s="75"/>
      <c r="AU59" s="75"/>
      <c r="AV59" s="75"/>
      <c r="AW59" s="75"/>
      <c r="AX59" s="75"/>
      <c r="AY59" s="74"/>
      <c r="AZ59" s="74"/>
      <c r="BA59" s="73"/>
      <c r="BB59" s="77"/>
      <c r="BC59" s="78"/>
      <c r="BD59" s="78"/>
      <c r="BE59" s="78"/>
      <c r="BF59" s="78"/>
      <c r="BG59" s="73"/>
      <c r="BH59" s="75"/>
      <c r="BI59" s="75"/>
      <c r="BJ59" s="75"/>
      <c r="BK59" s="75"/>
    </row>
    <row r="60" ht="15.75" customHeight="1">
      <c r="A60" s="73"/>
      <c r="B60" s="74"/>
      <c r="C60" s="74"/>
      <c r="D60" s="74"/>
      <c r="E60" s="75"/>
      <c r="F60" s="75"/>
      <c r="G60" s="75"/>
      <c r="H60" s="74"/>
      <c r="I60" s="75"/>
      <c r="J60" s="73"/>
      <c r="K60" s="73"/>
      <c r="L60" s="74"/>
      <c r="M60" s="74"/>
      <c r="N60" s="73"/>
      <c r="O60" s="73"/>
      <c r="P60" s="74"/>
      <c r="Q60" s="75"/>
      <c r="R60" s="75"/>
      <c r="S60" s="75"/>
      <c r="T60" s="75"/>
      <c r="U60" s="75"/>
      <c r="V60" s="75"/>
      <c r="W60" s="75"/>
      <c r="X60" s="75"/>
      <c r="Y60" s="75"/>
      <c r="Z60" s="75"/>
      <c r="AA60" s="75"/>
      <c r="AB60" s="75"/>
      <c r="AC60" s="75"/>
      <c r="AD60" s="75"/>
      <c r="AE60" s="75"/>
      <c r="AF60" s="75"/>
      <c r="AG60" s="75"/>
      <c r="AH60" s="75"/>
      <c r="AI60" s="75"/>
      <c r="AJ60" s="75"/>
      <c r="AK60" s="75"/>
      <c r="AL60" s="75"/>
      <c r="AM60" s="74"/>
      <c r="AN60" s="75"/>
      <c r="AO60" s="73"/>
      <c r="AP60" s="75"/>
      <c r="AQ60" s="75"/>
      <c r="AR60" s="75"/>
      <c r="AS60" s="75"/>
      <c r="AT60" s="75"/>
      <c r="AU60" s="75"/>
      <c r="AV60" s="75"/>
      <c r="AW60" s="75"/>
      <c r="AX60" s="75"/>
      <c r="AY60" s="74"/>
      <c r="AZ60" s="74"/>
      <c r="BA60" s="73"/>
      <c r="BB60" s="77"/>
      <c r="BC60" s="78"/>
      <c r="BD60" s="78"/>
      <c r="BE60" s="78"/>
      <c r="BF60" s="78"/>
      <c r="BG60" s="73"/>
      <c r="BH60" s="75"/>
      <c r="BI60" s="75"/>
      <c r="BJ60" s="75"/>
      <c r="BK60" s="75"/>
    </row>
    <row r="61" ht="15.75" customHeight="1">
      <c r="A61" s="73"/>
      <c r="B61" s="74"/>
      <c r="C61" s="74"/>
      <c r="D61" s="74"/>
      <c r="E61" s="75"/>
      <c r="F61" s="75"/>
      <c r="G61" s="75"/>
      <c r="H61" s="74"/>
      <c r="I61" s="75"/>
      <c r="J61" s="73"/>
      <c r="K61" s="73"/>
      <c r="L61" s="74"/>
      <c r="M61" s="74"/>
      <c r="N61" s="73"/>
      <c r="O61" s="73"/>
      <c r="P61" s="74"/>
      <c r="Q61" s="75"/>
      <c r="R61" s="75"/>
      <c r="S61" s="75"/>
      <c r="T61" s="75"/>
      <c r="U61" s="75"/>
      <c r="V61" s="75"/>
      <c r="W61" s="75"/>
      <c r="X61" s="75"/>
      <c r="Y61" s="75"/>
      <c r="Z61" s="75"/>
      <c r="AA61" s="75"/>
      <c r="AB61" s="75"/>
      <c r="AC61" s="75"/>
      <c r="AD61" s="75"/>
      <c r="AE61" s="75"/>
      <c r="AF61" s="75"/>
      <c r="AG61" s="75"/>
      <c r="AH61" s="75"/>
      <c r="AI61" s="75"/>
      <c r="AJ61" s="75"/>
      <c r="AK61" s="75"/>
      <c r="AL61" s="75"/>
      <c r="AM61" s="74"/>
      <c r="AN61" s="75"/>
      <c r="AO61" s="73"/>
      <c r="AP61" s="75"/>
      <c r="AQ61" s="75"/>
      <c r="AR61" s="75"/>
      <c r="AS61" s="75"/>
      <c r="AT61" s="75"/>
      <c r="AU61" s="75"/>
      <c r="AV61" s="75"/>
      <c r="AW61" s="75"/>
      <c r="AX61" s="75"/>
      <c r="AY61" s="74"/>
      <c r="AZ61" s="74"/>
      <c r="BA61" s="73"/>
      <c r="BB61" s="77"/>
      <c r="BC61" s="78"/>
      <c r="BD61" s="78"/>
      <c r="BE61" s="78"/>
      <c r="BF61" s="78"/>
      <c r="BG61" s="73"/>
      <c r="BH61" s="75"/>
      <c r="BI61" s="75"/>
      <c r="BJ61" s="75"/>
      <c r="BK61" s="75"/>
    </row>
    <row r="62" ht="15.75" customHeight="1">
      <c r="A62" s="73"/>
      <c r="B62" s="74"/>
      <c r="C62" s="74"/>
      <c r="D62" s="74"/>
      <c r="E62" s="75"/>
      <c r="F62" s="75"/>
      <c r="G62" s="75"/>
      <c r="H62" s="74"/>
      <c r="I62" s="75"/>
      <c r="J62" s="73"/>
      <c r="K62" s="73"/>
      <c r="L62" s="74"/>
      <c r="M62" s="74"/>
      <c r="N62" s="73"/>
      <c r="O62" s="73"/>
      <c r="P62" s="74"/>
      <c r="Q62" s="75"/>
      <c r="R62" s="75"/>
      <c r="S62" s="75"/>
      <c r="T62" s="75"/>
      <c r="U62" s="75"/>
      <c r="V62" s="75"/>
      <c r="W62" s="75"/>
      <c r="X62" s="75"/>
      <c r="Y62" s="75"/>
      <c r="Z62" s="75"/>
      <c r="AA62" s="75"/>
      <c r="AB62" s="75"/>
      <c r="AC62" s="75"/>
      <c r="AD62" s="75"/>
      <c r="AE62" s="75"/>
      <c r="AF62" s="75"/>
      <c r="AG62" s="75"/>
      <c r="AH62" s="75"/>
      <c r="AI62" s="75"/>
      <c r="AJ62" s="75"/>
      <c r="AK62" s="75"/>
      <c r="AL62" s="75"/>
      <c r="AM62" s="74"/>
      <c r="AN62" s="75"/>
      <c r="AO62" s="73"/>
      <c r="AP62" s="75"/>
      <c r="AQ62" s="75"/>
      <c r="AR62" s="75"/>
      <c r="AS62" s="75"/>
      <c r="AT62" s="75"/>
      <c r="AU62" s="75"/>
      <c r="AV62" s="75"/>
      <c r="AW62" s="75"/>
      <c r="AX62" s="75"/>
      <c r="AY62" s="74"/>
      <c r="AZ62" s="74"/>
      <c r="BA62" s="73"/>
      <c r="BB62" s="77"/>
      <c r="BC62" s="78"/>
      <c r="BD62" s="78"/>
      <c r="BE62" s="78"/>
      <c r="BF62" s="78"/>
      <c r="BG62" s="73"/>
      <c r="BH62" s="75"/>
      <c r="BI62" s="75"/>
      <c r="BJ62" s="75"/>
      <c r="BK62" s="75"/>
    </row>
    <row r="63" ht="15.75" customHeight="1">
      <c r="A63" s="73"/>
      <c r="B63" s="74"/>
      <c r="C63" s="74"/>
      <c r="D63" s="74"/>
      <c r="E63" s="75"/>
      <c r="F63" s="75"/>
      <c r="G63" s="75"/>
      <c r="H63" s="74"/>
      <c r="I63" s="75"/>
      <c r="J63" s="73"/>
      <c r="K63" s="73"/>
      <c r="L63" s="74"/>
      <c r="M63" s="74"/>
      <c r="N63" s="73"/>
      <c r="O63" s="73"/>
      <c r="P63" s="74"/>
      <c r="Q63" s="75"/>
      <c r="R63" s="75"/>
      <c r="S63" s="75"/>
      <c r="T63" s="75"/>
      <c r="U63" s="75"/>
      <c r="V63" s="75"/>
      <c r="W63" s="75"/>
      <c r="X63" s="75"/>
      <c r="Y63" s="75"/>
      <c r="Z63" s="75"/>
      <c r="AA63" s="75"/>
      <c r="AB63" s="75"/>
      <c r="AC63" s="75"/>
      <c r="AD63" s="75"/>
      <c r="AE63" s="75"/>
      <c r="AF63" s="75"/>
      <c r="AG63" s="75"/>
      <c r="AH63" s="75"/>
      <c r="AI63" s="75"/>
      <c r="AJ63" s="75"/>
      <c r="AK63" s="75"/>
      <c r="AL63" s="75"/>
      <c r="AM63" s="74"/>
      <c r="AN63" s="75"/>
      <c r="AO63" s="73"/>
      <c r="AP63" s="75"/>
      <c r="AQ63" s="75"/>
      <c r="AR63" s="75"/>
      <c r="AS63" s="75"/>
      <c r="AT63" s="75"/>
      <c r="AU63" s="75"/>
      <c r="AV63" s="75"/>
      <c r="AW63" s="75"/>
      <c r="AX63" s="75"/>
      <c r="AY63" s="74"/>
      <c r="AZ63" s="74"/>
      <c r="BA63" s="73"/>
      <c r="BB63" s="77"/>
      <c r="BC63" s="78"/>
      <c r="BD63" s="78"/>
      <c r="BE63" s="78"/>
      <c r="BF63" s="78"/>
      <c r="BG63" s="73"/>
      <c r="BH63" s="75"/>
      <c r="BI63" s="75"/>
      <c r="BJ63" s="75"/>
      <c r="BK63" s="75"/>
    </row>
    <row r="64" ht="15.75" customHeight="1">
      <c r="A64" s="73"/>
      <c r="B64" s="74"/>
      <c r="C64" s="74"/>
      <c r="D64" s="74"/>
      <c r="E64" s="75"/>
      <c r="F64" s="75"/>
      <c r="G64" s="75"/>
      <c r="H64" s="74"/>
      <c r="I64" s="75"/>
      <c r="J64" s="73"/>
      <c r="K64" s="73"/>
      <c r="L64" s="74"/>
      <c r="M64" s="74"/>
      <c r="N64" s="73"/>
      <c r="O64" s="73"/>
      <c r="P64" s="74"/>
      <c r="Q64" s="75"/>
      <c r="R64" s="75"/>
      <c r="S64" s="75"/>
      <c r="T64" s="75"/>
      <c r="U64" s="75"/>
      <c r="V64" s="75"/>
      <c r="W64" s="75"/>
      <c r="X64" s="75"/>
      <c r="Y64" s="75"/>
      <c r="Z64" s="75"/>
      <c r="AA64" s="75"/>
      <c r="AB64" s="75"/>
      <c r="AC64" s="75"/>
      <c r="AD64" s="75"/>
      <c r="AE64" s="75"/>
      <c r="AF64" s="75"/>
      <c r="AG64" s="75"/>
      <c r="AH64" s="75"/>
      <c r="AI64" s="75"/>
      <c r="AJ64" s="75"/>
      <c r="AK64" s="75"/>
      <c r="AL64" s="75"/>
      <c r="AM64" s="74"/>
      <c r="AN64" s="75"/>
      <c r="AO64" s="73"/>
      <c r="AP64" s="75"/>
      <c r="AQ64" s="75"/>
      <c r="AR64" s="75"/>
      <c r="AS64" s="75"/>
      <c r="AT64" s="75"/>
      <c r="AU64" s="75"/>
      <c r="AV64" s="75"/>
      <c r="AW64" s="75"/>
      <c r="AX64" s="75"/>
      <c r="AY64" s="74"/>
      <c r="AZ64" s="74"/>
      <c r="BA64" s="73"/>
      <c r="BB64" s="77"/>
      <c r="BC64" s="78"/>
      <c r="BD64" s="78"/>
      <c r="BE64" s="78"/>
      <c r="BF64" s="78"/>
      <c r="BG64" s="73"/>
      <c r="BH64" s="75"/>
      <c r="BI64" s="75"/>
      <c r="BJ64" s="75"/>
      <c r="BK64" s="75"/>
    </row>
    <row r="65" ht="15.75" customHeight="1">
      <c r="A65" s="73"/>
      <c r="B65" s="74"/>
      <c r="C65" s="74"/>
      <c r="D65" s="74"/>
      <c r="E65" s="75"/>
      <c r="F65" s="75"/>
      <c r="G65" s="75"/>
      <c r="H65" s="74"/>
      <c r="I65" s="75"/>
      <c r="J65" s="73"/>
      <c r="K65" s="73"/>
      <c r="L65" s="74"/>
      <c r="M65" s="74"/>
      <c r="N65" s="73"/>
      <c r="O65" s="73"/>
      <c r="P65" s="74"/>
      <c r="Q65" s="75"/>
      <c r="R65" s="75"/>
      <c r="S65" s="75"/>
      <c r="T65" s="75"/>
      <c r="U65" s="75"/>
      <c r="V65" s="75"/>
      <c r="W65" s="75"/>
      <c r="X65" s="75"/>
      <c r="Y65" s="75"/>
      <c r="Z65" s="75"/>
      <c r="AA65" s="75"/>
      <c r="AB65" s="75"/>
      <c r="AC65" s="75"/>
      <c r="AD65" s="75"/>
      <c r="AE65" s="75"/>
      <c r="AF65" s="75"/>
      <c r="AG65" s="75"/>
      <c r="AH65" s="75"/>
      <c r="AI65" s="75"/>
      <c r="AJ65" s="75"/>
      <c r="AK65" s="75"/>
      <c r="AL65" s="75"/>
      <c r="AM65" s="74"/>
      <c r="AN65" s="75"/>
      <c r="AO65" s="73"/>
      <c r="AP65" s="75"/>
      <c r="AQ65" s="75"/>
      <c r="AR65" s="75"/>
      <c r="AS65" s="75"/>
      <c r="AT65" s="75"/>
      <c r="AU65" s="75"/>
      <c r="AV65" s="75"/>
      <c r="AW65" s="75"/>
      <c r="AX65" s="75"/>
      <c r="AY65" s="74"/>
      <c r="AZ65" s="74"/>
      <c r="BA65" s="73"/>
      <c r="BB65" s="77"/>
      <c r="BC65" s="78"/>
      <c r="BD65" s="78"/>
      <c r="BE65" s="78"/>
      <c r="BF65" s="78"/>
      <c r="BG65" s="73"/>
      <c r="BH65" s="75"/>
      <c r="BI65" s="75"/>
      <c r="BJ65" s="75"/>
      <c r="BK65" s="75"/>
    </row>
    <row r="66" ht="15.75" customHeight="1">
      <c r="A66" s="73"/>
      <c r="B66" s="74"/>
      <c r="C66" s="74"/>
      <c r="D66" s="74"/>
      <c r="E66" s="75"/>
      <c r="F66" s="75"/>
      <c r="G66" s="75"/>
      <c r="H66" s="74"/>
      <c r="I66" s="75"/>
      <c r="J66" s="73"/>
      <c r="K66" s="73"/>
      <c r="L66" s="74"/>
      <c r="M66" s="74"/>
      <c r="N66" s="73"/>
      <c r="O66" s="73"/>
      <c r="P66" s="74"/>
      <c r="Q66" s="75"/>
      <c r="R66" s="75"/>
      <c r="S66" s="75"/>
      <c r="T66" s="75"/>
      <c r="U66" s="75"/>
      <c r="V66" s="75"/>
      <c r="W66" s="75"/>
      <c r="X66" s="75"/>
      <c r="Y66" s="75"/>
      <c r="Z66" s="75"/>
      <c r="AA66" s="75"/>
      <c r="AB66" s="75"/>
      <c r="AC66" s="75"/>
      <c r="AD66" s="75"/>
      <c r="AE66" s="75"/>
      <c r="AF66" s="75"/>
      <c r="AG66" s="75"/>
      <c r="AH66" s="75"/>
      <c r="AI66" s="75"/>
      <c r="AJ66" s="75"/>
      <c r="AK66" s="75"/>
      <c r="AL66" s="75"/>
      <c r="AM66" s="74"/>
      <c r="AN66" s="75"/>
      <c r="AO66" s="73"/>
      <c r="AP66" s="75"/>
      <c r="AQ66" s="75"/>
      <c r="AR66" s="75"/>
      <c r="AS66" s="75"/>
      <c r="AT66" s="75"/>
      <c r="AU66" s="75"/>
      <c r="AV66" s="75"/>
      <c r="AW66" s="75"/>
      <c r="AX66" s="75"/>
      <c r="AY66" s="74"/>
      <c r="AZ66" s="74"/>
      <c r="BA66" s="73"/>
      <c r="BB66" s="77"/>
      <c r="BC66" s="78"/>
      <c r="BD66" s="78"/>
      <c r="BE66" s="78"/>
      <c r="BF66" s="78"/>
      <c r="BG66" s="73"/>
      <c r="BH66" s="75"/>
      <c r="BI66" s="75"/>
      <c r="BJ66" s="75"/>
      <c r="BK66" s="75"/>
    </row>
    <row r="67" ht="15.75" customHeight="1">
      <c r="A67" s="73"/>
      <c r="B67" s="74"/>
      <c r="C67" s="74"/>
      <c r="D67" s="74"/>
      <c r="E67" s="75"/>
      <c r="F67" s="75"/>
      <c r="G67" s="75"/>
      <c r="H67" s="74"/>
      <c r="I67" s="75"/>
      <c r="J67" s="73"/>
      <c r="K67" s="73"/>
      <c r="L67" s="74"/>
      <c r="M67" s="74"/>
      <c r="N67" s="73"/>
      <c r="O67" s="73"/>
      <c r="P67" s="74"/>
      <c r="Q67" s="75"/>
      <c r="R67" s="75"/>
      <c r="S67" s="75"/>
      <c r="T67" s="75"/>
      <c r="U67" s="75"/>
      <c r="V67" s="75"/>
      <c r="W67" s="75"/>
      <c r="X67" s="75"/>
      <c r="Y67" s="75"/>
      <c r="Z67" s="75"/>
      <c r="AA67" s="75"/>
      <c r="AB67" s="75"/>
      <c r="AC67" s="75"/>
      <c r="AD67" s="75"/>
      <c r="AE67" s="75"/>
      <c r="AF67" s="75"/>
      <c r="AG67" s="75"/>
      <c r="AH67" s="75"/>
      <c r="AI67" s="75"/>
      <c r="AJ67" s="75"/>
      <c r="AK67" s="75"/>
      <c r="AL67" s="75"/>
      <c r="AM67" s="74"/>
      <c r="AN67" s="75"/>
      <c r="AO67" s="73"/>
      <c r="AP67" s="75"/>
      <c r="AQ67" s="75"/>
      <c r="AR67" s="75"/>
      <c r="AS67" s="75"/>
      <c r="AT67" s="75"/>
      <c r="AU67" s="75"/>
      <c r="AV67" s="75"/>
      <c r="AW67" s="75"/>
      <c r="AX67" s="75"/>
      <c r="AY67" s="74"/>
      <c r="AZ67" s="74"/>
      <c r="BA67" s="73"/>
      <c r="BB67" s="77"/>
      <c r="BC67" s="78"/>
      <c r="BD67" s="78"/>
      <c r="BE67" s="78"/>
      <c r="BF67" s="78"/>
      <c r="BG67" s="73"/>
      <c r="BH67" s="75"/>
      <c r="BI67" s="75"/>
      <c r="BJ67" s="75"/>
      <c r="BK67" s="75"/>
    </row>
    <row r="68" ht="15.75" customHeight="1">
      <c r="A68" s="73"/>
      <c r="B68" s="74"/>
      <c r="C68" s="74"/>
      <c r="D68" s="74"/>
      <c r="E68" s="75"/>
      <c r="F68" s="75"/>
      <c r="G68" s="75"/>
      <c r="H68" s="74"/>
      <c r="I68" s="75"/>
      <c r="J68" s="73"/>
      <c r="K68" s="73"/>
      <c r="L68" s="74"/>
      <c r="M68" s="74"/>
      <c r="N68" s="73"/>
      <c r="O68" s="73"/>
      <c r="P68" s="74"/>
      <c r="Q68" s="75"/>
      <c r="R68" s="75"/>
      <c r="S68" s="75"/>
      <c r="T68" s="75"/>
      <c r="U68" s="75"/>
      <c r="V68" s="75"/>
      <c r="W68" s="75"/>
      <c r="X68" s="75"/>
      <c r="Y68" s="75"/>
      <c r="Z68" s="75"/>
      <c r="AA68" s="75"/>
      <c r="AB68" s="75"/>
      <c r="AC68" s="75"/>
      <c r="AD68" s="75"/>
      <c r="AE68" s="75"/>
      <c r="AF68" s="75"/>
      <c r="AG68" s="75"/>
      <c r="AH68" s="75"/>
      <c r="AI68" s="75"/>
      <c r="AJ68" s="75"/>
      <c r="AK68" s="75"/>
      <c r="AL68" s="75"/>
      <c r="AM68" s="74"/>
      <c r="AN68" s="75"/>
      <c r="AO68" s="73"/>
      <c r="AP68" s="75"/>
      <c r="AQ68" s="75"/>
      <c r="AR68" s="75"/>
      <c r="AS68" s="75"/>
      <c r="AT68" s="75"/>
      <c r="AU68" s="75"/>
      <c r="AV68" s="75"/>
      <c r="AW68" s="75"/>
      <c r="AX68" s="75"/>
      <c r="AY68" s="74"/>
      <c r="AZ68" s="74"/>
      <c r="BA68" s="73"/>
      <c r="BB68" s="77"/>
      <c r="BC68" s="78"/>
      <c r="BD68" s="78"/>
      <c r="BE68" s="78"/>
      <c r="BF68" s="78"/>
      <c r="BG68" s="73"/>
      <c r="BH68" s="75"/>
      <c r="BI68" s="75"/>
      <c r="BJ68" s="75"/>
      <c r="BK68" s="75"/>
    </row>
    <row r="69" ht="15.75" customHeight="1">
      <c r="A69" s="73"/>
      <c r="B69" s="74"/>
      <c r="C69" s="74"/>
      <c r="D69" s="74"/>
      <c r="E69" s="75"/>
      <c r="F69" s="75"/>
      <c r="G69" s="75"/>
      <c r="H69" s="74"/>
      <c r="I69" s="75"/>
      <c r="J69" s="73"/>
      <c r="K69" s="73"/>
      <c r="L69" s="74"/>
      <c r="M69" s="74"/>
      <c r="N69" s="73"/>
      <c r="O69" s="73"/>
      <c r="P69" s="74"/>
      <c r="Q69" s="75"/>
      <c r="R69" s="75"/>
      <c r="S69" s="75"/>
      <c r="T69" s="75"/>
      <c r="U69" s="75"/>
      <c r="V69" s="75"/>
      <c r="W69" s="75"/>
      <c r="X69" s="75"/>
      <c r="Y69" s="75"/>
      <c r="Z69" s="75"/>
      <c r="AA69" s="75"/>
      <c r="AB69" s="75"/>
      <c r="AC69" s="75"/>
      <c r="AD69" s="75"/>
      <c r="AE69" s="75"/>
      <c r="AF69" s="75"/>
      <c r="AG69" s="75"/>
      <c r="AH69" s="75"/>
      <c r="AI69" s="75"/>
      <c r="AJ69" s="75"/>
      <c r="AK69" s="75"/>
      <c r="AL69" s="75"/>
      <c r="AM69" s="74"/>
      <c r="AN69" s="75"/>
      <c r="AO69" s="73"/>
      <c r="AP69" s="75"/>
      <c r="AQ69" s="75"/>
      <c r="AR69" s="75"/>
      <c r="AS69" s="75"/>
      <c r="AT69" s="75"/>
      <c r="AU69" s="75"/>
      <c r="AV69" s="75"/>
      <c r="AW69" s="75"/>
      <c r="AX69" s="75"/>
      <c r="AY69" s="74"/>
      <c r="AZ69" s="74"/>
      <c r="BA69" s="73"/>
      <c r="BB69" s="77"/>
      <c r="BC69" s="78"/>
      <c r="BD69" s="78"/>
      <c r="BE69" s="78"/>
      <c r="BF69" s="78"/>
      <c r="BG69" s="73"/>
      <c r="BH69" s="75"/>
      <c r="BI69" s="75"/>
      <c r="BJ69" s="75"/>
      <c r="BK69" s="75"/>
    </row>
    <row r="70" ht="15.75" customHeight="1">
      <c r="A70" s="73"/>
      <c r="B70" s="74"/>
      <c r="C70" s="74"/>
      <c r="D70" s="74"/>
      <c r="E70" s="75"/>
      <c r="F70" s="75"/>
      <c r="G70" s="75"/>
      <c r="H70" s="74"/>
      <c r="I70" s="75"/>
      <c r="J70" s="73"/>
      <c r="K70" s="73"/>
      <c r="L70" s="74"/>
      <c r="M70" s="74"/>
      <c r="N70" s="73"/>
      <c r="O70" s="73"/>
      <c r="P70" s="74"/>
      <c r="Q70" s="75"/>
      <c r="R70" s="75"/>
      <c r="S70" s="75"/>
      <c r="T70" s="75"/>
      <c r="U70" s="75"/>
      <c r="V70" s="75"/>
      <c r="W70" s="75"/>
      <c r="X70" s="75"/>
      <c r="Y70" s="75"/>
      <c r="Z70" s="75"/>
      <c r="AA70" s="75"/>
      <c r="AB70" s="75"/>
      <c r="AC70" s="75"/>
      <c r="AD70" s="75"/>
      <c r="AE70" s="75"/>
      <c r="AF70" s="75"/>
      <c r="AG70" s="75"/>
      <c r="AH70" s="75"/>
      <c r="AI70" s="75"/>
      <c r="AJ70" s="75"/>
      <c r="AK70" s="75"/>
      <c r="AL70" s="75"/>
      <c r="AM70" s="74"/>
      <c r="AN70" s="75"/>
      <c r="AO70" s="73"/>
      <c r="AP70" s="75"/>
      <c r="AQ70" s="75"/>
      <c r="AR70" s="75"/>
      <c r="AS70" s="75"/>
      <c r="AT70" s="75"/>
      <c r="AU70" s="75"/>
      <c r="AV70" s="75"/>
      <c r="AW70" s="75"/>
      <c r="AX70" s="75"/>
      <c r="AY70" s="74"/>
      <c r="AZ70" s="74"/>
      <c r="BA70" s="73"/>
      <c r="BB70" s="77"/>
      <c r="BC70" s="78"/>
      <c r="BD70" s="78"/>
      <c r="BE70" s="78"/>
      <c r="BF70" s="78"/>
      <c r="BG70" s="73"/>
      <c r="BH70" s="75"/>
      <c r="BI70" s="75"/>
      <c r="BJ70" s="75"/>
      <c r="BK70" s="75"/>
    </row>
    <row r="71" ht="15.75" customHeight="1">
      <c r="A71" s="73"/>
      <c r="B71" s="74"/>
      <c r="C71" s="74"/>
      <c r="D71" s="74"/>
      <c r="E71" s="75"/>
      <c r="F71" s="75"/>
      <c r="G71" s="75"/>
      <c r="H71" s="74"/>
      <c r="I71" s="75"/>
      <c r="J71" s="73"/>
      <c r="K71" s="73"/>
      <c r="L71" s="74"/>
      <c r="M71" s="74"/>
      <c r="N71" s="73"/>
      <c r="O71" s="73"/>
      <c r="P71" s="74"/>
      <c r="Q71" s="75"/>
      <c r="R71" s="75"/>
      <c r="S71" s="75"/>
      <c r="T71" s="75"/>
      <c r="U71" s="75"/>
      <c r="V71" s="75"/>
      <c r="W71" s="75"/>
      <c r="X71" s="75"/>
      <c r="Y71" s="75"/>
      <c r="Z71" s="75"/>
      <c r="AA71" s="75"/>
      <c r="AB71" s="75"/>
      <c r="AC71" s="75"/>
      <c r="AD71" s="75"/>
      <c r="AE71" s="75"/>
      <c r="AF71" s="75"/>
      <c r="AG71" s="75"/>
      <c r="AH71" s="75"/>
      <c r="AI71" s="75"/>
      <c r="AJ71" s="75"/>
      <c r="AK71" s="75"/>
      <c r="AL71" s="75"/>
      <c r="AM71" s="74"/>
      <c r="AN71" s="75"/>
      <c r="AO71" s="73"/>
      <c r="AP71" s="75"/>
      <c r="AQ71" s="75"/>
      <c r="AR71" s="75"/>
      <c r="AS71" s="75"/>
      <c r="AT71" s="75"/>
      <c r="AU71" s="75"/>
      <c r="AV71" s="75"/>
      <c r="AW71" s="75"/>
      <c r="AX71" s="75"/>
      <c r="AY71" s="74"/>
      <c r="AZ71" s="74"/>
      <c r="BA71" s="73"/>
      <c r="BB71" s="77"/>
      <c r="BC71" s="78"/>
      <c r="BD71" s="78"/>
      <c r="BE71" s="78"/>
      <c r="BF71" s="78"/>
      <c r="BG71" s="73"/>
      <c r="BH71" s="75"/>
      <c r="BI71" s="75"/>
      <c r="BJ71" s="75"/>
      <c r="BK71" s="75"/>
    </row>
    <row r="72" ht="15.75" customHeight="1">
      <c r="A72" s="73"/>
      <c r="B72" s="74"/>
      <c r="C72" s="74"/>
      <c r="D72" s="74"/>
      <c r="E72" s="75"/>
      <c r="F72" s="75"/>
      <c r="G72" s="75"/>
      <c r="H72" s="74"/>
      <c r="I72" s="75"/>
      <c r="J72" s="73"/>
      <c r="K72" s="73"/>
      <c r="L72" s="74"/>
      <c r="M72" s="74"/>
      <c r="N72" s="73"/>
      <c r="O72" s="73"/>
      <c r="P72" s="74"/>
      <c r="Q72" s="75"/>
      <c r="R72" s="75"/>
      <c r="S72" s="75"/>
      <c r="T72" s="75"/>
      <c r="U72" s="75"/>
      <c r="V72" s="75"/>
      <c r="W72" s="75"/>
      <c r="X72" s="75"/>
      <c r="Y72" s="75"/>
      <c r="Z72" s="75"/>
      <c r="AA72" s="75"/>
      <c r="AB72" s="75"/>
      <c r="AC72" s="75"/>
      <c r="AD72" s="75"/>
      <c r="AE72" s="75"/>
      <c r="AF72" s="75"/>
      <c r="AG72" s="75"/>
      <c r="AH72" s="75"/>
      <c r="AI72" s="75"/>
      <c r="AJ72" s="75"/>
      <c r="AK72" s="75"/>
      <c r="AL72" s="75"/>
      <c r="AM72" s="74"/>
      <c r="AN72" s="75"/>
      <c r="AO72" s="73"/>
      <c r="AP72" s="75"/>
      <c r="AQ72" s="75"/>
      <c r="AR72" s="75"/>
      <c r="AS72" s="75"/>
      <c r="AT72" s="75"/>
      <c r="AU72" s="75"/>
      <c r="AV72" s="75"/>
      <c r="AW72" s="75"/>
      <c r="AX72" s="75"/>
      <c r="AY72" s="74"/>
      <c r="AZ72" s="74"/>
      <c r="BA72" s="73"/>
      <c r="BB72" s="77"/>
      <c r="BC72" s="78"/>
      <c r="BD72" s="78"/>
      <c r="BE72" s="78"/>
      <c r="BF72" s="78"/>
      <c r="BG72" s="73"/>
      <c r="BH72" s="75"/>
      <c r="BI72" s="75"/>
      <c r="BJ72" s="75"/>
      <c r="BK72" s="75"/>
    </row>
    <row r="73" ht="15.75" customHeight="1">
      <c r="A73" s="73"/>
      <c r="B73" s="74"/>
      <c r="C73" s="74"/>
      <c r="D73" s="74"/>
      <c r="E73" s="75"/>
      <c r="F73" s="75"/>
      <c r="G73" s="75"/>
      <c r="H73" s="74"/>
      <c r="I73" s="75"/>
      <c r="J73" s="73"/>
      <c r="K73" s="73"/>
      <c r="L73" s="74"/>
      <c r="M73" s="74"/>
      <c r="N73" s="73"/>
      <c r="O73" s="73"/>
      <c r="P73" s="74"/>
      <c r="Q73" s="75"/>
      <c r="R73" s="75"/>
      <c r="S73" s="75"/>
      <c r="T73" s="75"/>
      <c r="U73" s="75"/>
      <c r="V73" s="75"/>
      <c r="W73" s="75"/>
      <c r="X73" s="75"/>
      <c r="Y73" s="75"/>
      <c r="Z73" s="75"/>
      <c r="AA73" s="75"/>
      <c r="AB73" s="75"/>
      <c r="AC73" s="75"/>
      <c r="AD73" s="75"/>
      <c r="AE73" s="75"/>
      <c r="AF73" s="75"/>
      <c r="AG73" s="75"/>
      <c r="AH73" s="75"/>
      <c r="AI73" s="75"/>
      <c r="AJ73" s="75"/>
      <c r="AK73" s="75"/>
      <c r="AL73" s="75"/>
      <c r="AM73" s="74"/>
      <c r="AN73" s="75"/>
      <c r="AO73" s="73"/>
      <c r="AP73" s="75"/>
      <c r="AQ73" s="75"/>
      <c r="AR73" s="75"/>
      <c r="AS73" s="75"/>
      <c r="AT73" s="75"/>
      <c r="AU73" s="75"/>
      <c r="AV73" s="75"/>
      <c r="AW73" s="75"/>
      <c r="AX73" s="75"/>
      <c r="AY73" s="74"/>
      <c r="AZ73" s="74"/>
      <c r="BA73" s="73"/>
      <c r="BB73" s="77"/>
      <c r="BC73" s="78"/>
      <c r="BD73" s="78"/>
      <c r="BE73" s="78"/>
      <c r="BF73" s="78"/>
      <c r="BG73" s="73"/>
      <c r="BH73" s="75"/>
      <c r="BI73" s="75"/>
      <c r="BJ73" s="75"/>
      <c r="BK73" s="75"/>
    </row>
    <row r="74" ht="15.75" customHeight="1">
      <c r="A74" s="73"/>
      <c r="B74" s="74"/>
      <c r="C74" s="74"/>
      <c r="D74" s="74"/>
      <c r="E74" s="75"/>
      <c r="F74" s="75"/>
      <c r="G74" s="75"/>
      <c r="H74" s="74"/>
      <c r="I74" s="75"/>
      <c r="J74" s="73"/>
      <c r="K74" s="73"/>
      <c r="L74" s="74"/>
      <c r="M74" s="74"/>
      <c r="N74" s="73"/>
      <c r="O74" s="73"/>
      <c r="P74" s="74"/>
      <c r="Q74" s="75"/>
      <c r="R74" s="75"/>
      <c r="S74" s="75"/>
      <c r="T74" s="75"/>
      <c r="U74" s="75"/>
      <c r="V74" s="75"/>
      <c r="W74" s="75"/>
      <c r="X74" s="75"/>
      <c r="Y74" s="75"/>
      <c r="Z74" s="75"/>
      <c r="AA74" s="75"/>
      <c r="AB74" s="75"/>
      <c r="AC74" s="75"/>
      <c r="AD74" s="75"/>
      <c r="AE74" s="75"/>
      <c r="AF74" s="75"/>
      <c r="AG74" s="75"/>
      <c r="AH74" s="75"/>
      <c r="AI74" s="75"/>
      <c r="AJ74" s="75"/>
      <c r="AK74" s="75"/>
      <c r="AL74" s="75"/>
      <c r="AM74" s="74"/>
      <c r="AN74" s="75"/>
      <c r="AO74" s="73"/>
      <c r="AP74" s="75"/>
      <c r="AQ74" s="75"/>
      <c r="AR74" s="75"/>
      <c r="AS74" s="75"/>
      <c r="AT74" s="75"/>
      <c r="AU74" s="75"/>
      <c r="AV74" s="75"/>
      <c r="AW74" s="75"/>
      <c r="AX74" s="75"/>
      <c r="AY74" s="74"/>
      <c r="AZ74" s="74"/>
      <c r="BA74" s="73"/>
      <c r="BB74" s="77"/>
      <c r="BC74" s="78"/>
      <c r="BD74" s="78"/>
      <c r="BE74" s="78"/>
      <c r="BF74" s="78"/>
      <c r="BG74" s="73"/>
      <c r="BH74" s="75"/>
      <c r="BI74" s="75"/>
      <c r="BJ74" s="75"/>
      <c r="BK74" s="75"/>
    </row>
    <row r="75" ht="15.75" customHeight="1">
      <c r="A75" s="73"/>
      <c r="B75" s="74"/>
      <c r="C75" s="74"/>
      <c r="D75" s="74"/>
      <c r="E75" s="75"/>
      <c r="F75" s="75"/>
      <c r="G75" s="75"/>
      <c r="H75" s="74"/>
      <c r="I75" s="75"/>
      <c r="J75" s="73"/>
      <c r="K75" s="73"/>
      <c r="L75" s="74"/>
      <c r="M75" s="74"/>
      <c r="N75" s="73"/>
      <c r="O75" s="73"/>
      <c r="P75" s="74"/>
      <c r="Q75" s="75"/>
      <c r="R75" s="75"/>
      <c r="S75" s="75"/>
      <c r="T75" s="75"/>
      <c r="U75" s="75"/>
      <c r="V75" s="75"/>
      <c r="W75" s="75"/>
      <c r="X75" s="75"/>
      <c r="Y75" s="75"/>
      <c r="Z75" s="75"/>
      <c r="AA75" s="75"/>
      <c r="AB75" s="75"/>
      <c r="AC75" s="75"/>
      <c r="AD75" s="75"/>
      <c r="AE75" s="75"/>
      <c r="AF75" s="75"/>
      <c r="AG75" s="75"/>
      <c r="AH75" s="75"/>
      <c r="AI75" s="75"/>
      <c r="AJ75" s="75"/>
      <c r="AK75" s="75"/>
      <c r="AL75" s="75"/>
      <c r="AM75" s="74"/>
      <c r="AN75" s="75"/>
      <c r="AO75" s="73"/>
      <c r="AP75" s="75"/>
      <c r="AQ75" s="75"/>
      <c r="AR75" s="75"/>
      <c r="AS75" s="75"/>
      <c r="AT75" s="75"/>
      <c r="AU75" s="75"/>
      <c r="AV75" s="75"/>
      <c r="AW75" s="75"/>
      <c r="AX75" s="75"/>
      <c r="AY75" s="74"/>
      <c r="AZ75" s="74"/>
      <c r="BA75" s="73"/>
      <c r="BB75" s="77"/>
      <c r="BC75" s="78"/>
      <c r="BD75" s="78"/>
      <c r="BE75" s="78"/>
      <c r="BF75" s="78"/>
      <c r="BG75" s="73"/>
      <c r="BH75" s="75"/>
      <c r="BI75" s="75"/>
      <c r="BJ75" s="75"/>
      <c r="BK75" s="75"/>
    </row>
    <row r="76" ht="15.75" customHeight="1">
      <c r="A76" s="73"/>
      <c r="B76" s="74"/>
      <c r="C76" s="74"/>
      <c r="D76" s="74"/>
      <c r="E76" s="75"/>
      <c r="F76" s="75"/>
      <c r="G76" s="75"/>
      <c r="H76" s="74"/>
      <c r="I76" s="75"/>
      <c r="J76" s="73"/>
      <c r="K76" s="73"/>
      <c r="L76" s="74"/>
      <c r="M76" s="74"/>
      <c r="N76" s="73"/>
      <c r="O76" s="73"/>
      <c r="P76" s="74"/>
      <c r="Q76" s="75"/>
      <c r="R76" s="75"/>
      <c r="S76" s="75"/>
      <c r="T76" s="75"/>
      <c r="U76" s="75"/>
      <c r="V76" s="75"/>
      <c r="W76" s="75"/>
      <c r="X76" s="75"/>
      <c r="Y76" s="75"/>
      <c r="Z76" s="75"/>
      <c r="AA76" s="75"/>
      <c r="AB76" s="75"/>
      <c r="AC76" s="75"/>
      <c r="AD76" s="75"/>
      <c r="AE76" s="75"/>
      <c r="AF76" s="75"/>
      <c r="AG76" s="75"/>
      <c r="AH76" s="75"/>
      <c r="AI76" s="75"/>
      <c r="AJ76" s="75"/>
      <c r="AK76" s="75"/>
      <c r="AL76" s="75"/>
      <c r="AM76" s="74"/>
      <c r="AN76" s="75"/>
      <c r="AO76" s="73"/>
      <c r="AP76" s="75"/>
      <c r="AQ76" s="75"/>
      <c r="AR76" s="75"/>
      <c r="AS76" s="75"/>
      <c r="AT76" s="75"/>
      <c r="AU76" s="75"/>
      <c r="AV76" s="75"/>
      <c r="AW76" s="75"/>
      <c r="AX76" s="75"/>
      <c r="AY76" s="74"/>
      <c r="AZ76" s="74"/>
      <c r="BA76" s="73"/>
      <c r="BB76" s="77"/>
      <c r="BC76" s="78"/>
      <c r="BD76" s="78"/>
      <c r="BE76" s="78"/>
      <c r="BF76" s="78"/>
      <c r="BG76" s="73"/>
      <c r="BH76" s="75"/>
      <c r="BI76" s="75"/>
      <c r="BJ76" s="75"/>
      <c r="BK76" s="75"/>
    </row>
    <row r="77" ht="15.75" customHeight="1">
      <c r="A77" s="73"/>
      <c r="B77" s="74"/>
      <c r="C77" s="74"/>
      <c r="D77" s="74"/>
      <c r="E77" s="75"/>
      <c r="F77" s="75"/>
      <c r="G77" s="75"/>
      <c r="H77" s="74"/>
      <c r="I77" s="75"/>
      <c r="J77" s="73"/>
      <c r="K77" s="73"/>
      <c r="L77" s="74"/>
      <c r="M77" s="74"/>
      <c r="N77" s="73"/>
      <c r="O77" s="73"/>
      <c r="P77" s="74"/>
      <c r="Q77" s="75"/>
      <c r="R77" s="75"/>
      <c r="S77" s="75"/>
      <c r="T77" s="75"/>
      <c r="U77" s="75"/>
      <c r="V77" s="75"/>
      <c r="W77" s="75"/>
      <c r="X77" s="75"/>
      <c r="Y77" s="75"/>
      <c r="Z77" s="75"/>
      <c r="AA77" s="75"/>
      <c r="AB77" s="75"/>
      <c r="AC77" s="75"/>
      <c r="AD77" s="75"/>
      <c r="AE77" s="75"/>
      <c r="AF77" s="75"/>
      <c r="AG77" s="75"/>
      <c r="AH77" s="75"/>
      <c r="AI77" s="75"/>
      <c r="AJ77" s="75"/>
      <c r="AK77" s="75"/>
      <c r="AL77" s="75"/>
      <c r="AM77" s="74"/>
      <c r="AN77" s="75"/>
      <c r="AO77" s="73"/>
      <c r="AP77" s="75"/>
      <c r="AQ77" s="75"/>
      <c r="AR77" s="75"/>
      <c r="AS77" s="75"/>
      <c r="AT77" s="75"/>
      <c r="AU77" s="75"/>
      <c r="AV77" s="75"/>
      <c r="AW77" s="75"/>
      <c r="AX77" s="75"/>
      <c r="AY77" s="74"/>
      <c r="AZ77" s="74"/>
      <c r="BA77" s="73"/>
      <c r="BB77" s="77"/>
      <c r="BC77" s="78"/>
      <c r="BD77" s="78"/>
      <c r="BE77" s="78"/>
      <c r="BF77" s="78"/>
      <c r="BG77" s="73"/>
      <c r="BH77" s="75"/>
      <c r="BI77" s="75"/>
      <c r="BJ77" s="75"/>
      <c r="BK77" s="75"/>
    </row>
    <row r="78" ht="15.75" customHeight="1">
      <c r="A78" s="73"/>
      <c r="B78" s="74"/>
      <c r="C78" s="74"/>
      <c r="D78" s="74"/>
      <c r="E78" s="75"/>
      <c r="F78" s="75"/>
      <c r="G78" s="75"/>
      <c r="H78" s="74"/>
      <c r="I78" s="75"/>
      <c r="J78" s="73"/>
      <c r="K78" s="73"/>
      <c r="L78" s="74"/>
      <c r="M78" s="74"/>
      <c r="N78" s="73"/>
      <c r="O78" s="73"/>
      <c r="P78" s="74"/>
      <c r="Q78" s="75"/>
      <c r="R78" s="75"/>
      <c r="S78" s="75"/>
      <c r="T78" s="75"/>
      <c r="U78" s="75"/>
      <c r="V78" s="75"/>
      <c r="W78" s="75"/>
      <c r="X78" s="75"/>
      <c r="Y78" s="75"/>
      <c r="Z78" s="75"/>
      <c r="AA78" s="75"/>
      <c r="AB78" s="75"/>
      <c r="AC78" s="75"/>
      <c r="AD78" s="75"/>
      <c r="AE78" s="75"/>
      <c r="AF78" s="75"/>
      <c r="AG78" s="75"/>
      <c r="AH78" s="75"/>
      <c r="AI78" s="75"/>
      <c r="AJ78" s="75"/>
      <c r="AK78" s="75"/>
      <c r="AL78" s="75"/>
      <c r="AM78" s="74"/>
      <c r="AN78" s="75"/>
      <c r="AO78" s="73"/>
      <c r="AP78" s="75"/>
      <c r="AQ78" s="75"/>
      <c r="AR78" s="75"/>
      <c r="AS78" s="75"/>
      <c r="AT78" s="75"/>
      <c r="AU78" s="75"/>
      <c r="AV78" s="75"/>
      <c r="AW78" s="75"/>
      <c r="AX78" s="75"/>
      <c r="AY78" s="74"/>
      <c r="AZ78" s="74"/>
      <c r="BA78" s="73"/>
      <c r="BB78" s="77"/>
      <c r="BC78" s="78"/>
      <c r="BD78" s="78"/>
      <c r="BE78" s="78"/>
      <c r="BF78" s="78"/>
      <c r="BG78" s="73"/>
      <c r="BH78" s="75"/>
      <c r="BI78" s="75"/>
      <c r="BJ78" s="75"/>
      <c r="BK78" s="75"/>
    </row>
    <row r="79" ht="15.75" customHeight="1">
      <c r="A79" s="73"/>
      <c r="B79" s="74"/>
      <c r="C79" s="74"/>
      <c r="D79" s="74"/>
      <c r="E79" s="75"/>
      <c r="F79" s="75"/>
      <c r="G79" s="75"/>
      <c r="H79" s="74"/>
      <c r="I79" s="75"/>
      <c r="J79" s="73"/>
      <c r="K79" s="73"/>
      <c r="L79" s="74"/>
      <c r="M79" s="74"/>
      <c r="N79" s="73"/>
      <c r="O79" s="73"/>
      <c r="P79" s="74"/>
      <c r="Q79" s="75"/>
      <c r="R79" s="75"/>
      <c r="S79" s="75"/>
      <c r="T79" s="75"/>
      <c r="U79" s="75"/>
      <c r="V79" s="75"/>
      <c r="W79" s="75"/>
      <c r="X79" s="75"/>
      <c r="Y79" s="75"/>
      <c r="Z79" s="75"/>
      <c r="AA79" s="75"/>
      <c r="AB79" s="75"/>
      <c r="AC79" s="75"/>
      <c r="AD79" s="75"/>
      <c r="AE79" s="75"/>
      <c r="AF79" s="75"/>
      <c r="AG79" s="75"/>
      <c r="AH79" s="75"/>
      <c r="AI79" s="75"/>
      <c r="AJ79" s="75"/>
      <c r="AK79" s="75"/>
      <c r="AL79" s="75"/>
      <c r="AM79" s="74"/>
      <c r="AN79" s="75"/>
      <c r="AO79" s="73"/>
      <c r="AP79" s="75"/>
      <c r="AQ79" s="75"/>
      <c r="AR79" s="75"/>
      <c r="AS79" s="75"/>
      <c r="AT79" s="75"/>
      <c r="AU79" s="75"/>
      <c r="AV79" s="75"/>
      <c r="AW79" s="75"/>
      <c r="AX79" s="75"/>
      <c r="AY79" s="74"/>
      <c r="AZ79" s="74"/>
      <c r="BA79" s="73"/>
      <c r="BB79" s="77"/>
      <c r="BC79" s="78"/>
      <c r="BD79" s="78"/>
      <c r="BE79" s="78"/>
      <c r="BF79" s="78"/>
      <c r="BG79" s="73"/>
      <c r="BH79" s="75"/>
      <c r="BI79" s="75"/>
      <c r="BJ79" s="75"/>
      <c r="BK79" s="75"/>
    </row>
    <row r="80" ht="15.75" customHeight="1">
      <c r="A80" s="73"/>
      <c r="B80" s="74"/>
      <c r="C80" s="74"/>
      <c r="D80" s="74"/>
      <c r="E80" s="75"/>
      <c r="F80" s="75"/>
      <c r="G80" s="75"/>
      <c r="H80" s="74"/>
      <c r="I80" s="75"/>
      <c r="J80" s="73"/>
      <c r="K80" s="73"/>
      <c r="L80" s="74"/>
      <c r="M80" s="74"/>
      <c r="N80" s="73"/>
      <c r="O80" s="73"/>
      <c r="P80" s="74"/>
      <c r="Q80" s="75"/>
      <c r="R80" s="75"/>
      <c r="S80" s="75"/>
      <c r="T80" s="75"/>
      <c r="U80" s="75"/>
      <c r="V80" s="75"/>
      <c r="W80" s="75"/>
      <c r="X80" s="75"/>
      <c r="Y80" s="75"/>
      <c r="Z80" s="75"/>
      <c r="AA80" s="75"/>
      <c r="AB80" s="75"/>
      <c r="AC80" s="75"/>
      <c r="AD80" s="75"/>
      <c r="AE80" s="75"/>
      <c r="AF80" s="75"/>
      <c r="AG80" s="75"/>
      <c r="AH80" s="75"/>
      <c r="AI80" s="75"/>
      <c r="AJ80" s="75"/>
      <c r="AK80" s="75"/>
      <c r="AL80" s="75"/>
      <c r="AM80" s="74"/>
      <c r="AN80" s="75"/>
      <c r="AO80" s="73"/>
      <c r="AP80" s="75"/>
      <c r="AQ80" s="75"/>
      <c r="AR80" s="75"/>
      <c r="AS80" s="75"/>
      <c r="AT80" s="75"/>
      <c r="AU80" s="75"/>
      <c r="AV80" s="75"/>
      <c r="AW80" s="75"/>
      <c r="AX80" s="75"/>
      <c r="AY80" s="74"/>
      <c r="AZ80" s="74"/>
      <c r="BA80" s="73"/>
      <c r="BB80" s="77"/>
      <c r="BC80" s="78"/>
      <c r="BD80" s="78"/>
      <c r="BE80" s="78"/>
      <c r="BF80" s="78"/>
      <c r="BG80" s="73"/>
      <c r="BH80" s="75"/>
      <c r="BI80" s="75"/>
      <c r="BJ80" s="75"/>
      <c r="BK80" s="75"/>
    </row>
    <row r="81" ht="15.75" customHeight="1">
      <c r="A81" s="73"/>
      <c r="B81" s="74"/>
      <c r="C81" s="74"/>
      <c r="D81" s="74"/>
      <c r="E81" s="75"/>
      <c r="F81" s="75"/>
      <c r="G81" s="75"/>
      <c r="H81" s="74"/>
      <c r="I81" s="75"/>
      <c r="J81" s="73"/>
      <c r="K81" s="73"/>
      <c r="L81" s="74"/>
      <c r="M81" s="74"/>
      <c r="N81" s="73"/>
      <c r="O81" s="73"/>
      <c r="P81" s="74"/>
      <c r="Q81" s="75"/>
      <c r="R81" s="75"/>
      <c r="S81" s="75"/>
      <c r="T81" s="75"/>
      <c r="U81" s="75"/>
      <c r="V81" s="75"/>
      <c r="W81" s="75"/>
      <c r="X81" s="75"/>
      <c r="Y81" s="75"/>
      <c r="Z81" s="75"/>
      <c r="AA81" s="75"/>
      <c r="AB81" s="75"/>
      <c r="AC81" s="75"/>
      <c r="AD81" s="75"/>
      <c r="AE81" s="75"/>
      <c r="AF81" s="75"/>
      <c r="AG81" s="75"/>
      <c r="AH81" s="75"/>
      <c r="AI81" s="75"/>
      <c r="AJ81" s="75"/>
      <c r="AK81" s="75"/>
      <c r="AL81" s="75"/>
      <c r="AM81" s="74"/>
      <c r="AN81" s="75"/>
      <c r="AO81" s="73"/>
      <c r="AP81" s="75"/>
      <c r="AQ81" s="75"/>
      <c r="AR81" s="75"/>
      <c r="AS81" s="75"/>
      <c r="AT81" s="75"/>
      <c r="AU81" s="75"/>
      <c r="AV81" s="75"/>
      <c r="AW81" s="75"/>
      <c r="AX81" s="75"/>
      <c r="AY81" s="74"/>
      <c r="AZ81" s="74"/>
      <c r="BA81" s="73"/>
      <c r="BB81" s="77"/>
      <c r="BC81" s="78"/>
      <c r="BD81" s="78"/>
      <c r="BE81" s="78"/>
      <c r="BF81" s="78"/>
      <c r="BG81" s="73"/>
      <c r="BH81" s="75"/>
      <c r="BI81" s="75"/>
      <c r="BJ81" s="75"/>
      <c r="BK81" s="75"/>
    </row>
    <row r="82" ht="15.75" customHeight="1">
      <c r="A82" s="73"/>
      <c r="B82" s="74"/>
      <c r="C82" s="74"/>
      <c r="D82" s="74"/>
      <c r="E82" s="75"/>
      <c r="F82" s="75"/>
      <c r="G82" s="75"/>
      <c r="H82" s="74"/>
      <c r="I82" s="75"/>
      <c r="J82" s="73"/>
      <c r="K82" s="73"/>
      <c r="L82" s="74"/>
      <c r="M82" s="74"/>
      <c r="N82" s="73"/>
      <c r="O82" s="73"/>
      <c r="P82" s="74"/>
      <c r="Q82" s="75"/>
      <c r="R82" s="75"/>
      <c r="S82" s="75"/>
      <c r="T82" s="75"/>
      <c r="U82" s="75"/>
      <c r="V82" s="75"/>
      <c r="W82" s="75"/>
      <c r="X82" s="75"/>
      <c r="Y82" s="75"/>
      <c r="Z82" s="75"/>
      <c r="AA82" s="75"/>
      <c r="AB82" s="75"/>
      <c r="AC82" s="75"/>
      <c r="AD82" s="75"/>
      <c r="AE82" s="75"/>
      <c r="AF82" s="75"/>
      <c r="AG82" s="75"/>
      <c r="AH82" s="75"/>
      <c r="AI82" s="75"/>
      <c r="AJ82" s="75"/>
      <c r="AK82" s="75"/>
      <c r="AL82" s="75"/>
      <c r="AM82" s="74"/>
      <c r="AN82" s="75"/>
      <c r="AO82" s="73"/>
      <c r="AP82" s="75"/>
      <c r="AQ82" s="75"/>
      <c r="AR82" s="75"/>
      <c r="AS82" s="75"/>
      <c r="AT82" s="75"/>
      <c r="AU82" s="75"/>
      <c r="AV82" s="75"/>
      <c r="AW82" s="75"/>
      <c r="AX82" s="75"/>
      <c r="AY82" s="74"/>
      <c r="AZ82" s="74"/>
      <c r="BA82" s="73"/>
      <c r="BB82" s="77"/>
      <c r="BC82" s="78"/>
      <c r="BD82" s="78"/>
      <c r="BE82" s="78"/>
      <c r="BF82" s="78"/>
      <c r="BG82" s="73"/>
      <c r="BH82" s="75"/>
      <c r="BI82" s="75"/>
      <c r="BJ82" s="75"/>
      <c r="BK82" s="75"/>
    </row>
    <row r="83" ht="15.75" customHeight="1">
      <c r="A83" s="73"/>
      <c r="B83" s="74"/>
      <c r="C83" s="74"/>
      <c r="D83" s="74"/>
      <c r="E83" s="75"/>
      <c r="F83" s="75"/>
      <c r="G83" s="75"/>
      <c r="H83" s="74"/>
      <c r="I83" s="75"/>
      <c r="J83" s="73"/>
      <c r="K83" s="73"/>
      <c r="L83" s="74"/>
      <c r="M83" s="74"/>
      <c r="N83" s="73"/>
      <c r="O83" s="73"/>
      <c r="P83" s="74"/>
      <c r="Q83" s="75"/>
      <c r="R83" s="75"/>
      <c r="S83" s="75"/>
      <c r="T83" s="75"/>
      <c r="U83" s="75"/>
      <c r="V83" s="75"/>
      <c r="W83" s="75"/>
      <c r="X83" s="75"/>
      <c r="Y83" s="75"/>
      <c r="Z83" s="75"/>
      <c r="AA83" s="75"/>
      <c r="AB83" s="75"/>
      <c r="AC83" s="75"/>
      <c r="AD83" s="75"/>
      <c r="AE83" s="75"/>
      <c r="AF83" s="75"/>
      <c r="AG83" s="75"/>
      <c r="AH83" s="75"/>
      <c r="AI83" s="75"/>
      <c r="AJ83" s="75"/>
      <c r="AK83" s="75"/>
      <c r="AL83" s="75"/>
      <c r="AM83" s="74"/>
      <c r="AN83" s="75"/>
      <c r="AO83" s="73"/>
      <c r="AP83" s="75"/>
      <c r="AQ83" s="75"/>
      <c r="AR83" s="75"/>
      <c r="AS83" s="75"/>
      <c r="AT83" s="75"/>
      <c r="AU83" s="75"/>
      <c r="AV83" s="75"/>
      <c r="AW83" s="75"/>
      <c r="AX83" s="75"/>
      <c r="AY83" s="74"/>
      <c r="AZ83" s="74"/>
      <c r="BA83" s="73"/>
      <c r="BB83" s="77"/>
      <c r="BC83" s="78"/>
      <c r="BD83" s="78"/>
      <c r="BE83" s="78"/>
      <c r="BF83" s="78"/>
      <c r="BG83" s="73"/>
      <c r="BH83" s="75"/>
      <c r="BI83" s="75"/>
      <c r="BJ83" s="75"/>
      <c r="BK83" s="75"/>
    </row>
    <row r="84" ht="15.75" customHeight="1">
      <c r="A84" s="73"/>
      <c r="B84" s="74"/>
      <c r="C84" s="74"/>
      <c r="D84" s="74"/>
      <c r="E84" s="75"/>
      <c r="F84" s="75"/>
      <c r="G84" s="75"/>
      <c r="H84" s="74"/>
      <c r="I84" s="75"/>
      <c r="J84" s="73"/>
      <c r="K84" s="73"/>
      <c r="L84" s="74"/>
      <c r="M84" s="74"/>
      <c r="N84" s="73"/>
      <c r="O84" s="73"/>
      <c r="P84" s="74"/>
      <c r="Q84" s="75"/>
      <c r="R84" s="75"/>
      <c r="S84" s="75"/>
      <c r="T84" s="75"/>
      <c r="U84" s="75"/>
      <c r="V84" s="75"/>
      <c r="W84" s="75"/>
      <c r="X84" s="75"/>
      <c r="Y84" s="75"/>
      <c r="Z84" s="75"/>
      <c r="AA84" s="75"/>
      <c r="AB84" s="75"/>
      <c r="AC84" s="75"/>
      <c r="AD84" s="75"/>
      <c r="AE84" s="75"/>
      <c r="AF84" s="75"/>
      <c r="AG84" s="75"/>
      <c r="AH84" s="75"/>
      <c r="AI84" s="75"/>
      <c r="AJ84" s="75"/>
      <c r="AK84" s="75"/>
      <c r="AL84" s="75"/>
      <c r="AM84" s="74"/>
      <c r="AN84" s="75"/>
      <c r="AO84" s="73"/>
      <c r="AP84" s="75"/>
      <c r="AQ84" s="75"/>
      <c r="AR84" s="75"/>
      <c r="AS84" s="75"/>
      <c r="AT84" s="75"/>
      <c r="AU84" s="75"/>
      <c r="AV84" s="75"/>
      <c r="AW84" s="75"/>
      <c r="AX84" s="75"/>
      <c r="AY84" s="74"/>
      <c r="AZ84" s="74"/>
      <c r="BA84" s="73"/>
      <c r="BB84" s="77"/>
      <c r="BC84" s="78"/>
      <c r="BD84" s="78"/>
      <c r="BE84" s="78"/>
      <c r="BF84" s="78"/>
      <c r="BG84" s="73"/>
      <c r="BH84" s="75"/>
      <c r="BI84" s="75"/>
      <c r="BJ84" s="75"/>
      <c r="BK84" s="75"/>
    </row>
    <row r="85" ht="15.75" customHeight="1">
      <c r="A85" s="73"/>
      <c r="B85" s="74"/>
      <c r="C85" s="74"/>
      <c r="D85" s="74"/>
      <c r="E85" s="75"/>
      <c r="F85" s="75"/>
      <c r="G85" s="75"/>
      <c r="H85" s="74"/>
      <c r="I85" s="75"/>
      <c r="J85" s="73"/>
      <c r="K85" s="73"/>
      <c r="L85" s="74"/>
      <c r="M85" s="74"/>
      <c r="N85" s="73"/>
      <c r="O85" s="73"/>
      <c r="P85" s="74"/>
      <c r="Q85" s="75"/>
      <c r="R85" s="75"/>
      <c r="S85" s="75"/>
      <c r="T85" s="75"/>
      <c r="U85" s="75"/>
      <c r="V85" s="75"/>
      <c r="W85" s="75"/>
      <c r="X85" s="75"/>
      <c r="Y85" s="75"/>
      <c r="Z85" s="75"/>
      <c r="AA85" s="75"/>
      <c r="AB85" s="75"/>
      <c r="AC85" s="75"/>
      <c r="AD85" s="75"/>
      <c r="AE85" s="75"/>
      <c r="AF85" s="75"/>
      <c r="AG85" s="75"/>
      <c r="AH85" s="75"/>
      <c r="AI85" s="75"/>
      <c r="AJ85" s="75"/>
      <c r="AK85" s="75"/>
      <c r="AL85" s="75"/>
      <c r="AM85" s="74"/>
      <c r="AN85" s="75"/>
      <c r="AO85" s="73"/>
      <c r="AP85" s="75"/>
      <c r="AQ85" s="75"/>
      <c r="AR85" s="75"/>
      <c r="AS85" s="75"/>
      <c r="AT85" s="75"/>
      <c r="AU85" s="75"/>
      <c r="AV85" s="75"/>
      <c r="AW85" s="75"/>
      <c r="AX85" s="75"/>
      <c r="AY85" s="74"/>
      <c r="AZ85" s="74"/>
      <c r="BA85" s="73"/>
      <c r="BB85" s="77"/>
      <c r="BC85" s="78"/>
      <c r="BD85" s="78"/>
      <c r="BE85" s="78"/>
      <c r="BF85" s="78"/>
      <c r="BG85" s="73"/>
      <c r="BH85" s="75"/>
      <c r="BI85" s="75"/>
      <c r="BJ85" s="75"/>
      <c r="BK85" s="75"/>
    </row>
    <row r="86" ht="15.75" customHeight="1">
      <c r="A86" s="73"/>
      <c r="B86" s="74"/>
      <c r="C86" s="74"/>
      <c r="D86" s="74"/>
      <c r="E86" s="75"/>
      <c r="F86" s="75"/>
      <c r="G86" s="75"/>
      <c r="H86" s="74"/>
      <c r="I86" s="75"/>
      <c r="J86" s="73"/>
      <c r="K86" s="73"/>
      <c r="L86" s="74"/>
      <c r="M86" s="74"/>
      <c r="N86" s="73"/>
      <c r="O86" s="73"/>
      <c r="P86" s="74"/>
      <c r="Q86" s="75"/>
      <c r="R86" s="75"/>
      <c r="S86" s="75"/>
      <c r="T86" s="75"/>
      <c r="U86" s="75"/>
      <c r="V86" s="75"/>
      <c r="W86" s="75"/>
      <c r="X86" s="75"/>
      <c r="Y86" s="75"/>
      <c r="Z86" s="75"/>
      <c r="AA86" s="75"/>
      <c r="AB86" s="75"/>
      <c r="AC86" s="75"/>
      <c r="AD86" s="75"/>
      <c r="AE86" s="75"/>
      <c r="AF86" s="75"/>
      <c r="AG86" s="75"/>
      <c r="AH86" s="75"/>
      <c r="AI86" s="75"/>
      <c r="AJ86" s="75"/>
      <c r="AK86" s="75"/>
      <c r="AL86" s="75"/>
      <c r="AM86" s="74"/>
      <c r="AN86" s="75"/>
      <c r="AO86" s="73"/>
      <c r="AP86" s="75"/>
      <c r="AQ86" s="75"/>
      <c r="AR86" s="75"/>
      <c r="AS86" s="75"/>
      <c r="AT86" s="75"/>
      <c r="AU86" s="75"/>
      <c r="AV86" s="75"/>
      <c r="AW86" s="75"/>
      <c r="AX86" s="75"/>
      <c r="AY86" s="74"/>
      <c r="AZ86" s="74"/>
      <c r="BA86" s="73"/>
      <c r="BB86" s="77"/>
      <c r="BC86" s="78"/>
      <c r="BD86" s="78"/>
      <c r="BE86" s="78"/>
      <c r="BF86" s="78"/>
      <c r="BG86" s="73"/>
      <c r="BH86" s="75"/>
      <c r="BI86" s="75"/>
      <c r="BJ86" s="75"/>
      <c r="BK86" s="75"/>
    </row>
    <row r="87" ht="15.75" customHeight="1">
      <c r="A87" s="73"/>
      <c r="B87" s="74"/>
      <c r="C87" s="74"/>
      <c r="D87" s="74"/>
      <c r="E87" s="75"/>
      <c r="F87" s="75"/>
      <c r="G87" s="75"/>
      <c r="H87" s="74"/>
      <c r="I87" s="75"/>
      <c r="J87" s="73"/>
      <c r="K87" s="73"/>
      <c r="L87" s="74"/>
      <c r="M87" s="74"/>
      <c r="N87" s="73"/>
      <c r="O87" s="73"/>
      <c r="P87" s="74"/>
      <c r="Q87" s="75"/>
      <c r="R87" s="75"/>
      <c r="S87" s="75"/>
      <c r="T87" s="75"/>
      <c r="U87" s="75"/>
      <c r="V87" s="75"/>
      <c r="W87" s="75"/>
      <c r="X87" s="75"/>
      <c r="Y87" s="75"/>
      <c r="Z87" s="75"/>
      <c r="AA87" s="75"/>
      <c r="AB87" s="75"/>
      <c r="AC87" s="75"/>
      <c r="AD87" s="75"/>
      <c r="AE87" s="75"/>
      <c r="AF87" s="75"/>
      <c r="AG87" s="75"/>
      <c r="AH87" s="75"/>
      <c r="AI87" s="75"/>
      <c r="AJ87" s="75"/>
      <c r="AK87" s="75"/>
      <c r="AL87" s="75"/>
      <c r="AM87" s="74"/>
      <c r="AN87" s="75"/>
      <c r="AO87" s="73"/>
      <c r="AP87" s="75"/>
      <c r="AQ87" s="75"/>
      <c r="AR87" s="75"/>
      <c r="AS87" s="75"/>
      <c r="AT87" s="75"/>
      <c r="AU87" s="75"/>
      <c r="AV87" s="75"/>
      <c r="AW87" s="75"/>
      <c r="AX87" s="75"/>
      <c r="AY87" s="74"/>
      <c r="AZ87" s="74"/>
      <c r="BA87" s="73"/>
      <c r="BB87" s="77"/>
      <c r="BC87" s="78"/>
      <c r="BD87" s="78"/>
      <c r="BE87" s="78"/>
      <c r="BF87" s="78"/>
      <c r="BG87" s="73"/>
      <c r="BH87" s="75"/>
      <c r="BI87" s="75"/>
      <c r="BJ87" s="75"/>
      <c r="BK87" s="75"/>
    </row>
    <row r="88" ht="15.75" customHeight="1">
      <c r="A88" s="73"/>
      <c r="B88" s="74"/>
      <c r="C88" s="74"/>
      <c r="D88" s="74"/>
      <c r="E88" s="75"/>
      <c r="F88" s="75"/>
      <c r="G88" s="75"/>
      <c r="H88" s="74"/>
      <c r="I88" s="75"/>
      <c r="J88" s="73"/>
      <c r="K88" s="73"/>
      <c r="L88" s="74"/>
      <c r="M88" s="74"/>
      <c r="N88" s="73"/>
      <c r="O88" s="73"/>
      <c r="P88" s="74"/>
      <c r="Q88" s="75"/>
      <c r="R88" s="75"/>
      <c r="S88" s="75"/>
      <c r="T88" s="75"/>
      <c r="U88" s="75"/>
      <c r="V88" s="75"/>
      <c r="W88" s="75"/>
      <c r="X88" s="75"/>
      <c r="Y88" s="75"/>
      <c r="Z88" s="75"/>
      <c r="AA88" s="75"/>
      <c r="AB88" s="75"/>
      <c r="AC88" s="75"/>
      <c r="AD88" s="75"/>
      <c r="AE88" s="75"/>
      <c r="AF88" s="75"/>
      <c r="AG88" s="75"/>
      <c r="AH88" s="75"/>
      <c r="AI88" s="75"/>
      <c r="AJ88" s="75"/>
      <c r="AK88" s="75"/>
      <c r="AL88" s="75"/>
      <c r="AM88" s="74"/>
      <c r="AN88" s="75"/>
      <c r="AO88" s="73"/>
      <c r="AP88" s="75"/>
      <c r="AQ88" s="75"/>
      <c r="AR88" s="75"/>
      <c r="AS88" s="75"/>
      <c r="AT88" s="75"/>
      <c r="AU88" s="75"/>
      <c r="AV88" s="75"/>
      <c r="AW88" s="75"/>
      <c r="AX88" s="75"/>
      <c r="AY88" s="74"/>
      <c r="AZ88" s="74"/>
      <c r="BA88" s="73"/>
      <c r="BB88" s="77"/>
      <c r="BC88" s="78"/>
      <c r="BD88" s="78"/>
      <c r="BE88" s="78"/>
      <c r="BF88" s="78"/>
      <c r="BG88" s="73"/>
      <c r="BH88" s="75"/>
      <c r="BI88" s="75"/>
      <c r="BJ88" s="75"/>
      <c r="BK88" s="75"/>
    </row>
    <row r="89" ht="15.75" customHeight="1">
      <c r="A89" s="73"/>
      <c r="B89" s="74"/>
      <c r="C89" s="74"/>
      <c r="D89" s="74"/>
      <c r="E89" s="75"/>
      <c r="F89" s="75"/>
      <c r="G89" s="75"/>
      <c r="H89" s="74"/>
      <c r="I89" s="75"/>
      <c r="J89" s="73"/>
      <c r="K89" s="73"/>
      <c r="L89" s="74"/>
      <c r="M89" s="74"/>
      <c r="N89" s="73"/>
      <c r="O89" s="73"/>
      <c r="P89" s="74"/>
      <c r="Q89" s="75"/>
      <c r="R89" s="75"/>
      <c r="S89" s="75"/>
      <c r="T89" s="75"/>
      <c r="U89" s="75"/>
      <c r="V89" s="75"/>
      <c r="W89" s="75"/>
      <c r="X89" s="75"/>
      <c r="Y89" s="75"/>
      <c r="Z89" s="75"/>
      <c r="AA89" s="75"/>
      <c r="AB89" s="75"/>
      <c r="AC89" s="75"/>
      <c r="AD89" s="75"/>
      <c r="AE89" s="75"/>
      <c r="AF89" s="75"/>
      <c r="AG89" s="75"/>
      <c r="AH89" s="75"/>
      <c r="AI89" s="75"/>
      <c r="AJ89" s="75"/>
      <c r="AK89" s="75"/>
      <c r="AL89" s="75"/>
      <c r="AM89" s="74"/>
      <c r="AN89" s="75"/>
      <c r="AO89" s="73"/>
      <c r="AP89" s="75"/>
      <c r="AQ89" s="75"/>
      <c r="AR89" s="75"/>
      <c r="AS89" s="75"/>
      <c r="AT89" s="75"/>
      <c r="AU89" s="75"/>
      <c r="AV89" s="75"/>
      <c r="AW89" s="75"/>
      <c r="AX89" s="75"/>
      <c r="AY89" s="74"/>
      <c r="AZ89" s="74"/>
      <c r="BA89" s="73"/>
      <c r="BB89" s="77"/>
      <c r="BC89" s="78"/>
      <c r="BD89" s="78"/>
      <c r="BE89" s="78"/>
      <c r="BF89" s="78"/>
      <c r="BG89" s="73"/>
      <c r="BH89" s="75"/>
      <c r="BI89" s="75"/>
      <c r="BJ89" s="75"/>
      <c r="BK89" s="75"/>
    </row>
    <row r="90" ht="15.75" customHeight="1">
      <c r="A90" s="73"/>
      <c r="B90" s="74"/>
      <c r="C90" s="74"/>
      <c r="D90" s="74"/>
      <c r="E90" s="75"/>
      <c r="F90" s="75"/>
      <c r="G90" s="75"/>
      <c r="H90" s="74"/>
      <c r="I90" s="75"/>
      <c r="J90" s="73"/>
      <c r="K90" s="73"/>
      <c r="L90" s="74"/>
      <c r="M90" s="74"/>
      <c r="N90" s="73"/>
      <c r="O90" s="73"/>
      <c r="P90" s="74"/>
      <c r="Q90" s="75"/>
      <c r="R90" s="75"/>
      <c r="S90" s="75"/>
      <c r="T90" s="75"/>
      <c r="U90" s="75"/>
      <c r="V90" s="75"/>
      <c r="W90" s="75"/>
      <c r="X90" s="75"/>
      <c r="Y90" s="75"/>
      <c r="Z90" s="75"/>
      <c r="AA90" s="75"/>
      <c r="AB90" s="75"/>
      <c r="AC90" s="75"/>
      <c r="AD90" s="75"/>
      <c r="AE90" s="75"/>
      <c r="AF90" s="75"/>
      <c r="AG90" s="75"/>
      <c r="AH90" s="75"/>
      <c r="AI90" s="75"/>
      <c r="AJ90" s="75"/>
      <c r="AK90" s="75"/>
      <c r="AL90" s="75"/>
      <c r="AM90" s="74"/>
      <c r="AN90" s="75"/>
      <c r="AO90" s="73"/>
      <c r="AP90" s="75"/>
      <c r="AQ90" s="75"/>
      <c r="AR90" s="75"/>
      <c r="AS90" s="75"/>
      <c r="AT90" s="75"/>
      <c r="AU90" s="75"/>
      <c r="AV90" s="75"/>
      <c r="AW90" s="75"/>
      <c r="AX90" s="75"/>
      <c r="AY90" s="74"/>
      <c r="AZ90" s="74"/>
      <c r="BA90" s="73"/>
      <c r="BB90" s="77"/>
      <c r="BC90" s="78"/>
      <c r="BD90" s="78"/>
      <c r="BE90" s="78"/>
      <c r="BF90" s="78"/>
      <c r="BG90" s="73"/>
      <c r="BH90" s="75"/>
      <c r="BI90" s="75"/>
      <c r="BJ90" s="75"/>
      <c r="BK90" s="75"/>
    </row>
    <row r="91" ht="15.75" customHeight="1">
      <c r="A91" s="73"/>
      <c r="B91" s="74"/>
      <c r="C91" s="74"/>
      <c r="D91" s="74"/>
      <c r="E91" s="75"/>
      <c r="F91" s="75"/>
      <c r="G91" s="75"/>
      <c r="H91" s="74"/>
      <c r="I91" s="75"/>
      <c r="J91" s="73"/>
      <c r="K91" s="73"/>
      <c r="L91" s="74"/>
      <c r="M91" s="74"/>
      <c r="N91" s="73"/>
      <c r="O91" s="73"/>
      <c r="P91" s="74"/>
      <c r="Q91" s="75"/>
      <c r="R91" s="75"/>
      <c r="S91" s="75"/>
      <c r="T91" s="75"/>
      <c r="U91" s="75"/>
      <c r="V91" s="75"/>
      <c r="W91" s="75"/>
      <c r="X91" s="75"/>
      <c r="Y91" s="75"/>
      <c r="Z91" s="75"/>
      <c r="AA91" s="75"/>
      <c r="AB91" s="75"/>
      <c r="AC91" s="75"/>
      <c r="AD91" s="75"/>
      <c r="AE91" s="75"/>
      <c r="AF91" s="75"/>
      <c r="AG91" s="75"/>
      <c r="AH91" s="75"/>
      <c r="AI91" s="75"/>
      <c r="AJ91" s="75"/>
      <c r="AK91" s="75"/>
      <c r="AL91" s="75"/>
      <c r="AM91" s="74"/>
      <c r="AN91" s="75"/>
      <c r="AO91" s="73"/>
      <c r="AP91" s="75"/>
      <c r="AQ91" s="75"/>
      <c r="AR91" s="75"/>
      <c r="AS91" s="75"/>
      <c r="AT91" s="75"/>
      <c r="AU91" s="75"/>
      <c r="AV91" s="75"/>
      <c r="AW91" s="75"/>
      <c r="AX91" s="75"/>
      <c r="AY91" s="74"/>
      <c r="AZ91" s="74"/>
      <c r="BA91" s="73"/>
      <c r="BB91" s="77"/>
      <c r="BC91" s="78"/>
      <c r="BD91" s="78"/>
      <c r="BE91" s="78"/>
      <c r="BF91" s="78"/>
      <c r="BG91" s="73"/>
      <c r="BH91" s="75"/>
      <c r="BI91" s="75"/>
      <c r="BJ91" s="75"/>
      <c r="BK91" s="75"/>
    </row>
    <row r="92" ht="15.75" customHeight="1">
      <c r="A92" s="73"/>
      <c r="B92" s="74"/>
      <c r="C92" s="74"/>
      <c r="D92" s="74"/>
      <c r="E92" s="75"/>
      <c r="F92" s="75"/>
      <c r="G92" s="75"/>
      <c r="H92" s="74"/>
      <c r="I92" s="75"/>
      <c r="J92" s="73"/>
      <c r="K92" s="73"/>
      <c r="L92" s="74"/>
      <c r="M92" s="74"/>
      <c r="N92" s="73"/>
      <c r="O92" s="73"/>
      <c r="P92" s="74"/>
      <c r="Q92" s="75"/>
      <c r="R92" s="75"/>
      <c r="S92" s="75"/>
      <c r="T92" s="75"/>
      <c r="U92" s="75"/>
      <c r="V92" s="75"/>
      <c r="W92" s="75"/>
      <c r="X92" s="75"/>
      <c r="Y92" s="75"/>
      <c r="Z92" s="75"/>
      <c r="AA92" s="75"/>
      <c r="AB92" s="75"/>
      <c r="AC92" s="75"/>
      <c r="AD92" s="75"/>
      <c r="AE92" s="75"/>
      <c r="AF92" s="75"/>
      <c r="AG92" s="75"/>
      <c r="AH92" s="75"/>
      <c r="AI92" s="75"/>
      <c r="AJ92" s="75"/>
      <c r="AK92" s="75"/>
      <c r="AL92" s="75"/>
      <c r="AM92" s="74"/>
      <c r="AN92" s="75"/>
      <c r="AO92" s="73"/>
      <c r="AP92" s="75"/>
      <c r="AQ92" s="75"/>
      <c r="AR92" s="75"/>
      <c r="AS92" s="75"/>
      <c r="AT92" s="75"/>
      <c r="AU92" s="75"/>
      <c r="AV92" s="75"/>
      <c r="AW92" s="75"/>
      <c r="AX92" s="75"/>
      <c r="AY92" s="74"/>
      <c r="AZ92" s="74"/>
      <c r="BA92" s="73"/>
      <c r="BB92" s="77"/>
      <c r="BC92" s="78"/>
      <c r="BD92" s="78"/>
      <c r="BE92" s="78"/>
      <c r="BF92" s="78"/>
      <c r="BG92" s="73"/>
      <c r="BH92" s="75"/>
      <c r="BI92" s="75"/>
      <c r="BJ92" s="75"/>
      <c r="BK92" s="75"/>
    </row>
    <row r="93" ht="15.75" customHeight="1">
      <c r="A93" s="73"/>
      <c r="B93" s="74"/>
      <c r="C93" s="74"/>
      <c r="D93" s="74"/>
      <c r="E93" s="75"/>
      <c r="F93" s="75"/>
      <c r="G93" s="75"/>
      <c r="H93" s="74"/>
      <c r="I93" s="75"/>
      <c r="J93" s="73"/>
      <c r="K93" s="73"/>
      <c r="L93" s="74"/>
      <c r="M93" s="74"/>
      <c r="N93" s="73"/>
      <c r="O93" s="73"/>
      <c r="P93" s="74"/>
      <c r="Q93" s="75"/>
      <c r="R93" s="75"/>
      <c r="S93" s="75"/>
      <c r="T93" s="75"/>
      <c r="U93" s="75"/>
      <c r="V93" s="75"/>
      <c r="W93" s="75"/>
      <c r="X93" s="75"/>
      <c r="Y93" s="75"/>
      <c r="Z93" s="75"/>
      <c r="AA93" s="75"/>
      <c r="AB93" s="75"/>
      <c r="AC93" s="75"/>
      <c r="AD93" s="75"/>
      <c r="AE93" s="75"/>
      <c r="AF93" s="75"/>
      <c r="AG93" s="75"/>
      <c r="AH93" s="75"/>
      <c r="AI93" s="75"/>
      <c r="AJ93" s="75"/>
      <c r="AK93" s="75"/>
      <c r="AL93" s="75"/>
      <c r="AM93" s="74"/>
      <c r="AN93" s="75"/>
      <c r="AO93" s="73"/>
      <c r="AP93" s="75"/>
      <c r="AQ93" s="75"/>
      <c r="AR93" s="75"/>
      <c r="AS93" s="75"/>
      <c r="AT93" s="75"/>
      <c r="AU93" s="75"/>
      <c r="AV93" s="75"/>
      <c r="AW93" s="75"/>
      <c r="AX93" s="75"/>
      <c r="AY93" s="74"/>
      <c r="AZ93" s="74"/>
      <c r="BA93" s="73"/>
      <c r="BB93" s="77"/>
      <c r="BC93" s="78"/>
      <c r="BD93" s="78"/>
      <c r="BE93" s="78"/>
      <c r="BF93" s="78"/>
      <c r="BG93" s="73"/>
      <c r="BH93" s="75"/>
      <c r="BI93" s="75"/>
      <c r="BJ93" s="75"/>
      <c r="BK93" s="75"/>
    </row>
    <row r="94" ht="15.75" customHeight="1">
      <c r="A94" s="73"/>
      <c r="B94" s="74"/>
      <c r="C94" s="74"/>
      <c r="D94" s="74"/>
      <c r="E94" s="75"/>
      <c r="F94" s="75"/>
      <c r="G94" s="75"/>
      <c r="H94" s="74"/>
      <c r="I94" s="75"/>
      <c r="J94" s="73"/>
      <c r="K94" s="73"/>
      <c r="L94" s="74"/>
      <c r="M94" s="74"/>
      <c r="N94" s="73"/>
      <c r="O94" s="73"/>
      <c r="P94" s="74"/>
      <c r="Q94" s="75"/>
      <c r="R94" s="75"/>
      <c r="S94" s="75"/>
      <c r="T94" s="75"/>
      <c r="U94" s="75"/>
      <c r="V94" s="75"/>
      <c r="W94" s="75"/>
      <c r="X94" s="75"/>
      <c r="Y94" s="75"/>
      <c r="Z94" s="75"/>
      <c r="AA94" s="75"/>
      <c r="AB94" s="75"/>
      <c r="AC94" s="75"/>
      <c r="AD94" s="75"/>
      <c r="AE94" s="75"/>
      <c r="AF94" s="75"/>
      <c r="AG94" s="75"/>
      <c r="AH94" s="75"/>
      <c r="AI94" s="75"/>
      <c r="AJ94" s="75"/>
      <c r="AK94" s="75"/>
      <c r="AL94" s="75"/>
      <c r="AM94" s="74"/>
      <c r="AN94" s="75"/>
      <c r="AO94" s="73"/>
      <c r="AP94" s="75"/>
      <c r="AQ94" s="75"/>
      <c r="AR94" s="75"/>
      <c r="AS94" s="75"/>
      <c r="AT94" s="75"/>
      <c r="AU94" s="75"/>
      <c r="AV94" s="75"/>
      <c r="AW94" s="75"/>
      <c r="AX94" s="75"/>
      <c r="AY94" s="74"/>
      <c r="AZ94" s="74"/>
      <c r="BA94" s="73"/>
      <c r="BB94" s="77"/>
      <c r="BC94" s="78"/>
      <c r="BD94" s="78"/>
      <c r="BE94" s="78"/>
      <c r="BF94" s="78"/>
      <c r="BG94" s="73"/>
      <c r="BH94" s="75"/>
      <c r="BI94" s="75"/>
      <c r="BJ94" s="75"/>
      <c r="BK94" s="75"/>
    </row>
    <row r="95" ht="15.75" customHeight="1">
      <c r="A95" s="73"/>
      <c r="B95" s="74"/>
      <c r="C95" s="74"/>
      <c r="D95" s="74"/>
      <c r="E95" s="75"/>
      <c r="F95" s="75"/>
      <c r="G95" s="75"/>
      <c r="H95" s="74"/>
      <c r="I95" s="75"/>
      <c r="J95" s="73"/>
      <c r="K95" s="73"/>
      <c r="L95" s="74"/>
      <c r="M95" s="74"/>
      <c r="N95" s="73"/>
      <c r="O95" s="73"/>
      <c r="P95" s="74"/>
      <c r="Q95" s="75"/>
      <c r="R95" s="75"/>
      <c r="S95" s="75"/>
      <c r="T95" s="75"/>
      <c r="U95" s="75"/>
      <c r="V95" s="75"/>
      <c r="W95" s="75"/>
      <c r="X95" s="75"/>
      <c r="Y95" s="75"/>
      <c r="Z95" s="75"/>
      <c r="AA95" s="75"/>
      <c r="AB95" s="75"/>
      <c r="AC95" s="75"/>
      <c r="AD95" s="75"/>
      <c r="AE95" s="75"/>
      <c r="AF95" s="75"/>
      <c r="AG95" s="75"/>
      <c r="AH95" s="75"/>
      <c r="AI95" s="75"/>
      <c r="AJ95" s="75"/>
      <c r="AK95" s="75"/>
      <c r="AL95" s="75"/>
      <c r="AM95" s="74"/>
      <c r="AN95" s="75"/>
      <c r="AO95" s="73"/>
      <c r="AP95" s="75"/>
      <c r="AQ95" s="75"/>
      <c r="AR95" s="75"/>
      <c r="AS95" s="75"/>
      <c r="AT95" s="75"/>
      <c r="AU95" s="75"/>
      <c r="AV95" s="75"/>
      <c r="AW95" s="75"/>
      <c r="AX95" s="75"/>
      <c r="AY95" s="74"/>
      <c r="AZ95" s="74"/>
      <c r="BA95" s="73"/>
      <c r="BB95" s="77"/>
      <c r="BC95" s="78"/>
      <c r="BD95" s="78"/>
      <c r="BE95" s="78"/>
      <c r="BF95" s="78"/>
      <c r="BG95" s="73"/>
      <c r="BH95" s="75"/>
      <c r="BI95" s="75"/>
      <c r="BJ95" s="75"/>
      <c r="BK95" s="75"/>
    </row>
    <row r="96" ht="15.75" customHeight="1">
      <c r="A96" s="73"/>
      <c r="B96" s="74"/>
      <c r="C96" s="74"/>
      <c r="D96" s="74"/>
      <c r="E96" s="75"/>
      <c r="F96" s="75"/>
      <c r="G96" s="75"/>
      <c r="H96" s="74"/>
      <c r="I96" s="75"/>
      <c r="J96" s="73"/>
      <c r="K96" s="73"/>
      <c r="L96" s="74"/>
      <c r="M96" s="74"/>
      <c r="N96" s="73"/>
      <c r="O96" s="73"/>
      <c r="P96" s="74"/>
      <c r="Q96" s="75"/>
      <c r="R96" s="75"/>
      <c r="S96" s="75"/>
      <c r="T96" s="75"/>
      <c r="U96" s="75"/>
      <c r="V96" s="75"/>
      <c r="W96" s="75"/>
      <c r="X96" s="75"/>
      <c r="Y96" s="75"/>
      <c r="Z96" s="75"/>
      <c r="AA96" s="75"/>
      <c r="AB96" s="75"/>
      <c r="AC96" s="75"/>
      <c r="AD96" s="75"/>
      <c r="AE96" s="75"/>
      <c r="AF96" s="75"/>
      <c r="AG96" s="75"/>
      <c r="AH96" s="75"/>
      <c r="AI96" s="75"/>
      <c r="AJ96" s="75"/>
      <c r="AK96" s="75"/>
      <c r="AL96" s="75"/>
      <c r="AM96" s="74"/>
      <c r="AN96" s="75"/>
      <c r="AO96" s="73"/>
      <c r="AP96" s="75"/>
      <c r="AQ96" s="75"/>
      <c r="AR96" s="75"/>
      <c r="AS96" s="75"/>
      <c r="AT96" s="75"/>
      <c r="AU96" s="75"/>
      <c r="AV96" s="75"/>
      <c r="AW96" s="75"/>
      <c r="AX96" s="75"/>
      <c r="AY96" s="74"/>
      <c r="AZ96" s="74"/>
      <c r="BA96" s="73"/>
      <c r="BB96" s="77"/>
      <c r="BC96" s="78"/>
      <c r="BD96" s="78"/>
      <c r="BE96" s="78"/>
      <c r="BF96" s="78"/>
      <c r="BG96" s="73"/>
      <c r="BH96" s="75"/>
      <c r="BI96" s="75"/>
      <c r="BJ96" s="75"/>
      <c r="BK96" s="75"/>
    </row>
    <row r="97" ht="15.75" customHeight="1">
      <c r="A97" s="73"/>
      <c r="B97" s="74"/>
      <c r="C97" s="74"/>
      <c r="D97" s="74"/>
      <c r="E97" s="75"/>
      <c r="F97" s="75"/>
      <c r="G97" s="75"/>
      <c r="H97" s="74"/>
      <c r="I97" s="75"/>
      <c r="J97" s="73"/>
      <c r="K97" s="73"/>
      <c r="L97" s="74"/>
      <c r="M97" s="74"/>
      <c r="N97" s="73"/>
      <c r="O97" s="73"/>
      <c r="P97" s="74"/>
      <c r="Q97" s="75"/>
      <c r="R97" s="75"/>
      <c r="S97" s="75"/>
      <c r="T97" s="75"/>
      <c r="U97" s="75"/>
      <c r="V97" s="75"/>
      <c r="W97" s="75"/>
      <c r="X97" s="75"/>
      <c r="Y97" s="75"/>
      <c r="Z97" s="75"/>
      <c r="AA97" s="75"/>
      <c r="AB97" s="75"/>
      <c r="AC97" s="75"/>
      <c r="AD97" s="75"/>
      <c r="AE97" s="75"/>
      <c r="AF97" s="75"/>
      <c r="AG97" s="75"/>
      <c r="AH97" s="75"/>
      <c r="AI97" s="75"/>
      <c r="AJ97" s="75"/>
      <c r="AK97" s="75"/>
      <c r="AL97" s="75"/>
      <c r="AM97" s="74"/>
      <c r="AN97" s="75"/>
      <c r="AO97" s="73"/>
      <c r="AP97" s="75"/>
      <c r="AQ97" s="75"/>
      <c r="AR97" s="75"/>
      <c r="AS97" s="75"/>
      <c r="AT97" s="75"/>
      <c r="AU97" s="75"/>
      <c r="AV97" s="75"/>
      <c r="AW97" s="75"/>
      <c r="AX97" s="75"/>
      <c r="AY97" s="74"/>
      <c r="AZ97" s="74"/>
      <c r="BA97" s="73"/>
      <c r="BB97" s="77"/>
      <c r="BC97" s="78"/>
      <c r="BD97" s="78"/>
      <c r="BE97" s="78"/>
      <c r="BF97" s="78"/>
      <c r="BG97" s="73"/>
      <c r="BH97" s="75"/>
      <c r="BI97" s="75"/>
      <c r="BJ97" s="75"/>
      <c r="BK97" s="75"/>
    </row>
    <row r="98" ht="15.75" customHeight="1">
      <c r="A98" s="73"/>
      <c r="B98" s="74"/>
      <c r="C98" s="74"/>
      <c r="D98" s="74"/>
      <c r="E98" s="75"/>
      <c r="F98" s="75"/>
      <c r="G98" s="75"/>
      <c r="H98" s="74"/>
      <c r="I98" s="75"/>
      <c r="J98" s="73"/>
      <c r="K98" s="73"/>
      <c r="L98" s="74"/>
      <c r="M98" s="74"/>
      <c r="N98" s="73"/>
      <c r="O98" s="73"/>
      <c r="P98" s="74"/>
      <c r="Q98" s="75"/>
      <c r="R98" s="75"/>
      <c r="S98" s="75"/>
      <c r="T98" s="75"/>
      <c r="U98" s="75"/>
      <c r="V98" s="75"/>
      <c r="W98" s="75"/>
      <c r="X98" s="75"/>
      <c r="Y98" s="75"/>
      <c r="Z98" s="75"/>
      <c r="AA98" s="75"/>
      <c r="AB98" s="75"/>
      <c r="AC98" s="75"/>
      <c r="AD98" s="75"/>
      <c r="AE98" s="75"/>
      <c r="AF98" s="75"/>
      <c r="AG98" s="75"/>
      <c r="AH98" s="75"/>
      <c r="AI98" s="75"/>
      <c r="AJ98" s="75"/>
      <c r="AK98" s="75"/>
      <c r="AL98" s="75"/>
      <c r="AM98" s="74"/>
      <c r="AN98" s="75"/>
      <c r="AO98" s="73"/>
      <c r="AP98" s="75"/>
      <c r="AQ98" s="75"/>
      <c r="AR98" s="75"/>
      <c r="AS98" s="75"/>
      <c r="AT98" s="75"/>
      <c r="AU98" s="75"/>
      <c r="AV98" s="75"/>
      <c r="AW98" s="75"/>
      <c r="AX98" s="75"/>
      <c r="AY98" s="74"/>
      <c r="AZ98" s="74"/>
      <c r="BA98" s="73"/>
      <c r="BB98" s="77"/>
      <c r="BC98" s="78"/>
      <c r="BD98" s="78"/>
      <c r="BE98" s="78"/>
      <c r="BF98" s="78"/>
      <c r="BG98" s="73"/>
      <c r="BH98" s="75"/>
      <c r="BI98" s="75"/>
      <c r="BJ98" s="75"/>
      <c r="BK98" s="75"/>
    </row>
    <row r="99" ht="15.75" customHeight="1">
      <c r="A99" s="73"/>
      <c r="B99" s="74"/>
      <c r="C99" s="74"/>
      <c r="D99" s="74"/>
      <c r="E99" s="75"/>
      <c r="F99" s="75"/>
      <c r="G99" s="75"/>
      <c r="H99" s="74"/>
      <c r="I99" s="75"/>
      <c r="J99" s="73"/>
      <c r="K99" s="73"/>
      <c r="L99" s="74"/>
      <c r="M99" s="74"/>
      <c r="N99" s="73"/>
      <c r="O99" s="73"/>
      <c r="P99" s="74"/>
      <c r="Q99" s="75"/>
      <c r="R99" s="75"/>
      <c r="S99" s="75"/>
      <c r="T99" s="75"/>
      <c r="U99" s="75"/>
      <c r="V99" s="75"/>
      <c r="W99" s="75"/>
      <c r="X99" s="75"/>
      <c r="Y99" s="75"/>
      <c r="Z99" s="75"/>
      <c r="AA99" s="75"/>
      <c r="AB99" s="75"/>
      <c r="AC99" s="75"/>
      <c r="AD99" s="75"/>
      <c r="AE99" s="75"/>
      <c r="AF99" s="75"/>
      <c r="AG99" s="75"/>
      <c r="AH99" s="75"/>
      <c r="AI99" s="75"/>
      <c r="AJ99" s="75"/>
      <c r="AK99" s="75"/>
      <c r="AL99" s="75"/>
      <c r="AM99" s="74"/>
      <c r="AN99" s="75"/>
      <c r="AO99" s="73"/>
      <c r="AP99" s="75"/>
      <c r="AQ99" s="75"/>
      <c r="AR99" s="75"/>
      <c r="AS99" s="75"/>
      <c r="AT99" s="75"/>
      <c r="AU99" s="75"/>
      <c r="AV99" s="75"/>
      <c r="AW99" s="75"/>
      <c r="AX99" s="75"/>
      <c r="AY99" s="74"/>
      <c r="AZ99" s="74"/>
      <c r="BA99" s="73"/>
      <c r="BB99" s="77"/>
      <c r="BC99" s="78"/>
      <c r="BD99" s="78"/>
      <c r="BE99" s="78"/>
      <c r="BF99" s="78"/>
      <c r="BG99" s="73"/>
      <c r="BH99" s="75"/>
      <c r="BI99" s="75"/>
      <c r="BJ99" s="75"/>
      <c r="BK99" s="75"/>
    </row>
    <row r="100" ht="15.75" customHeight="1">
      <c r="A100" s="73"/>
      <c r="B100" s="74"/>
      <c r="C100" s="74"/>
      <c r="D100" s="74"/>
      <c r="E100" s="75"/>
      <c r="F100" s="75"/>
      <c r="G100" s="75"/>
      <c r="H100" s="74"/>
      <c r="I100" s="75"/>
      <c r="J100" s="73"/>
      <c r="K100" s="73"/>
      <c r="L100" s="74"/>
      <c r="M100" s="74"/>
      <c r="N100" s="73"/>
      <c r="O100" s="73"/>
      <c r="P100" s="74"/>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4"/>
      <c r="AN100" s="75"/>
      <c r="AO100" s="73"/>
      <c r="AP100" s="75"/>
      <c r="AQ100" s="75"/>
      <c r="AR100" s="75"/>
      <c r="AS100" s="75"/>
      <c r="AT100" s="75"/>
      <c r="AU100" s="75"/>
      <c r="AV100" s="75"/>
      <c r="AW100" s="75"/>
      <c r="AX100" s="75"/>
      <c r="AY100" s="74"/>
      <c r="AZ100" s="74"/>
      <c r="BA100" s="73"/>
      <c r="BB100" s="77"/>
      <c r="BC100" s="78"/>
      <c r="BD100" s="78"/>
      <c r="BE100" s="78"/>
      <c r="BF100" s="78"/>
      <c r="BG100" s="73"/>
      <c r="BH100" s="75"/>
      <c r="BI100" s="75"/>
      <c r="BJ100" s="75"/>
      <c r="BK100" s="75"/>
    </row>
    <row r="101" ht="15.75" customHeight="1">
      <c r="A101" s="73"/>
      <c r="B101" s="74"/>
      <c r="C101" s="74"/>
      <c r="D101" s="74"/>
      <c r="E101" s="75"/>
      <c r="F101" s="75"/>
      <c r="G101" s="75"/>
      <c r="H101" s="74"/>
      <c r="I101" s="75"/>
      <c r="J101" s="73"/>
      <c r="K101" s="73"/>
      <c r="L101" s="74"/>
      <c r="M101" s="74"/>
      <c r="N101" s="73"/>
      <c r="O101" s="73"/>
      <c r="P101" s="74"/>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4"/>
      <c r="AN101" s="75"/>
      <c r="AO101" s="73"/>
      <c r="AP101" s="75"/>
      <c r="AQ101" s="75"/>
      <c r="AR101" s="75"/>
      <c r="AS101" s="75"/>
      <c r="AT101" s="75"/>
      <c r="AU101" s="75"/>
      <c r="AV101" s="75"/>
      <c r="AW101" s="75"/>
      <c r="AX101" s="75"/>
      <c r="AY101" s="74"/>
      <c r="AZ101" s="74"/>
      <c r="BA101" s="73"/>
      <c r="BB101" s="77"/>
      <c r="BC101" s="78"/>
      <c r="BD101" s="78"/>
      <c r="BE101" s="78"/>
      <c r="BF101" s="78"/>
      <c r="BG101" s="73"/>
      <c r="BH101" s="75"/>
      <c r="BI101" s="75"/>
      <c r="BJ101" s="75"/>
      <c r="BK101" s="75"/>
    </row>
    <row r="102" ht="15.75" customHeight="1">
      <c r="A102" s="73"/>
      <c r="B102" s="74"/>
      <c r="C102" s="74"/>
      <c r="D102" s="74"/>
      <c r="E102" s="75"/>
      <c r="F102" s="75"/>
      <c r="G102" s="75"/>
      <c r="H102" s="74"/>
      <c r="I102" s="75"/>
      <c r="J102" s="73"/>
      <c r="K102" s="73"/>
      <c r="L102" s="74"/>
      <c r="M102" s="74"/>
      <c r="N102" s="73"/>
      <c r="O102" s="73"/>
      <c r="P102" s="74"/>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4"/>
      <c r="AN102" s="75"/>
      <c r="AO102" s="73"/>
      <c r="AP102" s="75"/>
      <c r="AQ102" s="75"/>
      <c r="AR102" s="75"/>
      <c r="AS102" s="75"/>
      <c r="AT102" s="75"/>
      <c r="AU102" s="75"/>
      <c r="AV102" s="75"/>
      <c r="AW102" s="75"/>
      <c r="AX102" s="75"/>
      <c r="AY102" s="74"/>
      <c r="AZ102" s="74"/>
      <c r="BA102" s="73"/>
      <c r="BB102" s="77"/>
      <c r="BC102" s="78"/>
      <c r="BD102" s="78"/>
      <c r="BE102" s="78"/>
      <c r="BF102" s="78"/>
      <c r="BG102" s="73"/>
      <c r="BH102" s="75"/>
      <c r="BI102" s="75"/>
      <c r="BJ102" s="75"/>
      <c r="BK102" s="75"/>
    </row>
    <row r="103" ht="15.75" customHeight="1">
      <c r="A103" s="73"/>
      <c r="B103" s="74"/>
      <c r="C103" s="74"/>
      <c r="D103" s="74"/>
      <c r="E103" s="75"/>
      <c r="F103" s="75"/>
      <c r="G103" s="75"/>
      <c r="H103" s="74"/>
      <c r="I103" s="75"/>
      <c r="J103" s="73"/>
      <c r="K103" s="73"/>
      <c r="L103" s="74"/>
      <c r="M103" s="74"/>
      <c r="N103" s="73"/>
      <c r="O103" s="73"/>
      <c r="P103" s="74"/>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4"/>
      <c r="AN103" s="75"/>
      <c r="AO103" s="73"/>
      <c r="AP103" s="75"/>
      <c r="AQ103" s="75"/>
      <c r="AR103" s="75"/>
      <c r="AS103" s="75"/>
      <c r="AT103" s="75"/>
      <c r="AU103" s="75"/>
      <c r="AV103" s="75"/>
      <c r="AW103" s="75"/>
      <c r="AX103" s="75"/>
      <c r="AY103" s="74"/>
      <c r="AZ103" s="74"/>
      <c r="BA103" s="73"/>
      <c r="BB103" s="77"/>
      <c r="BC103" s="78"/>
      <c r="BD103" s="78"/>
      <c r="BE103" s="78"/>
      <c r="BF103" s="78"/>
      <c r="BG103" s="73"/>
      <c r="BH103" s="75"/>
      <c r="BI103" s="75"/>
      <c r="BJ103" s="75"/>
      <c r="BK103" s="75"/>
    </row>
    <row r="104" ht="15.75" customHeight="1">
      <c r="A104" s="73"/>
      <c r="B104" s="74"/>
      <c r="C104" s="74"/>
      <c r="D104" s="74"/>
      <c r="E104" s="75"/>
      <c r="F104" s="75"/>
      <c r="G104" s="75"/>
      <c r="H104" s="74"/>
      <c r="I104" s="75"/>
      <c r="J104" s="73"/>
      <c r="K104" s="73"/>
      <c r="L104" s="74"/>
      <c r="M104" s="74"/>
      <c r="N104" s="73"/>
      <c r="O104" s="73"/>
      <c r="P104" s="74"/>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4"/>
      <c r="AN104" s="75"/>
      <c r="AO104" s="73"/>
      <c r="AP104" s="75"/>
      <c r="AQ104" s="75"/>
      <c r="AR104" s="75"/>
      <c r="AS104" s="75"/>
      <c r="AT104" s="75"/>
      <c r="AU104" s="75"/>
      <c r="AV104" s="75"/>
      <c r="AW104" s="75"/>
      <c r="AX104" s="75"/>
      <c r="AY104" s="74"/>
      <c r="AZ104" s="74"/>
      <c r="BA104" s="73"/>
      <c r="BB104" s="77"/>
      <c r="BC104" s="78"/>
      <c r="BD104" s="78"/>
      <c r="BE104" s="78"/>
      <c r="BF104" s="78"/>
      <c r="BG104" s="73"/>
      <c r="BH104" s="75"/>
      <c r="BI104" s="75"/>
      <c r="BJ104" s="75"/>
      <c r="BK104" s="75"/>
    </row>
    <row r="105" ht="15.75" customHeight="1">
      <c r="A105" s="73"/>
      <c r="B105" s="74"/>
      <c r="C105" s="74"/>
      <c r="D105" s="74"/>
      <c r="E105" s="75"/>
      <c r="F105" s="75"/>
      <c r="G105" s="75"/>
      <c r="H105" s="74"/>
      <c r="I105" s="75"/>
      <c r="J105" s="73"/>
      <c r="K105" s="73"/>
      <c r="L105" s="74"/>
      <c r="M105" s="74"/>
      <c r="N105" s="73"/>
      <c r="O105" s="73"/>
      <c r="P105" s="74"/>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4"/>
      <c r="AN105" s="75"/>
      <c r="AO105" s="73"/>
      <c r="AP105" s="75"/>
      <c r="AQ105" s="75"/>
      <c r="AR105" s="75"/>
      <c r="AS105" s="75"/>
      <c r="AT105" s="75"/>
      <c r="AU105" s="75"/>
      <c r="AV105" s="75"/>
      <c r="AW105" s="75"/>
      <c r="AX105" s="75"/>
      <c r="AY105" s="74"/>
      <c r="AZ105" s="74"/>
      <c r="BA105" s="73"/>
      <c r="BB105" s="77"/>
      <c r="BC105" s="78"/>
      <c r="BD105" s="78"/>
      <c r="BE105" s="78"/>
      <c r="BF105" s="78"/>
      <c r="BG105" s="73"/>
      <c r="BH105" s="75"/>
      <c r="BI105" s="75"/>
      <c r="BJ105" s="75"/>
      <c r="BK105" s="75"/>
    </row>
    <row r="106" ht="15.75" customHeight="1">
      <c r="A106" s="73"/>
      <c r="B106" s="74"/>
      <c r="C106" s="74"/>
      <c r="D106" s="74"/>
      <c r="E106" s="75"/>
      <c r="F106" s="75"/>
      <c r="G106" s="75"/>
      <c r="H106" s="74"/>
      <c r="I106" s="75"/>
      <c r="J106" s="73"/>
      <c r="K106" s="73"/>
      <c r="L106" s="74"/>
      <c r="M106" s="74"/>
      <c r="N106" s="73"/>
      <c r="O106" s="73"/>
      <c r="P106" s="74"/>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4"/>
      <c r="AN106" s="75"/>
      <c r="AO106" s="73"/>
      <c r="AP106" s="75"/>
      <c r="AQ106" s="75"/>
      <c r="AR106" s="75"/>
      <c r="AS106" s="75"/>
      <c r="AT106" s="75"/>
      <c r="AU106" s="75"/>
      <c r="AV106" s="75"/>
      <c r="AW106" s="75"/>
      <c r="AX106" s="75"/>
      <c r="AY106" s="74"/>
      <c r="AZ106" s="74"/>
      <c r="BA106" s="73"/>
      <c r="BB106" s="77"/>
      <c r="BC106" s="78"/>
      <c r="BD106" s="78"/>
      <c r="BE106" s="78"/>
      <c r="BF106" s="78"/>
      <c r="BG106" s="73"/>
      <c r="BH106" s="75"/>
      <c r="BI106" s="75"/>
      <c r="BJ106" s="75"/>
      <c r="BK106" s="75"/>
    </row>
    <row r="107" ht="15.75" customHeight="1">
      <c r="A107" s="73"/>
      <c r="B107" s="74"/>
      <c r="C107" s="74"/>
      <c r="D107" s="74"/>
      <c r="E107" s="75"/>
      <c r="F107" s="75"/>
      <c r="G107" s="75"/>
      <c r="H107" s="74"/>
      <c r="I107" s="75"/>
      <c r="J107" s="73"/>
      <c r="K107" s="73"/>
      <c r="L107" s="74"/>
      <c r="M107" s="74"/>
      <c r="N107" s="73"/>
      <c r="O107" s="73"/>
      <c r="P107" s="74"/>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4"/>
      <c r="AN107" s="75"/>
      <c r="AO107" s="73"/>
      <c r="AP107" s="75"/>
      <c r="AQ107" s="75"/>
      <c r="AR107" s="75"/>
      <c r="AS107" s="75"/>
      <c r="AT107" s="75"/>
      <c r="AU107" s="75"/>
      <c r="AV107" s="75"/>
      <c r="AW107" s="75"/>
      <c r="AX107" s="75"/>
      <c r="AY107" s="74"/>
      <c r="AZ107" s="74"/>
      <c r="BA107" s="73"/>
      <c r="BB107" s="77"/>
      <c r="BC107" s="78"/>
      <c r="BD107" s="78"/>
      <c r="BE107" s="78"/>
      <c r="BF107" s="78"/>
      <c r="BG107" s="73"/>
      <c r="BH107" s="75"/>
      <c r="BI107" s="75"/>
      <c r="BJ107" s="75"/>
      <c r="BK107" s="75"/>
    </row>
    <row r="108" ht="15.75" customHeight="1">
      <c r="A108" s="73"/>
      <c r="B108" s="74"/>
      <c r="C108" s="74"/>
      <c r="D108" s="74"/>
      <c r="E108" s="75"/>
      <c r="F108" s="75"/>
      <c r="G108" s="75"/>
      <c r="H108" s="74"/>
      <c r="I108" s="75"/>
      <c r="J108" s="73"/>
      <c r="K108" s="73"/>
      <c r="L108" s="74"/>
      <c r="M108" s="74"/>
      <c r="N108" s="73"/>
      <c r="O108" s="73"/>
      <c r="P108" s="74"/>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4"/>
      <c r="AN108" s="75"/>
      <c r="AO108" s="73"/>
      <c r="AP108" s="75"/>
      <c r="AQ108" s="75"/>
      <c r="AR108" s="75"/>
      <c r="AS108" s="75"/>
      <c r="AT108" s="75"/>
      <c r="AU108" s="75"/>
      <c r="AV108" s="75"/>
      <c r="AW108" s="75"/>
      <c r="AX108" s="75"/>
      <c r="AY108" s="74"/>
      <c r="AZ108" s="74"/>
      <c r="BA108" s="73"/>
      <c r="BB108" s="77"/>
      <c r="BC108" s="78"/>
      <c r="BD108" s="78"/>
      <c r="BE108" s="78"/>
      <c r="BF108" s="78"/>
      <c r="BG108" s="73"/>
      <c r="BH108" s="75"/>
      <c r="BI108" s="75"/>
      <c r="BJ108" s="75"/>
      <c r="BK108" s="75"/>
    </row>
    <row r="109" ht="15.75" customHeight="1">
      <c r="A109" s="73"/>
      <c r="B109" s="74"/>
      <c r="C109" s="74"/>
      <c r="D109" s="74"/>
      <c r="E109" s="75"/>
      <c r="F109" s="75"/>
      <c r="G109" s="75"/>
      <c r="H109" s="74"/>
      <c r="I109" s="75"/>
      <c r="J109" s="73"/>
      <c r="K109" s="73"/>
      <c r="L109" s="74"/>
      <c r="M109" s="74"/>
      <c r="N109" s="73"/>
      <c r="O109" s="73"/>
      <c r="P109" s="74"/>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4"/>
      <c r="AN109" s="75"/>
      <c r="AO109" s="73"/>
      <c r="AP109" s="75"/>
      <c r="AQ109" s="75"/>
      <c r="AR109" s="75"/>
      <c r="AS109" s="75"/>
      <c r="AT109" s="75"/>
      <c r="AU109" s="75"/>
      <c r="AV109" s="75"/>
      <c r="AW109" s="75"/>
      <c r="AX109" s="75"/>
      <c r="AY109" s="74"/>
      <c r="AZ109" s="74"/>
      <c r="BA109" s="73"/>
      <c r="BB109" s="77"/>
      <c r="BC109" s="78"/>
      <c r="BD109" s="78"/>
      <c r="BE109" s="78"/>
      <c r="BF109" s="78"/>
      <c r="BG109" s="73"/>
      <c r="BH109" s="75"/>
      <c r="BI109" s="75"/>
      <c r="BJ109" s="75"/>
      <c r="BK109" s="75"/>
    </row>
    <row r="110" ht="15.75" customHeight="1">
      <c r="A110" s="73"/>
      <c r="B110" s="74"/>
      <c r="C110" s="74"/>
      <c r="D110" s="74"/>
      <c r="E110" s="75"/>
      <c r="F110" s="75"/>
      <c r="G110" s="75"/>
      <c r="H110" s="74"/>
      <c r="I110" s="75"/>
      <c r="J110" s="73"/>
      <c r="K110" s="73"/>
      <c r="L110" s="74"/>
      <c r="M110" s="74"/>
      <c r="N110" s="73"/>
      <c r="O110" s="73"/>
      <c r="P110" s="74"/>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4"/>
      <c r="AN110" s="75"/>
      <c r="AO110" s="73"/>
      <c r="AP110" s="75"/>
      <c r="AQ110" s="75"/>
      <c r="AR110" s="75"/>
      <c r="AS110" s="75"/>
      <c r="AT110" s="75"/>
      <c r="AU110" s="75"/>
      <c r="AV110" s="75"/>
      <c r="AW110" s="75"/>
      <c r="AX110" s="75"/>
      <c r="AY110" s="74"/>
      <c r="AZ110" s="74"/>
      <c r="BA110" s="73"/>
      <c r="BB110" s="77"/>
      <c r="BC110" s="78"/>
      <c r="BD110" s="78"/>
      <c r="BE110" s="78"/>
      <c r="BF110" s="78"/>
      <c r="BG110" s="73"/>
      <c r="BH110" s="75"/>
      <c r="BI110" s="75"/>
      <c r="BJ110" s="75"/>
      <c r="BK110" s="75"/>
    </row>
    <row r="111" ht="15.75" customHeight="1">
      <c r="A111" s="73"/>
      <c r="B111" s="74"/>
      <c r="C111" s="74"/>
      <c r="D111" s="74"/>
      <c r="E111" s="75"/>
      <c r="F111" s="75"/>
      <c r="G111" s="75"/>
      <c r="H111" s="74"/>
      <c r="I111" s="75"/>
      <c r="J111" s="73"/>
      <c r="K111" s="73"/>
      <c r="L111" s="74"/>
      <c r="M111" s="74"/>
      <c r="N111" s="73"/>
      <c r="O111" s="73"/>
      <c r="P111" s="74"/>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4"/>
      <c r="AN111" s="75"/>
      <c r="AO111" s="73"/>
      <c r="AP111" s="75"/>
      <c r="AQ111" s="75"/>
      <c r="AR111" s="75"/>
      <c r="AS111" s="75"/>
      <c r="AT111" s="75"/>
      <c r="AU111" s="75"/>
      <c r="AV111" s="75"/>
      <c r="AW111" s="75"/>
      <c r="AX111" s="75"/>
      <c r="AY111" s="74"/>
      <c r="AZ111" s="74"/>
      <c r="BA111" s="73"/>
      <c r="BB111" s="77"/>
      <c r="BC111" s="78"/>
      <c r="BD111" s="78"/>
      <c r="BE111" s="78"/>
      <c r="BF111" s="78"/>
      <c r="BG111" s="73"/>
      <c r="BH111" s="75"/>
      <c r="BI111" s="75"/>
      <c r="BJ111" s="75"/>
      <c r="BK111" s="75"/>
    </row>
    <row r="112" ht="15.75" customHeight="1">
      <c r="A112" s="73"/>
      <c r="B112" s="74"/>
      <c r="C112" s="74"/>
      <c r="D112" s="74"/>
      <c r="E112" s="75"/>
      <c r="F112" s="75"/>
      <c r="G112" s="75"/>
      <c r="H112" s="74"/>
      <c r="I112" s="75"/>
      <c r="J112" s="73"/>
      <c r="K112" s="73"/>
      <c r="L112" s="74"/>
      <c r="M112" s="74"/>
      <c r="N112" s="73"/>
      <c r="O112" s="73"/>
      <c r="P112" s="74"/>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4"/>
      <c r="AN112" s="75"/>
      <c r="AO112" s="73"/>
      <c r="AP112" s="75"/>
      <c r="AQ112" s="75"/>
      <c r="AR112" s="75"/>
      <c r="AS112" s="75"/>
      <c r="AT112" s="75"/>
      <c r="AU112" s="75"/>
      <c r="AV112" s="75"/>
      <c r="AW112" s="75"/>
      <c r="AX112" s="75"/>
      <c r="AY112" s="74"/>
      <c r="AZ112" s="74"/>
      <c r="BA112" s="73"/>
      <c r="BB112" s="77"/>
      <c r="BC112" s="78"/>
      <c r="BD112" s="78"/>
      <c r="BE112" s="78"/>
      <c r="BF112" s="78"/>
      <c r="BG112" s="73"/>
      <c r="BH112" s="75"/>
      <c r="BI112" s="75"/>
      <c r="BJ112" s="75"/>
      <c r="BK112" s="75"/>
    </row>
    <row r="113" ht="15.75" customHeight="1">
      <c r="A113" s="73"/>
      <c r="B113" s="74"/>
      <c r="C113" s="74"/>
      <c r="D113" s="74"/>
      <c r="E113" s="75"/>
      <c r="F113" s="75"/>
      <c r="G113" s="75"/>
      <c r="H113" s="74"/>
      <c r="I113" s="75"/>
      <c r="J113" s="73"/>
      <c r="K113" s="73"/>
      <c r="L113" s="74"/>
      <c r="M113" s="74"/>
      <c r="N113" s="73"/>
      <c r="O113" s="73"/>
      <c r="P113" s="74"/>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4"/>
      <c r="AN113" s="75"/>
      <c r="AO113" s="73"/>
      <c r="AP113" s="75"/>
      <c r="AQ113" s="75"/>
      <c r="AR113" s="75"/>
      <c r="AS113" s="75"/>
      <c r="AT113" s="75"/>
      <c r="AU113" s="75"/>
      <c r="AV113" s="75"/>
      <c r="AW113" s="75"/>
      <c r="AX113" s="75"/>
      <c r="AY113" s="74"/>
      <c r="AZ113" s="74"/>
      <c r="BA113" s="73"/>
      <c r="BB113" s="77"/>
      <c r="BC113" s="78"/>
      <c r="BD113" s="78"/>
      <c r="BE113" s="78"/>
      <c r="BF113" s="78"/>
      <c r="BG113" s="73"/>
      <c r="BH113" s="75"/>
      <c r="BI113" s="75"/>
      <c r="BJ113" s="75"/>
      <c r="BK113" s="75"/>
    </row>
    <row r="114" ht="15.75" customHeight="1">
      <c r="A114" s="73"/>
      <c r="B114" s="74"/>
      <c r="C114" s="74"/>
      <c r="D114" s="74"/>
      <c r="E114" s="75"/>
      <c r="F114" s="75"/>
      <c r="G114" s="75"/>
      <c r="H114" s="74"/>
      <c r="I114" s="75"/>
      <c r="J114" s="73"/>
      <c r="K114" s="73"/>
      <c r="L114" s="74"/>
      <c r="M114" s="74"/>
      <c r="N114" s="73"/>
      <c r="O114" s="73"/>
      <c r="P114" s="74"/>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4"/>
      <c r="AN114" s="75"/>
      <c r="AO114" s="73"/>
      <c r="AP114" s="75"/>
      <c r="AQ114" s="75"/>
      <c r="AR114" s="75"/>
      <c r="AS114" s="75"/>
      <c r="AT114" s="75"/>
      <c r="AU114" s="75"/>
      <c r="AV114" s="75"/>
      <c r="AW114" s="75"/>
      <c r="AX114" s="75"/>
      <c r="AY114" s="74"/>
      <c r="AZ114" s="74"/>
      <c r="BA114" s="73"/>
      <c r="BB114" s="77"/>
      <c r="BC114" s="78"/>
      <c r="BD114" s="78"/>
      <c r="BE114" s="78"/>
      <c r="BF114" s="78"/>
      <c r="BG114" s="73"/>
      <c r="BH114" s="75"/>
      <c r="BI114" s="75"/>
      <c r="BJ114" s="75"/>
      <c r="BK114" s="75"/>
    </row>
    <row r="115" ht="15.75" customHeight="1">
      <c r="A115" s="73"/>
      <c r="B115" s="74"/>
      <c r="C115" s="74"/>
      <c r="D115" s="74"/>
      <c r="E115" s="75"/>
      <c r="F115" s="75"/>
      <c r="G115" s="75"/>
      <c r="H115" s="74"/>
      <c r="I115" s="75"/>
      <c r="J115" s="73"/>
      <c r="K115" s="73"/>
      <c r="L115" s="74"/>
      <c r="M115" s="74"/>
      <c r="N115" s="73"/>
      <c r="O115" s="73"/>
      <c r="P115" s="74"/>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4"/>
      <c r="AN115" s="75"/>
      <c r="AO115" s="73"/>
      <c r="AP115" s="75"/>
      <c r="AQ115" s="75"/>
      <c r="AR115" s="75"/>
      <c r="AS115" s="75"/>
      <c r="AT115" s="75"/>
      <c r="AU115" s="75"/>
      <c r="AV115" s="75"/>
      <c r="AW115" s="75"/>
      <c r="AX115" s="75"/>
      <c r="AY115" s="74"/>
      <c r="AZ115" s="74"/>
      <c r="BA115" s="73"/>
      <c r="BB115" s="77"/>
      <c r="BC115" s="78"/>
      <c r="BD115" s="78"/>
      <c r="BE115" s="78"/>
      <c r="BF115" s="78"/>
      <c r="BG115" s="73"/>
      <c r="BH115" s="75"/>
      <c r="BI115" s="75"/>
      <c r="BJ115" s="75"/>
      <c r="BK115" s="75"/>
    </row>
    <row r="116" ht="15.75" customHeight="1">
      <c r="A116" s="73"/>
      <c r="B116" s="74"/>
      <c r="C116" s="74"/>
      <c r="D116" s="74"/>
      <c r="E116" s="75"/>
      <c r="F116" s="75"/>
      <c r="G116" s="75"/>
      <c r="H116" s="74"/>
      <c r="I116" s="75"/>
      <c r="J116" s="73"/>
      <c r="K116" s="73"/>
      <c r="L116" s="74"/>
      <c r="M116" s="74"/>
      <c r="N116" s="73"/>
      <c r="O116" s="73"/>
      <c r="P116" s="74"/>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4"/>
      <c r="AN116" s="75"/>
      <c r="AO116" s="73"/>
      <c r="AP116" s="75"/>
      <c r="AQ116" s="75"/>
      <c r="AR116" s="75"/>
      <c r="AS116" s="75"/>
      <c r="AT116" s="75"/>
      <c r="AU116" s="75"/>
      <c r="AV116" s="75"/>
      <c r="AW116" s="75"/>
      <c r="AX116" s="75"/>
      <c r="AY116" s="74"/>
      <c r="AZ116" s="74"/>
      <c r="BA116" s="73"/>
      <c r="BB116" s="77"/>
      <c r="BC116" s="78"/>
      <c r="BD116" s="78"/>
      <c r="BE116" s="78"/>
      <c r="BF116" s="78"/>
      <c r="BG116" s="73"/>
      <c r="BH116" s="75"/>
      <c r="BI116" s="75"/>
      <c r="BJ116" s="75"/>
      <c r="BK116" s="75"/>
    </row>
    <row r="117" ht="15.75" customHeight="1">
      <c r="A117" s="73"/>
      <c r="B117" s="74"/>
      <c r="C117" s="74"/>
      <c r="D117" s="74"/>
      <c r="E117" s="75"/>
      <c r="F117" s="75"/>
      <c r="G117" s="75"/>
      <c r="H117" s="74"/>
      <c r="I117" s="75"/>
      <c r="J117" s="73"/>
      <c r="K117" s="73"/>
      <c r="L117" s="74"/>
      <c r="M117" s="74"/>
      <c r="N117" s="73"/>
      <c r="O117" s="73"/>
      <c r="P117" s="74"/>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4"/>
      <c r="AN117" s="75"/>
      <c r="AO117" s="73"/>
      <c r="AP117" s="75"/>
      <c r="AQ117" s="75"/>
      <c r="AR117" s="75"/>
      <c r="AS117" s="75"/>
      <c r="AT117" s="75"/>
      <c r="AU117" s="75"/>
      <c r="AV117" s="75"/>
      <c r="AW117" s="75"/>
      <c r="AX117" s="75"/>
      <c r="AY117" s="74"/>
      <c r="AZ117" s="74"/>
      <c r="BA117" s="73"/>
      <c r="BB117" s="77"/>
      <c r="BC117" s="78"/>
      <c r="BD117" s="78"/>
      <c r="BE117" s="78"/>
      <c r="BF117" s="78"/>
      <c r="BG117" s="73"/>
      <c r="BH117" s="75"/>
      <c r="BI117" s="75"/>
      <c r="BJ117" s="75"/>
      <c r="BK117" s="75"/>
    </row>
    <row r="118" ht="15.75" customHeight="1">
      <c r="A118" s="73"/>
      <c r="B118" s="74"/>
      <c r="C118" s="74"/>
      <c r="D118" s="74"/>
      <c r="E118" s="75"/>
      <c r="F118" s="75"/>
      <c r="G118" s="75"/>
      <c r="H118" s="74"/>
      <c r="I118" s="75"/>
      <c r="J118" s="73"/>
      <c r="K118" s="73"/>
      <c r="L118" s="74"/>
      <c r="M118" s="74"/>
      <c r="N118" s="73"/>
      <c r="O118" s="73"/>
      <c r="P118" s="74"/>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4"/>
      <c r="AN118" s="75"/>
      <c r="AO118" s="73"/>
      <c r="AP118" s="75"/>
      <c r="AQ118" s="75"/>
      <c r="AR118" s="75"/>
      <c r="AS118" s="75"/>
      <c r="AT118" s="75"/>
      <c r="AU118" s="75"/>
      <c r="AV118" s="75"/>
      <c r="AW118" s="75"/>
      <c r="AX118" s="75"/>
      <c r="AY118" s="74"/>
      <c r="AZ118" s="74"/>
      <c r="BA118" s="73"/>
      <c r="BB118" s="77"/>
      <c r="BC118" s="78"/>
      <c r="BD118" s="78"/>
      <c r="BE118" s="78"/>
      <c r="BF118" s="78"/>
      <c r="BG118" s="73"/>
      <c r="BH118" s="75"/>
      <c r="BI118" s="75"/>
      <c r="BJ118" s="75"/>
      <c r="BK118" s="75"/>
    </row>
    <row r="119" ht="15.75" customHeight="1">
      <c r="A119" s="73"/>
      <c r="B119" s="74"/>
      <c r="C119" s="74"/>
      <c r="D119" s="74"/>
      <c r="E119" s="75"/>
      <c r="F119" s="75"/>
      <c r="G119" s="75"/>
      <c r="H119" s="74"/>
      <c r="I119" s="75"/>
      <c r="J119" s="73"/>
      <c r="K119" s="73"/>
      <c r="L119" s="74"/>
      <c r="M119" s="74"/>
      <c r="N119" s="73"/>
      <c r="O119" s="73"/>
      <c r="P119" s="74"/>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4"/>
      <c r="AN119" s="75"/>
      <c r="AO119" s="73"/>
      <c r="AP119" s="75"/>
      <c r="AQ119" s="75"/>
      <c r="AR119" s="75"/>
      <c r="AS119" s="75"/>
      <c r="AT119" s="75"/>
      <c r="AU119" s="75"/>
      <c r="AV119" s="75"/>
      <c r="AW119" s="75"/>
      <c r="AX119" s="75"/>
      <c r="AY119" s="74"/>
      <c r="AZ119" s="74"/>
      <c r="BA119" s="73"/>
      <c r="BB119" s="77"/>
      <c r="BC119" s="78"/>
      <c r="BD119" s="78"/>
      <c r="BE119" s="78"/>
      <c r="BF119" s="78"/>
      <c r="BG119" s="73"/>
      <c r="BH119" s="75"/>
      <c r="BI119" s="75"/>
      <c r="BJ119" s="75"/>
      <c r="BK119" s="75"/>
    </row>
    <row r="120" ht="15.75" customHeight="1">
      <c r="A120" s="73"/>
      <c r="B120" s="74"/>
      <c r="C120" s="74"/>
      <c r="D120" s="74"/>
      <c r="E120" s="75"/>
      <c r="F120" s="75"/>
      <c r="G120" s="75"/>
      <c r="H120" s="74"/>
      <c r="I120" s="75"/>
      <c r="J120" s="73"/>
      <c r="K120" s="73"/>
      <c r="L120" s="74"/>
      <c r="M120" s="74"/>
      <c r="N120" s="73"/>
      <c r="O120" s="73"/>
      <c r="P120" s="74"/>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4"/>
      <c r="AN120" s="75"/>
      <c r="AO120" s="73"/>
      <c r="AP120" s="75"/>
      <c r="AQ120" s="75"/>
      <c r="AR120" s="75"/>
      <c r="AS120" s="75"/>
      <c r="AT120" s="75"/>
      <c r="AU120" s="75"/>
      <c r="AV120" s="75"/>
      <c r="AW120" s="75"/>
      <c r="AX120" s="75"/>
      <c r="AY120" s="74"/>
      <c r="AZ120" s="74"/>
      <c r="BA120" s="73"/>
      <c r="BB120" s="77"/>
      <c r="BC120" s="78"/>
      <c r="BD120" s="78"/>
      <c r="BE120" s="78"/>
      <c r="BF120" s="78"/>
      <c r="BG120" s="73"/>
      <c r="BH120" s="75"/>
      <c r="BI120" s="75"/>
      <c r="BJ120" s="75"/>
      <c r="BK120" s="75"/>
    </row>
    <row r="121" ht="15.75" customHeight="1">
      <c r="A121" s="73"/>
      <c r="B121" s="74"/>
      <c r="C121" s="74"/>
      <c r="D121" s="74"/>
      <c r="E121" s="75"/>
      <c r="F121" s="75"/>
      <c r="G121" s="75"/>
      <c r="H121" s="74"/>
      <c r="I121" s="75"/>
      <c r="J121" s="73"/>
      <c r="K121" s="73"/>
      <c r="L121" s="74"/>
      <c r="M121" s="74"/>
      <c r="N121" s="73"/>
      <c r="O121" s="73"/>
      <c r="P121" s="74"/>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4"/>
      <c r="AN121" s="75"/>
      <c r="AO121" s="73"/>
      <c r="AP121" s="75"/>
      <c r="AQ121" s="75"/>
      <c r="AR121" s="75"/>
      <c r="AS121" s="75"/>
      <c r="AT121" s="75"/>
      <c r="AU121" s="75"/>
      <c r="AV121" s="75"/>
      <c r="AW121" s="75"/>
      <c r="AX121" s="75"/>
      <c r="AY121" s="74"/>
      <c r="AZ121" s="74"/>
      <c r="BA121" s="73"/>
      <c r="BB121" s="77"/>
      <c r="BC121" s="78"/>
      <c r="BD121" s="78"/>
      <c r="BE121" s="78"/>
      <c r="BF121" s="78"/>
      <c r="BG121" s="73"/>
      <c r="BH121" s="75"/>
      <c r="BI121" s="75"/>
      <c r="BJ121" s="75"/>
      <c r="BK121" s="75"/>
    </row>
    <row r="122" ht="15.75" customHeight="1">
      <c r="A122" s="73"/>
      <c r="B122" s="74"/>
      <c r="C122" s="74"/>
      <c r="D122" s="74"/>
      <c r="E122" s="75"/>
      <c r="F122" s="75"/>
      <c r="G122" s="75"/>
      <c r="H122" s="74"/>
      <c r="I122" s="75"/>
      <c r="J122" s="73"/>
      <c r="K122" s="73"/>
      <c r="L122" s="74"/>
      <c r="M122" s="74"/>
      <c r="N122" s="73"/>
      <c r="O122" s="73"/>
      <c r="P122" s="74"/>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4"/>
      <c r="AN122" s="75"/>
      <c r="AO122" s="73"/>
      <c r="AP122" s="75"/>
      <c r="AQ122" s="75"/>
      <c r="AR122" s="75"/>
      <c r="AS122" s="75"/>
      <c r="AT122" s="75"/>
      <c r="AU122" s="75"/>
      <c r="AV122" s="75"/>
      <c r="AW122" s="75"/>
      <c r="AX122" s="75"/>
      <c r="AY122" s="74"/>
      <c r="AZ122" s="74"/>
      <c r="BA122" s="73"/>
      <c r="BB122" s="77"/>
      <c r="BC122" s="78"/>
      <c r="BD122" s="78"/>
      <c r="BE122" s="78"/>
      <c r="BF122" s="78"/>
      <c r="BG122" s="73"/>
      <c r="BH122" s="75"/>
      <c r="BI122" s="75"/>
      <c r="BJ122" s="75"/>
      <c r="BK122" s="75"/>
    </row>
    <row r="123" ht="15.75" customHeight="1">
      <c r="A123" s="73"/>
      <c r="B123" s="74"/>
      <c r="C123" s="74"/>
      <c r="D123" s="74"/>
      <c r="E123" s="75"/>
      <c r="F123" s="75"/>
      <c r="G123" s="75"/>
      <c r="H123" s="74"/>
      <c r="I123" s="75"/>
      <c r="J123" s="73"/>
      <c r="K123" s="73"/>
      <c r="L123" s="74"/>
      <c r="M123" s="74"/>
      <c r="N123" s="73"/>
      <c r="O123" s="73"/>
      <c r="P123" s="74"/>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4"/>
      <c r="AN123" s="75"/>
      <c r="AO123" s="73"/>
      <c r="AP123" s="75"/>
      <c r="AQ123" s="75"/>
      <c r="AR123" s="75"/>
      <c r="AS123" s="75"/>
      <c r="AT123" s="75"/>
      <c r="AU123" s="75"/>
      <c r="AV123" s="75"/>
      <c r="AW123" s="75"/>
      <c r="AX123" s="75"/>
      <c r="AY123" s="74"/>
      <c r="AZ123" s="74"/>
      <c r="BA123" s="73"/>
      <c r="BB123" s="77"/>
      <c r="BC123" s="78"/>
      <c r="BD123" s="78"/>
      <c r="BE123" s="78"/>
      <c r="BF123" s="78"/>
      <c r="BG123" s="73"/>
      <c r="BH123" s="75"/>
      <c r="BI123" s="75"/>
      <c r="BJ123" s="75"/>
      <c r="BK123" s="75"/>
    </row>
    <row r="124" ht="15.75" customHeight="1">
      <c r="A124" s="73"/>
      <c r="B124" s="74"/>
      <c r="C124" s="74"/>
      <c r="D124" s="74"/>
      <c r="E124" s="75"/>
      <c r="F124" s="75"/>
      <c r="G124" s="75"/>
      <c r="H124" s="74"/>
      <c r="I124" s="75"/>
      <c r="J124" s="73"/>
      <c r="K124" s="73"/>
      <c r="L124" s="74"/>
      <c r="M124" s="74"/>
      <c r="N124" s="73"/>
      <c r="O124" s="73"/>
      <c r="P124" s="74"/>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4"/>
      <c r="AN124" s="75"/>
      <c r="AO124" s="73"/>
      <c r="AP124" s="75"/>
      <c r="AQ124" s="75"/>
      <c r="AR124" s="75"/>
      <c r="AS124" s="75"/>
      <c r="AT124" s="75"/>
      <c r="AU124" s="75"/>
      <c r="AV124" s="75"/>
      <c r="AW124" s="75"/>
      <c r="AX124" s="75"/>
      <c r="AY124" s="74"/>
      <c r="AZ124" s="74"/>
      <c r="BA124" s="73"/>
      <c r="BB124" s="77"/>
      <c r="BC124" s="78"/>
      <c r="BD124" s="78"/>
      <c r="BE124" s="78"/>
      <c r="BF124" s="78"/>
      <c r="BG124" s="73"/>
      <c r="BH124" s="75"/>
      <c r="BI124" s="75"/>
      <c r="BJ124" s="75"/>
      <c r="BK124" s="75"/>
    </row>
    <row r="125" ht="15.75" customHeight="1">
      <c r="A125" s="73"/>
      <c r="B125" s="74"/>
      <c r="C125" s="74"/>
      <c r="D125" s="74"/>
      <c r="E125" s="75"/>
      <c r="F125" s="75"/>
      <c r="G125" s="75"/>
      <c r="H125" s="74"/>
      <c r="I125" s="75"/>
      <c r="J125" s="73"/>
      <c r="K125" s="73"/>
      <c r="L125" s="74"/>
      <c r="M125" s="74"/>
      <c r="N125" s="73"/>
      <c r="O125" s="73"/>
      <c r="P125" s="74"/>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4"/>
      <c r="AN125" s="75"/>
      <c r="AO125" s="73"/>
      <c r="AP125" s="75"/>
      <c r="AQ125" s="75"/>
      <c r="AR125" s="75"/>
      <c r="AS125" s="75"/>
      <c r="AT125" s="75"/>
      <c r="AU125" s="75"/>
      <c r="AV125" s="75"/>
      <c r="AW125" s="75"/>
      <c r="AX125" s="75"/>
      <c r="AY125" s="74"/>
      <c r="AZ125" s="74"/>
      <c r="BA125" s="73"/>
      <c r="BB125" s="77"/>
      <c r="BC125" s="78"/>
      <c r="BD125" s="78"/>
      <c r="BE125" s="78"/>
      <c r="BF125" s="78"/>
      <c r="BG125" s="73"/>
      <c r="BH125" s="75"/>
      <c r="BI125" s="75"/>
      <c r="BJ125" s="75"/>
      <c r="BK125" s="75"/>
    </row>
    <row r="126" ht="15.75" customHeight="1">
      <c r="A126" s="73"/>
      <c r="B126" s="74"/>
      <c r="C126" s="74"/>
      <c r="D126" s="74"/>
      <c r="E126" s="75"/>
      <c r="F126" s="75"/>
      <c r="G126" s="75"/>
      <c r="H126" s="74"/>
      <c r="I126" s="75"/>
      <c r="J126" s="73"/>
      <c r="K126" s="73"/>
      <c r="L126" s="74"/>
      <c r="M126" s="74"/>
      <c r="N126" s="73"/>
      <c r="O126" s="73"/>
      <c r="P126" s="74"/>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4"/>
      <c r="AN126" s="75"/>
      <c r="AO126" s="73"/>
      <c r="AP126" s="75"/>
      <c r="AQ126" s="75"/>
      <c r="AR126" s="75"/>
      <c r="AS126" s="75"/>
      <c r="AT126" s="75"/>
      <c r="AU126" s="75"/>
      <c r="AV126" s="75"/>
      <c r="AW126" s="75"/>
      <c r="AX126" s="75"/>
      <c r="AY126" s="74"/>
      <c r="AZ126" s="74"/>
      <c r="BA126" s="73"/>
      <c r="BB126" s="77"/>
      <c r="BC126" s="78"/>
      <c r="BD126" s="78"/>
      <c r="BE126" s="78"/>
      <c r="BF126" s="78"/>
      <c r="BG126" s="73"/>
      <c r="BH126" s="75"/>
      <c r="BI126" s="75"/>
      <c r="BJ126" s="75"/>
      <c r="BK126" s="75"/>
    </row>
    <row r="127" ht="15.75" customHeight="1">
      <c r="A127" s="73"/>
      <c r="B127" s="74"/>
      <c r="C127" s="74"/>
      <c r="D127" s="74"/>
      <c r="E127" s="75"/>
      <c r="F127" s="75"/>
      <c r="G127" s="75"/>
      <c r="H127" s="74"/>
      <c r="I127" s="75"/>
      <c r="J127" s="73"/>
      <c r="K127" s="73"/>
      <c r="L127" s="74"/>
      <c r="M127" s="74"/>
      <c r="N127" s="73"/>
      <c r="O127" s="73"/>
      <c r="P127" s="74"/>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4"/>
      <c r="AN127" s="75"/>
      <c r="AO127" s="73"/>
      <c r="AP127" s="75"/>
      <c r="AQ127" s="75"/>
      <c r="AR127" s="75"/>
      <c r="AS127" s="75"/>
      <c r="AT127" s="75"/>
      <c r="AU127" s="75"/>
      <c r="AV127" s="75"/>
      <c r="AW127" s="75"/>
      <c r="AX127" s="75"/>
      <c r="AY127" s="74"/>
      <c r="AZ127" s="74"/>
      <c r="BA127" s="73"/>
      <c r="BB127" s="77"/>
      <c r="BC127" s="78"/>
      <c r="BD127" s="78"/>
      <c r="BE127" s="78"/>
      <c r="BF127" s="78"/>
      <c r="BG127" s="73"/>
      <c r="BH127" s="75"/>
      <c r="BI127" s="75"/>
      <c r="BJ127" s="75"/>
      <c r="BK127" s="75"/>
    </row>
    <row r="128" ht="15.75" customHeight="1">
      <c r="A128" s="73"/>
      <c r="B128" s="74"/>
      <c r="C128" s="74"/>
      <c r="D128" s="74"/>
      <c r="E128" s="75"/>
      <c r="F128" s="75"/>
      <c r="G128" s="75"/>
      <c r="H128" s="74"/>
      <c r="I128" s="75"/>
      <c r="J128" s="73"/>
      <c r="K128" s="73"/>
      <c r="L128" s="74"/>
      <c r="M128" s="74"/>
      <c r="N128" s="73"/>
      <c r="O128" s="73"/>
      <c r="P128" s="74"/>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4"/>
      <c r="AN128" s="75"/>
      <c r="AO128" s="73"/>
      <c r="AP128" s="75"/>
      <c r="AQ128" s="75"/>
      <c r="AR128" s="75"/>
      <c r="AS128" s="75"/>
      <c r="AT128" s="75"/>
      <c r="AU128" s="75"/>
      <c r="AV128" s="75"/>
      <c r="AW128" s="75"/>
      <c r="AX128" s="75"/>
      <c r="AY128" s="74"/>
      <c r="AZ128" s="74"/>
      <c r="BA128" s="73"/>
      <c r="BB128" s="77"/>
      <c r="BC128" s="78"/>
      <c r="BD128" s="78"/>
      <c r="BE128" s="78"/>
      <c r="BF128" s="78"/>
      <c r="BG128" s="73"/>
      <c r="BH128" s="75"/>
      <c r="BI128" s="75"/>
      <c r="BJ128" s="75"/>
      <c r="BK128" s="75"/>
    </row>
    <row r="129" ht="15.75" customHeight="1">
      <c r="A129" s="73"/>
      <c r="B129" s="74"/>
      <c r="C129" s="74"/>
      <c r="D129" s="74"/>
      <c r="E129" s="75"/>
      <c r="F129" s="75"/>
      <c r="G129" s="75"/>
      <c r="H129" s="74"/>
      <c r="I129" s="75"/>
      <c r="J129" s="73"/>
      <c r="K129" s="73"/>
      <c r="L129" s="74"/>
      <c r="M129" s="74"/>
      <c r="N129" s="73"/>
      <c r="O129" s="73"/>
      <c r="P129" s="74"/>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4"/>
      <c r="AN129" s="75"/>
      <c r="AO129" s="73"/>
      <c r="AP129" s="75"/>
      <c r="AQ129" s="75"/>
      <c r="AR129" s="75"/>
      <c r="AS129" s="75"/>
      <c r="AT129" s="75"/>
      <c r="AU129" s="75"/>
      <c r="AV129" s="75"/>
      <c r="AW129" s="75"/>
      <c r="AX129" s="75"/>
      <c r="AY129" s="74"/>
      <c r="AZ129" s="74"/>
      <c r="BA129" s="73"/>
      <c r="BB129" s="77"/>
      <c r="BC129" s="78"/>
      <c r="BD129" s="78"/>
      <c r="BE129" s="78"/>
      <c r="BF129" s="78"/>
      <c r="BG129" s="73"/>
      <c r="BH129" s="75"/>
      <c r="BI129" s="75"/>
      <c r="BJ129" s="75"/>
      <c r="BK129" s="75"/>
    </row>
    <row r="130" ht="15.75" customHeight="1">
      <c r="A130" s="73"/>
      <c r="B130" s="74"/>
      <c r="C130" s="74"/>
      <c r="D130" s="74"/>
      <c r="E130" s="75"/>
      <c r="F130" s="75"/>
      <c r="G130" s="75"/>
      <c r="H130" s="74"/>
      <c r="I130" s="75"/>
      <c r="J130" s="73"/>
      <c r="K130" s="73"/>
      <c r="L130" s="74"/>
      <c r="M130" s="74"/>
      <c r="N130" s="73"/>
      <c r="O130" s="73"/>
      <c r="P130" s="74"/>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4"/>
      <c r="AN130" s="75"/>
      <c r="AO130" s="73"/>
      <c r="AP130" s="75"/>
      <c r="AQ130" s="75"/>
      <c r="AR130" s="75"/>
      <c r="AS130" s="75"/>
      <c r="AT130" s="75"/>
      <c r="AU130" s="75"/>
      <c r="AV130" s="75"/>
      <c r="AW130" s="75"/>
      <c r="AX130" s="75"/>
      <c r="AY130" s="74"/>
      <c r="AZ130" s="74"/>
      <c r="BA130" s="73"/>
      <c r="BB130" s="77"/>
      <c r="BC130" s="78"/>
      <c r="BD130" s="78"/>
      <c r="BE130" s="78"/>
      <c r="BF130" s="78"/>
      <c r="BG130" s="73"/>
      <c r="BH130" s="75"/>
      <c r="BI130" s="75"/>
      <c r="BJ130" s="75"/>
      <c r="BK130" s="75"/>
    </row>
    <row r="131" ht="15.75" customHeight="1">
      <c r="A131" s="73"/>
      <c r="B131" s="74"/>
      <c r="C131" s="74"/>
      <c r="D131" s="74"/>
      <c r="E131" s="75"/>
      <c r="F131" s="75"/>
      <c r="G131" s="75"/>
      <c r="H131" s="74"/>
      <c r="I131" s="75"/>
      <c r="J131" s="73"/>
      <c r="K131" s="73"/>
      <c r="L131" s="74"/>
      <c r="M131" s="74"/>
      <c r="N131" s="73"/>
      <c r="O131" s="73"/>
      <c r="P131" s="74"/>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4"/>
      <c r="AN131" s="75"/>
      <c r="AO131" s="73"/>
      <c r="AP131" s="75"/>
      <c r="AQ131" s="75"/>
      <c r="AR131" s="75"/>
      <c r="AS131" s="75"/>
      <c r="AT131" s="75"/>
      <c r="AU131" s="75"/>
      <c r="AV131" s="75"/>
      <c r="AW131" s="75"/>
      <c r="AX131" s="75"/>
      <c r="AY131" s="74"/>
      <c r="AZ131" s="74"/>
      <c r="BA131" s="73"/>
      <c r="BB131" s="77"/>
      <c r="BC131" s="78"/>
      <c r="BD131" s="78"/>
      <c r="BE131" s="78"/>
      <c r="BF131" s="78"/>
      <c r="BG131" s="73"/>
      <c r="BH131" s="75"/>
      <c r="BI131" s="75"/>
      <c r="BJ131" s="75"/>
      <c r="BK131" s="75"/>
    </row>
    <row r="132" ht="15.75" customHeight="1">
      <c r="A132" s="73"/>
      <c r="B132" s="74"/>
      <c r="C132" s="74"/>
      <c r="D132" s="74"/>
      <c r="E132" s="75"/>
      <c r="F132" s="75"/>
      <c r="G132" s="75"/>
      <c r="H132" s="74"/>
      <c r="I132" s="75"/>
      <c r="J132" s="73"/>
      <c r="K132" s="73"/>
      <c r="L132" s="74"/>
      <c r="M132" s="74"/>
      <c r="N132" s="73"/>
      <c r="O132" s="73"/>
      <c r="P132" s="74"/>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4"/>
      <c r="AN132" s="75"/>
      <c r="AO132" s="73"/>
      <c r="AP132" s="75"/>
      <c r="AQ132" s="75"/>
      <c r="AR132" s="75"/>
      <c r="AS132" s="75"/>
      <c r="AT132" s="75"/>
      <c r="AU132" s="75"/>
      <c r="AV132" s="75"/>
      <c r="AW132" s="75"/>
      <c r="AX132" s="75"/>
      <c r="AY132" s="74"/>
      <c r="AZ132" s="74"/>
      <c r="BA132" s="73"/>
      <c r="BB132" s="77"/>
      <c r="BC132" s="78"/>
      <c r="BD132" s="78"/>
      <c r="BE132" s="78"/>
      <c r="BF132" s="78"/>
      <c r="BG132" s="73"/>
      <c r="BH132" s="75"/>
      <c r="BI132" s="75"/>
      <c r="BJ132" s="75"/>
      <c r="BK132" s="75"/>
    </row>
    <row r="133" ht="15.75" customHeight="1">
      <c r="A133" s="73"/>
      <c r="B133" s="74"/>
      <c r="C133" s="74"/>
      <c r="D133" s="74"/>
      <c r="E133" s="75"/>
      <c r="F133" s="75"/>
      <c r="G133" s="75"/>
      <c r="H133" s="74"/>
      <c r="I133" s="75"/>
      <c r="J133" s="73"/>
      <c r="K133" s="73"/>
      <c r="L133" s="74"/>
      <c r="M133" s="74"/>
      <c r="N133" s="73"/>
      <c r="O133" s="73"/>
      <c r="P133" s="74"/>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4"/>
      <c r="AN133" s="75"/>
      <c r="AO133" s="73"/>
      <c r="AP133" s="75"/>
      <c r="AQ133" s="75"/>
      <c r="AR133" s="75"/>
      <c r="AS133" s="75"/>
      <c r="AT133" s="75"/>
      <c r="AU133" s="75"/>
      <c r="AV133" s="75"/>
      <c r="AW133" s="75"/>
      <c r="AX133" s="75"/>
      <c r="AY133" s="74"/>
      <c r="AZ133" s="74"/>
      <c r="BA133" s="73"/>
      <c r="BB133" s="77"/>
      <c r="BC133" s="78"/>
      <c r="BD133" s="78"/>
      <c r="BE133" s="78"/>
      <c r="BF133" s="78"/>
      <c r="BG133" s="73"/>
      <c r="BH133" s="75"/>
      <c r="BI133" s="75"/>
      <c r="BJ133" s="75"/>
      <c r="BK133" s="75"/>
    </row>
    <row r="134" ht="15.75" customHeight="1">
      <c r="A134" s="73"/>
      <c r="B134" s="74"/>
      <c r="C134" s="74"/>
      <c r="D134" s="74"/>
      <c r="E134" s="75"/>
      <c r="F134" s="75"/>
      <c r="G134" s="75"/>
      <c r="H134" s="74"/>
      <c r="I134" s="75"/>
      <c r="J134" s="73"/>
      <c r="K134" s="73"/>
      <c r="L134" s="74"/>
      <c r="M134" s="74"/>
      <c r="N134" s="73"/>
      <c r="O134" s="73"/>
      <c r="P134" s="74"/>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4"/>
      <c r="AN134" s="75"/>
      <c r="AO134" s="73"/>
      <c r="AP134" s="75"/>
      <c r="AQ134" s="75"/>
      <c r="AR134" s="75"/>
      <c r="AS134" s="75"/>
      <c r="AT134" s="75"/>
      <c r="AU134" s="75"/>
      <c r="AV134" s="75"/>
      <c r="AW134" s="75"/>
      <c r="AX134" s="75"/>
      <c r="AY134" s="74"/>
      <c r="AZ134" s="74"/>
      <c r="BA134" s="73"/>
      <c r="BB134" s="77"/>
      <c r="BC134" s="78"/>
      <c r="BD134" s="78"/>
      <c r="BE134" s="78"/>
      <c r="BF134" s="78"/>
      <c r="BG134" s="73"/>
      <c r="BH134" s="75"/>
      <c r="BI134" s="75"/>
      <c r="BJ134" s="75"/>
      <c r="BK134" s="75"/>
    </row>
    <row r="135" ht="15.75" customHeight="1">
      <c r="A135" s="73"/>
      <c r="B135" s="74"/>
      <c r="C135" s="74"/>
      <c r="D135" s="74"/>
      <c r="E135" s="75"/>
      <c r="F135" s="75"/>
      <c r="G135" s="75"/>
      <c r="H135" s="74"/>
      <c r="I135" s="75"/>
      <c r="J135" s="73"/>
      <c r="K135" s="73"/>
      <c r="L135" s="74"/>
      <c r="M135" s="74"/>
      <c r="N135" s="73"/>
      <c r="O135" s="73"/>
      <c r="P135" s="74"/>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4"/>
      <c r="AN135" s="75"/>
      <c r="AO135" s="73"/>
      <c r="AP135" s="75"/>
      <c r="AQ135" s="75"/>
      <c r="AR135" s="75"/>
      <c r="AS135" s="75"/>
      <c r="AT135" s="75"/>
      <c r="AU135" s="75"/>
      <c r="AV135" s="75"/>
      <c r="AW135" s="75"/>
      <c r="AX135" s="75"/>
      <c r="AY135" s="74"/>
      <c r="AZ135" s="74"/>
      <c r="BA135" s="73"/>
      <c r="BB135" s="77"/>
      <c r="BC135" s="78"/>
      <c r="BD135" s="78"/>
      <c r="BE135" s="78"/>
      <c r="BF135" s="78"/>
      <c r="BG135" s="73"/>
      <c r="BH135" s="75"/>
      <c r="BI135" s="75"/>
      <c r="BJ135" s="75"/>
      <c r="BK135" s="75"/>
    </row>
    <row r="136" ht="15.75" customHeight="1">
      <c r="A136" s="73"/>
      <c r="B136" s="74"/>
      <c r="C136" s="74"/>
      <c r="D136" s="74"/>
      <c r="E136" s="75"/>
      <c r="F136" s="75"/>
      <c r="G136" s="75"/>
      <c r="H136" s="74"/>
      <c r="I136" s="75"/>
      <c r="J136" s="73"/>
      <c r="K136" s="73"/>
      <c r="L136" s="74"/>
      <c r="M136" s="74"/>
      <c r="N136" s="73"/>
      <c r="O136" s="73"/>
      <c r="P136" s="74"/>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4"/>
      <c r="AN136" s="75"/>
      <c r="AO136" s="73"/>
      <c r="AP136" s="75"/>
      <c r="AQ136" s="75"/>
      <c r="AR136" s="75"/>
      <c r="AS136" s="75"/>
      <c r="AT136" s="75"/>
      <c r="AU136" s="75"/>
      <c r="AV136" s="75"/>
      <c r="AW136" s="75"/>
      <c r="AX136" s="75"/>
      <c r="AY136" s="74"/>
      <c r="AZ136" s="74"/>
      <c r="BA136" s="73"/>
      <c r="BB136" s="77"/>
      <c r="BC136" s="78"/>
      <c r="BD136" s="78"/>
      <c r="BE136" s="78"/>
      <c r="BF136" s="78"/>
      <c r="BG136" s="73"/>
      <c r="BH136" s="75"/>
      <c r="BI136" s="75"/>
      <c r="BJ136" s="75"/>
      <c r="BK136" s="75"/>
    </row>
    <row r="137" ht="15.75" customHeight="1">
      <c r="A137" s="73"/>
      <c r="B137" s="74"/>
      <c r="C137" s="74"/>
      <c r="D137" s="74"/>
      <c r="E137" s="75"/>
      <c r="F137" s="75"/>
      <c r="G137" s="75"/>
      <c r="H137" s="74"/>
      <c r="I137" s="75"/>
      <c r="J137" s="73"/>
      <c r="K137" s="73"/>
      <c r="L137" s="74"/>
      <c r="M137" s="74"/>
      <c r="N137" s="73"/>
      <c r="O137" s="73"/>
      <c r="P137" s="74"/>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4"/>
      <c r="AN137" s="75"/>
      <c r="AO137" s="73"/>
      <c r="AP137" s="75"/>
      <c r="AQ137" s="75"/>
      <c r="AR137" s="75"/>
      <c r="AS137" s="75"/>
      <c r="AT137" s="75"/>
      <c r="AU137" s="75"/>
      <c r="AV137" s="75"/>
      <c r="AW137" s="75"/>
      <c r="AX137" s="75"/>
      <c r="AY137" s="74"/>
      <c r="AZ137" s="74"/>
      <c r="BA137" s="73"/>
      <c r="BB137" s="77"/>
      <c r="BC137" s="78"/>
      <c r="BD137" s="78"/>
      <c r="BE137" s="78"/>
      <c r="BF137" s="78"/>
      <c r="BG137" s="73"/>
      <c r="BH137" s="75"/>
      <c r="BI137" s="75"/>
      <c r="BJ137" s="75"/>
      <c r="BK137" s="75"/>
    </row>
    <row r="138" ht="15.75" customHeight="1">
      <c r="A138" s="73"/>
      <c r="B138" s="74"/>
      <c r="C138" s="74"/>
      <c r="D138" s="74"/>
      <c r="E138" s="75"/>
      <c r="F138" s="75"/>
      <c r="G138" s="75"/>
      <c r="H138" s="74"/>
      <c r="I138" s="75"/>
      <c r="J138" s="73"/>
      <c r="K138" s="73"/>
      <c r="L138" s="74"/>
      <c r="M138" s="74"/>
      <c r="N138" s="73"/>
      <c r="O138" s="73"/>
      <c r="P138" s="74"/>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4"/>
      <c r="AN138" s="75"/>
      <c r="AO138" s="73"/>
      <c r="AP138" s="75"/>
      <c r="AQ138" s="75"/>
      <c r="AR138" s="75"/>
      <c r="AS138" s="75"/>
      <c r="AT138" s="75"/>
      <c r="AU138" s="75"/>
      <c r="AV138" s="75"/>
      <c r="AW138" s="75"/>
      <c r="AX138" s="75"/>
      <c r="AY138" s="74"/>
      <c r="AZ138" s="74"/>
      <c r="BA138" s="73"/>
      <c r="BB138" s="77"/>
      <c r="BC138" s="78"/>
      <c r="BD138" s="78"/>
      <c r="BE138" s="78"/>
      <c r="BF138" s="78"/>
      <c r="BG138" s="73"/>
      <c r="BH138" s="75"/>
      <c r="BI138" s="75"/>
      <c r="BJ138" s="75"/>
      <c r="BK138" s="75"/>
    </row>
    <row r="139" ht="15.75" customHeight="1">
      <c r="A139" s="73"/>
      <c r="B139" s="74"/>
      <c r="C139" s="74"/>
      <c r="D139" s="74"/>
      <c r="E139" s="75"/>
      <c r="F139" s="75"/>
      <c r="G139" s="75"/>
      <c r="H139" s="74"/>
      <c r="I139" s="75"/>
      <c r="J139" s="73"/>
      <c r="K139" s="73"/>
      <c r="L139" s="74"/>
      <c r="M139" s="74"/>
      <c r="N139" s="73"/>
      <c r="O139" s="73"/>
      <c r="P139" s="74"/>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4"/>
      <c r="AN139" s="75"/>
      <c r="AO139" s="73"/>
      <c r="AP139" s="75"/>
      <c r="AQ139" s="75"/>
      <c r="AR139" s="75"/>
      <c r="AS139" s="75"/>
      <c r="AT139" s="75"/>
      <c r="AU139" s="75"/>
      <c r="AV139" s="75"/>
      <c r="AW139" s="75"/>
      <c r="AX139" s="75"/>
      <c r="AY139" s="74"/>
      <c r="AZ139" s="74"/>
      <c r="BA139" s="73"/>
      <c r="BB139" s="77"/>
      <c r="BC139" s="78"/>
      <c r="BD139" s="78"/>
      <c r="BE139" s="78"/>
      <c r="BF139" s="78"/>
      <c r="BG139" s="73"/>
      <c r="BH139" s="75"/>
      <c r="BI139" s="75"/>
      <c r="BJ139" s="75"/>
      <c r="BK139" s="75"/>
    </row>
    <row r="140" ht="15.75" customHeight="1">
      <c r="A140" s="73"/>
      <c r="B140" s="74"/>
      <c r="C140" s="74"/>
      <c r="D140" s="74"/>
      <c r="E140" s="75"/>
      <c r="F140" s="75"/>
      <c r="G140" s="75"/>
      <c r="H140" s="74"/>
      <c r="I140" s="75"/>
      <c r="J140" s="73"/>
      <c r="K140" s="73"/>
      <c r="L140" s="74"/>
      <c r="M140" s="74"/>
      <c r="N140" s="73"/>
      <c r="O140" s="73"/>
      <c r="P140" s="74"/>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4"/>
      <c r="AN140" s="75"/>
      <c r="AO140" s="73"/>
      <c r="AP140" s="75"/>
      <c r="AQ140" s="75"/>
      <c r="AR140" s="75"/>
      <c r="AS140" s="75"/>
      <c r="AT140" s="75"/>
      <c r="AU140" s="75"/>
      <c r="AV140" s="75"/>
      <c r="AW140" s="75"/>
      <c r="AX140" s="75"/>
      <c r="AY140" s="74"/>
      <c r="AZ140" s="74"/>
      <c r="BA140" s="73"/>
      <c r="BB140" s="77"/>
      <c r="BC140" s="78"/>
      <c r="BD140" s="78"/>
      <c r="BE140" s="78"/>
      <c r="BF140" s="78"/>
      <c r="BG140" s="73"/>
      <c r="BH140" s="75"/>
      <c r="BI140" s="75"/>
      <c r="BJ140" s="75"/>
      <c r="BK140" s="75"/>
    </row>
    <row r="141" ht="15.75" customHeight="1">
      <c r="A141" s="73"/>
      <c r="B141" s="74"/>
      <c r="C141" s="74"/>
      <c r="D141" s="74"/>
      <c r="E141" s="75"/>
      <c r="F141" s="75"/>
      <c r="G141" s="75"/>
      <c r="H141" s="74"/>
      <c r="I141" s="75"/>
      <c r="J141" s="73"/>
      <c r="K141" s="73"/>
      <c r="L141" s="74"/>
      <c r="M141" s="74"/>
      <c r="N141" s="73"/>
      <c r="O141" s="73"/>
      <c r="P141" s="74"/>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4"/>
      <c r="AN141" s="75"/>
      <c r="AO141" s="73"/>
      <c r="AP141" s="75"/>
      <c r="AQ141" s="75"/>
      <c r="AR141" s="75"/>
      <c r="AS141" s="75"/>
      <c r="AT141" s="75"/>
      <c r="AU141" s="75"/>
      <c r="AV141" s="75"/>
      <c r="AW141" s="75"/>
      <c r="AX141" s="75"/>
      <c r="AY141" s="74"/>
      <c r="AZ141" s="74"/>
      <c r="BA141" s="73"/>
      <c r="BB141" s="77"/>
      <c r="BC141" s="78"/>
      <c r="BD141" s="78"/>
      <c r="BE141" s="78"/>
      <c r="BF141" s="78"/>
      <c r="BG141" s="73"/>
      <c r="BH141" s="75"/>
      <c r="BI141" s="75"/>
      <c r="BJ141" s="75"/>
      <c r="BK141" s="75"/>
    </row>
    <row r="142" ht="15.75" customHeight="1">
      <c r="A142" s="73"/>
      <c r="B142" s="74"/>
      <c r="C142" s="74"/>
      <c r="D142" s="74"/>
      <c r="E142" s="75"/>
      <c r="F142" s="75"/>
      <c r="G142" s="75"/>
      <c r="H142" s="74"/>
      <c r="I142" s="75"/>
      <c r="J142" s="73"/>
      <c r="K142" s="73"/>
      <c r="L142" s="74"/>
      <c r="M142" s="74"/>
      <c r="N142" s="73"/>
      <c r="O142" s="73"/>
      <c r="P142" s="74"/>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4"/>
      <c r="AN142" s="75"/>
      <c r="AO142" s="73"/>
      <c r="AP142" s="75"/>
      <c r="AQ142" s="75"/>
      <c r="AR142" s="75"/>
      <c r="AS142" s="75"/>
      <c r="AT142" s="75"/>
      <c r="AU142" s="75"/>
      <c r="AV142" s="75"/>
      <c r="AW142" s="75"/>
      <c r="AX142" s="75"/>
      <c r="AY142" s="74"/>
      <c r="AZ142" s="74"/>
      <c r="BA142" s="73"/>
      <c r="BB142" s="77"/>
      <c r="BC142" s="78"/>
      <c r="BD142" s="78"/>
      <c r="BE142" s="78"/>
      <c r="BF142" s="78"/>
      <c r="BG142" s="73"/>
      <c r="BH142" s="75"/>
      <c r="BI142" s="75"/>
      <c r="BJ142" s="75"/>
      <c r="BK142" s="75"/>
    </row>
    <row r="143" ht="15.75" customHeight="1">
      <c r="A143" s="73"/>
      <c r="B143" s="74"/>
      <c r="C143" s="74"/>
      <c r="D143" s="74"/>
      <c r="E143" s="75"/>
      <c r="F143" s="75"/>
      <c r="G143" s="75"/>
      <c r="H143" s="74"/>
      <c r="I143" s="75"/>
      <c r="J143" s="73"/>
      <c r="K143" s="73"/>
      <c r="L143" s="74"/>
      <c r="M143" s="74"/>
      <c r="N143" s="73"/>
      <c r="O143" s="73"/>
      <c r="P143" s="74"/>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4"/>
      <c r="AN143" s="75"/>
      <c r="AO143" s="73"/>
      <c r="AP143" s="75"/>
      <c r="AQ143" s="75"/>
      <c r="AR143" s="75"/>
      <c r="AS143" s="75"/>
      <c r="AT143" s="75"/>
      <c r="AU143" s="75"/>
      <c r="AV143" s="75"/>
      <c r="AW143" s="75"/>
      <c r="AX143" s="75"/>
      <c r="AY143" s="74"/>
      <c r="AZ143" s="74"/>
      <c r="BA143" s="73"/>
      <c r="BB143" s="77"/>
      <c r="BC143" s="78"/>
      <c r="BD143" s="78"/>
      <c r="BE143" s="78"/>
      <c r="BF143" s="78"/>
      <c r="BG143" s="73"/>
      <c r="BH143" s="75"/>
      <c r="BI143" s="75"/>
      <c r="BJ143" s="75"/>
      <c r="BK143" s="75"/>
    </row>
    <row r="144" ht="15.75" customHeight="1">
      <c r="A144" s="73"/>
      <c r="B144" s="74"/>
      <c r="C144" s="74"/>
      <c r="D144" s="74"/>
      <c r="E144" s="75"/>
      <c r="F144" s="75"/>
      <c r="G144" s="75"/>
      <c r="H144" s="74"/>
      <c r="I144" s="75"/>
      <c r="J144" s="73"/>
      <c r="K144" s="73"/>
      <c r="L144" s="74"/>
      <c r="M144" s="74"/>
      <c r="N144" s="73"/>
      <c r="O144" s="73"/>
      <c r="P144" s="74"/>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4"/>
      <c r="AN144" s="75"/>
      <c r="AO144" s="73"/>
      <c r="AP144" s="75"/>
      <c r="AQ144" s="75"/>
      <c r="AR144" s="75"/>
      <c r="AS144" s="75"/>
      <c r="AT144" s="75"/>
      <c r="AU144" s="75"/>
      <c r="AV144" s="75"/>
      <c r="AW144" s="75"/>
      <c r="AX144" s="75"/>
      <c r="AY144" s="74"/>
      <c r="AZ144" s="74"/>
      <c r="BA144" s="73"/>
      <c r="BB144" s="77"/>
      <c r="BC144" s="78"/>
      <c r="BD144" s="78"/>
      <c r="BE144" s="78"/>
      <c r="BF144" s="78"/>
      <c r="BG144" s="73"/>
      <c r="BH144" s="75"/>
      <c r="BI144" s="75"/>
      <c r="BJ144" s="75"/>
      <c r="BK144" s="75"/>
    </row>
    <row r="145" ht="15.75" customHeight="1">
      <c r="A145" s="73"/>
      <c r="B145" s="74"/>
      <c r="C145" s="74"/>
      <c r="D145" s="74"/>
      <c r="E145" s="75"/>
      <c r="F145" s="75"/>
      <c r="G145" s="75"/>
      <c r="H145" s="74"/>
      <c r="I145" s="75"/>
      <c r="J145" s="73"/>
      <c r="K145" s="73"/>
      <c r="L145" s="74"/>
      <c r="M145" s="74"/>
      <c r="N145" s="73"/>
      <c r="O145" s="73"/>
      <c r="P145" s="74"/>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4"/>
      <c r="AN145" s="75"/>
      <c r="AO145" s="73"/>
      <c r="AP145" s="75"/>
      <c r="AQ145" s="75"/>
      <c r="AR145" s="75"/>
      <c r="AS145" s="75"/>
      <c r="AT145" s="75"/>
      <c r="AU145" s="75"/>
      <c r="AV145" s="75"/>
      <c r="AW145" s="75"/>
      <c r="AX145" s="75"/>
      <c r="AY145" s="74"/>
      <c r="AZ145" s="74"/>
      <c r="BA145" s="73"/>
      <c r="BB145" s="77"/>
      <c r="BC145" s="78"/>
      <c r="BD145" s="78"/>
      <c r="BE145" s="78"/>
      <c r="BF145" s="78"/>
      <c r="BG145" s="73"/>
      <c r="BH145" s="75"/>
      <c r="BI145" s="75"/>
      <c r="BJ145" s="75"/>
      <c r="BK145" s="75"/>
    </row>
    <row r="146" ht="15.75" customHeight="1">
      <c r="A146" s="73"/>
      <c r="B146" s="74"/>
      <c r="C146" s="74"/>
      <c r="D146" s="74"/>
      <c r="E146" s="75"/>
      <c r="F146" s="75"/>
      <c r="G146" s="75"/>
      <c r="H146" s="74"/>
      <c r="I146" s="75"/>
      <c r="J146" s="73"/>
      <c r="K146" s="73"/>
      <c r="L146" s="74"/>
      <c r="M146" s="74"/>
      <c r="N146" s="73"/>
      <c r="O146" s="73"/>
      <c r="P146" s="74"/>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4"/>
      <c r="AN146" s="75"/>
      <c r="AO146" s="73"/>
      <c r="AP146" s="75"/>
      <c r="AQ146" s="75"/>
      <c r="AR146" s="75"/>
      <c r="AS146" s="75"/>
      <c r="AT146" s="75"/>
      <c r="AU146" s="75"/>
      <c r="AV146" s="75"/>
      <c r="AW146" s="75"/>
      <c r="AX146" s="75"/>
      <c r="AY146" s="74"/>
      <c r="AZ146" s="74"/>
      <c r="BA146" s="73"/>
      <c r="BB146" s="77"/>
      <c r="BC146" s="78"/>
      <c r="BD146" s="78"/>
      <c r="BE146" s="78"/>
      <c r="BF146" s="78"/>
      <c r="BG146" s="73"/>
      <c r="BH146" s="75"/>
      <c r="BI146" s="75"/>
      <c r="BJ146" s="75"/>
      <c r="BK146" s="75"/>
    </row>
    <row r="147" ht="15.75" customHeight="1">
      <c r="A147" s="73"/>
      <c r="B147" s="74"/>
      <c r="C147" s="74"/>
      <c r="D147" s="74"/>
      <c r="E147" s="75"/>
      <c r="F147" s="75"/>
      <c r="G147" s="75"/>
      <c r="H147" s="74"/>
      <c r="I147" s="75"/>
      <c r="J147" s="73"/>
      <c r="K147" s="73"/>
      <c r="L147" s="74"/>
      <c r="M147" s="74"/>
      <c r="N147" s="73"/>
      <c r="O147" s="73"/>
      <c r="P147" s="74"/>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4"/>
      <c r="AN147" s="75"/>
      <c r="AO147" s="73"/>
      <c r="AP147" s="75"/>
      <c r="AQ147" s="75"/>
      <c r="AR147" s="75"/>
      <c r="AS147" s="75"/>
      <c r="AT147" s="75"/>
      <c r="AU147" s="75"/>
      <c r="AV147" s="75"/>
      <c r="AW147" s="75"/>
      <c r="AX147" s="75"/>
      <c r="AY147" s="74"/>
      <c r="AZ147" s="74"/>
      <c r="BA147" s="73"/>
      <c r="BB147" s="77"/>
      <c r="BC147" s="78"/>
      <c r="BD147" s="78"/>
      <c r="BE147" s="78"/>
      <c r="BF147" s="78"/>
      <c r="BG147" s="73"/>
      <c r="BH147" s="75"/>
      <c r="BI147" s="75"/>
      <c r="BJ147" s="75"/>
      <c r="BK147" s="75"/>
    </row>
    <row r="148" ht="15.75" customHeight="1">
      <c r="A148" s="73"/>
      <c r="B148" s="74"/>
      <c r="C148" s="74"/>
      <c r="D148" s="74"/>
      <c r="E148" s="75"/>
      <c r="F148" s="75"/>
      <c r="G148" s="75"/>
      <c r="H148" s="74"/>
      <c r="I148" s="75"/>
      <c r="J148" s="73"/>
      <c r="K148" s="73"/>
      <c r="L148" s="74"/>
      <c r="M148" s="74"/>
      <c r="N148" s="73"/>
      <c r="O148" s="73"/>
      <c r="P148" s="74"/>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4"/>
      <c r="AN148" s="75"/>
      <c r="AO148" s="73"/>
      <c r="AP148" s="75"/>
      <c r="AQ148" s="75"/>
      <c r="AR148" s="75"/>
      <c r="AS148" s="75"/>
      <c r="AT148" s="75"/>
      <c r="AU148" s="75"/>
      <c r="AV148" s="75"/>
      <c r="AW148" s="75"/>
      <c r="AX148" s="75"/>
      <c r="AY148" s="74"/>
      <c r="AZ148" s="74"/>
      <c r="BA148" s="73"/>
      <c r="BB148" s="77"/>
      <c r="BC148" s="78"/>
      <c r="BD148" s="78"/>
      <c r="BE148" s="78"/>
      <c r="BF148" s="78"/>
      <c r="BG148" s="73"/>
      <c r="BH148" s="75"/>
      <c r="BI148" s="75"/>
      <c r="BJ148" s="75"/>
      <c r="BK148" s="75"/>
    </row>
    <row r="149" ht="15.75" customHeight="1">
      <c r="A149" s="73"/>
      <c r="B149" s="74"/>
      <c r="C149" s="74"/>
      <c r="D149" s="74"/>
      <c r="E149" s="75"/>
      <c r="F149" s="75"/>
      <c r="G149" s="75"/>
      <c r="H149" s="74"/>
      <c r="I149" s="75"/>
      <c r="J149" s="73"/>
      <c r="K149" s="73"/>
      <c r="L149" s="74"/>
      <c r="M149" s="74"/>
      <c r="N149" s="73"/>
      <c r="O149" s="73"/>
      <c r="P149" s="74"/>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4"/>
      <c r="AN149" s="75"/>
      <c r="AO149" s="73"/>
      <c r="AP149" s="75"/>
      <c r="AQ149" s="75"/>
      <c r="AR149" s="75"/>
      <c r="AS149" s="75"/>
      <c r="AT149" s="75"/>
      <c r="AU149" s="75"/>
      <c r="AV149" s="75"/>
      <c r="AW149" s="75"/>
      <c r="AX149" s="75"/>
      <c r="AY149" s="74"/>
      <c r="AZ149" s="74"/>
      <c r="BA149" s="73"/>
      <c r="BB149" s="77"/>
      <c r="BC149" s="78"/>
      <c r="BD149" s="78"/>
      <c r="BE149" s="78"/>
      <c r="BF149" s="78"/>
      <c r="BG149" s="73"/>
      <c r="BH149" s="75"/>
      <c r="BI149" s="75"/>
      <c r="BJ149" s="75"/>
      <c r="BK149" s="75"/>
    </row>
    <row r="150" ht="15.75" customHeight="1">
      <c r="A150" s="73"/>
      <c r="B150" s="74"/>
      <c r="C150" s="74"/>
      <c r="D150" s="74"/>
      <c r="E150" s="75"/>
      <c r="F150" s="75"/>
      <c r="G150" s="75"/>
      <c r="H150" s="74"/>
      <c r="I150" s="75"/>
      <c r="J150" s="73"/>
      <c r="K150" s="73"/>
      <c r="L150" s="74"/>
      <c r="M150" s="74"/>
      <c r="N150" s="73"/>
      <c r="O150" s="73"/>
      <c r="P150" s="74"/>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4"/>
      <c r="AN150" s="75"/>
      <c r="AO150" s="73"/>
      <c r="AP150" s="75"/>
      <c r="AQ150" s="75"/>
      <c r="AR150" s="75"/>
      <c r="AS150" s="75"/>
      <c r="AT150" s="75"/>
      <c r="AU150" s="75"/>
      <c r="AV150" s="75"/>
      <c r="AW150" s="75"/>
      <c r="AX150" s="75"/>
      <c r="AY150" s="74"/>
      <c r="AZ150" s="74"/>
      <c r="BA150" s="73"/>
      <c r="BB150" s="77"/>
      <c r="BC150" s="78"/>
      <c r="BD150" s="78"/>
      <c r="BE150" s="78"/>
      <c r="BF150" s="78"/>
      <c r="BG150" s="73"/>
      <c r="BH150" s="75"/>
      <c r="BI150" s="75"/>
      <c r="BJ150" s="75"/>
      <c r="BK150" s="75"/>
    </row>
    <row r="151" ht="15.75" customHeight="1">
      <c r="A151" s="73"/>
      <c r="B151" s="74"/>
      <c r="C151" s="74"/>
      <c r="D151" s="74"/>
      <c r="E151" s="75"/>
      <c r="F151" s="75"/>
      <c r="G151" s="75"/>
      <c r="H151" s="74"/>
      <c r="I151" s="75"/>
      <c r="J151" s="73"/>
      <c r="K151" s="73"/>
      <c r="L151" s="74"/>
      <c r="M151" s="74"/>
      <c r="N151" s="73"/>
      <c r="O151" s="73"/>
      <c r="P151" s="74"/>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4"/>
      <c r="AN151" s="75"/>
      <c r="AO151" s="73"/>
      <c r="AP151" s="75"/>
      <c r="AQ151" s="75"/>
      <c r="AR151" s="75"/>
      <c r="AS151" s="75"/>
      <c r="AT151" s="75"/>
      <c r="AU151" s="75"/>
      <c r="AV151" s="75"/>
      <c r="AW151" s="75"/>
      <c r="AX151" s="75"/>
      <c r="AY151" s="74"/>
      <c r="AZ151" s="74"/>
      <c r="BA151" s="73"/>
      <c r="BB151" s="77"/>
      <c r="BC151" s="78"/>
      <c r="BD151" s="78"/>
      <c r="BE151" s="78"/>
      <c r="BF151" s="78"/>
      <c r="BG151" s="73"/>
      <c r="BH151" s="75"/>
      <c r="BI151" s="75"/>
      <c r="BJ151" s="75"/>
      <c r="BK151" s="75"/>
    </row>
    <row r="152" ht="15.75" customHeight="1">
      <c r="A152" s="73"/>
      <c r="B152" s="74"/>
      <c r="C152" s="74"/>
      <c r="D152" s="74"/>
      <c r="E152" s="75"/>
      <c r="F152" s="75"/>
      <c r="G152" s="75"/>
      <c r="H152" s="74"/>
      <c r="I152" s="75"/>
      <c r="J152" s="73"/>
      <c r="K152" s="73"/>
      <c r="L152" s="74"/>
      <c r="M152" s="74"/>
      <c r="N152" s="73"/>
      <c r="O152" s="73"/>
      <c r="P152" s="74"/>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4"/>
      <c r="AN152" s="75"/>
      <c r="AO152" s="73"/>
      <c r="AP152" s="75"/>
      <c r="AQ152" s="75"/>
      <c r="AR152" s="75"/>
      <c r="AS152" s="75"/>
      <c r="AT152" s="75"/>
      <c r="AU152" s="75"/>
      <c r="AV152" s="75"/>
      <c r="AW152" s="75"/>
      <c r="AX152" s="75"/>
      <c r="AY152" s="74"/>
      <c r="AZ152" s="74"/>
      <c r="BA152" s="73"/>
      <c r="BB152" s="77"/>
      <c r="BC152" s="78"/>
      <c r="BD152" s="78"/>
      <c r="BE152" s="78"/>
      <c r="BF152" s="78"/>
      <c r="BG152" s="73"/>
      <c r="BH152" s="75"/>
      <c r="BI152" s="75"/>
      <c r="BJ152" s="75"/>
      <c r="BK152" s="75"/>
    </row>
    <row r="153" ht="15.75" customHeight="1">
      <c r="A153" s="73"/>
      <c r="B153" s="74"/>
      <c r="C153" s="74"/>
      <c r="D153" s="74"/>
      <c r="E153" s="75"/>
      <c r="F153" s="75"/>
      <c r="G153" s="75"/>
      <c r="H153" s="74"/>
      <c r="I153" s="75"/>
      <c r="J153" s="73"/>
      <c r="K153" s="73"/>
      <c r="L153" s="74"/>
      <c r="M153" s="74"/>
      <c r="N153" s="73"/>
      <c r="O153" s="73"/>
      <c r="P153" s="74"/>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4"/>
      <c r="AN153" s="75"/>
      <c r="AO153" s="73"/>
      <c r="AP153" s="75"/>
      <c r="AQ153" s="75"/>
      <c r="AR153" s="75"/>
      <c r="AS153" s="75"/>
      <c r="AT153" s="75"/>
      <c r="AU153" s="75"/>
      <c r="AV153" s="75"/>
      <c r="AW153" s="75"/>
      <c r="AX153" s="75"/>
      <c r="AY153" s="74"/>
      <c r="AZ153" s="74"/>
      <c r="BA153" s="73"/>
      <c r="BB153" s="77"/>
      <c r="BC153" s="78"/>
      <c r="BD153" s="78"/>
      <c r="BE153" s="78"/>
      <c r="BF153" s="78"/>
      <c r="BG153" s="73"/>
      <c r="BH153" s="75"/>
      <c r="BI153" s="75"/>
      <c r="BJ153" s="75"/>
      <c r="BK153" s="75"/>
    </row>
    <row r="154" ht="15.75" customHeight="1">
      <c r="A154" s="73"/>
      <c r="B154" s="74"/>
      <c r="C154" s="74"/>
      <c r="D154" s="74"/>
      <c r="E154" s="75"/>
      <c r="F154" s="75"/>
      <c r="G154" s="75"/>
      <c r="H154" s="74"/>
      <c r="I154" s="75"/>
      <c r="J154" s="73"/>
      <c r="K154" s="73"/>
      <c r="L154" s="74"/>
      <c r="M154" s="74"/>
      <c r="N154" s="73"/>
      <c r="O154" s="73"/>
      <c r="P154" s="74"/>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4"/>
      <c r="AN154" s="75"/>
      <c r="AO154" s="73"/>
      <c r="AP154" s="75"/>
      <c r="AQ154" s="75"/>
      <c r="AR154" s="75"/>
      <c r="AS154" s="75"/>
      <c r="AT154" s="75"/>
      <c r="AU154" s="75"/>
      <c r="AV154" s="75"/>
      <c r="AW154" s="75"/>
      <c r="AX154" s="75"/>
      <c r="AY154" s="74"/>
      <c r="AZ154" s="74"/>
      <c r="BA154" s="73"/>
      <c r="BB154" s="77"/>
      <c r="BC154" s="78"/>
      <c r="BD154" s="78"/>
      <c r="BE154" s="78"/>
      <c r="BF154" s="78"/>
      <c r="BG154" s="73"/>
      <c r="BH154" s="75"/>
      <c r="BI154" s="75"/>
      <c r="BJ154" s="75"/>
      <c r="BK154" s="75"/>
    </row>
    <row r="155" ht="15.75" customHeight="1">
      <c r="A155" s="73"/>
      <c r="B155" s="74"/>
      <c r="C155" s="74"/>
      <c r="D155" s="74"/>
      <c r="E155" s="75"/>
      <c r="F155" s="75"/>
      <c r="G155" s="75"/>
      <c r="H155" s="74"/>
      <c r="I155" s="75"/>
      <c r="J155" s="73"/>
      <c r="K155" s="73"/>
      <c r="L155" s="74"/>
      <c r="M155" s="74"/>
      <c r="N155" s="73"/>
      <c r="O155" s="73"/>
      <c r="P155" s="74"/>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4"/>
      <c r="AN155" s="75"/>
      <c r="AO155" s="73"/>
      <c r="AP155" s="75"/>
      <c r="AQ155" s="75"/>
      <c r="AR155" s="75"/>
      <c r="AS155" s="75"/>
      <c r="AT155" s="75"/>
      <c r="AU155" s="75"/>
      <c r="AV155" s="75"/>
      <c r="AW155" s="75"/>
      <c r="AX155" s="75"/>
      <c r="AY155" s="74"/>
      <c r="AZ155" s="74"/>
      <c r="BA155" s="73"/>
      <c r="BB155" s="77"/>
      <c r="BC155" s="78"/>
      <c r="BD155" s="78"/>
      <c r="BE155" s="78"/>
      <c r="BF155" s="78"/>
      <c r="BG155" s="73"/>
      <c r="BH155" s="75"/>
      <c r="BI155" s="75"/>
      <c r="BJ155" s="75"/>
      <c r="BK155" s="75"/>
    </row>
    <row r="156" ht="15.75" customHeight="1">
      <c r="A156" s="73"/>
      <c r="B156" s="74"/>
      <c r="C156" s="74"/>
      <c r="D156" s="74"/>
      <c r="E156" s="75"/>
      <c r="F156" s="75"/>
      <c r="G156" s="75"/>
      <c r="H156" s="74"/>
      <c r="I156" s="75"/>
      <c r="J156" s="73"/>
      <c r="K156" s="73"/>
      <c r="L156" s="74"/>
      <c r="M156" s="74"/>
      <c r="N156" s="73"/>
      <c r="O156" s="73"/>
      <c r="P156" s="74"/>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4"/>
      <c r="AN156" s="75"/>
      <c r="AO156" s="73"/>
      <c r="AP156" s="75"/>
      <c r="AQ156" s="75"/>
      <c r="AR156" s="75"/>
      <c r="AS156" s="75"/>
      <c r="AT156" s="75"/>
      <c r="AU156" s="75"/>
      <c r="AV156" s="75"/>
      <c r="AW156" s="75"/>
      <c r="AX156" s="75"/>
      <c r="AY156" s="74"/>
      <c r="AZ156" s="74"/>
      <c r="BA156" s="73"/>
      <c r="BB156" s="77"/>
      <c r="BC156" s="78"/>
      <c r="BD156" s="78"/>
      <c r="BE156" s="78"/>
      <c r="BF156" s="78"/>
      <c r="BG156" s="73"/>
      <c r="BH156" s="75"/>
      <c r="BI156" s="75"/>
      <c r="BJ156" s="75"/>
      <c r="BK156" s="75"/>
    </row>
    <row r="157" ht="15.75" customHeight="1">
      <c r="A157" s="73"/>
      <c r="B157" s="74"/>
      <c r="C157" s="74"/>
      <c r="D157" s="74"/>
      <c r="E157" s="75"/>
      <c r="F157" s="75"/>
      <c r="G157" s="75"/>
      <c r="H157" s="74"/>
      <c r="I157" s="75"/>
      <c r="J157" s="73"/>
      <c r="K157" s="73"/>
      <c r="L157" s="74"/>
      <c r="M157" s="74"/>
      <c r="N157" s="73"/>
      <c r="O157" s="73"/>
      <c r="P157" s="74"/>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4"/>
      <c r="AN157" s="75"/>
      <c r="AO157" s="73"/>
      <c r="AP157" s="75"/>
      <c r="AQ157" s="75"/>
      <c r="AR157" s="75"/>
      <c r="AS157" s="75"/>
      <c r="AT157" s="75"/>
      <c r="AU157" s="75"/>
      <c r="AV157" s="75"/>
      <c r="AW157" s="75"/>
      <c r="AX157" s="75"/>
      <c r="AY157" s="74"/>
      <c r="AZ157" s="74"/>
      <c r="BA157" s="73"/>
      <c r="BB157" s="77"/>
      <c r="BC157" s="78"/>
      <c r="BD157" s="78"/>
      <c r="BE157" s="78"/>
      <c r="BF157" s="78"/>
      <c r="BG157" s="73"/>
      <c r="BH157" s="75"/>
      <c r="BI157" s="75"/>
      <c r="BJ157" s="75"/>
      <c r="BK157" s="75"/>
    </row>
    <row r="158" ht="15.75" customHeight="1">
      <c r="A158" s="73"/>
      <c r="B158" s="74"/>
      <c r="C158" s="74"/>
      <c r="D158" s="74"/>
      <c r="E158" s="75"/>
      <c r="F158" s="75"/>
      <c r="G158" s="75"/>
      <c r="H158" s="74"/>
      <c r="I158" s="75"/>
      <c r="J158" s="73"/>
      <c r="K158" s="73"/>
      <c r="L158" s="74"/>
      <c r="M158" s="74"/>
      <c r="N158" s="73"/>
      <c r="O158" s="73"/>
      <c r="P158" s="74"/>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4"/>
      <c r="AN158" s="75"/>
      <c r="AO158" s="73"/>
      <c r="AP158" s="75"/>
      <c r="AQ158" s="75"/>
      <c r="AR158" s="75"/>
      <c r="AS158" s="75"/>
      <c r="AT158" s="75"/>
      <c r="AU158" s="75"/>
      <c r="AV158" s="75"/>
      <c r="AW158" s="75"/>
      <c r="AX158" s="75"/>
      <c r="AY158" s="74"/>
      <c r="AZ158" s="74"/>
      <c r="BA158" s="73"/>
      <c r="BB158" s="77"/>
      <c r="BC158" s="78"/>
      <c r="BD158" s="78"/>
      <c r="BE158" s="78"/>
      <c r="BF158" s="78"/>
      <c r="BG158" s="73"/>
      <c r="BH158" s="75"/>
      <c r="BI158" s="75"/>
      <c r="BJ158" s="75"/>
      <c r="BK158" s="75"/>
    </row>
    <row r="159" ht="15.75" customHeight="1">
      <c r="A159" s="73"/>
      <c r="B159" s="74"/>
      <c r="C159" s="74"/>
      <c r="D159" s="74"/>
      <c r="E159" s="75"/>
      <c r="F159" s="75"/>
      <c r="G159" s="75"/>
      <c r="H159" s="74"/>
      <c r="I159" s="75"/>
      <c r="J159" s="73"/>
      <c r="K159" s="73"/>
      <c r="L159" s="74"/>
      <c r="M159" s="74"/>
      <c r="N159" s="73"/>
      <c r="O159" s="73"/>
      <c r="P159" s="74"/>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4"/>
      <c r="AN159" s="75"/>
      <c r="AO159" s="73"/>
      <c r="AP159" s="75"/>
      <c r="AQ159" s="75"/>
      <c r="AR159" s="75"/>
      <c r="AS159" s="75"/>
      <c r="AT159" s="75"/>
      <c r="AU159" s="75"/>
      <c r="AV159" s="75"/>
      <c r="AW159" s="75"/>
      <c r="AX159" s="75"/>
      <c r="AY159" s="74"/>
      <c r="AZ159" s="74"/>
      <c r="BA159" s="73"/>
      <c r="BB159" s="77"/>
      <c r="BC159" s="78"/>
      <c r="BD159" s="78"/>
      <c r="BE159" s="78"/>
      <c r="BF159" s="78"/>
      <c r="BG159" s="73"/>
      <c r="BH159" s="75"/>
      <c r="BI159" s="75"/>
      <c r="BJ159" s="75"/>
      <c r="BK159" s="75"/>
    </row>
    <row r="160" ht="15.75" customHeight="1">
      <c r="A160" s="73"/>
      <c r="B160" s="74"/>
      <c r="C160" s="74"/>
      <c r="D160" s="74"/>
      <c r="E160" s="75"/>
      <c r="F160" s="75"/>
      <c r="G160" s="75"/>
      <c r="H160" s="74"/>
      <c r="I160" s="75"/>
      <c r="J160" s="73"/>
      <c r="K160" s="73"/>
      <c r="L160" s="74"/>
      <c r="M160" s="74"/>
      <c r="N160" s="73"/>
      <c r="O160" s="73"/>
      <c r="P160" s="74"/>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4"/>
      <c r="AN160" s="75"/>
      <c r="AO160" s="73"/>
      <c r="AP160" s="75"/>
      <c r="AQ160" s="75"/>
      <c r="AR160" s="75"/>
      <c r="AS160" s="75"/>
      <c r="AT160" s="75"/>
      <c r="AU160" s="75"/>
      <c r="AV160" s="75"/>
      <c r="AW160" s="75"/>
      <c r="AX160" s="75"/>
      <c r="AY160" s="74"/>
      <c r="AZ160" s="74"/>
      <c r="BA160" s="73"/>
      <c r="BB160" s="77"/>
      <c r="BC160" s="78"/>
      <c r="BD160" s="78"/>
      <c r="BE160" s="78"/>
      <c r="BF160" s="78"/>
      <c r="BG160" s="73"/>
      <c r="BH160" s="75"/>
      <c r="BI160" s="75"/>
      <c r="BJ160" s="75"/>
      <c r="BK160" s="75"/>
    </row>
    <row r="161" ht="15.75" customHeight="1">
      <c r="A161" s="73"/>
      <c r="B161" s="74"/>
      <c r="C161" s="74"/>
      <c r="D161" s="74"/>
      <c r="E161" s="75"/>
      <c r="F161" s="75"/>
      <c r="G161" s="75"/>
      <c r="H161" s="74"/>
      <c r="I161" s="75"/>
      <c r="J161" s="73"/>
      <c r="K161" s="73"/>
      <c r="L161" s="74"/>
      <c r="M161" s="74"/>
      <c r="N161" s="73"/>
      <c r="O161" s="73"/>
      <c r="P161" s="74"/>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4"/>
      <c r="AN161" s="75"/>
      <c r="AO161" s="73"/>
      <c r="AP161" s="75"/>
      <c r="AQ161" s="75"/>
      <c r="AR161" s="75"/>
      <c r="AS161" s="75"/>
      <c r="AT161" s="75"/>
      <c r="AU161" s="75"/>
      <c r="AV161" s="75"/>
      <c r="AW161" s="75"/>
      <c r="AX161" s="75"/>
      <c r="AY161" s="74"/>
      <c r="AZ161" s="74"/>
      <c r="BA161" s="73"/>
      <c r="BB161" s="77"/>
      <c r="BC161" s="78"/>
      <c r="BD161" s="78"/>
      <c r="BE161" s="78"/>
      <c r="BF161" s="78"/>
      <c r="BG161" s="73"/>
      <c r="BH161" s="75"/>
      <c r="BI161" s="75"/>
      <c r="BJ161" s="75"/>
      <c r="BK161" s="75"/>
    </row>
    <row r="162" ht="15.75" customHeight="1">
      <c r="A162" s="73"/>
      <c r="B162" s="74"/>
      <c r="C162" s="74"/>
      <c r="D162" s="74"/>
      <c r="E162" s="75"/>
      <c r="F162" s="75"/>
      <c r="G162" s="75"/>
      <c r="H162" s="74"/>
      <c r="I162" s="75"/>
      <c r="J162" s="73"/>
      <c r="K162" s="73"/>
      <c r="L162" s="74"/>
      <c r="M162" s="74"/>
      <c r="N162" s="73"/>
      <c r="O162" s="73"/>
      <c r="P162" s="74"/>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4"/>
      <c r="AN162" s="75"/>
      <c r="AO162" s="73"/>
      <c r="AP162" s="75"/>
      <c r="AQ162" s="75"/>
      <c r="AR162" s="75"/>
      <c r="AS162" s="75"/>
      <c r="AT162" s="75"/>
      <c r="AU162" s="75"/>
      <c r="AV162" s="75"/>
      <c r="AW162" s="75"/>
      <c r="AX162" s="75"/>
      <c r="AY162" s="74"/>
      <c r="AZ162" s="74"/>
      <c r="BA162" s="73"/>
      <c r="BB162" s="77"/>
      <c r="BC162" s="78"/>
      <c r="BD162" s="78"/>
      <c r="BE162" s="78"/>
      <c r="BF162" s="78"/>
      <c r="BG162" s="73"/>
      <c r="BH162" s="75"/>
      <c r="BI162" s="75"/>
      <c r="BJ162" s="75"/>
      <c r="BK162" s="75"/>
    </row>
    <row r="163" ht="15.75" customHeight="1">
      <c r="A163" s="73"/>
      <c r="B163" s="74"/>
      <c r="C163" s="74"/>
      <c r="D163" s="74"/>
      <c r="E163" s="75"/>
      <c r="F163" s="75"/>
      <c r="G163" s="75"/>
      <c r="H163" s="74"/>
      <c r="I163" s="75"/>
      <c r="J163" s="73"/>
      <c r="K163" s="73"/>
      <c r="L163" s="74"/>
      <c r="M163" s="74"/>
      <c r="N163" s="73"/>
      <c r="O163" s="73"/>
      <c r="P163" s="74"/>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4"/>
      <c r="AN163" s="75"/>
      <c r="AO163" s="73"/>
      <c r="AP163" s="75"/>
      <c r="AQ163" s="75"/>
      <c r="AR163" s="75"/>
      <c r="AS163" s="75"/>
      <c r="AT163" s="75"/>
      <c r="AU163" s="75"/>
      <c r="AV163" s="75"/>
      <c r="AW163" s="75"/>
      <c r="AX163" s="75"/>
      <c r="AY163" s="74"/>
      <c r="AZ163" s="74"/>
      <c r="BA163" s="73"/>
      <c r="BB163" s="77"/>
      <c r="BC163" s="78"/>
      <c r="BD163" s="78"/>
      <c r="BE163" s="78"/>
      <c r="BF163" s="78"/>
      <c r="BG163" s="73"/>
      <c r="BH163" s="75"/>
      <c r="BI163" s="75"/>
      <c r="BJ163" s="75"/>
      <c r="BK163" s="75"/>
    </row>
    <row r="164" ht="15.75" customHeight="1">
      <c r="A164" s="73"/>
      <c r="B164" s="74"/>
      <c r="C164" s="74"/>
      <c r="D164" s="74"/>
      <c r="E164" s="75"/>
      <c r="F164" s="75"/>
      <c r="G164" s="75"/>
      <c r="H164" s="74"/>
      <c r="I164" s="75"/>
      <c r="J164" s="73"/>
      <c r="K164" s="73"/>
      <c r="L164" s="74"/>
      <c r="M164" s="74"/>
      <c r="N164" s="73"/>
      <c r="O164" s="73"/>
      <c r="P164" s="74"/>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4"/>
      <c r="AN164" s="75"/>
      <c r="AO164" s="73"/>
      <c r="AP164" s="75"/>
      <c r="AQ164" s="75"/>
      <c r="AR164" s="75"/>
      <c r="AS164" s="75"/>
      <c r="AT164" s="75"/>
      <c r="AU164" s="75"/>
      <c r="AV164" s="75"/>
      <c r="AW164" s="75"/>
      <c r="AX164" s="75"/>
      <c r="AY164" s="74"/>
      <c r="AZ164" s="74"/>
      <c r="BA164" s="73"/>
      <c r="BB164" s="77"/>
      <c r="BC164" s="78"/>
      <c r="BD164" s="78"/>
      <c r="BE164" s="78"/>
      <c r="BF164" s="78"/>
      <c r="BG164" s="73"/>
      <c r="BH164" s="75"/>
      <c r="BI164" s="75"/>
      <c r="BJ164" s="75"/>
      <c r="BK164" s="75"/>
    </row>
    <row r="165" ht="15.75" customHeight="1">
      <c r="A165" s="73"/>
      <c r="B165" s="74"/>
      <c r="C165" s="74"/>
      <c r="D165" s="74"/>
      <c r="E165" s="75"/>
      <c r="F165" s="75"/>
      <c r="G165" s="75"/>
      <c r="H165" s="74"/>
      <c r="I165" s="75"/>
      <c r="J165" s="73"/>
      <c r="K165" s="73"/>
      <c r="L165" s="74"/>
      <c r="M165" s="74"/>
      <c r="N165" s="73"/>
      <c r="O165" s="73"/>
      <c r="P165" s="74"/>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4"/>
      <c r="AN165" s="75"/>
      <c r="AO165" s="73"/>
      <c r="AP165" s="75"/>
      <c r="AQ165" s="75"/>
      <c r="AR165" s="75"/>
      <c r="AS165" s="75"/>
      <c r="AT165" s="75"/>
      <c r="AU165" s="75"/>
      <c r="AV165" s="75"/>
      <c r="AW165" s="75"/>
      <c r="AX165" s="75"/>
      <c r="AY165" s="74"/>
      <c r="AZ165" s="74"/>
      <c r="BA165" s="73"/>
      <c r="BB165" s="77"/>
      <c r="BC165" s="78"/>
      <c r="BD165" s="78"/>
      <c r="BE165" s="78"/>
      <c r="BF165" s="78"/>
      <c r="BG165" s="73"/>
      <c r="BH165" s="75"/>
      <c r="BI165" s="75"/>
      <c r="BJ165" s="75"/>
      <c r="BK165" s="75"/>
    </row>
    <row r="166" ht="15.75" customHeight="1">
      <c r="A166" s="73"/>
      <c r="B166" s="74"/>
      <c r="C166" s="74"/>
      <c r="D166" s="74"/>
      <c r="E166" s="75"/>
      <c r="F166" s="75"/>
      <c r="G166" s="75"/>
      <c r="H166" s="74"/>
      <c r="I166" s="75"/>
      <c r="J166" s="73"/>
      <c r="K166" s="73"/>
      <c r="L166" s="74"/>
      <c r="M166" s="74"/>
      <c r="N166" s="73"/>
      <c r="O166" s="73"/>
      <c r="P166" s="74"/>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4"/>
      <c r="AN166" s="75"/>
      <c r="AO166" s="73"/>
      <c r="AP166" s="75"/>
      <c r="AQ166" s="75"/>
      <c r="AR166" s="75"/>
      <c r="AS166" s="75"/>
      <c r="AT166" s="75"/>
      <c r="AU166" s="75"/>
      <c r="AV166" s="75"/>
      <c r="AW166" s="75"/>
      <c r="AX166" s="75"/>
      <c r="AY166" s="74"/>
      <c r="AZ166" s="74"/>
      <c r="BA166" s="73"/>
      <c r="BB166" s="77"/>
      <c r="BC166" s="78"/>
      <c r="BD166" s="78"/>
      <c r="BE166" s="78"/>
      <c r="BF166" s="78"/>
      <c r="BG166" s="73"/>
      <c r="BH166" s="75"/>
      <c r="BI166" s="75"/>
      <c r="BJ166" s="75"/>
      <c r="BK166" s="75"/>
    </row>
    <row r="167" ht="15.75" customHeight="1">
      <c r="A167" s="73"/>
      <c r="B167" s="74"/>
      <c r="C167" s="74"/>
      <c r="D167" s="74"/>
      <c r="E167" s="75"/>
      <c r="F167" s="75"/>
      <c r="G167" s="75"/>
      <c r="H167" s="74"/>
      <c r="I167" s="75"/>
      <c r="J167" s="73"/>
      <c r="K167" s="73"/>
      <c r="L167" s="74"/>
      <c r="M167" s="74"/>
      <c r="N167" s="73"/>
      <c r="O167" s="73"/>
      <c r="P167" s="74"/>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4"/>
      <c r="AN167" s="75"/>
      <c r="AO167" s="73"/>
      <c r="AP167" s="75"/>
      <c r="AQ167" s="75"/>
      <c r="AR167" s="75"/>
      <c r="AS167" s="75"/>
      <c r="AT167" s="75"/>
      <c r="AU167" s="75"/>
      <c r="AV167" s="75"/>
      <c r="AW167" s="75"/>
      <c r="AX167" s="75"/>
      <c r="AY167" s="74"/>
      <c r="AZ167" s="74"/>
      <c r="BA167" s="73"/>
      <c r="BB167" s="77"/>
      <c r="BC167" s="78"/>
      <c r="BD167" s="78"/>
      <c r="BE167" s="78"/>
      <c r="BF167" s="78"/>
      <c r="BG167" s="73"/>
      <c r="BH167" s="75"/>
      <c r="BI167" s="75"/>
      <c r="BJ167" s="75"/>
      <c r="BK167" s="75"/>
    </row>
    <row r="168" ht="15.75" customHeight="1">
      <c r="A168" s="73"/>
      <c r="B168" s="74"/>
      <c r="C168" s="74"/>
      <c r="D168" s="74"/>
      <c r="E168" s="75"/>
      <c r="F168" s="75"/>
      <c r="G168" s="75"/>
      <c r="H168" s="74"/>
      <c r="I168" s="75"/>
      <c r="J168" s="73"/>
      <c r="K168" s="73"/>
      <c r="L168" s="74"/>
      <c r="M168" s="74"/>
      <c r="N168" s="73"/>
      <c r="O168" s="73"/>
      <c r="P168" s="74"/>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4"/>
      <c r="AN168" s="75"/>
      <c r="AO168" s="73"/>
      <c r="AP168" s="75"/>
      <c r="AQ168" s="75"/>
      <c r="AR168" s="75"/>
      <c r="AS168" s="75"/>
      <c r="AT168" s="75"/>
      <c r="AU168" s="75"/>
      <c r="AV168" s="75"/>
      <c r="AW168" s="75"/>
      <c r="AX168" s="75"/>
      <c r="AY168" s="74"/>
      <c r="AZ168" s="74"/>
      <c r="BA168" s="73"/>
      <c r="BB168" s="77"/>
      <c r="BC168" s="78"/>
      <c r="BD168" s="78"/>
      <c r="BE168" s="78"/>
      <c r="BF168" s="78"/>
      <c r="BG168" s="73"/>
      <c r="BH168" s="75"/>
      <c r="BI168" s="75"/>
      <c r="BJ168" s="75"/>
      <c r="BK168" s="75"/>
    </row>
    <row r="169" ht="15.75" customHeight="1">
      <c r="A169" s="73"/>
      <c r="B169" s="74"/>
      <c r="C169" s="74"/>
      <c r="D169" s="74"/>
      <c r="E169" s="75"/>
      <c r="F169" s="75"/>
      <c r="G169" s="75"/>
      <c r="H169" s="74"/>
      <c r="I169" s="75"/>
      <c r="J169" s="73"/>
      <c r="K169" s="73"/>
      <c r="L169" s="74"/>
      <c r="M169" s="74"/>
      <c r="N169" s="73"/>
      <c r="O169" s="73"/>
      <c r="P169" s="74"/>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4"/>
      <c r="AN169" s="75"/>
      <c r="AO169" s="73"/>
      <c r="AP169" s="75"/>
      <c r="AQ169" s="75"/>
      <c r="AR169" s="75"/>
      <c r="AS169" s="75"/>
      <c r="AT169" s="75"/>
      <c r="AU169" s="75"/>
      <c r="AV169" s="75"/>
      <c r="AW169" s="75"/>
      <c r="AX169" s="75"/>
      <c r="AY169" s="74"/>
      <c r="AZ169" s="74"/>
      <c r="BA169" s="73"/>
      <c r="BB169" s="77"/>
      <c r="BC169" s="78"/>
      <c r="BD169" s="78"/>
      <c r="BE169" s="78"/>
      <c r="BF169" s="78"/>
      <c r="BG169" s="73"/>
      <c r="BH169" s="75"/>
      <c r="BI169" s="75"/>
      <c r="BJ169" s="75"/>
      <c r="BK169" s="75"/>
    </row>
    <row r="170" ht="15.75" customHeight="1">
      <c r="A170" s="73"/>
      <c r="B170" s="74"/>
      <c r="C170" s="74"/>
      <c r="D170" s="74"/>
      <c r="E170" s="75"/>
      <c r="F170" s="75"/>
      <c r="G170" s="75"/>
      <c r="H170" s="74"/>
      <c r="I170" s="75"/>
      <c r="J170" s="73"/>
      <c r="K170" s="73"/>
      <c r="L170" s="74"/>
      <c r="M170" s="74"/>
      <c r="N170" s="73"/>
      <c r="O170" s="73"/>
      <c r="P170" s="74"/>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4"/>
      <c r="AN170" s="75"/>
      <c r="AO170" s="73"/>
      <c r="AP170" s="75"/>
      <c r="AQ170" s="75"/>
      <c r="AR170" s="75"/>
      <c r="AS170" s="75"/>
      <c r="AT170" s="75"/>
      <c r="AU170" s="75"/>
      <c r="AV170" s="75"/>
      <c r="AW170" s="75"/>
      <c r="AX170" s="75"/>
      <c r="AY170" s="74"/>
      <c r="AZ170" s="74"/>
      <c r="BA170" s="73"/>
      <c r="BB170" s="77"/>
      <c r="BC170" s="78"/>
      <c r="BD170" s="78"/>
      <c r="BE170" s="78"/>
      <c r="BF170" s="78"/>
      <c r="BG170" s="73"/>
      <c r="BH170" s="75"/>
      <c r="BI170" s="75"/>
      <c r="BJ170" s="75"/>
      <c r="BK170" s="75"/>
    </row>
    <row r="171" ht="15.75" customHeight="1">
      <c r="A171" s="73"/>
      <c r="B171" s="74"/>
      <c r="C171" s="74"/>
      <c r="D171" s="74"/>
      <c r="E171" s="75"/>
      <c r="F171" s="75"/>
      <c r="G171" s="75"/>
      <c r="H171" s="74"/>
      <c r="I171" s="75"/>
      <c r="J171" s="73"/>
      <c r="K171" s="73"/>
      <c r="L171" s="74"/>
      <c r="M171" s="74"/>
      <c r="N171" s="73"/>
      <c r="O171" s="73"/>
      <c r="P171" s="74"/>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4"/>
      <c r="AN171" s="75"/>
      <c r="AO171" s="73"/>
      <c r="AP171" s="75"/>
      <c r="AQ171" s="75"/>
      <c r="AR171" s="75"/>
      <c r="AS171" s="75"/>
      <c r="AT171" s="75"/>
      <c r="AU171" s="75"/>
      <c r="AV171" s="75"/>
      <c r="AW171" s="75"/>
      <c r="AX171" s="75"/>
      <c r="AY171" s="74"/>
      <c r="AZ171" s="74"/>
      <c r="BA171" s="73"/>
      <c r="BB171" s="77"/>
      <c r="BC171" s="78"/>
      <c r="BD171" s="78"/>
      <c r="BE171" s="78"/>
      <c r="BF171" s="78"/>
      <c r="BG171" s="73"/>
      <c r="BH171" s="75"/>
      <c r="BI171" s="75"/>
      <c r="BJ171" s="75"/>
      <c r="BK171" s="75"/>
    </row>
    <row r="172" ht="15.75" customHeight="1">
      <c r="A172" s="73"/>
      <c r="B172" s="74"/>
      <c r="C172" s="74"/>
      <c r="D172" s="74"/>
      <c r="E172" s="75"/>
      <c r="F172" s="75"/>
      <c r="G172" s="75"/>
      <c r="H172" s="74"/>
      <c r="I172" s="75"/>
      <c r="J172" s="73"/>
      <c r="K172" s="73"/>
      <c r="L172" s="74"/>
      <c r="M172" s="74"/>
      <c r="N172" s="73"/>
      <c r="O172" s="73"/>
      <c r="P172" s="74"/>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4"/>
      <c r="AN172" s="75"/>
      <c r="AO172" s="73"/>
      <c r="AP172" s="75"/>
      <c r="AQ172" s="75"/>
      <c r="AR172" s="75"/>
      <c r="AS172" s="75"/>
      <c r="AT172" s="75"/>
      <c r="AU172" s="75"/>
      <c r="AV172" s="75"/>
      <c r="AW172" s="75"/>
      <c r="AX172" s="75"/>
      <c r="AY172" s="74"/>
      <c r="AZ172" s="74"/>
      <c r="BA172" s="73"/>
      <c r="BB172" s="77"/>
      <c r="BC172" s="78"/>
      <c r="BD172" s="78"/>
      <c r="BE172" s="78"/>
      <c r="BF172" s="78"/>
      <c r="BG172" s="73"/>
      <c r="BH172" s="75"/>
      <c r="BI172" s="75"/>
      <c r="BJ172" s="75"/>
      <c r="BK172" s="75"/>
    </row>
    <row r="173" ht="15.75" customHeight="1">
      <c r="A173" s="73"/>
      <c r="B173" s="74"/>
      <c r="C173" s="74"/>
      <c r="D173" s="74"/>
      <c r="E173" s="75"/>
      <c r="F173" s="75"/>
      <c r="G173" s="75"/>
      <c r="H173" s="74"/>
      <c r="I173" s="75"/>
      <c r="J173" s="73"/>
      <c r="K173" s="73"/>
      <c r="L173" s="74"/>
      <c r="M173" s="74"/>
      <c r="N173" s="73"/>
      <c r="O173" s="73"/>
      <c r="P173" s="74"/>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4"/>
      <c r="AN173" s="75"/>
      <c r="AO173" s="73"/>
      <c r="AP173" s="75"/>
      <c r="AQ173" s="75"/>
      <c r="AR173" s="75"/>
      <c r="AS173" s="75"/>
      <c r="AT173" s="75"/>
      <c r="AU173" s="75"/>
      <c r="AV173" s="75"/>
      <c r="AW173" s="75"/>
      <c r="AX173" s="75"/>
      <c r="AY173" s="74"/>
      <c r="AZ173" s="74"/>
      <c r="BA173" s="73"/>
      <c r="BB173" s="77"/>
      <c r="BC173" s="78"/>
      <c r="BD173" s="78"/>
      <c r="BE173" s="78"/>
      <c r="BF173" s="78"/>
      <c r="BG173" s="73"/>
      <c r="BH173" s="75"/>
      <c r="BI173" s="75"/>
      <c r="BJ173" s="75"/>
      <c r="BK173" s="75"/>
    </row>
    <row r="174" ht="15.75" customHeight="1">
      <c r="A174" s="73"/>
      <c r="B174" s="74"/>
      <c r="C174" s="74"/>
      <c r="D174" s="74"/>
      <c r="E174" s="75"/>
      <c r="F174" s="75"/>
      <c r="G174" s="75"/>
      <c r="H174" s="74"/>
      <c r="I174" s="75"/>
      <c r="J174" s="73"/>
      <c r="K174" s="73"/>
      <c r="L174" s="74"/>
      <c r="M174" s="74"/>
      <c r="N174" s="73"/>
      <c r="O174" s="73"/>
      <c r="P174" s="74"/>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4"/>
      <c r="AN174" s="75"/>
      <c r="AO174" s="73"/>
      <c r="AP174" s="75"/>
      <c r="AQ174" s="75"/>
      <c r="AR174" s="75"/>
      <c r="AS174" s="75"/>
      <c r="AT174" s="75"/>
      <c r="AU174" s="75"/>
      <c r="AV174" s="75"/>
      <c r="AW174" s="75"/>
      <c r="AX174" s="75"/>
      <c r="AY174" s="74"/>
      <c r="AZ174" s="74"/>
      <c r="BA174" s="73"/>
      <c r="BB174" s="77"/>
      <c r="BC174" s="78"/>
      <c r="BD174" s="78"/>
      <c r="BE174" s="78"/>
      <c r="BF174" s="78"/>
      <c r="BG174" s="73"/>
      <c r="BH174" s="75"/>
      <c r="BI174" s="75"/>
      <c r="BJ174" s="75"/>
      <c r="BK174" s="75"/>
    </row>
    <row r="175" ht="15.75" customHeight="1">
      <c r="A175" s="73"/>
      <c r="B175" s="74"/>
      <c r="C175" s="74"/>
      <c r="D175" s="74"/>
      <c r="E175" s="75"/>
      <c r="F175" s="75"/>
      <c r="G175" s="75"/>
      <c r="H175" s="74"/>
      <c r="I175" s="75"/>
      <c r="J175" s="73"/>
      <c r="K175" s="73"/>
      <c r="L175" s="74"/>
      <c r="M175" s="74"/>
      <c r="N175" s="73"/>
      <c r="O175" s="73"/>
      <c r="P175" s="74"/>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4"/>
      <c r="AN175" s="75"/>
      <c r="AO175" s="73"/>
      <c r="AP175" s="75"/>
      <c r="AQ175" s="75"/>
      <c r="AR175" s="75"/>
      <c r="AS175" s="75"/>
      <c r="AT175" s="75"/>
      <c r="AU175" s="75"/>
      <c r="AV175" s="75"/>
      <c r="AW175" s="75"/>
      <c r="AX175" s="75"/>
      <c r="AY175" s="74"/>
      <c r="AZ175" s="74"/>
      <c r="BA175" s="73"/>
      <c r="BB175" s="77"/>
      <c r="BC175" s="78"/>
      <c r="BD175" s="78"/>
      <c r="BE175" s="78"/>
      <c r="BF175" s="78"/>
      <c r="BG175" s="73"/>
      <c r="BH175" s="75"/>
      <c r="BI175" s="75"/>
      <c r="BJ175" s="75"/>
      <c r="BK175" s="75"/>
    </row>
    <row r="176" ht="15.75" customHeight="1">
      <c r="A176" s="73"/>
      <c r="B176" s="74"/>
      <c r="C176" s="74"/>
      <c r="D176" s="74"/>
      <c r="E176" s="75"/>
      <c r="F176" s="75"/>
      <c r="G176" s="75"/>
      <c r="H176" s="74"/>
      <c r="I176" s="75"/>
      <c r="J176" s="73"/>
      <c r="K176" s="73"/>
      <c r="L176" s="74"/>
      <c r="M176" s="74"/>
      <c r="N176" s="73"/>
      <c r="O176" s="73"/>
      <c r="P176" s="74"/>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4"/>
      <c r="AN176" s="75"/>
      <c r="AO176" s="73"/>
      <c r="AP176" s="75"/>
      <c r="AQ176" s="75"/>
      <c r="AR176" s="75"/>
      <c r="AS176" s="75"/>
      <c r="AT176" s="75"/>
      <c r="AU176" s="75"/>
      <c r="AV176" s="75"/>
      <c r="AW176" s="75"/>
      <c r="AX176" s="75"/>
      <c r="AY176" s="74"/>
      <c r="AZ176" s="74"/>
      <c r="BA176" s="73"/>
      <c r="BB176" s="77"/>
      <c r="BC176" s="78"/>
      <c r="BD176" s="78"/>
      <c r="BE176" s="78"/>
      <c r="BF176" s="78"/>
      <c r="BG176" s="73"/>
      <c r="BH176" s="75"/>
      <c r="BI176" s="75"/>
      <c r="BJ176" s="75"/>
      <c r="BK176" s="75"/>
    </row>
    <row r="177" ht="15.75" customHeight="1">
      <c r="A177" s="73"/>
      <c r="B177" s="74"/>
      <c r="C177" s="74"/>
      <c r="D177" s="74"/>
      <c r="E177" s="75"/>
      <c r="F177" s="75"/>
      <c r="G177" s="75"/>
      <c r="H177" s="74"/>
      <c r="I177" s="75"/>
      <c r="J177" s="73"/>
      <c r="K177" s="73"/>
      <c r="L177" s="74"/>
      <c r="M177" s="74"/>
      <c r="N177" s="73"/>
      <c r="O177" s="73"/>
      <c r="P177" s="74"/>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4"/>
      <c r="AN177" s="75"/>
      <c r="AO177" s="73"/>
      <c r="AP177" s="75"/>
      <c r="AQ177" s="75"/>
      <c r="AR177" s="75"/>
      <c r="AS177" s="75"/>
      <c r="AT177" s="75"/>
      <c r="AU177" s="75"/>
      <c r="AV177" s="75"/>
      <c r="AW177" s="75"/>
      <c r="AX177" s="75"/>
      <c r="AY177" s="74"/>
      <c r="AZ177" s="74"/>
      <c r="BA177" s="73"/>
      <c r="BB177" s="77"/>
      <c r="BC177" s="78"/>
      <c r="BD177" s="78"/>
      <c r="BE177" s="78"/>
      <c r="BF177" s="78"/>
      <c r="BG177" s="73"/>
      <c r="BH177" s="75"/>
      <c r="BI177" s="75"/>
      <c r="BJ177" s="75"/>
      <c r="BK177" s="75"/>
    </row>
    <row r="178" ht="15.75" customHeight="1">
      <c r="A178" s="73"/>
      <c r="B178" s="74"/>
      <c r="C178" s="74"/>
      <c r="D178" s="74"/>
      <c r="E178" s="75"/>
      <c r="F178" s="75"/>
      <c r="G178" s="75"/>
      <c r="H178" s="74"/>
      <c r="I178" s="75"/>
      <c r="J178" s="73"/>
      <c r="K178" s="73"/>
      <c r="L178" s="74"/>
      <c r="M178" s="74"/>
      <c r="N178" s="73"/>
      <c r="O178" s="73"/>
      <c r="P178" s="74"/>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4"/>
      <c r="AN178" s="75"/>
      <c r="AO178" s="73"/>
      <c r="AP178" s="75"/>
      <c r="AQ178" s="75"/>
      <c r="AR178" s="75"/>
      <c r="AS178" s="75"/>
      <c r="AT178" s="75"/>
      <c r="AU178" s="75"/>
      <c r="AV178" s="75"/>
      <c r="AW178" s="75"/>
      <c r="AX178" s="75"/>
      <c r="AY178" s="74"/>
      <c r="AZ178" s="74"/>
      <c r="BA178" s="73"/>
      <c r="BB178" s="77"/>
      <c r="BC178" s="78"/>
      <c r="BD178" s="78"/>
      <c r="BE178" s="78"/>
      <c r="BF178" s="78"/>
      <c r="BG178" s="73"/>
      <c r="BH178" s="75"/>
      <c r="BI178" s="75"/>
      <c r="BJ178" s="75"/>
      <c r="BK178" s="75"/>
    </row>
    <row r="179" ht="15.75" customHeight="1">
      <c r="A179" s="73"/>
      <c r="B179" s="74"/>
      <c r="C179" s="74"/>
      <c r="D179" s="74"/>
      <c r="E179" s="75"/>
      <c r="F179" s="75"/>
      <c r="G179" s="75"/>
      <c r="H179" s="74"/>
      <c r="I179" s="75"/>
      <c r="J179" s="73"/>
      <c r="K179" s="73"/>
      <c r="L179" s="74"/>
      <c r="M179" s="74"/>
      <c r="N179" s="73"/>
      <c r="O179" s="73"/>
      <c r="P179" s="74"/>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4"/>
      <c r="AN179" s="75"/>
      <c r="AO179" s="73"/>
      <c r="AP179" s="75"/>
      <c r="AQ179" s="75"/>
      <c r="AR179" s="75"/>
      <c r="AS179" s="75"/>
      <c r="AT179" s="75"/>
      <c r="AU179" s="75"/>
      <c r="AV179" s="75"/>
      <c r="AW179" s="75"/>
      <c r="AX179" s="75"/>
      <c r="AY179" s="74"/>
      <c r="AZ179" s="74"/>
      <c r="BA179" s="73"/>
      <c r="BB179" s="77"/>
      <c r="BC179" s="78"/>
      <c r="BD179" s="78"/>
      <c r="BE179" s="78"/>
      <c r="BF179" s="78"/>
      <c r="BG179" s="73"/>
      <c r="BH179" s="75"/>
      <c r="BI179" s="75"/>
      <c r="BJ179" s="75"/>
      <c r="BK179" s="75"/>
    </row>
    <row r="180" ht="15.75" customHeight="1">
      <c r="A180" s="73"/>
      <c r="B180" s="74"/>
      <c r="C180" s="74"/>
      <c r="D180" s="74"/>
      <c r="E180" s="75"/>
      <c r="F180" s="75"/>
      <c r="G180" s="75"/>
      <c r="H180" s="74"/>
      <c r="I180" s="75"/>
      <c r="J180" s="73"/>
      <c r="K180" s="73"/>
      <c r="L180" s="74"/>
      <c r="M180" s="74"/>
      <c r="N180" s="73"/>
      <c r="O180" s="73"/>
      <c r="P180" s="74"/>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4"/>
      <c r="AN180" s="75"/>
      <c r="AO180" s="73"/>
      <c r="AP180" s="75"/>
      <c r="AQ180" s="75"/>
      <c r="AR180" s="75"/>
      <c r="AS180" s="75"/>
      <c r="AT180" s="75"/>
      <c r="AU180" s="75"/>
      <c r="AV180" s="75"/>
      <c r="AW180" s="75"/>
      <c r="AX180" s="75"/>
      <c r="AY180" s="74"/>
      <c r="AZ180" s="74"/>
      <c r="BA180" s="73"/>
      <c r="BB180" s="77"/>
      <c r="BC180" s="78"/>
      <c r="BD180" s="78"/>
      <c r="BE180" s="78"/>
      <c r="BF180" s="78"/>
      <c r="BG180" s="73"/>
      <c r="BH180" s="75"/>
      <c r="BI180" s="75"/>
      <c r="BJ180" s="75"/>
      <c r="BK180" s="75"/>
    </row>
    <row r="181" ht="15.75" customHeight="1">
      <c r="A181" s="73"/>
      <c r="B181" s="74"/>
      <c r="C181" s="74"/>
      <c r="D181" s="74"/>
      <c r="E181" s="75"/>
      <c r="F181" s="75"/>
      <c r="G181" s="75"/>
      <c r="H181" s="74"/>
      <c r="I181" s="75"/>
      <c r="J181" s="73"/>
      <c r="K181" s="73"/>
      <c r="L181" s="74"/>
      <c r="M181" s="74"/>
      <c r="N181" s="73"/>
      <c r="O181" s="73"/>
      <c r="P181" s="74"/>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4"/>
      <c r="AN181" s="75"/>
      <c r="AO181" s="73"/>
      <c r="AP181" s="75"/>
      <c r="AQ181" s="75"/>
      <c r="AR181" s="75"/>
      <c r="AS181" s="75"/>
      <c r="AT181" s="75"/>
      <c r="AU181" s="75"/>
      <c r="AV181" s="75"/>
      <c r="AW181" s="75"/>
      <c r="AX181" s="75"/>
      <c r="AY181" s="74"/>
      <c r="AZ181" s="74"/>
      <c r="BA181" s="73"/>
      <c r="BB181" s="77"/>
      <c r="BC181" s="78"/>
      <c r="BD181" s="78"/>
      <c r="BE181" s="78"/>
      <c r="BF181" s="78"/>
      <c r="BG181" s="73"/>
      <c r="BH181" s="75"/>
      <c r="BI181" s="75"/>
      <c r="BJ181" s="75"/>
      <c r="BK181" s="75"/>
    </row>
    <row r="182" ht="15.75" customHeight="1">
      <c r="A182" s="73"/>
      <c r="B182" s="74"/>
      <c r="C182" s="74"/>
      <c r="D182" s="74"/>
      <c r="E182" s="75"/>
      <c r="F182" s="75"/>
      <c r="G182" s="75"/>
      <c r="H182" s="74"/>
      <c r="I182" s="75"/>
      <c r="J182" s="73"/>
      <c r="K182" s="73"/>
      <c r="L182" s="74"/>
      <c r="M182" s="74"/>
      <c r="N182" s="73"/>
      <c r="O182" s="73"/>
      <c r="P182" s="74"/>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4"/>
      <c r="AN182" s="75"/>
      <c r="AO182" s="73"/>
      <c r="AP182" s="75"/>
      <c r="AQ182" s="75"/>
      <c r="AR182" s="75"/>
      <c r="AS182" s="75"/>
      <c r="AT182" s="75"/>
      <c r="AU182" s="75"/>
      <c r="AV182" s="75"/>
      <c r="AW182" s="75"/>
      <c r="AX182" s="75"/>
      <c r="AY182" s="74"/>
      <c r="AZ182" s="74"/>
      <c r="BA182" s="73"/>
      <c r="BB182" s="77"/>
      <c r="BC182" s="78"/>
      <c r="BD182" s="78"/>
      <c r="BE182" s="78"/>
      <c r="BF182" s="78"/>
      <c r="BG182" s="73"/>
      <c r="BH182" s="75"/>
      <c r="BI182" s="75"/>
      <c r="BJ182" s="75"/>
      <c r="BK182" s="75"/>
    </row>
    <row r="183" ht="15.75" customHeight="1">
      <c r="A183" s="73"/>
      <c r="B183" s="74"/>
      <c r="C183" s="74"/>
      <c r="D183" s="74"/>
      <c r="E183" s="75"/>
      <c r="F183" s="75"/>
      <c r="G183" s="75"/>
      <c r="H183" s="74"/>
      <c r="I183" s="75"/>
      <c r="J183" s="73"/>
      <c r="K183" s="73"/>
      <c r="L183" s="74"/>
      <c r="M183" s="74"/>
      <c r="N183" s="73"/>
      <c r="O183" s="73"/>
      <c r="P183" s="74"/>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4"/>
      <c r="AN183" s="75"/>
      <c r="AO183" s="73"/>
      <c r="AP183" s="75"/>
      <c r="AQ183" s="75"/>
      <c r="AR183" s="75"/>
      <c r="AS183" s="75"/>
      <c r="AT183" s="75"/>
      <c r="AU183" s="75"/>
      <c r="AV183" s="75"/>
      <c r="AW183" s="75"/>
      <c r="AX183" s="75"/>
      <c r="AY183" s="74"/>
      <c r="AZ183" s="74"/>
      <c r="BA183" s="73"/>
      <c r="BB183" s="77"/>
      <c r="BC183" s="78"/>
      <c r="BD183" s="78"/>
      <c r="BE183" s="78"/>
      <c r="BF183" s="78"/>
      <c r="BG183" s="73"/>
      <c r="BH183" s="75"/>
      <c r="BI183" s="75"/>
      <c r="BJ183" s="75"/>
      <c r="BK183" s="75"/>
    </row>
    <row r="184" ht="15.75" customHeight="1">
      <c r="A184" s="73"/>
      <c r="B184" s="74"/>
      <c r="C184" s="74"/>
      <c r="D184" s="74"/>
      <c r="E184" s="75"/>
      <c r="F184" s="75"/>
      <c r="G184" s="75"/>
      <c r="H184" s="74"/>
      <c r="I184" s="75"/>
      <c r="J184" s="73"/>
      <c r="K184" s="73"/>
      <c r="L184" s="74"/>
      <c r="M184" s="74"/>
      <c r="N184" s="73"/>
      <c r="O184" s="73"/>
      <c r="P184" s="74"/>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4"/>
      <c r="AN184" s="75"/>
      <c r="AO184" s="73"/>
      <c r="AP184" s="75"/>
      <c r="AQ184" s="75"/>
      <c r="AR184" s="75"/>
      <c r="AS184" s="75"/>
      <c r="AT184" s="75"/>
      <c r="AU184" s="75"/>
      <c r="AV184" s="75"/>
      <c r="AW184" s="75"/>
      <c r="AX184" s="75"/>
      <c r="AY184" s="74"/>
      <c r="AZ184" s="74"/>
      <c r="BA184" s="73"/>
      <c r="BB184" s="77"/>
      <c r="BC184" s="78"/>
      <c r="BD184" s="78"/>
      <c r="BE184" s="78"/>
      <c r="BF184" s="78"/>
      <c r="BG184" s="73"/>
      <c r="BH184" s="75"/>
      <c r="BI184" s="75"/>
      <c r="BJ184" s="75"/>
      <c r="BK184" s="75"/>
    </row>
    <row r="185" ht="15.75" customHeight="1">
      <c r="A185" s="73"/>
      <c r="B185" s="74"/>
      <c r="C185" s="74"/>
      <c r="D185" s="74"/>
      <c r="E185" s="75"/>
      <c r="F185" s="75"/>
      <c r="G185" s="75"/>
      <c r="H185" s="74"/>
      <c r="I185" s="75"/>
      <c r="J185" s="73"/>
      <c r="K185" s="73"/>
      <c r="L185" s="74"/>
      <c r="M185" s="74"/>
      <c r="N185" s="73"/>
      <c r="O185" s="73"/>
      <c r="P185" s="74"/>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4"/>
      <c r="AN185" s="75"/>
      <c r="AO185" s="73"/>
      <c r="AP185" s="75"/>
      <c r="AQ185" s="75"/>
      <c r="AR185" s="75"/>
      <c r="AS185" s="75"/>
      <c r="AT185" s="75"/>
      <c r="AU185" s="75"/>
      <c r="AV185" s="75"/>
      <c r="AW185" s="75"/>
      <c r="AX185" s="75"/>
      <c r="AY185" s="74"/>
      <c r="AZ185" s="74"/>
      <c r="BA185" s="73"/>
      <c r="BB185" s="77"/>
      <c r="BC185" s="78"/>
      <c r="BD185" s="78"/>
      <c r="BE185" s="78"/>
      <c r="BF185" s="78"/>
      <c r="BG185" s="73"/>
      <c r="BH185" s="75"/>
      <c r="BI185" s="75"/>
      <c r="BJ185" s="75"/>
      <c r="BK185" s="75"/>
    </row>
    <row r="186" ht="15.75" customHeight="1">
      <c r="A186" s="73"/>
      <c r="B186" s="74"/>
      <c r="C186" s="74"/>
      <c r="D186" s="74"/>
      <c r="E186" s="75"/>
      <c r="F186" s="75"/>
      <c r="G186" s="75"/>
      <c r="H186" s="74"/>
      <c r="I186" s="75"/>
      <c r="J186" s="73"/>
      <c r="K186" s="73"/>
      <c r="L186" s="74"/>
      <c r="M186" s="74"/>
      <c r="N186" s="73"/>
      <c r="O186" s="73"/>
      <c r="P186" s="74"/>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4"/>
      <c r="AN186" s="75"/>
      <c r="AO186" s="73"/>
      <c r="AP186" s="75"/>
      <c r="AQ186" s="75"/>
      <c r="AR186" s="75"/>
      <c r="AS186" s="75"/>
      <c r="AT186" s="75"/>
      <c r="AU186" s="75"/>
      <c r="AV186" s="75"/>
      <c r="AW186" s="75"/>
      <c r="AX186" s="75"/>
      <c r="AY186" s="74"/>
      <c r="AZ186" s="74"/>
      <c r="BA186" s="73"/>
      <c r="BB186" s="77"/>
      <c r="BC186" s="78"/>
      <c r="BD186" s="78"/>
      <c r="BE186" s="78"/>
      <c r="BF186" s="78"/>
      <c r="BG186" s="73"/>
      <c r="BH186" s="75"/>
      <c r="BI186" s="75"/>
      <c r="BJ186" s="75"/>
      <c r="BK186" s="75"/>
    </row>
    <row r="187" ht="15.75" customHeight="1">
      <c r="A187" s="73"/>
      <c r="B187" s="74"/>
      <c r="C187" s="74"/>
      <c r="D187" s="74"/>
      <c r="E187" s="75"/>
      <c r="F187" s="75"/>
      <c r="G187" s="75"/>
      <c r="H187" s="74"/>
      <c r="I187" s="75"/>
      <c r="J187" s="73"/>
      <c r="K187" s="73"/>
      <c r="L187" s="74"/>
      <c r="M187" s="74"/>
      <c r="N187" s="73"/>
      <c r="O187" s="73"/>
      <c r="P187" s="74"/>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4"/>
      <c r="AN187" s="75"/>
      <c r="AO187" s="73"/>
      <c r="AP187" s="75"/>
      <c r="AQ187" s="75"/>
      <c r="AR187" s="75"/>
      <c r="AS187" s="75"/>
      <c r="AT187" s="75"/>
      <c r="AU187" s="75"/>
      <c r="AV187" s="75"/>
      <c r="AW187" s="75"/>
      <c r="AX187" s="75"/>
      <c r="AY187" s="74"/>
      <c r="AZ187" s="74"/>
      <c r="BA187" s="73"/>
      <c r="BB187" s="77"/>
      <c r="BC187" s="78"/>
      <c r="BD187" s="78"/>
      <c r="BE187" s="78"/>
      <c r="BF187" s="78"/>
      <c r="BG187" s="73"/>
      <c r="BH187" s="75"/>
      <c r="BI187" s="75"/>
      <c r="BJ187" s="75"/>
      <c r="BK187" s="75"/>
    </row>
    <row r="188" ht="15.75" customHeight="1">
      <c r="A188" s="73"/>
      <c r="B188" s="74"/>
      <c r="C188" s="74"/>
      <c r="D188" s="74"/>
      <c r="E188" s="75"/>
      <c r="F188" s="75"/>
      <c r="G188" s="75"/>
      <c r="H188" s="74"/>
      <c r="I188" s="75"/>
      <c r="J188" s="73"/>
      <c r="K188" s="73"/>
      <c r="L188" s="74"/>
      <c r="M188" s="74"/>
      <c r="N188" s="73"/>
      <c r="O188" s="73"/>
      <c r="P188" s="74"/>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4"/>
      <c r="AN188" s="75"/>
      <c r="AO188" s="73"/>
      <c r="AP188" s="75"/>
      <c r="AQ188" s="75"/>
      <c r="AR188" s="75"/>
      <c r="AS188" s="75"/>
      <c r="AT188" s="75"/>
      <c r="AU188" s="75"/>
      <c r="AV188" s="75"/>
      <c r="AW188" s="75"/>
      <c r="AX188" s="75"/>
      <c r="AY188" s="74"/>
      <c r="AZ188" s="74"/>
      <c r="BA188" s="73"/>
      <c r="BB188" s="77"/>
      <c r="BC188" s="78"/>
      <c r="BD188" s="78"/>
      <c r="BE188" s="78"/>
      <c r="BF188" s="78"/>
      <c r="BG188" s="73"/>
      <c r="BH188" s="75"/>
      <c r="BI188" s="75"/>
      <c r="BJ188" s="75"/>
      <c r="BK188" s="75"/>
    </row>
    <row r="189" ht="15.75" customHeight="1">
      <c r="A189" s="73"/>
      <c r="B189" s="74"/>
      <c r="C189" s="74"/>
      <c r="D189" s="74"/>
      <c r="E189" s="75"/>
      <c r="F189" s="75"/>
      <c r="G189" s="75"/>
      <c r="H189" s="74"/>
      <c r="I189" s="75"/>
      <c r="J189" s="73"/>
      <c r="K189" s="73"/>
      <c r="L189" s="74"/>
      <c r="M189" s="74"/>
      <c r="N189" s="73"/>
      <c r="O189" s="73"/>
      <c r="P189" s="74"/>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4"/>
      <c r="AN189" s="75"/>
      <c r="AO189" s="73"/>
      <c r="AP189" s="75"/>
      <c r="AQ189" s="75"/>
      <c r="AR189" s="75"/>
      <c r="AS189" s="75"/>
      <c r="AT189" s="75"/>
      <c r="AU189" s="75"/>
      <c r="AV189" s="75"/>
      <c r="AW189" s="75"/>
      <c r="AX189" s="75"/>
      <c r="AY189" s="74"/>
      <c r="AZ189" s="74"/>
      <c r="BA189" s="73"/>
      <c r="BB189" s="77"/>
      <c r="BC189" s="78"/>
      <c r="BD189" s="78"/>
      <c r="BE189" s="78"/>
      <c r="BF189" s="78"/>
      <c r="BG189" s="73"/>
      <c r="BH189" s="75"/>
      <c r="BI189" s="75"/>
      <c r="BJ189" s="75"/>
      <c r="BK189" s="75"/>
    </row>
    <row r="190" ht="15.75" customHeight="1">
      <c r="A190" s="73"/>
      <c r="B190" s="74"/>
      <c r="C190" s="74"/>
      <c r="D190" s="74"/>
      <c r="E190" s="75"/>
      <c r="F190" s="75"/>
      <c r="G190" s="75"/>
      <c r="H190" s="74"/>
      <c r="I190" s="75"/>
      <c r="J190" s="73"/>
      <c r="K190" s="73"/>
      <c r="L190" s="74"/>
      <c r="M190" s="74"/>
      <c r="N190" s="73"/>
      <c r="O190" s="73"/>
      <c r="P190" s="74"/>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4"/>
      <c r="AN190" s="75"/>
      <c r="AO190" s="73"/>
      <c r="AP190" s="75"/>
      <c r="AQ190" s="75"/>
      <c r="AR190" s="75"/>
      <c r="AS190" s="75"/>
      <c r="AT190" s="75"/>
      <c r="AU190" s="75"/>
      <c r="AV190" s="75"/>
      <c r="AW190" s="75"/>
      <c r="AX190" s="75"/>
      <c r="AY190" s="74"/>
      <c r="AZ190" s="74"/>
      <c r="BA190" s="73"/>
      <c r="BB190" s="77"/>
      <c r="BC190" s="78"/>
      <c r="BD190" s="78"/>
      <c r="BE190" s="78"/>
      <c r="BF190" s="78"/>
      <c r="BG190" s="73"/>
      <c r="BH190" s="75"/>
      <c r="BI190" s="75"/>
      <c r="BJ190" s="75"/>
      <c r="BK190" s="75"/>
    </row>
    <row r="191" ht="15.75" customHeight="1">
      <c r="A191" s="73"/>
      <c r="B191" s="74"/>
      <c r="C191" s="74"/>
      <c r="D191" s="74"/>
      <c r="E191" s="75"/>
      <c r="F191" s="75"/>
      <c r="G191" s="75"/>
      <c r="H191" s="74"/>
      <c r="I191" s="75"/>
      <c r="J191" s="73"/>
      <c r="K191" s="73"/>
      <c r="L191" s="74"/>
      <c r="M191" s="74"/>
      <c r="N191" s="73"/>
      <c r="O191" s="73"/>
      <c r="P191" s="74"/>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4"/>
      <c r="AN191" s="75"/>
      <c r="AO191" s="73"/>
      <c r="AP191" s="75"/>
      <c r="AQ191" s="75"/>
      <c r="AR191" s="75"/>
      <c r="AS191" s="75"/>
      <c r="AT191" s="75"/>
      <c r="AU191" s="75"/>
      <c r="AV191" s="75"/>
      <c r="AW191" s="75"/>
      <c r="AX191" s="75"/>
      <c r="AY191" s="74"/>
      <c r="AZ191" s="74"/>
      <c r="BA191" s="73"/>
      <c r="BB191" s="77"/>
      <c r="BC191" s="78"/>
      <c r="BD191" s="78"/>
      <c r="BE191" s="78"/>
      <c r="BF191" s="78"/>
      <c r="BG191" s="73"/>
      <c r="BH191" s="75"/>
      <c r="BI191" s="75"/>
      <c r="BJ191" s="75"/>
      <c r="BK191" s="75"/>
    </row>
    <row r="192" ht="15.75" customHeight="1">
      <c r="A192" s="73"/>
      <c r="B192" s="74"/>
      <c r="C192" s="74"/>
      <c r="D192" s="74"/>
      <c r="E192" s="75"/>
      <c r="F192" s="75"/>
      <c r="G192" s="75"/>
      <c r="H192" s="74"/>
      <c r="I192" s="75"/>
      <c r="J192" s="73"/>
      <c r="K192" s="73"/>
      <c r="L192" s="74"/>
      <c r="M192" s="74"/>
      <c r="N192" s="73"/>
      <c r="O192" s="73"/>
      <c r="P192" s="74"/>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4"/>
      <c r="AN192" s="75"/>
      <c r="AO192" s="73"/>
      <c r="AP192" s="75"/>
      <c r="AQ192" s="75"/>
      <c r="AR192" s="75"/>
      <c r="AS192" s="75"/>
      <c r="AT192" s="75"/>
      <c r="AU192" s="75"/>
      <c r="AV192" s="75"/>
      <c r="AW192" s="75"/>
      <c r="AX192" s="75"/>
      <c r="AY192" s="74"/>
      <c r="AZ192" s="74"/>
      <c r="BA192" s="73"/>
      <c r="BB192" s="77"/>
      <c r="BC192" s="78"/>
      <c r="BD192" s="78"/>
      <c r="BE192" s="78"/>
      <c r="BF192" s="78"/>
      <c r="BG192" s="73"/>
      <c r="BH192" s="75"/>
      <c r="BI192" s="75"/>
      <c r="BJ192" s="75"/>
      <c r="BK192" s="75"/>
    </row>
    <row r="193" ht="15.75" customHeight="1">
      <c r="A193" s="73"/>
      <c r="B193" s="74"/>
      <c r="C193" s="74"/>
      <c r="D193" s="74"/>
      <c r="E193" s="75"/>
      <c r="F193" s="75"/>
      <c r="G193" s="75"/>
      <c r="H193" s="74"/>
      <c r="I193" s="75"/>
      <c r="J193" s="73"/>
      <c r="K193" s="73"/>
      <c r="L193" s="74"/>
      <c r="M193" s="74"/>
      <c r="N193" s="73"/>
      <c r="O193" s="73"/>
      <c r="P193" s="74"/>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4"/>
      <c r="AN193" s="75"/>
      <c r="AO193" s="73"/>
      <c r="AP193" s="75"/>
      <c r="AQ193" s="75"/>
      <c r="AR193" s="75"/>
      <c r="AS193" s="75"/>
      <c r="AT193" s="75"/>
      <c r="AU193" s="75"/>
      <c r="AV193" s="75"/>
      <c r="AW193" s="75"/>
      <c r="AX193" s="75"/>
      <c r="AY193" s="74"/>
      <c r="AZ193" s="74"/>
      <c r="BA193" s="73"/>
      <c r="BB193" s="77"/>
      <c r="BC193" s="78"/>
      <c r="BD193" s="78"/>
      <c r="BE193" s="78"/>
      <c r="BF193" s="78"/>
      <c r="BG193" s="73"/>
      <c r="BH193" s="75"/>
      <c r="BI193" s="75"/>
      <c r="BJ193" s="75"/>
      <c r="BK193" s="75"/>
    </row>
    <row r="194" ht="15.75" customHeight="1">
      <c r="A194" s="73"/>
      <c r="B194" s="74"/>
      <c r="C194" s="74"/>
      <c r="D194" s="74"/>
      <c r="E194" s="75"/>
      <c r="F194" s="75"/>
      <c r="G194" s="75"/>
      <c r="H194" s="74"/>
      <c r="I194" s="75"/>
      <c r="J194" s="73"/>
      <c r="K194" s="73"/>
      <c r="L194" s="74"/>
      <c r="M194" s="74"/>
      <c r="N194" s="73"/>
      <c r="O194" s="73"/>
      <c r="P194" s="74"/>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4"/>
      <c r="AN194" s="75"/>
      <c r="AO194" s="73"/>
      <c r="AP194" s="75"/>
      <c r="AQ194" s="75"/>
      <c r="AR194" s="75"/>
      <c r="AS194" s="75"/>
      <c r="AT194" s="75"/>
      <c r="AU194" s="75"/>
      <c r="AV194" s="75"/>
      <c r="AW194" s="75"/>
      <c r="AX194" s="75"/>
      <c r="AY194" s="74"/>
      <c r="AZ194" s="74"/>
      <c r="BA194" s="73"/>
      <c r="BB194" s="77"/>
      <c r="BC194" s="78"/>
      <c r="BD194" s="78"/>
      <c r="BE194" s="78"/>
      <c r="BF194" s="78"/>
      <c r="BG194" s="73"/>
      <c r="BH194" s="75"/>
      <c r="BI194" s="75"/>
      <c r="BJ194" s="75"/>
      <c r="BK194" s="75"/>
    </row>
    <row r="195" ht="15.75" customHeight="1">
      <c r="A195" s="73"/>
      <c r="B195" s="74"/>
      <c r="C195" s="74"/>
      <c r="D195" s="74"/>
      <c r="E195" s="75"/>
      <c r="F195" s="75"/>
      <c r="G195" s="75"/>
      <c r="H195" s="74"/>
      <c r="I195" s="75"/>
      <c r="J195" s="73"/>
      <c r="K195" s="73"/>
      <c r="L195" s="74"/>
      <c r="M195" s="74"/>
      <c r="N195" s="73"/>
      <c r="O195" s="73"/>
      <c r="P195" s="74"/>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4"/>
      <c r="AN195" s="75"/>
      <c r="AO195" s="73"/>
      <c r="AP195" s="75"/>
      <c r="AQ195" s="75"/>
      <c r="AR195" s="75"/>
      <c r="AS195" s="75"/>
      <c r="AT195" s="75"/>
      <c r="AU195" s="75"/>
      <c r="AV195" s="75"/>
      <c r="AW195" s="75"/>
      <c r="AX195" s="75"/>
      <c r="AY195" s="74"/>
      <c r="AZ195" s="74"/>
      <c r="BA195" s="73"/>
      <c r="BB195" s="77"/>
      <c r="BC195" s="78"/>
      <c r="BD195" s="78"/>
      <c r="BE195" s="78"/>
      <c r="BF195" s="78"/>
      <c r="BG195" s="73"/>
      <c r="BH195" s="75"/>
      <c r="BI195" s="75"/>
      <c r="BJ195" s="75"/>
      <c r="BK195" s="75"/>
    </row>
    <row r="196" ht="15.75" customHeight="1">
      <c r="A196" s="73"/>
      <c r="B196" s="74"/>
      <c r="C196" s="74"/>
      <c r="D196" s="74"/>
      <c r="E196" s="75"/>
      <c r="F196" s="75"/>
      <c r="G196" s="75"/>
      <c r="H196" s="74"/>
      <c r="I196" s="75"/>
      <c r="J196" s="73"/>
      <c r="K196" s="73"/>
      <c r="L196" s="74"/>
      <c r="M196" s="74"/>
      <c r="N196" s="73"/>
      <c r="O196" s="73"/>
      <c r="P196" s="74"/>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4"/>
      <c r="AN196" s="75"/>
      <c r="AO196" s="73"/>
      <c r="AP196" s="75"/>
      <c r="AQ196" s="75"/>
      <c r="AR196" s="75"/>
      <c r="AS196" s="75"/>
      <c r="AT196" s="75"/>
      <c r="AU196" s="75"/>
      <c r="AV196" s="75"/>
      <c r="AW196" s="75"/>
      <c r="AX196" s="75"/>
      <c r="AY196" s="74"/>
      <c r="AZ196" s="74"/>
      <c r="BA196" s="73"/>
      <c r="BB196" s="77"/>
      <c r="BC196" s="78"/>
      <c r="BD196" s="78"/>
      <c r="BE196" s="78"/>
      <c r="BF196" s="78"/>
      <c r="BG196" s="73"/>
      <c r="BH196" s="75"/>
      <c r="BI196" s="75"/>
      <c r="BJ196" s="75"/>
      <c r="BK196" s="75"/>
    </row>
    <row r="197" ht="15.75" customHeight="1">
      <c r="A197" s="73"/>
      <c r="B197" s="74"/>
      <c r="C197" s="74"/>
      <c r="D197" s="74"/>
      <c r="E197" s="75"/>
      <c r="F197" s="75"/>
      <c r="G197" s="75"/>
      <c r="H197" s="74"/>
      <c r="I197" s="75"/>
      <c r="J197" s="73"/>
      <c r="K197" s="73"/>
      <c r="L197" s="74"/>
      <c r="M197" s="74"/>
      <c r="N197" s="73"/>
      <c r="O197" s="73"/>
      <c r="P197" s="74"/>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4"/>
      <c r="AN197" s="75"/>
      <c r="AO197" s="73"/>
      <c r="AP197" s="75"/>
      <c r="AQ197" s="75"/>
      <c r="AR197" s="75"/>
      <c r="AS197" s="75"/>
      <c r="AT197" s="75"/>
      <c r="AU197" s="75"/>
      <c r="AV197" s="75"/>
      <c r="AW197" s="75"/>
      <c r="AX197" s="75"/>
      <c r="AY197" s="74"/>
      <c r="AZ197" s="74"/>
      <c r="BA197" s="73"/>
      <c r="BB197" s="77"/>
      <c r="BC197" s="78"/>
      <c r="BD197" s="78"/>
      <c r="BE197" s="78"/>
      <c r="BF197" s="78"/>
      <c r="BG197" s="73"/>
      <c r="BH197" s="75"/>
      <c r="BI197" s="75"/>
      <c r="BJ197" s="75"/>
      <c r="BK197" s="75"/>
    </row>
    <row r="198" ht="15.75" customHeight="1">
      <c r="A198" s="73"/>
      <c r="B198" s="74"/>
      <c r="C198" s="74"/>
      <c r="D198" s="74"/>
      <c r="E198" s="75"/>
      <c r="F198" s="75"/>
      <c r="G198" s="75"/>
      <c r="H198" s="74"/>
      <c r="I198" s="75"/>
      <c r="J198" s="73"/>
      <c r="K198" s="73"/>
      <c r="L198" s="74"/>
      <c r="M198" s="74"/>
      <c r="N198" s="73"/>
      <c r="O198" s="73"/>
      <c r="P198" s="74"/>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4"/>
      <c r="AN198" s="75"/>
      <c r="AO198" s="73"/>
      <c r="AP198" s="75"/>
      <c r="AQ198" s="75"/>
      <c r="AR198" s="75"/>
      <c r="AS198" s="75"/>
      <c r="AT198" s="75"/>
      <c r="AU198" s="75"/>
      <c r="AV198" s="75"/>
      <c r="AW198" s="75"/>
      <c r="AX198" s="75"/>
      <c r="AY198" s="74"/>
      <c r="AZ198" s="74"/>
      <c r="BA198" s="73"/>
      <c r="BB198" s="77"/>
      <c r="BC198" s="78"/>
      <c r="BD198" s="78"/>
      <c r="BE198" s="78"/>
      <c r="BF198" s="78"/>
      <c r="BG198" s="73"/>
      <c r="BH198" s="75"/>
      <c r="BI198" s="75"/>
      <c r="BJ198" s="75"/>
      <c r="BK198" s="75"/>
    </row>
    <row r="199" ht="15.75" customHeight="1">
      <c r="A199" s="73"/>
      <c r="B199" s="74"/>
      <c r="C199" s="74"/>
      <c r="D199" s="74"/>
      <c r="E199" s="75"/>
      <c r="F199" s="75"/>
      <c r="G199" s="75"/>
      <c r="H199" s="74"/>
      <c r="I199" s="75"/>
      <c r="J199" s="73"/>
      <c r="K199" s="73"/>
      <c r="L199" s="74"/>
      <c r="M199" s="74"/>
      <c r="N199" s="73"/>
      <c r="O199" s="73"/>
      <c r="P199" s="74"/>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4"/>
      <c r="AN199" s="75"/>
      <c r="AO199" s="73"/>
      <c r="AP199" s="75"/>
      <c r="AQ199" s="75"/>
      <c r="AR199" s="75"/>
      <c r="AS199" s="75"/>
      <c r="AT199" s="75"/>
      <c r="AU199" s="75"/>
      <c r="AV199" s="75"/>
      <c r="AW199" s="75"/>
      <c r="AX199" s="75"/>
      <c r="AY199" s="74"/>
      <c r="AZ199" s="74"/>
      <c r="BA199" s="73"/>
      <c r="BB199" s="77"/>
      <c r="BC199" s="78"/>
      <c r="BD199" s="78"/>
      <c r="BE199" s="78"/>
      <c r="BF199" s="78"/>
      <c r="BG199" s="73"/>
      <c r="BH199" s="75"/>
      <c r="BI199" s="75"/>
      <c r="BJ199" s="75"/>
      <c r="BK199" s="75"/>
    </row>
    <row r="200" ht="15.75" customHeight="1">
      <c r="A200" s="73"/>
      <c r="B200" s="74"/>
      <c r="C200" s="74"/>
      <c r="D200" s="74"/>
      <c r="E200" s="75"/>
      <c r="F200" s="75"/>
      <c r="G200" s="75"/>
      <c r="H200" s="74"/>
      <c r="I200" s="75"/>
      <c r="J200" s="73"/>
      <c r="K200" s="73"/>
      <c r="L200" s="74"/>
      <c r="M200" s="74"/>
      <c r="N200" s="73"/>
      <c r="O200" s="73"/>
      <c r="P200" s="74"/>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4"/>
      <c r="AN200" s="75"/>
      <c r="AO200" s="73"/>
      <c r="AP200" s="75"/>
      <c r="AQ200" s="75"/>
      <c r="AR200" s="75"/>
      <c r="AS200" s="75"/>
      <c r="AT200" s="75"/>
      <c r="AU200" s="75"/>
      <c r="AV200" s="75"/>
      <c r="AW200" s="75"/>
      <c r="AX200" s="75"/>
      <c r="AY200" s="74"/>
      <c r="AZ200" s="74"/>
      <c r="BA200" s="73"/>
      <c r="BB200" s="77"/>
      <c r="BC200" s="78"/>
      <c r="BD200" s="78"/>
      <c r="BE200" s="78"/>
      <c r="BF200" s="78"/>
      <c r="BG200" s="73"/>
      <c r="BH200" s="75"/>
      <c r="BI200" s="75"/>
      <c r="BJ200" s="75"/>
      <c r="BK200" s="75"/>
    </row>
    <row r="201" ht="15.75" customHeight="1">
      <c r="A201" s="73"/>
      <c r="B201" s="74"/>
      <c r="C201" s="74"/>
      <c r="D201" s="74"/>
      <c r="E201" s="75"/>
      <c r="F201" s="75"/>
      <c r="G201" s="75"/>
      <c r="H201" s="74"/>
      <c r="I201" s="75"/>
      <c r="J201" s="73"/>
      <c r="K201" s="73"/>
      <c r="L201" s="74"/>
      <c r="M201" s="74"/>
      <c r="N201" s="73"/>
      <c r="O201" s="73"/>
      <c r="P201" s="74"/>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4"/>
      <c r="AN201" s="75"/>
      <c r="AO201" s="73"/>
      <c r="AP201" s="75"/>
      <c r="AQ201" s="75"/>
      <c r="AR201" s="75"/>
      <c r="AS201" s="75"/>
      <c r="AT201" s="75"/>
      <c r="AU201" s="75"/>
      <c r="AV201" s="75"/>
      <c r="AW201" s="75"/>
      <c r="AX201" s="75"/>
      <c r="AY201" s="74"/>
      <c r="AZ201" s="74"/>
      <c r="BA201" s="73"/>
      <c r="BB201" s="77"/>
      <c r="BC201" s="78"/>
      <c r="BD201" s="78"/>
      <c r="BE201" s="78"/>
      <c r="BF201" s="78"/>
      <c r="BG201" s="73"/>
      <c r="BH201" s="75"/>
      <c r="BI201" s="75"/>
      <c r="BJ201" s="75"/>
      <c r="BK201" s="75"/>
    </row>
    <row r="202" ht="15.75" customHeight="1">
      <c r="A202" s="73"/>
      <c r="B202" s="74"/>
      <c r="C202" s="74"/>
      <c r="D202" s="74"/>
      <c r="E202" s="75"/>
      <c r="F202" s="75"/>
      <c r="G202" s="75"/>
      <c r="H202" s="74"/>
      <c r="I202" s="75"/>
      <c r="J202" s="73"/>
      <c r="K202" s="73"/>
      <c r="L202" s="74"/>
      <c r="M202" s="74"/>
      <c r="N202" s="73"/>
      <c r="O202" s="73"/>
      <c r="P202" s="74"/>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4"/>
      <c r="AN202" s="75"/>
      <c r="AO202" s="73"/>
      <c r="AP202" s="75"/>
      <c r="AQ202" s="75"/>
      <c r="AR202" s="75"/>
      <c r="AS202" s="75"/>
      <c r="AT202" s="75"/>
      <c r="AU202" s="75"/>
      <c r="AV202" s="75"/>
      <c r="AW202" s="75"/>
      <c r="AX202" s="75"/>
      <c r="AY202" s="74"/>
      <c r="AZ202" s="74"/>
      <c r="BA202" s="73"/>
      <c r="BB202" s="77"/>
      <c r="BC202" s="78"/>
      <c r="BD202" s="78"/>
      <c r="BE202" s="78"/>
      <c r="BF202" s="78"/>
      <c r="BG202" s="73"/>
      <c r="BH202" s="75"/>
      <c r="BI202" s="75"/>
      <c r="BJ202" s="75"/>
      <c r="BK202" s="75"/>
    </row>
    <row r="203" ht="15.75" customHeight="1">
      <c r="A203" s="73"/>
      <c r="B203" s="74"/>
      <c r="C203" s="74"/>
      <c r="D203" s="74"/>
      <c r="E203" s="75"/>
      <c r="F203" s="75"/>
      <c r="G203" s="75"/>
      <c r="H203" s="74"/>
      <c r="I203" s="75"/>
      <c r="J203" s="73"/>
      <c r="K203" s="73"/>
      <c r="L203" s="74"/>
      <c r="M203" s="74"/>
      <c r="N203" s="73"/>
      <c r="O203" s="73"/>
      <c r="P203" s="74"/>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4"/>
      <c r="AN203" s="75"/>
      <c r="AO203" s="73"/>
      <c r="AP203" s="75"/>
      <c r="AQ203" s="75"/>
      <c r="AR203" s="75"/>
      <c r="AS203" s="75"/>
      <c r="AT203" s="75"/>
      <c r="AU203" s="75"/>
      <c r="AV203" s="75"/>
      <c r="AW203" s="75"/>
      <c r="AX203" s="75"/>
      <c r="AY203" s="74"/>
      <c r="AZ203" s="74"/>
      <c r="BA203" s="73"/>
      <c r="BB203" s="77"/>
      <c r="BC203" s="78"/>
      <c r="BD203" s="78"/>
      <c r="BE203" s="78"/>
      <c r="BF203" s="78"/>
      <c r="BG203" s="73"/>
      <c r="BH203" s="75"/>
      <c r="BI203" s="75"/>
      <c r="BJ203" s="75"/>
      <c r="BK203" s="75"/>
    </row>
    <row r="204" ht="15.75" customHeight="1">
      <c r="A204" s="73"/>
      <c r="B204" s="74"/>
      <c r="C204" s="74"/>
      <c r="D204" s="74"/>
      <c r="E204" s="75"/>
      <c r="F204" s="75"/>
      <c r="G204" s="75"/>
      <c r="H204" s="74"/>
      <c r="I204" s="75"/>
      <c r="J204" s="73"/>
      <c r="K204" s="73"/>
      <c r="L204" s="74"/>
      <c r="M204" s="74"/>
      <c r="N204" s="73"/>
      <c r="O204" s="73"/>
      <c r="P204" s="74"/>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4"/>
      <c r="AN204" s="75"/>
      <c r="AO204" s="73"/>
      <c r="AP204" s="75"/>
      <c r="AQ204" s="75"/>
      <c r="AR204" s="75"/>
      <c r="AS204" s="75"/>
      <c r="AT204" s="75"/>
      <c r="AU204" s="75"/>
      <c r="AV204" s="75"/>
      <c r="AW204" s="75"/>
      <c r="AX204" s="75"/>
      <c r="AY204" s="74"/>
      <c r="AZ204" s="74"/>
      <c r="BA204" s="73"/>
      <c r="BB204" s="77"/>
      <c r="BC204" s="78"/>
      <c r="BD204" s="78"/>
      <c r="BE204" s="78"/>
      <c r="BF204" s="78"/>
      <c r="BG204" s="73"/>
      <c r="BH204" s="75"/>
      <c r="BI204" s="75"/>
      <c r="BJ204" s="75"/>
      <c r="BK204" s="75"/>
    </row>
    <row r="205" ht="15.75" customHeight="1">
      <c r="A205" s="73"/>
      <c r="B205" s="74"/>
      <c r="C205" s="74"/>
      <c r="D205" s="74"/>
      <c r="E205" s="75"/>
      <c r="F205" s="75"/>
      <c r="G205" s="75"/>
      <c r="H205" s="74"/>
      <c r="I205" s="75"/>
      <c r="J205" s="73"/>
      <c r="K205" s="73"/>
      <c r="L205" s="74"/>
      <c r="M205" s="74"/>
      <c r="N205" s="73"/>
      <c r="O205" s="73"/>
      <c r="P205" s="74"/>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4"/>
      <c r="AN205" s="75"/>
      <c r="AO205" s="73"/>
      <c r="AP205" s="75"/>
      <c r="AQ205" s="75"/>
      <c r="AR205" s="75"/>
      <c r="AS205" s="75"/>
      <c r="AT205" s="75"/>
      <c r="AU205" s="75"/>
      <c r="AV205" s="75"/>
      <c r="AW205" s="75"/>
      <c r="AX205" s="75"/>
      <c r="AY205" s="74"/>
      <c r="AZ205" s="74"/>
      <c r="BA205" s="73"/>
      <c r="BB205" s="77"/>
      <c r="BC205" s="78"/>
      <c r="BD205" s="78"/>
      <c r="BE205" s="78"/>
      <c r="BF205" s="78"/>
      <c r="BG205" s="73"/>
      <c r="BH205" s="75"/>
      <c r="BI205" s="75"/>
      <c r="BJ205" s="75"/>
      <c r="BK205" s="75"/>
    </row>
    <row r="206" ht="15.75" customHeight="1">
      <c r="A206" s="73"/>
      <c r="B206" s="74"/>
      <c r="C206" s="74"/>
      <c r="D206" s="74"/>
      <c r="E206" s="75"/>
      <c r="F206" s="75"/>
      <c r="G206" s="75"/>
      <c r="H206" s="74"/>
      <c r="I206" s="75"/>
      <c r="J206" s="73"/>
      <c r="K206" s="73"/>
      <c r="L206" s="74"/>
      <c r="M206" s="74"/>
      <c r="N206" s="73"/>
      <c r="O206" s="73"/>
      <c r="P206" s="74"/>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4"/>
      <c r="AN206" s="75"/>
      <c r="AO206" s="73"/>
      <c r="AP206" s="75"/>
      <c r="AQ206" s="75"/>
      <c r="AR206" s="75"/>
      <c r="AS206" s="75"/>
      <c r="AT206" s="75"/>
      <c r="AU206" s="75"/>
      <c r="AV206" s="75"/>
      <c r="AW206" s="75"/>
      <c r="AX206" s="75"/>
      <c r="AY206" s="74"/>
      <c r="AZ206" s="74"/>
      <c r="BA206" s="73"/>
      <c r="BB206" s="77"/>
      <c r="BC206" s="78"/>
      <c r="BD206" s="78"/>
      <c r="BE206" s="78"/>
      <c r="BF206" s="78"/>
      <c r="BG206" s="73"/>
      <c r="BH206" s="75"/>
      <c r="BI206" s="75"/>
      <c r="BJ206" s="75"/>
      <c r="BK206" s="75"/>
    </row>
    <row r="207" ht="15.75" customHeight="1">
      <c r="A207" s="73"/>
      <c r="B207" s="74"/>
      <c r="C207" s="74"/>
      <c r="D207" s="74"/>
      <c r="E207" s="75"/>
      <c r="F207" s="75"/>
      <c r="G207" s="75"/>
      <c r="H207" s="74"/>
      <c r="I207" s="75"/>
      <c r="J207" s="73"/>
      <c r="K207" s="73"/>
      <c r="L207" s="74"/>
      <c r="M207" s="74"/>
      <c r="N207" s="73"/>
      <c r="O207" s="73"/>
      <c r="P207" s="74"/>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4"/>
      <c r="AN207" s="75"/>
      <c r="AO207" s="73"/>
      <c r="AP207" s="75"/>
      <c r="AQ207" s="75"/>
      <c r="AR207" s="75"/>
      <c r="AS207" s="75"/>
      <c r="AT207" s="75"/>
      <c r="AU207" s="75"/>
      <c r="AV207" s="75"/>
      <c r="AW207" s="75"/>
      <c r="AX207" s="75"/>
      <c r="AY207" s="74"/>
      <c r="AZ207" s="74"/>
      <c r="BA207" s="73"/>
      <c r="BB207" s="77"/>
      <c r="BC207" s="78"/>
      <c r="BD207" s="78"/>
      <c r="BE207" s="78"/>
      <c r="BF207" s="78"/>
      <c r="BG207" s="73"/>
      <c r="BH207" s="75"/>
      <c r="BI207" s="75"/>
      <c r="BJ207" s="75"/>
      <c r="BK207" s="75"/>
    </row>
    <row r="208" ht="15.75" customHeight="1">
      <c r="A208" s="73"/>
      <c r="B208" s="74"/>
      <c r="C208" s="74"/>
      <c r="D208" s="74"/>
      <c r="E208" s="75"/>
      <c r="F208" s="75"/>
      <c r="G208" s="75"/>
      <c r="H208" s="74"/>
      <c r="I208" s="75"/>
      <c r="J208" s="73"/>
      <c r="K208" s="73"/>
      <c r="L208" s="74"/>
      <c r="M208" s="74"/>
      <c r="N208" s="73"/>
      <c r="O208" s="73"/>
      <c r="P208" s="74"/>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4"/>
      <c r="AN208" s="75"/>
      <c r="AO208" s="73"/>
      <c r="AP208" s="75"/>
      <c r="AQ208" s="75"/>
      <c r="AR208" s="75"/>
      <c r="AS208" s="75"/>
      <c r="AT208" s="75"/>
      <c r="AU208" s="75"/>
      <c r="AV208" s="75"/>
      <c r="AW208" s="75"/>
      <c r="AX208" s="75"/>
      <c r="AY208" s="74"/>
      <c r="AZ208" s="74"/>
      <c r="BA208" s="73"/>
      <c r="BB208" s="77"/>
      <c r="BC208" s="78"/>
      <c r="BD208" s="78"/>
      <c r="BE208" s="78"/>
      <c r="BF208" s="78"/>
      <c r="BG208" s="73"/>
      <c r="BH208" s="75"/>
      <c r="BI208" s="75"/>
      <c r="BJ208" s="75"/>
      <c r="BK208" s="75"/>
    </row>
    <row r="209" ht="15.75" customHeight="1">
      <c r="A209" s="73"/>
      <c r="B209" s="74"/>
      <c r="C209" s="74"/>
      <c r="D209" s="74"/>
      <c r="E209" s="75"/>
      <c r="F209" s="75"/>
      <c r="G209" s="75"/>
      <c r="H209" s="74"/>
      <c r="I209" s="75"/>
      <c r="J209" s="73"/>
      <c r="K209" s="73"/>
      <c r="L209" s="74"/>
      <c r="M209" s="74"/>
      <c r="N209" s="73"/>
      <c r="O209" s="73"/>
      <c r="P209" s="74"/>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4"/>
      <c r="AN209" s="75"/>
      <c r="AO209" s="73"/>
      <c r="AP209" s="75"/>
      <c r="AQ209" s="75"/>
      <c r="AR209" s="75"/>
      <c r="AS209" s="75"/>
      <c r="AT209" s="75"/>
      <c r="AU209" s="75"/>
      <c r="AV209" s="75"/>
      <c r="AW209" s="75"/>
      <c r="AX209" s="75"/>
      <c r="AY209" s="74"/>
      <c r="AZ209" s="74"/>
      <c r="BA209" s="73"/>
      <c r="BB209" s="77"/>
      <c r="BC209" s="78"/>
      <c r="BD209" s="78"/>
      <c r="BE209" s="78"/>
      <c r="BF209" s="78"/>
      <c r="BG209" s="73"/>
      <c r="BH209" s="75"/>
      <c r="BI209" s="75"/>
      <c r="BJ209" s="75"/>
      <c r="BK209" s="75"/>
    </row>
    <row r="210" ht="15.75" customHeight="1">
      <c r="A210" s="73"/>
      <c r="B210" s="74"/>
      <c r="C210" s="74"/>
      <c r="D210" s="74"/>
      <c r="E210" s="75"/>
      <c r="F210" s="75"/>
      <c r="G210" s="75"/>
      <c r="H210" s="74"/>
      <c r="I210" s="75"/>
      <c r="J210" s="73"/>
      <c r="K210" s="73"/>
      <c r="L210" s="74"/>
      <c r="M210" s="74"/>
      <c r="N210" s="73"/>
      <c r="O210" s="73"/>
      <c r="P210" s="74"/>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4"/>
      <c r="AN210" s="75"/>
      <c r="AO210" s="73"/>
      <c r="AP210" s="75"/>
      <c r="AQ210" s="75"/>
      <c r="AR210" s="75"/>
      <c r="AS210" s="75"/>
      <c r="AT210" s="75"/>
      <c r="AU210" s="75"/>
      <c r="AV210" s="75"/>
      <c r="AW210" s="75"/>
      <c r="AX210" s="75"/>
      <c r="AY210" s="74"/>
      <c r="AZ210" s="74"/>
      <c r="BA210" s="73"/>
      <c r="BB210" s="77"/>
      <c r="BC210" s="78"/>
      <c r="BD210" s="78"/>
      <c r="BE210" s="78"/>
      <c r="BF210" s="78"/>
      <c r="BG210" s="73"/>
      <c r="BH210" s="75"/>
      <c r="BI210" s="75"/>
      <c r="BJ210" s="75"/>
      <c r="BK210" s="75"/>
    </row>
    <row r="211" ht="15.75" customHeight="1">
      <c r="A211" s="73"/>
      <c r="B211" s="74"/>
      <c r="C211" s="74"/>
      <c r="D211" s="74"/>
      <c r="E211" s="75"/>
      <c r="F211" s="75"/>
      <c r="G211" s="75"/>
      <c r="H211" s="74"/>
      <c r="I211" s="75"/>
      <c r="J211" s="73"/>
      <c r="K211" s="73"/>
      <c r="L211" s="74"/>
      <c r="M211" s="74"/>
      <c r="N211" s="73"/>
      <c r="O211" s="73"/>
      <c r="P211" s="74"/>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4"/>
      <c r="AN211" s="75"/>
      <c r="AO211" s="73"/>
      <c r="AP211" s="75"/>
      <c r="AQ211" s="75"/>
      <c r="AR211" s="75"/>
      <c r="AS211" s="75"/>
      <c r="AT211" s="75"/>
      <c r="AU211" s="75"/>
      <c r="AV211" s="75"/>
      <c r="AW211" s="75"/>
      <c r="AX211" s="75"/>
      <c r="AY211" s="74"/>
      <c r="AZ211" s="74"/>
      <c r="BA211" s="73"/>
      <c r="BB211" s="77"/>
      <c r="BC211" s="78"/>
      <c r="BD211" s="78"/>
      <c r="BE211" s="78"/>
      <c r="BF211" s="78"/>
      <c r="BG211" s="73"/>
      <c r="BH211" s="75"/>
      <c r="BI211" s="75"/>
      <c r="BJ211" s="75"/>
      <c r="BK211" s="75"/>
    </row>
    <row r="212" ht="15.75" customHeight="1">
      <c r="A212" s="73"/>
      <c r="B212" s="74"/>
      <c r="C212" s="74"/>
      <c r="D212" s="74"/>
      <c r="E212" s="75"/>
      <c r="F212" s="75"/>
      <c r="G212" s="75"/>
      <c r="H212" s="74"/>
      <c r="I212" s="75"/>
      <c r="J212" s="73"/>
      <c r="K212" s="73"/>
      <c r="L212" s="74"/>
      <c r="M212" s="74"/>
      <c r="N212" s="73"/>
      <c r="O212" s="73"/>
      <c r="P212" s="74"/>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4"/>
      <c r="AN212" s="75"/>
      <c r="AO212" s="73"/>
      <c r="AP212" s="75"/>
      <c r="AQ212" s="75"/>
      <c r="AR212" s="75"/>
      <c r="AS212" s="75"/>
      <c r="AT212" s="75"/>
      <c r="AU212" s="75"/>
      <c r="AV212" s="75"/>
      <c r="AW212" s="75"/>
      <c r="AX212" s="75"/>
      <c r="AY212" s="74"/>
      <c r="AZ212" s="74"/>
      <c r="BA212" s="73"/>
      <c r="BB212" s="77"/>
      <c r="BC212" s="78"/>
      <c r="BD212" s="78"/>
      <c r="BE212" s="78"/>
      <c r="BF212" s="78"/>
      <c r="BG212" s="73"/>
      <c r="BH212" s="75"/>
      <c r="BI212" s="75"/>
      <c r="BJ212" s="75"/>
      <c r="BK212" s="75"/>
    </row>
    <row r="213" ht="15.75" customHeight="1">
      <c r="A213" s="73"/>
      <c r="B213" s="74"/>
      <c r="C213" s="74"/>
      <c r="D213" s="74"/>
      <c r="E213" s="75"/>
      <c r="F213" s="75"/>
      <c r="G213" s="75"/>
      <c r="H213" s="74"/>
      <c r="I213" s="75"/>
      <c r="J213" s="73"/>
      <c r="K213" s="73"/>
      <c r="L213" s="74"/>
      <c r="M213" s="74"/>
      <c r="N213" s="73"/>
      <c r="O213" s="73"/>
      <c r="P213" s="74"/>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4"/>
      <c r="AN213" s="75"/>
      <c r="AO213" s="73"/>
      <c r="AP213" s="75"/>
      <c r="AQ213" s="75"/>
      <c r="AR213" s="75"/>
      <c r="AS213" s="75"/>
      <c r="AT213" s="75"/>
      <c r="AU213" s="75"/>
      <c r="AV213" s="75"/>
      <c r="AW213" s="75"/>
      <c r="AX213" s="75"/>
      <c r="AY213" s="74"/>
      <c r="AZ213" s="74"/>
      <c r="BA213" s="73"/>
      <c r="BB213" s="77"/>
      <c r="BC213" s="78"/>
      <c r="BD213" s="78"/>
      <c r="BE213" s="78"/>
      <c r="BF213" s="78"/>
      <c r="BG213" s="73"/>
      <c r="BH213" s="75"/>
      <c r="BI213" s="75"/>
      <c r="BJ213" s="75"/>
      <c r="BK213" s="75"/>
    </row>
    <row r="214" ht="15.75" customHeight="1">
      <c r="A214" s="73"/>
      <c r="B214" s="74"/>
      <c r="C214" s="74"/>
      <c r="D214" s="74"/>
      <c r="E214" s="75"/>
      <c r="F214" s="75"/>
      <c r="G214" s="75"/>
      <c r="H214" s="74"/>
      <c r="I214" s="75"/>
      <c r="J214" s="73"/>
      <c r="K214" s="73"/>
      <c r="L214" s="74"/>
      <c r="M214" s="74"/>
      <c r="N214" s="73"/>
      <c r="O214" s="73"/>
      <c r="P214" s="74"/>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4"/>
      <c r="AN214" s="75"/>
      <c r="AO214" s="73"/>
      <c r="AP214" s="75"/>
      <c r="AQ214" s="75"/>
      <c r="AR214" s="75"/>
      <c r="AS214" s="75"/>
      <c r="AT214" s="75"/>
      <c r="AU214" s="75"/>
      <c r="AV214" s="75"/>
      <c r="AW214" s="75"/>
      <c r="AX214" s="75"/>
      <c r="AY214" s="74"/>
      <c r="AZ214" s="74"/>
      <c r="BA214" s="73"/>
      <c r="BB214" s="77"/>
      <c r="BC214" s="78"/>
      <c r="BD214" s="78"/>
      <c r="BE214" s="78"/>
      <c r="BF214" s="78"/>
      <c r="BG214" s="73"/>
      <c r="BH214" s="75"/>
      <c r="BI214" s="75"/>
      <c r="BJ214" s="75"/>
      <c r="BK214" s="75"/>
    </row>
    <row r="215" ht="15.75" customHeight="1">
      <c r="A215" s="73"/>
      <c r="B215" s="74"/>
      <c r="C215" s="74"/>
      <c r="D215" s="74"/>
      <c r="E215" s="75"/>
      <c r="F215" s="75"/>
      <c r="G215" s="75"/>
      <c r="H215" s="74"/>
      <c r="I215" s="75"/>
      <c r="J215" s="73"/>
      <c r="K215" s="73"/>
      <c r="L215" s="74"/>
      <c r="M215" s="74"/>
      <c r="N215" s="73"/>
      <c r="O215" s="73"/>
      <c r="P215" s="74"/>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4"/>
      <c r="AN215" s="75"/>
      <c r="AO215" s="73"/>
      <c r="AP215" s="75"/>
      <c r="AQ215" s="75"/>
      <c r="AR215" s="75"/>
      <c r="AS215" s="75"/>
      <c r="AT215" s="75"/>
      <c r="AU215" s="75"/>
      <c r="AV215" s="75"/>
      <c r="AW215" s="75"/>
      <c r="AX215" s="75"/>
      <c r="AY215" s="74"/>
      <c r="AZ215" s="74"/>
      <c r="BA215" s="73"/>
      <c r="BB215" s="77"/>
      <c r="BC215" s="78"/>
      <c r="BD215" s="78"/>
      <c r="BE215" s="78"/>
      <c r="BF215" s="78"/>
      <c r="BG215" s="73"/>
      <c r="BH215" s="75"/>
      <c r="BI215" s="75"/>
      <c r="BJ215" s="75"/>
      <c r="BK215" s="75"/>
    </row>
    <row r="216" ht="15.75" customHeight="1">
      <c r="A216" s="73"/>
      <c r="B216" s="74"/>
      <c r="C216" s="74"/>
      <c r="D216" s="74"/>
      <c r="E216" s="75"/>
      <c r="F216" s="75"/>
      <c r="G216" s="75"/>
      <c r="H216" s="74"/>
      <c r="I216" s="75"/>
      <c r="J216" s="73"/>
      <c r="K216" s="73"/>
      <c r="L216" s="74"/>
      <c r="M216" s="74"/>
      <c r="N216" s="73"/>
      <c r="O216" s="73"/>
      <c r="P216" s="74"/>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4"/>
      <c r="AN216" s="75"/>
      <c r="AO216" s="73"/>
      <c r="AP216" s="75"/>
      <c r="AQ216" s="75"/>
      <c r="AR216" s="75"/>
      <c r="AS216" s="75"/>
      <c r="AT216" s="75"/>
      <c r="AU216" s="75"/>
      <c r="AV216" s="75"/>
      <c r="AW216" s="75"/>
      <c r="AX216" s="75"/>
      <c r="AY216" s="74"/>
      <c r="AZ216" s="74"/>
      <c r="BA216" s="73"/>
      <c r="BB216" s="77"/>
      <c r="BC216" s="78"/>
      <c r="BD216" s="78"/>
      <c r="BE216" s="78"/>
      <c r="BF216" s="78"/>
      <c r="BG216" s="73"/>
      <c r="BH216" s="75"/>
      <c r="BI216" s="75"/>
      <c r="BJ216" s="75"/>
      <c r="BK216" s="75"/>
    </row>
    <row r="217" ht="15.75" customHeight="1">
      <c r="A217" s="73"/>
      <c r="B217" s="74"/>
      <c r="C217" s="74"/>
      <c r="D217" s="74"/>
      <c r="E217" s="75"/>
      <c r="F217" s="75"/>
      <c r="G217" s="75"/>
      <c r="H217" s="74"/>
      <c r="I217" s="75"/>
      <c r="J217" s="73"/>
      <c r="K217" s="73"/>
      <c r="L217" s="74"/>
      <c r="M217" s="74"/>
      <c r="N217" s="73"/>
      <c r="O217" s="73"/>
      <c r="P217" s="74"/>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4"/>
      <c r="AN217" s="75"/>
      <c r="AO217" s="73"/>
      <c r="AP217" s="75"/>
      <c r="AQ217" s="75"/>
      <c r="AR217" s="75"/>
      <c r="AS217" s="75"/>
      <c r="AT217" s="75"/>
      <c r="AU217" s="75"/>
      <c r="AV217" s="75"/>
      <c r="AW217" s="75"/>
      <c r="AX217" s="75"/>
      <c r="AY217" s="74"/>
      <c r="AZ217" s="74"/>
      <c r="BA217" s="73"/>
      <c r="BB217" s="77"/>
      <c r="BC217" s="78"/>
      <c r="BD217" s="78"/>
      <c r="BE217" s="78"/>
      <c r="BF217" s="78"/>
      <c r="BG217" s="73"/>
      <c r="BH217" s="75"/>
      <c r="BI217" s="75"/>
      <c r="BJ217" s="75"/>
      <c r="BK217" s="75"/>
    </row>
    <row r="218" ht="15.75" customHeight="1">
      <c r="A218" s="73"/>
      <c r="B218" s="74"/>
      <c r="C218" s="74"/>
      <c r="D218" s="74"/>
      <c r="E218" s="75"/>
      <c r="F218" s="75"/>
      <c r="G218" s="75"/>
      <c r="H218" s="74"/>
      <c r="I218" s="75"/>
      <c r="J218" s="73"/>
      <c r="K218" s="73"/>
      <c r="L218" s="74"/>
      <c r="M218" s="74"/>
      <c r="N218" s="73"/>
      <c r="O218" s="73"/>
      <c r="P218" s="74"/>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4"/>
      <c r="AN218" s="75"/>
      <c r="AO218" s="73"/>
      <c r="AP218" s="75"/>
      <c r="AQ218" s="75"/>
      <c r="AR218" s="75"/>
      <c r="AS218" s="75"/>
      <c r="AT218" s="75"/>
      <c r="AU218" s="75"/>
      <c r="AV218" s="75"/>
      <c r="AW218" s="75"/>
      <c r="AX218" s="75"/>
      <c r="AY218" s="74"/>
      <c r="AZ218" s="74"/>
      <c r="BA218" s="73"/>
      <c r="BB218" s="77"/>
      <c r="BC218" s="78"/>
      <c r="BD218" s="78"/>
      <c r="BE218" s="78"/>
      <c r="BF218" s="78"/>
      <c r="BG218" s="73"/>
      <c r="BH218" s="75"/>
      <c r="BI218" s="75"/>
      <c r="BJ218" s="75"/>
      <c r="BK218" s="75"/>
    </row>
    <row r="219" ht="15.75" customHeight="1">
      <c r="A219" s="73"/>
      <c r="B219" s="74"/>
      <c r="C219" s="74"/>
      <c r="D219" s="74"/>
      <c r="E219" s="75"/>
      <c r="F219" s="75"/>
      <c r="G219" s="75"/>
      <c r="H219" s="74"/>
      <c r="I219" s="75"/>
      <c r="J219" s="73"/>
      <c r="K219" s="73"/>
      <c r="L219" s="74"/>
      <c r="M219" s="74"/>
      <c r="N219" s="73"/>
      <c r="O219" s="73"/>
      <c r="P219" s="74"/>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4"/>
      <c r="AN219" s="75"/>
      <c r="AO219" s="73"/>
      <c r="AP219" s="75"/>
      <c r="AQ219" s="75"/>
      <c r="AR219" s="75"/>
      <c r="AS219" s="75"/>
      <c r="AT219" s="75"/>
      <c r="AU219" s="75"/>
      <c r="AV219" s="75"/>
      <c r="AW219" s="75"/>
      <c r="AX219" s="75"/>
      <c r="AY219" s="74"/>
      <c r="AZ219" s="74"/>
      <c r="BA219" s="73"/>
      <c r="BB219" s="77"/>
      <c r="BC219" s="78"/>
      <c r="BD219" s="78"/>
      <c r="BE219" s="78"/>
      <c r="BF219" s="78"/>
      <c r="BG219" s="73"/>
      <c r="BH219" s="75"/>
      <c r="BI219" s="75"/>
      <c r="BJ219" s="75"/>
      <c r="BK219" s="75"/>
    </row>
    <row r="220" ht="15.75" customHeight="1">
      <c r="A220" s="73"/>
      <c r="B220" s="74"/>
      <c r="C220" s="74"/>
      <c r="D220" s="74"/>
      <c r="E220" s="75"/>
      <c r="F220" s="75"/>
      <c r="G220" s="75"/>
      <c r="H220" s="74"/>
      <c r="I220" s="75"/>
      <c r="J220" s="73"/>
      <c r="K220" s="73"/>
      <c r="L220" s="74"/>
      <c r="M220" s="74"/>
      <c r="N220" s="73"/>
      <c r="O220" s="73"/>
      <c r="P220" s="74"/>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4"/>
      <c r="AN220" s="75"/>
      <c r="AO220" s="73"/>
      <c r="AP220" s="75"/>
      <c r="AQ220" s="75"/>
      <c r="AR220" s="75"/>
      <c r="AS220" s="75"/>
      <c r="AT220" s="75"/>
      <c r="AU220" s="75"/>
      <c r="AV220" s="75"/>
      <c r="AW220" s="75"/>
      <c r="AX220" s="75"/>
      <c r="AY220" s="74"/>
      <c r="AZ220" s="74"/>
      <c r="BA220" s="73"/>
      <c r="BB220" s="77"/>
      <c r="BC220" s="78"/>
      <c r="BD220" s="78"/>
      <c r="BE220" s="78"/>
      <c r="BF220" s="78"/>
      <c r="BG220" s="73"/>
      <c r="BH220" s="75"/>
      <c r="BI220" s="75"/>
      <c r="BJ220" s="75"/>
      <c r="BK220" s="75"/>
    </row>
    <row r="221" ht="15.75" customHeight="1">
      <c r="A221" s="73"/>
      <c r="B221" s="74"/>
      <c r="C221" s="74"/>
      <c r="D221" s="74"/>
      <c r="E221" s="75"/>
      <c r="F221" s="75"/>
      <c r="G221" s="75"/>
      <c r="H221" s="74"/>
      <c r="I221" s="75"/>
      <c r="J221" s="73"/>
      <c r="K221" s="73"/>
      <c r="L221" s="74"/>
      <c r="M221" s="74"/>
      <c r="N221" s="73"/>
      <c r="O221" s="73"/>
      <c r="P221" s="74"/>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4"/>
      <c r="AN221" s="75"/>
      <c r="AO221" s="73"/>
      <c r="AP221" s="75"/>
      <c r="AQ221" s="75"/>
      <c r="AR221" s="75"/>
      <c r="AS221" s="75"/>
      <c r="AT221" s="75"/>
      <c r="AU221" s="75"/>
      <c r="AV221" s="75"/>
      <c r="AW221" s="75"/>
      <c r="AX221" s="75"/>
      <c r="AY221" s="74"/>
      <c r="AZ221" s="74"/>
      <c r="BA221" s="73"/>
      <c r="BB221" s="77"/>
      <c r="BC221" s="78"/>
      <c r="BD221" s="78"/>
      <c r="BE221" s="78"/>
      <c r="BF221" s="78"/>
      <c r="BG221" s="73"/>
      <c r="BH221" s="75"/>
      <c r="BI221" s="75"/>
      <c r="BJ221" s="75"/>
      <c r="BK221" s="75"/>
    </row>
    <row r="222" ht="15.75" customHeight="1">
      <c r="A222" s="73"/>
      <c r="B222" s="74"/>
      <c r="C222" s="74"/>
      <c r="D222" s="74"/>
      <c r="E222" s="75"/>
      <c r="F222" s="75"/>
      <c r="G222" s="75"/>
      <c r="H222" s="74"/>
      <c r="I222" s="75"/>
      <c r="J222" s="73"/>
      <c r="K222" s="73"/>
      <c r="L222" s="74"/>
      <c r="M222" s="74"/>
      <c r="N222" s="73"/>
      <c r="O222" s="73"/>
      <c r="P222" s="74"/>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4"/>
      <c r="AN222" s="75"/>
      <c r="AO222" s="73"/>
      <c r="AP222" s="75"/>
      <c r="AQ222" s="75"/>
      <c r="AR222" s="75"/>
      <c r="AS222" s="75"/>
      <c r="AT222" s="75"/>
      <c r="AU222" s="75"/>
      <c r="AV222" s="75"/>
      <c r="AW222" s="75"/>
      <c r="AX222" s="75"/>
      <c r="AY222" s="74"/>
      <c r="AZ222" s="74"/>
      <c r="BA222" s="73"/>
      <c r="BB222" s="77"/>
      <c r="BC222" s="78"/>
      <c r="BD222" s="78"/>
      <c r="BE222" s="78"/>
      <c r="BF222" s="78"/>
      <c r="BG222" s="73"/>
      <c r="BH222" s="75"/>
      <c r="BI222" s="75"/>
      <c r="BJ222" s="75"/>
      <c r="BK222" s="75"/>
    </row>
    <row r="223" ht="15.75" customHeight="1">
      <c r="A223" s="73"/>
      <c r="B223" s="74"/>
      <c r="C223" s="74"/>
      <c r="D223" s="74"/>
      <c r="E223" s="75"/>
      <c r="F223" s="75"/>
      <c r="G223" s="75"/>
      <c r="H223" s="74"/>
      <c r="I223" s="75"/>
      <c r="J223" s="73"/>
      <c r="K223" s="73"/>
      <c r="L223" s="74"/>
      <c r="M223" s="74"/>
      <c r="N223" s="73"/>
      <c r="O223" s="73"/>
      <c r="P223" s="74"/>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4"/>
      <c r="AN223" s="75"/>
      <c r="AO223" s="73"/>
      <c r="AP223" s="75"/>
      <c r="AQ223" s="75"/>
      <c r="AR223" s="75"/>
      <c r="AS223" s="75"/>
      <c r="AT223" s="75"/>
      <c r="AU223" s="75"/>
      <c r="AV223" s="75"/>
      <c r="AW223" s="75"/>
      <c r="AX223" s="75"/>
      <c r="AY223" s="74"/>
      <c r="AZ223" s="74"/>
      <c r="BA223" s="73"/>
      <c r="BB223" s="77"/>
      <c r="BC223" s="78"/>
      <c r="BD223" s="78"/>
      <c r="BE223" s="78"/>
      <c r="BF223" s="78"/>
      <c r="BG223" s="73"/>
      <c r="BH223" s="75"/>
      <c r="BI223" s="75"/>
      <c r="BJ223" s="75"/>
      <c r="BK223" s="75"/>
    </row>
    <row r="224" ht="15.75" customHeight="1">
      <c r="A224" s="73"/>
      <c r="B224" s="74"/>
      <c r="C224" s="74"/>
      <c r="D224" s="74"/>
      <c r="E224" s="75"/>
      <c r="F224" s="75"/>
      <c r="G224" s="75"/>
      <c r="H224" s="74"/>
      <c r="I224" s="75"/>
      <c r="J224" s="73"/>
      <c r="K224" s="73"/>
      <c r="L224" s="74"/>
      <c r="M224" s="74"/>
      <c r="N224" s="73"/>
      <c r="O224" s="73"/>
      <c r="P224" s="74"/>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4"/>
      <c r="AN224" s="75"/>
      <c r="AO224" s="73"/>
      <c r="AP224" s="75"/>
      <c r="AQ224" s="75"/>
      <c r="AR224" s="75"/>
      <c r="AS224" s="75"/>
      <c r="AT224" s="75"/>
      <c r="AU224" s="75"/>
      <c r="AV224" s="75"/>
      <c r="AW224" s="75"/>
      <c r="AX224" s="75"/>
      <c r="AY224" s="74"/>
      <c r="AZ224" s="74"/>
      <c r="BA224" s="73"/>
      <c r="BB224" s="77"/>
      <c r="BC224" s="78"/>
      <c r="BD224" s="78"/>
      <c r="BE224" s="78"/>
      <c r="BF224" s="78"/>
      <c r="BG224" s="73"/>
      <c r="BH224" s="75"/>
      <c r="BI224" s="75"/>
      <c r="BJ224" s="75"/>
      <c r="BK224" s="75"/>
    </row>
    <row r="225" ht="15.75" customHeight="1">
      <c r="A225" s="73"/>
      <c r="B225" s="74"/>
      <c r="C225" s="74"/>
      <c r="D225" s="74"/>
      <c r="E225" s="75"/>
      <c r="F225" s="75"/>
      <c r="G225" s="75"/>
      <c r="H225" s="74"/>
      <c r="I225" s="75"/>
      <c r="J225" s="73"/>
      <c r="K225" s="73"/>
      <c r="L225" s="74"/>
      <c r="M225" s="74"/>
      <c r="N225" s="73"/>
      <c r="O225" s="73"/>
      <c r="P225" s="74"/>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4"/>
      <c r="AN225" s="75"/>
      <c r="AO225" s="73"/>
      <c r="AP225" s="75"/>
      <c r="AQ225" s="75"/>
      <c r="AR225" s="75"/>
      <c r="AS225" s="75"/>
      <c r="AT225" s="75"/>
      <c r="AU225" s="75"/>
      <c r="AV225" s="75"/>
      <c r="AW225" s="75"/>
      <c r="AX225" s="75"/>
      <c r="AY225" s="74"/>
      <c r="AZ225" s="74"/>
      <c r="BA225" s="73"/>
      <c r="BB225" s="77"/>
      <c r="BC225" s="78"/>
      <c r="BD225" s="78"/>
      <c r="BE225" s="78"/>
      <c r="BF225" s="78"/>
      <c r="BG225" s="73"/>
      <c r="BH225" s="75"/>
      <c r="BI225" s="75"/>
      <c r="BJ225" s="75"/>
      <c r="BK225" s="75"/>
    </row>
    <row r="226" ht="15.75" customHeight="1">
      <c r="A226" s="73"/>
      <c r="B226" s="74"/>
      <c r="C226" s="74"/>
      <c r="D226" s="74"/>
      <c r="E226" s="75"/>
      <c r="F226" s="75"/>
      <c r="G226" s="75"/>
      <c r="H226" s="74"/>
      <c r="I226" s="75"/>
      <c r="J226" s="73"/>
      <c r="K226" s="73"/>
      <c r="L226" s="74"/>
      <c r="M226" s="74"/>
      <c r="N226" s="73"/>
      <c r="O226" s="73"/>
      <c r="P226" s="74"/>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4"/>
      <c r="AN226" s="75"/>
      <c r="AO226" s="73"/>
      <c r="AP226" s="75"/>
      <c r="AQ226" s="75"/>
      <c r="AR226" s="75"/>
      <c r="AS226" s="75"/>
      <c r="AT226" s="75"/>
      <c r="AU226" s="75"/>
      <c r="AV226" s="75"/>
      <c r="AW226" s="75"/>
      <c r="AX226" s="75"/>
      <c r="AY226" s="74"/>
      <c r="AZ226" s="74"/>
      <c r="BA226" s="73"/>
      <c r="BB226" s="77"/>
      <c r="BC226" s="78"/>
      <c r="BD226" s="78"/>
      <c r="BE226" s="78"/>
      <c r="BF226" s="78"/>
      <c r="BG226" s="73"/>
      <c r="BH226" s="75"/>
      <c r="BI226" s="75"/>
      <c r="BJ226" s="75"/>
      <c r="BK226" s="75"/>
    </row>
    <row r="227" ht="15.75" customHeight="1">
      <c r="A227" s="73"/>
      <c r="B227" s="74"/>
      <c r="C227" s="74"/>
      <c r="D227" s="74"/>
      <c r="E227" s="75"/>
      <c r="F227" s="75"/>
      <c r="G227" s="75"/>
      <c r="H227" s="74"/>
      <c r="I227" s="75"/>
      <c r="J227" s="73"/>
      <c r="K227" s="73"/>
      <c r="L227" s="74"/>
      <c r="M227" s="74"/>
      <c r="N227" s="73"/>
      <c r="O227" s="73"/>
      <c r="P227" s="74"/>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4"/>
      <c r="AN227" s="75"/>
      <c r="AO227" s="73"/>
      <c r="AP227" s="75"/>
      <c r="AQ227" s="75"/>
      <c r="AR227" s="75"/>
      <c r="AS227" s="75"/>
      <c r="AT227" s="75"/>
      <c r="AU227" s="75"/>
      <c r="AV227" s="75"/>
      <c r="AW227" s="75"/>
      <c r="AX227" s="75"/>
      <c r="AY227" s="74"/>
      <c r="AZ227" s="74"/>
      <c r="BA227" s="73"/>
      <c r="BB227" s="77"/>
      <c r="BC227" s="78"/>
      <c r="BD227" s="78"/>
      <c r="BE227" s="78"/>
      <c r="BF227" s="78"/>
      <c r="BG227" s="73"/>
      <c r="BH227" s="75"/>
      <c r="BI227" s="75"/>
      <c r="BJ227" s="75"/>
      <c r="BK227" s="75"/>
    </row>
    <row r="228" ht="15.75" customHeight="1">
      <c r="A228" s="73"/>
      <c r="B228" s="74"/>
      <c r="C228" s="74"/>
      <c r="D228" s="74"/>
      <c r="E228" s="75"/>
      <c r="F228" s="75"/>
      <c r="G228" s="75"/>
      <c r="H228" s="74"/>
      <c r="I228" s="75"/>
      <c r="J228" s="73"/>
      <c r="K228" s="73"/>
      <c r="L228" s="74"/>
      <c r="M228" s="74"/>
      <c r="N228" s="73"/>
      <c r="O228" s="73"/>
      <c r="P228" s="74"/>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4"/>
      <c r="AN228" s="75"/>
      <c r="AO228" s="73"/>
      <c r="AP228" s="75"/>
      <c r="AQ228" s="75"/>
      <c r="AR228" s="75"/>
      <c r="AS228" s="75"/>
      <c r="AT228" s="75"/>
      <c r="AU228" s="75"/>
      <c r="AV228" s="75"/>
      <c r="AW228" s="75"/>
      <c r="AX228" s="75"/>
      <c r="AY228" s="74"/>
      <c r="AZ228" s="74"/>
      <c r="BA228" s="73"/>
      <c r="BB228" s="77"/>
      <c r="BC228" s="78"/>
      <c r="BD228" s="78"/>
      <c r="BE228" s="78"/>
      <c r="BF228" s="78"/>
      <c r="BG228" s="73"/>
      <c r="BH228" s="75"/>
      <c r="BI228" s="75"/>
      <c r="BJ228" s="75"/>
      <c r="BK228" s="75"/>
    </row>
    <row r="229" ht="15.75" customHeight="1">
      <c r="A229" s="73"/>
      <c r="B229" s="74"/>
      <c r="C229" s="74"/>
      <c r="D229" s="74"/>
      <c r="E229" s="75"/>
      <c r="F229" s="75"/>
      <c r="G229" s="75"/>
      <c r="H229" s="74"/>
      <c r="I229" s="75"/>
      <c r="J229" s="73"/>
      <c r="K229" s="73"/>
      <c r="L229" s="74"/>
      <c r="M229" s="74"/>
      <c r="N229" s="73"/>
      <c r="O229" s="73"/>
      <c r="P229" s="74"/>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4"/>
      <c r="AN229" s="75"/>
      <c r="AO229" s="73"/>
      <c r="AP229" s="75"/>
      <c r="AQ229" s="75"/>
      <c r="AR229" s="75"/>
      <c r="AS229" s="75"/>
      <c r="AT229" s="75"/>
      <c r="AU229" s="75"/>
      <c r="AV229" s="75"/>
      <c r="AW229" s="75"/>
      <c r="AX229" s="75"/>
      <c r="AY229" s="74"/>
      <c r="AZ229" s="74"/>
      <c r="BA229" s="73"/>
      <c r="BB229" s="77"/>
      <c r="BC229" s="78"/>
      <c r="BD229" s="78"/>
      <c r="BE229" s="78"/>
      <c r="BF229" s="78"/>
      <c r="BG229" s="73"/>
      <c r="BH229" s="75"/>
      <c r="BI229" s="75"/>
      <c r="BJ229" s="75"/>
      <c r="BK229" s="75"/>
    </row>
    <row r="230" ht="15.75" customHeight="1">
      <c r="A230" s="73"/>
      <c r="B230" s="74"/>
      <c r="C230" s="74"/>
      <c r="D230" s="74"/>
      <c r="E230" s="75"/>
      <c r="F230" s="75"/>
      <c r="G230" s="75"/>
      <c r="H230" s="74"/>
      <c r="I230" s="75"/>
      <c r="J230" s="73"/>
      <c r="K230" s="73"/>
      <c r="L230" s="74"/>
      <c r="M230" s="74"/>
      <c r="N230" s="73"/>
      <c r="O230" s="73"/>
      <c r="P230" s="74"/>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4"/>
      <c r="AN230" s="75"/>
      <c r="AO230" s="73"/>
      <c r="AP230" s="75"/>
      <c r="AQ230" s="75"/>
      <c r="AR230" s="75"/>
      <c r="AS230" s="75"/>
      <c r="AT230" s="75"/>
      <c r="AU230" s="75"/>
      <c r="AV230" s="75"/>
      <c r="AW230" s="75"/>
      <c r="AX230" s="75"/>
      <c r="AY230" s="74"/>
      <c r="AZ230" s="74"/>
      <c r="BA230" s="73"/>
      <c r="BB230" s="77"/>
      <c r="BC230" s="78"/>
      <c r="BD230" s="78"/>
      <c r="BE230" s="78"/>
      <c r="BF230" s="78"/>
      <c r="BG230" s="73"/>
      <c r="BH230" s="75"/>
      <c r="BI230" s="75"/>
      <c r="BJ230" s="75"/>
      <c r="BK230" s="75"/>
    </row>
    <row r="231" ht="15.75" customHeight="1">
      <c r="A231" s="73"/>
      <c r="B231" s="74"/>
      <c r="C231" s="74"/>
      <c r="D231" s="74"/>
      <c r="E231" s="75"/>
      <c r="F231" s="75"/>
      <c r="G231" s="75"/>
      <c r="H231" s="74"/>
      <c r="I231" s="75"/>
      <c r="J231" s="73"/>
      <c r="K231" s="73"/>
      <c r="L231" s="74"/>
      <c r="M231" s="74"/>
      <c r="N231" s="73"/>
      <c r="O231" s="73"/>
      <c r="P231" s="74"/>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4"/>
      <c r="AN231" s="75"/>
      <c r="AO231" s="73"/>
      <c r="AP231" s="75"/>
      <c r="AQ231" s="75"/>
      <c r="AR231" s="75"/>
      <c r="AS231" s="75"/>
      <c r="AT231" s="75"/>
      <c r="AU231" s="75"/>
      <c r="AV231" s="75"/>
      <c r="AW231" s="75"/>
      <c r="AX231" s="75"/>
      <c r="AY231" s="74"/>
      <c r="AZ231" s="74"/>
      <c r="BA231" s="73"/>
      <c r="BB231" s="77"/>
      <c r="BC231" s="78"/>
      <c r="BD231" s="78"/>
      <c r="BE231" s="78"/>
      <c r="BF231" s="78"/>
      <c r="BG231" s="73"/>
      <c r="BH231" s="75"/>
      <c r="BI231" s="75"/>
      <c r="BJ231" s="75"/>
      <c r="BK231" s="75"/>
    </row>
    <row r="232" ht="15.75" customHeight="1">
      <c r="A232" s="73"/>
      <c r="B232" s="74"/>
      <c r="C232" s="74"/>
      <c r="D232" s="74"/>
      <c r="E232" s="75"/>
      <c r="F232" s="75"/>
      <c r="G232" s="75"/>
      <c r="H232" s="74"/>
      <c r="I232" s="75"/>
      <c r="J232" s="73"/>
      <c r="K232" s="73"/>
      <c r="L232" s="74"/>
      <c r="M232" s="74"/>
      <c r="N232" s="73"/>
      <c r="O232" s="73"/>
      <c r="P232" s="74"/>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4"/>
      <c r="AN232" s="75"/>
      <c r="AO232" s="73"/>
      <c r="AP232" s="75"/>
      <c r="AQ232" s="75"/>
      <c r="AR232" s="75"/>
      <c r="AS232" s="75"/>
      <c r="AT232" s="75"/>
      <c r="AU232" s="75"/>
      <c r="AV232" s="75"/>
      <c r="AW232" s="75"/>
      <c r="AX232" s="75"/>
      <c r="AY232" s="74"/>
      <c r="AZ232" s="74"/>
      <c r="BA232" s="73"/>
      <c r="BB232" s="77"/>
      <c r="BC232" s="78"/>
      <c r="BD232" s="78"/>
      <c r="BE232" s="78"/>
      <c r="BF232" s="78"/>
      <c r="BG232" s="73"/>
      <c r="BH232" s="75"/>
      <c r="BI232" s="75"/>
      <c r="BJ232" s="75"/>
      <c r="BK232" s="75"/>
    </row>
    <row r="233" ht="15.75" customHeight="1">
      <c r="A233" s="73"/>
      <c r="B233" s="74"/>
      <c r="C233" s="74"/>
      <c r="D233" s="74"/>
      <c r="E233" s="75"/>
      <c r="F233" s="75"/>
      <c r="G233" s="75"/>
      <c r="H233" s="74"/>
      <c r="I233" s="75"/>
      <c r="J233" s="73"/>
      <c r="K233" s="73"/>
      <c r="L233" s="74"/>
      <c r="M233" s="74"/>
      <c r="N233" s="73"/>
      <c r="O233" s="73"/>
      <c r="P233" s="74"/>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4"/>
      <c r="AN233" s="75"/>
      <c r="AO233" s="73"/>
      <c r="AP233" s="75"/>
      <c r="AQ233" s="75"/>
      <c r="AR233" s="75"/>
      <c r="AS233" s="75"/>
      <c r="AT233" s="75"/>
      <c r="AU233" s="75"/>
      <c r="AV233" s="75"/>
      <c r="AW233" s="75"/>
      <c r="AX233" s="75"/>
      <c r="AY233" s="74"/>
      <c r="AZ233" s="74"/>
      <c r="BA233" s="73"/>
      <c r="BB233" s="77"/>
      <c r="BC233" s="78"/>
      <c r="BD233" s="78"/>
      <c r="BE233" s="78"/>
      <c r="BF233" s="78"/>
      <c r="BG233" s="73"/>
      <c r="BH233" s="75"/>
      <c r="BI233" s="75"/>
      <c r="BJ233" s="75"/>
      <c r="BK233" s="75"/>
    </row>
    <row r="234" ht="15.75" customHeight="1">
      <c r="A234" s="73"/>
      <c r="B234" s="74"/>
      <c r="C234" s="74"/>
      <c r="D234" s="74"/>
      <c r="E234" s="75"/>
      <c r="F234" s="75"/>
      <c r="G234" s="75"/>
      <c r="H234" s="74"/>
      <c r="I234" s="75"/>
      <c r="J234" s="73"/>
      <c r="K234" s="73"/>
      <c r="L234" s="74"/>
      <c r="M234" s="74"/>
      <c r="N234" s="73"/>
      <c r="O234" s="73"/>
      <c r="P234" s="74"/>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4"/>
      <c r="AN234" s="75"/>
      <c r="AO234" s="73"/>
      <c r="AP234" s="75"/>
      <c r="AQ234" s="75"/>
      <c r="AR234" s="75"/>
      <c r="AS234" s="75"/>
      <c r="AT234" s="75"/>
      <c r="AU234" s="75"/>
      <c r="AV234" s="75"/>
      <c r="AW234" s="75"/>
      <c r="AX234" s="75"/>
      <c r="AY234" s="74"/>
      <c r="AZ234" s="74"/>
      <c r="BA234" s="73"/>
      <c r="BB234" s="77"/>
      <c r="BC234" s="78"/>
      <c r="BD234" s="78"/>
      <c r="BE234" s="78"/>
      <c r="BF234" s="78"/>
      <c r="BG234" s="73"/>
      <c r="BH234" s="75"/>
      <c r="BI234" s="75"/>
      <c r="BJ234" s="75"/>
      <c r="BK234" s="75"/>
    </row>
    <row r="235" ht="15.75" customHeight="1">
      <c r="A235" s="73"/>
      <c r="B235" s="74"/>
      <c r="C235" s="74"/>
      <c r="D235" s="74"/>
      <c r="E235" s="75"/>
      <c r="F235" s="75"/>
      <c r="G235" s="75"/>
      <c r="H235" s="74"/>
      <c r="I235" s="75"/>
      <c r="J235" s="73"/>
      <c r="K235" s="73"/>
      <c r="L235" s="74"/>
      <c r="M235" s="74"/>
      <c r="N235" s="73"/>
      <c r="O235" s="73"/>
      <c r="P235" s="74"/>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4"/>
      <c r="AN235" s="75"/>
      <c r="AO235" s="73"/>
      <c r="AP235" s="75"/>
      <c r="AQ235" s="75"/>
      <c r="AR235" s="75"/>
      <c r="AS235" s="75"/>
      <c r="AT235" s="75"/>
      <c r="AU235" s="75"/>
      <c r="AV235" s="75"/>
      <c r="AW235" s="75"/>
      <c r="AX235" s="75"/>
      <c r="AY235" s="74"/>
      <c r="AZ235" s="74"/>
      <c r="BA235" s="73"/>
      <c r="BB235" s="77"/>
      <c r="BC235" s="78"/>
      <c r="BD235" s="78"/>
      <c r="BE235" s="78"/>
      <c r="BF235" s="78"/>
      <c r="BG235" s="73"/>
      <c r="BH235" s="75"/>
      <c r="BI235" s="75"/>
      <c r="BJ235" s="75"/>
      <c r="BK235" s="75"/>
    </row>
    <row r="236" ht="15.75" customHeight="1">
      <c r="A236" s="73"/>
      <c r="B236" s="74"/>
      <c r="C236" s="74"/>
      <c r="D236" s="74"/>
      <c r="E236" s="75"/>
      <c r="F236" s="75"/>
      <c r="G236" s="75"/>
      <c r="H236" s="74"/>
      <c r="I236" s="75"/>
      <c r="J236" s="73"/>
      <c r="K236" s="73"/>
      <c r="L236" s="74"/>
      <c r="M236" s="74"/>
      <c r="N236" s="73"/>
      <c r="O236" s="73"/>
      <c r="P236" s="74"/>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4"/>
      <c r="AN236" s="75"/>
      <c r="AO236" s="73"/>
      <c r="AP236" s="75"/>
      <c r="AQ236" s="75"/>
      <c r="AR236" s="75"/>
      <c r="AS236" s="75"/>
      <c r="AT236" s="75"/>
      <c r="AU236" s="75"/>
      <c r="AV236" s="75"/>
      <c r="AW236" s="75"/>
      <c r="AX236" s="75"/>
      <c r="AY236" s="74"/>
      <c r="AZ236" s="74"/>
      <c r="BA236" s="73"/>
      <c r="BB236" s="77"/>
      <c r="BC236" s="78"/>
      <c r="BD236" s="78"/>
      <c r="BE236" s="78"/>
      <c r="BF236" s="78"/>
      <c r="BG236" s="73"/>
      <c r="BH236" s="75"/>
      <c r="BI236" s="75"/>
      <c r="BJ236" s="75"/>
      <c r="BK236" s="75"/>
    </row>
    <row r="237" ht="15.75" customHeight="1">
      <c r="A237" s="73"/>
      <c r="B237" s="74"/>
      <c r="C237" s="74"/>
      <c r="D237" s="74"/>
      <c r="E237" s="75"/>
      <c r="F237" s="75"/>
      <c r="G237" s="75"/>
      <c r="H237" s="74"/>
      <c r="I237" s="75"/>
      <c r="J237" s="73"/>
      <c r="K237" s="73"/>
      <c r="L237" s="74"/>
      <c r="M237" s="74"/>
      <c r="N237" s="73"/>
      <c r="O237" s="73"/>
      <c r="P237" s="74"/>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4"/>
      <c r="AN237" s="75"/>
      <c r="AO237" s="73"/>
      <c r="AP237" s="75"/>
      <c r="AQ237" s="75"/>
      <c r="AR237" s="75"/>
      <c r="AS237" s="75"/>
      <c r="AT237" s="75"/>
      <c r="AU237" s="75"/>
      <c r="AV237" s="75"/>
      <c r="AW237" s="75"/>
      <c r="AX237" s="75"/>
      <c r="AY237" s="74"/>
      <c r="AZ237" s="74"/>
      <c r="BA237" s="73"/>
      <c r="BB237" s="77"/>
      <c r="BC237" s="78"/>
      <c r="BD237" s="78"/>
      <c r="BE237" s="78"/>
      <c r="BF237" s="78"/>
      <c r="BG237" s="73"/>
      <c r="BH237" s="75"/>
      <c r="BI237" s="75"/>
      <c r="BJ237" s="75"/>
      <c r="BK237" s="75"/>
    </row>
    <row r="238" ht="15.75" customHeight="1">
      <c r="A238" s="73"/>
      <c r="B238" s="74"/>
      <c r="C238" s="74"/>
      <c r="D238" s="74"/>
      <c r="E238" s="75"/>
      <c r="F238" s="75"/>
      <c r="G238" s="75"/>
      <c r="H238" s="74"/>
      <c r="I238" s="75"/>
      <c r="J238" s="73"/>
      <c r="K238" s="73"/>
      <c r="L238" s="74"/>
      <c r="M238" s="74"/>
      <c r="N238" s="73"/>
      <c r="O238" s="73"/>
      <c r="P238" s="74"/>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4"/>
      <c r="AN238" s="75"/>
      <c r="AO238" s="73"/>
      <c r="AP238" s="75"/>
      <c r="AQ238" s="75"/>
      <c r="AR238" s="75"/>
      <c r="AS238" s="75"/>
      <c r="AT238" s="75"/>
      <c r="AU238" s="75"/>
      <c r="AV238" s="75"/>
      <c r="AW238" s="75"/>
      <c r="AX238" s="75"/>
      <c r="AY238" s="74"/>
      <c r="AZ238" s="74"/>
      <c r="BA238" s="73"/>
      <c r="BB238" s="77"/>
      <c r="BC238" s="78"/>
      <c r="BD238" s="78"/>
      <c r="BE238" s="78"/>
      <c r="BF238" s="78"/>
      <c r="BG238" s="73"/>
      <c r="BH238" s="75"/>
      <c r="BI238" s="75"/>
      <c r="BJ238" s="75"/>
      <c r="BK238" s="75"/>
    </row>
    <row r="239" ht="15.75" customHeight="1">
      <c r="A239" s="73"/>
      <c r="B239" s="74"/>
      <c r="C239" s="74"/>
      <c r="D239" s="74"/>
      <c r="E239" s="75"/>
      <c r="F239" s="75"/>
      <c r="G239" s="75"/>
      <c r="H239" s="74"/>
      <c r="I239" s="75"/>
      <c r="J239" s="73"/>
      <c r="K239" s="73"/>
      <c r="L239" s="74"/>
      <c r="M239" s="74"/>
      <c r="N239" s="73"/>
      <c r="O239" s="73"/>
      <c r="P239" s="74"/>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4"/>
      <c r="AN239" s="75"/>
      <c r="AO239" s="73"/>
      <c r="AP239" s="75"/>
      <c r="AQ239" s="75"/>
      <c r="AR239" s="75"/>
      <c r="AS239" s="75"/>
      <c r="AT239" s="75"/>
      <c r="AU239" s="75"/>
      <c r="AV239" s="75"/>
      <c r="AW239" s="75"/>
      <c r="AX239" s="75"/>
      <c r="AY239" s="74"/>
      <c r="AZ239" s="74"/>
      <c r="BA239" s="73"/>
      <c r="BB239" s="77"/>
      <c r="BC239" s="78"/>
      <c r="BD239" s="78"/>
      <c r="BE239" s="78"/>
      <c r="BF239" s="78"/>
      <c r="BG239" s="73"/>
      <c r="BH239" s="75"/>
      <c r="BI239" s="75"/>
      <c r="BJ239" s="75"/>
      <c r="BK239" s="75"/>
    </row>
    <row r="240" ht="15.75" customHeight="1">
      <c r="A240" s="73"/>
      <c r="B240" s="74"/>
      <c r="C240" s="74"/>
      <c r="D240" s="74"/>
      <c r="E240" s="75"/>
      <c r="F240" s="75"/>
      <c r="G240" s="75"/>
      <c r="H240" s="74"/>
      <c r="I240" s="75"/>
      <c r="J240" s="73"/>
      <c r="K240" s="73"/>
      <c r="L240" s="74"/>
      <c r="M240" s="74"/>
      <c r="N240" s="73"/>
      <c r="O240" s="73"/>
      <c r="P240" s="74"/>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4"/>
      <c r="AN240" s="75"/>
      <c r="AO240" s="73"/>
      <c r="AP240" s="75"/>
      <c r="AQ240" s="75"/>
      <c r="AR240" s="75"/>
      <c r="AS240" s="75"/>
      <c r="AT240" s="75"/>
      <c r="AU240" s="75"/>
      <c r="AV240" s="75"/>
      <c r="AW240" s="75"/>
      <c r="AX240" s="75"/>
      <c r="AY240" s="74"/>
      <c r="AZ240" s="74"/>
      <c r="BA240" s="73"/>
      <c r="BB240" s="77"/>
      <c r="BC240" s="78"/>
      <c r="BD240" s="78"/>
      <c r="BE240" s="78"/>
      <c r="BF240" s="78"/>
      <c r="BG240" s="73"/>
      <c r="BH240" s="75"/>
      <c r="BI240" s="75"/>
      <c r="BJ240" s="75"/>
      <c r="BK240" s="75"/>
    </row>
    <row r="241" ht="15.75" customHeight="1">
      <c r="A241" s="73"/>
      <c r="B241" s="74"/>
      <c r="C241" s="74"/>
      <c r="D241" s="74"/>
      <c r="E241" s="75"/>
      <c r="F241" s="75"/>
      <c r="G241" s="75"/>
      <c r="H241" s="74"/>
      <c r="I241" s="75"/>
      <c r="J241" s="73"/>
      <c r="K241" s="73"/>
      <c r="L241" s="74"/>
      <c r="M241" s="74"/>
      <c r="N241" s="73"/>
      <c r="O241" s="73"/>
      <c r="P241" s="74"/>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4"/>
      <c r="AN241" s="75"/>
      <c r="AO241" s="73"/>
      <c r="AP241" s="75"/>
      <c r="AQ241" s="75"/>
      <c r="AR241" s="75"/>
      <c r="AS241" s="75"/>
      <c r="AT241" s="75"/>
      <c r="AU241" s="75"/>
      <c r="AV241" s="75"/>
      <c r="AW241" s="75"/>
      <c r="AX241" s="75"/>
      <c r="AY241" s="74"/>
      <c r="AZ241" s="74"/>
      <c r="BA241" s="73"/>
      <c r="BB241" s="77"/>
      <c r="BC241" s="78"/>
      <c r="BD241" s="78"/>
      <c r="BE241" s="78"/>
      <c r="BF241" s="78"/>
      <c r="BG241" s="73"/>
      <c r="BH241" s="75"/>
      <c r="BI241" s="75"/>
      <c r="BJ241" s="75"/>
      <c r="BK241" s="75"/>
    </row>
    <row r="242" ht="15.75" customHeight="1">
      <c r="A242" s="73"/>
      <c r="B242" s="74"/>
      <c r="C242" s="74"/>
      <c r="D242" s="74"/>
      <c r="E242" s="75"/>
      <c r="F242" s="75"/>
      <c r="G242" s="75"/>
      <c r="H242" s="74"/>
      <c r="I242" s="75"/>
      <c r="J242" s="73"/>
      <c r="K242" s="73"/>
      <c r="L242" s="74"/>
      <c r="M242" s="74"/>
      <c r="N242" s="73"/>
      <c r="O242" s="73"/>
      <c r="P242" s="74"/>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4"/>
      <c r="AN242" s="75"/>
      <c r="AO242" s="73"/>
      <c r="AP242" s="75"/>
      <c r="AQ242" s="75"/>
      <c r="AR242" s="75"/>
      <c r="AS242" s="75"/>
      <c r="AT242" s="75"/>
      <c r="AU242" s="75"/>
      <c r="AV242" s="75"/>
      <c r="AW242" s="75"/>
      <c r="AX242" s="75"/>
      <c r="AY242" s="74"/>
      <c r="AZ242" s="74"/>
      <c r="BA242" s="73"/>
      <c r="BB242" s="77"/>
      <c r="BC242" s="78"/>
      <c r="BD242" s="78"/>
      <c r="BE242" s="78"/>
      <c r="BF242" s="78"/>
      <c r="BG242" s="73"/>
      <c r="BH242" s="75"/>
      <c r="BI242" s="75"/>
      <c r="BJ242" s="75"/>
      <c r="BK242" s="75"/>
    </row>
    <row r="243" ht="15.75" customHeight="1">
      <c r="A243" s="73"/>
      <c r="B243" s="74"/>
      <c r="C243" s="74"/>
      <c r="D243" s="74"/>
      <c r="E243" s="75"/>
      <c r="F243" s="75"/>
      <c r="G243" s="75"/>
      <c r="H243" s="74"/>
      <c r="I243" s="75"/>
      <c r="J243" s="73"/>
      <c r="K243" s="73"/>
      <c r="L243" s="74"/>
      <c r="M243" s="74"/>
      <c r="N243" s="73"/>
      <c r="O243" s="73"/>
      <c r="P243" s="74"/>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4"/>
      <c r="AN243" s="75"/>
      <c r="AO243" s="73"/>
      <c r="AP243" s="75"/>
      <c r="AQ243" s="75"/>
      <c r="AR243" s="75"/>
      <c r="AS243" s="75"/>
      <c r="AT243" s="75"/>
      <c r="AU243" s="75"/>
      <c r="AV243" s="75"/>
      <c r="AW243" s="75"/>
      <c r="AX243" s="75"/>
      <c r="AY243" s="74"/>
      <c r="AZ243" s="74"/>
      <c r="BA243" s="73"/>
      <c r="BB243" s="77"/>
      <c r="BC243" s="78"/>
      <c r="BD243" s="78"/>
      <c r="BE243" s="78"/>
      <c r="BF243" s="78"/>
      <c r="BG243" s="73"/>
      <c r="BH243" s="75"/>
      <c r="BI243" s="75"/>
      <c r="BJ243" s="75"/>
      <c r="BK243" s="75"/>
    </row>
    <row r="244" ht="15.75" customHeight="1">
      <c r="A244" s="73"/>
      <c r="B244" s="74"/>
      <c r="C244" s="74"/>
      <c r="D244" s="74"/>
      <c r="E244" s="75"/>
      <c r="F244" s="75"/>
      <c r="G244" s="75"/>
      <c r="H244" s="74"/>
      <c r="I244" s="75"/>
      <c r="J244" s="73"/>
      <c r="K244" s="73"/>
      <c r="L244" s="74"/>
      <c r="M244" s="74"/>
      <c r="N244" s="73"/>
      <c r="O244" s="73"/>
      <c r="P244" s="74"/>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4"/>
      <c r="AN244" s="75"/>
      <c r="AO244" s="73"/>
      <c r="AP244" s="75"/>
      <c r="AQ244" s="75"/>
      <c r="AR244" s="75"/>
      <c r="AS244" s="75"/>
      <c r="AT244" s="75"/>
      <c r="AU244" s="75"/>
      <c r="AV244" s="75"/>
      <c r="AW244" s="75"/>
      <c r="AX244" s="75"/>
      <c r="AY244" s="74"/>
      <c r="AZ244" s="74"/>
      <c r="BA244" s="73"/>
      <c r="BB244" s="77"/>
      <c r="BC244" s="78"/>
      <c r="BD244" s="78"/>
      <c r="BE244" s="78"/>
      <c r="BF244" s="78"/>
      <c r="BG244" s="73"/>
      <c r="BH244" s="75"/>
      <c r="BI244" s="75"/>
      <c r="BJ244" s="75"/>
      <c r="BK244" s="75"/>
    </row>
    <row r="245" ht="15.75" customHeight="1">
      <c r="A245" s="73"/>
      <c r="B245" s="74"/>
      <c r="C245" s="74"/>
      <c r="D245" s="74"/>
      <c r="E245" s="75"/>
      <c r="F245" s="75"/>
      <c r="G245" s="75"/>
      <c r="H245" s="74"/>
      <c r="I245" s="75"/>
      <c r="J245" s="73"/>
      <c r="K245" s="73"/>
      <c r="L245" s="74"/>
      <c r="M245" s="74"/>
      <c r="N245" s="73"/>
      <c r="O245" s="73"/>
      <c r="P245" s="74"/>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4"/>
      <c r="AN245" s="75"/>
      <c r="AO245" s="73"/>
      <c r="AP245" s="75"/>
      <c r="AQ245" s="75"/>
      <c r="AR245" s="75"/>
      <c r="AS245" s="75"/>
      <c r="AT245" s="75"/>
      <c r="AU245" s="75"/>
      <c r="AV245" s="75"/>
      <c r="AW245" s="75"/>
      <c r="AX245" s="75"/>
      <c r="AY245" s="74"/>
      <c r="AZ245" s="74"/>
      <c r="BA245" s="73"/>
      <c r="BB245" s="77"/>
      <c r="BC245" s="78"/>
      <c r="BD245" s="78"/>
      <c r="BE245" s="78"/>
      <c r="BF245" s="78"/>
      <c r="BG245" s="73"/>
      <c r="BH245" s="75"/>
      <c r="BI245" s="75"/>
      <c r="BJ245" s="75"/>
      <c r="BK245" s="75"/>
    </row>
    <row r="246" ht="15.75" customHeight="1">
      <c r="A246" s="73"/>
      <c r="B246" s="74"/>
      <c r="C246" s="74"/>
      <c r="D246" s="74"/>
      <c r="E246" s="75"/>
      <c r="F246" s="75"/>
      <c r="G246" s="75"/>
      <c r="H246" s="74"/>
      <c r="I246" s="75"/>
      <c r="J246" s="73"/>
      <c r="K246" s="73"/>
      <c r="L246" s="74"/>
      <c r="M246" s="74"/>
      <c r="N246" s="73"/>
      <c r="O246" s="73"/>
      <c r="P246" s="74"/>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4"/>
      <c r="AN246" s="75"/>
      <c r="AO246" s="73"/>
      <c r="AP246" s="75"/>
      <c r="AQ246" s="75"/>
      <c r="AR246" s="75"/>
      <c r="AS246" s="75"/>
      <c r="AT246" s="75"/>
      <c r="AU246" s="75"/>
      <c r="AV246" s="75"/>
      <c r="AW246" s="75"/>
      <c r="AX246" s="75"/>
      <c r="AY246" s="74"/>
      <c r="AZ246" s="74"/>
      <c r="BA246" s="73"/>
      <c r="BB246" s="77"/>
      <c r="BC246" s="78"/>
      <c r="BD246" s="78"/>
      <c r="BE246" s="78"/>
      <c r="BF246" s="78"/>
      <c r="BG246" s="73"/>
      <c r="BH246" s="75"/>
      <c r="BI246" s="75"/>
      <c r="BJ246" s="75"/>
      <c r="BK246" s="75"/>
    </row>
    <row r="247" ht="15.75" customHeight="1">
      <c r="A247" s="73"/>
      <c r="B247" s="74"/>
      <c r="C247" s="74"/>
      <c r="D247" s="74"/>
      <c r="E247" s="75"/>
      <c r="F247" s="75"/>
      <c r="G247" s="75"/>
      <c r="H247" s="74"/>
      <c r="I247" s="75"/>
      <c r="J247" s="73"/>
      <c r="K247" s="73"/>
      <c r="L247" s="74"/>
      <c r="M247" s="74"/>
      <c r="N247" s="73"/>
      <c r="O247" s="73"/>
      <c r="P247" s="74"/>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4"/>
      <c r="AN247" s="75"/>
      <c r="AO247" s="73"/>
      <c r="AP247" s="75"/>
      <c r="AQ247" s="75"/>
      <c r="AR247" s="75"/>
      <c r="AS247" s="75"/>
      <c r="AT247" s="75"/>
      <c r="AU247" s="75"/>
      <c r="AV247" s="75"/>
      <c r="AW247" s="75"/>
      <c r="AX247" s="75"/>
      <c r="AY247" s="74"/>
      <c r="AZ247" s="74"/>
      <c r="BA247" s="73"/>
      <c r="BB247" s="77"/>
      <c r="BC247" s="78"/>
      <c r="BD247" s="78"/>
      <c r="BE247" s="78"/>
      <c r="BF247" s="78"/>
      <c r="BG247" s="73"/>
      <c r="BH247" s="75"/>
      <c r="BI247" s="75"/>
      <c r="BJ247" s="75"/>
      <c r="BK247" s="75"/>
    </row>
    <row r="248" ht="15.75" customHeight="1">
      <c r="A248" s="73"/>
      <c r="B248" s="74"/>
      <c r="C248" s="74"/>
      <c r="D248" s="74"/>
      <c r="E248" s="75"/>
      <c r="F248" s="75"/>
      <c r="G248" s="75"/>
      <c r="H248" s="74"/>
      <c r="I248" s="75"/>
      <c r="J248" s="73"/>
      <c r="K248" s="73"/>
      <c r="L248" s="74"/>
      <c r="M248" s="74"/>
      <c r="N248" s="73"/>
      <c r="O248" s="73"/>
      <c r="P248" s="74"/>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4"/>
      <c r="AN248" s="75"/>
      <c r="AO248" s="73"/>
      <c r="AP248" s="75"/>
      <c r="AQ248" s="75"/>
      <c r="AR248" s="75"/>
      <c r="AS248" s="75"/>
      <c r="AT248" s="75"/>
      <c r="AU248" s="75"/>
      <c r="AV248" s="75"/>
      <c r="AW248" s="75"/>
      <c r="AX248" s="75"/>
      <c r="AY248" s="74"/>
      <c r="AZ248" s="74"/>
      <c r="BA248" s="73"/>
      <c r="BB248" s="77"/>
      <c r="BC248" s="78"/>
      <c r="BD248" s="78"/>
      <c r="BE248" s="78"/>
      <c r="BF248" s="78"/>
      <c r="BG248" s="73"/>
      <c r="BH248" s="75"/>
      <c r="BI248" s="75"/>
      <c r="BJ248" s="75"/>
      <c r="BK248" s="75"/>
    </row>
    <row r="249" ht="15.75" customHeight="1">
      <c r="A249" s="73"/>
      <c r="B249" s="74"/>
      <c r="C249" s="74"/>
      <c r="D249" s="74"/>
      <c r="E249" s="75"/>
      <c r="F249" s="75"/>
      <c r="G249" s="75"/>
      <c r="H249" s="74"/>
      <c r="I249" s="75"/>
      <c r="J249" s="73"/>
      <c r="K249" s="73"/>
      <c r="L249" s="74"/>
      <c r="M249" s="74"/>
      <c r="N249" s="73"/>
      <c r="O249" s="73"/>
      <c r="P249" s="74"/>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4"/>
      <c r="AN249" s="75"/>
      <c r="AO249" s="73"/>
      <c r="AP249" s="75"/>
      <c r="AQ249" s="75"/>
      <c r="AR249" s="75"/>
      <c r="AS249" s="75"/>
      <c r="AT249" s="75"/>
      <c r="AU249" s="75"/>
      <c r="AV249" s="75"/>
      <c r="AW249" s="75"/>
      <c r="AX249" s="75"/>
      <c r="AY249" s="74"/>
      <c r="AZ249" s="74"/>
      <c r="BA249" s="73"/>
      <c r="BB249" s="77"/>
      <c r="BC249" s="78"/>
      <c r="BD249" s="78"/>
      <c r="BE249" s="78"/>
      <c r="BF249" s="78"/>
      <c r="BG249" s="73"/>
      <c r="BH249" s="75"/>
      <c r="BI249" s="75"/>
      <c r="BJ249" s="75"/>
      <c r="BK249" s="75"/>
    </row>
    <row r="250" ht="15.75" customHeight="1">
      <c r="A250" s="73"/>
      <c r="B250" s="74"/>
      <c r="C250" s="74"/>
      <c r="D250" s="74"/>
      <c r="E250" s="75"/>
      <c r="F250" s="75"/>
      <c r="G250" s="75"/>
      <c r="H250" s="74"/>
      <c r="I250" s="75"/>
      <c r="J250" s="73"/>
      <c r="K250" s="73"/>
      <c r="L250" s="74"/>
      <c r="M250" s="74"/>
      <c r="N250" s="73"/>
      <c r="O250" s="73"/>
      <c r="P250" s="74"/>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4"/>
      <c r="AN250" s="75"/>
      <c r="AO250" s="73"/>
      <c r="AP250" s="75"/>
      <c r="AQ250" s="75"/>
      <c r="AR250" s="75"/>
      <c r="AS250" s="75"/>
      <c r="AT250" s="75"/>
      <c r="AU250" s="75"/>
      <c r="AV250" s="75"/>
      <c r="AW250" s="75"/>
      <c r="AX250" s="75"/>
      <c r="AY250" s="74"/>
      <c r="AZ250" s="74"/>
      <c r="BA250" s="73"/>
      <c r="BB250" s="77"/>
      <c r="BC250" s="78"/>
      <c r="BD250" s="78"/>
      <c r="BE250" s="78"/>
      <c r="BF250" s="78"/>
      <c r="BG250" s="73"/>
      <c r="BH250" s="75"/>
      <c r="BI250" s="75"/>
      <c r="BJ250" s="75"/>
      <c r="BK250" s="75"/>
    </row>
    <row r="251" ht="15.75" customHeight="1">
      <c r="A251" s="73"/>
      <c r="B251" s="74"/>
      <c r="C251" s="74"/>
      <c r="D251" s="74"/>
      <c r="E251" s="75"/>
      <c r="F251" s="75"/>
      <c r="G251" s="75"/>
      <c r="H251" s="74"/>
      <c r="I251" s="75"/>
      <c r="J251" s="73"/>
      <c r="K251" s="73"/>
      <c r="L251" s="74"/>
      <c r="M251" s="74"/>
      <c r="N251" s="73"/>
      <c r="O251" s="73"/>
      <c r="P251" s="74"/>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4"/>
      <c r="AN251" s="75"/>
      <c r="AO251" s="73"/>
      <c r="AP251" s="75"/>
      <c r="AQ251" s="75"/>
      <c r="AR251" s="75"/>
      <c r="AS251" s="75"/>
      <c r="AT251" s="75"/>
      <c r="AU251" s="75"/>
      <c r="AV251" s="75"/>
      <c r="AW251" s="75"/>
      <c r="AX251" s="75"/>
      <c r="AY251" s="74"/>
      <c r="AZ251" s="74"/>
      <c r="BA251" s="73"/>
      <c r="BB251" s="77"/>
      <c r="BC251" s="78"/>
      <c r="BD251" s="78"/>
      <c r="BE251" s="78"/>
      <c r="BF251" s="78"/>
      <c r="BG251" s="73"/>
      <c r="BH251" s="75"/>
      <c r="BI251" s="75"/>
      <c r="BJ251" s="75"/>
      <c r="BK251" s="75"/>
    </row>
    <row r="252" ht="15.75" customHeight="1">
      <c r="A252" s="73"/>
      <c r="B252" s="74"/>
      <c r="C252" s="74"/>
      <c r="D252" s="74"/>
      <c r="E252" s="75"/>
      <c r="F252" s="75"/>
      <c r="G252" s="75"/>
      <c r="H252" s="74"/>
      <c r="I252" s="75"/>
      <c r="J252" s="73"/>
      <c r="K252" s="73"/>
      <c r="L252" s="74"/>
      <c r="M252" s="74"/>
      <c r="N252" s="73"/>
      <c r="O252" s="73"/>
      <c r="P252" s="74"/>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4"/>
      <c r="AN252" s="75"/>
      <c r="AO252" s="73"/>
      <c r="AP252" s="75"/>
      <c r="AQ252" s="75"/>
      <c r="AR252" s="75"/>
      <c r="AS252" s="75"/>
      <c r="AT252" s="75"/>
      <c r="AU252" s="75"/>
      <c r="AV252" s="75"/>
      <c r="AW252" s="75"/>
      <c r="AX252" s="75"/>
      <c r="AY252" s="74"/>
      <c r="AZ252" s="74"/>
      <c r="BA252" s="73"/>
      <c r="BB252" s="77"/>
      <c r="BC252" s="78"/>
      <c r="BD252" s="78"/>
      <c r="BE252" s="78"/>
      <c r="BF252" s="78"/>
      <c r="BG252" s="73"/>
      <c r="BH252" s="75"/>
      <c r="BI252" s="75"/>
      <c r="BJ252" s="75"/>
      <c r="BK252" s="75"/>
    </row>
    <row r="253" ht="15.75" customHeight="1">
      <c r="A253" s="73"/>
      <c r="B253" s="74"/>
      <c r="C253" s="74"/>
      <c r="D253" s="74"/>
      <c r="E253" s="75"/>
      <c r="F253" s="75"/>
      <c r="G253" s="75"/>
      <c r="H253" s="74"/>
      <c r="I253" s="75"/>
      <c r="J253" s="73"/>
      <c r="K253" s="73"/>
      <c r="L253" s="74"/>
      <c r="M253" s="74"/>
      <c r="N253" s="73"/>
      <c r="O253" s="73"/>
      <c r="P253" s="74"/>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4"/>
      <c r="AN253" s="75"/>
      <c r="AO253" s="73"/>
      <c r="AP253" s="75"/>
      <c r="AQ253" s="75"/>
      <c r="AR253" s="75"/>
      <c r="AS253" s="75"/>
      <c r="AT253" s="75"/>
      <c r="AU253" s="75"/>
      <c r="AV253" s="75"/>
      <c r="AW253" s="75"/>
      <c r="AX253" s="75"/>
      <c r="AY253" s="74"/>
      <c r="AZ253" s="74"/>
      <c r="BA253" s="73"/>
      <c r="BB253" s="77"/>
      <c r="BC253" s="78"/>
      <c r="BD253" s="78"/>
      <c r="BE253" s="78"/>
      <c r="BF253" s="78"/>
      <c r="BG253" s="73"/>
      <c r="BH253" s="75"/>
      <c r="BI253" s="75"/>
      <c r="BJ253" s="75"/>
      <c r="BK253" s="75"/>
    </row>
    <row r="254" ht="15.75" customHeight="1">
      <c r="A254" s="73"/>
      <c r="B254" s="74"/>
      <c r="C254" s="74"/>
      <c r="D254" s="74"/>
      <c r="E254" s="75"/>
      <c r="F254" s="75"/>
      <c r="G254" s="75"/>
      <c r="H254" s="74"/>
      <c r="I254" s="75"/>
      <c r="J254" s="73"/>
      <c r="K254" s="73"/>
      <c r="L254" s="74"/>
      <c r="M254" s="74"/>
      <c r="N254" s="73"/>
      <c r="O254" s="73"/>
      <c r="P254" s="74"/>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4"/>
      <c r="AN254" s="75"/>
      <c r="AO254" s="73"/>
      <c r="AP254" s="75"/>
      <c r="AQ254" s="75"/>
      <c r="AR254" s="75"/>
      <c r="AS254" s="75"/>
      <c r="AT254" s="75"/>
      <c r="AU254" s="75"/>
      <c r="AV254" s="75"/>
      <c r="AW254" s="75"/>
      <c r="AX254" s="75"/>
      <c r="AY254" s="74"/>
      <c r="AZ254" s="74"/>
      <c r="BA254" s="73"/>
      <c r="BB254" s="77"/>
      <c r="BC254" s="78"/>
      <c r="BD254" s="78"/>
      <c r="BE254" s="78"/>
      <c r="BF254" s="78"/>
      <c r="BG254" s="73"/>
      <c r="BH254" s="75"/>
      <c r="BI254" s="75"/>
      <c r="BJ254" s="75"/>
      <c r="BK254" s="75"/>
    </row>
    <row r="255" ht="15.75" customHeight="1">
      <c r="A255" s="73"/>
      <c r="B255" s="74"/>
      <c r="C255" s="74"/>
      <c r="D255" s="74"/>
      <c r="E255" s="75"/>
      <c r="F255" s="75"/>
      <c r="G255" s="75"/>
      <c r="H255" s="74"/>
      <c r="I255" s="75"/>
      <c r="J255" s="73"/>
      <c r="K255" s="73"/>
      <c r="L255" s="74"/>
      <c r="M255" s="74"/>
      <c r="N255" s="73"/>
      <c r="O255" s="73"/>
      <c r="P255" s="74"/>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4"/>
      <c r="AN255" s="75"/>
      <c r="AO255" s="73"/>
      <c r="AP255" s="75"/>
      <c r="AQ255" s="75"/>
      <c r="AR255" s="75"/>
      <c r="AS255" s="75"/>
      <c r="AT255" s="75"/>
      <c r="AU255" s="75"/>
      <c r="AV255" s="75"/>
      <c r="AW255" s="75"/>
      <c r="AX255" s="75"/>
      <c r="AY255" s="74"/>
      <c r="AZ255" s="74"/>
      <c r="BA255" s="73"/>
      <c r="BB255" s="77"/>
      <c r="BC255" s="78"/>
      <c r="BD255" s="78"/>
      <c r="BE255" s="78"/>
      <c r="BF255" s="78"/>
      <c r="BG255" s="73"/>
      <c r="BH255" s="75"/>
      <c r="BI255" s="75"/>
      <c r="BJ255" s="75"/>
      <c r="BK255" s="75"/>
    </row>
    <row r="256" ht="15.75" customHeight="1">
      <c r="A256" s="73"/>
      <c r="B256" s="74"/>
      <c r="C256" s="74"/>
      <c r="D256" s="74"/>
      <c r="E256" s="75"/>
      <c r="F256" s="75"/>
      <c r="G256" s="75"/>
      <c r="H256" s="74"/>
      <c r="I256" s="75"/>
      <c r="J256" s="73"/>
      <c r="K256" s="73"/>
      <c r="L256" s="74"/>
      <c r="M256" s="74"/>
      <c r="N256" s="73"/>
      <c r="O256" s="73"/>
      <c r="P256" s="74"/>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4"/>
      <c r="AN256" s="75"/>
      <c r="AO256" s="73"/>
      <c r="AP256" s="75"/>
      <c r="AQ256" s="75"/>
      <c r="AR256" s="75"/>
      <c r="AS256" s="75"/>
      <c r="AT256" s="75"/>
      <c r="AU256" s="75"/>
      <c r="AV256" s="75"/>
      <c r="AW256" s="75"/>
      <c r="AX256" s="75"/>
      <c r="AY256" s="74"/>
      <c r="AZ256" s="74"/>
      <c r="BA256" s="73"/>
      <c r="BB256" s="77"/>
      <c r="BC256" s="78"/>
      <c r="BD256" s="78"/>
      <c r="BE256" s="78"/>
      <c r="BF256" s="78"/>
      <c r="BG256" s="73"/>
      <c r="BH256" s="75"/>
      <c r="BI256" s="75"/>
      <c r="BJ256" s="75"/>
      <c r="BK256" s="75"/>
    </row>
    <row r="257" ht="15.75" customHeight="1">
      <c r="A257" s="73"/>
      <c r="B257" s="74"/>
      <c r="C257" s="74"/>
      <c r="D257" s="74"/>
      <c r="E257" s="75"/>
      <c r="F257" s="75"/>
      <c r="G257" s="75"/>
      <c r="H257" s="74"/>
      <c r="I257" s="75"/>
      <c r="J257" s="73"/>
      <c r="K257" s="73"/>
      <c r="L257" s="74"/>
      <c r="M257" s="74"/>
      <c r="N257" s="73"/>
      <c r="O257" s="73"/>
      <c r="P257" s="74"/>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4"/>
      <c r="AN257" s="75"/>
      <c r="AO257" s="73"/>
      <c r="AP257" s="75"/>
      <c r="AQ257" s="75"/>
      <c r="AR257" s="75"/>
      <c r="AS257" s="75"/>
      <c r="AT257" s="75"/>
      <c r="AU257" s="75"/>
      <c r="AV257" s="75"/>
      <c r="AW257" s="75"/>
      <c r="AX257" s="75"/>
      <c r="AY257" s="74"/>
      <c r="AZ257" s="74"/>
      <c r="BA257" s="73"/>
      <c r="BB257" s="77"/>
      <c r="BC257" s="78"/>
      <c r="BD257" s="78"/>
      <c r="BE257" s="78"/>
      <c r="BF257" s="78"/>
      <c r="BG257" s="73"/>
      <c r="BH257" s="75"/>
      <c r="BI257" s="75"/>
      <c r="BJ257" s="75"/>
      <c r="BK257" s="75"/>
    </row>
    <row r="258" ht="15.75" customHeight="1">
      <c r="A258" s="73"/>
      <c r="B258" s="74"/>
      <c r="C258" s="74"/>
      <c r="D258" s="74"/>
      <c r="E258" s="75"/>
      <c r="F258" s="75"/>
      <c r="G258" s="75"/>
      <c r="H258" s="74"/>
      <c r="I258" s="75"/>
      <c r="J258" s="73"/>
      <c r="K258" s="73"/>
      <c r="L258" s="74"/>
      <c r="M258" s="74"/>
      <c r="N258" s="73"/>
      <c r="O258" s="73"/>
      <c r="P258" s="74"/>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4"/>
      <c r="AN258" s="75"/>
      <c r="AO258" s="73"/>
      <c r="AP258" s="75"/>
      <c r="AQ258" s="75"/>
      <c r="AR258" s="75"/>
      <c r="AS258" s="75"/>
      <c r="AT258" s="75"/>
      <c r="AU258" s="75"/>
      <c r="AV258" s="75"/>
      <c r="AW258" s="75"/>
      <c r="AX258" s="75"/>
      <c r="AY258" s="74"/>
      <c r="AZ258" s="74"/>
      <c r="BA258" s="73"/>
      <c r="BB258" s="77"/>
      <c r="BC258" s="78"/>
      <c r="BD258" s="78"/>
      <c r="BE258" s="78"/>
      <c r="BF258" s="78"/>
      <c r="BG258" s="73"/>
      <c r="BH258" s="75"/>
      <c r="BI258" s="75"/>
      <c r="BJ258" s="75"/>
      <c r="BK258" s="75"/>
    </row>
    <row r="259" ht="15.75" customHeight="1">
      <c r="A259" s="73"/>
      <c r="B259" s="74"/>
      <c r="C259" s="74"/>
      <c r="D259" s="74"/>
      <c r="E259" s="75"/>
      <c r="F259" s="75"/>
      <c r="G259" s="75"/>
      <c r="H259" s="74"/>
      <c r="I259" s="75"/>
      <c r="J259" s="73"/>
      <c r="K259" s="73"/>
      <c r="L259" s="74"/>
      <c r="M259" s="74"/>
      <c r="N259" s="73"/>
      <c r="O259" s="73"/>
      <c r="P259" s="74"/>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4"/>
      <c r="AN259" s="75"/>
      <c r="AO259" s="73"/>
      <c r="AP259" s="75"/>
      <c r="AQ259" s="75"/>
      <c r="AR259" s="75"/>
      <c r="AS259" s="75"/>
      <c r="AT259" s="75"/>
      <c r="AU259" s="75"/>
      <c r="AV259" s="75"/>
      <c r="AW259" s="75"/>
      <c r="AX259" s="75"/>
      <c r="AY259" s="74"/>
      <c r="AZ259" s="74"/>
      <c r="BA259" s="73"/>
      <c r="BB259" s="77"/>
      <c r="BC259" s="78"/>
      <c r="BD259" s="78"/>
      <c r="BE259" s="78"/>
      <c r="BF259" s="78"/>
      <c r="BG259" s="73"/>
      <c r="BH259" s="75"/>
      <c r="BI259" s="75"/>
      <c r="BJ259" s="75"/>
      <c r="BK259" s="75"/>
    </row>
    <row r="260" ht="15.75" customHeight="1">
      <c r="A260" s="73"/>
      <c r="B260" s="74"/>
      <c r="C260" s="74"/>
      <c r="D260" s="74"/>
      <c r="E260" s="75"/>
      <c r="F260" s="75"/>
      <c r="G260" s="75"/>
      <c r="H260" s="74"/>
      <c r="I260" s="75"/>
      <c r="J260" s="73"/>
      <c r="K260" s="73"/>
      <c r="L260" s="74"/>
      <c r="M260" s="74"/>
      <c r="N260" s="73"/>
      <c r="O260" s="73"/>
      <c r="P260" s="74"/>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4"/>
      <c r="AN260" s="75"/>
      <c r="AO260" s="73"/>
      <c r="AP260" s="75"/>
      <c r="AQ260" s="75"/>
      <c r="AR260" s="75"/>
      <c r="AS260" s="75"/>
      <c r="AT260" s="75"/>
      <c r="AU260" s="75"/>
      <c r="AV260" s="75"/>
      <c r="AW260" s="75"/>
      <c r="AX260" s="75"/>
      <c r="AY260" s="74"/>
      <c r="AZ260" s="74"/>
      <c r="BA260" s="73"/>
      <c r="BB260" s="77"/>
      <c r="BC260" s="78"/>
      <c r="BD260" s="78"/>
      <c r="BE260" s="78"/>
      <c r="BF260" s="78"/>
      <c r="BG260" s="73"/>
      <c r="BH260" s="75"/>
      <c r="BI260" s="75"/>
      <c r="BJ260" s="75"/>
      <c r="BK260" s="75"/>
    </row>
    <row r="261" ht="15.75" customHeight="1">
      <c r="A261" s="73"/>
      <c r="B261" s="74"/>
      <c r="C261" s="74"/>
      <c r="D261" s="74"/>
      <c r="E261" s="75"/>
      <c r="F261" s="75"/>
      <c r="G261" s="75"/>
      <c r="H261" s="74"/>
      <c r="I261" s="75"/>
      <c r="J261" s="73"/>
      <c r="K261" s="73"/>
      <c r="L261" s="74"/>
      <c r="M261" s="74"/>
      <c r="N261" s="73"/>
      <c r="O261" s="73"/>
      <c r="P261" s="74"/>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4"/>
      <c r="AN261" s="75"/>
      <c r="AO261" s="73"/>
      <c r="AP261" s="75"/>
      <c r="AQ261" s="75"/>
      <c r="AR261" s="75"/>
      <c r="AS261" s="75"/>
      <c r="AT261" s="75"/>
      <c r="AU261" s="75"/>
      <c r="AV261" s="75"/>
      <c r="AW261" s="75"/>
      <c r="AX261" s="75"/>
      <c r="AY261" s="74"/>
      <c r="AZ261" s="74"/>
      <c r="BA261" s="73"/>
      <c r="BB261" s="77"/>
      <c r="BC261" s="78"/>
      <c r="BD261" s="78"/>
      <c r="BE261" s="78"/>
      <c r="BF261" s="78"/>
      <c r="BG261" s="73"/>
      <c r="BH261" s="75"/>
      <c r="BI261" s="75"/>
      <c r="BJ261" s="75"/>
      <c r="BK261" s="75"/>
    </row>
    <row r="262" ht="15.75" customHeight="1">
      <c r="A262" s="73"/>
      <c r="B262" s="74"/>
      <c r="C262" s="74"/>
      <c r="D262" s="74"/>
      <c r="E262" s="75"/>
      <c r="F262" s="75"/>
      <c r="G262" s="75"/>
      <c r="H262" s="74"/>
      <c r="I262" s="75"/>
      <c r="J262" s="73"/>
      <c r="K262" s="73"/>
      <c r="L262" s="74"/>
      <c r="M262" s="74"/>
      <c r="N262" s="73"/>
      <c r="O262" s="73"/>
      <c r="P262" s="74"/>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4"/>
      <c r="AN262" s="75"/>
      <c r="AO262" s="73"/>
      <c r="AP262" s="75"/>
      <c r="AQ262" s="75"/>
      <c r="AR262" s="75"/>
      <c r="AS262" s="75"/>
      <c r="AT262" s="75"/>
      <c r="AU262" s="75"/>
      <c r="AV262" s="75"/>
      <c r="AW262" s="75"/>
      <c r="AX262" s="75"/>
      <c r="AY262" s="74"/>
      <c r="AZ262" s="74"/>
      <c r="BA262" s="73"/>
      <c r="BB262" s="77"/>
      <c r="BC262" s="78"/>
      <c r="BD262" s="78"/>
      <c r="BE262" s="78"/>
      <c r="BF262" s="78"/>
      <c r="BG262" s="73"/>
      <c r="BH262" s="75"/>
      <c r="BI262" s="75"/>
      <c r="BJ262" s="75"/>
      <c r="BK262" s="75"/>
    </row>
    <row r="263" ht="15.75" customHeight="1">
      <c r="A263" s="73"/>
      <c r="B263" s="74"/>
      <c r="C263" s="74"/>
      <c r="D263" s="74"/>
      <c r="E263" s="75"/>
      <c r="F263" s="75"/>
      <c r="G263" s="75"/>
      <c r="H263" s="74"/>
      <c r="I263" s="75"/>
      <c r="J263" s="73"/>
      <c r="K263" s="73"/>
      <c r="L263" s="74"/>
      <c r="M263" s="74"/>
      <c r="N263" s="73"/>
      <c r="O263" s="73"/>
      <c r="P263" s="74"/>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4"/>
      <c r="AN263" s="75"/>
      <c r="AO263" s="73"/>
      <c r="AP263" s="75"/>
      <c r="AQ263" s="75"/>
      <c r="AR263" s="75"/>
      <c r="AS263" s="75"/>
      <c r="AT263" s="75"/>
      <c r="AU263" s="75"/>
      <c r="AV263" s="75"/>
      <c r="AW263" s="75"/>
      <c r="AX263" s="75"/>
      <c r="AY263" s="74"/>
      <c r="AZ263" s="74"/>
      <c r="BA263" s="73"/>
      <c r="BB263" s="77"/>
      <c r="BC263" s="78"/>
      <c r="BD263" s="78"/>
      <c r="BE263" s="78"/>
      <c r="BF263" s="78"/>
      <c r="BG263" s="73"/>
      <c r="BH263" s="75"/>
      <c r="BI263" s="75"/>
      <c r="BJ263" s="75"/>
      <c r="BK263" s="75"/>
    </row>
    <row r="264" ht="15.75" customHeight="1">
      <c r="A264" s="73"/>
      <c r="B264" s="74"/>
      <c r="C264" s="74"/>
      <c r="D264" s="74"/>
      <c r="E264" s="75"/>
      <c r="F264" s="75"/>
      <c r="G264" s="75"/>
      <c r="H264" s="74"/>
      <c r="I264" s="75"/>
      <c r="J264" s="73"/>
      <c r="K264" s="73"/>
      <c r="L264" s="74"/>
      <c r="M264" s="74"/>
      <c r="N264" s="73"/>
      <c r="O264" s="73"/>
      <c r="P264" s="74"/>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4"/>
      <c r="AN264" s="75"/>
      <c r="AO264" s="73"/>
      <c r="AP264" s="75"/>
      <c r="AQ264" s="75"/>
      <c r="AR264" s="75"/>
      <c r="AS264" s="75"/>
      <c r="AT264" s="75"/>
      <c r="AU264" s="75"/>
      <c r="AV264" s="75"/>
      <c r="AW264" s="75"/>
      <c r="AX264" s="75"/>
      <c r="AY264" s="74"/>
      <c r="AZ264" s="74"/>
      <c r="BA264" s="73"/>
      <c r="BB264" s="77"/>
      <c r="BC264" s="78"/>
      <c r="BD264" s="78"/>
      <c r="BE264" s="78"/>
      <c r="BF264" s="78"/>
      <c r="BG264" s="73"/>
      <c r="BH264" s="75"/>
      <c r="BI264" s="75"/>
      <c r="BJ264" s="75"/>
      <c r="BK264" s="75"/>
    </row>
    <row r="265" ht="15.75" customHeight="1">
      <c r="A265" s="73"/>
      <c r="B265" s="74"/>
      <c r="C265" s="74"/>
      <c r="D265" s="74"/>
      <c r="E265" s="75"/>
      <c r="F265" s="75"/>
      <c r="G265" s="75"/>
      <c r="H265" s="74"/>
      <c r="I265" s="75"/>
      <c r="J265" s="73"/>
      <c r="K265" s="73"/>
      <c r="L265" s="74"/>
      <c r="M265" s="74"/>
      <c r="N265" s="73"/>
      <c r="O265" s="73"/>
      <c r="P265" s="74"/>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4"/>
      <c r="AN265" s="75"/>
      <c r="AO265" s="73"/>
      <c r="AP265" s="75"/>
      <c r="AQ265" s="75"/>
      <c r="AR265" s="75"/>
      <c r="AS265" s="75"/>
      <c r="AT265" s="75"/>
      <c r="AU265" s="75"/>
      <c r="AV265" s="75"/>
      <c r="AW265" s="75"/>
      <c r="AX265" s="75"/>
      <c r="AY265" s="74"/>
      <c r="AZ265" s="74"/>
      <c r="BA265" s="73"/>
      <c r="BB265" s="77"/>
      <c r="BC265" s="78"/>
      <c r="BD265" s="78"/>
      <c r="BE265" s="78"/>
      <c r="BF265" s="78"/>
      <c r="BG265" s="73"/>
      <c r="BH265" s="75"/>
      <c r="BI265" s="75"/>
      <c r="BJ265" s="75"/>
      <c r="BK265" s="75"/>
    </row>
    <row r="266" ht="15.75" customHeight="1">
      <c r="A266" s="73"/>
      <c r="B266" s="74"/>
      <c r="C266" s="74"/>
      <c r="D266" s="74"/>
      <c r="E266" s="75"/>
      <c r="F266" s="75"/>
      <c r="G266" s="75"/>
      <c r="H266" s="74"/>
      <c r="I266" s="75"/>
      <c r="J266" s="73"/>
      <c r="K266" s="73"/>
      <c r="L266" s="74"/>
      <c r="M266" s="74"/>
      <c r="N266" s="73"/>
      <c r="O266" s="73"/>
      <c r="P266" s="74"/>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4"/>
      <c r="AN266" s="75"/>
      <c r="AO266" s="73"/>
      <c r="AP266" s="75"/>
      <c r="AQ266" s="75"/>
      <c r="AR266" s="75"/>
      <c r="AS266" s="75"/>
      <c r="AT266" s="75"/>
      <c r="AU266" s="75"/>
      <c r="AV266" s="75"/>
      <c r="AW266" s="75"/>
      <c r="AX266" s="75"/>
      <c r="AY266" s="74"/>
      <c r="AZ266" s="74"/>
      <c r="BA266" s="73"/>
      <c r="BB266" s="77"/>
      <c r="BC266" s="78"/>
      <c r="BD266" s="78"/>
      <c r="BE266" s="78"/>
      <c r="BF266" s="78"/>
      <c r="BG266" s="73"/>
      <c r="BH266" s="75"/>
      <c r="BI266" s="75"/>
      <c r="BJ266" s="75"/>
      <c r="BK266" s="75"/>
    </row>
    <row r="267" ht="15.75" customHeight="1">
      <c r="A267" s="73"/>
      <c r="B267" s="74"/>
      <c r="C267" s="74"/>
      <c r="D267" s="74"/>
      <c r="E267" s="75"/>
      <c r="F267" s="75"/>
      <c r="G267" s="75"/>
      <c r="H267" s="74"/>
      <c r="I267" s="75"/>
      <c r="J267" s="73"/>
      <c r="K267" s="73"/>
      <c r="L267" s="74"/>
      <c r="M267" s="74"/>
      <c r="N267" s="73"/>
      <c r="O267" s="73"/>
      <c r="P267" s="74"/>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4"/>
      <c r="AN267" s="75"/>
      <c r="AO267" s="73"/>
      <c r="AP267" s="75"/>
      <c r="AQ267" s="75"/>
      <c r="AR267" s="75"/>
      <c r="AS267" s="75"/>
      <c r="AT267" s="75"/>
      <c r="AU267" s="75"/>
      <c r="AV267" s="75"/>
      <c r="AW267" s="75"/>
      <c r="AX267" s="75"/>
      <c r="AY267" s="74"/>
      <c r="AZ267" s="74"/>
      <c r="BA267" s="73"/>
      <c r="BB267" s="77"/>
      <c r="BC267" s="78"/>
      <c r="BD267" s="78"/>
      <c r="BE267" s="78"/>
      <c r="BF267" s="78"/>
      <c r="BG267" s="73"/>
      <c r="BH267" s="75"/>
      <c r="BI267" s="75"/>
      <c r="BJ267" s="75"/>
      <c r="BK267" s="75"/>
    </row>
    <row r="268" ht="15.75" customHeight="1">
      <c r="A268" s="73"/>
      <c r="B268" s="74"/>
      <c r="C268" s="74"/>
      <c r="D268" s="74"/>
      <c r="E268" s="75"/>
      <c r="F268" s="75"/>
      <c r="G268" s="75"/>
      <c r="H268" s="74"/>
      <c r="I268" s="75"/>
      <c r="J268" s="73"/>
      <c r="K268" s="73"/>
      <c r="L268" s="74"/>
      <c r="M268" s="74"/>
      <c r="N268" s="73"/>
      <c r="O268" s="73"/>
      <c r="P268" s="74"/>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4"/>
      <c r="AN268" s="75"/>
      <c r="AO268" s="73"/>
      <c r="AP268" s="75"/>
      <c r="AQ268" s="75"/>
      <c r="AR268" s="75"/>
      <c r="AS268" s="75"/>
      <c r="AT268" s="75"/>
      <c r="AU268" s="75"/>
      <c r="AV268" s="75"/>
      <c r="AW268" s="75"/>
      <c r="AX268" s="75"/>
      <c r="AY268" s="74"/>
      <c r="AZ268" s="74"/>
      <c r="BA268" s="73"/>
      <c r="BB268" s="77"/>
      <c r="BC268" s="78"/>
      <c r="BD268" s="78"/>
      <c r="BE268" s="78"/>
      <c r="BF268" s="78"/>
      <c r="BG268" s="73"/>
      <c r="BH268" s="75"/>
      <c r="BI268" s="75"/>
      <c r="BJ268" s="75"/>
      <c r="BK268" s="75"/>
    </row>
    <row r="269" ht="15.75" customHeight="1">
      <c r="A269" s="73"/>
      <c r="B269" s="74"/>
      <c r="C269" s="74"/>
      <c r="D269" s="74"/>
      <c r="E269" s="75"/>
      <c r="F269" s="75"/>
      <c r="G269" s="75"/>
      <c r="H269" s="74"/>
      <c r="I269" s="75"/>
      <c r="J269" s="73"/>
      <c r="K269" s="73"/>
      <c r="L269" s="74"/>
      <c r="M269" s="74"/>
      <c r="N269" s="73"/>
      <c r="O269" s="73"/>
      <c r="P269" s="74"/>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4"/>
      <c r="AN269" s="75"/>
      <c r="AO269" s="73"/>
      <c r="AP269" s="75"/>
      <c r="AQ269" s="75"/>
      <c r="AR269" s="75"/>
      <c r="AS269" s="75"/>
      <c r="AT269" s="75"/>
      <c r="AU269" s="75"/>
      <c r="AV269" s="75"/>
      <c r="AW269" s="75"/>
      <c r="AX269" s="75"/>
      <c r="AY269" s="74"/>
      <c r="AZ269" s="74"/>
      <c r="BA269" s="73"/>
      <c r="BB269" s="77"/>
      <c r="BC269" s="78"/>
      <c r="BD269" s="78"/>
      <c r="BE269" s="78"/>
      <c r="BF269" s="78"/>
      <c r="BG269" s="73"/>
      <c r="BH269" s="75"/>
      <c r="BI269" s="75"/>
      <c r="BJ269" s="75"/>
      <c r="BK269" s="75"/>
    </row>
    <row r="270" ht="15.75" customHeight="1">
      <c r="A270" s="73"/>
      <c r="B270" s="74"/>
      <c r="C270" s="74"/>
      <c r="D270" s="74"/>
      <c r="E270" s="75"/>
      <c r="F270" s="75"/>
      <c r="G270" s="75"/>
      <c r="H270" s="74"/>
      <c r="I270" s="75"/>
      <c r="J270" s="73"/>
      <c r="K270" s="73"/>
      <c r="L270" s="74"/>
      <c r="M270" s="74"/>
      <c r="N270" s="73"/>
      <c r="O270" s="73"/>
      <c r="P270" s="74"/>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4"/>
      <c r="AN270" s="75"/>
      <c r="AO270" s="73"/>
      <c r="AP270" s="75"/>
      <c r="AQ270" s="75"/>
      <c r="AR270" s="75"/>
      <c r="AS270" s="75"/>
      <c r="AT270" s="75"/>
      <c r="AU270" s="75"/>
      <c r="AV270" s="75"/>
      <c r="AW270" s="75"/>
      <c r="AX270" s="75"/>
      <c r="AY270" s="74"/>
      <c r="AZ270" s="74"/>
      <c r="BA270" s="73"/>
      <c r="BB270" s="77"/>
      <c r="BC270" s="78"/>
      <c r="BD270" s="78"/>
      <c r="BE270" s="78"/>
      <c r="BF270" s="78"/>
      <c r="BG270" s="73"/>
      <c r="BH270" s="75"/>
      <c r="BI270" s="75"/>
      <c r="BJ270" s="75"/>
      <c r="BK270" s="75"/>
    </row>
    <row r="271" ht="15.75" customHeight="1">
      <c r="A271" s="73"/>
      <c r="B271" s="74"/>
      <c r="C271" s="74"/>
      <c r="D271" s="74"/>
      <c r="E271" s="75"/>
      <c r="F271" s="75"/>
      <c r="G271" s="75"/>
      <c r="H271" s="74"/>
      <c r="I271" s="75"/>
      <c r="J271" s="73"/>
      <c r="K271" s="73"/>
      <c r="L271" s="74"/>
      <c r="M271" s="74"/>
      <c r="N271" s="73"/>
      <c r="O271" s="73"/>
      <c r="P271" s="74"/>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4"/>
      <c r="AN271" s="75"/>
      <c r="AO271" s="73"/>
      <c r="AP271" s="75"/>
      <c r="AQ271" s="75"/>
      <c r="AR271" s="75"/>
      <c r="AS271" s="75"/>
      <c r="AT271" s="75"/>
      <c r="AU271" s="75"/>
      <c r="AV271" s="75"/>
      <c r="AW271" s="75"/>
      <c r="AX271" s="75"/>
      <c r="AY271" s="74"/>
      <c r="AZ271" s="74"/>
      <c r="BA271" s="73"/>
      <c r="BB271" s="77"/>
      <c r="BC271" s="78"/>
      <c r="BD271" s="78"/>
      <c r="BE271" s="78"/>
      <c r="BF271" s="78"/>
      <c r="BG271" s="73"/>
      <c r="BH271" s="75"/>
      <c r="BI271" s="75"/>
      <c r="BJ271" s="75"/>
      <c r="BK271" s="75"/>
    </row>
    <row r="272" ht="15.75" customHeight="1">
      <c r="A272" s="73"/>
      <c r="B272" s="74"/>
      <c r="C272" s="74"/>
      <c r="D272" s="74"/>
      <c r="E272" s="75"/>
      <c r="F272" s="75"/>
      <c r="G272" s="75"/>
      <c r="H272" s="74"/>
      <c r="I272" s="75"/>
      <c r="J272" s="73"/>
      <c r="K272" s="73"/>
      <c r="L272" s="74"/>
      <c r="M272" s="74"/>
      <c r="N272" s="73"/>
      <c r="O272" s="73"/>
      <c r="P272" s="74"/>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4"/>
      <c r="AN272" s="75"/>
      <c r="AO272" s="73"/>
      <c r="AP272" s="75"/>
      <c r="AQ272" s="75"/>
      <c r="AR272" s="75"/>
      <c r="AS272" s="75"/>
      <c r="AT272" s="75"/>
      <c r="AU272" s="75"/>
      <c r="AV272" s="75"/>
      <c r="AW272" s="75"/>
      <c r="AX272" s="75"/>
      <c r="AY272" s="74"/>
      <c r="AZ272" s="74"/>
      <c r="BA272" s="73"/>
      <c r="BB272" s="77"/>
      <c r="BC272" s="78"/>
      <c r="BD272" s="78"/>
      <c r="BE272" s="78"/>
      <c r="BF272" s="78"/>
      <c r="BG272" s="73"/>
      <c r="BH272" s="75"/>
      <c r="BI272" s="75"/>
      <c r="BJ272" s="75"/>
      <c r="BK272" s="75"/>
    </row>
    <row r="273" ht="15.75" customHeight="1">
      <c r="A273" s="73"/>
      <c r="B273" s="74"/>
      <c r="C273" s="74"/>
      <c r="D273" s="74"/>
      <c r="E273" s="75"/>
      <c r="F273" s="75"/>
      <c r="G273" s="75"/>
      <c r="H273" s="74"/>
      <c r="I273" s="75"/>
      <c r="J273" s="73"/>
      <c r="K273" s="73"/>
      <c r="L273" s="74"/>
      <c r="M273" s="74"/>
      <c r="N273" s="73"/>
      <c r="O273" s="73"/>
      <c r="P273" s="74"/>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4"/>
      <c r="AN273" s="75"/>
      <c r="AO273" s="73"/>
      <c r="AP273" s="75"/>
      <c r="AQ273" s="75"/>
      <c r="AR273" s="75"/>
      <c r="AS273" s="75"/>
      <c r="AT273" s="75"/>
      <c r="AU273" s="75"/>
      <c r="AV273" s="75"/>
      <c r="AW273" s="75"/>
      <c r="AX273" s="75"/>
      <c r="AY273" s="74"/>
      <c r="AZ273" s="74"/>
      <c r="BA273" s="73"/>
      <c r="BB273" s="77"/>
      <c r="BC273" s="78"/>
      <c r="BD273" s="78"/>
      <c r="BE273" s="78"/>
      <c r="BF273" s="78"/>
      <c r="BG273" s="73"/>
      <c r="BH273" s="75"/>
      <c r="BI273" s="75"/>
      <c r="BJ273" s="75"/>
      <c r="BK273" s="75"/>
    </row>
    <row r="274" ht="15.75" customHeight="1">
      <c r="A274" s="73"/>
      <c r="B274" s="74"/>
      <c r="C274" s="74"/>
      <c r="D274" s="74"/>
      <c r="E274" s="75"/>
      <c r="F274" s="75"/>
      <c r="G274" s="75"/>
      <c r="H274" s="74"/>
      <c r="I274" s="75"/>
      <c r="J274" s="73"/>
      <c r="K274" s="73"/>
      <c r="L274" s="74"/>
      <c r="M274" s="74"/>
      <c r="N274" s="73"/>
      <c r="O274" s="73"/>
      <c r="P274" s="74"/>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4"/>
      <c r="AN274" s="75"/>
      <c r="AO274" s="73"/>
      <c r="AP274" s="75"/>
      <c r="AQ274" s="75"/>
      <c r="AR274" s="75"/>
      <c r="AS274" s="75"/>
      <c r="AT274" s="75"/>
      <c r="AU274" s="75"/>
      <c r="AV274" s="75"/>
      <c r="AW274" s="75"/>
      <c r="AX274" s="75"/>
      <c r="AY274" s="74"/>
      <c r="AZ274" s="74"/>
      <c r="BA274" s="73"/>
      <c r="BB274" s="77"/>
      <c r="BC274" s="78"/>
      <c r="BD274" s="78"/>
      <c r="BE274" s="78"/>
      <c r="BF274" s="78"/>
      <c r="BG274" s="73"/>
      <c r="BH274" s="75"/>
      <c r="BI274" s="75"/>
      <c r="BJ274" s="75"/>
      <c r="BK274" s="75"/>
    </row>
    <row r="275" ht="15.75" customHeight="1">
      <c r="A275" s="73"/>
      <c r="B275" s="74"/>
      <c r="C275" s="74"/>
      <c r="D275" s="74"/>
      <c r="E275" s="75"/>
      <c r="F275" s="75"/>
      <c r="G275" s="75"/>
      <c r="H275" s="74"/>
      <c r="I275" s="75"/>
      <c r="J275" s="73"/>
      <c r="K275" s="73"/>
      <c r="L275" s="74"/>
      <c r="M275" s="74"/>
      <c r="N275" s="73"/>
      <c r="O275" s="73"/>
      <c r="P275" s="74"/>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4"/>
      <c r="AN275" s="75"/>
      <c r="AO275" s="73"/>
      <c r="AP275" s="75"/>
      <c r="AQ275" s="75"/>
      <c r="AR275" s="75"/>
      <c r="AS275" s="75"/>
      <c r="AT275" s="75"/>
      <c r="AU275" s="75"/>
      <c r="AV275" s="75"/>
      <c r="AW275" s="75"/>
      <c r="AX275" s="75"/>
      <c r="AY275" s="74"/>
      <c r="AZ275" s="74"/>
      <c r="BA275" s="73"/>
      <c r="BB275" s="77"/>
      <c r="BC275" s="78"/>
      <c r="BD275" s="78"/>
      <c r="BE275" s="78"/>
      <c r="BF275" s="78"/>
      <c r="BG275" s="73"/>
      <c r="BH275" s="75"/>
      <c r="BI275" s="75"/>
      <c r="BJ275" s="75"/>
      <c r="BK275" s="75"/>
    </row>
    <row r="276" ht="15.75" customHeight="1">
      <c r="A276" s="73"/>
      <c r="B276" s="74"/>
      <c r="C276" s="74"/>
      <c r="D276" s="74"/>
      <c r="E276" s="75"/>
      <c r="F276" s="75"/>
      <c r="G276" s="75"/>
      <c r="H276" s="74"/>
      <c r="I276" s="75"/>
      <c r="J276" s="73"/>
      <c r="K276" s="73"/>
      <c r="L276" s="74"/>
      <c r="M276" s="74"/>
      <c r="N276" s="73"/>
      <c r="O276" s="73"/>
      <c r="P276" s="74"/>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4"/>
      <c r="AN276" s="75"/>
      <c r="AO276" s="73"/>
      <c r="AP276" s="75"/>
      <c r="AQ276" s="75"/>
      <c r="AR276" s="75"/>
      <c r="AS276" s="75"/>
      <c r="AT276" s="75"/>
      <c r="AU276" s="75"/>
      <c r="AV276" s="75"/>
      <c r="AW276" s="75"/>
      <c r="AX276" s="75"/>
      <c r="AY276" s="74"/>
      <c r="AZ276" s="74"/>
      <c r="BA276" s="73"/>
      <c r="BB276" s="77"/>
      <c r="BC276" s="78"/>
      <c r="BD276" s="78"/>
      <c r="BE276" s="78"/>
      <c r="BF276" s="78"/>
      <c r="BG276" s="73"/>
      <c r="BH276" s="75"/>
      <c r="BI276" s="75"/>
      <c r="BJ276" s="75"/>
      <c r="BK276" s="75"/>
    </row>
    <row r="277" ht="15.75" customHeight="1">
      <c r="A277" s="73"/>
      <c r="B277" s="74"/>
      <c r="C277" s="74"/>
      <c r="D277" s="74"/>
      <c r="E277" s="75"/>
      <c r="F277" s="75"/>
      <c r="G277" s="75"/>
      <c r="H277" s="74"/>
      <c r="I277" s="75"/>
      <c r="J277" s="73"/>
      <c r="K277" s="73"/>
      <c r="L277" s="74"/>
      <c r="M277" s="74"/>
      <c r="N277" s="73"/>
      <c r="O277" s="73"/>
      <c r="P277" s="74"/>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4"/>
      <c r="AN277" s="75"/>
      <c r="AO277" s="73"/>
      <c r="AP277" s="75"/>
      <c r="AQ277" s="75"/>
      <c r="AR277" s="75"/>
      <c r="AS277" s="75"/>
      <c r="AT277" s="75"/>
      <c r="AU277" s="75"/>
      <c r="AV277" s="75"/>
      <c r="AW277" s="75"/>
      <c r="AX277" s="75"/>
      <c r="AY277" s="74"/>
      <c r="AZ277" s="74"/>
      <c r="BA277" s="73"/>
      <c r="BB277" s="77"/>
      <c r="BC277" s="78"/>
      <c r="BD277" s="78"/>
      <c r="BE277" s="78"/>
      <c r="BF277" s="78"/>
      <c r="BG277" s="73"/>
      <c r="BH277" s="75"/>
      <c r="BI277" s="75"/>
      <c r="BJ277" s="75"/>
      <c r="BK277" s="75"/>
    </row>
    <row r="278" ht="15.75" customHeight="1">
      <c r="A278" s="73"/>
      <c r="B278" s="74"/>
      <c r="C278" s="74"/>
      <c r="D278" s="74"/>
      <c r="E278" s="75"/>
      <c r="F278" s="75"/>
      <c r="G278" s="75"/>
      <c r="H278" s="74"/>
      <c r="I278" s="75"/>
      <c r="J278" s="73"/>
      <c r="K278" s="73"/>
      <c r="L278" s="74"/>
      <c r="M278" s="74"/>
      <c r="N278" s="73"/>
      <c r="O278" s="73"/>
      <c r="P278" s="74"/>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4"/>
      <c r="AN278" s="75"/>
      <c r="AO278" s="73"/>
      <c r="AP278" s="75"/>
      <c r="AQ278" s="75"/>
      <c r="AR278" s="75"/>
      <c r="AS278" s="75"/>
      <c r="AT278" s="75"/>
      <c r="AU278" s="75"/>
      <c r="AV278" s="75"/>
      <c r="AW278" s="75"/>
      <c r="AX278" s="75"/>
      <c r="AY278" s="74"/>
      <c r="AZ278" s="74"/>
      <c r="BA278" s="73"/>
      <c r="BB278" s="77"/>
      <c r="BC278" s="78"/>
      <c r="BD278" s="78"/>
      <c r="BE278" s="78"/>
      <c r="BF278" s="78"/>
      <c r="BG278" s="73"/>
      <c r="BH278" s="75"/>
      <c r="BI278" s="75"/>
      <c r="BJ278" s="75"/>
      <c r="BK278" s="75"/>
    </row>
    <row r="279" ht="15.75" customHeight="1">
      <c r="A279" s="73"/>
      <c r="B279" s="74"/>
      <c r="C279" s="74"/>
      <c r="D279" s="74"/>
      <c r="E279" s="75"/>
      <c r="F279" s="75"/>
      <c r="G279" s="75"/>
      <c r="H279" s="74"/>
      <c r="I279" s="75"/>
      <c r="J279" s="73"/>
      <c r="K279" s="73"/>
      <c r="L279" s="74"/>
      <c r="M279" s="74"/>
      <c r="N279" s="73"/>
      <c r="O279" s="73"/>
      <c r="P279" s="74"/>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4"/>
      <c r="AN279" s="75"/>
      <c r="AO279" s="73"/>
      <c r="AP279" s="75"/>
      <c r="AQ279" s="75"/>
      <c r="AR279" s="75"/>
      <c r="AS279" s="75"/>
      <c r="AT279" s="75"/>
      <c r="AU279" s="75"/>
      <c r="AV279" s="75"/>
      <c r="AW279" s="75"/>
      <c r="AX279" s="75"/>
      <c r="AY279" s="74"/>
      <c r="AZ279" s="74"/>
      <c r="BA279" s="73"/>
      <c r="BB279" s="77"/>
      <c r="BC279" s="78"/>
      <c r="BD279" s="78"/>
      <c r="BE279" s="78"/>
      <c r="BF279" s="78"/>
      <c r="BG279" s="73"/>
      <c r="BH279" s="75"/>
      <c r="BI279" s="75"/>
      <c r="BJ279" s="75"/>
      <c r="BK279" s="75"/>
    </row>
    <row r="280" ht="15.75" customHeight="1">
      <c r="A280" s="73"/>
      <c r="B280" s="74"/>
      <c r="C280" s="74"/>
      <c r="D280" s="74"/>
      <c r="E280" s="75"/>
      <c r="F280" s="75"/>
      <c r="G280" s="75"/>
      <c r="H280" s="74"/>
      <c r="I280" s="75"/>
      <c r="J280" s="73"/>
      <c r="K280" s="73"/>
      <c r="L280" s="74"/>
      <c r="M280" s="74"/>
      <c r="N280" s="73"/>
      <c r="O280" s="73"/>
      <c r="P280" s="74"/>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4"/>
      <c r="AN280" s="75"/>
      <c r="AO280" s="73"/>
      <c r="AP280" s="75"/>
      <c r="AQ280" s="75"/>
      <c r="AR280" s="75"/>
      <c r="AS280" s="75"/>
      <c r="AT280" s="75"/>
      <c r="AU280" s="75"/>
      <c r="AV280" s="75"/>
      <c r="AW280" s="75"/>
      <c r="AX280" s="75"/>
      <c r="AY280" s="74"/>
      <c r="AZ280" s="74"/>
      <c r="BA280" s="73"/>
      <c r="BB280" s="77"/>
      <c r="BC280" s="78"/>
      <c r="BD280" s="78"/>
      <c r="BE280" s="78"/>
      <c r="BF280" s="78"/>
      <c r="BG280" s="73"/>
      <c r="BH280" s="75"/>
      <c r="BI280" s="75"/>
      <c r="BJ280" s="75"/>
      <c r="BK280" s="75"/>
    </row>
    <row r="281" ht="15.75" customHeight="1">
      <c r="A281" s="73"/>
      <c r="B281" s="74"/>
      <c r="C281" s="74"/>
      <c r="D281" s="74"/>
      <c r="E281" s="75"/>
      <c r="F281" s="75"/>
      <c r="G281" s="75"/>
      <c r="H281" s="74"/>
      <c r="I281" s="75"/>
      <c r="J281" s="73"/>
      <c r="K281" s="73"/>
      <c r="L281" s="74"/>
      <c r="M281" s="74"/>
      <c r="N281" s="73"/>
      <c r="O281" s="73"/>
      <c r="P281" s="74"/>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4"/>
      <c r="AN281" s="75"/>
      <c r="AO281" s="73"/>
      <c r="AP281" s="75"/>
      <c r="AQ281" s="75"/>
      <c r="AR281" s="75"/>
      <c r="AS281" s="75"/>
      <c r="AT281" s="75"/>
      <c r="AU281" s="75"/>
      <c r="AV281" s="75"/>
      <c r="AW281" s="75"/>
      <c r="AX281" s="75"/>
      <c r="AY281" s="74"/>
      <c r="AZ281" s="74"/>
      <c r="BA281" s="73"/>
      <c r="BB281" s="77"/>
      <c r="BC281" s="78"/>
      <c r="BD281" s="78"/>
      <c r="BE281" s="78"/>
      <c r="BF281" s="78"/>
      <c r="BG281" s="73"/>
      <c r="BH281" s="75"/>
      <c r="BI281" s="75"/>
      <c r="BJ281" s="75"/>
      <c r="BK281" s="75"/>
    </row>
    <row r="282" ht="15.75" customHeight="1">
      <c r="A282" s="73"/>
      <c r="B282" s="74"/>
      <c r="C282" s="74"/>
      <c r="D282" s="74"/>
      <c r="E282" s="75"/>
      <c r="F282" s="75"/>
      <c r="G282" s="75"/>
      <c r="H282" s="74"/>
      <c r="I282" s="75"/>
      <c r="J282" s="73"/>
      <c r="K282" s="73"/>
      <c r="L282" s="74"/>
      <c r="M282" s="74"/>
      <c r="N282" s="73"/>
      <c r="O282" s="73"/>
      <c r="P282" s="74"/>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4"/>
      <c r="AN282" s="75"/>
      <c r="AO282" s="73"/>
      <c r="AP282" s="75"/>
      <c r="AQ282" s="75"/>
      <c r="AR282" s="75"/>
      <c r="AS282" s="75"/>
      <c r="AT282" s="75"/>
      <c r="AU282" s="75"/>
      <c r="AV282" s="75"/>
      <c r="AW282" s="75"/>
      <c r="AX282" s="75"/>
      <c r="AY282" s="74"/>
      <c r="AZ282" s="74"/>
      <c r="BA282" s="73"/>
      <c r="BB282" s="77"/>
      <c r="BC282" s="78"/>
      <c r="BD282" s="78"/>
      <c r="BE282" s="78"/>
      <c r="BF282" s="78"/>
      <c r="BG282" s="73"/>
      <c r="BH282" s="75"/>
      <c r="BI282" s="75"/>
      <c r="BJ282" s="75"/>
      <c r="BK282" s="75"/>
    </row>
    <row r="283" ht="15.75" customHeight="1">
      <c r="A283" s="73"/>
      <c r="B283" s="74"/>
      <c r="C283" s="74"/>
      <c r="D283" s="74"/>
      <c r="E283" s="75"/>
      <c r="F283" s="75"/>
      <c r="G283" s="75"/>
      <c r="H283" s="74"/>
      <c r="I283" s="75"/>
      <c r="J283" s="73"/>
      <c r="K283" s="73"/>
      <c r="L283" s="74"/>
      <c r="M283" s="74"/>
      <c r="N283" s="73"/>
      <c r="O283" s="73"/>
      <c r="P283" s="74"/>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4"/>
      <c r="AN283" s="75"/>
      <c r="AO283" s="73"/>
      <c r="AP283" s="75"/>
      <c r="AQ283" s="75"/>
      <c r="AR283" s="75"/>
      <c r="AS283" s="75"/>
      <c r="AT283" s="75"/>
      <c r="AU283" s="75"/>
      <c r="AV283" s="75"/>
      <c r="AW283" s="75"/>
      <c r="AX283" s="75"/>
      <c r="AY283" s="74"/>
      <c r="AZ283" s="74"/>
      <c r="BA283" s="73"/>
      <c r="BB283" s="77"/>
      <c r="BC283" s="78"/>
      <c r="BD283" s="78"/>
      <c r="BE283" s="78"/>
      <c r="BF283" s="78"/>
      <c r="BG283" s="73"/>
      <c r="BH283" s="75"/>
      <c r="BI283" s="75"/>
      <c r="BJ283" s="75"/>
      <c r="BK283" s="75"/>
    </row>
    <row r="284" ht="15.75" customHeight="1">
      <c r="A284" s="73"/>
      <c r="B284" s="74"/>
      <c r="C284" s="74"/>
      <c r="D284" s="74"/>
      <c r="E284" s="75"/>
      <c r="F284" s="75"/>
      <c r="G284" s="75"/>
      <c r="H284" s="74"/>
      <c r="I284" s="75"/>
      <c r="J284" s="73"/>
      <c r="K284" s="73"/>
      <c r="L284" s="74"/>
      <c r="M284" s="74"/>
      <c r="N284" s="73"/>
      <c r="O284" s="73"/>
      <c r="P284" s="74"/>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4"/>
      <c r="AN284" s="75"/>
      <c r="AO284" s="73"/>
      <c r="AP284" s="75"/>
      <c r="AQ284" s="75"/>
      <c r="AR284" s="75"/>
      <c r="AS284" s="75"/>
      <c r="AT284" s="75"/>
      <c r="AU284" s="75"/>
      <c r="AV284" s="75"/>
      <c r="AW284" s="75"/>
      <c r="AX284" s="75"/>
      <c r="AY284" s="74"/>
      <c r="AZ284" s="74"/>
      <c r="BA284" s="73"/>
      <c r="BB284" s="77"/>
      <c r="BC284" s="78"/>
      <c r="BD284" s="78"/>
      <c r="BE284" s="78"/>
      <c r="BF284" s="78"/>
      <c r="BG284" s="73"/>
      <c r="BH284" s="75"/>
      <c r="BI284" s="75"/>
      <c r="BJ284" s="75"/>
      <c r="BK284" s="75"/>
    </row>
    <row r="285" ht="15.75" customHeight="1">
      <c r="A285" s="73"/>
      <c r="B285" s="74"/>
      <c r="C285" s="74"/>
      <c r="D285" s="74"/>
      <c r="E285" s="75"/>
      <c r="F285" s="75"/>
      <c r="G285" s="75"/>
      <c r="H285" s="74"/>
      <c r="I285" s="75"/>
      <c r="J285" s="73"/>
      <c r="K285" s="73"/>
      <c r="L285" s="74"/>
      <c r="M285" s="74"/>
      <c r="N285" s="73"/>
      <c r="O285" s="73"/>
      <c r="P285" s="74"/>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4"/>
      <c r="AN285" s="75"/>
      <c r="AO285" s="73"/>
      <c r="AP285" s="75"/>
      <c r="AQ285" s="75"/>
      <c r="AR285" s="75"/>
      <c r="AS285" s="75"/>
      <c r="AT285" s="75"/>
      <c r="AU285" s="75"/>
      <c r="AV285" s="75"/>
      <c r="AW285" s="75"/>
      <c r="AX285" s="75"/>
      <c r="AY285" s="74"/>
      <c r="AZ285" s="74"/>
      <c r="BA285" s="73"/>
      <c r="BB285" s="77"/>
      <c r="BC285" s="78"/>
      <c r="BD285" s="78"/>
      <c r="BE285" s="78"/>
      <c r="BF285" s="78"/>
      <c r="BG285" s="73"/>
      <c r="BH285" s="75"/>
      <c r="BI285" s="75"/>
      <c r="BJ285" s="75"/>
      <c r="BK285" s="75"/>
    </row>
    <row r="286" ht="15.75" customHeight="1">
      <c r="A286" s="73"/>
      <c r="B286" s="74"/>
      <c r="C286" s="74"/>
      <c r="D286" s="74"/>
      <c r="E286" s="75"/>
      <c r="F286" s="75"/>
      <c r="G286" s="75"/>
      <c r="H286" s="74"/>
      <c r="I286" s="75"/>
      <c r="J286" s="73"/>
      <c r="K286" s="73"/>
      <c r="L286" s="74"/>
      <c r="M286" s="74"/>
      <c r="N286" s="73"/>
      <c r="O286" s="73"/>
      <c r="P286" s="74"/>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4"/>
      <c r="AN286" s="75"/>
      <c r="AO286" s="73"/>
      <c r="AP286" s="75"/>
      <c r="AQ286" s="75"/>
      <c r="AR286" s="75"/>
      <c r="AS286" s="75"/>
      <c r="AT286" s="75"/>
      <c r="AU286" s="75"/>
      <c r="AV286" s="75"/>
      <c r="AW286" s="75"/>
      <c r="AX286" s="75"/>
      <c r="AY286" s="74"/>
      <c r="AZ286" s="74"/>
      <c r="BA286" s="73"/>
      <c r="BB286" s="77"/>
      <c r="BC286" s="78"/>
      <c r="BD286" s="78"/>
      <c r="BE286" s="78"/>
      <c r="BF286" s="78"/>
      <c r="BG286" s="73"/>
      <c r="BH286" s="75"/>
      <c r="BI286" s="75"/>
      <c r="BJ286" s="75"/>
      <c r="BK286" s="75"/>
    </row>
    <row r="287" ht="15.75" customHeight="1">
      <c r="A287" s="73"/>
      <c r="B287" s="74"/>
      <c r="C287" s="74"/>
      <c r="D287" s="74"/>
      <c r="E287" s="75"/>
      <c r="F287" s="75"/>
      <c r="G287" s="75"/>
      <c r="H287" s="74"/>
      <c r="I287" s="75"/>
      <c r="J287" s="73"/>
      <c r="K287" s="73"/>
      <c r="L287" s="74"/>
      <c r="M287" s="74"/>
      <c r="N287" s="73"/>
      <c r="O287" s="73"/>
      <c r="P287" s="74"/>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4"/>
      <c r="AN287" s="75"/>
      <c r="AO287" s="73"/>
      <c r="AP287" s="75"/>
      <c r="AQ287" s="75"/>
      <c r="AR287" s="75"/>
      <c r="AS287" s="75"/>
      <c r="AT287" s="75"/>
      <c r="AU287" s="75"/>
      <c r="AV287" s="75"/>
      <c r="AW287" s="75"/>
      <c r="AX287" s="75"/>
      <c r="AY287" s="74"/>
      <c r="AZ287" s="74"/>
      <c r="BA287" s="73"/>
      <c r="BB287" s="77"/>
      <c r="BC287" s="78"/>
      <c r="BD287" s="78"/>
      <c r="BE287" s="78"/>
      <c r="BF287" s="78"/>
      <c r="BG287" s="73"/>
      <c r="BH287" s="75"/>
      <c r="BI287" s="75"/>
      <c r="BJ287" s="75"/>
      <c r="BK287" s="75"/>
    </row>
    <row r="288" ht="15.75" customHeight="1">
      <c r="A288" s="73"/>
      <c r="B288" s="74"/>
      <c r="C288" s="74"/>
      <c r="D288" s="74"/>
      <c r="E288" s="75"/>
      <c r="F288" s="75"/>
      <c r="G288" s="75"/>
      <c r="H288" s="74"/>
      <c r="I288" s="75"/>
      <c r="J288" s="73"/>
      <c r="K288" s="73"/>
      <c r="L288" s="74"/>
      <c r="M288" s="74"/>
      <c r="N288" s="73"/>
      <c r="O288" s="73"/>
      <c r="P288" s="74"/>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4"/>
      <c r="AN288" s="75"/>
      <c r="AO288" s="73"/>
      <c r="AP288" s="75"/>
      <c r="AQ288" s="75"/>
      <c r="AR288" s="75"/>
      <c r="AS288" s="75"/>
      <c r="AT288" s="75"/>
      <c r="AU288" s="75"/>
      <c r="AV288" s="75"/>
      <c r="AW288" s="75"/>
      <c r="AX288" s="75"/>
      <c r="AY288" s="74"/>
      <c r="AZ288" s="74"/>
      <c r="BA288" s="73"/>
      <c r="BB288" s="77"/>
      <c r="BC288" s="78"/>
      <c r="BD288" s="78"/>
      <c r="BE288" s="78"/>
      <c r="BF288" s="78"/>
      <c r="BG288" s="73"/>
      <c r="BH288" s="75"/>
      <c r="BI288" s="75"/>
      <c r="BJ288" s="75"/>
      <c r="BK288" s="75"/>
    </row>
    <row r="289" ht="15.75" customHeight="1">
      <c r="A289" s="73"/>
      <c r="B289" s="74"/>
      <c r="C289" s="74"/>
      <c r="D289" s="74"/>
      <c r="E289" s="75"/>
      <c r="F289" s="75"/>
      <c r="G289" s="75"/>
      <c r="H289" s="74"/>
      <c r="I289" s="75"/>
      <c r="J289" s="73"/>
      <c r="K289" s="73"/>
      <c r="L289" s="74"/>
      <c r="M289" s="74"/>
      <c r="N289" s="73"/>
      <c r="O289" s="73"/>
      <c r="P289" s="74"/>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4"/>
      <c r="AN289" s="75"/>
      <c r="AO289" s="73"/>
      <c r="AP289" s="75"/>
      <c r="AQ289" s="75"/>
      <c r="AR289" s="75"/>
      <c r="AS289" s="75"/>
      <c r="AT289" s="75"/>
      <c r="AU289" s="75"/>
      <c r="AV289" s="75"/>
      <c r="AW289" s="75"/>
      <c r="AX289" s="75"/>
      <c r="AY289" s="74"/>
      <c r="AZ289" s="74"/>
      <c r="BA289" s="73"/>
      <c r="BB289" s="77"/>
      <c r="BC289" s="78"/>
      <c r="BD289" s="78"/>
      <c r="BE289" s="78"/>
      <c r="BF289" s="78"/>
      <c r="BG289" s="73"/>
      <c r="BH289" s="75"/>
      <c r="BI289" s="75"/>
      <c r="BJ289" s="75"/>
      <c r="BK289" s="75"/>
    </row>
    <row r="290" ht="15.75" customHeight="1">
      <c r="A290" s="73"/>
      <c r="B290" s="74"/>
      <c r="C290" s="74"/>
      <c r="D290" s="74"/>
      <c r="E290" s="75"/>
      <c r="F290" s="75"/>
      <c r="G290" s="75"/>
      <c r="H290" s="74"/>
      <c r="I290" s="75"/>
      <c r="J290" s="73"/>
      <c r="K290" s="73"/>
      <c r="L290" s="74"/>
      <c r="M290" s="74"/>
      <c r="N290" s="73"/>
      <c r="O290" s="73"/>
      <c r="P290" s="74"/>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4"/>
      <c r="AN290" s="75"/>
      <c r="AO290" s="73"/>
      <c r="AP290" s="75"/>
      <c r="AQ290" s="75"/>
      <c r="AR290" s="75"/>
      <c r="AS290" s="75"/>
      <c r="AT290" s="75"/>
      <c r="AU290" s="75"/>
      <c r="AV290" s="75"/>
      <c r="AW290" s="75"/>
      <c r="AX290" s="75"/>
      <c r="AY290" s="74"/>
      <c r="AZ290" s="74"/>
      <c r="BA290" s="73"/>
      <c r="BB290" s="77"/>
      <c r="BC290" s="78"/>
      <c r="BD290" s="78"/>
      <c r="BE290" s="78"/>
      <c r="BF290" s="78"/>
      <c r="BG290" s="73"/>
      <c r="BH290" s="75"/>
      <c r="BI290" s="75"/>
      <c r="BJ290" s="75"/>
      <c r="BK290" s="75"/>
    </row>
    <row r="291" ht="15.75" customHeight="1">
      <c r="A291" s="73"/>
      <c r="B291" s="74"/>
      <c r="C291" s="74"/>
      <c r="D291" s="74"/>
      <c r="E291" s="75"/>
      <c r="F291" s="75"/>
      <c r="G291" s="75"/>
      <c r="H291" s="74"/>
      <c r="I291" s="75"/>
      <c r="J291" s="73"/>
      <c r="K291" s="73"/>
      <c r="L291" s="74"/>
      <c r="M291" s="74"/>
      <c r="N291" s="73"/>
      <c r="O291" s="73"/>
      <c r="P291" s="74"/>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4"/>
      <c r="AN291" s="75"/>
      <c r="AO291" s="73"/>
      <c r="AP291" s="75"/>
      <c r="AQ291" s="75"/>
      <c r="AR291" s="75"/>
      <c r="AS291" s="75"/>
      <c r="AT291" s="75"/>
      <c r="AU291" s="75"/>
      <c r="AV291" s="75"/>
      <c r="AW291" s="75"/>
      <c r="AX291" s="75"/>
      <c r="AY291" s="74"/>
      <c r="AZ291" s="74"/>
      <c r="BA291" s="73"/>
      <c r="BB291" s="77"/>
      <c r="BC291" s="78"/>
      <c r="BD291" s="78"/>
      <c r="BE291" s="78"/>
      <c r="BF291" s="78"/>
      <c r="BG291" s="73"/>
      <c r="BH291" s="75"/>
      <c r="BI291" s="75"/>
      <c r="BJ291" s="75"/>
      <c r="BK291" s="75"/>
    </row>
    <row r="292" ht="15.75" customHeight="1">
      <c r="A292" s="73"/>
      <c r="B292" s="74"/>
      <c r="C292" s="74"/>
      <c r="D292" s="74"/>
      <c r="E292" s="75"/>
      <c r="F292" s="75"/>
      <c r="G292" s="75"/>
      <c r="H292" s="74"/>
      <c r="I292" s="75"/>
      <c r="J292" s="73"/>
      <c r="K292" s="73"/>
      <c r="L292" s="74"/>
      <c r="M292" s="74"/>
      <c r="N292" s="73"/>
      <c r="O292" s="73"/>
      <c r="P292" s="74"/>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4"/>
      <c r="AN292" s="75"/>
      <c r="AO292" s="73"/>
      <c r="AP292" s="75"/>
      <c r="AQ292" s="75"/>
      <c r="AR292" s="75"/>
      <c r="AS292" s="75"/>
      <c r="AT292" s="75"/>
      <c r="AU292" s="75"/>
      <c r="AV292" s="75"/>
      <c r="AW292" s="75"/>
      <c r="AX292" s="75"/>
      <c r="AY292" s="74"/>
      <c r="AZ292" s="74"/>
      <c r="BA292" s="73"/>
      <c r="BB292" s="77"/>
      <c r="BC292" s="78"/>
      <c r="BD292" s="78"/>
      <c r="BE292" s="78"/>
      <c r="BF292" s="78"/>
      <c r="BG292" s="73"/>
      <c r="BH292" s="75"/>
      <c r="BI292" s="75"/>
      <c r="BJ292" s="75"/>
      <c r="BK292" s="75"/>
    </row>
    <row r="293" ht="15.75" customHeight="1">
      <c r="A293" s="73"/>
      <c r="B293" s="74"/>
      <c r="C293" s="74"/>
      <c r="D293" s="74"/>
      <c r="E293" s="75"/>
      <c r="F293" s="75"/>
      <c r="G293" s="75"/>
      <c r="H293" s="74"/>
      <c r="I293" s="75"/>
      <c r="J293" s="73"/>
      <c r="K293" s="73"/>
      <c r="L293" s="74"/>
      <c r="M293" s="74"/>
      <c r="N293" s="73"/>
      <c r="O293" s="73"/>
      <c r="P293" s="74"/>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4"/>
      <c r="AN293" s="75"/>
      <c r="AO293" s="73"/>
      <c r="AP293" s="75"/>
      <c r="AQ293" s="75"/>
      <c r="AR293" s="75"/>
      <c r="AS293" s="75"/>
      <c r="AT293" s="75"/>
      <c r="AU293" s="75"/>
      <c r="AV293" s="75"/>
      <c r="AW293" s="75"/>
      <c r="AX293" s="75"/>
      <c r="AY293" s="74"/>
      <c r="AZ293" s="74"/>
      <c r="BA293" s="73"/>
      <c r="BB293" s="77"/>
      <c r="BC293" s="78"/>
      <c r="BD293" s="78"/>
      <c r="BE293" s="78"/>
      <c r="BF293" s="78"/>
      <c r="BG293" s="73"/>
      <c r="BH293" s="75"/>
      <c r="BI293" s="75"/>
      <c r="BJ293" s="75"/>
      <c r="BK293" s="75"/>
    </row>
    <row r="294" ht="15.75" customHeight="1">
      <c r="A294" s="73"/>
      <c r="B294" s="74"/>
      <c r="C294" s="74"/>
      <c r="D294" s="74"/>
      <c r="E294" s="75"/>
      <c r="F294" s="75"/>
      <c r="G294" s="75"/>
      <c r="H294" s="74"/>
      <c r="I294" s="75"/>
      <c r="J294" s="73"/>
      <c r="K294" s="73"/>
      <c r="L294" s="74"/>
      <c r="M294" s="74"/>
      <c r="N294" s="73"/>
      <c r="O294" s="73"/>
      <c r="P294" s="74"/>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4"/>
      <c r="AN294" s="75"/>
      <c r="AO294" s="73"/>
      <c r="AP294" s="75"/>
      <c r="AQ294" s="75"/>
      <c r="AR294" s="75"/>
      <c r="AS294" s="75"/>
      <c r="AT294" s="75"/>
      <c r="AU294" s="75"/>
      <c r="AV294" s="75"/>
      <c r="AW294" s="75"/>
      <c r="AX294" s="75"/>
      <c r="AY294" s="74"/>
      <c r="AZ294" s="74"/>
      <c r="BA294" s="73"/>
      <c r="BB294" s="77"/>
      <c r="BC294" s="78"/>
      <c r="BD294" s="78"/>
      <c r="BE294" s="78"/>
      <c r="BF294" s="78"/>
      <c r="BG294" s="73"/>
      <c r="BH294" s="75"/>
      <c r="BI294" s="75"/>
      <c r="BJ294" s="75"/>
      <c r="BK294" s="75"/>
    </row>
    <row r="295" ht="15.75" customHeight="1">
      <c r="A295" s="73"/>
      <c r="B295" s="74"/>
      <c r="C295" s="74"/>
      <c r="D295" s="74"/>
      <c r="E295" s="75"/>
      <c r="F295" s="75"/>
      <c r="G295" s="75"/>
      <c r="H295" s="74"/>
      <c r="I295" s="75"/>
      <c r="J295" s="73"/>
      <c r="K295" s="73"/>
      <c r="L295" s="74"/>
      <c r="M295" s="74"/>
      <c r="N295" s="73"/>
      <c r="O295" s="73"/>
      <c r="P295" s="74"/>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4"/>
      <c r="AN295" s="75"/>
      <c r="AO295" s="73"/>
      <c r="AP295" s="75"/>
      <c r="AQ295" s="75"/>
      <c r="AR295" s="75"/>
      <c r="AS295" s="75"/>
      <c r="AT295" s="75"/>
      <c r="AU295" s="75"/>
      <c r="AV295" s="75"/>
      <c r="AW295" s="75"/>
      <c r="AX295" s="75"/>
      <c r="AY295" s="74"/>
      <c r="AZ295" s="74"/>
      <c r="BA295" s="73"/>
      <c r="BB295" s="77"/>
      <c r="BC295" s="78"/>
      <c r="BD295" s="78"/>
      <c r="BE295" s="78"/>
      <c r="BF295" s="78"/>
      <c r="BG295" s="73"/>
      <c r="BH295" s="75"/>
      <c r="BI295" s="75"/>
      <c r="BJ295" s="75"/>
      <c r="BK295" s="75"/>
    </row>
    <row r="296" ht="15.75" customHeight="1">
      <c r="A296" s="73"/>
      <c r="B296" s="74"/>
      <c r="C296" s="74"/>
      <c r="D296" s="74"/>
      <c r="E296" s="75"/>
      <c r="F296" s="75"/>
      <c r="G296" s="75"/>
      <c r="H296" s="74"/>
      <c r="I296" s="75"/>
      <c r="J296" s="73"/>
      <c r="K296" s="73"/>
      <c r="L296" s="74"/>
      <c r="M296" s="74"/>
      <c r="N296" s="73"/>
      <c r="O296" s="73"/>
      <c r="P296" s="74"/>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4"/>
      <c r="AN296" s="75"/>
      <c r="AO296" s="73"/>
      <c r="AP296" s="75"/>
      <c r="AQ296" s="75"/>
      <c r="AR296" s="75"/>
      <c r="AS296" s="75"/>
      <c r="AT296" s="75"/>
      <c r="AU296" s="75"/>
      <c r="AV296" s="75"/>
      <c r="AW296" s="75"/>
      <c r="AX296" s="75"/>
      <c r="AY296" s="74"/>
      <c r="AZ296" s="74"/>
      <c r="BA296" s="73"/>
      <c r="BB296" s="77"/>
      <c r="BC296" s="78"/>
      <c r="BD296" s="78"/>
      <c r="BE296" s="78"/>
      <c r="BF296" s="78"/>
      <c r="BG296" s="73"/>
      <c r="BH296" s="75"/>
      <c r="BI296" s="75"/>
      <c r="BJ296" s="75"/>
      <c r="BK296" s="75"/>
    </row>
    <row r="297" ht="15.75" customHeight="1">
      <c r="A297" s="73"/>
      <c r="B297" s="74"/>
      <c r="C297" s="74"/>
      <c r="D297" s="74"/>
      <c r="E297" s="75"/>
      <c r="F297" s="75"/>
      <c r="G297" s="75"/>
      <c r="H297" s="74"/>
      <c r="I297" s="75"/>
      <c r="J297" s="73"/>
      <c r="K297" s="73"/>
      <c r="L297" s="74"/>
      <c r="M297" s="74"/>
      <c r="N297" s="73"/>
      <c r="O297" s="73"/>
      <c r="P297" s="74"/>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4"/>
      <c r="AN297" s="75"/>
      <c r="AO297" s="73"/>
      <c r="AP297" s="75"/>
      <c r="AQ297" s="75"/>
      <c r="AR297" s="75"/>
      <c r="AS297" s="75"/>
      <c r="AT297" s="75"/>
      <c r="AU297" s="75"/>
      <c r="AV297" s="75"/>
      <c r="AW297" s="75"/>
      <c r="AX297" s="75"/>
      <c r="AY297" s="74"/>
      <c r="AZ297" s="74"/>
      <c r="BA297" s="73"/>
      <c r="BB297" s="77"/>
      <c r="BC297" s="78"/>
      <c r="BD297" s="78"/>
      <c r="BE297" s="78"/>
      <c r="BF297" s="78"/>
      <c r="BG297" s="73"/>
      <c r="BH297" s="75"/>
      <c r="BI297" s="75"/>
      <c r="BJ297" s="75"/>
      <c r="BK297" s="75"/>
    </row>
    <row r="298" ht="15.75" customHeight="1">
      <c r="A298" s="73"/>
      <c r="B298" s="74"/>
      <c r="C298" s="74"/>
      <c r="D298" s="74"/>
      <c r="E298" s="75"/>
      <c r="F298" s="75"/>
      <c r="G298" s="75"/>
      <c r="H298" s="74"/>
      <c r="I298" s="75"/>
      <c r="J298" s="73"/>
      <c r="K298" s="73"/>
      <c r="L298" s="74"/>
      <c r="M298" s="74"/>
      <c r="N298" s="73"/>
      <c r="O298" s="73"/>
      <c r="P298" s="74"/>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4"/>
      <c r="AN298" s="75"/>
      <c r="AO298" s="73"/>
      <c r="AP298" s="75"/>
      <c r="AQ298" s="75"/>
      <c r="AR298" s="75"/>
      <c r="AS298" s="75"/>
      <c r="AT298" s="75"/>
      <c r="AU298" s="75"/>
      <c r="AV298" s="75"/>
      <c r="AW298" s="75"/>
      <c r="AX298" s="75"/>
      <c r="AY298" s="74"/>
      <c r="AZ298" s="74"/>
      <c r="BA298" s="73"/>
      <c r="BB298" s="77"/>
      <c r="BC298" s="78"/>
      <c r="BD298" s="78"/>
      <c r="BE298" s="78"/>
      <c r="BF298" s="78"/>
      <c r="BG298" s="73"/>
      <c r="BH298" s="75"/>
      <c r="BI298" s="75"/>
      <c r="BJ298" s="75"/>
      <c r="BK298" s="75"/>
    </row>
    <row r="299" ht="15.75" customHeight="1">
      <c r="A299" s="73"/>
      <c r="B299" s="74"/>
      <c r="C299" s="74"/>
      <c r="D299" s="74"/>
      <c r="E299" s="75"/>
      <c r="F299" s="75"/>
      <c r="G299" s="75"/>
      <c r="H299" s="74"/>
      <c r="I299" s="75"/>
      <c r="J299" s="73"/>
      <c r="K299" s="73"/>
      <c r="L299" s="74"/>
      <c r="M299" s="74"/>
      <c r="N299" s="73"/>
      <c r="O299" s="73"/>
      <c r="P299" s="74"/>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4"/>
      <c r="AN299" s="75"/>
      <c r="AO299" s="73"/>
      <c r="AP299" s="75"/>
      <c r="AQ299" s="75"/>
      <c r="AR299" s="75"/>
      <c r="AS299" s="75"/>
      <c r="AT299" s="75"/>
      <c r="AU299" s="75"/>
      <c r="AV299" s="75"/>
      <c r="AW299" s="75"/>
      <c r="AX299" s="75"/>
      <c r="AY299" s="74"/>
      <c r="AZ299" s="74"/>
      <c r="BA299" s="73"/>
      <c r="BB299" s="77"/>
      <c r="BC299" s="78"/>
      <c r="BD299" s="78"/>
      <c r="BE299" s="78"/>
      <c r="BF299" s="78"/>
      <c r="BG299" s="73"/>
      <c r="BH299" s="75"/>
      <c r="BI299" s="75"/>
      <c r="BJ299" s="75"/>
      <c r="BK299" s="75"/>
    </row>
    <row r="300" ht="15.75" customHeight="1">
      <c r="A300" s="73"/>
      <c r="B300" s="74"/>
      <c r="C300" s="74"/>
      <c r="D300" s="74"/>
      <c r="E300" s="75"/>
      <c r="F300" s="75"/>
      <c r="G300" s="75"/>
      <c r="H300" s="74"/>
      <c r="I300" s="75"/>
      <c r="J300" s="73"/>
      <c r="K300" s="73"/>
      <c r="L300" s="74"/>
      <c r="M300" s="74"/>
      <c r="N300" s="73"/>
      <c r="O300" s="73"/>
      <c r="P300" s="74"/>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4"/>
      <c r="AN300" s="75"/>
      <c r="AO300" s="73"/>
      <c r="AP300" s="75"/>
      <c r="AQ300" s="75"/>
      <c r="AR300" s="75"/>
      <c r="AS300" s="75"/>
      <c r="AT300" s="75"/>
      <c r="AU300" s="75"/>
      <c r="AV300" s="75"/>
      <c r="AW300" s="75"/>
      <c r="AX300" s="75"/>
      <c r="AY300" s="74"/>
      <c r="AZ300" s="74"/>
      <c r="BA300" s="73"/>
      <c r="BB300" s="77"/>
      <c r="BC300" s="78"/>
      <c r="BD300" s="78"/>
      <c r="BE300" s="78"/>
      <c r="BF300" s="78"/>
      <c r="BG300" s="73"/>
      <c r="BH300" s="75"/>
      <c r="BI300" s="75"/>
      <c r="BJ300" s="75"/>
      <c r="BK300" s="75"/>
    </row>
    <row r="301" ht="15.75" customHeight="1">
      <c r="A301" s="73"/>
      <c r="B301" s="74"/>
      <c r="C301" s="74"/>
      <c r="D301" s="74"/>
      <c r="E301" s="75"/>
      <c r="F301" s="75"/>
      <c r="G301" s="75"/>
      <c r="H301" s="74"/>
      <c r="I301" s="75"/>
      <c r="J301" s="73"/>
      <c r="K301" s="73"/>
      <c r="L301" s="74"/>
      <c r="M301" s="74"/>
      <c r="N301" s="73"/>
      <c r="O301" s="73"/>
      <c r="P301" s="74"/>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4"/>
      <c r="AN301" s="75"/>
      <c r="AO301" s="73"/>
      <c r="AP301" s="75"/>
      <c r="AQ301" s="75"/>
      <c r="AR301" s="75"/>
      <c r="AS301" s="75"/>
      <c r="AT301" s="75"/>
      <c r="AU301" s="75"/>
      <c r="AV301" s="75"/>
      <c r="AW301" s="75"/>
      <c r="AX301" s="75"/>
      <c r="AY301" s="74"/>
      <c r="AZ301" s="74"/>
      <c r="BA301" s="73"/>
      <c r="BB301" s="77"/>
      <c r="BC301" s="78"/>
      <c r="BD301" s="78"/>
      <c r="BE301" s="78"/>
      <c r="BF301" s="78"/>
      <c r="BG301" s="73"/>
      <c r="BH301" s="75"/>
      <c r="BI301" s="75"/>
      <c r="BJ301" s="75"/>
      <c r="BK301" s="75"/>
    </row>
    <row r="302" ht="15.75" customHeight="1">
      <c r="A302" s="73"/>
      <c r="B302" s="74"/>
      <c r="C302" s="74"/>
      <c r="D302" s="74"/>
      <c r="E302" s="75"/>
      <c r="F302" s="75"/>
      <c r="G302" s="75"/>
      <c r="H302" s="74"/>
      <c r="I302" s="75"/>
      <c r="J302" s="73"/>
      <c r="K302" s="73"/>
      <c r="L302" s="74"/>
      <c r="M302" s="74"/>
      <c r="N302" s="73"/>
      <c r="O302" s="73"/>
      <c r="P302" s="74"/>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4"/>
      <c r="AN302" s="75"/>
      <c r="AO302" s="73"/>
      <c r="AP302" s="75"/>
      <c r="AQ302" s="75"/>
      <c r="AR302" s="75"/>
      <c r="AS302" s="75"/>
      <c r="AT302" s="75"/>
      <c r="AU302" s="75"/>
      <c r="AV302" s="75"/>
      <c r="AW302" s="75"/>
      <c r="AX302" s="75"/>
      <c r="AY302" s="74"/>
      <c r="AZ302" s="74"/>
      <c r="BA302" s="73"/>
      <c r="BB302" s="77"/>
      <c r="BC302" s="78"/>
      <c r="BD302" s="78"/>
      <c r="BE302" s="78"/>
      <c r="BF302" s="78"/>
      <c r="BG302" s="73"/>
      <c r="BH302" s="75"/>
      <c r="BI302" s="75"/>
      <c r="BJ302" s="75"/>
      <c r="BK302" s="75"/>
    </row>
    <row r="303" ht="15.75" customHeight="1">
      <c r="A303" s="73"/>
      <c r="B303" s="74"/>
      <c r="C303" s="74"/>
      <c r="D303" s="74"/>
      <c r="E303" s="75"/>
      <c r="F303" s="75"/>
      <c r="G303" s="75"/>
      <c r="H303" s="74"/>
      <c r="I303" s="75"/>
      <c r="J303" s="73"/>
      <c r="K303" s="73"/>
      <c r="L303" s="74"/>
      <c r="M303" s="74"/>
      <c r="N303" s="73"/>
      <c r="O303" s="73"/>
      <c r="P303" s="74"/>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4"/>
      <c r="AN303" s="75"/>
      <c r="AO303" s="73"/>
      <c r="AP303" s="75"/>
      <c r="AQ303" s="75"/>
      <c r="AR303" s="75"/>
      <c r="AS303" s="75"/>
      <c r="AT303" s="75"/>
      <c r="AU303" s="75"/>
      <c r="AV303" s="75"/>
      <c r="AW303" s="75"/>
      <c r="AX303" s="75"/>
      <c r="AY303" s="74"/>
      <c r="AZ303" s="74"/>
      <c r="BA303" s="73"/>
      <c r="BB303" s="77"/>
      <c r="BC303" s="78"/>
      <c r="BD303" s="78"/>
      <c r="BE303" s="78"/>
      <c r="BF303" s="78"/>
      <c r="BG303" s="73"/>
      <c r="BH303" s="75"/>
      <c r="BI303" s="75"/>
      <c r="BJ303" s="75"/>
      <c r="BK303" s="75"/>
    </row>
    <row r="304" ht="15.75" customHeight="1">
      <c r="A304" s="73"/>
      <c r="B304" s="74"/>
      <c r="C304" s="74"/>
      <c r="D304" s="74"/>
      <c r="E304" s="75"/>
      <c r="F304" s="75"/>
      <c r="G304" s="75"/>
      <c r="H304" s="74"/>
      <c r="I304" s="75"/>
      <c r="J304" s="73"/>
      <c r="K304" s="73"/>
      <c r="L304" s="74"/>
      <c r="M304" s="74"/>
      <c r="N304" s="73"/>
      <c r="O304" s="73"/>
      <c r="P304" s="74"/>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4"/>
      <c r="AN304" s="75"/>
      <c r="AO304" s="73"/>
      <c r="AP304" s="75"/>
      <c r="AQ304" s="75"/>
      <c r="AR304" s="75"/>
      <c r="AS304" s="75"/>
      <c r="AT304" s="75"/>
      <c r="AU304" s="75"/>
      <c r="AV304" s="75"/>
      <c r="AW304" s="75"/>
      <c r="AX304" s="75"/>
      <c r="AY304" s="74"/>
      <c r="AZ304" s="74"/>
      <c r="BA304" s="73"/>
      <c r="BB304" s="77"/>
      <c r="BC304" s="78"/>
      <c r="BD304" s="78"/>
      <c r="BE304" s="78"/>
      <c r="BF304" s="78"/>
      <c r="BG304" s="73"/>
      <c r="BH304" s="75"/>
      <c r="BI304" s="75"/>
      <c r="BJ304" s="75"/>
      <c r="BK304" s="75"/>
    </row>
    <row r="305" ht="15.75" customHeight="1">
      <c r="A305" s="73"/>
      <c r="B305" s="74"/>
      <c r="C305" s="74"/>
      <c r="D305" s="74"/>
      <c r="E305" s="75"/>
      <c r="F305" s="75"/>
      <c r="G305" s="75"/>
      <c r="H305" s="74"/>
      <c r="I305" s="75"/>
      <c r="J305" s="73"/>
      <c r="K305" s="73"/>
      <c r="L305" s="74"/>
      <c r="M305" s="74"/>
      <c r="N305" s="73"/>
      <c r="O305" s="73"/>
      <c r="P305" s="74"/>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4"/>
      <c r="AN305" s="75"/>
      <c r="AO305" s="73"/>
      <c r="AP305" s="75"/>
      <c r="AQ305" s="75"/>
      <c r="AR305" s="75"/>
      <c r="AS305" s="75"/>
      <c r="AT305" s="75"/>
      <c r="AU305" s="75"/>
      <c r="AV305" s="75"/>
      <c r="AW305" s="75"/>
      <c r="AX305" s="75"/>
      <c r="AY305" s="74"/>
      <c r="AZ305" s="74"/>
      <c r="BA305" s="73"/>
      <c r="BB305" s="77"/>
      <c r="BC305" s="78"/>
      <c r="BD305" s="78"/>
      <c r="BE305" s="78"/>
      <c r="BF305" s="78"/>
      <c r="BG305" s="73"/>
      <c r="BH305" s="75"/>
      <c r="BI305" s="75"/>
      <c r="BJ305" s="75"/>
      <c r="BK305" s="75"/>
    </row>
    <row r="306" ht="15.75" customHeight="1">
      <c r="A306" s="73"/>
      <c r="B306" s="74"/>
      <c r="C306" s="74"/>
      <c r="D306" s="74"/>
      <c r="E306" s="75"/>
      <c r="F306" s="75"/>
      <c r="G306" s="75"/>
      <c r="H306" s="74"/>
      <c r="I306" s="75"/>
      <c r="J306" s="73"/>
      <c r="K306" s="73"/>
      <c r="L306" s="74"/>
      <c r="M306" s="74"/>
      <c r="N306" s="73"/>
      <c r="O306" s="73"/>
      <c r="P306" s="74"/>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4"/>
      <c r="AN306" s="75"/>
      <c r="AO306" s="73"/>
      <c r="AP306" s="75"/>
      <c r="AQ306" s="75"/>
      <c r="AR306" s="75"/>
      <c r="AS306" s="75"/>
      <c r="AT306" s="75"/>
      <c r="AU306" s="75"/>
      <c r="AV306" s="75"/>
      <c r="AW306" s="75"/>
      <c r="AX306" s="75"/>
      <c r="AY306" s="74"/>
      <c r="AZ306" s="74"/>
      <c r="BA306" s="73"/>
      <c r="BB306" s="77"/>
      <c r="BC306" s="78"/>
      <c r="BD306" s="78"/>
      <c r="BE306" s="78"/>
      <c r="BF306" s="78"/>
      <c r="BG306" s="73"/>
      <c r="BH306" s="75"/>
      <c r="BI306" s="75"/>
      <c r="BJ306" s="75"/>
      <c r="BK306" s="75"/>
    </row>
    <row r="307" ht="15.75" customHeight="1">
      <c r="A307" s="73"/>
      <c r="B307" s="74"/>
      <c r="C307" s="74"/>
      <c r="D307" s="74"/>
      <c r="E307" s="75"/>
      <c r="F307" s="75"/>
      <c r="G307" s="75"/>
      <c r="H307" s="74"/>
      <c r="I307" s="75"/>
      <c r="J307" s="73"/>
      <c r="K307" s="73"/>
      <c r="L307" s="74"/>
      <c r="M307" s="74"/>
      <c r="N307" s="73"/>
      <c r="O307" s="73"/>
      <c r="P307" s="74"/>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4"/>
      <c r="AN307" s="75"/>
      <c r="AO307" s="73"/>
      <c r="AP307" s="75"/>
      <c r="AQ307" s="75"/>
      <c r="AR307" s="75"/>
      <c r="AS307" s="75"/>
      <c r="AT307" s="75"/>
      <c r="AU307" s="75"/>
      <c r="AV307" s="75"/>
      <c r="AW307" s="75"/>
      <c r="AX307" s="75"/>
      <c r="AY307" s="74"/>
      <c r="AZ307" s="74"/>
      <c r="BA307" s="73"/>
      <c r="BB307" s="77"/>
      <c r="BC307" s="78"/>
      <c r="BD307" s="78"/>
      <c r="BE307" s="78"/>
      <c r="BF307" s="78"/>
      <c r="BG307" s="73"/>
      <c r="BH307" s="75"/>
      <c r="BI307" s="75"/>
      <c r="BJ307" s="75"/>
      <c r="BK307" s="75"/>
    </row>
    <row r="308" ht="15.75" customHeight="1">
      <c r="A308" s="73"/>
      <c r="B308" s="74"/>
      <c r="C308" s="74"/>
      <c r="D308" s="74"/>
      <c r="E308" s="75"/>
      <c r="F308" s="75"/>
      <c r="G308" s="75"/>
      <c r="H308" s="74"/>
      <c r="I308" s="75"/>
      <c r="J308" s="73"/>
      <c r="K308" s="73"/>
      <c r="L308" s="74"/>
      <c r="M308" s="74"/>
      <c r="N308" s="73"/>
      <c r="O308" s="73"/>
      <c r="P308" s="74"/>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4"/>
      <c r="AN308" s="75"/>
      <c r="AO308" s="73"/>
      <c r="AP308" s="75"/>
      <c r="AQ308" s="75"/>
      <c r="AR308" s="75"/>
      <c r="AS308" s="75"/>
      <c r="AT308" s="75"/>
      <c r="AU308" s="75"/>
      <c r="AV308" s="75"/>
      <c r="AW308" s="75"/>
      <c r="AX308" s="75"/>
      <c r="AY308" s="74"/>
      <c r="AZ308" s="74"/>
      <c r="BA308" s="73"/>
      <c r="BB308" s="77"/>
      <c r="BC308" s="78"/>
      <c r="BD308" s="78"/>
      <c r="BE308" s="78"/>
      <c r="BF308" s="78"/>
      <c r="BG308" s="73"/>
      <c r="BH308" s="75"/>
      <c r="BI308" s="75"/>
      <c r="BJ308" s="75"/>
      <c r="BK308" s="75"/>
    </row>
    <row r="309" ht="15.75" customHeight="1">
      <c r="A309" s="73"/>
      <c r="B309" s="74"/>
      <c r="C309" s="74"/>
      <c r="D309" s="74"/>
      <c r="E309" s="75"/>
      <c r="F309" s="75"/>
      <c r="G309" s="75"/>
      <c r="H309" s="74"/>
      <c r="I309" s="75"/>
      <c r="J309" s="73"/>
      <c r="K309" s="73"/>
      <c r="L309" s="74"/>
      <c r="M309" s="74"/>
      <c r="N309" s="73"/>
      <c r="O309" s="73"/>
      <c r="P309" s="74"/>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4"/>
      <c r="AN309" s="75"/>
      <c r="AO309" s="73"/>
      <c r="AP309" s="75"/>
      <c r="AQ309" s="75"/>
      <c r="AR309" s="75"/>
      <c r="AS309" s="75"/>
      <c r="AT309" s="75"/>
      <c r="AU309" s="75"/>
      <c r="AV309" s="75"/>
      <c r="AW309" s="75"/>
      <c r="AX309" s="75"/>
      <c r="AY309" s="74"/>
      <c r="AZ309" s="74"/>
      <c r="BA309" s="73"/>
      <c r="BB309" s="77"/>
      <c r="BC309" s="78"/>
      <c r="BD309" s="78"/>
      <c r="BE309" s="78"/>
      <c r="BF309" s="78"/>
      <c r="BG309" s="73"/>
      <c r="BH309" s="75"/>
      <c r="BI309" s="75"/>
      <c r="BJ309" s="75"/>
      <c r="BK309" s="75"/>
    </row>
    <row r="310" ht="15.75" customHeight="1">
      <c r="A310" s="73"/>
      <c r="B310" s="74"/>
      <c r="C310" s="74"/>
      <c r="D310" s="74"/>
      <c r="E310" s="75"/>
      <c r="F310" s="75"/>
      <c r="G310" s="75"/>
      <c r="H310" s="74"/>
      <c r="I310" s="75"/>
      <c r="J310" s="73"/>
      <c r="K310" s="73"/>
      <c r="L310" s="74"/>
      <c r="M310" s="74"/>
      <c r="N310" s="73"/>
      <c r="O310" s="73"/>
      <c r="P310" s="74"/>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4"/>
      <c r="AN310" s="75"/>
      <c r="AO310" s="73"/>
      <c r="AP310" s="75"/>
      <c r="AQ310" s="75"/>
      <c r="AR310" s="75"/>
      <c r="AS310" s="75"/>
      <c r="AT310" s="75"/>
      <c r="AU310" s="75"/>
      <c r="AV310" s="75"/>
      <c r="AW310" s="75"/>
      <c r="AX310" s="75"/>
      <c r="AY310" s="74"/>
      <c r="AZ310" s="74"/>
      <c r="BA310" s="73"/>
      <c r="BB310" s="77"/>
      <c r="BC310" s="78"/>
      <c r="BD310" s="78"/>
      <c r="BE310" s="78"/>
      <c r="BF310" s="78"/>
      <c r="BG310" s="73"/>
      <c r="BH310" s="75"/>
      <c r="BI310" s="75"/>
      <c r="BJ310" s="75"/>
      <c r="BK310" s="75"/>
    </row>
    <row r="311" ht="15.75" customHeight="1">
      <c r="A311" s="73"/>
      <c r="B311" s="74"/>
      <c r="C311" s="74"/>
      <c r="D311" s="74"/>
      <c r="E311" s="75"/>
      <c r="F311" s="75"/>
      <c r="G311" s="75"/>
      <c r="H311" s="74"/>
      <c r="I311" s="75"/>
      <c r="J311" s="73"/>
      <c r="K311" s="73"/>
      <c r="L311" s="74"/>
      <c r="M311" s="74"/>
      <c r="N311" s="73"/>
      <c r="O311" s="73"/>
      <c r="P311" s="74"/>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4"/>
      <c r="AN311" s="75"/>
      <c r="AO311" s="73"/>
      <c r="AP311" s="75"/>
      <c r="AQ311" s="75"/>
      <c r="AR311" s="75"/>
      <c r="AS311" s="75"/>
      <c r="AT311" s="75"/>
      <c r="AU311" s="75"/>
      <c r="AV311" s="75"/>
      <c r="AW311" s="75"/>
      <c r="AX311" s="75"/>
      <c r="AY311" s="74"/>
      <c r="AZ311" s="74"/>
      <c r="BA311" s="73"/>
      <c r="BB311" s="77"/>
      <c r="BC311" s="78"/>
      <c r="BD311" s="78"/>
      <c r="BE311" s="78"/>
      <c r="BF311" s="78"/>
      <c r="BG311" s="73"/>
      <c r="BH311" s="75"/>
      <c r="BI311" s="75"/>
      <c r="BJ311" s="75"/>
      <c r="BK311" s="75"/>
    </row>
    <row r="312" ht="15.75" customHeight="1">
      <c r="A312" s="73"/>
      <c r="B312" s="74"/>
      <c r="C312" s="74"/>
      <c r="D312" s="74"/>
      <c r="E312" s="75"/>
      <c r="F312" s="75"/>
      <c r="G312" s="75"/>
      <c r="H312" s="74"/>
      <c r="I312" s="75"/>
      <c r="J312" s="73"/>
      <c r="K312" s="73"/>
      <c r="L312" s="74"/>
      <c r="M312" s="74"/>
      <c r="N312" s="73"/>
      <c r="O312" s="73"/>
      <c r="P312" s="74"/>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4"/>
      <c r="AN312" s="75"/>
      <c r="AO312" s="73"/>
      <c r="AP312" s="75"/>
      <c r="AQ312" s="75"/>
      <c r="AR312" s="75"/>
      <c r="AS312" s="75"/>
      <c r="AT312" s="75"/>
      <c r="AU312" s="75"/>
      <c r="AV312" s="75"/>
      <c r="AW312" s="75"/>
      <c r="AX312" s="75"/>
      <c r="AY312" s="74"/>
      <c r="AZ312" s="74"/>
      <c r="BA312" s="73"/>
      <c r="BB312" s="77"/>
      <c r="BC312" s="78"/>
      <c r="BD312" s="78"/>
      <c r="BE312" s="78"/>
      <c r="BF312" s="78"/>
      <c r="BG312" s="73"/>
      <c r="BH312" s="75"/>
      <c r="BI312" s="75"/>
      <c r="BJ312" s="75"/>
      <c r="BK312" s="75"/>
    </row>
    <row r="313" ht="15.75" customHeight="1">
      <c r="A313" s="73"/>
      <c r="B313" s="74"/>
      <c r="C313" s="74"/>
      <c r="D313" s="74"/>
      <c r="E313" s="75"/>
      <c r="F313" s="75"/>
      <c r="G313" s="75"/>
      <c r="H313" s="74"/>
      <c r="I313" s="75"/>
      <c r="J313" s="73"/>
      <c r="K313" s="73"/>
      <c r="L313" s="74"/>
      <c r="M313" s="74"/>
      <c r="N313" s="73"/>
      <c r="O313" s="73"/>
      <c r="P313" s="74"/>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4"/>
      <c r="AN313" s="75"/>
      <c r="AO313" s="73"/>
      <c r="AP313" s="75"/>
      <c r="AQ313" s="75"/>
      <c r="AR313" s="75"/>
      <c r="AS313" s="75"/>
      <c r="AT313" s="75"/>
      <c r="AU313" s="75"/>
      <c r="AV313" s="75"/>
      <c r="AW313" s="75"/>
      <c r="AX313" s="75"/>
      <c r="AY313" s="74"/>
      <c r="AZ313" s="74"/>
      <c r="BA313" s="73"/>
      <c r="BB313" s="77"/>
      <c r="BC313" s="78"/>
      <c r="BD313" s="78"/>
      <c r="BE313" s="78"/>
      <c r="BF313" s="78"/>
      <c r="BG313" s="73"/>
      <c r="BH313" s="75"/>
      <c r="BI313" s="75"/>
      <c r="BJ313" s="75"/>
      <c r="BK313" s="75"/>
    </row>
    <row r="314" ht="15.75" customHeight="1">
      <c r="A314" s="73"/>
      <c r="B314" s="74"/>
      <c r="C314" s="74"/>
      <c r="D314" s="74"/>
      <c r="E314" s="75"/>
      <c r="F314" s="75"/>
      <c r="G314" s="75"/>
      <c r="H314" s="74"/>
      <c r="I314" s="75"/>
      <c r="J314" s="73"/>
      <c r="K314" s="73"/>
      <c r="L314" s="74"/>
      <c r="M314" s="74"/>
      <c r="N314" s="73"/>
      <c r="O314" s="73"/>
      <c r="P314" s="74"/>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4"/>
      <c r="AN314" s="75"/>
      <c r="AO314" s="73"/>
      <c r="AP314" s="75"/>
      <c r="AQ314" s="75"/>
      <c r="AR314" s="75"/>
      <c r="AS314" s="75"/>
      <c r="AT314" s="75"/>
      <c r="AU314" s="75"/>
      <c r="AV314" s="75"/>
      <c r="AW314" s="75"/>
      <c r="AX314" s="75"/>
      <c r="AY314" s="74"/>
      <c r="AZ314" s="74"/>
      <c r="BA314" s="73"/>
      <c r="BB314" s="77"/>
      <c r="BC314" s="78"/>
      <c r="BD314" s="78"/>
      <c r="BE314" s="78"/>
      <c r="BF314" s="78"/>
      <c r="BG314" s="73"/>
      <c r="BH314" s="75"/>
      <c r="BI314" s="75"/>
      <c r="BJ314" s="75"/>
      <c r="BK314" s="75"/>
    </row>
    <row r="315" ht="15.75" customHeight="1">
      <c r="A315" s="73"/>
      <c r="B315" s="74"/>
      <c r="C315" s="74"/>
      <c r="D315" s="74"/>
      <c r="E315" s="75"/>
      <c r="F315" s="75"/>
      <c r="G315" s="75"/>
      <c r="H315" s="74"/>
      <c r="I315" s="75"/>
      <c r="J315" s="73"/>
      <c r="K315" s="73"/>
      <c r="L315" s="74"/>
      <c r="M315" s="74"/>
      <c r="N315" s="73"/>
      <c r="O315" s="73"/>
      <c r="P315" s="74"/>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4"/>
      <c r="AN315" s="75"/>
      <c r="AO315" s="73"/>
      <c r="AP315" s="75"/>
      <c r="AQ315" s="75"/>
      <c r="AR315" s="75"/>
      <c r="AS315" s="75"/>
      <c r="AT315" s="75"/>
      <c r="AU315" s="75"/>
      <c r="AV315" s="75"/>
      <c r="AW315" s="75"/>
      <c r="AX315" s="75"/>
      <c r="AY315" s="74"/>
      <c r="AZ315" s="74"/>
      <c r="BA315" s="73"/>
      <c r="BB315" s="77"/>
      <c r="BC315" s="78"/>
      <c r="BD315" s="78"/>
      <c r="BE315" s="78"/>
      <c r="BF315" s="78"/>
      <c r="BG315" s="73"/>
      <c r="BH315" s="75"/>
      <c r="BI315" s="75"/>
      <c r="BJ315" s="75"/>
      <c r="BK315" s="75"/>
    </row>
    <row r="316" ht="15.75" customHeight="1">
      <c r="A316" s="73"/>
      <c r="B316" s="74"/>
      <c r="C316" s="74"/>
      <c r="D316" s="74"/>
      <c r="E316" s="75"/>
      <c r="F316" s="75"/>
      <c r="G316" s="75"/>
      <c r="H316" s="74"/>
      <c r="I316" s="75"/>
      <c r="J316" s="73"/>
      <c r="K316" s="73"/>
      <c r="L316" s="74"/>
      <c r="M316" s="74"/>
      <c r="N316" s="73"/>
      <c r="O316" s="73"/>
      <c r="P316" s="74"/>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4"/>
      <c r="AN316" s="75"/>
      <c r="AO316" s="73"/>
      <c r="AP316" s="75"/>
      <c r="AQ316" s="75"/>
      <c r="AR316" s="75"/>
      <c r="AS316" s="75"/>
      <c r="AT316" s="75"/>
      <c r="AU316" s="75"/>
      <c r="AV316" s="75"/>
      <c r="AW316" s="75"/>
      <c r="AX316" s="75"/>
      <c r="AY316" s="74"/>
      <c r="AZ316" s="74"/>
      <c r="BA316" s="73"/>
      <c r="BB316" s="77"/>
      <c r="BC316" s="78"/>
      <c r="BD316" s="78"/>
      <c r="BE316" s="78"/>
      <c r="BF316" s="78"/>
      <c r="BG316" s="73"/>
      <c r="BH316" s="75"/>
      <c r="BI316" s="75"/>
      <c r="BJ316" s="75"/>
      <c r="BK316" s="75"/>
    </row>
    <row r="317" ht="15.75" customHeight="1">
      <c r="A317" s="73"/>
      <c r="B317" s="74"/>
      <c r="C317" s="74"/>
      <c r="D317" s="74"/>
      <c r="E317" s="75"/>
      <c r="F317" s="75"/>
      <c r="G317" s="75"/>
      <c r="H317" s="74"/>
      <c r="I317" s="75"/>
      <c r="J317" s="73"/>
      <c r="K317" s="73"/>
      <c r="L317" s="74"/>
      <c r="M317" s="74"/>
      <c r="N317" s="73"/>
      <c r="O317" s="73"/>
      <c r="P317" s="74"/>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4"/>
      <c r="AN317" s="75"/>
      <c r="AO317" s="73"/>
      <c r="AP317" s="75"/>
      <c r="AQ317" s="75"/>
      <c r="AR317" s="75"/>
      <c r="AS317" s="75"/>
      <c r="AT317" s="75"/>
      <c r="AU317" s="75"/>
      <c r="AV317" s="75"/>
      <c r="AW317" s="75"/>
      <c r="AX317" s="75"/>
      <c r="AY317" s="74"/>
      <c r="AZ317" s="74"/>
      <c r="BA317" s="73"/>
      <c r="BB317" s="77"/>
      <c r="BC317" s="78"/>
      <c r="BD317" s="78"/>
      <c r="BE317" s="78"/>
      <c r="BF317" s="78"/>
      <c r="BG317" s="73"/>
      <c r="BH317" s="75"/>
      <c r="BI317" s="75"/>
      <c r="BJ317" s="75"/>
      <c r="BK317" s="75"/>
    </row>
    <row r="318" ht="15.75" customHeight="1">
      <c r="A318" s="73"/>
      <c r="B318" s="74"/>
      <c r="C318" s="74"/>
      <c r="D318" s="74"/>
      <c r="E318" s="75"/>
      <c r="F318" s="75"/>
      <c r="G318" s="75"/>
      <c r="H318" s="74"/>
      <c r="I318" s="75"/>
      <c r="J318" s="73"/>
      <c r="K318" s="73"/>
      <c r="L318" s="74"/>
      <c r="M318" s="74"/>
      <c r="N318" s="73"/>
      <c r="O318" s="73"/>
      <c r="P318" s="74"/>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4"/>
      <c r="AN318" s="75"/>
      <c r="AO318" s="73"/>
      <c r="AP318" s="75"/>
      <c r="AQ318" s="75"/>
      <c r="AR318" s="75"/>
      <c r="AS318" s="75"/>
      <c r="AT318" s="75"/>
      <c r="AU318" s="75"/>
      <c r="AV318" s="75"/>
      <c r="AW318" s="75"/>
      <c r="AX318" s="75"/>
      <c r="AY318" s="74"/>
      <c r="AZ318" s="74"/>
      <c r="BA318" s="73"/>
      <c r="BB318" s="77"/>
      <c r="BC318" s="78"/>
      <c r="BD318" s="78"/>
      <c r="BE318" s="78"/>
      <c r="BF318" s="78"/>
      <c r="BG318" s="73"/>
      <c r="BH318" s="75"/>
      <c r="BI318" s="75"/>
      <c r="BJ318" s="75"/>
      <c r="BK318" s="75"/>
    </row>
    <row r="319" ht="15.75" customHeight="1">
      <c r="A319" s="73"/>
      <c r="B319" s="74"/>
      <c r="C319" s="74"/>
      <c r="D319" s="74"/>
      <c r="E319" s="75"/>
      <c r="F319" s="75"/>
      <c r="G319" s="75"/>
      <c r="H319" s="74"/>
      <c r="I319" s="75"/>
      <c r="J319" s="73"/>
      <c r="K319" s="73"/>
      <c r="L319" s="74"/>
      <c r="M319" s="74"/>
      <c r="N319" s="73"/>
      <c r="O319" s="73"/>
      <c r="P319" s="74"/>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4"/>
      <c r="AN319" s="75"/>
      <c r="AO319" s="73"/>
      <c r="AP319" s="75"/>
      <c r="AQ319" s="75"/>
      <c r="AR319" s="75"/>
      <c r="AS319" s="75"/>
      <c r="AT319" s="75"/>
      <c r="AU319" s="75"/>
      <c r="AV319" s="75"/>
      <c r="AW319" s="75"/>
      <c r="AX319" s="75"/>
      <c r="AY319" s="74"/>
      <c r="AZ319" s="74"/>
      <c r="BA319" s="73"/>
      <c r="BB319" s="77"/>
      <c r="BC319" s="78"/>
      <c r="BD319" s="78"/>
      <c r="BE319" s="78"/>
      <c r="BF319" s="78"/>
      <c r="BG319" s="73"/>
      <c r="BH319" s="75"/>
      <c r="BI319" s="75"/>
      <c r="BJ319" s="75"/>
      <c r="BK319" s="75"/>
    </row>
    <row r="320" ht="15.75" customHeight="1">
      <c r="A320" s="73"/>
      <c r="B320" s="74"/>
      <c r="C320" s="74"/>
      <c r="D320" s="74"/>
      <c r="E320" s="75"/>
      <c r="F320" s="75"/>
      <c r="G320" s="75"/>
      <c r="H320" s="74"/>
      <c r="I320" s="75"/>
      <c r="J320" s="73"/>
      <c r="K320" s="73"/>
      <c r="L320" s="74"/>
      <c r="M320" s="74"/>
      <c r="N320" s="73"/>
      <c r="O320" s="73"/>
      <c r="P320" s="74"/>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4"/>
      <c r="AN320" s="75"/>
      <c r="AO320" s="73"/>
      <c r="AP320" s="75"/>
      <c r="AQ320" s="75"/>
      <c r="AR320" s="75"/>
      <c r="AS320" s="75"/>
      <c r="AT320" s="75"/>
      <c r="AU320" s="75"/>
      <c r="AV320" s="75"/>
      <c r="AW320" s="75"/>
      <c r="AX320" s="75"/>
      <c r="AY320" s="74"/>
      <c r="AZ320" s="74"/>
      <c r="BA320" s="73"/>
      <c r="BB320" s="77"/>
      <c r="BC320" s="78"/>
      <c r="BD320" s="78"/>
      <c r="BE320" s="78"/>
      <c r="BF320" s="78"/>
      <c r="BG320" s="73"/>
      <c r="BH320" s="75"/>
      <c r="BI320" s="75"/>
      <c r="BJ320" s="75"/>
      <c r="BK320" s="75"/>
    </row>
    <row r="321" ht="15.75" customHeight="1">
      <c r="A321" s="73"/>
      <c r="B321" s="74"/>
      <c r="C321" s="74"/>
      <c r="D321" s="74"/>
      <c r="E321" s="75"/>
      <c r="F321" s="75"/>
      <c r="G321" s="75"/>
      <c r="H321" s="74"/>
      <c r="I321" s="75"/>
      <c r="J321" s="73"/>
      <c r="K321" s="73"/>
      <c r="L321" s="74"/>
      <c r="M321" s="74"/>
      <c r="N321" s="73"/>
      <c r="O321" s="73"/>
      <c r="P321" s="74"/>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4"/>
      <c r="AN321" s="75"/>
      <c r="AO321" s="73"/>
      <c r="AP321" s="75"/>
      <c r="AQ321" s="75"/>
      <c r="AR321" s="75"/>
      <c r="AS321" s="75"/>
      <c r="AT321" s="75"/>
      <c r="AU321" s="75"/>
      <c r="AV321" s="75"/>
      <c r="AW321" s="75"/>
      <c r="AX321" s="75"/>
      <c r="AY321" s="74"/>
      <c r="AZ321" s="74"/>
      <c r="BA321" s="73"/>
      <c r="BB321" s="77"/>
      <c r="BC321" s="78"/>
      <c r="BD321" s="78"/>
      <c r="BE321" s="78"/>
      <c r="BF321" s="78"/>
      <c r="BG321" s="73"/>
      <c r="BH321" s="75"/>
      <c r="BI321" s="75"/>
      <c r="BJ321" s="75"/>
      <c r="BK321" s="75"/>
    </row>
    <row r="322" ht="15.75" customHeight="1">
      <c r="A322" s="73"/>
      <c r="B322" s="74"/>
      <c r="C322" s="74"/>
      <c r="D322" s="74"/>
      <c r="E322" s="75"/>
      <c r="F322" s="75"/>
      <c r="G322" s="75"/>
      <c r="H322" s="74"/>
      <c r="I322" s="75"/>
      <c r="J322" s="73"/>
      <c r="K322" s="73"/>
      <c r="L322" s="74"/>
      <c r="M322" s="74"/>
      <c r="N322" s="73"/>
      <c r="O322" s="73"/>
      <c r="P322" s="74"/>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4"/>
      <c r="AN322" s="75"/>
      <c r="AO322" s="73"/>
      <c r="AP322" s="75"/>
      <c r="AQ322" s="75"/>
      <c r="AR322" s="75"/>
      <c r="AS322" s="75"/>
      <c r="AT322" s="75"/>
      <c r="AU322" s="75"/>
      <c r="AV322" s="75"/>
      <c r="AW322" s="75"/>
      <c r="AX322" s="75"/>
      <c r="AY322" s="74"/>
      <c r="AZ322" s="74"/>
      <c r="BA322" s="73"/>
      <c r="BB322" s="77"/>
      <c r="BC322" s="78"/>
      <c r="BD322" s="78"/>
      <c r="BE322" s="78"/>
      <c r="BF322" s="78"/>
      <c r="BG322" s="73"/>
      <c r="BH322" s="75"/>
      <c r="BI322" s="75"/>
      <c r="BJ322" s="75"/>
      <c r="BK322" s="75"/>
    </row>
    <row r="323" ht="15.75" customHeight="1">
      <c r="A323" s="73"/>
      <c r="B323" s="74"/>
      <c r="C323" s="74"/>
      <c r="D323" s="74"/>
      <c r="E323" s="75"/>
      <c r="F323" s="75"/>
      <c r="G323" s="75"/>
      <c r="H323" s="74"/>
      <c r="I323" s="75"/>
      <c r="J323" s="73"/>
      <c r="K323" s="73"/>
      <c r="L323" s="74"/>
      <c r="M323" s="74"/>
      <c r="N323" s="73"/>
      <c r="O323" s="73"/>
      <c r="P323" s="74"/>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4"/>
      <c r="AN323" s="75"/>
      <c r="AO323" s="73"/>
      <c r="AP323" s="75"/>
      <c r="AQ323" s="75"/>
      <c r="AR323" s="75"/>
      <c r="AS323" s="75"/>
      <c r="AT323" s="75"/>
      <c r="AU323" s="75"/>
      <c r="AV323" s="75"/>
      <c r="AW323" s="75"/>
      <c r="AX323" s="75"/>
      <c r="AY323" s="74"/>
      <c r="AZ323" s="74"/>
      <c r="BA323" s="73"/>
      <c r="BB323" s="77"/>
      <c r="BC323" s="78"/>
      <c r="BD323" s="78"/>
      <c r="BE323" s="78"/>
      <c r="BF323" s="78"/>
      <c r="BG323" s="73"/>
      <c r="BH323" s="75"/>
      <c r="BI323" s="75"/>
      <c r="BJ323" s="75"/>
      <c r="BK323" s="75"/>
    </row>
    <row r="324" ht="15.75" customHeight="1">
      <c r="A324" s="73"/>
      <c r="B324" s="74"/>
      <c r="C324" s="74"/>
      <c r="D324" s="74"/>
      <c r="E324" s="75"/>
      <c r="F324" s="75"/>
      <c r="G324" s="75"/>
      <c r="H324" s="74"/>
      <c r="I324" s="75"/>
      <c r="J324" s="73"/>
      <c r="K324" s="73"/>
      <c r="L324" s="74"/>
      <c r="M324" s="74"/>
      <c r="N324" s="73"/>
      <c r="O324" s="73"/>
      <c r="P324" s="74"/>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4"/>
      <c r="AN324" s="75"/>
      <c r="AO324" s="73"/>
      <c r="AP324" s="75"/>
      <c r="AQ324" s="75"/>
      <c r="AR324" s="75"/>
      <c r="AS324" s="75"/>
      <c r="AT324" s="75"/>
      <c r="AU324" s="75"/>
      <c r="AV324" s="75"/>
      <c r="AW324" s="75"/>
      <c r="AX324" s="75"/>
      <c r="AY324" s="74"/>
      <c r="AZ324" s="74"/>
      <c r="BA324" s="73"/>
      <c r="BB324" s="77"/>
      <c r="BC324" s="78"/>
      <c r="BD324" s="78"/>
      <c r="BE324" s="78"/>
      <c r="BF324" s="78"/>
      <c r="BG324" s="73"/>
      <c r="BH324" s="75"/>
      <c r="BI324" s="75"/>
      <c r="BJ324" s="75"/>
      <c r="BK324" s="75"/>
    </row>
    <row r="325" ht="15.75" customHeight="1">
      <c r="A325" s="73"/>
      <c r="B325" s="74"/>
      <c r="C325" s="74"/>
      <c r="D325" s="74"/>
      <c r="E325" s="75"/>
      <c r="F325" s="75"/>
      <c r="G325" s="75"/>
      <c r="H325" s="74"/>
      <c r="I325" s="75"/>
      <c r="J325" s="73"/>
      <c r="K325" s="73"/>
      <c r="L325" s="74"/>
      <c r="M325" s="74"/>
      <c r="N325" s="73"/>
      <c r="O325" s="73"/>
      <c r="P325" s="74"/>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4"/>
      <c r="AN325" s="75"/>
      <c r="AO325" s="73"/>
      <c r="AP325" s="75"/>
      <c r="AQ325" s="75"/>
      <c r="AR325" s="75"/>
      <c r="AS325" s="75"/>
      <c r="AT325" s="75"/>
      <c r="AU325" s="75"/>
      <c r="AV325" s="75"/>
      <c r="AW325" s="75"/>
      <c r="AX325" s="75"/>
      <c r="AY325" s="74"/>
      <c r="AZ325" s="74"/>
      <c r="BA325" s="73"/>
      <c r="BB325" s="77"/>
      <c r="BC325" s="78"/>
      <c r="BD325" s="78"/>
      <c r="BE325" s="78"/>
      <c r="BF325" s="78"/>
      <c r="BG325" s="73"/>
      <c r="BH325" s="75"/>
      <c r="BI325" s="75"/>
      <c r="BJ325" s="75"/>
      <c r="BK325" s="75"/>
    </row>
    <row r="326" ht="15.75" customHeight="1">
      <c r="A326" s="73"/>
      <c r="B326" s="74"/>
      <c r="C326" s="74"/>
      <c r="D326" s="74"/>
      <c r="E326" s="75"/>
      <c r="F326" s="75"/>
      <c r="G326" s="75"/>
      <c r="H326" s="74"/>
      <c r="I326" s="75"/>
      <c r="J326" s="73"/>
      <c r="K326" s="73"/>
      <c r="L326" s="74"/>
      <c r="M326" s="74"/>
      <c r="N326" s="73"/>
      <c r="O326" s="73"/>
      <c r="P326" s="74"/>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4"/>
      <c r="AN326" s="75"/>
      <c r="AO326" s="73"/>
      <c r="AP326" s="75"/>
      <c r="AQ326" s="75"/>
      <c r="AR326" s="75"/>
      <c r="AS326" s="75"/>
      <c r="AT326" s="75"/>
      <c r="AU326" s="75"/>
      <c r="AV326" s="75"/>
      <c r="AW326" s="75"/>
      <c r="AX326" s="75"/>
      <c r="AY326" s="74"/>
      <c r="AZ326" s="74"/>
      <c r="BA326" s="73"/>
      <c r="BB326" s="77"/>
      <c r="BC326" s="78"/>
      <c r="BD326" s="78"/>
      <c r="BE326" s="78"/>
      <c r="BF326" s="78"/>
      <c r="BG326" s="73"/>
      <c r="BH326" s="75"/>
      <c r="BI326" s="75"/>
      <c r="BJ326" s="75"/>
      <c r="BK326" s="75"/>
    </row>
    <row r="327" ht="15.75" customHeight="1">
      <c r="A327" s="73"/>
      <c r="B327" s="74"/>
      <c r="C327" s="74"/>
      <c r="D327" s="74"/>
      <c r="E327" s="75"/>
      <c r="F327" s="75"/>
      <c r="G327" s="75"/>
      <c r="H327" s="74"/>
      <c r="I327" s="75"/>
      <c r="J327" s="73"/>
      <c r="K327" s="73"/>
      <c r="L327" s="74"/>
      <c r="M327" s="74"/>
      <c r="N327" s="73"/>
      <c r="O327" s="73"/>
      <c r="P327" s="74"/>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4"/>
      <c r="AN327" s="75"/>
      <c r="AO327" s="73"/>
      <c r="AP327" s="75"/>
      <c r="AQ327" s="75"/>
      <c r="AR327" s="75"/>
      <c r="AS327" s="75"/>
      <c r="AT327" s="75"/>
      <c r="AU327" s="75"/>
      <c r="AV327" s="75"/>
      <c r="AW327" s="75"/>
      <c r="AX327" s="75"/>
      <c r="AY327" s="74"/>
      <c r="AZ327" s="74"/>
      <c r="BA327" s="73"/>
      <c r="BB327" s="77"/>
      <c r="BC327" s="78"/>
      <c r="BD327" s="78"/>
      <c r="BE327" s="78"/>
      <c r="BF327" s="78"/>
      <c r="BG327" s="73"/>
      <c r="BH327" s="75"/>
      <c r="BI327" s="75"/>
      <c r="BJ327" s="75"/>
      <c r="BK327" s="75"/>
    </row>
    <row r="328" ht="15.75" customHeight="1">
      <c r="A328" s="73"/>
      <c r="B328" s="74"/>
      <c r="C328" s="74"/>
      <c r="D328" s="74"/>
      <c r="E328" s="75"/>
      <c r="F328" s="75"/>
      <c r="G328" s="75"/>
      <c r="H328" s="74"/>
      <c r="I328" s="75"/>
      <c r="J328" s="73"/>
      <c r="K328" s="73"/>
      <c r="L328" s="74"/>
      <c r="M328" s="74"/>
      <c r="N328" s="73"/>
      <c r="O328" s="73"/>
      <c r="P328" s="74"/>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4"/>
      <c r="AN328" s="75"/>
      <c r="AO328" s="73"/>
      <c r="AP328" s="75"/>
      <c r="AQ328" s="75"/>
      <c r="AR328" s="75"/>
      <c r="AS328" s="75"/>
      <c r="AT328" s="75"/>
      <c r="AU328" s="75"/>
      <c r="AV328" s="75"/>
      <c r="AW328" s="75"/>
      <c r="AX328" s="75"/>
      <c r="AY328" s="74"/>
      <c r="AZ328" s="74"/>
      <c r="BA328" s="73"/>
      <c r="BB328" s="77"/>
      <c r="BC328" s="78"/>
      <c r="BD328" s="78"/>
      <c r="BE328" s="78"/>
      <c r="BF328" s="78"/>
      <c r="BG328" s="73"/>
      <c r="BH328" s="75"/>
      <c r="BI328" s="75"/>
      <c r="BJ328" s="75"/>
      <c r="BK328" s="75"/>
    </row>
    <row r="329" ht="15.75" customHeight="1">
      <c r="A329" s="73"/>
      <c r="B329" s="74"/>
      <c r="C329" s="74"/>
      <c r="D329" s="74"/>
      <c r="E329" s="75"/>
      <c r="F329" s="75"/>
      <c r="G329" s="75"/>
      <c r="H329" s="74"/>
      <c r="I329" s="75"/>
      <c r="J329" s="73"/>
      <c r="K329" s="73"/>
      <c r="L329" s="74"/>
      <c r="M329" s="74"/>
      <c r="N329" s="73"/>
      <c r="O329" s="73"/>
      <c r="P329" s="74"/>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4"/>
      <c r="AN329" s="75"/>
      <c r="AO329" s="73"/>
      <c r="AP329" s="75"/>
      <c r="AQ329" s="75"/>
      <c r="AR329" s="75"/>
      <c r="AS329" s="75"/>
      <c r="AT329" s="75"/>
      <c r="AU329" s="75"/>
      <c r="AV329" s="75"/>
      <c r="AW329" s="75"/>
      <c r="AX329" s="75"/>
      <c r="AY329" s="74"/>
      <c r="AZ329" s="74"/>
      <c r="BA329" s="73"/>
      <c r="BB329" s="77"/>
      <c r="BC329" s="78"/>
      <c r="BD329" s="78"/>
      <c r="BE329" s="78"/>
      <c r="BF329" s="78"/>
      <c r="BG329" s="73"/>
      <c r="BH329" s="75"/>
      <c r="BI329" s="75"/>
      <c r="BJ329" s="75"/>
      <c r="BK329" s="75"/>
    </row>
    <row r="330" ht="15.75" customHeight="1">
      <c r="A330" s="73"/>
      <c r="B330" s="74"/>
      <c r="C330" s="74"/>
      <c r="D330" s="74"/>
      <c r="E330" s="75"/>
      <c r="F330" s="75"/>
      <c r="G330" s="75"/>
      <c r="H330" s="74"/>
      <c r="I330" s="75"/>
      <c r="J330" s="73"/>
      <c r="K330" s="73"/>
      <c r="L330" s="74"/>
      <c r="M330" s="74"/>
      <c r="N330" s="73"/>
      <c r="O330" s="73"/>
      <c r="P330" s="74"/>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4"/>
      <c r="AN330" s="75"/>
      <c r="AO330" s="73"/>
      <c r="AP330" s="75"/>
      <c r="AQ330" s="75"/>
      <c r="AR330" s="75"/>
      <c r="AS330" s="75"/>
      <c r="AT330" s="75"/>
      <c r="AU330" s="75"/>
      <c r="AV330" s="75"/>
      <c r="AW330" s="75"/>
      <c r="AX330" s="75"/>
      <c r="AY330" s="74"/>
      <c r="AZ330" s="74"/>
      <c r="BA330" s="73"/>
      <c r="BB330" s="77"/>
      <c r="BC330" s="78"/>
      <c r="BD330" s="78"/>
      <c r="BE330" s="78"/>
      <c r="BF330" s="78"/>
      <c r="BG330" s="73"/>
      <c r="BH330" s="75"/>
      <c r="BI330" s="75"/>
      <c r="BJ330" s="75"/>
      <c r="BK330" s="75"/>
    </row>
    <row r="331" ht="15.75" customHeight="1">
      <c r="A331" s="73"/>
      <c r="B331" s="74"/>
      <c r="C331" s="74"/>
      <c r="D331" s="74"/>
      <c r="E331" s="75"/>
      <c r="F331" s="75"/>
      <c r="G331" s="75"/>
      <c r="H331" s="74"/>
      <c r="I331" s="75"/>
      <c r="J331" s="73"/>
      <c r="K331" s="73"/>
      <c r="L331" s="74"/>
      <c r="M331" s="74"/>
      <c r="N331" s="73"/>
      <c r="O331" s="73"/>
      <c r="P331" s="74"/>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4"/>
      <c r="AN331" s="75"/>
      <c r="AO331" s="73"/>
      <c r="AP331" s="75"/>
      <c r="AQ331" s="75"/>
      <c r="AR331" s="75"/>
      <c r="AS331" s="75"/>
      <c r="AT331" s="75"/>
      <c r="AU331" s="75"/>
      <c r="AV331" s="75"/>
      <c r="AW331" s="75"/>
      <c r="AX331" s="75"/>
      <c r="AY331" s="74"/>
      <c r="AZ331" s="74"/>
      <c r="BA331" s="73"/>
      <c r="BB331" s="77"/>
      <c r="BC331" s="78"/>
      <c r="BD331" s="78"/>
      <c r="BE331" s="78"/>
      <c r="BF331" s="78"/>
      <c r="BG331" s="73"/>
      <c r="BH331" s="75"/>
      <c r="BI331" s="75"/>
      <c r="BJ331" s="75"/>
      <c r="BK331" s="75"/>
    </row>
    <row r="332" ht="15.75" customHeight="1">
      <c r="A332" s="73"/>
      <c r="B332" s="74"/>
      <c r="C332" s="74"/>
      <c r="D332" s="74"/>
      <c r="E332" s="75"/>
      <c r="F332" s="75"/>
      <c r="G332" s="75"/>
      <c r="H332" s="74"/>
      <c r="I332" s="75"/>
      <c r="J332" s="73"/>
      <c r="K332" s="73"/>
      <c r="L332" s="74"/>
      <c r="M332" s="74"/>
      <c r="N332" s="73"/>
      <c r="O332" s="73"/>
      <c r="P332" s="74"/>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4"/>
      <c r="AN332" s="75"/>
      <c r="AO332" s="73"/>
      <c r="AP332" s="75"/>
      <c r="AQ332" s="75"/>
      <c r="AR332" s="75"/>
      <c r="AS332" s="75"/>
      <c r="AT332" s="75"/>
      <c r="AU332" s="75"/>
      <c r="AV332" s="75"/>
      <c r="AW332" s="75"/>
      <c r="AX332" s="75"/>
      <c r="AY332" s="74"/>
      <c r="AZ332" s="74"/>
      <c r="BA332" s="73"/>
      <c r="BB332" s="77"/>
      <c r="BC332" s="78"/>
      <c r="BD332" s="78"/>
      <c r="BE332" s="78"/>
      <c r="BF332" s="78"/>
      <c r="BG332" s="73"/>
      <c r="BH332" s="75"/>
      <c r="BI332" s="75"/>
      <c r="BJ332" s="75"/>
      <c r="BK332" s="75"/>
    </row>
    <row r="333" ht="15.75" customHeight="1">
      <c r="A333" s="73"/>
      <c r="B333" s="74"/>
      <c r="C333" s="74"/>
      <c r="D333" s="74"/>
      <c r="E333" s="75"/>
      <c r="F333" s="75"/>
      <c r="G333" s="75"/>
      <c r="H333" s="74"/>
      <c r="I333" s="75"/>
      <c r="J333" s="73"/>
      <c r="K333" s="73"/>
      <c r="L333" s="74"/>
      <c r="M333" s="74"/>
      <c r="N333" s="73"/>
      <c r="O333" s="73"/>
      <c r="P333" s="74"/>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4"/>
      <c r="AN333" s="75"/>
      <c r="AO333" s="73"/>
      <c r="AP333" s="75"/>
      <c r="AQ333" s="75"/>
      <c r="AR333" s="75"/>
      <c r="AS333" s="75"/>
      <c r="AT333" s="75"/>
      <c r="AU333" s="75"/>
      <c r="AV333" s="75"/>
      <c r="AW333" s="75"/>
      <c r="AX333" s="75"/>
      <c r="AY333" s="74"/>
      <c r="AZ333" s="74"/>
      <c r="BA333" s="73"/>
      <c r="BB333" s="77"/>
      <c r="BC333" s="78"/>
      <c r="BD333" s="78"/>
      <c r="BE333" s="78"/>
      <c r="BF333" s="78"/>
      <c r="BG333" s="73"/>
      <c r="BH333" s="75"/>
      <c r="BI333" s="75"/>
      <c r="BJ333" s="75"/>
      <c r="BK333" s="75"/>
    </row>
    <row r="334" ht="15.75" customHeight="1">
      <c r="A334" s="73"/>
      <c r="B334" s="74"/>
      <c r="C334" s="74"/>
      <c r="D334" s="74"/>
      <c r="E334" s="75"/>
      <c r="F334" s="75"/>
      <c r="G334" s="75"/>
      <c r="H334" s="74"/>
      <c r="I334" s="75"/>
      <c r="J334" s="73"/>
      <c r="K334" s="73"/>
      <c r="L334" s="74"/>
      <c r="M334" s="74"/>
      <c r="N334" s="73"/>
      <c r="O334" s="73"/>
      <c r="P334" s="74"/>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4"/>
      <c r="AN334" s="75"/>
      <c r="AO334" s="73"/>
      <c r="AP334" s="75"/>
      <c r="AQ334" s="75"/>
      <c r="AR334" s="75"/>
      <c r="AS334" s="75"/>
      <c r="AT334" s="75"/>
      <c r="AU334" s="75"/>
      <c r="AV334" s="75"/>
      <c r="AW334" s="75"/>
      <c r="AX334" s="75"/>
      <c r="AY334" s="74"/>
      <c r="AZ334" s="74"/>
      <c r="BA334" s="73"/>
      <c r="BB334" s="77"/>
      <c r="BC334" s="78"/>
      <c r="BD334" s="78"/>
      <c r="BE334" s="78"/>
      <c r="BF334" s="78"/>
      <c r="BG334" s="73"/>
      <c r="BH334" s="75"/>
      <c r="BI334" s="75"/>
      <c r="BJ334" s="75"/>
      <c r="BK334" s="75"/>
    </row>
    <row r="335" ht="15.75" customHeight="1">
      <c r="A335" s="73"/>
      <c r="B335" s="74"/>
      <c r="C335" s="74"/>
      <c r="D335" s="74"/>
      <c r="E335" s="75"/>
      <c r="F335" s="75"/>
      <c r="G335" s="75"/>
      <c r="H335" s="74"/>
      <c r="I335" s="75"/>
      <c r="J335" s="73"/>
      <c r="K335" s="73"/>
      <c r="L335" s="74"/>
      <c r="M335" s="74"/>
      <c r="N335" s="73"/>
      <c r="O335" s="73"/>
      <c r="P335" s="74"/>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4"/>
      <c r="AN335" s="75"/>
      <c r="AO335" s="73"/>
      <c r="AP335" s="75"/>
      <c r="AQ335" s="75"/>
      <c r="AR335" s="75"/>
      <c r="AS335" s="75"/>
      <c r="AT335" s="75"/>
      <c r="AU335" s="75"/>
      <c r="AV335" s="75"/>
      <c r="AW335" s="75"/>
      <c r="AX335" s="75"/>
      <c r="AY335" s="74"/>
      <c r="AZ335" s="74"/>
      <c r="BA335" s="73"/>
      <c r="BB335" s="77"/>
      <c r="BC335" s="78"/>
      <c r="BD335" s="78"/>
      <c r="BE335" s="78"/>
      <c r="BF335" s="78"/>
      <c r="BG335" s="73"/>
      <c r="BH335" s="75"/>
      <c r="BI335" s="75"/>
      <c r="BJ335" s="75"/>
      <c r="BK335" s="75"/>
    </row>
    <row r="336" ht="15.75" customHeight="1">
      <c r="A336" s="73"/>
      <c r="B336" s="74"/>
      <c r="C336" s="74"/>
      <c r="D336" s="74"/>
      <c r="E336" s="75"/>
      <c r="F336" s="75"/>
      <c r="G336" s="75"/>
      <c r="H336" s="74"/>
      <c r="I336" s="75"/>
      <c r="J336" s="73"/>
      <c r="K336" s="73"/>
      <c r="L336" s="74"/>
      <c r="M336" s="74"/>
      <c r="N336" s="73"/>
      <c r="O336" s="73"/>
      <c r="P336" s="74"/>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4"/>
      <c r="AN336" s="75"/>
      <c r="AO336" s="73"/>
      <c r="AP336" s="75"/>
      <c r="AQ336" s="75"/>
      <c r="AR336" s="75"/>
      <c r="AS336" s="75"/>
      <c r="AT336" s="75"/>
      <c r="AU336" s="75"/>
      <c r="AV336" s="75"/>
      <c r="AW336" s="75"/>
      <c r="AX336" s="75"/>
      <c r="AY336" s="74"/>
      <c r="AZ336" s="74"/>
      <c r="BA336" s="73"/>
      <c r="BB336" s="77"/>
      <c r="BC336" s="78"/>
      <c r="BD336" s="78"/>
      <c r="BE336" s="78"/>
      <c r="BF336" s="78"/>
      <c r="BG336" s="73"/>
      <c r="BH336" s="75"/>
      <c r="BI336" s="75"/>
      <c r="BJ336" s="75"/>
      <c r="BK336" s="75"/>
    </row>
    <row r="337" ht="15.75" customHeight="1">
      <c r="A337" s="73"/>
      <c r="B337" s="74"/>
      <c r="C337" s="74"/>
      <c r="D337" s="74"/>
      <c r="E337" s="75"/>
      <c r="F337" s="75"/>
      <c r="G337" s="75"/>
      <c r="H337" s="74"/>
      <c r="I337" s="75"/>
      <c r="J337" s="73"/>
      <c r="K337" s="73"/>
      <c r="L337" s="74"/>
      <c r="M337" s="74"/>
      <c r="N337" s="73"/>
      <c r="O337" s="73"/>
      <c r="P337" s="74"/>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4"/>
      <c r="AN337" s="75"/>
      <c r="AO337" s="73"/>
      <c r="AP337" s="75"/>
      <c r="AQ337" s="75"/>
      <c r="AR337" s="75"/>
      <c r="AS337" s="75"/>
      <c r="AT337" s="75"/>
      <c r="AU337" s="75"/>
      <c r="AV337" s="75"/>
      <c r="AW337" s="75"/>
      <c r="AX337" s="75"/>
      <c r="AY337" s="74"/>
      <c r="AZ337" s="74"/>
      <c r="BA337" s="73"/>
      <c r="BB337" s="77"/>
      <c r="BC337" s="78"/>
      <c r="BD337" s="78"/>
      <c r="BE337" s="78"/>
      <c r="BF337" s="78"/>
      <c r="BG337" s="73"/>
      <c r="BH337" s="75"/>
      <c r="BI337" s="75"/>
      <c r="BJ337" s="75"/>
      <c r="BK337" s="75"/>
    </row>
    <row r="338" ht="15.75" customHeight="1">
      <c r="A338" s="73"/>
      <c r="B338" s="74"/>
      <c r="C338" s="74"/>
      <c r="D338" s="74"/>
      <c r="E338" s="75"/>
      <c r="F338" s="75"/>
      <c r="G338" s="75"/>
      <c r="H338" s="74"/>
      <c r="I338" s="75"/>
      <c r="J338" s="73"/>
      <c r="K338" s="73"/>
      <c r="L338" s="74"/>
      <c r="M338" s="74"/>
      <c r="N338" s="73"/>
      <c r="O338" s="73"/>
      <c r="P338" s="74"/>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4"/>
      <c r="AN338" s="75"/>
      <c r="AO338" s="73"/>
      <c r="AP338" s="75"/>
      <c r="AQ338" s="75"/>
      <c r="AR338" s="75"/>
      <c r="AS338" s="75"/>
      <c r="AT338" s="75"/>
      <c r="AU338" s="75"/>
      <c r="AV338" s="75"/>
      <c r="AW338" s="75"/>
      <c r="AX338" s="75"/>
      <c r="AY338" s="74"/>
      <c r="AZ338" s="74"/>
      <c r="BA338" s="73"/>
      <c r="BB338" s="77"/>
      <c r="BC338" s="78"/>
      <c r="BD338" s="78"/>
      <c r="BE338" s="78"/>
      <c r="BF338" s="78"/>
      <c r="BG338" s="73"/>
      <c r="BH338" s="75"/>
      <c r="BI338" s="75"/>
      <c r="BJ338" s="75"/>
      <c r="BK338" s="75"/>
    </row>
    <row r="339" ht="15.75" customHeight="1">
      <c r="A339" s="73"/>
      <c r="B339" s="74"/>
      <c r="C339" s="74"/>
      <c r="D339" s="74"/>
      <c r="E339" s="75"/>
      <c r="F339" s="75"/>
      <c r="G339" s="75"/>
      <c r="H339" s="74"/>
      <c r="I339" s="75"/>
      <c r="J339" s="73"/>
      <c r="K339" s="73"/>
      <c r="L339" s="74"/>
      <c r="M339" s="74"/>
      <c r="N339" s="73"/>
      <c r="O339" s="73"/>
      <c r="P339" s="74"/>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4"/>
      <c r="AN339" s="75"/>
      <c r="AO339" s="73"/>
      <c r="AP339" s="75"/>
      <c r="AQ339" s="75"/>
      <c r="AR339" s="75"/>
      <c r="AS339" s="75"/>
      <c r="AT339" s="75"/>
      <c r="AU339" s="75"/>
      <c r="AV339" s="75"/>
      <c r="AW339" s="75"/>
      <c r="AX339" s="75"/>
      <c r="AY339" s="74"/>
      <c r="AZ339" s="74"/>
      <c r="BA339" s="73"/>
      <c r="BB339" s="77"/>
      <c r="BC339" s="78"/>
      <c r="BD339" s="78"/>
      <c r="BE339" s="78"/>
      <c r="BF339" s="78"/>
      <c r="BG339" s="73"/>
      <c r="BH339" s="75"/>
      <c r="BI339" s="75"/>
      <c r="BJ339" s="75"/>
      <c r="BK339" s="75"/>
    </row>
    <row r="340" ht="15.75" customHeight="1">
      <c r="A340" s="73"/>
      <c r="B340" s="74"/>
      <c r="C340" s="74"/>
      <c r="D340" s="74"/>
      <c r="E340" s="75"/>
      <c r="F340" s="75"/>
      <c r="G340" s="75"/>
      <c r="H340" s="74"/>
      <c r="I340" s="75"/>
      <c r="J340" s="73"/>
      <c r="K340" s="73"/>
      <c r="L340" s="74"/>
      <c r="M340" s="74"/>
      <c r="N340" s="73"/>
      <c r="O340" s="73"/>
      <c r="P340" s="74"/>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4"/>
      <c r="AN340" s="75"/>
      <c r="AO340" s="73"/>
      <c r="AP340" s="75"/>
      <c r="AQ340" s="75"/>
      <c r="AR340" s="75"/>
      <c r="AS340" s="75"/>
      <c r="AT340" s="75"/>
      <c r="AU340" s="75"/>
      <c r="AV340" s="75"/>
      <c r="AW340" s="75"/>
      <c r="AX340" s="75"/>
      <c r="AY340" s="74"/>
      <c r="AZ340" s="74"/>
      <c r="BA340" s="73"/>
      <c r="BB340" s="77"/>
      <c r="BC340" s="78"/>
      <c r="BD340" s="78"/>
      <c r="BE340" s="78"/>
      <c r="BF340" s="78"/>
      <c r="BG340" s="73"/>
      <c r="BH340" s="75"/>
      <c r="BI340" s="75"/>
      <c r="BJ340" s="75"/>
      <c r="BK340" s="75"/>
    </row>
    <row r="341" ht="15.75" customHeight="1">
      <c r="A341" s="73"/>
      <c r="B341" s="74"/>
      <c r="C341" s="74"/>
      <c r="D341" s="74"/>
      <c r="E341" s="75"/>
      <c r="F341" s="75"/>
      <c r="G341" s="75"/>
      <c r="H341" s="74"/>
      <c r="I341" s="75"/>
      <c r="J341" s="73"/>
      <c r="K341" s="73"/>
      <c r="L341" s="74"/>
      <c r="M341" s="74"/>
      <c r="N341" s="73"/>
      <c r="O341" s="73"/>
      <c r="P341" s="74"/>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4"/>
      <c r="AN341" s="75"/>
      <c r="AO341" s="73"/>
      <c r="AP341" s="75"/>
      <c r="AQ341" s="75"/>
      <c r="AR341" s="75"/>
      <c r="AS341" s="75"/>
      <c r="AT341" s="75"/>
      <c r="AU341" s="75"/>
      <c r="AV341" s="75"/>
      <c r="AW341" s="75"/>
      <c r="AX341" s="75"/>
      <c r="AY341" s="74"/>
      <c r="AZ341" s="74"/>
      <c r="BA341" s="73"/>
      <c r="BB341" s="77"/>
      <c r="BC341" s="78"/>
      <c r="BD341" s="78"/>
      <c r="BE341" s="78"/>
      <c r="BF341" s="78"/>
      <c r="BG341" s="73"/>
      <c r="BH341" s="75"/>
      <c r="BI341" s="75"/>
      <c r="BJ341" s="75"/>
      <c r="BK341" s="75"/>
    </row>
    <row r="342" ht="15.75" customHeight="1">
      <c r="A342" s="73"/>
      <c r="B342" s="74"/>
      <c r="C342" s="74"/>
      <c r="D342" s="74"/>
      <c r="E342" s="75"/>
      <c r="F342" s="75"/>
      <c r="G342" s="75"/>
      <c r="H342" s="74"/>
      <c r="I342" s="75"/>
      <c r="J342" s="73"/>
      <c r="K342" s="73"/>
      <c r="L342" s="74"/>
      <c r="M342" s="74"/>
      <c r="N342" s="73"/>
      <c r="O342" s="73"/>
      <c r="P342" s="74"/>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4"/>
      <c r="AN342" s="75"/>
      <c r="AO342" s="73"/>
      <c r="AP342" s="75"/>
      <c r="AQ342" s="75"/>
      <c r="AR342" s="75"/>
      <c r="AS342" s="75"/>
      <c r="AT342" s="75"/>
      <c r="AU342" s="75"/>
      <c r="AV342" s="75"/>
      <c r="AW342" s="75"/>
      <c r="AX342" s="75"/>
      <c r="AY342" s="74"/>
      <c r="AZ342" s="74"/>
      <c r="BA342" s="73"/>
      <c r="BB342" s="77"/>
      <c r="BC342" s="78"/>
      <c r="BD342" s="78"/>
      <c r="BE342" s="78"/>
      <c r="BF342" s="78"/>
      <c r="BG342" s="73"/>
      <c r="BH342" s="75"/>
      <c r="BI342" s="75"/>
      <c r="BJ342" s="75"/>
      <c r="BK342" s="75"/>
    </row>
    <row r="343" ht="15.75" customHeight="1">
      <c r="A343" s="73"/>
      <c r="B343" s="74"/>
      <c r="C343" s="74"/>
      <c r="D343" s="74"/>
      <c r="E343" s="75"/>
      <c r="F343" s="75"/>
      <c r="G343" s="75"/>
      <c r="H343" s="74"/>
      <c r="I343" s="75"/>
      <c r="J343" s="73"/>
      <c r="K343" s="73"/>
      <c r="L343" s="74"/>
      <c r="M343" s="74"/>
      <c r="N343" s="73"/>
      <c r="O343" s="73"/>
      <c r="P343" s="74"/>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4"/>
      <c r="AN343" s="75"/>
      <c r="AO343" s="73"/>
      <c r="AP343" s="75"/>
      <c r="AQ343" s="75"/>
      <c r="AR343" s="75"/>
      <c r="AS343" s="75"/>
      <c r="AT343" s="75"/>
      <c r="AU343" s="75"/>
      <c r="AV343" s="75"/>
      <c r="AW343" s="75"/>
      <c r="AX343" s="75"/>
      <c r="AY343" s="74"/>
      <c r="AZ343" s="74"/>
      <c r="BA343" s="73"/>
      <c r="BB343" s="77"/>
      <c r="BC343" s="78"/>
      <c r="BD343" s="78"/>
      <c r="BE343" s="78"/>
      <c r="BF343" s="78"/>
      <c r="BG343" s="73"/>
      <c r="BH343" s="75"/>
      <c r="BI343" s="75"/>
      <c r="BJ343" s="75"/>
      <c r="BK343" s="75"/>
    </row>
    <row r="344" ht="15.75" customHeight="1">
      <c r="A344" s="73"/>
      <c r="B344" s="74"/>
      <c r="C344" s="74"/>
      <c r="D344" s="74"/>
      <c r="E344" s="75"/>
      <c r="F344" s="75"/>
      <c r="G344" s="75"/>
      <c r="H344" s="74"/>
      <c r="I344" s="75"/>
      <c r="J344" s="73"/>
      <c r="K344" s="73"/>
      <c r="L344" s="74"/>
      <c r="M344" s="74"/>
      <c r="N344" s="73"/>
      <c r="O344" s="73"/>
      <c r="P344" s="74"/>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4"/>
      <c r="AN344" s="75"/>
      <c r="AO344" s="73"/>
      <c r="AP344" s="75"/>
      <c r="AQ344" s="75"/>
      <c r="AR344" s="75"/>
      <c r="AS344" s="75"/>
      <c r="AT344" s="75"/>
      <c r="AU344" s="75"/>
      <c r="AV344" s="75"/>
      <c r="AW344" s="75"/>
      <c r="AX344" s="75"/>
      <c r="AY344" s="74"/>
      <c r="AZ344" s="74"/>
      <c r="BA344" s="73"/>
      <c r="BB344" s="77"/>
      <c r="BC344" s="78"/>
      <c r="BD344" s="78"/>
      <c r="BE344" s="78"/>
      <c r="BF344" s="78"/>
      <c r="BG344" s="73"/>
      <c r="BH344" s="75"/>
      <c r="BI344" s="75"/>
      <c r="BJ344" s="75"/>
      <c r="BK344" s="75"/>
    </row>
    <row r="345" ht="15.75" customHeight="1">
      <c r="A345" s="73"/>
      <c r="B345" s="74"/>
      <c r="C345" s="74"/>
      <c r="D345" s="74"/>
      <c r="E345" s="75"/>
      <c r="F345" s="75"/>
      <c r="G345" s="75"/>
      <c r="H345" s="74"/>
      <c r="I345" s="75"/>
      <c r="J345" s="73"/>
      <c r="K345" s="73"/>
      <c r="L345" s="74"/>
      <c r="M345" s="74"/>
      <c r="N345" s="73"/>
      <c r="O345" s="73"/>
      <c r="P345" s="74"/>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4"/>
      <c r="AN345" s="75"/>
      <c r="AO345" s="73"/>
      <c r="AP345" s="75"/>
      <c r="AQ345" s="75"/>
      <c r="AR345" s="75"/>
      <c r="AS345" s="75"/>
      <c r="AT345" s="75"/>
      <c r="AU345" s="75"/>
      <c r="AV345" s="75"/>
      <c r="AW345" s="75"/>
      <c r="AX345" s="75"/>
      <c r="AY345" s="74"/>
      <c r="AZ345" s="74"/>
      <c r="BA345" s="73"/>
      <c r="BB345" s="77"/>
      <c r="BC345" s="78"/>
      <c r="BD345" s="78"/>
      <c r="BE345" s="78"/>
      <c r="BF345" s="78"/>
      <c r="BG345" s="73"/>
      <c r="BH345" s="75"/>
      <c r="BI345" s="75"/>
      <c r="BJ345" s="75"/>
      <c r="BK345" s="75"/>
    </row>
    <row r="346" ht="15.75" customHeight="1">
      <c r="A346" s="73"/>
      <c r="B346" s="74"/>
      <c r="C346" s="74"/>
      <c r="D346" s="74"/>
      <c r="E346" s="75"/>
      <c r="F346" s="75"/>
      <c r="G346" s="75"/>
      <c r="H346" s="74"/>
      <c r="I346" s="75"/>
      <c r="J346" s="73"/>
      <c r="K346" s="73"/>
      <c r="L346" s="74"/>
      <c r="M346" s="74"/>
      <c r="N346" s="73"/>
      <c r="O346" s="73"/>
      <c r="P346" s="74"/>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4"/>
      <c r="AN346" s="75"/>
      <c r="AO346" s="73"/>
      <c r="AP346" s="75"/>
      <c r="AQ346" s="75"/>
      <c r="AR346" s="75"/>
      <c r="AS346" s="75"/>
      <c r="AT346" s="75"/>
      <c r="AU346" s="75"/>
      <c r="AV346" s="75"/>
      <c r="AW346" s="75"/>
      <c r="AX346" s="75"/>
      <c r="AY346" s="74"/>
      <c r="AZ346" s="74"/>
      <c r="BA346" s="73"/>
      <c r="BB346" s="77"/>
      <c r="BC346" s="78"/>
      <c r="BD346" s="78"/>
      <c r="BE346" s="78"/>
      <c r="BF346" s="78"/>
      <c r="BG346" s="73"/>
      <c r="BH346" s="75"/>
      <c r="BI346" s="75"/>
      <c r="BJ346" s="75"/>
      <c r="BK346" s="75"/>
    </row>
    <row r="347" ht="15.75" customHeight="1">
      <c r="A347" s="73"/>
      <c r="B347" s="74"/>
      <c r="C347" s="74"/>
      <c r="D347" s="74"/>
      <c r="E347" s="75"/>
      <c r="F347" s="75"/>
      <c r="G347" s="75"/>
      <c r="H347" s="74"/>
      <c r="I347" s="75"/>
      <c r="J347" s="73"/>
      <c r="K347" s="73"/>
      <c r="L347" s="74"/>
      <c r="M347" s="74"/>
      <c r="N347" s="73"/>
      <c r="O347" s="73"/>
      <c r="P347" s="74"/>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4"/>
      <c r="AN347" s="75"/>
      <c r="AO347" s="73"/>
      <c r="AP347" s="75"/>
      <c r="AQ347" s="75"/>
      <c r="AR347" s="75"/>
      <c r="AS347" s="75"/>
      <c r="AT347" s="75"/>
      <c r="AU347" s="75"/>
      <c r="AV347" s="75"/>
      <c r="AW347" s="75"/>
      <c r="AX347" s="75"/>
      <c r="AY347" s="74"/>
      <c r="AZ347" s="74"/>
      <c r="BA347" s="73"/>
      <c r="BB347" s="77"/>
      <c r="BC347" s="78"/>
      <c r="BD347" s="78"/>
      <c r="BE347" s="78"/>
      <c r="BF347" s="78"/>
      <c r="BG347" s="73"/>
      <c r="BH347" s="75"/>
      <c r="BI347" s="75"/>
      <c r="BJ347" s="75"/>
      <c r="BK347" s="75"/>
    </row>
    <row r="348" ht="15.75" customHeight="1">
      <c r="A348" s="73"/>
      <c r="B348" s="74"/>
      <c r="C348" s="74"/>
      <c r="D348" s="74"/>
      <c r="E348" s="75"/>
      <c r="F348" s="75"/>
      <c r="G348" s="75"/>
      <c r="H348" s="74"/>
      <c r="I348" s="75"/>
      <c r="J348" s="73"/>
      <c r="K348" s="73"/>
      <c r="L348" s="74"/>
      <c r="M348" s="74"/>
      <c r="N348" s="73"/>
      <c r="O348" s="73"/>
      <c r="P348" s="74"/>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4"/>
      <c r="AN348" s="75"/>
      <c r="AO348" s="73"/>
      <c r="AP348" s="75"/>
      <c r="AQ348" s="75"/>
      <c r="AR348" s="75"/>
      <c r="AS348" s="75"/>
      <c r="AT348" s="75"/>
      <c r="AU348" s="75"/>
      <c r="AV348" s="75"/>
      <c r="AW348" s="75"/>
      <c r="AX348" s="75"/>
      <c r="AY348" s="74"/>
      <c r="AZ348" s="74"/>
      <c r="BA348" s="73"/>
      <c r="BB348" s="77"/>
      <c r="BC348" s="78"/>
      <c r="BD348" s="78"/>
      <c r="BE348" s="78"/>
      <c r="BF348" s="78"/>
      <c r="BG348" s="73"/>
      <c r="BH348" s="75"/>
      <c r="BI348" s="75"/>
      <c r="BJ348" s="75"/>
      <c r="BK348" s="75"/>
    </row>
    <row r="349" ht="15.75" customHeight="1">
      <c r="A349" s="73"/>
      <c r="B349" s="74"/>
      <c r="C349" s="74"/>
      <c r="D349" s="74"/>
      <c r="E349" s="75"/>
      <c r="F349" s="75"/>
      <c r="G349" s="75"/>
      <c r="H349" s="74"/>
      <c r="I349" s="75"/>
      <c r="J349" s="73"/>
      <c r="K349" s="73"/>
      <c r="L349" s="74"/>
      <c r="M349" s="74"/>
      <c r="N349" s="73"/>
      <c r="O349" s="73"/>
      <c r="P349" s="74"/>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4"/>
      <c r="AN349" s="75"/>
      <c r="AO349" s="73"/>
      <c r="AP349" s="75"/>
      <c r="AQ349" s="75"/>
      <c r="AR349" s="75"/>
      <c r="AS349" s="75"/>
      <c r="AT349" s="75"/>
      <c r="AU349" s="75"/>
      <c r="AV349" s="75"/>
      <c r="AW349" s="75"/>
      <c r="AX349" s="75"/>
      <c r="AY349" s="74"/>
      <c r="AZ349" s="74"/>
      <c r="BA349" s="73"/>
      <c r="BB349" s="77"/>
      <c r="BC349" s="78"/>
      <c r="BD349" s="78"/>
      <c r="BE349" s="78"/>
      <c r="BF349" s="78"/>
      <c r="BG349" s="73"/>
      <c r="BH349" s="75"/>
      <c r="BI349" s="75"/>
      <c r="BJ349" s="75"/>
      <c r="BK349" s="75"/>
    </row>
    <row r="350" ht="15.75" customHeight="1">
      <c r="A350" s="73"/>
      <c r="B350" s="74"/>
      <c r="C350" s="74"/>
      <c r="D350" s="74"/>
      <c r="E350" s="75"/>
      <c r="F350" s="75"/>
      <c r="G350" s="75"/>
      <c r="H350" s="74"/>
      <c r="I350" s="75"/>
      <c r="J350" s="73"/>
      <c r="K350" s="73"/>
      <c r="L350" s="74"/>
      <c r="M350" s="74"/>
      <c r="N350" s="73"/>
      <c r="O350" s="73"/>
      <c r="P350" s="74"/>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4"/>
      <c r="AN350" s="75"/>
      <c r="AO350" s="73"/>
      <c r="AP350" s="75"/>
      <c r="AQ350" s="75"/>
      <c r="AR350" s="75"/>
      <c r="AS350" s="75"/>
      <c r="AT350" s="75"/>
      <c r="AU350" s="75"/>
      <c r="AV350" s="75"/>
      <c r="AW350" s="75"/>
      <c r="AX350" s="75"/>
      <c r="AY350" s="74"/>
      <c r="AZ350" s="74"/>
      <c r="BA350" s="73"/>
      <c r="BB350" s="77"/>
      <c r="BC350" s="78"/>
      <c r="BD350" s="78"/>
      <c r="BE350" s="78"/>
      <c r="BF350" s="78"/>
      <c r="BG350" s="73"/>
      <c r="BH350" s="75"/>
      <c r="BI350" s="75"/>
      <c r="BJ350" s="75"/>
      <c r="BK350" s="75"/>
    </row>
    <row r="351" ht="15.75" customHeight="1">
      <c r="A351" s="73"/>
      <c r="B351" s="74"/>
      <c r="C351" s="74"/>
      <c r="D351" s="74"/>
      <c r="E351" s="75"/>
      <c r="F351" s="75"/>
      <c r="G351" s="75"/>
      <c r="H351" s="74"/>
      <c r="I351" s="75"/>
      <c r="J351" s="73"/>
      <c r="K351" s="73"/>
      <c r="L351" s="74"/>
      <c r="M351" s="74"/>
      <c r="N351" s="73"/>
      <c r="O351" s="73"/>
      <c r="P351" s="74"/>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4"/>
      <c r="AN351" s="75"/>
      <c r="AO351" s="73"/>
      <c r="AP351" s="75"/>
      <c r="AQ351" s="75"/>
      <c r="AR351" s="75"/>
      <c r="AS351" s="75"/>
      <c r="AT351" s="75"/>
      <c r="AU351" s="75"/>
      <c r="AV351" s="75"/>
      <c r="AW351" s="75"/>
      <c r="AX351" s="75"/>
      <c r="AY351" s="74"/>
      <c r="AZ351" s="74"/>
      <c r="BA351" s="73"/>
      <c r="BB351" s="77"/>
      <c r="BC351" s="78"/>
      <c r="BD351" s="78"/>
      <c r="BE351" s="78"/>
      <c r="BF351" s="78"/>
      <c r="BG351" s="73"/>
      <c r="BH351" s="75"/>
      <c r="BI351" s="75"/>
      <c r="BJ351" s="75"/>
      <c r="BK351" s="75"/>
    </row>
    <row r="352" ht="15.75" customHeight="1">
      <c r="A352" s="73"/>
      <c r="B352" s="74"/>
      <c r="C352" s="74"/>
      <c r="D352" s="74"/>
      <c r="E352" s="75"/>
      <c r="F352" s="75"/>
      <c r="G352" s="75"/>
      <c r="H352" s="74"/>
      <c r="I352" s="75"/>
      <c r="J352" s="73"/>
      <c r="K352" s="73"/>
      <c r="L352" s="74"/>
      <c r="M352" s="74"/>
      <c r="N352" s="73"/>
      <c r="O352" s="73"/>
      <c r="P352" s="74"/>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4"/>
      <c r="AN352" s="75"/>
      <c r="AO352" s="73"/>
      <c r="AP352" s="75"/>
      <c r="AQ352" s="75"/>
      <c r="AR352" s="75"/>
      <c r="AS352" s="75"/>
      <c r="AT352" s="75"/>
      <c r="AU352" s="75"/>
      <c r="AV352" s="75"/>
      <c r="AW352" s="75"/>
      <c r="AX352" s="75"/>
      <c r="AY352" s="74"/>
      <c r="AZ352" s="74"/>
      <c r="BA352" s="73"/>
      <c r="BB352" s="77"/>
      <c r="BC352" s="78"/>
      <c r="BD352" s="78"/>
      <c r="BE352" s="78"/>
      <c r="BF352" s="78"/>
      <c r="BG352" s="73"/>
      <c r="BH352" s="75"/>
      <c r="BI352" s="75"/>
      <c r="BJ352" s="75"/>
      <c r="BK352" s="75"/>
    </row>
    <row r="353" ht="15.75" customHeight="1">
      <c r="A353" s="73"/>
      <c r="B353" s="74"/>
      <c r="C353" s="74"/>
      <c r="D353" s="74"/>
      <c r="E353" s="75"/>
      <c r="F353" s="75"/>
      <c r="G353" s="75"/>
      <c r="H353" s="74"/>
      <c r="I353" s="75"/>
      <c r="J353" s="73"/>
      <c r="K353" s="73"/>
      <c r="L353" s="74"/>
      <c r="M353" s="74"/>
      <c r="N353" s="73"/>
      <c r="O353" s="73"/>
      <c r="P353" s="74"/>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4"/>
      <c r="AN353" s="75"/>
      <c r="AO353" s="73"/>
      <c r="AP353" s="75"/>
      <c r="AQ353" s="75"/>
      <c r="AR353" s="75"/>
      <c r="AS353" s="75"/>
      <c r="AT353" s="75"/>
      <c r="AU353" s="75"/>
      <c r="AV353" s="75"/>
      <c r="AW353" s="75"/>
      <c r="AX353" s="75"/>
      <c r="AY353" s="74"/>
      <c r="AZ353" s="74"/>
      <c r="BA353" s="73"/>
      <c r="BB353" s="77"/>
      <c r="BC353" s="78"/>
      <c r="BD353" s="78"/>
      <c r="BE353" s="78"/>
      <c r="BF353" s="78"/>
      <c r="BG353" s="73"/>
      <c r="BH353" s="75"/>
      <c r="BI353" s="75"/>
      <c r="BJ353" s="75"/>
      <c r="BK353" s="75"/>
    </row>
    <row r="354" ht="15.75" customHeight="1">
      <c r="A354" s="73"/>
      <c r="B354" s="74"/>
      <c r="C354" s="74"/>
      <c r="D354" s="74"/>
      <c r="E354" s="75"/>
      <c r="F354" s="75"/>
      <c r="G354" s="75"/>
      <c r="H354" s="74"/>
      <c r="I354" s="75"/>
      <c r="J354" s="73"/>
      <c r="K354" s="73"/>
      <c r="L354" s="74"/>
      <c r="M354" s="74"/>
      <c r="N354" s="73"/>
      <c r="O354" s="73"/>
      <c r="P354" s="74"/>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4"/>
      <c r="AN354" s="75"/>
      <c r="AO354" s="73"/>
      <c r="AP354" s="75"/>
      <c r="AQ354" s="75"/>
      <c r="AR354" s="75"/>
      <c r="AS354" s="75"/>
      <c r="AT354" s="75"/>
      <c r="AU354" s="75"/>
      <c r="AV354" s="75"/>
      <c r="AW354" s="75"/>
      <c r="AX354" s="75"/>
      <c r="AY354" s="74"/>
      <c r="AZ354" s="74"/>
      <c r="BA354" s="73"/>
      <c r="BB354" s="77"/>
      <c r="BC354" s="78"/>
      <c r="BD354" s="78"/>
      <c r="BE354" s="78"/>
      <c r="BF354" s="78"/>
      <c r="BG354" s="73"/>
      <c r="BH354" s="75"/>
      <c r="BI354" s="75"/>
      <c r="BJ354" s="75"/>
      <c r="BK354" s="75"/>
    </row>
    <row r="355" ht="15.75" customHeight="1">
      <c r="A355" s="73"/>
      <c r="B355" s="74"/>
      <c r="C355" s="74"/>
      <c r="D355" s="74"/>
      <c r="E355" s="75"/>
      <c r="F355" s="75"/>
      <c r="G355" s="75"/>
      <c r="H355" s="74"/>
      <c r="I355" s="75"/>
      <c r="J355" s="73"/>
      <c r="K355" s="73"/>
      <c r="L355" s="74"/>
      <c r="M355" s="74"/>
      <c r="N355" s="73"/>
      <c r="O355" s="73"/>
      <c r="P355" s="74"/>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4"/>
      <c r="AN355" s="75"/>
      <c r="AO355" s="73"/>
      <c r="AP355" s="75"/>
      <c r="AQ355" s="75"/>
      <c r="AR355" s="75"/>
      <c r="AS355" s="75"/>
      <c r="AT355" s="75"/>
      <c r="AU355" s="75"/>
      <c r="AV355" s="75"/>
      <c r="AW355" s="75"/>
      <c r="AX355" s="75"/>
      <c r="AY355" s="74"/>
      <c r="AZ355" s="74"/>
      <c r="BA355" s="73"/>
      <c r="BB355" s="77"/>
      <c r="BC355" s="78"/>
      <c r="BD355" s="78"/>
      <c r="BE355" s="78"/>
      <c r="BF355" s="78"/>
      <c r="BG355" s="73"/>
      <c r="BH355" s="75"/>
      <c r="BI355" s="75"/>
      <c r="BJ355" s="75"/>
      <c r="BK355" s="75"/>
    </row>
    <row r="356" ht="15.75" customHeight="1">
      <c r="A356" s="73"/>
      <c r="B356" s="74"/>
      <c r="C356" s="74"/>
      <c r="D356" s="74"/>
      <c r="E356" s="75"/>
      <c r="F356" s="75"/>
      <c r="G356" s="75"/>
      <c r="H356" s="74"/>
      <c r="I356" s="75"/>
      <c r="J356" s="73"/>
      <c r="K356" s="73"/>
      <c r="L356" s="74"/>
      <c r="M356" s="74"/>
      <c r="N356" s="73"/>
      <c r="O356" s="73"/>
      <c r="P356" s="74"/>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4"/>
      <c r="AN356" s="75"/>
      <c r="AO356" s="73"/>
      <c r="AP356" s="75"/>
      <c r="AQ356" s="75"/>
      <c r="AR356" s="75"/>
      <c r="AS356" s="75"/>
      <c r="AT356" s="75"/>
      <c r="AU356" s="75"/>
      <c r="AV356" s="75"/>
      <c r="AW356" s="75"/>
      <c r="AX356" s="75"/>
      <c r="AY356" s="74"/>
      <c r="AZ356" s="74"/>
      <c r="BA356" s="73"/>
      <c r="BB356" s="77"/>
      <c r="BC356" s="78"/>
      <c r="BD356" s="78"/>
      <c r="BE356" s="78"/>
      <c r="BF356" s="78"/>
      <c r="BG356" s="73"/>
      <c r="BH356" s="75"/>
      <c r="BI356" s="75"/>
      <c r="BJ356" s="75"/>
      <c r="BK356" s="75"/>
    </row>
    <row r="357" ht="15.75" customHeight="1">
      <c r="A357" s="73"/>
      <c r="B357" s="74"/>
      <c r="C357" s="74"/>
      <c r="D357" s="74"/>
      <c r="E357" s="75"/>
      <c r="F357" s="75"/>
      <c r="G357" s="75"/>
      <c r="H357" s="74"/>
      <c r="I357" s="75"/>
      <c r="J357" s="73"/>
      <c r="K357" s="73"/>
      <c r="L357" s="74"/>
      <c r="M357" s="74"/>
      <c r="N357" s="73"/>
      <c r="O357" s="73"/>
      <c r="P357" s="74"/>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4"/>
      <c r="AN357" s="75"/>
      <c r="AO357" s="73"/>
      <c r="AP357" s="75"/>
      <c r="AQ357" s="75"/>
      <c r="AR357" s="75"/>
      <c r="AS357" s="75"/>
      <c r="AT357" s="75"/>
      <c r="AU357" s="75"/>
      <c r="AV357" s="75"/>
      <c r="AW357" s="75"/>
      <c r="AX357" s="75"/>
      <c r="AY357" s="74"/>
      <c r="AZ357" s="74"/>
      <c r="BA357" s="73"/>
      <c r="BB357" s="77"/>
      <c r="BC357" s="78"/>
      <c r="BD357" s="78"/>
      <c r="BE357" s="78"/>
      <c r="BF357" s="78"/>
      <c r="BG357" s="73"/>
      <c r="BH357" s="75"/>
      <c r="BI357" s="75"/>
      <c r="BJ357" s="75"/>
      <c r="BK357" s="75"/>
    </row>
    <row r="358" ht="15.75" customHeight="1">
      <c r="A358" s="73"/>
      <c r="B358" s="74"/>
      <c r="C358" s="74"/>
      <c r="D358" s="74"/>
      <c r="E358" s="75"/>
      <c r="F358" s="75"/>
      <c r="G358" s="75"/>
      <c r="H358" s="74"/>
      <c r="I358" s="75"/>
      <c r="J358" s="73"/>
      <c r="K358" s="73"/>
      <c r="L358" s="74"/>
      <c r="M358" s="74"/>
      <c r="N358" s="73"/>
      <c r="O358" s="73"/>
      <c r="P358" s="74"/>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4"/>
      <c r="AN358" s="75"/>
      <c r="AO358" s="73"/>
      <c r="AP358" s="75"/>
      <c r="AQ358" s="75"/>
      <c r="AR358" s="75"/>
      <c r="AS358" s="75"/>
      <c r="AT358" s="75"/>
      <c r="AU358" s="75"/>
      <c r="AV358" s="75"/>
      <c r="AW358" s="75"/>
      <c r="AX358" s="75"/>
      <c r="AY358" s="74"/>
      <c r="AZ358" s="74"/>
      <c r="BA358" s="73"/>
      <c r="BB358" s="77"/>
      <c r="BC358" s="78"/>
      <c r="BD358" s="78"/>
      <c r="BE358" s="78"/>
      <c r="BF358" s="78"/>
      <c r="BG358" s="73"/>
      <c r="BH358" s="75"/>
      <c r="BI358" s="75"/>
      <c r="BJ358" s="75"/>
      <c r="BK358" s="75"/>
    </row>
    <row r="359" ht="15.75" customHeight="1">
      <c r="A359" s="73"/>
      <c r="B359" s="74"/>
      <c r="C359" s="74"/>
      <c r="D359" s="74"/>
      <c r="E359" s="75"/>
      <c r="F359" s="75"/>
      <c r="G359" s="75"/>
      <c r="H359" s="74"/>
      <c r="I359" s="75"/>
      <c r="J359" s="73"/>
      <c r="K359" s="73"/>
      <c r="L359" s="74"/>
      <c r="M359" s="74"/>
      <c r="N359" s="73"/>
      <c r="O359" s="73"/>
      <c r="P359" s="74"/>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4"/>
      <c r="AN359" s="75"/>
      <c r="AO359" s="73"/>
      <c r="AP359" s="75"/>
      <c r="AQ359" s="75"/>
      <c r="AR359" s="75"/>
      <c r="AS359" s="75"/>
      <c r="AT359" s="75"/>
      <c r="AU359" s="75"/>
      <c r="AV359" s="75"/>
      <c r="AW359" s="75"/>
      <c r="AX359" s="75"/>
      <c r="AY359" s="74"/>
      <c r="AZ359" s="74"/>
      <c r="BA359" s="73"/>
      <c r="BB359" s="77"/>
      <c r="BC359" s="78"/>
      <c r="BD359" s="78"/>
      <c r="BE359" s="78"/>
      <c r="BF359" s="78"/>
      <c r="BG359" s="73"/>
      <c r="BH359" s="75"/>
      <c r="BI359" s="75"/>
      <c r="BJ359" s="75"/>
      <c r="BK359" s="75"/>
    </row>
    <row r="360" ht="15.75" customHeight="1">
      <c r="A360" s="73"/>
      <c r="B360" s="74"/>
      <c r="C360" s="74"/>
      <c r="D360" s="74"/>
      <c r="E360" s="75"/>
      <c r="F360" s="75"/>
      <c r="G360" s="75"/>
      <c r="H360" s="74"/>
      <c r="I360" s="75"/>
      <c r="J360" s="73"/>
      <c r="K360" s="73"/>
      <c r="L360" s="74"/>
      <c r="M360" s="74"/>
      <c r="N360" s="73"/>
      <c r="O360" s="73"/>
      <c r="P360" s="74"/>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4"/>
      <c r="AN360" s="75"/>
      <c r="AO360" s="73"/>
      <c r="AP360" s="75"/>
      <c r="AQ360" s="75"/>
      <c r="AR360" s="75"/>
      <c r="AS360" s="75"/>
      <c r="AT360" s="75"/>
      <c r="AU360" s="75"/>
      <c r="AV360" s="75"/>
      <c r="AW360" s="75"/>
      <c r="AX360" s="75"/>
      <c r="AY360" s="74"/>
      <c r="AZ360" s="74"/>
      <c r="BA360" s="73"/>
      <c r="BB360" s="77"/>
      <c r="BC360" s="78"/>
      <c r="BD360" s="78"/>
      <c r="BE360" s="78"/>
      <c r="BF360" s="78"/>
      <c r="BG360" s="73"/>
      <c r="BH360" s="75"/>
      <c r="BI360" s="75"/>
      <c r="BJ360" s="75"/>
      <c r="BK360" s="75"/>
    </row>
    <row r="361" ht="15.75" customHeight="1">
      <c r="A361" s="73"/>
      <c r="B361" s="74"/>
      <c r="C361" s="74"/>
      <c r="D361" s="74"/>
      <c r="E361" s="75"/>
      <c r="F361" s="75"/>
      <c r="G361" s="75"/>
      <c r="H361" s="74"/>
      <c r="I361" s="75"/>
      <c r="J361" s="73"/>
      <c r="K361" s="73"/>
      <c r="L361" s="74"/>
      <c r="M361" s="74"/>
      <c r="N361" s="73"/>
      <c r="O361" s="73"/>
      <c r="P361" s="74"/>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4"/>
      <c r="AN361" s="75"/>
      <c r="AO361" s="73"/>
      <c r="AP361" s="75"/>
      <c r="AQ361" s="75"/>
      <c r="AR361" s="75"/>
      <c r="AS361" s="75"/>
      <c r="AT361" s="75"/>
      <c r="AU361" s="75"/>
      <c r="AV361" s="75"/>
      <c r="AW361" s="75"/>
      <c r="AX361" s="75"/>
      <c r="AY361" s="74"/>
      <c r="AZ361" s="74"/>
      <c r="BA361" s="73"/>
      <c r="BB361" s="77"/>
      <c r="BC361" s="78"/>
      <c r="BD361" s="78"/>
      <c r="BE361" s="78"/>
      <c r="BF361" s="78"/>
      <c r="BG361" s="73"/>
      <c r="BH361" s="75"/>
      <c r="BI361" s="75"/>
      <c r="BJ361" s="75"/>
      <c r="BK361" s="75"/>
    </row>
    <row r="362" ht="15.75" customHeight="1">
      <c r="A362" s="73"/>
      <c r="B362" s="74"/>
      <c r="C362" s="74"/>
      <c r="D362" s="74"/>
      <c r="E362" s="75"/>
      <c r="F362" s="75"/>
      <c r="G362" s="75"/>
      <c r="H362" s="74"/>
      <c r="I362" s="75"/>
      <c r="J362" s="73"/>
      <c r="K362" s="73"/>
      <c r="L362" s="74"/>
      <c r="M362" s="74"/>
      <c r="N362" s="73"/>
      <c r="O362" s="73"/>
      <c r="P362" s="74"/>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4"/>
      <c r="AN362" s="75"/>
      <c r="AO362" s="73"/>
      <c r="AP362" s="75"/>
      <c r="AQ362" s="75"/>
      <c r="AR362" s="75"/>
      <c r="AS362" s="75"/>
      <c r="AT362" s="75"/>
      <c r="AU362" s="75"/>
      <c r="AV362" s="75"/>
      <c r="AW362" s="75"/>
      <c r="AX362" s="75"/>
      <c r="AY362" s="74"/>
      <c r="AZ362" s="74"/>
      <c r="BA362" s="73"/>
      <c r="BB362" s="77"/>
      <c r="BC362" s="78"/>
      <c r="BD362" s="78"/>
      <c r="BE362" s="78"/>
      <c r="BF362" s="78"/>
      <c r="BG362" s="73"/>
      <c r="BH362" s="75"/>
      <c r="BI362" s="75"/>
      <c r="BJ362" s="75"/>
      <c r="BK362" s="75"/>
    </row>
    <row r="363" ht="15.75" customHeight="1">
      <c r="A363" s="73"/>
      <c r="B363" s="74"/>
      <c r="C363" s="74"/>
      <c r="D363" s="74"/>
      <c r="E363" s="75"/>
      <c r="F363" s="75"/>
      <c r="G363" s="75"/>
      <c r="H363" s="74"/>
      <c r="I363" s="75"/>
      <c r="J363" s="73"/>
      <c r="K363" s="73"/>
      <c r="L363" s="74"/>
      <c r="M363" s="74"/>
      <c r="N363" s="73"/>
      <c r="O363" s="73"/>
      <c r="P363" s="74"/>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4"/>
      <c r="AN363" s="75"/>
      <c r="AO363" s="73"/>
      <c r="AP363" s="75"/>
      <c r="AQ363" s="75"/>
      <c r="AR363" s="75"/>
      <c r="AS363" s="75"/>
      <c r="AT363" s="75"/>
      <c r="AU363" s="75"/>
      <c r="AV363" s="75"/>
      <c r="AW363" s="75"/>
      <c r="AX363" s="75"/>
      <c r="AY363" s="74"/>
      <c r="AZ363" s="74"/>
      <c r="BA363" s="73"/>
      <c r="BB363" s="77"/>
      <c r="BC363" s="78"/>
      <c r="BD363" s="78"/>
      <c r="BE363" s="78"/>
      <c r="BF363" s="78"/>
      <c r="BG363" s="73"/>
      <c r="BH363" s="75"/>
      <c r="BI363" s="75"/>
      <c r="BJ363" s="75"/>
      <c r="BK363" s="75"/>
    </row>
    <row r="364" ht="15.75" customHeight="1">
      <c r="A364" s="73"/>
      <c r="B364" s="74"/>
      <c r="C364" s="74"/>
      <c r="D364" s="74"/>
      <c r="E364" s="75"/>
      <c r="F364" s="75"/>
      <c r="G364" s="75"/>
      <c r="H364" s="74"/>
      <c r="I364" s="75"/>
      <c r="J364" s="73"/>
      <c r="K364" s="73"/>
      <c r="L364" s="74"/>
      <c r="M364" s="74"/>
      <c r="N364" s="73"/>
      <c r="O364" s="73"/>
      <c r="P364" s="74"/>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4"/>
      <c r="AN364" s="75"/>
      <c r="AO364" s="73"/>
      <c r="AP364" s="75"/>
      <c r="AQ364" s="75"/>
      <c r="AR364" s="75"/>
      <c r="AS364" s="75"/>
      <c r="AT364" s="75"/>
      <c r="AU364" s="75"/>
      <c r="AV364" s="75"/>
      <c r="AW364" s="75"/>
      <c r="AX364" s="75"/>
      <c r="AY364" s="74"/>
      <c r="AZ364" s="74"/>
      <c r="BA364" s="73"/>
      <c r="BB364" s="77"/>
      <c r="BC364" s="78"/>
      <c r="BD364" s="78"/>
      <c r="BE364" s="78"/>
      <c r="BF364" s="78"/>
      <c r="BG364" s="73"/>
      <c r="BH364" s="75"/>
      <c r="BI364" s="75"/>
      <c r="BJ364" s="75"/>
      <c r="BK364" s="75"/>
    </row>
    <row r="365" ht="15.75" customHeight="1">
      <c r="A365" s="73"/>
      <c r="B365" s="74"/>
      <c r="C365" s="74"/>
      <c r="D365" s="74"/>
      <c r="E365" s="75"/>
      <c r="F365" s="75"/>
      <c r="G365" s="75"/>
      <c r="H365" s="74"/>
      <c r="I365" s="75"/>
      <c r="J365" s="73"/>
      <c r="K365" s="73"/>
      <c r="L365" s="74"/>
      <c r="M365" s="74"/>
      <c r="N365" s="73"/>
      <c r="O365" s="73"/>
      <c r="P365" s="74"/>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4"/>
      <c r="AN365" s="75"/>
      <c r="AO365" s="73"/>
      <c r="AP365" s="75"/>
      <c r="AQ365" s="75"/>
      <c r="AR365" s="75"/>
      <c r="AS365" s="75"/>
      <c r="AT365" s="75"/>
      <c r="AU365" s="75"/>
      <c r="AV365" s="75"/>
      <c r="AW365" s="75"/>
      <c r="AX365" s="75"/>
      <c r="AY365" s="74"/>
      <c r="AZ365" s="74"/>
      <c r="BA365" s="73"/>
      <c r="BB365" s="77"/>
      <c r="BC365" s="78"/>
      <c r="BD365" s="78"/>
      <c r="BE365" s="78"/>
      <c r="BF365" s="78"/>
      <c r="BG365" s="73"/>
      <c r="BH365" s="75"/>
      <c r="BI365" s="75"/>
      <c r="BJ365" s="75"/>
      <c r="BK365" s="75"/>
    </row>
    <row r="366" ht="15.75" customHeight="1">
      <c r="A366" s="73"/>
      <c r="B366" s="74"/>
      <c r="C366" s="74"/>
      <c r="D366" s="74"/>
      <c r="E366" s="75"/>
      <c r="F366" s="75"/>
      <c r="G366" s="75"/>
      <c r="H366" s="74"/>
      <c r="I366" s="75"/>
      <c r="J366" s="73"/>
      <c r="K366" s="73"/>
      <c r="L366" s="74"/>
      <c r="M366" s="74"/>
      <c r="N366" s="73"/>
      <c r="O366" s="73"/>
      <c r="P366" s="74"/>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4"/>
      <c r="AN366" s="75"/>
      <c r="AO366" s="73"/>
      <c r="AP366" s="75"/>
      <c r="AQ366" s="75"/>
      <c r="AR366" s="75"/>
      <c r="AS366" s="75"/>
      <c r="AT366" s="75"/>
      <c r="AU366" s="75"/>
      <c r="AV366" s="75"/>
      <c r="AW366" s="75"/>
      <c r="AX366" s="75"/>
      <c r="AY366" s="74"/>
      <c r="AZ366" s="74"/>
      <c r="BA366" s="73"/>
      <c r="BB366" s="77"/>
      <c r="BC366" s="78"/>
      <c r="BD366" s="78"/>
      <c r="BE366" s="78"/>
      <c r="BF366" s="78"/>
      <c r="BG366" s="73"/>
      <c r="BH366" s="75"/>
      <c r="BI366" s="75"/>
      <c r="BJ366" s="75"/>
      <c r="BK366" s="75"/>
    </row>
    <row r="367" ht="15.75" customHeight="1">
      <c r="A367" s="73"/>
      <c r="B367" s="74"/>
      <c r="C367" s="74"/>
      <c r="D367" s="74"/>
      <c r="E367" s="75"/>
      <c r="F367" s="75"/>
      <c r="G367" s="75"/>
      <c r="H367" s="74"/>
      <c r="I367" s="75"/>
      <c r="J367" s="73"/>
      <c r="K367" s="73"/>
      <c r="L367" s="74"/>
      <c r="M367" s="74"/>
      <c r="N367" s="73"/>
      <c r="O367" s="73"/>
      <c r="P367" s="74"/>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4"/>
      <c r="AN367" s="75"/>
      <c r="AO367" s="73"/>
      <c r="AP367" s="75"/>
      <c r="AQ367" s="75"/>
      <c r="AR367" s="75"/>
      <c r="AS367" s="75"/>
      <c r="AT367" s="75"/>
      <c r="AU367" s="75"/>
      <c r="AV367" s="75"/>
      <c r="AW367" s="75"/>
      <c r="AX367" s="75"/>
      <c r="AY367" s="74"/>
      <c r="AZ367" s="74"/>
      <c r="BA367" s="73"/>
      <c r="BB367" s="77"/>
      <c r="BC367" s="78"/>
      <c r="BD367" s="78"/>
      <c r="BE367" s="78"/>
      <c r="BF367" s="78"/>
      <c r="BG367" s="73"/>
      <c r="BH367" s="75"/>
      <c r="BI367" s="75"/>
      <c r="BJ367" s="75"/>
      <c r="BK367" s="75"/>
    </row>
    <row r="368" ht="15.75" customHeight="1">
      <c r="A368" s="73"/>
      <c r="B368" s="74"/>
      <c r="C368" s="74"/>
      <c r="D368" s="74"/>
      <c r="E368" s="75"/>
      <c r="F368" s="75"/>
      <c r="G368" s="75"/>
      <c r="H368" s="74"/>
      <c r="I368" s="75"/>
      <c r="J368" s="73"/>
      <c r="K368" s="73"/>
      <c r="L368" s="74"/>
      <c r="M368" s="74"/>
      <c r="N368" s="73"/>
      <c r="O368" s="73"/>
      <c r="P368" s="74"/>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4"/>
      <c r="AN368" s="75"/>
      <c r="AO368" s="73"/>
      <c r="AP368" s="75"/>
      <c r="AQ368" s="75"/>
      <c r="AR368" s="75"/>
      <c r="AS368" s="75"/>
      <c r="AT368" s="75"/>
      <c r="AU368" s="75"/>
      <c r="AV368" s="75"/>
      <c r="AW368" s="75"/>
      <c r="AX368" s="75"/>
      <c r="AY368" s="74"/>
      <c r="AZ368" s="74"/>
      <c r="BA368" s="73"/>
      <c r="BB368" s="77"/>
      <c r="BC368" s="78"/>
      <c r="BD368" s="78"/>
      <c r="BE368" s="78"/>
      <c r="BF368" s="78"/>
      <c r="BG368" s="73"/>
      <c r="BH368" s="75"/>
      <c r="BI368" s="75"/>
      <c r="BJ368" s="75"/>
      <c r="BK368" s="75"/>
    </row>
    <row r="369" ht="15.75" customHeight="1">
      <c r="A369" s="73"/>
      <c r="B369" s="74"/>
      <c r="C369" s="74"/>
      <c r="D369" s="74"/>
      <c r="E369" s="75"/>
      <c r="F369" s="75"/>
      <c r="G369" s="75"/>
      <c r="H369" s="74"/>
      <c r="I369" s="75"/>
      <c r="J369" s="73"/>
      <c r="K369" s="73"/>
      <c r="L369" s="74"/>
      <c r="M369" s="74"/>
      <c r="N369" s="73"/>
      <c r="O369" s="73"/>
      <c r="P369" s="74"/>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4"/>
      <c r="AN369" s="75"/>
      <c r="AO369" s="73"/>
      <c r="AP369" s="75"/>
      <c r="AQ369" s="75"/>
      <c r="AR369" s="75"/>
      <c r="AS369" s="75"/>
      <c r="AT369" s="75"/>
      <c r="AU369" s="75"/>
      <c r="AV369" s="75"/>
      <c r="AW369" s="75"/>
      <c r="AX369" s="75"/>
      <c r="AY369" s="74"/>
      <c r="AZ369" s="74"/>
      <c r="BA369" s="73"/>
      <c r="BB369" s="77"/>
      <c r="BC369" s="78"/>
      <c r="BD369" s="78"/>
      <c r="BE369" s="78"/>
      <c r="BF369" s="78"/>
      <c r="BG369" s="73"/>
      <c r="BH369" s="75"/>
      <c r="BI369" s="75"/>
      <c r="BJ369" s="75"/>
      <c r="BK369" s="75"/>
    </row>
    <row r="370" ht="15.75" customHeight="1">
      <c r="A370" s="73"/>
      <c r="B370" s="74"/>
      <c r="C370" s="74"/>
      <c r="D370" s="74"/>
      <c r="E370" s="75"/>
      <c r="F370" s="75"/>
      <c r="G370" s="75"/>
      <c r="H370" s="74"/>
      <c r="I370" s="75"/>
      <c r="J370" s="73"/>
      <c r="K370" s="73"/>
      <c r="L370" s="74"/>
      <c r="M370" s="74"/>
      <c r="N370" s="73"/>
      <c r="O370" s="73"/>
      <c r="P370" s="74"/>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4"/>
      <c r="AN370" s="75"/>
      <c r="AO370" s="73"/>
      <c r="AP370" s="75"/>
      <c r="AQ370" s="75"/>
      <c r="AR370" s="75"/>
      <c r="AS370" s="75"/>
      <c r="AT370" s="75"/>
      <c r="AU370" s="75"/>
      <c r="AV370" s="75"/>
      <c r="AW370" s="75"/>
      <c r="AX370" s="75"/>
      <c r="AY370" s="74"/>
      <c r="AZ370" s="74"/>
      <c r="BA370" s="73"/>
      <c r="BB370" s="77"/>
      <c r="BC370" s="78"/>
      <c r="BD370" s="78"/>
      <c r="BE370" s="78"/>
      <c r="BF370" s="78"/>
      <c r="BG370" s="73"/>
      <c r="BH370" s="75"/>
      <c r="BI370" s="75"/>
      <c r="BJ370" s="75"/>
      <c r="BK370" s="75"/>
    </row>
    <row r="371" ht="15.75" customHeight="1">
      <c r="A371" s="73"/>
      <c r="B371" s="74"/>
      <c r="C371" s="74"/>
      <c r="D371" s="74"/>
      <c r="E371" s="75"/>
      <c r="F371" s="75"/>
      <c r="G371" s="75"/>
      <c r="H371" s="74"/>
      <c r="I371" s="75"/>
      <c r="J371" s="73"/>
      <c r="K371" s="73"/>
      <c r="L371" s="74"/>
      <c r="M371" s="74"/>
      <c r="N371" s="73"/>
      <c r="O371" s="73"/>
      <c r="P371" s="74"/>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4"/>
      <c r="AN371" s="75"/>
      <c r="AO371" s="73"/>
      <c r="AP371" s="75"/>
      <c r="AQ371" s="75"/>
      <c r="AR371" s="75"/>
      <c r="AS371" s="75"/>
      <c r="AT371" s="75"/>
      <c r="AU371" s="75"/>
      <c r="AV371" s="75"/>
      <c r="AW371" s="75"/>
      <c r="AX371" s="75"/>
      <c r="AY371" s="74"/>
      <c r="AZ371" s="74"/>
      <c r="BA371" s="73"/>
      <c r="BB371" s="77"/>
      <c r="BC371" s="78"/>
      <c r="BD371" s="78"/>
      <c r="BE371" s="78"/>
      <c r="BF371" s="78"/>
      <c r="BG371" s="73"/>
      <c r="BH371" s="75"/>
      <c r="BI371" s="75"/>
      <c r="BJ371" s="75"/>
      <c r="BK371" s="75"/>
    </row>
    <row r="372" ht="15.75" customHeight="1">
      <c r="A372" s="73"/>
      <c r="B372" s="74"/>
      <c r="C372" s="74"/>
      <c r="D372" s="74"/>
      <c r="E372" s="75"/>
      <c r="F372" s="75"/>
      <c r="G372" s="75"/>
      <c r="H372" s="74"/>
      <c r="I372" s="75"/>
      <c r="J372" s="73"/>
      <c r="K372" s="73"/>
      <c r="L372" s="74"/>
      <c r="M372" s="74"/>
      <c r="N372" s="73"/>
      <c r="O372" s="73"/>
      <c r="P372" s="74"/>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4"/>
      <c r="AN372" s="75"/>
      <c r="AO372" s="73"/>
      <c r="AP372" s="75"/>
      <c r="AQ372" s="75"/>
      <c r="AR372" s="75"/>
      <c r="AS372" s="75"/>
      <c r="AT372" s="75"/>
      <c r="AU372" s="75"/>
      <c r="AV372" s="75"/>
      <c r="AW372" s="75"/>
      <c r="AX372" s="75"/>
      <c r="AY372" s="74"/>
      <c r="AZ372" s="74"/>
      <c r="BA372" s="73"/>
      <c r="BB372" s="77"/>
      <c r="BC372" s="78"/>
      <c r="BD372" s="78"/>
      <c r="BE372" s="78"/>
      <c r="BF372" s="78"/>
      <c r="BG372" s="73"/>
      <c r="BH372" s="75"/>
      <c r="BI372" s="75"/>
      <c r="BJ372" s="75"/>
      <c r="BK372" s="75"/>
    </row>
    <row r="373" ht="15.75" customHeight="1">
      <c r="A373" s="73"/>
      <c r="B373" s="74"/>
      <c r="C373" s="74"/>
      <c r="D373" s="74"/>
      <c r="E373" s="75"/>
      <c r="F373" s="75"/>
      <c r="G373" s="75"/>
      <c r="H373" s="74"/>
      <c r="I373" s="75"/>
      <c r="J373" s="73"/>
      <c r="K373" s="73"/>
      <c r="L373" s="74"/>
      <c r="M373" s="74"/>
      <c r="N373" s="73"/>
      <c r="O373" s="73"/>
      <c r="P373" s="74"/>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4"/>
      <c r="AN373" s="75"/>
      <c r="AO373" s="73"/>
      <c r="AP373" s="75"/>
      <c r="AQ373" s="75"/>
      <c r="AR373" s="75"/>
      <c r="AS373" s="75"/>
      <c r="AT373" s="75"/>
      <c r="AU373" s="75"/>
      <c r="AV373" s="75"/>
      <c r="AW373" s="75"/>
      <c r="AX373" s="75"/>
      <c r="AY373" s="74"/>
      <c r="AZ373" s="74"/>
      <c r="BA373" s="73"/>
      <c r="BB373" s="77"/>
      <c r="BC373" s="78"/>
      <c r="BD373" s="78"/>
      <c r="BE373" s="78"/>
      <c r="BF373" s="78"/>
      <c r="BG373" s="73"/>
      <c r="BH373" s="75"/>
      <c r="BI373" s="75"/>
      <c r="BJ373" s="75"/>
      <c r="BK373" s="75"/>
    </row>
    <row r="374" ht="15.75" customHeight="1">
      <c r="A374" s="73"/>
      <c r="B374" s="74"/>
      <c r="C374" s="74"/>
      <c r="D374" s="74"/>
      <c r="E374" s="75"/>
      <c r="F374" s="75"/>
      <c r="G374" s="75"/>
      <c r="H374" s="74"/>
      <c r="I374" s="75"/>
      <c r="J374" s="73"/>
      <c r="K374" s="73"/>
      <c r="L374" s="74"/>
      <c r="M374" s="74"/>
      <c r="N374" s="73"/>
      <c r="O374" s="73"/>
      <c r="P374" s="74"/>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4"/>
      <c r="AN374" s="75"/>
      <c r="AO374" s="73"/>
      <c r="AP374" s="75"/>
      <c r="AQ374" s="75"/>
      <c r="AR374" s="75"/>
      <c r="AS374" s="75"/>
      <c r="AT374" s="75"/>
      <c r="AU374" s="75"/>
      <c r="AV374" s="75"/>
      <c r="AW374" s="75"/>
      <c r="AX374" s="75"/>
      <c r="AY374" s="74"/>
      <c r="AZ374" s="74"/>
      <c r="BA374" s="73"/>
      <c r="BB374" s="77"/>
      <c r="BC374" s="78"/>
      <c r="BD374" s="78"/>
      <c r="BE374" s="78"/>
      <c r="BF374" s="78"/>
      <c r="BG374" s="73"/>
      <c r="BH374" s="75"/>
      <c r="BI374" s="75"/>
      <c r="BJ374" s="75"/>
      <c r="BK374" s="75"/>
    </row>
    <row r="375" ht="15.75" customHeight="1">
      <c r="A375" s="73"/>
      <c r="B375" s="74"/>
      <c r="C375" s="74"/>
      <c r="D375" s="74"/>
      <c r="E375" s="75"/>
      <c r="F375" s="75"/>
      <c r="G375" s="75"/>
      <c r="H375" s="74"/>
      <c r="I375" s="75"/>
      <c r="J375" s="73"/>
      <c r="K375" s="73"/>
      <c r="L375" s="74"/>
      <c r="M375" s="74"/>
      <c r="N375" s="73"/>
      <c r="O375" s="73"/>
      <c r="P375" s="74"/>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4"/>
      <c r="AN375" s="75"/>
      <c r="AO375" s="73"/>
      <c r="AP375" s="75"/>
      <c r="AQ375" s="75"/>
      <c r="AR375" s="75"/>
      <c r="AS375" s="75"/>
      <c r="AT375" s="75"/>
      <c r="AU375" s="75"/>
      <c r="AV375" s="75"/>
      <c r="AW375" s="75"/>
      <c r="AX375" s="75"/>
      <c r="AY375" s="74"/>
      <c r="AZ375" s="74"/>
      <c r="BA375" s="73"/>
      <c r="BB375" s="77"/>
      <c r="BC375" s="78"/>
      <c r="BD375" s="78"/>
      <c r="BE375" s="78"/>
      <c r="BF375" s="78"/>
      <c r="BG375" s="73"/>
      <c r="BH375" s="75"/>
      <c r="BI375" s="75"/>
      <c r="BJ375" s="75"/>
      <c r="BK375" s="75"/>
    </row>
    <row r="376" ht="15.75" customHeight="1">
      <c r="A376" s="73"/>
      <c r="B376" s="74"/>
      <c r="C376" s="74"/>
      <c r="D376" s="74"/>
      <c r="E376" s="75"/>
      <c r="F376" s="75"/>
      <c r="G376" s="75"/>
      <c r="H376" s="74"/>
      <c r="I376" s="75"/>
      <c r="J376" s="73"/>
      <c r="K376" s="73"/>
      <c r="L376" s="74"/>
      <c r="M376" s="74"/>
      <c r="N376" s="73"/>
      <c r="O376" s="73"/>
      <c r="P376" s="74"/>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4"/>
      <c r="AN376" s="75"/>
      <c r="AO376" s="73"/>
      <c r="AP376" s="75"/>
      <c r="AQ376" s="75"/>
      <c r="AR376" s="75"/>
      <c r="AS376" s="75"/>
      <c r="AT376" s="75"/>
      <c r="AU376" s="75"/>
      <c r="AV376" s="75"/>
      <c r="AW376" s="75"/>
      <c r="AX376" s="75"/>
      <c r="AY376" s="74"/>
      <c r="AZ376" s="74"/>
      <c r="BA376" s="73"/>
      <c r="BB376" s="77"/>
      <c r="BC376" s="78"/>
      <c r="BD376" s="78"/>
      <c r="BE376" s="78"/>
      <c r="BF376" s="78"/>
      <c r="BG376" s="73"/>
      <c r="BH376" s="75"/>
      <c r="BI376" s="75"/>
      <c r="BJ376" s="75"/>
      <c r="BK376" s="75"/>
    </row>
    <row r="377" ht="15.75" customHeight="1">
      <c r="A377" s="73"/>
      <c r="B377" s="74"/>
      <c r="C377" s="74"/>
      <c r="D377" s="74"/>
      <c r="E377" s="75"/>
      <c r="F377" s="75"/>
      <c r="G377" s="75"/>
      <c r="H377" s="74"/>
      <c r="I377" s="75"/>
      <c r="J377" s="73"/>
      <c r="K377" s="73"/>
      <c r="L377" s="74"/>
      <c r="M377" s="74"/>
      <c r="N377" s="73"/>
      <c r="O377" s="73"/>
      <c r="P377" s="74"/>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4"/>
      <c r="AN377" s="75"/>
      <c r="AO377" s="73"/>
      <c r="AP377" s="75"/>
      <c r="AQ377" s="75"/>
      <c r="AR377" s="75"/>
      <c r="AS377" s="75"/>
      <c r="AT377" s="75"/>
      <c r="AU377" s="75"/>
      <c r="AV377" s="75"/>
      <c r="AW377" s="75"/>
      <c r="AX377" s="75"/>
      <c r="AY377" s="74"/>
      <c r="AZ377" s="74"/>
      <c r="BA377" s="73"/>
      <c r="BB377" s="77"/>
      <c r="BC377" s="78"/>
      <c r="BD377" s="78"/>
      <c r="BE377" s="78"/>
      <c r="BF377" s="78"/>
      <c r="BG377" s="73"/>
      <c r="BH377" s="75"/>
      <c r="BI377" s="75"/>
      <c r="BJ377" s="75"/>
      <c r="BK377" s="75"/>
    </row>
    <row r="378" ht="15.75" customHeight="1">
      <c r="A378" s="73"/>
      <c r="B378" s="74"/>
      <c r="C378" s="74"/>
      <c r="D378" s="74"/>
      <c r="E378" s="75"/>
      <c r="F378" s="75"/>
      <c r="G378" s="75"/>
      <c r="H378" s="74"/>
      <c r="I378" s="75"/>
      <c r="J378" s="73"/>
      <c r="K378" s="73"/>
      <c r="L378" s="74"/>
      <c r="M378" s="74"/>
      <c r="N378" s="73"/>
      <c r="O378" s="73"/>
      <c r="P378" s="74"/>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4"/>
      <c r="AN378" s="75"/>
      <c r="AO378" s="73"/>
      <c r="AP378" s="75"/>
      <c r="AQ378" s="75"/>
      <c r="AR378" s="75"/>
      <c r="AS378" s="75"/>
      <c r="AT378" s="75"/>
      <c r="AU378" s="75"/>
      <c r="AV378" s="75"/>
      <c r="AW378" s="75"/>
      <c r="AX378" s="75"/>
      <c r="AY378" s="74"/>
      <c r="AZ378" s="74"/>
      <c r="BA378" s="73"/>
      <c r="BB378" s="77"/>
      <c r="BC378" s="78"/>
      <c r="BD378" s="78"/>
      <c r="BE378" s="78"/>
      <c r="BF378" s="78"/>
      <c r="BG378" s="73"/>
      <c r="BH378" s="75"/>
      <c r="BI378" s="75"/>
      <c r="BJ378" s="75"/>
      <c r="BK378" s="75"/>
    </row>
    <row r="379" ht="15.75" customHeight="1">
      <c r="A379" s="73"/>
      <c r="B379" s="74"/>
      <c r="C379" s="74"/>
      <c r="D379" s="74"/>
      <c r="E379" s="75"/>
      <c r="F379" s="75"/>
      <c r="G379" s="75"/>
      <c r="H379" s="74"/>
      <c r="I379" s="75"/>
      <c r="J379" s="73"/>
      <c r="K379" s="73"/>
      <c r="L379" s="74"/>
      <c r="M379" s="74"/>
      <c r="N379" s="73"/>
      <c r="O379" s="73"/>
      <c r="P379" s="74"/>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4"/>
      <c r="AN379" s="75"/>
      <c r="AO379" s="73"/>
      <c r="AP379" s="75"/>
      <c r="AQ379" s="75"/>
      <c r="AR379" s="75"/>
      <c r="AS379" s="75"/>
      <c r="AT379" s="75"/>
      <c r="AU379" s="75"/>
      <c r="AV379" s="75"/>
      <c r="AW379" s="75"/>
      <c r="AX379" s="75"/>
      <c r="AY379" s="74"/>
      <c r="AZ379" s="74"/>
      <c r="BA379" s="73"/>
      <c r="BB379" s="77"/>
      <c r="BC379" s="78"/>
      <c r="BD379" s="78"/>
      <c r="BE379" s="78"/>
      <c r="BF379" s="78"/>
      <c r="BG379" s="73"/>
      <c r="BH379" s="75"/>
      <c r="BI379" s="75"/>
      <c r="BJ379" s="75"/>
      <c r="BK379" s="75"/>
    </row>
    <row r="380" ht="15.75" customHeight="1">
      <c r="A380" s="73"/>
      <c r="B380" s="74"/>
      <c r="C380" s="74"/>
      <c r="D380" s="74"/>
      <c r="E380" s="75"/>
      <c r="F380" s="75"/>
      <c r="G380" s="75"/>
      <c r="H380" s="74"/>
      <c r="I380" s="75"/>
      <c r="J380" s="73"/>
      <c r="K380" s="73"/>
      <c r="L380" s="74"/>
      <c r="M380" s="74"/>
      <c r="N380" s="73"/>
      <c r="O380" s="73"/>
      <c r="P380" s="74"/>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4"/>
      <c r="AN380" s="75"/>
      <c r="AO380" s="73"/>
      <c r="AP380" s="75"/>
      <c r="AQ380" s="75"/>
      <c r="AR380" s="75"/>
      <c r="AS380" s="75"/>
      <c r="AT380" s="75"/>
      <c r="AU380" s="75"/>
      <c r="AV380" s="75"/>
      <c r="AW380" s="75"/>
      <c r="AX380" s="75"/>
      <c r="AY380" s="74"/>
      <c r="AZ380" s="74"/>
      <c r="BA380" s="73"/>
      <c r="BB380" s="77"/>
      <c r="BC380" s="78"/>
      <c r="BD380" s="78"/>
      <c r="BE380" s="78"/>
      <c r="BF380" s="78"/>
      <c r="BG380" s="73"/>
      <c r="BH380" s="75"/>
      <c r="BI380" s="75"/>
      <c r="BJ380" s="75"/>
      <c r="BK380" s="75"/>
    </row>
    <row r="381" ht="15.75" customHeight="1">
      <c r="A381" s="73"/>
      <c r="B381" s="74"/>
      <c r="C381" s="74"/>
      <c r="D381" s="74"/>
      <c r="E381" s="75"/>
      <c r="F381" s="75"/>
      <c r="G381" s="75"/>
      <c r="H381" s="74"/>
      <c r="I381" s="75"/>
      <c r="J381" s="73"/>
      <c r="K381" s="73"/>
      <c r="L381" s="74"/>
      <c r="M381" s="74"/>
      <c r="N381" s="73"/>
      <c r="O381" s="73"/>
      <c r="P381" s="74"/>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4"/>
      <c r="AN381" s="75"/>
      <c r="AO381" s="73"/>
      <c r="AP381" s="75"/>
      <c r="AQ381" s="75"/>
      <c r="AR381" s="75"/>
      <c r="AS381" s="75"/>
      <c r="AT381" s="75"/>
      <c r="AU381" s="75"/>
      <c r="AV381" s="75"/>
      <c r="AW381" s="75"/>
      <c r="AX381" s="75"/>
      <c r="AY381" s="74"/>
      <c r="AZ381" s="74"/>
      <c r="BA381" s="73"/>
      <c r="BB381" s="77"/>
      <c r="BC381" s="78"/>
      <c r="BD381" s="78"/>
      <c r="BE381" s="78"/>
      <c r="BF381" s="78"/>
      <c r="BG381" s="73"/>
      <c r="BH381" s="75"/>
      <c r="BI381" s="75"/>
      <c r="BJ381" s="75"/>
      <c r="BK381" s="75"/>
    </row>
    <row r="382" ht="15.75" customHeight="1">
      <c r="A382" s="73"/>
      <c r="B382" s="74"/>
      <c r="C382" s="74"/>
      <c r="D382" s="74"/>
      <c r="E382" s="75"/>
      <c r="F382" s="75"/>
      <c r="G382" s="75"/>
      <c r="H382" s="74"/>
      <c r="I382" s="75"/>
      <c r="J382" s="73"/>
      <c r="K382" s="73"/>
      <c r="L382" s="74"/>
      <c r="M382" s="74"/>
      <c r="N382" s="73"/>
      <c r="O382" s="73"/>
      <c r="P382" s="74"/>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4"/>
      <c r="AN382" s="75"/>
      <c r="AO382" s="73"/>
      <c r="AP382" s="75"/>
      <c r="AQ382" s="75"/>
      <c r="AR382" s="75"/>
      <c r="AS382" s="75"/>
      <c r="AT382" s="75"/>
      <c r="AU382" s="75"/>
      <c r="AV382" s="75"/>
      <c r="AW382" s="75"/>
      <c r="AX382" s="75"/>
      <c r="AY382" s="74"/>
      <c r="AZ382" s="74"/>
      <c r="BA382" s="73"/>
      <c r="BB382" s="77"/>
      <c r="BC382" s="78"/>
      <c r="BD382" s="78"/>
      <c r="BE382" s="78"/>
      <c r="BF382" s="78"/>
      <c r="BG382" s="73"/>
      <c r="BH382" s="75"/>
      <c r="BI382" s="75"/>
      <c r="BJ382" s="75"/>
      <c r="BK382" s="75"/>
    </row>
    <row r="383" ht="15.75" customHeight="1">
      <c r="A383" s="73"/>
      <c r="B383" s="74"/>
      <c r="C383" s="74"/>
      <c r="D383" s="74"/>
      <c r="E383" s="75"/>
      <c r="F383" s="75"/>
      <c r="G383" s="75"/>
      <c r="H383" s="74"/>
      <c r="I383" s="75"/>
      <c r="J383" s="73"/>
      <c r="K383" s="73"/>
      <c r="L383" s="74"/>
      <c r="M383" s="74"/>
      <c r="N383" s="73"/>
      <c r="O383" s="73"/>
      <c r="P383" s="74"/>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4"/>
      <c r="AN383" s="75"/>
      <c r="AO383" s="73"/>
      <c r="AP383" s="75"/>
      <c r="AQ383" s="75"/>
      <c r="AR383" s="75"/>
      <c r="AS383" s="75"/>
      <c r="AT383" s="75"/>
      <c r="AU383" s="75"/>
      <c r="AV383" s="75"/>
      <c r="AW383" s="75"/>
      <c r="AX383" s="75"/>
      <c r="AY383" s="74"/>
      <c r="AZ383" s="74"/>
      <c r="BA383" s="73"/>
      <c r="BB383" s="77"/>
      <c r="BC383" s="78"/>
      <c r="BD383" s="78"/>
      <c r="BE383" s="78"/>
      <c r="BF383" s="78"/>
      <c r="BG383" s="73"/>
      <c r="BH383" s="75"/>
      <c r="BI383" s="75"/>
      <c r="BJ383" s="75"/>
      <c r="BK383" s="75"/>
    </row>
    <row r="384" ht="15.75" customHeight="1">
      <c r="A384" s="73"/>
      <c r="B384" s="74"/>
      <c r="C384" s="74"/>
      <c r="D384" s="74"/>
      <c r="E384" s="75"/>
      <c r="F384" s="75"/>
      <c r="G384" s="75"/>
      <c r="H384" s="74"/>
      <c r="I384" s="75"/>
      <c r="J384" s="73"/>
      <c r="K384" s="73"/>
      <c r="L384" s="74"/>
      <c r="M384" s="74"/>
      <c r="N384" s="73"/>
      <c r="O384" s="73"/>
      <c r="P384" s="74"/>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4"/>
      <c r="AN384" s="75"/>
      <c r="AO384" s="73"/>
      <c r="AP384" s="75"/>
      <c r="AQ384" s="75"/>
      <c r="AR384" s="75"/>
      <c r="AS384" s="75"/>
      <c r="AT384" s="75"/>
      <c r="AU384" s="75"/>
      <c r="AV384" s="75"/>
      <c r="AW384" s="75"/>
      <c r="AX384" s="75"/>
      <c r="AY384" s="74"/>
      <c r="AZ384" s="74"/>
      <c r="BA384" s="73"/>
      <c r="BB384" s="77"/>
      <c r="BC384" s="78"/>
      <c r="BD384" s="78"/>
      <c r="BE384" s="78"/>
      <c r="BF384" s="78"/>
      <c r="BG384" s="73"/>
      <c r="BH384" s="75"/>
      <c r="BI384" s="75"/>
      <c r="BJ384" s="75"/>
      <c r="BK384" s="75"/>
    </row>
    <row r="385" ht="15.75" customHeight="1">
      <c r="A385" s="73"/>
      <c r="B385" s="74"/>
      <c r="C385" s="74"/>
      <c r="D385" s="74"/>
      <c r="E385" s="75"/>
      <c r="F385" s="75"/>
      <c r="G385" s="75"/>
      <c r="H385" s="74"/>
      <c r="I385" s="75"/>
      <c r="J385" s="73"/>
      <c r="K385" s="73"/>
      <c r="L385" s="74"/>
      <c r="M385" s="74"/>
      <c r="N385" s="73"/>
      <c r="O385" s="73"/>
      <c r="P385" s="74"/>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4"/>
      <c r="AN385" s="75"/>
      <c r="AO385" s="73"/>
      <c r="AP385" s="75"/>
      <c r="AQ385" s="75"/>
      <c r="AR385" s="75"/>
      <c r="AS385" s="75"/>
      <c r="AT385" s="75"/>
      <c r="AU385" s="75"/>
      <c r="AV385" s="75"/>
      <c r="AW385" s="75"/>
      <c r="AX385" s="75"/>
      <c r="AY385" s="74"/>
      <c r="AZ385" s="74"/>
      <c r="BA385" s="73"/>
      <c r="BB385" s="77"/>
      <c r="BC385" s="78"/>
      <c r="BD385" s="78"/>
      <c r="BE385" s="78"/>
      <c r="BF385" s="78"/>
      <c r="BG385" s="73"/>
      <c r="BH385" s="75"/>
      <c r="BI385" s="75"/>
      <c r="BJ385" s="75"/>
      <c r="BK385" s="75"/>
    </row>
    <row r="386" ht="15.75" customHeight="1">
      <c r="A386" s="73"/>
      <c r="B386" s="74"/>
      <c r="C386" s="74"/>
      <c r="D386" s="74"/>
      <c r="E386" s="75"/>
      <c r="F386" s="75"/>
      <c r="G386" s="75"/>
      <c r="H386" s="74"/>
      <c r="I386" s="75"/>
      <c r="J386" s="73"/>
      <c r="K386" s="73"/>
      <c r="L386" s="74"/>
      <c r="M386" s="74"/>
      <c r="N386" s="73"/>
      <c r="O386" s="73"/>
      <c r="P386" s="74"/>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4"/>
      <c r="AN386" s="75"/>
      <c r="AO386" s="73"/>
      <c r="AP386" s="75"/>
      <c r="AQ386" s="75"/>
      <c r="AR386" s="75"/>
      <c r="AS386" s="75"/>
      <c r="AT386" s="75"/>
      <c r="AU386" s="75"/>
      <c r="AV386" s="75"/>
      <c r="AW386" s="75"/>
      <c r="AX386" s="75"/>
      <c r="AY386" s="74"/>
      <c r="AZ386" s="74"/>
      <c r="BA386" s="73"/>
      <c r="BB386" s="77"/>
      <c r="BC386" s="78"/>
      <c r="BD386" s="78"/>
      <c r="BE386" s="78"/>
      <c r="BF386" s="78"/>
      <c r="BG386" s="73"/>
      <c r="BH386" s="75"/>
      <c r="BI386" s="75"/>
      <c r="BJ386" s="75"/>
      <c r="BK386" s="75"/>
    </row>
    <row r="387" ht="15.75" customHeight="1">
      <c r="A387" s="73"/>
      <c r="B387" s="74"/>
      <c r="C387" s="74"/>
      <c r="D387" s="74"/>
      <c r="E387" s="75"/>
      <c r="F387" s="75"/>
      <c r="G387" s="75"/>
      <c r="H387" s="74"/>
      <c r="I387" s="75"/>
      <c r="J387" s="73"/>
      <c r="K387" s="73"/>
      <c r="L387" s="74"/>
      <c r="M387" s="74"/>
      <c r="N387" s="73"/>
      <c r="O387" s="73"/>
      <c r="P387" s="74"/>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4"/>
      <c r="AN387" s="75"/>
      <c r="AO387" s="73"/>
      <c r="AP387" s="75"/>
      <c r="AQ387" s="75"/>
      <c r="AR387" s="75"/>
      <c r="AS387" s="75"/>
      <c r="AT387" s="75"/>
      <c r="AU387" s="75"/>
      <c r="AV387" s="75"/>
      <c r="AW387" s="75"/>
      <c r="AX387" s="75"/>
      <c r="AY387" s="74"/>
      <c r="AZ387" s="74"/>
      <c r="BA387" s="73"/>
      <c r="BB387" s="77"/>
      <c r="BC387" s="78"/>
      <c r="BD387" s="78"/>
      <c r="BE387" s="78"/>
      <c r="BF387" s="78"/>
      <c r="BG387" s="73"/>
      <c r="BH387" s="75"/>
      <c r="BI387" s="75"/>
      <c r="BJ387" s="75"/>
      <c r="BK387" s="75"/>
    </row>
    <row r="388" ht="15.75" customHeight="1">
      <c r="A388" s="73"/>
      <c r="B388" s="74"/>
      <c r="C388" s="74"/>
      <c r="D388" s="74"/>
      <c r="E388" s="75"/>
      <c r="F388" s="75"/>
      <c r="G388" s="75"/>
      <c r="H388" s="74"/>
      <c r="I388" s="75"/>
      <c r="J388" s="73"/>
      <c r="K388" s="73"/>
      <c r="L388" s="74"/>
      <c r="M388" s="74"/>
      <c r="N388" s="73"/>
      <c r="O388" s="73"/>
      <c r="P388" s="74"/>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4"/>
      <c r="AN388" s="75"/>
      <c r="AO388" s="73"/>
      <c r="AP388" s="75"/>
      <c r="AQ388" s="75"/>
      <c r="AR388" s="75"/>
      <c r="AS388" s="75"/>
      <c r="AT388" s="75"/>
      <c r="AU388" s="75"/>
      <c r="AV388" s="75"/>
      <c r="AW388" s="75"/>
      <c r="AX388" s="75"/>
      <c r="AY388" s="74"/>
      <c r="AZ388" s="74"/>
      <c r="BA388" s="73"/>
      <c r="BB388" s="77"/>
      <c r="BC388" s="78"/>
      <c r="BD388" s="78"/>
      <c r="BE388" s="78"/>
      <c r="BF388" s="78"/>
      <c r="BG388" s="73"/>
      <c r="BH388" s="75"/>
      <c r="BI388" s="75"/>
      <c r="BJ388" s="75"/>
      <c r="BK388" s="75"/>
    </row>
    <row r="389" ht="15.75" customHeight="1">
      <c r="A389" s="73"/>
      <c r="B389" s="74"/>
      <c r="C389" s="74"/>
      <c r="D389" s="74"/>
      <c r="E389" s="75"/>
      <c r="F389" s="75"/>
      <c r="G389" s="75"/>
      <c r="H389" s="74"/>
      <c r="I389" s="75"/>
      <c r="J389" s="73"/>
      <c r="K389" s="73"/>
      <c r="L389" s="74"/>
      <c r="M389" s="74"/>
      <c r="N389" s="73"/>
      <c r="O389" s="73"/>
      <c r="P389" s="74"/>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4"/>
      <c r="AN389" s="75"/>
      <c r="AO389" s="73"/>
      <c r="AP389" s="75"/>
      <c r="AQ389" s="75"/>
      <c r="AR389" s="75"/>
      <c r="AS389" s="75"/>
      <c r="AT389" s="75"/>
      <c r="AU389" s="75"/>
      <c r="AV389" s="75"/>
      <c r="AW389" s="75"/>
      <c r="AX389" s="75"/>
      <c r="AY389" s="74"/>
      <c r="AZ389" s="74"/>
      <c r="BA389" s="73"/>
      <c r="BB389" s="77"/>
      <c r="BC389" s="78"/>
      <c r="BD389" s="78"/>
      <c r="BE389" s="78"/>
      <c r="BF389" s="78"/>
      <c r="BG389" s="73"/>
      <c r="BH389" s="75"/>
      <c r="BI389" s="75"/>
      <c r="BJ389" s="75"/>
      <c r="BK389" s="75"/>
    </row>
    <row r="390" ht="15.75" customHeight="1">
      <c r="A390" s="73"/>
      <c r="B390" s="74"/>
      <c r="C390" s="74"/>
      <c r="D390" s="74"/>
      <c r="E390" s="75"/>
      <c r="F390" s="75"/>
      <c r="G390" s="75"/>
      <c r="H390" s="74"/>
      <c r="I390" s="75"/>
      <c r="J390" s="73"/>
      <c r="K390" s="73"/>
      <c r="L390" s="74"/>
      <c r="M390" s="74"/>
      <c r="N390" s="73"/>
      <c r="O390" s="73"/>
      <c r="P390" s="74"/>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4"/>
      <c r="AN390" s="75"/>
      <c r="AO390" s="73"/>
      <c r="AP390" s="75"/>
      <c r="AQ390" s="75"/>
      <c r="AR390" s="75"/>
      <c r="AS390" s="75"/>
      <c r="AT390" s="75"/>
      <c r="AU390" s="75"/>
      <c r="AV390" s="75"/>
      <c r="AW390" s="75"/>
      <c r="AX390" s="75"/>
      <c r="AY390" s="74"/>
      <c r="AZ390" s="74"/>
      <c r="BA390" s="73"/>
      <c r="BB390" s="77"/>
      <c r="BC390" s="78"/>
      <c r="BD390" s="78"/>
      <c r="BE390" s="78"/>
      <c r="BF390" s="78"/>
      <c r="BG390" s="73"/>
      <c r="BH390" s="75"/>
      <c r="BI390" s="75"/>
      <c r="BJ390" s="75"/>
      <c r="BK390" s="75"/>
    </row>
    <row r="391" ht="15.75" customHeight="1">
      <c r="A391" s="73"/>
      <c r="B391" s="74"/>
      <c r="C391" s="74"/>
      <c r="D391" s="74"/>
      <c r="E391" s="75"/>
      <c r="F391" s="75"/>
      <c r="G391" s="75"/>
      <c r="H391" s="74"/>
      <c r="I391" s="75"/>
      <c r="J391" s="73"/>
      <c r="K391" s="73"/>
      <c r="L391" s="74"/>
      <c r="M391" s="74"/>
      <c r="N391" s="73"/>
      <c r="O391" s="73"/>
      <c r="P391" s="74"/>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4"/>
      <c r="AN391" s="75"/>
      <c r="AO391" s="73"/>
      <c r="AP391" s="75"/>
      <c r="AQ391" s="75"/>
      <c r="AR391" s="75"/>
      <c r="AS391" s="75"/>
      <c r="AT391" s="75"/>
      <c r="AU391" s="75"/>
      <c r="AV391" s="75"/>
      <c r="AW391" s="75"/>
      <c r="AX391" s="75"/>
      <c r="AY391" s="74"/>
      <c r="AZ391" s="74"/>
      <c r="BA391" s="73"/>
      <c r="BB391" s="77"/>
      <c r="BC391" s="78"/>
      <c r="BD391" s="78"/>
      <c r="BE391" s="78"/>
      <c r="BF391" s="78"/>
      <c r="BG391" s="73"/>
      <c r="BH391" s="75"/>
      <c r="BI391" s="75"/>
      <c r="BJ391" s="75"/>
      <c r="BK391" s="75"/>
    </row>
    <row r="392" ht="15.75" customHeight="1">
      <c r="A392" s="73"/>
      <c r="B392" s="74"/>
      <c r="C392" s="74"/>
      <c r="D392" s="74"/>
      <c r="E392" s="75"/>
      <c r="F392" s="75"/>
      <c r="G392" s="75"/>
      <c r="H392" s="74"/>
      <c r="I392" s="75"/>
      <c r="J392" s="73"/>
      <c r="K392" s="73"/>
      <c r="L392" s="74"/>
      <c r="M392" s="74"/>
      <c r="N392" s="73"/>
      <c r="O392" s="73"/>
      <c r="P392" s="74"/>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4"/>
      <c r="AN392" s="75"/>
      <c r="AO392" s="73"/>
      <c r="AP392" s="75"/>
      <c r="AQ392" s="75"/>
      <c r="AR392" s="75"/>
      <c r="AS392" s="75"/>
      <c r="AT392" s="75"/>
      <c r="AU392" s="75"/>
      <c r="AV392" s="75"/>
      <c r="AW392" s="75"/>
      <c r="AX392" s="75"/>
      <c r="AY392" s="74"/>
      <c r="AZ392" s="74"/>
      <c r="BA392" s="73"/>
      <c r="BB392" s="77"/>
      <c r="BC392" s="78"/>
      <c r="BD392" s="78"/>
      <c r="BE392" s="78"/>
      <c r="BF392" s="78"/>
      <c r="BG392" s="73"/>
      <c r="BH392" s="75"/>
      <c r="BI392" s="75"/>
      <c r="BJ392" s="75"/>
      <c r="BK392" s="75"/>
    </row>
    <row r="393" ht="15.75" customHeight="1">
      <c r="A393" s="73"/>
      <c r="B393" s="74"/>
      <c r="C393" s="74"/>
      <c r="D393" s="74"/>
      <c r="E393" s="75"/>
      <c r="F393" s="75"/>
      <c r="G393" s="75"/>
      <c r="H393" s="74"/>
      <c r="I393" s="75"/>
      <c r="J393" s="73"/>
      <c r="K393" s="73"/>
      <c r="L393" s="74"/>
      <c r="M393" s="74"/>
      <c r="N393" s="73"/>
      <c r="O393" s="73"/>
      <c r="P393" s="74"/>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4"/>
      <c r="AN393" s="75"/>
      <c r="AO393" s="73"/>
      <c r="AP393" s="75"/>
      <c r="AQ393" s="75"/>
      <c r="AR393" s="75"/>
      <c r="AS393" s="75"/>
      <c r="AT393" s="75"/>
      <c r="AU393" s="75"/>
      <c r="AV393" s="75"/>
      <c r="AW393" s="75"/>
      <c r="AX393" s="75"/>
      <c r="AY393" s="74"/>
      <c r="AZ393" s="74"/>
      <c r="BA393" s="73"/>
      <c r="BB393" s="77"/>
      <c r="BC393" s="78"/>
      <c r="BD393" s="78"/>
      <c r="BE393" s="78"/>
      <c r="BF393" s="78"/>
      <c r="BG393" s="73"/>
      <c r="BH393" s="75"/>
      <c r="BI393" s="75"/>
      <c r="BJ393" s="75"/>
      <c r="BK393" s="75"/>
    </row>
    <row r="394" ht="15.75" customHeight="1">
      <c r="A394" s="73"/>
      <c r="B394" s="74"/>
      <c r="C394" s="74"/>
      <c r="D394" s="74"/>
      <c r="E394" s="75"/>
      <c r="F394" s="75"/>
      <c r="G394" s="75"/>
      <c r="H394" s="74"/>
      <c r="I394" s="75"/>
      <c r="J394" s="73"/>
      <c r="K394" s="73"/>
      <c r="L394" s="74"/>
      <c r="M394" s="74"/>
      <c r="N394" s="73"/>
      <c r="O394" s="73"/>
      <c r="P394" s="74"/>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4"/>
      <c r="AN394" s="75"/>
      <c r="AO394" s="73"/>
      <c r="AP394" s="75"/>
      <c r="AQ394" s="75"/>
      <c r="AR394" s="75"/>
      <c r="AS394" s="75"/>
      <c r="AT394" s="75"/>
      <c r="AU394" s="75"/>
      <c r="AV394" s="75"/>
      <c r="AW394" s="75"/>
      <c r="AX394" s="75"/>
      <c r="AY394" s="74"/>
      <c r="AZ394" s="74"/>
      <c r="BA394" s="73"/>
      <c r="BB394" s="77"/>
      <c r="BC394" s="78"/>
      <c r="BD394" s="78"/>
      <c r="BE394" s="78"/>
      <c r="BF394" s="78"/>
      <c r="BG394" s="73"/>
      <c r="BH394" s="75"/>
      <c r="BI394" s="75"/>
      <c r="BJ394" s="75"/>
      <c r="BK394" s="75"/>
    </row>
    <row r="395" ht="15.75" customHeight="1">
      <c r="A395" s="73"/>
      <c r="B395" s="74"/>
      <c r="C395" s="74"/>
      <c r="D395" s="74"/>
      <c r="E395" s="75"/>
      <c r="F395" s="75"/>
      <c r="G395" s="75"/>
      <c r="H395" s="74"/>
      <c r="I395" s="75"/>
      <c r="J395" s="73"/>
      <c r="K395" s="73"/>
      <c r="L395" s="74"/>
      <c r="M395" s="74"/>
      <c r="N395" s="73"/>
      <c r="O395" s="73"/>
      <c r="P395" s="74"/>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4"/>
      <c r="AN395" s="75"/>
      <c r="AO395" s="73"/>
      <c r="AP395" s="75"/>
      <c r="AQ395" s="75"/>
      <c r="AR395" s="75"/>
      <c r="AS395" s="75"/>
      <c r="AT395" s="75"/>
      <c r="AU395" s="75"/>
      <c r="AV395" s="75"/>
      <c r="AW395" s="75"/>
      <c r="AX395" s="75"/>
      <c r="AY395" s="74"/>
      <c r="AZ395" s="74"/>
      <c r="BA395" s="73"/>
      <c r="BB395" s="77"/>
      <c r="BC395" s="78"/>
      <c r="BD395" s="78"/>
      <c r="BE395" s="78"/>
      <c r="BF395" s="78"/>
      <c r="BG395" s="73"/>
      <c r="BH395" s="75"/>
      <c r="BI395" s="75"/>
      <c r="BJ395" s="75"/>
      <c r="BK395" s="75"/>
    </row>
    <row r="396" ht="15.75" customHeight="1">
      <c r="A396" s="73"/>
      <c r="B396" s="74"/>
      <c r="C396" s="74"/>
      <c r="D396" s="74"/>
      <c r="E396" s="75"/>
      <c r="F396" s="75"/>
      <c r="G396" s="75"/>
      <c r="H396" s="74"/>
      <c r="I396" s="75"/>
      <c r="J396" s="73"/>
      <c r="K396" s="73"/>
      <c r="L396" s="74"/>
      <c r="M396" s="74"/>
      <c r="N396" s="73"/>
      <c r="O396" s="73"/>
      <c r="P396" s="74"/>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4"/>
      <c r="AN396" s="75"/>
      <c r="AO396" s="73"/>
      <c r="AP396" s="75"/>
      <c r="AQ396" s="75"/>
      <c r="AR396" s="75"/>
      <c r="AS396" s="75"/>
      <c r="AT396" s="75"/>
      <c r="AU396" s="75"/>
      <c r="AV396" s="75"/>
      <c r="AW396" s="75"/>
      <c r="AX396" s="75"/>
      <c r="AY396" s="74"/>
      <c r="AZ396" s="74"/>
      <c r="BA396" s="73"/>
      <c r="BB396" s="77"/>
      <c r="BC396" s="78"/>
      <c r="BD396" s="78"/>
      <c r="BE396" s="78"/>
      <c r="BF396" s="78"/>
      <c r="BG396" s="73"/>
      <c r="BH396" s="75"/>
      <c r="BI396" s="75"/>
      <c r="BJ396" s="75"/>
      <c r="BK396" s="75"/>
    </row>
    <row r="397" ht="15.75" customHeight="1">
      <c r="A397" s="73"/>
      <c r="B397" s="74"/>
      <c r="C397" s="74"/>
      <c r="D397" s="74"/>
      <c r="E397" s="75"/>
      <c r="F397" s="75"/>
      <c r="G397" s="75"/>
      <c r="H397" s="74"/>
      <c r="I397" s="75"/>
      <c r="J397" s="73"/>
      <c r="K397" s="73"/>
      <c r="L397" s="74"/>
      <c r="M397" s="74"/>
      <c r="N397" s="73"/>
      <c r="O397" s="73"/>
      <c r="P397" s="74"/>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4"/>
      <c r="AN397" s="75"/>
      <c r="AO397" s="73"/>
      <c r="AP397" s="75"/>
      <c r="AQ397" s="75"/>
      <c r="AR397" s="75"/>
      <c r="AS397" s="75"/>
      <c r="AT397" s="75"/>
      <c r="AU397" s="75"/>
      <c r="AV397" s="75"/>
      <c r="AW397" s="75"/>
      <c r="AX397" s="75"/>
      <c r="AY397" s="74"/>
      <c r="AZ397" s="74"/>
      <c r="BA397" s="73"/>
      <c r="BB397" s="77"/>
      <c r="BC397" s="78"/>
      <c r="BD397" s="78"/>
      <c r="BE397" s="78"/>
      <c r="BF397" s="78"/>
      <c r="BG397" s="73"/>
      <c r="BH397" s="75"/>
      <c r="BI397" s="75"/>
      <c r="BJ397" s="75"/>
      <c r="BK397" s="75"/>
    </row>
    <row r="398" ht="15.75" customHeight="1">
      <c r="A398" s="73"/>
      <c r="B398" s="74"/>
      <c r="C398" s="74"/>
      <c r="D398" s="74"/>
      <c r="E398" s="75"/>
      <c r="F398" s="75"/>
      <c r="G398" s="75"/>
      <c r="H398" s="74"/>
      <c r="I398" s="75"/>
      <c r="J398" s="73"/>
      <c r="K398" s="73"/>
      <c r="L398" s="74"/>
      <c r="M398" s="74"/>
      <c r="N398" s="73"/>
      <c r="O398" s="73"/>
      <c r="P398" s="74"/>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4"/>
      <c r="AN398" s="75"/>
      <c r="AO398" s="73"/>
      <c r="AP398" s="75"/>
      <c r="AQ398" s="75"/>
      <c r="AR398" s="75"/>
      <c r="AS398" s="75"/>
      <c r="AT398" s="75"/>
      <c r="AU398" s="75"/>
      <c r="AV398" s="75"/>
      <c r="AW398" s="75"/>
      <c r="AX398" s="75"/>
      <c r="AY398" s="74"/>
      <c r="AZ398" s="74"/>
      <c r="BA398" s="73"/>
      <c r="BB398" s="77"/>
      <c r="BC398" s="78"/>
      <c r="BD398" s="78"/>
      <c r="BE398" s="78"/>
      <c r="BF398" s="78"/>
      <c r="BG398" s="73"/>
      <c r="BH398" s="75"/>
      <c r="BI398" s="75"/>
      <c r="BJ398" s="75"/>
      <c r="BK398" s="75"/>
    </row>
    <row r="399" ht="15.75" customHeight="1">
      <c r="A399" s="73"/>
      <c r="B399" s="74"/>
      <c r="C399" s="74"/>
      <c r="D399" s="74"/>
      <c r="E399" s="75"/>
      <c r="F399" s="75"/>
      <c r="G399" s="75"/>
      <c r="H399" s="74"/>
      <c r="I399" s="75"/>
      <c r="J399" s="73"/>
      <c r="K399" s="73"/>
      <c r="L399" s="74"/>
      <c r="M399" s="74"/>
      <c r="N399" s="73"/>
      <c r="O399" s="73"/>
      <c r="P399" s="74"/>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4"/>
      <c r="AN399" s="75"/>
      <c r="AO399" s="73"/>
      <c r="AP399" s="75"/>
      <c r="AQ399" s="75"/>
      <c r="AR399" s="75"/>
      <c r="AS399" s="75"/>
      <c r="AT399" s="75"/>
      <c r="AU399" s="75"/>
      <c r="AV399" s="75"/>
      <c r="AW399" s="75"/>
      <c r="AX399" s="75"/>
      <c r="AY399" s="74"/>
      <c r="AZ399" s="74"/>
      <c r="BA399" s="73"/>
      <c r="BB399" s="77"/>
      <c r="BC399" s="78"/>
      <c r="BD399" s="78"/>
      <c r="BE399" s="78"/>
      <c r="BF399" s="78"/>
      <c r="BG399" s="73"/>
      <c r="BH399" s="75"/>
      <c r="BI399" s="75"/>
      <c r="BJ399" s="75"/>
      <c r="BK399" s="75"/>
    </row>
    <row r="400" ht="15.75" customHeight="1">
      <c r="A400" s="73"/>
      <c r="B400" s="74"/>
      <c r="C400" s="74"/>
      <c r="D400" s="74"/>
      <c r="E400" s="75"/>
      <c r="F400" s="75"/>
      <c r="G400" s="75"/>
      <c r="H400" s="74"/>
      <c r="I400" s="75"/>
      <c r="J400" s="73"/>
      <c r="K400" s="73"/>
      <c r="L400" s="74"/>
      <c r="M400" s="74"/>
      <c r="N400" s="73"/>
      <c r="O400" s="73"/>
      <c r="P400" s="74"/>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4"/>
      <c r="AN400" s="75"/>
      <c r="AO400" s="73"/>
      <c r="AP400" s="75"/>
      <c r="AQ400" s="75"/>
      <c r="AR400" s="75"/>
      <c r="AS400" s="75"/>
      <c r="AT400" s="75"/>
      <c r="AU400" s="75"/>
      <c r="AV400" s="75"/>
      <c r="AW400" s="75"/>
      <c r="AX400" s="75"/>
      <c r="AY400" s="74"/>
      <c r="AZ400" s="74"/>
      <c r="BA400" s="73"/>
      <c r="BB400" s="77"/>
      <c r="BC400" s="78"/>
      <c r="BD400" s="78"/>
      <c r="BE400" s="78"/>
      <c r="BF400" s="78"/>
      <c r="BG400" s="73"/>
      <c r="BH400" s="75"/>
      <c r="BI400" s="75"/>
      <c r="BJ400" s="75"/>
      <c r="BK400" s="75"/>
    </row>
    <row r="401" ht="15.75" customHeight="1">
      <c r="A401" s="73"/>
      <c r="B401" s="74"/>
      <c r="C401" s="74"/>
      <c r="D401" s="74"/>
      <c r="E401" s="75"/>
      <c r="F401" s="75"/>
      <c r="G401" s="75"/>
      <c r="H401" s="74"/>
      <c r="I401" s="75"/>
      <c r="J401" s="73"/>
      <c r="K401" s="73"/>
      <c r="L401" s="74"/>
      <c r="M401" s="74"/>
      <c r="N401" s="73"/>
      <c r="O401" s="73"/>
      <c r="P401" s="74"/>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4"/>
      <c r="AN401" s="75"/>
      <c r="AO401" s="73"/>
      <c r="AP401" s="75"/>
      <c r="AQ401" s="75"/>
      <c r="AR401" s="75"/>
      <c r="AS401" s="75"/>
      <c r="AT401" s="75"/>
      <c r="AU401" s="75"/>
      <c r="AV401" s="75"/>
      <c r="AW401" s="75"/>
      <c r="AX401" s="75"/>
      <c r="AY401" s="74"/>
      <c r="AZ401" s="74"/>
      <c r="BA401" s="73"/>
      <c r="BB401" s="77"/>
      <c r="BC401" s="78"/>
      <c r="BD401" s="78"/>
      <c r="BE401" s="78"/>
      <c r="BF401" s="78"/>
      <c r="BG401" s="73"/>
      <c r="BH401" s="75"/>
      <c r="BI401" s="75"/>
      <c r="BJ401" s="75"/>
      <c r="BK401" s="75"/>
    </row>
    <row r="402" ht="15.75" customHeight="1">
      <c r="A402" s="73"/>
      <c r="B402" s="74"/>
      <c r="C402" s="74"/>
      <c r="D402" s="74"/>
      <c r="E402" s="75"/>
      <c r="F402" s="75"/>
      <c r="G402" s="75"/>
      <c r="H402" s="74"/>
      <c r="I402" s="75"/>
      <c r="J402" s="73"/>
      <c r="K402" s="73"/>
      <c r="L402" s="74"/>
      <c r="M402" s="74"/>
      <c r="N402" s="73"/>
      <c r="O402" s="73"/>
      <c r="P402" s="74"/>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4"/>
      <c r="AN402" s="75"/>
      <c r="AO402" s="73"/>
      <c r="AP402" s="75"/>
      <c r="AQ402" s="75"/>
      <c r="AR402" s="75"/>
      <c r="AS402" s="75"/>
      <c r="AT402" s="75"/>
      <c r="AU402" s="75"/>
      <c r="AV402" s="75"/>
      <c r="AW402" s="75"/>
      <c r="AX402" s="75"/>
      <c r="AY402" s="74"/>
      <c r="AZ402" s="74"/>
      <c r="BA402" s="73"/>
      <c r="BB402" s="77"/>
      <c r="BC402" s="78"/>
      <c r="BD402" s="78"/>
      <c r="BE402" s="78"/>
      <c r="BF402" s="78"/>
      <c r="BG402" s="73"/>
      <c r="BH402" s="75"/>
      <c r="BI402" s="75"/>
      <c r="BJ402" s="75"/>
      <c r="BK402" s="75"/>
    </row>
    <row r="403" ht="15.75" customHeight="1">
      <c r="A403" s="73"/>
      <c r="B403" s="74"/>
      <c r="C403" s="74"/>
      <c r="D403" s="74"/>
      <c r="E403" s="75"/>
      <c r="F403" s="75"/>
      <c r="G403" s="75"/>
      <c r="H403" s="74"/>
      <c r="I403" s="75"/>
      <c r="J403" s="73"/>
      <c r="K403" s="73"/>
      <c r="L403" s="74"/>
      <c r="M403" s="74"/>
      <c r="N403" s="73"/>
      <c r="O403" s="73"/>
      <c r="P403" s="74"/>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4"/>
      <c r="AN403" s="75"/>
      <c r="AO403" s="73"/>
      <c r="AP403" s="75"/>
      <c r="AQ403" s="75"/>
      <c r="AR403" s="75"/>
      <c r="AS403" s="75"/>
      <c r="AT403" s="75"/>
      <c r="AU403" s="75"/>
      <c r="AV403" s="75"/>
      <c r="AW403" s="75"/>
      <c r="AX403" s="75"/>
      <c r="AY403" s="74"/>
      <c r="AZ403" s="74"/>
      <c r="BA403" s="73"/>
      <c r="BB403" s="77"/>
      <c r="BC403" s="78"/>
      <c r="BD403" s="78"/>
      <c r="BE403" s="78"/>
      <c r="BF403" s="78"/>
      <c r="BG403" s="73"/>
      <c r="BH403" s="75"/>
      <c r="BI403" s="75"/>
      <c r="BJ403" s="75"/>
      <c r="BK403" s="75"/>
    </row>
    <row r="404" ht="15.75" customHeight="1">
      <c r="A404" s="73"/>
      <c r="B404" s="74"/>
      <c r="C404" s="74"/>
      <c r="D404" s="74"/>
      <c r="E404" s="75"/>
      <c r="F404" s="75"/>
      <c r="G404" s="75"/>
      <c r="H404" s="74"/>
      <c r="I404" s="75"/>
      <c r="J404" s="73"/>
      <c r="K404" s="73"/>
      <c r="L404" s="74"/>
      <c r="M404" s="74"/>
      <c r="N404" s="73"/>
      <c r="O404" s="73"/>
      <c r="P404" s="74"/>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4"/>
      <c r="AN404" s="75"/>
      <c r="AO404" s="73"/>
      <c r="AP404" s="75"/>
      <c r="AQ404" s="75"/>
      <c r="AR404" s="75"/>
      <c r="AS404" s="75"/>
      <c r="AT404" s="75"/>
      <c r="AU404" s="75"/>
      <c r="AV404" s="75"/>
      <c r="AW404" s="75"/>
      <c r="AX404" s="75"/>
      <c r="AY404" s="74"/>
      <c r="AZ404" s="74"/>
      <c r="BA404" s="73"/>
      <c r="BB404" s="77"/>
      <c r="BC404" s="78"/>
      <c r="BD404" s="78"/>
      <c r="BE404" s="78"/>
      <c r="BF404" s="78"/>
      <c r="BG404" s="73"/>
      <c r="BH404" s="75"/>
      <c r="BI404" s="75"/>
      <c r="BJ404" s="75"/>
      <c r="BK404" s="75"/>
    </row>
    <row r="405" ht="15.75" customHeight="1">
      <c r="A405" s="73"/>
      <c r="B405" s="74"/>
      <c r="C405" s="74"/>
      <c r="D405" s="74"/>
      <c r="E405" s="75"/>
      <c r="F405" s="75"/>
      <c r="G405" s="75"/>
      <c r="H405" s="74"/>
      <c r="I405" s="75"/>
      <c r="J405" s="73"/>
      <c r="K405" s="73"/>
      <c r="L405" s="74"/>
      <c r="M405" s="74"/>
      <c r="N405" s="73"/>
      <c r="O405" s="73"/>
      <c r="P405" s="74"/>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4"/>
      <c r="AN405" s="75"/>
      <c r="AO405" s="73"/>
      <c r="AP405" s="75"/>
      <c r="AQ405" s="75"/>
      <c r="AR405" s="75"/>
      <c r="AS405" s="75"/>
      <c r="AT405" s="75"/>
      <c r="AU405" s="75"/>
      <c r="AV405" s="75"/>
      <c r="AW405" s="75"/>
      <c r="AX405" s="75"/>
      <c r="AY405" s="74"/>
      <c r="AZ405" s="74"/>
      <c r="BA405" s="73"/>
      <c r="BB405" s="77"/>
      <c r="BC405" s="78"/>
      <c r="BD405" s="78"/>
      <c r="BE405" s="78"/>
      <c r="BF405" s="78"/>
      <c r="BG405" s="73"/>
      <c r="BH405" s="75"/>
      <c r="BI405" s="75"/>
      <c r="BJ405" s="75"/>
      <c r="BK405" s="75"/>
    </row>
    <row r="406" ht="15.75" customHeight="1">
      <c r="A406" s="73"/>
      <c r="B406" s="74"/>
      <c r="C406" s="74"/>
      <c r="D406" s="74"/>
      <c r="E406" s="75"/>
      <c r="F406" s="75"/>
      <c r="G406" s="75"/>
      <c r="H406" s="74"/>
      <c r="I406" s="75"/>
      <c r="J406" s="73"/>
      <c r="K406" s="73"/>
      <c r="L406" s="74"/>
      <c r="M406" s="74"/>
      <c r="N406" s="73"/>
      <c r="O406" s="73"/>
      <c r="P406" s="74"/>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4"/>
      <c r="AN406" s="75"/>
      <c r="AO406" s="73"/>
      <c r="AP406" s="75"/>
      <c r="AQ406" s="75"/>
      <c r="AR406" s="75"/>
      <c r="AS406" s="75"/>
      <c r="AT406" s="75"/>
      <c r="AU406" s="75"/>
      <c r="AV406" s="75"/>
      <c r="AW406" s="75"/>
      <c r="AX406" s="75"/>
      <c r="AY406" s="74"/>
      <c r="AZ406" s="74"/>
      <c r="BA406" s="73"/>
      <c r="BB406" s="77"/>
      <c r="BC406" s="78"/>
      <c r="BD406" s="78"/>
      <c r="BE406" s="78"/>
      <c r="BF406" s="78"/>
      <c r="BG406" s="73"/>
      <c r="BH406" s="75"/>
      <c r="BI406" s="75"/>
      <c r="BJ406" s="75"/>
      <c r="BK406" s="75"/>
    </row>
    <row r="407" ht="15.75" customHeight="1">
      <c r="A407" s="73"/>
      <c r="B407" s="74"/>
      <c r="C407" s="74"/>
      <c r="D407" s="74"/>
      <c r="E407" s="75"/>
      <c r="F407" s="75"/>
      <c r="G407" s="75"/>
      <c r="H407" s="74"/>
      <c r="I407" s="75"/>
      <c r="J407" s="73"/>
      <c r="K407" s="73"/>
      <c r="L407" s="74"/>
      <c r="M407" s="74"/>
      <c r="N407" s="73"/>
      <c r="O407" s="73"/>
      <c r="P407" s="74"/>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4"/>
      <c r="AN407" s="75"/>
      <c r="AO407" s="73"/>
      <c r="AP407" s="75"/>
      <c r="AQ407" s="75"/>
      <c r="AR407" s="75"/>
      <c r="AS407" s="75"/>
      <c r="AT407" s="75"/>
      <c r="AU407" s="75"/>
      <c r="AV407" s="75"/>
      <c r="AW407" s="75"/>
      <c r="AX407" s="75"/>
      <c r="AY407" s="74"/>
      <c r="AZ407" s="74"/>
      <c r="BA407" s="73"/>
      <c r="BB407" s="77"/>
      <c r="BC407" s="78"/>
      <c r="BD407" s="78"/>
      <c r="BE407" s="78"/>
      <c r="BF407" s="78"/>
      <c r="BG407" s="73"/>
      <c r="BH407" s="75"/>
      <c r="BI407" s="75"/>
      <c r="BJ407" s="75"/>
      <c r="BK407" s="75"/>
    </row>
    <row r="408" ht="15.75" customHeight="1">
      <c r="A408" s="73"/>
      <c r="B408" s="74"/>
      <c r="C408" s="74"/>
      <c r="D408" s="74"/>
      <c r="E408" s="75"/>
      <c r="F408" s="75"/>
      <c r="G408" s="75"/>
      <c r="H408" s="74"/>
      <c r="I408" s="75"/>
      <c r="J408" s="73"/>
      <c r="K408" s="73"/>
      <c r="L408" s="74"/>
      <c r="M408" s="74"/>
      <c r="N408" s="73"/>
      <c r="O408" s="73"/>
      <c r="P408" s="74"/>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4"/>
      <c r="AN408" s="75"/>
      <c r="AO408" s="73"/>
      <c r="AP408" s="75"/>
      <c r="AQ408" s="75"/>
      <c r="AR408" s="75"/>
      <c r="AS408" s="75"/>
      <c r="AT408" s="75"/>
      <c r="AU408" s="75"/>
      <c r="AV408" s="75"/>
      <c r="AW408" s="75"/>
      <c r="AX408" s="75"/>
      <c r="AY408" s="74"/>
      <c r="AZ408" s="74"/>
      <c r="BA408" s="73"/>
      <c r="BB408" s="77"/>
      <c r="BC408" s="78"/>
      <c r="BD408" s="78"/>
      <c r="BE408" s="78"/>
      <c r="BF408" s="78"/>
      <c r="BG408" s="73"/>
      <c r="BH408" s="75"/>
      <c r="BI408" s="75"/>
      <c r="BJ408" s="75"/>
      <c r="BK408" s="75"/>
    </row>
    <row r="409" ht="15.75" customHeight="1">
      <c r="A409" s="73"/>
      <c r="B409" s="74"/>
      <c r="C409" s="74"/>
      <c r="D409" s="74"/>
      <c r="E409" s="75"/>
      <c r="F409" s="75"/>
      <c r="G409" s="75"/>
      <c r="H409" s="74"/>
      <c r="I409" s="75"/>
      <c r="J409" s="73"/>
      <c r="K409" s="73"/>
      <c r="L409" s="74"/>
      <c r="M409" s="74"/>
      <c r="N409" s="73"/>
      <c r="O409" s="73"/>
      <c r="P409" s="74"/>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4"/>
      <c r="AN409" s="75"/>
      <c r="AO409" s="73"/>
      <c r="AP409" s="75"/>
      <c r="AQ409" s="75"/>
      <c r="AR409" s="75"/>
      <c r="AS409" s="75"/>
      <c r="AT409" s="75"/>
      <c r="AU409" s="75"/>
      <c r="AV409" s="75"/>
      <c r="AW409" s="75"/>
      <c r="AX409" s="75"/>
      <c r="AY409" s="74"/>
      <c r="AZ409" s="74"/>
      <c r="BA409" s="73"/>
      <c r="BB409" s="77"/>
      <c r="BC409" s="78"/>
      <c r="BD409" s="78"/>
      <c r="BE409" s="78"/>
      <c r="BF409" s="78"/>
      <c r="BG409" s="73"/>
      <c r="BH409" s="75"/>
      <c r="BI409" s="75"/>
      <c r="BJ409" s="75"/>
      <c r="BK409" s="75"/>
    </row>
    <row r="410" ht="15.75" customHeight="1">
      <c r="A410" s="73"/>
      <c r="B410" s="74"/>
      <c r="C410" s="74"/>
      <c r="D410" s="74"/>
      <c r="E410" s="75"/>
      <c r="F410" s="75"/>
      <c r="G410" s="75"/>
      <c r="H410" s="74"/>
      <c r="I410" s="75"/>
      <c r="J410" s="73"/>
      <c r="K410" s="73"/>
      <c r="L410" s="74"/>
      <c r="M410" s="74"/>
      <c r="N410" s="73"/>
      <c r="O410" s="73"/>
      <c r="P410" s="74"/>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4"/>
      <c r="AN410" s="75"/>
      <c r="AO410" s="73"/>
      <c r="AP410" s="75"/>
      <c r="AQ410" s="75"/>
      <c r="AR410" s="75"/>
      <c r="AS410" s="75"/>
      <c r="AT410" s="75"/>
      <c r="AU410" s="75"/>
      <c r="AV410" s="75"/>
      <c r="AW410" s="75"/>
      <c r="AX410" s="75"/>
      <c r="AY410" s="74"/>
      <c r="AZ410" s="74"/>
      <c r="BA410" s="73"/>
      <c r="BB410" s="77"/>
      <c r="BC410" s="78"/>
      <c r="BD410" s="78"/>
      <c r="BE410" s="78"/>
      <c r="BF410" s="78"/>
      <c r="BG410" s="73"/>
      <c r="BH410" s="75"/>
      <c r="BI410" s="75"/>
      <c r="BJ410" s="75"/>
      <c r="BK410" s="75"/>
    </row>
    <row r="411" ht="15.75" customHeight="1">
      <c r="A411" s="73"/>
      <c r="B411" s="74"/>
      <c r="C411" s="74"/>
      <c r="D411" s="74"/>
      <c r="E411" s="75"/>
      <c r="F411" s="75"/>
      <c r="G411" s="75"/>
      <c r="H411" s="74"/>
      <c r="I411" s="75"/>
      <c r="J411" s="73"/>
      <c r="K411" s="73"/>
      <c r="L411" s="74"/>
      <c r="M411" s="74"/>
      <c r="N411" s="73"/>
      <c r="O411" s="73"/>
      <c r="P411" s="74"/>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4"/>
      <c r="AN411" s="75"/>
      <c r="AO411" s="73"/>
      <c r="AP411" s="75"/>
      <c r="AQ411" s="75"/>
      <c r="AR411" s="75"/>
      <c r="AS411" s="75"/>
      <c r="AT411" s="75"/>
      <c r="AU411" s="75"/>
      <c r="AV411" s="75"/>
      <c r="AW411" s="75"/>
      <c r="AX411" s="75"/>
      <c r="AY411" s="74"/>
      <c r="AZ411" s="74"/>
      <c r="BA411" s="73"/>
      <c r="BB411" s="77"/>
      <c r="BC411" s="78"/>
      <c r="BD411" s="78"/>
      <c r="BE411" s="78"/>
      <c r="BF411" s="78"/>
      <c r="BG411" s="73"/>
      <c r="BH411" s="75"/>
      <c r="BI411" s="75"/>
      <c r="BJ411" s="75"/>
      <c r="BK411" s="75"/>
    </row>
    <row r="412" ht="15.75" customHeight="1">
      <c r="A412" s="73"/>
      <c r="B412" s="74"/>
      <c r="C412" s="74"/>
      <c r="D412" s="74"/>
      <c r="E412" s="75"/>
      <c r="F412" s="75"/>
      <c r="G412" s="75"/>
      <c r="H412" s="74"/>
      <c r="I412" s="75"/>
      <c r="J412" s="73"/>
      <c r="K412" s="73"/>
      <c r="L412" s="74"/>
      <c r="M412" s="74"/>
      <c r="N412" s="73"/>
      <c r="O412" s="73"/>
      <c r="P412" s="74"/>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4"/>
      <c r="AN412" s="75"/>
      <c r="AO412" s="73"/>
      <c r="AP412" s="75"/>
      <c r="AQ412" s="75"/>
      <c r="AR412" s="75"/>
      <c r="AS412" s="75"/>
      <c r="AT412" s="75"/>
      <c r="AU412" s="75"/>
      <c r="AV412" s="75"/>
      <c r="AW412" s="75"/>
      <c r="AX412" s="75"/>
      <c r="AY412" s="74"/>
      <c r="AZ412" s="74"/>
      <c r="BA412" s="73"/>
      <c r="BB412" s="77"/>
      <c r="BC412" s="78"/>
      <c r="BD412" s="78"/>
      <c r="BE412" s="78"/>
      <c r="BF412" s="78"/>
      <c r="BG412" s="73"/>
      <c r="BH412" s="75"/>
      <c r="BI412" s="75"/>
      <c r="BJ412" s="75"/>
      <c r="BK412" s="75"/>
    </row>
    <row r="413" ht="15.75" customHeight="1">
      <c r="A413" s="73"/>
      <c r="B413" s="74"/>
      <c r="C413" s="74"/>
      <c r="D413" s="74"/>
      <c r="E413" s="75"/>
      <c r="F413" s="75"/>
      <c r="G413" s="75"/>
      <c r="H413" s="74"/>
      <c r="I413" s="75"/>
      <c r="J413" s="73"/>
      <c r="K413" s="73"/>
      <c r="L413" s="74"/>
      <c r="M413" s="74"/>
      <c r="N413" s="73"/>
      <c r="O413" s="73"/>
      <c r="P413" s="74"/>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4"/>
      <c r="AN413" s="75"/>
      <c r="AO413" s="73"/>
      <c r="AP413" s="75"/>
      <c r="AQ413" s="75"/>
      <c r="AR413" s="75"/>
      <c r="AS413" s="75"/>
      <c r="AT413" s="75"/>
      <c r="AU413" s="75"/>
      <c r="AV413" s="75"/>
      <c r="AW413" s="75"/>
      <c r="AX413" s="75"/>
      <c r="AY413" s="74"/>
      <c r="AZ413" s="74"/>
      <c r="BA413" s="73"/>
      <c r="BB413" s="77"/>
      <c r="BC413" s="78"/>
      <c r="BD413" s="78"/>
      <c r="BE413" s="78"/>
      <c r="BF413" s="78"/>
      <c r="BG413" s="73"/>
      <c r="BH413" s="75"/>
      <c r="BI413" s="75"/>
      <c r="BJ413" s="75"/>
      <c r="BK413" s="75"/>
    </row>
    <row r="414" ht="15.75" customHeight="1">
      <c r="A414" s="73"/>
      <c r="B414" s="74"/>
      <c r="C414" s="74"/>
      <c r="D414" s="74"/>
      <c r="E414" s="75"/>
      <c r="F414" s="75"/>
      <c r="G414" s="75"/>
      <c r="H414" s="74"/>
      <c r="I414" s="75"/>
      <c r="J414" s="73"/>
      <c r="K414" s="73"/>
      <c r="L414" s="74"/>
      <c r="M414" s="74"/>
      <c r="N414" s="73"/>
      <c r="O414" s="73"/>
      <c r="P414" s="74"/>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4"/>
      <c r="AN414" s="75"/>
      <c r="AO414" s="73"/>
      <c r="AP414" s="75"/>
      <c r="AQ414" s="75"/>
      <c r="AR414" s="75"/>
      <c r="AS414" s="75"/>
      <c r="AT414" s="75"/>
      <c r="AU414" s="75"/>
      <c r="AV414" s="75"/>
      <c r="AW414" s="75"/>
      <c r="AX414" s="75"/>
      <c r="AY414" s="74"/>
      <c r="AZ414" s="74"/>
      <c r="BA414" s="73"/>
      <c r="BB414" s="77"/>
      <c r="BC414" s="78"/>
      <c r="BD414" s="78"/>
      <c r="BE414" s="78"/>
      <c r="BF414" s="78"/>
      <c r="BG414" s="73"/>
      <c r="BH414" s="75"/>
      <c r="BI414" s="75"/>
      <c r="BJ414" s="75"/>
      <c r="BK414" s="75"/>
    </row>
    <row r="415" ht="15.75" customHeight="1">
      <c r="A415" s="73"/>
      <c r="B415" s="74"/>
      <c r="C415" s="74"/>
      <c r="D415" s="74"/>
      <c r="E415" s="75"/>
      <c r="F415" s="75"/>
      <c r="G415" s="75"/>
      <c r="H415" s="74"/>
      <c r="I415" s="75"/>
      <c r="J415" s="73"/>
      <c r="K415" s="73"/>
      <c r="L415" s="74"/>
      <c r="M415" s="74"/>
      <c r="N415" s="73"/>
      <c r="O415" s="73"/>
      <c r="P415" s="74"/>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4"/>
      <c r="AN415" s="75"/>
      <c r="AO415" s="73"/>
      <c r="AP415" s="75"/>
      <c r="AQ415" s="75"/>
      <c r="AR415" s="75"/>
      <c r="AS415" s="75"/>
      <c r="AT415" s="75"/>
      <c r="AU415" s="75"/>
      <c r="AV415" s="75"/>
      <c r="AW415" s="75"/>
      <c r="AX415" s="75"/>
      <c r="AY415" s="74"/>
      <c r="AZ415" s="74"/>
      <c r="BA415" s="73"/>
      <c r="BB415" s="77"/>
      <c r="BC415" s="78"/>
      <c r="BD415" s="78"/>
      <c r="BE415" s="78"/>
      <c r="BF415" s="78"/>
      <c r="BG415" s="73"/>
      <c r="BH415" s="75"/>
      <c r="BI415" s="75"/>
      <c r="BJ415" s="75"/>
      <c r="BK415" s="75"/>
    </row>
    <row r="416" ht="15.75" customHeight="1">
      <c r="A416" s="73"/>
      <c r="B416" s="74"/>
      <c r="C416" s="74"/>
      <c r="D416" s="74"/>
      <c r="E416" s="75"/>
      <c r="F416" s="75"/>
      <c r="G416" s="75"/>
      <c r="H416" s="74"/>
      <c r="I416" s="75"/>
      <c r="J416" s="73"/>
      <c r="K416" s="73"/>
      <c r="L416" s="74"/>
      <c r="M416" s="74"/>
      <c r="N416" s="73"/>
      <c r="O416" s="73"/>
      <c r="P416" s="74"/>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4"/>
      <c r="AN416" s="75"/>
      <c r="AO416" s="73"/>
      <c r="AP416" s="75"/>
      <c r="AQ416" s="75"/>
      <c r="AR416" s="75"/>
      <c r="AS416" s="75"/>
      <c r="AT416" s="75"/>
      <c r="AU416" s="75"/>
      <c r="AV416" s="75"/>
      <c r="AW416" s="75"/>
      <c r="AX416" s="75"/>
      <c r="AY416" s="74"/>
      <c r="AZ416" s="74"/>
      <c r="BA416" s="73"/>
      <c r="BB416" s="77"/>
      <c r="BC416" s="78"/>
      <c r="BD416" s="78"/>
      <c r="BE416" s="78"/>
      <c r="BF416" s="78"/>
      <c r="BG416" s="73"/>
      <c r="BH416" s="75"/>
      <c r="BI416" s="75"/>
      <c r="BJ416" s="75"/>
      <c r="BK416" s="75"/>
    </row>
    <row r="417" ht="15.75" customHeight="1">
      <c r="A417" s="73"/>
      <c r="B417" s="74"/>
      <c r="C417" s="74"/>
      <c r="D417" s="74"/>
      <c r="E417" s="75"/>
      <c r="F417" s="75"/>
      <c r="G417" s="75"/>
      <c r="H417" s="74"/>
      <c r="I417" s="75"/>
      <c r="J417" s="73"/>
      <c r="K417" s="73"/>
      <c r="L417" s="74"/>
      <c r="M417" s="74"/>
      <c r="N417" s="73"/>
      <c r="O417" s="73"/>
      <c r="P417" s="74"/>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4"/>
      <c r="AN417" s="75"/>
      <c r="AO417" s="73"/>
      <c r="AP417" s="75"/>
      <c r="AQ417" s="75"/>
      <c r="AR417" s="75"/>
      <c r="AS417" s="75"/>
      <c r="AT417" s="75"/>
      <c r="AU417" s="75"/>
      <c r="AV417" s="75"/>
      <c r="AW417" s="75"/>
      <c r="AX417" s="75"/>
      <c r="AY417" s="74"/>
      <c r="AZ417" s="74"/>
      <c r="BA417" s="73"/>
      <c r="BB417" s="77"/>
      <c r="BC417" s="78"/>
      <c r="BD417" s="78"/>
      <c r="BE417" s="78"/>
      <c r="BF417" s="78"/>
      <c r="BG417" s="73"/>
      <c r="BH417" s="75"/>
      <c r="BI417" s="75"/>
      <c r="BJ417" s="75"/>
      <c r="BK417" s="75"/>
    </row>
    <row r="418" ht="15.75" customHeight="1">
      <c r="A418" s="73"/>
      <c r="B418" s="74"/>
      <c r="C418" s="74"/>
      <c r="D418" s="74"/>
      <c r="E418" s="75"/>
      <c r="F418" s="75"/>
      <c r="G418" s="75"/>
      <c r="H418" s="74"/>
      <c r="I418" s="75"/>
      <c r="J418" s="73"/>
      <c r="K418" s="73"/>
      <c r="L418" s="74"/>
      <c r="M418" s="74"/>
      <c r="N418" s="73"/>
      <c r="O418" s="73"/>
      <c r="P418" s="74"/>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4"/>
      <c r="AN418" s="75"/>
      <c r="AO418" s="73"/>
      <c r="AP418" s="75"/>
      <c r="AQ418" s="75"/>
      <c r="AR418" s="75"/>
      <c r="AS418" s="75"/>
      <c r="AT418" s="75"/>
      <c r="AU418" s="75"/>
      <c r="AV418" s="75"/>
      <c r="AW418" s="75"/>
      <c r="AX418" s="75"/>
      <c r="AY418" s="74"/>
      <c r="AZ418" s="74"/>
      <c r="BA418" s="73"/>
      <c r="BB418" s="77"/>
      <c r="BC418" s="78"/>
      <c r="BD418" s="78"/>
      <c r="BE418" s="78"/>
      <c r="BF418" s="78"/>
      <c r="BG418" s="73"/>
      <c r="BH418" s="75"/>
      <c r="BI418" s="75"/>
      <c r="BJ418" s="75"/>
      <c r="BK418" s="75"/>
    </row>
    <row r="419" ht="15.75" customHeight="1">
      <c r="A419" s="73"/>
      <c r="B419" s="74"/>
      <c r="C419" s="74"/>
      <c r="D419" s="74"/>
      <c r="E419" s="75"/>
      <c r="F419" s="75"/>
      <c r="G419" s="75"/>
      <c r="H419" s="74"/>
      <c r="I419" s="75"/>
      <c r="J419" s="73"/>
      <c r="K419" s="73"/>
      <c r="L419" s="74"/>
      <c r="M419" s="74"/>
      <c r="N419" s="73"/>
      <c r="O419" s="73"/>
      <c r="P419" s="74"/>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4"/>
      <c r="AN419" s="75"/>
      <c r="AO419" s="73"/>
      <c r="AP419" s="75"/>
      <c r="AQ419" s="75"/>
      <c r="AR419" s="75"/>
      <c r="AS419" s="75"/>
      <c r="AT419" s="75"/>
      <c r="AU419" s="75"/>
      <c r="AV419" s="75"/>
      <c r="AW419" s="75"/>
      <c r="AX419" s="75"/>
      <c r="AY419" s="74"/>
      <c r="AZ419" s="74"/>
      <c r="BA419" s="73"/>
      <c r="BB419" s="77"/>
      <c r="BC419" s="78"/>
      <c r="BD419" s="78"/>
      <c r="BE419" s="78"/>
      <c r="BF419" s="78"/>
      <c r="BG419" s="73"/>
      <c r="BH419" s="75"/>
      <c r="BI419" s="75"/>
      <c r="BJ419" s="75"/>
      <c r="BK419" s="75"/>
    </row>
    <row r="420" ht="15.75" customHeight="1">
      <c r="A420" s="73"/>
      <c r="B420" s="74"/>
      <c r="C420" s="74"/>
      <c r="D420" s="74"/>
      <c r="E420" s="75"/>
      <c r="F420" s="75"/>
      <c r="G420" s="75"/>
      <c r="H420" s="74"/>
      <c r="I420" s="75"/>
      <c r="J420" s="73"/>
      <c r="K420" s="73"/>
      <c r="L420" s="74"/>
      <c r="M420" s="74"/>
      <c r="N420" s="73"/>
      <c r="O420" s="73"/>
      <c r="P420" s="74"/>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4"/>
      <c r="AN420" s="75"/>
      <c r="AO420" s="73"/>
      <c r="AP420" s="75"/>
      <c r="AQ420" s="75"/>
      <c r="AR420" s="75"/>
      <c r="AS420" s="75"/>
      <c r="AT420" s="75"/>
      <c r="AU420" s="75"/>
      <c r="AV420" s="75"/>
      <c r="AW420" s="75"/>
      <c r="AX420" s="75"/>
      <c r="AY420" s="74"/>
      <c r="AZ420" s="74"/>
      <c r="BA420" s="73"/>
      <c r="BB420" s="77"/>
      <c r="BC420" s="78"/>
      <c r="BD420" s="78"/>
      <c r="BE420" s="78"/>
      <c r="BF420" s="78"/>
      <c r="BG420" s="73"/>
      <c r="BH420" s="75"/>
      <c r="BI420" s="75"/>
      <c r="BJ420" s="75"/>
      <c r="BK420" s="75"/>
    </row>
    <row r="421" ht="15.75" customHeight="1">
      <c r="A421" s="73"/>
      <c r="B421" s="74"/>
      <c r="C421" s="74"/>
      <c r="D421" s="74"/>
      <c r="E421" s="75"/>
      <c r="F421" s="75"/>
      <c r="G421" s="75"/>
      <c r="H421" s="74"/>
      <c r="I421" s="75"/>
      <c r="J421" s="73"/>
      <c r="K421" s="73"/>
      <c r="L421" s="74"/>
      <c r="M421" s="74"/>
      <c r="N421" s="73"/>
      <c r="O421" s="73"/>
      <c r="P421" s="74"/>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4"/>
      <c r="AN421" s="75"/>
      <c r="AO421" s="73"/>
      <c r="AP421" s="75"/>
      <c r="AQ421" s="75"/>
      <c r="AR421" s="75"/>
      <c r="AS421" s="75"/>
      <c r="AT421" s="75"/>
      <c r="AU421" s="75"/>
      <c r="AV421" s="75"/>
      <c r="AW421" s="75"/>
      <c r="AX421" s="75"/>
      <c r="AY421" s="74"/>
      <c r="AZ421" s="74"/>
      <c r="BA421" s="73"/>
      <c r="BB421" s="77"/>
      <c r="BC421" s="78"/>
      <c r="BD421" s="78"/>
      <c r="BE421" s="78"/>
      <c r="BF421" s="78"/>
      <c r="BG421" s="73"/>
      <c r="BH421" s="75"/>
      <c r="BI421" s="75"/>
      <c r="BJ421" s="75"/>
      <c r="BK421" s="75"/>
    </row>
    <row r="422" ht="15.75" customHeight="1">
      <c r="A422" s="73"/>
      <c r="B422" s="74"/>
      <c r="C422" s="74"/>
      <c r="D422" s="74"/>
      <c r="E422" s="75"/>
      <c r="F422" s="75"/>
      <c r="G422" s="75"/>
      <c r="H422" s="74"/>
      <c r="I422" s="75"/>
      <c r="J422" s="73"/>
      <c r="K422" s="73"/>
      <c r="L422" s="74"/>
      <c r="M422" s="74"/>
      <c r="N422" s="73"/>
      <c r="O422" s="73"/>
      <c r="P422" s="74"/>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4"/>
      <c r="AN422" s="75"/>
      <c r="AO422" s="73"/>
      <c r="AP422" s="75"/>
      <c r="AQ422" s="75"/>
      <c r="AR422" s="75"/>
      <c r="AS422" s="75"/>
      <c r="AT422" s="75"/>
      <c r="AU422" s="75"/>
      <c r="AV422" s="75"/>
      <c r="AW422" s="75"/>
      <c r="AX422" s="75"/>
      <c r="AY422" s="74"/>
      <c r="AZ422" s="74"/>
      <c r="BA422" s="73"/>
      <c r="BB422" s="77"/>
      <c r="BC422" s="78"/>
      <c r="BD422" s="78"/>
      <c r="BE422" s="78"/>
      <c r="BF422" s="78"/>
      <c r="BG422" s="73"/>
      <c r="BH422" s="75"/>
      <c r="BI422" s="75"/>
      <c r="BJ422" s="75"/>
      <c r="BK422" s="75"/>
    </row>
    <row r="423" ht="15.75" customHeight="1">
      <c r="A423" s="73"/>
      <c r="B423" s="74"/>
      <c r="C423" s="74"/>
      <c r="D423" s="74"/>
      <c r="E423" s="75"/>
      <c r="F423" s="75"/>
      <c r="G423" s="75"/>
      <c r="H423" s="74"/>
      <c r="I423" s="75"/>
      <c r="J423" s="73"/>
      <c r="K423" s="73"/>
      <c r="L423" s="74"/>
      <c r="M423" s="74"/>
      <c r="N423" s="73"/>
      <c r="O423" s="73"/>
      <c r="P423" s="74"/>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4"/>
      <c r="AN423" s="75"/>
      <c r="AO423" s="73"/>
      <c r="AP423" s="75"/>
      <c r="AQ423" s="75"/>
      <c r="AR423" s="75"/>
      <c r="AS423" s="75"/>
      <c r="AT423" s="75"/>
      <c r="AU423" s="75"/>
      <c r="AV423" s="75"/>
      <c r="AW423" s="75"/>
      <c r="AX423" s="75"/>
      <c r="AY423" s="74"/>
      <c r="AZ423" s="74"/>
      <c r="BA423" s="73"/>
      <c r="BB423" s="77"/>
      <c r="BC423" s="78"/>
      <c r="BD423" s="78"/>
      <c r="BE423" s="78"/>
      <c r="BF423" s="78"/>
      <c r="BG423" s="73"/>
      <c r="BH423" s="75"/>
      <c r="BI423" s="75"/>
      <c r="BJ423" s="75"/>
      <c r="BK423" s="75"/>
    </row>
    <row r="424" ht="15.75" customHeight="1">
      <c r="A424" s="73"/>
      <c r="B424" s="74"/>
      <c r="C424" s="74"/>
      <c r="D424" s="74"/>
      <c r="E424" s="75"/>
      <c r="F424" s="75"/>
      <c r="G424" s="75"/>
      <c r="H424" s="74"/>
      <c r="I424" s="75"/>
      <c r="J424" s="73"/>
      <c r="K424" s="73"/>
      <c r="L424" s="74"/>
      <c r="M424" s="74"/>
      <c r="N424" s="73"/>
      <c r="O424" s="73"/>
      <c r="P424" s="74"/>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4"/>
      <c r="AN424" s="75"/>
      <c r="AO424" s="73"/>
      <c r="AP424" s="75"/>
      <c r="AQ424" s="75"/>
      <c r="AR424" s="75"/>
      <c r="AS424" s="75"/>
      <c r="AT424" s="75"/>
      <c r="AU424" s="75"/>
      <c r="AV424" s="75"/>
      <c r="AW424" s="75"/>
      <c r="AX424" s="75"/>
      <c r="AY424" s="74"/>
      <c r="AZ424" s="74"/>
      <c r="BA424" s="73"/>
      <c r="BB424" s="77"/>
      <c r="BC424" s="78"/>
      <c r="BD424" s="78"/>
      <c r="BE424" s="78"/>
      <c r="BF424" s="78"/>
      <c r="BG424" s="73"/>
      <c r="BH424" s="75"/>
      <c r="BI424" s="75"/>
      <c r="BJ424" s="75"/>
      <c r="BK424" s="75"/>
    </row>
    <row r="425" ht="15.75" customHeight="1">
      <c r="A425" s="73"/>
      <c r="B425" s="74"/>
      <c r="C425" s="74"/>
      <c r="D425" s="74"/>
      <c r="E425" s="75"/>
      <c r="F425" s="75"/>
      <c r="G425" s="75"/>
      <c r="H425" s="74"/>
      <c r="I425" s="75"/>
      <c r="J425" s="73"/>
      <c r="K425" s="73"/>
      <c r="L425" s="74"/>
      <c r="M425" s="74"/>
      <c r="N425" s="73"/>
      <c r="O425" s="73"/>
      <c r="P425" s="74"/>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4"/>
      <c r="AN425" s="75"/>
      <c r="AO425" s="73"/>
      <c r="AP425" s="75"/>
      <c r="AQ425" s="75"/>
      <c r="AR425" s="75"/>
      <c r="AS425" s="75"/>
      <c r="AT425" s="75"/>
      <c r="AU425" s="75"/>
      <c r="AV425" s="75"/>
      <c r="AW425" s="75"/>
      <c r="AX425" s="75"/>
      <c r="AY425" s="74"/>
      <c r="AZ425" s="74"/>
      <c r="BA425" s="73"/>
      <c r="BB425" s="77"/>
      <c r="BC425" s="78"/>
      <c r="BD425" s="78"/>
      <c r="BE425" s="78"/>
      <c r="BF425" s="78"/>
      <c r="BG425" s="73"/>
      <c r="BH425" s="75"/>
      <c r="BI425" s="75"/>
      <c r="BJ425" s="75"/>
      <c r="BK425" s="75"/>
    </row>
    <row r="426" ht="15.75" customHeight="1">
      <c r="A426" s="73"/>
      <c r="B426" s="74"/>
      <c r="C426" s="74"/>
      <c r="D426" s="74"/>
      <c r="E426" s="75"/>
      <c r="F426" s="75"/>
      <c r="G426" s="75"/>
      <c r="H426" s="74"/>
      <c r="I426" s="75"/>
      <c r="J426" s="73"/>
      <c r="K426" s="73"/>
      <c r="L426" s="74"/>
      <c r="M426" s="74"/>
      <c r="N426" s="73"/>
      <c r="O426" s="73"/>
      <c r="P426" s="74"/>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4"/>
      <c r="AN426" s="75"/>
      <c r="AO426" s="73"/>
      <c r="AP426" s="75"/>
      <c r="AQ426" s="75"/>
      <c r="AR426" s="75"/>
      <c r="AS426" s="75"/>
      <c r="AT426" s="75"/>
      <c r="AU426" s="75"/>
      <c r="AV426" s="75"/>
      <c r="AW426" s="75"/>
      <c r="AX426" s="75"/>
      <c r="AY426" s="74"/>
      <c r="AZ426" s="74"/>
      <c r="BA426" s="73"/>
      <c r="BB426" s="77"/>
      <c r="BC426" s="78"/>
      <c r="BD426" s="78"/>
      <c r="BE426" s="78"/>
      <c r="BF426" s="78"/>
      <c r="BG426" s="73"/>
      <c r="BH426" s="75"/>
      <c r="BI426" s="75"/>
      <c r="BJ426" s="75"/>
      <c r="BK426" s="75"/>
    </row>
    <row r="427" ht="15.75" customHeight="1">
      <c r="A427" s="73"/>
      <c r="B427" s="74"/>
      <c r="C427" s="74"/>
      <c r="D427" s="74"/>
      <c r="E427" s="75"/>
      <c r="F427" s="75"/>
      <c r="G427" s="75"/>
      <c r="H427" s="74"/>
      <c r="I427" s="75"/>
      <c r="J427" s="73"/>
      <c r="K427" s="73"/>
      <c r="L427" s="74"/>
      <c r="M427" s="74"/>
      <c r="N427" s="73"/>
      <c r="O427" s="73"/>
      <c r="P427" s="74"/>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4"/>
      <c r="AN427" s="75"/>
      <c r="AO427" s="73"/>
      <c r="AP427" s="75"/>
      <c r="AQ427" s="75"/>
      <c r="AR427" s="75"/>
      <c r="AS427" s="75"/>
      <c r="AT427" s="75"/>
      <c r="AU427" s="75"/>
      <c r="AV427" s="75"/>
      <c r="AW427" s="75"/>
      <c r="AX427" s="75"/>
      <c r="AY427" s="74"/>
      <c r="AZ427" s="74"/>
      <c r="BA427" s="73"/>
      <c r="BB427" s="77"/>
      <c r="BC427" s="78"/>
      <c r="BD427" s="78"/>
      <c r="BE427" s="78"/>
      <c r="BF427" s="78"/>
      <c r="BG427" s="73"/>
      <c r="BH427" s="75"/>
      <c r="BI427" s="75"/>
      <c r="BJ427" s="75"/>
      <c r="BK427" s="75"/>
    </row>
    <row r="428" ht="15.75" customHeight="1">
      <c r="A428" s="73"/>
      <c r="B428" s="74"/>
      <c r="C428" s="74"/>
      <c r="D428" s="74"/>
      <c r="E428" s="75"/>
      <c r="F428" s="75"/>
      <c r="G428" s="75"/>
      <c r="H428" s="74"/>
      <c r="I428" s="75"/>
      <c r="J428" s="73"/>
      <c r="K428" s="73"/>
      <c r="L428" s="74"/>
      <c r="M428" s="74"/>
      <c r="N428" s="73"/>
      <c r="O428" s="73"/>
      <c r="P428" s="74"/>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4"/>
      <c r="AN428" s="75"/>
      <c r="AO428" s="73"/>
      <c r="AP428" s="75"/>
      <c r="AQ428" s="75"/>
      <c r="AR428" s="75"/>
      <c r="AS428" s="75"/>
      <c r="AT428" s="75"/>
      <c r="AU428" s="75"/>
      <c r="AV428" s="75"/>
      <c r="AW428" s="75"/>
      <c r="AX428" s="75"/>
      <c r="AY428" s="74"/>
      <c r="AZ428" s="74"/>
      <c r="BA428" s="73"/>
      <c r="BB428" s="77"/>
      <c r="BC428" s="78"/>
      <c r="BD428" s="78"/>
      <c r="BE428" s="78"/>
      <c r="BF428" s="78"/>
      <c r="BG428" s="73"/>
      <c r="BH428" s="75"/>
      <c r="BI428" s="75"/>
      <c r="BJ428" s="75"/>
      <c r="BK428" s="75"/>
    </row>
    <row r="429" ht="15.75" customHeight="1">
      <c r="A429" s="73"/>
      <c r="B429" s="74"/>
      <c r="C429" s="74"/>
      <c r="D429" s="74"/>
      <c r="E429" s="75"/>
      <c r="F429" s="75"/>
      <c r="G429" s="75"/>
      <c r="H429" s="74"/>
      <c r="I429" s="75"/>
      <c r="J429" s="73"/>
      <c r="K429" s="73"/>
      <c r="L429" s="74"/>
      <c r="M429" s="74"/>
      <c r="N429" s="73"/>
      <c r="O429" s="73"/>
      <c r="P429" s="74"/>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4"/>
      <c r="AN429" s="75"/>
      <c r="AO429" s="73"/>
      <c r="AP429" s="75"/>
      <c r="AQ429" s="75"/>
      <c r="AR429" s="75"/>
      <c r="AS429" s="75"/>
      <c r="AT429" s="75"/>
      <c r="AU429" s="75"/>
      <c r="AV429" s="75"/>
      <c r="AW429" s="75"/>
      <c r="AX429" s="75"/>
      <c r="AY429" s="74"/>
      <c r="AZ429" s="74"/>
      <c r="BA429" s="73"/>
      <c r="BB429" s="77"/>
      <c r="BC429" s="78"/>
      <c r="BD429" s="78"/>
      <c r="BE429" s="78"/>
      <c r="BF429" s="78"/>
      <c r="BG429" s="73"/>
      <c r="BH429" s="75"/>
      <c r="BI429" s="75"/>
      <c r="BJ429" s="75"/>
      <c r="BK429" s="75"/>
    </row>
    <row r="430" ht="15.75" customHeight="1">
      <c r="A430" s="73"/>
      <c r="B430" s="74"/>
      <c r="C430" s="74"/>
      <c r="D430" s="74"/>
      <c r="E430" s="75"/>
      <c r="F430" s="75"/>
      <c r="G430" s="75"/>
      <c r="H430" s="74"/>
      <c r="I430" s="75"/>
      <c r="J430" s="73"/>
      <c r="K430" s="73"/>
      <c r="L430" s="74"/>
      <c r="M430" s="74"/>
      <c r="N430" s="73"/>
      <c r="O430" s="73"/>
      <c r="P430" s="74"/>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4"/>
      <c r="AN430" s="75"/>
      <c r="AO430" s="73"/>
      <c r="AP430" s="75"/>
      <c r="AQ430" s="75"/>
      <c r="AR430" s="75"/>
      <c r="AS430" s="75"/>
      <c r="AT430" s="75"/>
      <c r="AU430" s="75"/>
      <c r="AV430" s="75"/>
      <c r="AW430" s="75"/>
      <c r="AX430" s="75"/>
      <c r="AY430" s="74"/>
      <c r="AZ430" s="74"/>
      <c r="BA430" s="73"/>
      <c r="BB430" s="77"/>
      <c r="BC430" s="78"/>
      <c r="BD430" s="78"/>
      <c r="BE430" s="78"/>
      <c r="BF430" s="78"/>
      <c r="BG430" s="73"/>
      <c r="BH430" s="75"/>
      <c r="BI430" s="75"/>
      <c r="BJ430" s="75"/>
      <c r="BK430" s="75"/>
    </row>
    <row r="431" ht="15.75" customHeight="1">
      <c r="A431" s="73"/>
      <c r="B431" s="74"/>
      <c r="C431" s="74"/>
      <c r="D431" s="74"/>
      <c r="E431" s="75"/>
      <c r="F431" s="75"/>
      <c r="G431" s="75"/>
      <c r="H431" s="74"/>
      <c r="I431" s="75"/>
      <c r="J431" s="73"/>
      <c r="K431" s="73"/>
      <c r="L431" s="74"/>
      <c r="M431" s="74"/>
      <c r="N431" s="73"/>
      <c r="O431" s="73"/>
      <c r="P431" s="74"/>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4"/>
      <c r="AN431" s="75"/>
      <c r="AO431" s="73"/>
      <c r="AP431" s="75"/>
      <c r="AQ431" s="75"/>
      <c r="AR431" s="75"/>
      <c r="AS431" s="75"/>
      <c r="AT431" s="75"/>
      <c r="AU431" s="75"/>
      <c r="AV431" s="75"/>
      <c r="AW431" s="75"/>
      <c r="AX431" s="75"/>
      <c r="AY431" s="74"/>
      <c r="AZ431" s="74"/>
      <c r="BA431" s="73"/>
      <c r="BB431" s="77"/>
      <c r="BC431" s="78"/>
      <c r="BD431" s="78"/>
      <c r="BE431" s="78"/>
      <c r="BF431" s="78"/>
      <c r="BG431" s="73"/>
      <c r="BH431" s="75"/>
      <c r="BI431" s="75"/>
      <c r="BJ431" s="75"/>
      <c r="BK431" s="75"/>
    </row>
    <row r="432" ht="15.75" customHeight="1">
      <c r="A432" s="73"/>
      <c r="B432" s="74"/>
      <c r="C432" s="74"/>
      <c r="D432" s="74"/>
      <c r="E432" s="75"/>
      <c r="F432" s="75"/>
      <c r="G432" s="75"/>
      <c r="H432" s="74"/>
      <c r="I432" s="75"/>
      <c r="J432" s="73"/>
      <c r="K432" s="73"/>
      <c r="L432" s="74"/>
      <c r="M432" s="74"/>
      <c r="N432" s="73"/>
      <c r="O432" s="73"/>
      <c r="P432" s="74"/>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4"/>
      <c r="AN432" s="75"/>
      <c r="AO432" s="73"/>
      <c r="AP432" s="75"/>
      <c r="AQ432" s="75"/>
      <c r="AR432" s="75"/>
      <c r="AS432" s="75"/>
      <c r="AT432" s="75"/>
      <c r="AU432" s="75"/>
      <c r="AV432" s="75"/>
      <c r="AW432" s="75"/>
      <c r="AX432" s="75"/>
      <c r="AY432" s="74"/>
      <c r="AZ432" s="74"/>
      <c r="BA432" s="73"/>
      <c r="BB432" s="77"/>
      <c r="BC432" s="78"/>
      <c r="BD432" s="78"/>
      <c r="BE432" s="78"/>
      <c r="BF432" s="78"/>
      <c r="BG432" s="73"/>
      <c r="BH432" s="75"/>
      <c r="BI432" s="75"/>
      <c r="BJ432" s="75"/>
      <c r="BK432" s="75"/>
    </row>
    <row r="433" ht="15.75" customHeight="1">
      <c r="A433" s="73"/>
      <c r="B433" s="74"/>
      <c r="C433" s="74"/>
      <c r="D433" s="74"/>
      <c r="E433" s="75"/>
      <c r="F433" s="75"/>
      <c r="G433" s="75"/>
      <c r="H433" s="74"/>
      <c r="I433" s="75"/>
      <c r="J433" s="73"/>
      <c r="K433" s="73"/>
      <c r="L433" s="74"/>
      <c r="M433" s="74"/>
      <c r="N433" s="73"/>
      <c r="O433" s="73"/>
      <c r="P433" s="74"/>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4"/>
      <c r="AN433" s="75"/>
      <c r="AO433" s="73"/>
      <c r="AP433" s="75"/>
      <c r="AQ433" s="75"/>
      <c r="AR433" s="75"/>
      <c r="AS433" s="75"/>
      <c r="AT433" s="75"/>
      <c r="AU433" s="75"/>
      <c r="AV433" s="75"/>
      <c r="AW433" s="75"/>
      <c r="AX433" s="75"/>
      <c r="AY433" s="74"/>
      <c r="AZ433" s="74"/>
      <c r="BA433" s="73"/>
      <c r="BB433" s="77"/>
      <c r="BC433" s="78"/>
      <c r="BD433" s="78"/>
      <c r="BE433" s="78"/>
      <c r="BF433" s="78"/>
      <c r="BG433" s="73"/>
      <c r="BH433" s="75"/>
      <c r="BI433" s="75"/>
      <c r="BJ433" s="75"/>
      <c r="BK433" s="75"/>
    </row>
    <row r="434" ht="15.75" customHeight="1">
      <c r="A434" s="73"/>
      <c r="B434" s="74"/>
      <c r="C434" s="74"/>
      <c r="D434" s="74"/>
      <c r="E434" s="75"/>
      <c r="F434" s="75"/>
      <c r="G434" s="75"/>
      <c r="H434" s="74"/>
      <c r="I434" s="75"/>
      <c r="J434" s="73"/>
      <c r="K434" s="73"/>
      <c r="L434" s="74"/>
      <c r="M434" s="74"/>
      <c r="N434" s="73"/>
      <c r="O434" s="73"/>
      <c r="P434" s="74"/>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4"/>
      <c r="AN434" s="75"/>
      <c r="AO434" s="73"/>
      <c r="AP434" s="75"/>
      <c r="AQ434" s="75"/>
      <c r="AR434" s="75"/>
      <c r="AS434" s="75"/>
      <c r="AT434" s="75"/>
      <c r="AU434" s="75"/>
      <c r="AV434" s="75"/>
      <c r="AW434" s="75"/>
      <c r="AX434" s="75"/>
      <c r="AY434" s="74"/>
      <c r="AZ434" s="74"/>
      <c r="BA434" s="73"/>
      <c r="BB434" s="77"/>
      <c r="BC434" s="78"/>
      <c r="BD434" s="78"/>
      <c r="BE434" s="78"/>
      <c r="BF434" s="78"/>
      <c r="BG434" s="73"/>
      <c r="BH434" s="75"/>
      <c r="BI434" s="75"/>
      <c r="BJ434" s="75"/>
      <c r="BK434" s="75"/>
    </row>
    <row r="435" ht="15.75" customHeight="1">
      <c r="A435" s="73"/>
      <c r="B435" s="74"/>
      <c r="C435" s="74"/>
      <c r="D435" s="74"/>
      <c r="E435" s="75"/>
      <c r="F435" s="75"/>
      <c r="G435" s="75"/>
      <c r="H435" s="74"/>
      <c r="I435" s="75"/>
      <c r="J435" s="73"/>
      <c r="K435" s="73"/>
      <c r="L435" s="74"/>
      <c r="M435" s="74"/>
      <c r="N435" s="73"/>
      <c r="O435" s="73"/>
      <c r="P435" s="74"/>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4"/>
      <c r="AN435" s="75"/>
      <c r="AO435" s="73"/>
      <c r="AP435" s="75"/>
      <c r="AQ435" s="75"/>
      <c r="AR435" s="75"/>
      <c r="AS435" s="75"/>
      <c r="AT435" s="75"/>
      <c r="AU435" s="75"/>
      <c r="AV435" s="75"/>
      <c r="AW435" s="75"/>
      <c r="AX435" s="75"/>
      <c r="AY435" s="74"/>
      <c r="AZ435" s="74"/>
      <c r="BA435" s="73"/>
      <c r="BB435" s="77"/>
      <c r="BC435" s="78"/>
      <c r="BD435" s="78"/>
      <c r="BE435" s="78"/>
      <c r="BF435" s="78"/>
      <c r="BG435" s="73"/>
      <c r="BH435" s="75"/>
      <c r="BI435" s="75"/>
      <c r="BJ435" s="75"/>
      <c r="BK435" s="75"/>
    </row>
    <row r="436" ht="15.75" customHeight="1">
      <c r="A436" s="73"/>
      <c r="B436" s="74"/>
      <c r="C436" s="74"/>
      <c r="D436" s="74"/>
      <c r="E436" s="75"/>
      <c r="F436" s="75"/>
      <c r="G436" s="75"/>
      <c r="H436" s="74"/>
      <c r="I436" s="75"/>
      <c r="J436" s="73"/>
      <c r="K436" s="73"/>
      <c r="L436" s="74"/>
      <c r="M436" s="74"/>
      <c r="N436" s="73"/>
      <c r="O436" s="73"/>
      <c r="P436" s="74"/>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4"/>
      <c r="AN436" s="75"/>
      <c r="AO436" s="73"/>
      <c r="AP436" s="75"/>
      <c r="AQ436" s="75"/>
      <c r="AR436" s="75"/>
      <c r="AS436" s="75"/>
      <c r="AT436" s="75"/>
      <c r="AU436" s="75"/>
      <c r="AV436" s="75"/>
      <c r="AW436" s="75"/>
      <c r="AX436" s="75"/>
      <c r="AY436" s="74"/>
      <c r="AZ436" s="74"/>
      <c r="BA436" s="73"/>
      <c r="BB436" s="77"/>
      <c r="BC436" s="78"/>
      <c r="BD436" s="78"/>
      <c r="BE436" s="78"/>
      <c r="BF436" s="78"/>
      <c r="BG436" s="73"/>
      <c r="BH436" s="75"/>
      <c r="BI436" s="75"/>
      <c r="BJ436" s="75"/>
      <c r="BK436" s="75"/>
    </row>
    <row r="437" ht="15.75" customHeight="1">
      <c r="A437" s="73"/>
      <c r="B437" s="74"/>
      <c r="C437" s="74"/>
      <c r="D437" s="74"/>
      <c r="E437" s="75"/>
      <c r="F437" s="75"/>
      <c r="G437" s="75"/>
      <c r="H437" s="74"/>
      <c r="I437" s="75"/>
      <c r="J437" s="73"/>
      <c r="K437" s="73"/>
      <c r="L437" s="74"/>
      <c r="M437" s="74"/>
      <c r="N437" s="73"/>
      <c r="O437" s="73"/>
      <c r="P437" s="74"/>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4"/>
      <c r="AN437" s="75"/>
      <c r="AO437" s="73"/>
      <c r="AP437" s="75"/>
      <c r="AQ437" s="75"/>
      <c r="AR437" s="75"/>
      <c r="AS437" s="75"/>
      <c r="AT437" s="75"/>
      <c r="AU437" s="75"/>
      <c r="AV437" s="75"/>
      <c r="AW437" s="75"/>
      <c r="AX437" s="75"/>
      <c r="AY437" s="74"/>
      <c r="AZ437" s="74"/>
      <c r="BA437" s="73"/>
      <c r="BB437" s="77"/>
      <c r="BC437" s="78"/>
      <c r="BD437" s="78"/>
      <c r="BE437" s="78"/>
      <c r="BF437" s="78"/>
      <c r="BG437" s="73"/>
      <c r="BH437" s="75"/>
      <c r="BI437" s="75"/>
      <c r="BJ437" s="75"/>
      <c r="BK437" s="75"/>
    </row>
    <row r="438" ht="15.75" customHeight="1">
      <c r="A438" s="73"/>
      <c r="B438" s="74"/>
      <c r="C438" s="74"/>
      <c r="D438" s="74"/>
      <c r="E438" s="75"/>
      <c r="F438" s="75"/>
      <c r="G438" s="75"/>
      <c r="H438" s="74"/>
      <c r="I438" s="75"/>
      <c r="J438" s="73"/>
      <c r="K438" s="73"/>
      <c r="L438" s="74"/>
      <c r="M438" s="74"/>
      <c r="N438" s="73"/>
      <c r="O438" s="73"/>
      <c r="P438" s="74"/>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4"/>
      <c r="AN438" s="75"/>
      <c r="AO438" s="73"/>
      <c r="AP438" s="75"/>
      <c r="AQ438" s="75"/>
      <c r="AR438" s="75"/>
      <c r="AS438" s="75"/>
      <c r="AT438" s="75"/>
      <c r="AU438" s="75"/>
      <c r="AV438" s="75"/>
      <c r="AW438" s="75"/>
      <c r="AX438" s="75"/>
      <c r="AY438" s="74"/>
      <c r="AZ438" s="74"/>
      <c r="BA438" s="73"/>
      <c r="BB438" s="77"/>
      <c r="BC438" s="78"/>
      <c r="BD438" s="78"/>
      <c r="BE438" s="78"/>
      <c r="BF438" s="78"/>
      <c r="BG438" s="73"/>
      <c r="BH438" s="75"/>
      <c r="BI438" s="75"/>
      <c r="BJ438" s="75"/>
      <c r="BK438" s="75"/>
    </row>
    <row r="439" ht="15.75" customHeight="1">
      <c r="A439" s="73"/>
      <c r="B439" s="74"/>
      <c r="C439" s="74"/>
      <c r="D439" s="74"/>
      <c r="E439" s="75"/>
      <c r="F439" s="75"/>
      <c r="G439" s="75"/>
      <c r="H439" s="74"/>
      <c r="I439" s="75"/>
      <c r="J439" s="73"/>
      <c r="K439" s="73"/>
      <c r="L439" s="74"/>
      <c r="M439" s="74"/>
      <c r="N439" s="73"/>
      <c r="O439" s="73"/>
      <c r="P439" s="74"/>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4"/>
      <c r="AN439" s="75"/>
      <c r="AO439" s="73"/>
      <c r="AP439" s="75"/>
      <c r="AQ439" s="75"/>
      <c r="AR439" s="75"/>
      <c r="AS439" s="75"/>
      <c r="AT439" s="75"/>
      <c r="AU439" s="75"/>
      <c r="AV439" s="75"/>
      <c r="AW439" s="75"/>
      <c r="AX439" s="75"/>
      <c r="AY439" s="74"/>
      <c r="AZ439" s="74"/>
      <c r="BA439" s="73"/>
      <c r="BB439" s="77"/>
      <c r="BC439" s="78"/>
      <c r="BD439" s="78"/>
      <c r="BE439" s="78"/>
      <c r="BF439" s="78"/>
      <c r="BG439" s="73"/>
      <c r="BH439" s="75"/>
      <c r="BI439" s="75"/>
      <c r="BJ439" s="75"/>
      <c r="BK439" s="75"/>
    </row>
    <row r="440" ht="15.75" customHeight="1">
      <c r="A440" s="73"/>
      <c r="B440" s="74"/>
      <c r="C440" s="74"/>
      <c r="D440" s="74"/>
      <c r="E440" s="75"/>
      <c r="F440" s="75"/>
      <c r="G440" s="75"/>
      <c r="H440" s="74"/>
      <c r="I440" s="75"/>
      <c r="J440" s="73"/>
      <c r="K440" s="73"/>
      <c r="L440" s="74"/>
      <c r="M440" s="74"/>
      <c r="N440" s="73"/>
      <c r="O440" s="73"/>
      <c r="P440" s="74"/>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4"/>
      <c r="AN440" s="75"/>
      <c r="AO440" s="73"/>
      <c r="AP440" s="75"/>
      <c r="AQ440" s="75"/>
      <c r="AR440" s="75"/>
      <c r="AS440" s="75"/>
      <c r="AT440" s="75"/>
      <c r="AU440" s="75"/>
      <c r="AV440" s="75"/>
      <c r="AW440" s="75"/>
      <c r="AX440" s="75"/>
      <c r="AY440" s="74"/>
      <c r="AZ440" s="74"/>
      <c r="BA440" s="73"/>
      <c r="BB440" s="77"/>
      <c r="BC440" s="78"/>
      <c r="BD440" s="78"/>
      <c r="BE440" s="78"/>
      <c r="BF440" s="78"/>
      <c r="BG440" s="73"/>
      <c r="BH440" s="75"/>
      <c r="BI440" s="75"/>
      <c r="BJ440" s="75"/>
      <c r="BK440" s="75"/>
    </row>
    <row r="441" ht="15.75" customHeight="1">
      <c r="A441" s="73"/>
      <c r="B441" s="74"/>
      <c r="C441" s="74"/>
      <c r="D441" s="74"/>
      <c r="E441" s="75"/>
      <c r="F441" s="75"/>
      <c r="G441" s="75"/>
      <c r="H441" s="74"/>
      <c r="I441" s="75"/>
      <c r="J441" s="73"/>
      <c r="K441" s="73"/>
      <c r="L441" s="74"/>
      <c r="M441" s="74"/>
      <c r="N441" s="73"/>
      <c r="O441" s="73"/>
      <c r="P441" s="74"/>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4"/>
      <c r="AN441" s="75"/>
      <c r="AO441" s="73"/>
      <c r="AP441" s="75"/>
      <c r="AQ441" s="75"/>
      <c r="AR441" s="75"/>
      <c r="AS441" s="75"/>
      <c r="AT441" s="75"/>
      <c r="AU441" s="75"/>
      <c r="AV441" s="75"/>
      <c r="AW441" s="75"/>
      <c r="AX441" s="75"/>
      <c r="AY441" s="74"/>
      <c r="AZ441" s="74"/>
      <c r="BA441" s="73"/>
      <c r="BB441" s="77"/>
      <c r="BC441" s="78"/>
      <c r="BD441" s="78"/>
      <c r="BE441" s="78"/>
      <c r="BF441" s="78"/>
      <c r="BG441" s="73"/>
      <c r="BH441" s="75"/>
      <c r="BI441" s="75"/>
      <c r="BJ441" s="75"/>
      <c r="BK441" s="75"/>
    </row>
    <row r="442" ht="15.75" customHeight="1">
      <c r="A442" s="73"/>
      <c r="B442" s="74"/>
      <c r="C442" s="74"/>
      <c r="D442" s="74"/>
      <c r="E442" s="75"/>
      <c r="F442" s="75"/>
      <c r="G442" s="75"/>
      <c r="H442" s="74"/>
      <c r="I442" s="75"/>
      <c r="J442" s="73"/>
      <c r="K442" s="73"/>
      <c r="L442" s="74"/>
      <c r="M442" s="74"/>
      <c r="N442" s="73"/>
      <c r="O442" s="73"/>
      <c r="P442" s="74"/>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4"/>
      <c r="AN442" s="75"/>
      <c r="AO442" s="73"/>
      <c r="AP442" s="75"/>
      <c r="AQ442" s="75"/>
      <c r="AR442" s="75"/>
      <c r="AS442" s="75"/>
      <c r="AT442" s="75"/>
      <c r="AU442" s="75"/>
      <c r="AV442" s="75"/>
      <c r="AW442" s="75"/>
      <c r="AX442" s="75"/>
      <c r="AY442" s="74"/>
      <c r="AZ442" s="74"/>
      <c r="BA442" s="73"/>
      <c r="BB442" s="77"/>
      <c r="BC442" s="78"/>
      <c r="BD442" s="78"/>
      <c r="BE442" s="78"/>
      <c r="BF442" s="78"/>
      <c r="BG442" s="73"/>
      <c r="BH442" s="75"/>
      <c r="BI442" s="75"/>
      <c r="BJ442" s="75"/>
      <c r="BK442" s="75"/>
    </row>
    <row r="443" ht="15.75" customHeight="1">
      <c r="A443" s="73"/>
      <c r="B443" s="74"/>
      <c r="C443" s="74"/>
      <c r="D443" s="74"/>
      <c r="E443" s="75"/>
      <c r="F443" s="75"/>
      <c r="G443" s="75"/>
      <c r="H443" s="74"/>
      <c r="I443" s="75"/>
      <c r="J443" s="73"/>
      <c r="K443" s="73"/>
      <c r="L443" s="74"/>
      <c r="M443" s="74"/>
      <c r="N443" s="73"/>
      <c r="O443" s="73"/>
      <c r="P443" s="74"/>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4"/>
      <c r="AN443" s="75"/>
      <c r="AO443" s="73"/>
      <c r="AP443" s="75"/>
      <c r="AQ443" s="75"/>
      <c r="AR443" s="75"/>
      <c r="AS443" s="75"/>
      <c r="AT443" s="75"/>
      <c r="AU443" s="75"/>
      <c r="AV443" s="75"/>
      <c r="AW443" s="75"/>
      <c r="AX443" s="75"/>
      <c r="AY443" s="74"/>
      <c r="AZ443" s="74"/>
      <c r="BA443" s="73"/>
      <c r="BB443" s="77"/>
      <c r="BC443" s="78"/>
      <c r="BD443" s="78"/>
      <c r="BE443" s="78"/>
      <c r="BF443" s="78"/>
      <c r="BG443" s="73"/>
      <c r="BH443" s="75"/>
      <c r="BI443" s="75"/>
      <c r="BJ443" s="75"/>
      <c r="BK443" s="75"/>
    </row>
    <row r="444" ht="15.75" customHeight="1">
      <c r="A444" s="73"/>
      <c r="B444" s="74"/>
      <c r="C444" s="74"/>
      <c r="D444" s="74"/>
      <c r="E444" s="75"/>
      <c r="F444" s="75"/>
      <c r="G444" s="75"/>
      <c r="H444" s="74"/>
      <c r="I444" s="75"/>
      <c r="J444" s="73"/>
      <c r="K444" s="73"/>
      <c r="L444" s="74"/>
      <c r="M444" s="74"/>
      <c r="N444" s="73"/>
      <c r="O444" s="73"/>
      <c r="P444" s="74"/>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4"/>
      <c r="AN444" s="75"/>
      <c r="AO444" s="73"/>
      <c r="AP444" s="75"/>
      <c r="AQ444" s="75"/>
      <c r="AR444" s="75"/>
      <c r="AS444" s="75"/>
      <c r="AT444" s="75"/>
      <c r="AU444" s="75"/>
      <c r="AV444" s="75"/>
      <c r="AW444" s="75"/>
      <c r="AX444" s="75"/>
      <c r="AY444" s="74"/>
      <c r="AZ444" s="74"/>
      <c r="BA444" s="73"/>
      <c r="BB444" s="77"/>
      <c r="BC444" s="78"/>
      <c r="BD444" s="78"/>
      <c r="BE444" s="78"/>
      <c r="BF444" s="78"/>
      <c r="BG444" s="73"/>
      <c r="BH444" s="75"/>
      <c r="BI444" s="75"/>
      <c r="BJ444" s="75"/>
      <c r="BK444" s="75"/>
    </row>
    <row r="445" ht="15.75" customHeight="1">
      <c r="A445" s="73"/>
      <c r="B445" s="74"/>
      <c r="C445" s="74"/>
      <c r="D445" s="74"/>
      <c r="E445" s="75"/>
      <c r="F445" s="75"/>
      <c r="G445" s="75"/>
      <c r="H445" s="74"/>
      <c r="I445" s="75"/>
      <c r="J445" s="73"/>
      <c r="K445" s="73"/>
      <c r="L445" s="74"/>
      <c r="M445" s="74"/>
      <c r="N445" s="73"/>
      <c r="O445" s="73"/>
      <c r="P445" s="74"/>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4"/>
      <c r="AN445" s="75"/>
      <c r="AO445" s="73"/>
      <c r="AP445" s="75"/>
      <c r="AQ445" s="75"/>
      <c r="AR445" s="75"/>
      <c r="AS445" s="75"/>
      <c r="AT445" s="75"/>
      <c r="AU445" s="75"/>
      <c r="AV445" s="75"/>
      <c r="AW445" s="75"/>
      <c r="AX445" s="75"/>
      <c r="AY445" s="74"/>
      <c r="AZ445" s="74"/>
      <c r="BA445" s="73"/>
      <c r="BB445" s="77"/>
      <c r="BC445" s="78"/>
      <c r="BD445" s="78"/>
      <c r="BE445" s="78"/>
      <c r="BF445" s="78"/>
      <c r="BG445" s="73"/>
      <c r="BH445" s="75"/>
      <c r="BI445" s="75"/>
      <c r="BJ445" s="75"/>
      <c r="BK445" s="75"/>
    </row>
    <row r="446" ht="15.75" customHeight="1">
      <c r="A446" s="73"/>
      <c r="B446" s="74"/>
      <c r="C446" s="74"/>
      <c r="D446" s="74"/>
      <c r="E446" s="75"/>
      <c r="F446" s="75"/>
      <c r="G446" s="75"/>
      <c r="H446" s="74"/>
      <c r="I446" s="75"/>
      <c r="J446" s="73"/>
      <c r="K446" s="73"/>
      <c r="L446" s="74"/>
      <c r="M446" s="74"/>
      <c r="N446" s="73"/>
      <c r="O446" s="73"/>
      <c r="P446" s="74"/>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4"/>
      <c r="AN446" s="75"/>
      <c r="AO446" s="73"/>
      <c r="AP446" s="75"/>
      <c r="AQ446" s="75"/>
      <c r="AR446" s="75"/>
      <c r="AS446" s="75"/>
      <c r="AT446" s="75"/>
      <c r="AU446" s="75"/>
      <c r="AV446" s="75"/>
      <c r="AW446" s="75"/>
      <c r="AX446" s="75"/>
      <c r="AY446" s="74"/>
      <c r="AZ446" s="74"/>
      <c r="BA446" s="73"/>
      <c r="BB446" s="77"/>
      <c r="BC446" s="78"/>
      <c r="BD446" s="78"/>
      <c r="BE446" s="78"/>
      <c r="BF446" s="78"/>
      <c r="BG446" s="73"/>
      <c r="BH446" s="75"/>
      <c r="BI446" s="75"/>
      <c r="BJ446" s="75"/>
      <c r="BK446" s="75"/>
    </row>
    <row r="447" ht="15.75" customHeight="1">
      <c r="A447" s="73"/>
      <c r="B447" s="74"/>
      <c r="C447" s="74"/>
      <c r="D447" s="74"/>
      <c r="E447" s="75"/>
      <c r="F447" s="75"/>
      <c r="G447" s="75"/>
      <c r="H447" s="74"/>
      <c r="I447" s="75"/>
      <c r="J447" s="73"/>
      <c r="K447" s="73"/>
      <c r="L447" s="74"/>
      <c r="M447" s="74"/>
      <c r="N447" s="73"/>
      <c r="O447" s="73"/>
      <c r="P447" s="74"/>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4"/>
      <c r="AN447" s="75"/>
      <c r="AO447" s="73"/>
      <c r="AP447" s="75"/>
      <c r="AQ447" s="75"/>
      <c r="AR447" s="75"/>
      <c r="AS447" s="75"/>
      <c r="AT447" s="75"/>
      <c r="AU447" s="75"/>
      <c r="AV447" s="75"/>
      <c r="AW447" s="75"/>
      <c r="AX447" s="75"/>
      <c r="AY447" s="74"/>
      <c r="AZ447" s="74"/>
      <c r="BA447" s="73"/>
      <c r="BB447" s="77"/>
      <c r="BC447" s="78"/>
      <c r="BD447" s="78"/>
      <c r="BE447" s="78"/>
      <c r="BF447" s="78"/>
      <c r="BG447" s="73"/>
      <c r="BH447" s="75"/>
      <c r="BI447" s="75"/>
      <c r="BJ447" s="75"/>
      <c r="BK447" s="75"/>
    </row>
    <row r="448" ht="15.75" customHeight="1">
      <c r="A448" s="73"/>
      <c r="B448" s="74"/>
      <c r="C448" s="74"/>
      <c r="D448" s="74"/>
      <c r="E448" s="75"/>
      <c r="F448" s="75"/>
      <c r="G448" s="75"/>
      <c r="H448" s="74"/>
      <c r="I448" s="75"/>
      <c r="J448" s="73"/>
      <c r="K448" s="73"/>
      <c r="L448" s="74"/>
      <c r="M448" s="74"/>
      <c r="N448" s="73"/>
      <c r="O448" s="73"/>
      <c r="P448" s="74"/>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4"/>
      <c r="AN448" s="75"/>
      <c r="AO448" s="73"/>
      <c r="AP448" s="75"/>
      <c r="AQ448" s="75"/>
      <c r="AR448" s="75"/>
      <c r="AS448" s="75"/>
      <c r="AT448" s="75"/>
      <c r="AU448" s="75"/>
      <c r="AV448" s="75"/>
      <c r="AW448" s="75"/>
      <c r="AX448" s="75"/>
      <c r="AY448" s="74"/>
      <c r="AZ448" s="74"/>
      <c r="BA448" s="73"/>
      <c r="BB448" s="77"/>
      <c r="BC448" s="78"/>
      <c r="BD448" s="78"/>
      <c r="BE448" s="78"/>
      <c r="BF448" s="78"/>
      <c r="BG448" s="73"/>
      <c r="BH448" s="75"/>
      <c r="BI448" s="75"/>
      <c r="BJ448" s="75"/>
      <c r="BK448" s="75"/>
    </row>
    <row r="449" ht="15.75" customHeight="1">
      <c r="A449" s="73"/>
      <c r="B449" s="74"/>
      <c r="C449" s="74"/>
      <c r="D449" s="74"/>
      <c r="E449" s="75"/>
      <c r="F449" s="75"/>
      <c r="G449" s="75"/>
      <c r="H449" s="74"/>
      <c r="I449" s="75"/>
      <c r="J449" s="73"/>
      <c r="K449" s="73"/>
      <c r="L449" s="74"/>
      <c r="M449" s="74"/>
      <c r="N449" s="73"/>
      <c r="O449" s="73"/>
      <c r="P449" s="74"/>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4"/>
      <c r="AN449" s="75"/>
      <c r="AO449" s="73"/>
      <c r="AP449" s="75"/>
      <c r="AQ449" s="75"/>
      <c r="AR449" s="75"/>
      <c r="AS449" s="75"/>
      <c r="AT449" s="75"/>
      <c r="AU449" s="75"/>
      <c r="AV449" s="75"/>
      <c r="AW449" s="75"/>
      <c r="AX449" s="75"/>
      <c r="AY449" s="74"/>
      <c r="AZ449" s="74"/>
      <c r="BA449" s="73"/>
      <c r="BB449" s="77"/>
      <c r="BC449" s="78"/>
      <c r="BD449" s="78"/>
      <c r="BE449" s="78"/>
      <c r="BF449" s="78"/>
      <c r="BG449" s="73"/>
      <c r="BH449" s="75"/>
      <c r="BI449" s="75"/>
      <c r="BJ449" s="75"/>
      <c r="BK449" s="75"/>
    </row>
    <row r="450" ht="15.75" customHeight="1">
      <c r="A450" s="73"/>
      <c r="B450" s="74"/>
      <c r="C450" s="74"/>
      <c r="D450" s="74"/>
      <c r="E450" s="75"/>
      <c r="F450" s="75"/>
      <c r="G450" s="75"/>
      <c r="H450" s="74"/>
      <c r="I450" s="75"/>
      <c r="J450" s="73"/>
      <c r="K450" s="73"/>
      <c r="L450" s="74"/>
      <c r="M450" s="74"/>
      <c r="N450" s="73"/>
      <c r="O450" s="73"/>
      <c r="P450" s="74"/>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4"/>
      <c r="AN450" s="75"/>
      <c r="AO450" s="73"/>
      <c r="AP450" s="75"/>
      <c r="AQ450" s="75"/>
      <c r="AR450" s="75"/>
      <c r="AS450" s="75"/>
      <c r="AT450" s="75"/>
      <c r="AU450" s="75"/>
      <c r="AV450" s="75"/>
      <c r="AW450" s="75"/>
      <c r="AX450" s="75"/>
      <c r="AY450" s="74"/>
      <c r="AZ450" s="74"/>
      <c r="BA450" s="73"/>
      <c r="BB450" s="77"/>
      <c r="BC450" s="78"/>
      <c r="BD450" s="78"/>
      <c r="BE450" s="78"/>
      <c r="BF450" s="78"/>
      <c r="BG450" s="73"/>
      <c r="BH450" s="75"/>
      <c r="BI450" s="75"/>
      <c r="BJ450" s="75"/>
      <c r="BK450" s="75"/>
    </row>
    <row r="451" ht="15.75" customHeight="1">
      <c r="A451" s="73"/>
      <c r="B451" s="74"/>
      <c r="C451" s="74"/>
      <c r="D451" s="74"/>
      <c r="E451" s="75"/>
      <c r="F451" s="75"/>
      <c r="G451" s="75"/>
      <c r="H451" s="74"/>
      <c r="I451" s="75"/>
      <c r="J451" s="73"/>
      <c r="K451" s="73"/>
      <c r="L451" s="74"/>
      <c r="M451" s="74"/>
      <c r="N451" s="73"/>
      <c r="O451" s="73"/>
      <c r="P451" s="74"/>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4"/>
      <c r="AN451" s="75"/>
      <c r="AO451" s="73"/>
      <c r="AP451" s="75"/>
      <c r="AQ451" s="75"/>
      <c r="AR451" s="75"/>
      <c r="AS451" s="75"/>
      <c r="AT451" s="75"/>
      <c r="AU451" s="75"/>
      <c r="AV451" s="75"/>
      <c r="AW451" s="75"/>
      <c r="AX451" s="75"/>
      <c r="AY451" s="74"/>
      <c r="AZ451" s="74"/>
      <c r="BA451" s="73"/>
      <c r="BB451" s="77"/>
      <c r="BC451" s="78"/>
      <c r="BD451" s="78"/>
      <c r="BE451" s="78"/>
      <c r="BF451" s="78"/>
      <c r="BG451" s="73"/>
      <c r="BH451" s="75"/>
      <c r="BI451" s="75"/>
      <c r="BJ451" s="75"/>
      <c r="BK451" s="75"/>
    </row>
    <row r="452" ht="15.75" customHeight="1">
      <c r="A452" s="73"/>
      <c r="B452" s="74"/>
      <c r="C452" s="74"/>
      <c r="D452" s="74"/>
      <c r="E452" s="75"/>
      <c r="F452" s="75"/>
      <c r="G452" s="75"/>
      <c r="H452" s="74"/>
      <c r="I452" s="75"/>
      <c r="J452" s="73"/>
      <c r="K452" s="73"/>
      <c r="L452" s="74"/>
      <c r="M452" s="74"/>
      <c r="N452" s="73"/>
      <c r="O452" s="73"/>
      <c r="P452" s="74"/>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4"/>
      <c r="AN452" s="75"/>
      <c r="AO452" s="73"/>
      <c r="AP452" s="75"/>
      <c r="AQ452" s="75"/>
      <c r="AR452" s="75"/>
      <c r="AS452" s="75"/>
      <c r="AT452" s="75"/>
      <c r="AU452" s="75"/>
      <c r="AV452" s="75"/>
      <c r="AW452" s="75"/>
      <c r="AX452" s="75"/>
      <c r="AY452" s="74"/>
      <c r="AZ452" s="74"/>
      <c r="BA452" s="73"/>
      <c r="BB452" s="77"/>
      <c r="BC452" s="78"/>
      <c r="BD452" s="78"/>
      <c r="BE452" s="78"/>
      <c r="BF452" s="78"/>
      <c r="BG452" s="73"/>
      <c r="BH452" s="75"/>
      <c r="BI452" s="75"/>
      <c r="BJ452" s="75"/>
      <c r="BK452" s="75"/>
    </row>
    <row r="453" ht="15.75" customHeight="1">
      <c r="A453" s="73"/>
      <c r="B453" s="74"/>
      <c r="C453" s="74"/>
      <c r="D453" s="74"/>
      <c r="E453" s="75"/>
      <c r="F453" s="75"/>
      <c r="G453" s="75"/>
      <c r="H453" s="74"/>
      <c r="I453" s="75"/>
      <c r="J453" s="73"/>
      <c r="K453" s="73"/>
      <c r="L453" s="74"/>
      <c r="M453" s="74"/>
      <c r="N453" s="73"/>
      <c r="O453" s="73"/>
      <c r="P453" s="74"/>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4"/>
      <c r="AN453" s="75"/>
      <c r="AO453" s="73"/>
      <c r="AP453" s="75"/>
      <c r="AQ453" s="75"/>
      <c r="AR453" s="75"/>
      <c r="AS453" s="75"/>
      <c r="AT453" s="75"/>
      <c r="AU453" s="75"/>
      <c r="AV453" s="75"/>
      <c r="AW453" s="75"/>
      <c r="AX453" s="75"/>
      <c r="AY453" s="74"/>
      <c r="AZ453" s="74"/>
      <c r="BA453" s="73"/>
      <c r="BB453" s="77"/>
      <c r="BC453" s="78"/>
      <c r="BD453" s="78"/>
      <c r="BE453" s="78"/>
      <c r="BF453" s="78"/>
      <c r="BG453" s="73"/>
      <c r="BH453" s="75"/>
      <c r="BI453" s="75"/>
      <c r="BJ453" s="75"/>
      <c r="BK453" s="75"/>
    </row>
    <row r="454" ht="15.75" customHeight="1">
      <c r="A454" s="73"/>
      <c r="B454" s="74"/>
      <c r="C454" s="74"/>
      <c r="D454" s="74"/>
      <c r="E454" s="75"/>
      <c r="F454" s="75"/>
      <c r="G454" s="75"/>
      <c r="H454" s="74"/>
      <c r="I454" s="75"/>
      <c r="J454" s="73"/>
      <c r="K454" s="73"/>
      <c r="L454" s="74"/>
      <c r="M454" s="74"/>
      <c r="N454" s="73"/>
      <c r="O454" s="73"/>
      <c r="P454" s="74"/>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4"/>
      <c r="AN454" s="75"/>
      <c r="AO454" s="73"/>
      <c r="AP454" s="75"/>
      <c r="AQ454" s="75"/>
      <c r="AR454" s="75"/>
      <c r="AS454" s="75"/>
      <c r="AT454" s="75"/>
      <c r="AU454" s="75"/>
      <c r="AV454" s="75"/>
      <c r="AW454" s="75"/>
      <c r="AX454" s="75"/>
      <c r="AY454" s="74"/>
      <c r="AZ454" s="74"/>
      <c r="BA454" s="73"/>
      <c r="BB454" s="77"/>
      <c r="BC454" s="78"/>
      <c r="BD454" s="78"/>
      <c r="BE454" s="78"/>
      <c r="BF454" s="78"/>
      <c r="BG454" s="73"/>
      <c r="BH454" s="75"/>
      <c r="BI454" s="75"/>
      <c r="BJ454" s="75"/>
      <c r="BK454" s="75"/>
    </row>
    <row r="455" ht="15.75" customHeight="1">
      <c r="A455" s="73"/>
      <c r="B455" s="74"/>
      <c r="C455" s="74"/>
      <c r="D455" s="74"/>
      <c r="E455" s="75"/>
      <c r="F455" s="75"/>
      <c r="G455" s="75"/>
      <c r="H455" s="74"/>
      <c r="I455" s="75"/>
      <c r="J455" s="73"/>
      <c r="K455" s="73"/>
      <c r="L455" s="74"/>
      <c r="M455" s="74"/>
      <c r="N455" s="73"/>
      <c r="O455" s="73"/>
      <c r="P455" s="74"/>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4"/>
      <c r="AN455" s="75"/>
      <c r="AO455" s="73"/>
      <c r="AP455" s="75"/>
      <c r="AQ455" s="75"/>
      <c r="AR455" s="75"/>
      <c r="AS455" s="75"/>
      <c r="AT455" s="75"/>
      <c r="AU455" s="75"/>
      <c r="AV455" s="75"/>
      <c r="AW455" s="75"/>
      <c r="AX455" s="75"/>
      <c r="AY455" s="74"/>
      <c r="AZ455" s="74"/>
      <c r="BA455" s="73"/>
      <c r="BB455" s="77"/>
      <c r="BC455" s="78"/>
      <c r="BD455" s="78"/>
      <c r="BE455" s="78"/>
      <c r="BF455" s="78"/>
      <c r="BG455" s="73"/>
      <c r="BH455" s="75"/>
      <c r="BI455" s="75"/>
      <c r="BJ455" s="75"/>
      <c r="BK455" s="75"/>
    </row>
    <row r="456" ht="15.75" customHeight="1">
      <c r="A456" s="73"/>
      <c r="B456" s="74"/>
      <c r="C456" s="74"/>
      <c r="D456" s="74"/>
      <c r="E456" s="75"/>
      <c r="F456" s="75"/>
      <c r="G456" s="75"/>
      <c r="H456" s="74"/>
      <c r="I456" s="75"/>
      <c r="J456" s="73"/>
      <c r="K456" s="73"/>
      <c r="L456" s="74"/>
      <c r="M456" s="74"/>
      <c r="N456" s="73"/>
      <c r="O456" s="73"/>
      <c r="P456" s="74"/>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4"/>
      <c r="AN456" s="75"/>
      <c r="AO456" s="73"/>
      <c r="AP456" s="75"/>
      <c r="AQ456" s="75"/>
      <c r="AR456" s="75"/>
      <c r="AS456" s="75"/>
      <c r="AT456" s="75"/>
      <c r="AU456" s="75"/>
      <c r="AV456" s="75"/>
      <c r="AW456" s="75"/>
      <c r="AX456" s="75"/>
      <c r="AY456" s="74"/>
      <c r="AZ456" s="74"/>
      <c r="BA456" s="73"/>
      <c r="BB456" s="77"/>
      <c r="BC456" s="78"/>
      <c r="BD456" s="78"/>
      <c r="BE456" s="78"/>
      <c r="BF456" s="78"/>
      <c r="BG456" s="73"/>
      <c r="BH456" s="75"/>
      <c r="BI456" s="75"/>
      <c r="BJ456" s="75"/>
      <c r="BK456" s="75"/>
    </row>
    <row r="457" ht="15.75" customHeight="1">
      <c r="A457" s="73"/>
      <c r="B457" s="74"/>
      <c r="C457" s="74"/>
      <c r="D457" s="74"/>
      <c r="E457" s="75"/>
      <c r="F457" s="75"/>
      <c r="G457" s="75"/>
      <c r="H457" s="74"/>
      <c r="I457" s="75"/>
      <c r="J457" s="73"/>
      <c r="K457" s="73"/>
      <c r="L457" s="74"/>
      <c r="M457" s="74"/>
      <c r="N457" s="73"/>
      <c r="O457" s="73"/>
      <c r="P457" s="74"/>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4"/>
      <c r="AN457" s="75"/>
      <c r="AO457" s="73"/>
      <c r="AP457" s="75"/>
      <c r="AQ457" s="75"/>
      <c r="AR457" s="75"/>
      <c r="AS457" s="75"/>
      <c r="AT457" s="75"/>
      <c r="AU457" s="75"/>
      <c r="AV457" s="75"/>
      <c r="AW457" s="75"/>
      <c r="AX457" s="75"/>
      <c r="AY457" s="74"/>
      <c r="AZ457" s="74"/>
      <c r="BA457" s="73"/>
      <c r="BB457" s="77"/>
      <c r="BC457" s="78"/>
      <c r="BD457" s="78"/>
      <c r="BE457" s="78"/>
      <c r="BF457" s="78"/>
      <c r="BG457" s="73"/>
      <c r="BH457" s="75"/>
      <c r="BI457" s="75"/>
      <c r="BJ457" s="75"/>
      <c r="BK457" s="75"/>
    </row>
    <row r="458" ht="15.75" customHeight="1">
      <c r="A458" s="73"/>
      <c r="B458" s="74"/>
      <c r="C458" s="74"/>
      <c r="D458" s="74"/>
      <c r="E458" s="75"/>
      <c r="F458" s="75"/>
      <c r="G458" s="75"/>
      <c r="H458" s="74"/>
      <c r="I458" s="75"/>
      <c r="J458" s="73"/>
      <c r="K458" s="73"/>
      <c r="L458" s="74"/>
      <c r="M458" s="74"/>
      <c r="N458" s="73"/>
      <c r="O458" s="73"/>
      <c r="P458" s="74"/>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4"/>
      <c r="AN458" s="75"/>
      <c r="AO458" s="73"/>
      <c r="AP458" s="75"/>
      <c r="AQ458" s="75"/>
      <c r="AR458" s="75"/>
      <c r="AS458" s="75"/>
      <c r="AT458" s="75"/>
      <c r="AU458" s="75"/>
      <c r="AV458" s="75"/>
      <c r="AW458" s="75"/>
      <c r="AX458" s="75"/>
      <c r="AY458" s="74"/>
      <c r="AZ458" s="74"/>
      <c r="BA458" s="73"/>
      <c r="BB458" s="77"/>
      <c r="BC458" s="78"/>
      <c r="BD458" s="78"/>
      <c r="BE458" s="78"/>
      <c r="BF458" s="78"/>
      <c r="BG458" s="73"/>
      <c r="BH458" s="75"/>
      <c r="BI458" s="75"/>
      <c r="BJ458" s="75"/>
      <c r="BK458" s="75"/>
    </row>
    <row r="459" ht="15.75" customHeight="1">
      <c r="A459" s="73"/>
      <c r="B459" s="74"/>
      <c r="C459" s="74"/>
      <c r="D459" s="74"/>
      <c r="E459" s="75"/>
      <c r="F459" s="75"/>
      <c r="G459" s="75"/>
      <c r="H459" s="74"/>
      <c r="I459" s="75"/>
      <c r="J459" s="73"/>
      <c r="K459" s="73"/>
      <c r="L459" s="74"/>
      <c r="M459" s="74"/>
      <c r="N459" s="73"/>
      <c r="O459" s="73"/>
      <c r="P459" s="74"/>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4"/>
      <c r="AN459" s="75"/>
      <c r="AO459" s="73"/>
      <c r="AP459" s="75"/>
      <c r="AQ459" s="75"/>
      <c r="AR459" s="75"/>
      <c r="AS459" s="75"/>
      <c r="AT459" s="75"/>
      <c r="AU459" s="75"/>
      <c r="AV459" s="75"/>
      <c r="AW459" s="75"/>
      <c r="AX459" s="75"/>
      <c r="AY459" s="74"/>
      <c r="AZ459" s="74"/>
      <c r="BA459" s="73"/>
      <c r="BB459" s="77"/>
      <c r="BC459" s="78"/>
      <c r="BD459" s="78"/>
      <c r="BE459" s="78"/>
      <c r="BF459" s="78"/>
      <c r="BG459" s="73"/>
      <c r="BH459" s="75"/>
      <c r="BI459" s="75"/>
      <c r="BJ459" s="75"/>
      <c r="BK459" s="75"/>
    </row>
    <row r="460" ht="15.75" customHeight="1">
      <c r="A460" s="73"/>
      <c r="B460" s="74"/>
      <c r="C460" s="74"/>
      <c r="D460" s="74"/>
      <c r="E460" s="75"/>
      <c r="F460" s="75"/>
      <c r="G460" s="75"/>
      <c r="H460" s="74"/>
      <c r="I460" s="75"/>
      <c r="J460" s="73"/>
      <c r="K460" s="73"/>
      <c r="L460" s="74"/>
      <c r="M460" s="74"/>
      <c r="N460" s="73"/>
      <c r="O460" s="73"/>
      <c r="P460" s="74"/>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4"/>
      <c r="AN460" s="75"/>
      <c r="AO460" s="73"/>
      <c r="AP460" s="75"/>
      <c r="AQ460" s="75"/>
      <c r="AR460" s="75"/>
      <c r="AS460" s="75"/>
      <c r="AT460" s="75"/>
      <c r="AU460" s="75"/>
      <c r="AV460" s="75"/>
      <c r="AW460" s="75"/>
      <c r="AX460" s="75"/>
      <c r="AY460" s="74"/>
      <c r="AZ460" s="74"/>
      <c r="BA460" s="73"/>
      <c r="BB460" s="77"/>
      <c r="BC460" s="78"/>
      <c r="BD460" s="78"/>
      <c r="BE460" s="78"/>
      <c r="BF460" s="78"/>
      <c r="BG460" s="73"/>
      <c r="BH460" s="75"/>
      <c r="BI460" s="75"/>
      <c r="BJ460" s="75"/>
      <c r="BK460" s="75"/>
    </row>
    <row r="461" ht="15.75" customHeight="1">
      <c r="A461" s="73"/>
      <c r="B461" s="74"/>
      <c r="C461" s="74"/>
      <c r="D461" s="74"/>
      <c r="E461" s="75"/>
      <c r="F461" s="75"/>
      <c r="G461" s="75"/>
      <c r="H461" s="74"/>
      <c r="I461" s="75"/>
      <c r="J461" s="73"/>
      <c r="K461" s="73"/>
      <c r="L461" s="74"/>
      <c r="M461" s="74"/>
      <c r="N461" s="73"/>
      <c r="O461" s="73"/>
      <c r="P461" s="74"/>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4"/>
      <c r="AN461" s="75"/>
      <c r="AO461" s="73"/>
      <c r="AP461" s="75"/>
      <c r="AQ461" s="75"/>
      <c r="AR461" s="75"/>
      <c r="AS461" s="75"/>
      <c r="AT461" s="75"/>
      <c r="AU461" s="75"/>
      <c r="AV461" s="75"/>
      <c r="AW461" s="75"/>
      <c r="AX461" s="75"/>
      <c r="AY461" s="74"/>
      <c r="AZ461" s="74"/>
      <c r="BA461" s="73"/>
      <c r="BB461" s="77"/>
      <c r="BC461" s="78"/>
      <c r="BD461" s="78"/>
      <c r="BE461" s="78"/>
      <c r="BF461" s="78"/>
      <c r="BG461" s="73"/>
      <c r="BH461" s="75"/>
      <c r="BI461" s="75"/>
      <c r="BJ461" s="75"/>
      <c r="BK461" s="75"/>
    </row>
    <row r="462" ht="15.75" customHeight="1">
      <c r="A462" s="73"/>
      <c r="B462" s="74"/>
      <c r="C462" s="74"/>
      <c r="D462" s="74"/>
      <c r="E462" s="75"/>
      <c r="F462" s="75"/>
      <c r="G462" s="75"/>
      <c r="H462" s="74"/>
      <c r="I462" s="75"/>
      <c r="J462" s="73"/>
      <c r="K462" s="73"/>
      <c r="L462" s="74"/>
      <c r="M462" s="74"/>
      <c r="N462" s="73"/>
      <c r="O462" s="73"/>
      <c r="P462" s="74"/>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4"/>
      <c r="AN462" s="75"/>
      <c r="AO462" s="73"/>
      <c r="AP462" s="75"/>
      <c r="AQ462" s="75"/>
      <c r="AR462" s="75"/>
      <c r="AS462" s="75"/>
      <c r="AT462" s="75"/>
      <c r="AU462" s="75"/>
      <c r="AV462" s="75"/>
      <c r="AW462" s="75"/>
      <c r="AX462" s="75"/>
      <c r="AY462" s="74"/>
      <c r="AZ462" s="74"/>
      <c r="BA462" s="73"/>
      <c r="BB462" s="77"/>
      <c r="BC462" s="78"/>
      <c r="BD462" s="78"/>
      <c r="BE462" s="78"/>
      <c r="BF462" s="78"/>
      <c r="BG462" s="73"/>
      <c r="BH462" s="75"/>
      <c r="BI462" s="75"/>
      <c r="BJ462" s="75"/>
      <c r="BK462" s="75"/>
    </row>
    <row r="463" ht="15.75" customHeight="1">
      <c r="A463" s="73"/>
      <c r="B463" s="74"/>
      <c r="C463" s="74"/>
      <c r="D463" s="74"/>
      <c r="E463" s="75"/>
      <c r="F463" s="75"/>
      <c r="G463" s="75"/>
      <c r="H463" s="74"/>
      <c r="I463" s="75"/>
      <c r="J463" s="73"/>
      <c r="K463" s="73"/>
      <c r="L463" s="74"/>
      <c r="M463" s="74"/>
      <c r="N463" s="73"/>
      <c r="O463" s="73"/>
      <c r="P463" s="74"/>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4"/>
      <c r="AN463" s="75"/>
      <c r="AO463" s="73"/>
      <c r="AP463" s="75"/>
      <c r="AQ463" s="75"/>
      <c r="AR463" s="75"/>
      <c r="AS463" s="75"/>
      <c r="AT463" s="75"/>
      <c r="AU463" s="75"/>
      <c r="AV463" s="75"/>
      <c r="AW463" s="75"/>
      <c r="AX463" s="75"/>
      <c r="AY463" s="74"/>
      <c r="AZ463" s="74"/>
      <c r="BA463" s="73"/>
      <c r="BB463" s="77"/>
      <c r="BC463" s="78"/>
      <c r="BD463" s="78"/>
      <c r="BE463" s="78"/>
      <c r="BF463" s="78"/>
      <c r="BG463" s="73"/>
      <c r="BH463" s="75"/>
      <c r="BI463" s="75"/>
      <c r="BJ463" s="75"/>
      <c r="BK463" s="75"/>
    </row>
    <row r="464" ht="15.75" customHeight="1">
      <c r="A464" s="73"/>
      <c r="B464" s="74"/>
      <c r="C464" s="74"/>
      <c r="D464" s="74"/>
      <c r="E464" s="75"/>
      <c r="F464" s="75"/>
      <c r="G464" s="75"/>
      <c r="H464" s="74"/>
      <c r="I464" s="75"/>
      <c r="J464" s="73"/>
      <c r="K464" s="73"/>
      <c r="L464" s="74"/>
      <c r="M464" s="74"/>
      <c r="N464" s="73"/>
      <c r="O464" s="73"/>
      <c r="P464" s="74"/>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4"/>
      <c r="AN464" s="75"/>
      <c r="AO464" s="73"/>
      <c r="AP464" s="75"/>
      <c r="AQ464" s="75"/>
      <c r="AR464" s="75"/>
      <c r="AS464" s="75"/>
      <c r="AT464" s="75"/>
      <c r="AU464" s="75"/>
      <c r="AV464" s="75"/>
      <c r="AW464" s="75"/>
      <c r="AX464" s="75"/>
      <c r="AY464" s="74"/>
      <c r="AZ464" s="74"/>
      <c r="BA464" s="73"/>
      <c r="BB464" s="77"/>
      <c r="BC464" s="78"/>
      <c r="BD464" s="78"/>
      <c r="BE464" s="78"/>
      <c r="BF464" s="78"/>
      <c r="BG464" s="73"/>
      <c r="BH464" s="75"/>
      <c r="BI464" s="75"/>
      <c r="BJ464" s="75"/>
      <c r="BK464" s="75"/>
    </row>
    <row r="465" ht="15.75" customHeight="1">
      <c r="A465" s="73"/>
      <c r="B465" s="74"/>
      <c r="C465" s="74"/>
      <c r="D465" s="74"/>
      <c r="E465" s="75"/>
      <c r="F465" s="75"/>
      <c r="G465" s="75"/>
      <c r="H465" s="74"/>
      <c r="I465" s="75"/>
      <c r="J465" s="73"/>
      <c r="K465" s="73"/>
      <c r="L465" s="74"/>
      <c r="M465" s="74"/>
      <c r="N465" s="73"/>
      <c r="O465" s="73"/>
      <c r="P465" s="74"/>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4"/>
      <c r="AN465" s="75"/>
      <c r="AO465" s="73"/>
      <c r="AP465" s="75"/>
      <c r="AQ465" s="75"/>
      <c r="AR465" s="75"/>
      <c r="AS465" s="75"/>
      <c r="AT465" s="75"/>
      <c r="AU465" s="75"/>
      <c r="AV465" s="75"/>
      <c r="AW465" s="75"/>
      <c r="AX465" s="75"/>
      <c r="AY465" s="74"/>
      <c r="AZ465" s="74"/>
      <c r="BA465" s="73"/>
      <c r="BB465" s="77"/>
      <c r="BC465" s="78"/>
      <c r="BD465" s="78"/>
      <c r="BE465" s="78"/>
      <c r="BF465" s="78"/>
      <c r="BG465" s="73"/>
      <c r="BH465" s="75"/>
      <c r="BI465" s="75"/>
      <c r="BJ465" s="75"/>
      <c r="BK465" s="75"/>
    </row>
    <row r="466" ht="15.75" customHeight="1">
      <c r="A466" s="73"/>
      <c r="B466" s="74"/>
      <c r="C466" s="74"/>
      <c r="D466" s="74"/>
      <c r="E466" s="75"/>
      <c r="F466" s="75"/>
      <c r="G466" s="75"/>
      <c r="H466" s="74"/>
      <c r="I466" s="75"/>
      <c r="J466" s="73"/>
      <c r="K466" s="73"/>
      <c r="L466" s="74"/>
      <c r="M466" s="74"/>
      <c r="N466" s="73"/>
      <c r="O466" s="73"/>
      <c r="P466" s="74"/>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4"/>
      <c r="AN466" s="75"/>
      <c r="AO466" s="73"/>
      <c r="AP466" s="75"/>
      <c r="AQ466" s="75"/>
      <c r="AR466" s="75"/>
      <c r="AS466" s="75"/>
      <c r="AT466" s="75"/>
      <c r="AU466" s="75"/>
      <c r="AV466" s="75"/>
      <c r="AW466" s="75"/>
      <c r="AX466" s="75"/>
      <c r="AY466" s="74"/>
      <c r="AZ466" s="74"/>
      <c r="BA466" s="73"/>
      <c r="BB466" s="77"/>
      <c r="BC466" s="78"/>
      <c r="BD466" s="78"/>
      <c r="BE466" s="78"/>
      <c r="BF466" s="78"/>
      <c r="BG466" s="73"/>
      <c r="BH466" s="75"/>
      <c r="BI466" s="75"/>
      <c r="BJ466" s="75"/>
      <c r="BK466" s="75"/>
    </row>
    <row r="467" ht="15.75" customHeight="1">
      <c r="A467" s="73"/>
      <c r="B467" s="74"/>
      <c r="C467" s="74"/>
      <c r="D467" s="74"/>
      <c r="E467" s="75"/>
      <c r="F467" s="75"/>
      <c r="G467" s="75"/>
      <c r="H467" s="74"/>
      <c r="I467" s="75"/>
      <c r="J467" s="73"/>
      <c r="K467" s="73"/>
      <c r="L467" s="74"/>
      <c r="M467" s="74"/>
      <c r="N467" s="73"/>
      <c r="O467" s="73"/>
      <c r="P467" s="74"/>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4"/>
      <c r="AN467" s="75"/>
      <c r="AO467" s="73"/>
      <c r="AP467" s="75"/>
      <c r="AQ467" s="75"/>
      <c r="AR467" s="75"/>
      <c r="AS467" s="75"/>
      <c r="AT467" s="75"/>
      <c r="AU467" s="75"/>
      <c r="AV467" s="75"/>
      <c r="AW467" s="75"/>
      <c r="AX467" s="75"/>
      <c r="AY467" s="74"/>
      <c r="AZ467" s="74"/>
      <c r="BA467" s="73"/>
      <c r="BB467" s="77"/>
      <c r="BC467" s="78"/>
      <c r="BD467" s="78"/>
      <c r="BE467" s="78"/>
      <c r="BF467" s="78"/>
      <c r="BG467" s="73"/>
      <c r="BH467" s="75"/>
      <c r="BI467" s="75"/>
      <c r="BJ467" s="75"/>
      <c r="BK467" s="75"/>
    </row>
    <row r="468" ht="15.75" customHeight="1">
      <c r="A468" s="73"/>
      <c r="B468" s="74"/>
      <c r="C468" s="74"/>
      <c r="D468" s="74"/>
      <c r="E468" s="75"/>
      <c r="F468" s="75"/>
      <c r="G468" s="75"/>
      <c r="H468" s="74"/>
      <c r="I468" s="75"/>
      <c r="J468" s="73"/>
      <c r="K468" s="73"/>
      <c r="L468" s="74"/>
      <c r="M468" s="74"/>
      <c r="N468" s="73"/>
      <c r="O468" s="73"/>
      <c r="P468" s="74"/>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4"/>
      <c r="AN468" s="75"/>
      <c r="AO468" s="73"/>
      <c r="AP468" s="75"/>
      <c r="AQ468" s="75"/>
      <c r="AR468" s="75"/>
      <c r="AS468" s="75"/>
      <c r="AT468" s="75"/>
      <c r="AU468" s="75"/>
      <c r="AV468" s="75"/>
      <c r="AW468" s="75"/>
      <c r="AX468" s="75"/>
      <c r="AY468" s="74"/>
      <c r="AZ468" s="74"/>
      <c r="BA468" s="73"/>
      <c r="BB468" s="77"/>
      <c r="BC468" s="78"/>
      <c r="BD468" s="78"/>
      <c r="BE468" s="78"/>
      <c r="BF468" s="78"/>
      <c r="BG468" s="73"/>
      <c r="BH468" s="75"/>
      <c r="BI468" s="75"/>
      <c r="BJ468" s="75"/>
      <c r="BK468" s="75"/>
    </row>
    <row r="469" ht="15.75" customHeight="1">
      <c r="A469" s="73"/>
      <c r="B469" s="74"/>
      <c r="C469" s="74"/>
      <c r="D469" s="74"/>
      <c r="E469" s="75"/>
      <c r="F469" s="75"/>
      <c r="G469" s="75"/>
      <c r="H469" s="74"/>
      <c r="I469" s="75"/>
      <c r="J469" s="73"/>
      <c r="K469" s="73"/>
      <c r="L469" s="74"/>
      <c r="M469" s="74"/>
      <c r="N469" s="73"/>
      <c r="O469" s="73"/>
      <c r="P469" s="74"/>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4"/>
      <c r="AN469" s="75"/>
      <c r="AO469" s="73"/>
      <c r="AP469" s="75"/>
      <c r="AQ469" s="75"/>
      <c r="AR469" s="75"/>
      <c r="AS469" s="75"/>
      <c r="AT469" s="75"/>
      <c r="AU469" s="75"/>
      <c r="AV469" s="75"/>
      <c r="AW469" s="75"/>
      <c r="AX469" s="75"/>
      <c r="AY469" s="74"/>
      <c r="AZ469" s="74"/>
      <c r="BA469" s="73"/>
      <c r="BB469" s="77"/>
      <c r="BC469" s="78"/>
      <c r="BD469" s="78"/>
      <c r="BE469" s="78"/>
      <c r="BF469" s="78"/>
      <c r="BG469" s="73"/>
      <c r="BH469" s="75"/>
      <c r="BI469" s="75"/>
      <c r="BJ469" s="75"/>
      <c r="BK469" s="75"/>
    </row>
    <row r="470" ht="15.75" customHeight="1">
      <c r="A470" s="73"/>
      <c r="B470" s="74"/>
      <c r="C470" s="74"/>
      <c r="D470" s="74"/>
      <c r="E470" s="75"/>
      <c r="F470" s="75"/>
      <c r="G470" s="75"/>
      <c r="H470" s="74"/>
      <c r="I470" s="75"/>
      <c r="J470" s="73"/>
      <c r="K470" s="73"/>
      <c r="L470" s="74"/>
      <c r="M470" s="74"/>
      <c r="N470" s="73"/>
      <c r="O470" s="73"/>
      <c r="P470" s="74"/>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4"/>
      <c r="AN470" s="75"/>
      <c r="AO470" s="73"/>
      <c r="AP470" s="75"/>
      <c r="AQ470" s="75"/>
      <c r="AR470" s="75"/>
      <c r="AS470" s="75"/>
      <c r="AT470" s="75"/>
      <c r="AU470" s="75"/>
      <c r="AV470" s="75"/>
      <c r="AW470" s="75"/>
      <c r="AX470" s="75"/>
      <c r="AY470" s="74"/>
      <c r="AZ470" s="74"/>
      <c r="BA470" s="73"/>
      <c r="BB470" s="77"/>
      <c r="BC470" s="78"/>
      <c r="BD470" s="78"/>
      <c r="BE470" s="78"/>
      <c r="BF470" s="78"/>
      <c r="BG470" s="73"/>
      <c r="BH470" s="75"/>
      <c r="BI470" s="75"/>
      <c r="BJ470" s="75"/>
      <c r="BK470" s="75"/>
    </row>
    <row r="471" ht="15.75" customHeight="1">
      <c r="A471" s="73"/>
      <c r="B471" s="74"/>
      <c r="C471" s="74"/>
      <c r="D471" s="74"/>
      <c r="E471" s="75"/>
      <c r="F471" s="75"/>
      <c r="G471" s="75"/>
      <c r="H471" s="74"/>
      <c r="I471" s="75"/>
      <c r="J471" s="73"/>
      <c r="K471" s="73"/>
      <c r="L471" s="74"/>
      <c r="M471" s="74"/>
      <c r="N471" s="73"/>
      <c r="O471" s="73"/>
      <c r="P471" s="74"/>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4"/>
      <c r="AN471" s="75"/>
      <c r="AO471" s="73"/>
      <c r="AP471" s="75"/>
      <c r="AQ471" s="75"/>
      <c r="AR471" s="75"/>
      <c r="AS471" s="75"/>
      <c r="AT471" s="75"/>
      <c r="AU471" s="75"/>
      <c r="AV471" s="75"/>
      <c r="AW471" s="75"/>
      <c r="AX471" s="75"/>
      <c r="AY471" s="74"/>
      <c r="AZ471" s="74"/>
      <c r="BA471" s="73"/>
      <c r="BB471" s="77"/>
      <c r="BC471" s="78"/>
      <c r="BD471" s="78"/>
      <c r="BE471" s="78"/>
      <c r="BF471" s="78"/>
      <c r="BG471" s="73"/>
      <c r="BH471" s="75"/>
      <c r="BI471" s="75"/>
      <c r="BJ471" s="75"/>
      <c r="BK471" s="75"/>
    </row>
    <row r="472" ht="15.75" customHeight="1">
      <c r="A472" s="73"/>
      <c r="B472" s="74"/>
      <c r="C472" s="74"/>
      <c r="D472" s="74"/>
      <c r="E472" s="75"/>
      <c r="F472" s="75"/>
      <c r="G472" s="75"/>
      <c r="H472" s="74"/>
      <c r="I472" s="75"/>
      <c r="J472" s="73"/>
      <c r="K472" s="73"/>
      <c r="L472" s="74"/>
      <c r="M472" s="74"/>
      <c r="N472" s="73"/>
      <c r="O472" s="73"/>
      <c r="P472" s="74"/>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4"/>
      <c r="AN472" s="75"/>
      <c r="AO472" s="73"/>
      <c r="AP472" s="75"/>
      <c r="AQ472" s="75"/>
      <c r="AR472" s="75"/>
      <c r="AS472" s="75"/>
      <c r="AT472" s="75"/>
      <c r="AU472" s="75"/>
      <c r="AV472" s="75"/>
      <c r="AW472" s="75"/>
      <c r="AX472" s="75"/>
      <c r="AY472" s="74"/>
      <c r="AZ472" s="74"/>
      <c r="BA472" s="73"/>
      <c r="BB472" s="77"/>
      <c r="BC472" s="78"/>
      <c r="BD472" s="78"/>
      <c r="BE472" s="78"/>
      <c r="BF472" s="78"/>
      <c r="BG472" s="73"/>
      <c r="BH472" s="75"/>
      <c r="BI472" s="75"/>
      <c r="BJ472" s="75"/>
      <c r="BK472" s="75"/>
    </row>
    <row r="473" ht="15.75" customHeight="1">
      <c r="A473" s="73"/>
      <c r="B473" s="74"/>
      <c r="C473" s="74"/>
      <c r="D473" s="74"/>
      <c r="E473" s="75"/>
      <c r="F473" s="75"/>
      <c r="G473" s="75"/>
      <c r="H473" s="74"/>
      <c r="I473" s="75"/>
      <c r="J473" s="73"/>
      <c r="K473" s="73"/>
      <c r="L473" s="74"/>
      <c r="M473" s="74"/>
      <c r="N473" s="73"/>
      <c r="O473" s="73"/>
      <c r="P473" s="74"/>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4"/>
      <c r="AN473" s="75"/>
      <c r="AO473" s="73"/>
      <c r="AP473" s="75"/>
      <c r="AQ473" s="75"/>
      <c r="AR473" s="75"/>
      <c r="AS473" s="75"/>
      <c r="AT473" s="75"/>
      <c r="AU473" s="75"/>
      <c r="AV473" s="75"/>
      <c r="AW473" s="75"/>
      <c r="AX473" s="75"/>
      <c r="AY473" s="74"/>
      <c r="AZ473" s="74"/>
      <c r="BA473" s="73"/>
      <c r="BB473" s="77"/>
      <c r="BC473" s="78"/>
      <c r="BD473" s="78"/>
      <c r="BE473" s="78"/>
      <c r="BF473" s="78"/>
      <c r="BG473" s="73"/>
      <c r="BH473" s="75"/>
      <c r="BI473" s="75"/>
      <c r="BJ473" s="75"/>
      <c r="BK473" s="75"/>
    </row>
    <row r="474" ht="15.75" customHeight="1">
      <c r="A474" s="73"/>
      <c r="B474" s="74"/>
      <c r="C474" s="74"/>
      <c r="D474" s="74"/>
      <c r="E474" s="75"/>
      <c r="F474" s="75"/>
      <c r="G474" s="75"/>
      <c r="H474" s="74"/>
      <c r="I474" s="75"/>
      <c r="J474" s="73"/>
      <c r="K474" s="73"/>
      <c r="L474" s="74"/>
      <c r="M474" s="74"/>
      <c r="N474" s="73"/>
      <c r="O474" s="73"/>
      <c r="P474" s="74"/>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4"/>
      <c r="AN474" s="75"/>
      <c r="AO474" s="73"/>
      <c r="AP474" s="75"/>
      <c r="AQ474" s="75"/>
      <c r="AR474" s="75"/>
      <c r="AS474" s="75"/>
      <c r="AT474" s="75"/>
      <c r="AU474" s="75"/>
      <c r="AV474" s="75"/>
      <c r="AW474" s="75"/>
      <c r="AX474" s="75"/>
      <c r="AY474" s="74"/>
      <c r="AZ474" s="74"/>
      <c r="BA474" s="73"/>
      <c r="BB474" s="77"/>
      <c r="BC474" s="78"/>
      <c r="BD474" s="78"/>
      <c r="BE474" s="78"/>
      <c r="BF474" s="78"/>
      <c r="BG474" s="73"/>
      <c r="BH474" s="75"/>
      <c r="BI474" s="75"/>
      <c r="BJ474" s="75"/>
      <c r="BK474" s="75"/>
    </row>
    <row r="475" ht="15.75" customHeight="1">
      <c r="A475" s="73"/>
      <c r="B475" s="74"/>
      <c r="C475" s="74"/>
      <c r="D475" s="74"/>
      <c r="E475" s="75"/>
      <c r="F475" s="75"/>
      <c r="G475" s="75"/>
      <c r="H475" s="74"/>
      <c r="I475" s="75"/>
      <c r="J475" s="73"/>
      <c r="K475" s="73"/>
      <c r="L475" s="74"/>
      <c r="M475" s="74"/>
      <c r="N475" s="73"/>
      <c r="O475" s="73"/>
      <c r="P475" s="74"/>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4"/>
      <c r="AN475" s="75"/>
      <c r="AO475" s="73"/>
      <c r="AP475" s="75"/>
      <c r="AQ475" s="75"/>
      <c r="AR475" s="75"/>
      <c r="AS475" s="75"/>
      <c r="AT475" s="75"/>
      <c r="AU475" s="75"/>
      <c r="AV475" s="75"/>
      <c r="AW475" s="75"/>
      <c r="AX475" s="75"/>
      <c r="AY475" s="74"/>
      <c r="AZ475" s="74"/>
      <c r="BA475" s="73"/>
      <c r="BB475" s="77"/>
      <c r="BC475" s="78"/>
      <c r="BD475" s="78"/>
      <c r="BE475" s="78"/>
      <c r="BF475" s="78"/>
      <c r="BG475" s="73"/>
      <c r="BH475" s="75"/>
      <c r="BI475" s="75"/>
      <c r="BJ475" s="75"/>
      <c r="BK475" s="75"/>
    </row>
    <row r="476" ht="15.75" customHeight="1">
      <c r="A476" s="73"/>
      <c r="B476" s="74"/>
      <c r="C476" s="74"/>
      <c r="D476" s="74"/>
      <c r="E476" s="75"/>
      <c r="F476" s="75"/>
      <c r="G476" s="75"/>
      <c r="H476" s="74"/>
      <c r="I476" s="75"/>
      <c r="J476" s="73"/>
      <c r="K476" s="73"/>
      <c r="L476" s="74"/>
      <c r="M476" s="74"/>
      <c r="N476" s="73"/>
      <c r="O476" s="73"/>
      <c r="P476" s="74"/>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4"/>
      <c r="AN476" s="75"/>
      <c r="AO476" s="73"/>
      <c r="AP476" s="75"/>
      <c r="AQ476" s="75"/>
      <c r="AR476" s="75"/>
      <c r="AS476" s="75"/>
      <c r="AT476" s="75"/>
      <c r="AU476" s="75"/>
      <c r="AV476" s="75"/>
      <c r="AW476" s="75"/>
      <c r="AX476" s="75"/>
      <c r="AY476" s="74"/>
      <c r="AZ476" s="74"/>
      <c r="BA476" s="73"/>
      <c r="BB476" s="77"/>
      <c r="BC476" s="78"/>
      <c r="BD476" s="78"/>
      <c r="BE476" s="78"/>
      <c r="BF476" s="78"/>
      <c r="BG476" s="73"/>
      <c r="BH476" s="75"/>
      <c r="BI476" s="75"/>
      <c r="BJ476" s="75"/>
      <c r="BK476" s="75"/>
    </row>
    <row r="477" ht="15.75" customHeight="1">
      <c r="A477" s="73"/>
      <c r="B477" s="74"/>
      <c r="C477" s="74"/>
      <c r="D477" s="74"/>
      <c r="E477" s="75"/>
      <c r="F477" s="75"/>
      <c r="G477" s="75"/>
      <c r="H477" s="74"/>
      <c r="I477" s="75"/>
      <c r="J477" s="73"/>
      <c r="K477" s="73"/>
      <c r="L477" s="74"/>
      <c r="M477" s="74"/>
      <c r="N477" s="73"/>
      <c r="O477" s="73"/>
      <c r="P477" s="74"/>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4"/>
      <c r="AN477" s="75"/>
      <c r="AO477" s="73"/>
      <c r="AP477" s="75"/>
      <c r="AQ477" s="75"/>
      <c r="AR477" s="75"/>
      <c r="AS477" s="75"/>
      <c r="AT477" s="75"/>
      <c r="AU477" s="75"/>
      <c r="AV477" s="75"/>
      <c r="AW477" s="75"/>
      <c r="AX477" s="75"/>
      <c r="AY477" s="74"/>
      <c r="AZ477" s="74"/>
      <c r="BA477" s="73"/>
      <c r="BB477" s="77"/>
      <c r="BC477" s="78"/>
      <c r="BD477" s="78"/>
      <c r="BE477" s="78"/>
      <c r="BF477" s="78"/>
      <c r="BG477" s="73"/>
      <c r="BH477" s="75"/>
      <c r="BI477" s="75"/>
      <c r="BJ477" s="75"/>
      <c r="BK477" s="75"/>
    </row>
    <row r="478" ht="15.75" customHeight="1">
      <c r="A478" s="73"/>
      <c r="B478" s="74"/>
      <c r="C478" s="74"/>
      <c r="D478" s="74"/>
      <c r="E478" s="75"/>
      <c r="F478" s="75"/>
      <c r="G478" s="75"/>
      <c r="H478" s="74"/>
      <c r="I478" s="75"/>
      <c r="J478" s="73"/>
      <c r="K478" s="73"/>
      <c r="L478" s="74"/>
      <c r="M478" s="74"/>
      <c r="N478" s="73"/>
      <c r="O478" s="73"/>
      <c r="P478" s="74"/>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4"/>
      <c r="AN478" s="75"/>
      <c r="AO478" s="73"/>
      <c r="AP478" s="75"/>
      <c r="AQ478" s="75"/>
      <c r="AR478" s="75"/>
      <c r="AS478" s="75"/>
      <c r="AT478" s="75"/>
      <c r="AU478" s="75"/>
      <c r="AV478" s="75"/>
      <c r="AW478" s="75"/>
      <c r="AX478" s="75"/>
      <c r="AY478" s="74"/>
      <c r="AZ478" s="74"/>
      <c r="BA478" s="73"/>
      <c r="BB478" s="77"/>
      <c r="BC478" s="78"/>
      <c r="BD478" s="78"/>
      <c r="BE478" s="78"/>
      <c r="BF478" s="78"/>
      <c r="BG478" s="73"/>
      <c r="BH478" s="75"/>
      <c r="BI478" s="75"/>
      <c r="BJ478" s="75"/>
      <c r="BK478" s="75"/>
    </row>
    <row r="479" ht="15.75" customHeight="1">
      <c r="A479" s="73"/>
      <c r="B479" s="74"/>
      <c r="C479" s="74"/>
      <c r="D479" s="74"/>
      <c r="E479" s="75"/>
      <c r="F479" s="75"/>
      <c r="G479" s="75"/>
      <c r="H479" s="74"/>
      <c r="I479" s="75"/>
      <c r="J479" s="73"/>
      <c r="K479" s="73"/>
      <c r="L479" s="74"/>
      <c r="M479" s="74"/>
      <c r="N479" s="73"/>
      <c r="O479" s="73"/>
      <c r="P479" s="74"/>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4"/>
      <c r="AN479" s="75"/>
      <c r="AO479" s="73"/>
      <c r="AP479" s="75"/>
      <c r="AQ479" s="75"/>
      <c r="AR479" s="75"/>
      <c r="AS479" s="75"/>
      <c r="AT479" s="75"/>
      <c r="AU479" s="75"/>
      <c r="AV479" s="75"/>
      <c r="AW479" s="75"/>
      <c r="AX479" s="75"/>
      <c r="AY479" s="74"/>
      <c r="AZ479" s="74"/>
      <c r="BA479" s="73"/>
      <c r="BB479" s="77"/>
      <c r="BC479" s="78"/>
      <c r="BD479" s="78"/>
      <c r="BE479" s="78"/>
      <c r="BF479" s="78"/>
      <c r="BG479" s="73"/>
      <c r="BH479" s="75"/>
      <c r="BI479" s="75"/>
      <c r="BJ479" s="75"/>
      <c r="BK479" s="75"/>
    </row>
    <row r="480" ht="15.75" customHeight="1">
      <c r="A480" s="73"/>
      <c r="B480" s="74"/>
      <c r="C480" s="74"/>
      <c r="D480" s="74"/>
      <c r="E480" s="75"/>
      <c r="F480" s="75"/>
      <c r="G480" s="75"/>
      <c r="H480" s="74"/>
      <c r="I480" s="75"/>
      <c r="J480" s="73"/>
      <c r="K480" s="73"/>
      <c r="L480" s="74"/>
      <c r="M480" s="74"/>
      <c r="N480" s="73"/>
      <c r="O480" s="73"/>
      <c r="P480" s="74"/>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4"/>
      <c r="AN480" s="75"/>
      <c r="AO480" s="73"/>
      <c r="AP480" s="75"/>
      <c r="AQ480" s="75"/>
      <c r="AR480" s="75"/>
      <c r="AS480" s="75"/>
      <c r="AT480" s="75"/>
      <c r="AU480" s="75"/>
      <c r="AV480" s="75"/>
      <c r="AW480" s="75"/>
      <c r="AX480" s="75"/>
      <c r="AY480" s="74"/>
      <c r="AZ480" s="74"/>
      <c r="BA480" s="73"/>
      <c r="BB480" s="77"/>
      <c r="BC480" s="78"/>
      <c r="BD480" s="78"/>
      <c r="BE480" s="78"/>
      <c r="BF480" s="78"/>
      <c r="BG480" s="73"/>
      <c r="BH480" s="75"/>
      <c r="BI480" s="75"/>
      <c r="BJ480" s="75"/>
      <c r="BK480" s="75"/>
    </row>
    <row r="481" ht="15.75" customHeight="1">
      <c r="A481" s="73"/>
      <c r="B481" s="74"/>
      <c r="C481" s="74"/>
      <c r="D481" s="74"/>
      <c r="E481" s="75"/>
      <c r="F481" s="75"/>
      <c r="G481" s="75"/>
      <c r="H481" s="74"/>
      <c r="I481" s="75"/>
      <c r="J481" s="73"/>
      <c r="K481" s="73"/>
      <c r="L481" s="74"/>
      <c r="M481" s="74"/>
      <c r="N481" s="73"/>
      <c r="O481" s="73"/>
      <c r="P481" s="74"/>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4"/>
      <c r="AN481" s="75"/>
      <c r="AO481" s="73"/>
      <c r="AP481" s="75"/>
      <c r="AQ481" s="75"/>
      <c r="AR481" s="75"/>
      <c r="AS481" s="75"/>
      <c r="AT481" s="75"/>
      <c r="AU481" s="75"/>
      <c r="AV481" s="75"/>
      <c r="AW481" s="75"/>
      <c r="AX481" s="75"/>
      <c r="AY481" s="74"/>
      <c r="AZ481" s="74"/>
      <c r="BA481" s="73"/>
      <c r="BB481" s="77"/>
      <c r="BC481" s="78"/>
      <c r="BD481" s="78"/>
      <c r="BE481" s="78"/>
      <c r="BF481" s="78"/>
      <c r="BG481" s="73"/>
      <c r="BH481" s="75"/>
      <c r="BI481" s="75"/>
      <c r="BJ481" s="75"/>
      <c r="BK481" s="75"/>
    </row>
    <row r="482" ht="15.75" customHeight="1">
      <c r="A482" s="73"/>
      <c r="B482" s="74"/>
      <c r="C482" s="74"/>
      <c r="D482" s="74"/>
      <c r="E482" s="75"/>
      <c r="F482" s="75"/>
      <c r="G482" s="75"/>
      <c r="H482" s="74"/>
      <c r="I482" s="75"/>
      <c r="J482" s="73"/>
      <c r="K482" s="73"/>
      <c r="L482" s="74"/>
      <c r="M482" s="74"/>
      <c r="N482" s="73"/>
      <c r="O482" s="73"/>
      <c r="P482" s="74"/>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4"/>
      <c r="AN482" s="75"/>
      <c r="AO482" s="73"/>
      <c r="AP482" s="75"/>
      <c r="AQ482" s="75"/>
      <c r="AR482" s="75"/>
      <c r="AS482" s="75"/>
      <c r="AT482" s="75"/>
      <c r="AU482" s="75"/>
      <c r="AV482" s="75"/>
      <c r="AW482" s="75"/>
      <c r="AX482" s="75"/>
      <c r="AY482" s="74"/>
      <c r="AZ482" s="74"/>
      <c r="BA482" s="73"/>
      <c r="BB482" s="77"/>
      <c r="BC482" s="78"/>
      <c r="BD482" s="78"/>
      <c r="BE482" s="78"/>
      <c r="BF482" s="78"/>
      <c r="BG482" s="73"/>
      <c r="BH482" s="75"/>
      <c r="BI482" s="75"/>
      <c r="BJ482" s="75"/>
      <c r="BK482" s="75"/>
    </row>
    <row r="483" ht="15.75" customHeight="1">
      <c r="A483" s="73"/>
      <c r="B483" s="74"/>
      <c r="C483" s="74"/>
      <c r="D483" s="74"/>
      <c r="E483" s="75"/>
      <c r="F483" s="75"/>
      <c r="G483" s="75"/>
      <c r="H483" s="74"/>
      <c r="I483" s="75"/>
      <c r="J483" s="73"/>
      <c r="K483" s="73"/>
      <c r="L483" s="74"/>
      <c r="M483" s="74"/>
      <c r="N483" s="73"/>
      <c r="O483" s="73"/>
      <c r="P483" s="74"/>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4"/>
      <c r="AN483" s="75"/>
      <c r="AO483" s="73"/>
      <c r="AP483" s="75"/>
      <c r="AQ483" s="75"/>
      <c r="AR483" s="75"/>
      <c r="AS483" s="75"/>
      <c r="AT483" s="75"/>
      <c r="AU483" s="75"/>
      <c r="AV483" s="75"/>
      <c r="AW483" s="75"/>
      <c r="AX483" s="75"/>
      <c r="AY483" s="74"/>
      <c r="AZ483" s="74"/>
      <c r="BA483" s="73"/>
      <c r="BB483" s="77"/>
      <c r="BC483" s="78"/>
      <c r="BD483" s="78"/>
      <c r="BE483" s="78"/>
      <c r="BF483" s="78"/>
      <c r="BG483" s="73"/>
      <c r="BH483" s="75"/>
      <c r="BI483" s="75"/>
      <c r="BJ483" s="75"/>
      <c r="BK483" s="75"/>
    </row>
    <row r="484" ht="15.75" customHeight="1">
      <c r="A484" s="73"/>
      <c r="B484" s="74"/>
      <c r="C484" s="74"/>
      <c r="D484" s="74"/>
      <c r="E484" s="75"/>
      <c r="F484" s="75"/>
      <c r="G484" s="75"/>
      <c r="H484" s="74"/>
      <c r="I484" s="75"/>
      <c r="J484" s="73"/>
      <c r="K484" s="73"/>
      <c r="L484" s="74"/>
      <c r="M484" s="74"/>
      <c r="N484" s="73"/>
      <c r="O484" s="73"/>
      <c r="P484" s="74"/>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4"/>
      <c r="AN484" s="75"/>
      <c r="AO484" s="73"/>
      <c r="AP484" s="75"/>
      <c r="AQ484" s="75"/>
      <c r="AR484" s="75"/>
      <c r="AS484" s="75"/>
      <c r="AT484" s="75"/>
      <c r="AU484" s="75"/>
      <c r="AV484" s="75"/>
      <c r="AW484" s="75"/>
      <c r="AX484" s="75"/>
      <c r="AY484" s="74"/>
      <c r="AZ484" s="74"/>
      <c r="BA484" s="73"/>
      <c r="BB484" s="77"/>
      <c r="BC484" s="78"/>
      <c r="BD484" s="78"/>
      <c r="BE484" s="78"/>
      <c r="BF484" s="78"/>
      <c r="BG484" s="73"/>
      <c r="BH484" s="75"/>
      <c r="BI484" s="75"/>
      <c r="BJ484" s="75"/>
      <c r="BK484" s="75"/>
    </row>
    <row r="485" ht="15.75" customHeight="1">
      <c r="A485" s="73"/>
      <c r="B485" s="74"/>
      <c r="C485" s="74"/>
      <c r="D485" s="74"/>
      <c r="E485" s="75"/>
      <c r="F485" s="75"/>
      <c r="G485" s="75"/>
      <c r="H485" s="74"/>
      <c r="I485" s="75"/>
      <c r="J485" s="73"/>
      <c r="K485" s="73"/>
      <c r="L485" s="74"/>
      <c r="M485" s="74"/>
      <c r="N485" s="73"/>
      <c r="O485" s="73"/>
      <c r="P485" s="74"/>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4"/>
      <c r="AN485" s="75"/>
      <c r="AO485" s="73"/>
      <c r="AP485" s="75"/>
      <c r="AQ485" s="75"/>
      <c r="AR485" s="75"/>
      <c r="AS485" s="75"/>
      <c r="AT485" s="75"/>
      <c r="AU485" s="75"/>
      <c r="AV485" s="75"/>
      <c r="AW485" s="75"/>
      <c r="AX485" s="75"/>
      <c r="AY485" s="74"/>
      <c r="AZ485" s="74"/>
      <c r="BA485" s="73"/>
      <c r="BB485" s="77"/>
      <c r="BC485" s="78"/>
      <c r="BD485" s="78"/>
      <c r="BE485" s="78"/>
      <c r="BF485" s="78"/>
      <c r="BG485" s="73"/>
      <c r="BH485" s="75"/>
      <c r="BI485" s="75"/>
      <c r="BJ485" s="75"/>
      <c r="BK485" s="75"/>
    </row>
    <row r="486" ht="15.75" customHeight="1">
      <c r="A486" s="73"/>
      <c r="B486" s="74"/>
      <c r="C486" s="74"/>
      <c r="D486" s="74"/>
      <c r="E486" s="75"/>
      <c r="F486" s="75"/>
      <c r="G486" s="75"/>
      <c r="H486" s="74"/>
      <c r="I486" s="75"/>
      <c r="J486" s="73"/>
      <c r="K486" s="73"/>
      <c r="L486" s="74"/>
      <c r="M486" s="74"/>
      <c r="N486" s="73"/>
      <c r="O486" s="73"/>
      <c r="P486" s="74"/>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4"/>
      <c r="AN486" s="75"/>
      <c r="AO486" s="73"/>
      <c r="AP486" s="75"/>
      <c r="AQ486" s="75"/>
      <c r="AR486" s="75"/>
      <c r="AS486" s="75"/>
      <c r="AT486" s="75"/>
      <c r="AU486" s="75"/>
      <c r="AV486" s="75"/>
      <c r="AW486" s="75"/>
      <c r="AX486" s="75"/>
      <c r="AY486" s="74"/>
      <c r="AZ486" s="74"/>
      <c r="BA486" s="73"/>
      <c r="BB486" s="77"/>
      <c r="BC486" s="78"/>
      <c r="BD486" s="78"/>
      <c r="BE486" s="78"/>
      <c r="BF486" s="78"/>
      <c r="BG486" s="73"/>
      <c r="BH486" s="75"/>
      <c r="BI486" s="75"/>
      <c r="BJ486" s="75"/>
      <c r="BK486" s="75"/>
    </row>
    <row r="487" ht="15.75" customHeight="1">
      <c r="A487" s="73"/>
      <c r="B487" s="74"/>
      <c r="C487" s="74"/>
      <c r="D487" s="74"/>
      <c r="E487" s="75"/>
      <c r="F487" s="75"/>
      <c r="G487" s="75"/>
      <c r="H487" s="74"/>
      <c r="I487" s="75"/>
      <c r="J487" s="73"/>
      <c r="K487" s="73"/>
      <c r="L487" s="74"/>
      <c r="M487" s="74"/>
      <c r="N487" s="73"/>
      <c r="O487" s="73"/>
      <c r="P487" s="74"/>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4"/>
      <c r="AN487" s="75"/>
      <c r="AO487" s="73"/>
      <c r="AP487" s="75"/>
      <c r="AQ487" s="75"/>
      <c r="AR487" s="75"/>
      <c r="AS487" s="75"/>
      <c r="AT487" s="75"/>
      <c r="AU487" s="75"/>
      <c r="AV487" s="75"/>
      <c r="AW487" s="75"/>
      <c r="AX487" s="75"/>
      <c r="AY487" s="74"/>
      <c r="AZ487" s="74"/>
      <c r="BA487" s="73"/>
      <c r="BB487" s="77"/>
      <c r="BC487" s="78"/>
      <c r="BD487" s="78"/>
      <c r="BE487" s="78"/>
      <c r="BF487" s="78"/>
      <c r="BG487" s="73"/>
      <c r="BH487" s="75"/>
      <c r="BI487" s="75"/>
      <c r="BJ487" s="75"/>
      <c r="BK487" s="75"/>
    </row>
    <row r="488" ht="15.75" customHeight="1">
      <c r="A488" s="73"/>
      <c r="B488" s="74"/>
      <c r="C488" s="74"/>
      <c r="D488" s="74"/>
      <c r="E488" s="75"/>
      <c r="F488" s="75"/>
      <c r="G488" s="75"/>
      <c r="H488" s="74"/>
      <c r="I488" s="75"/>
      <c r="J488" s="73"/>
      <c r="K488" s="73"/>
      <c r="L488" s="74"/>
      <c r="M488" s="74"/>
      <c r="N488" s="73"/>
      <c r="O488" s="73"/>
      <c r="P488" s="74"/>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4"/>
      <c r="AN488" s="75"/>
      <c r="AO488" s="73"/>
      <c r="AP488" s="75"/>
      <c r="AQ488" s="75"/>
      <c r="AR488" s="75"/>
      <c r="AS488" s="75"/>
      <c r="AT488" s="75"/>
      <c r="AU488" s="75"/>
      <c r="AV488" s="75"/>
      <c r="AW488" s="75"/>
      <c r="AX488" s="75"/>
      <c r="AY488" s="74"/>
      <c r="AZ488" s="74"/>
      <c r="BA488" s="73"/>
      <c r="BB488" s="77"/>
      <c r="BC488" s="78"/>
      <c r="BD488" s="78"/>
      <c r="BE488" s="78"/>
      <c r="BF488" s="78"/>
      <c r="BG488" s="73"/>
      <c r="BH488" s="75"/>
      <c r="BI488" s="75"/>
      <c r="BJ488" s="75"/>
      <c r="BK488" s="75"/>
    </row>
    <row r="489" ht="15.75" customHeight="1">
      <c r="A489" s="73"/>
      <c r="B489" s="74"/>
      <c r="C489" s="74"/>
      <c r="D489" s="74"/>
      <c r="E489" s="75"/>
      <c r="F489" s="75"/>
      <c r="G489" s="75"/>
      <c r="H489" s="74"/>
      <c r="I489" s="75"/>
      <c r="J489" s="73"/>
      <c r="K489" s="73"/>
      <c r="L489" s="74"/>
      <c r="M489" s="74"/>
      <c r="N489" s="73"/>
      <c r="O489" s="73"/>
      <c r="P489" s="74"/>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4"/>
      <c r="AN489" s="75"/>
      <c r="AO489" s="73"/>
      <c r="AP489" s="75"/>
      <c r="AQ489" s="75"/>
      <c r="AR489" s="75"/>
      <c r="AS489" s="75"/>
      <c r="AT489" s="75"/>
      <c r="AU489" s="75"/>
      <c r="AV489" s="75"/>
      <c r="AW489" s="75"/>
      <c r="AX489" s="75"/>
      <c r="AY489" s="74"/>
      <c r="AZ489" s="74"/>
      <c r="BA489" s="73"/>
      <c r="BB489" s="77"/>
      <c r="BC489" s="78"/>
      <c r="BD489" s="78"/>
      <c r="BE489" s="78"/>
      <c r="BF489" s="78"/>
      <c r="BG489" s="73"/>
      <c r="BH489" s="75"/>
      <c r="BI489" s="75"/>
      <c r="BJ489" s="75"/>
      <c r="BK489" s="75"/>
    </row>
    <row r="490" ht="15.75" customHeight="1">
      <c r="A490" s="73"/>
      <c r="B490" s="74"/>
      <c r="C490" s="74"/>
      <c r="D490" s="74"/>
      <c r="E490" s="75"/>
      <c r="F490" s="75"/>
      <c r="G490" s="75"/>
      <c r="H490" s="74"/>
      <c r="I490" s="75"/>
      <c r="J490" s="73"/>
      <c r="K490" s="73"/>
      <c r="L490" s="74"/>
      <c r="M490" s="74"/>
      <c r="N490" s="73"/>
      <c r="O490" s="73"/>
      <c r="P490" s="74"/>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4"/>
      <c r="AN490" s="75"/>
      <c r="AO490" s="73"/>
      <c r="AP490" s="75"/>
      <c r="AQ490" s="75"/>
      <c r="AR490" s="75"/>
      <c r="AS490" s="75"/>
      <c r="AT490" s="75"/>
      <c r="AU490" s="75"/>
      <c r="AV490" s="75"/>
      <c r="AW490" s="75"/>
      <c r="AX490" s="75"/>
      <c r="AY490" s="74"/>
      <c r="AZ490" s="74"/>
      <c r="BA490" s="73"/>
      <c r="BB490" s="77"/>
      <c r="BC490" s="78"/>
      <c r="BD490" s="78"/>
      <c r="BE490" s="78"/>
      <c r="BF490" s="78"/>
      <c r="BG490" s="73"/>
      <c r="BH490" s="75"/>
      <c r="BI490" s="75"/>
      <c r="BJ490" s="75"/>
      <c r="BK490" s="75"/>
    </row>
    <row r="491" ht="15.75" customHeight="1">
      <c r="A491" s="73"/>
      <c r="B491" s="74"/>
      <c r="C491" s="74"/>
      <c r="D491" s="74"/>
      <c r="E491" s="75"/>
      <c r="F491" s="75"/>
      <c r="G491" s="75"/>
      <c r="H491" s="74"/>
      <c r="I491" s="75"/>
      <c r="J491" s="73"/>
      <c r="K491" s="73"/>
      <c r="L491" s="74"/>
      <c r="M491" s="74"/>
      <c r="N491" s="73"/>
      <c r="O491" s="73"/>
      <c r="P491" s="74"/>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4"/>
      <c r="AN491" s="75"/>
      <c r="AO491" s="73"/>
      <c r="AP491" s="75"/>
      <c r="AQ491" s="75"/>
      <c r="AR491" s="75"/>
      <c r="AS491" s="75"/>
      <c r="AT491" s="75"/>
      <c r="AU491" s="75"/>
      <c r="AV491" s="75"/>
      <c r="AW491" s="75"/>
      <c r="AX491" s="75"/>
      <c r="AY491" s="74"/>
      <c r="AZ491" s="74"/>
      <c r="BA491" s="73"/>
      <c r="BB491" s="77"/>
      <c r="BC491" s="78"/>
      <c r="BD491" s="78"/>
      <c r="BE491" s="78"/>
      <c r="BF491" s="78"/>
      <c r="BG491" s="73"/>
      <c r="BH491" s="75"/>
      <c r="BI491" s="75"/>
      <c r="BJ491" s="75"/>
      <c r="BK491" s="75"/>
    </row>
    <row r="492" ht="15.75" customHeight="1">
      <c r="A492" s="73"/>
      <c r="B492" s="74"/>
      <c r="C492" s="74"/>
      <c r="D492" s="74"/>
      <c r="E492" s="75"/>
      <c r="F492" s="75"/>
      <c r="G492" s="75"/>
      <c r="H492" s="74"/>
      <c r="I492" s="75"/>
      <c r="J492" s="73"/>
      <c r="K492" s="73"/>
      <c r="L492" s="74"/>
      <c r="M492" s="74"/>
      <c r="N492" s="73"/>
      <c r="O492" s="73"/>
      <c r="P492" s="74"/>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4"/>
      <c r="AN492" s="75"/>
      <c r="AO492" s="73"/>
      <c r="AP492" s="75"/>
      <c r="AQ492" s="75"/>
      <c r="AR492" s="75"/>
      <c r="AS492" s="75"/>
      <c r="AT492" s="75"/>
      <c r="AU492" s="75"/>
      <c r="AV492" s="75"/>
      <c r="AW492" s="75"/>
      <c r="AX492" s="75"/>
      <c r="AY492" s="74"/>
      <c r="AZ492" s="74"/>
      <c r="BA492" s="73"/>
      <c r="BB492" s="77"/>
      <c r="BC492" s="78"/>
      <c r="BD492" s="78"/>
      <c r="BE492" s="78"/>
      <c r="BF492" s="78"/>
      <c r="BG492" s="73"/>
      <c r="BH492" s="75"/>
      <c r="BI492" s="75"/>
      <c r="BJ492" s="75"/>
      <c r="BK492" s="75"/>
    </row>
    <row r="493" ht="15.75" customHeight="1">
      <c r="A493" s="73"/>
      <c r="B493" s="74"/>
      <c r="C493" s="74"/>
      <c r="D493" s="74"/>
      <c r="E493" s="75"/>
      <c r="F493" s="75"/>
      <c r="G493" s="75"/>
      <c r="H493" s="74"/>
      <c r="I493" s="75"/>
      <c r="J493" s="73"/>
      <c r="K493" s="73"/>
      <c r="L493" s="74"/>
      <c r="M493" s="74"/>
      <c r="N493" s="73"/>
      <c r="O493" s="73"/>
      <c r="P493" s="74"/>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4"/>
      <c r="AN493" s="75"/>
      <c r="AO493" s="73"/>
      <c r="AP493" s="75"/>
      <c r="AQ493" s="75"/>
      <c r="AR493" s="75"/>
      <c r="AS493" s="75"/>
      <c r="AT493" s="75"/>
      <c r="AU493" s="75"/>
      <c r="AV493" s="75"/>
      <c r="AW493" s="75"/>
      <c r="AX493" s="75"/>
      <c r="AY493" s="74"/>
      <c r="AZ493" s="74"/>
      <c r="BA493" s="73"/>
      <c r="BB493" s="77"/>
      <c r="BC493" s="78"/>
      <c r="BD493" s="78"/>
      <c r="BE493" s="78"/>
      <c r="BF493" s="78"/>
      <c r="BG493" s="73"/>
      <c r="BH493" s="75"/>
      <c r="BI493" s="75"/>
      <c r="BJ493" s="75"/>
      <c r="BK493" s="75"/>
    </row>
    <row r="494" ht="15.75" customHeight="1">
      <c r="A494" s="73"/>
      <c r="B494" s="74"/>
      <c r="C494" s="74"/>
      <c r="D494" s="74"/>
      <c r="E494" s="75"/>
      <c r="F494" s="75"/>
      <c r="G494" s="75"/>
      <c r="H494" s="74"/>
      <c r="I494" s="75"/>
      <c r="J494" s="73"/>
      <c r="K494" s="73"/>
      <c r="L494" s="74"/>
      <c r="M494" s="74"/>
      <c r="N494" s="73"/>
      <c r="O494" s="73"/>
      <c r="P494" s="74"/>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4"/>
      <c r="AN494" s="75"/>
      <c r="AO494" s="73"/>
      <c r="AP494" s="75"/>
      <c r="AQ494" s="75"/>
      <c r="AR494" s="75"/>
      <c r="AS494" s="75"/>
      <c r="AT494" s="75"/>
      <c r="AU494" s="75"/>
      <c r="AV494" s="75"/>
      <c r="AW494" s="75"/>
      <c r="AX494" s="75"/>
      <c r="AY494" s="74"/>
      <c r="AZ494" s="74"/>
      <c r="BA494" s="73"/>
      <c r="BB494" s="77"/>
      <c r="BC494" s="78"/>
      <c r="BD494" s="78"/>
      <c r="BE494" s="78"/>
      <c r="BF494" s="78"/>
      <c r="BG494" s="73"/>
      <c r="BH494" s="75"/>
      <c r="BI494" s="75"/>
      <c r="BJ494" s="75"/>
      <c r="BK494" s="75"/>
    </row>
    <row r="495" ht="15.75" customHeight="1">
      <c r="A495" s="73"/>
      <c r="B495" s="74"/>
      <c r="C495" s="74"/>
      <c r="D495" s="74"/>
      <c r="E495" s="75"/>
      <c r="F495" s="75"/>
      <c r="G495" s="75"/>
      <c r="H495" s="74"/>
      <c r="I495" s="75"/>
      <c r="J495" s="73"/>
      <c r="K495" s="73"/>
      <c r="L495" s="74"/>
      <c r="M495" s="74"/>
      <c r="N495" s="73"/>
      <c r="O495" s="73"/>
      <c r="P495" s="74"/>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4"/>
      <c r="AN495" s="75"/>
      <c r="AO495" s="73"/>
      <c r="AP495" s="75"/>
      <c r="AQ495" s="75"/>
      <c r="AR495" s="75"/>
      <c r="AS495" s="75"/>
      <c r="AT495" s="75"/>
      <c r="AU495" s="75"/>
      <c r="AV495" s="75"/>
      <c r="AW495" s="75"/>
      <c r="AX495" s="75"/>
      <c r="AY495" s="74"/>
      <c r="AZ495" s="74"/>
      <c r="BA495" s="73"/>
      <c r="BB495" s="77"/>
      <c r="BC495" s="78"/>
      <c r="BD495" s="78"/>
      <c r="BE495" s="78"/>
      <c r="BF495" s="78"/>
      <c r="BG495" s="73"/>
      <c r="BH495" s="75"/>
      <c r="BI495" s="75"/>
      <c r="BJ495" s="75"/>
      <c r="BK495" s="75"/>
    </row>
    <row r="496" ht="15.75" customHeight="1">
      <c r="A496" s="73"/>
      <c r="B496" s="74"/>
      <c r="C496" s="74"/>
      <c r="D496" s="74"/>
      <c r="E496" s="75"/>
      <c r="F496" s="75"/>
      <c r="G496" s="75"/>
      <c r="H496" s="74"/>
      <c r="I496" s="75"/>
      <c r="J496" s="73"/>
      <c r="K496" s="73"/>
      <c r="L496" s="74"/>
      <c r="M496" s="74"/>
      <c r="N496" s="73"/>
      <c r="O496" s="73"/>
      <c r="P496" s="74"/>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4"/>
      <c r="AN496" s="75"/>
      <c r="AO496" s="73"/>
      <c r="AP496" s="75"/>
      <c r="AQ496" s="75"/>
      <c r="AR496" s="75"/>
      <c r="AS496" s="75"/>
      <c r="AT496" s="75"/>
      <c r="AU496" s="75"/>
      <c r="AV496" s="75"/>
      <c r="AW496" s="75"/>
      <c r="AX496" s="75"/>
      <c r="AY496" s="74"/>
      <c r="AZ496" s="74"/>
      <c r="BA496" s="73"/>
      <c r="BB496" s="77"/>
      <c r="BC496" s="78"/>
      <c r="BD496" s="78"/>
      <c r="BE496" s="78"/>
      <c r="BF496" s="78"/>
      <c r="BG496" s="73"/>
      <c r="BH496" s="75"/>
      <c r="BI496" s="75"/>
      <c r="BJ496" s="75"/>
      <c r="BK496" s="75"/>
    </row>
    <row r="497" ht="15.75" customHeight="1">
      <c r="A497" s="73"/>
      <c r="B497" s="74"/>
      <c r="C497" s="74"/>
      <c r="D497" s="74"/>
      <c r="E497" s="75"/>
      <c r="F497" s="75"/>
      <c r="G497" s="75"/>
      <c r="H497" s="74"/>
      <c r="I497" s="75"/>
      <c r="J497" s="73"/>
      <c r="K497" s="73"/>
      <c r="L497" s="74"/>
      <c r="M497" s="74"/>
      <c r="N497" s="73"/>
      <c r="O497" s="73"/>
      <c r="P497" s="74"/>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4"/>
      <c r="AN497" s="75"/>
      <c r="AO497" s="73"/>
      <c r="AP497" s="75"/>
      <c r="AQ497" s="75"/>
      <c r="AR497" s="75"/>
      <c r="AS497" s="75"/>
      <c r="AT497" s="75"/>
      <c r="AU497" s="75"/>
      <c r="AV497" s="75"/>
      <c r="AW497" s="75"/>
      <c r="AX497" s="75"/>
      <c r="AY497" s="74"/>
      <c r="AZ497" s="74"/>
      <c r="BA497" s="73"/>
      <c r="BB497" s="77"/>
      <c r="BC497" s="78"/>
      <c r="BD497" s="78"/>
      <c r="BE497" s="78"/>
      <c r="BF497" s="78"/>
      <c r="BG497" s="73"/>
      <c r="BH497" s="75"/>
      <c r="BI497" s="75"/>
      <c r="BJ497" s="75"/>
      <c r="BK497" s="75"/>
    </row>
    <row r="498" ht="15.75" customHeight="1">
      <c r="A498" s="73"/>
      <c r="B498" s="74"/>
      <c r="C498" s="74"/>
      <c r="D498" s="74"/>
      <c r="E498" s="75"/>
      <c r="F498" s="75"/>
      <c r="G498" s="75"/>
      <c r="H498" s="74"/>
      <c r="I498" s="75"/>
      <c r="J498" s="73"/>
      <c r="K498" s="73"/>
      <c r="L498" s="74"/>
      <c r="M498" s="74"/>
      <c r="N498" s="73"/>
      <c r="O498" s="73"/>
      <c r="P498" s="74"/>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4"/>
      <c r="AN498" s="75"/>
      <c r="AO498" s="73"/>
      <c r="AP498" s="75"/>
      <c r="AQ498" s="75"/>
      <c r="AR498" s="75"/>
      <c r="AS498" s="75"/>
      <c r="AT498" s="75"/>
      <c r="AU498" s="75"/>
      <c r="AV498" s="75"/>
      <c r="AW498" s="75"/>
      <c r="AX498" s="75"/>
      <c r="AY498" s="74"/>
      <c r="AZ498" s="74"/>
      <c r="BA498" s="73"/>
      <c r="BB498" s="77"/>
      <c r="BC498" s="78"/>
      <c r="BD498" s="78"/>
      <c r="BE498" s="78"/>
      <c r="BF498" s="78"/>
      <c r="BG498" s="73"/>
      <c r="BH498" s="75"/>
      <c r="BI498" s="75"/>
      <c r="BJ498" s="75"/>
      <c r="BK498" s="75"/>
    </row>
    <row r="499" ht="15.75" customHeight="1">
      <c r="A499" s="73"/>
      <c r="B499" s="74"/>
      <c r="C499" s="74"/>
      <c r="D499" s="74"/>
      <c r="E499" s="75"/>
      <c r="F499" s="75"/>
      <c r="G499" s="75"/>
      <c r="H499" s="74"/>
      <c r="I499" s="75"/>
      <c r="J499" s="73"/>
      <c r="K499" s="73"/>
      <c r="L499" s="74"/>
      <c r="M499" s="74"/>
      <c r="N499" s="73"/>
      <c r="O499" s="73"/>
      <c r="P499" s="74"/>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4"/>
      <c r="AN499" s="75"/>
      <c r="AO499" s="73"/>
      <c r="AP499" s="75"/>
      <c r="AQ499" s="75"/>
      <c r="AR499" s="75"/>
      <c r="AS499" s="75"/>
      <c r="AT499" s="75"/>
      <c r="AU499" s="75"/>
      <c r="AV499" s="75"/>
      <c r="AW499" s="75"/>
      <c r="AX499" s="75"/>
      <c r="AY499" s="74"/>
      <c r="AZ499" s="74"/>
      <c r="BA499" s="73"/>
      <c r="BB499" s="77"/>
      <c r="BC499" s="78"/>
      <c r="BD499" s="78"/>
      <c r="BE499" s="78"/>
      <c r="BF499" s="78"/>
      <c r="BG499" s="73"/>
      <c r="BH499" s="75"/>
      <c r="BI499" s="75"/>
      <c r="BJ499" s="75"/>
      <c r="BK499" s="75"/>
    </row>
    <row r="500" ht="15.75" customHeight="1">
      <c r="A500" s="73"/>
      <c r="B500" s="74"/>
      <c r="C500" s="74"/>
      <c r="D500" s="74"/>
      <c r="E500" s="75"/>
      <c r="F500" s="75"/>
      <c r="G500" s="75"/>
      <c r="H500" s="74"/>
      <c r="I500" s="75"/>
      <c r="J500" s="73"/>
      <c r="K500" s="73"/>
      <c r="L500" s="74"/>
      <c r="M500" s="74"/>
      <c r="N500" s="73"/>
      <c r="O500" s="73"/>
      <c r="P500" s="74"/>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4"/>
      <c r="AN500" s="75"/>
      <c r="AO500" s="73"/>
      <c r="AP500" s="75"/>
      <c r="AQ500" s="75"/>
      <c r="AR500" s="75"/>
      <c r="AS500" s="75"/>
      <c r="AT500" s="75"/>
      <c r="AU500" s="75"/>
      <c r="AV500" s="75"/>
      <c r="AW500" s="75"/>
      <c r="AX500" s="75"/>
      <c r="AY500" s="74"/>
      <c r="AZ500" s="74"/>
      <c r="BA500" s="73"/>
      <c r="BB500" s="77"/>
      <c r="BC500" s="78"/>
      <c r="BD500" s="78"/>
      <c r="BE500" s="78"/>
      <c r="BF500" s="78"/>
      <c r="BG500" s="73"/>
      <c r="BH500" s="75"/>
      <c r="BI500" s="75"/>
      <c r="BJ500" s="75"/>
      <c r="BK500" s="75"/>
    </row>
    <row r="501" ht="15.75" customHeight="1">
      <c r="A501" s="73"/>
      <c r="B501" s="74"/>
      <c r="C501" s="74"/>
      <c r="D501" s="74"/>
      <c r="E501" s="75"/>
      <c r="F501" s="75"/>
      <c r="G501" s="75"/>
      <c r="H501" s="74"/>
      <c r="I501" s="75"/>
      <c r="J501" s="73"/>
      <c r="K501" s="73"/>
      <c r="L501" s="74"/>
      <c r="M501" s="74"/>
      <c r="N501" s="73"/>
      <c r="O501" s="73"/>
      <c r="P501" s="74"/>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4"/>
      <c r="AN501" s="75"/>
      <c r="AO501" s="73"/>
      <c r="AP501" s="75"/>
      <c r="AQ501" s="75"/>
      <c r="AR501" s="75"/>
      <c r="AS501" s="75"/>
      <c r="AT501" s="75"/>
      <c r="AU501" s="75"/>
      <c r="AV501" s="75"/>
      <c r="AW501" s="75"/>
      <c r="AX501" s="75"/>
      <c r="AY501" s="74"/>
      <c r="AZ501" s="74"/>
      <c r="BA501" s="73"/>
      <c r="BB501" s="77"/>
      <c r="BC501" s="78"/>
      <c r="BD501" s="78"/>
      <c r="BE501" s="78"/>
      <c r="BF501" s="78"/>
      <c r="BG501" s="73"/>
      <c r="BH501" s="75"/>
      <c r="BI501" s="75"/>
      <c r="BJ501" s="75"/>
      <c r="BK501" s="75"/>
    </row>
    <row r="502" ht="15.75" customHeight="1">
      <c r="A502" s="73"/>
      <c r="B502" s="74"/>
      <c r="C502" s="74"/>
      <c r="D502" s="74"/>
      <c r="E502" s="75"/>
      <c r="F502" s="75"/>
      <c r="G502" s="75"/>
      <c r="H502" s="74"/>
      <c r="I502" s="75"/>
      <c r="J502" s="73"/>
      <c r="K502" s="73"/>
      <c r="L502" s="74"/>
      <c r="M502" s="74"/>
      <c r="N502" s="73"/>
      <c r="O502" s="73"/>
      <c r="P502" s="74"/>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4"/>
      <c r="AN502" s="75"/>
      <c r="AO502" s="73"/>
      <c r="AP502" s="75"/>
      <c r="AQ502" s="75"/>
      <c r="AR502" s="75"/>
      <c r="AS502" s="75"/>
      <c r="AT502" s="75"/>
      <c r="AU502" s="75"/>
      <c r="AV502" s="75"/>
      <c r="AW502" s="75"/>
      <c r="AX502" s="75"/>
      <c r="AY502" s="74"/>
      <c r="AZ502" s="74"/>
      <c r="BA502" s="73"/>
      <c r="BB502" s="77"/>
      <c r="BC502" s="78"/>
      <c r="BD502" s="78"/>
      <c r="BE502" s="78"/>
      <c r="BF502" s="78"/>
      <c r="BG502" s="73"/>
      <c r="BH502" s="75"/>
      <c r="BI502" s="75"/>
      <c r="BJ502" s="75"/>
      <c r="BK502" s="75"/>
    </row>
    <row r="503" ht="15.75" customHeight="1">
      <c r="A503" s="73"/>
      <c r="B503" s="74"/>
      <c r="C503" s="74"/>
      <c r="D503" s="74"/>
      <c r="E503" s="75"/>
      <c r="F503" s="75"/>
      <c r="G503" s="75"/>
      <c r="H503" s="74"/>
      <c r="I503" s="75"/>
      <c r="J503" s="73"/>
      <c r="K503" s="73"/>
      <c r="L503" s="74"/>
      <c r="M503" s="74"/>
      <c r="N503" s="73"/>
      <c r="O503" s="73"/>
      <c r="P503" s="74"/>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4"/>
      <c r="AN503" s="75"/>
      <c r="AO503" s="73"/>
      <c r="AP503" s="75"/>
      <c r="AQ503" s="75"/>
      <c r="AR503" s="75"/>
      <c r="AS503" s="75"/>
      <c r="AT503" s="75"/>
      <c r="AU503" s="75"/>
      <c r="AV503" s="75"/>
      <c r="AW503" s="75"/>
      <c r="AX503" s="75"/>
      <c r="AY503" s="74"/>
      <c r="AZ503" s="74"/>
      <c r="BA503" s="73"/>
      <c r="BB503" s="77"/>
      <c r="BC503" s="78"/>
      <c r="BD503" s="78"/>
      <c r="BE503" s="78"/>
      <c r="BF503" s="78"/>
      <c r="BG503" s="73"/>
      <c r="BH503" s="75"/>
      <c r="BI503" s="75"/>
      <c r="BJ503" s="75"/>
      <c r="BK503" s="75"/>
    </row>
    <row r="504" ht="15.75" customHeight="1">
      <c r="A504" s="73"/>
      <c r="B504" s="74"/>
      <c r="C504" s="74"/>
      <c r="D504" s="74"/>
      <c r="E504" s="75"/>
      <c r="F504" s="75"/>
      <c r="G504" s="75"/>
      <c r="H504" s="74"/>
      <c r="I504" s="75"/>
      <c r="J504" s="73"/>
      <c r="K504" s="73"/>
      <c r="L504" s="74"/>
      <c r="M504" s="74"/>
      <c r="N504" s="73"/>
      <c r="O504" s="73"/>
      <c r="P504" s="74"/>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4"/>
      <c r="AN504" s="75"/>
      <c r="AO504" s="73"/>
      <c r="AP504" s="75"/>
      <c r="AQ504" s="75"/>
      <c r="AR504" s="75"/>
      <c r="AS504" s="75"/>
      <c r="AT504" s="75"/>
      <c r="AU504" s="75"/>
      <c r="AV504" s="75"/>
      <c r="AW504" s="75"/>
      <c r="AX504" s="75"/>
      <c r="AY504" s="74"/>
      <c r="AZ504" s="74"/>
      <c r="BA504" s="73"/>
      <c r="BB504" s="77"/>
      <c r="BC504" s="78"/>
      <c r="BD504" s="78"/>
      <c r="BE504" s="78"/>
      <c r="BF504" s="78"/>
      <c r="BG504" s="73"/>
      <c r="BH504" s="75"/>
      <c r="BI504" s="75"/>
      <c r="BJ504" s="75"/>
      <c r="BK504" s="75"/>
    </row>
    <row r="505" ht="15.75" customHeight="1">
      <c r="A505" s="73"/>
      <c r="B505" s="74"/>
      <c r="C505" s="74"/>
      <c r="D505" s="74"/>
      <c r="E505" s="75"/>
      <c r="F505" s="75"/>
      <c r="G505" s="75"/>
      <c r="H505" s="74"/>
      <c r="I505" s="75"/>
      <c r="J505" s="73"/>
      <c r="K505" s="73"/>
      <c r="L505" s="74"/>
      <c r="M505" s="74"/>
      <c r="N505" s="73"/>
      <c r="O505" s="73"/>
      <c r="P505" s="74"/>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4"/>
      <c r="AN505" s="75"/>
      <c r="AO505" s="73"/>
      <c r="AP505" s="75"/>
      <c r="AQ505" s="75"/>
      <c r="AR505" s="75"/>
      <c r="AS505" s="75"/>
      <c r="AT505" s="75"/>
      <c r="AU505" s="75"/>
      <c r="AV505" s="75"/>
      <c r="AW505" s="75"/>
      <c r="AX505" s="75"/>
      <c r="AY505" s="74"/>
      <c r="AZ505" s="74"/>
      <c r="BA505" s="73"/>
      <c r="BB505" s="77"/>
      <c r="BC505" s="78"/>
      <c r="BD505" s="78"/>
      <c r="BE505" s="78"/>
      <c r="BF505" s="78"/>
      <c r="BG505" s="73"/>
      <c r="BH505" s="75"/>
      <c r="BI505" s="75"/>
      <c r="BJ505" s="75"/>
      <c r="BK505" s="75"/>
    </row>
    <row r="506" ht="15.75" customHeight="1">
      <c r="A506" s="73"/>
      <c r="B506" s="74"/>
      <c r="C506" s="74"/>
      <c r="D506" s="74"/>
      <c r="E506" s="75"/>
      <c r="F506" s="75"/>
      <c r="G506" s="75"/>
      <c r="H506" s="74"/>
      <c r="I506" s="75"/>
      <c r="J506" s="73"/>
      <c r="K506" s="73"/>
      <c r="L506" s="74"/>
      <c r="M506" s="74"/>
      <c r="N506" s="73"/>
      <c r="O506" s="73"/>
      <c r="P506" s="74"/>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4"/>
      <c r="AN506" s="75"/>
      <c r="AO506" s="73"/>
      <c r="AP506" s="75"/>
      <c r="AQ506" s="75"/>
      <c r="AR506" s="75"/>
      <c r="AS506" s="75"/>
      <c r="AT506" s="75"/>
      <c r="AU506" s="75"/>
      <c r="AV506" s="75"/>
      <c r="AW506" s="75"/>
      <c r="AX506" s="75"/>
      <c r="AY506" s="74"/>
      <c r="AZ506" s="74"/>
      <c r="BA506" s="73"/>
      <c r="BB506" s="77"/>
      <c r="BC506" s="78"/>
      <c r="BD506" s="78"/>
      <c r="BE506" s="78"/>
      <c r="BF506" s="78"/>
      <c r="BG506" s="73"/>
      <c r="BH506" s="75"/>
      <c r="BI506" s="75"/>
      <c r="BJ506" s="75"/>
      <c r="BK506" s="75"/>
    </row>
    <row r="507" ht="15.75" customHeight="1">
      <c r="A507" s="73"/>
      <c r="B507" s="74"/>
      <c r="C507" s="74"/>
      <c r="D507" s="74"/>
      <c r="E507" s="75"/>
      <c r="F507" s="75"/>
      <c r="G507" s="75"/>
      <c r="H507" s="74"/>
      <c r="I507" s="75"/>
      <c r="J507" s="73"/>
      <c r="K507" s="73"/>
      <c r="L507" s="74"/>
      <c r="M507" s="74"/>
      <c r="N507" s="73"/>
      <c r="O507" s="73"/>
      <c r="P507" s="74"/>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4"/>
      <c r="AN507" s="75"/>
      <c r="AO507" s="73"/>
      <c r="AP507" s="75"/>
      <c r="AQ507" s="75"/>
      <c r="AR507" s="75"/>
      <c r="AS507" s="75"/>
      <c r="AT507" s="75"/>
      <c r="AU507" s="75"/>
      <c r="AV507" s="75"/>
      <c r="AW507" s="75"/>
      <c r="AX507" s="75"/>
      <c r="AY507" s="74"/>
      <c r="AZ507" s="74"/>
      <c r="BA507" s="73"/>
      <c r="BB507" s="77"/>
      <c r="BC507" s="78"/>
      <c r="BD507" s="78"/>
      <c r="BE507" s="78"/>
      <c r="BF507" s="78"/>
      <c r="BG507" s="73"/>
      <c r="BH507" s="75"/>
      <c r="BI507" s="75"/>
      <c r="BJ507" s="75"/>
      <c r="BK507" s="75"/>
    </row>
    <row r="508" ht="15.75" customHeight="1">
      <c r="A508" s="73"/>
      <c r="B508" s="74"/>
      <c r="C508" s="74"/>
      <c r="D508" s="74"/>
      <c r="E508" s="75"/>
      <c r="F508" s="75"/>
      <c r="G508" s="75"/>
      <c r="H508" s="74"/>
      <c r="I508" s="75"/>
      <c r="J508" s="73"/>
      <c r="K508" s="73"/>
      <c r="L508" s="74"/>
      <c r="M508" s="74"/>
      <c r="N508" s="73"/>
      <c r="O508" s="73"/>
      <c r="P508" s="74"/>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4"/>
      <c r="AN508" s="75"/>
      <c r="AO508" s="73"/>
      <c r="AP508" s="75"/>
      <c r="AQ508" s="75"/>
      <c r="AR508" s="75"/>
      <c r="AS508" s="75"/>
      <c r="AT508" s="75"/>
      <c r="AU508" s="75"/>
      <c r="AV508" s="75"/>
      <c r="AW508" s="75"/>
      <c r="AX508" s="75"/>
      <c r="AY508" s="74"/>
      <c r="AZ508" s="74"/>
      <c r="BA508" s="73"/>
      <c r="BB508" s="77"/>
      <c r="BC508" s="78"/>
      <c r="BD508" s="78"/>
      <c r="BE508" s="78"/>
      <c r="BF508" s="78"/>
      <c r="BG508" s="73"/>
      <c r="BH508" s="75"/>
      <c r="BI508" s="75"/>
      <c r="BJ508" s="75"/>
      <c r="BK508" s="75"/>
    </row>
    <row r="509" ht="15.75" customHeight="1">
      <c r="A509" s="73"/>
      <c r="B509" s="74"/>
      <c r="C509" s="74"/>
      <c r="D509" s="74"/>
      <c r="E509" s="75"/>
      <c r="F509" s="75"/>
      <c r="G509" s="75"/>
      <c r="H509" s="74"/>
      <c r="I509" s="75"/>
      <c r="J509" s="73"/>
      <c r="K509" s="73"/>
      <c r="L509" s="74"/>
      <c r="M509" s="74"/>
      <c r="N509" s="73"/>
      <c r="O509" s="73"/>
      <c r="P509" s="74"/>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4"/>
      <c r="AN509" s="75"/>
      <c r="AO509" s="73"/>
      <c r="AP509" s="75"/>
      <c r="AQ509" s="75"/>
      <c r="AR509" s="75"/>
      <c r="AS509" s="75"/>
      <c r="AT509" s="75"/>
      <c r="AU509" s="75"/>
      <c r="AV509" s="75"/>
      <c r="AW509" s="75"/>
      <c r="AX509" s="75"/>
      <c r="AY509" s="74"/>
      <c r="AZ509" s="74"/>
      <c r="BA509" s="73"/>
      <c r="BB509" s="77"/>
      <c r="BC509" s="78"/>
      <c r="BD509" s="78"/>
      <c r="BE509" s="78"/>
      <c r="BF509" s="78"/>
      <c r="BG509" s="73"/>
      <c r="BH509" s="75"/>
      <c r="BI509" s="75"/>
      <c r="BJ509" s="75"/>
      <c r="BK509" s="75"/>
    </row>
    <row r="510" ht="15.75" customHeight="1">
      <c r="A510" s="73"/>
      <c r="B510" s="74"/>
      <c r="C510" s="74"/>
      <c r="D510" s="74"/>
      <c r="E510" s="75"/>
      <c r="F510" s="75"/>
      <c r="G510" s="75"/>
      <c r="H510" s="74"/>
      <c r="I510" s="75"/>
      <c r="J510" s="73"/>
      <c r="K510" s="73"/>
      <c r="L510" s="74"/>
      <c r="M510" s="74"/>
      <c r="N510" s="73"/>
      <c r="O510" s="73"/>
      <c r="P510" s="74"/>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4"/>
      <c r="AN510" s="75"/>
      <c r="AO510" s="73"/>
      <c r="AP510" s="75"/>
      <c r="AQ510" s="75"/>
      <c r="AR510" s="75"/>
      <c r="AS510" s="75"/>
      <c r="AT510" s="75"/>
      <c r="AU510" s="75"/>
      <c r="AV510" s="75"/>
      <c r="AW510" s="75"/>
      <c r="AX510" s="75"/>
      <c r="AY510" s="74"/>
      <c r="AZ510" s="74"/>
      <c r="BA510" s="73"/>
      <c r="BB510" s="77"/>
      <c r="BC510" s="78"/>
      <c r="BD510" s="78"/>
      <c r="BE510" s="78"/>
      <c r="BF510" s="78"/>
      <c r="BG510" s="73"/>
      <c r="BH510" s="75"/>
      <c r="BI510" s="75"/>
      <c r="BJ510" s="75"/>
      <c r="BK510" s="75"/>
    </row>
    <row r="511" ht="15.75" customHeight="1">
      <c r="A511" s="73"/>
      <c r="B511" s="74"/>
      <c r="C511" s="74"/>
      <c r="D511" s="74"/>
      <c r="E511" s="75"/>
      <c r="F511" s="75"/>
      <c r="G511" s="75"/>
      <c r="H511" s="74"/>
      <c r="I511" s="75"/>
      <c r="J511" s="73"/>
      <c r="K511" s="73"/>
      <c r="L511" s="74"/>
      <c r="M511" s="74"/>
      <c r="N511" s="73"/>
      <c r="O511" s="73"/>
      <c r="P511" s="74"/>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4"/>
      <c r="AN511" s="75"/>
      <c r="AO511" s="73"/>
      <c r="AP511" s="75"/>
      <c r="AQ511" s="75"/>
      <c r="AR511" s="75"/>
      <c r="AS511" s="75"/>
      <c r="AT511" s="75"/>
      <c r="AU511" s="75"/>
      <c r="AV511" s="75"/>
      <c r="AW511" s="75"/>
      <c r="AX511" s="75"/>
      <c r="AY511" s="74"/>
      <c r="AZ511" s="74"/>
      <c r="BA511" s="73"/>
      <c r="BB511" s="77"/>
      <c r="BC511" s="78"/>
      <c r="BD511" s="78"/>
      <c r="BE511" s="78"/>
      <c r="BF511" s="78"/>
      <c r="BG511" s="73"/>
      <c r="BH511" s="75"/>
      <c r="BI511" s="75"/>
      <c r="BJ511" s="75"/>
      <c r="BK511" s="75"/>
    </row>
    <row r="512" ht="15.75" customHeight="1">
      <c r="A512" s="73"/>
      <c r="B512" s="74"/>
      <c r="C512" s="74"/>
      <c r="D512" s="74"/>
      <c r="E512" s="75"/>
      <c r="F512" s="75"/>
      <c r="G512" s="75"/>
      <c r="H512" s="74"/>
      <c r="I512" s="75"/>
      <c r="J512" s="73"/>
      <c r="K512" s="73"/>
      <c r="L512" s="74"/>
      <c r="M512" s="74"/>
      <c r="N512" s="73"/>
      <c r="O512" s="73"/>
      <c r="P512" s="74"/>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4"/>
      <c r="AN512" s="75"/>
      <c r="AO512" s="73"/>
      <c r="AP512" s="75"/>
      <c r="AQ512" s="75"/>
      <c r="AR512" s="75"/>
      <c r="AS512" s="75"/>
      <c r="AT512" s="75"/>
      <c r="AU512" s="75"/>
      <c r="AV512" s="75"/>
      <c r="AW512" s="75"/>
      <c r="AX512" s="75"/>
      <c r="AY512" s="74"/>
      <c r="AZ512" s="74"/>
      <c r="BA512" s="73"/>
      <c r="BB512" s="77"/>
      <c r="BC512" s="78"/>
      <c r="BD512" s="78"/>
      <c r="BE512" s="78"/>
      <c r="BF512" s="78"/>
      <c r="BG512" s="73"/>
      <c r="BH512" s="75"/>
      <c r="BI512" s="75"/>
      <c r="BJ512" s="75"/>
      <c r="BK512" s="75"/>
    </row>
    <row r="513" ht="15.75" customHeight="1">
      <c r="A513" s="73"/>
      <c r="B513" s="74"/>
      <c r="C513" s="74"/>
      <c r="D513" s="74"/>
      <c r="E513" s="75"/>
      <c r="F513" s="75"/>
      <c r="G513" s="75"/>
      <c r="H513" s="74"/>
      <c r="I513" s="75"/>
      <c r="J513" s="73"/>
      <c r="K513" s="73"/>
      <c r="L513" s="74"/>
      <c r="M513" s="74"/>
      <c r="N513" s="73"/>
      <c r="O513" s="73"/>
      <c r="P513" s="74"/>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4"/>
      <c r="AN513" s="75"/>
      <c r="AO513" s="73"/>
      <c r="AP513" s="75"/>
      <c r="AQ513" s="75"/>
      <c r="AR513" s="75"/>
      <c r="AS513" s="75"/>
      <c r="AT513" s="75"/>
      <c r="AU513" s="75"/>
      <c r="AV513" s="75"/>
      <c r="AW513" s="75"/>
      <c r="AX513" s="75"/>
      <c r="AY513" s="74"/>
      <c r="AZ513" s="74"/>
      <c r="BA513" s="73"/>
      <c r="BB513" s="77"/>
      <c r="BC513" s="78"/>
      <c r="BD513" s="78"/>
      <c r="BE513" s="78"/>
      <c r="BF513" s="78"/>
      <c r="BG513" s="73"/>
      <c r="BH513" s="75"/>
      <c r="BI513" s="75"/>
      <c r="BJ513" s="75"/>
      <c r="BK513" s="75"/>
    </row>
    <row r="514" ht="15.75" customHeight="1">
      <c r="A514" s="73"/>
      <c r="B514" s="74"/>
      <c r="C514" s="74"/>
      <c r="D514" s="74"/>
      <c r="E514" s="75"/>
      <c r="F514" s="75"/>
      <c r="G514" s="75"/>
      <c r="H514" s="74"/>
      <c r="I514" s="75"/>
      <c r="J514" s="73"/>
      <c r="K514" s="73"/>
      <c r="L514" s="74"/>
      <c r="M514" s="74"/>
      <c r="N514" s="73"/>
      <c r="O514" s="73"/>
      <c r="P514" s="74"/>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4"/>
      <c r="AN514" s="75"/>
      <c r="AO514" s="73"/>
      <c r="AP514" s="75"/>
      <c r="AQ514" s="75"/>
      <c r="AR514" s="75"/>
      <c r="AS514" s="75"/>
      <c r="AT514" s="75"/>
      <c r="AU514" s="75"/>
      <c r="AV514" s="75"/>
      <c r="AW514" s="75"/>
      <c r="AX514" s="75"/>
      <c r="AY514" s="74"/>
      <c r="AZ514" s="74"/>
      <c r="BA514" s="73"/>
      <c r="BB514" s="77"/>
      <c r="BC514" s="78"/>
      <c r="BD514" s="78"/>
      <c r="BE514" s="78"/>
      <c r="BF514" s="78"/>
      <c r="BG514" s="73"/>
      <c r="BH514" s="75"/>
      <c r="BI514" s="75"/>
      <c r="BJ514" s="75"/>
      <c r="BK514" s="75"/>
    </row>
    <row r="515" ht="15.75" customHeight="1">
      <c r="A515" s="73"/>
      <c r="B515" s="74"/>
      <c r="C515" s="74"/>
      <c r="D515" s="74"/>
      <c r="E515" s="75"/>
      <c r="F515" s="75"/>
      <c r="G515" s="75"/>
      <c r="H515" s="74"/>
      <c r="I515" s="75"/>
      <c r="J515" s="73"/>
      <c r="K515" s="73"/>
      <c r="L515" s="74"/>
      <c r="M515" s="74"/>
      <c r="N515" s="73"/>
      <c r="O515" s="73"/>
      <c r="P515" s="74"/>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4"/>
      <c r="AN515" s="75"/>
      <c r="AO515" s="73"/>
      <c r="AP515" s="75"/>
      <c r="AQ515" s="75"/>
      <c r="AR515" s="75"/>
      <c r="AS515" s="75"/>
      <c r="AT515" s="75"/>
      <c r="AU515" s="75"/>
      <c r="AV515" s="75"/>
      <c r="AW515" s="75"/>
      <c r="AX515" s="75"/>
      <c r="AY515" s="74"/>
      <c r="AZ515" s="74"/>
      <c r="BA515" s="73"/>
      <c r="BB515" s="77"/>
      <c r="BC515" s="78"/>
      <c r="BD515" s="78"/>
      <c r="BE515" s="78"/>
      <c r="BF515" s="78"/>
      <c r="BG515" s="73"/>
      <c r="BH515" s="75"/>
      <c r="BI515" s="75"/>
      <c r="BJ515" s="75"/>
      <c r="BK515" s="75"/>
    </row>
    <row r="516" ht="15.75" customHeight="1">
      <c r="A516" s="73"/>
      <c r="B516" s="74"/>
      <c r="C516" s="74"/>
      <c r="D516" s="74"/>
      <c r="E516" s="75"/>
      <c r="F516" s="75"/>
      <c r="G516" s="75"/>
      <c r="H516" s="74"/>
      <c r="I516" s="75"/>
      <c r="J516" s="73"/>
      <c r="K516" s="73"/>
      <c r="L516" s="74"/>
      <c r="M516" s="74"/>
      <c r="N516" s="73"/>
      <c r="O516" s="73"/>
      <c r="P516" s="74"/>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4"/>
      <c r="AN516" s="75"/>
      <c r="AO516" s="73"/>
      <c r="AP516" s="75"/>
      <c r="AQ516" s="75"/>
      <c r="AR516" s="75"/>
      <c r="AS516" s="75"/>
      <c r="AT516" s="75"/>
      <c r="AU516" s="75"/>
      <c r="AV516" s="75"/>
      <c r="AW516" s="75"/>
      <c r="AX516" s="75"/>
      <c r="AY516" s="74"/>
      <c r="AZ516" s="74"/>
      <c r="BA516" s="73"/>
      <c r="BB516" s="77"/>
      <c r="BC516" s="78"/>
      <c r="BD516" s="78"/>
      <c r="BE516" s="78"/>
      <c r="BF516" s="78"/>
      <c r="BG516" s="73"/>
      <c r="BH516" s="75"/>
      <c r="BI516" s="75"/>
      <c r="BJ516" s="75"/>
      <c r="BK516" s="75"/>
    </row>
    <row r="517" ht="15.75" customHeight="1">
      <c r="A517" s="73"/>
      <c r="B517" s="74"/>
      <c r="C517" s="74"/>
      <c r="D517" s="74"/>
      <c r="E517" s="75"/>
      <c r="F517" s="75"/>
      <c r="G517" s="75"/>
      <c r="H517" s="74"/>
      <c r="I517" s="75"/>
      <c r="J517" s="73"/>
      <c r="K517" s="73"/>
      <c r="L517" s="74"/>
      <c r="M517" s="74"/>
      <c r="N517" s="73"/>
      <c r="O517" s="73"/>
      <c r="P517" s="74"/>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4"/>
      <c r="AN517" s="75"/>
      <c r="AO517" s="73"/>
      <c r="AP517" s="75"/>
      <c r="AQ517" s="75"/>
      <c r="AR517" s="75"/>
      <c r="AS517" s="75"/>
      <c r="AT517" s="75"/>
      <c r="AU517" s="75"/>
      <c r="AV517" s="75"/>
      <c r="AW517" s="75"/>
      <c r="AX517" s="75"/>
      <c r="AY517" s="74"/>
      <c r="AZ517" s="74"/>
      <c r="BA517" s="73"/>
      <c r="BB517" s="77"/>
      <c r="BC517" s="78"/>
      <c r="BD517" s="78"/>
      <c r="BE517" s="78"/>
      <c r="BF517" s="78"/>
      <c r="BG517" s="73"/>
      <c r="BH517" s="75"/>
      <c r="BI517" s="75"/>
      <c r="BJ517" s="75"/>
      <c r="BK517" s="75"/>
    </row>
    <row r="518" ht="15.75" customHeight="1">
      <c r="A518" s="73"/>
      <c r="B518" s="74"/>
      <c r="C518" s="74"/>
      <c r="D518" s="74"/>
      <c r="E518" s="75"/>
      <c r="F518" s="75"/>
      <c r="G518" s="75"/>
      <c r="H518" s="74"/>
      <c r="I518" s="75"/>
      <c r="J518" s="73"/>
      <c r="K518" s="73"/>
      <c r="L518" s="74"/>
      <c r="M518" s="74"/>
      <c r="N518" s="73"/>
      <c r="O518" s="73"/>
      <c r="P518" s="74"/>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4"/>
      <c r="AN518" s="75"/>
      <c r="AO518" s="73"/>
      <c r="AP518" s="75"/>
      <c r="AQ518" s="75"/>
      <c r="AR518" s="75"/>
      <c r="AS518" s="75"/>
      <c r="AT518" s="75"/>
      <c r="AU518" s="75"/>
      <c r="AV518" s="75"/>
      <c r="AW518" s="75"/>
      <c r="AX518" s="75"/>
      <c r="AY518" s="74"/>
      <c r="AZ518" s="74"/>
      <c r="BA518" s="73"/>
      <c r="BB518" s="77"/>
      <c r="BC518" s="78"/>
      <c r="BD518" s="78"/>
      <c r="BE518" s="78"/>
      <c r="BF518" s="78"/>
      <c r="BG518" s="73"/>
      <c r="BH518" s="75"/>
      <c r="BI518" s="75"/>
      <c r="BJ518" s="75"/>
      <c r="BK518" s="75"/>
    </row>
    <row r="519" ht="15.75" customHeight="1">
      <c r="A519" s="73"/>
      <c r="B519" s="74"/>
      <c r="C519" s="74"/>
      <c r="D519" s="74"/>
      <c r="E519" s="75"/>
      <c r="F519" s="75"/>
      <c r="G519" s="75"/>
      <c r="H519" s="74"/>
      <c r="I519" s="75"/>
      <c r="J519" s="73"/>
      <c r="K519" s="73"/>
      <c r="L519" s="74"/>
      <c r="M519" s="74"/>
      <c r="N519" s="73"/>
      <c r="O519" s="73"/>
      <c r="P519" s="74"/>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4"/>
      <c r="AN519" s="75"/>
      <c r="AO519" s="73"/>
      <c r="AP519" s="75"/>
      <c r="AQ519" s="75"/>
      <c r="AR519" s="75"/>
      <c r="AS519" s="75"/>
      <c r="AT519" s="75"/>
      <c r="AU519" s="75"/>
      <c r="AV519" s="75"/>
      <c r="AW519" s="75"/>
      <c r="AX519" s="75"/>
      <c r="AY519" s="74"/>
      <c r="AZ519" s="74"/>
      <c r="BA519" s="73"/>
      <c r="BB519" s="77"/>
      <c r="BC519" s="78"/>
      <c r="BD519" s="78"/>
      <c r="BE519" s="78"/>
      <c r="BF519" s="78"/>
      <c r="BG519" s="73"/>
      <c r="BH519" s="75"/>
      <c r="BI519" s="75"/>
      <c r="BJ519" s="75"/>
      <c r="BK519" s="75"/>
    </row>
    <row r="520" ht="15.75" customHeight="1">
      <c r="A520" s="73"/>
      <c r="B520" s="74"/>
      <c r="C520" s="74"/>
      <c r="D520" s="74"/>
      <c r="E520" s="75"/>
      <c r="F520" s="75"/>
      <c r="G520" s="75"/>
      <c r="H520" s="74"/>
      <c r="I520" s="75"/>
      <c r="J520" s="73"/>
      <c r="K520" s="73"/>
      <c r="L520" s="74"/>
      <c r="M520" s="74"/>
      <c r="N520" s="73"/>
      <c r="O520" s="73"/>
      <c r="P520" s="74"/>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4"/>
      <c r="AN520" s="75"/>
      <c r="AO520" s="73"/>
      <c r="AP520" s="75"/>
      <c r="AQ520" s="75"/>
      <c r="AR520" s="75"/>
      <c r="AS520" s="75"/>
      <c r="AT520" s="75"/>
      <c r="AU520" s="75"/>
      <c r="AV520" s="75"/>
      <c r="AW520" s="75"/>
      <c r="AX520" s="75"/>
      <c r="AY520" s="74"/>
      <c r="AZ520" s="74"/>
      <c r="BA520" s="73"/>
      <c r="BB520" s="77"/>
      <c r="BC520" s="78"/>
      <c r="BD520" s="78"/>
      <c r="BE520" s="78"/>
      <c r="BF520" s="78"/>
      <c r="BG520" s="73"/>
      <c r="BH520" s="75"/>
      <c r="BI520" s="75"/>
      <c r="BJ520" s="75"/>
      <c r="BK520" s="75"/>
    </row>
    <row r="521" ht="15.75" customHeight="1">
      <c r="A521" s="73"/>
      <c r="B521" s="74"/>
      <c r="C521" s="74"/>
      <c r="D521" s="74"/>
      <c r="E521" s="75"/>
      <c r="F521" s="75"/>
      <c r="G521" s="75"/>
      <c r="H521" s="74"/>
      <c r="I521" s="75"/>
      <c r="J521" s="73"/>
      <c r="K521" s="73"/>
      <c r="L521" s="74"/>
      <c r="M521" s="74"/>
      <c r="N521" s="73"/>
      <c r="O521" s="73"/>
      <c r="P521" s="74"/>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4"/>
      <c r="AN521" s="75"/>
      <c r="AO521" s="73"/>
      <c r="AP521" s="75"/>
      <c r="AQ521" s="75"/>
      <c r="AR521" s="75"/>
      <c r="AS521" s="75"/>
      <c r="AT521" s="75"/>
      <c r="AU521" s="75"/>
      <c r="AV521" s="75"/>
      <c r="AW521" s="75"/>
      <c r="AX521" s="75"/>
      <c r="AY521" s="74"/>
      <c r="AZ521" s="74"/>
      <c r="BA521" s="73"/>
      <c r="BB521" s="77"/>
      <c r="BC521" s="78"/>
      <c r="BD521" s="78"/>
      <c r="BE521" s="78"/>
      <c r="BF521" s="78"/>
      <c r="BG521" s="73"/>
      <c r="BH521" s="75"/>
      <c r="BI521" s="75"/>
      <c r="BJ521" s="75"/>
      <c r="BK521" s="75"/>
    </row>
    <row r="522" ht="15.75" customHeight="1">
      <c r="A522" s="73"/>
      <c r="B522" s="74"/>
      <c r="C522" s="74"/>
      <c r="D522" s="74"/>
      <c r="E522" s="75"/>
      <c r="F522" s="75"/>
      <c r="G522" s="75"/>
      <c r="H522" s="74"/>
      <c r="I522" s="75"/>
      <c r="J522" s="73"/>
      <c r="K522" s="73"/>
      <c r="L522" s="74"/>
      <c r="M522" s="74"/>
      <c r="N522" s="73"/>
      <c r="O522" s="73"/>
      <c r="P522" s="74"/>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4"/>
      <c r="AN522" s="75"/>
      <c r="AO522" s="73"/>
      <c r="AP522" s="75"/>
      <c r="AQ522" s="75"/>
      <c r="AR522" s="75"/>
      <c r="AS522" s="75"/>
      <c r="AT522" s="75"/>
      <c r="AU522" s="75"/>
      <c r="AV522" s="75"/>
      <c r="AW522" s="75"/>
      <c r="AX522" s="75"/>
      <c r="AY522" s="74"/>
      <c r="AZ522" s="74"/>
      <c r="BA522" s="73"/>
      <c r="BB522" s="77"/>
      <c r="BC522" s="78"/>
      <c r="BD522" s="78"/>
      <c r="BE522" s="78"/>
      <c r="BF522" s="78"/>
      <c r="BG522" s="73"/>
      <c r="BH522" s="75"/>
      <c r="BI522" s="75"/>
      <c r="BJ522" s="75"/>
      <c r="BK522" s="75"/>
    </row>
    <row r="523" ht="15.75" customHeight="1">
      <c r="A523" s="73"/>
      <c r="B523" s="74"/>
      <c r="C523" s="74"/>
      <c r="D523" s="74"/>
      <c r="E523" s="75"/>
      <c r="F523" s="75"/>
      <c r="G523" s="75"/>
      <c r="H523" s="74"/>
      <c r="I523" s="75"/>
      <c r="J523" s="73"/>
      <c r="K523" s="73"/>
      <c r="L523" s="74"/>
      <c r="M523" s="74"/>
      <c r="N523" s="73"/>
      <c r="O523" s="73"/>
      <c r="P523" s="74"/>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4"/>
      <c r="AN523" s="75"/>
      <c r="AO523" s="73"/>
      <c r="AP523" s="75"/>
      <c r="AQ523" s="75"/>
      <c r="AR523" s="75"/>
      <c r="AS523" s="75"/>
      <c r="AT523" s="75"/>
      <c r="AU523" s="75"/>
      <c r="AV523" s="75"/>
      <c r="AW523" s="75"/>
      <c r="AX523" s="75"/>
      <c r="AY523" s="74"/>
      <c r="AZ523" s="74"/>
      <c r="BA523" s="73"/>
      <c r="BB523" s="77"/>
      <c r="BC523" s="78"/>
      <c r="BD523" s="78"/>
      <c r="BE523" s="78"/>
      <c r="BF523" s="78"/>
      <c r="BG523" s="73"/>
      <c r="BH523" s="75"/>
      <c r="BI523" s="75"/>
      <c r="BJ523" s="75"/>
      <c r="BK523" s="75"/>
    </row>
    <row r="524" ht="15.75" customHeight="1">
      <c r="A524" s="73"/>
      <c r="B524" s="74"/>
      <c r="C524" s="74"/>
      <c r="D524" s="74"/>
      <c r="E524" s="75"/>
      <c r="F524" s="75"/>
      <c r="G524" s="75"/>
      <c r="H524" s="74"/>
      <c r="I524" s="75"/>
      <c r="J524" s="73"/>
      <c r="K524" s="73"/>
      <c r="L524" s="74"/>
      <c r="M524" s="74"/>
      <c r="N524" s="73"/>
      <c r="O524" s="73"/>
      <c r="P524" s="74"/>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4"/>
      <c r="AN524" s="75"/>
      <c r="AO524" s="73"/>
      <c r="AP524" s="75"/>
      <c r="AQ524" s="75"/>
      <c r="AR524" s="75"/>
      <c r="AS524" s="75"/>
      <c r="AT524" s="75"/>
      <c r="AU524" s="75"/>
      <c r="AV524" s="75"/>
      <c r="AW524" s="75"/>
      <c r="AX524" s="75"/>
      <c r="AY524" s="74"/>
      <c r="AZ524" s="74"/>
      <c r="BA524" s="73"/>
      <c r="BB524" s="77"/>
      <c r="BC524" s="78"/>
      <c r="BD524" s="78"/>
      <c r="BE524" s="78"/>
      <c r="BF524" s="78"/>
      <c r="BG524" s="73"/>
      <c r="BH524" s="75"/>
      <c r="BI524" s="75"/>
      <c r="BJ524" s="75"/>
      <c r="BK524" s="75"/>
    </row>
    <row r="525" ht="15.75" customHeight="1">
      <c r="A525" s="73"/>
      <c r="B525" s="74"/>
      <c r="C525" s="74"/>
      <c r="D525" s="74"/>
      <c r="E525" s="75"/>
      <c r="F525" s="75"/>
      <c r="G525" s="75"/>
      <c r="H525" s="74"/>
      <c r="I525" s="75"/>
      <c r="J525" s="73"/>
      <c r="K525" s="73"/>
      <c r="L525" s="74"/>
      <c r="M525" s="74"/>
      <c r="N525" s="73"/>
      <c r="O525" s="73"/>
      <c r="P525" s="74"/>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4"/>
      <c r="AN525" s="75"/>
      <c r="AO525" s="73"/>
      <c r="AP525" s="75"/>
      <c r="AQ525" s="75"/>
      <c r="AR525" s="75"/>
      <c r="AS525" s="75"/>
      <c r="AT525" s="75"/>
      <c r="AU525" s="75"/>
      <c r="AV525" s="75"/>
      <c r="AW525" s="75"/>
      <c r="AX525" s="75"/>
      <c r="AY525" s="74"/>
      <c r="AZ525" s="74"/>
      <c r="BA525" s="73"/>
      <c r="BB525" s="77"/>
      <c r="BC525" s="78"/>
      <c r="BD525" s="78"/>
      <c r="BE525" s="78"/>
      <c r="BF525" s="78"/>
      <c r="BG525" s="73"/>
      <c r="BH525" s="75"/>
      <c r="BI525" s="75"/>
      <c r="BJ525" s="75"/>
      <c r="BK525" s="75"/>
    </row>
    <row r="526" ht="15.75" customHeight="1">
      <c r="A526" s="73"/>
      <c r="B526" s="74"/>
      <c r="C526" s="74"/>
      <c r="D526" s="74"/>
      <c r="E526" s="75"/>
      <c r="F526" s="75"/>
      <c r="G526" s="75"/>
      <c r="H526" s="74"/>
      <c r="I526" s="75"/>
      <c r="J526" s="73"/>
      <c r="K526" s="73"/>
      <c r="L526" s="74"/>
      <c r="M526" s="74"/>
      <c r="N526" s="73"/>
      <c r="O526" s="73"/>
      <c r="P526" s="74"/>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4"/>
      <c r="AN526" s="75"/>
      <c r="AO526" s="73"/>
      <c r="AP526" s="75"/>
      <c r="AQ526" s="75"/>
      <c r="AR526" s="75"/>
      <c r="AS526" s="75"/>
      <c r="AT526" s="75"/>
      <c r="AU526" s="75"/>
      <c r="AV526" s="75"/>
      <c r="AW526" s="75"/>
      <c r="AX526" s="75"/>
      <c r="AY526" s="74"/>
      <c r="AZ526" s="74"/>
      <c r="BA526" s="73"/>
      <c r="BB526" s="77"/>
      <c r="BC526" s="78"/>
      <c r="BD526" s="78"/>
      <c r="BE526" s="78"/>
      <c r="BF526" s="78"/>
      <c r="BG526" s="73"/>
      <c r="BH526" s="75"/>
      <c r="BI526" s="75"/>
      <c r="BJ526" s="75"/>
      <c r="BK526" s="75"/>
    </row>
    <row r="527" ht="15.75" customHeight="1">
      <c r="A527" s="73"/>
      <c r="B527" s="74"/>
      <c r="C527" s="74"/>
      <c r="D527" s="74"/>
      <c r="E527" s="75"/>
      <c r="F527" s="75"/>
      <c r="G527" s="75"/>
      <c r="H527" s="74"/>
      <c r="I527" s="75"/>
      <c r="J527" s="73"/>
      <c r="K527" s="73"/>
      <c r="L527" s="74"/>
      <c r="M527" s="74"/>
      <c r="N527" s="73"/>
      <c r="O527" s="73"/>
      <c r="P527" s="74"/>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4"/>
      <c r="AN527" s="75"/>
      <c r="AO527" s="73"/>
      <c r="AP527" s="75"/>
      <c r="AQ527" s="75"/>
      <c r="AR527" s="75"/>
      <c r="AS527" s="75"/>
      <c r="AT527" s="75"/>
      <c r="AU527" s="75"/>
      <c r="AV527" s="75"/>
      <c r="AW527" s="75"/>
      <c r="AX527" s="75"/>
      <c r="AY527" s="74"/>
      <c r="AZ527" s="74"/>
      <c r="BA527" s="73"/>
      <c r="BB527" s="77"/>
      <c r="BC527" s="78"/>
      <c r="BD527" s="78"/>
      <c r="BE527" s="78"/>
      <c r="BF527" s="78"/>
      <c r="BG527" s="73"/>
      <c r="BH527" s="75"/>
      <c r="BI527" s="75"/>
      <c r="BJ527" s="75"/>
      <c r="BK527" s="75"/>
    </row>
    <row r="528" ht="15.75" customHeight="1">
      <c r="A528" s="73"/>
      <c r="B528" s="74"/>
      <c r="C528" s="74"/>
      <c r="D528" s="74"/>
      <c r="E528" s="75"/>
      <c r="F528" s="75"/>
      <c r="G528" s="75"/>
      <c r="H528" s="74"/>
      <c r="I528" s="75"/>
      <c r="J528" s="73"/>
      <c r="K528" s="73"/>
      <c r="L528" s="74"/>
      <c r="M528" s="74"/>
      <c r="N528" s="73"/>
      <c r="O528" s="73"/>
      <c r="P528" s="74"/>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4"/>
      <c r="AN528" s="75"/>
      <c r="AO528" s="73"/>
      <c r="AP528" s="75"/>
      <c r="AQ528" s="75"/>
      <c r="AR528" s="75"/>
      <c r="AS528" s="75"/>
      <c r="AT528" s="75"/>
      <c r="AU528" s="75"/>
      <c r="AV528" s="75"/>
      <c r="AW528" s="75"/>
      <c r="AX528" s="75"/>
      <c r="AY528" s="74"/>
      <c r="AZ528" s="74"/>
      <c r="BA528" s="73"/>
      <c r="BB528" s="77"/>
      <c r="BC528" s="78"/>
      <c r="BD528" s="78"/>
      <c r="BE528" s="78"/>
      <c r="BF528" s="78"/>
      <c r="BG528" s="73"/>
      <c r="BH528" s="75"/>
      <c r="BI528" s="75"/>
      <c r="BJ528" s="75"/>
      <c r="BK528" s="75"/>
    </row>
    <row r="529" ht="15.75" customHeight="1">
      <c r="A529" s="73"/>
      <c r="B529" s="74"/>
      <c r="C529" s="74"/>
      <c r="D529" s="74"/>
      <c r="E529" s="75"/>
      <c r="F529" s="75"/>
      <c r="G529" s="75"/>
      <c r="H529" s="74"/>
      <c r="I529" s="75"/>
      <c r="J529" s="73"/>
      <c r="K529" s="73"/>
      <c r="L529" s="74"/>
      <c r="M529" s="74"/>
      <c r="N529" s="73"/>
      <c r="O529" s="73"/>
      <c r="P529" s="74"/>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4"/>
      <c r="AN529" s="75"/>
      <c r="AO529" s="73"/>
      <c r="AP529" s="75"/>
      <c r="AQ529" s="75"/>
      <c r="AR529" s="75"/>
      <c r="AS529" s="75"/>
      <c r="AT529" s="75"/>
      <c r="AU529" s="75"/>
      <c r="AV529" s="75"/>
      <c r="AW529" s="75"/>
      <c r="AX529" s="75"/>
      <c r="AY529" s="74"/>
      <c r="AZ529" s="74"/>
      <c r="BA529" s="73"/>
      <c r="BB529" s="77"/>
      <c r="BC529" s="78"/>
      <c r="BD529" s="78"/>
      <c r="BE529" s="78"/>
      <c r="BF529" s="78"/>
      <c r="BG529" s="73"/>
      <c r="BH529" s="75"/>
      <c r="BI529" s="75"/>
      <c r="BJ529" s="75"/>
      <c r="BK529" s="75"/>
    </row>
    <row r="530" ht="15.75" customHeight="1">
      <c r="A530" s="73"/>
      <c r="B530" s="74"/>
      <c r="C530" s="74"/>
      <c r="D530" s="74"/>
      <c r="E530" s="75"/>
      <c r="F530" s="75"/>
      <c r="G530" s="75"/>
      <c r="H530" s="74"/>
      <c r="I530" s="75"/>
      <c r="J530" s="73"/>
      <c r="K530" s="73"/>
      <c r="L530" s="74"/>
      <c r="M530" s="74"/>
      <c r="N530" s="73"/>
      <c r="O530" s="73"/>
      <c r="P530" s="74"/>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4"/>
      <c r="AN530" s="75"/>
      <c r="AO530" s="73"/>
      <c r="AP530" s="75"/>
      <c r="AQ530" s="75"/>
      <c r="AR530" s="75"/>
      <c r="AS530" s="75"/>
      <c r="AT530" s="75"/>
      <c r="AU530" s="75"/>
      <c r="AV530" s="75"/>
      <c r="AW530" s="75"/>
      <c r="AX530" s="75"/>
      <c r="AY530" s="74"/>
      <c r="AZ530" s="74"/>
      <c r="BA530" s="73"/>
      <c r="BB530" s="77"/>
      <c r="BC530" s="78"/>
      <c r="BD530" s="78"/>
      <c r="BE530" s="78"/>
      <c r="BF530" s="78"/>
      <c r="BG530" s="73"/>
      <c r="BH530" s="75"/>
      <c r="BI530" s="75"/>
      <c r="BJ530" s="75"/>
      <c r="BK530" s="75"/>
    </row>
    <row r="531" ht="15.75" customHeight="1">
      <c r="A531" s="73"/>
      <c r="B531" s="74"/>
      <c r="C531" s="74"/>
      <c r="D531" s="74"/>
      <c r="E531" s="75"/>
      <c r="F531" s="75"/>
      <c r="G531" s="75"/>
      <c r="H531" s="74"/>
      <c r="I531" s="75"/>
      <c r="J531" s="73"/>
      <c r="K531" s="73"/>
      <c r="L531" s="74"/>
      <c r="M531" s="74"/>
      <c r="N531" s="73"/>
      <c r="O531" s="73"/>
      <c r="P531" s="74"/>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4"/>
      <c r="AN531" s="75"/>
      <c r="AO531" s="73"/>
      <c r="AP531" s="75"/>
      <c r="AQ531" s="75"/>
      <c r="AR531" s="75"/>
      <c r="AS531" s="75"/>
      <c r="AT531" s="75"/>
      <c r="AU531" s="75"/>
      <c r="AV531" s="75"/>
      <c r="AW531" s="75"/>
      <c r="AX531" s="75"/>
      <c r="AY531" s="74"/>
      <c r="AZ531" s="74"/>
      <c r="BA531" s="73"/>
      <c r="BB531" s="77"/>
      <c r="BC531" s="78"/>
      <c r="BD531" s="78"/>
      <c r="BE531" s="78"/>
      <c r="BF531" s="78"/>
      <c r="BG531" s="73"/>
      <c r="BH531" s="75"/>
      <c r="BI531" s="75"/>
      <c r="BJ531" s="75"/>
      <c r="BK531" s="75"/>
    </row>
    <row r="532" ht="15.75" customHeight="1">
      <c r="A532" s="73"/>
      <c r="B532" s="74"/>
      <c r="C532" s="74"/>
      <c r="D532" s="74"/>
      <c r="E532" s="75"/>
      <c r="F532" s="75"/>
      <c r="G532" s="75"/>
      <c r="H532" s="74"/>
      <c r="I532" s="75"/>
      <c r="J532" s="73"/>
      <c r="K532" s="73"/>
      <c r="L532" s="74"/>
      <c r="M532" s="74"/>
      <c r="N532" s="73"/>
      <c r="O532" s="73"/>
      <c r="P532" s="74"/>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4"/>
      <c r="AN532" s="75"/>
      <c r="AO532" s="73"/>
      <c r="AP532" s="75"/>
      <c r="AQ532" s="75"/>
      <c r="AR532" s="75"/>
      <c r="AS532" s="75"/>
      <c r="AT532" s="75"/>
      <c r="AU532" s="75"/>
      <c r="AV532" s="75"/>
      <c r="AW532" s="75"/>
      <c r="AX532" s="75"/>
      <c r="AY532" s="74"/>
      <c r="AZ532" s="74"/>
      <c r="BA532" s="73"/>
      <c r="BB532" s="77"/>
      <c r="BC532" s="78"/>
      <c r="BD532" s="78"/>
      <c r="BE532" s="78"/>
      <c r="BF532" s="78"/>
      <c r="BG532" s="73"/>
      <c r="BH532" s="75"/>
      <c r="BI532" s="75"/>
      <c r="BJ532" s="75"/>
      <c r="BK532" s="75"/>
    </row>
    <row r="533" ht="15.75" customHeight="1">
      <c r="A533" s="73"/>
      <c r="B533" s="74"/>
      <c r="C533" s="74"/>
      <c r="D533" s="74"/>
      <c r="E533" s="75"/>
      <c r="F533" s="75"/>
      <c r="G533" s="75"/>
      <c r="H533" s="74"/>
      <c r="I533" s="75"/>
      <c r="J533" s="73"/>
      <c r="K533" s="73"/>
      <c r="L533" s="74"/>
      <c r="M533" s="74"/>
      <c r="N533" s="73"/>
      <c r="O533" s="73"/>
      <c r="P533" s="74"/>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4"/>
      <c r="AN533" s="75"/>
      <c r="AO533" s="73"/>
      <c r="AP533" s="75"/>
      <c r="AQ533" s="75"/>
      <c r="AR533" s="75"/>
      <c r="AS533" s="75"/>
      <c r="AT533" s="75"/>
      <c r="AU533" s="75"/>
      <c r="AV533" s="75"/>
      <c r="AW533" s="75"/>
      <c r="AX533" s="75"/>
      <c r="AY533" s="74"/>
      <c r="AZ533" s="74"/>
      <c r="BA533" s="73"/>
      <c r="BB533" s="77"/>
      <c r="BC533" s="78"/>
      <c r="BD533" s="78"/>
      <c r="BE533" s="78"/>
      <c r="BF533" s="78"/>
      <c r="BG533" s="73"/>
      <c r="BH533" s="75"/>
      <c r="BI533" s="75"/>
      <c r="BJ533" s="75"/>
      <c r="BK533" s="75"/>
    </row>
    <row r="534" ht="15.75" customHeight="1">
      <c r="A534" s="73"/>
      <c r="B534" s="74"/>
      <c r="C534" s="74"/>
      <c r="D534" s="74"/>
      <c r="E534" s="75"/>
      <c r="F534" s="75"/>
      <c r="G534" s="75"/>
      <c r="H534" s="74"/>
      <c r="I534" s="75"/>
      <c r="J534" s="73"/>
      <c r="K534" s="73"/>
      <c r="L534" s="74"/>
      <c r="M534" s="74"/>
      <c r="N534" s="73"/>
      <c r="O534" s="73"/>
      <c r="P534" s="74"/>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4"/>
      <c r="AN534" s="75"/>
      <c r="AO534" s="73"/>
      <c r="AP534" s="75"/>
      <c r="AQ534" s="75"/>
      <c r="AR534" s="75"/>
      <c r="AS534" s="75"/>
      <c r="AT534" s="75"/>
      <c r="AU534" s="75"/>
      <c r="AV534" s="75"/>
      <c r="AW534" s="75"/>
      <c r="AX534" s="75"/>
      <c r="AY534" s="74"/>
      <c r="AZ534" s="74"/>
      <c r="BA534" s="73"/>
      <c r="BB534" s="77"/>
      <c r="BC534" s="78"/>
      <c r="BD534" s="78"/>
      <c r="BE534" s="78"/>
      <c r="BF534" s="78"/>
      <c r="BG534" s="73"/>
      <c r="BH534" s="75"/>
      <c r="BI534" s="75"/>
      <c r="BJ534" s="75"/>
      <c r="BK534" s="75"/>
    </row>
    <row r="535" ht="15.75" customHeight="1">
      <c r="A535" s="73"/>
      <c r="B535" s="74"/>
      <c r="C535" s="74"/>
      <c r="D535" s="74"/>
      <c r="E535" s="75"/>
      <c r="F535" s="75"/>
      <c r="G535" s="75"/>
      <c r="H535" s="74"/>
      <c r="I535" s="75"/>
      <c r="J535" s="73"/>
      <c r="K535" s="73"/>
      <c r="L535" s="74"/>
      <c r="M535" s="74"/>
      <c r="N535" s="73"/>
      <c r="O535" s="73"/>
      <c r="P535" s="74"/>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4"/>
      <c r="AN535" s="75"/>
      <c r="AO535" s="73"/>
      <c r="AP535" s="75"/>
      <c r="AQ535" s="75"/>
      <c r="AR535" s="75"/>
      <c r="AS535" s="75"/>
      <c r="AT535" s="75"/>
      <c r="AU535" s="75"/>
      <c r="AV535" s="75"/>
      <c r="AW535" s="75"/>
      <c r="AX535" s="75"/>
      <c r="AY535" s="74"/>
      <c r="AZ535" s="74"/>
      <c r="BA535" s="73"/>
      <c r="BB535" s="77"/>
      <c r="BC535" s="78"/>
      <c r="BD535" s="78"/>
      <c r="BE535" s="78"/>
      <c r="BF535" s="78"/>
      <c r="BG535" s="73"/>
      <c r="BH535" s="75"/>
      <c r="BI535" s="75"/>
      <c r="BJ535" s="75"/>
      <c r="BK535" s="75"/>
    </row>
    <row r="536" ht="15.75" customHeight="1">
      <c r="A536" s="73"/>
      <c r="B536" s="74"/>
      <c r="C536" s="74"/>
      <c r="D536" s="74"/>
      <c r="E536" s="75"/>
      <c r="F536" s="75"/>
      <c r="G536" s="75"/>
      <c r="H536" s="74"/>
      <c r="I536" s="75"/>
      <c r="J536" s="73"/>
      <c r="K536" s="73"/>
      <c r="L536" s="74"/>
      <c r="M536" s="74"/>
      <c r="N536" s="73"/>
      <c r="O536" s="73"/>
      <c r="P536" s="74"/>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4"/>
      <c r="AN536" s="75"/>
      <c r="AO536" s="73"/>
      <c r="AP536" s="75"/>
      <c r="AQ536" s="75"/>
      <c r="AR536" s="75"/>
      <c r="AS536" s="75"/>
      <c r="AT536" s="75"/>
      <c r="AU536" s="75"/>
      <c r="AV536" s="75"/>
      <c r="AW536" s="75"/>
      <c r="AX536" s="75"/>
      <c r="AY536" s="74"/>
      <c r="AZ536" s="74"/>
      <c r="BA536" s="73"/>
      <c r="BB536" s="77"/>
      <c r="BC536" s="78"/>
      <c r="BD536" s="78"/>
      <c r="BE536" s="78"/>
      <c r="BF536" s="78"/>
      <c r="BG536" s="73"/>
      <c r="BH536" s="75"/>
      <c r="BI536" s="75"/>
      <c r="BJ536" s="75"/>
      <c r="BK536" s="75"/>
    </row>
    <row r="537" ht="15.75" customHeight="1">
      <c r="A537" s="73"/>
      <c r="B537" s="74"/>
      <c r="C537" s="74"/>
      <c r="D537" s="74"/>
      <c r="E537" s="75"/>
      <c r="F537" s="75"/>
      <c r="G537" s="75"/>
      <c r="H537" s="74"/>
      <c r="I537" s="75"/>
      <c r="J537" s="73"/>
      <c r="K537" s="73"/>
      <c r="L537" s="74"/>
      <c r="M537" s="74"/>
      <c r="N537" s="73"/>
      <c r="O537" s="73"/>
      <c r="P537" s="74"/>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4"/>
      <c r="AN537" s="75"/>
      <c r="AO537" s="73"/>
      <c r="AP537" s="75"/>
      <c r="AQ537" s="75"/>
      <c r="AR537" s="75"/>
      <c r="AS537" s="75"/>
      <c r="AT537" s="75"/>
      <c r="AU537" s="75"/>
      <c r="AV537" s="75"/>
      <c r="AW537" s="75"/>
      <c r="AX537" s="75"/>
      <c r="AY537" s="74"/>
      <c r="AZ537" s="74"/>
      <c r="BA537" s="73"/>
      <c r="BB537" s="77"/>
      <c r="BC537" s="78"/>
      <c r="BD537" s="78"/>
      <c r="BE537" s="78"/>
      <c r="BF537" s="78"/>
      <c r="BG537" s="73"/>
      <c r="BH537" s="75"/>
      <c r="BI537" s="75"/>
      <c r="BJ537" s="75"/>
      <c r="BK537" s="75"/>
    </row>
    <row r="538" ht="15.75" customHeight="1">
      <c r="A538" s="73"/>
      <c r="B538" s="74"/>
      <c r="C538" s="74"/>
      <c r="D538" s="74"/>
      <c r="E538" s="75"/>
      <c r="F538" s="75"/>
      <c r="G538" s="75"/>
      <c r="H538" s="74"/>
      <c r="I538" s="75"/>
      <c r="J538" s="73"/>
      <c r="K538" s="73"/>
      <c r="L538" s="74"/>
      <c r="M538" s="74"/>
      <c r="N538" s="73"/>
      <c r="O538" s="73"/>
      <c r="P538" s="74"/>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4"/>
      <c r="AN538" s="75"/>
      <c r="AO538" s="73"/>
      <c r="AP538" s="75"/>
      <c r="AQ538" s="75"/>
      <c r="AR538" s="75"/>
      <c r="AS538" s="75"/>
      <c r="AT538" s="75"/>
      <c r="AU538" s="75"/>
      <c r="AV538" s="75"/>
      <c r="AW538" s="75"/>
      <c r="AX538" s="75"/>
      <c r="AY538" s="74"/>
      <c r="AZ538" s="74"/>
      <c r="BA538" s="73"/>
      <c r="BB538" s="77"/>
      <c r="BC538" s="78"/>
      <c r="BD538" s="78"/>
      <c r="BE538" s="78"/>
      <c r="BF538" s="78"/>
      <c r="BG538" s="73"/>
      <c r="BH538" s="75"/>
      <c r="BI538" s="75"/>
      <c r="BJ538" s="75"/>
      <c r="BK538" s="75"/>
    </row>
    <row r="539" ht="15.75" customHeight="1">
      <c r="A539" s="73"/>
      <c r="B539" s="74"/>
      <c r="C539" s="74"/>
      <c r="D539" s="74"/>
      <c r="E539" s="75"/>
      <c r="F539" s="75"/>
      <c r="G539" s="75"/>
      <c r="H539" s="74"/>
      <c r="I539" s="75"/>
      <c r="J539" s="73"/>
      <c r="K539" s="73"/>
      <c r="L539" s="74"/>
      <c r="M539" s="74"/>
      <c r="N539" s="73"/>
      <c r="O539" s="73"/>
      <c r="P539" s="74"/>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4"/>
      <c r="AN539" s="75"/>
      <c r="AO539" s="73"/>
      <c r="AP539" s="75"/>
      <c r="AQ539" s="75"/>
      <c r="AR539" s="75"/>
      <c r="AS539" s="75"/>
      <c r="AT539" s="75"/>
      <c r="AU539" s="75"/>
      <c r="AV539" s="75"/>
      <c r="AW539" s="75"/>
      <c r="AX539" s="75"/>
      <c r="AY539" s="74"/>
      <c r="AZ539" s="74"/>
      <c r="BA539" s="73"/>
      <c r="BB539" s="77"/>
      <c r="BC539" s="78"/>
      <c r="BD539" s="78"/>
      <c r="BE539" s="78"/>
      <c r="BF539" s="78"/>
      <c r="BG539" s="73"/>
      <c r="BH539" s="75"/>
      <c r="BI539" s="75"/>
      <c r="BJ539" s="75"/>
      <c r="BK539" s="75"/>
    </row>
    <row r="540" ht="15.75" customHeight="1">
      <c r="A540" s="73"/>
      <c r="B540" s="74"/>
      <c r="C540" s="74"/>
      <c r="D540" s="74"/>
      <c r="E540" s="75"/>
      <c r="F540" s="75"/>
      <c r="G540" s="75"/>
      <c r="H540" s="74"/>
      <c r="I540" s="75"/>
      <c r="J540" s="73"/>
      <c r="K540" s="73"/>
      <c r="L540" s="74"/>
      <c r="M540" s="74"/>
      <c r="N540" s="73"/>
      <c r="O540" s="73"/>
      <c r="P540" s="74"/>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4"/>
      <c r="AN540" s="75"/>
      <c r="AO540" s="73"/>
      <c r="AP540" s="75"/>
      <c r="AQ540" s="75"/>
      <c r="AR540" s="75"/>
      <c r="AS540" s="75"/>
      <c r="AT540" s="75"/>
      <c r="AU540" s="75"/>
      <c r="AV540" s="75"/>
      <c r="AW540" s="75"/>
      <c r="AX540" s="75"/>
      <c r="AY540" s="74"/>
      <c r="AZ540" s="74"/>
      <c r="BA540" s="73"/>
      <c r="BB540" s="77"/>
      <c r="BC540" s="78"/>
      <c r="BD540" s="78"/>
      <c r="BE540" s="78"/>
      <c r="BF540" s="78"/>
      <c r="BG540" s="73"/>
      <c r="BH540" s="75"/>
      <c r="BI540" s="75"/>
      <c r="BJ540" s="75"/>
      <c r="BK540" s="75"/>
    </row>
    <row r="541" ht="15.75" customHeight="1">
      <c r="A541" s="73"/>
      <c r="B541" s="74"/>
      <c r="C541" s="74"/>
      <c r="D541" s="74"/>
      <c r="E541" s="75"/>
      <c r="F541" s="75"/>
      <c r="G541" s="75"/>
      <c r="H541" s="74"/>
      <c r="I541" s="75"/>
      <c r="J541" s="73"/>
      <c r="K541" s="73"/>
      <c r="L541" s="74"/>
      <c r="M541" s="74"/>
      <c r="N541" s="73"/>
      <c r="O541" s="73"/>
      <c r="P541" s="74"/>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4"/>
      <c r="AN541" s="75"/>
      <c r="AO541" s="73"/>
      <c r="AP541" s="75"/>
      <c r="AQ541" s="75"/>
      <c r="AR541" s="75"/>
      <c r="AS541" s="75"/>
      <c r="AT541" s="75"/>
      <c r="AU541" s="75"/>
      <c r="AV541" s="75"/>
      <c r="AW541" s="75"/>
      <c r="AX541" s="75"/>
      <c r="AY541" s="74"/>
      <c r="AZ541" s="74"/>
      <c r="BA541" s="73"/>
      <c r="BB541" s="77"/>
      <c r="BC541" s="78"/>
      <c r="BD541" s="78"/>
      <c r="BE541" s="78"/>
      <c r="BF541" s="78"/>
      <c r="BG541" s="73"/>
      <c r="BH541" s="75"/>
      <c r="BI541" s="75"/>
      <c r="BJ541" s="75"/>
      <c r="BK541" s="75"/>
    </row>
    <row r="542" ht="15.75" customHeight="1">
      <c r="A542" s="73"/>
      <c r="B542" s="74"/>
      <c r="C542" s="74"/>
      <c r="D542" s="74"/>
      <c r="E542" s="75"/>
      <c r="F542" s="75"/>
      <c r="G542" s="75"/>
      <c r="H542" s="74"/>
      <c r="I542" s="75"/>
      <c r="J542" s="73"/>
      <c r="K542" s="73"/>
      <c r="L542" s="74"/>
      <c r="M542" s="74"/>
      <c r="N542" s="73"/>
      <c r="O542" s="73"/>
      <c r="P542" s="74"/>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4"/>
      <c r="AN542" s="75"/>
      <c r="AO542" s="73"/>
      <c r="AP542" s="75"/>
      <c r="AQ542" s="75"/>
      <c r="AR542" s="75"/>
      <c r="AS542" s="75"/>
      <c r="AT542" s="75"/>
      <c r="AU542" s="75"/>
      <c r="AV542" s="75"/>
      <c r="AW542" s="75"/>
      <c r="AX542" s="75"/>
      <c r="AY542" s="74"/>
      <c r="AZ542" s="74"/>
      <c r="BA542" s="73"/>
      <c r="BB542" s="77"/>
      <c r="BC542" s="78"/>
      <c r="BD542" s="78"/>
      <c r="BE542" s="78"/>
      <c r="BF542" s="78"/>
      <c r="BG542" s="73"/>
      <c r="BH542" s="75"/>
      <c r="BI542" s="75"/>
      <c r="BJ542" s="75"/>
      <c r="BK542" s="75"/>
    </row>
    <row r="543" ht="15.75" customHeight="1">
      <c r="A543" s="73"/>
      <c r="B543" s="74"/>
      <c r="C543" s="74"/>
      <c r="D543" s="74"/>
      <c r="E543" s="75"/>
      <c r="F543" s="75"/>
      <c r="G543" s="75"/>
      <c r="H543" s="74"/>
      <c r="I543" s="75"/>
      <c r="J543" s="73"/>
      <c r="K543" s="73"/>
      <c r="L543" s="74"/>
      <c r="M543" s="74"/>
      <c r="N543" s="73"/>
      <c r="O543" s="73"/>
      <c r="P543" s="74"/>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4"/>
      <c r="AN543" s="75"/>
      <c r="AO543" s="73"/>
      <c r="AP543" s="75"/>
      <c r="AQ543" s="75"/>
      <c r="AR543" s="75"/>
      <c r="AS543" s="75"/>
      <c r="AT543" s="75"/>
      <c r="AU543" s="75"/>
      <c r="AV543" s="75"/>
      <c r="AW543" s="75"/>
      <c r="AX543" s="75"/>
      <c r="AY543" s="74"/>
      <c r="AZ543" s="74"/>
      <c r="BA543" s="73"/>
      <c r="BB543" s="77"/>
      <c r="BC543" s="78"/>
      <c r="BD543" s="78"/>
      <c r="BE543" s="78"/>
      <c r="BF543" s="78"/>
      <c r="BG543" s="73"/>
      <c r="BH543" s="75"/>
      <c r="BI543" s="75"/>
      <c r="BJ543" s="75"/>
      <c r="BK543" s="75"/>
    </row>
    <row r="544" ht="15.75" customHeight="1">
      <c r="A544" s="73"/>
      <c r="B544" s="74"/>
      <c r="C544" s="74"/>
      <c r="D544" s="74"/>
      <c r="E544" s="75"/>
      <c r="F544" s="75"/>
      <c r="G544" s="75"/>
      <c r="H544" s="74"/>
      <c r="I544" s="75"/>
      <c r="J544" s="73"/>
      <c r="K544" s="73"/>
      <c r="L544" s="74"/>
      <c r="M544" s="74"/>
      <c r="N544" s="73"/>
      <c r="O544" s="73"/>
      <c r="P544" s="74"/>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4"/>
      <c r="AN544" s="75"/>
      <c r="AO544" s="73"/>
      <c r="AP544" s="75"/>
      <c r="AQ544" s="75"/>
      <c r="AR544" s="75"/>
      <c r="AS544" s="75"/>
      <c r="AT544" s="75"/>
      <c r="AU544" s="75"/>
      <c r="AV544" s="75"/>
      <c r="AW544" s="75"/>
      <c r="AX544" s="75"/>
      <c r="AY544" s="74"/>
      <c r="AZ544" s="74"/>
      <c r="BA544" s="73"/>
      <c r="BB544" s="77"/>
      <c r="BC544" s="78"/>
      <c r="BD544" s="78"/>
      <c r="BE544" s="78"/>
      <c r="BF544" s="78"/>
      <c r="BG544" s="73"/>
      <c r="BH544" s="75"/>
      <c r="BI544" s="75"/>
      <c r="BJ544" s="75"/>
      <c r="BK544" s="75"/>
    </row>
    <row r="545" ht="15.75" customHeight="1">
      <c r="A545" s="73"/>
      <c r="B545" s="74"/>
      <c r="C545" s="74"/>
      <c r="D545" s="74"/>
      <c r="E545" s="75"/>
      <c r="F545" s="75"/>
      <c r="G545" s="75"/>
      <c r="H545" s="74"/>
      <c r="I545" s="75"/>
      <c r="J545" s="73"/>
      <c r="K545" s="73"/>
      <c r="L545" s="74"/>
      <c r="M545" s="74"/>
      <c r="N545" s="73"/>
      <c r="O545" s="73"/>
      <c r="P545" s="74"/>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4"/>
      <c r="AN545" s="75"/>
      <c r="AO545" s="73"/>
      <c r="AP545" s="75"/>
      <c r="AQ545" s="75"/>
      <c r="AR545" s="75"/>
      <c r="AS545" s="75"/>
      <c r="AT545" s="75"/>
      <c r="AU545" s="75"/>
      <c r="AV545" s="75"/>
      <c r="AW545" s="75"/>
      <c r="AX545" s="75"/>
      <c r="AY545" s="74"/>
      <c r="AZ545" s="74"/>
      <c r="BA545" s="73"/>
      <c r="BB545" s="77"/>
      <c r="BC545" s="78"/>
      <c r="BD545" s="78"/>
      <c r="BE545" s="78"/>
      <c r="BF545" s="78"/>
      <c r="BG545" s="73"/>
      <c r="BH545" s="75"/>
      <c r="BI545" s="75"/>
      <c r="BJ545" s="75"/>
      <c r="BK545" s="75"/>
    </row>
    <row r="546" ht="15.75" customHeight="1">
      <c r="A546" s="73"/>
      <c r="B546" s="74"/>
      <c r="C546" s="74"/>
      <c r="D546" s="74"/>
      <c r="E546" s="75"/>
      <c r="F546" s="75"/>
      <c r="G546" s="75"/>
      <c r="H546" s="74"/>
      <c r="I546" s="75"/>
      <c r="J546" s="73"/>
      <c r="K546" s="73"/>
      <c r="L546" s="74"/>
      <c r="M546" s="74"/>
      <c r="N546" s="73"/>
      <c r="O546" s="73"/>
      <c r="P546" s="74"/>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4"/>
      <c r="AN546" s="75"/>
      <c r="AO546" s="73"/>
      <c r="AP546" s="75"/>
      <c r="AQ546" s="75"/>
      <c r="AR546" s="75"/>
      <c r="AS546" s="75"/>
      <c r="AT546" s="75"/>
      <c r="AU546" s="75"/>
      <c r="AV546" s="75"/>
      <c r="AW546" s="75"/>
      <c r="AX546" s="75"/>
      <c r="AY546" s="74"/>
      <c r="AZ546" s="74"/>
      <c r="BA546" s="73"/>
      <c r="BB546" s="77"/>
      <c r="BC546" s="78"/>
      <c r="BD546" s="78"/>
      <c r="BE546" s="78"/>
      <c r="BF546" s="78"/>
      <c r="BG546" s="73"/>
      <c r="BH546" s="75"/>
      <c r="BI546" s="75"/>
      <c r="BJ546" s="75"/>
      <c r="BK546" s="75"/>
    </row>
    <row r="547" ht="15.75" customHeight="1">
      <c r="A547" s="73"/>
      <c r="B547" s="74"/>
      <c r="C547" s="74"/>
      <c r="D547" s="74"/>
      <c r="E547" s="75"/>
      <c r="F547" s="75"/>
      <c r="G547" s="75"/>
      <c r="H547" s="74"/>
      <c r="I547" s="75"/>
      <c r="J547" s="73"/>
      <c r="K547" s="73"/>
      <c r="L547" s="74"/>
      <c r="M547" s="74"/>
      <c r="N547" s="73"/>
      <c r="O547" s="73"/>
      <c r="P547" s="74"/>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4"/>
      <c r="AN547" s="75"/>
      <c r="AO547" s="73"/>
      <c r="AP547" s="75"/>
      <c r="AQ547" s="75"/>
      <c r="AR547" s="75"/>
      <c r="AS547" s="75"/>
      <c r="AT547" s="75"/>
      <c r="AU547" s="75"/>
      <c r="AV547" s="75"/>
      <c r="AW547" s="75"/>
      <c r="AX547" s="75"/>
      <c r="AY547" s="74"/>
      <c r="AZ547" s="74"/>
      <c r="BA547" s="73"/>
      <c r="BB547" s="77"/>
      <c r="BC547" s="78"/>
      <c r="BD547" s="78"/>
      <c r="BE547" s="78"/>
      <c r="BF547" s="78"/>
      <c r="BG547" s="73"/>
      <c r="BH547" s="75"/>
      <c r="BI547" s="75"/>
      <c r="BJ547" s="75"/>
      <c r="BK547" s="75"/>
    </row>
    <row r="548" ht="15.75" customHeight="1">
      <c r="A548" s="73"/>
      <c r="B548" s="74"/>
      <c r="C548" s="74"/>
      <c r="D548" s="74"/>
      <c r="E548" s="75"/>
      <c r="F548" s="75"/>
      <c r="G548" s="75"/>
      <c r="H548" s="74"/>
      <c r="I548" s="75"/>
      <c r="J548" s="73"/>
      <c r="K548" s="73"/>
      <c r="L548" s="74"/>
      <c r="M548" s="74"/>
      <c r="N548" s="73"/>
      <c r="O548" s="73"/>
      <c r="P548" s="74"/>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4"/>
      <c r="AN548" s="75"/>
      <c r="AO548" s="73"/>
      <c r="AP548" s="75"/>
      <c r="AQ548" s="75"/>
      <c r="AR548" s="75"/>
      <c r="AS548" s="75"/>
      <c r="AT548" s="75"/>
      <c r="AU548" s="75"/>
      <c r="AV548" s="75"/>
      <c r="AW548" s="75"/>
      <c r="AX548" s="75"/>
      <c r="AY548" s="74"/>
      <c r="AZ548" s="74"/>
      <c r="BA548" s="73"/>
      <c r="BB548" s="77"/>
      <c r="BC548" s="78"/>
      <c r="BD548" s="78"/>
      <c r="BE548" s="78"/>
      <c r="BF548" s="78"/>
      <c r="BG548" s="73"/>
      <c r="BH548" s="75"/>
      <c r="BI548" s="75"/>
      <c r="BJ548" s="75"/>
      <c r="BK548" s="75"/>
    </row>
    <row r="549" ht="15.75" customHeight="1">
      <c r="A549" s="73"/>
      <c r="B549" s="74"/>
      <c r="C549" s="74"/>
      <c r="D549" s="74"/>
      <c r="E549" s="75"/>
      <c r="F549" s="75"/>
      <c r="G549" s="75"/>
      <c r="H549" s="74"/>
      <c r="I549" s="75"/>
      <c r="J549" s="73"/>
      <c r="K549" s="73"/>
      <c r="L549" s="74"/>
      <c r="M549" s="74"/>
      <c r="N549" s="73"/>
      <c r="O549" s="73"/>
      <c r="P549" s="74"/>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4"/>
      <c r="AN549" s="75"/>
      <c r="AO549" s="73"/>
      <c r="AP549" s="75"/>
      <c r="AQ549" s="75"/>
      <c r="AR549" s="75"/>
      <c r="AS549" s="75"/>
      <c r="AT549" s="75"/>
      <c r="AU549" s="75"/>
      <c r="AV549" s="75"/>
      <c r="AW549" s="75"/>
      <c r="AX549" s="75"/>
      <c r="AY549" s="74"/>
      <c r="AZ549" s="74"/>
      <c r="BA549" s="73"/>
      <c r="BB549" s="77"/>
      <c r="BC549" s="78"/>
      <c r="BD549" s="78"/>
      <c r="BE549" s="78"/>
      <c r="BF549" s="78"/>
      <c r="BG549" s="73"/>
      <c r="BH549" s="75"/>
      <c r="BI549" s="75"/>
      <c r="BJ549" s="75"/>
      <c r="BK549" s="75"/>
    </row>
    <row r="550" ht="15.75" customHeight="1">
      <c r="A550" s="73"/>
      <c r="B550" s="74"/>
      <c r="C550" s="74"/>
      <c r="D550" s="74"/>
      <c r="E550" s="75"/>
      <c r="F550" s="75"/>
      <c r="G550" s="75"/>
      <c r="H550" s="74"/>
      <c r="I550" s="75"/>
      <c r="J550" s="73"/>
      <c r="K550" s="73"/>
      <c r="L550" s="74"/>
      <c r="M550" s="74"/>
      <c r="N550" s="73"/>
      <c r="O550" s="73"/>
      <c r="P550" s="74"/>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4"/>
      <c r="AN550" s="75"/>
      <c r="AO550" s="73"/>
      <c r="AP550" s="75"/>
      <c r="AQ550" s="75"/>
      <c r="AR550" s="75"/>
      <c r="AS550" s="75"/>
      <c r="AT550" s="75"/>
      <c r="AU550" s="75"/>
      <c r="AV550" s="75"/>
      <c r="AW550" s="75"/>
      <c r="AX550" s="75"/>
      <c r="AY550" s="74"/>
      <c r="AZ550" s="74"/>
      <c r="BA550" s="73"/>
      <c r="BB550" s="77"/>
      <c r="BC550" s="78"/>
      <c r="BD550" s="78"/>
      <c r="BE550" s="78"/>
      <c r="BF550" s="78"/>
      <c r="BG550" s="73"/>
      <c r="BH550" s="75"/>
      <c r="BI550" s="75"/>
      <c r="BJ550" s="75"/>
      <c r="BK550" s="75"/>
    </row>
    <row r="551" ht="15.75" customHeight="1">
      <c r="A551" s="73"/>
      <c r="B551" s="74"/>
      <c r="C551" s="74"/>
      <c r="D551" s="74"/>
      <c r="E551" s="75"/>
      <c r="F551" s="75"/>
      <c r="G551" s="75"/>
      <c r="H551" s="74"/>
      <c r="I551" s="75"/>
      <c r="J551" s="73"/>
      <c r="K551" s="73"/>
      <c r="L551" s="74"/>
      <c r="M551" s="74"/>
      <c r="N551" s="73"/>
      <c r="O551" s="73"/>
      <c r="P551" s="74"/>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4"/>
      <c r="AN551" s="75"/>
      <c r="AO551" s="73"/>
      <c r="AP551" s="75"/>
      <c r="AQ551" s="75"/>
      <c r="AR551" s="75"/>
      <c r="AS551" s="75"/>
      <c r="AT551" s="75"/>
      <c r="AU551" s="75"/>
      <c r="AV551" s="75"/>
      <c r="AW551" s="75"/>
      <c r="AX551" s="75"/>
      <c r="AY551" s="74"/>
      <c r="AZ551" s="74"/>
      <c r="BA551" s="73"/>
      <c r="BB551" s="77"/>
      <c r="BC551" s="78"/>
      <c r="BD551" s="78"/>
      <c r="BE551" s="78"/>
      <c r="BF551" s="78"/>
      <c r="BG551" s="73"/>
      <c r="BH551" s="75"/>
      <c r="BI551" s="75"/>
      <c r="BJ551" s="75"/>
      <c r="BK551" s="75"/>
    </row>
    <row r="552" ht="15.75" customHeight="1">
      <c r="A552" s="73"/>
      <c r="B552" s="74"/>
      <c r="C552" s="74"/>
      <c r="D552" s="74"/>
      <c r="E552" s="75"/>
      <c r="F552" s="75"/>
      <c r="G552" s="75"/>
      <c r="H552" s="74"/>
      <c r="I552" s="75"/>
      <c r="J552" s="73"/>
      <c r="K552" s="73"/>
      <c r="L552" s="74"/>
      <c r="M552" s="74"/>
      <c r="N552" s="73"/>
      <c r="O552" s="73"/>
      <c r="P552" s="74"/>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4"/>
      <c r="AN552" s="75"/>
      <c r="AO552" s="73"/>
      <c r="AP552" s="75"/>
      <c r="AQ552" s="75"/>
      <c r="AR552" s="75"/>
      <c r="AS552" s="75"/>
      <c r="AT552" s="75"/>
      <c r="AU552" s="75"/>
      <c r="AV552" s="75"/>
      <c r="AW552" s="75"/>
      <c r="AX552" s="75"/>
      <c r="AY552" s="74"/>
      <c r="AZ552" s="74"/>
      <c r="BA552" s="73"/>
      <c r="BB552" s="77"/>
      <c r="BC552" s="78"/>
      <c r="BD552" s="78"/>
      <c r="BE552" s="78"/>
      <c r="BF552" s="78"/>
      <c r="BG552" s="73"/>
      <c r="BH552" s="75"/>
      <c r="BI552" s="75"/>
      <c r="BJ552" s="75"/>
      <c r="BK552" s="75"/>
    </row>
    <row r="553" ht="15.75" customHeight="1">
      <c r="A553" s="73"/>
      <c r="B553" s="74"/>
      <c r="C553" s="74"/>
      <c r="D553" s="74"/>
      <c r="E553" s="75"/>
      <c r="F553" s="75"/>
      <c r="G553" s="75"/>
      <c r="H553" s="74"/>
      <c r="I553" s="75"/>
      <c r="J553" s="73"/>
      <c r="K553" s="73"/>
      <c r="L553" s="74"/>
      <c r="M553" s="74"/>
      <c r="N553" s="73"/>
      <c r="O553" s="73"/>
      <c r="P553" s="74"/>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4"/>
      <c r="AN553" s="75"/>
      <c r="AO553" s="73"/>
      <c r="AP553" s="75"/>
      <c r="AQ553" s="75"/>
      <c r="AR553" s="75"/>
      <c r="AS553" s="75"/>
      <c r="AT553" s="75"/>
      <c r="AU553" s="75"/>
      <c r="AV553" s="75"/>
      <c r="AW553" s="75"/>
      <c r="AX553" s="75"/>
      <c r="AY553" s="74"/>
      <c r="AZ553" s="74"/>
      <c r="BA553" s="73"/>
      <c r="BB553" s="77"/>
      <c r="BC553" s="78"/>
      <c r="BD553" s="78"/>
      <c r="BE553" s="78"/>
      <c r="BF553" s="78"/>
      <c r="BG553" s="73"/>
      <c r="BH553" s="75"/>
      <c r="BI553" s="75"/>
      <c r="BJ553" s="75"/>
      <c r="BK553" s="75"/>
    </row>
    <row r="554" ht="15.75" customHeight="1">
      <c r="A554" s="73"/>
      <c r="B554" s="74"/>
      <c r="C554" s="74"/>
      <c r="D554" s="74"/>
      <c r="E554" s="75"/>
      <c r="F554" s="75"/>
      <c r="G554" s="75"/>
      <c r="H554" s="74"/>
      <c r="I554" s="75"/>
      <c r="J554" s="73"/>
      <c r="K554" s="73"/>
      <c r="L554" s="74"/>
      <c r="M554" s="74"/>
      <c r="N554" s="73"/>
      <c r="O554" s="73"/>
      <c r="P554" s="74"/>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4"/>
      <c r="AN554" s="75"/>
      <c r="AO554" s="73"/>
      <c r="AP554" s="75"/>
      <c r="AQ554" s="75"/>
      <c r="AR554" s="75"/>
      <c r="AS554" s="75"/>
      <c r="AT554" s="75"/>
      <c r="AU554" s="75"/>
      <c r="AV554" s="75"/>
      <c r="AW554" s="75"/>
      <c r="AX554" s="75"/>
      <c r="AY554" s="74"/>
      <c r="AZ554" s="74"/>
      <c r="BA554" s="73"/>
      <c r="BB554" s="77"/>
      <c r="BC554" s="78"/>
      <c r="BD554" s="78"/>
      <c r="BE554" s="78"/>
      <c r="BF554" s="78"/>
      <c r="BG554" s="73"/>
      <c r="BH554" s="75"/>
      <c r="BI554" s="75"/>
      <c r="BJ554" s="75"/>
      <c r="BK554" s="75"/>
    </row>
    <row r="555" ht="15.75" customHeight="1">
      <c r="A555" s="73"/>
      <c r="B555" s="74"/>
      <c r="C555" s="74"/>
      <c r="D555" s="74"/>
      <c r="E555" s="75"/>
      <c r="F555" s="75"/>
      <c r="G555" s="75"/>
      <c r="H555" s="74"/>
      <c r="I555" s="75"/>
      <c r="J555" s="73"/>
      <c r="K555" s="73"/>
      <c r="L555" s="74"/>
      <c r="M555" s="74"/>
      <c r="N555" s="73"/>
      <c r="O555" s="73"/>
      <c r="P555" s="74"/>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4"/>
      <c r="AN555" s="75"/>
      <c r="AO555" s="73"/>
      <c r="AP555" s="75"/>
      <c r="AQ555" s="75"/>
      <c r="AR555" s="75"/>
      <c r="AS555" s="75"/>
      <c r="AT555" s="75"/>
      <c r="AU555" s="75"/>
      <c r="AV555" s="75"/>
      <c r="AW555" s="75"/>
      <c r="AX555" s="75"/>
      <c r="AY555" s="74"/>
      <c r="AZ555" s="74"/>
      <c r="BA555" s="73"/>
      <c r="BB555" s="77"/>
      <c r="BC555" s="78"/>
      <c r="BD555" s="78"/>
      <c r="BE555" s="78"/>
      <c r="BF555" s="78"/>
      <c r="BG555" s="73"/>
      <c r="BH555" s="75"/>
      <c r="BI555" s="75"/>
      <c r="BJ555" s="75"/>
      <c r="BK555" s="75"/>
    </row>
    <row r="556" ht="15.75" customHeight="1">
      <c r="A556" s="73"/>
      <c r="B556" s="74"/>
      <c r="C556" s="74"/>
      <c r="D556" s="74"/>
      <c r="E556" s="75"/>
      <c r="F556" s="75"/>
      <c r="G556" s="75"/>
      <c r="H556" s="74"/>
      <c r="I556" s="75"/>
      <c r="J556" s="73"/>
      <c r="K556" s="73"/>
      <c r="L556" s="74"/>
      <c r="M556" s="74"/>
      <c r="N556" s="73"/>
      <c r="O556" s="73"/>
      <c r="P556" s="74"/>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4"/>
      <c r="AN556" s="75"/>
      <c r="AO556" s="73"/>
      <c r="AP556" s="75"/>
      <c r="AQ556" s="75"/>
      <c r="AR556" s="75"/>
      <c r="AS556" s="75"/>
      <c r="AT556" s="75"/>
      <c r="AU556" s="75"/>
      <c r="AV556" s="75"/>
      <c r="AW556" s="75"/>
      <c r="AX556" s="75"/>
      <c r="AY556" s="74"/>
      <c r="AZ556" s="74"/>
      <c r="BA556" s="73"/>
      <c r="BB556" s="77"/>
      <c r="BC556" s="78"/>
      <c r="BD556" s="78"/>
      <c r="BE556" s="78"/>
      <c r="BF556" s="78"/>
      <c r="BG556" s="73"/>
      <c r="BH556" s="75"/>
      <c r="BI556" s="75"/>
      <c r="BJ556" s="75"/>
      <c r="BK556" s="75"/>
    </row>
    <row r="557" ht="15.75" customHeight="1">
      <c r="A557" s="73"/>
      <c r="B557" s="74"/>
      <c r="C557" s="74"/>
      <c r="D557" s="74"/>
      <c r="E557" s="75"/>
      <c r="F557" s="75"/>
      <c r="G557" s="75"/>
      <c r="H557" s="74"/>
      <c r="I557" s="75"/>
      <c r="J557" s="73"/>
      <c r="K557" s="73"/>
      <c r="L557" s="74"/>
      <c r="M557" s="74"/>
      <c r="N557" s="73"/>
      <c r="O557" s="73"/>
      <c r="P557" s="74"/>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4"/>
      <c r="AN557" s="75"/>
      <c r="AO557" s="73"/>
      <c r="AP557" s="75"/>
      <c r="AQ557" s="75"/>
      <c r="AR557" s="75"/>
      <c r="AS557" s="75"/>
      <c r="AT557" s="75"/>
      <c r="AU557" s="75"/>
      <c r="AV557" s="75"/>
      <c r="AW557" s="75"/>
      <c r="AX557" s="75"/>
      <c r="AY557" s="74"/>
      <c r="AZ557" s="74"/>
      <c r="BA557" s="73"/>
      <c r="BB557" s="77"/>
      <c r="BC557" s="78"/>
      <c r="BD557" s="78"/>
      <c r="BE557" s="78"/>
      <c r="BF557" s="78"/>
      <c r="BG557" s="73"/>
      <c r="BH557" s="75"/>
      <c r="BI557" s="75"/>
      <c r="BJ557" s="75"/>
      <c r="BK557" s="75"/>
    </row>
    <row r="558" ht="15.75" customHeight="1">
      <c r="A558" s="73"/>
      <c r="B558" s="74"/>
      <c r="C558" s="74"/>
      <c r="D558" s="74"/>
      <c r="E558" s="75"/>
      <c r="F558" s="75"/>
      <c r="G558" s="75"/>
      <c r="H558" s="74"/>
      <c r="I558" s="75"/>
      <c r="J558" s="73"/>
      <c r="K558" s="73"/>
      <c r="L558" s="74"/>
      <c r="M558" s="74"/>
      <c r="N558" s="73"/>
      <c r="O558" s="73"/>
      <c r="P558" s="74"/>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4"/>
      <c r="AN558" s="75"/>
      <c r="AO558" s="73"/>
      <c r="AP558" s="75"/>
      <c r="AQ558" s="75"/>
      <c r="AR558" s="75"/>
      <c r="AS558" s="75"/>
      <c r="AT558" s="75"/>
      <c r="AU558" s="75"/>
      <c r="AV558" s="75"/>
      <c r="AW558" s="75"/>
      <c r="AX558" s="75"/>
      <c r="AY558" s="74"/>
      <c r="AZ558" s="74"/>
      <c r="BA558" s="73"/>
      <c r="BB558" s="77"/>
      <c r="BC558" s="78"/>
      <c r="BD558" s="78"/>
      <c r="BE558" s="78"/>
      <c r="BF558" s="78"/>
      <c r="BG558" s="73"/>
      <c r="BH558" s="75"/>
      <c r="BI558" s="75"/>
      <c r="BJ558" s="75"/>
      <c r="BK558" s="75"/>
    </row>
    <row r="559" ht="15.75" customHeight="1">
      <c r="A559" s="73"/>
      <c r="B559" s="74"/>
      <c r="C559" s="74"/>
      <c r="D559" s="74"/>
      <c r="E559" s="75"/>
      <c r="F559" s="75"/>
      <c r="G559" s="75"/>
      <c r="H559" s="74"/>
      <c r="I559" s="75"/>
      <c r="J559" s="73"/>
      <c r="K559" s="73"/>
      <c r="L559" s="74"/>
      <c r="M559" s="74"/>
      <c r="N559" s="73"/>
      <c r="O559" s="73"/>
      <c r="P559" s="74"/>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4"/>
      <c r="AN559" s="75"/>
      <c r="AO559" s="73"/>
      <c r="AP559" s="75"/>
      <c r="AQ559" s="75"/>
      <c r="AR559" s="75"/>
      <c r="AS559" s="75"/>
      <c r="AT559" s="75"/>
      <c r="AU559" s="75"/>
      <c r="AV559" s="75"/>
      <c r="AW559" s="75"/>
      <c r="AX559" s="75"/>
      <c r="AY559" s="74"/>
      <c r="AZ559" s="74"/>
      <c r="BA559" s="73"/>
      <c r="BB559" s="77"/>
      <c r="BC559" s="78"/>
      <c r="BD559" s="78"/>
      <c r="BE559" s="78"/>
      <c r="BF559" s="78"/>
      <c r="BG559" s="73"/>
      <c r="BH559" s="75"/>
      <c r="BI559" s="75"/>
      <c r="BJ559" s="75"/>
      <c r="BK559" s="75"/>
    </row>
    <row r="560" ht="15.75" customHeight="1">
      <c r="A560" s="73"/>
      <c r="B560" s="74"/>
      <c r="C560" s="74"/>
      <c r="D560" s="74"/>
      <c r="E560" s="75"/>
      <c r="F560" s="75"/>
      <c r="G560" s="75"/>
      <c r="H560" s="74"/>
      <c r="I560" s="75"/>
      <c r="J560" s="73"/>
      <c r="K560" s="73"/>
      <c r="L560" s="74"/>
      <c r="M560" s="74"/>
      <c r="N560" s="73"/>
      <c r="O560" s="73"/>
      <c r="P560" s="74"/>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4"/>
      <c r="AN560" s="75"/>
      <c r="AO560" s="73"/>
      <c r="AP560" s="75"/>
      <c r="AQ560" s="75"/>
      <c r="AR560" s="75"/>
      <c r="AS560" s="75"/>
      <c r="AT560" s="75"/>
      <c r="AU560" s="75"/>
      <c r="AV560" s="75"/>
      <c r="AW560" s="75"/>
      <c r="AX560" s="75"/>
      <c r="AY560" s="74"/>
      <c r="AZ560" s="74"/>
      <c r="BA560" s="73"/>
      <c r="BB560" s="77"/>
      <c r="BC560" s="78"/>
      <c r="BD560" s="78"/>
      <c r="BE560" s="78"/>
      <c r="BF560" s="78"/>
      <c r="BG560" s="73"/>
      <c r="BH560" s="75"/>
      <c r="BI560" s="75"/>
      <c r="BJ560" s="75"/>
      <c r="BK560" s="75"/>
    </row>
    <row r="561" ht="15.75" customHeight="1">
      <c r="A561" s="73"/>
      <c r="B561" s="74"/>
      <c r="C561" s="74"/>
      <c r="D561" s="74"/>
      <c r="E561" s="75"/>
      <c r="F561" s="75"/>
      <c r="G561" s="75"/>
      <c r="H561" s="74"/>
      <c r="I561" s="75"/>
      <c r="J561" s="73"/>
      <c r="K561" s="73"/>
      <c r="L561" s="74"/>
      <c r="M561" s="74"/>
      <c r="N561" s="73"/>
      <c r="O561" s="73"/>
      <c r="P561" s="74"/>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4"/>
      <c r="AN561" s="75"/>
      <c r="AO561" s="73"/>
      <c r="AP561" s="75"/>
      <c r="AQ561" s="75"/>
      <c r="AR561" s="75"/>
      <c r="AS561" s="75"/>
      <c r="AT561" s="75"/>
      <c r="AU561" s="75"/>
      <c r="AV561" s="75"/>
      <c r="AW561" s="75"/>
      <c r="AX561" s="75"/>
      <c r="AY561" s="74"/>
      <c r="AZ561" s="74"/>
      <c r="BA561" s="73"/>
      <c r="BB561" s="77"/>
      <c r="BC561" s="78"/>
      <c r="BD561" s="78"/>
      <c r="BE561" s="78"/>
      <c r="BF561" s="78"/>
      <c r="BG561" s="73"/>
      <c r="BH561" s="75"/>
      <c r="BI561" s="75"/>
      <c r="BJ561" s="75"/>
      <c r="BK561" s="75"/>
    </row>
    <row r="562" ht="15.75" customHeight="1">
      <c r="A562" s="73"/>
      <c r="B562" s="74"/>
      <c r="C562" s="74"/>
      <c r="D562" s="74"/>
      <c r="E562" s="75"/>
      <c r="F562" s="75"/>
      <c r="G562" s="75"/>
      <c r="H562" s="74"/>
      <c r="I562" s="75"/>
      <c r="J562" s="73"/>
      <c r="K562" s="73"/>
      <c r="L562" s="74"/>
      <c r="M562" s="74"/>
      <c r="N562" s="73"/>
      <c r="O562" s="73"/>
      <c r="P562" s="74"/>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4"/>
      <c r="AN562" s="75"/>
      <c r="AO562" s="73"/>
      <c r="AP562" s="75"/>
      <c r="AQ562" s="75"/>
      <c r="AR562" s="75"/>
      <c r="AS562" s="75"/>
      <c r="AT562" s="75"/>
      <c r="AU562" s="75"/>
      <c r="AV562" s="75"/>
      <c r="AW562" s="75"/>
      <c r="AX562" s="75"/>
      <c r="AY562" s="74"/>
      <c r="AZ562" s="74"/>
      <c r="BA562" s="73"/>
      <c r="BB562" s="77"/>
      <c r="BC562" s="78"/>
      <c r="BD562" s="78"/>
      <c r="BE562" s="78"/>
      <c r="BF562" s="78"/>
      <c r="BG562" s="73"/>
      <c r="BH562" s="75"/>
      <c r="BI562" s="75"/>
      <c r="BJ562" s="75"/>
      <c r="BK562" s="75"/>
    </row>
    <row r="563" ht="15.75" customHeight="1">
      <c r="A563" s="73"/>
      <c r="B563" s="74"/>
      <c r="C563" s="74"/>
      <c r="D563" s="74"/>
      <c r="E563" s="75"/>
      <c r="F563" s="75"/>
      <c r="G563" s="75"/>
      <c r="H563" s="74"/>
      <c r="I563" s="75"/>
      <c r="J563" s="73"/>
      <c r="K563" s="73"/>
      <c r="L563" s="74"/>
      <c r="M563" s="74"/>
      <c r="N563" s="73"/>
      <c r="O563" s="73"/>
      <c r="P563" s="74"/>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4"/>
      <c r="AN563" s="75"/>
      <c r="AO563" s="73"/>
      <c r="AP563" s="75"/>
      <c r="AQ563" s="75"/>
      <c r="AR563" s="75"/>
      <c r="AS563" s="75"/>
      <c r="AT563" s="75"/>
      <c r="AU563" s="75"/>
      <c r="AV563" s="75"/>
      <c r="AW563" s="75"/>
      <c r="AX563" s="75"/>
      <c r="AY563" s="74"/>
      <c r="AZ563" s="74"/>
      <c r="BA563" s="73"/>
      <c r="BB563" s="77"/>
      <c r="BC563" s="78"/>
      <c r="BD563" s="78"/>
      <c r="BE563" s="78"/>
      <c r="BF563" s="78"/>
      <c r="BG563" s="73"/>
      <c r="BH563" s="75"/>
      <c r="BI563" s="75"/>
      <c r="BJ563" s="75"/>
      <c r="BK563" s="75"/>
    </row>
    <row r="564" ht="15.75" customHeight="1">
      <c r="A564" s="73"/>
      <c r="B564" s="74"/>
      <c r="C564" s="74"/>
      <c r="D564" s="74"/>
      <c r="E564" s="75"/>
      <c r="F564" s="75"/>
      <c r="G564" s="75"/>
      <c r="H564" s="74"/>
      <c r="I564" s="75"/>
      <c r="J564" s="73"/>
      <c r="K564" s="73"/>
      <c r="L564" s="74"/>
      <c r="M564" s="74"/>
      <c r="N564" s="73"/>
      <c r="O564" s="73"/>
      <c r="P564" s="74"/>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4"/>
      <c r="AN564" s="75"/>
      <c r="AO564" s="73"/>
      <c r="AP564" s="75"/>
      <c r="AQ564" s="75"/>
      <c r="AR564" s="75"/>
      <c r="AS564" s="75"/>
      <c r="AT564" s="75"/>
      <c r="AU564" s="75"/>
      <c r="AV564" s="75"/>
      <c r="AW564" s="75"/>
      <c r="AX564" s="75"/>
      <c r="AY564" s="74"/>
      <c r="AZ564" s="74"/>
      <c r="BA564" s="73"/>
      <c r="BB564" s="77"/>
      <c r="BC564" s="78"/>
      <c r="BD564" s="78"/>
      <c r="BE564" s="78"/>
      <c r="BF564" s="78"/>
      <c r="BG564" s="73"/>
      <c r="BH564" s="75"/>
      <c r="BI564" s="75"/>
      <c r="BJ564" s="75"/>
      <c r="BK564" s="75"/>
    </row>
    <row r="565" ht="15.75" customHeight="1">
      <c r="A565" s="73"/>
      <c r="B565" s="74"/>
      <c r="C565" s="74"/>
      <c r="D565" s="74"/>
      <c r="E565" s="75"/>
      <c r="F565" s="75"/>
      <c r="G565" s="75"/>
      <c r="H565" s="74"/>
      <c r="I565" s="75"/>
      <c r="J565" s="73"/>
      <c r="K565" s="73"/>
      <c r="L565" s="74"/>
      <c r="M565" s="74"/>
      <c r="N565" s="73"/>
      <c r="O565" s="73"/>
      <c r="P565" s="74"/>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4"/>
      <c r="AN565" s="75"/>
      <c r="AO565" s="73"/>
      <c r="AP565" s="75"/>
      <c r="AQ565" s="75"/>
      <c r="AR565" s="75"/>
      <c r="AS565" s="75"/>
      <c r="AT565" s="75"/>
      <c r="AU565" s="75"/>
      <c r="AV565" s="75"/>
      <c r="AW565" s="75"/>
      <c r="AX565" s="75"/>
      <c r="AY565" s="74"/>
      <c r="AZ565" s="74"/>
      <c r="BA565" s="73"/>
      <c r="BB565" s="77"/>
      <c r="BC565" s="78"/>
      <c r="BD565" s="78"/>
      <c r="BE565" s="78"/>
      <c r="BF565" s="78"/>
      <c r="BG565" s="73"/>
      <c r="BH565" s="75"/>
      <c r="BI565" s="75"/>
      <c r="BJ565" s="75"/>
      <c r="BK565" s="75"/>
    </row>
    <row r="566" ht="15.75" customHeight="1">
      <c r="A566" s="73"/>
      <c r="B566" s="74"/>
      <c r="C566" s="74"/>
      <c r="D566" s="74"/>
      <c r="E566" s="75"/>
      <c r="F566" s="75"/>
      <c r="G566" s="75"/>
      <c r="H566" s="74"/>
      <c r="I566" s="75"/>
      <c r="J566" s="73"/>
      <c r="K566" s="73"/>
      <c r="L566" s="74"/>
      <c r="M566" s="74"/>
      <c r="N566" s="73"/>
      <c r="O566" s="73"/>
      <c r="P566" s="74"/>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4"/>
      <c r="AN566" s="75"/>
      <c r="AO566" s="73"/>
      <c r="AP566" s="75"/>
      <c r="AQ566" s="75"/>
      <c r="AR566" s="75"/>
      <c r="AS566" s="75"/>
      <c r="AT566" s="75"/>
      <c r="AU566" s="75"/>
      <c r="AV566" s="75"/>
      <c r="AW566" s="75"/>
      <c r="AX566" s="75"/>
      <c r="AY566" s="74"/>
      <c r="AZ566" s="74"/>
      <c r="BA566" s="73"/>
      <c r="BB566" s="77"/>
      <c r="BC566" s="78"/>
      <c r="BD566" s="78"/>
      <c r="BE566" s="78"/>
      <c r="BF566" s="78"/>
      <c r="BG566" s="73"/>
      <c r="BH566" s="75"/>
      <c r="BI566" s="75"/>
      <c r="BJ566" s="75"/>
      <c r="BK566" s="75"/>
    </row>
    <row r="567" ht="15.75" customHeight="1">
      <c r="A567" s="73"/>
      <c r="B567" s="74"/>
      <c r="C567" s="74"/>
      <c r="D567" s="74"/>
      <c r="E567" s="75"/>
      <c r="F567" s="75"/>
      <c r="G567" s="75"/>
      <c r="H567" s="74"/>
      <c r="I567" s="75"/>
      <c r="J567" s="73"/>
      <c r="K567" s="73"/>
      <c r="L567" s="74"/>
      <c r="M567" s="74"/>
      <c r="N567" s="73"/>
      <c r="O567" s="73"/>
      <c r="P567" s="74"/>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4"/>
      <c r="AN567" s="75"/>
      <c r="AO567" s="73"/>
      <c r="AP567" s="75"/>
      <c r="AQ567" s="75"/>
      <c r="AR567" s="75"/>
      <c r="AS567" s="75"/>
      <c r="AT567" s="75"/>
      <c r="AU567" s="75"/>
      <c r="AV567" s="75"/>
      <c r="AW567" s="75"/>
      <c r="AX567" s="75"/>
      <c r="AY567" s="74"/>
      <c r="AZ567" s="74"/>
      <c r="BA567" s="73"/>
      <c r="BB567" s="77"/>
      <c r="BC567" s="78"/>
      <c r="BD567" s="78"/>
      <c r="BE567" s="78"/>
      <c r="BF567" s="78"/>
      <c r="BG567" s="73"/>
      <c r="BH567" s="75"/>
      <c r="BI567" s="75"/>
      <c r="BJ567" s="75"/>
      <c r="BK567" s="75"/>
    </row>
    <row r="568" ht="15.75" customHeight="1">
      <c r="A568" s="73"/>
      <c r="B568" s="74"/>
      <c r="C568" s="74"/>
      <c r="D568" s="74"/>
      <c r="E568" s="75"/>
      <c r="F568" s="75"/>
      <c r="G568" s="75"/>
      <c r="H568" s="74"/>
      <c r="I568" s="75"/>
      <c r="J568" s="73"/>
      <c r="K568" s="73"/>
      <c r="L568" s="74"/>
      <c r="M568" s="74"/>
      <c r="N568" s="73"/>
      <c r="O568" s="73"/>
      <c r="P568" s="74"/>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4"/>
      <c r="AN568" s="75"/>
      <c r="AO568" s="73"/>
      <c r="AP568" s="75"/>
      <c r="AQ568" s="75"/>
      <c r="AR568" s="75"/>
      <c r="AS568" s="75"/>
      <c r="AT568" s="75"/>
      <c r="AU568" s="75"/>
      <c r="AV568" s="75"/>
      <c r="AW568" s="75"/>
      <c r="AX568" s="75"/>
      <c r="AY568" s="74"/>
      <c r="AZ568" s="74"/>
      <c r="BA568" s="73"/>
      <c r="BB568" s="77"/>
      <c r="BC568" s="78"/>
      <c r="BD568" s="78"/>
      <c r="BE568" s="78"/>
      <c r="BF568" s="78"/>
      <c r="BG568" s="73"/>
      <c r="BH568" s="75"/>
      <c r="BI568" s="75"/>
      <c r="BJ568" s="75"/>
      <c r="BK568" s="75"/>
    </row>
    <row r="569" ht="15.75" customHeight="1">
      <c r="A569" s="73"/>
      <c r="B569" s="74"/>
      <c r="C569" s="74"/>
      <c r="D569" s="74"/>
      <c r="E569" s="75"/>
      <c r="F569" s="75"/>
      <c r="G569" s="75"/>
      <c r="H569" s="74"/>
      <c r="I569" s="75"/>
      <c r="J569" s="73"/>
      <c r="K569" s="73"/>
      <c r="L569" s="74"/>
      <c r="M569" s="74"/>
      <c r="N569" s="73"/>
      <c r="O569" s="73"/>
      <c r="P569" s="74"/>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4"/>
      <c r="AN569" s="75"/>
      <c r="AO569" s="73"/>
      <c r="AP569" s="75"/>
      <c r="AQ569" s="75"/>
      <c r="AR569" s="75"/>
      <c r="AS569" s="75"/>
      <c r="AT569" s="75"/>
      <c r="AU569" s="75"/>
      <c r="AV569" s="75"/>
      <c r="AW569" s="75"/>
      <c r="AX569" s="75"/>
      <c r="AY569" s="74"/>
      <c r="AZ569" s="74"/>
      <c r="BA569" s="73"/>
      <c r="BB569" s="77"/>
      <c r="BC569" s="78"/>
      <c r="BD569" s="78"/>
      <c r="BE569" s="78"/>
      <c r="BF569" s="78"/>
      <c r="BG569" s="73"/>
      <c r="BH569" s="75"/>
      <c r="BI569" s="75"/>
      <c r="BJ569" s="75"/>
      <c r="BK569" s="75"/>
    </row>
    <row r="570" ht="15.75" customHeight="1">
      <c r="A570" s="73"/>
      <c r="B570" s="74"/>
      <c r="C570" s="74"/>
      <c r="D570" s="74"/>
      <c r="E570" s="75"/>
      <c r="F570" s="75"/>
      <c r="G570" s="75"/>
      <c r="H570" s="74"/>
      <c r="I570" s="75"/>
      <c r="J570" s="73"/>
      <c r="K570" s="73"/>
      <c r="L570" s="74"/>
      <c r="M570" s="74"/>
      <c r="N570" s="73"/>
      <c r="O570" s="73"/>
      <c r="P570" s="74"/>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4"/>
      <c r="AN570" s="75"/>
      <c r="AO570" s="73"/>
      <c r="AP570" s="75"/>
      <c r="AQ570" s="75"/>
      <c r="AR570" s="75"/>
      <c r="AS570" s="75"/>
      <c r="AT570" s="75"/>
      <c r="AU570" s="75"/>
      <c r="AV570" s="75"/>
      <c r="AW570" s="75"/>
      <c r="AX570" s="75"/>
      <c r="AY570" s="74"/>
      <c r="AZ570" s="74"/>
      <c r="BA570" s="73"/>
      <c r="BB570" s="77"/>
      <c r="BC570" s="78"/>
      <c r="BD570" s="78"/>
      <c r="BE570" s="78"/>
      <c r="BF570" s="78"/>
      <c r="BG570" s="73"/>
      <c r="BH570" s="75"/>
      <c r="BI570" s="75"/>
      <c r="BJ570" s="75"/>
      <c r="BK570" s="75"/>
    </row>
    <row r="571" ht="15.75" customHeight="1">
      <c r="A571" s="73"/>
      <c r="B571" s="74"/>
      <c r="C571" s="74"/>
      <c r="D571" s="74"/>
      <c r="E571" s="75"/>
      <c r="F571" s="75"/>
      <c r="G571" s="75"/>
      <c r="H571" s="74"/>
      <c r="I571" s="75"/>
      <c r="J571" s="73"/>
      <c r="K571" s="73"/>
      <c r="L571" s="74"/>
      <c r="M571" s="74"/>
      <c r="N571" s="73"/>
      <c r="O571" s="73"/>
      <c r="P571" s="74"/>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4"/>
      <c r="AN571" s="75"/>
      <c r="AO571" s="73"/>
      <c r="AP571" s="75"/>
      <c r="AQ571" s="75"/>
      <c r="AR571" s="75"/>
      <c r="AS571" s="75"/>
      <c r="AT571" s="75"/>
      <c r="AU571" s="75"/>
      <c r="AV571" s="75"/>
      <c r="AW571" s="75"/>
      <c r="AX571" s="75"/>
      <c r="AY571" s="74"/>
      <c r="AZ571" s="74"/>
      <c r="BA571" s="73"/>
      <c r="BB571" s="77"/>
      <c r="BC571" s="78"/>
      <c r="BD571" s="78"/>
      <c r="BE571" s="78"/>
      <c r="BF571" s="78"/>
      <c r="BG571" s="73"/>
      <c r="BH571" s="75"/>
      <c r="BI571" s="75"/>
      <c r="BJ571" s="75"/>
      <c r="BK571" s="75"/>
    </row>
    <row r="572" ht="15.75" customHeight="1">
      <c r="A572" s="73"/>
      <c r="B572" s="74"/>
      <c r="C572" s="74"/>
      <c r="D572" s="74"/>
      <c r="E572" s="75"/>
      <c r="F572" s="75"/>
      <c r="G572" s="75"/>
      <c r="H572" s="74"/>
      <c r="I572" s="75"/>
      <c r="J572" s="73"/>
      <c r="K572" s="73"/>
      <c r="L572" s="74"/>
      <c r="M572" s="74"/>
      <c r="N572" s="73"/>
      <c r="O572" s="73"/>
      <c r="P572" s="74"/>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4"/>
      <c r="AN572" s="75"/>
      <c r="AO572" s="73"/>
      <c r="AP572" s="75"/>
      <c r="AQ572" s="75"/>
      <c r="AR572" s="75"/>
      <c r="AS572" s="75"/>
      <c r="AT572" s="75"/>
      <c r="AU572" s="75"/>
      <c r="AV572" s="75"/>
      <c r="AW572" s="75"/>
      <c r="AX572" s="75"/>
      <c r="AY572" s="74"/>
      <c r="AZ572" s="74"/>
      <c r="BA572" s="73"/>
      <c r="BB572" s="77"/>
      <c r="BC572" s="78"/>
      <c r="BD572" s="78"/>
      <c r="BE572" s="78"/>
      <c r="BF572" s="78"/>
      <c r="BG572" s="73"/>
      <c r="BH572" s="75"/>
      <c r="BI572" s="75"/>
      <c r="BJ572" s="75"/>
      <c r="BK572" s="75"/>
    </row>
    <row r="573" ht="15.75" customHeight="1">
      <c r="A573" s="73"/>
      <c r="B573" s="74"/>
      <c r="C573" s="74"/>
      <c r="D573" s="74"/>
      <c r="E573" s="75"/>
      <c r="F573" s="75"/>
      <c r="G573" s="75"/>
      <c r="H573" s="74"/>
      <c r="I573" s="75"/>
      <c r="J573" s="73"/>
      <c r="K573" s="73"/>
      <c r="L573" s="74"/>
      <c r="M573" s="74"/>
      <c r="N573" s="73"/>
      <c r="O573" s="73"/>
      <c r="P573" s="74"/>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4"/>
      <c r="AN573" s="75"/>
      <c r="AO573" s="73"/>
      <c r="AP573" s="75"/>
      <c r="AQ573" s="75"/>
      <c r="AR573" s="75"/>
      <c r="AS573" s="75"/>
      <c r="AT573" s="75"/>
      <c r="AU573" s="75"/>
      <c r="AV573" s="75"/>
      <c r="AW573" s="75"/>
      <c r="AX573" s="75"/>
      <c r="AY573" s="74"/>
      <c r="AZ573" s="74"/>
      <c r="BA573" s="73"/>
      <c r="BB573" s="77"/>
      <c r="BC573" s="78"/>
      <c r="BD573" s="78"/>
      <c r="BE573" s="78"/>
      <c r="BF573" s="78"/>
      <c r="BG573" s="73"/>
      <c r="BH573" s="75"/>
      <c r="BI573" s="75"/>
      <c r="BJ573" s="75"/>
      <c r="BK573" s="75"/>
    </row>
    <row r="574" ht="15.75" customHeight="1">
      <c r="A574" s="73"/>
      <c r="B574" s="74"/>
      <c r="C574" s="74"/>
      <c r="D574" s="74"/>
      <c r="E574" s="75"/>
      <c r="F574" s="75"/>
      <c r="G574" s="75"/>
      <c r="H574" s="74"/>
      <c r="I574" s="75"/>
      <c r="J574" s="73"/>
      <c r="K574" s="73"/>
      <c r="L574" s="74"/>
      <c r="M574" s="74"/>
      <c r="N574" s="73"/>
      <c r="O574" s="73"/>
      <c r="P574" s="74"/>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4"/>
      <c r="AN574" s="75"/>
      <c r="AO574" s="73"/>
      <c r="AP574" s="75"/>
      <c r="AQ574" s="75"/>
      <c r="AR574" s="75"/>
      <c r="AS574" s="75"/>
      <c r="AT574" s="75"/>
      <c r="AU574" s="75"/>
      <c r="AV574" s="75"/>
      <c r="AW574" s="75"/>
      <c r="AX574" s="75"/>
      <c r="AY574" s="74"/>
      <c r="AZ574" s="74"/>
      <c r="BA574" s="73"/>
      <c r="BB574" s="77"/>
      <c r="BC574" s="78"/>
      <c r="BD574" s="78"/>
      <c r="BE574" s="78"/>
      <c r="BF574" s="78"/>
      <c r="BG574" s="73"/>
      <c r="BH574" s="75"/>
      <c r="BI574" s="75"/>
      <c r="BJ574" s="75"/>
      <c r="BK574" s="75"/>
    </row>
    <row r="575" ht="15.75" customHeight="1">
      <c r="A575" s="73"/>
      <c r="B575" s="74"/>
      <c r="C575" s="74"/>
      <c r="D575" s="74"/>
      <c r="E575" s="75"/>
      <c r="F575" s="75"/>
      <c r="G575" s="75"/>
      <c r="H575" s="74"/>
      <c r="I575" s="75"/>
      <c r="J575" s="73"/>
      <c r="K575" s="73"/>
      <c r="L575" s="74"/>
      <c r="M575" s="74"/>
      <c r="N575" s="73"/>
      <c r="O575" s="73"/>
      <c r="P575" s="74"/>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4"/>
      <c r="AN575" s="75"/>
      <c r="AO575" s="73"/>
      <c r="AP575" s="75"/>
      <c r="AQ575" s="75"/>
      <c r="AR575" s="75"/>
      <c r="AS575" s="75"/>
      <c r="AT575" s="75"/>
      <c r="AU575" s="75"/>
      <c r="AV575" s="75"/>
      <c r="AW575" s="75"/>
      <c r="AX575" s="75"/>
      <c r="AY575" s="74"/>
      <c r="AZ575" s="74"/>
      <c r="BA575" s="73"/>
      <c r="BB575" s="77"/>
      <c r="BC575" s="78"/>
      <c r="BD575" s="78"/>
      <c r="BE575" s="78"/>
      <c r="BF575" s="78"/>
      <c r="BG575" s="73"/>
      <c r="BH575" s="75"/>
      <c r="BI575" s="75"/>
      <c r="BJ575" s="75"/>
      <c r="BK575" s="75"/>
    </row>
    <row r="576" ht="15.75" customHeight="1">
      <c r="A576" s="73"/>
      <c r="B576" s="74"/>
      <c r="C576" s="74"/>
      <c r="D576" s="74"/>
      <c r="E576" s="75"/>
      <c r="F576" s="75"/>
      <c r="G576" s="75"/>
      <c r="H576" s="74"/>
      <c r="I576" s="75"/>
      <c r="J576" s="73"/>
      <c r="K576" s="73"/>
      <c r="L576" s="74"/>
      <c r="M576" s="74"/>
      <c r="N576" s="73"/>
      <c r="O576" s="73"/>
      <c r="P576" s="74"/>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4"/>
      <c r="AN576" s="75"/>
      <c r="AO576" s="73"/>
      <c r="AP576" s="75"/>
      <c r="AQ576" s="75"/>
      <c r="AR576" s="75"/>
      <c r="AS576" s="75"/>
      <c r="AT576" s="75"/>
      <c r="AU576" s="75"/>
      <c r="AV576" s="75"/>
      <c r="AW576" s="75"/>
      <c r="AX576" s="75"/>
      <c r="AY576" s="74"/>
      <c r="AZ576" s="74"/>
      <c r="BA576" s="73"/>
      <c r="BB576" s="77"/>
      <c r="BC576" s="78"/>
      <c r="BD576" s="78"/>
      <c r="BE576" s="78"/>
      <c r="BF576" s="78"/>
      <c r="BG576" s="73"/>
      <c r="BH576" s="75"/>
      <c r="BI576" s="75"/>
      <c r="BJ576" s="75"/>
      <c r="BK576" s="75"/>
    </row>
    <row r="577" ht="15.75" customHeight="1">
      <c r="A577" s="73"/>
      <c r="B577" s="74"/>
      <c r="C577" s="74"/>
      <c r="D577" s="74"/>
      <c r="E577" s="75"/>
      <c r="F577" s="75"/>
      <c r="G577" s="75"/>
      <c r="H577" s="74"/>
      <c r="I577" s="75"/>
      <c r="J577" s="73"/>
      <c r="K577" s="73"/>
      <c r="L577" s="74"/>
      <c r="M577" s="74"/>
      <c r="N577" s="73"/>
      <c r="O577" s="73"/>
      <c r="P577" s="74"/>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4"/>
      <c r="AN577" s="75"/>
      <c r="AO577" s="73"/>
      <c r="AP577" s="75"/>
      <c r="AQ577" s="75"/>
      <c r="AR577" s="75"/>
      <c r="AS577" s="75"/>
      <c r="AT577" s="75"/>
      <c r="AU577" s="75"/>
      <c r="AV577" s="75"/>
      <c r="AW577" s="75"/>
      <c r="AX577" s="75"/>
      <c r="AY577" s="74"/>
      <c r="AZ577" s="74"/>
      <c r="BA577" s="73"/>
      <c r="BB577" s="77"/>
      <c r="BC577" s="78"/>
      <c r="BD577" s="78"/>
      <c r="BE577" s="78"/>
      <c r="BF577" s="78"/>
      <c r="BG577" s="73"/>
      <c r="BH577" s="75"/>
      <c r="BI577" s="75"/>
      <c r="BJ577" s="75"/>
      <c r="BK577" s="75"/>
    </row>
    <row r="578" ht="15.75" customHeight="1">
      <c r="A578" s="73"/>
      <c r="B578" s="74"/>
      <c r="C578" s="74"/>
      <c r="D578" s="74"/>
      <c r="E578" s="75"/>
      <c r="F578" s="75"/>
      <c r="G578" s="75"/>
      <c r="H578" s="74"/>
      <c r="I578" s="75"/>
      <c r="J578" s="73"/>
      <c r="K578" s="73"/>
      <c r="L578" s="74"/>
      <c r="M578" s="74"/>
      <c r="N578" s="73"/>
      <c r="O578" s="73"/>
      <c r="P578" s="74"/>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4"/>
      <c r="AN578" s="75"/>
      <c r="AO578" s="73"/>
      <c r="AP578" s="75"/>
      <c r="AQ578" s="75"/>
      <c r="AR578" s="75"/>
      <c r="AS578" s="75"/>
      <c r="AT578" s="75"/>
      <c r="AU578" s="75"/>
      <c r="AV578" s="75"/>
      <c r="AW578" s="75"/>
      <c r="AX578" s="75"/>
      <c r="AY578" s="74"/>
      <c r="AZ578" s="74"/>
      <c r="BA578" s="73"/>
      <c r="BB578" s="77"/>
      <c r="BC578" s="78"/>
      <c r="BD578" s="78"/>
      <c r="BE578" s="78"/>
      <c r="BF578" s="78"/>
      <c r="BG578" s="73"/>
      <c r="BH578" s="75"/>
      <c r="BI578" s="75"/>
      <c r="BJ578" s="75"/>
      <c r="BK578" s="75"/>
    </row>
    <row r="579" ht="15.75" customHeight="1">
      <c r="A579" s="73"/>
      <c r="B579" s="74"/>
      <c r="C579" s="74"/>
      <c r="D579" s="74"/>
      <c r="E579" s="75"/>
      <c r="F579" s="75"/>
      <c r="G579" s="75"/>
      <c r="H579" s="74"/>
      <c r="I579" s="75"/>
      <c r="J579" s="73"/>
      <c r="K579" s="73"/>
      <c r="L579" s="74"/>
      <c r="M579" s="74"/>
      <c r="N579" s="73"/>
      <c r="O579" s="73"/>
      <c r="P579" s="74"/>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4"/>
      <c r="AN579" s="75"/>
      <c r="AO579" s="73"/>
      <c r="AP579" s="75"/>
      <c r="AQ579" s="75"/>
      <c r="AR579" s="75"/>
      <c r="AS579" s="75"/>
      <c r="AT579" s="75"/>
      <c r="AU579" s="75"/>
      <c r="AV579" s="75"/>
      <c r="AW579" s="75"/>
      <c r="AX579" s="75"/>
      <c r="AY579" s="74"/>
      <c r="AZ579" s="74"/>
      <c r="BA579" s="73"/>
      <c r="BB579" s="77"/>
      <c r="BC579" s="78"/>
      <c r="BD579" s="78"/>
      <c r="BE579" s="78"/>
      <c r="BF579" s="78"/>
      <c r="BG579" s="73"/>
      <c r="BH579" s="75"/>
      <c r="BI579" s="75"/>
      <c r="BJ579" s="75"/>
      <c r="BK579" s="75"/>
    </row>
    <row r="580" ht="15.75" customHeight="1">
      <c r="A580" s="73"/>
      <c r="B580" s="74"/>
      <c r="C580" s="74"/>
      <c r="D580" s="74"/>
      <c r="E580" s="75"/>
      <c r="F580" s="75"/>
      <c r="G580" s="75"/>
      <c r="H580" s="74"/>
      <c r="I580" s="75"/>
      <c r="J580" s="73"/>
      <c r="K580" s="73"/>
      <c r="L580" s="74"/>
      <c r="M580" s="74"/>
      <c r="N580" s="73"/>
      <c r="O580" s="73"/>
      <c r="P580" s="74"/>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4"/>
      <c r="AN580" s="75"/>
      <c r="AO580" s="73"/>
      <c r="AP580" s="75"/>
      <c r="AQ580" s="75"/>
      <c r="AR580" s="75"/>
      <c r="AS580" s="75"/>
      <c r="AT580" s="75"/>
      <c r="AU580" s="75"/>
      <c r="AV580" s="75"/>
      <c r="AW580" s="75"/>
      <c r="AX580" s="75"/>
      <c r="AY580" s="74"/>
      <c r="AZ580" s="74"/>
      <c r="BA580" s="73"/>
      <c r="BB580" s="77"/>
      <c r="BC580" s="78"/>
      <c r="BD580" s="78"/>
      <c r="BE580" s="78"/>
      <c r="BF580" s="78"/>
      <c r="BG580" s="73"/>
      <c r="BH580" s="75"/>
      <c r="BI580" s="75"/>
      <c r="BJ580" s="75"/>
      <c r="BK580" s="75"/>
    </row>
    <row r="581" ht="15.75" customHeight="1">
      <c r="A581" s="73"/>
      <c r="B581" s="74"/>
      <c r="C581" s="74"/>
      <c r="D581" s="74"/>
      <c r="E581" s="75"/>
      <c r="F581" s="75"/>
      <c r="G581" s="75"/>
      <c r="H581" s="74"/>
      <c r="I581" s="75"/>
      <c r="J581" s="73"/>
      <c r="K581" s="73"/>
      <c r="L581" s="74"/>
      <c r="M581" s="74"/>
      <c r="N581" s="73"/>
      <c r="O581" s="73"/>
      <c r="P581" s="74"/>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4"/>
      <c r="AN581" s="75"/>
      <c r="AO581" s="73"/>
      <c r="AP581" s="75"/>
      <c r="AQ581" s="75"/>
      <c r="AR581" s="75"/>
      <c r="AS581" s="75"/>
      <c r="AT581" s="75"/>
      <c r="AU581" s="75"/>
      <c r="AV581" s="75"/>
      <c r="AW581" s="75"/>
      <c r="AX581" s="75"/>
      <c r="AY581" s="74"/>
      <c r="AZ581" s="74"/>
      <c r="BA581" s="73"/>
      <c r="BB581" s="77"/>
      <c r="BC581" s="78"/>
      <c r="BD581" s="78"/>
      <c r="BE581" s="78"/>
      <c r="BF581" s="78"/>
      <c r="BG581" s="73"/>
      <c r="BH581" s="75"/>
      <c r="BI581" s="75"/>
      <c r="BJ581" s="75"/>
      <c r="BK581" s="75"/>
    </row>
    <row r="582" ht="15.75" customHeight="1">
      <c r="A582" s="73"/>
      <c r="B582" s="74"/>
      <c r="C582" s="74"/>
      <c r="D582" s="74"/>
      <c r="E582" s="75"/>
      <c r="F582" s="75"/>
      <c r="G582" s="75"/>
      <c r="H582" s="74"/>
      <c r="I582" s="75"/>
      <c r="J582" s="73"/>
      <c r="K582" s="73"/>
      <c r="L582" s="74"/>
      <c r="M582" s="74"/>
      <c r="N582" s="73"/>
      <c r="O582" s="73"/>
      <c r="P582" s="74"/>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4"/>
      <c r="AN582" s="75"/>
      <c r="AO582" s="73"/>
      <c r="AP582" s="75"/>
      <c r="AQ582" s="75"/>
      <c r="AR582" s="75"/>
      <c r="AS582" s="75"/>
      <c r="AT582" s="75"/>
      <c r="AU582" s="75"/>
      <c r="AV582" s="75"/>
      <c r="AW582" s="75"/>
      <c r="AX582" s="75"/>
      <c r="AY582" s="74"/>
      <c r="AZ582" s="74"/>
      <c r="BA582" s="73"/>
      <c r="BB582" s="77"/>
      <c r="BC582" s="78"/>
      <c r="BD582" s="78"/>
      <c r="BE582" s="78"/>
      <c r="BF582" s="78"/>
      <c r="BG582" s="73"/>
      <c r="BH582" s="75"/>
      <c r="BI582" s="75"/>
      <c r="BJ582" s="75"/>
      <c r="BK582" s="75"/>
    </row>
    <row r="583" ht="15.75" customHeight="1">
      <c r="A583" s="73"/>
      <c r="B583" s="74"/>
      <c r="C583" s="74"/>
      <c r="D583" s="74"/>
      <c r="E583" s="75"/>
      <c r="F583" s="75"/>
      <c r="G583" s="75"/>
      <c r="H583" s="74"/>
      <c r="I583" s="75"/>
      <c r="J583" s="73"/>
      <c r="K583" s="73"/>
      <c r="L583" s="74"/>
      <c r="M583" s="74"/>
      <c r="N583" s="73"/>
      <c r="O583" s="73"/>
      <c r="P583" s="74"/>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4"/>
      <c r="AN583" s="75"/>
      <c r="AO583" s="73"/>
      <c r="AP583" s="75"/>
      <c r="AQ583" s="75"/>
      <c r="AR583" s="75"/>
      <c r="AS583" s="75"/>
      <c r="AT583" s="75"/>
      <c r="AU583" s="75"/>
      <c r="AV583" s="75"/>
      <c r="AW583" s="75"/>
      <c r="AX583" s="75"/>
      <c r="AY583" s="74"/>
      <c r="AZ583" s="74"/>
      <c r="BA583" s="73"/>
      <c r="BB583" s="77"/>
      <c r="BC583" s="78"/>
      <c r="BD583" s="78"/>
      <c r="BE583" s="78"/>
      <c r="BF583" s="78"/>
      <c r="BG583" s="73"/>
      <c r="BH583" s="75"/>
      <c r="BI583" s="75"/>
      <c r="BJ583" s="75"/>
      <c r="BK583" s="75"/>
    </row>
    <row r="584" ht="15.75" customHeight="1">
      <c r="A584" s="73"/>
      <c r="B584" s="74"/>
      <c r="C584" s="74"/>
      <c r="D584" s="74"/>
      <c r="E584" s="75"/>
      <c r="F584" s="75"/>
      <c r="G584" s="75"/>
      <c r="H584" s="74"/>
      <c r="I584" s="75"/>
      <c r="J584" s="73"/>
      <c r="K584" s="73"/>
      <c r="L584" s="74"/>
      <c r="M584" s="74"/>
      <c r="N584" s="73"/>
      <c r="O584" s="73"/>
      <c r="P584" s="74"/>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4"/>
      <c r="AN584" s="75"/>
      <c r="AO584" s="73"/>
      <c r="AP584" s="75"/>
      <c r="AQ584" s="75"/>
      <c r="AR584" s="75"/>
      <c r="AS584" s="75"/>
      <c r="AT584" s="75"/>
      <c r="AU584" s="75"/>
      <c r="AV584" s="75"/>
      <c r="AW584" s="75"/>
      <c r="AX584" s="75"/>
      <c r="AY584" s="74"/>
      <c r="AZ584" s="74"/>
      <c r="BA584" s="73"/>
      <c r="BB584" s="77"/>
      <c r="BC584" s="78"/>
      <c r="BD584" s="78"/>
      <c r="BE584" s="78"/>
      <c r="BF584" s="78"/>
      <c r="BG584" s="73"/>
      <c r="BH584" s="75"/>
      <c r="BI584" s="75"/>
      <c r="BJ584" s="75"/>
      <c r="BK584" s="75"/>
    </row>
    <row r="585" ht="15.75" customHeight="1">
      <c r="A585" s="73"/>
      <c r="B585" s="74"/>
      <c r="C585" s="74"/>
      <c r="D585" s="74"/>
      <c r="E585" s="75"/>
      <c r="F585" s="75"/>
      <c r="G585" s="75"/>
      <c r="H585" s="74"/>
      <c r="I585" s="75"/>
      <c r="J585" s="73"/>
      <c r="K585" s="73"/>
      <c r="L585" s="74"/>
      <c r="M585" s="74"/>
      <c r="N585" s="73"/>
      <c r="O585" s="73"/>
      <c r="P585" s="74"/>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4"/>
      <c r="AN585" s="75"/>
      <c r="AO585" s="73"/>
      <c r="AP585" s="75"/>
      <c r="AQ585" s="75"/>
      <c r="AR585" s="75"/>
      <c r="AS585" s="75"/>
      <c r="AT585" s="75"/>
      <c r="AU585" s="75"/>
      <c r="AV585" s="75"/>
      <c r="AW585" s="75"/>
      <c r="AX585" s="75"/>
      <c r="AY585" s="74"/>
      <c r="AZ585" s="74"/>
      <c r="BA585" s="73"/>
      <c r="BB585" s="77"/>
      <c r="BC585" s="78"/>
      <c r="BD585" s="78"/>
      <c r="BE585" s="78"/>
      <c r="BF585" s="78"/>
      <c r="BG585" s="73"/>
      <c r="BH585" s="75"/>
      <c r="BI585" s="75"/>
      <c r="BJ585" s="75"/>
      <c r="BK585" s="75"/>
    </row>
    <row r="586" ht="15.75" customHeight="1">
      <c r="A586" s="73"/>
      <c r="B586" s="74"/>
      <c r="C586" s="74"/>
      <c r="D586" s="74"/>
      <c r="E586" s="75"/>
      <c r="F586" s="75"/>
      <c r="G586" s="75"/>
      <c r="H586" s="74"/>
      <c r="I586" s="75"/>
      <c r="J586" s="73"/>
      <c r="K586" s="73"/>
      <c r="L586" s="74"/>
      <c r="M586" s="74"/>
      <c r="N586" s="73"/>
      <c r="O586" s="73"/>
      <c r="P586" s="74"/>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4"/>
      <c r="AN586" s="75"/>
      <c r="AO586" s="73"/>
      <c r="AP586" s="75"/>
      <c r="AQ586" s="75"/>
      <c r="AR586" s="75"/>
      <c r="AS586" s="75"/>
      <c r="AT586" s="75"/>
      <c r="AU586" s="75"/>
      <c r="AV586" s="75"/>
      <c r="AW586" s="75"/>
      <c r="AX586" s="75"/>
      <c r="AY586" s="74"/>
      <c r="AZ586" s="74"/>
      <c r="BA586" s="73"/>
      <c r="BB586" s="77"/>
      <c r="BC586" s="78"/>
      <c r="BD586" s="78"/>
      <c r="BE586" s="78"/>
      <c r="BF586" s="78"/>
      <c r="BG586" s="73"/>
      <c r="BH586" s="75"/>
      <c r="BI586" s="75"/>
      <c r="BJ586" s="75"/>
      <c r="BK586" s="75"/>
    </row>
    <row r="587" ht="15.75" customHeight="1">
      <c r="A587" s="73"/>
      <c r="B587" s="74"/>
      <c r="C587" s="74"/>
      <c r="D587" s="74"/>
      <c r="E587" s="75"/>
      <c r="F587" s="75"/>
      <c r="G587" s="75"/>
      <c r="H587" s="74"/>
      <c r="I587" s="75"/>
      <c r="J587" s="73"/>
      <c r="K587" s="73"/>
      <c r="L587" s="74"/>
      <c r="M587" s="74"/>
      <c r="N587" s="73"/>
      <c r="O587" s="73"/>
      <c r="P587" s="74"/>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4"/>
      <c r="AN587" s="75"/>
      <c r="AO587" s="73"/>
      <c r="AP587" s="75"/>
      <c r="AQ587" s="75"/>
      <c r="AR587" s="75"/>
      <c r="AS587" s="75"/>
      <c r="AT587" s="75"/>
      <c r="AU587" s="75"/>
      <c r="AV587" s="75"/>
      <c r="AW587" s="75"/>
      <c r="AX587" s="75"/>
      <c r="AY587" s="74"/>
      <c r="AZ587" s="74"/>
      <c r="BA587" s="73"/>
      <c r="BB587" s="77"/>
      <c r="BC587" s="78"/>
      <c r="BD587" s="78"/>
      <c r="BE587" s="78"/>
      <c r="BF587" s="78"/>
      <c r="BG587" s="73"/>
      <c r="BH587" s="75"/>
      <c r="BI587" s="75"/>
      <c r="BJ587" s="75"/>
      <c r="BK587" s="75"/>
    </row>
    <row r="588" ht="15.75" customHeight="1">
      <c r="A588" s="73"/>
      <c r="B588" s="74"/>
      <c r="C588" s="74"/>
      <c r="D588" s="74"/>
      <c r="E588" s="75"/>
      <c r="F588" s="75"/>
      <c r="G588" s="75"/>
      <c r="H588" s="74"/>
      <c r="I588" s="75"/>
      <c r="J588" s="73"/>
      <c r="K588" s="73"/>
      <c r="L588" s="74"/>
      <c r="M588" s="74"/>
      <c r="N588" s="73"/>
      <c r="O588" s="73"/>
      <c r="P588" s="74"/>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4"/>
      <c r="AN588" s="75"/>
      <c r="AO588" s="73"/>
      <c r="AP588" s="75"/>
      <c r="AQ588" s="75"/>
      <c r="AR588" s="75"/>
      <c r="AS588" s="75"/>
      <c r="AT588" s="75"/>
      <c r="AU588" s="75"/>
      <c r="AV588" s="75"/>
      <c r="AW588" s="75"/>
      <c r="AX588" s="75"/>
      <c r="AY588" s="74"/>
      <c r="AZ588" s="74"/>
      <c r="BA588" s="73"/>
      <c r="BB588" s="77"/>
      <c r="BC588" s="78"/>
      <c r="BD588" s="78"/>
      <c r="BE588" s="78"/>
      <c r="BF588" s="78"/>
      <c r="BG588" s="73"/>
      <c r="BH588" s="75"/>
      <c r="BI588" s="75"/>
      <c r="BJ588" s="75"/>
      <c r="BK588" s="75"/>
    </row>
    <row r="589" ht="15.75" customHeight="1">
      <c r="A589" s="73"/>
      <c r="B589" s="74"/>
      <c r="C589" s="74"/>
      <c r="D589" s="74"/>
      <c r="E589" s="75"/>
      <c r="F589" s="75"/>
      <c r="G589" s="75"/>
      <c r="H589" s="74"/>
      <c r="I589" s="75"/>
      <c r="J589" s="73"/>
      <c r="K589" s="73"/>
      <c r="L589" s="74"/>
      <c r="M589" s="74"/>
      <c r="N589" s="73"/>
      <c r="O589" s="73"/>
      <c r="P589" s="74"/>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4"/>
      <c r="AN589" s="75"/>
      <c r="AO589" s="73"/>
      <c r="AP589" s="75"/>
      <c r="AQ589" s="75"/>
      <c r="AR589" s="75"/>
      <c r="AS589" s="75"/>
      <c r="AT589" s="75"/>
      <c r="AU589" s="75"/>
      <c r="AV589" s="75"/>
      <c r="AW589" s="75"/>
      <c r="AX589" s="75"/>
      <c r="AY589" s="74"/>
      <c r="AZ589" s="74"/>
      <c r="BA589" s="73"/>
      <c r="BB589" s="77"/>
      <c r="BC589" s="78"/>
      <c r="BD589" s="78"/>
      <c r="BE589" s="78"/>
      <c r="BF589" s="78"/>
      <c r="BG589" s="73"/>
      <c r="BH589" s="75"/>
      <c r="BI589" s="75"/>
      <c r="BJ589" s="75"/>
      <c r="BK589" s="75"/>
    </row>
    <row r="590" ht="15.75" customHeight="1">
      <c r="A590" s="73"/>
      <c r="B590" s="74"/>
      <c r="C590" s="74"/>
      <c r="D590" s="74"/>
      <c r="E590" s="75"/>
      <c r="F590" s="75"/>
      <c r="G590" s="75"/>
      <c r="H590" s="74"/>
      <c r="I590" s="75"/>
      <c r="J590" s="73"/>
      <c r="K590" s="73"/>
      <c r="L590" s="74"/>
      <c r="M590" s="74"/>
      <c r="N590" s="73"/>
      <c r="O590" s="73"/>
      <c r="P590" s="74"/>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4"/>
      <c r="AN590" s="75"/>
      <c r="AO590" s="73"/>
      <c r="AP590" s="75"/>
      <c r="AQ590" s="75"/>
      <c r="AR590" s="75"/>
      <c r="AS590" s="75"/>
      <c r="AT590" s="75"/>
      <c r="AU590" s="75"/>
      <c r="AV590" s="75"/>
      <c r="AW590" s="75"/>
      <c r="AX590" s="75"/>
      <c r="AY590" s="74"/>
      <c r="AZ590" s="74"/>
      <c r="BA590" s="73"/>
      <c r="BB590" s="77"/>
      <c r="BC590" s="78"/>
      <c r="BD590" s="78"/>
      <c r="BE590" s="78"/>
      <c r="BF590" s="78"/>
      <c r="BG590" s="73"/>
      <c r="BH590" s="75"/>
      <c r="BI590" s="75"/>
      <c r="BJ590" s="75"/>
      <c r="BK590" s="75"/>
    </row>
    <row r="591" ht="15.75" customHeight="1">
      <c r="A591" s="73"/>
      <c r="B591" s="74"/>
      <c r="C591" s="74"/>
      <c r="D591" s="74"/>
      <c r="E591" s="75"/>
      <c r="F591" s="75"/>
      <c r="G591" s="75"/>
      <c r="H591" s="74"/>
      <c r="I591" s="75"/>
      <c r="J591" s="73"/>
      <c r="K591" s="73"/>
      <c r="L591" s="74"/>
      <c r="M591" s="74"/>
      <c r="N591" s="73"/>
      <c r="O591" s="73"/>
      <c r="P591" s="74"/>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4"/>
      <c r="AN591" s="75"/>
      <c r="AO591" s="73"/>
      <c r="AP591" s="75"/>
      <c r="AQ591" s="75"/>
      <c r="AR591" s="75"/>
      <c r="AS591" s="75"/>
      <c r="AT591" s="75"/>
      <c r="AU591" s="75"/>
      <c r="AV591" s="75"/>
      <c r="AW591" s="75"/>
      <c r="AX591" s="75"/>
      <c r="AY591" s="74"/>
      <c r="AZ591" s="74"/>
      <c r="BA591" s="73"/>
      <c r="BB591" s="77"/>
      <c r="BC591" s="78"/>
      <c r="BD591" s="78"/>
      <c r="BE591" s="78"/>
      <c r="BF591" s="78"/>
      <c r="BG591" s="73"/>
      <c r="BH591" s="75"/>
      <c r="BI591" s="75"/>
      <c r="BJ591" s="75"/>
      <c r="BK591" s="75"/>
    </row>
    <row r="592" ht="15.75" customHeight="1">
      <c r="A592" s="73"/>
      <c r="B592" s="74"/>
      <c r="C592" s="74"/>
      <c r="D592" s="74"/>
      <c r="E592" s="75"/>
      <c r="F592" s="75"/>
      <c r="G592" s="75"/>
      <c r="H592" s="74"/>
      <c r="I592" s="75"/>
      <c r="J592" s="73"/>
      <c r="K592" s="73"/>
      <c r="L592" s="74"/>
      <c r="M592" s="74"/>
      <c r="N592" s="73"/>
      <c r="O592" s="73"/>
      <c r="P592" s="74"/>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4"/>
      <c r="AN592" s="75"/>
      <c r="AO592" s="73"/>
      <c r="AP592" s="75"/>
      <c r="AQ592" s="75"/>
      <c r="AR592" s="75"/>
      <c r="AS592" s="75"/>
      <c r="AT592" s="75"/>
      <c r="AU592" s="75"/>
      <c r="AV592" s="75"/>
      <c r="AW592" s="75"/>
      <c r="AX592" s="75"/>
      <c r="AY592" s="74"/>
      <c r="AZ592" s="74"/>
      <c r="BA592" s="73"/>
      <c r="BB592" s="77"/>
      <c r="BC592" s="78"/>
      <c r="BD592" s="78"/>
      <c r="BE592" s="78"/>
      <c r="BF592" s="78"/>
      <c r="BG592" s="73"/>
      <c r="BH592" s="75"/>
      <c r="BI592" s="75"/>
      <c r="BJ592" s="75"/>
      <c r="BK592" s="75"/>
    </row>
    <row r="593" ht="15.75" customHeight="1">
      <c r="A593" s="73"/>
      <c r="B593" s="74"/>
      <c r="C593" s="74"/>
      <c r="D593" s="74"/>
      <c r="E593" s="75"/>
      <c r="F593" s="75"/>
      <c r="G593" s="75"/>
      <c r="H593" s="74"/>
      <c r="I593" s="75"/>
      <c r="J593" s="73"/>
      <c r="K593" s="73"/>
      <c r="L593" s="74"/>
      <c r="M593" s="74"/>
      <c r="N593" s="73"/>
      <c r="O593" s="73"/>
      <c r="P593" s="74"/>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4"/>
      <c r="AN593" s="75"/>
      <c r="AO593" s="73"/>
      <c r="AP593" s="75"/>
      <c r="AQ593" s="75"/>
      <c r="AR593" s="75"/>
      <c r="AS593" s="75"/>
      <c r="AT593" s="75"/>
      <c r="AU593" s="75"/>
      <c r="AV593" s="75"/>
      <c r="AW593" s="75"/>
      <c r="AX593" s="75"/>
      <c r="AY593" s="74"/>
      <c r="AZ593" s="74"/>
      <c r="BA593" s="73"/>
      <c r="BB593" s="77"/>
      <c r="BC593" s="78"/>
      <c r="BD593" s="78"/>
      <c r="BE593" s="78"/>
      <c r="BF593" s="78"/>
      <c r="BG593" s="73"/>
      <c r="BH593" s="75"/>
      <c r="BI593" s="75"/>
      <c r="BJ593" s="75"/>
      <c r="BK593" s="75"/>
    </row>
    <row r="594" ht="15.75" customHeight="1">
      <c r="A594" s="73"/>
      <c r="B594" s="74"/>
      <c r="C594" s="74"/>
      <c r="D594" s="74"/>
      <c r="E594" s="75"/>
      <c r="F594" s="75"/>
      <c r="G594" s="75"/>
      <c r="H594" s="74"/>
      <c r="I594" s="75"/>
      <c r="J594" s="73"/>
      <c r="K594" s="73"/>
      <c r="L594" s="74"/>
      <c r="M594" s="74"/>
      <c r="N594" s="73"/>
      <c r="O594" s="73"/>
      <c r="P594" s="74"/>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4"/>
      <c r="AN594" s="75"/>
      <c r="AO594" s="73"/>
      <c r="AP594" s="75"/>
      <c r="AQ594" s="75"/>
      <c r="AR594" s="75"/>
      <c r="AS594" s="75"/>
      <c r="AT594" s="75"/>
      <c r="AU594" s="75"/>
      <c r="AV594" s="75"/>
      <c r="AW594" s="75"/>
      <c r="AX594" s="75"/>
      <c r="AY594" s="74"/>
      <c r="AZ594" s="74"/>
      <c r="BA594" s="73"/>
      <c r="BB594" s="77"/>
      <c r="BC594" s="78"/>
      <c r="BD594" s="78"/>
      <c r="BE594" s="78"/>
      <c r="BF594" s="78"/>
      <c r="BG594" s="73"/>
      <c r="BH594" s="75"/>
      <c r="BI594" s="75"/>
      <c r="BJ594" s="75"/>
      <c r="BK594" s="75"/>
    </row>
    <row r="595" ht="15.75" customHeight="1">
      <c r="A595" s="73"/>
      <c r="B595" s="74"/>
      <c r="C595" s="74"/>
      <c r="D595" s="74"/>
      <c r="E595" s="75"/>
      <c r="F595" s="75"/>
      <c r="G595" s="75"/>
      <c r="H595" s="74"/>
      <c r="I595" s="75"/>
      <c r="J595" s="73"/>
      <c r="K595" s="73"/>
      <c r="L595" s="74"/>
      <c r="M595" s="74"/>
      <c r="N595" s="73"/>
      <c r="O595" s="73"/>
      <c r="P595" s="74"/>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4"/>
      <c r="AN595" s="75"/>
      <c r="AO595" s="73"/>
      <c r="AP595" s="75"/>
      <c r="AQ595" s="75"/>
      <c r="AR595" s="75"/>
      <c r="AS595" s="75"/>
      <c r="AT595" s="75"/>
      <c r="AU595" s="75"/>
      <c r="AV595" s="75"/>
      <c r="AW595" s="75"/>
      <c r="AX595" s="75"/>
      <c r="AY595" s="74"/>
      <c r="AZ595" s="74"/>
      <c r="BA595" s="73"/>
      <c r="BB595" s="77"/>
      <c r="BC595" s="78"/>
      <c r="BD595" s="78"/>
      <c r="BE595" s="78"/>
      <c r="BF595" s="78"/>
      <c r="BG595" s="73"/>
      <c r="BH595" s="75"/>
      <c r="BI595" s="75"/>
      <c r="BJ595" s="75"/>
      <c r="BK595" s="75"/>
    </row>
    <row r="596" ht="15.75" customHeight="1">
      <c r="A596" s="73"/>
      <c r="B596" s="74"/>
      <c r="C596" s="74"/>
      <c r="D596" s="74"/>
      <c r="E596" s="75"/>
      <c r="F596" s="75"/>
      <c r="G596" s="75"/>
      <c r="H596" s="74"/>
      <c r="I596" s="75"/>
      <c r="J596" s="73"/>
      <c r="K596" s="73"/>
      <c r="L596" s="74"/>
      <c r="M596" s="74"/>
      <c r="N596" s="73"/>
      <c r="O596" s="73"/>
      <c r="P596" s="74"/>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4"/>
      <c r="AN596" s="75"/>
      <c r="AO596" s="73"/>
      <c r="AP596" s="75"/>
      <c r="AQ596" s="75"/>
      <c r="AR596" s="75"/>
      <c r="AS596" s="75"/>
      <c r="AT596" s="75"/>
      <c r="AU596" s="75"/>
      <c r="AV596" s="75"/>
      <c r="AW596" s="75"/>
      <c r="AX596" s="75"/>
      <c r="AY596" s="74"/>
      <c r="AZ596" s="74"/>
      <c r="BA596" s="73"/>
      <c r="BB596" s="77"/>
      <c r="BC596" s="78"/>
      <c r="BD596" s="78"/>
      <c r="BE596" s="78"/>
      <c r="BF596" s="78"/>
      <c r="BG596" s="73"/>
      <c r="BH596" s="75"/>
      <c r="BI596" s="75"/>
      <c r="BJ596" s="75"/>
      <c r="BK596" s="75"/>
    </row>
    <row r="597" ht="15.75" customHeight="1">
      <c r="A597" s="73"/>
      <c r="B597" s="74"/>
      <c r="C597" s="74"/>
      <c r="D597" s="74"/>
      <c r="E597" s="75"/>
      <c r="F597" s="75"/>
      <c r="G597" s="75"/>
      <c r="H597" s="74"/>
      <c r="I597" s="75"/>
      <c r="J597" s="73"/>
      <c r="K597" s="73"/>
      <c r="L597" s="74"/>
      <c r="M597" s="74"/>
      <c r="N597" s="73"/>
      <c r="O597" s="73"/>
      <c r="P597" s="74"/>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4"/>
      <c r="AN597" s="75"/>
      <c r="AO597" s="73"/>
      <c r="AP597" s="75"/>
      <c r="AQ597" s="75"/>
      <c r="AR597" s="75"/>
      <c r="AS597" s="75"/>
      <c r="AT597" s="75"/>
      <c r="AU597" s="75"/>
      <c r="AV597" s="75"/>
      <c r="AW597" s="75"/>
      <c r="AX597" s="75"/>
      <c r="AY597" s="74"/>
      <c r="AZ597" s="74"/>
      <c r="BA597" s="73"/>
      <c r="BB597" s="77"/>
      <c r="BC597" s="78"/>
      <c r="BD597" s="78"/>
      <c r="BE597" s="78"/>
      <c r="BF597" s="78"/>
      <c r="BG597" s="73"/>
      <c r="BH597" s="75"/>
      <c r="BI597" s="75"/>
      <c r="BJ597" s="75"/>
      <c r="BK597" s="75"/>
    </row>
    <row r="598" ht="15.75" customHeight="1">
      <c r="A598" s="73"/>
      <c r="B598" s="74"/>
      <c r="C598" s="74"/>
      <c r="D598" s="74"/>
      <c r="E598" s="75"/>
      <c r="F598" s="75"/>
      <c r="G598" s="75"/>
      <c r="H598" s="74"/>
      <c r="I598" s="75"/>
      <c r="J598" s="73"/>
      <c r="K598" s="73"/>
      <c r="L598" s="74"/>
      <c r="M598" s="74"/>
      <c r="N598" s="73"/>
      <c r="O598" s="73"/>
      <c r="P598" s="74"/>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4"/>
      <c r="AN598" s="75"/>
      <c r="AO598" s="73"/>
      <c r="AP598" s="75"/>
      <c r="AQ598" s="75"/>
      <c r="AR598" s="75"/>
      <c r="AS598" s="75"/>
      <c r="AT598" s="75"/>
      <c r="AU598" s="75"/>
      <c r="AV598" s="75"/>
      <c r="AW598" s="75"/>
      <c r="AX598" s="75"/>
      <c r="AY598" s="74"/>
      <c r="AZ598" s="74"/>
      <c r="BA598" s="73"/>
      <c r="BB598" s="77"/>
      <c r="BC598" s="78"/>
      <c r="BD598" s="78"/>
      <c r="BE598" s="78"/>
      <c r="BF598" s="78"/>
      <c r="BG598" s="73"/>
      <c r="BH598" s="75"/>
      <c r="BI598" s="75"/>
      <c r="BJ598" s="75"/>
      <c r="BK598" s="75"/>
    </row>
    <row r="599" ht="15.75" customHeight="1">
      <c r="A599" s="73"/>
      <c r="B599" s="74"/>
      <c r="C599" s="74"/>
      <c r="D599" s="74"/>
      <c r="E599" s="75"/>
      <c r="F599" s="75"/>
      <c r="G599" s="75"/>
      <c r="H599" s="74"/>
      <c r="I599" s="75"/>
      <c r="J599" s="73"/>
      <c r="K599" s="73"/>
      <c r="L599" s="74"/>
      <c r="M599" s="74"/>
      <c r="N599" s="73"/>
      <c r="O599" s="73"/>
      <c r="P599" s="74"/>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4"/>
      <c r="AN599" s="75"/>
      <c r="AO599" s="73"/>
      <c r="AP599" s="75"/>
      <c r="AQ599" s="75"/>
      <c r="AR599" s="75"/>
      <c r="AS599" s="75"/>
      <c r="AT599" s="75"/>
      <c r="AU599" s="75"/>
      <c r="AV599" s="75"/>
      <c r="AW599" s="75"/>
      <c r="AX599" s="75"/>
      <c r="AY599" s="74"/>
      <c r="AZ599" s="74"/>
      <c r="BA599" s="73"/>
      <c r="BB599" s="77"/>
      <c r="BC599" s="78"/>
      <c r="BD599" s="78"/>
      <c r="BE599" s="78"/>
      <c r="BF599" s="78"/>
      <c r="BG599" s="73"/>
      <c r="BH599" s="75"/>
      <c r="BI599" s="75"/>
      <c r="BJ599" s="75"/>
      <c r="BK599" s="75"/>
    </row>
    <row r="600" ht="15.75" customHeight="1">
      <c r="A600" s="73"/>
      <c r="B600" s="74"/>
      <c r="C600" s="74"/>
      <c r="D600" s="74"/>
      <c r="E600" s="75"/>
      <c r="F600" s="75"/>
      <c r="G600" s="75"/>
      <c r="H600" s="74"/>
      <c r="I600" s="75"/>
      <c r="J600" s="73"/>
      <c r="K600" s="73"/>
      <c r="L600" s="74"/>
      <c r="M600" s="74"/>
      <c r="N600" s="73"/>
      <c r="O600" s="73"/>
      <c r="P600" s="74"/>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4"/>
      <c r="AN600" s="75"/>
      <c r="AO600" s="73"/>
      <c r="AP600" s="75"/>
      <c r="AQ600" s="75"/>
      <c r="AR600" s="75"/>
      <c r="AS600" s="75"/>
      <c r="AT600" s="75"/>
      <c r="AU600" s="75"/>
      <c r="AV600" s="75"/>
      <c r="AW600" s="75"/>
      <c r="AX600" s="75"/>
      <c r="AY600" s="74"/>
      <c r="AZ600" s="74"/>
      <c r="BA600" s="73"/>
      <c r="BB600" s="77"/>
      <c r="BC600" s="78"/>
      <c r="BD600" s="78"/>
      <c r="BE600" s="78"/>
      <c r="BF600" s="78"/>
      <c r="BG600" s="73"/>
      <c r="BH600" s="75"/>
      <c r="BI600" s="75"/>
      <c r="BJ600" s="75"/>
      <c r="BK600" s="75"/>
    </row>
    <row r="601" ht="15.75" customHeight="1">
      <c r="A601" s="73"/>
      <c r="B601" s="74"/>
      <c r="C601" s="74"/>
      <c r="D601" s="74"/>
      <c r="E601" s="75"/>
      <c r="F601" s="75"/>
      <c r="G601" s="75"/>
      <c r="H601" s="74"/>
      <c r="I601" s="75"/>
      <c r="J601" s="73"/>
      <c r="K601" s="73"/>
      <c r="L601" s="74"/>
      <c r="M601" s="74"/>
      <c r="N601" s="73"/>
      <c r="O601" s="73"/>
      <c r="P601" s="74"/>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4"/>
      <c r="AN601" s="75"/>
      <c r="AO601" s="73"/>
      <c r="AP601" s="75"/>
      <c r="AQ601" s="75"/>
      <c r="AR601" s="75"/>
      <c r="AS601" s="75"/>
      <c r="AT601" s="75"/>
      <c r="AU601" s="75"/>
      <c r="AV601" s="75"/>
      <c r="AW601" s="75"/>
      <c r="AX601" s="75"/>
      <c r="AY601" s="74"/>
      <c r="AZ601" s="74"/>
      <c r="BA601" s="73"/>
      <c r="BB601" s="77"/>
      <c r="BC601" s="78"/>
      <c r="BD601" s="78"/>
      <c r="BE601" s="78"/>
      <c r="BF601" s="78"/>
      <c r="BG601" s="73"/>
      <c r="BH601" s="75"/>
      <c r="BI601" s="75"/>
      <c r="BJ601" s="75"/>
      <c r="BK601" s="75"/>
    </row>
    <row r="602" ht="15.75" customHeight="1">
      <c r="A602" s="73"/>
      <c r="B602" s="74"/>
      <c r="C602" s="74"/>
      <c r="D602" s="74"/>
      <c r="E602" s="75"/>
      <c r="F602" s="75"/>
      <c r="G602" s="75"/>
      <c r="H602" s="74"/>
      <c r="I602" s="75"/>
      <c r="J602" s="73"/>
      <c r="K602" s="73"/>
      <c r="L602" s="74"/>
      <c r="M602" s="74"/>
      <c r="N602" s="73"/>
      <c r="O602" s="73"/>
      <c r="P602" s="74"/>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4"/>
      <c r="AN602" s="75"/>
      <c r="AO602" s="73"/>
      <c r="AP602" s="75"/>
      <c r="AQ602" s="75"/>
      <c r="AR602" s="75"/>
      <c r="AS602" s="75"/>
      <c r="AT602" s="75"/>
      <c r="AU602" s="75"/>
      <c r="AV602" s="75"/>
      <c r="AW602" s="75"/>
      <c r="AX602" s="75"/>
      <c r="AY602" s="74"/>
      <c r="AZ602" s="74"/>
      <c r="BA602" s="73"/>
      <c r="BB602" s="77"/>
      <c r="BC602" s="78"/>
      <c r="BD602" s="78"/>
      <c r="BE602" s="78"/>
      <c r="BF602" s="78"/>
      <c r="BG602" s="73"/>
      <c r="BH602" s="75"/>
      <c r="BI602" s="75"/>
      <c r="BJ602" s="75"/>
      <c r="BK602" s="75"/>
    </row>
    <row r="603" ht="15.75" customHeight="1">
      <c r="A603" s="73"/>
      <c r="B603" s="74"/>
      <c r="C603" s="74"/>
      <c r="D603" s="74"/>
      <c r="E603" s="75"/>
      <c r="F603" s="75"/>
      <c r="G603" s="75"/>
      <c r="H603" s="74"/>
      <c r="I603" s="75"/>
      <c r="J603" s="73"/>
      <c r="K603" s="73"/>
      <c r="L603" s="74"/>
      <c r="M603" s="74"/>
      <c r="N603" s="73"/>
      <c r="O603" s="73"/>
      <c r="P603" s="74"/>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4"/>
      <c r="AN603" s="75"/>
      <c r="AO603" s="73"/>
      <c r="AP603" s="75"/>
      <c r="AQ603" s="75"/>
      <c r="AR603" s="75"/>
      <c r="AS603" s="75"/>
      <c r="AT603" s="75"/>
      <c r="AU603" s="75"/>
      <c r="AV603" s="75"/>
      <c r="AW603" s="75"/>
      <c r="AX603" s="75"/>
      <c r="AY603" s="74"/>
      <c r="AZ603" s="74"/>
      <c r="BA603" s="73"/>
      <c r="BB603" s="77"/>
      <c r="BC603" s="78"/>
      <c r="BD603" s="78"/>
      <c r="BE603" s="78"/>
      <c r="BF603" s="78"/>
      <c r="BG603" s="73"/>
      <c r="BH603" s="75"/>
      <c r="BI603" s="75"/>
      <c r="BJ603" s="75"/>
      <c r="BK603" s="75"/>
    </row>
    <row r="604" ht="15.75" customHeight="1">
      <c r="A604" s="73"/>
      <c r="B604" s="74"/>
      <c r="C604" s="74"/>
      <c r="D604" s="74"/>
      <c r="E604" s="75"/>
      <c r="F604" s="75"/>
      <c r="G604" s="75"/>
      <c r="H604" s="74"/>
      <c r="I604" s="75"/>
      <c r="J604" s="73"/>
      <c r="K604" s="73"/>
      <c r="L604" s="74"/>
      <c r="M604" s="74"/>
      <c r="N604" s="73"/>
      <c r="O604" s="73"/>
      <c r="P604" s="74"/>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4"/>
      <c r="AN604" s="75"/>
      <c r="AO604" s="73"/>
      <c r="AP604" s="75"/>
      <c r="AQ604" s="75"/>
      <c r="AR604" s="75"/>
      <c r="AS604" s="75"/>
      <c r="AT604" s="75"/>
      <c r="AU604" s="75"/>
      <c r="AV604" s="75"/>
      <c r="AW604" s="75"/>
      <c r="AX604" s="75"/>
      <c r="AY604" s="74"/>
      <c r="AZ604" s="74"/>
      <c r="BA604" s="73"/>
      <c r="BB604" s="77"/>
      <c r="BC604" s="78"/>
      <c r="BD604" s="78"/>
      <c r="BE604" s="78"/>
      <c r="BF604" s="78"/>
      <c r="BG604" s="73"/>
      <c r="BH604" s="75"/>
      <c r="BI604" s="75"/>
      <c r="BJ604" s="75"/>
      <c r="BK604" s="75"/>
    </row>
    <row r="605" ht="15.75" customHeight="1">
      <c r="A605" s="73"/>
      <c r="B605" s="74"/>
      <c r="C605" s="74"/>
      <c r="D605" s="74"/>
      <c r="E605" s="75"/>
      <c r="F605" s="75"/>
      <c r="G605" s="75"/>
      <c r="H605" s="74"/>
      <c r="I605" s="75"/>
      <c r="J605" s="73"/>
      <c r="K605" s="73"/>
      <c r="L605" s="74"/>
      <c r="M605" s="74"/>
      <c r="N605" s="73"/>
      <c r="O605" s="73"/>
      <c r="P605" s="74"/>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4"/>
      <c r="AN605" s="75"/>
      <c r="AO605" s="73"/>
      <c r="AP605" s="75"/>
      <c r="AQ605" s="75"/>
      <c r="AR605" s="75"/>
      <c r="AS605" s="75"/>
      <c r="AT605" s="75"/>
      <c r="AU605" s="75"/>
      <c r="AV605" s="75"/>
      <c r="AW605" s="75"/>
      <c r="AX605" s="75"/>
      <c r="AY605" s="74"/>
      <c r="AZ605" s="74"/>
      <c r="BA605" s="73"/>
      <c r="BB605" s="77"/>
      <c r="BC605" s="78"/>
      <c r="BD605" s="78"/>
      <c r="BE605" s="78"/>
      <c r="BF605" s="78"/>
      <c r="BG605" s="73"/>
      <c r="BH605" s="75"/>
      <c r="BI605" s="75"/>
      <c r="BJ605" s="75"/>
      <c r="BK605" s="75"/>
    </row>
    <row r="606" ht="15.75" customHeight="1">
      <c r="A606" s="73"/>
      <c r="B606" s="74"/>
      <c r="C606" s="74"/>
      <c r="D606" s="74"/>
      <c r="E606" s="75"/>
      <c r="F606" s="75"/>
      <c r="G606" s="75"/>
      <c r="H606" s="74"/>
      <c r="I606" s="75"/>
      <c r="J606" s="73"/>
      <c r="K606" s="73"/>
      <c r="L606" s="74"/>
      <c r="M606" s="74"/>
      <c r="N606" s="73"/>
      <c r="O606" s="73"/>
      <c r="P606" s="74"/>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4"/>
      <c r="AN606" s="75"/>
      <c r="AO606" s="73"/>
      <c r="AP606" s="75"/>
      <c r="AQ606" s="75"/>
      <c r="AR606" s="75"/>
      <c r="AS606" s="75"/>
      <c r="AT606" s="75"/>
      <c r="AU606" s="75"/>
      <c r="AV606" s="75"/>
      <c r="AW606" s="75"/>
      <c r="AX606" s="75"/>
      <c r="AY606" s="74"/>
      <c r="AZ606" s="74"/>
      <c r="BA606" s="73"/>
      <c r="BB606" s="77"/>
      <c r="BC606" s="78"/>
      <c r="BD606" s="78"/>
      <c r="BE606" s="78"/>
      <c r="BF606" s="78"/>
      <c r="BG606" s="73"/>
      <c r="BH606" s="75"/>
      <c r="BI606" s="75"/>
      <c r="BJ606" s="75"/>
      <c r="BK606" s="75"/>
    </row>
    <row r="607" ht="15.75" customHeight="1">
      <c r="A607" s="73"/>
      <c r="B607" s="74"/>
      <c r="C607" s="74"/>
      <c r="D607" s="74"/>
      <c r="E607" s="75"/>
      <c r="F607" s="75"/>
      <c r="G607" s="75"/>
      <c r="H607" s="74"/>
      <c r="I607" s="75"/>
      <c r="J607" s="73"/>
      <c r="K607" s="73"/>
      <c r="L607" s="74"/>
      <c r="M607" s="74"/>
      <c r="N607" s="73"/>
      <c r="O607" s="73"/>
      <c r="P607" s="74"/>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4"/>
      <c r="AN607" s="75"/>
      <c r="AO607" s="73"/>
      <c r="AP607" s="75"/>
      <c r="AQ607" s="75"/>
      <c r="AR607" s="75"/>
      <c r="AS607" s="75"/>
      <c r="AT607" s="75"/>
      <c r="AU607" s="75"/>
      <c r="AV607" s="75"/>
      <c r="AW607" s="75"/>
      <c r="AX607" s="75"/>
      <c r="AY607" s="74"/>
      <c r="AZ607" s="74"/>
      <c r="BA607" s="73"/>
      <c r="BB607" s="77"/>
      <c r="BC607" s="78"/>
      <c r="BD607" s="78"/>
      <c r="BE607" s="78"/>
      <c r="BF607" s="78"/>
      <c r="BG607" s="73"/>
      <c r="BH607" s="75"/>
      <c r="BI607" s="75"/>
      <c r="BJ607" s="75"/>
      <c r="BK607" s="75"/>
    </row>
    <row r="608" ht="15.75" customHeight="1">
      <c r="A608" s="73"/>
      <c r="B608" s="74"/>
      <c r="C608" s="74"/>
      <c r="D608" s="74"/>
      <c r="E608" s="75"/>
      <c r="F608" s="75"/>
      <c r="G608" s="75"/>
      <c r="H608" s="74"/>
      <c r="I608" s="75"/>
      <c r="J608" s="73"/>
      <c r="K608" s="73"/>
      <c r="L608" s="74"/>
      <c r="M608" s="74"/>
      <c r="N608" s="73"/>
      <c r="O608" s="73"/>
      <c r="P608" s="74"/>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4"/>
      <c r="AN608" s="75"/>
      <c r="AO608" s="73"/>
      <c r="AP608" s="75"/>
      <c r="AQ608" s="75"/>
      <c r="AR608" s="75"/>
      <c r="AS608" s="75"/>
      <c r="AT608" s="75"/>
      <c r="AU608" s="75"/>
      <c r="AV608" s="75"/>
      <c r="AW608" s="75"/>
      <c r="AX608" s="75"/>
      <c r="AY608" s="74"/>
      <c r="AZ608" s="74"/>
      <c r="BA608" s="73"/>
      <c r="BB608" s="77"/>
      <c r="BC608" s="78"/>
      <c r="BD608" s="78"/>
      <c r="BE608" s="78"/>
      <c r="BF608" s="78"/>
      <c r="BG608" s="73"/>
      <c r="BH608" s="75"/>
      <c r="BI608" s="75"/>
      <c r="BJ608" s="75"/>
      <c r="BK608" s="75"/>
    </row>
    <row r="609" ht="15.75" customHeight="1">
      <c r="A609" s="73"/>
      <c r="B609" s="74"/>
      <c r="C609" s="74"/>
      <c r="D609" s="74"/>
      <c r="E609" s="75"/>
      <c r="F609" s="75"/>
      <c r="G609" s="75"/>
      <c r="H609" s="74"/>
      <c r="I609" s="75"/>
      <c r="J609" s="73"/>
      <c r="K609" s="73"/>
      <c r="L609" s="74"/>
      <c r="M609" s="74"/>
      <c r="N609" s="73"/>
      <c r="O609" s="73"/>
      <c r="P609" s="74"/>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4"/>
      <c r="AN609" s="75"/>
      <c r="AO609" s="73"/>
      <c r="AP609" s="75"/>
      <c r="AQ609" s="75"/>
      <c r="AR609" s="75"/>
      <c r="AS609" s="75"/>
      <c r="AT609" s="75"/>
      <c r="AU609" s="75"/>
      <c r="AV609" s="75"/>
      <c r="AW609" s="75"/>
      <c r="AX609" s="75"/>
      <c r="AY609" s="74"/>
      <c r="AZ609" s="74"/>
      <c r="BA609" s="73"/>
      <c r="BB609" s="77"/>
      <c r="BC609" s="78"/>
      <c r="BD609" s="78"/>
      <c r="BE609" s="78"/>
      <c r="BF609" s="78"/>
      <c r="BG609" s="73"/>
      <c r="BH609" s="75"/>
      <c r="BI609" s="75"/>
      <c r="BJ609" s="75"/>
      <c r="BK609" s="75"/>
    </row>
    <row r="610" ht="15.75" customHeight="1">
      <c r="A610" s="73"/>
      <c r="B610" s="74"/>
      <c r="C610" s="74"/>
      <c r="D610" s="74"/>
      <c r="E610" s="75"/>
      <c r="F610" s="75"/>
      <c r="G610" s="75"/>
      <c r="H610" s="74"/>
      <c r="I610" s="75"/>
      <c r="J610" s="73"/>
      <c r="K610" s="73"/>
      <c r="L610" s="74"/>
      <c r="M610" s="74"/>
      <c r="N610" s="73"/>
      <c r="O610" s="73"/>
      <c r="P610" s="74"/>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4"/>
      <c r="AN610" s="75"/>
      <c r="AO610" s="73"/>
      <c r="AP610" s="75"/>
      <c r="AQ610" s="75"/>
      <c r="AR610" s="75"/>
      <c r="AS610" s="75"/>
      <c r="AT610" s="75"/>
      <c r="AU610" s="75"/>
      <c r="AV610" s="75"/>
      <c r="AW610" s="75"/>
      <c r="AX610" s="75"/>
      <c r="AY610" s="74"/>
      <c r="AZ610" s="74"/>
      <c r="BA610" s="73"/>
      <c r="BB610" s="77"/>
      <c r="BC610" s="78"/>
      <c r="BD610" s="78"/>
      <c r="BE610" s="78"/>
      <c r="BF610" s="78"/>
      <c r="BG610" s="73"/>
      <c r="BH610" s="75"/>
      <c r="BI610" s="75"/>
      <c r="BJ610" s="75"/>
      <c r="BK610" s="75"/>
    </row>
    <row r="611" ht="15.75" customHeight="1">
      <c r="A611" s="73"/>
      <c r="B611" s="74"/>
      <c r="C611" s="74"/>
      <c r="D611" s="74"/>
      <c r="E611" s="75"/>
      <c r="F611" s="75"/>
      <c r="G611" s="75"/>
      <c r="H611" s="74"/>
      <c r="I611" s="75"/>
      <c r="J611" s="73"/>
      <c r="K611" s="73"/>
      <c r="L611" s="74"/>
      <c r="M611" s="74"/>
      <c r="N611" s="73"/>
      <c r="O611" s="73"/>
      <c r="P611" s="74"/>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4"/>
      <c r="AN611" s="75"/>
      <c r="AO611" s="73"/>
      <c r="AP611" s="75"/>
      <c r="AQ611" s="75"/>
      <c r="AR611" s="75"/>
      <c r="AS611" s="75"/>
      <c r="AT611" s="75"/>
      <c r="AU611" s="75"/>
      <c r="AV611" s="75"/>
      <c r="AW611" s="75"/>
      <c r="AX611" s="75"/>
      <c r="AY611" s="74"/>
      <c r="AZ611" s="74"/>
      <c r="BA611" s="73"/>
      <c r="BB611" s="77"/>
      <c r="BC611" s="78"/>
      <c r="BD611" s="78"/>
      <c r="BE611" s="78"/>
      <c r="BF611" s="78"/>
      <c r="BG611" s="73"/>
      <c r="BH611" s="75"/>
      <c r="BI611" s="75"/>
      <c r="BJ611" s="75"/>
      <c r="BK611" s="75"/>
    </row>
    <row r="612" ht="15.75" customHeight="1">
      <c r="A612" s="73"/>
      <c r="B612" s="74"/>
      <c r="C612" s="74"/>
      <c r="D612" s="74"/>
      <c r="E612" s="75"/>
      <c r="F612" s="75"/>
      <c r="G612" s="75"/>
      <c r="H612" s="74"/>
      <c r="I612" s="75"/>
      <c r="J612" s="73"/>
      <c r="K612" s="73"/>
      <c r="L612" s="74"/>
      <c r="M612" s="74"/>
      <c r="N612" s="73"/>
      <c r="O612" s="73"/>
      <c r="P612" s="74"/>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4"/>
      <c r="AN612" s="75"/>
      <c r="AO612" s="73"/>
      <c r="AP612" s="75"/>
      <c r="AQ612" s="75"/>
      <c r="AR612" s="75"/>
      <c r="AS612" s="75"/>
      <c r="AT612" s="75"/>
      <c r="AU612" s="75"/>
      <c r="AV612" s="75"/>
      <c r="AW612" s="75"/>
      <c r="AX612" s="75"/>
      <c r="AY612" s="74"/>
      <c r="AZ612" s="74"/>
      <c r="BA612" s="73"/>
      <c r="BB612" s="77"/>
      <c r="BC612" s="78"/>
      <c r="BD612" s="78"/>
      <c r="BE612" s="78"/>
      <c r="BF612" s="78"/>
      <c r="BG612" s="73"/>
      <c r="BH612" s="75"/>
      <c r="BI612" s="75"/>
      <c r="BJ612" s="75"/>
      <c r="BK612" s="75"/>
    </row>
    <row r="613" ht="15.75" customHeight="1">
      <c r="A613" s="73"/>
      <c r="B613" s="74"/>
      <c r="C613" s="74"/>
      <c r="D613" s="74"/>
      <c r="E613" s="75"/>
      <c r="F613" s="75"/>
      <c r="G613" s="75"/>
      <c r="H613" s="74"/>
      <c r="I613" s="75"/>
      <c r="J613" s="73"/>
      <c r="K613" s="73"/>
      <c r="L613" s="74"/>
      <c r="M613" s="74"/>
      <c r="N613" s="73"/>
      <c r="O613" s="73"/>
      <c r="P613" s="74"/>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4"/>
      <c r="AN613" s="75"/>
      <c r="AO613" s="73"/>
      <c r="AP613" s="75"/>
      <c r="AQ613" s="75"/>
      <c r="AR613" s="75"/>
      <c r="AS613" s="75"/>
      <c r="AT613" s="75"/>
      <c r="AU613" s="75"/>
      <c r="AV613" s="75"/>
      <c r="AW613" s="75"/>
      <c r="AX613" s="75"/>
      <c r="AY613" s="74"/>
      <c r="AZ613" s="74"/>
      <c r="BA613" s="73"/>
      <c r="BB613" s="77"/>
      <c r="BC613" s="78"/>
      <c r="BD613" s="78"/>
      <c r="BE613" s="78"/>
      <c r="BF613" s="78"/>
      <c r="BG613" s="73"/>
      <c r="BH613" s="75"/>
      <c r="BI613" s="75"/>
      <c r="BJ613" s="75"/>
      <c r="BK613" s="75"/>
    </row>
    <row r="614" ht="15.75" customHeight="1">
      <c r="A614" s="73"/>
      <c r="B614" s="74"/>
      <c r="C614" s="74"/>
      <c r="D614" s="74"/>
      <c r="E614" s="75"/>
      <c r="F614" s="75"/>
      <c r="G614" s="75"/>
      <c r="H614" s="74"/>
      <c r="I614" s="75"/>
      <c r="J614" s="73"/>
      <c r="K614" s="73"/>
      <c r="L614" s="74"/>
      <c r="M614" s="74"/>
      <c r="N614" s="73"/>
      <c r="O614" s="73"/>
      <c r="P614" s="74"/>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4"/>
      <c r="AN614" s="75"/>
      <c r="AO614" s="73"/>
      <c r="AP614" s="75"/>
      <c r="AQ614" s="75"/>
      <c r="AR614" s="75"/>
      <c r="AS614" s="75"/>
      <c r="AT614" s="75"/>
      <c r="AU614" s="75"/>
      <c r="AV614" s="75"/>
      <c r="AW614" s="75"/>
      <c r="AX614" s="75"/>
      <c r="AY614" s="74"/>
      <c r="AZ614" s="74"/>
      <c r="BA614" s="73"/>
      <c r="BB614" s="77"/>
      <c r="BC614" s="78"/>
      <c r="BD614" s="78"/>
      <c r="BE614" s="78"/>
      <c r="BF614" s="78"/>
      <c r="BG614" s="73"/>
      <c r="BH614" s="75"/>
      <c r="BI614" s="75"/>
      <c r="BJ614" s="75"/>
      <c r="BK614" s="75"/>
    </row>
    <row r="615" ht="15.75" customHeight="1">
      <c r="A615" s="73"/>
      <c r="B615" s="74"/>
      <c r="C615" s="74"/>
      <c r="D615" s="74"/>
      <c r="E615" s="75"/>
      <c r="F615" s="75"/>
      <c r="G615" s="75"/>
      <c r="H615" s="74"/>
      <c r="I615" s="75"/>
      <c r="J615" s="73"/>
      <c r="K615" s="73"/>
      <c r="L615" s="74"/>
      <c r="M615" s="74"/>
      <c r="N615" s="73"/>
      <c r="O615" s="73"/>
      <c r="P615" s="74"/>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4"/>
      <c r="AN615" s="75"/>
      <c r="AO615" s="73"/>
      <c r="AP615" s="75"/>
      <c r="AQ615" s="75"/>
      <c r="AR615" s="75"/>
      <c r="AS615" s="75"/>
      <c r="AT615" s="75"/>
      <c r="AU615" s="75"/>
      <c r="AV615" s="75"/>
      <c r="AW615" s="75"/>
      <c r="AX615" s="75"/>
      <c r="AY615" s="74"/>
      <c r="AZ615" s="74"/>
      <c r="BA615" s="73"/>
      <c r="BB615" s="77"/>
      <c r="BC615" s="78"/>
      <c r="BD615" s="78"/>
      <c r="BE615" s="78"/>
      <c r="BF615" s="78"/>
      <c r="BG615" s="73"/>
      <c r="BH615" s="75"/>
      <c r="BI615" s="75"/>
      <c r="BJ615" s="75"/>
      <c r="BK615" s="75"/>
    </row>
    <row r="616" ht="15.75" customHeight="1">
      <c r="A616" s="73"/>
      <c r="B616" s="74"/>
      <c r="C616" s="74"/>
      <c r="D616" s="74"/>
      <c r="E616" s="75"/>
      <c r="F616" s="75"/>
      <c r="G616" s="75"/>
      <c r="H616" s="74"/>
      <c r="I616" s="75"/>
      <c r="J616" s="73"/>
      <c r="K616" s="73"/>
      <c r="L616" s="74"/>
      <c r="M616" s="74"/>
      <c r="N616" s="73"/>
      <c r="O616" s="73"/>
      <c r="P616" s="74"/>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4"/>
      <c r="AN616" s="75"/>
      <c r="AO616" s="73"/>
      <c r="AP616" s="75"/>
      <c r="AQ616" s="75"/>
      <c r="AR616" s="75"/>
      <c r="AS616" s="75"/>
      <c r="AT616" s="75"/>
      <c r="AU616" s="75"/>
      <c r="AV616" s="75"/>
      <c r="AW616" s="75"/>
      <c r="AX616" s="75"/>
      <c r="AY616" s="74"/>
      <c r="AZ616" s="74"/>
      <c r="BA616" s="73"/>
      <c r="BB616" s="77"/>
      <c r="BC616" s="78"/>
      <c r="BD616" s="78"/>
      <c r="BE616" s="78"/>
      <c r="BF616" s="78"/>
      <c r="BG616" s="73"/>
      <c r="BH616" s="75"/>
      <c r="BI616" s="75"/>
      <c r="BJ616" s="75"/>
      <c r="BK616" s="75"/>
    </row>
    <row r="617" ht="15.75" customHeight="1">
      <c r="A617" s="73"/>
      <c r="B617" s="74"/>
      <c r="C617" s="74"/>
      <c r="D617" s="74"/>
      <c r="E617" s="75"/>
      <c r="F617" s="75"/>
      <c r="G617" s="75"/>
      <c r="H617" s="74"/>
      <c r="I617" s="75"/>
      <c r="J617" s="73"/>
      <c r="K617" s="73"/>
      <c r="L617" s="74"/>
      <c r="M617" s="74"/>
      <c r="N617" s="73"/>
      <c r="O617" s="73"/>
      <c r="P617" s="74"/>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4"/>
      <c r="AN617" s="75"/>
      <c r="AO617" s="73"/>
      <c r="AP617" s="75"/>
      <c r="AQ617" s="75"/>
      <c r="AR617" s="75"/>
      <c r="AS617" s="75"/>
      <c r="AT617" s="75"/>
      <c r="AU617" s="75"/>
      <c r="AV617" s="75"/>
      <c r="AW617" s="75"/>
      <c r="AX617" s="75"/>
      <c r="AY617" s="74"/>
      <c r="AZ617" s="74"/>
      <c r="BA617" s="73"/>
      <c r="BB617" s="77"/>
      <c r="BC617" s="78"/>
      <c r="BD617" s="78"/>
      <c r="BE617" s="78"/>
      <c r="BF617" s="78"/>
      <c r="BG617" s="73"/>
      <c r="BH617" s="75"/>
      <c r="BI617" s="75"/>
      <c r="BJ617" s="75"/>
      <c r="BK617" s="75"/>
    </row>
    <row r="618" ht="15.75" customHeight="1">
      <c r="A618" s="73"/>
      <c r="B618" s="74"/>
      <c r="C618" s="74"/>
      <c r="D618" s="74"/>
      <c r="E618" s="75"/>
      <c r="F618" s="75"/>
      <c r="G618" s="75"/>
      <c r="H618" s="74"/>
      <c r="I618" s="75"/>
      <c r="J618" s="73"/>
      <c r="K618" s="73"/>
      <c r="L618" s="74"/>
      <c r="M618" s="74"/>
      <c r="N618" s="73"/>
      <c r="O618" s="73"/>
      <c r="P618" s="74"/>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4"/>
      <c r="AN618" s="75"/>
      <c r="AO618" s="73"/>
      <c r="AP618" s="75"/>
      <c r="AQ618" s="75"/>
      <c r="AR618" s="75"/>
      <c r="AS618" s="75"/>
      <c r="AT618" s="75"/>
      <c r="AU618" s="75"/>
      <c r="AV618" s="75"/>
      <c r="AW618" s="75"/>
      <c r="AX618" s="75"/>
      <c r="AY618" s="74"/>
      <c r="AZ618" s="74"/>
      <c r="BA618" s="73"/>
      <c r="BB618" s="77"/>
      <c r="BC618" s="78"/>
      <c r="BD618" s="78"/>
      <c r="BE618" s="78"/>
      <c r="BF618" s="78"/>
      <c r="BG618" s="73"/>
      <c r="BH618" s="75"/>
      <c r="BI618" s="75"/>
      <c r="BJ618" s="75"/>
      <c r="BK618" s="75"/>
    </row>
    <row r="619" ht="15.75" customHeight="1">
      <c r="A619" s="73"/>
      <c r="B619" s="74"/>
      <c r="C619" s="74"/>
      <c r="D619" s="74"/>
      <c r="E619" s="75"/>
      <c r="F619" s="75"/>
      <c r="G619" s="75"/>
      <c r="H619" s="74"/>
      <c r="I619" s="75"/>
      <c r="J619" s="73"/>
      <c r="K619" s="73"/>
      <c r="L619" s="74"/>
      <c r="M619" s="74"/>
      <c r="N619" s="73"/>
      <c r="O619" s="73"/>
      <c r="P619" s="74"/>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4"/>
      <c r="AN619" s="75"/>
      <c r="AO619" s="73"/>
      <c r="AP619" s="75"/>
      <c r="AQ619" s="75"/>
      <c r="AR619" s="75"/>
      <c r="AS619" s="75"/>
      <c r="AT619" s="75"/>
      <c r="AU619" s="75"/>
      <c r="AV619" s="75"/>
      <c r="AW619" s="75"/>
      <c r="AX619" s="75"/>
      <c r="AY619" s="74"/>
      <c r="AZ619" s="74"/>
      <c r="BA619" s="73"/>
      <c r="BB619" s="77"/>
      <c r="BC619" s="78"/>
      <c r="BD619" s="78"/>
      <c r="BE619" s="78"/>
      <c r="BF619" s="78"/>
      <c r="BG619" s="73"/>
      <c r="BH619" s="75"/>
      <c r="BI619" s="75"/>
      <c r="BJ619" s="75"/>
      <c r="BK619" s="75"/>
    </row>
    <row r="620" ht="15.75" customHeight="1">
      <c r="A620" s="73"/>
      <c r="B620" s="74"/>
      <c r="C620" s="74"/>
      <c r="D620" s="74"/>
      <c r="E620" s="75"/>
      <c r="F620" s="75"/>
      <c r="G620" s="75"/>
      <c r="H620" s="74"/>
      <c r="I620" s="75"/>
      <c r="J620" s="73"/>
      <c r="K620" s="73"/>
      <c r="L620" s="74"/>
      <c r="M620" s="74"/>
      <c r="N620" s="73"/>
      <c r="O620" s="73"/>
      <c r="P620" s="74"/>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4"/>
      <c r="AN620" s="75"/>
      <c r="AO620" s="73"/>
      <c r="AP620" s="75"/>
      <c r="AQ620" s="75"/>
      <c r="AR620" s="75"/>
      <c r="AS620" s="75"/>
      <c r="AT620" s="75"/>
      <c r="AU620" s="75"/>
      <c r="AV620" s="75"/>
      <c r="AW620" s="75"/>
      <c r="AX620" s="75"/>
      <c r="AY620" s="74"/>
      <c r="AZ620" s="74"/>
      <c r="BA620" s="73"/>
      <c r="BB620" s="77"/>
      <c r="BC620" s="78"/>
      <c r="BD620" s="78"/>
      <c r="BE620" s="78"/>
      <c r="BF620" s="78"/>
      <c r="BG620" s="73"/>
      <c r="BH620" s="75"/>
      <c r="BI620" s="75"/>
      <c r="BJ620" s="75"/>
      <c r="BK620" s="75"/>
    </row>
    <row r="621" ht="15.75" customHeight="1">
      <c r="A621" s="73"/>
      <c r="B621" s="74"/>
      <c r="C621" s="74"/>
      <c r="D621" s="74"/>
      <c r="E621" s="75"/>
      <c r="F621" s="75"/>
      <c r="G621" s="75"/>
      <c r="H621" s="74"/>
      <c r="I621" s="75"/>
      <c r="J621" s="73"/>
      <c r="K621" s="73"/>
      <c r="L621" s="74"/>
      <c r="M621" s="74"/>
      <c r="N621" s="73"/>
      <c r="O621" s="73"/>
      <c r="P621" s="74"/>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4"/>
      <c r="AN621" s="75"/>
      <c r="AO621" s="73"/>
      <c r="AP621" s="75"/>
      <c r="AQ621" s="75"/>
      <c r="AR621" s="75"/>
      <c r="AS621" s="75"/>
      <c r="AT621" s="75"/>
      <c r="AU621" s="75"/>
      <c r="AV621" s="75"/>
      <c r="AW621" s="75"/>
      <c r="AX621" s="75"/>
      <c r="AY621" s="74"/>
      <c r="AZ621" s="74"/>
      <c r="BA621" s="73"/>
      <c r="BB621" s="77"/>
      <c r="BC621" s="78"/>
      <c r="BD621" s="78"/>
      <c r="BE621" s="78"/>
      <c r="BF621" s="78"/>
      <c r="BG621" s="73"/>
      <c r="BH621" s="75"/>
      <c r="BI621" s="75"/>
      <c r="BJ621" s="75"/>
      <c r="BK621" s="75"/>
    </row>
    <row r="622" ht="15.75" customHeight="1">
      <c r="A622" s="73"/>
      <c r="B622" s="74"/>
      <c r="C622" s="74"/>
      <c r="D622" s="74"/>
      <c r="E622" s="75"/>
      <c r="F622" s="75"/>
      <c r="G622" s="75"/>
      <c r="H622" s="74"/>
      <c r="I622" s="75"/>
      <c r="J622" s="73"/>
      <c r="K622" s="73"/>
      <c r="L622" s="74"/>
      <c r="M622" s="74"/>
      <c r="N622" s="73"/>
      <c r="O622" s="73"/>
      <c r="P622" s="74"/>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4"/>
      <c r="AN622" s="75"/>
      <c r="AO622" s="73"/>
      <c r="AP622" s="75"/>
      <c r="AQ622" s="75"/>
      <c r="AR622" s="75"/>
      <c r="AS622" s="75"/>
      <c r="AT622" s="75"/>
      <c r="AU622" s="75"/>
      <c r="AV622" s="75"/>
      <c r="AW622" s="75"/>
      <c r="AX622" s="75"/>
      <c r="AY622" s="74"/>
      <c r="AZ622" s="74"/>
      <c r="BA622" s="73"/>
      <c r="BB622" s="77"/>
      <c r="BC622" s="78"/>
      <c r="BD622" s="78"/>
      <c r="BE622" s="78"/>
      <c r="BF622" s="78"/>
      <c r="BG622" s="73"/>
      <c r="BH622" s="75"/>
      <c r="BI622" s="75"/>
      <c r="BJ622" s="75"/>
      <c r="BK622" s="75"/>
    </row>
    <row r="623" ht="15.75" customHeight="1">
      <c r="A623" s="73"/>
      <c r="B623" s="74"/>
      <c r="C623" s="74"/>
      <c r="D623" s="74"/>
      <c r="E623" s="75"/>
      <c r="F623" s="75"/>
      <c r="G623" s="75"/>
      <c r="H623" s="74"/>
      <c r="I623" s="75"/>
      <c r="J623" s="73"/>
      <c r="K623" s="73"/>
      <c r="L623" s="74"/>
      <c r="M623" s="74"/>
      <c r="N623" s="73"/>
      <c r="O623" s="73"/>
      <c r="P623" s="74"/>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4"/>
      <c r="AN623" s="75"/>
      <c r="AO623" s="73"/>
      <c r="AP623" s="75"/>
      <c r="AQ623" s="75"/>
      <c r="AR623" s="75"/>
      <c r="AS623" s="75"/>
      <c r="AT623" s="75"/>
      <c r="AU623" s="75"/>
      <c r="AV623" s="75"/>
      <c r="AW623" s="75"/>
      <c r="AX623" s="75"/>
      <c r="AY623" s="74"/>
      <c r="AZ623" s="74"/>
      <c r="BA623" s="73"/>
      <c r="BB623" s="77"/>
      <c r="BC623" s="78"/>
      <c r="BD623" s="78"/>
      <c r="BE623" s="78"/>
      <c r="BF623" s="78"/>
      <c r="BG623" s="73"/>
      <c r="BH623" s="75"/>
      <c r="BI623" s="75"/>
      <c r="BJ623" s="75"/>
      <c r="BK623" s="75"/>
    </row>
    <row r="624" ht="15.75" customHeight="1">
      <c r="A624" s="73"/>
      <c r="B624" s="74"/>
      <c r="C624" s="74"/>
      <c r="D624" s="74"/>
      <c r="E624" s="75"/>
      <c r="F624" s="75"/>
      <c r="G624" s="75"/>
      <c r="H624" s="74"/>
      <c r="I624" s="75"/>
      <c r="J624" s="73"/>
      <c r="K624" s="73"/>
      <c r="L624" s="74"/>
      <c r="M624" s="74"/>
      <c r="N624" s="73"/>
      <c r="O624" s="73"/>
      <c r="P624" s="74"/>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4"/>
      <c r="AN624" s="75"/>
      <c r="AO624" s="73"/>
      <c r="AP624" s="75"/>
      <c r="AQ624" s="75"/>
      <c r="AR624" s="75"/>
      <c r="AS624" s="75"/>
      <c r="AT624" s="75"/>
      <c r="AU624" s="75"/>
      <c r="AV624" s="75"/>
      <c r="AW624" s="75"/>
      <c r="AX624" s="75"/>
      <c r="AY624" s="74"/>
      <c r="AZ624" s="74"/>
      <c r="BA624" s="73"/>
      <c r="BB624" s="77"/>
      <c r="BC624" s="78"/>
      <c r="BD624" s="78"/>
      <c r="BE624" s="78"/>
      <c r="BF624" s="78"/>
      <c r="BG624" s="73"/>
      <c r="BH624" s="75"/>
      <c r="BI624" s="75"/>
      <c r="BJ624" s="75"/>
      <c r="BK624" s="75"/>
    </row>
    <row r="625" ht="15.75" customHeight="1">
      <c r="A625" s="73"/>
      <c r="B625" s="74"/>
      <c r="C625" s="74"/>
      <c r="D625" s="74"/>
      <c r="E625" s="75"/>
      <c r="F625" s="75"/>
      <c r="G625" s="75"/>
      <c r="H625" s="74"/>
      <c r="I625" s="75"/>
      <c r="J625" s="73"/>
      <c r="K625" s="73"/>
      <c r="L625" s="74"/>
      <c r="M625" s="74"/>
      <c r="N625" s="73"/>
      <c r="O625" s="73"/>
      <c r="P625" s="74"/>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4"/>
      <c r="AN625" s="75"/>
      <c r="AO625" s="73"/>
      <c r="AP625" s="75"/>
      <c r="AQ625" s="75"/>
      <c r="AR625" s="75"/>
      <c r="AS625" s="75"/>
      <c r="AT625" s="75"/>
      <c r="AU625" s="75"/>
      <c r="AV625" s="75"/>
      <c r="AW625" s="75"/>
      <c r="AX625" s="75"/>
      <c r="AY625" s="74"/>
      <c r="AZ625" s="74"/>
      <c r="BA625" s="73"/>
      <c r="BB625" s="77"/>
      <c r="BC625" s="78"/>
      <c r="BD625" s="78"/>
      <c r="BE625" s="78"/>
      <c r="BF625" s="78"/>
      <c r="BG625" s="73"/>
      <c r="BH625" s="75"/>
      <c r="BI625" s="75"/>
      <c r="BJ625" s="75"/>
      <c r="BK625" s="75"/>
    </row>
    <row r="626" ht="15.75" customHeight="1">
      <c r="A626" s="73"/>
      <c r="B626" s="74"/>
      <c r="C626" s="74"/>
      <c r="D626" s="74"/>
      <c r="E626" s="75"/>
      <c r="F626" s="75"/>
      <c r="G626" s="75"/>
      <c r="H626" s="74"/>
      <c r="I626" s="75"/>
      <c r="J626" s="73"/>
      <c r="K626" s="73"/>
      <c r="L626" s="74"/>
      <c r="M626" s="74"/>
      <c r="N626" s="73"/>
      <c r="O626" s="73"/>
      <c r="P626" s="74"/>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4"/>
      <c r="AN626" s="75"/>
      <c r="AO626" s="73"/>
      <c r="AP626" s="75"/>
      <c r="AQ626" s="75"/>
      <c r="AR626" s="75"/>
      <c r="AS626" s="75"/>
      <c r="AT626" s="75"/>
      <c r="AU626" s="75"/>
      <c r="AV626" s="75"/>
      <c r="AW626" s="75"/>
      <c r="AX626" s="75"/>
      <c r="AY626" s="74"/>
      <c r="AZ626" s="74"/>
      <c r="BA626" s="73"/>
      <c r="BB626" s="77"/>
      <c r="BC626" s="78"/>
      <c r="BD626" s="78"/>
      <c r="BE626" s="78"/>
      <c r="BF626" s="78"/>
      <c r="BG626" s="73"/>
      <c r="BH626" s="75"/>
      <c r="BI626" s="75"/>
      <c r="BJ626" s="75"/>
      <c r="BK626" s="75"/>
    </row>
    <row r="627" ht="15.75" customHeight="1">
      <c r="A627" s="73"/>
      <c r="B627" s="74"/>
      <c r="C627" s="74"/>
      <c r="D627" s="74"/>
      <c r="E627" s="75"/>
      <c r="F627" s="75"/>
      <c r="G627" s="75"/>
      <c r="H627" s="74"/>
      <c r="I627" s="75"/>
      <c r="J627" s="73"/>
      <c r="K627" s="73"/>
      <c r="L627" s="74"/>
      <c r="M627" s="74"/>
      <c r="N627" s="73"/>
      <c r="O627" s="73"/>
      <c r="P627" s="74"/>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4"/>
      <c r="AN627" s="75"/>
      <c r="AO627" s="73"/>
      <c r="AP627" s="75"/>
      <c r="AQ627" s="75"/>
      <c r="AR627" s="75"/>
      <c r="AS627" s="75"/>
      <c r="AT627" s="75"/>
      <c r="AU627" s="75"/>
      <c r="AV627" s="75"/>
      <c r="AW627" s="75"/>
      <c r="AX627" s="75"/>
      <c r="AY627" s="74"/>
      <c r="AZ627" s="74"/>
      <c r="BA627" s="73"/>
      <c r="BB627" s="77"/>
      <c r="BC627" s="78"/>
      <c r="BD627" s="78"/>
      <c r="BE627" s="78"/>
      <c r="BF627" s="78"/>
      <c r="BG627" s="73"/>
      <c r="BH627" s="75"/>
      <c r="BI627" s="75"/>
      <c r="BJ627" s="75"/>
      <c r="BK627" s="75"/>
    </row>
    <row r="628" ht="15.75" customHeight="1">
      <c r="A628" s="73"/>
      <c r="B628" s="74"/>
      <c r="C628" s="74"/>
      <c r="D628" s="74"/>
      <c r="E628" s="75"/>
      <c r="F628" s="75"/>
      <c r="G628" s="75"/>
      <c r="H628" s="74"/>
      <c r="I628" s="75"/>
      <c r="J628" s="73"/>
      <c r="K628" s="73"/>
      <c r="L628" s="74"/>
      <c r="M628" s="74"/>
      <c r="N628" s="73"/>
      <c r="O628" s="73"/>
      <c r="P628" s="74"/>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4"/>
      <c r="AN628" s="75"/>
      <c r="AO628" s="73"/>
      <c r="AP628" s="75"/>
      <c r="AQ628" s="75"/>
      <c r="AR628" s="75"/>
      <c r="AS628" s="75"/>
      <c r="AT628" s="75"/>
      <c r="AU628" s="75"/>
      <c r="AV628" s="75"/>
      <c r="AW628" s="75"/>
      <c r="AX628" s="75"/>
      <c r="AY628" s="74"/>
      <c r="AZ628" s="74"/>
      <c r="BA628" s="73"/>
      <c r="BB628" s="77"/>
      <c r="BC628" s="78"/>
      <c r="BD628" s="78"/>
      <c r="BE628" s="78"/>
      <c r="BF628" s="78"/>
      <c r="BG628" s="73"/>
      <c r="BH628" s="75"/>
      <c r="BI628" s="75"/>
      <c r="BJ628" s="75"/>
      <c r="BK628" s="75"/>
    </row>
    <row r="629" ht="15.75" customHeight="1">
      <c r="A629" s="73"/>
      <c r="B629" s="74"/>
      <c r="C629" s="74"/>
      <c r="D629" s="74"/>
      <c r="E629" s="75"/>
      <c r="F629" s="75"/>
      <c r="G629" s="75"/>
      <c r="H629" s="74"/>
      <c r="I629" s="75"/>
      <c r="J629" s="73"/>
      <c r="K629" s="73"/>
      <c r="L629" s="74"/>
      <c r="M629" s="74"/>
      <c r="N629" s="73"/>
      <c r="O629" s="73"/>
      <c r="P629" s="74"/>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4"/>
      <c r="AN629" s="75"/>
      <c r="AO629" s="73"/>
      <c r="AP629" s="75"/>
      <c r="AQ629" s="75"/>
      <c r="AR629" s="75"/>
      <c r="AS629" s="75"/>
      <c r="AT629" s="75"/>
      <c r="AU629" s="75"/>
      <c r="AV629" s="75"/>
      <c r="AW629" s="75"/>
      <c r="AX629" s="75"/>
      <c r="AY629" s="74"/>
      <c r="AZ629" s="74"/>
      <c r="BA629" s="73"/>
      <c r="BB629" s="77"/>
      <c r="BC629" s="78"/>
      <c r="BD629" s="78"/>
      <c r="BE629" s="78"/>
      <c r="BF629" s="78"/>
      <c r="BG629" s="73"/>
      <c r="BH629" s="75"/>
      <c r="BI629" s="75"/>
      <c r="BJ629" s="75"/>
      <c r="BK629" s="75"/>
    </row>
    <row r="630" ht="15.75" customHeight="1">
      <c r="A630" s="73"/>
      <c r="B630" s="74"/>
      <c r="C630" s="74"/>
      <c r="D630" s="74"/>
      <c r="E630" s="75"/>
      <c r="F630" s="75"/>
      <c r="G630" s="75"/>
      <c r="H630" s="74"/>
      <c r="I630" s="75"/>
      <c r="J630" s="73"/>
      <c r="K630" s="73"/>
      <c r="L630" s="74"/>
      <c r="M630" s="74"/>
      <c r="N630" s="73"/>
      <c r="O630" s="73"/>
      <c r="P630" s="74"/>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4"/>
      <c r="AN630" s="75"/>
      <c r="AO630" s="73"/>
      <c r="AP630" s="75"/>
      <c r="AQ630" s="75"/>
      <c r="AR630" s="75"/>
      <c r="AS630" s="75"/>
      <c r="AT630" s="75"/>
      <c r="AU630" s="75"/>
      <c r="AV630" s="75"/>
      <c r="AW630" s="75"/>
      <c r="AX630" s="75"/>
      <c r="AY630" s="74"/>
      <c r="AZ630" s="74"/>
      <c r="BA630" s="73"/>
      <c r="BB630" s="77"/>
      <c r="BC630" s="78"/>
      <c r="BD630" s="78"/>
      <c r="BE630" s="78"/>
      <c r="BF630" s="78"/>
      <c r="BG630" s="73"/>
      <c r="BH630" s="75"/>
      <c r="BI630" s="75"/>
      <c r="BJ630" s="75"/>
      <c r="BK630" s="75"/>
    </row>
    <row r="631" ht="15.75" customHeight="1">
      <c r="A631" s="73"/>
      <c r="B631" s="74"/>
      <c r="C631" s="74"/>
      <c r="D631" s="74"/>
      <c r="E631" s="75"/>
      <c r="F631" s="75"/>
      <c r="G631" s="75"/>
      <c r="H631" s="74"/>
      <c r="I631" s="75"/>
      <c r="J631" s="73"/>
      <c r="K631" s="73"/>
      <c r="L631" s="74"/>
      <c r="M631" s="74"/>
      <c r="N631" s="73"/>
      <c r="O631" s="73"/>
      <c r="P631" s="74"/>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4"/>
      <c r="AN631" s="75"/>
      <c r="AO631" s="73"/>
      <c r="AP631" s="75"/>
      <c r="AQ631" s="75"/>
      <c r="AR631" s="75"/>
      <c r="AS631" s="75"/>
      <c r="AT631" s="75"/>
      <c r="AU631" s="75"/>
      <c r="AV631" s="75"/>
      <c r="AW631" s="75"/>
      <c r="AX631" s="75"/>
      <c r="AY631" s="74"/>
      <c r="AZ631" s="74"/>
      <c r="BA631" s="73"/>
      <c r="BB631" s="77"/>
      <c r="BC631" s="78"/>
      <c r="BD631" s="78"/>
      <c r="BE631" s="78"/>
      <c r="BF631" s="78"/>
      <c r="BG631" s="73"/>
      <c r="BH631" s="75"/>
      <c r="BI631" s="75"/>
      <c r="BJ631" s="75"/>
      <c r="BK631" s="75"/>
    </row>
    <row r="632" ht="15.75" customHeight="1">
      <c r="A632" s="73"/>
      <c r="B632" s="74"/>
      <c r="C632" s="74"/>
      <c r="D632" s="74"/>
      <c r="E632" s="75"/>
      <c r="F632" s="75"/>
      <c r="G632" s="75"/>
      <c r="H632" s="74"/>
      <c r="I632" s="75"/>
      <c r="J632" s="73"/>
      <c r="K632" s="73"/>
      <c r="L632" s="74"/>
      <c r="M632" s="74"/>
      <c r="N632" s="73"/>
      <c r="O632" s="73"/>
      <c r="P632" s="74"/>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4"/>
      <c r="AN632" s="75"/>
      <c r="AO632" s="73"/>
      <c r="AP632" s="75"/>
      <c r="AQ632" s="75"/>
      <c r="AR632" s="75"/>
      <c r="AS632" s="75"/>
      <c r="AT632" s="75"/>
      <c r="AU632" s="75"/>
      <c r="AV632" s="75"/>
      <c r="AW632" s="75"/>
      <c r="AX632" s="75"/>
      <c r="AY632" s="74"/>
      <c r="AZ632" s="74"/>
      <c r="BA632" s="73"/>
      <c r="BB632" s="77"/>
      <c r="BC632" s="78"/>
      <c r="BD632" s="78"/>
      <c r="BE632" s="78"/>
      <c r="BF632" s="78"/>
      <c r="BG632" s="73"/>
      <c r="BH632" s="75"/>
      <c r="BI632" s="75"/>
      <c r="BJ632" s="75"/>
      <c r="BK632" s="75"/>
    </row>
    <row r="633" ht="15.75" customHeight="1">
      <c r="A633" s="73"/>
      <c r="B633" s="74"/>
      <c r="C633" s="74"/>
      <c r="D633" s="74"/>
      <c r="E633" s="75"/>
      <c r="F633" s="75"/>
      <c r="G633" s="75"/>
      <c r="H633" s="74"/>
      <c r="I633" s="75"/>
      <c r="J633" s="73"/>
      <c r="K633" s="73"/>
      <c r="L633" s="74"/>
      <c r="M633" s="74"/>
      <c r="N633" s="73"/>
      <c r="O633" s="73"/>
      <c r="P633" s="74"/>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4"/>
      <c r="AN633" s="75"/>
      <c r="AO633" s="73"/>
      <c r="AP633" s="75"/>
      <c r="AQ633" s="75"/>
      <c r="AR633" s="75"/>
      <c r="AS633" s="75"/>
      <c r="AT633" s="75"/>
      <c r="AU633" s="75"/>
      <c r="AV633" s="75"/>
      <c r="AW633" s="75"/>
      <c r="AX633" s="75"/>
      <c r="AY633" s="74"/>
      <c r="AZ633" s="74"/>
      <c r="BA633" s="73"/>
      <c r="BB633" s="77"/>
      <c r="BC633" s="78"/>
      <c r="BD633" s="78"/>
      <c r="BE633" s="78"/>
      <c r="BF633" s="78"/>
      <c r="BG633" s="73"/>
      <c r="BH633" s="75"/>
      <c r="BI633" s="75"/>
      <c r="BJ633" s="75"/>
      <c r="BK633" s="75"/>
    </row>
    <row r="634" ht="15.75" customHeight="1">
      <c r="A634" s="73"/>
      <c r="B634" s="74"/>
      <c r="C634" s="74"/>
      <c r="D634" s="74"/>
      <c r="E634" s="75"/>
      <c r="F634" s="75"/>
      <c r="G634" s="75"/>
      <c r="H634" s="74"/>
      <c r="I634" s="75"/>
      <c r="J634" s="73"/>
      <c r="K634" s="73"/>
      <c r="L634" s="74"/>
      <c r="M634" s="74"/>
      <c r="N634" s="73"/>
      <c r="O634" s="73"/>
      <c r="P634" s="74"/>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4"/>
      <c r="AN634" s="75"/>
      <c r="AO634" s="73"/>
      <c r="AP634" s="75"/>
      <c r="AQ634" s="75"/>
      <c r="AR634" s="75"/>
      <c r="AS634" s="75"/>
      <c r="AT634" s="75"/>
      <c r="AU634" s="75"/>
      <c r="AV634" s="75"/>
      <c r="AW634" s="75"/>
      <c r="AX634" s="75"/>
      <c r="AY634" s="74"/>
      <c r="AZ634" s="74"/>
      <c r="BA634" s="73"/>
      <c r="BB634" s="77"/>
      <c r="BC634" s="78"/>
      <c r="BD634" s="78"/>
      <c r="BE634" s="78"/>
      <c r="BF634" s="78"/>
      <c r="BG634" s="73"/>
      <c r="BH634" s="75"/>
      <c r="BI634" s="75"/>
      <c r="BJ634" s="75"/>
      <c r="BK634" s="75"/>
    </row>
    <row r="635" ht="15.75" customHeight="1">
      <c r="A635" s="73"/>
      <c r="B635" s="74"/>
      <c r="C635" s="74"/>
      <c r="D635" s="74"/>
      <c r="E635" s="75"/>
      <c r="F635" s="75"/>
      <c r="G635" s="75"/>
      <c r="H635" s="74"/>
      <c r="I635" s="75"/>
      <c r="J635" s="73"/>
      <c r="K635" s="73"/>
      <c r="L635" s="74"/>
      <c r="M635" s="74"/>
      <c r="N635" s="73"/>
      <c r="O635" s="73"/>
      <c r="P635" s="74"/>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4"/>
      <c r="AN635" s="75"/>
      <c r="AO635" s="73"/>
      <c r="AP635" s="75"/>
      <c r="AQ635" s="75"/>
      <c r="AR635" s="75"/>
      <c r="AS635" s="75"/>
      <c r="AT635" s="75"/>
      <c r="AU635" s="75"/>
      <c r="AV635" s="75"/>
      <c r="AW635" s="75"/>
      <c r="AX635" s="75"/>
      <c r="AY635" s="74"/>
      <c r="AZ635" s="74"/>
      <c r="BA635" s="73"/>
      <c r="BB635" s="77"/>
      <c r="BC635" s="78"/>
      <c r="BD635" s="78"/>
      <c r="BE635" s="78"/>
      <c r="BF635" s="78"/>
      <c r="BG635" s="73"/>
      <c r="BH635" s="75"/>
      <c r="BI635" s="75"/>
      <c r="BJ635" s="75"/>
      <c r="BK635" s="75"/>
    </row>
    <row r="636" ht="15.75" customHeight="1">
      <c r="A636" s="73"/>
      <c r="B636" s="74"/>
      <c r="C636" s="74"/>
      <c r="D636" s="74"/>
      <c r="E636" s="75"/>
      <c r="F636" s="75"/>
      <c r="G636" s="75"/>
      <c r="H636" s="74"/>
      <c r="I636" s="75"/>
      <c r="J636" s="73"/>
      <c r="K636" s="73"/>
      <c r="L636" s="74"/>
      <c r="M636" s="74"/>
      <c r="N636" s="73"/>
      <c r="O636" s="73"/>
      <c r="P636" s="74"/>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4"/>
      <c r="AN636" s="75"/>
      <c r="AO636" s="73"/>
      <c r="AP636" s="75"/>
      <c r="AQ636" s="75"/>
      <c r="AR636" s="75"/>
      <c r="AS636" s="75"/>
      <c r="AT636" s="75"/>
      <c r="AU636" s="75"/>
      <c r="AV636" s="75"/>
      <c r="AW636" s="75"/>
      <c r="AX636" s="75"/>
      <c r="AY636" s="74"/>
      <c r="AZ636" s="74"/>
      <c r="BA636" s="73"/>
      <c r="BB636" s="77"/>
      <c r="BC636" s="78"/>
      <c r="BD636" s="78"/>
      <c r="BE636" s="78"/>
      <c r="BF636" s="78"/>
      <c r="BG636" s="73"/>
      <c r="BH636" s="75"/>
      <c r="BI636" s="75"/>
      <c r="BJ636" s="75"/>
      <c r="BK636" s="75"/>
    </row>
    <row r="637" ht="15.75" customHeight="1">
      <c r="A637" s="73"/>
      <c r="B637" s="74"/>
      <c r="C637" s="74"/>
      <c r="D637" s="74"/>
      <c r="E637" s="75"/>
      <c r="F637" s="75"/>
      <c r="G637" s="75"/>
      <c r="H637" s="74"/>
      <c r="I637" s="75"/>
      <c r="J637" s="73"/>
      <c r="K637" s="73"/>
      <c r="L637" s="74"/>
      <c r="M637" s="74"/>
      <c r="N637" s="73"/>
      <c r="O637" s="73"/>
      <c r="P637" s="74"/>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4"/>
      <c r="AN637" s="75"/>
      <c r="AO637" s="73"/>
      <c r="AP637" s="75"/>
      <c r="AQ637" s="75"/>
      <c r="AR637" s="75"/>
      <c r="AS637" s="75"/>
      <c r="AT637" s="75"/>
      <c r="AU637" s="75"/>
      <c r="AV637" s="75"/>
      <c r="AW637" s="75"/>
      <c r="AX637" s="75"/>
      <c r="AY637" s="74"/>
      <c r="AZ637" s="74"/>
      <c r="BA637" s="73"/>
      <c r="BB637" s="77"/>
      <c r="BC637" s="78"/>
      <c r="BD637" s="78"/>
      <c r="BE637" s="78"/>
      <c r="BF637" s="78"/>
      <c r="BG637" s="73"/>
      <c r="BH637" s="75"/>
      <c r="BI637" s="75"/>
      <c r="BJ637" s="75"/>
      <c r="BK637" s="75"/>
    </row>
    <row r="638" ht="15.75" customHeight="1">
      <c r="A638" s="73"/>
      <c r="B638" s="74"/>
      <c r="C638" s="74"/>
      <c r="D638" s="74"/>
      <c r="E638" s="75"/>
      <c r="F638" s="75"/>
      <c r="G638" s="75"/>
      <c r="H638" s="74"/>
      <c r="I638" s="75"/>
      <c r="J638" s="73"/>
      <c r="K638" s="73"/>
      <c r="L638" s="74"/>
      <c r="M638" s="74"/>
      <c r="N638" s="73"/>
      <c r="O638" s="73"/>
      <c r="P638" s="74"/>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4"/>
      <c r="AN638" s="75"/>
      <c r="AO638" s="73"/>
      <c r="AP638" s="75"/>
      <c r="AQ638" s="75"/>
      <c r="AR638" s="75"/>
      <c r="AS638" s="75"/>
      <c r="AT638" s="75"/>
      <c r="AU638" s="75"/>
      <c r="AV638" s="75"/>
      <c r="AW638" s="75"/>
      <c r="AX638" s="75"/>
      <c r="AY638" s="74"/>
      <c r="AZ638" s="74"/>
      <c r="BA638" s="73"/>
      <c r="BB638" s="77"/>
      <c r="BC638" s="78"/>
      <c r="BD638" s="78"/>
      <c r="BE638" s="78"/>
      <c r="BF638" s="78"/>
      <c r="BG638" s="73"/>
      <c r="BH638" s="75"/>
      <c r="BI638" s="75"/>
      <c r="BJ638" s="75"/>
      <c r="BK638" s="75"/>
    </row>
    <row r="639" ht="15.75" customHeight="1">
      <c r="A639" s="73"/>
      <c r="B639" s="74"/>
      <c r="C639" s="74"/>
      <c r="D639" s="74"/>
      <c r="E639" s="75"/>
      <c r="F639" s="75"/>
      <c r="G639" s="75"/>
      <c r="H639" s="74"/>
      <c r="I639" s="75"/>
      <c r="J639" s="73"/>
      <c r="K639" s="73"/>
      <c r="L639" s="74"/>
      <c r="M639" s="74"/>
      <c r="N639" s="73"/>
      <c r="O639" s="73"/>
      <c r="P639" s="74"/>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4"/>
      <c r="AN639" s="75"/>
      <c r="AO639" s="73"/>
      <c r="AP639" s="75"/>
      <c r="AQ639" s="75"/>
      <c r="AR639" s="75"/>
      <c r="AS639" s="75"/>
      <c r="AT639" s="75"/>
      <c r="AU639" s="75"/>
      <c r="AV639" s="75"/>
      <c r="AW639" s="75"/>
      <c r="AX639" s="75"/>
      <c r="AY639" s="74"/>
      <c r="AZ639" s="74"/>
      <c r="BA639" s="73"/>
      <c r="BB639" s="77"/>
      <c r="BC639" s="78"/>
      <c r="BD639" s="78"/>
      <c r="BE639" s="78"/>
      <c r="BF639" s="78"/>
      <c r="BG639" s="73"/>
      <c r="BH639" s="75"/>
      <c r="BI639" s="75"/>
      <c r="BJ639" s="75"/>
      <c r="BK639" s="75"/>
    </row>
    <row r="640" ht="15.75" customHeight="1">
      <c r="A640" s="73"/>
      <c r="B640" s="74"/>
      <c r="C640" s="74"/>
      <c r="D640" s="74"/>
      <c r="E640" s="75"/>
      <c r="F640" s="75"/>
      <c r="G640" s="75"/>
      <c r="H640" s="74"/>
      <c r="I640" s="75"/>
      <c r="J640" s="73"/>
      <c r="K640" s="73"/>
      <c r="L640" s="74"/>
      <c r="M640" s="74"/>
      <c r="N640" s="73"/>
      <c r="O640" s="73"/>
      <c r="P640" s="74"/>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4"/>
      <c r="AN640" s="75"/>
      <c r="AO640" s="73"/>
      <c r="AP640" s="75"/>
      <c r="AQ640" s="75"/>
      <c r="AR640" s="75"/>
      <c r="AS640" s="75"/>
      <c r="AT640" s="75"/>
      <c r="AU640" s="75"/>
      <c r="AV640" s="75"/>
      <c r="AW640" s="75"/>
      <c r="AX640" s="75"/>
      <c r="AY640" s="74"/>
      <c r="AZ640" s="74"/>
      <c r="BA640" s="73"/>
      <c r="BB640" s="77"/>
      <c r="BC640" s="78"/>
      <c r="BD640" s="78"/>
      <c r="BE640" s="78"/>
      <c r="BF640" s="78"/>
      <c r="BG640" s="73"/>
      <c r="BH640" s="75"/>
      <c r="BI640" s="75"/>
      <c r="BJ640" s="75"/>
      <c r="BK640" s="75"/>
    </row>
    <row r="641" ht="15.75" customHeight="1">
      <c r="A641" s="73"/>
      <c r="B641" s="74"/>
      <c r="C641" s="74"/>
      <c r="D641" s="74"/>
      <c r="E641" s="75"/>
      <c r="F641" s="75"/>
      <c r="G641" s="75"/>
      <c r="H641" s="74"/>
      <c r="I641" s="75"/>
      <c r="J641" s="73"/>
      <c r="K641" s="73"/>
      <c r="L641" s="74"/>
      <c r="M641" s="74"/>
      <c r="N641" s="73"/>
      <c r="O641" s="73"/>
      <c r="P641" s="74"/>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4"/>
      <c r="AN641" s="75"/>
      <c r="AO641" s="73"/>
      <c r="AP641" s="75"/>
      <c r="AQ641" s="75"/>
      <c r="AR641" s="75"/>
      <c r="AS641" s="75"/>
      <c r="AT641" s="75"/>
      <c r="AU641" s="75"/>
      <c r="AV641" s="75"/>
      <c r="AW641" s="75"/>
      <c r="AX641" s="75"/>
      <c r="AY641" s="74"/>
      <c r="AZ641" s="74"/>
      <c r="BA641" s="73"/>
      <c r="BB641" s="77"/>
      <c r="BC641" s="78"/>
      <c r="BD641" s="78"/>
      <c r="BE641" s="78"/>
      <c r="BF641" s="78"/>
      <c r="BG641" s="73"/>
      <c r="BH641" s="75"/>
      <c r="BI641" s="75"/>
      <c r="BJ641" s="75"/>
      <c r="BK641" s="75"/>
    </row>
    <row r="642" ht="15.75" customHeight="1">
      <c r="A642" s="73"/>
      <c r="B642" s="74"/>
      <c r="C642" s="74"/>
      <c r="D642" s="74"/>
      <c r="E642" s="75"/>
      <c r="F642" s="75"/>
      <c r="G642" s="75"/>
      <c r="H642" s="74"/>
      <c r="I642" s="75"/>
      <c r="J642" s="73"/>
      <c r="K642" s="73"/>
      <c r="L642" s="74"/>
      <c r="M642" s="74"/>
      <c r="N642" s="73"/>
      <c r="O642" s="73"/>
      <c r="P642" s="74"/>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4"/>
      <c r="AN642" s="75"/>
      <c r="AO642" s="73"/>
      <c r="AP642" s="75"/>
      <c r="AQ642" s="75"/>
      <c r="AR642" s="75"/>
      <c r="AS642" s="75"/>
      <c r="AT642" s="75"/>
      <c r="AU642" s="75"/>
      <c r="AV642" s="75"/>
      <c r="AW642" s="75"/>
      <c r="AX642" s="75"/>
      <c r="AY642" s="74"/>
      <c r="AZ642" s="74"/>
      <c r="BA642" s="73"/>
      <c r="BB642" s="77"/>
      <c r="BC642" s="78"/>
      <c r="BD642" s="78"/>
      <c r="BE642" s="78"/>
      <c r="BF642" s="78"/>
      <c r="BG642" s="73"/>
      <c r="BH642" s="75"/>
      <c r="BI642" s="75"/>
      <c r="BJ642" s="75"/>
      <c r="BK642" s="75"/>
    </row>
    <row r="643" ht="15.75" customHeight="1">
      <c r="A643" s="73"/>
      <c r="B643" s="74"/>
      <c r="C643" s="74"/>
      <c r="D643" s="74"/>
      <c r="E643" s="75"/>
      <c r="F643" s="75"/>
      <c r="G643" s="75"/>
      <c r="H643" s="74"/>
      <c r="I643" s="75"/>
      <c r="J643" s="73"/>
      <c r="K643" s="73"/>
      <c r="L643" s="74"/>
      <c r="M643" s="74"/>
      <c r="N643" s="73"/>
      <c r="O643" s="73"/>
      <c r="P643" s="74"/>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4"/>
      <c r="AN643" s="75"/>
      <c r="AO643" s="73"/>
      <c r="AP643" s="75"/>
      <c r="AQ643" s="75"/>
      <c r="AR643" s="75"/>
      <c r="AS643" s="75"/>
      <c r="AT643" s="75"/>
      <c r="AU643" s="75"/>
      <c r="AV643" s="75"/>
      <c r="AW643" s="75"/>
      <c r="AX643" s="75"/>
      <c r="AY643" s="74"/>
      <c r="AZ643" s="74"/>
      <c r="BA643" s="73"/>
      <c r="BB643" s="77"/>
      <c r="BC643" s="78"/>
      <c r="BD643" s="78"/>
      <c r="BE643" s="78"/>
      <c r="BF643" s="78"/>
      <c r="BG643" s="73"/>
      <c r="BH643" s="75"/>
      <c r="BI643" s="75"/>
      <c r="BJ643" s="75"/>
      <c r="BK643" s="75"/>
    </row>
    <row r="644" ht="15.75" customHeight="1">
      <c r="A644" s="73"/>
      <c r="B644" s="74"/>
      <c r="C644" s="74"/>
      <c r="D644" s="74"/>
      <c r="E644" s="75"/>
      <c r="F644" s="75"/>
      <c r="G644" s="75"/>
      <c r="H644" s="74"/>
      <c r="I644" s="75"/>
      <c r="J644" s="73"/>
      <c r="K644" s="73"/>
      <c r="L644" s="74"/>
      <c r="M644" s="74"/>
      <c r="N644" s="73"/>
      <c r="O644" s="73"/>
      <c r="P644" s="74"/>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4"/>
      <c r="AN644" s="75"/>
      <c r="AO644" s="73"/>
      <c r="AP644" s="75"/>
      <c r="AQ644" s="75"/>
      <c r="AR644" s="75"/>
      <c r="AS644" s="75"/>
      <c r="AT644" s="75"/>
      <c r="AU644" s="75"/>
      <c r="AV644" s="75"/>
      <c r="AW644" s="75"/>
      <c r="AX644" s="75"/>
      <c r="AY644" s="74"/>
      <c r="AZ644" s="74"/>
      <c r="BA644" s="73"/>
      <c r="BB644" s="77"/>
      <c r="BC644" s="78"/>
      <c r="BD644" s="78"/>
      <c r="BE644" s="78"/>
      <c r="BF644" s="78"/>
      <c r="BG644" s="73"/>
      <c r="BH644" s="75"/>
      <c r="BI644" s="75"/>
      <c r="BJ644" s="75"/>
      <c r="BK644" s="75"/>
    </row>
    <row r="645" ht="15.75" customHeight="1">
      <c r="A645" s="73"/>
      <c r="B645" s="74"/>
      <c r="C645" s="74"/>
      <c r="D645" s="74"/>
      <c r="E645" s="75"/>
      <c r="F645" s="75"/>
      <c r="G645" s="75"/>
      <c r="H645" s="74"/>
      <c r="I645" s="75"/>
      <c r="J645" s="73"/>
      <c r="K645" s="73"/>
      <c r="L645" s="74"/>
      <c r="M645" s="74"/>
      <c r="N645" s="73"/>
      <c r="O645" s="73"/>
      <c r="P645" s="74"/>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4"/>
      <c r="AN645" s="75"/>
      <c r="AO645" s="73"/>
      <c r="AP645" s="75"/>
      <c r="AQ645" s="75"/>
      <c r="AR645" s="75"/>
      <c r="AS645" s="75"/>
      <c r="AT645" s="75"/>
      <c r="AU645" s="75"/>
      <c r="AV645" s="75"/>
      <c r="AW645" s="75"/>
      <c r="AX645" s="75"/>
      <c r="AY645" s="74"/>
      <c r="AZ645" s="74"/>
      <c r="BA645" s="73"/>
      <c r="BB645" s="77"/>
      <c r="BC645" s="78"/>
      <c r="BD645" s="78"/>
      <c r="BE645" s="78"/>
      <c r="BF645" s="78"/>
      <c r="BG645" s="73"/>
      <c r="BH645" s="75"/>
      <c r="BI645" s="75"/>
      <c r="BJ645" s="75"/>
      <c r="BK645" s="75"/>
    </row>
    <row r="646" ht="15.75" customHeight="1">
      <c r="A646" s="73"/>
      <c r="B646" s="74"/>
      <c r="C646" s="74"/>
      <c r="D646" s="74"/>
      <c r="E646" s="75"/>
      <c r="F646" s="75"/>
      <c r="G646" s="75"/>
      <c r="H646" s="74"/>
      <c r="I646" s="75"/>
      <c r="J646" s="73"/>
      <c r="K646" s="73"/>
      <c r="L646" s="74"/>
      <c r="M646" s="74"/>
      <c r="N646" s="73"/>
      <c r="O646" s="73"/>
      <c r="P646" s="74"/>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4"/>
      <c r="AN646" s="75"/>
      <c r="AO646" s="73"/>
      <c r="AP646" s="75"/>
      <c r="AQ646" s="75"/>
      <c r="AR646" s="75"/>
      <c r="AS646" s="75"/>
      <c r="AT646" s="75"/>
      <c r="AU646" s="75"/>
      <c r="AV646" s="75"/>
      <c r="AW646" s="75"/>
      <c r="AX646" s="75"/>
      <c r="AY646" s="74"/>
      <c r="AZ646" s="74"/>
      <c r="BA646" s="73"/>
      <c r="BB646" s="77"/>
      <c r="BC646" s="78"/>
      <c r="BD646" s="78"/>
      <c r="BE646" s="78"/>
      <c r="BF646" s="78"/>
      <c r="BG646" s="73"/>
      <c r="BH646" s="75"/>
      <c r="BI646" s="75"/>
      <c r="BJ646" s="75"/>
      <c r="BK646" s="75"/>
    </row>
    <row r="647" ht="15.75" customHeight="1">
      <c r="A647" s="73"/>
      <c r="B647" s="74"/>
      <c r="C647" s="74"/>
      <c r="D647" s="74"/>
      <c r="E647" s="75"/>
      <c r="F647" s="75"/>
      <c r="G647" s="75"/>
      <c r="H647" s="74"/>
      <c r="I647" s="75"/>
      <c r="J647" s="73"/>
      <c r="K647" s="73"/>
      <c r="L647" s="74"/>
      <c r="M647" s="74"/>
      <c r="N647" s="73"/>
      <c r="O647" s="73"/>
      <c r="P647" s="74"/>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4"/>
      <c r="AN647" s="75"/>
      <c r="AO647" s="73"/>
      <c r="AP647" s="75"/>
      <c r="AQ647" s="75"/>
      <c r="AR647" s="75"/>
      <c r="AS647" s="75"/>
      <c r="AT647" s="75"/>
      <c r="AU647" s="75"/>
      <c r="AV647" s="75"/>
      <c r="AW647" s="75"/>
      <c r="AX647" s="75"/>
      <c r="AY647" s="74"/>
      <c r="AZ647" s="74"/>
      <c r="BA647" s="73"/>
      <c r="BB647" s="77"/>
      <c r="BC647" s="78"/>
      <c r="BD647" s="78"/>
      <c r="BE647" s="78"/>
      <c r="BF647" s="78"/>
      <c r="BG647" s="73"/>
      <c r="BH647" s="75"/>
      <c r="BI647" s="75"/>
      <c r="BJ647" s="75"/>
      <c r="BK647" s="75"/>
    </row>
    <row r="648" ht="15.75" customHeight="1">
      <c r="A648" s="73"/>
      <c r="B648" s="74"/>
      <c r="C648" s="74"/>
      <c r="D648" s="74"/>
      <c r="E648" s="75"/>
      <c r="F648" s="75"/>
      <c r="G648" s="75"/>
      <c r="H648" s="74"/>
      <c r="I648" s="75"/>
      <c r="J648" s="73"/>
      <c r="K648" s="73"/>
      <c r="L648" s="74"/>
      <c r="M648" s="74"/>
      <c r="N648" s="73"/>
      <c r="O648" s="73"/>
      <c r="P648" s="74"/>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4"/>
      <c r="AN648" s="75"/>
      <c r="AO648" s="73"/>
      <c r="AP648" s="75"/>
      <c r="AQ648" s="75"/>
      <c r="AR648" s="75"/>
      <c r="AS648" s="75"/>
      <c r="AT648" s="75"/>
      <c r="AU648" s="75"/>
      <c r="AV648" s="75"/>
      <c r="AW648" s="75"/>
      <c r="AX648" s="75"/>
      <c r="AY648" s="74"/>
      <c r="AZ648" s="74"/>
      <c r="BA648" s="73"/>
      <c r="BB648" s="77"/>
      <c r="BC648" s="78"/>
      <c r="BD648" s="78"/>
      <c r="BE648" s="78"/>
      <c r="BF648" s="78"/>
      <c r="BG648" s="73"/>
      <c r="BH648" s="75"/>
      <c r="BI648" s="75"/>
      <c r="BJ648" s="75"/>
      <c r="BK648" s="75"/>
    </row>
    <row r="649" ht="15.75" customHeight="1">
      <c r="A649" s="73"/>
      <c r="B649" s="74"/>
      <c r="C649" s="74"/>
      <c r="D649" s="74"/>
      <c r="E649" s="75"/>
      <c r="F649" s="75"/>
      <c r="G649" s="75"/>
      <c r="H649" s="74"/>
      <c r="I649" s="75"/>
      <c r="J649" s="73"/>
      <c r="K649" s="73"/>
      <c r="L649" s="74"/>
      <c r="M649" s="74"/>
      <c r="N649" s="73"/>
      <c r="O649" s="73"/>
      <c r="P649" s="74"/>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4"/>
      <c r="AN649" s="75"/>
      <c r="AO649" s="73"/>
      <c r="AP649" s="75"/>
      <c r="AQ649" s="75"/>
      <c r="AR649" s="75"/>
      <c r="AS649" s="75"/>
      <c r="AT649" s="75"/>
      <c r="AU649" s="75"/>
      <c r="AV649" s="75"/>
      <c r="AW649" s="75"/>
      <c r="AX649" s="75"/>
      <c r="AY649" s="74"/>
      <c r="AZ649" s="74"/>
      <c r="BA649" s="73"/>
      <c r="BB649" s="77"/>
      <c r="BC649" s="78"/>
      <c r="BD649" s="78"/>
      <c r="BE649" s="78"/>
      <c r="BF649" s="78"/>
      <c r="BG649" s="73"/>
      <c r="BH649" s="75"/>
      <c r="BI649" s="75"/>
      <c r="BJ649" s="75"/>
      <c r="BK649" s="75"/>
    </row>
    <row r="650" ht="15.75" customHeight="1">
      <c r="A650" s="73"/>
      <c r="B650" s="74"/>
      <c r="C650" s="74"/>
      <c r="D650" s="74"/>
      <c r="E650" s="75"/>
      <c r="F650" s="75"/>
      <c r="G650" s="75"/>
      <c r="H650" s="74"/>
      <c r="I650" s="75"/>
      <c r="J650" s="73"/>
      <c r="K650" s="73"/>
      <c r="L650" s="74"/>
      <c r="M650" s="74"/>
      <c r="N650" s="73"/>
      <c r="O650" s="73"/>
      <c r="P650" s="74"/>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4"/>
      <c r="AN650" s="75"/>
      <c r="AO650" s="73"/>
      <c r="AP650" s="75"/>
      <c r="AQ650" s="75"/>
      <c r="AR650" s="75"/>
      <c r="AS650" s="75"/>
      <c r="AT650" s="75"/>
      <c r="AU650" s="75"/>
      <c r="AV650" s="75"/>
      <c r="AW650" s="75"/>
      <c r="AX650" s="75"/>
      <c r="AY650" s="74"/>
      <c r="AZ650" s="74"/>
      <c r="BA650" s="73"/>
      <c r="BB650" s="77"/>
      <c r="BC650" s="78"/>
      <c r="BD650" s="78"/>
      <c r="BE650" s="78"/>
      <c r="BF650" s="78"/>
      <c r="BG650" s="73"/>
      <c r="BH650" s="75"/>
      <c r="BI650" s="75"/>
      <c r="BJ650" s="75"/>
      <c r="BK650" s="75"/>
    </row>
    <row r="651" ht="15.75" customHeight="1">
      <c r="A651" s="73"/>
      <c r="B651" s="74"/>
      <c r="C651" s="74"/>
      <c r="D651" s="74"/>
      <c r="E651" s="75"/>
      <c r="F651" s="75"/>
      <c r="G651" s="75"/>
      <c r="H651" s="74"/>
      <c r="I651" s="75"/>
      <c r="J651" s="73"/>
      <c r="K651" s="73"/>
      <c r="L651" s="74"/>
      <c r="M651" s="74"/>
      <c r="N651" s="73"/>
      <c r="O651" s="73"/>
      <c r="P651" s="74"/>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4"/>
      <c r="AN651" s="75"/>
      <c r="AO651" s="73"/>
      <c r="AP651" s="75"/>
      <c r="AQ651" s="75"/>
      <c r="AR651" s="75"/>
      <c r="AS651" s="75"/>
      <c r="AT651" s="75"/>
      <c r="AU651" s="75"/>
      <c r="AV651" s="75"/>
      <c r="AW651" s="75"/>
      <c r="AX651" s="75"/>
      <c r="AY651" s="74"/>
      <c r="AZ651" s="74"/>
      <c r="BA651" s="73"/>
      <c r="BB651" s="77"/>
      <c r="BC651" s="78"/>
      <c r="BD651" s="78"/>
      <c r="BE651" s="78"/>
      <c r="BF651" s="78"/>
      <c r="BG651" s="73"/>
      <c r="BH651" s="75"/>
      <c r="BI651" s="75"/>
      <c r="BJ651" s="75"/>
      <c r="BK651" s="75"/>
    </row>
    <row r="652" ht="15.75" customHeight="1">
      <c r="A652" s="73"/>
      <c r="B652" s="74"/>
      <c r="C652" s="74"/>
      <c r="D652" s="74"/>
      <c r="E652" s="75"/>
      <c r="F652" s="75"/>
      <c r="G652" s="75"/>
      <c r="H652" s="74"/>
      <c r="I652" s="75"/>
      <c r="J652" s="73"/>
      <c r="K652" s="73"/>
      <c r="L652" s="74"/>
      <c r="M652" s="74"/>
      <c r="N652" s="73"/>
      <c r="O652" s="73"/>
      <c r="P652" s="74"/>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4"/>
      <c r="AN652" s="75"/>
      <c r="AO652" s="73"/>
      <c r="AP652" s="75"/>
      <c r="AQ652" s="75"/>
      <c r="AR652" s="75"/>
      <c r="AS652" s="75"/>
      <c r="AT652" s="75"/>
      <c r="AU652" s="75"/>
      <c r="AV652" s="75"/>
      <c r="AW652" s="75"/>
      <c r="AX652" s="75"/>
      <c r="AY652" s="74"/>
      <c r="AZ652" s="74"/>
      <c r="BA652" s="73"/>
      <c r="BB652" s="77"/>
      <c r="BC652" s="78"/>
      <c r="BD652" s="78"/>
      <c r="BE652" s="78"/>
      <c r="BF652" s="78"/>
      <c r="BG652" s="73"/>
      <c r="BH652" s="75"/>
      <c r="BI652" s="75"/>
      <c r="BJ652" s="75"/>
      <c r="BK652" s="75"/>
    </row>
    <row r="653" ht="15.75" customHeight="1">
      <c r="A653" s="73"/>
      <c r="B653" s="74"/>
      <c r="C653" s="74"/>
      <c r="D653" s="74"/>
      <c r="E653" s="75"/>
      <c r="F653" s="75"/>
      <c r="G653" s="75"/>
      <c r="H653" s="74"/>
      <c r="I653" s="75"/>
      <c r="J653" s="73"/>
      <c r="K653" s="73"/>
      <c r="L653" s="74"/>
      <c r="M653" s="74"/>
      <c r="N653" s="73"/>
      <c r="O653" s="73"/>
      <c r="P653" s="74"/>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4"/>
      <c r="AN653" s="75"/>
      <c r="AO653" s="73"/>
      <c r="AP653" s="75"/>
      <c r="AQ653" s="75"/>
      <c r="AR653" s="75"/>
      <c r="AS653" s="75"/>
      <c r="AT653" s="75"/>
      <c r="AU653" s="75"/>
      <c r="AV653" s="75"/>
      <c r="AW653" s="75"/>
      <c r="AX653" s="75"/>
      <c r="AY653" s="74"/>
      <c r="AZ653" s="74"/>
      <c r="BA653" s="73"/>
      <c r="BB653" s="77"/>
      <c r="BC653" s="78"/>
      <c r="BD653" s="78"/>
      <c r="BE653" s="78"/>
      <c r="BF653" s="78"/>
      <c r="BG653" s="73"/>
      <c r="BH653" s="75"/>
      <c r="BI653" s="75"/>
      <c r="BJ653" s="75"/>
      <c r="BK653" s="75"/>
    </row>
    <row r="654" ht="15.75" customHeight="1">
      <c r="A654" s="73"/>
      <c r="B654" s="74"/>
      <c r="C654" s="74"/>
      <c r="D654" s="74"/>
      <c r="E654" s="75"/>
      <c r="F654" s="75"/>
      <c r="G654" s="75"/>
      <c r="H654" s="74"/>
      <c r="I654" s="75"/>
      <c r="J654" s="73"/>
      <c r="K654" s="73"/>
      <c r="L654" s="74"/>
      <c r="M654" s="74"/>
      <c r="N654" s="73"/>
      <c r="O654" s="73"/>
      <c r="P654" s="74"/>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4"/>
      <c r="AN654" s="75"/>
      <c r="AO654" s="73"/>
      <c r="AP654" s="75"/>
      <c r="AQ654" s="75"/>
      <c r="AR654" s="75"/>
      <c r="AS654" s="75"/>
      <c r="AT654" s="75"/>
      <c r="AU654" s="75"/>
      <c r="AV654" s="75"/>
      <c r="AW654" s="75"/>
      <c r="AX654" s="75"/>
      <c r="AY654" s="74"/>
      <c r="AZ654" s="74"/>
      <c r="BA654" s="73"/>
      <c r="BB654" s="77"/>
      <c r="BC654" s="78"/>
      <c r="BD654" s="78"/>
      <c r="BE654" s="78"/>
      <c r="BF654" s="78"/>
      <c r="BG654" s="73"/>
      <c r="BH654" s="75"/>
      <c r="BI654" s="75"/>
      <c r="BJ654" s="75"/>
      <c r="BK654" s="75"/>
    </row>
    <row r="655" ht="15.75" customHeight="1">
      <c r="A655" s="73"/>
      <c r="B655" s="74"/>
      <c r="C655" s="74"/>
      <c r="D655" s="74"/>
      <c r="E655" s="75"/>
      <c r="F655" s="75"/>
      <c r="G655" s="75"/>
      <c r="H655" s="74"/>
      <c r="I655" s="75"/>
      <c r="J655" s="73"/>
      <c r="K655" s="73"/>
      <c r="L655" s="74"/>
      <c r="M655" s="74"/>
      <c r="N655" s="73"/>
      <c r="O655" s="73"/>
      <c r="P655" s="74"/>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4"/>
      <c r="AN655" s="75"/>
      <c r="AO655" s="73"/>
      <c r="AP655" s="75"/>
      <c r="AQ655" s="75"/>
      <c r="AR655" s="75"/>
      <c r="AS655" s="75"/>
      <c r="AT655" s="75"/>
      <c r="AU655" s="75"/>
      <c r="AV655" s="75"/>
      <c r="AW655" s="75"/>
      <c r="AX655" s="75"/>
      <c r="AY655" s="74"/>
      <c r="AZ655" s="74"/>
      <c r="BA655" s="73"/>
      <c r="BB655" s="77"/>
      <c r="BC655" s="78"/>
      <c r="BD655" s="78"/>
      <c r="BE655" s="78"/>
      <c r="BF655" s="78"/>
      <c r="BG655" s="73"/>
      <c r="BH655" s="75"/>
      <c r="BI655" s="75"/>
      <c r="BJ655" s="75"/>
      <c r="BK655" s="75"/>
    </row>
    <row r="656" ht="15.75" customHeight="1">
      <c r="A656" s="73"/>
      <c r="B656" s="74"/>
      <c r="C656" s="74"/>
      <c r="D656" s="74"/>
      <c r="E656" s="75"/>
      <c r="F656" s="75"/>
      <c r="G656" s="75"/>
      <c r="H656" s="74"/>
      <c r="I656" s="75"/>
      <c r="J656" s="73"/>
      <c r="K656" s="73"/>
      <c r="L656" s="74"/>
      <c r="M656" s="74"/>
      <c r="N656" s="73"/>
      <c r="O656" s="73"/>
      <c r="P656" s="74"/>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4"/>
      <c r="AN656" s="75"/>
      <c r="AO656" s="73"/>
      <c r="AP656" s="75"/>
      <c r="AQ656" s="75"/>
      <c r="AR656" s="75"/>
      <c r="AS656" s="75"/>
      <c r="AT656" s="75"/>
      <c r="AU656" s="75"/>
      <c r="AV656" s="75"/>
      <c r="AW656" s="75"/>
      <c r="AX656" s="75"/>
      <c r="AY656" s="74"/>
      <c r="AZ656" s="74"/>
      <c r="BA656" s="73"/>
      <c r="BB656" s="77"/>
      <c r="BC656" s="78"/>
      <c r="BD656" s="78"/>
      <c r="BE656" s="78"/>
      <c r="BF656" s="78"/>
      <c r="BG656" s="73"/>
      <c r="BH656" s="75"/>
      <c r="BI656" s="75"/>
      <c r="BJ656" s="75"/>
      <c r="BK656" s="75"/>
    </row>
    <row r="657" ht="15.75" customHeight="1">
      <c r="A657" s="73"/>
      <c r="B657" s="74"/>
      <c r="C657" s="74"/>
      <c r="D657" s="74"/>
      <c r="E657" s="75"/>
      <c r="F657" s="75"/>
      <c r="G657" s="75"/>
      <c r="H657" s="74"/>
      <c r="I657" s="75"/>
      <c r="J657" s="73"/>
      <c r="K657" s="73"/>
      <c r="L657" s="74"/>
      <c r="M657" s="74"/>
      <c r="N657" s="73"/>
      <c r="O657" s="73"/>
      <c r="P657" s="74"/>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4"/>
      <c r="AN657" s="75"/>
      <c r="AO657" s="73"/>
      <c r="AP657" s="75"/>
      <c r="AQ657" s="75"/>
      <c r="AR657" s="75"/>
      <c r="AS657" s="75"/>
      <c r="AT657" s="75"/>
      <c r="AU657" s="75"/>
      <c r="AV657" s="75"/>
      <c r="AW657" s="75"/>
      <c r="AX657" s="75"/>
      <c r="AY657" s="74"/>
      <c r="AZ657" s="74"/>
      <c r="BA657" s="73"/>
      <c r="BB657" s="77"/>
      <c r="BC657" s="78"/>
      <c r="BD657" s="78"/>
      <c r="BE657" s="78"/>
      <c r="BF657" s="78"/>
      <c r="BG657" s="73"/>
      <c r="BH657" s="75"/>
      <c r="BI657" s="75"/>
      <c r="BJ657" s="75"/>
      <c r="BK657" s="75"/>
    </row>
    <row r="658" ht="15.75" customHeight="1">
      <c r="A658" s="73"/>
      <c r="B658" s="74"/>
      <c r="C658" s="74"/>
      <c r="D658" s="74"/>
      <c r="E658" s="75"/>
      <c r="F658" s="75"/>
      <c r="G658" s="75"/>
      <c r="H658" s="74"/>
      <c r="I658" s="75"/>
      <c r="J658" s="73"/>
      <c r="K658" s="73"/>
      <c r="L658" s="74"/>
      <c r="M658" s="74"/>
      <c r="N658" s="73"/>
      <c r="O658" s="73"/>
      <c r="P658" s="74"/>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4"/>
      <c r="AN658" s="75"/>
      <c r="AO658" s="73"/>
      <c r="AP658" s="75"/>
      <c r="AQ658" s="75"/>
      <c r="AR658" s="75"/>
      <c r="AS658" s="75"/>
      <c r="AT658" s="75"/>
      <c r="AU658" s="75"/>
      <c r="AV658" s="75"/>
      <c r="AW658" s="75"/>
      <c r="AX658" s="75"/>
      <c r="AY658" s="74"/>
      <c r="AZ658" s="74"/>
      <c r="BA658" s="73"/>
      <c r="BB658" s="77"/>
      <c r="BC658" s="78"/>
      <c r="BD658" s="78"/>
      <c r="BE658" s="78"/>
      <c r="BF658" s="78"/>
      <c r="BG658" s="73"/>
      <c r="BH658" s="75"/>
      <c r="BI658" s="75"/>
      <c r="BJ658" s="75"/>
      <c r="BK658" s="75"/>
    </row>
    <row r="659" ht="15.75" customHeight="1">
      <c r="A659" s="73"/>
      <c r="B659" s="74"/>
      <c r="C659" s="74"/>
      <c r="D659" s="74"/>
      <c r="E659" s="75"/>
      <c r="F659" s="75"/>
      <c r="G659" s="75"/>
      <c r="H659" s="74"/>
      <c r="I659" s="75"/>
      <c r="J659" s="73"/>
      <c r="K659" s="73"/>
      <c r="L659" s="74"/>
      <c r="M659" s="74"/>
      <c r="N659" s="73"/>
      <c r="O659" s="73"/>
      <c r="P659" s="74"/>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4"/>
      <c r="AN659" s="75"/>
      <c r="AO659" s="73"/>
      <c r="AP659" s="75"/>
      <c r="AQ659" s="75"/>
      <c r="AR659" s="75"/>
      <c r="AS659" s="75"/>
      <c r="AT659" s="75"/>
      <c r="AU659" s="75"/>
      <c r="AV659" s="75"/>
      <c r="AW659" s="75"/>
      <c r="AX659" s="75"/>
      <c r="AY659" s="74"/>
      <c r="AZ659" s="74"/>
      <c r="BA659" s="73"/>
      <c r="BB659" s="77"/>
      <c r="BC659" s="78"/>
      <c r="BD659" s="78"/>
      <c r="BE659" s="78"/>
      <c r="BF659" s="78"/>
      <c r="BG659" s="73"/>
      <c r="BH659" s="75"/>
      <c r="BI659" s="75"/>
      <c r="BJ659" s="75"/>
      <c r="BK659" s="75"/>
    </row>
    <row r="660" ht="15.75" customHeight="1">
      <c r="A660" s="73"/>
      <c r="B660" s="74"/>
      <c r="C660" s="74"/>
      <c r="D660" s="74"/>
      <c r="E660" s="75"/>
      <c r="F660" s="75"/>
      <c r="G660" s="75"/>
      <c r="H660" s="74"/>
      <c r="I660" s="75"/>
      <c r="J660" s="73"/>
      <c r="K660" s="73"/>
      <c r="L660" s="74"/>
      <c r="M660" s="74"/>
      <c r="N660" s="73"/>
      <c r="O660" s="73"/>
      <c r="P660" s="74"/>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4"/>
      <c r="AN660" s="75"/>
      <c r="AO660" s="73"/>
      <c r="AP660" s="75"/>
      <c r="AQ660" s="75"/>
      <c r="AR660" s="75"/>
      <c r="AS660" s="75"/>
      <c r="AT660" s="75"/>
      <c r="AU660" s="75"/>
      <c r="AV660" s="75"/>
      <c r="AW660" s="75"/>
      <c r="AX660" s="75"/>
      <c r="AY660" s="74"/>
      <c r="AZ660" s="74"/>
      <c r="BA660" s="73"/>
      <c r="BB660" s="77"/>
      <c r="BC660" s="78"/>
      <c r="BD660" s="78"/>
      <c r="BE660" s="78"/>
      <c r="BF660" s="78"/>
      <c r="BG660" s="73"/>
      <c r="BH660" s="75"/>
      <c r="BI660" s="75"/>
      <c r="BJ660" s="75"/>
      <c r="BK660" s="75"/>
    </row>
    <row r="661" ht="15.75" customHeight="1">
      <c r="A661" s="73"/>
      <c r="B661" s="74"/>
      <c r="C661" s="74"/>
      <c r="D661" s="74"/>
      <c r="E661" s="75"/>
      <c r="F661" s="75"/>
      <c r="G661" s="75"/>
      <c r="H661" s="74"/>
      <c r="I661" s="75"/>
      <c r="J661" s="73"/>
      <c r="K661" s="73"/>
      <c r="L661" s="74"/>
      <c r="M661" s="74"/>
      <c r="N661" s="73"/>
      <c r="O661" s="73"/>
      <c r="P661" s="74"/>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4"/>
      <c r="AN661" s="75"/>
      <c r="AO661" s="73"/>
      <c r="AP661" s="75"/>
      <c r="AQ661" s="75"/>
      <c r="AR661" s="75"/>
      <c r="AS661" s="75"/>
      <c r="AT661" s="75"/>
      <c r="AU661" s="75"/>
      <c r="AV661" s="75"/>
      <c r="AW661" s="75"/>
      <c r="AX661" s="75"/>
      <c r="AY661" s="74"/>
      <c r="AZ661" s="74"/>
      <c r="BA661" s="73"/>
      <c r="BB661" s="77"/>
      <c r="BC661" s="78"/>
      <c r="BD661" s="78"/>
      <c r="BE661" s="78"/>
      <c r="BF661" s="78"/>
      <c r="BG661" s="73"/>
      <c r="BH661" s="75"/>
      <c r="BI661" s="75"/>
      <c r="BJ661" s="75"/>
      <c r="BK661" s="75"/>
    </row>
    <row r="662" ht="15.75" customHeight="1">
      <c r="A662" s="73"/>
      <c r="B662" s="74"/>
      <c r="C662" s="74"/>
      <c r="D662" s="74"/>
      <c r="E662" s="75"/>
      <c r="F662" s="75"/>
      <c r="G662" s="75"/>
      <c r="H662" s="74"/>
      <c r="I662" s="75"/>
      <c r="J662" s="73"/>
      <c r="K662" s="73"/>
      <c r="L662" s="74"/>
      <c r="M662" s="74"/>
      <c r="N662" s="73"/>
      <c r="O662" s="73"/>
      <c r="P662" s="74"/>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4"/>
      <c r="AN662" s="75"/>
      <c r="AO662" s="73"/>
      <c r="AP662" s="75"/>
      <c r="AQ662" s="75"/>
      <c r="AR662" s="75"/>
      <c r="AS662" s="75"/>
      <c r="AT662" s="75"/>
      <c r="AU662" s="75"/>
      <c r="AV662" s="75"/>
      <c r="AW662" s="75"/>
      <c r="AX662" s="75"/>
      <c r="AY662" s="74"/>
      <c r="AZ662" s="74"/>
      <c r="BA662" s="73"/>
      <c r="BB662" s="77"/>
      <c r="BC662" s="78"/>
      <c r="BD662" s="78"/>
      <c r="BE662" s="78"/>
      <c r="BF662" s="78"/>
      <c r="BG662" s="73"/>
      <c r="BH662" s="75"/>
      <c r="BI662" s="75"/>
      <c r="BJ662" s="75"/>
      <c r="BK662" s="75"/>
    </row>
    <row r="663" ht="15.75" customHeight="1">
      <c r="A663" s="73"/>
      <c r="B663" s="74"/>
      <c r="C663" s="74"/>
      <c r="D663" s="74"/>
      <c r="E663" s="75"/>
      <c r="F663" s="75"/>
      <c r="G663" s="75"/>
      <c r="H663" s="74"/>
      <c r="I663" s="75"/>
      <c r="J663" s="73"/>
      <c r="K663" s="73"/>
      <c r="L663" s="74"/>
      <c r="M663" s="74"/>
      <c r="N663" s="73"/>
      <c r="O663" s="73"/>
      <c r="P663" s="74"/>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4"/>
      <c r="AN663" s="75"/>
      <c r="AO663" s="73"/>
      <c r="AP663" s="75"/>
      <c r="AQ663" s="75"/>
      <c r="AR663" s="75"/>
      <c r="AS663" s="75"/>
      <c r="AT663" s="75"/>
      <c r="AU663" s="75"/>
      <c r="AV663" s="75"/>
      <c r="AW663" s="75"/>
      <c r="AX663" s="75"/>
      <c r="AY663" s="74"/>
      <c r="AZ663" s="74"/>
      <c r="BA663" s="73"/>
      <c r="BB663" s="77"/>
      <c r="BC663" s="78"/>
      <c r="BD663" s="78"/>
      <c r="BE663" s="78"/>
      <c r="BF663" s="78"/>
      <c r="BG663" s="73"/>
      <c r="BH663" s="75"/>
      <c r="BI663" s="75"/>
      <c r="BJ663" s="75"/>
      <c r="BK663" s="75"/>
    </row>
    <row r="664" ht="15.75" customHeight="1">
      <c r="A664" s="73"/>
      <c r="B664" s="74"/>
      <c r="C664" s="74"/>
      <c r="D664" s="74"/>
      <c r="E664" s="75"/>
      <c r="F664" s="75"/>
      <c r="G664" s="75"/>
      <c r="H664" s="74"/>
      <c r="I664" s="75"/>
      <c r="J664" s="73"/>
      <c r="K664" s="73"/>
      <c r="L664" s="74"/>
      <c r="M664" s="74"/>
      <c r="N664" s="73"/>
      <c r="O664" s="73"/>
      <c r="P664" s="74"/>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4"/>
      <c r="AN664" s="75"/>
      <c r="AO664" s="73"/>
      <c r="AP664" s="75"/>
      <c r="AQ664" s="75"/>
      <c r="AR664" s="75"/>
      <c r="AS664" s="75"/>
      <c r="AT664" s="75"/>
      <c r="AU664" s="75"/>
      <c r="AV664" s="75"/>
      <c r="AW664" s="75"/>
      <c r="AX664" s="75"/>
      <c r="AY664" s="74"/>
      <c r="AZ664" s="74"/>
      <c r="BA664" s="73"/>
      <c r="BB664" s="77"/>
      <c r="BC664" s="78"/>
      <c r="BD664" s="78"/>
      <c r="BE664" s="78"/>
      <c r="BF664" s="78"/>
      <c r="BG664" s="73"/>
      <c r="BH664" s="75"/>
      <c r="BI664" s="75"/>
      <c r="BJ664" s="75"/>
      <c r="BK664" s="75"/>
    </row>
    <row r="665" ht="15.75" customHeight="1">
      <c r="A665" s="73"/>
      <c r="B665" s="74"/>
      <c r="C665" s="74"/>
      <c r="D665" s="74"/>
      <c r="E665" s="75"/>
      <c r="F665" s="75"/>
      <c r="G665" s="75"/>
      <c r="H665" s="74"/>
      <c r="I665" s="75"/>
      <c r="J665" s="73"/>
      <c r="K665" s="73"/>
      <c r="L665" s="74"/>
      <c r="M665" s="74"/>
      <c r="N665" s="73"/>
      <c r="O665" s="73"/>
      <c r="P665" s="74"/>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4"/>
      <c r="AN665" s="75"/>
      <c r="AO665" s="73"/>
      <c r="AP665" s="75"/>
      <c r="AQ665" s="75"/>
      <c r="AR665" s="75"/>
      <c r="AS665" s="75"/>
      <c r="AT665" s="75"/>
      <c r="AU665" s="75"/>
      <c r="AV665" s="75"/>
      <c r="AW665" s="75"/>
      <c r="AX665" s="75"/>
      <c r="AY665" s="74"/>
      <c r="AZ665" s="74"/>
      <c r="BA665" s="73"/>
      <c r="BB665" s="77"/>
      <c r="BC665" s="78"/>
      <c r="BD665" s="78"/>
      <c r="BE665" s="78"/>
      <c r="BF665" s="78"/>
      <c r="BG665" s="73"/>
      <c r="BH665" s="75"/>
      <c r="BI665" s="75"/>
      <c r="BJ665" s="75"/>
      <c r="BK665" s="75"/>
    </row>
    <row r="666" ht="15.75" customHeight="1">
      <c r="A666" s="73"/>
      <c r="B666" s="74"/>
      <c r="C666" s="74"/>
      <c r="D666" s="74"/>
      <c r="E666" s="75"/>
      <c r="F666" s="75"/>
      <c r="G666" s="75"/>
      <c r="H666" s="74"/>
      <c r="I666" s="75"/>
      <c r="J666" s="73"/>
      <c r="K666" s="73"/>
      <c r="L666" s="74"/>
      <c r="M666" s="74"/>
      <c r="N666" s="73"/>
      <c r="O666" s="73"/>
      <c r="P666" s="74"/>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4"/>
      <c r="AN666" s="75"/>
      <c r="AO666" s="73"/>
      <c r="AP666" s="75"/>
      <c r="AQ666" s="75"/>
      <c r="AR666" s="75"/>
      <c r="AS666" s="75"/>
      <c r="AT666" s="75"/>
      <c r="AU666" s="75"/>
      <c r="AV666" s="75"/>
      <c r="AW666" s="75"/>
      <c r="AX666" s="75"/>
      <c r="AY666" s="74"/>
      <c r="AZ666" s="74"/>
      <c r="BA666" s="73"/>
      <c r="BB666" s="77"/>
      <c r="BC666" s="78"/>
      <c r="BD666" s="78"/>
      <c r="BE666" s="78"/>
      <c r="BF666" s="78"/>
      <c r="BG666" s="73"/>
      <c r="BH666" s="75"/>
      <c r="BI666" s="75"/>
      <c r="BJ666" s="75"/>
      <c r="BK666" s="75"/>
    </row>
    <row r="667" ht="15.75" customHeight="1">
      <c r="A667" s="73"/>
      <c r="B667" s="74"/>
      <c r="C667" s="74"/>
      <c r="D667" s="74"/>
      <c r="E667" s="75"/>
      <c r="F667" s="75"/>
      <c r="G667" s="75"/>
      <c r="H667" s="74"/>
      <c r="I667" s="75"/>
      <c r="J667" s="73"/>
      <c r="K667" s="73"/>
      <c r="L667" s="74"/>
      <c r="M667" s="74"/>
      <c r="N667" s="73"/>
      <c r="O667" s="73"/>
      <c r="P667" s="74"/>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4"/>
      <c r="AN667" s="75"/>
      <c r="AO667" s="73"/>
      <c r="AP667" s="75"/>
      <c r="AQ667" s="75"/>
      <c r="AR667" s="75"/>
      <c r="AS667" s="75"/>
      <c r="AT667" s="75"/>
      <c r="AU667" s="75"/>
      <c r="AV667" s="75"/>
      <c r="AW667" s="75"/>
      <c r="AX667" s="75"/>
      <c r="AY667" s="74"/>
      <c r="AZ667" s="74"/>
      <c r="BA667" s="73"/>
      <c r="BB667" s="77"/>
      <c r="BC667" s="78"/>
      <c r="BD667" s="78"/>
      <c r="BE667" s="78"/>
      <c r="BF667" s="78"/>
      <c r="BG667" s="73"/>
      <c r="BH667" s="75"/>
      <c r="BI667" s="75"/>
      <c r="BJ667" s="75"/>
      <c r="BK667" s="75"/>
    </row>
    <row r="668" ht="15.75" customHeight="1">
      <c r="A668" s="73"/>
      <c r="B668" s="74"/>
      <c r="C668" s="74"/>
      <c r="D668" s="74"/>
      <c r="E668" s="75"/>
      <c r="F668" s="75"/>
      <c r="G668" s="75"/>
      <c r="H668" s="74"/>
      <c r="I668" s="75"/>
      <c r="J668" s="73"/>
      <c r="K668" s="73"/>
      <c r="L668" s="74"/>
      <c r="M668" s="74"/>
      <c r="N668" s="73"/>
      <c r="O668" s="73"/>
      <c r="P668" s="74"/>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4"/>
      <c r="AN668" s="75"/>
      <c r="AO668" s="73"/>
      <c r="AP668" s="75"/>
      <c r="AQ668" s="75"/>
      <c r="AR668" s="75"/>
      <c r="AS668" s="75"/>
      <c r="AT668" s="75"/>
      <c r="AU668" s="75"/>
      <c r="AV668" s="75"/>
      <c r="AW668" s="75"/>
      <c r="AX668" s="75"/>
      <c r="AY668" s="74"/>
      <c r="AZ668" s="74"/>
      <c r="BA668" s="73"/>
      <c r="BB668" s="77"/>
      <c r="BC668" s="78"/>
      <c r="BD668" s="78"/>
      <c r="BE668" s="78"/>
      <c r="BF668" s="78"/>
      <c r="BG668" s="73"/>
      <c r="BH668" s="75"/>
      <c r="BI668" s="75"/>
      <c r="BJ668" s="75"/>
      <c r="BK668" s="75"/>
    </row>
    <row r="669" ht="15.75" customHeight="1">
      <c r="A669" s="73"/>
      <c r="B669" s="74"/>
      <c r="C669" s="74"/>
      <c r="D669" s="74"/>
      <c r="E669" s="75"/>
      <c r="F669" s="75"/>
      <c r="G669" s="75"/>
      <c r="H669" s="74"/>
      <c r="I669" s="75"/>
      <c r="J669" s="73"/>
      <c r="K669" s="73"/>
      <c r="L669" s="74"/>
      <c r="M669" s="74"/>
      <c r="N669" s="73"/>
      <c r="O669" s="73"/>
      <c r="P669" s="74"/>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4"/>
      <c r="AN669" s="75"/>
      <c r="AO669" s="73"/>
      <c r="AP669" s="75"/>
      <c r="AQ669" s="75"/>
      <c r="AR669" s="75"/>
      <c r="AS669" s="75"/>
      <c r="AT669" s="75"/>
      <c r="AU669" s="75"/>
      <c r="AV669" s="75"/>
      <c r="AW669" s="75"/>
      <c r="AX669" s="75"/>
      <c r="AY669" s="74"/>
      <c r="AZ669" s="74"/>
      <c r="BA669" s="73"/>
      <c r="BB669" s="77"/>
      <c r="BC669" s="78"/>
      <c r="BD669" s="78"/>
      <c r="BE669" s="78"/>
      <c r="BF669" s="78"/>
      <c r="BG669" s="73"/>
      <c r="BH669" s="75"/>
      <c r="BI669" s="75"/>
      <c r="BJ669" s="75"/>
      <c r="BK669" s="75"/>
    </row>
    <row r="670" ht="15.75" customHeight="1">
      <c r="A670" s="73"/>
      <c r="B670" s="74"/>
      <c r="C670" s="74"/>
      <c r="D670" s="74"/>
      <c r="E670" s="75"/>
      <c r="F670" s="75"/>
      <c r="G670" s="75"/>
      <c r="H670" s="74"/>
      <c r="I670" s="75"/>
      <c r="J670" s="73"/>
      <c r="K670" s="73"/>
      <c r="L670" s="74"/>
      <c r="M670" s="74"/>
      <c r="N670" s="73"/>
      <c r="O670" s="73"/>
      <c r="P670" s="74"/>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4"/>
      <c r="AN670" s="75"/>
      <c r="AO670" s="73"/>
      <c r="AP670" s="75"/>
      <c r="AQ670" s="75"/>
      <c r="AR670" s="75"/>
      <c r="AS670" s="75"/>
      <c r="AT670" s="75"/>
      <c r="AU670" s="75"/>
      <c r="AV670" s="75"/>
      <c r="AW670" s="75"/>
      <c r="AX670" s="75"/>
      <c r="AY670" s="74"/>
      <c r="AZ670" s="74"/>
      <c r="BA670" s="73"/>
      <c r="BB670" s="77"/>
      <c r="BC670" s="78"/>
      <c r="BD670" s="78"/>
      <c r="BE670" s="78"/>
      <c r="BF670" s="78"/>
      <c r="BG670" s="73"/>
      <c r="BH670" s="75"/>
      <c r="BI670" s="75"/>
      <c r="BJ670" s="75"/>
      <c r="BK670" s="75"/>
    </row>
    <row r="671" ht="15.75" customHeight="1">
      <c r="A671" s="73"/>
      <c r="B671" s="74"/>
      <c r="C671" s="74"/>
      <c r="D671" s="74"/>
      <c r="E671" s="75"/>
      <c r="F671" s="75"/>
      <c r="G671" s="75"/>
      <c r="H671" s="74"/>
      <c r="I671" s="75"/>
      <c r="J671" s="73"/>
      <c r="K671" s="73"/>
      <c r="L671" s="74"/>
      <c r="M671" s="74"/>
      <c r="N671" s="73"/>
      <c r="O671" s="73"/>
      <c r="P671" s="74"/>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4"/>
      <c r="AN671" s="75"/>
      <c r="AO671" s="73"/>
      <c r="AP671" s="75"/>
      <c r="AQ671" s="75"/>
      <c r="AR671" s="75"/>
      <c r="AS671" s="75"/>
      <c r="AT671" s="75"/>
      <c r="AU671" s="75"/>
      <c r="AV671" s="75"/>
      <c r="AW671" s="75"/>
      <c r="AX671" s="75"/>
      <c r="AY671" s="74"/>
      <c r="AZ671" s="74"/>
      <c r="BA671" s="73"/>
      <c r="BB671" s="77"/>
      <c r="BC671" s="78"/>
      <c r="BD671" s="78"/>
      <c r="BE671" s="78"/>
      <c r="BF671" s="78"/>
      <c r="BG671" s="73"/>
      <c r="BH671" s="75"/>
      <c r="BI671" s="75"/>
      <c r="BJ671" s="75"/>
      <c r="BK671" s="75"/>
    </row>
    <row r="672" ht="15.75" customHeight="1">
      <c r="A672" s="73"/>
      <c r="B672" s="74"/>
      <c r="C672" s="74"/>
      <c r="D672" s="74"/>
      <c r="E672" s="75"/>
      <c r="F672" s="75"/>
      <c r="G672" s="75"/>
      <c r="H672" s="74"/>
      <c r="I672" s="75"/>
      <c r="J672" s="73"/>
      <c r="K672" s="73"/>
      <c r="L672" s="74"/>
      <c r="M672" s="74"/>
      <c r="N672" s="73"/>
      <c r="O672" s="73"/>
      <c r="P672" s="74"/>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4"/>
      <c r="AN672" s="75"/>
      <c r="AO672" s="73"/>
      <c r="AP672" s="75"/>
      <c r="AQ672" s="75"/>
      <c r="AR672" s="75"/>
      <c r="AS672" s="75"/>
      <c r="AT672" s="75"/>
      <c r="AU672" s="75"/>
      <c r="AV672" s="75"/>
      <c r="AW672" s="75"/>
      <c r="AX672" s="75"/>
      <c r="AY672" s="74"/>
      <c r="AZ672" s="74"/>
      <c r="BA672" s="73"/>
      <c r="BB672" s="77"/>
      <c r="BC672" s="78"/>
      <c r="BD672" s="78"/>
      <c r="BE672" s="78"/>
      <c r="BF672" s="78"/>
      <c r="BG672" s="73"/>
      <c r="BH672" s="75"/>
      <c r="BI672" s="75"/>
      <c r="BJ672" s="75"/>
      <c r="BK672" s="75"/>
    </row>
    <row r="673" ht="15.75" customHeight="1">
      <c r="A673" s="73"/>
      <c r="B673" s="74"/>
      <c r="C673" s="74"/>
      <c r="D673" s="74"/>
      <c r="E673" s="75"/>
      <c r="F673" s="75"/>
      <c r="G673" s="75"/>
      <c r="H673" s="74"/>
      <c r="I673" s="75"/>
      <c r="J673" s="73"/>
      <c r="K673" s="73"/>
      <c r="L673" s="74"/>
      <c r="M673" s="74"/>
      <c r="N673" s="73"/>
      <c r="O673" s="73"/>
      <c r="P673" s="74"/>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4"/>
      <c r="AN673" s="75"/>
      <c r="AO673" s="73"/>
      <c r="AP673" s="75"/>
      <c r="AQ673" s="75"/>
      <c r="AR673" s="75"/>
      <c r="AS673" s="75"/>
      <c r="AT673" s="75"/>
      <c r="AU673" s="75"/>
      <c r="AV673" s="75"/>
      <c r="AW673" s="75"/>
      <c r="AX673" s="75"/>
      <c r="AY673" s="74"/>
      <c r="AZ673" s="74"/>
      <c r="BA673" s="73"/>
      <c r="BB673" s="77"/>
      <c r="BC673" s="78"/>
      <c r="BD673" s="78"/>
      <c r="BE673" s="78"/>
      <c r="BF673" s="78"/>
      <c r="BG673" s="73"/>
      <c r="BH673" s="75"/>
      <c r="BI673" s="75"/>
      <c r="BJ673" s="75"/>
      <c r="BK673" s="75"/>
    </row>
    <row r="674" ht="15.75" customHeight="1">
      <c r="A674" s="73"/>
      <c r="B674" s="74"/>
      <c r="C674" s="74"/>
      <c r="D674" s="74"/>
      <c r="E674" s="75"/>
      <c r="F674" s="75"/>
      <c r="G674" s="75"/>
      <c r="H674" s="74"/>
      <c r="I674" s="75"/>
      <c r="J674" s="73"/>
      <c r="K674" s="73"/>
      <c r="L674" s="74"/>
      <c r="M674" s="74"/>
      <c r="N674" s="73"/>
      <c r="O674" s="73"/>
      <c r="P674" s="74"/>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4"/>
      <c r="AN674" s="75"/>
      <c r="AO674" s="73"/>
      <c r="AP674" s="75"/>
      <c r="AQ674" s="75"/>
      <c r="AR674" s="75"/>
      <c r="AS674" s="75"/>
      <c r="AT674" s="75"/>
      <c r="AU674" s="75"/>
      <c r="AV674" s="75"/>
      <c r="AW674" s="75"/>
      <c r="AX674" s="75"/>
      <c r="AY674" s="74"/>
      <c r="AZ674" s="74"/>
      <c r="BA674" s="73"/>
      <c r="BB674" s="77"/>
      <c r="BC674" s="78"/>
      <c r="BD674" s="78"/>
      <c r="BE674" s="78"/>
      <c r="BF674" s="78"/>
      <c r="BG674" s="73"/>
      <c r="BH674" s="75"/>
      <c r="BI674" s="75"/>
      <c r="BJ674" s="75"/>
      <c r="BK674" s="75"/>
    </row>
    <row r="675" ht="15.75" customHeight="1">
      <c r="A675" s="73"/>
      <c r="B675" s="74"/>
      <c r="C675" s="74"/>
      <c r="D675" s="74"/>
      <c r="E675" s="75"/>
      <c r="F675" s="75"/>
      <c r="G675" s="75"/>
      <c r="H675" s="74"/>
      <c r="I675" s="75"/>
      <c r="J675" s="73"/>
      <c r="K675" s="73"/>
      <c r="L675" s="74"/>
      <c r="M675" s="74"/>
      <c r="N675" s="73"/>
      <c r="O675" s="73"/>
      <c r="P675" s="74"/>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4"/>
      <c r="AN675" s="75"/>
      <c r="AO675" s="73"/>
      <c r="AP675" s="75"/>
      <c r="AQ675" s="75"/>
      <c r="AR675" s="75"/>
      <c r="AS675" s="75"/>
      <c r="AT675" s="75"/>
      <c r="AU675" s="75"/>
      <c r="AV675" s="75"/>
      <c r="AW675" s="75"/>
      <c r="AX675" s="75"/>
      <c r="AY675" s="74"/>
      <c r="AZ675" s="74"/>
      <c r="BA675" s="73"/>
      <c r="BB675" s="77"/>
      <c r="BC675" s="78"/>
      <c r="BD675" s="78"/>
      <c r="BE675" s="78"/>
      <c r="BF675" s="78"/>
      <c r="BG675" s="73"/>
      <c r="BH675" s="75"/>
      <c r="BI675" s="75"/>
      <c r="BJ675" s="75"/>
      <c r="BK675" s="75"/>
    </row>
    <row r="676" ht="15.75" customHeight="1">
      <c r="A676" s="73"/>
      <c r="B676" s="74"/>
      <c r="C676" s="74"/>
      <c r="D676" s="74"/>
      <c r="E676" s="75"/>
      <c r="F676" s="75"/>
      <c r="G676" s="75"/>
      <c r="H676" s="74"/>
      <c r="I676" s="75"/>
      <c r="J676" s="73"/>
      <c r="K676" s="73"/>
      <c r="L676" s="74"/>
      <c r="M676" s="74"/>
      <c r="N676" s="73"/>
      <c r="O676" s="73"/>
      <c r="P676" s="74"/>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4"/>
      <c r="AN676" s="75"/>
      <c r="AO676" s="73"/>
      <c r="AP676" s="75"/>
      <c r="AQ676" s="75"/>
      <c r="AR676" s="75"/>
      <c r="AS676" s="75"/>
      <c r="AT676" s="75"/>
      <c r="AU676" s="75"/>
      <c r="AV676" s="75"/>
      <c r="AW676" s="75"/>
      <c r="AX676" s="75"/>
      <c r="AY676" s="74"/>
      <c r="AZ676" s="74"/>
      <c r="BA676" s="73"/>
      <c r="BB676" s="77"/>
      <c r="BC676" s="78"/>
      <c r="BD676" s="78"/>
      <c r="BE676" s="78"/>
      <c r="BF676" s="78"/>
      <c r="BG676" s="73"/>
      <c r="BH676" s="75"/>
      <c r="BI676" s="75"/>
      <c r="BJ676" s="75"/>
      <c r="BK676" s="75"/>
    </row>
    <row r="677" ht="15.75" customHeight="1">
      <c r="A677" s="73"/>
      <c r="B677" s="74"/>
      <c r="C677" s="74"/>
      <c r="D677" s="74"/>
      <c r="E677" s="75"/>
      <c r="F677" s="75"/>
      <c r="G677" s="75"/>
      <c r="H677" s="74"/>
      <c r="I677" s="75"/>
      <c r="J677" s="73"/>
      <c r="K677" s="73"/>
      <c r="L677" s="74"/>
      <c r="M677" s="74"/>
      <c r="N677" s="73"/>
      <c r="O677" s="73"/>
      <c r="P677" s="74"/>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4"/>
      <c r="AN677" s="75"/>
      <c r="AO677" s="73"/>
      <c r="AP677" s="75"/>
      <c r="AQ677" s="75"/>
      <c r="AR677" s="75"/>
      <c r="AS677" s="75"/>
      <c r="AT677" s="75"/>
      <c r="AU677" s="75"/>
      <c r="AV677" s="75"/>
      <c r="AW677" s="75"/>
      <c r="AX677" s="75"/>
      <c r="AY677" s="74"/>
      <c r="AZ677" s="74"/>
      <c r="BA677" s="73"/>
      <c r="BB677" s="77"/>
      <c r="BC677" s="78"/>
      <c r="BD677" s="78"/>
      <c r="BE677" s="78"/>
      <c r="BF677" s="78"/>
      <c r="BG677" s="73"/>
      <c r="BH677" s="75"/>
      <c r="BI677" s="75"/>
      <c r="BJ677" s="75"/>
      <c r="BK677" s="75"/>
    </row>
    <row r="678" ht="15.75" customHeight="1">
      <c r="A678" s="73"/>
      <c r="B678" s="74"/>
      <c r="C678" s="74"/>
      <c r="D678" s="74"/>
      <c r="E678" s="75"/>
      <c r="F678" s="75"/>
      <c r="G678" s="75"/>
      <c r="H678" s="74"/>
      <c r="I678" s="75"/>
      <c r="J678" s="73"/>
      <c r="K678" s="73"/>
      <c r="L678" s="74"/>
      <c r="M678" s="74"/>
      <c r="N678" s="73"/>
      <c r="O678" s="73"/>
      <c r="P678" s="74"/>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4"/>
      <c r="AN678" s="75"/>
      <c r="AO678" s="73"/>
      <c r="AP678" s="75"/>
      <c r="AQ678" s="75"/>
      <c r="AR678" s="75"/>
      <c r="AS678" s="75"/>
      <c r="AT678" s="75"/>
      <c r="AU678" s="75"/>
      <c r="AV678" s="75"/>
      <c r="AW678" s="75"/>
      <c r="AX678" s="75"/>
      <c r="AY678" s="74"/>
      <c r="AZ678" s="74"/>
      <c r="BA678" s="73"/>
      <c r="BB678" s="77"/>
      <c r="BC678" s="78"/>
      <c r="BD678" s="78"/>
      <c r="BE678" s="78"/>
      <c r="BF678" s="78"/>
      <c r="BG678" s="73"/>
      <c r="BH678" s="75"/>
      <c r="BI678" s="75"/>
      <c r="BJ678" s="75"/>
      <c r="BK678" s="75"/>
    </row>
    <row r="679" ht="15.75" customHeight="1">
      <c r="A679" s="73"/>
      <c r="B679" s="74"/>
      <c r="C679" s="74"/>
      <c r="D679" s="74"/>
      <c r="E679" s="75"/>
      <c r="F679" s="75"/>
      <c r="G679" s="75"/>
      <c r="H679" s="74"/>
      <c r="I679" s="75"/>
      <c r="J679" s="73"/>
      <c r="K679" s="73"/>
      <c r="L679" s="74"/>
      <c r="M679" s="74"/>
      <c r="N679" s="73"/>
      <c r="O679" s="73"/>
      <c r="P679" s="74"/>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4"/>
      <c r="AN679" s="75"/>
      <c r="AO679" s="73"/>
      <c r="AP679" s="75"/>
      <c r="AQ679" s="75"/>
      <c r="AR679" s="75"/>
      <c r="AS679" s="75"/>
      <c r="AT679" s="75"/>
      <c r="AU679" s="75"/>
      <c r="AV679" s="75"/>
      <c r="AW679" s="75"/>
      <c r="AX679" s="75"/>
      <c r="AY679" s="74"/>
      <c r="AZ679" s="74"/>
      <c r="BA679" s="73"/>
      <c r="BB679" s="77"/>
      <c r="BC679" s="78"/>
      <c r="BD679" s="78"/>
      <c r="BE679" s="78"/>
      <c r="BF679" s="78"/>
      <c r="BG679" s="73"/>
      <c r="BH679" s="75"/>
      <c r="BI679" s="75"/>
      <c r="BJ679" s="75"/>
      <c r="BK679" s="75"/>
    </row>
    <row r="680" ht="15.75" customHeight="1">
      <c r="A680" s="73"/>
      <c r="B680" s="74"/>
      <c r="C680" s="74"/>
      <c r="D680" s="74"/>
      <c r="E680" s="75"/>
      <c r="F680" s="75"/>
      <c r="G680" s="75"/>
      <c r="H680" s="74"/>
      <c r="I680" s="75"/>
      <c r="J680" s="73"/>
      <c r="K680" s="73"/>
      <c r="L680" s="74"/>
      <c r="M680" s="74"/>
      <c r="N680" s="73"/>
      <c r="O680" s="73"/>
      <c r="P680" s="74"/>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4"/>
      <c r="AN680" s="75"/>
      <c r="AO680" s="73"/>
      <c r="AP680" s="75"/>
      <c r="AQ680" s="75"/>
      <c r="AR680" s="75"/>
      <c r="AS680" s="75"/>
      <c r="AT680" s="75"/>
      <c r="AU680" s="75"/>
      <c r="AV680" s="75"/>
      <c r="AW680" s="75"/>
      <c r="AX680" s="75"/>
      <c r="AY680" s="74"/>
      <c r="AZ680" s="74"/>
      <c r="BA680" s="73"/>
      <c r="BB680" s="77"/>
      <c r="BC680" s="78"/>
      <c r="BD680" s="78"/>
      <c r="BE680" s="78"/>
      <c r="BF680" s="78"/>
      <c r="BG680" s="73"/>
      <c r="BH680" s="75"/>
      <c r="BI680" s="75"/>
      <c r="BJ680" s="75"/>
      <c r="BK680" s="75"/>
    </row>
    <row r="681" ht="15.75" customHeight="1">
      <c r="A681" s="73"/>
      <c r="B681" s="74"/>
      <c r="C681" s="74"/>
      <c r="D681" s="74"/>
      <c r="E681" s="75"/>
      <c r="F681" s="75"/>
      <c r="G681" s="75"/>
      <c r="H681" s="74"/>
      <c r="I681" s="75"/>
      <c r="J681" s="73"/>
      <c r="K681" s="73"/>
      <c r="L681" s="74"/>
      <c r="M681" s="74"/>
      <c r="N681" s="73"/>
      <c r="O681" s="73"/>
      <c r="P681" s="74"/>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4"/>
      <c r="AN681" s="75"/>
      <c r="AO681" s="73"/>
      <c r="AP681" s="75"/>
      <c r="AQ681" s="75"/>
      <c r="AR681" s="75"/>
      <c r="AS681" s="75"/>
      <c r="AT681" s="75"/>
      <c r="AU681" s="75"/>
      <c r="AV681" s="75"/>
      <c r="AW681" s="75"/>
      <c r="AX681" s="75"/>
      <c r="AY681" s="74"/>
      <c r="AZ681" s="74"/>
      <c r="BA681" s="73"/>
      <c r="BB681" s="77"/>
      <c r="BC681" s="78"/>
      <c r="BD681" s="78"/>
      <c r="BE681" s="78"/>
      <c r="BF681" s="78"/>
      <c r="BG681" s="73"/>
      <c r="BH681" s="75"/>
      <c r="BI681" s="75"/>
      <c r="BJ681" s="75"/>
      <c r="BK681" s="75"/>
    </row>
    <row r="682" ht="15.75" customHeight="1">
      <c r="A682" s="73"/>
      <c r="B682" s="74"/>
      <c r="C682" s="74"/>
      <c r="D682" s="74"/>
      <c r="E682" s="75"/>
      <c r="F682" s="75"/>
      <c r="G682" s="75"/>
      <c r="H682" s="74"/>
      <c r="I682" s="75"/>
      <c r="J682" s="73"/>
      <c r="K682" s="73"/>
      <c r="L682" s="74"/>
      <c r="M682" s="74"/>
      <c r="N682" s="73"/>
      <c r="O682" s="73"/>
      <c r="P682" s="74"/>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4"/>
      <c r="AN682" s="75"/>
      <c r="AO682" s="73"/>
      <c r="AP682" s="75"/>
      <c r="AQ682" s="75"/>
      <c r="AR682" s="75"/>
      <c r="AS682" s="75"/>
      <c r="AT682" s="75"/>
      <c r="AU682" s="75"/>
      <c r="AV682" s="75"/>
      <c r="AW682" s="75"/>
      <c r="AX682" s="75"/>
      <c r="AY682" s="74"/>
      <c r="AZ682" s="74"/>
      <c r="BA682" s="73"/>
      <c r="BB682" s="77"/>
      <c r="BC682" s="78"/>
      <c r="BD682" s="78"/>
      <c r="BE682" s="78"/>
      <c r="BF682" s="78"/>
      <c r="BG682" s="73"/>
      <c r="BH682" s="75"/>
      <c r="BI682" s="75"/>
      <c r="BJ682" s="75"/>
      <c r="BK682" s="75"/>
    </row>
    <row r="683" ht="15.75" customHeight="1">
      <c r="A683" s="73"/>
      <c r="B683" s="74"/>
      <c r="C683" s="74"/>
      <c r="D683" s="74"/>
      <c r="E683" s="75"/>
      <c r="F683" s="75"/>
      <c r="G683" s="75"/>
      <c r="H683" s="74"/>
      <c r="I683" s="75"/>
      <c r="J683" s="73"/>
      <c r="K683" s="73"/>
      <c r="L683" s="74"/>
      <c r="M683" s="74"/>
      <c r="N683" s="73"/>
      <c r="O683" s="73"/>
      <c r="P683" s="74"/>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4"/>
      <c r="AN683" s="75"/>
      <c r="AO683" s="73"/>
      <c r="AP683" s="75"/>
      <c r="AQ683" s="75"/>
      <c r="AR683" s="75"/>
      <c r="AS683" s="75"/>
      <c r="AT683" s="75"/>
      <c r="AU683" s="75"/>
      <c r="AV683" s="75"/>
      <c r="AW683" s="75"/>
      <c r="AX683" s="75"/>
      <c r="AY683" s="74"/>
      <c r="AZ683" s="74"/>
      <c r="BA683" s="73"/>
      <c r="BB683" s="77"/>
      <c r="BC683" s="78"/>
      <c r="BD683" s="78"/>
      <c r="BE683" s="78"/>
      <c r="BF683" s="78"/>
      <c r="BG683" s="73"/>
      <c r="BH683" s="75"/>
      <c r="BI683" s="75"/>
      <c r="BJ683" s="75"/>
      <c r="BK683" s="75"/>
    </row>
    <row r="684" ht="15.75" customHeight="1">
      <c r="A684" s="73"/>
      <c r="B684" s="74"/>
      <c r="C684" s="74"/>
      <c r="D684" s="74"/>
      <c r="E684" s="75"/>
      <c r="F684" s="75"/>
      <c r="G684" s="75"/>
      <c r="H684" s="74"/>
      <c r="I684" s="75"/>
      <c r="J684" s="73"/>
      <c r="K684" s="73"/>
      <c r="L684" s="74"/>
      <c r="M684" s="74"/>
      <c r="N684" s="73"/>
      <c r="O684" s="73"/>
      <c r="P684" s="74"/>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4"/>
      <c r="AN684" s="75"/>
      <c r="AO684" s="73"/>
      <c r="AP684" s="75"/>
      <c r="AQ684" s="75"/>
      <c r="AR684" s="75"/>
      <c r="AS684" s="75"/>
      <c r="AT684" s="75"/>
      <c r="AU684" s="75"/>
      <c r="AV684" s="75"/>
      <c r="AW684" s="75"/>
      <c r="AX684" s="75"/>
      <c r="AY684" s="74"/>
      <c r="AZ684" s="74"/>
      <c r="BA684" s="73"/>
      <c r="BB684" s="77"/>
      <c r="BC684" s="78"/>
      <c r="BD684" s="78"/>
      <c r="BE684" s="78"/>
      <c r="BF684" s="78"/>
      <c r="BG684" s="73"/>
      <c r="BH684" s="75"/>
      <c r="BI684" s="75"/>
      <c r="BJ684" s="75"/>
      <c r="BK684" s="75"/>
    </row>
    <row r="685" ht="15.75" customHeight="1">
      <c r="A685" s="73"/>
      <c r="B685" s="74"/>
      <c r="C685" s="74"/>
      <c r="D685" s="74"/>
      <c r="E685" s="75"/>
      <c r="F685" s="75"/>
      <c r="G685" s="75"/>
      <c r="H685" s="74"/>
      <c r="I685" s="75"/>
      <c r="J685" s="73"/>
      <c r="K685" s="73"/>
      <c r="L685" s="74"/>
      <c r="M685" s="74"/>
      <c r="N685" s="73"/>
      <c r="O685" s="73"/>
      <c r="P685" s="74"/>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4"/>
      <c r="AN685" s="75"/>
      <c r="AO685" s="73"/>
      <c r="AP685" s="75"/>
      <c r="AQ685" s="75"/>
      <c r="AR685" s="75"/>
      <c r="AS685" s="75"/>
      <c r="AT685" s="75"/>
      <c r="AU685" s="75"/>
      <c r="AV685" s="75"/>
      <c r="AW685" s="75"/>
      <c r="AX685" s="75"/>
      <c r="AY685" s="74"/>
      <c r="AZ685" s="74"/>
      <c r="BA685" s="73"/>
      <c r="BB685" s="77"/>
      <c r="BC685" s="78"/>
      <c r="BD685" s="78"/>
      <c r="BE685" s="78"/>
      <c r="BF685" s="78"/>
      <c r="BG685" s="73"/>
      <c r="BH685" s="75"/>
      <c r="BI685" s="75"/>
      <c r="BJ685" s="75"/>
      <c r="BK685" s="75"/>
    </row>
    <row r="686" ht="15.75" customHeight="1">
      <c r="A686" s="73"/>
      <c r="B686" s="74"/>
      <c r="C686" s="74"/>
      <c r="D686" s="74"/>
      <c r="E686" s="75"/>
      <c r="F686" s="75"/>
      <c r="G686" s="75"/>
      <c r="H686" s="74"/>
      <c r="I686" s="75"/>
      <c r="J686" s="73"/>
      <c r="K686" s="73"/>
      <c r="L686" s="74"/>
      <c r="M686" s="74"/>
      <c r="N686" s="73"/>
      <c r="O686" s="73"/>
      <c r="P686" s="74"/>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4"/>
      <c r="AN686" s="75"/>
      <c r="AO686" s="73"/>
      <c r="AP686" s="75"/>
      <c r="AQ686" s="75"/>
      <c r="AR686" s="75"/>
      <c r="AS686" s="75"/>
      <c r="AT686" s="75"/>
      <c r="AU686" s="75"/>
      <c r="AV686" s="75"/>
      <c r="AW686" s="75"/>
      <c r="AX686" s="75"/>
      <c r="AY686" s="74"/>
      <c r="AZ686" s="74"/>
      <c r="BA686" s="73"/>
      <c r="BB686" s="77"/>
      <c r="BC686" s="78"/>
      <c r="BD686" s="78"/>
      <c r="BE686" s="78"/>
      <c r="BF686" s="78"/>
      <c r="BG686" s="73"/>
      <c r="BH686" s="75"/>
      <c r="BI686" s="75"/>
      <c r="BJ686" s="75"/>
      <c r="BK686" s="75"/>
    </row>
    <row r="687" ht="15.75" customHeight="1">
      <c r="A687" s="73"/>
      <c r="B687" s="74"/>
      <c r="C687" s="74"/>
      <c r="D687" s="74"/>
      <c r="E687" s="75"/>
      <c r="F687" s="75"/>
      <c r="G687" s="75"/>
      <c r="H687" s="74"/>
      <c r="I687" s="75"/>
      <c r="J687" s="73"/>
      <c r="K687" s="73"/>
      <c r="L687" s="74"/>
      <c r="M687" s="74"/>
      <c r="N687" s="73"/>
      <c r="O687" s="73"/>
      <c r="P687" s="74"/>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4"/>
      <c r="AN687" s="75"/>
      <c r="AO687" s="73"/>
      <c r="AP687" s="75"/>
      <c r="AQ687" s="75"/>
      <c r="AR687" s="75"/>
      <c r="AS687" s="75"/>
      <c r="AT687" s="75"/>
      <c r="AU687" s="75"/>
      <c r="AV687" s="75"/>
      <c r="AW687" s="75"/>
      <c r="AX687" s="75"/>
      <c r="AY687" s="74"/>
      <c r="AZ687" s="74"/>
      <c r="BA687" s="73"/>
      <c r="BB687" s="77"/>
      <c r="BC687" s="78"/>
      <c r="BD687" s="78"/>
      <c r="BE687" s="78"/>
      <c r="BF687" s="78"/>
      <c r="BG687" s="73"/>
      <c r="BH687" s="75"/>
      <c r="BI687" s="75"/>
      <c r="BJ687" s="75"/>
      <c r="BK687" s="75"/>
    </row>
    <row r="688" ht="15.75" customHeight="1">
      <c r="A688" s="73"/>
      <c r="B688" s="74"/>
      <c r="C688" s="74"/>
      <c r="D688" s="74"/>
      <c r="E688" s="75"/>
      <c r="F688" s="75"/>
      <c r="G688" s="75"/>
      <c r="H688" s="74"/>
      <c r="I688" s="75"/>
      <c r="J688" s="73"/>
      <c r="K688" s="73"/>
      <c r="L688" s="74"/>
      <c r="M688" s="74"/>
      <c r="N688" s="73"/>
      <c r="O688" s="73"/>
      <c r="P688" s="74"/>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4"/>
      <c r="AN688" s="75"/>
      <c r="AO688" s="73"/>
      <c r="AP688" s="75"/>
      <c r="AQ688" s="75"/>
      <c r="AR688" s="75"/>
      <c r="AS688" s="75"/>
      <c r="AT688" s="75"/>
      <c r="AU688" s="75"/>
      <c r="AV688" s="75"/>
      <c r="AW688" s="75"/>
      <c r="AX688" s="75"/>
      <c r="AY688" s="74"/>
      <c r="AZ688" s="74"/>
      <c r="BA688" s="73"/>
      <c r="BB688" s="77"/>
      <c r="BC688" s="78"/>
      <c r="BD688" s="78"/>
      <c r="BE688" s="78"/>
      <c r="BF688" s="78"/>
      <c r="BG688" s="73"/>
      <c r="BH688" s="75"/>
      <c r="BI688" s="75"/>
      <c r="BJ688" s="75"/>
      <c r="BK688" s="75"/>
    </row>
    <row r="689" ht="15.75" customHeight="1">
      <c r="A689" s="73"/>
      <c r="B689" s="74"/>
      <c r="C689" s="74"/>
      <c r="D689" s="74"/>
      <c r="E689" s="75"/>
      <c r="F689" s="75"/>
      <c r="G689" s="75"/>
      <c r="H689" s="74"/>
      <c r="I689" s="75"/>
      <c r="J689" s="73"/>
      <c r="K689" s="73"/>
      <c r="L689" s="74"/>
      <c r="M689" s="74"/>
      <c r="N689" s="73"/>
      <c r="O689" s="73"/>
      <c r="P689" s="74"/>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4"/>
      <c r="AN689" s="75"/>
      <c r="AO689" s="73"/>
      <c r="AP689" s="75"/>
      <c r="AQ689" s="75"/>
      <c r="AR689" s="75"/>
      <c r="AS689" s="75"/>
      <c r="AT689" s="75"/>
      <c r="AU689" s="75"/>
      <c r="AV689" s="75"/>
      <c r="AW689" s="75"/>
      <c r="AX689" s="75"/>
      <c r="AY689" s="74"/>
      <c r="AZ689" s="74"/>
      <c r="BA689" s="73"/>
      <c r="BB689" s="77"/>
      <c r="BC689" s="78"/>
      <c r="BD689" s="78"/>
      <c r="BE689" s="78"/>
      <c r="BF689" s="78"/>
      <c r="BG689" s="73"/>
      <c r="BH689" s="75"/>
      <c r="BI689" s="75"/>
      <c r="BJ689" s="75"/>
      <c r="BK689" s="75"/>
    </row>
    <row r="690" ht="15.75" customHeight="1">
      <c r="A690" s="73"/>
      <c r="B690" s="74"/>
      <c r="C690" s="74"/>
      <c r="D690" s="74"/>
      <c r="E690" s="75"/>
      <c r="F690" s="75"/>
      <c r="G690" s="75"/>
      <c r="H690" s="74"/>
      <c r="I690" s="75"/>
      <c r="J690" s="73"/>
      <c r="K690" s="73"/>
      <c r="L690" s="74"/>
      <c r="M690" s="74"/>
      <c r="N690" s="73"/>
      <c r="O690" s="73"/>
      <c r="P690" s="74"/>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4"/>
      <c r="AN690" s="75"/>
      <c r="AO690" s="73"/>
      <c r="AP690" s="75"/>
      <c r="AQ690" s="75"/>
      <c r="AR690" s="75"/>
      <c r="AS690" s="75"/>
      <c r="AT690" s="75"/>
      <c r="AU690" s="75"/>
      <c r="AV690" s="75"/>
      <c r="AW690" s="75"/>
      <c r="AX690" s="75"/>
      <c r="AY690" s="74"/>
      <c r="AZ690" s="74"/>
      <c r="BA690" s="73"/>
      <c r="BB690" s="77"/>
      <c r="BC690" s="78"/>
      <c r="BD690" s="78"/>
      <c r="BE690" s="78"/>
      <c r="BF690" s="78"/>
      <c r="BG690" s="73"/>
      <c r="BH690" s="75"/>
      <c r="BI690" s="75"/>
      <c r="BJ690" s="75"/>
      <c r="BK690" s="75"/>
    </row>
    <row r="691" ht="15.75" customHeight="1">
      <c r="A691" s="73"/>
      <c r="B691" s="74"/>
      <c r="C691" s="74"/>
      <c r="D691" s="74"/>
      <c r="E691" s="75"/>
      <c r="F691" s="75"/>
      <c r="G691" s="75"/>
      <c r="H691" s="74"/>
      <c r="I691" s="75"/>
      <c r="J691" s="73"/>
      <c r="K691" s="73"/>
      <c r="L691" s="74"/>
      <c r="M691" s="74"/>
      <c r="N691" s="73"/>
      <c r="O691" s="73"/>
      <c r="P691" s="74"/>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4"/>
      <c r="AN691" s="75"/>
      <c r="AO691" s="73"/>
      <c r="AP691" s="75"/>
      <c r="AQ691" s="75"/>
      <c r="AR691" s="75"/>
      <c r="AS691" s="75"/>
      <c r="AT691" s="75"/>
      <c r="AU691" s="75"/>
      <c r="AV691" s="75"/>
      <c r="AW691" s="75"/>
      <c r="AX691" s="75"/>
      <c r="AY691" s="74"/>
      <c r="AZ691" s="74"/>
      <c r="BA691" s="73"/>
      <c r="BB691" s="77"/>
      <c r="BC691" s="78"/>
      <c r="BD691" s="78"/>
      <c r="BE691" s="78"/>
      <c r="BF691" s="78"/>
      <c r="BG691" s="73"/>
      <c r="BH691" s="75"/>
      <c r="BI691" s="75"/>
      <c r="BJ691" s="75"/>
      <c r="BK691" s="75"/>
    </row>
    <row r="692" ht="15.75" customHeight="1">
      <c r="A692" s="73"/>
      <c r="B692" s="74"/>
      <c r="C692" s="74"/>
      <c r="D692" s="74"/>
      <c r="E692" s="75"/>
      <c r="F692" s="75"/>
      <c r="G692" s="75"/>
      <c r="H692" s="74"/>
      <c r="I692" s="75"/>
      <c r="J692" s="73"/>
      <c r="K692" s="73"/>
      <c r="L692" s="74"/>
      <c r="M692" s="74"/>
      <c r="N692" s="73"/>
      <c r="O692" s="73"/>
      <c r="P692" s="74"/>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4"/>
      <c r="AN692" s="75"/>
      <c r="AO692" s="73"/>
      <c r="AP692" s="75"/>
      <c r="AQ692" s="75"/>
      <c r="AR692" s="75"/>
      <c r="AS692" s="75"/>
      <c r="AT692" s="75"/>
      <c r="AU692" s="75"/>
      <c r="AV692" s="75"/>
      <c r="AW692" s="75"/>
      <c r="AX692" s="75"/>
      <c r="AY692" s="74"/>
      <c r="AZ692" s="74"/>
      <c r="BA692" s="73"/>
      <c r="BB692" s="77"/>
      <c r="BC692" s="78"/>
      <c r="BD692" s="78"/>
      <c r="BE692" s="78"/>
      <c r="BF692" s="78"/>
      <c r="BG692" s="73"/>
      <c r="BH692" s="75"/>
      <c r="BI692" s="75"/>
      <c r="BJ692" s="75"/>
      <c r="BK692" s="75"/>
    </row>
    <row r="693" ht="15.75" customHeight="1">
      <c r="A693" s="73"/>
      <c r="B693" s="74"/>
      <c r="C693" s="74"/>
      <c r="D693" s="74"/>
      <c r="E693" s="75"/>
      <c r="F693" s="75"/>
      <c r="G693" s="75"/>
      <c r="H693" s="74"/>
      <c r="I693" s="75"/>
      <c r="J693" s="73"/>
      <c r="K693" s="73"/>
      <c r="L693" s="74"/>
      <c r="M693" s="74"/>
      <c r="N693" s="73"/>
      <c r="O693" s="73"/>
      <c r="P693" s="74"/>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4"/>
      <c r="AN693" s="75"/>
      <c r="AO693" s="73"/>
      <c r="AP693" s="75"/>
      <c r="AQ693" s="75"/>
      <c r="AR693" s="75"/>
      <c r="AS693" s="75"/>
      <c r="AT693" s="75"/>
      <c r="AU693" s="75"/>
      <c r="AV693" s="75"/>
      <c r="AW693" s="75"/>
      <c r="AX693" s="75"/>
      <c r="AY693" s="74"/>
      <c r="AZ693" s="74"/>
      <c r="BA693" s="73"/>
      <c r="BB693" s="77"/>
      <c r="BC693" s="78"/>
      <c r="BD693" s="78"/>
      <c r="BE693" s="78"/>
      <c r="BF693" s="78"/>
      <c r="BG693" s="73"/>
      <c r="BH693" s="75"/>
      <c r="BI693" s="75"/>
      <c r="BJ693" s="75"/>
      <c r="BK693" s="75"/>
    </row>
    <row r="694" ht="15.75" customHeight="1">
      <c r="A694" s="73"/>
      <c r="B694" s="74"/>
      <c r="C694" s="74"/>
      <c r="D694" s="74"/>
      <c r="E694" s="75"/>
      <c r="F694" s="75"/>
      <c r="G694" s="75"/>
      <c r="H694" s="74"/>
      <c r="I694" s="75"/>
      <c r="J694" s="73"/>
      <c r="K694" s="73"/>
      <c r="L694" s="74"/>
      <c r="M694" s="74"/>
      <c r="N694" s="73"/>
      <c r="O694" s="73"/>
      <c r="P694" s="74"/>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4"/>
      <c r="AN694" s="75"/>
      <c r="AO694" s="73"/>
      <c r="AP694" s="75"/>
      <c r="AQ694" s="75"/>
      <c r="AR694" s="75"/>
      <c r="AS694" s="75"/>
      <c r="AT694" s="75"/>
      <c r="AU694" s="75"/>
      <c r="AV694" s="75"/>
      <c r="AW694" s="75"/>
      <c r="AX694" s="75"/>
      <c r="AY694" s="74"/>
      <c r="AZ694" s="74"/>
      <c r="BA694" s="73"/>
      <c r="BB694" s="77"/>
      <c r="BC694" s="78"/>
      <c r="BD694" s="78"/>
      <c r="BE694" s="78"/>
      <c r="BF694" s="78"/>
      <c r="BG694" s="73"/>
      <c r="BH694" s="75"/>
      <c r="BI694" s="75"/>
      <c r="BJ694" s="75"/>
      <c r="BK694" s="75"/>
    </row>
    <row r="695" ht="15.75" customHeight="1">
      <c r="A695" s="73"/>
      <c r="B695" s="74"/>
      <c r="C695" s="74"/>
      <c r="D695" s="74"/>
      <c r="E695" s="75"/>
      <c r="F695" s="75"/>
      <c r="G695" s="75"/>
      <c r="H695" s="74"/>
      <c r="I695" s="75"/>
      <c r="J695" s="73"/>
      <c r="K695" s="73"/>
      <c r="L695" s="74"/>
      <c r="M695" s="74"/>
      <c r="N695" s="73"/>
      <c r="O695" s="73"/>
      <c r="P695" s="74"/>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4"/>
      <c r="AN695" s="75"/>
      <c r="AO695" s="73"/>
      <c r="AP695" s="75"/>
      <c r="AQ695" s="75"/>
      <c r="AR695" s="75"/>
      <c r="AS695" s="75"/>
      <c r="AT695" s="75"/>
      <c r="AU695" s="75"/>
      <c r="AV695" s="75"/>
      <c r="AW695" s="75"/>
      <c r="AX695" s="75"/>
      <c r="AY695" s="74"/>
      <c r="AZ695" s="74"/>
      <c r="BA695" s="73"/>
      <c r="BB695" s="77"/>
      <c r="BC695" s="78"/>
      <c r="BD695" s="78"/>
      <c r="BE695" s="78"/>
      <c r="BF695" s="78"/>
      <c r="BG695" s="73"/>
      <c r="BH695" s="75"/>
      <c r="BI695" s="75"/>
      <c r="BJ695" s="75"/>
      <c r="BK695" s="75"/>
    </row>
    <row r="696" ht="15.75" customHeight="1">
      <c r="A696" s="73"/>
      <c r="B696" s="74"/>
      <c r="C696" s="74"/>
      <c r="D696" s="74"/>
      <c r="E696" s="75"/>
      <c r="F696" s="75"/>
      <c r="G696" s="75"/>
      <c r="H696" s="74"/>
      <c r="I696" s="75"/>
      <c r="J696" s="73"/>
      <c r="K696" s="73"/>
      <c r="L696" s="74"/>
      <c r="M696" s="74"/>
      <c r="N696" s="73"/>
      <c r="O696" s="73"/>
      <c r="P696" s="74"/>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4"/>
      <c r="AN696" s="75"/>
      <c r="AO696" s="73"/>
      <c r="AP696" s="75"/>
      <c r="AQ696" s="75"/>
      <c r="AR696" s="75"/>
      <c r="AS696" s="75"/>
      <c r="AT696" s="75"/>
      <c r="AU696" s="75"/>
      <c r="AV696" s="75"/>
      <c r="AW696" s="75"/>
      <c r="AX696" s="75"/>
      <c r="AY696" s="74"/>
      <c r="AZ696" s="74"/>
      <c r="BA696" s="73"/>
      <c r="BB696" s="77"/>
      <c r="BC696" s="78"/>
      <c r="BD696" s="78"/>
      <c r="BE696" s="78"/>
      <c r="BF696" s="78"/>
      <c r="BG696" s="73"/>
      <c r="BH696" s="75"/>
      <c r="BI696" s="75"/>
      <c r="BJ696" s="75"/>
      <c r="BK696" s="75"/>
    </row>
    <row r="697" ht="15.75" customHeight="1">
      <c r="A697" s="73"/>
      <c r="B697" s="74"/>
      <c r="C697" s="74"/>
      <c r="D697" s="74"/>
      <c r="E697" s="75"/>
      <c r="F697" s="75"/>
      <c r="G697" s="75"/>
      <c r="H697" s="74"/>
      <c r="I697" s="75"/>
      <c r="J697" s="73"/>
      <c r="K697" s="73"/>
      <c r="L697" s="74"/>
      <c r="M697" s="74"/>
      <c r="N697" s="73"/>
      <c r="O697" s="73"/>
      <c r="P697" s="74"/>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4"/>
      <c r="AN697" s="75"/>
      <c r="AO697" s="73"/>
      <c r="AP697" s="75"/>
      <c r="AQ697" s="75"/>
      <c r="AR697" s="75"/>
      <c r="AS697" s="75"/>
      <c r="AT697" s="75"/>
      <c r="AU697" s="75"/>
      <c r="AV697" s="75"/>
      <c r="AW697" s="75"/>
      <c r="AX697" s="75"/>
      <c r="AY697" s="74"/>
      <c r="AZ697" s="74"/>
      <c r="BA697" s="73"/>
      <c r="BB697" s="77"/>
      <c r="BC697" s="78"/>
      <c r="BD697" s="78"/>
      <c r="BE697" s="78"/>
      <c r="BF697" s="78"/>
      <c r="BG697" s="73"/>
      <c r="BH697" s="75"/>
      <c r="BI697" s="75"/>
      <c r="BJ697" s="75"/>
      <c r="BK697" s="75"/>
    </row>
    <row r="698" ht="15.75" customHeight="1">
      <c r="A698" s="73"/>
      <c r="B698" s="74"/>
      <c r="C698" s="74"/>
      <c r="D698" s="74"/>
      <c r="E698" s="75"/>
      <c r="F698" s="75"/>
      <c r="G698" s="75"/>
      <c r="H698" s="74"/>
      <c r="I698" s="75"/>
      <c r="J698" s="73"/>
      <c r="K698" s="73"/>
      <c r="L698" s="74"/>
      <c r="M698" s="74"/>
      <c r="N698" s="73"/>
      <c r="O698" s="73"/>
      <c r="P698" s="74"/>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4"/>
      <c r="AN698" s="75"/>
      <c r="AO698" s="73"/>
      <c r="AP698" s="75"/>
      <c r="AQ698" s="75"/>
      <c r="AR698" s="75"/>
      <c r="AS698" s="75"/>
      <c r="AT698" s="75"/>
      <c r="AU698" s="75"/>
      <c r="AV698" s="75"/>
      <c r="AW698" s="75"/>
      <c r="AX698" s="75"/>
      <c r="AY698" s="74"/>
      <c r="AZ698" s="74"/>
      <c r="BA698" s="73"/>
      <c r="BB698" s="77"/>
      <c r="BC698" s="78"/>
      <c r="BD698" s="78"/>
      <c r="BE698" s="78"/>
      <c r="BF698" s="78"/>
      <c r="BG698" s="73"/>
      <c r="BH698" s="75"/>
      <c r="BI698" s="75"/>
      <c r="BJ698" s="75"/>
      <c r="BK698" s="75"/>
    </row>
    <row r="699" ht="15.75" customHeight="1">
      <c r="A699" s="73"/>
      <c r="B699" s="74"/>
      <c r="C699" s="74"/>
      <c r="D699" s="74"/>
      <c r="E699" s="75"/>
      <c r="F699" s="75"/>
      <c r="G699" s="75"/>
      <c r="H699" s="74"/>
      <c r="I699" s="75"/>
      <c r="J699" s="73"/>
      <c r="K699" s="73"/>
      <c r="L699" s="74"/>
      <c r="M699" s="74"/>
      <c r="N699" s="73"/>
      <c r="O699" s="73"/>
      <c r="P699" s="74"/>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4"/>
      <c r="AN699" s="75"/>
      <c r="AO699" s="73"/>
      <c r="AP699" s="75"/>
      <c r="AQ699" s="75"/>
      <c r="AR699" s="75"/>
      <c r="AS699" s="75"/>
      <c r="AT699" s="75"/>
      <c r="AU699" s="75"/>
      <c r="AV699" s="75"/>
      <c r="AW699" s="75"/>
      <c r="AX699" s="75"/>
      <c r="AY699" s="74"/>
      <c r="AZ699" s="74"/>
      <c r="BA699" s="73"/>
      <c r="BB699" s="77"/>
      <c r="BC699" s="78"/>
      <c r="BD699" s="78"/>
      <c r="BE699" s="78"/>
      <c r="BF699" s="78"/>
      <c r="BG699" s="73"/>
      <c r="BH699" s="75"/>
      <c r="BI699" s="75"/>
      <c r="BJ699" s="75"/>
      <c r="BK699" s="75"/>
    </row>
    <row r="700" ht="15.75" customHeight="1">
      <c r="A700" s="73"/>
      <c r="B700" s="74"/>
      <c r="C700" s="74"/>
      <c r="D700" s="74"/>
      <c r="E700" s="75"/>
      <c r="F700" s="75"/>
      <c r="G700" s="75"/>
      <c r="H700" s="74"/>
      <c r="I700" s="75"/>
      <c r="J700" s="73"/>
      <c r="K700" s="73"/>
      <c r="L700" s="74"/>
      <c r="M700" s="74"/>
      <c r="N700" s="73"/>
      <c r="O700" s="73"/>
      <c r="P700" s="74"/>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4"/>
      <c r="AN700" s="75"/>
      <c r="AO700" s="73"/>
      <c r="AP700" s="75"/>
      <c r="AQ700" s="75"/>
      <c r="AR700" s="75"/>
      <c r="AS700" s="75"/>
      <c r="AT700" s="75"/>
      <c r="AU700" s="75"/>
      <c r="AV700" s="75"/>
      <c r="AW700" s="75"/>
      <c r="AX700" s="75"/>
      <c r="AY700" s="74"/>
      <c r="AZ700" s="74"/>
      <c r="BA700" s="73"/>
      <c r="BB700" s="77"/>
      <c r="BC700" s="78"/>
      <c r="BD700" s="78"/>
      <c r="BE700" s="78"/>
      <c r="BF700" s="78"/>
      <c r="BG700" s="73"/>
      <c r="BH700" s="75"/>
      <c r="BI700" s="75"/>
      <c r="BJ700" s="75"/>
      <c r="BK700" s="75"/>
    </row>
    <row r="701" ht="15.75" customHeight="1">
      <c r="A701" s="73"/>
      <c r="B701" s="74"/>
      <c r="C701" s="74"/>
      <c r="D701" s="74"/>
      <c r="E701" s="75"/>
      <c r="F701" s="75"/>
      <c r="G701" s="75"/>
      <c r="H701" s="74"/>
      <c r="I701" s="75"/>
      <c r="J701" s="73"/>
      <c r="K701" s="73"/>
      <c r="L701" s="74"/>
      <c r="M701" s="74"/>
      <c r="N701" s="73"/>
      <c r="O701" s="73"/>
      <c r="P701" s="74"/>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4"/>
      <c r="AN701" s="75"/>
      <c r="AO701" s="73"/>
      <c r="AP701" s="75"/>
      <c r="AQ701" s="75"/>
      <c r="AR701" s="75"/>
      <c r="AS701" s="75"/>
      <c r="AT701" s="75"/>
      <c r="AU701" s="75"/>
      <c r="AV701" s="75"/>
      <c r="AW701" s="75"/>
      <c r="AX701" s="75"/>
      <c r="AY701" s="74"/>
      <c r="AZ701" s="74"/>
      <c r="BA701" s="73"/>
      <c r="BB701" s="77"/>
      <c r="BC701" s="78"/>
      <c r="BD701" s="78"/>
      <c r="BE701" s="78"/>
      <c r="BF701" s="78"/>
      <c r="BG701" s="73"/>
      <c r="BH701" s="75"/>
      <c r="BI701" s="75"/>
      <c r="BJ701" s="75"/>
      <c r="BK701" s="75"/>
    </row>
    <row r="702" ht="15.75" customHeight="1">
      <c r="A702" s="73"/>
      <c r="B702" s="74"/>
      <c r="C702" s="74"/>
      <c r="D702" s="74"/>
      <c r="E702" s="75"/>
      <c r="F702" s="75"/>
      <c r="G702" s="75"/>
      <c r="H702" s="74"/>
      <c r="I702" s="75"/>
      <c r="J702" s="73"/>
      <c r="K702" s="73"/>
      <c r="L702" s="74"/>
      <c r="M702" s="74"/>
      <c r="N702" s="73"/>
      <c r="O702" s="73"/>
      <c r="P702" s="74"/>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4"/>
      <c r="AN702" s="75"/>
      <c r="AO702" s="73"/>
      <c r="AP702" s="75"/>
      <c r="AQ702" s="75"/>
      <c r="AR702" s="75"/>
      <c r="AS702" s="75"/>
      <c r="AT702" s="75"/>
      <c r="AU702" s="75"/>
      <c r="AV702" s="75"/>
      <c r="AW702" s="75"/>
      <c r="AX702" s="75"/>
      <c r="AY702" s="74"/>
      <c r="AZ702" s="74"/>
      <c r="BA702" s="73"/>
      <c r="BB702" s="77"/>
      <c r="BC702" s="78"/>
      <c r="BD702" s="78"/>
      <c r="BE702" s="78"/>
      <c r="BF702" s="78"/>
      <c r="BG702" s="73"/>
      <c r="BH702" s="75"/>
      <c r="BI702" s="75"/>
      <c r="BJ702" s="75"/>
      <c r="BK702" s="75"/>
    </row>
    <row r="703" ht="15.75" customHeight="1">
      <c r="A703" s="73"/>
      <c r="B703" s="74"/>
      <c r="C703" s="74"/>
      <c r="D703" s="74"/>
      <c r="E703" s="75"/>
      <c r="F703" s="75"/>
      <c r="G703" s="75"/>
      <c r="H703" s="74"/>
      <c r="I703" s="75"/>
      <c r="J703" s="73"/>
      <c r="K703" s="73"/>
      <c r="L703" s="74"/>
      <c r="M703" s="74"/>
      <c r="N703" s="73"/>
      <c r="O703" s="73"/>
      <c r="P703" s="74"/>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4"/>
      <c r="AN703" s="75"/>
      <c r="AO703" s="73"/>
      <c r="AP703" s="75"/>
      <c r="AQ703" s="75"/>
      <c r="AR703" s="75"/>
      <c r="AS703" s="75"/>
      <c r="AT703" s="75"/>
      <c r="AU703" s="75"/>
      <c r="AV703" s="75"/>
      <c r="AW703" s="75"/>
      <c r="AX703" s="75"/>
      <c r="AY703" s="74"/>
      <c r="AZ703" s="74"/>
      <c r="BA703" s="73"/>
      <c r="BB703" s="77"/>
      <c r="BC703" s="78"/>
      <c r="BD703" s="78"/>
      <c r="BE703" s="78"/>
      <c r="BF703" s="78"/>
      <c r="BG703" s="73"/>
      <c r="BH703" s="75"/>
      <c r="BI703" s="75"/>
      <c r="BJ703" s="75"/>
      <c r="BK703" s="75"/>
    </row>
    <row r="704" ht="15.75" customHeight="1">
      <c r="A704" s="73"/>
      <c r="B704" s="74"/>
      <c r="C704" s="74"/>
      <c r="D704" s="74"/>
      <c r="E704" s="75"/>
      <c r="F704" s="75"/>
      <c r="G704" s="75"/>
      <c r="H704" s="74"/>
      <c r="I704" s="75"/>
      <c r="J704" s="73"/>
      <c r="K704" s="73"/>
      <c r="L704" s="74"/>
      <c r="M704" s="74"/>
      <c r="N704" s="73"/>
      <c r="O704" s="73"/>
      <c r="P704" s="74"/>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4"/>
      <c r="AN704" s="75"/>
      <c r="AO704" s="73"/>
      <c r="AP704" s="75"/>
      <c r="AQ704" s="75"/>
      <c r="AR704" s="75"/>
      <c r="AS704" s="75"/>
      <c r="AT704" s="75"/>
      <c r="AU704" s="75"/>
      <c r="AV704" s="75"/>
      <c r="AW704" s="75"/>
      <c r="AX704" s="75"/>
      <c r="AY704" s="74"/>
      <c r="AZ704" s="74"/>
      <c r="BA704" s="73"/>
      <c r="BB704" s="77"/>
      <c r="BC704" s="78"/>
      <c r="BD704" s="78"/>
      <c r="BE704" s="78"/>
      <c r="BF704" s="78"/>
      <c r="BG704" s="73"/>
      <c r="BH704" s="75"/>
      <c r="BI704" s="75"/>
      <c r="BJ704" s="75"/>
      <c r="BK704" s="75"/>
    </row>
    <row r="705" ht="15.75" customHeight="1">
      <c r="A705" s="73"/>
      <c r="B705" s="74"/>
      <c r="C705" s="74"/>
      <c r="D705" s="74"/>
      <c r="E705" s="75"/>
      <c r="F705" s="75"/>
      <c r="G705" s="75"/>
      <c r="H705" s="74"/>
      <c r="I705" s="75"/>
      <c r="J705" s="73"/>
      <c r="K705" s="73"/>
      <c r="L705" s="74"/>
      <c r="M705" s="74"/>
      <c r="N705" s="73"/>
      <c r="O705" s="73"/>
      <c r="P705" s="74"/>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4"/>
      <c r="AN705" s="75"/>
      <c r="AO705" s="73"/>
      <c r="AP705" s="75"/>
      <c r="AQ705" s="75"/>
      <c r="AR705" s="75"/>
      <c r="AS705" s="75"/>
      <c r="AT705" s="75"/>
      <c r="AU705" s="75"/>
      <c r="AV705" s="75"/>
      <c r="AW705" s="75"/>
      <c r="AX705" s="75"/>
      <c r="AY705" s="74"/>
      <c r="AZ705" s="74"/>
      <c r="BA705" s="73"/>
      <c r="BB705" s="77"/>
      <c r="BC705" s="78"/>
      <c r="BD705" s="78"/>
      <c r="BE705" s="78"/>
      <c r="BF705" s="78"/>
      <c r="BG705" s="73"/>
      <c r="BH705" s="75"/>
      <c r="BI705" s="75"/>
      <c r="BJ705" s="75"/>
      <c r="BK705" s="75"/>
    </row>
    <row r="706" ht="15.75" customHeight="1">
      <c r="A706" s="73"/>
      <c r="B706" s="74"/>
      <c r="C706" s="74"/>
      <c r="D706" s="74"/>
      <c r="E706" s="75"/>
      <c r="F706" s="75"/>
      <c r="G706" s="75"/>
      <c r="H706" s="74"/>
      <c r="I706" s="75"/>
      <c r="J706" s="73"/>
      <c r="K706" s="73"/>
      <c r="L706" s="74"/>
      <c r="M706" s="74"/>
      <c r="N706" s="73"/>
      <c r="O706" s="73"/>
      <c r="P706" s="74"/>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4"/>
      <c r="AN706" s="75"/>
      <c r="AO706" s="73"/>
      <c r="AP706" s="75"/>
      <c r="AQ706" s="75"/>
      <c r="AR706" s="75"/>
      <c r="AS706" s="75"/>
      <c r="AT706" s="75"/>
      <c r="AU706" s="75"/>
      <c r="AV706" s="75"/>
      <c r="AW706" s="75"/>
      <c r="AX706" s="75"/>
      <c r="AY706" s="74"/>
      <c r="AZ706" s="74"/>
      <c r="BA706" s="73"/>
      <c r="BB706" s="77"/>
      <c r="BC706" s="78"/>
      <c r="BD706" s="78"/>
      <c r="BE706" s="78"/>
      <c r="BF706" s="78"/>
      <c r="BG706" s="73"/>
      <c r="BH706" s="75"/>
      <c r="BI706" s="75"/>
      <c r="BJ706" s="75"/>
      <c r="BK706" s="75"/>
    </row>
    <row r="707" ht="15.75" customHeight="1">
      <c r="A707" s="73"/>
      <c r="B707" s="74"/>
      <c r="C707" s="74"/>
      <c r="D707" s="74"/>
      <c r="E707" s="75"/>
      <c r="F707" s="75"/>
      <c r="G707" s="75"/>
      <c r="H707" s="74"/>
      <c r="I707" s="75"/>
      <c r="J707" s="73"/>
      <c r="K707" s="73"/>
      <c r="L707" s="74"/>
      <c r="M707" s="74"/>
      <c r="N707" s="73"/>
      <c r="O707" s="73"/>
      <c r="P707" s="74"/>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4"/>
      <c r="AN707" s="75"/>
      <c r="AO707" s="73"/>
      <c r="AP707" s="75"/>
      <c r="AQ707" s="75"/>
      <c r="AR707" s="75"/>
      <c r="AS707" s="75"/>
      <c r="AT707" s="75"/>
      <c r="AU707" s="75"/>
      <c r="AV707" s="75"/>
      <c r="AW707" s="75"/>
      <c r="AX707" s="75"/>
      <c r="AY707" s="74"/>
      <c r="AZ707" s="74"/>
      <c r="BA707" s="73"/>
      <c r="BB707" s="77"/>
      <c r="BC707" s="78"/>
      <c r="BD707" s="78"/>
      <c r="BE707" s="78"/>
      <c r="BF707" s="78"/>
      <c r="BG707" s="73"/>
      <c r="BH707" s="75"/>
      <c r="BI707" s="75"/>
      <c r="BJ707" s="75"/>
      <c r="BK707" s="75"/>
    </row>
    <row r="708" ht="15.75" customHeight="1">
      <c r="A708" s="73"/>
      <c r="B708" s="74"/>
      <c r="C708" s="74"/>
      <c r="D708" s="74"/>
      <c r="E708" s="75"/>
      <c r="F708" s="75"/>
      <c r="G708" s="75"/>
      <c r="H708" s="74"/>
      <c r="I708" s="75"/>
      <c r="J708" s="73"/>
      <c r="K708" s="73"/>
      <c r="L708" s="74"/>
      <c r="M708" s="74"/>
      <c r="N708" s="73"/>
      <c r="O708" s="73"/>
      <c r="P708" s="74"/>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4"/>
      <c r="AN708" s="75"/>
      <c r="AO708" s="73"/>
      <c r="AP708" s="75"/>
      <c r="AQ708" s="75"/>
      <c r="AR708" s="75"/>
      <c r="AS708" s="75"/>
      <c r="AT708" s="75"/>
      <c r="AU708" s="75"/>
      <c r="AV708" s="75"/>
      <c r="AW708" s="75"/>
      <c r="AX708" s="75"/>
      <c r="AY708" s="74"/>
      <c r="AZ708" s="74"/>
      <c r="BA708" s="73"/>
      <c r="BB708" s="77"/>
      <c r="BC708" s="78"/>
      <c r="BD708" s="78"/>
      <c r="BE708" s="78"/>
      <c r="BF708" s="78"/>
      <c r="BG708" s="73"/>
      <c r="BH708" s="75"/>
      <c r="BI708" s="75"/>
      <c r="BJ708" s="75"/>
      <c r="BK708" s="75"/>
    </row>
    <row r="709" ht="15.75" customHeight="1">
      <c r="A709" s="73"/>
      <c r="B709" s="74"/>
      <c r="C709" s="74"/>
      <c r="D709" s="74"/>
      <c r="E709" s="75"/>
      <c r="F709" s="75"/>
      <c r="G709" s="75"/>
      <c r="H709" s="74"/>
      <c r="I709" s="75"/>
      <c r="J709" s="73"/>
      <c r="K709" s="73"/>
      <c r="L709" s="74"/>
      <c r="M709" s="74"/>
      <c r="N709" s="73"/>
      <c r="O709" s="73"/>
      <c r="P709" s="74"/>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4"/>
      <c r="AN709" s="75"/>
      <c r="AO709" s="73"/>
      <c r="AP709" s="75"/>
      <c r="AQ709" s="75"/>
      <c r="AR709" s="75"/>
      <c r="AS709" s="75"/>
      <c r="AT709" s="75"/>
      <c r="AU709" s="75"/>
      <c r="AV709" s="75"/>
      <c r="AW709" s="75"/>
      <c r="AX709" s="75"/>
      <c r="AY709" s="74"/>
      <c r="AZ709" s="74"/>
      <c r="BA709" s="73"/>
      <c r="BB709" s="77"/>
      <c r="BC709" s="78"/>
      <c r="BD709" s="78"/>
      <c r="BE709" s="78"/>
      <c r="BF709" s="78"/>
      <c r="BG709" s="73"/>
      <c r="BH709" s="75"/>
      <c r="BI709" s="75"/>
      <c r="BJ709" s="75"/>
      <c r="BK709" s="75"/>
    </row>
    <row r="710" ht="15.75" customHeight="1">
      <c r="A710" s="73"/>
      <c r="B710" s="74"/>
      <c r="C710" s="74"/>
      <c r="D710" s="74"/>
      <c r="E710" s="75"/>
      <c r="F710" s="75"/>
      <c r="G710" s="75"/>
      <c r="H710" s="74"/>
      <c r="I710" s="75"/>
      <c r="J710" s="73"/>
      <c r="K710" s="73"/>
      <c r="L710" s="74"/>
      <c r="M710" s="74"/>
      <c r="N710" s="73"/>
      <c r="O710" s="73"/>
      <c r="P710" s="74"/>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4"/>
      <c r="AN710" s="75"/>
      <c r="AO710" s="73"/>
      <c r="AP710" s="75"/>
      <c r="AQ710" s="75"/>
      <c r="AR710" s="75"/>
      <c r="AS710" s="75"/>
      <c r="AT710" s="75"/>
      <c r="AU710" s="75"/>
      <c r="AV710" s="75"/>
      <c r="AW710" s="75"/>
      <c r="AX710" s="75"/>
      <c r="AY710" s="74"/>
      <c r="AZ710" s="74"/>
      <c r="BA710" s="73"/>
      <c r="BB710" s="77"/>
      <c r="BC710" s="78"/>
      <c r="BD710" s="78"/>
      <c r="BE710" s="78"/>
      <c r="BF710" s="78"/>
      <c r="BG710" s="73"/>
      <c r="BH710" s="75"/>
      <c r="BI710" s="75"/>
      <c r="BJ710" s="75"/>
      <c r="BK710" s="75"/>
    </row>
    <row r="711" ht="15.75" customHeight="1">
      <c r="A711" s="73"/>
      <c r="B711" s="74"/>
      <c r="C711" s="74"/>
      <c r="D711" s="74"/>
      <c r="E711" s="75"/>
      <c r="F711" s="75"/>
      <c r="G711" s="75"/>
      <c r="H711" s="74"/>
      <c r="I711" s="75"/>
      <c r="J711" s="73"/>
      <c r="K711" s="73"/>
      <c r="L711" s="74"/>
      <c r="M711" s="74"/>
      <c r="N711" s="73"/>
      <c r="O711" s="73"/>
      <c r="P711" s="74"/>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4"/>
      <c r="AN711" s="75"/>
      <c r="AO711" s="73"/>
      <c r="AP711" s="75"/>
      <c r="AQ711" s="75"/>
      <c r="AR711" s="75"/>
      <c r="AS711" s="75"/>
      <c r="AT711" s="75"/>
      <c r="AU711" s="75"/>
      <c r="AV711" s="75"/>
      <c r="AW711" s="75"/>
      <c r="AX711" s="75"/>
      <c r="AY711" s="74"/>
      <c r="AZ711" s="74"/>
      <c r="BA711" s="73"/>
      <c r="BB711" s="77"/>
      <c r="BC711" s="78"/>
      <c r="BD711" s="78"/>
      <c r="BE711" s="78"/>
      <c r="BF711" s="78"/>
      <c r="BG711" s="73"/>
      <c r="BH711" s="75"/>
      <c r="BI711" s="75"/>
      <c r="BJ711" s="75"/>
      <c r="BK711" s="75"/>
    </row>
    <row r="712" ht="15.75" customHeight="1">
      <c r="A712" s="73"/>
      <c r="B712" s="74"/>
      <c r="C712" s="74"/>
      <c r="D712" s="74"/>
      <c r="E712" s="75"/>
      <c r="F712" s="75"/>
      <c r="G712" s="75"/>
      <c r="H712" s="74"/>
      <c r="I712" s="75"/>
      <c r="J712" s="73"/>
      <c r="K712" s="73"/>
      <c r="L712" s="74"/>
      <c r="M712" s="74"/>
      <c r="N712" s="73"/>
      <c r="O712" s="73"/>
      <c r="P712" s="74"/>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4"/>
      <c r="AN712" s="75"/>
      <c r="AO712" s="73"/>
      <c r="AP712" s="75"/>
      <c r="AQ712" s="75"/>
      <c r="AR712" s="75"/>
      <c r="AS712" s="75"/>
      <c r="AT712" s="75"/>
      <c r="AU712" s="75"/>
      <c r="AV712" s="75"/>
      <c r="AW712" s="75"/>
      <c r="AX712" s="75"/>
      <c r="AY712" s="74"/>
      <c r="AZ712" s="74"/>
      <c r="BA712" s="73"/>
      <c r="BB712" s="77"/>
      <c r="BC712" s="78"/>
      <c r="BD712" s="78"/>
      <c r="BE712" s="78"/>
      <c r="BF712" s="78"/>
      <c r="BG712" s="73"/>
      <c r="BH712" s="75"/>
      <c r="BI712" s="75"/>
      <c r="BJ712" s="75"/>
      <c r="BK712" s="75"/>
    </row>
    <row r="713" ht="15.75" customHeight="1">
      <c r="A713" s="73"/>
      <c r="B713" s="74"/>
      <c r="C713" s="74"/>
      <c r="D713" s="74"/>
      <c r="E713" s="75"/>
      <c r="F713" s="75"/>
      <c r="G713" s="75"/>
      <c r="H713" s="74"/>
      <c r="I713" s="75"/>
      <c r="J713" s="73"/>
      <c r="K713" s="73"/>
      <c r="L713" s="74"/>
      <c r="M713" s="74"/>
      <c r="N713" s="73"/>
      <c r="O713" s="73"/>
      <c r="P713" s="74"/>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4"/>
      <c r="AN713" s="75"/>
      <c r="AO713" s="73"/>
      <c r="AP713" s="75"/>
      <c r="AQ713" s="75"/>
      <c r="AR713" s="75"/>
      <c r="AS713" s="75"/>
      <c r="AT713" s="75"/>
      <c r="AU713" s="75"/>
      <c r="AV713" s="75"/>
      <c r="AW713" s="75"/>
      <c r="AX713" s="75"/>
      <c r="AY713" s="74"/>
      <c r="AZ713" s="74"/>
      <c r="BA713" s="73"/>
      <c r="BB713" s="77"/>
      <c r="BC713" s="78"/>
      <c r="BD713" s="78"/>
      <c r="BE713" s="78"/>
      <c r="BF713" s="78"/>
      <c r="BG713" s="73"/>
      <c r="BH713" s="75"/>
      <c r="BI713" s="75"/>
      <c r="BJ713" s="75"/>
      <c r="BK713" s="75"/>
    </row>
    <row r="714" ht="15.75" customHeight="1">
      <c r="A714" s="73"/>
      <c r="B714" s="74"/>
      <c r="C714" s="74"/>
      <c r="D714" s="74"/>
      <c r="E714" s="75"/>
      <c r="F714" s="75"/>
      <c r="G714" s="75"/>
      <c r="H714" s="74"/>
      <c r="I714" s="75"/>
      <c r="J714" s="73"/>
      <c r="K714" s="73"/>
      <c r="L714" s="74"/>
      <c r="M714" s="74"/>
      <c r="N714" s="73"/>
      <c r="O714" s="73"/>
      <c r="P714" s="74"/>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4"/>
      <c r="AN714" s="75"/>
      <c r="AO714" s="73"/>
      <c r="AP714" s="75"/>
      <c r="AQ714" s="75"/>
      <c r="AR714" s="75"/>
      <c r="AS714" s="75"/>
      <c r="AT714" s="75"/>
      <c r="AU714" s="75"/>
      <c r="AV714" s="75"/>
      <c r="AW714" s="75"/>
      <c r="AX714" s="75"/>
      <c r="AY714" s="74"/>
      <c r="AZ714" s="74"/>
      <c r="BA714" s="73"/>
      <c r="BB714" s="77"/>
      <c r="BC714" s="78"/>
      <c r="BD714" s="78"/>
      <c r="BE714" s="78"/>
      <c r="BF714" s="78"/>
      <c r="BG714" s="73"/>
      <c r="BH714" s="75"/>
      <c r="BI714" s="75"/>
      <c r="BJ714" s="75"/>
      <c r="BK714" s="75"/>
    </row>
    <row r="715" ht="15.75" customHeight="1">
      <c r="A715" s="73"/>
      <c r="B715" s="74"/>
      <c r="C715" s="74"/>
      <c r="D715" s="74"/>
      <c r="E715" s="75"/>
      <c r="F715" s="75"/>
      <c r="G715" s="75"/>
      <c r="H715" s="74"/>
      <c r="I715" s="75"/>
      <c r="J715" s="73"/>
      <c r="K715" s="73"/>
      <c r="L715" s="74"/>
      <c r="M715" s="74"/>
      <c r="N715" s="73"/>
      <c r="O715" s="73"/>
      <c r="P715" s="74"/>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4"/>
      <c r="AN715" s="75"/>
      <c r="AO715" s="73"/>
      <c r="AP715" s="75"/>
      <c r="AQ715" s="75"/>
      <c r="AR715" s="75"/>
      <c r="AS715" s="75"/>
      <c r="AT715" s="75"/>
      <c r="AU715" s="75"/>
      <c r="AV715" s="75"/>
      <c r="AW715" s="75"/>
      <c r="AX715" s="75"/>
      <c r="AY715" s="74"/>
      <c r="AZ715" s="74"/>
      <c r="BA715" s="73"/>
      <c r="BB715" s="77"/>
      <c r="BC715" s="78"/>
      <c r="BD715" s="78"/>
      <c r="BE715" s="78"/>
      <c r="BF715" s="78"/>
      <c r="BG715" s="73"/>
      <c r="BH715" s="75"/>
      <c r="BI715" s="75"/>
      <c r="BJ715" s="75"/>
      <c r="BK715" s="75"/>
    </row>
    <row r="716" ht="15.75" customHeight="1">
      <c r="A716" s="73"/>
      <c r="B716" s="74"/>
      <c r="C716" s="74"/>
      <c r="D716" s="74"/>
      <c r="E716" s="75"/>
      <c r="F716" s="75"/>
      <c r="G716" s="75"/>
      <c r="H716" s="74"/>
      <c r="I716" s="75"/>
      <c r="J716" s="73"/>
      <c r="K716" s="73"/>
      <c r="L716" s="74"/>
      <c r="M716" s="74"/>
      <c r="N716" s="73"/>
      <c r="O716" s="73"/>
      <c r="P716" s="74"/>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4"/>
      <c r="AN716" s="75"/>
      <c r="AO716" s="73"/>
      <c r="AP716" s="75"/>
      <c r="AQ716" s="75"/>
      <c r="AR716" s="75"/>
      <c r="AS716" s="75"/>
      <c r="AT716" s="75"/>
      <c r="AU716" s="75"/>
      <c r="AV716" s="75"/>
      <c r="AW716" s="75"/>
      <c r="AX716" s="75"/>
      <c r="AY716" s="74"/>
      <c r="AZ716" s="74"/>
      <c r="BA716" s="73"/>
      <c r="BB716" s="77"/>
      <c r="BC716" s="78"/>
      <c r="BD716" s="78"/>
      <c r="BE716" s="78"/>
      <c r="BF716" s="78"/>
      <c r="BG716" s="73"/>
      <c r="BH716" s="75"/>
      <c r="BI716" s="75"/>
      <c r="BJ716" s="75"/>
      <c r="BK716" s="75"/>
    </row>
    <row r="717" ht="15.75" customHeight="1">
      <c r="A717" s="73"/>
      <c r="B717" s="74"/>
      <c r="C717" s="74"/>
      <c r="D717" s="74"/>
      <c r="E717" s="75"/>
      <c r="F717" s="75"/>
      <c r="G717" s="75"/>
      <c r="H717" s="74"/>
      <c r="I717" s="75"/>
      <c r="J717" s="73"/>
      <c r="K717" s="73"/>
      <c r="L717" s="74"/>
      <c r="M717" s="74"/>
      <c r="N717" s="73"/>
      <c r="O717" s="73"/>
      <c r="P717" s="74"/>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4"/>
      <c r="AN717" s="75"/>
      <c r="AO717" s="73"/>
      <c r="AP717" s="75"/>
      <c r="AQ717" s="75"/>
      <c r="AR717" s="75"/>
      <c r="AS717" s="75"/>
      <c r="AT717" s="75"/>
      <c r="AU717" s="75"/>
      <c r="AV717" s="75"/>
      <c r="AW717" s="75"/>
      <c r="AX717" s="75"/>
      <c r="AY717" s="74"/>
      <c r="AZ717" s="74"/>
      <c r="BA717" s="73"/>
      <c r="BB717" s="77"/>
      <c r="BC717" s="78"/>
      <c r="BD717" s="78"/>
      <c r="BE717" s="78"/>
      <c r="BF717" s="78"/>
      <c r="BG717" s="73"/>
      <c r="BH717" s="75"/>
      <c r="BI717" s="75"/>
      <c r="BJ717" s="75"/>
      <c r="BK717" s="75"/>
    </row>
    <row r="718" ht="15.75" customHeight="1">
      <c r="A718" s="73"/>
      <c r="B718" s="74"/>
      <c r="C718" s="74"/>
      <c r="D718" s="74"/>
      <c r="E718" s="75"/>
      <c r="F718" s="75"/>
      <c r="G718" s="75"/>
      <c r="H718" s="74"/>
      <c r="I718" s="75"/>
      <c r="J718" s="73"/>
      <c r="K718" s="73"/>
      <c r="L718" s="74"/>
      <c r="M718" s="74"/>
      <c r="N718" s="73"/>
      <c r="O718" s="73"/>
      <c r="P718" s="74"/>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4"/>
      <c r="AN718" s="75"/>
      <c r="AO718" s="73"/>
      <c r="AP718" s="75"/>
      <c r="AQ718" s="75"/>
      <c r="AR718" s="75"/>
      <c r="AS718" s="75"/>
      <c r="AT718" s="75"/>
      <c r="AU718" s="75"/>
      <c r="AV718" s="75"/>
      <c r="AW718" s="75"/>
      <c r="AX718" s="75"/>
      <c r="AY718" s="74"/>
      <c r="AZ718" s="74"/>
      <c r="BA718" s="73"/>
      <c r="BB718" s="77"/>
      <c r="BC718" s="78"/>
      <c r="BD718" s="78"/>
      <c r="BE718" s="78"/>
      <c r="BF718" s="78"/>
      <c r="BG718" s="73"/>
      <c r="BH718" s="75"/>
      <c r="BI718" s="75"/>
      <c r="BJ718" s="75"/>
      <c r="BK718" s="75"/>
    </row>
    <row r="719" ht="15.75" customHeight="1">
      <c r="A719" s="73"/>
      <c r="B719" s="74"/>
      <c r="C719" s="74"/>
      <c r="D719" s="74"/>
      <c r="E719" s="75"/>
      <c r="F719" s="75"/>
      <c r="G719" s="75"/>
      <c r="H719" s="74"/>
      <c r="I719" s="75"/>
      <c r="J719" s="73"/>
      <c r="K719" s="73"/>
      <c r="L719" s="74"/>
      <c r="M719" s="74"/>
      <c r="N719" s="73"/>
      <c r="O719" s="73"/>
      <c r="P719" s="74"/>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4"/>
      <c r="AN719" s="75"/>
      <c r="AO719" s="73"/>
      <c r="AP719" s="75"/>
      <c r="AQ719" s="75"/>
      <c r="AR719" s="75"/>
      <c r="AS719" s="75"/>
      <c r="AT719" s="75"/>
      <c r="AU719" s="75"/>
      <c r="AV719" s="75"/>
      <c r="AW719" s="75"/>
      <c r="AX719" s="75"/>
      <c r="AY719" s="74"/>
      <c r="AZ719" s="74"/>
      <c r="BA719" s="73"/>
      <c r="BB719" s="77"/>
      <c r="BC719" s="78"/>
      <c r="BD719" s="78"/>
      <c r="BE719" s="78"/>
      <c r="BF719" s="78"/>
      <c r="BG719" s="73"/>
      <c r="BH719" s="75"/>
      <c r="BI719" s="75"/>
      <c r="BJ719" s="75"/>
      <c r="BK719" s="75"/>
    </row>
    <row r="720" ht="15.75" customHeight="1">
      <c r="A720" s="73"/>
      <c r="B720" s="74"/>
      <c r="C720" s="74"/>
      <c r="D720" s="74"/>
      <c r="E720" s="75"/>
      <c r="F720" s="75"/>
      <c r="G720" s="75"/>
      <c r="H720" s="74"/>
      <c r="I720" s="75"/>
      <c r="J720" s="73"/>
      <c r="K720" s="73"/>
      <c r="L720" s="74"/>
      <c r="M720" s="74"/>
      <c r="N720" s="73"/>
      <c r="O720" s="73"/>
      <c r="P720" s="74"/>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4"/>
      <c r="AN720" s="75"/>
      <c r="AO720" s="73"/>
      <c r="AP720" s="75"/>
      <c r="AQ720" s="75"/>
      <c r="AR720" s="75"/>
      <c r="AS720" s="75"/>
      <c r="AT720" s="75"/>
      <c r="AU720" s="75"/>
      <c r="AV720" s="75"/>
      <c r="AW720" s="75"/>
      <c r="AX720" s="75"/>
      <c r="AY720" s="74"/>
      <c r="AZ720" s="74"/>
      <c r="BA720" s="73"/>
      <c r="BB720" s="77"/>
      <c r="BC720" s="78"/>
      <c r="BD720" s="78"/>
      <c r="BE720" s="78"/>
      <c r="BF720" s="78"/>
      <c r="BG720" s="73"/>
      <c r="BH720" s="75"/>
      <c r="BI720" s="75"/>
      <c r="BJ720" s="75"/>
      <c r="BK720" s="75"/>
    </row>
    <row r="721" ht="15.75" customHeight="1">
      <c r="A721" s="73"/>
      <c r="B721" s="74"/>
      <c r="C721" s="74"/>
      <c r="D721" s="74"/>
      <c r="E721" s="75"/>
      <c r="F721" s="75"/>
      <c r="G721" s="75"/>
      <c r="H721" s="74"/>
      <c r="I721" s="75"/>
      <c r="J721" s="73"/>
      <c r="K721" s="73"/>
      <c r="L721" s="74"/>
      <c r="M721" s="74"/>
      <c r="N721" s="73"/>
      <c r="O721" s="73"/>
      <c r="P721" s="74"/>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4"/>
      <c r="AN721" s="75"/>
      <c r="AO721" s="73"/>
      <c r="AP721" s="75"/>
      <c r="AQ721" s="75"/>
      <c r="AR721" s="75"/>
      <c r="AS721" s="75"/>
      <c r="AT721" s="75"/>
      <c r="AU721" s="75"/>
      <c r="AV721" s="75"/>
      <c r="AW721" s="75"/>
      <c r="AX721" s="75"/>
      <c r="AY721" s="74"/>
      <c r="AZ721" s="74"/>
      <c r="BA721" s="73"/>
      <c r="BB721" s="77"/>
      <c r="BC721" s="78"/>
      <c r="BD721" s="78"/>
      <c r="BE721" s="78"/>
      <c r="BF721" s="78"/>
      <c r="BG721" s="73"/>
      <c r="BH721" s="75"/>
      <c r="BI721" s="75"/>
      <c r="BJ721" s="75"/>
      <c r="BK721" s="75"/>
    </row>
    <row r="722" ht="15.75" customHeight="1">
      <c r="A722" s="73"/>
      <c r="B722" s="74"/>
      <c r="C722" s="74"/>
      <c r="D722" s="74"/>
      <c r="E722" s="75"/>
      <c r="F722" s="75"/>
      <c r="G722" s="75"/>
      <c r="H722" s="74"/>
      <c r="I722" s="75"/>
      <c r="J722" s="73"/>
      <c r="K722" s="73"/>
      <c r="L722" s="74"/>
      <c r="M722" s="74"/>
      <c r="N722" s="73"/>
      <c r="O722" s="73"/>
      <c r="P722" s="74"/>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4"/>
      <c r="AN722" s="75"/>
      <c r="AO722" s="73"/>
      <c r="AP722" s="75"/>
      <c r="AQ722" s="75"/>
      <c r="AR722" s="75"/>
      <c r="AS722" s="75"/>
      <c r="AT722" s="75"/>
      <c r="AU722" s="75"/>
      <c r="AV722" s="75"/>
      <c r="AW722" s="75"/>
      <c r="AX722" s="75"/>
      <c r="AY722" s="74"/>
      <c r="AZ722" s="74"/>
      <c r="BA722" s="73"/>
      <c r="BB722" s="77"/>
      <c r="BC722" s="78"/>
      <c r="BD722" s="78"/>
      <c r="BE722" s="78"/>
      <c r="BF722" s="78"/>
      <c r="BG722" s="73"/>
      <c r="BH722" s="75"/>
      <c r="BI722" s="75"/>
      <c r="BJ722" s="75"/>
      <c r="BK722" s="75"/>
    </row>
    <row r="723" ht="15.75" customHeight="1">
      <c r="A723" s="73"/>
      <c r="B723" s="74"/>
      <c r="C723" s="74"/>
      <c r="D723" s="74"/>
      <c r="E723" s="75"/>
      <c r="F723" s="75"/>
      <c r="G723" s="75"/>
      <c r="H723" s="74"/>
      <c r="I723" s="75"/>
      <c r="J723" s="73"/>
      <c r="K723" s="73"/>
      <c r="L723" s="74"/>
      <c r="M723" s="74"/>
      <c r="N723" s="73"/>
      <c r="O723" s="73"/>
      <c r="P723" s="74"/>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4"/>
      <c r="AN723" s="75"/>
      <c r="AO723" s="73"/>
      <c r="AP723" s="75"/>
      <c r="AQ723" s="75"/>
      <c r="AR723" s="75"/>
      <c r="AS723" s="75"/>
      <c r="AT723" s="75"/>
      <c r="AU723" s="75"/>
      <c r="AV723" s="75"/>
      <c r="AW723" s="75"/>
      <c r="AX723" s="75"/>
      <c r="AY723" s="74"/>
      <c r="AZ723" s="74"/>
      <c r="BA723" s="73"/>
      <c r="BB723" s="77"/>
      <c r="BC723" s="78"/>
      <c r="BD723" s="78"/>
      <c r="BE723" s="78"/>
      <c r="BF723" s="78"/>
      <c r="BG723" s="73"/>
      <c r="BH723" s="75"/>
      <c r="BI723" s="75"/>
      <c r="BJ723" s="75"/>
      <c r="BK723" s="75"/>
    </row>
    <row r="724" ht="15.75" customHeight="1">
      <c r="A724" s="73"/>
      <c r="B724" s="74"/>
      <c r="C724" s="74"/>
      <c r="D724" s="74"/>
      <c r="E724" s="75"/>
      <c r="F724" s="75"/>
      <c r="G724" s="75"/>
      <c r="H724" s="74"/>
      <c r="I724" s="75"/>
      <c r="J724" s="73"/>
      <c r="K724" s="73"/>
      <c r="L724" s="74"/>
      <c r="M724" s="74"/>
      <c r="N724" s="73"/>
      <c r="O724" s="73"/>
      <c r="P724" s="74"/>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4"/>
      <c r="AN724" s="75"/>
      <c r="AO724" s="73"/>
      <c r="AP724" s="75"/>
      <c r="AQ724" s="75"/>
      <c r="AR724" s="75"/>
      <c r="AS724" s="75"/>
      <c r="AT724" s="75"/>
      <c r="AU724" s="75"/>
      <c r="AV724" s="75"/>
      <c r="AW724" s="75"/>
      <c r="AX724" s="75"/>
      <c r="AY724" s="74"/>
      <c r="AZ724" s="74"/>
      <c r="BA724" s="73"/>
      <c r="BB724" s="77"/>
      <c r="BC724" s="78"/>
      <c r="BD724" s="78"/>
      <c r="BE724" s="78"/>
      <c r="BF724" s="78"/>
      <c r="BG724" s="73"/>
      <c r="BH724" s="75"/>
      <c r="BI724" s="75"/>
      <c r="BJ724" s="75"/>
      <c r="BK724" s="75"/>
    </row>
    <row r="725" ht="15.75" customHeight="1">
      <c r="A725" s="73"/>
      <c r="B725" s="74"/>
      <c r="C725" s="74"/>
      <c r="D725" s="74"/>
      <c r="E725" s="75"/>
      <c r="F725" s="75"/>
      <c r="G725" s="75"/>
      <c r="H725" s="74"/>
      <c r="I725" s="75"/>
      <c r="J725" s="73"/>
      <c r="K725" s="73"/>
      <c r="L725" s="74"/>
      <c r="M725" s="74"/>
      <c r="N725" s="73"/>
      <c r="O725" s="73"/>
      <c r="P725" s="74"/>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4"/>
      <c r="AN725" s="75"/>
      <c r="AO725" s="73"/>
      <c r="AP725" s="75"/>
      <c r="AQ725" s="75"/>
      <c r="AR725" s="75"/>
      <c r="AS725" s="75"/>
      <c r="AT725" s="75"/>
      <c r="AU725" s="75"/>
      <c r="AV725" s="75"/>
      <c r="AW725" s="75"/>
      <c r="AX725" s="75"/>
      <c r="AY725" s="74"/>
      <c r="AZ725" s="74"/>
      <c r="BA725" s="73"/>
      <c r="BB725" s="77"/>
      <c r="BC725" s="78"/>
      <c r="BD725" s="78"/>
      <c r="BE725" s="78"/>
      <c r="BF725" s="78"/>
      <c r="BG725" s="73"/>
      <c r="BH725" s="75"/>
      <c r="BI725" s="75"/>
      <c r="BJ725" s="75"/>
      <c r="BK725" s="75"/>
    </row>
    <row r="726" ht="15.75" customHeight="1">
      <c r="A726" s="73"/>
      <c r="B726" s="74"/>
      <c r="C726" s="74"/>
      <c r="D726" s="74"/>
      <c r="E726" s="75"/>
      <c r="F726" s="75"/>
      <c r="G726" s="75"/>
      <c r="H726" s="74"/>
      <c r="I726" s="75"/>
      <c r="J726" s="73"/>
      <c r="K726" s="73"/>
      <c r="L726" s="74"/>
      <c r="M726" s="74"/>
      <c r="N726" s="73"/>
      <c r="O726" s="73"/>
      <c r="P726" s="74"/>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4"/>
      <c r="AN726" s="75"/>
      <c r="AO726" s="73"/>
      <c r="AP726" s="75"/>
      <c r="AQ726" s="75"/>
      <c r="AR726" s="75"/>
      <c r="AS726" s="75"/>
      <c r="AT726" s="75"/>
      <c r="AU726" s="75"/>
      <c r="AV726" s="75"/>
      <c r="AW726" s="75"/>
      <c r="AX726" s="75"/>
      <c r="AY726" s="74"/>
      <c r="AZ726" s="74"/>
      <c r="BA726" s="73"/>
      <c r="BB726" s="77"/>
      <c r="BC726" s="78"/>
      <c r="BD726" s="78"/>
      <c r="BE726" s="78"/>
      <c r="BF726" s="78"/>
      <c r="BG726" s="73"/>
      <c r="BH726" s="75"/>
      <c r="BI726" s="75"/>
      <c r="BJ726" s="75"/>
      <c r="BK726" s="75"/>
    </row>
    <row r="727" ht="15.75" customHeight="1">
      <c r="A727" s="73"/>
      <c r="B727" s="74"/>
      <c r="C727" s="74"/>
      <c r="D727" s="74"/>
      <c r="E727" s="75"/>
      <c r="F727" s="75"/>
      <c r="G727" s="75"/>
      <c r="H727" s="74"/>
      <c r="I727" s="75"/>
      <c r="J727" s="73"/>
      <c r="K727" s="73"/>
      <c r="L727" s="74"/>
      <c r="M727" s="74"/>
      <c r="N727" s="73"/>
      <c r="O727" s="73"/>
      <c r="P727" s="74"/>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4"/>
      <c r="AN727" s="75"/>
      <c r="AO727" s="73"/>
      <c r="AP727" s="75"/>
      <c r="AQ727" s="75"/>
      <c r="AR727" s="75"/>
      <c r="AS727" s="75"/>
      <c r="AT727" s="75"/>
      <c r="AU727" s="75"/>
      <c r="AV727" s="75"/>
      <c r="AW727" s="75"/>
      <c r="AX727" s="75"/>
      <c r="AY727" s="74"/>
      <c r="AZ727" s="74"/>
      <c r="BA727" s="73"/>
      <c r="BB727" s="77"/>
      <c r="BC727" s="78"/>
      <c r="BD727" s="78"/>
      <c r="BE727" s="78"/>
      <c r="BF727" s="78"/>
      <c r="BG727" s="73"/>
      <c r="BH727" s="75"/>
      <c r="BI727" s="75"/>
      <c r="BJ727" s="75"/>
      <c r="BK727" s="75"/>
    </row>
    <row r="728" ht="15.75" customHeight="1">
      <c r="A728" s="73"/>
      <c r="B728" s="74"/>
      <c r="C728" s="74"/>
      <c r="D728" s="74"/>
      <c r="E728" s="75"/>
      <c r="F728" s="75"/>
      <c r="G728" s="75"/>
      <c r="H728" s="74"/>
      <c r="I728" s="75"/>
      <c r="J728" s="73"/>
      <c r="K728" s="73"/>
      <c r="L728" s="74"/>
      <c r="M728" s="74"/>
      <c r="N728" s="73"/>
      <c r="O728" s="73"/>
      <c r="P728" s="74"/>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4"/>
      <c r="AN728" s="75"/>
      <c r="AO728" s="73"/>
      <c r="AP728" s="75"/>
      <c r="AQ728" s="75"/>
      <c r="AR728" s="75"/>
      <c r="AS728" s="75"/>
      <c r="AT728" s="75"/>
      <c r="AU728" s="75"/>
      <c r="AV728" s="75"/>
      <c r="AW728" s="75"/>
      <c r="AX728" s="75"/>
      <c r="AY728" s="74"/>
      <c r="AZ728" s="74"/>
      <c r="BA728" s="73"/>
      <c r="BB728" s="77"/>
      <c r="BC728" s="78"/>
      <c r="BD728" s="78"/>
      <c r="BE728" s="78"/>
      <c r="BF728" s="78"/>
      <c r="BG728" s="73"/>
      <c r="BH728" s="75"/>
      <c r="BI728" s="75"/>
      <c r="BJ728" s="75"/>
      <c r="BK728" s="75"/>
    </row>
    <row r="729" ht="15.75" customHeight="1">
      <c r="A729" s="73"/>
      <c r="B729" s="74"/>
      <c r="C729" s="74"/>
      <c r="D729" s="74"/>
      <c r="E729" s="75"/>
      <c r="F729" s="75"/>
      <c r="G729" s="75"/>
      <c r="H729" s="74"/>
      <c r="I729" s="75"/>
      <c r="J729" s="73"/>
      <c r="K729" s="73"/>
      <c r="L729" s="74"/>
      <c r="M729" s="74"/>
      <c r="N729" s="73"/>
      <c r="O729" s="73"/>
      <c r="P729" s="74"/>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4"/>
      <c r="AN729" s="75"/>
      <c r="AO729" s="73"/>
      <c r="AP729" s="75"/>
      <c r="AQ729" s="75"/>
      <c r="AR729" s="75"/>
      <c r="AS729" s="75"/>
      <c r="AT729" s="75"/>
      <c r="AU729" s="75"/>
      <c r="AV729" s="75"/>
      <c r="AW729" s="75"/>
      <c r="AX729" s="75"/>
      <c r="AY729" s="74"/>
      <c r="AZ729" s="74"/>
      <c r="BA729" s="73"/>
      <c r="BB729" s="77"/>
      <c r="BC729" s="78"/>
      <c r="BD729" s="78"/>
      <c r="BE729" s="78"/>
      <c r="BF729" s="78"/>
      <c r="BG729" s="73"/>
      <c r="BH729" s="75"/>
      <c r="BI729" s="75"/>
      <c r="BJ729" s="75"/>
      <c r="BK729" s="75"/>
    </row>
    <row r="730" ht="15.75" customHeight="1">
      <c r="A730" s="73"/>
      <c r="B730" s="74"/>
      <c r="C730" s="74"/>
      <c r="D730" s="74"/>
      <c r="E730" s="75"/>
      <c r="F730" s="75"/>
      <c r="G730" s="75"/>
      <c r="H730" s="74"/>
      <c r="I730" s="75"/>
      <c r="J730" s="73"/>
      <c r="K730" s="73"/>
      <c r="L730" s="74"/>
      <c r="M730" s="74"/>
      <c r="N730" s="73"/>
      <c r="O730" s="73"/>
      <c r="P730" s="74"/>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4"/>
      <c r="AN730" s="75"/>
      <c r="AO730" s="73"/>
      <c r="AP730" s="75"/>
      <c r="AQ730" s="75"/>
      <c r="AR730" s="75"/>
      <c r="AS730" s="75"/>
      <c r="AT730" s="75"/>
      <c r="AU730" s="75"/>
      <c r="AV730" s="75"/>
      <c r="AW730" s="75"/>
      <c r="AX730" s="75"/>
      <c r="AY730" s="74"/>
      <c r="AZ730" s="74"/>
      <c r="BA730" s="73"/>
      <c r="BB730" s="77"/>
      <c r="BC730" s="78"/>
      <c r="BD730" s="78"/>
      <c r="BE730" s="78"/>
      <c r="BF730" s="78"/>
      <c r="BG730" s="73"/>
      <c r="BH730" s="75"/>
      <c r="BI730" s="75"/>
      <c r="BJ730" s="75"/>
      <c r="BK730" s="75"/>
    </row>
    <row r="731" ht="15.75" customHeight="1">
      <c r="A731" s="73"/>
      <c r="B731" s="74"/>
      <c r="C731" s="74"/>
      <c r="D731" s="74"/>
      <c r="E731" s="75"/>
      <c r="F731" s="75"/>
      <c r="G731" s="75"/>
      <c r="H731" s="74"/>
      <c r="I731" s="75"/>
      <c r="J731" s="73"/>
      <c r="K731" s="73"/>
      <c r="L731" s="74"/>
      <c r="M731" s="74"/>
      <c r="N731" s="73"/>
      <c r="O731" s="73"/>
      <c r="P731" s="74"/>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4"/>
      <c r="AN731" s="75"/>
      <c r="AO731" s="73"/>
      <c r="AP731" s="75"/>
      <c r="AQ731" s="75"/>
      <c r="AR731" s="75"/>
      <c r="AS731" s="75"/>
      <c r="AT731" s="75"/>
      <c r="AU731" s="75"/>
      <c r="AV731" s="75"/>
      <c r="AW731" s="75"/>
      <c r="AX731" s="75"/>
      <c r="AY731" s="74"/>
      <c r="AZ731" s="74"/>
      <c r="BA731" s="73"/>
      <c r="BB731" s="77"/>
      <c r="BC731" s="78"/>
      <c r="BD731" s="78"/>
      <c r="BE731" s="78"/>
      <c r="BF731" s="78"/>
      <c r="BG731" s="73"/>
      <c r="BH731" s="75"/>
      <c r="BI731" s="75"/>
      <c r="BJ731" s="75"/>
      <c r="BK731" s="75"/>
    </row>
    <row r="732" ht="15.75" customHeight="1">
      <c r="A732" s="73"/>
      <c r="B732" s="74"/>
      <c r="C732" s="74"/>
      <c r="D732" s="74"/>
      <c r="E732" s="75"/>
      <c r="F732" s="75"/>
      <c r="G732" s="75"/>
      <c r="H732" s="74"/>
      <c r="I732" s="75"/>
      <c r="J732" s="73"/>
      <c r="K732" s="73"/>
      <c r="L732" s="74"/>
      <c r="M732" s="74"/>
      <c r="N732" s="73"/>
      <c r="O732" s="73"/>
      <c r="P732" s="74"/>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4"/>
      <c r="AN732" s="75"/>
      <c r="AO732" s="73"/>
      <c r="AP732" s="75"/>
      <c r="AQ732" s="75"/>
      <c r="AR732" s="75"/>
      <c r="AS732" s="75"/>
      <c r="AT732" s="75"/>
      <c r="AU732" s="75"/>
      <c r="AV732" s="75"/>
      <c r="AW732" s="75"/>
      <c r="AX732" s="75"/>
      <c r="AY732" s="74"/>
      <c r="AZ732" s="74"/>
      <c r="BA732" s="73"/>
      <c r="BB732" s="77"/>
      <c r="BC732" s="78"/>
      <c r="BD732" s="78"/>
      <c r="BE732" s="78"/>
      <c r="BF732" s="78"/>
      <c r="BG732" s="73"/>
      <c r="BH732" s="75"/>
      <c r="BI732" s="75"/>
      <c r="BJ732" s="75"/>
      <c r="BK732" s="75"/>
    </row>
    <row r="733" ht="15.75" customHeight="1">
      <c r="A733" s="73"/>
      <c r="B733" s="74"/>
      <c r="C733" s="74"/>
      <c r="D733" s="74"/>
      <c r="E733" s="75"/>
      <c r="F733" s="75"/>
      <c r="G733" s="75"/>
      <c r="H733" s="74"/>
      <c r="I733" s="75"/>
      <c r="J733" s="73"/>
      <c r="K733" s="73"/>
      <c r="L733" s="74"/>
      <c r="M733" s="74"/>
      <c r="N733" s="73"/>
      <c r="O733" s="73"/>
      <c r="P733" s="74"/>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4"/>
      <c r="AN733" s="75"/>
      <c r="AO733" s="73"/>
      <c r="AP733" s="75"/>
      <c r="AQ733" s="75"/>
      <c r="AR733" s="75"/>
      <c r="AS733" s="75"/>
      <c r="AT733" s="75"/>
      <c r="AU733" s="75"/>
      <c r="AV733" s="75"/>
      <c r="AW733" s="75"/>
      <c r="AX733" s="75"/>
      <c r="AY733" s="74"/>
      <c r="AZ733" s="74"/>
      <c r="BA733" s="73"/>
      <c r="BB733" s="77"/>
      <c r="BC733" s="78"/>
      <c r="BD733" s="78"/>
      <c r="BE733" s="78"/>
      <c r="BF733" s="78"/>
      <c r="BG733" s="73"/>
      <c r="BH733" s="75"/>
      <c r="BI733" s="75"/>
      <c r="BJ733" s="75"/>
      <c r="BK733" s="75"/>
    </row>
    <row r="734" ht="15.75" customHeight="1">
      <c r="A734" s="73"/>
      <c r="B734" s="74"/>
      <c r="C734" s="74"/>
      <c r="D734" s="74"/>
      <c r="E734" s="75"/>
      <c r="F734" s="75"/>
      <c r="G734" s="75"/>
      <c r="H734" s="74"/>
      <c r="I734" s="75"/>
      <c r="J734" s="73"/>
      <c r="K734" s="73"/>
      <c r="L734" s="74"/>
      <c r="M734" s="74"/>
      <c r="N734" s="73"/>
      <c r="O734" s="73"/>
      <c r="P734" s="74"/>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4"/>
      <c r="AN734" s="75"/>
      <c r="AO734" s="73"/>
      <c r="AP734" s="75"/>
      <c r="AQ734" s="75"/>
      <c r="AR734" s="75"/>
      <c r="AS734" s="75"/>
      <c r="AT734" s="75"/>
      <c r="AU734" s="75"/>
      <c r="AV734" s="75"/>
      <c r="AW734" s="75"/>
      <c r="AX734" s="75"/>
      <c r="AY734" s="74"/>
      <c r="AZ734" s="74"/>
      <c r="BA734" s="73"/>
      <c r="BB734" s="77"/>
      <c r="BC734" s="78"/>
      <c r="BD734" s="78"/>
      <c r="BE734" s="78"/>
      <c r="BF734" s="78"/>
      <c r="BG734" s="73"/>
      <c r="BH734" s="75"/>
      <c r="BI734" s="75"/>
      <c r="BJ734" s="75"/>
      <c r="BK734" s="75"/>
    </row>
  </sheetData>
  <mergeCells count="30">
    <mergeCell ref="A1:A2"/>
    <mergeCell ref="B1:B2"/>
    <mergeCell ref="C1:C2"/>
    <mergeCell ref="D1:D2"/>
    <mergeCell ref="E1:E2"/>
    <mergeCell ref="F1:F2"/>
    <mergeCell ref="G1:G2"/>
    <mergeCell ref="H1:H2"/>
    <mergeCell ref="I1:I2"/>
    <mergeCell ref="J1:J2"/>
    <mergeCell ref="K1:K2"/>
    <mergeCell ref="L1:L2"/>
    <mergeCell ref="M1:M2"/>
    <mergeCell ref="N1:N2"/>
    <mergeCell ref="AB1:AL1"/>
    <mergeCell ref="AP1:AX1"/>
    <mergeCell ref="AY1:AY2"/>
    <mergeCell ref="AZ1:AZ2"/>
    <mergeCell ref="BA1:BA2"/>
    <mergeCell ref="BB1:BF2"/>
    <mergeCell ref="BG1:BG2"/>
    <mergeCell ref="BH1:BI1"/>
    <mergeCell ref="BJ1:BK1"/>
    <mergeCell ref="O1:O2"/>
    <mergeCell ref="P1:P2"/>
    <mergeCell ref="Q1:Q2"/>
    <mergeCell ref="R1:AA1"/>
    <mergeCell ref="AM1:AM2"/>
    <mergeCell ref="AN1:AN2"/>
    <mergeCell ref="AO1:AO2"/>
  </mergeCells>
  <conditionalFormatting sqref="BA1:BA734">
    <cfRule type="cellIs" dxfId="0" priority="1" operator="equal">
      <formula>0</formula>
    </cfRule>
  </conditionalFormatting>
  <dataValidations>
    <dataValidation type="list" allowBlank="1" sqref="N4:N5">
      <formula1>"MANDIRI,BERGABUNG DENGAN KANTOR DINAS,BELUM PUNYA,PINJAM GEDUNG SELAIN DPPPA,ADA MILIK PEMDA,GABUNG KANTOR LAIN"</formula1>
    </dataValidation>
    <dataValidation type="list" allowBlank="1" sqref="O4:O5">
      <formula1>"MILIK SENDIRI,PINJAM PAKAI,SEWA/KONTRAK,KAMAR DI KANTOR,TIDAK PUNYA,ASET PEMDA,ADA MELALUI KERJA SAMA"</formula1>
    </dataValidation>
    <dataValidation type="list" allowBlank="1" showErrorMessage="1" sqref="BB4:BF5">
      <formula1>#REF!</formula1>
    </dataValidation>
    <dataValidation type="list" allowBlank="1" showErrorMessage="1" sqref="R4:AA5">
      <formula1>Sheet1!$C$8:$C$9</formula1>
    </dataValidation>
    <dataValidation type="list" allowBlank="1" showErrorMessage="1" sqref="AB4:AL5">
      <formula1>Sheet1!$C$11:$C$12</formula1>
    </dataValidation>
  </dataValidations>
  <printOptions/>
  <pageMargins bottom="0.75" footer="0.0" header="0.0" left="0.7" right="0.7" top="0.75"/>
  <pageSetup orientation="portrait"/>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7.71"/>
    <col customWidth="1" min="2" max="2" width="20.29"/>
    <col customWidth="1" min="3" max="3" width="39.0"/>
    <col customWidth="1" min="4" max="4" width="37.71"/>
    <col customWidth="1" min="5" max="5" width="24.0"/>
    <col customWidth="1" min="6" max="6" width="23.29"/>
    <col customWidth="1" min="7" max="7" width="69.0"/>
  </cols>
  <sheetData>
    <row r="1">
      <c r="A1" s="718" t="s">
        <v>6813</v>
      </c>
      <c r="B1" s="719" t="s">
        <v>6814</v>
      </c>
      <c r="C1" s="8"/>
      <c r="D1" s="720" t="s">
        <v>6815</v>
      </c>
      <c r="E1" s="720" t="s">
        <v>6814</v>
      </c>
      <c r="F1" s="721" t="s">
        <v>6816</v>
      </c>
      <c r="G1" s="722" t="s">
        <v>6817</v>
      </c>
    </row>
    <row r="2">
      <c r="A2" s="92">
        <v>1.0</v>
      </c>
      <c r="B2" s="723" t="s">
        <v>6818</v>
      </c>
      <c r="C2" s="8"/>
      <c r="D2" s="724" t="s">
        <v>6819</v>
      </c>
      <c r="E2" s="724" t="s">
        <v>6820</v>
      </c>
      <c r="F2" s="725" t="s">
        <v>6821</v>
      </c>
      <c r="G2" s="726" t="s">
        <v>6822</v>
      </c>
    </row>
    <row r="3">
      <c r="A3" s="92">
        <v>2.0</v>
      </c>
      <c r="B3" s="727" t="s">
        <v>115</v>
      </c>
      <c r="C3" s="8"/>
      <c r="D3" s="127"/>
      <c r="E3" s="127"/>
      <c r="F3" s="725" t="s">
        <v>6821</v>
      </c>
      <c r="G3" s="127"/>
    </row>
    <row r="4">
      <c r="A4" s="92">
        <v>3.0</v>
      </c>
      <c r="B4" s="727" t="s">
        <v>116</v>
      </c>
      <c r="C4" s="8"/>
      <c r="D4" s="127"/>
      <c r="E4" s="127"/>
      <c r="F4" s="725" t="s">
        <v>6821</v>
      </c>
      <c r="G4" s="127"/>
    </row>
    <row r="5">
      <c r="A5" s="92">
        <v>4.0</v>
      </c>
      <c r="B5" s="727" t="s">
        <v>117</v>
      </c>
      <c r="C5" s="8"/>
      <c r="D5" s="127"/>
      <c r="E5" s="127"/>
      <c r="F5" s="725" t="s">
        <v>6821</v>
      </c>
      <c r="G5" s="127"/>
    </row>
    <row r="6">
      <c r="A6" s="92">
        <v>5.0</v>
      </c>
      <c r="B6" s="727" t="s">
        <v>118</v>
      </c>
      <c r="C6" s="8"/>
      <c r="D6" s="127"/>
      <c r="E6" s="127"/>
      <c r="F6" s="725" t="s">
        <v>6821</v>
      </c>
      <c r="G6" s="127"/>
    </row>
    <row r="7">
      <c r="A7" s="92">
        <v>6.0</v>
      </c>
      <c r="B7" s="727" t="s">
        <v>119</v>
      </c>
      <c r="C7" s="8"/>
      <c r="D7" s="127"/>
      <c r="E7" s="127"/>
      <c r="F7" s="725" t="s">
        <v>6821</v>
      </c>
      <c r="G7" s="127"/>
    </row>
    <row r="8">
      <c r="A8" s="92">
        <v>7.0</v>
      </c>
      <c r="B8" s="727" t="s">
        <v>122</v>
      </c>
      <c r="C8" s="8"/>
      <c r="D8" s="127"/>
      <c r="E8" s="127"/>
      <c r="F8" s="725" t="s">
        <v>6821</v>
      </c>
      <c r="G8" s="127"/>
    </row>
    <row r="9">
      <c r="A9" s="92">
        <v>8.0</v>
      </c>
      <c r="B9" s="727" t="s">
        <v>123</v>
      </c>
      <c r="C9" s="8"/>
      <c r="D9" s="14"/>
      <c r="E9" s="14"/>
      <c r="F9" s="725" t="s">
        <v>6821</v>
      </c>
      <c r="G9" s="14"/>
    </row>
    <row r="10">
      <c r="A10" s="92">
        <v>9.0</v>
      </c>
      <c r="B10" s="723" t="s">
        <v>6823</v>
      </c>
      <c r="C10" s="8"/>
      <c r="D10" s="724" t="s">
        <v>6824</v>
      </c>
      <c r="E10" s="724" t="s">
        <v>6825</v>
      </c>
      <c r="F10" s="725" t="s">
        <v>6821</v>
      </c>
      <c r="G10" s="728" t="s">
        <v>6826</v>
      </c>
    </row>
    <row r="11">
      <c r="A11" s="92">
        <v>10.0</v>
      </c>
      <c r="B11" s="723" t="s">
        <v>6827</v>
      </c>
      <c r="C11" s="8"/>
      <c r="D11" s="14"/>
      <c r="E11" s="14"/>
      <c r="F11" s="725" t="s">
        <v>6821</v>
      </c>
      <c r="G11" s="728" t="s">
        <v>6828</v>
      </c>
    </row>
    <row r="12">
      <c r="A12" s="92">
        <v>11.0</v>
      </c>
      <c r="B12" s="727" t="s">
        <v>121</v>
      </c>
      <c r="C12" s="8"/>
      <c r="D12" s="71" t="s">
        <v>6829</v>
      </c>
      <c r="E12" s="724" t="s">
        <v>6820</v>
      </c>
      <c r="F12" s="725" t="s">
        <v>6821</v>
      </c>
      <c r="G12" s="729" t="s">
        <v>6830</v>
      </c>
    </row>
    <row r="13">
      <c r="A13" s="92">
        <v>12.0</v>
      </c>
      <c r="B13" s="727" t="s">
        <v>124</v>
      </c>
      <c r="C13" s="8"/>
      <c r="D13" s="71" t="s">
        <v>6829</v>
      </c>
      <c r="E13" s="14"/>
      <c r="F13" s="725" t="s">
        <v>6821</v>
      </c>
      <c r="G13" s="729" t="s">
        <v>6831</v>
      </c>
    </row>
    <row r="14">
      <c r="A14" s="92">
        <v>13.0</v>
      </c>
      <c r="B14" s="727" t="s">
        <v>125</v>
      </c>
      <c r="C14" s="8"/>
      <c r="D14" s="71" t="s">
        <v>6829</v>
      </c>
      <c r="E14" s="724" t="s">
        <v>6832</v>
      </c>
      <c r="F14" s="730" t="s">
        <v>6833</v>
      </c>
      <c r="G14" s="728" t="s">
        <v>6834</v>
      </c>
    </row>
    <row r="15">
      <c r="A15" s="92">
        <v>14.0</v>
      </c>
      <c r="B15" s="727" t="s">
        <v>126</v>
      </c>
      <c r="C15" s="8"/>
      <c r="D15" s="71" t="s">
        <v>6829</v>
      </c>
      <c r="E15" s="14"/>
      <c r="F15" s="730" t="s">
        <v>6835</v>
      </c>
      <c r="G15" s="728" t="s">
        <v>6836</v>
      </c>
    </row>
    <row r="16">
      <c r="A16" s="92">
        <v>15.0</v>
      </c>
      <c r="B16" s="727" t="s">
        <v>127</v>
      </c>
      <c r="C16" s="8"/>
      <c r="D16" s="731"/>
      <c r="E16" s="731"/>
      <c r="F16" s="732"/>
      <c r="G16" s="728" t="s">
        <v>6837</v>
      </c>
    </row>
    <row r="17">
      <c r="A17" s="92">
        <v>16.0</v>
      </c>
      <c r="B17" s="733" t="s">
        <v>129</v>
      </c>
      <c r="C17" s="734" t="s">
        <v>4411</v>
      </c>
      <c r="D17" s="71" t="s">
        <v>6838</v>
      </c>
      <c r="E17" s="724" t="s">
        <v>165</v>
      </c>
      <c r="F17" s="725" t="s">
        <v>6839</v>
      </c>
      <c r="G17" s="728" t="s">
        <v>6840</v>
      </c>
    </row>
    <row r="18">
      <c r="A18" s="92">
        <v>17.0</v>
      </c>
      <c r="B18" s="127"/>
      <c r="C18" s="735" t="s">
        <v>142</v>
      </c>
      <c r="D18" s="71" t="s">
        <v>6841</v>
      </c>
      <c r="E18" s="127"/>
      <c r="F18" s="725" t="s">
        <v>6839</v>
      </c>
      <c r="G18" s="728" t="s">
        <v>6842</v>
      </c>
    </row>
    <row r="19">
      <c r="A19" s="92">
        <v>18.0</v>
      </c>
      <c r="B19" s="127"/>
      <c r="C19" s="736" t="s">
        <v>143</v>
      </c>
      <c r="D19" s="71" t="s">
        <v>6838</v>
      </c>
      <c r="E19" s="14"/>
      <c r="F19" s="725" t="s">
        <v>6839</v>
      </c>
      <c r="G19" s="728" t="s">
        <v>6843</v>
      </c>
    </row>
    <row r="20">
      <c r="A20" s="92">
        <v>19.0</v>
      </c>
      <c r="B20" s="127"/>
      <c r="C20" s="735" t="s">
        <v>144</v>
      </c>
      <c r="D20" s="71" t="s">
        <v>6829</v>
      </c>
      <c r="E20" s="724" t="s">
        <v>4413</v>
      </c>
      <c r="F20" s="725" t="s">
        <v>6839</v>
      </c>
      <c r="G20" s="728" t="s">
        <v>6844</v>
      </c>
    </row>
    <row r="21">
      <c r="A21" s="92">
        <v>20.0</v>
      </c>
      <c r="B21" s="127"/>
      <c r="C21" s="735" t="s">
        <v>145</v>
      </c>
      <c r="D21" s="71" t="s">
        <v>6829</v>
      </c>
      <c r="E21" s="127"/>
      <c r="F21" s="725" t="s">
        <v>6839</v>
      </c>
      <c r="G21" s="728" t="s">
        <v>6845</v>
      </c>
    </row>
    <row r="22">
      <c r="A22" s="92">
        <v>21.0</v>
      </c>
      <c r="B22" s="127"/>
      <c r="C22" s="735" t="s">
        <v>146</v>
      </c>
      <c r="D22" s="145" t="s">
        <v>6846</v>
      </c>
      <c r="E22" s="127"/>
      <c r="F22" s="725" t="s">
        <v>6839</v>
      </c>
      <c r="G22" s="728" t="s">
        <v>6847</v>
      </c>
    </row>
    <row r="23">
      <c r="A23" s="92">
        <v>22.0</v>
      </c>
      <c r="B23" s="127"/>
      <c r="C23" s="735" t="s">
        <v>147</v>
      </c>
      <c r="D23" s="71" t="s">
        <v>6829</v>
      </c>
      <c r="E23" s="127"/>
      <c r="F23" s="725" t="s">
        <v>6839</v>
      </c>
      <c r="G23" s="728" t="s">
        <v>6848</v>
      </c>
    </row>
    <row r="24">
      <c r="A24" s="92">
        <v>23.0</v>
      </c>
      <c r="B24" s="127"/>
      <c r="C24" s="735" t="s">
        <v>148</v>
      </c>
      <c r="D24" s="71" t="s">
        <v>6829</v>
      </c>
      <c r="E24" s="127"/>
      <c r="F24" s="725" t="s">
        <v>6839</v>
      </c>
      <c r="G24" s="728" t="s">
        <v>6849</v>
      </c>
    </row>
    <row r="25">
      <c r="A25" s="92">
        <v>24.0</v>
      </c>
      <c r="B25" s="127"/>
      <c r="C25" s="735" t="s">
        <v>149</v>
      </c>
      <c r="D25" s="71" t="s">
        <v>6829</v>
      </c>
      <c r="E25" s="127"/>
      <c r="F25" s="725" t="s">
        <v>6839</v>
      </c>
      <c r="G25" s="728" t="s">
        <v>6850</v>
      </c>
    </row>
    <row r="26">
      <c r="A26" s="92">
        <v>25.0</v>
      </c>
      <c r="B26" s="127"/>
      <c r="C26" s="735" t="s">
        <v>150</v>
      </c>
      <c r="D26" s="71" t="s">
        <v>6851</v>
      </c>
      <c r="E26" s="127"/>
      <c r="F26" s="725" t="s">
        <v>6839</v>
      </c>
      <c r="G26" s="728" t="s">
        <v>6852</v>
      </c>
    </row>
    <row r="27">
      <c r="A27" s="92">
        <v>26.0</v>
      </c>
      <c r="B27" s="14"/>
      <c r="C27" s="735" t="s">
        <v>151</v>
      </c>
      <c r="D27" s="731"/>
      <c r="E27" s="14"/>
      <c r="F27" s="737" t="s">
        <v>6853</v>
      </c>
      <c r="G27" s="728"/>
    </row>
    <row r="28">
      <c r="A28" s="92">
        <v>27.0</v>
      </c>
      <c r="B28" s="733" t="s">
        <v>130</v>
      </c>
      <c r="C28" s="735" t="s">
        <v>152</v>
      </c>
      <c r="D28" s="738" t="s">
        <v>6824</v>
      </c>
      <c r="E28" s="724" t="s">
        <v>6854</v>
      </c>
      <c r="F28" s="725" t="s">
        <v>6855</v>
      </c>
      <c r="G28" s="728" t="s">
        <v>6856</v>
      </c>
    </row>
    <row r="29">
      <c r="A29" s="92">
        <v>28.0</v>
      </c>
      <c r="B29" s="127"/>
      <c r="C29" s="735" t="s">
        <v>153</v>
      </c>
      <c r="D29" s="127"/>
      <c r="E29" s="127"/>
      <c r="F29" s="725" t="s">
        <v>6855</v>
      </c>
      <c r="G29" s="728" t="s">
        <v>6857</v>
      </c>
    </row>
    <row r="30">
      <c r="A30" s="92">
        <v>29.0</v>
      </c>
      <c r="B30" s="127"/>
      <c r="C30" s="735" t="s">
        <v>154</v>
      </c>
      <c r="D30" s="127"/>
      <c r="E30" s="127"/>
      <c r="F30" s="725" t="s">
        <v>6855</v>
      </c>
      <c r="G30" s="728" t="s">
        <v>6858</v>
      </c>
    </row>
    <row r="31">
      <c r="A31" s="92">
        <v>30.0</v>
      </c>
      <c r="B31" s="127"/>
      <c r="C31" s="735" t="s">
        <v>155</v>
      </c>
      <c r="D31" s="127"/>
      <c r="E31" s="127"/>
      <c r="F31" s="725" t="s">
        <v>6855</v>
      </c>
      <c r="G31" s="728" t="s">
        <v>6859</v>
      </c>
    </row>
    <row r="32">
      <c r="A32" s="92">
        <v>31.0</v>
      </c>
      <c r="B32" s="127"/>
      <c r="C32" s="735" t="s">
        <v>156</v>
      </c>
      <c r="D32" s="127"/>
      <c r="E32" s="127"/>
      <c r="F32" s="725" t="s">
        <v>6855</v>
      </c>
      <c r="G32" s="728" t="s">
        <v>6860</v>
      </c>
    </row>
    <row r="33">
      <c r="A33" s="92">
        <v>32.0</v>
      </c>
      <c r="B33" s="127"/>
      <c r="C33" s="735" t="s">
        <v>157</v>
      </c>
      <c r="D33" s="127"/>
      <c r="E33" s="127"/>
      <c r="F33" s="725" t="s">
        <v>6855</v>
      </c>
      <c r="G33" s="728" t="s">
        <v>6861</v>
      </c>
    </row>
    <row r="34">
      <c r="A34" s="92">
        <v>33.0</v>
      </c>
      <c r="B34" s="127"/>
      <c r="C34" s="735" t="s">
        <v>158</v>
      </c>
      <c r="D34" s="127"/>
      <c r="E34" s="127"/>
      <c r="F34" s="725" t="s">
        <v>6855</v>
      </c>
      <c r="G34" s="728" t="s">
        <v>6862</v>
      </c>
    </row>
    <row r="35">
      <c r="A35" s="92">
        <v>34.0</v>
      </c>
      <c r="B35" s="127"/>
      <c r="C35" s="735" t="s">
        <v>159</v>
      </c>
      <c r="D35" s="127"/>
      <c r="E35" s="127"/>
      <c r="F35" s="725" t="s">
        <v>6855</v>
      </c>
      <c r="G35" s="728" t="s">
        <v>6863</v>
      </c>
    </row>
    <row r="36">
      <c r="A36" s="92">
        <v>35.0</v>
      </c>
      <c r="B36" s="127"/>
      <c r="C36" s="735" t="s">
        <v>160</v>
      </c>
      <c r="D36" s="127"/>
      <c r="E36" s="127"/>
      <c r="F36" s="725" t="s">
        <v>6855</v>
      </c>
      <c r="G36" s="728" t="s">
        <v>6864</v>
      </c>
    </row>
    <row r="37">
      <c r="A37" s="92">
        <v>36.0</v>
      </c>
      <c r="B37" s="127"/>
      <c r="C37" s="735" t="s">
        <v>161</v>
      </c>
      <c r="D37" s="127"/>
      <c r="E37" s="127"/>
      <c r="F37" s="725" t="s">
        <v>6855</v>
      </c>
      <c r="G37" s="728" t="s">
        <v>6865</v>
      </c>
    </row>
    <row r="38">
      <c r="A38" s="92">
        <v>37.0</v>
      </c>
      <c r="B38" s="14"/>
      <c r="C38" s="735" t="s">
        <v>162</v>
      </c>
      <c r="D38" s="14"/>
      <c r="E38" s="14"/>
      <c r="F38" s="725" t="s">
        <v>6855</v>
      </c>
      <c r="G38" s="728" t="s">
        <v>6866</v>
      </c>
    </row>
    <row r="39">
      <c r="A39" s="92">
        <v>38.0</v>
      </c>
      <c r="B39" s="727" t="s">
        <v>127</v>
      </c>
      <c r="C39" s="8"/>
      <c r="D39" s="731"/>
      <c r="E39" s="731"/>
      <c r="F39" s="739"/>
      <c r="G39" s="728" t="s">
        <v>6837</v>
      </c>
    </row>
    <row r="40">
      <c r="A40" s="92">
        <v>39.0</v>
      </c>
      <c r="B40" s="723" t="s">
        <v>132</v>
      </c>
      <c r="C40" s="8"/>
      <c r="D40" s="731"/>
      <c r="E40" s="731"/>
      <c r="F40" s="725" t="s">
        <v>6867</v>
      </c>
      <c r="G40" s="728" t="s">
        <v>6868</v>
      </c>
    </row>
    <row r="41">
      <c r="A41" s="92">
        <v>40.0</v>
      </c>
      <c r="B41" s="727" t="s">
        <v>133</v>
      </c>
      <c r="C41" s="8"/>
      <c r="D41" s="731"/>
      <c r="E41" s="731"/>
      <c r="F41" s="725" t="s">
        <v>6821</v>
      </c>
      <c r="G41" s="728" t="s">
        <v>6869</v>
      </c>
    </row>
    <row r="42">
      <c r="A42" s="92">
        <v>41.0</v>
      </c>
      <c r="B42" s="733" t="s">
        <v>134</v>
      </c>
      <c r="C42" s="735">
        <v>2016.0</v>
      </c>
      <c r="D42" s="731"/>
      <c r="E42" s="731"/>
      <c r="F42" s="738" t="s">
        <v>6870</v>
      </c>
      <c r="G42" s="726" t="s">
        <v>6828</v>
      </c>
    </row>
    <row r="43">
      <c r="A43" s="92">
        <v>42.0</v>
      </c>
      <c r="B43" s="127"/>
      <c r="C43" s="735">
        <v>2017.0</v>
      </c>
      <c r="D43" s="731"/>
      <c r="E43" s="731"/>
      <c r="F43" s="127"/>
      <c r="G43" s="127"/>
    </row>
    <row r="44">
      <c r="A44" s="92">
        <v>43.0</v>
      </c>
      <c r="B44" s="127"/>
      <c r="C44" s="735">
        <v>2018.0</v>
      </c>
      <c r="D44" s="731"/>
      <c r="E44" s="731"/>
      <c r="F44" s="127"/>
      <c r="G44" s="127"/>
    </row>
    <row r="45">
      <c r="A45" s="92">
        <v>44.0</v>
      </c>
      <c r="B45" s="127"/>
      <c r="C45" s="735">
        <v>2019.0</v>
      </c>
      <c r="D45" s="731"/>
      <c r="E45" s="731"/>
      <c r="F45" s="127"/>
      <c r="G45" s="127"/>
    </row>
    <row r="46">
      <c r="A46" s="92">
        <v>45.0</v>
      </c>
      <c r="B46" s="127"/>
      <c r="C46" s="735">
        <v>2020.0</v>
      </c>
      <c r="D46" s="731"/>
      <c r="E46" s="731"/>
      <c r="F46" s="127"/>
      <c r="G46" s="127"/>
    </row>
    <row r="47">
      <c r="A47" s="92">
        <v>46.0</v>
      </c>
      <c r="B47" s="127"/>
      <c r="C47" s="735">
        <v>2021.0</v>
      </c>
      <c r="D47" s="731"/>
      <c r="E47" s="731"/>
      <c r="F47" s="127"/>
      <c r="G47" s="127"/>
    </row>
    <row r="48">
      <c r="A48" s="92">
        <v>47.0</v>
      </c>
      <c r="B48" s="127"/>
      <c r="C48" s="735">
        <v>2022.0</v>
      </c>
      <c r="D48" s="731"/>
      <c r="E48" s="731"/>
      <c r="F48" s="127"/>
      <c r="G48" s="127"/>
    </row>
    <row r="49">
      <c r="A49" s="92">
        <v>48.0</v>
      </c>
      <c r="B49" s="127"/>
      <c r="C49" s="735">
        <v>2023.0</v>
      </c>
      <c r="D49" s="731"/>
      <c r="E49" s="731"/>
      <c r="F49" s="127"/>
      <c r="G49" s="127"/>
    </row>
    <row r="50">
      <c r="A50" s="92">
        <v>49.0</v>
      </c>
      <c r="B50" s="14"/>
      <c r="C50" s="735">
        <v>2024.0</v>
      </c>
      <c r="D50" s="731"/>
      <c r="E50" s="731"/>
      <c r="F50" s="14"/>
      <c r="G50" s="14"/>
    </row>
    <row r="51">
      <c r="A51" s="190"/>
      <c r="B51" s="740"/>
      <c r="C51" s="740"/>
      <c r="D51" s="741"/>
      <c r="E51" s="741"/>
      <c r="F51" s="742"/>
      <c r="G51" s="77"/>
    </row>
    <row r="52">
      <c r="A52" s="190"/>
      <c r="B52" s="740"/>
      <c r="C52" s="740"/>
      <c r="D52" s="741"/>
      <c r="E52" s="741"/>
      <c r="F52" s="742"/>
      <c r="G52" s="77"/>
    </row>
    <row r="53">
      <c r="A53" s="190"/>
      <c r="B53" s="740"/>
      <c r="C53" s="740"/>
      <c r="D53" s="741"/>
      <c r="E53" s="741"/>
      <c r="F53" s="742"/>
      <c r="G53" s="77"/>
    </row>
    <row r="54">
      <c r="A54" s="190"/>
      <c r="B54" s="740"/>
      <c r="C54" s="740"/>
      <c r="D54" s="741"/>
      <c r="E54" s="741"/>
      <c r="F54" s="742"/>
      <c r="G54" s="77"/>
    </row>
    <row r="55">
      <c r="A55" s="190"/>
      <c r="B55" s="740"/>
      <c r="C55" s="743" t="s">
        <v>6871</v>
      </c>
      <c r="D55" s="741"/>
      <c r="E55" s="741"/>
      <c r="F55" s="742"/>
      <c r="G55" s="77"/>
    </row>
    <row r="56">
      <c r="A56" s="190"/>
      <c r="B56" s="740"/>
      <c r="C56" s="740"/>
      <c r="D56" s="741"/>
      <c r="E56" s="741"/>
      <c r="F56" s="742"/>
      <c r="G56" s="77"/>
    </row>
    <row r="57">
      <c r="A57" s="190"/>
      <c r="B57" s="740"/>
      <c r="C57" s="740"/>
      <c r="D57" s="741"/>
      <c r="E57" s="741"/>
      <c r="F57" s="742"/>
      <c r="G57" s="77"/>
    </row>
    <row r="58">
      <c r="A58" s="190"/>
      <c r="B58" s="740"/>
      <c r="C58" s="740"/>
      <c r="D58" s="741"/>
      <c r="E58" s="741"/>
      <c r="F58" s="742"/>
      <c r="G58" s="77"/>
    </row>
    <row r="59">
      <c r="A59" s="190"/>
      <c r="B59" s="740"/>
      <c r="C59" s="740"/>
      <c r="D59" s="741"/>
      <c r="E59" s="741"/>
      <c r="F59" s="742"/>
      <c r="G59" s="77"/>
    </row>
    <row r="60">
      <c r="A60" s="190"/>
      <c r="B60" s="740"/>
      <c r="C60" s="740"/>
      <c r="D60" s="741"/>
      <c r="E60" s="741"/>
      <c r="F60" s="742"/>
      <c r="G60" s="77"/>
    </row>
    <row r="61">
      <c r="A61" s="190"/>
      <c r="B61" s="740"/>
      <c r="C61" s="740"/>
      <c r="D61" s="741"/>
      <c r="E61" s="741"/>
      <c r="F61" s="742"/>
      <c r="G61" s="77"/>
    </row>
    <row r="62">
      <c r="A62" s="190"/>
      <c r="B62" s="740"/>
      <c r="C62" s="740"/>
      <c r="D62" s="741"/>
      <c r="E62" s="741"/>
      <c r="F62" s="742"/>
      <c r="G62" s="77"/>
    </row>
    <row r="63">
      <c r="A63" s="190"/>
      <c r="B63" s="740"/>
      <c r="C63" s="740"/>
      <c r="D63" s="741"/>
      <c r="E63" s="741"/>
      <c r="F63" s="742"/>
      <c r="G63" s="77"/>
    </row>
    <row r="64">
      <c r="A64" s="190"/>
      <c r="B64" s="740"/>
      <c r="C64" s="740"/>
      <c r="D64" s="741"/>
      <c r="E64" s="741"/>
      <c r="F64" s="742"/>
      <c r="G64" s="77"/>
    </row>
    <row r="65">
      <c r="A65" s="190"/>
      <c r="B65" s="740"/>
      <c r="C65" s="740"/>
      <c r="D65" s="741"/>
      <c r="E65" s="741"/>
      <c r="F65" s="742"/>
      <c r="G65" s="77"/>
    </row>
    <row r="66">
      <c r="A66" s="190"/>
      <c r="B66" s="740"/>
      <c r="C66" s="740"/>
      <c r="D66" s="741"/>
      <c r="E66" s="741"/>
      <c r="F66" s="742"/>
      <c r="G66" s="77"/>
    </row>
    <row r="67">
      <c r="A67" s="190"/>
      <c r="B67" s="740"/>
      <c r="C67" s="740"/>
      <c r="D67" s="741"/>
      <c r="E67" s="741"/>
      <c r="F67" s="742"/>
      <c r="G67" s="77"/>
    </row>
    <row r="68">
      <c r="A68" s="190"/>
      <c r="B68" s="740"/>
      <c r="C68" s="740"/>
      <c r="D68" s="741"/>
      <c r="E68" s="741"/>
      <c r="F68" s="742"/>
      <c r="G68" s="77"/>
    </row>
    <row r="69">
      <c r="A69" s="190"/>
      <c r="B69" s="740"/>
      <c r="C69" s="740"/>
      <c r="D69" s="741"/>
      <c r="E69" s="741"/>
      <c r="F69" s="742"/>
      <c r="G69" s="77"/>
    </row>
    <row r="70">
      <c r="A70" s="190"/>
      <c r="B70" s="740"/>
      <c r="C70" s="740"/>
      <c r="D70" s="741"/>
      <c r="E70" s="741"/>
      <c r="F70" s="742"/>
      <c r="G70" s="77"/>
    </row>
    <row r="71">
      <c r="A71" s="190"/>
      <c r="B71" s="740"/>
      <c r="C71" s="740"/>
      <c r="D71" s="741"/>
      <c r="E71" s="741"/>
      <c r="F71" s="742"/>
      <c r="G71" s="77"/>
    </row>
    <row r="72">
      <c r="A72" s="190"/>
      <c r="B72" s="740"/>
      <c r="C72" s="740"/>
      <c r="D72" s="741"/>
      <c r="E72" s="741"/>
      <c r="F72" s="742"/>
      <c r="G72" s="77"/>
    </row>
    <row r="73">
      <c r="A73" s="190"/>
      <c r="B73" s="740"/>
      <c r="C73" s="740"/>
      <c r="D73" s="741"/>
      <c r="E73" s="741"/>
      <c r="F73" s="742"/>
      <c r="G73" s="77"/>
    </row>
    <row r="74">
      <c r="A74" s="190"/>
      <c r="B74" s="740"/>
      <c r="C74" s="740"/>
      <c r="D74" s="741"/>
      <c r="E74" s="741"/>
      <c r="F74" s="742"/>
      <c r="G74" s="77"/>
    </row>
    <row r="75">
      <c r="A75" s="190"/>
      <c r="B75" s="740"/>
      <c r="C75" s="740"/>
      <c r="D75" s="741"/>
      <c r="E75" s="741"/>
      <c r="F75" s="742"/>
      <c r="G75" s="77"/>
    </row>
    <row r="76">
      <c r="A76" s="190"/>
      <c r="B76" s="740"/>
      <c r="C76" s="740"/>
      <c r="D76" s="741"/>
      <c r="E76" s="741"/>
      <c r="F76" s="742"/>
      <c r="G76" s="77"/>
    </row>
    <row r="77">
      <c r="A77" s="190"/>
      <c r="B77" s="740"/>
      <c r="C77" s="740"/>
      <c r="D77" s="741"/>
      <c r="E77" s="741"/>
      <c r="F77" s="742"/>
      <c r="G77" s="77"/>
    </row>
    <row r="78">
      <c r="A78" s="190"/>
      <c r="B78" s="740"/>
      <c r="C78" s="740"/>
      <c r="D78" s="741"/>
      <c r="E78" s="741"/>
      <c r="F78" s="742"/>
      <c r="G78" s="77"/>
    </row>
    <row r="79">
      <c r="A79" s="190"/>
      <c r="B79" s="740"/>
      <c r="C79" s="740"/>
      <c r="D79" s="741"/>
      <c r="E79" s="741"/>
      <c r="F79" s="742"/>
      <c r="G79" s="77"/>
    </row>
    <row r="80">
      <c r="A80" s="190"/>
      <c r="B80" s="740"/>
      <c r="C80" s="740"/>
      <c r="D80" s="741"/>
      <c r="E80" s="741"/>
      <c r="F80" s="742"/>
      <c r="G80" s="77"/>
    </row>
    <row r="81">
      <c r="A81" s="190"/>
      <c r="B81" s="740"/>
      <c r="C81" s="740"/>
      <c r="D81" s="741"/>
      <c r="E81" s="741"/>
      <c r="F81" s="742"/>
      <c r="G81" s="77"/>
    </row>
    <row r="82">
      <c r="A82" s="190"/>
      <c r="B82" s="740"/>
      <c r="C82" s="740"/>
      <c r="D82" s="741"/>
      <c r="E82" s="741"/>
      <c r="F82" s="742"/>
      <c r="G82" s="77"/>
    </row>
    <row r="83">
      <c r="A83" s="190"/>
      <c r="B83" s="740"/>
      <c r="C83" s="740"/>
      <c r="D83" s="741"/>
      <c r="E83" s="741"/>
      <c r="F83" s="742"/>
      <c r="G83" s="77"/>
    </row>
    <row r="84">
      <c r="A84" s="190"/>
      <c r="B84" s="740"/>
      <c r="C84" s="740"/>
      <c r="D84" s="741"/>
      <c r="E84" s="741"/>
      <c r="F84" s="742"/>
      <c r="G84" s="77"/>
    </row>
    <row r="85">
      <c r="A85" s="190"/>
      <c r="B85" s="740"/>
      <c r="C85" s="740"/>
      <c r="D85" s="741"/>
      <c r="E85" s="741"/>
      <c r="F85" s="742"/>
      <c r="G85" s="77"/>
    </row>
    <row r="86">
      <c r="A86" s="190"/>
      <c r="B86" s="740"/>
      <c r="C86" s="740"/>
      <c r="D86" s="741"/>
      <c r="E86" s="741"/>
      <c r="F86" s="742"/>
      <c r="G86" s="77"/>
    </row>
    <row r="87">
      <c r="A87" s="190"/>
      <c r="B87" s="740"/>
      <c r="C87" s="740"/>
      <c r="D87" s="741"/>
      <c r="E87" s="741"/>
      <c r="F87" s="742"/>
      <c r="G87" s="77"/>
    </row>
    <row r="88">
      <c r="A88" s="190"/>
      <c r="B88" s="740"/>
      <c r="C88" s="740"/>
      <c r="D88" s="741"/>
      <c r="E88" s="741"/>
      <c r="F88" s="742"/>
      <c r="G88" s="77"/>
    </row>
    <row r="89">
      <c r="A89" s="190"/>
      <c r="B89" s="740"/>
      <c r="C89" s="740"/>
      <c r="D89" s="741"/>
      <c r="E89" s="741"/>
      <c r="F89" s="742"/>
      <c r="G89" s="77"/>
    </row>
    <row r="90">
      <c r="A90" s="190"/>
      <c r="B90" s="740"/>
      <c r="C90" s="740"/>
      <c r="D90" s="741"/>
      <c r="E90" s="741"/>
      <c r="F90" s="742"/>
      <c r="G90" s="77"/>
    </row>
    <row r="91">
      <c r="A91" s="190"/>
      <c r="B91" s="740"/>
      <c r="C91" s="740"/>
      <c r="D91" s="741"/>
      <c r="E91" s="741"/>
      <c r="F91" s="742"/>
      <c r="G91" s="77"/>
    </row>
    <row r="92">
      <c r="A92" s="190"/>
      <c r="B92" s="740"/>
      <c r="C92" s="740"/>
      <c r="D92" s="741"/>
      <c r="E92" s="741"/>
      <c r="F92" s="742"/>
      <c r="G92" s="77"/>
    </row>
    <row r="93">
      <c r="A93" s="190"/>
      <c r="B93" s="740"/>
      <c r="C93" s="740"/>
      <c r="D93" s="741"/>
      <c r="E93" s="741"/>
      <c r="F93" s="742"/>
      <c r="G93" s="77"/>
    </row>
    <row r="94">
      <c r="A94" s="190"/>
      <c r="B94" s="740"/>
      <c r="C94" s="740"/>
      <c r="D94" s="741"/>
      <c r="E94" s="741"/>
      <c r="F94" s="742"/>
      <c r="G94" s="77"/>
    </row>
    <row r="95">
      <c r="A95" s="190"/>
      <c r="B95" s="740"/>
      <c r="C95" s="740"/>
      <c r="D95" s="741"/>
      <c r="E95" s="741"/>
      <c r="F95" s="742"/>
      <c r="G95" s="77"/>
    </row>
    <row r="96">
      <c r="A96" s="190"/>
      <c r="B96" s="740"/>
      <c r="C96" s="740"/>
      <c r="D96" s="741"/>
      <c r="E96" s="741"/>
      <c r="F96" s="742"/>
      <c r="G96" s="77"/>
    </row>
    <row r="97">
      <c r="A97" s="190"/>
      <c r="B97" s="740"/>
      <c r="C97" s="740"/>
      <c r="D97" s="741"/>
      <c r="E97" s="741"/>
      <c r="F97" s="742"/>
      <c r="G97" s="77"/>
    </row>
    <row r="98">
      <c r="A98" s="190"/>
      <c r="B98" s="740"/>
      <c r="C98" s="740"/>
      <c r="D98" s="741"/>
      <c r="E98" s="741"/>
      <c r="F98" s="742"/>
      <c r="G98" s="77"/>
    </row>
    <row r="99">
      <c r="A99" s="190"/>
      <c r="B99" s="740"/>
      <c r="C99" s="740"/>
      <c r="D99" s="741"/>
      <c r="E99" s="741"/>
      <c r="F99" s="742"/>
      <c r="G99" s="77"/>
    </row>
    <row r="100">
      <c r="A100" s="190"/>
      <c r="B100" s="740"/>
      <c r="C100" s="740"/>
      <c r="D100" s="741"/>
      <c r="E100" s="741"/>
      <c r="F100" s="742"/>
      <c r="G100" s="77"/>
    </row>
    <row r="101">
      <c r="A101" s="190"/>
      <c r="B101" s="740"/>
      <c r="C101" s="740"/>
      <c r="D101" s="741"/>
      <c r="E101" s="741"/>
      <c r="F101" s="742"/>
      <c r="G101" s="77"/>
    </row>
    <row r="102">
      <c r="A102" s="190"/>
      <c r="B102" s="740"/>
      <c r="C102" s="740"/>
      <c r="D102" s="741"/>
      <c r="E102" s="741"/>
      <c r="F102" s="742"/>
      <c r="G102" s="77"/>
    </row>
    <row r="103">
      <c r="A103" s="190"/>
      <c r="B103" s="740"/>
      <c r="C103" s="740"/>
      <c r="D103" s="741"/>
      <c r="E103" s="741"/>
      <c r="F103" s="742"/>
      <c r="G103" s="77"/>
    </row>
    <row r="104">
      <c r="A104" s="190"/>
      <c r="B104" s="740"/>
      <c r="C104" s="740"/>
      <c r="D104" s="741"/>
      <c r="E104" s="741"/>
      <c r="F104" s="742"/>
      <c r="G104" s="77"/>
    </row>
    <row r="105">
      <c r="A105" s="190"/>
      <c r="B105" s="740"/>
      <c r="C105" s="740"/>
      <c r="D105" s="741"/>
      <c r="E105" s="741"/>
      <c r="F105" s="742"/>
      <c r="G105" s="77"/>
    </row>
    <row r="106">
      <c r="A106" s="190"/>
      <c r="B106" s="740"/>
      <c r="C106" s="740"/>
      <c r="D106" s="741"/>
      <c r="E106" s="741"/>
      <c r="F106" s="742"/>
      <c r="G106" s="77"/>
    </row>
    <row r="107">
      <c r="A107" s="190"/>
      <c r="B107" s="740"/>
      <c r="C107" s="740"/>
      <c r="D107" s="741"/>
      <c r="E107" s="741"/>
      <c r="F107" s="742"/>
      <c r="G107" s="77"/>
    </row>
    <row r="108">
      <c r="A108" s="190"/>
      <c r="B108" s="740"/>
      <c r="C108" s="740"/>
      <c r="D108" s="741"/>
      <c r="E108" s="741"/>
      <c r="F108" s="742"/>
      <c r="G108" s="77"/>
    </row>
    <row r="109">
      <c r="A109" s="190"/>
      <c r="B109" s="740"/>
      <c r="C109" s="740"/>
      <c r="D109" s="741"/>
      <c r="E109" s="741"/>
      <c r="F109" s="742"/>
      <c r="G109" s="77"/>
    </row>
    <row r="110">
      <c r="A110" s="190"/>
      <c r="B110" s="740"/>
      <c r="C110" s="740"/>
      <c r="D110" s="741"/>
      <c r="E110" s="741"/>
      <c r="F110" s="742"/>
      <c r="G110" s="77"/>
    </row>
    <row r="111">
      <c r="A111" s="190"/>
      <c r="B111" s="740"/>
      <c r="C111" s="740"/>
      <c r="D111" s="741"/>
      <c r="E111" s="741"/>
      <c r="F111" s="742"/>
      <c r="G111" s="77"/>
    </row>
    <row r="112">
      <c r="A112" s="190"/>
      <c r="B112" s="740"/>
      <c r="C112" s="740"/>
      <c r="D112" s="741"/>
      <c r="E112" s="741"/>
      <c r="F112" s="742"/>
      <c r="G112" s="77"/>
    </row>
    <row r="113">
      <c r="A113" s="190"/>
      <c r="B113" s="740"/>
      <c r="C113" s="740"/>
      <c r="D113" s="741"/>
      <c r="E113" s="741"/>
      <c r="F113" s="742"/>
      <c r="G113" s="77"/>
    </row>
    <row r="114">
      <c r="A114" s="190"/>
      <c r="B114" s="740"/>
      <c r="C114" s="740"/>
      <c r="D114" s="741"/>
      <c r="E114" s="741"/>
      <c r="F114" s="742"/>
      <c r="G114" s="77"/>
    </row>
    <row r="115">
      <c r="A115" s="190"/>
      <c r="B115" s="740"/>
      <c r="C115" s="740"/>
      <c r="D115" s="741"/>
      <c r="E115" s="741"/>
      <c r="F115" s="742"/>
      <c r="G115" s="77"/>
    </row>
    <row r="116">
      <c r="A116" s="190"/>
      <c r="B116" s="740"/>
      <c r="C116" s="740"/>
      <c r="D116" s="741"/>
      <c r="E116" s="741"/>
      <c r="F116" s="742"/>
      <c r="G116" s="77"/>
    </row>
    <row r="117">
      <c r="A117" s="190"/>
      <c r="B117" s="740"/>
      <c r="C117" s="740"/>
      <c r="D117" s="741"/>
      <c r="E117" s="741"/>
      <c r="F117" s="742"/>
      <c r="G117" s="77"/>
    </row>
    <row r="118">
      <c r="A118" s="190"/>
      <c r="B118" s="740"/>
      <c r="C118" s="740"/>
      <c r="D118" s="741"/>
      <c r="E118" s="741"/>
      <c r="F118" s="742"/>
      <c r="G118" s="77"/>
    </row>
    <row r="119">
      <c r="A119" s="190"/>
      <c r="B119" s="740"/>
      <c r="C119" s="740"/>
      <c r="D119" s="741"/>
      <c r="E119" s="741"/>
      <c r="F119" s="742"/>
      <c r="G119" s="77"/>
    </row>
    <row r="120">
      <c r="A120" s="190"/>
      <c r="B120" s="740"/>
      <c r="C120" s="740"/>
      <c r="D120" s="741"/>
      <c r="E120" s="741"/>
      <c r="F120" s="742"/>
      <c r="G120" s="77"/>
    </row>
    <row r="121">
      <c r="A121" s="190"/>
      <c r="B121" s="740"/>
      <c r="C121" s="740"/>
      <c r="D121" s="741"/>
      <c r="E121" s="741"/>
      <c r="F121" s="742"/>
      <c r="G121" s="77"/>
    </row>
    <row r="122">
      <c r="A122" s="190"/>
      <c r="B122" s="740"/>
      <c r="C122" s="740"/>
      <c r="D122" s="741"/>
      <c r="E122" s="741"/>
      <c r="F122" s="742"/>
      <c r="G122" s="77"/>
    </row>
    <row r="123">
      <c r="A123" s="190"/>
      <c r="B123" s="740"/>
      <c r="C123" s="740"/>
      <c r="D123" s="741"/>
      <c r="E123" s="741"/>
      <c r="F123" s="742"/>
      <c r="G123" s="77"/>
    </row>
    <row r="124">
      <c r="A124" s="190"/>
      <c r="B124" s="740"/>
      <c r="C124" s="740"/>
      <c r="D124" s="741"/>
      <c r="E124" s="741"/>
      <c r="F124" s="742"/>
      <c r="G124" s="77"/>
    </row>
    <row r="125">
      <c r="A125" s="190"/>
      <c r="B125" s="740"/>
      <c r="C125" s="740"/>
      <c r="D125" s="741"/>
      <c r="E125" s="741"/>
      <c r="F125" s="742"/>
      <c r="G125" s="77"/>
    </row>
    <row r="126">
      <c r="A126" s="190"/>
      <c r="B126" s="740"/>
      <c r="C126" s="740"/>
      <c r="D126" s="741"/>
      <c r="E126" s="741"/>
      <c r="F126" s="742"/>
      <c r="G126" s="77"/>
    </row>
    <row r="127">
      <c r="A127" s="190"/>
      <c r="B127" s="740"/>
      <c r="C127" s="740"/>
      <c r="D127" s="741"/>
      <c r="E127" s="741"/>
      <c r="F127" s="742"/>
      <c r="G127" s="77"/>
    </row>
    <row r="128">
      <c r="A128" s="190"/>
      <c r="B128" s="740"/>
      <c r="C128" s="740"/>
      <c r="D128" s="741"/>
      <c r="E128" s="741"/>
      <c r="F128" s="742"/>
      <c r="G128" s="77"/>
    </row>
    <row r="129">
      <c r="A129" s="190"/>
      <c r="B129" s="740"/>
      <c r="C129" s="740"/>
      <c r="D129" s="741"/>
      <c r="E129" s="741"/>
      <c r="F129" s="742"/>
      <c r="G129" s="77"/>
    </row>
    <row r="130">
      <c r="A130" s="190"/>
      <c r="B130" s="740"/>
      <c r="C130" s="740"/>
      <c r="D130" s="741"/>
      <c r="E130" s="741"/>
      <c r="F130" s="742"/>
      <c r="G130" s="77"/>
    </row>
    <row r="131">
      <c r="A131" s="190"/>
      <c r="B131" s="740"/>
      <c r="C131" s="740"/>
      <c r="D131" s="741"/>
      <c r="E131" s="741"/>
      <c r="F131" s="742"/>
      <c r="G131" s="77"/>
    </row>
    <row r="132">
      <c r="A132" s="190"/>
      <c r="B132" s="740"/>
      <c r="C132" s="740"/>
      <c r="D132" s="741"/>
      <c r="E132" s="741"/>
      <c r="F132" s="742"/>
      <c r="G132" s="77"/>
    </row>
    <row r="133">
      <c r="A133" s="190"/>
      <c r="B133" s="740"/>
      <c r="C133" s="740"/>
      <c r="D133" s="741"/>
      <c r="E133" s="741"/>
      <c r="F133" s="742"/>
      <c r="G133" s="77"/>
    </row>
    <row r="134">
      <c r="A134" s="190"/>
      <c r="B134" s="740"/>
      <c r="C134" s="740"/>
      <c r="D134" s="741"/>
      <c r="E134" s="741"/>
      <c r="F134" s="742"/>
      <c r="G134" s="77"/>
    </row>
    <row r="135">
      <c r="A135" s="190"/>
      <c r="B135" s="740"/>
      <c r="C135" s="740"/>
      <c r="D135" s="741"/>
      <c r="E135" s="741"/>
      <c r="F135" s="742"/>
      <c r="G135" s="77"/>
    </row>
    <row r="136">
      <c r="A136" s="190"/>
      <c r="B136" s="740"/>
      <c r="C136" s="740"/>
      <c r="D136" s="741"/>
      <c r="E136" s="741"/>
      <c r="F136" s="742"/>
      <c r="G136" s="77"/>
    </row>
    <row r="137">
      <c r="A137" s="190"/>
      <c r="B137" s="740"/>
      <c r="C137" s="740"/>
      <c r="D137" s="741"/>
      <c r="E137" s="741"/>
      <c r="F137" s="742"/>
      <c r="G137" s="77"/>
    </row>
    <row r="138">
      <c r="A138" s="190"/>
      <c r="B138" s="740"/>
      <c r="C138" s="740"/>
      <c r="D138" s="741"/>
      <c r="E138" s="741"/>
      <c r="F138" s="742"/>
      <c r="G138" s="77"/>
    </row>
    <row r="139">
      <c r="A139" s="190"/>
      <c r="B139" s="740"/>
      <c r="C139" s="740"/>
      <c r="D139" s="741"/>
      <c r="E139" s="741"/>
      <c r="F139" s="742"/>
      <c r="G139" s="77"/>
    </row>
    <row r="140">
      <c r="A140" s="190"/>
      <c r="B140" s="740"/>
      <c r="C140" s="740"/>
      <c r="D140" s="741"/>
      <c r="E140" s="741"/>
      <c r="F140" s="742"/>
      <c r="G140" s="77"/>
    </row>
    <row r="141">
      <c r="A141" s="190"/>
      <c r="B141" s="740"/>
      <c r="C141" s="740"/>
      <c r="D141" s="741"/>
      <c r="E141" s="741"/>
      <c r="F141" s="742"/>
      <c r="G141" s="77"/>
    </row>
    <row r="142">
      <c r="A142" s="190"/>
      <c r="B142" s="740"/>
      <c r="C142" s="740"/>
      <c r="D142" s="741"/>
      <c r="E142" s="741"/>
      <c r="F142" s="742"/>
      <c r="G142" s="77"/>
    </row>
    <row r="143">
      <c r="A143" s="190"/>
      <c r="B143" s="740"/>
      <c r="C143" s="740"/>
      <c r="D143" s="741"/>
      <c r="E143" s="741"/>
      <c r="F143" s="742"/>
      <c r="G143" s="77"/>
    </row>
    <row r="144">
      <c r="A144" s="190"/>
      <c r="B144" s="740"/>
      <c r="C144" s="740"/>
      <c r="D144" s="741"/>
      <c r="E144" s="741"/>
      <c r="F144" s="742"/>
      <c r="G144" s="77"/>
    </row>
    <row r="145">
      <c r="A145" s="190"/>
      <c r="B145" s="740"/>
      <c r="C145" s="740"/>
      <c r="D145" s="741"/>
      <c r="E145" s="741"/>
      <c r="F145" s="742"/>
      <c r="G145" s="77"/>
    </row>
    <row r="146">
      <c r="A146" s="190"/>
      <c r="B146" s="740"/>
      <c r="C146" s="740"/>
      <c r="D146" s="741"/>
      <c r="E146" s="741"/>
      <c r="F146" s="742"/>
      <c r="G146" s="77"/>
    </row>
    <row r="147">
      <c r="A147" s="190"/>
      <c r="B147" s="740"/>
      <c r="C147" s="740"/>
      <c r="D147" s="741"/>
      <c r="E147" s="741"/>
      <c r="F147" s="742"/>
      <c r="G147" s="77"/>
    </row>
    <row r="148">
      <c r="A148" s="190"/>
      <c r="B148" s="740"/>
      <c r="C148" s="740"/>
      <c r="D148" s="741"/>
      <c r="E148" s="741"/>
      <c r="F148" s="742"/>
      <c r="G148" s="77"/>
    </row>
    <row r="149">
      <c r="A149" s="190"/>
      <c r="B149" s="740"/>
      <c r="C149" s="740"/>
      <c r="D149" s="741"/>
      <c r="E149" s="741"/>
      <c r="F149" s="742"/>
      <c r="G149" s="77"/>
    </row>
    <row r="150">
      <c r="A150" s="190"/>
      <c r="B150" s="740"/>
      <c r="C150" s="740"/>
      <c r="D150" s="741"/>
      <c r="E150" s="741"/>
      <c r="F150" s="742"/>
      <c r="G150" s="77"/>
    </row>
    <row r="151">
      <c r="A151" s="190"/>
      <c r="B151" s="740"/>
      <c r="C151" s="740"/>
      <c r="D151" s="741"/>
      <c r="E151" s="741"/>
      <c r="F151" s="742"/>
      <c r="G151" s="77"/>
    </row>
    <row r="152">
      <c r="A152" s="190"/>
      <c r="B152" s="740"/>
      <c r="C152" s="740"/>
      <c r="D152" s="741"/>
      <c r="E152" s="741"/>
      <c r="F152" s="742"/>
      <c r="G152" s="77"/>
    </row>
    <row r="153">
      <c r="A153" s="190"/>
      <c r="B153" s="740"/>
      <c r="C153" s="740"/>
      <c r="D153" s="741"/>
      <c r="E153" s="741"/>
      <c r="F153" s="742"/>
      <c r="G153" s="77"/>
    </row>
    <row r="154">
      <c r="A154" s="190"/>
      <c r="B154" s="740"/>
      <c r="C154" s="740"/>
      <c r="D154" s="741"/>
      <c r="E154" s="741"/>
      <c r="F154" s="742"/>
      <c r="G154" s="77"/>
    </row>
    <row r="155">
      <c r="A155" s="190"/>
      <c r="B155" s="740"/>
      <c r="C155" s="740"/>
      <c r="D155" s="741"/>
      <c r="E155" s="741"/>
      <c r="F155" s="742"/>
      <c r="G155" s="77"/>
    </row>
    <row r="156">
      <c r="A156" s="190"/>
      <c r="B156" s="740"/>
      <c r="C156" s="740"/>
      <c r="D156" s="741"/>
      <c r="E156" s="741"/>
      <c r="F156" s="742"/>
      <c r="G156" s="77"/>
    </row>
    <row r="157">
      <c r="A157" s="190"/>
      <c r="B157" s="740"/>
      <c r="C157" s="740"/>
      <c r="D157" s="741"/>
      <c r="E157" s="741"/>
      <c r="F157" s="742"/>
      <c r="G157" s="77"/>
    </row>
    <row r="158">
      <c r="A158" s="190"/>
      <c r="B158" s="740"/>
      <c r="C158" s="740"/>
      <c r="D158" s="741"/>
      <c r="E158" s="741"/>
      <c r="F158" s="742"/>
      <c r="G158" s="77"/>
    </row>
    <row r="159">
      <c r="A159" s="190"/>
      <c r="B159" s="740"/>
      <c r="C159" s="740"/>
      <c r="D159" s="741"/>
      <c r="E159" s="741"/>
      <c r="F159" s="742"/>
      <c r="G159" s="77"/>
    </row>
    <row r="160">
      <c r="A160" s="190"/>
      <c r="B160" s="740"/>
      <c r="C160" s="740"/>
      <c r="D160" s="741"/>
      <c r="E160" s="741"/>
      <c r="F160" s="742"/>
      <c r="G160" s="77"/>
    </row>
    <row r="161">
      <c r="A161" s="190"/>
      <c r="B161" s="740"/>
      <c r="C161" s="740"/>
      <c r="D161" s="741"/>
      <c r="E161" s="741"/>
      <c r="F161" s="742"/>
      <c r="G161" s="77"/>
    </row>
    <row r="162">
      <c r="A162" s="190"/>
      <c r="B162" s="740"/>
      <c r="C162" s="740"/>
      <c r="D162" s="741"/>
      <c r="E162" s="741"/>
      <c r="F162" s="742"/>
      <c r="G162" s="77"/>
    </row>
    <row r="163">
      <c r="A163" s="190"/>
      <c r="B163" s="740"/>
      <c r="C163" s="740"/>
      <c r="D163" s="741"/>
      <c r="E163" s="741"/>
      <c r="F163" s="742"/>
      <c r="G163" s="77"/>
    </row>
    <row r="164">
      <c r="A164" s="190"/>
      <c r="B164" s="740"/>
      <c r="C164" s="740"/>
      <c r="D164" s="741"/>
      <c r="E164" s="741"/>
      <c r="F164" s="742"/>
      <c r="G164" s="77"/>
    </row>
    <row r="165">
      <c r="A165" s="190"/>
      <c r="B165" s="740"/>
      <c r="C165" s="740"/>
      <c r="D165" s="741"/>
      <c r="E165" s="741"/>
      <c r="F165" s="742"/>
      <c r="G165" s="77"/>
    </row>
    <row r="166">
      <c r="A166" s="190"/>
      <c r="B166" s="740"/>
      <c r="C166" s="740"/>
      <c r="D166" s="741"/>
      <c r="E166" s="741"/>
      <c r="F166" s="742"/>
      <c r="G166" s="77"/>
    </row>
    <row r="167">
      <c r="A167" s="190"/>
      <c r="B167" s="740"/>
      <c r="C167" s="740"/>
      <c r="D167" s="741"/>
      <c r="E167" s="741"/>
      <c r="F167" s="742"/>
      <c r="G167" s="77"/>
    </row>
    <row r="168">
      <c r="A168" s="190"/>
      <c r="B168" s="740"/>
      <c r="C168" s="740"/>
      <c r="D168" s="741"/>
      <c r="E168" s="741"/>
      <c r="F168" s="742"/>
      <c r="G168" s="77"/>
    </row>
    <row r="169">
      <c r="A169" s="190"/>
      <c r="B169" s="740"/>
      <c r="C169" s="740"/>
      <c r="D169" s="741"/>
      <c r="E169" s="741"/>
      <c r="F169" s="742"/>
      <c r="G169" s="77"/>
    </row>
    <row r="170">
      <c r="A170" s="190"/>
      <c r="B170" s="740"/>
      <c r="C170" s="740"/>
      <c r="D170" s="741"/>
      <c r="E170" s="741"/>
      <c r="F170" s="742"/>
      <c r="G170" s="77"/>
    </row>
    <row r="171">
      <c r="A171" s="190"/>
      <c r="B171" s="740"/>
      <c r="C171" s="740"/>
      <c r="D171" s="741"/>
      <c r="E171" s="741"/>
      <c r="F171" s="742"/>
      <c r="G171" s="77"/>
    </row>
    <row r="172">
      <c r="A172" s="190"/>
      <c r="B172" s="740"/>
      <c r="C172" s="740"/>
      <c r="D172" s="741"/>
      <c r="E172" s="741"/>
      <c r="F172" s="742"/>
      <c r="G172" s="77"/>
    </row>
    <row r="173">
      <c r="A173" s="190"/>
      <c r="B173" s="740"/>
      <c r="C173" s="740"/>
      <c r="D173" s="741"/>
      <c r="E173" s="741"/>
      <c r="F173" s="742"/>
      <c r="G173" s="77"/>
    </row>
    <row r="174">
      <c r="A174" s="190"/>
      <c r="B174" s="740"/>
      <c r="C174" s="740"/>
      <c r="D174" s="741"/>
      <c r="E174" s="741"/>
      <c r="F174" s="742"/>
      <c r="G174" s="77"/>
    </row>
    <row r="175">
      <c r="A175" s="190"/>
      <c r="B175" s="740"/>
      <c r="C175" s="740"/>
      <c r="D175" s="741"/>
      <c r="E175" s="741"/>
      <c r="F175" s="742"/>
      <c r="G175" s="77"/>
    </row>
    <row r="176">
      <c r="A176" s="190"/>
      <c r="B176" s="740"/>
      <c r="C176" s="740"/>
      <c r="D176" s="741"/>
      <c r="E176" s="741"/>
      <c r="F176" s="742"/>
      <c r="G176" s="77"/>
    </row>
    <row r="177">
      <c r="A177" s="190"/>
      <c r="B177" s="740"/>
      <c r="C177" s="740"/>
      <c r="D177" s="741"/>
      <c r="E177" s="741"/>
      <c r="F177" s="742"/>
      <c r="G177" s="77"/>
    </row>
    <row r="178">
      <c r="A178" s="190"/>
      <c r="B178" s="740"/>
      <c r="C178" s="740"/>
      <c r="D178" s="741"/>
      <c r="E178" s="741"/>
      <c r="F178" s="742"/>
      <c r="G178" s="77"/>
    </row>
    <row r="179">
      <c r="A179" s="190"/>
      <c r="B179" s="740"/>
      <c r="C179" s="740"/>
      <c r="D179" s="741"/>
      <c r="E179" s="741"/>
      <c r="F179" s="742"/>
      <c r="G179" s="77"/>
    </row>
    <row r="180">
      <c r="A180" s="190"/>
      <c r="B180" s="740"/>
      <c r="C180" s="740"/>
      <c r="D180" s="741"/>
      <c r="E180" s="741"/>
      <c r="F180" s="742"/>
      <c r="G180" s="77"/>
    </row>
    <row r="181">
      <c r="A181" s="190"/>
      <c r="B181" s="740"/>
      <c r="C181" s="740"/>
      <c r="D181" s="741"/>
      <c r="E181" s="741"/>
      <c r="F181" s="742"/>
      <c r="G181" s="77"/>
    </row>
    <row r="182">
      <c r="A182" s="190"/>
      <c r="B182" s="740"/>
      <c r="C182" s="740"/>
      <c r="D182" s="741"/>
      <c r="E182" s="741"/>
      <c r="F182" s="742"/>
      <c r="G182" s="77"/>
    </row>
    <row r="183">
      <c r="A183" s="190"/>
      <c r="B183" s="740"/>
      <c r="C183" s="740"/>
      <c r="D183" s="741"/>
      <c r="E183" s="741"/>
      <c r="F183" s="742"/>
      <c r="G183" s="77"/>
    </row>
    <row r="184">
      <c r="A184" s="190"/>
      <c r="B184" s="740"/>
      <c r="C184" s="740"/>
      <c r="D184" s="741"/>
      <c r="E184" s="741"/>
      <c r="F184" s="742"/>
      <c r="G184" s="77"/>
    </row>
    <row r="185">
      <c r="A185" s="190"/>
      <c r="B185" s="740"/>
      <c r="C185" s="740"/>
      <c r="D185" s="741"/>
      <c r="E185" s="741"/>
      <c r="F185" s="742"/>
      <c r="G185" s="77"/>
    </row>
    <row r="186">
      <c r="A186" s="190"/>
      <c r="B186" s="740"/>
      <c r="C186" s="740"/>
      <c r="D186" s="741"/>
      <c r="E186" s="741"/>
      <c r="F186" s="742"/>
      <c r="G186" s="77"/>
    </row>
    <row r="187">
      <c r="A187" s="190"/>
      <c r="B187" s="740"/>
      <c r="C187" s="740"/>
      <c r="D187" s="741"/>
      <c r="E187" s="741"/>
      <c r="F187" s="742"/>
      <c r="G187" s="77"/>
    </row>
    <row r="188">
      <c r="A188" s="190"/>
      <c r="B188" s="740"/>
      <c r="C188" s="740"/>
      <c r="D188" s="741"/>
      <c r="E188" s="741"/>
      <c r="F188" s="742"/>
      <c r="G188" s="77"/>
    </row>
    <row r="189">
      <c r="A189" s="190"/>
      <c r="B189" s="740"/>
      <c r="C189" s="740"/>
      <c r="D189" s="741"/>
      <c r="E189" s="741"/>
      <c r="F189" s="742"/>
      <c r="G189" s="77"/>
    </row>
    <row r="190">
      <c r="A190" s="190"/>
      <c r="B190" s="740"/>
      <c r="C190" s="740"/>
      <c r="D190" s="741"/>
      <c r="E190" s="741"/>
      <c r="F190" s="742"/>
      <c r="G190" s="77"/>
    </row>
    <row r="191">
      <c r="A191" s="190"/>
      <c r="B191" s="740"/>
      <c r="C191" s="740"/>
      <c r="D191" s="741"/>
      <c r="E191" s="741"/>
      <c r="F191" s="742"/>
      <c r="G191" s="77"/>
    </row>
    <row r="192">
      <c r="A192" s="190"/>
      <c r="B192" s="740"/>
      <c r="C192" s="740"/>
      <c r="D192" s="741"/>
      <c r="E192" s="741"/>
      <c r="F192" s="742"/>
      <c r="G192" s="77"/>
    </row>
    <row r="193">
      <c r="A193" s="190"/>
      <c r="B193" s="740"/>
      <c r="C193" s="740"/>
      <c r="D193" s="741"/>
      <c r="E193" s="741"/>
      <c r="F193" s="742"/>
      <c r="G193" s="77"/>
    </row>
    <row r="194">
      <c r="A194" s="190"/>
      <c r="B194" s="740"/>
      <c r="C194" s="740"/>
      <c r="D194" s="741"/>
      <c r="E194" s="741"/>
      <c r="F194" s="742"/>
      <c r="G194" s="77"/>
    </row>
    <row r="195">
      <c r="A195" s="190"/>
      <c r="B195" s="740"/>
      <c r="C195" s="740"/>
      <c r="D195" s="741"/>
      <c r="E195" s="741"/>
      <c r="F195" s="742"/>
      <c r="G195" s="77"/>
    </row>
    <row r="196">
      <c r="A196" s="190"/>
      <c r="B196" s="740"/>
      <c r="C196" s="740"/>
      <c r="D196" s="741"/>
      <c r="E196" s="741"/>
      <c r="F196" s="742"/>
      <c r="G196" s="77"/>
    </row>
    <row r="197">
      <c r="A197" s="190"/>
      <c r="B197" s="740"/>
      <c r="C197" s="740"/>
      <c r="D197" s="741"/>
      <c r="E197" s="741"/>
      <c r="F197" s="742"/>
      <c r="G197" s="77"/>
    </row>
    <row r="198">
      <c r="A198" s="190"/>
      <c r="B198" s="740"/>
      <c r="C198" s="740"/>
      <c r="D198" s="741"/>
      <c r="E198" s="741"/>
      <c r="F198" s="742"/>
      <c r="G198" s="77"/>
    </row>
    <row r="199">
      <c r="A199" s="190"/>
      <c r="B199" s="740"/>
      <c r="C199" s="740"/>
      <c r="D199" s="741"/>
      <c r="E199" s="741"/>
      <c r="F199" s="742"/>
      <c r="G199" s="77"/>
    </row>
    <row r="200">
      <c r="A200" s="190"/>
      <c r="B200" s="740"/>
      <c r="C200" s="740"/>
      <c r="D200" s="741"/>
      <c r="E200" s="741"/>
      <c r="F200" s="742"/>
      <c r="G200" s="77"/>
    </row>
    <row r="201">
      <c r="A201" s="190"/>
      <c r="B201" s="740"/>
      <c r="C201" s="740"/>
      <c r="D201" s="741"/>
      <c r="E201" s="741"/>
      <c r="F201" s="742"/>
      <c r="G201" s="77"/>
    </row>
    <row r="202">
      <c r="A202" s="190"/>
      <c r="B202" s="740"/>
      <c r="C202" s="740"/>
      <c r="D202" s="741"/>
      <c r="E202" s="741"/>
      <c r="F202" s="742"/>
      <c r="G202" s="77"/>
    </row>
    <row r="203">
      <c r="A203" s="190"/>
      <c r="B203" s="740"/>
      <c r="C203" s="740"/>
      <c r="D203" s="741"/>
      <c r="E203" s="741"/>
      <c r="F203" s="742"/>
      <c r="G203" s="77"/>
    </row>
    <row r="204">
      <c r="A204" s="190"/>
      <c r="B204" s="740"/>
      <c r="C204" s="740"/>
      <c r="D204" s="741"/>
      <c r="E204" s="741"/>
      <c r="F204" s="742"/>
      <c r="G204" s="77"/>
    </row>
    <row r="205">
      <c r="A205" s="190"/>
      <c r="B205" s="740"/>
      <c r="C205" s="740"/>
      <c r="D205" s="741"/>
      <c r="E205" s="741"/>
      <c r="F205" s="742"/>
      <c r="G205" s="77"/>
    </row>
    <row r="206">
      <c r="A206" s="190"/>
      <c r="B206" s="740"/>
      <c r="C206" s="740"/>
      <c r="D206" s="741"/>
      <c r="E206" s="741"/>
      <c r="F206" s="742"/>
      <c r="G206" s="77"/>
    </row>
    <row r="207">
      <c r="A207" s="190"/>
      <c r="B207" s="740"/>
      <c r="C207" s="740"/>
      <c r="D207" s="741"/>
      <c r="E207" s="741"/>
      <c r="F207" s="742"/>
      <c r="G207" s="77"/>
    </row>
    <row r="208">
      <c r="A208" s="190"/>
      <c r="B208" s="740"/>
      <c r="C208" s="740"/>
      <c r="D208" s="741"/>
      <c r="E208" s="741"/>
      <c r="F208" s="742"/>
      <c r="G208" s="77"/>
    </row>
    <row r="209">
      <c r="A209" s="190"/>
      <c r="B209" s="740"/>
      <c r="C209" s="740"/>
      <c r="D209" s="741"/>
      <c r="E209" s="741"/>
      <c r="F209" s="742"/>
      <c r="G209" s="77"/>
    </row>
    <row r="210">
      <c r="A210" s="190"/>
      <c r="B210" s="740"/>
      <c r="C210" s="740"/>
      <c r="D210" s="741"/>
      <c r="E210" s="741"/>
      <c r="F210" s="742"/>
      <c r="G210" s="77"/>
    </row>
    <row r="211">
      <c r="A211" s="190"/>
      <c r="B211" s="740"/>
      <c r="C211" s="740"/>
      <c r="D211" s="741"/>
      <c r="E211" s="741"/>
      <c r="F211" s="742"/>
      <c r="G211" s="77"/>
    </row>
    <row r="212">
      <c r="A212" s="190"/>
      <c r="B212" s="740"/>
      <c r="C212" s="740"/>
      <c r="D212" s="741"/>
      <c r="E212" s="741"/>
      <c r="F212" s="742"/>
      <c r="G212" s="77"/>
    </row>
    <row r="213">
      <c r="A213" s="190"/>
      <c r="B213" s="740"/>
      <c r="C213" s="740"/>
      <c r="D213" s="741"/>
      <c r="E213" s="741"/>
      <c r="F213" s="742"/>
      <c r="G213" s="77"/>
    </row>
    <row r="214">
      <c r="A214" s="190"/>
      <c r="B214" s="740"/>
      <c r="C214" s="740"/>
      <c r="D214" s="741"/>
      <c r="E214" s="741"/>
      <c r="F214" s="742"/>
      <c r="G214" s="77"/>
    </row>
    <row r="215">
      <c r="A215" s="190"/>
      <c r="B215" s="740"/>
      <c r="C215" s="740"/>
      <c r="D215" s="741"/>
      <c r="E215" s="741"/>
      <c r="F215" s="742"/>
      <c r="G215" s="77"/>
    </row>
    <row r="216">
      <c r="A216" s="190"/>
      <c r="B216" s="740"/>
      <c r="C216" s="740"/>
      <c r="D216" s="741"/>
      <c r="E216" s="741"/>
      <c r="F216" s="742"/>
      <c r="G216" s="77"/>
    </row>
    <row r="217">
      <c r="A217" s="190"/>
      <c r="B217" s="740"/>
      <c r="C217" s="740"/>
      <c r="D217" s="741"/>
      <c r="E217" s="741"/>
      <c r="F217" s="742"/>
      <c r="G217" s="77"/>
    </row>
    <row r="218">
      <c r="A218" s="190"/>
      <c r="B218" s="740"/>
      <c r="C218" s="740"/>
      <c r="D218" s="741"/>
      <c r="E218" s="741"/>
      <c r="F218" s="742"/>
      <c r="G218" s="77"/>
    </row>
    <row r="219">
      <c r="A219" s="190"/>
      <c r="B219" s="740"/>
      <c r="C219" s="740"/>
      <c r="D219" s="741"/>
      <c r="E219" s="741"/>
      <c r="F219" s="742"/>
      <c r="G219" s="77"/>
    </row>
    <row r="220">
      <c r="A220" s="190"/>
      <c r="B220" s="740"/>
      <c r="C220" s="740"/>
      <c r="D220" s="741"/>
      <c r="E220" s="741"/>
      <c r="F220" s="742"/>
      <c r="G220" s="77"/>
    </row>
    <row r="221">
      <c r="A221" s="190"/>
      <c r="B221" s="740"/>
      <c r="C221" s="740"/>
      <c r="D221" s="741"/>
      <c r="E221" s="741"/>
      <c r="F221" s="742"/>
      <c r="G221" s="77"/>
    </row>
    <row r="222">
      <c r="A222" s="190"/>
      <c r="B222" s="740"/>
      <c r="C222" s="740"/>
      <c r="D222" s="741"/>
      <c r="E222" s="741"/>
      <c r="F222" s="742"/>
      <c r="G222" s="77"/>
    </row>
    <row r="223">
      <c r="A223" s="190"/>
      <c r="B223" s="740"/>
      <c r="C223" s="740"/>
      <c r="D223" s="741"/>
      <c r="E223" s="741"/>
      <c r="F223" s="742"/>
      <c r="G223" s="77"/>
    </row>
    <row r="224">
      <c r="A224" s="190"/>
      <c r="B224" s="740"/>
      <c r="C224" s="740"/>
      <c r="D224" s="741"/>
      <c r="E224" s="741"/>
      <c r="F224" s="742"/>
      <c r="G224" s="77"/>
    </row>
    <row r="225">
      <c r="A225" s="190"/>
      <c r="B225" s="740"/>
      <c r="C225" s="740"/>
      <c r="D225" s="741"/>
      <c r="E225" s="741"/>
      <c r="F225" s="742"/>
      <c r="G225" s="77"/>
    </row>
    <row r="226">
      <c r="A226" s="190"/>
      <c r="B226" s="740"/>
      <c r="C226" s="740"/>
      <c r="D226" s="741"/>
      <c r="E226" s="741"/>
      <c r="F226" s="742"/>
      <c r="G226" s="77"/>
    </row>
    <row r="227">
      <c r="A227" s="190"/>
      <c r="B227" s="740"/>
      <c r="C227" s="740"/>
      <c r="D227" s="741"/>
      <c r="E227" s="741"/>
      <c r="F227" s="742"/>
      <c r="G227" s="77"/>
    </row>
    <row r="228">
      <c r="A228" s="190"/>
      <c r="B228" s="740"/>
      <c r="C228" s="740"/>
      <c r="D228" s="741"/>
      <c r="E228" s="741"/>
      <c r="F228" s="742"/>
      <c r="G228" s="77"/>
    </row>
    <row r="229">
      <c r="A229" s="190"/>
      <c r="B229" s="740"/>
      <c r="C229" s="740"/>
      <c r="D229" s="741"/>
      <c r="E229" s="741"/>
      <c r="F229" s="742"/>
      <c r="G229" s="77"/>
    </row>
    <row r="230">
      <c r="A230" s="190"/>
      <c r="B230" s="740"/>
      <c r="C230" s="740"/>
      <c r="D230" s="741"/>
      <c r="E230" s="741"/>
      <c r="F230" s="742"/>
      <c r="G230" s="77"/>
    </row>
    <row r="231">
      <c r="A231" s="190"/>
      <c r="B231" s="740"/>
      <c r="C231" s="740"/>
      <c r="D231" s="741"/>
      <c r="E231" s="741"/>
      <c r="F231" s="742"/>
      <c r="G231" s="77"/>
    </row>
    <row r="232">
      <c r="A232" s="190"/>
      <c r="B232" s="740"/>
      <c r="C232" s="740"/>
      <c r="D232" s="741"/>
      <c r="E232" s="741"/>
      <c r="F232" s="742"/>
      <c r="G232" s="77"/>
    </row>
    <row r="233">
      <c r="A233" s="190"/>
      <c r="B233" s="740"/>
      <c r="C233" s="740"/>
      <c r="D233" s="741"/>
      <c r="E233" s="741"/>
      <c r="F233" s="742"/>
      <c r="G233" s="77"/>
    </row>
    <row r="234">
      <c r="A234" s="190"/>
      <c r="B234" s="740"/>
      <c r="C234" s="740"/>
      <c r="D234" s="741"/>
      <c r="E234" s="741"/>
      <c r="F234" s="742"/>
      <c r="G234" s="77"/>
    </row>
    <row r="235">
      <c r="A235" s="190"/>
      <c r="B235" s="740"/>
      <c r="C235" s="740"/>
      <c r="D235" s="741"/>
      <c r="E235" s="741"/>
      <c r="F235" s="742"/>
      <c r="G235" s="77"/>
    </row>
    <row r="236">
      <c r="A236" s="190"/>
      <c r="B236" s="740"/>
      <c r="C236" s="740"/>
      <c r="D236" s="741"/>
      <c r="E236" s="741"/>
      <c r="F236" s="742"/>
      <c r="G236" s="77"/>
    </row>
    <row r="237">
      <c r="A237" s="190"/>
      <c r="B237" s="740"/>
      <c r="C237" s="740"/>
      <c r="D237" s="741"/>
      <c r="E237" s="741"/>
      <c r="F237" s="742"/>
      <c r="G237" s="77"/>
    </row>
    <row r="238">
      <c r="A238" s="190"/>
      <c r="B238" s="740"/>
      <c r="C238" s="740"/>
      <c r="D238" s="741"/>
      <c r="E238" s="741"/>
      <c r="F238" s="742"/>
      <c r="G238" s="77"/>
    </row>
    <row r="239">
      <c r="A239" s="190"/>
      <c r="B239" s="740"/>
      <c r="C239" s="740"/>
      <c r="D239" s="741"/>
      <c r="E239" s="741"/>
      <c r="F239" s="742"/>
      <c r="G239" s="77"/>
    </row>
    <row r="240">
      <c r="A240" s="190"/>
      <c r="B240" s="740"/>
      <c r="C240" s="740"/>
      <c r="D240" s="741"/>
      <c r="E240" s="741"/>
      <c r="F240" s="742"/>
      <c r="G240" s="77"/>
    </row>
    <row r="241">
      <c r="A241" s="190"/>
      <c r="B241" s="740"/>
      <c r="C241" s="740"/>
      <c r="D241" s="741"/>
      <c r="E241" s="741"/>
      <c r="F241" s="742"/>
      <c r="G241" s="77"/>
    </row>
    <row r="242">
      <c r="A242" s="190"/>
      <c r="B242" s="740"/>
      <c r="C242" s="740"/>
      <c r="D242" s="741"/>
      <c r="E242" s="741"/>
      <c r="F242" s="742"/>
      <c r="G242" s="77"/>
    </row>
    <row r="243">
      <c r="A243" s="190"/>
      <c r="B243" s="740"/>
      <c r="C243" s="740"/>
      <c r="D243" s="741"/>
      <c r="E243" s="741"/>
      <c r="F243" s="742"/>
      <c r="G243" s="77"/>
    </row>
    <row r="244">
      <c r="A244" s="190"/>
      <c r="B244" s="740"/>
      <c r="C244" s="740"/>
      <c r="D244" s="741"/>
      <c r="E244" s="741"/>
      <c r="F244" s="742"/>
      <c r="G244" s="77"/>
    </row>
    <row r="245">
      <c r="A245" s="190"/>
      <c r="B245" s="740"/>
      <c r="C245" s="740"/>
      <c r="D245" s="741"/>
      <c r="E245" s="741"/>
      <c r="F245" s="742"/>
      <c r="G245" s="77"/>
    </row>
    <row r="246">
      <c r="A246" s="190"/>
      <c r="B246" s="740"/>
      <c r="C246" s="740"/>
      <c r="D246" s="741"/>
      <c r="E246" s="741"/>
      <c r="F246" s="742"/>
      <c r="G246" s="77"/>
    </row>
    <row r="247">
      <c r="A247" s="190"/>
      <c r="B247" s="740"/>
      <c r="C247" s="740"/>
      <c r="D247" s="741"/>
      <c r="E247" s="741"/>
      <c r="F247" s="742"/>
      <c r="G247" s="77"/>
    </row>
    <row r="248">
      <c r="A248" s="190"/>
      <c r="B248" s="740"/>
      <c r="C248" s="740"/>
      <c r="D248" s="741"/>
      <c r="E248" s="741"/>
      <c r="F248" s="742"/>
      <c r="G248" s="77"/>
    </row>
    <row r="249">
      <c r="A249" s="190"/>
      <c r="B249" s="740"/>
      <c r="C249" s="740"/>
      <c r="D249" s="741"/>
      <c r="E249" s="741"/>
      <c r="F249" s="742"/>
      <c r="G249" s="77"/>
    </row>
    <row r="250">
      <c r="A250" s="190"/>
      <c r="B250" s="740"/>
      <c r="C250" s="740"/>
      <c r="D250" s="741"/>
      <c r="E250" s="741"/>
      <c r="F250" s="742"/>
      <c r="G250" s="77"/>
    </row>
    <row r="251">
      <c r="A251" s="190"/>
      <c r="B251" s="740"/>
      <c r="C251" s="740"/>
      <c r="D251" s="741"/>
      <c r="E251" s="741"/>
      <c r="F251" s="742"/>
      <c r="G251" s="77"/>
    </row>
    <row r="252">
      <c r="A252" s="190"/>
      <c r="B252" s="740"/>
      <c r="C252" s="740"/>
      <c r="D252" s="741"/>
      <c r="E252" s="741"/>
      <c r="F252" s="742"/>
      <c r="G252" s="77"/>
    </row>
    <row r="253">
      <c r="A253" s="190"/>
      <c r="B253" s="740"/>
      <c r="C253" s="740"/>
      <c r="D253" s="741"/>
      <c r="E253" s="741"/>
      <c r="F253" s="742"/>
      <c r="G253" s="77"/>
    </row>
    <row r="254">
      <c r="A254" s="190"/>
      <c r="B254" s="740"/>
      <c r="C254" s="740"/>
      <c r="D254" s="741"/>
      <c r="E254" s="741"/>
      <c r="F254" s="742"/>
      <c r="G254" s="77"/>
    </row>
    <row r="255">
      <c r="A255" s="190"/>
      <c r="B255" s="740"/>
      <c r="C255" s="740"/>
      <c r="D255" s="741"/>
      <c r="E255" s="741"/>
      <c r="F255" s="742"/>
      <c r="G255" s="77"/>
    </row>
    <row r="256">
      <c r="A256" s="190"/>
      <c r="B256" s="740"/>
      <c r="C256" s="740"/>
      <c r="D256" s="741"/>
      <c r="E256" s="741"/>
      <c r="F256" s="742"/>
      <c r="G256" s="77"/>
    </row>
    <row r="257">
      <c r="A257" s="190"/>
      <c r="B257" s="740"/>
      <c r="C257" s="740"/>
      <c r="D257" s="741"/>
      <c r="E257" s="741"/>
      <c r="F257" s="742"/>
      <c r="G257" s="77"/>
    </row>
    <row r="258">
      <c r="A258" s="190"/>
      <c r="B258" s="740"/>
      <c r="C258" s="740"/>
      <c r="D258" s="741"/>
      <c r="E258" s="741"/>
      <c r="F258" s="742"/>
      <c r="G258" s="77"/>
    </row>
    <row r="259">
      <c r="A259" s="190"/>
      <c r="B259" s="740"/>
      <c r="C259" s="740"/>
      <c r="D259" s="741"/>
      <c r="E259" s="741"/>
      <c r="F259" s="742"/>
      <c r="G259" s="77"/>
    </row>
    <row r="260">
      <c r="A260" s="190"/>
      <c r="B260" s="740"/>
      <c r="C260" s="740"/>
      <c r="D260" s="741"/>
      <c r="E260" s="741"/>
      <c r="F260" s="742"/>
      <c r="G260" s="77"/>
    </row>
    <row r="261">
      <c r="A261" s="190"/>
      <c r="B261" s="740"/>
      <c r="C261" s="740"/>
      <c r="D261" s="741"/>
      <c r="E261" s="741"/>
      <c r="F261" s="742"/>
      <c r="G261" s="77"/>
    </row>
    <row r="262">
      <c r="A262" s="190"/>
      <c r="B262" s="740"/>
      <c r="C262" s="740"/>
      <c r="D262" s="741"/>
      <c r="E262" s="741"/>
      <c r="F262" s="742"/>
      <c r="G262" s="77"/>
    </row>
    <row r="263">
      <c r="A263" s="190"/>
      <c r="B263" s="740"/>
      <c r="C263" s="740"/>
      <c r="D263" s="741"/>
      <c r="E263" s="741"/>
      <c r="F263" s="742"/>
      <c r="G263" s="77"/>
    </row>
    <row r="264">
      <c r="A264" s="190"/>
      <c r="B264" s="740"/>
      <c r="C264" s="740"/>
      <c r="D264" s="741"/>
      <c r="E264" s="741"/>
      <c r="F264" s="742"/>
      <c r="G264" s="77"/>
    </row>
    <row r="265">
      <c r="A265" s="190"/>
      <c r="B265" s="740"/>
      <c r="C265" s="740"/>
      <c r="D265" s="741"/>
      <c r="E265" s="741"/>
      <c r="F265" s="742"/>
      <c r="G265" s="77"/>
    </row>
    <row r="266">
      <c r="A266" s="190"/>
      <c r="B266" s="740"/>
      <c r="C266" s="740"/>
      <c r="D266" s="741"/>
      <c r="E266" s="741"/>
      <c r="F266" s="742"/>
      <c r="G266" s="77"/>
    </row>
    <row r="267">
      <c r="A267" s="190"/>
      <c r="B267" s="740"/>
      <c r="C267" s="740"/>
      <c r="D267" s="741"/>
      <c r="E267" s="741"/>
      <c r="F267" s="742"/>
      <c r="G267" s="77"/>
    </row>
    <row r="268">
      <c r="A268" s="190"/>
      <c r="B268" s="740"/>
      <c r="C268" s="740"/>
      <c r="D268" s="741"/>
      <c r="E268" s="741"/>
      <c r="F268" s="742"/>
      <c r="G268" s="77"/>
    </row>
    <row r="269">
      <c r="A269" s="190"/>
      <c r="B269" s="740"/>
      <c r="C269" s="740"/>
      <c r="D269" s="741"/>
      <c r="E269" s="741"/>
      <c r="F269" s="742"/>
      <c r="G269" s="77"/>
    </row>
    <row r="270">
      <c r="A270" s="190"/>
      <c r="B270" s="740"/>
      <c r="C270" s="740"/>
      <c r="D270" s="741"/>
      <c r="E270" s="741"/>
      <c r="F270" s="742"/>
      <c r="G270" s="77"/>
    </row>
    <row r="271">
      <c r="A271" s="190"/>
      <c r="B271" s="740"/>
      <c r="C271" s="740"/>
      <c r="D271" s="741"/>
      <c r="E271" s="741"/>
      <c r="F271" s="742"/>
      <c r="G271" s="77"/>
    </row>
    <row r="272">
      <c r="A272" s="190"/>
      <c r="B272" s="740"/>
      <c r="C272" s="740"/>
      <c r="D272" s="741"/>
      <c r="E272" s="741"/>
      <c r="F272" s="742"/>
      <c r="G272" s="77"/>
    </row>
    <row r="273">
      <c r="A273" s="190"/>
      <c r="B273" s="740"/>
      <c r="C273" s="740"/>
      <c r="D273" s="741"/>
      <c r="E273" s="741"/>
      <c r="F273" s="742"/>
      <c r="G273" s="77"/>
    </row>
    <row r="274">
      <c r="A274" s="190"/>
      <c r="B274" s="740"/>
      <c r="C274" s="740"/>
      <c r="D274" s="741"/>
      <c r="E274" s="741"/>
      <c r="F274" s="742"/>
      <c r="G274" s="77"/>
    </row>
    <row r="275">
      <c r="A275" s="190"/>
      <c r="B275" s="740"/>
      <c r="C275" s="740"/>
      <c r="D275" s="741"/>
      <c r="E275" s="741"/>
      <c r="F275" s="742"/>
      <c r="G275" s="77"/>
    </row>
    <row r="276">
      <c r="A276" s="190"/>
      <c r="B276" s="740"/>
      <c r="C276" s="740"/>
      <c r="D276" s="741"/>
      <c r="E276" s="741"/>
      <c r="F276" s="742"/>
      <c r="G276" s="77"/>
    </row>
    <row r="277">
      <c r="A277" s="190"/>
      <c r="B277" s="740"/>
      <c r="C277" s="740"/>
      <c r="D277" s="741"/>
      <c r="E277" s="741"/>
      <c r="F277" s="742"/>
      <c r="G277" s="77"/>
    </row>
    <row r="278">
      <c r="A278" s="190"/>
      <c r="B278" s="740"/>
      <c r="C278" s="740"/>
      <c r="D278" s="741"/>
      <c r="E278" s="741"/>
      <c r="F278" s="742"/>
      <c r="G278" s="77"/>
    </row>
    <row r="279">
      <c r="A279" s="190"/>
      <c r="B279" s="740"/>
      <c r="C279" s="740"/>
      <c r="D279" s="741"/>
      <c r="E279" s="741"/>
      <c r="F279" s="742"/>
      <c r="G279" s="77"/>
    </row>
    <row r="280">
      <c r="A280" s="190"/>
      <c r="B280" s="740"/>
      <c r="C280" s="740"/>
      <c r="D280" s="741"/>
      <c r="E280" s="741"/>
      <c r="F280" s="742"/>
      <c r="G280" s="77"/>
    </row>
    <row r="281">
      <c r="A281" s="190"/>
      <c r="B281" s="740"/>
      <c r="C281" s="740"/>
      <c r="D281" s="741"/>
      <c r="E281" s="741"/>
      <c r="F281" s="742"/>
      <c r="G281" s="77"/>
    </row>
    <row r="282">
      <c r="A282" s="190"/>
      <c r="B282" s="740"/>
      <c r="C282" s="740"/>
      <c r="D282" s="741"/>
      <c r="E282" s="741"/>
      <c r="F282" s="742"/>
      <c r="G282" s="77"/>
    </row>
    <row r="283">
      <c r="A283" s="190"/>
      <c r="B283" s="740"/>
      <c r="C283" s="740"/>
      <c r="D283" s="741"/>
      <c r="E283" s="741"/>
      <c r="F283" s="742"/>
      <c r="G283" s="77"/>
    </row>
    <row r="284">
      <c r="A284" s="190"/>
      <c r="B284" s="740"/>
      <c r="C284" s="740"/>
      <c r="D284" s="741"/>
      <c r="E284" s="741"/>
      <c r="F284" s="742"/>
      <c r="G284" s="77"/>
    </row>
    <row r="285">
      <c r="A285" s="190"/>
      <c r="B285" s="740"/>
      <c r="C285" s="740"/>
      <c r="D285" s="741"/>
      <c r="E285" s="741"/>
      <c r="F285" s="742"/>
      <c r="G285" s="77"/>
    </row>
    <row r="286">
      <c r="A286" s="190"/>
      <c r="B286" s="740"/>
      <c r="C286" s="740"/>
      <c r="D286" s="741"/>
      <c r="E286" s="741"/>
      <c r="F286" s="742"/>
      <c r="G286" s="77"/>
    </row>
    <row r="287">
      <c r="A287" s="190"/>
      <c r="B287" s="740"/>
      <c r="C287" s="740"/>
      <c r="D287" s="741"/>
      <c r="E287" s="741"/>
      <c r="F287" s="742"/>
      <c r="G287" s="77"/>
    </row>
    <row r="288">
      <c r="A288" s="190"/>
      <c r="B288" s="740"/>
      <c r="C288" s="740"/>
      <c r="D288" s="741"/>
      <c r="E288" s="741"/>
      <c r="F288" s="742"/>
      <c r="G288" s="77"/>
    </row>
    <row r="289">
      <c r="A289" s="190"/>
      <c r="B289" s="740"/>
      <c r="C289" s="740"/>
      <c r="D289" s="741"/>
      <c r="E289" s="741"/>
      <c r="F289" s="742"/>
      <c r="G289" s="77"/>
    </row>
    <row r="290">
      <c r="A290" s="190"/>
      <c r="B290" s="740"/>
      <c r="C290" s="740"/>
      <c r="D290" s="741"/>
      <c r="E290" s="741"/>
      <c r="F290" s="742"/>
      <c r="G290" s="77"/>
    </row>
    <row r="291">
      <c r="A291" s="190"/>
      <c r="B291" s="740"/>
      <c r="C291" s="740"/>
      <c r="D291" s="741"/>
      <c r="E291" s="741"/>
      <c r="F291" s="742"/>
      <c r="G291" s="77"/>
    </row>
    <row r="292">
      <c r="A292" s="190"/>
      <c r="B292" s="740"/>
      <c r="C292" s="740"/>
      <c r="D292" s="741"/>
      <c r="E292" s="741"/>
      <c r="F292" s="742"/>
      <c r="G292" s="77"/>
    </row>
    <row r="293">
      <c r="A293" s="190"/>
      <c r="B293" s="740"/>
      <c r="C293" s="740"/>
      <c r="D293" s="741"/>
      <c r="E293" s="741"/>
      <c r="F293" s="742"/>
      <c r="G293" s="77"/>
    </row>
    <row r="294">
      <c r="A294" s="190"/>
      <c r="B294" s="740"/>
      <c r="C294" s="740"/>
      <c r="D294" s="741"/>
      <c r="E294" s="741"/>
      <c r="F294" s="742"/>
      <c r="G294" s="77"/>
    </row>
    <row r="295">
      <c r="A295" s="190"/>
      <c r="B295" s="740"/>
      <c r="C295" s="740"/>
      <c r="D295" s="741"/>
      <c r="E295" s="741"/>
      <c r="F295" s="742"/>
      <c r="G295" s="77"/>
    </row>
    <row r="296">
      <c r="A296" s="190"/>
      <c r="B296" s="740"/>
      <c r="C296" s="740"/>
      <c r="D296" s="741"/>
      <c r="E296" s="741"/>
      <c r="F296" s="742"/>
      <c r="G296" s="77"/>
    </row>
    <row r="297">
      <c r="A297" s="190"/>
      <c r="B297" s="740"/>
      <c r="C297" s="740"/>
      <c r="D297" s="741"/>
      <c r="E297" s="741"/>
      <c r="F297" s="742"/>
      <c r="G297" s="77"/>
    </row>
    <row r="298">
      <c r="A298" s="190"/>
      <c r="B298" s="740"/>
      <c r="C298" s="740"/>
      <c r="D298" s="741"/>
      <c r="E298" s="741"/>
      <c r="F298" s="742"/>
      <c r="G298" s="77"/>
    </row>
    <row r="299">
      <c r="A299" s="190"/>
      <c r="B299" s="740"/>
      <c r="C299" s="740"/>
      <c r="D299" s="741"/>
      <c r="E299" s="741"/>
      <c r="F299" s="742"/>
      <c r="G299" s="77"/>
    </row>
    <row r="300">
      <c r="A300" s="190"/>
      <c r="B300" s="740"/>
      <c r="C300" s="740"/>
      <c r="D300" s="741"/>
      <c r="E300" s="741"/>
      <c r="F300" s="742"/>
      <c r="G300" s="77"/>
    </row>
    <row r="301">
      <c r="A301" s="190"/>
      <c r="B301" s="740"/>
      <c r="C301" s="740"/>
      <c r="D301" s="741"/>
      <c r="E301" s="741"/>
      <c r="F301" s="742"/>
      <c r="G301" s="77"/>
    </row>
    <row r="302">
      <c r="A302" s="190"/>
      <c r="B302" s="740"/>
      <c r="C302" s="740"/>
      <c r="D302" s="741"/>
      <c r="E302" s="741"/>
      <c r="F302" s="742"/>
      <c r="G302" s="77"/>
    </row>
    <row r="303">
      <c r="A303" s="190"/>
      <c r="B303" s="740"/>
      <c r="C303" s="740"/>
      <c r="D303" s="741"/>
      <c r="E303" s="741"/>
      <c r="F303" s="742"/>
      <c r="G303" s="77"/>
    </row>
    <row r="304">
      <c r="A304" s="190"/>
      <c r="B304" s="740"/>
      <c r="C304" s="740"/>
      <c r="D304" s="741"/>
      <c r="E304" s="741"/>
      <c r="F304" s="742"/>
      <c r="G304" s="77"/>
    </row>
    <row r="305">
      <c r="A305" s="190"/>
      <c r="B305" s="740"/>
      <c r="C305" s="740"/>
      <c r="D305" s="741"/>
      <c r="E305" s="741"/>
      <c r="F305" s="742"/>
      <c r="G305" s="77"/>
    </row>
    <row r="306">
      <c r="A306" s="190"/>
      <c r="B306" s="740"/>
      <c r="C306" s="740"/>
      <c r="D306" s="741"/>
      <c r="E306" s="741"/>
      <c r="F306" s="742"/>
      <c r="G306" s="77"/>
    </row>
    <row r="307">
      <c r="A307" s="190"/>
      <c r="B307" s="740"/>
      <c r="C307" s="740"/>
      <c r="D307" s="741"/>
      <c r="E307" s="741"/>
      <c r="F307" s="742"/>
      <c r="G307" s="77"/>
    </row>
    <row r="308">
      <c r="A308" s="190"/>
      <c r="B308" s="740"/>
      <c r="C308" s="740"/>
      <c r="D308" s="741"/>
      <c r="E308" s="741"/>
      <c r="F308" s="742"/>
      <c r="G308" s="77"/>
    </row>
    <row r="309">
      <c r="A309" s="190"/>
      <c r="B309" s="740"/>
      <c r="C309" s="740"/>
      <c r="D309" s="741"/>
      <c r="E309" s="741"/>
      <c r="F309" s="742"/>
      <c r="G309" s="77"/>
    </row>
    <row r="310">
      <c r="A310" s="190"/>
      <c r="B310" s="740"/>
      <c r="C310" s="740"/>
      <c r="D310" s="741"/>
      <c r="E310" s="741"/>
      <c r="F310" s="742"/>
      <c r="G310" s="77"/>
    </row>
    <row r="311">
      <c r="A311" s="190"/>
      <c r="B311" s="740"/>
      <c r="C311" s="740"/>
      <c r="D311" s="741"/>
      <c r="E311" s="741"/>
      <c r="F311" s="742"/>
      <c r="G311" s="77"/>
    </row>
    <row r="312">
      <c r="A312" s="190"/>
      <c r="B312" s="740"/>
      <c r="C312" s="740"/>
      <c r="D312" s="741"/>
      <c r="E312" s="741"/>
      <c r="F312" s="742"/>
      <c r="G312" s="77"/>
    </row>
    <row r="313">
      <c r="A313" s="190"/>
      <c r="B313" s="740"/>
      <c r="C313" s="740"/>
      <c r="D313" s="741"/>
      <c r="E313" s="741"/>
      <c r="F313" s="742"/>
      <c r="G313" s="77"/>
    </row>
    <row r="314">
      <c r="A314" s="190"/>
      <c r="B314" s="740"/>
      <c r="C314" s="740"/>
      <c r="D314" s="741"/>
      <c r="E314" s="741"/>
      <c r="F314" s="742"/>
      <c r="G314" s="77"/>
    </row>
    <row r="315">
      <c r="A315" s="190"/>
      <c r="B315" s="740"/>
      <c r="C315" s="740"/>
      <c r="D315" s="741"/>
      <c r="E315" s="741"/>
      <c r="F315" s="742"/>
      <c r="G315" s="77"/>
    </row>
    <row r="316">
      <c r="A316" s="190"/>
      <c r="B316" s="740"/>
      <c r="C316" s="740"/>
      <c r="D316" s="741"/>
      <c r="E316" s="741"/>
      <c r="F316" s="742"/>
      <c r="G316" s="77"/>
    </row>
    <row r="317">
      <c r="A317" s="190"/>
      <c r="B317" s="740"/>
      <c r="C317" s="740"/>
      <c r="D317" s="741"/>
      <c r="E317" s="741"/>
      <c r="F317" s="742"/>
      <c r="G317" s="77"/>
    </row>
    <row r="318">
      <c r="A318" s="190"/>
      <c r="B318" s="740"/>
      <c r="C318" s="740"/>
      <c r="D318" s="741"/>
      <c r="E318" s="741"/>
      <c r="F318" s="742"/>
      <c r="G318" s="77"/>
    </row>
    <row r="319">
      <c r="A319" s="190"/>
      <c r="B319" s="740"/>
      <c r="C319" s="740"/>
      <c r="D319" s="741"/>
      <c r="E319" s="741"/>
      <c r="F319" s="742"/>
      <c r="G319" s="77"/>
    </row>
    <row r="320">
      <c r="A320" s="190"/>
      <c r="B320" s="740"/>
      <c r="C320" s="740"/>
      <c r="D320" s="741"/>
      <c r="E320" s="741"/>
      <c r="F320" s="742"/>
      <c r="G320" s="77"/>
    </row>
    <row r="321">
      <c r="A321" s="190"/>
      <c r="B321" s="740"/>
      <c r="C321" s="740"/>
      <c r="D321" s="741"/>
      <c r="E321" s="741"/>
      <c r="F321" s="742"/>
      <c r="G321" s="77"/>
    </row>
    <row r="322">
      <c r="A322" s="190"/>
      <c r="B322" s="740"/>
      <c r="C322" s="740"/>
      <c r="D322" s="741"/>
      <c r="E322" s="741"/>
      <c r="F322" s="742"/>
      <c r="G322" s="77"/>
    </row>
    <row r="323">
      <c r="A323" s="190"/>
      <c r="B323" s="740"/>
      <c r="C323" s="740"/>
      <c r="D323" s="741"/>
      <c r="E323" s="741"/>
      <c r="F323" s="742"/>
      <c r="G323" s="77"/>
    </row>
    <row r="324">
      <c r="A324" s="190"/>
      <c r="B324" s="740"/>
      <c r="C324" s="740"/>
      <c r="D324" s="741"/>
      <c r="E324" s="741"/>
      <c r="F324" s="742"/>
      <c r="G324" s="77"/>
    </row>
    <row r="325">
      <c r="A325" s="190"/>
      <c r="B325" s="740"/>
      <c r="C325" s="740"/>
      <c r="D325" s="741"/>
      <c r="E325" s="741"/>
      <c r="F325" s="742"/>
      <c r="G325" s="77"/>
    </row>
    <row r="326">
      <c r="A326" s="190"/>
      <c r="B326" s="740"/>
      <c r="C326" s="740"/>
      <c r="D326" s="741"/>
      <c r="E326" s="741"/>
      <c r="F326" s="742"/>
      <c r="G326" s="77"/>
    </row>
    <row r="327">
      <c r="A327" s="190"/>
      <c r="B327" s="740"/>
      <c r="C327" s="740"/>
      <c r="D327" s="741"/>
      <c r="E327" s="741"/>
      <c r="F327" s="742"/>
      <c r="G327" s="77"/>
    </row>
    <row r="328">
      <c r="A328" s="190"/>
      <c r="B328" s="740"/>
      <c r="C328" s="740"/>
      <c r="D328" s="741"/>
      <c r="E328" s="741"/>
      <c r="F328" s="742"/>
      <c r="G328" s="77"/>
    </row>
    <row r="329">
      <c r="A329" s="190"/>
      <c r="B329" s="740"/>
      <c r="C329" s="740"/>
      <c r="D329" s="741"/>
      <c r="E329" s="741"/>
      <c r="F329" s="742"/>
      <c r="G329" s="77"/>
    </row>
    <row r="330">
      <c r="A330" s="190"/>
      <c r="B330" s="740"/>
      <c r="C330" s="740"/>
      <c r="D330" s="741"/>
      <c r="E330" s="741"/>
      <c r="F330" s="742"/>
      <c r="G330" s="77"/>
    </row>
    <row r="331">
      <c r="A331" s="190"/>
      <c r="B331" s="740"/>
      <c r="C331" s="740"/>
      <c r="D331" s="741"/>
      <c r="E331" s="741"/>
      <c r="F331" s="742"/>
      <c r="G331" s="77"/>
    </row>
    <row r="332">
      <c r="A332" s="190"/>
      <c r="B332" s="740"/>
      <c r="C332" s="740"/>
      <c r="D332" s="741"/>
      <c r="E332" s="741"/>
      <c r="F332" s="742"/>
      <c r="G332" s="77"/>
    </row>
    <row r="333">
      <c r="A333" s="190"/>
      <c r="B333" s="740"/>
      <c r="C333" s="740"/>
      <c r="D333" s="741"/>
      <c r="E333" s="741"/>
      <c r="F333" s="742"/>
      <c r="G333" s="77"/>
    </row>
    <row r="334">
      <c r="A334" s="190"/>
      <c r="B334" s="740"/>
      <c r="C334" s="740"/>
      <c r="D334" s="741"/>
      <c r="E334" s="741"/>
      <c r="F334" s="742"/>
      <c r="G334" s="77"/>
    </row>
    <row r="335">
      <c r="A335" s="190"/>
      <c r="B335" s="740"/>
      <c r="C335" s="740"/>
      <c r="D335" s="741"/>
      <c r="E335" s="741"/>
      <c r="F335" s="742"/>
      <c r="G335" s="77"/>
    </row>
    <row r="336">
      <c r="A336" s="190"/>
      <c r="B336" s="740"/>
      <c r="C336" s="740"/>
      <c r="D336" s="741"/>
      <c r="E336" s="741"/>
      <c r="F336" s="742"/>
      <c r="G336" s="77"/>
    </row>
    <row r="337">
      <c r="A337" s="190"/>
      <c r="B337" s="740"/>
      <c r="C337" s="740"/>
      <c r="D337" s="741"/>
      <c r="E337" s="741"/>
      <c r="F337" s="742"/>
      <c r="G337" s="77"/>
    </row>
    <row r="338">
      <c r="A338" s="190"/>
      <c r="B338" s="740"/>
      <c r="C338" s="740"/>
      <c r="D338" s="741"/>
      <c r="E338" s="741"/>
      <c r="F338" s="742"/>
      <c r="G338" s="77"/>
    </row>
    <row r="339">
      <c r="A339" s="190"/>
      <c r="B339" s="740"/>
      <c r="C339" s="740"/>
      <c r="D339" s="741"/>
      <c r="E339" s="741"/>
      <c r="F339" s="742"/>
      <c r="G339" s="77"/>
    </row>
    <row r="340">
      <c r="A340" s="190"/>
      <c r="B340" s="740"/>
      <c r="C340" s="740"/>
      <c r="D340" s="741"/>
      <c r="E340" s="741"/>
      <c r="F340" s="742"/>
      <c r="G340" s="77"/>
    </row>
    <row r="341">
      <c r="A341" s="190"/>
      <c r="B341" s="740"/>
      <c r="C341" s="740"/>
      <c r="D341" s="741"/>
      <c r="E341" s="741"/>
      <c r="F341" s="742"/>
      <c r="G341" s="77"/>
    </row>
    <row r="342">
      <c r="A342" s="190"/>
      <c r="B342" s="740"/>
      <c r="C342" s="740"/>
      <c r="D342" s="741"/>
      <c r="E342" s="741"/>
      <c r="F342" s="742"/>
      <c r="G342" s="77"/>
    </row>
    <row r="343">
      <c r="A343" s="190"/>
      <c r="B343" s="740"/>
      <c r="C343" s="740"/>
      <c r="D343" s="741"/>
      <c r="E343" s="741"/>
      <c r="F343" s="742"/>
      <c r="G343" s="77"/>
    </row>
    <row r="344">
      <c r="A344" s="190"/>
      <c r="B344" s="740"/>
      <c r="C344" s="740"/>
      <c r="D344" s="741"/>
      <c r="E344" s="741"/>
      <c r="F344" s="742"/>
      <c r="G344" s="77"/>
    </row>
    <row r="345">
      <c r="A345" s="190"/>
      <c r="B345" s="740"/>
      <c r="C345" s="740"/>
      <c r="D345" s="741"/>
      <c r="E345" s="741"/>
      <c r="F345" s="742"/>
      <c r="G345" s="77"/>
    </row>
    <row r="346">
      <c r="A346" s="190"/>
      <c r="B346" s="740"/>
      <c r="C346" s="740"/>
      <c r="D346" s="741"/>
      <c r="E346" s="741"/>
      <c r="F346" s="742"/>
      <c r="G346" s="77"/>
    </row>
    <row r="347">
      <c r="A347" s="190"/>
      <c r="B347" s="740"/>
      <c r="C347" s="740"/>
      <c r="D347" s="741"/>
      <c r="E347" s="741"/>
      <c r="F347" s="742"/>
      <c r="G347" s="77"/>
    </row>
    <row r="348">
      <c r="A348" s="190"/>
      <c r="B348" s="740"/>
      <c r="C348" s="740"/>
      <c r="D348" s="741"/>
      <c r="E348" s="741"/>
      <c r="F348" s="742"/>
      <c r="G348" s="77"/>
    </row>
    <row r="349">
      <c r="A349" s="190"/>
      <c r="B349" s="740"/>
      <c r="C349" s="740"/>
      <c r="D349" s="741"/>
      <c r="E349" s="741"/>
      <c r="F349" s="742"/>
      <c r="G349" s="77"/>
    </row>
    <row r="350">
      <c r="A350" s="190"/>
      <c r="B350" s="740"/>
      <c r="C350" s="740"/>
      <c r="D350" s="741"/>
      <c r="E350" s="741"/>
      <c r="F350" s="742"/>
      <c r="G350" s="77"/>
    </row>
    <row r="351">
      <c r="A351" s="190"/>
      <c r="B351" s="740"/>
      <c r="C351" s="740"/>
      <c r="D351" s="741"/>
      <c r="E351" s="741"/>
      <c r="F351" s="742"/>
      <c r="G351" s="77"/>
    </row>
    <row r="352">
      <c r="A352" s="190"/>
      <c r="B352" s="740"/>
      <c r="C352" s="740"/>
      <c r="D352" s="741"/>
      <c r="E352" s="741"/>
      <c r="F352" s="742"/>
      <c r="G352" s="77"/>
    </row>
    <row r="353">
      <c r="A353" s="190"/>
      <c r="B353" s="740"/>
      <c r="C353" s="740"/>
      <c r="D353" s="741"/>
      <c r="E353" s="741"/>
      <c r="F353" s="742"/>
      <c r="G353" s="77"/>
    </row>
    <row r="354">
      <c r="A354" s="190"/>
      <c r="B354" s="740"/>
      <c r="C354" s="740"/>
      <c r="D354" s="741"/>
      <c r="E354" s="741"/>
      <c r="F354" s="742"/>
      <c r="G354" s="77"/>
    </row>
    <row r="355">
      <c r="A355" s="190"/>
      <c r="B355" s="740"/>
      <c r="C355" s="740"/>
      <c r="D355" s="741"/>
      <c r="E355" s="741"/>
      <c r="F355" s="742"/>
      <c r="G355" s="77"/>
    </row>
    <row r="356">
      <c r="A356" s="190"/>
      <c r="B356" s="740"/>
      <c r="C356" s="740"/>
      <c r="D356" s="741"/>
      <c r="E356" s="741"/>
      <c r="F356" s="742"/>
      <c r="G356" s="77"/>
    </row>
    <row r="357">
      <c r="A357" s="190"/>
      <c r="B357" s="740"/>
      <c r="C357" s="740"/>
      <c r="D357" s="741"/>
      <c r="E357" s="741"/>
      <c r="F357" s="742"/>
      <c r="G357" s="77"/>
    </row>
    <row r="358">
      <c r="A358" s="190"/>
      <c r="B358" s="740"/>
      <c r="C358" s="740"/>
      <c r="D358" s="741"/>
      <c r="E358" s="741"/>
      <c r="F358" s="742"/>
      <c r="G358" s="77"/>
    </row>
    <row r="359">
      <c r="A359" s="190"/>
      <c r="B359" s="740"/>
      <c r="C359" s="740"/>
      <c r="D359" s="741"/>
      <c r="E359" s="741"/>
      <c r="F359" s="742"/>
      <c r="G359" s="77"/>
    </row>
    <row r="360">
      <c r="A360" s="190"/>
      <c r="B360" s="740"/>
      <c r="C360" s="740"/>
      <c r="D360" s="741"/>
      <c r="E360" s="741"/>
      <c r="F360" s="742"/>
      <c r="G360" s="77"/>
    </row>
    <row r="361">
      <c r="A361" s="190"/>
      <c r="B361" s="740"/>
      <c r="C361" s="740"/>
      <c r="D361" s="741"/>
      <c r="E361" s="741"/>
      <c r="F361" s="742"/>
      <c r="G361" s="77"/>
    </row>
    <row r="362">
      <c r="A362" s="190"/>
      <c r="B362" s="740"/>
      <c r="C362" s="740"/>
      <c r="D362" s="741"/>
      <c r="E362" s="741"/>
      <c r="F362" s="742"/>
      <c r="G362" s="77"/>
    </row>
    <row r="363">
      <c r="A363" s="190"/>
      <c r="B363" s="740"/>
      <c r="C363" s="740"/>
      <c r="D363" s="741"/>
      <c r="E363" s="741"/>
      <c r="F363" s="742"/>
      <c r="G363" s="77"/>
    </row>
    <row r="364">
      <c r="A364" s="190"/>
      <c r="B364" s="740"/>
      <c r="C364" s="740"/>
      <c r="D364" s="741"/>
      <c r="E364" s="741"/>
      <c r="F364" s="742"/>
      <c r="G364" s="77"/>
    </row>
    <row r="365">
      <c r="A365" s="190"/>
      <c r="B365" s="740"/>
      <c r="C365" s="740"/>
      <c r="D365" s="741"/>
      <c r="E365" s="741"/>
      <c r="F365" s="742"/>
      <c r="G365" s="77"/>
    </row>
    <row r="366">
      <c r="A366" s="190"/>
      <c r="B366" s="740"/>
      <c r="C366" s="740"/>
      <c r="D366" s="741"/>
      <c r="E366" s="741"/>
      <c r="F366" s="742"/>
      <c r="G366" s="77"/>
    </row>
    <row r="367">
      <c r="A367" s="190"/>
      <c r="B367" s="740"/>
      <c r="C367" s="740"/>
      <c r="D367" s="741"/>
      <c r="E367" s="741"/>
      <c r="F367" s="742"/>
      <c r="G367" s="77"/>
    </row>
    <row r="368">
      <c r="A368" s="190"/>
      <c r="B368" s="740"/>
      <c r="C368" s="740"/>
      <c r="D368" s="741"/>
      <c r="E368" s="741"/>
      <c r="F368" s="742"/>
      <c r="G368" s="77"/>
    </row>
    <row r="369">
      <c r="A369" s="190"/>
      <c r="B369" s="740"/>
      <c r="C369" s="740"/>
      <c r="D369" s="741"/>
      <c r="E369" s="741"/>
      <c r="F369" s="742"/>
      <c r="G369" s="77"/>
    </row>
    <row r="370">
      <c r="A370" s="190"/>
      <c r="B370" s="740"/>
      <c r="C370" s="740"/>
      <c r="D370" s="741"/>
      <c r="E370" s="741"/>
      <c r="F370" s="742"/>
      <c r="G370" s="77"/>
    </row>
    <row r="371">
      <c r="A371" s="190"/>
      <c r="B371" s="740"/>
      <c r="C371" s="740"/>
      <c r="D371" s="741"/>
      <c r="E371" s="741"/>
      <c r="F371" s="742"/>
      <c r="G371" s="77"/>
    </row>
    <row r="372">
      <c r="A372" s="190"/>
      <c r="B372" s="740"/>
      <c r="C372" s="740"/>
      <c r="D372" s="741"/>
      <c r="E372" s="741"/>
      <c r="F372" s="742"/>
      <c r="G372" s="77"/>
    </row>
    <row r="373">
      <c r="A373" s="190"/>
      <c r="B373" s="740"/>
      <c r="C373" s="740"/>
      <c r="D373" s="741"/>
      <c r="E373" s="741"/>
      <c r="F373" s="742"/>
      <c r="G373" s="77"/>
    </row>
    <row r="374">
      <c r="A374" s="190"/>
      <c r="B374" s="740"/>
      <c r="C374" s="740"/>
      <c r="D374" s="741"/>
      <c r="E374" s="741"/>
      <c r="F374" s="742"/>
      <c r="G374" s="77"/>
    </row>
    <row r="375">
      <c r="A375" s="190"/>
      <c r="B375" s="740"/>
      <c r="C375" s="740"/>
      <c r="D375" s="741"/>
      <c r="E375" s="741"/>
      <c r="F375" s="742"/>
      <c r="G375" s="77"/>
    </row>
    <row r="376">
      <c r="A376" s="190"/>
      <c r="B376" s="740"/>
      <c r="C376" s="740"/>
      <c r="D376" s="741"/>
      <c r="E376" s="741"/>
      <c r="F376" s="742"/>
      <c r="G376" s="77"/>
    </row>
    <row r="377">
      <c r="A377" s="190"/>
      <c r="B377" s="740"/>
      <c r="C377" s="740"/>
      <c r="D377" s="741"/>
      <c r="E377" s="741"/>
      <c r="F377" s="742"/>
      <c r="G377" s="77"/>
    </row>
    <row r="378">
      <c r="A378" s="190"/>
      <c r="B378" s="740"/>
      <c r="C378" s="740"/>
      <c r="D378" s="741"/>
      <c r="E378" s="741"/>
      <c r="F378" s="742"/>
      <c r="G378" s="77"/>
    </row>
    <row r="379">
      <c r="A379" s="190"/>
      <c r="B379" s="740"/>
      <c r="C379" s="740"/>
      <c r="D379" s="741"/>
      <c r="E379" s="741"/>
      <c r="F379" s="742"/>
      <c r="G379" s="77"/>
    </row>
    <row r="380">
      <c r="A380" s="190"/>
      <c r="B380" s="740"/>
      <c r="C380" s="740"/>
      <c r="D380" s="741"/>
      <c r="E380" s="741"/>
      <c r="F380" s="742"/>
      <c r="G380" s="77"/>
    </row>
    <row r="381">
      <c r="A381" s="190"/>
      <c r="B381" s="740"/>
      <c r="C381" s="740"/>
      <c r="D381" s="741"/>
      <c r="E381" s="741"/>
      <c r="F381" s="742"/>
      <c r="G381" s="77"/>
    </row>
    <row r="382">
      <c r="A382" s="190"/>
      <c r="B382" s="740"/>
      <c r="C382" s="740"/>
      <c r="D382" s="741"/>
      <c r="E382" s="741"/>
      <c r="F382" s="742"/>
      <c r="G382" s="77"/>
    </row>
    <row r="383">
      <c r="A383" s="190"/>
      <c r="B383" s="740"/>
      <c r="C383" s="740"/>
      <c r="D383" s="741"/>
      <c r="E383" s="741"/>
      <c r="F383" s="742"/>
      <c r="G383" s="77"/>
    </row>
    <row r="384">
      <c r="A384" s="190"/>
      <c r="B384" s="740"/>
      <c r="C384" s="740"/>
      <c r="D384" s="741"/>
      <c r="E384" s="741"/>
      <c r="F384" s="742"/>
      <c r="G384" s="77"/>
    </row>
    <row r="385">
      <c r="A385" s="190"/>
      <c r="B385" s="740"/>
      <c r="C385" s="740"/>
      <c r="D385" s="741"/>
      <c r="E385" s="741"/>
      <c r="F385" s="742"/>
      <c r="G385" s="77"/>
    </row>
    <row r="386">
      <c r="A386" s="190"/>
      <c r="B386" s="740"/>
      <c r="C386" s="740"/>
      <c r="D386" s="741"/>
      <c r="E386" s="741"/>
      <c r="F386" s="742"/>
      <c r="G386" s="77"/>
    </row>
    <row r="387">
      <c r="A387" s="190"/>
      <c r="B387" s="740"/>
      <c r="C387" s="740"/>
      <c r="D387" s="741"/>
      <c r="E387" s="741"/>
      <c r="F387" s="742"/>
      <c r="G387" s="77"/>
    </row>
    <row r="388">
      <c r="A388" s="190"/>
      <c r="B388" s="740"/>
      <c r="C388" s="740"/>
      <c r="D388" s="741"/>
      <c r="E388" s="741"/>
      <c r="F388" s="742"/>
      <c r="G388" s="77"/>
    </row>
    <row r="389">
      <c r="A389" s="190"/>
      <c r="B389" s="740"/>
      <c r="C389" s="740"/>
      <c r="D389" s="741"/>
      <c r="E389" s="741"/>
      <c r="F389" s="742"/>
      <c r="G389" s="77"/>
    </row>
    <row r="390">
      <c r="A390" s="190"/>
      <c r="B390" s="740"/>
      <c r="C390" s="740"/>
      <c r="D390" s="741"/>
      <c r="E390" s="741"/>
      <c r="F390" s="742"/>
      <c r="G390" s="77"/>
    </row>
    <row r="391">
      <c r="A391" s="190"/>
      <c r="B391" s="740"/>
      <c r="C391" s="740"/>
      <c r="D391" s="741"/>
      <c r="E391" s="741"/>
      <c r="F391" s="742"/>
      <c r="G391" s="77"/>
    </row>
    <row r="392">
      <c r="A392" s="190"/>
      <c r="B392" s="740"/>
      <c r="C392" s="740"/>
      <c r="D392" s="741"/>
      <c r="E392" s="741"/>
      <c r="F392" s="742"/>
      <c r="G392" s="77"/>
    </row>
    <row r="393">
      <c r="A393" s="190"/>
      <c r="B393" s="740"/>
      <c r="C393" s="740"/>
      <c r="D393" s="741"/>
      <c r="E393" s="741"/>
      <c r="F393" s="742"/>
      <c r="G393" s="77"/>
    </row>
    <row r="394">
      <c r="A394" s="190"/>
      <c r="B394" s="740"/>
      <c r="C394" s="740"/>
      <c r="D394" s="741"/>
      <c r="E394" s="741"/>
      <c r="F394" s="742"/>
      <c r="G394" s="77"/>
    </row>
    <row r="395">
      <c r="A395" s="190"/>
      <c r="B395" s="740"/>
      <c r="C395" s="740"/>
      <c r="D395" s="741"/>
      <c r="E395" s="741"/>
      <c r="F395" s="742"/>
      <c r="G395" s="77"/>
    </row>
    <row r="396">
      <c r="A396" s="190"/>
      <c r="B396" s="740"/>
      <c r="C396" s="740"/>
      <c r="D396" s="741"/>
      <c r="E396" s="741"/>
      <c r="F396" s="742"/>
      <c r="G396" s="77"/>
    </row>
    <row r="397">
      <c r="A397" s="190"/>
      <c r="B397" s="740"/>
      <c r="C397" s="740"/>
      <c r="D397" s="741"/>
      <c r="E397" s="741"/>
      <c r="F397" s="742"/>
      <c r="G397" s="77"/>
    </row>
    <row r="398">
      <c r="A398" s="190"/>
      <c r="B398" s="740"/>
      <c r="C398" s="740"/>
      <c r="D398" s="741"/>
      <c r="E398" s="741"/>
      <c r="F398" s="742"/>
      <c r="G398" s="77"/>
    </row>
    <row r="399">
      <c r="A399" s="190"/>
      <c r="B399" s="740"/>
      <c r="C399" s="740"/>
      <c r="D399" s="741"/>
      <c r="E399" s="741"/>
      <c r="F399" s="742"/>
      <c r="G399" s="77"/>
    </row>
    <row r="400">
      <c r="A400" s="190"/>
      <c r="B400" s="740"/>
      <c r="C400" s="740"/>
      <c r="D400" s="741"/>
      <c r="E400" s="741"/>
      <c r="F400" s="742"/>
      <c r="G400" s="77"/>
    </row>
    <row r="401">
      <c r="A401" s="190"/>
      <c r="B401" s="740"/>
      <c r="C401" s="740"/>
      <c r="D401" s="741"/>
      <c r="E401" s="741"/>
      <c r="F401" s="742"/>
      <c r="G401" s="77"/>
    </row>
    <row r="402">
      <c r="A402" s="190"/>
      <c r="B402" s="740"/>
      <c r="C402" s="740"/>
      <c r="D402" s="741"/>
      <c r="E402" s="741"/>
      <c r="F402" s="742"/>
      <c r="G402" s="77"/>
    </row>
    <row r="403">
      <c r="A403" s="190"/>
      <c r="B403" s="740"/>
      <c r="C403" s="740"/>
      <c r="D403" s="741"/>
      <c r="E403" s="741"/>
      <c r="F403" s="742"/>
      <c r="G403" s="77"/>
    </row>
    <row r="404">
      <c r="A404" s="190"/>
      <c r="B404" s="740"/>
      <c r="C404" s="740"/>
      <c r="D404" s="741"/>
      <c r="E404" s="741"/>
      <c r="F404" s="742"/>
      <c r="G404" s="77"/>
    </row>
    <row r="405">
      <c r="A405" s="190"/>
      <c r="B405" s="740"/>
      <c r="C405" s="740"/>
      <c r="D405" s="741"/>
      <c r="E405" s="741"/>
      <c r="F405" s="742"/>
      <c r="G405" s="77"/>
    </row>
    <row r="406">
      <c r="A406" s="190"/>
      <c r="B406" s="740"/>
      <c r="C406" s="740"/>
      <c r="D406" s="741"/>
      <c r="E406" s="741"/>
      <c r="F406" s="742"/>
      <c r="G406" s="77"/>
    </row>
    <row r="407">
      <c r="A407" s="190"/>
      <c r="B407" s="740"/>
      <c r="C407" s="740"/>
      <c r="D407" s="741"/>
      <c r="E407" s="741"/>
      <c r="F407" s="742"/>
      <c r="G407" s="77"/>
    </row>
    <row r="408">
      <c r="A408" s="190"/>
      <c r="B408" s="740"/>
      <c r="C408" s="740"/>
      <c r="D408" s="741"/>
      <c r="E408" s="741"/>
      <c r="F408" s="742"/>
      <c r="G408" s="77"/>
    </row>
    <row r="409">
      <c r="A409" s="190"/>
      <c r="B409" s="740"/>
      <c r="C409" s="740"/>
      <c r="D409" s="741"/>
      <c r="E409" s="741"/>
      <c r="F409" s="742"/>
      <c r="G409" s="77"/>
    </row>
    <row r="410">
      <c r="A410" s="190"/>
      <c r="B410" s="740"/>
      <c r="C410" s="740"/>
      <c r="D410" s="741"/>
      <c r="E410" s="741"/>
      <c r="F410" s="742"/>
      <c r="G410" s="77"/>
    </row>
    <row r="411">
      <c r="A411" s="190"/>
      <c r="B411" s="740"/>
      <c r="C411" s="740"/>
      <c r="D411" s="741"/>
      <c r="E411" s="741"/>
      <c r="F411" s="742"/>
      <c r="G411" s="77"/>
    </row>
    <row r="412">
      <c r="A412" s="190"/>
      <c r="B412" s="740"/>
      <c r="C412" s="740"/>
      <c r="D412" s="741"/>
      <c r="E412" s="741"/>
      <c r="F412" s="742"/>
      <c r="G412" s="77"/>
    </row>
    <row r="413">
      <c r="A413" s="190"/>
      <c r="B413" s="740"/>
      <c r="C413" s="740"/>
      <c r="D413" s="741"/>
      <c r="E413" s="741"/>
      <c r="F413" s="742"/>
      <c r="G413" s="77"/>
    </row>
    <row r="414">
      <c r="A414" s="190"/>
      <c r="B414" s="740"/>
      <c r="C414" s="740"/>
      <c r="D414" s="741"/>
      <c r="E414" s="741"/>
      <c r="F414" s="742"/>
      <c r="G414" s="77"/>
    </row>
    <row r="415">
      <c r="A415" s="190"/>
      <c r="B415" s="740"/>
      <c r="C415" s="740"/>
      <c r="D415" s="741"/>
      <c r="E415" s="741"/>
      <c r="F415" s="742"/>
      <c r="G415" s="77"/>
    </row>
    <row r="416">
      <c r="A416" s="190"/>
      <c r="B416" s="740"/>
      <c r="C416" s="740"/>
      <c r="D416" s="741"/>
      <c r="E416" s="741"/>
      <c r="F416" s="742"/>
      <c r="G416" s="77"/>
    </row>
    <row r="417">
      <c r="A417" s="190"/>
      <c r="B417" s="740"/>
      <c r="C417" s="740"/>
      <c r="D417" s="741"/>
      <c r="E417" s="741"/>
      <c r="F417" s="742"/>
      <c r="G417" s="77"/>
    </row>
    <row r="418">
      <c r="A418" s="190"/>
      <c r="B418" s="740"/>
      <c r="C418" s="740"/>
      <c r="D418" s="741"/>
      <c r="E418" s="741"/>
      <c r="F418" s="742"/>
      <c r="G418" s="77"/>
    </row>
    <row r="419">
      <c r="A419" s="190"/>
      <c r="B419" s="740"/>
      <c r="C419" s="740"/>
      <c r="D419" s="741"/>
      <c r="E419" s="741"/>
      <c r="F419" s="742"/>
      <c r="G419" s="77"/>
    </row>
    <row r="420">
      <c r="A420" s="190"/>
      <c r="B420" s="740"/>
      <c r="C420" s="740"/>
      <c r="D420" s="741"/>
      <c r="E420" s="741"/>
      <c r="F420" s="742"/>
      <c r="G420" s="77"/>
    </row>
    <row r="421">
      <c r="A421" s="190"/>
      <c r="B421" s="740"/>
      <c r="C421" s="740"/>
      <c r="D421" s="741"/>
      <c r="E421" s="741"/>
      <c r="F421" s="742"/>
      <c r="G421" s="77"/>
    </row>
    <row r="422">
      <c r="A422" s="190"/>
      <c r="B422" s="740"/>
      <c r="C422" s="740"/>
      <c r="D422" s="741"/>
      <c r="E422" s="741"/>
      <c r="F422" s="742"/>
      <c r="G422" s="77"/>
    </row>
    <row r="423">
      <c r="A423" s="190"/>
      <c r="B423" s="740"/>
      <c r="C423" s="740"/>
      <c r="D423" s="741"/>
      <c r="E423" s="741"/>
      <c r="F423" s="742"/>
      <c r="G423" s="77"/>
    </row>
    <row r="424">
      <c r="A424" s="190"/>
      <c r="B424" s="740"/>
      <c r="C424" s="740"/>
      <c r="D424" s="741"/>
      <c r="E424" s="741"/>
      <c r="F424" s="742"/>
      <c r="G424" s="77"/>
    </row>
    <row r="425">
      <c r="A425" s="190"/>
      <c r="B425" s="740"/>
      <c r="C425" s="740"/>
      <c r="D425" s="741"/>
      <c r="E425" s="741"/>
      <c r="F425" s="742"/>
      <c r="G425" s="77"/>
    </row>
    <row r="426">
      <c r="A426" s="190"/>
      <c r="B426" s="740"/>
      <c r="C426" s="740"/>
      <c r="D426" s="741"/>
      <c r="E426" s="741"/>
      <c r="F426" s="742"/>
      <c r="G426" s="77"/>
    </row>
    <row r="427">
      <c r="A427" s="190"/>
      <c r="B427" s="740"/>
      <c r="C427" s="740"/>
      <c r="D427" s="741"/>
      <c r="E427" s="741"/>
      <c r="F427" s="742"/>
      <c r="G427" s="77"/>
    </row>
    <row r="428">
      <c r="A428" s="190"/>
      <c r="B428" s="740"/>
      <c r="C428" s="740"/>
      <c r="D428" s="741"/>
      <c r="E428" s="741"/>
      <c r="F428" s="742"/>
      <c r="G428" s="77"/>
    </row>
    <row r="429">
      <c r="A429" s="190"/>
      <c r="B429" s="740"/>
      <c r="C429" s="740"/>
      <c r="D429" s="741"/>
      <c r="E429" s="741"/>
      <c r="F429" s="742"/>
      <c r="G429" s="77"/>
    </row>
    <row r="430">
      <c r="A430" s="190"/>
      <c r="B430" s="740"/>
      <c r="C430" s="740"/>
      <c r="D430" s="741"/>
      <c r="E430" s="741"/>
      <c r="F430" s="742"/>
      <c r="G430" s="77"/>
    </row>
    <row r="431">
      <c r="A431" s="190"/>
      <c r="B431" s="740"/>
      <c r="C431" s="740"/>
      <c r="D431" s="741"/>
      <c r="E431" s="741"/>
      <c r="F431" s="742"/>
      <c r="G431" s="77"/>
    </row>
    <row r="432">
      <c r="A432" s="190"/>
      <c r="B432" s="740"/>
      <c r="C432" s="740"/>
      <c r="D432" s="741"/>
      <c r="E432" s="741"/>
      <c r="F432" s="742"/>
      <c r="G432" s="77"/>
    </row>
    <row r="433">
      <c r="A433" s="190"/>
      <c r="B433" s="740"/>
      <c r="C433" s="740"/>
      <c r="D433" s="741"/>
      <c r="E433" s="741"/>
      <c r="F433" s="742"/>
      <c r="G433" s="77"/>
    </row>
    <row r="434">
      <c r="A434" s="190"/>
      <c r="B434" s="740"/>
      <c r="C434" s="740"/>
      <c r="D434" s="741"/>
      <c r="E434" s="741"/>
      <c r="F434" s="742"/>
      <c r="G434" s="77"/>
    </row>
    <row r="435">
      <c r="A435" s="190"/>
      <c r="B435" s="740"/>
      <c r="C435" s="740"/>
      <c r="D435" s="741"/>
      <c r="E435" s="741"/>
      <c r="F435" s="742"/>
      <c r="G435" s="77"/>
    </row>
    <row r="436">
      <c r="A436" s="190"/>
      <c r="B436" s="740"/>
      <c r="C436" s="740"/>
      <c r="D436" s="741"/>
      <c r="E436" s="741"/>
      <c r="F436" s="742"/>
      <c r="G436" s="77"/>
    </row>
    <row r="437">
      <c r="A437" s="190"/>
      <c r="B437" s="740"/>
      <c r="C437" s="740"/>
      <c r="D437" s="741"/>
      <c r="E437" s="741"/>
      <c r="F437" s="742"/>
      <c r="G437" s="77"/>
    </row>
    <row r="438">
      <c r="A438" s="190"/>
      <c r="B438" s="740"/>
      <c r="C438" s="740"/>
      <c r="D438" s="741"/>
      <c r="E438" s="741"/>
      <c r="F438" s="742"/>
      <c r="G438" s="77"/>
    </row>
    <row r="439">
      <c r="A439" s="190"/>
      <c r="B439" s="740"/>
      <c r="C439" s="740"/>
      <c r="D439" s="741"/>
      <c r="E439" s="741"/>
      <c r="F439" s="742"/>
      <c r="G439" s="77"/>
    </row>
    <row r="440">
      <c r="A440" s="190"/>
      <c r="B440" s="740"/>
      <c r="C440" s="740"/>
      <c r="D440" s="741"/>
      <c r="E440" s="741"/>
      <c r="F440" s="742"/>
      <c r="G440" s="77"/>
    </row>
    <row r="441">
      <c r="A441" s="190"/>
      <c r="B441" s="740"/>
      <c r="C441" s="740"/>
      <c r="D441" s="741"/>
      <c r="E441" s="741"/>
      <c r="F441" s="742"/>
      <c r="G441" s="77"/>
    </row>
    <row r="442">
      <c r="A442" s="190"/>
      <c r="B442" s="740"/>
      <c r="C442" s="740"/>
      <c r="D442" s="741"/>
      <c r="E442" s="741"/>
      <c r="F442" s="742"/>
      <c r="G442" s="77"/>
    </row>
    <row r="443">
      <c r="A443" s="190"/>
      <c r="B443" s="740"/>
      <c r="C443" s="740"/>
      <c r="D443" s="741"/>
      <c r="E443" s="741"/>
      <c r="F443" s="742"/>
      <c r="G443" s="77"/>
    </row>
    <row r="444">
      <c r="A444" s="190"/>
      <c r="B444" s="740"/>
      <c r="C444" s="740"/>
      <c r="D444" s="741"/>
      <c r="E444" s="741"/>
      <c r="F444" s="742"/>
      <c r="G444" s="77"/>
    </row>
    <row r="445">
      <c r="A445" s="190"/>
      <c r="B445" s="740"/>
      <c r="C445" s="740"/>
      <c r="D445" s="741"/>
      <c r="E445" s="741"/>
      <c r="F445" s="742"/>
      <c r="G445" s="77"/>
    </row>
    <row r="446">
      <c r="A446" s="190"/>
      <c r="B446" s="740"/>
      <c r="C446" s="740"/>
      <c r="D446" s="741"/>
      <c r="E446" s="741"/>
      <c r="F446" s="742"/>
      <c r="G446" s="77"/>
    </row>
    <row r="447">
      <c r="A447" s="190"/>
      <c r="B447" s="740"/>
      <c r="C447" s="740"/>
      <c r="D447" s="741"/>
      <c r="E447" s="741"/>
      <c r="F447" s="742"/>
      <c r="G447" s="77"/>
    </row>
    <row r="448">
      <c r="A448" s="190"/>
      <c r="B448" s="740"/>
      <c r="C448" s="740"/>
      <c r="D448" s="741"/>
      <c r="E448" s="741"/>
      <c r="F448" s="742"/>
      <c r="G448" s="77"/>
    </row>
    <row r="449">
      <c r="A449" s="190"/>
      <c r="B449" s="740"/>
      <c r="C449" s="740"/>
      <c r="D449" s="741"/>
      <c r="E449" s="741"/>
      <c r="F449" s="742"/>
      <c r="G449" s="77"/>
    </row>
    <row r="450">
      <c r="A450" s="190"/>
      <c r="B450" s="740"/>
      <c r="C450" s="740"/>
      <c r="D450" s="741"/>
      <c r="E450" s="741"/>
      <c r="F450" s="742"/>
      <c r="G450" s="77"/>
    </row>
    <row r="451">
      <c r="A451" s="190"/>
      <c r="B451" s="740"/>
      <c r="C451" s="740"/>
      <c r="D451" s="741"/>
      <c r="E451" s="741"/>
      <c r="F451" s="742"/>
      <c r="G451" s="77"/>
    </row>
    <row r="452">
      <c r="A452" s="190"/>
      <c r="B452" s="740"/>
      <c r="C452" s="740"/>
      <c r="D452" s="741"/>
      <c r="E452" s="741"/>
      <c r="F452" s="742"/>
      <c r="G452" s="77"/>
    </row>
    <row r="453">
      <c r="A453" s="190"/>
      <c r="B453" s="740"/>
      <c r="C453" s="740"/>
      <c r="D453" s="741"/>
      <c r="E453" s="741"/>
      <c r="F453" s="742"/>
      <c r="G453" s="77"/>
    </row>
    <row r="454">
      <c r="A454" s="190"/>
      <c r="B454" s="740"/>
      <c r="C454" s="740"/>
      <c r="D454" s="741"/>
      <c r="E454" s="741"/>
      <c r="F454" s="742"/>
      <c r="G454" s="77"/>
    </row>
    <row r="455">
      <c r="A455" s="190"/>
      <c r="B455" s="740"/>
      <c r="C455" s="740"/>
      <c r="D455" s="741"/>
      <c r="E455" s="741"/>
      <c r="F455" s="742"/>
      <c r="G455" s="77"/>
    </row>
    <row r="456">
      <c r="A456" s="190"/>
      <c r="B456" s="740"/>
      <c r="C456" s="740"/>
      <c r="D456" s="741"/>
      <c r="E456" s="741"/>
      <c r="F456" s="742"/>
      <c r="G456" s="77"/>
    </row>
    <row r="457">
      <c r="A457" s="190"/>
      <c r="B457" s="740"/>
      <c r="C457" s="740"/>
      <c r="D457" s="741"/>
      <c r="E457" s="741"/>
      <c r="F457" s="742"/>
      <c r="G457" s="77"/>
    </row>
    <row r="458">
      <c r="A458" s="190"/>
      <c r="B458" s="740"/>
      <c r="C458" s="740"/>
      <c r="D458" s="741"/>
      <c r="E458" s="741"/>
      <c r="F458" s="742"/>
      <c r="G458" s="77"/>
    </row>
    <row r="459">
      <c r="A459" s="190"/>
      <c r="B459" s="740"/>
      <c r="C459" s="740"/>
      <c r="D459" s="741"/>
      <c r="E459" s="741"/>
      <c r="F459" s="742"/>
      <c r="G459" s="77"/>
    </row>
    <row r="460">
      <c r="A460" s="190"/>
      <c r="B460" s="740"/>
      <c r="C460" s="740"/>
      <c r="D460" s="741"/>
      <c r="E460" s="741"/>
      <c r="F460" s="742"/>
      <c r="G460" s="77"/>
    </row>
    <row r="461">
      <c r="A461" s="190"/>
      <c r="B461" s="740"/>
      <c r="C461" s="740"/>
      <c r="D461" s="741"/>
      <c r="E461" s="741"/>
      <c r="F461" s="742"/>
      <c r="G461" s="77"/>
    </row>
    <row r="462">
      <c r="A462" s="190"/>
      <c r="B462" s="740"/>
      <c r="C462" s="740"/>
      <c r="D462" s="741"/>
      <c r="E462" s="741"/>
      <c r="F462" s="742"/>
      <c r="G462" s="77"/>
    </row>
    <row r="463">
      <c r="A463" s="190"/>
      <c r="B463" s="740"/>
      <c r="C463" s="740"/>
      <c r="D463" s="741"/>
      <c r="E463" s="741"/>
      <c r="F463" s="742"/>
      <c r="G463" s="77"/>
    </row>
    <row r="464">
      <c r="A464" s="190"/>
      <c r="B464" s="740"/>
      <c r="C464" s="740"/>
      <c r="D464" s="741"/>
      <c r="E464" s="741"/>
      <c r="F464" s="742"/>
      <c r="G464" s="77"/>
    </row>
    <row r="465">
      <c r="A465" s="190"/>
      <c r="B465" s="740"/>
      <c r="C465" s="740"/>
      <c r="D465" s="741"/>
      <c r="E465" s="741"/>
      <c r="F465" s="742"/>
      <c r="G465" s="77"/>
    </row>
    <row r="466">
      <c r="A466" s="190"/>
      <c r="B466" s="740"/>
      <c r="C466" s="740"/>
      <c r="D466" s="741"/>
      <c r="E466" s="741"/>
      <c r="F466" s="742"/>
      <c r="G466" s="77"/>
    </row>
    <row r="467">
      <c r="A467" s="190"/>
      <c r="B467" s="740"/>
      <c r="C467" s="740"/>
      <c r="D467" s="741"/>
      <c r="E467" s="741"/>
      <c r="F467" s="742"/>
      <c r="G467" s="77"/>
    </row>
    <row r="468">
      <c r="A468" s="190"/>
      <c r="B468" s="740"/>
      <c r="C468" s="740"/>
      <c r="D468" s="741"/>
      <c r="E468" s="741"/>
      <c r="F468" s="742"/>
      <c r="G468" s="77"/>
    </row>
    <row r="469">
      <c r="A469" s="190"/>
      <c r="B469" s="740"/>
      <c r="C469" s="740"/>
      <c r="D469" s="741"/>
      <c r="E469" s="741"/>
      <c r="F469" s="742"/>
      <c r="G469" s="77"/>
    </row>
    <row r="470">
      <c r="A470" s="190"/>
      <c r="B470" s="740"/>
      <c r="C470" s="740"/>
      <c r="D470" s="741"/>
      <c r="E470" s="741"/>
      <c r="F470" s="742"/>
      <c r="G470" s="77"/>
    </row>
    <row r="471">
      <c r="A471" s="190"/>
      <c r="B471" s="740"/>
      <c r="C471" s="740"/>
      <c r="D471" s="741"/>
      <c r="E471" s="741"/>
      <c r="F471" s="742"/>
      <c r="G471" s="77"/>
    </row>
    <row r="472">
      <c r="A472" s="190"/>
      <c r="B472" s="740"/>
      <c r="C472" s="740"/>
      <c r="D472" s="741"/>
      <c r="E472" s="741"/>
      <c r="F472" s="742"/>
      <c r="G472" s="77"/>
    </row>
    <row r="473">
      <c r="A473" s="190"/>
      <c r="B473" s="740"/>
      <c r="C473" s="740"/>
      <c r="D473" s="741"/>
      <c r="E473" s="741"/>
      <c r="F473" s="742"/>
      <c r="G473" s="77"/>
    </row>
    <row r="474">
      <c r="A474" s="190"/>
      <c r="B474" s="740"/>
      <c r="C474" s="740"/>
      <c r="D474" s="741"/>
      <c r="E474" s="741"/>
      <c r="F474" s="742"/>
      <c r="G474" s="77"/>
    </row>
    <row r="475">
      <c r="A475" s="190"/>
      <c r="B475" s="740"/>
      <c r="C475" s="740"/>
      <c r="D475" s="741"/>
      <c r="E475" s="741"/>
      <c r="F475" s="742"/>
      <c r="G475" s="77"/>
    </row>
    <row r="476">
      <c r="A476" s="190"/>
      <c r="B476" s="740"/>
      <c r="C476" s="740"/>
      <c r="D476" s="741"/>
      <c r="E476" s="741"/>
      <c r="F476" s="742"/>
      <c r="G476" s="77"/>
    </row>
    <row r="477">
      <c r="A477" s="190"/>
      <c r="B477" s="740"/>
      <c r="C477" s="740"/>
      <c r="D477" s="741"/>
      <c r="E477" s="741"/>
      <c r="F477" s="742"/>
      <c r="G477" s="77"/>
    </row>
    <row r="478">
      <c r="A478" s="190"/>
      <c r="B478" s="740"/>
      <c r="C478" s="740"/>
      <c r="D478" s="741"/>
      <c r="E478" s="741"/>
      <c r="F478" s="742"/>
      <c r="G478" s="77"/>
    </row>
    <row r="479">
      <c r="A479" s="190"/>
      <c r="B479" s="740"/>
      <c r="C479" s="740"/>
      <c r="D479" s="741"/>
      <c r="E479" s="741"/>
      <c r="F479" s="742"/>
      <c r="G479" s="77"/>
    </row>
    <row r="480">
      <c r="A480" s="190"/>
      <c r="B480" s="740"/>
      <c r="C480" s="740"/>
      <c r="D480" s="741"/>
      <c r="E480" s="741"/>
      <c r="F480" s="742"/>
      <c r="G480" s="77"/>
    </row>
    <row r="481">
      <c r="A481" s="190"/>
      <c r="B481" s="740"/>
      <c r="C481" s="740"/>
      <c r="D481" s="741"/>
      <c r="E481" s="741"/>
      <c r="F481" s="742"/>
      <c r="G481" s="77"/>
    </row>
    <row r="482">
      <c r="A482" s="190"/>
      <c r="B482" s="740"/>
      <c r="C482" s="740"/>
      <c r="D482" s="741"/>
      <c r="E482" s="741"/>
      <c r="F482" s="742"/>
      <c r="G482" s="77"/>
    </row>
    <row r="483">
      <c r="A483" s="190"/>
      <c r="B483" s="740"/>
      <c r="C483" s="740"/>
      <c r="D483" s="741"/>
      <c r="E483" s="741"/>
      <c r="F483" s="742"/>
      <c r="G483" s="77"/>
    </row>
    <row r="484">
      <c r="A484" s="190"/>
      <c r="B484" s="740"/>
      <c r="C484" s="740"/>
      <c r="D484" s="741"/>
      <c r="E484" s="741"/>
      <c r="F484" s="742"/>
      <c r="G484" s="77"/>
    </row>
    <row r="485">
      <c r="A485" s="190"/>
      <c r="B485" s="740"/>
      <c r="C485" s="740"/>
      <c r="D485" s="741"/>
      <c r="E485" s="741"/>
      <c r="F485" s="742"/>
      <c r="G485" s="77"/>
    </row>
    <row r="486">
      <c r="A486" s="190"/>
      <c r="B486" s="740"/>
      <c r="C486" s="740"/>
      <c r="D486" s="741"/>
      <c r="E486" s="741"/>
      <c r="F486" s="742"/>
      <c r="G486" s="77"/>
    </row>
    <row r="487">
      <c r="A487" s="190"/>
      <c r="B487" s="740"/>
      <c r="C487" s="740"/>
      <c r="D487" s="741"/>
      <c r="E487" s="741"/>
      <c r="F487" s="742"/>
      <c r="G487" s="77"/>
    </row>
    <row r="488">
      <c r="A488" s="190"/>
      <c r="B488" s="740"/>
      <c r="C488" s="740"/>
      <c r="D488" s="741"/>
      <c r="E488" s="741"/>
      <c r="F488" s="742"/>
      <c r="G488" s="77"/>
    </row>
    <row r="489">
      <c r="A489" s="190"/>
      <c r="B489" s="740"/>
      <c r="C489" s="740"/>
      <c r="D489" s="741"/>
      <c r="E489" s="741"/>
      <c r="F489" s="742"/>
      <c r="G489" s="77"/>
    </row>
    <row r="490">
      <c r="A490" s="190"/>
      <c r="B490" s="740"/>
      <c r="C490" s="740"/>
      <c r="D490" s="741"/>
      <c r="E490" s="741"/>
      <c r="F490" s="742"/>
      <c r="G490" s="77"/>
    </row>
    <row r="491">
      <c r="A491" s="190"/>
      <c r="B491" s="740"/>
      <c r="C491" s="740"/>
      <c r="D491" s="741"/>
      <c r="E491" s="741"/>
      <c r="F491" s="742"/>
      <c r="G491" s="77"/>
    </row>
    <row r="492">
      <c r="A492" s="190"/>
      <c r="B492" s="740"/>
      <c r="C492" s="740"/>
      <c r="D492" s="741"/>
      <c r="E492" s="741"/>
      <c r="F492" s="742"/>
      <c r="G492" s="77"/>
    </row>
    <row r="493">
      <c r="A493" s="190"/>
      <c r="B493" s="740"/>
      <c r="C493" s="740"/>
      <c r="D493" s="741"/>
      <c r="E493" s="741"/>
      <c r="F493" s="742"/>
      <c r="G493" s="77"/>
    </row>
    <row r="494">
      <c r="A494" s="190"/>
      <c r="B494" s="740"/>
      <c r="C494" s="740"/>
      <c r="D494" s="741"/>
      <c r="E494" s="741"/>
      <c r="F494" s="742"/>
      <c r="G494" s="77"/>
    </row>
    <row r="495">
      <c r="A495" s="190"/>
      <c r="B495" s="740"/>
      <c r="C495" s="740"/>
      <c r="D495" s="741"/>
      <c r="E495" s="741"/>
      <c r="F495" s="742"/>
      <c r="G495" s="77"/>
    </row>
    <row r="496">
      <c r="A496" s="190"/>
      <c r="B496" s="740"/>
      <c r="C496" s="740"/>
      <c r="D496" s="741"/>
      <c r="E496" s="741"/>
      <c r="F496" s="742"/>
      <c r="G496" s="77"/>
    </row>
    <row r="497">
      <c r="A497" s="190"/>
      <c r="B497" s="740"/>
      <c r="C497" s="740"/>
      <c r="D497" s="741"/>
      <c r="E497" s="741"/>
      <c r="F497" s="742"/>
      <c r="G497" s="77"/>
    </row>
    <row r="498">
      <c r="A498" s="190"/>
      <c r="B498" s="740"/>
      <c r="C498" s="740"/>
      <c r="D498" s="741"/>
      <c r="E498" s="741"/>
      <c r="F498" s="742"/>
      <c r="G498" s="77"/>
    </row>
    <row r="499">
      <c r="A499" s="190"/>
      <c r="B499" s="740"/>
      <c r="C499" s="740"/>
      <c r="D499" s="741"/>
      <c r="E499" s="741"/>
      <c r="F499" s="742"/>
      <c r="G499" s="77"/>
    </row>
    <row r="500">
      <c r="A500" s="190"/>
      <c r="B500" s="740"/>
      <c r="C500" s="740"/>
      <c r="D500" s="741"/>
      <c r="E500" s="741"/>
      <c r="F500" s="742"/>
      <c r="G500" s="77"/>
    </row>
    <row r="501">
      <c r="A501" s="190"/>
      <c r="B501" s="740"/>
      <c r="C501" s="740"/>
      <c r="D501" s="741"/>
      <c r="E501" s="741"/>
      <c r="F501" s="742"/>
      <c r="G501" s="77"/>
    </row>
    <row r="502">
      <c r="A502" s="190"/>
      <c r="B502" s="740"/>
      <c r="C502" s="740"/>
      <c r="D502" s="741"/>
      <c r="E502" s="741"/>
      <c r="F502" s="742"/>
      <c r="G502" s="77"/>
    </row>
    <row r="503">
      <c r="A503" s="190"/>
      <c r="B503" s="740"/>
      <c r="C503" s="740"/>
      <c r="D503" s="741"/>
      <c r="E503" s="741"/>
      <c r="F503" s="742"/>
      <c r="G503" s="77"/>
    </row>
    <row r="504">
      <c r="A504" s="190"/>
      <c r="B504" s="740"/>
      <c r="C504" s="740"/>
      <c r="D504" s="741"/>
      <c r="E504" s="741"/>
      <c r="F504" s="742"/>
      <c r="G504" s="77"/>
    </row>
    <row r="505">
      <c r="A505" s="190"/>
      <c r="B505" s="740"/>
      <c r="C505" s="740"/>
      <c r="D505" s="741"/>
      <c r="E505" s="741"/>
      <c r="F505" s="742"/>
      <c r="G505" s="77"/>
    </row>
    <row r="506">
      <c r="A506" s="190"/>
      <c r="B506" s="740"/>
      <c r="C506" s="740"/>
      <c r="D506" s="741"/>
      <c r="E506" s="741"/>
      <c r="F506" s="742"/>
      <c r="G506" s="77"/>
    </row>
    <row r="507">
      <c r="A507" s="190"/>
      <c r="B507" s="740"/>
      <c r="C507" s="740"/>
      <c r="D507" s="741"/>
      <c r="E507" s="741"/>
      <c r="F507" s="742"/>
      <c r="G507" s="77"/>
    </row>
    <row r="508">
      <c r="A508" s="190"/>
      <c r="B508" s="740"/>
      <c r="C508" s="740"/>
      <c r="D508" s="741"/>
      <c r="E508" s="741"/>
      <c r="F508" s="742"/>
      <c r="G508" s="77"/>
    </row>
    <row r="509">
      <c r="A509" s="190"/>
      <c r="B509" s="740"/>
      <c r="C509" s="740"/>
      <c r="D509" s="741"/>
      <c r="E509" s="741"/>
      <c r="F509" s="742"/>
      <c r="G509" s="77"/>
    </row>
    <row r="510">
      <c r="A510" s="190"/>
      <c r="B510" s="740"/>
      <c r="C510" s="740"/>
      <c r="D510" s="741"/>
      <c r="E510" s="741"/>
      <c r="F510" s="742"/>
      <c r="G510" s="77"/>
    </row>
    <row r="511">
      <c r="A511" s="190"/>
      <c r="B511" s="740"/>
      <c r="C511" s="740"/>
      <c r="D511" s="741"/>
      <c r="E511" s="741"/>
      <c r="F511" s="742"/>
      <c r="G511" s="77"/>
    </row>
    <row r="512">
      <c r="A512" s="190"/>
      <c r="B512" s="740"/>
      <c r="C512" s="740"/>
      <c r="D512" s="741"/>
      <c r="E512" s="741"/>
      <c r="F512" s="742"/>
      <c r="G512" s="77"/>
    </row>
    <row r="513">
      <c r="A513" s="190"/>
      <c r="B513" s="740"/>
      <c r="C513" s="740"/>
      <c r="D513" s="741"/>
      <c r="E513" s="741"/>
      <c r="F513" s="742"/>
      <c r="G513" s="77"/>
    </row>
    <row r="514">
      <c r="A514" s="190"/>
      <c r="B514" s="740"/>
      <c r="C514" s="740"/>
      <c r="D514" s="741"/>
      <c r="E514" s="741"/>
      <c r="F514" s="742"/>
      <c r="G514" s="77"/>
    </row>
    <row r="515">
      <c r="A515" s="190"/>
      <c r="B515" s="740"/>
      <c r="C515" s="740"/>
      <c r="D515" s="741"/>
      <c r="E515" s="741"/>
      <c r="F515" s="742"/>
      <c r="G515" s="77"/>
    </row>
    <row r="516">
      <c r="A516" s="190"/>
      <c r="B516" s="740"/>
      <c r="C516" s="740"/>
      <c r="D516" s="741"/>
      <c r="E516" s="741"/>
      <c r="F516" s="742"/>
      <c r="G516" s="77"/>
    </row>
    <row r="517">
      <c r="A517" s="190"/>
      <c r="B517" s="740"/>
      <c r="C517" s="740"/>
      <c r="D517" s="741"/>
      <c r="E517" s="741"/>
      <c r="F517" s="742"/>
      <c r="G517" s="77"/>
    </row>
    <row r="518">
      <c r="A518" s="190"/>
      <c r="B518" s="740"/>
      <c r="C518" s="740"/>
      <c r="D518" s="741"/>
      <c r="E518" s="741"/>
      <c r="F518" s="742"/>
      <c r="G518" s="77"/>
    </row>
    <row r="519">
      <c r="A519" s="190"/>
      <c r="B519" s="740"/>
      <c r="C519" s="740"/>
      <c r="D519" s="741"/>
      <c r="E519" s="741"/>
      <c r="F519" s="742"/>
      <c r="G519" s="77"/>
    </row>
    <row r="520">
      <c r="A520" s="190"/>
      <c r="B520" s="740"/>
      <c r="C520" s="740"/>
      <c r="D520" s="741"/>
      <c r="E520" s="741"/>
      <c r="F520" s="742"/>
      <c r="G520" s="77"/>
    </row>
    <row r="521">
      <c r="A521" s="190"/>
      <c r="B521" s="740"/>
      <c r="C521" s="740"/>
      <c r="D521" s="741"/>
      <c r="E521" s="741"/>
      <c r="F521" s="742"/>
      <c r="G521" s="77"/>
    </row>
    <row r="522">
      <c r="A522" s="190"/>
      <c r="B522" s="740"/>
      <c r="C522" s="740"/>
      <c r="D522" s="741"/>
      <c r="E522" s="741"/>
      <c r="F522" s="742"/>
      <c r="G522" s="77"/>
    </row>
    <row r="523">
      <c r="A523" s="190"/>
      <c r="B523" s="740"/>
      <c r="C523" s="740"/>
      <c r="D523" s="741"/>
      <c r="E523" s="741"/>
      <c r="F523" s="742"/>
      <c r="G523" s="77"/>
    </row>
    <row r="524">
      <c r="A524" s="190"/>
      <c r="B524" s="740"/>
      <c r="C524" s="740"/>
      <c r="D524" s="741"/>
      <c r="E524" s="741"/>
      <c r="F524" s="742"/>
      <c r="G524" s="77"/>
    </row>
    <row r="525">
      <c r="A525" s="190"/>
      <c r="B525" s="740"/>
      <c r="C525" s="740"/>
      <c r="D525" s="741"/>
      <c r="E525" s="741"/>
      <c r="F525" s="742"/>
      <c r="G525" s="77"/>
    </row>
    <row r="526">
      <c r="A526" s="190"/>
      <c r="B526" s="740"/>
      <c r="C526" s="740"/>
      <c r="D526" s="741"/>
      <c r="E526" s="741"/>
      <c r="F526" s="742"/>
      <c r="G526" s="77"/>
    </row>
    <row r="527">
      <c r="A527" s="190"/>
      <c r="B527" s="740"/>
      <c r="C527" s="740"/>
      <c r="D527" s="741"/>
      <c r="E527" s="741"/>
      <c r="F527" s="742"/>
      <c r="G527" s="77"/>
    </row>
    <row r="528">
      <c r="A528" s="190"/>
      <c r="B528" s="740"/>
      <c r="C528" s="740"/>
      <c r="D528" s="741"/>
      <c r="E528" s="741"/>
      <c r="F528" s="742"/>
      <c r="G528" s="77"/>
    </row>
    <row r="529">
      <c r="A529" s="190"/>
      <c r="B529" s="740"/>
      <c r="C529" s="740"/>
      <c r="D529" s="741"/>
      <c r="E529" s="741"/>
      <c r="F529" s="742"/>
      <c r="G529" s="77"/>
    </row>
    <row r="530">
      <c r="A530" s="190"/>
      <c r="B530" s="740"/>
      <c r="C530" s="740"/>
      <c r="D530" s="741"/>
      <c r="E530" s="741"/>
      <c r="F530" s="742"/>
      <c r="G530" s="77"/>
    </row>
    <row r="531">
      <c r="A531" s="190"/>
      <c r="B531" s="740"/>
      <c r="C531" s="740"/>
      <c r="D531" s="741"/>
      <c r="E531" s="741"/>
      <c r="F531" s="742"/>
      <c r="G531" s="77"/>
    </row>
    <row r="532">
      <c r="A532" s="190"/>
      <c r="B532" s="740"/>
      <c r="C532" s="740"/>
      <c r="D532" s="741"/>
      <c r="E532" s="741"/>
      <c r="F532" s="742"/>
      <c r="G532" s="77"/>
    </row>
    <row r="533">
      <c r="A533" s="190"/>
      <c r="B533" s="740"/>
      <c r="C533" s="740"/>
      <c r="D533" s="741"/>
      <c r="E533" s="741"/>
      <c r="F533" s="742"/>
      <c r="G533" s="77"/>
    </row>
    <row r="534">
      <c r="A534" s="190"/>
      <c r="B534" s="740"/>
      <c r="C534" s="740"/>
      <c r="D534" s="741"/>
      <c r="E534" s="741"/>
      <c r="F534" s="742"/>
      <c r="G534" s="77"/>
    </row>
    <row r="535">
      <c r="A535" s="190"/>
      <c r="B535" s="740"/>
      <c r="C535" s="740"/>
      <c r="D535" s="741"/>
      <c r="E535" s="741"/>
      <c r="F535" s="742"/>
      <c r="G535" s="77"/>
    </row>
    <row r="536">
      <c r="A536" s="190"/>
      <c r="B536" s="740"/>
      <c r="C536" s="740"/>
      <c r="D536" s="741"/>
      <c r="E536" s="741"/>
      <c r="F536" s="742"/>
      <c r="G536" s="77"/>
    </row>
    <row r="537">
      <c r="A537" s="190"/>
      <c r="B537" s="740"/>
      <c r="C537" s="740"/>
      <c r="D537" s="741"/>
      <c r="E537" s="741"/>
      <c r="F537" s="742"/>
      <c r="G537" s="77"/>
    </row>
    <row r="538">
      <c r="A538" s="190"/>
      <c r="B538" s="740"/>
      <c r="C538" s="740"/>
      <c r="D538" s="741"/>
      <c r="E538" s="741"/>
      <c r="F538" s="742"/>
      <c r="G538" s="77"/>
    </row>
    <row r="539">
      <c r="A539" s="190"/>
      <c r="B539" s="740"/>
      <c r="C539" s="740"/>
      <c r="D539" s="741"/>
      <c r="E539" s="741"/>
      <c r="F539" s="742"/>
      <c r="G539" s="77"/>
    </row>
    <row r="540">
      <c r="A540" s="190"/>
      <c r="B540" s="740"/>
      <c r="C540" s="740"/>
      <c r="D540" s="741"/>
      <c r="E540" s="741"/>
      <c r="F540" s="742"/>
      <c r="G540" s="77"/>
    </row>
    <row r="541">
      <c r="A541" s="190"/>
      <c r="B541" s="740"/>
      <c r="C541" s="740"/>
      <c r="D541" s="741"/>
      <c r="E541" s="741"/>
      <c r="F541" s="742"/>
      <c r="G541" s="77"/>
    </row>
    <row r="542">
      <c r="A542" s="190"/>
      <c r="B542" s="740"/>
      <c r="C542" s="740"/>
      <c r="D542" s="741"/>
      <c r="E542" s="741"/>
      <c r="F542" s="742"/>
      <c r="G542" s="77"/>
    </row>
    <row r="543">
      <c r="A543" s="190"/>
      <c r="B543" s="740"/>
      <c r="C543" s="740"/>
      <c r="D543" s="741"/>
      <c r="E543" s="741"/>
      <c r="F543" s="742"/>
      <c r="G543" s="77"/>
    </row>
    <row r="544">
      <c r="A544" s="190"/>
      <c r="B544" s="740"/>
      <c r="C544" s="740"/>
      <c r="D544" s="741"/>
      <c r="E544" s="741"/>
      <c r="F544" s="742"/>
      <c r="G544" s="77"/>
    </row>
    <row r="545">
      <c r="A545" s="190"/>
      <c r="B545" s="740"/>
      <c r="C545" s="740"/>
      <c r="D545" s="741"/>
      <c r="E545" s="741"/>
      <c r="F545" s="742"/>
      <c r="G545" s="77"/>
    </row>
    <row r="546">
      <c r="A546" s="190"/>
      <c r="B546" s="740"/>
      <c r="C546" s="740"/>
      <c r="D546" s="741"/>
      <c r="E546" s="741"/>
      <c r="F546" s="742"/>
      <c r="G546" s="77"/>
    </row>
    <row r="547">
      <c r="A547" s="190"/>
      <c r="B547" s="740"/>
      <c r="C547" s="740"/>
      <c r="D547" s="741"/>
      <c r="E547" s="741"/>
      <c r="F547" s="742"/>
      <c r="G547" s="77"/>
    </row>
    <row r="548">
      <c r="A548" s="190"/>
      <c r="B548" s="740"/>
      <c r="C548" s="740"/>
      <c r="D548" s="741"/>
      <c r="E548" s="741"/>
      <c r="F548" s="742"/>
      <c r="G548" s="77"/>
    </row>
    <row r="549">
      <c r="A549" s="190"/>
      <c r="B549" s="740"/>
      <c r="C549" s="740"/>
      <c r="D549" s="741"/>
      <c r="E549" s="741"/>
      <c r="F549" s="742"/>
      <c r="G549" s="77"/>
    </row>
    <row r="550">
      <c r="A550" s="190"/>
      <c r="B550" s="740"/>
      <c r="C550" s="740"/>
      <c r="D550" s="741"/>
      <c r="E550" s="741"/>
      <c r="F550" s="742"/>
      <c r="G550" s="77"/>
    </row>
    <row r="551">
      <c r="A551" s="190"/>
      <c r="B551" s="740"/>
      <c r="C551" s="740"/>
      <c r="D551" s="741"/>
      <c r="E551" s="741"/>
      <c r="F551" s="742"/>
      <c r="G551" s="77"/>
    </row>
    <row r="552">
      <c r="A552" s="190"/>
      <c r="B552" s="740"/>
      <c r="C552" s="740"/>
      <c r="D552" s="741"/>
      <c r="E552" s="741"/>
      <c r="F552" s="742"/>
      <c r="G552" s="77"/>
    </row>
    <row r="553">
      <c r="A553" s="190"/>
      <c r="B553" s="740"/>
      <c r="C553" s="740"/>
      <c r="D553" s="741"/>
      <c r="E553" s="741"/>
      <c r="F553" s="742"/>
      <c r="G553" s="77"/>
    </row>
    <row r="554">
      <c r="A554" s="190"/>
      <c r="B554" s="740"/>
      <c r="C554" s="740"/>
      <c r="D554" s="741"/>
      <c r="E554" s="741"/>
      <c r="F554" s="742"/>
      <c r="G554" s="77"/>
    </row>
    <row r="555">
      <c r="A555" s="190"/>
      <c r="B555" s="740"/>
      <c r="C555" s="740"/>
      <c r="D555" s="741"/>
      <c r="E555" s="741"/>
      <c r="F555" s="742"/>
      <c r="G555" s="77"/>
    </row>
    <row r="556">
      <c r="A556" s="190"/>
      <c r="B556" s="740"/>
      <c r="C556" s="740"/>
      <c r="D556" s="741"/>
      <c r="E556" s="741"/>
      <c r="F556" s="742"/>
      <c r="G556" s="77"/>
    </row>
    <row r="557">
      <c r="A557" s="190"/>
      <c r="B557" s="740"/>
      <c r="C557" s="740"/>
      <c r="D557" s="741"/>
      <c r="E557" s="741"/>
      <c r="F557" s="742"/>
      <c r="G557" s="77"/>
    </row>
    <row r="558">
      <c r="A558" s="190"/>
      <c r="B558" s="740"/>
      <c r="C558" s="740"/>
      <c r="D558" s="741"/>
      <c r="E558" s="741"/>
      <c r="F558" s="742"/>
      <c r="G558" s="77"/>
    </row>
    <row r="559">
      <c r="A559" s="190"/>
      <c r="B559" s="740"/>
      <c r="C559" s="740"/>
      <c r="D559" s="741"/>
      <c r="E559" s="741"/>
      <c r="F559" s="742"/>
      <c r="G559" s="77"/>
    </row>
    <row r="560">
      <c r="A560" s="190"/>
      <c r="B560" s="740"/>
      <c r="C560" s="740"/>
      <c r="D560" s="741"/>
      <c r="E560" s="741"/>
      <c r="F560" s="742"/>
      <c r="G560" s="77"/>
    </row>
    <row r="561">
      <c r="A561" s="190"/>
      <c r="B561" s="740"/>
      <c r="C561" s="740"/>
      <c r="D561" s="741"/>
      <c r="E561" s="741"/>
      <c r="F561" s="742"/>
      <c r="G561" s="77"/>
    </row>
    <row r="562">
      <c r="A562" s="190"/>
      <c r="B562" s="740"/>
      <c r="C562" s="740"/>
      <c r="D562" s="741"/>
      <c r="E562" s="741"/>
      <c r="F562" s="742"/>
      <c r="G562" s="77"/>
    </row>
    <row r="563">
      <c r="A563" s="190"/>
      <c r="B563" s="740"/>
      <c r="C563" s="740"/>
      <c r="D563" s="741"/>
      <c r="E563" s="741"/>
      <c r="F563" s="742"/>
      <c r="G563" s="77"/>
    </row>
    <row r="564">
      <c r="A564" s="190"/>
      <c r="B564" s="740"/>
      <c r="C564" s="740"/>
      <c r="D564" s="741"/>
      <c r="E564" s="741"/>
      <c r="F564" s="742"/>
      <c r="G564" s="77"/>
    </row>
    <row r="565">
      <c r="A565" s="190"/>
      <c r="B565" s="740"/>
      <c r="C565" s="740"/>
      <c r="D565" s="741"/>
      <c r="E565" s="741"/>
      <c r="F565" s="742"/>
      <c r="G565" s="77"/>
    </row>
    <row r="566">
      <c r="A566" s="190"/>
      <c r="B566" s="740"/>
      <c r="C566" s="740"/>
      <c r="D566" s="741"/>
      <c r="E566" s="741"/>
      <c r="F566" s="742"/>
      <c r="G566" s="77"/>
    </row>
    <row r="567">
      <c r="A567" s="190"/>
      <c r="B567" s="740"/>
      <c r="C567" s="740"/>
      <c r="D567" s="741"/>
      <c r="E567" s="741"/>
      <c r="F567" s="742"/>
      <c r="G567" s="77"/>
    </row>
    <row r="568">
      <c r="A568" s="190"/>
      <c r="B568" s="740"/>
      <c r="C568" s="740"/>
      <c r="D568" s="741"/>
      <c r="E568" s="741"/>
      <c r="F568" s="742"/>
      <c r="G568" s="77"/>
    </row>
    <row r="569">
      <c r="A569" s="190"/>
      <c r="B569" s="740"/>
      <c r="C569" s="740"/>
      <c r="D569" s="741"/>
      <c r="E569" s="741"/>
      <c r="F569" s="742"/>
      <c r="G569" s="77"/>
    </row>
    <row r="570">
      <c r="A570" s="190"/>
      <c r="B570" s="740"/>
      <c r="C570" s="740"/>
      <c r="D570" s="741"/>
      <c r="E570" s="741"/>
      <c r="F570" s="742"/>
      <c r="G570" s="77"/>
    </row>
    <row r="571">
      <c r="A571" s="190"/>
      <c r="B571" s="740"/>
      <c r="C571" s="740"/>
      <c r="D571" s="741"/>
      <c r="E571" s="741"/>
      <c r="F571" s="742"/>
      <c r="G571" s="77"/>
    </row>
    <row r="572">
      <c r="A572" s="190"/>
      <c r="B572" s="740"/>
      <c r="C572" s="740"/>
      <c r="D572" s="741"/>
      <c r="E572" s="741"/>
      <c r="F572" s="742"/>
      <c r="G572" s="77"/>
    </row>
    <row r="573">
      <c r="A573" s="190"/>
      <c r="B573" s="740"/>
      <c r="C573" s="740"/>
      <c r="D573" s="741"/>
      <c r="E573" s="741"/>
      <c r="F573" s="742"/>
      <c r="G573" s="77"/>
    </row>
    <row r="574">
      <c r="A574" s="190"/>
      <c r="B574" s="740"/>
      <c r="C574" s="740"/>
      <c r="D574" s="741"/>
      <c r="E574" s="741"/>
      <c r="F574" s="742"/>
      <c r="G574" s="77"/>
    </row>
    <row r="575">
      <c r="A575" s="190"/>
      <c r="B575" s="740"/>
      <c r="C575" s="740"/>
      <c r="D575" s="741"/>
      <c r="E575" s="741"/>
      <c r="F575" s="742"/>
      <c r="G575" s="77"/>
    </row>
    <row r="576">
      <c r="A576" s="190"/>
      <c r="B576" s="740"/>
      <c r="C576" s="740"/>
      <c r="D576" s="741"/>
      <c r="E576" s="741"/>
      <c r="F576" s="742"/>
      <c r="G576" s="77"/>
    </row>
    <row r="577">
      <c r="A577" s="190"/>
      <c r="B577" s="740"/>
      <c r="C577" s="740"/>
      <c r="D577" s="741"/>
      <c r="E577" s="741"/>
      <c r="F577" s="742"/>
      <c r="G577" s="77"/>
    </row>
    <row r="578">
      <c r="A578" s="190"/>
      <c r="B578" s="740"/>
      <c r="C578" s="740"/>
      <c r="D578" s="741"/>
      <c r="E578" s="741"/>
      <c r="F578" s="742"/>
      <c r="G578" s="77"/>
    </row>
    <row r="579">
      <c r="A579" s="190"/>
      <c r="B579" s="740"/>
      <c r="C579" s="740"/>
      <c r="D579" s="741"/>
      <c r="E579" s="741"/>
      <c r="F579" s="742"/>
      <c r="G579" s="77"/>
    </row>
    <row r="580">
      <c r="A580" s="190"/>
      <c r="B580" s="740"/>
      <c r="C580" s="740"/>
      <c r="D580" s="741"/>
      <c r="E580" s="741"/>
      <c r="F580" s="742"/>
      <c r="G580" s="77"/>
    </row>
    <row r="581">
      <c r="A581" s="190"/>
      <c r="B581" s="740"/>
      <c r="C581" s="740"/>
      <c r="D581" s="741"/>
      <c r="E581" s="741"/>
      <c r="F581" s="742"/>
      <c r="G581" s="77"/>
    </row>
    <row r="582">
      <c r="A582" s="190"/>
      <c r="B582" s="740"/>
      <c r="C582" s="740"/>
      <c r="D582" s="741"/>
      <c r="E582" s="741"/>
      <c r="F582" s="742"/>
      <c r="G582" s="77"/>
    </row>
    <row r="583">
      <c r="A583" s="190"/>
      <c r="B583" s="740"/>
      <c r="C583" s="740"/>
      <c r="D583" s="741"/>
      <c r="E583" s="741"/>
      <c r="F583" s="742"/>
      <c r="G583" s="77"/>
    </row>
    <row r="584">
      <c r="A584" s="190"/>
      <c r="B584" s="740"/>
      <c r="C584" s="740"/>
      <c r="D584" s="741"/>
      <c r="E584" s="741"/>
      <c r="F584" s="742"/>
      <c r="G584" s="77"/>
    </row>
    <row r="585">
      <c r="A585" s="190"/>
      <c r="B585" s="740"/>
      <c r="C585" s="740"/>
      <c r="D585" s="741"/>
      <c r="E585" s="741"/>
      <c r="F585" s="742"/>
      <c r="G585" s="77"/>
    </row>
    <row r="586">
      <c r="A586" s="190"/>
      <c r="B586" s="740"/>
      <c r="C586" s="740"/>
      <c r="D586" s="741"/>
      <c r="E586" s="741"/>
      <c r="F586" s="742"/>
      <c r="G586" s="77"/>
    </row>
    <row r="587">
      <c r="A587" s="190"/>
      <c r="B587" s="740"/>
      <c r="C587" s="740"/>
      <c r="D587" s="741"/>
      <c r="E587" s="741"/>
      <c r="F587" s="742"/>
      <c r="G587" s="77"/>
    </row>
    <row r="588">
      <c r="A588" s="190"/>
      <c r="B588" s="740"/>
      <c r="C588" s="740"/>
      <c r="D588" s="741"/>
      <c r="E588" s="741"/>
      <c r="F588" s="742"/>
      <c r="G588" s="77"/>
    </row>
    <row r="589">
      <c r="A589" s="190"/>
      <c r="B589" s="740"/>
      <c r="C589" s="740"/>
      <c r="D589" s="741"/>
      <c r="E589" s="741"/>
      <c r="F589" s="742"/>
      <c r="G589" s="77"/>
    </row>
    <row r="590">
      <c r="A590" s="190"/>
      <c r="B590" s="740"/>
      <c r="C590" s="740"/>
      <c r="D590" s="741"/>
      <c r="E590" s="741"/>
      <c r="F590" s="742"/>
      <c r="G590" s="77"/>
    </row>
    <row r="591">
      <c r="A591" s="190"/>
      <c r="B591" s="740"/>
      <c r="C591" s="740"/>
      <c r="D591" s="741"/>
      <c r="E591" s="741"/>
      <c r="F591" s="742"/>
      <c r="G591" s="77"/>
    </row>
    <row r="592">
      <c r="A592" s="190"/>
      <c r="B592" s="740"/>
      <c r="C592" s="740"/>
      <c r="D592" s="741"/>
      <c r="E592" s="741"/>
      <c r="F592" s="742"/>
      <c r="G592" s="77"/>
    </row>
    <row r="593">
      <c r="A593" s="190"/>
      <c r="B593" s="740"/>
      <c r="C593" s="740"/>
      <c r="D593" s="741"/>
      <c r="E593" s="741"/>
      <c r="F593" s="742"/>
      <c r="G593" s="77"/>
    </row>
    <row r="594">
      <c r="A594" s="190"/>
      <c r="B594" s="740"/>
      <c r="C594" s="740"/>
      <c r="D594" s="741"/>
      <c r="E594" s="741"/>
      <c r="F594" s="742"/>
      <c r="G594" s="77"/>
    </row>
    <row r="595">
      <c r="A595" s="190"/>
      <c r="B595" s="740"/>
      <c r="C595" s="740"/>
      <c r="D595" s="741"/>
      <c r="E595" s="741"/>
      <c r="F595" s="742"/>
      <c r="G595" s="77"/>
    </row>
    <row r="596">
      <c r="A596" s="190"/>
      <c r="B596" s="740"/>
      <c r="C596" s="740"/>
      <c r="D596" s="741"/>
      <c r="E596" s="741"/>
      <c r="F596" s="742"/>
      <c r="G596" s="77"/>
    </row>
    <row r="597">
      <c r="A597" s="190"/>
      <c r="B597" s="740"/>
      <c r="C597" s="740"/>
      <c r="D597" s="741"/>
      <c r="E597" s="741"/>
      <c r="F597" s="742"/>
      <c r="G597" s="77"/>
    </row>
    <row r="598">
      <c r="A598" s="190"/>
      <c r="B598" s="740"/>
      <c r="C598" s="740"/>
      <c r="D598" s="741"/>
      <c r="E598" s="741"/>
      <c r="F598" s="742"/>
      <c r="G598" s="77"/>
    </row>
    <row r="599">
      <c r="A599" s="190"/>
      <c r="B599" s="740"/>
      <c r="C599" s="740"/>
      <c r="D599" s="741"/>
      <c r="E599" s="741"/>
      <c r="F599" s="742"/>
      <c r="G599" s="77"/>
    </row>
    <row r="600">
      <c r="A600" s="190"/>
      <c r="B600" s="740"/>
      <c r="C600" s="740"/>
      <c r="D600" s="741"/>
      <c r="E600" s="741"/>
      <c r="F600" s="742"/>
      <c r="G600" s="77"/>
    </row>
    <row r="601">
      <c r="A601" s="190"/>
      <c r="B601" s="740"/>
      <c r="C601" s="740"/>
      <c r="D601" s="741"/>
      <c r="E601" s="741"/>
      <c r="F601" s="742"/>
      <c r="G601" s="77"/>
    </row>
    <row r="602">
      <c r="A602" s="190"/>
      <c r="B602" s="740"/>
      <c r="C602" s="740"/>
      <c r="D602" s="741"/>
      <c r="E602" s="741"/>
      <c r="F602" s="742"/>
      <c r="G602" s="77"/>
    </row>
    <row r="603">
      <c r="A603" s="190"/>
      <c r="B603" s="740"/>
      <c r="C603" s="740"/>
      <c r="D603" s="741"/>
      <c r="E603" s="741"/>
      <c r="F603" s="742"/>
      <c r="G603" s="77"/>
    </row>
    <row r="604">
      <c r="A604" s="190"/>
      <c r="B604" s="740"/>
      <c r="C604" s="740"/>
      <c r="D604" s="741"/>
      <c r="E604" s="741"/>
      <c r="F604" s="742"/>
      <c r="G604" s="77"/>
    </row>
    <row r="605">
      <c r="A605" s="190"/>
      <c r="B605" s="740"/>
      <c r="C605" s="740"/>
      <c r="D605" s="741"/>
      <c r="E605" s="741"/>
      <c r="F605" s="742"/>
      <c r="G605" s="77"/>
    </row>
    <row r="606">
      <c r="A606" s="190"/>
      <c r="B606" s="740"/>
      <c r="C606" s="740"/>
      <c r="D606" s="741"/>
      <c r="E606" s="741"/>
      <c r="F606" s="742"/>
      <c r="G606" s="77"/>
    </row>
    <row r="607">
      <c r="A607" s="190"/>
      <c r="B607" s="740"/>
      <c r="C607" s="740"/>
      <c r="D607" s="741"/>
      <c r="E607" s="741"/>
      <c r="F607" s="742"/>
      <c r="G607" s="77"/>
    </row>
    <row r="608">
      <c r="A608" s="190"/>
      <c r="B608" s="740"/>
      <c r="C608" s="740"/>
      <c r="D608" s="741"/>
      <c r="E608" s="741"/>
      <c r="F608" s="742"/>
      <c r="G608" s="77"/>
    </row>
    <row r="609">
      <c r="A609" s="190"/>
      <c r="B609" s="740"/>
      <c r="C609" s="740"/>
      <c r="D609" s="741"/>
      <c r="E609" s="741"/>
      <c r="F609" s="742"/>
      <c r="G609" s="77"/>
    </row>
    <row r="610">
      <c r="A610" s="190"/>
      <c r="B610" s="740"/>
      <c r="C610" s="740"/>
      <c r="D610" s="741"/>
      <c r="E610" s="741"/>
      <c r="F610" s="742"/>
      <c r="G610" s="77"/>
    </row>
    <row r="611">
      <c r="A611" s="190"/>
      <c r="B611" s="740"/>
      <c r="C611" s="740"/>
      <c r="D611" s="741"/>
      <c r="E611" s="741"/>
      <c r="F611" s="742"/>
      <c r="G611" s="77"/>
    </row>
    <row r="612">
      <c r="A612" s="190"/>
      <c r="B612" s="740"/>
      <c r="C612" s="740"/>
      <c r="D612" s="741"/>
      <c r="E612" s="741"/>
      <c r="F612" s="742"/>
      <c r="G612" s="77"/>
    </row>
    <row r="613">
      <c r="A613" s="190"/>
      <c r="B613" s="740"/>
      <c r="C613" s="740"/>
      <c r="D613" s="741"/>
      <c r="E613" s="741"/>
      <c r="F613" s="742"/>
      <c r="G613" s="77"/>
    </row>
    <row r="614">
      <c r="A614" s="190"/>
      <c r="B614" s="740"/>
      <c r="C614" s="740"/>
      <c r="D614" s="741"/>
      <c r="E614" s="741"/>
      <c r="F614" s="742"/>
      <c r="G614" s="77"/>
    </row>
    <row r="615">
      <c r="A615" s="190"/>
      <c r="B615" s="740"/>
      <c r="C615" s="740"/>
      <c r="D615" s="741"/>
      <c r="E615" s="741"/>
      <c r="F615" s="742"/>
      <c r="G615" s="77"/>
    </row>
    <row r="616">
      <c r="A616" s="190"/>
      <c r="B616" s="740"/>
      <c r="C616" s="740"/>
      <c r="D616" s="741"/>
      <c r="E616" s="741"/>
      <c r="F616" s="742"/>
      <c r="G616" s="77"/>
    </row>
    <row r="617">
      <c r="A617" s="190"/>
      <c r="B617" s="740"/>
      <c r="C617" s="740"/>
      <c r="D617" s="741"/>
      <c r="E617" s="741"/>
      <c r="F617" s="742"/>
      <c r="G617" s="77"/>
    </row>
    <row r="618">
      <c r="A618" s="190"/>
      <c r="B618" s="740"/>
      <c r="C618" s="740"/>
      <c r="D618" s="741"/>
      <c r="E618" s="741"/>
      <c r="F618" s="742"/>
      <c r="G618" s="77"/>
    </row>
    <row r="619">
      <c r="A619" s="190"/>
      <c r="B619" s="740"/>
      <c r="C619" s="740"/>
      <c r="D619" s="741"/>
      <c r="E619" s="741"/>
      <c r="F619" s="742"/>
      <c r="G619" s="77"/>
    </row>
    <row r="620">
      <c r="A620" s="190"/>
      <c r="B620" s="740"/>
      <c r="C620" s="740"/>
      <c r="D620" s="741"/>
      <c r="E620" s="741"/>
      <c r="F620" s="742"/>
      <c r="G620" s="77"/>
    </row>
    <row r="621">
      <c r="A621" s="190"/>
      <c r="B621" s="740"/>
      <c r="C621" s="740"/>
      <c r="D621" s="741"/>
      <c r="E621" s="741"/>
      <c r="F621" s="742"/>
      <c r="G621" s="77"/>
    </row>
    <row r="622">
      <c r="A622" s="190"/>
      <c r="B622" s="740"/>
      <c r="C622" s="740"/>
      <c r="D622" s="741"/>
      <c r="E622" s="741"/>
      <c r="F622" s="742"/>
      <c r="G622" s="77"/>
    </row>
    <row r="623">
      <c r="A623" s="190"/>
      <c r="B623" s="740"/>
      <c r="C623" s="740"/>
      <c r="D623" s="741"/>
      <c r="E623" s="741"/>
      <c r="F623" s="742"/>
      <c r="G623" s="77"/>
    </row>
    <row r="624">
      <c r="A624" s="190"/>
      <c r="B624" s="740"/>
      <c r="C624" s="740"/>
      <c r="D624" s="741"/>
      <c r="E624" s="741"/>
      <c r="F624" s="742"/>
      <c r="G624" s="77"/>
    </row>
    <row r="625">
      <c r="A625" s="190"/>
      <c r="B625" s="740"/>
      <c r="C625" s="740"/>
      <c r="D625" s="741"/>
      <c r="E625" s="741"/>
      <c r="F625" s="742"/>
      <c r="G625" s="77"/>
    </row>
    <row r="626">
      <c r="A626" s="190"/>
      <c r="B626" s="740"/>
      <c r="C626" s="740"/>
      <c r="D626" s="741"/>
      <c r="E626" s="741"/>
      <c r="F626" s="742"/>
      <c r="G626" s="77"/>
    </row>
    <row r="627">
      <c r="A627" s="190"/>
      <c r="B627" s="740"/>
      <c r="C627" s="740"/>
      <c r="D627" s="741"/>
      <c r="E627" s="741"/>
      <c r="F627" s="742"/>
      <c r="G627" s="77"/>
    </row>
    <row r="628">
      <c r="A628" s="190"/>
      <c r="B628" s="740"/>
      <c r="C628" s="740"/>
      <c r="D628" s="741"/>
      <c r="E628" s="741"/>
      <c r="F628" s="742"/>
      <c r="G628" s="77"/>
    </row>
    <row r="629">
      <c r="A629" s="190"/>
      <c r="B629" s="740"/>
      <c r="C629" s="740"/>
      <c r="D629" s="741"/>
      <c r="E629" s="741"/>
      <c r="F629" s="742"/>
      <c r="G629" s="77"/>
    </row>
    <row r="630">
      <c r="A630" s="190"/>
      <c r="B630" s="740"/>
      <c r="C630" s="740"/>
      <c r="D630" s="741"/>
      <c r="E630" s="741"/>
      <c r="F630" s="742"/>
      <c r="G630" s="77"/>
    </row>
    <row r="631">
      <c r="A631" s="190"/>
      <c r="B631" s="740"/>
      <c r="C631" s="740"/>
      <c r="D631" s="741"/>
      <c r="E631" s="741"/>
      <c r="F631" s="742"/>
      <c r="G631" s="77"/>
    </row>
    <row r="632">
      <c r="A632" s="190"/>
      <c r="B632" s="740"/>
      <c r="C632" s="740"/>
      <c r="D632" s="741"/>
      <c r="E632" s="741"/>
      <c r="F632" s="742"/>
      <c r="G632" s="77"/>
    </row>
    <row r="633">
      <c r="A633" s="190"/>
      <c r="B633" s="740"/>
      <c r="C633" s="740"/>
      <c r="D633" s="741"/>
      <c r="E633" s="741"/>
      <c r="F633" s="742"/>
      <c r="G633" s="77"/>
    </row>
    <row r="634">
      <c r="A634" s="190"/>
      <c r="B634" s="740"/>
      <c r="C634" s="740"/>
      <c r="D634" s="741"/>
      <c r="E634" s="741"/>
      <c r="F634" s="742"/>
      <c r="G634" s="77"/>
    </row>
    <row r="635">
      <c r="A635" s="190"/>
      <c r="B635" s="740"/>
      <c r="C635" s="740"/>
      <c r="D635" s="741"/>
      <c r="E635" s="741"/>
      <c r="F635" s="742"/>
      <c r="G635" s="77"/>
    </row>
    <row r="636">
      <c r="A636" s="190"/>
      <c r="B636" s="740"/>
      <c r="C636" s="740"/>
      <c r="D636" s="741"/>
      <c r="E636" s="741"/>
      <c r="F636" s="742"/>
      <c r="G636" s="77"/>
    </row>
    <row r="637">
      <c r="A637" s="190"/>
      <c r="B637" s="740"/>
      <c r="C637" s="740"/>
      <c r="D637" s="741"/>
      <c r="E637" s="741"/>
      <c r="F637" s="742"/>
      <c r="G637" s="77"/>
    </row>
    <row r="638">
      <c r="A638" s="190"/>
      <c r="B638" s="740"/>
      <c r="C638" s="740"/>
      <c r="D638" s="741"/>
      <c r="E638" s="741"/>
      <c r="F638" s="742"/>
      <c r="G638" s="77"/>
    </row>
    <row r="639">
      <c r="A639" s="190"/>
      <c r="B639" s="740"/>
      <c r="C639" s="740"/>
      <c r="D639" s="741"/>
      <c r="E639" s="741"/>
      <c r="F639" s="742"/>
      <c r="G639" s="77"/>
    </row>
    <row r="640">
      <c r="A640" s="190"/>
      <c r="B640" s="740"/>
      <c r="C640" s="740"/>
      <c r="D640" s="741"/>
      <c r="E640" s="741"/>
      <c r="F640" s="742"/>
      <c r="G640" s="77"/>
    </row>
    <row r="641">
      <c r="A641" s="190"/>
      <c r="B641" s="740"/>
      <c r="C641" s="740"/>
      <c r="D641" s="741"/>
      <c r="E641" s="741"/>
      <c r="F641" s="742"/>
      <c r="G641" s="77"/>
    </row>
    <row r="642">
      <c r="A642" s="190"/>
      <c r="B642" s="740"/>
      <c r="C642" s="740"/>
      <c r="D642" s="741"/>
      <c r="E642" s="741"/>
      <c r="F642" s="742"/>
      <c r="G642" s="77"/>
    </row>
    <row r="643">
      <c r="A643" s="190"/>
      <c r="B643" s="740"/>
      <c r="C643" s="740"/>
      <c r="D643" s="741"/>
      <c r="E643" s="741"/>
      <c r="F643" s="742"/>
      <c r="G643" s="77"/>
    </row>
    <row r="644">
      <c r="A644" s="190"/>
      <c r="B644" s="740"/>
      <c r="C644" s="740"/>
      <c r="D644" s="741"/>
      <c r="E644" s="741"/>
      <c r="F644" s="742"/>
      <c r="G644" s="77"/>
    </row>
    <row r="645">
      <c r="A645" s="190"/>
      <c r="B645" s="740"/>
      <c r="C645" s="740"/>
      <c r="D645" s="741"/>
      <c r="E645" s="741"/>
      <c r="F645" s="742"/>
      <c r="G645" s="77"/>
    </row>
    <row r="646">
      <c r="A646" s="190"/>
      <c r="B646" s="740"/>
      <c r="C646" s="740"/>
      <c r="D646" s="741"/>
      <c r="E646" s="741"/>
      <c r="F646" s="742"/>
      <c r="G646" s="77"/>
    </row>
    <row r="647">
      <c r="A647" s="190"/>
      <c r="B647" s="740"/>
      <c r="C647" s="740"/>
      <c r="D647" s="741"/>
      <c r="E647" s="741"/>
      <c r="F647" s="742"/>
      <c r="G647" s="77"/>
    </row>
    <row r="648">
      <c r="A648" s="190"/>
      <c r="B648" s="740"/>
      <c r="C648" s="740"/>
      <c r="D648" s="741"/>
      <c r="E648" s="741"/>
      <c r="F648" s="742"/>
      <c r="G648" s="77"/>
    </row>
    <row r="649">
      <c r="A649" s="190"/>
      <c r="B649" s="740"/>
      <c r="C649" s="740"/>
      <c r="D649" s="741"/>
      <c r="E649" s="741"/>
      <c r="F649" s="742"/>
      <c r="G649" s="77"/>
    </row>
    <row r="650">
      <c r="A650" s="190"/>
      <c r="B650" s="740"/>
      <c r="C650" s="740"/>
      <c r="D650" s="741"/>
      <c r="E650" s="741"/>
      <c r="F650" s="742"/>
      <c r="G650" s="77"/>
    </row>
    <row r="651">
      <c r="A651" s="190"/>
      <c r="B651" s="740"/>
      <c r="C651" s="740"/>
      <c r="D651" s="741"/>
      <c r="E651" s="741"/>
      <c r="F651" s="742"/>
      <c r="G651" s="77"/>
    </row>
    <row r="652">
      <c r="A652" s="190"/>
      <c r="B652" s="740"/>
      <c r="C652" s="740"/>
      <c r="D652" s="741"/>
      <c r="E652" s="741"/>
      <c r="F652" s="742"/>
      <c r="G652" s="77"/>
    </row>
    <row r="653">
      <c r="A653" s="190"/>
      <c r="B653" s="740"/>
      <c r="C653" s="740"/>
      <c r="D653" s="741"/>
      <c r="E653" s="741"/>
      <c r="F653" s="742"/>
      <c r="G653" s="77"/>
    </row>
    <row r="654">
      <c r="A654" s="190"/>
      <c r="B654" s="740"/>
      <c r="C654" s="740"/>
      <c r="D654" s="741"/>
      <c r="E654" s="741"/>
      <c r="F654" s="742"/>
      <c r="G654" s="77"/>
    </row>
    <row r="655">
      <c r="A655" s="190"/>
      <c r="B655" s="740"/>
      <c r="C655" s="740"/>
      <c r="D655" s="741"/>
      <c r="E655" s="741"/>
      <c r="F655" s="742"/>
      <c r="G655" s="77"/>
    </row>
    <row r="656">
      <c r="A656" s="190"/>
      <c r="B656" s="740"/>
      <c r="C656" s="740"/>
      <c r="D656" s="741"/>
      <c r="E656" s="741"/>
      <c r="F656" s="742"/>
      <c r="G656" s="77"/>
    </row>
    <row r="657">
      <c r="A657" s="190"/>
      <c r="B657" s="740"/>
      <c r="C657" s="740"/>
      <c r="D657" s="741"/>
      <c r="E657" s="741"/>
      <c r="F657" s="742"/>
      <c r="G657" s="77"/>
    </row>
    <row r="658">
      <c r="A658" s="190"/>
      <c r="B658" s="740"/>
      <c r="C658" s="740"/>
      <c r="D658" s="741"/>
      <c r="E658" s="741"/>
      <c r="F658" s="742"/>
      <c r="G658" s="77"/>
    </row>
    <row r="659">
      <c r="A659" s="190"/>
      <c r="B659" s="740"/>
      <c r="C659" s="740"/>
      <c r="D659" s="741"/>
      <c r="E659" s="741"/>
      <c r="F659" s="742"/>
      <c r="G659" s="77"/>
    </row>
    <row r="660">
      <c r="A660" s="190"/>
      <c r="B660" s="740"/>
      <c r="C660" s="740"/>
      <c r="D660" s="741"/>
      <c r="E660" s="741"/>
      <c r="F660" s="742"/>
      <c r="G660" s="77"/>
    </row>
    <row r="661">
      <c r="A661" s="190"/>
      <c r="B661" s="740"/>
      <c r="C661" s="740"/>
      <c r="D661" s="741"/>
      <c r="E661" s="741"/>
      <c r="F661" s="742"/>
      <c r="G661" s="77"/>
    </row>
    <row r="662">
      <c r="A662" s="190"/>
      <c r="B662" s="740"/>
      <c r="C662" s="740"/>
      <c r="D662" s="741"/>
      <c r="E662" s="741"/>
      <c r="F662" s="742"/>
      <c r="G662" s="77"/>
    </row>
    <row r="663">
      <c r="A663" s="190"/>
      <c r="B663" s="740"/>
      <c r="C663" s="740"/>
      <c r="D663" s="741"/>
      <c r="E663" s="741"/>
      <c r="F663" s="742"/>
      <c r="G663" s="77"/>
    </row>
    <row r="664">
      <c r="A664" s="190"/>
      <c r="B664" s="740"/>
      <c r="C664" s="740"/>
      <c r="D664" s="741"/>
      <c r="E664" s="741"/>
      <c r="F664" s="742"/>
      <c r="G664" s="77"/>
    </row>
    <row r="665">
      <c r="A665" s="190"/>
      <c r="B665" s="740"/>
      <c r="C665" s="740"/>
      <c r="D665" s="741"/>
      <c r="E665" s="741"/>
      <c r="F665" s="742"/>
      <c r="G665" s="77"/>
    </row>
    <row r="666">
      <c r="A666" s="190"/>
      <c r="B666" s="740"/>
      <c r="C666" s="740"/>
      <c r="D666" s="741"/>
      <c r="E666" s="741"/>
      <c r="F666" s="742"/>
      <c r="G666" s="77"/>
    </row>
    <row r="667">
      <c r="A667" s="190"/>
      <c r="B667" s="740"/>
      <c r="C667" s="740"/>
      <c r="D667" s="741"/>
      <c r="E667" s="741"/>
      <c r="F667" s="742"/>
      <c r="G667" s="77"/>
    </row>
    <row r="668">
      <c r="A668" s="190"/>
      <c r="B668" s="740"/>
      <c r="C668" s="740"/>
      <c r="D668" s="741"/>
      <c r="E668" s="741"/>
      <c r="F668" s="742"/>
      <c r="G668" s="77"/>
    </row>
    <row r="669">
      <c r="A669" s="190"/>
      <c r="B669" s="740"/>
      <c r="C669" s="740"/>
      <c r="D669" s="741"/>
      <c r="E669" s="741"/>
      <c r="F669" s="742"/>
      <c r="G669" s="77"/>
    </row>
    <row r="670">
      <c r="A670" s="190"/>
      <c r="B670" s="740"/>
      <c r="C670" s="740"/>
      <c r="D670" s="741"/>
      <c r="E670" s="741"/>
      <c r="F670" s="742"/>
      <c r="G670" s="77"/>
    </row>
    <row r="671">
      <c r="A671" s="190"/>
      <c r="B671" s="740"/>
      <c r="C671" s="740"/>
      <c r="D671" s="741"/>
      <c r="E671" s="741"/>
      <c r="F671" s="742"/>
      <c r="G671" s="77"/>
    </row>
    <row r="672">
      <c r="A672" s="190"/>
      <c r="B672" s="740"/>
      <c r="C672" s="740"/>
      <c r="D672" s="741"/>
      <c r="E672" s="741"/>
      <c r="F672" s="742"/>
      <c r="G672" s="77"/>
    </row>
    <row r="673">
      <c r="A673" s="190"/>
      <c r="B673" s="740"/>
      <c r="C673" s="740"/>
      <c r="D673" s="741"/>
      <c r="E673" s="741"/>
      <c r="F673" s="742"/>
      <c r="G673" s="77"/>
    </row>
    <row r="674">
      <c r="A674" s="190"/>
      <c r="B674" s="740"/>
      <c r="C674" s="740"/>
      <c r="D674" s="741"/>
      <c r="E674" s="741"/>
      <c r="F674" s="742"/>
      <c r="G674" s="77"/>
    </row>
    <row r="675">
      <c r="A675" s="190"/>
      <c r="B675" s="740"/>
      <c r="C675" s="740"/>
      <c r="D675" s="741"/>
      <c r="E675" s="741"/>
      <c r="F675" s="742"/>
      <c r="G675" s="77"/>
    </row>
    <row r="676">
      <c r="A676" s="190"/>
      <c r="B676" s="740"/>
      <c r="C676" s="740"/>
      <c r="D676" s="741"/>
      <c r="E676" s="741"/>
      <c r="F676" s="742"/>
      <c r="G676" s="77"/>
    </row>
    <row r="677">
      <c r="A677" s="190"/>
      <c r="B677" s="740"/>
      <c r="C677" s="740"/>
      <c r="D677" s="741"/>
      <c r="E677" s="741"/>
      <c r="F677" s="742"/>
      <c r="G677" s="77"/>
    </row>
    <row r="678">
      <c r="A678" s="190"/>
      <c r="B678" s="740"/>
      <c r="C678" s="740"/>
      <c r="D678" s="741"/>
      <c r="E678" s="741"/>
      <c r="F678" s="742"/>
      <c r="G678" s="77"/>
    </row>
    <row r="679">
      <c r="A679" s="190"/>
      <c r="B679" s="740"/>
      <c r="C679" s="740"/>
      <c r="D679" s="741"/>
      <c r="E679" s="741"/>
      <c r="F679" s="742"/>
      <c r="G679" s="77"/>
    </row>
    <row r="680">
      <c r="A680" s="190"/>
      <c r="B680" s="740"/>
      <c r="C680" s="740"/>
      <c r="D680" s="741"/>
      <c r="E680" s="741"/>
      <c r="F680" s="742"/>
      <c r="G680" s="77"/>
    </row>
    <row r="681">
      <c r="A681" s="190"/>
      <c r="B681" s="740"/>
      <c r="C681" s="740"/>
      <c r="D681" s="741"/>
      <c r="E681" s="741"/>
      <c r="F681" s="742"/>
      <c r="G681" s="77"/>
    </row>
    <row r="682">
      <c r="A682" s="190"/>
      <c r="B682" s="740"/>
      <c r="C682" s="740"/>
      <c r="D682" s="741"/>
      <c r="E682" s="741"/>
      <c r="F682" s="742"/>
      <c r="G682" s="77"/>
    </row>
    <row r="683">
      <c r="A683" s="190"/>
      <c r="B683" s="740"/>
      <c r="C683" s="740"/>
      <c r="D683" s="741"/>
      <c r="E683" s="741"/>
      <c r="F683" s="742"/>
      <c r="G683" s="77"/>
    </row>
    <row r="684">
      <c r="A684" s="190"/>
      <c r="B684" s="740"/>
      <c r="C684" s="740"/>
      <c r="D684" s="741"/>
      <c r="E684" s="741"/>
      <c r="F684" s="742"/>
      <c r="G684" s="77"/>
    </row>
    <row r="685">
      <c r="A685" s="190"/>
      <c r="B685" s="740"/>
      <c r="C685" s="740"/>
      <c r="D685" s="741"/>
      <c r="E685" s="741"/>
      <c r="F685" s="742"/>
      <c r="G685" s="77"/>
    </row>
    <row r="686">
      <c r="A686" s="190"/>
      <c r="B686" s="740"/>
      <c r="C686" s="740"/>
      <c r="D686" s="741"/>
      <c r="E686" s="741"/>
      <c r="F686" s="742"/>
      <c r="G686" s="77"/>
    </row>
    <row r="687">
      <c r="A687" s="190"/>
      <c r="B687" s="740"/>
      <c r="C687" s="740"/>
      <c r="D687" s="741"/>
      <c r="E687" s="741"/>
      <c r="F687" s="742"/>
      <c r="G687" s="77"/>
    </row>
    <row r="688">
      <c r="A688" s="190"/>
      <c r="B688" s="740"/>
      <c r="C688" s="740"/>
      <c r="D688" s="741"/>
      <c r="E688" s="741"/>
      <c r="F688" s="742"/>
      <c r="G688" s="77"/>
    </row>
    <row r="689">
      <c r="A689" s="190"/>
      <c r="B689" s="740"/>
      <c r="C689" s="740"/>
      <c r="D689" s="741"/>
      <c r="E689" s="741"/>
      <c r="F689" s="742"/>
      <c r="G689" s="77"/>
    </row>
    <row r="690">
      <c r="A690" s="190"/>
      <c r="B690" s="740"/>
      <c r="C690" s="740"/>
      <c r="D690" s="741"/>
      <c r="E690" s="741"/>
      <c r="F690" s="742"/>
      <c r="G690" s="77"/>
    </row>
    <row r="691">
      <c r="A691" s="190"/>
      <c r="B691" s="740"/>
      <c r="C691" s="740"/>
      <c r="D691" s="741"/>
      <c r="E691" s="741"/>
      <c r="F691" s="742"/>
      <c r="G691" s="77"/>
    </row>
    <row r="692">
      <c r="A692" s="190"/>
      <c r="B692" s="740"/>
      <c r="C692" s="740"/>
      <c r="D692" s="741"/>
      <c r="E692" s="741"/>
      <c r="F692" s="742"/>
      <c r="G692" s="77"/>
    </row>
    <row r="693">
      <c r="A693" s="190"/>
      <c r="B693" s="740"/>
      <c r="C693" s="740"/>
      <c r="D693" s="741"/>
      <c r="E693" s="741"/>
      <c r="F693" s="742"/>
      <c r="G693" s="77"/>
    </row>
    <row r="694">
      <c r="A694" s="190"/>
      <c r="B694" s="740"/>
      <c r="C694" s="740"/>
      <c r="D694" s="741"/>
      <c r="E694" s="741"/>
      <c r="F694" s="742"/>
      <c r="G694" s="77"/>
    </row>
    <row r="695">
      <c r="A695" s="190"/>
      <c r="B695" s="740"/>
      <c r="C695" s="740"/>
      <c r="D695" s="741"/>
      <c r="E695" s="741"/>
      <c r="F695" s="742"/>
      <c r="G695" s="77"/>
    </row>
    <row r="696">
      <c r="A696" s="190"/>
      <c r="B696" s="740"/>
      <c r="C696" s="740"/>
      <c r="D696" s="741"/>
      <c r="E696" s="741"/>
      <c r="F696" s="742"/>
      <c r="G696" s="77"/>
    </row>
    <row r="697">
      <c r="A697" s="190"/>
      <c r="B697" s="740"/>
      <c r="C697" s="740"/>
      <c r="D697" s="741"/>
      <c r="E697" s="741"/>
      <c r="F697" s="742"/>
      <c r="G697" s="77"/>
    </row>
    <row r="698">
      <c r="A698" s="190"/>
      <c r="B698" s="740"/>
      <c r="C698" s="740"/>
      <c r="D698" s="741"/>
      <c r="E698" s="741"/>
      <c r="F698" s="742"/>
      <c r="G698" s="77"/>
    </row>
    <row r="699">
      <c r="A699" s="190"/>
      <c r="B699" s="740"/>
      <c r="C699" s="740"/>
      <c r="D699" s="741"/>
      <c r="E699" s="741"/>
      <c r="F699" s="742"/>
      <c r="G699" s="77"/>
    </row>
    <row r="700">
      <c r="A700" s="190"/>
      <c r="B700" s="740"/>
      <c r="C700" s="740"/>
      <c r="D700" s="741"/>
      <c r="E700" s="741"/>
      <c r="F700" s="742"/>
      <c r="G700" s="77"/>
    </row>
    <row r="701">
      <c r="A701" s="190"/>
      <c r="B701" s="740"/>
      <c r="C701" s="740"/>
      <c r="D701" s="741"/>
      <c r="E701" s="741"/>
      <c r="F701" s="742"/>
      <c r="G701" s="77"/>
    </row>
    <row r="702">
      <c r="A702" s="190"/>
      <c r="B702" s="740"/>
      <c r="C702" s="740"/>
      <c r="D702" s="741"/>
      <c r="E702" s="741"/>
      <c r="F702" s="742"/>
      <c r="G702" s="77"/>
    </row>
    <row r="703">
      <c r="A703" s="190"/>
      <c r="B703" s="740"/>
      <c r="C703" s="740"/>
      <c r="D703" s="741"/>
      <c r="E703" s="741"/>
      <c r="F703" s="742"/>
      <c r="G703" s="77"/>
    </row>
    <row r="704">
      <c r="A704" s="190"/>
      <c r="B704" s="740"/>
      <c r="C704" s="740"/>
      <c r="D704" s="741"/>
      <c r="E704" s="741"/>
      <c r="F704" s="742"/>
      <c r="G704" s="77"/>
    </row>
    <row r="705">
      <c r="A705" s="190"/>
      <c r="B705" s="740"/>
      <c r="C705" s="740"/>
      <c r="D705" s="741"/>
      <c r="E705" s="741"/>
      <c r="F705" s="742"/>
      <c r="G705" s="77"/>
    </row>
    <row r="706">
      <c r="A706" s="190"/>
      <c r="B706" s="740"/>
      <c r="C706" s="740"/>
      <c r="D706" s="741"/>
      <c r="E706" s="741"/>
      <c r="F706" s="742"/>
      <c r="G706" s="77"/>
    </row>
    <row r="707">
      <c r="A707" s="190"/>
      <c r="B707" s="740"/>
      <c r="C707" s="740"/>
      <c r="D707" s="741"/>
      <c r="E707" s="741"/>
      <c r="F707" s="742"/>
      <c r="G707" s="77"/>
    </row>
    <row r="708">
      <c r="A708" s="190"/>
      <c r="B708" s="740"/>
      <c r="C708" s="740"/>
      <c r="D708" s="741"/>
      <c r="E708" s="741"/>
      <c r="F708" s="742"/>
      <c r="G708" s="77"/>
    </row>
    <row r="709">
      <c r="A709" s="190"/>
      <c r="B709" s="740"/>
      <c r="C709" s="740"/>
      <c r="D709" s="741"/>
      <c r="E709" s="741"/>
      <c r="F709" s="742"/>
      <c r="G709" s="77"/>
    </row>
    <row r="710">
      <c r="A710" s="190"/>
      <c r="B710" s="740"/>
      <c r="C710" s="740"/>
      <c r="D710" s="741"/>
      <c r="E710" s="741"/>
      <c r="F710" s="742"/>
      <c r="G710" s="77"/>
    </row>
    <row r="711">
      <c r="A711" s="190"/>
      <c r="B711" s="740"/>
      <c r="C711" s="740"/>
      <c r="D711" s="741"/>
      <c r="E711" s="741"/>
      <c r="F711" s="742"/>
      <c r="G711" s="77"/>
    </row>
    <row r="712">
      <c r="A712" s="190"/>
      <c r="B712" s="740"/>
      <c r="C712" s="740"/>
      <c r="D712" s="741"/>
      <c r="E712" s="741"/>
      <c r="F712" s="742"/>
      <c r="G712" s="77"/>
    </row>
    <row r="713">
      <c r="A713" s="190"/>
      <c r="B713" s="740"/>
      <c r="C713" s="740"/>
      <c r="D713" s="741"/>
      <c r="E713" s="741"/>
      <c r="F713" s="742"/>
      <c r="G713" s="77"/>
    </row>
    <row r="714">
      <c r="A714" s="190"/>
      <c r="B714" s="740"/>
      <c r="C714" s="740"/>
      <c r="D714" s="741"/>
      <c r="E714" s="741"/>
      <c r="F714" s="742"/>
      <c r="G714" s="77"/>
    </row>
    <row r="715">
      <c r="A715" s="190"/>
      <c r="B715" s="740"/>
      <c r="C715" s="740"/>
      <c r="D715" s="741"/>
      <c r="E715" s="741"/>
      <c r="F715" s="742"/>
      <c r="G715" s="77"/>
    </row>
    <row r="716">
      <c r="A716" s="190"/>
      <c r="B716" s="740"/>
      <c r="C716" s="740"/>
      <c r="D716" s="741"/>
      <c r="E716" s="741"/>
      <c r="F716" s="742"/>
      <c r="G716" s="77"/>
    </row>
    <row r="717">
      <c r="A717" s="190"/>
      <c r="B717" s="740"/>
      <c r="C717" s="740"/>
      <c r="D717" s="741"/>
      <c r="E717" s="741"/>
      <c r="F717" s="742"/>
      <c r="G717" s="77"/>
    </row>
    <row r="718">
      <c r="A718" s="190"/>
      <c r="B718" s="740"/>
      <c r="C718" s="740"/>
      <c r="D718" s="741"/>
      <c r="E718" s="741"/>
      <c r="F718" s="742"/>
      <c r="G718" s="77"/>
    </row>
    <row r="719">
      <c r="A719" s="190"/>
      <c r="B719" s="740"/>
      <c r="C719" s="740"/>
      <c r="D719" s="741"/>
      <c r="E719" s="741"/>
      <c r="F719" s="742"/>
      <c r="G719" s="77"/>
    </row>
    <row r="720">
      <c r="A720" s="190"/>
      <c r="B720" s="740"/>
      <c r="C720" s="740"/>
      <c r="D720" s="741"/>
      <c r="E720" s="741"/>
      <c r="F720" s="742"/>
      <c r="G720" s="77"/>
    </row>
    <row r="721">
      <c r="A721" s="190"/>
      <c r="B721" s="740"/>
      <c r="C721" s="740"/>
      <c r="D721" s="741"/>
      <c r="E721" s="741"/>
      <c r="F721" s="742"/>
      <c r="G721" s="77"/>
    </row>
    <row r="722">
      <c r="A722" s="190"/>
      <c r="B722" s="740"/>
      <c r="C722" s="740"/>
      <c r="D722" s="741"/>
      <c r="E722" s="741"/>
      <c r="F722" s="742"/>
      <c r="G722" s="77"/>
    </row>
    <row r="723">
      <c r="A723" s="190"/>
      <c r="B723" s="740"/>
      <c r="C723" s="740"/>
      <c r="D723" s="741"/>
      <c r="E723" s="741"/>
      <c r="F723" s="742"/>
      <c r="G723" s="77"/>
    </row>
    <row r="724">
      <c r="A724" s="190"/>
      <c r="B724" s="740"/>
      <c r="C724" s="740"/>
      <c r="D724" s="741"/>
      <c r="E724" s="741"/>
      <c r="F724" s="742"/>
      <c r="G724" s="77"/>
    </row>
    <row r="725">
      <c r="A725" s="190"/>
      <c r="B725" s="740"/>
      <c r="C725" s="740"/>
      <c r="D725" s="741"/>
      <c r="E725" s="741"/>
      <c r="F725" s="742"/>
      <c r="G725" s="77"/>
    </row>
    <row r="726">
      <c r="A726" s="190"/>
      <c r="B726" s="740"/>
      <c r="C726" s="740"/>
      <c r="D726" s="741"/>
      <c r="E726" s="741"/>
      <c r="F726" s="742"/>
      <c r="G726" s="77"/>
    </row>
    <row r="727">
      <c r="A727" s="190"/>
      <c r="B727" s="740"/>
      <c r="C727" s="740"/>
      <c r="D727" s="741"/>
      <c r="E727" s="741"/>
      <c r="F727" s="742"/>
      <c r="G727" s="77"/>
    </row>
    <row r="728">
      <c r="A728" s="190"/>
      <c r="B728" s="740"/>
      <c r="C728" s="740"/>
      <c r="D728" s="741"/>
      <c r="E728" s="741"/>
      <c r="F728" s="742"/>
      <c r="G728" s="77"/>
    </row>
    <row r="729">
      <c r="A729" s="190"/>
      <c r="B729" s="740"/>
      <c r="C729" s="740"/>
      <c r="D729" s="741"/>
      <c r="E729" s="741"/>
      <c r="F729" s="742"/>
      <c r="G729" s="77"/>
    </row>
    <row r="730">
      <c r="A730" s="190"/>
      <c r="B730" s="740"/>
      <c r="C730" s="740"/>
      <c r="D730" s="741"/>
      <c r="E730" s="741"/>
      <c r="F730" s="742"/>
      <c r="G730" s="77"/>
    </row>
    <row r="731">
      <c r="A731" s="190"/>
      <c r="B731" s="740"/>
      <c r="C731" s="740"/>
      <c r="D731" s="741"/>
      <c r="E731" s="741"/>
      <c r="F731" s="742"/>
      <c r="G731" s="77"/>
    </row>
    <row r="732">
      <c r="A732" s="190"/>
      <c r="B732" s="740"/>
      <c r="C732" s="740"/>
      <c r="D732" s="741"/>
      <c r="E732" s="741"/>
      <c r="F732" s="742"/>
      <c r="G732" s="77"/>
    </row>
    <row r="733">
      <c r="A733" s="190"/>
      <c r="B733" s="740"/>
      <c r="C733" s="740"/>
      <c r="D733" s="741"/>
      <c r="E733" s="741"/>
      <c r="F733" s="742"/>
      <c r="G733" s="77"/>
    </row>
    <row r="734">
      <c r="A734" s="190"/>
      <c r="B734" s="740"/>
      <c r="C734" s="740"/>
      <c r="D734" s="741"/>
      <c r="E734" s="741"/>
      <c r="F734" s="742"/>
      <c r="G734" s="77"/>
    </row>
    <row r="735">
      <c r="A735" s="190"/>
      <c r="B735" s="740"/>
      <c r="C735" s="740"/>
      <c r="D735" s="741"/>
      <c r="E735" s="741"/>
      <c r="F735" s="742"/>
      <c r="G735" s="77"/>
    </row>
    <row r="736">
      <c r="A736" s="190"/>
      <c r="B736" s="740"/>
      <c r="C736" s="740"/>
      <c r="D736" s="741"/>
      <c r="E736" s="741"/>
      <c r="F736" s="742"/>
      <c r="G736" s="77"/>
    </row>
    <row r="737">
      <c r="A737" s="190"/>
      <c r="B737" s="740"/>
      <c r="C737" s="740"/>
      <c r="D737" s="741"/>
      <c r="E737" s="741"/>
      <c r="F737" s="742"/>
      <c r="G737" s="77"/>
    </row>
    <row r="738">
      <c r="A738" s="190"/>
      <c r="B738" s="740"/>
      <c r="C738" s="740"/>
      <c r="D738" s="741"/>
      <c r="E738" s="741"/>
      <c r="F738" s="742"/>
      <c r="G738" s="77"/>
    </row>
    <row r="739">
      <c r="A739" s="190"/>
      <c r="B739" s="740"/>
      <c r="C739" s="740"/>
      <c r="D739" s="741"/>
      <c r="E739" s="741"/>
      <c r="F739" s="742"/>
      <c r="G739" s="77"/>
    </row>
    <row r="740">
      <c r="A740" s="190"/>
      <c r="B740" s="740"/>
      <c r="C740" s="740"/>
      <c r="D740" s="741"/>
      <c r="E740" s="741"/>
      <c r="F740" s="742"/>
      <c r="G740" s="77"/>
    </row>
    <row r="741">
      <c r="A741" s="190"/>
      <c r="B741" s="740"/>
      <c r="C741" s="740"/>
      <c r="D741" s="741"/>
      <c r="E741" s="741"/>
      <c r="F741" s="742"/>
      <c r="G741" s="77"/>
    </row>
    <row r="742">
      <c r="A742" s="190"/>
      <c r="B742" s="740"/>
      <c r="C742" s="740"/>
      <c r="D742" s="741"/>
      <c r="E742" s="741"/>
      <c r="F742" s="742"/>
      <c r="G742" s="77"/>
    </row>
    <row r="743">
      <c r="A743" s="190"/>
      <c r="B743" s="740"/>
      <c r="C743" s="740"/>
      <c r="D743" s="741"/>
      <c r="E743" s="741"/>
      <c r="F743" s="742"/>
      <c r="G743" s="77"/>
    </row>
    <row r="744">
      <c r="A744" s="190"/>
      <c r="B744" s="740"/>
      <c r="C744" s="740"/>
      <c r="D744" s="741"/>
      <c r="E744" s="741"/>
      <c r="F744" s="742"/>
      <c r="G744" s="77"/>
    </row>
    <row r="745">
      <c r="A745" s="190"/>
      <c r="B745" s="740"/>
      <c r="C745" s="740"/>
      <c r="D745" s="741"/>
      <c r="E745" s="741"/>
      <c r="F745" s="742"/>
      <c r="G745" s="77"/>
    </row>
    <row r="746">
      <c r="A746" s="190"/>
      <c r="B746" s="740"/>
      <c r="C746" s="740"/>
      <c r="D746" s="741"/>
      <c r="E746" s="741"/>
      <c r="F746" s="742"/>
      <c r="G746" s="77"/>
    </row>
    <row r="747">
      <c r="A747" s="190"/>
      <c r="B747" s="740"/>
      <c r="C747" s="740"/>
      <c r="D747" s="741"/>
      <c r="E747" s="741"/>
      <c r="F747" s="742"/>
      <c r="G747" s="77"/>
    </row>
    <row r="748">
      <c r="A748" s="190"/>
      <c r="B748" s="740"/>
      <c r="C748" s="740"/>
      <c r="D748" s="741"/>
      <c r="E748" s="741"/>
      <c r="F748" s="742"/>
      <c r="G748" s="77"/>
    </row>
    <row r="749">
      <c r="A749" s="190"/>
      <c r="B749" s="740"/>
      <c r="C749" s="740"/>
      <c r="D749" s="741"/>
      <c r="E749" s="741"/>
      <c r="F749" s="742"/>
      <c r="G749" s="77"/>
    </row>
    <row r="750">
      <c r="A750" s="190"/>
      <c r="B750" s="740"/>
      <c r="C750" s="740"/>
      <c r="D750" s="741"/>
      <c r="E750" s="741"/>
      <c r="F750" s="742"/>
      <c r="G750" s="77"/>
    </row>
    <row r="751">
      <c r="A751" s="190"/>
      <c r="B751" s="740"/>
      <c r="C751" s="740"/>
      <c r="D751" s="741"/>
      <c r="E751" s="741"/>
      <c r="F751" s="742"/>
      <c r="G751" s="77"/>
    </row>
    <row r="752">
      <c r="A752" s="190"/>
      <c r="B752" s="740"/>
      <c r="C752" s="740"/>
      <c r="D752" s="741"/>
      <c r="E752" s="741"/>
      <c r="F752" s="742"/>
      <c r="G752" s="77"/>
    </row>
    <row r="753">
      <c r="A753" s="190"/>
      <c r="B753" s="740"/>
      <c r="C753" s="740"/>
      <c r="D753" s="741"/>
      <c r="E753" s="741"/>
      <c r="F753" s="742"/>
      <c r="G753" s="77"/>
    </row>
    <row r="754">
      <c r="A754" s="190"/>
      <c r="B754" s="740"/>
      <c r="C754" s="740"/>
      <c r="D754" s="741"/>
      <c r="E754" s="741"/>
      <c r="F754" s="742"/>
      <c r="G754" s="77"/>
    </row>
    <row r="755">
      <c r="A755" s="190"/>
      <c r="B755" s="740"/>
      <c r="C755" s="740"/>
      <c r="D755" s="741"/>
      <c r="E755" s="741"/>
      <c r="F755" s="742"/>
      <c r="G755" s="77"/>
    </row>
    <row r="756">
      <c r="A756" s="190"/>
      <c r="B756" s="740"/>
      <c r="C756" s="740"/>
      <c r="D756" s="741"/>
      <c r="E756" s="741"/>
      <c r="F756" s="742"/>
      <c r="G756" s="77"/>
    </row>
    <row r="757">
      <c r="A757" s="190"/>
      <c r="B757" s="740"/>
      <c r="C757" s="740"/>
      <c r="D757" s="741"/>
      <c r="E757" s="741"/>
      <c r="F757" s="742"/>
      <c r="G757" s="77"/>
    </row>
    <row r="758">
      <c r="A758" s="190"/>
      <c r="B758" s="740"/>
      <c r="C758" s="740"/>
      <c r="D758" s="741"/>
      <c r="E758" s="741"/>
      <c r="F758" s="742"/>
      <c r="G758" s="77"/>
    </row>
    <row r="759">
      <c r="A759" s="190"/>
      <c r="B759" s="740"/>
      <c r="C759" s="740"/>
      <c r="D759" s="741"/>
      <c r="E759" s="741"/>
      <c r="F759" s="742"/>
      <c r="G759" s="77"/>
    </row>
    <row r="760">
      <c r="A760" s="190"/>
      <c r="B760" s="740"/>
      <c r="C760" s="740"/>
      <c r="D760" s="741"/>
      <c r="E760" s="741"/>
      <c r="F760" s="742"/>
      <c r="G760" s="77"/>
    </row>
    <row r="761">
      <c r="A761" s="190"/>
      <c r="B761" s="740"/>
      <c r="C761" s="740"/>
      <c r="D761" s="741"/>
      <c r="E761" s="741"/>
      <c r="F761" s="742"/>
      <c r="G761" s="77"/>
    </row>
    <row r="762">
      <c r="A762" s="190"/>
      <c r="B762" s="740"/>
      <c r="C762" s="740"/>
      <c r="D762" s="741"/>
      <c r="E762" s="741"/>
      <c r="F762" s="742"/>
      <c r="G762" s="77"/>
    </row>
    <row r="763">
      <c r="A763" s="190"/>
      <c r="B763" s="740"/>
      <c r="C763" s="740"/>
      <c r="D763" s="741"/>
      <c r="E763" s="741"/>
      <c r="F763" s="742"/>
      <c r="G763" s="77"/>
    </row>
    <row r="764">
      <c r="A764" s="190"/>
      <c r="B764" s="740"/>
      <c r="C764" s="740"/>
      <c r="D764" s="741"/>
      <c r="E764" s="741"/>
      <c r="F764" s="742"/>
      <c r="G764" s="77"/>
    </row>
    <row r="765">
      <c r="A765" s="190"/>
      <c r="B765" s="740"/>
      <c r="C765" s="740"/>
      <c r="D765" s="741"/>
      <c r="E765" s="741"/>
      <c r="F765" s="742"/>
      <c r="G765" s="77"/>
    </row>
    <row r="766">
      <c r="A766" s="190"/>
      <c r="B766" s="740"/>
      <c r="C766" s="740"/>
      <c r="D766" s="741"/>
      <c r="E766" s="741"/>
      <c r="F766" s="742"/>
      <c r="G766" s="77"/>
    </row>
    <row r="767">
      <c r="A767" s="190"/>
      <c r="B767" s="740"/>
      <c r="C767" s="740"/>
      <c r="D767" s="741"/>
      <c r="E767" s="741"/>
      <c r="F767" s="742"/>
      <c r="G767" s="77"/>
    </row>
    <row r="768">
      <c r="A768" s="190"/>
      <c r="B768" s="740"/>
      <c r="C768" s="740"/>
      <c r="D768" s="741"/>
      <c r="E768" s="741"/>
      <c r="F768" s="742"/>
      <c r="G768" s="77"/>
    </row>
    <row r="769">
      <c r="A769" s="190"/>
      <c r="B769" s="740"/>
      <c r="C769" s="740"/>
      <c r="D769" s="741"/>
      <c r="E769" s="741"/>
      <c r="F769" s="742"/>
      <c r="G769" s="77"/>
    </row>
    <row r="770">
      <c r="A770" s="190"/>
      <c r="B770" s="740"/>
      <c r="C770" s="740"/>
      <c r="D770" s="741"/>
      <c r="E770" s="741"/>
      <c r="F770" s="742"/>
      <c r="G770" s="77"/>
    </row>
    <row r="771">
      <c r="A771" s="190"/>
      <c r="B771" s="740"/>
      <c r="C771" s="740"/>
      <c r="D771" s="741"/>
      <c r="E771" s="741"/>
      <c r="F771" s="742"/>
      <c r="G771" s="77"/>
    </row>
    <row r="772">
      <c r="A772" s="190"/>
      <c r="B772" s="740"/>
      <c r="C772" s="740"/>
      <c r="D772" s="741"/>
      <c r="E772" s="741"/>
      <c r="F772" s="742"/>
      <c r="G772" s="77"/>
    </row>
    <row r="773">
      <c r="A773" s="190"/>
      <c r="B773" s="740"/>
      <c r="C773" s="740"/>
      <c r="D773" s="741"/>
      <c r="E773" s="741"/>
      <c r="F773" s="742"/>
      <c r="G773" s="77"/>
    </row>
    <row r="774">
      <c r="A774" s="190"/>
      <c r="B774" s="740"/>
      <c r="C774" s="740"/>
      <c r="D774" s="741"/>
      <c r="E774" s="741"/>
      <c r="F774" s="742"/>
      <c r="G774" s="77"/>
    </row>
    <row r="775">
      <c r="A775" s="190"/>
      <c r="B775" s="740"/>
      <c r="C775" s="740"/>
      <c r="D775" s="741"/>
      <c r="E775" s="741"/>
      <c r="F775" s="742"/>
      <c r="G775" s="77"/>
    </row>
    <row r="776">
      <c r="A776" s="190"/>
      <c r="B776" s="740"/>
      <c r="C776" s="740"/>
      <c r="D776" s="741"/>
      <c r="E776" s="741"/>
      <c r="F776" s="742"/>
      <c r="G776" s="77"/>
    </row>
    <row r="777">
      <c r="A777" s="190"/>
      <c r="B777" s="740"/>
      <c r="C777" s="740"/>
      <c r="D777" s="741"/>
      <c r="E777" s="741"/>
      <c r="F777" s="742"/>
      <c r="G777" s="77"/>
    </row>
    <row r="778">
      <c r="A778" s="190"/>
      <c r="B778" s="740"/>
      <c r="C778" s="740"/>
      <c r="D778" s="741"/>
      <c r="E778" s="741"/>
      <c r="F778" s="742"/>
      <c r="G778" s="77"/>
    </row>
    <row r="779">
      <c r="A779" s="190"/>
      <c r="B779" s="740"/>
      <c r="C779" s="740"/>
      <c r="D779" s="741"/>
      <c r="E779" s="741"/>
      <c r="F779" s="742"/>
      <c r="G779" s="77"/>
    </row>
    <row r="780">
      <c r="A780" s="190"/>
      <c r="B780" s="740"/>
      <c r="C780" s="740"/>
      <c r="D780" s="741"/>
      <c r="E780" s="741"/>
      <c r="F780" s="742"/>
      <c r="G780" s="77"/>
    </row>
    <row r="781">
      <c r="A781" s="190"/>
      <c r="B781" s="740"/>
      <c r="C781" s="740"/>
      <c r="D781" s="741"/>
      <c r="E781" s="741"/>
      <c r="F781" s="742"/>
      <c r="G781" s="77"/>
    </row>
    <row r="782">
      <c r="A782" s="190"/>
      <c r="B782" s="740"/>
      <c r="C782" s="740"/>
      <c r="D782" s="741"/>
      <c r="E782" s="741"/>
      <c r="F782" s="742"/>
      <c r="G782" s="77"/>
    </row>
    <row r="783">
      <c r="A783" s="190"/>
      <c r="B783" s="740"/>
      <c r="C783" s="740"/>
      <c r="D783" s="741"/>
      <c r="E783" s="741"/>
      <c r="F783" s="742"/>
      <c r="G783" s="77"/>
    </row>
    <row r="784">
      <c r="A784" s="190"/>
      <c r="B784" s="740"/>
      <c r="C784" s="740"/>
      <c r="D784" s="741"/>
      <c r="E784" s="741"/>
      <c r="F784" s="742"/>
      <c r="G784" s="77"/>
    </row>
    <row r="785">
      <c r="A785" s="190"/>
      <c r="B785" s="740"/>
      <c r="C785" s="740"/>
      <c r="D785" s="741"/>
      <c r="E785" s="741"/>
      <c r="F785" s="742"/>
      <c r="G785" s="77"/>
    </row>
    <row r="786">
      <c r="A786" s="190"/>
      <c r="B786" s="740"/>
      <c r="C786" s="740"/>
      <c r="D786" s="741"/>
      <c r="E786" s="741"/>
      <c r="F786" s="742"/>
      <c r="G786" s="77"/>
    </row>
    <row r="787">
      <c r="A787" s="190"/>
      <c r="B787" s="740"/>
      <c r="C787" s="740"/>
      <c r="D787" s="741"/>
      <c r="E787" s="741"/>
      <c r="F787" s="742"/>
      <c r="G787" s="77"/>
    </row>
    <row r="788">
      <c r="A788" s="190"/>
      <c r="B788" s="740"/>
      <c r="C788" s="740"/>
      <c r="D788" s="741"/>
      <c r="E788" s="741"/>
      <c r="F788" s="742"/>
      <c r="G788" s="77"/>
    </row>
    <row r="789">
      <c r="A789" s="190"/>
      <c r="B789" s="740"/>
      <c r="C789" s="740"/>
      <c r="D789" s="741"/>
      <c r="E789" s="741"/>
      <c r="F789" s="742"/>
      <c r="G789" s="77"/>
    </row>
    <row r="790">
      <c r="A790" s="190"/>
      <c r="B790" s="740"/>
      <c r="C790" s="740"/>
      <c r="D790" s="741"/>
      <c r="E790" s="741"/>
      <c r="F790" s="742"/>
      <c r="G790" s="77"/>
    </row>
    <row r="791">
      <c r="A791" s="190"/>
      <c r="B791" s="740"/>
      <c r="C791" s="740"/>
      <c r="D791" s="741"/>
      <c r="E791" s="741"/>
      <c r="F791" s="742"/>
      <c r="G791" s="77"/>
    </row>
    <row r="792">
      <c r="A792" s="190"/>
      <c r="B792" s="740"/>
      <c r="C792" s="740"/>
      <c r="D792" s="741"/>
      <c r="E792" s="741"/>
      <c r="F792" s="742"/>
      <c r="G792" s="77"/>
    </row>
    <row r="793">
      <c r="A793" s="190"/>
      <c r="B793" s="740"/>
      <c r="C793" s="740"/>
      <c r="D793" s="741"/>
      <c r="E793" s="741"/>
      <c r="F793" s="742"/>
      <c r="G793" s="77"/>
    </row>
    <row r="794">
      <c r="A794" s="190"/>
      <c r="B794" s="740"/>
      <c r="C794" s="740"/>
      <c r="D794" s="741"/>
      <c r="E794" s="741"/>
      <c r="F794" s="742"/>
      <c r="G794" s="77"/>
    </row>
    <row r="795">
      <c r="A795" s="190"/>
      <c r="B795" s="740"/>
      <c r="C795" s="740"/>
      <c r="D795" s="741"/>
      <c r="E795" s="741"/>
      <c r="F795" s="742"/>
      <c r="G795" s="77"/>
    </row>
    <row r="796">
      <c r="A796" s="190"/>
      <c r="B796" s="740"/>
      <c r="C796" s="740"/>
      <c r="D796" s="741"/>
      <c r="E796" s="741"/>
      <c r="F796" s="742"/>
      <c r="G796" s="77"/>
    </row>
    <row r="797">
      <c r="A797" s="190"/>
      <c r="B797" s="740"/>
      <c r="C797" s="740"/>
      <c r="D797" s="741"/>
      <c r="E797" s="741"/>
      <c r="F797" s="742"/>
      <c r="G797" s="77"/>
    </row>
    <row r="798">
      <c r="A798" s="190"/>
      <c r="B798" s="740"/>
      <c r="C798" s="740"/>
      <c r="D798" s="741"/>
      <c r="E798" s="741"/>
      <c r="F798" s="742"/>
      <c r="G798" s="77"/>
    </row>
    <row r="799">
      <c r="A799" s="190"/>
      <c r="B799" s="740"/>
      <c r="C799" s="740"/>
      <c r="D799" s="741"/>
      <c r="E799" s="741"/>
      <c r="F799" s="742"/>
      <c r="G799" s="77"/>
    </row>
    <row r="800">
      <c r="A800" s="190"/>
      <c r="B800" s="740"/>
      <c r="C800" s="740"/>
      <c r="D800" s="741"/>
      <c r="E800" s="741"/>
      <c r="F800" s="742"/>
      <c r="G800" s="77"/>
    </row>
    <row r="801">
      <c r="A801" s="190"/>
      <c r="B801" s="740"/>
      <c r="C801" s="740"/>
      <c r="D801" s="741"/>
      <c r="E801" s="741"/>
      <c r="F801" s="742"/>
      <c r="G801" s="77"/>
    </row>
    <row r="802">
      <c r="A802" s="190"/>
      <c r="B802" s="740"/>
      <c r="C802" s="740"/>
      <c r="D802" s="741"/>
      <c r="E802" s="741"/>
      <c r="F802" s="742"/>
      <c r="G802" s="77"/>
    </row>
    <row r="803">
      <c r="A803" s="190"/>
      <c r="B803" s="740"/>
      <c r="C803" s="740"/>
      <c r="D803" s="741"/>
      <c r="E803" s="741"/>
      <c r="F803" s="742"/>
      <c r="G803" s="77"/>
    </row>
    <row r="804">
      <c r="A804" s="190"/>
      <c r="B804" s="740"/>
      <c r="C804" s="740"/>
      <c r="D804" s="741"/>
      <c r="E804" s="741"/>
      <c r="F804" s="742"/>
      <c r="G804" s="77"/>
    </row>
    <row r="805">
      <c r="A805" s="190"/>
      <c r="B805" s="740"/>
      <c r="C805" s="740"/>
      <c r="D805" s="741"/>
      <c r="E805" s="741"/>
      <c r="F805" s="742"/>
      <c r="G805" s="77"/>
    </row>
    <row r="806">
      <c r="A806" s="190"/>
      <c r="B806" s="740"/>
      <c r="C806" s="740"/>
      <c r="D806" s="741"/>
      <c r="E806" s="741"/>
      <c r="F806" s="742"/>
      <c r="G806" s="77"/>
    </row>
    <row r="807">
      <c r="A807" s="190"/>
      <c r="B807" s="740"/>
      <c r="C807" s="740"/>
      <c r="D807" s="741"/>
      <c r="E807" s="741"/>
      <c r="F807" s="742"/>
      <c r="G807" s="77"/>
    </row>
    <row r="808">
      <c r="A808" s="190"/>
      <c r="B808" s="740"/>
      <c r="C808" s="740"/>
      <c r="D808" s="741"/>
      <c r="E808" s="741"/>
      <c r="F808" s="742"/>
      <c r="G808" s="77"/>
    </row>
    <row r="809">
      <c r="A809" s="190"/>
      <c r="B809" s="740"/>
      <c r="C809" s="740"/>
      <c r="D809" s="741"/>
      <c r="E809" s="741"/>
      <c r="F809" s="742"/>
      <c r="G809" s="77"/>
    </row>
    <row r="810">
      <c r="A810" s="190"/>
      <c r="B810" s="740"/>
      <c r="C810" s="740"/>
      <c r="D810" s="741"/>
      <c r="E810" s="741"/>
      <c r="F810" s="742"/>
      <c r="G810" s="77"/>
    </row>
    <row r="811">
      <c r="A811" s="190"/>
      <c r="B811" s="740"/>
      <c r="C811" s="740"/>
      <c r="D811" s="741"/>
      <c r="E811" s="741"/>
      <c r="F811" s="742"/>
      <c r="G811" s="77"/>
    </row>
    <row r="812">
      <c r="A812" s="190"/>
      <c r="B812" s="740"/>
      <c r="C812" s="740"/>
      <c r="D812" s="741"/>
      <c r="E812" s="741"/>
      <c r="F812" s="742"/>
      <c r="G812" s="77"/>
    </row>
    <row r="813">
      <c r="A813" s="190"/>
      <c r="B813" s="740"/>
      <c r="C813" s="740"/>
      <c r="D813" s="741"/>
      <c r="E813" s="741"/>
      <c r="F813" s="742"/>
      <c r="G813" s="77"/>
    </row>
    <row r="814">
      <c r="A814" s="190"/>
      <c r="B814" s="740"/>
      <c r="C814" s="740"/>
      <c r="D814" s="741"/>
      <c r="E814" s="741"/>
      <c r="F814" s="742"/>
      <c r="G814" s="77"/>
    </row>
    <row r="815">
      <c r="A815" s="190"/>
      <c r="B815" s="740"/>
      <c r="C815" s="740"/>
      <c r="D815" s="741"/>
      <c r="E815" s="741"/>
      <c r="F815" s="742"/>
      <c r="G815" s="77"/>
    </row>
    <row r="816">
      <c r="A816" s="190"/>
      <c r="B816" s="740"/>
      <c r="C816" s="740"/>
      <c r="D816" s="741"/>
      <c r="E816" s="741"/>
      <c r="F816" s="742"/>
      <c r="G816" s="77"/>
    </row>
    <row r="817">
      <c r="A817" s="190"/>
      <c r="B817" s="740"/>
      <c r="C817" s="740"/>
      <c r="D817" s="741"/>
      <c r="E817" s="741"/>
      <c r="F817" s="742"/>
      <c r="G817" s="77"/>
    </row>
    <row r="818">
      <c r="A818" s="190"/>
      <c r="B818" s="740"/>
      <c r="C818" s="740"/>
      <c r="D818" s="741"/>
      <c r="E818" s="741"/>
      <c r="F818" s="742"/>
      <c r="G818" s="77"/>
    </row>
    <row r="819">
      <c r="A819" s="190"/>
      <c r="B819" s="740"/>
      <c r="C819" s="740"/>
      <c r="D819" s="741"/>
      <c r="E819" s="741"/>
      <c r="F819" s="742"/>
      <c r="G819" s="77"/>
    </row>
    <row r="820">
      <c r="A820" s="190"/>
      <c r="B820" s="740"/>
      <c r="C820" s="740"/>
      <c r="D820" s="741"/>
      <c r="E820" s="741"/>
      <c r="F820" s="742"/>
      <c r="G820" s="77"/>
    </row>
    <row r="821">
      <c r="A821" s="190"/>
      <c r="B821" s="740"/>
      <c r="C821" s="740"/>
      <c r="D821" s="741"/>
      <c r="E821" s="741"/>
      <c r="F821" s="742"/>
      <c r="G821" s="77"/>
    </row>
    <row r="822">
      <c r="A822" s="190"/>
      <c r="B822" s="740"/>
      <c r="C822" s="740"/>
      <c r="D822" s="741"/>
      <c r="E822" s="741"/>
      <c r="F822" s="742"/>
      <c r="G822" s="77"/>
    </row>
    <row r="823">
      <c r="A823" s="190"/>
      <c r="B823" s="740"/>
      <c r="C823" s="740"/>
      <c r="D823" s="741"/>
      <c r="E823" s="741"/>
      <c r="F823" s="742"/>
      <c r="G823" s="77"/>
    </row>
    <row r="824">
      <c r="A824" s="190"/>
      <c r="B824" s="740"/>
      <c r="C824" s="740"/>
      <c r="D824" s="741"/>
      <c r="E824" s="741"/>
      <c r="F824" s="742"/>
      <c r="G824" s="77"/>
    </row>
    <row r="825">
      <c r="A825" s="190"/>
      <c r="B825" s="740"/>
      <c r="C825" s="740"/>
      <c r="D825" s="741"/>
      <c r="E825" s="741"/>
      <c r="F825" s="742"/>
      <c r="G825" s="77"/>
    </row>
    <row r="826">
      <c r="A826" s="190"/>
      <c r="B826" s="740"/>
      <c r="C826" s="740"/>
      <c r="D826" s="741"/>
      <c r="E826" s="741"/>
      <c r="F826" s="742"/>
      <c r="G826" s="77"/>
    </row>
    <row r="827">
      <c r="A827" s="190"/>
      <c r="B827" s="740"/>
      <c r="C827" s="740"/>
      <c r="D827" s="741"/>
      <c r="E827" s="741"/>
      <c r="F827" s="742"/>
      <c r="G827" s="77"/>
    </row>
    <row r="828">
      <c r="A828" s="190"/>
      <c r="B828" s="740"/>
      <c r="C828" s="740"/>
      <c r="D828" s="741"/>
      <c r="E828" s="741"/>
      <c r="F828" s="742"/>
      <c r="G828" s="77"/>
    </row>
    <row r="829">
      <c r="A829" s="190"/>
      <c r="B829" s="740"/>
      <c r="C829" s="740"/>
      <c r="D829" s="741"/>
      <c r="E829" s="741"/>
      <c r="F829" s="742"/>
      <c r="G829" s="77"/>
    </row>
    <row r="830">
      <c r="A830" s="190"/>
      <c r="B830" s="740"/>
      <c r="C830" s="740"/>
      <c r="D830" s="741"/>
      <c r="E830" s="741"/>
      <c r="F830" s="742"/>
      <c r="G830" s="77"/>
    </row>
    <row r="831">
      <c r="A831" s="190"/>
      <c r="B831" s="740"/>
      <c r="C831" s="740"/>
      <c r="D831" s="741"/>
      <c r="E831" s="741"/>
      <c r="F831" s="742"/>
      <c r="G831" s="77"/>
    </row>
    <row r="832">
      <c r="A832" s="190"/>
      <c r="B832" s="740"/>
      <c r="C832" s="740"/>
      <c r="D832" s="741"/>
      <c r="E832" s="741"/>
      <c r="F832" s="742"/>
      <c r="G832" s="77"/>
    </row>
    <row r="833">
      <c r="A833" s="190"/>
      <c r="B833" s="740"/>
      <c r="C833" s="740"/>
      <c r="D833" s="741"/>
      <c r="E833" s="741"/>
      <c r="F833" s="742"/>
      <c r="G833" s="77"/>
    </row>
    <row r="834">
      <c r="A834" s="190"/>
      <c r="B834" s="740"/>
      <c r="C834" s="740"/>
      <c r="D834" s="741"/>
      <c r="E834" s="741"/>
      <c r="F834" s="742"/>
      <c r="G834" s="77"/>
    </row>
    <row r="835">
      <c r="A835" s="190"/>
      <c r="B835" s="740"/>
      <c r="C835" s="740"/>
      <c r="D835" s="741"/>
      <c r="E835" s="741"/>
      <c r="F835" s="742"/>
      <c r="G835" s="77"/>
    </row>
    <row r="836">
      <c r="A836" s="190"/>
      <c r="B836" s="740"/>
      <c r="C836" s="740"/>
      <c r="D836" s="741"/>
      <c r="E836" s="741"/>
      <c r="F836" s="742"/>
      <c r="G836" s="77"/>
    </row>
    <row r="837">
      <c r="A837" s="190"/>
      <c r="B837" s="740"/>
      <c r="C837" s="740"/>
      <c r="D837" s="741"/>
      <c r="E837" s="741"/>
      <c r="F837" s="742"/>
      <c r="G837" s="77"/>
    </row>
    <row r="838">
      <c r="A838" s="190"/>
      <c r="B838" s="740"/>
      <c r="C838" s="740"/>
      <c r="D838" s="741"/>
      <c r="E838" s="741"/>
      <c r="F838" s="742"/>
      <c r="G838" s="77"/>
    </row>
    <row r="839">
      <c r="A839" s="190"/>
      <c r="B839" s="740"/>
      <c r="C839" s="740"/>
      <c r="D839" s="741"/>
      <c r="E839" s="741"/>
      <c r="F839" s="742"/>
      <c r="G839" s="77"/>
    </row>
    <row r="840">
      <c r="A840" s="190"/>
      <c r="B840" s="740"/>
      <c r="C840" s="740"/>
      <c r="D840" s="741"/>
      <c r="E840" s="741"/>
      <c r="F840" s="742"/>
      <c r="G840" s="77"/>
    </row>
    <row r="841">
      <c r="A841" s="190"/>
      <c r="B841" s="740"/>
      <c r="C841" s="740"/>
      <c r="D841" s="741"/>
      <c r="E841" s="741"/>
      <c r="F841" s="742"/>
      <c r="G841" s="77"/>
    </row>
    <row r="842">
      <c r="A842" s="190"/>
      <c r="B842" s="740"/>
      <c r="C842" s="740"/>
      <c r="D842" s="741"/>
      <c r="E842" s="741"/>
      <c r="F842" s="742"/>
      <c r="G842" s="77"/>
    </row>
    <row r="843">
      <c r="A843" s="190"/>
      <c r="B843" s="740"/>
      <c r="C843" s="740"/>
      <c r="D843" s="741"/>
      <c r="E843" s="741"/>
      <c r="F843" s="742"/>
      <c r="G843" s="77"/>
    </row>
    <row r="844">
      <c r="A844" s="190"/>
      <c r="B844" s="740"/>
      <c r="C844" s="740"/>
      <c r="D844" s="741"/>
      <c r="E844" s="741"/>
      <c r="F844" s="742"/>
      <c r="G844" s="77"/>
    </row>
    <row r="845">
      <c r="A845" s="190"/>
      <c r="B845" s="740"/>
      <c r="C845" s="740"/>
      <c r="D845" s="741"/>
      <c r="E845" s="741"/>
      <c r="F845" s="742"/>
      <c r="G845" s="77"/>
    </row>
    <row r="846">
      <c r="A846" s="190"/>
      <c r="B846" s="740"/>
      <c r="C846" s="740"/>
      <c r="D846" s="741"/>
      <c r="E846" s="741"/>
      <c r="F846" s="742"/>
      <c r="G846" s="77"/>
    </row>
    <row r="847">
      <c r="A847" s="190"/>
      <c r="B847" s="740"/>
      <c r="C847" s="740"/>
      <c r="D847" s="741"/>
      <c r="E847" s="741"/>
      <c r="F847" s="742"/>
      <c r="G847" s="77"/>
    </row>
    <row r="848">
      <c r="A848" s="190"/>
      <c r="B848" s="740"/>
      <c r="C848" s="740"/>
      <c r="D848" s="741"/>
      <c r="E848" s="741"/>
      <c r="F848" s="742"/>
      <c r="G848" s="77"/>
    </row>
    <row r="849">
      <c r="A849" s="190"/>
      <c r="B849" s="740"/>
      <c r="C849" s="740"/>
      <c r="D849" s="741"/>
      <c r="E849" s="741"/>
      <c r="F849" s="742"/>
      <c r="G849" s="77"/>
    </row>
    <row r="850">
      <c r="A850" s="190"/>
      <c r="B850" s="740"/>
      <c r="C850" s="740"/>
      <c r="D850" s="741"/>
      <c r="E850" s="741"/>
      <c r="F850" s="742"/>
      <c r="G850" s="77"/>
    </row>
    <row r="851">
      <c r="A851" s="190"/>
      <c r="B851" s="740"/>
      <c r="C851" s="740"/>
      <c r="D851" s="741"/>
      <c r="E851" s="741"/>
      <c r="F851" s="742"/>
      <c r="G851" s="77"/>
    </row>
    <row r="852">
      <c r="A852" s="190"/>
      <c r="B852" s="740"/>
      <c r="C852" s="740"/>
      <c r="D852" s="741"/>
      <c r="E852" s="741"/>
      <c r="F852" s="742"/>
      <c r="G852" s="77"/>
    </row>
    <row r="853">
      <c r="A853" s="190"/>
      <c r="B853" s="740"/>
      <c r="C853" s="740"/>
      <c r="D853" s="741"/>
      <c r="E853" s="741"/>
      <c r="F853" s="742"/>
      <c r="G853" s="77"/>
    </row>
    <row r="854">
      <c r="A854" s="190"/>
      <c r="B854" s="740"/>
      <c r="C854" s="740"/>
      <c r="D854" s="741"/>
      <c r="E854" s="741"/>
      <c r="F854" s="742"/>
      <c r="G854" s="77"/>
    </row>
    <row r="855">
      <c r="A855" s="190"/>
      <c r="B855" s="740"/>
      <c r="C855" s="740"/>
      <c r="D855" s="741"/>
      <c r="E855" s="741"/>
      <c r="F855" s="742"/>
      <c r="G855" s="77"/>
    </row>
    <row r="856">
      <c r="A856" s="190"/>
      <c r="B856" s="740"/>
      <c r="C856" s="740"/>
      <c r="D856" s="741"/>
      <c r="E856" s="741"/>
      <c r="F856" s="742"/>
      <c r="G856" s="77"/>
    </row>
    <row r="857">
      <c r="A857" s="190"/>
      <c r="B857" s="740"/>
      <c r="C857" s="740"/>
      <c r="D857" s="741"/>
      <c r="E857" s="741"/>
      <c r="F857" s="742"/>
      <c r="G857" s="77"/>
    </row>
    <row r="858">
      <c r="A858" s="190"/>
      <c r="B858" s="740"/>
      <c r="C858" s="740"/>
      <c r="D858" s="741"/>
      <c r="E858" s="741"/>
      <c r="F858" s="742"/>
      <c r="G858" s="77"/>
    </row>
    <row r="859">
      <c r="A859" s="190"/>
      <c r="B859" s="740"/>
      <c r="C859" s="740"/>
      <c r="D859" s="741"/>
      <c r="E859" s="741"/>
      <c r="F859" s="742"/>
      <c r="G859" s="77"/>
    </row>
    <row r="860">
      <c r="A860" s="190"/>
      <c r="B860" s="740"/>
      <c r="C860" s="740"/>
      <c r="D860" s="741"/>
      <c r="E860" s="741"/>
      <c r="F860" s="742"/>
      <c r="G860" s="77"/>
    </row>
    <row r="861">
      <c r="A861" s="190"/>
      <c r="B861" s="740"/>
      <c r="C861" s="740"/>
      <c r="D861" s="741"/>
      <c r="E861" s="741"/>
      <c r="F861" s="742"/>
      <c r="G861" s="77"/>
    </row>
    <row r="862">
      <c r="A862" s="190"/>
      <c r="B862" s="740"/>
      <c r="C862" s="740"/>
      <c r="D862" s="741"/>
      <c r="E862" s="741"/>
      <c r="F862" s="742"/>
      <c r="G862" s="77"/>
    </row>
    <row r="863">
      <c r="A863" s="190"/>
      <c r="B863" s="740"/>
      <c r="C863" s="740"/>
      <c r="D863" s="741"/>
      <c r="E863" s="741"/>
      <c r="F863" s="742"/>
      <c r="G863" s="77"/>
    </row>
    <row r="864">
      <c r="A864" s="190"/>
      <c r="B864" s="740"/>
      <c r="C864" s="740"/>
      <c r="D864" s="741"/>
      <c r="E864" s="741"/>
      <c r="F864" s="742"/>
      <c r="G864" s="77"/>
    </row>
    <row r="865">
      <c r="A865" s="190"/>
      <c r="B865" s="740"/>
      <c r="C865" s="740"/>
      <c r="D865" s="741"/>
      <c r="E865" s="741"/>
      <c r="F865" s="742"/>
      <c r="G865" s="77"/>
    </row>
    <row r="866">
      <c r="A866" s="190"/>
      <c r="B866" s="740"/>
      <c r="C866" s="740"/>
      <c r="D866" s="741"/>
      <c r="E866" s="741"/>
      <c r="F866" s="742"/>
      <c r="G866" s="77"/>
    </row>
    <row r="867">
      <c r="A867" s="190"/>
      <c r="B867" s="740"/>
      <c r="C867" s="740"/>
      <c r="D867" s="741"/>
      <c r="E867" s="741"/>
      <c r="F867" s="742"/>
      <c r="G867" s="77"/>
    </row>
    <row r="868">
      <c r="A868" s="190"/>
      <c r="B868" s="740"/>
      <c r="C868" s="740"/>
      <c r="D868" s="741"/>
      <c r="E868" s="741"/>
      <c r="F868" s="742"/>
      <c r="G868" s="77"/>
    </row>
    <row r="869">
      <c r="A869" s="190"/>
      <c r="B869" s="740"/>
      <c r="C869" s="740"/>
      <c r="D869" s="741"/>
      <c r="E869" s="741"/>
      <c r="F869" s="742"/>
      <c r="G869" s="77"/>
    </row>
    <row r="870">
      <c r="A870" s="190"/>
      <c r="B870" s="740"/>
      <c r="C870" s="740"/>
      <c r="D870" s="741"/>
      <c r="E870" s="741"/>
      <c r="F870" s="742"/>
      <c r="G870" s="77"/>
    </row>
    <row r="871">
      <c r="A871" s="190"/>
      <c r="B871" s="740"/>
      <c r="C871" s="740"/>
      <c r="D871" s="741"/>
      <c r="E871" s="741"/>
      <c r="F871" s="742"/>
      <c r="G871" s="77"/>
    </row>
    <row r="872">
      <c r="A872" s="190"/>
      <c r="B872" s="740"/>
      <c r="C872" s="740"/>
      <c r="D872" s="741"/>
      <c r="E872" s="741"/>
      <c r="F872" s="742"/>
      <c r="G872" s="77"/>
    </row>
    <row r="873">
      <c r="A873" s="190"/>
      <c r="B873" s="740"/>
      <c r="C873" s="740"/>
      <c r="D873" s="741"/>
      <c r="E873" s="741"/>
      <c r="F873" s="742"/>
      <c r="G873" s="77"/>
    </row>
    <row r="874">
      <c r="A874" s="190"/>
      <c r="B874" s="740"/>
      <c r="C874" s="740"/>
      <c r="D874" s="741"/>
      <c r="E874" s="741"/>
      <c r="F874" s="742"/>
      <c r="G874" s="77"/>
    </row>
    <row r="875">
      <c r="A875" s="190"/>
      <c r="B875" s="740"/>
      <c r="C875" s="740"/>
      <c r="D875" s="741"/>
      <c r="E875" s="741"/>
      <c r="F875" s="742"/>
      <c r="G875" s="77"/>
    </row>
    <row r="876">
      <c r="A876" s="190"/>
      <c r="B876" s="740"/>
      <c r="C876" s="740"/>
      <c r="D876" s="741"/>
      <c r="E876" s="741"/>
      <c r="F876" s="742"/>
      <c r="G876" s="77"/>
    </row>
    <row r="877">
      <c r="A877" s="190"/>
      <c r="B877" s="740"/>
      <c r="C877" s="740"/>
      <c r="D877" s="741"/>
      <c r="E877" s="741"/>
      <c r="F877" s="742"/>
      <c r="G877" s="77"/>
    </row>
    <row r="878">
      <c r="A878" s="190"/>
      <c r="B878" s="740"/>
      <c r="C878" s="740"/>
      <c r="D878" s="741"/>
      <c r="E878" s="741"/>
      <c r="F878" s="742"/>
      <c r="G878" s="77"/>
    </row>
    <row r="879">
      <c r="A879" s="190"/>
      <c r="B879" s="740"/>
      <c r="C879" s="740"/>
      <c r="D879" s="741"/>
      <c r="E879" s="741"/>
      <c r="F879" s="742"/>
      <c r="G879" s="77"/>
    </row>
    <row r="880">
      <c r="A880" s="190"/>
      <c r="B880" s="740"/>
      <c r="C880" s="740"/>
      <c r="D880" s="741"/>
      <c r="E880" s="741"/>
      <c r="F880" s="742"/>
      <c r="G880" s="77"/>
    </row>
    <row r="881">
      <c r="A881" s="190"/>
      <c r="B881" s="740"/>
      <c r="C881" s="740"/>
      <c r="D881" s="741"/>
      <c r="E881" s="741"/>
      <c r="F881" s="742"/>
      <c r="G881" s="77"/>
    </row>
    <row r="882">
      <c r="A882" s="190"/>
      <c r="B882" s="740"/>
      <c r="C882" s="740"/>
      <c r="D882" s="741"/>
      <c r="E882" s="741"/>
      <c r="F882" s="742"/>
      <c r="G882" s="77"/>
    </row>
    <row r="883">
      <c r="A883" s="190"/>
      <c r="B883" s="740"/>
      <c r="C883" s="740"/>
      <c r="D883" s="741"/>
      <c r="E883" s="741"/>
      <c r="F883" s="742"/>
      <c r="G883" s="77"/>
    </row>
    <row r="884">
      <c r="A884" s="190"/>
      <c r="B884" s="740"/>
      <c r="C884" s="740"/>
      <c r="D884" s="741"/>
      <c r="E884" s="741"/>
      <c r="F884" s="742"/>
      <c r="G884" s="77"/>
    </row>
    <row r="885">
      <c r="A885" s="190"/>
      <c r="B885" s="740"/>
      <c r="C885" s="740"/>
      <c r="D885" s="741"/>
      <c r="E885" s="741"/>
      <c r="F885" s="742"/>
      <c r="G885" s="77"/>
    </row>
    <row r="886">
      <c r="A886" s="190"/>
      <c r="B886" s="740"/>
      <c r="C886" s="740"/>
      <c r="D886" s="741"/>
      <c r="E886" s="741"/>
      <c r="F886" s="742"/>
      <c r="G886" s="77"/>
    </row>
    <row r="887">
      <c r="A887" s="190"/>
      <c r="B887" s="740"/>
      <c r="C887" s="740"/>
      <c r="D887" s="741"/>
      <c r="E887" s="741"/>
      <c r="F887" s="742"/>
      <c r="G887" s="77"/>
    </row>
    <row r="888">
      <c r="A888" s="190"/>
      <c r="B888" s="740"/>
      <c r="C888" s="740"/>
      <c r="D888" s="741"/>
      <c r="E888" s="741"/>
      <c r="F888" s="742"/>
      <c r="G888" s="77"/>
    </row>
    <row r="889">
      <c r="A889" s="190"/>
      <c r="B889" s="740"/>
      <c r="C889" s="740"/>
      <c r="D889" s="741"/>
      <c r="E889" s="741"/>
      <c r="F889" s="742"/>
      <c r="G889" s="77"/>
    </row>
    <row r="890">
      <c r="A890" s="190"/>
      <c r="B890" s="740"/>
      <c r="C890" s="740"/>
      <c r="D890" s="741"/>
      <c r="E890" s="741"/>
      <c r="F890" s="742"/>
      <c r="G890" s="77"/>
    </row>
    <row r="891">
      <c r="A891" s="190"/>
      <c r="B891" s="740"/>
      <c r="C891" s="740"/>
      <c r="D891" s="741"/>
      <c r="E891" s="741"/>
      <c r="F891" s="742"/>
      <c r="G891" s="77"/>
    </row>
    <row r="892">
      <c r="A892" s="190"/>
      <c r="B892" s="740"/>
      <c r="C892" s="740"/>
      <c r="D892" s="741"/>
      <c r="E892" s="741"/>
      <c r="F892" s="742"/>
      <c r="G892" s="77"/>
    </row>
    <row r="893">
      <c r="A893" s="190"/>
      <c r="B893" s="740"/>
      <c r="C893" s="740"/>
      <c r="D893" s="741"/>
      <c r="E893" s="741"/>
      <c r="F893" s="742"/>
      <c r="G893" s="77"/>
    </row>
    <row r="894">
      <c r="A894" s="190"/>
      <c r="B894" s="740"/>
      <c r="C894" s="740"/>
      <c r="D894" s="741"/>
      <c r="E894" s="741"/>
      <c r="F894" s="742"/>
      <c r="G894" s="77"/>
    </row>
    <row r="895">
      <c r="A895" s="190"/>
      <c r="B895" s="740"/>
      <c r="C895" s="740"/>
      <c r="D895" s="741"/>
      <c r="E895" s="741"/>
      <c r="F895" s="742"/>
      <c r="G895" s="77"/>
    </row>
    <row r="896">
      <c r="A896" s="190"/>
      <c r="B896" s="740"/>
      <c r="C896" s="740"/>
      <c r="D896" s="741"/>
      <c r="E896" s="741"/>
      <c r="F896" s="742"/>
      <c r="G896" s="77"/>
    </row>
    <row r="897">
      <c r="A897" s="190"/>
      <c r="B897" s="740"/>
      <c r="C897" s="740"/>
      <c r="D897" s="741"/>
      <c r="E897" s="741"/>
      <c r="F897" s="742"/>
      <c r="G897" s="77"/>
    </row>
    <row r="898">
      <c r="A898" s="190"/>
      <c r="B898" s="740"/>
      <c r="C898" s="740"/>
      <c r="D898" s="741"/>
      <c r="E898" s="741"/>
      <c r="F898" s="742"/>
      <c r="G898" s="77"/>
    </row>
    <row r="899">
      <c r="A899" s="190"/>
      <c r="B899" s="740"/>
      <c r="C899" s="740"/>
      <c r="D899" s="741"/>
      <c r="E899" s="741"/>
      <c r="F899" s="742"/>
      <c r="G899" s="77"/>
    </row>
    <row r="900">
      <c r="A900" s="190"/>
      <c r="B900" s="740"/>
      <c r="C900" s="740"/>
      <c r="D900" s="741"/>
      <c r="E900" s="741"/>
      <c r="F900" s="742"/>
      <c r="G900" s="77"/>
    </row>
    <row r="901">
      <c r="A901" s="190"/>
      <c r="B901" s="740"/>
      <c r="C901" s="740"/>
      <c r="D901" s="741"/>
      <c r="E901" s="741"/>
      <c r="F901" s="742"/>
      <c r="G901" s="77"/>
    </row>
    <row r="902">
      <c r="A902" s="190"/>
      <c r="B902" s="740"/>
      <c r="C902" s="740"/>
      <c r="D902" s="741"/>
      <c r="E902" s="741"/>
      <c r="F902" s="742"/>
      <c r="G902" s="77"/>
    </row>
    <row r="903">
      <c r="A903" s="190"/>
      <c r="B903" s="740"/>
      <c r="C903" s="740"/>
      <c r="D903" s="741"/>
      <c r="E903" s="741"/>
      <c r="F903" s="742"/>
      <c r="G903" s="77"/>
    </row>
    <row r="904">
      <c r="A904" s="190"/>
      <c r="B904" s="740"/>
      <c r="C904" s="740"/>
      <c r="D904" s="741"/>
      <c r="E904" s="741"/>
      <c r="F904" s="742"/>
      <c r="G904" s="77"/>
    </row>
    <row r="905">
      <c r="A905" s="190"/>
      <c r="B905" s="740"/>
      <c r="C905" s="740"/>
      <c r="D905" s="741"/>
      <c r="E905" s="741"/>
      <c r="F905" s="742"/>
      <c r="G905" s="77"/>
    </row>
    <row r="906">
      <c r="A906" s="190"/>
      <c r="B906" s="740"/>
      <c r="C906" s="740"/>
      <c r="D906" s="741"/>
      <c r="E906" s="741"/>
      <c r="F906" s="742"/>
      <c r="G906" s="77"/>
    </row>
    <row r="907">
      <c r="A907" s="190"/>
      <c r="B907" s="740"/>
      <c r="C907" s="740"/>
      <c r="D907" s="741"/>
      <c r="E907" s="741"/>
      <c r="F907" s="742"/>
      <c r="G907" s="77"/>
    </row>
    <row r="908">
      <c r="A908" s="190"/>
      <c r="B908" s="740"/>
      <c r="C908" s="740"/>
      <c r="D908" s="741"/>
      <c r="E908" s="741"/>
      <c r="F908" s="742"/>
      <c r="G908" s="77"/>
    </row>
    <row r="909">
      <c r="A909" s="190"/>
      <c r="B909" s="740"/>
      <c r="C909" s="740"/>
      <c r="D909" s="741"/>
      <c r="E909" s="741"/>
      <c r="F909" s="742"/>
      <c r="G909" s="77"/>
    </row>
    <row r="910">
      <c r="A910" s="190"/>
      <c r="B910" s="740"/>
      <c r="C910" s="740"/>
      <c r="D910" s="741"/>
      <c r="E910" s="741"/>
      <c r="F910" s="742"/>
      <c r="G910" s="77"/>
    </row>
    <row r="911">
      <c r="A911" s="190"/>
      <c r="B911" s="740"/>
      <c r="C911" s="740"/>
      <c r="D911" s="741"/>
      <c r="E911" s="741"/>
      <c r="F911" s="742"/>
      <c r="G911" s="77"/>
    </row>
    <row r="912">
      <c r="A912" s="190"/>
      <c r="B912" s="740"/>
      <c r="C912" s="740"/>
      <c r="D912" s="741"/>
      <c r="E912" s="741"/>
      <c r="F912" s="742"/>
      <c r="G912" s="77"/>
    </row>
    <row r="913">
      <c r="A913" s="190"/>
      <c r="B913" s="740"/>
      <c r="C913" s="740"/>
      <c r="D913" s="741"/>
      <c r="E913" s="741"/>
      <c r="F913" s="742"/>
      <c r="G913" s="77"/>
    </row>
    <row r="914">
      <c r="A914" s="190"/>
      <c r="B914" s="740"/>
      <c r="C914" s="740"/>
      <c r="D914" s="741"/>
      <c r="E914" s="741"/>
      <c r="F914" s="742"/>
      <c r="G914" s="77"/>
    </row>
    <row r="915">
      <c r="A915" s="190"/>
      <c r="B915" s="740"/>
      <c r="C915" s="740"/>
      <c r="D915" s="741"/>
      <c r="E915" s="741"/>
      <c r="F915" s="742"/>
      <c r="G915" s="77"/>
    </row>
    <row r="916">
      <c r="A916" s="190"/>
      <c r="B916" s="740"/>
      <c r="C916" s="740"/>
      <c r="D916" s="741"/>
      <c r="E916" s="741"/>
      <c r="F916" s="742"/>
      <c r="G916" s="77"/>
    </row>
    <row r="917">
      <c r="A917" s="190"/>
      <c r="B917" s="740"/>
      <c r="C917" s="740"/>
      <c r="D917" s="741"/>
      <c r="E917" s="741"/>
      <c r="F917" s="742"/>
      <c r="G917" s="77"/>
    </row>
    <row r="918">
      <c r="A918" s="190"/>
      <c r="B918" s="740"/>
      <c r="C918" s="740"/>
      <c r="D918" s="741"/>
      <c r="E918" s="741"/>
      <c r="F918" s="742"/>
      <c r="G918" s="77"/>
    </row>
    <row r="919">
      <c r="A919" s="190"/>
      <c r="B919" s="740"/>
      <c r="C919" s="740"/>
      <c r="D919" s="741"/>
      <c r="E919" s="741"/>
      <c r="F919" s="742"/>
      <c r="G919" s="77"/>
    </row>
    <row r="920">
      <c r="A920" s="190"/>
      <c r="B920" s="740"/>
      <c r="C920" s="740"/>
      <c r="D920" s="741"/>
      <c r="E920" s="741"/>
      <c r="F920" s="742"/>
      <c r="G920" s="77"/>
    </row>
    <row r="921">
      <c r="A921" s="190"/>
      <c r="B921" s="740"/>
      <c r="C921" s="740"/>
      <c r="D921" s="741"/>
      <c r="E921" s="741"/>
      <c r="F921" s="742"/>
      <c r="G921" s="77"/>
    </row>
    <row r="922">
      <c r="A922" s="190"/>
      <c r="B922" s="740"/>
      <c r="C922" s="740"/>
      <c r="D922" s="741"/>
      <c r="E922" s="741"/>
      <c r="F922" s="742"/>
      <c r="G922" s="77"/>
    </row>
    <row r="923">
      <c r="A923" s="190"/>
      <c r="B923" s="740"/>
      <c r="C923" s="740"/>
      <c r="D923" s="741"/>
      <c r="E923" s="741"/>
      <c r="F923" s="742"/>
      <c r="G923" s="77"/>
    </row>
    <row r="924">
      <c r="A924" s="190"/>
      <c r="B924" s="740"/>
      <c r="C924" s="740"/>
      <c r="D924" s="741"/>
      <c r="E924" s="741"/>
      <c r="F924" s="742"/>
      <c r="G924" s="77"/>
    </row>
    <row r="925">
      <c r="A925" s="190"/>
      <c r="B925" s="740"/>
      <c r="C925" s="740"/>
      <c r="D925" s="741"/>
      <c r="E925" s="741"/>
      <c r="F925" s="742"/>
      <c r="G925" s="77"/>
    </row>
    <row r="926">
      <c r="A926" s="190"/>
      <c r="B926" s="740"/>
      <c r="C926" s="740"/>
      <c r="D926" s="741"/>
      <c r="E926" s="741"/>
      <c r="F926" s="742"/>
      <c r="G926" s="77"/>
    </row>
    <row r="927">
      <c r="A927" s="190"/>
      <c r="B927" s="740"/>
      <c r="C927" s="740"/>
      <c r="D927" s="741"/>
      <c r="E927" s="741"/>
      <c r="F927" s="742"/>
      <c r="G927" s="77"/>
    </row>
    <row r="928">
      <c r="A928" s="190"/>
      <c r="B928" s="740"/>
      <c r="C928" s="740"/>
      <c r="D928" s="741"/>
      <c r="E928" s="741"/>
      <c r="F928" s="742"/>
      <c r="G928" s="77"/>
    </row>
    <row r="929">
      <c r="A929" s="190"/>
      <c r="B929" s="740"/>
      <c r="C929" s="740"/>
      <c r="D929" s="741"/>
      <c r="E929" s="741"/>
      <c r="F929" s="742"/>
      <c r="G929" s="77"/>
    </row>
    <row r="930">
      <c r="A930" s="190"/>
      <c r="B930" s="740"/>
      <c r="C930" s="740"/>
      <c r="D930" s="741"/>
      <c r="E930" s="741"/>
      <c r="F930" s="742"/>
      <c r="G930" s="77"/>
    </row>
    <row r="931">
      <c r="A931" s="190"/>
      <c r="B931" s="740"/>
      <c r="C931" s="740"/>
      <c r="D931" s="741"/>
      <c r="E931" s="741"/>
      <c r="F931" s="742"/>
      <c r="G931" s="77"/>
    </row>
    <row r="932">
      <c r="A932" s="190"/>
      <c r="B932" s="740"/>
      <c r="C932" s="740"/>
      <c r="D932" s="741"/>
      <c r="E932" s="741"/>
      <c r="F932" s="742"/>
      <c r="G932" s="77"/>
    </row>
    <row r="933">
      <c r="A933" s="190"/>
      <c r="B933" s="740"/>
      <c r="C933" s="740"/>
      <c r="D933" s="741"/>
      <c r="E933" s="741"/>
      <c r="F933" s="742"/>
      <c r="G933" s="77"/>
    </row>
    <row r="934">
      <c r="A934" s="190"/>
      <c r="B934" s="740"/>
      <c r="C934" s="740"/>
      <c r="D934" s="741"/>
      <c r="E934" s="741"/>
      <c r="F934" s="742"/>
      <c r="G934" s="77"/>
    </row>
    <row r="935">
      <c r="A935" s="190"/>
      <c r="B935" s="740"/>
      <c r="C935" s="740"/>
      <c r="D935" s="741"/>
      <c r="E935" s="741"/>
      <c r="F935" s="742"/>
      <c r="G935" s="77"/>
    </row>
    <row r="936">
      <c r="A936" s="190"/>
      <c r="B936" s="740"/>
      <c r="C936" s="740"/>
      <c r="D936" s="741"/>
      <c r="E936" s="741"/>
      <c r="F936" s="742"/>
      <c r="G936" s="77"/>
    </row>
    <row r="937">
      <c r="A937" s="190"/>
      <c r="B937" s="740"/>
      <c r="C937" s="740"/>
      <c r="D937" s="741"/>
      <c r="E937" s="741"/>
      <c r="F937" s="742"/>
      <c r="G937" s="77"/>
    </row>
    <row r="938">
      <c r="A938" s="190"/>
      <c r="B938" s="740"/>
      <c r="C938" s="740"/>
      <c r="D938" s="741"/>
      <c r="E938" s="741"/>
      <c r="F938" s="742"/>
      <c r="G938" s="77"/>
    </row>
    <row r="939">
      <c r="A939" s="190"/>
      <c r="B939" s="740"/>
      <c r="C939" s="740"/>
      <c r="D939" s="741"/>
      <c r="E939" s="741"/>
      <c r="F939" s="742"/>
      <c r="G939" s="77"/>
    </row>
    <row r="940">
      <c r="A940" s="190"/>
      <c r="B940" s="740"/>
      <c r="C940" s="740"/>
      <c r="D940" s="741"/>
      <c r="E940" s="741"/>
      <c r="F940" s="742"/>
      <c r="G940" s="77"/>
    </row>
    <row r="941">
      <c r="A941" s="190"/>
      <c r="B941" s="740"/>
      <c r="C941" s="740"/>
      <c r="D941" s="741"/>
      <c r="E941" s="741"/>
      <c r="F941" s="742"/>
      <c r="G941" s="77"/>
    </row>
    <row r="942">
      <c r="A942" s="190"/>
      <c r="B942" s="740"/>
      <c r="C942" s="740"/>
      <c r="D942" s="741"/>
      <c r="E942" s="741"/>
      <c r="F942" s="742"/>
      <c r="G942" s="77"/>
    </row>
    <row r="943">
      <c r="A943" s="190"/>
      <c r="B943" s="740"/>
      <c r="C943" s="740"/>
      <c r="D943" s="741"/>
      <c r="E943" s="741"/>
      <c r="F943" s="742"/>
      <c r="G943" s="77"/>
    </row>
    <row r="944">
      <c r="A944" s="190"/>
      <c r="B944" s="740"/>
      <c r="C944" s="740"/>
      <c r="D944" s="741"/>
      <c r="E944" s="741"/>
      <c r="F944" s="742"/>
      <c r="G944" s="77"/>
    </row>
    <row r="945">
      <c r="A945" s="190"/>
      <c r="B945" s="740"/>
      <c r="C945" s="740"/>
      <c r="D945" s="741"/>
      <c r="E945" s="741"/>
      <c r="F945" s="742"/>
      <c r="G945" s="77"/>
    </row>
    <row r="946">
      <c r="A946" s="190"/>
      <c r="B946" s="740"/>
      <c r="C946" s="740"/>
      <c r="D946" s="741"/>
      <c r="E946" s="741"/>
      <c r="F946" s="742"/>
      <c r="G946" s="77"/>
    </row>
    <row r="947">
      <c r="A947" s="190"/>
      <c r="B947" s="740"/>
      <c r="C947" s="740"/>
      <c r="D947" s="741"/>
      <c r="E947" s="741"/>
      <c r="F947" s="742"/>
      <c r="G947" s="77"/>
    </row>
    <row r="948">
      <c r="A948" s="190"/>
      <c r="B948" s="740"/>
      <c r="C948" s="740"/>
      <c r="D948" s="741"/>
      <c r="E948" s="741"/>
      <c r="F948" s="742"/>
      <c r="G948" s="77"/>
    </row>
    <row r="949">
      <c r="A949" s="190"/>
      <c r="B949" s="740"/>
      <c r="C949" s="740"/>
      <c r="D949" s="741"/>
      <c r="E949" s="741"/>
      <c r="F949" s="742"/>
      <c r="G949" s="77"/>
    </row>
    <row r="950">
      <c r="A950" s="190"/>
      <c r="B950" s="740"/>
      <c r="C950" s="740"/>
      <c r="D950" s="741"/>
      <c r="E950" s="741"/>
      <c r="F950" s="742"/>
      <c r="G950" s="77"/>
    </row>
    <row r="951">
      <c r="A951" s="190"/>
      <c r="B951" s="740"/>
      <c r="C951" s="740"/>
      <c r="D951" s="741"/>
      <c r="E951" s="741"/>
      <c r="F951" s="742"/>
      <c r="G951" s="77"/>
    </row>
    <row r="952">
      <c r="A952" s="190"/>
      <c r="B952" s="740"/>
      <c r="C952" s="740"/>
      <c r="D952" s="741"/>
      <c r="E952" s="741"/>
      <c r="F952" s="742"/>
      <c r="G952" s="77"/>
    </row>
    <row r="953">
      <c r="A953" s="190"/>
      <c r="B953" s="740"/>
      <c r="C953" s="740"/>
      <c r="D953" s="741"/>
      <c r="E953" s="741"/>
      <c r="F953" s="742"/>
      <c r="G953" s="77"/>
    </row>
    <row r="954">
      <c r="A954" s="190"/>
      <c r="B954" s="740"/>
      <c r="C954" s="740"/>
      <c r="D954" s="741"/>
      <c r="E954" s="741"/>
      <c r="F954" s="742"/>
      <c r="G954" s="77"/>
    </row>
    <row r="955">
      <c r="A955" s="190"/>
      <c r="B955" s="740"/>
      <c r="C955" s="740"/>
      <c r="D955" s="741"/>
      <c r="E955" s="741"/>
      <c r="F955" s="742"/>
      <c r="G955" s="77"/>
    </row>
    <row r="956">
      <c r="A956" s="190"/>
      <c r="B956" s="740"/>
      <c r="C956" s="740"/>
      <c r="D956" s="741"/>
      <c r="E956" s="741"/>
      <c r="F956" s="742"/>
      <c r="G956" s="77"/>
    </row>
    <row r="957">
      <c r="A957" s="190"/>
      <c r="B957" s="740"/>
      <c r="C957" s="740"/>
      <c r="D957" s="741"/>
      <c r="E957" s="741"/>
      <c r="F957" s="742"/>
      <c r="G957" s="77"/>
    </row>
    <row r="958">
      <c r="A958" s="190"/>
      <c r="B958" s="740"/>
      <c r="C958" s="740"/>
      <c r="D958" s="741"/>
      <c r="E958" s="741"/>
      <c r="F958" s="742"/>
      <c r="G958" s="77"/>
    </row>
    <row r="959">
      <c r="A959" s="190"/>
      <c r="B959" s="740"/>
      <c r="C959" s="740"/>
      <c r="D959" s="741"/>
      <c r="E959" s="741"/>
      <c r="F959" s="742"/>
      <c r="G959" s="77"/>
    </row>
    <row r="960">
      <c r="A960" s="190"/>
      <c r="B960" s="740"/>
      <c r="C960" s="740"/>
      <c r="D960" s="741"/>
      <c r="E960" s="741"/>
      <c r="F960" s="742"/>
      <c r="G960" s="77"/>
    </row>
    <row r="961">
      <c r="A961" s="190"/>
      <c r="B961" s="740"/>
      <c r="C961" s="740"/>
      <c r="D961" s="741"/>
      <c r="E961" s="741"/>
      <c r="F961" s="742"/>
      <c r="G961" s="77"/>
    </row>
    <row r="962">
      <c r="A962" s="190"/>
      <c r="B962" s="740"/>
      <c r="C962" s="740"/>
      <c r="D962" s="741"/>
      <c r="E962" s="741"/>
      <c r="F962" s="742"/>
      <c r="G962" s="77"/>
    </row>
    <row r="963">
      <c r="A963" s="190"/>
      <c r="B963" s="740"/>
      <c r="C963" s="740"/>
      <c r="D963" s="741"/>
      <c r="E963" s="741"/>
      <c r="F963" s="742"/>
      <c r="G963" s="77"/>
    </row>
    <row r="964">
      <c r="A964" s="190"/>
      <c r="B964" s="740"/>
      <c r="C964" s="740"/>
      <c r="D964" s="741"/>
      <c r="E964" s="741"/>
      <c r="F964" s="742"/>
      <c r="G964" s="77"/>
    </row>
    <row r="965">
      <c r="A965" s="190"/>
      <c r="B965" s="740"/>
      <c r="C965" s="740"/>
      <c r="D965" s="741"/>
      <c r="E965" s="741"/>
      <c r="F965" s="742"/>
      <c r="G965" s="77"/>
    </row>
    <row r="966">
      <c r="A966" s="190"/>
      <c r="B966" s="740"/>
      <c r="C966" s="740"/>
      <c r="D966" s="741"/>
      <c r="E966" s="741"/>
      <c r="F966" s="742"/>
      <c r="G966" s="77"/>
    </row>
    <row r="967">
      <c r="A967" s="190"/>
      <c r="B967" s="740"/>
      <c r="C967" s="740"/>
      <c r="D967" s="741"/>
      <c r="E967" s="741"/>
      <c r="F967" s="742"/>
      <c r="G967" s="77"/>
    </row>
    <row r="968">
      <c r="A968" s="190"/>
      <c r="B968" s="740"/>
      <c r="C968" s="740"/>
      <c r="D968" s="741"/>
      <c r="E968" s="741"/>
      <c r="F968" s="742"/>
      <c r="G968" s="77"/>
    </row>
    <row r="969">
      <c r="A969" s="190"/>
      <c r="B969" s="740"/>
      <c r="C969" s="740"/>
      <c r="D969" s="741"/>
      <c r="E969" s="741"/>
      <c r="F969" s="742"/>
      <c r="G969" s="77"/>
    </row>
    <row r="970">
      <c r="A970" s="190"/>
      <c r="B970" s="740"/>
      <c r="C970" s="740"/>
      <c r="D970" s="741"/>
      <c r="E970" s="741"/>
      <c r="F970" s="742"/>
      <c r="G970" s="77"/>
    </row>
    <row r="971">
      <c r="A971" s="190"/>
      <c r="B971" s="740"/>
      <c r="C971" s="740"/>
      <c r="D971" s="741"/>
      <c r="E971" s="741"/>
      <c r="F971" s="742"/>
      <c r="G971" s="77"/>
    </row>
    <row r="972">
      <c r="A972" s="190"/>
      <c r="B972" s="740"/>
      <c r="C972" s="740"/>
      <c r="D972" s="741"/>
      <c r="E972" s="741"/>
      <c r="F972" s="742"/>
      <c r="G972" s="77"/>
    </row>
    <row r="973">
      <c r="A973" s="190"/>
      <c r="B973" s="740"/>
      <c r="C973" s="740"/>
      <c r="D973" s="741"/>
      <c r="E973" s="741"/>
      <c r="F973" s="742"/>
      <c r="G973" s="77"/>
    </row>
    <row r="974">
      <c r="A974" s="190"/>
      <c r="B974" s="740"/>
      <c r="C974" s="740"/>
      <c r="D974" s="741"/>
      <c r="E974" s="741"/>
      <c r="F974" s="742"/>
      <c r="G974" s="77"/>
    </row>
    <row r="975">
      <c r="A975" s="190"/>
      <c r="B975" s="740"/>
      <c r="C975" s="740"/>
      <c r="D975" s="741"/>
      <c r="E975" s="741"/>
      <c r="F975" s="742"/>
      <c r="G975" s="77"/>
    </row>
    <row r="976">
      <c r="A976" s="190"/>
      <c r="B976" s="740"/>
      <c r="C976" s="740"/>
      <c r="D976" s="741"/>
      <c r="E976" s="741"/>
      <c r="F976" s="742"/>
      <c r="G976" s="77"/>
    </row>
    <row r="977">
      <c r="A977" s="190"/>
      <c r="B977" s="740"/>
      <c r="C977" s="740"/>
      <c r="D977" s="741"/>
      <c r="E977" s="741"/>
      <c r="F977" s="742"/>
      <c r="G977" s="77"/>
    </row>
    <row r="978">
      <c r="A978" s="190"/>
      <c r="B978" s="740"/>
      <c r="C978" s="740"/>
      <c r="D978" s="741"/>
      <c r="E978" s="741"/>
      <c r="F978" s="742"/>
      <c r="G978" s="77"/>
    </row>
    <row r="979">
      <c r="A979" s="190"/>
      <c r="B979" s="740"/>
      <c r="C979" s="740"/>
      <c r="D979" s="741"/>
      <c r="E979" s="741"/>
      <c r="F979" s="742"/>
      <c r="G979" s="77"/>
    </row>
    <row r="980">
      <c r="A980" s="190"/>
      <c r="B980" s="740"/>
      <c r="C980" s="740"/>
      <c r="D980" s="741"/>
      <c r="E980" s="741"/>
      <c r="F980" s="742"/>
      <c r="G980" s="77"/>
    </row>
    <row r="981">
      <c r="A981" s="190"/>
      <c r="B981" s="740"/>
      <c r="C981" s="740"/>
      <c r="D981" s="741"/>
      <c r="E981" s="741"/>
      <c r="F981" s="742"/>
      <c r="G981" s="77"/>
    </row>
    <row r="982">
      <c r="A982" s="190"/>
      <c r="B982" s="740"/>
      <c r="C982" s="740"/>
      <c r="D982" s="741"/>
      <c r="E982" s="741"/>
      <c r="F982" s="742"/>
      <c r="G982" s="77"/>
    </row>
    <row r="983">
      <c r="A983" s="190"/>
      <c r="B983" s="740"/>
      <c r="C983" s="740"/>
      <c r="D983" s="741"/>
      <c r="E983" s="741"/>
      <c r="F983" s="742"/>
      <c r="G983" s="77"/>
    </row>
    <row r="984">
      <c r="A984" s="190"/>
      <c r="B984" s="740"/>
      <c r="C984" s="740"/>
      <c r="D984" s="741"/>
      <c r="E984" s="741"/>
      <c r="F984" s="742"/>
      <c r="G984" s="77"/>
    </row>
    <row r="985">
      <c r="A985" s="190"/>
      <c r="B985" s="740"/>
      <c r="C985" s="740"/>
      <c r="D985" s="741"/>
      <c r="E985" s="741"/>
      <c r="F985" s="742"/>
      <c r="G985" s="77"/>
    </row>
    <row r="986">
      <c r="A986" s="190"/>
      <c r="B986" s="740"/>
      <c r="C986" s="740"/>
      <c r="D986" s="741"/>
      <c r="E986" s="741"/>
      <c r="F986" s="742"/>
      <c r="G986" s="77"/>
    </row>
    <row r="987">
      <c r="A987" s="190"/>
      <c r="B987" s="740"/>
      <c r="C987" s="740"/>
      <c r="D987" s="741"/>
      <c r="E987" s="741"/>
      <c r="F987" s="742"/>
      <c r="G987" s="77"/>
    </row>
    <row r="988">
      <c r="A988" s="190"/>
      <c r="B988" s="740"/>
      <c r="C988" s="740"/>
      <c r="D988" s="741"/>
      <c r="E988" s="741"/>
      <c r="F988" s="742"/>
      <c r="G988" s="77"/>
    </row>
    <row r="989">
      <c r="A989" s="190"/>
      <c r="B989" s="740"/>
      <c r="C989" s="740"/>
      <c r="D989" s="741"/>
      <c r="E989" s="741"/>
      <c r="F989" s="742"/>
      <c r="G989" s="77"/>
    </row>
    <row r="990">
      <c r="A990" s="190"/>
      <c r="B990" s="740"/>
      <c r="C990" s="740"/>
      <c r="D990" s="741"/>
      <c r="E990" s="741"/>
      <c r="F990" s="742"/>
      <c r="G990" s="77"/>
    </row>
    <row r="991">
      <c r="A991" s="190"/>
      <c r="B991" s="740"/>
      <c r="C991" s="740"/>
      <c r="D991" s="741"/>
      <c r="E991" s="741"/>
      <c r="F991" s="742"/>
      <c r="G991" s="77"/>
    </row>
    <row r="992">
      <c r="A992" s="190"/>
      <c r="B992" s="740"/>
      <c r="C992" s="740"/>
      <c r="D992" s="741"/>
      <c r="E992" s="741"/>
      <c r="F992" s="742"/>
      <c r="G992" s="77"/>
    </row>
    <row r="993">
      <c r="A993" s="190"/>
      <c r="B993" s="740"/>
      <c r="C993" s="740"/>
      <c r="D993" s="741"/>
      <c r="E993" s="741"/>
      <c r="F993" s="742"/>
      <c r="G993" s="77"/>
    </row>
    <row r="994">
      <c r="A994" s="190"/>
      <c r="B994" s="740"/>
      <c r="C994" s="740"/>
      <c r="D994" s="741"/>
      <c r="E994" s="741"/>
      <c r="F994" s="742"/>
      <c r="G994" s="77"/>
    </row>
    <row r="995">
      <c r="A995" s="190"/>
      <c r="B995" s="740"/>
      <c r="C995" s="740"/>
      <c r="D995" s="741"/>
      <c r="E995" s="741"/>
      <c r="F995" s="742"/>
      <c r="G995" s="77"/>
    </row>
    <row r="996">
      <c r="A996" s="190"/>
      <c r="B996" s="740"/>
      <c r="C996" s="740"/>
      <c r="D996" s="741"/>
      <c r="E996" s="741"/>
      <c r="F996" s="742"/>
      <c r="G996" s="77"/>
    </row>
    <row r="997">
      <c r="A997" s="190"/>
      <c r="B997" s="740"/>
      <c r="C997" s="740"/>
      <c r="D997" s="741"/>
      <c r="E997" s="741"/>
      <c r="F997" s="742"/>
      <c r="G997" s="77"/>
    </row>
    <row r="998">
      <c r="A998" s="190"/>
      <c r="B998" s="740"/>
      <c r="C998" s="740"/>
      <c r="D998" s="741"/>
      <c r="E998" s="741"/>
      <c r="F998" s="742"/>
      <c r="G998" s="77"/>
    </row>
    <row r="999">
      <c r="A999" s="190"/>
      <c r="B999" s="740"/>
      <c r="C999" s="740"/>
      <c r="D999" s="741"/>
      <c r="E999" s="741"/>
      <c r="F999" s="742"/>
      <c r="G999" s="77"/>
    </row>
    <row r="1000">
      <c r="A1000" s="190"/>
      <c r="B1000" s="740"/>
      <c r="C1000" s="740"/>
      <c r="D1000" s="741"/>
      <c r="E1000" s="741"/>
      <c r="F1000" s="742"/>
      <c r="G1000" s="77"/>
    </row>
  </sheetData>
  <mergeCells count="35">
    <mergeCell ref="B5:C5"/>
    <mergeCell ref="B6:C6"/>
    <mergeCell ref="B1:C1"/>
    <mergeCell ref="B2:C2"/>
    <mergeCell ref="D2:D9"/>
    <mergeCell ref="E2:E9"/>
    <mergeCell ref="G2:G9"/>
    <mergeCell ref="B3:C3"/>
    <mergeCell ref="B4:C4"/>
    <mergeCell ref="B9:C9"/>
    <mergeCell ref="E14:E15"/>
    <mergeCell ref="B15:C15"/>
    <mergeCell ref="B16:C16"/>
    <mergeCell ref="E17:E19"/>
    <mergeCell ref="E20:E27"/>
    <mergeCell ref="B7:C7"/>
    <mergeCell ref="B8:C8"/>
    <mergeCell ref="B10:C10"/>
    <mergeCell ref="D10:D11"/>
    <mergeCell ref="E10:E11"/>
    <mergeCell ref="B11:C11"/>
    <mergeCell ref="E12:E13"/>
    <mergeCell ref="B39:C39"/>
    <mergeCell ref="B40:C40"/>
    <mergeCell ref="B41:C41"/>
    <mergeCell ref="B42:B50"/>
    <mergeCell ref="F42:F50"/>
    <mergeCell ref="G42:G50"/>
    <mergeCell ref="B12:C12"/>
    <mergeCell ref="B13:C13"/>
    <mergeCell ref="B14:C14"/>
    <mergeCell ref="B17:B27"/>
    <mergeCell ref="B28:B38"/>
    <mergeCell ref="D28:D38"/>
    <mergeCell ref="E28:E38"/>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71"/>
    <col customWidth="1" min="2" max="2" width="51.0"/>
    <col customWidth="1" min="3" max="3" width="81.0"/>
  </cols>
  <sheetData>
    <row r="1">
      <c r="A1" s="720" t="s">
        <v>606</v>
      </c>
      <c r="B1" s="720" t="s">
        <v>6872</v>
      </c>
      <c r="C1" s="722" t="s">
        <v>6873</v>
      </c>
    </row>
    <row r="2">
      <c r="A2" s="145">
        <v>1.0</v>
      </c>
      <c r="B2" s="744" t="s">
        <v>6874</v>
      </c>
      <c r="C2" s="71" t="s">
        <v>6875</v>
      </c>
    </row>
    <row r="3">
      <c r="A3" s="145">
        <v>2.0</v>
      </c>
      <c r="B3" s="744" t="s">
        <v>6876</v>
      </c>
      <c r="C3" s="71" t="s">
        <v>6877</v>
      </c>
    </row>
    <row r="4">
      <c r="A4" s="745" t="s">
        <v>6878</v>
      </c>
      <c r="B4" s="10"/>
      <c r="C4" s="8"/>
    </row>
    <row r="5">
      <c r="A5" s="145">
        <v>3.0</v>
      </c>
      <c r="B5" s="744" t="s">
        <v>6879</v>
      </c>
      <c r="C5" s="145"/>
    </row>
    <row r="6">
      <c r="A6" s="145"/>
      <c r="B6" s="746" t="s">
        <v>6880</v>
      </c>
      <c r="C6" s="71" t="s">
        <v>6881</v>
      </c>
    </row>
    <row r="7">
      <c r="A7" s="145"/>
      <c r="B7" s="746" t="s">
        <v>6882</v>
      </c>
      <c r="C7" s="71" t="s">
        <v>6883</v>
      </c>
    </row>
    <row r="8">
      <c r="A8" s="145"/>
      <c r="B8" s="746" t="s">
        <v>6884</v>
      </c>
      <c r="C8" s="145" t="s">
        <v>6885</v>
      </c>
    </row>
    <row r="9">
      <c r="A9" s="145">
        <v>4.0</v>
      </c>
      <c r="B9" s="744" t="s">
        <v>6886</v>
      </c>
      <c r="C9" s="64"/>
    </row>
    <row r="10">
      <c r="A10" s="145"/>
      <c r="B10" s="746" t="s">
        <v>6887</v>
      </c>
      <c r="C10" s="145" t="s">
        <v>6888</v>
      </c>
    </row>
    <row r="11">
      <c r="A11" s="145"/>
      <c r="B11" s="744" t="s">
        <v>6889</v>
      </c>
      <c r="C11" s="71" t="s">
        <v>6890</v>
      </c>
    </row>
    <row r="12">
      <c r="A12" s="145"/>
      <c r="B12" s="744" t="s">
        <v>6891</v>
      </c>
      <c r="C12" s="71" t="s">
        <v>6892</v>
      </c>
    </row>
    <row r="13">
      <c r="A13" s="145"/>
      <c r="B13" s="744" t="s">
        <v>6893</v>
      </c>
      <c r="C13" s="71" t="s">
        <v>6894</v>
      </c>
    </row>
    <row r="14">
      <c r="A14" s="145"/>
      <c r="B14" s="746" t="s">
        <v>6895</v>
      </c>
      <c r="C14" s="145" t="s">
        <v>6896</v>
      </c>
    </row>
    <row r="15">
      <c r="A15" s="145"/>
      <c r="B15" s="146" t="s">
        <v>6897</v>
      </c>
      <c r="C15" s="71" t="s">
        <v>6898</v>
      </c>
    </row>
    <row r="16">
      <c r="A16" s="145"/>
      <c r="B16" s="146" t="s">
        <v>6899</v>
      </c>
      <c r="C16" s="71" t="s">
        <v>6900</v>
      </c>
    </row>
    <row r="17">
      <c r="A17" s="145"/>
      <c r="B17" s="146" t="s">
        <v>6901</v>
      </c>
      <c r="C17" s="71" t="s">
        <v>6902</v>
      </c>
    </row>
    <row r="18">
      <c r="A18" s="145"/>
      <c r="B18" s="146" t="s">
        <v>6903</v>
      </c>
      <c r="C18" s="71" t="s">
        <v>6904</v>
      </c>
    </row>
    <row r="19">
      <c r="A19" s="145"/>
      <c r="B19" s="146" t="s">
        <v>6905</v>
      </c>
      <c r="C19" s="71" t="s">
        <v>6906</v>
      </c>
    </row>
    <row r="20">
      <c r="A20" s="145"/>
      <c r="B20" s="146" t="s">
        <v>6907</v>
      </c>
      <c r="C20" s="71" t="s">
        <v>6908</v>
      </c>
    </row>
    <row r="21">
      <c r="A21" s="145"/>
      <c r="B21" s="746" t="s">
        <v>6909</v>
      </c>
      <c r="C21" s="145"/>
    </row>
    <row r="22">
      <c r="A22" s="145"/>
      <c r="B22" s="146" t="s">
        <v>6910</v>
      </c>
      <c r="C22" s="71" t="s">
        <v>6885</v>
      </c>
    </row>
    <row r="23">
      <c r="A23" s="145"/>
      <c r="B23" s="146" t="s">
        <v>6911</v>
      </c>
      <c r="C23" s="71" t="s">
        <v>6885</v>
      </c>
    </row>
    <row r="24">
      <c r="A24" s="145">
        <v>5.0</v>
      </c>
      <c r="B24" s="744" t="s">
        <v>6912</v>
      </c>
      <c r="C24" s="71" t="s">
        <v>6885</v>
      </c>
    </row>
    <row r="25">
      <c r="A25" s="145">
        <v>6.0</v>
      </c>
      <c r="B25" s="744" t="s">
        <v>6913</v>
      </c>
      <c r="C25" s="71" t="s">
        <v>6885</v>
      </c>
    </row>
    <row r="26">
      <c r="A26" s="145">
        <v>7.0</v>
      </c>
      <c r="B26" s="744" t="s">
        <v>6914</v>
      </c>
      <c r="C26" s="71" t="s">
        <v>6885</v>
      </c>
    </row>
    <row r="27">
      <c r="A27" s="747"/>
      <c r="B27" s="748"/>
      <c r="C27" s="749"/>
    </row>
    <row r="28">
      <c r="A28" s="747"/>
      <c r="B28" s="748"/>
      <c r="C28" s="749"/>
    </row>
    <row r="29">
      <c r="A29" s="747"/>
      <c r="B29" s="748"/>
      <c r="C29" s="749"/>
    </row>
    <row r="30">
      <c r="A30" s="741"/>
      <c r="B30" s="748"/>
      <c r="C30" s="749"/>
    </row>
    <row r="31">
      <c r="A31" s="741"/>
      <c r="B31" s="748"/>
      <c r="C31" s="749"/>
    </row>
    <row r="32">
      <c r="A32" s="741"/>
      <c r="B32" s="748"/>
      <c r="C32" s="749"/>
    </row>
    <row r="33">
      <c r="A33" s="741"/>
      <c r="B33" s="748"/>
      <c r="C33" s="749"/>
    </row>
    <row r="34">
      <c r="A34" s="741"/>
      <c r="B34" s="748"/>
      <c r="C34" s="749"/>
    </row>
    <row r="35">
      <c r="A35" s="741"/>
      <c r="B35" s="748"/>
      <c r="C35" s="749"/>
    </row>
    <row r="36">
      <c r="A36" s="741"/>
      <c r="B36" s="748"/>
      <c r="C36" s="749"/>
    </row>
    <row r="37">
      <c r="A37" s="741"/>
      <c r="B37" s="748"/>
      <c r="C37" s="749"/>
    </row>
    <row r="38">
      <c r="A38" s="741"/>
      <c r="B38" s="748"/>
      <c r="C38" s="749"/>
    </row>
    <row r="39">
      <c r="A39" s="741"/>
      <c r="B39" s="748"/>
      <c r="C39" s="749"/>
    </row>
    <row r="40">
      <c r="A40" s="741"/>
      <c r="B40" s="748"/>
      <c r="C40" s="749"/>
    </row>
    <row r="41">
      <c r="A41" s="741"/>
      <c r="B41" s="748"/>
      <c r="C41" s="749"/>
    </row>
    <row r="42">
      <c r="A42" s="741"/>
      <c r="B42" s="748"/>
      <c r="C42" s="749"/>
    </row>
    <row r="43">
      <c r="A43" s="741"/>
      <c r="B43" s="748"/>
      <c r="C43" s="749"/>
    </row>
    <row r="44">
      <c r="A44" s="741"/>
      <c r="B44" s="748"/>
      <c r="C44" s="749"/>
    </row>
    <row r="45">
      <c r="A45" s="741"/>
      <c r="B45" s="748"/>
      <c r="C45" s="749"/>
    </row>
    <row r="46">
      <c r="A46" s="741"/>
      <c r="B46" s="748"/>
      <c r="C46" s="749"/>
    </row>
    <row r="47">
      <c r="A47" s="741"/>
      <c r="B47" s="748"/>
      <c r="C47" s="749"/>
    </row>
    <row r="48">
      <c r="A48" s="741"/>
      <c r="B48" s="748"/>
      <c r="C48" s="749"/>
    </row>
    <row r="49">
      <c r="A49" s="741"/>
      <c r="B49" s="748"/>
      <c r="C49" s="749"/>
    </row>
    <row r="50">
      <c r="A50" s="741"/>
      <c r="B50" s="748"/>
      <c r="C50" s="749"/>
    </row>
    <row r="51">
      <c r="A51" s="741"/>
      <c r="B51" s="748"/>
      <c r="C51" s="749"/>
    </row>
    <row r="52">
      <c r="A52" s="741"/>
      <c r="B52" s="748"/>
      <c r="C52" s="749"/>
    </row>
    <row r="53">
      <c r="A53" s="741"/>
      <c r="B53" s="748"/>
      <c r="C53" s="749"/>
    </row>
    <row r="54">
      <c r="A54" s="741"/>
      <c r="B54" s="748"/>
      <c r="C54" s="749"/>
    </row>
    <row r="55">
      <c r="A55" s="741"/>
      <c r="B55" s="748"/>
      <c r="C55" s="749"/>
    </row>
    <row r="56">
      <c r="A56" s="741"/>
      <c r="B56" s="748"/>
      <c r="C56" s="749"/>
    </row>
    <row r="57">
      <c r="A57" s="741"/>
      <c r="B57" s="748"/>
      <c r="C57" s="749"/>
    </row>
    <row r="58">
      <c r="A58" s="741"/>
      <c r="B58" s="748"/>
      <c r="C58" s="749"/>
    </row>
    <row r="59">
      <c r="A59" s="741"/>
      <c r="B59" s="748"/>
      <c r="C59" s="749"/>
    </row>
    <row r="60">
      <c r="A60" s="741"/>
      <c r="B60" s="748"/>
      <c r="C60" s="749"/>
    </row>
    <row r="61">
      <c r="A61" s="741"/>
      <c r="B61" s="748"/>
      <c r="C61" s="749"/>
    </row>
    <row r="62">
      <c r="A62" s="741"/>
      <c r="B62" s="748"/>
      <c r="C62" s="749"/>
    </row>
    <row r="63">
      <c r="A63" s="741"/>
      <c r="B63" s="748"/>
      <c r="C63" s="749"/>
    </row>
    <row r="64">
      <c r="A64" s="741"/>
      <c r="B64" s="748"/>
      <c r="C64" s="749"/>
    </row>
    <row r="65">
      <c r="A65" s="741"/>
      <c r="B65" s="748"/>
      <c r="C65" s="749"/>
    </row>
    <row r="66">
      <c r="A66" s="741"/>
      <c r="B66" s="748"/>
      <c r="C66" s="749"/>
    </row>
    <row r="67">
      <c r="A67" s="741"/>
      <c r="B67" s="748"/>
      <c r="C67" s="749"/>
    </row>
    <row r="68">
      <c r="A68" s="741"/>
      <c r="B68" s="748"/>
      <c r="C68" s="749"/>
    </row>
    <row r="69">
      <c r="A69" s="741"/>
      <c r="B69" s="748"/>
      <c r="C69" s="749"/>
    </row>
    <row r="70">
      <c r="A70" s="741"/>
      <c r="B70" s="748"/>
      <c r="C70" s="749"/>
    </row>
    <row r="71">
      <c r="A71" s="741"/>
      <c r="B71" s="748"/>
      <c r="C71" s="749"/>
    </row>
    <row r="72">
      <c r="A72" s="741"/>
      <c r="B72" s="748"/>
      <c r="C72" s="749"/>
    </row>
    <row r="73">
      <c r="A73" s="741"/>
      <c r="B73" s="748"/>
      <c r="C73" s="749"/>
    </row>
    <row r="74">
      <c r="A74" s="741"/>
      <c r="B74" s="748"/>
      <c r="C74" s="749"/>
    </row>
    <row r="75">
      <c r="A75" s="741"/>
      <c r="B75" s="748"/>
      <c r="C75" s="749"/>
    </row>
    <row r="76">
      <c r="A76" s="741"/>
      <c r="B76" s="748"/>
      <c r="C76" s="749"/>
    </row>
    <row r="77">
      <c r="A77" s="741"/>
      <c r="B77" s="748"/>
      <c r="C77" s="749"/>
    </row>
    <row r="78">
      <c r="A78" s="741"/>
      <c r="B78" s="748"/>
      <c r="C78" s="749"/>
    </row>
    <row r="79">
      <c r="A79" s="741"/>
      <c r="B79" s="748"/>
      <c r="C79" s="749"/>
    </row>
    <row r="80">
      <c r="A80" s="741"/>
      <c r="B80" s="748"/>
      <c r="C80" s="749"/>
    </row>
    <row r="81">
      <c r="A81" s="741"/>
      <c r="B81" s="748"/>
      <c r="C81" s="749"/>
    </row>
    <row r="82">
      <c r="A82" s="741"/>
      <c r="B82" s="748"/>
      <c r="C82" s="749"/>
    </row>
    <row r="83">
      <c r="A83" s="741"/>
      <c r="B83" s="748"/>
      <c r="C83" s="749"/>
    </row>
    <row r="84">
      <c r="A84" s="741"/>
      <c r="B84" s="748"/>
      <c r="C84" s="749"/>
    </row>
    <row r="85">
      <c r="A85" s="741"/>
      <c r="B85" s="748"/>
      <c r="C85" s="749"/>
    </row>
    <row r="86">
      <c r="A86" s="741"/>
      <c r="B86" s="748"/>
      <c r="C86" s="749"/>
    </row>
    <row r="87">
      <c r="A87" s="741"/>
      <c r="B87" s="748"/>
      <c r="C87" s="749"/>
    </row>
    <row r="88">
      <c r="A88" s="741"/>
      <c r="B88" s="748"/>
      <c r="C88" s="749"/>
    </row>
    <row r="89">
      <c r="A89" s="741"/>
      <c r="B89" s="748"/>
      <c r="C89" s="749"/>
    </row>
    <row r="90">
      <c r="A90" s="741"/>
      <c r="B90" s="748"/>
      <c r="C90" s="749"/>
    </row>
    <row r="91">
      <c r="A91" s="741"/>
      <c r="B91" s="748"/>
      <c r="C91" s="749"/>
    </row>
    <row r="92">
      <c r="A92" s="741"/>
      <c r="B92" s="748"/>
      <c r="C92" s="749"/>
    </row>
    <row r="93">
      <c r="A93" s="741"/>
      <c r="B93" s="748"/>
      <c r="C93" s="749"/>
    </row>
    <row r="94">
      <c r="A94" s="741"/>
      <c r="B94" s="748"/>
      <c r="C94" s="749"/>
    </row>
    <row r="95">
      <c r="A95" s="741"/>
      <c r="B95" s="748"/>
      <c r="C95" s="749"/>
    </row>
    <row r="96">
      <c r="A96" s="741"/>
      <c r="B96" s="748"/>
      <c r="C96" s="749"/>
    </row>
    <row r="97">
      <c r="A97" s="741"/>
      <c r="B97" s="748"/>
      <c r="C97" s="749"/>
    </row>
    <row r="98">
      <c r="A98" s="741"/>
      <c r="B98" s="748"/>
      <c r="C98" s="749"/>
    </row>
    <row r="99">
      <c r="A99" s="741"/>
      <c r="B99" s="748"/>
      <c r="C99" s="749"/>
    </row>
    <row r="100">
      <c r="A100" s="741"/>
      <c r="B100" s="748"/>
      <c r="C100" s="749"/>
    </row>
    <row r="101">
      <c r="A101" s="741"/>
      <c r="B101" s="748"/>
      <c r="C101" s="749"/>
    </row>
    <row r="102">
      <c r="A102" s="741"/>
      <c r="B102" s="748"/>
      <c r="C102" s="749"/>
    </row>
    <row r="103">
      <c r="A103" s="741"/>
      <c r="B103" s="748"/>
      <c r="C103" s="749"/>
    </row>
    <row r="104">
      <c r="A104" s="741"/>
      <c r="B104" s="748"/>
      <c r="C104" s="749"/>
    </row>
    <row r="105">
      <c r="A105" s="741"/>
      <c r="B105" s="748"/>
      <c r="C105" s="749"/>
    </row>
    <row r="106">
      <c r="A106" s="741"/>
      <c r="B106" s="748"/>
      <c r="C106" s="749"/>
    </row>
    <row r="107">
      <c r="A107" s="741"/>
      <c r="B107" s="748"/>
      <c r="C107" s="749"/>
    </row>
    <row r="108">
      <c r="A108" s="741"/>
      <c r="B108" s="748"/>
      <c r="C108" s="749"/>
    </row>
    <row r="109">
      <c r="A109" s="741"/>
      <c r="B109" s="748"/>
      <c r="C109" s="749"/>
    </row>
    <row r="110">
      <c r="A110" s="741"/>
      <c r="B110" s="748"/>
      <c r="C110" s="749"/>
    </row>
    <row r="111">
      <c r="A111" s="741"/>
      <c r="B111" s="748"/>
      <c r="C111" s="749"/>
    </row>
    <row r="112">
      <c r="A112" s="741"/>
      <c r="B112" s="748"/>
      <c r="C112" s="749"/>
    </row>
    <row r="113">
      <c r="A113" s="741"/>
      <c r="B113" s="748"/>
      <c r="C113" s="749"/>
    </row>
    <row r="114">
      <c r="A114" s="741"/>
      <c r="B114" s="748"/>
      <c r="C114" s="749"/>
    </row>
    <row r="115">
      <c r="A115" s="741"/>
      <c r="B115" s="748"/>
      <c r="C115" s="749"/>
    </row>
    <row r="116">
      <c r="A116" s="741"/>
      <c r="B116" s="748"/>
      <c r="C116" s="749"/>
    </row>
    <row r="117">
      <c r="A117" s="741"/>
      <c r="B117" s="748"/>
      <c r="C117" s="749"/>
    </row>
    <row r="118">
      <c r="A118" s="741"/>
      <c r="B118" s="748"/>
      <c r="C118" s="749"/>
    </row>
    <row r="119">
      <c r="A119" s="741"/>
      <c r="B119" s="748"/>
      <c r="C119" s="749"/>
    </row>
    <row r="120">
      <c r="A120" s="741"/>
      <c r="B120" s="748"/>
      <c r="C120" s="749"/>
    </row>
    <row r="121">
      <c r="A121" s="741"/>
      <c r="B121" s="748"/>
      <c r="C121" s="749"/>
    </row>
    <row r="122">
      <c r="A122" s="741"/>
      <c r="B122" s="748"/>
      <c r="C122" s="749"/>
    </row>
    <row r="123">
      <c r="A123" s="741"/>
      <c r="B123" s="748"/>
      <c r="C123" s="749"/>
    </row>
    <row r="124">
      <c r="A124" s="741"/>
      <c r="B124" s="748"/>
      <c r="C124" s="749"/>
    </row>
    <row r="125">
      <c r="A125" s="741"/>
      <c r="B125" s="748"/>
      <c r="C125" s="749"/>
    </row>
    <row r="126">
      <c r="A126" s="741"/>
      <c r="B126" s="748"/>
      <c r="C126" s="749"/>
    </row>
    <row r="127">
      <c r="A127" s="741"/>
      <c r="B127" s="748"/>
      <c r="C127" s="749"/>
    </row>
    <row r="128">
      <c r="A128" s="741"/>
      <c r="B128" s="748"/>
      <c r="C128" s="749"/>
    </row>
    <row r="129">
      <c r="A129" s="741"/>
      <c r="B129" s="748"/>
      <c r="C129" s="749"/>
    </row>
    <row r="130">
      <c r="A130" s="741"/>
      <c r="B130" s="748"/>
      <c r="C130" s="749"/>
    </row>
    <row r="131">
      <c r="A131" s="741"/>
      <c r="B131" s="748"/>
      <c r="C131" s="749"/>
    </row>
    <row r="132">
      <c r="A132" s="741"/>
      <c r="B132" s="748"/>
      <c r="C132" s="749"/>
    </row>
    <row r="133">
      <c r="A133" s="741"/>
      <c r="B133" s="748"/>
      <c r="C133" s="749"/>
    </row>
    <row r="134">
      <c r="A134" s="741"/>
      <c r="B134" s="748"/>
      <c r="C134" s="749"/>
    </row>
    <row r="135">
      <c r="A135" s="741"/>
      <c r="B135" s="748"/>
      <c r="C135" s="749"/>
    </row>
    <row r="136">
      <c r="A136" s="741"/>
      <c r="B136" s="748"/>
      <c r="C136" s="749"/>
    </row>
    <row r="137">
      <c r="A137" s="741"/>
      <c r="B137" s="748"/>
      <c r="C137" s="749"/>
    </row>
    <row r="138">
      <c r="A138" s="741"/>
      <c r="B138" s="748"/>
      <c r="C138" s="749"/>
    </row>
    <row r="139">
      <c r="A139" s="741"/>
      <c r="B139" s="748"/>
      <c r="C139" s="749"/>
    </row>
    <row r="140">
      <c r="A140" s="741"/>
      <c r="B140" s="748"/>
      <c r="C140" s="749"/>
    </row>
    <row r="141">
      <c r="A141" s="741"/>
      <c r="B141" s="748"/>
      <c r="C141" s="749"/>
    </row>
    <row r="142">
      <c r="A142" s="741"/>
      <c r="B142" s="748"/>
      <c r="C142" s="749"/>
    </row>
    <row r="143">
      <c r="A143" s="741"/>
      <c r="B143" s="748"/>
      <c r="C143" s="749"/>
    </row>
    <row r="144">
      <c r="A144" s="741"/>
      <c r="B144" s="748"/>
      <c r="C144" s="749"/>
    </row>
    <row r="145">
      <c r="A145" s="741"/>
      <c r="B145" s="748"/>
      <c r="C145" s="749"/>
    </row>
    <row r="146">
      <c r="A146" s="741"/>
      <c r="B146" s="748"/>
      <c r="C146" s="749"/>
    </row>
    <row r="147">
      <c r="A147" s="741"/>
      <c r="B147" s="748"/>
      <c r="C147" s="749"/>
    </row>
    <row r="148">
      <c r="A148" s="741"/>
      <c r="B148" s="748"/>
      <c r="C148" s="749"/>
    </row>
    <row r="149">
      <c r="A149" s="741"/>
      <c r="B149" s="748"/>
      <c r="C149" s="749"/>
    </row>
    <row r="150">
      <c r="A150" s="741"/>
      <c r="B150" s="748"/>
      <c r="C150" s="749"/>
    </row>
    <row r="151">
      <c r="A151" s="741"/>
      <c r="B151" s="748"/>
      <c r="C151" s="749"/>
    </row>
    <row r="152">
      <c r="A152" s="741"/>
      <c r="B152" s="748"/>
      <c r="C152" s="749"/>
    </row>
    <row r="153">
      <c r="A153" s="741"/>
      <c r="B153" s="748"/>
      <c r="C153" s="749"/>
    </row>
    <row r="154">
      <c r="A154" s="741"/>
      <c r="B154" s="748"/>
      <c r="C154" s="749"/>
    </row>
    <row r="155">
      <c r="A155" s="741"/>
      <c r="B155" s="748"/>
      <c r="C155" s="749"/>
    </row>
    <row r="156">
      <c r="A156" s="741"/>
      <c r="B156" s="748"/>
      <c r="C156" s="749"/>
    </row>
    <row r="157">
      <c r="A157" s="741"/>
      <c r="B157" s="748"/>
      <c r="C157" s="749"/>
    </row>
    <row r="158">
      <c r="A158" s="741"/>
      <c r="B158" s="748"/>
      <c r="C158" s="749"/>
    </row>
    <row r="159">
      <c r="A159" s="741"/>
      <c r="B159" s="748"/>
      <c r="C159" s="749"/>
    </row>
    <row r="160">
      <c r="A160" s="741"/>
      <c r="B160" s="748"/>
      <c r="C160" s="749"/>
    </row>
    <row r="161">
      <c r="A161" s="741"/>
      <c r="B161" s="748"/>
      <c r="C161" s="749"/>
    </row>
    <row r="162">
      <c r="A162" s="741"/>
      <c r="B162" s="748"/>
      <c r="C162" s="749"/>
    </row>
    <row r="163">
      <c r="A163" s="741"/>
      <c r="B163" s="748"/>
      <c r="C163" s="749"/>
    </row>
    <row r="164">
      <c r="A164" s="741"/>
      <c r="B164" s="748"/>
      <c r="C164" s="749"/>
    </row>
    <row r="165">
      <c r="A165" s="741"/>
      <c r="B165" s="748"/>
      <c r="C165" s="749"/>
    </row>
    <row r="166">
      <c r="A166" s="741"/>
      <c r="B166" s="748"/>
      <c r="C166" s="749"/>
    </row>
    <row r="167">
      <c r="A167" s="741"/>
      <c r="B167" s="748"/>
      <c r="C167" s="749"/>
    </row>
    <row r="168">
      <c r="A168" s="741"/>
      <c r="B168" s="748"/>
      <c r="C168" s="749"/>
    </row>
    <row r="169">
      <c r="A169" s="741"/>
      <c r="B169" s="748"/>
      <c r="C169" s="749"/>
    </row>
    <row r="170">
      <c r="A170" s="741"/>
      <c r="B170" s="748"/>
      <c r="C170" s="749"/>
    </row>
    <row r="171">
      <c r="A171" s="741"/>
      <c r="B171" s="748"/>
      <c r="C171" s="749"/>
    </row>
    <row r="172">
      <c r="A172" s="741"/>
      <c r="B172" s="748"/>
      <c r="C172" s="749"/>
    </row>
    <row r="173">
      <c r="A173" s="741"/>
      <c r="B173" s="748"/>
      <c r="C173" s="749"/>
    </row>
    <row r="174">
      <c r="A174" s="741"/>
      <c r="B174" s="748"/>
      <c r="C174" s="749"/>
    </row>
    <row r="175">
      <c r="A175" s="741"/>
      <c r="B175" s="748"/>
      <c r="C175" s="749"/>
    </row>
    <row r="176">
      <c r="A176" s="741"/>
      <c r="B176" s="748"/>
      <c r="C176" s="749"/>
    </row>
    <row r="177">
      <c r="A177" s="741"/>
      <c r="B177" s="748"/>
      <c r="C177" s="749"/>
    </row>
    <row r="178">
      <c r="A178" s="741"/>
      <c r="B178" s="748"/>
      <c r="C178" s="749"/>
    </row>
    <row r="179">
      <c r="A179" s="741"/>
      <c r="B179" s="748"/>
      <c r="C179" s="749"/>
    </row>
    <row r="180">
      <c r="A180" s="741"/>
      <c r="B180" s="748"/>
      <c r="C180" s="749"/>
    </row>
    <row r="181">
      <c r="A181" s="741"/>
      <c r="B181" s="748"/>
      <c r="C181" s="749"/>
    </row>
    <row r="182">
      <c r="A182" s="741"/>
      <c r="B182" s="748"/>
      <c r="C182" s="749"/>
    </row>
    <row r="183">
      <c r="A183" s="741"/>
      <c r="B183" s="748"/>
      <c r="C183" s="749"/>
    </row>
    <row r="184">
      <c r="A184" s="741"/>
      <c r="B184" s="748"/>
      <c r="C184" s="749"/>
    </row>
    <row r="185">
      <c r="A185" s="741"/>
      <c r="B185" s="748"/>
      <c r="C185" s="749"/>
    </row>
    <row r="186">
      <c r="A186" s="741"/>
      <c r="B186" s="748"/>
      <c r="C186" s="749"/>
    </row>
    <row r="187">
      <c r="A187" s="741"/>
      <c r="B187" s="748"/>
      <c r="C187" s="749"/>
    </row>
    <row r="188">
      <c r="A188" s="741"/>
      <c r="B188" s="748"/>
      <c r="C188" s="749"/>
    </row>
    <row r="189">
      <c r="A189" s="741"/>
      <c r="B189" s="748"/>
      <c r="C189" s="749"/>
    </row>
    <row r="190">
      <c r="A190" s="741"/>
      <c r="B190" s="748"/>
      <c r="C190" s="749"/>
    </row>
    <row r="191">
      <c r="A191" s="741"/>
      <c r="B191" s="748"/>
      <c r="C191" s="749"/>
    </row>
    <row r="192">
      <c r="A192" s="741"/>
      <c r="B192" s="748"/>
      <c r="C192" s="749"/>
    </row>
    <row r="193">
      <c r="A193" s="741"/>
      <c r="B193" s="748"/>
      <c r="C193" s="749"/>
    </row>
    <row r="194">
      <c r="A194" s="741"/>
      <c r="B194" s="748"/>
      <c r="C194" s="749"/>
    </row>
    <row r="195">
      <c r="A195" s="741"/>
      <c r="B195" s="748"/>
      <c r="C195" s="749"/>
    </row>
    <row r="196">
      <c r="A196" s="741"/>
      <c r="B196" s="748"/>
      <c r="C196" s="749"/>
    </row>
    <row r="197">
      <c r="A197" s="741"/>
      <c r="B197" s="748"/>
      <c r="C197" s="749"/>
    </row>
    <row r="198">
      <c r="A198" s="741"/>
      <c r="B198" s="748"/>
      <c r="C198" s="749"/>
    </row>
    <row r="199">
      <c r="A199" s="741"/>
      <c r="B199" s="748"/>
      <c r="C199" s="749"/>
    </row>
    <row r="200">
      <c r="A200" s="741"/>
      <c r="B200" s="748"/>
      <c r="C200" s="749"/>
    </row>
    <row r="201">
      <c r="A201" s="741"/>
      <c r="B201" s="748"/>
      <c r="C201" s="749"/>
    </row>
    <row r="202">
      <c r="A202" s="741"/>
      <c r="B202" s="748"/>
      <c r="C202" s="749"/>
    </row>
    <row r="203">
      <c r="A203" s="741"/>
      <c r="B203" s="748"/>
      <c r="C203" s="749"/>
    </row>
    <row r="204">
      <c r="A204" s="741"/>
      <c r="B204" s="748"/>
      <c r="C204" s="749"/>
    </row>
    <row r="205">
      <c r="A205" s="741"/>
      <c r="B205" s="748"/>
      <c r="C205" s="749"/>
    </row>
    <row r="206">
      <c r="A206" s="741"/>
      <c r="B206" s="748"/>
      <c r="C206" s="749"/>
    </row>
    <row r="207">
      <c r="A207" s="741"/>
      <c r="B207" s="748"/>
      <c r="C207" s="749"/>
    </row>
    <row r="208">
      <c r="A208" s="741"/>
      <c r="B208" s="748"/>
      <c r="C208" s="749"/>
    </row>
    <row r="209">
      <c r="A209" s="741"/>
      <c r="B209" s="748"/>
      <c r="C209" s="749"/>
    </row>
    <row r="210">
      <c r="A210" s="741"/>
      <c r="B210" s="748"/>
      <c r="C210" s="749"/>
    </row>
    <row r="211">
      <c r="A211" s="741"/>
      <c r="B211" s="748"/>
      <c r="C211" s="749"/>
    </row>
    <row r="212">
      <c r="A212" s="741"/>
      <c r="B212" s="748"/>
      <c r="C212" s="749"/>
    </row>
    <row r="213">
      <c r="A213" s="741"/>
      <c r="B213" s="748"/>
      <c r="C213" s="749"/>
    </row>
    <row r="214">
      <c r="A214" s="741"/>
      <c r="B214" s="748"/>
      <c r="C214" s="749"/>
    </row>
    <row r="215">
      <c r="A215" s="741"/>
      <c r="B215" s="748"/>
      <c r="C215" s="749"/>
    </row>
    <row r="216">
      <c r="A216" s="741"/>
      <c r="B216" s="748"/>
      <c r="C216" s="749"/>
    </row>
    <row r="217">
      <c r="A217" s="741"/>
      <c r="B217" s="748"/>
      <c r="C217" s="749"/>
    </row>
    <row r="218">
      <c r="A218" s="741"/>
      <c r="B218" s="748"/>
      <c r="C218" s="749"/>
    </row>
    <row r="219">
      <c r="A219" s="741"/>
      <c r="B219" s="748"/>
      <c r="C219" s="749"/>
    </row>
    <row r="220">
      <c r="A220" s="741"/>
      <c r="B220" s="748"/>
      <c r="C220" s="749"/>
    </row>
    <row r="221">
      <c r="A221" s="741"/>
      <c r="B221" s="748"/>
      <c r="C221" s="749"/>
    </row>
    <row r="222">
      <c r="A222" s="741"/>
      <c r="B222" s="748"/>
      <c r="C222" s="749"/>
    </row>
    <row r="223">
      <c r="A223" s="741"/>
      <c r="B223" s="748"/>
      <c r="C223" s="749"/>
    </row>
    <row r="224">
      <c r="A224" s="741"/>
      <c r="B224" s="748"/>
      <c r="C224" s="749"/>
    </row>
    <row r="225">
      <c r="A225" s="741"/>
      <c r="B225" s="748"/>
      <c r="C225" s="749"/>
    </row>
    <row r="226">
      <c r="A226" s="741"/>
      <c r="B226" s="748"/>
      <c r="C226" s="749"/>
    </row>
    <row r="227">
      <c r="A227" s="741"/>
      <c r="B227" s="748"/>
      <c r="C227" s="749"/>
    </row>
    <row r="228">
      <c r="A228" s="741"/>
      <c r="B228" s="748"/>
      <c r="C228" s="749"/>
    </row>
    <row r="229">
      <c r="A229" s="741"/>
      <c r="B229" s="748"/>
      <c r="C229" s="749"/>
    </row>
    <row r="230">
      <c r="A230" s="741"/>
      <c r="B230" s="748"/>
      <c r="C230" s="749"/>
    </row>
    <row r="231">
      <c r="A231" s="741"/>
      <c r="B231" s="748"/>
      <c r="C231" s="749"/>
    </row>
    <row r="232">
      <c r="A232" s="741"/>
      <c r="B232" s="748"/>
      <c r="C232" s="749"/>
    </row>
    <row r="233">
      <c r="A233" s="741"/>
      <c r="B233" s="748"/>
      <c r="C233" s="749"/>
    </row>
    <row r="234">
      <c r="A234" s="741"/>
      <c r="B234" s="748"/>
      <c r="C234" s="749"/>
    </row>
    <row r="235">
      <c r="A235" s="741"/>
      <c r="B235" s="748"/>
      <c r="C235" s="749"/>
    </row>
    <row r="236">
      <c r="A236" s="741"/>
      <c r="B236" s="748"/>
      <c r="C236" s="749"/>
    </row>
    <row r="237">
      <c r="A237" s="741"/>
      <c r="B237" s="748"/>
      <c r="C237" s="749"/>
    </row>
    <row r="238">
      <c r="A238" s="741"/>
      <c r="B238" s="748"/>
      <c r="C238" s="749"/>
    </row>
    <row r="239">
      <c r="A239" s="741"/>
      <c r="B239" s="748"/>
      <c r="C239" s="749"/>
    </row>
    <row r="240">
      <c r="A240" s="741"/>
      <c r="B240" s="748"/>
      <c r="C240" s="749"/>
    </row>
    <row r="241">
      <c r="A241" s="741"/>
      <c r="B241" s="748"/>
      <c r="C241" s="749"/>
    </row>
    <row r="242">
      <c r="A242" s="741"/>
      <c r="B242" s="748"/>
      <c r="C242" s="749"/>
    </row>
    <row r="243">
      <c r="A243" s="741"/>
      <c r="B243" s="748"/>
      <c r="C243" s="749"/>
    </row>
    <row r="244">
      <c r="A244" s="741"/>
      <c r="B244" s="748"/>
      <c r="C244" s="749"/>
    </row>
    <row r="245">
      <c r="A245" s="741"/>
      <c r="B245" s="748"/>
      <c r="C245" s="749"/>
    </row>
    <row r="246">
      <c r="A246" s="741"/>
      <c r="B246" s="748"/>
      <c r="C246" s="749"/>
    </row>
    <row r="247">
      <c r="A247" s="741"/>
      <c r="B247" s="748"/>
      <c r="C247" s="749"/>
    </row>
    <row r="248">
      <c r="A248" s="741"/>
      <c r="B248" s="748"/>
      <c r="C248" s="749"/>
    </row>
    <row r="249">
      <c r="A249" s="741"/>
      <c r="B249" s="748"/>
      <c r="C249" s="749"/>
    </row>
    <row r="250">
      <c r="A250" s="741"/>
      <c r="B250" s="748"/>
      <c r="C250" s="749"/>
    </row>
    <row r="251">
      <c r="A251" s="741"/>
      <c r="B251" s="748"/>
      <c r="C251" s="749"/>
    </row>
    <row r="252">
      <c r="A252" s="741"/>
      <c r="B252" s="748"/>
      <c r="C252" s="749"/>
    </row>
    <row r="253">
      <c r="A253" s="741"/>
      <c r="B253" s="748"/>
      <c r="C253" s="749"/>
    </row>
    <row r="254">
      <c r="A254" s="741"/>
      <c r="B254" s="748"/>
      <c r="C254" s="749"/>
    </row>
    <row r="255">
      <c r="A255" s="741"/>
      <c r="B255" s="748"/>
      <c r="C255" s="749"/>
    </row>
    <row r="256">
      <c r="A256" s="741"/>
      <c r="B256" s="748"/>
      <c r="C256" s="749"/>
    </row>
    <row r="257">
      <c r="A257" s="741"/>
      <c r="B257" s="748"/>
      <c r="C257" s="749"/>
    </row>
    <row r="258">
      <c r="A258" s="741"/>
      <c r="B258" s="748"/>
      <c r="C258" s="749"/>
    </row>
    <row r="259">
      <c r="A259" s="741"/>
      <c r="B259" s="748"/>
      <c r="C259" s="749"/>
    </row>
    <row r="260">
      <c r="A260" s="741"/>
      <c r="B260" s="748"/>
      <c r="C260" s="749"/>
    </row>
    <row r="261">
      <c r="A261" s="741"/>
      <c r="B261" s="748"/>
      <c r="C261" s="749"/>
    </row>
    <row r="262">
      <c r="A262" s="741"/>
      <c r="B262" s="748"/>
      <c r="C262" s="749"/>
    </row>
    <row r="263">
      <c r="A263" s="741"/>
      <c r="B263" s="748"/>
      <c r="C263" s="749"/>
    </row>
    <row r="264">
      <c r="A264" s="741"/>
      <c r="B264" s="748"/>
      <c r="C264" s="749"/>
    </row>
    <row r="265">
      <c r="A265" s="741"/>
      <c r="B265" s="748"/>
      <c r="C265" s="749"/>
    </row>
    <row r="266">
      <c r="A266" s="741"/>
      <c r="B266" s="748"/>
      <c r="C266" s="749"/>
    </row>
    <row r="267">
      <c r="A267" s="741"/>
      <c r="B267" s="748"/>
      <c r="C267" s="749"/>
    </row>
    <row r="268">
      <c r="A268" s="741"/>
      <c r="B268" s="748"/>
      <c r="C268" s="749"/>
    </row>
    <row r="269">
      <c r="A269" s="741"/>
      <c r="B269" s="748"/>
      <c r="C269" s="749"/>
    </row>
    <row r="270">
      <c r="A270" s="741"/>
      <c r="B270" s="748"/>
      <c r="C270" s="749"/>
    </row>
    <row r="271">
      <c r="A271" s="741"/>
      <c r="B271" s="748"/>
      <c r="C271" s="749"/>
    </row>
    <row r="272">
      <c r="A272" s="741"/>
      <c r="B272" s="748"/>
      <c r="C272" s="749"/>
    </row>
    <row r="273">
      <c r="A273" s="741"/>
      <c r="B273" s="748"/>
      <c r="C273" s="749"/>
    </row>
    <row r="274">
      <c r="A274" s="741"/>
      <c r="B274" s="748"/>
      <c r="C274" s="749"/>
    </row>
    <row r="275">
      <c r="A275" s="741"/>
      <c r="B275" s="748"/>
      <c r="C275" s="749"/>
    </row>
    <row r="276">
      <c r="A276" s="741"/>
      <c r="B276" s="748"/>
      <c r="C276" s="749"/>
    </row>
    <row r="277">
      <c r="A277" s="741"/>
      <c r="B277" s="748"/>
      <c r="C277" s="749"/>
    </row>
    <row r="278">
      <c r="A278" s="741"/>
      <c r="B278" s="748"/>
      <c r="C278" s="749"/>
    </row>
    <row r="279">
      <c r="A279" s="741"/>
      <c r="B279" s="748"/>
      <c r="C279" s="749"/>
    </row>
    <row r="280">
      <c r="A280" s="741"/>
      <c r="B280" s="748"/>
      <c r="C280" s="749"/>
    </row>
    <row r="281">
      <c r="A281" s="741"/>
      <c r="B281" s="748"/>
      <c r="C281" s="749"/>
    </row>
    <row r="282">
      <c r="A282" s="741"/>
      <c r="B282" s="748"/>
      <c r="C282" s="749"/>
    </row>
    <row r="283">
      <c r="A283" s="741"/>
      <c r="B283" s="748"/>
      <c r="C283" s="749"/>
    </row>
    <row r="284">
      <c r="A284" s="741"/>
      <c r="B284" s="748"/>
      <c r="C284" s="749"/>
    </row>
    <row r="285">
      <c r="A285" s="741"/>
      <c r="B285" s="748"/>
      <c r="C285" s="749"/>
    </row>
    <row r="286">
      <c r="A286" s="741"/>
      <c r="B286" s="748"/>
      <c r="C286" s="749"/>
    </row>
    <row r="287">
      <c r="A287" s="741"/>
      <c r="B287" s="748"/>
      <c r="C287" s="749"/>
    </row>
    <row r="288">
      <c r="A288" s="741"/>
      <c r="B288" s="748"/>
      <c r="C288" s="749"/>
    </row>
    <row r="289">
      <c r="A289" s="741"/>
      <c r="B289" s="748"/>
      <c r="C289" s="749"/>
    </row>
    <row r="290">
      <c r="A290" s="741"/>
      <c r="B290" s="748"/>
      <c r="C290" s="749"/>
    </row>
    <row r="291">
      <c r="A291" s="741"/>
      <c r="B291" s="748"/>
      <c r="C291" s="749"/>
    </row>
    <row r="292">
      <c r="A292" s="741"/>
      <c r="B292" s="748"/>
      <c r="C292" s="749"/>
    </row>
    <row r="293">
      <c r="A293" s="741"/>
      <c r="B293" s="748"/>
      <c r="C293" s="749"/>
    </row>
    <row r="294">
      <c r="A294" s="741"/>
      <c r="B294" s="748"/>
      <c r="C294" s="749"/>
    </row>
    <row r="295">
      <c r="A295" s="741"/>
      <c r="B295" s="748"/>
      <c r="C295" s="749"/>
    </row>
    <row r="296">
      <c r="A296" s="741"/>
      <c r="B296" s="748"/>
      <c r="C296" s="749"/>
    </row>
    <row r="297">
      <c r="A297" s="741"/>
      <c r="B297" s="748"/>
      <c r="C297" s="749"/>
    </row>
    <row r="298">
      <c r="A298" s="741"/>
      <c r="B298" s="748"/>
      <c r="C298" s="749"/>
    </row>
    <row r="299">
      <c r="A299" s="741"/>
      <c r="B299" s="748"/>
      <c r="C299" s="749"/>
    </row>
    <row r="300">
      <c r="A300" s="741"/>
      <c r="B300" s="748"/>
      <c r="C300" s="749"/>
    </row>
    <row r="301">
      <c r="A301" s="741"/>
      <c r="B301" s="748"/>
      <c r="C301" s="749"/>
    </row>
    <row r="302">
      <c r="A302" s="741"/>
      <c r="B302" s="748"/>
      <c r="C302" s="749"/>
    </row>
    <row r="303">
      <c r="A303" s="741"/>
      <c r="B303" s="748"/>
      <c r="C303" s="749"/>
    </row>
    <row r="304">
      <c r="A304" s="741"/>
      <c r="B304" s="748"/>
      <c r="C304" s="749"/>
    </row>
    <row r="305">
      <c r="A305" s="741"/>
      <c r="B305" s="748"/>
      <c r="C305" s="749"/>
    </row>
    <row r="306">
      <c r="A306" s="741"/>
      <c r="B306" s="748"/>
      <c r="C306" s="749"/>
    </row>
    <row r="307">
      <c r="A307" s="741"/>
      <c r="B307" s="748"/>
      <c r="C307" s="749"/>
    </row>
    <row r="308">
      <c r="A308" s="741"/>
      <c r="B308" s="748"/>
      <c r="C308" s="749"/>
    </row>
    <row r="309">
      <c r="A309" s="741"/>
      <c r="B309" s="748"/>
      <c r="C309" s="749"/>
    </row>
    <row r="310">
      <c r="A310" s="741"/>
      <c r="B310" s="748"/>
      <c r="C310" s="749"/>
    </row>
    <row r="311">
      <c r="A311" s="741"/>
      <c r="B311" s="748"/>
      <c r="C311" s="749"/>
    </row>
    <row r="312">
      <c r="A312" s="741"/>
      <c r="B312" s="748"/>
      <c r="C312" s="749"/>
    </row>
    <row r="313">
      <c r="A313" s="741"/>
      <c r="B313" s="748"/>
      <c r="C313" s="749"/>
    </row>
    <row r="314">
      <c r="A314" s="741"/>
      <c r="B314" s="748"/>
      <c r="C314" s="749"/>
    </row>
    <row r="315">
      <c r="A315" s="741"/>
      <c r="B315" s="748"/>
      <c r="C315" s="749"/>
    </row>
    <row r="316">
      <c r="A316" s="741"/>
      <c r="B316" s="748"/>
      <c r="C316" s="749"/>
    </row>
    <row r="317">
      <c r="A317" s="741"/>
      <c r="B317" s="748"/>
      <c r="C317" s="749"/>
    </row>
    <row r="318">
      <c r="A318" s="741"/>
      <c r="B318" s="748"/>
      <c r="C318" s="749"/>
    </row>
    <row r="319">
      <c r="A319" s="741"/>
      <c r="B319" s="748"/>
      <c r="C319" s="749"/>
    </row>
    <row r="320">
      <c r="A320" s="741"/>
      <c r="B320" s="748"/>
      <c r="C320" s="749"/>
    </row>
    <row r="321">
      <c r="A321" s="741"/>
      <c r="B321" s="748"/>
      <c r="C321" s="749"/>
    </row>
    <row r="322">
      <c r="A322" s="741"/>
      <c r="B322" s="748"/>
      <c r="C322" s="749"/>
    </row>
    <row r="323">
      <c r="A323" s="741"/>
      <c r="B323" s="748"/>
      <c r="C323" s="749"/>
    </row>
    <row r="324">
      <c r="A324" s="741"/>
      <c r="B324" s="748"/>
      <c r="C324" s="749"/>
    </row>
    <row r="325">
      <c r="A325" s="741"/>
      <c r="B325" s="748"/>
      <c r="C325" s="749"/>
    </row>
    <row r="326">
      <c r="A326" s="741"/>
      <c r="B326" s="748"/>
      <c r="C326" s="749"/>
    </row>
    <row r="327">
      <c r="A327" s="741"/>
      <c r="B327" s="748"/>
      <c r="C327" s="749"/>
    </row>
    <row r="328">
      <c r="A328" s="741"/>
      <c r="B328" s="748"/>
      <c r="C328" s="749"/>
    </row>
    <row r="329">
      <c r="A329" s="741"/>
      <c r="B329" s="748"/>
      <c r="C329" s="749"/>
    </row>
    <row r="330">
      <c r="A330" s="741"/>
      <c r="B330" s="748"/>
      <c r="C330" s="749"/>
    </row>
    <row r="331">
      <c r="A331" s="741"/>
      <c r="B331" s="748"/>
      <c r="C331" s="749"/>
    </row>
    <row r="332">
      <c r="A332" s="741"/>
      <c r="B332" s="748"/>
      <c r="C332" s="749"/>
    </row>
    <row r="333">
      <c r="A333" s="741"/>
      <c r="B333" s="748"/>
      <c r="C333" s="749"/>
    </row>
    <row r="334">
      <c r="A334" s="741"/>
      <c r="B334" s="748"/>
      <c r="C334" s="749"/>
    </row>
    <row r="335">
      <c r="A335" s="741"/>
      <c r="B335" s="748"/>
      <c r="C335" s="749"/>
    </row>
    <row r="336">
      <c r="A336" s="741"/>
      <c r="B336" s="748"/>
      <c r="C336" s="749"/>
    </row>
    <row r="337">
      <c r="A337" s="741"/>
      <c r="B337" s="748"/>
      <c r="C337" s="749"/>
    </row>
    <row r="338">
      <c r="A338" s="741"/>
      <c r="B338" s="748"/>
      <c r="C338" s="749"/>
    </row>
    <row r="339">
      <c r="A339" s="741"/>
      <c r="B339" s="748"/>
      <c r="C339" s="749"/>
    </row>
    <row r="340">
      <c r="A340" s="741"/>
      <c r="B340" s="748"/>
      <c r="C340" s="749"/>
    </row>
    <row r="341">
      <c r="A341" s="741"/>
      <c r="B341" s="748"/>
      <c r="C341" s="749"/>
    </row>
    <row r="342">
      <c r="A342" s="741"/>
      <c r="B342" s="748"/>
      <c r="C342" s="749"/>
    </row>
    <row r="343">
      <c r="A343" s="741"/>
      <c r="B343" s="748"/>
      <c r="C343" s="749"/>
    </row>
    <row r="344">
      <c r="A344" s="741"/>
      <c r="B344" s="748"/>
      <c r="C344" s="749"/>
    </row>
    <row r="345">
      <c r="A345" s="741"/>
      <c r="B345" s="748"/>
      <c r="C345" s="749"/>
    </row>
    <row r="346">
      <c r="A346" s="741"/>
      <c r="B346" s="748"/>
      <c r="C346" s="749"/>
    </row>
    <row r="347">
      <c r="A347" s="741"/>
      <c r="B347" s="748"/>
      <c r="C347" s="749"/>
    </row>
    <row r="348">
      <c r="A348" s="741"/>
      <c r="B348" s="748"/>
      <c r="C348" s="749"/>
    </row>
    <row r="349">
      <c r="A349" s="741"/>
      <c r="B349" s="748"/>
      <c r="C349" s="749"/>
    </row>
    <row r="350">
      <c r="A350" s="741"/>
      <c r="B350" s="748"/>
      <c r="C350" s="749"/>
    </row>
    <row r="351">
      <c r="A351" s="741"/>
      <c r="B351" s="748"/>
      <c r="C351" s="749"/>
    </row>
    <row r="352">
      <c r="A352" s="741"/>
      <c r="B352" s="748"/>
      <c r="C352" s="749"/>
    </row>
    <row r="353">
      <c r="A353" s="741"/>
      <c r="B353" s="748"/>
      <c r="C353" s="749"/>
    </row>
    <row r="354">
      <c r="A354" s="741"/>
      <c r="B354" s="748"/>
      <c r="C354" s="749"/>
    </row>
    <row r="355">
      <c r="A355" s="741"/>
      <c r="B355" s="748"/>
      <c r="C355" s="749"/>
    </row>
    <row r="356">
      <c r="A356" s="741"/>
      <c r="B356" s="748"/>
      <c r="C356" s="749"/>
    </row>
    <row r="357">
      <c r="A357" s="741"/>
      <c r="B357" s="748"/>
      <c r="C357" s="749"/>
    </row>
    <row r="358">
      <c r="A358" s="741"/>
      <c r="B358" s="748"/>
      <c r="C358" s="749"/>
    </row>
    <row r="359">
      <c r="A359" s="741"/>
      <c r="B359" s="748"/>
      <c r="C359" s="749"/>
    </row>
    <row r="360">
      <c r="A360" s="741"/>
      <c r="B360" s="748"/>
      <c r="C360" s="749"/>
    </row>
    <row r="361">
      <c r="A361" s="741"/>
      <c r="B361" s="748"/>
      <c r="C361" s="749"/>
    </row>
    <row r="362">
      <c r="A362" s="741"/>
      <c r="B362" s="748"/>
      <c r="C362" s="749"/>
    </row>
    <row r="363">
      <c r="A363" s="741"/>
      <c r="B363" s="748"/>
      <c r="C363" s="749"/>
    </row>
    <row r="364">
      <c r="A364" s="741"/>
      <c r="B364" s="748"/>
      <c r="C364" s="749"/>
    </row>
    <row r="365">
      <c r="A365" s="741"/>
      <c r="B365" s="748"/>
      <c r="C365" s="749"/>
    </row>
    <row r="366">
      <c r="A366" s="741"/>
      <c r="B366" s="748"/>
      <c r="C366" s="749"/>
    </row>
    <row r="367">
      <c r="A367" s="741"/>
      <c r="B367" s="748"/>
      <c r="C367" s="749"/>
    </row>
    <row r="368">
      <c r="A368" s="741"/>
      <c r="B368" s="748"/>
      <c r="C368" s="749"/>
    </row>
    <row r="369">
      <c r="A369" s="741"/>
      <c r="B369" s="748"/>
      <c r="C369" s="749"/>
    </row>
    <row r="370">
      <c r="A370" s="741"/>
      <c r="B370" s="748"/>
      <c r="C370" s="749"/>
    </row>
    <row r="371">
      <c r="A371" s="741"/>
      <c r="B371" s="748"/>
      <c r="C371" s="749"/>
    </row>
    <row r="372">
      <c r="A372" s="741"/>
      <c r="B372" s="748"/>
      <c r="C372" s="749"/>
    </row>
    <row r="373">
      <c r="A373" s="741"/>
      <c r="B373" s="748"/>
      <c r="C373" s="749"/>
    </row>
    <row r="374">
      <c r="A374" s="741"/>
      <c r="B374" s="748"/>
      <c r="C374" s="749"/>
    </row>
    <row r="375">
      <c r="A375" s="741"/>
      <c r="B375" s="748"/>
      <c r="C375" s="749"/>
    </row>
    <row r="376">
      <c r="A376" s="741"/>
      <c r="B376" s="748"/>
      <c r="C376" s="749"/>
    </row>
    <row r="377">
      <c r="A377" s="741"/>
      <c r="B377" s="748"/>
      <c r="C377" s="749"/>
    </row>
    <row r="378">
      <c r="A378" s="741"/>
      <c r="B378" s="748"/>
      <c r="C378" s="749"/>
    </row>
    <row r="379">
      <c r="A379" s="741"/>
      <c r="B379" s="748"/>
      <c r="C379" s="749"/>
    </row>
    <row r="380">
      <c r="A380" s="741"/>
      <c r="B380" s="748"/>
      <c r="C380" s="749"/>
    </row>
    <row r="381">
      <c r="A381" s="741"/>
      <c r="B381" s="748"/>
      <c r="C381" s="749"/>
    </row>
    <row r="382">
      <c r="A382" s="741"/>
      <c r="B382" s="748"/>
      <c r="C382" s="749"/>
    </row>
    <row r="383">
      <c r="A383" s="741"/>
      <c r="B383" s="748"/>
      <c r="C383" s="749"/>
    </row>
    <row r="384">
      <c r="A384" s="741"/>
      <c r="B384" s="748"/>
      <c r="C384" s="749"/>
    </row>
    <row r="385">
      <c r="A385" s="741"/>
      <c r="B385" s="748"/>
      <c r="C385" s="749"/>
    </row>
    <row r="386">
      <c r="A386" s="741"/>
      <c r="B386" s="748"/>
      <c r="C386" s="749"/>
    </row>
    <row r="387">
      <c r="A387" s="741"/>
      <c r="B387" s="748"/>
      <c r="C387" s="749"/>
    </row>
    <row r="388">
      <c r="A388" s="741"/>
      <c r="B388" s="748"/>
      <c r="C388" s="749"/>
    </row>
    <row r="389">
      <c r="A389" s="741"/>
      <c r="B389" s="748"/>
      <c r="C389" s="749"/>
    </row>
    <row r="390">
      <c r="A390" s="741"/>
      <c r="B390" s="748"/>
      <c r="C390" s="749"/>
    </row>
    <row r="391">
      <c r="A391" s="741"/>
      <c r="B391" s="748"/>
      <c r="C391" s="749"/>
    </row>
    <row r="392">
      <c r="A392" s="741"/>
      <c r="B392" s="748"/>
      <c r="C392" s="749"/>
    </row>
    <row r="393">
      <c r="A393" s="741"/>
      <c r="B393" s="748"/>
      <c r="C393" s="749"/>
    </row>
    <row r="394">
      <c r="A394" s="741"/>
      <c r="B394" s="748"/>
      <c r="C394" s="749"/>
    </row>
    <row r="395">
      <c r="A395" s="741"/>
      <c r="B395" s="748"/>
      <c r="C395" s="749"/>
    </row>
    <row r="396">
      <c r="A396" s="741"/>
      <c r="B396" s="748"/>
      <c r="C396" s="749"/>
    </row>
    <row r="397">
      <c r="A397" s="741"/>
      <c r="B397" s="748"/>
      <c r="C397" s="749"/>
    </row>
    <row r="398">
      <c r="A398" s="741"/>
      <c r="B398" s="748"/>
      <c r="C398" s="749"/>
    </row>
    <row r="399">
      <c r="A399" s="741"/>
      <c r="B399" s="748"/>
      <c r="C399" s="749"/>
    </row>
    <row r="400">
      <c r="A400" s="741"/>
      <c r="B400" s="748"/>
      <c r="C400" s="749"/>
    </row>
    <row r="401">
      <c r="A401" s="741"/>
      <c r="B401" s="748"/>
      <c r="C401" s="749"/>
    </row>
    <row r="402">
      <c r="A402" s="741"/>
      <c r="B402" s="748"/>
      <c r="C402" s="749"/>
    </row>
    <row r="403">
      <c r="A403" s="741"/>
      <c r="B403" s="748"/>
      <c r="C403" s="749"/>
    </row>
    <row r="404">
      <c r="A404" s="741"/>
      <c r="B404" s="748"/>
      <c r="C404" s="749"/>
    </row>
    <row r="405">
      <c r="A405" s="741"/>
      <c r="B405" s="748"/>
      <c r="C405" s="749"/>
    </row>
    <row r="406">
      <c r="A406" s="741"/>
      <c r="B406" s="748"/>
      <c r="C406" s="749"/>
    </row>
    <row r="407">
      <c r="A407" s="741"/>
      <c r="B407" s="748"/>
      <c r="C407" s="749"/>
    </row>
    <row r="408">
      <c r="A408" s="741"/>
      <c r="B408" s="748"/>
      <c r="C408" s="749"/>
    </row>
    <row r="409">
      <c r="A409" s="741"/>
      <c r="B409" s="748"/>
      <c r="C409" s="749"/>
    </row>
    <row r="410">
      <c r="A410" s="741"/>
      <c r="B410" s="748"/>
      <c r="C410" s="749"/>
    </row>
    <row r="411">
      <c r="A411" s="741"/>
      <c r="B411" s="748"/>
      <c r="C411" s="749"/>
    </row>
    <row r="412">
      <c r="A412" s="741"/>
      <c r="B412" s="748"/>
      <c r="C412" s="749"/>
    </row>
    <row r="413">
      <c r="A413" s="741"/>
      <c r="B413" s="748"/>
      <c r="C413" s="749"/>
    </row>
    <row r="414">
      <c r="A414" s="741"/>
      <c r="B414" s="748"/>
      <c r="C414" s="749"/>
    </row>
    <row r="415">
      <c r="A415" s="741"/>
      <c r="B415" s="748"/>
      <c r="C415" s="749"/>
    </row>
    <row r="416">
      <c r="A416" s="741"/>
      <c r="B416" s="748"/>
      <c r="C416" s="749"/>
    </row>
    <row r="417">
      <c r="A417" s="741"/>
      <c r="B417" s="748"/>
      <c r="C417" s="749"/>
    </row>
    <row r="418">
      <c r="A418" s="741"/>
      <c r="B418" s="748"/>
      <c r="C418" s="749"/>
    </row>
    <row r="419">
      <c r="A419" s="741"/>
      <c r="B419" s="748"/>
      <c r="C419" s="749"/>
    </row>
    <row r="420">
      <c r="A420" s="741"/>
      <c r="B420" s="748"/>
      <c r="C420" s="749"/>
    </row>
    <row r="421">
      <c r="A421" s="741"/>
      <c r="B421" s="748"/>
      <c r="C421" s="749"/>
    </row>
    <row r="422">
      <c r="A422" s="741"/>
      <c r="B422" s="748"/>
      <c r="C422" s="749"/>
    </row>
    <row r="423">
      <c r="A423" s="741"/>
      <c r="B423" s="748"/>
      <c r="C423" s="749"/>
    </row>
    <row r="424">
      <c r="A424" s="741"/>
      <c r="B424" s="748"/>
      <c r="C424" s="749"/>
    </row>
    <row r="425">
      <c r="A425" s="741"/>
      <c r="B425" s="748"/>
      <c r="C425" s="749"/>
    </row>
    <row r="426">
      <c r="A426" s="741"/>
      <c r="B426" s="748"/>
      <c r="C426" s="749"/>
    </row>
    <row r="427">
      <c r="A427" s="741"/>
      <c r="B427" s="748"/>
      <c r="C427" s="749"/>
    </row>
    <row r="428">
      <c r="A428" s="741"/>
      <c r="B428" s="748"/>
      <c r="C428" s="749"/>
    </row>
    <row r="429">
      <c r="A429" s="741"/>
      <c r="B429" s="748"/>
      <c r="C429" s="749"/>
    </row>
    <row r="430">
      <c r="A430" s="741"/>
      <c r="B430" s="748"/>
      <c r="C430" s="749"/>
    </row>
    <row r="431">
      <c r="A431" s="741"/>
      <c r="B431" s="748"/>
      <c r="C431" s="749"/>
    </row>
    <row r="432">
      <c r="A432" s="741"/>
      <c r="B432" s="748"/>
      <c r="C432" s="749"/>
    </row>
    <row r="433">
      <c r="A433" s="741"/>
      <c r="B433" s="748"/>
      <c r="C433" s="749"/>
    </row>
    <row r="434">
      <c r="A434" s="741"/>
      <c r="B434" s="748"/>
      <c r="C434" s="749"/>
    </row>
    <row r="435">
      <c r="A435" s="741"/>
      <c r="B435" s="748"/>
      <c r="C435" s="749"/>
    </row>
    <row r="436">
      <c r="A436" s="741"/>
      <c r="B436" s="748"/>
      <c r="C436" s="749"/>
    </row>
    <row r="437">
      <c r="A437" s="741"/>
      <c r="B437" s="748"/>
      <c r="C437" s="749"/>
    </row>
    <row r="438">
      <c r="A438" s="741"/>
      <c r="B438" s="748"/>
      <c r="C438" s="749"/>
    </row>
    <row r="439">
      <c r="A439" s="741"/>
      <c r="B439" s="748"/>
      <c r="C439" s="749"/>
    </row>
    <row r="440">
      <c r="A440" s="741"/>
      <c r="B440" s="748"/>
      <c r="C440" s="749"/>
    </row>
    <row r="441">
      <c r="A441" s="741"/>
      <c r="B441" s="748"/>
      <c r="C441" s="749"/>
    </row>
    <row r="442">
      <c r="A442" s="741"/>
      <c r="B442" s="748"/>
      <c r="C442" s="749"/>
    </row>
    <row r="443">
      <c r="A443" s="741"/>
      <c r="B443" s="748"/>
      <c r="C443" s="749"/>
    </row>
    <row r="444">
      <c r="A444" s="741"/>
      <c r="B444" s="748"/>
      <c r="C444" s="749"/>
    </row>
    <row r="445">
      <c r="A445" s="741"/>
      <c r="B445" s="748"/>
      <c r="C445" s="749"/>
    </row>
    <row r="446">
      <c r="A446" s="741"/>
      <c r="B446" s="748"/>
      <c r="C446" s="749"/>
    </row>
    <row r="447">
      <c r="A447" s="741"/>
      <c r="B447" s="748"/>
      <c r="C447" s="749"/>
    </row>
    <row r="448">
      <c r="A448" s="741"/>
      <c r="B448" s="748"/>
      <c r="C448" s="749"/>
    </row>
    <row r="449">
      <c r="A449" s="741"/>
      <c r="B449" s="748"/>
      <c r="C449" s="749"/>
    </row>
    <row r="450">
      <c r="A450" s="741"/>
      <c r="B450" s="748"/>
      <c r="C450" s="749"/>
    </row>
    <row r="451">
      <c r="A451" s="741"/>
      <c r="B451" s="748"/>
      <c r="C451" s="749"/>
    </row>
    <row r="452">
      <c r="A452" s="741"/>
      <c r="B452" s="748"/>
      <c r="C452" s="749"/>
    </row>
    <row r="453">
      <c r="A453" s="741"/>
      <c r="B453" s="748"/>
      <c r="C453" s="749"/>
    </row>
    <row r="454">
      <c r="A454" s="741"/>
      <c r="B454" s="748"/>
      <c r="C454" s="749"/>
    </row>
    <row r="455">
      <c r="A455" s="741"/>
      <c r="B455" s="748"/>
      <c r="C455" s="749"/>
    </row>
    <row r="456">
      <c r="A456" s="741"/>
      <c r="B456" s="748"/>
      <c r="C456" s="749"/>
    </row>
    <row r="457">
      <c r="A457" s="741"/>
      <c r="B457" s="748"/>
      <c r="C457" s="749"/>
    </row>
    <row r="458">
      <c r="A458" s="741"/>
      <c r="B458" s="748"/>
      <c r="C458" s="749"/>
    </row>
    <row r="459">
      <c r="A459" s="741"/>
      <c r="B459" s="748"/>
      <c r="C459" s="749"/>
    </row>
    <row r="460">
      <c r="A460" s="741"/>
      <c r="B460" s="748"/>
      <c r="C460" s="749"/>
    </row>
    <row r="461">
      <c r="A461" s="741"/>
      <c r="B461" s="748"/>
      <c r="C461" s="749"/>
    </row>
    <row r="462">
      <c r="A462" s="741"/>
      <c r="B462" s="748"/>
      <c r="C462" s="749"/>
    </row>
    <row r="463">
      <c r="A463" s="741"/>
      <c r="B463" s="748"/>
      <c r="C463" s="749"/>
    </row>
    <row r="464">
      <c r="A464" s="741"/>
      <c r="B464" s="748"/>
      <c r="C464" s="749"/>
    </row>
    <row r="465">
      <c r="A465" s="741"/>
      <c r="B465" s="748"/>
      <c r="C465" s="749"/>
    </row>
    <row r="466">
      <c r="A466" s="741"/>
      <c r="B466" s="748"/>
      <c r="C466" s="749"/>
    </row>
    <row r="467">
      <c r="A467" s="741"/>
      <c r="B467" s="748"/>
      <c r="C467" s="749"/>
    </row>
    <row r="468">
      <c r="A468" s="741"/>
      <c r="B468" s="748"/>
      <c r="C468" s="749"/>
    </row>
    <row r="469">
      <c r="A469" s="741"/>
      <c r="B469" s="748"/>
      <c r="C469" s="749"/>
    </row>
    <row r="470">
      <c r="A470" s="741"/>
      <c r="B470" s="748"/>
      <c r="C470" s="749"/>
    </row>
    <row r="471">
      <c r="A471" s="741"/>
      <c r="B471" s="748"/>
      <c r="C471" s="749"/>
    </row>
    <row r="472">
      <c r="A472" s="741"/>
      <c r="B472" s="748"/>
      <c r="C472" s="749"/>
    </row>
    <row r="473">
      <c r="A473" s="741"/>
      <c r="B473" s="748"/>
      <c r="C473" s="749"/>
    </row>
    <row r="474">
      <c r="A474" s="741"/>
      <c r="B474" s="748"/>
      <c r="C474" s="749"/>
    </row>
    <row r="475">
      <c r="A475" s="741"/>
      <c r="B475" s="748"/>
      <c r="C475" s="749"/>
    </row>
    <row r="476">
      <c r="A476" s="741"/>
      <c r="B476" s="748"/>
      <c r="C476" s="749"/>
    </row>
    <row r="477">
      <c r="A477" s="741"/>
      <c r="B477" s="748"/>
      <c r="C477" s="749"/>
    </row>
    <row r="478">
      <c r="A478" s="741"/>
      <c r="B478" s="748"/>
      <c r="C478" s="749"/>
    </row>
    <row r="479">
      <c r="A479" s="741"/>
      <c r="B479" s="748"/>
      <c r="C479" s="749"/>
    </row>
    <row r="480">
      <c r="A480" s="741"/>
      <c r="B480" s="748"/>
      <c r="C480" s="749"/>
    </row>
    <row r="481">
      <c r="A481" s="741"/>
      <c r="B481" s="748"/>
      <c r="C481" s="749"/>
    </row>
    <row r="482">
      <c r="A482" s="741"/>
      <c r="B482" s="748"/>
      <c r="C482" s="749"/>
    </row>
    <row r="483">
      <c r="A483" s="741"/>
      <c r="B483" s="748"/>
      <c r="C483" s="749"/>
    </row>
    <row r="484">
      <c r="A484" s="741"/>
      <c r="B484" s="748"/>
      <c r="C484" s="749"/>
    </row>
    <row r="485">
      <c r="A485" s="741"/>
      <c r="B485" s="748"/>
      <c r="C485" s="749"/>
    </row>
    <row r="486">
      <c r="A486" s="741"/>
      <c r="B486" s="748"/>
      <c r="C486" s="749"/>
    </row>
    <row r="487">
      <c r="A487" s="741"/>
      <c r="B487" s="748"/>
      <c r="C487" s="749"/>
    </row>
    <row r="488">
      <c r="A488" s="741"/>
      <c r="B488" s="748"/>
      <c r="C488" s="749"/>
    </row>
    <row r="489">
      <c r="A489" s="741"/>
      <c r="B489" s="748"/>
      <c r="C489" s="749"/>
    </row>
    <row r="490">
      <c r="A490" s="741"/>
      <c r="B490" s="748"/>
      <c r="C490" s="749"/>
    </row>
    <row r="491">
      <c r="A491" s="741"/>
      <c r="B491" s="748"/>
      <c r="C491" s="749"/>
    </row>
    <row r="492">
      <c r="A492" s="741"/>
      <c r="B492" s="748"/>
      <c r="C492" s="749"/>
    </row>
    <row r="493">
      <c r="A493" s="741"/>
      <c r="B493" s="748"/>
      <c r="C493" s="749"/>
    </row>
    <row r="494">
      <c r="A494" s="741"/>
      <c r="B494" s="748"/>
      <c r="C494" s="749"/>
    </row>
    <row r="495">
      <c r="A495" s="741"/>
      <c r="B495" s="748"/>
      <c r="C495" s="749"/>
    </row>
    <row r="496">
      <c r="A496" s="741"/>
      <c r="B496" s="748"/>
      <c r="C496" s="749"/>
    </row>
    <row r="497">
      <c r="A497" s="741"/>
      <c r="B497" s="748"/>
      <c r="C497" s="749"/>
    </row>
    <row r="498">
      <c r="A498" s="741"/>
      <c r="B498" s="748"/>
      <c r="C498" s="749"/>
    </row>
    <row r="499">
      <c r="A499" s="741"/>
      <c r="B499" s="748"/>
      <c r="C499" s="749"/>
    </row>
    <row r="500">
      <c r="A500" s="741"/>
      <c r="B500" s="748"/>
      <c r="C500" s="749"/>
    </row>
    <row r="501">
      <c r="A501" s="741"/>
      <c r="B501" s="748"/>
      <c r="C501" s="749"/>
    </row>
    <row r="502">
      <c r="A502" s="741"/>
      <c r="B502" s="748"/>
      <c r="C502" s="749"/>
    </row>
    <row r="503">
      <c r="A503" s="741"/>
      <c r="B503" s="748"/>
      <c r="C503" s="749"/>
    </row>
    <row r="504">
      <c r="A504" s="741"/>
      <c r="B504" s="748"/>
      <c r="C504" s="749"/>
    </row>
    <row r="505">
      <c r="A505" s="741"/>
      <c r="B505" s="748"/>
      <c r="C505" s="749"/>
    </row>
    <row r="506">
      <c r="A506" s="741"/>
      <c r="B506" s="748"/>
      <c r="C506" s="749"/>
    </row>
    <row r="507">
      <c r="A507" s="741"/>
      <c r="B507" s="748"/>
      <c r="C507" s="749"/>
    </row>
    <row r="508">
      <c r="A508" s="741"/>
      <c r="B508" s="748"/>
      <c r="C508" s="749"/>
    </row>
    <row r="509">
      <c r="A509" s="741"/>
      <c r="B509" s="748"/>
      <c r="C509" s="749"/>
    </row>
    <row r="510">
      <c r="A510" s="741"/>
      <c r="B510" s="748"/>
      <c r="C510" s="749"/>
    </row>
    <row r="511">
      <c r="A511" s="741"/>
      <c r="B511" s="748"/>
      <c r="C511" s="749"/>
    </row>
    <row r="512">
      <c r="A512" s="741"/>
      <c r="B512" s="748"/>
      <c r="C512" s="749"/>
    </row>
    <row r="513">
      <c r="A513" s="741"/>
      <c r="B513" s="748"/>
      <c r="C513" s="749"/>
    </row>
    <row r="514">
      <c r="A514" s="741"/>
      <c r="B514" s="748"/>
      <c r="C514" s="749"/>
    </row>
    <row r="515">
      <c r="A515" s="741"/>
      <c r="B515" s="748"/>
      <c r="C515" s="749"/>
    </row>
    <row r="516">
      <c r="A516" s="741"/>
      <c r="B516" s="748"/>
      <c r="C516" s="749"/>
    </row>
    <row r="517">
      <c r="A517" s="741"/>
      <c r="B517" s="748"/>
      <c r="C517" s="749"/>
    </row>
    <row r="518">
      <c r="A518" s="741"/>
      <c r="B518" s="748"/>
      <c r="C518" s="749"/>
    </row>
    <row r="519">
      <c r="A519" s="741"/>
      <c r="B519" s="748"/>
      <c r="C519" s="749"/>
    </row>
    <row r="520">
      <c r="A520" s="741"/>
      <c r="B520" s="748"/>
      <c r="C520" s="749"/>
    </row>
    <row r="521">
      <c r="A521" s="741"/>
      <c r="B521" s="748"/>
      <c r="C521" s="749"/>
    </row>
    <row r="522">
      <c r="A522" s="741"/>
      <c r="B522" s="748"/>
      <c r="C522" s="749"/>
    </row>
    <row r="523">
      <c r="A523" s="741"/>
      <c r="B523" s="748"/>
      <c r="C523" s="749"/>
    </row>
    <row r="524">
      <c r="A524" s="741"/>
      <c r="B524" s="748"/>
      <c r="C524" s="749"/>
    </row>
    <row r="525">
      <c r="A525" s="741"/>
      <c r="B525" s="748"/>
      <c r="C525" s="749"/>
    </row>
    <row r="526">
      <c r="A526" s="741"/>
      <c r="B526" s="748"/>
      <c r="C526" s="749"/>
    </row>
    <row r="527">
      <c r="A527" s="741"/>
      <c r="B527" s="748"/>
      <c r="C527" s="749"/>
    </row>
    <row r="528">
      <c r="A528" s="741"/>
      <c r="B528" s="748"/>
      <c r="C528" s="749"/>
    </row>
    <row r="529">
      <c r="A529" s="741"/>
      <c r="B529" s="748"/>
      <c r="C529" s="749"/>
    </row>
    <row r="530">
      <c r="A530" s="741"/>
      <c r="B530" s="748"/>
      <c r="C530" s="749"/>
    </row>
    <row r="531">
      <c r="A531" s="741"/>
      <c r="B531" s="748"/>
      <c r="C531" s="749"/>
    </row>
    <row r="532">
      <c r="A532" s="741"/>
      <c r="B532" s="748"/>
      <c r="C532" s="749"/>
    </row>
    <row r="533">
      <c r="A533" s="741"/>
      <c r="B533" s="748"/>
      <c r="C533" s="749"/>
    </row>
    <row r="534">
      <c r="A534" s="741"/>
      <c r="B534" s="748"/>
      <c r="C534" s="749"/>
    </row>
    <row r="535">
      <c r="A535" s="741"/>
      <c r="B535" s="748"/>
      <c r="C535" s="749"/>
    </row>
    <row r="536">
      <c r="A536" s="741"/>
      <c r="B536" s="748"/>
      <c r="C536" s="749"/>
    </row>
    <row r="537">
      <c r="A537" s="741"/>
      <c r="B537" s="748"/>
      <c r="C537" s="749"/>
    </row>
    <row r="538">
      <c r="A538" s="741"/>
      <c r="B538" s="748"/>
      <c r="C538" s="749"/>
    </row>
    <row r="539">
      <c r="A539" s="741"/>
      <c r="B539" s="748"/>
      <c r="C539" s="749"/>
    </row>
    <row r="540">
      <c r="A540" s="741"/>
      <c r="B540" s="748"/>
      <c r="C540" s="749"/>
    </row>
    <row r="541">
      <c r="A541" s="741"/>
      <c r="B541" s="748"/>
      <c r="C541" s="749"/>
    </row>
    <row r="542">
      <c r="A542" s="741"/>
      <c r="B542" s="748"/>
      <c r="C542" s="749"/>
    </row>
    <row r="543">
      <c r="A543" s="741"/>
      <c r="B543" s="748"/>
      <c r="C543" s="749"/>
    </row>
    <row r="544">
      <c r="A544" s="741"/>
      <c r="B544" s="748"/>
      <c r="C544" s="749"/>
    </row>
    <row r="545">
      <c r="A545" s="741"/>
      <c r="B545" s="748"/>
      <c r="C545" s="749"/>
    </row>
    <row r="546">
      <c r="A546" s="741"/>
      <c r="B546" s="748"/>
      <c r="C546" s="749"/>
    </row>
    <row r="547">
      <c r="A547" s="741"/>
      <c r="B547" s="748"/>
      <c r="C547" s="749"/>
    </row>
    <row r="548">
      <c r="A548" s="741"/>
      <c r="B548" s="748"/>
      <c r="C548" s="749"/>
    </row>
    <row r="549">
      <c r="A549" s="741"/>
      <c r="B549" s="748"/>
      <c r="C549" s="749"/>
    </row>
    <row r="550">
      <c r="A550" s="741"/>
      <c r="B550" s="748"/>
      <c r="C550" s="749"/>
    </row>
    <row r="551">
      <c r="A551" s="741"/>
      <c r="B551" s="748"/>
      <c r="C551" s="749"/>
    </row>
    <row r="552">
      <c r="A552" s="741"/>
      <c r="B552" s="748"/>
      <c r="C552" s="749"/>
    </row>
    <row r="553">
      <c r="A553" s="741"/>
      <c r="B553" s="748"/>
      <c r="C553" s="749"/>
    </row>
    <row r="554">
      <c r="A554" s="741"/>
      <c r="B554" s="748"/>
      <c r="C554" s="749"/>
    </row>
    <row r="555">
      <c r="A555" s="741"/>
      <c r="B555" s="748"/>
      <c r="C555" s="749"/>
    </row>
    <row r="556">
      <c r="A556" s="741"/>
      <c r="B556" s="748"/>
      <c r="C556" s="749"/>
    </row>
    <row r="557">
      <c r="A557" s="741"/>
      <c r="B557" s="748"/>
      <c r="C557" s="749"/>
    </row>
    <row r="558">
      <c r="A558" s="741"/>
      <c r="B558" s="748"/>
      <c r="C558" s="749"/>
    </row>
    <row r="559">
      <c r="A559" s="741"/>
      <c r="B559" s="748"/>
      <c r="C559" s="749"/>
    </row>
    <row r="560">
      <c r="A560" s="741"/>
      <c r="B560" s="748"/>
      <c r="C560" s="749"/>
    </row>
    <row r="561">
      <c r="A561" s="741"/>
      <c r="B561" s="748"/>
      <c r="C561" s="749"/>
    </row>
    <row r="562">
      <c r="A562" s="741"/>
      <c r="B562" s="748"/>
      <c r="C562" s="749"/>
    </row>
    <row r="563">
      <c r="A563" s="741"/>
      <c r="B563" s="748"/>
      <c r="C563" s="749"/>
    </row>
    <row r="564">
      <c r="A564" s="741"/>
      <c r="B564" s="748"/>
      <c r="C564" s="749"/>
    </row>
    <row r="565">
      <c r="A565" s="741"/>
      <c r="B565" s="748"/>
      <c r="C565" s="749"/>
    </row>
    <row r="566">
      <c r="A566" s="741"/>
      <c r="B566" s="748"/>
      <c r="C566" s="749"/>
    </row>
    <row r="567">
      <c r="A567" s="741"/>
      <c r="B567" s="748"/>
      <c r="C567" s="749"/>
    </row>
    <row r="568">
      <c r="A568" s="741"/>
      <c r="B568" s="748"/>
      <c r="C568" s="749"/>
    </row>
    <row r="569">
      <c r="A569" s="741"/>
      <c r="B569" s="748"/>
      <c r="C569" s="749"/>
    </row>
    <row r="570">
      <c r="A570" s="741"/>
      <c r="B570" s="748"/>
      <c r="C570" s="749"/>
    </row>
    <row r="571">
      <c r="A571" s="741"/>
      <c r="B571" s="748"/>
      <c r="C571" s="749"/>
    </row>
    <row r="572">
      <c r="A572" s="741"/>
      <c r="B572" s="748"/>
      <c r="C572" s="749"/>
    </row>
    <row r="573">
      <c r="A573" s="741"/>
      <c r="B573" s="748"/>
      <c r="C573" s="749"/>
    </row>
    <row r="574">
      <c r="A574" s="741"/>
      <c r="B574" s="748"/>
      <c r="C574" s="749"/>
    </row>
    <row r="575">
      <c r="A575" s="741"/>
      <c r="B575" s="748"/>
      <c r="C575" s="749"/>
    </row>
    <row r="576">
      <c r="A576" s="741"/>
      <c r="B576" s="748"/>
      <c r="C576" s="749"/>
    </row>
    <row r="577">
      <c r="A577" s="741"/>
      <c r="B577" s="748"/>
      <c r="C577" s="749"/>
    </row>
    <row r="578">
      <c r="A578" s="741"/>
      <c r="B578" s="748"/>
      <c r="C578" s="749"/>
    </row>
    <row r="579">
      <c r="A579" s="741"/>
      <c r="B579" s="748"/>
      <c r="C579" s="749"/>
    </row>
    <row r="580">
      <c r="A580" s="741"/>
      <c r="B580" s="748"/>
      <c r="C580" s="749"/>
    </row>
    <row r="581">
      <c r="A581" s="741"/>
      <c r="B581" s="748"/>
      <c r="C581" s="749"/>
    </row>
    <row r="582">
      <c r="A582" s="741"/>
      <c r="B582" s="748"/>
      <c r="C582" s="749"/>
    </row>
    <row r="583">
      <c r="A583" s="741"/>
      <c r="B583" s="748"/>
      <c r="C583" s="749"/>
    </row>
    <row r="584">
      <c r="A584" s="741"/>
      <c r="B584" s="748"/>
      <c r="C584" s="749"/>
    </row>
    <row r="585">
      <c r="A585" s="741"/>
      <c r="B585" s="748"/>
      <c r="C585" s="749"/>
    </row>
    <row r="586">
      <c r="A586" s="741"/>
      <c r="B586" s="748"/>
      <c r="C586" s="749"/>
    </row>
    <row r="587">
      <c r="A587" s="741"/>
      <c r="B587" s="748"/>
      <c r="C587" s="749"/>
    </row>
    <row r="588">
      <c r="A588" s="741"/>
      <c r="B588" s="748"/>
      <c r="C588" s="749"/>
    </row>
    <row r="589">
      <c r="A589" s="741"/>
      <c r="B589" s="748"/>
      <c r="C589" s="749"/>
    </row>
    <row r="590">
      <c r="A590" s="741"/>
      <c r="B590" s="748"/>
      <c r="C590" s="749"/>
    </row>
    <row r="591">
      <c r="A591" s="741"/>
      <c r="B591" s="748"/>
      <c r="C591" s="749"/>
    </row>
    <row r="592">
      <c r="A592" s="741"/>
      <c r="B592" s="748"/>
      <c r="C592" s="749"/>
    </row>
    <row r="593">
      <c r="A593" s="741"/>
      <c r="B593" s="748"/>
      <c r="C593" s="749"/>
    </row>
    <row r="594">
      <c r="A594" s="741"/>
      <c r="B594" s="748"/>
      <c r="C594" s="749"/>
    </row>
    <row r="595">
      <c r="A595" s="741"/>
      <c r="B595" s="748"/>
      <c r="C595" s="749"/>
    </row>
    <row r="596">
      <c r="A596" s="741"/>
      <c r="B596" s="748"/>
      <c r="C596" s="749"/>
    </row>
    <row r="597">
      <c r="A597" s="741"/>
      <c r="B597" s="748"/>
      <c r="C597" s="749"/>
    </row>
    <row r="598">
      <c r="A598" s="741"/>
      <c r="B598" s="748"/>
      <c r="C598" s="749"/>
    </row>
    <row r="599">
      <c r="A599" s="741"/>
      <c r="B599" s="748"/>
      <c r="C599" s="749"/>
    </row>
    <row r="600">
      <c r="A600" s="741"/>
      <c r="B600" s="748"/>
      <c r="C600" s="749"/>
    </row>
    <row r="601">
      <c r="A601" s="741"/>
      <c r="B601" s="748"/>
      <c r="C601" s="749"/>
    </row>
    <row r="602">
      <c r="A602" s="741"/>
      <c r="B602" s="748"/>
      <c r="C602" s="749"/>
    </row>
    <row r="603">
      <c r="A603" s="741"/>
      <c r="B603" s="748"/>
      <c r="C603" s="749"/>
    </row>
    <row r="604">
      <c r="A604" s="741"/>
      <c r="B604" s="748"/>
      <c r="C604" s="749"/>
    </row>
    <row r="605">
      <c r="A605" s="741"/>
      <c r="B605" s="748"/>
      <c r="C605" s="749"/>
    </row>
    <row r="606">
      <c r="A606" s="741"/>
      <c r="B606" s="748"/>
      <c r="C606" s="749"/>
    </row>
    <row r="607">
      <c r="A607" s="741"/>
      <c r="B607" s="748"/>
      <c r="C607" s="749"/>
    </row>
    <row r="608">
      <c r="A608" s="741"/>
      <c r="B608" s="748"/>
      <c r="C608" s="749"/>
    </row>
    <row r="609">
      <c r="A609" s="741"/>
      <c r="B609" s="748"/>
      <c r="C609" s="749"/>
    </row>
    <row r="610">
      <c r="A610" s="741"/>
      <c r="B610" s="748"/>
      <c r="C610" s="749"/>
    </row>
    <row r="611">
      <c r="A611" s="741"/>
      <c r="B611" s="748"/>
      <c r="C611" s="749"/>
    </row>
    <row r="612">
      <c r="A612" s="741"/>
      <c r="B612" s="748"/>
      <c r="C612" s="749"/>
    </row>
    <row r="613">
      <c r="A613" s="741"/>
      <c r="B613" s="748"/>
      <c r="C613" s="749"/>
    </row>
    <row r="614">
      <c r="A614" s="741"/>
      <c r="B614" s="748"/>
      <c r="C614" s="749"/>
    </row>
    <row r="615">
      <c r="A615" s="741"/>
      <c r="B615" s="748"/>
      <c r="C615" s="749"/>
    </row>
    <row r="616">
      <c r="A616" s="741"/>
      <c r="B616" s="748"/>
      <c r="C616" s="749"/>
    </row>
    <row r="617">
      <c r="A617" s="741"/>
      <c r="B617" s="748"/>
      <c r="C617" s="749"/>
    </row>
    <row r="618">
      <c r="A618" s="741"/>
      <c r="B618" s="748"/>
      <c r="C618" s="749"/>
    </row>
    <row r="619">
      <c r="A619" s="741"/>
      <c r="B619" s="748"/>
      <c r="C619" s="749"/>
    </row>
    <row r="620">
      <c r="A620" s="741"/>
      <c r="B620" s="748"/>
      <c r="C620" s="749"/>
    </row>
    <row r="621">
      <c r="A621" s="741"/>
      <c r="B621" s="748"/>
      <c r="C621" s="749"/>
    </row>
    <row r="622">
      <c r="A622" s="741"/>
      <c r="B622" s="748"/>
      <c r="C622" s="749"/>
    </row>
    <row r="623">
      <c r="A623" s="741"/>
      <c r="B623" s="748"/>
      <c r="C623" s="749"/>
    </row>
    <row r="624">
      <c r="A624" s="741"/>
      <c r="B624" s="748"/>
      <c r="C624" s="749"/>
    </row>
    <row r="625">
      <c r="A625" s="741"/>
      <c r="B625" s="748"/>
      <c r="C625" s="749"/>
    </row>
    <row r="626">
      <c r="A626" s="741"/>
      <c r="B626" s="748"/>
      <c r="C626" s="749"/>
    </row>
    <row r="627">
      <c r="A627" s="741"/>
      <c r="B627" s="748"/>
      <c r="C627" s="749"/>
    </row>
    <row r="628">
      <c r="A628" s="741"/>
      <c r="B628" s="748"/>
      <c r="C628" s="749"/>
    </row>
    <row r="629">
      <c r="A629" s="741"/>
      <c r="B629" s="748"/>
      <c r="C629" s="749"/>
    </row>
    <row r="630">
      <c r="A630" s="741"/>
      <c r="B630" s="748"/>
      <c r="C630" s="749"/>
    </row>
    <row r="631">
      <c r="A631" s="741"/>
      <c r="B631" s="748"/>
      <c r="C631" s="749"/>
    </row>
    <row r="632">
      <c r="A632" s="741"/>
      <c r="B632" s="748"/>
      <c r="C632" s="749"/>
    </row>
    <row r="633">
      <c r="A633" s="741"/>
      <c r="B633" s="748"/>
      <c r="C633" s="749"/>
    </row>
    <row r="634">
      <c r="A634" s="741"/>
      <c r="B634" s="748"/>
      <c r="C634" s="749"/>
    </row>
    <row r="635">
      <c r="A635" s="741"/>
      <c r="B635" s="748"/>
      <c r="C635" s="749"/>
    </row>
    <row r="636">
      <c r="A636" s="741"/>
      <c r="B636" s="748"/>
      <c r="C636" s="749"/>
    </row>
    <row r="637">
      <c r="A637" s="741"/>
      <c r="B637" s="748"/>
      <c r="C637" s="749"/>
    </row>
    <row r="638">
      <c r="A638" s="741"/>
      <c r="B638" s="748"/>
      <c r="C638" s="749"/>
    </row>
    <row r="639">
      <c r="A639" s="741"/>
      <c r="B639" s="748"/>
      <c r="C639" s="749"/>
    </row>
    <row r="640">
      <c r="A640" s="741"/>
      <c r="B640" s="748"/>
      <c r="C640" s="749"/>
    </row>
    <row r="641">
      <c r="A641" s="741"/>
      <c r="B641" s="748"/>
      <c r="C641" s="749"/>
    </row>
    <row r="642">
      <c r="A642" s="741"/>
      <c r="B642" s="748"/>
      <c r="C642" s="749"/>
    </row>
    <row r="643">
      <c r="A643" s="741"/>
      <c r="B643" s="748"/>
      <c r="C643" s="749"/>
    </row>
    <row r="644">
      <c r="A644" s="741"/>
      <c r="B644" s="748"/>
      <c r="C644" s="749"/>
    </row>
    <row r="645">
      <c r="A645" s="741"/>
      <c r="B645" s="748"/>
      <c r="C645" s="749"/>
    </row>
    <row r="646">
      <c r="A646" s="741"/>
      <c r="B646" s="748"/>
      <c r="C646" s="749"/>
    </row>
    <row r="647">
      <c r="A647" s="741"/>
      <c r="B647" s="748"/>
      <c r="C647" s="749"/>
    </row>
    <row r="648">
      <c r="A648" s="741"/>
      <c r="B648" s="748"/>
      <c r="C648" s="749"/>
    </row>
    <row r="649">
      <c r="A649" s="741"/>
      <c r="B649" s="748"/>
      <c r="C649" s="749"/>
    </row>
    <row r="650">
      <c r="A650" s="741"/>
      <c r="B650" s="748"/>
      <c r="C650" s="749"/>
    </row>
    <row r="651">
      <c r="A651" s="741"/>
      <c r="B651" s="748"/>
      <c r="C651" s="749"/>
    </row>
    <row r="652">
      <c r="A652" s="741"/>
      <c r="B652" s="748"/>
      <c r="C652" s="749"/>
    </row>
    <row r="653">
      <c r="A653" s="741"/>
      <c r="B653" s="748"/>
      <c r="C653" s="749"/>
    </row>
    <row r="654">
      <c r="A654" s="741"/>
      <c r="B654" s="748"/>
      <c r="C654" s="749"/>
    </row>
    <row r="655">
      <c r="A655" s="741"/>
      <c r="B655" s="748"/>
      <c r="C655" s="749"/>
    </row>
    <row r="656">
      <c r="A656" s="741"/>
      <c r="B656" s="748"/>
      <c r="C656" s="749"/>
    </row>
    <row r="657">
      <c r="A657" s="741"/>
      <c r="B657" s="748"/>
      <c r="C657" s="749"/>
    </row>
    <row r="658">
      <c r="A658" s="741"/>
      <c r="B658" s="748"/>
      <c r="C658" s="749"/>
    </row>
    <row r="659">
      <c r="A659" s="741"/>
      <c r="B659" s="748"/>
      <c r="C659" s="749"/>
    </row>
    <row r="660">
      <c r="A660" s="741"/>
      <c r="B660" s="748"/>
      <c r="C660" s="749"/>
    </row>
    <row r="661">
      <c r="A661" s="741"/>
      <c r="B661" s="748"/>
      <c r="C661" s="749"/>
    </row>
    <row r="662">
      <c r="A662" s="741"/>
      <c r="B662" s="748"/>
      <c r="C662" s="749"/>
    </row>
    <row r="663">
      <c r="A663" s="741"/>
      <c r="B663" s="748"/>
      <c r="C663" s="749"/>
    </row>
    <row r="664">
      <c r="A664" s="741"/>
      <c r="B664" s="748"/>
      <c r="C664" s="749"/>
    </row>
    <row r="665">
      <c r="A665" s="741"/>
      <c r="B665" s="748"/>
      <c r="C665" s="749"/>
    </row>
    <row r="666">
      <c r="A666" s="741"/>
      <c r="B666" s="748"/>
      <c r="C666" s="749"/>
    </row>
    <row r="667">
      <c r="A667" s="741"/>
      <c r="B667" s="748"/>
      <c r="C667" s="749"/>
    </row>
    <row r="668">
      <c r="A668" s="741"/>
      <c r="B668" s="748"/>
      <c r="C668" s="749"/>
    </row>
    <row r="669">
      <c r="A669" s="741"/>
      <c r="B669" s="748"/>
      <c r="C669" s="749"/>
    </row>
    <row r="670">
      <c r="A670" s="741"/>
      <c r="B670" s="748"/>
      <c r="C670" s="749"/>
    </row>
    <row r="671">
      <c r="A671" s="741"/>
      <c r="B671" s="748"/>
      <c r="C671" s="749"/>
    </row>
    <row r="672">
      <c r="A672" s="741"/>
      <c r="B672" s="748"/>
      <c r="C672" s="749"/>
    </row>
    <row r="673">
      <c r="A673" s="741"/>
      <c r="B673" s="748"/>
      <c r="C673" s="749"/>
    </row>
    <row r="674">
      <c r="A674" s="741"/>
      <c r="B674" s="748"/>
      <c r="C674" s="749"/>
    </row>
    <row r="675">
      <c r="A675" s="741"/>
      <c r="B675" s="748"/>
      <c r="C675" s="749"/>
    </row>
    <row r="676">
      <c r="A676" s="741"/>
      <c r="B676" s="748"/>
      <c r="C676" s="749"/>
    </row>
    <row r="677">
      <c r="A677" s="741"/>
      <c r="B677" s="748"/>
      <c r="C677" s="749"/>
    </row>
    <row r="678">
      <c r="A678" s="741"/>
      <c r="B678" s="748"/>
      <c r="C678" s="749"/>
    </row>
    <row r="679">
      <c r="A679" s="741"/>
      <c r="B679" s="748"/>
      <c r="C679" s="749"/>
    </row>
    <row r="680">
      <c r="A680" s="741"/>
      <c r="B680" s="748"/>
      <c r="C680" s="749"/>
    </row>
    <row r="681">
      <c r="A681" s="741"/>
      <c r="B681" s="748"/>
      <c r="C681" s="749"/>
    </row>
    <row r="682">
      <c r="A682" s="741"/>
      <c r="B682" s="748"/>
      <c r="C682" s="749"/>
    </row>
    <row r="683">
      <c r="A683" s="741"/>
      <c r="B683" s="748"/>
      <c r="C683" s="749"/>
    </row>
    <row r="684">
      <c r="A684" s="741"/>
      <c r="B684" s="748"/>
      <c r="C684" s="749"/>
    </row>
    <row r="685">
      <c r="A685" s="741"/>
      <c r="B685" s="748"/>
      <c r="C685" s="749"/>
    </row>
    <row r="686">
      <c r="A686" s="741"/>
      <c r="B686" s="748"/>
      <c r="C686" s="749"/>
    </row>
    <row r="687">
      <c r="A687" s="741"/>
      <c r="B687" s="748"/>
      <c r="C687" s="749"/>
    </row>
    <row r="688">
      <c r="A688" s="741"/>
      <c r="B688" s="748"/>
      <c r="C688" s="749"/>
    </row>
    <row r="689">
      <c r="A689" s="741"/>
      <c r="B689" s="748"/>
      <c r="C689" s="749"/>
    </row>
    <row r="690">
      <c r="A690" s="741"/>
      <c r="B690" s="748"/>
      <c r="C690" s="749"/>
    </row>
    <row r="691">
      <c r="A691" s="741"/>
      <c r="B691" s="748"/>
      <c r="C691" s="749"/>
    </row>
    <row r="692">
      <c r="A692" s="741"/>
      <c r="B692" s="748"/>
      <c r="C692" s="749"/>
    </row>
    <row r="693">
      <c r="A693" s="741"/>
      <c r="B693" s="748"/>
      <c r="C693" s="749"/>
    </row>
    <row r="694">
      <c r="A694" s="741"/>
      <c r="B694" s="748"/>
      <c r="C694" s="749"/>
    </row>
    <row r="695">
      <c r="A695" s="741"/>
      <c r="B695" s="748"/>
      <c r="C695" s="749"/>
    </row>
    <row r="696">
      <c r="A696" s="741"/>
      <c r="B696" s="748"/>
      <c r="C696" s="749"/>
    </row>
    <row r="697">
      <c r="A697" s="741"/>
      <c r="B697" s="748"/>
      <c r="C697" s="749"/>
    </row>
    <row r="698">
      <c r="A698" s="741"/>
      <c r="B698" s="748"/>
      <c r="C698" s="749"/>
    </row>
    <row r="699">
      <c r="A699" s="741"/>
      <c r="B699" s="748"/>
      <c r="C699" s="749"/>
    </row>
    <row r="700">
      <c r="A700" s="741"/>
      <c r="B700" s="748"/>
      <c r="C700" s="749"/>
    </row>
    <row r="701">
      <c r="A701" s="741"/>
      <c r="B701" s="748"/>
      <c r="C701" s="749"/>
    </row>
    <row r="702">
      <c r="A702" s="741"/>
      <c r="B702" s="748"/>
      <c r="C702" s="749"/>
    </row>
    <row r="703">
      <c r="A703" s="741"/>
      <c r="B703" s="748"/>
      <c r="C703" s="749"/>
    </row>
    <row r="704">
      <c r="A704" s="741"/>
      <c r="B704" s="748"/>
      <c r="C704" s="749"/>
    </row>
    <row r="705">
      <c r="A705" s="741"/>
      <c r="B705" s="748"/>
      <c r="C705" s="749"/>
    </row>
    <row r="706">
      <c r="A706" s="741"/>
      <c r="B706" s="748"/>
      <c r="C706" s="749"/>
    </row>
    <row r="707">
      <c r="A707" s="741"/>
      <c r="B707" s="748"/>
      <c r="C707" s="749"/>
    </row>
    <row r="708">
      <c r="A708" s="741"/>
      <c r="B708" s="748"/>
      <c r="C708" s="749"/>
    </row>
    <row r="709">
      <c r="A709" s="741"/>
      <c r="B709" s="748"/>
      <c r="C709" s="749"/>
    </row>
    <row r="710">
      <c r="A710" s="741"/>
      <c r="B710" s="748"/>
      <c r="C710" s="749"/>
    </row>
    <row r="711">
      <c r="A711" s="741"/>
      <c r="B711" s="748"/>
      <c r="C711" s="749"/>
    </row>
    <row r="712">
      <c r="A712" s="741"/>
      <c r="B712" s="748"/>
      <c r="C712" s="749"/>
    </row>
    <row r="713">
      <c r="A713" s="741"/>
      <c r="B713" s="748"/>
      <c r="C713" s="749"/>
    </row>
    <row r="714">
      <c r="A714" s="741"/>
      <c r="B714" s="748"/>
      <c r="C714" s="749"/>
    </row>
    <row r="715">
      <c r="A715" s="741"/>
      <c r="B715" s="748"/>
      <c r="C715" s="749"/>
    </row>
    <row r="716">
      <c r="A716" s="741"/>
      <c r="B716" s="748"/>
      <c r="C716" s="749"/>
    </row>
    <row r="717">
      <c r="A717" s="741"/>
      <c r="B717" s="748"/>
      <c r="C717" s="749"/>
    </row>
    <row r="718">
      <c r="A718" s="741"/>
      <c r="B718" s="748"/>
      <c r="C718" s="749"/>
    </row>
    <row r="719">
      <c r="A719" s="741"/>
      <c r="B719" s="748"/>
      <c r="C719" s="749"/>
    </row>
    <row r="720">
      <c r="A720" s="741"/>
      <c r="B720" s="748"/>
      <c r="C720" s="749"/>
    </row>
    <row r="721">
      <c r="A721" s="741"/>
      <c r="B721" s="748"/>
      <c r="C721" s="749"/>
    </row>
    <row r="722">
      <c r="A722" s="741"/>
      <c r="B722" s="748"/>
      <c r="C722" s="749"/>
    </row>
    <row r="723">
      <c r="A723" s="741"/>
      <c r="B723" s="748"/>
      <c r="C723" s="749"/>
    </row>
    <row r="724">
      <c r="A724" s="741"/>
      <c r="B724" s="748"/>
      <c r="C724" s="749"/>
    </row>
    <row r="725">
      <c r="A725" s="741"/>
      <c r="B725" s="748"/>
      <c r="C725" s="749"/>
    </row>
    <row r="726">
      <c r="A726" s="741"/>
      <c r="B726" s="748"/>
      <c r="C726" s="749"/>
    </row>
    <row r="727">
      <c r="A727" s="741"/>
      <c r="B727" s="748"/>
      <c r="C727" s="749"/>
    </row>
    <row r="728">
      <c r="A728" s="741"/>
      <c r="B728" s="748"/>
      <c r="C728" s="749"/>
    </row>
    <row r="729">
      <c r="A729" s="741"/>
      <c r="B729" s="748"/>
      <c r="C729" s="749"/>
    </row>
    <row r="730">
      <c r="A730" s="741"/>
      <c r="B730" s="748"/>
      <c r="C730" s="749"/>
    </row>
    <row r="731">
      <c r="A731" s="741"/>
      <c r="B731" s="748"/>
      <c r="C731" s="749"/>
    </row>
    <row r="732">
      <c r="A732" s="741"/>
      <c r="B732" s="748"/>
      <c r="C732" s="749"/>
    </row>
    <row r="733">
      <c r="A733" s="741"/>
      <c r="B733" s="748"/>
      <c r="C733" s="749"/>
    </row>
    <row r="734">
      <c r="A734" s="741"/>
      <c r="B734" s="748"/>
      <c r="C734" s="749"/>
    </row>
    <row r="735">
      <c r="A735" s="741"/>
      <c r="B735" s="748"/>
      <c r="C735" s="749"/>
    </row>
    <row r="736">
      <c r="A736" s="741"/>
      <c r="B736" s="748"/>
      <c r="C736" s="749"/>
    </row>
    <row r="737">
      <c r="A737" s="741"/>
      <c r="B737" s="748"/>
      <c r="C737" s="749"/>
    </row>
    <row r="738">
      <c r="A738" s="741"/>
      <c r="B738" s="748"/>
      <c r="C738" s="749"/>
    </row>
    <row r="739">
      <c r="A739" s="741"/>
      <c r="B739" s="748"/>
      <c r="C739" s="749"/>
    </row>
    <row r="740">
      <c r="A740" s="741"/>
      <c r="B740" s="748"/>
      <c r="C740" s="749"/>
    </row>
    <row r="741">
      <c r="A741" s="741"/>
      <c r="B741" s="748"/>
      <c r="C741" s="749"/>
    </row>
    <row r="742">
      <c r="A742" s="741"/>
      <c r="B742" s="748"/>
      <c r="C742" s="749"/>
    </row>
    <row r="743">
      <c r="A743" s="741"/>
      <c r="B743" s="748"/>
      <c r="C743" s="749"/>
    </row>
    <row r="744">
      <c r="A744" s="741"/>
      <c r="B744" s="748"/>
      <c r="C744" s="749"/>
    </row>
    <row r="745">
      <c r="A745" s="741"/>
      <c r="B745" s="748"/>
      <c r="C745" s="749"/>
    </row>
    <row r="746">
      <c r="A746" s="741"/>
      <c r="B746" s="748"/>
      <c r="C746" s="749"/>
    </row>
    <row r="747">
      <c r="A747" s="741"/>
      <c r="B747" s="748"/>
      <c r="C747" s="749"/>
    </row>
    <row r="748">
      <c r="A748" s="741"/>
      <c r="B748" s="748"/>
      <c r="C748" s="749"/>
    </row>
    <row r="749">
      <c r="A749" s="741"/>
      <c r="B749" s="748"/>
      <c r="C749" s="749"/>
    </row>
    <row r="750">
      <c r="A750" s="741"/>
      <c r="B750" s="748"/>
      <c r="C750" s="749"/>
    </row>
    <row r="751">
      <c r="A751" s="741"/>
      <c r="B751" s="748"/>
      <c r="C751" s="749"/>
    </row>
    <row r="752">
      <c r="A752" s="741"/>
      <c r="B752" s="748"/>
      <c r="C752" s="749"/>
    </row>
    <row r="753">
      <c r="A753" s="741"/>
      <c r="B753" s="748"/>
      <c r="C753" s="749"/>
    </row>
    <row r="754">
      <c r="A754" s="741"/>
      <c r="B754" s="748"/>
      <c r="C754" s="749"/>
    </row>
    <row r="755">
      <c r="A755" s="741"/>
      <c r="B755" s="748"/>
      <c r="C755" s="749"/>
    </row>
    <row r="756">
      <c r="A756" s="741"/>
      <c r="B756" s="748"/>
      <c r="C756" s="749"/>
    </row>
    <row r="757">
      <c r="A757" s="741"/>
      <c r="B757" s="748"/>
      <c r="C757" s="749"/>
    </row>
    <row r="758">
      <c r="A758" s="741"/>
      <c r="B758" s="748"/>
      <c r="C758" s="749"/>
    </row>
    <row r="759">
      <c r="A759" s="741"/>
      <c r="B759" s="748"/>
      <c r="C759" s="749"/>
    </row>
    <row r="760">
      <c r="A760" s="741"/>
      <c r="B760" s="748"/>
      <c r="C760" s="749"/>
    </row>
    <row r="761">
      <c r="A761" s="741"/>
      <c r="B761" s="748"/>
      <c r="C761" s="749"/>
    </row>
    <row r="762">
      <c r="A762" s="741"/>
      <c r="B762" s="748"/>
      <c r="C762" s="749"/>
    </row>
    <row r="763">
      <c r="A763" s="741"/>
      <c r="B763" s="748"/>
      <c r="C763" s="749"/>
    </row>
    <row r="764">
      <c r="A764" s="741"/>
      <c r="B764" s="748"/>
      <c r="C764" s="749"/>
    </row>
    <row r="765">
      <c r="A765" s="741"/>
      <c r="B765" s="748"/>
      <c r="C765" s="749"/>
    </row>
    <row r="766">
      <c r="A766" s="741"/>
      <c r="B766" s="748"/>
      <c r="C766" s="749"/>
    </row>
    <row r="767">
      <c r="A767" s="741"/>
      <c r="B767" s="748"/>
      <c r="C767" s="749"/>
    </row>
    <row r="768">
      <c r="A768" s="741"/>
      <c r="B768" s="748"/>
      <c r="C768" s="749"/>
    </row>
    <row r="769">
      <c r="A769" s="741"/>
      <c r="B769" s="748"/>
      <c r="C769" s="749"/>
    </row>
    <row r="770">
      <c r="A770" s="741"/>
      <c r="B770" s="748"/>
      <c r="C770" s="749"/>
    </row>
    <row r="771">
      <c r="A771" s="741"/>
      <c r="B771" s="748"/>
      <c r="C771" s="749"/>
    </row>
    <row r="772">
      <c r="A772" s="741"/>
      <c r="B772" s="748"/>
      <c r="C772" s="749"/>
    </row>
    <row r="773">
      <c r="A773" s="741"/>
      <c r="B773" s="748"/>
      <c r="C773" s="749"/>
    </row>
    <row r="774">
      <c r="A774" s="741"/>
      <c r="B774" s="748"/>
      <c r="C774" s="749"/>
    </row>
    <row r="775">
      <c r="A775" s="741"/>
      <c r="B775" s="748"/>
      <c r="C775" s="749"/>
    </row>
    <row r="776">
      <c r="A776" s="741"/>
      <c r="B776" s="748"/>
      <c r="C776" s="749"/>
    </row>
    <row r="777">
      <c r="A777" s="741"/>
      <c r="B777" s="748"/>
      <c r="C777" s="749"/>
    </row>
    <row r="778">
      <c r="A778" s="741"/>
      <c r="B778" s="748"/>
      <c r="C778" s="749"/>
    </row>
    <row r="779">
      <c r="A779" s="741"/>
      <c r="B779" s="748"/>
      <c r="C779" s="749"/>
    </row>
    <row r="780">
      <c r="A780" s="741"/>
      <c r="B780" s="748"/>
      <c r="C780" s="749"/>
    </row>
    <row r="781">
      <c r="A781" s="741"/>
      <c r="B781" s="748"/>
      <c r="C781" s="749"/>
    </row>
    <row r="782">
      <c r="A782" s="741"/>
      <c r="B782" s="748"/>
      <c r="C782" s="749"/>
    </row>
    <row r="783">
      <c r="A783" s="741"/>
      <c r="B783" s="748"/>
      <c r="C783" s="749"/>
    </row>
    <row r="784">
      <c r="A784" s="741"/>
      <c r="B784" s="748"/>
      <c r="C784" s="749"/>
    </row>
    <row r="785">
      <c r="A785" s="741"/>
      <c r="B785" s="748"/>
      <c r="C785" s="749"/>
    </row>
    <row r="786">
      <c r="A786" s="741"/>
      <c r="B786" s="748"/>
      <c r="C786" s="749"/>
    </row>
    <row r="787">
      <c r="A787" s="741"/>
      <c r="B787" s="748"/>
      <c r="C787" s="749"/>
    </row>
    <row r="788">
      <c r="A788" s="741"/>
      <c r="B788" s="748"/>
      <c r="C788" s="749"/>
    </row>
    <row r="789">
      <c r="A789" s="741"/>
      <c r="B789" s="748"/>
      <c r="C789" s="749"/>
    </row>
    <row r="790">
      <c r="A790" s="741"/>
      <c r="B790" s="748"/>
      <c r="C790" s="749"/>
    </row>
    <row r="791">
      <c r="A791" s="741"/>
      <c r="B791" s="748"/>
      <c r="C791" s="749"/>
    </row>
    <row r="792">
      <c r="A792" s="741"/>
      <c r="B792" s="748"/>
      <c r="C792" s="749"/>
    </row>
    <row r="793">
      <c r="A793" s="741"/>
      <c r="B793" s="748"/>
      <c r="C793" s="749"/>
    </row>
    <row r="794">
      <c r="A794" s="741"/>
      <c r="B794" s="748"/>
      <c r="C794" s="749"/>
    </row>
    <row r="795">
      <c r="A795" s="741"/>
      <c r="B795" s="748"/>
      <c r="C795" s="749"/>
    </row>
    <row r="796">
      <c r="A796" s="741"/>
      <c r="B796" s="748"/>
      <c r="C796" s="749"/>
    </row>
    <row r="797">
      <c r="A797" s="741"/>
      <c r="B797" s="748"/>
      <c r="C797" s="749"/>
    </row>
    <row r="798">
      <c r="A798" s="741"/>
      <c r="B798" s="748"/>
      <c r="C798" s="749"/>
    </row>
    <row r="799">
      <c r="A799" s="741"/>
      <c r="B799" s="748"/>
      <c r="C799" s="749"/>
    </row>
    <row r="800">
      <c r="A800" s="741"/>
      <c r="B800" s="748"/>
      <c r="C800" s="749"/>
    </row>
    <row r="801">
      <c r="A801" s="741"/>
      <c r="B801" s="748"/>
      <c r="C801" s="749"/>
    </row>
    <row r="802">
      <c r="A802" s="741"/>
      <c r="B802" s="748"/>
      <c r="C802" s="749"/>
    </row>
    <row r="803">
      <c r="A803" s="741"/>
      <c r="B803" s="748"/>
      <c r="C803" s="749"/>
    </row>
    <row r="804">
      <c r="A804" s="741"/>
      <c r="B804" s="748"/>
      <c r="C804" s="749"/>
    </row>
    <row r="805">
      <c r="A805" s="741"/>
      <c r="B805" s="748"/>
      <c r="C805" s="749"/>
    </row>
    <row r="806">
      <c r="A806" s="741"/>
      <c r="B806" s="748"/>
      <c r="C806" s="749"/>
    </row>
    <row r="807">
      <c r="A807" s="741"/>
      <c r="B807" s="748"/>
      <c r="C807" s="749"/>
    </row>
    <row r="808">
      <c r="A808" s="741"/>
      <c r="B808" s="748"/>
      <c r="C808" s="749"/>
    </row>
    <row r="809">
      <c r="A809" s="741"/>
      <c r="B809" s="748"/>
      <c r="C809" s="749"/>
    </row>
    <row r="810">
      <c r="A810" s="741"/>
      <c r="B810" s="748"/>
      <c r="C810" s="749"/>
    </row>
    <row r="811">
      <c r="A811" s="741"/>
      <c r="B811" s="748"/>
      <c r="C811" s="749"/>
    </row>
    <row r="812">
      <c r="A812" s="741"/>
      <c r="B812" s="748"/>
      <c r="C812" s="749"/>
    </row>
    <row r="813">
      <c r="A813" s="741"/>
      <c r="B813" s="748"/>
      <c r="C813" s="749"/>
    </row>
    <row r="814">
      <c r="A814" s="741"/>
      <c r="B814" s="748"/>
      <c r="C814" s="749"/>
    </row>
    <row r="815">
      <c r="A815" s="741"/>
      <c r="B815" s="748"/>
      <c r="C815" s="749"/>
    </row>
    <row r="816">
      <c r="A816" s="741"/>
      <c r="B816" s="748"/>
      <c r="C816" s="749"/>
    </row>
    <row r="817">
      <c r="A817" s="741"/>
      <c r="B817" s="748"/>
      <c r="C817" s="749"/>
    </row>
    <row r="818">
      <c r="A818" s="741"/>
      <c r="B818" s="748"/>
      <c r="C818" s="749"/>
    </row>
    <row r="819">
      <c r="A819" s="741"/>
      <c r="B819" s="748"/>
      <c r="C819" s="749"/>
    </row>
    <row r="820">
      <c r="A820" s="741"/>
      <c r="B820" s="748"/>
      <c r="C820" s="749"/>
    </row>
    <row r="821">
      <c r="A821" s="741"/>
      <c r="B821" s="748"/>
      <c r="C821" s="749"/>
    </row>
    <row r="822">
      <c r="A822" s="741"/>
      <c r="B822" s="748"/>
      <c r="C822" s="749"/>
    </row>
    <row r="823">
      <c r="A823" s="741"/>
      <c r="B823" s="748"/>
      <c r="C823" s="749"/>
    </row>
    <row r="824">
      <c r="A824" s="741"/>
      <c r="B824" s="748"/>
      <c r="C824" s="749"/>
    </row>
    <row r="825">
      <c r="A825" s="741"/>
      <c r="B825" s="748"/>
      <c r="C825" s="749"/>
    </row>
    <row r="826">
      <c r="A826" s="741"/>
      <c r="B826" s="748"/>
      <c r="C826" s="749"/>
    </row>
    <row r="827">
      <c r="A827" s="741"/>
      <c r="B827" s="748"/>
      <c r="C827" s="749"/>
    </row>
    <row r="828">
      <c r="A828" s="741"/>
      <c r="B828" s="748"/>
      <c r="C828" s="749"/>
    </row>
    <row r="829">
      <c r="A829" s="741"/>
      <c r="B829" s="748"/>
      <c r="C829" s="749"/>
    </row>
    <row r="830">
      <c r="A830" s="741"/>
      <c r="B830" s="748"/>
      <c r="C830" s="749"/>
    </row>
    <row r="831">
      <c r="A831" s="741"/>
      <c r="B831" s="748"/>
      <c r="C831" s="749"/>
    </row>
    <row r="832">
      <c r="A832" s="741"/>
      <c r="B832" s="748"/>
      <c r="C832" s="749"/>
    </row>
    <row r="833">
      <c r="A833" s="741"/>
      <c r="B833" s="748"/>
      <c r="C833" s="749"/>
    </row>
    <row r="834">
      <c r="A834" s="741"/>
      <c r="B834" s="748"/>
      <c r="C834" s="749"/>
    </row>
    <row r="835">
      <c r="A835" s="741"/>
      <c r="B835" s="748"/>
      <c r="C835" s="749"/>
    </row>
    <row r="836">
      <c r="A836" s="741"/>
      <c r="B836" s="748"/>
      <c r="C836" s="749"/>
    </row>
    <row r="837">
      <c r="A837" s="741"/>
      <c r="B837" s="748"/>
      <c r="C837" s="749"/>
    </row>
    <row r="838">
      <c r="A838" s="741"/>
      <c r="B838" s="748"/>
      <c r="C838" s="749"/>
    </row>
    <row r="839">
      <c r="A839" s="741"/>
      <c r="B839" s="748"/>
      <c r="C839" s="749"/>
    </row>
    <row r="840">
      <c r="A840" s="741"/>
      <c r="B840" s="748"/>
      <c r="C840" s="749"/>
    </row>
    <row r="841">
      <c r="A841" s="741"/>
      <c r="B841" s="748"/>
      <c r="C841" s="749"/>
    </row>
    <row r="842">
      <c r="A842" s="741"/>
      <c r="B842" s="748"/>
      <c r="C842" s="749"/>
    </row>
    <row r="843">
      <c r="A843" s="741"/>
      <c r="B843" s="748"/>
      <c r="C843" s="749"/>
    </row>
    <row r="844">
      <c r="A844" s="741"/>
      <c r="B844" s="748"/>
      <c r="C844" s="749"/>
    </row>
    <row r="845">
      <c r="A845" s="741"/>
      <c r="B845" s="748"/>
      <c r="C845" s="749"/>
    </row>
    <row r="846">
      <c r="A846" s="741"/>
      <c r="B846" s="748"/>
      <c r="C846" s="749"/>
    </row>
    <row r="847">
      <c r="A847" s="741"/>
      <c r="B847" s="748"/>
      <c r="C847" s="749"/>
    </row>
    <row r="848">
      <c r="A848" s="741"/>
      <c r="B848" s="748"/>
      <c r="C848" s="749"/>
    </row>
    <row r="849">
      <c r="A849" s="741"/>
      <c r="B849" s="748"/>
      <c r="C849" s="749"/>
    </row>
    <row r="850">
      <c r="A850" s="741"/>
      <c r="B850" s="748"/>
      <c r="C850" s="749"/>
    </row>
    <row r="851">
      <c r="A851" s="741"/>
      <c r="B851" s="748"/>
      <c r="C851" s="749"/>
    </row>
    <row r="852">
      <c r="A852" s="741"/>
      <c r="B852" s="748"/>
      <c r="C852" s="749"/>
    </row>
    <row r="853">
      <c r="A853" s="741"/>
      <c r="B853" s="748"/>
      <c r="C853" s="749"/>
    </row>
    <row r="854">
      <c r="A854" s="741"/>
      <c r="B854" s="748"/>
      <c r="C854" s="749"/>
    </row>
    <row r="855">
      <c r="A855" s="741"/>
      <c r="B855" s="748"/>
      <c r="C855" s="749"/>
    </row>
    <row r="856">
      <c r="A856" s="741"/>
      <c r="B856" s="748"/>
      <c r="C856" s="749"/>
    </row>
    <row r="857">
      <c r="A857" s="741"/>
      <c r="B857" s="748"/>
      <c r="C857" s="749"/>
    </row>
    <row r="858">
      <c r="A858" s="741"/>
      <c r="B858" s="748"/>
      <c r="C858" s="749"/>
    </row>
    <row r="859">
      <c r="A859" s="741"/>
      <c r="B859" s="748"/>
      <c r="C859" s="749"/>
    </row>
    <row r="860">
      <c r="A860" s="741"/>
      <c r="B860" s="748"/>
      <c r="C860" s="749"/>
    </row>
    <row r="861">
      <c r="A861" s="741"/>
      <c r="B861" s="748"/>
      <c r="C861" s="749"/>
    </row>
    <row r="862">
      <c r="A862" s="741"/>
      <c r="B862" s="748"/>
      <c r="C862" s="749"/>
    </row>
    <row r="863">
      <c r="A863" s="741"/>
      <c r="B863" s="748"/>
      <c r="C863" s="749"/>
    </row>
    <row r="864">
      <c r="A864" s="741"/>
      <c r="B864" s="748"/>
      <c r="C864" s="749"/>
    </row>
    <row r="865">
      <c r="A865" s="741"/>
      <c r="B865" s="748"/>
      <c r="C865" s="749"/>
    </row>
    <row r="866">
      <c r="A866" s="741"/>
      <c r="B866" s="748"/>
      <c r="C866" s="749"/>
    </row>
    <row r="867">
      <c r="A867" s="741"/>
      <c r="B867" s="748"/>
      <c r="C867" s="749"/>
    </row>
    <row r="868">
      <c r="A868" s="741"/>
      <c r="B868" s="748"/>
      <c r="C868" s="749"/>
    </row>
    <row r="869">
      <c r="A869" s="741"/>
      <c r="B869" s="748"/>
      <c r="C869" s="749"/>
    </row>
    <row r="870">
      <c r="A870" s="741"/>
      <c r="B870" s="748"/>
      <c r="C870" s="749"/>
    </row>
    <row r="871">
      <c r="A871" s="741"/>
      <c r="B871" s="748"/>
      <c r="C871" s="749"/>
    </row>
    <row r="872">
      <c r="A872" s="741"/>
      <c r="B872" s="748"/>
      <c r="C872" s="749"/>
    </row>
    <row r="873">
      <c r="A873" s="741"/>
      <c r="B873" s="748"/>
      <c r="C873" s="749"/>
    </row>
    <row r="874">
      <c r="A874" s="741"/>
      <c r="B874" s="748"/>
      <c r="C874" s="749"/>
    </row>
    <row r="875">
      <c r="A875" s="741"/>
      <c r="B875" s="748"/>
      <c r="C875" s="749"/>
    </row>
    <row r="876">
      <c r="A876" s="741"/>
      <c r="B876" s="748"/>
      <c r="C876" s="749"/>
    </row>
    <row r="877">
      <c r="A877" s="741"/>
      <c r="B877" s="748"/>
      <c r="C877" s="749"/>
    </row>
    <row r="878">
      <c r="A878" s="741"/>
      <c r="B878" s="748"/>
      <c r="C878" s="749"/>
    </row>
    <row r="879">
      <c r="A879" s="741"/>
      <c r="B879" s="748"/>
      <c r="C879" s="749"/>
    </row>
    <row r="880">
      <c r="A880" s="741"/>
      <c r="B880" s="748"/>
      <c r="C880" s="749"/>
    </row>
    <row r="881">
      <c r="A881" s="741"/>
      <c r="B881" s="748"/>
      <c r="C881" s="749"/>
    </row>
    <row r="882">
      <c r="A882" s="741"/>
      <c r="B882" s="748"/>
      <c r="C882" s="749"/>
    </row>
    <row r="883">
      <c r="A883" s="741"/>
      <c r="B883" s="748"/>
      <c r="C883" s="749"/>
    </row>
    <row r="884">
      <c r="A884" s="741"/>
      <c r="B884" s="748"/>
      <c r="C884" s="749"/>
    </row>
    <row r="885">
      <c r="A885" s="741"/>
      <c r="B885" s="748"/>
      <c r="C885" s="749"/>
    </row>
    <row r="886">
      <c r="A886" s="741"/>
      <c r="B886" s="748"/>
      <c r="C886" s="749"/>
    </row>
    <row r="887">
      <c r="A887" s="741"/>
      <c r="B887" s="748"/>
      <c r="C887" s="749"/>
    </row>
    <row r="888">
      <c r="A888" s="741"/>
      <c r="B888" s="748"/>
      <c r="C888" s="749"/>
    </row>
    <row r="889">
      <c r="A889" s="741"/>
      <c r="B889" s="748"/>
      <c r="C889" s="749"/>
    </row>
    <row r="890">
      <c r="A890" s="741"/>
      <c r="B890" s="748"/>
      <c r="C890" s="749"/>
    </row>
    <row r="891">
      <c r="A891" s="741"/>
      <c r="B891" s="748"/>
      <c r="C891" s="749"/>
    </row>
    <row r="892">
      <c r="A892" s="741"/>
      <c r="B892" s="748"/>
      <c r="C892" s="749"/>
    </row>
    <row r="893">
      <c r="A893" s="741"/>
      <c r="B893" s="748"/>
      <c r="C893" s="749"/>
    </row>
    <row r="894">
      <c r="A894" s="741"/>
      <c r="B894" s="748"/>
      <c r="C894" s="749"/>
    </row>
    <row r="895">
      <c r="A895" s="741"/>
      <c r="B895" s="748"/>
      <c r="C895" s="749"/>
    </row>
    <row r="896">
      <c r="A896" s="741"/>
      <c r="B896" s="748"/>
      <c r="C896" s="749"/>
    </row>
    <row r="897">
      <c r="A897" s="741"/>
      <c r="B897" s="748"/>
      <c r="C897" s="749"/>
    </row>
    <row r="898">
      <c r="A898" s="741"/>
      <c r="B898" s="748"/>
      <c r="C898" s="749"/>
    </row>
    <row r="899">
      <c r="A899" s="741"/>
      <c r="B899" s="748"/>
      <c r="C899" s="749"/>
    </row>
    <row r="900">
      <c r="A900" s="741"/>
      <c r="B900" s="748"/>
      <c r="C900" s="749"/>
    </row>
    <row r="901">
      <c r="A901" s="741"/>
      <c r="B901" s="748"/>
      <c r="C901" s="749"/>
    </row>
    <row r="902">
      <c r="A902" s="741"/>
      <c r="B902" s="748"/>
      <c r="C902" s="749"/>
    </row>
    <row r="903">
      <c r="A903" s="741"/>
      <c r="B903" s="748"/>
      <c r="C903" s="749"/>
    </row>
    <row r="904">
      <c r="A904" s="741"/>
      <c r="B904" s="748"/>
      <c r="C904" s="749"/>
    </row>
    <row r="905">
      <c r="A905" s="741"/>
      <c r="B905" s="748"/>
      <c r="C905" s="749"/>
    </row>
    <row r="906">
      <c r="A906" s="741"/>
      <c r="B906" s="748"/>
      <c r="C906" s="749"/>
    </row>
    <row r="907">
      <c r="A907" s="741"/>
      <c r="B907" s="748"/>
      <c r="C907" s="749"/>
    </row>
    <row r="908">
      <c r="A908" s="741"/>
      <c r="B908" s="748"/>
      <c r="C908" s="749"/>
    </row>
    <row r="909">
      <c r="A909" s="741"/>
      <c r="B909" s="748"/>
      <c r="C909" s="749"/>
    </row>
    <row r="910">
      <c r="A910" s="741"/>
      <c r="B910" s="748"/>
      <c r="C910" s="749"/>
    </row>
    <row r="911">
      <c r="A911" s="741"/>
      <c r="B911" s="748"/>
      <c r="C911" s="749"/>
    </row>
    <row r="912">
      <c r="A912" s="741"/>
      <c r="B912" s="748"/>
      <c r="C912" s="749"/>
    </row>
    <row r="913">
      <c r="A913" s="741"/>
      <c r="B913" s="748"/>
      <c r="C913" s="749"/>
    </row>
    <row r="914">
      <c r="A914" s="741"/>
      <c r="B914" s="748"/>
      <c r="C914" s="749"/>
    </row>
    <row r="915">
      <c r="A915" s="741"/>
      <c r="B915" s="748"/>
      <c r="C915" s="749"/>
    </row>
    <row r="916">
      <c r="A916" s="741"/>
      <c r="B916" s="748"/>
      <c r="C916" s="749"/>
    </row>
    <row r="917">
      <c r="A917" s="741"/>
      <c r="B917" s="748"/>
      <c r="C917" s="749"/>
    </row>
    <row r="918">
      <c r="A918" s="741"/>
      <c r="B918" s="748"/>
      <c r="C918" s="749"/>
    </row>
    <row r="919">
      <c r="A919" s="741"/>
      <c r="B919" s="748"/>
      <c r="C919" s="749"/>
    </row>
    <row r="920">
      <c r="A920" s="741"/>
      <c r="B920" s="748"/>
      <c r="C920" s="749"/>
    </row>
    <row r="921">
      <c r="A921" s="741"/>
      <c r="B921" s="748"/>
      <c r="C921" s="749"/>
    </row>
    <row r="922">
      <c r="A922" s="741"/>
      <c r="B922" s="748"/>
      <c r="C922" s="749"/>
    </row>
    <row r="923">
      <c r="A923" s="741"/>
      <c r="B923" s="748"/>
      <c r="C923" s="749"/>
    </row>
    <row r="924">
      <c r="A924" s="741"/>
      <c r="B924" s="748"/>
      <c r="C924" s="749"/>
    </row>
    <row r="925">
      <c r="A925" s="741"/>
      <c r="B925" s="748"/>
      <c r="C925" s="749"/>
    </row>
    <row r="926">
      <c r="A926" s="741"/>
      <c r="B926" s="748"/>
      <c r="C926" s="749"/>
    </row>
    <row r="927">
      <c r="A927" s="741"/>
      <c r="B927" s="748"/>
      <c r="C927" s="749"/>
    </row>
    <row r="928">
      <c r="A928" s="741"/>
      <c r="B928" s="748"/>
      <c r="C928" s="749"/>
    </row>
    <row r="929">
      <c r="A929" s="741"/>
      <c r="B929" s="748"/>
      <c r="C929" s="749"/>
    </row>
    <row r="930">
      <c r="A930" s="741"/>
      <c r="B930" s="748"/>
      <c r="C930" s="749"/>
    </row>
    <row r="931">
      <c r="A931" s="741"/>
      <c r="B931" s="748"/>
      <c r="C931" s="749"/>
    </row>
    <row r="932">
      <c r="A932" s="741"/>
      <c r="B932" s="748"/>
      <c r="C932" s="749"/>
    </row>
    <row r="933">
      <c r="A933" s="741"/>
      <c r="B933" s="748"/>
      <c r="C933" s="749"/>
    </row>
    <row r="934">
      <c r="A934" s="741"/>
      <c r="B934" s="748"/>
      <c r="C934" s="749"/>
    </row>
    <row r="935">
      <c r="A935" s="741"/>
      <c r="B935" s="748"/>
      <c r="C935" s="749"/>
    </row>
    <row r="936">
      <c r="A936" s="741"/>
      <c r="B936" s="748"/>
      <c r="C936" s="749"/>
    </row>
    <row r="937">
      <c r="A937" s="741"/>
      <c r="B937" s="748"/>
      <c r="C937" s="749"/>
    </row>
    <row r="938">
      <c r="A938" s="741"/>
      <c r="B938" s="748"/>
      <c r="C938" s="749"/>
    </row>
    <row r="939">
      <c r="A939" s="741"/>
      <c r="B939" s="748"/>
      <c r="C939" s="749"/>
    </row>
    <row r="940">
      <c r="A940" s="741"/>
      <c r="B940" s="748"/>
      <c r="C940" s="749"/>
    </row>
    <row r="941">
      <c r="A941" s="741"/>
      <c r="B941" s="748"/>
      <c r="C941" s="749"/>
    </row>
    <row r="942">
      <c r="A942" s="741"/>
      <c r="B942" s="748"/>
      <c r="C942" s="749"/>
    </row>
    <row r="943">
      <c r="A943" s="741"/>
      <c r="B943" s="748"/>
      <c r="C943" s="749"/>
    </row>
    <row r="944">
      <c r="A944" s="741"/>
      <c r="B944" s="748"/>
      <c r="C944" s="749"/>
    </row>
    <row r="945">
      <c r="A945" s="741"/>
      <c r="B945" s="748"/>
      <c r="C945" s="749"/>
    </row>
    <row r="946">
      <c r="A946" s="741"/>
      <c r="B946" s="748"/>
      <c r="C946" s="749"/>
    </row>
    <row r="947">
      <c r="A947" s="741"/>
      <c r="B947" s="748"/>
      <c r="C947" s="749"/>
    </row>
    <row r="948">
      <c r="A948" s="741"/>
      <c r="B948" s="748"/>
      <c r="C948" s="749"/>
    </row>
    <row r="949">
      <c r="A949" s="741"/>
      <c r="B949" s="748"/>
      <c r="C949" s="749"/>
    </row>
    <row r="950">
      <c r="A950" s="741"/>
      <c r="B950" s="748"/>
      <c r="C950" s="749"/>
    </row>
    <row r="951">
      <c r="A951" s="741"/>
      <c r="B951" s="748"/>
      <c r="C951" s="749"/>
    </row>
    <row r="952">
      <c r="A952" s="741"/>
      <c r="B952" s="748"/>
      <c r="C952" s="749"/>
    </row>
    <row r="953">
      <c r="A953" s="741"/>
      <c r="B953" s="748"/>
      <c r="C953" s="749"/>
    </row>
    <row r="954">
      <c r="A954" s="741"/>
      <c r="B954" s="748"/>
      <c r="C954" s="749"/>
    </row>
    <row r="955">
      <c r="A955" s="741"/>
      <c r="B955" s="748"/>
      <c r="C955" s="749"/>
    </row>
    <row r="956">
      <c r="A956" s="741"/>
      <c r="B956" s="748"/>
      <c r="C956" s="749"/>
    </row>
    <row r="957">
      <c r="A957" s="741"/>
      <c r="B957" s="748"/>
      <c r="C957" s="749"/>
    </row>
    <row r="958">
      <c r="A958" s="741"/>
      <c r="B958" s="748"/>
      <c r="C958" s="749"/>
    </row>
    <row r="959">
      <c r="A959" s="741"/>
      <c r="B959" s="748"/>
      <c r="C959" s="749"/>
    </row>
    <row r="960">
      <c r="A960" s="741"/>
      <c r="B960" s="748"/>
      <c r="C960" s="749"/>
    </row>
    <row r="961">
      <c r="A961" s="741"/>
      <c r="B961" s="748"/>
      <c r="C961" s="749"/>
    </row>
    <row r="962">
      <c r="A962" s="741"/>
      <c r="B962" s="748"/>
      <c r="C962" s="749"/>
    </row>
    <row r="963">
      <c r="A963" s="741"/>
      <c r="B963" s="748"/>
      <c r="C963" s="749"/>
    </row>
    <row r="964">
      <c r="A964" s="741"/>
      <c r="B964" s="748"/>
      <c r="C964" s="749"/>
    </row>
    <row r="965">
      <c r="A965" s="741"/>
      <c r="B965" s="748"/>
      <c r="C965" s="749"/>
    </row>
    <row r="966">
      <c r="A966" s="741"/>
      <c r="B966" s="748"/>
      <c r="C966" s="749"/>
    </row>
    <row r="967">
      <c r="A967" s="741"/>
      <c r="B967" s="748"/>
      <c r="C967" s="749"/>
    </row>
    <row r="968">
      <c r="A968" s="741"/>
      <c r="B968" s="748"/>
      <c r="C968" s="749"/>
    </row>
    <row r="969">
      <c r="A969" s="741"/>
      <c r="B969" s="748"/>
      <c r="C969" s="749"/>
    </row>
    <row r="970">
      <c r="A970" s="741"/>
      <c r="B970" s="748"/>
      <c r="C970" s="749"/>
    </row>
    <row r="971">
      <c r="A971" s="741"/>
      <c r="B971" s="748"/>
      <c r="C971" s="749"/>
    </row>
    <row r="972">
      <c r="A972" s="741"/>
      <c r="B972" s="748"/>
      <c r="C972" s="749"/>
    </row>
    <row r="973">
      <c r="A973" s="741"/>
      <c r="B973" s="748"/>
      <c r="C973" s="749"/>
    </row>
    <row r="974">
      <c r="A974" s="741"/>
      <c r="B974" s="748"/>
      <c r="C974" s="749"/>
    </row>
    <row r="975">
      <c r="A975" s="741"/>
      <c r="B975" s="748"/>
      <c r="C975" s="749"/>
    </row>
    <row r="976">
      <c r="A976" s="741"/>
      <c r="B976" s="748"/>
      <c r="C976" s="749"/>
    </row>
    <row r="977">
      <c r="A977" s="741"/>
      <c r="B977" s="748"/>
      <c r="C977" s="749"/>
    </row>
    <row r="978">
      <c r="A978" s="741"/>
      <c r="B978" s="748"/>
      <c r="C978" s="749"/>
    </row>
    <row r="979">
      <c r="A979" s="741"/>
      <c r="B979" s="748"/>
      <c r="C979" s="749"/>
    </row>
    <row r="980">
      <c r="A980" s="741"/>
      <c r="B980" s="748"/>
      <c r="C980" s="749"/>
    </row>
    <row r="981">
      <c r="A981" s="741"/>
      <c r="B981" s="748"/>
      <c r="C981" s="749"/>
    </row>
    <row r="982">
      <c r="A982" s="741"/>
      <c r="B982" s="748"/>
      <c r="C982" s="749"/>
    </row>
    <row r="983">
      <c r="A983" s="741"/>
      <c r="B983" s="748"/>
      <c r="C983" s="749"/>
    </row>
    <row r="984">
      <c r="A984" s="741"/>
      <c r="B984" s="748"/>
      <c r="C984" s="749"/>
    </row>
    <row r="985">
      <c r="A985" s="741"/>
      <c r="B985" s="748"/>
      <c r="C985" s="749"/>
    </row>
    <row r="986">
      <c r="A986" s="741"/>
      <c r="B986" s="748"/>
      <c r="C986" s="749"/>
    </row>
    <row r="987">
      <c r="A987" s="741"/>
      <c r="B987" s="748"/>
      <c r="C987" s="749"/>
    </row>
    <row r="988">
      <c r="A988" s="741"/>
      <c r="B988" s="748"/>
      <c r="C988" s="749"/>
    </row>
    <row r="989">
      <c r="A989" s="741"/>
      <c r="B989" s="748"/>
      <c r="C989" s="749"/>
    </row>
    <row r="990">
      <c r="A990" s="741"/>
      <c r="B990" s="748"/>
      <c r="C990" s="749"/>
    </row>
    <row r="991">
      <c r="A991" s="741"/>
      <c r="B991" s="748"/>
      <c r="C991" s="749"/>
    </row>
    <row r="992">
      <c r="A992" s="741"/>
      <c r="B992" s="748"/>
      <c r="C992" s="749"/>
    </row>
    <row r="993">
      <c r="A993" s="741"/>
      <c r="B993" s="748"/>
      <c r="C993" s="749"/>
    </row>
    <row r="994">
      <c r="A994" s="741"/>
      <c r="B994" s="748"/>
      <c r="C994" s="749"/>
    </row>
    <row r="995">
      <c r="A995" s="741"/>
      <c r="B995" s="748"/>
      <c r="C995" s="749"/>
    </row>
    <row r="996">
      <c r="A996" s="741"/>
      <c r="B996" s="748"/>
      <c r="C996" s="749"/>
    </row>
    <row r="997">
      <c r="A997" s="741"/>
      <c r="B997" s="748"/>
      <c r="C997" s="749"/>
    </row>
    <row r="998">
      <c r="A998" s="741"/>
      <c r="B998" s="748"/>
      <c r="C998" s="749"/>
    </row>
    <row r="999">
      <c r="A999" s="741"/>
      <c r="B999" s="748"/>
      <c r="C999" s="749"/>
    </row>
    <row r="1000">
      <c r="A1000" s="741"/>
      <c r="B1000" s="748"/>
      <c r="C1000" s="749"/>
    </row>
    <row r="1001">
      <c r="A1001" s="741"/>
      <c r="B1001" s="748"/>
      <c r="C1001" s="749"/>
    </row>
    <row r="1002">
      <c r="A1002" s="741"/>
      <c r="B1002" s="748"/>
      <c r="C1002" s="749"/>
    </row>
    <row r="1003">
      <c r="A1003" s="741"/>
      <c r="B1003" s="748"/>
      <c r="C1003" s="749"/>
    </row>
    <row r="1004">
      <c r="A1004" s="741"/>
      <c r="B1004" s="748"/>
      <c r="C1004" s="749"/>
    </row>
    <row r="1005">
      <c r="A1005" s="741"/>
      <c r="B1005" s="748"/>
      <c r="C1005" s="749"/>
    </row>
    <row r="1006">
      <c r="A1006" s="741"/>
      <c r="B1006" s="748"/>
      <c r="C1006" s="749"/>
    </row>
    <row r="1007">
      <c r="A1007" s="741"/>
      <c r="B1007" s="748"/>
      <c r="C1007" s="749"/>
    </row>
    <row r="1008">
      <c r="A1008" s="741"/>
      <c r="B1008" s="748"/>
      <c r="C1008" s="749"/>
    </row>
    <row r="1009">
      <c r="A1009" s="741"/>
      <c r="B1009" s="748"/>
      <c r="C1009" s="749"/>
    </row>
    <row r="1010">
      <c r="A1010" s="741"/>
      <c r="B1010" s="748"/>
      <c r="C1010" s="749"/>
    </row>
    <row r="1011">
      <c r="A1011" s="741"/>
      <c r="B1011" s="748"/>
      <c r="C1011" s="749"/>
    </row>
    <row r="1012">
      <c r="A1012" s="741"/>
      <c r="B1012" s="748"/>
      <c r="C1012" s="749"/>
    </row>
    <row r="1013">
      <c r="A1013" s="741"/>
      <c r="B1013" s="748"/>
      <c r="C1013" s="749"/>
    </row>
  </sheetData>
  <mergeCells count="1">
    <mergeCell ref="A4:C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30.29"/>
    <col customWidth="1" min="3" max="3" width="26.0"/>
    <col customWidth="1" min="4" max="4" width="24.86"/>
    <col customWidth="1" min="5" max="5" width="36.14"/>
    <col customWidth="1" min="6" max="6" width="24.86"/>
    <col customWidth="1" min="7" max="7" width="32.86"/>
  </cols>
  <sheetData>
    <row r="1">
      <c r="A1" s="184" t="s">
        <v>6915</v>
      </c>
      <c r="H1" s="748"/>
      <c r="I1" s="748"/>
      <c r="J1" s="748"/>
      <c r="K1" s="748"/>
      <c r="L1" s="748"/>
      <c r="M1" s="748"/>
      <c r="N1" s="748"/>
    </row>
    <row r="2">
      <c r="A2" s="750"/>
      <c r="B2" s="750"/>
      <c r="C2" s="751"/>
      <c r="D2" s="752"/>
      <c r="E2" s="752"/>
      <c r="F2" s="752"/>
      <c r="G2" s="752"/>
      <c r="H2" s="748"/>
      <c r="I2" s="748"/>
      <c r="J2" s="748"/>
      <c r="K2" s="748"/>
      <c r="L2" s="748"/>
      <c r="M2" s="748"/>
      <c r="N2" s="748"/>
    </row>
    <row r="3">
      <c r="A3" s="753" t="s">
        <v>606</v>
      </c>
      <c r="B3" s="753" t="s">
        <v>6916</v>
      </c>
      <c r="C3" s="222" t="s">
        <v>6917</v>
      </c>
      <c r="D3" s="754" t="s">
        <v>6918</v>
      </c>
      <c r="E3" s="10"/>
      <c r="F3" s="8"/>
      <c r="G3" s="755" t="s">
        <v>6919</v>
      </c>
      <c r="H3" s="748"/>
      <c r="I3" s="748"/>
      <c r="J3" s="748"/>
      <c r="K3" s="748"/>
      <c r="L3" s="748"/>
      <c r="M3" s="748"/>
      <c r="N3" s="748"/>
    </row>
    <row r="4">
      <c r="A4" s="14"/>
      <c r="B4" s="14"/>
      <c r="C4" s="14"/>
      <c r="D4" s="756" t="s">
        <v>6920</v>
      </c>
      <c r="E4" s="757" t="s">
        <v>7</v>
      </c>
      <c r="F4" s="758" t="s">
        <v>6921</v>
      </c>
      <c r="G4" s="14"/>
      <c r="H4" s="748"/>
      <c r="I4" s="748"/>
      <c r="J4" s="748"/>
      <c r="K4" s="748"/>
      <c r="L4" s="748"/>
      <c r="M4" s="748"/>
      <c r="N4" s="748"/>
    </row>
    <row r="5">
      <c r="A5" s="224"/>
      <c r="B5" s="224"/>
      <c r="C5" s="239"/>
      <c r="D5" s="756"/>
      <c r="E5" s="757"/>
      <c r="F5" s="758"/>
      <c r="G5" s="756"/>
      <c r="H5" s="748"/>
      <c r="I5" s="748"/>
      <c r="J5" s="748"/>
      <c r="K5" s="748"/>
      <c r="L5" s="748"/>
      <c r="M5" s="748"/>
      <c r="N5" s="748"/>
    </row>
    <row r="6">
      <c r="A6" s="759">
        <v>1.0</v>
      </c>
      <c r="B6" s="760" t="s">
        <v>8</v>
      </c>
      <c r="C6" s="761">
        <f t="array" ref="C6">INDEX(Sandingan!$E$3:$E$552,MATCH($B6,Sandingan!$D$3:$D$552,FALSE))</f>
        <v>45748</v>
      </c>
      <c r="D6" s="762" t="str">
        <f t="array" ref="D6">INDEX(#REF!,MATCH($B6,Sandingan!$D$3:$D$552,FALSE))</f>
        <v>#REF!</v>
      </c>
      <c r="E6" s="763" t="str">
        <f t="array" ref="E6">INDEX(Sandingan!AZ$3:AZ$552,MATCH($B6,Sandingan!$D$3:$D$552,FALSE))</f>
        <v>#REF!</v>
      </c>
      <c r="F6" s="764" t="str">
        <f t="array" ref="F6">INDEX(Sandingan!BA$3:BA$552,MATCH($B6,Sandingan!$D$3:$D$552,FALSE))</f>
        <v>#REF!</v>
      </c>
      <c r="G6" s="765" t="str">
        <f t="array" ref="G6">INDEX(Sandingan!$BG$3:$BG$552,MATCH($B6,Sandingan!$D$3:$D$552,FALSE))</f>
        <v>#REF!</v>
      </c>
      <c r="H6" s="139"/>
      <c r="I6" s="748"/>
      <c r="J6" s="748"/>
      <c r="K6" s="748"/>
      <c r="L6" s="748"/>
      <c r="M6" s="748"/>
      <c r="N6" s="748"/>
    </row>
    <row r="7">
      <c r="A7" s="145">
        <v>2.0</v>
      </c>
      <c r="B7" s="312" t="s">
        <v>4721</v>
      </c>
      <c r="C7" s="731" t="str">
        <f t="array" ref="C7">INDEX(Sandingan!$E$3:$E$552,MATCH($B7,Sandingan!$D$3:$D$552,FALSE))</f>
        <v/>
      </c>
      <c r="D7" s="731" t="str">
        <f t="array" ref="D7">INDEX(#REF!,MATCH($B7,Sandingan!$D$3:$D$552,FALSE))</f>
        <v>#REF!</v>
      </c>
      <c r="E7" s="64"/>
      <c r="F7" s="731"/>
      <c r="G7" s="64"/>
      <c r="H7" s="748"/>
      <c r="I7" s="748"/>
      <c r="J7" s="748"/>
      <c r="K7" s="748"/>
      <c r="L7" s="748"/>
      <c r="M7" s="748"/>
      <c r="N7" s="748"/>
    </row>
    <row r="8">
      <c r="A8" s="145">
        <v>3.0</v>
      </c>
      <c r="B8" s="312" t="s">
        <v>748</v>
      </c>
      <c r="C8" s="731" t="str">
        <f t="array" ref="C8">INDEX(Sandingan!$E$3:$E$552,MATCH($B8,Sandingan!$D$3:$D$552,FALSE))</f>
        <v/>
      </c>
      <c r="D8" s="731" t="str">
        <f t="array" ref="D8">INDEX(#REF!,MATCH($B8,Sandingan!$D$3:$D$552,FALSE))</f>
        <v>#REF!</v>
      </c>
      <c r="E8" s="64"/>
      <c r="F8" s="731"/>
      <c r="G8" s="64"/>
      <c r="H8" s="748"/>
      <c r="I8" s="748"/>
      <c r="J8" s="748"/>
      <c r="K8" s="748"/>
      <c r="L8" s="748"/>
      <c r="M8" s="748"/>
      <c r="N8" s="748"/>
    </row>
    <row r="9">
      <c r="A9" s="145">
        <v>4.0</v>
      </c>
      <c r="B9" s="312" t="s">
        <v>746</v>
      </c>
      <c r="C9" s="731" t="str">
        <f t="array" ref="C9">INDEX(Sandingan!$E$3:$E$552,MATCH($B9,Sandingan!$D$3:$D$552,FALSE))</f>
        <v/>
      </c>
      <c r="D9" s="731" t="str">
        <f t="array" ref="D9">INDEX(#REF!,MATCH($B9,Sandingan!$D$3:$D$552,FALSE))</f>
        <v>#REF!</v>
      </c>
      <c r="E9" s="64"/>
      <c r="F9" s="731"/>
      <c r="G9" s="64"/>
      <c r="H9" s="748"/>
      <c r="I9" s="748"/>
      <c r="J9" s="748"/>
      <c r="K9" s="748"/>
      <c r="L9" s="748"/>
      <c r="M9" s="748"/>
      <c r="N9" s="748"/>
    </row>
    <row r="10">
      <c r="A10" s="145">
        <v>5.0</v>
      </c>
      <c r="B10" s="312" t="s">
        <v>750</v>
      </c>
      <c r="C10" s="731" t="str">
        <f t="array" ref="C10">INDEX(Sandingan!$E$3:$E$552,MATCH($B10,Sandingan!$D$3:$D$552,FALSE))</f>
        <v/>
      </c>
      <c r="D10" s="731" t="str">
        <f t="array" ref="D10">INDEX(#REF!,MATCH($B10,Sandingan!$D$3:$D$552,FALSE))</f>
        <v>#REF!</v>
      </c>
      <c r="E10" s="64"/>
      <c r="F10" s="731"/>
      <c r="G10" s="64"/>
      <c r="H10" s="748"/>
      <c r="I10" s="748"/>
      <c r="J10" s="748"/>
      <c r="K10" s="748"/>
      <c r="L10" s="748"/>
      <c r="M10" s="748"/>
      <c r="N10" s="748"/>
    </row>
    <row r="11">
      <c r="A11" s="145">
        <v>6.0</v>
      </c>
      <c r="B11" s="312" t="s">
        <v>751</v>
      </c>
      <c r="C11" s="731" t="str">
        <f t="array" ref="C11">INDEX(Sandingan!$E$3:$E$552,MATCH($B11,Sandingan!$D$3:$D$552,FALSE))</f>
        <v/>
      </c>
      <c r="D11" s="731" t="str">
        <f t="array" ref="D11">INDEX(#REF!,MATCH($B11,Sandingan!$D$3:$D$552,FALSE))</f>
        <v>#REF!</v>
      </c>
      <c r="E11" s="64"/>
      <c r="F11" s="731"/>
      <c r="G11" s="64"/>
      <c r="H11" s="748"/>
      <c r="I11" s="748"/>
      <c r="J11" s="748"/>
      <c r="K11" s="748"/>
      <c r="L11" s="748"/>
      <c r="M11" s="748"/>
      <c r="N11" s="748"/>
    </row>
    <row r="12">
      <c r="A12" s="145">
        <v>7.0</v>
      </c>
      <c r="B12" s="312" t="s">
        <v>663</v>
      </c>
      <c r="C12" s="766">
        <f t="array" ref="C12">INDEX(Sandingan!$E$3:$E$552,MATCH($B12,Sandingan!$D$3:$D$552,FALSE))</f>
        <v>45689</v>
      </c>
      <c r="D12" s="731" t="str">
        <f t="array" ref="D12">INDEX(#REF!,MATCH($B12,Sandingan!$D$3:$D$552,FALSE))</f>
        <v>#REF!</v>
      </c>
      <c r="E12" s="105" t="str">
        <f t="array" ref="E12">index(Sandingan!K$3:K$552,match($B12,Sandingan!$D$3:$D$552,false))</f>
        <v>Peraturan Bupati Aceh Tengah Nomor 22 Tahun 2022</v>
      </c>
      <c r="F12" s="64">
        <f t="array" ref="F12">index(Sandingan!L$3:L$552,match($B12,Sandingan!$D$3:$D$552,false))</f>
        <v>2022</v>
      </c>
      <c r="G12" s="64"/>
      <c r="H12" s="748"/>
      <c r="I12" s="748"/>
      <c r="J12" s="748"/>
      <c r="K12" s="748"/>
      <c r="L12" s="748"/>
      <c r="M12" s="748"/>
      <c r="N12" s="748"/>
    </row>
    <row r="13">
      <c r="A13" s="145">
        <v>8.0</v>
      </c>
      <c r="B13" s="312" t="s">
        <v>709</v>
      </c>
      <c r="C13" s="766">
        <f t="array" ref="C13">INDEX(Sandingan!$E$3:$E$552,MATCH($B13,Sandingan!$D$3:$D$552,FALSE))</f>
        <v>45689</v>
      </c>
      <c r="D13" s="731" t="str">
        <f t="array" ref="D13">INDEX(#REF!,MATCH($B13,Sandingan!$D$3:$D$552,FALSE))</f>
        <v>#REF!</v>
      </c>
      <c r="E13" s="105" t="str">
        <f t="array" ref="E13">index(Sandingan!K$3:K$552,match($B13,Sandingan!$D$3:$D$552,false))</f>
        <v>Peraturan Bupati Aceh Barat Nomor 80 Tahun 2022</v>
      </c>
      <c r="F13" s="64">
        <f t="array" ref="F13">index(Sandingan!L$3:L$552,match($B13,Sandingan!$D$3:$D$552,false))</f>
        <v>2022</v>
      </c>
      <c r="G13" s="64"/>
      <c r="H13" s="748"/>
      <c r="I13" s="748"/>
      <c r="J13" s="748"/>
      <c r="K13" s="748"/>
      <c r="L13" s="748"/>
      <c r="M13" s="748"/>
      <c r="N13" s="748"/>
    </row>
    <row r="14">
      <c r="A14" s="145">
        <v>9.0</v>
      </c>
      <c r="B14" s="312" t="s">
        <v>736</v>
      </c>
      <c r="C14" s="731" t="str">
        <f t="array" ref="C14">INDEX(Sandingan!$E$3:$E$552,MATCH($B14,Sandingan!$D$3:$D$552,FALSE))</f>
        <v/>
      </c>
      <c r="D14" s="731" t="str">
        <f t="array" ref="D14">INDEX(#REF!,MATCH($B14,Sandingan!$D$3:$D$552,FALSE))</f>
        <v>#REF!</v>
      </c>
      <c r="E14" s="64"/>
      <c r="F14" s="731"/>
      <c r="G14" s="64"/>
      <c r="H14" s="748"/>
      <c r="I14" s="748"/>
      <c r="J14" s="748"/>
      <c r="K14" s="748"/>
      <c r="L14" s="748"/>
      <c r="M14" s="748"/>
      <c r="N14" s="748"/>
    </row>
    <row r="15">
      <c r="A15" s="145">
        <v>10.0</v>
      </c>
      <c r="B15" s="312" t="s">
        <v>4722</v>
      </c>
      <c r="C15" s="731" t="str">
        <f t="array" ref="C15">INDEX(Sandingan!$E$3:$E$552,MATCH($B15,Sandingan!$D$3:$D$552,FALSE))</f>
        <v/>
      </c>
      <c r="D15" s="731" t="str">
        <f t="array" ref="D15">INDEX(#REF!,MATCH($B15,Sandingan!$D$3:$D$552,FALSE))</f>
        <v>#REF!</v>
      </c>
      <c r="E15" s="64"/>
      <c r="F15" s="731"/>
      <c r="G15" s="64"/>
      <c r="H15" s="748"/>
      <c r="I15" s="748"/>
      <c r="J15" s="748"/>
      <c r="K15" s="748"/>
      <c r="L15" s="748"/>
      <c r="M15" s="748"/>
      <c r="N15" s="748"/>
    </row>
    <row r="16">
      <c r="A16" s="145">
        <v>11.0</v>
      </c>
      <c r="B16" s="312" t="s">
        <v>686</v>
      </c>
      <c r="C16" s="766">
        <f t="array" ref="C16">INDEX(Sandingan!$E$3:$E$552,MATCH($B16,Sandingan!$D$3:$D$552,FALSE))</f>
        <v>45689</v>
      </c>
      <c r="D16" s="731" t="str">
        <f t="array" ref="D16">INDEX(#REF!,MATCH($B16,Sandingan!$D$3:$D$552,FALSE))</f>
        <v>#REF!</v>
      </c>
      <c r="E16" s="105" t="str">
        <f t="array" ref="E16">index(Sandingan!K$3:K$552,match($B16,Sandingan!$D$3:$D$552,false))</f>
        <v>Peraturan Bupati Bireuen Nomor 36 Tahun 2021</v>
      </c>
      <c r="F16" s="64">
        <f t="array" ref="F16">index(Sandingan!L$3:L$552,match($B16,Sandingan!$D$3:$D$552,false))</f>
        <v>2021</v>
      </c>
      <c r="G16" s="64"/>
      <c r="H16" s="748"/>
      <c r="I16" s="748"/>
      <c r="J16" s="748"/>
      <c r="K16" s="748"/>
      <c r="L16" s="748"/>
      <c r="M16" s="748"/>
      <c r="N16" s="748"/>
    </row>
    <row r="17">
      <c r="A17" s="145">
        <v>12.0</v>
      </c>
      <c r="B17" s="312" t="s">
        <v>697</v>
      </c>
      <c r="C17" s="766">
        <f t="array" ref="C17">INDEX(Sandingan!$E$3:$E$552,MATCH($B17,Sandingan!$D$3:$D$552,FALSE))</f>
        <v>45748</v>
      </c>
      <c r="D17" s="731" t="str">
        <f t="array" ref="D17">INDEX(#REF!,MATCH($B17,Sandingan!$D$3:$D$552,FALSE))</f>
        <v>#REF!</v>
      </c>
      <c r="E17" s="114" t="str">
        <f t="array" ref="E17">INDEX(Sandingan!AZ$3:AZ$552,MATCH($B17,Sandingan!$D$3:$D$552,FALSE))</f>
        <v>Peraturan Bupati Nomor 27 Tahun 2023 Tentang Kedudukan, Susunan Organisasi, Tugas, Fungsi dan Tata Kerja Unit Pelaksana Teknis Daerah Perlindungan Perempuan dan Anak pada dinas Sosial, Pemberdayaan Perempuan dan Perlindungan Anak Kabupaten Aceh Utara</v>
      </c>
      <c r="F17" s="71">
        <f t="array" ref="F17">INDEX(Sandingan!BA$3:BA$552,MATCH($B17,Sandingan!$D$3:$D$552,FALSE))</f>
        <v>2023</v>
      </c>
      <c r="G17" s="64" t="str">
        <f t="array" ref="G17">INDEX(Sandingan!$BG$3:$BG$552,MATCH($B17,Sandingan!$D$3:$D$552,FALSE))</f>
        <v>Ada Melalui Kerja Sama</v>
      </c>
      <c r="H17" s="748"/>
      <c r="I17" s="748"/>
      <c r="J17" s="748"/>
      <c r="K17" s="748"/>
      <c r="L17" s="748"/>
      <c r="M17" s="748"/>
      <c r="N17" s="748"/>
    </row>
    <row r="18">
      <c r="A18" s="145">
        <v>13.0</v>
      </c>
      <c r="B18" s="312" t="s">
        <v>735</v>
      </c>
      <c r="C18" s="731" t="str">
        <f t="array" ref="C18">INDEX(Sandingan!$E$3:$E$552,MATCH($B18,Sandingan!$D$3:$D$552,FALSE))</f>
        <v/>
      </c>
      <c r="D18" s="731" t="str">
        <f t="array" ref="D18">INDEX(#REF!,MATCH($B18,Sandingan!$D$3:$D$552,FALSE))</f>
        <v>#REF!</v>
      </c>
      <c r="E18" s="64"/>
      <c r="F18" s="731"/>
      <c r="G18" s="64"/>
      <c r="H18" s="748"/>
      <c r="I18" s="748"/>
      <c r="J18" s="748"/>
      <c r="K18" s="748"/>
      <c r="L18" s="748"/>
      <c r="M18" s="748"/>
      <c r="N18" s="748"/>
    </row>
    <row r="19">
      <c r="A19" s="145">
        <v>14.0</v>
      </c>
      <c r="B19" s="312" t="s">
        <v>721</v>
      </c>
      <c r="C19" s="766">
        <f t="array" ref="C19">INDEX(Sandingan!$E$3:$E$552,MATCH($B19,Sandingan!$D$3:$D$552,FALSE))</f>
        <v>45689</v>
      </c>
      <c r="D19" s="731" t="str">
        <f t="array" ref="D19">INDEX(#REF!,MATCH($B19,Sandingan!$D$3:$D$552,FALSE))</f>
        <v>#REF!</v>
      </c>
      <c r="E19" s="105" t="str">
        <f t="array" ref="E19">index(Sandingan!K$3:K$552,match($B19,Sandingan!$D$3:$D$552,false))</f>
        <v>Peraturan Bupati Gayo Lues Nomor 11 Tahun 2023</v>
      </c>
      <c r="F19" s="64">
        <f t="array" ref="F19">index(Sandingan!L$3:L$552,match($B19,Sandingan!$D$3:$D$552,false))</f>
        <v>2023</v>
      </c>
      <c r="G19" s="64"/>
      <c r="H19" s="748"/>
      <c r="I19" s="748"/>
      <c r="J19" s="748"/>
      <c r="K19" s="748"/>
      <c r="L19" s="748"/>
      <c r="M19" s="748"/>
      <c r="N19" s="748"/>
    </row>
    <row r="20">
      <c r="A20" s="145">
        <v>15.0</v>
      </c>
      <c r="B20" s="312" t="s">
        <v>749</v>
      </c>
      <c r="C20" s="731" t="str">
        <f t="array" ref="C20">INDEX(Sandingan!$E$3:$E$552,MATCH($B20,Sandingan!$D$3:$D$552,FALSE))</f>
        <v/>
      </c>
      <c r="D20" s="731" t="str">
        <f t="array" ref="D20">INDEX(#REF!,MATCH($B20,Sandingan!$D$3:$D$552,FALSE))</f>
        <v>#REF!</v>
      </c>
      <c r="E20" s="64"/>
      <c r="F20" s="731"/>
      <c r="G20" s="64"/>
      <c r="H20" s="748"/>
      <c r="I20" s="748"/>
      <c r="J20" s="748"/>
      <c r="K20" s="748"/>
      <c r="L20" s="748"/>
      <c r="M20" s="748"/>
      <c r="N20" s="748"/>
    </row>
    <row r="21">
      <c r="A21" s="145">
        <v>16.0</v>
      </c>
      <c r="B21" s="312" t="s">
        <v>723</v>
      </c>
      <c r="C21" s="766">
        <f t="array" ref="C21">INDEX(Sandingan!$E$3:$E$552,MATCH($B21,Sandingan!$D$3:$D$552,FALSE))</f>
        <v>45689</v>
      </c>
      <c r="D21" s="731" t="str">
        <f t="array" ref="D21">INDEX(#REF!,MATCH($B21,Sandingan!$D$3:$D$552,FALSE))</f>
        <v>#REF!</v>
      </c>
      <c r="E21" s="105" t="str">
        <f t="array" ref="E21">index(Sandingan!K$3:K$552,match($B21,Sandingan!$D$3:$D$552,false))</f>
        <v>Peraturan Bupati Nagan Raya Nomor 38 Tahun 2023</v>
      </c>
      <c r="F21" s="64">
        <f t="array" ref="F21">index(Sandingan!L$3:L$552,match($B21,Sandingan!$D$3:$D$552,false))</f>
        <v>2023</v>
      </c>
      <c r="G21" s="64"/>
      <c r="H21" s="748"/>
      <c r="I21" s="748"/>
      <c r="J21" s="748"/>
      <c r="K21" s="748"/>
      <c r="L21" s="748"/>
      <c r="M21" s="748"/>
      <c r="N21" s="748"/>
    </row>
    <row r="22">
      <c r="A22" s="145">
        <v>17.0</v>
      </c>
      <c r="B22" s="312" t="s">
        <v>737</v>
      </c>
      <c r="C22" s="731" t="str">
        <f t="array" ref="C22">INDEX(Sandingan!$E$3:$E$552,MATCH($B22,Sandingan!$D$3:$D$552,FALSE))</f>
        <v/>
      </c>
      <c r="D22" s="731" t="str">
        <f t="array" ref="D22">INDEX(#REF!,MATCH($B22,Sandingan!$D$3:$D$552,FALSE))</f>
        <v>#REF!</v>
      </c>
      <c r="E22" s="64"/>
      <c r="F22" s="731"/>
      <c r="G22" s="64"/>
      <c r="H22" s="748"/>
      <c r="I22" s="748"/>
      <c r="J22" s="748"/>
      <c r="K22" s="748"/>
      <c r="L22" s="748"/>
      <c r="M22" s="748"/>
      <c r="N22" s="748"/>
    </row>
    <row r="23">
      <c r="A23" s="145">
        <v>18.0</v>
      </c>
      <c r="B23" s="312" t="s">
        <v>732</v>
      </c>
      <c r="C23" s="766">
        <f t="array" ref="C23">INDEX(Sandingan!$E$3:$E$552,MATCH($B23,Sandingan!$D$3:$D$552,FALSE))</f>
        <v>45689</v>
      </c>
      <c r="D23" s="731" t="str">
        <f t="array" ref="D23">INDEX(#REF!,MATCH($B23,Sandingan!$D$3:$D$552,FALSE))</f>
        <v>#REF!</v>
      </c>
      <c r="E23" s="105" t="str">
        <f t="array" ref="E23">index(Sandingan!K$3:K$552,match($B23,Sandingan!$D$3:$D$552,false))</f>
        <v>Peraturan Bupati Bener Meriah Nomor 8 Tahun 2022</v>
      </c>
      <c r="F23" s="64">
        <f t="array" ref="F23">index(Sandingan!L$3:L$552,match($B23,Sandingan!$D$3:$D$552,false))</f>
        <v>2022</v>
      </c>
      <c r="G23" s="64"/>
      <c r="H23" s="748"/>
      <c r="I23" s="748"/>
      <c r="J23" s="748"/>
      <c r="K23" s="748"/>
      <c r="L23" s="748"/>
      <c r="M23" s="748"/>
      <c r="N23" s="748"/>
    </row>
    <row r="24">
      <c r="A24" s="145">
        <v>19.0</v>
      </c>
      <c r="B24" s="312" t="s">
        <v>753</v>
      </c>
      <c r="C24" s="731" t="str">
        <f t="array" ref="C24">INDEX(Sandingan!$E$3:$E$552,MATCH($B24,Sandingan!$D$3:$D$552,FALSE))</f>
        <v/>
      </c>
      <c r="D24" s="731" t="str">
        <f t="array" ref="D24">INDEX(#REF!,MATCH($B24,Sandingan!$D$3:$D$552,FALSE))</f>
        <v>#REF!</v>
      </c>
      <c r="E24" s="64"/>
      <c r="F24" s="731"/>
      <c r="G24" s="64"/>
      <c r="H24" s="748"/>
      <c r="I24" s="748"/>
      <c r="J24" s="748"/>
      <c r="K24" s="748"/>
      <c r="L24" s="748"/>
      <c r="M24" s="748"/>
      <c r="N24" s="748"/>
    </row>
    <row r="25">
      <c r="A25" s="145">
        <v>20.0</v>
      </c>
      <c r="B25" s="312" t="s">
        <v>639</v>
      </c>
      <c r="C25" s="766">
        <f t="array" ref="C25">INDEX(Sandingan!$E$3:$E$552,MATCH($B25,Sandingan!$D$3:$D$552,FALSE))</f>
        <v>45748</v>
      </c>
      <c r="D25" s="731" t="str">
        <f t="array" ref="D25">INDEX(#REF!,MATCH($B25,Sandingan!$D$3:$D$552,FALSE))</f>
        <v>#REF!</v>
      </c>
      <c r="E25" s="114" t="str">
        <f t="array" ref="E25">INDEX(Sandingan!AZ$3:AZ$552,MATCH($B25,Sandingan!$D$3:$D$552,FALSE))</f>
        <v>Peraturan Walikota Banda Aceh Nomor 81 Tahun 2021 Tentang Standar Kompetensi Jabatan Pimpinan Tinggi Pratama, Administrator, Pengawas dan Pelaksana pada Sekretariat Dewan Perwakilan Rakyat Kota Banda Aceh
</v>
      </c>
      <c r="F25" s="71">
        <f t="array" ref="F25">INDEX(Sandingan!BA$3:BA$552,MATCH($B25,Sandingan!$D$3:$D$552,FALSE))</f>
        <v>2021</v>
      </c>
      <c r="G25" s="64" t="str">
        <f t="array" ref="G25">INDEX(Sandingan!$BG$3:$BG$552,MATCH($B25,Sandingan!$D$3:$D$552,FALSE))</f>
        <v>TIDAK PUNYA</v>
      </c>
      <c r="H25" s="748"/>
      <c r="I25" s="748"/>
      <c r="J25" s="748"/>
      <c r="K25" s="748"/>
      <c r="L25" s="748"/>
      <c r="M25" s="748"/>
      <c r="N25" s="748"/>
    </row>
    <row r="26">
      <c r="A26" s="145">
        <v>21.0</v>
      </c>
      <c r="B26" s="312" t="s">
        <v>652</v>
      </c>
      <c r="C26" s="731" t="str">
        <f t="array" ref="C26">INDEX(Sandingan!$E$3:$E$552,MATCH($B26,Sandingan!$D$3:$D$552,FALSE))</f>
        <v/>
      </c>
      <c r="D26" s="731" t="str">
        <f t="array" ref="D26">INDEX(#REF!,MATCH($B26,Sandingan!$D$3:$D$552,FALSE))</f>
        <v>#REF!</v>
      </c>
      <c r="E26" s="64"/>
      <c r="F26" s="731"/>
      <c r="G26" s="64"/>
      <c r="H26" s="748"/>
      <c r="I26" s="748"/>
      <c r="J26" s="748"/>
      <c r="K26" s="748"/>
      <c r="L26" s="748"/>
      <c r="M26" s="748"/>
      <c r="N26" s="748"/>
    </row>
    <row r="27">
      <c r="A27" s="145">
        <v>22.0</v>
      </c>
      <c r="B27" s="312" t="s">
        <v>675</v>
      </c>
      <c r="C27" s="766">
        <f t="array" ref="C27">INDEX(Sandingan!$E$3:$E$552,MATCH($B27,Sandingan!$D$3:$D$552,FALSE))</f>
        <v>45689</v>
      </c>
      <c r="D27" s="731" t="str">
        <f t="array" ref="D27">INDEX(#REF!,MATCH($B27,Sandingan!$D$3:$D$552,FALSE))</f>
        <v>#REF!</v>
      </c>
      <c r="E27" s="105" t="str">
        <f t="array" ref="E27">index(Sandingan!K$3:K$552,match($B27,Sandingan!$D$3:$D$552,false))</f>
        <v>Peraturan Walikota Langsa Nomor 7 Tahun 2021</v>
      </c>
      <c r="F27" s="64">
        <f t="array" ref="F27">index(Sandingan!L$3:L$552,match($B27,Sandingan!$D$3:$D$552,false))</f>
        <v>2021</v>
      </c>
      <c r="G27" s="64"/>
      <c r="H27" s="748"/>
      <c r="I27" s="748"/>
      <c r="J27" s="748"/>
      <c r="K27" s="748"/>
      <c r="L27" s="748"/>
      <c r="M27" s="748"/>
      <c r="N27" s="748"/>
    </row>
    <row r="28">
      <c r="A28" s="145">
        <v>23.0</v>
      </c>
      <c r="B28" s="312" t="s">
        <v>625</v>
      </c>
      <c r="C28" s="766">
        <f t="array" ref="C28">INDEX(Sandingan!$E$3:$E$552,MATCH($B28,Sandingan!$D$3:$D$552,FALSE))</f>
        <v>45748</v>
      </c>
      <c r="D28" s="731" t="str">
        <f t="array" ref="D28">INDEX(#REF!,MATCH($B28,Sandingan!$D$3:$D$552,FALSE))</f>
        <v>#REF!</v>
      </c>
      <c r="E28" s="114" t="str">
        <f t="array" ref="E28">INDEX(Sandingan!AZ$3:AZ$552,MATCH($B28,Sandingan!$D$3:$D$552,FALSE))</f>
        <v>Peraturan Walikota Lhokseumawe Nomor 48 Tahun 2021</v>
      </c>
      <c r="F28" s="71">
        <f t="array" ref="F28">INDEX(Sandingan!BA$3:BA$552,MATCH($B28,Sandingan!$D$3:$D$552,FALSE))</f>
        <v>2021</v>
      </c>
      <c r="G28" s="64" t="str">
        <f t="array" ref="G28">INDEX(Sandingan!$BG$3:$BG$552,MATCH($B28,Sandingan!$D$3:$D$552,FALSE))</f>
        <v>Sewa/Kontrak</v>
      </c>
      <c r="H28" s="748"/>
      <c r="I28" s="748"/>
      <c r="J28" s="748"/>
      <c r="K28" s="748"/>
      <c r="L28" s="748"/>
      <c r="M28" s="748"/>
      <c r="N28" s="748"/>
    </row>
    <row r="29">
      <c r="A29" s="145">
        <v>24.0</v>
      </c>
      <c r="B29" s="312" t="s">
        <v>755</v>
      </c>
      <c r="C29" s="731" t="str">
        <f t="array" ref="C29">INDEX(Sandingan!$E$3:$E$552,MATCH($B29,Sandingan!$D$3:$D$552,FALSE))</f>
        <v/>
      </c>
      <c r="D29" s="731" t="str">
        <f t="array" ref="D29">INDEX(#REF!,MATCH($B29,Sandingan!$D$3:$D$552,FALSE))</f>
        <v>#REF!</v>
      </c>
      <c r="E29" s="64"/>
      <c r="F29" s="731"/>
      <c r="G29" s="64"/>
      <c r="H29" s="748"/>
      <c r="I29" s="748"/>
      <c r="J29" s="748"/>
      <c r="K29" s="748"/>
      <c r="L29" s="748"/>
      <c r="M29" s="748"/>
      <c r="N29" s="748"/>
    </row>
    <row r="30">
      <c r="A30" s="767">
        <v>25.0</v>
      </c>
      <c r="B30" s="317" t="s">
        <v>4723</v>
      </c>
      <c r="C30" s="768">
        <f t="array" ref="C30">INDEX(Sandingan!$E$3:$E$552,MATCH($B30,Sandingan!$D$3:$D$552,FALSE))</f>
        <v>45748</v>
      </c>
      <c r="D30" s="769" t="str">
        <f t="array" ref="D30">INDEX(#REF!,MATCH($B30,Sandingan!$D$3:$D$552,FALSE))</f>
        <v>#REF!</v>
      </c>
      <c r="E30" s="770" t="str">
        <f t="array" ref="E30">INDEX(Sandingan!AZ$3:AZ$552,MATCH($B30,Sandingan!$D$3:$D$552,FALSE))</f>
        <v>#REF!</v>
      </c>
      <c r="F30" s="771" t="str">
        <f t="array" ref="F30">INDEX(Sandingan!BA$3:BA$552,MATCH($B30,Sandingan!$D$3:$D$552,FALSE))</f>
        <v>#REF!</v>
      </c>
      <c r="G30" s="772" t="str">
        <f t="array" ref="G30">INDEX(Sandingan!$BG$3:$BG$552,MATCH($B30,Sandingan!$D$3:$D$552,FALSE))</f>
        <v>#REF!</v>
      </c>
      <c r="H30" s="748"/>
      <c r="I30" s="748"/>
      <c r="J30" s="748"/>
      <c r="K30" s="748"/>
      <c r="L30" s="748"/>
      <c r="M30" s="748"/>
      <c r="N30" s="748"/>
    </row>
    <row r="31">
      <c r="A31" s="145">
        <v>26.0</v>
      </c>
      <c r="B31" s="312" t="s">
        <v>1002</v>
      </c>
      <c r="C31" s="731" t="str">
        <f t="array" ref="C31">INDEX(Sandingan!$E$3:$E$552,MATCH($B31,Sandingan!$D$3:$D$552,FALSE))</f>
        <v/>
      </c>
      <c r="D31" s="731" t="str">
        <f t="array" ref="D31">INDEX(#REF!,MATCH($B31,Sandingan!$D$3:$D$552,FALSE))</f>
        <v>#REF!</v>
      </c>
      <c r="E31" s="64"/>
      <c r="F31" s="731"/>
      <c r="G31" s="64"/>
      <c r="H31" s="748"/>
      <c r="I31" s="748"/>
      <c r="J31" s="748"/>
      <c r="K31" s="748"/>
      <c r="L31" s="748"/>
      <c r="M31" s="748"/>
      <c r="N31" s="748"/>
    </row>
    <row r="32">
      <c r="A32" s="145">
        <v>27.0</v>
      </c>
      <c r="B32" s="312" t="s">
        <v>981</v>
      </c>
      <c r="C32" s="766">
        <f t="array" ref="C32">INDEX(Sandingan!$E$3:$E$552,MATCH($B32,Sandingan!$D$3:$D$552,FALSE))</f>
        <v>45748</v>
      </c>
      <c r="D32" s="731" t="str">
        <f t="array" ref="D32">INDEX(#REF!,MATCH($B32,Sandingan!$D$3:$D$552,FALSE))</f>
        <v>#REF!</v>
      </c>
      <c r="E32" s="114" t="str">
        <f t="array" ref="E32">INDEX(Sandingan!AZ$3:AZ$552,MATCH($B32,Sandingan!$D$3:$D$552,FALSE))</f>
        <v>Peraturan Bupati Mandailing Natal Nomor 31 Tahun 2024</v>
      </c>
      <c r="F32" s="71">
        <f t="array" ref="F32">INDEX(Sandingan!BA$3:BA$552,MATCH($B32,Sandingan!$D$3:$D$552,FALSE))</f>
        <v>2024</v>
      </c>
      <c r="G32" s="64" t="str">
        <f t="array" ref="G32">INDEX(Sandingan!$BG$3:$BG$552,MATCH($B32,Sandingan!$D$3:$D$552,FALSE))</f>
        <v>SEWA/KONTRAK</v>
      </c>
      <c r="H32" s="748"/>
      <c r="I32" s="748"/>
      <c r="J32" s="748"/>
      <c r="K32" s="748"/>
      <c r="L32" s="748"/>
      <c r="M32" s="748"/>
      <c r="N32" s="748"/>
    </row>
    <row r="33">
      <c r="A33" s="145">
        <v>28.0</v>
      </c>
      <c r="B33" s="312" t="s">
        <v>915</v>
      </c>
      <c r="C33" s="766">
        <f t="array" ref="C33">INDEX(Sandingan!$E$3:$E$552,MATCH($B33,Sandingan!$D$3:$D$552,FALSE))</f>
        <v>45748</v>
      </c>
      <c r="D33" s="731" t="str">
        <f t="array" ref="D33">INDEX(#REF!,MATCH($B33,Sandingan!$D$3:$D$552,FALSE))</f>
        <v>#REF!</v>
      </c>
      <c r="E33" s="114" t="str">
        <f t="array" ref="E33">INDEX(Sandingan!AZ$3:AZ$552,MATCH($B33,Sandingan!$D$3:$D$552,FALSE))</f>
        <v>Peraturan Bupati Tapanuli Selatan Nomor 18 Tahun 2023</v>
      </c>
      <c r="F33" s="71">
        <f t="array" ref="F33">INDEX(Sandingan!BA$3:BA$552,MATCH($B33,Sandingan!$D$3:$D$552,FALSE))</f>
        <v>2023</v>
      </c>
      <c r="G33" s="64" t="str">
        <f t="array" ref="G33">INDEX(Sandingan!$BG$3:$BG$552,MATCH($B33,Sandingan!$D$3:$D$552,FALSE))</f>
        <v>TIDAK PUNYA</v>
      </c>
      <c r="H33" s="748"/>
      <c r="I33" s="748"/>
      <c r="J33" s="748"/>
      <c r="K33" s="748"/>
      <c r="L33" s="748"/>
      <c r="M33" s="748"/>
      <c r="N33" s="748"/>
    </row>
    <row r="34">
      <c r="A34" s="145">
        <v>29.0</v>
      </c>
      <c r="B34" s="312" t="s">
        <v>1013</v>
      </c>
      <c r="C34" s="731" t="str">
        <f t="array" ref="C34">INDEX(Sandingan!$E$3:$E$552,MATCH($B34,Sandingan!$D$3:$D$552,FALSE))</f>
        <v/>
      </c>
      <c r="D34" s="731" t="str">
        <f t="array" ref="D34">INDEX(#REF!,MATCH($B34,Sandingan!$D$3:$D$552,FALSE))</f>
        <v>#REF!</v>
      </c>
      <c r="E34" s="64"/>
      <c r="F34" s="731"/>
      <c r="G34" s="64"/>
      <c r="H34" s="748"/>
      <c r="I34" s="748"/>
      <c r="J34" s="748"/>
      <c r="K34" s="748"/>
      <c r="L34" s="748"/>
      <c r="M34" s="748"/>
      <c r="N34" s="748"/>
    </row>
    <row r="35">
      <c r="A35" s="145">
        <v>30.0</v>
      </c>
      <c r="B35" s="312" t="s">
        <v>877</v>
      </c>
      <c r="C35" s="766">
        <f t="array" ref="C35">INDEX(Sandingan!$E$3:$E$552,MATCH($B35,Sandingan!$D$3:$D$552,FALSE))</f>
        <v>45748</v>
      </c>
      <c r="D35" s="731" t="str">
        <f t="array" ref="D35">INDEX(#REF!,MATCH($B35,Sandingan!$D$3:$D$552,FALSE))</f>
        <v>#REF!</v>
      </c>
      <c r="E35" s="114" t="str">
        <f t="array" ref="E35">INDEX(Sandingan!AZ$3:AZ$552,MATCH($B35,Sandingan!$D$3:$D$552,FALSE))</f>
        <v>Peraturan Bupati Nomor 37 Tahun 2023</v>
      </c>
      <c r="F35" s="71">
        <f t="array" ref="F35">INDEX(Sandingan!BA$3:BA$552,MATCH($B35,Sandingan!$D$3:$D$552,FALSE))</f>
        <v>2023</v>
      </c>
      <c r="G35" s="64" t="str">
        <f t="array" ref="G35">INDEX(Sandingan!$BG$3:$BG$552,MATCH($B35,Sandingan!$D$3:$D$552,FALSE))</f>
        <v>TIDAK PUNYA</v>
      </c>
      <c r="H35" s="748"/>
      <c r="I35" s="748"/>
      <c r="J35" s="748"/>
      <c r="K35" s="748"/>
      <c r="L35" s="748"/>
      <c r="M35" s="748"/>
      <c r="N35" s="748"/>
    </row>
    <row r="36">
      <c r="A36" s="145">
        <v>31.0</v>
      </c>
      <c r="B36" s="312" t="s">
        <v>4454</v>
      </c>
      <c r="C36" s="731" t="str">
        <f t="array" ref="C36">INDEX(Sandingan!$E$3:$E$552,MATCH($B36,Sandingan!$D$3:$D$552,FALSE))</f>
        <v/>
      </c>
      <c r="D36" s="731" t="str">
        <f t="array" ref="D36">INDEX(#REF!,MATCH($B36,Sandingan!$D$3:$D$552,FALSE))</f>
        <v>#REF!</v>
      </c>
      <c r="E36" s="64"/>
      <c r="F36" s="731"/>
      <c r="G36" s="64"/>
      <c r="H36" s="748"/>
      <c r="I36" s="748"/>
      <c r="J36" s="748"/>
      <c r="K36" s="748"/>
      <c r="L36" s="748"/>
      <c r="M36" s="748"/>
      <c r="N36" s="748"/>
    </row>
    <row r="37">
      <c r="A37" s="145">
        <v>32.0</v>
      </c>
      <c r="B37" s="312" t="s">
        <v>756</v>
      </c>
      <c r="C37" s="766">
        <f t="array" ref="C37">INDEX(Sandingan!$E$3:$E$552,MATCH($B37,Sandingan!$D$3:$D$552,FALSE))</f>
        <v>45748</v>
      </c>
      <c r="D37" s="731" t="str">
        <f t="array" ref="D37">INDEX(#REF!,MATCH($B37,Sandingan!$D$3:$D$552,FALSE))</f>
        <v>#REF!</v>
      </c>
      <c r="E37" s="114" t="str">
        <f t="array" ref="E37">INDEX(Sandingan!AZ$3:AZ$552,MATCH($B37,Sandingan!$D$3:$D$552,FALSE))</f>
        <v>Peraturan Bupati Nomor 18 Tahun 2018</v>
      </c>
      <c r="F37" s="71">
        <f t="array" ref="F37">INDEX(Sandingan!BA$3:BA$552,MATCH($B37,Sandingan!$D$3:$D$552,FALSE))</f>
        <v>2018</v>
      </c>
      <c r="G37" s="64" t="str">
        <f t="array" ref="G37">INDEX(Sandingan!$BG$3:$BG$552,MATCH($B37,Sandingan!$D$3:$D$552,FALSE))</f>
        <v>SEWA/KONTRAK</v>
      </c>
      <c r="H37" s="748"/>
      <c r="I37" s="748"/>
      <c r="J37" s="748"/>
      <c r="K37" s="748"/>
      <c r="L37" s="748"/>
      <c r="M37" s="748"/>
      <c r="N37" s="748"/>
    </row>
    <row r="38">
      <c r="A38" s="145">
        <v>33.0</v>
      </c>
      <c r="B38" s="312" t="s">
        <v>787</v>
      </c>
      <c r="C38" s="766">
        <f t="array" ref="C38">INDEX(Sandingan!$E$3:$E$552,MATCH($B38,Sandingan!$D$3:$D$552,FALSE))</f>
        <v>45748</v>
      </c>
      <c r="D38" s="731" t="str">
        <f t="array" ref="D38">INDEX(#REF!,MATCH($B38,Sandingan!$D$3:$D$552,FALSE))</f>
        <v>#REF!</v>
      </c>
      <c r="E38" s="114" t="str">
        <f t="array" ref="E38">INDEX(Sandingan!AZ$3:AZ$552,MATCH($B38,Sandingan!$D$3:$D$552,FALSE))</f>
        <v>Peraturan Bupati Nomor 72 Tahun 2022</v>
      </c>
      <c r="F38" s="71">
        <f t="array" ref="F38">INDEX(Sandingan!BA$3:BA$552,MATCH($B38,Sandingan!$D$3:$D$552,FALSE))</f>
        <v>2022</v>
      </c>
      <c r="G38" s="64" t="str">
        <f t="array" ref="G38">INDEX(Sandingan!$BG$3:$BG$552,MATCH($B38,Sandingan!$D$3:$D$552,FALSE))</f>
        <v>TIDAK PUNYA</v>
      </c>
      <c r="H38" s="748"/>
      <c r="I38" s="748"/>
      <c r="J38" s="748"/>
      <c r="K38" s="748"/>
      <c r="L38" s="748"/>
      <c r="M38" s="748"/>
      <c r="N38" s="748"/>
    </row>
    <row r="39">
      <c r="A39" s="145">
        <v>34.0</v>
      </c>
      <c r="B39" s="312" t="s">
        <v>854</v>
      </c>
      <c r="C39" s="766">
        <f t="array" ref="C39">INDEX(Sandingan!$E$3:$E$552,MATCH($B39,Sandingan!$D$3:$D$552,FALSE))</f>
        <v>45748</v>
      </c>
      <c r="D39" s="731" t="str">
        <f t="array" ref="D39">INDEX(#REF!,MATCH($B39,Sandingan!$D$3:$D$552,FALSE))</f>
        <v>#REF!</v>
      </c>
      <c r="E39" s="114" t="str">
        <f t="array" ref="E39">INDEX(Sandingan!AZ$3:AZ$552,MATCH($B39,Sandingan!$D$3:$D$552,FALSE))</f>
        <v>Peraturan Bupati Simalungun No.65 Tahun 2023</v>
      </c>
      <c r="F39" s="71">
        <f t="array" ref="F39">INDEX(Sandingan!BA$3:BA$552,MATCH($B39,Sandingan!$D$3:$D$552,FALSE))</f>
        <v>2023</v>
      </c>
      <c r="G39" s="64" t="str">
        <f t="array" ref="G39">INDEX(Sandingan!$BG$3:$BG$552,MATCH($B39,Sandingan!$D$3:$D$552,FALSE))</f>
        <v>TIDAK PUNYA</v>
      </c>
      <c r="H39" s="748"/>
      <c r="I39" s="748"/>
      <c r="J39" s="748"/>
      <c r="K39" s="748"/>
      <c r="L39" s="748"/>
      <c r="M39" s="748"/>
      <c r="N39" s="748"/>
    </row>
    <row r="40">
      <c r="A40" s="145">
        <v>35.0</v>
      </c>
      <c r="B40" s="312" t="s">
        <v>893</v>
      </c>
      <c r="C40" s="766">
        <f t="array" ref="C40">INDEX(Sandingan!$E$3:$E$552,MATCH($B40,Sandingan!$D$3:$D$552,FALSE))</f>
        <v>45748</v>
      </c>
      <c r="D40" s="731" t="str">
        <f t="array" ref="D40">INDEX(#REF!,MATCH($B40,Sandingan!$D$3:$D$552,FALSE))</f>
        <v>#REF!</v>
      </c>
      <c r="E40" s="114" t="str">
        <f t="array" ref="E40">INDEX(Sandingan!AZ$3:AZ$552,MATCH($B40,Sandingan!$D$3:$D$552,FALSE))</f>
        <v>Peraturan Bupati Dairi Nomor 11 Tahun 2023 tentang Perubahan atas Peraturan Bupati Dairi Nomor 7 Tahun 2022 tentang Kedudukan, Susunan Organisasi, Tugas dan Fungsi serta Tata Kerja Perangkat Daerah Kabupaten Dairi</v>
      </c>
      <c r="F40" s="71">
        <f t="array" ref="F40">INDEX(Sandingan!BA$3:BA$552,MATCH($B40,Sandingan!$D$3:$D$552,FALSE))</f>
        <v>2023</v>
      </c>
      <c r="G40" s="64" t="str">
        <f t="array" ref="G40">INDEX(Sandingan!$BG$3:$BG$552,MATCH($B40,Sandingan!$D$3:$D$552,FALSE))</f>
        <v>TIDAK PUNYA</v>
      </c>
      <c r="H40" s="748"/>
      <c r="I40" s="748"/>
      <c r="J40" s="748"/>
      <c r="K40" s="748"/>
      <c r="L40" s="748"/>
      <c r="M40" s="748"/>
      <c r="N40" s="748"/>
    </row>
    <row r="41">
      <c r="A41" s="145">
        <v>36.0</v>
      </c>
      <c r="B41" s="312" t="s">
        <v>903</v>
      </c>
      <c r="C41" s="766">
        <f t="array" ref="C41">INDEX(Sandingan!$E$3:$E$552,MATCH($B41,Sandingan!$D$3:$D$552,FALSE))</f>
        <v>45748</v>
      </c>
      <c r="D41" s="731" t="str">
        <f t="array" ref="D41">INDEX(#REF!,MATCH($B41,Sandingan!$D$3:$D$552,FALSE))</f>
        <v>#REF!</v>
      </c>
      <c r="E41" s="114" t="str">
        <f t="array" ref="E41">INDEX(Sandingan!AZ$3:AZ$552,MATCH($B41,Sandingan!$D$3:$D$552,FALSE))</f>
        <v>Peraturan Bupati Karo Nomor 08 Tahun 2025</v>
      </c>
      <c r="F41" s="71">
        <f t="array" ref="F41">INDEX(Sandingan!BA$3:BA$552,MATCH($B41,Sandingan!$D$3:$D$552,FALSE))</f>
        <v>2025</v>
      </c>
      <c r="G41" s="64" t="str">
        <f t="array" ref="G41">INDEX(Sandingan!$BG$3:$BG$552,MATCH($B41,Sandingan!$D$3:$D$552,FALSE))</f>
        <v>SEWA/KONTRAK</v>
      </c>
      <c r="H41" s="748"/>
      <c r="I41" s="748"/>
      <c r="J41" s="748"/>
      <c r="K41" s="748"/>
      <c r="L41" s="748"/>
      <c r="M41" s="748"/>
      <c r="N41" s="748"/>
    </row>
    <row r="42">
      <c r="A42" s="145">
        <v>37.0</v>
      </c>
      <c r="B42" s="312" t="s">
        <v>767</v>
      </c>
      <c r="C42" s="766">
        <f t="array" ref="C42">INDEX(Sandingan!$E$3:$E$552,MATCH($B42,Sandingan!$D$3:$D$552,FALSE))</f>
        <v>45748</v>
      </c>
      <c r="D42" s="731" t="str">
        <f t="array" ref="D42">INDEX(#REF!,MATCH($B42,Sandingan!$D$3:$D$552,FALSE))</f>
        <v>#REF!</v>
      </c>
      <c r="E42" s="114" t="str">
        <f t="array" ref="E42">INDEX(Sandingan!AZ$3:AZ$552,MATCH($B42,Sandingan!$D$3:$D$552,FALSE))</f>
        <v>Peraturan Bupati Nomor 15 Tahun 2023</v>
      </c>
      <c r="F42" s="71">
        <f t="array" ref="F42">INDEX(Sandingan!BA$3:BA$552,MATCH($B42,Sandingan!$D$3:$D$552,FALSE))</f>
        <v>2023</v>
      </c>
      <c r="G42" s="64" t="str">
        <f t="array" ref="G42">INDEX(Sandingan!$BG$3:$BG$552,MATCH($B42,Sandingan!$D$3:$D$552,FALSE))</f>
        <v>Tidak Punya</v>
      </c>
      <c r="H42" s="748"/>
      <c r="I42" s="748"/>
      <c r="J42" s="748"/>
      <c r="K42" s="748"/>
      <c r="L42" s="748"/>
      <c r="M42" s="748"/>
      <c r="N42" s="748"/>
    </row>
    <row r="43">
      <c r="A43" s="145">
        <v>38.0</v>
      </c>
      <c r="B43" s="312" t="s">
        <v>794</v>
      </c>
      <c r="C43" s="766">
        <f t="array" ref="C43">INDEX(Sandingan!$E$3:$E$552,MATCH($B43,Sandingan!$D$3:$D$552,FALSE))</f>
        <v>45748</v>
      </c>
      <c r="D43" s="731" t="str">
        <f t="array" ref="D43">INDEX(#REF!,MATCH($B43,Sandingan!$D$3:$D$552,FALSE))</f>
        <v>#REF!</v>
      </c>
      <c r="E43" s="114" t="str">
        <f t="array" ref="E43">INDEX(Sandingan!AZ$3:AZ$552,MATCH($B43,Sandingan!$D$3:$D$552,FALSE))</f>
        <v>Peraturan Bupati Langkat Nomor 8 Tahun 2023</v>
      </c>
      <c r="F43" s="71">
        <f t="array" ref="F43">INDEX(Sandingan!BA$3:BA$552,MATCH($B43,Sandingan!$D$3:$D$552,FALSE))</f>
        <v>2023</v>
      </c>
      <c r="G43" s="64" t="str">
        <f t="array" ref="G43">INDEX(Sandingan!$BG$3:$BG$552,MATCH($B43,Sandingan!$D$3:$D$552,FALSE))</f>
        <v>TIDAK PUNYA</v>
      </c>
      <c r="H43" s="748"/>
      <c r="I43" s="748"/>
      <c r="J43" s="748"/>
      <c r="K43" s="748"/>
      <c r="L43" s="748"/>
      <c r="M43" s="748"/>
      <c r="N43" s="748"/>
    </row>
    <row r="44">
      <c r="A44" s="145">
        <v>39.0</v>
      </c>
      <c r="B44" s="312" t="s">
        <v>887</v>
      </c>
      <c r="C44" s="766">
        <f t="array" ref="C44">INDEX(Sandingan!$E$3:$E$552,MATCH($B44,Sandingan!$D$3:$D$552,FALSE))</f>
        <v>45748</v>
      </c>
      <c r="D44" s="731" t="str">
        <f t="array" ref="D44">INDEX(#REF!,MATCH($B44,Sandingan!$D$3:$D$552,FALSE))</f>
        <v>#REF!</v>
      </c>
      <c r="E44" s="114" t="str">
        <f t="array" ref="E44">INDEX(Sandingan!AZ$3:AZ$552,MATCH($B44,Sandingan!$D$3:$D$552,FALSE))</f>
        <v>Peraturan Bupati Nias Selatan No. 110 Tahun 2024</v>
      </c>
      <c r="F44" s="71">
        <f t="array" ref="F44">INDEX(Sandingan!BA$3:BA$552,MATCH($B44,Sandingan!$D$3:$D$552,FALSE))</f>
        <v>2024</v>
      </c>
      <c r="G44" s="64" t="str">
        <f t="array" ref="G44">INDEX(Sandingan!$BG$3:$BG$552,MATCH($B44,Sandingan!$D$3:$D$552,FALSE))</f>
        <v>MILIK SENDIRI</v>
      </c>
      <c r="H44" s="748"/>
      <c r="I44" s="748"/>
      <c r="J44" s="748"/>
      <c r="K44" s="748"/>
      <c r="L44" s="748"/>
      <c r="M44" s="748"/>
      <c r="N44" s="748"/>
    </row>
    <row r="45">
      <c r="A45" s="145">
        <v>40.0</v>
      </c>
      <c r="B45" s="312" t="s">
        <v>945</v>
      </c>
      <c r="C45" s="766">
        <f t="array" ref="C45">INDEX(Sandingan!$E$3:$E$552,MATCH($B45,Sandingan!$D$3:$D$552,FALSE))</f>
        <v>45748</v>
      </c>
      <c r="D45" s="731" t="str">
        <f t="array" ref="D45">INDEX(#REF!,MATCH($B45,Sandingan!$D$3:$D$552,FALSE))</f>
        <v>#REF!</v>
      </c>
      <c r="E45" s="114" t="str">
        <f t="array" ref="E45">INDEX(Sandingan!AZ$3:AZ$552,MATCH($B45,Sandingan!$D$3:$D$552,FALSE))</f>
        <v>Peraturan Bupati Humbang Hasundutan Nomor 37 Tahun 2023</v>
      </c>
      <c r="F45" s="71">
        <f t="array" ref="F45">INDEX(Sandingan!BA$3:BA$552,MATCH($B45,Sandingan!$D$3:$D$552,FALSE))</f>
        <v>2023</v>
      </c>
      <c r="G45" s="64" t="str">
        <f t="array" ref="G45">INDEX(Sandingan!$BG$3:$BG$552,MATCH($B45,Sandingan!$D$3:$D$552,FALSE))</f>
        <v>MILIK SENDIRI</v>
      </c>
      <c r="H45" s="748"/>
      <c r="I45" s="748"/>
      <c r="J45" s="748"/>
      <c r="K45" s="748"/>
      <c r="L45" s="748"/>
      <c r="M45" s="748"/>
      <c r="N45" s="748"/>
    </row>
    <row r="46">
      <c r="A46" s="145">
        <v>41.0</v>
      </c>
      <c r="B46" s="312" t="s">
        <v>954</v>
      </c>
      <c r="C46" s="766">
        <f t="array" ref="C46">INDEX(Sandingan!$E$3:$E$552,MATCH($B46,Sandingan!$D$3:$D$552,FALSE))</f>
        <v>45748</v>
      </c>
      <c r="D46" s="731" t="str">
        <f t="array" ref="D46">INDEX(#REF!,MATCH($B46,Sandingan!$D$3:$D$552,FALSE))</f>
        <v>#REF!</v>
      </c>
      <c r="E46" s="114" t="str">
        <f t="array" ref="E46">INDEX(Sandingan!AZ$3:AZ$552,MATCH($B46,Sandingan!$D$3:$D$552,FALSE))</f>
        <v>Peraturan Bupati No. 9 Tahun 2023</v>
      </c>
      <c r="F46" s="71">
        <f t="array" ref="F46">INDEX(Sandingan!BA$3:BA$552,MATCH($B46,Sandingan!$D$3:$D$552,FALSE))</f>
        <v>2023</v>
      </c>
      <c r="G46" s="64" t="str">
        <f t="array" ref="G46">INDEX(Sandingan!$BG$3:$BG$552,MATCH($B46,Sandingan!$D$3:$D$552,FALSE))</f>
        <v>MILIK SENDIRI</v>
      </c>
      <c r="H46" s="748"/>
      <c r="I46" s="748"/>
      <c r="J46" s="748"/>
      <c r="K46" s="748"/>
      <c r="L46" s="748"/>
      <c r="M46" s="748"/>
      <c r="N46" s="748"/>
    </row>
    <row r="47">
      <c r="A47" s="145">
        <v>42.0</v>
      </c>
      <c r="B47" s="312" t="s">
        <v>1011</v>
      </c>
      <c r="C47" s="731" t="str">
        <f t="array" ref="C47">INDEX(Sandingan!$E$3:$E$552,MATCH($B47,Sandingan!$D$3:$D$552,FALSE))</f>
        <v/>
      </c>
      <c r="D47" s="731" t="str">
        <f t="array" ref="D47">INDEX(#REF!,MATCH($B47,Sandingan!$D$3:$D$552,FALSE))</f>
        <v>#REF!</v>
      </c>
      <c r="E47" s="64"/>
      <c r="F47" s="731"/>
      <c r="G47" s="64"/>
      <c r="H47" s="748"/>
      <c r="I47" s="748"/>
      <c r="J47" s="748"/>
      <c r="K47" s="748"/>
      <c r="L47" s="748"/>
      <c r="M47" s="748"/>
      <c r="N47" s="748"/>
    </row>
    <row r="48">
      <c r="A48" s="145">
        <v>43.0</v>
      </c>
      <c r="B48" s="312" t="s">
        <v>813</v>
      </c>
      <c r="C48" s="766">
        <f t="array" ref="C48">INDEX(Sandingan!$E$3:$E$552,MATCH($B48,Sandingan!$D$3:$D$552,FALSE))</f>
        <v>45748</v>
      </c>
      <c r="D48" s="731" t="str">
        <f t="array" ref="D48">INDEX(#REF!,MATCH($B48,Sandingan!$D$3:$D$552,FALSE))</f>
        <v>#REF!</v>
      </c>
      <c r="E48" s="114" t="str">
        <f t="array" ref="E48">INDEX(Sandingan!AZ$3:AZ$552,MATCH($B48,Sandingan!$D$3:$D$552,FALSE))</f>
        <v>Peraturan Bupati Serdang Bedagai Nomor 49 Tahun 2020 tentang Organisasi dan Tata Kerja Unit Pelaksana Teknis Dinas di Lingkungan Pemerintah Kabupaten Serdang Bedagai</v>
      </c>
      <c r="F48" s="71">
        <f t="array" ref="F48">INDEX(Sandingan!BA$3:BA$552,MATCH($B48,Sandingan!$D$3:$D$552,FALSE))</f>
        <v>2020</v>
      </c>
      <c r="G48" s="64" t="str">
        <f t="array" ref="G48">INDEX(Sandingan!$BG$3:$BG$552,MATCH($B48,Sandingan!$D$3:$D$552,FALSE))</f>
        <v>TIDAK PUNYA</v>
      </c>
      <c r="H48" s="748"/>
      <c r="I48" s="748"/>
      <c r="J48" s="748"/>
      <c r="K48" s="748"/>
      <c r="L48" s="748"/>
      <c r="M48" s="748"/>
      <c r="N48" s="748"/>
    </row>
    <row r="49">
      <c r="A49" s="145">
        <v>44.0</v>
      </c>
      <c r="B49" s="312" t="s">
        <v>844</v>
      </c>
      <c r="C49" s="766">
        <f t="array" ref="C49">INDEX(Sandingan!$E$3:$E$552,MATCH($B49,Sandingan!$D$3:$D$552,FALSE))</f>
        <v>45748</v>
      </c>
      <c r="D49" s="731" t="str">
        <f t="array" ref="D49">INDEX(#REF!,MATCH($B49,Sandingan!$D$3:$D$552,FALSE))</f>
        <v>#REF!</v>
      </c>
      <c r="E49" s="114" t="str">
        <f t="array" ref="E49">INDEX(Sandingan!AZ$3:AZ$552,MATCH($B49,Sandingan!$D$3:$D$552,FALSE))</f>
        <v>Peraturan Bupati Kabupaten Batu Bara Nomor 48 Tahun 2023</v>
      </c>
      <c r="F49" s="71">
        <f t="array" ref="F49">INDEX(Sandingan!BA$3:BA$552,MATCH($B49,Sandingan!$D$3:$D$552,FALSE))</f>
        <v>2023</v>
      </c>
      <c r="G49" s="64" t="str">
        <f t="array" ref="G49">INDEX(Sandingan!$BG$3:$BG$552,MATCH($B49,Sandingan!$D$3:$D$552,FALSE))</f>
        <v>TIDAK PUNYA</v>
      </c>
      <c r="H49" s="748"/>
      <c r="I49" s="748"/>
      <c r="J49" s="748"/>
      <c r="K49" s="748"/>
      <c r="L49" s="748"/>
      <c r="M49" s="748"/>
      <c r="N49" s="748"/>
    </row>
    <row r="50">
      <c r="A50" s="145">
        <v>45.0</v>
      </c>
      <c r="B50" s="312" t="s">
        <v>866</v>
      </c>
      <c r="C50" s="766">
        <f t="array" ref="C50">INDEX(Sandingan!$E$3:$E$552,MATCH($B50,Sandingan!$D$3:$D$552,FALSE))</f>
        <v>45748</v>
      </c>
      <c r="D50" s="731" t="str">
        <f t="array" ref="D50">INDEX(#REF!,MATCH($B50,Sandingan!$D$3:$D$552,FALSE))</f>
        <v>#REF!</v>
      </c>
      <c r="E50" s="114" t="str">
        <f t="array" ref="E50">INDEX(Sandingan!AZ$3:AZ$552,MATCH($B50,Sandingan!$D$3:$D$552,FALSE))</f>
        <v>Peraturan Bupati Padang Lawas Utara Nomor 22 Tahun 2023</v>
      </c>
      <c r="F50" s="71">
        <f t="array" ref="F50">INDEX(Sandingan!BA$3:BA$552,MATCH($B50,Sandingan!$D$3:$D$552,FALSE))</f>
        <v>2023</v>
      </c>
      <c r="G50" s="64" t="str">
        <f t="array" ref="G50">INDEX(Sandingan!$BG$3:$BG$552,MATCH($B50,Sandingan!$D$3:$D$552,FALSE))</f>
        <v>TIDAK PUNYA</v>
      </c>
      <c r="H50" s="748"/>
      <c r="I50" s="748"/>
      <c r="J50" s="748"/>
      <c r="K50" s="748"/>
      <c r="L50" s="748"/>
      <c r="M50" s="748"/>
      <c r="N50" s="748"/>
    </row>
    <row r="51">
      <c r="A51" s="145">
        <v>46.0</v>
      </c>
      <c r="B51" s="312" t="s">
        <v>1001</v>
      </c>
      <c r="C51" s="731" t="str">
        <f t="array" ref="C51">INDEX(Sandingan!$E$3:$E$552,MATCH($B51,Sandingan!$D$3:$D$552,FALSE))</f>
        <v/>
      </c>
      <c r="D51" s="731" t="str">
        <f t="array" ref="D51">INDEX(#REF!,MATCH($B51,Sandingan!$D$3:$D$552,FALSE))</f>
        <v>#REF!</v>
      </c>
      <c r="E51" s="64"/>
      <c r="F51" s="731"/>
      <c r="G51" s="64"/>
      <c r="H51" s="748"/>
      <c r="I51" s="748"/>
      <c r="J51" s="748"/>
      <c r="K51" s="748"/>
      <c r="L51" s="748"/>
      <c r="M51" s="748"/>
      <c r="N51" s="748"/>
    </row>
    <row r="52">
      <c r="A52" s="145">
        <v>47.0</v>
      </c>
      <c r="B52" s="312" t="s">
        <v>963</v>
      </c>
      <c r="C52" s="766">
        <f t="array" ref="C52">INDEX(Sandingan!$E$3:$E$552,MATCH($B52,Sandingan!$D$3:$D$552,FALSE))</f>
        <v>45748</v>
      </c>
      <c r="D52" s="731" t="str">
        <f t="array" ref="D52">INDEX(#REF!,MATCH($B52,Sandingan!$D$3:$D$552,FALSE))</f>
        <v>#REF!</v>
      </c>
      <c r="E52" s="114" t="str">
        <f t="array" ref="E52">INDEX(Sandingan!AZ$3:AZ$552,MATCH($B52,Sandingan!$D$3:$D$552,FALSE))</f>
        <v>Peraturan Bupati Labuhanbatu Selatan Nomor 43 Tahun 2022</v>
      </c>
      <c r="F52" s="71">
        <f t="array" ref="F52">INDEX(Sandingan!BA$3:BA$552,MATCH($B52,Sandingan!$D$3:$D$552,FALSE))</f>
        <v>2022</v>
      </c>
      <c r="G52" s="64" t="str">
        <f t="array" ref="G52">INDEX(Sandingan!$BG$3:$BG$552,MATCH($B52,Sandingan!$D$3:$D$552,FALSE))</f>
        <v>TIDAK PUNYA</v>
      </c>
      <c r="H52" s="748"/>
      <c r="I52" s="748"/>
      <c r="J52" s="748"/>
      <c r="K52" s="748"/>
      <c r="L52" s="748"/>
      <c r="M52" s="748"/>
      <c r="N52" s="748"/>
    </row>
    <row r="53">
      <c r="A53" s="145">
        <v>48.0</v>
      </c>
      <c r="B53" s="312" t="s">
        <v>969</v>
      </c>
      <c r="C53" s="766">
        <f t="array" ref="C53">INDEX(Sandingan!$E$3:$E$552,MATCH($B53,Sandingan!$D$3:$D$552,FALSE))</f>
        <v>45748</v>
      </c>
      <c r="D53" s="731" t="str">
        <f t="array" ref="D53">INDEX(#REF!,MATCH($B53,Sandingan!$D$3:$D$552,FALSE))</f>
        <v>#REF!</v>
      </c>
      <c r="E53" s="114" t="str">
        <f t="array" ref="E53">INDEX(Sandingan!AZ$3:AZ$552,MATCH($B53,Sandingan!$D$3:$D$552,FALSE))</f>
        <v>Peraturan Bupati Labuhanbatu Utara Nomor 42 Tahun 2021 tentang Pembentukan Unit Pelaksana Teknis Daerah Perlindungan Perempuan dan Anak pada Dinas Pemberdayaan Perempuan dan Perlindungan Anak Kabupaten Labuhanbatu Utara</v>
      </c>
      <c r="F53" s="71">
        <f t="array" ref="F53">INDEX(Sandingan!BA$3:BA$552,MATCH($B53,Sandingan!$D$3:$D$552,FALSE))</f>
        <v>2021</v>
      </c>
      <c r="G53" s="64" t="str">
        <f t="array" ref="G53">INDEX(Sandingan!$BG$3:$BG$552,MATCH($B53,Sandingan!$D$3:$D$552,FALSE))</f>
        <v>SEWA/KONTRAK</v>
      </c>
      <c r="H53" s="748"/>
      <c r="I53" s="748"/>
      <c r="J53" s="748"/>
      <c r="K53" s="748"/>
      <c r="L53" s="748"/>
      <c r="M53" s="748"/>
      <c r="N53" s="748"/>
    </row>
    <row r="54">
      <c r="A54" s="145">
        <v>49.0</v>
      </c>
      <c r="B54" s="312" t="s">
        <v>978</v>
      </c>
      <c r="C54" s="766">
        <f t="array" ref="C54">INDEX(Sandingan!$E$3:$E$552,MATCH($B54,Sandingan!$D$3:$D$552,FALSE))</f>
        <v>45748</v>
      </c>
      <c r="D54" s="731" t="str">
        <f t="array" ref="D54">INDEX(#REF!,MATCH($B54,Sandingan!$D$3:$D$552,FALSE))</f>
        <v>#REF!</v>
      </c>
      <c r="E54" s="114" t="str">
        <f t="array" ref="E54">INDEX(Sandingan!AZ$3:AZ$552,MATCH($B54,Sandingan!$D$3:$D$552,FALSE))</f>
        <v>Peraturan Bupati Nias Utara Nomor 24 Tahun 2023 tentang Pembentukan Unit Pelaksana Teknis Daerah Perlindungan Perempuan dan Anak Kabupaten Nias Utara</v>
      </c>
      <c r="F54" s="71">
        <f t="array" ref="F54">INDEX(Sandingan!BA$3:BA$552,MATCH($B54,Sandingan!$D$3:$D$552,FALSE))</f>
        <v>2023</v>
      </c>
      <c r="G54" s="64" t="str">
        <f t="array" ref="G54">INDEX(Sandingan!$BG$3:$BG$552,MATCH($B54,Sandingan!$D$3:$D$552,FALSE))</f>
        <v>TIDAK PUNYA</v>
      </c>
      <c r="H54" s="748"/>
      <c r="I54" s="748"/>
      <c r="J54" s="748"/>
      <c r="K54" s="748"/>
      <c r="L54" s="748"/>
      <c r="M54" s="748"/>
      <c r="N54" s="748"/>
    </row>
    <row r="55">
      <c r="A55" s="145">
        <v>50.0</v>
      </c>
      <c r="B55" s="312" t="s">
        <v>999</v>
      </c>
      <c r="C55" s="731" t="str">
        <f t="array" ref="C55">INDEX(Sandingan!$E$3:$E$552,MATCH($B55,Sandingan!$D$3:$D$552,FALSE))</f>
        <v/>
      </c>
      <c r="D55" s="731" t="str">
        <f t="array" ref="D55">INDEX(#REF!,MATCH($B55,Sandingan!$D$3:$D$552,FALSE))</f>
        <v>#REF!</v>
      </c>
      <c r="E55" s="64"/>
      <c r="F55" s="731"/>
      <c r="G55" s="64"/>
      <c r="H55" s="748"/>
      <c r="I55" s="748"/>
      <c r="J55" s="748"/>
      <c r="K55" s="748"/>
      <c r="L55" s="748"/>
      <c r="M55" s="748"/>
      <c r="N55" s="748"/>
    </row>
    <row r="56">
      <c r="A56" s="145">
        <v>51.0</v>
      </c>
      <c r="B56" s="312" t="s">
        <v>991</v>
      </c>
      <c r="C56" s="766">
        <f t="array" ref="C56">INDEX(Sandingan!$E$3:$E$552,MATCH($B56,Sandingan!$D$3:$D$552,FALSE))</f>
        <v>45748</v>
      </c>
      <c r="D56" s="731" t="str">
        <f t="array" ref="D56">INDEX(#REF!,MATCH($B56,Sandingan!$D$3:$D$552,FALSE))</f>
        <v>#REF!</v>
      </c>
      <c r="E56" s="114" t="str">
        <f t="array" ref="E56">INDEX(Sandingan!AZ$3:AZ$552,MATCH($B56,Sandingan!$D$3:$D$552,FALSE))</f>
        <v>Peraturan Walikota Sibolga Nomor 06 Tahun 2024</v>
      </c>
      <c r="F56" s="71">
        <f t="array" ref="F56">INDEX(Sandingan!BA$3:BA$552,MATCH($B56,Sandingan!$D$3:$D$552,FALSE))</f>
        <v>2024</v>
      </c>
      <c r="G56" s="64" t="str">
        <f t="array" ref="G56">INDEX(Sandingan!$BG$3:$BG$552,MATCH($B56,Sandingan!$D$3:$D$552,FALSE))</f>
        <v>MILIK SENDIRI</v>
      </c>
      <c r="H56" s="748"/>
      <c r="I56" s="748"/>
      <c r="J56" s="748"/>
      <c r="K56" s="748"/>
      <c r="L56" s="748"/>
      <c r="M56" s="748"/>
      <c r="N56" s="748"/>
    </row>
    <row r="57">
      <c r="A57" s="145">
        <v>52.0</v>
      </c>
      <c r="B57" s="312" t="s">
        <v>935</v>
      </c>
      <c r="C57" s="766">
        <f t="array" ref="C57">INDEX(Sandingan!$E$3:$E$552,MATCH($B57,Sandingan!$D$3:$D$552,FALSE))</f>
        <v>45748</v>
      </c>
      <c r="D57" s="731" t="str">
        <f t="array" ref="D57">INDEX(#REF!,MATCH($B57,Sandingan!$D$3:$D$552,FALSE))</f>
        <v>#REF!</v>
      </c>
      <c r="E57" s="114" t="str">
        <f t="array" ref="E57">INDEX(Sandingan!AZ$3:AZ$552,MATCH($B57,Sandingan!$D$3:$D$552,FALSE))</f>
        <v>Peraturan Walikota Nomor 13 Tahun 2024</v>
      </c>
      <c r="F57" s="71">
        <f t="array" ref="F57">INDEX(Sandingan!BA$3:BA$552,MATCH($B57,Sandingan!$D$3:$D$552,FALSE))</f>
        <v>2024</v>
      </c>
      <c r="G57" s="64" t="str">
        <f t="array" ref="G57">INDEX(Sandingan!$BG$3:$BG$552,MATCH($B57,Sandingan!$D$3:$D$552,FALSE))</f>
        <v>MILIK SENDIRI</v>
      </c>
      <c r="H57" s="748"/>
      <c r="I57" s="748"/>
      <c r="J57" s="748"/>
      <c r="K57" s="748"/>
      <c r="L57" s="748"/>
      <c r="M57" s="748"/>
      <c r="N57" s="748"/>
    </row>
    <row r="58">
      <c r="A58" s="145">
        <v>53.0</v>
      </c>
      <c r="B58" s="312" t="s">
        <v>4724</v>
      </c>
      <c r="C58" s="731" t="str">
        <f t="array" ref="C58">INDEX(Sandingan!$E$3:$E$552,MATCH($B58,Sandingan!$D$3:$D$552,FALSE))</f>
        <v/>
      </c>
      <c r="D58" s="731" t="str">
        <f t="array" ref="D58">INDEX(#REF!,MATCH($B58,Sandingan!$D$3:$D$552,FALSE))</f>
        <v>#REF!</v>
      </c>
      <c r="E58" s="64"/>
      <c r="F58" s="731"/>
      <c r="G58" s="64"/>
      <c r="H58" s="748"/>
      <c r="I58" s="748"/>
      <c r="J58" s="748"/>
      <c r="K58" s="748"/>
      <c r="L58" s="748"/>
      <c r="M58" s="748"/>
      <c r="N58" s="748"/>
    </row>
    <row r="59">
      <c r="A59" s="145">
        <v>54.0</v>
      </c>
      <c r="B59" s="312" t="s">
        <v>801</v>
      </c>
      <c r="C59" s="766">
        <f t="array" ref="C59">INDEX(Sandingan!$E$3:$E$552,MATCH($B59,Sandingan!$D$3:$D$552,FALSE))</f>
        <v>45748</v>
      </c>
      <c r="D59" s="731" t="str">
        <f t="array" ref="D59">INDEX(#REF!,MATCH($B59,Sandingan!$D$3:$D$552,FALSE))</f>
        <v>#REF!</v>
      </c>
      <c r="E59" s="114" t="str">
        <f t="array" ref="E59">INDEX(Sandingan!AZ$3:AZ$552,MATCH($B59,Sandingan!$D$3:$D$552,FALSE))</f>
        <v>Peraturan Walikota Tebing Tinggi No. 74 Tahun 2021</v>
      </c>
      <c r="F59" s="71">
        <f t="array" ref="F59">INDEX(Sandingan!BA$3:BA$552,MATCH($B59,Sandingan!$D$3:$D$552,FALSE))</f>
        <v>2021</v>
      </c>
      <c r="G59" s="64" t="str">
        <f t="array" ref="G59">INDEX(Sandingan!$BG$3:$BG$552,MATCH($B59,Sandingan!$D$3:$D$552,FALSE))</f>
        <v>ASET PEMDA</v>
      </c>
      <c r="H59" s="748"/>
      <c r="I59" s="748"/>
      <c r="J59" s="748"/>
      <c r="K59" s="748"/>
      <c r="L59" s="748"/>
      <c r="M59" s="748"/>
      <c r="N59" s="748"/>
    </row>
    <row r="60">
      <c r="A60" s="145">
        <v>55.0</v>
      </c>
      <c r="B60" s="312" t="s">
        <v>821</v>
      </c>
      <c r="C60" s="766">
        <f t="array" ref="C60">INDEX(Sandingan!$E$3:$E$552,MATCH($B60,Sandingan!$D$3:$D$552,FALSE))</f>
        <v>45748</v>
      </c>
      <c r="D60" s="731" t="str">
        <f t="array" ref="D60">INDEX(#REF!,MATCH($B60,Sandingan!$D$3:$D$552,FALSE))</f>
        <v>#REF!</v>
      </c>
      <c r="E60" s="114" t="str">
        <f t="array" ref="E60">INDEX(Sandingan!AZ$3:AZ$552,MATCH($B60,Sandingan!$D$3:$D$552,FALSE))</f>
        <v>Peraturan Walikota Medan No. 35 Tahun 2021</v>
      </c>
      <c r="F60" s="71">
        <f t="array" ref="F60">INDEX(Sandingan!BA$3:BA$552,MATCH($B60,Sandingan!$D$3:$D$552,FALSE))</f>
        <v>2021</v>
      </c>
      <c r="G60" s="64" t="str">
        <f t="array" ref="G60">INDEX(Sandingan!$BG$3:$BG$552,MATCH($B60,Sandingan!$D$3:$D$552,FALSE))</f>
        <v>SEWA/KONTRAK</v>
      </c>
      <c r="H60" s="748"/>
      <c r="I60" s="748"/>
      <c r="J60" s="748"/>
      <c r="K60" s="748"/>
      <c r="L60" s="748"/>
      <c r="M60" s="748"/>
      <c r="N60" s="748"/>
    </row>
    <row r="61">
      <c r="A61" s="145">
        <v>56.0</v>
      </c>
      <c r="B61" s="312" t="s">
        <v>777</v>
      </c>
      <c r="C61" s="766">
        <f t="array" ref="C61">INDEX(Sandingan!$E$3:$E$552,MATCH($B61,Sandingan!$D$3:$D$552,FALSE))</f>
        <v>45748</v>
      </c>
      <c r="D61" s="731" t="str">
        <f t="array" ref="D61">INDEX(#REF!,MATCH($B61,Sandingan!$D$3:$D$552,FALSE))</f>
        <v>#REF!</v>
      </c>
      <c r="E61" s="114" t="str">
        <f t="array" ref="E61">INDEX(Sandingan!AZ$3:AZ$552,MATCH($B61,Sandingan!$D$3:$D$552,FALSE))</f>
        <v>Peraturan Walikota Nomor 30 Tahun 2020</v>
      </c>
      <c r="F61" s="71">
        <f t="array" ref="F61">INDEX(Sandingan!BA$3:BA$552,MATCH($B61,Sandingan!$D$3:$D$552,FALSE))</f>
        <v>2020</v>
      </c>
      <c r="G61" s="64" t="str">
        <f t="array" ref="G61">INDEX(Sandingan!$BG$3:$BG$552,MATCH($B61,Sandingan!$D$3:$D$552,FALSE))</f>
        <v>TIDAK PUNYA</v>
      </c>
      <c r="H61" s="748"/>
      <c r="I61" s="748"/>
      <c r="J61" s="748"/>
      <c r="K61" s="748"/>
      <c r="L61" s="748"/>
      <c r="M61" s="748"/>
      <c r="N61" s="748"/>
    </row>
    <row r="62">
      <c r="A62" s="145">
        <v>57.0</v>
      </c>
      <c r="B62" s="312" t="s">
        <v>927</v>
      </c>
      <c r="C62" s="766">
        <f t="array" ref="C62">INDEX(Sandingan!$E$3:$E$552,MATCH($B62,Sandingan!$D$3:$D$552,FALSE))</f>
        <v>45748</v>
      </c>
      <c r="D62" s="731" t="str">
        <f t="array" ref="D62">INDEX(#REF!,MATCH($B62,Sandingan!$D$3:$D$552,FALSE))</f>
        <v>#REF!</v>
      </c>
      <c r="E62" s="114" t="str">
        <f t="array" ref="E62">INDEX(Sandingan!AZ$3:AZ$552,MATCH($B62,Sandingan!$D$3:$D$552,FALSE))</f>
        <v>Peraturan Walikota Nomor 10 Tahun 2023</v>
      </c>
      <c r="F62" s="71">
        <f t="array" ref="F62">INDEX(Sandingan!BA$3:BA$552,MATCH($B62,Sandingan!$D$3:$D$552,FALSE))</f>
        <v>2023</v>
      </c>
      <c r="G62" s="64" t="str">
        <f t="array" ref="G62">INDEX(Sandingan!$BG$3:$BG$552,MATCH($B62,Sandingan!$D$3:$D$552,FALSE))</f>
        <v>SEWA/KONTRAK</v>
      </c>
      <c r="H62" s="748"/>
      <c r="I62" s="748"/>
      <c r="J62" s="748"/>
      <c r="K62" s="748"/>
      <c r="L62" s="748"/>
      <c r="M62" s="748"/>
      <c r="N62" s="748"/>
    </row>
    <row r="63">
      <c r="A63" s="145">
        <v>58.0</v>
      </c>
      <c r="B63" s="312" t="s">
        <v>831</v>
      </c>
      <c r="C63" s="766">
        <f t="array" ref="C63">INDEX(Sandingan!$E$3:$E$552,MATCH($B63,Sandingan!$D$3:$D$552,FALSE))</f>
        <v>45748</v>
      </c>
      <c r="D63" s="731" t="str">
        <f t="array" ref="D63">INDEX(#REF!,MATCH($B63,Sandingan!$D$3:$D$552,FALSE))</f>
        <v>#REF!</v>
      </c>
      <c r="E63" s="114" t="str">
        <f t="array" ref="E63">INDEX(Sandingan!AZ$3:AZ$552,MATCH($B63,Sandingan!$D$3:$D$552,FALSE))</f>
        <v>Peraturan Walikota Gunungsitoli Nomor 48 Tahun 2020</v>
      </c>
      <c r="F63" s="71">
        <f t="array" ref="F63">INDEX(Sandingan!BA$3:BA$552,MATCH($B63,Sandingan!$D$3:$D$552,FALSE))</f>
        <v>2020</v>
      </c>
      <c r="G63" s="64" t="str">
        <f t="array" ref="G63">INDEX(Sandingan!$BG$3:$BG$552,MATCH($B63,Sandingan!$D$3:$D$552,FALSE))</f>
        <v>SEWA/KONTRAK</v>
      </c>
      <c r="H63" s="748"/>
      <c r="I63" s="748"/>
      <c r="J63" s="748"/>
      <c r="K63" s="748"/>
      <c r="L63" s="748"/>
      <c r="M63" s="748"/>
      <c r="N63" s="748"/>
    </row>
    <row r="64">
      <c r="A64" s="759">
        <v>59.0</v>
      </c>
      <c r="B64" s="773" t="s">
        <v>4725</v>
      </c>
      <c r="C64" s="761">
        <f t="array" ref="C64">INDEX(Sandingan!$E$3:$E$552,MATCH($B64,Sandingan!$D$3:$D$552,FALSE))</f>
        <v>45689</v>
      </c>
      <c r="D64" s="762" t="str">
        <f t="array" ref="D64">INDEX(#REF!,MATCH($B64,Sandingan!$D$3:$D$552,FALSE))</f>
        <v>#REF!</v>
      </c>
      <c r="E64" s="774" t="str">
        <f t="array" ref="E64">index(Sandingan!K$3:K$552,match($B64,Sandingan!$D$3:$D$552,false))</f>
        <v>Peraturan Gubernur Sumatera Barat Nomor 90 Tahun 2020 tentang Pembentukan Organisasi Dan Tata Kerja Unit Pelaksana Teknis Daerah Dinas Pemberdayaan Perempuan Dan Perlindungan Anak, Pengendalian Penduduk Dan Keluarga Berencana Provinsi Sumatera Barat yang merubah/mencabut Peraturan Gubernur Sumatera Barat Nomor 99 Tahun 2017 tentang Pembentukan UPTD PPA</v>
      </c>
      <c r="F64" s="765">
        <f t="array" ref="F64">index(Sandingan!L$3:L$552,match($B64,Sandingan!$D$3:$D$552,false))</f>
        <v>2017</v>
      </c>
      <c r="G64" s="765"/>
      <c r="H64" s="748"/>
      <c r="I64" s="748"/>
      <c r="J64" s="748"/>
      <c r="K64" s="748"/>
      <c r="L64" s="748"/>
      <c r="M64" s="748"/>
      <c r="N64" s="748"/>
    </row>
    <row r="65">
      <c r="A65" s="145">
        <v>60.0</v>
      </c>
      <c r="B65" s="312" t="s">
        <v>1030</v>
      </c>
      <c r="C65" s="766">
        <f t="array" ref="C65">INDEX(Sandingan!$E$3:$E$552,MATCH($B65,Sandingan!$D$3:$D$552,FALSE))</f>
        <v>45748</v>
      </c>
      <c r="D65" s="731" t="str">
        <f t="array" ref="D65">INDEX(#REF!,MATCH($B65,Sandingan!$D$3:$D$552,FALSE))</f>
        <v>#REF!</v>
      </c>
      <c r="E65" s="114" t="str">
        <f t="array" ref="E65">INDEX(Sandingan!AZ$3:AZ$552,MATCH($B65,Sandingan!$D$3:$D$552,FALSE))</f>
        <v>Peraturan Bupati Nomor 5 Tahun 2022</v>
      </c>
      <c r="F65" s="71">
        <f t="array" ref="F65">INDEX(Sandingan!BA$3:BA$552,MATCH($B65,Sandingan!$D$3:$D$552,FALSE))</f>
        <v>2022</v>
      </c>
      <c r="G65" s="64" t="str">
        <f t="array" ref="G65">INDEX(Sandingan!$BG$3:$BG$552,MATCH($B65,Sandingan!$D$3:$D$552,FALSE))</f>
        <v>TIDAK PUNYA</v>
      </c>
      <c r="H65" s="748"/>
      <c r="I65" s="748"/>
      <c r="J65" s="748"/>
      <c r="K65" s="748"/>
      <c r="L65" s="748"/>
      <c r="M65" s="748"/>
      <c r="N65" s="748"/>
    </row>
    <row r="66">
      <c r="A66" s="145">
        <v>61.0</v>
      </c>
      <c r="B66" s="312" t="s">
        <v>1134</v>
      </c>
      <c r="C66" s="766">
        <f t="array" ref="C66">INDEX(Sandingan!$E$3:$E$552,MATCH($B66,Sandingan!$D$3:$D$552,FALSE))</f>
        <v>45689</v>
      </c>
      <c r="D66" s="731" t="str">
        <f t="array" ref="D66">INDEX(#REF!,MATCH($B66,Sandingan!$D$3:$D$552,FALSE))</f>
        <v>#REF!</v>
      </c>
      <c r="E66" s="105" t="str">
        <f t="array" ref="E66">index(Sandingan!K$3:K$552,match($B66,Sandingan!$D$3:$D$552,false))</f>
        <v>Peraturan Bupati Pesisir Selatan Nomor 22 Tahun 2023</v>
      </c>
      <c r="F66" s="64">
        <f t="array" ref="F66">index(Sandingan!L$3:L$552,match($B66,Sandingan!$D$3:$D$552,false))</f>
        <v>2023</v>
      </c>
      <c r="G66" s="64"/>
      <c r="H66" s="748"/>
      <c r="I66" s="748"/>
      <c r="J66" s="748"/>
      <c r="K66" s="748"/>
      <c r="L66" s="748"/>
      <c r="M66" s="748"/>
      <c r="N66" s="748"/>
    </row>
    <row r="67">
      <c r="A67" s="145">
        <v>62.0</v>
      </c>
      <c r="B67" s="312" t="s">
        <v>1128</v>
      </c>
      <c r="C67" s="766">
        <f t="array" ref="C67">INDEX(Sandingan!$E$3:$E$552,MATCH($B67,Sandingan!$D$3:$D$552,FALSE))</f>
        <v>45689</v>
      </c>
      <c r="D67" s="731" t="str">
        <f t="array" ref="D67">INDEX(#REF!,MATCH($B67,Sandingan!$D$3:$D$552,FALSE))</f>
        <v>#REF!</v>
      </c>
      <c r="E67" s="105" t="str">
        <f t="array" ref="E67">index(Sandingan!K$3:K$552,match($B67,Sandingan!$D$3:$D$552,false))</f>
        <v>Peraturan Bupati Solok Nomor 9 Tahun 2023</v>
      </c>
      <c r="F67" s="64">
        <f t="array" ref="F67">index(Sandingan!L$3:L$552,match($B67,Sandingan!$D$3:$D$552,false))</f>
        <v>2023</v>
      </c>
      <c r="G67" s="64"/>
      <c r="H67" s="748"/>
      <c r="I67" s="748"/>
      <c r="J67" s="748"/>
      <c r="K67" s="748"/>
      <c r="L67" s="748"/>
      <c r="M67" s="748"/>
      <c r="N67" s="748"/>
    </row>
    <row r="68">
      <c r="A68" s="145">
        <v>63.0</v>
      </c>
      <c r="B68" s="312" t="s">
        <v>1111</v>
      </c>
      <c r="C68" s="766">
        <f t="array" ref="C68">INDEX(Sandingan!$E$3:$E$552,MATCH($B68,Sandingan!$D$3:$D$552,FALSE))</f>
        <v>45748</v>
      </c>
      <c r="D68" s="731" t="str">
        <f t="array" ref="D68">INDEX(#REF!,MATCH($B68,Sandingan!$D$3:$D$552,FALSE))</f>
        <v>#REF!</v>
      </c>
      <c r="E68" s="114" t="str">
        <f t="array" ref="E68">INDEX(Sandingan!AZ$3:AZ$552,MATCH($B68,Sandingan!$D$3:$D$552,FALSE))</f>
        <v>Peraturan Bupati Nomor 56 Tahun 2020</v>
      </c>
      <c r="F68" s="71">
        <f t="array" ref="F68">INDEX(Sandingan!BA$3:BA$552,MATCH($B68,Sandingan!$D$3:$D$552,FALSE))</f>
        <v>2020</v>
      </c>
      <c r="G68" s="64" t="str">
        <f t="array" ref="G68">INDEX(Sandingan!$BG$3:$BG$552,MATCH($B68,Sandingan!$D$3:$D$552,FALSE))</f>
        <v>MILIK SENDIRI</v>
      </c>
      <c r="H68" s="748"/>
      <c r="I68" s="748"/>
      <c r="J68" s="748"/>
      <c r="K68" s="748"/>
      <c r="L68" s="748"/>
      <c r="M68" s="748"/>
      <c r="N68" s="748"/>
    </row>
    <row r="69">
      <c r="A69" s="145">
        <v>64.0</v>
      </c>
      <c r="B69" s="312" t="s">
        <v>1053</v>
      </c>
      <c r="C69" s="766">
        <f t="array" ref="C69">INDEX(Sandingan!$E$3:$E$552,MATCH($B69,Sandingan!$D$3:$D$552,FALSE))</f>
        <v>45748</v>
      </c>
      <c r="D69" s="731" t="str">
        <f t="array" ref="D69">INDEX(#REF!,MATCH($B69,Sandingan!$D$3:$D$552,FALSE))</f>
        <v>#REF!</v>
      </c>
      <c r="E69" s="114" t="str">
        <f t="array" ref="E69">INDEX(Sandingan!AZ$3:AZ$552,MATCH($B69,Sandingan!$D$3:$D$552,FALSE))</f>
        <v>Peraturan Bupati Tanah Datar Nomor 57 Tahun 2022</v>
      </c>
      <c r="F69" s="71">
        <f t="array" ref="F69">INDEX(Sandingan!BA$3:BA$552,MATCH($B69,Sandingan!$D$3:$D$552,FALSE))</f>
        <v>2022</v>
      </c>
      <c r="G69" s="64" t="str">
        <f t="array" ref="G69">INDEX(Sandingan!$BG$3:$BG$552,MATCH($B69,Sandingan!$D$3:$D$552,FALSE))</f>
        <v>TIDAK PUNYA</v>
      </c>
      <c r="H69" s="748"/>
      <c r="I69" s="748"/>
      <c r="J69" s="748"/>
      <c r="K69" s="748"/>
      <c r="L69" s="748"/>
      <c r="M69" s="748"/>
      <c r="N69" s="748"/>
    </row>
    <row r="70">
      <c r="A70" s="145">
        <v>65.0</v>
      </c>
      <c r="B70" s="312" t="s">
        <v>1154</v>
      </c>
      <c r="C70" s="766" t="str">
        <f t="array" ref="C70">INDEX(Sandingan!$E$3:$E$552,MATCH($B70,Sandingan!$D$3:$D$552,FALSE))</f>
        <v/>
      </c>
      <c r="D70" s="731" t="str">
        <f t="array" ref="D70">INDEX(#REF!,MATCH($B70,Sandingan!$D$3:$D$552,FALSE))</f>
        <v>#REF!</v>
      </c>
      <c r="E70" s="64"/>
      <c r="F70" s="731"/>
      <c r="G70" s="64"/>
      <c r="H70" s="748"/>
      <c r="I70" s="748"/>
      <c r="J70" s="748"/>
      <c r="K70" s="748"/>
      <c r="L70" s="748"/>
      <c r="M70" s="748"/>
      <c r="N70" s="748"/>
    </row>
    <row r="71">
      <c r="A71" s="145">
        <v>66.0</v>
      </c>
      <c r="B71" s="312" t="s">
        <v>1041</v>
      </c>
      <c r="C71" s="766">
        <f t="array" ref="C71">INDEX(Sandingan!$E$3:$E$552,MATCH($B71,Sandingan!$D$3:$D$552,FALSE))</f>
        <v>45748</v>
      </c>
      <c r="D71" s="731" t="str">
        <f t="array" ref="D71">INDEX(#REF!,MATCH($B71,Sandingan!$D$3:$D$552,FALSE))</f>
        <v>#REF!</v>
      </c>
      <c r="E71" s="114" t="str">
        <f t="array" ref="E71">INDEX(Sandingan!AZ$3:AZ$552,MATCH($B71,Sandingan!$D$3:$D$552,FALSE))</f>
        <v>Peraturan Bupati Agam Nomor 2 Tahun 2023</v>
      </c>
      <c r="F71" s="71">
        <f t="array" ref="F71">INDEX(Sandingan!BA$3:BA$552,MATCH($B71,Sandingan!$D$3:$D$552,FALSE))</f>
        <v>2023</v>
      </c>
      <c r="G71" s="64" t="str">
        <f t="array" ref="G71">INDEX(Sandingan!$BG$3:$BG$552,MATCH($B71,Sandingan!$D$3:$D$552,FALSE))</f>
        <v>SEWA/KONTRAK</v>
      </c>
      <c r="H71" s="748"/>
      <c r="I71" s="748"/>
      <c r="J71" s="748"/>
      <c r="K71" s="748"/>
      <c r="L71" s="748"/>
      <c r="M71" s="748"/>
      <c r="N71" s="748"/>
    </row>
    <row r="72">
      <c r="A72" s="145">
        <v>67.0</v>
      </c>
      <c r="B72" s="312" t="s">
        <v>1018</v>
      </c>
      <c r="C72" s="766">
        <f t="array" ref="C72">INDEX(Sandingan!$E$3:$E$552,MATCH($B72,Sandingan!$D$3:$D$552,FALSE))</f>
        <v>45748</v>
      </c>
      <c r="D72" s="731" t="str">
        <f t="array" ref="D72">INDEX(#REF!,MATCH($B72,Sandingan!$D$3:$D$552,FALSE))</f>
        <v>#REF!</v>
      </c>
      <c r="E72" s="114" t="str">
        <f t="array" ref="E72">INDEX(Sandingan!AZ$3:AZ$552,MATCH($B72,Sandingan!$D$3:$D$552,FALSE))</f>
        <v>Peraturan Bupati Lima Puluh Kota Nomor 34 tahun 2022</v>
      </c>
      <c r="F72" s="71">
        <f t="array" ref="F72">INDEX(Sandingan!BA$3:BA$552,MATCH($B72,Sandingan!$D$3:$D$552,FALSE))</f>
        <v>2022</v>
      </c>
      <c r="G72" s="64" t="str">
        <f t="array" ref="G72">INDEX(Sandingan!$BG$3:$BG$552,MATCH($B72,Sandingan!$D$3:$D$552,FALSE))</f>
        <v>TIDAK PUNYA</v>
      </c>
      <c r="H72" s="748"/>
      <c r="I72" s="748"/>
      <c r="J72" s="748"/>
      <c r="K72" s="748"/>
      <c r="L72" s="748"/>
      <c r="M72" s="748"/>
      <c r="N72" s="748"/>
    </row>
    <row r="73">
      <c r="A73" s="145">
        <v>68.0</v>
      </c>
      <c r="B73" s="312" t="s">
        <v>1122</v>
      </c>
      <c r="C73" s="731" t="str">
        <f t="array" ref="C73">INDEX(Sandingan!$E$3:$E$552,MATCH($B73,Sandingan!$D$3:$D$552,FALSE))</f>
        <v/>
      </c>
      <c r="D73" s="731" t="str">
        <f t="array" ref="D73">INDEX(#REF!,MATCH($B73,Sandingan!$D$3:$D$552,FALSE))</f>
        <v>#REF!</v>
      </c>
      <c r="E73" s="64"/>
      <c r="F73" s="731"/>
      <c r="G73" s="64"/>
      <c r="H73" s="748"/>
      <c r="I73" s="748"/>
      <c r="J73" s="748"/>
      <c r="K73" s="748"/>
      <c r="L73" s="748"/>
      <c r="M73" s="748"/>
      <c r="N73" s="748"/>
    </row>
    <row r="74">
      <c r="A74" s="145">
        <v>69.0</v>
      </c>
      <c r="B74" s="312" t="s">
        <v>1156</v>
      </c>
      <c r="C74" s="731" t="str">
        <f t="array" ref="C74">INDEX(Sandingan!$E$3:$E$552,MATCH($B74,Sandingan!$D$3:$D$552,FALSE))</f>
        <v/>
      </c>
      <c r="D74" s="731" t="str">
        <f t="array" ref="D74">INDEX(#REF!,MATCH($B74,Sandingan!$D$3:$D$552,FALSE))</f>
        <v>#REF!</v>
      </c>
      <c r="E74" s="64"/>
      <c r="F74" s="731"/>
      <c r="G74" s="64"/>
      <c r="H74" s="748"/>
      <c r="I74" s="748"/>
      <c r="J74" s="748"/>
      <c r="K74" s="748"/>
      <c r="L74" s="748"/>
      <c r="M74" s="748"/>
      <c r="N74" s="748"/>
    </row>
    <row r="75">
      <c r="A75" s="145">
        <v>70.0</v>
      </c>
      <c r="B75" s="312" t="s">
        <v>1090</v>
      </c>
      <c r="C75" s="766">
        <f t="array" ref="C75">INDEX(Sandingan!$E$3:$E$552,MATCH($B75,Sandingan!$D$3:$D$552,FALSE))</f>
        <v>45748</v>
      </c>
      <c r="D75" s="731" t="str">
        <f t="array" ref="D75">INDEX(#REF!,MATCH($B75,Sandingan!$D$3:$D$552,FALSE))</f>
        <v>#REF!</v>
      </c>
      <c r="E75" s="114" t="str">
        <f t="array" ref="E75">INDEX(Sandingan!AZ$3:AZ$552,MATCH($B75,Sandingan!$D$3:$D$552,FALSE))</f>
        <v>Peraturan Bupati Dharmasraya Nomor 31 Tahun 2021</v>
      </c>
      <c r="F75" s="71">
        <f t="array" ref="F75">INDEX(Sandingan!BA$3:BA$552,MATCH($B75,Sandingan!$D$3:$D$552,FALSE))</f>
        <v>2021</v>
      </c>
      <c r="G75" s="64" t="str">
        <f t="array" ref="G75">INDEX(Sandingan!$BG$3:$BG$552,MATCH($B75,Sandingan!$D$3:$D$552,FALSE))</f>
        <v>SEWA/KONTRAK</v>
      </c>
      <c r="H75" s="748"/>
      <c r="I75" s="748"/>
      <c r="J75" s="748"/>
      <c r="K75" s="748"/>
      <c r="L75" s="748"/>
      <c r="M75" s="748"/>
      <c r="N75" s="748"/>
    </row>
    <row r="76">
      <c r="A76" s="145">
        <v>71.0</v>
      </c>
      <c r="B76" s="312" t="s">
        <v>1068</v>
      </c>
      <c r="C76" s="766">
        <f t="array" ref="C76">INDEX(Sandingan!$E$3:$E$552,MATCH($B76,Sandingan!$D$3:$D$552,FALSE))</f>
        <v>45748</v>
      </c>
      <c r="D76" s="731" t="str">
        <f t="array" ref="D76">INDEX(#REF!,MATCH($B76,Sandingan!$D$3:$D$552,FALSE))</f>
        <v>#REF!</v>
      </c>
      <c r="E76" s="114" t="str">
        <f t="array" ref="E76">INDEX(Sandingan!AZ$3:AZ$552,MATCH($B76,Sandingan!$D$3:$D$552,FALSE))</f>
        <v>Peraturan Bupati Pasaman Barat Nomor Tahun 2022 Tanggal 07 Juli 2022</v>
      </c>
      <c r="F76" s="71">
        <f t="array" ref="F76">INDEX(Sandingan!BA$3:BA$552,MATCH($B76,Sandingan!$D$3:$D$552,FALSE))</f>
        <v>2023</v>
      </c>
      <c r="G76" s="64" t="str">
        <f t="array" ref="G76">INDEX(Sandingan!$BG$3:$BG$552,MATCH($B76,Sandingan!$D$3:$D$552,FALSE))</f>
        <v>SEWA/KONTRAK</v>
      </c>
      <c r="H76" s="748"/>
      <c r="I76" s="748"/>
      <c r="J76" s="748"/>
      <c r="K76" s="748"/>
      <c r="L76" s="748"/>
      <c r="M76" s="748"/>
      <c r="N76" s="748"/>
    </row>
    <row r="77">
      <c r="A77" s="145">
        <v>72.0</v>
      </c>
      <c r="B77" s="312" t="s">
        <v>1157</v>
      </c>
      <c r="C77" s="731" t="str">
        <f t="array" ref="C77">INDEX(Sandingan!$E$3:$E$552,MATCH($B77,Sandingan!$D$3:$D$552,FALSE))</f>
        <v/>
      </c>
      <c r="D77" s="731" t="str">
        <f t="array" ref="D77">INDEX(#REF!,MATCH($B77,Sandingan!$D$3:$D$552,FALSE))</f>
        <v>#REF!</v>
      </c>
      <c r="E77" s="64"/>
      <c r="F77" s="731"/>
      <c r="G77" s="64"/>
      <c r="H77" s="748"/>
      <c r="I77" s="748"/>
      <c r="J77" s="748"/>
      <c r="K77" s="748"/>
      <c r="L77" s="748"/>
      <c r="M77" s="748"/>
      <c r="N77" s="748"/>
    </row>
    <row r="78">
      <c r="A78" s="145">
        <v>73.0</v>
      </c>
      <c r="B78" s="312" t="s">
        <v>1120</v>
      </c>
      <c r="C78" s="731" t="str">
        <f t="array" ref="C78">INDEX(Sandingan!$E$3:$E$552,MATCH($B78,Sandingan!$D$3:$D$552,FALSE))</f>
        <v/>
      </c>
      <c r="D78" s="731" t="str">
        <f t="array" ref="D78">INDEX(#REF!,MATCH($B78,Sandingan!$D$3:$D$552,FALSE))</f>
        <v>#REF!</v>
      </c>
      <c r="E78" s="64"/>
      <c r="F78" s="731"/>
      <c r="G78" s="64"/>
      <c r="H78" s="748"/>
      <c r="I78" s="748"/>
      <c r="J78" s="748"/>
      <c r="K78" s="748"/>
      <c r="L78" s="748"/>
      <c r="M78" s="748"/>
      <c r="N78" s="748"/>
    </row>
    <row r="79">
      <c r="A79" s="145">
        <v>74.0</v>
      </c>
      <c r="B79" s="312" t="s">
        <v>4726</v>
      </c>
      <c r="C79" s="766">
        <f t="array" ref="C79">INDEX(Sandingan!$E$3:$E$552,MATCH($B79,Sandingan!$D$3:$D$552,FALSE))</f>
        <v>45689</v>
      </c>
      <c r="D79" s="731" t="str">
        <f t="array" ref="D79">INDEX(#REF!,MATCH($B79,Sandingan!$D$3:$D$552,FALSE))</f>
        <v>#REF!</v>
      </c>
      <c r="E79" s="105" t="str">
        <f t="array" ref="E79">index(Sandingan!K$3:K$552,match($B79,Sandingan!$D$3:$D$552,false))</f>
        <v>Peraturan Walikota Sawahlunto Nomor 38 Tahun 2022</v>
      </c>
      <c r="F79" s="64">
        <f t="array" ref="F79">index(Sandingan!L$3:L$552,match($B79,Sandingan!$D$3:$D$552,false))</f>
        <v>2022</v>
      </c>
      <c r="G79" s="64"/>
      <c r="H79" s="748"/>
      <c r="I79" s="748"/>
      <c r="J79" s="748"/>
      <c r="K79" s="748"/>
      <c r="L79" s="748"/>
      <c r="M79" s="748"/>
      <c r="N79" s="748"/>
    </row>
    <row r="80">
      <c r="A80" s="145">
        <v>75.0</v>
      </c>
      <c r="B80" s="312" t="s">
        <v>1160</v>
      </c>
      <c r="C80" s="731" t="str">
        <f t="array" ref="C80">INDEX(Sandingan!$E$3:$E$552,MATCH($B80,Sandingan!$D$3:$D$552,FALSE))</f>
        <v/>
      </c>
      <c r="D80" s="731" t="str">
        <f t="array" ref="D80">INDEX(#REF!,MATCH($B80,Sandingan!$D$3:$D$552,FALSE))</f>
        <v>#REF!</v>
      </c>
      <c r="E80" s="64"/>
      <c r="F80" s="731"/>
      <c r="G80" s="64"/>
      <c r="H80" s="748"/>
      <c r="I80" s="748"/>
      <c r="J80" s="748"/>
      <c r="K80" s="748"/>
      <c r="L80" s="748"/>
      <c r="M80" s="748"/>
      <c r="N80" s="748"/>
    </row>
    <row r="81">
      <c r="A81" s="145">
        <v>76.0</v>
      </c>
      <c r="B81" s="312" t="s">
        <v>4727</v>
      </c>
      <c r="C81" s="766" t="str">
        <f t="array" ref="C81">INDEX(Sandingan!$E$3:$E$552,MATCH($B81,Sandingan!$D$3:$D$552,FALSE))</f>
        <v/>
      </c>
      <c r="D81" s="731" t="str">
        <f t="array" ref="D81">INDEX(#REF!,MATCH($B81,Sandingan!$D$3:$D$552,FALSE))</f>
        <v>#REF!</v>
      </c>
      <c r="E81" s="64"/>
      <c r="F81" s="731"/>
      <c r="G81" s="64"/>
      <c r="H81" s="748"/>
      <c r="I81" s="748"/>
      <c r="J81" s="748"/>
      <c r="K81" s="748"/>
      <c r="L81" s="748"/>
      <c r="M81" s="748"/>
      <c r="N81" s="748"/>
    </row>
    <row r="82">
      <c r="A82" s="145">
        <v>77.0</v>
      </c>
      <c r="B82" s="312" t="s">
        <v>1099</v>
      </c>
      <c r="C82" s="731" t="str">
        <f t="array" ref="C82">INDEX(Sandingan!$E$3:$E$552,MATCH($B82,Sandingan!$D$3:$D$552,FALSE))</f>
        <v/>
      </c>
      <c r="D82" s="731" t="str">
        <f t="array" ref="D82">INDEX(#REF!,MATCH($B82,Sandingan!$D$3:$D$552,FALSE))</f>
        <v>#REF!</v>
      </c>
      <c r="E82" s="64"/>
      <c r="F82" s="731"/>
      <c r="G82" s="64"/>
      <c r="H82" s="748"/>
      <c r="I82" s="748"/>
      <c r="J82" s="748"/>
      <c r="K82" s="748"/>
      <c r="L82" s="748"/>
      <c r="M82" s="748"/>
      <c r="N82" s="748"/>
    </row>
    <row r="83">
      <c r="A83" s="145">
        <v>78.0</v>
      </c>
      <c r="B83" s="312" t="s">
        <v>1146</v>
      </c>
      <c r="C83" s="766">
        <f t="array" ref="C83">INDEX(Sandingan!$E$3:$E$552,MATCH($B83,Sandingan!$D$3:$D$552,FALSE))</f>
        <v>45689</v>
      </c>
      <c r="D83" s="731" t="str">
        <f t="array" ref="D83">INDEX(#REF!,MATCH($B83,Sandingan!$D$3:$D$552,FALSE))</f>
        <v>#REF!</v>
      </c>
      <c r="E83" s="105" t="str">
        <f t="array" ref="E83">index(Sandingan!K$3:K$552,match($B83,Sandingan!$D$3:$D$552,false))</f>
        <v>Surat Rekomendasi Nomor 065/969/org-2022 tanggal 18 November 2022</v>
      </c>
      <c r="F83" s="64">
        <f t="array" ref="F83">index(Sandingan!L$3:L$552,match($B83,Sandingan!$D$3:$D$552,false))</f>
        <v>2024</v>
      </c>
      <c r="G83" s="64"/>
      <c r="H83" s="748"/>
      <c r="I83" s="748"/>
      <c r="J83" s="748"/>
      <c r="K83" s="748"/>
      <c r="L83" s="748"/>
      <c r="M83" s="748"/>
      <c r="N83" s="748"/>
    </row>
    <row r="84">
      <c r="A84" s="759">
        <v>79.0</v>
      </c>
      <c r="B84" s="773" t="s">
        <v>4728</v>
      </c>
      <c r="C84" s="761">
        <f t="array" ref="C84">INDEX(Sandingan!$E$3:$E$552,MATCH($B84,Sandingan!$D$3:$D$552,FALSE))</f>
        <v>45748</v>
      </c>
      <c r="D84" s="762" t="str">
        <f t="array" ref="D84">INDEX(#REF!,MATCH($B84,Sandingan!$D$3:$D$552,FALSE))</f>
        <v>#REF!</v>
      </c>
      <c r="E84" s="763" t="str">
        <f t="array" ref="E84">INDEX(Sandingan!AZ$3:AZ$552,MATCH($B84,Sandingan!$D$3:$D$552,FALSE))</f>
        <v>#REF!</v>
      </c>
      <c r="F84" s="764" t="str">
        <f t="array" ref="F84">INDEX(Sandingan!BA$3:BA$552,MATCH($B84,Sandingan!$D$3:$D$552,FALSE))</f>
        <v>#REF!</v>
      </c>
      <c r="G84" s="765" t="str">
        <f t="array" ref="G84">INDEX(Sandingan!$BG$3:$BG$552,MATCH($B84,Sandingan!$D$3:$D$552,FALSE))</f>
        <v>#REF!</v>
      </c>
      <c r="H84" s="748"/>
      <c r="I84" s="748"/>
      <c r="J84" s="748"/>
      <c r="K84" s="748"/>
      <c r="L84" s="748"/>
      <c r="M84" s="748"/>
      <c r="N84" s="748"/>
    </row>
    <row r="85">
      <c r="A85" s="145">
        <v>80.0</v>
      </c>
      <c r="B85" s="312" t="s">
        <v>1170</v>
      </c>
      <c r="C85" s="766">
        <f t="array" ref="C85">INDEX(Sandingan!$E$3:$E$552,MATCH($B85,Sandingan!$D$3:$D$552,FALSE))</f>
        <v>45748</v>
      </c>
      <c r="D85" s="731" t="str">
        <f t="array" ref="D85">INDEX(#REF!,MATCH($B85,Sandingan!$D$3:$D$552,FALSE))</f>
        <v>#REF!</v>
      </c>
      <c r="E85" s="114" t="str">
        <f t="array" ref="E85">INDEX(Sandingan!AZ$3:AZ$552,MATCH($B85,Sandingan!$D$3:$D$552,FALSE))</f>
        <v>Peraturan Bupati Kuantan Singingi Nomor 11 Tahun 2019</v>
      </c>
      <c r="F85" s="71">
        <f t="array" ref="F85">INDEX(Sandingan!BA$3:BA$552,MATCH($B85,Sandingan!$D$3:$D$552,FALSE))</f>
        <v>2019</v>
      </c>
      <c r="G85" s="64" t="str">
        <f t="array" ref="G85">INDEX(Sandingan!$BG$3:$BG$552,MATCH($B85,Sandingan!$D$3:$D$552,FALSE))</f>
        <v>Tidak Punya</v>
      </c>
      <c r="H85" s="748"/>
      <c r="I85" s="748"/>
      <c r="J85" s="748"/>
      <c r="K85" s="748"/>
      <c r="L85" s="748"/>
      <c r="M85" s="748"/>
      <c r="N85" s="748"/>
    </row>
    <row r="86">
      <c r="A86" s="145">
        <v>81.0</v>
      </c>
      <c r="B86" s="312" t="s">
        <v>1222</v>
      </c>
      <c r="C86" s="766">
        <f t="array" ref="C86">INDEX(Sandingan!$E$3:$E$552,MATCH($B86,Sandingan!$D$3:$D$552,FALSE))</f>
        <v>45748</v>
      </c>
      <c r="D86" s="731" t="str">
        <f t="array" ref="D86">INDEX(#REF!,MATCH($B86,Sandingan!$D$3:$D$552,FALSE))</f>
        <v>#REF!</v>
      </c>
      <c r="E86" s="114" t="str">
        <f t="array" ref="E86">INDEX(Sandingan!AZ$3:AZ$552,MATCH($B86,Sandingan!$D$3:$D$552,FALSE))</f>
        <v>Peraturan Bupati Indragiri Hulu Nomor 98 Tahun 2019</v>
      </c>
      <c r="F86" s="71">
        <f t="array" ref="F86">INDEX(Sandingan!BA$3:BA$552,MATCH($B86,Sandingan!$D$3:$D$552,FALSE))</f>
        <v>2019</v>
      </c>
      <c r="G86" s="64" t="str">
        <f t="array" ref="G86">INDEX(Sandingan!$BG$3:$BG$552,MATCH($B86,Sandingan!$D$3:$D$552,FALSE))</f>
        <v>Sewa/Kontrak</v>
      </c>
      <c r="H86" s="748"/>
      <c r="I86" s="748"/>
      <c r="J86" s="748"/>
      <c r="K86" s="748"/>
      <c r="L86" s="748"/>
      <c r="M86" s="748"/>
      <c r="N86" s="748"/>
    </row>
    <row r="87">
      <c r="A87" s="145">
        <v>82.0</v>
      </c>
      <c r="B87" s="312" t="s">
        <v>1214</v>
      </c>
      <c r="C87" s="766">
        <f t="array" ref="C87">INDEX(Sandingan!$E$3:$E$552,MATCH($B87,Sandingan!$D$3:$D$552,FALSE))</f>
        <v>45689</v>
      </c>
      <c r="D87" s="731" t="str">
        <f t="array" ref="D87">INDEX(#REF!,MATCH($B87,Sandingan!$D$3:$D$552,FALSE))</f>
        <v>#REF!</v>
      </c>
      <c r="E87" s="105" t="str">
        <f t="array" ref="E87">index(Sandingan!K$3:K$552,match($B87,Sandingan!$D$3:$D$552,false))</f>
        <v>Peraturan Bupati Indragiri Hilir Nomor 80 Tahun 2019 </v>
      </c>
      <c r="F87" s="64">
        <f t="array" ref="F87">index(Sandingan!L$3:L$552,match($B87,Sandingan!$D$3:$D$552,false))</f>
        <v>2019</v>
      </c>
      <c r="G87" s="64"/>
      <c r="H87" s="748"/>
      <c r="I87" s="748"/>
      <c r="J87" s="748"/>
      <c r="K87" s="748"/>
      <c r="L87" s="748"/>
      <c r="M87" s="748"/>
      <c r="N87" s="748"/>
    </row>
    <row r="88">
      <c r="A88" s="145">
        <v>83.0</v>
      </c>
      <c r="B88" s="312" t="s">
        <v>1259</v>
      </c>
      <c r="C88" s="766">
        <f t="array" ref="C88">INDEX(Sandingan!$E$3:$E$552,MATCH($B88,Sandingan!$D$3:$D$552,FALSE))</f>
        <v>45689</v>
      </c>
      <c r="D88" s="731" t="str">
        <f t="array" ref="D88">INDEX(#REF!,MATCH($B88,Sandingan!$D$3:$D$552,FALSE))</f>
        <v>#REF!</v>
      </c>
      <c r="E88" s="105" t="str">
        <f t="array" ref="E88">index(Sandingan!K$3:K$552,match($B88,Sandingan!$D$3:$D$552,false))</f>
        <v>Peraturan Bupati Pelalawan Nomor 10 Tahun 2019 tentang Kedudukan, Susunan Organisasi, Tugas &amp; Fungsi serta Tata Kerja UPTD PPA Tipe A pada DP3AP2KB Kabupaten Pelalawan</v>
      </c>
      <c r="F88" s="64">
        <f t="array" ref="F88">index(Sandingan!L$3:L$552,match($B88,Sandingan!$D$3:$D$552,false))</f>
        <v>2019</v>
      </c>
      <c r="G88" s="64"/>
      <c r="H88" s="748"/>
      <c r="I88" s="748"/>
      <c r="J88" s="748"/>
      <c r="K88" s="748"/>
      <c r="L88" s="748"/>
      <c r="M88" s="748"/>
      <c r="N88" s="748"/>
    </row>
    <row r="89">
      <c r="A89" s="145">
        <v>84.0</v>
      </c>
      <c r="B89" s="312" t="s">
        <v>1176</v>
      </c>
      <c r="C89" s="766">
        <f t="array" ref="C89">INDEX(Sandingan!$E$3:$E$552,MATCH($B89,Sandingan!$D$3:$D$552,FALSE))</f>
        <v>45689</v>
      </c>
      <c r="D89" s="731" t="str">
        <f t="array" ref="D89">INDEX(#REF!,MATCH($B89,Sandingan!$D$3:$D$552,FALSE))</f>
        <v>#REF!</v>
      </c>
      <c r="E89" s="105" t="str">
        <f t="array" ref="E89">index(Sandingan!K$3:K$552,match($B89,Sandingan!$D$3:$D$552,false))</f>
        <v>Peraturan Bupati Siak Nomor 89 Tahun 2019</v>
      </c>
      <c r="F89" s="64">
        <f t="array" ref="F89">index(Sandingan!L$3:L$552,match($B89,Sandingan!$D$3:$D$552,false))</f>
        <v>2019</v>
      </c>
      <c r="G89" s="64"/>
      <c r="H89" s="748"/>
      <c r="I89" s="748"/>
      <c r="J89" s="748"/>
      <c r="K89" s="748"/>
      <c r="L89" s="748"/>
      <c r="M89" s="748"/>
      <c r="N89" s="748"/>
    </row>
    <row r="90">
      <c r="A90" s="145">
        <v>85.0</v>
      </c>
      <c r="B90" s="312" t="s">
        <v>1232</v>
      </c>
      <c r="C90" s="766">
        <f t="array" ref="C90">INDEX(Sandingan!$E$3:$E$552,MATCH($B90,Sandingan!$D$3:$D$552,FALSE))</f>
        <v>45748</v>
      </c>
      <c r="D90" s="731" t="str">
        <f t="array" ref="D90">INDEX(#REF!,MATCH($B90,Sandingan!$D$3:$D$552,FALSE))</f>
        <v>#REF!</v>
      </c>
      <c r="E90" s="114" t="str">
        <f t="array" ref="E90">INDEX(Sandingan!AZ$3:AZ$552,MATCH($B90,Sandingan!$D$3:$D$552,FALSE))</f>
        <v>Peraturan Bupati no 79 tahun 2020</v>
      </c>
      <c r="F90" s="71">
        <f t="array" ref="F90">INDEX(Sandingan!BA$3:BA$552,MATCH($B90,Sandingan!$D$3:$D$552,FALSE))</f>
        <v>2020</v>
      </c>
      <c r="G90" s="64" t="str">
        <f t="array" ref="G90">INDEX(Sandingan!$BG$3:$BG$552,MATCH($B90,Sandingan!$D$3:$D$552,FALSE))</f>
        <v>Milik Sendiri</v>
      </c>
      <c r="H90" s="748"/>
      <c r="I90" s="748"/>
      <c r="J90" s="748"/>
      <c r="K90" s="748"/>
      <c r="L90" s="748"/>
      <c r="M90" s="748"/>
      <c r="N90" s="748"/>
    </row>
    <row r="91">
      <c r="A91" s="145">
        <v>86.0</v>
      </c>
      <c r="B91" s="312" t="s">
        <v>1295</v>
      </c>
      <c r="C91" s="766">
        <f t="array" ref="C91">INDEX(Sandingan!$E$3:$E$552,MATCH($B91,Sandingan!$D$3:$D$552,FALSE))</f>
        <v>45689</v>
      </c>
      <c r="D91" s="731" t="str">
        <f t="array" ref="D91">INDEX(#REF!,MATCH($B91,Sandingan!$D$3:$D$552,FALSE))</f>
        <v>#REF!</v>
      </c>
      <c r="E91" s="105" t="str">
        <f t="array" ref="E91">index(Sandingan!K$3:K$552,match($B91,Sandingan!$D$3:$D$552,false))</f>
        <v>Peraturan Bupati rokan hulu nomor 2 Tahun 2020 tentang pembentukan susunan organisasi, tugas, fungsi dan tata kerja UPTD PPA Kab. Rokan Hulu</v>
      </c>
      <c r="F91" s="64">
        <f t="array" ref="F91">index(Sandingan!L$3:L$552,match($B91,Sandingan!$D$3:$D$552,false))</f>
        <v>2020</v>
      </c>
      <c r="G91" s="64"/>
      <c r="H91" s="748"/>
      <c r="I91" s="748"/>
      <c r="J91" s="748"/>
      <c r="K91" s="748"/>
      <c r="L91" s="748"/>
      <c r="M91" s="748"/>
      <c r="N91" s="748"/>
    </row>
    <row r="92">
      <c r="A92" s="145">
        <v>87.0</v>
      </c>
      <c r="B92" s="312" t="s">
        <v>1268</v>
      </c>
      <c r="C92" s="766">
        <f t="array" ref="C92">INDEX(Sandingan!$E$3:$E$552,MATCH($B92,Sandingan!$D$3:$D$552,FALSE))</f>
        <v>45748</v>
      </c>
      <c r="D92" s="731" t="str">
        <f t="array" ref="D92">INDEX(#REF!,MATCH($B92,Sandingan!$D$3:$D$552,FALSE))</f>
        <v>#REF!</v>
      </c>
      <c r="E92" s="114" t="str">
        <f t="array" ref="E92">INDEX(Sandingan!AZ$3:AZ$552,MATCH($B92,Sandingan!$D$3:$D$552,FALSE))</f>
        <v>Peraturan Bupati Bengkalis Nomor 94 Tahun 2020</v>
      </c>
      <c r="F92" s="71">
        <f t="array" ref="F92">INDEX(Sandingan!BA$3:BA$552,MATCH($B92,Sandingan!$D$3:$D$552,FALSE))</f>
        <v>2020</v>
      </c>
      <c r="G92" s="64" t="str">
        <f t="array" ref="G92">INDEX(Sandingan!$BG$3:$BG$552,MATCH($B92,Sandingan!$D$3:$D$552,FALSE))</f>
        <v>TIDAK PUNYA</v>
      </c>
      <c r="H92" s="748"/>
      <c r="I92" s="748"/>
      <c r="J92" s="748"/>
      <c r="K92" s="748"/>
      <c r="L92" s="748"/>
      <c r="M92" s="748"/>
      <c r="N92" s="748"/>
    </row>
    <row r="93">
      <c r="A93" s="145">
        <v>88.0</v>
      </c>
      <c r="B93" s="312" t="s">
        <v>1240</v>
      </c>
      <c r="C93" s="766">
        <f t="array" ref="C93">INDEX(Sandingan!$E$3:$E$552,MATCH($B93,Sandingan!$D$3:$D$552,FALSE))</f>
        <v>45748</v>
      </c>
      <c r="D93" s="731" t="str">
        <f t="array" ref="D93">INDEX(#REF!,MATCH($B93,Sandingan!$D$3:$D$552,FALSE))</f>
        <v>#REF!</v>
      </c>
      <c r="E93" s="114" t="str">
        <f t="array" ref="E93">INDEX(Sandingan!AZ$3:AZ$552,MATCH($B93,Sandingan!$D$3:$D$552,FALSE))</f>
        <v>Peraturan Bupati Rokan Hilir No 112 Tahun 2021</v>
      </c>
      <c r="F93" s="71">
        <f t="array" ref="F93">INDEX(Sandingan!BA$3:BA$552,MATCH($B93,Sandingan!$D$3:$D$552,FALSE))</f>
        <v>2021</v>
      </c>
      <c r="G93" s="64" t="str">
        <f t="array" ref="G93">INDEX(Sandingan!$BG$3:$BG$552,MATCH($B93,Sandingan!$D$3:$D$552,FALSE))</f>
        <v>Aset Pemda Dikelola Dinas PPPA</v>
      </c>
      <c r="H93" s="748"/>
      <c r="I93" s="748"/>
      <c r="J93" s="748"/>
      <c r="K93" s="748"/>
      <c r="L93" s="748"/>
      <c r="M93" s="748"/>
      <c r="N93" s="748"/>
    </row>
    <row r="94">
      <c r="A94" s="145">
        <v>89.0</v>
      </c>
      <c r="B94" s="312" t="s">
        <v>1250</v>
      </c>
      <c r="C94" s="766">
        <f t="array" ref="C94">INDEX(Sandingan!$E$3:$E$552,MATCH($B94,Sandingan!$D$3:$D$552,FALSE))</f>
        <v>45748</v>
      </c>
      <c r="D94" s="731" t="str">
        <f t="array" ref="D94">INDEX(#REF!,MATCH($B94,Sandingan!$D$3:$D$552,FALSE))</f>
        <v>#REF!</v>
      </c>
      <c r="E94" s="114" t="str">
        <f t="array" ref="E94">INDEX(Sandingan!AZ$3:AZ$552,MATCH($B94,Sandingan!$D$3:$D$552,FALSE))</f>
        <v>Peraturan Bupati Kepulauan Meranti Nomor 27 Tahun 2019</v>
      </c>
      <c r="F94" s="71">
        <f t="array" ref="F94">INDEX(Sandingan!BA$3:BA$552,MATCH($B94,Sandingan!$D$3:$D$552,FALSE))</f>
        <v>2019</v>
      </c>
      <c r="G94" s="64" t="str">
        <f t="array" ref="G94">INDEX(Sandingan!$BG$3:$BG$552,MATCH($B94,Sandingan!$D$3:$D$552,FALSE))</f>
        <v>TIDAK PUNYA</v>
      </c>
      <c r="H94" s="748"/>
      <c r="I94" s="748"/>
      <c r="J94" s="748"/>
      <c r="K94" s="748"/>
      <c r="L94" s="748"/>
      <c r="M94" s="748"/>
      <c r="N94" s="748"/>
    </row>
    <row r="95">
      <c r="A95" s="145">
        <v>90.0</v>
      </c>
      <c r="B95" s="312" t="s">
        <v>1203</v>
      </c>
      <c r="C95" s="766">
        <f t="array" ref="C95">INDEX(Sandingan!$E$3:$E$552,MATCH($B95,Sandingan!$D$3:$D$552,FALSE))</f>
        <v>45748</v>
      </c>
      <c r="D95" s="731" t="str">
        <f t="array" ref="D95">INDEX(#REF!,MATCH($B95,Sandingan!$D$3:$D$552,FALSE))</f>
        <v>#REF!</v>
      </c>
      <c r="E95" s="114" t="str">
        <f t="array" ref="E95">INDEX(Sandingan!AZ$3:AZ$552,MATCH($B95,Sandingan!$D$3:$D$552,FALSE))</f>
        <v>Peraturan Walikota Pekanbaru No.142 tahun 2019 tentang pembentukan, kedudukan,susunan organisasi,tugas dan fungsi serta tata kerja UPT PPA pada Dinas PPPA Kota Pekanbaru</v>
      </c>
      <c r="F95" s="71">
        <f t="array" ref="F95">INDEX(Sandingan!BA$3:BA$552,MATCH($B95,Sandingan!$D$3:$D$552,FALSE))</f>
        <v>2019</v>
      </c>
      <c r="G95" s="64" t="str">
        <f t="array" ref="G95">INDEX(Sandingan!$BG$3:$BG$552,MATCH($B95,Sandingan!$D$3:$D$552,FALSE))</f>
        <v>Sewa/Kontrak</v>
      </c>
      <c r="H95" s="748"/>
      <c r="I95" s="748"/>
      <c r="J95" s="748"/>
      <c r="K95" s="748"/>
      <c r="L95" s="748"/>
      <c r="M95" s="748"/>
      <c r="N95" s="748"/>
    </row>
    <row r="96">
      <c r="A96" s="145">
        <v>91.0</v>
      </c>
      <c r="B96" s="312" t="s">
        <v>1189</v>
      </c>
      <c r="C96" s="766">
        <f t="array" ref="C96">INDEX(Sandingan!$E$3:$E$552,MATCH($B96,Sandingan!$D$3:$D$552,FALSE))</f>
        <v>45689</v>
      </c>
      <c r="D96" s="731" t="str">
        <f t="array" ref="D96">INDEX(#REF!,MATCH($B96,Sandingan!$D$3:$D$552,FALSE))</f>
        <v>#REF!</v>
      </c>
      <c r="E96" s="105" t="str">
        <f t="array" ref="E96">index(Sandingan!K$3:K$552,match($B96,Sandingan!$D$3:$D$552,false))</f>
        <v>Peraturan Walikota Dumai Nomor 36 Tahun 2018 tentang Kedudukan, Susunan Organisasi, Tugas dan Fungsi serta Tata Unit Kerja UPTD PPA Kelas A pada Dinas PPPA Kota Dumai </v>
      </c>
      <c r="F96" s="64">
        <f t="array" ref="F96">index(Sandingan!L$3:L$552,match($B96,Sandingan!$D$3:$D$552,false))</f>
        <v>2018</v>
      </c>
      <c r="G96" s="64"/>
      <c r="H96" s="748"/>
      <c r="I96" s="748"/>
      <c r="J96" s="748"/>
      <c r="K96" s="748"/>
      <c r="L96" s="748"/>
      <c r="M96" s="748"/>
      <c r="N96" s="748"/>
    </row>
    <row r="97">
      <c r="A97" s="759">
        <v>92.0</v>
      </c>
      <c r="B97" s="773" t="s">
        <v>4741</v>
      </c>
      <c r="C97" s="761">
        <f t="array" ref="C97">INDEX(Sandingan!$E$3:$E$552,MATCH($B97,Sandingan!$D$3:$D$552,FALSE))</f>
        <v>45748</v>
      </c>
      <c r="D97" s="762" t="str">
        <f t="array" ref="D97">INDEX(#REF!,MATCH($B97,Sandingan!$D$3:$D$552,FALSE))</f>
        <v>#REF!</v>
      </c>
      <c r="E97" s="763" t="str">
        <f t="array" ref="E97">INDEX(Sandingan!AZ$3:AZ$552,MATCH($B97,Sandingan!$D$3:$D$552,FALSE))</f>
        <v>#REF!</v>
      </c>
      <c r="F97" s="764" t="str">
        <f t="array" ref="F97">INDEX(Sandingan!BA$3:BA$552,MATCH($B97,Sandingan!$D$3:$D$552,FALSE))</f>
        <v>#REF!</v>
      </c>
      <c r="G97" s="765" t="str">
        <f t="array" ref="G97">INDEX(Sandingan!$BG$3:$BG$552,MATCH($B97,Sandingan!$D$3:$D$552,FALSE))</f>
        <v>#REF!</v>
      </c>
      <c r="H97" s="748"/>
      <c r="I97" s="748"/>
      <c r="J97" s="748"/>
      <c r="K97" s="748"/>
      <c r="L97" s="748"/>
      <c r="M97" s="748"/>
      <c r="N97" s="748"/>
    </row>
    <row r="98">
      <c r="A98" s="145">
        <v>93.0</v>
      </c>
      <c r="B98" s="312" t="s">
        <v>1426</v>
      </c>
      <c r="C98" s="731" t="str">
        <f t="array" ref="C98">INDEX(Sandingan!$E$3:$E$552,MATCH($B98,Sandingan!$D$3:$D$552,FALSE))</f>
        <v/>
      </c>
      <c r="D98" s="731" t="str">
        <f t="array" ref="D98">INDEX(#REF!,MATCH($B98,Sandingan!$D$3:$D$552,FALSE))</f>
        <v>#REF!</v>
      </c>
      <c r="E98" s="64"/>
      <c r="F98" s="731"/>
      <c r="G98" s="64"/>
      <c r="H98" s="748"/>
      <c r="I98" s="748"/>
      <c r="J98" s="748"/>
      <c r="K98" s="748"/>
      <c r="L98" s="748"/>
      <c r="M98" s="748"/>
      <c r="N98" s="748"/>
    </row>
    <row r="99">
      <c r="A99" s="145">
        <v>94.0</v>
      </c>
      <c r="B99" s="312" t="s">
        <v>1400</v>
      </c>
      <c r="C99" s="766">
        <f t="array" ref="C99">INDEX(Sandingan!$E$3:$E$552,MATCH($B99,Sandingan!$D$3:$D$552,FALSE))</f>
        <v>45748</v>
      </c>
      <c r="D99" s="731" t="str">
        <f t="array" ref="D99">INDEX(#REF!,MATCH($B99,Sandingan!$D$3:$D$552,FALSE))</f>
        <v>#REF!</v>
      </c>
      <c r="E99" s="114" t="str">
        <f t="array" ref="E99">INDEX(Sandingan!AZ$3:AZ$552,MATCH($B99,Sandingan!$D$3:$D$552,FALSE))</f>
        <v>Peraturan Bupati Nomor 1 tahun 2023</v>
      </c>
      <c r="F99" s="71">
        <f t="array" ref="F99">INDEX(Sandingan!BA$3:BA$552,MATCH($B99,Sandingan!$D$3:$D$552,FALSE))</f>
        <v>2023</v>
      </c>
      <c r="G99" s="64" t="str">
        <f t="array" ref="G99">INDEX(Sandingan!$BG$3:$BG$552,MATCH($B99,Sandingan!$D$3:$D$552,FALSE))</f>
        <v>Tidak Punya</v>
      </c>
      <c r="H99" s="748"/>
      <c r="I99" s="748"/>
      <c r="J99" s="748"/>
      <c r="K99" s="748"/>
      <c r="L99" s="748"/>
      <c r="M99" s="748"/>
      <c r="N99" s="748"/>
    </row>
    <row r="100">
      <c r="A100" s="145">
        <v>95.0</v>
      </c>
      <c r="B100" s="312" t="s">
        <v>1388</v>
      </c>
      <c r="C100" s="731" t="str">
        <f t="array" ref="C100">INDEX(Sandingan!$E$3:$E$552,MATCH($B100,Sandingan!$D$3:$D$552,FALSE))</f>
        <v/>
      </c>
      <c r="D100" s="731" t="str">
        <f t="array" ref="D100">INDEX(#REF!,MATCH($B100,Sandingan!$D$3:$D$552,FALSE))</f>
        <v>#REF!</v>
      </c>
      <c r="E100" s="64"/>
      <c r="F100" s="731"/>
      <c r="G100" s="64"/>
      <c r="H100" s="748"/>
      <c r="I100" s="748"/>
      <c r="J100" s="748"/>
      <c r="K100" s="748"/>
      <c r="L100" s="748"/>
      <c r="M100" s="748"/>
      <c r="N100" s="748"/>
    </row>
    <row r="101">
      <c r="A101" s="145">
        <v>96.0</v>
      </c>
      <c r="B101" s="312" t="s">
        <v>4742</v>
      </c>
      <c r="C101" s="766">
        <f t="array" ref="C101">INDEX(Sandingan!$E$3:$E$552,MATCH($B101,Sandingan!$D$3:$D$552,FALSE))</f>
        <v>45689</v>
      </c>
      <c r="D101" s="731" t="str">
        <f t="array" ref="D101">INDEX(#REF!,MATCH($B101,Sandingan!$D$3:$D$552,FALSE))</f>
        <v>#REF!</v>
      </c>
      <c r="E101" s="105" t="str">
        <f t="array" ref="E101">index(Sandingan!K$3:K$552,match($B101,Sandingan!$D$3:$D$552,false))</f>
        <v>Peraturan Bupati Batang Hari No. 92 Tahun 2020 tentang Pembentukan, Susunan Organisasi, Tugas dan Fungsi serta Tata Kerja Unit Pelaksana Teknis Daerah Perlindungan Perempuan dan Anak pada Dinas Pengendalian Penduduk Keluarga Berencana Pemberdayaan Perempuan dan Perlindungan Anak Kabupaten Batang Hari</v>
      </c>
      <c r="F101" s="64">
        <f t="array" ref="F101">index(Sandingan!L$3:L$552,match($B101,Sandingan!$D$3:$D$552,false))</f>
        <v>2020</v>
      </c>
      <c r="G101" s="64"/>
      <c r="H101" s="748"/>
      <c r="I101" s="748"/>
      <c r="J101" s="748"/>
      <c r="K101" s="748"/>
      <c r="L101" s="748"/>
      <c r="M101" s="748"/>
      <c r="N101" s="748"/>
    </row>
    <row r="102">
      <c r="A102" s="145">
        <v>97.0</v>
      </c>
      <c r="B102" s="312" t="s">
        <v>1427</v>
      </c>
      <c r="C102" s="731" t="str">
        <f t="array" ref="C102">INDEX(Sandingan!$E$3:$E$552,MATCH($B102,Sandingan!$D$3:$D$552,FALSE))</f>
        <v/>
      </c>
      <c r="D102" s="731" t="str">
        <f t="array" ref="D102">INDEX(#REF!,MATCH($B102,Sandingan!$D$3:$D$552,FALSE))</f>
        <v>#REF!</v>
      </c>
      <c r="E102" s="64"/>
      <c r="F102" s="731"/>
      <c r="G102" s="64"/>
      <c r="H102" s="748"/>
      <c r="I102" s="748"/>
      <c r="J102" s="748"/>
      <c r="K102" s="748"/>
      <c r="L102" s="748"/>
      <c r="M102" s="748"/>
      <c r="N102" s="748"/>
    </row>
    <row r="103">
      <c r="A103" s="145">
        <v>98.0</v>
      </c>
      <c r="B103" s="312" t="s">
        <v>1379</v>
      </c>
      <c r="C103" s="731" t="str">
        <f t="array" ref="C103">INDEX(Sandingan!$E$3:$E$552,MATCH($B103,Sandingan!$D$3:$D$552,FALSE))</f>
        <v/>
      </c>
      <c r="D103" s="731" t="str">
        <f t="array" ref="D103">INDEX(#REF!,MATCH($B103,Sandingan!$D$3:$D$552,FALSE))</f>
        <v>#REF!</v>
      </c>
      <c r="E103" s="64"/>
      <c r="F103" s="731"/>
      <c r="G103" s="64"/>
      <c r="H103" s="748"/>
      <c r="I103" s="748"/>
      <c r="J103" s="748"/>
      <c r="K103" s="748"/>
      <c r="L103" s="748"/>
      <c r="M103" s="748"/>
      <c r="N103" s="748"/>
    </row>
    <row r="104">
      <c r="A104" s="145">
        <v>99.0</v>
      </c>
      <c r="B104" s="312" t="s">
        <v>1370</v>
      </c>
      <c r="C104" s="766">
        <f t="array" ref="C104">INDEX(Sandingan!$E$3:$E$552,MATCH($B104,Sandingan!$D$3:$D$552,FALSE))</f>
        <v>45748</v>
      </c>
      <c r="D104" s="731" t="str">
        <f t="array" ref="D104">INDEX(#REF!,MATCH($B104,Sandingan!$D$3:$D$552,FALSE))</f>
        <v>#REF!</v>
      </c>
      <c r="E104" s="114" t="str">
        <f t="array" ref="E104">INDEX(Sandingan!AZ$3:AZ$552,MATCH($B104,Sandingan!$D$3:$D$552,FALSE))</f>
        <v>Peraturan Bupati Nomor 37 Tahun 2022</v>
      </c>
      <c r="F104" s="71">
        <f t="array" ref="F104">INDEX(Sandingan!BA$3:BA$552,MATCH($B104,Sandingan!$D$3:$D$552,FALSE))</f>
        <v>2022</v>
      </c>
      <c r="G104" s="64" t="str">
        <f t="array" ref="G104">INDEX(Sandingan!$BG$3:$BG$552,MATCH($B104,Sandingan!$D$3:$D$552,FALSE))</f>
        <v>SEWA/KONTRAK</v>
      </c>
      <c r="H104" s="748"/>
      <c r="I104" s="748"/>
      <c r="J104" s="748"/>
      <c r="K104" s="748"/>
      <c r="L104" s="748"/>
      <c r="M104" s="748"/>
      <c r="N104" s="748"/>
    </row>
    <row r="105">
      <c r="A105" s="145">
        <v>100.0</v>
      </c>
      <c r="B105" s="312" t="s">
        <v>1416</v>
      </c>
      <c r="C105" s="766">
        <f t="array" ref="C105">INDEX(Sandingan!$E$3:$E$552,MATCH($B105,Sandingan!$D$3:$D$552,FALSE))</f>
        <v>45689</v>
      </c>
      <c r="D105" s="731" t="str">
        <f t="array" ref="D105">INDEX(#REF!,MATCH($B105,Sandingan!$D$3:$D$552,FALSE))</f>
        <v>#REF!</v>
      </c>
      <c r="E105" s="105" t="str">
        <f t="array" ref="E105">index(Sandingan!K$3:K$552,match($B105,Sandingan!$D$3:$D$552,false))</f>
        <v>Peraturan Bupati Tebo Nomor 73 Tahun 2023</v>
      </c>
      <c r="F105" s="64">
        <f t="array" ref="F105">index(Sandingan!L$3:L$552,match($B105,Sandingan!$D$3:$D$552,false))</f>
        <v>2023</v>
      </c>
      <c r="G105" s="64"/>
      <c r="H105" s="748"/>
      <c r="I105" s="748"/>
      <c r="J105" s="748"/>
      <c r="K105" s="748"/>
      <c r="L105" s="748"/>
      <c r="M105" s="748"/>
      <c r="N105" s="748"/>
    </row>
    <row r="106">
      <c r="A106" s="145">
        <v>101.0</v>
      </c>
      <c r="B106" s="312" t="s">
        <v>4743</v>
      </c>
      <c r="C106" s="766" t="str">
        <f t="array" ref="C106">INDEX(Sandingan!$E$3:$E$552,MATCH($B106,Sandingan!$D$3:$D$552,FALSE))</f>
        <v/>
      </c>
      <c r="D106" s="731" t="str">
        <f t="array" ref="D106">INDEX(#REF!,MATCH($B106,Sandingan!$D$3:$D$552,FALSE))</f>
        <v>#REF!</v>
      </c>
      <c r="E106" s="64"/>
      <c r="F106" s="731"/>
      <c r="G106" s="64"/>
      <c r="H106" s="748"/>
      <c r="I106" s="748"/>
      <c r="J106" s="748"/>
      <c r="K106" s="748"/>
      <c r="L106" s="748"/>
      <c r="M106" s="748"/>
      <c r="N106" s="748"/>
    </row>
    <row r="107">
      <c r="A107" s="145">
        <v>102.0</v>
      </c>
      <c r="B107" s="312" t="s">
        <v>1359</v>
      </c>
      <c r="C107" s="766">
        <f t="array" ref="C107">INDEX(Sandingan!$E$3:$E$552,MATCH($B107,Sandingan!$D$3:$D$552,FALSE))</f>
        <v>45748</v>
      </c>
      <c r="D107" s="731" t="str">
        <f t="array" ref="D107">INDEX(#REF!,MATCH($B107,Sandingan!$D$3:$D$552,FALSE))</f>
        <v>#REF!</v>
      </c>
      <c r="E107" s="114" t="str">
        <f t="array" ref="E107">INDEX(Sandingan!AZ$3:AZ$552,MATCH($B107,Sandingan!$D$3:$D$552,FALSE))</f>
        <v>Peraturan Walikota Jambi Nomor 09 Tahun 2019</v>
      </c>
      <c r="F107" s="71">
        <f t="array" ref="F107">INDEX(Sandingan!BA$3:BA$552,MATCH($B107,Sandingan!$D$3:$D$552,FALSE))</f>
        <v>2019</v>
      </c>
      <c r="G107" s="64" t="str">
        <f t="array" ref="G107">INDEX(Sandingan!$BG$3:$BG$552,MATCH($B107,Sandingan!$D$3:$D$552,FALSE))</f>
        <v>SEWA/KONTRAK</v>
      </c>
      <c r="H107" s="748"/>
      <c r="I107" s="748"/>
      <c r="J107" s="748"/>
      <c r="K107" s="748"/>
      <c r="L107" s="748"/>
      <c r="M107" s="748"/>
      <c r="N107" s="748"/>
    </row>
    <row r="108">
      <c r="A108" s="145">
        <v>103.0</v>
      </c>
      <c r="B108" s="312" t="s">
        <v>1424</v>
      </c>
      <c r="C108" s="766">
        <f t="array" ref="C108">INDEX(Sandingan!$E$3:$E$552,MATCH($B108,Sandingan!$D$3:$D$552,FALSE))</f>
        <v>45689</v>
      </c>
      <c r="D108" s="731" t="str">
        <f t="array" ref="D108">INDEX(#REF!,MATCH($B108,Sandingan!$D$3:$D$552,FALSE))</f>
        <v>#REF!</v>
      </c>
      <c r="E108" s="105" t="str">
        <f t="array" ref="E108">index(Sandingan!K$3:K$552,match($B108,Sandingan!$D$3:$D$552,false))</f>
        <v>Peraturan Walikota Sungai Penuh Nomor 54 Tahun 2022</v>
      </c>
      <c r="F108" s="64">
        <f t="array" ref="F108">index(Sandingan!L$3:L$552,match($B108,Sandingan!$D$3:$D$552,false))</f>
        <v>2022</v>
      </c>
      <c r="G108" s="64"/>
      <c r="H108" s="748"/>
      <c r="I108" s="748"/>
      <c r="J108" s="748"/>
      <c r="K108" s="748"/>
      <c r="L108" s="748"/>
      <c r="M108" s="748"/>
      <c r="N108" s="748"/>
    </row>
    <row r="109">
      <c r="A109" s="759">
        <v>104.0</v>
      </c>
      <c r="B109" s="773" t="s">
        <v>4744</v>
      </c>
      <c r="C109" s="761">
        <f t="array" ref="C109">INDEX(Sandingan!$E$3:$E$552,MATCH($B109,Sandingan!$D$3:$D$552,FALSE))</f>
        <v>45748</v>
      </c>
      <c r="D109" s="762" t="str">
        <f t="array" ref="D109">INDEX(#REF!,MATCH($B109,Sandingan!$D$3:$D$552,FALSE))</f>
        <v>#REF!</v>
      </c>
      <c r="E109" s="763" t="str">
        <f t="array" ref="E109">INDEX(Sandingan!AZ$3:AZ$552,MATCH($B109,Sandingan!$D$3:$D$552,FALSE))</f>
        <v>#REF!</v>
      </c>
      <c r="F109" s="764" t="str">
        <f t="array" ref="F109">INDEX(Sandingan!BA$3:BA$552,MATCH($B109,Sandingan!$D$3:$D$552,FALSE))</f>
        <v>#REF!</v>
      </c>
      <c r="G109" s="765" t="str">
        <f t="array" ref="G109">INDEX(Sandingan!$BG$3:$BG$552,MATCH($B109,Sandingan!$D$3:$D$552,FALSE))</f>
        <v>#REF!</v>
      </c>
      <c r="H109" s="748"/>
      <c r="I109" s="748"/>
      <c r="J109" s="748"/>
      <c r="K109" s="748"/>
      <c r="L109" s="748"/>
      <c r="M109" s="748"/>
      <c r="N109" s="748"/>
    </row>
    <row r="110">
      <c r="A110" s="145">
        <v>105.0</v>
      </c>
      <c r="B110" s="312" t="s">
        <v>1493</v>
      </c>
      <c r="C110" s="766">
        <f t="array" ref="C110">INDEX(Sandingan!$E$3:$E$552,MATCH($B110,Sandingan!$D$3:$D$552,FALSE))</f>
        <v>45748</v>
      </c>
      <c r="D110" s="731" t="str">
        <f t="array" ref="D110">INDEX(#REF!,MATCH($B110,Sandingan!$D$3:$D$552,FALSE))</f>
        <v>#REF!</v>
      </c>
      <c r="E110" s="114" t="str">
        <f t="array" ref="E110">INDEX(Sandingan!AZ$3:AZ$552,MATCH($B110,Sandingan!$D$3:$D$552,FALSE))</f>
        <v>Peraturan Bupati Ogan Komering Ulu Nomor 12 Tahun 2021</v>
      </c>
      <c r="F110" s="71">
        <f t="array" ref="F110">INDEX(Sandingan!BA$3:BA$552,MATCH($B110,Sandingan!$D$3:$D$552,FALSE))</f>
        <v>2021</v>
      </c>
      <c r="G110" s="64" t="str">
        <f t="array" ref="G110">INDEX(Sandingan!$BG$3:$BG$552,MATCH($B110,Sandingan!$D$3:$D$552,FALSE))</f>
        <v>MILIK SENDIRI</v>
      </c>
      <c r="H110" s="748"/>
      <c r="I110" s="748"/>
      <c r="J110" s="748"/>
      <c r="K110" s="748"/>
      <c r="L110" s="748"/>
      <c r="M110" s="748"/>
      <c r="N110" s="748"/>
    </row>
    <row r="111">
      <c r="A111" s="145">
        <v>106.0</v>
      </c>
      <c r="B111" s="312" t="s">
        <v>1458</v>
      </c>
      <c r="C111" s="766">
        <f t="array" ref="C111">INDEX(Sandingan!$E$3:$E$552,MATCH($B111,Sandingan!$D$3:$D$552,FALSE))</f>
        <v>45748</v>
      </c>
      <c r="D111" s="731" t="str">
        <f t="array" ref="D111">INDEX(#REF!,MATCH($B111,Sandingan!$D$3:$D$552,FALSE))</f>
        <v>#REF!</v>
      </c>
      <c r="E111" s="114" t="str">
        <f t="array" ref="E111">INDEX(Sandingan!AZ$3:AZ$552,MATCH($B111,Sandingan!$D$3:$D$552,FALSE))</f>
        <v>Peraturan Bupati Ogan Komering Ilir No. 24 Tahun 2019 tentang Pembentukan, Uraian Tugas dan Fungsi UPTD PPA di Kab. Ogan Komering Ilir</v>
      </c>
      <c r="F111" s="71">
        <f t="array" ref="F111">INDEX(Sandingan!BA$3:BA$552,MATCH($B111,Sandingan!$D$3:$D$552,FALSE))</f>
        <v>2019</v>
      </c>
      <c r="G111" s="64" t="str">
        <f t="array" ref="G111">INDEX(Sandingan!$BG$3:$BG$552,MATCH($B111,Sandingan!$D$3:$D$552,FALSE))</f>
        <v>MILIK SENDIRI</v>
      </c>
      <c r="H111" s="748"/>
      <c r="I111" s="748"/>
      <c r="J111" s="748"/>
      <c r="K111" s="748"/>
      <c r="L111" s="748"/>
      <c r="M111" s="748"/>
      <c r="N111" s="748"/>
    </row>
    <row r="112">
      <c r="A112" s="145">
        <v>107.0</v>
      </c>
      <c r="B112" s="312" t="s">
        <v>1513</v>
      </c>
      <c r="C112" s="766">
        <f t="array" ref="C112">INDEX(Sandingan!$E$3:$E$552,MATCH($B112,Sandingan!$D$3:$D$552,FALSE))</f>
        <v>45748</v>
      </c>
      <c r="D112" s="731" t="str">
        <f t="array" ref="D112">INDEX(#REF!,MATCH($B112,Sandingan!$D$3:$D$552,FALSE))</f>
        <v>#REF!</v>
      </c>
      <c r="E112" s="114" t="str">
        <f t="array" ref="E112">INDEX(Sandingan!AZ$3:AZ$552,MATCH($B112,Sandingan!$D$3:$D$552,FALSE))</f>
        <v>Peraturan Bupati Muara Enim Nomor 20 Tahun 2021</v>
      </c>
      <c r="F112" s="71">
        <f t="array" ref="F112">INDEX(Sandingan!BA$3:BA$552,MATCH($B112,Sandingan!$D$3:$D$552,FALSE))</f>
        <v>2021</v>
      </c>
      <c r="G112" s="64" t="str">
        <f t="array" ref="G112">INDEX(Sandingan!$BG$3:$BG$552,MATCH($B112,Sandingan!$D$3:$D$552,FALSE))</f>
        <v>SEWA/KONTRAK</v>
      </c>
      <c r="H112" s="748"/>
      <c r="I112" s="748"/>
      <c r="J112" s="748"/>
      <c r="K112" s="748"/>
      <c r="L112" s="748"/>
      <c r="M112" s="748"/>
      <c r="N112" s="748"/>
    </row>
    <row r="113">
      <c r="A113" s="145">
        <v>108.0</v>
      </c>
      <c r="B113" s="312" t="s">
        <v>1482</v>
      </c>
      <c r="C113" s="766">
        <f t="array" ref="C113">INDEX(Sandingan!$E$3:$E$552,MATCH($B113,Sandingan!$D$3:$D$552,FALSE))</f>
        <v>45748</v>
      </c>
      <c r="D113" s="731" t="str">
        <f t="array" ref="D113">INDEX(#REF!,MATCH($B113,Sandingan!$D$3:$D$552,FALSE))</f>
        <v>#REF!</v>
      </c>
      <c r="E113" s="114" t="str">
        <f t="array" ref="E113">INDEX(Sandingan!AZ$3:AZ$552,MATCH($B113,Sandingan!$D$3:$D$552,FALSE))</f>
        <v>Peraturan Bupati Lahat Nomor 47 Tahun 2020 tentang Pembentukan UPTD PPA</v>
      </c>
      <c r="F113" s="71">
        <f t="array" ref="F113">INDEX(Sandingan!BA$3:BA$552,MATCH($B113,Sandingan!$D$3:$D$552,FALSE))</f>
        <v>2020</v>
      </c>
      <c r="G113" s="64" t="str">
        <f t="array" ref="G113">INDEX(Sandingan!$BG$3:$BG$552,MATCH($B113,Sandingan!$D$3:$D$552,FALSE))</f>
        <v>Sewa/Kontrak</v>
      </c>
      <c r="H113" s="748"/>
      <c r="I113" s="748"/>
      <c r="J113" s="748"/>
      <c r="K113" s="748"/>
      <c r="L113" s="748"/>
      <c r="M113" s="748"/>
      <c r="N113" s="748"/>
    </row>
    <row r="114">
      <c r="A114" s="145">
        <v>109.0</v>
      </c>
      <c r="B114" s="312" t="s">
        <v>1468</v>
      </c>
      <c r="C114" s="766">
        <f t="array" ref="C114">INDEX(Sandingan!$E$3:$E$552,MATCH($B114,Sandingan!$D$3:$D$552,FALSE))</f>
        <v>45748</v>
      </c>
      <c r="D114" s="731" t="str">
        <f t="array" ref="D114">INDEX(#REF!,MATCH($B114,Sandingan!$D$3:$D$552,FALSE))</f>
        <v>#REF!</v>
      </c>
      <c r="E114" s="114" t="str">
        <f t="array" ref="E114">INDEX(Sandingan!AZ$3:AZ$552,MATCH($B114,Sandingan!$D$3:$D$552,FALSE))</f>
        <v>Peraturan Bupati Musi Rawas Nomor 48 Tahun 2019</v>
      </c>
      <c r="F114" s="71">
        <f t="array" ref="F114">INDEX(Sandingan!BA$3:BA$552,MATCH($B114,Sandingan!$D$3:$D$552,FALSE))</f>
        <v>2019</v>
      </c>
      <c r="G114" s="64" t="str">
        <f t="array" ref="G114">INDEX(Sandingan!$BG$3:$BG$552,MATCH($B114,Sandingan!$D$3:$D$552,FALSE))</f>
        <v>Kamar/Ruangan di Kantor</v>
      </c>
      <c r="H114" s="748"/>
      <c r="I114" s="748"/>
      <c r="J114" s="748"/>
      <c r="K114" s="748"/>
      <c r="L114" s="748"/>
      <c r="M114" s="748"/>
      <c r="N114" s="748"/>
    </row>
    <row r="115">
      <c r="A115" s="145">
        <v>110.0</v>
      </c>
      <c r="B115" s="312" t="s">
        <v>1587</v>
      </c>
      <c r="C115" s="766">
        <f t="array" ref="C115">INDEX(Sandingan!$E$3:$E$552,MATCH($B115,Sandingan!$D$3:$D$552,FALSE))</f>
        <v>45748</v>
      </c>
      <c r="D115" s="731" t="str">
        <f t="array" ref="D115">INDEX(#REF!,MATCH($B115,Sandingan!$D$3:$D$552,FALSE))</f>
        <v>#REF!</v>
      </c>
      <c r="E115" s="114" t="str">
        <f t="array" ref="E115">INDEX(Sandingan!AZ$3:AZ$552,MATCH($B115,Sandingan!$D$3:$D$552,FALSE))</f>
        <v>Peraturan Bupati Musi Banyuain Nomor 13 Tahun 2024</v>
      </c>
      <c r="F115" s="71">
        <f t="array" ref="F115">INDEX(Sandingan!BA$3:BA$552,MATCH($B115,Sandingan!$D$3:$D$552,FALSE))</f>
        <v>2024</v>
      </c>
      <c r="G115" s="64" t="str">
        <f t="array" ref="G115">INDEX(Sandingan!$BG$3:$BG$552,MATCH($B115,Sandingan!$D$3:$D$552,FALSE))</f>
        <v>TIDAK PUNYA</v>
      </c>
      <c r="H115" s="748"/>
      <c r="I115" s="748"/>
      <c r="J115" s="748"/>
      <c r="K115" s="748"/>
      <c r="L115" s="748"/>
      <c r="M115" s="748"/>
      <c r="N115" s="748"/>
    </row>
    <row r="116">
      <c r="A116" s="145">
        <v>111.0</v>
      </c>
      <c r="B116" s="312" t="s">
        <v>1529</v>
      </c>
      <c r="C116" s="766">
        <f t="array" ref="C116">INDEX(Sandingan!$E$3:$E$552,MATCH($B116,Sandingan!$D$3:$D$552,FALSE))</f>
        <v>45748</v>
      </c>
      <c r="D116" s="731" t="str">
        <f t="array" ref="D116">INDEX(#REF!,MATCH($B116,Sandingan!$D$3:$D$552,FALSE))</f>
        <v>#REF!</v>
      </c>
      <c r="E116" s="114" t="str">
        <f t="array" ref="E116">INDEX(Sandingan!AZ$3:AZ$552,MATCH($B116,Sandingan!$D$3:$D$552,FALSE))</f>
        <v>Peraturan Bupati Banyuasin Nomor 157 Tahun 2021</v>
      </c>
      <c r="F116" s="71">
        <f t="array" ref="F116">INDEX(Sandingan!BA$3:BA$552,MATCH($B116,Sandingan!$D$3:$D$552,FALSE))</f>
        <v>2021</v>
      </c>
      <c r="G116" s="64" t="str">
        <f t="array" ref="G116">INDEX(Sandingan!$BG$3:$BG$552,MATCH($B116,Sandingan!$D$3:$D$552,FALSE))</f>
        <v>Tidak Punya</v>
      </c>
      <c r="H116" s="748"/>
      <c r="I116" s="748"/>
      <c r="J116" s="748"/>
      <c r="K116" s="748"/>
      <c r="L116" s="748"/>
      <c r="M116" s="748"/>
      <c r="N116" s="748"/>
    </row>
    <row r="117">
      <c r="A117" s="145">
        <v>112.0</v>
      </c>
      <c r="B117" s="312" t="s">
        <v>1562</v>
      </c>
      <c r="C117" s="766">
        <f t="array" ref="C117">INDEX(Sandingan!$E$3:$E$552,MATCH($B117,Sandingan!$D$3:$D$552,FALSE))</f>
        <v>45748</v>
      </c>
      <c r="D117" s="731" t="str">
        <f t="array" ref="D117">INDEX(#REF!,MATCH($B117,Sandingan!$D$3:$D$552,FALSE))</f>
        <v>#REF!</v>
      </c>
      <c r="E117" s="114" t="str">
        <f t="array" ref="E117">INDEX(Sandingan!AZ$3:AZ$552,MATCH($B117,Sandingan!$D$3:$D$552,FALSE))</f>
        <v>Peraturan Bupati Ogan Komering Ulu Selatan Nomor 19 Tahun 2023</v>
      </c>
      <c r="F117" s="71">
        <f t="array" ref="F117">INDEX(Sandingan!BA$3:BA$552,MATCH($B117,Sandingan!$D$3:$D$552,FALSE))</f>
        <v>2023</v>
      </c>
      <c r="G117" s="64" t="str">
        <f t="array" ref="G117">INDEX(Sandingan!$BG$3:$BG$552,MATCH($B117,Sandingan!$D$3:$D$552,FALSE))</f>
        <v>SEWA/KONTRAK</v>
      </c>
      <c r="H117" s="748"/>
      <c r="I117" s="748"/>
      <c r="J117" s="748"/>
      <c r="K117" s="748"/>
      <c r="L117" s="748"/>
      <c r="M117" s="748"/>
      <c r="N117" s="748"/>
    </row>
    <row r="118">
      <c r="A118" s="145">
        <v>113.0</v>
      </c>
      <c r="B118" s="312" t="s">
        <v>1580</v>
      </c>
      <c r="C118" s="766">
        <f t="array" ref="C118">INDEX(Sandingan!$E$3:$E$552,MATCH($B118,Sandingan!$D$3:$D$552,FALSE))</f>
        <v>45748</v>
      </c>
      <c r="D118" s="731" t="str">
        <f t="array" ref="D118">INDEX(#REF!,MATCH($B118,Sandingan!$D$3:$D$552,FALSE))</f>
        <v>#REF!</v>
      </c>
      <c r="E118" s="114" t="str">
        <f t="array" ref="E118">INDEX(Sandingan!AZ$3:AZ$552,MATCH($B118,Sandingan!$D$3:$D$552,FALSE))</f>
        <v>Peraturan Bupati Ogan Komering Ulu Timur Nomor 37 Tahun 2023</v>
      </c>
      <c r="F118" s="71">
        <f t="array" ref="F118">INDEX(Sandingan!BA$3:BA$552,MATCH($B118,Sandingan!$D$3:$D$552,FALSE))</f>
        <v>2023</v>
      </c>
      <c r="G118" s="64" t="str">
        <f t="array" ref="G118">INDEX(Sandingan!$BG$3:$BG$552,MATCH($B118,Sandingan!$D$3:$D$552,FALSE))</f>
        <v>SEWA/KONTRAK</v>
      </c>
      <c r="H118" s="748"/>
      <c r="I118" s="748"/>
      <c r="J118" s="748"/>
      <c r="K118" s="748"/>
      <c r="L118" s="748"/>
      <c r="M118" s="748"/>
      <c r="N118" s="748"/>
    </row>
    <row r="119">
      <c r="A119" s="145">
        <v>114.0</v>
      </c>
      <c r="B119" s="312" t="s">
        <v>1538</v>
      </c>
      <c r="C119" s="766">
        <f t="array" ref="C119">INDEX(Sandingan!$E$3:$E$552,MATCH($B119,Sandingan!$D$3:$D$552,FALSE))</f>
        <v>45748</v>
      </c>
      <c r="D119" s="731" t="str">
        <f t="array" ref="D119">INDEX(#REF!,MATCH($B119,Sandingan!$D$3:$D$552,FALSE))</f>
        <v>#REF!</v>
      </c>
      <c r="E119" s="114" t="str">
        <f t="array" ref="E119">INDEX(Sandingan!AZ$3:AZ$552,MATCH($B119,Sandingan!$D$3:$D$552,FALSE))</f>
        <v>Peraturan Bupati Ogan Ilir Nomor 105 Tahun 2021</v>
      </c>
      <c r="F119" s="71">
        <f t="array" ref="F119">INDEX(Sandingan!BA$3:BA$552,MATCH($B119,Sandingan!$D$3:$D$552,FALSE))</f>
        <v>2021</v>
      </c>
      <c r="G119" s="64" t="str">
        <f t="array" ref="G119">INDEX(Sandingan!$BG$3:$BG$552,MATCH($B119,Sandingan!$D$3:$D$552,FALSE))</f>
        <v>Tidak Punya</v>
      </c>
      <c r="H119" s="748"/>
      <c r="I119" s="748"/>
      <c r="J119" s="748"/>
      <c r="K119" s="748"/>
      <c r="L119" s="748"/>
      <c r="M119" s="748"/>
      <c r="N119" s="748"/>
    </row>
    <row r="120">
      <c r="A120" s="145">
        <v>115.0</v>
      </c>
      <c r="B120" s="312" t="s">
        <v>1573</v>
      </c>
      <c r="C120" s="766">
        <f t="array" ref="C120">INDEX(Sandingan!$E$3:$E$552,MATCH($B120,Sandingan!$D$3:$D$552,FALSE))</f>
        <v>45748</v>
      </c>
      <c r="D120" s="731" t="str">
        <f t="array" ref="D120">INDEX(#REF!,MATCH($B120,Sandingan!$D$3:$D$552,FALSE))</f>
        <v>#REF!</v>
      </c>
      <c r="E120" s="114" t="str">
        <f t="array" ref="E120">INDEX(Sandingan!AZ$3:AZ$552,MATCH($B120,Sandingan!$D$3:$D$552,FALSE))</f>
        <v>Peraturan Bupati Empat Lawang Nomor 64 Tahun 2022</v>
      </c>
      <c r="F120" s="71">
        <f t="array" ref="F120">INDEX(Sandingan!BA$3:BA$552,MATCH($B120,Sandingan!$D$3:$D$552,FALSE))</f>
        <v>2022</v>
      </c>
      <c r="G120" s="64" t="str">
        <f t="array" ref="G120">INDEX(Sandingan!$BG$3:$BG$552,MATCH($B120,Sandingan!$D$3:$D$552,FALSE))</f>
        <v>TIDAK PUNYA</v>
      </c>
      <c r="H120" s="748"/>
      <c r="I120" s="748"/>
      <c r="J120" s="748"/>
      <c r="K120" s="748"/>
      <c r="L120" s="748"/>
      <c r="M120" s="748"/>
      <c r="N120" s="748"/>
    </row>
    <row r="121">
      <c r="A121" s="145">
        <v>116.0</v>
      </c>
      <c r="B121" s="312" t="s">
        <v>1521</v>
      </c>
      <c r="C121" s="766">
        <f t="array" ref="C121">INDEX(Sandingan!$E$3:$E$552,MATCH($B121,Sandingan!$D$3:$D$552,FALSE))</f>
        <v>45748</v>
      </c>
      <c r="D121" s="731" t="str">
        <f t="array" ref="D121">INDEX(#REF!,MATCH($B121,Sandingan!$D$3:$D$552,FALSE))</f>
        <v>#REF!</v>
      </c>
      <c r="E121" s="114" t="str">
        <f t="array" ref="E121">INDEX(Sandingan!AZ$3:AZ$552,MATCH($B121,Sandingan!$D$3:$D$552,FALSE))</f>
        <v>Peraturan Bupati Penukal Abab Lematang Ilir Nomor 55 Tahun 2021</v>
      </c>
      <c r="F121" s="71">
        <f t="array" ref="F121">INDEX(Sandingan!BA$3:BA$552,MATCH($B121,Sandingan!$D$3:$D$552,FALSE))</f>
        <v>2021</v>
      </c>
      <c r="G121" s="64" t="str">
        <f t="array" ref="G121">INDEX(Sandingan!$BG$3:$BG$552,MATCH($B121,Sandingan!$D$3:$D$552,FALSE))</f>
        <v>MILIK SENDIRI</v>
      </c>
      <c r="H121" s="748"/>
      <c r="I121" s="748"/>
      <c r="J121" s="748"/>
      <c r="K121" s="748"/>
      <c r="L121" s="748"/>
      <c r="M121" s="748"/>
      <c r="N121" s="748"/>
    </row>
    <row r="122">
      <c r="A122" s="145">
        <v>117.0</v>
      </c>
      <c r="B122" s="312" t="s">
        <v>1598</v>
      </c>
      <c r="C122" s="766" t="str">
        <f t="array" ref="C122">INDEX(Sandingan!$E$3:$E$552,MATCH($B122,Sandingan!$D$3:$D$552,FALSE))</f>
        <v/>
      </c>
      <c r="D122" s="731" t="str">
        <f t="array" ref="D122">INDEX(#REF!,MATCH($B122,Sandingan!$D$3:$D$552,FALSE))</f>
        <v>#REF!</v>
      </c>
      <c r="E122" s="64"/>
      <c r="F122" s="731"/>
      <c r="G122" s="64"/>
      <c r="H122" s="748"/>
      <c r="I122" s="748"/>
      <c r="J122" s="748"/>
      <c r="K122" s="748"/>
      <c r="L122" s="748"/>
      <c r="M122" s="748"/>
      <c r="N122" s="748"/>
    </row>
    <row r="123">
      <c r="A123" s="145">
        <v>118.0</v>
      </c>
      <c r="B123" s="312" t="s">
        <v>1440</v>
      </c>
      <c r="C123" s="766">
        <f t="array" ref="C123">INDEX(Sandingan!$E$3:$E$552,MATCH($B123,Sandingan!$D$3:$D$552,FALSE))</f>
        <v>45748</v>
      </c>
      <c r="D123" s="731" t="str">
        <f t="array" ref="D123">INDEX(#REF!,MATCH($B123,Sandingan!$D$3:$D$552,FALSE))</f>
        <v>#REF!</v>
      </c>
      <c r="E123" s="114" t="str">
        <f t="array" ref="E123">INDEX(Sandingan!AZ$3:AZ$552,MATCH($B123,Sandingan!$D$3:$D$552,FALSE))</f>
        <v>Peraturan Walikota Nomor 63 Tahun 2017</v>
      </c>
      <c r="F123" s="71">
        <f t="array" ref="F123">INDEX(Sandingan!BA$3:BA$552,MATCH($B123,Sandingan!$D$3:$D$552,FALSE))</f>
        <v>2017</v>
      </c>
      <c r="G123" s="64" t="str">
        <f t="array" ref="G123">INDEX(Sandingan!$BG$3:$BG$552,MATCH($B123,Sandingan!$D$3:$D$552,FALSE))</f>
        <v>Tidak Punya</v>
      </c>
      <c r="H123" s="748"/>
      <c r="I123" s="748"/>
      <c r="J123" s="748"/>
      <c r="K123" s="748"/>
      <c r="L123" s="748"/>
      <c r="M123" s="748"/>
      <c r="N123" s="748"/>
    </row>
    <row r="124">
      <c r="A124" s="145">
        <v>119.0</v>
      </c>
      <c r="B124" s="312" t="s">
        <v>1551</v>
      </c>
      <c r="C124" s="766">
        <f t="array" ref="C124">INDEX(Sandingan!$E$3:$E$552,MATCH($B124,Sandingan!$D$3:$D$552,FALSE))</f>
        <v>45748</v>
      </c>
      <c r="D124" s="731" t="str">
        <f t="array" ref="D124">INDEX(#REF!,MATCH($B124,Sandingan!$D$3:$D$552,FALSE))</f>
        <v>#REF!</v>
      </c>
      <c r="E124" s="114" t="str">
        <f t="array" ref="E124">INDEX(Sandingan!AZ$3:AZ$552,MATCH($B124,Sandingan!$D$3:$D$552,FALSE))</f>
        <v>Peraturan Walikota Prabumulih Nomor 7 Tahun 2022 tentang Unit Pelaksanaan Teknis Daerah Perlindungan Perempuan dan Anak pada Dinas Pengendalian Penduduk Keluarga Berencana Pemberdayaan Perempuan dan Perlindungan Anak Kota Prabumulih</v>
      </c>
      <c r="F124" s="71">
        <f t="array" ref="F124">INDEX(Sandingan!BA$3:BA$552,MATCH($B124,Sandingan!$D$3:$D$552,FALSE))</f>
        <v>2022</v>
      </c>
      <c r="G124" s="64" t="str">
        <f t="array" ref="G124">INDEX(Sandingan!$BG$3:$BG$552,MATCH($B124,Sandingan!$D$3:$D$552,FALSE))</f>
        <v>Tidak Punya</v>
      </c>
      <c r="H124" s="748"/>
      <c r="I124" s="748"/>
      <c r="J124" s="748"/>
      <c r="K124" s="748"/>
      <c r="L124" s="748"/>
      <c r="M124" s="748"/>
      <c r="N124" s="748"/>
    </row>
    <row r="125">
      <c r="A125" s="145">
        <v>120.0</v>
      </c>
      <c r="B125" s="312" t="s">
        <v>1502</v>
      </c>
      <c r="C125" s="766">
        <f t="array" ref="C125">INDEX(Sandingan!$E$3:$E$552,MATCH($B125,Sandingan!$D$3:$D$552,FALSE))</f>
        <v>45748</v>
      </c>
      <c r="D125" s="731" t="str">
        <f t="array" ref="D125">INDEX(#REF!,MATCH($B125,Sandingan!$D$3:$D$552,FALSE))</f>
        <v>#REF!</v>
      </c>
      <c r="E125" s="114" t="str">
        <f t="array" ref="E125">INDEX(Sandingan!AZ$3:AZ$552,MATCH($B125,Sandingan!$D$3:$D$552,FALSE))</f>
        <v>Peraturan Walikota Pagar Alam No 46 tahun 2020</v>
      </c>
      <c r="F125" s="71">
        <f t="array" ref="F125">INDEX(Sandingan!BA$3:BA$552,MATCH($B125,Sandingan!$D$3:$D$552,FALSE))</f>
        <v>2020</v>
      </c>
      <c r="G125" s="64" t="str">
        <f t="array" ref="G125">INDEX(Sandingan!$BG$3:$BG$552,MATCH($B125,Sandingan!$D$3:$D$552,FALSE))</f>
        <v>Sewa/Kontrak</v>
      </c>
      <c r="H125" s="748"/>
      <c r="I125" s="748"/>
      <c r="J125" s="748"/>
      <c r="K125" s="748"/>
      <c r="L125" s="748"/>
      <c r="M125" s="748"/>
      <c r="N125" s="748"/>
    </row>
    <row r="126">
      <c r="A126" s="145">
        <v>121.0</v>
      </c>
      <c r="B126" s="312" t="s">
        <v>1448</v>
      </c>
      <c r="C126" s="766">
        <f t="array" ref="C126">INDEX(Sandingan!$E$3:$E$552,MATCH($B126,Sandingan!$D$3:$D$552,FALSE))</f>
        <v>45748</v>
      </c>
      <c r="D126" s="731" t="str">
        <f t="array" ref="D126">INDEX(#REF!,MATCH($B126,Sandingan!$D$3:$D$552,FALSE))</f>
        <v>#REF!</v>
      </c>
      <c r="E126" s="114" t="str">
        <f t="array" ref="E126">INDEX(Sandingan!AZ$3:AZ$552,MATCH($B126,Sandingan!$D$3:$D$552,FALSE))</f>
        <v>Peraturan Walikota Lubuklinggau Nomor 50 Tahun 2017</v>
      </c>
      <c r="F126" s="71">
        <f t="array" ref="F126">INDEX(Sandingan!BA$3:BA$552,MATCH($B126,Sandingan!$D$3:$D$552,FALSE))</f>
        <v>2017</v>
      </c>
      <c r="G126" s="64" t="str">
        <f t="array" ref="G126">INDEX(Sandingan!$BG$3:$BG$552,MATCH($B126,Sandingan!$D$3:$D$552,FALSE))</f>
        <v>TIDAK PUNYA</v>
      </c>
      <c r="H126" s="748"/>
      <c r="I126" s="748"/>
      <c r="J126" s="748"/>
      <c r="K126" s="748"/>
      <c r="L126" s="748"/>
      <c r="M126" s="748"/>
      <c r="N126" s="748"/>
    </row>
    <row r="127">
      <c r="A127" s="759">
        <v>122.0</v>
      </c>
      <c r="B127" s="773" t="s">
        <v>4745</v>
      </c>
      <c r="C127" s="775">
        <v>45778.0</v>
      </c>
      <c r="D127" s="762" t="str">
        <f t="array" ref="D127">INDEX(#REF!,MATCH($B127,Sandingan!$D$3:$D$552,FALSE))</f>
        <v>#REF!</v>
      </c>
      <c r="E127" s="763" t="str">
        <f t="array" ref="E127">INDEX(Sandingan!AZ$3:AZ$552,MATCH($B127,Sandingan!$D$3:$D$552,FALSE))</f>
        <v>#REF!</v>
      </c>
      <c r="F127" s="765">
        <f t="array" ref="F127">index(Sandingan!L$3:L$552,match($B127,Sandingan!$D$3:$D$552,false))</f>
        <v>2016</v>
      </c>
      <c r="G127" s="765" t="str">
        <f t="array" ref="G127">INDEX(Sandingan!$BG$3:$BG$552,MATCH($B127,Sandingan!$D$3:$D$552,FALSE))</f>
        <v>#REF!</v>
      </c>
      <c r="H127" s="748"/>
      <c r="I127" s="748"/>
      <c r="J127" s="748"/>
      <c r="K127" s="748"/>
      <c r="L127" s="748"/>
      <c r="M127" s="748"/>
      <c r="N127" s="748"/>
    </row>
    <row r="128">
      <c r="A128" s="145">
        <v>123.0</v>
      </c>
      <c r="B128" s="312" t="s">
        <v>1849</v>
      </c>
      <c r="C128" s="766">
        <f t="array" ref="C128">INDEX(Sandingan!$E$3:$E$552,MATCH($B128,Sandingan!$D$3:$D$552,FALSE))</f>
        <v>45778</v>
      </c>
      <c r="D128" s="731" t="str">
        <f t="array" ref="D128">INDEX(#REF!,MATCH($B128,Sandingan!$D$3:$D$552,FALSE))</f>
        <v>#REF!</v>
      </c>
      <c r="E128" s="105" t="str">
        <f t="array" ref="E128">index(Sandingan!K$3:K$552,match($B128,Sandingan!$D$3:$D$552,false))</f>
        <v>Peraturan Bupati Bengkulu Selatan Nomor 57 Tahun 2023 ttg Pembentukan UPTDPPA</v>
      </c>
      <c r="F128" s="64">
        <f t="array" ref="F128">index(Sandingan!L$3:L$552,match($B128,Sandingan!$D$3:$D$552,false))</f>
        <v>2023</v>
      </c>
      <c r="G128" s="64"/>
      <c r="H128" s="748"/>
      <c r="I128" s="748"/>
      <c r="J128" s="748"/>
      <c r="K128" s="748"/>
      <c r="L128" s="748"/>
      <c r="M128" s="748"/>
      <c r="N128" s="748"/>
    </row>
    <row r="129">
      <c r="A129" s="145">
        <v>124.0</v>
      </c>
      <c r="B129" s="312" t="s">
        <v>1892</v>
      </c>
      <c r="C129" s="766">
        <f t="array" ref="C129">INDEX(Sandingan!$E$3:$E$552,MATCH($B129,Sandingan!$D$3:$D$552,FALSE))</f>
        <v>45778</v>
      </c>
      <c r="D129" s="731" t="str">
        <f t="array" ref="D129">INDEX(#REF!,MATCH($B129,Sandingan!$D$3:$D$552,FALSE))</f>
        <v>#REF!</v>
      </c>
      <c r="E129" s="105" t="str">
        <f t="array" ref="E129">index(Sandingan!K$3:K$552,match($B129,Sandingan!$D$3:$D$552,false))</f>
        <v>Peraturan Bupati Rejang Lebong Nomor 13 Tahun 2024 ttg Pembentukan UPTD PPA</v>
      </c>
      <c r="F129" s="64">
        <f t="array" ref="F129">index(Sandingan!L$3:L$552,match($B129,Sandingan!$D$3:$D$552,false))</f>
        <v>2024</v>
      </c>
      <c r="G129" s="64"/>
      <c r="H129" s="748"/>
      <c r="I129" s="748"/>
      <c r="J129" s="748"/>
      <c r="K129" s="748"/>
      <c r="L129" s="748"/>
      <c r="M129" s="748"/>
      <c r="N129" s="748"/>
    </row>
    <row r="130">
      <c r="A130" s="145">
        <v>125.0</v>
      </c>
      <c r="B130" s="312" t="s">
        <v>1840</v>
      </c>
      <c r="C130" s="766">
        <f t="array" ref="C130">INDEX(Sandingan!$E$3:$E$552,MATCH($B130,Sandingan!$D$3:$D$552,FALSE))</f>
        <v>45778</v>
      </c>
      <c r="D130" s="731" t="str">
        <f t="array" ref="D130">INDEX(#REF!,MATCH($B130,Sandingan!$D$3:$D$552,FALSE))</f>
        <v>#REF!</v>
      </c>
      <c r="E130" s="105" t="str">
        <f t="array" ref="E130">index(Sandingan!K$3:K$552,match($B130,Sandingan!$D$3:$D$552,false))</f>
        <v>Peraturan Bupati Bengkulu Utara Nomor 30 Tahun 2022</v>
      </c>
      <c r="F130" s="64">
        <f t="array" ref="F130">index(Sandingan!L$3:L$552,match($B130,Sandingan!$D$3:$D$552,false))</f>
        <v>2022</v>
      </c>
      <c r="G130" s="64" t="str">
        <f t="array" ref="G130">INDEX(Sandingan!$BG$3:$BG$552,MATCH($B130,Sandingan!$D$3:$D$552,FALSE))</f>
        <v>Sewa/Kontrak</v>
      </c>
      <c r="H130" s="748"/>
      <c r="I130" s="748"/>
      <c r="J130" s="748"/>
      <c r="K130" s="748"/>
      <c r="L130" s="748"/>
      <c r="M130" s="748"/>
      <c r="N130" s="748"/>
    </row>
    <row r="131">
      <c r="A131" s="145">
        <v>126.0</v>
      </c>
      <c r="B131" s="312" t="s">
        <v>1805</v>
      </c>
      <c r="C131" s="766">
        <f t="array" ref="C131">INDEX(Sandingan!$E$3:$E$552,MATCH($B131,Sandingan!$D$3:$D$552,FALSE))</f>
        <v>45778</v>
      </c>
      <c r="D131" s="731" t="str">
        <f t="array" ref="D131">INDEX(#REF!,MATCH($B131,Sandingan!$D$3:$D$552,FALSE))</f>
        <v>#REF!</v>
      </c>
      <c r="E131" s="114" t="str">
        <f t="array" ref="E131">INDEX(Sandingan!AZ$3:AZ$552,MATCH($B131,Sandingan!$D$3:$D$552,FALSE))</f>
        <v>Peraturan Bupati Kaur Nomor: 101 Tahun 2023 Tentang Pembentukan, Kedudukan, Susunan Organisasi, Tugas, dan Fungsi Serta Tata Kerja Unit Pelaksana Teknis Daerah Perlindungan Perempuan dan Anak pada Dinas Pengendalaian Penduduk, Keluarga Berencana, Pemberdayaan Perempuan dan Perlindungan Anak Kabupaten Kaur</v>
      </c>
      <c r="F131" s="71">
        <f t="array" ref="F131">INDEX(Sandingan!BA$3:BA$552,MATCH($B131,Sandingan!$D$3:$D$552,FALSE))</f>
        <v>2023</v>
      </c>
      <c r="G131" s="64" t="str">
        <f t="array" ref="G131">INDEX(Sandingan!$BG$3:$BG$552,MATCH($B131,Sandingan!$D$3:$D$552,FALSE))</f>
        <v>SEWA/KONTRAK</v>
      </c>
      <c r="H131" s="748"/>
      <c r="I131" s="748"/>
      <c r="J131" s="748"/>
      <c r="K131" s="748"/>
      <c r="L131" s="748"/>
      <c r="M131" s="748"/>
      <c r="N131" s="748"/>
    </row>
    <row r="132">
      <c r="A132" s="145">
        <v>127.0</v>
      </c>
      <c r="B132" s="312" t="s">
        <v>1876</v>
      </c>
      <c r="C132" s="766">
        <f t="array" ref="C132">INDEX(Sandingan!$E$3:$E$552,MATCH($B132,Sandingan!$D$3:$D$552,FALSE))</f>
        <v>45778</v>
      </c>
      <c r="D132" s="731" t="str">
        <f t="array" ref="D132">INDEX(#REF!,MATCH($B132,Sandingan!$D$3:$D$552,FALSE))</f>
        <v>#REF!</v>
      </c>
      <c r="E132" s="105" t="str">
        <f t="array" ref="E132">index(Sandingan!K$3:K$552,match($B132,Sandingan!$D$3:$D$552,false))</f>
        <v>Peraturan Bupati Seluma Nomor 33 Tahun 2020</v>
      </c>
      <c r="F132" s="64">
        <f t="array" ref="F132">index(Sandingan!L$3:L$552,match($B132,Sandingan!$D$3:$D$552,false))</f>
        <v>2020</v>
      </c>
      <c r="G132" s="64"/>
      <c r="H132" s="748"/>
      <c r="I132" s="748"/>
      <c r="J132" s="748"/>
      <c r="K132" s="748"/>
      <c r="L132" s="748"/>
      <c r="M132" s="748"/>
      <c r="N132" s="748"/>
    </row>
    <row r="133">
      <c r="A133" s="145">
        <v>128.0</v>
      </c>
      <c r="B133" s="312" t="s">
        <v>1825</v>
      </c>
      <c r="C133" s="776">
        <v>45778.0</v>
      </c>
      <c r="D133" s="731" t="str">
        <f t="array" ref="D133">INDEX(#REF!,MATCH($B133,Sandingan!$D$3:$D$552,FALSE))</f>
        <v>#REF!</v>
      </c>
      <c r="E133" s="105" t="str">
        <f t="array" ref="E133">index(Sandingan!K$3:K$552,match($B133,Sandingan!$D$3:$D$552,false))</f>
        <v>Peraturan Bupati Muko-Muko Nomor 38 Tahun 2023 Tentang Pembentukan UPTD PPA Kab. Mokumoku</v>
      </c>
      <c r="F133" s="64">
        <f t="array" ref="F133">index(Sandingan!L$3:L$552,match($B133,Sandingan!$D$3:$D$552,false))</f>
        <v>2023</v>
      </c>
      <c r="G133" s="64" t="str">
        <f t="array" ref="G133">INDEX(Sandingan!$BG$3:$BG$552,MATCH($B133,Sandingan!$D$3:$D$552,FALSE))</f>
        <v>TIDAK PUNYA</v>
      </c>
      <c r="H133" s="748"/>
      <c r="I133" s="748"/>
      <c r="J133" s="748"/>
      <c r="K133" s="748"/>
      <c r="L133" s="748"/>
      <c r="M133" s="748"/>
      <c r="N133" s="748"/>
    </row>
    <row r="134">
      <c r="A134" s="145">
        <v>129.0</v>
      </c>
      <c r="B134" s="312" t="s">
        <v>1889</v>
      </c>
      <c r="C134" s="766">
        <f t="array" ref="C134">INDEX(Sandingan!$E$3:$E$552,MATCH($B134,Sandingan!$D$3:$D$552,FALSE))</f>
        <v>45778</v>
      </c>
      <c r="D134" s="731" t="str">
        <f t="array" ref="D134">INDEX(#REF!,MATCH($B134,Sandingan!$D$3:$D$552,FALSE))</f>
        <v>#REF!</v>
      </c>
      <c r="E134" s="64"/>
      <c r="F134" s="731"/>
      <c r="G134" s="64"/>
      <c r="H134" s="748"/>
      <c r="I134" s="748"/>
      <c r="J134" s="748"/>
      <c r="K134" s="748"/>
      <c r="L134" s="748"/>
      <c r="M134" s="748"/>
      <c r="N134" s="748"/>
    </row>
    <row r="135">
      <c r="A135" s="145">
        <v>130.0</v>
      </c>
      <c r="B135" s="312" t="s">
        <v>1815</v>
      </c>
      <c r="C135" s="776">
        <v>45778.0</v>
      </c>
      <c r="D135" s="731" t="str">
        <f t="array" ref="D135">INDEX(#REF!,MATCH($B135,Sandingan!$D$3:$D$552,FALSE))</f>
        <v>#REF!</v>
      </c>
      <c r="E135" s="64"/>
      <c r="F135" s="731"/>
      <c r="G135" s="64" t="str">
        <f t="array" ref="G135">INDEX(Sandingan!$BG$3:$BG$552,MATCH($B135,Sandingan!$D$3:$D$552,FALSE))</f>
        <v>Tidak Punya</v>
      </c>
      <c r="H135" s="748"/>
      <c r="I135" s="748"/>
      <c r="J135" s="748"/>
      <c r="K135" s="748"/>
      <c r="L135" s="748"/>
      <c r="M135" s="748"/>
      <c r="N135" s="748"/>
    </row>
    <row r="136">
      <c r="A136" s="145">
        <v>131.0</v>
      </c>
      <c r="B136" s="312" t="s">
        <v>1860</v>
      </c>
      <c r="C136" s="766">
        <f t="array" ref="C136">INDEX(Sandingan!$E$3:$E$552,MATCH($B136,Sandingan!$D$3:$D$552,FALSE))</f>
        <v>45778</v>
      </c>
      <c r="D136" s="731" t="str">
        <f t="array" ref="D136">INDEX(#REF!,MATCH($B136,Sandingan!$D$3:$D$552,FALSE))</f>
        <v>#REF!</v>
      </c>
      <c r="E136" s="105" t="str">
        <f t="array" ref="E136">index(Sandingan!K$3:K$552,match($B136,Sandingan!$D$3:$D$552,false))</f>
        <v>Peraturan Bupati Bengkulu Tengah Nomor 36 Tahun 2021</v>
      </c>
      <c r="F136" s="64">
        <f t="array" ref="F136">index(Sandingan!L$3:L$552,match($B136,Sandingan!$D$3:$D$552,false))</f>
        <v>2021</v>
      </c>
      <c r="G136" s="64"/>
      <c r="H136" s="748"/>
      <c r="I136" s="748"/>
      <c r="J136" s="748"/>
      <c r="K136" s="748"/>
      <c r="L136" s="748"/>
      <c r="M136" s="748"/>
      <c r="N136" s="748"/>
    </row>
    <row r="137">
      <c r="A137" s="145">
        <v>132.0</v>
      </c>
      <c r="B137" s="312" t="s">
        <v>1832</v>
      </c>
      <c r="C137" s="776">
        <v>45778.0</v>
      </c>
      <c r="D137" s="731" t="str">
        <f t="array" ref="D137">INDEX(#REF!,MATCH($B137,Sandingan!$D$3:$D$552,FALSE))</f>
        <v>#REF!</v>
      </c>
      <c r="E137" s="105" t="str">
        <f t="array" ref="E137">index(Sandingan!K$3:K$552,match($B137,Sandingan!$D$3:$D$552,false))</f>
        <v>Peraturan Walikota Kota Bengkulu Nomor 23 Tahun 2018</v>
      </c>
      <c r="F137" s="64">
        <f t="array" ref="F137">index(Sandingan!L$3:L$552,match($B137,Sandingan!$D$3:$D$552,false))</f>
        <v>2018</v>
      </c>
      <c r="G137" s="64" t="str">
        <f t="array" ref="G137">INDEX(Sandingan!$BG$3:$BG$552,MATCH($B137,Sandingan!$D$3:$D$552,FALSE))</f>
        <v>TIDAK PUNYA</v>
      </c>
      <c r="H137" s="748"/>
      <c r="I137" s="748"/>
      <c r="J137" s="748"/>
      <c r="K137" s="748"/>
      <c r="L137" s="748"/>
      <c r="M137" s="748"/>
      <c r="N137" s="748"/>
    </row>
    <row r="138">
      <c r="A138" s="759">
        <v>133.0</v>
      </c>
      <c r="B138" s="773" t="s">
        <v>4746</v>
      </c>
      <c r="C138" s="761">
        <f t="array" ref="C138">INDEX(Sandingan!$E$3:$E$552,MATCH($B138,Sandingan!$D$3:$D$552,FALSE))</f>
        <v>45748</v>
      </c>
      <c r="D138" s="762" t="str">
        <f t="array" ref="D138">INDEX(#REF!,MATCH($B138,Sandingan!$D$3:$D$552,FALSE))</f>
        <v>#REF!</v>
      </c>
      <c r="E138" s="763" t="str">
        <f t="array" ref="E138">INDEX(Sandingan!AZ$3:AZ$552,MATCH($B138,Sandingan!$D$3:$D$552,FALSE))</f>
        <v>#REF!</v>
      </c>
      <c r="F138" s="764" t="str">
        <f t="array" ref="F138">INDEX(Sandingan!BA$3:BA$552,MATCH($B138,Sandingan!$D$3:$D$552,FALSE))</f>
        <v>#REF!</v>
      </c>
      <c r="G138" s="765" t="str">
        <f t="array" ref="G138">INDEX(Sandingan!$BG$3:$BG$552,MATCH($B138,Sandingan!$D$3:$D$552,FALSE))</f>
        <v>#REF!</v>
      </c>
      <c r="H138" s="748"/>
      <c r="I138" s="748"/>
      <c r="J138" s="748"/>
      <c r="K138" s="748"/>
      <c r="L138" s="748"/>
      <c r="M138" s="748"/>
      <c r="N138" s="748"/>
    </row>
    <row r="139">
      <c r="A139" s="145">
        <v>134.0</v>
      </c>
      <c r="B139" s="312" t="s">
        <v>1716</v>
      </c>
      <c r="C139" s="766">
        <f t="array" ref="C139">INDEX(Sandingan!$E$3:$E$552,MATCH($B139,Sandingan!$D$3:$D$552,FALSE))</f>
        <v>45748</v>
      </c>
      <c r="D139" s="731" t="str">
        <f t="array" ref="D139">INDEX(#REF!,MATCH($B139,Sandingan!$D$3:$D$552,FALSE))</f>
        <v>#REF!</v>
      </c>
      <c r="E139" s="114" t="str">
        <f t="array" ref="E139">INDEX(Sandingan!AZ$3:AZ$552,MATCH($B139,Sandingan!$D$3:$D$552,FALSE))</f>
        <v>Peraturan Bupati Nomor 27 Tahun 2020</v>
      </c>
      <c r="F139" s="71">
        <f t="array" ref="F139">INDEX(Sandingan!BA$3:BA$552,MATCH($B139,Sandingan!$D$3:$D$552,FALSE))</f>
        <v>2020</v>
      </c>
      <c r="G139" s="64" t="str">
        <f t="array" ref="G139">INDEX(Sandingan!$BG$3:$BG$552,MATCH($B139,Sandingan!$D$3:$D$552,FALSE))</f>
        <v>Sewa/Kontrak</v>
      </c>
      <c r="H139" s="748"/>
      <c r="I139" s="748"/>
      <c r="J139" s="748"/>
      <c r="K139" s="748"/>
      <c r="L139" s="748"/>
      <c r="M139" s="748"/>
      <c r="N139" s="748"/>
    </row>
    <row r="140">
      <c r="A140" s="145">
        <v>135.0</v>
      </c>
      <c r="B140" s="312" t="s">
        <v>1754</v>
      </c>
      <c r="C140" s="766">
        <f t="array" ref="C140">INDEX(Sandingan!$E$3:$E$552,MATCH($B140,Sandingan!$D$3:$D$552,FALSE))</f>
        <v>45689</v>
      </c>
      <c r="D140" s="731" t="str">
        <f t="array" ref="D140">INDEX(#REF!,MATCH($B140,Sandingan!$D$3:$D$552,FALSE))</f>
        <v>#REF!</v>
      </c>
      <c r="E140" s="105" t="str">
        <f t="array" ref="E140">index(Sandingan!K$3:K$552,match($B140,Sandingan!$D$3:$D$552,false))</f>
        <v>Peraturan Bupati Tanggamus Nomor 18 Tahun 2020</v>
      </c>
      <c r="F140" s="64">
        <f t="array" ref="F140">index(Sandingan!L$3:L$552,match($B140,Sandingan!$D$3:$D$552,false))</f>
        <v>2020</v>
      </c>
      <c r="G140" s="64"/>
      <c r="H140" s="748"/>
      <c r="I140" s="748"/>
      <c r="J140" s="748"/>
      <c r="K140" s="748"/>
      <c r="L140" s="748"/>
      <c r="M140" s="748"/>
      <c r="N140" s="748"/>
    </row>
    <row r="141">
      <c r="A141" s="145">
        <v>136.0</v>
      </c>
      <c r="B141" s="312" t="s">
        <v>1698</v>
      </c>
      <c r="C141" s="766">
        <f t="array" ref="C141">INDEX(Sandingan!$E$3:$E$552,MATCH($B141,Sandingan!$D$3:$D$552,FALSE))</f>
        <v>45689</v>
      </c>
      <c r="D141" s="731" t="str">
        <f t="array" ref="D141">INDEX(#REF!,MATCH($B141,Sandingan!$D$3:$D$552,FALSE))</f>
        <v>#REF!</v>
      </c>
      <c r="E141" s="105" t="str">
        <f t="array" ref="E141">index(Sandingan!K$3:K$552,match($B141,Sandingan!$D$3:$D$552,false))</f>
        <v>Peraturan Bupati Lampung Selatan Nomor 61 Tahun 2017</v>
      </c>
      <c r="F141" s="64">
        <f t="array" ref="F141">index(Sandingan!L$3:L$552,match($B141,Sandingan!$D$3:$D$552,false))</f>
        <v>2017</v>
      </c>
      <c r="G141" s="64"/>
      <c r="H141" s="748"/>
      <c r="I141" s="748"/>
      <c r="J141" s="748"/>
      <c r="K141" s="748"/>
      <c r="L141" s="748"/>
      <c r="M141" s="748"/>
      <c r="N141" s="748"/>
    </row>
    <row r="142">
      <c r="A142" s="145">
        <v>137.0</v>
      </c>
      <c r="B142" s="312" t="s">
        <v>1708</v>
      </c>
      <c r="C142" s="766">
        <f t="array" ref="C142">INDEX(Sandingan!$E$3:$E$552,MATCH($B142,Sandingan!$D$3:$D$552,FALSE))</f>
        <v>45689</v>
      </c>
      <c r="D142" s="731" t="str">
        <f t="array" ref="D142">INDEX(#REF!,MATCH($B142,Sandingan!$D$3:$D$552,FALSE))</f>
        <v>#REF!</v>
      </c>
      <c r="E142" s="105" t="str">
        <f t="array" ref="E142">index(Sandingan!K$3:K$552,match($B142,Sandingan!$D$3:$D$552,false))</f>
        <v>Peraturan Bupati Lampung Timur Nomor 12 Tahun 2020 </v>
      </c>
      <c r="F142" s="64">
        <f t="array" ref="F142">index(Sandingan!L$3:L$552,match($B142,Sandingan!$D$3:$D$552,false))</f>
        <v>2020</v>
      </c>
      <c r="G142" s="64"/>
      <c r="H142" s="748"/>
      <c r="I142" s="748"/>
      <c r="J142" s="748"/>
      <c r="K142" s="748"/>
      <c r="L142" s="748"/>
      <c r="M142" s="748"/>
      <c r="N142" s="748"/>
    </row>
    <row r="143">
      <c r="A143" s="145">
        <v>138.0</v>
      </c>
      <c r="B143" s="312" t="s">
        <v>1678</v>
      </c>
      <c r="C143" s="766">
        <f t="array" ref="C143">INDEX(Sandingan!$E$3:$E$552,MATCH($B143,Sandingan!$D$3:$D$552,FALSE))</f>
        <v>45748</v>
      </c>
      <c r="D143" s="731" t="str">
        <f t="array" ref="D143">INDEX(#REF!,MATCH($B143,Sandingan!$D$3:$D$552,FALSE))</f>
        <v>#REF!</v>
      </c>
      <c r="E143" s="114" t="str">
        <f t="array" ref="E143">INDEX(Sandingan!AZ$3:AZ$552,MATCH($B143,Sandingan!$D$3:$D$552,FALSE))</f>
        <v>Peraturan Bupati Lampung Tengah Nomor 29 Tahun 2020</v>
      </c>
      <c r="F143" s="71">
        <f t="array" ref="F143">INDEX(Sandingan!BA$3:BA$552,MATCH($B143,Sandingan!$D$3:$D$552,FALSE))</f>
        <v>2020</v>
      </c>
      <c r="G143" s="64" t="str">
        <f t="array" ref="G143">INDEX(Sandingan!$BG$3:$BG$552,MATCH($B143,Sandingan!$D$3:$D$552,FALSE))</f>
        <v>SEWA/KONTRAK</v>
      </c>
      <c r="H143" s="748"/>
      <c r="I143" s="748"/>
      <c r="J143" s="748"/>
      <c r="K143" s="748"/>
      <c r="L143" s="748"/>
      <c r="M143" s="748"/>
      <c r="N143" s="748"/>
    </row>
    <row r="144">
      <c r="A144" s="145">
        <v>139.0</v>
      </c>
      <c r="B144" s="312" t="s">
        <v>1688</v>
      </c>
      <c r="C144" s="766">
        <f t="array" ref="C144">INDEX(Sandingan!$E$3:$E$552,MATCH($B144,Sandingan!$D$3:$D$552,FALSE))</f>
        <v>45748</v>
      </c>
      <c r="D144" s="731" t="str">
        <f t="array" ref="D144">INDEX(#REF!,MATCH($B144,Sandingan!$D$3:$D$552,FALSE))</f>
        <v>#REF!</v>
      </c>
      <c r="E144" s="114" t="str">
        <f t="array" ref="E144">INDEX(Sandingan!AZ$3:AZ$552,MATCH($B144,Sandingan!$D$3:$D$552,FALSE))</f>
        <v>Peraturan Bupati nomor 24 tahun 2020</v>
      </c>
      <c r="F144" s="71">
        <f t="array" ref="F144">INDEX(Sandingan!BA$3:BA$552,MATCH($B144,Sandingan!$D$3:$D$552,FALSE))</f>
        <v>2020</v>
      </c>
      <c r="G144" s="64" t="str">
        <f t="array" ref="G144">INDEX(Sandingan!$BG$3:$BG$552,MATCH($B144,Sandingan!$D$3:$D$552,FALSE))</f>
        <v>Sewa/Kontrak</v>
      </c>
      <c r="H144" s="748"/>
      <c r="I144" s="748"/>
      <c r="J144" s="748"/>
      <c r="K144" s="748"/>
      <c r="L144" s="748"/>
      <c r="M144" s="748"/>
      <c r="N144" s="748"/>
    </row>
    <row r="145">
      <c r="A145" s="145">
        <v>140.0</v>
      </c>
      <c r="B145" s="312" t="s">
        <v>1735</v>
      </c>
      <c r="C145" s="766">
        <f t="array" ref="C145">INDEX(Sandingan!$E$3:$E$552,MATCH($B145,Sandingan!$D$3:$D$552,FALSE))</f>
        <v>45689</v>
      </c>
      <c r="D145" s="731" t="str">
        <f t="array" ref="D145">INDEX(#REF!,MATCH($B145,Sandingan!$D$3:$D$552,FALSE))</f>
        <v>#REF!</v>
      </c>
      <c r="E145" s="105" t="str">
        <f t="array" ref="E145">index(Sandingan!K$3:K$552,match($B145,Sandingan!$D$3:$D$552,false))</f>
        <v>Peraturan Bupati Way Kanan Nomor 14 Tahun 2020</v>
      </c>
      <c r="F145" s="64">
        <f t="array" ref="F145">index(Sandingan!L$3:L$552,match($B145,Sandingan!$D$3:$D$552,false))</f>
        <v>2020</v>
      </c>
      <c r="G145" s="64"/>
      <c r="H145" s="748"/>
      <c r="I145" s="748"/>
      <c r="J145" s="748"/>
      <c r="K145" s="748"/>
      <c r="L145" s="748"/>
      <c r="M145" s="748"/>
      <c r="N145" s="748"/>
    </row>
    <row r="146">
      <c r="A146" s="145">
        <v>141.0</v>
      </c>
      <c r="B146" s="312" t="s">
        <v>1771</v>
      </c>
      <c r="C146" s="766">
        <f t="array" ref="C146">INDEX(Sandingan!$E$3:$E$552,MATCH($B146,Sandingan!$D$3:$D$552,FALSE))</f>
        <v>45748</v>
      </c>
      <c r="D146" s="731" t="str">
        <f t="array" ref="D146">INDEX(#REF!,MATCH($B146,Sandingan!$D$3:$D$552,FALSE))</f>
        <v>#REF!</v>
      </c>
      <c r="E146" s="114" t="str">
        <f t="array" ref="E146">INDEX(Sandingan!AZ$3:AZ$552,MATCH($B146,Sandingan!$D$3:$D$552,FALSE))</f>
        <v>Peraturan Bupati Tulang Bawang Nomor 34 Tahun 2020</v>
      </c>
      <c r="F146" s="71">
        <f t="array" ref="F146">INDEX(Sandingan!BA$3:BA$552,MATCH($B146,Sandingan!$D$3:$D$552,FALSE))</f>
        <v>2020</v>
      </c>
      <c r="G146" s="64" t="str">
        <f t="array" ref="G146">INDEX(Sandingan!$BG$3:$BG$552,MATCH($B146,Sandingan!$D$3:$D$552,FALSE))</f>
        <v>SEWA/KONTRAK</v>
      </c>
      <c r="H146" s="748"/>
      <c r="I146" s="748"/>
      <c r="J146" s="748"/>
      <c r="K146" s="748"/>
      <c r="L146" s="748"/>
      <c r="M146" s="748"/>
      <c r="N146" s="748"/>
    </row>
    <row r="147">
      <c r="A147" s="145">
        <v>142.0</v>
      </c>
      <c r="B147" s="312" t="s">
        <v>1727</v>
      </c>
      <c r="C147" s="766">
        <f t="array" ref="C147">INDEX(Sandingan!$E$3:$E$552,MATCH($B147,Sandingan!$D$3:$D$552,FALSE))</f>
        <v>45748</v>
      </c>
      <c r="D147" s="731" t="str">
        <f t="array" ref="D147">INDEX(#REF!,MATCH($B147,Sandingan!$D$3:$D$552,FALSE))</f>
        <v>#REF!</v>
      </c>
      <c r="E147" s="114" t="str">
        <f t="array" ref="E147">INDEX(Sandingan!AZ$3:AZ$552,MATCH($B147,Sandingan!$D$3:$D$552,FALSE))</f>
        <v>Peraturan Bupati Pesawaran Nomor 12 Tahun 2020 Tentang Pembentukan, Uraian Tugas dan Fungsi Unit Pelaksana Teknis Daerah Perlindungan Perempuan dan Anak</v>
      </c>
      <c r="F147" s="71">
        <f t="array" ref="F147">INDEX(Sandingan!BA$3:BA$552,MATCH($B147,Sandingan!$D$3:$D$552,FALSE))</f>
        <v>2020</v>
      </c>
      <c r="G147" s="64" t="str">
        <f t="array" ref="G147">INDEX(Sandingan!$BG$3:$BG$552,MATCH($B147,Sandingan!$D$3:$D$552,FALSE))</f>
        <v>SEWA/KONTRAK</v>
      </c>
      <c r="H147" s="748"/>
      <c r="I147" s="748"/>
      <c r="J147" s="748"/>
      <c r="K147" s="748"/>
      <c r="L147" s="748"/>
      <c r="M147" s="748"/>
      <c r="N147" s="748"/>
    </row>
    <row r="148">
      <c r="A148" s="145">
        <v>143.0</v>
      </c>
      <c r="B148" s="312" t="s">
        <v>1777</v>
      </c>
      <c r="C148" s="766">
        <f t="array" ref="C148">INDEX(Sandingan!$E$3:$E$552,MATCH($B148,Sandingan!$D$3:$D$552,FALSE))</f>
        <v>45689</v>
      </c>
      <c r="D148" s="731" t="str">
        <f t="array" ref="D148">INDEX(#REF!,MATCH($B148,Sandingan!$D$3:$D$552,FALSE))</f>
        <v>#REF!</v>
      </c>
      <c r="E148" s="105" t="str">
        <f t="array" ref="E148">index(Sandingan!K$3:K$552,match($B148,Sandingan!$D$3:$D$552,false))</f>
        <v>Peraturan Bupati Pringsewu Nomor 70 Tahun 2019 </v>
      </c>
      <c r="F148" s="64">
        <f t="array" ref="F148">index(Sandingan!L$3:L$552,match($B148,Sandingan!$D$3:$D$552,false))</f>
        <v>2020</v>
      </c>
      <c r="G148" s="64"/>
      <c r="H148" s="748"/>
      <c r="I148" s="748"/>
      <c r="J148" s="748"/>
      <c r="K148" s="748"/>
      <c r="L148" s="748"/>
      <c r="M148" s="748"/>
      <c r="N148" s="748"/>
    </row>
    <row r="149">
      <c r="A149" s="145">
        <v>144.0</v>
      </c>
      <c r="B149" s="312" t="s">
        <v>1787</v>
      </c>
      <c r="C149" s="766">
        <f t="array" ref="C149">INDEX(Sandingan!$E$3:$E$552,MATCH($B149,Sandingan!$D$3:$D$552,FALSE))</f>
        <v>45689</v>
      </c>
      <c r="D149" s="731" t="str">
        <f t="array" ref="D149">INDEX(#REF!,MATCH($B149,Sandingan!$D$3:$D$552,FALSE))</f>
        <v>#REF!</v>
      </c>
      <c r="E149" s="105" t="str">
        <f t="array" ref="E149">index(Sandingan!K$3:K$552,match($B149,Sandingan!$D$3:$D$552,false))</f>
        <v>Peraturan Bupati Mesuji Nomor 25 Tahun 2020</v>
      </c>
      <c r="F149" s="64">
        <f t="array" ref="F149">index(Sandingan!L$3:L$552,match($B149,Sandingan!$D$3:$D$552,false))</f>
        <v>2020</v>
      </c>
      <c r="G149" s="64"/>
      <c r="H149" s="748"/>
      <c r="I149" s="748"/>
      <c r="J149" s="748"/>
      <c r="K149" s="748"/>
      <c r="L149" s="748"/>
      <c r="M149" s="748"/>
      <c r="N149" s="748"/>
    </row>
    <row r="150">
      <c r="A150" s="145">
        <v>145.0</v>
      </c>
      <c r="B150" s="312" t="s">
        <v>1764</v>
      </c>
      <c r="C150" s="766">
        <f t="array" ref="C150">INDEX(Sandingan!$E$3:$E$552,MATCH($B150,Sandingan!$D$3:$D$552,FALSE))</f>
        <v>45689</v>
      </c>
      <c r="D150" s="731" t="str">
        <f t="array" ref="D150">INDEX(#REF!,MATCH($B150,Sandingan!$D$3:$D$552,FALSE))</f>
        <v>#REF!</v>
      </c>
      <c r="E150" s="105" t="str">
        <f t="array" ref="E150">index(Sandingan!K$3:K$552,match($B150,Sandingan!$D$3:$D$552,false))</f>
        <v>Peraturan Bupati Tulang Bawang Barat Nomor 29 Tahun 2020</v>
      </c>
      <c r="F150" s="64">
        <f t="array" ref="F150">index(Sandingan!L$3:L$552,match($B150,Sandingan!$D$3:$D$552,false))</f>
        <v>2020</v>
      </c>
      <c r="G150" s="64"/>
      <c r="H150" s="748"/>
      <c r="I150" s="748"/>
      <c r="J150" s="748"/>
      <c r="K150" s="748"/>
      <c r="L150" s="748"/>
      <c r="M150" s="748"/>
      <c r="N150" s="748"/>
    </row>
    <row r="151">
      <c r="A151" s="145">
        <v>146.0</v>
      </c>
      <c r="B151" s="312" t="s">
        <v>1745</v>
      </c>
      <c r="C151" s="766">
        <f t="array" ref="C151">INDEX(Sandingan!$E$3:$E$552,MATCH($B151,Sandingan!$D$3:$D$552,FALSE))</f>
        <v>45748</v>
      </c>
      <c r="D151" s="731" t="str">
        <f t="array" ref="D151">INDEX(#REF!,MATCH($B151,Sandingan!$D$3:$D$552,FALSE))</f>
        <v>#REF!</v>
      </c>
      <c r="E151" s="114" t="str">
        <f t="array" ref="E151">INDEX(Sandingan!AZ$3:AZ$552,MATCH($B151,Sandingan!$D$3:$D$552,FALSE))</f>
        <v>Peraturan Bupati Pesisir Barat Nomor 4 Tahun 2020</v>
      </c>
      <c r="F151" s="71">
        <f t="array" ref="F151">INDEX(Sandingan!BA$3:BA$552,MATCH($B151,Sandingan!$D$3:$D$552,FALSE))</f>
        <v>2020</v>
      </c>
      <c r="G151" s="64" t="str">
        <f t="array" ref="G151">INDEX(Sandingan!$BG$3:$BG$552,MATCH($B151,Sandingan!$D$3:$D$552,FALSE))</f>
        <v>Sewa/Kontrak</v>
      </c>
      <c r="H151" s="748"/>
      <c r="I151" s="748"/>
      <c r="J151" s="748"/>
      <c r="K151" s="748"/>
      <c r="L151" s="748"/>
      <c r="M151" s="748"/>
      <c r="N151" s="748"/>
    </row>
    <row r="152">
      <c r="A152" s="145">
        <v>147.0</v>
      </c>
      <c r="B152" s="312" t="s">
        <v>1669</v>
      </c>
      <c r="C152" s="766">
        <f t="array" ref="C152">INDEX(Sandingan!$E$3:$E$552,MATCH($B152,Sandingan!$D$3:$D$552,FALSE))</f>
        <v>45748</v>
      </c>
      <c r="D152" s="731" t="str">
        <f t="array" ref="D152">INDEX(#REF!,MATCH($B152,Sandingan!$D$3:$D$552,FALSE))</f>
        <v>#REF!</v>
      </c>
      <c r="E152" s="114" t="str">
        <f t="array" ref="E152">INDEX(Sandingan!AZ$3:AZ$552,MATCH($B152,Sandingan!$D$3:$D$552,FALSE))</f>
        <v>Peraturan Walikota Bandar Lampung Nomor 6 Tahun 2020</v>
      </c>
      <c r="F152" s="71">
        <f t="array" ref="F152">INDEX(Sandingan!BA$3:BA$552,MATCH($B152,Sandingan!$D$3:$D$552,FALSE))</f>
        <v>2020</v>
      </c>
      <c r="G152" s="64" t="str">
        <f t="array" ref="G152">INDEX(Sandingan!$BG$3:$BG$552,MATCH($B152,Sandingan!$D$3:$D$552,FALSE))</f>
        <v>ADA MELALUI KERJA SAMA</v>
      </c>
      <c r="H152" s="748"/>
      <c r="I152" s="748"/>
      <c r="J152" s="748"/>
      <c r="K152" s="748"/>
      <c r="L152" s="748"/>
      <c r="M152" s="748"/>
      <c r="N152" s="748"/>
    </row>
    <row r="153">
      <c r="A153" s="145">
        <v>148.0</v>
      </c>
      <c r="B153" s="312" t="s">
        <v>1797</v>
      </c>
      <c r="C153" s="766">
        <f t="array" ref="C153">INDEX(Sandingan!$E$3:$E$552,MATCH($B153,Sandingan!$D$3:$D$552,FALSE))</f>
        <v>45689</v>
      </c>
      <c r="D153" s="731" t="str">
        <f t="array" ref="D153">INDEX(#REF!,MATCH($B153,Sandingan!$D$3:$D$552,FALSE))</f>
        <v>#REF!</v>
      </c>
      <c r="E153" s="105" t="str">
        <f t="array" ref="E153">index(Sandingan!K$3:K$552,match($B153,Sandingan!$D$3:$D$552,false))</f>
        <v>Peraturan Walikota Metro Nomor 3 Tahun 2018 tentang Pembentukan Organisasi dan Tata Kerja Unit Pelaksana Teknis Daerah pada Pemerintah Kota Metro</v>
      </c>
      <c r="F153" s="64">
        <f t="array" ref="F153">index(Sandingan!L$3:L$552,match($B153,Sandingan!$D$3:$D$552,false))</f>
        <v>2018</v>
      </c>
      <c r="G153" s="64"/>
      <c r="H153" s="748"/>
      <c r="I153" s="748"/>
      <c r="J153" s="748"/>
      <c r="K153" s="748"/>
      <c r="L153" s="748"/>
      <c r="M153" s="748"/>
      <c r="N153" s="748"/>
    </row>
    <row r="154">
      <c r="A154" s="759">
        <v>149.0</v>
      </c>
      <c r="B154" s="773" t="s">
        <v>4747</v>
      </c>
      <c r="C154" s="761">
        <f t="array" ref="C154">INDEX(Sandingan!$E$3:$E$552,MATCH($B154,Sandingan!$D$3:$D$552,FALSE))</f>
        <v>45689</v>
      </c>
      <c r="D154" s="762" t="str">
        <f t="array" ref="D154">INDEX(#REF!,MATCH($B154,Sandingan!$D$3:$D$552,FALSE))</f>
        <v>#REF!</v>
      </c>
      <c r="E154" s="774" t="str">
        <f t="array" ref="E154">index(Sandingan!K$3:K$552,match($B154,Sandingan!$D$3:$D$552,false))</f>
        <v>Peraturan Gubernur Kepulauan Bangka Belitung Nomor 12 Tahun 2021</v>
      </c>
      <c r="F154" s="765">
        <f t="array" ref="F154">index(Sandingan!L$3:L$552,match($B154,Sandingan!$D$3:$D$552,false))</f>
        <v>2021</v>
      </c>
      <c r="G154" s="765"/>
      <c r="H154" s="748"/>
      <c r="I154" s="748"/>
      <c r="J154" s="748"/>
      <c r="K154" s="748"/>
      <c r="L154" s="748"/>
      <c r="M154" s="748"/>
      <c r="N154" s="748"/>
    </row>
    <row r="155">
      <c r="A155" s="145">
        <v>150.0</v>
      </c>
      <c r="B155" s="312" t="s">
        <v>1629</v>
      </c>
      <c r="C155" s="766">
        <f t="array" ref="C155">INDEX(Sandingan!$E$3:$E$552,MATCH($B155,Sandingan!$D$3:$D$552,FALSE))</f>
        <v>45689</v>
      </c>
      <c r="D155" s="731" t="str">
        <f t="array" ref="D155">INDEX(#REF!,MATCH($B155,Sandingan!$D$3:$D$552,FALSE))</f>
        <v>#REF!</v>
      </c>
      <c r="E155" s="105" t="str">
        <f t="array" ref="E155">index(Sandingan!K$3:K$552,match($B155,Sandingan!$D$3:$D$552,false))</f>
        <v>Peraturan Bupati nomor 83 tahun 2020 tentang pembentukan unit pelaksana teknis daerah di lingkungan pemkab bangka</v>
      </c>
      <c r="F155" s="64">
        <f t="array" ref="F155">index(Sandingan!L$3:L$552,match($B155,Sandingan!$D$3:$D$552,false))</f>
        <v>2020</v>
      </c>
      <c r="G155" s="64"/>
      <c r="H155" s="748"/>
      <c r="I155" s="748"/>
      <c r="J155" s="748"/>
      <c r="K155" s="748"/>
      <c r="L155" s="748"/>
      <c r="M155" s="748"/>
      <c r="N155" s="748"/>
    </row>
    <row r="156">
      <c r="A156" s="145">
        <v>151.0</v>
      </c>
      <c r="B156" s="312" t="s">
        <v>1641</v>
      </c>
      <c r="C156" s="766">
        <f t="array" ref="C156">INDEX(Sandingan!$E$3:$E$552,MATCH($B156,Sandingan!$D$3:$D$552,FALSE))</f>
        <v>45748</v>
      </c>
      <c r="D156" s="731" t="str">
        <f t="array" ref="D156">INDEX(#REF!,MATCH($B156,Sandingan!$D$3:$D$552,FALSE))</f>
        <v>#REF!</v>
      </c>
      <c r="E156" s="114" t="str">
        <f t="array" ref="E156">INDEX(Sandingan!AZ$3:AZ$552,MATCH($B156,Sandingan!$D$3:$D$552,FALSE))</f>
        <v>Peraturan Bupati Nomor 56 Tahun 2022</v>
      </c>
      <c r="F156" s="71">
        <f t="array" ref="F156">INDEX(Sandingan!BA$3:BA$552,MATCH($B156,Sandingan!$D$3:$D$552,FALSE))</f>
        <v>2022</v>
      </c>
      <c r="G156" s="64" t="str">
        <f t="array" ref="G156">INDEX(Sandingan!$BG$3:$BG$552,MATCH($B156,Sandingan!$D$3:$D$552,FALSE))</f>
        <v>MILIK SENDIRI</v>
      </c>
      <c r="H156" s="748"/>
      <c r="I156" s="748"/>
      <c r="J156" s="748"/>
      <c r="K156" s="748"/>
      <c r="L156" s="748"/>
      <c r="M156" s="748"/>
      <c r="N156" s="748"/>
    </row>
    <row r="157">
      <c r="A157" s="145">
        <v>152.0</v>
      </c>
      <c r="B157" s="312" t="s">
        <v>1600</v>
      </c>
      <c r="C157" s="766">
        <f t="array" ref="C157">INDEX(Sandingan!$E$3:$E$552,MATCH($B157,Sandingan!$D$3:$D$552,FALSE))</f>
        <v>45748</v>
      </c>
      <c r="D157" s="731" t="str">
        <f t="array" ref="D157">INDEX(#REF!,MATCH($B157,Sandingan!$D$3:$D$552,FALSE))</f>
        <v>#REF!</v>
      </c>
      <c r="E157" s="114" t="str">
        <f t="array" ref="E157">INDEX(Sandingan!AZ$3:AZ$552,MATCH($B157,Sandingan!$D$3:$D$552,FALSE))</f>
        <v>Peraturan Bupati Nomor 18 Tahun 2022</v>
      </c>
      <c r="F157" s="71">
        <f t="array" ref="F157">INDEX(Sandingan!BA$3:BA$552,MATCH($B157,Sandingan!$D$3:$D$552,FALSE))</f>
        <v>2022</v>
      </c>
      <c r="G157" s="64" t="str">
        <f t="array" ref="G157">INDEX(Sandingan!$BG$3:$BG$552,MATCH($B157,Sandingan!$D$3:$D$552,FALSE))</f>
        <v>Pinjam Pakai</v>
      </c>
      <c r="H157" s="748"/>
      <c r="I157" s="748"/>
      <c r="J157" s="748"/>
      <c r="K157" s="748"/>
      <c r="L157" s="748"/>
      <c r="M157" s="748"/>
      <c r="N157" s="748"/>
    </row>
    <row r="158">
      <c r="A158" s="145">
        <v>153.0</v>
      </c>
      <c r="B158" s="312" t="s">
        <v>1658</v>
      </c>
      <c r="C158" s="766" t="str">
        <f t="array" ref="C158">INDEX(Sandingan!$E$3:$E$552,MATCH($B158,Sandingan!$D$3:$D$552,FALSE))</f>
        <v/>
      </c>
      <c r="D158" s="731" t="str">
        <f t="array" ref="D158">INDEX(#REF!,MATCH($B158,Sandingan!$D$3:$D$552,FALSE))</f>
        <v>#REF!</v>
      </c>
      <c r="E158" s="64"/>
      <c r="F158" s="731"/>
      <c r="G158" s="64"/>
      <c r="H158" s="748"/>
      <c r="I158" s="748"/>
      <c r="J158" s="748"/>
      <c r="K158" s="748"/>
      <c r="L158" s="748"/>
      <c r="M158" s="748"/>
      <c r="N158" s="748"/>
    </row>
    <row r="159">
      <c r="A159" s="145">
        <v>154.0</v>
      </c>
      <c r="B159" s="312" t="s">
        <v>1649</v>
      </c>
      <c r="C159" s="766">
        <f t="array" ref="C159">INDEX(Sandingan!$E$3:$E$552,MATCH($B159,Sandingan!$D$3:$D$552,FALSE))</f>
        <v>45689</v>
      </c>
      <c r="D159" s="731" t="str">
        <f t="array" ref="D159">INDEX(#REF!,MATCH($B159,Sandingan!$D$3:$D$552,FALSE))</f>
        <v>#REF!</v>
      </c>
      <c r="E159" s="105" t="str">
        <f t="array" ref="E159">index(Sandingan!K$3:K$552,match($B159,Sandingan!$D$3:$D$552,false))</f>
        <v>Peraturan Bupati Bangka Selatan Nomor 44 Tahun 2020</v>
      </c>
      <c r="F159" s="64">
        <f t="array" ref="F159">index(Sandingan!L$3:L$552,match($B159,Sandingan!$D$3:$D$552,false))</f>
        <v>2020</v>
      </c>
      <c r="G159" s="64"/>
      <c r="H159" s="748"/>
      <c r="I159" s="748"/>
      <c r="J159" s="748"/>
      <c r="K159" s="748"/>
      <c r="L159" s="748"/>
      <c r="M159" s="748"/>
      <c r="N159" s="748"/>
    </row>
    <row r="160">
      <c r="A160" s="145">
        <v>155.0</v>
      </c>
      <c r="B160" s="312" t="s">
        <v>1619</v>
      </c>
      <c r="C160" s="766">
        <f t="array" ref="C160">INDEX(Sandingan!$E$3:$E$552,MATCH($B160,Sandingan!$D$3:$D$552,FALSE))</f>
        <v>45748</v>
      </c>
      <c r="D160" s="731" t="str">
        <f t="array" ref="D160">INDEX(#REF!,MATCH($B160,Sandingan!$D$3:$D$552,FALSE))</f>
        <v>#REF!</v>
      </c>
      <c r="E160" s="114" t="str">
        <f t="array" ref="E160">INDEX(Sandingan!AZ$3:AZ$552,MATCH($B160,Sandingan!$D$3:$D$552,FALSE))</f>
        <v>Peraturan Bupati Belitung Timur Nomor 61 Tahun 2020</v>
      </c>
      <c r="F160" s="71">
        <f t="array" ref="F160">INDEX(Sandingan!BA$3:BA$552,MATCH($B160,Sandingan!$D$3:$D$552,FALSE))</f>
        <v>2020</v>
      </c>
      <c r="G160" s="64" t="str">
        <f t="array" ref="G160">INDEX(Sandingan!$BG$3:$BG$552,MATCH($B160,Sandingan!$D$3:$D$552,FALSE))</f>
        <v>GABUNG DINAS PPPA</v>
      </c>
      <c r="H160" s="748"/>
      <c r="I160" s="748"/>
      <c r="J160" s="748"/>
      <c r="K160" s="748"/>
      <c r="L160" s="748"/>
      <c r="M160" s="748"/>
      <c r="N160" s="748"/>
    </row>
    <row r="161">
      <c r="A161" s="145">
        <v>156.0</v>
      </c>
      <c r="B161" s="312" t="s">
        <v>1610</v>
      </c>
      <c r="C161" s="766">
        <f t="array" ref="C161">INDEX(Sandingan!$E$3:$E$552,MATCH($B161,Sandingan!$D$3:$D$552,FALSE))</f>
        <v>45748</v>
      </c>
      <c r="D161" s="731" t="str">
        <f t="array" ref="D161">INDEX(#REF!,MATCH($B161,Sandingan!$D$3:$D$552,FALSE))</f>
        <v>#REF!</v>
      </c>
      <c r="E161" s="114" t="str">
        <f t="array" ref="E161">INDEX(Sandingan!AZ$3:AZ$552,MATCH($B161,Sandingan!$D$3:$D$552,FALSE))</f>
        <v>Peraturan Walikota Pangkal PInang Nomor 59 Tahun 2020</v>
      </c>
      <c r="F161" s="71">
        <f t="array" ref="F161">INDEX(Sandingan!BA$3:BA$552,MATCH($B161,Sandingan!$D$3:$D$552,FALSE))</f>
        <v>2020</v>
      </c>
      <c r="G161" s="64" t="str">
        <f t="array" ref="G161">INDEX(Sandingan!$BG$3:$BG$552,MATCH($B161,Sandingan!$D$3:$D$552,FALSE))</f>
        <v>Sewa/Kontrak</v>
      </c>
      <c r="H161" s="748"/>
      <c r="I161" s="748"/>
      <c r="J161" s="748"/>
      <c r="K161" s="748"/>
      <c r="L161" s="748"/>
      <c r="M161" s="748"/>
      <c r="N161" s="748"/>
    </row>
    <row r="162">
      <c r="A162" s="759">
        <v>157.0</v>
      </c>
      <c r="B162" s="773" t="s">
        <v>4748</v>
      </c>
      <c r="C162" s="761">
        <f t="array" ref="C162">INDEX(Sandingan!$E$3:$E$552,MATCH($B162,Sandingan!$D$3:$D$552,FALSE))</f>
        <v>45689</v>
      </c>
      <c r="D162" s="762" t="str">
        <f t="array" ref="D162">INDEX(#REF!,MATCH($B162,Sandingan!$D$3:$D$552,FALSE))</f>
        <v>#REF!</v>
      </c>
      <c r="E162" s="774" t="str">
        <f t="array" ref="E162">index(Sandingan!K$3:K$552,match($B162,Sandingan!$D$3:$D$552,false))</f>
        <v>Peraturan Gubernur Provinsi Kepulauan Riau Nomor 81 Tahun 2017  tentang Pembentukan UPTD PPA, merubah/mencabut Peraturan Gubernur Provinsi Kepulauan Riau Nomor 81 Tahun 2017 tentang Pembentukan Unit Pelaksana Teknis Pusat Pelayanan Terpadu Perlindungan Perempuan dan Anak Pada Dinas Pemberdayaan Perempuan, Perlindungan Anak, Pengendalian Penduduk dan Keluarga Berencana Provinsi Kepulauan Riau</v>
      </c>
      <c r="F162" s="765">
        <f t="array" ref="F162">index(Sandingan!L$3:L$552,match($B162,Sandingan!$D$3:$D$552,false))</f>
        <v>2017</v>
      </c>
      <c r="G162" s="765"/>
      <c r="H162" s="748"/>
      <c r="I162" s="748"/>
      <c r="J162" s="748"/>
      <c r="K162" s="748"/>
      <c r="L162" s="748"/>
      <c r="M162" s="748"/>
      <c r="N162" s="748"/>
    </row>
    <row r="163">
      <c r="A163" s="145">
        <v>158.0</v>
      </c>
      <c r="B163" s="312" t="s">
        <v>1312</v>
      </c>
      <c r="C163" s="766">
        <f t="array" ref="C163">INDEX(Sandingan!$E$3:$E$552,MATCH($B163,Sandingan!$D$3:$D$552,FALSE))</f>
        <v>45748</v>
      </c>
      <c r="D163" s="731" t="str">
        <f t="array" ref="D163">INDEX(#REF!,MATCH($B163,Sandingan!$D$3:$D$552,FALSE))</f>
        <v>#REF!</v>
      </c>
      <c r="E163" s="114" t="str">
        <f t="array" ref="E163">INDEX(Sandingan!AZ$3:AZ$552,MATCH($B163,Sandingan!$D$3:$D$552,FALSE))</f>
        <v>Peraturan Bupati Nomor 1 Tahun 2022</v>
      </c>
      <c r="F163" s="71">
        <f t="array" ref="F163">INDEX(Sandingan!BA$3:BA$552,MATCH($B163,Sandingan!$D$3:$D$552,FALSE))</f>
        <v>2022</v>
      </c>
      <c r="G163" s="64" t="str">
        <f t="array" ref="G163">INDEX(Sandingan!$BG$3:$BG$552,MATCH($B163,Sandingan!$D$3:$D$552,FALSE))</f>
        <v>SEWA/KONTRAK</v>
      </c>
      <c r="H163" s="748"/>
      <c r="I163" s="748"/>
      <c r="J163" s="748"/>
      <c r="K163" s="748"/>
      <c r="L163" s="748"/>
      <c r="M163" s="748"/>
      <c r="N163" s="748"/>
    </row>
    <row r="164">
      <c r="A164" s="145">
        <v>159.0</v>
      </c>
      <c r="B164" s="312" t="s">
        <v>1320</v>
      </c>
      <c r="C164" s="766">
        <f t="array" ref="C164">INDEX(Sandingan!$E$3:$E$552,MATCH($B164,Sandingan!$D$3:$D$552,FALSE))</f>
        <v>45689</v>
      </c>
      <c r="D164" s="731" t="str">
        <f t="array" ref="D164">INDEX(#REF!,MATCH($B164,Sandingan!$D$3:$D$552,FALSE))</f>
        <v>#REF!</v>
      </c>
      <c r="E164" s="105" t="str">
        <f t="array" ref="E164">index(Sandingan!K$3:K$552,match($B164,Sandingan!$D$3:$D$552,false))</f>
        <v>Peraturan Bupati Bintan Nomor 34 Tahun 2023</v>
      </c>
      <c r="F164" s="64">
        <f t="array" ref="F164">index(Sandingan!L$3:L$552,match($B164,Sandingan!$D$3:$D$552,false))</f>
        <v>2023</v>
      </c>
      <c r="G164" s="64"/>
      <c r="H164" s="748"/>
      <c r="I164" s="748"/>
      <c r="J164" s="748"/>
      <c r="K164" s="748"/>
      <c r="L164" s="748"/>
      <c r="M164" s="748"/>
      <c r="N164" s="748"/>
    </row>
    <row r="165">
      <c r="A165" s="145">
        <v>160.0</v>
      </c>
      <c r="B165" s="312" t="s">
        <v>1330</v>
      </c>
      <c r="C165" s="766">
        <f t="array" ref="C165">INDEX(Sandingan!$E$3:$E$552,MATCH($B165,Sandingan!$D$3:$D$552,FALSE))</f>
        <v>45748</v>
      </c>
      <c r="D165" s="731" t="str">
        <f t="array" ref="D165">INDEX(#REF!,MATCH($B165,Sandingan!$D$3:$D$552,FALSE))</f>
        <v>#REF!</v>
      </c>
      <c r="E165" s="114" t="str">
        <f t="array" ref="E165">INDEX(Sandingan!AZ$3:AZ$552,MATCH($B165,Sandingan!$D$3:$D$552,FALSE))</f>
        <v>Peraturan Bupati Natuna no. 11 Tahun 2022 tentang Unit Pelaksana Teknis Daerah Perlindungan Perempuan dan Anak pada Dinas Pemberdayaan Perempuan Perlindungan Anak, Pengebdalian Penduduk dan KB Kabupaten Natuna yang mencabut Peraturan Bupati Natuna No. 45 Tahun 2020  Unit Pelaksana Teknis Daerah Perlindungan Perempuan dan Anak pada Dinas Pemberdayaan Perempuan Perlindungan Anak, Pengendalian Penduduk dan KB Kabupaten Natuna</v>
      </c>
      <c r="F165" s="71">
        <f t="array" ref="F165">INDEX(Sandingan!BA$3:BA$552,MATCH($B165,Sandingan!$D$3:$D$552,FALSE))</f>
        <v>2020</v>
      </c>
      <c r="G165" s="64" t="str">
        <f t="array" ref="G165">INDEX(Sandingan!$BG$3:$BG$552,MATCH($B165,Sandingan!$D$3:$D$552,FALSE))</f>
        <v>Sewa/Kontrak</v>
      </c>
      <c r="H165" s="748"/>
      <c r="I165" s="748"/>
      <c r="J165" s="748"/>
      <c r="K165" s="748"/>
      <c r="L165" s="748"/>
      <c r="M165" s="748"/>
      <c r="N165" s="748"/>
    </row>
    <row r="166">
      <c r="A166" s="145">
        <v>161.0</v>
      </c>
      <c r="B166" s="312" t="s">
        <v>1344</v>
      </c>
      <c r="C166" s="766">
        <f t="array" ref="C166">INDEX(Sandingan!$E$3:$E$552,MATCH($B166,Sandingan!$D$3:$D$552,FALSE))</f>
        <v>45689</v>
      </c>
      <c r="D166" s="731" t="str">
        <f t="array" ref="D166">INDEX(#REF!,MATCH($B166,Sandingan!$D$3:$D$552,FALSE))</f>
        <v>#REF!</v>
      </c>
      <c r="E166" s="105" t="str">
        <f t="array" ref="E166">index(Sandingan!K$3:K$552,match($B166,Sandingan!$D$3:$D$552,false))</f>
        <v>Peraturan Bupati Lingga Nomor 76 Tahun 2022</v>
      </c>
      <c r="F166" s="64">
        <f t="array" ref="F166">index(Sandingan!L$3:L$552,match($B166,Sandingan!$D$3:$D$552,false))</f>
        <v>2022</v>
      </c>
      <c r="G166" s="64"/>
      <c r="H166" s="748"/>
      <c r="I166" s="748"/>
      <c r="J166" s="748"/>
      <c r="K166" s="748"/>
      <c r="L166" s="748"/>
      <c r="M166" s="748"/>
      <c r="N166" s="748"/>
    </row>
    <row r="167">
      <c r="A167" s="145">
        <v>162.0</v>
      </c>
      <c r="B167" s="312" t="s">
        <v>1357</v>
      </c>
      <c r="C167" s="766" t="str">
        <f t="array" ref="C167">INDEX(Sandingan!$E$3:$E$552,MATCH($B167,Sandingan!$D$3:$D$552,FALSE))</f>
        <v/>
      </c>
      <c r="D167" s="731" t="str">
        <f t="array" ref="D167">INDEX(#REF!,MATCH($B167,Sandingan!$D$3:$D$552,FALSE))</f>
        <v>#REF!</v>
      </c>
      <c r="E167" s="64"/>
      <c r="F167" s="731"/>
      <c r="G167" s="64"/>
      <c r="H167" s="748"/>
      <c r="I167" s="748"/>
      <c r="J167" s="748"/>
      <c r="K167" s="748"/>
      <c r="L167" s="748"/>
      <c r="M167" s="748"/>
      <c r="N167" s="748"/>
    </row>
    <row r="168">
      <c r="A168" s="145">
        <v>163.0</v>
      </c>
      <c r="B168" s="312" t="s">
        <v>1303</v>
      </c>
      <c r="C168" s="766">
        <f t="array" ref="C168">INDEX(Sandingan!$E$3:$E$552,MATCH($B168,Sandingan!$D$3:$D$552,FALSE))</f>
        <v>45748</v>
      </c>
      <c r="D168" s="731" t="str">
        <f t="array" ref="D168">INDEX(#REF!,MATCH($B168,Sandingan!$D$3:$D$552,FALSE))</f>
        <v>#REF!</v>
      </c>
      <c r="E168" s="114" t="str">
        <f t="array" ref="E168">INDEX(Sandingan!AZ$3:AZ$552,MATCH($B168,Sandingan!$D$3:$D$552,FALSE))</f>
        <v>Peraturan Walikota Kota Batam Nomor 59 Tahun 2021 tentang Unit Pelaksana Teknis Daerah Perlindungan perempuan dan Anak Kota Batam</v>
      </c>
      <c r="F168" s="71">
        <f t="array" ref="F168">INDEX(Sandingan!BA$3:BA$552,MATCH($B168,Sandingan!$D$3:$D$552,FALSE))</f>
        <v>2021</v>
      </c>
      <c r="G168" s="64" t="str">
        <f t="array" ref="G168">INDEX(Sandingan!$BG$3:$BG$552,MATCH($B168,Sandingan!$D$3:$D$552,FALSE))</f>
        <v>SEWA/KONTRAK</v>
      </c>
      <c r="H168" s="748"/>
      <c r="I168" s="748"/>
      <c r="J168" s="748"/>
      <c r="K168" s="748"/>
      <c r="L168" s="748"/>
      <c r="M168" s="748"/>
      <c r="N168" s="748"/>
    </row>
    <row r="169">
      <c r="A169" s="145">
        <v>164.0</v>
      </c>
      <c r="B169" s="312" t="s">
        <v>1355</v>
      </c>
      <c r="C169" s="766">
        <f t="array" ref="C169">INDEX(Sandingan!$E$3:$E$552,MATCH($B169,Sandingan!$D$3:$D$552,FALSE))</f>
        <v>45689</v>
      </c>
      <c r="D169" s="731" t="str">
        <f t="array" ref="D169">INDEX(#REF!,MATCH($B169,Sandingan!$D$3:$D$552,FALSE))</f>
        <v>#REF!</v>
      </c>
      <c r="E169" s="105" t="str">
        <f t="array" ref="E169">index(Sandingan!K$3:K$552,match($B169,Sandingan!$D$3:$D$552,false))</f>
        <v>Peraturan Walikota Tanjung Pinang Nomor 18 Tahun 2020</v>
      </c>
      <c r="F169" s="64">
        <f t="array" ref="F169">index(Sandingan!L$3:L$552,match($B169,Sandingan!$D$3:$D$552,false))</f>
        <v>2020</v>
      </c>
      <c r="G169" s="64"/>
      <c r="H169" s="748"/>
      <c r="I169" s="748"/>
      <c r="J169" s="748"/>
      <c r="K169" s="748"/>
      <c r="L169" s="748"/>
      <c r="M169" s="748"/>
      <c r="N169" s="748"/>
    </row>
    <row r="170">
      <c r="A170" s="759">
        <v>165.0</v>
      </c>
      <c r="B170" s="773" t="s">
        <v>4749</v>
      </c>
      <c r="C170" s="761">
        <f t="array" ref="C170">INDEX(Sandingan!$E$3:$E$552,MATCH($B170,Sandingan!$D$3:$D$552,FALSE))</f>
        <v>45748</v>
      </c>
      <c r="D170" s="762" t="str">
        <f t="array" ref="D170">INDEX(#REF!,MATCH($B170,Sandingan!$D$3:$D$552,FALSE))</f>
        <v>#REF!</v>
      </c>
      <c r="E170" s="763" t="str">
        <f t="array" ref="E170">INDEX(Sandingan!AZ$3:AZ$552,MATCH($B170,Sandingan!$D$3:$D$552,FALSE))</f>
        <v>#REF!</v>
      </c>
      <c r="F170" s="764" t="str">
        <f t="array" ref="F170">INDEX(Sandingan!BA$3:BA$552,MATCH($B170,Sandingan!$D$3:$D$552,FALSE))</f>
        <v>#REF!</v>
      </c>
      <c r="G170" s="765" t="str">
        <f t="array" ref="G170">INDEX(Sandingan!$BG$3:$BG$552,MATCH($B170,Sandingan!$D$3:$D$552,FALSE))</f>
        <v>#REF!</v>
      </c>
      <c r="H170" s="748"/>
      <c r="I170" s="748"/>
      <c r="J170" s="748"/>
      <c r="K170" s="748"/>
      <c r="L170" s="748"/>
      <c r="M170" s="748"/>
      <c r="N170" s="748"/>
    </row>
    <row r="171">
      <c r="A171" s="759">
        <v>166.0</v>
      </c>
      <c r="B171" s="773" t="s">
        <v>4750</v>
      </c>
      <c r="C171" s="761">
        <f t="array" ref="C171">INDEX(Sandingan!$E$3:$E$552,MATCH($B171,Sandingan!$D$3:$D$552,FALSE))</f>
        <v>45748</v>
      </c>
      <c r="D171" s="762" t="str">
        <f t="array" ref="D171">INDEX(#REF!,MATCH($B171,Sandingan!$D$3:$D$552,FALSE))</f>
        <v>#REF!</v>
      </c>
      <c r="E171" s="763" t="str">
        <f t="array" ref="E171">INDEX(Sandingan!AZ$3:AZ$552,MATCH($B171,Sandingan!$D$3:$D$552,FALSE))</f>
        <v>#REF!</v>
      </c>
      <c r="F171" s="764" t="str">
        <f t="array" ref="F171">INDEX(Sandingan!BA$3:BA$552,MATCH($B171,Sandingan!$D$3:$D$552,FALSE))</f>
        <v>#REF!</v>
      </c>
      <c r="G171" s="765" t="str">
        <f t="array" ref="G171">INDEX(Sandingan!$BG$3:$BG$552,MATCH($B171,Sandingan!$D$3:$D$552,FALSE))</f>
        <v>#REF!</v>
      </c>
      <c r="H171" s="748"/>
      <c r="I171" s="748"/>
      <c r="J171" s="748"/>
      <c r="K171" s="748"/>
      <c r="L171" s="748"/>
      <c r="M171" s="748"/>
      <c r="N171" s="748"/>
    </row>
    <row r="172">
      <c r="A172" s="145">
        <v>167.0</v>
      </c>
      <c r="B172" s="312" t="s">
        <v>2139</v>
      </c>
      <c r="C172" s="766">
        <f t="array" ref="C172">INDEX(Sandingan!$E$3:$E$552,MATCH($B172,Sandingan!$D$3:$D$552,FALSE))</f>
        <v>45689</v>
      </c>
      <c r="D172" s="731" t="str">
        <f t="array" ref="D172">INDEX(#REF!,MATCH($B172,Sandingan!$D$3:$D$552,FALSE))</f>
        <v>#REF!</v>
      </c>
      <c r="E172" s="105" t="str">
        <f t="array" ref="E172">index(Sandingan!K$3:K$552,match($B172,Sandingan!$D$3:$D$552,false))</f>
        <v>Peraturan Bupati Bogor Nomor 13 Tahun 2018 tentang Pembentukan, Organisasi dan Tata Kerja Unit Pelaksana Teknis Perlindungan Perempuan dan Anak Kelas A Pada Dinas Pemberdayaan Perempuan dan Perlindungan Anak, Pengendalian Penduduk, dan Keluarga Berencana</v>
      </c>
      <c r="F172" s="64">
        <f t="array" ref="F172">index(Sandingan!L$3:L$552,match($B172,Sandingan!$D$3:$D$552,false))</f>
        <v>2018</v>
      </c>
      <c r="G172" s="64"/>
      <c r="H172" s="748"/>
      <c r="I172" s="748"/>
      <c r="J172" s="748"/>
      <c r="K172" s="748"/>
      <c r="L172" s="748"/>
      <c r="M172" s="748"/>
      <c r="N172" s="748"/>
    </row>
    <row r="173">
      <c r="A173" s="145">
        <v>168.0</v>
      </c>
      <c r="B173" s="312" t="s">
        <v>2102</v>
      </c>
      <c r="C173" s="766">
        <f t="array" ref="C173">INDEX(Sandingan!$E$3:$E$552,MATCH($B173,Sandingan!$D$3:$D$552,FALSE))</f>
        <v>45748</v>
      </c>
      <c r="D173" s="731" t="str">
        <f t="array" ref="D173">INDEX(#REF!,MATCH($B173,Sandingan!$D$3:$D$552,FALSE))</f>
        <v>#REF!</v>
      </c>
      <c r="E173" s="114" t="str">
        <f t="array" ref="E173">INDEX(Sandingan!AZ$3:AZ$552,MATCH($B173,Sandingan!$D$3:$D$552,FALSE))</f>
        <v>Peraturan Bupati Nomor 33 Tahun 2022</v>
      </c>
      <c r="F173" s="71">
        <f t="array" ref="F173">INDEX(Sandingan!BA$3:BA$552,MATCH($B173,Sandingan!$D$3:$D$552,FALSE))</f>
        <v>2022</v>
      </c>
      <c r="G173" s="64" t="str">
        <f t="array" ref="G173">INDEX(Sandingan!$BG$3:$BG$552,MATCH($B173,Sandingan!$D$3:$D$552,FALSE))</f>
        <v>MILIK SENDIRI</v>
      </c>
      <c r="H173" s="748"/>
      <c r="I173" s="748"/>
      <c r="J173" s="748"/>
      <c r="K173" s="748"/>
      <c r="L173" s="748"/>
      <c r="M173" s="748"/>
      <c r="N173" s="748"/>
    </row>
    <row r="174">
      <c r="A174" s="145">
        <v>169.0</v>
      </c>
      <c r="B174" s="312" t="s">
        <v>2141</v>
      </c>
      <c r="C174" s="766">
        <f t="array" ref="C174">INDEX(Sandingan!$E$3:$E$552,MATCH($B174,Sandingan!$D$3:$D$552,FALSE))</f>
        <v>45689</v>
      </c>
      <c r="D174" s="731" t="str">
        <f t="array" ref="D174">INDEX(#REF!,MATCH($B174,Sandingan!$D$3:$D$552,FALSE))</f>
        <v>#REF!</v>
      </c>
      <c r="E174" s="105" t="str">
        <f t="array" ref="E174">index(Sandingan!K$3:K$552,match($B174,Sandingan!$D$3:$D$552,false))</f>
        <v>Peraturan Bupati Cianjur Nomor 47 Tahun 2021
Peraturan Bupati Cianjur Nomor 34 Tahun 2021 </v>
      </c>
      <c r="F174" s="64">
        <f t="array" ref="F174">index(Sandingan!L$3:L$552,match($B174,Sandingan!$D$3:$D$552,false))</f>
        <v>2021</v>
      </c>
      <c r="G174" s="64"/>
      <c r="H174" s="748"/>
      <c r="I174" s="748"/>
      <c r="J174" s="748"/>
      <c r="K174" s="748"/>
      <c r="L174" s="748"/>
      <c r="M174" s="748"/>
      <c r="N174" s="748"/>
    </row>
    <row r="175">
      <c r="A175" s="145">
        <v>170.0</v>
      </c>
      <c r="B175" s="312" t="s">
        <v>2033</v>
      </c>
      <c r="C175" s="766">
        <f t="array" ref="C175">INDEX(Sandingan!$E$3:$E$552,MATCH($B175,Sandingan!$D$3:$D$552,FALSE))</f>
        <v>45689</v>
      </c>
      <c r="D175" s="731" t="str">
        <f t="array" ref="D175">INDEX(#REF!,MATCH($B175,Sandingan!$D$3:$D$552,FALSE))</f>
        <v>#REF!</v>
      </c>
      <c r="E175" s="105" t="str">
        <f t="array" ref="E175">index(Sandingan!K$3:K$552,match($B175,Sandingan!$D$3:$D$552,false))</f>
        <v>Peraturan Bupati Kabupaten Bandung Nomor 120 Tahun 2020</v>
      </c>
      <c r="F175" s="64">
        <f t="array" ref="F175">index(Sandingan!L$3:L$552,match($B175,Sandingan!$D$3:$D$552,false))</f>
        <v>2020</v>
      </c>
      <c r="G175" s="64"/>
      <c r="H175" s="748"/>
      <c r="I175" s="748"/>
      <c r="J175" s="748"/>
      <c r="K175" s="748"/>
      <c r="L175" s="748"/>
      <c r="M175" s="748"/>
      <c r="N175" s="748"/>
    </row>
    <row r="176">
      <c r="A176" s="145">
        <v>171.0</v>
      </c>
      <c r="B176" s="312" t="s">
        <v>2023</v>
      </c>
      <c r="C176" s="766">
        <f t="array" ref="C176">INDEX(Sandingan!$E$3:$E$552,MATCH($B176,Sandingan!$D$3:$D$552,FALSE))</f>
        <v>45689</v>
      </c>
      <c r="D176" s="731" t="str">
        <f t="array" ref="D176">INDEX(#REF!,MATCH($B176,Sandingan!$D$3:$D$552,FALSE))</f>
        <v>#REF!</v>
      </c>
      <c r="E176" s="105" t="str">
        <f t="array" ref="E176">index(Sandingan!K$3:K$552,match($B176,Sandingan!$D$3:$D$552,false))</f>
        <v>Peraturan Bupati Kabupaten Garut Nomor 220 Tahun 2022</v>
      </c>
      <c r="F176" s="64">
        <f t="array" ref="F176">index(Sandingan!L$3:L$552,match($B176,Sandingan!$D$3:$D$552,false))</f>
        <v>2022</v>
      </c>
      <c r="G176" s="64"/>
      <c r="H176" s="748"/>
      <c r="I176" s="748"/>
      <c r="J176" s="748"/>
      <c r="K176" s="748"/>
      <c r="L176" s="748"/>
      <c r="M176" s="748"/>
      <c r="N176" s="748"/>
    </row>
    <row r="177">
      <c r="A177" s="145">
        <v>172.0</v>
      </c>
      <c r="B177" s="312" t="s">
        <v>2051</v>
      </c>
      <c r="C177" s="766">
        <f t="array" ref="C177">INDEX(Sandingan!$E$3:$E$552,MATCH($B177,Sandingan!$D$3:$D$552,FALSE))</f>
        <v>45748</v>
      </c>
      <c r="D177" s="731" t="str">
        <f t="array" ref="D177">INDEX(#REF!,MATCH($B177,Sandingan!$D$3:$D$552,FALSE))</f>
        <v>#REF!</v>
      </c>
      <c r="E177" s="114" t="str">
        <f t="array" ref="E177">INDEX(Sandingan!AZ$3:AZ$552,MATCH($B177,Sandingan!$D$3:$D$552,FALSE))</f>
        <v>Peraturan Bupati nomor 4 Tahun 2018
Peraturan Bupati No 44 Tahun 2022</v>
      </c>
      <c r="F177" s="71">
        <f t="array" ref="F177">INDEX(Sandingan!BA$3:BA$552,MATCH($B177,Sandingan!$D$3:$D$552,FALSE))</f>
        <v>2018</v>
      </c>
      <c r="G177" s="64" t="str">
        <f t="array" ref="G177">INDEX(Sandingan!$BG$3:$BG$552,MATCH($B177,Sandingan!$D$3:$D$552,FALSE))</f>
        <v>Sewa/Kontrak</v>
      </c>
      <c r="H177" s="748"/>
      <c r="I177" s="748"/>
      <c r="J177" s="748"/>
      <c r="K177" s="748"/>
      <c r="L177" s="748"/>
      <c r="M177" s="748"/>
      <c r="N177" s="748"/>
    </row>
    <row r="178">
      <c r="A178" s="145">
        <v>173.0</v>
      </c>
      <c r="B178" s="312" t="s">
        <v>2143</v>
      </c>
      <c r="C178" s="766">
        <f t="array" ref="C178">INDEX(Sandingan!$E$3:$E$552,MATCH($B178,Sandingan!$D$3:$D$552,FALSE))</f>
        <v>45689</v>
      </c>
      <c r="D178" s="731" t="str">
        <f t="array" ref="D178">INDEX(#REF!,MATCH($B178,Sandingan!$D$3:$D$552,FALSE))</f>
        <v>#REF!</v>
      </c>
      <c r="E178" s="105" t="str">
        <f t="array" ref="E178">index(Sandingan!K$3:K$552,match($B178,Sandingan!$D$3:$D$552,false))</f>
        <v>Peraturan Bupati Ciamis Nomor 47 Tahun 2018</v>
      </c>
      <c r="F178" s="64">
        <f t="array" ref="F178">index(Sandingan!L$3:L$552,match($B178,Sandingan!$D$3:$D$552,false))</f>
        <v>2018</v>
      </c>
      <c r="G178" s="64"/>
      <c r="H178" s="748"/>
      <c r="I178" s="748"/>
      <c r="J178" s="748"/>
      <c r="K178" s="748"/>
      <c r="L178" s="748"/>
      <c r="M178" s="748"/>
      <c r="N178" s="748"/>
    </row>
    <row r="179">
      <c r="A179" s="145">
        <v>174.0</v>
      </c>
      <c r="B179" s="312" t="s">
        <v>2080</v>
      </c>
      <c r="C179" s="766">
        <f t="array" ref="C179">INDEX(Sandingan!$E$3:$E$552,MATCH($B179,Sandingan!$D$3:$D$552,FALSE))</f>
        <v>45748</v>
      </c>
      <c r="D179" s="731" t="str">
        <f t="array" ref="D179">INDEX(#REF!,MATCH($B179,Sandingan!$D$3:$D$552,FALSE))</f>
        <v>#REF!</v>
      </c>
      <c r="E179" s="114" t="str">
        <f t="array" ref="E179">INDEX(Sandingan!AZ$3:AZ$552,MATCH($B179,Sandingan!$D$3:$D$552,FALSE))</f>
        <v>Peraturan Bupati No 17 Tahun 2022</v>
      </c>
      <c r="F179" s="71">
        <f t="array" ref="F179">INDEX(Sandingan!BA$3:BA$552,MATCH($B179,Sandingan!$D$3:$D$552,FALSE))</f>
        <v>2022</v>
      </c>
      <c r="G179" s="64" t="str">
        <f t="array" ref="G179">INDEX(Sandingan!$BG$3:$BG$552,MATCH($B179,Sandingan!$D$3:$D$552,FALSE))</f>
        <v>Sewa/Kontrak</v>
      </c>
      <c r="H179" s="748"/>
      <c r="I179" s="748"/>
      <c r="J179" s="748"/>
      <c r="K179" s="748"/>
      <c r="L179" s="748"/>
      <c r="M179" s="748"/>
      <c r="N179" s="748"/>
    </row>
    <row r="180">
      <c r="A180" s="145">
        <v>175.0</v>
      </c>
      <c r="B180" s="312" t="s">
        <v>2012</v>
      </c>
      <c r="C180" s="766">
        <f t="array" ref="C180">INDEX(Sandingan!$E$3:$E$552,MATCH($B180,Sandingan!$D$3:$D$552,FALSE))</f>
        <v>45689</v>
      </c>
      <c r="D180" s="731" t="str">
        <f t="array" ref="D180">INDEX(#REF!,MATCH($B180,Sandingan!$D$3:$D$552,FALSE))</f>
        <v>#REF!</v>
      </c>
      <c r="E180" s="105" t="str">
        <f t="array" ref="E180">index(Sandingan!K$3:K$552,match($B180,Sandingan!$D$3:$D$552,false))</f>
        <v>Peraturan Bupati Kabupaten Cirebon Nomor 35 Tahun 2018</v>
      </c>
      <c r="F180" s="64">
        <f t="array" ref="F180">index(Sandingan!L$3:L$552,match($B180,Sandingan!$D$3:$D$552,false))</f>
        <v>2018</v>
      </c>
      <c r="G180" s="64"/>
      <c r="H180" s="748"/>
      <c r="I180" s="748"/>
      <c r="J180" s="748"/>
      <c r="K180" s="748"/>
      <c r="L180" s="748"/>
      <c r="M180" s="748"/>
      <c r="N180" s="748"/>
    </row>
    <row r="181">
      <c r="A181" s="145">
        <v>176.0</v>
      </c>
      <c r="B181" s="312" t="s">
        <v>2149</v>
      </c>
      <c r="C181" s="731" t="str">
        <f t="array" ref="C181">INDEX(Sandingan!$E$3:$E$552,MATCH($B181,Sandingan!$D$3:$D$552,FALSE))</f>
        <v/>
      </c>
      <c r="D181" s="731" t="str">
        <f t="array" ref="D181">INDEX(#REF!,MATCH($B181,Sandingan!$D$3:$D$552,FALSE))</f>
        <v>#REF!</v>
      </c>
      <c r="E181" s="64"/>
      <c r="F181" s="731"/>
      <c r="G181" s="64"/>
      <c r="H181" s="748"/>
      <c r="I181" s="748"/>
      <c r="J181" s="748"/>
      <c r="K181" s="748"/>
      <c r="L181" s="748"/>
      <c r="M181" s="748"/>
      <c r="N181" s="748"/>
    </row>
    <row r="182">
      <c r="A182" s="145">
        <v>177.0</v>
      </c>
      <c r="B182" s="312" t="s">
        <v>2152</v>
      </c>
      <c r="C182" s="766" t="str">
        <f t="array" ref="C182">INDEX(Sandingan!$E$3:$E$552,MATCH($B182,Sandingan!$D$3:$D$552,FALSE))</f>
        <v/>
      </c>
      <c r="D182" s="731" t="str">
        <f t="array" ref="D182">INDEX(#REF!,MATCH($B182,Sandingan!$D$3:$D$552,FALSE))</f>
        <v>#REF!</v>
      </c>
      <c r="E182" s="64"/>
      <c r="F182" s="731"/>
      <c r="G182" s="64"/>
      <c r="H182" s="748"/>
      <c r="I182" s="748"/>
      <c r="J182" s="748"/>
      <c r="K182" s="748"/>
      <c r="L182" s="748"/>
      <c r="M182" s="748"/>
      <c r="N182" s="748"/>
    </row>
    <row r="183">
      <c r="A183" s="145">
        <v>178.0</v>
      </c>
      <c r="B183" s="312" t="s">
        <v>2092</v>
      </c>
      <c r="C183" s="731" t="str">
        <f t="array" ref="C183">INDEX(Sandingan!$E$3:$E$552,MATCH($B183,Sandingan!$D$3:$D$552,FALSE))</f>
        <v/>
      </c>
      <c r="D183" s="731" t="str">
        <f t="array" ref="D183">INDEX(#REF!,MATCH($B183,Sandingan!$D$3:$D$552,FALSE))</f>
        <v>#REF!</v>
      </c>
      <c r="E183" s="64"/>
      <c r="F183" s="731"/>
      <c r="G183" s="64"/>
      <c r="H183" s="748"/>
      <c r="I183" s="748"/>
      <c r="J183" s="748"/>
      <c r="K183" s="748"/>
      <c r="L183" s="748"/>
      <c r="M183" s="748"/>
      <c r="N183" s="748"/>
    </row>
    <row r="184">
      <c r="A184" s="145">
        <v>179.0</v>
      </c>
      <c r="B184" s="312" t="s">
        <v>2145</v>
      </c>
      <c r="C184" s="766">
        <f t="array" ref="C184">INDEX(Sandingan!$E$3:$E$552,MATCH($B184,Sandingan!$D$3:$D$552,FALSE))</f>
        <v>45689</v>
      </c>
      <c r="D184" s="731" t="str">
        <f t="array" ref="D184">INDEX(#REF!,MATCH($B184,Sandingan!$D$3:$D$552,FALSE))</f>
        <v>#REF!</v>
      </c>
      <c r="E184" s="105" t="str">
        <f t="array" ref="E184">index(Sandingan!K$3:K$552,match($B184,Sandingan!$D$3:$D$552,false))</f>
        <v>Peraturan Bupati Subang Nomor 17 Tahun 2018 tentang Pembentukan Unit Pelaksana Teknis Daerah pada Dinas dan Badan Daerah di Lingkungan Pemerintah Kabupaten Subang 
Perbup Subang Nomor 62 Tahun 2019</v>
      </c>
      <c r="F184" s="64">
        <f t="array" ref="F184">index(Sandingan!L$3:L$552,match($B184,Sandingan!$D$3:$D$552,false))</f>
        <v>2018</v>
      </c>
      <c r="G184" s="64"/>
      <c r="H184" s="748"/>
      <c r="I184" s="748"/>
      <c r="J184" s="748"/>
      <c r="K184" s="748"/>
      <c r="L184" s="748"/>
      <c r="M184" s="748"/>
      <c r="N184" s="748"/>
    </row>
    <row r="185">
      <c r="A185" s="145">
        <v>180.0</v>
      </c>
      <c r="B185" s="312" t="s">
        <v>2151</v>
      </c>
      <c r="C185" s="731" t="str">
        <f t="array" ref="C185">INDEX(Sandingan!$E$3:$E$552,MATCH($B185,Sandingan!$D$3:$D$552,FALSE))</f>
        <v/>
      </c>
      <c r="D185" s="731" t="str">
        <f t="array" ref="D185">INDEX(#REF!,MATCH($B185,Sandingan!$D$3:$D$552,FALSE))</f>
        <v>#REF!</v>
      </c>
      <c r="E185" s="64"/>
      <c r="F185" s="731"/>
      <c r="G185" s="64"/>
      <c r="H185" s="748"/>
      <c r="I185" s="748"/>
      <c r="J185" s="748"/>
      <c r="K185" s="748"/>
      <c r="L185" s="748"/>
      <c r="M185" s="748"/>
      <c r="N185" s="748"/>
    </row>
    <row r="186">
      <c r="A186" s="145">
        <v>181.0</v>
      </c>
      <c r="B186" s="312" t="s">
        <v>2125</v>
      </c>
      <c r="C186" s="766">
        <f t="array" ref="C186">INDEX(Sandingan!$E$3:$E$552,MATCH($B186,Sandingan!$D$3:$D$552,FALSE))</f>
        <v>45748</v>
      </c>
      <c r="D186" s="731" t="str">
        <f t="array" ref="D186">INDEX(#REF!,MATCH($B186,Sandingan!$D$3:$D$552,FALSE))</f>
        <v>#REF!</v>
      </c>
      <c r="E186" s="114" t="str">
        <f t="array" ref="E186">INDEX(Sandingan!AZ$3:AZ$552,MATCH($B186,Sandingan!$D$3:$D$552,FALSE))</f>
        <v>Peraturan Bupati Nomor : 050/Kep.254-Huk/2021</v>
      </c>
      <c r="F186" s="71">
        <f t="array" ref="F186">INDEX(Sandingan!BA$3:BA$552,MATCH($B186,Sandingan!$D$3:$D$552,FALSE))</f>
        <v>2021</v>
      </c>
      <c r="G186" s="64" t="str">
        <f t="array" ref="G186">INDEX(Sandingan!$BG$3:$BG$552,MATCH($B186,Sandingan!$D$3:$D$552,FALSE))</f>
        <v>ASET PEMDA DIKELOLA DINAS PPPA</v>
      </c>
      <c r="H186" s="748"/>
      <c r="I186" s="748"/>
      <c r="J186" s="748"/>
      <c r="K186" s="748"/>
      <c r="L186" s="748"/>
      <c r="M186" s="748"/>
      <c r="N186" s="748"/>
    </row>
    <row r="187">
      <c r="A187" s="145">
        <v>182.0</v>
      </c>
      <c r="B187" s="312" t="s">
        <v>1990</v>
      </c>
      <c r="C187" s="766">
        <f t="array" ref="C187">INDEX(Sandingan!$E$3:$E$552,MATCH($B187,Sandingan!$D$3:$D$552,FALSE))</f>
        <v>45689</v>
      </c>
      <c r="D187" s="731" t="str">
        <f t="array" ref="D187">INDEX(#REF!,MATCH($B187,Sandingan!$D$3:$D$552,FALSE))</f>
        <v>#REF!</v>
      </c>
      <c r="E187" s="105" t="str">
        <f t="array" ref="E187">index(Sandingan!K$3:K$552,match($B187,Sandingan!$D$3:$D$552,false))</f>
        <v>Peraturan Bupati Bekasi No. 24 Tahun 2021</v>
      </c>
      <c r="F187" s="64">
        <f t="array" ref="F187">index(Sandingan!L$3:L$552,match($B187,Sandingan!$D$3:$D$552,false))</f>
        <v>2021</v>
      </c>
      <c r="G187" s="64"/>
      <c r="H187" s="748"/>
      <c r="I187" s="748"/>
      <c r="J187" s="748"/>
      <c r="K187" s="748"/>
      <c r="L187" s="748"/>
      <c r="M187" s="748"/>
      <c r="N187" s="748"/>
    </row>
    <row r="188">
      <c r="A188" s="145">
        <v>183.0</v>
      </c>
      <c r="B188" s="312" t="s">
        <v>2147</v>
      </c>
      <c r="C188" s="766">
        <f t="array" ref="C188">INDEX(Sandingan!$E$3:$E$552,MATCH($B188,Sandingan!$D$3:$D$552,FALSE))</f>
        <v>45689</v>
      </c>
      <c r="D188" s="731" t="str">
        <f t="array" ref="D188">INDEX(#REF!,MATCH($B188,Sandingan!$D$3:$D$552,FALSE))</f>
        <v>#REF!</v>
      </c>
      <c r="E188" s="105" t="str">
        <f t="array" ref="E188">index(Sandingan!K$3:K$552,match($B188,Sandingan!$D$3:$D$552,false))</f>
        <v>Peraturan Bupati Kabupaten Bandung Barat Nomor 16 Tahun 2017</v>
      </c>
      <c r="F188" s="64">
        <f t="array" ref="F188">index(Sandingan!L$3:L$552,match($B188,Sandingan!$D$3:$D$552,false))</f>
        <v>2017</v>
      </c>
      <c r="G188" s="64"/>
      <c r="H188" s="748"/>
      <c r="I188" s="748"/>
      <c r="J188" s="748"/>
      <c r="K188" s="748"/>
      <c r="L188" s="748"/>
      <c r="M188" s="748"/>
      <c r="N188" s="748"/>
    </row>
    <row r="189">
      <c r="A189" s="145">
        <v>184.0</v>
      </c>
      <c r="B189" s="312" t="s">
        <v>2150</v>
      </c>
      <c r="C189" s="766" t="str">
        <f t="array" ref="C189">INDEX(Sandingan!$E$3:$E$552,MATCH($B189,Sandingan!$D$3:$D$552,FALSE))</f>
        <v/>
      </c>
      <c r="D189" s="731" t="str">
        <f t="array" ref="D189">INDEX(#REF!,MATCH($B189,Sandingan!$D$3:$D$552,FALSE))</f>
        <v>#REF!</v>
      </c>
      <c r="E189" s="64"/>
      <c r="F189" s="731"/>
      <c r="G189" s="64"/>
      <c r="H189" s="748"/>
      <c r="I189" s="748"/>
      <c r="J189" s="748"/>
      <c r="K189" s="748"/>
      <c r="L189" s="748"/>
      <c r="M189" s="748"/>
      <c r="N189" s="748"/>
    </row>
    <row r="190">
      <c r="A190" s="145">
        <v>185.0</v>
      </c>
      <c r="B190" s="312" t="s">
        <v>2096</v>
      </c>
      <c r="C190" s="766">
        <f t="array" ref="C190">INDEX(Sandingan!$E$3:$E$552,MATCH($B190,Sandingan!$D$3:$D$552,FALSE))</f>
        <v>45748</v>
      </c>
      <c r="D190" s="731" t="str">
        <f t="array" ref="D190">INDEX(#REF!,MATCH($B190,Sandingan!$D$3:$D$552,FALSE))</f>
        <v>#REF!</v>
      </c>
      <c r="E190" s="114" t="str">
        <f t="array" ref="E190">INDEX(Sandingan!AZ$3:AZ$552,MATCH($B190,Sandingan!$D$3:$D$552,FALSE))</f>
        <v>Peraturan Walikota Bogor Nomor 145 Tahun 2021 tentang Pembentukan &amp; Susunan UPTD di Lingkungan Pemerintah Kota Bogor</v>
      </c>
      <c r="F190" s="71">
        <f t="array" ref="F190">INDEX(Sandingan!BA$3:BA$552,MATCH($B190,Sandingan!$D$3:$D$552,FALSE))</f>
        <v>2021</v>
      </c>
      <c r="G190" s="64" t="str">
        <f t="array" ref="G190">INDEX(Sandingan!$BG$3:$BG$552,MATCH($B190,Sandingan!$D$3:$D$552,FALSE))</f>
        <v>TIDAK PUNYA</v>
      </c>
      <c r="H190" s="748"/>
      <c r="I190" s="748"/>
      <c r="J190" s="748"/>
      <c r="K190" s="748"/>
      <c r="L190" s="748"/>
      <c r="M190" s="748"/>
      <c r="N190" s="748"/>
    </row>
    <row r="191">
      <c r="A191" s="145">
        <v>186.0</v>
      </c>
      <c r="B191" s="312" t="s">
        <v>2059</v>
      </c>
      <c r="C191" s="766">
        <f t="array" ref="C191">INDEX(Sandingan!$E$3:$E$552,MATCH($B191,Sandingan!$D$3:$D$552,FALSE))</f>
        <v>45748</v>
      </c>
      <c r="D191" s="731" t="str">
        <f t="array" ref="D191">INDEX(#REF!,MATCH($B191,Sandingan!$D$3:$D$552,FALSE))</f>
        <v>#REF!</v>
      </c>
      <c r="E191" s="114" t="str">
        <f t="array" ref="E191">INDEX(Sandingan!AZ$3:AZ$552,MATCH($B191,Sandingan!$D$3:$D$552,FALSE))</f>
        <v>Peraturan Walikota Sukabumi Nomor 118 Tahun 2021</v>
      </c>
      <c r="F191" s="71">
        <f t="array" ref="F191">INDEX(Sandingan!BA$3:BA$552,MATCH($B191,Sandingan!$D$3:$D$552,FALSE))</f>
        <v>2021</v>
      </c>
      <c r="G191" s="64" t="str">
        <f t="array" ref="G191">INDEX(Sandingan!$BG$3:$BG$552,MATCH($B191,Sandingan!$D$3:$D$552,FALSE))</f>
        <v>SEWA/KONTRAK</v>
      </c>
      <c r="H191" s="748"/>
      <c r="I191" s="748"/>
      <c r="J191" s="748"/>
      <c r="K191" s="748"/>
      <c r="L191" s="748"/>
      <c r="M191" s="748"/>
      <c r="N191" s="748"/>
    </row>
    <row r="192">
      <c r="A192" s="145">
        <v>187.0</v>
      </c>
      <c r="B192" s="312" t="s">
        <v>2041</v>
      </c>
      <c r="C192" s="766">
        <f t="array" ref="C192">INDEX(Sandingan!$E$3:$E$552,MATCH($B192,Sandingan!$D$3:$D$552,FALSE))</f>
        <v>45748</v>
      </c>
      <c r="D192" s="731" t="str">
        <f t="array" ref="D192">INDEX(#REF!,MATCH($B192,Sandingan!$D$3:$D$552,FALSE))</f>
        <v>#REF!</v>
      </c>
      <c r="E192" s="114" t="str">
        <f t="array" ref="E192">INDEX(Sandingan!AZ$3:AZ$552,MATCH($B192,Sandingan!$D$3:$D$552,FALSE))</f>
        <v>1. Awal Pembentukan: Peraturan Walikota Bandung No. 265 th 2008 ttg Pembentukan dan Susunan Organisasi UPT Pada Lembaga Teknis Daerah dan Dinas Daerah di Lingkungan Kota Bandung
2. Terbaru: Peraturan Walikota Tentang Pembentukan, Kedudukan, Susunan Organisasi, Tugas dan Fungsi Serta Tata Kerja Unit Pelaksana Teknis Daerah Pada Dinas Pemberdayaan Perempuan dan Perlindungan Anak</v>
      </c>
      <c r="F192" s="71">
        <f t="array" ref="F192">INDEX(Sandingan!BA$3:BA$552,MATCH($B192,Sandingan!$D$3:$D$552,FALSE))</f>
        <v>2008</v>
      </c>
      <c r="G192" s="64" t="str">
        <f t="array" ref="G192">INDEX(Sandingan!$BG$3:$BG$552,MATCH($B192,Sandingan!$D$3:$D$552,FALSE))</f>
        <v>MILIK SENDIRI</v>
      </c>
      <c r="H192" s="748"/>
      <c r="I192" s="748"/>
      <c r="J192" s="748"/>
      <c r="K192" s="748"/>
      <c r="L192" s="748"/>
      <c r="M192" s="748"/>
      <c r="N192" s="748"/>
    </row>
    <row r="193">
      <c r="A193" s="145">
        <v>188.0</v>
      </c>
      <c r="B193" s="312" t="s">
        <v>2000</v>
      </c>
      <c r="C193" s="766" t="str">
        <f t="array" ref="C193">INDEX(Sandingan!$E$3:$E$552,MATCH($B193,Sandingan!$D$3:$D$552,FALSE))</f>
        <v/>
      </c>
      <c r="D193" s="731" t="str">
        <f t="array" ref="D193">INDEX(#REF!,MATCH($B193,Sandingan!$D$3:$D$552,FALSE))</f>
        <v>#REF!</v>
      </c>
      <c r="E193" s="64"/>
      <c r="F193" s="731"/>
      <c r="G193" s="64"/>
      <c r="H193" s="748"/>
      <c r="I193" s="748"/>
      <c r="J193" s="748"/>
      <c r="K193" s="748"/>
      <c r="L193" s="748"/>
      <c r="M193" s="748"/>
      <c r="N193" s="748"/>
    </row>
    <row r="194">
      <c r="A194" s="145">
        <v>189.0</v>
      </c>
      <c r="B194" s="312" t="s">
        <v>2153</v>
      </c>
      <c r="C194" s="766" t="str">
        <f t="array" ref="C194">INDEX(Sandingan!$E$3:$E$552,MATCH($B194,Sandingan!$D$3:$D$552,FALSE))</f>
        <v/>
      </c>
      <c r="D194" s="731" t="str">
        <f t="array" ref="D194">INDEX(#REF!,MATCH($B194,Sandingan!$D$3:$D$552,FALSE))</f>
        <v>#REF!</v>
      </c>
      <c r="E194" s="64"/>
      <c r="F194" s="731"/>
      <c r="G194" s="64"/>
      <c r="H194" s="748"/>
      <c r="I194" s="748"/>
      <c r="J194" s="748"/>
      <c r="K194" s="748"/>
      <c r="L194" s="748"/>
      <c r="M194" s="748"/>
      <c r="N194" s="748"/>
    </row>
    <row r="195">
      <c r="A195" s="145">
        <v>190.0</v>
      </c>
      <c r="B195" s="312" t="s">
        <v>1981</v>
      </c>
      <c r="C195" s="766">
        <f t="array" ref="C195">INDEX(Sandingan!$E$3:$E$552,MATCH($B195,Sandingan!$D$3:$D$552,FALSE))</f>
        <v>45748</v>
      </c>
      <c r="D195" s="731" t="str">
        <f t="array" ref="D195">INDEX(#REF!,MATCH($B195,Sandingan!$D$3:$D$552,FALSE))</f>
        <v>#REF!</v>
      </c>
      <c r="E195" s="114" t="str">
        <f t="array" ref="E195">INDEX(Sandingan!AZ$3:AZ$552,MATCH($B195,Sandingan!$D$3:$D$552,FALSE))</f>
        <v>Peraturan Walikota Depok No. 67 Tahun 2019</v>
      </c>
      <c r="F195" s="71">
        <f t="array" ref="F195">INDEX(Sandingan!BA$3:BA$552,MATCH($B195,Sandingan!$D$3:$D$552,FALSE))</f>
        <v>2019</v>
      </c>
      <c r="G195" s="64" t="str">
        <f t="array" ref="G195">INDEX(Sandingan!$BG$3:$BG$552,MATCH($B195,Sandingan!$D$3:$D$552,FALSE))</f>
        <v>Sewa/Kontrak</v>
      </c>
      <c r="H195" s="748"/>
      <c r="I195" s="748"/>
      <c r="J195" s="748"/>
      <c r="K195" s="748"/>
      <c r="L195" s="748"/>
      <c r="M195" s="748"/>
      <c r="N195" s="748"/>
    </row>
    <row r="196">
      <c r="A196" s="145">
        <v>191.0</v>
      </c>
      <c r="B196" s="312" t="s">
        <v>2154</v>
      </c>
      <c r="C196" s="731" t="str">
        <f t="array" ref="C196">INDEX(Sandingan!$E$3:$E$552,MATCH($B196,Sandingan!$D$3:$D$552,FALSE))</f>
        <v/>
      </c>
      <c r="D196" s="731" t="str">
        <f t="array" ref="D196">INDEX(#REF!,MATCH($B196,Sandingan!$D$3:$D$552,FALSE))</f>
        <v>#REF!</v>
      </c>
      <c r="E196" s="64"/>
      <c r="F196" s="731"/>
      <c r="G196" s="64"/>
      <c r="H196" s="748"/>
      <c r="I196" s="748"/>
      <c r="J196" s="748"/>
      <c r="K196" s="748"/>
      <c r="L196" s="748"/>
      <c r="M196" s="748"/>
      <c r="N196" s="748"/>
    </row>
    <row r="197">
      <c r="A197" s="145">
        <v>192.0</v>
      </c>
      <c r="B197" s="312" t="s">
        <v>2156</v>
      </c>
      <c r="C197" s="731" t="str">
        <f t="array" ref="C197">INDEX(Sandingan!$E$3:$E$552,MATCH($B197,Sandingan!$D$3:$D$552,FALSE))</f>
        <v/>
      </c>
      <c r="D197" s="731" t="str">
        <f t="array" ref="D197">INDEX(#REF!,MATCH($B197,Sandingan!$D$3:$D$552,FALSE))</f>
        <v>#REF!</v>
      </c>
      <c r="E197" s="64"/>
      <c r="F197" s="731"/>
      <c r="G197" s="64"/>
      <c r="H197" s="748"/>
      <c r="I197" s="748"/>
      <c r="J197" s="748"/>
      <c r="K197" s="748"/>
      <c r="L197" s="748"/>
      <c r="M197" s="748"/>
      <c r="N197" s="748"/>
    </row>
    <row r="198">
      <c r="A198" s="145">
        <v>193.0</v>
      </c>
      <c r="B198" s="312" t="s">
        <v>2069</v>
      </c>
      <c r="C198" s="766" t="str">
        <f t="array" ref="C198">INDEX(Sandingan!$E$3:$E$552,MATCH($B198,Sandingan!$D$3:$D$552,FALSE))</f>
        <v/>
      </c>
      <c r="D198" s="731" t="str">
        <f t="array" ref="D198">INDEX(#REF!,MATCH($B198,Sandingan!$D$3:$D$552,FALSE))</f>
        <v>#REF!</v>
      </c>
      <c r="E198" s="64"/>
      <c r="F198" s="731"/>
      <c r="G198" s="64"/>
      <c r="H198" s="748"/>
      <c r="I198" s="748"/>
      <c r="J198" s="748"/>
      <c r="K198" s="748"/>
      <c r="L198" s="748"/>
      <c r="M198" s="748"/>
      <c r="N198" s="748"/>
    </row>
    <row r="199">
      <c r="A199" s="759">
        <v>194.0</v>
      </c>
      <c r="B199" s="773" t="s">
        <v>4769</v>
      </c>
      <c r="C199" s="761">
        <f t="array" ref="C199">INDEX(Sandingan!$E$3:$E$552,MATCH($B199,Sandingan!$D$3:$D$552,FALSE))</f>
        <v>45748</v>
      </c>
      <c r="D199" s="762" t="str">
        <f t="array" ref="D199">INDEX(#REF!,MATCH($B199,Sandingan!$D$3:$D$552,FALSE))</f>
        <v>#REF!</v>
      </c>
      <c r="E199" s="763" t="str">
        <f t="array" ref="E199">INDEX(Sandingan!AZ$3:AZ$552,MATCH($B199,Sandingan!$D$3:$D$552,FALSE))</f>
        <v>#REF!</v>
      </c>
      <c r="F199" s="764" t="str">
        <f t="array" ref="F199">INDEX(Sandingan!BA$3:BA$552,MATCH($B199,Sandingan!$D$3:$D$552,FALSE))</f>
        <v>#REF!</v>
      </c>
      <c r="G199" s="765" t="str">
        <f t="array" ref="G199">INDEX(Sandingan!$BG$3:$BG$552,MATCH($B199,Sandingan!$D$3:$D$552,FALSE))</f>
        <v>#REF!</v>
      </c>
      <c r="H199" s="748"/>
      <c r="I199" s="748"/>
      <c r="J199" s="748"/>
      <c r="K199" s="748"/>
      <c r="L199" s="748"/>
      <c r="M199" s="748"/>
      <c r="N199" s="748"/>
    </row>
    <row r="200">
      <c r="A200" s="145">
        <v>195.0</v>
      </c>
      <c r="B200" s="312" t="s">
        <v>2295</v>
      </c>
      <c r="C200" s="766">
        <f t="array" ref="C200">INDEX(Sandingan!$E$3:$E$552,MATCH($B200,Sandingan!$D$3:$D$552,FALSE))</f>
        <v>45748</v>
      </c>
      <c r="D200" s="731" t="str">
        <f t="array" ref="D200">INDEX(#REF!,MATCH($B200,Sandingan!$D$3:$D$552,FALSE))</f>
        <v>#REF!</v>
      </c>
      <c r="E200" s="114" t="str">
        <f t="array" ref="E200">INDEX(Sandingan!AZ$3:AZ$552,MATCH($B200,Sandingan!$D$3:$D$552,FALSE))</f>
        <v>Peraturan Bupati Cilacap Nomor 57 Tahun 2024 Tentang Perubahan Atas Peraturan Bupati Nomor 46 Tahun 2023 Tentang Pembentukan Kedudukan, Susunan Organisasi, Tugas Dan Fungsi Serta Tata Kerja Unit Pelaksana Teknis Daerah Pada Dinas Dan Badan Daerah</v>
      </c>
      <c r="F200" s="71">
        <f t="array" ref="F200">INDEX(Sandingan!BA$3:BA$552,MATCH($B200,Sandingan!$D$3:$D$552,FALSE))</f>
        <v>2024</v>
      </c>
      <c r="G200" s="64" t="str">
        <f t="array" ref="G200">INDEX(Sandingan!$BG$3:$BG$552,MATCH($B200,Sandingan!$D$3:$D$552,FALSE))</f>
        <v>MILIK SENDIRI</v>
      </c>
      <c r="H200" s="748"/>
      <c r="I200" s="748"/>
      <c r="J200" s="748"/>
      <c r="K200" s="748"/>
      <c r="L200" s="748"/>
      <c r="M200" s="748"/>
      <c r="N200" s="748"/>
    </row>
    <row r="201">
      <c r="A201" s="145">
        <v>196.0</v>
      </c>
      <c r="B201" s="312" t="s">
        <v>2168</v>
      </c>
      <c r="C201" s="766">
        <f t="array" ref="C201">INDEX(Sandingan!$E$3:$E$552,MATCH($B201,Sandingan!$D$3:$D$552,FALSE))</f>
        <v>45748</v>
      </c>
      <c r="D201" s="731" t="str">
        <f t="array" ref="D201">INDEX(#REF!,MATCH($B201,Sandingan!$D$3:$D$552,FALSE))</f>
        <v>#REF!</v>
      </c>
      <c r="E201" s="114" t="str">
        <f t="array" ref="E201">INDEX(Sandingan!AZ$3:AZ$552,MATCH($B201,Sandingan!$D$3:$D$552,FALSE))</f>
        <v>Peraturan Bupati Nomor 93 Tahun 2020</v>
      </c>
      <c r="F201" s="71">
        <f t="array" ref="F201">INDEX(Sandingan!BA$3:BA$552,MATCH($B201,Sandingan!$D$3:$D$552,FALSE))</f>
        <v>2020</v>
      </c>
      <c r="G201" s="64" t="str">
        <f t="array" ref="G201">INDEX(Sandingan!$BG$3:$BG$552,MATCH($B201,Sandingan!$D$3:$D$552,FALSE))</f>
        <v>Sewa/Kontrak</v>
      </c>
      <c r="H201" s="748"/>
      <c r="I201" s="748"/>
      <c r="J201" s="748"/>
      <c r="K201" s="748"/>
      <c r="L201" s="748"/>
      <c r="M201" s="748"/>
      <c r="N201" s="748"/>
    </row>
    <row r="202">
      <c r="A202" s="145">
        <v>197.0</v>
      </c>
      <c r="B202" s="312" t="s">
        <v>2332</v>
      </c>
      <c r="C202" s="766">
        <f t="array" ref="C202">INDEX(Sandingan!$E$3:$E$552,MATCH($B202,Sandingan!$D$3:$D$552,FALSE))</f>
        <v>45748</v>
      </c>
      <c r="D202" s="731" t="str">
        <f t="array" ref="D202">INDEX(#REF!,MATCH($B202,Sandingan!$D$3:$D$552,FALSE))</f>
        <v>#REF!</v>
      </c>
      <c r="E202" s="114" t="str">
        <f t="array" ref="E202">INDEX(Sandingan!AZ$3:AZ$552,MATCH($B202,Sandingan!$D$3:$D$552,FALSE))</f>
        <v>Peraturan Bupati Nomor 78 Tahun 2024 tentang Perubahan atas Perbup Nomor 257 Tahun 2023 tentang Pembentukan, organisasi dan Tata Kerja UPTD PPA pada DINSOSDALDUKKBP3A Kab. Purbalingga</v>
      </c>
      <c r="F202" s="71">
        <f t="array" ref="F202">INDEX(Sandingan!BA$3:BA$552,MATCH($B202,Sandingan!$D$3:$D$552,FALSE))</f>
        <v>2024</v>
      </c>
      <c r="G202" s="64" t="str">
        <f t="array" ref="G202">INDEX(Sandingan!$BG$3:$BG$552,MATCH($B202,Sandingan!$D$3:$D$552,FALSE))</f>
        <v>Sewa/Kontrak</v>
      </c>
      <c r="H202" s="748"/>
      <c r="I202" s="748"/>
      <c r="J202" s="748"/>
      <c r="K202" s="748"/>
      <c r="L202" s="748"/>
      <c r="M202" s="748"/>
      <c r="N202" s="748"/>
    </row>
    <row r="203">
      <c r="A203" s="145">
        <v>198.0</v>
      </c>
      <c r="B203" s="312" t="s">
        <v>2294</v>
      </c>
      <c r="C203" s="766">
        <f t="array" ref="C203">INDEX(Sandingan!$E$3:$E$552,MATCH($B203,Sandingan!$D$3:$D$552,FALSE))</f>
        <v>45748</v>
      </c>
      <c r="D203" s="731" t="str">
        <f t="array" ref="D203">INDEX(#REF!,MATCH($B203,Sandingan!$D$3:$D$552,FALSE))</f>
        <v>#REF!</v>
      </c>
      <c r="E203" s="114" t="str">
        <f t="array" ref="E203">INDEX(Sandingan!AZ$3:AZ$552,MATCH($B203,Sandingan!$D$3:$D$552,FALSE))</f>
        <v/>
      </c>
      <c r="F203" s="71" t="str">
        <f t="array" ref="F203">INDEX(Sandingan!BA$3:BA$552,MATCH($B203,Sandingan!$D$3:$D$552,FALSE))</f>
        <v/>
      </c>
      <c r="G203" s="64" t="str">
        <f t="array" ref="G203">INDEX(Sandingan!$BG$3:$BG$552,MATCH($B203,Sandingan!$D$3:$D$552,FALSE))</f>
        <v/>
      </c>
      <c r="H203" s="748"/>
      <c r="I203" s="748"/>
      <c r="J203" s="748"/>
      <c r="K203" s="748"/>
      <c r="L203" s="748"/>
      <c r="M203" s="748"/>
      <c r="N203" s="748"/>
    </row>
    <row r="204">
      <c r="A204" s="145">
        <v>199.0</v>
      </c>
      <c r="B204" s="312" t="s">
        <v>2359</v>
      </c>
      <c r="C204" s="766">
        <f t="array" ref="C204">INDEX(Sandingan!$E$3:$E$552,MATCH($B204,Sandingan!$D$3:$D$552,FALSE))</f>
        <v>45748</v>
      </c>
      <c r="D204" s="731" t="str">
        <f t="array" ref="D204">INDEX(#REF!,MATCH($B204,Sandingan!$D$3:$D$552,FALSE))</f>
        <v>#REF!</v>
      </c>
      <c r="E204" s="114" t="str">
        <f t="array" ref="E204">INDEX(Sandingan!AZ$3:AZ$552,MATCH($B204,Sandingan!$D$3:$D$552,FALSE))</f>
        <v>Peraturan Bupati Kebumen No 70 Tahun 2024,tentang Pembentukan, kedudukan, susunan organisasi, tigas dan fungsi serta tata kerja unit pelaksana teknis daerah perlindunhan perempuan dan anakg</v>
      </c>
      <c r="F204" s="71">
        <f t="array" ref="F204">INDEX(Sandingan!BA$3:BA$552,MATCH($B204,Sandingan!$D$3:$D$552,FALSE))</f>
        <v>2024</v>
      </c>
      <c r="G204" s="64" t="str">
        <f t="array" ref="G204">INDEX(Sandingan!$BG$3:$BG$552,MATCH($B204,Sandingan!$D$3:$D$552,FALSE))</f>
        <v>Sewa/Kontrak</v>
      </c>
      <c r="H204" s="748"/>
      <c r="I204" s="748"/>
      <c r="J204" s="748"/>
      <c r="K204" s="748"/>
      <c r="L204" s="748"/>
      <c r="M204" s="748"/>
      <c r="N204" s="748"/>
    </row>
    <row r="205">
      <c r="A205" s="145">
        <v>200.0</v>
      </c>
      <c r="B205" s="312" t="s">
        <v>2208</v>
      </c>
      <c r="C205" s="766">
        <f t="array" ref="C205">INDEX(Sandingan!$E$3:$E$552,MATCH($B205,Sandingan!$D$3:$D$552,FALSE))</f>
        <v>45748</v>
      </c>
      <c r="D205" s="731" t="str">
        <f t="array" ref="D205">INDEX(#REF!,MATCH($B205,Sandingan!$D$3:$D$552,FALSE))</f>
        <v>#REF!</v>
      </c>
      <c r="E205" s="114" t="str">
        <f t="array" ref="E205">INDEX(Sandingan!AZ$3:AZ$552,MATCH($B205,Sandingan!$D$3:$D$552,FALSE))</f>
        <v>Peraturan Bupati NO 1 TAHUN 2023</v>
      </c>
      <c r="F205" s="71">
        <f t="array" ref="F205">INDEX(Sandingan!BA$3:BA$552,MATCH($B205,Sandingan!$D$3:$D$552,FALSE))</f>
        <v>2023</v>
      </c>
      <c r="G205" s="64" t="str">
        <f t="array" ref="G205">INDEX(Sandingan!$BG$3:$BG$552,MATCH($B205,Sandingan!$D$3:$D$552,FALSE))</f>
        <v>Sewa/Kontrak</v>
      </c>
      <c r="H205" s="748"/>
      <c r="I205" s="748"/>
      <c r="J205" s="748"/>
      <c r="K205" s="748"/>
      <c r="L205" s="748"/>
      <c r="M205" s="748"/>
      <c r="N205" s="748"/>
    </row>
    <row r="206">
      <c r="A206" s="145">
        <v>201.0</v>
      </c>
      <c r="B206" s="312" t="s">
        <v>2341</v>
      </c>
      <c r="C206" s="766">
        <f t="array" ref="C206">INDEX(Sandingan!$E$3:$E$552,MATCH($B206,Sandingan!$D$3:$D$552,FALSE))</f>
        <v>45748</v>
      </c>
      <c r="D206" s="731" t="str">
        <f t="array" ref="D206">INDEX(#REF!,MATCH($B206,Sandingan!$D$3:$D$552,FALSE))</f>
        <v>#REF!</v>
      </c>
      <c r="E206" s="114" t="str">
        <f t="array" ref="E206">INDEX(Sandingan!AZ$3:AZ$552,MATCH($B206,Sandingan!$D$3:$D$552,FALSE))</f>
        <v>Peraturan Bupati Wonosobo Nomor 6 Tahun 2025</v>
      </c>
      <c r="F206" s="71">
        <f t="array" ref="F206">INDEX(Sandingan!BA$3:BA$552,MATCH($B206,Sandingan!$D$3:$D$552,FALSE))</f>
        <v>2025</v>
      </c>
      <c r="G206" s="64" t="str">
        <f t="array" ref="G206">INDEX(Sandingan!$BG$3:$BG$552,MATCH($B206,Sandingan!$D$3:$D$552,FALSE))</f>
        <v>Aset Pemda Dikelola Dinas PPPA</v>
      </c>
      <c r="H206" s="748"/>
      <c r="I206" s="748"/>
      <c r="J206" s="748"/>
      <c r="K206" s="748"/>
      <c r="L206" s="748"/>
      <c r="M206" s="748"/>
      <c r="N206" s="748"/>
    </row>
    <row r="207">
      <c r="A207" s="145">
        <v>202.0</v>
      </c>
      <c r="B207" s="312" t="s">
        <v>2251</v>
      </c>
      <c r="C207" s="766">
        <f t="array" ref="C207">INDEX(Sandingan!$E$3:$E$552,MATCH($B207,Sandingan!$D$3:$D$552,FALSE))</f>
        <v>45748</v>
      </c>
      <c r="D207" s="731" t="str">
        <f t="array" ref="D207">INDEX(#REF!,MATCH($B207,Sandingan!$D$3:$D$552,FALSE))</f>
        <v>#REF!</v>
      </c>
      <c r="E207" s="114" t="str">
        <f t="array" ref="E207">INDEX(Sandingan!AZ$3:AZ$552,MATCH($B207,Sandingan!$D$3:$D$552,FALSE))</f>
        <v>Peraturan Bupati Magelang Nomor 9 Tahun 2025 tentang Pembentukan Kedudukan, Susunan Organisasi  Tugas dan Fungsi, Serta Tata Kerja Unit Pelaksana Teknis Daerah Pada Dinas Sosial, Pengendalian Penduduk dan Keluarga Berencana, Pemberdayaan Perempuan dan Perlindungan Anak
mencabut: Peraturan Bupati Magelang Nomor 2 Tahun 2020 tentang Pembentukan, Kedudukan, Susunan Organisasi, Tugas dan Fungsi, Serta Tata Kerja Unit Pelaksana Teknis Daerah pada Dinas Sosial, Pengendalian Penduduk Dan Keluarga Berencana, Pemberdayaan Perempuan Dan Perlindungan Anak Kabupaten Magelang</v>
      </c>
      <c r="F207" s="71">
        <f t="array" ref="F207">INDEX(Sandingan!BA$3:BA$552,MATCH($B207,Sandingan!$D$3:$D$552,FALSE))</f>
        <v>2020</v>
      </c>
      <c r="G207" s="64" t="str">
        <f t="array" ref="G207">INDEX(Sandingan!$BG$3:$BG$552,MATCH($B207,Sandingan!$D$3:$D$552,FALSE))</f>
        <v>Kamar/Ruangan di Kantor</v>
      </c>
      <c r="H207" s="748"/>
      <c r="I207" s="748"/>
      <c r="J207" s="748"/>
      <c r="K207" s="748"/>
      <c r="L207" s="748"/>
      <c r="M207" s="748"/>
      <c r="N207" s="748"/>
    </row>
    <row r="208">
      <c r="A208" s="145">
        <v>203.0</v>
      </c>
      <c r="B208" s="312" t="s">
        <v>2416</v>
      </c>
      <c r="C208" s="766">
        <f t="array" ref="C208">INDEX(Sandingan!$E$3:$E$552,MATCH($B208,Sandingan!$D$3:$D$552,FALSE))</f>
        <v>45748</v>
      </c>
      <c r="D208" s="731" t="str">
        <f t="array" ref="D208">INDEX(#REF!,MATCH($B208,Sandingan!$D$3:$D$552,FALSE))</f>
        <v>#REF!</v>
      </c>
      <c r="E208" s="114" t="str">
        <f t="array" ref="E208">INDEX(Sandingan!AZ$3:AZ$552,MATCH($B208,Sandingan!$D$3:$D$552,FALSE))</f>
        <v/>
      </c>
      <c r="F208" s="71" t="str">
        <f t="array" ref="F208">INDEX(Sandingan!BA$3:BA$552,MATCH($B208,Sandingan!$D$3:$D$552,FALSE))</f>
        <v/>
      </c>
      <c r="G208" s="64" t="str">
        <f t="array" ref="G208">INDEX(Sandingan!$BG$3:$BG$552,MATCH($B208,Sandingan!$D$3:$D$552,FALSE))</f>
        <v>TIDAK PUNYA</v>
      </c>
      <c r="H208" s="748"/>
      <c r="I208" s="748"/>
      <c r="J208" s="748"/>
      <c r="K208" s="748"/>
      <c r="L208" s="748"/>
      <c r="M208" s="748"/>
      <c r="N208" s="748"/>
    </row>
    <row r="209">
      <c r="A209" s="145">
        <v>204.0</v>
      </c>
      <c r="B209" s="312" t="s">
        <v>2271</v>
      </c>
      <c r="C209" s="766">
        <f t="array" ref="C209">INDEX(Sandingan!$E$3:$E$552,MATCH($B209,Sandingan!$D$3:$D$552,FALSE))</f>
        <v>45748</v>
      </c>
      <c r="D209" s="731" t="str">
        <f t="array" ref="D209">INDEX(#REF!,MATCH($B209,Sandingan!$D$3:$D$552,FALSE))</f>
        <v>#REF!</v>
      </c>
      <c r="E209" s="114" t="str">
        <f t="array" ref="E209">INDEX(Sandingan!AZ$3:AZ$552,MATCH($B209,Sandingan!$D$3:$D$552,FALSE))</f>
        <v>Peraturan Bupati Klaten No. 8 Tahun 2024</v>
      </c>
      <c r="F209" s="71">
        <f t="array" ref="F209">INDEX(Sandingan!BA$3:BA$552,MATCH($B209,Sandingan!$D$3:$D$552,FALSE))</f>
        <v>2024</v>
      </c>
      <c r="G209" s="64" t="str">
        <f t="array" ref="G209">INDEX(Sandingan!$BG$3:$BG$552,MATCH($B209,Sandingan!$D$3:$D$552,FALSE))</f>
        <v>Sewa/Kontrak</v>
      </c>
      <c r="H209" s="748"/>
      <c r="I209" s="748"/>
      <c r="J209" s="748"/>
      <c r="K209" s="748"/>
      <c r="L209" s="748"/>
      <c r="M209" s="748"/>
      <c r="N209" s="748"/>
    </row>
    <row r="210">
      <c r="A210" s="145">
        <v>205.0</v>
      </c>
      <c r="B210" s="312" t="s">
        <v>2321</v>
      </c>
      <c r="C210" s="766">
        <f t="array" ref="C210">INDEX(Sandingan!$E$3:$E$552,MATCH($B210,Sandingan!$D$3:$D$552,FALSE))</f>
        <v>45748</v>
      </c>
      <c r="D210" s="731" t="str">
        <f t="array" ref="D210">INDEX(#REF!,MATCH($B210,Sandingan!$D$3:$D$552,FALSE))</f>
        <v>#REF!</v>
      </c>
      <c r="E210" s="114" t="str">
        <f t="array" ref="E210">INDEX(Sandingan!AZ$3:AZ$552,MATCH($B210,Sandingan!$D$3:$D$552,FALSE))</f>
        <v>Peraturan Bupati Nomor 6 Tahun 2024</v>
      </c>
      <c r="F210" s="71">
        <f t="array" ref="F210">INDEX(Sandingan!BA$3:BA$552,MATCH($B210,Sandingan!$D$3:$D$552,FALSE))</f>
        <v>2024</v>
      </c>
      <c r="G210" s="64" t="str">
        <f t="array" ref="G210">INDEX(Sandingan!$BG$3:$BG$552,MATCH($B210,Sandingan!$D$3:$D$552,FALSE))</f>
        <v>Gabung Dinas PPPA</v>
      </c>
      <c r="H210" s="748"/>
      <c r="I210" s="748"/>
      <c r="J210" s="748"/>
      <c r="K210" s="748"/>
      <c r="L210" s="748"/>
      <c r="M210" s="748"/>
      <c r="N210" s="748"/>
    </row>
    <row r="211">
      <c r="A211" s="145">
        <v>206.0</v>
      </c>
      <c r="B211" s="312" t="s">
        <v>2411</v>
      </c>
      <c r="C211" s="766">
        <f t="array" ref="C211">INDEX(Sandingan!$E$3:$E$552,MATCH($B211,Sandingan!$D$3:$D$552,FALSE))</f>
        <v>45748</v>
      </c>
      <c r="D211" s="731" t="str">
        <f t="array" ref="D211">INDEX(#REF!,MATCH($B211,Sandingan!$D$3:$D$552,FALSE))</f>
        <v>#REF!</v>
      </c>
      <c r="E211" s="114" t="str">
        <f t="array" ref="E211">INDEX(Sandingan!AZ$3:AZ$552,MATCH($B211,Sandingan!$D$3:$D$552,FALSE))</f>
        <v>Peraturan Bupati Wonogiri No. 15 Tahun 2025</v>
      </c>
      <c r="F211" s="71">
        <f t="array" ref="F211">INDEX(Sandingan!BA$3:BA$552,MATCH($B211,Sandingan!$D$3:$D$552,FALSE))</f>
        <v>2025</v>
      </c>
      <c r="G211" s="64" t="str">
        <f t="array" ref="G211">INDEX(Sandingan!$BG$3:$BG$552,MATCH($B211,Sandingan!$D$3:$D$552,FALSE))</f>
        <v>Tidak Punya</v>
      </c>
      <c r="H211" s="748"/>
      <c r="I211" s="748"/>
      <c r="J211" s="748"/>
      <c r="K211" s="748"/>
      <c r="L211" s="748"/>
      <c r="M211" s="748"/>
      <c r="N211" s="748"/>
    </row>
    <row r="212">
      <c r="A212" s="145">
        <v>207.0</v>
      </c>
      <c r="B212" s="312" t="s">
        <v>2188</v>
      </c>
      <c r="C212" s="766">
        <f t="array" ref="C212">INDEX(Sandingan!$E$3:$E$552,MATCH($B212,Sandingan!$D$3:$D$552,FALSE))</f>
        <v>45748</v>
      </c>
      <c r="D212" s="731" t="str">
        <f t="array" ref="D212">INDEX(#REF!,MATCH($B212,Sandingan!$D$3:$D$552,FALSE))</f>
        <v>#REF!</v>
      </c>
      <c r="E212" s="114" t="str">
        <f t="array" ref="E212">INDEX(Sandingan!AZ$3:AZ$552,MATCH($B212,Sandingan!$D$3:$D$552,FALSE))</f>
        <v>Peraturan Bupati Karanganyar Nomor 10 Tahun 2025</v>
      </c>
      <c r="F212" s="71">
        <f t="array" ref="F212">INDEX(Sandingan!BA$3:BA$552,MATCH($B212,Sandingan!$D$3:$D$552,FALSE))</f>
        <v>2025</v>
      </c>
      <c r="G212" s="64" t="str">
        <f t="array" ref="G212">INDEX(Sandingan!$BG$3:$BG$552,MATCH($B212,Sandingan!$D$3:$D$552,FALSE))</f>
        <v>Ada Melalui Kerja Sama</v>
      </c>
      <c r="H212" s="748"/>
      <c r="I212" s="748"/>
      <c r="J212" s="748"/>
      <c r="K212" s="748"/>
      <c r="L212" s="748"/>
      <c r="M212" s="748"/>
      <c r="N212" s="748"/>
    </row>
    <row r="213">
      <c r="A213" s="145">
        <v>208.0</v>
      </c>
      <c r="B213" s="312" t="s">
        <v>2385</v>
      </c>
      <c r="C213" s="766">
        <f t="array" ref="C213">INDEX(Sandingan!$E$3:$E$552,MATCH($B213,Sandingan!$D$3:$D$552,FALSE))</f>
        <v>45748</v>
      </c>
      <c r="D213" s="731" t="str">
        <f t="array" ref="D213">INDEX(#REF!,MATCH($B213,Sandingan!$D$3:$D$552,FALSE))</f>
        <v>#REF!</v>
      </c>
      <c r="E213" s="114" t="str">
        <f t="array" ref="E213">INDEX(Sandingan!AZ$3:AZ$552,MATCH($B213,Sandingan!$D$3:$D$552,FALSE))</f>
        <v>Peraturan Bupati Sragen No 19 Tahun 2025</v>
      </c>
      <c r="F213" s="71">
        <f t="array" ref="F213">INDEX(Sandingan!BA$3:BA$552,MATCH($B213,Sandingan!$D$3:$D$552,FALSE))</f>
        <v>2025</v>
      </c>
      <c r="G213" s="64" t="str">
        <f t="array" ref="G213">INDEX(Sandingan!$BG$3:$BG$552,MATCH($B213,Sandingan!$D$3:$D$552,FALSE))</f>
        <v/>
      </c>
      <c r="H213" s="748"/>
      <c r="I213" s="748"/>
      <c r="J213" s="748"/>
      <c r="K213" s="748"/>
      <c r="L213" s="748"/>
      <c r="M213" s="748"/>
      <c r="N213" s="748"/>
    </row>
    <row r="214">
      <c r="A214" s="145">
        <v>209.0</v>
      </c>
      <c r="B214" s="312" t="s">
        <v>2381</v>
      </c>
      <c r="C214" s="766">
        <f t="array" ref="C214">INDEX(Sandingan!$E$3:$E$552,MATCH($B214,Sandingan!$D$3:$D$552,FALSE))</f>
        <v>45748</v>
      </c>
      <c r="D214" s="731" t="str">
        <f t="array" ref="D214">INDEX(#REF!,MATCH($B214,Sandingan!$D$3:$D$552,FALSE))</f>
        <v>#REF!</v>
      </c>
      <c r="E214" s="114" t="str">
        <f t="array" ref="E214">INDEX(Sandingan!AZ$3:AZ$552,MATCH($B214,Sandingan!$D$3:$D$552,FALSE))</f>
        <v/>
      </c>
      <c r="F214" s="71" t="str">
        <f t="array" ref="F214">INDEX(Sandingan!BA$3:BA$552,MATCH($B214,Sandingan!$D$3:$D$552,FALSE))</f>
        <v/>
      </c>
      <c r="G214" s="64" t="str">
        <f t="array" ref="G214">INDEX(Sandingan!$BG$3:$BG$552,MATCH($B214,Sandingan!$D$3:$D$552,FALSE))</f>
        <v/>
      </c>
      <c r="H214" s="748"/>
      <c r="I214" s="748"/>
      <c r="J214" s="748"/>
      <c r="K214" s="748"/>
      <c r="L214" s="748"/>
      <c r="M214" s="748"/>
      <c r="N214" s="748"/>
    </row>
    <row r="215">
      <c r="A215" s="145">
        <v>210.0</v>
      </c>
      <c r="B215" s="312" t="s">
        <v>2387</v>
      </c>
      <c r="C215" s="766">
        <f t="array" ref="C215">INDEX(Sandingan!$E$3:$E$552,MATCH($B215,Sandingan!$D$3:$D$552,FALSE))</f>
        <v>45748</v>
      </c>
      <c r="D215" s="731" t="str">
        <f t="array" ref="D215">INDEX(#REF!,MATCH($B215,Sandingan!$D$3:$D$552,FALSE))</f>
        <v>#REF!</v>
      </c>
      <c r="E215" s="114" t="str">
        <f t="array" ref="E215">INDEX(Sandingan!AZ$3:AZ$552,MATCH($B215,Sandingan!$D$3:$D$552,FALSE))</f>
        <v/>
      </c>
      <c r="F215" s="71" t="str">
        <f t="array" ref="F215">INDEX(Sandingan!BA$3:BA$552,MATCH($B215,Sandingan!$D$3:$D$552,FALSE))</f>
        <v/>
      </c>
      <c r="G215" s="64" t="str">
        <f t="array" ref="G215">INDEX(Sandingan!$BG$3:$BG$552,MATCH($B215,Sandingan!$D$3:$D$552,FALSE))</f>
        <v>Tidak Punya</v>
      </c>
      <c r="H215" s="748"/>
      <c r="I215" s="748"/>
      <c r="J215" s="748"/>
      <c r="K215" s="748"/>
      <c r="L215" s="748"/>
      <c r="M215" s="748"/>
      <c r="N215" s="748"/>
    </row>
    <row r="216">
      <c r="A216" s="145">
        <v>211.0</v>
      </c>
      <c r="B216" s="312" t="s">
        <v>2369</v>
      </c>
      <c r="C216" s="766">
        <f t="array" ref="C216">INDEX(Sandingan!$E$3:$E$552,MATCH($B216,Sandingan!$D$3:$D$552,FALSE))</f>
        <v>45748</v>
      </c>
      <c r="D216" s="731" t="str">
        <f t="array" ref="D216">INDEX(#REF!,MATCH($B216,Sandingan!$D$3:$D$552,FALSE))</f>
        <v>#REF!</v>
      </c>
      <c r="E216" s="114" t="str">
        <f t="array" ref="E216">INDEX(Sandingan!AZ$3:AZ$552,MATCH($B216,Sandingan!$D$3:$D$552,FALSE))</f>
        <v>Peraturan Bupati Rembang Nomor 13 Tahun 2025</v>
      </c>
      <c r="F216" s="71">
        <f t="array" ref="F216">INDEX(Sandingan!BA$3:BA$552,MATCH($B216,Sandingan!$D$3:$D$552,FALSE))</f>
        <v>2025</v>
      </c>
      <c r="G216" s="64" t="str">
        <f t="array" ref="G216">INDEX(Sandingan!$BG$3:$BG$552,MATCH($B216,Sandingan!$D$3:$D$552,FALSE))</f>
        <v/>
      </c>
      <c r="H216" s="748"/>
      <c r="I216" s="748"/>
      <c r="J216" s="748"/>
      <c r="K216" s="748"/>
      <c r="L216" s="748"/>
      <c r="M216" s="748"/>
      <c r="N216" s="748"/>
    </row>
    <row r="217">
      <c r="A217" s="145">
        <v>212.0</v>
      </c>
      <c r="B217" s="312" t="s">
        <v>2227</v>
      </c>
      <c r="C217" s="766">
        <f t="array" ref="C217">INDEX(Sandingan!$E$3:$E$552,MATCH($B217,Sandingan!$D$3:$D$552,FALSE))</f>
        <v>45748</v>
      </c>
      <c r="D217" s="731" t="str">
        <f t="array" ref="D217">INDEX(#REF!,MATCH($B217,Sandingan!$D$3:$D$552,FALSE))</f>
        <v>#REF!</v>
      </c>
      <c r="E217" s="114" t="str">
        <f t="array" ref="E217">INDEX(Sandingan!AZ$3:AZ$552,MATCH($B217,Sandingan!$D$3:$D$552,FALSE))</f>
        <v>Peraturan Bupati Pati Nomor 4 Tahun 2024</v>
      </c>
      <c r="F217" s="71">
        <f t="array" ref="F217">INDEX(Sandingan!BA$3:BA$552,MATCH($B217,Sandingan!$D$3:$D$552,FALSE))</f>
        <v>2024</v>
      </c>
      <c r="G217" s="64" t="str">
        <f t="array" ref="G217">INDEX(Sandingan!$BG$3:$BG$552,MATCH($B217,Sandingan!$D$3:$D$552,FALSE))</f>
        <v>Milik Sendiri</v>
      </c>
      <c r="H217" s="748"/>
      <c r="I217" s="748"/>
      <c r="J217" s="748"/>
      <c r="K217" s="748"/>
      <c r="L217" s="748"/>
      <c r="M217" s="748"/>
      <c r="N217" s="748"/>
    </row>
    <row r="218">
      <c r="A218" s="145">
        <v>213.0</v>
      </c>
      <c r="B218" s="312" t="s">
        <v>2399</v>
      </c>
      <c r="C218" s="766">
        <f t="array" ref="C218">INDEX(Sandingan!$E$3:$E$552,MATCH($B218,Sandingan!$D$3:$D$552,FALSE))</f>
        <v>45748</v>
      </c>
      <c r="D218" s="731" t="str">
        <f t="array" ref="D218">INDEX(#REF!,MATCH($B218,Sandingan!$D$3:$D$552,FALSE))</f>
        <v>#REF!</v>
      </c>
      <c r="E218" s="114" t="str">
        <f t="array" ref="E218">INDEX(Sandingan!AZ$3:AZ$552,MATCH($B218,Sandingan!$D$3:$D$552,FALSE))</f>
        <v/>
      </c>
      <c r="F218" s="71" t="str">
        <f t="array" ref="F218">INDEX(Sandingan!BA$3:BA$552,MATCH($B218,Sandingan!$D$3:$D$552,FALSE))</f>
        <v/>
      </c>
      <c r="G218" s="64" t="str">
        <f t="array" ref="G218">INDEX(Sandingan!$BG$3:$BG$552,MATCH($B218,Sandingan!$D$3:$D$552,FALSE))</f>
        <v/>
      </c>
      <c r="H218" s="748"/>
      <c r="I218" s="748"/>
      <c r="J218" s="748"/>
      <c r="K218" s="748"/>
      <c r="L218" s="748"/>
      <c r="M218" s="748"/>
      <c r="N218" s="748"/>
    </row>
    <row r="219">
      <c r="A219" s="145">
        <v>214.0</v>
      </c>
      <c r="B219" s="312" t="s">
        <v>2240</v>
      </c>
      <c r="C219" s="766">
        <f t="array" ref="C219">INDEX(Sandingan!$E$3:$E$552,MATCH($B219,Sandingan!$D$3:$D$552,FALSE))</f>
        <v>45748</v>
      </c>
      <c r="D219" s="731" t="str">
        <f t="array" ref="D219">INDEX(#REF!,MATCH($B219,Sandingan!$D$3:$D$552,FALSE))</f>
        <v>#REF!</v>
      </c>
      <c r="E219" s="114" t="str">
        <f t="array" ref="E219">INDEX(Sandingan!AZ$3:AZ$552,MATCH($B219,Sandingan!$D$3:$D$552,FALSE))</f>
        <v>Peraturan Bupati nomor 25 tahun 2022 dan Perda nomor 3 tahun 2022</v>
      </c>
      <c r="F219" s="71">
        <f t="array" ref="F219">INDEX(Sandingan!BA$3:BA$552,MATCH($B219,Sandingan!$D$3:$D$552,FALSE))</f>
        <v>2022</v>
      </c>
      <c r="G219" s="64" t="str">
        <f t="array" ref="G219">INDEX(Sandingan!$BG$3:$BG$552,MATCH($B219,Sandingan!$D$3:$D$552,FALSE))</f>
        <v>Aset Pemda Dikelola Dinas PPPA</v>
      </c>
      <c r="H219" s="748"/>
      <c r="I219" s="748"/>
      <c r="J219" s="748"/>
      <c r="K219" s="748"/>
      <c r="L219" s="748"/>
      <c r="M219" s="748"/>
      <c r="N219" s="748"/>
    </row>
    <row r="220">
      <c r="A220" s="145">
        <v>215.0</v>
      </c>
      <c r="B220" s="312" t="s">
        <v>2421</v>
      </c>
      <c r="C220" s="766">
        <f t="array" ref="C220">INDEX(Sandingan!$E$3:$E$552,MATCH($B220,Sandingan!$D$3:$D$552,FALSE))</f>
        <v>45748</v>
      </c>
      <c r="D220" s="731" t="str">
        <f t="array" ref="D220">INDEX(#REF!,MATCH($B220,Sandingan!$D$3:$D$552,FALSE))</f>
        <v>#REF!</v>
      </c>
      <c r="E220" s="114" t="str">
        <f t="array" ref="E220">INDEX(Sandingan!AZ$3:AZ$552,MATCH($B220,Sandingan!$D$3:$D$552,FALSE))</f>
        <v/>
      </c>
      <c r="F220" s="71" t="str">
        <f t="array" ref="F220">INDEX(Sandingan!BA$3:BA$552,MATCH($B220,Sandingan!$D$3:$D$552,FALSE))</f>
        <v/>
      </c>
      <c r="G220" s="64" t="str">
        <f t="array" ref="G220">INDEX(Sandingan!$BG$3:$BG$552,MATCH($B220,Sandingan!$D$3:$D$552,FALSE))</f>
        <v>TIDAK PUNYA</v>
      </c>
      <c r="H220" s="748"/>
      <c r="I220" s="748"/>
      <c r="J220" s="748"/>
      <c r="K220" s="748"/>
      <c r="L220" s="748"/>
      <c r="M220" s="748"/>
      <c r="N220" s="748"/>
    </row>
    <row r="221">
      <c r="A221" s="145">
        <v>216.0</v>
      </c>
      <c r="B221" s="312" t="s">
        <v>2427</v>
      </c>
      <c r="C221" s="766">
        <f t="array" ref="C221">INDEX(Sandingan!$E$3:$E$552,MATCH($B221,Sandingan!$D$3:$D$552,FALSE))</f>
        <v>45748</v>
      </c>
      <c r="D221" s="731" t="str">
        <f t="array" ref="D221">INDEX(#REF!,MATCH($B221,Sandingan!$D$3:$D$552,FALSE))</f>
        <v>#REF!</v>
      </c>
      <c r="E221" s="114" t="str">
        <f t="array" ref="E221">INDEX(Sandingan!AZ$3:AZ$552,MATCH($B221,Sandingan!$D$3:$D$552,FALSE))</f>
        <v/>
      </c>
      <c r="F221" s="71" t="str">
        <f t="array" ref="F221">INDEX(Sandingan!BA$3:BA$552,MATCH($B221,Sandingan!$D$3:$D$552,FALSE))</f>
        <v/>
      </c>
      <c r="G221" s="64" t="str">
        <f t="array" ref="G221">INDEX(Sandingan!$BG$3:$BG$552,MATCH($B221,Sandingan!$D$3:$D$552,FALSE))</f>
        <v>Rumah Singgah Dinas Sosial</v>
      </c>
      <c r="H221" s="748"/>
      <c r="I221" s="748"/>
      <c r="J221" s="748"/>
      <c r="K221" s="748"/>
      <c r="L221" s="748"/>
      <c r="M221" s="748"/>
      <c r="N221" s="748"/>
    </row>
    <row r="222">
      <c r="A222" s="145">
        <v>217.0</v>
      </c>
      <c r="B222" s="312" t="s">
        <v>2434</v>
      </c>
      <c r="C222" s="766">
        <f t="array" ref="C222">INDEX(Sandingan!$E$3:$E$552,MATCH($B222,Sandingan!$D$3:$D$552,FALSE))</f>
        <v>45748</v>
      </c>
      <c r="D222" s="731" t="str">
        <f t="array" ref="D222">INDEX(#REF!,MATCH($B222,Sandingan!$D$3:$D$552,FALSE))</f>
        <v>#REF!</v>
      </c>
      <c r="E222" s="114" t="str">
        <f t="array" ref="E222">INDEX(Sandingan!AZ$3:AZ$552,MATCH($B222,Sandingan!$D$3:$D$552,FALSE))</f>
        <v/>
      </c>
      <c r="F222" s="71" t="str">
        <f t="array" ref="F222">INDEX(Sandingan!BA$3:BA$552,MATCH($B222,Sandingan!$D$3:$D$552,FALSE))</f>
        <v/>
      </c>
      <c r="G222" s="64" t="str">
        <f t="array" ref="G222">INDEX(Sandingan!$BG$3:$BG$552,MATCH($B222,Sandingan!$D$3:$D$552,FALSE))</f>
        <v/>
      </c>
      <c r="H222" s="748"/>
      <c r="I222" s="748"/>
      <c r="J222" s="748"/>
      <c r="K222" s="748"/>
      <c r="L222" s="748"/>
      <c r="M222" s="748"/>
      <c r="N222" s="748"/>
    </row>
    <row r="223">
      <c r="A223" s="145">
        <v>218.0</v>
      </c>
      <c r="B223" s="312" t="s">
        <v>2282</v>
      </c>
      <c r="C223" s="766">
        <f t="array" ref="C223">INDEX(Sandingan!$E$3:$E$552,MATCH($B223,Sandingan!$D$3:$D$552,FALSE))</f>
        <v>45748</v>
      </c>
      <c r="D223" s="731" t="str">
        <f t="array" ref="D223">INDEX(#REF!,MATCH($B223,Sandingan!$D$3:$D$552,FALSE))</f>
        <v>#REF!</v>
      </c>
      <c r="E223" s="114" t="str">
        <f t="array" ref="E223">INDEX(Sandingan!AZ$3:AZ$552,MATCH($B223,Sandingan!$D$3:$D$552,FALSE))</f>
        <v>Peraturan Bupati Kendal Nomor 23 Tahun 2024</v>
      </c>
      <c r="F223" s="71">
        <f t="array" ref="F223">INDEX(Sandingan!BA$3:BA$552,MATCH($B223,Sandingan!$D$3:$D$552,FALSE))</f>
        <v>2024</v>
      </c>
      <c r="G223" s="64" t="str">
        <f t="array" ref="G223">INDEX(Sandingan!$BG$3:$BG$552,MATCH($B223,Sandingan!$D$3:$D$552,FALSE))</f>
        <v>Aset Pemda Dikelola Dinas PPPA</v>
      </c>
      <c r="H223" s="748"/>
      <c r="I223" s="748"/>
      <c r="J223" s="748"/>
      <c r="K223" s="748"/>
      <c r="L223" s="748"/>
      <c r="M223" s="748"/>
      <c r="N223" s="748"/>
    </row>
    <row r="224">
      <c r="A224" s="145">
        <v>219.0</v>
      </c>
      <c r="B224" s="312" t="s">
        <v>2371</v>
      </c>
      <c r="C224" s="766">
        <f t="array" ref="C224">INDEX(Sandingan!$E$3:$E$552,MATCH($B224,Sandingan!$D$3:$D$552,FALSE))</f>
        <v>45748</v>
      </c>
      <c r="D224" s="731" t="str">
        <f t="array" ref="D224">INDEX(#REF!,MATCH($B224,Sandingan!$D$3:$D$552,FALSE))</f>
        <v>#REF!</v>
      </c>
      <c r="E224" s="114" t="str">
        <f t="array" ref="E224">INDEX(Sandingan!AZ$3:AZ$552,MATCH($B224,Sandingan!$D$3:$D$552,FALSE))</f>
        <v>PERATURAN BUPATI Batang no 14 tahun 2025</v>
      </c>
      <c r="F224" s="71">
        <f t="array" ref="F224">INDEX(Sandingan!BA$3:BA$552,MATCH($B224,Sandingan!$D$3:$D$552,FALSE))</f>
        <v>2025</v>
      </c>
      <c r="G224" s="64" t="str">
        <f t="array" ref="G224">INDEX(Sandingan!$BG$3:$BG$552,MATCH($B224,Sandingan!$D$3:$D$552,FALSE))</f>
        <v>GABUNG UPTD PPA</v>
      </c>
      <c r="H224" s="748"/>
      <c r="I224" s="748"/>
      <c r="J224" s="748"/>
      <c r="K224" s="748"/>
      <c r="L224" s="748"/>
      <c r="M224" s="748"/>
      <c r="N224" s="748"/>
    </row>
    <row r="225">
      <c r="A225" s="145">
        <v>220.0</v>
      </c>
      <c r="B225" s="312" t="s">
        <v>2400</v>
      </c>
      <c r="C225" s="766">
        <f t="array" ref="C225">INDEX(Sandingan!$E$3:$E$552,MATCH($B225,Sandingan!$D$3:$D$552,FALSE))</f>
        <v>45748</v>
      </c>
      <c r="D225" s="731" t="str">
        <f t="array" ref="D225">INDEX(#REF!,MATCH($B225,Sandingan!$D$3:$D$552,FALSE))</f>
        <v>#REF!</v>
      </c>
      <c r="E225" s="114" t="str">
        <f t="array" ref="E225">INDEX(Sandingan!AZ$3:AZ$552,MATCH($B225,Sandingan!$D$3:$D$552,FALSE))</f>
        <v/>
      </c>
      <c r="F225" s="71" t="str">
        <f t="array" ref="F225">INDEX(Sandingan!BA$3:BA$552,MATCH($B225,Sandingan!$D$3:$D$552,FALSE))</f>
        <v/>
      </c>
      <c r="G225" s="64" t="str">
        <f t="array" ref="G225">INDEX(Sandingan!$BG$3:$BG$552,MATCH($B225,Sandingan!$D$3:$D$552,FALSE))</f>
        <v>MILIK SENDIRI</v>
      </c>
      <c r="H225" s="748"/>
      <c r="I225" s="748"/>
      <c r="J225" s="748"/>
      <c r="K225" s="748"/>
      <c r="L225" s="748"/>
      <c r="M225" s="748"/>
      <c r="N225" s="748"/>
    </row>
    <row r="226">
      <c r="A226" s="145">
        <v>221.0</v>
      </c>
      <c r="B226" s="312" t="s">
        <v>2198</v>
      </c>
      <c r="C226" s="766">
        <f t="array" ref="C226">INDEX(Sandingan!$E$3:$E$552,MATCH($B226,Sandingan!$D$3:$D$552,FALSE))</f>
        <v>45748</v>
      </c>
      <c r="D226" s="731" t="str">
        <f t="array" ref="D226">INDEX(#REF!,MATCH($B226,Sandingan!$D$3:$D$552,FALSE))</f>
        <v>#REF!</v>
      </c>
      <c r="E226" s="114" t="str">
        <f t="array" ref="E226">INDEX(Sandingan!AZ$3:AZ$552,MATCH($B226,Sandingan!$D$3:$D$552,FALSE))</f>
        <v>Peraturan Bupati No. 43 Tahun 2023</v>
      </c>
      <c r="F226" s="71">
        <f t="array" ref="F226">INDEX(Sandingan!BA$3:BA$552,MATCH($B226,Sandingan!$D$3:$D$552,FALSE))</f>
        <v>2023</v>
      </c>
      <c r="G226" s="64" t="str">
        <f t="array" ref="G226">INDEX(Sandingan!$BG$3:$BG$552,MATCH($B226,Sandingan!$D$3:$D$552,FALSE))</f>
        <v>Tidak Punya</v>
      </c>
      <c r="H226" s="748"/>
      <c r="I226" s="748"/>
      <c r="J226" s="748"/>
      <c r="K226" s="748"/>
      <c r="L226" s="748"/>
      <c r="M226" s="748"/>
      <c r="N226" s="748"/>
    </row>
    <row r="227">
      <c r="A227" s="145">
        <v>222.0</v>
      </c>
      <c r="B227" s="312" t="s">
        <v>2217</v>
      </c>
      <c r="C227" s="766">
        <f t="array" ref="C227">INDEX(Sandingan!$E$3:$E$552,MATCH($B227,Sandingan!$D$3:$D$552,FALSE))</f>
        <v>45748</v>
      </c>
      <c r="D227" s="731" t="str">
        <f t="array" ref="D227">INDEX(#REF!,MATCH($B227,Sandingan!$D$3:$D$552,FALSE))</f>
        <v>#REF!</v>
      </c>
      <c r="E227" s="114" t="str">
        <f t="array" ref="E227">INDEX(Sandingan!AZ$3:AZ$552,MATCH($B227,Sandingan!$D$3:$D$552,FALSE))</f>
        <v>Peraturan Bupati No 104 Tahun 2022</v>
      </c>
      <c r="F227" s="71">
        <f t="array" ref="F227">INDEX(Sandingan!BA$3:BA$552,MATCH($B227,Sandingan!$D$3:$D$552,FALSE))</f>
        <v>2022</v>
      </c>
      <c r="G227" s="64" t="str">
        <f t="array" ref="G227">INDEX(Sandingan!$BG$3:$BG$552,MATCH($B227,Sandingan!$D$3:$D$552,FALSE))</f>
        <v>Sewa/Kontrak</v>
      </c>
      <c r="H227" s="748"/>
      <c r="I227" s="748"/>
      <c r="J227" s="748"/>
      <c r="K227" s="748"/>
      <c r="L227" s="748"/>
      <c r="M227" s="748"/>
      <c r="N227" s="748"/>
    </row>
    <row r="228">
      <c r="A228" s="145">
        <v>223.0</v>
      </c>
      <c r="B228" s="312" t="s">
        <v>2269</v>
      </c>
      <c r="C228" s="766">
        <f t="array" ref="C228">INDEX(Sandingan!$E$3:$E$552,MATCH($B228,Sandingan!$D$3:$D$552,FALSE))</f>
        <v>45748</v>
      </c>
      <c r="D228" s="731" t="str">
        <f t="array" ref="D228">INDEX(#REF!,MATCH($B228,Sandingan!$D$3:$D$552,FALSE))</f>
        <v>#REF!</v>
      </c>
      <c r="E228" s="114" t="str">
        <f t="array" ref="E228">INDEX(Sandingan!AZ$3:AZ$552,MATCH($B228,Sandingan!$D$3:$D$552,FALSE))</f>
        <v>Peraturan Bupati Brebes Nomor 5 Tahun 2025 ttg Pembentukan Susunan OTK UPTD PPA</v>
      </c>
      <c r="F228" s="71">
        <f t="array" ref="F228">INDEX(Sandingan!BA$3:BA$552,MATCH($B228,Sandingan!$D$3:$D$552,FALSE))</f>
        <v>2025</v>
      </c>
      <c r="G228" s="64" t="str">
        <f t="array" ref="G228">INDEX(Sandingan!$BG$3:$BG$552,MATCH($B228,Sandingan!$D$3:$D$552,FALSE))</f>
        <v/>
      </c>
      <c r="H228" s="748"/>
      <c r="I228" s="748"/>
      <c r="J228" s="748"/>
      <c r="K228" s="748"/>
      <c r="L228" s="748"/>
      <c r="M228" s="748"/>
      <c r="N228" s="748"/>
    </row>
    <row r="229">
      <c r="A229" s="145">
        <v>224.0</v>
      </c>
      <c r="B229" s="312" t="s">
        <v>2260</v>
      </c>
      <c r="C229" s="766">
        <f t="array" ref="C229">INDEX(Sandingan!$E$3:$E$552,MATCH($B229,Sandingan!$D$3:$D$552,FALSE))</f>
        <v>45748</v>
      </c>
      <c r="D229" s="731" t="str">
        <f t="array" ref="D229">INDEX(#REF!,MATCH($B229,Sandingan!$D$3:$D$552,FALSE))</f>
        <v>#REF!</v>
      </c>
      <c r="E229" s="114" t="str">
        <f t="array" ref="E229">INDEX(Sandingan!AZ$3:AZ$552,MATCH($B229,Sandingan!$D$3:$D$552,FALSE))</f>
        <v>Peraturan Walikota Magelang Nomor 59 Tahun 2023 tanggal 28 Desember 2023 (TENTANG PEMBENTUKAN, KEDUDUKAN, SUSUNAN ORGANISASI, TUGAS DAN FUNGSI, SERTA TATA KERJA UNIT PELAKSANA TEKNIS PERLINDUNGAN PEREMPUAN DAN ANAK PADA DINAS PEMBERDAYAAN MASYARAKAT, PEREMPUAN, PERLINDUNGAN ANAK, PENGENDALIAN PENDUDUK DAN KELUARGA BERENCANA KOTA MAGELANG)</v>
      </c>
      <c r="F229" s="71">
        <f t="array" ref="F229">INDEX(Sandingan!BA$3:BA$552,MATCH($B229,Sandingan!$D$3:$D$552,FALSE))</f>
        <v>2023</v>
      </c>
      <c r="G229" s="64" t="str">
        <f t="array" ref="G229">INDEX(Sandingan!$BG$3:$BG$552,MATCH($B229,Sandingan!$D$3:$D$552,FALSE))</f>
        <v>TIDAK PUNYA</v>
      </c>
      <c r="H229" s="748"/>
      <c r="I229" s="748"/>
      <c r="J229" s="748"/>
      <c r="K229" s="748"/>
      <c r="L229" s="748"/>
      <c r="M229" s="748"/>
      <c r="N229" s="748"/>
    </row>
    <row r="230">
      <c r="A230" s="145">
        <v>225.0</v>
      </c>
      <c r="B230" s="312" t="s">
        <v>2157</v>
      </c>
      <c r="C230" s="766">
        <f t="array" ref="C230">INDEX(Sandingan!$E$3:$E$552,MATCH($B230,Sandingan!$D$3:$D$552,FALSE))</f>
        <v>45748</v>
      </c>
      <c r="D230" s="731" t="str">
        <f t="array" ref="D230">INDEX(#REF!,MATCH($B230,Sandingan!$D$3:$D$552,FALSE))</f>
        <v>#REF!</v>
      </c>
      <c r="E230" s="114" t="str">
        <f t="array" ref="E230">INDEX(Sandingan!AZ$3:AZ$552,MATCH($B230,Sandingan!$D$3:$D$552,FALSE))</f>
        <v>Peraturan Walikota Surakarta Nomor 15 Tahun 2022</v>
      </c>
      <c r="F230" s="71">
        <f t="array" ref="F230">INDEX(Sandingan!BA$3:BA$552,MATCH($B230,Sandingan!$D$3:$D$552,FALSE))</f>
        <v>2022</v>
      </c>
      <c r="G230" s="64" t="str">
        <f t="array" ref="G230">INDEX(Sandingan!$BG$3:$BG$552,MATCH($B230,Sandingan!$D$3:$D$552,FALSE))</f>
        <v>Sewa/Kontrak</v>
      </c>
      <c r="H230" s="748"/>
      <c r="I230" s="748"/>
      <c r="J230" s="748"/>
      <c r="K230" s="748"/>
      <c r="L230" s="748"/>
      <c r="M230" s="748"/>
      <c r="N230" s="748"/>
    </row>
    <row r="231">
      <c r="A231" s="145">
        <v>226.0</v>
      </c>
      <c r="B231" s="312" t="s">
        <v>2433</v>
      </c>
      <c r="C231" s="766">
        <f t="array" ref="C231">INDEX(Sandingan!$E$3:$E$552,MATCH($B231,Sandingan!$D$3:$D$552,FALSE))</f>
        <v>45748</v>
      </c>
      <c r="D231" s="731" t="str">
        <f t="array" ref="D231">INDEX(#REF!,MATCH($B231,Sandingan!$D$3:$D$552,FALSE))</f>
        <v>#REF!</v>
      </c>
      <c r="E231" s="114" t="str">
        <f t="array" ref="E231">INDEX(Sandingan!AZ$3:AZ$552,MATCH($B231,Sandingan!$D$3:$D$552,FALSE))</f>
        <v/>
      </c>
      <c r="F231" s="71" t="str">
        <f t="array" ref="F231">INDEX(Sandingan!BA$3:BA$552,MATCH($B231,Sandingan!$D$3:$D$552,FALSE))</f>
        <v/>
      </c>
      <c r="G231" s="64" t="str">
        <f t="array" ref="G231">INDEX(Sandingan!$BG$3:$BG$552,MATCH($B231,Sandingan!$D$3:$D$552,FALSE))</f>
        <v/>
      </c>
      <c r="H231" s="748"/>
      <c r="I231" s="748"/>
      <c r="J231" s="748"/>
      <c r="K231" s="748"/>
      <c r="L231" s="748"/>
      <c r="M231" s="748"/>
      <c r="N231" s="748"/>
    </row>
    <row r="232">
      <c r="A232" s="145">
        <v>227.0</v>
      </c>
      <c r="B232" s="312" t="s">
        <v>2178</v>
      </c>
      <c r="C232" s="766">
        <f t="array" ref="C232">INDEX(Sandingan!$E$3:$E$552,MATCH($B232,Sandingan!$D$3:$D$552,FALSE))</f>
        <v>45748</v>
      </c>
      <c r="D232" s="731" t="str">
        <f t="array" ref="D232">INDEX(#REF!,MATCH($B232,Sandingan!$D$3:$D$552,FALSE))</f>
        <v>#REF!</v>
      </c>
      <c r="E232" s="114" t="str">
        <f t="array" ref="E232">INDEX(Sandingan!AZ$3:AZ$552,MATCH($B232,Sandingan!$D$3:$D$552,FALSE))</f>
        <v>Peraturan Walikota Semarang Nomor 13 Tahun 2023</v>
      </c>
      <c r="F232" s="71">
        <f t="array" ref="F232">INDEX(Sandingan!BA$3:BA$552,MATCH($B232,Sandingan!$D$3:$D$552,FALSE))</f>
        <v>2023</v>
      </c>
      <c r="G232" s="64" t="str">
        <f t="array" ref="G232">INDEX(Sandingan!$BG$3:$BG$552,MATCH($B232,Sandingan!$D$3:$D$552,FALSE))</f>
        <v>Sewa/Kontrak</v>
      </c>
      <c r="H232" s="748"/>
      <c r="I232" s="748"/>
      <c r="J232" s="748"/>
      <c r="K232" s="748"/>
      <c r="L232" s="748"/>
      <c r="M232" s="748"/>
      <c r="N232" s="748"/>
    </row>
    <row r="233">
      <c r="A233" s="145">
        <v>228.0</v>
      </c>
      <c r="B233" s="312" t="s">
        <v>2351</v>
      </c>
      <c r="C233" s="766">
        <f t="array" ref="C233">INDEX(Sandingan!$E$3:$E$552,MATCH($B233,Sandingan!$D$3:$D$552,FALSE))</f>
        <v>45748</v>
      </c>
      <c r="D233" s="731" t="str">
        <f t="array" ref="D233">INDEX(#REF!,MATCH($B233,Sandingan!$D$3:$D$552,FALSE))</f>
        <v>#REF!</v>
      </c>
      <c r="E233" s="114" t="str">
        <f t="array" ref="E233">INDEX(Sandingan!AZ$3:AZ$552,MATCH($B233,Sandingan!$D$3:$D$552,FALSE))</f>
        <v>Peraturan Walikota Pekalongan Nomor 33 Tahun 2024</v>
      </c>
      <c r="F233" s="71">
        <f t="array" ref="F233">INDEX(Sandingan!BA$3:BA$552,MATCH($B233,Sandingan!$D$3:$D$552,FALSE))</f>
        <v>2024</v>
      </c>
      <c r="G233" s="64" t="str">
        <f t="array" ref="G233">INDEX(Sandingan!$BG$3:$BG$552,MATCH($B233,Sandingan!$D$3:$D$552,FALSE))</f>
        <v>Aset Pemda Dikelola Dinas PPPA</v>
      </c>
      <c r="H233" s="748"/>
      <c r="I233" s="748"/>
      <c r="J233" s="748"/>
      <c r="K233" s="748"/>
      <c r="L233" s="748"/>
      <c r="M233" s="748"/>
      <c r="N233" s="748"/>
    </row>
    <row r="234">
      <c r="A234" s="145">
        <v>229.0</v>
      </c>
      <c r="B234" s="312" t="s">
        <v>2308</v>
      </c>
      <c r="C234" s="766">
        <f t="array" ref="C234">INDEX(Sandingan!$E$3:$E$552,MATCH($B234,Sandingan!$D$3:$D$552,FALSE))</f>
        <v>45748</v>
      </c>
      <c r="D234" s="731" t="str">
        <f t="array" ref="D234">INDEX(#REF!,MATCH($B234,Sandingan!$D$3:$D$552,FALSE))</f>
        <v>#REF!</v>
      </c>
      <c r="E234" s="114" t="str">
        <f t="array" ref="E234">INDEX(Sandingan!AZ$3:AZ$552,MATCH($B234,Sandingan!$D$3:$D$552,FALSE))</f>
        <v>Peraturan Walikota Tegal Nomor 75 Tahun 2023</v>
      </c>
      <c r="F234" s="71">
        <f t="array" ref="F234">INDEX(Sandingan!BA$3:BA$552,MATCH($B234,Sandingan!$D$3:$D$552,FALSE))</f>
        <v>2023</v>
      </c>
      <c r="G234" s="64" t="str">
        <f t="array" ref="G234">INDEX(Sandingan!$BG$3:$BG$552,MATCH($B234,Sandingan!$D$3:$D$552,FALSE))</f>
        <v>Jika ada korban yang membutuhkan rumah perlindungan maka UPTD PPA menyewakan tempat yang dirahasiakan</v>
      </c>
      <c r="H234" s="748"/>
      <c r="I234" s="748"/>
      <c r="J234" s="748"/>
      <c r="K234" s="748"/>
      <c r="L234" s="748"/>
      <c r="M234" s="748"/>
      <c r="N234" s="748"/>
    </row>
    <row r="235">
      <c r="A235" s="759">
        <v>230.0</v>
      </c>
      <c r="B235" s="773" t="s">
        <v>4770</v>
      </c>
      <c r="C235" s="761">
        <f t="array" ref="C235">INDEX(Sandingan!$E$3:$E$552,MATCH($B235,Sandingan!$D$3:$D$552,FALSE))</f>
        <v>45748</v>
      </c>
      <c r="D235" s="762" t="str">
        <f t="array" ref="D235">INDEX(#REF!,MATCH($B235,Sandingan!$D$3:$D$552,FALSE))</f>
        <v>#REF!</v>
      </c>
      <c r="E235" s="763" t="str">
        <f t="array" ref="E235">INDEX(Sandingan!AZ$3:AZ$552,MATCH($B235,Sandingan!$D$3:$D$552,FALSE))</f>
        <v>#REF!</v>
      </c>
      <c r="F235" s="764" t="str">
        <f t="array" ref="F235">INDEX(Sandingan!BA$3:BA$552,MATCH($B235,Sandingan!$D$3:$D$552,FALSE))</f>
        <v>#REF!</v>
      </c>
      <c r="G235" s="765" t="str">
        <f t="array" ref="G235">INDEX(Sandingan!$BG$3:$BG$552,MATCH($B235,Sandingan!$D$3:$D$552,FALSE))</f>
        <v>#REF!</v>
      </c>
      <c r="H235" s="748"/>
      <c r="I235" s="748"/>
      <c r="J235" s="748"/>
      <c r="K235" s="748"/>
      <c r="L235" s="748"/>
      <c r="M235" s="748"/>
      <c r="N235" s="748"/>
    </row>
    <row r="236">
      <c r="A236" s="145">
        <v>231.0</v>
      </c>
      <c r="B236" s="312" t="s">
        <v>2458</v>
      </c>
      <c r="C236" s="766">
        <f t="array" ref="C236">INDEX(Sandingan!$E$3:$E$552,MATCH($B236,Sandingan!$D$3:$D$552,FALSE))</f>
        <v>45809</v>
      </c>
      <c r="D236" s="731" t="str">
        <f t="array" ref="D236">INDEX(#REF!,MATCH($B236,Sandingan!$D$3:$D$552,FALSE))</f>
        <v>#REF!</v>
      </c>
      <c r="E236" s="105" t="str">
        <f t="array" ref="E236">index(Sandingan!K$3:K$552,match($B236,Sandingan!$D$3:$D$552,false))</f>
        <v>Peraturan Bupati Kulon Progo Nomor 40 Tahun 2023</v>
      </c>
      <c r="F236" s="64">
        <f t="array" ref="F236">index(Sandingan!L$3:L$552,match($B236,Sandingan!$D$3:$D$552,false))</f>
        <v>2023</v>
      </c>
      <c r="G236" s="64"/>
      <c r="H236" s="748"/>
      <c r="I236" s="748"/>
      <c r="J236" s="748"/>
      <c r="K236" s="748"/>
      <c r="L236" s="748"/>
      <c r="M236" s="748"/>
      <c r="N236" s="748"/>
    </row>
    <row r="237">
      <c r="A237" s="145">
        <v>232.0</v>
      </c>
      <c r="B237" s="312" t="s">
        <v>2467</v>
      </c>
      <c r="C237" s="766">
        <f t="array" ref="C237">INDEX(Sandingan!$E$3:$E$552,MATCH($B237,Sandingan!$D$3:$D$552,FALSE))</f>
        <v>45748</v>
      </c>
      <c r="D237" s="731" t="str">
        <f t="array" ref="D237">INDEX(#REF!,MATCH($B237,Sandingan!$D$3:$D$552,FALSE))</f>
        <v>#REF!</v>
      </c>
      <c r="E237" s="114" t="str">
        <f t="array" ref="E237">INDEX(Sandingan!AZ$3:AZ$552,MATCH($B237,Sandingan!$D$3:$D$552,FALSE))</f>
        <v>1. Peraturan Bupati Nomor 159 Tahun 2016 tentang Pembentukan Susunan Organisasi, Tugas dan Fungsi, serta Tata Kerja Unit Pelaksana Tekhnis Pusat Pelayanan Terpadu Korban Kekerasan Perempuan dan Anak Kabupaten Bantul; 
 2. Peraturan Bupati Nomor 52 Tahun 2019 tentang Pembentukan Susunan Organisasi, Tugas dan Fungsi, serta Tata Kerja Unit Pelaksana Teknis Daerah Perlindungan Perempuan dan Anak</v>
      </c>
      <c r="F237" s="71">
        <f t="array" ref="F237">INDEX(Sandingan!BA$3:BA$552,MATCH($B237,Sandingan!$D$3:$D$552,FALSE))</f>
        <v>2016</v>
      </c>
      <c r="G237" s="64" t="str">
        <f t="array" ref="G237">INDEX(Sandingan!$BG$3:$BG$552,MATCH($B237,Sandingan!$D$3:$D$552,FALSE))</f>
        <v>MILIK SENDIRI</v>
      </c>
      <c r="H237" s="748"/>
      <c r="I237" s="748"/>
      <c r="J237" s="748"/>
      <c r="K237" s="748"/>
      <c r="L237" s="748"/>
      <c r="M237" s="748"/>
      <c r="N237" s="748"/>
    </row>
    <row r="238">
      <c r="A238" s="145">
        <v>233.0</v>
      </c>
      <c r="B238" s="312" t="s">
        <v>2436</v>
      </c>
      <c r="C238" s="766">
        <f t="array" ref="C238">INDEX(Sandingan!$E$3:$E$552,MATCH($B238,Sandingan!$D$3:$D$552,FALSE))</f>
        <v>45748</v>
      </c>
      <c r="D238" s="731" t="str">
        <f t="array" ref="D238">INDEX(#REF!,MATCH($B238,Sandingan!$D$3:$D$552,FALSE))</f>
        <v>#REF!</v>
      </c>
      <c r="E238" s="114" t="str">
        <f t="array" ref="E238">INDEX(Sandingan!AZ$3:AZ$552,MATCH($B238,Sandingan!$D$3:$D$552,FALSE))</f>
        <v>Peraturan Bupati Nomor 88 Tahun 2018 tentang Pembentukan, Susunan Organisasi, Tugas, Fungsi dan Tata Kerja Unit Pelaksana Teknis Perlindungan Perempuan dan Anak</v>
      </c>
      <c r="F238" s="71">
        <f t="array" ref="F238">INDEX(Sandingan!BA$3:BA$552,MATCH($B238,Sandingan!$D$3:$D$552,FALSE))</f>
        <v>2018</v>
      </c>
      <c r="G238" s="64" t="str">
        <f t="array" ref="G238">INDEX(Sandingan!$BG$3:$BG$552,MATCH($B238,Sandingan!$D$3:$D$552,FALSE))</f>
        <v>Sewa/Kontrak</v>
      </c>
      <c r="H238" s="748"/>
      <c r="I238" s="748"/>
      <c r="J238" s="748"/>
      <c r="K238" s="748"/>
      <c r="L238" s="748"/>
      <c r="M238" s="748"/>
      <c r="N238" s="748"/>
    </row>
    <row r="239">
      <c r="A239" s="145">
        <v>234.0</v>
      </c>
      <c r="B239" s="312" t="s">
        <v>2478</v>
      </c>
      <c r="C239" s="766">
        <f t="array" ref="C239">INDEX(Sandingan!$E$3:$E$552,MATCH($B239,Sandingan!$D$3:$D$552,FALSE))</f>
        <v>45689</v>
      </c>
      <c r="D239" s="731" t="str">
        <f t="array" ref="D239">INDEX(#REF!,MATCH($B239,Sandingan!$D$3:$D$552,FALSE))</f>
        <v>#REF!</v>
      </c>
      <c r="E239" s="105" t="str">
        <f t="array" ref="E239">index(Sandingan!K$3:K$552,match($B239,Sandingan!$D$3:$D$552,false))</f>
        <v>Peraturan Bupati Sleman Nomor 73 Tahun 2016
Peraturan Bupati Sleman Nomor 38.8 Tahun 2018</v>
      </c>
      <c r="F239" s="64">
        <f t="array" ref="F239">index(Sandingan!L$3:L$552,match($B239,Sandingan!$D$3:$D$552,false))</f>
        <v>2016</v>
      </c>
      <c r="G239" s="64"/>
      <c r="H239" s="748"/>
      <c r="I239" s="748"/>
      <c r="J239" s="748"/>
      <c r="K239" s="748"/>
      <c r="L239" s="748"/>
      <c r="M239" s="748"/>
      <c r="N239" s="748"/>
    </row>
    <row r="240">
      <c r="A240" s="145">
        <v>235.0</v>
      </c>
      <c r="B240" s="312" t="s">
        <v>2447</v>
      </c>
      <c r="C240" s="766">
        <f t="array" ref="C240">INDEX(Sandingan!$E$3:$E$552,MATCH($B240,Sandingan!$D$3:$D$552,FALSE))</f>
        <v>45748</v>
      </c>
      <c r="D240" s="731" t="str">
        <f t="array" ref="D240">INDEX(#REF!,MATCH($B240,Sandingan!$D$3:$D$552,FALSE))</f>
        <v>#REF!</v>
      </c>
      <c r="E240" s="114" t="str">
        <f t="array" ref="E240">INDEX(Sandingan!AZ$3:AZ$552,MATCH($B240,Sandingan!$D$3:$D$552,FALSE))</f>
        <v>Pembentukan, Susunan Organisasi, Kedudukan, Fungsi, Tugas dan Tata Kerja Unit Pelaksana Teknis Pusat Pelayanan Terpadu Pemberdayaan Perempuan dan Anak Berbasis Gender pada Dinas Pemberdayaan Masyarakat, Perempuan dan Perlindungan Anak Kota Yogyakarta (Awal Pembentukan)
Peraturan Walikota Yogyakarta Nomor 101 Tahun 2021 tentang Pembentukan Kedudukan Struktur Organisasi Tata Kerja Unit Pelaksana Teknis pada Dinas Pemberdayaan Perempuan Perlindungan Anak dan Keluarga Berencana Kota Yogyakarta</v>
      </c>
      <c r="F240" s="71">
        <f t="array" ref="F240">INDEX(Sandingan!BA$3:BA$552,MATCH($B240,Sandingan!$D$3:$D$552,FALSE))</f>
        <v>2016</v>
      </c>
      <c r="G240" s="64" t="str">
        <f t="array" ref="G240">INDEX(Sandingan!$BG$3:$BG$552,MATCH($B240,Sandingan!$D$3:$D$552,FALSE))</f>
        <v>MILIK SENDIRI</v>
      </c>
      <c r="H240" s="748"/>
      <c r="I240" s="748"/>
      <c r="J240" s="748"/>
      <c r="K240" s="748"/>
      <c r="L240" s="748"/>
      <c r="M240" s="748"/>
      <c r="N240" s="748"/>
    </row>
    <row r="241">
      <c r="A241" s="759">
        <v>236.0</v>
      </c>
      <c r="B241" s="773" t="s">
        <v>4771</v>
      </c>
      <c r="C241" s="761">
        <f t="array" ref="C241">INDEX(Sandingan!$E$3:$E$552,MATCH($B241,Sandingan!$D$3:$D$552,FALSE))</f>
        <v>45748</v>
      </c>
      <c r="D241" s="762" t="str">
        <f t="array" ref="D241">INDEX(#REF!,MATCH($B241,Sandingan!$D$3:$D$552,FALSE))</f>
        <v>#REF!</v>
      </c>
      <c r="E241" s="763" t="str">
        <f t="array" ref="E241">INDEX(Sandingan!AZ$3:AZ$552,MATCH($B241,Sandingan!$D$3:$D$552,FALSE))</f>
        <v>#REF!</v>
      </c>
      <c r="F241" s="764" t="str">
        <f t="array" ref="F241">INDEX(Sandingan!BA$3:BA$552,MATCH($B241,Sandingan!$D$3:$D$552,FALSE))</f>
        <v>#REF!</v>
      </c>
      <c r="G241" s="765" t="str">
        <f t="array" ref="G241">INDEX(Sandingan!$BG$3:$BG$552,MATCH($B241,Sandingan!$D$3:$D$552,FALSE))</f>
        <v>#REF!</v>
      </c>
      <c r="H241" s="748"/>
      <c r="I241" s="748"/>
      <c r="J241" s="748"/>
      <c r="K241" s="748"/>
      <c r="L241" s="748"/>
      <c r="M241" s="748"/>
      <c r="N241" s="748"/>
    </row>
    <row r="242">
      <c r="A242" s="145">
        <v>237.0</v>
      </c>
      <c r="B242" s="312" t="s">
        <v>2786</v>
      </c>
      <c r="C242" s="731" t="str">
        <f t="array" ref="C242">INDEX(Sandingan!$E$3:$E$552,MATCH($B242,Sandingan!$D$3:$D$552,FALSE))</f>
        <v/>
      </c>
      <c r="D242" s="731" t="str">
        <f t="array" ref="D242">INDEX(#REF!,MATCH($B242,Sandingan!$D$3:$D$552,FALSE))</f>
        <v>#REF!</v>
      </c>
      <c r="E242" s="64"/>
      <c r="F242" s="731"/>
      <c r="G242" s="64"/>
      <c r="H242" s="748"/>
      <c r="I242" s="748"/>
      <c r="J242" s="748"/>
      <c r="K242" s="748"/>
      <c r="L242" s="748"/>
      <c r="M242" s="748"/>
      <c r="N242" s="748"/>
    </row>
    <row r="243">
      <c r="A243" s="145">
        <v>238.0</v>
      </c>
      <c r="B243" s="312" t="s">
        <v>2802</v>
      </c>
      <c r="C243" s="766" t="str">
        <f t="array" ref="C243">INDEX(Sandingan!$E$3:$E$552,MATCH($B243,Sandingan!$D$3:$D$552,FALSE))</f>
        <v/>
      </c>
      <c r="D243" s="731" t="str">
        <f t="array" ref="D243">INDEX(#REF!,MATCH($B243,Sandingan!$D$3:$D$552,FALSE))</f>
        <v>#REF!</v>
      </c>
      <c r="E243" s="64"/>
      <c r="F243" s="731"/>
      <c r="G243" s="64"/>
      <c r="H243" s="748"/>
      <c r="I243" s="748"/>
      <c r="J243" s="748"/>
      <c r="K243" s="748"/>
      <c r="L243" s="748"/>
      <c r="M243" s="748"/>
      <c r="N243" s="748"/>
    </row>
    <row r="244">
      <c r="A244" s="145">
        <v>239.0</v>
      </c>
      <c r="B244" s="312" t="s">
        <v>2581</v>
      </c>
      <c r="C244" s="766">
        <f t="array" ref="C244">INDEX(Sandingan!$E$3:$E$552,MATCH($B244,Sandingan!$D$3:$D$552,FALSE))</f>
        <v>45689</v>
      </c>
      <c r="D244" s="731" t="str">
        <f t="array" ref="D244">INDEX(#REF!,MATCH($B244,Sandingan!$D$3:$D$552,FALSE))</f>
        <v>#REF!</v>
      </c>
      <c r="E244" s="105" t="str">
        <f t="array" ref="E244">index(Sandingan!K$3:K$552,match($B244,Sandingan!$D$3:$D$552,false))</f>
        <v>Peraturan Bupati Trenggalek Nomor 37 Tahun 2024 tentang Perubahan Kedua Atas Peraturan Bupati Nomor 14 Tahun 2018 tentang Pembentukan Unit Pelaksana Teknis Daerah</v>
      </c>
      <c r="F244" s="64">
        <f t="array" ref="F244">index(Sandingan!L$3:L$552,match($B244,Sandingan!$D$3:$D$552,false))</f>
        <v>2024</v>
      </c>
      <c r="G244" s="64"/>
      <c r="H244" s="748"/>
      <c r="I244" s="748"/>
      <c r="J244" s="748"/>
      <c r="K244" s="748"/>
      <c r="L244" s="748"/>
      <c r="M244" s="748"/>
      <c r="N244" s="748"/>
    </row>
    <row r="245">
      <c r="A245" s="145">
        <v>240.0</v>
      </c>
      <c r="B245" s="312" t="s">
        <v>2518</v>
      </c>
      <c r="C245" s="766">
        <f t="array" ref="C245">INDEX(Sandingan!$E$3:$E$552,MATCH($B245,Sandingan!$D$3:$D$552,FALSE))</f>
        <v>45748</v>
      </c>
      <c r="D245" s="731" t="str">
        <f t="array" ref="D245">INDEX(#REF!,MATCH($B245,Sandingan!$D$3:$D$552,FALSE))</f>
        <v>#REF!</v>
      </c>
      <c r="E245" s="114" t="str">
        <f t="array" ref="E245">INDEX(Sandingan!AZ$3:AZ$552,MATCH($B245,Sandingan!$D$3:$D$552,FALSE))</f>
        <v>Peraturan Bupati Nomor 3 Tahun 2023</v>
      </c>
      <c r="F245" s="71">
        <f t="array" ref="F245">INDEX(Sandingan!BA$3:BA$552,MATCH($B245,Sandingan!$D$3:$D$552,FALSE))</f>
        <v>2023</v>
      </c>
      <c r="G245" s="64" t="str">
        <f t="array" ref="G245">INDEX(Sandingan!$BG$3:$BG$552,MATCH($B245,Sandingan!$D$3:$D$552,FALSE))</f>
        <v>Tidak Punya</v>
      </c>
      <c r="H245" s="748"/>
      <c r="I245" s="748"/>
      <c r="J245" s="748"/>
      <c r="K245" s="748"/>
      <c r="L245" s="748"/>
      <c r="M245" s="748"/>
      <c r="N245" s="748"/>
    </row>
    <row r="246">
      <c r="A246" s="145">
        <v>241.0</v>
      </c>
      <c r="B246" s="312" t="s">
        <v>2509</v>
      </c>
      <c r="C246" s="766">
        <f t="array" ref="C246">INDEX(Sandingan!$E$3:$E$552,MATCH($B246,Sandingan!$D$3:$D$552,FALSE))</f>
        <v>45748</v>
      </c>
      <c r="D246" s="731" t="str">
        <f t="array" ref="D246">INDEX(#REF!,MATCH($B246,Sandingan!$D$3:$D$552,FALSE))</f>
        <v>#REF!</v>
      </c>
      <c r="E246" s="114" t="str">
        <f t="array" ref="E246">INDEX(Sandingan!AZ$3:AZ$552,MATCH($B246,Sandingan!$D$3:$D$552,FALSE))</f>
        <v>Peraturan Bupati Nomor 154 Tahun 2022</v>
      </c>
      <c r="F246" s="71">
        <f t="array" ref="F246">INDEX(Sandingan!BA$3:BA$552,MATCH($B246,Sandingan!$D$3:$D$552,FALSE))</f>
        <v>2022</v>
      </c>
      <c r="G246" s="64" t="str">
        <f t="array" ref="G246">INDEX(Sandingan!$BG$3:$BG$552,MATCH($B246,Sandingan!$D$3:$D$552,FALSE))</f>
        <v>Aset Pemda Dikelola Dinas PPPA</v>
      </c>
      <c r="H246" s="748"/>
      <c r="I246" s="748"/>
      <c r="J246" s="748"/>
      <c r="K246" s="748"/>
      <c r="L246" s="748"/>
      <c r="M246" s="748"/>
      <c r="N246" s="748"/>
    </row>
    <row r="247">
      <c r="A247" s="145">
        <v>242.0</v>
      </c>
      <c r="B247" s="312" t="s">
        <v>2758</v>
      </c>
      <c r="C247" s="731" t="str">
        <f t="array" ref="C247">INDEX(Sandingan!$E$3:$E$552,MATCH($B247,Sandingan!$D$3:$D$552,FALSE))</f>
        <v/>
      </c>
      <c r="D247" s="731" t="str">
        <f t="array" ref="D247">INDEX(#REF!,MATCH($B247,Sandingan!$D$3:$D$552,FALSE))</f>
        <v>#REF!</v>
      </c>
      <c r="E247" s="64"/>
      <c r="F247" s="731"/>
      <c r="G247" s="64"/>
      <c r="H247" s="748"/>
      <c r="I247" s="748"/>
      <c r="J247" s="748"/>
      <c r="K247" s="748"/>
      <c r="L247" s="748"/>
      <c r="M247" s="748"/>
      <c r="N247" s="748"/>
    </row>
    <row r="248">
      <c r="A248" s="145">
        <v>243.0</v>
      </c>
      <c r="B248" s="312" t="s">
        <v>2594</v>
      </c>
      <c r="C248" s="766">
        <f t="array" ref="C248">INDEX(Sandingan!$E$3:$E$552,MATCH($B248,Sandingan!$D$3:$D$552,FALSE))</f>
        <v>45689</v>
      </c>
      <c r="D248" s="731" t="str">
        <f t="array" ref="D248">INDEX(#REF!,MATCH($B248,Sandingan!$D$3:$D$552,FALSE))</f>
        <v>#REF!</v>
      </c>
      <c r="E248" s="105" t="str">
        <f t="array" ref="E248">index(Sandingan!K$3:K$552,match($B248,Sandingan!$D$3:$D$552,false))</f>
        <v>Peraturan Bupati Malang Nomor 26 Tahun 2021</v>
      </c>
      <c r="F248" s="64">
        <f t="array" ref="F248">index(Sandingan!L$3:L$552,match($B248,Sandingan!$D$3:$D$552,false))</f>
        <v>2021</v>
      </c>
      <c r="G248" s="64"/>
      <c r="H248" s="748"/>
      <c r="I248" s="748"/>
      <c r="J248" s="748"/>
      <c r="K248" s="748"/>
      <c r="L248" s="748"/>
      <c r="M248" s="748"/>
      <c r="N248" s="748"/>
    </row>
    <row r="249">
      <c r="A249" s="145">
        <v>244.0</v>
      </c>
      <c r="B249" s="312" t="s">
        <v>2767</v>
      </c>
      <c r="C249" s="766" t="str">
        <f t="array" ref="C249">INDEX(Sandingan!$E$3:$E$552,MATCH($B249,Sandingan!$D$3:$D$552,FALSE))</f>
        <v/>
      </c>
      <c r="D249" s="731" t="str">
        <f t="array" ref="D249">INDEX(#REF!,MATCH($B249,Sandingan!$D$3:$D$552,FALSE))</f>
        <v>#REF!</v>
      </c>
      <c r="E249" s="64"/>
      <c r="F249" s="731"/>
      <c r="G249" s="64"/>
      <c r="H249" s="748"/>
      <c r="I249" s="748"/>
      <c r="J249" s="748"/>
      <c r="K249" s="748"/>
      <c r="L249" s="748"/>
      <c r="M249" s="748"/>
      <c r="N249" s="748"/>
    </row>
    <row r="250">
      <c r="A250" s="145">
        <v>245.0</v>
      </c>
      <c r="B250" s="312" t="s">
        <v>2604</v>
      </c>
      <c r="C250" s="766">
        <f t="array" ref="C250">INDEX(Sandingan!$E$3:$E$552,MATCH($B250,Sandingan!$D$3:$D$552,FALSE))</f>
        <v>45689</v>
      </c>
      <c r="D250" s="731" t="str">
        <f t="array" ref="D250">INDEX(#REF!,MATCH($B250,Sandingan!$D$3:$D$552,FALSE))</f>
        <v>#REF!</v>
      </c>
      <c r="E250" s="105" t="str">
        <f t="array" ref="E250">index(Sandingan!K$3:K$552,match($B250,Sandingan!$D$3:$D$552,false))</f>
        <v>Peraturan Bupati Jember Nomor 51 Tahun 2021</v>
      </c>
      <c r="F250" s="64">
        <f t="array" ref="F250">index(Sandingan!L$3:L$552,match($B250,Sandingan!$D$3:$D$552,false))</f>
        <v>2021</v>
      </c>
      <c r="G250" s="64"/>
      <c r="H250" s="748"/>
      <c r="I250" s="748"/>
      <c r="J250" s="748"/>
      <c r="K250" s="748"/>
      <c r="L250" s="748"/>
      <c r="M250" s="748"/>
      <c r="N250" s="748"/>
    </row>
    <row r="251">
      <c r="A251" s="145">
        <v>246.0</v>
      </c>
      <c r="B251" s="312" t="s">
        <v>2755</v>
      </c>
      <c r="C251" s="731" t="str">
        <f t="array" ref="C251">INDEX(Sandingan!$E$3:$E$552,MATCH($B251,Sandingan!$D$3:$D$552,FALSE))</f>
        <v/>
      </c>
      <c r="D251" s="731" t="str">
        <f t="array" ref="D251">INDEX(#REF!,MATCH($B251,Sandingan!$D$3:$D$552,FALSE))</f>
        <v>#REF!</v>
      </c>
      <c r="E251" s="64"/>
      <c r="F251" s="731"/>
      <c r="G251" s="64"/>
      <c r="H251" s="748"/>
      <c r="I251" s="748"/>
      <c r="J251" s="748"/>
      <c r="K251" s="748"/>
      <c r="L251" s="748"/>
      <c r="M251" s="748"/>
      <c r="N251" s="748"/>
    </row>
    <row r="252">
      <c r="A252" s="145">
        <v>247.0</v>
      </c>
      <c r="B252" s="312" t="s">
        <v>2614</v>
      </c>
      <c r="C252" s="766">
        <f t="array" ref="C252">INDEX(Sandingan!$E$3:$E$552,MATCH($B252,Sandingan!$D$3:$D$552,FALSE))</f>
        <v>45689</v>
      </c>
      <c r="D252" s="731" t="str">
        <f t="array" ref="D252">INDEX(#REF!,MATCH($B252,Sandingan!$D$3:$D$552,FALSE))</f>
        <v>#REF!</v>
      </c>
      <c r="E252" s="105" t="str">
        <f t="array" ref="E252">index(Sandingan!K$3:K$552,match($B252,Sandingan!$D$3:$D$552,false))</f>
        <v>Peraturan Bupati Bondowoso Nomor 4 Tahun 2022</v>
      </c>
      <c r="F252" s="64">
        <f t="array" ref="F252">index(Sandingan!L$3:L$552,match($B252,Sandingan!$D$3:$D$552,false))</f>
        <v>2023</v>
      </c>
      <c r="G252" s="64"/>
      <c r="H252" s="748"/>
      <c r="I252" s="748"/>
      <c r="J252" s="748"/>
      <c r="K252" s="748"/>
      <c r="L252" s="748"/>
      <c r="M252" s="748"/>
      <c r="N252" s="748"/>
    </row>
    <row r="253">
      <c r="A253" s="145">
        <v>248.0</v>
      </c>
      <c r="B253" s="312" t="s">
        <v>2627</v>
      </c>
      <c r="C253" s="766">
        <f t="array" ref="C253">INDEX(Sandingan!$E$3:$E$552,MATCH($B253,Sandingan!$D$3:$D$552,FALSE))</f>
        <v>45689</v>
      </c>
      <c r="D253" s="731" t="str">
        <f t="array" ref="D253">INDEX(#REF!,MATCH($B253,Sandingan!$D$3:$D$552,FALSE))</f>
        <v>#REF!</v>
      </c>
      <c r="E253" s="105" t="str">
        <f t="array" ref="E253">index(Sandingan!K$3:K$552,match($B253,Sandingan!$D$3:$D$552,false))</f>
        <v>Peraturan Bupati Situbondo Nomor 45 Tahun 2019 tentang Pembentukan, Susunan Organisasi, Uraian Tugas &amp; Fungsi UPT PPA pada DPPPA</v>
      </c>
      <c r="F253" s="64">
        <f t="array" ref="F253">index(Sandingan!L$3:L$552,match($B253,Sandingan!$D$3:$D$552,false))</f>
        <v>2019</v>
      </c>
      <c r="G253" s="64"/>
      <c r="H253" s="748"/>
      <c r="I253" s="748"/>
      <c r="J253" s="748"/>
      <c r="K253" s="748"/>
      <c r="L253" s="748"/>
      <c r="M253" s="748"/>
      <c r="N253" s="748"/>
    </row>
    <row r="254">
      <c r="A254" s="145">
        <v>249.0</v>
      </c>
      <c r="B254" s="312" t="s">
        <v>2731</v>
      </c>
      <c r="C254" s="766">
        <f t="array" ref="C254">INDEX(Sandingan!$E$3:$E$552,MATCH($B254,Sandingan!$D$3:$D$552,FALSE))</f>
        <v>45689</v>
      </c>
      <c r="D254" s="731" t="str">
        <f t="array" ref="D254">INDEX(#REF!,MATCH($B254,Sandingan!$D$3:$D$552,FALSE))</f>
        <v>#REF!</v>
      </c>
      <c r="E254" s="105" t="str">
        <f t="array" ref="E254">index(Sandingan!K$3:K$552,match($B254,Sandingan!$D$3:$D$552,false))</f>
        <v>Surat Rekomendasi 000.8.1.1/35632/031.1/2023</v>
      </c>
      <c r="F254" s="64">
        <f t="array" ref="F254">index(Sandingan!L$3:L$552,match($B254,Sandingan!$D$3:$D$552,false))</f>
        <v>2024</v>
      </c>
      <c r="G254" s="64"/>
      <c r="H254" s="748"/>
      <c r="I254" s="748"/>
      <c r="J254" s="748"/>
      <c r="K254" s="748"/>
      <c r="L254" s="748"/>
      <c r="M254" s="748"/>
      <c r="N254" s="748"/>
    </row>
    <row r="255">
      <c r="A255" s="145">
        <v>250.0</v>
      </c>
      <c r="B255" s="312" t="s">
        <v>2551</v>
      </c>
      <c r="C255" s="766">
        <f t="array" ref="C255">INDEX(Sandingan!$E$3:$E$552,MATCH($B255,Sandingan!$D$3:$D$552,FALSE))</f>
        <v>45689</v>
      </c>
      <c r="D255" s="731" t="str">
        <f t="array" ref="D255">INDEX(#REF!,MATCH($B255,Sandingan!$D$3:$D$552,FALSE))</f>
        <v>#REF!</v>
      </c>
      <c r="E255" s="105" t="str">
        <f t="array" ref="E255">index(Sandingan!K$3:K$552,match($B255,Sandingan!$D$3:$D$552,false))</f>
        <v>Peraturan Bupati Pasuruan Nomor 151 Tahun 2022</v>
      </c>
      <c r="F255" s="64">
        <f t="array" ref="F255">index(Sandingan!L$3:L$552,match($B255,Sandingan!$D$3:$D$552,false))</f>
        <v>2022</v>
      </c>
      <c r="G255" s="64"/>
      <c r="H255" s="748"/>
      <c r="I255" s="748"/>
      <c r="J255" s="748"/>
      <c r="K255" s="748"/>
      <c r="L255" s="748"/>
      <c r="M255" s="748"/>
      <c r="N255" s="748"/>
    </row>
    <row r="256">
      <c r="A256" s="145">
        <v>251.0</v>
      </c>
      <c r="B256" s="312" t="s">
        <v>2490</v>
      </c>
      <c r="C256" s="766">
        <f t="array" ref="C256">INDEX(Sandingan!$E$3:$E$552,MATCH($B256,Sandingan!$D$3:$D$552,FALSE))</f>
        <v>45748</v>
      </c>
      <c r="D256" s="731" t="str">
        <f t="array" ref="D256">INDEX(#REF!,MATCH($B256,Sandingan!$D$3:$D$552,FALSE))</f>
        <v>#REF!</v>
      </c>
      <c r="E256" s="114" t="str">
        <f t="array" ref="E256">INDEX(Sandingan!AZ$3:AZ$552,MATCH($B256,Sandingan!$D$3:$D$552,FALSE))</f>
        <v>Peraturan Bupati Sidoarjo Nomor 97 Tahun 2018</v>
      </c>
      <c r="F256" s="71">
        <f t="array" ref="F256">INDEX(Sandingan!BA$3:BA$552,MATCH($B256,Sandingan!$D$3:$D$552,FALSE))</f>
        <v>2018</v>
      </c>
      <c r="G256" s="64" t="str">
        <f t="array" ref="G256">INDEX(Sandingan!$BG$3:$BG$552,MATCH($B256,Sandingan!$D$3:$D$552,FALSE))</f>
        <v>MILIK SENDIRI</v>
      </c>
      <c r="H256" s="748"/>
      <c r="I256" s="748"/>
      <c r="J256" s="748"/>
      <c r="K256" s="748"/>
      <c r="L256" s="748"/>
      <c r="M256" s="748"/>
      <c r="N256" s="748"/>
    </row>
    <row r="257">
      <c r="A257" s="145">
        <v>252.0</v>
      </c>
      <c r="B257" s="312" t="s">
        <v>2723</v>
      </c>
      <c r="C257" s="766">
        <f t="array" ref="C257">INDEX(Sandingan!$E$3:$E$552,MATCH($B257,Sandingan!$D$3:$D$552,FALSE))</f>
        <v>45689</v>
      </c>
      <c r="D257" s="731" t="str">
        <f t="array" ref="D257">INDEX(#REF!,MATCH($B257,Sandingan!$D$3:$D$552,FALSE))</f>
        <v>#REF!</v>
      </c>
      <c r="E257" s="105" t="str">
        <f t="array" ref="E257">index(Sandingan!K$3:K$552,match($B257,Sandingan!$D$3:$D$552,false))</f>
        <v>Surat Rekomendasi 000.8.1.1/32850/031.1/2023</v>
      </c>
      <c r="F257" s="64">
        <f t="array" ref="F257">index(Sandingan!L$3:L$552,match($B257,Sandingan!$D$3:$D$552,false))</f>
        <v>2024</v>
      </c>
      <c r="G257" s="64"/>
      <c r="H257" s="748"/>
      <c r="I257" s="748"/>
      <c r="J257" s="748"/>
      <c r="K257" s="748"/>
      <c r="L257" s="748"/>
      <c r="M257" s="748"/>
      <c r="N257" s="748"/>
    </row>
    <row r="258">
      <c r="A258" s="145">
        <v>253.0</v>
      </c>
      <c r="B258" s="312" t="s">
        <v>2501</v>
      </c>
      <c r="C258" s="766">
        <f t="array" ref="C258">INDEX(Sandingan!$E$3:$E$552,MATCH($B258,Sandingan!$D$3:$D$552,FALSE))</f>
        <v>45748</v>
      </c>
      <c r="D258" s="731" t="str">
        <f t="array" ref="D258">INDEX(#REF!,MATCH($B258,Sandingan!$D$3:$D$552,FALSE))</f>
        <v>#REF!</v>
      </c>
      <c r="E258" s="114" t="str">
        <f t="array" ref="E258">INDEX(Sandingan!AZ$3:AZ$552,MATCH($B258,Sandingan!$D$3:$D$552,FALSE))</f>
        <v>Peraturan Bupati Jombang Nomor 70 Tahun 2022</v>
      </c>
      <c r="F258" s="71">
        <f t="array" ref="F258">INDEX(Sandingan!BA$3:BA$552,MATCH($B258,Sandingan!$D$3:$D$552,FALSE))</f>
        <v>2022</v>
      </c>
      <c r="G258" s="64" t="str">
        <f t="array" ref="G258">INDEX(Sandingan!$BG$3:$BG$552,MATCH($B258,Sandingan!$D$3:$D$552,FALSE))</f>
        <v>MILIK SENDIRI</v>
      </c>
      <c r="H258" s="748"/>
      <c r="I258" s="748"/>
      <c r="J258" s="748"/>
      <c r="K258" s="748"/>
      <c r="L258" s="748"/>
      <c r="M258" s="748"/>
      <c r="N258" s="748"/>
    </row>
    <row r="259">
      <c r="A259" s="145">
        <v>254.0</v>
      </c>
      <c r="B259" s="312" t="s">
        <v>2629</v>
      </c>
      <c r="C259" s="766">
        <f t="array" ref="C259">INDEX(Sandingan!$E$3:$E$552,MATCH($B259,Sandingan!$D$3:$D$552,FALSE))</f>
        <v>45689</v>
      </c>
      <c r="D259" s="731" t="str">
        <f t="array" ref="D259">INDEX(#REF!,MATCH($B259,Sandingan!$D$3:$D$552,FALSE))</f>
        <v>#REF!</v>
      </c>
      <c r="E259" s="105" t="str">
        <f t="array" ref="E259">index(Sandingan!K$3:K$552,match($B259,Sandingan!$D$3:$D$552,false))</f>
        <v>Peraturan Bupati Nganjuk Nomor 12 Tahun 2023</v>
      </c>
      <c r="F259" s="64">
        <f t="array" ref="F259">index(Sandingan!L$3:L$552,match($B259,Sandingan!$D$3:$D$552,false))</f>
        <v>2023</v>
      </c>
      <c r="G259" s="64"/>
      <c r="H259" s="748"/>
      <c r="I259" s="748"/>
      <c r="J259" s="748"/>
      <c r="K259" s="748"/>
      <c r="L259" s="748"/>
      <c r="M259" s="748"/>
      <c r="N259" s="748"/>
    </row>
    <row r="260">
      <c r="A260" s="145">
        <v>255.0</v>
      </c>
      <c r="B260" s="312" t="s">
        <v>2768</v>
      </c>
      <c r="C260" s="731" t="str">
        <f t="array" ref="C260">INDEX(Sandingan!$E$3:$E$552,MATCH($B260,Sandingan!$D$3:$D$552,FALSE))</f>
        <v/>
      </c>
      <c r="D260" s="731" t="str">
        <f t="array" ref="D260">INDEX(#REF!,MATCH($B260,Sandingan!$D$3:$D$552,FALSE))</f>
        <v>#REF!</v>
      </c>
      <c r="E260" s="64"/>
      <c r="F260" s="731"/>
      <c r="G260" s="64"/>
      <c r="H260" s="748"/>
      <c r="I260" s="748"/>
      <c r="J260" s="748"/>
      <c r="K260" s="748"/>
      <c r="L260" s="748"/>
      <c r="M260" s="748"/>
      <c r="N260" s="748"/>
    </row>
    <row r="261">
      <c r="A261" s="145">
        <v>256.0</v>
      </c>
      <c r="B261" s="312" t="s">
        <v>2777</v>
      </c>
      <c r="C261" s="766" t="str">
        <f t="array" ref="C261">INDEX(Sandingan!$E$3:$E$552,MATCH($B261,Sandingan!$D$3:$D$552,FALSE))</f>
        <v/>
      </c>
      <c r="D261" s="731" t="str">
        <f t="array" ref="D261">INDEX(#REF!,MATCH($B261,Sandingan!$D$3:$D$552,FALSE))</f>
        <v>#REF!</v>
      </c>
      <c r="E261" s="64"/>
      <c r="F261" s="731"/>
      <c r="G261" s="64"/>
      <c r="H261" s="748"/>
      <c r="I261" s="748"/>
      <c r="J261" s="748"/>
      <c r="K261" s="748"/>
      <c r="L261" s="748"/>
      <c r="M261" s="748"/>
      <c r="N261" s="748"/>
    </row>
    <row r="262">
      <c r="A262" s="145">
        <v>257.0</v>
      </c>
      <c r="B262" s="312" t="s">
        <v>2638</v>
      </c>
      <c r="C262" s="766">
        <f t="array" ref="C262">INDEX(Sandingan!$E$3:$E$552,MATCH($B262,Sandingan!$D$3:$D$552,FALSE))</f>
        <v>45689</v>
      </c>
      <c r="D262" s="731" t="str">
        <f t="array" ref="D262">INDEX(#REF!,MATCH($B262,Sandingan!$D$3:$D$552,FALSE))</f>
        <v>#REF!</v>
      </c>
      <c r="E262" s="105" t="str">
        <f t="array" ref="E262">index(Sandingan!K$3:K$552,match($B262,Sandingan!$D$3:$D$552,false))</f>
        <v>Peraturan Bupati Ngawi Nomor 19 Tahun 2022 tentang Kedudukan, Susunan Organisasi, Tugas dan Fungsi, serta Tata Kerja Pemberdayaan Perempuan, Perlindungan Anak dan Keluarga Berencana</v>
      </c>
      <c r="F262" s="64">
        <f t="array" ref="F262">index(Sandingan!L$3:L$552,match($B262,Sandingan!$D$3:$D$552,false))</f>
        <v>2022</v>
      </c>
      <c r="G262" s="64"/>
      <c r="H262" s="748"/>
      <c r="I262" s="748"/>
      <c r="J262" s="748"/>
      <c r="K262" s="748"/>
      <c r="L262" s="748"/>
      <c r="M262" s="748"/>
      <c r="N262" s="748"/>
    </row>
    <row r="263">
      <c r="A263" s="145">
        <v>258.0</v>
      </c>
      <c r="B263" s="312" t="s">
        <v>2757</v>
      </c>
      <c r="C263" s="731" t="str">
        <f t="array" ref="C263">INDEX(Sandingan!$E$3:$E$552,MATCH($B263,Sandingan!$D$3:$D$552,FALSE))</f>
        <v/>
      </c>
      <c r="D263" s="731" t="str">
        <f t="array" ref="D263">INDEX(#REF!,MATCH($B263,Sandingan!$D$3:$D$552,FALSE))</f>
        <v>#REF!</v>
      </c>
      <c r="E263" s="64"/>
      <c r="F263" s="731"/>
      <c r="G263" s="64"/>
      <c r="H263" s="748"/>
      <c r="I263" s="748"/>
      <c r="J263" s="748"/>
      <c r="K263" s="748"/>
      <c r="L263" s="748"/>
      <c r="M263" s="748"/>
      <c r="N263" s="748"/>
    </row>
    <row r="264">
      <c r="A264" s="145">
        <v>259.0</v>
      </c>
      <c r="B264" s="312" t="s">
        <v>2733</v>
      </c>
      <c r="C264" s="766">
        <f t="array" ref="C264">INDEX(Sandingan!$E$3:$E$552,MATCH($B264,Sandingan!$D$3:$D$552,FALSE))</f>
        <v>45689</v>
      </c>
      <c r="D264" s="731" t="str">
        <f t="array" ref="D264">INDEX(#REF!,MATCH($B264,Sandingan!$D$3:$D$552,FALSE))</f>
        <v>#REF!</v>
      </c>
      <c r="E264" s="105" t="str">
        <f t="array" ref="E264">index(Sandingan!K$3:K$552,match($B264,Sandingan!$D$3:$D$552,false))</f>
        <v>Surat Rekomendasi 000.8.1.1/35629/031.1/2023</v>
      </c>
      <c r="F264" s="64">
        <f t="array" ref="F264">index(Sandingan!L$3:L$552,match($B264,Sandingan!$D$3:$D$552,false))</f>
        <v>2024</v>
      </c>
      <c r="G264" s="64"/>
      <c r="H264" s="748"/>
      <c r="I264" s="748"/>
      <c r="J264" s="748"/>
      <c r="K264" s="748"/>
      <c r="L264" s="748"/>
      <c r="M264" s="748"/>
      <c r="N264" s="748"/>
    </row>
    <row r="265">
      <c r="A265" s="145">
        <v>260.0</v>
      </c>
      <c r="B265" s="312" t="s">
        <v>2766</v>
      </c>
      <c r="C265" s="731" t="str">
        <f t="array" ref="C265">INDEX(Sandingan!$E$3:$E$552,MATCH($B265,Sandingan!$D$3:$D$552,FALSE))</f>
        <v/>
      </c>
      <c r="D265" s="731" t="str">
        <f t="array" ref="D265">INDEX(#REF!,MATCH($B265,Sandingan!$D$3:$D$552,FALSE))</f>
        <v>#REF!</v>
      </c>
      <c r="E265" s="64"/>
      <c r="F265" s="731"/>
      <c r="G265" s="64"/>
      <c r="H265" s="748"/>
      <c r="I265" s="748"/>
      <c r="J265" s="748"/>
      <c r="K265" s="748"/>
      <c r="L265" s="748"/>
      <c r="M265" s="748"/>
      <c r="N265" s="748"/>
    </row>
    <row r="266">
      <c r="A266" s="145">
        <v>261.0</v>
      </c>
      <c r="B266" s="312" t="s">
        <v>2528</v>
      </c>
      <c r="C266" s="766">
        <f t="array" ref="C266">INDEX(Sandingan!$E$3:$E$552,MATCH($B266,Sandingan!$D$3:$D$552,FALSE))</f>
        <v>45748</v>
      </c>
      <c r="D266" s="731" t="str">
        <f t="array" ref="D266">INDEX(#REF!,MATCH($B266,Sandingan!$D$3:$D$552,FALSE))</f>
        <v>#REF!</v>
      </c>
      <c r="E266" s="114" t="str">
        <f t="array" ref="E266">INDEX(Sandingan!AZ$3:AZ$552,MATCH($B266,Sandingan!$D$3:$D$552,FALSE))</f>
        <v>Peraturan Bupati Nomor 86 Tahun 2022 tentang Kedudukan, Susunan Organisasi, Tugas, Fungsi, dan Tata Kerja Unit Pelaksana Teknis pada Dinas Keluarga Berencana, Pemberdayaan Perempuan dan Perlindungan Anak Kabupaten Gresik</v>
      </c>
      <c r="F266" s="71">
        <f t="array" ref="F266">INDEX(Sandingan!BA$3:BA$552,MATCH($B266,Sandingan!$D$3:$D$552,FALSE))</f>
        <v>2022</v>
      </c>
      <c r="G266" s="64" t="str">
        <f t="array" ref="G266">INDEX(Sandingan!$BG$3:$BG$552,MATCH($B266,Sandingan!$D$3:$D$552,FALSE))</f>
        <v>MILIK SENDIRI</v>
      </c>
      <c r="H266" s="748"/>
      <c r="I266" s="748"/>
      <c r="J266" s="748"/>
      <c r="K266" s="748"/>
      <c r="L266" s="748"/>
      <c r="M266" s="748"/>
      <c r="N266" s="748"/>
    </row>
    <row r="267">
      <c r="A267" s="145">
        <v>262.0</v>
      </c>
      <c r="B267" s="312" t="s">
        <v>2747</v>
      </c>
      <c r="C267" s="731" t="str">
        <f t="array" ref="C267">INDEX(Sandingan!$E$3:$E$552,MATCH($B267,Sandingan!$D$3:$D$552,FALSE))</f>
        <v/>
      </c>
      <c r="D267" s="731" t="str">
        <f t="array" ref="D267">INDEX(#REF!,MATCH($B267,Sandingan!$D$3:$D$552,FALSE))</f>
        <v>#REF!</v>
      </c>
      <c r="E267" s="64"/>
      <c r="F267" s="731"/>
      <c r="G267" s="64"/>
      <c r="H267" s="748"/>
      <c r="I267" s="748"/>
      <c r="J267" s="748"/>
      <c r="K267" s="748"/>
      <c r="L267" s="748"/>
      <c r="M267" s="748"/>
      <c r="N267" s="748"/>
    </row>
    <row r="268">
      <c r="A268" s="145">
        <v>263.0</v>
      </c>
      <c r="B268" s="312" t="s">
        <v>2648</v>
      </c>
      <c r="C268" s="766">
        <f t="array" ref="C268">INDEX(Sandingan!$E$3:$E$552,MATCH($B268,Sandingan!$D$3:$D$552,FALSE))</f>
        <v>45689</v>
      </c>
      <c r="D268" s="731" t="str">
        <f t="array" ref="D268">INDEX(#REF!,MATCH($B268,Sandingan!$D$3:$D$552,FALSE))</f>
        <v>#REF!</v>
      </c>
      <c r="E268" s="105" t="str">
        <f t="array" ref="E268">index(Sandingan!K$3:K$552,match($B268,Sandingan!$D$3:$D$552,false))</f>
        <v>Peraturan Bupati Sampang Nomor 92 Tahun 2023</v>
      </c>
      <c r="F268" s="64">
        <f t="array" ref="F268">index(Sandingan!L$3:L$552,match($B268,Sandingan!$D$3:$D$552,false))</f>
        <v>2023</v>
      </c>
      <c r="G268" s="64"/>
      <c r="H268" s="748"/>
      <c r="I268" s="748"/>
      <c r="J268" s="748"/>
      <c r="K268" s="748"/>
      <c r="L268" s="748"/>
      <c r="M268" s="748"/>
      <c r="N268" s="748"/>
    </row>
    <row r="269">
      <c r="A269" s="145">
        <v>264.0</v>
      </c>
      <c r="B269" s="312" t="s">
        <v>2658</v>
      </c>
      <c r="C269" s="766">
        <f t="array" ref="C269">INDEX(Sandingan!$E$3:$E$552,MATCH($B269,Sandingan!$D$3:$D$552,FALSE))</f>
        <v>45689</v>
      </c>
      <c r="D269" s="731" t="str">
        <f t="array" ref="D269">INDEX(#REF!,MATCH($B269,Sandingan!$D$3:$D$552,FALSE))</f>
        <v>#REF!</v>
      </c>
      <c r="E269" s="105" t="str">
        <f t="array" ref="E269">index(Sandingan!K$3:K$552,match($B269,Sandingan!$D$3:$D$552,false))</f>
        <v>Peraturan Bupati Pamekasan Nomor 44 Tahun 2021</v>
      </c>
      <c r="F269" s="64">
        <f t="array" ref="F269">index(Sandingan!L$3:L$552,match($B269,Sandingan!$D$3:$D$552,false))</f>
        <v>2021</v>
      </c>
      <c r="G269" s="64"/>
      <c r="H269" s="748"/>
      <c r="I269" s="748"/>
      <c r="J269" s="748"/>
      <c r="K269" s="748"/>
      <c r="L269" s="748"/>
      <c r="M269" s="748"/>
      <c r="N269" s="748"/>
    </row>
    <row r="270">
      <c r="A270" s="145">
        <v>265.0</v>
      </c>
      <c r="B270" s="312" t="s">
        <v>2668</v>
      </c>
      <c r="C270" s="766">
        <f t="array" ref="C270">INDEX(Sandingan!$E$3:$E$552,MATCH($B270,Sandingan!$D$3:$D$552,FALSE))</f>
        <v>45689</v>
      </c>
      <c r="D270" s="731" t="str">
        <f t="array" ref="D270">INDEX(#REF!,MATCH($B270,Sandingan!$D$3:$D$552,FALSE))</f>
        <v>#REF!</v>
      </c>
      <c r="E270" s="105" t="str">
        <f t="array" ref="E270">index(Sandingan!K$3:K$552,match($B270,Sandingan!$D$3:$D$552,false))</f>
        <v>Peraturan Bupati Sumenep Nomor 120 Tahun 2018 tentang Kedudukan, Susunan Organisasi. Tugas Fungsi dan Tata Kerja Unit Pelaksana Teknis Daerah pada Dinas Pemberdayaan Perempuan, Perlindungan Anak dan Keluarga Berencana</v>
      </c>
      <c r="F270" s="64">
        <f t="array" ref="F270">index(Sandingan!L$3:L$552,match($B270,Sandingan!$D$3:$D$552,false))</f>
        <v>2018</v>
      </c>
      <c r="G270" s="64"/>
      <c r="H270" s="748"/>
      <c r="I270" s="748"/>
      <c r="J270" s="748"/>
      <c r="K270" s="748"/>
      <c r="L270" s="748"/>
      <c r="M270" s="748"/>
      <c r="N270" s="748"/>
    </row>
    <row r="271">
      <c r="A271" s="145">
        <v>266.0</v>
      </c>
      <c r="B271" s="312" t="s">
        <v>2570</v>
      </c>
      <c r="C271" s="766">
        <f t="array" ref="C271">INDEX(Sandingan!$E$3:$E$552,MATCH($B271,Sandingan!$D$3:$D$552,FALSE))</f>
        <v>45689</v>
      </c>
      <c r="D271" s="731" t="str">
        <f t="array" ref="D271">INDEX(#REF!,MATCH($B271,Sandingan!$D$3:$D$552,FALSE))</f>
        <v>#REF!</v>
      </c>
      <c r="E271" s="105" t="str">
        <f t="array" ref="E271">index(Sandingan!K$3:K$552,match($B271,Sandingan!$D$3:$D$552,false))</f>
        <v>Surat Rekomendasi</v>
      </c>
      <c r="F271" s="64">
        <f t="array" ref="F271">index(Sandingan!L$3:L$552,match($B271,Sandingan!$D$3:$D$552,false))</f>
        <v>2024</v>
      </c>
      <c r="G271" s="64"/>
      <c r="H271" s="748"/>
      <c r="I271" s="748"/>
      <c r="J271" s="748"/>
      <c r="K271" s="748"/>
      <c r="L271" s="748"/>
      <c r="M271" s="748"/>
      <c r="N271" s="748"/>
    </row>
    <row r="272">
      <c r="A272" s="145">
        <v>267.0</v>
      </c>
      <c r="B272" s="312" t="s">
        <v>2562</v>
      </c>
      <c r="C272" s="766">
        <f t="array" ref="C272">INDEX(Sandingan!$E$3:$E$552,MATCH($B272,Sandingan!$D$3:$D$552,FALSE))</f>
        <v>45748</v>
      </c>
      <c r="D272" s="731" t="str">
        <f t="array" ref="D272">INDEX(#REF!,MATCH($B272,Sandingan!$D$3:$D$552,FALSE))</f>
        <v>#REF!</v>
      </c>
      <c r="E272" s="114" t="str">
        <f t="array" ref="E272">INDEX(Sandingan!AZ$3:AZ$552,MATCH($B272,Sandingan!$D$3:$D$552,FALSE))</f>
        <v>Peraturan Walikota Blitar Nomor 72 Tahun 2023 tentang Perubahan Atas Peraturan Walikota Nomor 82 Tahun 2020 tentang Kedudukan, Susunan Organisasi, Tugas dan Fungsi Serta Tata Kerja Unit Pelaksana Teknis Di Lingkungan Pemerintah Kota Blitar</v>
      </c>
      <c r="F272" s="71">
        <f t="array" ref="F272">INDEX(Sandingan!BA$3:BA$552,MATCH($B272,Sandingan!$D$3:$D$552,FALSE))</f>
        <v>2023</v>
      </c>
      <c r="G272" s="64" t="str">
        <f t="array" ref="G272">INDEX(Sandingan!$BG$3:$BG$552,MATCH($B272,Sandingan!$D$3:$D$552,FALSE))</f>
        <v>MILIK SENDIRI</v>
      </c>
      <c r="H272" s="748"/>
      <c r="I272" s="748"/>
      <c r="J272" s="748"/>
      <c r="K272" s="748"/>
      <c r="L272" s="748"/>
      <c r="M272" s="748"/>
      <c r="N272" s="748"/>
    </row>
    <row r="273">
      <c r="A273" s="145">
        <v>268.0</v>
      </c>
      <c r="B273" s="312" t="s">
        <v>2677</v>
      </c>
      <c r="C273" s="766">
        <f t="array" ref="C273">INDEX(Sandingan!$E$3:$E$552,MATCH($B273,Sandingan!$D$3:$D$552,FALSE))</f>
        <v>45689</v>
      </c>
      <c r="D273" s="731" t="str">
        <f t="array" ref="D273">INDEX(#REF!,MATCH($B273,Sandingan!$D$3:$D$552,FALSE))</f>
        <v>#REF!</v>
      </c>
      <c r="E273" s="105" t="str">
        <f t="array" ref="E273">index(Sandingan!K$3:K$552,match($B273,Sandingan!$D$3:$D$552,false))</f>
        <v>Peraturan Walikota Malang Nomor 36 Tahun 2023</v>
      </c>
      <c r="F273" s="64">
        <f t="array" ref="F273">index(Sandingan!L$3:L$552,match($B273,Sandingan!$D$3:$D$552,false))</f>
        <v>2023</v>
      </c>
      <c r="G273" s="64"/>
      <c r="H273" s="748"/>
      <c r="I273" s="748"/>
      <c r="J273" s="748"/>
      <c r="K273" s="748"/>
      <c r="L273" s="748"/>
      <c r="M273" s="748"/>
      <c r="N273" s="748"/>
    </row>
    <row r="274">
      <c r="A274" s="145">
        <v>269.0</v>
      </c>
      <c r="B274" s="312" t="s">
        <v>2688</v>
      </c>
      <c r="C274" s="766">
        <f t="array" ref="C274">INDEX(Sandingan!$E$3:$E$552,MATCH($B274,Sandingan!$D$3:$D$552,FALSE))</f>
        <v>45689</v>
      </c>
      <c r="D274" s="731" t="str">
        <f t="array" ref="D274">INDEX(#REF!,MATCH($B274,Sandingan!$D$3:$D$552,FALSE))</f>
        <v>#REF!</v>
      </c>
      <c r="E274" s="105" t="str">
        <f t="array" ref="E274">index(Sandingan!K$3:K$552,match($B274,Sandingan!$D$3:$D$552,false))</f>
        <v>Peraturan Walikota Probolinggo No. 7 Tahun 2023 tentang Pembentukan, Kedudukan, Susunan Organisasi, Tugas dan Fungsi Unit Pelaksana Teknis Daerah Perlindungan Perempuan dan Anak Pada Dinas Sosial, Pemberdayaan Perempuan dan Perlindungan Anak Kota Probolinggo</v>
      </c>
      <c r="F274" s="64">
        <f t="array" ref="F274">index(Sandingan!L$3:L$552,match($B274,Sandingan!$D$3:$D$552,false))</f>
        <v>2023</v>
      </c>
      <c r="G274" s="64"/>
      <c r="H274" s="748"/>
      <c r="I274" s="748"/>
      <c r="J274" s="748"/>
      <c r="K274" s="748"/>
      <c r="L274" s="748"/>
      <c r="M274" s="748"/>
      <c r="N274" s="748"/>
    </row>
    <row r="275">
      <c r="A275" s="145">
        <v>270.0</v>
      </c>
      <c r="B275" s="312" t="s">
        <v>2737</v>
      </c>
      <c r="C275" s="766">
        <f t="array" ref="C275">INDEX(Sandingan!$E$3:$E$552,MATCH($B275,Sandingan!$D$3:$D$552,FALSE))</f>
        <v>45689</v>
      </c>
      <c r="D275" s="731" t="str">
        <f t="array" ref="D275">INDEX(#REF!,MATCH($B275,Sandingan!$D$3:$D$552,FALSE))</f>
        <v>#REF!</v>
      </c>
      <c r="E275" s="105" t="str">
        <f t="array" ref="E275">index(Sandingan!K$3:K$552,match($B275,Sandingan!$D$3:$D$552,false))</f>
        <v>Surat Rekomendasi 000.8.1.1/45857/031.1/2023</v>
      </c>
      <c r="F275" s="64">
        <f t="array" ref="F275">index(Sandingan!L$3:L$552,match($B275,Sandingan!$D$3:$D$552,false))</f>
        <v>2024</v>
      </c>
      <c r="G275" s="64"/>
      <c r="H275" s="748"/>
      <c r="I275" s="748"/>
      <c r="J275" s="748"/>
      <c r="K275" s="748"/>
      <c r="L275" s="748"/>
      <c r="M275" s="748"/>
      <c r="N275" s="748"/>
    </row>
    <row r="276">
      <c r="A276" s="145">
        <v>271.0</v>
      </c>
      <c r="B276" s="312" t="s">
        <v>2699</v>
      </c>
      <c r="C276" s="766">
        <f t="array" ref="C276">INDEX(Sandingan!$E$3:$E$552,MATCH($B276,Sandingan!$D$3:$D$552,FALSE))</f>
        <v>45689</v>
      </c>
      <c r="D276" s="731" t="str">
        <f t="array" ref="D276">INDEX(#REF!,MATCH($B276,Sandingan!$D$3:$D$552,FALSE))</f>
        <v>#REF!</v>
      </c>
      <c r="E276" s="105" t="str">
        <f t="array" ref="E276">index(Sandingan!K$3:K$552,match($B276,Sandingan!$D$3:$D$552,false))</f>
        <v>Peraturan Walikota Mojokerta Nomor 77 Tahun 2023</v>
      </c>
      <c r="F276" s="64">
        <f t="array" ref="F276">index(Sandingan!L$3:L$552,match($B276,Sandingan!$D$3:$D$552,false))</f>
        <v>2023</v>
      </c>
      <c r="G276" s="64"/>
      <c r="H276" s="748"/>
      <c r="I276" s="748"/>
      <c r="J276" s="748"/>
      <c r="K276" s="748"/>
      <c r="L276" s="748"/>
      <c r="M276" s="748"/>
      <c r="N276" s="748"/>
    </row>
    <row r="277">
      <c r="A277" s="145">
        <v>272.0</v>
      </c>
      <c r="B277" s="312" t="s">
        <v>2712</v>
      </c>
      <c r="C277" s="766">
        <f t="array" ref="C277">INDEX(Sandingan!$E$3:$E$552,MATCH($B277,Sandingan!$D$3:$D$552,FALSE))</f>
        <v>45689</v>
      </c>
      <c r="D277" s="731" t="str">
        <f t="array" ref="D277">INDEX(#REF!,MATCH($B277,Sandingan!$D$3:$D$552,FALSE))</f>
        <v>#REF!</v>
      </c>
      <c r="E277" s="105" t="str">
        <f t="array" ref="E277">index(Sandingan!K$3:K$552,match($B277,Sandingan!$D$3:$D$552,false))</f>
        <v>Peraturan Walikota Nomor 21 Tahun 2023 tentang Perubahan atas Perwal Kota madiun No 67 tahun 2021 tentang Kedudukan, Sususnan Organisasi, Rincian Tugas dan Fungsi, serta Tata Kerja Dinas Sosial, Pemberdayaan Perempuan dan Perlindungan Anak</v>
      </c>
      <c r="F277" s="64">
        <f t="array" ref="F277">index(Sandingan!L$3:L$552,match($B277,Sandingan!$D$3:$D$552,false))</f>
        <v>2023</v>
      </c>
      <c r="G277" s="64"/>
      <c r="H277" s="748"/>
      <c r="I277" s="748"/>
      <c r="J277" s="748"/>
      <c r="K277" s="748"/>
      <c r="L277" s="748"/>
      <c r="M277" s="748"/>
      <c r="N277" s="748"/>
    </row>
    <row r="278">
      <c r="A278" s="145">
        <v>273.0</v>
      </c>
      <c r="B278" s="312" t="s">
        <v>2540</v>
      </c>
      <c r="C278" s="766">
        <f t="array" ref="C278">INDEX(Sandingan!$E$3:$E$552,MATCH($B278,Sandingan!$D$3:$D$552,FALSE))</f>
        <v>45748</v>
      </c>
      <c r="D278" s="731" t="str">
        <f t="array" ref="D278">INDEX(#REF!,MATCH($B278,Sandingan!$D$3:$D$552,FALSE))</f>
        <v>#REF!</v>
      </c>
      <c r="E278" s="114" t="str">
        <f t="array" ref="E278">INDEX(Sandingan!AZ$3:AZ$552,MATCH($B278,Sandingan!$D$3:$D$552,FALSE))</f>
        <v>Peraturan Walikota Surabaya Nomor 48 Tahun 2023</v>
      </c>
      <c r="F278" s="71">
        <f t="array" ref="F278">INDEX(Sandingan!BA$3:BA$552,MATCH($B278,Sandingan!$D$3:$D$552,FALSE))</f>
        <v>2023</v>
      </c>
      <c r="G278" s="64" t="str">
        <f t="array" ref="G278">INDEX(Sandingan!$BG$3:$BG$552,MATCH($B278,Sandingan!$D$3:$D$552,FALSE))</f>
        <v>MILIK SENDIRI</v>
      </c>
      <c r="H278" s="748"/>
      <c r="I278" s="748"/>
      <c r="J278" s="748"/>
      <c r="K278" s="748"/>
      <c r="L278" s="748"/>
      <c r="M278" s="748"/>
      <c r="N278" s="748"/>
    </row>
    <row r="279">
      <c r="A279" s="145">
        <v>274.0</v>
      </c>
      <c r="B279" s="312" t="s">
        <v>2795</v>
      </c>
      <c r="C279" s="766">
        <f t="array" ref="C279">INDEX(Sandingan!$E$3:$E$552,MATCH($B279,Sandingan!$D$3:$D$552,FALSE))</f>
        <v>45689</v>
      </c>
      <c r="D279" s="731" t="str">
        <f t="array" ref="D279">INDEX(#REF!,MATCH($B279,Sandingan!$D$3:$D$552,FALSE))</f>
        <v>#REF!</v>
      </c>
      <c r="E279" s="105" t="str">
        <f t="array" ref="E279">index(Sandingan!K$3:K$552,match($B279,Sandingan!$D$3:$D$552,false))</f>
        <v>Surat Rekomendasi 000.8.1.1/49620/031.1/2023</v>
      </c>
      <c r="F279" s="64">
        <f t="array" ref="F279">index(Sandingan!L$3:L$552,match($B279,Sandingan!$D$3:$D$552,false))</f>
        <v>2024</v>
      </c>
      <c r="G279" s="64"/>
      <c r="H279" s="748"/>
      <c r="I279" s="748"/>
      <c r="J279" s="748"/>
      <c r="K279" s="748"/>
      <c r="L279" s="748"/>
      <c r="M279" s="748"/>
      <c r="N279" s="748"/>
    </row>
    <row r="280">
      <c r="A280" s="759">
        <v>275.0</v>
      </c>
      <c r="B280" s="773" t="s">
        <v>4772</v>
      </c>
      <c r="C280" s="761">
        <f t="array" ref="C280">INDEX(Sandingan!$E$3:$E$552,MATCH($B280,Sandingan!$D$3:$D$552,FALSE))</f>
        <v>45689</v>
      </c>
      <c r="D280" s="762" t="str">
        <f t="array" ref="D280">INDEX(#REF!,MATCH($B280,Sandingan!$D$3:$D$552,FALSE))</f>
        <v>#REF!</v>
      </c>
      <c r="E280" s="774" t="str">
        <f t="array" ref="E280">index(Sandingan!K$3:K$552,match($B280,Sandingan!$D$3:$D$552,false))</f>
        <v>Peraturan Gubernur Banten Nomor 55 Tahun 2021</v>
      </c>
      <c r="F280" s="765">
        <f t="array" ref="F280">index(Sandingan!L$3:L$552,match($B280,Sandingan!$D$3:$D$552,false))</f>
        <v>2021</v>
      </c>
      <c r="G280" s="765"/>
      <c r="H280" s="748"/>
      <c r="I280" s="748"/>
      <c r="J280" s="748"/>
      <c r="K280" s="748"/>
      <c r="L280" s="748"/>
      <c r="M280" s="748"/>
      <c r="N280" s="748"/>
    </row>
    <row r="281">
      <c r="A281" s="145">
        <v>276.0</v>
      </c>
      <c r="B281" s="312" t="s">
        <v>1943</v>
      </c>
      <c r="C281" s="766">
        <f t="array" ref="C281">INDEX(Sandingan!$E$3:$E$552,MATCH($B281,Sandingan!$D$3:$D$552,FALSE))</f>
        <v>45748</v>
      </c>
      <c r="D281" s="731" t="str">
        <f t="array" ref="D281">INDEX(#REF!,MATCH($B281,Sandingan!$D$3:$D$552,FALSE))</f>
        <v>#REF!</v>
      </c>
      <c r="E281" s="114" t="str">
        <f t="array" ref="E281">INDEX(Sandingan!AZ$3:AZ$552,MATCH($B281,Sandingan!$D$3:$D$552,FALSE))</f>
        <v>Peraturan Bupati Pandeglang Nomor 97 Tahun 2022</v>
      </c>
      <c r="F281" s="71">
        <f t="array" ref="F281">INDEX(Sandingan!BA$3:BA$552,MATCH($B281,Sandingan!$D$3:$D$552,FALSE))</f>
        <v>2022</v>
      </c>
      <c r="G281" s="64" t="str">
        <f t="array" ref="G281">INDEX(Sandingan!$BG$3:$BG$552,MATCH($B281,Sandingan!$D$3:$D$552,FALSE))</f>
        <v>SEWA/KONTRAK</v>
      </c>
      <c r="H281" s="748"/>
      <c r="I281" s="748"/>
      <c r="J281" s="748"/>
      <c r="K281" s="748"/>
      <c r="L281" s="748"/>
      <c r="M281" s="748"/>
      <c r="N281" s="748"/>
    </row>
    <row r="282">
      <c r="A282" s="145">
        <v>277.0</v>
      </c>
      <c r="B282" s="312" t="s">
        <v>1950</v>
      </c>
      <c r="C282" s="766">
        <f t="array" ref="C282">INDEX(Sandingan!$E$3:$E$552,MATCH($B282,Sandingan!$D$3:$D$552,FALSE))</f>
        <v>45748</v>
      </c>
      <c r="D282" s="731" t="str">
        <f t="array" ref="D282">INDEX(#REF!,MATCH($B282,Sandingan!$D$3:$D$552,FALSE))</f>
        <v>#REF!</v>
      </c>
      <c r="E282" s="114" t="str">
        <f t="array" ref="E282">INDEX(Sandingan!AZ$3:AZ$552,MATCH($B282,Sandingan!$D$3:$D$552,FALSE))</f>
        <v>Peraturan Bupati Lebak Nomor 23 Tahun 2021</v>
      </c>
      <c r="F282" s="71">
        <f t="array" ref="F282">INDEX(Sandingan!BA$3:BA$552,MATCH($B282,Sandingan!$D$3:$D$552,FALSE))</f>
        <v>2021</v>
      </c>
      <c r="G282" s="64" t="str">
        <f t="array" ref="G282">INDEX(Sandingan!$BG$3:$BG$552,MATCH($B282,Sandingan!$D$3:$D$552,FALSE))</f>
        <v>Sewa/Kontrak</v>
      </c>
      <c r="H282" s="748"/>
      <c r="I282" s="748"/>
      <c r="J282" s="748"/>
      <c r="K282" s="748"/>
      <c r="L282" s="748"/>
      <c r="M282" s="748"/>
      <c r="N282" s="748"/>
    </row>
    <row r="283">
      <c r="A283" s="145">
        <v>278.0</v>
      </c>
      <c r="B283" s="312" t="s">
        <v>1959</v>
      </c>
      <c r="C283" s="766">
        <f t="array" ref="C283">INDEX(Sandingan!$E$3:$E$552,MATCH($B283,Sandingan!$D$3:$D$552,FALSE))</f>
        <v>45689</v>
      </c>
      <c r="D283" s="731" t="str">
        <f t="array" ref="D283">INDEX(#REF!,MATCH($B283,Sandingan!$D$3:$D$552,FALSE))</f>
        <v>#REF!</v>
      </c>
      <c r="E283" s="105" t="str">
        <f t="array" ref="E283">index(Sandingan!K$3:K$552,match($B283,Sandingan!$D$3:$D$552,false))</f>
        <v>Peraturan Bupati Tangerang Nomor 49 Tahun 2023 ttg Kedudukan, Tugas dan Fungsi serta Tata Kerja UPTD PPA</v>
      </c>
      <c r="F283" s="64">
        <f t="array" ref="F283">index(Sandingan!L$3:L$552,match($B283,Sandingan!$D$3:$D$552,false))</f>
        <v>2023</v>
      </c>
      <c r="G283" s="64"/>
      <c r="H283" s="748"/>
      <c r="I283" s="748"/>
      <c r="J283" s="748"/>
      <c r="K283" s="748"/>
      <c r="L283" s="748"/>
      <c r="M283" s="748"/>
      <c r="N283" s="748"/>
    </row>
    <row r="284">
      <c r="A284" s="145">
        <v>279.0</v>
      </c>
      <c r="B284" s="312" t="s">
        <v>1932</v>
      </c>
      <c r="C284" s="766">
        <f t="array" ref="C284">INDEX(Sandingan!$E$3:$E$552,MATCH($B284,Sandingan!$D$3:$D$552,FALSE))</f>
        <v>45689</v>
      </c>
      <c r="D284" s="731" t="str">
        <f t="array" ref="D284">INDEX(#REF!,MATCH($B284,Sandingan!$D$3:$D$552,FALSE))</f>
        <v>#REF!</v>
      </c>
      <c r="E284" s="105" t="str">
        <f t="array" ref="E284">index(Sandingan!K$3:K$552,match($B284,Sandingan!$D$3:$D$552,false))</f>
        <v>Peraturan Bupati Serang Nomor 20 Tahun 2018</v>
      </c>
      <c r="F284" s="64">
        <f t="array" ref="F284">index(Sandingan!L$3:L$552,match($B284,Sandingan!$D$3:$D$552,false))</f>
        <v>2018</v>
      </c>
      <c r="G284" s="64"/>
      <c r="H284" s="748"/>
      <c r="I284" s="748"/>
      <c r="J284" s="748"/>
      <c r="K284" s="748"/>
      <c r="L284" s="748"/>
      <c r="M284" s="748"/>
      <c r="N284" s="748"/>
    </row>
    <row r="285">
      <c r="A285" s="145">
        <v>280.0</v>
      </c>
      <c r="B285" s="312" t="s">
        <v>1970</v>
      </c>
      <c r="C285" s="766">
        <f t="array" ref="C285">INDEX(Sandingan!$E$3:$E$552,MATCH($B285,Sandingan!$D$3:$D$552,FALSE))</f>
        <v>45689</v>
      </c>
      <c r="D285" s="731" t="str">
        <f t="array" ref="D285">INDEX(#REF!,MATCH($B285,Sandingan!$D$3:$D$552,FALSE))</f>
        <v>#REF!</v>
      </c>
      <c r="E285" s="105" t="str">
        <f t="array" ref="E285">index(Sandingan!K$3:K$552,match($B285,Sandingan!$D$3:$D$552,false))</f>
        <v>Peraturan Walikota Nomor 31 Tahun 2022</v>
      </c>
      <c r="F285" s="64">
        <f t="array" ref="F285">index(Sandingan!L$3:L$552,match($B285,Sandingan!$D$3:$D$552,false))</f>
        <v>2022</v>
      </c>
      <c r="G285" s="64"/>
      <c r="H285" s="748"/>
      <c r="I285" s="748"/>
      <c r="J285" s="748"/>
      <c r="K285" s="748"/>
      <c r="L285" s="748"/>
      <c r="M285" s="748"/>
      <c r="N285" s="748"/>
    </row>
    <row r="286">
      <c r="A286" s="145">
        <v>281.0</v>
      </c>
      <c r="B286" s="312" t="s">
        <v>1915</v>
      </c>
      <c r="C286" s="766">
        <f t="array" ref="C286">INDEX(Sandingan!$E$3:$E$552,MATCH($B286,Sandingan!$D$3:$D$552,FALSE))</f>
        <v>45748</v>
      </c>
      <c r="D286" s="731" t="str">
        <f t="array" ref="D286">INDEX(#REF!,MATCH($B286,Sandingan!$D$3:$D$552,FALSE))</f>
        <v>#REF!</v>
      </c>
      <c r="E286" s="114" t="str">
        <f t="array" ref="E286">INDEX(Sandingan!AZ$3:AZ$552,MATCH($B286,Sandingan!$D$3:$D$552,FALSE))</f>
        <v>Peraturan Walikota Cilegon Nomor 18 Tahun 2019</v>
      </c>
      <c r="F286" s="71">
        <f t="array" ref="F286">INDEX(Sandingan!BA$3:BA$552,MATCH($B286,Sandingan!$D$3:$D$552,FALSE))</f>
        <v>2019</v>
      </c>
      <c r="G286" s="64" t="str">
        <f t="array" ref="G286">INDEX(Sandingan!$BG$3:$BG$552,MATCH($B286,Sandingan!$D$3:$D$552,FALSE))</f>
        <v>MILIK SENDIRI</v>
      </c>
      <c r="H286" s="748"/>
      <c r="I286" s="748"/>
      <c r="J286" s="748"/>
      <c r="K286" s="748"/>
      <c r="L286" s="748"/>
      <c r="M286" s="748"/>
      <c r="N286" s="748"/>
    </row>
    <row r="287">
      <c r="A287" s="145">
        <v>282.0</v>
      </c>
      <c r="B287" s="312" t="s">
        <v>1924</v>
      </c>
      <c r="C287" s="766">
        <f t="array" ref="C287">INDEX(Sandingan!$E$3:$E$552,MATCH($B287,Sandingan!$D$3:$D$552,FALSE))</f>
        <v>45748</v>
      </c>
      <c r="D287" s="731" t="str">
        <f t="array" ref="D287">INDEX(#REF!,MATCH($B287,Sandingan!$D$3:$D$552,FALSE))</f>
        <v>#REF!</v>
      </c>
      <c r="E287" s="114" t="str">
        <f t="array" ref="E287">INDEX(Sandingan!AZ$3:AZ$552,MATCH($B287,Sandingan!$D$3:$D$552,FALSE))</f>
        <v>Peraturan Walikota Serang No 27 tahun 2019</v>
      </c>
      <c r="F287" s="71">
        <f t="array" ref="F287">INDEX(Sandingan!BA$3:BA$552,MATCH($B287,Sandingan!$D$3:$D$552,FALSE))</f>
        <v>2019</v>
      </c>
      <c r="G287" s="64" t="str">
        <f t="array" ref="G287">INDEX(Sandingan!$BG$3:$BG$552,MATCH($B287,Sandingan!$D$3:$D$552,FALSE))</f>
        <v>SEWA/KONTRAK</v>
      </c>
      <c r="H287" s="748"/>
      <c r="I287" s="748"/>
      <c r="J287" s="748"/>
      <c r="K287" s="748"/>
      <c r="L287" s="748"/>
      <c r="M287" s="748"/>
      <c r="N287" s="748"/>
    </row>
    <row r="288">
      <c r="A288" s="145">
        <v>283.0</v>
      </c>
      <c r="B288" s="312" t="s">
        <v>1906</v>
      </c>
      <c r="C288" s="766">
        <f t="array" ref="C288">INDEX(Sandingan!$E$3:$E$552,MATCH($B288,Sandingan!$D$3:$D$552,FALSE))</f>
        <v>45748</v>
      </c>
      <c r="D288" s="731" t="str">
        <f t="array" ref="D288">INDEX(#REF!,MATCH($B288,Sandingan!$D$3:$D$552,FALSE))</f>
        <v>#REF!</v>
      </c>
      <c r="E288" s="114" t="str">
        <f t="array" ref="E288">INDEX(Sandingan!AZ$3:AZ$552,MATCH($B288,Sandingan!$D$3:$D$552,FALSE))</f>
        <v>Peraturan Walikota Tangerang Selatan Nomor 23 Tahun 2023</v>
      </c>
      <c r="F288" s="71">
        <f t="array" ref="F288">INDEX(Sandingan!BA$3:BA$552,MATCH($B288,Sandingan!$D$3:$D$552,FALSE))</f>
        <v>2023</v>
      </c>
      <c r="G288" s="64" t="str">
        <f t="array" ref="G288">INDEX(Sandingan!$BG$3:$BG$552,MATCH($B288,Sandingan!$D$3:$D$552,FALSE))</f>
        <v>SEWA/KONTRAK</v>
      </c>
      <c r="H288" s="748"/>
      <c r="I288" s="748"/>
      <c r="J288" s="748"/>
      <c r="K288" s="748"/>
      <c r="L288" s="748"/>
      <c r="M288" s="748"/>
      <c r="N288" s="748"/>
    </row>
    <row r="289">
      <c r="A289" s="759">
        <v>284.0</v>
      </c>
      <c r="B289" s="773" t="s">
        <v>4773</v>
      </c>
      <c r="C289" s="761">
        <f t="array" ref="C289">INDEX(Sandingan!$E$3:$E$552,MATCH($B289,Sandingan!$D$3:$D$552,FALSE))</f>
        <v>45748</v>
      </c>
      <c r="D289" s="762" t="str">
        <f t="array" ref="D289">INDEX(#REF!,MATCH($B289,Sandingan!$D$3:$D$552,FALSE))</f>
        <v>#REF!</v>
      </c>
      <c r="E289" s="763" t="str">
        <f t="array" ref="E289">INDEX(Sandingan!AZ$3:AZ$552,MATCH($B289,Sandingan!$D$3:$D$552,FALSE))</f>
        <v>#REF!</v>
      </c>
      <c r="F289" s="764" t="str">
        <f t="array" ref="F289">INDEX(Sandingan!BA$3:BA$552,MATCH($B289,Sandingan!$D$3:$D$552,FALSE))</f>
        <v>#REF!</v>
      </c>
      <c r="G289" s="765" t="str">
        <f t="array" ref="G289">INDEX(Sandingan!$BG$3:$BG$552,MATCH($B289,Sandingan!$D$3:$D$552,FALSE))</f>
        <v>#REF!</v>
      </c>
      <c r="H289" s="748"/>
      <c r="I289" s="748"/>
      <c r="J289" s="748"/>
      <c r="K289" s="748"/>
      <c r="L289" s="748"/>
      <c r="M289" s="748"/>
      <c r="N289" s="748"/>
    </row>
    <row r="290">
      <c r="A290" s="145">
        <v>285.0</v>
      </c>
      <c r="B290" s="312" t="s">
        <v>2883</v>
      </c>
      <c r="C290" s="766">
        <f t="array" ref="C290">INDEX(Sandingan!$E$3:$E$552,MATCH($B290,Sandingan!$D$3:$D$552,FALSE))</f>
        <v>45748</v>
      </c>
      <c r="D290" s="731" t="str">
        <f t="array" ref="D290">INDEX(#REF!,MATCH($B290,Sandingan!$D$3:$D$552,FALSE))</f>
        <v>#REF!</v>
      </c>
      <c r="E290" s="114" t="str">
        <f t="array" ref="E290">INDEX(Sandingan!AZ$3:AZ$552,MATCH($B290,Sandingan!$D$3:$D$552,FALSE))</f>
        <v>Peraturan Bupati Jembrana Nomor 15 Tahun 2022</v>
      </c>
      <c r="F290" s="71">
        <f t="array" ref="F290">INDEX(Sandingan!BA$3:BA$552,MATCH($B290,Sandingan!$D$3:$D$552,FALSE))</f>
        <v>2022</v>
      </c>
      <c r="G290" s="64" t="str">
        <f t="array" ref="G290">INDEX(Sandingan!$BG$3:$BG$552,MATCH($B290,Sandingan!$D$3:$D$552,FALSE))</f>
        <v>Tidak Punya</v>
      </c>
      <c r="H290" s="748"/>
      <c r="I290" s="748"/>
      <c r="J290" s="748"/>
      <c r="K290" s="748"/>
      <c r="L290" s="748"/>
      <c r="M290" s="748"/>
      <c r="N290" s="748"/>
    </row>
    <row r="291">
      <c r="A291" s="145">
        <v>286.0</v>
      </c>
      <c r="B291" s="312" t="s">
        <v>2811</v>
      </c>
      <c r="C291" s="766">
        <f t="array" ref="C291">INDEX(Sandingan!$E$3:$E$552,MATCH($B291,Sandingan!$D$3:$D$552,FALSE))</f>
        <v>45748</v>
      </c>
      <c r="D291" s="731" t="str">
        <f t="array" ref="D291">INDEX(#REF!,MATCH($B291,Sandingan!$D$3:$D$552,FALSE))</f>
        <v>#REF!</v>
      </c>
      <c r="E291" s="114" t="str">
        <f t="array" ref="E291">INDEX(Sandingan!AZ$3:AZ$552,MATCH($B291,Sandingan!$D$3:$D$552,FALSE))</f>
        <v>Peraturan Bupati Tabanan Nomor 61 Tahun 2020</v>
      </c>
      <c r="F291" s="71">
        <f t="array" ref="F291">INDEX(Sandingan!BA$3:BA$552,MATCH($B291,Sandingan!$D$3:$D$552,FALSE))</f>
        <v>2020</v>
      </c>
      <c r="G291" s="64" t="str">
        <f t="array" ref="G291">INDEX(Sandingan!$BG$3:$BG$552,MATCH($B291,Sandingan!$D$3:$D$552,FALSE))</f>
        <v>MILIK SENDIRI</v>
      </c>
      <c r="H291" s="748"/>
      <c r="I291" s="748"/>
      <c r="J291" s="748"/>
      <c r="K291" s="748"/>
      <c r="L291" s="748"/>
      <c r="M291" s="748"/>
      <c r="N291" s="748"/>
    </row>
    <row r="292">
      <c r="A292" s="145">
        <v>287.0</v>
      </c>
      <c r="B292" s="312" t="s">
        <v>2842</v>
      </c>
      <c r="C292" s="766">
        <f t="array" ref="C292">INDEX(Sandingan!$E$3:$E$552,MATCH($B292,Sandingan!$D$3:$D$552,FALSE))</f>
        <v>45748</v>
      </c>
      <c r="D292" s="731" t="str">
        <f t="array" ref="D292">INDEX(#REF!,MATCH($B292,Sandingan!$D$3:$D$552,FALSE))</f>
        <v>#REF!</v>
      </c>
      <c r="E292" s="114" t="str">
        <f t="array" ref="E292">INDEX(Sandingan!AZ$3:AZ$552,MATCH($B292,Sandingan!$D$3:$D$552,FALSE))</f>
        <v>Peraturan Bupati Badung No. 22 tahun 2022</v>
      </c>
      <c r="F292" s="71">
        <f t="array" ref="F292">INDEX(Sandingan!BA$3:BA$552,MATCH($B292,Sandingan!$D$3:$D$552,FALSE))</f>
        <v>2022</v>
      </c>
      <c r="G292" s="64" t="str">
        <f t="array" ref="G292">INDEX(Sandingan!$BG$3:$BG$552,MATCH($B292,Sandingan!$D$3:$D$552,FALSE))</f>
        <v>TIDAK PUNYA</v>
      </c>
      <c r="H292" s="748"/>
      <c r="I292" s="748"/>
      <c r="J292" s="748"/>
      <c r="K292" s="748"/>
      <c r="L292" s="748"/>
      <c r="M292" s="748"/>
      <c r="N292" s="748"/>
    </row>
    <row r="293">
      <c r="A293" s="145">
        <v>288.0</v>
      </c>
      <c r="B293" s="312" t="s">
        <v>2833</v>
      </c>
      <c r="C293" s="766">
        <f t="array" ref="C293">INDEX(Sandingan!$E$3:$E$552,MATCH($B293,Sandingan!$D$3:$D$552,FALSE))</f>
        <v>45748</v>
      </c>
      <c r="D293" s="731" t="str">
        <f t="array" ref="D293">INDEX(#REF!,MATCH($B293,Sandingan!$D$3:$D$552,FALSE))</f>
        <v>#REF!</v>
      </c>
      <c r="E293" s="114" t="str">
        <f t="array" ref="E293">INDEX(Sandingan!AZ$3:AZ$552,MATCH($B293,Sandingan!$D$3:$D$552,FALSE))</f>
        <v>Peraturan Bupati Nomor 68 Tahun 2021</v>
      </c>
      <c r="F293" s="71">
        <f t="array" ref="F293">INDEX(Sandingan!BA$3:BA$552,MATCH($B293,Sandingan!$D$3:$D$552,FALSE))</f>
        <v>2021</v>
      </c>
      <c r="G293" s="64" t="str">
        <f t="array" ref="G293">INDEX(Sandingan!$BG$3:$BG$552,MATCH($B293,Sandingan!$D$3:$D$552,FALSE))</f>
        <v>Tidak Punya</v>
      </c>
      <c r="H293" s="748"/>
      <c r="I293" s="748"/>
      <c r="J293" s="748"/>
      <c r="K293" s="748"/>
      <c r="L293" s="748"/>
      <c r="M293" s="748"/>
      <c r="N293" s="748"/>
    </row>
    <row r="294">
      <c r="A294" s="145">
        <v>289.0</v>
      </c>
      <c r="B294" s="312" t="s">
        <v>2877</v>
      </c>
      <c r="C294" s="766">
        <f t="array" ref="C294">INDEX(Sandingan!$E$3:$E$552,MATCH($B294,Sandingan!$D$3:$D$552,FALSE))</f>
        <v>45748</v>
      </c>
      <c r="D294" s="731" t="str">
        <f t="array" ref="D294">INDEX(#REF!,MATCH($B294,Sandingan!$D$3:$D$552,FALSE))</f>
        <v>#REF!</v>
      </c>
      <c r="E294" s="114" t="str">
        <f t="array" ref="E294">INDEX(Sandingan!AZ$3:AZ$552,MATCH($B294,Sandingan!$D$3:$D$552,FALSE))</f>
        <v>Peraturan Bupati Klungkung No 50 Tahun 2022</v>
      </c>
      <c r="F294" s="71">
        <f t="array" ref="F294">INDEX(Sandingan!BA$3:BA$552,MATCH($B294,Sandingan!$D$3:$D$552,FALSE))</f>
        <v>2022</v>
      </c>
      <c r="G294" s="64" t="str">
        <f t="array" ref="G294">INDEX(Sandingan!$BG$3:$BG$552,MATCH($B294,Sandingan!$D$3:$D$552,FALSE))</f>
        <v>SEWA/KONTRAK</v>
      </c>
      <c r="H294" s="748"/>
      <c r="I294" s="748"/>
      <c r="J294" s="748"/>
      <c r="K294" s="748"/>
      <c r="L294" s="748"/>
      <c r="M294" s="748"/>
      <c r="N294" s="748"/>
    </row>
    <row r="295">
      <c r="A295" s="145">
        <v>290.0</v>
      </c>
      <c r="B295" s="312" t="s">
        <v>2864</v>
      </c>
      <c r="C295" s="766">
        <f t="array" ref="C295">INDEX(Sandingan!$E$3:$E$552,MATCH($B295,Sandingan!$D$3:$D$552,FALSE))</f>
        <v>45748</v>
      </c>
      <c r="D295" s="731" t="str">
        <f t="array" ref="D295">INDEX(#REF!,MATCH($B295,Sandingan!$D$3:$D$552,FALSE))</f>
        <v>#REF!</v>
      </c>
      <c r="E295" s="114" t="str">
        <f t="array" ref="E295">INDEX(Sandingan!AZ$3:AZ$552,MATCH($B295,Sandingan!$D$3:$D$552,FALSE))</f>
        <v>Peraturan Bupati Nomor 15 Tahun 2022 tentangg Pembentukan Susunan Organisasi dan Tata Kerja Unit Pelaksana Teknis Daerah Perlindungan Perempuan dan Anak</v>
      </c>
      <c r="F295" s="71">
        <f t="array" ref="F295">INDEX(Sandingan!BA$3:BA$552,MATCH($B295,Sandingan!$D$3:$D$552,FALSE))</f>
        <v>2022</v>
      </c>
      <c r="G295" s="64" t="str">
        <f t="array" ref="G295">INDEX(Sandingan!$BG$3:$BG$552,MATCH($B295,Sandingan!$D$3:$D$552,FALSE))</f>
        <v>Tidak Punya</v>
      </c>
      <c r="H295" s="748"/>
      <c r="I295" s="748"/>
      <c r="J295" s="748"/>
      <c r="K295" s="748"/>
      <c r="L295" s="748"/>
      <c r="M295" s="748"/>
      <c r="N295" s="748"/>
    </row>
    <row r="296">
      <c r="A296" s="145">
        <v>291.0</v>
      </c>
      <c r="B296" s="312" t="s">
        <v>2824</v>
      </c>
      <c r="C296" s="766">
        <f t="array" ref="C296">INDEX(Sandingan!$E$3:$E$552,MATCH($B296,Sandingan!$D$3:$D$552,FALSE))</f>
        <v>45748</v>
      </c>
      <c r="D296" s="731" t="str">
        <f t="array" ref="D296">INDEX(#REF!,MATCH($B296,Sandingan!$D$3:$D$552,FALSE))</f>
        <v>#REF!</v>
      </c>
      <c r="E296" s="114" t="str">
        <f t="array" ref="E296">INDEX(Sandingan!AZ$3:AZ$552,MATCH($B296,Sandingan!$D$3:$D$552,FALSE))</f>
        <v>Peraturan Bupati Karangasem Nomor 62 Tahun 2021</v>
      </c>
      <c r="F296" s="71">
        <f t="array" ref="F296">INDEX(Sandingan!BA$3:BA$552,MATCH($B296,Sandingan!$D$3:$D$552,FALSE))</f>
        <v>2021</v>
      </c>
      <c r="G296" s="64" t="str">
        <f t="array" ref="G296">INDEX(Sandingan!$BG$3:$BG$552,MATCH($B296,Sandingan!$D$3:$D$552,FALSE))</f>
        <v>Tidak Punya</v>
      </c>
      <c r="H296" s="748"/>
      <c r="I296" s="748"/>
      <c r="J296" s="748"/>
      <c r="K296" s="748"/>
      <c r="L296" s="748"/>
      <c r="M296" s="748"/>
      <c r="N296" s="748"/>
    </row>
    <row r="297">
      <c r="A297" s="145">
        <v>292.0</v>
      </c>
      <c r="B297" s="312" t="s">
        <v>2854</v>
      </c>
      <c r="C297" s="766">
        <f t="array" ref="C297">INDEX(Sandingan!$E$3:$E$552,MATCH($B297,Sandingan!$D$3:$D$552,FALSE))</f>
        <v>45748</v>
      </c>
      <c r="D297" s="731" t="str">
        <f t="array" ref="D297">INDEX(#REF!,MATCH($B297,Sandingan!$D$3:$D$552,FALSE))</f>
        <v>#REF!</v>
      </c>
      <c r="E297" s="114" t="str">
        <f t="array" ref="E297">INDEX(Sandingan!AZ$3:AZ$552,MATCH($B297,Sandingan!$D$3:$D$552,FALSE))</f>
        <v>Peraturan Bupati Buleleng No 72 Tahun 2022</v>
      </c>
      <c r="F297" s="71">
        <f t="array" ref="F297">INDEX(Sandingan!BA$3:BA$552,MATCH($B297,Sandingan!$D$3:$D$552,FALSE))</f>
        <v>2022</v>
      </c>
      <c r="G297" s="64" t="str">
        <f t="array" ref="G297">INDEX(Sandingan!$BG$3:$BG$552,MATCH($B297,Sandingan!$D$3:$D$552,FALSE))</f>
        <v>Tidak Punya</v>
      </c>
      <c r="H297" s="748"/>
      <c r="I297" s="748"/>
      <c r="J297" s="748"/>
      <c r="K297" s="748"/>
      <c r="L297" s="748"/>
      <c r="M297" s="748"/>
      <c r="N297" s="748"/>
    </row>
    <row r="298">
      <c r="A298" s="145">
        <v>293.0</v>
      </c>
      <c r="B298" s="312" t="s">
        <v>2803</v>
      </c>
      <c r="C298" s="766">
        <f t="array" ref="C298">INDEX(Sandingan!$E$3:$E$552,MATCH($B298,Sandingan!$D$3:$D$552,FALSE))</f>
        <v>45748</v>
      </c>
      <c r="D298" s="731" t="str">
        <f t="array" ref="D298">INDEX(#REF!,MATCH($B298,Sandingan!$D$3:$D$552,FALSE))</f>
        <v>#REF!</v>
      </c>
      <c r="E298" s="114" t="str">
        <f t="array" ref="E298">INDEX(Sandingan!AZ$3:AZ$552,MATCH($B298,Sandingan!$D$3:$D$552,FALSE))</f>
        <v>Peraturan Walikota Denpasar Nomor 25 Tahun 2018</v>
      </c>
      <c r="F298" s="71">
        <f t="array" ref="F298">INDEX(Sandingan!BA$3:BA$552,MATCH($B298,Sandingan!$D$3:$D$552,FALSE))</f>
        <v>2018</v>
      </c>
      <c r="G298" s="64" t="str">
        <f t="array" ref="G298">INDEX(Sandingan!$BG$3:$BG$552,MATCH($B298,Sandingan!$D$3:$D$552,FALSE))</f>
        <v>Tidak Punya</v>
      </c>
      <c r="H298" s="748"/>
      <c r="I298" s="748"/>
      <c r="J298" s="748"/>
      <c r="K298" s="748"/>
      <c r="L298" s="748"/>
      <c r="M298" s="748"/>
      <c r="N298" s="748"/>
    </row>
    <row r="299">
      <c r="A299" s="759">
        <v>294.0</v>
      </c>
      <c r="B299" s="773" t="s">
        <v>4774</v>
      </c>
      <c r="C299" s="761">
        <f t="array" ref="C299">INDEX(Sandingan!$E$3:$E$552,MATCH($B299,Sandingan!$D$3:$D$552,FALSE))</f>
        <v>45689</v>
      </c>
      <c r="D299" s="762" t="str">
        <f t="array" ref="D299">INDEX(#REF!,MATCH($B299,Sandingan!$D$3:$D$552,FALSE))</f>
        <v>#REF!</v>
      </c>
      <c r="E299" s="774" t="str">
        <f t="array" ref="E299">index(Sandingan!K$3:K$552,match($B299,Sandingan!$D$3:$D$552,false))</f>
        <v>Peraturan Gubernur NTB Nomor 30 tahun 2019 tentang perubahan kedua  atas peraturan gubernur nomor 29 tahun 2018 tentang pembentukan, kedudukan, susunan organisasi tugas dan fungsi serta tata kerja unit pelaksana teknis dinas pada dinas-dinas daerah dan unit pelaksana teknis badan pada badan-badan daerah provinsi NTB</v>
      </c>
      <c r="F299" s="765">
        <f t="array" ref="F299">index(Sandingan!L$3:L$552,match($B299,Sandingan!$D$3:$D$552,false))</f>
        <v>2018</v>
      </c>
      <c r="G299" s="765"/>
      <c r="H299" s="748"/>
      <c r="I299" s="748"/>
      <c r="J299" s="748"/>
      <c r="K299" s="748"/>
      <c r="L299" s="748"/>
      <c r="M299" s="748"/>
      <c r="N299" s="748"/>
    </row>
    <row r="300">
      <c r="A300" s="145">
        <v>295.0</v>
      </c>
      <c r="B300" s="312" t="s">
        <v>2973</v>
      </c>
      <c r="C300" s="766">
        <f t="array" ref="C300">INDEX(Sandingan!$E$3:$E$552,MATCH($B300,Sandingan!$D$3:$D$552,FALSE))</f>
        <v>45689</v>
      </c>
      <c r="D300" s="731" t="str">
        <f t="array" ref="D300">INDEX(#REF!,MATCH($B300,Sandingan!$D$3:$D$552,FALSE))</f>
        <v>#REF!</v>
      </c>
      <c r="E300" s="105" t="str">
        <f t="array" ref="E300">index(Sandingan!K$3:K$552,match($B300,Sandingan!$D$3:$D$552,false))</f>
        <v>Peraturan Bupati Lombok Barat Nomor 13 Tahun 2020 tentang Pembentukan UPT PPA, Susunan, Rincian Tugas, Fungsi dan Tata Kerja UPT pada Dinas Pengendalian Penduduk, Keluarga Berencana, Pemberdayaan Perempuan dan Perlindungan Anak Kabupaten Lombok Barat</v>
      </c>
      <c r="F300" s="64">
        <f t="array" ref="F300">index(Sandingan!L$3:L$552,match($B300,Sandingan!$D$3:$D$552,false))</f>
        <v>2020</v>
      </c>
      <c r="G300" s="64"/>
      <c r="H300" s="748"/>
      <c r="I300" s="748"/>
      <c r="J300" s="748"/>
      <c r="K300" s="748"/>
      <c r="L300" s="748"/>
      <c r="M300" s="748"/>
      <c r="N300" s="748"/>
    </row>
    <row r="301">
      <c r="A301" s="145">
        <v>296.0</v>
      </c>
      <c r="B301" s="312" t="s">
        <v>2930</v>
      </c>
      <c r="C301" s="766">
        <f t="array" ref="C301">INDEX(Sandingan!$E$3:$E$552,MATCH($B301,Sandingan!$D$3:$D$552,FALSE))</f>
        <v>45748</v>
      </c>
      <c r="D301" s="731" t="str">
        <f t="array" ref="D301">INDEX(#REF!,MATCH($B301,Sandingan!$D$3:$D$552,FALSE))</f>
        <v>#REF!</v>
      </c>
      <c r="E301" s="114" t="str">
        <f t="array" ref="E301">INDEX(Sandingan!AZ$3:AZ$552,MATCH($B301,Sandingan!$D$3:$D$552,FALSE))</f>
        <v>Peraturan Bupati Lombok Tengah Nomor 64 Tahun 2021</v>
      </c>
      <c r="F301" s="71">
        <f t="array" ref="F301">INDEX(Sandingan!BA$3:BA$552,MATCH($B301,Sandingan!$D$3:$D$552,FALSE))</f>
        <v>2021</v>
      </c>
      <c r="G301" s="64" t="str">
        <f t="array" ref="G301">INDEX(Sandingan!$BG$3:$BG$552,MATCH($B301,Sandingan!$D$3:$D$552,FALSE))</f>
        <v>Tidak Punya</v>
      </c>
      <c r="H301" s="748"/>
      <c r="I301" s="748"/>
      <c r="J301" s="748"/>
      <c r="K301" s="748"/>
      <c r="L301" s="748"/>
      <c r="M301" s="748"/>
      <c r="N301" s="748"/>
    </row>
    <row r="302">
      <c r="A302" s="145">
        <v>297.0</v>
      </c>
      <c r="B302" s="312" t="s">
        <v>2975</v>
      </c>
      <c r="C302" s="766">
        <f t="array" ref="C302">INDEX(Sandingan!$E$3:$E$552,MATCH($B302,Sandingan!$D$3:$D$552,FALSE))</f>
        <v>45689</v>
      </c>
      <c r="D302" s="731" t="str">
        <f t="array" ref="D302">INDEX(#REF!,MATCH($B302,Sandingan!$D$3:$D$552,FALSE))</f>
        <v>#REF!</v>
      </c>
      <c r="E302" s="105" t="str">
        <f t="array" ref="E302">index(Sandingan!K$3:K$552,match($B302,Sandingan!$D$3:$D$552,false))</f>
        <v>Peraturan Bupati Lombok Timur No 41 Tahun 2019</v>
      </c>
      <c r="F302" s="64">
        <f t="array" ref="F302">index(Sandingan!L$3:L$552,match($B302,Sandingan!$D$3:$D$552,false))</f>
        <v>2019</v>
      </c>
      <c r="G302" s="64"/>
      <c r="H302" s="748"/>
      <c r="I302" s="748"/>
      <c r="J302" s="748"/>
      <c r="K302" s="748"/>
      <c r="L302" s="748"/>
      <c r="M302" s="748"/>
      <c r="N302" s="748"/>
    </row>
    <row r="303">
      <c r="A303" s="145">
        <v>298.0</v>
      </c>
      <c r="B303" s="312" t="s">
        <v>2951</v>
      </c>
      <c r="C303" s="766">
        <f t="array" ref="C303">INDEX(Sandingan!$E$3:$E$552,MATCH($B303,Sandingan!$D$3:$D$552,FALSE))</f>
        <v>45689</v>
      </c>
      <c r="D303" s="731" t="str">
        <f t="array" ref="D303">INDEX(#REF!,MATCH($B303,Sandingan!$D$3:$D$552,FALSE))</f>
        <v>#REF!</v>
      </c>
      <c r="E303" s="105" t="str">
        <f t="array" ref="E303">index(Sandingan!K$3:K$552,match($B303,Sandingan!$D$3:$D$552,false))</f>
        <v>Peraturan Bupati Sumbawa Nomor 33 Tahun 2020 tentang Pembentukan, Kedudukan, Susunan Organisasi. Tugas dan Fungsi serta Tata Kerja UPT pada Dinas P2KBP3A Kabupaten Sumbawa</v>
      </c>
      <c r="F303" s="64">
        <f t="array" ref="F303">index(Sandingan!L$3:L$552,match($B303,Sandingan!$D$3:$D$552,false))</f>
        <v>2020</v>
      </c>
      <c r="G303" s="64"/>
      <c r="H303" s="748"/>
      <c r="I303" s="748"/>
      <c r="J303" s="748"/>
      <c r="K303" s="748"/>
      <c r="L303" s="748"/>
      <c r="M303" s="748"/>
      <c r="N303" s="748"/>
    </row>
    <row r="304">
      <c r="A304" s="145">
        <v>299.0</v>
      </c>
      <c r="B304" s="312" t="s">
        <v>2939</v>
      </c>
      <c r="C304" s="766">
        <f t="array" ref="C304">INDEX(Sandingan!$E$3:$E$552,MATCH($B304,Sandingan!$D$3:$D$552,FALSE))</f>
        <v>45748</v>
      </c>
      <c r="D304" s="731" t="str">
        <f t="array" ref="D304">INDEX(#REF!,MATCH($B304,Sandingan!$D$3:$D$552,FALSE))</f>
        <v>#REF!</v>
      </c>
      <c r="E304" s="114" t="str">
        <f t="array" ref="E304">INDEX(Sandingan!AZ$3:AZ$552,MATCH($B304,Sandingan!$D$3:$D$552,FALSE))</f>
        <v>Peraturan Bupati Dompu Nomor 47 Tahun 2020</v>
      </c>
      <c r="F304" s="71">
        <f t="array" ref="F304">INDEX(Sandingan!BA$3:BA$552,MATCH($B304,Sandingan!$D$3:$D$552,FALSE))</f>
        <v>2020</v>
      </c>
      <c r="G304" s="64" t="str">
        <f t="array" ref="G304">INDEX(Sandingan!$BG$3:$BG$552,MATCH($B304,Sandingan!$D$3:$D$552,FALSE))</f>
        <v>SEWA/KONTRAK</v>
      </c>
      <c r="H304" s="748"/>
      <c r="I304" s="748"/>
      <c r="J304" s="748"/>
      <c r="K304" s="748"/>
      <c r="L304" s="748"/>
      <c r="M304" s="748"/>
      <c r="N304" s="748"/>
    </row>
    <row r="305">
      <c r="A305" s="145">
        <v>300.0</v>
      </c>
      <c r="B305" s="312" t="s">
        <v>2905</v>
      </c>
      <c r="C305" s="766">
        <f t="array" ref="C305">INDEX(Sandingan!$E$3:$E$552,MATCH($B305,Sandingan!$D$3:$D$552,FALSE))</f>
        <v>45689</v>
      </c>
      <c r="D305" s="731" t="str">
        <f t="array" ref="D305">INDEX(#REF!,MATCH($B305,Sandingan!$D$3:$D$552,FALSE))</f>
        <v>#REF!</v>
      </c>
      <c r="E305" s="105" t="str">
        <f t="array" ref="E305">index(Sandingan!K$3:K$552,match($B305,Sandingan!$D$3:$D$552,false))</f>
        <v>Peraturan Bupati Bima Nomor 29 Tahun 2022
Peraturan Bupati Bima Nomor 45 Tahun 2021</v>
      </c>
      <c r="F305" s="64">
        <f t="array" ref="F305">index(Sandingan!L$3:L$552,match($B305,Sandingan!$D$3:$D$552,false))</f>
        <v>2021</v>
      </c>
      <c r="G305" s="64"/>
      <c r="H305" s="748"/>
      <c r="I305" s="748"/>
      <c r="J305" s="748"/>
      <c r="K305" s="748"/>
      <c r="L305" s="748"/>
      <c r="M305" s="748"/>
      <c r="N305" s="748"/>
    </row>
    <row r="306">
      <c r="A306" s="145">
        <v>301.0</v>
      </c>
      <c r="B306" s="312" t="s">
        <v>2984</v>
      </c>
      <c r="C306" s="766">
        <f t="array" ref="C306">INDEX(Sandingan!$E$3:$E$552,MATCH($B306,Sandingan!$D$3:$D$552,FALSE))</f>
        <v>45689</v>
      </c>
      <c r="D306" s="731" t="str">
        <f t="array" ref="D306">INDEX(#REF!,MATCH($B306,Sandingan!$D$3:$D$552,FALSE))</f>
        <v>#REF!</v>
      </c>
      <c r="E306" s="105" t="str">
        <f t="array" ref="E306">index(Sandingan!K$3:K$552,match($B306,Sandingan!$D$3:$D$552,false))</f>
        <v>Peraturan Bupati Sumbawa Barat Nomor 100 Tahun 2021</v>
      </c>
      <c r="F306" s="64">
        <f t="array" ref="F306">index(Sandingan!L$3:L$552,match($B306,Sandingan!$D$3:$D$552,false))</f>
        <v>2021</v>
      </c>
      <c r="G306" s="64"/>
      <c r="H306" s="748"/>
      <c r="I306" s="748"/>
      <c r="J306" s="748"/>
      <c r="K306" s="748"/>
      <c r="L306" s="748"/>
      <c r="M306" s="748"/>
      <c r="N306" s="748"/>
    </row>
    <row r="307">
      <c r="A307" s="145">
        <v>302.0</v>
      </c>
      <c r="B307" s="312" t="s">
        <v>2918</v>
      </c>
      <c r="C307" s="766">
        <f t="array" ref="C307">INDEX(Sandingan!$E$3:$E$552,MATCH($B307,Sandingan!$D$3:$D$552,FALSE))</f>
        <v>45748</v>
      </c>
      <c r="D307" s="731" t="str">
        <f t="array" ref="D307">INDEX(#REF!,MATCH($B307,Sandingan!$D$3:$D$552,FALSE))</f>
        <v>#REF!</v>
      </c>
      <c r="E307" s="114" t="str">
        <f t="array" ref="E307">INDEX(Sandingan!AZ$3:AZ$552,MATCH($B307,Sandingan!$D$3:$D$552,FALSE))</f>
        <v>Peraturan Bupati Lombok Utara Nomor 35 Tahun 2021</v>
      </c>
      <c r="F307" s="71">
        <f t="array" ref="F307">INDEX(Sandingan!BA$3:BA$552,MATCH($B307,Sandingan!$D$3:$D$552,FALSE))</f>
        <v>2021</v>
      </c>
      <c r="G307" s="64" t="str">
        <f t="array" ref="G307">INDEX(Sandingan!$BG$3:$BG$552,MATCH($B307,Sandingan!$D$3:$D$552,FALSE))</f>
        <v>SEWA/KONTRAK</v>
      </c>
      <c r="H307" s="748"/>
      <c r="I307" s="748"/>
      <c r="J307" s="748"/>
      <c r="K307" s="748"/>
      <c r="L307" s="748"/>
      <c r="M307" s="748"/>
      <c r="N307" s="748"/>
    </row>
    <row r="308">
      <c r="A308" s="145">
        <v>303.0</v>
      </c>
      <c r="B308" s="203" t="s">
        <v>2961</v>
      </c>
      <c r="C308" s="766">
        <f t="array" ref="C308">INDEX(Sandingan!$E$3:$E$552,MATCH($B308,Sandingan!$D$3:$D$552,FALSE))</f>
        <v>45748</v>
      </c>
      <c r="D308" s="731" t="str">
        <f t="array" ref="D308">INDEX(#REF!,MATCH($B308,Sandingan!$D$3:$D$552,FALSE))</f>
        <v>#REF!</v>
      </c>
      <c r="E308" s="114" t="str">
        <f t="array" ref="E308">INDEX(Sandingan!AZ$3:AZ$552,MATCH($B308,Sandingan!$D$3:$D$552,FALSE))</f>
        <v>Peraturan Walikota Mataram Nomor 14 Tahun 2022 tanggal 10 Mei 2022</v>
      </c>
      <c r="F308" s="71">
        <f t="array" ref="F308">INDEX(Sandingan!BA$3:BA$552,MATCH($B308,Sandingan!$D$3:$D$552,FALSE))</f>
        <v>2022</v>
      </c>
      <c r="G308" s="64" t="str">
        <f t="array" ref="G308">INDEX(Sandingan!$BG$3:$BG$552,MATCH($B308,Sandingan!$D$3:$D$552,FALSE))</f>
        <v>ADA MELALUI KERJA SAMA</v>
      </c>
      <c r="H308" s="748"/>
      <c r="I308" s="748"/>
      <c r="J308" s="748"/>
      <c r="K308" s="748"/>
      <c r="L308" s="748"/>
      <c r="M308" s="748"/>
      <c r="N308" s="748"/>
    </row>
    <row r="309">
      <c r="A309" s="145">
        <v>304.0</v>
      </c>
      <c r="B309" s="312" t="s">
        <v>2893</v>
      </c>
      <c r="C309" s="766">
        <f t="array" ref="C309">INDEX(Sandingan!$E$3:$E$552,MATCH($B309,Sandingan!$D$3:$D$552,FALSE))</f>
        <v>45748</v>
      </c>
      <c r="D309" s="731" t="str">
        <f t="array" ref="D309">INDEX(#REF!,MATCH($B309,Sandingan!$D$3:$D$552,FALSE))</f>
        <v>#REF!</v>
      </c>
      <c r="E309" s="114" t="str">
        <f t="array" ref="E309">INDEX(Sandingan!AZ$3:AZ$552,MATCH($B309,Sandingan!$D$3:$D$552,FALSE))</f>
        <v>Peraturan Walikota Bima Nomor 42 Tahun 2020</v>
      </c>
      <c r="F309" s="71">
        <f t="array" ref="F309">INDEX(Sandingan!BA$3:BA$552,MATCH($B309,Sandingan!$D$3:$D$552,FALSE))</f>
        <v>2020</v>
      </c>
      <c r="G309" s="64" t="str">
        <f t="array" ref="G309">INDEX(Sandingan!$BG$3:$BG$552,MATCH($B309,Sandingan!$D$3:$D$552,FALSE))</f>
        <v>SEWA/KONTRAK</v>
      </c>
      <c r="H309" s="748"/>
      <c r="I309" s="748"/>
      <c r="J309" s="748"/>
      <c r="K309" s="748"/>
      <c r="L309" s="748"/>
      <c r="M309" s="748"/>
      <c r="N309" s="748"/>
    </row>
    <row r="310">
      <c r="A310" s="759">
        <v>305.0</v>
      </c>
      <c r="B310" s="773" t="s">
        <v>4775</v>
      </c>
      <c r="C310" s="761">
        <f t="array" ref="C310">INDEX(Sandingan!$E$3:$E$552,MATCH($B310,Sandingan!$D$3:$D$552,FALSE))</f>
        <v>45748</v>
      </c>
      <c r="D310" s="762" t="str">
        <f t="array" ref="D310">INDEX(#REF!,MATCH($B310,Sandingan!$D$3:$D$552,FALSE))</f>
        <v>#REF!</v>
      </c>
      <c r="E310" s="763" t="str">
        <f t="array" ref="E310">INDEX(Sandingan!AZ$3:AZ$552,MATCH($B310,Sandingan!$D$3:$D$552,FALSE))</f>
        <v>#REF!</v>
      </c>
      <c r="F310" s="764" t="str">
        <f t="array" ref="F310">INDEX(Sandingan!BA$3:BA$552,MATCH($B310,Sandingan!$D$3:$D$552,FALSE))</f>
        <v>#REF!</v>
      </c>
      <c r="G310" s="765" t="str">
        <f t="array" ref="G310">INDEX(Sandingan!$BG$3:$BG$552,MATCH($B310,Sandingan!$D$3:$D$552,FALSE))</f>
        <v>#REF!</v>
      </c>
      <c r="H310" s="748"/>
      <c r="I310" s="748"/>
      <c r="J310" s="748"/>
      <c r="K310" s="748"/>
      <c r="L310" s="748"/>
      <c r="M310" s="748"/>
      <c r="N310" s="748"/>
    </row>
    <row r="311">
      <c r="A311" s="145">
        <v>306.0</v>
      </c>
      <c r="B311" s="312" t="s">
        <v>3067</v>
      </c>
      <c r="C311" s="766">
        <f t="array" ref="C311">INDEX(Sandingan!$E$3:$E$552,MATCH($B311,Sandingan!$D$3:$D$552,FALSE))</f>
        <v>45748</v>
      </c>
      <c r="D311" s="731" t="str">
        <f t="array" ref="D311">INDEX(#REF!,MATCH($B311,Sandingan!$D$3:$D$552,FALSE))</f>
        <v>#REF!</v>
      </c>
      <c r="E311" s="114" t="str">
        <f t="array" ref="E311">INDEX(Sandingan!AZ$3:AZ$552,MATCH($B311,Sandingan!$D$3:$D$552,FALSE))</f>
        <v>Peraturan Bupati Sumba Barat Nomor: KEP/HK/16/2023</v>
      </c>
      <c r="F311" s="71">
        <f t="array" ref="F311">INDEX(Sandingan!BA$3:BA$552,MATCH($B311,Sandingan!$D$3:$D$552,FALSE))</f>
        <v>2023</v>
      </c>
      <c r="G311" s="64" t="str">
        <f t="array" ref="G311">INDEX(Sandingan!$BG$3:$BG$552,MATCH($B311,Sandingan!$D$3:$D$552,FALSE))</f>
        <v>TIDAK PUNYA</v>
      </c>
      <c r="H311" s="748"/>
      <c r="I311" s="748"/>
      <c r="J311" s="748"/>
      <c r="K311" s="748"/>
      <c r="L311" s="748"/>
      <c r="M311" s="748"/>
      <c r="N311" s="748"/>
    </row>
    <row r="312">
      <c r="A312" s="145">
        <v>307.0</v>
      </c>
      <c r="B312" s="312" t="s">
        <v>3100</v>
      </c>
      <c r="C312" s="766" t="str">
        <f t="array" ref="C312">INDEX(Sandingan!$E$3:$E$552,MATCH($B312,Sandingan!$D$3:$D$552,FALSE))</f>
        <v/>
      </c>
      <c r="D312" s="731" t="str">
        <f t="array" ref="D312">INDEX(#REF!,MATCH($B312,Sandingan!$D$3:$D$552,FALSE))</f>
        <v>#REF!</v>
      </c>
      <c r="E312" s="64"/>
      <c r="F312" s="731"/>
      <c r="G312" s="64"/>
      <c r="H312" s="748"/>
      <c r="I312" s="748"/>
      <c r="J312" s="748"/>
      <c r="K312" s="748"/>
      <c r="L312" s="748"/>
      <c r="M312" s="748"/>
      <c r="N312" s="748"/>
    </row>
    <row r="313">
      <c r="A313" s="145">
        <v>308.0</v>
      </c>
      <c r="B313" s="312" t="s">
        <v>3060</v>
      </c>
      <c r="C313" s="766">
        <f t="array" ref="C313">INDEX(Sandingan!$E$3:$E$552,MATCH($B313,Sandingan!$D$3:$D$552,FALSE))</f>
        <v>45748</v>
      </c>
      <c r="D313" s="731" t="str">
        <f t="array" ref="D313">INDEX(#REF!,MATCH($B313,Sandingan!$D$3:$D$552,FALSE))</f>
        <v>#REF!</v>
      </c>
      <c r="E313" s="114" t="str">
        <f t="array" ref="E313">INDEX(Sandingan!AZ$3:AZ$552,MATCH($B313,Sandingan!$D$3:$D$552,FALSE))</f>
        <v>Peraturan Bupati Kupang Nomor 12 Tahun 2021</v>
      </c>
      <c r="F313" s="71">
        <f t="array" ref="F313">INDEX(Sandingan!BA$3:BA$552,MATCH($B313,Sandingan!$D$3:$D$552,FALSE))</f>
        <v>2021</v>
      </c>
      <c r="G313" s="64" t="str">
        <f t="array" ref="G313">INDEX(Sandingan!$BG$3:$BG$552,MATCH($B313,Sandingan!$D$3:$D$552,FALSE))</f>
        <v>MILIK SENDIRI</v>
      </c>
      <c r="H313" s="748"/>
      <c r="I313" s="748"/>
      <c r="J313" s="748"/>
      <c r="K313" s="748"/>
      <c r="L313" s="748"/>
      <c r="M313" s="748"/>
      <c r="N313" s="748"/>
    </row>
    <row r="314">
      <c r="A314" s="145">
        <v>309.0</v>
      </c>
      <c r="B314" s="312" t="s">
        <v>3035</v>
      </c>
      <c r="C314" s="766">
        <f t="array" ref="C314">INDEX(Sandingan!$E$3:$E$552,MATCH($B314,Sandingan!$D$3:$D$552,FALSE))</f>
        <v>45748</v>
      </c>
      <c r="D314" s="731" t="str">
        <f t="array" ref="D314">INDEX(#REF!,MATCH($B314,Sandingan!$D$3:$D$552,FALSE))</f>
        <v>#REF!</v>
      </c>
      <c r="E314" s="114" t="str">
        <f t="array" ref="E314">INDEX(Sandingan!AZ$3:AZ$552,MATCH($B314,Sandingan!$D$3:$D$552,FALSE))</f>
        <v>Peraturan Bupati Timor Tengah Selatan Nomor 40 Tahun 2022</v>
      </c>
      <c r="F314" s="71">
        <f t="array" ref="F314">INDEX(Sandingan!BA$3:BA$552,MATCH($B314,Sandingan!$D$3:$D$552,FALSE))</f>
        <v>2022</v>
      </c>
      <c r="G314" s="64" t="str">
        <f t="array" ref="G314">INDEX(Sandingan!$BG$3:$BG$552,MATCH($B314,Sandingan!$D$3:$D$552,FALSE))</f>
        <v>MILIK SENDIRI</v>
      </c>
      <c r="H314" s="748"/>
      <c r="I314" s="748"/>
      <c r="J314" s="748"/>
      <c r="K314" s="748"/>
      <c r="L314" s="748"/>
      <c r="M314" s="748"/>
      <c r="N314" s="748"/>
    </row>
    <row r="315">
      <c r="A315" s="145">
        <v>310.0</v>
      </c>
      <c r="B315" s="312" t="s">
        <v>3043</v>
      </c>
      <c r="C315" s="731" t="str">
        <f t="array" ref="C315">INDEX(Sandingan!$E$3:$E$552,MATCH($B315,Sandingan!$D$3:$D$552,FALSE))</f>
        <v/>
      </c>
      <c r="D315" s="731" t="str">
        <f t="array" ref="D315">INDEX(#REF!,MATCH($B315,Sandingan!$D$3:$D$552,FALSE))</f>
        <v>#REF!</v>
      </c>
      <c r="E315" s="64"/>
      <c r="F315" s="731"/>
      <c r="G315" s="64"/>
      <c r="H315" s="748"/>
      <c r="I315" s="748"/>
      <c r="J315" s="748"/>
      <c r="K315" s="748"/>
      <c r="L315" s="748"/>
      <c r="M315" s="748"/>
      <c r="N315" s="748"/>
    </row>
    <row r="316">
      <c r="A316" s="145">
        <v>311.0</v>
      </c>
      <c r="B316" s="312" t="s">
        <v>3072</v>
      </c>
      <c r="C316" s="766" t="str">
        <f t="array" ref="C316">INDEX(Sandingan!$E$3:$E$552,MATCH($B316,Sandingan!$D$3:$D$552,FALSE))</f>
        <v/>
      </c>
      <c r="D316" s="731" t="str">
        <f t="array" ref="D316">INDEX(#REF!,MATCH($B316,Sandingan!$D$3:$D$552,FALSE))</f>
        <v>#REF!</v>
      </c>
      <c r="E316" s="64"/>
      <c r="F316" s="731"/>
      <c r="G316" s="64"/>
      <c r="H316" s="748"/>
      <c r="I316" s="748"/>
      <c r="J316" s="748"/>
      <c r="K316" s="748"/>
      <c r="L316" s="748"/>
      <c r="M316" s="748"/>
      <c r="N316" s="748"/>
    </row>
    <row r="317">
      <c r="A317" s="145">
        <v>312.0</v>
      </c>
      <c r="B317" s="312" t="s">
        <v>3086</v>
      </c>
      <c r="C317" s="766" t="str">
        <f t="array" ref="C317">INDEX(Sandingan!$E$3:$E$552,MATCH($B317,Sandingan!$D$3:$D$552,FALSE))</f>
        <v/>
      </c>
      <c r="D317" s="731" t="str">
        <f t="array" ref="D317">INDEX(#REF!,MATCH($B317,Sandingan!$D$3:$D$552,FALSE))</f>
        <v>#REF!</v>
      </c>
      <c r="E317" s="64"/>
      <c r="F317" s="731"/>
      <c r="G317" s="64"/>
      <c r="H317" s="748"/>
      <c r="I317" s="748"/>
      <c r="J317" s="748"/>
      <c r="K317" s="748"/>
      <c r="L317" s="748"/>
      <c r="M317" s="748"/>
      <c r="N317" s="748"/>
    </row>
    <row r="318">
      <c r="A318" s="145">
        <v>313.0</v>
      </c>
      <c r="B318" s="312" t="s">
        <v>3089</v>
      </c>
      <c r="C318" s="731" t="str">
        <f t="array" ref="C318">INDEX(Sandingan!$E$3:$E$552,MATCH($B318,Sandingan!$D$3:$D$552,FALSE))</f>
        <v/>
      </c>
      <c r="D318" s="731" t="str">
        <f t="array" ref="D318">INDEX(#REF!,MATCH($B318,Sandingan!$D$3:$D$552,FALSE))</f>
        <v>#REF!</v>
      </c>
      <c r="E318" s="64"/>
      <c r="F318" s="731"/>
      <c r="G318" s="64"/>
      <c r="H318" s="748"/>
      <c r="I318" s="748"/>
      <c r="J318" s="748"/>
      <c r="K318" s="748"/>
      <c r="L318" s="748"/>
      <c r="M318" s="748"/>
      <c r="N318" s="748"/>
    </row>
    <row r="319">
      <c r="A319" s="145">
        <v>314.0</v>
      </c>
      <c r="B319" s="312" t="s">
        <v>3088</v>
      </c>
      <c r="C319" s="731" t="str">
        <f t="array" ref="C319">INDEX(Sandingan!$E$3:$E$552,MATCH($B319,Sandingan!$D$3:$D$552,FALSE))</f>
        <v/>
      </c>
      <c r="D319" s="731" t="str">
        <f t="array" ref="D319">INDEX(#REF!,MATCH($B319,Sandingan!$D$3:$D$552,FALSE))</f>
        <v>#REF!</v>
      </c>
      <c r="E319" s="64"/>
      <c r="F319" s="731"/>
      <c r="G319" s="64"/>
      <c r="H319" s="748"/>
      <c r="I319" s="748"/>
      <c r="J319" s="748"/>
      <c r="K319" s="748"/>
      <c r="L319" s="748"/>
      <c r="M319" s="748"/>
      <c r="N319" s="748"/>
    </row>
    <row r="320">
      <c r="A320" s="145">
        <v>315.0</v>
      </c>
      <c r="B320" s="312" t="s">
        <v>3004</v>
      </c>
      <c r="C320" s="766">
        <f t="array" ref="C320">INDEX(Sandingan!$E$3:$E$552,MATCH($B320,Sandingan!$D$3:$D$552,FALSE))</f>
        <v>45689</v>
      </c>
      <c r="D320" s="731" t="str">
        <f t="array" ref="D320">INDEX(#REF!,MATCH($B320,Sandingan!$D$3:$D$552,FALSE))</f>
        <v>#REF!</v>
      </c>
      <c r="E320" s="105" t="str">
        <f t="array" ref="E320">index(Sandingan!K$3:K$552,match($B320,Sandingan!$D$3:$D$552,false))</f>
        <v>Peraturan Bupati Sikka Nomor 60 Tahun 2022</v>
      </c>
      <c r="F320" s="64">
        <f t="array" ref="F320">index(Sandingan!L$3:L$552,match($B320,Sandingan!$D$3:$D$552,false))</f>
        <v>2022</v>
      </c>
      <c r="G320" s="64"/>
      <c r="H320" s="748"/>
      <c r="I320" s="748"/>
      <c r="J320" s="748"/>
      <c r="K320" s="748"/>
      <c r="L320" s="748"/>
      <c r="M320" s="748"/>
      <c r="N320" s="748"/>
    </row>
    <row r="321">
      <c r="A321" s="145">
        <v>316.0</v>
      </c>
      <c r="B321" s="312" t="s">
        <v>3087</v>
      </c>
      <c r="C321" s="731" t="str">
        <f t="array" ref="C321">INDEX(Sandingan!$E$3:$E$552,MATCH($B321,Sandingan!$D$3:$D$552,FALSE))</f>
        <v/>
      </c>
      <c r="D321" s="731" t="str">
        <f t="array" ref="D321">INDEX(#REF!,MATCH($B321,Sandingan!$D$3:$D$552,FALSE))</f>
        <v>#REF!</v>
      </c>
      <c r="E321" s="64"/>
      <c r="F321" s="731"/>
      <c r="G321" s="64"/>
      <c r="H321" s="748"/>
      <c r="I321" s="748"/>
      <c r="J321" s="748"/>
      <c r="K321" s="748"/>
      <c r="L321" s="748"/>
      <c r="M321" s="748"/>
      <c r="N321" s="748"/>
    </row>
    <row r="322">
      <c r="A322" s="145">
        <v>317.0</v>
      </c>
      <c r="B322" s="312" t="s">
        <v>3014</v>
      </c>
      <c r="C322" s="766">
        <f t="array" ref="C322">INDEX(Sandingan!$E$3:$E$552,MATCH($B322,Sandingan!$D$3:$D$552,FALSE))</f>
        <v>45748</v>
      </c>
      <c r="D322" s="731" t="str">
        <f t="array" ref="D322">INDEX(#REF!,MATCH($B322,Sandingan!$D$3:$D$552,FALSE))</f>
        <v>#REF!</v>
      </c>
      <c r="E322" s="114" t="str">
        <f t="array" ref="E322">INDEX(Sandingan!AZ$3:AZ$552,MATCH($B322,Sandingan!$D$3:$D$552,FALSE))</f>
        <v>Peraturan Bupati Ngada Nomor 37 Tahun 2023 tentang Perubahan Ketiga Atas peraturan Bupati Ngada Nomor 47 Tahun 2018 tentang Pembentukan, Susunan Organisasi dan Tata Kerja Unit Pelaksana teknis Daerah pada Dinas dan Badan Daerah Kabupaten Ngada</v>
      </c>
      <c r="F322" s="71">
        <f t="array" ref="F322">INDEX(Sandingan!BA$3:BA$552,MATCH($B322,Sandingan!$D$3:$D$552,FALSE))</f>
        <v>2023</v>
      </c>
      <c r="G322" s="64" t="str">
        <f t="array" ref="G322">INDEX(Sandingan!$BG$3:$BG$552,MATCH($B322,Sandingan!$D$3:$D$552,FALSE))</f>
        <v>ASET PEMDA DIKELOLA DINAS PPPA</v>
      </c>
      <c r="H322" s="748"/>
      <c r="I322" s="748"/>
      <c r="J322" s="748"/>
      <c r="K322" s="748"/>
      <c r="L322" s="748"/>
      <c r="M322" s="748"/>
      <c r="N322" s="748"/>
    </row>
    <row r="323">
      <c r="A323" s="145">
        <v>318.0</v>
      </c>
      <c r="B323" s="312" t="s">
        <v>3051</v>
      </c>
      <c r="C323" s="766">
        <f t="array" ref="C323">INDEX(Sandingan!$E$3:$E$552,MATCH($B323,Sandingan!$D$3:$D$552,FALSE))</f>
        <v>45748</v>
      </c>
      <c r="D323" s="731" t="str">
        <f t="array" ref="D323">INDEX(#REF!,MATCH($B323,Sandingan!$D$3:$D$552,FALSE))</f>
        <v>#REF!</v>
      </c>
      <c r="E323" s="114" t="str">
        <f t="array" ref="E323">INDEX(Sandingan!AZ$3:AZ$552,MATCH($B323,Sandingan!$D$3:$D$552,FALSE))</f>
        <v>Peraturan Bupati Manggarai Nomor 119 Tahun 2024</v>
      </c>
      <c r="F323" s="71">
        <f t="array" ref="F323">INDEX(Sandingan!BA$3:BA$552,MATCH($B323,Sandingan!$D$3:$D$552,FALSE))</f>
        <v>2024</v>
      </c>
      <c r="G323" s="64" t="str">
        <f t="array" ref="G323">INDEX(Sandingan!$BG$3:$BG$552,MATCH($B323,Sandingan!$D$3:$D$552,FALSE))</f>
        <v>MILIK SENDIRI</v>
      </c>
      <c r="H323" s="748"/>
      <c r="I323" s="748"/>
      <c r="J323" s="748"/>
      <c r="K323" s="748"/>
      <c r="L323" s="748"/>
      <c r="M323" s="748"/>
      <c r="N323" s="748"/>
    </row>
    <row r="324">
      <c r="A324" s="145">
        <v>319.0</v>
      </c>
      <c r="B324" s="312" t="s">
        <v>3096</v>
      </c>
      <c r="C324" s="731" t="str">
        <f t="array" ref="C324">INDEX(Sandingan!$E$3:$E$552,MATCH($B324,Sandingan!$D$3:$D$552,FALSE))</f>
        <v/>
      </c>
      <c r="D324" s="731" t="str">
        <f t="array" ref="D324">INDEX(#REF!,MATCH($B324,Sandingan!$D$3:$D$552,FALSE))</f>
        <v>#REF!</v>
      </c>
      <c r="E324" s="64"/>
      <c r="F324" s="731"/>
      <c r="G324" s="64"/>
      <c r="H324" s="748"/>
      <c r="I324" s="748"/>
      <c r="J324" s="748"/>
      <c r="K324" s="748"/>
      <c r="L324" s="748"/>
      <c r="M324" s="748"/>
      <c r="N324" s="748"/>
    </row>
    <row r="325">
      <c r="A325" s="145">
        <v>320.0</v>
      </c>
      <c r="B325" s="312" t="s">
        <v>3091</v>
      </c>
      <c r="C325" s="766" t="str">
        <f t="array" ref="C325">INDEX(Sandingan!$E$3:$E$552,MATCH($B325,Sandingan!$D$3:$D$552,FALSE))</f>
        <v/>
      </c>
      <c r="D325" s="731" t="str">
        <f t="array" ref="D325">INDEX(#REF!,MATCH($B325,Sandingan!$D$3:$D$552,FALSE))</f>
        <v>#REF!</v>
      </c>
      <c r="E325" s="64"/>
      <c r="F325" s="731"/>
      <c r="G325" s="64"/>
      <c r="H325" s="748"/>
      <c r="I325" s="748"/>
      <c r="J325" s="748"/>
      <c r="K325" s="748"/>
      <c r="L325" s="748"/>
      <c r="M325" s="748"/>
      <c r="N325" s="748"/>
    </row>
    <row r="326">
      <c r="A326" s="145">
        <v>321.0</v>
      </c>
      <c r="B326" s="312" t="s">
        <v>3098</v>
      </c>
      <c r="C326" s="766" t="str">
        <f t="array" ref="C326">INDEX(Sandingan!$E$3:$E$552,MATCH($B326,Sandingan!$D$3:$D$552,FALSE))</f>
        <v/>
      </c>
      <c r="D326" s="731" t="str">
        <f t="array" ref="D326">INDEX(#REF!,MATCH($B326,Sandingan!$D$3:$D$552,FALSE))</f>
        <v>#REF!</v>
      </c>
      <c r="E326" s="64"/>
      <c r="F326" s="731"/>
      <c r="G326" s="64"/>
      <c r="H326" s="748"/>
      <c r="I326" s="748"/>
      <c r="J326" s="748"/>
      <c r="K326" s="748"/>
      <c r="L326" s="748"/>
      <c r="M326" s="748"/>
      <c r="N326" s="748"/>
    </row>
    <row r="327">
      <c r="A327" s="145">
        <v>322.0</v>
      </c>
      <c r="B327" s="312" t="s">
        <v>3078</v>
      </c>
      <c r="C327" s="766">
        <f t="array" ref="C327">INDEX(Sandingan!$E$3:$E$552,MATCH($B327,Sandingan!$D$3:$D$552,FALSE))</f>
        <v>45748</v>
      </c>
      <c r="D327" s="731" t="str">
        <f t="array" ref="D327">INDEX(#REF!,MATCH($B327,Sandingan!$D$3:$D$552,FALSE))</f>
        <v>#REF!</v>
      </c>
      <c r="E327" s="114" t="str">
        <f t="array" ref="E327">INDEX(Sandingan!AZ$3:AZ$552,MATCH($B327,Sandingan!$D$3:$D$552,FALSE))</f>
        <v>Peraturan Bupati No 29 Tahun 2024</v>
      </c>
      <c r="F327" s="71">
        <f t="array" ref="F327">INDEX(Sandingan!BA$3:BA$552,MATCH($B327,Sandingan!$D$3:$D$552,FALSE))</f>
        <v>2024</v>
      </c>
      <c r="G327" s="64" t="str">
        <f t="array" ref="G327">INDEX(Sandingan!$BG$3:$BG$552,MATCH($B327,Sandingan!$D$3:$D$552,FALSE))</f>
        <v>TIDAK PUNYA</v>
      </c>
      <c r="H327" s="748"/>
      <c r="I327" s="748"/>
      <c r="J327" s="748"/>
      <c r="K327" s="748"/>
      <c r="L327" s="748"/>
      <c r="M327" s="748"/>
      <c r="N327" s="748"/>
    </row>
    <row r="328">
      <c r="A328" s="145">
        <v>323.0</v>
      </c>
      <c r="B328" s="312" t="s">
        <v>3094</v>
      </c>
      <c r="C328" s="731" t="str">
        <f t="array" ref="C328">INDEX(Sandingan!$E$3:$E$552,MATCH($B328,Sandingan!$D$3:$D$552,FALSE))</f>
        <v/>
      </c>
      <c r="D328" s="731" t="str">
        <f t="array" ref="D328">INDEX(#REF!,MATCH($B328,Sandingan!$D$3:$D$552,FALSE))</f>
        <v>#REF!</v>
      </c>
      <c r="E328" s="64"/>
      <c r="F328" s="731"/>
      <c r="G328" s="64"/>
      <c r="H328" s="748"/>
      <c r="I328" s="748"/>
      <c r="J328" s="748"/>
      <c r="K328" s="748"/>
      <c r="L328" s="748"/>
      <c r="M328" s="748"/>
      <c r="N328" s="748"/>
    </row>
    <row r="329">
      <c r="A329" s="145">
        <v>324.0</v>
      </c>
      <c r="B329" s="312" t="s">
        <v>3093</v>
      </c>
      <c r="C329" s="731" t="str">
        <f t="array" ref="C329">INDEX(Sandingan!$E$3:$E$552,MATCH($B329,Sandingan!$D$3:$D$552,FALSE))</f>
        <v/>
      </c>
      <c r="D329" s="731" t="str">
        <f t="array" ref="D329">INDEX(#REF!,MATCH($B329,Sandingan!$D$3:$D$552,FALSE))</f>
        <v>#REF!</v>
      </c>
      <c r="E329" s="64"/>
      <c r="F329" s="731"/>
      <c r="G329" s="64"/>
      <c r="H329" s="748"/>
      <c r="I329" s="748"/>
      <c r="J329" s="748"/>
      <c r="K329" s="748"/>
      <c r="L329" s="748"/>
      <c r="M329" s="748"/>
      <c r="N329" s="748"/>
    </row>
    <row r="330">
      <c r="A330" s="145">
        <v>325.0</v>
      </c>
      <c r="B330" s="312" t="s">
        <v>2993</v>
      </c>
      <c r="C330" s="766">
        <f t="array" ref="C330">INDEX(Sandingan!$E$3:$E$552,MATCH($B330,Sandingan!$D$3:$D$552,FALSE))</f>
        <v>45748</v>
      </c>
      <c r="D330" s="731" t="str">
        <f t="array" ref="D330">INDEX(#REF!,MATCH($B330,Sandingan!$D$3:$D$552,FALSE))</f>
        <v>#REF!</v>
      </c>
      <c r="E330" s="114" t="str">
        <f t="array" ref="E330">INDEX(Sandingan!AZ$3:AZ$552,MATCH($B330,Sandingan!$D$3:$D$552,FALSE))</f>
        <v>Peraturan Bupati Sabu Raijua Nomor 20 Tahun 2021</v>
      </c>
      <c r="F330" s="71">
        <f t="array" ref="F330">INDEX(Sandingan!BA$3:BA$552,MATCH($B330,Sandingan!$D$3:$D$552,FALSE))</f>
        <v>2021</v>
      </c>
      <c r="G330" s="64" t="str">
        <f t="array" ref="G330">INDEX(Sandingan!$BG$3:$BG$552,MATCH($B330,Sandingan!$D$3:$D$552,FALSE))</f>
        <v>SEWA/KONTRAK</v>
      </c>
      <c r="H330" s="748"/>
      <c r="I330" s="748"/>
      <c r="J330" s="748"/>
      <c r="K330" s="748"/>
      <c r="L330" s="748"/>
      <c r="M330" s="748"/>
      <c r="N330" s="748"/>
    </row>
    <row r="331">
      <c r="A331" s="145">
        <v>326.0</v>
      </c>
      <c r="B331" s="312" t="s">
        <v>3090</v>
      </c>
      <c r="C331" s="731" t="str">
        <f t="array" ref="C331">INDEX(Sandingan!$E$3:$E$552,MATCH($B331,Sandingan!$D$3:$D$552,FALSE))</f>
        <v/>
      </c>
      <c r="D331" s="731" t="str">
        <f t="array" ref="D331">INDEX(#REF!,MATCH($B331,Sandingan!$D$3:$D$552,FALSE))</f>
        <v>#REF!</v>
      </c>
      <c r="E331" s="64"/>
      <c r="F331" s="731"/>
      <c r="G331" s="64"/>
      <c r="H331" s="748"/>
      <c r="I331" s="748"/>
      <c r="J331" s="748"/>
      <c r="K331" s="748"/>
      <c r="L331" s="748"/>
      <c r="M331" s="748"/>
      <c r="N331" s="748"/>
    </row>
    <row r="332">
      <c r="A332" s="145">
        <v>327.0</v>
      </c>
      <c r="B332" s="312" t="s">
        <v>3026</v>
      </c>
      <c r="C332" s="766">
        <f t="array" ref="C332">INDEX(Sandingan!$E$3:$E$552,MATCH($B332,Sandingan!$D$3:$D$552,FALSE))</f>
        <v>45748</v>
      </c>
      <c r="D332" s="731" t="str">
        <f t="array" ref="D332">INDEX(#REF!,MATCH($B332,Sandingan!$D$3:$D$552,FALSE))</f>
        <v>#REF!</v>
      </c>
      <c r="E332" s="114" t="str">
        <f t="array" ref="E332">INDEX(Sandingan!AZ$3:AZ$552,MATCH($B332,Sandingan!$D$3:$D$552,FALSE))</f>
        <v>Peraturan Walikota Kupang Nomor 25 Tahun 2022</v>
      </c>
      <c r="F332" s="71">
        <f t="array" ref="F332">INDEX(Sandingan!BA$3:BA$552,MATCH($B332,Sandingan!$D$3:$D$552,FALSE))</f>
        <v>2022</v>
      </c>
      <c r="G332" s="64" t="str">
        <f t="array" ref="G332">INDEX(Sandingan!$BG$3:$BG$552,MATCH($B332,Sandingan!$D$3:$D$552,FALSE))</f>
        <v>Sewa/Kontrak</v>
      </c>
      <c r="H332" s="748"/>
      <c r="I332" s="748"/>
      <c r="J332" s="748"/>
      <c r="K332" s="748"/>
      <c r="L332" s="748"/>
      <c r="M332" s="748"/>
      <c r="N332" s="748"/>
    </row>
    <row r="333">
      <c r="A333" s="759">
        <v>328.0</v>
      </c>
      <c r="B333" s="773" t="s">
        <v>4776</v>
      </c>
      <c r="C333" s="761">
        <f t="array" ref="C333">INDEX(Sandingan!$E$3:$E$552,MATCH($B333,Sandingan!$D$3:$D$552,FALSE))</f>
        <v>45748</v>
      </c>
      <c r="D333" s="762" t="str">
        <f t="array" ref="D333">INDEX(#REF!,MATCH($B333,Sandingan!$D$3:$D$552,FALSE))</f>
        <v>#REF!</v>
      </c>
      <c r="E333" s="763" t="str">
        <f t="array" ref="E333">INDEX(Sandingan!AZ$3:AZ$552,MATCH($B333,Sandingan!$D$3:$D$552,FALSE))</f>
        <v>#REF!</v>
      </c>
      <c r="F333" s="764" t="str">
        <f t="array" ref="F333">INDEX(Sandingan!BA$3:BA$552,MATCH($B333,Sandingan!$D$3:$D$552,FALSE))</f>
        <v>#REF!</v>
      </c>
      <c r="G333" s="765" t="str">
        <f t="array" ref="G333">INDEX(Sandingan!$BG$3:$BG$552,MATCH($B333,Sandingan!$D$3:$D$552,FALSE))</f>
        <v>#REF!</v>
      </c>
      <c r="H333" s="748"/>
      <c r="I333" s="748"/>
      <c r="J333" s="748"/>
      <c r="K333" s="748"/>
      <c r="L333" s="748"/>
      <c r="M333" s="748"/>
      <c r="N333" s="748"/>
    </row>
    <row r="334">
      <c r="A334" s="145">
        <v>329.0</v>
      </c>
      <c r="B334" s="312" t="s">
        <v>3101</v>
      </c>
      <c r="C334" s="766">
        <f t="array" ref="C334">INDEX(Sandingan!$E$3:$E$552,MATCH($B334,Sandingan!$D$3:$D$552,FALSE))</f>
        <v>45778</v>
      </c>
      <c r="D334" s="731" t="str">
        <f t="array" ref="D334">INDEX(#REF!,MATCH($B334,Sandingan!$D$3:$D$552,FALSE))</f>
        <v>#REF!</v>
      </c>
      <c r="E334" s="114" t="str">
        <f t="array" ref="E334">INDEX(Sandingan!AZ$3:AZ$552,MATCH($B334,Sandingan!$D$3:$D$552,FALSE))</f>
        <v>Peraturan Bupati Sambas Nomor 28 Tahun 2022 Tentang Pembentukan Unit Pelaksana Teknis Daerah Perlindungan Perempuan Dan Anak Pada Dinas Pemberdayaan Perempuan, Perlindungan Anak, Pengendalian Penduduk Dan Keluarga Berencana Kabupaten Sambas</v>
      </c>
      <c r="F334" s="71">
        <f t="array" ref="F334">INDEX(Sandingan!BA$3:BA$552,MATCH($B334,Sandingan!$D$3:$D$552,FALSE))</f>
        <v>2022</v>
      </c>
      <c r="G334" s="64" t="str">
        <f t="array" ref="G334">INDEX(Sandingan!$BG$3:$BG$552,MATCH($B334,Sandingan!$D$3:$D$552,FALSE))</f>
        <v>Tidak Ada</v>
      </c>
      <c r="H334" s="748"/>
      <c r="I334" s="748"/>
      <c r="J334" s="748"/>
      <c r="K334" s="748"/>
      <c r="L334" s="748"/>
      <c r="M334" s="748"/>
      <c r="N334" s="748"/>
    </row>
    <row r="335">
      <c r="A335" s="145">
        <v>330.0</v>
      </c>
      <c r="B335" s="312" t="s">
        <v>3126</v>
      </c>
      <c r="C335" s="766">
        <f t="array" ref="C335">INDEX(Sandingan!$E$3:$E$552,MATCH($B335,Sandingan!$D$3:$D$552,FALSE))</f>
        <v>45778</v>
      </c>
      <c r="D335" s="731" t="str">
        <f t="array" ref="D335">INDEX(#REF!,MATCH($B335,Sandingan!$D$3:$D$552,FALSE))</f>
        <v>#REF!</v>
      </c>
      <c r="E335" s="114" t="str">
        <f t="array" ref="E335">INDEX(Sandingan!AZ$3:AZ$552,MATCH($B335,Sandingan!$D$3:$D$552,FALSE))</f>
        <v>Peraturan Bupati Nomor 10 tahun 2021 tentang Pembentukan Susunan Organisasi Tugas dan Fungsi serta Tata Kerja Unit Pelaksana Teknis Daerah Perlindungan Perempuan dan Anak Kabupaten Bengkayang</v>
      </c>
      <c r="F335" s="71">
        <f t="array" ref="F335">INDEX(Sandingan!BA$3:BA$552,MATCH($B335,Sandingan!$D$3:$D$552,FALSE))</f>
        <v>2021</v>
      </c>
      <c r="G335" s="64" t="str">
        <f t="array" ref="G335">INDEX(Sandingan!$BG$3:$BG$552,MATCH($B335,Sandingan!$D$3:$D$552,FALSE))</f>
        <v>Sewa/Kontrak</v>
      </c>
      <c r="H335" s="748"/>
      <c r="I335" s="748"/>
      <c r="J335" s="748"/>
      <c r="K335" s="748"/>
      <c r="L335" s="748"/>
      <c r="M335" s="748"/>
      <c r="N335" s="748"/>
    </row>
    <row r="336">
      <c r="A336" s="145">
        <v>331.0</v>
      </c>
      <c r="B336" s="312" t="s">
        <v>3138</v>
      </c>
      <c r="C336" s="766" t="str">
        <f t="array" ref="C336">INDEX(Sandingan!$E$3:$E$552,MATCH($B336,Sandingan!$D$3:$D$552,FALSE))</f>
        <v/>
      </c>
      <c r="D336" s="731" t="str">
        <f t="array" ref="D336">INDEX(#REF!,MATCH($B336,Sandingan!$D$3:$D$552,FALSE))</f>
        <v>#REF!</v>
      </c>
      <c r="E336" s="64"/>
      <c r="F336" s="731"/>
      <c r="G336" s="64"/>
      <c r="H336" s="748"/>
      <c r="I336" s="748"/>
      <c r="J336" s="748"/>
      <c r="K336" s="748"/>
      <c r="L336" s="748"/>
      <c r="M336" s="748"/>
      <c r="N336" s="748"/>
    </row>
    <row r="337">
      <c r="A337" s="145">
        <v>332.0</v>
      </c>
      <c r="B337" s="312" t="s">
        <v>3141</v>
      </c>
      <c r="C337" s="731" t="str">
        <f t="array" ref="C337">INDEX(Sandingan!$E$3:$E$552,MATCH($B337,Sandingan!$D$3:$D$552,FALSE))</f>
        <v/>
      </c>
      <c r="D337" s="731" t="str">
        <f t="array" ref="D337">INDEX(#REF!,MATCH($B337,Sandingan!$D$3:$D$552,FALSE))</f>
        <v>#REF!</v>
      </c>
      <c r="E337" s="64"/>
      <c r="F337" s="731"/>
      <c r="G337" s="64"/>
      <c r="H337" s="748"/>
      <c r="I337" s="748"/>
      <c r="J337" s="748"/>
      <c r="K337" s="748"/>
      <c r="L337" s="748"/>
      <c r="M337" s="748"/>
      <c r="N337" s="748"/>
    </row>
    <row r="338">
      <c r="A338" s="145">
        <v>333.0</v>
      </c>
      <c r="B338" s="312" t="s">
        <v>3146</v>
      </c>
      <c r="C338" s="731" t="str">
        <f t="array" ref="C338">INDEX(Sandingan!$E$3:$E$552,MATCH($B338,Sandingan!$D$3:$D$552,FALSE))</f>
        <v/>
      </c>
      <c r="D338" s="731" t="str">
        <f t="array" ref="D338">INDEX(#REF!,MATCH($B338,Sandingan!$D$3:$D$552,FALSE))</f>
        <v>#REF!</v>
      </c>
      <c r="E338" s="64"/>
      <c r="F338" s="731"/>
      <c r="G338" s="64"/>
      <c r="H338" s="748"/>
      <c r="I338" s="748"/>
      <c r="J338" s="748"/>
      <c r="K338" s="748"/>
      <c r="L338" s="748"/>
      <c r="M338" s="748"/>
      <c r="N338" s="748"/>
    </row>
    <row r="339">
      <c r="A339" s="145">
        <v>334.0</v>
      </c>
      <c r="B339" s="312" t="s">
        <v>3137</v>
      </c>
      <c r="C339" s="731" t="str">
        <f t="array" ref="C339">INDEX(Sandingan!$E$3:$E$552,MATCH($B339,Sandingan!$D$3:$D$552,FALSE))</f>
        <v/>
      </c>
      <c r="D339" s="731" t="str">
        <f t="array" ref="D339">INDEX(#REF!,MATCH($B339,Sandingan!$D$3:$D$552,FALSE))</f>
        <v>#REF!</v>
      </c>
      <c r="E339" s="64"/>
      <c r="F339" s="731"/>
      <c r="G339" s="64"/>
      <c r="H339" s="748"/>
      <c r="I339" s="748"/>
      <c r="J339" s="748"/>
      <c r="K339" s="748"/>
      <c r="L339" s="748"/>
      <c r="M339" s="748"/>
      <c r="N339" s="748"/>
    </row>
    <row r="340">
      <c r="A340" s="145">
        <v>335.0</v>
      </c>
      <c r="B340" s="312" t="s">
        <v>3120</v>
      </c>
      <c r="C340" s="766">
        <f t="array" ref="C340">INDEX(Sandingan!$E$3:$E$552,MATCH($B340,Sandingan!$D$3:$D$552,FALSE))</f>
        <v>45778</v>
      </c>
      <c r="D340" s="731" t="str">
        <f t="array" ref="D340">INDEX(#REF!,MATCH($B340,Sandingan!$D$3:$D$552,FALSE))</f>
        <v>#REF!</v>
      </c>
      <c r="E340" s="114" t="str">
        <f t="array" ref="E340">INDEX(Sandingan!AZ$3:AZ$552,MATCH($B340,Sandingan!$D$3:$D$552,FALSE))</f>
        <v>Peraturan Bupati Nomor 33 Tahun 2022</v>
      </c>
      <c r="F340" s="71">
        <f t="array" ref="F340">INDEX(Sandingan!BA$3:BA$552,MATCH($B340,Sandingan!$D$3:$D$552,FALSE))</f>
        <v>2022</v>
      </c>
      <c r="G340" s="64" t="str">
        <f t="array" ref="G340">INDEX(Sandingan!$BG$3:$BG$552,MATCH($B340,Sandingan!$D$3:$D$552,FALSE))</f>
        <v>MILIK DINAS</v>
      </c>
      <c r="H340" s="748"/>
      <c r="I340" s="748"/>
      <c r="J340" s="748"/>
      <c r="K340" s="748"/>
      <c r="L340" s="748"/>
      <c r="M340" s="748"/>
      <c r="N340" s="748"/>
    </row>
    <row r="341">
      <c r="A341" s="145">
        <v>336.0</v>
      </c>
      <c r="B341" s="312" t="s">
        <v>3135</v>
      </c>
      <c r="C341" s="731" t="str">
        <f t="array" ref="C341">INDEX(Sandingan!$E$3:$E$552,MATCH($B341,Sandingan!$D$3:$D$552,FALSE))</f>
        <v/>
      </c>
      <c r="D341" s="731" t="str">
        <f t="array" ref="D341">INDEX(#REF!,MATCH($B341,Sandingan!$D$3:$D$552,FALSE))</f>
        <v>#REF!</v>
      </c>
      <c r="E341" s="64"/>
      <c r="F341" s="731"/>
      <c r="G341" s="64"/>
      <c r="H341" s="748"/>
      <c r="I341" s="748"/>
      <c r="J341" s="748"/>
      <c r="K341" s="748"/>
      <c r="L341" s="748"/>
      <c r="M341" s="748"/>
      <c r="N341" s="748"/>
    </row>
    <row r="342">
      <c r="A342" s="145">
        <v>337.0</v>
      </c>
      <c r="B342" s="312" t="s">
        <v>3142</v>
      </c>
      <c r="C342" s="731" t="str">
        <f t="array" ref="C342">INDEX(Sandingan!$E$3:$E$552,MATCH($B342,Sandingan!$D$3:$D$552,FALSE))</f>
        <v/>
      </c>
      <c r="D342" s="731" t="str">
        <f t="array" ref="D342">INDEX(#REF!,MATCH($B342,Sandingan!$D$3:$D$552,FALSE))</f>
        <v>#REF!</v>
      </c>
      <c r="E342" s="64"/>
      <c r="F342" s="731"/>
      <c r="G342" s="64"/>
      <c r="H342" s="748"/>
      <c r="I342" s="748"/>
      <c r="J342" s="748"/>
      <c r="K342" s="748"/>
      <c r="L342" s="748"/>
      <c r="M342" s="748"/>
      <c r="N342" s="748"/>
    </row>
    <row r="343">
      <c r="A343" s="145">
        <v>338.0</v>
      </c>
      <c r="B343" s="312" t="s">
        <v>3140</v>
      </c>
      <c r="C343" s="731" t="str">
        <f t="array" ref="C343">INDEX(Sandingan!$E$3:$E$552,MATCH($B343,Sandingan!$D$3:$D$552,FALSE))</f>
        <v/>
      </c>
      <c r="D343" s="731" t="str">
        <f t="array" ref="D343">INDEX(#REF!,MATCH($B343,Sandingan!$D$3:$D$552,FALSE))</f>
        <v>#REF!</v>
      </c>
      <c r="E343" s="64"/>
      <c r="F343" s="731"/>
      <c r="G343" s="64"/>
      <c r="H343" s="748"/>
      <c r="I343" s="748"/>
      <c r="J343" s="748"/>
      <c r="K343" s="748"/>
      <c r="L343" s="748"/>
      <c r="M343" s="748"/>
      <c r="N343" s="748"/>
    </row>
    <row r="344">
      <c r="A344" s="145">
        <v>339.0</v>
      </c>
      <c r="B344" s="312" t="s">
        <v>3136</v>
      </c>
      <c r="C344" s="731" t="str">
        <f t="array" ref="C344">INDEX(Sandingan!$E$3:$E$552,MATCH($B344,Sandingan!$D$3:$D$552,FALSE))</f>
        <v/>
      </c>
      <c r="D344" s="731" t="str">
        <f t="array" ref="D344">INDEX(#REF!,MATCH($B344,Sandingan!$D$3:$D$552,FALSE))</f>
        <v>#REF!</v>
      </c>
      <c r="E344" s="64"/>
      <c r="F344" s="731"/>
      <c r="G344" s="64"/>
      <c r="H344" s="748"/>
      <c r="I344" s="748"/>
      <c r="J344" s="748"/>
      <c r="K344" s="748"/>
      <c r="L344" s="748"/>
      <c r="M344" s="748"/>
      <c r="N344" s="748"/>
    </row>
    <row r="345">
      <c r="A345" s="145">
        <v>340.0</v>
      </c>
      <c r="B345" s="312" t="s">
        <v>3109</v>
      </c>
      <c r="C345" s="766">
        <f t="array" ref="C345">INDEX(Sandingan!$E$3:$E$552,MATCH($B345,Sandingan!$D$3:$D$552,FALSE))</f>
        <v>45778</v>
      </c>
      <c r="D345" s="731" t="str">
        <f t="array" ref="D345">INDEX(#REF!,MATCH($B345,Sandingan!$D$3:$D$552,FALSE))</f>
        <v>#REF!</v>
      </c>
      <c r="E345" s="114" t="str">
        <f t="array" ref="E345">INDEX(Sandingan!AZ$3:AZ$552,MATCH($B345,Sandingan!$D$3:$D$552,FALSE))</f>
        <v>Peraturan Bupati Kubu Raya Nomor 111 Tahun 2020</v>
      </c>
      <c r="F345" s="71">
        <f t="array" ref="F345">INDEX(Sandingan!BA$3:BA$552,MATCH($B345,Sandingan!$D$3:$D$552,FALSE))</f>
        <v>2020</v>
      </c>
      <c r="G345" s="64" t="str">
        <f t="array" ref="G345">INDEX(Sandingan!$BG$3:$BG$552,MATCH($B345,Sandingan!$D$3:$D$552,FALSE))</f>
        <v>Milik Sendiri</v>
      </c>
      <c r="H345" s="748"/>
      <c r="I345" s="748"/>
      <c r="J345" s="748"/>
      <c r="K345" s="748"/>
      <c r="L345" s="748"/>
      <c r="M345" s="748"/>
      <c r="N345" s="748"/>
    </row>
    <row r="346">
      <c r="A346" s="145">
        <v>341.0</v>
      </c>
      <c r="B346" s="312" t="s">
        <v>3143</v>
      </c>
      <c r="C346" s="731" t="str">
        <f t="array" ref="C346">INDEX(Sandingan!$E$3:$E$552,MATCH($B346,Sandingan!$D$3:$D$552,FALSE))</f>
        <v/>
      </c>
      <c r="D346" s="731" t="str">
        <f t="array" ref="D346">INDEX(#REF!,MATCH($B346,Sandingan!$D$3:$D$552,FALSE))</f>
        <v>#REF!</v>
      </c>
      <c r="E346" s="64"/>
      <c r="F346" s="731"/>
      <c r="G346" s="64"/>
      <c r="H346" s="748"/>
      <c r="I346" s="748"/>
      <c r="J346" s="748"/>
      <c r="K346" s="748"/>
      <c r="L346" s="748"/>
      <c r="M346" s="748"/>
      <c r="N346" s="748"/>
    </row>
    <row r="347">
      <c r="A347" s="145">
        <v>342.0</v>
      </c>
      <c r="B347" s="312" t="s">
        <v>3145</v>
      </c>
      <c r="C347" s="731" t="str">
        <f t="array" ref="C347">INDEX(Sandingan!$E$3:$E$552,MATCH($B347,Sandingan!$D$3:$D$552,FALSE))</f>
        <v/>
      </c>
      <c r="D347" s="731" t="str">
        <f t="array" ref="D347">INDEX(#REF!,MATCH($B347,Sandingan!$D$3:$D$552,FALSE))</f>
        <v>#REF!</v>
      </c>
      <c r="E347" s="64"/>
      <c r="F347" s="731"/>
      <c r="G347" s="64"/>
      <c r="H347" s="748"/>
      <c r="I347" s="748"/>
      <c r="J347" s="748"/>
      <c r="K347" s="748"/>
      <c r="L347" s="748"/>
      <c r="M347" s="748"/>
      <c r="N347" s="748"/>
    </row>
    <row r="348">
      <c r="A348" s="759">
        <v>343.0</v>
      </c>
      <c r="B348" s="773" t="s">
        <v>4777</v>
      </c>
      <c r="C348" s="761">
        <f t="array" ref="C348">INDEX(Sandingan!$E$3:$E$552,MATCH($B348,Sandingan!$D$3:$D$552,FALSE))</f>
        <v>45748</v>
      </c>
      <c r="D348" s="762" t="str">
        <f t="array" ref="D348">INDEX(#REF!,MATCH($B348,Sandingan!$D$3:$D$552,FALSE))</f>
        <v>#REF!</v>
      </c>
      <c r="E348" s="763" t="str">
        <f t="array" ref="E348">INDEX(Sandingan!AZ$3:AZ$552,MATCH($B348,Sandingan!$D$3:$D$552,FALSE))</f>
        <v>#REF!</v>
      </c>
      <c r="F348" s="764" t="str">
        <f t="array" ref="F348">INDEX(Sandingan!BA$3:BA$552,MATCH($B348,Sandingan!$D$3:$D$552,FALSE))</f>
        <v>#REF!</v>
      </c>
      <c r="G348" s="765" t="str">
        <f t="array" ref="G348">INDEX(Sandingan!$BG$3:$BG$552,MATCH($B348,Sandingan!$D$3:$D$552,FALSE))</f>
        <v>#REF!</v>
      </c>
      <c r="H348" s="748"/>
      <c r="I348" s="748"/>
      <c r="J348" s="748"/>
      <c r="K348" s="748"/>
      <c r="L348" s="748"/>
      <c r="M348" s="748"/>
      <c r="N348" s="748"/>
    </row>
    <row r="349">
      <c r="A349" s="145">
        <v>344.0</v>
      </c>
      <c r="B349" s="312" t="s">
        <v>3344</v>
      </c>
      <c r="C349" s="766">
        <f t="array" ref="C349">INDEX(Sandingan!$E$3:$E$552,MATCH($B349,Sandingan!$D$3:$D$552,FALSE))</f>
        <v>45748</v>
      </c>
      <c r="D349" s="731" t="str">
        <f t="array" ref="D349">INDEX(#REF!,MATCH($B349,Sandingan!$D$3:$D$552,FALSE))</f>
        <v>#REF!</v>
      </c>
      <c r="E349" s="114" t="str">
        <f t="array" ref="E349">INDEX(Sandingan!AZ$3:AZ$552,MATCH($B349,Sandingan!$D$3:$D$552,FALSE))</f>
        <v>Peraturan Bupati nomor 4 tahun 2021</v>
      </c>
      <c r="F349" s="71">
        <f t="array" ref="F349">INDEX(Sandingan!BA$3:BA$552,MATCH($B349,Sandingan!$D$3:$D$552,FALSE))</f>
        <v>2021</v>
      </c>
      <c r="G349" s="64" t="str">
        <f t="array" ref="G349">INDEX(Sandingan!$BG$3:$BG$552,MATCH($B349,Sandingan!$D$3:$D$552,FALSE))</f>
        <v>Sewa/Kontrak</v>
      </c>
      <c r="H349" s="748"/>
      <c r="I349" s="748"/>
      <c r="J349" s="748"/>
      <c r="K349" s="748"/>
      <c r="L349" s="748"/>
      <c r="M349" s="748"/>
      <c r="N349" s="748"/>
    </row>
    <row r="350">
      <c r="A350" s="145">
        <v>345.0</v>
      </c>
      <c r="B350" s="312" t="s">
        <v>3353</v>
      </c>
      <c r="C350" s="766">
        <f t="array" ref="C350">INDEX(Sandingan!$E$3:$E$552,MATCH($B350,Sandingan!$D$3:$D$552,FALSE))</f>
        <v>45689</v>
      </c>
      <c r="D350" s="731" t="str">
        <f t="array" ref="D350">INDEX(#REF!,MATCH($B350,Sandingan!$D$3:$D$552,FALSE))</f>
        <v>#REF!</v>
      </c>
      <c r="E350" s="105" t="str">
        <f t="array" ref="E350">index(Sandingan!K$3:K$552,match($B350,Sandingan!$D$3:$D$552,false))</f>
        <v>Peraturan Bupati Kotawaringin Timur Nomor 62 Tahun 2022</v>
      </c>
      <c r="F350" s="64">
        <f t="array" ref="F350">index(Sandingan!L$3:L$552,match($B350,Sandingan!$D$3:$D$552,false))</f>
        <v>2022</v>
      </c>
      <c r="G350" s="64"/>
      <c r="H350" s="748"/>
      <c r="I350" s="748"/>
      <c r="J350" s="748"/>
      <c r="K350" s="748"/>
      <c r="L350" s="748"/>
      <c r="M350" s="748"/>
      <c r="N350" s="748"/>
    </row>
    <row r="351">
      <c r="A351" s="145">
        <v>346.0</v>
      </c>
      <c r="B351" s="312" t="s">
        <v>3331</v>
      </c>
      <c r="C351" s="766">
        <f t="array" ref="C351">INDEX(Sandingan!$E$3:$E$552,MATCH($B351,Sandingan!$D$3:$D$552,FALSE))</f>
        <v>45748</v>
      </c>
      <c r="D351" s="731" t="str">
        <f t="array" ref="D351">INDEX(#REF!,MATCH($B351,Sandingan!$D$3:$D$552,FALSE))</f>
        <v>#REF!</v>
      </c>
      <c r="E351" s="114" t="str">
        <f t="array" ref="E351">INDEX(Sandingan!AZ$3:AZ$552,MATCH($B351,Sandingan!$D$3:$D$552,FALSE))</f>
        <v>Peraturan Bupati Kapuas Nomor 7 Tahun 2021</v>
      </c>
      <c r="F351" s="71">
        <f t="array" ref="F351">INDEX(Sandingan!BA$3:BA$552,MATCH($B351,Sandingan!$D$3:$D$552,FALSE))</f>
        <v>2021</v>
      </c>
      <c r="G351" s="64" t="str">
        <f t="array" ref="G351">INDEX(Sandingan!$BG$3:$BG$552,MATCH($B351,Sandingan!$D$3:$D$552,FALSE))</f>
        <v>Sewa/Kontrak</v>
      </c>
      <c r="H351" s="748"/>
      <c r="I351" s="748"/>
      <c r="J351" s="748"/>
      <c r="K351" s="748"/>
      <c r="L351" s="748"/>
      <c r="M351" s="748"/>
      <c r="N351" s="748"/>
    </row>
    <row r="352">
      <c r="A352" s="145">
        <v>347.0</v>
      </c>
      <c r="B352" s="312" t="s">
        <v>3296</v>
      </c>
      <c r="C352" s="766" t="str">
        <f t="array" ref="C352">INDEX(Sandingan!$E$3:$E$552,MATCH($B352,Sandingan!$D$3:$D$552,FALSE))</f>
        <v/>
      </c>
      <c r="D352" s="731" t="str">
        <f t="array" ref="D352">INDEX(#REF!,MATCH($B352,Sandingan!$D$3:$D$552,FALSE))</f>
        <v>#REF!</v>
      </c>
      <c r="E352" s="64"/>
      <c r="F352" s="731"/>
      <c r="G352" s="64"/>
      <c r="H352" s="748"/>
      <c r="I352" s="748"/>
      <c r="J352" s="748"/>
      <c r="K352" s="748"/>
      <c r="L352" s="748"/>
      <c r="M352" s="748"/>
      <c r="N352" s="748"/>
    </row>
    <row r="353">
      <c r="A353" s="145">
        <v>348.0</v>
      </c>
      <c r="B353" s="312" t="s">
        <v>3242</v>
      </c>
      <c r="C353" s="766">
        <f t="array" ref="C353">INDEX(Sandingan!$E$3:$E$552,MATCH($B353,Sandingan!$D$3:$D$552,FALSE))</f>
        <v>45748</v>
      </c>
      <c r="D353" s="731" t="str">
        <f t="array" ref="D353">INDEX(#REF!,MATCH($B353,Sandingan!$D$3:$D$552,FALSE))</f>
        <v>#REF!</v>
      </c>
      <c r="E353" s="114" t="str">
        <f t="array" ref="E353">INDEX(Sandingan!AZ$3:AZ$552,MATCH($B353,Sandingan!$D$3:$D$552,FALSE))</f>
        <v>Peraturan Bupati Nomor 24 Tahun 2021</v>
      </c>
      <c r="F353" s="71">
        <f t="array" ref="F353">INDEX(Sandingan!BA$3:BA$552,MATCH($B353,Sandingan!$D$3:$D$552,FALSE))</f>
        <v>2021</v>
      </c>
      <c r="G353" s="64" t="str">
        <f t="array" ref="G353">INDEX(Sandingan!$BG$3:$BG$552,MATCH($B353,Sandingan!$D$3:$D$552,FALSE))</f>
        <v>Sewa/Kontrak</v>
      </c>
      <c r="H353" s="748"/>
      <c r="I353" s="748"/>
      <c r="J353" s="748"/>
      <c r="K353" s="748"/>
      <c r="L353" s="748"/>
      <c r="M353" s="748"/>
      <c r="N353" s="748"/>
    </row>
    <row r="354">
      <c r="A354" s="145">
        <v>349.0</v>
      </c>
      <c r="B354" s="312" t="s">
        <v>3275</v>
      </c>
      <c r="C354" s="766">
        <f t="array" ref="C354">INDEX(Sandingan!$E$3:$E$552,MATCH($B354,Sandingan!$D$3:$D$552,FALSE))</f>
        <v>45689</v>
      </c>
      <c r="D354" s="731" t="str">
        <f t="array" ref="D354">INDEX(#REF!,MATCH($B354,Sandingan!$D$3:$D$552,FALSE))</f>
        <v>#REF!</v>
      </c>
      <c r="E354" s="105" t="str">
        <f t="array" ref="E354">index(Sandingan!K$3:K$552,match($B354,Sandingan!$D$3:$D$552,false))</f>
        <v>Peraturan Bupati Sukamara Nomor 38 Tahun 2024</v>
      </c>
      <c r="F354" s="64">
        <f t="array" ref="F354">index(Sandingan!L$3:L$552,match($B354,Sandingan!$D$3:$D$552,false))</f>
        <v>2024</v>
      </c>
      <c r="G354" s="64"/>
      <c r="H354" s="748"/>
      <c r="I354" s="748"/>
      <c r="J354" s="748"/>
      <c r="K354" s="748"/>
      <c r="L354" s="748"/>
      <c r="M354" s="748"/>
      <c r="N354" s="748"/>
    </row>
    <row r="355">
      <c r="A355" s="145">
        <v>350.0</v>
      </c>
      <c r="B355" s="312" t="s">
        <v>3361</v>
      </c>
      <c r="C355" s="766">
        <f t="array" ref="C355">INDEX(Sandingan!$E$3:$E$552,MATCH($B355,Sandingan!$D$3:$D$552,FALSE))</f>
        <v>45748</v>
      </c>
      <c r="D355" s="731" t="str">
        <f t="array" ref="D355">INDEX(#REF!,MATCH($B355,Sandingan!$D$3:$D$552,FALSE))</f>
        <v>#REF!</v>
      </c>
      <c r="E355" s="114" t="str">
        <f t="array" ref="E355">INDEX(Sandingan!AZ$3:AZ$552,MATCH($B355,Sandingan!$D$3:$D$552,FALSE))</f>
        <v>Peraturan Bupati Lamandau Nomor 74 Tahun 2020</v>
      </c>
      <c r="F355" s="71">
        <f t="array" ref="F355">INDEX(Sandingan!BA$3:BA$552,MATCH($B355,Sandingan!$D$3:$D$552,FALSE))</f>
        <v>2020</v>
      </c>
      <c r="G355" s="64" t="str">
        <f t="array" ref="G355">INDEX(Sandingan!$BG$3:$BG$552,MATCH($B355,Sandingan!$D$3:$D$552,FALSE))</f>
        <v>Kamar/Ruangan di Kantor</v>
      </c>
      <c r="H355" s="748"/>
      <c r="I355" s="748"/>
      <c r="J355" s="748"/>
      <c r="K355" s="748"/>
      <c r="L355" s="748"/>
      <c r="M355" s="748"/>
      <c r="N355" s="748"/>
    </row>
    <row r="356">
      <c r="A356" s="145">
        <v>351.0</v>
      </c>
      <c r="B356" s="312" t="s">
        <v>3264</v>
      </c>
      <c r="C356" s="766">
        <f t="array" ref="C356">INDEX(Sandingan!$E$3:$E$552,MATCH($B356,Sandingan!$D$3:$D$552,FALSE))</f>
        <v>45689</v>
      </c>
      <c r="D356" s="731" t="str">
        <f t="array" ref="D356">INDEX(#REF!,MATCH($B356,Sandingan!$D$3:$D$552,FALSE))</f>
        <v>#REF!</v>
      </c>
      <c r="E356" s="105" t="str">
        <f t="array" ref="E356">index(Sandingan!K$3:K$552,match($B356,Sandingan!$D$3:$D$552,false))</f>
        <v>Peraturan Bupati Seruyan Nomor 63 Tahun 2022</v>
      </c>
      <c r="F356" s="64">
        <f t="array" ref="F356">index(Sandingan!L$3:L$552,match($B356,Sandingan!$D$3:$D$552,false))</f>
        <v>2022</v>
      </c>
      <c r="G356" s="64"/>
      <c r="H356" s="748"/>
      <c r="I356" s="748"/>
      <c r="J356" s="748"/>
      <c r="K356" s="748"/>
      <c r="L356" s="748"/>
      <c r="M356" s="748"/>
      <c r="N356" s="748"/>
    </row>
    <row r="357">
      <c r="A357" s="145">
        <v>352.0</v>
      </c>
      <c r="B357" s="312" t="s">
        <v>3284</v>
      </c>
      <c r="C357" s="766">
        <f t="array" ref="C357">INDEX(Sandingan!$E$3:$E$552,MATCH($B357,Sandingan!$D$3:$D$552,FALSE))</f>
        <v>45689</v>
      </c>
      <c r="D357" s="731" t="str">
        <f t="array" ref="D357">INDEX(#REF!,MATCH($B357,Sandingan!$D$3:$D$552,FALSE))</f>
        <v>#REF!</v>
      </c>
      <c r="E357" s="105" t="str">
        <f t="array" ref="E357">index(Sandingan!K$3:K$552,match($B357,Sandingan!$D$3:$D$552,false))</f>
        <v>Peraturan Bupati Katingan Nomor 1 Tahun 2021</v>
      </c>
      <c r="F357" s="64">
        <f t="array" ref="F357">index(Sandingan!L$3:L$552,match($B357,Sandingan!$D$3:$D$552,false))</f>
        <v>2021</v>
      </c>
      <c r="G357" s="64"/>
      <c r="H357" s="748"/>
      <c r="I357" s="748"/>
      <c r="J357" s="748"/>
      <c r="K357" s="748"/>
      <c r="L357" s="748"/>
      <c r="M357" s="748"/>
      <c r="N357" s="748"/>
    </row>
    <row r="358">
      <c r="A358" s="145">
        <v>353.0</v>
      </c>
      <c r="B358" s="312" t="s">
        <v>3319</v>
      </c>
      <c r="C358" s="766">
        <f t="array" ref="C358">INDEX(Sandingan!$E$3:$E$552,MATCH($B358,Sandingan!$D$3:$D$552,FALSE))</f>
        <v>45748</v>
      </c>
      <c r="D358" s="731" t="str">
        <f t="array" ref="D358">INDEX(#REF!,MATCH($B358,Sandingan!$D$3:$D$552,FALSE))</f>
        <v>#REF!</v>
      </c>
      <c r="E358" s="114" t="str">
        <f t="array" ref="E358">INDEX(Sandingan!AZ$3:AZ$552,MATCH($B358,Sandingan!$D$3:$D$552,FALSE))</f>
        <v>Peraturan Bupati Pulang Pisau Nomor 11 Tahun 2021</v>
      </c>
      <c r="F358" s="71">
        <f t="array" ref="F358">INDEX(Sandingan!BA$3:BA$552,MATCH($B358,Sandingan!$D$3:$D$552,FALSE))</f>
        <v>2021</v>
      </c>
      <c r="G358" s="64" t="str">
        <f t="array" ref="G358">INDEX(Sandingan!$BG$3:$BG$552,MATCH($B358,Sandingan!$D$3:$D$552,FALSE))</f>
        <v>Tidak Punya</v>
      </c>
      <c r="H358" s="748"/>
      <c r="I358" s="748"/>
      <c r="J358" s="748"/>
      <c r="K358" s="748"/>
      <c r="L358" s="748"/>
      <c r="M358" s="748"/>
      <c r="N358" s="748"/>
    </row>
    <row r="359">
      <c r="A359" s="145">
        <v>354.0</v>
      </c>
      <c r="B359" s="312" t="s">
        <v>3253</v>
      </c>
      <c r="C359" s="766">
        <f t="array" ref="C359">INDEX(Sandingan!$E$3:$E$552,MATCH($B359,Sandingan!$D$3:$D$552,FALSE))</f>
        <v>45689</v>
      </c>
      <c r="D359" s="731" t="str">
        <f t="array" ref="D359">INDEX(#REF!,MATCH($B359,Sandingan!$D$3:$D$552,FALSE))</f>
        <v>#REF!</v>
      </c>
      <c r="E359" s="105" t="str">
        <f t="array" ref="E359">index(Sandingan!K$3:K$552,match($B359,Sandingan!$D$3:$D$552,false))</f>
        <v>Peraturan Bupati Gunung Mas Nomor 46 Tahun 2022</v>
      </c>
      <c r="F359" s="64">
        <f t="array" ref="F359">index(Sandingan!L$3:L$552,match($B359,Sandingan!$D$3:$D$552,false))</f>
        <v>2022</v>
      </c>
      <c r="G359" s="64"/>
      <c r="H359" s="748"/>
      <c r="I359" s="748"/>
      <c r="J359" s="748"/>
      <c r="K359" s="748"/>
      <c r="L359" s="748"/>
      <c r="M359" s="748"/>
      <c r="N359" s="748"/>
    </row>
    <row r="360">
      <c r="A360" s="145">
        <v>355.0</v>
      </c>
      <c r="B360" s="312" t="s">
        <v>3371</v>
      </c>
      <c r="C360" s="731" t="str">
        <f t="array" ref="C360">INDEX(Sandingan!$E$3:$E$552,MATCH($B360,Sandingan!$D$3:$D$552,FALSE))</f>
        <v/>
      </c>
      <c r="D360" s="731" t="str">
        <f t="array" ref="D360">INDEX(#REF!,MATCH($B360,Sandingan!$D$3:$D$552,FALSE))</f>
        <v>#REF!</v>
      </c>
      <c r="E360" s="64"/>
      <c r="F360" s="731"/>
      <c r="G360" s="64"/>
      <c r="H360" s="748"/>
      <c r="I360" s="748"/>
      <c r="J360" s="748"/>
      <c r="K360" s="748"/>
      <c r="L360" s="748"/>
      <c r="M360" s="748"/>
      <c r="N360" s="748"/>
    </row>
    <row r="361">
      <c r="A361" s="145">
        <v>356.0</v>
      </c>
      <c r="B361" s="312" t="s">
        <v>3372</v>
      </c>
      <c r="C361" s="766" t="str">
        <f t="array" ref="C361">INDEX(Sandingan!$E$3:$E$552,MATCH($B361,Sandingan!$D$3:$D$552,FALSE))</f>
        <v/>
      </c>
      <c r="D361" s="731" t="str">
        <f t="array" ref="D361">INDEX(#REF!,MATCH($B361,Sandingan!$D$3:$D$552,FALSE))</f>
        <v>#REF!</v>
      </c>
      <c r="E361" s="64"/>
      <c r="F361" s="731"/>
      <c r="G361" s="64"/>
      <c r="H361" s="748"/>
      <c r="I361" s="748"/>
      <c r="J361" s="748"/>
      <c r="K361" s="748"/>
      <c r="L361" s="748"/>
      <c r="M361" s="748"/>
      <c r="N361" s="748"/>
    </row>
    <row r="362">
      <c r="A362" s="145">
        <v>357.0</v>
      </c>
      <c r="B362" s="312" t="s">
        <v>3308</v>
      </c>
      <c r="C362" s="766">
        <f t="array" ref="C362">INDEX(Sandingan!$E$3:$E$552,MATCH($B362,Sandingan!$D$3:$D$552,FALSE))</f>
        <v>45748</v>
      </c>
      <c r="D362" s="731" t="str">
        <f t="array" ref="D362">INDEX(#REF!,MATCH($B362,Sandingan!$D$3:$D$552,FALSE))</f>
        <v>#REF!</v>
      </c>
      <c r="E362" s="114" t="str">
        <f t="array" ref="E362">INDEX(Sandingan!AZ$3:AZ$552,MATCH($B362,Sandingan!$D$3:$D$552,FALSE))</f>
        <v>Peraturan Walikota Nomor 48 Tahun 2020</v>
      </c>
      <c r="F362" s="71">
        <f t="array" ref="F362">INDEX(Sandingan!BA$3:BA$552,MATCH($B362,Sandingan!$D$3:$D$552,FALSE))</f>
        <v>2020</v>
      </c>
      <c r="G362" s="64" t="str">
        <f t="array" ref="G362">INDEX(Sandingan!$BG$3:$BG$552,MATCH($B362,Sandingan!$D$3:$D$552,FALSE))</f>
        <v>Sewa/Kontrak</v>
      </c>
      <c r="H362" s="748"/>
      <c r="I362" s="748"/>
      <c r="J362" s="748"/>
      <c r="K362" s="748"/>
      <c r="L362" s="748"/>
      <c r="M362" s="748"/>
      <c r="N362" s="748"/>
    </row>
    <row r="363">
      <c r="A363" s="759">
        <v>358.0</v>
      </c>
      <c r="B363" s="773" t="s">
        <v>4778</v>
      </c>
      <c r="C363" s="761">
        <f t="array" ref="C363">INDEX(Sandingan!$E$3:$E$552,MATCH($B363,Sandingan!$D$3:$D$552,FALSE))</f>
        <v>45689</v>
      </c>
      <c r="D363" s="762" t="str">
        <f t="array" ref="D363">INDEX(#REF!,MATCH($B363,Sandingan!$D$3:$D$552,FALSE))</f>
        <v>#REF!</v>
      </c>
      <c r="E363" s="774" t="str">
        <f t="array" ref="E363">index(Sandingan!K$3:K$552,match($B363,Sandingan!$D$3:$D$552,false))</f>
        <v>Peraturan Gubernur Kalimantan Selatan Nomor 073 Tahun 2019 tentang Pembentukan Organisasi dan Tata Kerja UPTD PPA pada DP3A</v>
      </c>
      <c r="F363" s="765">
        <f t="array" ref="F363">index(Sandingan!L$3:L$552,match($B363,Sandingan!$D$3:$D$552,false))</f>
        <v>2019</v>
      </c>
      <c r="G363" s="765"/>
      <c r="H363" s="748"/>
      <c r="I363" s="748"/>
      <c r="J363" s="748"/>
      <c r="K363" s="748"/>
      <c r="L363" s="748"/>
      <c r="M363" s="748"/>
      <c r="N363" s="748"/>
    </row>
    <row r="364">
      <c r="A364" s="145">
        <v>359.0</v>
      </c>
      <c r="B364" s="312" t="s">
        <v>3456</v>
      </c>
      <c r="C364" s="766">
        <f t="array" ref="C364">INDEX(Sandingan!$E$3:$E$552,MATCH($B364,Sandingan!$D$3:$D$552,FALSE))</f>
        <v>45689</v>
      </c>
      <c r="D364" s="731" t="str">
        <f t="array" ref="D364">INDEX(#REF!,MATCH($B364,Sandingan!$D$3:$D$552,FALSE))</f>
        <v>#REF!</v>
      </c>
      <c r="E364" s="105" t="str">
        <f t="array" ref="E364">index(Sandingan!K$3:K$552,match($B364,Sandingan!$D$3:$D$552,false))</f>
        <v>Peraturan Bupati Tanah Laut Nomor 23 Tahun 2020</v>
      </c>
      <c r="F364" s="64">
        <f t="array" ref="F364">index(Sandingan!L$3:L$552,match($B364,Sandingan!$D$3:$D$552,false))</f>
        <v>2020</v>
      </c>
      <c r="G364" s="64"/>
      <c r="H364" s="748"/>
      <c r="I364" s="748"/>
      <c r="J364" s="748"/>
      <c r="K364" s="748"/>
      <c r="L364" s="748"/>
      <c r="M364" s="748"/>
      <c r="N364" s="748"/>
    </row>
    <row r="365">
      <c r="A365" s="145">
        <v>360.0</v>
      </c>
      <c r="B365" s="312" t="s">
        <v>4779</v>
      </c>
      <c r="C365" s="766">
        <f t="array" ref="C365">INDEX(Sandingan!$E$3:$E$552,MATCH($B365,Sandingan!$D$3:$D$552,FALSE))</f>
        <v>45689</v>
      </c>
      <c r="D365" s="731" t="str">
        <f t="array" ref="D365">INDEX(#REF!,MATCH($B365,Sandingan!$D$3:$D$552,FALSE))</f>
        <v>#REF!</v>
      </c>
      <c r="E365" s="105" t="str">
        <f t="array" ref="E365">index(Sandingan!K$3:K$552,match($B365,Sandingan!$D$3:$D$552,false))</f>
        <v>Peraturan Bupati Kota Baru Nomor 89 Tahun 2022</v>
      </c>
      <c r="F365" s="64">
        <f t="array" ref="F365">index(Sandingan!L$3:L$552,match($B365,Sandingan!$D$3:$D$552,false))</f>
        <v>2022</v>
      </c>
      <c r="G365" s="64"/>
      <c r="H365" s="748"/>
      <c r="I365" s="748"/>
      <c r="J365" s="748"/>
      <c r="K365" s="748"/>
      <c r="L365" s="748"/>
      <c r="M365" s="748"/>
      <c r="N365" s="748"/>
    </row>
    <row r="366">
      <c r="A366" s="145">
        <v>361.0</v>
      </c>
      <c r="B366" s="312" t="s">
        <v>3447</v>
      </c>
      <c r="C366" s="766">
        <f t="array" ref="C366">INDEX(Sandingan!$E$3:$E$552,MATCH($B366,Sandingan!$D$3:$D$552,FALSE))</f>
        <v>45748</v>
      </c>
      <c r="D366" s="731" t="str">
        <f t="array" ref="D366">INDEX(#REF!,MATCH($B366,Sandingan!$D$3:$D$552,FALSE))</f>
        <v>#REF!</v>
      </c>
      <c r="E366" s="114" t="str">
        <f t="array" ref="E366">INDEX(Sandingan!AZ$3:AZ$552,MATCH($B366,Sandingan!$D$3:$D$552,FALSE))</f>
        <v>Peraturan Bupati Banjar Nomor 74 Tahun 2022</v>
      </c>
      <c r="F366" s="71">
        <f t="array" ref="F366">INDEX(Sandingan!BA$3:BA$552,MATCH($B366,Sandingan!$D$3:$D$552,FALSE))</f>
        <v>2022</v>
      </c>
      <c r="G366" s="64" t="str">
        <f t="array" ref="G366">INDEX(Sandingan!$BG$3:$BG$552,MATCH($B366,Sandingan!$D$3:$D$552,FALSE))</f>
        <v>TIDAK PUNYA</v>
      </c>
      <c r="H366" s="748"/>
      <c r="I366" s="748"/>
      <c r="J366" s="748"/>
      <c r="K366" s="748"/>
      <c r="L366" s="748"/>
      <c r="M366" s="748"/>
      <c r="N366" s="748"/>
    </row>
    <row r="367">
      <c r="A367" s="145">
        <v>362.0</v>
      </c>
      <c r="B367" s="312" t="s">
        <v>3475</v>
      </c>
      <c r="C367" s="766">
        <f t="array" ref="C367">INDEX(Sandingan!$E$3:$E$552,MATCH($B367,Sandingan!$D$3:$D$552,FALSE))</f>
        <v>45689</v>
      </c>
      <c r="D367" s="731" t="str">
        <f t="array" ref="D367">INDEX(#REF!,MATCH($B367,Sandingan!$D$3:$D$552,FALSE))</f>
        <v>#REF!</v>
      </c>
      <c r="E367" s="105" t="str">
        <f t="array" ref="E367">index(Sandingan!K$3:K$552,match($B367,Sandingan!$D$3:$D$552,false))</f>
        <v>Peraturan Bupati Barito Kuala Nomor 67 Tahun 2019</v>
      </c>
      <c r="F367" s="64">
        <f t="array" ref="F367">index(Sandingan!L$3:L$552,match($B367,Sandingan!$D$3:$D$552,false))</f>
        <v>2019</v>
      </c>
      <c r="G367" s="64"/>
      <c r="H367" s="748"/>
      <c r="I367" s="748"/>
      <c r="J367" s="748"/>
      <c r="K367" s="748"/>
      <c r="L367" s="748"/>
      <c r="M367" s="748"/>
      <c r="N367" s="748"/>
    </row>
    <row r="368">
      <c r="A368" s="145">
        <v>363.0</v>
      </c>
      <c r="B368" s="312" t="s">
        <v>3485</v>
      </c>
      <c r="C368" s="766">
        <f t="array" ref="C368">INDEX(Sandingan!$E$3:$E$552,MATCH($B368,Sandingan!$D$3:$D$552,FALSE))</f>
        <v>45689</v>
      </c>
      <c r="D368" s="731" t="str">
        <f t="array" ref="D368">INDEX(#REF!,MATCH($B368,Sandingan!$D$3:$D$552,FALSE))</f>
        <v>#REF!</v>
      </c>
      <c r="E368" s="105" t="str">
        <f t="array" ref="E368">index(Sandingan!K$3:K$552,match($B368,Sandingan!$D$3:$D$552,false))</f>
        <v>Peraturan Bupati Tapin Nomor 10 Tahun 2021</v>
      </c>
      <c r="F368" s="64">
        <f t="array" ref="F368">index(Sandingan!L$3:L$552,match($B368,Sandingan!$D$3:$D$552,false))</f>
        <v>2021</v>
      </c>
      <c r="G368" s="64"/>
      <c r="H368" s="748"/>
      <c r="I368" s="748"/>
      <c r="J368" s="748"/>
      <c r="K368" s="748"/>
      <c r="L368" s="748"/>
      <c r="M368" s="748"/>
      <c r="N368" s="748"/>
    </row>
    <row r="369">
      <c r="A369" s="145">
        <v>364.0</v>
      </c>
      <c r="B369" s="312" t="s">
        <v>3497</v>
      </c>
      <c r="C369" s="766">
        <f t="array" ref="C369">INDEX(Sandingan!$E$3:$E$552,MATCH($B369,Sandingan!$D$3:$D$552,FALSE))</f>
        <v>45689</v>
      </c>
      <c r="D369" s="731" t="str">
        <f t="array" ref="D369">INDEX(#REF!,MATCH($B369,Sandingan!$D$3:$D$552,FALSE))</f>
        <v>#REF!</v>
      </c>
      <c r="E369" s="105" t="str">
        <f t="array" ref="E369">index(Sandingan!K$3:K$552,match($B369,Sandingan!$D$3:$D$552,false))</f>
        <v>Peraturan Bupati Hulu Sungai Selatan Nomor 7 Tahun 2020</v>
      </c>
      <c r="F369" s="64">
        <f t="array" ref="F369">index(Sandingan!L$3:L$552,match($B369,Sandingan!$D$3:$D$552,false))</f>
        <v>2020</v>
      </c>
      <c r="G369" s="64"/>
      <c r="H369" s="748"/>
      <c r="I369" s="748"/>
      <c r="J369" s="748"/>
      <c r="K369" s="748"/>
      <c r="L369" s="748"/>
      <c r="M369" s="748"/>
      <c r="N369" s="748"/>
    </row>
    <row r="370">
      <c r="A370" s="145">
        <v>365.0</v>
      </c>
      <c r="B370" s="312" t="s">
        <v>3407</v>
      </c>
      <c r="C370" s="766">
        <f t="array" ref="C370">INDEX(Sandingan!$E$3:$E$552,MATCH($B370,Sandingan!$D$3:$D$552,FALSE))</f>
        <v>45748</v>
      </c>
      <c r="D370" s="731" t="str">
        <f t="array" ref="D370">INDEX(#REF!,MATCH($B370,Sandingan!$D$3:$D$552,FALSE))</f>
        <v>#REF!</v>
      </c>
      <c r="E370" s="114" t="str">
        <f t="array" ref="E370">INDEX(Sandingan!AZ$3:AZ$552,MATCH($B370,Sandingan!$D$3:$D$552,FALSE))</f>
        <v>Peraturan Bupati Hulu Sungai Tengah Nomor 61 Tahun 2020</v>
      </c>
      <c r="F370" s="71">
        <f t="array" ref="F370">INDEX(Sandingan!BA$3:BA$552,MATCH($B370,Sandingan!$D$3:$D$552,FALSE))</f>
        <v>2020</v>
      </c>
      <c r="G370" s="64" t="str">
        <f t="array" ref="G370">INDEX(Sandingan!$BG$3:$BG$552,MATCH($B370,Sandingan!$D$3:$D$552,FALSE))</f>
        <v>TIDAK PUNYA</v>
      </c>
      <c r="H370" s="748"/>
      <c r="I370" s="748"/>
      <c r="J370" s="748"/>
      <c r="K370" s="748"/>
      <c r="L370" s="748"/>
      <c r="M370" s="748"/>
      <c r="N370" s="748"/>
    </row>
    <row r="371">
      <c r="A371" s="145">
        <v>366.0</v>
      </c>
      <c r="B371" s="312" t="s">
        <v>3387</v>
      </c>
      <c r="C371" s="766">
        <f t="array" ref="C371">INDEX(Sandingan!$E$3:$E$552,MATCH($B371,Sandingan!$D$3:$D$552,FALSE))</f>
        <v>45748</v>
      </c>
      <c r="D371" s="731" t="str">
        <f t="array" ref="D371">INDEX(#REF!,MATCH($B371,Sandingan!$D$3:$D$552,FALSE))</f>
        <v>#REF!</v>
      </c>
      <c r="E371" s="114" t="str">
        <f t="array" ref="E371">INDEX(Sandingan!AZ$3:AZ$552,MATCH($B371,Sandingan!$D$3:$D$552,FALSE))</f>
        <v>Peraturan Bupati Hulu Sungai Utara Nomor 3 Tahun 2018 Tentang Pembentukan, Susunan Organisasi dan Tata Kerja Unit Pelaksana Teknis di Lingkungan Pemerintah Kabupaten Hulu Sungai Utara</v>
      </c>
      <c r="F371" s="71">
        <f t="array" ref="F371">INDEX(Sandingan!BA$3:BA$552,MATCH($B371,Sandingan!$D$3:$D$552,FALSE))</f>
        <v>2018</v>
      </c>
      <c r="G371" s="64" t="str">
        <f t="array" ref="G371">INDEX(Sandingan!$BG$3:$BG$552,MATCH($B371,Sandingan!$D$3:$D$552,FALSE))</f>
        <v>TIDAK PUNYA</v>
      </c>
      <c r="H371" s="748"/>
      <c r="I371" s="748"/>
      <c r="J371" s="748"/>
      <c r="K371" s="748"/>
      <c r="L371" s="748"/>
      <c r="M371" s="748"/>
      <c r="N371" s="748"/>
    </row>
    <row r="372">
      <c r="A372" s="145">
        <v>367.0</v>
      </c>
      <c r="B372" s="312" t="s">
        <v>3398</v>
      </c>
      <c r="C372" s="766">
        <f t="array" ref="C372">INDEX(Sandingan!$E$3:$E$552,MATCH($B372,Sandingan!$D$3:$D$552,FALSE))</f>
        <v>45748</v>
      </c>
      <c r="D372" s="731" t="str">
        <f t="array" ref="D372">INDEX(#REF!,MATCH($B372,Sandingan!$D$3:$D$552,FALSE))</f>
        <v>#REF!</v>
      </c>
      <c r="E372" s="114" t="str">
        <f t="array" ref="E372">INDEX(Sandingan!AZ$3:AZ$552,MATCH($B372,Sandingan!$D$3:$D$552,FALSE))</f>
        <v>Peraturan Bupati Tabalong Nomor 38 Tahun 2019</v>
      </c>
      <c r="F372" s="71">
        <f t="array" ref="F372">INDEX(Sandingan!BA$3:BA$552,MATCH($B372,Sandingan!$D$3:$D$552,FALSE))</f>
        <v>2019</v>
      </c>
      <c r="G372" s="64" t="str">
        <f t="array" ref="G372">INDEX(Sandingan!$BG$3:$BG$552,MATCH($B372,Sandingan!$D$3:$D$552,FALSE))</f>
        <v>Sewa/Kontrak</v>
      </c>
      <c r="H372" s="748"/>
      <c r="I372" s="748"/>
      <c r="J372" s="748"/>
      <c r="K372" s="748"/>
      <c r="L372" s="748"/>
      <c r="M372" s="748"/>
      <c r="N372" s="748"/>
    </row>
    <row r="373">
      <c r="A373" s="145">
        <v>368.0</v>
      </c>
      <c r="B373" s="312" t="s">
        <v>3510</v>
      </c>
      <c r="C373" s="766">
        <f t="array" ref="C373">INDEX(Sandingan!$E$3:$E$552,MATCH($B373,Sandingan!$D$3:$D$552,FALSE))</f>
        <v>45689</v>
      </c>
      <c r="D373" s="731" t="str">
        <f t="array" ref="D373">INDEX(#REF!,MATCH($B373,Sandingan!$D$3:$D$552,FALSE))</f>
        <v>#REF!</v>
      </c>
      <c r="E373" s="105" t="str">
        <f t="array" ref="E373">index(Sandingan!K$3:K$552,match($B373,Sandingan!$D$3:$D$552,false))</f>
        <v>Keputusan Bupati Tanah Bumbu Nomor 67 Tahun 2021 tentang Perubahan ketiga atas Perbup Tanah Bumbu Nomor 59 Tahun 2017 </v>
      </c>
      <c r="F373" s="64">
        <f t="array" ref="F373">index(Sandingan!L$3:L$552,match($B373,Sandingan!$D$3:$D$552,false))</f>
        <v>2021</v>
      </c>
      <c r="G373" s="64"/>
      <c r="H373" s="748"/>
      <c r="I373" s="748"/>
      <c r="J373" s="748"/>
      <c r="K373" s="748"/>
      <c r="L373" s="748"/>
      <c r="M373" s="748"/>
      <c r="N373" s="748"/>
    </row>
    <row r="374">
      <c r="A374" s="145">
        <v>369.0</v>
      </c>
      <c r="B374" s="312" t="s">
        <v>3426</v>
      </c>
      <c r="C374" s="766">
        <f t="array" ref="C374">INDEX(Sandingan!$E$3:$E$552,MATCH($B374,Sandingan!$D$3:$D$552,FALSE))</f>
        <v>45748</v>
      </c>
      <c r="D374" s="731" t="str">
        <f t="array" ref="D374">INDEX(#REF!,MATCH($B374,Sandingan!$D$3:$D$552,FALSE))</f>
        <v>#REF!</v>
      </c>
      <c r="E374" s="114" t="str">
        <f t="array" ref="E374">INDEX(Sandingan!AZ$3:AZ$552,MATCH($B374,Sandingan!$D$3:$D$552,FALSE))</f>
        <v>Peraturan Bupati Balangan Nomor 78 Tahun 2022</v>
      </c>
      <c r="F374" s="71">
        <f t="array" ref="F374">INDEX(Sandingan!BA$3:BA$552,MATCH($B374,Sandingan!$D$3:$D$552,FALSE))</f>
        <v>2022</v>
      </c>
      <c r="G374" s="64" t="str">
        <f t="array" ref="G374">INDEX(Sandingan!$BG$3:$BG$552,MATCH($B374,Sandingan!$D$3:$D$552,FALSE))</f>
        <v>Sewa/Kontrak</v>
      </c>
      <c r="H374" s="748"/>
      <c r="I374" s="748"/>
      <c r="J374" s="748"/>
      <c r="K374" s="748"/>
      <c r="L374" s="748"/>
      <c r="M374" s="748"/>
      <c r="N374" s="748"/>
    </row>
    <row r="375">
      <c r="A375" s="145">
        <v>370.0</v>
      </c>
      <c r="B375" s="312" t="s">
        <v>3417</v>
      </c>
      <c r="C375" s="766">
        <f t="array" ref="C375">INDEX(Sandingan!$E$3:$E$552,MATCH($B375,Sandingan!$D$3:$D$552,FALSE))</f>
        <v>45748</v>
      </c>
      <c r="D375" s="731" t="str">
        <f t="array" ref="D375">INDEX(#REF!,MATCH($B375,Sandingan!$D$3:$D$552,FALSE))</f>
        <v>#REF!</v>
      </c>
      <c r="E375" s="114" t="str">
        <f t="array" ref="E375">INDEX(Sandingan!AZ$3:AZ$552,MATCH($B375,Sandingan!$D$3:$D$552,FALSE))</f>
        <v>Peraturan Walikota Banjarmasin Nomor 105 Tahun 2021</v>
      </c>
      <c r="F375" s="71">
        <f t="array" ref="F375">INDEX(Sandingan!BA$3:BA$552,MATCH($B375,Sandingan!$D$3:$D$552,FALSE))</f>
        <v>2021</v>
      </c>
      <c r="G375" s="64" t="str">
        <f t="array" ref="G375">INDEX(Sandingan!$BG$3:$BG$552,MATCH($B375,Sandingan!$D$3:$D$552,FALSE))</f>
        <v>TIDAK PUNYA</v>
      </c>
      <c r="H375" s="748"/>
      <c r="I375" s="748"/>
      <c r="J375" s="748"/>
      <c r="K375" s="748"/>
      <c r="L375" s="748"/>
      <c r="M375" s="748"/>
      <c r="N375" s="748"/>
    </row>
    <row r="376">
      <c r="A376" s="145">
        <v>371.0</v>
      </c>
      <c r="B376" s="312" t="s">
        <v>3436</v>
      </c>
      <c r="C376" s="766">
        <f t="array" ref="C376">INDEX(Sandingan!$E$3:$E$552,MATCH($B376,Sandingan!$D$3:$D$552,FALSE))</f>
        <v>45689</v>
      </c>
      <c r="D376" s="731" t="str">
        <f t="array" ref="D376">INDEX(#REF!,MATCH($B376,Sandingan!$D$3:$D$552,FALSE))</f>
        <v>#REF!</v>
      </c>
      <c r="E376" s="105" t="str">
        <f t="array" ref="E376">index(Sandingan!K$3:K$552,match($B376,Sandingan!$D$3:$D$552,false))</f>
        <v>Peraturan Walikota Banjarbaru Nomor 12 Tahun 2022</v>
      </c>
      <c r="F376" s="64">
        <f t="array" ref="F376">index(Sandingan!L$3:L$552,match($B376,Sandingan!$D$3:$D$552,false))</f>
        <v>2022</v>
      </c>
      <c r="G376" s="64"/>
      <c r="H376" s="748"/>
      <c r="I376" s="748"/>
      <c r="J376" s="748"/>
      <c r="K376" s="748"/>
      <c r="L376" s="748"/>
      <c r="M376" s="748"/>
      <c r="N376" s="748"/>
    </row>
    <row r="377">
      <c r="A377" s="759">
        <v>372.0</v>
      </c>
      <c r="B377" s="773" t="s">
        <v>4780</v>
      </c>
      <c r="C377" s="761">
        <f t="array" ref="C377">INDEX(Sandingan!$E$3:$E$552,MATCH($B377,Sandingan!$D$3:$D$552,FALSE))</f>
        <v>45748</v>
      </c>
      <c r="D377" s="762" t="str">
        <f t="array" ref="D377">INDEX(#REF!,MATCH($B377,Sandingan!$D$3:$D$552,FALSE))</f>
        <v>#REF!</v>
      </c>
      <c r="E377" s="763" t="str">
        <f t="array" ref="E377">INDEX(Sandingan!AZ$3:AZ$552,MATCH($B377,Sandingan!$D$3:$D$552,FALSE))</f>
        <v>#REF!</v>
      </c>
      <c r="F377" s="764" t="str">
        <f t="array" ref="F377">INDEX(Sandingan!BA$3:BA$552,MATCH($B377,Sandingan!$D$3:$D$552,FALSE))</f>
        <v>#REF!</v>
      </c>
      <c r="G377" s="765" t="str">
        <f t="array" ref="G377">INDEX(Sandingan!$BG$3:$BG$552,MATCH($B377,Sandingan!$D$3:$D$552,FALSE))</f>
        <v>#REF!</v>
      </c>
      <c r="H377" s="748"/>
      <c r="I377" s="748"/>
      <c r="J377" s="748"/>
      <c r="K377" s="748"/>
      <c r="L377" s="748"/>
      <c r="M377" s="748"/>
      <c r="N377" s="748"/>
    </row>
    <row r="378">
      <c r="A378" s="145">
        <v>373.0</v>
      </c>
      <c r="B378" s="312" t="s">
        <v>3158</v>
      </c>
      <c r="C378" s="766">
        <f t="array" ref="C378">INDEX(Sandingan!$E$3:$E$552,MATCH($B378,Sandingan!$D$3:$D$552,FALSE))</f>
        <v>45748</v>
      </c>
      <c r="D378" s="731" t="str">
        <f t="array" ref="D378">INDEX(#REF!,MATCH($B378,Sandingan!$D$3:$D$552,FALSE))</f>
        <v>#REF!</v>
      </c>
      <c r="E378" s="114" t="str">
        <f t="array" ref="E378">INDEX(Sandingan!AZ$3:AZ$552,MATCH($B378,Sandingan!$D$3:$D$552,FALSE))</f>
        <v>Peraturan Bupati NO.34 TAHUN 2020</v>
      </c>
      <c r="F378" s="71">
        <f t="array" ref="F378">INDEX(Sandingan!BA$3:BA$552,MATCH($B378,Sandingan!$D$3:$D$552,FALSE))</f>
        <v>2020</v>
      </c>
      <c r="G378" s="64" t="str">
        <f t="array" ref="G378">INDEX(Sandingan!$BG$3:$BG$552,MATCH($B378,Sandingan!$D$3:$D$552,FALSE))</f>
        <v>Ada Melalui Kerja Sama</v>
      </c>
      <c r="H378" s="748"/>
      <c r="I378" s="748"/>
      <c r="J378" s="748"/>
      <c r="K378" s="748"/>
      <c r="L378" s="748"/>
      <c r="M378" s="748"/>
      <c r="N378" s="748"/>
    </row>
    <row r="379">
      <c r="A379" s="145">
        <v>374.0</v>
      </c>
      <c r="B379" s="312" t="s">
        <v>3208</v>
      </c>
      <c r="C379" s="766">
        <f t="array" ref="C379">INDEX(Sandingan!$E$3:$E$552,MATCH($B379,Sandingan!$D$3:$D$552,FALSE))</f>
        <v>45689</v>
      </c>
      <c r="D379" s="731" t="str">
        <f t="array" ref="D379">INDEX(#REF!,MATCH($B379,Sandingan!$D$3:$D$552,FALSE))</f>
        <v>#REF!</v>
      </c>
      <c r="E379" s="105" t="str">
        <f t="array" ref="E379">index(Sandingan!K$3:K$552,match($B379,Sandingan!$D$3:$D$552,false))</f>
        <v>Peraturan Bupati Kutai Barat Nomor 26 Tahun 2023</v>
      </c>
      <c r="F379" s="64">
        <f t="array" ref="F379">index(Sandingan!L$3:L$552,match($B379,Sandingan!$D$3:$D$552,false))</f>
        <v>2023</v>
      </c>
      <c r="G379" s="64"/>
      <c r="H379" s="748"/>
      <c r="I379" s="748"/>
      <c r="J379" s="748"/>
      <c r="K379" s="748"/>
      <c r="L379" s="748"/>
      <c r="M379" s="748"/>
      <c r="N379" s="748"/>
    </row>
    <row r="380">
      <c r="A380" s="145">
        <v>375.0</v>
      </c>
      <c r="B380" s="312" t="s">
        <v>3191</v>
      </c>
      <c r="C380" s="766">
        <f t="array" ref="C380">INDEX(Sandingan!$E$3:$E$552,MATCH($B380,Sandingan!$D$3:$D$552,FALSE))</f>
        <v>45748</v>
      </c>
      <c r="D380" s="731" t="str">
        <f t="array" ref="D380">INDEX(#REF!,MATCH($B380,Sandingan!$D$3:$D$552,FALSE))</f>
        <v>#REF!</v>
      </c>
      <c r="E380" s="114" t="str">
        <f t="array" ref="E380">INDEX(Sandingan!AZ$3:AZ$552,MATCH($B380,Sandingan!$D$3:$D$552,FALSE))</f>
        <v>Peraturan Bupati Kutai Kartanegara Nomor 87 Tahun 2016 tentang  Kedudukan, Susunan Organisasi, Tugas dan Fungsi Serta dan Susunan  Unit Pelayanan Teknis Pusat Pelayanan Terpadu Pemberdayaan  Perempuan dan Anak</v>
      </c>
      <c r="F380" s="71">
        <f t="array" ref="F380">INDEX(Sandingan!BA$3:BA$552,MATCH($B380,Sandingan!$D$3:$D$552,FALSE))</f>
        <v>2016</v>
      </c>
      <c r="G380" s="64" t="str">
        <f t="array" ref="G380">INDEX(Sandingan!$BG$3:$BG$552,MATCH($B380,Sandingan!$D$3:$D$552,FALSE))</f>
        <v>Milik Sendiri</v>
      </c>
      <c r="H380" s="748"/>
      <c r="I380" s="748"/>
      <c r="J380" s="748"/>
      <c r="K380" s="748"/>
      <c r="L380" s="748"/>
      <c r="M380" s="748"/>
      <c r="N380" s="748"/>
    </row>
    <row r="381">
      <c r="A381" s="145">
        <v>376.0</v>
      </c>
      <c r="B381" s="312" t="s">
        <v>3218</v>
      </c>
      <c r="C381" s="766">
        <f t="array" ref="C381">INDEX(Sandingan!$E$3:$E$552,MATCH($B381,Sandingan!$D$3:$D$552,FALSE))</f>
        <v>45689</v>
      </c>
      <c r="D381" s="731" t="str">
        <f t="array" ref="D381">INDEX(#REF!,MATCH($B381,Sandingan!$D$3:$D$552,FALSE))</f>
        <v>#REF!</v>
      </c>
      <c r="E381" s="105" t="str">
        <f t="array" ref="E381">index(Sandingan!K$3:K$552,match($B381,Sandingan!$D$3:$D$552,false))</f>
        <v>Peraturan Bupati Kutai Timur Nomor 7 Tahun 2022</v>
      </c>
      <c r="F381" s="64">
        <f t="array" ref="F381">index(Sandingan!L$3:L$552,match($B381,Sandingan!$D$3:$D$552,false))</f>
        <v>2022</v>
      </c>
      <c r="G381" s="64"/>
      <c r="H381" s="748"/>
      <c r="I381" s="748"/>
      <c r="J381" s="748"/>
      <c r="K381" s="748"/>
      <c r="L381" s="748"/>
      <c r="M381" s="748"/>
      <c r="N381" s="748"/>
    </row>
    <row r="382">
      <c r="A382" s="145">
        <v>377.0</v>
      </c>
      <c r="B382" s="312" t="s">
        <v>3168</v>
      </c>
      <c r="C382" s="766">
        <f t="array" ref="C382">INDEX(Sandingan!$E$3:$E$552,MATCH($B382,Sandingan!$D$3:$D$552,FALSE))</f>
        <v>45748</v>
      </c>
      <c r="D382" s="731" t="str">
        <f t="array" ref="D382">INDEX(#REF!,MATCH($B382,Sandingan!$D$3:$D$552,FALSE))</f>
        <v>#REF!</v>
      </c>
      <c r="E382" s="114" t="str">
        <f t="array" ref="E382">INDEX(Sandingan!AZ$3:AZ$552,MATCH($B382,Sandingan!$D$3:$D$552,FALSE))</f>
        <v>Peraturan Bupati No. 81 Tahun 2019</v>
      </c>
      <c r="F382" s="71">
        <f t="array" ref="F382">INDEX(Sandingan!BA$3:BA$552,MATCH($B382,Sandingan!$D$3:$D$552,FALSE))</f>
        <v>2020</v>
      </c>
      <c r="G382" s="64" t="str">
        <f t="array" ref="G382">INDEX(Sandingan!$BG$3:$BG$552,MATCH($B382,Sandingan!$D$3:$D$552,FALSE))</f>
        <v>Kamar/Ruangan di Kantor</v>
      </c>
      <c r="H382" s="748"/>
      <c r="I382" s="748"/>
      <c r="J382" s="748"/>
      <c r="K382" s="748"/>
      <c r="L382" s="748"/>
      <c r="M382" s="748"/>
      <c r="N382" s="748"/>
    </row>
    <row r="383">
      <c r="A383" s="145">
        <v>378.0</v>
      </c>
      <c r="B383" s="312" t="s">
        <v>3234</v>
      </c>
      <c r="C383" s="766">
        <f t="array" ref="C383">INDEX(Sandingan!$E$3:$E$552,MATCH($B383,Sandingan!$D$3:$D$552,FALSE))</f>
        <v>45689</v>
      </c>
      <c r="D383" s="731" t="str">
        <f t="array" ref="D383">INDEX(#REF!,MATCH($B383,Sandingan!$D$3:$D$552,FALSE))</f>
        <v>#REF!</v>
      </c>
      <c r="E383" s="105" t="str">
        <f t="array" ref="E383">index(Sandingan!K$3:K$552,match($B383,Sandingan!$D$3:$D$552,false))</f>
        <v>Peraturan Bupati Penajam Paser Utara Nomor 7 Tahun 2023</v>
      </c>
      <c r="F383" s="64">
        <f t="array" ref="F383">index(Sandingan!L$3:L$552,match($B383,Sandingan!$D$3:$D$552,false))</f>
        <v>2023</v>
      </c>
      <c r="G383" s="64"/>
      <c r="H383" s="748"/>
      <c r="I383" s="748"/>
      <c r="J383" s="748"/>
      <c r="K383" s="748"/>
      <c r="L383" s="748"/>
      <c r="M383" s="748"/>
      <c r="N383" s="748"/>
    </row>
    <row r="384">
      <c r="A384" s="145">
        <v>379.0</v>
      </c>
      <c r="B384" s="312" t="s">
        <v>4781</v>
      </c>
      <c r="C384" s="766" t="str">
        <f t="array" ref="C384">INDEX(Sandingan!$E$3:$E$552,MATCH($B384,Sandingan!$D$3:$D$552,FALSE))</f>
        <v/>
      </c>
      <c r="D384" s="731" t="str">
        <f t="array" ref="D384">INDEX(#REF!,MATCH($B384,Sandingan!$D$3:$D$552,FALSE))</f>
        <v>#REF!</v>
      </c>
      <c r="E384" s="105" t="str">
        <f t="array" ref="E384">index(Sandingan!K$3:K$552,match($B384,Sandingan!$D$3:$D$552,false))</f>
        <v>#N/A</v>
      </c>
      <c r="F384" s="64" t="str">
        <f t="array" ref="F384">index(Sandingan!L$3:L$552,match($B384,Sandingan!$D$3:$D$552,false))</f>
        <v>#N/A</v>
      </c>
      <c r="G384" s="64"/>
      <c r="H384" s="748"/>
      <c r="I384" s="748"/>
      <c r="J384" s="748"/>
      <c r="K384" s="748"/>
      <c r="L384" s="748"/>
      <c r="M384" s="748"/>
      <c r="N384" s="748"/>
    </row>
    <row r="385">
      <c r="A385" s="145">
        <v>380.0</v>
      </c>
      <c r="B385" s="312" t="s">
        <v>3147</v>
      </c>
      <c r="C385" s="766">
        <f t="array" ref="C385">INDEX(Sandingan!$E$3:$E$552,MATCH($B385,Sandingan!$D$3:$D$552,FALSE))</f>
        <v>45748</v>
      </c>
      <c r="D385" s="731" t="str">
        <f t="array" ref="D385">INDEX(#REF!,MATCH($B385,Sandingan!$D$3:$D$552,FALSE))</f>
        <v>#REF!</v>
      </c>
      <c r="E385" s="114" t="str">
        <f t="array" ref="E385">INDEX(Sandingan!AZ$3:AZ$552,MATCH($B385,Sandingan!$D$3:$D$552,FALSE))</f>
        <v>Peraturan Walikota Kota Balikpapan Nomor 2 Tahun 2019</v>
      </c>
      <c r="F385" s="71">
        <f t="array" ref="F385">INDEX(Sandingan!BA$3:BA$552,MATCH($B385,Sandingan!$D$3:$D$552,FALSE))</f>
        <v>2019</v>
      </c>
      <c r="G385" s="64" t="str">
        <f t="array" ref="G385">INDEX(Sandingan!$BG$3:$BG$552,MATCH($B385,Sandingan!$D$3:$D$552,FALSE))</f>
        <v>Sewa/Kontrak</v>
      </c>
      <c r="H385" s="748"/>
      <c r="I385" s="748"/>
      <c r="J385" s="748"/>
      <c r="K385" s="748"/>
      <c r="L385" s="748"/>
      <c r="M385" s="748"/>
      <c r="N385" s="748"/>
    </row>
    <row r="386">
      <c r="A386" s="145">
        <v>381.0</v>
      </c>
      <c r="B386" s="312" t="s">
        <v>3180</v>
      </c>
      <c r="C386" s="766">
        <f t="array" ref="C386">INDEX(Sandingan!$E$3:$E$552,MATCH($B386,Sandingan!$D$3:$D$552,FALSE))</f>
        <v>45748</v>
      </c>
      <c r="D386" s="731" t="str">
        <f t="array" ref="D386">INDEX(#REF!,MATCH($B386,Sandingan!$D$3:$D$552,FALSE))</f>
        <v>#REF!</v>
      </c>
      <c r="E386" s="114" t="str">
        <f t="array" ref="E386">INDEX(Sandingan!AZ$3:AZ$552,MATCH($B386,Sandingan!$D$3:$D$552,FALSE))</f>
        <v>Peraturan Walikota Samarinda Nomor 58 Tahun 2019 tentang Pembentukan dan Susunan Organisasi serta Tata Kerja UPTD pada Dinas PPPA</v>
      </c>
      <c r="F386" s="71">
        <f t="array" ref="F386">INDEX(Sandingan!BA$3:BA$552,MATCH($B386,Sandingan!$D$3:$D$552,FALSE))</f>
        <v>2019</v>
      </c>
      <c r="G386" s="64" t="str">
        <f t="array" ref="G386">INDEX(Sandingan!$BG$3:$BG$552,MATCH($B386,Sandingan!$D$3:$D$552,FALSE))</f>
        <v>MILIK SENDIRI</v>
      </c>
      <c r="H386" s="748"/>
      <c r="I386" s="748"/>
      <c r="J386" s="748"/>
      <c r="K386" s="748"/>
      <c r="L386" s="748"/>
      <c r="M386" s="748"/>
      <c r="N386" s="748"/>
    </row>
    <row r="387">
      <c r="A387" s="145">
        <v>382.0</v>
      </c>
      <c r="B387" s="312" t="s">
        <v>3201</v>
      </c>
      <c r="C387" s="766">
        <f t="array" ref="C387">INDEX(Sandingan!$E$3:$E$552,MATCH($B387,Sandingan!$D$3:$D$552,FALSE))</f>
        <v>45689</v>
      </c>
      <c r="D387" s="731" t="str">
        <f t="array" ref="D387">INDEX(#REF!,MATCH($B387,Sandingan!$D$3:$D$552,FALSE))</f>
        <v>#REF!</v>
      </c>
      <c r="E387" s="105" t="str">
        <f t="array" ref="E387">index(Sandingan!K$3:K$552,match($B387,Sandingan!$D$3:$D$552,false))</f>
        <v>Peraturan Walikota Bontang Nomor 17 Tahun 2021</v>
      </c>
      <c r="F387" s="64">
        <f t="array" ref="F387">index(Sandingan!L$3:L$552,match($B387,Sandingan!$D$3:$D$552,false))</f>
        <v>2021</v>
      </c>
      <c r="G387" s="64"/>
      <c r="H387" s="748"/>
      <c r="I387" s="748"/>
      <c r="J387" s="748"/>
      <c r="K387" s="748"/>
      <c r="L387" s="748"/>
      <c r="M387" s="748"/>
      <c r="N387" s="748"/>
    </row>
    <row r="388">
      <c r="A388" s="759">
        <v>383.0</v>
      </c>
      <c r="B388" s="773" t="s">
        <v>4782</v>
      </c>
      <c r="C388" s="761">
        <f t="array" ref="C388">INDEX(Sandingan!$E$3:$E$552,MATCH($B388,Sandingan!$D$3:$D$552,FALSE))</f>
        <v>45748</v>
      </c>
      <c r="D388" s="762" t="str">
        <f t="array" ref="D388">INDEX(#REF!,MATCH($B388,Sandingan!$D$3:$D$552,FALSE))</f>
        <v>#REF!</v>
      </c>
      <c r="E388" s="763" t="str">
        <f t="array" ref="E388">INDEX(Sandingan!AZ$3:AZ$552,MATCH($B388,Sandingan!$D$3:$D$552,FALSE))</f>
        <v>#REF!</v>
      </c>
      <c r="F388" s="764" t="str">
        <f t="array" ref="F388">INDEX(Sandingan!BA$3:BA$552,MATCH($B388,Sandingan!$D$3:$D$552,FALSE))</f>
        <v>#REF!</v>
      </c>
      <c r="G388" s="765" t="str">
        <f t="array" ref="G388">INDEX(Sandingan!$BG$3:$BG$552,MATCH($B388,Sandingan!$D$3:$D$552,FALSE))</f>
        <v>#REF!</v>
      </c>
      <c r="H388" s="748"/>
      <c r="I388" s="748"/>
      <c r="J388" s="748"/>
      <c r="K388" s="748"/>
      <c r="L388" s="748"/>
      <c r="M388" s="748"/>
      <c r="N388" s="748"/>
    </row>
    <row r="389">
      <c r="A389" s="145">
        <v>384.0</v>
      </c>
      <c r="B389" s="312" t="s">
        <v>3384</v>
      </c>
      <c r="C389" s="766" t="str">
        <f t="array" ref="C389">INDEX(Sandingan!$E$3:$E$552,MATCH($B389,Sandingan!$D$3:$D$552,FALSE))</f>
        <v/>
      </c>
      <c r="D389" s="731" t="str">
        <f t="array" ref="D389">INDEX(#REF!,MATCH($B389,Sandingan!$D$3:$D$552,FALSE))</f>
        <v>#REF!</v>
      </c>
      <c r="E389" s="64"/>
      <c r="F389" s="731"/>
      <c r="G389" s="64"/>
      <c r="H389" s="748"/>
      <c r="I389" s="748"/>
      <c r="J389" s="748"/>
      <c r="K389" s="748"/>
      <c r="L389" s="748"/>
      <c r="M389" s="748"/>
      <c r="N389" s="748"/>
    </row>
    <row r="390">
      <c r="A390" s="145">
        <v>385.0</v>
      </c>
      <c r="B390" s="312" t="s">
        <v>3374</v>
      </c>
      <c r="C390" s="766">
        <f t="array" ref="C390">INDEX(Sandingan!$E$3:$E$552,MATCH($B390,Sandingan!$D$3:$D$552,FALSE))</f>
        <v>45748</v>
      </c>
      <c r="D390" s="731" t="str">
        <f t="array" ref="D390">INDEX(#REF!,MATCH($B390,Sandingan!$D$3:$D$552,FALSE))</f>
        <v>#REF!</v>
      </c>
      <c r="E390" s="114" t="str">
        <f t="array" ref="E390">INDEX(Sandingan!AZ$3:AZ$552,MATCH($B390,Sandingan!$D$3:$D$552,FALSE))</f>
        <v>Peraturan Bupati Bulungan Nomor 37 Tahun 2022</v>
      </c>
      <c r="F390" s="71">
        <f t="array" ref="F390">INDEX(Sandingan!BA$3:BA$552,MATCH($B390,Sandingan!$D$3:$D$552,FALSE))</f>
        <v>2020</v>
      </c>
      <c r="G390" s="64" t="str">
        <f t="array" ref="G390">INDEX(Sandingan!$BG$3:$BG$552,MATCH($B390,Sandingan!$D$3:$D$552,FALSE))</f>
        <v>Tidak Punya</v>
      </c>
      <c r="H390" s="748"/>
      <c r="I390" s="748"/>
      <c r="J390" s="748"/>
      <c r="K390" s="748"/>
      <c r="L390" s="748"/>
      <c r="M390" s="748"/>
      <c r="N390" s="748"/>
    </row>
    <row r="391">
      <c r="A391" s="145">
        <v>386.0</v>
      </c>
      <c r="B391" s="312" t="s">
        <v>3386</v>
      </c>
      <c r="C391" s="766" t="str">
        <f t="array" ref="C391">INDEX(Sandingan!$E$3:$E$552,MATCH($B391,Sandingan!$D$3:$D$552,FALSE))</f>
        <v/>
      </c>
      <c r="D391" s="731" t="str">
        <f t="array" ref="D391">INDEX(#REF!,MATCH($B391,Sandingan!$D$3:$D$552,FALSE))</f>
        <v>#REF!</v>
      </c>
      <c r="E391" s="64"/>
      <c r="F391" s="731"/>
      <c r="G391" s="64"/>
      <c r="H391" s="748"/>
      <c r="I391" s="748"/>
      <c r="J391" s="748"/>
      <c r="K391" s="748"/>
      <c r="L391" s="748"/>
      <c r="M391" s="748"/>
      <c r="N391" s="748"/>
    </row>
    <row r="392">
      <c r="A392" s="145">
        <v>387.0</v>
      </c>
      <c r="B392" s="312" t="s">
        <v>3385</v>
      </c>
      <c r="C392" s="731" t="str">
        <f t="array" ref="C392">INDEX(Sandingan!$E$3:$E$552,MATCH($B392,Sandingan!$D$3:$D$552,FALSE))</f>
        <v/>
      </c>
      <c r="D392" s="731" t="str">
        <f t="array" ref="D392">INDEX(#REF!,MATCH($B392,Sandingan!$D$3:$D$552,FALSE))</f>
        <v>#REF!</v>
      </c>
      <c r="E392" s="64"/>
      <c r="F392" s="731"/>
      <c r="G392" s="64"/>
      <c r="H392" s="748"/>
      <c r="I392" s="748"/>
      <c r="J392" s="748"/>
      <c r="K392" s="748"/>
      <c r="L392" s="748"/>
      <c r="M392" s="748"/>
      <c r="N392" s="748"/>
    </row>
    <row r="393">
      <c r="A393" s="145">
        <v>388.0</v>
      </c>
      <c r="B393" s="312" t="s">
        <v>3383</v>
      </c>
      <c r="C393" s="766" t="str">
        <f t="array" ref="C393">INDEX(Sandingan!$E$3:$E$552,MATCH($B393,Sandingan!$D$3:$D$552,FALSE))</f>
        <v/>
      </c>
      <c r="D393" s="731" t="str">
        <f t="array" ref="D393">INDEX(#REF!,MATCH($B393,Sandingan!$D$3:$D$552,FALSE))</f>
        <v>#REF!</v>
      </c>
      <c r="E393" s="64"/>
      <c r="F393" s="731"/>
      <c r="G393" s="64"/>
      <c r="H393" s="748"/>
      <c r="I393" s="748"/>
      <c r="J393" s="748"/>
      <c r="K393" s="748"/>
      <c r="L393" s="748"/>
      <c r="M393" s="748"/>
      <c r="N393" s="748"/>
    </row>
    <row r="394">
      <c r="A394" s="759">
        <v>389.0</v>
      </c>
      <c r="B394" s="773" t="s">
        <v>4783</v>
      </c>
      <c r="C394" s="761">
        <f t="array" ref="C394">INDEX(Sandingan!$E$3:$E$552,MATCH($B394,Sandingan!$D$3:$D$552,FALSE))</f>
        <v>45748</v>
      </c>
      <c r="D394" s="762" t="str">
        <f t="array" ref="D394">INDEX(#REF!,MATCH($B394,Sandingan!$D$3:$D$552,FALSE))</f>
        <v>#REF!</v>
      </c>
      <c r="E394" s="763" t="str">
        <f t="array" ref="E394">INDEX(Sandingan!AZ$3:AZ$552,MATCH($B394,Sandingan!$D$3:$D$552,FALSE))</f>
        <v>#REF!</v>
      </c>
      <c r="F394" s="764" t="str">
        <f t="array" ref="F394">INDEX(Sandingan!BA$3:BA$552,MATCH($B394,Sandingan!$D$3:$D$552,FALSE))</f>
        <v>#REF!</v>
      </c>
      <c r="G394" s="765" t="str">
        <f t="array" ref="G394">INDEX(Sandingan!$BG$3:$BG$552,MATCH($B394,Sandingan!$D$3:$D$552,FALSE))</f>
        <v>#REF!</v>
      </c>
      <c r="H394" s="748"/>
      <c r="I394" s="748"/>
      <c r="J394" s="748"/>
      <c r="K394" s="748"/>
      <c r="L394" s="748"/>
      <c r="M394" s="748"/>
      <c r="N394" s="748"/>
    </row>
    <row r="395">
      <c r="A395" s="145">
        <v>390.0</v>
      </c>
      <c r="B395" s="312" t="s">
        <v>4084</v>
      </c>
      <c r="C395" s="766">
        <f t="array" ref="C395">INDEX(Sandingan!$E$3:$E$552,MATCH($B395,Sandingan!$D$3:$D$552,FALSE))</f>
        <v>45689</v>
      </c>
      <c r="D395" s="731" t="str">
        <f t="array" ref="D395">INDEX(#REF!,MATCH($B395,Sandingan!$D$3:$D$552,FALSE))</f>
        <v>#REF!</v>
      </c>
      <c r="E395" s="105" t="str">
        <f t="array" ref="E395">index(Sandingan!K$3:K$552,match($B395,Sandingan!$D$3:$D$552,false))</f>
        <v>Surat Rekomendasi Nomor 060/23.8298/SEKR-RO-ORG tanggal 22 November2023</v>
      </c>
      <c r="F395" s="64">
        <f t="array" ref="F395">index(Sandingan!L$3:L$552,match($B395,Sandingan!$D$3:$D$552,false))</f>
        <v>2024</v>
      </c>
      <c r="G395" s="64"/>
      <c r="H395" s="748"/>
      <c r="I395" s="748"/>
      <c r="J395" s="748"/>
      <c r="K395" s="748"/>
      <c r="L395" s="748"/>
      <c r="M395" s="748"/>
      <c r="N395" s="748"/>
    </row>
    <row r="396">
      <c r="A396" s="145">
        <v>391.0</v>
      </c>
      <c r="B396" s="312" t="s">
        <v>4105</v>
      </c>
      <c r="C396" s="766">
        <f t="array" ref="C396">INDEX(Sandingan!$E$3:$E$552,MATCH($B396,Sandingan!$D$3:$D$552,FALSE))</f>
        <v>45748</v>
      </c>
      <c r="D396" s="731" t="str">
        <f t="array" ref="D396">INDEX(#REF!,MATCH($B396,Sandingan!$D$3:$D$552,FALSE))</f>
        <v>#REF!</v>
      </c>
      <c r="E396" s="114" t="str">
        <f t="array" ref="E396">INDEX(Sandingan!AZ$3:AZ$552,MATCH($B396,Sandingan!$D$3:$D$552,FALSE))</f>
        <v>Peraturan Bupati Nomor 35 Tahun 2022</v>
      </c>
      <c r="F396" s="71">
        <f t="array" ref="F396">INDEX(Sandingan!BA$3:BA$552,MATCH($B396,Sandingan!$D$3:$D$552,FALSE))</f>
        <v>2022</v>
      </c>
      <c r="G396" s="64" t="str">
        <f t="array" ref="G396">INDEX(Sandingan!$BG$3:$BG$552,MATCH($B396,Sandingan!$D$3:$D$552,FALSE))</f>
        <v>MILIK SENDIRI</v>
      </c>
      <c r="H396" s="748"/>
      <c r="I396" s="748"/>
      <c r="J396" s="748"/>
      <c r="K396" s="748"/>
      <c r="L396" s="748"/>
      <c r="M396" s="748"/>
      <c r="N396" s="748"/>
    </row>
    <row r="397">
      <c r="A397" s="145">
        <v>392.0</v>
      </c>
      <c r="B397" s="312" t="s">
        <v>4139</v>
      </c>
      <c r="C397" s="766">
        <f t="array" ref="C397">INDEX(Sandingan!$E$3:$E$552,MATCH($B397,Sandingan!$D$3:$D$552,FALSE))</f>
        <v>45689</v>
      </c>
      <c r="D397" s="731" t="str">
        <f t="array" ref="D397">INDEX(#REF!,MATCH($B397,Sandingan!$D$3:$D$552,FALSE))</f>
        <v>#REF!</v>
      </c>
      <c r="E397" s="105" t="str">
        <f t="array" ref="E397">index(Sandingan!K$3:K$552,match($B397,Sandingan!$D$3:$D$552,false))</f>
        <v>Surat Rekomendasi Nomor : 060/23.5478/Sekr-Ro.Org tanggal 30 Agustus 2023</v>
      </c>
      <c r="F397" s="64">
        <f t="array" ref="F397">index(Sandingan!L$3:L$552,match($B397,Sandingan!$D$3:$D$552,false))</f>
        <v>2024</v>
      </c>
      <c r="G397" s="64"/>
      <c r="H397" s="748"/>
      <c r="I397" s="748"/>
      <c r="J397" s="748"/>
      <c r="K397" s="748"/>
      <c r="L397" s="748"/>
      <c r="M397" s="748"/>
      <c r="N397" s="748"/>
    </row>
    <row r="398">
      <c r="A398" s="145">
        <v>393.0</v>
      </c>
      <c r="B398" s="312" t="s">
        <v>4164</v>
      </c>
      <c r="C398" s="731" t="str">
        <f t="array" ref="C398">INDEX(Sandingan!$E$3:$E$552,MATCH($B398,Sandingan!$D$3:$D$552,FALSE))</f>
        <v/>
      </c>
      <c r="D398" s="731" t="str">
        <f t="array" ref="D398">INDEX(#REF!,MATCH($B398,Sandingan!$D$3:$D$552,FALSE))</f>
        <v>#REF!</v>
      </c>
      <c r="E398" s="64"/>
      <c r="F398" s="731"/>
      <c r="G398" s="64"/>
      <c r="H398" s="748"/>
      <c r="I398" s="748"/>
      <c r="J398" s="748"/>
      <c r="K398" s="748"/>
      <c r="L398" s="748"/>
      <c r="M398" s="748"/>
      <c r="N398" s="748"/>
    </row>
    <row r="399">
      <c r="A399" s="145">
        <v>394.0</v>
      </c>
      <c r="B399" s="312" t="s">
        <v>4165</v>
      </c>
      <c r="C399" s="766" t="str">
        <f t="array" ref="C399">INDEX(Sandingan!$E$3:$E$552,MATCH($B399,Sandingan!$D$3:$D$552,FALSE))</f>
        <v/>
      </c>
      <c r="D399" s="731" t="str">
        <f t="array" ref="D399">INDEX(#REF!,MATCH($B399,Sandingan!$D$3:$D$552,FALSE))</f>
        <v>#REF!</v>
      </c>
      <c r="E399" s="64"/>
      <c r="F399" s="731"/>
      <c r="G399" s="64"/>
      <c r="H399" s="748"/>
      <c r="I399" s="748"/>
      <c r="J399" s="748"/>
      <c r="K399" s="748"/>
      <c r="L399" s="748"/>
      <c r="M399" s="748"/>
      <c r="N399" s="748"/>
    </row>
    <row r="400">
      <c r="A400" s="145">
        <v>395.0</v>
      </c>
      <c r="B400" s="312" t="s">
        <v>4149</v>
      </c>
      <c r="C400" s="766">
        <f t="array" ref="C400">INDEX(Sandingan!$E$3:$E$552,MATCH($B400,Sandingan!$D$3:$D$552,FALSE))</f>
        <v>45689</v>
      </c>
      <c r="D400" s="731" t="str">
        <f t="array" ref="D400">INDEX(#REF!,MATCH($B400,Sandingan!$D$3:$D$552,FALSE))</f>
        <v>#REF!</v>
      </c>
      <c r="E400" s="105" t="str">
        <f t="array" ref="E400">index(Sandingan!K$3:K$552,match($B400,Sandingan!$D$3:$D$552,false))</f>
        <v>Peraturan Bupati Minahasa Utara Nomor 10 Tahun 2023</v>
      </c>
      <c r="F400" s="64">
        <f t="array" ref="F400">index(Sandingan!L$3:L$552,match($B400,Sandingan!$D$3:$D$552,false))</f>
        <v>2023</v>
      </c>
      <c r="G400" s="64"/>
      <c r="H400" s="748"/>
      <c r="I400" s="748"/>
      <c r="J400" s="748"/>
      <c r="K400" s="748"/>
      <c r="L400" s="748"/>
      <c r="M400" s="748"/>
      <c r="N400" s="748"/>
    </row>
    <row r="401">
      <c r="A401" s="145">
        <v>396.0</v>
      </c>
      <c r="B401" s="312" t="s">
        <v>4075</v>
      </c>
      <c r="C401" s="766">
        <f t="array" ref="C401">INDEX(Sandingan!$E$3:$E$552,MATCH($B401,Sandingan!$D$3:$D$552,FALSE))</f>
        <v>45748</v>
      </c>
      <c r="D401" s="731" t="str">
        <f t="array" ref="D401">INDEX(#REF!,MATCH($B401,Sandingan!$D$3:$D$552,FALSE))</f>
        <v>#REF!</v>
      </c>
      <c r="E401" s="114" t="str">
        <f t="array" ref="E401">INDEX(Sandingan!AZ$3:AZ$552,MATCH($B401,Sandingan!$D$3:$D$552,FALSE))</f>
        <v>Peraturan Bupati Nomor 46 Tahun 2020</v>
      </c>
      <c r="F401" s="71">
        <f t="array" ref="F401">INDEX(Sandingan!BA$3:BA$552,MATCH($B401,Sandingan!$D$3:$D$552,FALSE))</f>
        <v>2020</v>
      </c>
      <c r="G401" s="64" t="str">
        <f t="array" ref="G401">INDEX(Sandingan!$BG$3:$BG$552,MATCH($B401,Sandingan!$D$3:$D$552,FALSE))</f>
        <v>Sewa/Kontrak</v>
      </c>
      <c r="H401" s="748"/>
      <c r="I401" s="748"/>
      <c r="J401" s="748"/>
      <c r="K401" s="748"/>
      <c r="L401" s="748"/>
      <c r="M401" s="748"/>
      <c r="N401" s="748"/>
    </row>
    <row r="402">
      <c r="A402" s="145">
        <v>397.0</v>
      </c>
      <c r="B402" s="312" t="s">
        <v>4784</v>
      </c>
      <c r="C402" s="766">
        <f t="array" ref="C402">INDEX(Sandingan!$E$3:$E$552,MATCH($B402,Sandingan!$D$3:$D$552,FALSE))</f>
        <v>45689</v>
      </c>
      <c r="D402" s="731" t="str">
        <f t="array" ref="D402">INDEX(#REF!,MATCH($B402,Sandingan!$D$3:$D$552,FALSE))</f>
        <v>#REF!</v>
      </c>
      <c r="E402" s="105" t="str">
        <f t="array" ref="E402">index(Sandingan!K$3:K$552,match($B402,Sandingan!$D$3:$D$552,false))</f>
        <v>Peraturan Bupati Kepulauan Siau Tagulandang Biaro Nomor 32 Tahun 2023</v>
      </c>
      <c r="F402" s="64">
        <f t="array" ref="F402">index(Sandingan!L$3:L$552,match($B402,Sandingan!$D$3:$D$552,false))</f>
        <v>2023</v>
      </c>
      <c r="G402" s="64"/>
      <c r="H402" s="748"/>
      <c r="I402" s="748"/>
      <c r="J402" s="748"/>
      <c r="K402" s="748"/>
      <c r="L402" s="748"/>
      <c r="M402" s="748"/>
      <c r="N402" s="748"/>
    </row>
    <row r="403">
      <c r="A403" s="145">
        <v>398.0</v>
      </c>
      <c r="B403" s="312" t="s">
        <v>4114</v>
      </c>
      <c r="C403" s="766">
        <f t="array" ref="C403">INDEX(Sandingan!$E$3:$E$552,MATCH($B403,Sandingan!$D$3:$D$552,FALSE))</f>
        <v>45689</v>
      </c>
      <c r="D403" s="731" t="str">
        <f t="array" ref="D403">INDEX(#REF!,MATCH($B403,Sandingan!$D$3:$D$552,FALSE))</f>
        <v>#REF!</v>
      </c>
      <c r="E403" s="105" t="str">
        <f t="array" ref="E403">index(Sandingan!K$3:K$552,match($B403,Sandingan!$D$3:$D$552,false))</f>
        <v>Perbup No 64 Thn 2020 tentang Pembentukan UPTD Pada Dinas PPPA Kab Minahasa Tenggara </v>
      </c>
      <c r="F403" s="64">
        <f t="array" ref="F403">index(Sandingan!L$3:L$552,match($B403,Sandingan!$D$3:$D$552,false))</f>
        <v>2020</v>
      </c>
      <c r="G403" s="64"/>
      <c r="H403" s="748"/>
      <c r="I403" s="748"/>
      <c r="J403" s="748"/>
      <c r="K403" s="748"/>
      <c r="L403" s="748"/>
      <c r="M403" s="748"/>
      <c r="N403" s="748"/>
    </row>
    <row r="404">
      <c r="A404" s="145">
        <v>399.0</v>
      </c>
      <c r="B404" s="312" t="s">
        <v>4163</v>
      </c>
      <c r="C404" s="766">
        <f t="array" ref="C404">INDEX(Sandingan!$E$3:$E$552,MATCH($B404,Sandingan!$D$3:$D$552,FALSE))</f>
        <v>45689</v>
      </c>
      <c r="D404" s="731" t="str">
        <f t="array" ref="D404">INDEX(#REF!,MATCH($B404,Sandingan!$D$3:$D$552,FALSE))</f>
        <v>#REF!</v>
      </c>
      <c r="E404" s="105" t="str">
        <f t="array" ref="E404">index(Sandingan!K$3:K$552,match($B404,Sandingan!$D$3:$D$552,false))</f>
        <v>#N/A</v>
      </c>
      <c r="F404" s="64" t="str">
        <f t="array" ref="F404">index(Sandingan!L$3:L$552,match($B404,Sandingan!$D$3:$D$552,false))</f>
        <v>#N/A</v>
      </c>
      <c r="G404" s="64"/>
      <c r="H404" s="748"/>
      <c r="I404" s="748"/>
      <c r="J404" s="748"/>
      <c r="K404" s="748"/>
      <c r="L404" s="748"/>
      <c r="M404" s="748"/>
      <c r="N404" s="748"/>
    </row>
    <row r="405">
      <c r="A405" s="145">
        <v>400.0</v>
      </c>
      <c r="B405" s="312" t="s">
        <v>4063</v>
      </c>
      <c r="C405" s="766">
        <f t="array" ref="C405">INDEX(Sandingan!$E$3:$E$552,MATCH($B405,Sandingan!$D$3:$D$552,FALSE))</f>
        <v>45748</v>
      </c>
      <c r="D405" s="731" t="str">
        <f t="array" ref="D405">INDEX(#REF!,MATCH($B405,Sandingan!$D$3:$D$552,FALSE))</f>
        <v>#REF!</v>
      </c>
      <c r="E405" s="114" t="str">
        <f t="array" ref="E405">INDEX(Sandingan!AZ$3:AZ$552,MATCH($B405,Sandingan!$D$3:$D$552,FALSE))</f>
        <v>Peraturan Bupati Nomor 71 tahun 2017</v>
      </c>
      <c r="F405" s="71">
        <f t="array" ref="F405">INDEX(Sandingan!BA$3:BA$552,MATCH($B405,Sandingan!$D$3:$D$552,FALSE))</f>
        <v>2017</v>
      </c>
      <c r="G405" s="64" t="str">
        <f t="array" ref="G405">INDEX(Sandingan!$BG$3:$BG$552,MATCH($B405,Sandingan!$D$3:$D$552,FALSE))</f>
        <v>Aset Pemda Dikelola Dinas PPPA</v>
      </c>
      <c r="H405" s="748"/>
      <c r="I405" s="748"/>
      <c r="J405" s="748"/>
      <c r="K405" s="748"/>
      <c r="L405" s="748"/>
      <c r="M405" s="748"/>
      <c r="N405" s="748"/>
    </row>
    <row r="406">
      <c r="A406" s="145">
        <v>401.0</v>
      </c>
      <c r="B406" s="312" t="s">
        <v>4095</v>
      </c>
      <c r="C406" s="766">
        <f t="array" ref="C406">INDEX(Sandingan!$E$3:$E$552,MATCH($B406,Sandingan!$D$3:$D$552,FALSE))</f>
        <v>45748</v>
      </c>
      <c r="D406" s="731" t="str">
        <f t="array" ref="D406">INDEX(#REF!,MATCH($B406,Sandingan!$D$3:$D$552,FALSE))</f>
        <v>#REF!</v>
      </c>
      <c r="E406" s="114" t="str">
        <f t="array" ref="E406">INDEX(Sandingan!AZ$3:AZ$552,MATCH($B406,Sandingan!$D$3:$D$552,FALSE))</f>
        <v>Peraturan Walikota No. 17 tahun 2021</v>
      </c>
      <c r="F406" s="71">
        <f t="array" ref="F406">INDEX(Sandingan!BA$3:BA$552,MATCH($B406,Sandingan!$D$3:$D$552,FALSE))</f>
        <v>2021</v>
      </c>
      <c r="G406" s="64" t="str">
        <f t="array" ref="G406">INDEX(Sandingan!$BG$3:$BG$552,MATCH($B406,Sandingan!$D$3:$D$552,FALSE))</f>
        <v>Sewa/Kontrak</v>
      </c>
      <c r="H406" s="748"/>
      <c r="I406" s="748"/>
      <c r="J406" s="748"/>
      <c r="K406" s="748"/>
      <c r="L406" s="748"/>
      <c r="M406" s="748"/>
      <c r="N406" s="748"/>
    </row>
    <row r="407">
      <c r="A407" s="145">
        <v>402.0</v>
      </c>
      <c r="B407" s="312" t="s">
        <v>4161</v>
      </c>
      <c r="C407" s="766">
        <f t="array" ref="C407">INDEX(Sandingan!$E$3:$E$552,MATCH($B407,Sandingan!$D$3:$D$552,FALSE))</f>
        <v>45689</v>
      </c>
      <c r="D407" s="731" t="str">
        <f t="array" ref="D407">INDEX(#REF!,MATCH($B407,Sandingan!$D$3:$D$552,FALSE))</f>
        <v>#REF!</v>
      </c>
      <c r="E407" s="105" t="str">
        <f t="array" ref="E407">index(Sandingan!K$3:K$552,match($B407,Sandingan!$D$3:$D$552,false))</f>
        <v>Peraturan Walikota Bitung Nomor 29 Tahun 2022</v>
      </c>
      <c r="F407" s="64">
        <f t="array" ref="F407">index(Sandingan!L$3:L$552,match($B407,Sandingan!$D$3:$D$552,false))</f>
        <v>2022</v>
      </c>
      <c r="G407" s="64"/>
      <c r="H407" s="748"/>
      <c r="I407" s="748"/>
      <c r="J407" s="748"/>
      <c r="K407" s="748"/>
      <c r="L407" s="748"/>
      <c r="M407" s="748"/>
      <c r="N407" s="748"/>
    </row>
    <row r="408">
      <c r="A408" s="145">
        <v>403.0</v>
      </c>
      <c r="B408" s="312" t="s">
        <v>4133</v>
      </c>
      <c r="C408" s="766">
        <f t="array" ref="C408">INDEX(Sandingan!$E$3:$E$552,MATCH($B408,Sandingan!$D$3:$D$552,FALSE))</f>
        <v>45748</v>
      </c>
      <c r="D408" s="731" t="str">
        <f t="array" ref="D408">INDEX(#REF!,MATCH($B408,Sandingan!$D$3:$D$552,FALSE))</f>
        <v>#REF!</v>
      </c>
      <c r="E408" s="114" t="str">
        <f t="array" ref="E408">INDEX(Sandingan!AZ$3:AZ$552,MATCH($B408,Sandingan!$D$3:$D$552,FALSE))</f>
        <v>Peraturan Walikota Tomohon Nomor 17 Tahun 2023</v>
      </c>
      <c r="F408" s="71">
        <f t="array" ref="F408">INDEX(Sandingan!BA$3:BA$552,MATCH($B408,Sandingan!$D$3:$D$552,FALSE))</f>
        <v>2023</v>
      </c>
      <c r="G408" s="64" t="str">
        <f t="array" ref="G408">INDEX(Sandingan!$BG$3:$BG$552,MATCH($B408,Sandingan!$D$3:$D$552,FALSE))</f>
        <v>MILIK SENDIRI</v>
      </c>
      <c r="H408" s="748"/>
      <c r="I408" s="748"/>
      <c r="J408" s="748"/>
      <c r="K408" s="748"/>
      <c r="L408" s="748"/>
      <c r="M408" s="748"/>
      <c r="N408" s="748"/>
    </row>
    <row r="409">
      <c r="A409" s="145">
        <v>404.0</v>
      </c>
      <c r="B409" s="312" t="s">
        <v>4121</v>
      </c>
      <c r="C409" s="766">
        <f t="array" ref="C409">INDEX(Sandingan!$E$3:$E$552,MATCH($B409,Sandingan!$D$3:$D$552,FALSE))</f>
        <v>45689</v>
      </c>
      <c r="D409" s="731" t="str">
        <f t="array" ref="D409">INDEX(#REF!,MATCH($B409,Sandingan!$D$3:$D$552,FALSE))</f>
        <v>#REF!</v>
      </c>
      <c r="E409" s="105" t="str">
        <f t="array" ref="E409">index(Sandingan!K$3:K$552,match($B409,Sandingan!$D$3:$D$552,false))</f>
        <v>Peraturan Walikota Kotamobagu Nomor 15 Tahun 2022</v>
      </c>
      <c r="F409" s="64">
        <f t="array" ref="F409">index(Sandingan!L$3:L$552,match($B409,Sandingan!$D$3:$D$552,false))</f>
        <v>2022</v>
      </c>
      <c r="G409" s="64"/>
      <c r="H409" s="748"/>
      <c r="I409" s="748"/>
      <c r="J409" s="748"/>
      <c r="K409" s="748"/>
      <c r="L409" s="748"/>
      <c r="M409" s="748"/>
      <c r="N409" s="748"/>
    </row>
    <row r="410">
      <c r="A410" s="759">
        <v>405.0</v>
      </c>
      <c r="B410" s="773" t="s">
        <v>4785</v>
      </c>
      <c r="C410" s="761">
        <f t="array" ref="C410">INDEX(Sandingan!$E$3:$E$552,MATCH($B410,Sandingan!$D$3:$D$552,FALSE))</f>
        <v>45689</v>
      </c>
      <c r="D410" s="762" t="str">
        <f t="array" ref="D410">INDEX(#REF!,MATCH($B410,Sandingan!$D$3:$D$552,FALSE))</f>
        <v>#REF!</v>
      </c>
      <c r="E410" s="774" t="str">
        <f t="array" ref="E410">index(Sandingan!K$3:K$552,match($B410,Sandingan!$D$3:$D$552,false))</f>
        <v>Peraturan Gubernur Sulawesi Tengah Nomor 48 Tahun 2020</v>
      </c>
      <c r="F410" s="765">
        <f t="array" ref="F410">index(Sandingan!L$3:L$552,match($B410,Sandingan!$D$3:$D$552,false))</f>
        <v>2020</v>
      </c>
      <c r="G410" s="765"/>
      <c r="H410" s="748"/>
      <c r="I410" s="748"/>
      <c r="J410" s="748"/>
      <c r="K410" s="748"/>
      <c r="L410" s="748"/>
      <c r="M410" s="748"/>
      <c r="N410" s="748"/>
    </row>
    <row r="411">
      <c r="A411" s="145">
        <v>406.0</v>
      </c>
      <c r="B411" s="312" t="s">
        <v>4057</v>
      </c>
      <c r="C411" s="766" t="str">
        <f t="array" ref="C411">INDEX(Sandingan!$E$3:$E$552,MATCH($B411,Sandingan!$D$3:$D$552,FALSE))</f>
        <v/>
      </c>
      <c r="D411" s="731" t="str">
        <f t="array" ref="D411">INDEX(#REF!,MATCH($B411,Sandingan!$D$3:$D$552,FALSE))</f>
        <v>#REF!</v>
      </c>
      <c r="E411" s="64"/>
      <c r="F411" s="731"/>
      <c r="G411" s="64"/>
      <c r="H411" s="748"/>
      <c r="I411" s="748"/>
      <c r="J411" s="748"/>
      <c r="K411" s="748"/>
      <c r="L411" s="748"/>
      <c r="M411" s="748"/>
      <c r="N411" s="748"/>
    </row>
    <row r="412">
      <c r="A412" s="145">
        <v>407.0</v>
      </c>
      <c r="B412" s="312" t="s">
        <v>4056</v>
      </c>
      <c r="C412" s="731" t="str">
        <f t="array" ref="C412">INDEX(Sandingan!$E$3:$E$552,MATCH($B412,Sandingan!$D$3:$D$552,FALSE))</f>
        <v/>
      </c>
      <c r="D412" s="731" t="str">
        <f t="array" ref="D412">INDEX(#REF!,MATCH($B412,Sandingan!$D$3:$D$552,FALSE))</f>
        <v>#REF!</v>
      </c>
      <c r="E412" s="64"/>
      <c r="F412" s="731"/>
      <c r="G412" s="64"/>
      <c r="H412" s="748"/>
      <c r="I412" s="748"/>
      <c r="J412" s="748"/>
      <c r="K412" s="748"/>
      <c r="L412" s="748"/>
      <c r="M412" s="748"/>
      <c r="N412" s="748"/>
    </row>
    <row r="413">
      <c r="A413" s="145">
        <v>408.0</v>
      </c>
      <c r="B413" s="312" t="s">
        <v>4018</v>
      </c>
      <c r="C413" s="731" t="str">
        <f t="array" ref="C413">INDEX(Sandingan!$E$3:$E$552,MATCH($B413,Sandingan!$D$3:$D$552,FALSE))</f>
        <v/>
      </c>
      <c r="D413" s="731" t="str">
        <f t="array" ref="D413">INDEX(#REF!,MATCH($B413,Sandingan!$D$3:$D$552,FALSE))</f>
        <v>#REF!</v>
      </c>
      <c r="E413" s="64"/>
      <c r="F413" s="731"/>
      <c r="G413" s="64"/>
      <c r="H413" s="748"/>
      <c r="I413" s="748"/>
      <c r="J413" s="748"/>
      <c r="K413" s="748"/>
      <c r="L413" s="748"/>
      <c r="M413" s="748"/>
      <c r="N413" s="748"/>
    </row>
    <row r="414">
      <c r="A414" s="145">
        <v>409.0</v>
      </c>
      <c r="B414" s="312" t="s">
        <v>4049</v>
      </c>
      <c r="C414" s="766">
        <f t="array" ref="C414">INDEX(Sandingan!$E$3:$E$552,MATCH($B414,Sandingan!$D$3:$D$552,FALSE))</f>
        <v>45748</v>
      </c>
      <c r="D414" s="731" t="str">
        <f t="array" ref="D414">INDEX(#REF!,MATCH($B414,Sandingan!$D$3:$D$552,FALSE))</f>
        <v>#REF!</v>
      </c>
      <c r="E414" s="114" t="str">
        <f t="array" ref="E414">INDEX(Sandingan!AZ$3:AZ$552,MATCH($B414,Sandingan!$D$3:$D$552,FALSE))</f>
        <v>Peraturan Bupati Poso No. 1 Tahun 2025</v>
      </c>
      <c r="F414" s="71">
        <f t="array" ref="F414">INDEX(Sandingan!BA$3:BA$552,MATCH($B414,Sandingan!$D$3:$D$552,FALSE))</f>
        <v>2025</v>
      </c>
      <c r="G414" s="64" t="str">
        <f t="array" ref="G414">INDEX(Sandingan!$BG$3:$BG$552,MATCH($B414,Sandingan!$D$3:$D$552,FALSE))</f>
        <v>TIDAK PUNYA</v>
      </c>
      <c r="H414" s="748"/>
      <c r="I414" s="748"/>
      <c r="J414" s="748"/>
      <c r="K414" s="748"/>
      <c r="L414" s="748"/>
      <c r="M414" s="748"/>
      <c r="N414" s="748"/>
    </row>
    <row r="415">
      <c r="A415" s="145">
        <v>410.0</v>
      </c>
      <c r="B415" s="312" t="s">
        <v>4061</v>
      </c>
      <c r="C415" s="731" t="str">
        <f t="array" ref="C415">INDEX(Sandingan!$E$3:$E$552,MATCH($B415,Sandingan!$D$3:$D$552,FALSE))</f>
        <v/>
      </c>
      <c r="D415" s="731" t="str">
        <f t="array" ref="D415">INDEX(#REF!,MATCH($B415,Sandingan!$D$3:$D$552,FALSE))</f>
        <v>#REF!</v>
      </c>
      <c r="E415" s="64"/>
      <c r="F415" s="731"/>
      <c r="G415" s="64"/>
      <c r="H415" s="748"/>
      <c r="I415" s="748"/>
      <c r="J415" s="748"/>
      <c r="K415" s="748"/>
      <c r="L415" s="748"/>
      <c r="M415" s="748"/>
      <c r="N415" s="748"/>
    </row>
    <row r="416">
      <c r="A416" s="145">
        <v>411.0</v>
      </c>
      <c r="B416" s="312" t="s">
        <v>4786</v>
      </c>
      <c r="C416" s="731" t="str">
        <f t="array" ref="C416">INDEX(Sandingan!$E$3:$E$552,MATCH($B416,Sandingan!$D$3:$D$552,FALSE))</f>
        <v/>
      </c>
      <c r="D416" s="731" t="str">
        <f t="array" ref="D416">INDEX(#REF!,MATCH($B416,Sandingan!$D$3:$D$552,FALSE))</f>
        <v>#REF!</v>
      </c>
      <c r="E416" s="64"/>
      <c r="F416" s="731"/>
      <c r="G416" s="64"/>
      <c r="H416" s="748"/>
      <c r="I416" s="748"/>
      <c r="J416" s="748"/>
      <c r="K416" s="748"/>
      <c r="L416" s="748"/>
      <c r="M416" s="748"/>
      <c r="N416" s="748"/>
    </row>
    <row r="417">
      <c r="A417" s="145">
        <v>412.0</v>
      </c>
      <c r="B417" s="312" t="s">
        <v>4060</v>
      </c>
      <c r="C417" s="766" t="str">
        <f t="array" ref="C417">INDEX(Sandingan!$E$3:$E$552,MATCH($B417,Sandingan!$D$3:$D$552,FALSE))</f>
        <v/>
      </c>
      <c r="D417" s="731" t="str">
        <f t="array" ref="D417">INDEX(#REF!,MATCH($B417,Sandingan!$D$3:$D$552,FALSE))</f>
        <v>#REF!</v>
      </c>
      <c r="E417" s="64"/>
      <c r="F417" s="731"/>
      <c r="G417" s="64"/>
      <c r="H417" s="748"/>
      <c r="I417" s="748"/>
      <c r="J417" s="748"/>
      <c r="K417" s="748"/>
      <c r="L417" s="748"/>
      <c r="M417" s="748"/>
      <c r="N417" s="748"/>
    </row>
    <row r="418">
      <c r="A418" s="145">
        <v>413.0</v>
      </c>
      <c r="B418" s="312" t="s">
        <v>3987</v>
      </c>
      <c r="C418" s="766">
        <f t="array" ref="C418">INDEX(Sandingan!$E$3:$E$552,MATCH($B418,Sandingan!$D$3:$D$552,FALSE))</f>
        <v>45748</v>
      </c>
      <c r="D418" s="731" t="str">
        <f t="array" ref="D418">INDEX(#REF!,MATCH($B418,Sandingan!$D$3:$D$552,FALSE))</f>
        <v>#REF!</v>
      </c>
      <c r="E418" s="114" t="str">
        <f t="array" ref="E418">INDEX(Sandingan!AZ$3:AZ$552,MATCH($B418,Sandingan!$D$3:$D$552,FALSE))</f>
        <v>Peraturan Bupati Parigi Moutong Nomor 10 Tahun 2024</v>
      </c>
      <c r="F418" s="71">
        <f t="array" ref="F418">INDEX(Sandingan!BA$3:BA$552,MATCH($B418,Sandingan!$D$3:$D$552,FALSE))</f>
        <v>2024</v>
      </c>
      <c r="G418" s="64" t="str">
        <f t="array" ref="G418">INDEX(Sandingan!$BG$3:$BG$552,MATCH($B418,Sandingan!$D$3:$D$552,FALSE))</f>
        <v>TIDAK PUNYA</v>
      </c>
      <c r="H418" s="748"/>
      <c r="I418" s="748"/>
      <c r="J418" s="748"/>
      <c r="K418" s="748"/>
      <c r="L418" s="748"/>
      <c r="M418" s="748"/>
      <c r="N418" s="748"/>
    </row>
    <row r="419">
      <c r="A419" s="145">
        <v>414.0</v>
      </c>
      <c r="B419" s="312" t="s">
        <v>4037</v>
      </c>
      <c r="C419" s="766">
        <f t="array" ref="C419">INDEX(Sandingan!$E$3:$E$552,MATCH($B419,Sandingan!$D$3:$D$552,FALSE))</f>
        <v>45689</v>
      </c>
      <c r="D419" s="731" t="str">
        <f t="array" ref="D419">INDEX(#REF!,MATCH($B419,Sandingan!$D$3:$D$552,FALSE))</f>
        <v>#REF!</v>
      </c>
      <c r="E419" s="105" t="str">
        <f t="array" ref="E419">index(Sandingan!K$3:K$552,match($B419,Sandingan!$D$3:$D$552,false))</f>
        <v>Peraturan Bupati Tojo Una Una Nomor 17 Tahun 2019</v>
      </c>
      <c r="F419" s="64">
        <f t="array" ref="F419">index(Sandingan!L$3:L$552,match($B419,Sandingan!$D$3:$D$552,false))</f>
        <v>2019</v>
      </c>
      <c r="G419" s="64"/>
      <c r="H419" s="748"/>
      <c r="I419" s="748"/>
      <c r="J419" s="748"/>
      <c r="K419" s="748"/>
      <c r="L419" s="748"/>
      <c r="M419" s="748"/>
      <c r="N419" s="748"/>
    </row>
    <row r="420">
      <c r="A420" s="145">
        <v>415.0</v>
      </c>
      <c r="B420" s="312" t="s">
        <v>4004</v>
      </c>
      <c r="C420" s="766">
        <f t="array" ref="C420">INDEX(Sandingan!$E$3:$E$552,MATCH($B420,Sandingan!$D$3:$D$552,FALSE))</f>
        <v>45748</v>
      </c>
      <c r="D420" s="731" t="str">
        <f t="array" ref="D420">INDEX(#REF!,MATCH($B420,Sandingan!$D$3:$D$552,FALSE))</f>
        <v>#REF!</v>
      </c>
      <c r="E420" s="114" t="str">
        <f t="array" ref="E420">INDEX(Sandingan!AZ$3:AZ$552,MATCH($B420,Sandingan!$D$3:$D$552,FALSE))</f>
        <v>Peraturan Bupati Sigi Nomor 28 Tahun 2024</v>
      </c>
      <c r="F420" s="71">
        <f t="array" ref="F420">INDEX(Sandingan!BA$3:BA$552,MATCH($B420,Sandingan!$D$3:$D$552,FALSE))</f>
        <v>2024</v>
      </c>
      <c r="G420" s="64" t="str">
        <f t="array" ref="G420">INDEX(Sandingan!$BG$3:$BG$552,MATCH($B420,Sandingan!$D$3:$D$552,FALSE))</f>
        <v>Sewa/Kontrak</v>
      </c>
      <c r="H420" s="748"/>
      <c r="I420" s="748"/>
      <c r="J420" s="748"/>
      <c r="K420" s="748"/>
      <c r="L420" s="748"/>
      <c r="M420" s="748"/>
      <c r="N420" s="748"/>
    </row>
    <row r="421">
      <c r="A421" s="145">
        <v>416.0</v>
      </c>
      <c r="B421" s="312" t="s">
        <v>4058</v>
      </c>
      <c r="C421" s="766" t="str">
        <f t="array" ref="C421">INDEX(Sandingan!$E$3:$E$552,MATCH($B421,Sandingan!$D$3:$D$552,FALSE))</f>
        <v/>
      </c>
      <c r="D421" s="731" t="str">
        <f t="array" ref="D421">INDEX(#REF!,MATCH($B421,Sandingan!$D$3:$D$552,FALSE))</f>
        <v>#REF!</v>
      </c>
      <c r="E421" s="64"/>
      <c r="F421" s="731"/>
      <c r="G421" s="64"/>
      <c r="H421" s="748"/>
      <c r="I421" s="748"/>
      <c r="J421" s="748"/>
      <c r="K421" s="748"/>
      <c r="L421" s="748"/>
      <c r="M421" s="748"/>
      <c r="N421" s="748"/>
    </row>
    <row r="422">
      <c r="A422" s="145">
        <v>417.0</v>
      </c>
      <c r="B422" s="312" t="s">
        <v>4027</v>
      </c>
      <c r="C422" s="731" t="str">
        <f t="array" ref="C422">INDEX(Sandingan!$E$3:$E$552,MATCH($B422,Sandingan!$D$3:$D$552,FALSE))</f>
        <v/>
      </c>
      <c r="D422" s="731" t="str">
        <f t="array" ref="D422">INDEX(#REF!,MATCH($B422,Sandingan!$D$3:$D$552,FALSE))</f>
        <v>#REF!</v>
      </c>
      <c r="E422" s="64"/>
      <c r="F422" s="731"/>
      <c r="G422" s="64"/>
      <c r="H422" s="748"/>
      <c r="I422" s="748"/>
      <c r="J422" s="748"/>
      <c r="K422" s="748"/>
      <c r="L422" s="748"/>
      <c r="M422" s="748"/>
      <c r="N422" s="748"/>
    </row>
    <row r="423">
      <c r="A423" s="145">
        <v>418.0</v>
      </c>
      <c r="B423" s="312" t="s">
        <v>3995</v>
      </c>
      <c r="C423" s="766" t="str">
        <f t="array" ref="C423">INDEX(Sandingan!$E$3:$E$552,MATCH($B423,Sandingan!$D$3:$D$552,FALSE))</f>
        <v/>
      </c>
      <c r="D423" s="731" t="str">
        <f t="array" ref="D423">INDEX(#REF!,MATCH($B423,Sandingan!$D$3:$D$552,FALSE))</f>
        <v>#REF!</v>
      </c>
      <c r="E423" s="64"/>
      <c r="F423" s="731"/>
      <c r="G423" s="64"/>
      <c r="H423" s="748"/>
      <c r="I423" s="748"/>
      <c r="J423" s="748"/>
      <c r="K423" s="748"/>
      <c r="L423" s="748"/>
      <c r="M423" s="748"/>
      <c r="N423" s="748"/>
    </row>
    <row r="424">
      <c r="A424" s="759">
        <v>419.0</v>
      </c>
      <c r="B424" s="773" t="s">
        <v>4787</v>
      </c>
      <c r="C424" s="761">
        <f t="array" ref="C424">INDEX(Sandingan!$E$3:$E$552,MATCH($B424,Sandingan!$D$3:$D$552,FALSE))</f>
        <v>45748</v>
      </c>
      <c r="D424" s="762" t="str">
        <f t="array" ref="D424">INDEX(#REF!,MATCH($B424,Sandingan!$D$3:$D$552,FALSE))</f>
        <v>#REF!</v>
      </c>
      <c r="E424" s="763" t="str">
        <f t="array" ref="E424">INDEX(Sandingan!AZ$3:AZ$552,MATCH($B424,Sandingan!$D$3:$D$552,FALSE))</f>
        <v>#REF!</v>
      </c>
      <c r="F424" s="764" t="str">
        <f t="array" ref="F424">INDEX(Sandingan!BA$3:BA$552,MATCH($B424,Sandingan!$D$3:$D$552,FALSE))</f>
        <v>#REF!</v>
      </c>
      <c r="G424" s="765" t="str">
        <f t="array" ref="G424">INDEX(Sandingan!$BG$3:$BG$552,MATCH($B424,Sandingan!$D$3:$D$552,FALSE))</f>
        <v>#REF!</v>
      </c>
      <c r="H424" s="748"/>
      <c r="I424" s="748"/>
      <c r="J424" s="748"/>
      <c r="K424" s="748"/>
      <c r="L424" s="748"/>
      <c r="M424" s="748"/>
      <c r="N424" s="748"/>
    </row>
    <row r="425">
      <c r="A425" s="145">
        <v>420.0</v>
      </c>
      <c r="B425" s="312" t="s">
        <v>4788</v>
      </c>
      <c r="C425" s="766">
        <f t="array" ref="C425">INDEX(Sandingan!$E$3:$E$552,MATCH($B425,Sandingan!$D$3:$D$552,FALSE))</f>
        <v>45778</v>
      </c>
      <c r="D425" s="731" t="str">
        <f t="array" ref="D425">INDEX(#REF!,MATCH($B425,Sandingan!$D$3:$D$552,FALSE))</f>
        <v>#REF!</v>
      </c>
      <c r="E425" s="114" t="str">
        <f t="array" ref="E425">INDEX(Sandingan!AZ$3:AZ$552,MATCH($B425,Sandingan!$D$3:$D$552,FALSE))</f>
        <v>#N/A</v>
      </c>
      <c r="F425" s="71" t="str">
        <f t="array" ref="F425">INDEX(Sandingan!BA$3:BA$552,MATCH($B425,Sandingan!$D$3:$D$552,FALSE))</f>
        <v>#N/A</v>
      </c>
      <c r="G425" s="64" t="str">
        <f t="array" ref="G425">INDEX(Sandingan!$BG$3:$BG$552,MATCH($B425,Sandingan!$D$3:$D$552,FALSE))</f>
        <v>#N/A</v>
      </c>
      <c r="H425" s="748"/>
      <c r="I425" s="748"/>
      <c r="J425" s="748"/>
      <c r="K425" s="748"/>
      <c r="L425" s="748"/>
      <c r="M425" s="748"/>
      <c r="N425" s="748"/>
    </row>
    <row r="426">
      <c r="A426" s="145">
        <v>421.0</v>
      </c>
      <c r="B426" s="312" t="s">
        <v>3645</v>
      </c>
      <c r="C426" s="766">
        <f t="array" ref="C426">INDEX(Sandingan!$E$3:$E$552,MATCH($B426,Sandingan!$D$3:$D$552,FALSE))</f>
        <v>45778</v>
      </c>
      <c r="D426" s="731" t="str">
        <f t="array" ref="D426">INDEX(#REF!,MATCH($B426,Sandingan!$D$3:$D$552,FALSE))</f>
        <v>#REF!</v>
      </c>
      <c r="E426" s="105" t="str">
        <f t="array" ref="E426">index(Sandingan!K$3:K$552,match($B426,Sandingan!$D$3:$D$552,false))</f>
        <v>Peraturan Bupati Bulukumba Nomor 11 Tahun 2021</v>
      </c>
      <c r="F426" s="64">
        <f t="array" ref="F426">index(Sandingan!L$3:L$552,match($B426,Sandingan!$D$3:$D$552,false))</f>
        <v>2021</v>
      </c>
      <c r="G426" s="64"/>
      <c r="H426" s="748"/>
      <c r="I426" s="748"/>
      <c r="J426" s="748"/>
      <c r="K426" s="748"/>
      <c r="L426" s="748"/>
      <c r="M426" s="748"/>
      <c r="N426" s="748"/>
    </row>
    <row r="427">
      <c r="A427" s="145">
        <v>422.0</v>
      </c>
      <c r="B427" s="312" t="s">
        <v>3703</v>
      </c>
      <c r="C427" s="766">
        <f t="array" ref="C427">INDEX(Sandingan!$E$3:$E$552,MATCH($B427,Sandingan!$D$3:$D$552,FALSE))</f>
        <v>45778</v>
      </c>
      <c r="D427" s="731" t="str">
        <f t="array" ref="D427">INDEX(#REF!,MATCH($B427,Sandingan!$D$3:$D$552,FALSE))</f>
        <v>#REF!</v>
      </c>
      <c r="E427" s="105" t="str">
        <f t="array" ref="E427">index(Sandingan!K$3:K$552,match($B427,Sandingan!$D$3:$D$552,false))</f>
        <v>Peraturan Bupati Bantaeng Nomor 65 Tahun 2023</v>
      </c>
      <c r="F427" s="64">
        <f t="array" ref="F427">index(Sandingan!L$3:L$552,match($B427,Sandingan!$D$3:$D$552,false))</f>
        <v>2023</v>
      </c>
      <c r="G427" s="64"/>
      <c r="H427" s="748"/>
      <c r="I427" s="748"/>
      <c r="J427" s="748"/>
      <c r="K427" s="748"/>
      <c r="L427" s="748"/>
      <c r="M427" s="748"/>
      <c r="N427" s="748"/>
    </row>
    <row r="428">
      <c r="A428" s="145">
        <v>423.0</v>
      </c>
      <c r="B428" s="312" t="s">
        <v>3768</v>
      </c>
      <c r="C428" s="766">
        <f t="array" ref="C428">INDEX(Sandingan!$E$3:$E$552,MATCH($B428,Sandingan!$D$3:$D$552,FALSE))</f>
        <v>45778</v>
      </c>
      <c r="D428" s="731" t="str">
        <f t="array" ref="D428">INDEX(#REF!,MATCH($B428,Sandingan!$D$3:$D$552,FALSE))</f>
        <v>#REF!</v>
      </c>
      <c r="E428" s="64"/>
      <c r="F428" s="731"/>
      <c r="G428" s="64"/>
      <c r="H428" s="748"/>
      <c r="I428" s="748"/>
      <c r="J428" s="748"/>
      <c r="K428" s="748"/>
      <c r="L428" s="748"/>
      <c r="M428" s="748"/>
      <c r="N428" s="748"/>
    </row>
    <row r="429">
      <c r="A429" s="145">
        <v>424.0</v>
      </c>
      <c r="B429" s="312" t="s">
        <v>3623</v>
      </c>
      <c r="C429" s="766">
        <f t="array" ref="C429">INDEX(Sandingan!$E$3:$E$552,MATCH($B429,Sandingan!$D$3:$D$552,FALSE))</f>
        <v>45778</v>
      </c>
      <c r="D429" s="731" t="str">
        <f t="array" ref="D429">INDEX(#REF!,MATCH($B429,Sandingan!$D$3:$D$552,FALSE))</f>
        <v>#REF!</v>
      </c>
      <c r="E429" s="105" t="str">
        <f t="array" ref="E429">index(Sandingan!K$3:K$552,match($B429,Sandingan!$D$3:$D$552,false))</f>
        <v>Peraturan Bupati Takalar Nomor 35 Tahun 2020</v>
      </c>
      <c r="F429" s="64">
        <f t="array" ref="F429">index(Sandingan!L$3:L$552,match($B429,Sandingan!$D$3:$D$552,false))</f>
        <v>2020</v>
      </c>
      <c r="G429" s="64"/>
      <c r="H429" s="748"/>
      <c r="I429" s="748"/>
      <c r="J429" s="748"/>
      <c r="K429" s="748"/>
      <c r="L429" s="748"/>
      <c r="M429" s="748"/>
      <c r="N429" s="748"/>
    </row>
    <row r="430">
      <c r="A430" s="145">
        <v>425.0</v>
      </c>
      <c r="B430" s="312" t="s">
        <v>3669</v>
      </c>
      <c r="C430" s="766">
        <f t="array" ref="C430">INDEX(Sandingan!$E$3:$E$552,MATCH($B430,Sandingan!$D$3:$D$552,FALSE))</f>
        <v>45778</v>
      </c>
      <c r="D430" s="731" t="str">
        <f t="array" ref="D430">INDEX(#REF!,MATCH($B430,Sandingan!$D$3:$D$552,FALSE))</f>
        <v>#REF!</v>
      </c>
      <c r="E430" s="114" t="str">
        <f t="array" ref="E430">INDEX(Sandingan!AZ$3:AZ$552,MATCH($B430,Sandingan!$D$3:$D$552,FALSE))</f>
        <v>Peraturan Bupati Gowa  Nomor 14 Tahun 2021</v>
      </c>
      <c r="F430" s="71">
        <f t="array" ref="F430">INDEX(Sandingan!BA$3:BA$552,MATCH($B430,Sandingan!$D$3:$D$552,FALSE))</f>
        <v>2021</v>
      </c>
      <c r="G430" s="64" t="str">
        <f t="array" ref="G430">INDEX(Sandingan!$BG$3:$BG$552,MATCH($B430,Sandingan!$D$3:$D$552,FALSE))</f>
        <v>SEWA/KONTRAK</v>
      </c>
      <c r="H430" s="748"/>
      <c r="I430" s="748"/>
      <c r="J430" s="748"/>
      <c r="K430" s="748"/>
      <c r="L430" s="748"/>
      <c r="M430" s="748"/>
      <c r="N430" s="748"/>
    </row>
    <row r="431">
      <c r="A431" s="145">
        <v>426.0</v>
      </c>
      <c r="B431" s="312" t="s">
        <v>3613</v>
      </c>
      <c r="C431" s="766">
        <f t="array" ref="C431">INDEX(Sandingan!$E$3:$E$552,MATCH($B431,Sandingan!$D$3:$D$552,FALSE))</f>
        <v>45778</v>
      </c>
      <c r="D431" s="731" t="str">
        <f t="array" ref="D431">INDEX(#REF!,MATCH($B431,Sandingan!$D$3:$D$552,FALSE))</f>
        <v>#REF!</v>
      </c>
      <c r="E431" s="114" t="str">
        <f t="array" ref="E431">INDEX(Sandingan!AZ$3:AZ$552,MATCH($B431,Sandingan!$D$3:$D$552,FALSE))</f>
        <v>Peraturan Bupati Sinjai Nomor 42 Tahun 2020</v>
      </c>
      <c r="F431" s="71">
        <f t="array" ref="F431">INDEX(Sandingan!BA$3:BA$552,MATCH($B431,Sandingan!$D$3:$D$552,FALSE))</f>
        <v>2020</v>
      </c>
      <c r="G431" s="64" t="str">
        <f t="array" ref="G431">INDEX(Sandingan!$BG$3:$BG$552,MATCH($B431,Sandingan!$D$3:$D$552,FALSE))</f>
        <v>TIDAK PUNYA</v>
      </c>
      <c r="H431" s="748"/>
      <c r="I431" s="748"/>
      <c r="J431" s="748"/>
      <c r="K431" s="748"/>
      <c r="L431" s="748"/>
      <c r="M431" s="748"/>
      <c r="N431" s="748"/>
    </row>
    <row r="432">
      <c r="A432" s="145">
        <v>427.0</v>
      </c>
      <c r="B432" s="312" t="s">
        <v>3582</v>
      </c>
      <c r="C432" s="766">
        <f t="array" ref="C432">INDEX(Sandingan!$E$3:$E$552,MATCH($B432,Sandingan!$D$3:$D$552,FALSE))</f>
        <v>45778</v>
      </c>
      <c r="D432" s="731" t="str">
        <f t="array" ref="D432">INDEX(#REF!,MATCH($B432,Sandingan!$D$3:$D$552,FALSE))</f>
        <v>#REF!</v>
      </c>
      <c r="E432" s="114" t="str">
        <f t="array" ref="E432">INDEX(Sandingan!AZ$3:AZ$552,MATCH($B432,Sandingan!$D$3:$D$552,FALSE))</f>
        <v>Peraturan Bupati Maros Nomor 65 Tahun 2022</v>
      </c>
      <c r="F432" s="71">
        <f t="array" ref="F432">INDEX(Sandingan!BA$3:BA$552,MATCH($B432,Sandingan!$D$3:$D$552,FALSE))</f>
        <v>2022</v>
      </c>
      <c r="G432" s="64" t="str">
        <f t="array" ref="G432">INDEX(Sandingan!$BG$3:$BG$552,MATCH($B432,Sandingan!$D$3:$D$552,FALSE))</f>
        <v>Tidak Punya</v>
      </c>
      <c r="H432" s="748"/>
      <c r="I432" s="748"/>
      <c r="J432" s="748"/>
      <c r="K432" s="748"/>
      <c r="L432" s="748"/>
      <c r="M432" s="748"/>
      <c r="N432" s="748"/>
    </row>
    <row r="433">
      <c r="A433" s="145">
        <v>428.0</v>
      </c>
      <c r="B433" s="312" t="s">
        <v>3726</v>
      </c>
      <c r="C433" s="766">
        <f t="array" ref="C433">INDEX(Sandingan!$E$3:$E$552,MATCH($B433,Sandingan!$D$3:$D$552,FALSE))</f>
        <v>45778</v>
      </c>
      <c r="D433" s="731" t="str">
        <f t="array" ref="D433">INDEX(#REF!,MATCH($B433,Sandingan!$D$3:$D$552,FALSE))</f>
        <v>#REF!</v>
      </c>
      <c r="E433" s="105" t="str">
        <f t="array" ref="E433">index(Sandingan!K$3:K$552,match($B433,Sandingan!$D$3:$D$552,false))</f>
        <v>Peraturan Bupati Pangkajene dan Kepulauan Nomor 9 Tahun 2024</v>
      </c>
      <c r="F433" s="64">
        <f t="array" ref="F433">index(Sandingan!L$3:L$552,match($B433,Sandingan!$D$3:$D$552,false))</f>
        <v>2024</v>
      </c>
      <c r="G433" s="64"/>
      <c r="H433" s="748"/>
      <c r="I433" s="748"/>
      <c r="J433" s="748"/>
      <c r="K433" s="748"/>
      <c r="L433" s="748"/>
      <c r="M433" s="748"/>
      <c r="N433" s="748"/>
    </row>
    <row r="434">
      <c r="A434" s="145">
        <v>429.0</v>
      </c>
      <c r="B434" s="312" t="s">
        <v>3656</v>
      </c>
      <c r="C434" s="766">
        <f t="array" ref="C434">INDEX(Sandingan!$E$3:$E$552,MATCH($B434,Sandingan!$D$3:$D$552,FALSE))</f>
        <v>45778</v>
      </c>
      <c r="D434" s="731" t="str">
        <f t="array" ref="D434">INDEX(#REF!,MATCH($B434,Sandingan!$D$3:$D$552,FALSE))</f>
        <v>#REF!</v>
      </c>
      <c r="E434" s="105" t="str">
        <f t="array" ref="E434">index(Sandingan!K$3:K$552,match($B434,Sandingan!$D$3:$D$552,false))</f>
        <v>Peraturan Bupati Barru Nomor 9 Tahun 2021</v>
      </c>
      <c r="F434" s="64">
        <f t="array" ref="F434">index(Sandingan!L$3:L$552,match($B434,Sandingan!$D$3:$D$552,false))</f>
        <v>2021</v>
      </c>
      <c r="G434" s="64"/>
      <c r="H434" s="748"/>
      <c r="I434" s="748"/>
      <c r="J434" s="748"/>
      <c r="K434" s="748"/>
      <c r="L434" s="748"/>
      <c r="M434" s="748"/>
      <c r="N434" s="748"/>
    </row>
    <row r="435">
      <c r="A435" s="145">
        <v>430.0</v>
      </c>
      <c r="B435" s="312" t="s">
        <v>3557</v>
      </c>
      <c r="C435" s="766">
        <f t="array" ref="C435">INDEX(Sandingan!$E$3:$E$552,MATCH($B435,Sandingan!$D$3:$D$552,FALSE))</f>
        <v>45778</v>
      </c>
      <c r="D435" s="731" t="str">
        <f t="array" ref="D435">INDEX(#REF!,MATCH($B435,Sandingan!$D$3:$D$552,FALSE))</f>
        <v>#REF!</v>
      </c>
      <c r="E435" s="64"/>
      <c r="F435" s="731"/>
      <c r="G435" s="64"/>
      <c r="H435" s="748"/>
      <c r="I435" s="748"/>
      <c r="J435" s="748"/>
      <c r="K435" s="748"/>
      <c r="L435" s="748"/>
      <c r="M435" s="748"/>
      <c r="N435" s="748"/>
    </row>
    <row r="436">
      <c r="A436" s="145">
        <v>431.0</v>
      </c>
      <c r="B436" s="312" t="s">
        <v>3634</v>
      </c>
      <c r="C436" s="766">
        <f t="array" ref="C436">INDEX(Sandingan!$E$3:$E$552,MATCH($B436,Sandingan!$D$3:$D$552,FALSE))</f>
        <v>45778</v>
      </c>
      <c r="D436" s="731" t="str">
        <f t="array" ref="D436">INDEX(#REF!,MATCH($B436,Sandingan!$D$3:$D$552,FALSE))</f>
        <v>#REF!</v>
      </c>
      <c r="E436" s="114" t="str">
        <f t="array" ref="E436">INDEX(Sandingan!AZ$3:AZ$552,MATCH($B436,Sandingan!$D$3:$D$552,FALSE))</f>
        <v>Peraturan Bupati Soppeng Nomor 72 Tahun 2020</v>
      </c>
      <c r="F436" s="71">
        <f t="array" ref="F436">INDEX(Sandingan!BA$3:BA$552,MATCH($B436,Sandingan!$D$3:$D$552,FALSE))</f>
        <v>2020</v>
      </c>
      <c r="G436" s="64" t="str">
        <f t="array" ref="G436">INDEX(Sandingan!$BG$3:$BG$552,MATCH($B436,Sandingan!$D$3:$D$552,FALSE))</f>
        <v>Sewa/Kontrak</v>
      </c>
      <c r="H436" s="748"/>
      <c r="I436" s="748"/>
      <c r="J436" s="748"/>
      <c r="K436" s="748"/>
      <c r="L436" s="748"/>
      <c r="M436" s="748"/>
      <c r="N436" s="748"/>
    </row>
    <row r="437">
      <c r="A437" s="145">
        <v>432.0</v>
      </c>
      <c r="B437" s="312" t="s">
        <v>3566</v>
      </c>
      <c r="C437" s="766">
        <f t="array" ref="C437">INDEX(Sandingan!$E$3:$E$552,MATCH($B437,Sandingan!$D$3:$D$552,FALSE))</f>
        <v>45778</v>
      </c>
      <c r="D437" s="731" t="str">
        <f t="array" ref="D437">INDEX(#REF!,MATCH($B437,Sandingan!$D$3:$D$552,FALSE))</f>
        <v>#REF!</v>
      </c>
      <c r="E437" s="105" t="str">
        <f t="array" ref="E437">index(Sandingan!K$3:K$552,match($B437,Sandingan!$D$3:$D$552,false))</f>
        <v>Peraturan Bupati Wajo Nomor 68 Tahun 2020</v>
      </c>
      <c r="F437" s="64">
        <f t="array" ref="F437">index(Sandingan!L$3:L$552,match($B437,Sandingan!$D$3:$D$552,false))</f>
        <v>2020</v>
      </c>
      <c r="G437" s="64"/>
      <c r="H437" s="748"/>
      <c r="I437" s="748"/>
      <c r="J437" s="748"/>
      <c r="K437" s="748"/>
      <c r="L437" s="748"/>
      <c r="M437" s="748"/>
      <c r="N437" s="748"/>
    </row>
    <row r="438">
      <c r="A438" s="145">
        <v>433.0</v>
      </c>
      <c r="B438" s="312" t="s">
        <v>3778</v>
      </c>
      <c r="C438" s="766">
        <f t="array" ref="C438">INDEX(Sandingan!$E$3:$E$552,MATCH($B438,Sandingan!$D$3:$D$552,FALSE))</f>
        <v>45689</v>
      </c>
      <c r="D438" s="731" t="str">
        <f t="array" ref="D438">INDEX(#REF!,MATCH($B438,Sandingan!$D$3:$D$552,FALSE))</f>
        <v>#REF!</v>
      </c>
      <c r="E438" s="64"/>
      <c r="F438" s="731"/>
      <c r="G438" s="64"/>
      <c r="H438" s="748"/>
      <c r="I438" s="748"/>
      <c r="J438" s="748"/>
      <c r="K438" s="748"/>
      <c r="L438" s="748"/>
      <c r="M438" s="748"/>
      <c r="N438" s="748"/>
    </row>
    <row r="439">
      <c r="A439" s="145">
        <v>434.0</v>
      </c>
      <c r="B439" s="312" t="s">
        <v>3680</v>
      </c>
      <c r="C439" s="766">
        <f t="array" ref="C439">INDEX(Sandingan!$E$3:$E$552,MATCH($B439,Sandingan!$D$3:$D$552,FALSE))</f>
        <v>45778</v>
      </c>
      <c r="D439" s="731" t="str">
        <f t="array" ref="D439">INDEX(#REF!,MATCH($B439,Sandingan!$D$3:$D$552,FALSE))</f>
        <v>#REF!</v>
      </c>
      <c r="E439" s="105" t="str">
        <f t="array" ref="E439">index(Sandingan!K$3:K$552,match($B439,Sandingan!$D$3:$D$552,false))</f>
        <v>Peraturan Bupati Pinrang Nomor 8 Tahun 2023</v>
      </c>
      <c r="F439" s="64">
        <f t="array" ref="F439">index(Sandingan!L$3:L$552,match($B439,Sandingan!$D$3:$D$552,false))</f>
        <v>2023</v>
      </c>
      <c r="G439" s="64"/>
      <c r="H439" s="748"/>
      <c r="I439" s="748"/>
      <c r="J439" s="748"/>
      <c r="K439" s="748"/>
      <c r="L439" s="748"/>
      <c r="M439" s="748"/>
      <c r="N439" s="748"/>
    </row>
    <row r="440">
      <c r="A440" s="145">
        <v>435.0</v>
      </c>
      <c r="B440" s="312" t="s">
        <v>3575</v>
      </c>
      <c r="C440" s="766">
        <f t="array" ref="C440">INDEX(Sandingan!$E$3:$E$552,MATCH($B440,Sandingan!$D$3:$D$552,FALSE))</f>
        <v>45778</v>
      </c>
      <c r="D440" s="731" t="str">
        <f t="array" ref="D440">INDEX(#REF!,MATCH($B440,Sandingan!$D$3:$D$552,FALSE))</f>
        <v>#REF!</v>
      </c>
      <c r="E440" s="105" t="str">
        <f t="array" ref="E440">index(Sandingan!K$3:K$552,match($B440,Sandingan!$D$3:$D$552,false))</f>
        <v>Peraturan Bupati Enrekang Nomor 7 Tahun 2021</v>
      </c>
      <c r="F440" s="64">
        <f t="array" ref="F440">index(Sandingan!L$3:L$552,match($B440,Sandingan!$D$3:$D$552,false))</f>
        <v>2021</v>
      </c>
      <c r="G440" s="64"/>
      <c r="H440" s="748"/>
      <c r="I440" s="748"/>
      <c r="J440" s="748"/>
      <c r="K440" s="748"/>
      <c r="L440" s="748"/>
      <c r="M440" s="748"/>
      <c r="N440" s="748"/>
    </row>
    <row r="441">
      <c r="A441" s="145">
        <v>436.0</v>
      </c>
      <c r="B441" s="312" t="s">
        <v>3692</v>
      </c>
      <c r="C441" s="766">
        <f t="array" ref="C441">INDEX(Sandingan!$E$3:$E$552,MATCH($B441,Sandingan!$D$3:$D$552,FALSE))</f>
        <v>45778</v>
      </c>
      <c r="D441" s="731" t="str">
        <f t="array" ref="D441">INDEX(#REF!,MATCH($B441,Sandingan!$D$3:$D$552,FALSE))</f>
        <v>#REF!</v>
      </c>
      <c r="E441" s="114" t="str">
        <f t="array" ref="E441">INDEX(Sandingan!AZ$3:AZ$552,MATCH($B441,Sandingan!$D$3:$D$552,FALSE))</f>
        <v>Peraturan Bupati Luwu Nomor 29 Tahun 2024 tentang Organisasi dan Tata Kerja Unit Pelaksana Teknis Daerah Perlindungan Perempuan dan Anak pada Dinas Pemberdayaan Perempuan dan Perlindungan Anak</v>
      </c>
      <c r="F441" s="71">
        <f t="array" ref="F441">INDEX(Sandingan!BA$3:BA$552,MATCH($B441,Sandingan!$D$3:$D$552,FALSE))</f>
        <v>2024</v>
      </c>
      <c r="G441" s="64" t="str">
        <f t="array" ref="G441">INDEX(Sandingan!$BG$3:$BG$552,MATCH($B441,Sandingan!$D$3:$D$552,FALSE))</f>
        <v>TIDAK PUNYA</v>
      </c>
      <c r="H441" s="748"/>
      <c r="I441" s="748"/>
      <c r="J441" s="748"/>
      <c r="K441" s="748"/>
      <c r="L441" s="748"/>
      <c r="M441" s="748"/>
      <c r="N441" s="748"/>
    </row>
    <row r="442">
      <c r="A442" s="145">
        <v>437.0</v>
      </c>
      <c r="B442" s="312" t="s">
        <v>3734</v>
      </c>
      <c r="C442" s="766">
        <f t="array" ref="C442">INDEX(Sandingan!$E$3:$E$552,MATCH($B442,Sandingan!$D$3:$D$552,FALSE))</f>
        <v>45778</v>
      </c>
      <c r="D442" s="731" t="str">
        <f t="array" ref="D442">INDEX(#REF!,MATCH($B442,Sandingan!$D$3:$D$552,FALSE))</f>
        <v>#REF!</v>
      </c>
      <c r="E442" s="105" t="str">
        <f t="array" ref="E442">index(Sandingan!K$3:K$552,match($B442,Sandingan!$D$3:$D$552,false))</f>
        <v>Peraturan Bupati Tana Toraja Nomor 35 Tahun 2023</v>
      </c>
      <c r="F442" s="64">
        <f t="array" ref="F442">index(Sandingan!L$3:L$552,match($B442,Sandingan!$D$3:$D$552,false))</f>
        <v>2023</v>
      </c>
      <c r="G442" s="64"/>
      <c r="H442" s="748"/>
      <c r="I442" s="748"/>
      <c r="J442" s="748"/>
      <c r="K442" s="748"/>
      <c r="L442" s="748"/>
      <c r="M442" s="748"/>
      <c r="N442" s="748"/>
    </row>
    <row r="443">
      <c r="A443" s="145">
        <v>438.0</v>
      </c>
      <c r="B443" s="777" t="s">
        <v>3548</v>
      </c>
      <c r="C443" s="766">
        <f t="array" ref="C443">INDEX(Sandingan!$E$3:$E$552,MATCH($B443,Sandingan!$D$3:$D$552,FALSE))</f>
        <v>45778</v>
      </c>
      <c r="D443" s="731" t="str">
        <f t="array" ref="D443">INDEX(#REF!,MATCH($B443,Sandingan!$D$3:$D$552,FALSE))</f>
        <v>#REF!</v>
      </c>
      <c r="E443" s="105" t="str">
        <f t="array" ref="E443">index(Sandingan!K$3:K$552,match($B443,Sandingan!$D$3:$D$552,false))</f>
        <v>Peraturan Bupati Luwu Utara Nomor 55 Tahun 2021</v>
      </c>
      <c r="F443" s="64">
        <f t="array" ref="F443">index(Sandingan!L$3:L$552,match($B443,Sandingan!$D$3:$D$552,false))</f>
        <v>2021</v>
      </c>
      <c r="G443" s="64" t="str">
        <f t="array" ref="G443">INDEX(Sandingan!$BG$3:$BG$552,MATCH($B443,Sandingan!$D$3:$D$552,FALSE))</f>
        <v>SEWA/KONTRAK</v>
      </c>
      <c r="H443" s="748"/>
      <c r="I443" s="748"/>
      <c r="J443" s="748"/>
      <c r="K443" s="748"/>
      <c r="L443" s="748"/>
      <c r="M443" s="748"/>
      <c r="N443" s="748"/>
    </row>
    <row r="444">
      <c r="A444" s="145">
        <v>439.0</v>
      </c>
      <c r="B444" s="312" t="s">
        <v>3604</v>
      </c>
      <c r="C444" s="766">
        <f t="array" ref="C444">INDEX(Sandingan!$E$3:$E$552,MATCH($B444,Sandingan!$D$3:$D$552,FALSE))</f>
        <v>45778</v>
      </c>
      <c r="D444" s="731" t="str">
        <f t="array" ref="D444">INDEX(#REF!,MATCH($B444,Sandingan!$D$3:$D$552,FALSE))</f>
        <v>#REF!</v>
      </c>
      <c r="E444" s="105" t="str">
        <f t="array" ref="E444">index(Sandingan!K$3:K$552,match($B444,Sandingan!$D$3:$D$552,false))</f>
        <v>Peraturan Bupati Luwu Timur Nomor 56 Tahun 2020</v>
      </c>
      <c r="F444" s="64">
        <f t="array" ref="F444">index(Sandingan!L$3:L$552,match($B444,Sandingan!$D$3:$D$552,false))</f>
        <v>2020</v>
      </c>
      <c r="G444" s="64"/>
      <c r="H444" s="748"/>
      <c r="I444" s="748"/>
      <c r="J444" s="748"/>
      <c r="K444" s="748"/>
      <c r="L444" s="748"/>
      <c r="M444" s="748"/>
      <c r="N444" s="748"/>
    </row>
    <row r="445">
      <c r="A445" s="145">
        <v>440.0</v>
      </c>
      <c r="B445" s="312" t="s">
        <v>3744</v>
      </c>
      <c r="C445" s="766">
        <f t="array" ref="C445">INDEX(Sandingan!$E$3:$E$552,MATCH($B445,Sandingan!$D$3:$D$552,FALSE))</f>
        <v>45778</v>
      </c>
      <c r="D445" s="731" t="str">
        <f t="array" ref="D445">INDEX(#REF!,MATCH($B445,Sandingan!$D$3:$D$552,FALSE))</f>
        <v>#REF!</v>
      </c>
      <c r="E445" s="105" t="str">
        <f t="array" ref="E445">index(Sandingan!K$3:K$552,match($B445,Sandingan!$D$3:$D$552,false))</f>
        <v>Surat Rekomendasi Nomor 01/0/B.Org Tanggal  Juni 2023 dalam Hal Rekomendasi Pembentukan UPTD</v>
      </c>
      <c r="F445" s="64">
        <f t="array" ref="F445">index(Sandingan!L$3:L$552,match($B445,Sandingan!$D$3:$D$552,false))</f>
        <v>2024</v>
      </c>
      <c r="G445" s="64"/>
      <c r="H445" s="748"/>
      <c r="I445" s="748"/>
      <c r="J445" s="748"/>
      <c r="K445" s="748"/>
      <c r="L445" s="748"/>
      <c r="M445" s="748"/>
      <c r="N445" s="748"/>
    </row>
    <row r="446">
      <c r="A446" s="145">
        <v>441.0</v>
      </c>
      <c r="B446" s="312" t="s">
        <v>3593</v>
      </c>
      <c r="C446" s="766">
        <f t="array" ref="C446">INDEX(Sandingan!$E$3:$E$552,MATCH($B446,Sandingan!$D$3:$D$552,FALSE))</f>
        <v>45778</v>
      </c>
      <c r="D446" s="731" t="str">
        <f t="array" ref="D446">INDEX(#REF!,MATCH($B446,Sandingan!$D$3:$D$552,FALSE))</f>
        <v>#REF!</v>
      </c>
      <c r="E446" s="114" t="str">
        <f t="array" ref="E446">INDEX(Sandingan!AZ$3:AZ$552,MATCH($B446,Sandingan!$D$3:$D$552,FALSE))</f>
        <v>Peraturan Walikota Makassar Nomor 45 Tahun 2020</v>
      </c>
      <c r="F446" s="71">
        <f t="array" ref="F446">INDEX(Sandingan!BA$3:BA$552,MATCH($B446,Sandingan!$D$3:$D$552,FALSE))</f>
        <v>2020</v>
      </c>
      <c r="G446" s="64" t="str">
        <f t="array" ref="G446">INDEX(Sandingan!$BG$3:$BG$552,MATCH($B446,Sandingan!$D$3:$D$552,FALSE))</f>
        <v>Sewa/Kontrak</v>
      </c>
      <c r="H446" s="748"/>
      <c r="I446" s="748"/>
      <c r="J446" s="748"/>
      <c r="K446" s="748"/>
      <c r="L446" s="748"/>
      <c r="M446" s="748"/>
      <c r="N446" s="748"/>
    </row>
    <row r="447">
      <c r="A447" s="145">
        <v>442.0</v>
      </c>
      <c r="B447" s="312" t="s">
        <v>3758</v>
      </c>
      <c r="C447" s="766">
        <f t="array" ref="C447">INDEX(Sandingan!$E$3:$E$552,MATCH($B447,Sandingan!$D$3:$D$552,FALSE))</f>
        <v>45778</v>
      </c>
      <c r="D447" s="731" t="str">
        <f t="array" ref="D447">INDEX(#REF!,MATCH($B447,Sandingan!$D$3:$D$552,FALSE))</f>
        <v>#REF!</v>
      </c>
      <c r="E447" s="105" t="str">
        <f t="array" ref="E447">index(Sandingan!K$3:K$552,match($B447,Sandingan!$D$3:$D$552,false))</f>
        <v>Peraturan Walikota Pare Pare Nomor 2 Tahun 2024</v>
      </c>
      <c r="F447" s="64">
        <f t="array" ref="F447">index(Sandingan!L$3:L$552,match($B447,Sandingan!$D$3:$D$552,false))</f>
        <v>2024</v>
      </c>
      <c r="G447" s="64"/>
      <c r="H447" s="748"/>
      <c r="I447" s="748"/>
      <c r="J447" s="748"/>
      <c r="K447" s="748"/>
      <c r="L447" s="748"/>
      <c r="M447" s="748"/>
      <c r="N447" s="748"/>
    </row>
    <row r="448">
      <c r="A448" s="145">
        <v>443.0</v>
      </c>
      <c r="B448" s="312" t="s">
        <v>3714</v>
      </c>
      <c r="C448" s="766">
        <f t="array" ref="C448">INDEX(Sandingan!$E$3:$E$552,MATCH($B448,Sandingan!$D$3:$D$552,FALSE))</f>
        <v>45778</v>
      </c>
      <c r="D448" s="731" t="str">
        <f t="array" ref="D448">INDEX(#REF!,MATCH($B448,Sandingan!$D$3:$D$552,FALSE))</f>
        <v>#REF!</v>
      </c>
      <c r="E448" s="105" t="str">
        <f t="array" ref="E448">index(Sandingan!K$3:K$552,match($B448,Sandingan!$D$3:$D$552,false))</f>
        <v>Peraturan Walikota Palopo Nomor 60 Tahun 2022</v>
      </c>
      <c r="F448" s="64">
        <f t="array" ref="F448">index(Sandingan!L$3:L$552,match($B448,Sandingan!$D$3:$D$552,false))</f>
        <v>2022</v>
      </c>
      <c r="G448" s="64"/>
      <c r="H448" s="748"/>
      <c r="I448" s="748"/>
      <c r="J448" s="748"/>
      <c r="K448" s="748"/>
      <c r="L448" s="748"/>
      <c r="M448" s="748"/>
      <c r="N448" s="748"/>
    </row>
    <row r="449">
      <c r="A449" s="759">
        <v>444.0</v>
      </c>
      <c r="B449" s="773" t="s">
        <v>4789</v>
      </c>
      <c r="C449" s="761">
        <f t="array" ref="C449">INDEX(Sandingan!$E$3:$E$552,MATCH($B449,Sandingan!$D$3:$D$552,FALSE))</f>
        <v>45778</v>
      </c>
      <c r="D449" s="762" t="str">
        <f t="array" ref="D449">INDEX(#REF!,MATCH($B449,Sandingan!$D$3:$D$552,FALSE))</f>
        <v>#REF!</v>
      </c>
      <c r="E449" s="774" t="str">
        <f t="array" ref="E449">index(Sandingan!K$3:K$552,match($B449,Sandingan!$D$3:$D$552,false))</f>
        <v>Peraturan Gubernur Sulawesi Tenggara Nomor 22 Tahun 2024</v>
      </c>
      <c r="F449" s="765">
        <f t="array" ref="F449">index(Sandingan!L$3:L$552,match($B449,Sandingan!$D$3:$D$552,false))</f>
        <v>2017</v>
      </c>
      <c r="G449" s="765"/>
      <c r="H449" s="748"/>
      <c r="I449" s="748"/>
      <c r="J449" s="748"/>
      <c r="K449" s="748"/>
      <c r="L449" s="748"/>
      <c r="M449" s="748"/>
      <c r="N449" s="748"/>
    </row>
    <row r="450">
      <c r="A450" s="145">
        <v>445.0</v>
      </c>
      <c r="B450" s="312" t="s">
        <v>3785</v>
      </c>
      <c r="C450" s="766">
        <f t="array" ref="C450">INDEX(Sandingan!$E$3:$E$552,MATCH($B450,Sandingan!$D$3:$D$552,FALSE))</f>
        <v>45778</v>
      </c>
      <c r="D450" s="731" t="str">
        <f t="array" ref="D450">INDEX(#REF!,MATCH($B450,Sandingan!$D$3:$D$552,FALSE))</f>
        <v>#REF!</v>
      </c>
      <c r="E450" s="105" t="str">
        <f t="array" ref="E450">index(Sandingan!K$3:K$552,match($B450,Sandingan!$D$3:$D$552,false))</f>
        <v>Peraturan Bupati Buton Nomor 10 Tahun 2019</v>
      </c>
      <c r="F450" s="64">
        <f t="array" ref="F450">index(Sandingan!L$3:L$552,match($B450,Sandingan!$D$3:$D$552,false))</f>
        <v>2019</v>
      </c>
      <c r="G450" s="64"/>
      <c r="H450" s="748"/>
      <c r="I450" s="748"/>
      <c r="J450" s="748"/>
      <c r="K450" s="748"/>
      <c r="L450" s="748"/>
      <c r="M450" s="748"/>
      <c r="N450" s="748"/>
    </row>
    <row r="451">
      <c r="A451" s="145">
        <v>446.0</v>
      </c>
      <c r="B451" s="312" t="s">
        <v>3877</v>
      </c>
      <c r="C451" s="766">
        <f t="array" ref="C451">INDEX(Sandingan!$E$3:$E$552,MATCH($B451,Sandingan!$D$3:$D$552,FALSE))</f>
        <v>45689</v>
      </c>
      <c r="D451" s="731" t="str">
        <f t="array" ref="D451">INDEX(#REF!,MATCH($B451,Sandingan!$D$3:$D$552,FALSE))</f>
        <v>#REF!</v>
      </c>
      <c r="E451" s="105" t="str">
        <f t="array" ref="E451">index(Sandingan!K$3:K$552,match($B451,Sandingan!$D$3:$D$552,false))</f>
        <v>Peraturan Bupati Muna Nomor 32 Tahun 2021</v>
      </c>
      <c r="F451" s="64">
        <f t="array" ref="F451">index(Sandingan!L$3:L$552,match($B451,Sandingan!$D$3:$D$552,false))</f>
        <v>2021</v>
      </c>
      <c r="G451" s="64"/>
      <c r="H451" s="748"/>
      <c r="I451" s="748"/>
      <c r="J451" s="748"/>
      <c r="K451" s="748"/>
      <c r="L451" s="748"/>
      <c r="M451" s="748"/>
      <c r="N451" s="748"/>
    </row>
    <row r="452">
      <c r="A452" s="145">
        <v>447.0</v>
      </c>
      <c r="B452" s="312" t="s">
        <v>3822</v>
      </c>
      <c r="C452" s="766">
        <f t="array" ref="C452">INDEX(Sandingan!$E$3:$E$552,MATCH($B452,Sandingan!$D$3:$D$552,FALSE))</f>
        <v>45778</v>
      </c>
      <c r="D452" s="731" t="str">
        <f t="array" ref="D452">INDEX(#REF!,MATCH($B452,Sandingan!$D$3:$D$552,FALSE))</f>
        <v>#REF!</v>
      </c>
      <c r="E452" s="105" t="str">
        <f t="array" ref="E452">index(Sandingan!K$3:K$552,match($B452,Sandingan!$D$3:$D$552,false))</f>
        <v>Surat Rekomendasi</v>
      </c>
      <c r="F452" s="64">
        <f t="array" ref="F452">index(Sandingan!L$3:L$552,match($B452,Sandingan!$D$3:$D$552,false))</f>
        <v>2024</v>
      </c>
      <c r="G452" s="64"/>
      <c r="H452" s="748"/>
      <c r="I452" s="748"/>
      <c r="J452" s="748"/>
      <c r="K452" s="748"/>
      <c r="L452" s="748"/>
      <c r="M452" s="748"/>
      <c r="N452" s="748"/>
    </row>
    <row r="453">
      <c r="A453" s="145">
        <v>448.0</v>
      </c>
      <c r="B453" s="312" t="s">
        <v>3850</v>
      </c>
      <c r="C453" s="766">
        <f t="array" ref="C453">INDEX(Sandingan!$E$3:$E$552,MATCH($B453,Sandingan!$D$3:$D$552,FALSE))</f>
        <v>45778</v>
      </c>
      <c r="D453" s="731" t="str">
        <f t="array" ref="D453">INDEX(#REF!,MATCH($B453,Sandingan!$D$3:$D$552,FALSE))</f>
        <v>#REF!</v>
      </c>
      <c r="E453" s="105" t="str">
        <f t="array" ref="E453">index(Sandingan!K$3:K$552,match($B453,Sandingan!$D$3:$D$552,false))</f>
        <v>Peraturan Bupati Kolaka Nomor 27 Tahun 2021</v>
      </c>
      <c r="F453" s="64">
        <f t="array" ref="F453">index(Sandingan!L$3:L$552,match($B453,Sandingan!$D$3:$D$552,false))</f>
        <v>2021</v>
      </c>
      <c r="G453" s="64"/>
      <c r="H453" s="748"/>
      <c r="I453" s="748"/>
      <c r="J453" s="748"/>
      <c r="K453" s="748"/>
      <c r="L453" s="748"/>
      <c r="M453" s="748"/>
      <c r="N453" s="748"/>
    </row>
    <row r="454">
      <c r="A454" s="145">
        <v>449.0</v>
      </c>
      <c r="B454" s="312" t="s">
        <v>3890</v>
      </c>
      <c r="C454" s="766">
        <f t="array" ref="C454">INDEX(Sandingan!$E$3:$E$552,MATCH($B454,Sandingan!$D$3:$D$552,FALSE))</f>
        <v>45689</v>
      </c>
      <c r="D454" s="731" t="str">
        <f t="array" ref="D454">INDEX(#REF!,MATCH($B454,Sandingan!$D$3:$D$552,FALSE))</f>
        <v>#REF!</v>
      </c>
      <c r="E454" s="105" t="str">
        <f t="array" ref="E454">index(Sandingan!K$3:K$552,match($B454,Sandingan!$D$3:$D$552,false))</f>
        <v>Peraturan Bupati Konawe Selatan Nomor 52 Tahun 2020</v>
      </c>
      <c r="F454" s="64">
        <f t="array" ref="F454">index(Sandingan!L$3:L$552,match($B454,Sandingan!$D$3:$D$552,false))</f>
        <v>2020</v>
      </c>
      <c r="G454" s="64"/>
      <c r="H454" s="748"/>
      <c r="I454" s="748"/>
      <c r="J454" s="748"/>
      <c r="K454" s="748"/>
      <c r="L454" s="748"/>
      <c r="M454" s="748"/>
      <c r="N454" s="748"/>
    </row>
    <row r="455">
      <c r="A455" s="145">
        <v>450.0</v>
      </c>
      <c r="B455" s="312" t="s">
        <v>3831</v>
      </c>
      <c r="C455" s="766">
        <f t="array" ref="C455">INDEX(Sandingan!$E$3:$E$552,MATCH($B455,Sandingan!$D$3:$D$552,FALSE))</f>
        <v>45778</v>
      </c>
      <c r="D455" s="731" t="str">
        <f t="array" ref="D455">INDEX(#REF!,MATCH($B455,Sandingan!$D$3:$D$552,FALSE))</f>
        <v>#REF!</v>
      </c>
      <c r="E455" s="105" t="str">
        <f t="array" ref="E455">index(Sandingan!K$3:K$552,match($B455,Sandingan!$D$3:$D$552,false))</f>
        <v>Peraturan Bupati Bombana Nomor 26 Tahun 2017</v>
      </c>
      <c r="F455" s="64">
        <f t="array" ref="F455">index(Sandingan!L$3:L$552,match($B455,Sandingan!$D$3:$D$552,false))</f>
        <v>2017</v>
      </c>
      <c r="G455" s="64"/>
      <c r="H455" s="748"/>
      <c r="I455" s="748"/>
      <c r="J455" s="748"/>
      <c r="K455" s="748"/>
      <c r="L455" s="748"/>
      <c r="M455" s="748"/>
      <c r="N455" s="748"/>
    </row>
    <row r="456">
      <c r="A456" s="145">
        <v>451.0</v>
      </c>
      <c r="B456" s="312" t="s">
        <v>3806</v>
      </c>
      <c r="C456" s="766">
        <f t="array" ref="C456">INDEX(Sandingan!$E$3:$E$552,MATCH($B456,Sandingan!$D$3:$D$552,FALSE))</f>
        <v>45778</v>
      </c>
      <c r="D456" s="731" t="str">
        <f t="array" ref="D456">INDEX(#REF!,MATCH($B456,Sandingan!$D$3:$D$552,FALSE))</f>
        <v>#REF!</v>
      </c>
      <c r="E456" s="105" t="str">
        <f t="array" ref="E456">index(Sandingan!K$3:K$552,match($B456,Sandingan!$D$3:$D$552,false))</f>
        <v>Peraturan Bupati Wakatobi Nomor 42 Tahun 2021</v>
      </c>
      <c r="F456" s="64">
        <f t="array" ref="F456">index(Sandingan!L$3:L$552,match($B456,Sandingan!$D$3:$D$552,false))</f>
        <v>2021</v>
      </c>
      <c r="G456" s="64"/>
      <c r="H456" s="748"/>
      <c r="I456" s="748"/>
      <c r="J456" s="748"/>
      <c r="K456" s="748"/>
      <c r="L456" s="748"/>
      <c r="M456" s="748"/>
      <c r="N456" s="748"/>
    </row>
    <row r="457">
      <c r="A457" s="145">
        <v>452.0</v>
      </c>
      <c r="B457" s="312" t="s">
        <v>3856</v>
      </c>
      <c r="C457" s="766">
        <f t="array" ref="C457">INDEX(Sandingan!$E$3:$E$552,MATCH($B457,Sandingan!$D$3:$D$552,FALSE))</f>
        <v>45689</v>
      </c>
      <c r="D457" s="731" t="str">
        <f t="array" ref="D457">INDEX(#REF!,MATCH($B457,Sandingan!$D$3:$D$552,FALSE))</f>
        <v>#REF!</v>
      </c>
      <c r="E457" s="105" t="str">
        <f t="array" ref="E457">index(Sandingan!K$3:K$552,match($B457,Sandingan!$D$3:$D$552,false))</f>
        <v>Peraturan Bupati Kolaka Utara Nomor 30 Tahun 2020</v>
      </c>
      <c r="F457" s="64">
        <f t="array" ref="F457">index(Sandingan!L$3:L$552,match($B457,Sandingan!$D$3:$D$552,false))</f>
        <v>2020</v>
      </c>
      <c r="G457" s="64"/>
      <c r="H457" s="748"/>
      <c r="I457" s="748"/>
      <c r="J457" s="748"/>
      <c r="K457" s="748"/>
      <c r="L457" s="748"/>
      <c r="M457" s="748"/>
      <c r="N457" s="748"/>
    </row>
    <row r="458">
      <c r="A458" s="145">
        <v>453.0</v>
      </c>
      <c r="B458" s="312" t="s">
        <v>3900</v>
      </c>
      <c r="C458" s="766">
        <f t="array" ref="C458">INDEX(Sandingan!$E$3:$E$552,MATCH($B458,Sandingan!$D$3:$D$552,FALSE))</f>
        <v>45689</v>
      </c>
      <c r="D458" s="731" t="str">
        <f t="array" ref="D458">INDEX(#REF!,MATCH($B458,Sandingan!$D$3:$D$552,FALSE))</f>
        <v>#REF!</v>
      </c>
      <c r="E458" s="105" t="str">
        <f t="array" ref="E458">index(Sandingan!K$3:K$552,match($B458,Sandingan!$D$3:$D$552,false))</f>
        <v>Peraturan Bupati Konawe Utara Nomor 11 Tahun 2021</v>
      </c>
      <c r="F458" s="64">
        <f t="array" ref="F458">index(Sandingan!L$3:L$552,match($B458,Sandingan!$D$3:$D$552,false))</f>
        <v>2021</v>
      </c>
      <c r="G458" s="64"/>
      <c r="H458" s="748"/>
      <c r="I458" s="748"/>
      <c r="J458" s="748"/>
      <c r="K458" s="748"/>
      <c r="L458" s="748"/>
      <c r="M458" s="748"/>
      <c r="N458" s="748"/>
    </row>
    <row r="459">
      <c r="A459" s="145">
        <v>454.0</v>
      </c>
      <c r="B459" s="312" t="s">
        <v>3842</v>
      </c>
      <c r="C459" s="766">
        <f t="array" ref="C459">INDEX(Sandingan!$E$3:$E$552,MATCH($B459,Sandingan!$D$3:$D$552,FALSE))</f>
        <v>45778</v>
      </c>
      <c r="D459" s="731" t="str">
        <f t="array" ref="D459">INDEX(#REF!,MATCH($B459,Sandingan!$D$3:$D$552,FALSE))</f>
        <v>#REF!</v>
      </c>
      <c r="E459" s="105" t="str">
        <f t="array" ref="E459">index(Sandingan!K$3:K$552,match($B459,Sandingan!$D$3:$D$552,false))</f>
        <v>Peraturan Bupati Buton Utara Nomor 43 Tahun 2020</v>
      </c>
      <c r="F459" s="64">
        <f t="array" ref="F459">index(Sandingan!L$3:L$552,match($B459,Sandingan!$D$3:$D$552,false))</f>
        <v>2020</v>
      </c>
      <c r="G459" s="64"/>
      <c r="H459" s="748"/>
      <c r="I459" s="748"/>
      <c r="J459" s="748"/>
      <c r="K459" s="748"/>
      <c r="L459" s="748"/>
      <c r="M459" s="748"/>
      <c r="N459" s="748"/>
    </row>
    <row r="460">
      <c r="A460" s="145">
        <v>455.0</v>
      </c>
      <c r="B460" s="312" t="s">
        <v>3911</v>
      </c>
      <c r="C460" s="766">
        <f t="array" ref="C460">INDEX(Sandingan!$E$3:$E$552,MATCH($B460,Sandingan!$D$3:$D$552,FALSE))</f>
        <v>45689</v>
      </c>
      <c r="D460" s="731" t="str">
        <f t="array" ref="D460">INDEX(#REF!,MATCH($B460,Sandingan!$D$3:$D$552,FALSE))</f>
        <v>#REF!</v>
      </c>
      <c r="E460" s="105" t="str">
        <f t="array" ref="E460">index(Sandingan!K$3:K$552,match($B460,Sandingan!$D$3:$D$552,false))</f>
        <v>Peraturan Bupati Kolaka Timur Nomor 38 Tahun 2020</v>
      </c>
      <c r="F460" s="64">
        <f t="array" ref="F460">index(Sandingan!L$3:L$552,match($B460,Sandingan!$D$3:$D$552,false))</f>
        <v>2020</v>
      </c>
      <c r="G460" s="64"/>
      <c r="H460" s="748"/>
      <c r="I460" s="748"/>
      <c r="J460" s="748"/>
      <c r="K460" s="748"/>
      <c r="L460" s="748"/>
      <c r="M460" s="748"/>
      <c r="N460" s="748"/>
    </row>
    <row r="461">
      <c r="A461" s="145">
        <v>456.0</v>
      </c>
      <c r="B461" s="312" t="s">
        <v>3921</v>
      </c>
      <c r="C461" s="766">
        <f t="array" ref="C461">INDEX(Sandingan!$E$3:$E$552,MATCH($B461,Sandingan!$D$3:$D$552,FALSE))</f>
        <v>45689</v>
      </c>
      <c r="D461" s="731" t="str">
        <f t="array" ref="D461">INDEX(#REF!,MATCH($B461,Sandingan!$D$3:$D$552,FALSE))</f>
        <v>#REF!</v>
      </c>
      <c r="E461" s="105" t="str">
        <f t="array" ref="E461">index(Sandingan!K$3:K$552,match($B461,Sandingan!$D$3:$D$552,false))</f>
        <v>Peraturan Bupati Konawe Kepulauan Nomor 9 Tahun 2020</v>
      </c>
      <c r="F461" s="64">
        <f t="array" ref="F461">index(Sandingan!L$3:L$552,match($B461,Sandingan!$D$3:$D$552,false))</f>
        <v>2020</v>
      </c>
      <c r="G461" s="64"/>
      <c r="H461" s="748"/>
      <c r="I461" s="748"/>
      <c r="J461" s="748"/>
      <c r="K461" s="748"/>
      <c r="L461" s="748"/>
      <c r="M461" s="748"/>
      <c r="N461" s="748"/>
    </row>
    <row r="462">
      <c r="A462" s="145">
        <v>457.0</v>
      </c>
      <c r="B462" s="312" t="s">
        <v>3814</v>
      </c>
      <c r="C462" s="766">
        <f t="array" ref="C462">INDEX(Sandingan!$E$3:$E$552,MATCH($B462,Sandingan!$D$3:$D$552,FALSE))</f>
        <v>45778</v>
      </c>
      <c r="D462" s="731" t="str">
        <f t="array" ref="D462">INDEX(#REF!,MATCH($B462,Sandingan!$D$3:$D$552,FALSE))</f>
        <v>#REF!</v>
      </c>
      <c r="E462" s="105" t="str">
        <f t="array" ref="E462">index(Sandingan!K$3:K$552,match($B462,Sandingan!$D$3:$D$552,false))</f>
        <v>Peraturan Bupati MUNA BARAT NOMOR 21 TAHUN 2021</v>
      </c>
      <c r="F462" s="64">
        <f t="array" ref="F462">index(Sandingan!L$3:L$552,match($B462,Sandingan!$D$3:$D$552,false))</f>
        <v>2021</v>
      </c>
      <c r="G462" s="64"/>
      <c r="H462" s="748"/>
      <c r="I462" s="748"/>
      <c r="J462" s="748"/>
      <c r="K462" s="748"/>
      <c r="L462" s="748"/>
      <c r="M462" s="748"/>
      <c r="N462" s="748"/>
    </row>
    <row r="463">
      <c r="A463" s="145">
        <v>458.0</v>
      </c>
      <c r="B463" s="312" t="s">
        <v>3796</v>
      </c>
      <c r="C463" s="766">
        <f t="array" ref="C463">INDEX(Sandingan!$E$3:$E$552,MATCH($B463,Sandingan!$D$3:$D$552,FALSE))</f>
        <v>45689</v>
      </c>
      <c r="D463" s="731" t="str">
        <f t="array" ref="D463">INDEX(#REF!,MATCH($B463,Sandingan!$D$3:$D$552,FALSE))</f>
        <v>#REF!</v>
      </c>
      <c r="E463" s="105" t="str">
        <f t="array" ref="E463">index(Sandingan!K$3:K$552,match($B463,Sandingan!$D$3:$D$552,false))</f>
        <v>Peraturan Bupati Buton Tengah Nomor 37 Tahun 2020</v>
      </c>
      <c r="F463" s="64">
        <f t="array" ref="F463">index(Sandingan!L$3:L$552,match($B463,Sandingan!$D$3:$D$552,false))</f>
        <v>2020</v>
      </c>
      <c r="G463" s="64"/>
      <c r="H463" s="748"/>
      <c r="I463" s="748"/>
      <c r="J463" s="748"/>
      <c r="K463" s="748"/>
      <c r="L463" s="748"/>
      <c r="M463" s="748"/>
      <c r="N463" s="748"/>
    </row>
    <row r="464">
      <c r="A464" s="145">
        <v>459.0</v>
      </c>
      <c r="B464" s="312" t="s">
        <v>3929</v>
      </c>
      <c r="C464" s="766">
        <f t="array" ref="C464">INDEX(Sandingan!$E$3:$E$552,MATCH($B464,Sandingan!$D$3:$D$552,FALSE))</f>
        <v>45689</v>
      </c>
      <c r="D464" s="731" t="str">
        <f t="array" ref="D464">INDEX(#REF!,MATCH($B464,Sandingan!$D$3:$D$552,FALSE))</f>
        <v>#REF!</v>
      </c>
      <c r="E464" s="105" t="str">
        <f t="array" ref="E464">index(Sandingan!K$3:K$552,match($B464,Sandingan!$D$3:$D$552,false))</f>
        <v>Peraturan Bupati Buton Selatan Nomor 33 Tahun 2020 tentang Pembentukan UPTD PPA pada Dinas PPPA</v>
      </c>
      <c r="F464" s="64">
        <f t="array" ref="F464">index(Sandingan!L$3:L$552,match($B464,Sandingan!$D$3:$D$552,false))</f>
        <v>2020</v>
      </c>
      <c r="G464" s="64"/>
      <c r="H464" s="748"/>
      <c r="I464" s="748"/>
      <c r="J464" s="748"/>
      <c r="K464" s="748"/>
      <c r="L464" s="748"/>
      <c r="M464" s="748"/>
      <c r="N464" s="748"/>
    </row>
    <row r="465">
      <c r="A465" s="145">
        <v>460.0</v>
      </c>
      <c r="B465" s="312" t="s">
        <v>3866</v>
      </c>
      <c r="C465" s="766">
        <f t="array" ref="C465">INDEX(Sandingan!$E$3:$E$552,MATCH($B465,Sandingan!$D$3:$D$552,FALSE))</f>
        <v>45778</v>
      </c>
      <c r="D465" s="731" t="str">
        <f t="array" ref="D465">INDEX(#REF!,MATCH($B465,Sandingan!$D$3:$D$552,FALSE))</f>
        <v>#REF!</v>
      </c>
      <c r="E465" s="105" t="str">
        <f t="array" ref="E465">index(Sandingan!K$3:K$552,match($B465,Sandingan!$D$3:$D$552,false))</f>
        <v>Peraturan Walikota Kendari Nomor 61 Tahun 2020 Tentang Pembentukan, Kedudukan, Susunan Organisasi, Tugas dan Fungsi serta tata Kerja Unit Pelaksana Teknis Daerah Perlindungan Perempuan dan Anak pada Dinas Pemberdayaan Perempuan dan Perlindungan Anak Kota Kendari</v>
      </c>
      <c r="F465" s="64">
        <f t="array" ref="F465">index(Sandingan!L$3:L$552,match($B465,Sandingan!$D$3:$D$552,false))</f>
        <v>2020</v>
      </c>
      <c r="G465" s="64"/>
      <c r="H465" s="748"/>
      <c r="I465" s="748"/>
      <c r="J465" s="748"/>
      <c r="K465" s="748"/>
      <c r="L465" s="748"/>
      <c r="M465" s="748"/>
      <c r="N465" s="748"/>
    </row>
    <row r="466">
      <c r="A466" s="145">
        <v>461.0</v>
      </c>
      <c r="B466" s="312" t="s">
        <v>4790</v>
      </c>
      <c r="C466" s="766">
        <f t="array" ref="C466">INDEX(Sandingan!$E$3:$E$552,MATCH($B466,Sandingan!$D$3:$D$552,FALSE))</f>
        <v>45689</v>
      </c>
      <c r="D466" s="731" t="str">
        <f t="array" ref="D466">INDEX(#REF!,MATCH($B466,Sandingan!$D$3:$D$552,FALSE))</f>
        <v>#REF!</v>
      </c>
      <c r="E466" s="105" t="str">
        <f t="array" ref="E466">index(Sandingan!K$3:K$552,match($B466,Sandingan!$D$3:$D$552,false))</f>
        <v>Peraturan Walikota BauBau Nomor 42 Tahun 2020</v>
      </c>
      <c r="F466" s="64">
        <f t="array" ref="F466">index(Sandingan!L$3:L$552,match($B466,Sandingan!$D$3:$D$552,false))</f>
        <v>2020</v>
      </c>
      <c r="G466" s="64"/>
      <c r="H466" s="748"/>
      <c r="I466" s="748"/>
      <c r="J466" s="748"/>
      <c r="K466" s="748"/>
      <c r="L466" s="748"/>
      <c r="M466" s="748"/>
      <c r="N466" s="748"/>
    </row>
    <row r="467">
      <c r="A467" s="759">
        <v>462.0</v>
      </c>
      <c r="B467" s="773" t="s">
        <v>4791</v>
      </c>
      <c r="C467" s="761">
        <f t="array" ref="C467">INDEX(Sandingan!$E$3:$E$552,MATCH($B467,Sandingan!$D$3:$D$552,FALSE))</f>
        <v>45689</v>
      </c>
      <c r="D467" s="762" t="str">
        <f t="array" ref="D467">INDEX(#REF!,MATCH($B467,Sandingan!$D$3:$D$552,FALSE))</f>
        <v>#REF!</v>
      </c>
      <c r="E467" s="774" t="str">
        <f t="array" ref="E467">index(Sandingan!K$3:K$552,match($B467,Sandingan!$D$3:$D$552,false))</f>
        <v>Peraturan Gubernur Gorontalo Nomor 15 Tahun 2024 tentang Pembentukan, Kedudukan, Susunan organisasi, Tugas dan Fungsi serta tata kerja UPTDPPA, dan UPTD lain di Provinsi Gorontalo</v>
      </c>
      <c r="F467" s="765">
        <f t="array" ref="F467">index(Sandingan!L$3:L$552,match($B467,Sandingan!$D$3:$D$552,false))</f>
        <v>2024</v>
      </c>
      <c r="G467" s="765"/>
      <c r="H467" s="748"/>
      <c r="I467" s="748"/>
      <c r="J467" s="748"/>
      <c r="K467" s="748"/>
      <c r="L467" s="748"/>
      <c r="M467" s="748"/>
      <c r="N467" s="748"/>
    </row>
    <row r="468">
      <c r="A468" s="145">
        <v>463.0</v>
      </c>
      <c r="B468" s="312" t="s">
        <v>3542</v>
      </c>
      <c r="C468" s="731" t="str">
        <f t="array" ref="C468">INDEX(Sandingan!$E$3:$E$552,MATCH($B468,Sandingan!$D$3:$D$552,FALSE))</f>
        <v/>
      </c>
      <c r="D468" s="731" t="str">
        <f t="array" ref="D468">INDEX(#REF!,MATCH($B468,Sandingan!$D$3:$D$552,FALSE))</f>
        <v>#REF!</v>
      </c>
      <c r="E468" s="64"/>
      <c r="F468" s="731"/>
      <c r="G468" s="64"/>
      <c r="H468" s="748"/>
      <c r="I468" s="748"/>
      <c r="J468" s="748"/>
      <c r="K468" s="748"/>
      <c r="L468" s="748"/>
      <c r="M468" s="748"/>
      <c r="N468" s="748"/>
    </row>
    <row r="469">
      <c r="A469" s="145">
        <v>464.0</v>
      </c>
      <c r="B469" s="312" t="s">
        <v>3540</v>
      </c>
      <c r="C469" s="766">
        <f t="array" ref="C469">INDEX(Sandingan!$E$3:$E$552,MATCH($B469,Sandingan!$D$3:$D$552,FALSE))</f>
        <v>45689</v>
      </c>
      <c r="D469" s="731" t="str">
        <f t="array" ref="D469">INDEX(#REF!,MATCH($B469,Sandingan!$D$3:$D$552,FALSE))</f>
        <v>#REF!</v>
      </c>
      <c r="E469" s="105" t="str">
        <f t="array" ref="E469">index(Sandingan!K$3:K$552,match($B469,Sandingan!$D$3:$D$552,false))</f>
        <v>Peraturan Bupati Gorontalo Nomor 8 Tahun 2022</v>
      </c>
      <c r="F469" s="64">
        <f t="array" ref="F469">index(Sandingan!L$3:L$552,match($B469,Sandingan!$D$3:$D$552,false))</f>
        <v>2022</v>
      </c>
      <c r="G469" s="64"/>
      <c r="H469" s="748"/>
      <c r="I469" s="748"/>
      <c r="J469" s="748"/>
      <c r="K469" s="748"/>
      <c r="L469" s="748"/>
      <c r="M469" s="748"/>
      <c r="N469" s="748"/>
    </row>
    <row r="470">
      <c r="A470" s="145">
        <v>465.0</v>
      </c>
      <c r="B470" s="777" t="s">
        <v>3529</v>
      </c>
      <c r="C470" s="766">
        <f t="array" ref="C470">INDEX(Sandingan!$E$3:$E$552,MATCH($B470,Sandingan!$D$3:$D$552,FALSE))</f>
        <v>45689</v>
      </c>
      <c r="D470" s="731" t="str">
        <f t="array" ref="D470">INDEX(#REF!,MATCH($B470,Sandingan!$D$3:$D$552,FALSE))</f>
        <v>#REF!</v>
      </c>
      <c r="E470" s="105" t="str">
        <f t="array" ref="E470">index(Sandingan!K$3:K$552,match($B470,Sandingan!$D$3:$D$552,false))</f>
        <v>Peraturan Bupati Pohuwato Nomor 27 Tahun 2022</v>
      </c>
      <c r="F470" s="64">
        <f t="array" ref="F470">index(Sandingan!L$3:L$552,match($B470,Sandingan!$D$3:$D$552,false))</f>
        <v>2022</v>
      </c>
      <c r="G470" s="64" t="str">
        <f t="array" ref="G470">INDEX(Sandingan!$BG$3:$BG$552,MATCH($B470,Sandingan!$D$3:$D$552,FALSE))</f>
        <v>Sewa/Kontrak</v>
      </c>
      <c r="H470" s="748"/>
      <c r="I470" s="748"/>
      <c r="J470" s="748"/>
      <c r="K470" s="748"/>
      <c r="L470" s="748"/>
      <c r="M470" s="748"/>
      <c r="N470" s="748"/>
    </row>
    <row r="471">
      <c r="A471" s="145">
        <v>466.0</v>
      </c>
      <c r="B471" s="312" t="s">
        <v>3519</v>
      </c>
      <c r="C471" s="766">
        <f t="array" ref="C471">INDEX(Sandingan!$E$3:$E$552,MATCH($B471,Sandingan!$D$3:$D$552,FALSE))</f>
        <v>45689</v>
      </c>
      <c r="D471" s="731" t="str">
        <f t="array" ref="D471">INDEX(#REF!,MATCH($B471,Sandingan!$D$3:$D$552,FALSE))</f>
        <v>#REF!</v>
      </c>
      <c r="E471" s="105" t="str">
        <f t="array" ref="E471">index(Sandingan!K$3:K$552,match($B471,Sandingan!$D$3:$D$552,false))</f>
        <v>Peraturan Bupati Bone Bolango Provinsi Gorontalo Nomor 24 Tahun 2024</v>
      </c>
      <c r="F471" s="64">
        <f t="array" ref="F471">index(Sandingan!L$3:L$552,match($B471,Sandingan!$D$3:$D$552,false))</f>
        <v>2024</v>
      </c>
      <c r="G471" s="64"/>
      <c r="H471" s="748"/>
      <c r="I471" s="748"/>
      <c r="J471" s="748"/>
      <c r="K471" s="748"/>
      <c r="L471" s="748"/>
      <c r="M471" s="748"/>
      <c r="N471" s="748"/>
    </row>
    <row r="472">
      <c r="A472" s="145">
        <v>467.0</v>
      </c>
      <c r="B472" s="312" t="s">
        <v>3544</v>
      </c>
      <c r="C472" s="731" t="str">
        <f t="array" ref="C472">INDEX(Sandingan!$E$3:$E$552,MATCH($B472,Sandingan!$D$3:$D$552,FALSE))</f>
        <v/>
      </c>
      <c r="D472" s="731" t="str">
        <f t="array" ref="D472">INDEX(#REF!,MATCH($B472,Sandingan!$D$3:$D$552,FALSE))</f>
        <v>#REF!</v>
      </c>
      <c r="E472" s="64"/>
      <c r="F472" s="731"/>
      <c r="G472" s="64"/>
      <c r="H472" s="748"/>
      <c r="I472" s="748"/>
      <c r="J472" s="748"/>
      <c r="K472" s="748"/>
      <c r="L472" s="748"/>
      <c r="M472" s="748"/>
      <c r="N472" s="748"/>
    </row>
    <row r="473">
      <c r="A473" s="145">
        <v>468.0</v>
      </c>
      <c r="B473" s="312" t="s">
        <v>3545</v>
      </c>
      <c r="C473" s="766" t="str">
        <f t="array" ref="C473">INDEX(Sandingan!$E$3:$E$552,MATCH($B473,Sandingan!$D$3:$D$552,FALSE))</f>
        <v/>
      </c>
      <c r="D473" s="731" t="str">
        <f t="array" ref="D473">INDEX(#REF!,MATCH($B473,Sandingan!$D$3:$D$552,FALSE))</f>
        <v>#REF!</v>
      </c>
      <c r="E473" s="64"/>
      <c r="F473" s="731"/>
      <c r="G473" s="64"/>
      <c r="H473" s="748"/>
      <c r="I473" s="748"/>
      <c r="J473" s="748"/>
      <c r="K473" s="748"/>
      <c r="L473" s="748"/>
      <c r="M473" s="748"/>
      <c r="N473" s="748"/>
    </row>
    <row r="474">
      <c r="A474" s="759">
        <v>469.0</v>
      </c>
      <c r="B474" s="773" t="s">
        <v>4792</v>
      </c>
      <c r="C474" s="761">
        <f t="array" ref="C474">INDEX(Sandingan!$E$3:$E$552,MATCH($B474,Sandingan!$D$3:$D$552,FALSE))</f>
        <v>45748</v>
      </c>
      <c r="D474" s="762" t="str">
        <f t="array" ref="D474">INDEX(#REF!,MATCH($B474,Sandingan!$D$3:$D$552,FALSE))</f>
        <v>#REF!</v>
      </c>
      <c r="E474" s="763" t="str">
        <f t="array" ref="E474">INDEX(Sandingan!AZ$3:AZ$552,MATCH($B474,Sandingan!$D$3:$D$552,FALSE))</f>
        <v>#REF!</v>
      </c>
      <c r="F474" s="764" t="str">
        <f t="array" ref="F474">INDEX(Sandingan!BA$3:BA$552,MATCH($B474,Sandingan!$D$3:$D$552,FALSE))</f>
        <v>#REF!</v>
      </c>
      <c r="G474" s="765" t="str">
        <f t="array" ref="G474">INDEX(Sandingan!$BG$3:$BG$552,MATCH($B474,Sandingan!$D$3:$D$552,FALSE))</f>
        <v>#REF!</v>
      </c>
      <c r="H474" s="748"/>
      <c r="I474" s="748"/>
      <c r="J474" s="748"/>
      <c r="K474" s="748"/>
      <c r="L474" s="748"/>
      <c r="M474" s="748"/>
      <c r="N474" s="748"/>
    </row>
    <row r="475">
      <c r="A475" s="145">
        <v>470.0</v>
      </c>
      <c r="B475" s="312" t="s">
        <v>3963</v>
      </c>
      <c r="C475" s="766">
        <f t="array" ref="C475">INDEX(Sandingan!$E$3:$E$552,MATCH($B475,Sandingan!$D$3:$D$552,FALSE))</f>
        <v>45748</v>
      </c>
      <c r="D475" s="731" t="str">
        <f t="array" ref="D475">INDEX(#REF!,MATCH($B475,Sandingan!$D$3:$D$552,FALSE))</f>
        <v>#REF!</v>
      </c>
      <c r="E475" s="114" t="str">
        <f t="array" ref="E475">INDEX(Sandingan!AZ$3:AZ$552,MATCH($B475,Sandingan!$D$3:$D$552,FALSE))</f>
        <v>Peraturan Bupati Majene Nomor 22 Tahun 2019</v>
      </c>
      <c r="F475" s="71">
        <f t="array" ref="F475">INDEX(Sandingan!BA$3:BA$552,MATCH($B475,Sandingan!$D$3:$D$552,FALSE))</f>
        <v>2019</v>
      </c>
      <c r="G475" s="64" t="str">
        <f t="array" ref="G475">INDEX(Sandingan!$BG$3:$BG$552,MATCH($B475,Sandingan!$D$3:$D$552,FALSE))</f>
        <v>PINJAM PAKAI</v>
      </c>
      <c r="H475" s="748"/>
      <c r="I475" s="748"/>
      <c r="J475" s="748"/>
      <c r="K475" s="748"/>
      <c r="L475" s="748"/>
      <c r="M475" s="748"/>
      <c r="N475" s="748"/>
    </row>
    <row r="476">
      <c r="A476" s="145">
        <v>471.0</v>
      </c>
      <c r="B476" s="312" t="s">
        <v>3968</v>
      </c>
      <c r="C476" s="766">
        <f t="array" ref="C476">INDEX(Sandingan!$E$3:$E$552,MATCH($B476,Sandingan!$D$3:$D$552,FALSE))</f>
        <v>45748</v>
      </c>
      <c r="D476" s="731" t="str">
        <f t="array" ref="D476">INDEX(#REF!,MATCH($B476,Sandingan!$D$3:$D$552,FALSE))</f>
        <v>#REF!</v>
      </c>
      <c r="E476" s="114" t="str">
        <f t="array" ref="E476">INDEX(Sandingan!AZ$3:AZ$552,MATCH($B476,Sandingan!$D$3:$D$552,FALSE))</f>
        <v/>
      </c>
      <c r="F476" s="71" t="str">
        <f t="array" ref="F476">INDEX(Sandingan!BA$3:BA$552,MATCH($B476,Sandingan!$D$3:$D$552,FALSE))</f>
        <v/>
      </c>
      <c r="G476" s="64" t="str">
        <f t="array" ref="G476">INDEX(Sandingan!$BG$3:$BG$552,MATCH($B476,Sandingan!$D$3:$D$552,FALSE))</f>
        <v>TIDAK PUNYA</v>
      </c>
      <c r="H476" s="748"/>
      <c r="I476" s="748"/>
      <c r="J476" s="748"/>
      <c r="K476" s="748"/>
      <c r="L476" s="748"/>
      <c r="M476" s="748"/>
      <c r="N476" s="748"/>
    </row>
    <row r="477">
      <c r="A477" s="145">
        <v>472.0</v>
      </c>
      <c r="B477" s="312" t="s">
        <v>3980</v>
      </c>
      <c r="C477" s="766">
        <f t="array" ref="C477">INDEX(Sandingan!$E$3:$E$552,MATCH($B477,Sandingan!$D$3:$D$552,FALSE))</f>
        <v>45778</v>
      </c>
      <c r="D477" s="731" t="str">
        <f t="array" ref="D477">INDEX(#REF!,MATCH($B477,Sandingan!$D$3:$D$552,FALSE))</f>
        <v>#REF!</v>
      </c>
      <c r="E477" s="114" t="str">
        <f t="array" ref="E477">INDEX(Sandingan!AZ$3:AZ$552,MATCH($B477,Sandingan!$D$3:$D$552,FALSE))</f>
        <v/>
      </c>
      <c r="F477" s="71" t="str">
        <f t="array" ref="F477">INDEX(Sandingan!BA$3:BA$552,MATCH($B477,Sandingan!$D$3:$D$552,FALSE))</f>
        <v/>
      </c>
      <c r="G477" s="64" t="str">
        <f t="array" ref="G477">INDEX(Sandingan!$BG$3:$BG$552,MATCH($B477,Sandingan!$D$3:$D$552,FALSE))</f>
        <v>TIDAK PUNYA</v>
      </c>
      <c r="H477" s="748"/>
      <c r="I477" s="748"/>
      <c r="J477" s="748"/>
      <c r="K477" s="748"/>
      <c r="L477" s="748"/>
      <c r="M477" s="748"/>
      <c r="N477" s="748"/>
    </row>
    <row r="478">
      <c r="A478" s="145">
        <v>473.0</v>
      </c>
      <c r="B478" s="312" t="s">
        <v>3971</v>
      </c>
      <c r="C478" s="766">
        <f t="array" ref="C478">INDEX(Sandingan!$E$3:$E$552,MATCH($B478,Sandingan!$D$3:$D$552,FALSE))</f>
        <v>45748</v>
      </c>
      <c r="D478" s="731" t="str">
        <f t="array" ref="D478">INDEX(#REF!,MATCH($B478,Sandingan!$D$3:$D$552,FALSE))</f>
        <v>#REF!</v>
      </c>
      <c r="E478" s="114" t="str">
        <f t="array" ref="E478">INDEX(Sandingan!AZ$3:AZ$552,MATCH($B478,Sandingan!$D$3:$D$552,FALSE))</f>
        <v/>
      </c>
      <c r="F478" s="71" t="str">
        <f t="array" ref="F478">INDEX(Sandingan!BA$3:BA$552,MATCH($B478,Sandingan!$D$3:$D$552,FALSE))</f>
        <v/>
      </c>
      <c r="G478" s="64" t="str">
        <f t="array" ref="G478">INDEX(Sandingan!$BG$3:$BG$552,MATCH($B478,Sandingan!$D$3:$D$552,FALSE))</f>
        <v>SEWA/KONTRAK</v>
      </c>
      <c r="H478" s="748"/>
      <c r="I478" s="748"/>
      <c r="J478" s="748"/>
      <c r="K478" s="748"/>
      <c r="L478" s="748"/>
      <c r="M478" s="748"/>
      <c r="N478" s="748"/>
    </row>
    <row r="479">
      <c r="A479" s="145">
        <v>474.0</v>
      </c>
      <c r="B479" s="312" t="s">
        <v>3951</v>
      </c>
      <c r="C479" s="766">
        <f t="array" ref="C479">INDEX(Sandingan!$E$3:$E$552,MATCH($B479,Sandingan!$D$3:$D$552,FALSE))</f>
        <v>45748</v>
      </c>
      <c r="D479" s="731" t="str">
        <f t="array" ref="D479">INDEX(#REF!,MATCH($B479,Sandingan!$D$3:$D$552,FALSE))</f>
        <v>#REF!</v>
      </c>
      <c r="E479" s="114" t="str">
        <f t="array" ref="E479">INDEX(Sandingan!AZ$3:AZ$552,MATCH($B479,Sandingan!$D$3:$D$552,FALSE))</f>
        <v/>
      </c>
      <c r="F479" s="71" t="str">
        <f t="array" ref="F479">INDEX(Sandingan!BA$3:BA$552,MATCH($B479,Sandingan!$D$3:$D$552,FALSE))</f>
        <v/>
      </c>
      <c r="G479" s="64" t="str">
        <f t="array" ref="G479">INDEX(Sandingan!$BG$3:$BG$552,MATCH($B479,Sandingan!$D$3:$D$552,FALSE))</f>
        <v>MILIK SENDIRI</v>
      </c>
      <c r="H479" s="748"/>
      <c r="I479" s="748"/>
      <c r="J479" s="748"/>
      <c r="K479" s="748"/>
      <c r="L479" s="748"/>
      <c r="M479" s="748"/>
      <c r="N479" s="748"/>
    </row>
    <row r="480">
      <c r="A480" s="145">
        <v>475.0</v>
      </c>
      <c r="B480" s="312" t="s">
        <v>3953</v>
      </c>
      <c r="C480" s="766">
        <f t="array" ref="C480">INDEX(Sandingan!$E$3:$E$552,MATCH($B480,Sandingan!$D$3:$D$552,FALSE))</f>
        <v>45748</v>
      </c>
      <c r="D480" s="731" t="str">
        <f t="array" ref="D480">INDEX(#REF!,MATCH($B480,Sandingan!$D$3:$D$552,FALSE))</f>
        <v>#REF!</v>
      </c>
      <c r="E480" s="114" t="str">
        <f t="array" ref="E480">INDEX(Sandingan!AZ$3:AZ$552,MATCH($B480,Sandingan!$D$3:$D$552,FALSE))</f>
        <v>Peraturan Bupati Mamuju Tengah Nomor 17 Tahun 2023</v>
      </c>
      <c r="F480" s="71">
        <f t="array" ref="F480">INDEX(Sandingan!BA$3:BA$552,MATCH($B480,Sandingan!$D$3:$D$552,FALSE))</f>
        <v>2023</v>
      </c>
      <c r="G480" s="64" t="str">
        <f t="array" ref="G480">INDEX(Sandingan!$BG$3:$BG$552,MATCH($B480,Sandingan!$D$3:$D$552,FALSE))</f>
        <v>Sewa/Kontrak</v>
      </c>
      <c r="H480" s="748"/>
      <c r="I480" s="748"/>
      <c r="J480" s="748"/>
      <c r="K480" s="748"/>
      <c r="L480" s="748"/>
      <c r="M480" s="748"/>
      <c r="N480" s="748"/>
    </row>
    <row r="481">
      <c r="A481" s="759">
        <v>476.0</v>
      </c>
      <c r="B481" s="773" t="s">
        <v>4793</v>
      </c>
      <c r="C481" s="761">
        <f t="array" ref="C481">INDEX(Sandingan!$E$3:$E$552,MATCH($B481,Sandingan!$D$3:$D$552,FALSE))</f>
        <v>45748</v>
      </c>
      <c r="D481" s="762" t="str">
        <f t="array" ref="D481">INDEX(#REF!,MATCH($B481,Sandingan!$D$3:$D$552,FALSE))</f>
        <v>#REF!</v>
      </c>
      <c r="E481" s="763" t="str">
        <f t="array" ref="E481">INDEX(Sandingan!AZ$3:AZ$552,MATCH($B481,Sandingan!$D$3:$D$552,FALSE))</f>
        <v>#REF!</v>
      </c>
      <c r="F481" s="764" t="str">
        <f t="array" ref="F481">INDEX(Sandingan!BA$3:BA$552,MATCH($B481,Sandingan!$D$3:$D$552,FALSE))</f>
        <v>#REF!</v>
      </c>
      <c r="G481" s="765" t="str">
        <f t="array" ref="G481">INDEX(Sandingan!$BG$3:$BG$552,MATCH($B481,Sandingan!$D$3:$D$552,FALSE))</f>
        <v>#REF!</v>
      </c>
      <c r="H481" s="748"/>
      <c r="I481" s="748"/>
      <c r="J481" s="748"/>
      <c r="K481" s="748"/>
      <c r="L481" s="748"/>
      <c r="M481" s="748"/>
      <c r="N481" s="748"/>
    </row>
    <row r="482">
      <c r="A482" s="145">
        <v>477.0</v>
      </c>
      <c r="B482" s="312" t="s">
        <v>4182</v>
      </c>
      <c r="C482" s="766" t="str">
        <f t="array" ref="C482">INDEX(Sandingan!$E$3:$E$552,MATCH($B482,Sandingan!$D$3:$D$552,FALSE))</f>
        <v/>
      </c>
      <c r="D482" s="731" t="str">
        <f t="array" ref="D482">INDEX(#REF!,MATCH($B482,Sandingan!$D$3:$D$552,FALSE))</f>
        <v>#REF!</v>
      </c>
      <c r="E482" s="64"/>
      <c r="F482" s="731"/>
      <c r="G482" s="64"/>
      <c r="H482" s="748"/>
      <c r="I482" s="748"/>
      <c r="J482" s="748"/>
      <c r="K482" s="748"/>
      <c r="L482" s="748"/>
      <c r="M482" s="748"/>
      <c r="N482" s="748"/>
    </row>
    <row r="483">
      <c r="A483" s="145">
        <v>478.0</v>
      </c>
      <c r="B483" s="312" t="s">
        <v>4181</v>
      </c>
      <c r="C483" s="731" t="str">
        <f t="array" ref="C483">INDEX(Sandingan!$E$3:$E$552,MATCH($B483,Sandingan!$D$3:$D$552,FALSE))</f>
        <v/>
      </c>
      <c r="D483" s="731" t="str">
        <f t="array" ref="D483">INDEX(#REF!,MATCH($B483,Sandingan!$D$3:$D$552,FALSE))</f>
        <v>#REF!</v>
      </c>
      <c r="E483" s="64"/>
      <c r="F483" s="731"/>
      <c r="G483" s="64"/>
      <c r="H483" s="748"/>
      <c r="I483" s="748"/>
      <c r="J483" s="748"/>
      <c r="K483" s="748"/>
      <c r="L483" s="748"/>
      <c r="M483" s="748"/>
      <c r="N483" s="748"/>
    </row>
    <row r="484">
      <c r="A484" s="145">
        <v>479.0</v>
      </c>
      <c r="B484" s="312" t="s">
        <v>4180</v>
      </c>
      <c r="C484" s="766" t="str">
        <f t="array" ref="C484">INDEX(Sandingan!$E$3:$E$552,MATCH($B484,Sandingan!$D$3:$D$552,FALSE))</f>
        <v/>
      </c>
      <c r="D484" s="731" t="str">
        <f t="array" ref="D484">INDEX(#REF!,MATCH($B484,Sandingan!$D$3:$D$552,FALSE))</f>
        <v>#REF!</v>
      </c>
      <c r="E484" s="64"/>
      <c r="F484" s="731"/>
      <c r="G484" s="64"/>
      <c r="H484" s="748"/>
      <c r="I484" s="748"/>
      <c r="J484" s="748"/>
      <c r="K484" s="748"/>
      <c r="L484" s="748"/>
      <c r="M484" s="748"/>
      <c r="N484" s="748"/>
    </row>
    <row r="485">
      <c r="A485" s="145">
        <v>480.0</v>
      </c>
      <c r="B485" s="312" t="s">
        <v>4176</v>
      </c>
      <c r="C485" s="731" t="str">
        <f t="array" ref="C485">INDEX(Sandingan!$E$3:$E$552,MATCH($B485,Sandingan!$D$3:$D$552,FALSE))</f>
        <v/>
      </c>
      <c r="D485" s="731" t="str">
        <f t="array" ref="D485">INDEX(#REF!,MATCH($B485,Sandingan!$D$3:$D$552,FALSE))</f>
        <v>#REF!</v>
      </c>
      <c r="E485" s="64"/>
      <c r="F485" s="731"/>
      <c r="G485" s="64"/>
      <c r="H485" s="748"/>
      <c r="I485" s="748"/>
      <c r="J485" s="748"/>
      <c r="K485" s="748"/>
      <c r="L485" s="748"/>
      <c r="M485" s="748"/>
      <c r="N485" s="748"/>
    </row>
    <row r="486">
      <c r="A486" s="145">
        <v>481.0</v>
      </c>
      <c r="B486" s="312" t="s">
        <v>4178</v>
      </c>
      <c r="C486" s="731" t="str">
        <f t="array" ref="C486">INDEX(Sandingan!$E$3:$E$552,MATCH($B486,Sandingan!$D$3:$D$552,FALSE))</f>
        <v/>
      </c>
      <c r="D486" s="731" t="str">
        <f t="array" ref="D486">INDEX(#REF!,MATCH($B486,Sandingan!$D$3:$D$552,FALSE))</f>
        <v>#REF!</v>
      </c>
      <c r="E486" s="64"/>
      <c r="F486" s="731"/>
      <c r="G486" s="64"/>
      <c r="H486" s="748"/>
      <c r="I486" s="748"/>
      <c r="J486" s="748"/>
      <c r="K486" s="748"/>
      <c r="L486" s="748"/>
      <c r="M486" s="748"/>
      <c r="N486" s="748"/>
    </row>
    <row r="487">
      <c r="A487" s="145">
        <v>482.0</v>
      </c>
      <c r="B487" s="312" t="s">
        <v>4183</v>
      </c>
      <c r="C487" s="731" t="str">
        <f t="array" ref="C487">INDEX(Sandingan!$E$3:$E$552,MATCH($B487,Sandingan!$D$3:$D$552,FALSE))</f>
        <v/>
      </c>
      <c r="D487" s="731" t="str">
        <f t="array" ref="D487">INDEX(#REF!,MATCH($B487,Sandingan!$D$3:$D$552,FALSE))</f>
        <v>#REF!</v>
      </c>
      <c r="E487" s="64"/>
      <c r="F487" s="731"/>
      <c r="G487" s="64"/>
      <c r="H487" s="748"/>
      <c r="I487" s="748"/>
      <c r="J487" s="748"/>
      <c r="K487" s="748"/>
      <c r="L487" s="748"/>
      <c r="M487" s="748"/>
      <c r="N487" s="748"/>
    </row>
    <row r="488">
      <c r="A488" s="145">
        <v>483.0</v>
      </c>
      <c r="B488" s="312" t="s">
        <v>4184</v>
      </c>
      <c r="C488" s="731" t="str">
        <f t="array" ref="C488">INDEX(Sandingan!$E$3:$E$552,MATCH($B488,Sandingan!$D$3:$D$552,FALSE))</f>
        <v/>
      </c>
      <c r="D488" s="731" t="str">
        <f t="array" ref="D488">INDEX(#REF!,MATCH($B488,Sandingan!$D$3:$D$552,FALSE))</f>
        <v>#REF!</v>
      </c>
      <c r="E488" s="64"/>
      <c r="F488" s="731"/>
      <c r="G488" s="64"/>
      <c r="H488" s="748"/>
      <c r="I488" s="748"/>
      <c r="J488" s="748"/>
      <c r="K488" s="748"/>
      <c r="L488" s="748"/>
      <c r="M488" s="748"/>
      <c r="N488" s="748"/>
    </row>
    <row r="489">
      <c r="A489" s="145">
        <v>484.0</v>
      </c>
      <c r="B489" s="312" t="s">
        <v>4179</v>
      </c>
      <c r="C489" s="731" t="str">
        <f t="array" ref="C489">INDEX(Sandingan!$E$3:$E$552,MATCH($B489,Sandingan!$D$3:$D$552,FALSE))</f>
        <v/>
      </c>
      <c r="D489" s="731" t="str">
        <f t="array" ref="D489">INDEX(#REF!,MATCH($B489,Sandingan!$D$3:$D$552,FALSE))</f>
        <v>#REF!</v>
      </c>
      <c r="E489" s="64"/>
      <c r="F489" s="731"/>
      <c r="G489" s="64"/>
      <c r="H489" s="748"/>
      <c r="I489" s="748"/>
      <c r="J489" s="748"/>
      <c r="K489" s="748"/>
      <c r="L489" s="748"/>
      <c r="M489" s="748"/>
      <c r="N489" s="748"/>
    </row>
    <row r="490">
      <c r="A490" s="145">
        <v>485.0</v>
      </c>
      <c r="B490" s="312" t="s">
        <v>4177</v>
      </c>
      <c r="C490" s="731" t="str">
        <f t="array" ref="C490">INDEX(Sandingan!$E$3:$E$552,MATCH($B490,Sandingan!$D$3:$D$552,FALSE))</f>
        <v/>
      </c>
      <c r="D490" s="731" t="str">
        <f t="array" ref="D490">INDEX(#REF!,MATCH($B490,Sandingan!$D$3:$D$552,FALSE))</f>
        <v>#REF!</v>
      </c>
      <c r="E490" s="64"/>
      <c r="F490" s="731"/>
      <c r="G490" s="64"/>
      <c r="H490" s="748"/>
      <c r="I490" s="748"/>
      <c r="J490" s="748"/>
      <c r="K490" s="748"/>
      <c r="L490" s="748"/>
      <c r="M490" s="748"/>
      <c r="N490" s="748"/>
    </row>
    <row r="491">
      <c r="A491" s="145">
        <v>486.0</v>
      </c>
      <c r="B491" s="312" t="s">
        <v>4166</v>
      </c>
      <c r="C491" s="766">
        <f t="array" ref="C491">INDEX(Sandingan!$E$3:$E$552,MATCH($B491,Sandingan!$D$3:$D$552,FALSE))</f>
        <v>45689</v>
      </c>
      <c r="D491" s="731" t="str">
        <f t="array" ref="D491">INDEX(#REF!,MATCH($B491,Sandingan!$D$3:$D$552,FALSE))</f>
        <v>#REF!</v>
      </c>
      <c r="E491" s="105" t="str">
        <f t="array" ref="E491">index(Sandingan!K$3:K$552,match($B491,Sandingan!$D$3:$D$552,false))</f>
        <v>Peraturan Walikota Ambon Nomor 44 Tahun 2023</v>
      </c>
      <c r="F491" s="64">
        <f t="array" ref="F491">index(Sandingan!L$3:L$552,match($B491,Sandingan!$D$3:$D$552,false))</f>
        <v>2023</v>
      </c>
      <c r="G491" s="64"/>
      <c r="H491" s="748"/>
      <c r="I491" s="748"/>
      <c r="J491" s="748"/>
      <c r="K491" s="748"/>
      <c r="L491" s="748"/>
      <c r="M491" s="748"/>
      <c r="N491" s="748"/>
    </row>
    <row r="492">
      <c r="A492" s="145">
        <v>487.0</v>
      </c>
      <c r="B492" s="312" t="s">
        <v>4185</v>
      </c>
      <c r="C492" s="731" t="str">
        <f t="array" ref="C492">INDEX(Sandingan!$E$3:$E$552,MATCH($B492,Sandingan!$D$3:$D$552,FALSE))</f>
        <v/>
      </c>
      <c r="D492" s="731" t="str">
        <f t="array" ref="D492">INDEX(#REF!,MATCH($B492,Sandingan!$D$3:$D$552,FALSE))</f>
        <v>#REF!</v>
      </c>
      <c r="E492" s="64"/>
      <c r="F492" s="731"/>
      <c r="G492" s="64"/>
      <c r="H492" s="748"/>
      <c r="I492" s="748"/>
      <c r="J492" s="748"/>
      <c r="K492" s="748"/>
      <c r="L492" s="748"/>
      <c r="M492" s="748"/>
      <c r="N492" s="748"/>
    </row>
    <row r="493">
      <c r="A493" s="759">
        <v>488.0</v>
      </c>
      <c r="B493" s="773" t="s">
        <v>4794</v>
      </c>
      <c r="C493" s="761">
        <f t="array" ref="C493">INDEX(Sandingan!$E$3:$E$552,MATCH($B493,Sandingan!$D$3:$D$552,FALSE))</f>
        <v>45748</v>
      </c>
      <c r="D493" s="762" t="str">
        <f t="array" ref="D493">INDEX(#REF!,MATCH($B493,Sandingan!$D$3:$D$552,FALSE))</f>
        <v>#REF!</v>
      </c>
      <c r="E493" s="763" t="str">
        <f t="array" ref="E493">INDEX(Sandingan!AZ$3:AZ$552,MATCH($B493,Sandingan!$D$3:$D$552,FALSE))</f>
        <v>#REF!</v>
      </c>
      <c r="F493" s="764" t="str">
        <f t="array" ref="F493">INDEX(Sandingan!BA$3:BA$552,MATCH($B493,Sandingan!$D$3:$D$552,FALSE))</f>
        <v>#REF!</v>
      </c>
      <c r="G493" s="765" t="str">
        <f t="array" ref="G493">INDEX(Sandingan!$BG$3:$BG$552,MATCH($B493,Sandingan!$D$3:$D$552,FALSE))</f>
        <v>#REF!</v>
      </c>
      <c r="H493" s="748"/>
      <c r="I493" s="748"/>
      <c r="J493" s="748"/>
      <c r="K493" s="748"/>
      <c r="L493" s="748"/>
      <c r="M493" s="748"/>
      <c r="N493" s="748"/>
    </row>
    <row r="494">
      <c r="A494" s="145">
        <v>489.0</v>
      </c>
      <c r="B494" s="312" t="s">
        <v>4231</v>
      </c>
      <c r="C494" s="766">
        <f t="array" ref="C494">INDEX(Sandingan!$E$3:$E$552,MATCH($B494,Sandingan!$D$3:$D$552,FALSE))</f>
        <v>45689</v>
      </c>
      <c r="D494" s="731" t="str">
        <f t="array" ref="D494">INDEX(#REF!,MATCH($B494,Sandingan!$D$3:$D$552,FALSE))</f>
        <v>#REF!</v>
      </c>
      <c r="E494" s="105" t="str">
        <f t="array" ref="E494">index(Sandingan!K$3:K$552,match($B494,Sandingan!$D$3:$D$552,false))</f>
        <v>Peraturan Bupati Halmahera Barat Nomor 33 Tahun 2020 tentang Pembentukan Unit Pelaksana Teknis Daerah Dinas PPPA</v>
      </c>
      <c r="F494" s="64">
        <f t="array" ref="F494">index(Sandingan!L$3:L$552,match($B494,Sandingan!$D$3:$D$552,false))</f>
        <v>2020</v>
      </c>
      <c r="G494" s="64"/>
      <c r="H494" s="748"/>
      <c r="I494" s="748"/>
      <c r="J494" s="748"/>
      <c r="K494" s="748"/>
      <c r="L494" s="748"/>
      <c r="M494" s="748"/>
      <c r="N494" s="748"/>
    </row>
    <row r="495">
      <c r="A495" s="145">
        <v>490.0</v>
      </c>
      <c r="B495" s="312" t="s">
        <v>4186</v>
      </c>
      <c r="C495" s="731" t="str">
        <f t="array" ref="C495">INDEX(Sandingan!$E$3:$E$552,MATCH($B495,Sandingan!$D$3:$D$552,FALSE))</f>
        <v/>
      </c>
      <c r="D495" s="731" t="str">
        <f t="array" ref="D495">INDEX(#REF!,MATCH($B495,Sandingan!$D$3:$D$552,FALSE))</f>
        <v>#REF!</v>
      </c>
      <c r="E495" s="64"/>
      <c r="F495" s="731"/>
      <c r="G495" s="64"/>
      <c r="H495" s="748"/>
      <c r="I495" s="748"/>
      <c r="J495" s="748"/>
      <c r="K495" s="748"/>
      <c r="L495" s="748"/>
      <c r="M495" s="748"/>
      <c r="N495" s="748"/>
    </row>
    <row r="496">
      <c r="A496" s="145">
        <v>491.0</v>
      </c>
      <c r="B496" s="312" t="s">
        <v>4245</v>
      </c>
      <c r="C496" s="766" t="str">
        <f t="array" ref="C496">INDEX(Sandingan!$E$3:$E$552,MATCH($B496,Sandingan!$D$3:$D$552,FALSE))</f>
        <v/>
      </c>
      <c r="D496" s="731" t="str">
        <f t="array" ref="D496">INDEX(#REF!,MATCH($B496,Sandingan!$D$3:$D$552,FALSE))</f>
        <v>#REF!</v>
      </c>
      <c r="E496" s="64"/>
      <c r="F496" s="731"/>
      <c r="G496" s="64"/>
      <c r="H496" s="748"/>
      <c r="I496" s="748"/>
      <c r="J496" s="748"/>
      <c r="K496" s="748"/>
      <c r="L496" s="748"/>
      <c r="M496" s="748"/>
      <c r="N496" s="748"/>
    </row>
    <row r="497">
      <c r="A497" s="145">
        <v>492.0</v>
      </c>
      <c r="B497" s="312" t="s">
        <v>4233</v>
      </c>
      <c r="C497" s="766">
        <f t="array" ref="C497">INDEX(Sandingan!$E$3:$E$552,MATCH($B497,Sandingan!$D$3:$D$552,FALSE))</f>
        <v>45689</v>
      </c>
      <c r="D497" s="731" t="str">
        <f t="array" ref="D497">INDEX(#REF!,MATCH($B497,Sandingan!$D$3:$D$552,FALSE))</f>
        <v>#REF!</v>
      </c>
      <c r="E497" s="105" t="str">
        <f t="array" ref="E497">index(Sandingan!K$3:K$552,match($B497,Sandingan!$D$3:$D$552,false))</f>
        <v>Peraturan Bupati Halmahera Selatan Nomor 13 Tahun 2021 tentang Pembentukan UPTD PPA pada DP3AKB</v>
      </c>
      <c r="F497" s="64">
        <f t="array" ref="F497">index(Sandingan!L$3:L$552,match($B497,Sandingan!$D$3:$D$552,false))</f>
        <v>2021</v>
      </c>
      <c r="G497" s="64"/>
      <c r="H497" s="748"/>
      <c r="I497" s="748"/>
      <c r="J497" s="748"/>
      <c r="K497" s="748"/>
      <c r="L497" s="748"/>
      <c r="M497" s="748"/>
      <c r="N497" s="748"/>
    </row>
    <row r="498">
      <c r="A498" s="145">
        <v>493.0</v>
      </c>
      <c r="B498" s="312" t="s">
        <v>4237</v>
      </c>
      <c r="C498" s="766">
        <f t="array" ref="C498">INDEX(Sandingan!$E$3:$E$552,MATCH($B498,Sandingan!$D$3:$D$552,FALSE))</f>
        <v>45689</v>
      </c>
      <c r="D498" s="731" t="str">
        <f t="array" ref="D498">INDEX(#REF!,MATCH($B498,Sandingan!$D$3:$D$552,FALSE))</f>
        <v>#REF!</v>
      </c>
      <c r="E498" s="105" t="str">
        <f t="array" ref="E498">index(Sandingan!K$3:K$552,match($B498,Sandingan!$D$3:$D$552,false))</f>
        <v>Surat Rekomendasi Nomor 161.1/1401/SETDA Tanggal 9 Mei 2022</v>
      </c>
      <c r="F498" s="64">
        <f t="array" ref="F498">index(Sandingan!L$3:L$552,match($B498,Sandingan!$D$3:$D$552,false))</f>
        <v>2022</v>
      </c>
      <c r="G498" s="64"/>
      <c r="H498" s="748"/>
      <c r="I498" s="748"/>
      <c r="J498" s="748"/>
      <c r="K498" s="748"/>
      <c r="L498" s="748"/>
      <c r="M498" s="748"/>
      <c r="N498" s="748"/>
    </row>
    <row r="499">
      <c r="A499" s="145">
        <v>494.0</v>
      </c>
      <c r="B499" s="312" t="s">
        <v>4200</v>
      </c>
      <c r="C499" s="766">
        <f t="array" ref="C499">INDEX(Sandingan!$E$3:$E$552,MATCH($B499,Sandingan!$D$3:$D$552,FALSE))</f>
        <v>45689</v>
      </c>
      <c r="D499" s="731" t="str">
        <f t="array" ref="D499">INDEX(#REF!,MATCH($B499,Sandingan!$D$3:$D$552,FALSE))</f>
        <v>#REF!</v>
      </c>
      <c r="E499" s="105" t="str">
        <f t="array" ref="E499">index(Sandingan!K$3:K$552,match($B499,Sandingan!$D$3:$D$552,false))</f>
        <v>Peraturan Bupati Halmahera Timur Nomor 6 Tahun 2023</v>
      </c>
      <c r="F499" s="64">
        <f t="array" ref="F499">index(Sandingan!L$3:L$552,match($B499,Sandingan!$D$3:$D$552,false))</f>
        <v>2023</v>
      </c>
      <c r="G499" s="64"/>
      <c r="H499" s="748"/>
      <c r="I499" s="748"/>
      <c r="J499" s="748"/>
      <c r="K499" s="748"/>
      <c r="L499" s="748"/>
      <c r="M499" s="748"/>
      <c r="N499" s="748"/>
    </row>
    <row r="500">
      <c r="A500" s="145">
        <v>495.0</v>
      </c>
      <c r="B500" s="312" t="s">
        <v>4210</v>
      </c>
      <c r="C500" s="731" t="str">
        <f t="array" ref="C500">INDEX(Sandingan!$E$3:$E$552,MATCH($B500,Sandingan!$D$3:$D$552,FALSE))</f>
        <v/>
      </c>
      <c r="D500" s="731" t="str">
        <f t="array" ref="D500">INDEX(#REF!,MATCH($B500,Sandingan!$D$3:$D$552,FALSE))</f>
        <v>#REF!</v>
      </c>
      <c r="E500" s="64"/>
      <c r="F500" s="731"/>
      <c r="G500" s="64"/>
      <c r="H500" s="748"/>
      <c r="I500" s="748"/>
      <c r="J500" s="748"/>
      <c r="K500" s="748"/>
      <c r="L500" s="748"/>
      <c r="M500" s="748"/>
      <c r="N500" s="748"/>
    </row>
    <row r="501">
      <c r="A501" s="145">
        <v>496.0</v>
      </c>
      <c r="B501" s="312" t="s">
        <v>4246</v>
      </c>
      <c r="C501" s="731" t="str">
        <f t="array" ref="C501">INDEX(Sandingan!$E$3:$E$552,MATCH($B501,Sandingan!$D$3:$D$552,FALSE))</f>
        <v/>
      </c>
      <c r="D501" s="731" t="str">
        <f t="array" ref="D501">INDEX(#REF!,MATCH($B501,Sandingan!$D$3:$D$552,FALSE))</f>
        <v>#REF!</v>
      </c>
      <c r="E501" s="64"/>
      <c r="F501" s="731"/>
      <c r="G501" s="64"/>
      <c r="H501" s="748"/>
      <c r="I501" s="748"/>
      <c r="J501" s="748"/>
      <c r="K501" s="748"/>
      <c r="L501" s="748"/>
      <c r="M501" s="748"/>
      <c r="N501" s="748"/>
    </row>
    <row r="502">
      <c r="A502" s="145">
        <v>497.0</v>
      </c>
      <c r="B502" s="312" t="s">
        <v>4235</v>
      </c>
      <c r="C502" s="766">
        <f t="array" ref="C502">INDEX(Sandingan!$E$3:$E$552,MATCH($B502,Sandingan!$D$3:$D$552,FALSE))</f>
        <v>45689</v>
      </c>
      <c r="D502" s="731" t="str">
        <f t="array" ref="D502">INDEX(#REF!,MATCH($B502,Sandingan!$D$3:$D$552,FALSE))</f>
        <v>#REF!</v>
      </c>
      <c r="E502" s="105" t="str">
        <f t="array" ref="E502">index(Sandingan!K$3:K$552,match($B502,Sandingan!$D$3:$D$552,false))</f>
        <v>Peraturan Walikota Ternate Nomor 34 Tahun 2022 ttg UPTD PPA Kota Ternate</v>
      </c>
      <c r="F502" s="64">
        <f t="array" ref="F502">index(Sandingan!L$3:L$552,match($B502,Sandingan!$D$3:$D$552,false))</f>
        <v>2022</v>
      </c>
      <c r="G502" s="64"/>
      <c r="H502" s="748"/>
      <c r="I502" s="748"/>
      <c r="J502" s="748"/>
      <c r="K502" s="748"/>
      <c r="L502" s="748"/>
      <c r="M502" s="748"/>
      <c r="N502" s="748"/>
    </row>
    <row r="503">
      <c r="A503" s="145">
        <v>498.0</v>
      </c>
      <c r="B503" s="312" t="s">
        <v>4221</v>
      </c>
      <c r="C503" s="766">
        <f t="array" ref="C503">INDEX(Sandingan!$E$3:$E$552,MATCH($B503,Sandingan!$D$3:$D$552,FALSE))</f>
        <v>45748</v>
      </c>
      <c r="D503" s="731" t="str">
        <f t="array" ref="D503">INDEX(#REF!,MATCH($B503,Sandingan!$D$3:$D$552,FALSE))</f>
        <v>#REF!</v>
      </c>
      <c r="E503" s="114" t="str">
        <f t="array" ref="E503">INDEX(Sandingan!AZ$3:AZ$552,MATCH($B503,Sandingan!$D$3:$D$552,FALSE))</f>
        <v>Peraturan Walikota Tidore Kepualauan No 12 Tahun 2022</v>
      </c>
      <c r="F503" s="71">
        <f t="array" ref="F503">INDEX(Sandingan!BA$3:BA$552,MATCH($B503,Sandingan!$D$3:$D$552,FALSE))</f>
        <v>2022</v>
      </c>
      <c r="G503" s="64" t="str">
        <f t="array" ref="G503">INDEX(Sandingan!$BG$3:$BG$552,MATCH($B503,Sandingan!$D$3:$D$552,FALSE))</f>
        <v>Pinjam Pakai</v>
      </c>
      <c r="H503" s="748"/>
      <c r="I503" s="748"/>
      <c r="J503" s="748"/>
      <c r="K503" s="748"/>
      <c r="L503" s="748"/>
      <c r="M503" s="748"/>
      <c r="N503" s="748"/>
    </row>
    <row r="504">
      <c r="A504" s="759">
        <v>499.0</v>
      </c>
      <c r="B504" s="773" t="s">
        <v>4795</v>
      </c>
      <c r="C504" s="761">
        <f t="array" ref="C504">INDEX(Sandingan!$E$3:$E$552,MATCH($B504,Sandingan!$D$3:$D$552,FALSE))</f>
        <v>45689</v>
      </c>
      <c r="D504" s="762" t="str">
        <f t="array" ref="D504">INDEX(#REF!,MATCH($B504,Sandingan!$D$3:$D$552,FALSE))</f>
        <v>#REF!</v>
      </c>
      <c r="E504" s="774" t="str">
        <f t="array" ref="E504">index(Sandingan!K$3:K$552,match($B504,Sandingan!$D$3:$D$552,false))</f>
        <v>Peraturan Gubernur Papua Barat Nomor : 16 Tahun 2021 tentang Pembentukan Unit Pelaksana Teknis Daerah Perlindungan Perempuan dan Anak pada Dinas Pemberdayaan Perempuan dan Perlindungan Anak Prov. Papua Barat</v>
      </c>
      <c r="F504" s="765">
        <f t="array" ref="F504">index(Sandingan!L$3:L$552,match($B504,Sandingan!$D$3:$D$552,false))</f>
        <v>2021</v>
      </c>
      <c r="G504" s="765"/>
      <c r="H504" s="748"/>
      <c r="I504" s="748"/>
      <c r="J504" s="748"/>
      <c r="K504" s="748"/>
      <c r="L504" s="748"/>
      <c r="M504" s="748"/>
      <c r="N504" s="748"/>
    </row>
    <row r="505">
      <c r="A505" s="145">
        <v>500.0</v>
      </c>
      <c r="B505" s="312" t="s">
        <v>4273</v>
      </c>
      <c r="C505" s="731" t="str">
        <f t="array" ref="C505">INDEX(Sandingan!$E$3:$E$552,MATCH($B505,Sandingan!$D$3:$D$552,FALSE))</f>
        <v/>
      </c>
      <c r="D505" s="731" t="str">
        <f t="array" ref="D505">INDEX(#REF!,MATCH($B505,Sandingan!$D$3:$D$552,FALSE))</f>
        <v>#REF!</v>
      </c>
      <c r="E505" s="64"/>
      <c r="F505" s="731"/>
      <c r="G505" s="64"/>
      <c r="H505" s="748"/>
      <c r="I505" s="748"/>
      <c r="J505" s="748"/>
      <c r="K505" s="748"/>
      <c r="L505" s="748"/>
      <c r="M505" s="748"/>
      <c r="N505" s="748"/>
    </row>
    <row r="506">
      <c r="A506" s="145">
        <v>501.0</v>
      </c>
      <c r="B506" s="312" t="s">
        <v>4291</v>
      </c>
      <c r="C506" s="766" t="str">
        <f t="array" ref="C506">INDEX(Sandingan!$E$3:$E$552,MATCH($B506,Sandingan!$D$3:$D$552,FALSE))</f>
        <v/>
      </c>
      <c r="D506" s="731" t="str">
        <f t="array" ref="D506">INDEX(#REF!,MATCH($B506,Sandingan!$D$3:$D$552,FALSE))</f>
        <v>#REF!</v>
      </c>
      <c r="E506" s="64"/>
      <c r="F506" s="731"/>
      <c r="G506" s="64"/>
      <c r="H506" s="748"/>
      <c r="I506" s="748"/>
      <c r="J506" s="748"/>
      <c r="K506" s="748"/>
      <c r="L506" s="748"/>
      <c r="M506" s="748"/>
      <c r="N506" s="748"/>
    </row>
    <row r="507">
      <c r="A507" s="145">
        <v>502.0</v>
      </c>
      <c r="B507" s="312" t="s">
        <v>4296</v>
      </c>
      <c r="C507" s="731" t="str">
        <f t="array" ref="C507">INDEX(Sandingan!$E$3:$E$552,MATCH($B507,Sandingan!$D$3:$D$552,FALSE))</f>
        <v/>
      </c>
      <c r="D507" s="731" t="str">
        <f t="array" ref="D507">INDEX(#REF!,MATCH($B507,Sandingan!$D$3:$D$552,FALSE))</f>
        <v>#REF!</v>
      </c>
      <c r="E507" s="64"/>
      <c r="F507" s="731"/>
      <c r="G507" s="64"/>
      <c r="H507" s="748"/>
      <c r="I507" s="748"/>
      <c r="J507" s="748"/>
      <c r="K507" s="748"/>
      <c r="L507" s="748"/>
      <c r="M507" s="748"/>
      <c r="N507" s="748"/>
    </row>
    <row r="508">
      <c r="A508" s="145">
        <v>503.0</v>
      </c>
      <c r="B508" s="312" t="s">
        <v>4295</v>
      </c>
      <c r="C508" s="731" t="str">
        <f t="array" ref="C508">INDEX(Sandingan!$E$3:$E$552,MATCH($B508,Sandingan!$D$3:$D$552,FALSE))</f>
        <v/>
      </c>
      <c r="D508" s="731" t="str">
        <f t="array" ref="D508">INDEX(#REF!,MATCH($B508,Sandingan!$D$3:$D$552,FALSE))</f>
        <v>#REF!</v>
      </c>
      <c r="E508" s="64"/>
      <c r="F508" s="731"/>
      <c r="G508" s="64"/>
      <c r="H508" s="748"/>
      <c r="I508" s="748"/>
      <c r="J508" s="748"/>
      <c r="K508" s="748"/>
      <c r="L508" s="748"/>
      <c r="M508" s="748"/>
      <c r="N508" s="748"/>
    </row>
    <row r="509">
      <c r="A509" s="145">
        <v>504.0</v>
      </c>
      <c r="B509" s="312" t="s">
        <v>4281</v>
      </c>
      <c r="C509" s="766">
        <f t="array" ref="C509">INDEX(Sandingan!$E$3:$E$552,MATCH($B509,Sandingan!$D$3:$D$552,FALSE))</f>
        <v>45689</v>
      </c>
      <c r="D509" s="731" t="str">
        <f t="array" ref="D509">INDEX(#REF!,MATCH($B509,Sandingan!$D$3:$D$552,FALSE))</f>
        <v>#REF!</v>
      </c>
      <c r="E509" s="105" t="str">
        <f t="array" ref="E509">index(Sandingan!K$3:K$552,match($B509,Sandingan!$D$3:$D$552,false))</f>
        <v>Peraturan Bupati Manokwari Nomor 233 Tahun 2020 tentang Pembentukan Unit Pelayanan Terpadu Daerah Perlindungan Perempuan dan Anak</v>
      </c>
      <c r="F509" s="64">
        <f t="array" ref="F509">index(Sandingan!L$3:L$552,match($B509,Sandingan!$D$3:$D$552,false))</f>
        <v>2020</v>
      </c>
      <c r="G509" s="64"/>
      <c r="H509" s="748"/>
      <c r="I509" s="748"/>
      <c r="J509" s="748"/>
      <c r="K509" s="748"/>
      <c r="L509" s="748"/>
      <c r="M509" s="748"/>
      <c r="N509" s="748"/>
    </row>
    <row r="510">
      <c r="A510" s="145">
        <v>505.0</v>
      </c>
      <c r="B510" s="312" t="s">
        <v>4293</v>
      </c>
      <c r="C510" s="731" t="str">
        <f t="array" ref="C510">INDEX(Sandingan!$E$3:$E$552,MATCH($B510,Sandingan!$D$3:$D$552,FALSE))</f>
        <v/>
      </c>
      <c r="D510" s="731" t="str">
        <f t="array" ref="D510">INDEX(#REF!,MATCH($B510,Sandingan!$D$3:$D$552,FALSE))</f>
        <v>#REF!</v>
      </c>
      <c r="E510" s="64"/>
      <c r="F510" s="731"/>
      <c r="G510" s="64"/>
      <c r="H510" s="748"/>
      <c r="I510" s="748"/>
      <c r="J510" s="748"/>
      <c r="K510" s="748"/>
      <c r="L510" s="748"/>
      <c r="M510" s="748"/>
      <c r="N510" s="748"/>
    </row>
    <row r="511">
      <c r="A511" s="145">
        <v>506.0</v>
      </c>
      <c r="B511" s="312" t="s">
        <v>4294</v>
      </c>
      <c r="C511" s="731" t="str">
        <f t="array" ref="C511">INDEX(Sandingan!$E$3:$E$552,MATCH($B511,Sandingan!$D$3:$D$552,FALSE))</f>
        <v/>
      </c>
      <c r="D511" s="731" t="str">
        <f t="array" ref="D511">INDEX(#REF!,MATCH($B511,Sandingan!$D$3:$D$552,FALSE))</f>
        <v>#REF!</v>
      </c>
      <c r="E511" s="64"/>
      <c r="F511" s="731"/>
      <c r="G511" s="64"/>
      <c r="H511" s="748"/>
      <c r="I511" s="748"/>
      <c r="J511" s="748"/>
      <c r="K511" s="748"/>
      <c r="L511" s="748"/>
      <c r="M511" s="748"/>
      <c r="N511" s="748"/>
    </row>
    <row r="512">
      <c r="A512" s="759">
        <v>507.0</v>
      </c>
      <c r="B512" s="773" t="s">
        <v>105</v>
      </c>
      <c r="C512" s="761">
        <f t="array" ref="C512">INDEX(Sandingan!$E$3:$E$552,MATCH($B512,Sandingan!$D$3:$D$552,FALSE))</f>
        <v>45778</v>
      </c>
      <c r="D512" s="762" t="str">
        <f t="array" ref="D512">INDEX(#REF!,MATCH($B512,Sandingan!$D$3:$D$552,FALSE))</f>
        <v>#REF!</v>
      </c>
      <c r="E512" s="763" t="str">
        <f t="array" ref="E512">INDEX(Sandingan!AZ$3:AZ$552,MATCH($B512,Sandingan!$D$3:$D$552,FALSE))</f>
        <v>#REF!</v>
      </c>
      <c r="F512" s="764" t="str">
        <f t="array" ref="F512">INDEX(Sandingan!BA$3:BA$552,MATCH($B512,Sandingan!$D$3:$D$552,FALSE))</f>
        <v>#REF!</v>
      </c>
      <c r="G512" s="765" t="str">
        <f t="array" ref="G512">INDEX(Sandingan!$BG$3:$BG$552,MATCH($B512,Sandingan!$D$3:$D$552,FALSE))</f>
        <v>#REF!</v>
      </c>
      <c r="H512" s="748"/>
      <c r="I512" s="748"/>
      <c r="J512" s="748"/>
      <c r="K512" s="748"/>
      <c r="L512" s="748"/>
      <c r="M512" s="748"/>
      <c r="N512" s="748"/>
    </row>
    <row r="513">
      <c r="A513" s="145">
        <v>508.0</v>
      </c>
      <c r="B513" s="312" t="s">
        <v>4270</v>
      </c>
      <c r="C513" s="731" t="str">
        <f t="array" ref="C513">INDEX(Sandingan!$E$3:$E$552,MATCH($B513,Sandingan!$D$3:$D$552,FALSE))</f>
        <v/>
      </c>
      <c r="D513" s="731" t="str">
        <f t="array" ref="D513">INDEX(#REF!,MATCH($B513,Sandingan!$D$3:$D$552,FALSE))</f>
        <v>#REF!</v>
      </c>
      <c r="E513" s="64"/>
      <c r="F513" s="731"/>
      <c r="G513" s="64"/>
      <c r="H513" s="748"/>
      <c r="I513" s="748"/>
      <c r="J513" s="748"/>
      <c r="K513" s="748"/>
      <c r="L513" s="748"/>
      <c r="M513" s="748"/>
      <c r="N513" s="748"/>
    </row>
    <row r="514">
      <c r="A514" s="145">
        <v>509.0</v>
      </c>
      <c r="B514" s="312" t="s">
        <v>4248</v>
      </c>
      <c r="C514" s="766">
        <f t="array" ref="C514">INDEX(Sandingan!$E$3:$E$552,MATCH($B514,Sandingan!$D$3:$D$552,FALSE))</f>
        <v>45689</v>
      </c>
      <c r="D514" s="731" t="str">
        <f t="array" ref="D514">INDEX(#REF!,MATCH($B514,Sandingan!$D$3:$D$552,FALSE))</f>
        <v>#REF!</v>
      </c>
      <c r="E514" s="105" t="str">
        <f t="array" ref="E514">index(Sandingan!K$3:K$552,match($B514,Sandingan!$D$3:$D$552,false))</f>
        <v>Peraturan Bupati Yapen Nomor Nomor 19 Tahun 2024</v>
      </c>
      <c r="F514" s="64">
        <f t="array" ref="F514">index(Sandingan!L$3:L$552,match($B514,Sandingan!$D$3:$D$552,false))</f>
        <v>2024</v>
      </c>
      <c r="G514" s="64"/>
      <c r="H514" s="748"/>
      <c r="I514" s="748"/>
      <c r="J514" s="748"/>
      <c r="K514" s="748"/>
      <c r="L514" s="748"/>
      <c r="M514" s="748"/>
      <c r="N514" s="748"/>
    </row>
    <row r="515">
      <c r="A515" s="145">
        <v>510.0</v>
      </c>
      <c r="B515" s="312" t="s">
        <v>4262</v>
      </c>
      <c r="C515" s="766" t="str">
        <f t="array" ref="C515">INDEX(Sandingan!$E$3:$E$552,MATCH($B515,Sandingan!$D$3:$D$552,FALSE))</f>
        <v/>
      </c>
      <c r="D515" s="731" t="str">
        <f t="array" ref="D515">INDEX(#REF!,MATCH($B515,Sandingan!$D$3:$D$552,FALSE))</f>
        <v>#REF!</v>
      </c>
      <c r="E515" s="64"/>
      <c r="F515" s="731"/>
      <c r="G515" s="64"/>
      <c r="H515" s="748"/>
      <c r="I515" s="748"/>
      <c r="J515" s="748"/>
      <c r="K515" s="748"/>
      <c r="L515" s="748"/>
      <c r="M515" s="748"/>
      <c r="N515" s="748"/>
    </row>
    <row r="516">
      <c r="A516" s="145">
        <v>511.0</v>
      </c>
      <c r="B516" s="312" t="s">
        <v>4272</v>
      </c>
      <c r="C516" s="731" t="str">
        <f t="array" ref="C516">INDEX(Sandingan!$E$3:$E$552,MATCH($B516,Sandingan!$D$3:$D$552,FALSE))</f>
        <v/>
      </c>
      <c r="D516" s="731" t="str">
        <f t="array" ref="D516">INDEX(#REF!,MATCH($B516,Sandingan!$D$3:$D$552,FALSE))</f>
        <v>#REF!</v>
      </c>
      <c r="E516" s="64"/>
      <c r="F516" s="731"/>
      <c r="G516" s="64"/>
      <c r="H516" s="748"/>
      <c r="I516" s="748"/>
      <c r="J516" s="748"/>
      <c r="K516" s="748"/>
      <c r="L516" s="748"/>
      <c r="M516" s="748"/>
      <c r="N516" s="748"/>
    </row>
    <row r="517">
      <c r="A517" s="145">
        <v>512.0</v>
      </c>
      <c r="B517" s="312" t="s">
        <v>4266</v>
      </c>
      <c r="C517" s="766">
        <f t="array" ref="C517">INDEX(Sandingan!$E$3:$E$552,MATCH($B517,Sandingan!$D$3:$D$552,FALSE))</f>
        <v>45689</v>
      </c>
      <c r="D517" s="731" t="str">
        <f t="array" ref="D517">INDEX(#REF!,MATCH($B517,Sandingan!$D$3:$D$552,FALSE))</f>
        <v>#REF!</v>
      </c>
      <c r="E517" s="105" t="str">
        <f t="array" ref="E517">index(Sandingan!K$3:K$552,match($B517,Sandingan!$D$3:$D$552,false))</f>
        <v>Peraturan Bupati Keerom Nomor 31 Tahun 2020</v>
      </c>
      <c r="F517" s="64">
        <f t="array" ref="F517">index(Sandingan!L$3:L$552,match($B517,Sandingan!$D$3:$D$552,false))</f>
        <v>2020</v>
      </c>
      <c r="G517" s="64"/>
      <c r="H517" s="748"/>
      <c r="I517" s="748"/>
      <c r="J517" s="748"/>
      <c r="K517" s="748"/>
      <c r="L517" s="748"/>
      <c r="M517" s="748"/>
      <c r="N517" s="748"/>
    </row>
    <row r="518">
      <c r="A518" s="145">
        <v>513.0</v>
      </c>
      <c r="B518" s="312" t="s">
        <v>4264</v>
      </c>
      <c r="C518" s="766">
        <f t="array" ref="C518">INDEX(Sandingan!$E$3:$E$552,MATCH($B518,Sandingan!$D$3:$D$552,FALSE))</f>
        <v>45689</v>
      </c>
      <c r="D518" s="731" t="str">
        <f t="array" ref="D518">INDEX(#REF!,MATCH($B518,Sandingan!$D$3:$D$552,FALSE))</f>
        <v>#REF!</v>
      </c>
      <c r="E518" s="105" t="str">
        <f t="array" ref="E518">index(Sandingan!K$3:K$552,match($B518,Sandingan!$D$3:$D$552,false))</f>
        <v>Peraturan Bupati Waropen Nomor 15 Tahun 2020</v>
      </c>
      <c r="F518" s="64">
        <f t="array" ref="F518">index(Sandingan!L$3:L$552,match($B518,Sandingan!$D$3:$D$552,false))</f>
        <v>2020</v>
      </c>
      <c r="G518" s="64"/>
      <c r="H518" s="748"/>
      <c r="I518" s="748"/>
      <c r="J518" s="748"/>
      <c r="K518" s="748"/>
      <c r="L518" s="748"/>
      <c r="M518" s="748"/>
      <c r="N518" s="748"/>
    </row>
    <row r="519">
      <c r="A519" s="145">
        <v>514.0</v>
      </c>
      <c r="B519" s="312" t="s">
        <v>4250</v>
      </c>
      <c r="C519" s="766">
        <f t="array" ref="C519">INDEX(Sandingan!$E$3:$E$552,MATCH($B519,Sandingan!$D$3:$D$552,FALSE))</f>
        <v>45689</v>
      </c>
      <c r="D519" s="731" t="str">
        <f t="array" ref="D519">INDEX(#REF!,MATCH($B519,Sandingan!$D$3:$D$552,FALSE))</f>
        <v>#REF!</v>
      </c>
      <c r="E519" s="105" t="str">
        <f t="array" ref="E519">index(Sandingan!K$3:K$552,match($B519,Sandingan!$D$3:$D$552,false))</f>
        <v>Peraturan Bupati Sipiori  Nomor 12 Tahun 2023</v>
      </c>
      <c r="F519" s="64">
        <f t="array" ref="F519">index(Sandingan!L$3:L$552,match($B519,Sandingan!$D$3:$D$552,false))</f>
        <v>2023</v>
      </c>
      <c r="G519" s="64"/>
      <c r="H519" s="748"/>
      <c r="I519" s="748"/>
      <c r="J519" s="748"/>
      <c r="K519" s="748"/>
      <c r="L519" s="748"/>
      <c r="M519" s="748"/>
      <c r="N519" s="748"/>
    </row>
    <row r="520">
      <c r="A520" s="145">
        <v>515.0</v>
      </c>
      <c r="B520" s="312" t="s">
        <v>4271</v>
      </c>
      <c r="C520" s="731" t="str">
        <f t="array" ref="C520">INDEX(Sandingan!$E$3:$E$552,MATCH($B520,Sandingan!$D$3:$D$552,FALSE))</f>
        <v/>
      </c>
      <c r="D520" s="731" t="str">
        <f t="array" ref="D520">INDEX(#REF!,MATCH($B520,Sandingan!$D$3:$D$552,FALSE))</f>
        <v>#REF!</v>
      </c>
      <c r="E520" s="64"/>
      <c r="F520" s="731"/>
      <c r="G520" s="64"/>
      <c r="H520" s="748"/>
      <c r="I520" s="748"/>
      <c r="J520" s="748"/>
      <c r="K520" s="748"/>
      <c r="L520" s="748"/>
      <c r="M520" s="748"/>
      <c r="N520" s="748"/>
    </row>
    <row r="521">
      <c r="A521" s="145">
        <v>516.0</v>
      </c>
      <c r="B521" s="312" t="s">
        <v>4268</v>
      </c>
      <c r="C521" s="766">
        <f t="array" ref="C521">INDEX(Sandingan!$E$3:$E$552,MATCH($B521,Sandingan!$D$3:$D$552,FALSE))</f>
        <v>45689</v>
      </c>
      <c r="D521" s="731" t="str">
        <f t="array" ref="D521">INDEX(#REF!,MATCH($B521,Sandingan!$D$3:$D$552,FALSE))</f>
        <v>#REF!</v>
      </c>
      <c r="E521" s="105" t="str">
        <f t="array" ref="E521">index(Sandingan!K$3:K$552,match($B521,Sandingan!$D$3:$D$552,false))</f>
        <v>Peraturan Walikota Jayapura Nomor 37 tahun 2020</v>
      </c>
      <c r="F521" s="64">
        <f t="array" ref="F521">index(Sandingan!L$3:L$552,match($B521,Sandingan!$D$3:$D$552,false))</f>
        <v>2020</v>
      </c>
      <c r="G521" s="64"/>
      <c r="H521" s="748"/>
      <c r="I521" s="748"/>
      <c r="J521" s="748"/>
      <c r="K521" s="748"/>
      <c r="L521" s="748"/>
      <c r="M521" s="748"/>
      <c r="N521" s="748"/>
    </row>
    <row r="522">
      <c r="A522" s="759">
        <v>517.0</v>
      </c>
      <c r="B522" s="773" t="s">
        <v>4397</v>
      </c>
      <c r="C522" s="761">
        <f t="array" ref="C522">INDEX(Sandingan!$E$3:$E$552,MATCH($B522,Sandingan!$D$3:$D$552,FALSE))</f>
        <v>45748</v>
      </c>
      <c r="D522" s="762" t="str">
        <f t="array" ref="D522">INDEX(#REF!,MATCH($B522,Sandingan!$D$3:$D$552,FALSE))</f>
        <v>#REF!</v>
      </c>
      <c r="E522" s="763" t="str">
        <f t="array" ref="E522">INDEX(Sandingan!AZ$3:AZ$552,MATCH($B522,Sandingan!$D$3:$D$552,FALSE))</f>
        <v>#REF!</v>
      </c>
      <c r="F522" s="764" t="str">
        <f t="array" ref="F522">INDEX(Sandingan!BA$3:BA$552,MATCH($B522,Sandingan!$D$3:$D$552,FALSE))</f>
        <v>#REF!</v>
      </c>
      <c r="G522" s="765" t="str">
        <f t="array" ref="G522">INDEX(Sandingan!$BG$3:$BG$552,MATCH($B522,Sandingan!$D$3:$D$552,FALSE))</f>
        <v>#REF!</v>
      </c>
      <c r="H522" s="748"/>
      <c r="I522" s="748"/>
      <c r="J522" s="748"/>
      <c r="K522" s="748"/>
      <c r="L522" s="748"/>
      <c r="M522" s="748"/>
      <c r="N522" s="748"/>
    </row>
    <row r="523">
      <c r="A523" s="145">
        <v>518.0</v>
      </c>
      <c r="B523" s="312" t="s">
        <v>4371</v>
      </c>
      <c r="C523" s="766">
        <f t="array" ref="C523">INDEX(Sandingan!$E$3:$E$552,MATCH($B523,Sandingan!$D$3:$D$552,FALSE))</f>
        <v>45689</v>
      </c>
      <c r="D523" s="731" t="str">
        <f t="array" ref="D523">INDEX(#REF!,MATCH($B523,Sandingan!$D$3:$D$552,FALSE))</f>
        <v>#REF!</v>
      </c>
      <c r="E523" s="105" t="str">
        <f t="array" ref="E523">index(Sandingan!K$3:K$552,match($B523,Sandingan!$D$3:$D$552,false))</f>
        <v>Peraturan Bupati Merauke Nomor 127 Tahun 2023</v>
      </c>
      <c r="F523" s="64">
        <f t="array" ref="F523">index(Sandingan!L$3:L$552,match($B523,Sandingan!$D$3:$D$552,false))</f>
        <v>2023</v>
      </c>
      <c r="G523" s="64"/>
      <c r="H523" s="748"/>
      <c r="I523" s="748"/>
      <c r="J523" s="748"/>
      <c r="K523" s="748"/>
      <c r="L523" s="748"/>
      <c r="M523" s="748"/>
      <c r="N523" s="748"/>
    </row>
    <row r="524">
      <c r="A524" s="145">
        <v>519.0</v>
      </c>
      <c r="B524" s="312" t="s">
        <v>4355</v>
      </c>
      <c r="C524" s="766">
        <f t="array" ref="C524">INDEX(Sandingan!$E$3:$E$552,MATCH($B524,Sandingan!$D$3:$D$552,FALSE))</f>
        <v>45748</v>
      </c>
      <c r="D524" s="731" t="str">
        <f t="array" ref="D524">INDEX(#REF!,MATCH($B524,Sandingan!$D$3:$D$552,FALSE))</f>
        <v>#REF!</v>
      </c>
      <c r="E524" s="114" t="str">
        <f t="array" ref="E524">INDEX(Sandingan!AZ$3:AZ$552,MATCH($B524,Sandingan!$D$3:$D$552,FALSE))</f>
        <v>Peraturan Bupati Boven Digoel Nomor 18 Tahun 2021 tentang Pembentukan Unit Pelaksana Teknis Daerah Perlindungan Perempuan dan Anak</v>
      </c>
      <c r="F524" s="71">
        <f t="array" ref="F524">INDEX(Sandingan!BA$3:BA$552,MATCH($B524,Sandingan!$D$3:$D$552,FALSE))</f>
        <v>2021</v>
      </c>
      <c r="G524" s="64" t="str">
        <f t="array" ref="G524">INDEX(Sandingan!$BG$3:$BG$552,MATCH($B524,Sandingan!$D$3:$D$552,FALSE))</f>
        <v>ASET PEMDA</v>
      </c>
      <c r="H524" s="748"/>
      <c r="I524" s="748"/>
      <c r="J524" s="748"/>
      <c r="K524" s="748"/>
      <c r="L524" s="748"/>
      <c r="M524" s="748"/>
      <c r="N524" s="748"/>
    </row>
    <row r="525">
      <c r="A525" s="145">
        <v>520.0</v>
      </c>
      <c r="B525" s="312" t="s">
        <v>4369</v>
      </c>
      <c r="C525" s="766">
        <f t="array" ref="C525">INDEX(Sandingan!$E$3:$E$552,MATCH($B525,Sandingan!$D$3:$D$552,FALSE))</f>
        <v>45689</v>
      </c>
      <c r="D525" s="731" t="str">
        <f t="array" ref="D525">INDEX(#REF!,MATCH($B525,Sandingan!$D$3:$D$552,FALSE))</f>
        <v>#REF!</v>
      </c>
      <c r="E525" s="105" t="str">
        <f t="array" ref="E525">index(Sandingan!K$3:K$552,match($B525,Sandingan!$D$3:$D$552,false))</f>
        <v>Peraturan Bupati Mappi Nomor 37 tahun 2021 tentang Pembentukan UPTD</v>
      </c>
      <c r="F525" s="64">
        <f t="array" ref="F525">index(Sandingan!L$3:L$552,match($B525,Sandingan!$D$3:$D$552,false))</f>
        <v>2021</v>
      </c>
      <c r="G525" s="64"/>
      <c r="H525" s="748"/>
      <c r="I525" s="748"/>
      <c r="J525" s="748"/>
      <c r="K525" s="748"/>
      <c r="L525" s="748"/>
      <c r="M525" s="748"/>
      <c r="N525" s="748"/>
    </row>
    <row r="526">
      <c r="A526" s="145">
        <v>521.0</v>
      </c>
      <c r="B526" s="312" t="s">
        <v>4363</v>
      </c>
      <c r="C526" s="766">
        <f t="array" ref="C526">INDEX(Sandingan!$E$3:$E$552,MATCH($B526,Sandingan!$D$3:$D$552,FALSE))</f>
        <v>45748</v>
      </c>
      <c r="D526" s="731" t="str">
        <f t="array" ref="D526">INDEX(#REF!,MATCH($B526,Sandingan!$D$3:$D$552,FALSE))</f>
        <v>#REF!</v>
      </c>
      <c r="E526" s="114" t="str">
        <f t="array" ref="E526">INDEX(Sandingan!AZ$3:AZ$552,MATCH($B526,Sandingan!$D$3:$D$552,FALSE))</f>
        <v/>
      </c>
      <c r="F526" s="71" t="str">
        <f t="array" ref="F526">INDEX(Sandingan!BA$3:BA$552,MATCH($B526,Sandingan!$D$3:$D$552,FALSE))</f>
        <v/>
      </c>
      <c r="G526" s="64" t="str">
        <f t="array" ref="G526">INDEX(Sandingan!$BG$3:$BG$552,MATCH($B526,Sandingan!$D$3:$D$552,FALSE))</f>
        <v>Tidak Punya</v>
      </c>
      <c r="H526" s="748"/>
      <c r="I526" s="748"/>
      <c r="J526" s="748"/>
      <c r="K526" s="748"/>
      <c r="L526" s="748"/>
      <c r="M526" s="748"/>
      <c r="N526" s="748"/>
    </row>
    <row r="527">
      <c r="A527" s="759">
        <v>522.0</v>
      </c>
      <c r="B527" s="773" t="s">
        <v>4796</v>
      </c>
      <c r="C527" s="761" t="str">
        <f t="array" ref="C527">INDEX(Sandingan!$E$3:$E$552,MATCH($B527,Sandingan!$D$3:$D$552,FALSE))</f>
        <v/>
      </c>
      <c r="D527" s="762" t="str">
        <f t="array" ref="D527">INDEX(#REF!,MATCH($B527,Sandingan!$D$3:$D$552,FALSE))</f>
        <v>#REF!</v>
      </c>
      <c r="E527" s="765"/>
      <c r="F527" s="762"/>
      <c r="G527" s="765"/>
      <c r="H527" s="748"/>
      <c r="I527" s="748"/>
      <c r="J527" s="748"/>
      <c r="K527" s="748"/>
      <c r="L527" s="748"/>
      <c r="M527" s="748"/>
      <c r="N527" s="748"/>
    </row>
    <row r="528">
      <c r="A528" s="145">
        <v>523.0</v>
      </c>
      <c r="B528" s="312" t="s">
        <v>4345</v>
      </c>
      <c r="C528" s="766">
        <f t="array" ref="C528">INDEX(Sandingan!$E$3:$E$552,MATCH($B528,Sandingan!$D$3:$D$552,FALSE))</f>
        <v>45689</v>
      </c>
      <c r="D528" s="731" t="str">
        <f t="array" ref="D528">INDEX(#REF!,MATCH($B528,Sandingan!$D$3:$D$552,FALSE))</f>
        <v>#REF!</v>
      </c>
      <c r="E528" s="105" t="str">
        <f t="array" ref="E528">index(Sandingan!K$3:K$552,match($B528,Sandingan!$D$3:$D$552,false))</f>
        <v>Peraturan Bupati Nabire No. 17 Tahun 2019 tentang pembentukan dan tata kerja UPTD PPA di Kab. Nabire</v>
      </c>
      <c r="F528" s="64">
        <f t="array" ref="F528">index(Sandingan!L$3:L$552,match($B528,Sandingan!$D$3:$D$552,false))</f>
        <v>2019</v>
      </c>
      <c r="G528" s="64"/>
      <c r="H528" s="748"/>
      <c r="I528" s="748"/>
      <c r="J528" s="748"/>
      <c r="K528" s="748"/>
      <c r="L528" s="748"/>
      <c r="M528" s="748"/>
      <c r="N528" s="748"/>
    </row>
    <row r="529">
      <c r="A529" s="145">
        <v>524.0</v>
      </c>
      <c r="B529" s="312" t="s">
        <v>4354</v>
      </c>
      <c r="C529" s="766" t="str">
        <f t="array" ref="C529">INDEX(Sandingan!$E$3:$E$552,MATCH($B529,Sandingan!$D$3:$D$552,FALSE))</f>
        <v/>
      </c>
      <c r="D529" s="731" t="str">
        <f t="array" ref="D529">INDEX(#REF!,MATCH($B529,Sandingan!$D$3:$D$552,FALSE))</f>
        <v>#REF!</v>
      </c>
      <c r="E529" s="64"/>
      <c r="F529" s="731"/>
      <c r="G529" s="64"/>
      <c r="H529" s="748"/>
      <c r="I529" s="748"/>
      <c r="J529" s="748"/>
      <c r="K529" s="748"/>
      <c r="L529" s="748"/>
      <c r="M529" s="748"/>
      <c r="N529" s="748"/>
    </row>
    <row r="530">
      <c r="A530" s="145">
        <v>525.0</v>
      </c>
      <c r="B530" s="312" t="s">
        <v>4353</v>
      </c>
      <c r="C530" s="731" t="str">
        <f t="array" ref="C530">INDEX(Sandingan!$E$3:$E$552,MATCH($B530,Sandingan!$D$3:$D$552,FALSE))</f>
        <v/>
      </c>
      <c r="D530" s="731" t="str">
        <f t="array" ref="D530">INDEX(#REF!,MATCH($B530,Sandingan!$D$3:$D$552,FALSE))</f>
        <v>#REF!</v>
      </c>
      <c r="E530" s="64"/>
      <c r="F530" s="731"/>
      <c r="G530" s="64"/>
      <c r="H530" s="748"/>
      <c r="I530" s="748"/>
      <c r="J530" s="748"/>
      <c r="K530" s="748"/>
      <c r="L530" s="748"/>
      <c r="M530" s="748"/>
      <c r="N530" s="748"/>
    </row>
    <row r="531">
      <c r="A531" s="145">
        <v>526.0</v>
      </c>
      <c r="B531" s="312" t="s">
        <v>4352</v>
      </c>
      <c r="C531" s="766">
        <f t="array" ref="C531">INDEX(Sandingan!$E$3:$E$552,MATCH($B531,Sandingan!$D$3:$D$552,FALSE))</f>
        <v>45689</v>
      </c>
      <c r="D531" s="731" t="str">
        <f t="array" ref="D531">INDEX(#REF!,MATCH($B531,Sandingan!$D$3:$D$552,FALSE))</f>
        <v>#REF!</v>
      </c>
      <c r="E531" s="64"/>
      <c r="F531" s="731"/>
      <c r="G531" s="64"/>
      <c r="H531" s="748"/>
      <c r="I531" s="748"/>
      <c r="J531" s="748"/>
      <c r="K531" s="748"/>
      <c r="L531" s="748"/>
      <c r="M531" s="748"/>
      <c r="N531" s="748"/>
    </row>
    <row r="532">
      <c r="A532" s="145">
        <v>527.0</v>
      </c>
      <c r="B532" s="312" t="s">
        <v>4347</v>
      </c>
      <c r="C532" s="766">
        <f t="array" ref="C532">INDEX(Sandingan!$E$3:$E$552,MATCH($B532,Sandingan!$D$3:$D$552,FALSE))</f>
        <v>45689</v>
      </c>
      <c r="D532" s="731" t="str">
        <f t="array" ref="D532">INDEX(#REF!,MATCH($B532,Sandingan!$D$3:$D$552,FALSE))</f>
        <v>#REF!</v>
      </c>
      <c r="E532" s="105" t="str">
        <f t="array" ref="E532">index(Sandingan!K$3:K$552,match($B532,Sandingan!$D$3:$D$552,false))</f>
        <v>Peraturan Bupati Kabupaten Puncak Nomor 6 Tahun 2022</v>
      </c>
      <c r="F532" s="64">
        <f t="array" ref="F532">index(Sandingan!L$3:L$552,match($B532,Sandingan!$D$3:$D$552,false))</f>
        <v>2022</v>
      </c>
      <c r="G532" s="64"/>
      <c r="H532" s="748"/>
      <c r="I532" s="748"/>
      <c r="J532" s="748"/>
      <c r="K532" s="748"/>
      <c r="L532" s="748"/>
      <c r="M532" s="748"/>
      <c r="N532" s="748"/>
    </row>
    <row r="533">
      <c r="A533" s="145">
        <v>528.0</v>
      </c>
      <c r="B533" s="312" t="s">
        <v>4350</v>
      </c>
      <c r="C533" s="731" t="str">
        <f t="array" ref="C533">INDEX(Sandingan!$E$3:$E$552,MATCH($B533,Sandingan!$D$3:$D$552,FALSE))</f>
        <v/>
      </c>
      <c r="D533" s="731" t="str">
        <f t="array" ref="D533">INDEX(#REF!,MATCH($B533,Sandingan!$D$3:$D$552,FALSE))</f>
        <v>#REF!</v>
      </c>
      <c r="E533" s="64"/>
      <c r="F533" s="731"/>
      <c r="G533" s="64"/>
      <c r="H533" s="748"/>
      <c r="I533" s="748"/>
      <c r="J533" s="748"/>
      <c r="K533" s="748"/>
      <c r="L533" s="748"/>
      <c r="M533" s="748"/>
      <c r="N533" s="748"/>
    </row>
    <row r="534">
      <c r="A534" s="145">
        <v>529.0</v>
      </c>
      <c r="B534" s="312" t="s">
        <v>4351</v>
      </c>
      <c r="C534" s="731" t="str">
        <f t="array" ref="C534">INDEX(Sandingan!$E$3:$E$552,MATCH($B534,Sandingan!$D$3:$D$552,FALSE))</f>
        <v/>
      </c>
      <c r="D534" s="731" t="str">
        <f t="array" ref="D534">INDEX(#REF!,MATCH($B534,Sandingan!$D$3:$D$552,FALSE))</f>
        <v>#REF!</v>
      </c>
      <c r="E534" s="64"/>
      <c r="F534" s="731"/>
      <c r="G534" s="64"/>
      <c r="H534" s="748"/>
      <c r="I534" s="748"/>
      <c r="J534" s="748"/>
      <c r="K534" s="748"/>
      <c r="L534" s="748"/>
      <c r="M534" s="748"/>
      <c r="N534" s="748"/>
    </row>
    <row r="535">
      <c r="A535" s="145">
        <v>530.0</v>
      </c>
      <c r="B535" s="312" t="s">
        <v>4349</v>
      </c>
      <c r="C535" s="731" t="str">
        <f t="array" ref="C535">INDEX(Sandingan!$E$3:$E$552,MATCH($B535,Sandingan!$D$3:$D$552,FALSE))</f>
        <v/>
      </c>
      <c r="D535" s="731" t="str">
        <f t="array" ref="D535">INDEX(#REF!,MATCH($B535,Sandingan!$D$3:$D$552,FALSE))</f>
        <v>#REF!</v>
      </c>
      <c r="E535" s="64"/>
      <c r="F535" s="731"/>
      <c r="G535" s="64"/>
      <c r="H535" s="748"/>
      <c r="I535" s="748"/>
      <c r="J535" s="748"/>
      <c r="K535" s="748"/>
      <c r="L535" s="748"/>
      <c r="M535" s="748"/>
      <c r="N535" s="748"/>
    </row>
    <row r="536">
      <c r="A536" s="759">
        <v>531.0</v>
      </c>
      <c r="B536" s="773" t="s">
        <v>4797</v>
      </c>
      <c r="C536" s="762" t="str">
        <f t="array" ref="C536">INDEX(Sandingan!$E$3:$E$552,MATCH($B536,Sandingan!$D$3:$D$552,FALSE))</f>
        <v/>
      </c>
      <c r="D536" s="762" t="str">
        <f t="array" ref="D536">INDEX(#REF!,MATCH($B536,Sandingan!$D$3:$D$552,FALSE))</f>
        <v>#REF!</v>
      </c>
      <c r="E536" s="765"/>
      <c r="F536" s="762"/>
      <c r="G536" s="765"/>
      <c r="H536" s="748"/>
      <c r="I536" s="748"/>
      <c r="J536" s="748"/>
      <c r="K536" s="748"/>
      <c r="L536" s="748"/>
      <c r="M536" s="748"/>
      <c r="N536" s="748"/>
    </row>
    <row r="537">
      <c r="A537" s="145">
        <v>532.0</v>
      </c>
      <c r="B537" s="312" t="s">
        <v>4340</v>
      </c>
      <c r="C537" s="731" t="str">
        <f t="array" ref="C537">INDEX(Sandingan!$E$3:$E$552,MATCH($B537,Sandingan!$D$3:$D$552,FALSE))</f>
        <v/>
      </c>
      <c r="D537" s="731" t="str">
        <f t="array" ref="D537">INDEX(#REF!,MATCH($B537,Sandingan!$D$3:$D$552,FALSE))</f>
        <v>#REF!</v>
      </c>
      <c r="E537" s="64"/>
      <c r="F537" s="731"/>
      <c r="G537" s="64"/>
      <c r="H537" s="748"/>
      <c r="I537" s="748"/>
      <c r="J537" s="748"/>
      <c r="K537" s="748"/>
      <c r="L537" s="748"/>
      <c r="M537" s="748"/>
      <c r="N537" s="748"/>
    </row>
    <row r="538">
      <c r="A538" s="145">
        <v>533.0</v>
      </c>
      <c r="B538" s="312" t="s">
        <v>4343</v>
      </c>
      <c r="C538" s="731" t="str">
        <f t="array" ref="C538">INDEX(Sandingan!$E$3:$E$552,MATCH($B538,Sandingan!$D$3:$D$552,FALSE))</f>
        <v/>
      </c>
      <c r="D538" s="731" t="str">
        <f t="array" ref="D538">INDEX(#REF!,MATCH($B538,Sandingan!$D$3:$D$552,FALSE))</f>
        <v>#REF!</v>
      </c>
      <c r="E538" s="64"/>
      <c r="F538" s="731"/>
      <c r="G538" s="64"/>
      <c r="H538" s="748"/>
      <c r="I538" s="748"/>
      <c r="J538" s="748"/>
      <c r="K538" s="748"/>
      <c r="L538" s="748"/>
      <c r="M538" s="748"/>
      <c r="N538" s="748"/>
    </row>
    <row r="539">
      <c r="A539" s="145">
        <v>534.0</v>
      </c>
      <c r="B539" s="312" t="s">
        <v>4338</v>
      </c>
      <c r="C539" s="766">
        <f t="array" ref="C539">INDEX(Sandingan!$E$3:$E$552,MATCH($B539,Sandingan!$D$3:$D$552,FALSE))</f>
        <v>45689</v>
      </c>
      <c r="D539" s="731" t="str">
        <f t="array" ref="D539">INDEX(#REF!,MATCH($B539,Sandingan!$D$3:$D$552,FALSE))</f>
        <v>#REF!</v>
      </c>
      <c r="E539" s="105" t="str">
        <f t="array" ref="E539">index(Sandingan!K$3:K$552,match($B539,Sandingan!$D$3:$D$552,false))</f>
        <v>Peraturan Bupati Yahukimo No 36 Tahun 2022</v>
      </c>
      <c r="F539" s="64">
        <f t="array" ref="F539">index(Sandingan!L$3:L$552,match($B539,Sandingan!$D$3:$D$552,false))</f>
        <v>2022</v>
      </c>
      <c r="G539" s="64"/>
      <c r="H539" s="748"/>
      <c r="I539" s="748"/>
      <c r="J539" s="748"/>
      <c r="K539" s="748"/>
      <c r="L539" s="748"/>
      <c r="M539" s="748"/>
      <c r="N539" s="748"/>
    </row>
    <row r="540">
      <c r="A540" s="145">
        <v>535.0</v>
      </c>
      <c r="B540" s="312" t="s">
        <v>4334</v>
      </c>
      <c r="C540" s="731" t="str">
        <f t="array" ref="C540">INDEX(Sandingan!$E$3:$E$552,MATCH($B540,Sandingan!$D$3:$D$552,FALSE))</f>
        <v>Feburari 2025</v>
      </c>
      <c r="D540" s="731" t="str">
        <f t="array" ref="D540">INDEX(#REF!,MATCH($B540,Sandingan!$D$3:$D$552,FALSE))</f>
        <v>#REF!</v>
      </c>
      <c r="E540" s="64"/>
      <c r="F540" s="731"/>
      <c r="G540" s="64"/>
      <c r="H540" s="748"/>
      <c r="I540" s="748"/>
      <c r="J540" s="748"/>
      <c r="K540" s="748"/>
      <c r="L540" s="748"/>
      <c r="M540" s="748"/>
      <c r="N540" s="748"/>
    </row>
    <row r="541">
      <c r="A541" s="145">
        <v>536.0</v>
      </c>
      <c r="B541" s="312" t="s">
        <v>4341</v>
      </c>
      <c r="C541" s="731" t="str">
        <f t="array" ref="C541">INDEX(Sandingan!$E$3:$E$552,MATCH($B541,Sandingan!$D$3:$D$552,FALSE))</f>
        <v/>
      </c>
      <c r="D541" s="731" t="str">
        <f t="array" ref="D541">INDEX(#REF!,MATCH($B541,Sandingan!$D$3:$D$552,FALSE))</f>
        <v>#REF!</v>
      </c>
      <c r="E541" s="64"/>
      <c r="F541" s="731"/>
      <c r="G541" s="64"/>
      <c r="H541" s="748"/>
      <c r="I541" s="748"/>
      <c r="J541" s="748"/>
      <c r="K541" s="748"/>
      <c r="L541" s="748"/>
      <c r="M541" s="748"/>
      <c r="N541" s="748"/>
    </row>
    <row r="542">
      <c r="A542" s="145">
        <v>537.0</v>
      </c>
      <c r="B542" s="312" t="s">
        <v>4342</v>
      </c>
      <c r="C542" s="731" t="str">
        <f t="array" ref="C542">INDEX(Sandingan!$E$3:$E$552,MATCH($B542,Sandingan!$D$3:$D$552,FALSE))</f>
        <v/>
      </c>
      <c r="D542" s="731" t="str">
        <f t="array" ref="D542">INDEX(#REF!,MATCH($B542,Sandingan!$D$3:$D$552,FALSE))</f>
        <v>#REF!</v>
      </c>
      <c r="E542" s="64"/>
      <c r="F542" s="731"/>
      <c r="G542" s="64"/>
      <c r="H542" s="748"/>
      <c r="I542" s="748"/>
      <c r="J542" s="748"/>
      <c r="K542" s="748"/>
      <c r="L542" s="748"/>
      <c r="M542" s="748"/>
      <c r="N542" s="748"/>
    </row>
    <row r="543">
      <c r="A543" s="145">
        <v>538.0</v>
      </c>
      <c r="B543" s="312" t="s">
        <v>4344</v>
      </c>
      <c r="C543" s="731" t="str">
        <f t="array" ref="C543">INDEX(Sandingan!$E$3:$E$552,MATCH($B543,Sandingan!$D$3:$D$552,FALSE))</f>
        <v/>
      </c>
      <c r="D543" s="731" t="str">
        <f t="array" ref="D543">INDEX(#REF!,MATCH($B543,Sandingan!$D$3:$D$552,FALSE))</f>
        <v>#REF!</v>
      </c>
      <c r="E543" s="64"/>
      <c r="F543" s="731"/>
      <c r="G543" s="64"/>
      <c r="H543" s="748"/>
      <c r="I543" s="748"/>
      <c r="J543" s="748"/>
      <c r="K543" s="748"/>
      <c r="L543" s="748"/>
      <c r="M543" s="748"/>
      <c r="N543" s="748"/>
    </row>
    <row r="544">
      <c r="A544" s="145">
        <v>539.0</v>
      </c>
      <c r="B544" s="312" t="s">
        <v>4336</v>
      </c>
      <c r="C544" s="766">
        <f t="array" ref="C544">INDEX(Sandingan!$E$3:$E$552,MATCH($B544,Sandingan!$D$3:$D$552,FALSE))</f>
        <v>45689</v>
      </c>
      <c r="D544" s="731" t="str">
        <f t="array" ref="D544">INDEX(#REF!,MATCH($B544,Sandingan!$D$3:$D$552,FALSE))</f>
        <v>#REF!</v>
      </c>
      <c r="E544" s="105" t="str">
        <f t="array" ref="E544">index(Sandingan!K$3:K$552,match($B544,Sandingan!$D$3:$D$552,false))</f>
        <v>Peraturan Bupati Tolikara Nomor 27 Tahun 2022</v>
      </c>
      <c r="F544" s="64">
        <f t="array" ref="F544">index(Sandingan!L$3:L$552,match($B544,Sandingan!$D$3:$D$552,false))</f>
        <v>2022</v>
      </c>
      <c r="G544" s="64"/>
      <c r="H544" s="748"/>
      <c r="I544" s="748"/>
      <c r="J544" s="748"/>
      <c r="K544" s="748"/>
      <c r="L544" s="748"/>
      <c r="M544" s="748"/>
      <c r="N544" s="748"/>
    </row>
    <row r="545">
      <c r="A545" s="759">
        <v>540.0</v>
      </c>
      <c r="B545" s="773" t="s">
        <v>103</v>
      </c>
      <c r="C545" s="762" t="str">
        <f t="array" ref="C545">INDEX(Sandingan!$E$3:$E$552,MATCH($B545,Sandingan!$D$3:$D$552,FALSE))</f>
        <v/>
      </c>
      <c r="D545" s="762" t="str">
        <f t="array" ref="D545">INDEX(#REF!,MATCH($B545,Sandingan!$D$3:$D$552,FALSE))</f>
        <v>#REF!</v>
      </c>
      <c r="E545" s="765"/>
      <c r="F545" s="762"/>
      <c r="G545" s="765"/>
      <c r="H545" s="748"/>
      <c r="I545" s="748"/>
      <c r="J545" s="748"/>
      <c r="K545" s="748"/>
      <c r="L545" s="748"/>
      <c r="M545" s="748"/>
      <c r="N545" s="748"/>
    </row>
    <row r="546">
      <c r="A546" s="145">
        <v>541.0</v>
      </c>
      <c r="B546" s="312" t="s">
        <v>4320</v>
      </c>
      <c r="C546" s="766">
        <f t="array" ref="C546">INDEX(Sandingan!$E$3:$E$552,MATCH($B546,Sandingan!$D$3:$D$552,FALSE))</f>
        <v>45748</v>
      </c>
      <c r="D546" s="731" t="str">
        <f t="array" ref="D546">INDEX(#REF!,MATCH($B546,Sandingan!$D$3:$D$552,FALSE))</f>
        <v>#REF!</v>
      </c>
      <c r="E546" s="114" t="str">
        <f t="array" ref="E546">INDEX(Sandingan!AZ$3:AZ$552,MATCH($B546,Sandingan!$D$3:$D$552,FALSE))</f>
        <v>Peraturan Bupati Nomor 21 Tahun 2022 Tentang Pembentukan, Susunan Organisasi, Tugas dan Fungsi, serta tata Kerja Unit Pelaksana Teknis Daerah Perlindungan Perempuan dan Anak Kabupaten Sorong Selatan.</v>
      </c>
      <c r="F546" s="71">
        <f t="array" ref="F546">INDEX(Sandingan!BA$3:BA$552,MATCH($B546,Sandingan!$D$3:$D$552,FALSE))</f>
        <v>2022</v>
      </c>
      <c r="G546" s="64" t="str">
        <f t="array" ref="G546">INDEX(Sandingan!$BG$3:$BG$552,MATCH($B546,Sandingan!$D$3:$D$552,FALSE))</f>
        <v>SEWA/KONTRAK</v>
      </c>
      <c r="H546" s="748"/>
      <c r="I546" s="748"/>
      <c r="J546" s="748"/>
      <c r="K546" s="748"/>
      <c r="L546" s="748"/>
      <c r="M546" s="748"/>
      <c r="N546" s="748"/>
    </row>
    <row r="547">
      <c r="A547" s="145">
        <v>542.0</v>
      </c>
      <c r="B547" s="312" t="s">
        <v>4298</v>
      </c>
      <c r="C547" s="766">
        <f t="array" ref="C547">INDEX(Sandingan!$E$3:$E$552,MATCH($B547,Sandingan!$D$3:$D$552,FALSE))</f>
        <v>45748</v>
      </c>
      <c r="D547" s="731" t="str">
        <f t="array" ref="D547">INDEX(#REF!,MATCH($B547,Sandingan!$D$3:$D$552,FALSE))</f>
        <v>#REF!</v>
      </c>
      <c r="E547" s="114" t="str">
        <f t="array" ref="E547">INDEX(Sandingan!AZ$3:AZ$552,MATCH($B547,Sandingan!$D$3:$D$552,FALSE))</f>
        <v>Peraturan Bupati Sorong No. 16 Tahun 2022</v>
      </c>
      <c r="F547" s="71">
        <f t="array" ref="F547">INDEX(Sandingan!BA$3:BA$552,MATCH($B547,Sandingan!$D$3:$D$552,FALSE))</f>
        <v>2022</v>
      </c>
      <c r="G547" s="64" t="str">
        <f t="array" ref="G547">INDEX(Sandingan!$BG$3:$BG$552,MATCH($B547,Sandingan!$D$3:$D$552,FALSE))</f>
        <v>TIDAK PUNYA</v>
      </c>
      <c r="H547" s="748"/>
      <c r="I547" s="748"/>
      <c r="J547" s="748"/>
      <c r="K547" s="748"/>
      <c r="L547" s="748"/>
      <c r="M547" s="748"/>
      <c r="N547" s="748"/>
    </row>
    <row r="548">
      <c r="A548" s="145">
        <v>543.0</v>
      </c>
      <c r="B548" s="312" t="s">
        <v>4312</v>
      </c>
      <c r="C548" s="766">
        <f t="array" ref="C548">INDEX(Sandingan!$E$3:$E$552,MATCH($B548,Sandingan!$D$3:$D$552,FALSE))</f>
        <v>45689</v>
      </c>
      <c r="D548" s="731" t="str">
        <f t="array" ref="D548">INDEX(#REF!,MATCH($B548,Sandingan!$D$3:$D$552,FALSE))</f>
        <v>#REF!</v>
      </c>
      <c r="E548" s="105" t="str">
        <f t="array" ref="E548">index(Sandingan!K$3:K$552,match($B548,Sandingan!$D$3:$D$552,false))</f>
        <v>Peraturan Bupati Raja Ampat Nomor 23 Tahun 2021</v>
      </c>
      <c r="F548" s="64">
        <f t="array" ref="F548">index(Sandingan!L$3:L$552,match($B548,Sandingan!$D$3:$D$552,false))</f>
        <v>2021</v>
      </c>
      <c r="G548" s="64"/>
      <c r="H548" s="748"/>
      <c r="I548" s="748"/>
      <c r="J548" s="748"/>
      <c r="K548" s="748"/>
      <c r="L548" s="748"/>
      <c r="M548" s="748"/>
      <c r="N548" s="748"/>
    </row>
    <row r="549">
      <c r="A549" s="145">
        <v>544.0</v>
      </c>
      <c r="B549" s="312" t="s">
        <v>4333</v>
      </c>
      <c r="C549" s="731" t="str">
        <f t="array" ref="C549">INDEX(Sandingan!$E$3:$E$552,MATCH($B549,Sandingan!$D$3:$D$552,FALSE))</f>
        <v/>
      </c>
      <c r="D549" s="731" t="str">
        <f t="array" ref="D549">INDEX(#REF!,MATCH($B549,Sandingan!$D$3:$D$552,FALSE))</f>
        <v>#REF!</v>
      </c>
      <c r="E549" s="64"/>
      <c r="F549" s="731"/>
      <c r="G549" s="64"/>
      <c r="H549" s="748"/>
      <c r="I549" s="748"/>
      <c r="J549" s="748"/>
      <c r="K549" s="748"/>
      <c r="L549" s="748"/>
      <c r="M549" s="748"/>
      <c r="N549" s="748"/>
    </row>
    <row r="550">
      <c r="A550" s="145">
        <v>545.0</v>
      </c>
      <c r="B550" s="312" t="s">
        <v>4332</v>
      </c>
      <c r="C550" s="766" t="str">
        <f t="array" ref="C550">INDEX(Sandingan!$E$3:$E$552,MATCH($B550,Sandingan!$D$3:$D$552,FALSE))</f>
        <v/>
      </c>
      <c r="D550" s="731" t="str">
        <f t="array" ref="D550">INDEX(#REF!,MATCH($B550,Sandingan!$D$3:$D$552,FALSE))</f>
        <v>#REF!</v>
      </c>
      <c r="E550" s="64"/>
      <c r="F550" s="731"/>
      <c r="G550" s="64"/>
      <c r="H550" s="748"/>
      <c r="I550" s="748"/>
      <c r="J550" s="748"/>
      <c r="K550" s="748"/>
      <c r="L550" s="748"/>
      <c r="M550" s="748"/>
      <c r="N550" s="748"/>
    </row>
    <row r="551">
      <c r="A551" s="145">
        <v>546.0</v>
      </c>
      <c r="B551" s="312" t="s">
        <v>4330</v>
      </c>
      <c r="C551" s="766">
        <f t="array" ref="C551">INDEX(Sandingan!$E$3:$E$552,MATCH($B551,Sandingan!$D$3:$D$552,FALSE))</f>
        <v>45689</v>
      </c>
      <c r="D551" s="731" t="str">
        <f t="array" ref="D551">INDEX(#REF!,MATCH($B551,Sandingan!$D$3:$D$552,FALSE))</f>
        <v>#REF!</v>
      </c>
      <c r="E551" s="105" t="str">
        <f t="array" ref="E551">index(Sandingan!K$3:K$552,match($B551,Sandingan!$D$3:$D$552,false))</f>
        <v>Peraturan Walikota Sorong Nomor 16 Tahun 2021 Tentang Pembentukan Unit Pelaksana Teknis Daerah Perlindungan Perempuan dan Anak  (UPTD-PPPA) Pada Dinas Pemberdayaan Perempuan dan Perlindungan Anak Kota Sorong</v>
      </c>
      <c r="F551" s="64">
        <f t="array" ref="F551">index(Sandingan!L$3:L$552,match($B551,Sandingan!$D$3:$D$552,false))</f>
        <v>2021</v>
      </c>
      <c r="G551" s="64"/>
      <c r="H551" s="748"/>
      <c r="I551" s="748"/>
      <c r="J551" s="748"/>
      <c r="K551" s="748"/>
      <c r="L551" s="748"/>
      <c r="M551" s="748"/>
      <c r="N551" s="748"/>
    </row>
    <row r="552">
      <c r="A552" s="145">
        <v>547.0</v>
      </c>
      <c r="B552" s="312" t="s">
        <v>4312</v>
      </c>
      <c r="C552" s="766">
        <f t="array" ref="C552">INDEX(Sandingan!$E$3:$E$552,MATCH($B552,Sandingan!$D$3:$D$552,FALSE))</f>
        <v>45689</v>
      </c>
      <c r="D552" s="731" t="str">
        <f t="array" ref="D552">INDEX(#REF!,MATCH($B552,Sandingan!$D$3:$D$552,FALSE))</f>
        <v>#REF!</v>
      </c>
      <c r="E552" s="105" t="str">
        <f t="array" ref="E552">index(Sandingan!K$3:K$552,match($B552,Sandingan!$D$3:$D$552,false))</f>
        <v>Peraturan Bupati Raja Ampat Nomor 23 Tahun 2021</v>
      </c>
      <c r="F552" s="64">
        <f t="array" ref="F552">index(Sandingan!L$3:L$552,match($B552,Sandingan!$D$3:$D$552,false))</f>
        <v>2021</v>
      </c>
      <c r="G552" s="64"/>
      <c r="H552" s="748"/>
      <c r="I552" s="748"/>
      <c r="J552" s="748"/>
      <c r="K552" s="748"/>
      <c r="L552" s="748"/>
      <c r="M552" s="748"/>
      <c r="N552" s="748"/>
    </row>
    <row r="553">
      <c r="A553" s="145">
        <v>548.0</v>
      </c>
      <c r="B553" s="312" t="s">
        <v>4333</v>
      </c>
      <c r="C553" s="731" t="str">
        <f t="array" ref="C553">INDEX(Sandingan!$E$3:$E$552,MATCH($B553,Sandingan!$D$3:$D$552,FALSE))</f>
        <v/>
      </c>
      <c r="D553" s="731" t="str">
        <f t="array" ref="D553">INDEX(#REF!,MATCH($B553,Sandingan!$D$3:$D$552,FALSE))</f>
        <v>#REF!</v>
      </c>
      <c r="E553" s="64"/>
      <c r="F553" s="731"/>
      <c r="G553" s="64"/>
      <c r="H553" s="748"/>
      <c r="I553" s="748"/>
      <c r="J553" s="748"/>
      <c r="K553" s="748"/>
      <c r="L553" s="748"/>
      <c r="M553" s="748"/>
      <c r="N553" s="748"/>
    </row>
    <row r="554">
      <c r="A554" s="145">
        <v>549.0</v>
      </c>
      <c r="B554" s="312" t="s">
        <v>4332</v>
      </c>
      <c r="C554" s="766" t="str">
        <f t="array" ref="C554">INDEX(Sandingan!$E$3:$E$552,MATCH($B554,Sandingan!$D$3:$D$552,FALSE))</f>
        <v/>
      </c>
      <c r="D554" s="731" t="str">
        <f t="array" ref="D554">INDEX(#REF!,MATCH($B554,Sandingan!$D$3:$D$552,FALSE))</f>
        <v>#REF!</v>
      </c>
      <c r="E554" s="64"/>
      <c r="F554" s="731"/>
      <c r="G554" s="64"/>
      <c r="H554" s="748"/>
      <c r="I554" s="748"/>
      <c r="J554" s="748"/>
      <c r="K554" s="748"/>
      <c r="L554" s="748"/>
      <c r="M554" s="748"/>
      <c r="N554" s="748"/>
    </row>
    <row r="555">
      <c r="A555" s="741"/>
      <c r="B555" s="748"/>
      <c r="C555" s="741"/>
      <c r="D555" s="741"/>
      <c r="E555" s="778"/>
      <c r="F555" s="741"/>
      <c r="G555" s="749"/>
      <c r="H555" s="748"/>
      <c r="I555" s="748"/>
      <c r="J555" s="748"/>
      <c r="K555" s="748"/>
      <c r="L555" s="748"/>
      <c r="M555" s="748"/>
      <c r="N555" s="748"/>
    </row>
    <row r="556">
      <c r="A556" s="741"/>
      <c r="B556" s="748"/>
      <c r="C556" s="741"/>
      <c r="D556" s="741"/>
      <c r="E556" s="778"/>
      <c r="F556" s="741"/>
      <c r="G556" s="749"/>
      <c r="H556" s="748"/>
      <c r="I556" s="748"/>
      <c r="J556" s="748"/>
      <c r="K556" s="748"/>
      <c r="L556" s="748"/>
      <c r="M556" s="748"/>
      <c r="N556" s="748"/>
    </row>
    <row r="557">
      <c r="A557" s="741"/>
      <c r="B557" s="748"/>
      <c r="C557" s="741"/>
      <c r="D557" s="741"/>
      <c r="E557" s="778"/>
      <c r="F557" s="741"/>
      <c r="G557" s="749"/>
      <c r="H557" s="748"/>
      <c r="I557" s="748"/>
      <c r="J557" s="748"/>
      <c r="K557" s="748"/>
      <c r="L557" s="748"/>
      <c r="M557" s="748"/>
      <c r="N557" s="748"/>
    </row>
    <row r="558">
      <c r="A558" s="741"/>
      <c r="B558" s="748"/>
      <c r="C558" s="741"/>
      <c r="D558" s="741"/>
      <c r="E558" s="778"/>
      <c r="F558" s="741"/>
      <c r="G558" s="749"/>
      <c r="H558" s="748"/>
      <c r="I558" s="748"/>
      <c r="J558" s="748"/>
      <c r="K558" s="748"/>
      <c r="L558" s="748"/>
      <c r="M558" s="748"/>
      <c r="N558" s="748"/>
    </row>
    <row r="559">
      <c r="A559" s="741"/>
      <c r="B559" s="748"/>
      <c r="C559" s="741"/>
      <c r="D559" s="741"/>
      <c r="E559" s="778"/>
      <c r="F559" s="741"/>
      <c r="G559" s="749"/>
      <c r="H559" s="748"/>
      <c r="I559" s="748"/>
      <c r="J559" s="748"/>
      <c r="K559" s="748"/>
      <c r="L559" s="748"/>
      <c r="M559" s="748"/>
      <c r="N559" s="748"/>
    </row>
    <row r="560">
      <c r="A560" s="741"/>
      <c r="B560" s="748"/>
      <c r="C560" s="741"/>
      <c r="D560" s="741"/>
      <c r="E560" s="778"/>
      <c r="F560" s="741"/>
      <c r="G560" s="749"/>
      <c r="H560" s="748"/>
      <c r="I560" s="748"/>
      <c r="J560" s="748"/>
      <c r="K560" s="748"/>
      <c r="L560" s="748"/>
      <c r="M560" s="748"/>
      <c r="N560" s="748"/>
    </row>
    <row r="561">
      <c r="A561" s="741"/>
      <c r="B561" s="748"/>
      <c r="C561" s="741"/>
      <c r="D561" s="741"/>
      <c r="E561" s="778"/>
      <c r="F561" s="741"/>
      <c r="G561" s="749"/>
      <c r="H561" s="748"/>
      <c r="I561" s="748"/>
      <c r="J561" s="748"/>
      <c r="K561" s="748"/>
      <c r="L561" s="748"/>
      <c r="M561" s="748"/>
      <c r="N561" s="748"/>
    </row>
    <row r="562">
      <c r="A562" s="741"/>
      <c r="B562" s="748"/>
      <c r="C562" s="741"/>
      <c r="D562" s="741"/>
      <c r="E562" s="778"/>
      <c r="F562" s="741"/>
      <c r="G562" s="749"/>
      <c r="H562" s="748"/>
      <c r="I562" s="748"/>
      <c r="J562" s="748"/>
      <c r="K562" s="748"/>
      <c r="L562" s="748"/>
      <c r="M562" s="748"/>
      <c r="N562" s="748"/>
    </row>
    <row r="563">
      <c r="A563" s="741"/>
      <c r="B563" s="748"/>
      <c r="C563" s="741"/>
      <c r="D563" s="741"/>
      <c r="E563" s="778"/>
      <c r="F563" s="741"/>
      <c r="G563" s="749"/>
      <c r="H563" s="748"/>
      <c r="I563" s="748"/>
      <c r="J563" s="748"/>
      <c r="K563" s="748"/>
      <c r="L563" s="748"/>
      <c r="M563" s="748"/>
      <c r="N563" s="748"/>
    </row>
    <row r="564">
      <c r="A564" s="741"/>
      <c r="B564" s="748"/>
      <c r="C564" s="741"/>
      <c r="D564" s="741"/>
      <c r="E564" s="778"/>
      <c r="F564" s="741"/>
      <c r="G564" s="749"/>
      <c r="H564" s="748"/>
      <c r="I564" s="748"/>
      <c r="J564" s="748"/>
      <c r="K564" s="748"/>
      <c r="L564" s="748"/>
      <c r="M564" s="748"/>
      <c r="N564" s="748"/>
    </row>
    <row r="565">
      <c r="A565" s="741"/>
      <c r="B565" s="748"/>
      <c r="C565" s="741"/>
      <c r="D565" s="741"/>
      <c r="E565" s="778"/>
      <c r="F565" s="741"/>
      <c r="G565" s="749"/>
      <c r="H565" s="748"/>
      <c r="I565" s="748"/>
      <c r="J565" s="748"/>
      <c r="K565" s="748"/>
      <c r="L565" s="748"/>
      <c r="M565" s="748"/>
      <c r="N565" s="748"/>
    </row>
    <row r="566">
      <c r="A566" s="741"/>
      <c r="B566" s="748"/>
      <c r="C566" s="741"/>
      <c r="D566" s="741"/>
      <c r="E566" s="778"/>
      <c r="F566" s="741"/>
      <c r="G566" s="749"/>
      <c r="H566" s="748"/>
      <c r="I566" s="748"/>
      <c r="J566" s="748"/>
      <c r="K566" s="748"/>
      <c r="L566" s="748"/>
      <c r="M566" s="748"/>
      <c r="N566" s="748"/>
    </row>
    <row r="567">
      <c r="A567" s="741"/>
      <c r="B567" s="748"/>
      <c r="C567" s="741"/>
      <c r="D567" s="741"/>
      <c r="E567" s="778"/>
      <c r="F567" s="741"/>
      <c r="G567" s="749"/>
      <c r="H567" s="748"/>
      <c r="I567" s="748"/>
      <c r="J567" s="748"/>
      <c r="K567" s="748"/>
      <c r="L567" s="748"/>
      <c r="M567" s="748"/>
      <c r="N567" s="748"/>
    </row>
    <row r="568">
      <c r="A568" s="741"/>
      <c r="B568" s="748"/>
      <c r="C568" s="741"/>
      <c r="D568" s="741"/>
      <c r="E568" s="778"/>
      <c r="F568" s="741"/>
      <c r="G568" s="749"/>
      <c r="H568" s="748"/>
      <c r="I568" s="748"/>
      <c r="J568" s="748"/>
      <c r="K568" s="748"/>
      <c r="L568" s="748"/>
      <c r="M568" s="748"/>
      <c r="N568" s="748"/>
    </row>
    <row r="569">
      <c r="A569" s="741"/>
      <c r="B569" s="748"/>
      <c r="C569" s="741"/>
      <c r="D569" s="741"/>
      <c r="E569" s="778"/>
      <c r="F569" s="741"/>
      <c r="G569" s="749"/>
      <c r="H569" s="748"/>
      <c r="I569" s="748"/>
      <c r="J569" s="748"/>
      <c r="K569" s="748"/>
      <c r="L569" s="748"/>
      <c r="M569" s="748"/>
      <c r="N569" s="748"/>
    </row>
    <row r="570">
      <c r="A570" s="741"/>
      <c r="B570" s="748"/>
      <c r="C570" s="741"/>
      <c r="D570" s="741"/>
      <c r="E570" s="778"/>
      <c r="F570" s="741"/>
      <c r="G570" s="749"/>
      <c r="H570" s="748"/>
      <c r="I570" s="748"/>
      <c r="J570" s="748"/>
      <c r="K570" s="748"/>
      <c r="L570" s="748"/>
      <c r="M570" s="748"/>
      <c r="N570" s="748"/>
    </row>
    <row r="571">
      <c r="A571" s="741"/>
      <c r="B571" s="748"/>
      <c r="C571" s="741"/>
      <c r="D571" s="741"/>
      <c r="E571" s="778"/>
      <c r="F571" s="741"/>
      <c r="G571" s="749"/>
      <c r="H571" s="748"/>
      <c r="I571" s="748"/>
      <c r="J571" s="748"/>
      <c r="K571" s="748"/>
      <c r="L571" s="748"/>
      <c r="M571" s="748"/>
      <c r="N571" s="748"/>
    </row>
    <row r="572">
      <c r="A572" s="741"/>
      <c r="B572" s="748"/>
      <c r="C572" s="741"/>
      <c r="D572" s="741"/>
      <c r="E572" s="778"/>
      <c r="F572" s="741"/>
      <c r="G572" s="749"/>
      <c r="H572" s="748"/>
      <c r="I572" s="748"/>
      <c r="J572" s="748"/>
      <c r="K572" s="748"/>
      <c r="L572" s="748"/>
      <c r="M572" s="748"/>
      <c r="N572" s="748"/>
    </row>
    <row r="573">
      <c r="A573" s="741"/>
      <c r="B573" s="748"/>
      <c r="C573" s="741"/>
      <c r="D573" s="741"/>
      <c r="E573" s="778"/>
      <c r="F573" s="741"/>
      <c r="G573" s="749"/>
      <c r="H573" s="748"/>
      <c r="I573" s="748"/>
      <c r="J573" s="748"/>
      <c r="K573" s="748"/>
      <c r="L573" s="748"/>
      <c r="M573" s="748"/>
      <c r="N573" s="748"/>
    </row>
    <row r="574">
      <c r="A574" s="741"/>
      <c r="B574" s="748"/>
      <c r="C574" s="741"/>
      <c r="D574" s="741"/>
      <c r="E574" s="778"/>
      <c r="F574" s="741"/>
      <c r="G574" s="749"/>
      <c r="H574" s="748"/>
      <c r="I574" s="748"/>
      <c r="J574" s="748"/>
      <c r="K574" s="748"/>
      <c r="L574" s="748"/>
      <c r="M574" s="748"/>
      <c r="N574" s="748"/>
    </row>
    <row r="575">
      <c r="A575" s="741"/>
      <c r="B575" s="748"/>
      <c r="C575" s="741"/>
      <c r="D575" s="741"/>
      <c r="E575" s="778"/>
      <c r="F575" s="741"/>
      <c r="G575" s="749"/>
      <c r="H575" s="748"/>
      <c r="I575" s="748"/>
      <c r="J575" s="748"/>
      <c r="K575" s="748"/>
      <c r="L575" s="748"/>
      <c r="M575" s="748"/>
      <c r="N575" s="748"/>
    </row>
    <row r="576">
      <c r="A576" s="741"/>
      <c r="B576" s="748"/>
      <c r="C576" s="741"/>
      <c r="D576" s="741"/>
      <c r="E576" s="778"/>
      <c r="F576" s="741"/>
      <c r="G576" s="749"/>
      <c r="H576" s="748"/>
      <c r="I576" s="748"/>
      <c r="J576" s="748"/>
      <c r="K576" s="748"/>
      <c r="L576" s="748"/>
      <c r="M576" s="748"/>
      <c r="N576" s="748"/>
    </row>
    <row r="577">
      <c r="A577" s="741"/>
      <c r="B577" s="748"/>
      <c r="C577" s="741"/>
      <c r="D577" s="741"/>
      <c r="E577" s="778"/>
      <c r="F577" s="741"/>
      <c r="G577" s="749"/>
      <c r="H577" s="748"/>
      <c r="I577" s="748"/>
      <c r="J577" s="748"/>
      <c r="K577" s="748"/>
      <c r="L577" s="748"/>
      <c r="M577" s="748"/>
      <c r="N577" s="748"/>
    </row>
    <row r="578">
      <c r="A578" s="741"/>
      <c r="B578" s="748"/>
      <c r="C578" s="741"/>
      <c r="D578" s="741"/>
      <c r="E578" s="778"/>
      <c r="F578" s="741"/>
      <c r="G578" s="749"/>
      <c r="H578" s="748"/>
      <c r="I578" s="748"/>
      <c r="J578" s="748"/>
      <c r="K578" s="748"/>
      <c r="L578" s="748"/>
      <c r="M578" s="748"/>
      <c r="N578" s="748"/>
    </row>
    <row r="579">
      <c r="A579" s="741"/>
      <c r="B579" s="748"/>
      <c r="C579" s="741"/>
      <c r="D579" s="741"/>
      <c r="E579" s="778"/>
      <c r="F579" s="741"/>
      <c r="G579" s="749"/>
      <c r="H579" s="748"/>
      <c r="I579" s="748"/>
      <c r="J579" s="748"/>
      <c r="K579" s="748"/>
      <c r="L579" s="748"/>
      <c r="M579" s="748"/>
      <c r="N579" s="748"/>
    </row>
    <row r="580">
      <c r="A580" s="741"/>
      <c r="B580" s="748"/>
      <c r="C580" s="741"/>
      <c r="D580" s="741"/>
      <c r="E580" s="778"/>
      <c r="F580" s="741"/>
      <c r="G580" s="749"/>
      <c r="H580" s="748"/>
      <c r="I580" s="748"/>
      <c r="J580" s="748"/>
      <c r="K580" s="748"/>
      <c r="L580" s="748"/>
      <c r="M580" s="748"/>
      <c r="N580" s="748"/>
    </row>
    <row r="581">
      <c r="A581" s="741"/>
      <c r="B581" s="748"/>
      <c r="C581" s="741"/>
      <c r="D581" s="741"/>
      <c r="E581" s="778"/>
      <c r="F581" s="741"/>
      <c r="G581" s="749"/>
      <c r="H581" s="748"/>
      <c r="I581" s="748"/>
      <c r="J581" s="748"/>
      <c r="K581" s="748"/>
      <c r="L581" s="748"/>
      <c r="M581" s="748"/>
      <c r="N581" s="748"/>
    </row>
    <row r="582">
      <c r="A582" s="741"/>
      <c r="B582" s="748"/>
      <c r="C582" s="741"/>
      <c r="D582" s="741"/>
      <c r="E582" s="778"/>
      <c r="F582" s="741"/>
      <c r="G582" s="749"/>
      <c r="H582" s="748"/>
      <c r="I582" s="748"/>
      <c r="J582" s="748"/>
      <c r="K582" s="748"/>
      <c r="L582" s="748"/>
      <c r="M582" s="748"/>
      <c r="N582" s="748"/>
    </row>
    <row r="583">
      <c r="A583" s="741"/>
      <c r="B583" s="748"/>
      <c r="C583" s="741"/>
      <c r="D583" s="741"/>
      <c r="E583" s="778"/>
      <c r="F583" s="741"/>
      <c r="G583" s="749"/>
      <c r="H583" s="748"/>
      <c r="I583" s="748"/>
      <c r="J583" s="748"/>
      <c r="K583" s="748"/>
      <c r="L583" s="748"/>
      <c r="M583" s="748"/>
      <c r="N583" s="748"/>
    </row>
    <row r="584">
      <c r="A584" s="741"/>
      <c r="B584" s="748"/>
      <c r="C584" s="741"/>
      <c r="D584" s="741"/>
      <c r="E584" s="778"/>
      <c r="F584" s="741"/>
      <c r="G584" s="749"/>
      <c r="H584" s="748"/>
      <c r="I584" s="748"/>
      <c r="J584" s="748"/>
      <c r="K584" s="748"/>
      <c r="L584" s="748"/>
      <c r="M584" s="748"/>
      <c r="N584" s="748"/>
    </row>
    <row r="585">
      <c r="A585" s="741"/>
      <c r="B585" s="748"/>
      <c r="C585" s="741"/>
      <c r="D585" s="741"/>
      <c r="E585" s="778"/>
      <c r="F585" s="741"/>
      <c r="G585" s="749"/>
      <c r="H585" s="748"/>
      <c r="I585" s="748"/>
      <c r="J585" s="748"/>
      <c r="K585" s="748"/>
      <c r="L585" s="748"/>
      <c r="M585" s="748"/>
      <c r="N585" s="748"/>
    </row>
    <row r="586">
      <c r="A586" s="741"/>
      <c r="B586" s="748"/>
      <c r="C586" s="741"/>
      <c r="D586" s="741"/>
      <c r="E586" s="778"/>
      <c r="F586" s="741"/>
      <c r="G586" s="749"/>
      <c r="H586" s="748"/>
      <c r="I586" s="748"/>
      <c r="J586" s="748"/>
      <c r="K586" s="748"/>
      <c r="L586" s="748"/>
      <c r="M586" s="748"/>
      <c r="N586" s="748"/>
    </row>
    <row r="587">
      <c r="A587" s="741"/>
      <c r="B587" s="748"/>
      <c r="C587" s="741"/>
      <c r="D587" s="741"/>
      <c r="E587" s="778"/>
      <c r="F587" s="741"/>
      <c r="G587" s="749"/>
      <c r="H587" s="748"/>
      <c r="I587" s="748"/>
      <c r="J587" s="748"/>
      <c r="K587" s="748"/>
      <c r="L587" s="748"/>
      <c r="M587" s="748"/>
      <c r="N587" s="748"/>
    </row>
    <row r="588">
      <c r="A588" s="741"/>
      <c r="B588" s="748"/>
      <c r="C588" s="741"/>
      <c r="D588" s="741"/>
      <c r="E588" s="778"/>
      <c r="F588" s="741"/>
      <c r="G588" s="749"/>
      <c r="H588" s="748"/>
      <c r="I588" s="748"/>
      <c r="J588" s="748"/>
      <c r="K588" s="748"/>
      <c r="L588" s="748"/>
      <c r="M588" s="748"/>
      <c r="N588" s="748"/>
    </row>
    <row r="589">
      <c r="A589" s="741"/>
      <c r="B589" s="748"/>
      <c r="C589" s="741"/>
      <c r="D589" s="741"/>
      <c r="E589" s="778"/>
      <c r="F589" s="741"/>
      <c r="G589" s="749"/>
      <c r="H589" s="748"/>
      <c r="I589" s="748"/>
      <c r="J589" s="748"/>
      <c r="K589" s="748"/>
      <c r="L589" s="748"/>
      <c r="M589" s="748"/>
      <c r="N589" s="748"/>
    </row>
    <row r="590">
      <c r="A590" s="741"/>
      <c r="B590" s="748"/>
      <c r="C590" s="741"/>
      <c r="D590" s="741"/>
      <c r="E590" s="778"/>
      <c r="F590" s="741"/>
      <c r="G590" s="749"/>
      <c r="H590" s="748"/>
      <c r="I590" s="748"/>
      <c r="J590" s="748"/>
      <c r="K590" s="748"/>
      <c r="L590" s="748"/>
      <c r="M590" s="748"/>
      <c r="N590" s="748"/>
    </row>
    <row r="591">
      <c r="A591" s="741"/>
      <c r="B591" s="748"/>
      <c r="C591" s="741"/>
      <c r="D591" s="741"/>
      <c r="E591" s="778"/>
      <c r="F591" s="741"/>
      <c r="G591" s="749"/>
      <c r="H591" s="748"/>
      <c r="I591" s="748"/>
      <c r="J591" s="748"/>
      <c r="K591" s="748"/>
      <c r="L591" s="748"/>
      <c r="M591" s="748"/>
      <c r="N591" s="748"/>
    </row>
    <row r="592">
      <c r="A592" s="741"/>
      <c r="B592" s="748"/>
      <c r="C592" s="741"/>
      <c r="D592" s="741"/>
      <c r="E592" s="778"/>
      <c r="F592" s="741"/>
      <c r="G592" s="749"/>
      <c r="H592" s="748"/>
      <c r="I592" s="748"/>
      <c r="J592" s="748"/>
      <c r="K592" s="748"/>
      <c r="L592" s="748"/>
      <c r="M592" s="748"/>
      <c r="N592" s="748"/>
    </row>
    <row r="593">
      <c r="A593" s="741"/>
      <c r="B593" s="748"/>
      <c r="C593" s="741"/>
      <c r="D593" s="741"/>
      <c r="E593" s="778"/>
      <c r="F593" s="741"/>
      <c r="G593" s="749"/>
      <c r="H593" s="748"/>
      <c r="I593" s="748"/>
      <c r="J593" s="748"/>
      <c r="K593" s="748"/>
      <c r="L593" s="748"/>
      <c r="M593" s="748"/>
      <c r="N593" s="748"/>
    </row>
    <row r="594">
      <c r="A594" s="741"/>
      <c r="B594" s="748"/>
      <c r="C594" s="741"/>
      <c r="D594" s="741"/>
      <c r="E594" s="778"/>
      <c r="F594" s="741"/>
      <c r="G594" s="749"/>
      <c r="H594" s="748"/>
      <c r="I594" s="748"/>
      <c r="J594" s="748"/>
      <c r="K594" s="748"/>
      <c r="L594" s="748"/>
      <c r="M594" s="748"/>
      <c r="N594" s="748"/>
    </row>
    <row r="595">
      <c r="A595" s="741"/>
      <c r="B595" s="748"/>
      <c r="C595" s="741"/>
      <c r="D595" s="741"/>
      <c r="E595" s="778"/>
      <c r="F595" s="741"/>
      <c r="G595" s="749"/>
      <c r="H595" s="748"/>
      <c r="I595" s="748"/>
      <c r="J595" s="748"/>
      <c r="K595" s="748"/>
      <c r="L595" s="748"/>
      <c r="M595" s="748"/>
      <c r="N595" s="748"/>
    </row>
    <row r="596">
      <c r="A596" s="741"/>
      <c r="B596" s="748"/>
      <c r="C596" s="741"/>
      <c r="D596" s="741"/>
      <c r="E596" s="778"/>
      <c r="F596" s="741"/>
      <c r="G596" s="749"/>
      <c r="H596" s="748"/>
      <c r="I596" s="748"/>
      <c r="J596" s="748"/>
      <c r="K596" s="748"/>
      <c r="L596" s="748"/>
      <c r="M596" s="748"/>
      <c r="N596" s="748"/>
    </row>
    <row r="597">
      <c r="A597" s="741"/>
      <c r="B597" s="748"/>
      <c r="C597" s="741"/>
      <c r="D597" s="741"/>
      <c r="E597" s="778"/>
      <c r="F597" s="741"/>
      <c r="G597" s="749"/>
      <c r="H597" s="748"/>
      <c r="I597" s="748"/>
      <c r="J597" s="748"/>
      <c r="K597" s="748"/>
      <c r="L597" s="748"/>
      <c r="M597" s="748"/>
      <c r="N597" s="748"/>
    </row>
    <row r="598">
      <c r="A598" s="741"/>
      <c r="B598" s="748"/>
      <c r="C598" s="741"/>
      <c r="D598" s="741"/>
      <c r="E598" s="778"/>
      <c r="F598" s="741"/>
      <c r="G598" s="749"/>
      <c r="H598" s="748"/>
      <c r="I598" s="748"/>
      <c r="J598" s="748"/>
      <c r="K598" s="748"/>
      <c r="L598" s="748"/>
      <c r="M598" s="748"/>
      <c r="N598" s="748"/>
    </row>
    <row r="599">
      <c r="A599" s="741"/>
      <c r="B599" s="748"/>
      <c r="C599" s="741"/>
      <c r="D599" s="741"/>
      <c r="E599" s="778"/>
      <c r="F599" s="741"/>
      <c r="G599" s="749"/>
      <c r="H599" s="748"/>
      <c r="I599" s="748"/>
      <c r="J599" s="748"/>
      <c r="K599" s="748"/>
      <c r="L599" s="748"/>
      <c r="M599" s="748"/>
      <c r="N599" s="748"/>
    </row>
    <row r="600">
      <c r="A600" s="741"/>
      <c r="B600" s="748"/>
      <c r="C600" s="741"/>
      <c r="D600" s="741"/>
      <c r="E600" s="778"/>
      <c r="F600" s="741"/>
      <c r="G600" s="749"/>
      <c r="H600" s="748"/>
      <c r="I600" s="748"/>
      <c r="J600" s="748"/>
      <c r="K600" s="748"/>
      <c r="L600" s="748"/>
      <c r="M600" s="748"/>
      <c r="N600" s="748"/>
    </row>
    <row r="601">
      <c r="A601" s="741"/>
      <c r="B601" s="748"/>
      <c r="C601" s="741"/>
      <c r="D601" s="741"/>
      <c r="E601" s="778"/>
      <c r="F601" s="741"/>
      <c r="G601" s="749"/>
      <c r="H601" s="748"/>
      <c r="I601" s="748"/>
      <c r="J601" s="748"/>
      <c r="K601" s="748"/>
      <c r="L601" s="748"/>
      <c r="M601" s="748"/>
      <c r="N601" s="748"/>
    </row>
    <row r="602">
      <c r="A602" s="741"/>
      <c r="B602" s="748"/>
      <c r="C602" s="741"/>
      <c r="D602" s="741"/>
      <c r="E602" s="778"/>
      <c r="F602" s="741"/>
      <c r="G602" s="749"/>
      <c r="H602" s="748"/>
      <c r="I602" s="748"/>
      <c r="J602" s="748"/>
      <c r="K602" s="748"/>
      <c r="L602" s="748"/>
      <c r="M602" s="748"/>
      <c r="N602" s="748"/>
    </row>
    <row r="603">
      <c r="A603" s="741"/>
      <c r="B603" s="748"/>
      <c r="C603" s="741"/>
      <c r="D603" s="741"/>
      <c r="E603" s="778"/>
      <c r="F603" s="741"/>
      <c r="G603" s="749"/>
      <c r="H603" s="748"/>
      <c r="I603" s="748"/>
      <c r="J603" s="748"/>
      <c r="K603" s="748"/>
      <c r="L603" s="748"/>
      <c r="M603" s="748"/>
      <c r="N603" s="748"/>
    </row>
    <row r="604">
      <c r="A604" s="741"/>
      <c r="B604" s="748"/>
      <c r="C604" s="741"/>
      <c r="D604" s="741"/>
      <c r="E604" s="778"/>
      <c r="F604" s="741"/>
      <c r="G604" s="749"/>
      <c r="H604" s="748"/>
      <c r="I604" s="748"/>
      <c r="J604" s="748"/>
      <c r="K604" s="748"/>
      <c r="L604" s="748"/>
      <c r="M604" s="748"/>
      <c r="N604" s="748"/>
    </row>
    <row r="605">
      <c r="A605" s="741"/>
      <c r="B605" s="748"/>
      <c r="C605" s="741"/>
      <c r="D605" s="741"/>
      <c r="E605" s="778"/>
      <c r="F605" s="741"/>
      <c r="G605" s="749"/>
      <c r="H605" s="748"/>
      <c r="I605" s="748"/>
      <c r="J605" s="748"/>
      <c r="K605" s="748"/>
      <c r="L605" s="748"/>
      <c r="M605" s="748"/>
      <c r="N605" s="748"/>
    </row>
    <row r="606">
      <c r="A606" s="741"/>
      <c r="B606" s="748"/>
      <c r="C606" s="741"/>
      <c r="D606" s="741"/>
      <c r="E606" s="778"/>
      <c r="F606" s="741"/>
      <c r="G606" s="749"/>
      <c r="H606" s="748"/>
      <c r="I606" s="748"/>
      <c r="J606" s="748"/>
      <c r="K606" s="748"/>
      <c r="L606" s="748"/>
      <c r="M606" s="748"/>
      <c r="N606" s="748"/>
    </row>
    <row r="607">
      <c r="A607" s="741"/>
      <c r="B607" s="748"/>
      <c r="C607" s="741"/>
      <c r="D607" s="741"/>
      <c r="E607" s="778"/>
      <c r="F607" s="741"/>
      <c r="G607" s="749"/>
      <c r="H607" s="748"/>
      <c r="I607" s="748"/>
      <c r="J607" s="748"/>
      <c r="K607" s="748"/>
      <c r="L607" s="748"/>
      <c r="M607" s="748"/>
      <c r="N607" s="748"/>
    </row>
    <row r="608">
      <c r="A608" s="741"/>
      <c r="B608" s="748"/>
      <c r="C608" s="741"/>
      <c r="D608" s="741"/>
      <c r="E608" s="778"/>
      <c r="F608" s="741"/>
      <c r="G608" s="749"/>
      <c r="H608" s="748"/>
      <c r="I608" s="748"/>
      <c r="J608" s="748"/>
      <c r="K608" s="748"/>
      <c r="L608" s="748"/>
      <c r="M608" s="748"/>
      <c r="N608" s="748"/>
    </row>
    <row r="609">
      <c r="A609" s="741"/>
      <c r="B609" s="748"/>
      <c r="C609" s="741"/>
      <c r="D609" s="741"/>
      <c r="E609" s="778"/>
      <c r="F609" s="741"/>
      <c r="G609" s="749"/>
      <c r="H609" s="748"/>
      <c r="I609" s="748"/>
      <c r="J609" s="748"/>
      <c r="K609" s="748"/>
      <c r="L609" s="748"/>
      <c r="M609" s="748"/>
      <c r="N609" s="748"/>
    </row>
    <row r="610">
      <c r="A610" s="741"/>
      <c r="B610" s="748"/>
      <c r="C610" s="741"/>
      <c r="D610" s="741"/>
      <c r="E610" s="778"/>
      <c r="F610" s="741"/>
      <c r="G610" s="749"/>
      <c r="H610" s="748"/>
      <c r="I610" s="748"/>
      <c r="J610" s="748"/>
      <c r="K610" s="748"/>
      <c r="L610" s="748"/>
      <c r="M610" s="748"/>
      <c r="N610" s="748"/>
    </row>
    <row r="611">
      <c r="A611" s="741"/>
      <c r="B611" s="748"/>
      <c r="C611" s="741"/>
      <c r="D611" s="741"/>
      <c r="E611" s="778"/>
      <c r="F611" s="741"/>
      <c r="G611" s="749"/>
      <c r="H611" s="748"/>
      <c r="I611" s="748"/>
      <c r="J611" s="748"/>
      <c r="K611" s="748"/>
      <c r="L611" s="748"/>
      <c r="M611" s="748"/>
      <c r="N611" s="748"/>
    </row>
    <row r="612">
      <c r="A612" s="741"/>
      <c r="B612" s="748"/>
      <c r="C612" s="741"/>
      <c r="D612" s="741"/>
      <c r="E612" s="778"/>
      <c r="F612" s="741"/>
      <c r="G612" s="749"/>
      <c r="H612" s="748"/>
      <c r="I612" s="748"/>
      <c r="J612" s="748"/>
      <c r="K612" s="748"/>
      <c r="L612" s="748"/>
      <c r="M612" s="748"/>
      <c r="N612" s="748"/>
    </row>
    <row r="613">
      <c r="A613" s="741"/>
      <c r="B613" s="748"/>
      <c r="C613" s="741"/>
      <c r="D613" s="741"/>
      <c r="E613" s="778"/>
      <c r="F613" s="741"/>
      <c r="G613" s="749"/>
      <c r="H613" s="748"/>
      <c r="I613" s="748"/>
      <c r="J613" s="748"/>
      <c r="K613" s="748"/>
      <c r="L613" s="748"/>
      <c r="M613" s="748"/>
      <c r="N613" s="748"/>
    </row>
    <row r="614">
      <c r="A614" s="741"/>
      <c r="B614" s="748"/>
      <c r="C614" s="741"/>
      <c r="D614" s="741"/>
      <c r="E614" s="778"/>
      <c r="F614" s="741"/>
      <c r="G614" s="749"/>
      <c r="H614" s="748"/>
      <c r="I614" s="748"/>
      <c r="J614" s="748"/>
      <c r="K614" s="748"/>
      <c r="L614" s="748"/>
      <c r="M614" s="748"/>
      <c r="N614" s="748"/>
    </row>
    <row r="615">
      <c r="A615" s="741"/>
      <c r="B615" s="748"/>
      <c r="C615" s="741"/>
      <c r="D615" s="741"/>
      <c r="E615" s="778"/>
      <c r="F615" s="741"/>
      <c r="G615" s="749"/>
      <c r="H615" s="748"/>
      <c r="I615" s="748"/>
      <c r="J615" s="748"/>
      <c r="K615" s="748"/>
      <c r="L615" s="748"/>
      <c r="M615" s="748"/>
      <c r="N615" s="748"/>
    </row>
    <row r="616">
      <c r="A616" s="741"/>
      <c r="B616" s="748"/>
      <c r="C616" s="741"/>
      <c r="D616" s="741"/>
      <c r="E616" s="778"/>
      <c r="F616" s="741"/>
      <c r="G616" s="749"/>
      <c r="H616" s="748"/>
      <c r="I616" s="748"/>
      <c r="J616" s="748"/>
      <c r="K616" s="748"/>
      <c r="L616" s="748"/>
      <c r="M616" s="748"/>
      <c r="N616" s="748"/>
    </row>
    <row r="617">
      <c r="A617" s="741"/>
      <c r="B617" s="748"/>
      <c r="C617" s="741"/>
      <c r="D617" s="741"/>
      <c r="E617" s="778"/>
      <c r="F617" s="741"/>
      <c r="G617" s="749"/>
      <c r="H617" s="748"/>
      <c r="I617" s="748"/>
      <c r="J617" s="748"/>
      <c r="K617" s="748"/>
      <c r="L617" s="748"/>
      <c r="M617" s="748"/>
      <c r="N617" s="748"/>
    </row>
    <row r="618">
      <c r="A618" s="741"/>
      <c r="B618" s="748"/>
      <c r="C618" s="741"/>
      <c r="D618" s="741"/>
      <c r="E618" s="778"/>
      <c r="F618" s="741"/>
      <c r="G618" s="749"/>
      <c r="H618" s="748"/>
      <c r="I618" s="748"/>
      <c r="J618" s="748"/>
      <c r="K618" s="748"/>
      <c r="L618" s="748"/>
      <c r="M618" s="748"/>
      <c r="N618" s="748"/>
    </row>
    <row r="619">
      <c r="A619" s="741"/>
      <c r="B619" s="748"/>
      <c r="C619" s="741"/>
      <c r="D619" s="741"/>
      <c r="E619" s="778"/>
      <c r="F619" s="741"/>
      <c r="G619" s="749"/>
      <c r="H619" s="748"/>
      <c r="I619" s="748"/>
      <c r="J619" s="748"/>
      <c r="K619" s="748"/>
      <c r="L619" s="748"/>
      <c r="M619" s="748"/>
      <c r="N619" s="748"/>
    </row>
    <row r="620">
      <c r="A620" s="741"/>
      <c r="B620" s="748"/>
      <c r="C620" s="741"/>
      <c r="D620" s="741"/>
      <c r="E620" s="778"/>
      <c r="F620" s="741"/>
      <c r="G620" s="749"/>
      <c r="H620" s="748"/>
      <c r="I620" s="748"/>
      <c r="J620" s="748"/>
      <c r="K620" s="748"/>
      <c r="L620" s="748"/>
      <c r="M620" s="748"/>
      <c r="N620" s="748"/>
    </row>
    <row r="621">
      <c r="A621" s="741"/>
      <c r="B621" s="748"/>
      <c r="C621" s="741"/>
      <c r="D621" s="741"/>
      <c r="E621" s="778"/>
      <c r="F621" s="741"/>
      <c r="G621" s="749"/>
      <c r="H621" s="748"/>
      <c r="I621" s="748"/>
      <c r="J621" s="748"/>
      <c r="K621" s="748"/>
      <c r="L621" s="748"/>
      <c r="M621" s="748"/>
      <c r="N621" s="748"/>
    </row>
    <row r="622">
      <c r="A622" s="741"/>
      <c r="B622" s="748"/>
      <c r="C622" s="741"/>
      <c r="D622" s="741"/>
      <c r="E622" s="778"/>
      <c r="F622" s="741"/>
      <c r="G622" s="749"/>
      <c r="H622" s="748"/>
      <c r="I622" s="748"/>
      <c r="J622" s="748"/>
      <c r="K622" s="748"/>
      <c r="L622" s="748"/>
      <c r="M622" s="748"/>
      <c r="N622" s="748"/>
    </row>
    <row r="623">
      <c r="A623" s="741"/>
      <c r="B623" s="748"/>
      <c r="C623" s="741"/>
      <c r="D623" s="741"/>
      <c r="E623" s="778"/>
      <c r="F623" s="741"/>
      <c r="G623" s="749"/>
      <c r="H623" s="748"/>
      <c r="I623" s="748"/>
      <c r="J623" s="748"/>
      <c r="K623" s="748"/>
      <c r="L623" s="748"/>
      <c r="M623" s="748"/>
      <c r="N623" s="748"/>
    </row>
    <row r="624">
      <c r="A624" s="741"/>
      <c r="B624" s="748"/>
      <c r="C624" s="741"/>
      <c r="D624" s="741"/>
      <c r="E624" s="778"/>
      <c r="F624" s="741"/>
      <c r="G624" s="749"/>
      <c r="H624" s="748"/>
      <c r="I624" s="748"/>
      <c r="J624" s="748"/>
      <c r="K624" s="748"/>
      <c r="L624" s="748"/>
      <c r="M624" s="748"/>
      <c r="N624" s="748"/>
    </row>
    <row r="625">
      <c r="A625" s="741"/>
      <c r="B625" s="748"/>
      <c r="C625" s="741"/>
      <c r="D625" s="741"/>
      <c r="E625" s="778"/>
      <c r="F625" s="741"/>
      <c r="G625" s="749"/>
      <c r="H625" s="748"/>
      <c r="I625" s="748"/>
      <c r="J625" s="748"/>
      <c r="K625" s="748"/>
      <c r="L625" s="748"/>
      <c r="M625" s="748"/>
      <c r="N625" s="748"/>
    </row>
    <row r="626">
      <c r="A626" s="741"/>
      <c r="B626" s="748"/>
      <c r="C626" s="741"/>
      <c r="D626" s="741"/>
      <c r="E626" s="778"/>
      <c r="F626" s="741"/>
      <c r="G626" s="749"/>
      <c r="H626" s="748"/>
      <c r="I626" s="748"/>
      <c r="J626" s="748"/>
      <c r="K626" s="748"/>
      <c r="L626" s="748"/>
      <c r="M626" s="748"/>
      <c r="N626" s="748"/>
    </row>
    <row r="627">
      <c r="A627" s="741"/>
      <c r="B627" s="748"/>
      <c r="C627" s="741"/>
      <c r="D627" s="741"/>
      <c r="E627" s="778"/>
      <c r="F627" s="741"/>
      <c r="G627" s="749"/>
      <c r="H627" s="748"/>
      <c r="I627" s="748"/>
      <c r="J627" s="748"/>
      <c r="K627" s="748"/>
      <c r="L627" s="748"/>
      <c r="M627" s="748"/>
      <c r="N627" s="748"/>
    </row>
    <row r="628">
      <c r="A628" s="741"/>
      <c r="B628" s="748"/>
      <c r="C628" s="741"/>
      <c r="D628" s="741"/>
      <c r="E628" s="778"/>
      <c r="F628" s="741"/>
      <c r="G628" s="749"/>
      <c r="H628" s="748"/>
      <c r="I628" s="748"/>
      <c r="J628" s="748"/>
      <c r="K628" s="748"/>
      <c r="L628" s="748"/>
      <c r="M628" s="748"/>
      <c r="N628" s="748"/>
    </row>
    <row r="629">
      <c r="A629" s="741"/>
      <c r="B629" s="748"/>
      <c r="C629" s="741"/>
      <c r="D629" s="741"/>
      <c r="E629" s="778"/>
      <c r="F629" s="741"/>
      <c r="G629" s="749"/>
      <c r="H629" s="748"/>
      <c r="I629" s="748"/>
      <c r="J629" s="748"/>
      <c r="K629" s="748"/>
      <c r="L629" s="748"/>
      <c r="M629" s="748"/>
      <c r="N629" s="748"/>
    </row>
    <row r="630">
      <c r="A630" s="741"/>
      <c r="B630" s="748"/>
      <c r="C630" s="741"/>
      <c r="D630" s="741"/>
      <c r="E630" s="778"/>
      <c r="F630" s="741"/>
      <c r="G630" s="749"/>
      <c r="H630" s="748"/>
      <c r="I630" s="748"/>
      <c r="J630" s="748"/>
      <c r="K630" s="748"/>
      <c r="L630" s="748"/>
      <c r="M630" s="748"/>
      <c r="N630" s="748"/>
    </row>
    <row r="631">
      <c r="A631" s="741"/>
      <c r="B631" s="748"/>
      <c r="C631" s="741"/>
      <c r="D631" s="741"/>
      <c r="E631" s="778"/>
      <c r="F631" s="741"/>
      <c r="G631" s="749"/>
      <c r="H631" s="748"/>
      <c r="I631" s="748"/>
      <c r="J631" s="748"/>
      <c r="K631" s="748"/>
      <c r="L631" s="748"/>
      <c r="M631" s="748"/>
      <c r="N631" s="748"/>
    </row>
    <row r="632">
      <c r="A632" s="741"/>
      <c r="B632" s="748"/>
      <c r="C632" s="741"/>
      <c r="D632" s="741"/>
      <c r="E632" s="778"/>
      <c r="F632" s="741"/>
      <c r="G632" s="749"/>
      <c r="H632" s="748"/>
      <c r="I632" s="748"/>
      <c r="J632" s="748"/>
      <c r="K632" s="748"/>
      <c r="L632" s="748"/>
      <c r="M632" s="748"/>
      <c r="N632" s="748"/>
    </row>
    <row r="633">
      <c r="A633" s="741"/>
      <c r="B633" s="748"/>
      <c r="C633" s="741"/>
      <c r="D633" s="741"/>
      <c r="E633" s="778"/>
      <c r="F633" s="741"/>
      <c r="G633" s="749"/>
      <c r="H633" s="748"/>
      <c r="I633" s="748"/>
      <c r="J633" s="748"/>
      <c r="K633" s="748"/>
      <c r="L633" s="748"/>
      <c r="M633" s="748"/>
      <c r="N633" s="748"/>
    </row>
    <row r="634">
      <c r="A634" s="741"/>
      <c r="B634" s="748"/>
      <c r="C634" s="741"/>
      <c r="D634" s="741"/>
      <c r="E634" s="778"/>
      <c r="F634" s="741"/>
      <c r="G634" s="749"/>
      <c r="H634" s="748"/>
      <c r="I634" s="748"/>
      <c r="J634" s="748"/>
      <c r="K634" s="748"/>
      <c r="L634" s="748"/>
      <c r="M634" s="748"/>
      <c r="N634" s="748"/>
    </row>
    <row r="635">
      <c r="A635" s="741"/>
      <c r="B635" s="748"/>
      <c r="C635" s="741"/>
      <c r="D635" s="741"/>
      <c r="E635" s="778"/>
      <c r="F635" s="741"/>
      <c r="G635" s="749"/>
      <c r="H635" s="748"/>
      <c r="I635" s="748"/>
      <c r="J635" s="748"/>
      <c r="K635" s="748"/>
      <c r="L635" s="748"/>
      <c r="M635" s="748"/>
      <c r="N635" s="748"/>
    </row>
    <row r="636">
      <c r="A636" s="741"/>
      <c r="B636" s="748"/>
      <c r="C636" s="741"/>
      <c r="D636" s="741"/>
      <c r="E636" s="778"/>
      <c r="F636" s="741"/>
      <c r="G636" s="749"/>
      <c r="H636" s="748"/>
      <c r="I636" s="748"/>
      <c r="J636" s="748"/>
      <c r="K636" s="748"/>
      <c r="L636" s="748"/>
      <c r="M636" s="748"/>
      <c r="N636" s="748"/>
    </row>
    <row r="637">
      <c r="A637" s="741"/>
      <c r="B637" s="748"/>
      <c r="C637" s="741"/>
      <c r="D637" s="741"/>
      <c r="E637" s="778"/>
      <c r="F637" s="741"/>
      <c r="G637" s="749"/>
      <c r="H637" s="748"/>
      <c r="I637" s="748"/>
      <c r="J637" s="748"/>
      <c r="K637" s="748"/>
      <c r="L637" s="748"/>
      <c r="M637" s="748"/>
      <c r="N637" s="748"/>
    </row>
    <row r="638">
      <c r="A638" s="741"/>
      <c r="B638" s="748"/>
      <c r="C638" s="741"/>
      <c r="D638" s="741"/>
      <c r="E638" s="778"/>
      <c r="F638" s="741"/>
      <c r="G638" s="749"/>
      <c r="H638" s="748"/>
      <c r="I638" s="748"/>
      <c r="J638" s="748"/>
      <c r="K638" s="748"/>
      <c r="L638" s="748"/>
      <c r="M638" s="748"/>
      <c r="N638" s="748"/>
    </row>
    <row r="639">
      <c r="A639" s="741"/>
      <c r="B639" s="748"/>
      <c r="C639" s="741"/>
      <c r="D639" s="741"/>
      <c r="E639" s="778"/>
      <c r="F639" s="741"/>
      <c r="G639" s="749"/>
      <c r="H639" s="748"/>
      <c r="I639" s="748"/>
      <c r="J639" s="748"/>
      <c r="K639" s="748"/>
      <c r="L639" s="748"/>
      <c r="M639" s="748"/>
      <c r="N639" s="748"/>
    </row>
    <row r="640">
      <c r="A640" s="741"/>
      <c r="B640" s="748"/>
      <c r="C640" s="741"/>
      <c r="D640" s="741"/>
      <c r="E640" s="778"/>
      <c r="F640" s="741"/>
      <c r="G640" s="749"/>
      <c r="H640" s="748"/>
      <c r="I640" s="748"/>
      <c r="J640" s="748"/>
      <c r="K640" s="748"/>
      <c r="L640" s="748"/>
      <c r="M640" s="748"/>
      <c r="N640" s="748"/>
    </row>
    <row r="641">
      <c r="A641" s="741"/>
      <c r="B641" s="748"/>
      <c r="C641" s="741"/>
      <c r="D641" s="741"/>
      <c r="E641" s="778"/>
      <c r="F641" s="741"/>
      <c r="G641" s="749"/>
      <c r="H641" s="748"/>
      <c r="I641" s="748"/>
      <c r="J641" s="748"/>
      <c r="K641" s="748"/>
      <c r="L641" s="748"/>
      <c r="M641" s="748"/>
      <c r="N641" s="748"/>
    </row>
    <row r="642">
      <c r="A642" s="741"/>
      <c r="B642" s="748"/>
      <c r="C642" s="741"/>
      <c r="D642" s="741"/>
      <c r="E642" s="778"/>
      <c r="F642" s="741"/>
      <c r="G642" s="749"/>
      <c r="H642" s="748"/>
      <c r="I642" s="748"/>
      <c r="J642" s="748"/>
      <c r="K642" s="748"/>
      <c r="L642" s="748"/>
      <c r="M642" s="748"/>
      <c r="N642" s="748"/>
    </row>
    <row r="643">
      <c r="A643" s="741"/>
      <c r="B643" s="748"/>
      <c r="C643" s="741"/>
      <c r="D643" s="741"/>
      <c r="E643" s="778"/>
      <c r="F643" s="741"/>
      <c r="G643" s="749"/>
      <c r="H643" s="748"/>
      <c r="I643" s="748"/>
      <c r="J643" s="748"/>
      <c r="K643" s="748"/>
      <c r="L643" s="748"/>
      <c r="M643" s="748"/>
      <c r="N643" s="748"/>
    </row>
    <row r="644">
      <c r="A644" s="741"/>
      <c r="B644" s="748"/>
      <c r="C644" s="741"/>
      <c r="D644" s="741"/>
      <c r="E644" s="778"/>
      <c r="F644" s="741"/>
      <c r="G644" s="749"/>
      <c r="H644" s="748"/>
      <c r="I644" s="748"/>
      <c r="J644" s="748"/>
      <c r="K644" s="748"/>
      <c r="L644" s="748"/>
      <c r="M644" s="748"/>
      <c r="N644" s="748"/>
    </row>
    <row r="645">
      <c r="A645" s="741"/>
      <c r="B645" s="748"/>
      <c r="C645" s="741"/>
      <c r="D645" s="741"/>
      <c r="E645" s="778"/>
      <c r="F645" s="741"/>
      <c r="G645" s="749"/>
      <c r="H645" s="748"/>
      <c r="I645" s="748"/>
      <c r="J645" s="748"/>
      <c r="K645" s="748"/>
      <c r="L645" s="748"/>
      <c r="M645" s="748"/>
      <c r="N645" s="748"/>
    </row>
    <row r="646">
      <c r="A646" s="741"/>
      <c r="B646" s="748"/>
      <c r="C646" s="741"/>
      <c r="D646" s="741"/>
      <c r="E646" s="778"/>
      <c r="F646" s="741"/>
      <c r="G646" s="749"/>
      <c r="H646" s="748"/>
      <c r="I646" s="748"/>
      <c r="J646" s="748"/>
      <c r="K646" s="748"/>
      <c r="L646" s="748"/>
      <c r="M646" s="748"/>
      <c r="N646" s="748"/>
    </row>
    <row r="647">
      <c r="A647" s="741"/>
      <c r="B647" s="748"/>
      <c r="C647" s="741"/>
      <c r="D647" s="741"/>
      <c r="E647" s="778"/>
      <c r="F647" s="741"/>
      <c r="G647" s="749"/>
      <c r="H647" s="748"/>
      <c r="I647" s="748"/>
      <c r="J647" s="748"/>
      <c r="K647" s="748"/>
      <c r="L647" s="748"/>
      <c r="M647" s="748"/>
      <c r="N647" s="748"/>
    </row>
    <row r="648">
      <c r="A648" s="741"/>
      <c r="B648" s="748"/>
      <c r="C648" s="741"/>
      <c r="D648" s="741"/>
      <c r="E648" s="778"/>
      <c r="F648" s="741"/>
      <c r="G648" s="749"/>
      <c r="H648" s="748"/>
      <c r="I648" s="748"/>
      <c r="J648" s="748"/>
      <c r="K648" s="748"/>
      <c r="L648" s="748"/>
      <c r="M648" s="748"/>
      <c r="N648" s="748"/>
    </row>
    <row r="649">
      <c r="A649" s="741"/>
      <c r="B649" s="748"/>
      <c r="C649" s="741"/>
      <c r="D649" s="741"/>
      <c r="E649" s="778"/>
      <c r="F649" s="741"/>
      <c r="G649" s="749"/>
      <c r="H649" s="748"/>
      <c r="I649" s="748"/>
      <c r="J649" s="748"/>
      <c r="K649" s="748"/>
      <c r="L649" s="748"/>
      <c r="M649" s="748"/>
      <c r="N649" s="748"/>
    </row>
    <row r="650">
      <c r="A650" s="741"/>
      <c r="B650" s="748"/>
      <c r="C650" s="741"/>
      <c r="D650" s="741"/>
      <c r="E650" s="778"/>
      <c r="F650" s="741"/>
      <c r="G650" s="749"/>
      <c r="H650" s="748"/>
      <c r="I650" s="748"/>
      <c r="J650" s="748"/>
      <c r="K650" s="748"/>
      <c r="L650" s="748"/>
      <c r="M650" s="748"/>
      <c r="N650" s="748"/>
    </row>
    <row r="651">
      <c r="A651" s="741"/>
      <c r="B651" s="748"/>
      <c r="C651" s="741"/>
      <c r="D651" s="741"/>
      <c r="E651" s="778"/>
      <c r="F651" s="741"/>
      <c r="G651" s="749"/>
      <c r="H651" s="748"/>
      <c r="I651" s="748"/>
      <c r="J651" s="748"/>
      <c r="K651" s="748"/>
      <c r="L651" s="748"/>
      <c r="M651" s="748"/>
      <c r="N651" s="748"/>
    </row>
    <row r="652">
      <c r="A652" s="741"/>
      <c r="B652" s="748"/>
      <c r="C652" s="741"/>
      <c r="D652" s="741"/>
      <c r="E652" s="778"/>
      <c r="F652" s="741"/>
      <c r="G652" s="749"/>
      <c r="H652" s="748"/>
      <c r="I652" s="748"/>
      <c r="J652" s="748"/>
      <c r="K652" s="748"/>
      <c r="L652" s="748"/>
      <c r="M652" s="748"/>
      <c r="N652" s="748"/>
    </row>
    <row r="653">
      <c r="A653" s="741"/>
      <c r="B653" s="748"/>
      <c r="C653" s="741"/>
      <c r="D653" s="741"/>
      <c r="E653" s="778"/>
      <c r="F653" s="741"/>
      <c r="G653" s="749"/>
      <c r="H653" s="748"/>
      <c r="I653" s="748"/>
      <c r="J653" s="748"/>
      <c r="K653" s="748"/>
      <c r="L653" s="748"/>
      <c r="M653" s="748"/>
      <c r="N653" s="748"/>
    </row>
    <row r="654">
      <c r="A654" s="741"/>
      <c r="B654" s="748"/>
      <c r="C654" s="741"/>
      <c r="D654" s="741"/>
      <c r="E654" s="778"/>
      <c r="F654" s="741"/>
      <c r="G654" s="749"/>
      <c r="H654" s="748"/>
      <c r="I654" s="748"/>
      <c r="J654" s="748"/>
      <c r="K654" s="748"/>
      <c r="L654" s="748"/>
      <c r="M654" s="748"/>
      <c r="N654" s="748"/>
    </row>
    <row r="655">
      <c r="A655" s="741"/>
      <c r="B655" s="748"/>
      <c r="C655" s="741"/>
      <c r="D655" s="741"/>
      <c r="E655" s="778"/>
      <c r="F655" s="741"/>
      <c r="G655" s="749"/>
      <c r="H655" s="748"/>
      <c r="I655" s="748"/>
      <c r="J655" s="748"/>
      <c r="K655" s="748"/>
      <c r="L655" s="748"/>
      <c r="M655" s="748"/>
      <c r="N655" s="748"/>
    </row>
    <row r="656">
      <c r="A656" s="741"/>
      <c r="B656" s="748"/>
      <c r="C656" s="741"/>
      <c r="D656" s="741"/>
      <c r="E656" s="778"/>
      <c r="F656" s="741"/>
      <c r="G656" s="749"/>
      <c r="H656" s="748"/>
      <c r="I656" s="748"/>
      <c r="J656" s="748"/>
      <c r="K656" s="748"/>
      <c r="L656" s="748"/>
      <c r="M656" s="748"/>
      <c r="N656" s="748"/>
    </row>
    <row r="657">
      <c r="A657" s="741"/>
      <c r="B657" s="748"/>
      <c r="C657" s="741"/>
      <c r="D657" s="741"/>
      <c r="E657" s="778"/>
      <c r="F657" s="741"/>
      <c r="G657" s="749"/>
      <c r="H657" s="748"/>
      <c r="I657" s="748"/>
      <c r="J657" s="748"/>
      <c r="K657" s="748"/>
      <c r="L657" s="748"/>
      <c r="M657" s="748"/>
      <c r="N657" s="748"/>
    </row>
    <row r="658">
      <c r="A658" s="741"/>
      <c r="B658" s="748"/>
      <c r="C658" s="741"/>
      <c r="D658" s="741"/>
      <c r="E658" s="778"/>
      <c r="F658" s="741"/>
      <c r="G658" s="749"/>
      <c r="H658" s="748"/>
      <c r="I658" s="748"/>
      <c r="J658" s="748"/>
      <c r="K658" s="748"/>
      <c r="L658" s="748"/>
      <c r="M658" s="748"/>
      <c r="N658" s="748"/>
    </row>
    <row r="659">
      <c r="A659" s="741"/>
      <c r="B659" s="748"/>
      <c r="C659" s="741"/>
      <c r="D659" s="741"/>
      <c r="E659" s="778"/>
      <c r="F659" s="741"/>
      <c r="G659" s="749"/>
      <c r="H659" s="748"/>
      <c r="I659" s="748"/>
      <c r="J659" s="748"/>
      <c r="K659" s="748"/>
      <c r="L659" s="748"/>
      <c r="M659" s="748"/>
      <c r="N659" s="748"/>
    </row>
    <row r="660">
      <c r="A660" s="741"/>
      <c r="B660" s="748"/>
      <c r="C660" s="741"/>
      <c r="D660" s="741"/>
      <c r="E660" s="778"/>
      <c r="F660" s="741"/>
      <c r="G660" s="749"/>
      <c r="H660" s="748"/>
      <c r="I660" s="748"/>
      <c r="J660" s="748"/>
      <c r="K660" s="748"/>
      <c r="L660" s="748"/>
      <c r="M660" s="748"/>
      <c r="N660" s="748"/>
    </row>
    <row r="661">
      <c r="A661" s="741"/>
      <c r="B661" s="748"/>
      <c r="C661" s="741"/>
      <c r="D661" s="741"/>
      <c r="E661" s="778"/>
      <c r="F661" s="741"/>
      <c r="G661" s="749"/>
      <c r="H661" s="748"/>
      <c r="I661" s="748"/>
      <c r="J661" s="748"/>
      <c r="K661" s="748"/>
      <c r="L661" s="748"/>
      <c r="M661" s="748"/>
      <c r="N661" s="748"/>
    </row>
    <row r="662">
      <c r="A662" s="741"/>
      <c r="B662" s="748"/>
      <c r="C662" s="741"/>
      <c r="D662" s="741"/>
      <c r="E662" s="778"/>
      <c r="F662" s="741"/>
      <c r="G662" s="749"/>
      <c r="H662" s="748"/>
      <c r="I662" s="748"/>
      <c r="J662" s="748"/>
      <c r="K662" s="748"/>
      <c r="L662" s="748"/>
      <c r="M662" s="748"/>
      <c r="N662" s="748"/>
    </row>
    <row r="663">
      <c r="A663" s="741"/>
      <c r="B663" s="748"/>
      <c r="C663" s="741"/>
      <c r="D663" s="741"/>
      <c r="E663" s="778"/>
      <c r="F663" s="741"/>
      <c r="G663" s="749"/>
      <c r="H663" s="748"/>
      <c r="I663" s="748"/>
      <c r="J663" s="748"/>
      <c r="K663" s="748"/>
      <c r="L663" s="748"/>
      <c r="M663" s="748"/>
      <c r="N663" s="748"/>
    </row>
    <row r="664">
      <c r="A664" s="741"/>
      <c r="B664" s="748"/>
      <c r="C664" s="741"/>
      <c r="D664" s="741"/>
      <c r="E664" s="778"/>
      <c r="F664" s="741"/>
      <c r="G664" s="749"/>
      <c r="H664" s="748"/>
      <c r="I664" s="748"/>
      <c r="J664" s="748"/>
      <c r="K664" s="748"/>
      <c r="L664" s="748"/>
      <c r="M664" s="748"/>
      <c r="N664" s="748"/>
    </row>
    <row r="665">
      <c r="A665" s="741"/>
      <c r="B665" s="748"/>
      <c r="C665" s="741"/>
      <c r="D665" s="741"/>
      <c r="E665" s="778"/>
      <c r="F665" s="741"/>
      <c r="G665" s="749"/>
      <c r="H665" s="748"/>
      <c r="I665" s="748"/>
      <c r="J665" s="748"/>
      <c r="K665" s="748"/>
      <c r="L665" s="748"/>
      <c r="M665" s="748"/>
      <c r="N665" s="748"/>
    </row>
    <row r="666">
      <c r="A666" s="741"/>
      <c r="B666" s="748"/>
      <c r="C666" s="741"/>
      <c r="D666" s="741"/>
      <c r="E666" s="778"/>
      <c r="F666" s="741"/>
      <c r="G666" s="749"/>
      <c r="H666" s="748"/>
      <c r="I666" s="748"/>
      <c r="J666" s="748"/>
      <c r="K666" s="748"/>
      <c r="L666" s="748"/>
      <c r="M666" s="748"/>
      <c r="N666" s="748"/>
    </row>
    <row r="667">
      <c r="A667" s="741"/>
      <c r="B667" s="748"/>
      <c r="C667" s="741"/>
      <c r="D667" s="741"/>
      <c r="E667" s="778"/>
      <c r="F667" s="741"/>
      <c r="G667" s="749"/>
      <c r="H667" s="748"/>
      <c r="I667" s="748"/>
      <c r="J667" s="748"/>
      <c r="K667" s="748"/>
      <c r="L667" s="748"/>
      <c r="M667" s="748"/>
      <c r="N667" s="748"/>
    </row>
    <row r="668">
      <c r="A668" s="741"/>
      <c r="B668" s="748"/>
      <c r="C668" s="741"/>
      <c r="D668" s="741"/>
      <c r="E668" s="778"/>
      <c r="F668" s="741"/>
      <c r="G668" s="749"/>
      <c r="H668" s="748"/>
      <c r="I668" s="748"/>
      <c r="J668" s="748"/>
      <c r="K668" s="748"/>
      <c r="L668" s="748"/>
      <c r="M668" s="748"/>
      <c r="N668" s="748"/>
    </row>
    <row r="669">
      <c r="A669" s="741"/>
      <c r="B669" s="748"/>
      <c r="C669" s="741"/>
      <c r="D669" s="741"/>
      <c r="E669" s="778"/>
      <c r="F669" s="741"/>
      <c r="G669" s="749"/>
      <c r="H669" s="748"/>
      <c r="I669" s="748"/>
      <c r="J669" s="748"/>
      <c r="K669" s="748"/>
      <c r="L669" s="748"/>
      <c r="M669" s="748"/>
      <c r="N669" s="748"/>
    </row>
    <row r="670">
      <c r="A670" s="741"/>
      <c r="B670" s="748"/>
      <c r="C670" s="741"/>
      <c r="D670" s="741"/>
      <c r="E670" s="778"/>
      <c r="F670" s="741"/>
      <c r="G670" s="749"/>
      <c r="H670" s="748"/>
      <c r="I670" s="748"/>
      <c r="J670" s="748"/>
      <c r="K670" s="748"/>
      <c r="L670" s="748"/>
      <c r="M670" s="748"/>
      <c r="N670" s="748"/>
    </row>
    <row r="671">
      <c r="A671" s="741"/>
      <c r="B671" s="748"/>
      <c r="C671" s="741"/>
      <c r="D671" s="741"/>
      <c r="E671" s="778"/>
      <c r="F671" s="741"/>
      <c r="G671" s="749"/>
      <c r="H671" s="748"/>
      <c r="I671" s="748"/>
      <c r="J671" s="748"/>
      <c r="K671" s="748"/>
      <c r="L671" s="748"/>
      <c r="M671" s="748"/>
      <c r="N671" s="748"/>
    </row>
    <row r="672">
      <c r="A672" s="741"/>
      <c r="B672" s="748"/>
      <c r="C672" s="741"/>
      <c r="D672" s="741"/>
      <c r="E672" s="778"/>
      <c r="F672" s="741"/>
      <c r="G672" s="749"/>
      <c r="H672" s="748"/>
      <c r="I672" s="748"/>
      <c r="J672" s="748"/>
      <c r="K672" s="748"/>
      <c r="L672" s="748"/>
      <c r="M672" s="748"/>
      <c r="N672" s="748"/>
    </row>
    <row r="673">
      <c r="A673" s="741"/>
      <c r="B673" s="748"/>
      <c r="C673" s="741"/>
      <c r="D673" s="741"/>
      <c r="E673" s="778"/>
      <c r="F673" s="741"/>
      <c r="G673" s="749"/>
      <c r="H673" s="748"/>
      <c r="I673" s="748"/>
      <c r="J673" s="748"/>
      <c r="K673" s="748"/>
      <c r="L673" s="748"/>
      <c r="M673" s="748"/>
      <c r="N673" s="748"/>
    </row>
    <row r="674">
      <c r="A674" s="741"/>
      <c r="B674" s="748"/>
      <c r="C674" s="741"/>
      <c r="D674" s="741"/>
      <c r="E674" s="778"/>
      <c r="F674" s="741"/>
      <c r="G674" s="749"/>
      <c r="H674" s="748"/>
      <c r="I674" s="748"/>
      <c r="J674" s="748"/>
      <c r="K674" s="748"/>
      <c r="L674" s="748"/>
      <c r="M674" s="748"/>
      <c r="N674" s="748"/>
    </row>
    <row r="675">
      <c r="A675" s="741"/>
      <c r="B675" s="748"/>
      <c r="C675" s="741"/>
      <c r="D675" s="741"/>
      <c r="E675" s="778"/>
      <c r="F675" s="741"/>
      <c r="G675" s="749"/>
      <c r="H675" s="748"/>
      <c r="I675" s="748"/>
      <c r="J675" s="748"/>
      <c r="K675" s="748"/>
      <c r="L675" s="748"/>
      <c r="M675" s="748"/>
      <c r="N675" s="748"/>
    </row>
    <row r="676">
      <c r="A676" s="741"/>
      <c r="B676" s="748"/>
      <c r="C676" s="741"/>
      <c r="D676" s="741"/>
      <c r="E676" s="778"/>
      <c r="F676" s="741"/>
      <c r="G676" s="749"/>
      <c r="H676" s="748"/>
      <c r="I676" s="748"/>
      <c r="J676" s="748"/>
      <c r="K676" s="748"/>
      <c r="L676" s="748"/>
      <c r="M676" s="748"/>
      <c r="N676" s="748"/>
    </row>
    <row r="677">
      <c r="A677" s="741"/>
      <c r="B677" s="748"/>
      <c r="C677" s="741"/>
      <c r="D677" s="741"/>
      <c r="E677" s="778"/>
      <c r="F677" s="741"/>
      <c r="G677" s="749"/>
      <c r="H677" s="748"/>
      <c r="I677" s="748"/>
      <c r="J677" s="748"/>
      <c r="K677" s="748"/>
      <c r="L677" s="748"/>
      <c r="M677" s="748"/>
      <c r="N677" s="748"/>
    </row>
    <row r="678">
      <c r="A678" s="741"/>
      <c r="B678" s="748"/>
      <c r="C678" s="741"/>
      <c r="D678" s="741"/>
      <c r="E678" s="778"/>
      <c r="F678" s="741"/>
      <c r="G678" s="749"/>
      <c r="H678" s="748"/>
      <c r="I678" s="748"/>
      <c r="J678" s="748"/>
      <c r="K678" s="748"/>
      <c r="L678" s="748"/>
      <c r="M678" s="748"/>
      <c r="N678" s="748"/>
    </row>
    <row r="679">
      <c r="A679" s="741"/>
      <c r="B679" s="748"/>
      <c r="C679" s="741"/>
      <c r="D679" s="741"/>
      <c r="E679" s="778"/>
      <c r="F679" s="741"/>
      <c r="G679" s="749"/>
      <c r="H679" s="748"/>
      <c r="I679" s="748"/>
      <c r="J679" s="748"/>
      <c r="K679" s="748"/>
      <c r="L679" s="748"/>
      <c r="M679" s="748"/>
      <c r="N679" s="748"/>
    </row>
    <row r="680">
      <c r="A680" s="741"/>
      <c r="B680" s="748"/>
      <c r="C680" s="741"/>
      <c r="D680" s="741"/>
      <c r="E680" s="778"/>
      <c r="F680" s="741"/>
      <c r="G680" s="749"/>
      <c r="H680" s="748"/>
      <c r="I680" s="748"/>
      <c r="J680" s="748"/>
      <c r="K680" s="748"/>
      <c r="L680" s="748"/>
      <c r="M680" s="748"/>
      <c r="N680" s="748"/>
    </row>
    <row r="681">
      <c r="A681" s="741"/>
      <c r="B681" s="748"/>
      <c r="C681" s="741"/>
      <c r="D681" s="741"/>
      <c r="E681" s="778"/>
      <c r="F681" s="741"/>
      <c r="G681" s="749"/>
      <c r="H681" s="748"/>
      <c r="I681" s="748"/>
      <c r="J681" s="748"/>
      <c r="K681" s="748"/>
      <c r="L681" s="748"/>
      <c r="M681" s="748"/>
      <c r="N681" s="748"/>
    </row>
    <row r="682">
      <c r="A682" s="741"/>
      <c r="B682" s="748"/>
      <c r="C682" s="741"/>
      <c r="D682" s="741"/>
      <c r="E682" s="778"/>
      <c r="F682" s="741"/>
      <c r="G682" s="749"/>
      <c r="H682" s="748"/>
      <c r="I682" s="748"/>
      <c r="J682" s="748"/>
      <c r="K682" s="748"/>
      <c r="L682" s="748"/>
      <c r="M682" s="748"/>
      <c r="N682" s="748"/>
    </row>
    <row r="683">
      <c r="A683" s="741"/>
      <c r="B683" s="748"/>
      <c r="C683" s="741"/>
      <c r="D683" s="741"/>
      <c r="E683" s="778"/>
      <c r="F683" s="741"/>
      <c r="G683" s="749"/>
      <c r="H683" s="748"/>
      <c r="I683" s="748"/>
      <c r="J683" s="748"/>
      <c r="K683" s="748"/>
      <c r="L683" s="748"/>
      <c r="M683" s="748"/>
      <c r="N683" s="748"/>
    </row>
    <row r="684">
      <c r="A684" s="741"/>
      <c r="B684" s="748"/>
      <c r="C684" s="741"/>
      <c r="D684" s="741"/>
      <c r="E684" s="778"/>
      <c r="F684" s="741"/>
      <c r="G684" s="749"/>
      <c r="H684" s="748"/>
      <c r="I684" s="748"/>
      <c r="J684" s="748"/>
      <c r="K684" s="748"/>
      <c r="L684" s="748"/>
      <c r="M684" s="748"/>
      <c r="N684" s="748"/>
    </row>
    <row r="685">
      <c r="A685" s="741"/>
      <c r="B685" s="748"/>
      <c r="C685" s="741"/>
      <c r="D685" s="741"/>
      <c r="E685" s="778"/>
      <c r="F685" s="741"/>
      <c r="G685" s="749"/>
      <c r="H685" s="748"/>
      <c r="I685" s="748"/>
      <c r="J685" s="748"/>
      <c r="K685" s="748"/>
      <c r="L685" s="748"/>
      <c r="M685" s="748"/>
      <c r="N685" s="748"/>
    </row>
    <row r="686">
      <c r="A686" s="741"/>
      <c r="B686" s="748"/>
      <c r="C686" s="741"/>
      <c r="D686" s="741"/>
      <c r="E686" s="778"/>
      <c r="F686" s="741"/>
      <c r="G686" s="749"/>
      <c r="H686" s="748"/>
      <c r="I686" s="748"/>
      <c r="J686" s="748"/>
      <c r="K686" s="748"/>
      <c r="L686" s="748"/>
      <c r="M686" s="748"/>
      <c r="N686" s="748"/>
    </row>
    <row r="687">
      <c r="A687" s="741"/>
      <c r="B687" s="748"/>
      <c r="C687" s="741"/>
      <c r="D687" s="741"/>
      <c r="E687" s="778"/>
      <c r="F687" s="741"/>
      <c r="G687" s="749"/>
      <c r="H687" s="748"/>
      <c r="I687" s="748"/>
      <c r="J687" s="748"/>
      <c r="K687" s="748"/>
      <c r="L687" s="748"/>
      <c r="M687" s="748"/>
      <c r="N687" s="748"/>
    </row>
    <row r="688">
      <c r="A688" s="741"/>
      <c r="B688" s="748"/>
      <c r="C688" s="741"/>
      <c r="D688" s="741"/>
      <c r="E688" s="778"/>
      <c r="F688" s="741"/>
      <c r="G688" s="749"/>
      <c r="H688" s="748"/>
      <c r="I688" s="748"/>
      <c r="J688" s="748"/>
      <c r="K688" s="748"/>
      <c r="L688" s="748"/>
      <c r="M688" s="748"/>
      <c r="N688" s="748"/>
    </row>
    <row r="689">
      <c r="A689" s="741"/>
      <c r="B689" s="748"/>
      <c r="C689" s="741"/>
      <c r="D689" s="741"/>
      <c r="E689" s="778"/>
      <c r="F689" s="741"/>
      <c r="G689" s="749"/>
      <c r="H689" s="748"/>
      <c r="I689" s="748"/>
      <c r="J689" s="748"/>
      <c r="K689" s="748"/>
      <c r="L689" s="748"/>
      <c r="M689" s="748"/>
      <c r="N689" s="748"/>
    </row>
    <row r="690">
      <c r="A690" s="741"/>
      <c r="B690" s="748"/>
      <c r="C690" s="741"/>
      <c r="D690" s="741"/>
      <c r="E690" s="778"/>
      <c r="F690" s="741"/>
      <c r="G690" s="749"/>
      <c r="H690" s="748"/>
      <c r="I690" s="748"/>
      <c r="J690" s="748"/>
      <c r="K690" s="748"/>
      <c r="L690" s="748"/>
      <c r="M690" s="748"/>
      <c r="N690" s="748"/>
    </row>
    <row r="691">
      <c r="A691" s="741"/>
      <c r="B691" s="748"/>
      <c r="C691" s="741"/>
      <c r="D691" s="741"/>
      <c r="E691" s="778"/>
      <c r="F691" s="741"/>
      <c r="G691" s="749"/>
      <c r="H691" s="748"/>
      <c r="I691" s="748"/>
      <c r="J691" s="748"/>
      <c r="K691" s="748"/>
      <c r="L691" s="748"/>
      <c r="M691" s="748"/>
      <c r="N691" s="748"/>
    </row>
    <row r="692">
      <c r="A692" s="741"/>
      <c r="B692" s="748"/>
      <c r="C692" s="741"/>
      <c r="D692" s="741"/>
      <c r="E692" s="778"/>
      <c r="F692" s="741"/>
      <c r="G692" s="749"/>
      <c r="H692" s="748"/>
      <c r="I692" s="748"/>
      <c r="J692" s="748"/>
      <c r="K692" s="748"/>
      <c r="L692" s="748"/>
      <c r="M692" s="748"/>
      <c r="N692" s="748"/>
    </row>
    <row r="693">
      <c r="A693" s="741"/>
      <c r="B693" s="748"/>
      <c r="C693" s="741"/>
      <c r="D693" s="741"/>
      <c r="E693" s="778"/>
      <c r="F693" s="741"/>
      <c r="G693" s="749"/>
      <c r="H693" s="748"/>
      <c r="I693" s="748"/>
      <c r="J693" s="748"/>
      <c r="K693" s="748"/>
      <c r="L693" s="748"/>
      <c r="M693" s="748"/>
      <c r="N693" s="748"/>
    </row>
    <row r="694">
      <c r="A694" s="741"/>
      <c r="B694" s="748"/>
      <c r="C694" s="741"/>
      <c r="D694" s="741"/>
      <c r="E694" s="778"/>
      <c r="F694" s="741"/>
      <c r="G694" s="749"/>
      <c r="H694" s="748"/>
      <c r="I694" s="748"/>
      <c r="J694" s="748"/>
      <c r="K694" s="748"/>
      <c r="L694" s="748"/>
      <c r="M694" s="748"/>
      <c r="N694" s="748"/>
    </row>
    <row r="695">
      <c r="A695" s="741"/>
      <c r="B695" s="748"/>
      <c r="C695" s="741"/>
      <c r="D695" s="741"/>
      <c r="E695" s="778"/>
      <c r="F695" s="741"/>
      <c r="G695" s="749"/>
      <c r="H695" s="748"/>
      <c r="I695" s="748"/>
      <c r="J695" s="748"/>
      <c r="K695" s="748"/>
      <c r="L695" s="748"/>
      <c r="M695" s="748"/>
      <c r="N695" s="748"/>
    </row>
    <row r="696">
      <c r="A696" s="741"/>
      <c r="B696" s="748"/>
      <c r="C696" s="741"/>
      <c r="D696" s="741"/>
      <c r="E696" s="778"/>
      <c r="F696" s="741"/>
      <c r="G696" s="749"/>
      <c r="H696" s="748"/>
      <c r="I696" s="748"/>
      <c r="J696" s="748"/>
      <c r="K696" s="748"/>
      <c r="L696" s="748"/>
      <c r="M696" s="748"/>
      <c r="N696" s="748"/>
    </row>
    <row r="697">
      <c r="A697" s="741"/>
      <c r="B697" s="748"/>
      <c r="C697" s="741"/>
      <c r="D697" s="741"/>
      <c r="E697" s="778"/>
      <c r="F697" s="741"/>
      <c r="G697" s="749"/>
      <c r="H697" s="748"/>
      <c r="I697" s="748"/>
      <c r="J697" s="748"/>
      <c r="K697" s="748"/>
      <c r="L697" s="748"/>
      <c r="M697" s="748"/>
      <c r="N697" s="748"/>
    </row>
    <row r="698">
      <c r="A698" s="741"/>
      <c r="B698" s="748"/>
      <c r="C698" s="741"/>
      <c r="D698" s="741"/>
      <c r="E698" s="778"/>
      <c r="F698" s="741"/>
      <c r="G698" s="749"/>
      <c r="H698" s="748"/>
      <c r="I698" s="748"/>
      <c r="J698" s="748"/>
      <c r="K698" s="748"/>
      <c r="L698" s="748"/>
      <c r="M698" s="748"/>
      <c r="N698" s="748"/>
    </row>
    <row r="699">
      <c r="A699" s="741"/>
      <c r="B699" s="748"/>
      <c r="C699" s="741"/>
      <c r="D699" s="741"/>
      <c r="E699" s="778"/>
      <c r="F699" s="741"/>
      <c r="G699" s="749"/>
      <c r="H699" s="748"/>
      <c r="I699" s="748"/>
      <c r="J699" s="748"/>
      <c r="K699" s="748"/>
      <c r="L699" s="748"/>
      <c r="M699" s="748"/>
      <c r="N699" s="748"/>
    </row>
    <row r="700">
      <c r="A700" s="741"/>
      <c r="B700" s="748"/>
      <c r="C700" s="741"/>
      <c r="D700" s="741"/>
      <c r="E700" s="778"/>
      <c r="F700" s="741"/>
      <c r="G700" s="749"/>
      <c r="H700" s="748"/>
      <c r="I700" s="748"/>
      <c r="J700" s="748"/>
      <c r="K700" s="748"/>
      <c r="L700" s="748"/>
      <c r="M700" s="748"/>
      <c r="N700" s="748"/>
    </row>
    <row r="701">
      <c r="A701" s="741"/>
      <c r="B701" s="748"/>
      <c r="C701" s="741"/>
      <c r="D701" s="741"/>
      <c r="E701" s="778"/>
      <c r="F701" s="741"/>
      <c r="G701" s="749"/>
      <c r="H701" s="748"/>
      <c r="I701" s="748"/>
      <c r="J701" s="748"/>
      <c r="K701" s="748"/>
      <c r="L701" s="748"/>
      <c r="M701" s="748"/>
      <c r="N701" s="748"/>
    </row>
    <row r="702">
      <c r="A702" s="741"/>
      <c r="B702" s="748"/>
      <c r="C702" s="741"/>
      <c r="D702" s="741"/>
      <c r="E702" s="778"/>
      <c r="F702" s="741"/>
      <c r="G702" s="749"/>
      <c r="H702" s="748"/>
      <c r="I702" s="748"/>
      <c r="J702" s="748"/>
      <c r="K702" s="748"/>
      <c r="L702" s="748"/>
      <c r="M702" s="748"/>
      <c r="N702" s="748"/>
    </row>
    <row r="703">
      <c r="A703" s="741"/>
      <c r="B703" s="748"/>
      <c r="C703" s="741"/>
      <c r="D703" s="741"/>
      <c r="E703" s="778"/>
      <c r="F703" s="741"/>
      <c r="G703" s="749"/>
      <c r="H703" s="748"/>
      <c r="I703" s="748"/>
      <c r="J703" s="748"/>
      <c r="K703" s="748"/>
      <c r="L703" s="748"/>
      <c r="M703" s="748"/>
      <c r="N703" s="748"/>
    </row>
    <row r="704">
      <c r="A704" s="741"/>
      <c r="B704" s="748"/>
      <c r="C704" s="741"/>
      <c r="D704" s="741"/>
      <c r="E704" s="778"/>
      <c r="F704" s="741"/>
      <c r="G704" s="749"/>
      <c r="H704" s="748"/>
      <c r="I704" s="748"/>
      <c r="J704" s="748"/>
      <c r="K704" s="748"/>
      <c r="L704" s="748"/>
      <c r="M704" s="748"/>
      <c r="N704" s="748"/>
    </row>
    <row r="705">
      <c r="A705" s="741"/>
      <c r="B705" s="748"/>
      <c r="C705" s="741"/>
      <c r="D705" s="741"/>
      <c r="E705" s="778"/>
      <c r="F705" s="741"/>
      <c r="G705" s="749"/>
      <c r="H705" s="748"/>
      <c r="I705" s="748"/>
      <c r="J705" s="748"/>
      <c r="K705" s="748"/>
      <c r="L705" s="748"/>
      <c r="M705" s="748"/>
      <c r="N705" s="748"/>
    </row>
    <row r="706">
      <c r="A706" s="741"/>
      <c r="B706" s="748"/>
      <c r="C706" s="741"/>
      <c r="D706" s="741"/>
      <c r="E706" s="778"/>
      <c r="F706" s="741"/>
      <c r="G706" s="749"/>
      <c r="H706" s="748"/>
      <c r="I706" s="748"/>
      <c r="J706" s="748"/>
      <c r="K706" s="748"/>
      <c r="L706" s="748"/>
      <c r="M706" s="748"/>
      <c r="N706" s="748"/>
    </row>
    <row r="707">
      <c r="A707" s="741"/>
      <c r="B707" s="748"/>
      <c r="C707" s="741"/>
      <c r="D707" s="741"/>
      <c r="E707" s="778"/>
      <c r="F707" s="741"/>
      <c r="G707" s="749"/>
      <c r="H707" s="748"/>
      <c r="I707" s="748"/>
      <c r="J707" s="748"/>
      <c r="K707" s="748"/>
      <c r="L707" s="748"/>
      <c r="M707" s="748"/>
      <c r="N707" s="748"/>
    </row>
    <row r="708">
      <c r="A708" s="741"/>
      <c r="B708" s="748"/>
      <c r="C708" s="741"/>
      <c r="D708" s="741"/>
      <c r="E708" s="778"/>
      <c r="F708" s="741"/>
      <c r="G708" s="749"/>
      <c r="H708" s="748"/>
      <c r="I708" s="748"/>
      <c r="J708" s="748"/>
      <c r="K708" s="748"/>
      <c r="L708" s="748"/>
      <c r="M708" s="748"/>
      <c r="N708" s="748"/>
    </row>
    <row r="709">
      <c r="A709" s="741"/>
      <c r="B709" s="748"/>
      <c r="C709" s="741"/>
      <c r="D709" s="741"/>
      <c r="E709" s="778"/>
      <c r="F709" s="741"/>
      <c r="G709" s="749"/>
      <c r="H709" s="748"/>
      <c r="I709" s="748"/>
      <c r="J709" s="748"/>
      <c r="K709" s="748"/>
      <c r="L709" s="748"/>
      <c r="M709" s="748"/>
      <c r="N709" s="748"/>
    </row>
    <row r="710">
      <c r="A710" s="741"/>
      <c r="B710" s="748"/>
      <c r="C710" s="741"/>
      <c r="D710" s="741"/>
      <c r="E710" s="778"/>
      <c r="F710" s="741"/>
      <c r="G710" s="749"/>
      <c r="H710" s="748"/>
      <c r="I710" s="748"/>
      <c r="J710" s="748"/>
      <c r="K710" s="748"/>
      <c r="L710" s="748"/>
      <c r="M710" s="748"/>
      <c r="N710" s="748"/>
    </row>
    <row r="711">
      <c r="A711" s="741"/>
      <c r="B711" s="748"/>
      <c r="C711" s="741"/>
      <c r="D711" s="741"/>
      <c r="E711" s="778"/>
      <c r="F711" s="741"/>
      <c r="G711" s="749"/>
      <c r="H711" s="748"/>
      <c r="I711" s="748"/>
      <c r="J711" s="748"/>
      <c r="K711" s="748"/>
      <c r="L711" s="748"/>
      <c r="M711" s="748"/>
      <c r="N711" s="748"/>
    </row>
    <row r="712">
      <c r="A712" s="741"/>
      <c r="B712" s="748"/>
      <c r="C712" s="741"/>
      <c r="D712" s="741"/>
      <c r="E712" s="778"/>
      <c r="F712" s="741"/>
      <c r="G712" s="749"/>
      <c r="H712" s="748"/>
      <c r="I712" s="748"/>
      <c r="J712" s="748"/>
      <c r="K712" s="748"/>
      <c r="L712" s="748"/>
      <c r="M712" s="748"/>
      <c r="N712" s="748"/>
    </row>
    <row r="713">
      <c r="A713" s="741"/>
      <c r="B713" s="748"/>
      <c r="C713" s="741"/>
      <c r="D713" s="741"/>
      <c r="E713" s="778"/>
      <c r="F713" s="741"/>
      <c r="G713" s="749"/>
      <c r="H713" s="748"/>
      <c r="I713" s="748"/>
      <c r="J713" s="748"/>
      <c r="K713" s="748"/>
      <c r="L713" s="748"/>
      <c r="M713" s="748"/>
      <c r="N713" s="748"/>
    </row>
    <row r="714">
      <c r="A714" s="741"/>
      <c r="B714" s="748"/>
      <c r="C714" s="741"/>
      <c r="D714" s="741"/>
      <c r="E714" s="778"/>
      <c r="F714" s="741"/>
      <c r="G714" s="749"/>
      <c r="H714" s="748"/>
      <c r="I714" s="748"/>
      <c r="J714" s="748"/>
      <c r="K714" s="748"/>
      <c r="L714" s="748"/>
      <c r="M714" s="748"/>
      <c r="N714" s="748"/>
    </row>
    <row r="715">
      <c r="A715" s="741"/>
      <c r="B715" s="748"/>
      <c r="C715" s="741"/>
      <c r="D715" s="741"/>
      <c r="E715" s="778"/>
      <c r="F715" s="741"/>
      <c r="G715" s="749"/>
      <c r="H715" s="748"/>
      <c r="I715" s="748"/>
      <c r="J715" s="748"/>
      <c r="K715" s="748"/>
      <c r="L715" s="748"/>
      <c r="M715" s="748"/>
      <c r="N715" s="748"/>
    </row>
    <row r="716">
      <c r="A716" s="741"/>
      <c r="B716" s="748"/>
      <c r="C716" s="741"/>
      <c r="D716" s="741"/>
      <c r="E716" s="778"/>
      <c r="F716" s="741"/>
      <c r="G716" s="749"/>
      <c r="H716" s="748"/>
      <c r="I716" s="748"/>
      <c r="J716" s="748"/>
      <c r="K716" s="748"/>
      <c r="L716" s="748"/>
      <c r="M716" s="748"/>
      <c r="N716" s="748"/>
    </row>
    <row r="717">
      <c r="A717" s="741"/>
      <c r="B717" s="748"/>
      <c r="C717" s="741"/>
      <c r="D717" s="741"/>
      <c r="E717" s="778"/>
      <c r="F717" s="741"/>
      <c r="G717" s="749"/>
      <c r="H717" s="748"/>
      <c r="I717" s="748"/>
      <c r="J717" s="748"/>
      <c r="K717" s="748"/>
      <c r="L717" s="748"/>
      <c r="M717" s="748"/>
      <c r="N717" s="748"/>
    </row>
    <row r="718">
      <c r="A718" s="741"/>
      <c r="B718" s="748"/>
      <c r="C718" s="741"/>
      <c r="D718" s="741"/>
      <c r="E718" s="778"/>
      <c r="F718" s="741"/>
      <c r="G718" s="749"/>
      <c r="H718" s="748"/>
      <c r="I718" s="748"/>
      <c r="J718" s="748"/>
      <c r="K718" s="748"/>
      <c r="L718" s="748"/>
      <c r="M718" s="748"/>
      <c r="N718" s="748"/>
    </row>
    <row r="719">
      <c r="A719" s="741"/>
      <c r="B719" s="748"/>
      <c r="C719" s="741"/>
      <c r="D719" s="741"/>
      <c r="E719" s="778"/>
      <c r="F719" s="741"/>
      <c r="G719" s="749"/>
      <c r="H719" s="748"/>
      <c r="I719" s="748"/>
      <c r="J719" s="748"/>
      <c r="K719" s="748"/>
      <c r="L719" s="748"/>
      <c r="M719" s="748"/>
      <c r="N719" s="748"/>
    </row>
    <row r="720">
      <c r="A720" s="741"/>
      <c r="B720" s="748"/>
      <c r="C720" s="741"/>
      <c r="D720" s="741"/>
      <c r="E720" s="778"/>
      <c r="F720" s="741"/>
      <c r="G720" s="749"/>
      <c r="H720" s="748"/>
      <c r="I720" s="748"/>
      <c r="J720" s="748"/>
      <c r="K720" s="748"/>
      <c r="L720" s="748"/>
      <c r="M720" s="748"/>
      <c r="N720" s="748"/>
    </row>
    <row r="721">
      <c r="A721" s="741"/>
      <c r="B721" s="748"/>
      <c r="C721" s="741"/>
      <c r="D721" s="741"/>
      <c r="E721" s="778"/>
      <c r="F721" s="741"/>
      <c r="G721" s="749"/>
      <c r="H721" s="748"/>
      <c r="I721" s="748"/>
      <c r="J721" s="748"/>
      <c r="K721" s="748"/>
      <c r="L721" s="748"/>
      <c r="M721" s="748"/>
      <c r="N721" s="748"/>
    </row>
    <row r="722">
      <c r="A722" s="741"/>
      <c r="B722" s="748"/>
      <c r="C722" s="741"/>
      <c r="D722" s="741"/>
      <c r="E722" s="778"/>
      <c r="F722" s="741"/>
      <c r="G722" s="749"/>
      <c r="H722" s="748"/>
      <c r="I722" s="748"/>
      <c r="J722" s="748"/>
      <c r="K722" s="748"/>
      <c r="L722" s="748"/>
      <c r="M722" s="748"/>
      <c r="N722" s="748"/>
    </row>
    <row r="723">
      <c r="A723" s="741"/>
      <c r="B723" s="748"/>
      <c r="C723" s="741"/>
      <c r="D723" s="741"/>
      <c r="E723" s="778"/>
      <c r="F723" s="741"/>
      <c r="G723" s="749"/>
      <c r="H723" s="748"/>
      <c r="I723" s="748"/>
      <c r="J723" s="748"/>
      <c r="K723" s="748"/>
      <c r="L723" s="748"/>
      <c r="M723" s="748"/>
      <c r="N723" s="748"/>
    </row>
    <row r="724">
      <c r="A724" s="741"/>
      <c r="B724" s="748"/>
      <c r="C724" s="741"/>
      <c r="D724" s="741"/>
      <c r="E724" s="778"/>
      <c r="F724" s="741"/>
      <c r="G724" s="749"/>
      <c r="H724" s="748"/>
      <c r="I724" s="748"/>
      <c r="J724" s="748"/>
      <c r="K724" s="748"/>
      <c r="L724" s="748"/>
      <c r="M724" s="748"/>
      <c r="N724" s="748"/>
    </row>
    <row r="725">
      <c r="A725" s="741"/>
      <c r="B725" s="748"/>
      <c r="C725" s="741"/>
      <c r="D725" s="741"/>
      <c r="E725" s="778"/>
      <c r="F725" s="741"/>
      <c r="G725" s="749"/>
      <c r="H725" s="748"/>
      <c r="I725" s="748"/>
      <c r="J725" s="748"/>
      <c r="K725" s="748"/>
      <c r="L725" s="748"/>
      <c r="M725" s="748"/>
      <c r="N725" s="748"/>
    </row>
    <row r="726">
      <c r="A726" s="741"/>
      <c r="B726" s="748"/>
      <c r="C726" s="741"/>
      <c r="D726" s="741"/>
      <c r="E726" s="778"/>
      <c r="F726" s="741"/>
      <c r="G726" s="749"/>
      <c r="H726" s="748"/>
      <c r="I726" s="748"/>
      <c r="J726" s="748"/>
      <c r="K726" s="748"/>
      <c r="L726" s="748"/>
      <c r="M726" s="748"/>
      <c r="N726" s="748"/>
    </row>
    <row r="727">
      <c r="A727" s="741"/>
      <c r="B727" s="748"/>
      <c r="C727" s="741"/>
      <c r="D727" s="741"/>
      <c r="E727" s="778"/>
      <c r="F727" s="741"/>
      <c r="G727" s="749"/>
      <c r="H727" s="748"/>
      <c r="I727" s="748"/>
      <c r="J727" s="748"/>
      <c r="K727" s="748"/>
      <c r="L727" s="748"/>
      <c r="M727" s="748"/>
      <c r="N727" s="748"/>
    </row>
    <row r="728">
      <c r="A728" s="741"/>
      <c r="B728" s="748"/>
      <c r="C728" s="741"/>
      <c r="D728" s="741"/>
      <c r="E728" s="778"/>
      <c r="F728" s="741"/>
      <c r="G728" s="749"/>
      <c r="H728" s="748"/>
      <c r="I728" s="748"/>
      <c r="J728" s="748"/>
      <c r="K728" s="748"/>
      <c r="L728" s="748"/>
      <c r="M728" s="748"/>
      <c r="N728" s="748"/>
    </row>
    <row r="729">
      <c r="A729" s="741"/>
      <c r="B729" s="748"/>
      <c r="C729" s="741"/>
      <c r="D729" s="741"/>
      <c r="E729" s="778"/>
      <c r="F729" s="741"/>
      <c r="G729" s="749"/>
      <c r="H729" s="748"/>
      <c r="I729" s="748"/>
      <c r="J729" s="748"/>
      <c r="K729" s="748"/>
      <c r="L729" s="748"/>
      <c r="M729" s="748"/>
      <c r="N729" s="748"/>
    </row>
    <row r="730">
      <c r="A730" s="741"/>
      <c r="B730" s="748"/>
      <c r="C730" s="741"/>
      <c r="D730" s="741"/>
      <c r="E730" s="778"/>
      <c r="F730" s="741"/>
      <c r="G730" s="749"/>
      <c r="H730" s="748"/>
      <c r="I730" s="748"/>
      <c r="J730" s="748"/>
      <c r="K730" s="748"/>
      <c r="L730" s="748"/>
      <c r="M730" s="748"/>
      <c r="N730" s="748"/>
    </row>
    <row r="731">
      <c r="A731" s="741"/>
      <c r="B731" s="748"/>
      <c r="C731" s="741"/>
      <c r="D731" s="741"/>
      <c r="E731" s="778"/>
      <c r="F731" s="741"/>
      <c r="G731" s="749"/>
      <c r="H731" s="748"/>
      <c r="I731" s="748"/>
      <c r="J731" s="748"/>
      <c r="K731" s="748"/>
      <c r="L731" s="748"/>
      <c r="M731" s="748"/>
      <c r="N731" s="748"/>
    </row>
    <row r="732">
      <c r="A732" s="741"/>
      <c r="B732" s="748"/>
      <c r="C732" s="741"/>
      <c r="D732" s="741"/>
      <c r="E732" s="778"/>
      <c r="F732" s="741"/>
      <c r="G732" s="749"/>
      <c r="H732" s="748"/>
      <c r="I732" s="748"/>
      <c r="J732" s="748"/>
      <c r="K732" s="748"/>
      <c r="L732" s="748"/>
      <c r="M732" s="748"/>
      <c r="N732" s="748"/>
    </row>
    <row r="733">
      <c r="A733" s="741"/>
      <c r="B733" s="748"/>
      <c r="C733" s="741"/>
      <c r="D733" s="741"/>
      <c r="E733" s="778"/>
      <c r="F733" s="741"/>
      <c r="G733" s="749"/>
      <c r="H733" s="748"/>
      <c r="I733" s="748"/>
      <c r="J733" s="748"/>
      <c r="K733" s="748"/>
      <c r="L733" s="748"/>
      <c r="M733" s="748"/>
      <c r="N733" s="748"/>
    </row>
    <row r="734">
      <c r="A734" s="741"/>
      <c r="B734" s="748"/>
      <c r="C734" s="741"/>
      <c r="D734" s="741"/>
      <c r="E734" s="778"/>
      <c r="F734" s="741"/>
      <c r="G734" s="749"/>
      <c r="H734" s="748"/>
      <c r="I734" s="748"/>
      <c r="J734" s="748"/>
      <c r="K734" s="748"/>
      <c r="L734" s="748"/>
      <c r="M734" s="748"/>
      <c r="N734" s="748"/>
    </row>
    <row r="735">
      <c r="A735" s="741"/>
      <c r="B735" s="748"/>
      <c r="C735" s="741"/>
      <c r="D735" s="741"/>
      <c r="E735" s="778"/>
      <c r="F735" s="741"/>
      <c r="G735" s="749"/>
      <c r="H735" s="748"/>
      <c r="I735" s="748"/>
      <c r="J735" s="748"/>
      <c r="K735" s="748"/>
      <c r="L735" s="748"/>
      <c r="M735" s="748"/>
      <c r="N735" s="748"/>
    </row>
    <row r="736">
      <c r="A736" s="741"/>
      <c r="B736" s="748"/>
      <c r="C736" s="741"/>
      <c r="D736" s="741"/>
      <c r="E736" s="778"/>
      <c r="F736" s="741"/>
      <c r="G736" s="749"/>
      <c r="H736" s="748"/>
      <c r="I736" s="748"/>
      <c r="J736" s="748"/>
      <c r="K736" s="748"/>
      <c r="L736" s="748"/>
      <c r="M736" s="748"/>
      <c r="N736" s="748"/>
    </row>
    <row r="737">
      <c r="A737" s="741"/>
      <c r="B737" s="748"/>
      <c r="C737" s="741"/>
      <c r="D737" s="741"/>
      <c r="E737" s="778"/>
      <c r="F737" s="741"/>
      <c r="G737" s="749"/>
      <c r="H737" s="748"/>
      <c r="I737" s="748"/>
      <c r="J737" s="748"/>
      <c r="K737" s="748"/>
      <c r="L737" s="748"/>
      <c r="M737" s="748"/>
      <c r="N737" s="748"/>
    </row>
    <row r="738">
      <c r="A738" s="741"/>
      <c r="B738" s="748"/>
      <c r="C738" s="741"/>
      <c r="D738" s="741"/>
      <c r="E738" s="778"/>
      <c r="F738" s="741"/>
      <c r="G738" s="749"/>
      <c r="H738" s="748"/>
      <c r="I738" s="748"/>
      <c r="J738" s="748"/>
      <c r="K738" s="748"/>
      <c r="L738" s="748"/>
      <c r="M738" s="748"/>
      <c r="N738" s="748"/>
    </row>
    <row r="739">
      <c r="A739" s="741"/>
      <c r="B739" s="748"/>
      <c r="C739" s="741"/>
      <c r="D739" s="741"/>
      <c r="E739" s="778"/>
      <c r="F739" s="741"/>
      <c r="G739" s="749"/>
      <c r="H739" s="748"/>
      <c r="I739" s="748"/>
      <c r="J739" s="748"/>
      <c r="K739" s="748"/>
      <c r="L739" s="748"/>
      <c r="M739" s="748"/>
      <c r="N739" s="748"/>
    </row>
    <row r="740">
      <c r="A740" s="741"/>
      <c r="B740" s="748"/>
      <c r="C740" s="741"/>
      <c r="D740" s="741"/>
      <c r="E740" s="778"/>
      <c r="F740" s="741"/>
      <c r="G740" s="749"/>
      <c r="H740" s="748"/>
      <c r="I740" s="748"/>
      <c r="J740" s="748"/>
      <c r="K740" s="748"/>
      <c r="L740" s="748"/>
      <c r="M740" s="748"/>
      <c r="N740" s="748"/>
    </row>
    <row r="741">
      <c r="A741" s="741"/>
      <c r="B741" s="748"/>
      <c r="C741" s="741"/>
      <c r="D741" s="741"/>
      <c r="E741" s="778"/>
      <c r="F741" s="741"/>
      <c r="G741" s="749"/>
      <c r="H741" s="748"/>
      <c r="I741" s="748"/>
      <c r="J741" s="748"/>
      <c r="K741" s="748"/>
      <c r="L741" s="748"/>
      <c r="M741" s="748"/>
      <c r="N741" s="748"/>
    </row>
    <row r="742">
      <c r="A742" s="741"/>
      <c r="B742" s="748"/>
      <c r="C742" s="741"/>
      <c r="D742" s="741"/>
      <c r="E742" s="778"/>
      <c r="F742" s="741"/>
      <c r="G742" s="749"/>
      <c r="H742" s="748"/>
      <c r="I742" s="748"/>
      <c r="J742" s="748"/>
      <c r="K742" s="748"/>
      <c r="L742" s="748"/>
      <c r="M742" s="748"/>
      <c r="N742" s="748"/>
    </row>
    <row r="743">
      <c r="A743" s="741"/>
      <c r="B743" s="748"/>
      <c r="C743" s="741"/>
      <c r="D743" s="741"/>
      <c r="E743" s="778"/>
      <c r="F743" s="741"/>
      <c r="G743" s="749"/>
      <c r="H743" s="748"/>
      <c r="I743" s="748"/>
      <c r="J743" s="748"/>
      <c r="K743" s="748"/>
      <c r="L743" s="748"/>
      <c r="M743" s="748"/>
      <c r="N743" s="748"/>
    </row>
    <row r="744">
      <c r="A744" s="741"/>
      <c r="B744" s="748"/>
      <c r="C744" s="741"/>
      <c r="D744" s="741"/>
      <c r="E744" s="778"/>
      <c r="F744" s="741"/>
      <c r="G744" s="749"/>
      <c r="H744" s="748"/>
      <c r="I744" s="748"/>
      <c r="J744" s="748"/>
      <c r="K744" s="748"/>
      <c r="L744" s="748"/>
      <c r="M744" s="748"/>
      <c r="N744" s="748"/>
    </row>
    <row r="745">
      <c r="A745" s="741"/>
      <c r="B745" s="748"/>
      <c r="C745" s="741"/>
      <c r="D745" s="741"/>
      <c r="E745" s="778"/>
      <c r="F745" s="741"/>
      <c r="G745" s="749"/>
      <c r="H745" s="748"/>
      <c r="I745" s="748"/>
      <c r="J745" s="748"/>
      <c r="K745" s="748"/>
      <c r="L745" s="748"/>
      <c r="M745" s="748"/>
      <c r="N745" s="748"/>
    </row>
    <row r="746">
      <c r="A746" s="741"/>
      <c r="B746" s="748"/>
      <c r="C746" s="741"/>
      <c r="D746" s="741"/>
      <c r="E746" s="778"/>
      <c r="F746" s="741"/>
      <c r="G746" s="749"/>
      <c r="H746" s="748"/>
      <c r="I746" s="748"/>
      <c r="J746" s="748"/>
      <c r="K746" s="748"/>
      <c r="L746" s="748"/>
      <c r="M746" s="748"/>
      <c r="N746" s="748"/>
    </row>
    <row r="747">
      <c r="A747" s="741"/>
      <c r="B747" s="748"/>
      <c r="C747" s="741"/>
      <c r="D747" s="741"/>
      <c r="E747" s="778"/>
      <c r="F747" s="741"/>
      <c r="G747" s="749"/>
      <c r="H747" s="748"/>
      <c r="I747" s="748"/>
      <c r="J747" s="748"/>
      <c r="K747" s="748"/>
      <c r="L747" s="748"/>
      <c r="M747" s="748"/>
      <c r="N747" s="748"/>
    </row>
    <row r="748">
      <c r="A748" s="741"/>
      <c r="B748" s="748"/>
      <c r="C748" s="741"/>
      <c r="D748" s="741"/>
      <c r="E748" s="778"/>
      <c r="F748" s="741"/>
      <c r="G748" s="749"/>
      <c r="H748" s="748"/>
      <c r="I748" s="748"/>
      <c r="J748" s="748"/>
      <c r="K748" s="748"/>
      <c r="L748" s="748"/>
      <c r="M748" s="748"/>
      <c r="N748" s="748"/>
    </row>
    <row r="749">
      <c r="A749" s="741"/>
      <c r="B749" s="748"/>
      <c r="C749" s="741"/>
      <c r="D749" s="741"/>
      <c r="E749" s="778"/>
      <c r="F749" s="741"/>
      <c r="G749" s="749"/>
      <c r="H749" s="748"/>
      <c r="I749" s="748"/>
      <c r="J749" s="748"/>
      <c r="K749" s="748"/>
      <c r="L749" s="748"/>
      <c r="M749" s="748"/>
      <c r="N749" s="748"/>
    </row>
    <row r="750">
      <c r="A750" s="741"/>
      <c r="B750" s="748"/>
      <c r="C750" s="741"/>
      <c r="D750" s="741"/>
      <c r="E750" s="778"/>
      <c r="F750" s="741"/>
      <c r="G750" s="749"/>
      <c r="H750" s="748"/>
      <c r="I750" s="748"/>
      <c r="J750" s="748"/>
      <c r="K750" s="748"/>
      <c r="L750" s="748"/>
      <c r="M750" s="748"/>
      <c r="N750" s="748"/>
    </row>
    <row r="751">
      <c r="A751" s="741"/>
      <c r="B751" s="748"/>
      <c r="C751" s="741"/>
      <c r="D751" s="741"/>
      <c r="E751" s="778"/>
      <c r="F751" s="741"/>
      <c r="G751" s="749"/>
      <c r="H751" s="748"/>
      <c r="I751" s="748"/>
      <c r="J751" s="748"/>
      <c r="K751" s="748"/>
      <c r="L751" s="748"/>
      <c r="M751" s="748"/>
      <c r="N751" s="748"/>
    </row>
    <row r="752">
      <c r="A752" s="741"/>
      <c r="B752" s="748"/>
      <c r="C752" s="741"/>
      <c r="D752" s="741"/>
      <c r="E752" s="778"/>
      <c r="F752" s="741"/>
      <c r="G752" s="749"/>
      <c r="H752" s="748"/>
      <c r="I752" s="748"/>
      <c r="J752" s="748"/>
      <c r="K752" s="748"/>
      <c r="L752" s="748"/>
      <c r="M752" s="748"/>
      <c r="N752" s="748"/>
    </row>
    <row r="753">
      <c r="A753" s="741"/>
      <c r="B753" s="748"/>
      <c r="C753" s="741"/>
      <c r="D753" s="741"/>
      <c r="E753" s="778"/>
      <c r="F753" s="741"/>
      <c r="G753" s="749"/>
      <c r="H753" s="748"/>
      <c r="I753" s="748"/>
      <c r="J753" s="748"/>
      <c r="K753" s="748"/>
      <c r="L753" s="748"/>
      <c r="M753" s="748"/>
      <c r="N753" s="748"/>
    </row>
    <row r="754">
      <c r="A754" s="741"/>
      <c r="B754" s="748"/>
      <c r="C754" s="741"/>
      <c r="D754" s="741"/>
      <c r="E754" s="778"/>
      <c r="F754" s="741"/>
      <c r="G754" s="749"/>
      <c r="H754" s="748"/>
      <c r="I754" s="748"/>
      <c r="J754" s="748"/>
      <c r="K754" s="748"/>
      <c r="L754" s="748"/>
      <c r="M754" s="748"/>
      <c r="N754" s="748"/>
    </row>
    <row r="755">
      <c r="A755" s="741"/>
      <c r="B755" s="748"/>
      <c r="C755" s="741"/>
      <c r="D755" s="741"/>
      <c r="E755" s="778"/>
      <c r="F755" s="741"/>
      <c r="G755" s="749"/>
      <c r="H755" s="748"/>
      <c r="I755" s="748"/>
      <c r="J755" s="748"/>
      <c r="K755" s="748"/>
      <c r="L755" s="748"/>
      <c r="M755" s="748"/>
      <c r="N755" s="748"/>
    </row>
    <row r="756">
      <c r="A756" s="741"/>
      <c r="B756" s="748"/>
      <c r="C756" s="741"/>
      <c r="D756" s="741"/>
      <c r="E756" s="778"/>
      <c r="F756" s="741"/>
      <c r="G756" s="749"/>
      <c r="H756" s="748"/>
      <c r="I756" s="748"/>
      <c r="J756" s="748"/>
      <c r="K756" s="748"/>
      <c r="L756" s="748"/>
      <c r="M756" s="748"/>
      <c r="N756" s="748"/>
    </row>
    <row r="757">
      <c r="A757" s="741"/>
      <c r="B757" s="748"/>
      <c r="C757" s="741"/>
      <c r="D757" s="741"/>
      <c r="E757" s="778"/>
      <c r="F757" s="741"/>
      <c r="G757" s="749"/>
      <c r="H757" s="748"/>
      <c r="I757" s="748"/>
      <c r="J757" s="748"/>
      <c r="K757" s="748"/>
      <c r="L757" s="748"/>
      <c r="M757" s="748"/>
      <c r="N757" s="748"/>
    </row>
    <row r="758">
      <c r="A758" s="741"/>
      <c r="B758" s="748"/>
      <c r="C758" s="741"/>
      <c r="D758" s="741"/>
      <c r="E758" s="778"/>
      <c r="F758" s="741"/>
      <c r="G758" s="749"/>
      <c r="H758" s="748"/>
      <c r="I758" s="748"/>
      <c r="J758" s="748"/>
      <c r="K758" s="748"/>
      <c r="L758" s="748"/>
      <c r="M758" s="748"/>
      <c r="N758" s="748"/>
    </row>
    <row r="759">
      <c r="A759" s="741"/>
      <c r="B759" s="748"/>
      <c r="C759" s="741"/>
      <c r="D759" s="741"/>
      <c r="E759" s="778"/>
      <c r="F759" s="741"/>
      <c r="G759" s="749"/>
      <c r="H759" s="748"/>
      <c r="I759" s="748"/>
      <c r="J759" s="748"/>
      <c r="K759" s="748"/>
      <c r="L759" s="748"/>
      <c r="M759" s="748"/>
      <c r="N759" s="748"/>
    </row>
    <row r="760">
      <c r="A760" s="741"/>
      <c r="B760" s="748"/>
      <c r="C760" s="741"/>
      <c r="D760" s="741"/>
      <c r="E760" s="778"/>
      <c r="F760" s="741"/>
      <c r="G760" s="749"/>
      <c r="H760" s="748"/>
      <c r="I760" s="748"/>
      <c r="J760" s="748"/>
      <c r="K760" s="748"/>
      <c r="L760" s="748"/>
      <c r="M760" s="748"/>
      <c r="N760" s="748"/>
    </row>
    <row r="761">
      <c r="A761" s="741"/>
      <c r="B761" s="748"/>
      <c r="C761" s="741"/>
      <c r="D761" s="741"/>
      <c r="E761" s="778"/>
      <c r="F761" s="741"/>
      <c r="G761" s="749"/>
      <c r="H761" s="748"/>
      <c r="I761" s="748"/>
      <c r="J761" s="748"/>
      <c r="K761" s="748"/>
      <c r="L761" s="748"/>
      <c r="M761" s="748"/>
      <c r="N761" s="748"/>
    </row>
    <row r="762">
      <c r="A762" s="741"/>
      <c r="B762" s="748"/>
      <c r="C762" s="741"/>
      <c r="D762" s="741"/>
      <c r="E762" s="778"/>
      <c r="F762" s="741"/>
      <c r="G762" s="749"/>
      <c r="H762" s="748"/>
      <c r="I762" s="748"/>
      <c r="J762" s="748"/>
      <c r="K762" s="748"/>
      <c r="L762" s="748"/>
      <c r="M762" s="748"/>
      <c r="N762" s="748"/>
    </row>
    <row r="763">
      <c r="A763" s="741"/>
      <c r="B763" s="748"/>
      <c r="C763" s="741"/>
      <c r="D763" s="741"/>
      <c r="E763" s="778"/>
      <c r="F763" s="741"/>
      <c r="G763" s="749"/>
      <c r="H763" s="748"/>
      <c r="I763" s="748"/>
      <c r="J763" s="748"/>
      <c r="K763" s="748"/>
      <c r="L763" s="748"/>
      <c r="M763" s="748"/>
      <c r="N763" s="748"/>
    </row>
    <row r="764">
      <c r="A764" s="741"/>
      <c r="B764" s="748"/>
      <c r="C764" s="741"/>
      <c r="D764" s="741"/>
      <c r="E764" s="778"/>
      <c r="F764" s="741"/>
      <c r="G764" s="749"/>
      <c r="H764" s="748"/>
      <c r="I764" s="748"/>
      <c r="J764" s="748"/>
      <c r="K764" s="748"/>
      <c r="L764" s="748"/>
      <c r="M764" s="748"/>
      <c r="N764" s="748"/>
    </row>
    <row r="765">
      <c r="A765" s="741"/>
      <c r="B765" s="748"/>
      <c r="C765" s="741"/>
      <c r="D765" s="741"/>
      <c r="E765" s="778"/>
      <c r="F765" s="741"/>
      <c r="G765" s="749"/>
      <c r="H765" s="748"/>
      <c r="I765" s="748"/>
      <c r="J765" s="748"/>
      <c r="K765" s="748"/>
      <c r="L765" s="748"/>
      <c r="M765" s="748"/>
      <c r="N765" s="748"/>
    </row>
    <row r="766">
      <c r="A766" s="741"/>
      <c r="B766" s="748"/>
      <c r="C766" s="741"/>
      <c r="D766" s="741"/>
      <c r="E766" s="778"/>
      <c r="F766" s="741"/>
      <c r="G766" s="749"/>
      <c r="H766" s="748"/>
      <c r="I766" s="748"/>
      <c r="J766" s="748"/>
      <c r="K766" s="748"/>
      <c r="L766" s="748"/>
      <c r="M766" s="748"/>
      <c r="N766" s="748"/>
    </row>
    <row r="767">
      <c r="A767" s="741"/>
      <c r="B767" s="748"/>
      <c r="C767" s="741"/>
      <c r="D767" s="741"/>
      <c r="E767" s="778"/>
      <c r="F767" s="741"/>
      <c r="G767" s="749"/>
      <c r="H767" s="748"/>
      <c r="I767" s="748"/>
      <c r="J767" s="748"/>
      <c r="K767" s="748"/>
      <c r="L767" s="748"/>
      <c r="M767" s="748"/>
      <c r="N767" s="748"/>
    </row>
    <row r="768">
      <c r="A768" s="741"/>
      <c r="B768" s="748"/>
      <c r="C768" s="741"/>
      <c r="D768" s="741"/>
      <c r="E768" s="778"/>
      <c r="F768" s="741"/>
      <c r="G768" s="749"/>
      <c r="H768" s="748"/>
      <c r="I768" s="748"/>
      <c r="J768" s="748"/>
      <c r="K768" s="748"/>
      <c r="L768" s="748"/>
      <c r="M768" s="748"/>
      <c r="N768" s="748"/>
    </row>
    <row r="769">
      <c r="A769" s="741"/>
      <c r="B769" s="748"/>
      <c r="C769" s="741"/>
      <c r="D769" s="741"/>
      <c r="E769" s="778"/>
      <c r="F769" s="741"/>
      <c r="G769" s="749"/>
      <c r="H769" s="748"/>
      <c r="I769" s="748"/>
      <c r="J769" s="748"/>
      <c r="K769" s="748"/>
      <c r="L769" s="748"/>
      <c r="M769" s="748"/>
      <c r="N769" s="748"/>
    </row>
    <row r="770">
      <c r="A770" s="741"/>
      <c r="B770" s="748"/>
      <c r="C770" s="741"/>
      <c r="D770" s="741"/>
      <c r="E770" s="778"/>
      <c r="F770" s="741"/>
      <c r="G770" s="749"/>
      <c r="H770" s="748"/>
      <c r="I770" s="748"/>
      <c r="J770" s="748"/>
      <c r="K770" s="748"/>
      <c r="L770" s="748"/>
      <c r="M770" s="748"/>
      <c r="N770" s="748"/>
    </row>
    <row r="771">
      <c r="A771" s="741"/>
      <c r="B771" s="748"/>
      <c r="C771" s="741"/>
      <c r="D771" s="741"/>
      <c r="E771" s="778"/>
      <c r="F771" s="741"/>
      <c r="G771" s="749"/>
      <c r="H771" s="748"/>
      <c r="I771" s="748"/>
      <c r="J771" s="748"/>
      <c r="K771" s="748"/>
      <c r="L771" s="748"/>
      <c r="M771" s="748"/>
      <c r="N771" s="748"/>
    </row>
    <row r="772">
      <c r="A772" s="741"/>
      <c r="B772" s="748"/>
      <c r="C772" s="741"/>
      <c r="D772" s="741"/>
      <c r="E772" s="778"/>
      <c r="F772" s="741"/>
      <c r="G772" s="749"/>
      <c r="H772" s="748"/>
      <c r="I772" s="748"/>
      <c r="J772" s="748"/>
      <c r="K772" s="748"/>
      <c r="L772" s="748"/>
      <c r="M772" s="748"/>
      <c r="N772" s="748"/>
    </row>
    <row r="773">
      <c r="A773" s="741"/>
      <c r="B773" s="748"/>
      <c r="C773" s="741"/>
      <c r="D773" s="741"/>
      <c r="E773" s="778"/>
      <c r="F773" s="741"/>
      <c r="G773" s="749"/>
      <c r="H773" s="748"/>
      <c r="I773" s="748"/>
      <c r="J773" s="748"/>
      <c r="K773" s="748"/>
      <c r="L773" s="748"/>
      <c r="M773" s="748"/>
      <c r="N773" s="748"/>
    </row>
    <row r="774">
      <c r="A774" s="741"/>
      <c r="B774" s="748"/>
      <c r="C774" s="741"/>
      <c r="D774" s="741"/>
      <c r="E774" s="778"/>
      <c r="F774" s="741"/>
      <c r="G774" s="749"/>
      <c r="H774" s="748"/>
      <c r="I774" s="748"/>
      <c r="J774" s="748"/>
      <c r="K774" s="748"/>
      <c r="L774" s="748"/>
      <c r="M774" s="748"/>
      <c r="N774" s="748"/>
    </row>
    <row r="775">
      <c r="A775" s="741"/>
      <c r="B775" s="748"/>
      <c r="C775" s="741"/>
      <c r="D775" s="741"/>
      <c r="E775" s="778"/>
      <c r="F775" s="741"/>
      <c r="G775" s="749"/>
      <c r="H775" s="748"/>
      <c r="I775" s="748"/>
      <c r="J775" s="748"/>
      <c r="K775" s="748"/>
      <c r="L775" s="748"/>
      <c r="M775" s="748"/>
      <c r="N775" s="748"/>
    </row>
    <row r="776">
      <c r="A776" s="741"/>
      <c r="B776" s="748"/>
      <c r="C776" s="741"/>
      <c r="D776" s="741"/>
      <c r="E776" s="778"/>
      <c r="F776" s="741"/>
      <c r="G776" s="749"/>
      <c r="H776" s="748"/>
      <c r="I776" s="748"/>
      <c r="J776" s="748"/>
      <c r="K776" s="748"/>
      <c r="L776" s="748"/>
      <c r="M776" s="748"/>
      <c r="N776" s="748"/>
    </row>
    <row r="777">
      <c r="A777" s="741"/>
      <c r="B777" s="748"/>
      <c r="C777" s="741"/>
      <c r="D777" s="741"/>
      <c r="E777" s="778"/>
      <c r="F777" s="741"/>
      <c r="G777" s="749"/>
      <c r="H777" s="748"/>
      <c r="I777" s="748"/>
      <c r="J777" s="748"/>
      <c r="K777" s="748"/>
      <c r="L777" s="748"/>
      <c r="M777" s="748"/>
      <c r="N777" s="748"/>
    </row>
    <row r="778">
      <c r="A778" s="741"/>
      <c r="B778" s="748"/>
      <c r="C778" s="741"/>
      <c r="D778" s="741"/>
      <c r="E778" s="778"/>
      <c r="F778" s="741"/>
      <c r="G778" s="749"/>
      <c r="H778" s="748"/>
      <c r="I778" s="748"/>
      <c r="J778" s="748"/>
      <c r="K778" s="748"/>
      <c r="L778" s="748"/>
      <c r="M778" s="748"/>
      <c r="N778" s="748"/>
    </row>
    <row r="779">
      <c r="A779" s="741"/>
      <c r="B779" s="748"/>
      <c r="C779" s="741"/>
      <c r="D779" s="741"/>
      <c r="E779" s="778"/>
      <c r="F779" s="741"/>
      <c r="G779" s="749"/>
      <c r="H779" s="748"/>
      <c r="I779" s="748"/>
      <c r="J779" s="748"/>
      <c r="K779" s="748"/>
      <c r="L779" s="748"/>
      <c r="M779" s="748"/>
      <c r="N779" s="748"/>
    </row>
    <row r="780">
      <c r="A780" s="741"/>
      <c r="B780" s="748"/>
      <c r="C780" s="741"/>
      <c r="D780" s="741"/>
      <c r="E780" s="778"/>
      <c r="F780" s="741"/>
      <c r="G780" s="749"/>
      <c r="H780" s="748"/>
      <c r="I780" s="748"/>
      <c r="J780" s="748"/>
      <c r="K780" s="748"/>
      <c r="L780" s="748"/>
      <c r="M780" s="748"/>
      <c r="N780" s="748"/>
    </row>
    <row r="781">
      <c r="A781" s="741"/>
      <c r="B781" s="748"/>
      <c r="C781" s="741"/>
      <c r="D781" s="741"/>
      <c r="E781" s="778"/>
      <c r="F781" s="741"/>
      <c r="G781" s="749"/>
      <c r="H781" s="748"/>
      <c r="I781" s="748"/>
      <c r="J781" s="748"/>
      <c r="K781" s="748"/>
      <c r="L781" s="748"/>
      <c r="M781" s="748"/>
      <c r="N781" s="748"/>
    </row>
    <row r="782">
      <c r="A782" s="741"/>
      <c r="B782" s="748"/>
      <c r="C782" s="741"/>
      <c r="D782" s="741"/>
      <c r="E782" s="778"/>
      <c r="F782" s="741"/>
      <c r="G782" s="749"/>
      <c r="H782" s="748"/>
      <c r="I782" s="748"/>
      <c r="J782" s="748"/>
      <c r="K782" s="748"/>
      <c r="L782" s="748"/>
      <c r="M782" s="748"/>
      <c r="N782" s="748"/>
    </row>
    <row r="783">
      <c r="A783" s="741"/>
      <c r="B783" s="748"/>
      <c r="C783" s="741"/>
      <c r="D783" s="741"/>
      <c r="E783" s="778"/>
      <c r="F783" s="741"/>
      <c r="G783" s="749"/>
      <c r="H783" s="748"/>
      <c r="I783" s="748"/>
      <c r="J783" s="748"/>
      <c r="K783" s="748"/>
      <c r="L783" s="748"/>
      <c r="M783" s="748"/>
      <c r="N783" s="748"/>
    </row>
    <row r="784">
      <c r="A784" s="741"/>
      <c r="B784" s="748"/>
      <c r="C784" s="741"/>
      <c r="D784" s="741"/>
      <c r="E784" s="778"/>
      <c r="F784" s="741"/>
      <c r="G784" s="749"/>
      <c r="H784" s="748"/>
      <c r="I784" s="748"/>
      <c r="J784" s="748"/>
      <c r="K784" s="748"/>
      <c r="L784" s="748"/>
      <c r="M784" s="748"/>
      <c r="N784" s="748"/>
    </row>
    <row r="785">
      <c r="A785" s="741"/>
      <c r="B785" s="748"/>
      <c r="C785" s="741"/>
      <c r="D785" s="741"/>
      <c r="E785" s="778"/>
      <c r="F785" s="741"/>
      <c r="G785" s="749"/>
      <c r="H785" s="748"/>
      <c r="I785" s="748"/>
      <c r="J785" s="748"/>
      <c r="K785" s="748"/>
      <c r="L785" s="748"/>
      <c r="M785" s="748"/>
      <c r="N785" s="748"/>
    </row>
    <row r="786">
      <c r="A786" s="741"/>
      <c r="B786" s="748"/>
      <c r="C786" s="741"/>
      <c r="D786" s="741"/>
      <c r="E786" s="778"/>
      <c r="F786" s="741"/>
      <c r="G786" s="749"/>
      <c r="H786" s="748"/>
      <c r="I786" s="748"/>
      <c r="J786" s="748"/>
      <c r="K786" s="748"/>
      <c r="L786" s="748"/>
      <c r="M786" s="748"/>
      <c r="N786" s="748"/>
    </row>
    <row r="787">
      <c r="A787" s="741"/>
      <c r="B787" s="748"/>
      <c r="C787" s="741"/>
      <c r="D787" s="741"/>
      <c r="E787" s="778"/>
      <c r="F787" s="741"/>
      <c r="G787" s="749"/>
      <c r="H787" s="748"/>
      <c r="I787" s="748"/>
      <c r="J787" s="748"/>
      <c r="K787" s="748"/>
      <c r="L787" s="748"/>
      <c r="M787" s="748"/>
      <c r="N787" s="748"/>
    </row>
    <row r="788">
      <c r="A788" s="741"/>
      <c r="B788" s="748"/>
      <c r="C788" s="741"/>
      <c r="D788" s="741"/>
      <c r="E788" s="778"/>
      <c r="F788" s="741"/>
      <c r="G788" s="749"/>
      <c r="H788" s="748"/>
      <c r="I788" s="748"/>
      <c r="J788" s="748"/>
      <c r="K788" s="748"/>
      <c r="L788" s="748"/>
      <c r="M788" s="748"/>
      <c r="N788" s="748"/>
    </row>
    <row r="789">
      <c r="A789" s="741"/>
      <c r="B789" s="748"/>
      <c r="C789" s="741"/>
      <c r="D789" s="741"/>
      <c r="E789" s="778"/>
      <c r="F789" s="741"/>
      <c r="G789" s="749"/>
      <c r="H789" s="748"/>
      <c r="I789" s="748"/>
      <c r="J789" s="748"/>
      <c r="K789" s="748"/>
      <c r="L789" s="748"/>
      <c r="M789" s="748"/>
      <c r="N789" s="748"/>
    </row>
    <row r="790">
      <c r="A790" s="741"/>
      <c r="B790" s="748"/>
      <c r="C790" s="741"/>
      <c r="D790" s="741"/>
      <c r="E790" s="778"/>
      <c r="F790" s="741"/>
      <c r="G790" s="749"/>
      <c r="H790" s="748"/>
      <c r="I790" s="748"/>
      <c r="J790" s="748"/>
      <c r="K790" s="748"/>
      <c r="L790" s="748"/>
      <c r="M790" s="748"/>
      <c r="N790" s="748"/>
    </row>
    <row r="791">
      <c r="A791" s="741"/>
      <c r="B791" s="748"/>
      <c r="C791" s="741"/>
      <c r="D791" s="741"/>
      <c r="E791" s="778"/>
      <c r="F791" s="741"/>
      <c r="G791" s="749"/>
      <c r="H791" s="748"/>
      <c r="I791" s="748"/>
      <c r="J791" s="748"/>
      <c r="K791" s="748"/>
      <c r="L791" s="748"/>
      <c r="M791" s="748"/>
      <c r="N791" s="748"/>
    </row>
    <row r="792">
      <c r="A792" s="741"/>
      <c r="B792" s="748"/>
      <c r="C792" s="741"/>
      <c r="D792" s="741"/>
      <c r="E792" s="778"/>
      <c r="F792" s="741"/>
      <c r="G792" s="749"/>
      <c r="H792" s="748"/>
      <c r="I792" s="748"/>
      <c r="J792" s="748"/>
      <c r="K792" s="748"/>
      <c r="L792" s="748"/>
      <c r="M792" s="748"/>
      <c r="N792" s="748"/>
    </row>
    <row r="793">
      <c r="A793" s="741"/>
      <c r="B793" s="748"/>
      <c r="C793" s="741"/>
      <c r="D793" s="741"/>
      <c r="E793" s="778"/>
      <c r="F793" s="741"/>
      <c r="G793" s="749"/>
      <c r="H793" s="748"/>
      <c r="I793" s="748"/>
      <c r="J793" s="748"/>
      <c r="K793" s="748"/>
      <c r="L793" s="748"/>
      <c r="M793" s="748"/>
      <c r="N793" s="748"/>
    </row>
    <row r="794">
      <c r="A794" s="741"/>
      <c r="B794" s="748"/>
      <c r="C794" s="741"/>
      <c r="D794" s="741"/>
      <c r="E794" s="778"/>
      <c r="F794" s="741"/>
      <c r="G794" s="749"/>
      <c r="H794" s="748"/>
      <c r="I794" s="748"/>
      <c r="J794" s="748"/>
      <c r="K794" s="748"/>
      <c r="L794" s="748"/>
      <c r="M794" s="748"/>
      <c r="N794" s="748"/>
    </row>
    <row r="795">
      <c r="A795" s="741"/>
      <c r="B795" s="748"/>
      <c r="C795" s="741"/>
      <c r="D795" s="741"/>
      <c r="E795" s="778"/>
      <c r="F795" s="741"/>
      <c r="G795" s="749"/>
      <c r="H795" s="748"/>
      <c r="I795" s="748"/>
      <c r="J795" s="748"/>
      <c r="K795" s="748"/>
      <c r="L795" s="748"/>
      <c r="M795" s="748"/>
      <c r="N795" s="748"/>
    </row>
    <row r="796">
      <c r="A796" s="741"/>
      <c r="B796" s="748"/>
      <c r="C796" s="741"/>
      <c r="D796" s="741"/>
      <c r="E796" s="778"/>
      <c r="F796" s="741"/>
      <c r="G796" s="749"/>
      <c r="H796" s="748"/>
      <c r="I796" s="748"/>
      <c r="J796" s="748"/>
      <c r="K796" s="748"/>
      <c r="L796" s="748"/>
      <c r="M796" s="748"/>
      <c r="N796" s="748"/>
    </row>
    <row r="797">
      <c r="A797" s="741"/>
      <c r="B797" s="748"/>
      <c r="C797" s="741"/>
      <c r="D797" s="741"/>
      <c r="E797" s="778"/>
      <c r="F797" s="741"/>
      <c r="G797" s="749"/>
      <c r="H797" s="748"/>
      <c r="I797" s="748"/>
      <c r="J797" s="748"/>
      <c r="K797" s="748"/>
      <c r="L797" s="748"/>
      <c r="M797" s="748"/>
      <c r="N797" s="748"/>
    </row>
    <row r="798">
      <c r="A798" s="741"/>
      <c r="B798" s="748"/>
      <c r="C798" s="741"/>
      <c r="D798" s="741"/>
      <c r="E798" s="778"/>
      <c r="F798" s="741"/>
      <c r="G798" s="749"/>
      <c r="H798" s="748"/>
      <c r="I798" s="748"/>
      <c r="J798" s="748"/>
      <c r="K798" s="748"/>
      <c r="L798" s="748"/>
      <c r="M798" s="748"/>
      <c r="N798" s="748"/>
    </row>
    <row r="799">
      <c r="A799" s="741"/>
      <c r="B799" s="748"/>
      <c r="C799" s="741"/>
      <c r="D799" s="741"/>
      <c r="E799" s="778"/>
      <c r="F799" s="741"/>
      <c r="G799" s="749"/>
      <c r="H799" s="748"/>
      <c r="I799" s="748"/>
      <c r="J799" s="748"/>
      <c r="K799" s="748"/>
      <c r="L799" s="748"/>
      <c r="M799" s="748"/>
      <c r="N799" s="748"/>
    </row>
    <row r="800">
      <c r="A800" s="741"/>
      <c r="B800" s="748"/>
      <c r="C800" s="741"/>
      <c r="D800" s="741"/>
      <c r="E800" s="778"/>
      <c r="F800" s="741"/>
      <c r="G800" s="749"/>
      <c r="H800" s="748"/>
      <c r="I800" s="748"/>
      <c r="J800" s="748"/>
      <c r="K800" s="748"/>
      <c r="L800" s="748"/>
      <c r="M800" s="748"/>
      <c r="N800" s="748"/>
    </row>
    <row r="801">
      <c r="A801" s="741"/>
      <c r="B801" s="748"/>
      <c r="C801" s="741"/>
      <c r="D801" s="741"/>
      <c r="E801" s="778"/>
      <c r="F801" s="741"/>
      <c r="G801" s="749"/>
      <c r="H801" s="748"/>
      <c r="I801" s="748"/>
      <c r="J801" s="748"/>
      <c r="K801" s="748"/>
      <c r="L801" s="748"/>
      <c r="M801" s="748"/>
      <c r="N801" s="748"/>
    </row>
    <row r="802">
      <c r="A802" s="741"/>
      <c r="B802" s="748"/>
      <c r="C802" s="741"/>
      <c r="D802" s="741"/>
      <c r="E802" s="778"/>
      <c r="F802" s="741"/>
      <c r="G802" s="749"/>
      <c r="H802" s="748"/>
      <c r="I802" s="748"/>
      <c r="J802" s="748"/>
      <c r="K802" s="748"/>
      <c r="L802" s="748"/>
      <c r="M802" s="748"/>
      <c r="N802" s="748"/>
    </row>
    <row r="803">
      <c r="A803" s="741"/>
      <c r="B803" s="748"/>
      <c r="C803" s="741"/>
      <c r="D803" s="741"/>
      <c r="E803" s="778"/>
      <c r="F803" s="741"/>
      <c r="G803" s="749"/>
      <c r="H803" s="748"/>
      <c r="I803" s="748"/>
      <c r="J803" s="748"/>
      <c r="K803" s="748"/>
      <c r="L803" s="748"/>
      <c r="M803" s="748"/>
      <c r="N803" s="748"/>
    </row>
    <row r="804">
      <c r="A804" s="741"/>
      <c r="B804" s="748"/>
      <c r="C804" s="741"/>
      <c r="D804" s="741"/>
      <c r="E804" s="778"/>
      <c r="F804" s="741"/>
      <c r="G804" s="749"/>
      <c r="H804" s="748"/>
      <c r="I804" s="748"/>
      <c r="J804" s="748"/>
      <c r="K804" s="748"/>
      <c r="L804" s="748"/>
      <c r="M804" s="748"/>
      <c r="N804" s="748"/>
    </row>
    <row r="805">
      <c r="A805" s="741"/>
      <c r="B805" s="748"/>
      <c r="C805" s="741"/>
      <c r="D805" s="741"/>
      <c r="E805" s="778"/>
      <c r="F805" s="741"/>
      <c r="G805" s="749"/>
      <c r="H805" s="748"/>
      <c r="I805" s="748"/>
      <c r="J805" s="748"/>
      <c r="K805" s="748"/>
      <c r="L805" s="748"/>
      <c r="M805" s="748"/>
      <c r="N805" s="748"/>
    </row>
    <row r="806">
      <c r="A806" s="741"/>
      <c r="B806" s="748"/>
      <c r="C806" s="741"/>
      <c r="D806" s="741"/>
      <c r="E806" s="778"/>
      <c r="F806" s="741"/>
      <c r="G806" s="749"/>
      <c r="H806" s="748"/>
      <c r="I806" s="748"/>
      <c r="J806" s="748"/>
      <c r="K806" s="748"/>
      <c r="L806" s="748"/>
      <c r="M806" s="748"/>
      <c r="N806" s="748"/>
    </row>
    <row r="807">
      <c r="A807" s="741"/>
      <c r="B807" s="748"/>
      <c r="C807" s="741"/>
      <c r="D807" s="741"/>
      <c r="E807" s="778"/>
      <c r="F807" s="741"/>
      <c r="G807" s="749"/>
      <c r="H807" s="748"/>
      <c r="I807" s="748"/>
      <c r="J807" s="748"/>
      <c r="K807" s="748"/>
      <c r="L807" s="748"/>
      <c r="M807" s="748"/>
      <c r="N807" s="748"/>
    </row>
    <row r="808">
      <c r="A808" s="741"/>
      <c r="B808" s="748"/>
      <c r="C808" s="741"/>
      <c r="D808" s="741"/>
      <c r="E808" s="778"/>
      <c r="F808" s="741"/>
      <c r="G808" s="749"/>
      <c r="H808" s="748"/>
      <c r="I808" s="748"/>
      <c r="J808" s="748"/>
      <c r="K808" s="748"/>
      <c r="L808" s="748"/>
      <c r="M808" s="748"/>
      <c r="N808" s="748"/>
    </row>
    <row r="809">
      <c r="A809" s="741"/>
      <c r="B809" s="748"/>
      <c r="C809" s="741"/>
      <c r="D809" s="741"/>
      <c r="E809" s="778"/>
      <c r="F809" s="741"/>
      <c r="G809" s="749"/>
      <c r="H809" s="748"/>
      <c r="I809" s="748"/>
      <c r="J809" s="748"/>
      <c r="K809" s="748"/>
      <c r="L809" s="748"/>
      <c r="M809" s="748"/>
      <c r="N809" s="748"/>
    </row>
    <row r="810">
      <c r="A810" s="741"/>
      <c r="B810" s="748"/>
      <c r="C810" s="741"/>
      <c r="D810" s="741"/>
      <c r="E810" s="778"/>
      <c r="F810" s="741"/>
      <c r="G810" s="749"/>
      <c r="H810" s="748"/>
      <c r="I810" s="748"/>
      <c r="J810" s="748"/>
      <c r="K810" s="748"/>
      <c r="L810" s="748"/>
      <c r="M810" s="748"/>
      <c r="N810" s="748"/>
    </row>
    <row r="811">
      <c r="A811" s="741"/>
      <c r="B811" s="748"/>
      <c r="C811" s="741"/>
      <c r="D811" s="741"/>
      <c r="E811" s="778"/>
      <c r="F811" s="741"/>
      <c r="G811" s="749"/>
      <c r="H811" s="748"/>
      <c r="I811" s="748"/>
      <c r="J811" s="748"/>
      <c r="K811" s="748"/>
      <c r="L811" s="748"/>
      <c r="M811" s="748"/>
      <c r="N811" s="748"/>
    </row>
    <row r="812">
      <c r="A812" s="741"/>
      <c r="B812" s="748"/>
      <c r="C812" s="741"/>
      <c r="D812" s="741"/>
      <c r="E812" s="778"/>
      <c r="F812" s="741"/>
      <c r="G812" s="749"/>
      <c r="H812" s="748"/>
      <c r="I812" s="748"/>
      <c r="J812" s="748"/>
      <c r="K812" s="748"/>
      <c r="L812" s="748"/>
      <c r="M812" s="748"/>
      <c r="N812" s="748"/>
    </row>
    <row r="813">
      <c r="A813" s="741"/>
      <c r="B813" s="748"/>
      <c r="C813" s="741"/>
      <c r="D813" s="741"/>
      <c r="E813" s="778"/>
      <c r="F813" s="741"/>
      <c r="G813" s="749"/>
      <c r="H813" s="748"/>
      <c r="I813" s="748"/>
      <c r="J813" s="748"/>
      <c r="K813" s="748"/>
      <c r="L813" s="748"/>
      <c r="M813" s="748"/>
      <c r="N813" s="748"/>
    </row>
    <row r="814">
      <c r="A814" s="741"/>
      <c r="B814" s="748"/>
      <c r="C814" s="741"/>
      <c r="D814" s="741"/>
      <c r="E814" s="778"/>
      <c r="F814" s="741"/>
      <c r="G814" s="749"/>
      <c r="H814" s="748"/>
      <c r="I814" s="748"/>
      <c r="J814" s="748"/>
      <c r="K814" s="748"/>
      <c r="L814" s="748"/>
      <c r="M814" s="748"/>
      <c r="N814" s="748"/>
    </row>
    <row r="815">
      <c r="A815" s="741"/>
      <c r="B815" s="748"/>
      <c r="C815" s="741"/>
      <c r="D815" s="741"/>
      <c r="E815" s="778"/>
      <c r="F815" s="741"/>
      <c r="G815" s="749"/>
      <c r="H815" s="748"/>
      <c r="I815" s="748"/>
      <c r="J815" s="748"/>
      <c r="K815" s="748"/>
      <c r="L815" s="748"/>
      <c r="M815" s="748"/>
      <c r="N815" s="748"/>
    </row>
    <row r="816">
      <c r="A816" s="741"/>
      <c r="B816" s="748"/>
      <c r="C816" s="741"/>
      <c r="D816" s="741"/>
      <c r="E816" s="778"/>
      <c r="F816" s="741"/>
      <c r="G816" s="749"/>
      <c r="H816" s="748"/>
      <c r="I816" s="748"/>
      <c r="J816" s="748"/>
      <c r="K816" s="748"/>
      <c r="L816" s="748"/>
      <c r="M816" s="748"/>
      <c r="N816" s="748"/>
    </row>
    <row r="817">
      <c r="A817" s="741"/>
      <c r="B817" s="748"/>
      <c r="C817" s="741"/>
      <c r="D817" s="741"/>
      <c r="E817" s="778"/>
      <c r="F817" s="741"/>
      <c r="G817" s="749"/>
      <c r="H817" s="748"/>
      <c r="I817" s="748"/>
      <c r="J817" s="748"/>
      <c r="K817" s="748"/>
      <c r="L817" s="748"/>
      <c r="M817" s="748"/>
      <c r="N817" s="748"/>
    </row>
    <row r="818">
      <c r="A818" s="741"/>
      <c r="B818" s="748"/>
      <c r="C818" s="741"/>
      <c r="D818" s="741"/>
      <c r="E818" s="778"/>
      <c r="F818" s="741"/>
      <c r="G818" s="749"/>
      <c r="H818" s="748"/>
      <c r="I818" s="748"/>
      <c r="J818" s="748"/>
      <c r="K818" s="748"/>
      <c r="L818" s="748"/>
      <c r="M818" s="748"/>
      <c r="N818" s="748"/>
    </row>
    <row r="819">
      <c r="A819" s="741"/>
      <c r="B819" s="748"/>
      <c r="C819" s="741"/>
      <c r="D819" s="741"/>
      <c r="E819" s="778"/>
      <c r="F819" s="741"/>
      <c r="G819" s="749"/>
      <c r="H819" s="748"/>
      <c r="I819" s="748"/>
      <c r="J819" s="748"/>
      <c r="K819" s="748"/>
      <c r="L819" s="748"/>
      <c r="M819" s="748"/>
      <c r="N819" s="748"/>
    </row>
    <row r="820">
      <c r="A820" s="741"/>
      <c r="B820" s="748"/>
      <c r="C820" s="741"/>
      <c r="D820" s="741"/>
      <c r="E820" s="778"/>
      <c r="F820" s="741"/>
      <c r="G820" s="749"/>
      <c r="H820" s="748"/>
      <c r="I820" s="748"/>
      <c r="J820" s="748"/>
      <c r="K820" s="748"/>
      <c r="L820" s="748"/>
      <c r="M820" s="748"/>
      <c r="N820" s="748"/>
    </row>
    <row r="821">
      <c r="A821" s="741"/>
      <c r="B821" s="748"/>
      <c r="C821" s="741"/>
      <c r="D821" s="741"/>
      <c r="E821" s="778"/>
      <c r="F821" s="741"/>
      <c r="G821" s="749"/>
      <c r="H821" s="748"/>
      <c r="I821" s="748"/>
      <c r="J821" s="748"/>
      <c r="K821" s="748"/>
      <c r="L821" s="748"/>
      <c r="M821" s="748"/>
      <c r="N821" s="748"/>
    </row>
    <row r="822">
      <c r="A822" s="741"/>
      <c r="B822" s="748"/>
      <c r="C822" s="741"/>
      <c r="D822" s="741"/>
      <c r="E822" s="778"/>
      <c r="F822" s="741"/>
      <c r="G822" s="749"/>
      <c r="H822" s="748"/>
      <c r="I822" s="748"/>
      <c r="J822" s="748"/>
      <c r="K822" s="748"/>
      <c r="L822" s="748"/>
      <c r="M822" s="748"/>
      <c r="N822" s="748"/>
    </row>
    <row r="823">
      <c r="A823" s="741"/>
      <c r="B823" s="748"/>
      <c r="C823" s="741"/>
      <c r="D823" s="741"/>
      <c r="E823" s="778"/>
      <c r="F823" s="741"/>
      <c r="G823" s="749"/>
      <c r="H823" s="748"/>
      <c r="I823" s="748"/>
      <c r="J823" s="748"/>
      <c r="K823" s="748"/>
      <c r="L823" s="748"/>
      <c r="M823" s="748"/>
      <c r="N823" s="748"/>
    </row>
    <row r="824">
      <c r="A824" s="741"/>
      <c r="B824" s="748"/>
      <c r="C824" s="741"/>
      <c r="D824" s="741"/>
      <c r="E824" s="778"/>
      <c r="F824" s="741"/>
      <c r="G824" s="749"/>
      <c r="H824" s="748"/>
      <c r="I824" s="748"/>
      <c r="J824" s="748"/>
      <c r="K824" s="748"/>
      <c r="L824" s="748"/>
      <c r="M824" s="748"/>
      <c r="N824" s="748"/>
    </row>
    <row r="825">
      <c r="A825" s="741"/>
      <c r="B825" s="748"/>
      <c r="C825" s="741"/>
      <c r="D825" s="741"/>
      <c r="E825" s="778"/>
      <c r="F825" s="741"/>
      <c r="G825" s="749"/>
      <c r="H825" s="748"/>
      <c r="I825" s="748"/>
      <c r="J825" s="748"/>
      <c r="K825" s="748"/>
      <c r="L825" s="748"/>
      <c r="M825" s="748"/>
      <c r="N825" s="748"/>
    </row>
    <row r="826">
      <c r="A826" s="741"/>
      <c r="B826" s="748"/>
      <c r="C826" s="741"/>
      <c r="D826" s="741"/>
      <c r="E826" s="778"/>
      <c r="F826" s="741"/>
      <c r="G826" s="749"/>
      <c r="H826" s="748"/>
      <c r="I826" s="748"/>
      <c r="J826" s="748"/>
      <c r="K826" s="748"/>
      <c r="L826" s="748"/>
      <c r="M826" s="748"/>
      <c r="N826" s="748"/>
    </row>
    <row r="827">
      <c r="A827" s="741"/>
      <c r="B827" s="748"/>
      <c r="C827" s="741"/>
      <c r="D827" s="741"/>
      <c r="E827" s="778"/>
      <c r="F827" s="741"/>
      <c r="G827" s="749"/>
      <c r="H827" s="748"/>
      <c r="I827" s="748"/>
      <c r="J827" s="748"/>
      <c r="K827" s="748"/>
      <c r="L827" s="748"/>
      <c r="M827" s="748"/>
      <c r="N827" s="748"/>
    </row>
    <row r="828">
      <c r="A828" s="741"/>
      <c r="B828" s="748"/>
      <c r="C828" s="741"/>
      <c r="D828" s="741"/>
      <c r="E828" s="778"/>
      <c r="F828" s="741"/>
      <c r="G828" s="749"/>
      <c r="H828" s="748"/>
      <c r="I828" s="748"/>
      <c r="J828" s="748"/>
      <c r="K828" s="748"/>
      <c r="L828" s="748"/>
      <c r="M828" s="748"/>
      <c r="N828" s="748"/>
    </row>
    <row r="829">
      <c r="A829" s="741"/>
      <c r="B829" s="748"/>
      <c r="C829" s="741"/>
      <c r="D829" s="741"/>
      <c r="E829" s="778"/>
      <c r="F829" s="741"/>
      <c r="G829" s="749"/>
      <c r="H829" s="748"/>
      <c r="I829" s="748"/>
      <c r="J829" s="748"/>
      <c r="K829" s="748"/>
      <c r="L829" s="748"/>
      <c r="M829" s="748"/>
      <c r="N829" s="748"/>
    </row>
    <row r="830">
      <c r="A830" s="741"/>
      <c r="B830" s="748"/>
      <c r="C830" s="741"/>
      <c r="D830" s="741"/>
      <c r="E830" s="778"/>
      <c r="F830" s="741"/>
      <c r="G830" s="749"/>
      <c r="H830" s="748"/>
      <c r="I830" s="748"/>
      <c r="J830" s="748"/>
      <c r="K830" s="748"/>
      <c r="L830" s="748"/>
      <c r="M830" s="748"/>
      <c r="N830" s="748"/>
    </row>
    <row r="831">
      <c r="A831" s="741"/>
      <c r="B831" s="748"/>
      <c r="C831" s="741"/>
      <c r="D831" s="741"/>
      <c r="E831" s="778"/>
      <c r="F831" s="741"/>
      <c r="G831" s="749"/>
      <c r="H831" s="748"/>
      <c r="I831" s="748"/>
      <c r="J831" s="748"/>
      <c r="K831" s="748"/>
      <c r="L831" s="748"/>
      <c r="M831" s="748"/>
      <c r="N831" s="748"/>
    </row>
    <row r="832">
      <c r="A832" s="741"/>
      <c r="B832" s="748"/>
      <c r="C832" s="741"/>
      <c r="D832" s="741"/>
      <c r="E832" s="778"/>
      <c r="F832" s="741"/>
      <c r="G832" s="749"/>
      <c r="H832" s="748"/>
      <c r="I832" s="748"/>
      <c r="J832" s="748"/>
      <c r="K832" s="748"/>
      <c r="L832" s="748"/>
      <c r="M832" s="748"/>
      <c r="N832" s="748"/>
    </row>
    <row r="833">
      <c r="A833" s="741"/>
      <c r="B833" s="748"/>
      <c r="C833" s="741"/>
      <c r="D833" s="741"/>
      <c r="E833" s="778"/>
      <c r="F833" s="741"/>
      <c r="G833" s="749"/>
      <c r="H833" s="748"/>
      <c r="I833" s="748"/>
      <c r="J833" s="748"/>
      <c r="K833" s="748"/>
      <c r="L833" s="748"/>
      <c r="M833" s="748"/>
      <c r="N833" s="748"/>
    </row>
    <row r="834">
      <c r="A834" s="741"/>
      <c r="B834" s="748"/>
      <c r="C834" s="741"/>
      <c r="D834" s="741"/>
      <c r="E834" s="778"/>
      <c r="F834" s="741"/>
      <c r="G834" s="749"/>
      <c r="H834" s="748"/>
      <c r="I834" s="748"/>
      <c r="J834" s="748"/>
      <c r="K834" s="748"/>
      <c r="L834" s="748"/>
      <c r="M834" s="748"/>
      <c r="N834" s="748"/>
    </row>
    <row r="835">
      <c r="A835" s="741"/>
      <c r="B835" s="748"/>
      <c r="C835" s="741"/>
      <c r="D835" s="741"/>
      <c r="E835" s="778"/>
      <c r="F835" s="741"/>
      <c r="G835" s="749"/>
      <c r="H835" s="748"/>
      <c r="I835" s="748"/>
      <c r="J835" s="748"/>
      <c r="K835" s="748"/>
      <c r="L835" s="748"/>
      <c r="M835" s="748"/>
      <c r="N835" s="748"/>
    </row>
    <row r="836">
      <c r="A836" s="741"/>
      <c r="B836" s="748"/>
      <c r="C836" s="741"/>
      <c r="D836" s="741"/>
      <c r="E836" s="778"/>
      <c r="F836" s="741"/>
      <c r="G836" s="749"/>
      <c r="H836" s="748"/>
      <c r="I836" s="748"/>
      <c r="J836" s="748"/>
      <c r="K836" s="748"/>
      <c r="L836" s="748"/>
      <c r="M836" s="748"/>
      <c r="N836" s="748"/>
    </row>
    <row r="837">
      <c r="A837" s="741"/>
      <c r="B837" s="748"/>
      <c r="C837" s="741"/>
      <c r="D837" s="741"/>
      <c r="E837" s="778"/>
      <c r="F837" s="741"/>
      <c r="G837" s="749"/>
      <c r="H837" s="748"/>
      <c r="I837" s="748"/>
      <c r="J837" s="748"/>
      <c r="K837" s="748"/>
      <c r="L837" s="748"/>
      <c r="M837" s="748"/>
      <c r="N837" s="748"/>
    </row>
    <row r="838">
      <c r="A838" s="741"/>
      <c r="B838" s="748"/>
      <c r="C838" s="741"/>
      <c r="D838" s="741"/>
      <c r="E838" s="778"/>
      <c r="F838" s="741"/>
      <c r="G838" s="749"/>
      <c r="H838" s="748"/>
      <c r="I838" s="748"/>
      <c r="J838" s="748"/>
      <c r="K838" s="748"/>
      <c r="L838" s="748"/>
      <c r="M838" s="748"/>
      <c r="N838" s="748"/>
    </row>
    <row r="839">
      <c r="A839" s="741"/>
      <c r="B839" s="748"/>
      <c r="C839" s="741"/>
      <c r="D839" s="741"/>
      <c r="E839" s="778"/>
      <c r="F839" s="741"/>
      <c r="G839" s="749"/>
      <c r="H839" s="748"/>
      <c r="I839" s="748"/>
      <c r="J839" s="748"/>
      <c r="K839" s="748"/>
      <c r="L839" s="748"/>
      <c r="M839" s="748"/>
      <c r="N839" s="748"/>
    </row>
    <row r="840">
      <c r="A840" s="741"/>
      <c r="B840" s="748"/>
      <c r="C840" s="741"/>
      <c r="D840" s="741"/>
      <c r="E840" s="778"/>
      <c r="F840" s="741"/>
      <c r="G840" s="749"/>
      <c r="H840" s="748"/>
      <c r="I840" s="748"/>
      <c r="J840" s="748"/>
      <c r="K840" s="748"/>
      <c r="L840" s="748"/>
      <c r="M840" s="748"/>
      <c r="N840" s="748"/>
    </row>
    <row r="841">
      <c r="A841" s="741"/>
      <c r="B841" s="748"/>
      <c r="C841" s="741"/>
      <c r="D841" s="741"/>
      <c r="E841" s="778"/>
      <c r="F841" s="741"/>
      <c r="G841" s="749"/>
      <c r="H841" s="748"/>
      <c r="I841" s="748"/>
      <c r="J841" s="748"/>
      <c r="K841" s="748"/>
      <c r="L841" s="748"/>
      <c r="M841" s="748"/>
      <c r="N841" s="748"/>
    </row>
    <row r="842">
      <c r="A842" s="741"/>
      <c r="B842" s="748"/>
      <c r="C842" s="741"/>
      <c r="D842" s="741"/>
      <c r="E842" s="778"/>
      <c r="F842" s="741"/>
      <c r="G842" s="749"/>
      <c r="H842" s="748"/>
      <c r="I842" s="748"/>
      <c r="J842" s="748"/>
      <c r="K842" s="748"/>
      <c r="L842" s="748"/>
      <c r="M842" s="748"/>
      <c r="N842" s="748"/>
    </row>
    <row r="843">
      <c r="A843" s="741"/>
      <c r="B843" s="748"/>
      <c r="C843" s="741"/>
      <c r="D843" s="741"/>
      <c r="E843" s="778"/>
      <c r="F843" s="741"/>
      <c r="G843" s="749"/>
      <c r="H843" s="748"/>
      <c r="I843" s="748"/>
      <c r="J843" s="748"/>
      <c r="K843" s="748"/>
      <c r="L843" s="748"/>
      <c r="M843" s="748"/>
      <c r="N843" s="748"/>
    </row>
    <row r="844">
      <c r="A844" s="741"/>
      <c r="B844" s="748"/>
      <c r="C844" s="741"/>
      <c r="D844" s="741"/>
      <c r="E844" s="778"/>
      <c r="F844" s="741"/>
      <c r="G844" s="749"/>
      <c r="H844" s="748"/>
      <c r="I844" s="748"/>
      <c r="J844" s="748"/>
      <c r="K844" s="748"/>
      <c r="L844" s="748"/>
      <c r="M844" s="748"/>
      <c r="N844" s="748"/>
    </row>
    <row r="845">
      <c r="A845" s="741"/>
      <c r="B845" s="748"/>
      <c r="C845" s="741"/>
      <c r="D845" s="741"/>
      <c r="E845" s="778"/>
      <c r="F845" s="741"/>
      <c r="G845" s="749"/>
      <c r="H845" s="748"/>
      <c r="I845" s="748"/>
      <c r="J845" s="748"/>
      <c r="K845" s="748"/>
      <c r="L845" s="748"/>
      <c r="M845" s="748"/>
      <c r="N845" s="748"/>
    </row>
    <row r="846">
      <c r="A846" s="741"/>
      <c r="B846" s="748"/>
      <c r="C846" s="741"/>
      <c r="D846" s="741"/>
      <c r="E846" s="778"/>
      <c r="F846" s="741"/>
      <c r="G846" s="749"/>
      <c r="H846" s="748"/>
      <c r="I846" s="748"/>
      <c r="J846" s="748"/>
      <c r="K846" s="748"/>
      <c r="L846" s="748"/>
      <c r="M846" s="748"/>
      <c r="N846" s="748"/>
    </row>
    <row r="847">
      <c r="A847" s="741"/>
      <c r="B847" s="748"/>
      <c r="C847" s="741"/>
      <c r="D847" s="741"/>
      <c r="E847" s="778"/>
      <c r="F847" s="741"/>
      <c r="G847" s="749"/>
      <c r="H847" s="748"/>
      <c r="I847" s="748"/>
      <c r="J847" s="748"/>
      <c r="K847" s="748"/>
      <c r="L847" s="748"/>
      <c r="M847" s="748"/>
      <c r="N847" s="748"/>
    </row>
    <row r="848">
      <c r="A848" s="741"/>
      <c r="B848" s="748"/>
      <c r="C848" s="741"/>
      <c r="D848" s="741"/>
      <c r="E848" s="778"/>
      <c r="F848" s="741"/>
      <c r="G848" s="749"/>
      <c r="H848" s="748"/>
      <c r="I848" s="748"/>
      <c r="J848" s="748"/>
      <c r="K848" s="748"/>
      <c r="L848" s="748"/>
      <c r="M848" s="748"/>
      <c r="N848" s="748"/>
    </row>
    <row r="849">
      <c r="A849" s="741"/>
      <c r="B849" s="748"/>
      <c r="C849" s="741"/>
      <c r="D849" s="741"/>
      <c r="E849" s="778"/>
      <c r="F849" s="741"/>
      <c r="G849" s="749"/>
      <c r="H849" s="748"/>
      <c r="I849" s="748"/>
      <c r="J849" s="748"/>
      <c r="K849" s="748"/>
      <c r="L849" s="748"/>
      <c r="M849" s="748"/>
      <c r="N849" s="748"/>
    </row>
    <row r="850">
      <c r="A850" s="741"/>
      <c r="B850" s="748"/>
      <c r="C850" s="741"/>
      <c r="D850" s="741"/>
      <c r="E850" s="778"/>
      <c r="F850" s="741"/>
      <c r="G850" s="749"/>
      <c r="H850" s="748"/>
      <c r="I850" s="748"/>
      <c r="J850" s="748"/>
      <c r="K850" s="748"/>
      <c r="L850" s="748"/>
      <c r="M850" s="748"/>
      <c r="N850" s="748"/>
    </row>
    <row r="851">
      <c r="A851" s="741"/>
      <c r="B851" s="748"/>
      <c r="C851" s="741"/>
      <c r="D851" s="741"/>
      <c r="E851" s="778"/>
      <c r="F851" s="741"/>
      <c r="G851" s="749"/>
      <c r="H851" s="748"/>
      <c r="I851" s="748"/>
      <c r="J851" s="748"/>
      <c r="K851" s="748"/>
      <c r="L851" s="748"/>
      <c r="M851" s="748"/>
      <c r="N851" s="748"/>
    </row>
    <row r="852">
      <c r="A852" s="741"/>
      <c r="B852" s="748"/>
      <c r="C852" s="741"/>
      <c r="D852" s="741"/>
      <c r="E852" s="778"/>
      <c r="F852" s="741"/>
      <c r="G852" s="749"/>
      <c r="H852" s="748"/>
      <c r="I852" s="748"/>
      <c r="J852" s="748"/>
      <c r="K852" s="748"/>
      <c r="L852" s="748"/>
      <c r="M852" s="748"/>
      <c r="N852" s="748"/>
    </row>
    <row r="853">
      <c r="A853" s="741"/>
      <c r="B853" s="748"/>
      <c r="C853" s="741"/>
      <c r="D853" s="741"/>
      <c r="E853" s="778"/>
      <c r="F853" s="741"/>
      <c r="G853" s="749"/>
      <c r="H853" s="748"/>
      <c r="I853" s="748"/>
      <c r="J853" s="748"/>
      <c r="K853" s="748"/>
      <c r="L853" s="748"/>
      <c r="M853" s="748"/>
      <c r="N853" s="748"/>
    </row>
    <row r="854">
      <c r="A854" s="741"/>
      <c r="B854" s="748"/>
      <c r="C854" s="741"/>
      <c r="D854" s="741"/>
      <c r="E854" s="778"/>
      <c r="F854" s="741"/>
      <c r="G854" s="749"/>
      <c r="H854" s="748"/>
      <c r="I854" s="748"/>
      <c r="J854" s="748"/>
      <c r="K854" s="748"/>
      <c r="L854" s="748"/>
      <c r="M854" s="748"/>
      <c r="N854" s="748"/>
    </row>
    <row r="855">
      <c r="A855" s="741"/>
      <c r="B855" s="748"/>
      <c r="C855" s="741"/>
      <c r="D855" s="741"/>
      <c r="E855" s="778"/>
      <c r="F855" s="741"/>
      <c r="G855" s="749"/>
      <c r="H855" s="748"/>
      <c r="I855" s="748"/>
      <c r="J855" s="748"/>
      <c r="K855" s="748"/>
      <c r="L855" s="748"/>
      <c r="M855" s="748"/>
      <c r="N855" s="748"/>
    </row>
    <row r="856">
      <c r="A856" s="741"/>
      <c r="B856" s="748"/>
      <c r="C856" s="741"/>
      <c r="D856" s="741"/>
      <c r="E856" s="778"/>
      <c r="F856" s="741"/>
      <c r="G856" s="749"/>
      <c r="H856" s="748"/>
      <c r="I856" s="748"/>
      <c r="J856" s="748"/>
      <c r="K856" s="748"/>
      <c r="L856" s="748"/>
      <c r="M856" s="748"/>
      <c r="N856" s="748"/>
    </row>
    <row r="857">
      <c r="A857" s="741"/>
      <c r="B857" s="748"/>
      <c r="C857" s="741"/>
      <c r="D857" s="741"/>
      <c r="E857" s="778"/>
      <c r="F857" s="741"/>
      <c r="G857" s="749"/>
      <c r="H857" s="748"/>
      <c r="I857" s="748"/>
      <c r="J857" s="748"/>
      <c r="K857" s="748"/>
      <c r="L857" s="748"/>
      <c r="M857" s="748"/>
      <c r="N857" s="748"/>
    </row>
    <row r="858">
      <c r="A858" s="741"/>
      <c r="B858" s="748"/>
      <c r="C858" s="741"/>
      <c r="D858" s="741"/>
      <c r="E858" s="778"/>
      <c r="F858" s="741"/>
      <c r="G858" s="749"/>
      <c r="H858" s="748"/>
      <c r="I858" s="748"/>
      <c r="J858" s="748"/>
      <c r="K858" s="748"/>
      <c r="L858" s="748"/>
      <c r="M858" s="748"/>
      <c r="N858" s="748"/>
    </row>
    <row r="859">
      <c r="A859" s="741"/>
      <c r="B859" s="748"/>
      <c r="C859" s="741"/>
      <c r="D859" s="741"/>
      <c r="E859" s="778"/>
      <c r="F859" s="741"/>
      <c r="G859" s="749"/>
      <c r="H859" s="748"/>
      <c r="I859" s="748"/>
      <c r="J859" s="748"/>
      <c r="K859" s="748"/>
      <c r="L859" s="748"/>
      <c r="M859" s="748"/>
      <c r="N859" s="748"/>
    </row>
    <row r="860">
      <c r="A860" s="741"/>
      <c r="B860" s="748"/>
      <c r="C860" s="741"/>
      <c r="D860" s="741"/>
      <c r="E860" s="778"/>
      <c r="F860" s="741"/>
      <c r="G860" s="749"/>
      <c r="H860" s="748"/>
      <c r="I860" s="748"/>
      <c r="J860" s="748"/>
      <c r="K860" s="748"/>
      <c r="L860" s="748"/>
      <c r="M860" s="748"/>
      <c r="N860" s="748"/>
    </row>
    <row r="861">
      <c r="A861" s="741"/>
      <c r="B861" s="748"/>
      <c r="C861" s="741"/>
      <c r="D861" s="741"/>
      <c r="E861" s="778"/>
      <c r="F861" s="741"/>
      <c r="G861" s="749"/>
      <c r="H861" s="748"/>
      <c r="I861" s="748"/>
      <c r="J861" s="748"/>
      <c r="K861" s="748"/>
      <c r="L861" s="748"/>
      <c r="M861" s="748"/>
      <c r="N861" s="748"/>
    </row>
    <row r="862">
      <c r="A862" s="741"/>
      <c r="B862" s="748"/>
      <c r="C862" s="741"/>
      <c r="D862" s="741"/>
      <c r="E862" s="778"/>
      <c r="F862" s="741"/>
      <c r="G862" s="749"/>
      <c r="H862" s="748"/>
      <c r="I862" s="748"/>
      <c r="J862" s="748"/>
      <c r="K862" s="748"/>
      <c r="L862" s="748"/>
      <c r="M862" s="748"/>
      <c r="N862" s="748"/>
    </row>
    <row r="863">
      <c r="A863" s="741"/>
      <c r="B863" s="748"/>
      <c r="C863" s="741"/>
      <c r="D863" s="741"/>
      <c r="E863" s="778"/>
      <c r="F863" s="741"/>
      <c r="G863" s="749"/>
      <c r="H863" s="748"/>
      <c r="I863" s="748"/>
      <c r="J863" s="748"/>
      <c r="K863" s="748"/>
      <c r="L863" s="748"/>
      <c r="M863" s="748"/>
      <c r="N863" s="748"/>
    </row>
    <row r="864">
      <c r="A864" s="741"/>
      <c r="B864" s="748"/>
      <c r="C864" s="741"/>
      <c r="D864" s="741"/>
      <c r="E864" s="778"/>
      <c r="F864" s="741"/>
      <c r="G864" s="749"/>
      <c r="H864" s="748"/>
      <c r="I864" s="748"/>
      <c r="J864" s="748"/>
      <c r="K864" s="748"/>
      <c r="L864" s="748"/>
      <c r="M864" s="748"/>
      <c r="N864" s="748"/>
    </row>
    <row r="865">
      <c r="A865" s="741"/>
      <c r="B865" s="748"/>
      <c r="C865" s="741"/>
      <c r="D865" s="741"/>
      <c r="E865" s="778"/>
      <c r="F865" s="741"/>
      <c r="G865" s="749"/>
      <c r="H865" s="748"/>
      <c r="I865" s="748"/>
      <c r="J865" s="748"/>
      <c r="K865" s="748"/>
      <c r="L865" s="748"/>
      <c r="M865" s="748"/>
      <c r="N865" s="748"/>
    </row>
    <row r="866">
      <c r="A866" s="741"/>
      <c r="B866" s="748"/>
      <c r="C866" s="741"/>
      <c r="D866" s="741"/>
      <c r="E866" s="778"/>
      <c r="F866" s="741"/>
      <c r="G866" s="749"/>
      <c r="H866" s="748"/>
      <c r="I866" s="748"/>
      <c r="J866" s="748"/>
      <c r="K866" s="748"/>
      <c r="L866" s="748"/>
      <c r="M866" s="748"/>
      <c r="N866" s="748"/>
    </row>
    <row r="867">
      <c r="A867" s="741"/>
      <c r="B867" s="748"/>
      <c r="C867" s="741"/>
      <c r="D867" s="741"/>
      <c r="E867" s="778"/>
      <c r="F867" s="741"/>
      <c r="G867" s="749"/>
      <c r="H867" s="748"/>
      <c r="I867" s="748"/>
      <c r="J867" s="748"/>
      <c r="K867" s="748"/>
      <c r="L867" s="748"/>
      <c r="M867" s="748"/>
      <c r="N867" s="748"/>
    </row>
    <row r="868">
      <c r="A868" s="741"/>
      <c r="B868" s="748"/>
      <c r="C868" s="741"/>
      <c r="D868" s="741"/>
      <c r="E868" s="778"/>
      <c r="F868" s="741"/>
      <c r="G868" s="749"/>
      <c r="H868" s="748"/>
      <c r="I868" s="748"/>
      <c r="J868" s="748"/>
      <c r="K868" s="748"/>
      <c r="L868" s="748"/>
      <c r="M868" s="748"/>
      <c r="N868" s="748"/>
    </row>
    <row r="869">
      <c r="A869" s="741"/>
      <c r="B869" s="748"/>
      <c r="C869" s="741"/>
      <c r="D869" s="741"/>
      <c r="E869" s="778"/>
      <c r="F869" s="741"/>
      <c r="G869" s="749"/>
      <c r="H869" s="748"/>
      <c r="I869" s="748"/>
      <c r="J869" s="748"/>
      <c r="K869" s="748"/>
      <c r="L869" s="748"/>
      <c r="M869" s="748"/>
      <c r="N869" s="748"/>
    </row>
    <row r="870">
      <c r="A870" s="741"/>
      <c r="B870" s="748"/>
      <c r="C870" s="741"/>
      <c r="D870" s="741"/>
      <c r="E870" s="778"/>
      <c r="F870" s="741"/>
      <c r="G870" s="749"/>
      <c r="H870" s="748"/>
      <c r="I870" s="748"/>
      <c r="J870" s="748"/>
      <c r="K870" s="748"/>
      <c r="L870" s="748"/>
      <c r="M870" s="748"/>
      <c r="N870" s="748"/>
    </row>
    <row r="871">
      <c r="A871" s="741"/>
      <c r="B871" s="748"/>
      <c r="C871" s="741"/>
      <c r="D871" s="741"/>
      <c r="E871" s="778"/>
      <c r="F871" s="741"/>
      <c r="G871" s="749"/>
      <c r="H871" s="748"/>
      <c r="I871" s="748"/>
      <c r="J871" s="748"/>
      <c r="K871" s="748"/>
      <c r="L871" s="748"/>
      <c r="M871" s="748"/>
      <c r="N871" s="748"/>
    </row>
    <row r="872">
      <c r="A872" s="741"/>
      <c r="B872" s="748"/>
      <c r="C872" s="741"/>
      <c r="D872" s="741"/>
      <c r="E872" s="778"/>
      <c r="F872" s="741"/>
      <c r="G872" s="749"/>
      <c r="H872" s="748"/>
      <c r="I872" s="748"/>
      <c r="J872" s="748"/>
      <c r="K872" s="748"/>
      <c r="L872" s="748"/>
      <c r="M872" s="748"/>
      <c r="N872" s="748"/>
    </row>
    <row r="873">
      <c r="A873" s="741"/>
      <c r="B873" s="748"/>
      <c r="C873" s="741"/>
      <c r="D873" s="741"/>
      <c r="E873" s="778"/>
      <c r="F873" s="741"/>
      <c r="G873" s="749"/>
      <c r="H873" s="748"/>
      <c r="I873" s="748"/>
      <c r="J873" s="748"/>
      <c r="K873" s="748"/>
      <c r="L873" s="748"/>
      <c r="M873" s="748"/>
      <c r="N873" s="748"/>
    </row>
    <row r="874">
      <c r="A874" s="741"/>
      <c r="B874" s="748"/>
      <c r="C874" s="741"/>
      <c r="D874" s="741"/>
      <c r="E874" s="778"/>
      <c r="F874" s="741"/>
      <c r="G874" s="749"/>
      <c r="H874" s="748"/>
      <c r="I874" s="748"/>
      <c r="J874" s="748"/>
      <c r="K874" s="748"/>
      <c r="L874" s="748"/>
      <c r="M874" s="748"/>
      <c r="N874" s="748"/>
    </row>
    <row r="875">
      <c r="A875" s="741"/>
      <c r="B875" s="748"/>
      <c r="C875" s="741"/>
      <c r="D875" s="741"/>
      <c r="E875" s="778"/>
      <c r="F875" s="741"/>
      <c r="G875" s="749"/>
      <c r="H875" s="748"/>
      <c r="I875" s="748"/>
      <c r="J875" s="748"/>
      <c r="K875" s="748"/>
      <c r="L875" s="748"/>
      <c r="M875" s="748"/>
      <c r="N875" s="748"/>
    </row>
    <row r="876">
      <c r="A876" s="741"/>
      <c r="B876" s="748"/>
      <c r="C876" s="741"/>
      <c r="D876" s="741"/>
      <c r="E876" s="778"/>
      <c r="F876" s="741"/>
      <c r="G876" s="749"/>
      <c r="H876" s="748"/>
      <c r="I876" s="748"/>
      <c r="J876" s="748"/>
      <c r="K876" s="748"/>
      <c r="L876" s="748"/>
      <c r="M876" s="748"/>
      <c r="N876" s="748"/>
    </row>
    <row r="877">
      <c r="A877" s="741"/>
      <c r="B877" s="748"/>
      <c r="C877" s="741"/>
      <c r="D877" s="741"/>
      <c r="E877" s="778"/>
      <c r="F877" s="741"/>
      <c r="G877" s="749"/>
      <c r="H877" s="748"/>
      <c r="I877" s="748"/>
      <c r="J877" s="748"/>
      <c r="K877" s="748"/>
      <c r="L877" s="748"/>
      <c r="M877" s="748"/>
      <c r="N877" s="748"/>
    </row>
    <row r="878">
      <c r="A878" s="741"/>
      <c r="B878" s="748"/>
      <c r="C878" s="741"/>
      <c r="D878" s="741"/>
      <c r="E878" s="778"/>
      <c r="F878" s="741"/>
      <c r="G878" s="749"/>
      <c r="H878" s="748"/>
      <c r="I878" s="748"/>
      <c r="J878" s="748"/>
      <c r="K878" s="748"/>
      <c r="L878" s="748"/>
      <c r="M878" s="748"/>
      <c r="N878" s="748"/>
    </row>
    <row r="879">
      <c r="A879" s="741"/>
      <c r="B879" s="748"/>
      <c r="C879" s="741"/>
      <c r="D879" s="741"/>
      <c r="E879" s="778"/>
      <c r="F879" s="741"/>
      <c r="G879" s="749"/>
      <c r="H879" s="748"/>
      <c r="I879" s="748"/>
      <c r="J879" s="748"/>
      <c r="K879" s="748"/>
      <c r="L879" s="748"/>
      <c r="M879" s="748"/>
      <c r="N879" s="748"/>
    </row>
    <row r="880">
      <c r="A880" s="741"/>
      <c r="B880" s="748"/>
      <c r="C880" s="741"/>
      <c r="D880" s="741"/>
      <c r="E880" s="778"/>
      <c r="F880" s="741"/>
      <c r="G880" s="749"/>
      <c r="H880" s="748"/>
      <c r="I880" s="748"/>
      <c r="J880" s="748"/>
      <c r="K880" s="748"/>
      <c r="L880" s="748"/>
      <c r="M880" s="748"/>
      <c r="N880" s="748"/>
    </row>
    <row r="881">
      <c r="A881" s="741"/>
      <c r="B881" s="748"/>
      <c r="C881" s="741"/>
      <c r="D881" s="741"/>
      <c r="E881" s="778"/>
      <c r="F881" s="741"/>
      <c r="G881" s="749"/>
      <c r="H881" s="748"/>
      <c r="I881" s="748"/>
      <c r="J881" s="748"/>
      <c r="K881" s="748"/>
      <c r="L881" s="748"/>
      <c r="M881" s="748"/>
      <c r="N881" s="748"/>
    </row>
    <row r="882">
      <c r="A882" s="741"/>
      <c r="B882" s="748"/>
      <c r="C882" s="741"/>
      <c r="D882" s="741"/>
      <c r="E882" s="778"/>
      <c r="F882" s="741"/>
      <c r="G882" s="749"/>
      <c r="H882" s="748"/>
      <c r="I882" s="748"/>
      <c r="J882" s="748"/>
      <c r="K882" s="748"/>
      <c r="L882" s="748"/>
      <c r="M882" s="748"/>
      <c r="N882" s="748"/>
    </row>
    <row r="883">
      <c r="A883" s="741"/>
      <c r="B883" s="748"/>
      <c r="C883" s="741"/>
      <c r="D883" s="741"/>
      <c r="E883" s="778"/>
      <c r="F883" s="741"/>
      <c r="G883" s="749"/>
      <c r="H883" s="748"/>
      <c r="I883" s="748"/>
      <c r="J883" s="748"/>
      <c r="K883" s="748"/>
      <c r="L883" s="748"/>
      <c r="M883" s="748"/>
      <c r="N883" s="748"/>
    </row>
    <row r="884">
      <c r="A884" s="741"/>
      <c r="B884" s="748"/>
      <c r="C884" s="741"/>
      <c r="D884" s="741"/>
      <c r="E884" s="778"/>
      <c r="F884" s="741"/>
      <c r="G884" s="749"/>
      <c r="H884" s="748"/>
      <c r="I884" s="748"/>
      <c r="J884" s="748"/>
      <c r="K884" s="748"/>
      <c r="L884" s="748"/>
      <c r="M884" s="748"/>
      <c r="N884" s="748"/>
    </row>
    <row r="885">
      <c r="A885" s="741"/>
      <c r="B885" s="748"/>
      <c r="C885" s="741"/>
      <c r="D885" s="741"/>
      <c r="E885" s="778"/>
      <c r="F885" s="741"/>
      <c r="G885" s="749"/>
      <c r="H885" s="748"/>
      <c r="I885" s="748"/>
      <c r="J885" s="748"/>
      <c r="K885" s="748"/>
      <c r="L885" s="748"/>
      <c r="M885" s="748"/>
      <c r="N885" s="748"/>
    </row>
    <row r="886">
      <c r="A886" s="741"/>
      <c r="B886" s="748"/>
      <c r="C886" s="741"/>
      <c r="D886" s="741"/>
      <c r="E886" s="778"/>
      <c r="F886" s="741"/>
      <c r="G886" s="749"/>
      <c r="H886" s="748"/>
      <c r="I886" s="748"/>
      <c r="J886" s="748"/>
      <c r="K886" s="748"/>
      <c r="L886" s="748"/>
      <c r="M886" s="748"/>
      <c r="N886" s="748"/>
    </row>
    <row r="887">
      <c r="A887" s="741"/>
      <c r="B887" s="748"/>
      <c r="C887" s="741"/>
      <c r="D887" s="741"/>
      <c r="E887" s="778"/>
      <c r="F887" s="741"/>
      <c r="G887" s="749"/>
      <c r="H887" s="748"/>
      <c r="I887" s="748"/>
      <c r="J887" s="748"/>
      <c r="K887" s="748"/>
      <c r="L887" s="748"/>
      <c r="M887" s="748"/>
      <c r="N887" s="748"/>
    </row>
    <row r="888">
      <c r="A888" s="741"/>
      <c r="B888" s="748"/>
      <c r="C888" s="741"/>
      <c r="D888" s="741"/>
      <c r="E888" s="778"/>
      <c r="F888" s="741"/>
      <c r="G888" s="749"/>
      <c r="H888" s="748"/>
      <c r="I888" s="748"/>
      <c r="J888" s="748"/>
      <c r="K888" s="748"/>
      <c r="L888" s="748"/>
      <c r="M888" s="748"/>
      <c r="N888" s="748"/>
    </row>
    <row r="889">
      <c r="A889" s="741"/>
      <c r="B889" s="748"/>
      <c r="C889" s="741"/>
      <c r="D889" s="741"/>
      <c r="E889" s="778"/>
      <c r="F889" s="741"/>
      <c r="G889" s="749"/>
      <c r="H889" s="748"/>
      <c r="I889" s="748"/>
      <c r="J889" s="748"/>
      <c r="K889" s="748"/>
      <c r="L889" s="748"/>
      <c r="M889" s="748"/>
      <c r="N889" s="748"/>
    </row>
    <row r="890">
      <c r="A890" s="741"/>
      <c r="B890" s="748"/>
      <c r="C890" s="741"/>
      <c r="D890" s="741"/>
      <c r="E890" s="778"/>
      <c r="F890" s="741"/>
      <c r="G890" s="749"/>
      <c r="H890" s="748"/>
      <c r="I890" s="748"/>
      <c r="J890" s="748"/>
      <c r="K890" s="748"/>
      <c r="L890" s="748"/>
      <c r="M890" s="748"/>
      <c r="N890" s="748"/>
    </row>
    <row r="891">
      <c r="A891" s="741"/>
      <c r="B891" s="748"/>
      <c r="C891" s="741"/>
      <c r="D891" s="741"/>
      <c r="E891" s="778"/>
      <c r="F891" s="741"/>
      <c r="G891" s="749"/>
      <c r="H891" s="748"/>
      <c r="I891" s="748"/>
      <c r="J891" s="748"/>
      <c r="K891" s="748"/>
      <c r="L891" s="748"/>
      <c r="M891" s="748"/>
      <c r="N891" s="748"/>
    </row>
    <row r="892">
      <c r="A892" s="741"/>
      <c r="B892" s="748"/>
      <c r="C892" s="741"/>
      <c r="D892" s="741"/>
      <c r="E892" s="778"/>
      <c r="F892" s="741"/>
      <c r="G892" s="749"/>
      <c r="H892" s="748"/>
      <c r="I892" s="748"/>
      <c r="J892" s="748"/>
      <c r="K892" s="748"/>
      <c r="L892" s="748"/>
      <c r="M892" s="748"/>
      <c r="N892" s="748"/>
    </row>
    <row r="893">
      <c r="A893" s="741"/>
      <c r="B893" s="748"/>
      <c r="C893" s="741"/>
      <c r="D893" s="741"/>
      <c r="E893" s="778"/>
      <c r="F893" s="741"/>
      <c r="G893" s="749"/>
      <c r="H893" s="748"/>
      <c r="I893" s="748"/>
      <c r="J893" s="748"/>
      <c r="K893" s="748"/>
      <c r="L893" s="748"/>
      <c r="M893" s="748"/>
      <c r="N893" s="748"/>
    </row>
    <row r="894">
      <c r="A894" s="741"/>
      <c r="B894" s="748"/>
      <c r="C894" s="741"/>
      <c r="D894" s="741"/>
      <c r="E894" s="778"/>
      <c r="F894" s="741"/>
      <c r="G894" s="749"/>
      <c r="H894" s="748"/>
      <c r="I894" s="748"/>
      <c r="J894" s="748"/>
      <c r="K894" s="748"/>
      <c r="L894" s="748"/>
      <c r="M894" s="748"/>
      <c r="N894" s="748"/>
    </row>
    <row r="895">
      <c r="A895" s="741"/>
      <c r="B895" s="748"/>
      <c r="C895" s="741"/>
      <c r="D895" s="741"/>
      <c r="E895" s="778"/>
      <c r="F895" s="741"/>
      <c r="G895" s="749"/>
      <c r="H895" s="748"/>
      <c r="I895" s="748"/>
      <c r="J895" s="748"/>
      <c r="K895" s="748"/>
      <c r="L895" s="748"/>
      <c r="M895" s="748"/>
      <c r="N895" s="748"/>
    </row>
    <row r="896">
      <c r="A896" s="741"/>
      <c r="B896" s="748"/>
      <c r="C896" s="741"/>
      <c r="D896" s="741"/>
      <c r="E896" s="778"/>
      <c r="F896" s="741"/>
      <c r="G896" s="749"/>
      <c r="H896" s="748"/>
      <c r="I896" s="748"/>
      <c r="J896" s="748"/>
      <c r="K896" s="748"/>
      <c r="L896" s="748"/>
      <c r="M896" s="748"/>
      <c r="N896" s="748"/>
    </row>
    <row r="897">
      <c r="A897" s="741"/>
      <c r="B897" s="748"/>
      <c r="C897" s="741"/>
      <c r="D897" s="741"/>
      <c r="E897" s="778"/>
      <c r="F897" s="741"/>
      <c r="G897" s="749"/>
      <c r="H897" s="748"/>
      <c r="I897" s="748"/>
      <c r="J897" s="748"/>
      <c r="K897" s="748"/>
      <c r="L897" s="748"/>
      <c r="M897" s="748"/>
      <c r="N897" s="748"/>
    </row>
    <row r="898">
      <c r="A898" s="741"/>
      <c r="B898" s="748"/>
      <c r="C898" s="741"/>
      <c r="D898" s="741"/>
      <c r="E898" s="778"/>
      <c r="F898" s="741"/>
      <c r="G898" s="749"/>
      <c r="H898" s="748"/>
      <c r="I898" s="748"/>
      <c r="J898" s="748"/>
      <c r="K898" s="748"/>
      <c r="L898" s="748"/>
      <c r="M898" s="748"/>
      <c r="N898" s="748"/>
    </row>
    <row r="899">
      <c r="A899" s="741"/>
      <c r="B899" s="748"/>
      <c r="C899" s="741"/>
      <c r="D899" s="741"/>
      <c r="E899" s="778"/>
      <c r="F899" s="741"/>
      <c r="G899" s="749"/>
      <c r="H899" s="748"/>
      <c r="I899" s="748"/>
      <c r="J899" s="748"/>
      <c r="K899" s="748"/>
      <c r="L899" s="748"/>
      <c r="M899" s="748"/>
      <c r="N899" s="748"/>
    </row>
    <row r="900">
      <c r="A900" s="741"/>
      <c r="B900" s="748"/>
      <c r="C900" s="741"/>
      <c r="D900" s="741"/>
      <c r="E900" s="778"/>
      <c r="F900" s="741"/>
      <c r="G900" s="749"/>
      <c r="H900" s="748"/>
      <c r="I900" s="748"/>
      <c r="J900" s="748"/>
      <c r="K900" s="748"/>
      <c r="L900" s="748"/>
      <c r="M900" s="748"/>
      <c r="N900" s="748"/>
    </row>
    <row r="901">
      <c r="A901" s="741"/>
      <c r="B901" s="748"/>
      <c r="C901" s="741"/>
      <c r="D901" s="741"/>
      <c r="E901" s="778"/>
      <c r="F901" s="741"/>
      <c r="G901" s="749"/>
      <c r="H901" s="748"/>
      <c r="I901" s="748"/>
      <c r="J901" s="748"/>
      <c r="K901" s="748"/>
      <c r="L901" s="748"/>
      <c r="M901" s="748"/>
      <c r="N901" s="748"/>
    </row>
    <row r="902">
      <c r="A902" s="741"/>
      <c r="B902" s="748"/>
      <c r="C902" s="741"/>
      <c r="D902" s="741"/>
      <c r="E902" s="778"/>
      <c r="F902" s="741"/>
      <c r="G902" s="749"/>
      <c r="H902" s="748"/>
      <c r="I902" s="748"/>
      <c r="J902" s="748"/>
      <c r="K902" s="748"/>
      <c r="L902" s="748"/>
      <c r="M902" s="748"/>
      <c r="N902" s="748"/>
    </row>
    <row r="903">
      <c r="A903" s="741"/>
      <c r="B903" s="748"/>
      <c r="C903" s="741"/>
      <c r="D903" s="741"/>
      <c r="E903" s="778"/>
      <c r="F903" s="741"/>
      <c r="G903" s="749"/>
      <c r="H903" s="748"/>
      <c r="I903" s="748"/>
      <c r="J903" s="748"/>
      <c r="K903" s="748"/>
      <c r="L903" s="748"/>
      <c r="M903" s="748"/>
      <c r="N903" s="748"/>
    </row>
    <row r="904">
      <c r="A904" s="741"/>
      <c r="B904" s="748"/>
      <c r="C904" s="741"/>
      <c r="D904" s="741"/>
      <c r="E904" s="778"/>
      <c r="F904" s="741"/>
      <c r="G904" s="749"/>
      <c r="H904" s="748"/>
      <c r="I904" s="748"/>
      <c r="J904" s="748"/>
      <c r="K904" s="748"/>
      <c r="L904" s="748"/>
      <c r="M904" s="748"/>
      <c r="N904" s="748"/>
    </row>
    <row r="905">
      <c r="A905" s="741"/>
      <c r="B905" s="748"/>
      <c r="C905" s="741"/>
      <c r="D905" s="741"/>
      <c r="E905" s="778"/>
      <c r="F905" s="741"/>
      <c r="G905" s="749"/>
      <c r="H905" s="748"/>
      <c r="I905" s="748"/>
      <c r="J905" s="748"/>
      <c r="K905" s="748"/>
      <c r="L905" s="748"/>
      <c r="M905" s="748"/>
      <c r="N905" s="748"/>
    </row>
    <row r="906">
      <c r="A906" s="741"/>
      <c r="B906" s="748"/>
      <c r="C906" s="741"/>
      <c r="D906" s="741"/>
      <c r="E906" s="778"/>
      <c r="F906" s="741"/>
      <c r="G906" s="749"/>
      <c r="H906" s="748"/>
      <c r="I906" s="748"/>
      <c r="J906" s="748"/>
      <c r="K906" s="748"/>
      <c r="L906" s="748"/>
      <c r="M906" s="748"/>
      <c r="N906" s="748"/>
    </row>
    <row r="907">
      <c r="A907" s="741"/>
      <c r="B907" s="748"/>
      <c r="C907" s="741"/>
      <c r="D907" s="741"/>
      <c r="E907" s="778"/>
      <c r="F907" s="741"/>
      <c r="G907" s="749"/>
      <c r="H907" s="748"/>
      <c r="I907" s="748"/>
      <c r="J907" s="748"/>
      <c r="K907" s="748"/>
      <c r="L907" s="748"/>
      <c r="M907" s="748"/>
      <c r="N907" s="748"/>
    </row>
    <row r="908">
      <c r="A908" s="741"/>
      <c r="B908" s="748"/>
      <c r="C908" s="741"/>
      <c r="D908" s="741"/>
      <c r="E908" s="778"/>
      <c r="F908" s="741"/>
      <c r="G908" s="749"/>
      <c r="H908" s="748"/>
      <c r="I908" s="748"/>
      <c r="J908" s="748"/>
      <c r="K908" s="748"/>
      <c r="L908" s="748"/>
      <c r="M908" s="748"/>
      <c r="N908" s="748"/>
    </row>
    <row r="909">
      <c r="A909" s="741"/>
      <c r="B909" s="748"/>
      <c r="C909" s="741"/>
      <c r="D909" s="741"/>
      <c r="E909" s="778"/>
      <c r="F909" s="741"/>
      <c r="G909" s="749"/>
      <c r="H909" s="748"/>
      <c r="I909" s="748"/>
      <c r="J909" s="748"/>
      <c r="K909" s="748"/>
      <c r="L909" s="748"/>
      <c r="M909" s="748"/>
      <c r="N909" s="748"/>
    </row>
    <row r="910">
      <c r="A910" s="741"/>
      <c r="B910" s="748"/>
      <c r="C910" s="741"/>
      <c r="D910" s="741"/>
      <c r="E910" s="778"/>
      <c r="F910" s="741"/>
      <c r="G910" s="749"/>
      <c r="H910" s="748"/>
      <c r="I910" s="748"/>
      <c r="J910" s="748"/>
      <c r="K910" s="748"/>
      <c r="L910" s="748"/>
      <c r="M910" s="748"/>
      <c r="N910" s="748"/>
    </row>
    <row r="911">
      <c r="A911" s="741"/>
      <c r="B911" s="748"/>
      <c r="C911" s="741"/>
      <c r="D911" s="741"/>
      <c r="E911" s="778"/>
      <c r="F911" s="741"/>
      <c r="G911" s="749"/>
      <c r="H911" s="748"/>
      <c r="I911" s="748"/>
      <c r="J911" s="748"/>
      <c r="K911" s="748"/>
      <c r="L911" s="748"/>
      <c r="M911" s="748"/>
      <c r="N911" s="748"/>
    </row>
    <row r="912">
      <c r="A912" s="741"/>
      <c r="B912" s="748"/>
      <c r="C912" s="741"/>
      <c r="D912" s="741"/>
      <c r="E912" s="778"/>
      <c r="F912" s="741"/>
      <c r="G912" s="749"/>
      <c r="H912" s="748"/>
      <c r="I912" s="748"/>
      <c r="J912" s="748"/>
      <c r="K912" s="748"/>
      <c r="L912" s="748"/>
      <c r="M912" s="748"/>
      <c r="N912" s="748"/>
    </row>
    <row r="913">
      <c r="A913" s="741"/>
      <c r="B913" s="748"/>
      <c r="C913" s="741"/>
      <c r="D913" s="741"/>
      <c r="E913" s="778"/>
      <c r="F913" s="741"/>
      <c r="G913" s="749"/>
      <c r="H913" s="748"/>
      <c r="I913" s="748"/>
      <c r="J913" s="748"/>
      <c r="K913" s="748"/>
      <c r="L913" s="748"/>
      <c r="M913" s="748"/>
      <c r="N913" s="748"/>
    </row>
    <row r="914">
      <c r="A914" s="741"/>
      <c r="B914" s="748"/>
      <c r="C914" s="741"/>
      <c r="D914" s="741"/>
      <c r="E914" s="778"/>
      <c r="F914" s="741"/>
      <c r="G914" s="749"/>
      <c r="H914" s="748"/>
      <c r="I914" s="748"/>
      <c r="J914" s="748"/>
      <c r="K914" s="748"/>
      <c r="L914" s="748"/>
      <c r="M914" s="748"/>
      <c r="N914" s="748"/>
    </row>
    <row r="915">
      <c r="A915" s="741"/>
      <c r="B915" s="748"/>
      <c r="C915" s="741"/>
      <c r="D915" s="741"/>
      <c r="E915" s="778"/>
      <c r="F915" s="741"/>
      <c r="G915" s="749"/>
      <c r="H915" s="748"/>
      <c r="I915" s="748"/>
      <c r="J915" s="748"/>
      <c r="K915" s="748"/>
      <c r="L915" s="748"/>
      <c r="M915" s="748"/>
      <c r="N915" s="748"/>
    </row>
    <row r="916">
      <c r="A916" s="741"/>
      <c r="B916" s="748"/>
      <c r="C916" s="741"/>
      <c r="D916" s="741"/>
      <c r="E916" s="778"/>
      <c r="F916" s="741"/>
      <c r="G916" s="749"/>
      <c r="H916" s="748"/>
      <c r="I916" s="748"/>
      <c r="J916" s="748"/>
      <c r="K916" s="748"/>
      <c r="L916" s="748"/>
      <c r="M916" s="748"/>
      <c r="N916" s="748"/>
    </row>
    <row r="917">
      <c r="A917" s="741"/>
      <c r="B917" s="748"/>
      <c r="C917" s="741"/>
      <c r="D917" s="741"/>
      <c r="E917" s="778"/>
      <c r="F917" s="741"/>
      <c r="G917" s="749"/>
      <c r="H917" s="748"/>
      <c r="I917" s="748"/>
      <c r="J917" s="748"/>
      <c r="K917" s="748"/>
      <c r="L917" s="748"/>
      <c r="M917" s="748"/>
      <c r="N917" s="748"/>
    </row>
    <row r="918">
      <c r="A918" s="741"/>
      <c r="B918" s="748"/>
      <c r="C918" s="741"/>
      <c r="D918" s="741"/>
      <c r="E918" s="778"/>
      <c r="F918" s="741"/>
      <c r="G918" s="749"/>
      <c r="H918" s="748"/>
      <c r="I918" s="748"/>
      <c r="J918" s="748"/>
      <c r="K918" s="748"/>
      <c r="L918" s="748"/>
      <c r="M918" s="748"/>
      <c r="N918" s="748"/>
    </row>
    <row r="919">
      <c r="A919" s="741"/>
      <c r="B919" s="748"/>
      <c r="C919" s="741"/>
      <c r="D919" s="741"/>
      <c r="E919" s="778"/>
      <c r="F919" s="741"/>
      <c r="G919" s="749"/>
      <c r="H919" s="748"/>
      <c r="I919" s="748"/>
      <c r="J919" s="748"/>
      <c r="K919" s="748"/>
      <c r="L919" s="748"/>
      <c r="M919" s="748"/>
      <c r="N919" s="748"/>
    </row>
    <row r="920">
      <c r="A920" s="741"/>
      <c r="B920" s="748"/>
      <c r="C920" s="741"/>
      <c r="D920" s="741"/>
      <c r="E920" s="778"/>
      <c r="F920" s="741"/>
      <c r="G920" s="749"/>
      <c r="H920" s="748"/>
      <c r="I920" s="748"/>
      <c r="J920" s="748"/>
      <c r="K920" s="748"/>
      <c r="L920" s="748"/>
      <c r="M920" s="748"/>
      <c r="N920" s="748"/>
    </row>
    <row r="921">
      <c r="A921" s="741"/>
      <c r="B921" s="748"/>
      <c r="C921" s="741"/>
      <c r="D921" s="741"/>
      <c r="E921" s="778"/>
      <c r="F921" s="741"/>
      <c r="G921" s="749"/>
      <c r="H921" s="748"/>
      <c r="I921" s="748"/>
      <c r="J921" s="748"/>
      <c r="K921" s="748"/>
      <c r="L921" s="748"/>
      <c r="M921" s="748"/>
      <c r="N921" s="748"/>
    </row>
    <row r="922">
      <c r="A922" s="741"/>
      <c r="B922" s="748"/>
      <c r="C922" s="741"/>
      <c r="D922" s="741"/>
      <c r="E922" s="778"/>
      <c r="F922" s="741"/>
      <c r="G922" s="749"/>
      <c r="H922" s="748"/>
      <c r="I922" s="748"/>
      <c r="J922" s="748"/>
      <c r="K922" s="748"/>
      <c r="L922" s="748"/>
      <c r="M922" s="748"/>
      <c r="N922" s="748"/>
    </row>
    <row r="923">
      <c r="A923" s="741"/>
      <c r="B923" s="748"/>
      <c r="C923" s="741"/>
      <c r="D923" s="741"/>
      <c r="E923" s="778"/>
      <c r="F923" s="741"/>
      <c r="G923" s="749"/>
      <c r="H923" s="748"/>
      <c r="I923" s="748"/>
      <c r="J923" s="748"/>
      <c r="K923" s="748"/>
      <c r="L923" s="748"/>
      <c r="M923" s="748"/>
      <c r="N923" s="748"/>
    </row>
    <row r="924">
      <c r="A924" s="741"/>
      <c r="B924" s="748"/>
      <c r="C924" s="741"/>
      <c r="D924" s="741"/>
      <c r="E924" s="778"/>
      <c r="F924" s="741"/>
      <c r="G924" s="749"/>
      <c r="H924" s="748"/>
      <c r="I924" s="748"/>
      <c r="J924" s="748"/>
      <c r="K924" s="748"/>
      <c r="L924" s="748"/>
      <c r="M924" s="748"/>
      <c r="N924" s="748"/>
    </row>
    <row r="925">
      <c r="A925" s="741"/>
      <c r="B925" s="748"/>
      <c r="C925" s="741"/>
      <c r="D925" s="741"/>
      <c r="E925" s="778"/>
      <c r="F925" s="741"/>
      <c r="G925" s="749"/>
      <c r="H925" s="748"/>
      <c r="I925" s="748"/>
      <c r="J925" s="748"/>
      <c r="K925" s="748"/>
      <c r="L925" s="748"/>
      <c r="M925" s="748"/>
      <c r="N925" s="748"/>
    </row>
    <row r="926">
      <c r="A926" s="741"/>
      <c r="B926" s="748"/>
      <c r="C926" s="741"/>
      <c r="D926" s="741"/>
      <c r="E926" s="778"/>
      <c r="F926" s="741"/>
      <c r="G926" s="749"/>
      <c r="H926" s="748"/>
      <c r="I926" s="748"/>
      <c r="J926" s="748"/>
      <c r="K926" s="748"/>
      <c r="L926" s="748"/>
      <c r="M926" s="748"/>
      <c r="N926" s="748"/>
    </row>
    <row r="927">
      <c r="A927" s="741"/>
      <c r="B927" s="748"/>
      <c r="C927" s="741"/>
      <c r="D927" s="741"/>
      <c r="E927" s="778"/>
      <c r="F927" s="741"/>
      <c r="G927" s="749"/>
      <c r="H927" s="748"/>
      <c r="I927" s="748"/>
      <c r="J927" s="748"/>
      <c r="K927" s="748"/>
      <c r="L927" s="748"/>
      <c r="M927" s="748"/>
      <c r="N927" s="748"/>
    </row>
    <row r="928">
      <c r="A928" s="741"/>
      <c r="B928" s="748"/>
      <c r="C928" s="741"/>
      <c r="D928" s="741"/>
      <c r="E928" s="778"/>
      <c r="F928" s="741"/>
      <c r="G928" s="749"/>
      <c r="H928" s="748"/>
      <c r="I928" s="748"/>
      <c r="J928" s="748"/>
      <c r="K928" s="748"/>
      <c r="L928" s="748"/>
      <c r="M928" s="748"/>
      <c r="N928" s="748"/>
    </row>
    <row r="929">
      <c r="A929" s="741"/>
      <c r="B929" s="748"/>
      <c r="C929" s="741"/>
      <c r="D929" s="741"/>
      <c r="E929" s="778"/>
      <c r="F929" s="741"/>
      <c r="G929" s="749"/>
      <c r="H929" s="748"/>
      <c r="I929" s="748"/>
      <c r="J929" s="748"/>
      <c r="K929" s="748"/>
      <c r="L929" s="748"/>
      <c r="M929" s="748"/>
      <c r="N929" s="748"/>
    </row>
    <row r="930">
      <c r="A930" s="741"/>
      <c r="B930" s="748"/>
      <c r="C930" s="741"/>
      <c r="D930" s="741"/>
      <c r="E930" s="778"/>
      <c r="F930" s="741"/>
      <c r="G930" s="749"/>
      <c r="H930" s="748"/>
      <c r="I930" s="748"/>
      <c r="J930" s="748"/>
      <c r="K930" s="748"/>
      <c r="L930" s="748"/>
      <c r="M930" s="748"/>
      <c r="N930" s="748"/>
    </row>
    <row r="931">
      <c r="A931" s="741"/>
      <c r="B931" s="748"/>
      <c r="C931" s="741"/>
      <c r="D931" s="741"/>
      <c r="E931" s="778"/>
      <c r="F931" s="741"/>
      <c r="G931" s="749"/>
      <c r="H931" s="748"/>
      <c r="I931" s="748"/>
      <c r="J931" s="748"/>
      <c r="K931" s="748"/>
      <c r="L931" s="748"/>
      <c r="M931" s="748"/>
      <c r="N931" s="748"/>
    </row>
    <row r="932">
      <c r="A932" s="741"/>
      <c r="B932" s="748"/>
      <c r="C932" s="741"/>
      <c r="D932" s="741"/>
      <c r="E932" s="778"/>
      <c r="F932" s="741"/>
      <c r="G932" s="749"/>
      <c r="H932" s="748"/>
      <c r="I932" s="748"/>
      <c r="J932" s="748"/>
      <c r="K932" s="748"/>
      <c r="L932" s="748"/>
      <c r="M932" s="748"/>
      <c r="N932" s="748"/>
    </row>
    <row r="933">
      <c r="A933" s="741"/>
      <c r="B933" s="748"/>
      <c r="C933" s="741"/>
      <c r="D933" s="741"/>
      <c r="E933" s="778"/>
      <c r="F933" s="741"/>
      <c r="G933" s="749"/>
      <c r="H933" s="748"/>
      <c r="I933" s="748"/>
      <c r="J933" s="748"/>
      <c r="K933" s="748"/>
      <c r="L933" s="748"/>
      <c r="M933" s="748"/>
      <c r="N933" s="748"/>
    </row>
    <row r="934">
      <c r="A934" s="741"/>
      <c r="B934" s="748"/>
      <c r="C934" s="741"/>
      <c r="D934" s="741"/>
      <c r="E934" s="778"/>
      <c r="F934" s="741"/>
      <c r="G934" s="749"/>
      <c r="H934" s="748"/>
      <c r="I934" s="748"/>
      <c r="J934" s="748"/>
      <c r="K934" s="748"/>
      <c r="L934" s="748"/>
      <c r="M934" s="748"/>
      <c r="N934" s="748"/>
    </row>
    <row r="935">
      <c r="A935" s="741"/>
      <c r="B935" s="748"/>
      <c r="C935" s="741"/>
      <c r="D935" s="741"/>
      <c r="E935" s="778"/>
      <c r="F935" s="741"/>
      <c r="G935" s="749"/>
      <c r="H935" s="748"/>
      <c r="I935" s="748"/>
      <c r="J935" s="748"/>
      <c r="K935" s="748"/>
      <c r="L935" s="748"/>
      <c r="M935" s="748"/>
      <c r="N935" s="748"/>
    </row>
    <row r="936">
      <c r="A936" s="741"/>
      <c r="B936" s="748"/>
      <c r="C936" s="741"/>
      <c r="D936" s="741"/>
      <c r="E936" s="778"/>
      <c r="F936" s="741"/>
      <c r="G936" s="749"/>
      <c r="H936" s="748"/>
      <c r="I936" s="748"/>
      <c r="J936" s="748"/>
      <c r="K936" s="748"/>
      <c r="L936" s="748"/>
      <c r="M936" s="748"/>
      <c r="N936" s="748"/>
    </row>
    <row r="937">
      <c r="A937" s="741"/>
      <c r="B937" s="748"/>
      <c r="C937" s="741"/>
      <c r="D937" s="741"/>
      <c r="E937" s="778"/>
      <c r="F937" s="741"/>
      <c r="G937" s="749"/>
      <c r="H937" s="748"/>
      <c r="I937" s="748"/>
      <c r="J937" s="748"/>
      <c r="K937" s="748"/>
      <c r="L937" s="748"/>
      <c r="M937" s="748"/>
      <c r="N937" s="748"/>
    </row>
    <row r="938">
      <c r="A938" s="741"/>
      <c r="B938" s="748"/>
      <c r="C938" s="741"/>
      <c r="D938" s="741"/>
      <c r="E938" s="778"/>
      <c r="F938" s="741"/>
      <c r="G938" s="749"/>
      <c r="H938" s="748"/>
      <c r="I938" s="748"/>
      <c r="J938" s="748"/>
      <c r="K938" s="748"/>
      <c r="L938" s="748"/>
      <c r="M938" s="748"/>
      <c r="N938" s="748"/>
    </row>
    <row r="939">
      <c r="A939" s="741"/>
      <c r="B939" s="748"/>
      <c r="C939" s="741"/>
      <c r="D939" s="741"/>
      <c r="E939" s="778"/>
      <c r="F939" s="741"/>
      <c r="G939" s="749"/>
      <c r="H939" s="748"/>
      <c r="I939" s="748"/>
      <c r="J939" s="748"/>
      <c r="K939" s="748"/>
      <c r="L939" s="748"/>
      <c r="M939" s="748"/>
      <c r="N939" s="748"/>
    </row>
    <row r="940">
      <c r="A940" s="741"/>
      <c r="B940" s="748"/>
      <c r="C940" s="741"/>
      <c r="D940" s="741"/>
      <c r="E940" s="778"/>
      <c r="F940" s="741"/>
      <c r="G940" s="749"/>
      <c r="H940" s="748"/>
      <c r="I940" s="748"/>
      <c r="J940" s="748"/>
      <c r="K940" s="748"/>
      <c r="L940" s="748"/>
      <c r="M940" s="748"/>
      <c r="N940" s="748"/>
    </row>
    <row r="941">
      <c r="A941" s="741"/>
      <c r="B941" s="748"/>
      <c r="C941" s="741"/>
      <c r="D941" s="741"/>
      <c r="E941" s="778"/>
      <c r="F941" s="741"/>
      <c r="G941" s="749"/>
      <c r="H941" s="748"/>
      <c r="I941" s="748"/>
      <c r="J941" s="748"/>
      <c r="K941" s="748"/>
      <c r="L941" s="748"/>
      <c r="M941" s="748"/>
      <c r="N941" s="748"/>
    </row>
    <row r="942">
      <c r="A942" s="741"/>
      <c r="B942" s="748"/>
      <c r="C942" s="741"/>
      <c r="D942" s="741"/>
      <c r="E942" s="778"/>
      <c r="F942" s="741"/>
      <c r="G942" s="749"/>
      <c r="H942" s="748"/>
      <c r="I942" s="748"/>
      <c r="J942" s="748"/>
      <c r="K942" s="748"/>
      <c r="L942" s="748"/>
      <c r="M942" s="748"/>
      <c r="N942" s="748"/>
    </row>
    <row r="943">
      <c r="A943" s="741"/>
      <c r="B943" s="748"/>
      <c r="C943" s="741"/>
      <c r="D943" s="741"/>
      <c r="E943" s="778"/>
      <c r="F943" s="741"/>
      <c r="G943" s="749"/>
      <c r="H943" s="748"/>
      <c r="I943" s="748"/>
      <c r="J943" s="748"/>
      <c r="K943" s="748"/>
      <c r="L943" s="748"/>
      <c r="M943" s="748"/>
      <c r="N943" s="748"/>
    </row>
    <row r="944">
      <c r="A944" s="741"/>
      <c r="B944" s="748"/>
      <c r="C944" s="741"/>
      <c r="D944" s="741"/>
      <c r="E944" s="778"/>
      <c r="F944" s="741"/>
      <c r="G944" s="749"/>
      <c r="H944" s="748"/>
      <c r="I944" s="748"/>
      <c r="J944" s="748"/>
      <c r="K944" s="748"/>
      <c r="L944" s="748"/>
      <c r="M944" s="748"/>
      <c r="N944" s="748"/>
    </row>
    <row r="945">
      <c r="A945" s="741"/>
      <c r="B945" s="748"/>
      <c r="C945" s="741"/>
      <c r="D945" s="741"/>
      <c r="E945" s="778"/>
      <c r="F945" s="741"/>
      <c r="G945" s="749"/>
      <c r="H945" s="748"/>
      <c r="I945" s="748"/>
      <c r="J945" s="748"/>
      <c r="K945" s="748"/>
      <c r="L945" s="748"/>
      <c r="M945" s="748"/>
      <c r="N945" s="748"/>
    </row>
    <row r="946">
      <c r="A946" s="741"/>
      <c r="B946" s="748"/>
      <c r="C946" s="741"/>
      <c r="D946" s="741"/>
      <c r="E946" s="778"/>
      <c r="F946" s="741"/>
      <c r="G946" s="749"/>
      <c r="H946" s="748"/>
      <c r="I946" s="748"/>
      <c r="J946" s="748"/>
      <c r="K946" s="748"/>
      <c r="L946" s="748"/>
      <c r="M946" s="748"/>
      <c r="N946" s="748"/>
    </row>
    <row r="947">
      <c r="A947" s="741"/>
      <c r="B947" s="748"/>
      <c r="C947" s="741"/>
      <c r="D947" s="741"/>
      <c r="E947" s="778"/>
      <c r="F947" s="741"/>
      <c r="G947" s="749"/>
      <c r="H947" s="748"/>
      <c r="I947" s="748"/>
      <c r="J947" s="748"/>
      <c r="K947" s="748"/>
      <c r="L947" s="748"/>
      <c r="M947" s="748"/>
      <c r="N947" s="748"/>
    </row>
    <row r="948">
      <c r="A948" s="741"/>
      <c r="B948" s="748"/>
      <c r="C948" s="741"/>
      <c r="D948" s="741"/>
      <c r="E948" s="778"/>
      <c r="F948" s="741"/>
      <c r="G948" s="749"/>
      <c r="H948" s="748"/>
      <c r="I948" s="748"/>
      <c r="J948" s="748"/>
      <c r="K948" s="748"/>
      <c r="L948" s="748"/>
      <c r="M948" s="748"/>
      <c r="N948" s="748"/>
    </row>
    <row r="949">
      <c r="A949" s="741"/>
      <c r="B949" s="748"/>
      <c r="C949" s="741"/>
      <c r="D949" s="741"/>
      <c r="E949" s="778"/>
      <c r="F949" s="741"/>
      <c r="G949" s="749"/>
      <c r="H949" s="748"/>
      <c r="I949" s="748"/>
      <c r="J949" s="748"/>
      <c r="K949" s="748"/>
      <c r="L949" s="748"/>
      <c r="M949" s="748"/>
      <c r="N949" s="748"/>
    </row>
    <row r="950">
      <c r="A950" s="741"/>
      <c r="B950" s="748"/>
      <c r="C950" s="741"/>
      <c r="D950" s="741"/>
      <c r="E950" s="778"/>
      <c r="F950" s="741"/>
      <c r="G950" s="749"/>
      <c r="H950" s="748"/>
      <c r="I950" s="748"/>
      <c r="J950" s="748"/>
      <c r="K950" s="748"/>
      <c r="L950" s="748"/>
      <c r="M950" s="748"/>
      <c r="N950" s="748"/>
    </row>
    <row r="951">
      <c r="A951" s="741"/>
      <c r="B951" s="748"/>
      <c r="C951" s="741"/>
      <c r="D951" s="741"/>
      <c r="E951" s="778"/>
      <c r="F951" s="741"/>
      <c r="G951" s="749"/>
      <c r="H951" s="748"/>
      <c r="I951" s="748"/>
      <c r="J951" s="748"/>
      <c r="K951" s="748"/>
      <c r="L951" s="748"/>
      <c r="M951" s="748"/>
      <c r="N951" s="748"/>
    </row>
    <row r="952">
      <c r="A952" s="741"/>
      <c r="B952" s="748"/>
      <c r="C952" s="741"/>
      <c r="D952" s="741"/>
      <c r="E952" s="778"/>
      <c r="F952" s="741"/>
      <c r="G952" s="749"/>
      <c r="H952" s="748"/>
      <c r="I952" s="748"/>
      <c r="J952" s="748"/>
      <c r="K952" s="748"/>
      <c r="L952" s="748"/>
      <c r="M952" s="748"/>
      <c r="N952" s="748"/>
    </row>
    <row r="953">
      <c r="A953" s="741"/>
      <c r="B953" s="748"/>
      <c r="C953" s="741"/>
      <c r="D953" s="741"/>
      <c r="E953" s="778"/>
      <c r="F953" s="741"/>
      <c r="G953" s="749"/>
      <c r="H953" s="748"/>
      <c r="I953" s="748"/>
      <c r="J953" s="748"/>
      <c r="K953" s="748"/>
      <c r="L953" s="748"/>
      <c r="M953" s="748"/>
      <c r="N953" s="748"/>
    </row>
    <row r="954">
      <c r="A954" s="741"/>
      <c r="B954" s="748"/>
      <c r="C954" s="741"/>
      <c r="D954" s="741"/>
      <c r="E954" s="778"/>
      <c r="F954" s="741"/>
      <c r="G954" s="749"/>
      <c r="H954" s="748"/>
      <c r="I954" s="748"/>
      <c r="J954" s="748"/>
      <c r="K954" s="748"/>
      <c r="L954" s="748"/>
      <c r="M954" s="748"/>
      <c r="N954" s="748"/>
    </row>
    <row r="955">
      <c r="A955" s="741"/>
      <c r="B955" s="748"/>
      <c r="C955" s="741"/>
      <c r="D955" s="741"/>
      <c r="E955" s="778"/>
      <c r="F955" s="741"/>
      <c r="G955" s="749"/>
      <c r="H955" s="748"/>
      <c r="I955" s="748"/>
      <c r="J955" s="748"/>
      <c r="K955" s="748"/>
      <c r="L955" s="748"/>
      <c r="M955" s="748"/>
      <c r="N955" s="748"/>
    </row>
    <row r="956">
      <c r="A956" s="741"/>
      <c r="B956" s="748"/>
      <c r="C956" s="741"/>
      <c r="D956" s="741"/>
      <c r="E956" s="778"/>
      <c r="F956" s="741"/>
      <c r="G956" s="749"/>
      <c r="H956" s="748"/>
      <c r="I956" s="748"/>
      <c r="J956" s="748"/>
      <c r="K956" s="748"/>
      <c r="L956" s="748"/>
      <c r="M956" s="748"/>
      <c r="N956" s="748"/>
    </row>
    <row r="957">
      <c r="A957" s="741"/>
      <c r="B957" s="748"/>
      <c r="C957" s="741"/>
      <c r="D957" s="741"/>
      <c r="E957" s="778"/>
      <c r="F957" s="741"/>
      <c r="G957" s="749"/>
      <c r="H957" s="748"/>
      <c r="I957" s="748"/>
      <c r="J957" s="748"/>
      <c r="K957" s="748"/>
      <c r="L957" s="748"/>
      <c r="M957" s="748"/>
      <c r="N957" s="748"/>
    </row>
    <row r="958">
      <c r="A958" s="741"/>
      <c r="B958" s="748"/>
      <c r="C958" s="741"/>
      <c r="D958" s="741"/>
      <c r="E958" s="778"/>
      <c r="F958" s="741"/>
      <c r="G958" s="749"/>
      <c r="H958" s="748"/>
      <c r="I958" s="748"/>
      <c r="J958" s="748"/>
      <c r="K958" s="748"/>
      <c r="L958" s="748"/>
      <c r="M958" s="748"/>
      <c r="N958" s="748"/>
    </row>
    <row r="959">
      <c r="A959" s="741"/>
      <c r="B959" s="748"/>
      <c r="C959" s="741"/>
      <c r="D959" s="741"/>
      <c r="E959" s="778"/>
      <c r="F959" s="741"/>
      <c r="G959" s="749"/>
      <c r="H959" s="748"/>
      <c r="I959" s="748"/>
      <c r="J959" s="748"/>
      <c r="K959" s="748"/>
      <c r="L959" s="748"/>
      <c r="M959" s="748"/>
      <c r="N959" s="748"/>
    </row>
    <row r="960">
      <c r="A960" s="741"/>
      <c r="B960" s="748"/>
      <c r="C960" s="741"/>
      <c r="D960" s="741"/>
      <c r="E960" s="778"/>
      <c r="F960" s="741"/>
      <c r="G960" s="749"/>
      <c r="H960" s="748"/>
      <c r="I960" s="748"/>
      <c r="J960" s="748"/>
      <c r="K960" s="748"/>
      <c r="L960" s="748"/>
      <c r="M960" s="748"/>
      <c r="N960" s="748"/>
    </row>
    <row r="961">
      <c r="A961" s="741"/>
      <c r="B961" s="748"/>
      <c r="C961" s="741"/>
      <c r="D961" s="741"/>
      <c r="E961" s="778"/>
      <c r="F961" s="741"/>
      <c r="G961" s="749"/>
      <c r="H961" s="748"/>
      <c r="I961" s="748"/>
      <c r="J961" s="748"/>
      <c r="K961" s="748"/>
      <c r="L961" s="748"/>
      <c r="M961" s="748"/>
      <c r="N961" s="748"/>
    </row>
    <row r="962">
      <c r="A962" s="741"/>
      <c r="B962" s="748"/>
      <c r="C962" s="741"/>
      <c r="D962" s="741"/>
      <c r="E962" s="778"/>
      <c r="F962" s="741"/>
      <c r="G962" s="749"/>
      <c r="H962" s="748"/>
      <c r="I962" s="748"/>
      <c r="J962" s="748"/>
      <c r="K962" s="748"/>
      <c r="L962" s="748"/>
      <c r="M962" s="748"/>
      <c r="N962" s="748"/>
    </row>
    <row r="963">
      <c r="A963" s="741"/>
      <c r="B963" s="748"/>
      <c r="C963" s="741"/>
      <c r="D963" s="741"/>
      <c r="E963" s="778"/>
      <c r="F963" s="741"/>
      <c r="G963" s="749"/>
      <c r="H963" s="748"/>
      <c r="I963" s="748"/>
      <c r="J963" s="748"/>
      <c r="K963" s="748"/>
      <c r="L963" s="748"/>
      <c r="M963" s="748"/>
      <c r="N963" s="748"/>
    </row>
    <row r="964">
      <c r="A964" s="741"/>
      <c r="B964" s="748"/>
      <c r="C964" s="741"/>
      <c r="D964" s="741"/>
      <c r="E964" s="778"/>
      <c r="F964" s="741"/>
      <c r="G964" s="749"/>
      <c r="H964" s="748"/>
      <c r="I964" s="748"/>
      <c r="J964" s="748"/>
      <c r="K964" s="748"/>
      <c r="L964" s="748"/>
      <c r="M964" s="748"/>
      <c r="N964" s="748"/>
    </row>
    <row r="965">
      <c r="A965" s="741"/>
      <c r="B965" s="748"/>
      <c r="C965" s="741"/>
      <c r="D965" s="741"/>
      <c r="E965" s="778"/>
      <c r="F965" s="741"/>
      <c r="G965" s="749"/>
      <c r="H965" s="748"/>
      <c r="I965" s="748"/>
      <c r="J965" s="748"/>
      <c r="K965" s="748"/>
      <c r="L965" s="748"/>
      <c r="M965" s="748"/>
      <c r="N965" s="748"/>
    </row>
    <row r="966">
      <c r="A966" s="741"/>
      <c r="B966" s="748"/>
      <c r="C966" s="741"/>
      <c r="D966" s="741"/>
      <c r="E966" s="778"/>
      <c r="F966" s="741"/>
      <c r="G966" s="749"/>
      <c r="H966" s="748"/>
      <c r="I966" s="748"/>
      <c r="J966" s="748"/>
      <c r="K966" s="748"/>
      <c r="L966" s="748"/>
      <c r="M966" s="748"/>
      <c r="N966" s="748"/>
    </row>
    <row r="967">
      <c r="A967" s="741"/>
      <c r="B967" s="748"/>
      <c r="C967" s="741"/>
      <c r="D967" s="741"/>
      <c r="E967" s="778"/>
      <c r="F967" s="741"/>
      <c r="G967" s="749"/>
      <c r="H967" s="748"/>
      <c r="I967" s="748"/>
      <c r="J967" s="748"/>
      <c r="K967" s="748"/>
      <c r="L967" s="748"/>
      <c r="M967" s="748"/>
      <c r="N967" s="748"/>
    </row>
    <row r="968">
      <c r="A968" s="741"/>
      <c r="B968" s="748"/>
      <c r="C968" s="741"/>
      <c r="D968" s="741"/>
      <c r="E968" s="778"/>
      <c r="F968" s="741"/>
      <c r="G968" s="749"/>
      <c r="H968" s="748"/>
      <c r="I968" s="748"/>
      <c r="J968" s="748"/>
      <c r="K968" s="748"/>
      <c r="L968" s="748"/>
      <c r="M968" s="748"/>
      <c r="N968" s="748"/>
    </row>
    <row r="969">
      <c r="A969" s="741"/>
      <c r="B969" s="748"/>
      <c r="C969" s="741"/>
      <c r="D969" s="741"/>
      <c r="E969" s="778"/>
      <c r="F969" s="741"/>
      <c r="G969" s="749"/>
      <c r="H969" s="748"/>
      <c r="I969" s="748"/>
      <c r="J969" s="748"/>
      <c r="K969" s="748"/>
      <c r="L969" s="748"/>
      <c r="M969" s="748"/>
      <c r="N969" s="748"/>
    </row>
    <row r="970">
      <c r="A970" s="741"/>
      <c r="B970" s="748"/>
      <c r="C970" s="741"/>
      <c r="D970" s="741"/>
      <c r="E970" s="778"/>
      <c r="F970" s="741"/>
      <c r="G970" s="749"/>
      <c r="H970" s="748"/>
      <c r="I970" s="748"/>
      <c r="J970" s="748"/>
      <c r="K970" s="748"/>
      <c r="L970" s="748"/>
      <c r="M970" s="748"/>
      <c r="N970" s="748"/>
    </row>
    <row r="971">
      <c r="A971" s="741"/>
      <c r="B971" s="748"/>
      <c r="C971" s="741"/>
      <c r="D971" s="741"/>
      <c r="E971" s="778"/>
      <c r="F971" s="741"/>
      <c r="G971" s="749"/>
      <c r="H971" s="748"/>
      <c r="I971" s="748"/>
      <c r="J971" s="748"/>
      <c r="K971" s="748"/>
      <c r="L971" s="748"/>
      <c r="M971" s="748"/>
      <c r="N971" s="748"/>
    </row>
    <row r="972">
      <c r="A972" s="741"/>
      <c r="B972" s="748"/>
      <c r="C972" s="741"/>
      <c r="D972" s="741"/>
      <c r="E972" s="778"/>
      <c r="F972" s="741"/>
      <c r="G972" s="749"/>
      <c r="H972" s="748"/>
      <c r="I972" s="748"/>
      <c r="J972" s="748"/>
      <c r="K972" s="748"/>
      <c r="L972" s="748"/>
      <c r="M972" s="748"/>
      <c r="N972" s="748"/>
    </row>
    <row r="973">
      <c r="A973" s="741"/>
      <c r="B973" s="748"/>
      <c r="C973" s="741"/>
      <c r="D973" s="741"/>
      <c r="E973" s="778"/>
      <c r="F973" s="741"/>
      <c r="G973" s="749"/>
      <c r="H973" s="748"/>
      <c r="I973" s="748"/>
      <c r="J973" s="748"/>
      <c r="K973" s="748"/>
      <c r="L973" s="748"/>
      <c r="M973" s="748"/>
      <c r="N973" s="748"/>
    </row>
    <row r="974">
      <c r="A974" s="741"/>
      <c r="B974" s="748"/>
      <c r="C974" s="741"/>
      <c r="D974" s="741"/>
      <c r="E974" s="778"/>
      <c r="F974" s="741"/>
      <c r="G974" s="749"/>
      <c r="H974" s="748"/>
      <c r="I974" s="748"/>
      <c r="J974" s="748"/>
      <c r="K974" s="748"/>
      <c r="L974" s="748"/>
      <c r="M974" s="748"/>
      <c r="N974" s="748"/>
    </row>
    <row r="975">
      <c r="A975" s="741"/>
      <c r="B975" s="748"/>
      <c r="C975" s="741"/>
      <c r="D975" s="741"/>
      <c r="E975" s="778"/>
      <c r="F975" s="741"/>
      <c r="G975" s="749"/>
      <c r="H975" s="748"/>
      <c r="I975" s="748"/>
      <c r="J975" s="748"/>
      <c r="K975" s="748"/>
      <c r="L975" s="748"/>
      <c r="M975" s="748"/>
      <c r="N975" s="748"/>
    </row>
    <row r="976">
      <c r="A976" s="741"/>
      <c r="B976" s="748"/>
      <c r="C976" s="741"/>
      <c r="D976" s="741"/>
      <c r="E976" s="778"/>
      <c r="F976" s="741"/>
      <c r="G976" s="749"/>
      <c r="H976" s="748"/>
      <c r="I976" s="748"/>
      <c r="J976" s="748"/>
      <c r="K976" s="748"/>
      <c r="L976" s="748"/>
      <c r="M976" s="748"/>
      <c r="N976" s="748"/>
    </row>
    <row r="977">
      <c r="A977" s="741"/>
      <c r="B977" s="748"/>
      <c r="C977" s="741"/>
      <c r="D977" s="741"/>
      <c r="E977" s="778"/>
      <c r="F977" s="741"/>
      <c r="G977" s="749"/>
      <c r="H977" s="748"/>
      <c r="I977" s="748"/>
      <c r="J977" s="748"/>
      <c r="K977" s="748"/>
      <c r="L977" s="748"/>
      <c r="M977" s="748"/>
      <c r="N977" s="748"/>
    </row>
    <row r="978">
      <c r="A978" s="741"/>
      <c r="B978" s="748"/>
      <c r="C978" s="741"/>
      <c r="D978" s="741"/>
      <c r="E978" s="778"/>
      <c r="F978" s="741"/>
      <c r="G978" s="749"/>
      <c r="H978" s="748"/>
      <c r="I978" s="748"/>
      <c r="J978" s="748"/>
      <c r="K978" s="748"/>
      <c r="L978" s="748"/>
      <c r="M978" s="748"/>
      <c r="N978" s="748"/>
    </row>
    <row r="979">
      <c r="A979" s="741"/>
      <c r="B979" s="748"/>
      <c r="C979" s="741"/>
      <c r="D979" s="741"/>
      <c r="E979" s="778"/>
      <c r="F979" s="741"/>
      <c r="G979" s="749"/>
      <c r="H979" s="748"/>
      <c r="I979" s="748"/>
      <c r="J979" s="748"/>
      <c r="K979" s="748"/>
      <c r="L979" s="748"/>
      <c r="M979" s="748"/>
      <c r="N979" s="748"/>
    </row>
    <row r="980">
      <c r="A980" s="741"/>
      <c r="B980" s="748"/>
      <c r="C980" s="741"/>
      <c r="D980" s="741"/>
      <c r="E980" s="778"/>
      <c r="F980" s="741"/>
      <c r="G980" s="749"/>
      <c r="H980" s="748"/>
      <c r="I980" s="748"/>
      <c r="J980" s="748"/>
      <c r="K980" s="748"/>
      <c r="L980" s="748"/>
      <c r="M980" s="748"/>
      <c r="N980" s="748"/>
    </row>
    <row r="981">
      <c r="A981" s="741"/>
      <c r="B981" s="748"/>
      <c r="C981" s="741"/>
      <c r="D981" s="741"/>
      <c r="E981" s="778"/>
      <c r="F981" s="741"/>
      <c r="G981" s="749"/>
      <c r="H981" s="748"/>
      <c r="I981" s="748"/>
      <c r="J981" s="748"/>
      <c r="K981" s="748"/>
      <c r="L981" s="748"/>
      <c r="M981" s="748"/>
      <c r="N981" s="748"/>
    </row>
    <row r="982">
      <c r="A982" s="741"/>
      <c r="B982" s="748"/>
      <c r="C982" s="741"/>
      <c r="D982" s="741"/>
      <c r="E982" s="778"/>
      <c r="F982" s="741"/>
      <c r="G982" s="749"/>
      <c r="H982" s="748"/>
      <c r="I982" s="748"/>
      <c r="J982" s="748"/>
      <c r="K982" s="748"/>
      <c r="L982" s="748"/>
      <c r="M982" s="748"/>
      <c r="N982" s="748"/>
    </row>
    <row r="983">
      <c r="A983" s="741"/>
      <c r="B983" s="748"/>
      <c r="C983" s="741"/>
      <c r="D983" s="741"/>
      <c r="E983" s="778"/>
      <c r="F983" s="741"/>
      <c r="G983" s="749"/>
      <c r="H983" s="748"/>
      <c r="I983" s="748"/>
      <c r="J983" s="748"/>
      <c r="K983" s="748"/>
      <c r="L983" s="748"/>
      <c r="M983" s="748"/>
      <c r="N983" s="748"/>
    </row>
    <row r="984">
      <c r="A984" s="741"/>
      <c r="B984" s="748"/>
      <c r="C984" s="741"/>
      <c r="D984" s="741"/>
      <c r="E984" s="778"/>
      <c r="F984" s="741"/>
      <c r="G984" s="749"/>
      <c r="H984" s="748"/>
      <c r="I984" s="748"/>
      <c r="J984" s="748"/>
      <c r="K984" s="748"/>
      <c r="L984" s="748"/>
      <c r="M984" s="748"/>
      <c r="N984" s="748"/>
    </row>
  </sheetData>
  <autoFilter ref="$A$5:$G$554"/>
  <mergeCells count="6">
    <mergeCell ref="A1:G1"/>
    <mergeCell ref="A3:A4"/>
    <mergeCell ref="B3:B4"/>
    <mergeCell ref="C3:C4"/>
    <mergeCell ref="D3:F3"/>
    <mergeCell ref="G3:G4"/>
  </mergeCells>
  <conditionalFormatting sqref="D6:D554">
    <cfRule type="containsText" dxfId="9" priority="1" operator="containsText" text="Tidak Ada">
      <formula>NOT(ISERROR(SEARCH(("Tidak Ada"),(D6))))</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71"/>
    <col customWidth="1" min="3" max="3" width="39.57"/>
    <col customWidth="1" min="4" max="4" width="61.0"/>
  </cols>
  <sheetData>
    <row r="1">
      <c r="A1" s="748"/>
      <c r="B1" s="741"/>
      <c r="C1" s="77"/>
      <c r="D1" s="77"/>
      <c r="E1" s="748"/>
      <c r="F1" s="748"/>
      <c r="G1" s="748"/>
      <c r="H1" s="748"/>
      <c r="I1" s="748"/>
      <c r="J1" s="748"/>
      <c r="K1" s="748"/>
      <c r="L1" s="748"/>
      <c r="M1" s="748"/>
      <c r="N1" s="748"/>
      <c r="O1" s="748"/>
      <c r="P1" s="748"/>
    </row>
    <row r="2">
      <c r="A2" s="748"/>
      <c r="B2" s="741"/>
      <c r="C2" s="77"/>
      <c r="D2" s="77"/>
      <c r="E2" s="748"/>
      <c r="F2" s="748"/>
      <c r="G2" s="748"/>
      <c r="H2" s="748"/>
      <c r="I2" s="748"/>
      <c r="J2" s="748"/>
      <c r="K2" s="748"/>
      <c r="L2" s="748"/>
      <c r="M2" s="748"/>
      <c r="N2" s="748"/>
      <c r="O2" s="748"/>
      <c r="P2" s="748"/>
    </row>
    <row r="3">
      <c r="A3" s="748"/>
      <c r="B3" s="779" t="s">
        <v>606</v>
      </c>
      <c r="C3" s="780" t="s">
        <v>6922</v>
      </c>
      <c r="D3" s="780" t="s">
        <v>6873</v>
      </c>
      <c r="E3" s="748"/>
      <c r="F3" s="748"/>
      <c r="G3" s="748"/>
      <c r="H3" s="748"/>
      <c r="I3" s="748"/>
      <c r="J3" s="748"/>
      <c r="K3" s="748"/>
      <c r="L3" s="748"/>
      <c r="M3" s="748"/>
      <c r="N3" s="748"/>
      <c r="O3" s="748"/>
      <c r="P3" s="748"/>
    </row>
    <row r="4">
      <c r="A4" s="748"/>
      <c r="B4" s="145">
        <v>1.0</v>
      </c>
      <c r="C4" s="728" t="s">
        <v>6923</v>
      </c>
      <c r="D4" s="728" t="s">
        <v>6924</v>
      </c>
      <c r="E4" s="748"/>
      <c r="F4" s="748"/>
      <c r="G4" s="748"/>
      <c r="H4" s="748"/>
      <c r="I4" s="748"/>
      <c r="J4" s="748"/>
      <c r="K4" s="748"/>
      <c r="L4" s="748"/>
      <c r="M4" s="748"/>
      <c r="N4" s="748"/>
      <c r="O4" s="748"/>
      <c r="P4" s="748"/>
    </row>
    <row r="5">
      <c r="A5" s="748"/>
      <c r="B5" s="145">
        <v>2.0</v>
      </c>
      <c r="C5" s="728" t="s">
        <v>6925</v>
      </c>
      <c r="D5" s="728" t="s">
        <v>6926</v>
      </c>
      <c r="E5" s="748"/>
      <c r="F5" s="748"/>
      <c r="G5" s="748"/>
      <c r="H5" s="748"/>
      <c r="I5" s="748"/>
      <c r="J5" s="748"/>
      <c r="K5" s="748"/>
      <c r="L5" s="748"/>
      <c r="M5" s="748"/>
      <c r="N5" s="748"/>
      <c r="O5" s="748"/>
      <c r="P5" s="748"/>
    </row>
    <row r="6">
      <c r="A6" s="748"/>
      <c r="B6" s="145">
        <v>3.0</v>
      </c>
      <c r="C6" s="728" t="s">
        <v>6927</v>
      </c>
      <c r="D6" s="728" t="s">
        <v>6928</v>
      </c>
      <c r="E6" s="748"/>
      <c r="F6" s="748"/>
      <c r="G6" s="748"/>
      <c r="H6" s="748"/>
      <c r="I6" s="748"/>
      <c r="J6" s="748"/>
      <c r="K6" s="748"/>
      <c r="L6" s="748"/>
      <c r="M6" s="748"/>
      <c r="N6" s="748"/>
      <c r="O6" s="748"/>
      <c r="P6" s="748"/>
    </row>
    <row r="7">
      <c r="A7" s="748"/>
      <c r="B7" s="145">
        <v>4.0</v>
      </c>
      <c r="C7" s="728" t="s">
        <v>6929</v>
      </c>
      <c r="D7" s="728" t="s">
        <v>6930</v>
      </c>
      <c r="E7" s="748"/>
      <c r="F7" s="748"/>
      <c r="G7" s="748"/>
      <c r="H7" s="748"/>
      <c r="I7" s="748"/>
      <c r="J7" s="748"/>
      <c r="K7" s="748"/>
      <c r="L7" s="748"/>
      <c r="M7" s="748"/>
      <c r="N7" s="748"/>
      <c r="O7" s="748"/>
      <c r="P7" s="748"/>
    </row>
    <row r="8">
      <c r="A8" s="748"/>
      <c r="B8" s="145">
        <v>5.0</v>
      </c>
      <c r="C8" s="728" t="s">
        <v>4413</v>
      </c>
      <c r="D8" s="781" t="s">
        <v>6931</v>
      </c>
      <c r="E8" s="748"/>
      <c r="F8" s="748"/>
      <c r="G8" s="748"/>
      <c r="H8" s="748"/>
      <c r="I8" s="748"/>
      <c r="J8" s="748"/>
      <c r="K8" s="748"/>
      <c r="L8" s="748"/>
      <c r="M8" s="748"/>
      <c r="N8" s="748"/>
      <c r="O8" s="748"/>
      <c r="P8" s="748"/>
    </row>
    <row r="9">
      <c r="A9" s="748"/>
      <c r="B9" s="145">
        <v>6.0</v>
      </c>
      <c r="C9" s="728" t="s">
        <v>6932</v>
      </c>
      <c r="D9" s="728" t="s">
        <v>6933</v>
      </c>
      <c r="E9" s="748"/>
      <c r="F9" s="748"/>
      <c r="G9" s="748"/>
      <c r="H9" s="748"/>
      <c r="I9" s="748"/>
      <c r="J9" s="748"/>
      <c r="K9" s="748"/>
      <c r="L9" s="748"/>
      <c r="M9" s="748"/>
      <c r="N9" s="748"/>
      <c r="O9" s="748"/>
      <c r="P9" s="748"/>
    </row>
    <row r="10">
      <c r="A10" s="748"/>
      <c r="B10" s="145">
        <v>7.0</v>
      </c>
      <c r="C10" s="728" t="s">
        <v>6934</v>
      </c>
      <c r="D10" s="728" t="s">
        <v>6935</v>
      </c>
      <c r="E10" s="748"/>
      <c r="F10" s="748"/>
      <c r="G10" s="748"/>
      <c r="H10" s="748"/>
      <c r="I10" s="748"/>
      <c r="J10" s="748"/>
      <c r="K10" s="748"/>
      <c r="L10" s="748"/>
      <c r="M10" s="748"/>
      <c r="N10" s="748"/>
      <c r="O10" s="748"/>
      <c r="P10" s="748"/>
    </row>
    <row r="11">
      <c r="A11" s="748"/>
      <c r="B11" s="747"/>
      <c r="C11" s="77"/>
      <c r="D11" s="77"/>
      <c r="E11" s="748"/>
      <c r="F11" s="748"/>
      <c r="G11" s="748"/>
      <c r="H11" s="748"/>
      <c r="I11" s="748"/>
      <c r="J11" s="748"/>
      <c r="K11" s="748"/>
      <c r="L11" s="748"/>
      <c r="M11" s="748"/>
      <c r="N11" s="748"/>
      <c r="O11" s="748"/>
      <c r="P11" s="748"/>
    </row>
    <row r="12">
      <c r="A12" s="748"/>
      <c r="B12" s="747"/>
      <c r="C12" s="77"/>
      <c r="D12" s="77"/>
      <c r="E12" s="748"/>
      <c r="F12" s="748"/>
      <c r="G12" s="748"/>
      <c r="H12" s="748"/>
      <c r="I12" s="748"/>
      <c r="J12" s="748"/>
      <c r="K12" s="748"/>
      <c r="L12" s="748"/>
      <c r="M12" s="748"/>
      <c r="N12" s="748"/>
      <c r="O12" s="748"/>
      <c r="P12" s="748"/>
    </row>
    <row r="13">
      <c r="A13" s="748"/>
      <c r="B13" s="747"/>
      <c r="C13" s="77"/>
      <c r="D13" s="77"/>
      <c r="E13" s="748"/>
      <c r="F13" s="748"/>
      <c r="G13" s="748"/>
      <c r="H13" s="748"/>
      <c r="I13" s="748"/>
      <c r="J13" s="748"/>
      <c r="K13" s="748"/>
      <c r="L13" s="748"/>
      <c r="M13" s="748"/>
      <c r="N13" s="748"/>
      <c r="O13" s="748"/>
      <c r="P13" s="748"/>
    </row>
    <row r="14">
      <c r="A14" s="748"/>
      <c r="B14" s="741"/>
      <c r="C14" s="77"/>
      <c r="D14" s="77"/>
      <c r="E14" s="748"/>
      <c r="F14" s="748"/>
      <c r="G14" s="748"/>
      <c r="H14" s="748"/>
      <c r="I14" s="748"/>
      <c r="J14" s="748"/>
      <c r="K14" s="748"/>
      <c r="L14" s="748"/>
      <c r="M14" s="748"/>
      <c r="N14" s="748"/>
      <c r="O14" s="748"/>
      <c r="P14" s="748"/>
    </row>
    <row r="15">
      <c r="A15" s="748"/>
      <c r="B15" s="741"/>
      <c r="C15" s="77"/>
      <c r="D15" s="77"/>
      <c r="E15" s="748"/>
      <c r="F15" s="748"/>
      <c r="G15" s="748"/>
      <c r="H15" s="748"/>
      <c r="I15" s="748"/>
      <c r="J15" s="748"/>
      <c r="K15" s="748"/>
      <c r="L15" s="748"/>
      <c r="M15" s="748"/>
      <c r="N15" s="748"/>
      <c r="O15" s="748"/>
      <c r="P15" s="748"/>
    </row>
    <row r="16">
      <c r="A16" s="748"/>
      <c r="B16" s="741"/>
      <c r="C16" s="77"/>
      <c r="D16" s="77"/>
      <c r="E16" s="748"/>
      <c r="F16" s="748"/>
      <c r="G16" s="748"/>
      <c r="H16" s="748"/>
      <c r="I16" s="748"/>
      <c r="J16" s="748"/>
      <c r="K16" s="748"/>
      <c r="L16" s="748"/>
      <c r="M16" s="748"/>
      <c r="N16" s="748"/>
      <c r="O16" s="748"/>
      <c r="P16" s="748"/>
    </row>
    <row r="17">
      <c r="A17" s="748"/>
      <c r="B17" s="741"/>
      <c r="C17" s="77"/>
      <c r="D17" s="77"/>
      <c r="E17" s="748"/>
      <c r="F17" s="748"/>
      <c r="G17" s="748"/>
      <c r="H17" s="748"/>
      <c r="I17" s="748"/>
      <c r="J17" s="748"/>
      <c r="K17" s="748"/>
      <c r="L17" s="748"/>
      <c r="M17" s="748"/>
      <c r="N17" s="748"/>
      <c r="O17" s="748"/>
      <c r="P17" s="748"/>
    </row>
    <row r="18">
      <c r="A18" s="748"/>
      <c r="B18" s="741"/>
      <c r="C18" s="77"/>
      <c r="D18" s="77"/>
      <c r="E18" s="748"/>
      <c r="F18" s="748"/>
      <c r="G18" s="748"/>
      <c r="H18" s="748"/>
      <c r="I18" s="748"/>
      <c r="J18" s="748"/>
      <c r="K18" s="748"/>
      <c r="L18" s="748"/>
      <c r="M18" s="748"/>
      <c r="N18" s="748"/>
      <c r="O18" s="748"/>
      <c r="P18" s="748"/>
    </row>
    <row r="19">
      <c r="A19" s="748"/>
      <c r="B19" s="741"/>
      <c r="C19" s="77"/>
      <c r="D19" s="77"/>
      <c r="E19" s="748"/>
      <c r="F19" s="748"/>
      <c r="G19" s="748"/>
      <c r="H19" s="748"/>
      <c r="I19" s="748"/>
      <c r="J19" s="748"/>
      <c r="K19" s="748"/>
      <c r="L19" s="748"/>
      <c r="M19" s="748"/>
      <c r="N19" s="748"/>
      <c r="O19" s="748"/>
      <c r="P19" s="748"/>
    </row>
    <row r="20">
      <c r="A20" s="748"/>
      <c r="B20" s="741"/>
      <c r="C20" s="77"/>
      <c r="D20" s="77"/>
      <c r="E20" s="748"/>
      <c r="F20" s="748"/>
      <c r="G20" s="748"/>
      <c r="H20" s="748"/>
      <c r="I20" s="748"/>
      <c r="J20" s="748"/>
      <c r="K20" s="748"/>
      <c r="L20" s="748"/>
      <c r="M20" s="748"/>
      <c r="N20" s="748"/>
      <c r="O20" s="748"/>
      <c r="P20" s="748"/>
    </row>
    <row r="21">
      <c r="A21" s="748"/>
      <c r="B21" s="741"/>
      <c r="C21" s="77"/>
      <c r="D21" s="77"/>
      <c r="E21" s="748"/>
      <c r="F21" s="748"/>
      <c r="G21" s="748"/>
      <c r="H21" s="748"/>
      <c r="I21" s="748"/>
      <c r="J21" s="748"/>
      <c r="K21" s="748"/>
      <c r="L21" s="748"/>
      <c r="M21" s="748"/>
      <c r="N21" s="748"/>
      <c r="O21" s="748"/>
      <c r="P21" s="748"/>
    </row>
    <row r="22">
      <c r="A22" s="748"/>
      <c r="B22" s="741"/>
      <c r="C22" s="77"/>
      <c r="D22" s="77"/>
      <c r="E22" s="748"/>
      <c r="F22" s="748"/>
      <c r="G22" s="748"/>
      <c r="H22" s="748"/>
      <c r="I22" s="748"/>
      <c r="J22" s="748"/>
      <c r="K22" s="748"/>
      <c r="L22" s="748"/>
      <c r="M22" s="748"/>
      <c r="N22" s="748"/>
      <c r="O22" s="748"/>
      <c r="P22" s="748"/>
    </row>
    <row r="23">
      <c r="A23" s="748"/>
      <c r="B23" s="741"/>
      <c r="C23" s="77"/>
      <c r="D23" s="77"/>
      <c r="E23" s="748"/>
      <c r="F23" s="748"/>
      <c r="G23" s="748"/>
      <c r="H23" s="748"/>
      <c r="I23" s="748"/>
      <c r="J23" s="748"/>
      <c r="K23" s="748"/>
      <c r="L23" s="748"/>
      <c r="M23" s="748"/>
      <c r="N23" s="748"/>
      <c r="O23" s="748"/>
      <c r="P23" s="748"/>
    </row>
    <row r="24">
      <c r="A24" s="748"/>
      <c r="B24" s="741"/>
      <c r="C24" s="77"/>
      <c r="D24" s="77"/>
      <c r="E24" s="748"/>
      <c r="F24" s="748"/>
      <c r="G24" s="748"/>
      <c r="H24" s="748"/>
      <c r="I24" s="748"/>
      <c r="J24" s="748"/>
      <c r="K24" s="748"/>
      <c r="L24" s="748"/>
      <c r="M24" s="748"/>
      <c r="N24" s="748"/>
      <c r="O24" s="748"/>
      <c r="P24" s="748"/>
    </row>
    <row r="25">
      <c r="A25" s="748"/>
      <c r="B25" s="741"/>
      <c r="C25" s="77"/>
      <c r="D25" s="77"/>
      <c r="E25" s="748"/>
      <c r="F25" s="748"/>
      <c r="G25" s="748"/>
      <c r="H25" s="748"/>
      <c r="I25" s="748"/>
      <c r="J25" s="748"/>
      <c r="K25" s="748"/>
      <c r="L25" s="748"/>
      <c r="M25" s="748"/>
      <c r="N25" s="748"/>
      <c r="O25" s="748"/>
      <c r="P25" s="748"/>
    </row>
    <row r="26">
      <c r="A26" s="748"/>
      <c r="B26" s="741"/>
      <c r="C26" s="77"/>
      <c r="D26" s="77"/>
      <c r="E26" s="748"/>
      <c r="F26" s="748"/>
      <c r="G26" s="748"/>
      <c r="H26" s="748"/>
      <c r="I26" s="748"/>
      <c r="J26" s="748"/>
      <c r="K26" s="748"/>
      <c r="L26" s="748"/>
      <c r="M26" s="748"/>
      <c r="N26" s="748"/>
      <c r="O26" s="748"/>
      <c r="P26" s="748"/>
    </row>
    <row r="27">
      <c r="A27" s="748"/>
      <c r="B27" s="741"/>
      <c r="C27" s="77"/>
      <c r="D27" s="77"/>
      <c r="E27" s="748"/>
      <c r="F27" s="748"/>
      <c r="G27" s="748"/>
      <c r="H27" s="748"/>
      <c r="I27" s="748"/>
      <c r="J27" s="748"/>
      <c r="K27" s="748"/>
      <c r="L27" s="748"/>
      <c r="M27" s="748"/>
      <c r="N27" s="748"/>
      <c r="O27" s="748"/>
      <c r="P27" s="748"/>
    </row>
    <row r="28">
      <c r="A28" s="748"/>
      <c r="B28" s="741"/>
      <c r="C28" s="77"/>
      <c r="D28" s="77"/>
      <c r="E28" s="748"/>
      <c r="F28" s="748"/>
      <c r="G28" s="748"/>
      <c r="H28" s="748"/>
      <c r="I28" s="748"/>
      <c r="J28" s="748"/>
      <c r="K28" s="748"/>
      <c r="L28" s="748"/>
      <c r="M28" s="748"/>
      <c r="N28" s="748"/>
      <c r="O28" s="748"/>
      <c r="P28" s="748"/>
    </row>
    <row r="29">
      <c r="A29" s="748"/>
      <c r="B29" s="741"/>
      <c r="C29" s="77"/>
      <c r="D29" s="77"/>
      <c r="E29" s="748"/>
      <c r="F29" s="748"/>
      <c r="G29" s="748"/>
      <c r="H29" s="748"/>
      <c r="I29" s="748"/>
      <c r="J29" s="748"/>
      <c r="K29" s="748"/>
      <c r="L29" s="748"/>
      <c r="M29" s="748"/>
      <c r="N29" s="748"/>
      <c r="O29" s="748"/>
      <c r="P29" s="748"/>
    </row>
    <row r="30">
      <c r="A30" s="748"/>
      <c r="B30" s="741"/>
      <c r="C30" s="77"/>
      <c r="D30" s="77"/>
      <c r="E30" s="748"/>
      <c r="F30" s="748"/>
      <c r="G30" s="748"/>
      <c r="H30" s="748"/>
      <c r="I30" s="748"/>
      <c r="J30" s="748"/>
      <c r="K30" s="748"/>
      <c r="L30" s="748"/>
      <c r="M30" s="748"/>
      <c r="N30" s="748"/>
      <c r="O30" s="748"/>
      <c r="P30" s="748"/>
    </row>
    <row r="31">
      <c r="A31" s="748"/>
      <c r="B31" s="741"/>
      <c r="C31" s="77"/>
      <c r="D31" s="77"/>
      <c r="E31" s="748"/>
      <c r="F31" s="748"/>
      <c r="G31" s="748"/>
      <c r="H31" s="748"/>
      <c r="I31" s="748"/>
      <c r="J31" s="748"/>
      <c r="K31" s="748"/>
      <c r="L31" s="748"/>
      <c r="M31" s="748"/>
      <c r="N31" s="748"/>
      <c r="O31" s="748"/>
      <c r="P31" s="748"/>
    </row>
    <row r="32">
      <c r="A32" s="748"/>
      <c r="B32" s="741"/>
      <c r="C32" s="77"/>
      <c r="D32" s="77"/>
      <c r="E32" s="748"/>
      <c r="F32" s="748"/>
      <c r="G32" s="748"/>
      <c r="H32" s="748"/>
      <c r="I32" s="748"/>
      <c r="J32" s="748"/>
      <c r="K32" s="748"/>
      <c r="L32" s="748"/>
      <c r="M32" s="748"/>
      <c r="N32" s="748"/>
      <c r="O32" s="748"/>
      <c r="P32" s="748"/>
    </row>
    <row r="33">
      <c r="A33" s="748"/>
      <c r="B33" s="741"/>
      <c r="C33" s="77"/>
      <c r="D33" s="77"/>
      <c r="E33" s="748"/>
      <c r="F33" s="748"/>
      <c r="G33" s="748"/>
      <c r="H33" s="748"/>
      <c r="I33" s="748"/>
      <c r="J33" s="748"/>
      <c r="K33" s="748"/>
      <c r="L33" s="748"/>
      <c r="M33" s="748"/>
      <c r="N33" s="748"/>
      <c r="O33" s="748"/>
      <c r="P33" s="748"/>
    </row>
    <row r="34">
      <c r="A34" s="748"/>
      <c r="B34" s="741"/>
      <c r="C34" s="77"/>
      <c r="D34" s="77"/>
      <c r="E34" s="748"/>
      <c r="F34" s="748"/>
      <c r="G34" s="748"/>
      <c r="H34" s="748"/>
      <c r="I34" s="748"/>
      <c r="J34" s="748"/>
      <c r="K34" s="748"/>
      <c r="L34" s="748"/>
      <c r="M34" s="748"/>
      <c r="N34" s="748"/>
      <c r="O34" s="748"/>
      <c r="P34" s="748"/>
    </row>
    <row r="35">
      <c r="A35" s="748"/>
      <c r="B35" s="741"/>
      <c r="C35" s="77"/>
      <c r="D35" s="77"/>
      <c r="E35" s="748"/>
      <c r="F35" s="748"/>
      <c r="G35" s="748"/>
      <c r="H35" s="748"/>
      <c r="I35" s="748"/>
      <c r="J35" s="748"/>
      <c r="K35" s="748"/>
      <c r="L35" s="748"/>
      <c r="M35" s="748"/>
      <c r="N35" s="748"/>
      <c r="O35" s="748"/>
      <c r="P35" s="748"/>
    </row>
    <row r="36">
      <c r="A36" s="748"/>
      <c r="B36" s="741"/>
      <c r="C36" s="77"/>
      <c r="D36" s="77"/>
      <c r="E36" s="748"/>
      <c r="F36" s="748"/>
      <c r="G36" s="748"/>
      <c r="H36" s="748"/>
      <c r="I36" s="748"/>
      <c r="J36" s="748"/>
      <c r="K36" s="748"/>
      <c r="L36" s="748"/>
      <c r="M36" s="748"/>
      <c r="N36" s="748"/>
      <c r="O36" s="748"/>
      <c r="P36" s="748"/>
    </row>
    <row r="37">
      <c r="A37" s="748"/>
      <c r="B37" s="741"/>
      <c r="C37" s="77"/>
      <c r="D37" s="77"/>
      <c r="E37" s="748"/>
      <c r="F37" s="748"/>
      <c r="G37" s="748"/>
      <c r="H37" s="748"/>
      <c r="I37" s="748"/>
      <c r="J37" s="748"/>
      <c r="K37" s="748"/>
      <c r="L37" s="748"/>
      <c r="M37" s="748"/>
      <c r="N37" s="748"/>
      <c r="O37" s="748"/>
      <c r="P37" s="748"/>
    </row>
    <row r="38">
      <c r="A38" s="748"/>
      <c r="B38" s="741"/>
      <c r="C38" s="77"/>
      <c r="D38" s="77"/>
      <c r="E38" s="748"/>
      <c r="F38" s="748"/>
      <c r="G38" s="748"/>
      <c r="H38" s="748"/>
      <c r="I38" s="748"/>
      <c r="J38" s="748"/>
      <c r="K38" s="748"/>
      <c r="L38" s="748"/>
      <c r="M38" s="748"/>
      <c r="N38" s="748"/>
      <c r="O38" s="748"/>
      <c r="P38" s="748"/>
    </row>
    <row r="39">
      <c r="A39" s="748"/>
      <c r="B39" s="741"/>
      <c r="C39" s="77"/>
      <c r="D39" s="77"/>
      <c r="E39" s="748"/>
      <c r="F39" s="748"/>
      <c r="G39" s="748"/>
      <c r="H39" s="748"/>
      <c r="I39" s="748"/>
      <c r="J39" s="748"/>
      <c r="K39" s="748"/>
      <c r="L39" s="748"/>
      <c r="M39" s="748"/>
      <c r="N39" s="748"/>
      <c r="O39" s="748"/>
      <c r="P39" s="748"/>
    </row>
    <row r="40">
      <c r="A40" s="748"/>
      <c r="B40" s="741"/>
      <c r="C40" s="77"/>
      <c r="D40" s="77"/>
      <c r="E40" s="748"/>
      <c r="F40" s="748"/>
      <c r="G40" s="748"/>
      <c r="H40" s="748"/>
      <c r="I40" s="748"/>
      <c r="J40" s="748"/>
      <c r="K40" s="748"/>
      <c r="L40" s="748"/>
      <c r="M40" s="748"/>
      <c r="N40" s="748"/>
      <c r="O40" s="748"/>
      <c r="P40" s="748"/>
    </row>
    <row r="41">
      <c r="A41" s="748"/>
      <c r="B41" s="741"/>
      <c r="C41" s="77"/>
      <c r="D41" s="77"/>
      <c r="E41" s="748"/>
      <c r="F41" s="748"/>
      <c r="G41" s="748"/>
      <c r="H41" s="748"/>
      <c r="I41" s="748"/>
      <c r="J41" s="748"/>
      <c r="K41" s="748"/>
      <c r="L41" s="748"/>
      <c r="M41" s="748"/>
      <c r="N41" s="748"/>
      <c r="O41" s="748"/>
      <c r="P41" s="748"/>
    </row>
    <row r="42">
      <c r="A42" s="748"/>
      <c r="B42" s="741"/>
      <c r="C42" s="77"/>
      <c r="D42" s="77"/>
      <c r="E42" s="748"/>
      <c r="F42" s="748"/>
      <c r="G42" s="748"/>
      <c r="H42" s="748"/>
      <c r="I42" s="748"/>
      <c r="J42" s="748"/>
      <c r="K42" s="748"/>
      <c r="L42" s="748"/>
      <c r="M42" s="748"/>
      <c r="N42" s="748"/>
      <c r="O42" s="748"/>
      <c r="P42" s="748"/>
    </row>
    <row r="43">
      <c r="A43" s="748"/>
      <c r="B43" s="741"/>
      <c r="C43" s="77"/>
      <c r="D43" s="77"/>
      <c r="E43" s="748"/>
      <c r="F43" s="748"/>
      <c r="G43" s="748"/>
      <c r="H43" s="748"/>
      <c r="I43" s="748"/>
      <c r="J43" s="748"/>
      <c r="K43" s="748"/>
      <c r="L43" s="748"/>
      <c r="M43" s="748"/>
      <c r="N43" s="748"/>
      <c r="O43" s="748"/>
      <c r="P43" s="748"/>
    </row>
    <row r="44">
      <c r="A44" s="748"/>
      <c r="B44" s="741"/>
      <c r="C44" s="77"/>
      <c r="D44" s="77"/>
      <c r="E44" s="748"/>
      <c r="F44" s="748"/>
      <c r="G44" s="748"/>
      <c r="H44" s="748"/>
      <c r="I44" s="748"/>
      <c r="J44" s="748"/>
      <c r="K44" s="748"/>
      <c r="L44" s="748"/>
      <c r="M44" s="748"/>
      <c r="N44" s="748"/>
      <c r="O44" s="748"/>
      <c r="P44" s="748"/>
    </row>
    <row r="45">
      <c r="A45" s="748"/>
      <c r="B45" s="741"/>
      <c r="C45" s="77"/>
      <c r="D45" s="77"/>
      <c r="E45" s="748"/>
      <c r="F45" s="748"/>
      <c r="G45" s="748"/>
      <c r="H45" s="748"/>
      <c r="I45" s="748"/>
      <c r="J45" s="748"/>
      <c r="K45" s="748"/>
      <c r="L45" s="748"/>
      <c r="M45" s="748"/>
      <c r="N45" s="748"/>
      <c r="O45" s="748"/>
      <c r="P45" s="748"/>
    </row>
    <row r="46">
      <c r="A46" s="748"/>
      <c r="B46" s="741"/>
      <c r="C46" s="77"/>
      <c r="D46" s="77"/>
      <c r="E46" s="748"/>
      <c r="F46" s="748"/>
      <c r="G46" s="748"/>
      <c r="H46" s="748"/>
      <c r="I46" s="748"/>
      <c r="J46" s="748"/>
      <c r="K46" s="748"/>
      <c r="L46" s="748"/>
      <c r="M46" s="748"/>
      <c r="N46" s="748"/>
      <c r="O46" s="748"/>
      <c r="P46" s="748"/>
    </row>
    <row r="47">
      <c r="A47" s="748"/>
      <c r="B47" s="741"/>
      <c r="C47" s="77"/>
      <c r="D47" s="77"/>
      <c r="E47" s="748"/>
      <c r="F47" s="748"/>
      <c r="G47" s="748"/>
      <c r="H47" s="748"/>
      <c r="I47" s="748"/>
      <c r="J47" s="748"/>
      <c r="K47" s="748"/>
      <c r="L47" s="748"/>
      <c r="M47" s="748"/>
      <c r="N47" s="748"/>
      <c r="O47" s="748"/>
      <c r="P47" s="748"/>
    </row>
    <row r="48">
      <c r="A48" s="748"/>
      <c r="B48" s="741"/>
      <c r="C48" s="77"/>
      <c r="D48" s="77"/>
      <c r="E48" s="748"/>
      <c r="F48" s="748"/>
      <c r="G48" s="748"/>
      <c r="H48" s="748"/>
      <c r="I48" s="748"/>
      <c r="J48" s="748"/>
      <c r="K48" s="748"/>
      <c r="L48" s="748"/>
      <c r="M48" s="748"/>
      <c r="N48" s="748"/>
      <c r="O48" s="748"/>
      <c r="P48" s="748"/>
    </row>
    <row r="49">
      <c r="A49" s="748"/>
      <c r="B49" s="741"/>
      <c r="C49" s="77"/>
      <c r="D49" s="77"/>
      <c r="E49" s="748"/>
      <c r="F49" s="748"/>
      <c r="G49" s="748"/>
      <c r="H49" s="748"/>
      <c r="I49" s="748"/>
      <c r="J49" s="748"/>
      <c r="K49" s="748"/>
      <c r="L49" s="748"/>
      <c r="M49" s="748"/>
      <c r="N49" s="748"/>
      <c r="O49" s="748"/>
      <c r="P49" s="748"/>
    </row>
    <row r="50">
      <c r="A50" s="748"/>
      <c r="B50" s="741"/>
      <c r="C50" s="77"/>
      <c r="D50" s="77"/>
      <c r="E50" s="748"/>
      <c r="F50" s="748"/>
      <c r="G50" s="748"/>
      <c r="H50" s="748"/>
      <c r="I50" s="748"/>
      <c r="J50" s="748"/>
      <c r="K50" s="748"/>
      <c r="L50" s="748"/>
      <c r="M50" s="748"/>
      <c r="N50" s="748"/>
      <c r="O50" s="748"/>
      <c r="P50" s="748"/>
    </row>
    <row r="51">
      <c r="A51" s="748"/>
      <c r="B51" s="741"/>
      <c r="C51" s="77"/>
      <c r="D51" s="77"/>
      <c r="E51" s="748"/>
      <c r="F51" s="748"/>
      <c r="G51" s="748"/>
      <c r="H51" s="748"/>
      <c r="I51" s="748"/>
      <c r="J51" s="748"/>
      <c r="K51" s="748"/>
      <c r="L51" s="748"/>
      <c r="M51" s="748"/>
      <c r="N51" s="748"/>
      <c r="O51" s="748"/>
      <c r="P51" s="748"/>
    </row>
    <row r="52">
      <c r="A52" s="748"/>
      <c r="B52" s="741"/>
      <c r="C52" s="77"/>
      <c r="D52" s="77"/>
      <c r="E52" s="748"/>
      <c r="F52" s="748"/>
      <c r="G52" s="748"/>
      <c r="H52" s="748"/>
      <c r="I52" s="748"/>
      <c r="J52" s="748"/>
      <c r="K52" s="748"/>
      <c r="L52" s="748"/>
      <c r="M52" s="748"/>
      <c r="N52" s="748"/>
      <c r="O52" s="748"/>
      <c r="P52" s="748"/>
    </row>
    <row r="53">
      <c r="A53" s="748"/>
      <c r="B53" s="741"/>
      <c r="C53" s="77"/>
      <c r="D53" s="77"/>
      <c r="E53" s="748"/>
      <c r="F53" s="748"/>
      <c r="G53" s="748"/>
      <c r="H53" s="748"/>
      <c r="I53" s="748"/>
      <c r="J53" s="748"/>
      <c r="K53" s="748"/>
      <c r="L53" s="748"/>
      <c r="M53" s="748"/>
      <c r="N53" s="748"/>
      <c r="O53" s="748"/>
      <c r="P53" s="748"/>
    </row>
    <row r="54">
      <c r="A54" s="748"/>
      <c r="B54" s="741"/>
      <c r="C54" s="77"/>
      <c r="D54" s="77"/>
      <c r="E54" s="748"/>
      <c r="F54" s="748"/>
      <c r="G54" s="748"/>
      <c r="H54" s="748"/>
      <c r="I54" s="748"/>
      <c r="J54" s="748"/>
      <c r="K54" s="748"/>
      <c r="L54" s="748"/>
      <c r="M54" s="748"/>
      <c r="N54" s="748"/>
      <c r="O54" s="748"/>
      <c r="P54" s="748"/>
    </row>
    <row r="55">
      <c r="A55" s="748"/>
      <c r="B55" s="741"/>
      <c r="C55" s="77"/>
      <c r="D55" s="77"/>
      <c r="E55" s="748"/>
      <c r="F55" s="748"/>
      <c r="G55" s="748"/>
      <c r="H55" s="748"/>
      <c r="I55" s="748"/>
      <c r="J55" s="748"/>
      <c r="K55" s="748"/>
      <c r="L55" s="748"/>
      <c r="M55" s="748"/>
      <c r="N55" s="748"/>
      <c r="O55" s="748"/>
      <c r="P55" s="748"/>
    </row>
    <row r="56">
      <c r="A56" s="748"/>
      <c r="B56" s="741"/>
      <c r="C56" s="77"/>
      <c r="D56" s="77"/>
      <c r="E56" s="748"/>
      <c r="F56" s="748"/>
      <c r="G56" s="748"/>
      <c r="H56" s="748"/>
      <c r="I56" s="748"/>
      <c r="J56" s="748"/>
      <c r="K56" s="748"/>
      <c r="L56" s="748"/>
      <c r="M56" s="748"/>
      <c r="N56" s="748"/>
      <c r="O56" s="748"/>
      <c r="P56" s="748"/>
    </row>
    <row r="57">
      <c r="A57" s="748"/>
      <c r="B57" s="741"/>
      <c r="C57" s="77"/>
      <c r="D57" s="77"/>
      <c r="E57" s="748"/>
      <c r="F57" s="748"/>
      <c r="G57" s="748"/>
      <c r="H57" s="748"/>
      <c r="I57" s="748"/>
      <c r="J57" s="748"/>
      <c r="K57" s="748"/>
      <c r="L57" s="748"/>
      <c r="M57" s="748"/>
      <c r="N57" s="748"/>
      <c r="O57" s="748"/>
      <c r="P57" s="748"/>
    </row>
    <row r="58">
      <c r="A58" s="748"/>
      <c r="B58" s="741"/>
      <c r="C58" s="77"/>
      <c r="D58" s="77"/>
      <c r="E58" s="748"/>
      <c r="F58" s="748"/>
      <c r="G58" s="748"/>
      <c r="H58" s="748"/>
      <c r="I58" s="748"/>
      <c r="J58" s="748"/>
      <c r="K58" s="748"/>
      <c r="L58" s="748"/>
      <c r="M58" s="748"/>
      <c r="N58" s="748"/>
      <c r="O58" s="748"/>
      <c r="P58" s="748"/>
    </row>
    <row r="59">
      <c r="A59" s="748"/>
      <c r="B59" s="741"/>
      <c r="C59" s="77"/>
      <c r="D59" s="77"/>
      <c r="E59" s="748"/>
      <c r="F59" s="748"/>
      <c r="G59" s="748"/>
      <c r="H59" s="748"/>
      <c r="I59" s="748"/>
      <c r="J59" s="748"/>
      <c r="K59" s="748"/>
      <c r="L59" s="748"/>
      <c r="M59" s="748"/>
      <c r="N59" s="748"/>
      <c r="O59" s="748"/>
      <c r="P59" s="748"/>
    </row>
    <row r="60">
      <c r="A60" s="748"/>
      <c r="B60" s="741"/>
      <c r="C60" s="77"/>
      <c r="D60" s="77"/>
      <c r="E60" s="748"/>
      <c r="F60" s="748"/>
      <c r="G60" s="748"/>
      <c r="H60" s="748"/>
      <c r="I60" s="748"/>
      <c r="J60" s="748"/>
      <c r="K60" s="748"/>
      <c r="L60" s="748"/>
      <c r="M60" s="748"/>
      <c r="N60" s="748"/>
      <c r="O60" s="748"/>
      <c r="P60" s="748"/>
    </row>
    <row r="61">
      <c r="A61" s="748"/>
      <c r="B61" s="741"/>
      <c r="C61" s="77"/>
      <c r="D61" s="77"/>
      <c r="E61" s="748"/>
      <c r="F61" s="748"/>
      <c r="G61" s="748"/>
      <c r="H61" s="748"/>
      <c r="I61" s="748"/>
      <c r="J61" s="748"/>
      <c r="K61" s="748"/>
      <c r="L61" s="748"/>
      <c r="M61" s="748"/>
      <c r="N61" s="748"/>
      <c r="O61" s="748"/>
      <c r="P61" s="748"/>
    </row>
    <row r="62">
      <c r="A62" s="748"/>
      <c r="B62" s="741"/>
      <c r="C62" s="77"/>
      <c r="D62" s="77"/>
      <c r="E62" s="748"/>
      <c r="F62" s="748"/>
      <c r="G62" s="748"/>
      <c r="H62" s="748"/>
      <c r="I62" s="748"/>
      <c r="J62" s="748"/>
      <c r="K62" s="748"/>
      <c r="L62" s="748"/>
      <c r="M62" s="748"/>
      <c r="N62" s="748"/>
      <c r="O62" s="748"/>
      <c r="P62" s="748"/>
    </row>
    <row r="63">
      <c r="A63" s="748"/>
      <c r="B63" s="741"/>
      <c r="C63" s="77"/>
      <c r="D63" s="77"/>
      <c r="E63" s="748"/>
      <c r="F63" s="748"/>
      <c r="G63" s="748"/>
      <c r="H63" s="748"/>
      <c r="I63" s="748"/>
      <c r="J63" s="748"/>
      <c r="K63" s="748"/>
      <c r="L63" s="748"/>
      <c r="M63" s="748"/>
      <c r="N63" s="748"/>
      <c r="O63" s="748"/>
      <c r="P63" s="748"/>
    </row>
    <row r="64">
      <c r="A64" s="748"/>
      <c r="B64" s="741"/>
      <c r="C64" s="77"/>
      <c r="D64" s="77"/>
      <c r="E64" s="748"/>
      <c r="F64" s="748"/>
      <c r="G64" s="748"/>
      <c r="H64" s="748"/>
      <c r="I64" s="748"/>
      <c r="J64" s="748"/>
      <c r="K64" s="748"/>
      <c r="L64" s="748"/>
      <c r="M64" s="748"/>
      <c r="N64" s="748"/>
      <c r="O64" s="748"/>
      <c r="P64" s="748"/>
    </row>
    <row r="65">
      <c r="A65" s="748"/>
      <c r="B65" s="741"/>
      <c r="C65" s="77"/>
      <c r="D65" s="77"/>
      <c r="E65" s="748"/>
      <c r="F65" s="748"/>
      <c r="G65" s="748"/>
      <c r="H65" s="748"/>
      <c r="I65" s="748"/>
      <c r="J65" s="748"/>
      <c r="K65" s="748"/>
      <c r="L65" s="748"/>
      <c r="M65" s="748"/>
      <c r="N65" s="748"/>
      <c r="O65" s="748"/>
      <c r="P65" s="748"/>
    </row>
    <row r="66">
      <c r="A66" s="748"/>
      <c r="B66" s="741"/>
      <c r="C66" s="77"/>
      <c r="D66" s="77"/>
      <c r="E66" s="748"/>
      <c r="F66" s="748"/>
      <c r="G66" s="748"/>
      <c r="H66" s="748"/>
      <c r="I66" s="748"/>
      <c r="J66" s="748"/>
      <c r="K66" s="748"/>
      <c r="L66" s="748"/>
      <c r="M66" s="748"/>
      <c r="N66" s="748"/>
      <c r="O66" s="748"/>
      <c r="P66" s="748"/>
    </row>
    <row r="67">
      <c r="A67" s="748"/>
      <c r="B67" s="741"/>
      <c r="C67" s="77"/>
      <c r="D67" s="77"/>
      <c r="E67" s="748"/>
      <c r="F67" s="748"/>
      <c r="G67" s="748"/>
      <c r="H67" s="748"/>
      <c r="I67" s="748"/>
      <c r="J67" s="748"/>
      <c r="K67" s="748"/>
      <c r="L67" s="748"/>
      <c r="M67" s="748"/>
      <c r="N67" s="748"/>
      <c r="O67" s="748"/>
      <c r="P67" s="748"/>
    </row>
    <row r="68">
      <c r="A68" s="748"/>
      <c r="B68" s="741"/>
      <c r="C68" s="77"/>
      <c r="D68" s="77"/>
      <c r="E68" s="748"/>
      <c r="F68" s="748"/>
      <c r="G68" s="748"/>
      <c r="H68" s="748"/>
      <c r="I68" s="748"/>
      <c r="J68" s="748"/>
      <c r="K68" s="748"/>
      <c r="L68" s="748"/>
      <c r="M68" s="748"/>
      <c r="N68" s="748"/>
      <c r="O68" s="748"/>
      <c r="P68" s="748"/>
    </row>
    <row r="69">
      <c r="A69" s="748"/>
      <c r="B69" s="741"/>
      <c r="C69" s="77"/>
      <c r="D69" s="77"/>
      <c r="E69" s="748"/>
      <c r="F69" s="748"/>
      <c r="G69" s="748"/>
      <c r="H69" s="748"/>
      <c r="I69" s="748"/>
      <c r="J69" s="748"/>
      <c r="K69" s="748"/>
      <c r="L69" s="748"/>
      <c r="M69" s="748"/>
      <c r="N69" s="748"/>
      <c r="O69" s="748"/>
      <c r="P69" s="748"/>
    </row>
    <row r="70">
      <c r="A70" s="748"/>
      <c r="B70" s="741"/>
      <c r="C70" s="77"/>
      <c r="D70" s="77"/>
      <c r="E70" s="748"/>
      <c r="F70" s="748"/>
      <c r="G70" s="748"/>
      <c r="H70" s="748"/>
      <c r="I70" s="748"/>
      <c r="J70" s="748"/>
      <c r="K70" s="748"/>
      <c r="L70" s="748"/>
      <c r="M70" s="748"/>
      <c r="N70" s="748"/>
      <c r="O70" s="748"/>
      <c r="P70" s="748"/>
    </row>
    <row r="71">
      <c r="A71" s="748"/>
      <c r="B71" s="741"/>
      <c r="C71" s="77"/>
      <c r="D71" s="77"/>
      <c r="E71" s="748"/>
      <c r="F71" s="748"/>
      <c r="G71" s="748"/>
      <c r="H71" s="748"/>
      <c r="I71" s="748"/>
      <c r="J71" s="748"/>
      <c r="K71" s="748"/>
      <c r="L71" s="748"/>
      <c r="M71" s="748"/>
      <c r="N71" s="748"/>
      <c r="O71" s="748"/>
      <c r="P71" s="748"/>
    </row>
    <row r="72">
      <c r="A72" s="748"/>
      <c r="B72" s="741"/>
      <c r="C72" s="77"/>
      <c r="D72" s="77"/>
      <c r="E72" s="748"/>
      <c r="F72" s="748"/>
      <c r="G72" s="748"/>
      <c r="H72" s="748"/>
      <c r="I72" s="748"/>
      <c r="J72" s="748"/>
      <c r="K72" s="748"/>
      <c r="L72" s="748"/>
      <c r="M72" s="748"/>
      <c r="N72" s="748"/>
      <c r="O72" s="748"/>
      <c r="P72" s="748"/>
    </row>
    <row r="73">
      <c r="A73" s="748"/>
      <c r="B73" s="741"/>
      <c r="C73" s="77"/>
      <c r="D73" s="77"/>
      <c r="E73" s="748"/>
      <c r="F73" s="748"/>
      <c r="G73" s="748"/>
      <c r="H73" s="748"/>
      <c r="I73" s="748"/>
      <c r="J73" s="748"/>
      <c r="K73" s="748"/>
      <c r="L73" s="748"/>
      <c r="M73" s="748"/>
      <c r="N73" s="748"/>
      <c r="O73" s="748"/>
      <c r="P73" s="748"/>
    </row>
    <row r="74">
      <c r="A74" s="748"/>
      <c r="B74" s="741"/>
      <c r="C74" s="77"/>
      <c r="D74" s="77"/>
      <c r="E74" s="748"/>
      <c r="F74" s="748"/>
      <c r="G74" s="748"/>
      <c r="H74" s="748"/>
      <c r="I74" s="748"/>
      <c r="J74" s="748"/>
      <c r="K74" s="748"/>
      <c r="L74" s="748"/>
      <c r="M74" s="748"/>
      <c r="N74" s="748"/>
      <c r="O74" s="748"/>
      <c r="P74" s="748"/>
    </row>
    <row r="75">
      <c r="A75" s="748"/>
      <c r="B75" s="741"/>
      <c r="C75" s="77"/>
      <c r="D75" s="77"/>
      <c r="E75" s="748"/>
      <c r="F75" s="748"/>
      <c r="G75" s="748"/>
      <c r="H75" s="748"/>
      <c r="I75" s="748"/>
      <c r="J75" s="748"/>
      <c r="K75" s="748"/>
      <c r="L75" s="748"/>
      <c r="M75" s="748"/>
      <c r="N75" s="748"/>
      <c r="O75" s="748"/>
      <c r="P75" s="748"/>
    </row>
    <row r="76">
      <c r="A76" s="748"/>
      <c r="B76" s="741"/>
      <c r="C76" s="77"/>
      <c r="D76" s="77"/>
      <c r="E76" s="748"/>
      <c r="F76" s="748"/>
      <c r="G76" s="748"/>
      <c r="H76" s="748"/>
      <c r="I76" s="748"/>
      <c r="J76" s="748"/>
      <c r="K76" s="748"/>
      <c r="L76" s="748"/>
      <c r="M76" s="748"/>
      <c r="N76" s="748"/>
      <c r="O76" s="748"/>
      <c r="P76" s="748"/>
    </row>
    <row r="77">
      <c r="A77" s="748"/>
      <c r="B77" s="741"/>
      <c r="C77" s="77"/>
      <c r="D77" s="77"/>
      <c r="E77" s="748"/>
      <c r="F77" s="748"/>
      <c r="G77" s="748"/>
      <c r="H77" s="748"/>
      <c r="I77" s="748"/>
      <c r="J77" s="748"/>
      <c r="K77" s="748"/>
      <c r="L77" s="748"/>
      <c r="M77" s="748"/>
      <c r="N77" s="748"/>
      <c r="O77" s="748"/>
      <c r="P77" s="748"/>
    </row>
    <row r="78">
      <c r="A78" s="748"/>
      <c r="B78" s="741"/>
      <c r="C78" s="77"/>
      <c r="D78" s="77"/>
      <c r="E78" s="748"/>
      <c r="F78" s="748"/>
      <c r="G78" s="748"/>
      <c r="H78" s="748"/>
      <c r="I78" s="748"/>
      <c r="J78" s="748"/>
      <c r="K78" s="748"/>
      <c r="L78" s="748"/>
      <c r="M78" s="748"/>
      <c r="N78" s="748"/>
      <c r="O78" s="748"/>
      <c r="P78" s="748"/>
    </row>
    <row r="79">
      <c r="A79" s="748"/>
      <c r="B79" s="741"/>
      <c r="C79" s="77"/>
      <c r="D79" s="77"/>
      <c r="E79" s="748"/>
      <c r="F79" s="748"/>
      <c r="G79" s="748"/>
      <c r="H79" s="748"/>
      <c r="I79" s="748"/>
      <c r="J79" s="748"/>
      <c r="K79" s="748"/>
      <c r="L79" s="748"/>
      <c r="M79" s="748"/>
      <c r="N79" s="748"/>
      <c r="O79" s="748"/>
      <c r="P79" s="748"/>
    </row>
    <row r="80">
      <c r="A80" s="748"/>
      <c r="B80" s="741"/>
      <c r="C80" s="77"/>
      <c r="D80" s="77"/>
      <c r="E80" s="748"/>
      <c r="F80" s="748"/>
      <c r="G80" s="748"/>
      <c r="H80" s="748"/>
      <c r="I80" s="748"/>
      <c r="J80" s="748"/>
      <c r="K80" s="748"/>
      <c r="L80" s="748"/>
      <c r="M80" s="748"/>
      <c r="N80" s="748"/>
      <c r="O80" s="748"/>
      <c r="P80" s="748"/>
    </row>
    <row r="81">
      <c r="A81" s="748"/>
      <c r="B81" s="741"/>
      <c r="C81" s="77"/>
      <c r="D81" s="77"/>
      <c r="E81" s="748"/>
      <c r="F81" s="748"/>
      <c r="G81" s="748"/>
      <c r="H81" s="748"/>
      <c r="I81" s="748"/>
      <c r="J81" s="748"/>
      <c r="K81" s="748"/>
      <c r="L81" s="748"/>
      <c r="M81" s="748"/>
      <c r="N81" s="748"/>
      <c r="O81" s="748"/>
      <c r="P81" s="748"/>
    </row>
    <row r="82">
      <c r="A82" s="748"/>
      <c r="B82" s="741"/>
      <c r="C82" s="77"/>
      <c r="D82" s="77"/>
      <c r="E82" s="748"/>
      <c r="F82" s="748"/>
      <c r="G82" s="748"/>
      <c r="H82" s="748"/>
      <c r="I82" s="748"/>
      <c r="J82" s="748"/>
      <c r="K82" s="748"/>
      <c r="L82" s="748"/>
      <c r="M82" s="748"/>
      <c r="N82" s="748"/>
      <c r="O82" s="748"/>
      <c r="P82" s="748"/>
    </row>
    <row r="83">
      <c r="A83" s="748"/>
      <c r="B83" s="741"/>
      <c r="C83" s="77"/>
      <c r="D83" s="77"/>
      <c r="E83" s="748"/>
      <c r="F83" s="748"/>
      <c r="G83" s="748"/>
      <c r="H83" s="748"/>
      <c r="I83" s="748"/>
      <c r="J83" s="748"/>
      <c r="K83" s="748"/>
      <c r="L83" s="748"/>
      <c r="M83" s="748"/>
      <c r="N83" s="748"/>
      <c r="O83" s="748"/>
      <c r="P83" s="748"/>
    </row>
    <row r="84">
      <c r="A84" s="748"/>
      <c r="B84" s="741"/>
      <c r="C84" s="77"/>
      <c r="D84" s="77"/>
      <c r="E84" s="748"/>
      <c r="F84" s="748"/>
      <c r="G84" s="748"/>
      <c r="H84" s="748"/>
      <c r="I84" s="748"/>
      <c r="J84" s="748"/>
      <c r="K84" s="748"/>
      <c r="L84" s="748"/>
      <c r="M84" s="748"/>
      <c r="N84" s="748"/>
      <c r="O84" s="748"/>
      <c r="P84" s="748"/>
    </row>
    <row r="85">
      <c r="A85" s="748"/>
      <c r="B85" s="741"/>
      <c r="C85" s="77"/>
      <c r="D85" s="77"/>
      <c r="E85" s="748"/>
      <c r="F85" s="748"/>
      <c r="G85" s="748"/>
      <c r="H85" s="748"/>
      <c r="I85" s="748"/>
      <c r="J85" s="748"/>
      <c r="K85" s="748"/>
      <c r="L85" s="748"/>
      <c r="M85" s="748"/>
      <c r="N85" s="748"/>
      <c r="O85" s="748"/>
      <c r="P85" s="748"/>
    </row>
    <row r="86">
      <c r="A86" s="748"/>
      <c r="B86" s="741"/>
      <c r="C86" s="77"/>
      <c r="D86" s="77"/>
      <c r="E86" s="748"/>
      <c r="F86" s="748"/>
      <c r="G86" s="748"/>
      <c r="H86" s="748"/>
      <c r="I86" s="748"/>
      <c r="J86" s="748"/>
      <c r="K86" s="748"/>
      <c r="L86" s="748"/>
      <c r="M86" s="748"/>
      <c r="N86" s="748"/>
      <c r="O86" s="748"/>
      <c r="P86" s="748"/>
    </row>
    <row r="87">
      <c r="A87" s="748"/>
      <c r="B87" s="741"/>
      <c r="C87" s="77"/>
      <c r="D87" s="77"/>
      <c r="E87" s="748"/>
      <c r="F87" s="748"/>
      <c r="G87" s="748"/>
      <c r="H87" s="748"/>
      <c r="I87" s="748"/>
      <c r="J87" s="748"/>
      <c r="K87" s="748"/>
      <c r="L87" s="748"/>
      <c r="M87" s="748"/>
      <c r="N87" s="748"/>
      <c r="O87" s="748"/>
      <c r="P87" s="748"/>
    </row>
    <row r="88">
      <c r="A88" s="748"/>
      <c r="B88" s="741"/>
      <c r="C88" s="77"/>
      <c r="D88" s="77"/>
      <c r="E88" s="748"/>
      <c r="F88" s="748"/>
      <c r="G88" s="748"/>
      <c r="H88" s="748"/>
      <c r="I88" s="748"/>
      <c r="J88" s="748"/>
      <c r="K88" s="748"/>
      <c r="L88" s="748"/>
      <c r="M88" s="748"/>
      <c r="N88" s="748"/>
      <c r="O88" s="748"/>
      <c r="P88" s="748"/>
    </row>
    <row r="89">
      <c r="A89" s="748"/>
      <c r="B89" s="741"/>
      <c r="C89" s="77"/>
      <c r="D89" s="77"/>
      <c r="E89" s="748"/>
      <c r="F89" s="748"/>
      <c r="G89" s="748"/>
      <c r="H89" s="748"/>
      <c r="I89" s="748"/>
      <c r="J89" s="748"/>
      <c r="K89" s="748"/>
      <c r="L89" s="748"/>
      <c r="M89" s="748"/>
      <c r="N89" s="748"/>
      <c r="O89" s="748"/>
      <c r="P89" s="748"/>
    </row>
    <row r="90">
      <c r="A90" s="748"/>
      <c r="B90" s="741"/>
      <c r="C90" s="77"/>
      <c r="D90" s="77"/>
      <c r="E90" s="748"/>
      <c r="F90" s="748"/>
      <c r="G90" s="748"/>
      <c r="H90" s="748"/>
      <c r="I90" s="748"/>
      <c r="J90" s="748"/>
      <c r="K90" s="748"/>
      <c r="L90" s="748"/>
      <c r="M90" s="748"/>
      <c r="N90" s="748"/>
      <c r="O90" s="748"/>
      <c r="P90" s="748"/>
    </row>
    <row r="91">
      <c r="A91" s="748"/>
      <c r="B91" s="741"/>
      <c r="C91" s="77"/>
      <c r="D91" s="77"/>
      <c r="E91" s="748"/>
      <c r="F91" s="748"/>
      <c r="G91" s="748"/>
      <c r="H91" s="748"/>
      <c r="I91" s="748"/>
      <c r="J91" s="748"/>
      <c r="K91" s="748"/>
      <c r="L91" s="748"/>
      <c r="M91" s="748"/>
      <c r="N91" s="748"/>
      <c r="O91" s="748"/>
      <c r="P91" s="748"/>
    </row>
    <row r="92">
      <c r="A92" s="748"/>
      <c r="B92" s="741"/>
      <c r="C92" s="77"/>
      <c r="D92" s="77"/>
      <c r="E92" s="748"/>
      <c r="F92" s="748"/>
      <c r="G92" s="748"/>
      <c r="H92" s="748"/>
      <c r="I92" s="748"/>
      <c r="J92" s="748"/>
      <c r="K92" s="748"/>
      <c r="L92" s="748"/>
      <c r="M92" s="748"/>
      <c r="N92" s="748"/>
      <c r="O92" s="748"/>
      <c r="P92" s="748"/>
    </row>
    <row r="93">
      <c r="A93" s="748"/>
      <c r="B93" s="741"/>
      <c r="C93" s="77"/>
      <c r="D93" s="77"/>
      <c r="E93" s="748"/>
      <c r="F93" s="748"/>
      <c r="G93" s="748"/>
      <c r="H93" s="748"/>
      <c r="I93" s="748"/>
      <c r="J93" s="748"/>
      <c r="K93" s="748"/>
      <c r="L93" s="748"/>
      <c r="M93" s="748"/>
      <c r="N93" s="748"/>
      <c r="O93" s="748"/>
      <c r="P93" s="748"/>
    </row>
    <row r="94">
      <c r="A94" s="748"/>
      <c r="B94" s="741"/>
      <c r="C94" s="77"/>
      <c r="D94" s="77"/>
      <c r="E94" s="748"/>
      <c r="F94" s="748"/>
      <c r="G94" s="748"/>
      <c r="H94" s="748"/>
      <c r="I94" s="748"/>
      <c r="J94" s="748"/>
      <c r="K94" s="748"/>
      <c r="L94" s="748"/>
      <c r="M94" s="748"/>
      <c r="N94" s="748"/>
      <c r="O94" s="748"/>
      <c r="P94" s="748"/>
    </row>
    <row r="95">
      <c r="A95" s="748"/>
      <c r="B95" s="741"/>
      <c r="C95" s="77"/>
      <c r="D95" s="77"/>
      <c r="E95" s="748"/>
      <c r="F95" s="748"/>
      <c r="G95" s="748"/>
      <c r="H95" s="748"/>
      <c r="I95" s="748"/>
      <c r="J95" s="748"/>
      <c r="K95" s="748"/>
      <c r="L95" s="748"/>
      <c r="M95" s="748"/>
      <c r="N95" s="748"/>
      <c r="O95" s="748"/>
      <c r="P95" s="748"/>
    </row>
    <row r="96">
      <c r="A96" s="748"/>
      <c r="B96" s="741"/>
      <c r="C96" s="77"/>
      <c r="D96" s="77"/>
      <c r="E96" s="748"/>
      <c r="F96" s="748"/>
      <c r="G96" s="748"/>
      <c r="H96" s="748"/>
      <c r="I96" s="748"/>
      <c r="J96" s="748"/>
      <c r="K96" s="748"/>
      <c r="L96" s="748"/>
      <c r="M96" s="748"/>
      <c r="N96" s="748"/>
      <c r="O96" s="748"/>
      <c r="P96" s="748"/>
    </row>
    <row r="97">
      <c r="A97" s="748"/>
      <c r="B97" s="741"/>
      <c r="C97" s="77"/>
      <c r="D97" s="77"/>
      <c r="E97" s="748"/>
      <c r="F97" s="748"/>
      <c r="G97" s="748"/>
      <c r="H97" s="748"/>
      <c r="I97" s="748"/>
      <c r="J97" s="748"/>
      <c r="K97" s="748"/>
      <c r="L97" s="748"/>
      <c r="M97" s="748"/>
      <c r="N97" s="748"/>
      <c r="O97" s="748"/>
      <c r="P97" s="748"/>
    </row>
    <row r="98">
      <c r="A98" s="748"/>
      <c r="B98" s="741"/>
      <c r="C98" s="77"/>
      <c r="D98" s="77"/>
      <c r="E98" s="748"/>
      <c r="F98" s="748"/>
      <c r="G98" s="748"/>
      <c r="H98" s="748"/>
      <c r="I98" s="748"/>
      <c r="J98" s="748"/>
      <c r="K98" s="748"/>
      <c r="L98" s="748"/>
      <c r="M98" s="748"/>
      <c r="N98" s="748"/>
      <c r="O98" s="748"/>
      <c r="P98" s="748"/>
    </row>
    <row r="99">
      <c r="A99" s="748"/>
      <c r="B99" s="741"/>
      <c r="C99" s="77"/>
      <c r="D99" s="77"/>
      <c r="E99" s="748"/>
      <c r="F99" s="748"/>
      <c r="G99" s="748"/>
      <c r="H99" s="748"/>
      <c r="I99" s="748"/>
      <c r="J99" s="748"/>
      <c r="K99" s="748"/>
      <c r="L99" s="748"/>
      <c r="M99" s="748"/>
      <c r="N99" s="748"/>
      <c r="O99" s="748"/>
      <c r="P99" s="748"/>
    </row>
    <row r="100">
      <c r="A100" s="748"/>
      <c r="B100" s="741"/>
      <c r="C100" s="77"/>
      <c r="D100" s="77"/>
      <c r="E100" s="748"/>
      <c r="F100" s="748"/>
      <c r="G100" s="748"/>
      <c r="H100" s="748"/>
      <c r="I100" s="748"/>
      <c r="J100" s="748"/>
      <c r="K100" s="748"/>
      <c r="L100" s="748"/>
      <c r="M100" s="748"/>
      <c r="N100" s="748"/>
      <c r="O100" s="748"/>
      <c r="P100" s="748"/>
    </row>
    <row r="101">
      <c r="A101" s="748"/>
      <c r="B101" s="741"/>
      <c r="C101" s="77"/>
      <c r="D101" s="77"/>
      <c r="E101" s="748"/>
      <c r="F101" s="748"/>
      <c r="G101" s="748"/>
      <c r="H101" s="748"/>
      <c r="I101" s="748"/>
      <c r="J101" s="748"/>
      <c r="K101" s="748"/>
      <c r="L101" s="748"/>
      <c r="M101" s="748"/>
      <c r="N101" s="748"/>
      <c r="O101" s="748"/>
      <c r="P101" s="748"/>
    </row>
    <row r="102">
      <c r="A102" s="748"/>
      <c r="B102" s="741"/>
      <c r="C102" s="77"/>
      <c r="D102" s="77"/>
      <c r="E102" s="748"/>
      <c r="F102" s="748"/>
      <c r="G102" s="748"/>
      <c r="H102" s="748"/>
      <c r="I102" s="748"/>
      <c r="J102" s="748"/>
      <c r="K102" s="748"/>
      <c r="L102" s="748"/>
      <c r="M102" s="748"/>
      <c r="N102" s="748"/>
      <c r="O102" s="748"/>
      <c r="P102" s="748"/>
    </row>
    <row r="103">
      <c r="A103" s="748"/>
      <c r="B103" s="741"/>
      <c r="C103" s="77"/>
      <c r="D103" s="77"/>
      <c r="E103" s="748"/>
      <c r="F103" s="748"/>
      <c r="G103" s="748"/>
      <c r="H103" s="748"/>
      <c r="I103" s="748"/>
      <c r="J103" s="748"/>
      <c r="K103" s="748"/>
      <c r="L103" s="748"/>
      <c r="M103" s="748"/>
      <c r="N103" s="748"/>
      <c r="O103" s="748"/>
      <c r="P103" s="748"/>
    </row>
    <row r="104">
      <c r="A104" s="748"/>
      <c r="B104" s="741"/>
      <c r="C104" s="77"/>
      <c r="D104" s="77"/>
      <c r="E104" s="748"/>
      <c r="F104" s="748"/>
      <c r="G104" s="748"/>
      <c r="H104" s="748"/>
      <c r="I104" s="748"/>
      <c r="J104" s="748"/>
      <c r="K104" s="748"/>
      <c r="L104" s="748"/>
      <c r="M104" s="748"/>
      <c r="N104" s="748"/>
      <c r="O104" s="748"/>
      <c r="P104" s="748"/>
    </row>
    <row r="105">
      <c r="A105" s="748"/>
      <c r="B105" s="741"/>
      <c r="C105" s="77"/>
      <c r="D105" s="77"/>
      <c r="E105" s="748"/>
      <c r="F105" s="748"/>
      <c r="G105" s="748"/>
      <c r="H105" s="748"/>
      <c r="I105" s="748"/>
      <c r="J105" s="748"/>
      <c r="K105" s="748"/>
      <c r="L105" s="748"/>
      <c r="M105" s="748"/>
      <c r="N105" s="748"/>
      <c r="O105" s="748"/>
      <c r="P105" s="748"/>
    </row>
    <row r="106">
      <c r="A106" s="748"/>
      <c r="B106" s="741"/>
      <c r="C106" s="77"/>
      <c r="D106" s="77"/>
      <c r="E106" s="748"/>
      <c r="F106" s="748"/>
      <c r="G106" s="748"/>
      <c r="H106" s="748"/>
      <c r="I106" s="748"/>
      <c r="J106" s="748"/>
      <c r="K106" s="748"/>
      <c r="L106" s="748"/>
      <c r="M106" s="748"/>
      <c r="N106" s="748"/>
      <c r="O106" s="748"/>
      <c r="P106" s="748"/>
    </row>
    <row r="107">
      <c r="A107" s="748"/>
      <c r="B107" s="741"/>
      <c r="C107" s="77"/>
      <c r="D107" s="77"/>
      <c r="E107" s="748"/>
      <c r="F107" s="748"/>
      <c r="G107" s="748"/>
      <c r="H107" s="748"/>
      <c r="I107" s="748"/>
      <c r="J107" s="748"/>
      <c r="K107" s="748"/>
      <c r="L107" s="748"/>
      <c r="M107" s="748"/>
      <c r="N107" s="748"/>
      <c r="O107" s="748"/>
      <c r="P107" s="748"/>
    </row>
    <row r="108">
      <c r="A108" s="748"/>
      <c r="B108" s="741"/>
      <c r="C108" s="77"/>
      <c r="D108" s="77"/>
      <c r="E108" s="748"/>
      <c r="F108" s="748"/>
      <c r="G108" s="748"/>
      <c r="H108" s="748"/>
      <c r="I108" s="748"/>
      <c r="J108" s="748"/>
      <c r="K108" s="748"/>
      <c r="L108" s="748"/>
      <c r="M108" s="748"/>
      <c r="N108" s="748"/>
      <c r="O108" s="748"/>
      <c r="P108" s="748"/>
    </row>
    <row r="109">
      <c r="A109" s="748"/>
      <c r="B109" s="741"/>
      <c r="C109" s="77"/>
      <c r="D109" s="77"/>
      <c r="E109" s="748"/>
      <c r="F109" s="748"/>
      <c r="G109" s="748"/>
      <c r="H109" s="748"/>
      <c r="I109" s="748"/>
      <c r="J109" s="748"/>
      <c r="K109" s="748"/>
      <c r="L109" s="748"/>
      <c r="M109" s="748"/>
      <c r="N109" s="748"/>
      <c r="O109" s="748"/>
      <c r="P109" s="748"/>
    </row>
    <row r="110">
      <c r="A110" s="748"/>
      <c r="B110" s="741"/>
      <c r="C110" s="77"/>
      <c r="D110" s="77"/>
      <c r="E110" s="748"/>
      <c r="F110" s="748"/>
      <c r="G110" s="748"/>
      <c r="H110" s="748"/>
      <c r="I110" s="748"/>
      <c r="J110" s="748"/>
      <c r="K110" s="748"/>
      <c r="L110" s="748"/>
      <c r="M110" s="748"/>
      <c r="N110" s="748"/>
      <c r="O110" s="748"/>
      <c r="P110" s="748"/>
    </row>
    <row r="111">
      <c r="A111" s="748"/>
      <c r="B111" s="741"/>
      <c r="C111" s="77"/>
      <c r="D111" s="77"/>
      <c r="E111" s="748"/>
      <c r="F111" s="748"/>
      <c r="G111" s="748"/>
      <c r="H111" s="748"/>
      <c r="I111" s="748"/>
      <c r="J111" s="748"/>
      <c r="K111" s="748"/>
      <c r="L111" s="748"/>
      <c r="M111" s="748"/>
      <c r="N111" s="748"/>
      <c r="O111" s="748"/>
      <c r="P111" s="748"/>
    </row>
    <row r="112">
      <c r="A112" s="748"/>
      <c r="B112" s="741"/>
      <c r="C112" s="77"/>
      <c r="D112" s="77"/>
      <c r="E112" s="748"/>
      <c r="F112" s="748"/>
      <c r="G112" s="748"/>
      <c r="H112" s="748"/>
      <c r="I112" s="748"/>
      <c r="J112" s="748"/>
      <c r="K112" s="748"/>
      <c r="L112" s="748"/>
      <c r="M112" s="748"/>
      <c r="N112" s="748"/>
      <c r="O112" s="748"/>
      <c r="P112" s="748"/>
    </row>
    <row r="113">
      <c r="A113" s="748"/>
      <c r="B113" s="741"/>
      <c r="C113" s="77"/>
      <c r="D113" s="77"/>
      <c r="E113" s="748"/>
      <c r="F113" s="748"/>
      <c r="G113" s="748"/>
      <c r="H113" s="748"/>
      <c r="I113" s="748"/>
      <c r="J113" s="748"/>
      <c r="K113" s="748"/>
      <c r="L113" s="748"/>
      <c r="M113" s="748"/>
      <c r="N113" s="748"/>
      <c r="O113" s="748"/>
      <c r="P113" s="748"/>
    </row>
    <row r="114">
      <c r="A114" s="748"/>
      <c r="B114" s="741"/>
      <c r="C114" s="77"/>
      <c r="D114" s="77"/>
      <c r="E114" s="748"/>
      <c r="F114" s="748"/>
      <c r="G114" s="748"/>
      <c r="H114" s="748"/>
      <c r="I114" s="748"/>
      <c r="J114" s="748"/>
      <c r="K114" s="748"/>
      <c r="L114" s="748"/>
      <c r="M114" s="748"/>
      <c r="N114" s="748"/>
      <c r="O114" s="748"/>
      <c r="P114" s="748"/>
    </row>
    <row r="115">
      <c r="A115" s="748"/>
      <c r="B115" s="741"/>
      <c r="C115" s="77"/>
      <c r="D115" s="77"/>
      <c r="E115" s="748"/>
      <c r="F115" s="748"/>
      <c r="G115" s="748"/>
      <c r="H115" s="748"/>
      <c r="I115" s="748"/>
      <c r="J115" s="748"/>
      <c r="K115" s="748"/>
      <c r="L115" s="748"/>
      <c r="M115" s="748"/>
      <c r="N115" s="748"/>
      <c r="O115" s="748"/>
      <c r="P115" s="748"/>
    </row>
    <row r="116">
      <c r="A116" s="748"/>
      <c r="B116" s="741"/>
      <c r="C116" s="77"/>
      <c r="D116" s="77"/>
      <c r="E116" s="748"/>
      <c r="F116" s="748"/>
      <c r="G116" s="748"/>
      <c r="H116" s="748"/>
      <c r="I116" s="748"/>
      <c r="J116" s="748"/>
      <c r="K116" s="748"/>
      <c r="L116" s="748"/>
      <c r="M116" s="748"/>
      <c r="N116" s="748"/>
      <c r="O116" s="748"/>
      <c r="P116" s="748"/>
    </row>
    <row r="117">
      <c r="A117" s="748"/>
      <c r="B117" s="741"/>
      <c r="C117" s="77"/>
      <c r="D117" s="77"/>
      <c r="E117" s="748"/>
      <c r="F117" s="748"/>
      <c r="G117" s="748"/>
      <c r="H117" s="748"/>
      <c r="I117" s="748"/>
      <c r="J117" s="748"/>
      <c r="K117" s="748"/>
      <c r="L117" s="748"/>
      <c r="M117" s="748"/>
      <c r="N117" s="748"/>
      <c r="O117" s="748"/>
      <c r="P117" s="748"/>
    </row>
    <row r="118">
      <c r="A118" s="748"/>
      <c r="B118" s="741"/>
      <c r="C118" s="77"/>
      <c r="D118" s="77"/>
      <c r="E118" s="748"/>
      <c r="F118" s="748"/>
      <c r="G118" s="748"/>
      <c r="H118" s="748"/>
      <c r="I118" s="748"/>
      <c r="J118" s="748"/>
      <c r="K118" s="748"/>
      <c r="L118" s="748"/>
      <c r="M118" s="748"/>
      <c r="N118" s="748"/>
      <c r="O118" s="748"/>
      <c r="P118" s="748"/>
    </row>
    <row r="119">
      <c r="A119" s="748"/>
      <c r="B119" s="741"/>
      <c r="C119" s="77"/>
      <c r="D119" s="77"/>
      <c r="E119" s="748"/>
      <c r="F119" s="748"/>
      <c r="G119" s="748"/>
      <c r="H119" s="748"/>
      <c r="I119" s="748"/>
      <c r="J119" s="748"/>
      <c r="K119" s="748"/>
      <c r="L119" s="748"/>
      <c r="M119" s="748"/>
      <c r="N119" s="748"/>
      <c r="O119" s="748"/>
      <c r="P119" s="748"/>
    </row>
    <row r="120">
      <c r="A120" s="748"/>
      <c r="B120" s="741"/>
      <c r="C120" s="77"/>
      <c r="D120" s="77"/>
      <c r="E120" s="748"/>
      <c r="F120" s="748"/>
      <c r="G120" s="748"/>
      <c r="H120" s="748"/>
      <c r="I120" s="748"/>
      <c r="J120" s="748"/>
      <c r="K120" s="748"/>
      <c r="L120" s="748"/>
      <c r="M120" s="748"/>
      <c r="N120" s="748"/>
      <c r="O120" s="748"/>
      <c r="P120" s="748"/>
    </row>
    <row r="121">
      <c r="A121" s="748"/>
      <c r="B121" s="741"/>
      <c r="C121" s="77"/>
      <c r="D121" s="77"/>
      <c r="E121" s="748"/>
      <c r="F121" s="748"/>
      <c r="G121" s="748"/>
      <c r="H121" s="748"/>
      <c r="I121" s="748"/>
      <c r="J121" s="748"/>
      <c r="K121" s="748"/>
      <c r="L121" s="748"/>
      <c r="M121" s="748"/>
      <c r="N121" s="748"/>
      <c r="O121" s="748"/>
      <c r="P121" s="748"/>
    </row>
    <row r="122">
      <c r="A122" s="748"/>
      <c r="B122" s="741"/>
      <c r="C122" s="77"/>
      <c r="D122" s="77"/>
      <c r="E122" s="748"/>
      <c r="F122" s="748"/>
      <c r="G122" s="748"/>
      <c r="H122" s="748"/>
      <c r="I122" s="748"/>
      <c r="J122" s="748"/>
      <c r="K122" s="748"/>
      <c r="L122" s="748"/>
      <c r="M122" s="748"/>
      <c r="N122" s="748"/>
      <c r="O122" s="748"/>
      <c r="P122" s="748"/>
    </row>
    <row r="123">
      <c r="A123" s="748"/>
      <c r="B123" s="741"/>
      <c r="C123" s="77"/>
      <c r="D123" s="77"/>
      <c r="E123" s="748"/>
      <c r="F123" s="748"/>
      <c r="G123" s="748"/>
      <c r="H123" s="748"/>
      <c r="I123" s="748"/>
      <c r="J123" s="748"/>
      <c r="K123" s="748"/>
      <c r="L123" s="748"/>
      <c r="M123" s="748"/>
      <c r="N123" s="748"/>
      <c r="O123" s="748"/>
      <c r="P123" s="748"/>
    </row>
    <row r="124">
      <c r="A124" s="748"/>
      <c r="B124" s="741"/>
      <c r="C124" s="77"/>
      <c r="D124" s="77"/>
      <c r="E124" s="748"/>
      <c r="F124" s="748"/>
      <c r="G124" s="748"/>
      <c r="H124" s="748"/>
      <c r="I124" s="748"/>
      <c r="J124" s="748"/>
      <c r="K124" s="748"/>
      <c r="L124" s="748"/>
      <c r="M124" s="748"/>
      <c r="N124" s="748"/>
      <c r="O124" s="748"/>
      <c r="P124" s="748"/>
    </row>
    <row r="125">
      <c r="A125" s="748"/>
      <c r="B125" s="741"/>
      <c r="C125" s="77"/>
      <c r="D125" s="77"/>
      <c r="E125" s="748"/>
      <c r="F125" s="748"/>
      <c r="G125" s="748"/>
      <c r="H125" s="748"/>
      <c r="I125" s="748"/>
      <c r="J125" s="748"/>
      <c r="K125" s="748"/>
      <c r="L125" s="748"/>
      <c r="M125" s="748"/>
      <c r="N125" s="748"/>
      <c r="O125" s="748"/>
      <c r="P125" s="748"/>
    </row>
    <row r="126">
      <c r="A126" s="748"/>
      <c r="B126" s="741"/>
      <c r="C126" s="77"/>
      <c r="D126" s="77"/>
      <c r="E126" s="748"/>
      <c r="F126" s="748"/>
      <c r="G126" s="748"/>
      <c r="H126" s="748"/>
      <c r="I126" s="748"/>
      <c r="J126" s="748"/>
      <c r="K126" s="748"/>
      <c r="L126" s="748"/>
      <c r="M126" s="748"/>
      <c r="N126" s="748"/>
      <c r="O126" s="748"/>
      <c r="P126" s="748"/>
    </row>
    <row r="127">
      <c r="A127" s="748"/>
      <c r="B127" s="741"/>
      <c r="C127" s="77"/>
      <c r="D127" s="77"/>
      <c r="E127" s="748"/>
      <c r="F127" s="748"/>
      <c r="G127" s="748"/>
      <c r="H127" s="748"/>
      <c r="I127" s="748"/>
      <c r="J127" s="748"/>
      <c r="K127" s="748"/>
      <c r="L127" s="748"/>
      <c r="M127" s="748"/>
      <c r="N127" s="748"/>
      <c r="O127" s="748"/>
      <c r="P127" s="748"/>
    </row>
    <row r="128">
      <c r="A128" s="748"/>
      <c r="B128" s="741"/>
      <c r="C128" s="77"/>
      <c r="D128" s="77"/>
      <c r="E128" s="748"/>
      <c r="F128" s="748"/>
      <c r="G128" s="748"/>
      <c r="H128" s="748"/>
      <c r="I128" s="748"/>
      <c r="J128" s="748"/>
      <c r="K128" s="748"/>
      <c r="L128" s="748"/>
      <c r="M128" s="748"/>
      <c r="N128" s="748"/>
      <c r="O128" s="748"/>
      <c r="P128" s="748"/>
    </row>
    <row r="129">
      <c r="A129" s="748"/>
      <c r="B129" s="741"/>
      <c r="C129" s="77"/>
      <c r="D129" s="77"/>
      <c r="E129" s="748"/>
      <c r="F129" s="748"/>
      <c r="G129" s="748"/>
      <c r="H129" s="748"/>
      <c r="I129" s="748"/>
      <c r="J129" s="748"/>
      <c r="K129" s="748"/>
      <c r="L129" s="748"/>
      <c r="M129" s="748"/>
      <c r="N129" s="748"/>
      <c r="O129" s="748"/>
      <c r="P129" s="748"/>
    </row>
    <row r="130">
      <c r="A130" s="748"/>
      <c r="B130" s="741"/>
      <c r="C130" s="77"/>
      <c r="D130" s="77"/>
      <c r="E130" s="748"/>
      <c r="F130" s="748"/>
      <c r="G130" s="748"/>
      <c r="H130" s="748"/>
      <c r="I130" s="748"/>
      <c r="J130" s="748"/>
      <c r="K130" s="748"/>
      <c r="L130" s="748"/>
      <c r="M130" s="748"/>
      <c r="N130" s="748"/>
      <c r="O130" s="748"/>
      <c r="P130" s="748"/>
    </row>
    <row r="131">
      <c r="A131" s="748"/>
      <c r="B131" s="741"/>
      <c r="C131" s="77"/>
      <c r="D131" s="77"/>
      <c r="E131" s="748"/>
      <c r="F131" s="748"/>
      <c r="G131" s="748"/>
      <c r="H131" s="748"/>
      <c r="I131" s="748"/>
      <c r="J131" s="748"/>
      <c r="K131" s="748"/>
      <c r="L131" s="748"/>
      <c r="M131" s="748"/>
      <c r="N131" s="748"/>
      <c r="O131" s="748"/>
      <c r="P131" s="748"/>
    </row>
    <row r="132">
      <c r="A132" s="748"/>
      <c r="B132" s="741"/>
      <c r="C132" s="77"/>
      <c r="D132" s="77"/>
      <c r="E132" s="748"/>
      <c r="F132" s="748"/>
      <c r="G132" s="748"/>
      <c r="H132" s="748"/>
      <c r="I132" s="748"/>
      <c r="J132" s="748"/>
      <c r="K132" s="748"/>
      <c r="L132" s="748"/>
      <c r="M132" s="748"/>
      <c r="N132" s="748"/>
      <c r="O132" s="748"/>
      <c r="P132" s="748"/>
    </row>
    <row r="133">
      <c r="A133" s="748"/>
      <c r="B133" s="741"/>
      <c r="C133" s="77"/>
      <c r="D133" s="77"/>
      <c r="E133" s="748"/>
      <c r="F133" s="748"/>
      <c r="G133" s="748"/>
      <c r="H133" s="748"/>
      <c r="I133" s="748"/>
      <c r="J133" s="748"/>
      <c r="K133" s="748"/>
      <c r="L133" s="748"/>
      <c r="M133" s="748"/>
      <c r="N133" s="748"/>
      <c r="O133" s="748"/>
      <c r="P133" s="748"/>
    </row>
    <row r="134">
      <c r="A134" s="748"/>
      <c r="B134" s="741"/>
      <c r="C134" s="77"/>
      <c r="D134" s="77"/>
      <c r="E134" s="748"/>
      <c r="F134" s="748"/>
      <c r="G134" s="748"/>
      <c r="H134" s="748"/>
      <c r="I134" s="748"/>
      <c r="J134" s="748"/>
      <c r="K134" s="748"/>
      <c r="L134" s="748"/>
      <c r="M134" s="748"/>
      <c r="N134" s="748"/>
      <c r="O134" s="748"/>
      <c r="P134" s="748"/>
    </row>
    <row r="135">
      <c r="A135" s="748"/>
      <c r="B135" s="741"/>
      <c r="C135" s="77"/>
      <c r="D135" s="77"/>
      <c r="E135" s="748"/>
      <c r="F135" s="748"/>
      <c r="G135" s="748"/>
      <c r="H135" s="748"/>
      <c r="I135" s="748"/>
      <c r="J135" s="748"/>
      <c r="K135" s="748"/>
      <c r="L135" s="748"/>
      <c r="M135" s="748"/>
      <c r="N135" s="748"/>
      <c r="O135" s="748"/>
      <c r="P135" s="748"/>
    </row>
    <row r="136">
      <c r="A136" s="748"/>
      <c r="B136" s="741"/>
      <c r="C136" s="77"/>
      <c r="D136" s="77"/>
      <c r="E136" s="748"/>
      <c r="F136" s="748"/>
      <c r="G136" s="748"/>
      <c r="H136" s="748"/>
      <c r="I136" s="748"/>
      <c r="J136" s="748"/>
      <c r="K136" s="748"/>
      <c r="L136" s="748"/>
      <c r="M136" s="748"/>
      <c r="N136" s="748"/>
      <c r="O136" s="748"/>
      <c r="P136" s="748"/>
    </row>
    <row r="137">
      <c r="A137" s="748"/>
      <c r="B137" s="741"/>
      <c r="C137" s="77"/>
      <c r="D137" s="77"/>
      <c r="E137" s="748"/>
      <c r="F137" s="748"/>
      <c r="G137" s="748"/>
      <c r="H137" s="748"/>
      <c r="I137" s="748"/>
      <c r="J137" s="748"/>
      <c r="K137" s="748"/>
      <c r="L137" s="748"/>
      <c r="M137" s="748"/>
      <c r="N137" s="748"/>
      <c r="O137" s="748"/>
      <c r="P137" s="748"/>
    </row>
    <row r="138">
      <c r="A138" s="748"/>
      <c r="B138" s="741"/>
      <c r="C138" s="77"/>
      <c r="D138" s="77"/>
      <c r="E138" s="748"/>
      <c r="F138" s="748"/>
      <c r="G138" s="748"/>
      <c r="H138" s="748"/>
      <c r="I138" s="748"/>
      <c r="J138" s="748"/>
      <c r="K138" s="748"/>
      <c r="L138" s="748"/>
      <c r="M138" s="748"/>
      <c r="N138" s="748"/>
      <c r="O138" s="748"/>
      <c r="P138" s="748"/>
    </row>
    <row r="139">
      <c r="A139" s="748"/>
      <c r="B139" s="741"/>
      <c r="C139" s="77"/>
      <c r="D139" s="77"/>
      <c r="E139" s="748"/>
      <c r="F139" s="748"/>
      <c r="G139" s="748"/>
      <c r="H139" s="748"/>
      <c r="I139" s="748"/>
      <c r="J139" s="748"/>
      <c r="K139" s="748"/>
      <c r="L139" s="748"/>
      <c r="M139" s="748"/>
      <c r="N139" s="748"/>
      <c r="O139" s="748"/>
      <c r="P139" s="748"/>
    </row>
    <row r="140">
      <c r="A140" s="748"/>
      <c r="B140" s="741"/>
      <c r="C140" s="77"/>
      <c r="D140" s="77"/>
      <c r="E140" s="748"/>
      <c r="F140" s="748"/>
      <c r="G140" s="748"/>
      <c r="H140" s="748"/>
      <c r="I140" s="748"/>
      <c r="J140" s="748"/>
      <c r="K140" s="748"/>
      <c r="L140" s="748"/>
      <c r="M140" s="748"/>
      <c r="N140" s="748"/>
      <c r="O140" s="748"/>
      <c r="P140" s="748"/>
    </row>
    <row r="141">
      <c r="A141" s="748"/>
      <c r="B141" s="741"/>
      <c r="C141" s="77"/>
      <c r="D141" s="77"/>
      <c r="E141" s="748"/>
      <c r="F141" s="748"/>
      <c r="G141" s="748"/>
      <c r="H141" s="748"/>
      <c r="I141" s="748"/>
      <c r="J141" s="748"/>
      <c r="K141" s="748"/>
      <c r="L141" s="748"/>
      <c r="M141" s="748"/>
      <c r="N141" s="748"/>
      <c r="O141" s="748"/>
      <c r="P141" s="748"/>
    </row>
    <row r="142">
      <c r="A142" s="748"/>
      <c r="B142" s="741"/>
      <c r="C142" s="77"/>
      <c r="D142" s="77"/>
      <c r="E142" s="748"/>
      <c r="F142" s="748"/>
      <c r="G142" s="748"/>
      <c r="H142" s="748"/>
      <c r="I142" s="748"/>
      <c r="J142" s="748"/>
      <c r="K142" s="748"/>
      <c r="L142" s="748"/>
      <c r="M142" s="748"/>
      <c r="N142" s="748"/>
      <c r="O142" s="748"/>
      <c r="P142" s="748"/>
    </row>
    <row r="143">
      <c r="A143" s="748"/>
      <c r="B143" s="741"/>
      <c r="C143" s="77"/>
      <c r="D143" s="77"/>
      <c r="E143" s="748"/>
      <c r="F143" s="748"/>
      <c r="G143" s="748"/>
      <c r="H143" s="748"/>
      <c r="I143" s="748"/>
      <c r="J143" s="748"/>
      <c r="K143" s="748"/>
      <c r="L143" s="748"/>
      <c r="M143" s="748"/>
      <c r="N143" s="748"/>
      <c r="O143" s="748"/>
      <c r="P143" s="748"/>
    </row>
    <row r="144">
      <c r="A144" s="748"/>
      <c r="B144" s="741"/>
      <c r="C144" s="77"/>
      <c r="D144" s="77"/>
      <c r="E144" s="748"/>
      <c r="F144" s="748"/>
      <c r="G144" s="748"/>
      <c r="H144" s="748"/>
      <c r="I144" s="748"/>
      <c r="J144" s="748"/>
      <c r="K144" s="748"/>
      <c r="L144" s="748"/>
      <c r="M144" s="748"/>
      <c r="N144" s="748"/>
      <c r="O144" s="748"/>
      <c r="P144" s="748"/>
    </row>
    <row r="145">
      <c r="A145" s="748"/>
      <c r="B145" s="741"/>
      <c r="C145" s="77"/>
      <c r="D145" s="77"/>
      <c r="E145" s="748"/>
      <c r="F145" s="748"/>
      <c r="G145" s="748"/>
      <c r="H145" s="748"/>
      <c r="I145" s="748"/>
      <c r="J145" s="748"/>
      <c r="K145" s="748"/>
      <c r="L145" s="748"/>
      <c r="M145" s="748"/>
      <c r="N145" s="748"/>
      <c r="O145" s="748"/>
      <c r="P145" s="748"/>
    </row>
    <row r="146">
      <c r="A146" s="748"/>
      <c r="B146" s="741"/>
      <c r="C146" s="77"/>
      <c r="D146" s="77"/>
      <c r="E146" s="748"/>
      <c r="F146" s="748"/>
      <c r="G146" s="748"/>
      <c r="H146" s="748"/>
      <c r="I146" s="748"/>
      <c r="J146" s="748"/>
      <c r="K146" s="748"/>
      <c r="L146" s="748"/>
      <c r="M146" s="748"/>
      <c r="N146" s="748"/>
      <c r="O146" s="748"/>
      <c r="P146" s="748"/>
    </row>
    <row r="147">
      <c r="A147" s="748"/>
      <c r="B147" s="741"/>
      <c r="C147" s="77"/>
      <c r="D147" s="77"/>
      <c r="E147" s="748"/>
      <c r="F147" s="748"/>
      <c r="G147" s="748"/>
      <c r="H147" s="748"/>
      <c r="I147" s="748"/>
      <c r="J147" s="748"/>
      <c r="K147" s="748"/>
      <c r="L147" s="748"/>
      <c r="M147" s="748"/>
      <c r="N147" s="748"/>
      <c r="O147" s="748"/>
      <c r="P147" s="748"/>
    </row>
    <row r="148">
      <c r="A148" s="748"/>
      <c r="B148" s="741"/>
      <c r="C148" s="77"/>
      <c r="D148" s="77"/>
      <c r="E148" s="748"/>
      <c r="F148" s="748"/>
      <c r="G148" s="748"/>
      <c r="H148" s="748"/>
      <c r="I148" s="748"/>
      <c r="J148" s="748"/>
      <c r="K148" s="748"/>
      <c r="L148" s="748"/>
      <c r="M148" s="748"/>
      <c r="N148" s="748"/>
      <c r="O148" s="748"/>
      <c r="P148" s="748"/>
    </row>
    <row r="149">
      <c r="A149" s="748"/>
      <c r="B149" s="741"/>
      <c r="C149" s="77"/>
      <c r="D149" s="77"/>
      <c r="E149" s="748"/>
      <c r="F149" s="748"/>
      <c r="G149" s="748"/>
      <c r="H149" s="748"/>
      <c r="I149" s="748"/>
      <c r="J149" s="748"/>
      <c r="K149" s="748"/>
      <c r="L149" s="748"/>
      <c r="M149" s="748"/>
      <c r="N149" s="748"/>
      <c r="O149" s="748"/>
      <c r="P149" s="748"/>
    </row>
    <row r="150">
      <c r="A150" s="748"/>
      <c r="B150" s="741"/>
      <c r="C150" s="77"/>
      <c r="D150" s="77"/>
      <c r="E150" s="748"/>
      <c r="F150" s="748"/>
      <c r="G150" s="748"/>
      <c r="H150" s="748"/>
      <c r="I150" s="748"/>
      <c r="J150" s="748"/>
      <c r="K150" s="748"/>
      <c r="L150" s="748"/>
      <c r="M150" s="748"/>
      <c r="N150" s="748"/>
      <c r="O150" s="748"/>
      <c r="P150" s="748"/>
    </row>
    <row r="151">
      <c r="A151" s="748"/>
      <c r="B151" s="741"/>
      <c r="C151" s="77"/>
      <c r="D151" s="77"/>
      <c r="E151" s="748"/>
      <c r="F151" s="748"/>
      <c r="G151" s="748"/>
      <c r="H151" s="748"/>
      <c r="I151" s="748"/>
      <c r="J151" s="748"/>
      <c r="K151" s="748"/>
      <c r="L151" s="748"/>
      <c r="M151" s="748"/>
      <c r="N151" s="748"/>
      <c r="O151" s="748"/>
      <c r="P151" s="748"/>
    </row>
    <row r="152">
      <c r="A152" s="748"/>
      <c r="B152" s="741"/>
      <c r="C152" s="77"/>
      <c r="D152" s="77"/>
      <c r="E152" s="748"/>
      <c r="F152" s="748"/>
      <c r="G152" s="748"/>
      <c r="H152" s="748"/>
      <c r="I152" s="748"/>
      <c r="J152" s="748"/>
      <c r="K152" s="748"/>
      <c r="L152" s="748"/>
      <c r="M152" s="748"/>
      <c r="N152" s="748"/>
      <c r="O152" s="748"/>
      <c r="P152" s="748"/>
    </row>
    <row r="153">
      <c r="A153" s="748"/>
      <c r="B153" s="741"/>
      <c r="C153" s="77"/>
      <c r="D153" s="77"/>
      <c r="E153" s="748"/>
      <c r="F153" s="748"/>
      <c r="G153" s="748"/>
      <c r="H153" s="748"/>
      <c r="I153" s="748"/>
      <c r="J153" s="748"/>
      <c r="K153" s="748"/>
      <c r="L153" s="748"/>
      <c r="M153" s="748"/>
      <c r="N153" s="748"/>
      <c r="O153" s="748"/>
      <c r="P153" s="748"/>
    </row>
    <row r="154">
      <c r="A154" s="748"/>
      <c r="B154" s="741"/>
      <c r="C154" s="77"/>
      <c r="D154" s="77"/>
      <c r="E154" s="748"/>
      <c r="F154" s="748"/>
      <c r="G154" s="748"/>
      <c r="H154" s="748"/>
      <c r="I154" s="748"/>
      <c r="J154" s="748"/>
      <c r="K154" s="748"/>
      <c r="L154" s="748"/>
      <c r="M154" s="748"/>
      <c r="N154" s="748"/>
      <c r="O154" s="748"/>
      <c r="P154" s="748"/>
    </row>
    <row r="155">
      <c r="A155" s="748"/>
      <c r="B155" s="741"/>
      <c r="C155" s="77"/>
      <c r="D155" s="77"/>
      <c r="E155" s="748"/>
      <c r="F155" s="748"/>
      <c r="G155" s="748"/>
      <c r="H155" s="748"/>
      <c r="I155" s="748"/>
      <c r="J155" s="748"/>
      <c r="K155" s="748"/>
      <c r="L155" s="748"/>
      <c r="M155" s="748"/>
      <c r="N155" s="748"/>
      <c r="O155" s="748"/>
      <c r="P155" s="748"/>
    </row>
    <row r="156">
      <c r="A156" s="748"/>
      <c r="B156" s="741"/>
      <c r="C156" s="77"/>
      <c r="D156" s="77"/>
      <c r="E156" s="748"/>
      <c r="F156" s="748"/>
      <c r="G156" s="748"/>
      <c r="H156" s="748"/>
      <c r="I156" s="748"/>
      <c r="J156" s="748"/>
      <c r="K156" s="748"/>
      <c r="L156" s="748"/>
      <c r="M156" s="748"/>
      <c r="N156" s="748"/>
      <c r="O156" s="748"/>
      <c r="P156" s="748"/>
    </row>
    <row r="157">
      <c r="A157" s="748"/>
      <c r="B157" s="741"/>
      <c r="C157" s="77"/>
      <c r="D157" s="77"/>
      <c r="E157" s="748"/>
      <c r="F157" s="748"/>
      <c r="G157" s="748"/>
      <c r="H157" s="748"/>
      <c r="I157" s="748"/>
      <c r="J157" s="748"/>
      <c r="K157" s="748"/>
      <c r="L157" s="748"/>
      <c r="M157" s="748"/>
      <c r="N157" s="748"/>
      <c r="O157" s="748"/>
      <c r="P157" s="748"/>
    </row>
    <row r="158">
      <c r="A158" s="748"/>
      <c r="B158" s="741"/>
      <c r="C158" s="77"/>
      <c r="D158" s="77"/>
      <c r="E158" s="748"/>
      <c r="F158" s="748"/>
      <c r="G158" s="748"/>
      <c r="H158" s="748"/>
      <c r="I158" s="748"/>
      <c r="J158" s="748"/>
      <c r="K158" s="748"/>
      <c r="L158" s="748"/>
      <c r="M158" s="748"/>
      <c r="N158" s="748"/>
      <c r="O158" s="748"/>
      <c r="P158" s="748"/>
    </row>
    <row r="159">
      <c r="A159" s="748"/>
      <c r="B159" s="741"/>
      <c r="C159" s="77"/>
      <c r="D159" s="77"/>
      <c r="E159" s="748"/>
      <c r="F159" s="748"/>
      <c r="G159" s="748"/>
      <c r="H159" s="748"/>
      <c r="I159" s="748"/>
      <c r="J159" s="748"/>
      <c r="K159" s="748"/>
      <c r="L159" s="748"/>
      <c r="M159" s="748"/>
      <c r="N159" s="748"/>
      <c r="O159" s="748"/>
      <c r="P159" s="748"/>
    </row>
    <row r="160">
      <c r="A160" s="748"/>
      <c r="B160" s="741"/>
      <c r="C160" s="77"/>
      <c r="D160" s="77"/>
      <c r="E160" s="748"/>
      <c r="F160" s="748"/>
      <c r="G160" s="748"/>
      <c r="H160" s="748"/>
      <c r="I160" s="748"/>
      <c r="J160" s="748"/>
      <c r="K160" s="748"/>
      <c r="L160" s="748"/>
      <c r="M160" s="748"/>
      <c r="N160" s="748"/>
      <c r="O160" s="748"/>
      <c r="P160" s="748"/>
    </row>
    <row r="161">
      <c r="A161" s="748"/>
      <c r="B161" s="741"/>
      <c r="C161" s="77"/>
      <c r="D161" s="77"/>
      <c r="E161" s="748"/>
      <c r="F161" s="748"/>
      <c r="G161" s="748"/>
      <c r="H161" s="748"/>
      <c r="I161" s="748"/>
      <c r="J161" s="748"/>
      <c r="K161" s="748"/>
      <c r="L161" s="748"/>
      <c r="M161" s="748"/>
      <c r="N161" s="748"/>
      <c r="O161" s="748"/>
      <c r="P161" s="748"/>
    </row>
    <row r="162">
      <c r="A162" s="748"/>
      <c r="B162" s="741"/>
      <c r="C162" s="77"/>
      <c r="D162" s="77"/>
      <c r="E162" s="748"/>
      <c r="F162" s="748"/>
      <c r="G162" s="748"/>
      <c r="H162" s="748"/>
      <c r="I162" s="748"/>
      <c r="J162" s="748"/>
      <c r="K162" s="748"/>
      <c r="L162" s="748"/>
      <c r="M162" s="748"/>
      <c r="N162" s="748"/>
      <c r="O162" s="748"/>
      <c r="P162" s="748"/>
    </row>
    <row r="163">
      <c r="A163" s="748"/>
      <c r="B163" s="741"/>
      <c r="C163" s="77"/>
      <c r="D163" s="77"/>
      <c r="E163" s="748"/>
      <c r="F163" s="748"/>
      <c r="G163" s="748"/>
      <c r="H163" s="748"/>
      <c r="I163" s="748"/>
      <c r="J163" s="748"/>
      <c r="K163" s="748"/>
      <c r="L163" s="748"/>
      <c r="M163" s="748"/>
      <c r="N163" s="748"/>
      <c r="O163" s="748"/>
      <c r="P163" s="748"/>
    </row>
    <row r="164">
      <c r="A164" s="748"/>
      <c r="B164" s="741"/>
      <c r="C164" s="77"/>
      <c r="D164" s="77"/>
      <c r="E164" s="748"/>
      <c r="F164" s="748"/>
      <c r="G164" s="748"/>
      <c r="H164" s="748"/>
      <c r="I164" s="748"/>
      <c r="J164" s="748"/>
      <c r="K164" s="748"/>
      <c r="L164" s="748"/>
      <c r="M164" s="748"/>
      <c r="N164" s="748"/>
      <c r="O164" s="748"/>
      <c r="P164" s="748"/>
    </row>
    <row r="165">
      <c r="A165" s="748"/>
      <c r="B165" s="741"/>
      <c r="C165" s="77"/>
      <c r="D165" s="77"/>
      <c r="E165" s="748"/>
      <c r="F165" s="748"/>
      <c r="G165" s="748"/>
      <c r="H165" s="748"/>
      <c r="I165" s="748"/>
      <c r="J165" s="748"/>
      <c r="K165" s="748"/>
      <c r="L165" s="748"/>
      <c r="M165" s="748"/>
      <c r="N165" s="748"/>
      <c r="O165" s="748"/>
      <c r="P165" s="748"/>
    </row>
    <row r="166">
      <c r="A166" s="748"/>
      <c r="B166" s="741"/>
      <c r="C166" s="77"/>
      <c r="D166" s="77"/>
      <c r="E166" s="748"/>
      <c r="F166" s="748"/>
      <c r="G166" s="748"/>
      <c r="H166" s="748"/>
      <c r="I166" s="748"/>
      <c r="J166" s="748"/>
      <c r="K166" s="748"/>
      <c r="L166" s="748"/>
      <c r="M166" s="748"/>
      <c r="N166" s="748"/>
      <c r="O166" s="748"/>
      <c r="P166" s="748"/>
    </row>
    <row r="167">
      <c r="A167" s="748"/>
      <c r="B167" s="741"/>
      <c r="C167" s="77"/>
      <c r="D167" s="77"/>
      <c r="E167" s="748"/>
      <c r="F167" s="748"/>
      <c r="G167" s="748"/>
      <c r="H167" s="748"/>
      <c r="I167" s="748"/>
      <c r="J167" s="748"/>
      <c r="K167" s="748"/>
      <c r="L167" s="748"/>
      <c r="M167" s="748"/>
      <c r="N167" s="748"/>
      <c r="O167" s="748"/>
      <c r="P167" s="748"/>
    </row>
    <row r="168">
      <c r="A168" s="748"/>
      <c r="B168" s="741"/>
      <c r="C168" s="77"/>
      <c r="D168" s="77"/>
      <c r="E168" s="748"/>
      <c r="F168" s="748"/>
      <c r="G168" s="748"/>
      <c r="H168" s="748"/>
      <c r="I168" s="748"/>
      <c r="J168" s="748"/>
      <c r="K168" s="748"/>
      <c r="L168" s="748"/>
      <c r="M168" s="748"/>
      <c r="N168" s="748"/>
      <c r="O168" s="748"/>
      <c r="P168" s="748"/>
    </row>
    <row r="169">
      <c r="A169" s="748"/>
      <c r="B169" s="741"/>
      <c r="C169" s="77"/>
      <c r="D169" s="77"/>
      <c r="E169" s="748"/>
      <c r="F169" s="748"/>
      <c r="G169" s="748"/>
      <c r="H169" s="748"/>
      <c r="I169" s="748"/>
      <c r="J169" s="748"/>
      <c r="K169" s="748"/>
      <c r="L169" s="748"/>
      <c r="M169" s="748"/>
      <c r="N169" s="748"/>
      <c r="O169" s="748"/>
      <c r="P169" s="748"/>
    </row>
    <row r="170">
      <c r="A170" s="748"/>
      <c r="B170" s="741"/>
      <c r="C170" s="77"/>
      <c r="D170" s="77"/>
      <c r="E170" s="748"/>
      <c r="F170" s="748"/>
      <c r="G170" s="748"/>
      <c r="H170" s="748"/>
      <c r="I170" s="748"/>
      <c r="J170" s="748"/>
      <c r="K170" s="748"/>
      <c r="L170" s="748"/>
      <c r="M170" s="748"/>
      <c r="N170" s="748"/>
      <c r="O170" s="748"/>
      <c r="P170" s="748"/>
    </row>
    <row r="171">
      <c r="A171" s="748"/>
      <c r="B171" s="741"/>
      <c r="C171" s="77"/>
      <c r="D171" s="77"/>
      <c r="E171" s="748"/>
      <c r="F171" s="748"/>
      <c r="G171" s="748"/>
      <c r="H171" s="748"/>
      <c r="I171" s="748"/>
      <c r="J171" s="748"/>
      <c r="K171" s="748"/>
      <c r="L171" s="748"/>
      <c r="M171" s="748"/>
      <c r="N171" s="748"/>
      <c r="O171" s="748"/>
      <c r="P171" s="748"/>
    </row>
    <row r="172">
      <c r="A172" s="748"/>
      <c r="B172" s="741"/>
      <c r="C172" s="77"/>
      <c r="D172" s="77"/>
      <c r="E172" s="748"/>
      <c r="F172" s="748"/>
      <c r="G172" s="748"/>
      <c r="H172" s="748"/>
      <c r="I172" s="748"/>
      <c r="J172" s="748"/>
      <c r="K172" s="748"/>
      <c r="L172" s="748"/>
      <c r="M172" s="748"/>
      <c r="N172" s="748"/>
      <c r="O172" s="748"/>
      <c r="P172" s="748"/>
    </row>
    <row r="173">
      <c r="A173" s="748"/>
      <c r="B173" s="741"/>
      <c r="C173" s="77"/>
      <c r="D173" s="77"/>
      <c r="E173" s="748"/>
      <c r="F173" s="748"/>
      <c r="G173" s="748"/>
      <c r="H173" s="748"/>
      <c r="I173" s="748"/>
      <c r="J173" s="748"/>
      <c r="K173" s="748"/>
      <c r="L173" s="748"/>
      <c r="M173" s="748"/>
      <c r="N173" s="748"/>
      <c r="O173" s="748"/>
      <c r="P173" s="748"/>
    </row>
    <row r="174">
      <c r="A174" s="748"/>
      <c r="B174" s="741"/>
      <c r="C174" s="77"/>
      <c r="D174" s="77"/>
      <c r="E174" s="748"/>
      <c r="F174" s="748"/>
      <c r="G174" s="748"/>
      <c r="H174" s="748"/>
      <c r="I174" s="748"/>
      <c r="J174" s="748"/>
      <c r="K174" s="748"/>
      <c r="L174" s="748"/>
      <c r="M174" s="748"/>
      <c r="N174" s="748"/>
      <c r="O174" s="748"/>
      <c r="P174" s="748"/>
    </row>
    <row r="175">
      <c r="A175" s="748"/>
      <c r="B175" s="741"/>
      <c r="C175" s="77"/>
      <c r="D175" s="77"/>
      <c r="E175" s="748"/>
      <c r="F175" s="748"/>
      <c r="G175" s="748"/>
      <c r="H175" s="748"/>
      <c r="I175" s="748"/>
      <c r="J175" s="748"/>
      <c r="K175" s="748"/>
      <c r="L175" s="748"/>
      <c r="M175" s="748"/>
      <c r="N175" s="748"/>
      <c r="O175" s="748"/>
      <c r="P175" s="748"/>
    </row>
    <row r="176">
      <c r="A176" s="748"/>
      <c r="B176" s="741"/>
      <c r="C176" s="77"/>
      <c r="D176" s="77"/>
      <c r="E176" s="748"/>
      <c r="F176" s="748"/>
      <c r="G176" s="748"/>
      <c r="H176" s="748"/>
      <c r="I176" s="748"/>
      <c r="J176" s="748"/>
      <c r="K176" s="748"/>
      <c r="L176" s="748"/>
      <c r="M176" s="748"/>
      <c r="N176" s="748"/>
      <c r="O176" s="748"/>
      <c r="P176" s="748"/>
    </row>
    <row r="177">
      <c r="A177" s="748"/>
      <c r="B177" s="741"/>
      <c r="C177" s="77"/>
      <c r="D177" s="77"/>
      <c r="E177" s="748"/>
      <c r="F177" s="748"/>
      <c r="G177" s="748"/>
      <c r="H177" s="748"/>
      <c r="I177" s="748"/>
      <c r="J177" s="748"/>
      <c r="K177" s="748"/>
      <c r="L177" s="748"/>
      <c r="M177" s="748"/>
      <c r="N177" s="748"/>
      <c r="O177" s="748"/>
      <c r="P177" s="748"/>
    </row>
    <row r="178">
      <c r="A178" s="748"/>
      <c r="B178" s="741"/>
      <c r="C178" s="77"/>
      <c r="D178" s="77"/>
      <c r="E178" s="748"/>
      <c r="F178" s="748"/>
      <c r="G178" s="748"/>
      <c r="H178" s="748"/>
      <c r="I178" s="748"/>
      <c r="J178" s="748"/>
      <c r="K178" s="748"/>
      <c r="L178" s="748"/>
      <c r="M178" s="748"/>
      <c r="N178" s="748"/>
      <c r="O178" s="748"/>
      <c r="P178" s="748"/>
    </row>
    <row r="179">
      <c r="A179" s="748"/>
      <c r="B179" s="741"/>
      <c r="C179" s="77"/>
      <c r="D179" s="77"/>
      <c r="E179" s="748"/>
      <c r="F179" s="748"/>
      <c r="G179" s="748"/>
      <c r="H179" s="748"/>
      <c r="I179" s="748"/>
      <c r="J179" s="748"/>
      <c r="K179" s="748"/>
      <c r="L179" s="748"/>
      <c r="M179" s="748"/>
      <c r="N179" s="748"/>
      <c r="O179" s="748"/>
      <c r="P179" s="748"/>
    </row>
    <row r="180">
      <c r="A180" s="748"/>
      <c r="B180" s="741"/>
      <c r="C180" s="77"/>
      <c r="D180" s="77"/>
      <c r="E180" s="748"/>
      <c r="F180" s="748"/>
      <c r="G180" s="748"/>
      <c r="H180" s="748"/>
      <c r="I180" s="748"/>
      <c r="J180" s="748"/>
      <c r="K180" s="748"/>
      <c r="L180" s="748"/>
      <c r="M180" s="748"/>
      <c r="N180" s="748"/>
      <c r="O180" s="748"/>
      <c r="P180" s="748"/>
    </row>
    <row r="181">
      <c r="A181" s="748"/>
      <c r="B181" s="741"/>
      <c r="C181" s="77"/>
      <c r="D181" s="77"/>
      <c r="E181" s="748"/>
      <c r="F181" s="748"/>
      <c r="G181" s="748"/>
      <c r="H181" s="748"/>
      <c r="I181" s="748"/>
      <c r="J181" s="748"/>
      <c r="K181" s="748"/>
      <c r="L181" s="748"/>
      <c r="M181" s="748"/>
      <c r="N181" s="748"/>
      <c r="O181" s="748"/>
      <c r="P181" s="748"/>
    </row>
    <row r="182">
      <c r="A182" s="748"/>
      <c r="B182" s="741"/>
      <c r="C182" s="77"/>
      <c r="D182" s="77"/>
      <c r="E182" s="748"/>
      <c r="F182" s="748"/>
      <c r="G182" s="748"/>
      <c r="H182" s="748"/>
      <c r="I182" s="748"/>
      <c r="J182" s="748"/>
      <c r="K182" s="748"/>
      <c r="L182" s="748"/>
      <c r="M182" s="748"/>
      <c r="N182" s="748"/>
      <c r="O182" s="748"/>
      <c r="P182" s="748"/>
    </row>
    <row r="183">
      <c r="A183" s="748"/>
      <c r="B183" s="741"/>
      <c r="C183" s="77"/>
      <c r="D183" s="77"/>
      <c r="E183" s="748"/>
      <c r="F183" s="748"/>
      <c r="G183" s="748"/>
      <c r="H183" s="748"/>
      <c r="I183" s="748"/>
      <c r="J183" s="748"/>
      <c r="K183" s="748"/>
      <c r="L183" s="748"/>
      <c r="M183" s="748"/>
      <c r="N183" s="748"/>
      <c r="O183" s="748"/>
      <c r="P183" s="748"/>
    </row>
    <row r="184">
      <c r="A184" s="748"/>
      <c r="B184" s="741"/>
      <c r="C184" s="77"/>
      <c r="D184" s="77"/>
      <c r="E184" s="748"/>
      <c r="F184" s="748"/>
      <c r="G184" s="748"/>
      <c r="H184" s="748"/>
      <c r="I184" s="748"/>
      <c r="J184" s="748"/>
      <c r="K184" s="748"/>
      <c r="L184" s="748"/>
      <c r="M184" s="748"/>
      <c r="N184" s="748"/>
      <c r="O184" s="748"/>
      <c r="P184" s="748"/>
    </row>
    <row r="185">
      <c r="A185" s="748"/>
      <c r="B185" s="741"/>
      <c r="C185" s="77"/>
      <c r="D185" s="77"/>
      <c r="E185" s="748"/>
      <c r="F185" s="748"/>
      <c r="G185" s="748"/>
      <c r="H185" s="748"/>
      <c r="I185" s="748"/>
      <c r="J185" s="748"/>
      <c r="K185" s="748"/>
      <c r="L185" s="748"/>
      <c r="M185" s="748"/>
      <c r="N185" s="748"/>
      <c r="O185" s="748"/>
      <c r="P185" s="748"/>
    </row>
    <row r="186">
      <c r="A186" s="748"/>
      <c r="B186" s="741"/>
      <c r="C186" s="77"/>
      <c r="D186" s="77"/>
      <c r="E186" s="748"/>
      <c r="F186" s="748"/>
      <c r="G186" s="748"/>
      <c r="H186" s="748"/>
      <c r="I186" s="748"/>
      <c r="J186" s="748"/>
      <c r="K186" s="748"/>
      <c r="L186" s="748"/>
      <c r="M186" s="748"/>
      <c r="N186" s="748"/>
      <c r="O186" s="748"/>
      <c r="P186" s="748"/>
    </row>
    <row r="187">
      <c r="A187" s="748"/>
      <c r="B187" s="741"/>
      <c r="C187" s="77"/>
      <c r="D187" s="77"/>
      <c r="E187" s="748"/>
      <c r="F187" s="748"/>
      <c r="G187" s="748"/>
      <c r="H187" s="748"/>
      <c r="I187" s="748"/>
      <c r="J187" s="748"/>
      <c r="K187" s="748"/>
      <c r="L187" s="748"/>
      <c r="M187" s="748"/>
      <c r="N187" s="748"/>
      <c r="O187" s="748"/>
      <c r="P187" s="748"/>
    </row>
    <row r="188">
      <c r="A188" s="748"/>
      <c r="B188" s="741"/>
      <c r="C188" s="77"/>
      <c r="D188" s="77"/>
      <c r="E188" s="748"/>
      <c r="F188" s="748"/>
      <c r="G188" s="748"/>
      <c r="H188" s="748"/>
      <c r="I188" s="748"/>
      <c r="J188" s="748"/>
      <c r="K188" s="748"/>
      <c r="L188" s="748"/>
      <c r="M188" s="748"/>
      <c r="N188" s="748"/>
      <c r="O188" s="748"/>
      <c r="P188" s="748"/>
    </row>
    <row r="189">
      <c r="A189" s="748"/>
      <c r="B189" s="741"/>
      <c r="C189" s="77"/>
      <c r="D189" s="77"/>
      <c r="E189" s="748"/>
      <c r="F189" s="748"/>
      <c r="G189" s="748"/>
      <c r="H189" s="748"/>
      <c r="I189" s="748"/>
      <c r="J189" s="748"/>
      <c r="K189" s="748"/>
      <c r="L189" s="748"/>
      <c r="M189" s="748"/>
      <c r="N189" s="748"/>
      <c r="O189" s="748"/>
      <c r="P189" s="748"/>
    </row>
    <row r="190">
      <c r="A190" s="748"/>
      <c r="B190" s="741"/>
      <c r="C190" s="77"/>
      <c r="D190" s="77"/>
      <c r="E190" s="748"/>
      <c r="F190" s="748"/>
      <c r="G190" s="748"/>
      <c r="H190" s="748"/>
      <c r="I190" s="748"/>
      <c r="J190" s="748"/>
      <c r="K190" s="748"/>
      <c r="L190" s="748"/>
      <c r="M190" s="748"/>
      <c r="N190" s="748"/>
      <c r="O190" s="748"/>
      <c r="P190" s="748"/>
    </row>
    <row r="191">
      <c r="A191" s="748"/>
      <c r="B191" s="741"/>
      <c r="C191" s="77"/>
      <c r="D191" s="77"/>
      <c r="E191" s="748"/>
      <c r="F191" s="748"/>
      <c r="G191" s="748"/>
      <c r="H191" s="748"/>
      <c r="I191" s="748"/>
      <c r="J191" s="748"/>
      <c r="K191" s="748"/>
      <c r="L191" s="748"/>
      <c r="M191" s="748"/>
      <c r="N191" s="748"/>
      <c r="O191" s="748"/>
      <c r="P191" s="748"/>
    </row>
    <row r="192">
      <c r="A192" s="748"/>
      <c r="B192" s="741"/>
      <c r="C192" s="77"/>
      <c r="D192" s="77"/>
      <c r="E192" s="748"/>
      <c r="F192" s="748"/>
      <c r="G192" s="748"/>
      <c r="H192" s="748"/>
      <c r="I192" s="748"/>
      <c r="J192" s="748"/>
      <c r="K192" s="748"/>
      <c r="L192" s="748"/>
      <c r="M192" s="748"/>
      <c r="N192" s="748"/>
      <c r="O192" s="748"/>
      <c r="P192" s="748"/>
    </row>
    <row r="193">
      <c r="A193" s="748"/>
      <c r="B193" s="741"/>
      <c r="C193" s="77"/>
      <c r="D193" s="77"/>
      <c r="E193" s="748"/>
      <c r="F193" s="748"/>
      <c r="G193" s="748"/>
      <c r="H193" s="748"/>
      <c r="I193" s="748"/>
      <c r="J193" s="748"/>
      <c r="K193" s="748"/>
      <c r="L193" s="748"/>
      <c r="M193" s="748"/>
      <c r="N193" s="748"/>
      <c r="O193" s="748"/>
      <c r="P193" s="748"/>
    </row>
    <row r="194">
      <c r="A194" s="748"/>
      <c r="B194" s="741"/>
      <c r="C194" s="77"/>
      <c r="D194" s="77"/>
      <c r="E194" s="748"/>
      <c r="F194" s="748"/>
      <c r="G194" s="748"/>
      <c r="H194" s="748"/>
      <c r="I194" s="748"/>
      <c r="J194" s="748"/>
      <c r="K194" s="748"/>
      <c r="L194" s="748"/>
      <c r="M194" s="748"/>
      <c r="N194" s="748"/>
      <c r="O194" s="748"/>
      <c r="P194" s="748"/>
    </row>
    <row r="195">
      <c r="A195" s="748"/>
      <c r="B195" s="741"/>
      <c r="C195" s="77"/>
      <c r="D195" s="77"/>
      <c r="E195" s="748"/>
      <c r="F195" s="748"/>
      <c r="G195" s="748"/>
      <c r="H195" s="748"/>
      <c r="I195" s="748"/>
      <c r="J195" s="748"/>
      <c r="K195" s="748"/>
      <c r="L195" s="748"/>
      <c r="M195" s="748"/>
      <c r="N195" s="748"/>
      <c r="O195" s="748"/>
      <c r="P195" s="748"/>
    </row>
    <row r="196">
      <c r="A196" s="748"/>
      <c r="B196" s="741"/>
      <c r="C196" s="77"/>
      <c r="D196" s="77"/>
      <c r="E196" s="748"/>
      <c r="F196" s="748"/>
      <c r="G196" s="748"/>
      <c r="H196" s="748"/>
      <c r="I196" s="748"/>
      <c r="J196" s="748"/>
      <c r="K196" s="748"/>
      <c r="L196" s="748"/>
      <c r="M196" s="748"/>
      <c r="N196" s="748"/>
      <c r="O196" s="748"/>
      <c r="P196" s="748"/>
    </row>
    <row r="197">
      <c r="A197" s="748"/>
      <c r="B197" s="741"/>
      <c r="C197" s="77"/>
      <c r="D197" s="77"/>
      <c r="E197" s="748"/>
      <c r="F197" s="748"/>
      <c r="G197" s="748"/>
      <c r="H197" s="748"/>
      <c r="I197" s="748"/>
      <c r="J197" s="748"/>
      <c r="K197" s="748"/>
      <c r="L197" s="748"/>
      <c r="M197" s="748"/>
      <c r="N197" s="748"/>
      <c r="O197" s="748"/>
      <c r="P197" s="748"/>
    </row>
    <row r="198">
      <c r="A198" s="748"/>
      <c r="B198" s="741"/>
      <c r="C198" s="77"/>
      <c r="D198" s="77"/>
      <c r="E198" s="748"/>
      <c r="F198" s="748"/>
      <c r="G198" s="748"/>
      <c r="H198" s="748"/>
      <c r="I198" s="748"/>
      <c r="J198" s="748"/>
      <c r="K198" s="748"/>
      <c r="L198" s="748"/>
      <c r="M198" s="748"/>
      <c r="N198" s="748"/>
      <c r="O198" s="748"/>
      <c r="P198" s="748"/>
    </row>
    <row r="199">
      <c r="A199" s="748"/>
      <c r="B199" s="741"/>
      <c r="C199" s="77"/>
      <c r="D199" s="77"/>
      <c r="E199" s="748"/>
      <c r="F199" s="748"/>
      <c r="G199" s="748"/>
      <c r="H199" s="748"/>
      <c r="I199" s="748"/>
      <c r="J199" s="748"/>
      <c r="K199" s="748"/>
      <c r="L199" s="748"/>
      <c r="M199" s="748"/>
      <c r="N199" s="748"/>
      <c r="O199" s="748"/>
      <c r="P199" s="748"/>
    </row>
    <row r="200">
      <c r="A200" s="748"/>
      <c r="B200" s="741"/>
      <c r="C200" s="77"/>
      <c r="D200" s="77"/>
      <c r="E200" s="748"/>
      <c r="F200" s="748"/>
      <c r="G200" s="748"/>
      <c r="H200" s="748"/>
      <c r="I200" s="748"/>
      <c r="J200" s="748"/>
      <c r="K200" s="748"/>
      <c r="L200" s="748"/>
      <c r="M200" s="748"/>
      <c r="N200" s="748"/>
      <c r="O200" s="748"/>
      <c r="P200" s="748"/>
    </row>
    <row r="201">
      <c r="A201" s="748"/>
      <c r="B201" s="741"/>
      <c r="C201" s="77"/>
      <c r="D201" s="77"/>
      <c r="E201" s="748"/>
      <c r="F201" s="748"/>
      <c r="G201" s="748"/>
      <c r="H201" s="748"/>
      <c r="I201" s="748"/>
      <c r="J201" s="748"/>
      <c r="K201" s="748"/>
      <c r="L201" s="748"/>
      <c r="M201" s="748"/>
      <c r="N201" s="748"/>
      <c r="O201" s="748"/>
      <c r="P201" s="748"/>
    </row>
    <row r="202">
      <c r="A202" s="748"/>
      <c r="B202" s="741"/>
      <c r="C202" s="77"/>
      <c r="D202" s="77"/>
      <c r="E202" s="748"/>
      <c r="F202" s="748"/>
      <c r="G202" s="748"/>
      <c r="H202" s="748"/>
      <c r="I202" s="748"/>
      <c r="J202" s="748"/>
      <c r="K202" s="748"/>
      <c r="L202" s="748"/>
      <c r="M202" s="748"/>
      <c r="N202" s="748"/>
      <c r="O202" s="748"/>
      <c r="P202" s="748"/>
    </row>
    <row r="203">
      <c r="A203" s="748"/>
      <c r="B203" s="741"/>
      <c r="C203" s="77"/>
      <c r="D203" s="77"/>
      <c r="E203" s="748"/>
      <c r="F203" s="748"/>
      <c r="G203" s="748"/>
      <c r="H203" s="748"/>
      <c r="I203" s="748"/>
      <c r="J203" s="748"/>
      <c r="K203" s="748"/>
      <c r="L203" s="748"/>
      <c r="M203" s="748"/>
      <c r="N203" s="748"/>
      <c r="O203" s="748"/>
      <c r="P203" s="748"/>
    </row>
    <row r="204">
      <c r="A204" s="748"/>
      <c r="B204" s="741"/>
      <c r="C204" s="77"/>
      <c r="D204" s="77"/>
      <c r="E204" s="748"/>
      <c r="F204" s="748"/>
      <c r="G204" s="748"/>
      <c r="H204" s="748"/>
      <c r="I204" s="748"/>
      <c r="J204" s="748"/>
      <c r="K204" s="748"/>
      <c r="L204" s="748"/>
      <c r="M204" s="748"/>
      <c r="N204" s="748"/>
      <c r="O204" s="748"/>
      <c r="P204" s="748"/>
    </row>
    <row r="205">
      <c r="A205" s="748"/>
      <c r="B205" s="741"/>
      <c r="C205" s="77"/>
      <c r="D205" s="77"/>
      <c r="E205" s="748"/>
      <c r="F205" s="748"/>
      <c r="G205" s="748"/>
      <c r="H205" s="748"/>
      <c r="I205" s="748"/>
      <c r="J205" s="748"/>
      <c r="K205" s="748"/>
      <c r="L205" s="748"/>
      <c r="M205" s="748"/>
      <c r="N205" s="748"/>
      <c r="O205" s="748"/>
      <c r="P205" s="748"/>
    </row>
    <row r="206">
      <c r="A206" s="748"/>
      <c r="B206" s="741"/>
      <c r="C206" s="77"/>
      <c r="D206" s="77"/>
      <c r="E206" s="748"/>
      <c r="F206" s="748"/>
      <c r="G206" s="748"/>
      <c r="H206" s="748"/>
      <c r="I206" s="748"/>
      <c r="J206" s="748"/>
      <c r="K206" s="748"/>
      <c r="L206" s="748"/>
      <c r="M206" s="748"/>
      <c r="N206" s="748"/>
      <c r="O206" s="748"/>
      <c r="P206" s="748"/>
    </row>
    <row r="207">
      <c r="A207" s="748"/>
      <c r="B207" s="741"/>
      <c r="C207" s="77"/>
      <c r="D207" s="77"/>
      <c r="E207" s="748"/>
      <c r="F207" s="748"/>
      <c r="G207" s="748"/>
      <c r="H207" s="748"/>
      <c r="I207" s="748"/>
      <c r="J207" s="748"/>
      <c r="K207" s="748"/>
      <c r="L207" s="748"/>
      <c r="M207" s="748"/>
      <c r="N207" s="748"/>
      <c r="O207" s="748"/>
      <c r="P207" s="748"/>
    </row>
    <row r="208">
      <c r="A208" s="748"/>
      <c r="B208" s="741"/>
      <c r="C208" s="77"/>
      <c r="D208" s="77"/>
      <c r="E208" s="748"/>
      <c r="F208" s="748"/>
      <c r="G208" s="748"/>
      <c r="H208" s="748"/>
      <c r="I208" s="748"/>
      <c r="J208" s="748"/>
      <c r="K208" s="748"/>
      <c r="L208" s="748"/>
      <c r="M208" s="748"/>
      <c r="N208" s="748"/>
      <c r="O208" s="748"/>
      <c r="P208" s="748"/>
    </row>
    <row r="209">
      <c r="A209" s="748"/>
      <c r="B209" s="741"/>
      <c r="C209" s="77"/>
      <c r="D209" s="77"/>
      <c r="E209" s="748"/>
      <c r="F209" s="748"/>
      <c r="G209" s="748"/>
      <c r="H209" s="748"/>
      <c r="I209" s="748"/>
      <c r="J209" s="748"/>
      <c r="K209" s="748"/>
      <c r="L209" s="748"/>
      <c r="M209" s="748"/>
      <c r="N209" s="748"/>
      <c r="O209" s="748"/>
      <c r="P209" s="748"/>
    </row>
    <row r="210">
      <c r="A210" s="748"/>
      <c r="B210" s="741"/>
      <c r="C210" s="77"/>
      <c r="D210" s="77"/>
      <c r="E210" s="748"/>
      <c r="F210" s="748"/>
      <c r="G210" s="748"/>
      <c r="H210" s="748"/>
      <c r="I210" s="748"/>
      <c r="J210" s="748"/>
      <c r="K210" s="748"/>
      <c r="L210" s="748"/>
      <c r="M210" s="748"/>
      <c r="N210" s="748"/>
      <c r="O210" s="748"/>
      <c r="P210" s="748"/>
    </row>
    <row r="211">
      <c r="A211" s="748"/>
      <c r="B211" s="741"/>
      <c r="C211" s="77"/>
      <c r="D211" s="77"/>
      <c r="E211" s="748"/>
      <c r="F211" s="748"/>
      <c r="G211" s="748"/>
      <c r="H211" s="748"/>
      <c r="I211" s="748"/>
      <c r="J211" s="748"/>
      <c r="K211" s="748"/>
      <c r="L211" s="748"/>
      <c r="M211" s="748"/>
      <c r="N211" s="748"/>
      <c r="O211" s="748"/>
      <c r="P211" s="748"/>
    </row>
    <row r="212">
      <c r="A212" s="748"/>
      <c r="B212" s="741"/>
      <c r="C212" s="77"/>
      <c r="D212" s="77"/>
      <c r="E212" s="748"/>
      <c r="F212" s="748"/>
      <c r="G212" s="748"/>
      <c r="H212" s="748"/>
      <c r="I212" s="748"/>
      <c r="J212" s="748"/>
      <c r="K212" s="748"/>
      <c r="L212" s="748"/>
      <c r="M212" s="748"/>
      <c r="N212" s="748"/>
      <c r="O212" s="748"/>
      <c r="P212" s="748"/>
    </row>
    <row r="213">
      <c r="A213" s="748"/>
      <c r="B213" s="741"/>
      <c r="C213" s="77"/>
      <c r="D213" s="77"/>
      <c r="E213" s="748"/>
      <c r="F213" s="748"/>
      <c r="G213" s="748"/>
      <c r="H213" s="748"/>
      <c r="I213" s="748"/>
      <c r="J213" s="748"/>
      <c r="K213" s="748"/>
      <c r="L213" s="748"/>
      <c r="M213" s="748"/>
      <c r="N213" s="748"/>
      <c r="O213" s="748"/>
      <c r="P213" s="748"/>
    </row>
    <row r="214">
      <c r="A214" s="748"/>
      <c r="B214" s="741"/>
      <c r="C214" s="77"/>
      <c r="D214" s="77"/>
      <c r="E214" s="748"/>
      <c r="F214" s="748"/>
      <c r="G214" s="748"/>
      <c r="H214" s="748"/>
      <c r="I214" s="748"/>
      <c r="J214" s="748"/>
      <c r="K214" s="748"/>
      <c r="L214" s="748"/>
      <c r="M214" s="748"/>
      <c r="N214" s="748"/>
      <c r="O214" s="748"/>
      <c r="P214" s="748"/>
    </row>
    <row r="215">
      <c r="A215" s="748"/>
      <c r="B215" s="741"/>
      <c r="C215" s="77"/>
      <c r="D215" s="77"/>
      <c r="E215" s="748"/>
      <c r="F215" s="748"/>
      <c r="G215" s="748"/>
      <c r="H215" s="748"/>
      <c r="I215" s="748"/>
      <c r="J215" s="748"/>
      <c r="K215" s="748"/>
      <c r="L215" s="748"/>
      <c r="M215" s="748"/>
      <c r="N215" s="748"/>
      <c r="O215" s="748"/>
      <c r="P215" s="748"/>
    </row>
    <row r="216">
      <c r="A216" s="748"/>
      <c r="B216" s="741"/>
      <c r="C216" s="77"/>
      <c r="D216" s="77"/>
      <c r="E216" s="748"/>
      <c r="F216" s="748"/>
      <c r="G216" s="748"/>
      <c r="H216" s="748"/>
      <c r="I216" s="748"/>
      <c r="J216" s="748"/>
      <c r="K216" s="748"/>
      <c r="L216" s="748"/>
      <c r="M216" s="748"/>
      <c r="N216" s="748"/>
      <c r="O216" s="748"/>
      <c r="P216" s="748"/>
    </row>
    <row r="217">
      <c r="A217" s="748"/>
      <c r="B217" s="741"/>
      <c r="C217" s="77"/>
      <c r="D217" s="77"/>
      <c r="E217" s="748"/>
      <c r="F217" s="748"/>
      <c r="G217" s="748"/>
      <c r="H217" s="748"/>
      <c r="I217" s="748"/>
      <c r="J217" s="748"/>
      <c r="K217" s="748"/>
      <c r="L217" s="748"/>
      <c r="M217" s="748"/>
      <c r="N217" s="748"/>
      <c r="O217" s="748"/>
      <c r="P217" s="748"/>
    </row>
    <row r="218">
      <c r="A218" s="748"/>
      <c r="B218" s="741"/>
      <c r="C218" s="77"/>
      <c r="D218" s="77"/>
      <c r="E218" s="748"/>
      <c r="F218" s="748"/>
      <c r="G218" s="748"/>
      <c r="H218" s="748"/>
      <c r="I218" s="748"/>
      <c r="J218" s="748"/>
      <c r="K218" s="748"/>
      <c r="L218" s="748"/>
      <c r="M218" s="748"/>
      <c r="N218" s="748"/>
      <c r="O218" s="748"/>
      <c r="P218" s="748"/>
    </row>
    <row r="219">
      <c r="A219" s="748"/>
      <c r="B219" s="741"/>
      <c r="C219" s="77"/>
      <c r="D219" s="77"/>
      <c r="E219" s="748"/>
      <c r="F219" s="748"/>
      <c r="G219" s="748"/>
      <c r="H219" s="748"/>
      <c r="I219" s="748"/>
      <c r="J219" s="748"/>
      <c r="K219" s="748"/>
      <c r="L219" s="748"/>
      <c r="M219" s="748"/>
      <c r="N219" s="748"/>
      <c r="O219" s="748"/>
      <c r="P219" s="748"/>
    </row>
    <row r="220">
      <c r="A220" s="748"/>
      <c r="B220" s="741"/>
      <c r="C220" s="77"/>
      <c r="D220" s="77"/>
      <c r="E220" s="748"/>
      <c r="F220" s="748"/>
      <c r="G220" s="748"/>
      <c r="H220" s="748"/>
      <c r="I220" s="748"/>
      <c r="J220" s="748"/>
      <c r="K220" s="748"/>
      <c r="L220" s="748"/>
      <c r="M220" s="748"/>
      <c r="N220" s="748"/>
      <c r="O220" s="748"/>
      <c r="P220" s="748"/>
    </row>
    <row r="221">
      <c r="A221" s="748"/>
      <c r="B221" s="741"/>
      <c r="C221" s="77"/>
      <c r="D221" s="77"/>
      <c r="E221" s="748"/>
      <c r="F221" s="748"/>
      <c r="G221" s="748"/>
      <c r="H221" s="748"/>
      <c r="I221" s="748"/>
      <c r="J221" s="748"/>
      <c r="K221" s="748"/>
      <c r="L221" s="748"/>
      <c r="M221" s="748"/>
      <c r="N221" s="748"/>
      <c r="O221" s="748"/>
      <c r="P221" s="748"/>
    </row>
    <row r="222">
      <c r="A222" s="748"/>
      <c r="B222" s="741"/>
      <c r="C222" s="77"/>
      <c r="D222" s="77"/>
      <c r="E222" s="748"/>
      <c r="F222" s="748"/>
      <c r="G222" s="748"/>
      <c r="H222" s="748"/>
      <c r="I222" s="748"/>
      <c r="J222" s="748"/>
      <c r="K222" s="748"/>
      <c r="L222" s="748"/>
      <c r="M222" s="748"/>
      <c r="N222" s="748"/>
      <c r="O222" s="748"/>
      <c r="P222" s="748"/>
    </row>
    <row r="223">
      <c r="A223" s="748"/>
      <c r="B223" s="741"/>
      <c r="C223" s="77"/>
      <c r="D223" s="77"/>
      <c r="E223" s="748"/>
      <c r="F223" s="748"/>
      <c r="G223" s="748"/>
      <c r="H223" s="748"/>
      <c r="I223" s="748"/>
      <c r="J223" s="748"/>
      <c r="K223" s="748"/>
      <c r="L223" s="748"/>
      <c r="M223" s="748"/>
      <c r="N223" s="748"/>
      <c r="O223" s="748"/>
      <c r="P223" s="748"/>
    </row>
    <row r="224">
      <c r="A224" s="748"/>
      <c r="B224" s="741"/>
      <c r="C224" s="77"/>
      <c r="D224" s="77"/>
      <c r="E224" s="748"/>
      <c r="F224" s="748"/>
      <c r="G224" s="748"/>
      <c r="H224" s="748"/>
      <c r="I224" s="748"/>
      <c r="J224" s="748"/>
      <c r="K224" s="748"/>
      <c r="L224" s="748"/>
      <c r="M224" s="748"/>
      <c r="N224" s="748"/>
      <c r="O224" s="748"/>
      <c r="P224" s="748"/>
    </row>
    <row r="225">
      <c r="A225" s="748"/>
      <c r="B225" s="741"/>
      <c r="C225" s="77"/>
      <c r="D225" s="77"/>
      <c r="E225" s="748"/>
      <c r="F225" s="748"/>
      <c r="G225" s="748"/>
      <c r="H225" s="748"/>
      <c r="I225" s="748"/>
      <c r="J225" s="748"/>
      <c r="K225" s="748"/>
      <c r="L225" s="748"/>
      <c r="M225" s="748"/>
      <c r="N225" s="748"/>
      <c r="O225" s="748"/>
      <c r="P225" s="748"/>
    </row>
    <row r="226">
      <c r="A226" s="748"/>
      <c r="B226" s="741"/>
      <c r="C226" s="77"/>
      <c r="D226" s="77"/>
      <c r="E226" s="748"/>
      <c r="F226" s="748"/>
      <c r="G226" s="748"/>
      <c r="H226" s="748"/>
      <c r="I226" s="748"/>
      <c r="J226" s="748"/>
      <c r="K226" s="748"/>
      <c r="L226" s="748"/>
      <c r="M226" s="748"/>
      <c r="N226" s="748"/>
      <c r="O226" s="748"/>
      <c r="P226" s="748"/>
    </row>
    <row r="227">
      <c r="A227" s="748"/>
      <c r="B227" s="741"/>
      <c r="C227" s="77"/>
      <c r="D227" s="77"/>
      <c r="E227" s="748"/>
      <c r="F227" s="748"/>
      <c r="G227" s="748"/>
      <c r="H227" s="748"/>
      <c r="I227" s="748"/>
      <c r="J227" s="748"/>
      <c r="K227" s="748"/>
      <c r="L227" s="748"/>
      <c r="M227" s="748"/>
      <c r="N227" s="748"/>
      <c r="O227" s="748"/>
      <c r="P227" s="748"/>
    </row>
    <row r="228">
      <c r="A228" s="748"/>
      <c r="B228" s="741"/>
      <c r="C228" s="77"/>
      <c r="D228" s="77"/>
      <c r="E228" s="748"/>
      <c r="F228" s="748"/>
      <c r="G228" s="748"/>
      <c r="H228" s="748"/>
      <c r="I228" s="748"/>
      <c r="J228" s="748"/>
      <c r="K228" s="748"/>
      <c r="L228" s="748"/>
      <c r="M228" s="748"/>
      <c r="N228" s="748"/>
      <c r="O228" s="748"/>
      <c r="P228" s="748"/>
    </row>
    <row r="229">
      <c r="A229" s="748"/>
      <c r="B229" s="741"/>
      <c r="C229" s="77"/>
      <c r="D229" s="77"/>
      <c r="E229" s="748"/>
      <c r="F229" s="748"/>
      <c r="G229" s="748"/>
      <c r="H229" s="748"/>
      <c r="I229" s="748"/>
      <c r="J229" s="748"/>
      <c r="K229" s="748"/>
      <c r="L229" s="748"/>
      <c r="M229" s="748"/>
      <c r="N229" s="748"/>
      <c r="O229" s="748"/>
      <c r="P229" s="748"/>
    </row>
    <row r="230">
      <c r="A230" s="748"/>
      <c r="B230" s="741"/>
      <c r="C230" s="77"/>
      <c r="D230" s="77"/>
      <c r="E230" s="748"/>
      <c r="F230" s="748"/>
      <c r="G230" s="748"/>
      <c r="H230" s="748"/>
      <c r="I230" s="748"/>
      <c r="J230" s="748"/>
      <c r="K230" s="748"/>
      <c r="L230" s="748"/>
      <c r="M230" s="748"/>
      <c r="N230" s="748"/>
      <c r="O230" s="748"/>
      <c r="P230" s="748"/>
    </row>
    <row r="231">
      <c r="A231" s="748"/>
      <c r="B231" s="741"/>
      <c r="C231" s="77"/>
      <c r="D231" s="77"/>
      <c r="E231" s="748"/>
      <c r="F231" s="748"/>
      <c r="G231" s="748"/>
      <c r="H231" s="748"/>
      <c r="I231" s="748"/>
      <c r="J231" s="748"/>
      <c r="K231" s="748"/>
      <c r="L231" s="748"/>
      <c r="M231" s="748"/>
      <c r="N231" s="748"/>
      <c r="O231" s="748"/>
      <c r="P231" s="748"/>
    </row>
    <row r="232">
      <c r="A232" s="748"/>
      <c r="B232" s="741"/>
      <c r="C232" s="77"/>
      <c r="D232" s="77"/>
      <c r="E232" s="748"/>
      <c r="F232" s="748"/>
      <c r="G232" s="748"/>
      <c r="H232" s="748"/>
      <c r="I232" s="748"/>
      <c r="J232" s="748"/>
      <c r="K232" s="748"/>
      <c r="L232" s="748"/>
      <c r="M232" s="748"/>
      <c r="N232" s="748"/>
      <c r="O232" s="748"/>
      <c r="P232" s="748"/>
    </row>
    <row r="233">
      <c r="A233" s="748"/>
      <c r="B233" s="741"/>
      <c r="C233" s="77"/>
      <c r="D233" s="77"/>
      <c r="E233" s="748"/>
      <c r="F233" s="748"/>
      <c r="G233" s="748"/>
      <c r="H233" s="748"/>
      <c r="I233" s="748"/>
      <c r="J233" s="748"/>
      <c r="K233" s="748"/>
      <c r="L233" s="748"/>
      <c r="M233" s="748"/>
      <c r="N233" s="748"/>
      <c r="O233" s="748"/>
      <c r="P233" s="748"/>
    </row>
    <row r="234">
      <c r="A234" s="748"/>
      <c r="B234" s="741"/>
      <c r="C234" s="77"/>
      <c r="D234" s="77"/>
      <c r="E234" s="748"/>
      <c r="F234" s="748"/>
      <c r="G234" s="748"/>
      <c r="H234" s="748"/>
      <c r="I234" s="748"/>
      <c r="J234" s="748"/>
      <c r="K234" s="748"/>
      <c r="L234" s="748"/>
      <c r="M234" s="748"/>
      <c r="N234" s="748"/>
      <c r="O234" s="748"/>
      <c r="P234" s="748"/>
    </row>
    <row r="235">
      <c r="A235" s="748"/>
      <c r="B235" s="741"/>
      <c r="C235" s="77"/>
      <c r="D235" s="77"/>
      <c r="E235" s="748"/>
      <c r="F235" s="748"/>
      <c r="G235" s="748"/>
      <c r="H235" s="748"/>
      <c r="I235" s="748"/>
      <c r="J235" s="748"/>
      <c r="K235" s="748"/>
      <c r="L235" s="748"/>
      <c r="M235" s="748"/>
      <c r="N235" s="748"/>
      <c r="O235" s="748"/>
      <c r="P235" s="748"/>
    </row>
    <row r="236">
      <c r="A236" s="748"/>
      <c r="B236" s="741"/>
      <c r="C236" s="77"/>
      <c r="D236" s="77"/>
      <c r="E236" s="748"/>
      <c r="F236" s="748"/>
      <c r="G236" s="748"/>
      <c r="H236" s="748"/>
      <c r="I236" s="748"/>
      <c r="J236" s="748"/>
      <c r="K236" s="748"/>
      <c r="L236" s="748"/>
      <c r="M236" s="748"/>
      <c r="N236" s="748"/>
      <c r="O236" s="748"/>
      <c r="P236" s="748"/>
    </row>
    <row r="237">
      <c r="A237" s="748"/>
      <c r="B237" s="741"/>
      <c r="C237" s="77"/>
      <c r="D237" s="77"/>
      <c r="E237" s="748"/>
      <c r="F237" s="748"/>
      <c r="G237" s="748"/>
      <c r="H237" s="748"/>
      <c r="I237" s="748"/>
      <c r="J237" s="748"/>
      <c r="K237" s="748"/>
      <c r="L237" s="748"/>
      <c r="M237" s="748"/>
      <c r="N237" s="748"/>
      <c r="O237" s="748"/>
      <c r="P237" s="748"/>
    </row>
    <row r="238">
      <c r="A238" s="748"/>
      <c r="B238" s="741"/>
      <c r="C238" s="77"/>
      <c r="D238" s="77"/>
      <c r="E238" s="748"/>
      <c r="F238" s="748"/>
      <c r="G238" s="748"/>
      <c r="H238" s="748"/>
      <c r="I238" s="748"/>
      <c r="J238" s="748"/>
      <c r="K238" s="748"/>
      <c r="L238" s="748"/>
      <c r="M238" s="748"/>
      <c r="N238" s="748"/>
      <c r="O238" s="748"/>
      <c r="P238" s="748"/>
    </row>
    <row r="239">
      <c r="A239" s="748"/>
      <c r="B239" s="741"/>
      <c r="C239" s="77"/>
      <c r="D239" s="77"/>
      <c r="E239" s="748"/>
      <c r="F239" s="748"/>
      <c r="G239" s="748"/>
      <c r="H239" s="748"/>
      <c r="I239" s="748"/>
      <c r="J239" s="748"/>
      <c r="K239" s="748"/>
      <c r="L239" s="748"/>
      <c r="M239" s="748"/>
      <c r="N239" s="748"/>
      <c r="O239" s="748"/>
      <c r="P239" s="748"/>
    </row>
    <row r="240">
      <c r="A240" s="748"/>
      <c r="B240" s="741"/>
      <c r="C240" s="77"/>
      <c r="D240" s="77"/>
      <c r="E240" s="748"/>
      <c r="F240" s="748"/>
      <c r="G240" s="748"/>
      <c r="H240" s="748"/>
      <c r="I240" s="748"/>
      <c r="J240" s="748"/>
      <c r="K240" s="748"/>
      <c r="L240" s="748"/>
      <c r="M240" s="748"/>
      <c r="N240" s="748"/>
      <c r="O240" s="748"/>
      <c r="P240" s="748"/>
    </row>
    <row r="241">
      <c r="A241" s="748"/>
      <c r="B241" s="741"/>
      <c r="C241" s="77"/>
      <c r="D241" s="77"/>
      <c r="E241" s="748"/>
      <c r="F241" s="748"/>
      <c r="G241" s="748"/>
      <c r="H241" s="748"/>
      <c r="I241" s="748"/>
      <c r="J241" s="748"/>
      <c r="K241" s="748"/>
      <c r="L241" s="748"/>
      <c r="M241" s="748"/>
      <c r="N241" s="748"/>
      <c r="O241" s="748"/>
      <c r="P241" s="748"/>
    </row>
    <row r="242">
      <c r="A242" s="748"/>
      <c r="B242" s="741"/>
      <c r="C242" s="77"/>
      <c r="D242" s="77"/>
      <c r="E242" s="748"/>
      <c r="F242" s="748"/>
      <c r="G242" s="748"/>
      <c r="H242" s="748"/>
      <c r="I242" s="748"/>
      <c r="J242" s="748"/>
      <c r="K242" s="748"/>
      <c r="L242" s="748"/>
      <c r="M242" s="748"/>
      <c r="N242" s="748"/>
      <c r="O242" s="748"/>
      <c r="P242" s="748"/>
    </row>
    <row r="243">
      <c r="A243" s="748"/>
      <c r="B243" s="741"/>
      <c r="C243" s="77"/>
      <c r="D243" s="77"/>
      <c r="E243" s="748"/>
      <c r="F243" s="748"/>
      <c r="G243" s="748"/>
      <c r="H243" s="748"/>
      <c r="I243" s="748"/>
      <c r="J243" s="748"/>
      <c r="K243" s="748"/>
      <c r="L243" s="748"/>
      <c r="M243" s="748"/>
      <c r="N243" s="748"/>
      <c r="O243" s="748"/>
      <c r="P243" s="748"/>
    </row>
    <row r="244">
      <c r="A244" s="748"/>
      <c r="B244" s="741"/>
      <c r="C244" s="77"/>
      <c r="D244" s="77"/>
      <c r="E244" s="748"/>
      <c r="F244" s="748"/>
      <c r="G244" s="748"/>
      <c r="H244" s="748"/>
      <c r="I244" s="748"/>
      <c r="J244" s="748"/>
      <c r="K244" s="748"/>
      <c r="L244" s="748"/>
      <c r="M244" s="748"/>
      <c r="N244" s="748"/>
      <c r="O244" s="748"/>
      <c r="P244" s="748"/>
    </row>
    <row r="245">
      <c r="A245" s="748"/>
      <c r="B245" s="741"/>
      <c r="C245" s="77"/>
      <c r="D245" s="77"/>
      <c r="E245" s="748"/>
      <c r="F245" s="748"/>
      <c r="G245" s="748"/>
      <c r="H245" s="748"/>
      <c r="I245" s="748"/>
      <c r="J245" s="748"/>
      <c r="K245" s="748"/>
      <c r="L245" s="748"/>
      <c r="M245" s="748"/>
      <c r="N245" s="748"/>
      <c r="O245" s="748"/>
      <c r="P245" s="748"/>
    </row>
    <row r="246">
      <c r="A246" s="748"/>
      <c r="B246" s="741"/>
      <c r="C246" s="77"/>
      <c r="D246" s="77"/>
      <c r="E246" s="748"/>
      <c r="F246" s="748"/>
      <c r="G246" s="748"/>
      <c r="H246" s="748"/>
      <c r="I246" s="748"/>
      <c r="J246" s="748"/>
      <c r="K246" s="748"/>
      <c r="L246" s="748"/>
      <c r="M246" s="748"/>
      <c r="N246" s="748"/>
      <c r="O246" s="748"/>
      <c r="P246" s="748"/>
    </row>
    <row r="247">
      <c r="A247" s="748"/>
      <c r="B247" s="741"/>
      <c r="C247" s="77"/>
      <c r="D247" s="77"/>
      <c r="E247" s="748"/>
      <c r="F247" s="748"/>
      <c r="G247" s="748"/>
      <c r="H247" s="748"/>
      <c r="I247" s="748"/>
      <c r="J247" s="748"/>
      <c r="K247" s="748"/>
      <c r="L247" s="748"/>
      <c r="M247" s="748"/>
      <c r="N247" s="748"/>
      <c r="O247" s="748"/>
      <c r="P247" s="748"/>
    </row>
    <row r="248">
      <c r="A248" s="748"/>
      <c r="B248" s="741"/>
      <c r="C248" s="77"/>
      <c r="D248" s="77"/>
      <c r="E248" s="748"/>
      <c r="F248" s="748"/>
      <c r="G248" s="748"/>
      <c r="H248" s="748"/>
      <c r="I248" s="748"/>
      <c r="J248" s="748"/>
      <c r="K248" s="748"/>
      <c r="L248" s="748"/>
      <c r="M248" s="748"/>
      <c r="N248" s="748"/>
      <c r="O248" s="748"/>
      <c r="P248" s="748"/>
    </row>
    <row r="249">
      <c r="A249" s="748"/>
      <c r="B249" s="741"/>
      <c r="C249" s="77"/>
      <c r="D249" s="77"/>
      <c r="E249" s="748"/>
      <c r="F249" s="748"/>
      <c r="G249" s="748"/>
      <c r="H249" s="748"/>
      <c r="I249" s="748"/>
      <c r="J249" s="748"/>
      <c r="K249" s="748"/>
      <c r="L249" s="748"/>
      <c r="M249" s="748"/>
      <c r="N249" s="748"/>
      <c r="O249" s="748"/>
      <c r="P249" s="748"/>
    </row>
    <row r="250">
      <c r="A250" s="748"/>
      <c r="B250" s="741"/>
      <c r="C250" s="77"/>
      <c r="D250" s="77"/>
      <c r="E250" s="748"/>
      <c r="F250" s="748"/>
      <c r="G250" s="748"/>
      <c r="H250" s="748"/>
      <c r="I250" s="748"/>
      <c r="J250" s="748"/>
      <c r="K250" s="748"/>
      <c r="L250" s="748"/>
      <c r="M250" s="748"/>
      <c r="N250" s="748"/>
      <c r="O250" s="748"/>
      <c r="P250" s="748"/>
    </row>
    <row r="251">
      <c r="A251" s="748"/>
      <c r="B251" s="741"/>
      <c r="C251" s="77"/>
      <c r="D251" s="77"/>
      <c r="E251" s="748"/>
      <c r="F251" s="748"/>
      <c r="G251" s="748"/>
      <c r="H251" s="748"/>
      <c r="I251" s="748"/>
      <c r="J251" s="748"/>
      <c r="K251" s="748"/>
      <c r="L251" s="748"/>
      <c r="M251" s="748"/>
      <c r="N251" s="748"/>
      <c r="O251" s="748"/>
      <c r="P251" s="748"/>
    </row>
    <row r="252">
      <c r="A252" s="748"/>
      <c r="B252" s="741"/>
      <c r="C252" s="77"/>
      <c r="D252" s="77"/>
      <c r="E252" s="748"/>
      <c r="F252" s="748"/>
      <c r="G252" s="748"/>
      <c r="H252" s="748"/>
      <c r="I252" s="748"/>
      <c r="J252" s="748"/>
      <c r="K252" s="748"/>
      <c r="L252" s="748"/>
      <c r="M252" s="748"/>
      <c r="N252" s="748"/>
      <c r="O252" s="748"/>
      <c r="P252" s="748"/>
    </row>
    <row r="253">
      <c r="A253" s="748"/>
      <c r="B253" s="741"/>
      <c r="C253" s="77"/>
      <c r="D253" s="77"/>
      <c r="E253" s="748"/>
      <c r="F253" s="748"/>
      <c r="G253" s="748"/>
      <c r="H253" s="748"/>
      <c r="I253" s="748"/>
      <c r="J253" s="748"/>
      <c r="K253" s="748"/>
      <c r="L253" s="748"/>
      <c r="M253" s="748"/>
      <c r="N253" s="748"/>
      <c r="O253" s="748"/>
      <c r="P253" s="748"/>
    </row>
    <row r="254">
      <c r="A254" s="748"/>
      <c r="B254" s="741"/>
      <c r="C254" s="77"/>
      <c r="D254" s="77"/>
      <c r="E254" s="748"/>
      <c r="F254" s="748"/>
      <c r="G254" s="748"/>
      <c r="H254" s="748"/>
      <c r="I254" s="748"/>
      <c r="J254" s="748"/>
      <c r="K254" s="748"/>
      <c r="L254" s="748"/>
      <c r="M254" s="748"/>
      <c r="N254" s="748"/>
      <c r="O254" s="748"/>
      <c r="P254" s="748"/>
    </row>
    <row r="255">
      <c r="A255" s="748"/>
      <c r="B255" s="741"/>
      <c r="C255" s="77"/>
      <c r="D255" s="77"/>
      <c r="E255" s="748"/>
      <c r="F255" s="748"/>
      <c r="G255" s="748"/>
      <c r="H255" s="748"/>
      <c r="I255" s="748"/>
      <c r="J255" s="748"/>
      <c r="K255" s="748"/>
      <c r="L255" s="748"/>
      <c r="M255" s="748"/>
      <c r="N255" s="748"/>
      <c r="O255" s="748"/>
      <c r="P255" s="748"/>
    </row>
    <row r="256">
      <c r="A256" s="748"/>
      <c r="B256" s="741"/>
      <c r="C256" s="77"/>
      <c r="D256" s="77"/>
      <c r="E256" s="748"/>
      <c r="F256" s="748"/>
      <c r="G256" s="748"/>
      <c r="H256" s="748"/>
      <c r="I256" s="748"/>
      <c r="J256" s="748"/>
      <c r="K256" s="748"/>
      <c r="L256" s="748"/>
      <c r="M256" s="748"/>
      <c r="N256" s="748"/>
      <c r="O256" s="748"/>
      <c r="P256" s="748"/>
    </row>
    <row r="257">
      <c r="A257" s="748"/>
      <c r="B257" s="741"/>
      <c r="C257" s="77"/>
      <c r="D257" s="77"/>
      <c r="E257" s="748"/>
      <c r="F257" s="748"/>
      <c r="G257" s="748"/>
      <c r="H257" s="748"/>
      <c r="I257" s="748"/>
      <c r="J257" s="748"/>
      <c r="K257" s="748"/>
      <c r="L257" s="748"/>
      <c r="M257" s="748"/>
      <c r="N257" s="748"/>
      <c r="O257" s="748"/>
      <c r="P257" s="748"/>
    </row>
    <row r="258">
      <c r="A258" s="748"/>
      <c r="B258" s="741"/>
      <c r="C258" s="77"/>
      <c r="D258" s="77"/>
      <c r="E258" s="748"/>
      <c r="F258" s="748"/>
      <c r="G258" s="748"/>
      <c r="H258" s="748"/>
      <c r="I258" s="748"/>
      <c r="J258" s="748"/>
      <c r="K258" s="748"/>
      <c r="L258" s="748"/>
      <c r="M258" s="748"/>
      <c r="N258" s="748"/>
      <c r="O258" s="748"/>
      <c r="P258" s="748"/>
    </row>
    <row r="259">
      <c r="A259" s="748"/>
      <c r="B259" s="741"/>
      <c r="C259" s="77"/>
      <c r="D259" s="77"/>
      <c r="E259" s="748"/>
      <c r="F259" s="748"/>
      <c r="G259" s="748"/>
      <c r="H259" s="748"/>
      <c r="I259" s="748"/>
      <c r="J259" s="748"/>
      <c r="K259" s="748"/>
      <c r="L259" s="748"/>
      <c r="M259" s="748"/>
      <c r="N259" s="748"/>
      <c r="O259" s="748"/>
      <c r="P259" s="748"/>
    </row>
    <row r="260">
      <c r="A260" s="748"/>
      <c r="B260" s="741"/>
      <c r="C260" s="77"/>
      <c r="D260" s="77"/>
      <c r="E260" s="748"/>
      <c r="F260" s="748"/>
      <c r="G260" s="748"/>
      <c r="H260" s="748"/>
      <c r="I260" s="748"/>
      <c r="J260" s="748"/>
      <c r="K260" s="748"/>
      <c r="L260" s="748"/>
      <c r="M260" s="748"/>
      <c r="N260" s="748"/>
      <c r="O260" s="748"/>
      <c r="P260" s="748"/>
    </row>
    <row r="261">
      <c r="A261" s="748"/>
      <c r="B261" s="741"/>
      <c r="C261" s="77"/>
      <c r="D261" s="77"/>
      <c r="E261" s="748"/>
      <c r="F261" s="748"/>
      <c r="G261" s="748"/>
      <c r="H261" s="748"/>
      <c r="I261" s="748"/>
      <c r="J261" s="748"/>
      <c r="K261" s="748"/>
      <c r="L261" s="748"/>
      <c r="M261" s="748"/>
      <c r="N261" s="748"/>
      <c r="O261" s="748"/>
      <c r="P261" s="748"/>
    </row>
    <row r="262">
      <c r="A262" s="748"/>
      <c r="B262" s="741"/>
      <c r="C262" s="77"/>
      <c r="D262" s="77"/>
      <c r="E262" s="748"/>
      <c r="F262" s="748"/>
      <c r="G262" s="748"/>
      <c r="H262" s="748"/>
      <c r="I262" s="748"/>
      <c r="J262" s="748"/>
      <c r="K262" s="748"/>
      <c r="L262" s="748"/>
      <c r="M262" s="748"/>
      <c r="N262" s="748"/>
      <c r="O262" s="748"/>
      <c r="P262" s="748"/>
    </row>
    <row r="263">
      <c r="A263" s="748"/>
      <c r="B263" s="741"/>
      <c r="C263" s="77"/>
      <c r="D263" s="77"/>
      <c r="E263" s="748"/>
      <c r="F263" s="748"/>
      <c r="G263" s="748"/>
      <c r="H263" s="748"/>
      <c r="I263" s="748"/>
      <c r="J263" s="748"/>
      <c r="K263" s="748"/>
      <c r="L263" s="748"/>
      <c r="M263" s="748"/>
      <c r="N263" s="748"/>
      <c r="O263" s="748"/>
      <c r="P263" s="748"/>
    </row>
    <row r="264">
      <c r="A264" s="748"/>
      <c r="B264" s="741"/>
      <c r="C264" s="77"/>
      <c r="D264" s="77"/>
      <c r="E264" s="748"/>
      <c r="F264" s="748"/>
      <c r="G264" s="748"/>
      <c r="H264" s="748"/>
      <c r="I264" s="748"/>
      <c r="J264" s="748"/>
      <c r="K264" s="748"/>
      <c r="L264" s="748"/>
      <c r="M264" s="748"/>
      <c r="N264" s="748"/>
      <c r="O264" s="748"/>
      <c r="P264" s="748"/>
    </row>
    <row r="265">
      <c r="A265" s="748"/>
      <c r="B265" s="741"/>
      <c r="C265" s="77"/>
      <c r="D265" s="77"/>
      <c r="E265" s="748"/>
      <c r="F265" s="748"/>
      <c r="G265" s="748"/>
      <c r="H265" s="748"/>
      <c r="I265" s="748"/>
      <c r="J265" s="748"/>
      <c r="K265" s="748"/>
      <c r="L265" s="748"/>
      <c r="M265" s="748"/>
      <c r="N265" s="748"/>
      <c r="O265" s="748"/>
      <c r="P265" s="748"/>
    </row>
    <row r="266">
      <c r="A266" s="748"/>
      <c r="B266" s="741"/>
      <c r="C266" s="77"/>
      <c r="D266" s="77"/>
      <c r="E266" s="748"/>
      <c r="F266" s="748"/>
      <c r="G266" s="748"/>
      <c r="H266" s="748"/>
      <c r="I266" s="748"/>
      <c r="J266" s="748"/>
      <c r="K266" s="748"/>
      <c r="L266" s="748"/>
      <c r="M266" s="748"/>
      <c r="N266" s="748"/>
      <c r="O266" s="748"/>
      <c r="P266" s="748"/>
    </row>
    <row r="267">
      <c r="A267" s="748"/>
      <c r="B267" s="741"/>
      <c r="C267" s="77"/>
      <c r="D267" s="77"/>
      <c r="E267" s="748"/>
      <c r="F267" s="748"/>
      <c r="G267" s="748"/>
      <c r="H267" s="748"/>
      <c r="I267" s="748"/>
      <c r="J267" s="748"/>
      <c r="K267" s="748"/>
      <c r="L267" s="748"/>
      <c r="M267" s="748"/>
      <c r="N267" s="748"/>
      <c r="O267" s="748"/>
      <c r="P267" s="748"/>
    </row>
    <row r="268">
      <c r="A268" s="748"/>
      <c r="B268" s="741"/>
      <c r="C268" s="77"/>
      <c r="D268" s="77"/>
      <c r="E268" s="748"/>
      <c r="F268" s="748"/>
      <c r="G268" s="748"/>
      <c r="H268" s="748"/>
      <c r="I268" s="748"/>
      <c r="J268" s="748"/>
      <c r="K268" s="748"/>
      <c r="L268" s="748"/>
      <c r="M268" s="748"/>
      <c r="N268" s="748"/>
      <c r="O268" s="748"/>
      <c r="P268" s="748"/>
    </row>
    <row r="269">
      <c r="A269" s="748"/>
      <c r="B269" s="741"/>
      <c r="C269" s="77"/>
      <c r="D269" s="77"/>
      <c r="E269" s="748"/>
      <c r="F269" s="748"/>
      <c r="G269" s="748"/>
      <c r="H269" s="748"/>
      <c r="I269" s="748"/>
      <c r="J269" s="748"/>
      <c r="K269" s="748"/>
      <c r="L269" s="748"/>
      <c r="M269" s="748"/>
      <c r="N269" s="748"/>
      <c r="O269" s="748"/>
      <c r="P269" s="748"/>
    </row>
    <row r="270">
      <c r="A270" s="748"/>
      <c r="B270" s="741"/>
      <c r="C270" s="77"/>
      <c r="D270" s="77"/>
      <c r="E270" s="748"/>
      <c r="F270" s="748"/>
      <c r="G270" s="748"/>
      <c r="H270" s="748"/>
      <c r="I270" s="748"/>
      <c r="J270" s="748"/>
      <c r="K270" s="748"/>
      <c r="L270" s="748"/>
      <c r="M270" s="748"/>
      <c r="N270" s="748"/>
      <c r="O270" s="748"/>
      <c r="P270" s="748"/>
    </row>
    <row r="271">
      <c r="A271" s="748"/>
      <c r="B271" s="741"/>
      <c r="C271" s="77"/>
      <c r="D271" s="77"/>
      <c r="E271" s="748"/>
      <c r="F271" s="748"/>
      <c r="G271" s="748"/>
      <c r="H271" s="748"/>
      <c r="I271" s="748"/>
      <c r="J271" s="748"/>
      <c r="K271" s="748"/>
      <c r="L271" s="748"/>
      <c r="M271" s="748"/>
      <c r="N271" s="748"/>
      <c r="O271" s="748"/>
      <c r="P271" s="748"/>
    </row>
    <row r="272">
      <c r="A272" s="748"/>
      <c r="B272" s="741"/>
      <c r="C272" s="77"/>
      <c r="D272" s="77"/>
      <c r="E272" s="748"/>
      <c r="F272" s="748"/>
      <c r="G272" s="748"/>
      <c r="H272" s="748"/>
      <c r="I272" s="748"/>
      <c r="J272" s="748"/>
      <c r="K272" s="748"/>
      <c r="L272" s="748"/>
      <c r="M272" s="748"/>
      <c r="N272" s="748"/>
      <c r="O272" s="748"/>
      <c r="P272" s="748"/>
    </row>
    <row r="273">
      <c r="A273" s="748"/>
      <c r="B273" s="741"/>
      <c r="C273" s="77"/>
      <c r="D273" s="77"/>
      <c r="E273" s="748"/>
      <c r="F273" s="748"/>
      <c r="G273" s="748"/>
      <c r="H273" s="748"/>
      <c r="I273" s="748"/>
      <c r="J273" s="748"/>
      <c r="K273" s="748"/>
      <c r="L273" s="748"/>
      <c r="M273" s="748"/>
      <c r="N273" s="748"/>
      <c r="O273" s="748"/>
      <c r="P273" s="748"/>
    </row>
    <row r="274">
      <c r="A274" s="748"/>
      <c r="B274" s="741"/>
      <c r="C274" s="77"/>
      <c r="D274" s="77"/>
      <c r="E274" s="748"/>
      <c r="F274" s="748"/>
      <c r="G274" s="748"/>
      <c r="H274" s="748"/>
      <c r="I274" s="748"/>
      <c r="J274" s="748"/>
      <c r="K274" s="748"/>
      <c r="L274" s="748"/>
      <c r="M274" s="748"/>
      <c r="N274" s="748"/>
      <c r="O274" s="748"/>
      <c r="P274" s="748"/>
    </row>
    <row r="275">
      <c r="A275" s="748"/>
      <c r="B275" s="741"/>
      <c r="C275" s="77"/>
      <c r="D275" s="77"/>
      <c r="E275" s="748"/>
      <c r="F275" s="748"/>
      <c r="G275" s="748"/>
      <c r="H275" s="748"/>
      <c r="I275" s="748"/>
      <c r="J275" s="748"/>
      <c r="K275" s="748"/>
      <c r="L275" s="748"/>
      <c r="M275" s="748"/>
      <c r="N275" s="748"/>
      <c r="O275" s="748"/>
      <c r="P275" s="748"/>
    </row>
    <row r="276">
      <c r="A276" s="748"/>
      <c r="B276" s="741"/>
      <c r="C276" s="77"/>
      <c r="D276" s="77"/>
      <c r="E276" s="748"/>
      <c r="F276" s="748"/>
      <c r="G276" s="748"/>
      <c r="H276" s="748"/>
      <c r="I276" s="748"/>
      <c r="J276" s="748"/>
      <c r="K276" s="748"/>
      <c r="L276" s="748"/>
      <c r="M276" s="748"/>
      <c r="N276" s="748"/>
      <c r="O276" s="748"/>
      <c r="P276" s="748"/>
    </row>
    <row r="277">
      <c r="A277" s="748"/>
      <c r="B277" s="741"/>
      <c r="C277" s="77"/>
      <c r="D277" s="77"/>
      <c r="E277" s="748"/>
      <c r="F277" s="748"/>
      <c r="G277" s="748"/>
      <c r="H277" s="748"/>
      <c r="I277" s="748"/>
      <c r="J277" s="748"/>
      <c r="K277" s="748"/>
      <c r="L277" s="748"/>
      <c r="M277" s="748"/>
      <c r="N277" s="748"/>
      <c r="O277" s="748"/>
      <c r="P277" s="748"/>
    </row>
    <row r="278">
      <c r="A278" s="748"/>
      <c r="B278" s="741"/>
      <c r="C278" s="77"/>
      <c r="D278" s="77"/>
      <c r="E278" s="748"/>
      <c r="F278" s="748"/>
      <c r="G278" s="748"/>
      <c r="H278" s="748"/>
      <c r="I278" s="748"/>
      <c r="J278" s="748"/>
      <c r="K278" s="748"/>
      <c r="L278" s="748"/>
      <c r="M278" s="748"/>
      <c r="N278" s="748"/>
      <c r="O278" s="748"/>
      <c r="P278" s="748"/>
    </row>
    <row r="279">
      <c r="A279" s="748"/>
      <c r="B279" s="741"/>
      <c r="C279" s="77"/>
      <c r="D279" s="77"/>
      <c r="E279" s="748"/>
      <c r="F279" s="748"/>
      <c r="G279" s="748"/>
      <c r="H279" s="748"/>
      <c r="I279" s="748"/>
      <c r="J279" s="748"/>
      <c r="K279" s="748"/>
      <c r="L279" s="748"/>
      <c r="M279" s="748"/>
      <c r="N279" s="748"/>
      <c r="O279" s="748"/>
      <c r="P279" s="748"/>
    </row>
    <row r="280">
      <c r="A280" s="748"/>
      <c r="B280" s="741"/>
      <c r="C280" s="77"/>
      <c r="D280" s="77"/>
      <c r="E280" s="748"/>
      <c r="F280" s="748"/>
      <c r="G280" s="748"/>
      <c r="H280" s="748"/>
      <c r="I280" s="748"/>
      <c r="J280" s="748"/>
      <c r="K280" s="748"/>
      <c r="L280" s="748"/>
      <c r="M280" s="748"/>
      <c r="N280" s="748"/>
      <c r="O280" s="748"/>
      <c r="P280" s="748"/>
    </row>
    <row r="281">
      <c r="A281" s="748"/>
      <c r="B281" s="741"/>
      <c r="C281" s="77"/>
      <c r="D281" s="77"/>
      <c r="E281" s="748"/>
      <c r="F281" s="748"/>
      <c r="G281" s="748"/>
      <c r="H281" s="748"/>
      <c r="I281" s="748"/>
      <c r="J281" s="748"/>
      <c r="K281" s="748"/>
      <c r="L281" s="748"/>
      <c r="M281" s="748"/>
      <c r="N281" s="748"/>
      <c r="O281" s="748"/>
      <c r="P281" s="748"/>
    </row>
    <row r="282">
      <c r="A282" s="748"/>
      <c r="B282" s="741"/>
      <c r="C282" s="77"/>
      <c r="D282" s="77"/>
      <c r="E282" s="748"/>
      <c r="F282" s="748"/>
      <c r="G282" s="748"/>
      <c r="H282" s="748"/>
      <c r="I282" s="748"/>
      <c r="J282" s="748"/>
      <c r="K282" s="748"/>
      <c r="L282" s="748"/>
      <c r="M282" s="748"/>
      <c r="N282" s="748"/>
      <c r="O282" s="748"/>
      <c r="P282" s="748"/>
    </row>
    <row r="283">
      <c r="A283" s="748"/>
      <c r="B283" s="741"/>
      <c r="C283" s="77"/>
      <c r="D283" s="77"/>
      <c r="E283" s="748"/>
      <c r="F283" s="748"/>
      <c r="G283" s="748"/>
      <c r="H283" s="748"/>
      <c r="I283" s="748"/>
      <c r="J283" s="748"/>
      <c r="K283" s="748"/>
      <c r="L283" s="748"/>
      <c r="M283" s="748"/>
      <c r="N283" s="748"/>
      <c r="O283" s="748"/>
      <c r="P283" s="748"/>
    </row>
    <row r="284">
      <c r="A284" s="748"/>
      <c r="B284" s="741"/>
      <c r="C284" s="77"/>
      <c r="D284" s="77"/>
      <c r="E284" s="748"/>
      <c r="F284" s="748"/>
      <c r="G284" s="748"/>
      <c r="H284" s="748"/>
      <c r="I284" s="748"/>
      <c r="J284" s="748"/>
      <c r="K284" s="748"/>
      <c r="L284" s="748"/>
      <c r="M284" s="748"/>
      <c r="N284" s="748"/>
      <c r="O284" s="748"/>
      <c r="P284" s="748"/>
    </row>
    <row r="285">
      <c r="A285" s="748"/>
      <c r="B285" s="741"/>
      <c r="C285" s="77"/>
      <c r="D285" s="77"/>
      <c r="E285" s="748"/>
      <c r="F285" s="748"/>
      <c r="G285" s="748"/>
      <c r="H285" s="748"/>
      <c r="I285" s="748"/>
      <c r="J285" s="748"/>
      <c r="K285" s="748"/>
      <c r="L285" s="748"/>
      <c r="M285" s="748"/>
      <c r="N285" s="748"/>
      <c r="O285" s="748"/>
      <c r="P285" s="748"/>
    </row>
    <row r="286">
      <c r="A286" s="748"/>
      <c r="B286" s="741"/>
      <c r="C286" s="77"/>
      <c r="D286" s="77"/>
      <c r="E286" s="748"/>
      <c r="F286" s="748"/>
      <c r="G286" s="748"/>
      <c r="H286" s="748"/>
      <c r="I286" s="748"/>
      <c r="J286" s="748"/>
      <c r="K286" s="748"/>
      <c r="L286" s="748"/>
      <c r="M286" s="748"/>
      <c r="N286" s="748"/>
      <c r="O286" s="748"/>
      <c r="P286" s="748"/>
    </row>
    <row r="287">
      <c r="A287" s="748"/>
      <c r="B287" s="741"/>
      <c r="C287" s="77"/>
      <c r="D287" s="77"/>
      <c r="E287" s="748"/>
      <c r="F287" s="748"/>
      <c r="G287" s="748"/>
      <c r="H287" s="748"/>
      <c r="I287" s="748"/>
      <c r="J287" s="748"/>
      <c r="K287" s="748"/>
      <c r="L287" s="748"/>
      <c r="M287" s="748"/>
      <c r="N287" s="748"/>
      <c r="O287" s="748"/>
      <c r="P287" s="748"/>
    </row>
    <row r="288">
      <c r="A288" s="748"/>
      <c r="B288" s="741"/>
      <c r="C288" s="77"/>
      <c r="D288" s="77"/>
      <c r="E288" s="748"/>
      <c r="F288" s="748"/>
      <c r="G288" s="748"/>
      <c r="H288" s="748"/>
      <c r="I288" s="748"/>
      <c r="J288" s="748"/>
      <c r="K288" s="748"/>
      <c r="L288" s="748"/>
      <c r="M288" s="748"/>
      <c r="N288" s="748"/>
      <c r="O288" s="748"/>
      <c r="P288" s="748"/>
    </row>
    <row r="289">
      <c r="A289" s="748"/>
      <c r="B289" s="741"/>
      <c r="C289" s="77"/>
      <c r="D289" s="77"/>
      <c r="E289" s="748"/>
      <c r="F289" s="748"/>
      <c r="G289" s="748"/>
      <c r="H289" s="748"/>
      <c r="I289" s="748"/>
      <c r="J289" s="748"/>
      <c r="K289" s="748"/>
      <c r="L289" s="748"/>
      <c r="M289" s="748"/>
      <c r="N289" s="748"/>
      <c r="O289" s="748"/>
      <c r="P289" s="748"/>
    </row>
    <row r="290">
      <c r="A290" s="748"/>
      <c r="B290" s="741"/>
      <c r="C290" s="77"/>
      <c r="D290" s="77"/>
      <c r="E290" s="748"/>
      <c r="F290" s="748"/>
      <c r="G290" s="748"/>
      <c r="H290" s="748"/>
      <c r="I290" s="748"/>
      <c r="J290" s="748"/>
      <c r="K290" s="748"/>
      <c r="L290" s="748"/>
      <c r="M290" s="748"/>
      <c r="N290" s="748"/>
      <c r="O290" s="748"/>
      <c r="P290" s="748"/>
    </row>
    <row r="291">
      <c r="A291" s="748"/>
      <c r="B291" s="741"/>
      <c r="C291" s="77"/>
      <c r="D291" s="77"/>
      <c r="E291" s="748"/>
      <c r="F291" s="748"/>
      <c r="G291" s="748"/>
      <c r="H291" s="748"/>
      <c r="I291" s="748"/>
      <c r="J291" s="748"/>
      <c r="K291" s="748"/>
      <c r="L291" s="748"/>
      <c r="M291" s="748"/>
      <c r="N291" s="748"/>
      <c r="O291" s="748"/>
      <c r="P291" s="748"/>
    </row>
    <row r="292">
      <c r="A292" s="748"/>
      <c r="B292" s="741"/>
      <c r="C292" s="77"/>
      <c r="D292" s="77"/>
      <c r="E292" s="748"/>
      <c r="F292" s="748"/>
      <c r="G292" s="748"/>
      <c r="H292" s="748"/>
      <c r="I292" s="748"/>
      <c r="J292" s="748"/>
      <c r="K292" s="748"/>
      <c r="L292" s="748"/>
      <c r="M292" s="748"/>
      <c r="N292" s="748"/>
      <c r="O292" s="748"/>
      <c r="P292" s="748"/>
    </row>
    <row r="293">
      <c r="A293" s="748"/>
      <c r="B293" s="741"/>
      <c r="C293" s="77"/>
      <c r="D293" s="77"/>
      <c r="E293" s="748"/>
      <c r="F293" s="748"/>
      <c r="G293" s="748"/>
      <c r="H293" s="748"/>
      <c r="I293" s="748"/>
      <c r="J293" s="748"/>
      <c r="K293" s="748"/>
      <c r="L293" s="748"/>
      <c r="M293" s="748"/>
      <c r="N293" s="748"/>
      <c r="O293" s="748"/>
      <c r="P293" s="748"/>
    </row>
    <row r="294">
      <c r="A294" s="748"/>
      <c r="B294" s="741"/>
      <c r="C294" s="77"/>
      <c r="D294" s="77"/>
      <c r="E294" s="748"/>
      <c r="F294" s="748"/>
      <c r="G294" s="748"/>
      <c r="H294" s="748"/>
      <c r="I294" s="748"/>
      <c r="J294" s="748"/>
      <c r="K294" s="748"/>
      <c r="L294" s="748"/>
      <c r="M294" s="748"/>
      <c r="N294" s="748"/>
      <c r="O294" s="748"/>
      <c r="P294" s="748"/>
    </row>
    <row r="295">
      <c r="A295" s="748"/>
      <c r="B295" s="741"/>
      <c r="C295" s="77"/>
      <c r="D295" s="77"/>
      <c r="E295" s="748"/>
      <c r="F295" s="748"/>
      <c r="G295" s="748"/>
      <c r="H295" s="748"/>
      <c r="I295" s="748"/>
      <c r="J295" s="748"/>
      <c r="K295" s="748"/>
      <c r="L295" s="748"/>
      <c r="M295" s="748"/>
      <c r="N295" s="748"/>
      <c r="O295" s="748"/>
      <c r="P295" s="748"/>
    </row>
    <row r="296">
      <c r="A296" s="748"/>
      <c r="B296" s="741"/>
      <c r="C296" s="77"/>
      <c r="D296" s="77"/>
      <c r="E296" s="748"/>
      <c r="F296" s="748"/>
      <c r="G296" s="748"/>
      <c r="H296" s="748"/>
      <c r="I296" s="748"/>
      <c r="J296" s="748"/>
      <c r="K296" s="748"/>
      <c r="L296" s="748"/>
      <c r="M296" s="748"/>
      <c r="N296" s="748"/>
      <c r="O296" s="748"/>
      <c r="P296" s="748"/>
    </row>
    <row r="297">
      <c r="A297" s="748"/>
      <c r="B297" s="741"/>
      <c r="C297" s="77"/>
      <c r="D297" s="77"/>
      <c r="E297" s="748"/>
      <c r="F297" s="748"/>
      <c r="G297" s="748"/>
      <c r="H297" s="748"/>
      <c r="I297" s="748"/>
      <c r="J297" s="748"/>
      <c r="K297" s="748"/>
      <c r="L297" s="748"/>
      <c r="M297" s="748"/>
      <c r="N297" s="748"/>
      <c r="O297" s="748"/>
      <c r="P297" s="748"/>
    </row>
    <row r="298">
      <c r="A298" s="748"/>
      <c r="B298" s="741"/>
      <c r="C298" s="77"/>
      <c r="D298" s="77"/>
      <c r="E298" s="748"/>
      <c r="F298" s="748"/>
      <c r="G298" s="748"/>
      <c r="H298" s="748"/>
      <c r="I298" s="748"/>
      <c r="J298" s="748"/>
      <c r="K298" s="748"/>
      <c r="L298" s="748"/>
      <c r="M298" s="748"/>
      <c r="N298" s="748"/>
      <c r="O298" s="748"/>
      <c r="P298" s="748"/>
    </row>
    <row r="299">
      <c r="A299" s="748"/>
      <c r="B299" s="741"/>
      <c r="C299" s="77"/>
      <c r="D299" s="77"/>
      <c r="E299" s="748"/>
      <c r="F299" s="748"/>
      <c r="G299" s="748"/>
      <c r="H299" s="748"/>
      <c r="I299" s="748"/>
      <c r="J299" s="748"/>
      <c r="K299" s="748"/>
      <c r="L299" s="748"/>
      <c r="M299" s="748"/>
      <c r="N299" s="748"/>
      <c r="O299" s="748"/>
      <c r="P299" s="748"/>
    </row>
    <row r="300">
      <c r="A300" s="748"/>
      <c r="B300" s="741"/>
      <c r="C300" s="77"/>
      <c r="D300" s="77"/>
      <c r="E300" s="748"/>
      <c r="F300" s="748"/>
      <c r="G300" s="748"/>
      <c r="H300" s="748"/>
      <c r="I300" s="748"/>
      <c r="J300" s="748"/>
      <c r="K300" s="748"/>
      <c r="L300" s="748"/>
      <c r="M300" s="748"/>
      <c r="N300" s="748"/>
      <c r="O300" s="748"/>
      <c r="P300" s="748"/>
    </row>
    <row r="301">
      <c r="A301" s="748"/>
      <c r="B301" s="741"/>
      <c r="C301" s="77"/>
      <c r="D301" s="77"/>
      <c r="E301" s="748"/>
      <c r="F301" s="748"/>
      <c r="G301" s="748"/>
      <c r="H301" s="748"/>
      <c r="I301" s="748"/>
      <c r="J301" s="748"/>
      <c r="K301" s="748"/>
      <c r="L301" s="748"/>
      <c r="M301" s="748"/>
      <c r="N301" s="748"/>
      <c r="O301" s="748"/>
      <c r="P301" s="748"/>
    </row>
    <row r="302">
      <c r="A302" s="748"/>
      <c r="B302" s="741"/>
      <c r="C302" s="77"/>
      <c r="D302" s="77"/>
      <c r="E302" s="748"/>
      <c r="F302" s="748"/>
      <c r="G302" s="748"/>
      <c r="H302" s="748"/>
      <c r="I302" s="748"/>
      <c r="J302" s="748"/>
      <c r="K302" s="748"/>
      <c r="L302" s="748"/>
      <c r="M302" s="748"/>
      <c r="N302" s="748"/>
      <c r="O302" s="748"/>
      <c r="P302" s="748"/>
    </row>
    <row r="303">
      <c r="A303" s="748"/>
      <c r="B303" s="741"/>
      <c r="C303" s="77"/>
      <c r="D303" s="77"/>
      <c r="E303" s="748"/>
      <c r="F303" s="748"/>
      <c r="G303" s="748"/>
      <c r="H303" s="748"/>
      <c r="I303" s="748"/>
      <c r="J303" s="748"/>
      <c r="K303" s="748"/>
      <c r="L303" s="748"/>
      <c r="M303" s="748"/>
      <c r="N303" s="748"/>
      <c r="O303" s="748"/>
      <c r="P303" s="748"/>
    </row>
    <row r="304">
      <c r="A304" s="748"/>
      <c r="B304" s="741"/>
      <c r="C304" s="77"/>
      <c r="D304" s="77"/>
      <c r="E304" s="748"/>
      <c r="F304" s="748"/>
      <c r="G304" s="748"/>
      <c r="H304" s="748"/>
      <c r="I304" s="748"/>
      <c r="J304" s="748"/>
      <c r="K304" s="748"/>
      <c r="L304" s="748"/>
      <c r="M304" s="748"/>
      <c r="N304" s="748"/>
      <c r="O304" s="748"/>
      <c r="P304" s="748"/>
    </row>
    <row r="305">
      <c r="A305" s="748"/>
      <c r="B305" s="741"/>
      <c r="C305" s="77"/>
      <c r="D305" s="77"/>
      <c r="E305" s="748"/>
      <c r="F305" s="748"/>
      <c r="G305" s="748"/>
      <c r="H305" s="748"/>
      <c r="I305" s="748"/>
      <c r="J305" s="748"/>
      <c r="K305" s="748"/>
      <c r="L305" s="748"/>
      <c r="M305" s="748"/>
      <c r="N305" s="748"/>
      <c r="O305" s="748"/>
      <c r="P305" s="748"/>
    </row>
    <row r="306">
      <c r="A306" s="748"/>
      <c r="B306" s="741"/>
      <c r="C306" s="77"/>
      <c r="D306" s="77"/>
      <c r="E306" s="748"/>
      <c r="F306" s="748"/>
      <c r="G306" s="748"/>
      <c r="H306" s="748"/>
      <c r="I306" s="748"/>
      <c r="J306" s="748"/>
      <c r="K306" s="748"/>
      <c r="L306" s="748"/>
      <c r="M306" s="748"/>
      <c r="N306" s="748"/>
      <c r="O306" s="748"/>
      <c r="P306" s="748"/>
    </row>
    <row r="307">
      <c r="A307" s="748"/>
      <c r="B307" s="741"/>
      <c r="C307" s="77"/>
      <c r="D307" s="77"/>
      <c r="E307" s="748"/>
      <c r="F307" s="748"/>
      <c r="G307" s="748"/>
      <c r="H307" s="748"/>
      <c r="I307" s="748"/>
      <c r="J307" s="748"/>
      <c r="K307" s="748"/>
      <c r="L307" s="748"/>
      <c r="M307" s="748"/>
      <c r="N307" s="748"/>
      <c r="O307" s="748"/>
      <c r="P307" s="748"/>
    </row>
    <row r="308">
      <c r="A308" s="748"/>
      <c r="B308" s="741"/>
      <c r="C308" s="77"/>
      <c r="D308" s="77"/>
      <c r="E308" s="748"/>
      <c r="F308" s="748"/>
      <c r="G308" s="748"/>
      <c r="H308" s="748"/>
      <c r="I308" s="748"/>
      <c r="J308" s="748"/>
      <c r="K308" s="748"/>
      <c r="L308" s="748"/>
      <c r="M308" s="748"/>
      <c r="N308" s="748"/>
      <c r="O308" s="748"/>
      <c r="P308" s="748"/>
    </row>
    <row r="309">
      <c r="A309" s="748"/>
      <c r="B309" s="741"/>
      <c r="C309" s="77"/>
      <c r="D309" s="77"/>
      <c r="E309" s="748"/>
      <c r="F309" s="748"/>
      <c r="G309" s="748"/>
      <c r="H309" s="748"/>
      <c r="I309" s="748"/>
      <c r="J309" s="748"/>
      <c r="K309" s="748"/>
      <c r="L309" s="748"/>
      <c r="M309" s="748"/>
      <c r="N309" s="748"/>
      <c r="O309" s="748"/>
      <c r="P309" s="748"/>
    </row>
    <row r="310">
      <c r="A310" s="748"/>
      <c r="B310" s="741"/>
      <c r="C310" s="77"/>
      <c r="D310" s="77"/>
      <c r="E310" s="748"/>
      <c r="F310" s="748"/>
      <c r="G310" s="748"/>
      <c r="H310" s="748"/>
      <c r="I310" s="748"/>
      <c r="J310" s="748"/>
      <c r="K310" s="748"/>
      <c r="L310" s="748"/>
      <c r="M310" s="748"/>
      <c r="N310" s="748"/>
      <c r="O310" s="748"/>
      <c r="P310" s="748"/>
    </row>
    <row r="311">
      <c r="A311" s="748"/>
      <c r="B311" s="741"/>
      <c r="C311" s="77"/>
      <c r="D311" s="77"/>
      <c r="E311" s="748"/>
      <c r="F311" s="748"/>
      <c r="G311" s="748"/>
      <c r="H311" s="748"/>
      <c r="I311" s="748"/>
      <c r="J311" s="748"/>
      <c r="K311" s="748"/>
      <c r="L311" s="748"/>
      <c r="M311" s="748"/>
      <c r="N311" s="748"/>
      <c r="O311" s="748"/>
      <c r="P311" s="748"/>
    </row>
    <row r="312">
      <c r="A312" s="748"/>
      <c r="B312" s="741"/>
      <c r="C312" s="77"/>
      <c r="D312" s="77"/>
      <c r="E312" s="748"/>
      <c r="F312" s="748"/>
      <c r="G312" s="748"/>
      <c r="H312" s="748"/>
      <c r="I312" s="748"/>
      <c r="J312" s="748"/>
      <c r="K312" s="748"/>
      <c r="L312" s="748"/>
      <c r="M312" s="748"/>
      <c r="N312" s="748"/>
      <c r="O312" s="748"/>
      <c r="P312" s="748"/>
    </row>
    <row r="313">
      <c r="A313" s="748"/>
      <c r="B313" s="741"/>
      <c r="C313" s="77"/>
      <c r="D313" s="77"/>
      <c r="E313" s="748"/>
      <c r="F313" s="748"/>
      <c r="G313" s="748"/>
      <c r="H313" s="748"/>
      <c r="I313" s="748"/>
      <c r="J313" s="748"/>
      <c r="K313" s="748"/>
      <c r="L313" s="748"/>
      <c r="M313" s="748"/>
      <c r="N313" s="748"/>
      <c r="O313" s="748"/>
      <c r="P313" s="748"/>
    </row>
    <row r="314">
      <c r="A314" s="748"/>
      <c r="B314" s="741"/>
      <c r="C314" s="77"/>
      <c r="D314" s="77"/>
      <c r="E314" s="748"/>
      <c r="F314" s="748"/>
      <c r="G314" s="748"/>
      <c r="H314" s="748"/>
      <c r="I314" s="748"/>
      <c r="J314" s="748"/>
      <c r="K314" s="748"/>
      <c r="L314" s="748"/>
      <c r="M314" s="748"/>
      <c r="N314" s="748"/>
      <c r="O314" s="748"/>
      <c r="P314" s="748"/>
    </row>
    <row r="315">
      <c r="A315" s="748"/>
      <c r="B315" s="741"/>
      <c r="C315" s="77"/>
      <c r="D315" s="77"/>
      <c r="E315" s="748"/>
      <c r="F315" s="748"/>
      <c r="G315" s="748"/>
      <c r="H315" s="748"/>
      <c r="I315" s="748"/>
      <c r="J315" s="748"/>
      <c r="K315" s="748"/>
      <c r="L315" s="748"/>
      <c r="M315" s="748"/>
      <c r="N315" s="748"/>
      <c r="O315" s="748"/>
      <c r="P315" s="748"/>
    </row>
    <row r="316">
      <c r="A316" s="748"/>
      <c r="B316" s="741"/>
      <c r="C316" s="77"/>
      <c r="D316" s="77"/>
      <c r="E316" s="748"/>
      <c r="F316" s="748"/>
      <c r="G316" s="748"/>
      <c r="H316" s="748"/>
      <c r="I316" s="748"/>
      <c r="J316" s="748"/>
      <c r="K316" s="748"/>
      <c r="L316" s="748"/>
      <c r="M316" s="748"/>
      <c r="N316" s="748"/>
      <c r="O316" s="748"/>
      <c r="P316" s="748"/>
    </row>
    <row r="317">
      <c r="A317" s="748"/>
      <c r="B317" s="741"/>
      <c r="C317" s="77"/>
      <c r="D317" s="77"/>
      <c r="E317" s="748"/>
      <c r="F317" s="748"/>
      <c r="G317" s="748"/>
      <c r="H317" s="748"/>
      <c r="I317" s="748"/>
      <c r="J317" s="748"/>
      <c r="K317" s="748"/>
      <c r="L317" s="748"/>
      <c r="M317" s="748"/>
      <c r="N317" s="748"/>
      <c r="O317" s="748"/>
      <c r="P317" s="748"/>
    </row>
    <row r="318">
      <c r="A318" s="748"/>
      <c r="B318" s="741"/>
      <c r="C318" s="77"/>
      <c r="D318" s="77"/>
      <c r="E318" s="748"/>
      <c r="F318" s="748"/>
      <c r="G318" s="748"/>
      <c r="H318" s="748"/>
      <c r="I318" s="748"/>
      <c r="J318" s="748"/>
      <c r="K318" s="748"/>
      <c r="L318" s="748"/>
      <c r="M318" s="748"/>
      <c r="N318" s="748"/>
      <c r="O318" s="748"/>
      <c r="P318" s="748"/>
    </row>
    <row r="319">
      <c r="A319" s="748"/>
      <c r="B319" s="741"/>
      <c r="C319" s="77"/>
      <c r="D319" s="77"/>
      <c r="E319" s="748"/>
      <c r="F319" s="748"/>
      <c r="G319" s="748"/>
      <c r="H319" s="748"/>
      <c r="I319" s="748"/>
      <c r="J319" s="748"/>
      <c r="K319" s="748"/>
      <c r="L319" s="748"/>
      <c r="M319" s="748"/>
      <c r="N319" s="748"/>
      <c r="O319" s="748"/>
      <c r="P319" s="748"/>
    </row>
    <row r="320">
      <c r="A320" s="748"/>
      <c r="B320" s="741"/>
      <c r="C320" s="77"/>
      <c r="D320" s="77"/>
      <c r="E320" s="748"/>
      <c r="F320" s="748"/>
      <c r="G320" s="748"/>
      <c r="H320" s="748"/>
      <c r="I320" s="748"/>
      <c r="J320" s="748"/>
      <c r="K320" s="748"/>
      <c r="L320" s="748"/>
      <c r="M320" s="748"/>
      <c r="N320" s="748"/>
      <c r="O320" s="748"/>
      <c r="P320" s="748"/>
    </row>
    <row r="321">
      <c r="A321" s="748"/>
      <c r="B321" s="741"/>
      <c r="C321" s="77"/>
      <c r="D321" s="77"/>
      <c r="E321" s="748"/>
      <c r="F321" s="748"/>
      <c r="G321" s="748"/>
      <c r="H321" s="748"/>
      <c r="I321" s="748"/>
      <c r="J321" s="748"/>
      <c r="K321" s="748"/>
      <c r="L321" s="748"/>
      <c r="M321" s="748"/>
      <c r="N321" s="748"/>
      <c r="O321" s="748"/>
      <c r="P321" s="748"/>
    </row>
    <row r="322">
      <c r="A322" s="748"/>
      <c r="B322" s="741"/>
      <c r="C322" s="77"/>
      <c r="D322" s="77"/>
      <c r="E322" s="748"/>
      <c r="F322" s="748"/>
      <c r="G322" s="748"/>
      <c r="H322" s="748"/>
      <c r="I322" s="748"/>
      <c r="J322" s="748"/>
      <c r="K322" s="748"/>
      <c r="L322" s="748"/>
      <c r="M322" s="748"/>
      <c r="N322" s="748"/>
      <c r="O322" s="748"/>
      <c r="P322" s="748"/>
    </row>
    <row r="323">
      <c r="A323" s="748"/>
      <c r="B323" s="741"/>
      <c r="C323" s="77"/>
      <c r="D323" s="77"/>
      <c r="E323" s="748"/>
      <c r="F323" s="748"/>
      <c r="G323" s="748"/>
      <c r="H323" s="748"/>
      <c r="I323" s="748"/>
      <c r="J323" s="748"/>
      <c r="K323" s="748"/>
      <c r="L323" s="748"/>
      <c r="M323" s="748"/>
      <c r="N323" s="748"/>
      <c r="O323" s="748"/>
      <c r="P323" s="748"/>
    </row>
    <row r="324">
      <c r="A324" s="748"/>
      <c r="B324" s="741"/>
      <c r="C324" s="77"/>
      <c r="D324" s="77"/>
      <c r="E324" s="748"/>
      <c r="F324" s="748"/>
      <c r="G324" s="748"/>
      <c r="H324" s="748"/>
      <c r="I324" s="748"/>
      <c r="J324" s="748"/>
      <c r="K324" s="748"/>
      <c r="L324" s="748"/>
      <c r="M324" s="748"/>
      <c r="N324" s="748"/>
      <c r="O324" s="748"/>
      <c r="P324" s="748"/>
    </row>
    <row r="325">
      <c r="A325" s="748"/>
      <c r="B325" s="741"/>
      <c r="C325" s="77"/>
      <c r="D325" s="77"/>
      <c r="E325" s="748"/>
      <c r="F325" s="748"/>
      <c r="G325" s="748"/>
      <c r="H325" s="748"/>
      <c r="I325" s="748"/>
      <c r="J325" s="748"/>
      <c r="K325" s="748"/>
      <c r="L325" s="748"/>
      <c r="M325" s="748"/>
      <c r="N325" s="748"/>
      <c r="O325" s="748"/>
      <c r="P325" s="748"/>
    </row>
    <row r="326">
      <c r="A326" s="748"/>
      <c r="B326" s="741"/>
      <c r="C326" s="77"/>
      <c r="D326" s="77"/>
      <c r="E326" s="748"/>
      <c r="F326" s="748"/>
      <c r="G326" s="748"/>
      <c r="H326" s="748"/>
      <c r="I326" s="748"/>
      <c r="J326" s="748"/>
      <c r="K326" s="748"/>
      <c r="L326" s="748"/>
      <c r="M326" s="748"/>
      <c r="N326" s="748"/>
      <c r="O326" s="748"/>
      <c r="P326" s="748"/>
    </row>
    <row r="327">
      <c r="A327" s="748"/>
      <c r="B327" s="741"/>
      <c r="C327" s="77"/>
      <c r="D327" s="77"/>
      <c r="E327" s="748"/>
      <c r="F327" s="748"/>
      <c r="G327" s="748"/>
      <c r="H327" s="748"/>
      <c r="I327" s="748"/>
      <c r="J327" s="748"/>
      <c r="K327" s="748"/>
      <c r="L327" s="748"/>
      <c r="M327" s="748"/>
      <c r="N327" s="748"/>
      <c r="O327" s="748"/>
      <c r="P327" s="748"/>
    </row>
    <row r="328">
      <c r="A328" s="748"/>
      <c r="B328" s="741"/>
      <c r="C328" s="77"/>
      <c r="D328" s="77"/>
      <c r="E328" s="748"/>
      <c r="F328" s="748"/>
      <c r="G328" s="748"/>
      <c r="H328" s="748"/>
      <c r="I328" s="748"/>
      <c r="J328" s="748"/>
      <c r="K328" s="748"/>
      <c r="L328" s="748"/>
      <c r="M328" s="748"/>
      <c r="N328" s="748"/>
      <c r="O328" s="748"/>
      <c r="P328" s="748"/>
    </row>
    <row r="329">
      <c r="A329" s="748"/>
      <c r="B329" s="741"/>
      <c r="C329" s="77"/>
      <c r="D329" s="77"/>
      <c r="E329" s="748"/>
      <c r="F329" s="748"/>
      <c r="G329" s="748"/>
      <c r="H329" s="748"/>
      <c r="I329" s="748"/>
      <c r="J329" s="748"/>
      <c r="K329" s="748"/>
      <c r="L329" s="748"/>
      <c r="M329" s="748"/>
      <c r="N329" s="748"/>
      <c r="O329" s="748"/>
      <c r="P329" s="748"/>
    </row>
    <row r="330">
      <c r="A330" s="748"/>
      <c r="B330" s="741"/>
      <c r="C330" s="77"/>
      <c r="D330" s="77"/>
      <c r="E330" s="748"/>
      <c r="F330" s="748"/>
      <c r="G330" s="748"/>
      <c r="H330" s="748"/>
      <c r="I330" s="748"/>
      <c r="J330" s="748"/>
      <c r="K330" s="748"/>
      <c r="L330" s="748"/>
      <c r="M330" s="748"/>
      <c r="N330" s="748"/>
      <c r="O330" s="748"/>
      <c r="P330" s="748"/>
    </row>
    <row r="331">
      <c r="A331" s="748"/>
      <c r="B331" s="741"/>
      <c r="C331" s="77"/>
      <c r="D331" s="77"/>
      <c r="E331" s="748"/>
      <c r="F331" s="748"/>
      <c r="G331" s="748"/>
      <c r="H331" s="748"/>
      <c r="I331" s="748"/>
      <c r="J331" s="748"/>
      <c r="K331" s="748"/>
      <c r="L331" s="748"/>
      <c r="M331" s="748"/>
      <c r="N331" s="748"/>
      <c r="O331" s="748"/>
      <c r="P331" s="748"/>
    </row>
    <row r="332">
      <c r="A332" s="748"/>
      <c r="B332" s="741"/>
      <c r="C332" s="77"/>
      <c r="D332" s="77"/>
      <c r="E332" s="748"/>
      <c r="F332" s="748"/>
      <c r="G332" s="748"/>
      <c r="H332" s="748"/>
      <c r="I332" s="748"/>
      <c r="J332" s="748"/>
      <c r="K332" s="748"/>
      <c r="L332" s="748"/>
      <c r="M332" s="748"/>
      <c r="N332" s="748"/>
      <c r="O332" s="748"/>
      <c r="P332" s="748"/>
    </row>
    <row r="333">
      <c r="A333" s="748"/>
      <c r="B333" s="741"/>
      <c r="C333" s="77"/>
      <c r="D333" s="77"/>
      <c r="E333" s="748"/>
      <c r="F333" s="748"/>
      <c r="G333" s="748"/>
      <c r="H333" s="748"/>
      <c r="I333" s="748"/>
      <c r="J333" s="748"/>
      <c r="K333" s="748"/>
      <c r="L333" s="748"/>
      <c r="M333" s="748"/>
      <c r="N333" s="748"/>
      <c r="O333" s="748"/>
      <c r="P333" s="748"/>
    </row>
    <row r="334">
      <c r="A334" s="748"/>
      <c r="B334" s="741"/>
      <c r="C334" s="77"/>
      <c r="D334" s="77"/>
      <c r="E334" s="748"/>
      <c r="F334" s="748"/>
      <c r="G334" s="748"/>
      <c r="H334" s="748"/>
      <c r="I334" s="748"/>
      <c r="J334" s="748"/>
      <c r="K334" s="748"/>
      <c r="L334" s="748"/>
      <c r="M334" s="748"/>
      <c r="N334" s="748"/>
      <c r="O334" s="748"/>
      <c r="P334" s="748"/>
    </row>
    <row r="335">
      <c r="A335" s="748"/>
      <c r="B335" s="741"/>
      <c r="C335" s="77"/>
      <c r="D335" s="77"/>
      <c r="E335" s="748"/>
      <c r="F335" s="748"/>
      <c r="G335" s="748"/>
      <c r="H335" s="748"/>
      <c r="I335" s="748"/>
      <c r="J335" s="748"/>
      <c r="K335" s="748"/>
      <c r="L335" s="748"/>
      <c r="M335" s="748"/>
      <c r="N335" s="748"/>
      <c r="O335" s="748"/>
      <c r="P335" s="748"/>
    </row>
    <row r="336">
      <c r="A336" s="748"/>
      <c r="B336" s="741"/>
      <c r="C336" s="77"/>
      <c r="D336" s="77"/>
      <c r="E336" s="748"/>
      <c r="F336" s="748"/>
      <c r="G336" s="748"/>
      <c r="H336" s="748"/>
      <c r="I336" s="748"/>
      <c r="J336" s="748"/>
      <c r="K336" s="748"/>
      <c r="L336" s="748"/>
      <c r="M336" s="748"/>
      <c r="N336" s="748"/>
      <c r="O336" s="748"/>
      <c r="P336" s="748"/>
    </row>
    <row r="337">
      <c r="A337" s="748"/>
      <c r="B337" s="741"/>
      <c r="C337" s="77"/>
      <c r="D337" s="77"/>
      <c r="E337" s="748"/>
      <c r="F337" s="748"/>
      <c r="G337" s="748"/>
      <c r="H337" s="748"/>
      <c r="I337" s="748"/>
      <c r="J337" s="748"/>
      <c r="K337" s="748"/>
      <c r="L337" s="748"/>
      <c r="M337" s="748"/>
      <c r="N337" s="748"/>
      <c r="O337" s="748"/>
      <c r="P337" s="748"/>
    </row>
    <row r="338">
      <c r="A338" s="748"/>
      <c r="B338" s="741"/>
      <c r="C338" s="77"/>
      <c r="D338" s="77"/>
      <c r="E338" s="748"/>
      <c r="F338" s="748"/>
      <c r="G338" s="748"/>
      <c r="H338" s="748"/>
      <c r="I338" s="748"/>
      <c r="J338" s="748"/>
      <c r="K338" s="748"/>
      <c r="L338" s="748"/>
      <c r="M338" s="748"/>
      <c r="N338" s="748"/>
      <c r="O338" s="748"/>
      <c r="P338" s="748"/>
    </row>
    <row r="339">
      <c r="A339" s="748"/>
      <c r="B339" s="741"/>
      <c r="C339" s="77"/>
      <c r="D339" s="77"/>
      <c r="E339" s="748"/>
      <c r="F339" s="748"/>
      <c r="G339" s="748"/>
      <c r="H339" s="748"/>
      <c r="I339" s="748"/>
      <c r="J339" s="748"/>
      <c r="K339" s="748"/>
      <c r="L339" s="748"/>
      <c r="M339" s="748"/>
      <c r="N339" s="748"/>
      <c r="O339" s="748"/>
      <c r="P339" s="748"/>
    </row>
    <row r="340">
      <c r="A340" s="748"/>
      <c r="B340" s="741"/>
      <c r="C340" s="77"/>
      <c r="D340" s="77"/>
      <c r="E340" s="748"/>
      <c r="F340" s="748"/>
      <c r="G340" s="748"/>
      <c r="H340" s="748"/>
      <c r="I340" s="748"/>
      <c r="J340" s="748"/>
      <c r="K340" s="748"/>
      <c r="L340" s="748"/>
      <c r="M340" s="748"/>
      <c r="N340" s="748"/>
      <c r="O340" s="748"/>
      <c r="P340" s="748"/>
    </row>
    <row r="341">
      <c r="A341" s="748"/>
      <c r="B341" s="741"/>
      <c r="C341" s="77"/>
      <c r="D341" s="77"/>
      <c r="E341" s="748"/>
      <c r="F341" s="748"/>
      <c r="G341" s="748"/>
      <c r="H341" s="748"/>
      <c r="I341" s="748"/>
      <c r="J341" s="748"/>
      <c r="K341" s="748"/>
      <c r="L341" s="748"/>
      <c r="M341" s="748"/>
      <c r="N341" s="748"/>
      <c r="O341" s="748"/>
      <c r="P341" s="748"/>
    </row>
    <row r="342">
      <c r="A342" s="748"/>
      <c r="B342" s="741"/>
      <c r="C342" s="77"/>
      <c r="D342" s="77"/>
      <c r="E342" s="748"/>
      <c r="F342" s="748"/>
      <c r="G342" s="748"/>
      <c r="H342" s="748"/>
      <c r="I342" s="748"/>
      <c r="J342" s="748"/>
      <c r="K342" s="748"/>
      <c r="L342" s="748"/>
      <c r="M342" s="748"/>
      <c r="N342" s="748"/>
      <c r="O342" s="748"/>
      <c r="P342" s="748"/>
    </row>
    <row r="343">
      <c r="A343" s="748"/>
      <c r="B343" s="741"/>
      <c r="C343" s="77"/>
      <c r="D343" s="77"/>
      <c r="E343" s="748"/>
      <c r="F343" s="748"/>
      <c r="G343" s="748"/>
      <c r="H343" s="748"/>
      <c r="I343" s="748"/>
      <c r="J343" s="748"/>
      <c r="K343" s="748"/>
      <c r="L343" s="748"/>
      <c r="M343" s="748"/>
      <c r="N343" s="748"/>
      <c r="O343" s="748"/>
      <c r="P343" s="748"/>
    </row>
    <row r="344">
      <c r="A344" s="748"/>
      <c r="B344" s="741"/>
      <c r="C344" s="77"/>
      <c r="D344" s="77"/>
      <c r="E344" s="748"/>
      <c r="F344" s="748"/>
      <c r="G344" s="748"/>
      <c r="H344" s="748"/>
      <c r="I344" s="748"/>
      <c r="J344" s="748"/>
      <c r="K344" s="748"/>
      <c r="L344" s="748"/>
      <c r="M344" s="748"/>
      <c r="N344" s="748"/>
      <c r="O344" s="748"/>
      <c r="P344" s="748"/>
    </row>
    <row r="345">
      <c r="A345" s="748"/>
      <c r="B345" s="741"/>
      <c r="C345" s="77"/>
      <c r="D345" s="77"/>
      <c r="E345" s="748"/>
      <c r="F345" s="748"/>
      <c r="G345" s="748"/>
      <c r="H345" s="748"/>
      <c r="I345" s="748"/>
      <c r="J345" s="748"/>
      <c r="K345" s="748"/>
      <c r="L345" s="748"/>
      <c r="M345" s="748"/>
      <c r="N345" s="748"/>
      <c r="O345" s="748"/>
      <c r="P345" s="748"/>
    </row>
    <row r="346">
      <c r="A346" s="748"/>
      <c r="B346" s="741"/>
      <c r="C346" s="77"/>
      <c r="D346" s="77"/>
      <c r="E346" s="748"/>
      <c r="F346" s="748"/>
      <c r="G346" s="748"/>
      <c r="H346" s="748"/>
      <c r="I346" s="748"/>
      <c r="J346" s="748"/>
      <c r="K346" s="748"/>
      <c r="L346" s="748"/>
      <c r="M346" s="748"/>
      <c r="N346" s="748"/>
      <c r="O346" s="748"/>
      <c r="P346" s="748"/>
    </row>
    <row r="347">
      <c r="A347" s="748"/>
      <c r="B347" s="741"/>
      <c r="C347" s="77"/>
      <c r="D347" s="77"/>
      <c r="E347" s="748"/>
      <c r="F347" s="748"/>
      <c r="G347" s="748"/>
      <c r="H347" s="748"/>
      <c r="I347" s="748"/>
      <c r="J347" s="748"/>
      <c r="K347" s="748"/>
      <c r="L347" s="748"/>
      <c r="M347" s="748"/>
      <c r="N347" s="748"/>
      <c r="O347" s="748"/>
      <c r="P347" s="748"/>
    </row>
    <row r="348">
      <c r="A348" s="748"/>
      <c r="B348" s="741"/>
      <c r="C348" s="77"/>
      <c r="D348" s="77"/>
      <c r="E348" s="748"/>
      <c r="F348" s="748"/>
      <c r="G348" s="748"/>
      <c r="H348" s="748"/>
      <c r="I348" s="748"/>
      <c r="J348" s="748"/>
      <c r="K348" s="748"/>
      <c r="L348" s="748"/>
      <c r="M348" s="748"/>
      <c r="N348" s="748"/>
      <c r="O348" s="748"/>
      <c r="P348" s="748"/>
    </row>
    <row r="349">
      <c r="A349" s="748"/>
      <c r="B349" s="741"/>
      <c r="C349" s="77"/>
      <c r="D349" s="77"/>
      <c r="E349" s="748"/>
      <c r="F349" s="748"/>
      <c r="G349" s="748"/>
      <c r="H349" s="748"/>
      <c r="I349" s="748"/>
      <c r="J349" s="748"/>
      <c r="K349" s="748"/>
      <c r="L349" s="748"/>
      <c r="M349" s="748"/>
      <c r="N349" s="748"/>
      <c r="O349" s="748"/>
      <c r="P349" s="748"/>
    </row>
    <row r="350">
      <c r="A350" s="748"/>
      <c r="B350" s="741"/>
      <c r="C350" s="77"/>
      <c r="D350" s="77"/>
      <c r="E350" s="748"/>
      <c r="F350" s="748"/>
      <c r="G350" s="748"/>
      <c r="H350" s="748"/>
      <c r="I350" s="748"/>
      <c r="J350" s="748"/>
      <c r="K350" s="748"/>
      <c r="L350" s="748"/>
      <c r="M350" s="748"/>
      <c r="N350" s="748"/>
      <c r="O350" s="748"/>
      <c r="P350" s="748"/>
    </row>
    <row r="351">
      <c r="A351" s="748"/>
      <c r="B351" s="741"/>
      <c r="C351" s="77"/>
      <c r="D351" s="77"/>
      <c r="E351" s="748"/>
      <c r="F351" s="748"/>
      <c r="G351" s="748"/>
      <c r="H351" s="748"/>
      <c r="I351" s="748"/>
      <c r="J351" s="748"/>
      <c r="K351" s="748"/>
      <c r="L351" s="748"/>
      <c r="M351" s="748"/>
      <c r="N351" s="748"/>
      <c r="O351" s="748"/>
      <c r="P351" s="748"/>
    </row>
    <row r="352">
      <c r="A352" s="748"/>
      <c r="B352" s="741"/>
      <c r="C352" s="77"/>
      <c r="D352" s="77"/>
      <c r="E352" s="748"/>
      <c r="F352" s="748"/>
      <c r="G352" s="748"/>
      <c r="H352" s="748"/>
      <c r="I352" s="748"/>
      <c r="J352" s="748"/>
      <c r="K352" s="748"/>
      <c r="L352" s="748"/>
      <c r="M352" s="748"/>
      <c r="N352" s="748"/>
      <c r="O352" s="748"/>
      <c r="P352" s="748"/>
    </row>
    <row r="353">
      <c r="A353" s="748"/>
      <c r="B353" s="741"/>
      <c r="C353" s="77"/>
      <c r="D353" s="77"/>
      <c r="E353" s="748"/>
      <c r="F353" s="748"/>
      <c r="G353" s="748"/>
      <c r="H353" s="748"/>
      <c r="I353" s="748"/>
      <c r="J353" s="748"/>
      <c r="K353" s="748"/>
      <c r="L353" s="748"/>
      <c r="M353" s="748"/>
      <c r="N353" s="748"/>
      <c r="O353" s="748"/>
      <c r="P353" s="748"/>
    </row>
    <row r="354">
      <c r="A354" s="748"/>
      <c r="B354" s="741"/>
      <c r="C354" s="77"/>
      <c r="D354" s="77"/>
      <c r="E354" s="748"/>
      <c r="F354" s="748"/>
      <c r="G354" s="748"/>
      <c r="H354" s="748"/>
      <c r="I354" s="748"/>
      <c r="J354" s="748"/>
      <c r="K354" s="748"/>
      <c r="L354" s="748"/>
      <c r="M354" s="748"/>
      <c r="N354" s="748"/>
      <c r="O354" s="748"/>
      <c r="P354" s="748"/>
    </row>
    <row r="355">
      <c r="A355" s="748"/>
      <c r="B355" s="741"/>
      <c r="C355" s="77"/>
      <c r="D355" s="77"/>
      <c r="E355" s="748"/>
      <c r="F355" s="748"/>
      <c r="G355" s="748"/>
      <c r="H355" s="748"/>
      <c r="I355" s="748"/>
      <c r="J355" s="748"/>
      <c r="K355" s="748"/>
      <c r="L355" s="748"/>
      <c r="M355" s="748"/>
      <c r="N355" s="748"/>
      <c r="O355" s="748"/>
      <c r="P355" s="748"/>
    </row>
    <row r="356">
      <c r="A356" s="748"/>
      <c r="B356" s="741"/>
      <c r="C356" s="77"/>
      <c r="D356" s="77"/>
      <c r="E356" s="748"/>
      <c r="F356" s="748"/>
      <c r="G356" s="748"/>
      <c r="H356" s="748"/>
      <c r="I356" s="748"/>
      <c r="J356" s="748"/>
      <c r="K356" s="748"/>
      <c r="L356" s="748"/>
      <c r="M356" s="748"/>
      <c r="N356" s="748"/>
      <c r="O356" s="748"/>
      <c r="P356" s="748"/>
    </row>
    <row r="357">
      <c r="A357" s="748"/>
      <c r="B357" s="741"/>
      <c r="C357" s="77"/>
      <c r="D357" s="77"/>
      <c r="E357" s="748"/>
      <c r="F357" s="748"/>
      <c r="G357" s="748"/>
      <c r="H357" s="748"/>
      <c r="I357" s="748"/>
      <c r="J357" s="748"/>
      <c r="K357" s="748"/>
      <c r="L357" s="748"/>
      <c r="M357" s="748"/>
      <c r="N357" s="748"/>
      <c r="O357" s="748"/>
      <c r="P357" s="748"/>
    </row>
    <row r="358">
      <c r="A358" s="748"/>
      <c r="B358" s="741"/>
      <c r="C358" s="77"/>
      <c r="D358" s="77"/>
      <c r="E358" s="748"/>
      <c r="F358" s="748"/>
      <c r="G358" s="748"/>
      <c r="H358" s="748"/>
      <c r="I358" s="748"/>
      <c r="J358" s="748"/>
      <c r="K358" s="748"/>
      <c r="L358" s="748"/>
      <c r="M358" s="748"/>
      <c r="N358" s="748"/>
      <c r="O358" s="748"/>
      <c r="P358" s="748"/>
    </row>
    <row r="359">
      <c r="A359" s="748"/>
      <c r="B359" s="741"/>
      <c r="C359" s="77"/>
      <c r="D359" s="77"/>
      <c r="E359" s="748"/>
      <c r="F359" s="748"/>
      <c r="G359" s="748"/>
      <c r="H359" s="748"/>
      <c r="I359" s="748"/>
      <c r="J359" s="748"/>
      <c r="K359" s="748"/>
      <c r="L359" s="748"/>
      <c r="M359" s="748"/>
      <c r="N359" s="748"/>
      <c r="O359" s="748"/>
      <c r="P359" s="748"/>
    </row>
    <row r="360">
      <c r="A360" s="748"/>
      <c r="B360" s="741"/>
      <c r="C360" s="77"/>
      <c r="D360" s="77"/>
      <c r="E360" s="748"/>
      <c r="F360" s="748"/>
      <c r="G360" s="748"/>
      <c r="H360" s="748"/>
      <c r="I360" s="748"/>
      <c r="J360" s="748"/>
      <c r="K360" s="748"/>
      <c r="L360" s="748"/>
      <c r="M360" s="748"/>
      <c r="N360" s="748"/>
      <c r="O360" s="748"/>
      <c r="P360" s="748"/>
    </row>
    <row r="361">
      <c r="A361" s="748"/>
      <c r="B361" s="741"/>
      <c r="C361" s="77"/>
      <c r="D361" s="77"/>
      <c r="E361" s="748"/>
      <c r="F361" s="748"/>
      <c r="G361" s="748"/>
      <c r="H361" s="748"/>
      <c r="I361" s="748"/>
      <c r="J361" s="748"/>
      <c r="K361" s="748"/>
      <c r="L361" s="748"/>
      <c r="M361" s="748"/>
      <c r="N361" s="748"/>
      <c r="O361" s="748"/>
      <c r="P361" s="748"/>
    </row>
    <row r="362">
      <c r="A362" s="748"/>
      <c r="B362" s="741"/>
      <c r="C362" s="77"/>
      <c r="D362" s="77"/>
      <c r="E362" s="748"/>
      <c r="F362" s="748"/>
      <c r="G362" s="748"/>
      <c r="H362" s="748"/>
      <c r="I362" s="748"/>
      <c r="J362" s="748"/>
      <c r="K362" s="748"/>
      <c r="L362" s="748"/>
      <c r="M362" s="748"/>
      <c r="N362" s="748"/>
      <c r="O362" s="748"/>
      <c r="P362" s="748"/>
    </row>
    <row r="363">
      <c r="A363" s="748"/>
      <c r="B363" s="741"/>
      <c r="C363" s="77"/>
      <c r="D363" s="77"/>
      <c r="E363" s="748"/>
      <c r="F363" s="748"/>
      <c r="G363" s="748"/>
      <c r="H363" s="748"/>
      <c r="I363" s="748"/>
      <c r="J363" s="748"/>
      <c r="K363" s="748"/>
      <c r="L363" s="748"/>
      <c r="M363" s="748"/>
      <c r="N363" s="748"/>
      <c r="O363" s="748"/>
      <c r="P363" s="748"/>
    </row>
    <row r="364">
      <c r="A364" s="748"/>
      <c r="B364" s="741"/>
      <c r="C364" s="77"/>
      <c r="D364" s="77"/>
      <c r="E364" s="748"/>
      <c r="F364" s="748"/>
      <c r="G364" s="748"/>
      <c r="H364" s="748"/>
      <c r="I364" s="748"/>
      <c r="J364" s="748"/>
      <c r="K364" s="748"/>
      <c r="L364" s="748"/>
      <c r="M364" s="748"/>
      <c r="N364" s="748"/>
      <c r="O364" s="748"/>
      <c r="P364" s="748"/>
    </row>
    <row r="365">
      <c r="A365" s="748"/>
      <c r="B365" s="741"/>
      <c r="C365" s="77"/>
      <c r="D365" s="77"/>
      <c r="E365" s="748"/>
      <c r="F365" s="748"/>
      <c r="G365" s="748"/>
      <c r="H365" s="748"/>
      <c r="I365" s="748"/>
      <c r="J365" s="748"/>
      <c r="K365" s="748"/>
      <c r="L365" s="748"/>
      <c r="M365" s="748"/>
      <c r="N365" s="748"/>
      <c r="O365" s="748"/>
      <c r="P365" s="748"/>
    </row>
    <row r="366">
      <c r="A366" s="748"/>
      <c r="B366" s="741"/>
      <c r="C366" s="77"/>
      <c r="D366" s="77"/>
      <c r="E366" s="748"/>
      <c r="F366" s="748"/>
      <c r="G366" s="748"/>
      <c r="H366" s="748"/>
      <c r="I366" s="748"/>
      <c r="J366" s="748"/>
      <c r="K366" s="748"/>
      <c r="L366" s="748"/>
      <c r="M366" s="748"/>
      <c r="N366" s="748"/>
      <c r="O366" s="748"/>
      <c r="P366" s="748"/>
    </row>
    <row r="367">
      <c r="A367" s="748"/>
      <c r="B367" s="741"/>
      <c r="C367" s="77"/>
      <c r="D367" s="77"/>
      <c r="E367" s="748"/>
      <c r="F367" s="748"/>
      <c r="G367" s="748"/>
      <c r="H367" s="748"/>
      <c r="I367" s="748"/>
      <c r="J367" s="748"/>
      <c r="K367" s="748"/>
      <c r="L367" s="748"/>
      <c r="M367" s="748"/>
      <c r="N367" s="748"/>
      <c r="O367" s="748"/>
      <c r="P367" s="748"/>
    </row>
    <row r="368">
      <c r="A368" s="748"/>
      <c r="B368" s="741"/>
      <c r="C368" s="77"/>
      <c r="D368" s="77"/>
      <c r="E368" s="748"/>
      <c r="F368" s="748"/>
      <c r="G368" s="748"/>
      <c r="H368" s="748"/>
      <c r="I368" s="748"/>
      <c r="J368" s="748"/>
      <c r="K368" s="748"/>
      <c r="L368" s="748"/>
      <c r="M368" s="748"/>
      <c r="N368" s="748"/>
      <c r="O368" s="748"/>
      <c r="P368" s="748"/>
    </row>
    <row r="369">
      <c r="A369" s="748"/>
      <c r="B369" s="741"/>
      <c r="C369" s="77"/>
      <c r="D369" s="77"/>
      <c r="E369" s="748"/>
      <c r="F369" s="748"/>
      <c r="G369" s="748"/>
      <c r="H369" s="748"/>
      <c r="I369" s="748"/>
      <c r="J369" s="748"/>
      <c r="K369" s="748"/>
      <c r="L369" s="748"/>
      <c r="M369" s="748"/>
      <c r="N369" s="748"/>
      <c r="O369" s="748"/>
      <c r="P369" s="748"/>
    </row>
    <row r="370">
      <c r="A370" s="748"/>
      <c r="B370" s="741"/>
      <c r="C370" s="77"/>
      <c r="D370" s="77"/>
      <c r="E370" s="748"/>
      <c r="F370" s="748"/>
      <c r="G370" s="748"/>
      <c r="H370" s="748"/>
      <c r="I370" s="748"/>
      <c r="J370" s="748"/>
      <c r="K370" s="748"/>
      <c r="L370" s="748"/>
      <c r="M370" s="748"/>
      <c r="N370" s="748"/>
      <c r="O370" s="748"/>
      <c r="P370" s="748"/>
    </row>
    <row r="371">
      <c r="A371" s="748"/>
      <c r="B371" s="741"/>
      <c r="C371" s="77"/>
      <c r="D371" s="77"/>
      <c r="E371" s="748"/>
      <c r="F371" s="748"/>
      <c r="G371" s="748"/>
      <c r="H371" s="748"/>
      <c r="I371" s="748"/>
      <c r="J371" s="748"/>
      <c r="K371" s="748"/>
      <c r="L371" s="748"/>
      <c r="M371" s="748"/>
      <c r="N371" s="748"/>
      <c r="O371" s="748"/>
      <c r="P371" s="748"/>
    </row>
    <row r="372">
      <c r="A372" s="748"/>
      <c r="B372" s="741"/>
      <c r="C372" s="77"/>
      <c r="D372" s="77"/>
      <c r="E372" s="748"/>
      <c r="F372" s="748"/>
      <c r="G372" s="748"/>
      <c r="H372" s="748"/>
      <c r="I372" s="748"/>
      <c r="J372" s="748"/>
      <c r="K372" s="748"/>
      <c r="L372" s="748"/>
      <c r="M372" s="748"/>
      <c r="N372" s="748"/>
      <c r="O372" s="748"/>
      <c r="P372" s="748"/>
    </row>
    <row r="373">
      <c r="A373" s="748"/>
      <c r="B373" s="741"/>
      <c r="C373" s="77"/>
      <c r="D373" s="77"/>
      <c r="E373" s="748"/>
      <c r="F373" s="748"/>
      <c r="G373" s="748"/>
      <c r="H373" s="748"/>
      <c r="I373" s="748"/>
      <c r="J373" s="748"/>
      <c r="K373" s="748"/>
      <c r="L373" s="748"/>
      <c r="M373" s="748"/>
      <c r="N373" s="748"/>
      <c r="O373" s="748"/>
      <c r="P373" s="748"/>
    </row>
    <row r="374">
      <c r="A374" s="748"/>
      <c r="B374" s="741"/>
      <c r="C374" s="77"/>
      <c r="D374" s="77"/>
      <c r="E374" s="748"/>
      <c r="F374" s="748"/>
      <c r="G374" s="748"/>
      <c r="H374" s="748"/>
      <c r="I374" s="748"/>
      <c r="J374" s="748"/>
      <c r="K374" s="748"/>
      <c r="L374" s="748"/>
      <c r="M374" s="748"/>
      <c r="N374" s="748"/>
      <c r="O374" s="748"/>
      <c r="P374" s="748"/>
    </row>
    <row r="375">
      <c r="A375" s="748"/>
      <c r="B375" s="741"/>
      <c r="C375" s="77"/>
      <c r="D375" s="77"/>
      <c r="E375" s="748"/>
      <c r="F375" s="748"/>
      <c r="G375" s="748"/>
      <c r="H375" s="748"/>
      <c r="I375" s="748"/>
      <c r="J375" s="748"/>
      <c r="K375" s="748"/>
      <c r="L375" s="748"/>
      <c r="M375" s="748"/>
      <c r="N375" s="748"/>
      <c r="O375" s="748"/>
      <c r="P375" s="748"/>
    </row>
    <row r="376">
      <c r="A376" s="748"/>
      <c r="B376" s="741"/>
      <c r="C376" s="77"/>
      <c r="D376" s="77"/>
      <c r="E376" s="748"/>
      <c r="F376" s="748"/>
      <c r="G376" s="748"/>
      <c r="H376" s="748"/>
      <c r="I376" s="748"/>
      <c r="J376" s="748"/>
      <c r="K376" s="748"/>
      <c r="L376" s="748"/>
      <c r="M376" s="748"/>
      <c r="N376" s="748"/>
      <c r="O376" s="748"/>
      <c r="P376" s="748"/>
    </row>
    <row r="377">
      <c r="A377" s="748"/>
      <c r="B377" s="741"/>
      <c r="C377" s="77"/>
      <c r="D377" s="77"/>
      <c r="E377" s="748"/>
      <c r="F377" s="748"/>
      <c r="G377" s="748"/>
      <c r="H377" s="748"/>
      <c r="I377" s="748"/>
      <c r="J377" s="748"/>
      <c r="K377" s="748"/>
      <c r="L377" s="748"/>
      <c r="M377" s="748"/>
      <c r="N377" s="748"/>
      <c r="O377" s="748"/>
      <c r="P377" s="748"/>
    </row>
    <row r="378">
      <c r="A378" s="748"/>
      <c r="B378" s="741"/>
      <c r="C378" s="77"/>
      <c r="D378" s="77"/>
      <c r="E378" s="748"/>
      <c r="F378" s="748"/>
      <c r="G378" s="748"/>
      <c r="H378" s="748"/>
      <c r="I378" s="748"/>
      <c r="J378" s="748"/>
      <c r="K378" s="748"/>
      <c r="L378" s="748"/>
      <c r="M378" s="748"/>
      <c r="N378" s="748"/>
      <c r="O378" s="748"/>
      <c r="P378" s="748"/>
    </row>
    <row r="379">
      <c r="A379" s="748"/>
      <c r="B379" s="741"/>
      <c r="C379" s="77"/>
      <c r="D379" s="77"/>
      <c r="E379" s="748"/>
      <c r="F379" s="748"/>
      <c r="G379" s="748"/>
      <c r="H379" s="748"/>
      <c r="I379" s="748"/>
      <c r="J379" s="748"/>
      <c r="K379" s="748"/>
      <c r="L379" s="748"/>
      <c r="M379" s="748"/>
      <c r="N379" s="748"/>
      <c r="O379" s="748"/>
      <c r="P379" s="748"/>
    </row>
    <row r="380">
      <c r="A380" s="748"/>
      <c r="B380" s="741"/>
      <c r="C380" s="77"/>
      <c r="D380" s="77"/>
      <c r="E380" s="748"/>
      <c r="F380" s="748"/>
      <c r="G380" s="748"/>
      <c r="H380" s="748"/>
      <c r="I380" s="748"/>
      <c r="J380" s="748"/>
      <c r="K380" s="748"/>
      <c r="L380" s="748"/>
      <c r="M380" s="748"/>
      <c r="N380" s="748"/>
      <c r="O380" s="748"/>
      <c r="P380" s="748"/>
    </row>
    <row r="381">
      <c r="A381" s="748"/>
      <c r="B381" s="741"/>
      <c r="C381" s="77"/>
      <c r="D381" s="77"/>
      <c r="E381" s="748"/>
      <c r="F381" s="748"/>
      <c r="G381" s="748"/>
      <c r="H381" s="748"/>
      <c r="I381" s="748"/>
      <c r="J381" s="748"/>
      <c r="K381" s="748"/>
      <c r="L381" s="748"/>
      <c r="M381" s="748"/>
      <c r="N381" s="748"/>
      <c r="O381" s="748"/>
      <c r="P381" s="748"/>
    </row>
    <row r="382">
      <c r="A382" s="748"/>
      <c r="B382" s="741"/>
      <c r="C382" s="77"/>
      <c r="D382" s="77"/>
      <c r="E382" s="748"/>
      <c r="F382" s="748"/>
      <c r="G382" s="748"/>
      <c r="H382" s="748"/>
      <c r="I382" s="748"/>
      <c r="J382" s="748"/>
      <c r="K382" s="748"/>
      <c r="L382" s="748"/>
      <c r="M382" s="748"/>
      <c r="N382" s="748"/>
      <c r="O382" s="748"/>
      <c r="P382" s="748"/>
    </row>
    <row r="383">
      <c r="A383" s="748"/>
      <c r="B383" s="741"/>
      <c r="C383" s="77"/>
      <c r="D383" s="77"/>
      <c r="E383" s="748"/>
      <c r="F383" s="748"/>
      <c r="G383" s="748"/>
      <c r="H383" s="748"/>
      <c r="I383" s="748"/>
      <c r="J383" s="748"/>
      <c r="K383" s="748"/>
      <c r="L383" s="748"/>
      <c r="M383" s="748"/>
      <c r="N383" s="748"/>
      <c r="O383" s="748"/>
      <c r="P383" s="748"/>
    </row>
    <row r="384">
      <c r="A384" s="748"/>
      <c r="B384" s="741"/>
      <c r="C384" s="77"/>
      <c r="D384" s="77"/>
      <c r="E384" s="748"/>
      <c r="F384" s="748"/>
      <c r="G384" s="748"/>
      <c r="H384" s="748"/>
      <c r="I384" s="748"/>
      <c r="J384" s="748"/>
      <c r="K384" s="748"/>
      <c r="L384" s="748"/>
      <c r="M384" s="748"/>
      <c r="N384" s="748"/>
      <c r="O384" s="748"/>
      <c r="P384" s="748"/>
    </row>
    <row r="385">
      <c r="A385" s="748"/>
      <c r="B385" s="741"/>
      <c r="C385" s="77"/>
      <c r="D385" s="77"/>
      <c r="E385" s="748"/>
      <c r="F385" s="748"/>
      <c r="G385" s="748"/>
      <c r="H385" s="748"/>
      <c r="I385" s="748"/>
      <c r="J385" s="748"/>
      <c r="K385" s="748"/>
      <c r="L385" s="748"/>
      <c r="M385" s="748"/>
      <c r="N385" s="748"/>
      <c r="O385" s="748"/>
      <c r="P385" s="748"/>
    </row>
    <row r="386">
      <c r="A386" s="748"/>
      <c r="B386" s="741"/>
      <c r="C386" s="77"/>
      <c r="D386" s="77"/>
      <c r="E386" s="748"/>
      <c r="F386" s="748"/>
      <c r="G386" s="748"/>
      <c r="H386" s="748"/>
      <c r="I386" s="748"/>
      <c r="J386" s="748"/>
      <c r="K386" s="748"/>
      <c r="L386" s="748"/>
      <c r="M386" s="748"/>
      <c r="N386" s="748"/>
      <c r="O386" s="748"/>
      <c r="P386" s="748"/>
    </row>
    <row r="387">
      <c r="A387" s="748"/>
      <c r="B387" s="741"/>
      <c r="C387" s="77"/>
      <c r="D387" s="77"/>
      <c r="E387" s="748"/>
      <c r="F387" s="748"/>
      <c r="G387" s="748"/>
      <c r="H387" s="748"/>
      <c r="I387" s="748"/>
      <c r="J387" s="748"/>
      <c r="K387" s="748"/>
      <c r="L387" s="748"/>
      <c r="M387" s="748"/>
      <c r="N387" s="748"/>
      <c r="O387" s="748"/>
      <c r="P387" s="748"/>
    </row>
    <row r="388">
      <c r="A388" s="748"/>
      <c r="B388" s="741"/>
      <c r="C388" s="77"/>
      <c r="D388" s="77"/>
      <c r="E388" s="748"/>
      <c r="F388" s="748"/>
      <c r="G388" s="748"/>
      <c r="H388" s="748"/>
      <c r="I388" s="748"/>
      <c r="J388" s="748"/>
      <c r="K388" s="748"/>
      <c r="L388" s="748"/>
      <c r="M388" s="748"/>
      <c r="N388" s="748"/>
      <c r="O388" s="748"/>
      <c r="P388" s="748"/>
    </row>
    <row r="389">
      <c r="A389" s="748"/>
      <c r="B389" s="741"/>
      <c r="C389" s="77"/>
      <c r="D389" s="77"/>
      <c r="E389" s="748"/>
      <c r="F389" s="748"/>
      <c r="G389" s="748"/>
      <c r="H389" s="748"/>
      <c r="I389" s="748"/>
      <c r="J389" s="748"/>
      <c r="K389" s="748"/>
      <c r="L389" s="748"/>
      <c r="M389" s="748"/>
      <c r="N389" s="748"/>
      <c r="O389" s="748"/>
      <c r="P389" s="748"/>
    </row>
    <row r="390">
      <c r="A390" s="748"/>
      <c r="B390" s="741"/>
      <c r="C390" s="77"/>
      <c r="D390" s="77"/>
      <c r="E390" s="748"/>
      <c r="F390" s="748"/>
      <c r="G390" s="748"/>
      <c r="H390" s="748"/>
      <c r="I390" s="748"/>
      <c r="J390" s="748"/>
      <c r="K390" s="748"/>
      <c r="L390" s="748"/>
      <c r="M390" s="748"/>
      <c r="N390" s="748"/>
      <c r="O390" s="748"/>
      <c r="P390" s="748"/>
    </row>
    <row r="391">
      <c r="A391" s="748"/>
      <c r="B391" s="741"/>
      <c r="C391" s="77"/>
      <c r="D391" s="77"/>
      <c r="E391" s="748"/>
      <c r="F391" s="748"/>
      <c r="G391" s="748"/>
      <c r="H391" s="748"/>
      <c r="I391" s="748"/>
      <c r="J391" s="748"/>
      <c r="K391" s="748"/>
      <c r="L391" s="748"/>
      <c r="M391" s="748"/>
      <c r="N391" s="748"/>
      <c r="O391" s="748"/>
      <c r="P391" s="748"/>
    </row>
    <row r="392">
      <c r="A392" s="748"/>
      <c r="B392" s="741"/>
      <c r="C392" s="77"/>
      <c r="D392" s="77"/>
      <c r="E392" s="748"/>
      <c r="F392" s="748"/>
      <c r="G392" s="748"/>
      <c r="H392" s="748"/>
      <c r="I392" s="748"/>
      <c r="J392" s="748"/>
      <c r="K392" s="748"/>
      <c r="L392" s="748"/>
      <c r="M392" s="748"/>
      <c r="N392" s="748"/>
      <c r="O392" s="748"/>
      <c r="P392" s="748"/>
    </row>
    <row r="393">
      <c r="A393" s="748"/>
      <c r="B393" s="741"/>
      <c r="C393" s="77"/>
      <c r="D393" s="77"/>
      <c r="E393" s="748"/>
      <c r="F393" s="748"/>
      <c r="G393" s="748"/>
      <c r="H393" s="748"/>
      <c r="I393" s="748"/>
      <c r="J393" s="748"/>
      <c r="K393" s="748"/>
      <c r="L393" s="748"/>
      <c r="M393" s="748"/>
      <c r="N393" s="748"/>
      <c r="O393" s="748"/>
      <c r="P393" s="748"/>
    </row>
    <row r="394">
      <c r="A394" s="748"/>
      <c r="B394" s="741"/>
      <c r="C394" s="77"/>
      <c r="D394" s="77"/>
      <c r="E394" s="748"/>
      <c r="F394" s="748"/>
      <c r="G394" s="748"/>
      <c r="H394" s="748"/>
      <c r="I394" s="748"/>
      <c r="J394" s="748"/>
      <c r="K394" s="748"/>
      <c r="L394" s="748"/>
      <c r="M394" s="748"/>
      <c r="N394" s="748"/>
      <c r="O394" s="748"/>
      <c r="P394" s="748"/>
    </row>
    <row r="395">
      <c r="A395" s="748"/>
      <c r="B395" s="741"/>
      <c r="C395" s="77"/>
      <c r="D395" s="77"/>
      <c r="E395" s="748"/>
      <c r="F395" s="748"/>
      <c r="G395" s="748"/>
      <c r="H395" s="748"/>
      <c r="I395" s="748"/>
      <c r="J395" s="748"/>
      <c r="K395" s="748"/>
      <c r="L395" s="748"/>
      <c r="M395" s="748"/>
      <c r="N395" s="748"/>
      <c r="O395" s="748"/>
      <c r="P395" s="748"/>
    </row>
    <row r="396">
      <c r="A396" s="748"/>
      <c r="B396" s="741"/>
      <c r="C396" s="77"/>
      <c r="D396" s="77"/>
      <c r="E396" s="748"/>
      <c r="F396" s="748"/>
      <c r="G396" s="748"/>
      <c r="H396" s="748"/>
      <c r="I396" s="748"/>
      <c r="J396" s="748"/>
      <c r="K396" s="748"/>
      <c r="L396" s="748"/>
      <c r="M396" s="748"/>
      <c r="N396" s="748"/>
      <c r="O396" s="748"/>
      <c r="P396" s="748"/>
    </row>
    <row r="397">
      <c r="A397" s="748"/>
      <c r="B397" s="741"/>
      <c r="C397" s="77"/>
      <c r="D397" s="77"/>
      <c r="E397" s="748"/>
      <c r="F397" s="748"/>
      <c r="G397" s="748"/>
      <c r="H397" s="748"/>
      <c r="I397" s="748"/>
      <c r="J397" s="748"/>
      <c r="K397" s="748"/>
      <c r="L397" s="748"/>
      <c r="M397" s="748"/>
      <c r="N397" s="748"/>
      <c r="O397" s="748"/>
      <c r="P397" s="748"/>
    </row>
    <row r="398">
      <c r="A398" s="748"/>
      <c r="B398" s="741"/>
      <c r="C398" s="77"/>
      <c r="D398" s="77"/>
      <c r="E398" s="748"/>
      <c r="F398" s="748"/>
      <c r="G398" s="748"/>
      <c r="H398" s="748"/>
      <c r="I398" s="748"/>
      <c r="J398" s="748"/>
      <c r="K398" s="748"/>
      <c r="L398" s="748"/>
      <c r="M398" s="748"/>
      <c r="N398" s="748"/>
      <c r="O398" s="748"/>
      <c r="P398" s="748"/>
    </row>
    <row r="399">
      <c r="A399" s="748"/>
      <c r="B399" s="741"/>
      <c r="C399" s="77"/>
      <c r="D399" s="77"/>
      <c r="E399" s="748"/>
      <c r="F399" s="748"/>
      <c r="G399" s="748"/>
      <c r="H399" s="748"/>
      <c r="I399" s="748"/>
      <c r="J399" s="748"/>
      <c r="K399" s="748"/>
      <c r="L399" s="748"/>
      <c r="M399" s="748"/>
      <c r="N399" s="748"/>
      <c r="O399" s="748"/>
      <c r="P399" s="748"/>
    </row>
    <row r="400">
      <c r="A400" s="748"/>
      <c r="B400" s="741"/>
      <c r="C400" s="77"/>
      <c r="D400" s="77"/>
      <c r="E400" s="748"/>
      <c r="F400" s="748"/>
      <c r="G400" s="748"/>
      <c r="H400" s="748"/>
      <c r="I400" s="748"/>
      <c r="J400" s="748"/>
      <c r="K400" s="748"/>
      <c r="L400" s="748"/>
      <c r="M400" s="748"/>
      <c r="N400" s="748"/>
      <c r="O400" s="748"/>
      <c r="P400" s="748"/>
    </row>
    <row r="401">
      <c r="A401" s="748"/>
      <c r="B401" s="741"/>
      <c r="C401" s="77"/>
      <c r="D401" s="77"/>
      <c r="E401" s="748"/>
      <c r="F401" s="748"/>
      <c r="G401" s="748"/>
      <c r="H401" s="748"/>
      <c r="I401" s="748"/>
      <c r="J401" s="748"/>
      <c r="K401" s="748"/>
      <c r="L401" s="748"/>
      <c r="M401" s="748"/>
      <c r="N401" s="748"/>
      <c r="O401" s="748"/>
      <c r="P401" s="748"/>
    </row>
    <row r="402">
      <c r="A402" s="748"/>
      <c r="B402" s="741"/>
      <c r="C402" s="77"/>
      <c r="D402" s="77"/>
      <c r="E402" s="748"/>
      <c r="F402" s="748"/>
      <c r="G402" s="748"/>
      <c r="H402" s="748"/>
      <c r="I402" s="748"/>
      <c r="J402" s="748"/>
      <c r="K402" s="748"/>
      <c r="L402" s="748"/>
      <c r="M402" s="748"/>
      <c r="N402" s="748"/>
      <c r="O402" s="748"/>
      <c r="P402" s="748"/>
    </row>
    <row r="403">
      <c r="A403" s="748"/>
      <c r="B403" s="741"/>
      <c r="C403" s="77"/>
      <c r="D403" s="77"/>
      <c r="E403" s="748"/>
      <c r="F403" s="748"/>
      <c r="G403" s="748"/>
      <c r="H403" s="748"/>
      <c r="I403" s="748"/>
      <c r="J403" s="748"/>
      <c r="K403" s="748"/>
      <c r="L403" s="748"/>
      <c r="M403" s="748"/>
      <c r="N403" s="748"/>
      <c r="O403" s="748"/>
      <c r="P403" s="748"/>
    </row>
    <row r="404">
      <c r="A404" s="748"/>
      <c r="B404" s="741"/>
      <c r="C404" s="77"/>
      <c r="D404" s="77"/>
      <c r="E404" s="748"/>
      <c r="F404" s="748"/>
      <c r="G404" s="748"/>
      <c r="H404" s="748"/>
      <c r="I404" s="748"/>
      <c r="J404" s="748"/>
      <c r="K404" s="748"/>
      <c r="L404" s="748"/>
      <c r="M404" s="748"/>
      <c r="N404" s="748"/>
      <c r="O404" s="748"/>
      <c r="P404" s="748"/>
    </row>
    <row r="405">
      <c r="A405" s="748"/>
      <c r="B405" s="741"/>
      <c r="C405" s="77"/>
      <c r="D405" s="77"/>
      <c r="E405" s="748"/>
      <c r="F405" s="748"/>
      <c r="G405" s="748"/>
      <c r="H405" s="748"/>
      <c r="I405" s="748"/>
      <c r="J405" s="748"/>
      <c r="K405" s="748"/>
      <c r="L405" s="748"/>
      <c r="M405" s="748"/>
      <c r="N405" s="748"/>
      <c r="O405" s="748"/>
      <c r="P405" s="748"/>
    </row>
    <row r="406">
      <c r="A406" s="748"/>
      <c r="B406" s="741"/>
      <c r="C406" s="77"/>
      <c r="D406" s="77"/>
      <c r="E406" s="748"/>
      <c r="F406" s="748"/>
      <c r="G406" s="748"/>
      <c r="H406" s="748"/>
      <c r="I406" s="748"/>
      <c r="J406" s="748"/>
      <c r="K406" s="748"/>
      <c r="L406" s="748"/>
      <c r="M406" s="748"/>
      <c r="N406" s="748"/>
      <c r="O406" s="748"/>
      <c r="P406" s="748"/>
    </row>
    <row r="407">
      <c r="A407" s="748"/>
      <c r="B407" s="741"/>
      <c r="C407" s="77"/>
      <c r="D407" s="77"/>
      <c r="E407" s="748"/>
      <c r="F407" s="748"/>
      <c r="G407" s="748"/>
      <c r="H407" s="748"/>
      <c r="I407" s="748"/>
      <c r="J407" s="748"/>
      <c r="K407" s="748"/>
      <c r="L407" s="748"/>
      <c r="M407" s="748"/>
      <c r="N407" s="748"/>
      <c r="O407" s="748"/>
      <c r="P407" s="748"/>
    </row>
    <row r="408">
      <c r="A408" s="748"/>
      <c r="B408" s="741"/>
      <c r="C408" s="77"/>
      <c r="D408" s="77"/>
      <c r="E408" s="748"/>
      <c r="F408" s="748"/>
      <c r="G408" s="748"/>
      <c r="H408" s="748"/>
      <c r="I408" s="748"/>
      <c r="J408" s="748"/>
      <c r="K408" s="748"/>
      <c r="L408" s="748"/>
      <c r="M408" s="748"/>
      <c r="N408" s="748"/>
      <c r="O408" s="748"/>
      <c r="P408" s="748"/>
    </row>
    <row r="409">
      <c r="A409" s="748"/>
      <c r="B409" s="741"/>
      <c r="C409" s="77"/>
      <c r="D409" s="77"/>
      <c r="E409" s="748"/>
      <c r="F409" s="748"/>
      <c r="G409" s="748"/>
      <c r="H409" s="748"/>
      <c r="I409" s="748"/>
      <c r="J409" s="748"/>
      <c r="K409" s="748"/>
      <c r="L409" s="748"/>
      <c r="M409" s="748"/>
      <c r="N409" s="748"/>
      <c r="O409" s="748"/>
      <c r="P409" s="748"/>
    </row>
    <row r="410">
      <c r="A410" s="748"/>
      <c r="B410" s="741"/>
      <c r="C410" s="77"/>
      <c r="D410" s="77"/>
      <c r="E410" s="748"/>
      <c r="F410" s="748"/>
      <c r="G410" s="748"/>
      <c r="H410" s="748"/>
      <c r="I410" s="748"/>
      <c r="J410" s="748"/>
      <c r="K410" s="748"/>
      <c r="L410" s="748"/>
      <c r="M410" s="748"/>
      <c r="N410" s="748"/>
      <c r="O410" s="748"/>
      <c r="P410" s="748"/>
    </row>
    <row r="411">
      <c r="A411" s="748"/>
      <c r="B411" s="741"/>
      <c r="C411" s="77"/>
      <c r="D411" s="77"/>
      <c r="E411" s="748"/>
      <c r="F411" s="748"/>
      <c r="G411" s="748"/>
      <c r="H411" s="748"/>
      <c r="I411" s="748"/>
      <c r="J411" s="748"/>
      <c r="K411" s="748"/>
      <c r="L411" s="748"/>
      <c r="M411" s="748"/>
      <c r="N411" s="748"/>
      <c r="O411" s="748"/>
      <c r="P411" s="748"/>
    </row>
    <row r="412">
      <c r="A412" s="748"/>
      <c r="B412" s="741"/>
      <c r="C412" s="77"/>
      <c r="D412" s="77"/>
      <c r="E412" s="748"/>
      <c r="F412" s="748"/>
      <c r="G412" s="748"/>
      <c r="H412" s="748"/>
      <c r="I412" s="748"/>
      <c r="J412" s="748"/>
      <c r="K412" s="748"/>
      <c r="L412" s="748"/>
      <c r="M412" s="748"/>
      <c r="N412" s="748"/>
      <c r="O412" s="748"/>
      <c r="P412" s="748"/>
    </row>
    <row r="413">
      <c r="A413" s="748"/>
      <c r="B413" s="741"/>
      <c r="C413" s="77"/>
      <c r="D413" s="77"/>
      <c r="E413" s="748"/>
      <c r="F413" s="748"/>
      <c r="G413" s="748"/>
      <c r="H413" s="748"/>
      <c r="I413" s="748"/>
      <c r="J413" s="748"/>
      <c r="K413" s="748"/>
      <c r="L413" s="748"/>
      <c r="M413" s="748"/>
      <c r="N413" s="748"/>
      <c r="O413" s="748"/>
      <c r="P413" s="748"/>
    </row>
    <row r="414">
      <c r="A414" s="748"/>
      <c r="B414" s="741"/>
      <c r="C414" s="77"/>
      <c r="D414" s="77"/>
      <c r="E414" s="748"/>
      <c r="F414" s="748"/>
      <c r="G414" s="748"/>
      <c r="H414" s="748"/>
      <c r="I414" s="748"/>
      <c r="J414" s="748"/>
      <c r="K414" s="748"/>
      <c r="L414" s="748"/>
      <c r="M414" s="748"/>
      <c r="N414" s="748"/>
      <c r="O414" s="748"/>
      <c r="P414" s="748"/>
    </row>
    <row r="415">
      <c r="A415" s="748"/>
      <c r="B415" s="741"/>
      <c r="C415" s="77"/>
      <c r="D415" s="77"/>
      <c r="E415" s="748"/>
      <c r="F415" s="748"/>
      <c r="G415" s="748"/>
      <c r="H415" s="748"/>
      <c r="I415" s="748"/>
      <c r="J415" s="748"/>
      <c r="K415" s="748"/>
      <c r="L415" s="748"/>
      <c r="M415" s="748"/>
      <c r="N415" s="748"/>
      <c r="O415" s="748"/>
      <c r="P415" s="748"/>
    </row>
    <row r="416">
      <c r="A416" s="748"/>
      <c r="B416" s="741"/>
      <c r="C416" s="77"/>
      <c r="D416" s="77"/>
      <c r="E416" s="748"/>
      <c r="F416" s="748"/>
      <c r="G416" s="748"/>
      <c r="H416" s="748"/>
      <c r="I416" s="748"/>
      <c r="J416" s="748"/>
      <c r="K416" s="748"/>
      <c r="L416" s="748"/>
      <c r="M416" s="748"/>
      <c r="N416" s="748"/>
      <c r="O416" s="748"/>
      <c r="P416" s="748"/>
    </row>
    <row r="417">
      <c r="A417" s="748"/>
      <c r="B417" s="741"/>
      <c r="C417" s="77"/>
      <c r="D417" s="77"/>
      <c r="E417" s="748"/>
      <c r="F417" s="748"/>
      <c r="G417" s="748"/>
      <c r="H417" s="748"/>
      <c r="I417" s="748"/>
      <c r="J417" s="748"/>
      <c r="K417" s="748"/>
      <c r="L417" s="748"/>
      <c r="M417" s="748"/>
      <c r="N417" s="748"/>
      <c r="O417" s="748"/>
      <c r="P417" s="748"/>
    </row>
    <row r="418">
      <c r="A418" s="748"/>
      <c r="B418" s="741"/>
      <c r="C418" s="77"/>
      <c r="D418" s="77"/>
      <c r="E418" s="748"/>
      <c r="F418" s="748"/>
      <c r="G418" s="748"/>
      <c r="H418" s="748"/>
      <c r="I418" s="748"/>
      <c r="J418" s="748"/>
      <c r="K418" s="748"/>
      <c r="L418" s="748"/>
      <c r="M418" s="748"/>
      <c r="N418" s="748"/>
      <c r="O418" s="748"/>
      <c r="P418" s="748"/>
    </row>
    <row r="419">
      <c r="A419" s="748"/>
      <c r="B419" s="741"/>
      <c r="C419" s="77"/>
      <c r="D419" s="77"/>
      <c r="E419" s="748"/>
      <c r="F419" s="748"/>
      <c r="G419" s="748"/>
      <c r="H419" s="748"/>
      <c r="I419" s="748"/>
      <c r="J419" s="748"/>
      <c r="K419" s="748"/>
      <c r="L419" s="748"/>
      <c r="M419" s="748"/>
      <c r="N419" s="748"/>
      <c r="O419" s="748"/>
      <c r="P419" s="748"/>
    </row>
    <row r="420">
      <c r="A420" s="748"/>
      <c r="B420" s="741"/>
      <c r="C420" s="77"/>
      <c r="D420" s="77"/>
      <c r="E420" s="748"/>
      <c r="F420" s="748"/>
      <c r="G420" s="748"/>
      <c r="H420" s="748"/>
      <c r="I420" s="748"/>
      <c r="J420" s="748"/>
      <c r="K420" s="748"/>
      <c r="L420" s="748"/>
      <c r="M420" s="748"/>
      <c r="N420" s="748"/>
      <c r="O420" s="748"/>
      <c r="P420" s="748"/>
    </row>
    <row r="421">
      <c r="A421" s="748"/>
      <c r="B421" s="741"/>
      <c r="C421" s="77"/>
      <c r="D421" s="77"/>
      <c r="E421" s="748"/>
      <c r="F421" s="748"/>
      <c r="G421" s="748"/>
      <c r="H421" s="748"/>
      <c r="I421" s="748"/>
      <c r="J421" s="748"/>
      <c r="K421" s="748"/>
      <c r="L421" s="748"/>
      <c r="M421" s="748"/>
      <c r="N421" s="748"/>
      <c r="O421" s="748"/>
      <c r="P421" s="748"/>
    </row>
    <row r="422">
      <c r="A422" s="748"/>
      <c r="B422" s="741"/>
      <c r="C422" s="77"/>
      <c r="D422" s="77"/>
      <c r="E422" s="748"/>
      <c r="F422" s="748"/>
      <c r="G422" s="748"/>
      <c r="H422" s="748"/>
      <c r="I422" s="748"/>
      <c r="J422" s="748"/>
      <c r="K422" s="748"/>
      <c r="L422" s="748"/>
      <c r="M422" s="748"/>
      <c r="N422" s="748"/>
      <c r="O422" s="748"/>
      <c r="P422" s="748"/>
    </row>
    <row r="423">
      <c r="A423" s="748"/>
      <c r="B423" s="741"/>
      <c r="C423" s="77"/>
      <c r="D423" s="77"/>
      <c r="E423" s="748"/>
      <c r="F423" s="748"/>
      <c r="G423" s="748"/>
      <c r="H423" s="748"/>
      <c r="I423" s="748"/>
      <c r="J423" s="748"/>
      <c r="K423" s="748"/>
      <c r="L423" s="748"/>
      <c r="M423" s="748"/>
      <c r="N423" s="748"/>
      <c r="O423" s="748"/>
      <c r="P423" s="748"/>
    </row>
    <row r="424">
      <c r="A424" s="748"/>
      <c r="B424" s="741"/>
      <c r="C424" s="77"/>
      <c r="D424" s="77"/>
      <c r="E424" s="748"/>
      <c r="F424" s="748"/>
      <c r="G424" s="748"/>
      <c r="H424" s="748"/>
      <c r="I424" s="748"/>
      <c r="J424" s="748"/>
      <c r="K424" s="748"/>
      <c r="L424" s="748"/>
      <c r="M424" s="748"/>
      <c r="N424" s="748"/>
      <c r="O424" s="748"/>
      <c r="P424" s="748"/>
    </row>
    <row r="425">
      <c r="A425" s="748"/>
      <c r="B425" s="741"/>
      <c r="C425" s="77"/>
      <c r="D425" s="77"/>
      <c r="E425" s="748"/>
      <c r="F425" s="748"/>
      <c r="G425" s="748"/>
      <c r="H425" s="748"/>
      <c r="I425" s="748"/>
      <c r="J425" s="748"/>
      <c r="K425" s="748"/>
      <c r="L425" s="748"/>
      <c r="M425" s="748"/>
      <c r="N425" s="748"/>
      <c r="O425" s="748"/>
      <c r="P425" s="748"/>
    </row>
    <row r="426">
      <c r="A426" s="748"/>
      <c r="B426" s="741"/>
      <c r="C426" s="77"/>
      <c r="D426" s="77"/>
      <c r="E426" s="748"/>
      <c r="F426" s="748"/>
      <c r="G426" s="748"/>
      <c r="H426" s="748"/>
      <c r="I426" s="748"/>
      <c r="J426" s="748"/>
      <c r="K426" s="748"/>
      <c r="L426" s="748"/>
      <c r="M426" s="748"/>
      <c r="N426" s="748"/>
      <c r="O426" s="748"/>
      <c r="P426" s="748"/>
    </row>
    <row r="427">
      <c r="A427" s="748"/>
      <c r="B427" s="741"/>
      <c r="C427" s="77"/>
      <c r="D427" s="77"/>
      <c r="E427" s="748"/>
      <c r="F427" s="748"/>
      <c r="G427" s="748"/>
      <c r="H427" s="748"/>
      <c r="I427" s="748"/>
      <c r="J427" s="748"/>
      <c r="K427" s="748"/>
      <c r="L427" s="748"/>
      <c r="M427" s="748"/>
      <c r="N427" s="748"/>
      <c r="O427" s="748"/>
      <c r="P427" s="748"/>
    </row>
    <row r="428">
      <c r="A428" s="748"/>
      <c r="B428" s="741"/>
      <c r="C428" s="77"/>
      <c r="D428" s="77"/>
      <c r="E428" s="748"/>
      <c r="F428" s="748"/>
      <c r="G428" s="748"/>
      <c r="H428" s="748"/>
      <c r="I428" s="748"/>
      <c r="J428" s="748"/>
      <c r="K428" s="748"/>
      <c r="L428" s="748"/>
      <c r="M428" s="748"/>
      <c r="N428" s="748"/>
      <c r="O428" s="748"/>
      <c r="P428" s="748"/>
    </row>
    <row r="429">
      <c r="A429" s="748"/>
      <c r="B429" s="741"/>
      <c r="C429" s="77"/>
      <c r="D429" s="77"/>
      <c r="E429" s="748"/>
      <c r="F429" s="748"/>
      <c r="G429" s="748"/>
      <c r="H429" s="748"/>
      <c r="I429" s="748"/>
      <c r="J429" s="748"/>
      <c r="K429" s="748"/>
      <c r="L429" s="748"/>
      <c r="M429" s="748"/>
      <c r="N429" s="748"/>
      <c r="O429" s="748"/>
      <c r="P429" s="748"/>
    </row>
    <row r="430">
      <c r="A430" s="748"/>
      <c r="B430" s="741"/>
      <c r="C430" s="77"/>
      <c r="D430" s="77"/>
      <c r="E430" s="748"/>
      <c r="F430" s="748"/>
      <c r="G430" s="748"/>
      <c r="H430" s="748"/>
      <c r="I430" s="748"/>
      <c r="J430" s="748"/>
      <c r="K430" s="748"/>
      <c r="L430" s="748"/>
      <c r="M430" s="748"/>
      <c r="N430" s="748"/>
      <c r="O430" s="748"/>
      <c r="P430" s="748"/>
    </row>
    <row r="431">
      <c r="A431" s="748"/>
      <c r="B431" s="741"/>
      <c r="C431" s="77"/>
      <c r="D431" s="77"/>
      <c r="E431" s="748"/>
      <c r="F431" s="748"/>
      <c r="G431" s="748"/>
      <c r="H431" s="748"/>
      <c r="I431" s="748"/>
      <c r="J431" s="748"/>
      <c r="K431" s="748"/>
      <c r="L431" s="748"/>
      <c r="M431" s="748"/>
      <c r="N431" s="748"/>
      <c r="O431" s="748"/>
      <c r="P431" s="748"/>
    </row>
    <row r="432">
      <c r="A432" s="748"/>
      <c r="B432" s="741"/>
      <c r="C432" s="77"/>
      <c r="D432" s="77"/>
      <c r="E432" s="748"/>
      <c r="F432" s="748"/>
      <c r="G432" s="748"/>
      <c r="H432" s="748"/>
      <c r="I432" s="748"/>
      <c r="J432" s="748"/>
      <c r="K432" s="748"/>
      <c r="L432" s="748"/>
      <c r="M432" s="748"/>
      <c r="N432" s="748"/>
      <c r="O432" s="748"/>
      <c r="P432" s="748"/>
    </row>
    <row r="433">
      <c r="A433" s="748"/>
      <c r="B433" s="741"/>
      <c r="C433" s="77"/>
      <c r="D433" s="77"/>
      <c r="E433" s="748"/>
      <c r="F433" s="748"/>
      <c r="G433" s="748"/>
      <c r="H433" s="748"/>
      <c r="I433" s="748"/>
      <c r="J433" s="748"/>
      <c r="K433" s="748"/>
      <c r="L433" s="748"/>
      <c r="M433" s="748"/>
      <c r="N433" s="748"/>
      <c r="O433" s="748"/>
      <c r="P433" s="748"/>
    </row>
    <row r="434">
      <c r="A434" s="748"/>
      <c r="B434" s="741"/>
      <c r="C434" s="77"/>
      <c r="D434" s="77"/>
      <c r="E434" s="748"/>
      <c r="F434" s="748"/>
      <c r="G434" s="748"/>
      <c r="H434" s="748"/>
      <c r="I434" s="748"/>
      <c r="J434" s="748"/>
      <c r="K434" s="748"/>
      <c r="L434" s="748"/>
      <c r="M434" s="748"/>
      <c r="N434" s="748"/>
      <c r="O434" s="748"/>
      <c r="P434" s="748"/>
    </row>
    <row r="435">
      <c r="A435" s="748"/>
      <c r="B435" s="741"/>
      <c r="C435" s="77"/>
      <c r="D435" s="77"/>
      <c r="E435" s="748"/>
      <c r="F435" s="748"/>
      <c r="G435" s="748"/>
      <c r="H435" s="748"/>
      <c r="I435" s="748"/>
      <c r="J435" s="748"/>
      <c r="K435" s="748"/>
      <c r="L435" s="748"/>
      <c r="M435" s="748"/>
      <c r="N435" s="748"/>
      <c r="O435" s="748"/>
      <c r="P435" s="748"/>
    </row>
    <row r="436">
      <c r="A436" s="748"/>
      <c r="B436" s="741"/>
      <c r="C436" s="77"/>
      <c r="D436" s="77"/>
      <c r="E436" s="748"/>
      <c r="F436" s="748"/>
      <c r="G436" s="748"/>
      <c r="H436" s="748"/>
      <c r="I436" s="748"/>
      <c r="J436" s="748"/>
      <c r="K436" s="748"/>
      <c r="L436" s="748"/>
      <c r="M436" s="748"/>
      <c r="N436" s="748"/>
      <c r="O436" s="748"/>
      <c r="P436" s="748"/>
    </row>
    <row r="437">
      <c r="A437" s="748"/>
      <c r="B437" s="741"/>
      <c r="C437" s="77"/>
      <c r="D437" s="77"/>
      <c r="E437" s="748"/>
      <c r="F437" s="748"/>
      <c r="G437" s="748"/>
      <c r="H437" s="748"/>
      <c r="I437" s="748"/>
      <c r="J437" s="748"/>
      <c r="K437" s="748"/>
      <c r="L437" s="748"/>
      <c r="M437" s="748"/>
      <c r="N437" s="748"/>
      <c r="O437" s="748"/>
      <c r="P437" s="748"/>
    </row>
    <row r="438">
      <c r="A438" s="748"/>
      <c r="B438" s="741"/>
      <c r="C438" s="77"/>
      <c r="D438" s="77"/>
      <c r="E438" s="748"/>
      <c r="F438" s="748"/>
      <c r="G438" s="748"/>
      <c r="H438" s="748"/>
      <c r="I438" s="748"/>
      <c r="J438" s="748"/>
      <c r="K438" s="748"/>
      <c r="L438" s="748"/>
      <c r="M438" s="748"/>
      <c r="N438" s="748"/>
      <c r="O438" s="748"/>
      <c r="P438" s="748"/>
    </row>
    <row r="439">
      <c r="A439" s="748"/>
      <c r="B439" s="741"/>
      <c r="C439" s="77"/>
      <c r="D439" s="77"/>
      <c r="E439" s="748"/>
      <c r="F439" s="748"/>
      <c r="G439" s="748"/>
      <c r="H439" s="748"/>
      <c r="I439" s="748"/>
      <c r="J439" s="748"/>
      <c r="K439" s="748"/>
      <c r="L439" s="748"/>
      <c r="M439" s="748"/>
      <c r="N439" s="748"/>
      <c r="O439" s="748"/>
      <c r="P439" s="748"/>
    </row>
    <row r="440">
      <c r="A440" s="748"/>
      <c r="B440" s="741"/>
      <c r="C440" s="77"/>
      <c r="D440" s="77"/>
      <c r="E440" s="748"/>
      <c r="F440" s="748"/>
      <c r="G440" s="748"/>
      <c r="H440" s="748"/>
      <c r="I440" s="748"/>
      <c r="J440" s="748"/>
      <c r="K440" s="748"/>
      <c r="L440" s="748"/>
      <c r="M440" s="748"/>
      <c r="N440" s="748"/>
      <c r="O440" s="748"/>
      <c r="P440" s="748"/>
    </row>
    <row r="441">
      <c r="A441" s="748"/>
      <c r="B441" s="741"/>
      <c r="C441" s="77"/>
      <c r="D441" s="77"/>
      <c r="E441" s="748"/>
      <c r="F441" s="748"/>
      <c r="G441" s="748"/>
      <c r="H441" s="748"/>
      <c r="I441" s="748"/>
      <c r="J441" s="748"/>
      <c r="K441" s="748"/>
      <c r="L441" s="748"/>
      <c r="M441" s="748"/>
      <c r="N441" s="748"/>
      <c r="O441" s="748"/>
      <c r="P441" s="748"/>
    </row>
    <row r="442">
      <c r="A442" s="748"/>
      <c r="B442" s="741"/>
      <c r="C442" s="77"/>
      <c r="D442" s="77"/>
      <c r="E442" s="748"/>
      <c r="F442" s="748"/>
      <c r="G442" s="748"/>
      <c r="H442" s="748"/>
      <c r="I442" s="748"/>
      <c r="J442" s="748"/>
      <c r="K442" s="748"/>
      <c r="L442" s="748"/>
      <c r="M442" s="748"/>
      <c r="N442" s="748"/>
      <c r="O442" s="748"/>
      <c r="P442" s="748"/>
    </row>
    <row r="443">
      <c r="A443" s="748"/>
      <c r="B443" s="741"/>
      <c r="C443" s="77"/>
      <c r="D443" s="77"/>
      <c r="E443" s="748"/>
      <c r="F443" s="748"/>
      <c r="G443" s="748"/>
      <c r="H443" s="748"/>
      <c r="I443" s="748"/>
      <c r="J443" s="748"/>
      <c r="K443" s="748"/>
      <c r="L443" s="748"/>
      <c r="M443" s="748"/>
      <c r="N443" s="748"/>
      <c r="O443" s="748"/>
      <c r="P443" s="748"/>
    </row>
    <row r="444">
      <c r="A444" s="748"/>
      <c r="B444" s="741"/>
      <c r="C444" s="77"/>
      <c r="D444" s="77"/>
      <c r="E444" s="748"/>
      <c r="F444" s="748"/>
      <c r="G444" s="748"/>
      <c r="H444" s="748"/>
      <c r="I444" s="748"/>
      <c r="J444" s="748"/>
      <c r="K444" s="748"/>
      <c r="L444" s="748"/>
      <c r="M444" s="748"/>
      <c r="N444" s="748"/>
      <c r="O444" s="748"/>
      <c r="P444" s="748"/>
    </row>
    <row r="445">
      <c r="A445" s="748"/>
      <c r="B445" s="741"/>
      <c r="C445" s="77"/>
      <c r="D445" s="77"/>
      <c r="E445" s="748"/>
      <c r="F445" s="748"/>
      <c r="G445" s="748"/>
      <c r="H445" s="748"/>
      <c r="I445" s="748"/>
      <c r="J445" s="748"/>
      <c r="K445" s="748"/>
      <c r="L445" s="748"/>
      <c r="M445" s="748"/>
      <c r="N445" s="748"/>
      <c r="O445" s="748"/>
      <c r="P445" s="748"/>
    </row>
    <row r="446">
      <c r="A446" s="748"/>
      <c r="B446" s="741"/>
      <c r="C446" s="77"/>
      <c r="D446" s="77"/>
      <c r="E446" s="748"/>
      <c r="F446" s="748"/>
      <c r="G446" s="748"/>
      <c r="H446" s="748"/>
      <c r="I446" s="748"/>
      <c r="J446" s="748"/>
      <c r="K446" s="748"/>
      <c r="L446" s="748"/>
      <c r="M446" s="748"/>
      <c r="N446" s="748"/>
      <c r="O446" s="748"/>
      <c r="P446" s="748"/>
    </row>
    <row r="447">
      <c r="A447" s="748"/>
      <c r="B447" s="741"/>
      <c r="C447" s="77"/>
      <c r="D447" s="77"/>
      <c r="E447" s="748"/>
      <c r="F447" s="748"/>
      <c r="G447" s="748"/>
      <c r="H447" s="748"/>
      <c r="I447" s="748"/>
      <c r="J447" s="748"/>
      <c r="K447" s="748"/>
      <c r="L447" s="748"/>
      <c r="M447" s="748"/>
      <c r="N447" s="748"/>
      <c r="O447" s="748"/>
      <c r="P447" s="748"/>
    </row>
    <row r="448">
      <c r="A448" s="748"/>
      <c r="B448" s="741"/>
      <c r="C448" s="77"/>
      <c r="D448" s="77"/>
      <c r="E448" s="748"/>
      <c r="F448" s="748"/>
      <c r="G448" s="748"/>
      <c r="H448" s="748"/>
      <c r="I448" s="748"/>
      <c r="J448" s="748"/>
      <c r="K448" s="748"/>
      <c r="L448" s="748"/>
      <c r="M448" s="748"/>
      <c r="N448" s="748"/>
      <c r="O448" s="748"/>
      <c r="P448" s="748"/>
    </row>
    <row r="449">
      <c r="A449" s="748"/>
      <c r="B449" s="741"/>
      <c r="C449" s="77"/>
      <c r="D449" s="77"/>
      <c r="E449" s="748"/>
      <c r="F449" s="748"/>
      <c r="G449" s="748"/>
      <c r="H449" s="748"/>
      <c r="I449" s="748"/>
      <c r="J449" s="748"/>
      <c r="K449" s="748"/>
      <c r="L449" s="748"/>
      <c r="M449" s="748"/>
      <c r="N449" s="748"/>
      <c r="O449" s="748"/>
      <c r="P449" s="748"/>
    </row>
    <row r="450">
      <c r="A450" s="748"/>
      <c r="B450" s="741"/>
      <c r="C450" s="77"/>
      <c r="D450" s="77"/>
      <c r="E450" s="748"/>
      <c r="F450" s="748"/>
      <c r="G450" s="748"/>
      <c r="H450" s="748"/>
      <c r="I450" s="748"/>
      <c r="J450" s="748"/>
      <c r="K450" s="748"/>
      <c r="L450" s="748"/>
      <c r="M450" s="748"/>
      <c r="N450" s="748"/>
      <c r="O450" s="748"/>
      <c r="P450" s="748"/>
    </row>
    <row r="451">
      <c r="A451" s="748"/>
      <c r="B451" s="741"/>
      <c r="C451" s="77"/>
      <c r="D451" s="77"/>
      <c r="E451" s="748"/>
      <c r="F451" s="748"/>
      <c r="G451" s="748"/>
      <c r="H451" s="748"/>
      <c r="I451" s="748"/>
      <c r="J451" s="748"/>
      <c r="K451" s="748"/>
      <c r="L451" s="748"/>
      <c r="M451" s="748"/>
      <c r="N451" s="748"/>
      <c r="O451" s="748"/>
      <c r="P451" s="748"/>
    </row>
    <row r="452">
      <c r="A452" s="748"/>
      <c r="B452" s="741"/>
      <c r="C452" s="77"/>
      <c r="D452" s="77"/>
      <c r="E452" s="748"/>
      <c r="F452" s="748"/>
      <c r="G452" s="748"/>
      <c r="H452" s="748"/>
      <c r="I452" s="748"/>
      <c r="J452" s="748"/>
      <c r="K452" s="748"/>
      <c r="L452" s="748"/>
      <c r="M452" s="748"/>
      <c r="N452" s="748"/>
      <c r="O452" s="748"/>
      <c r="P452" s="748"/>
    </row>
    <row r="453">
      <c r="A453" s="748"/>
      <c r="B453" s="741"/>
      <c r="C453" s="77"/>
      <c r="D453" s="77"/>
      <c r="E453" s="748"/>
      <c r="F453" s="748"/>
      <c r="G453" s="748"/>
      <c r="H453" s="748"/>
      <c r="I453" s="748"/>
      <c r="J453" s="748"/>
      <c r="K453" s="748"/>
      <c r="L453" s="748"/>
      <c r="M453" s="748"/>
      <c r="N453" s="748"/>
      <c r="O453" s="748"/>
      <c r="P453" s="748"/>
    </row>
    <row r="454">
      <c r="A454" s="748"/>
      <c r="B454" s="741"/>
      <c r="C454" s="77"/>
      <c r="D454" s="77"/>
      <c r="E454" s="748"/>
      <c r="F454" s="748"/>
      <c r="G454" s="748"/>
      <c r="H454" s="748"/>
      <c r="I454" s="748"/>
      <c r="J454" s="748"/>
      <c r="K454" s="748"/>
      <c r="L454" s="748"/>
      <c r="M454" s="748"/>
      <c r="N454" s="748"/>
      <c r="O454" s="748"/>
      <c r="P454" s="748"/>
    </row>
    <row r="455">
      <c r="A455" s="748"/>
      <c r="B455" s="741"/>
      <c r="C455" s="77"/>
      <c r="D455" s="77"/>
      <c r="E455" s="748"/>
      <c r="F455" s="748"/>
      <c r="G455" s="748"/>
      <c r="H455" s="748"/>
      <c r="I455" s="748"/>
      <c r="J455" s="748"/>
      <c r="K455" s="748"/>
      <c r="L455" s="748"/>
      <c r="M455" s="748"/>
      <c r="N455" s="748"/>
      <c r="O455" s="748"/>
      <c r="P455" s="748"/>
    </row>
    <row r="456">
      <c r="A456" s="748"/>
      <c r="B456" s="741"/>
      <c r="C456" s="77"/>
      <c r="D456" s="77"/>
      <c r="E456" s="748"/>
      <c r="F456" s="748"/>
      <c r="G456" s="748"/>
      <c r="H456" s="748"/>
      <c r="I456" s="748"/>
      <c r="J456" s="748"/>
      <c r="K456" s="748"/>
      <c r="L456" s="748"/>
      <c r="M456" s="748"/>
      <c r="N456" s="748"/>
      <c r="O456" s="748"/>
      <c r="P456" s="748"/>
    </row>
    <row r="457">
      <c r="A457" s="748"/>
      <c r="B457" s="741"/>
      <c r="C457" s="77"/>
      <c r="D457" s="77"/>
      <c r="E457" s="748"/>
      <c r="F457" s="748"/>
      <c r="G457" s="748"/>
      <c r="H457" s="748"/>
      <c r="I457" s="748"/>
      <c r="J457" s="748"/>
      <c r="K457" s="748"/>
      <c r="L457" s="748"/>
      <c r="M457" s="748"/>
      <c r="N457" s="748"/>
      <c r="O457" s="748"/>
      <c r="P457" s="748"/>
    </row>
    <row r="458">
      <c r="A458" s="748"/>
      <c r="B458" s="741"/>
      <c r="C458" s="77"/>
      <c r="D458" s="77"/>
      <c r="E458" s="748"/>
      <c r="F458" s="748"/>
      <c r="G458" s="748"/>
      <c r="H458" s="748"/>
      <c r="I458" s="748"/>
      <c r="J458" s="748"/>
      <c r="K458" s="748"/>
      <c r="L458" s="748"/>
      <c r="M458" s="748"/>
      <c r="N458" s="748"/>
      <c r="O458" s="748"/>
      <c r="P458" s="748"/>
    </row>
    <row r="459">
      <c r="A459" s="748"/>
      <c r="B459" s="741"/>
      <c r="C459" s="77"/>
      <c r="D459" s="77"/>
      <c r="E459" s="748"/>
      <c r="F459" s="748"/>
      <c r="G459" s="748"/>
      <c r="H459" s="748"/>
      <c r="I459" s="748"/>
      <c r="J459" s="748"/>
      <c r="K459" s="748"/>
      <c r="L459" s="748"/>
      <c r="M459" s="748"/>
      <c r="N459" s="748"/>
      <c r="O459" s="748"/>
      <c r="P459" s="748"/>
    </row>
    <row r="460">
      <c r="A460" s="748"/>
      <c r="B460" s="741"/>
      <c r="C460" s="77"/>
      <c r="D460" s="77"/>
      <c r="E460" s="748"/>
      <c r="F460" s="748"/>
      <c r="G460" s="748"/>
      <c r="H460" s="748"/>
      <c r="I460" s="748"/>
      <c r="J460" s="748"/>
      <c r="K460" s="748"/>
      <c r="L460" s="748"/>
      <c r="M460" s="748"/>
      <c r="N460" s="748"/>
      <c r="O460" s="748"/>
      <c r="P460" s="748"/>
    </row>
    <row r="461">
      <c r="A461" s="748"/>
      <c r="B461" s="741"/>
      <c r="C461" s="77"/>
      <c r="D461" s="77"/>
      <c r="E461" s="748"/>
      <c r="F461" s="748"/>
      <c r="G461" s="748"/>
      <c r="H461" s="748"/>
      <c r="I461" s="748"/>
      <c r="J461" s="748"/>
      <c r="K461" s="748"/>
      <c r="L461" s="748"/>
      <c r="M461" s="748"/>
      <c r="N461" s="748"/>
      <c r="O461" s="748"/>
      <c r="P461" s="748"/>
    </row>
    <row r="462">
      <c r="A462" s="748"/>
      <c r="B462" s="741"/>
      <c r="C462" s="77"/>
      <c r="D462" s="77"/>
      <c r="E462" s="748"/>
      <c r="F462" s="748"/>
      <c r="G462" s="748"/>
      <c r="H462" s="748"/>
      <c r="I462" s="748"/>
      <c r="J462" s="748"/>
      <c r="K462" s="748"/>
      <c r="L462" s="748"/>
      <c r="M462" s="748"/>
      <c r="N462" s="748"/>
      <c r="O462" s="748"/>
      <c r="P462" s="748"/>
    </row>
    <row r="463">
      <c r="A463" s="748"/>
      <c r="B463" s="741"/>
      <c r="C463" s="77"/>
      <c r="D463" s="77"/>
      <c r="E463" s="748"/>
      <c r="F463" s="748"/>
      <c r="G463" s="748"/>
      <c r="H463" s="748"/>
      <c r="I463" s="748"/>
      <c r="J463" s="748"/>
      <c r="K463" s="748"/>
      <c r="L463" s="748"/>
      <c r="M463" s="748"/>
      <c r="N463" s="748"/>
      <c r="O463" s="748"/>
      <c r="P463" s="748"/>
    </row>
    <row r="464">
      <c r="A464" s="748"/>
      <c r="B464" s="741"/>
      <c r="C464" s="77"/>
      <c r="D464" s="77"/>
      <c r="E464" s="748"/>
      <c r="F464" s="748"/>
      <c r="G464" s="748"/>
      <c r="H464" s="748"/>
      <c r="I464" s="748"/>
      <c r="J464" s="748"/>
      <c r="K464" s="748"/>
      <c r="L464" s="748"/>
      <c r="M464" s="748"/>
      <c r="N464" s="748"/>
      <c r="O464" s="748"/>
      <c r="P464" s="748"/>
    </row>
    <row r="465">
      <c r="A465" s="748"/>
      <c r="B465" s="741"/>
      <c r="C465" s="77"/>
      <c r="D465" s="77"/>
      <c r="E465" s="748"/>
      <c r="F465" s="748"/>
      <c r="G465" s="748"/>
      <c r="H465" s="748"/>
      <c r="I465" s="748"/>
      <c r="J465" s="748"/>
      <c r="K465" s="748"/>
      <c r="L465" s="748"/>
      <c r="M465" s="748"/>
      <c r="N465" s="748"/>
      <c r="O465" s="748"/>
      <c r="P465" s="748"/>
    </row>
    <row r="466">
      <c r="A466" s="748"/>
      <c r="B466" s="741"/>
      <c r="C466" s="77"/>
      <c r="D466" s="77"/>
      <c r="E466" s="748"/>
      <c r="F466" s="748"/>
      <c r="G466" s="748"/>
      <c r="H466" s="748"/>
      <c r="I466" s="748"/>
      <c r="J466" s="748"/>
      <c r="K466" s="748"/>
      <c r="L466" s="748"/>
      <c r="M466" s="748"/>
      <c r="N466" s="748"/>
      <c r="O466" s="748"/>
      <c r="P466" s="748"/>
    </row>
    <row r="467">
      <c r="A467" s="748"/>
      <c r="B467" s="741"/>
      <c r="C467" s="77"/>
      <c r="D467" s="77"/>
      <c r="E467" s="748"/>
      <c r="F467" s="748"/>
      <c r="G467" s="748"/>
      <c r="H467" s="748"/>
      <c r="I467" s="748"/>
      <c r="J467" s="748"/>
      <c r="K467" s="748"/>
      <c r="L467" s="748"/>
      <c r="M467" s="748"/>
      <c r="N467" s="748"/>
      <c r="O467" s="748"/>
      <c r="P467" s="748"/>
    </row>
    <row r="468">
      <c r="A468" s="748"/>
      <c r="B468" s="741"/>
      <c r="C468" s="77"/>
      <c r="D468" s="77"/>
      <c r="E468" s="748"/>
      <c r="F468" s="748"/>
      <c r="G468" s="748"/>
      <c r="H468" s="748"/>
      <c r="I468" s="748"/>
      <c r="J468" s="748"/>
      <c r="K468" s="748"/>
      <c r="L468" s="748"/>
      <c r="M468" s="748"/>
      <c r="N468" s="748"/>
      <c r="O468" s="748"/>
      <c r="P468" s="748"/>
    </row>
    <row r="469">
      <c r="A469" s="748"/>
      <c r="B469" s="741"/>
      <c r="C469" s="77"/>
      <c r="D469" s="77"/>
      <c r="E469" s="748"/>
      <c r="F469" s="748"/>
      <c r="G469" s="748"/>
      <c r="H469" s="748"/>
      <c r="I469" s="748"/>
      <c r="J469" s="748"/>
      <c r="K469" s="748"/>
      <c r="L469" s="748"/>
      <c r="M469" s="748"/>
      <c r="N469" s="748"/>
      <c r="O469" s="748"/>
      <c r="P469" s="748"/>
    </row>
    <row r="470">
      <c r="A470" s="748"/>
      <c r="B470" s="741"/>
      <c r="C470" s="77"/>
      <c r="D470" s="77"/>
      <c r="E470" s="748"/>
      <c r="F470" s="748"/>
      <c r="G470" s="748"/>
      <c r="H470" s="748"/>
      <c r="I470" s="748"/>
      <c r="J470" s="748"/>
      <c r="K470" s="748"/>
      <c r="L470" s="748"/>
      <c r="M470" s="748"/>
      <c r="N470" s="748"/>
      <c r="O470" s="748"/>
      <c r="P470" s="748"/>
    </row>
    <row r="471">
      <c r="A471" s="748"/>
      <c r="B471" s="741"/>
      <c r="C471" s="77"/>
      <c r="D471" s="77"/>
      <c r="E471" s="748"/>
      <c r="F471" s="748"/>
      <c r="G471" s="748"/>
      <c r="H471" s="748"/>
      <c r="I471" s="748"/>
      <c r="J471" s="748"/>
      <c r="K471" s="748"/>
      <c r="L471" s="748"/>
      <c r="M471" s="748"/>
      <c r="N471" s="748"/>
      <c r="O471" s="748"/>
      <c r="P471" s="748"/>
    </row>
    <row r="472">
      <c r="A472" s="748"/>
      <c r="B472" s="741"/>
      <c r="C472" s="77"/>
      <c r="D472" s="77"/>
      <c r="E472" s="748"/>
      <c r="F472" s="748"/>
      <c r="G472" s="748"/>
      <c r="H472" s="748"/>
      <c r="I472" s="748"/>
      <c r="J472" s="748"/>
      <c r="K472" s="748"/>
      <c r="L472" s="748"/>
      <c r="M472" s="748"/>
      <c r="N472" s="748"/>
      <c r="O472" s="748"/>
      <c r="P472" s="748"/>
    </row>
    <row r="473">
      <c r="A473" s="748"/>
      <c r="B473" s="741"/>
      <c r="C473" s="77"/>
      <c r="D473" s="77"/>
      <c r="E473" s="748"/>
      <c r="F473" s="748"/>
      <c r="G473" s="748"/>
      <c r="H473" s="748"/>
      <c r="I473" s="748"/>
      <c r="J473" s="748"/>
      <c r="K473" s="748"/>
      <c r="L473" s="748"/>
      <c r="M473" s="748"/>
      <c r="N473" s="748"/>
      <c r="O473" s="748"/>
      <c r="P473" s="748"/>
    </row>
    <row r="474">
      <c r="A474" s="748"/>
      <c r="B474" s="741"/>
      <c r="C474" s="77"/>
      <c r="D474" s="77"/>
      <c r="E474" s="748"/>
      <c r="F474" s="748"/>
      <c r="G474" s="748"/>
      <c r="H474" s="748"/>
      <c r="I474" s="748"/>
      <c r="J474" s="748"/>
      <c r="K474" s="748"/>
      <c r="L474" s="748"/>
      <c r="M474" s="748"/>
      <c r="N474" s="748"/>
      <c r="O474" s="748"/>
      <c r="P474" s="748"/>
    </row>
    <row r="475">
      <c r="A475" s="748"/>
      <c r="B475" s="741"/>
      <c r="C475" s="77"/>
      <c r="D475" s="77"/>
      <c r="E475" s="748"/>
      <c r="F475" s="748"/>
      <c r="G475" s="748"/>
      <c r="H475" s="748"/>
      <c r="I475" s="748"/>
      <c r="J475" s="748"/>
      <c r="K475" s="748"/>
      <c r="L475" s="748"/>
      <c r="M475" s="748"/>
      <c r="N475" s="748"/>
      <c r="O475" s="748"/>
      <c r="P475" s="748"/>
    </row>
    <row r="476">
      <c r="A476" s="748"/>
      <c r="B476" s="741"/>
      <c r="C476" s="77"/>
      <c r="D476" s="77"/>
      <c r="E476" s="748"/>
      <c r="F476" s="748"/>
      <c r="G476" s="748"/>
      <c r="H476" s="748"/>
      <c r="I476" s="748"/>
      <c r="J476" s="748"/>
      <c r="K476" s="748"/>
      <c r="L476" s="748"/>
      <c r="M476" s="748"/>
      <c r="N476" s="748"/>
      <c r="O476" s="748"/>
      <c r="P476" s="748"/>
    </row>
    <row r="477">
      <c r="A477" s="748"/>
      <c r="B477" s="741"/>
      <c r="C477" s="77"/>
      <c r="D477" s="77"/>
      <c r="E477" s="748"/>
      <c r="F477" s="748"/>
      <c r="G477" s="748"/>
      <c r="H477" s="748"/>
      <c r="I477" s="748"/>
      <c r="J477" s="748"/>
      <c r="K477" s="748"/>
      <c r="L477" s="748"/>
      <c r="M477" s="748"/>
      <c r="N477" s="748"/>
      <c r="O477" s="748"/>
      <c r="P477" s="748"/>
    </row>
    <row r="478">
      <c r="A478" s="748"/>
      <c r="B478" s="741"/>
      <c r="C478" s="77"/>
      <c r="D478" s="77"/>
      <c r="E478" s="748"/>
      <c r="F478" s="748"/>
      <c r="G478" s="748"/>
      <c r="H478" s="748"/>
      <c r="I478" s="748"/>
      <c r="J478" s="748"/>
      <c r="K478" s="748"/>
      <c r="L478" s="748"/>
      <c r="M478" s="748"/>
      <c r="N478" s="748"/>
      <c r="O478" s="748"/>
      <c r="P478" s="748"/>
    </row>
    <row r="479">
      <c r="A479" s="748"/>
      <c r="B479" s="741"/>
      <c r="C479" s="77"/>
      <c r="D479" s="77"/>
      <c r="E479" s="748"/>
      <c r="F479" s="748"/>
      <c r="G479" s="748"/>
      <c r="H479" s="748"/>
      <c r="I479" s="748"/>
      <c r="J479" s="748"/>
      <c r="K479" s="748"/>
      <c r="L479" s="748"/>
      <c r="M479" s="748"/>
      <c r="N479" s="748"/>
      <c r="O479" s="748"/>
      <c r="P479" s="748"/>
    </row>
    <row r="480">
      <c r="A480" s="748"/>
      <c r="B480" s="741"/>
      <c r="C480" s="77"/>
      <c r="D480" s="77"/>
      <c r="E480" s="748"/>
      <c r="F480" s="748"/>
      <c r="G480" s="748"/>
      <c r="H480" s="748"/>
      <c r="I480" s="748"/>
      <c r="J480" s="748"/>
      <c r="K480" s="748"/>
      <c r="L480" s="748"/>
      <c r="M480" s="748"/>
      <c r="N480" s="748"/>
      <c r="O480" s="748"/>
      <c r="P480" s="748"/>
    </row>
    <row r="481">
      <c r="A481" s="748"/>
      <c r="B481" s="741"/>
      <c r="C481" s="77"/>
      <c r="D481" s="77"/>
      <c r="E481" s="748"/>
      <c r="F481" s="748"/>
      <c r="G481" s="748"/>
      <c r="H481" s="748"/>
      <c r="I481" s="748"/>
      <c r="J481" s="748"/>
      <c r="K481" s="748"/>
      <c r="L481" s="748"/>
      <c r="M481" s="748"/>
      <c r="N481" s="748"/>
      <c r="O481" s="748"/>
      <c r="P481" s="748"/>
    </row>
    <row r="482">
      <c r="A482" s="748"/>
      <c r="B482" s="741"/>
      <c r="C482" s="77"/>
      <c r="D482" s="77"/>
      <c r="E482" s="748"/>
      <c r="F482" s="748"/>
      <c r="G482" s="748"/>
      <c r="H482" s="748"/>
      <c r="I482" s="748"/>
      <c r="J482" s="748"/>
      <c r="K482" s="748"/>
      <c r="L482" s="748"/>
      <c r="M482" s="748"/>
      <c r="N482" s="748"/>
      <c r="O482" s="748"/>
      <c r="P482" s="748"/>
    </row>
    <row r="483">
      <c r="A483" s="748"/>
      <c r="B483" s="741"/>
      <c r="C483" s="77"/>
      <c r="D483" s="77"/>
      <c r="E483" s="748"/>
      <c r="F483" s="748"/>
      <c r="G483" s="748"/>
      <c r="H483" s="748"/>
      <c r="I483" s="748"/>
      <c r="J483" s="748"/>
      <c r="K483" s="748"/>
      <c r="L483" s="748"/>
      <c r="M483" s="748"/>
      <c r="N483" s="748"/>
      <c r="O483" s="748"/>
      <c r="P483" s="748"/>
    </row>
    <row r="484">
      <c r="A484" s="748"/>
      <c r="B484" s="741"/>
      <c r="C484" s="77"/>
      <c r="D484" s="77"/>
      <c r="E484" s="748"/>
      <c r="F484" s="748"/>
      <c r="G484" s="748"/>
      <c r="H484" s="748"/>
      <c r="I484" s="748"/>
      <c r="J484" s="748"/>
      <c r="K484" s="748"/>
      <c r="L484" s="748"/>
      <c r="M484" s="748"/>
      <c r="N484" s="748"/>
      <c r="O484" s="748"/>
      <c r="P484" s="748"/>
    </row>
    <row r="485">
      <c r="A485" s="748"/>
      <c r="B485" s="741"/>
      <c r="C485" s="77"/>
      <c r="D485" s="77"/>
      <c r="E485" s="748"/>
      <c r="F485" s="748"/>
      <c r="G485" s="748"/>
      <c r="H485" s="748"/>
      <c r="I485" s="748"/>
      <c r="J485" s="748"/>
      <c r="K485" s="748"/>
      <c r="L485" s="748"/>
      <c r="M485" s="748"/>
      <c r="N485" s="748"/>
      <c r="O485" s="748"/>
      <c r="P485" s="748"/>
    </row>
    <row r="486">
      <c r="A486" s="748"/>
      <c r="B486" s="741"/>
      <c r="C486" s="77"/>
      <c r="D486" s="77"/>
      <c r="E486" s="748"/>
      <c r="F486" s="748"/>
      <c r="G486" s="748"/>
      <c r="H486" s="748"/>
      <c r="I486" s="748"/>
      <c r="J486" s="748"/>
      <c r="K486" s="748"/>
      <c r="L486" s="748"/>
      <c r="M486" s="748"/>
      <c r="N486" s="748"/>
      <c r="O486" s="748"/>
      <c r="P486" s="748"/>
    </row>
    <row r="487">
      <c r="A487" s="748"/>
      <c r="B487" s="741"/>
      <c r="C487" s="77"/>
      <c r="D487" s="77"/>
      <c r="E487" s="748"/>
      <c r="F487" s="748"/>
      <c r="G487" s="748"/>
      <c r="H487" s="748"/>
      <c r="I487" s="748"/>
      <c r="J487" s="748"/>
      <c r="K487" s="748"/>
      <c r="L487" s="748"/>
      <c r="M487" s="748"/>
      <c r="N487" s="748"/>
      <c r="O487" s="748"/>
      <c r="P487" s="748"/>
    </row>
    <row r="488">
      <c r="A488" s="748"/>
      <c r="B488" s="741"/>
      <c r="C488" s="77"/>
      <c r="D488" s="77"/>
      <c r="E488" s="748"/>
      <c r="F488" s="748"/>
      <c r="G488" s="748"/>
      <c r="H488" s="748"/>
      <c r="I488" s="748"/>
      <c r="J488" s="748"/>
      <c r="K488" s="748"/>
      <c r="L488" s="748"/>
      <c r="M488" s="748"/>
      <c r="N488" s="748"/>
      <c r="O488" s="748"/>
      <c r="P488" s="748"/>
    </row>
    <row r="489">
      <c r="A489" s="748"/>
      <c r="B489" s="741"/>
      <c r="C489" s="77"/>
      <c r="D489" s="77"/>
      <c r="E489" s="748"/>
      <c r="F489" s="748"/>
      <c r="G489" s="748"/>
      <c r="H489" s="748"/>
      <c r="I489" s="748"/>
      <c r="J489" s="748"/>
      <c r="K489" s="748"/>
      <c r="L489" s="748"/>
      <c r="M489" s="748"/>
      <c r="N489" s="748"/>
      <c r="O489" s="748"/>
      <c r="P489" s="748"/>
    </row>
    <row r="490">
      <c r="A490" s="748"/>
      <c r="B490" s="741"/>
      <c r="C490" s="77"/>
      <c r="D490" s="77"/>
      <c r="E490" s="748"/>
      <c r="F490" s="748"/>
      <c r="G490" s="748"/>
      <c r="H490" s="748"/>
      <c r="I490" s="748"/>
      <c r="J490" s="748"/>
      <c r="K490" s="748"/>
      <c r="L490" s="748"/>
      <c r="M490" s="748"/>
      <c r="N490" s="748"/>
      <c r="O490" s="748"/>
      <c r="P490" s="748"/>
    </row>
    <row r="491">
      <c r="A491" s="748"/>
      <c r="B491" s="741"/>
      <c r="C491" s="77"/>
      <c r="D491" s="77"/>
      <c r="E491" s="748"/>
      <c r="F491" s="748"/>
      <c r="G491" s="748"/>
      <c r="H491" s="748"/>
      <c r="I491" s="748"/>
      <c r="J491" s="748"/>
      <c r="K491" s="748"/>
      <c r="L491" s="748"/>
      <c r="M491" s="748"/>
      <c r="N491" s="748"/>
      <c r="O491" s="748"/>
      <c r="P491" s="748"/>
    </row>
    <row r="492">
      <c r="A492" s="748"/>
      <c r="B492" s="741"/>
      <c r="C492" s="77"/>
      <c r="D492" s="77"/>
      <c r="E492" s="748"/>
      <c r="F492" s="748"/>
      <c r="G492" s="748"/>
      <c r="H492" s="748"/>
      <c r="I492" s="748"/>
      <c r="J492" s="748"/>
      <c r="K492" s="748"/>
      <c r="L492" s="748"/>
      <c r="M492" s="748"/>
      <c r="N492" s="748"/>
      <c r="O492" s="748"/>
      <c r="P492" s="748"/>
    </row>
    <row r="493">
      <c r="A493" s="748"/>
      <c r="B493" s="741"/>
      <c r="C493" s="77"/>
      <c r="D493" s="77"/>
      <c r="E493" s="748"/>
      <c r="F493" s="748"/>
      <c r="G493" s="748"/>
      <c r="H493" s="748"/>
      <c r="I493" s="748"/>
      <c r="J493" s="748"/>
      <c r="K493" s="748"/>
      <c r="L493" s="748"/>
      <c r="M493" s="748"/>
      <c r="N493" s="748"/>
      <c r="O493" s="748"/>
      <c r="P493" s="748"/>
    </row>
    <row r="494">
      <c r="A494" s="748"/>
      <c r="B494" s="741"/>
      <c r="C494" s="77"/>
      <c r="D494" s="77"/>
      <c r="E494" s="748"/>
      <c r="F494" s="748"/>
      <c r="G494" s="748"/>
      <c r="H494" s="748"/>
      <c r="I494" s="748"/>
      <c r="J494" s="748"/>
      <c r="K494" s="748"/>
      <c r="L494" s="748"/>
      <c r="M494" s="748"/>
      <c r="N494" s="748"/>
      <c r="O494" s="748"/>
      <c r="P494" s="748"/>
    </row>
    <row r="495">
      <c r="A495" s="748"/>
      <c r="B495" s="741"/>
      <c r="C495" s="77"/>
      <c r="D495" s="77"/>
      <c r="E495" s="748"/>
      <c r="F495" s="748"/>
      <c r="G495" s="748"/>
      <c r="H495" s="748"/>
      <c r="I495" s="748"/>
      <c r="J495" s="748"/>
      <c r="K495" s="748"/>
      <c r="L495" s="748"/>
      <c r="M495" s="748"/>
      <c r="N495" s="748"/>
      <c r="O495" s="748"/>
      <c r="P495" s="748"/>
    </row>
    <row r="496">
      <c r="A496" s="748"/>
      <c r="B496" s="741"/>
      <c r="C496" s="77"/>
      <c r="D496" s="77"/>
      <c r="E496" s="748"/>
      <c r="F496" s="748"/>
      <c r="G496" s="748"/>
      <c r="H496" s="748"/>
      <c r="I496" s="748"/>
      <c r="J496" s="748"/>
      <c r="K496" s="748"/>
      <c r="L496" s="748"/>
      <c r="M496" s="748"/>
      <c r="N496" s="748"/>
      <c r="O496" s="748"/>
      <c r="P496" s="748"/>
    </row>
    <row r="497">
      <c r="A497" s="748"/>
      <c r="B497" s="741"/>
      <c r="C497" s="77"/>
      <c r="D497" s="77"/>
      <c r="E497" s="748"/>
      <c r="F497" s="748"/>
      <c r="G497" s="748"/>
      <c r="H497" s="748"/>
      <c r="I497" s="748"/>
      <c r="J497" s="748"/>
      <c r="K497" s="748"/>
      <c r="L497" s="748"/>
      <c r="M497" s="748"/>
      <c r="N497" s="748"/>
      <c r="O497" s="748"/>
      <c r="P497" s="748"/>
    </row>
    <row r="498">
      <c r="A498" s="748"/>
      <c r="B498" s="741"/>
      <c r="C498" s="77"/>
      <c r="D498" s="77"/>
      <c r="E498" s="748"/>
      <c r="F498" s="748"/>
      <c r="G498" s="748"/>
      <c r="H498" s="748"/>
      <c r="I498" s="748"/>
      <c r="J498" s="748"/>
      <c r="K498" s="748"/>
      <c r="L498" s="748"/>
      <c r="M498" s="748"/>
      <c r="N498" s="748"/>
      <c r="O498" s="748"/>
      <c r="P498" s="748"/>
    </row>
    <row r="499">
      <c r="A499" s="748"/>
      <c r="B499" s="741"/>
      <c r="C499" s="77"/>
      <c r="D499" s="77"/>
      <c r="E499" s="748"/>
      <c r="F499" s="748"/>
      <c r="G499" s="748"/>
      <c r="H499" s="748"/>
      <c r="I499" s="748"/>
      <c r="J499" s="748"/>
      <c r="K499" s="748"/>
      <c r="L499" s="748"/>
      <c r="M499" s="748"/>
      <c r="N499" s="748"/>
      <c r="O499" s="748"/>
      <c r="P499" s="748"/>
    </row>
    <row r="500">
      <c r="A500" s="748"/>
      <c r="B500" s="741"/>
      <c r="C500" s="77"/>
      <c r="D500" s="77"/>
      <c r="E500" s="748"/>
      <c r="F500" s="748"/>
      <c r="G500" s="748"/>
      <c r="H500" s="748"/>
      <c r="I500" s="748"/>
      <c r="J500" s="748"/>
      <c r="K500" s="748"/>
      <c r="L500" s="748"/>
      <c r="M500" s="748"/>
      <c r="N500" s="748"/>
      <c r="O500" s="748"/>
      <c r="P500" s="748"/>
    </row>
    <row r="501">
      <c r="A501" s="748"/>
      <c r="B501" s="741"/>
      <c r="C501" s="77"/>
      <c r="D501" s="77"/>
      <c r="E501" s="748"/>
      <c r="F501" s="748"/>
      <c r="G501" s="748"/>
      <c r="H501" s="748"/>
      <c r="I501" s="748"/>
      <c r="J501" s="748"/>
      <c r="K501" s="748"/>
      <c r="L501" s="748"/>
      <c r="M501" s="748"/>
      <c r="N501" s="748"/>
      <c r="O501" s="748"/>
      <c r="P501" s="748"/>
    </row>
    <row r="502">
      <c r="A502" s="748"/>
      <c r="B502" s="741"/>
      <c r="C502" s="77"/>
      <c r="D502" s="77"/>
      <c r="E502" s="748"/>
      <c r="F502" s="748"/>
      <c r="G502" s="748"/>
      <c r="H502" s="748"/>
      <c r="I502" s="748"/>
      <c r="J502" s="748"/>
      <c r="K502" s="748"/>
      <c r="L502" s="748"/>
      <c r="M502" s="748"/>
      <c r="N502" s="748"/>
      <c r="O502" s="748"/>
      <c r="P502" s="748"/>
    </row>
    <row r="503">
      <c r="A503" s="748"/>
      <c r="B503" s="741"/>
      <c r="C503" s="77"/>
      <c r="D503" s="77"/>
      <c r="E503" s="748"/>
      <c r="F503" s="748"/>
      <c r="G503" s="748"/>
      <c r="H503" s="748"/>
      <c r="I503" s="748"/>
      <c r="J503" s="748"/>
      <c r="K503" s="748"/>
      <c r="L503" s="748"/>
      <c r="M503" s="748"/>
      <c r="N503" s="748"/>
      <c r="O503" s="748"/>
      <c r="P503" s="748"/>
    </row>
    <row r="504">
      <c r="A504" s="748"/>
      <c r="B504" s="741"/>
      <c r="C504" s="77"/>
      <c r="D504" s="77"/>
      <c r="E504" s="748"/>
      <c r="F504" s="748"/>
      <c r="G504" s="748"/>
      <c r="H504" s="748"/>
      <c r="I504" s="748"/>
      <c r="J504" s="748"/>
      <c r="K504" s="748"/>
      <c r="L504" s="748"/>
      <c r="M504" s="748"/>
      <c r="N504" s="748"/>
      <c r="O504" s="748"/>
      <c r="P504" s="748"/>
    </row>
    <row r="505">
      <c r="A505" s="748"/>
      <c r="B505" s="741"/>
      <c r="C505" s="77"/>
      <c r="D505" s="77"/>
      <c r="E505" s="748"/>
      <c r="F505" s="748"/>
      <c r="G505" s="748"/>
      <c r="H505" s="748"/>
      <c r="I505" s="748"/>
      <c r="J505" s="748"/>
      <c r="K505" s="748"/>
      <c r="L505" s="748"/>
      <c r="M505" s="748"/>
      <c r="N505" s="748"/>
      <c r="O505" s="748"/>
      <c r="P505" s="748"/>
    </row>
    <row r="506">
      <c r="A506" s="748"/>
      <c r="B506" s="741"/>
      <c r="C506" s="77"/>
      <c r="D506" s="77"/>
      <c r="E506" s="748"/>
      <c r="F506" s="748"/>
      <c r="G506" s="748"/>
      <c r="H506" s="748"/>
      <c r="I506" s="748"/>
      <c r="J506" s="748"/>
      <c r="K506" s="748"/>
      <c r="L506" s="748"/>
      <c r="M506" s="748"/>
      <c r="N506" s="748"/>
      <c r="O506" s="748"/>
      <c r="P506" s="748"/>
    </row>
    <row r="507">
      <c r="A507" s="748"/>
      <c r="B507" s="741"/>
      <c r="C507" s="77"/>
      <c r="D507" s="77"/>
      <c r="E507" s="748"/>
      <c r="F507" s="748"/>
      <c r="G507" s="748"/>
      <c r="H507" s="748"/>
      <c r="I507" s="748"/>
      <c r="J507" s="748"/>
      <c r="K507" s="748"/>
      <c r="L507" s="748"/>
      <c r="M507" s="748"/>
      <c r="N507" s="748"/>
      <c r="O507" s="748"/>
      <c r="P507" s="748"/>
    </row>
    <row r="508">
      <c r="A508" s="748"/>
      <c r="B508" s="741"/>
      <c r="C508" s="77"/>
      <c r="D508" s="77"/>
      <c r="E508" s="748"/>
      <c r="F508" s="748"/>
      <c r="G508" s="748"/>
      <c r="H508" s="748"/>
      <c r="I508" s="748"/>
      <c r="J508" s="748"/>
      <c r="K508" s="748"/>
      <c r="L508" s="748"/>
      <c r="M508" s="748"/>
      <c r="N508" s="748"/>
      <c r="O508" s="748"/>
      <c r="P508" s="748"/>
    </row>
    <row r="509">
      <c r="A509" s="748"/>
      <c r="B509" s="741"/>
      <c r="C509" s="77"/>
      <c r="D509" s="77"/>
      <c r="E509" s="748"/>
      <c r="F509" s="748"/>
      <c r="G509" s="748"/>
      <c r="H509" s="748"/>
      <c r="I509" s="748"/>
      <c r="J509" s="748"/>
      <c r="K509" s="748"/>
      <c r="L509" s="748"/>
      <c r="M509" s="748"/>
      <c r="N509" s="748"/>
      <c r="O509" s="748"/>
      <c r="P509" s="748"/>
    </row>
    <row r="510">
      <c r="A510" s="748"/>
      <c r="B510" s="741"/>
      <c r="C510" s="77"/>
      <c r="D510" s="77"/>
      <c r="E510" s="748"/>
      <c r="F510" s="748"/>
      <c r="G510" s="748"/>
      <c r="H510" s="748"/>
      <c r="I510" s="748"/>
      <c r="J510" s="748"/>
      <c r="K510" s="748"/>
      <c r="L510" s="748"/>
      <c r="M510" s="748"/>
      <c r="N510" s="748"/>
      <c r="O510" s="748"/>
      <c r="P510" s="748"/>
    </row>
    <row r="511">
      <c r="A511" s="748"/>
      <c r="B511" s="741"/>
      <c r="C511" s="77"/>
      <c r="D511" s="77"/>
      <c r="E511" s="748"/>
      <c r="F511" s="748"/>
      <c r="G511" s="748"/>
      <c r="H511" s="748"/>
      <c r="I511" s="748"/>
      <c r="J511" s="748"/>
      <c r="K511" s="748"/>
      <c r="L511" s="748"/>
      <c r="M511" s="748"/>
      <c r="N511" s="748"/>
      <c r="O511" s="748"/>
      <c r="P511" s="748"/>
    </row>
    <row r="512">
      <c r="A512" s="748"/>
      <c r="B512" s="741"/>
      <c r="C512" s="77"/>
      <c r="D512" s="77"/>
      <c r="E512" s="748"/>
      <c r="F512" s="748"/>
      <c r="G512" s="748"/>
      <c r="H512" s="748"/>
      <c r="I512" s="748"/>
      <c r="J512" s="748"/>
      <c r="K512" s="748"/>
      <c r="L512" s="748"/>
      <c r="M512" s="748"/>
      <c r="N512" s="748"/>
      <c r="O512" s="748"/>
      <c r="P512" s="748"/>
    </row>
    <row r="513">
      <c r="A513" s="748"/>
      <c r="B513" s="741"/>
      <c r="C513" s="77"/>
      <c r="D513" s="77"/>
      <c r="E513" s="748"/>
      <c r="F513" s="748"/>
      <c r="G513" s="748"/>
      <c r="H513" s="748"/>
      <c r="I513" s="748"/>
      <c r="J513" s="748"/>
      <c r="K513" s="748"/>
      <c r="L513" s="748"/>
      <c r="M513" s="748"/>
      <c r="N513" s="748"/>
      <c r="O513" s="748"/>
      <c r="P513" s="748"/>
    </row>
    <row r="514">
      <c r="A514" s="748"/>
      <c r="B514" s="741"/>
      <c r="C514" s="77"/>
      <c r="D514" s="77"/>
      <c r="E514" s="748"/>
      <c r="F514" s="748"/>
      <c r="G514" s="748"/>
      <c r="H514" s="748"/>
      <c r="I514" s="748"/>
      <c r="J514" s="748"/>
      <c r="K514" s="748"/>
      <c r="L514" s="748"/>
      <c r="M514" s="748"/>
      <c r="N514" s="748"/>
      <c r="O514" s="748"/>
      <c r="P514" s="748"/>
    </row>
    <row r="515">
      <c r="A515" s="748"/>
      <c r="B515" s="741"/>
      <c r="C515" s="77"/>
      <c r="D515" s="77"/>
      <c r="E515" s="748"/>
      <c r="F515" s="748"/>
      <c r="G515" s="748"/>
      <c r="H515" s="748"/>
      <c r="I515" s="748"/>
      <c r="J515" s="748"/>
      <c r="K515" s="748"/>
      <c r="L515" s="748"/>
      <c r="M515" s="748"/>
      <c r="N515" s="748"/>
      <c r="O515" s="748"/>
      <c r="P515" s="748"/>
    </row>
    <row r="516">
      <c r="A516" s="748"/>
      <c r="B516" s="741"/>
      <c r="C516" s="77"/>
      <c r="D516" s="77"/>
      <c r="E516" s="748"/>
      <c r="F516" s="748"/>
      <c r="G516" s="748"/>
      <c r="H516" s="748"/>
      <c r="I516" s="748"/>
      <c r="J516" s="748"/>
      <c r="K516" s="748"/>
      <c r="L516" s="748"/>
      <c r="M516" s="748"/>
      <c r="N516" s="748"/>
      <c r="O516" s="748"/>
      <c r="P516" s="748"/>
    </row>
    <row r="517">
      <c r="A517" s="748"/>
      <c r="B517" s="741"/>
      <c r="C517" s="77"/>
      <c r="D517" s="77"/>
      <c r="E517" s="748"/>
      <c r="F517" s="748"/>
      <c r="G517" s="748"/>
      <c r="H517" s="748"/>
      <c r="I517" s="748"/>
      <c r="J517" s="748"/>
      <c r="K517" s="748"/>
      <c r="L517" s="748"/>
      <c r="M517" s="748"/>
      <c r="N517" s="748"/>
      <c r="O517" s="748"/>
      <c r="P517" s="748"/>
    </row>
    <row r="518">
      <c r="A518" s="748"/>
      <c r="B518" s="741"/>
      <c r="C518" s="77"/>
      <c r="D518" s="77"/>
      <c r="E518" s="748"/>
      <c r="F518" s="748"/>
      <c r="G518" s="748"/>
      <c r="H518" s="748"/>
      <c r="I518" s="748"/>
      <c r="J518" s="748"/>
      <c r="K518" s="748"/>
      <c r="L518" s="748"/>
      <c r="M518" s="748"/>
      <c r="N518" s="748"/>
      <c r="O518" s="748"/>
      <c r="P518" s="748"/>
    </row>
    <row r="519">
      <c r="A519" s="748"/>
      <c r="B519" s="741"/>
      <c r="C519" s="77"/>
      <c r="D519" s="77"/>
      <c r="E519" s="748"/>
      <c r="F519" s="748"/>
      <c r="G519" s="748"/>
      <c r="H519" s="748"/>
      <c r="I519" s="748"/>
      <c r="J519" s="748"/>
      <c r="K519" s="748"/>
      <c r="L519" s="748"/>
      <c r="M519" s="748"/>
      <c r="N519" s="748"/>
      <c r="O519" s="748"/>
      <c r="P519" s="748"/>
    </row>
    <row r="520">
      <c r="A520" s="748"/>
      <c r="B520" s="741"/>
      <c r="C520" s="77"/>
      <c r="D520" s="77"/>
      <c r="E520" s="748"/>
      <c r="F520" s="748"/>
      <c r="G520" s="748"/>
      <c r="H520" s="748"/>
      <c r="I520" s="748"/>
      <c r="J520" s="748"/>
      <c r="K520" s="748"/>
      <c r="L520" s="748"/>
      <c r="M520" s="748"/>
      <c r="N520" s="748"/>
      <c r="O520" s="748"/>
      <c r="P520" s="748"/>
    </row>
    <row r="521">
      <c r="A521" s="748"/>
      <c r="B521" s="741"/>
      <c r="C521" s="77"/>
      <c r="D521" s="77"/>
      <c r="E521" s="748"/>
      <c r="F521" s="748"/>
      <c r="G521" s="748"/>
      <c r="H521" s="748"/>
      <c r="I521" s="748"/>
      <c r="J521" s="748"/>
      <c r="K521" s="748"/>
      <c r="L521" s="748"/>
      <c r="M521" s="748"/>
      <c r="N521" s="748"/>
      <c r="O521" s="748"/>
      <c r="P521" s="748"/>
    </row>
    <row r="522">
      <c r="A522" s="748"/>
      <c r="B522" s="741"/>
      <c r="C522" s="77"/>
      <c r="D522" s="77"/>
      <c r="E522" s="748"/>
      <c r="F522" s="748"/>
      <c r="G522" s="748"/>
      <c r="H522" s="748"/>
      <c r="I522" s="748"/>
      <c r="J522" s="748"/>
      <c r="K522" s="748"/>
      <c r="L522" s="748"/>
      <c r="M522" s="748"/>
      <c r="N522" s="748"/>
      <c r="O522" s="748"/>
      <c r="P522" s="748"/>
    </row>
    <row r="523">
      <c r="A523" s="748"/>
      <c r="B523" s="741"/>
      <c r="C523" s="77"/>
      <c r="D523" s="77"/>
      <c r="E523" s="748"/>
      <c r="F523" s="748"/>
      <c r="G523" s="748"/>
      <c r="H523" s="748"/>
      <c r="I523" s="748"/>
      <c r="J523" s="748"/>
      <c r="K523" s="748"/>
      <c r="L523" s="748"/>
      <c r="M523" s="748"/>
      <c r="N523" s="748"/>
      <c r="O523" s="748"/>
      <c r="P523" s="748"/>
    </row>
    <row r="524">
      <c r="A524" s="748"/>
      <c r="B524" s="741"/>
      <c r="C524" s="77"/>
      <c r="D524" s="77"/>
      <c r="E524" s="748"/>
      <c r="F524" s="748"/>
      <c r="G524" s="748"/>
      <c r="H524" s="748"/>
      <c r="I524" s="748"/>
      <c r="J524" s="748"/>
      <c r="K524" s="748"/>
      <c r="L524" s="748"/>
      <c r="M524" s="748"/>
      <c r="N524" s="748"/>
      <c r="O524" s="748"/>
      <c r="P524" s="748"/>
    </row>
    <row r="525">
      <c r="A525" s="748"/>
      <c r="B525" s="741"/>
      <c r="C525" s="77"/>
      <c r="D525" s="77"/>
      <c r="E525" s="748"/>
      <c r="F525" s="748"/>
      <c r="G525" s="748"/>
      <c r="H525" s="748"/>
      <c r="I525" s="748"/>
      <c r="J525" s="748"/>
      <c r="K525" s="748"/>
      <c r="L525" s="748"/>
      <c r="M525" s="748"/>
      <c r="N525" s="748"/>
      <c r="O525" s="748"/>
      <c r="P525" s="748"/>
    </row>
    <row r="526">
      <c r="A526" s="748"/>
      <c r="B526" s="741"/>
      <c r="C526" s="77"/>
      <c r="D526" s="77"/>
      <c r="E526" s="748"/>
      <c r="F526" s="748"/>
      <c r="G526" s="748"/>
      <c r="H526" s="748"/>
      <c r="I526" s="748"/>
      <c r="J526" s="748"/>
      <c r="K526" s="748"/>
      <c r="L526" s="748"/>
      <c r="M526" s="748"/>
      <c r="N526" s="748"/>
      <c r="O526" s="748"/>
      <c r="P526" s="748"/>
    </row>
    <row r="527">
      <c r="A527" s="748"/>
      <c r="B527" s="741"/>
      <c r="C527" s="77"/>
      <c r="D527" s="77"/>
      <c r="E527" s="748"/>
      <c r="F527" s="748"/>
      <c r="G527" s="748"/>
      <c r="H527" s="748"/>
      <c r="I527" s="748"/>
      <c r="J527" s="748"/>
      <c r="K527" s="748"/>
      <c r="L527" s="748"/>
      <c r="M527" s="748"/>
      <c r="N527" s="748"/>
      <c r="O527" s="748"/>
      <c r="P527" s="748"/>
    </row>
    <row r="528">
      <c r="A528" s="748"/>
      <c r="B528" s="741"/>
      <c r="C528" s="77"/>
      <c r="D528" s="77"/>
      <c r="E528" s="748"/>
      <c r="F528" s="748"/>
      <c r="G528" s="748"/>
      <c r="H528" s="748"/>
      <c r="I528" s="748"/>
      <c r="J528" s="748"/>
      <c r="K528" s="748"/>
      <c r="L528" s="748"/>
      <c r="M528" s="748"/>
      <c r="N528" s="748"/>
      <c r="O528" s="748"/>
      <c r="P528" s="748"/>
    </row>
    <row r="529">
      <c r="A529" s="748"/>
      <c r="B529" s="741"/>
      <c r="C529" s="77"/>
      <c r="D529" s="77"/>
      <c r="E529" s="748"/>
      <c r="F529" s="748"/>
      <c r="G529" s="748"/>
      <c r="H529" s="748"/>
      <c r="I529" s="748"/>
      <c r="J529" s="748"/>
      <c r="K529" s="748"/>
      <c r="L529" s="748"/>
      <c r="M529" s="748"/>
      <c r="N529" s="748"/>
      <c r="O529" s="748"/>
      <c r="P529" s="748"/>
    </row>
    <row r="530">
      <c r="A530" s="748"/>
      <c r="B530" s="741"/>
      <c r="C530" s="77"/>
      <c r="D530" s="77"/>
      <c r="E530" s="748"/>
      <c r="F530" s="748"/>
      <c r="G530" s="748"/>
      <c r="H530" s="748"/>
      <c r="I530" s="748"/>
      <c r="J530" s="748"/>
      <c r="K530" s="748"/>
      <c r="L530" s="748"/>
      <c r="M530" s="748"/>
      <c r="N530" s="748"/>
      <c r="O530" s="748"/>
      <c r="P530" s="748"/>
    </row>
    <row r="531">
      <c r="A531" s="748"/>
      <c r="B531" s="741"/>
      <c r="C531" s="77"/>
      <c r="D531" s="77"/>
      <c r="E531" s="748"/>
      <c r="F531" s="748"/>
      <c r="G531" s="748"/>
      <c r="H531" s="748"/>
      <c r="I531" s="748"/>
      <c r="J531" s="748"/>
      <c r="K531" s="748"/>
      <c r="L531" s="748"/>
      <c r="M531" s="748"/>
      <c r="N531" s="748"/>
      <c r="O531" s="748"/>
      <c r="P531" s="748"/>
    </row>
    <row r="532">
      <c r="A532" s="748"/>
      <c r="B532" s="741"/>
      <c r="C532" s="77"/>
      <c r="D532" s="77"/>
      <c r="E532" s="748"/>
      <c r="F532" s="748"/>
      <c r="G532" s="748"/>
      <c r="H532" s="748"/>
      <c r="I532" s="748"/>
      <c r="J532" s="748"/>
      <c r="K532" s="748"/>
      <c r="L532" s="748"/>
      <c r="M532" s="748"/>
      <c r="N532" s="748"/>
      <c r="O532" s="748"/>
      <c r="P532" s="748"/>
    </row>
    <row r="533">
      <c r="A533" s="748"/>
      <c r="B533" s="741"/>
      <c r="C533" s="77"/>
      <c r="D533" s="77"/>
      <c r="E533" s="748"/>
      <c r="F533" s="748"/>
      <c r="G533" s="748"/>
      <c r="H533" s="748"/>
      <c r="I533" s="748"/>
      <c r="J533" s="748"/>
      <c r="K533" s="748"/>
      <c r="L533" s="748"/>
      <c r="M533" s="748"/>
      <c r="N533" s="748"/>
      <c r="O533" s="748"/>
      <c r="P533" s="748"/>
    </row>
    <row r="534">
      <c r="A534" s="748"/>
      <c r="B534" s="741"/>
      <c r="C534" s="77"/>
      <c r="D534" s="77"/>
      <c r="E534" s="748"/>
      <c r="F534" s="748"/>
      <c r="G534" s="748"/>
      <c r="H534" s="748"/>
      <c r="I534" s="748"/>
      <c r="J534" s="748"/>
      <c r="K534" s="748"/>
      <c r="L534" s="748"/>
      <c r="M534" s="748"/>
      <c r="N534" s="748"/>
      <c r="O534" s="748"/>
      <c r="P534" s="748"/>
    </row>
    <row r="535">
      <c r="A535" s="748"/>
      <c r="B535" s="741"/>
      <c r="C535" s="77"/>
      <c r="D535" s="77"/>
      <c r="E535" s="748"/>
      <c r="F535" s="748"/>
      <c r="G535" s="748"/>
      <c r="H535" s="748"/>
      <c r="I535" s="748"/>
      <c r="J535" s="748"/>
      <c r="K535" s="748"/>
      <c r="L535" s="748"/>
      <c r="M535" s="748"/>
      <c r="N535" s="748"/>
      <c r="O535" s="748"/>
      <c r="P535" s="748"/>
    </row>
    <row r="536">
      <c r="A536" s="748"/>
      <c r="B536" s="741"/>
      <c r="C536" s="77"/>
      <c r="D536" s="77"/>
      <c r="E536" s="748"/>
      <c r="F536" s="748"/>
      <c r="G536" s="748"/>
      <c r="H536" s="748"/>
      <c r="I536" s="748"/>
      <c r="J536" s="748"/>
      <c r="K536" s="748"/>
      <c r="L536" s="748"/>
      <c r="M536" s="748"/>
      <c r="N536" s="748"/>
      <c r="O536" s="748"/>
      <c r="P536" s="748"/>
    </row>
    <row r="537">
      <c r="A537" s="748"/>
      <c r="B537" s="741"/>
      <c r="C537" s="77"/>
      <c r="D537" s="77"/>
      <c r="E537" s="748"/>
      <c r="F537" s="748"/>
      <c r="G537" s="748"/>
      <c r="H537" s="748"/>
      <c r="I537" s="748"/>
      <c r="J537" s="748"/>
      <c r="K537" s="748"/>
      <c r="L537" s="748"/>
      <c r="M537" s="748"/>
      <c r="N537" s="748"/>
      <c r="O537" s="748"/>
      <c r="P537" s="748"/>
    </row>
    <row r="538">
      <c r="A538" s="748"/>
      <c r="B538" s="741"/>
      <c r="C538" s="77"/>
      <c r="D538" s="77"/>
      <c r="E538" s="748"/>
      <c r="F538" s="748"/>
      <c r="G538" s="748"/>
      <c r="H538" s="748"/>
      <c r="I538" s="748"/>
      <c r="J538" s="748"/>
      <c r="K538" s="748"/>
      <c r="L538" s="748"/>
      <c r="M538" s="748"/>
      <c r="N538" s="748"/>
      <c r="O538" s="748"/>
      <c r="P538" s="748"/>
    </row>
    <row r="539">
      <c r="A539" s="748"/>
      <c r="B539" s="741"/>
      <c r="C539" s="77"/>
      <c r="D539" s="77"/>
      <c r="E539" s="748"/>
      <c r="F539" s="748"/>
      <c r="G539" s="748"/>
      <c r="H539" s="748"/>
      <c r="I539" s="748"/>
      <c r="J539" s="748"/>
      <c r="K539" s="748"/>
      <c r="L539" s="748"/>
      <c r="M539" s="748"/>
      <c r="N539" s="748"/>
      <c r="O539" s="748"/>
      <c r="P539" s="748"/>
    </row>
    <row r="540">
      <c r="A540" s="748"/>
      <c r="B540" s="741"/>
      <c r="C540" s="77"/>
      <c r="D540" s="77"/>
      <c r="E540" s="748"/>
      <c r="F540" s="748"/>
      <c r="G540" s="748"/>
      <c r="H540" s="748"/>
      <c r="I540" s="748"/>
      <c r="J540" s="748"/>
      <c r="K540" s="748"/>
      <c r="L540" s="748"/>
      <c r="M540" s="748"/>
      <c r="N540" s="748"/>
      <c r="O540" s="748"/>
      <c r="P540" s="748"/>
    </row>
    <row r="541">
      <c r="A541" s="748"/>
      <c r="B541" s="741"/>
      <c r="C541" s="77"/>
      <c r="D541" s="77"/>
      <c r="E541" s="748"/>
      <c r="F541" s="748"/>
      <c r="G541" s="748"/>
      <c r="H541" s="748"/>
      <c r="I541" s="748"/>
      <c r="J541" s="748"/>
      <c r="K541" s="748"/>
      <c r="L541" s="748"/>
      <c r="M541" s="748"/>
      <c r="N541" s="748"/>
      <c r="O541" s="748"/>
      <c r="P541" s="748"/>
    </row>
    <row r="542">
      <c r="A542" s="748"/>
      <c r="B542" s="741"/>
      <c r="C542" s="77"/>
      <c r="D542" s="77"/>
      <c r="E542" s="748"/>
      <c r="F542" s="748"/>
      <c r="G542" s="748"/>
      <c r="H542" s="748"/>
      <c r="I542" s="748"/>
      <c r="J542" s="748"/>
      <c r="K542" s="748"/>
      <c r="L542" s="748"/>
      <c r="M542" s="748"/>
      <c r="N542" s="748"/>
      <c r="O542" s="748"/>
      <c r="P542" s="748"/>
    </row>
    <row r="543">
      <c r="A543" s="748"/>
      <c r="B543" s="741"/>
      <c r="C543" s="77"/>
      <c r="D543" s="77"/>
      <c r="E543" s="748"/>
      <c r="F543" s="748"/>
      <c r="G543" s="748"/>
      <c r="H543" s="748"/>
      <c r="I543" s="748"/>
      <c r="J543" s="748"/>
      <c r="K543" s="748"/>
      <c r="L543" s="748"/>
      <c r="M543" s="748"/>
      <c r="N543" s="748"/>
      <c r="O543" s="748"/>
      <c r="P543" s="748"/>
    </row>
    <row r="544">
      <c r="A544" s="748"/>
      <c r="B544" s="741"/>
      <c r="C544" s="77"/>
      <c r="D544" s="77"/>
      <c r="E544" s="748"/>
      <c r="F544" s="748"/>
      <c r="G544" s="748"/>
      <c r="H544" s="748"/>
      <c r="I544" s="748"/>
      <c r="J544" s="748"/>
      <c r="K544" s="748"/>
      <c r="L544" s="748"/>
      <c r="M544" s="748"/>
      <c r="N544" s="748"/>
      <c r="O544" s="748"/>
      <c r="P544" s="748"/>
    </row>
    <row r="545">
      <c r="A545" s="748"/>
      <c r="B545" s="741"/>
      <c r="C545" s="77"/>
      <c r="D545" s="77"/>
      <c r="E545" s="748"/>
      <c r="F545" s="748"/>
      <c r="G545" s="748"/>
      <c r="H545" s="748"/>
      <c r="I545" s="748"/>
      <c r="J545" s="748"/>
      <c r="K545" s="748"/>
      <c r="L545" s="748"/>
      <c r="M545" s="748"/>
      <c r="N545" s="748"/>
      <c r="O545" s="748"/>
      <c r="P545" s="748"/>
    </row>
    <row r="546">
      <c r="A546" s="748"/>
      <c r="B546" s="741"/>
      <c r="C546" s="77"/>
      <c r="D546" s="77"/>
      <c r="E546" s="748"/>
      <c r="F546" s="748"/>
      <c r="G546" s="748"/>
      <c r="H546" s="748"/>
      <c r="I546" s="748"/>
      <c r="J546" s="748"/>
      <c r="K546" s="748"/>
      <c r="L546" s="748"/>
      <c r="M546" s="748"/>
      <c r="N546" s="748"/>
      <c r="O546" s="748"/>
      <c r="P546" s="748"/>
    </row>
    <row r="547">
      <c r="A547" s="748"/>
      <c r="B547" s="741"/>
      <c r="C547" s="77"/>
      <c r="D547" s="77"/>
      <c r="E547" s="748"/>
      <c r="F547" s="748"/>
      <c r="G547" s="748"/>
      <c r="H547" s="748"/>
      <c r="I547" s="748"/>
      <c r="J547" s="748"/>
      <c r="K547" s="748"/>
      <c r="L547" s="748"/>
      <c r="M547" s="748"/>
      <c r="N547" s="748"/>
      <c r="O547" s="748"/>
      <c r="P547" s="748"/>
    </row>
    <row r="548">
      <c r="A548" s="748"/>
      <c r="B548" s="741"/>
      <c r="C548" s="77"/>
      <c r="D548" s="77"/>
      <c r="E548" s="748"/>
      <c r="F548" s="748"/>
      <c r="G548" s="748"/>
      <c r="H548" s="748"/>
      <c r="I548" s="748"/>
      <c r="J548" s="748"/>
      <c r="K548" s="748"/>
      <c r="L548" s="748"/>
      <c r="M548" s="748"/>
      <c r="N548" s="748"/>
      <c r="O548" s="748"/>
      <c r="P548" s="748"/>
    </row>
    <row r="549">
      <c r="A549" s="748"/>
      <c r="B549" s="741"/>
      <c r="C549" s="77"/>
      <c r="D549" s="77"/>
      <c r="E549" s="748"/>
      <c r="F549" s="748"/>
      <c r="G549" s="748"/>
      <c r="H549" s="748"/>
      <c r="I549" s="748"/>
      <c r="J549" s="748"/>
      <c r="K549" s="748"/>
      <c r="L549" s="748"/>
      <c r="M549" s="748"/>
      <c r="N549" s="748"/>
      <c r="O549" s="748"/>
      <c r="P549" s="748"/>
    </row>
    <row r="550">
      <c r="A550" s="748"/>
      <c r="B550" s="741"/>
      <c r="C550" s="77"/>
      <c r="D550" s="77"/>
      <c r="E550" s="748"/>
      <c r="F550" s="748"/>
      <c r="G550" s="748"/>
      <c r="H550" s="748"/>
      <c r="I550" s="748"/>
      <c r="J550" s="748"/>
      <c r="K550" s="748"/>
      <c r="L550" s="748"/>
      <c r="M550" s="748"/>
      <c r="N550" s="748"/>
      <c r="O550" s="748"/>
      <c r="P550" s="748"/>
    </row>
    <row r="551">
      <c r="A551" s="748"/>
      <c r="B551" s="741"/>
      <c r="C551" s="77"/>
      <c r="D551" s="77"/>
      <c r="E551" s="748"/>
      <c r="F551" s="748"/>
      <c r="G551" s="748"/>
      <c r="H551" s="748"/>
      <c r="I551" s="748"/>
      <c r="J551" s="748"/>
      <c r="K551" s="748"/>
      <c r="L551" s="748"/>
      <c r="M551" s="748"/>
      <c r="N551" s="748"/>
      <c r="O551" s="748"/>
      <c r="P551" s="748"/>
    </row>
    <row r="552">
      <c r="A552" s="748"/>
      <c r="B552" s="741"/>
      <c r="C552" s="77"/>
      <c r="D552" s="77"/>
      <c r="E552" s="748"/>
      <c r="F552" s="748"/>
      <c r="G552" s="748"/>
      <c r="H552" s="748"/>
      <c r="I552" s="748"/>
      <c r="J552" s="748"/>
      <c r="K552" s="748"/>
      <c r="L552" s="748"/>
      <c r="M552" s="748"/>
      <c r="N552" s="748"/>
      <c r="O552" s="748"/>
      <c r="P552" s="748"/>
    </row>
    <row r="553">
      <c r="A553" s="748"/>
      <c r="B553" s="741"/>
      <c r="C553" s="77"/>
      <c r="D553" s="77"/>
      <c r="E553" s="748"/>
      <c r="F553" s="748"/>
      <c r="G553" s="748"/>
      <c r="H553" s="748"/>
      <c r="I553" s="748"/>
      <c r="J553" s="748"/>
      <c r="K553" s="748"/>
      <c r="L553" s="748"/>
      <c r="M553" s="748"/>
      <c r="N553" s="748"/>
      <c r="O553" s="748"/>
      <c r="P553" s="748"/>
    </row>
    <row r="554">
      <c r="A554" s="748"/>
      <c r="B554" s="741"/>
      <c r="C554" s="77"/>
      <c r="D554" s="77"/>
      <c r="E554" s="748"/>
      <c r="F554" s="748"/>
      <c r="G554" s="748"/>
      <c r="H554" s="748"/>
      <c r="I554" s="748"/>
      <c r="J554" s="748"/>
      <c r="K554" s="748"/>
      <c r="L554" s="748"/>
      <c r="M554" s="748"/>
      <c r="N554" s="748"/>
      <c r="O554" s="748"/>
      <c r="P554" s="748"/>
    </row>
    <row r="555">
      <c r="A555" s="748"/>
      <c r="B555" s="741"/>
      <c r="C555" s="77"/>
      <c r="D555" s="77"/>
      <c r="E555" s="748"/>
      <c r="F555" s="748"/>
      <c r="G555" s="748"/>
      <c r="H555" s="748"/>
      <c r="I555" s="748"/>
      <c r="J555" s="748"/>
      <c r="K555" s="748"/>
      <c r="L555" s="748"/>
      <c r="M555" s="748"/>
      <c r="N555" s="748"/>
      <c r="O555" s="748"/>
      <c r="P555" s="748"/>
    </row>
    <row r="556">
      <c r="A556" s="748"/>
      <c r="B556" s="741"/>
      <c r="C556" s="77"/>
      <c r="D556" s="77"/>
      <c r="E556" s="748"/>
      <c r="F556" s="748"/>
      <c r="G556" s="748"/>
      <c r="H556" s="748"/>
      <c r="I556" s="748"/>
      <c r="J556" s="748"/>
      <c r="K556" s="748"/>
      <c r="L556" s="748"/>
      <c r="M556" s="748"/>
      <c r="N556" s="748"/>
      <c r="O556" s="748"/>
      <c r="P556" s="748"/>
    </row>
    <row r="557">
      <c r="A557" s="748"/>
      <c r="B557" s="741"/>
      <c r="C557" s="77"/>
      <c r="D557" s="77"/>
      <c r="E557" s="748"/>
      <c r="F557" s="748"/>
      <c r="G557" s="748"/>
      <c r="H557" s="748"/>
      <c r="I557" s="748"/>
      <c r="J557" s="748"/>
      <c r="K557" s="748"/>
      <c r="L557" s="748"/>
      <c r="M557" s="748"/>
      <c r="N557" s="748"/>
      <c r="O557" s="748"/>
      <c r="P557" s="748"/>
    </row>
    <row r="558">
      <c r="A558" s="748"/>
      <c r="B558" s="741"/>
      <c r="C558" s="77"/>
      <c r="D558" s="77"/>
      <c r="E558" s="748"/>
      <c r="F558" s="748"/>
      <c r="G558" s="748"/>
      <c r="H558" s="748"/>
      <c r="I558" s="748"/>
      <c r="J558" s="748"/>
      <c r="K558" s="748"/>
      <c r="L558" s="748"/>
      <c r="M558" s="748"/>
      <c r="N558" s="748"/>
      <c r="O558" s="748"/>
      <c r="P558" s="748"/>
    </row>
    <row r="559">
      <c r="A559" s="748"/>
      <c r="B559" s="741"/>
      <c r="C559" s="77"/>
      <c r="D559" s="77"/>
      <c r="E559" s="748"/>
      <c r="F559" s="748"/>
      <c r="G559" s="748"/>
      <c r="H559" s="748"/>
      <c r="I559" s="748"/>
      <c r="J559" s="748"/>
      <c r="K559" s="748"/>
      <c r="L559" s="748"/>
      <c r="M559" s="748"/>
      <c r="N559" s="748"/>
      <c r="O559" s="748"/>
      <c r="P559" s="748"/>
    </row>
    <row r="560">
      <c r="A560" s="748"/>
      <c r="B560" s="741"/>
      <c r="C560" s="77"/>
      <c r="D560" s="77"/>
      <c r="E560" s="748"/>
      <c r="F560" s="748"/>
      <c r="G560" s="748"/>
      <c r="H560" s="748"/>
      <c r="I560" s="748"/>
      <c r="J560" s="748"/>
      <c r="K560" s="748"/>
      <c r="L560" s="748"/>
      <c r="M560" s="748"/>
      <c r="N560" s="748"/>
      <c r="O560" s="748"/>
      <c r="P560" s="748"/>
    </row>
    <row r="561">
      <c r="A561" s="748"/>
      <c r="B561" s="741"/>
      <c r="C561" s="77"/>
      <c r="D561" s="77"/>
      <c r="E561" s="748"/>
      <c r="F561" s="748"/>
      <c r="G561" s="748"/>
      <c r="H561" s="748"/>
      <c r="I561" s="748"/>
      <c r="J561" s="748"/>
      <c r="K561" s="748"/>
      <c r="L561" s="748"/>
      <c r="M561" s="748"/>
      <c r="N561" s="748"/>
      <c r="O561" s="748"/>
      <c r="P561" s="748"/>
    </row>
    <row r="562">
      <c r="A562" s="748"/>
      <c r="B562" s="741"/>
      <c r="C562" s="77"/>
      <c r="D562" s="77"/>
      <c r="E562" s="748"/>
      <c r="F562" s="748"/>
      <c r="G562" s="748"/>
      <c r="H562" s="748"/>
      <c r="I562" s="748"/>
      <c r="J562" s="748"/>
      <c r="K562" s="748"/>
      <c r="L562" s="748"/>
      <c r="M562" s="748"/>
      <c r="N562" s="748"/>
      <c r="O562" s="748"/>
      <c r="P562" s="748"/>
    </row>
    <row r="563">
      <c r="A563" s="748"/>
      <c r="B563" s="741"/>
      <c r="C563" s="77"/>
      <c r="D563" s="77"/>
      <c r="E563" s="748"/>
      <c r="F563" s="748"/>
      <c r="G563" s="748"/>
      <c r="H563" s="748"/>
      <c r="I563" s="748"/>
      <c r="J563" s="748"/>
      <c r="K563" s="748"/>
      <c r="L563" s="748"/>
      <c r="M563" s="748"/>
      <c r="N563" s="748"/>
      <c r="O563" s="748"/>
      <c r="P563" s="748"/>
    </row>
    <row r="564">
      <c r="A564" s="748"/>
      <c r="B564" s="741"/>
      <c r="C564" s="77"/>
      <c r="D564" s="77"/>
      <c r="E564" s="748"/>
      <c r="F564" s="748"/>
      <c r="G564" s="748"/>
      <c r="H564" s="748"/>
      <c r="I564" s="748"/>
      <c r="J564" s="748"/>
      <c r="K564" s="748"/>
      <c r="L564" s="748"/>
      <c r="M564" s="748"/>
      <c r="N564" s="748"/>
      <c r="O564" s="748"/>
      <c r="P564" s="748"/>
    </row>
    <row r="565">
      <c r="A565" s="748"/>
      <c r="B565" s="741"/>
      <c r="C565" s="77"/>
      <c r="D565" s="77"/>
      <c r="E565" s="748"/>
      <c r="F565" s="748"/>
      <c r="G565" s="748"/>
      <c r="H565" s="748"/>
      <c r="I565" s="748"/>
      <c r="J565" s="748"/>
      <c r="K565" s="748"/>
      <c r="L565" s="748"/>
      <c r="M565" s="748"/>
      <c r="N565" s="748"/>
      <c r="O565" s="748"/>
      <c r="P565" s="748"/>
    </row>
    <row r="566">
      <c r="A566" s="748"/>
      <c r="B566" s="741"/>
      <c r="C566" s="77"/>
      <c r="D566" s="77"/>
      <c r="E566" s="748"/>
      <c r="F566" s="748"/>
      <c r="G566" s="748"/>
      <c r="H566" s="748"/>
      <c r="I566" s="748"/>
      <c r="J566" s="748"/>
      <c r="K566" s="748"/>
      <c r="L566" s="748"/>
      <c r="M566" s="748"/>
      <c r="N566" s="748"/>
      <c r="O566" s="748"/>
      <c r="P566" s="748"/>
    </row>
    <row r="567">
      <c r="A567" s="748"/>
      <c r="B567" s="741"/>
      <c r="C567" s="77"/>
      <c r="D567" s="77"/>
      <c r="E567" s="748"/>
      <c r="F567" s="748"/>
      <c r="G567" s="748"/>
      <c r="H567" s="748"/>
      <c r="I567" s="748"/>
      <c r="J567" s="748"/>
      <c r="K567" s="748"/>
      <c r="L567" s="748"/>
      <c r="M567" s="748"/>
      <c r="N567" s="748"/>
      <c r="O567" s="748"/>
      <c r="P567" s="748"/>
    </row>
    <row r="568">
      <c r="A568" s="748"/>
      <c r="B568" s="741"/>
      <c r="C568" s="77"/>
      <c r="D568" s="77"/>
      <c r="E568" s="748"/>
      <c r="F568" s="748"/>
      <c r="G568" s="748"/>
      <c r="H568" s="748"/>
      <c r="I568" s="748"/>
      <c r="J568" s="748"/>
      <c r="K568" s="748"/>
      <c r="L568" s="748"/>
      <c r="M568" s="748"/>
      <c r="N568" s="748"/>
      <c r="O568" s="748"/>
      <c r="P568" s="748"/>
    </row>
    <row r="569">
      <c r="A569" s="748"/>
      <c r="B569" s="741"/>
      <c r="C569" s="77"/>
      <c r="D569" s="77"/>
      <c r="E569" s="748"/>
      <c r="F569" s="748"/>
      <c r="G569" s="748"/>
      <c r="H569" s="748"/>
      <c r="I569" s="748"/>
      <c r="J569" s="748"/>
      <c r="K569" s="748"/>
      <c r="L569" s="748"/>
      <c r="M569" s="748"/>
      <c r="N569" s="748"/>
      <c r="O569" s="748"/>
      <c r="P569" s="748"/>
    </row>
    <row r="570">
      <c r="A570" s="748"/>
      <c r="B570" s="741"/>
      <c r="C570" s="77"/>
      <c r="D570" s="77"/>
      <c r="E570" s="748"/>
      <c r="F570" s="748"/>
      <c r="G570" s="748"/>
      <c r="H570" s="748"/>
      <c r="I570" s="748"/>
      <c r="J570" s="748"/>
      <c r="K570" s="748"/>
      <c r="L570" s="748"/>
      <c r="M570" s="748"/>
      <c r="N570" s="748"/>
      <c r="O570" s="748"/>
      <c r="P570" s="748"/>
    </row>
    <row r="571">
      <c r="A571" s="748"/>
      <c r="B571" s="741"/>
      <c r="C571" s="77"/>
      <c r="D571" s="77"/>
      <c r="E571" s="748"/>
      <c r="F571" s="748"/>
      <c r="G571" s="748"/>
      <c r="H571" s="748"/>
      <c r="I571" s="748"/>
      <c r="J571" s="748"/>
      <c r="K571" s="748"/>
      <c r="L571" s="748"/>
      <c r="M571" s="748"/>
      <c r="N571" s="748"/>
      <c r="O571" s="748"/>
      <c r="P571" s="748"/>
    </row>
    <row r="572">
      <c r="A572" s="748"/>
      <c r="B572" s="741"/>
      <c r="C572" s="77"/>
      <c r="D572" s="77"/>
      <c r="E572" s="748"/>
      <c r="F572" s="748"/>
      <c r="G572" s="748"/>
      <c r="H572" s="748"/>
      <c r="I572" s="748"/>
      <c r="J572" s="748"/>
      <c r="K572" s="748"/>
      <c r="L572" s="748"/>
      <c r="M572" s="748"/>
      <c r="N572" s="748"/>
      <c r="O572" s="748"/>
      <c r="P572" s="748"/>
    </row>
    <row r="573">
      <c r="A573" s="748"/>
      <c r="B573" s="741"/>
      <c r="C573" s="77"/>
      <c r="D573" s="77"/>
      <c r="E573" s="748"/>
      <c r="F573" s="748"/>
      <c r="G573" s="748"/>
      <c r="H573" s="748"/>
      <c r="I573" s="748"/>
      <c r="J573" s="748"/>
      <c r="K573" s="748"/>
      <c r="L573" s="748"/>
      <c r="M573" s="748"/>
      <c r="N573" s="748"/>
      <c r="O573" s="748"/>
      <c r="P573" s="748"/>
    </row>
    <row r="574">
      <c r="A574" s="748"/>
      <c r="B574" s="741"/>
      <c r="C574" s="77"/>
      <c r="D574" s="77"/>
      <c r="E574" s="748"/>
      <c r="F574" s="748"/>
      <c r="G574" s="748"/>
      <c r="H574" s="748"/>
      <c r="I574" s="748"/>
      <c r="J574" s="748"/>
      <c r="K574" s="748"/>
      <c r="L574" s="748"/>
      <c r="M574" s="748"/>
      <c r="N574" s="748"/>
      <c r="O574" s="748"/>
      <c r="P574" s="748"/>
    </row>
    <row r="575">
      <c r="A575" s="748"/>
      <c r="B575" s="741"/>
      <c r="C575" s="77"/>
      <c r="D575" s="77"/>
      <c r="E575" s="748"/>
      <c r="F575" s="748"/>
      <c r="G575" s="748"/>
      <c r="H575" s="748"/>
      <c r="I575" s="748"/>
      <c r="J575" s="748"/>
      <c r="K575" s="748"/>
      <c r="L575" s="748"/>
      <c r="M575" s="748"/>
      <c r="N575" s="748"/>
      <c r="O575" s="748"/>
      <c r="P575" s="748"/>
    </row>
    <row r="576">
      <c r="A576" s="748"/>
      <c r="B576" s="741"/>
      <c r="C576" s="77"/>
      <c r="D576" s="77"/>
      <c r="E576" s="748"/>
      <c r="F576" s="748"/>
      <c r="G576" s="748"/>
      <c r="H576" s="748"/>
      <c r="I576" s="748"/>
      <c r="J576" s="748"/>
      <c r="K576" s="748"/>
      <c r="L576" s="748"/>
      <c r="M576" s="748"/>
      <c r="N576" s="748"/>
      <c r="O576" s="748"/>
      <c r="P576" s="748"/>
    </row>
    <row r="577">
      <c r="A577" s="748"/>
      <c r="B577" s="741"/>
      <c r="C577" s="77"/>
      <c r="D577" s="77"/>
      <c r="E577" s="748"/>
      <c r="F577" s="748"/>
      <c r="G577" s="748"/>
      <c r="H577" s="748"/>
      <c r="I577" s="748"/>
      <c r="J577" s="748"/>
      <c r="K577" s="748"/>
      <c r="L577" s="748"/>
      <c r="M577" s="748"/>
      <c r="N577" s="748"/>
      <c r="O577" s="748"/>
      <c r="P577" s="748"/>
    </row>
    <row r="578">
      <c r="A578" s="748"/>
      <c r="B578" s="741"/>
      <c r="C578" s="77"/>
      <c r="D578" s="77"/>
      <c r="E578" s="748"/>
      <c r="F578" s="748"/>
      <c r="G578" s="748"/>
      <c r="H578" s="748"/>
      <c r="I578" s="748"/>
      <c r="J578" s="748"/>
      <c r="K578" s="748"/>
      <c r="L578" s="748"/>
      <c r="M578" s="748"/>
      <c r="N578" s="748"/>
      <c r="O578" s="748"/>
      <c r="P578" s="748"/>
    </row>
    <row r="579">
      <c r="A579" s="748"/>
      <c r="B579" s="741"/>
      <c r="C579" s="77"/>
      <c r="D579" s="77"/>
      <c r="E579" s="748"/>
      <c r="F579" s="748"/>
      <c r="G579" s="748"/>
      <c r="H579" s="748"/>
      <c r="I579" s="748"/>
      <c r="J579" s="748"/>
      <c r="K579" s="748"/>
      <c r="L579" s="748"/>
      <c r="M579" s="748"/>
      <c r="N579" s="748"/>
      <c r="O579" s="748"/>
      <c r="P579" s="748"/>
    </row>
    <row r="580">
      <c r="A580" s="748"/>
      <c r="B580" s="741"/>
      <c r="C580" s="77"/>
      <c r="D580" s="77"/>
      <c r="E580" s="748"/>
      <c r="F580" s="748"/>
      <c r="G580" s="748"/>
      <c r="H580" s="748"/>
      <c r="I580" s="748"/>
      <c r="J580" s="748"/>
      <c r="K580" s="748"/>
      <c r="L580" s="748"/>
      <c r="M580" s="748"/>
      <c r="N580" s="748"/>
      <c r="O580" s="748"/>
      <c r="P580" s="748"/>
    </row>
    <row r="581">
      <c r="A581" s="748"/>
      <c r="B581" s="741"/>
      <c r="C581" s="77"/>
      <c r="D581" s="77"/>
      <c r="E581" s="748"/>
      <c r="F581" s="748"/>
      <c r="G581" s="748"/>
      <c r="H581" s="748"/>
      <c r="I581" s="748"/>
      <c r="J581" s="748"/>
      <c r="K581" s="748"/>
      <c r="L581" s="748"/>
      <c r="M581" s="748"/>
      <c r="N581" s="748"/>
      <c r="O581" s="748"/>
      <c r="P581" s="748"/>
    </row>
    <row r="582">
      <c r="A582" s="748"/>
      <c r="B582" s="741"/>
      <c r="C582" s="77"/>
      <c r="D582" s="77"/>
      <c r="E582" s="748"/>
      <c r="F582" s="748"/>
      <c r="G582" s="748"/>
      <c r="H582" s="748"/>
      <c r="I582" s="748"/>
      <c r="J582" s="748"/>
      <c r="K582" s="748"/>
      <c r="L582" s="748"/>
      <c r="M582" s="748"/>
      <c r="N582" s="748"/>
      <c r="O582" s="748"/>
      <c r="P582" s="748"/>
    </row>
    <row r="583">
      <c r="A583" s="748"/>
      <c r="B583" s="741"/>
      <c r="C583" s="77"/>
      <c r="D583" s="77"/>
      <c r="E583" s="748"/>
      <c r="F583" s="748"/>
      <c r="G583" s="748"/>
      <c r="H583" s="748"/>
      <c r="I583" s="748"/>
      <c r="J583" s="748"/>
      <c r="K583" s="748"/>
      <c r="L583" s="748"/>
      <c r="M583" s="748"/>
      <c r="N583" s="748"/>
      <c r="O583" s="748"/>
      <c r="P583" s="748"/>
    </row>
    <row r="584">
      <c r="A584" s="748"/>
      <c r="B584" s="741"/>
      <c r="C584" s="77"/>
      <c r="D584" s="77"/>
      <c r="E584" s="748"/>
      <c r="F584" s="748"/>
      <c r="G584" s="748"/>
      <c r="H584" s="748"/>
      <c r="I584" s="748"/>
      <c r="J584" s="748"/>
      <c r="K584" s="748"/>
      <c r="L584" s="748"/>
      <c r="M584" s="748"/>
      <c r="N584" s="748"/>
      <c r="O584" s="748"/>
      <c r="P584" s="748"/>
    </row>
    <row r="585">
      <c r="A585" s="748"/>
      <c r="B585" s="741"/>
      <c r="C585" s="77"/>
      <c r="D585" s="77"/>
      <c r="E585" s="748"/>
      <c r="F585" s="748"/>
      <c r="G585" s="748"/>
      <c r="H585" s="748"/>
      <c r="I585" s="748"/>
      <c r="J585" s="748"/>
      <c r="K585" s="748"/>
      <c r="L585" s="748"/>
      <c r="M585" s="748"/>
      <c r="N585" s="748"/>
      <c r="O585" s="748"/>
      <c r="P585" s="748"/>
    </row>
    <row r="586">
      <c r="A586" s="748"/>
      <c r="B586" s="741"/>
      <c r="C586" s="77"/>
      <c r="D586" s="77"/>
      <c r="E586" s="748"/>
      <c r="F586" s="748"/>
      <c r="G586" s="748"/>
      <c r="H586" s="748"/>
      <c r="I586" s="748"/>
      <c r="J586" s="748"/>
      <c r="K586" s="748"/>
      <c r="L586" s="748"/>
      <c r="M586" s="748"/>
      <c r="N586" s="748"/>
      <c r="O586" s="748"/>
      <c r="P586" s="748"/>
    </row>
    <row r="587">
      <c r="A587" s="748"/>
      <c r="B587" s="741"/>
      <c r="C587" s="77"/>
      <c r="D587" s="77"/>
      <c r="E587" s="748"/>
      <c r="F587" s="748"/>
      <c r="G587" s="748"/>
      <c r="H587" s="748"/>
      <c r="I587" s="748"/>
      <c r="J587" s="748"/>
      <c r="K587" s="748"/>
      <c r="L587" s="748"/>
      <c r="M587" s="748"/>
      <c r="N587" s="748"/>
      <c r="O587" s="748"/>
      <c r="P587" s="748"/>
    </row>
    <row r="588">
      <c r="A588" s="748"/>
      <c r="B588" s="741"/>
      <c r="C588" s="77"/>
      <c r="D588" s="77"/>
      <c r="E588" s="748"/>
      <c r="F588" s="748"/>
      <c r="G588" s="748"/>
      <c r="H588" s="748"/>
      <c r="I588" s="748"/>
      <c r="J588" s="748"/>
      <c r="K588" s="748"/>
      <c r="L588" s="748"/>
      <c r="M588" s="748"/>
      <c r="N588" s="748"/>
      <c r="O588" s="748"/>
      <c r="P588" s="748"/>
    </row>
    <row r="589">
      <c r="A589" s="748"/>
      <c r="B589" s="741"/>
      <c r="C589" s="77"/>
      <c r="D589" s="77"/>
      <c r="E589" s="748"/>
      <c r="F589" s="748"/>
      <c r="G589" s="748"/>
      <c r="H589" s="748"/>
      <c r="I589" s="748"/>
      <c r="J589" s="748"/>
      <c r="K589" s="748"/>
      <c r="L589" s="748"/>
      <c r="M589" s="748"/>
      <c r="N589" s="748"/>
      <c r="O589" s="748"/>
      <c r="P589" s="748"/>
    </row>
    <row r="590">
      <c r="A590" s="748"/>
      <c r="B590" s="741"/>
      <c r="C590" s="77"/>
      <c r="D590" s="77"/>
      <c r="E590" s="748"/>
      <c r="F590" s="748"/>
      <c r="G590" s="748"/>
      <c r="H590" s="748"/>
      <c r="I590" s="748"/>
      <c r="J590" s="748"/>
      <c r="K590" s="748"/>
      <c r="L590" s="748"/>
      <c r="M590" s="748"/>
      <c r="N590" s="748"/>
      <c r="O590" s="748"/>
      <c r="P590" s="748"/>
    </row>
    <row r="591">
      <c r="A591" s="748"/>
      <c r="B591" s="741"/>
      <c r="C591" s="77"/>
      <c r="D591" s="77"/>
      <c r="E591" s="748"/>
      <c r="F591" s="748"/>
      <c r="G591" s="748"/>
      <c r="H591" s="748"/>
      <c r="I591" s="748"/>
      <c r="J591" s="748"/>
      <c r="K591" s="748"/>
      <c r="L591" s="748"/>
      <c r="M591" s="748"/>
      <c r="N591" s="748"/>
      <c r="O591" s="748"/>
      <c r="P591" s="748"/>
    </row>
    <row r="592">
      <c r="A592" s="748"/>
      <c r="B592" s="741"/>
      <c r="C592" s="77"/>
      <c r="D592" s="77"/>
      <c r="E592" s="748"/>
      <c r="F592" s="748"/>
      <c r="G592" s="748"/>
      <c r="H592" s="748"/>
      <c r="I592" s="748"/>
      <c r="J592" s="748"/>
      <c r="K592" s="748"/>
      <c r="L592" s="748"/>
      <c r="M592" s="748"/>
      <c r="N592" s="748"/>
      <c r="O592" s="748"/>
      <c r="P592" s="748"/>
    </row>
    <row r="593">
      <c r="A593" s="748"/>
      <c r="B593" s="741"/>
      <c r="C593" s="77"/>
      <c r="D593" s="77"/>
      <c r="E593" s="748"/>
      <c r="F593" s="748"/>
      <c r="G593" s="748"/>
      <c r="H593" s="748"/>
      <c r="I593" s="748"/>
      <c r="J593" s="748"/>
      <c r="K593" s="748"/>
      <c r="L593" s="748"/>
      <c r="M593" s="748"/>
      <c r="N593" s="748"/>
      <c r="O593" s="748"/>
      <c r="P593" s="748"/>
    </row>
    <row r="594">
      <c r="A594" s="748"/>
      <c r="B594" s="741"/>
      <c r="C594" s="77"/>
      <c r="D594" s="77"/>
      <c r="E594" s="748"/>
      <c r="F594" s="748"/>
      <c r="G594" s="748"/>
      <c r="H594" s="748"/>
      <c r="I594" s="748"/>
      <c r="J594" s="748"/>
      <c r="K594" s="748"/>
      <c r="L594" s="748"/>
      <c r="M594" s="748"/>
      <c r="N594" s="748"/>
      <c r="O594" s="748"/>
      <c r="P594" s="748"/>
    </row>
    <row r="595">
      <c r="A595" s="748"/>
      <c r="B595" s="741"/>
      <c r="C595" s="77"/>
      <c r="D595" s="77"/>
      <c r="E595" s="748"/>
      <c r="F595" s="748"/>
      <c r="G595" s="748"/>
      <c r="H595" s="748"/>
      <c r="I595" s="748"/>
      <c r="J595" s="748"/>
      <c r="K595" s="748"/>
      <c r="L595" s="748"/>
      <c r="M595" s="748"/>
      <c r="N595" s="748"/>
      <c r="O595" s="748"/>
      <c r="P595" s="748"/>
    </row>
    <row r="596">
      <c r="A596" s="748"/>
      <c r="B596" s="741"/>
      <c r="C596" s="77"/>
      <c r="D596" s="77"/>
      <c r="E596" s="748"/>
      <c r="F596" s="748"/>
      <c r="G596" s="748"/>
      <c r="H596" s="748"/>
      <c r="I596" s="748"/>
      <c r="J596" s="748"/>
      <c r="K596" s="748"/>
      <c r="L596" s="748"/>
      <c r="M596" s="748"/>
      <c r="N596" s="748"/>
      <c r="O596" s="748"/>
      <c r="P596" s="748"/>
    </row>
    <row r="597">
      <c r="A597" s="748"/>
      <c r="B597" s="741"/>
      <c r="C597" s="77"/>
      <c r="D597" s="77"/>
      <c r="E597" s="748"/>
      <c r="F597" s="748"/>
      <c r="G597" s="748"/>
      <c r="H597" s="748"/>
      <c r="I597" s="748"/>
      <c r="J597" s="748"/>
      <c r="K597" s="748"/>
      <c r="L597" s="748"/>
      <c r="M597" s="748"/>
      <c r="N597" s="748"/>
      <c r="O597" s="748"/>
      <c r="P597" s="748"/>
    </row>
    <row r="598">
      <c r="A598" s="748"/>
      <c r="B598" s="741"/>
      <c r="C598" s="77"/>
      <c r="D598" s="77"/>
      <c r="E598" s="748"/>
      <c r="F598" s="748"/>
      <c r="G598" s="748"/>
      <c r="H598" s="748"/>
      <c r="I598" s="748"/>
      <c r="J598" s="748"/>
      <c r="K598" s="748"/>
      <c r="L598" s="748"/>
      <c r="M598" s="748"/>
      <c r="N598" s="748"/>
      <c r="O598" s="748"/>
      <c r="P598" s="748"/>
    </row>
    <row r="599">
      <c r="A599" s="748"/>
      <c r="B599" s="741"/>
      <c r="C599" s="77"/>
      <c r="D599" s="77"/>
      <c r="E599" s="748"/>
      <c r="F599" s="748"/>
      <c r="G599" s="748"/>
      <c r="H599" s="748"/>
      <c r="I599" s="748"/>
      <c r="J599" s="748"/>
      <c r="K599" s="748"/>
      <c r="L599" s="748"/>
      <c r="M599" s="748"/>
      <c r="N599" s="748"/>
      <c r="O599" s="748"/>
      <c r="P599" s="748"/>
    </row>
    <row r="600">
      <c r="A600" s="748"/>
      <c r="B600" s="741"/>
      <c r="C600" s="77"/>
      <c r="D600" s="77"/>
      <c r="E600" s="748"/>
      <c r="F600" s="748"/>
      <c r="G600" s="748"/>
      <c r="H600" s="748"/>
      <c r="I600" s="748"/>
      <c r="J600" s="748"/>
      <c r="K600" s="748"/>
      <c r="L600" s="748"/>
      <c r="M600" s="748"/>
      <c r="N600" s="748"/>
      <c r="O600" s="748"/>
      <c r="P600" s="748"/>
    </row>
    <row r="601">
      <c r="A601" s="748"/>
      <c r="B601" s="741"/>
      <c r="C601" s="77"/>
      <c r="D601" s="77"/>
      <c r="E601" s="748"/>
      <c r="F601" s="748"/>
      <c r="G601" s="748"/>
      <c r="H601" s="748"/>
      <c r="I601" s="748"/>
      <c r="J601" s="748"/>
      <c r="K601" s="748"/>
      <c r="L601" s="748"/>
      <c r="M601" s="748"/>
      <c r="N601" s="748"/>
      <c r="O601" s="748"/>
      <c r="P601" s="748"/>
    </row>
    <row r="602">
      <c r="A602" s="748"/>
      <c r="B602" s="741"/>
      <c r="C602" s="77"/>
      <c r="D602" s="77"/>
      <c r="E602" s="748"/>
      <c r="F602" s="748"/>
      <c r="G602" s="748"/>
      <c r="H602" s="748"/>
      <c r="I602" s="748"/>
      <c r="J602" s="748"/>
      <c r="K602" s="748"/>
      <c r="L602" s="748"/>
      <c r="M602" s="748"/>
      <c r="N602" s="748"/>
      <c r="O602" s="748"/>
      <c r="P602" s="748"/>
    </row>
    <row r="603">
      <c r="A603" s="748"/>
      <c r="B603" s="741"/>
      <c r="C603" s="77"/>
      <c r="D603" s="77"/>
      <c r="E603" s="748"/>
      <c r="F603" s="748"/>
      <c r="G603" s="748"/>
      <c r="H603" s="748"/>
      <c r="I603" s="748"/>
      <c r="J603" s="748"/>
      <c r="K603" s="748"/>
      <c r="L603" s="748"/>
      <c r="M603" s="748"/>
      <c r="N603" s="748"/>
      <c r="O603" s="748"/>
      <c r="P603" s="748"/>
    </row>
    <row r="604">
      <c r="A604" s="748"/>
      <c r="B604" s="741"/>
      <c r="C604" s="77"/>
      <c r="D604" s="77"/>
      <c r="E604" s="748"/>
      <c r="F604" s="748"/>
      <c r="G604" s="748"/>
      <c r="H604" s="748"/>
      <c r="I604" s="748"/>
      <c r="J604" s="748"/>
      <c r="K604" s="748"/>
      <c r="L604" s="748"/>
      <c r="M604" s="748"/>
      <c r="N604" s="748"/>
      <c r="O604" s="748"/>
      <c r="P604" s="748"/>
    </row>
    <row r="605">
      <c r="A605" s="748"/>
      <c r="B605" s="741"/>
      <c r="C605" s="77"/>
      <c r="D605" s="77"/>
      <c r="E605" s="748"/>
      <c r="F605" s="748"/>
      <c r="G605" s="748"/>
      <c r="H605" s="748"/>
      <c r="I605" s="748"/>
      <c r="J605" s="748"/>
      <c r="K605" s="748"/>
      <c r="L605" s="748"/>
      <c r="M605" s="748"/>
      <c r="N605" s="748"/>
      <c r="O605" s="748"/>
      <c r="P605" s="748"/>
    </row>
    <row r="606">
      <c r="A606" s="748"/>
      <c r="B606" s="741"/>
      <c r="C606" s="77"/>
      <c r="D606" s="77"/>
      <c r="E606" s="748"/>
      <c r="F606" s="748"/>
      <c r="G606" s="748"/>
      <c r="H606" s="748"/>
      <c r="I606" s="748"/>
      <c r="J606" s="748"/>
      <c r="K606" s="748"/>
      <c r="L606" s="748"/>
      <c r="M606" s="748"/>
      <c r="N606" s="748"/>
      <c r="O606" s="748"/>
      <c r="P606" s="748"/>
    </row>
    <row r="607">
      <c r="A607" s="748"/>
      <c r="B607" s="741"/>
      <c r="C607" s="77"/>
      <c r="D607" s="77"/>
      <c r="E607" s="748"/>
      <c r="F607" s="748"/>
      <c r="G607" s="748"/>
      <c r="H607" s="748"/>
      <c r="I607" s="748"/>
      <c r="J607" s="748"/>
      <c r="K607" s="748"/>
      <c r="L607" s="748"/>
      <c r="M607" s="748"/>
      <c r="N607" s="748"/>
      <c r="O607" s="748"/>
      <c r="P607" s="748"/>
    </row>
    <row r="608">
      <c r="A608" s="748"/>
      <c r="B608" s="741"/>
      <c r="C608" s="77"/>
      <c r="D608" s="77"/>
      <c r="E608" s="748"/>
      <c r="F608" s="748"/>
      <c r="G608" s="748"/>
      <c r="H608" s="748"/>
      <c r="I608" s="748"/>
      <c r="J608" s="748"/>
      <c r="K608" s="748"/>
      <c r="L608" s="748"/>
      <c r="M608" s="748"/>
      <c r="N608" s="748"/>
      <c r="O608" s="748"/>
      <c r="P608" s="748"/>
    </row>
    <row r="609">
      <c r="A609" s="748"/>
      <c r="B609" s="741"/>
      <c r="C609" s="77"/>
      <c r="D609" s="77"/>
      <c r="E609" s="748"/>
      <c r="F609" s="748"/>
      <c r="G609" s="748"/>
      <c r="H609" s="748"/>
      <c r="I609" s="748"/>
      <c r="J609" s="748"/>
      <c r="K609" s="748"/>
      <c r="L609" s="748"/>
      <c r="M609" s="748"/>
      <c r="N609" s="748"/>
      <c r="O609" s="748"/>
      <c r="P609" s="748"/>
    </row>
    <row r="610">
      <c r="A610" s="748"/>
      <c r="B610" s="741"/>
      <c r="C610" s="77"/>
      <c r="D610" s="77"/>
      <c r="E610" s="748"/>
      <c r="F610" s="748"/>
      <c r="G610" s="748"/>
      <c r="H610" s="748"/>
      <c r="I610" s="748"/>
      <c r="J610" s="748"/>
      <c r="K610" s="748"/>
      <c r="L610" s="748"/>
      <c r="M610" s="748"/>
      <c r="N610" s="748"/>
      <c r="O610" s="748"/>
      <c r="P610" s="748"/>
    </row>
    <row r="611">
      <c r="A611" s="748"/>
      <c r="B611" s="741"/>
      <c r="C611" s="77"/>
      <c r="D611" s="77"/>
      <c r="E611" s="748"/>
      <c r="F611" s="748"/>
      <c r="G611" s="748"/>
      <c r="H611" s="748"/>
      <c r="I611" s="748"/>
      <c r="J611" s="748"/>
      <c r="K611" s="748"/>
      <c r="L611" s="748"/>
      <c r="M611" s="748"/>
      <c r="N611" s="748"/>
      <c r="O611" s="748"/>
      <c r="P611" s="748"/>
    </row>
    <row r="612">
      <c r="A612" s="748"/>
      <c r="B612" s="741"/>
      <c r="C612" s="77"/>
      <c r="D612" s="77"/>
      <c r="E612" s="748"/>
      <c r="F612" s="748"/>
      <c r="G612" s="748"/>
      <c r="H612" s="748"/>
      <c r="I612" s="748"/>
      <c r="J612" s="748"/>
      <c r="K612" s="748"/>
      <c r="L612" s="748"/>
      <c r="M612" s="748"/>
      <c r="N612" s="748"/>
      <c r="O612" s="748"/>
      <c r="P612" s="748"/>
    </row>
    <row r="613">
      <c r="A613" s="748"/>
      <c r="B613" s="741"/>
      <c r="C613" s="77"/>
      <c r="D613" s="77"/>
      <c r="E613" s="748"/>
      <c r="F613" s="748"/>
      <c r="G613" s="748"/>
      <c r="H613" s="748"/>
      <c r="I613" s="748"/>
      <c r="J613" s="748"/>
      <c r="K613" s="748"/>
      <c r="L613" s="748"/>
      <c r="M613" s="748"/>
      <c r="N613" s="748"/>
      <c r="O613" s="748"/>
      <c r="P613" s="748"/>
    </row>
    <row r="614">
      <c r="A614" s="748"/>
      <c r="B614" s="741"/>
      <c r="C614" s="77"/>
      <c r="D614" s="77"/>
      <c r="E614" s="748"/>
      <c r="F614" s="748"/>
      <c r="G614" s="748"/>
      <c r="H614" s="748"/>
      <c r="I614" s="748"/>
      <c r="J614" s="748"/>
      <c r="K614" s="748"/>
      <c r="L614" s="748"/>
      <c r="M614" s="748"/>
      <c r="N614" s="748"/>
      <c r="O614" s="748"/>
      <c r="P614" s="748"/>
    </row>
    <row r="615">
      <c r="A615" s="748"/>
      <c r="B615" s="741"/>
      <c r="C615" s="77"/>
      <c r="D615" s="77"/>
      <c r="E615" s="748"/>
      <c r="F615" s="748"/>
      <c r="G615" s="748"/>
      <c r="H615" s="748"/>
      <c r="I615" s="748"/>
      <c r="J615" s="748"/>
      <c r="K615" s="748"/>
      <c r="L615" s="748"/>
      <c r="M615" s="748"/>
      <c r="N615" s="748"/>
      <c r="O615" s="748"/>
      <c r="P615" s="748"/>
    </row>
    <row r="616">
      <c r="A616" s="748"/>
      <c r="B616" s="741"/>
      <c r="C616" s="77"/>
      <c r="D616" s="77"/>
      <c r="E616" s="748"/>
      <c r="F616" s="748"/>
      <c r="G616" s="748"/>
      <c r="H616" s="748"/>
      <c r="I616" s="748"/>
      <c r="J616" s="748"/>
      <c r="K616" s="748"/>
      <c r="L616" s="748"/>
      <c r="M616" s="748"/>
      <c r="N616" s="748"/>
      <c r="O616" s="748"/>
      <c r="P616" s="748"/>
    </row>
    <row r="617">
      <c r="A617" s="748"/>
      <c r="B617" s="741"/>
      <c r="C617" s="77"/>
      <c r="D617" s="77"/>
      <c r="E617" s="748"/>
      <c r="F617" s="748"/>
      <c r="G617" s="748"/>
      <c r="H617" s="748"/>
      <c r="I617" s="748"/>
      <c r="J617" s="748"/>
      <c r="K617" s="748"/>
      <c r="L617" s="748"/>
      <c r="M617" s="748"/>
      <c r="N617" s="748"/>
      <c r="O617" s="748"/>
      <c r="P617" s="748"/>
    </row>
    <row r="618">
      <c r="A618" s="748"/>
      <c r="B618" s="741"/>
      <c r="C618" s="77"/>
      <c r="D618" s="77"/>
      <c r="E618" s="748"/>
      <c r="F618" s="748"/>
      <c r="G618" s="748"/>
      <c r="H618" s="748"/>
      <c r="I618" s="748"/>
      <c r="J618" s="748"/>
      <c r="K618" s="748"/>
      <c r="L618" s="748"/>
      <c r="M618" s="748"/>
      <c r="N618" s="748"/>
      <c r="O618" s="748"/>
      <c r="P618" s="748"/>
    </row>
    <row r="619">
      <c r="A619" s="748"/>
      <c r="B619" s="741"/>
      <c r="C619" s="77"/>
      <c r="D619" s="77"/>
      <c r="E619" s="748"/>
      <c r="F619" s="748"/>
      <c r="G619" s="748"/>
      <c r="H619" s="748"/>
      <c r="I619" s="748"/>
      <c r="J619" s="748"/>
      <c r="K619" s="748"/>
      <c r="L619" s="748"/>
      <c r="M619" s="748"/>
      <c r="N619" s="748"/>
      <c r="O619" s="748"/>
      <c r="P619" s="748"/>
    </row>
    <row r="620">
      <c r="A620" s="748"/>
      <c r="B620" s="741"/>
      <c r="C620" s="77"/>
      <c r="D620" s="77"/>
      <c r="E620" s="748"/>
      <c r="F620" s="748"/>
      <c r="G620" s="748"/>
      <c r="H620" s="748"/>
      <c r="I620" s="748"/>
      <c r="J620" s="748"/>
      <c r="K620" s="748"/>
      <c r="L620" s="748"/>
      <c r="M620" s="748"/>
      <c r="N620" s="748"/>
      <c r="O620" s="748"/>
      <c r="P620" s="748"/>
    </row>
    <row r="621">
      <c r="A621" s="748"/>
      <c r="B621" s="741"/>
      <c r="C621" s="77"/>
      <c r="D621" s="77"/>
      <c r="E621" s="748"/>
      <c r="F621" s="748"/>
      <c r="G621" s="748"/>
      <c r="H621" s="748"/>
      <c r="I621" s="748"/>
      <c r="J621" s="748"/>
      <c r="K621" s="748"/>
      <c r="L621" s="748"/>
      <c r="M621" s="748"/>
      <c r="N621" s="748"/>
      <c r="O621" s="748"/>
      <c r="P621" s="748"/>
    </row>
    <row r="622">
      <c r="A622" s="748"/>
      <c r="B622" s="741"/>
      <c r="C622" s="77"/>
      <c r="D622" s="77"/>
      <c r="E622" s="748"/>
      <c r="F622" s="748"/>
      <c r="G622" s="748"/>
      <c r="H622" s="748"/>
      <c r="I622" s="748"/>
      <c r="J622" s="748"/>
      <c r="K622" s="748"/>
      <c r="L622" s="748"/>
      <c r="M622" s="748"/>
      <c r="N622" s="748"/>
      <c r="O622" s="748"/>
      <c r="P622" s="748"/>
    </row>
    <row r="623">
      <c r="A623" s="748"/>
      <c r="B623" s="741"/>
      <c r="C623" s="77"/>
      <c r="D623" s="77"/>
      <c r="E623" s="748"/>
      <c r="F623" s="748"/>
      <c r="G623" s="748"/>
      <c r="H623" s="748"/>
      <c r="I623" s="748"/>
      <c r="J623" s="748"/>
      <c r="K623" s="748"/>
      <c r="L623" s="748"/>
      <c r="M623" s="748"/>
      <c r="N623" s="748"/>
      <c r="O623" s="748"/>
      <c r="P623" s="748"/>
    </row>
    <row r="624">
      <c r="A624" s="748"/>
      <c r="B624" s="741"/>
      <c r="C624" s="77"/>
      <c r="D624" s="77"/>
      <c r="E624" s="748"/>
      <c r="F624" s="748"/>
      <c r="G624" s="748"/>
      <c r="H624" s="748"/>
      <c r="I624" s="748"/>
      <c r="J624" s="748"/>
      <c r="K624" s="748"/>
      <c r="L624" s="748"/>
      <c r="M624" s="748"/>
      <c r="N624" s="748"/>
      <c r="O624" s="748"/>
      <c r="P624" s="748"/>
    </row>
    <row r="625">
      <c r="A625" s="748"/>
      <c r="B625" s="741"/>
      <c r="C625" s="77"/>
      <c r="D625" s="77"/>
      <c r="E625" s="748"/>
      <c r="F625" s="748"/>
      <c r="G625" s="748"/>
      <c r="H625" s="748"/>
      <c r="I625" s="748"/>
      <c r="J625" s="748"/>
      <c r="K625" s="748"/>
      <c r="L625" s="748"/>
      <c r="M625" s="748"/>
      <c r="N625" s="748"/>
      <c r="O625" s="748"/>
      <c r="P625" s="748"/>
    </row>
    <row r="626">
      <c r="A626" s="748"/>
      <c r="B626" s="741"/>
      <c r="C626" s="77"/>
      <c r="D626" s="77"/>
      <c r="E626" s="748"/>
      <c r="F626" s="748"/>
      <c r="G626" s="748"/>
      <c r="H626" s="748"/>
      <c r="I626" s="748"/>
      <c r="J626" s="748"/>
      <c r="K626" s="748"/>
      <c r="L626" s="748"/>
      <c r="M626" s="748"/>
      <c r="N626" s="748"/>
      <c r="O626" s="748"/>
      <c r="P626" s="748"/>
    </row>
    <row r="627">
      <c r="A627" s="748"/>
      <c r="B627" s="741"/>
      <c r="C627" s="77"/>
      <c r="D627" s="77"/>
      <c r="E627" s="748"/>
      <c r="F627" s="748"/>
      <c r="G627" s="748"/>
      <c r="H627" s="748"/>
      <c r="I627" s="748"/>
      <c r="J627" s="748"/>
      <c r="K627" s="748"/>
      <c r="L627" s="748"/>
      <c r="M627" s="748"/>
      <c r="N627" s="748"/>
      <c r="O627" s="748"/>
      <c r="P627" s="748"/>
    </row>
    <row r="628">
      <c r="A628" s="748"/>
      <c r="B628" s="741"/>
      <c r="C628" s="77"/>
      <c r="D628" s="77"/>
      <c r="E628" s="748"/>
      <c r="F628" s="748"/>
      <c r="G628" s="748"/>
      <c r="H628" s="748"/>
      <c r="I628" s="748"/>
      <c r="J628" s="748"/>
      <c r="K628" s="748"/>
      <c r="L628" s="748"/>
      <c r="M628" s="748"/>
      <c r="N628" s="748"/>
      <c r="O628" s="748"/>
      <c r="P628" s="748"/>
    </row>
    <row r="629">
      <c r="A629" s="748"/>
      <c r="B629" s="741"/>
      <c r="C629" s="77"/>
      <c r="D629" s="77"/>
      <c r="E629" s="748"/>
      <c r="F629" s="748"/>
      <c r="G629" s="748"/>
      <c r="H629" s="748"/>
      <c r="I629" s="748"/>
      <c r="J629" s="748"/>
      <c r="K629" s="748"/>
      <c r="L629" s="748"/>
      <c r="M629" s="748"/>
      <c r="N629" s="748"/>
      <c r="O629" s="748"/>
      <c r="P629" s="748"/>
    </row>
    <row r="630">
      <c r="A630" s="748"/>
      <c r="B630" s="741"/>
      <c r="C630" s="77"/>
      <c r="D630" s="77"/>
      <c r="E630" s="748"/>
      <c r="F630" s="748"/>
      <c r="G630" s="748"/>
      <c r="H630" s="748"/>
      <c r="I630" s="748"/>
      <c r="J630" s="748"/>
      <c r="K630" s="748"/>
      <c r="L630" s="748"/>
      <c r="M630" s="748"/>
      <c r="N630" s="748"/>
      <c r="O630" s="748"/>
      <c r="P630" s="748"/>
    </row>
    <row r="631">
      <c r="A631" s="748"/>
      <c r="B631" s="741"/>
      <c r="C631" s="77"/>
      <c r="D631" s="77"/>
      <c r="E631" s="748"/>
      <c r="F631" s="748"/>
      <c r="G631" s="748"/>
      <c r="H631" s="748"/>
      <c r="I631" s="748"/>
      <c r="J631" s="748"/>
      <c r="K631" s="748"/>
      <c r="L631" s="748"/>
      <c r="M631" s="748"/>
      <c r="N631" s="748"/>
      <c r="O631" s="748"/>
      <c r="P631" s="748"/>
    </row>
    <row r="632">
      <c r="A632" s="748"/>
      <c r="B632" s="741"/>
      <c r="C632" s="77"/>
      <c r="D632" s="77"/>
      <c r="E632" s="748"/>
      <c r="F632" s="748"/>
      <c r="G632" s="748"/>
      <c r="H632" s="748"/>
      <c r="I632" s="748"/>
      <c r="J632" s="748"/>
      <c r="K632" s="748"/>
      <c r="L632" s="748"/>
      <c r="M632" s="748"/>
      <c r="N632" s="748"/>
      <c r="O632" s="748"/>
      <c r="P632" s="748"/>
    </row>
    <row r="633">
      <c r="A633" s="748"/>
      <c r="B633" s="741"/>
      <c r="C633" s="77"/>
      <c r="D633" s="77"/>
      <c r="E633" s="748"/>
      <c r="F633" s="748"/>
      <c r="G633" s="748"/>
      <c r="H633" s="748"/>
      <c r="I633" s="748"/>
      <c r="J633" s="748"/>
      <c r="K633" s="748"/>
      <c r="L633" s="748"/>
      <c r="M633" s="748"/>
      <c r="N633" s="748"/>
      <c r="O633" s="748"/>
      <c r="P633" s="748"/>
    </row>
    <row r="634">
      <c r="A634" s="748"/>
      <c r="B634" s="741"/>
      <c r="C634" s="77"/>
      <c r="D634" s="77"/>
      <c r="E634" s="748"/>
      <c r="F634" s="748"/>
      <c r="G634" s="748"/>
      <c r="H634" s="748"/>
      <c r="I634" s="748"/>
      <c r="J634" s="748"/>
      <c r="K634" s="748"/>
      <c r="L634" s="748"/>
      <c r="M634" s="748"/>
      <c r="N634" s="748"/>
      <c r="O634" s="748"/>
      <c r="P634" s="748"/>
    </row>
    <row r="635">
      <c r="A635" s="748"/>
      <c r="B635" s="741"/>
      <c r="C635" s="77"/>
      <c r="D635" s="77"/>
      <c r="E635" s="748"/>
      <c r="F635" s="748"/>
      <c r="G635" s="748"/>
      <c r="H635" s="748"/>
      <c r="I635" s="748"/>
      <c r="J635" s="748"/>
      <c r="K635" s="748"/>
      <c r="L635" s="748"/>
      <c r="M635" s="748"/>
      <c r="N635" s="748"/>
      <c r="O635" s="748"/>
      <c r="P635" s="748"/>
    </row>
    <row r="636">
      <c r="A636" s="748"/>
      <c r="B636" s="741"/>
      <c r="C636" s="77"/>
      <c r="D636" s="77"/>
      <c r="E636" s="748"/>
      <c r="F636" s="748"/>
      <c r="G636" s="748"/>
      <c r="H636" s="748"/>
      <c r="I636" s="748"/>
      <c r="J636" s="748"/>
      <c r="K636" s="748"/>
      <c r="L636" s="748"/>
      <c r="M636" s="748"/>
      <c r="N636" s="748"/>
      <c r="O636" s="748"/>
      <c r="P636" s="748"/>
    </row>
    <row r="637">
      <c r="A637" s="748"/>
      <c r="B637" s="741"/>
      <c r="C637" s="77"/>
      <c r="D637" s="77"/>
      <c r="E637" s="748"/>
      <c r="F637" s="748"/>
      <c r="G637" s="748"/>
      <c r="H637" s="748"/>
      <c r="I637" s="748"/>
      <c r="J637" s="748"/>
      <c r="K637" s="748"/>
      <c r="L637" s="748"/>
      <c r="M637" s="748"/>
      <c r="N637" s="748"/>
      <c r="O637" s="748"/>
      <c r="P637" s="748"/>
    </row>
    <row r="638">
      <c r="A638" s="748"/>
      <c r="B638" s="741"/>
      <c r="C638" s="77"/>
      <c r="D638" s="77"/>
      <c r="E638" s="748"/>
      <c r="F638" s="748"/>
      <c r="G638" s="748"/>
      <c r="H638" s="748"/>
      <c r="I638" s="748"/>
      <c r="J638" s="748"/>
      <c r="K638" s="748"/>
      <c r="L638" s="748"/>
      <c r="M638" s="748"/>
      <c r="N638" s="748"/>
      <c r="O638" s="748"/>
      <c r="P638" s="748"/>
    </row>
    <row r="639">
      <c r="A639" s="748"/>
      <c r="B639" s="741"/>
      <c r="C639" s="77"/>
      <c r="D639" s="77"/>
      <c r="E639" s="748"/>
      <c r="F639" s="748"/>
      <c r="G639" s="748"/>
      <c r="H639" s="748"/>
      <c r="I639" s="748"/>
      <c r="J639" s="748"/>
      <c r="K639" s="748"/>
      <c r="L639" s="748"/>
      <c r="M639" s="748"/>
      <c r="N639" s="748"/>
      <c r="O639" s="748"/>
      <c r="P639" s="748"/>
    </row>
    <row r="640">
      <c r="A640" s="748"/>
      <c r="B640" s="741"/>
      <c r="C640" s="77"/>
      <c r="D640" s="77"/>
      <c r="E640" s="748"/>
      <c r="F640" s="748"/>
      <c r="G640" s="748"/>
      <c r="H640" s="748"/>
      <c r="I640" s="748"/>
      <c r="J640" s="748"/>
      <c r="K640" s="748"/>
      <c r="L640" s="748"/>
      <c r="M640" s="748"/>
      <c r="N640" s="748"/>
      <c r="O640" s="748"/>
      <c r="P640" s="748"/>
    </row>
    <row r="641">
      <c r="A641" s="748"/>
      <c r="B641" s="741"/>
      <c r="C641" s="77"/>
      <c r="D641" s="77"/>
      <c r="E641" s="748"/>
      <c r="F641" s="748"/>
      <c r="G641" s="748"/>
      <c r="H641" s="748"/>
      <c r="I641" s="748"/>
      <c r="J641" s="748"/>
      <c r="K641" s="748"/>
      <c r="L641" s="748"/>
      <c r="M641" s="748"/>
      <c r="N641" s="748"/>
      <c r="O641" s="748"/>
      <c r="P641" s="748"/>
    </row>
    <row r="642">
      <c r="A642" s="748"/>
      <c r="B642" s="741"/>
      <c r="C642" s="77"/>
      <c r="D642" s="77"/>
      <c r="E642" s="748"/>
      <c r="F642" s="748"/>
      <c r="G642" s="748"/>
      <c r="H642" s="748"/>
      <c r="I642" s="748"/>
      <c r="J642" s="748"/>
      <c r="K642" s="748"/>
      <c r="L642" s="748"/>
      <c r="M642" s="748"/>
      <c r="N642" s="748"/>
      <c r="O642" s="748"/>
      <c r="P642" s="748"/>
    </row>
    <row r="643">
      <c r="A643" s="748"/>
      <c r="B643" s="741"/>
      <c r="C643" s="77"/>
      <c r="D643" s="77"/>
      <c r="E643" s="748"/>
      <c r="F643" s="748"/>
      <c r="G643" s="748"/>
      <c r="H643" s="748"/>
      <c r="I643" s="748"/>
      <c r="J643" s="748"/>
      <c r="K643" s="748"/>
      <c r="L643" s="748"/>
      <c r="M643" s="748"/>
      <c r="N643" s="748"/>
      <c r="O643" s="748"/>
      <c r="P643" s="748"/>
    </row>
    <row r="644">
      <c r="A644" s="748"/>
      <c r="B644" s="741"/>
      <c r="C644" s="77"/>
      <c r="D644" s="77"/>
      <c r="E644" s="748"/>
      <c r="F644" s="748"/>
      <c r="G644" s="748"/>
      <c r="H644" s="748"/>
      <c r="I644" s="748"/>
      <c r="J644" s="748"/>
      <c r="K644" s="748"/>
      <c r="L644" s="748"/>
      <c r="M644" s="748"/>
      <c r="N644" s="748"/>
      <c r="O644" s="748"/>
      <c r="P644" s="748"/>
    </row>
    <row r="645">
      <c r="A645" s="748"/>
      <c r="B645" s="741"/>
      <c r="C645" s="77"/>
      <c r="D645" s="77"/>
      <c r="E645" s="748"/>
      <c r="F645" s="748"/>
      <c r="G645" s="748"/>
      <c r="H645" s="748"/>
      <c r="I645" s="748"/>
      <c r="J645" s="748"/>
      <c r="K645" s="748"/>
      <c r="L645" s="748"/>
      <c r="M645" s="748"/>
      <c r="N645" s="748"/>
      <c r="O645" s="748"/>
      <c r="P645" s="748"/>
    </row>
    <row r="646">
      <c r="A646" s="748"/>
      <c r="B646" s="741"/>
      <c r="C646" s="77"/>
      <c r="D646" s="77"/>
      <c r="E646" s="748"/>
      <c r="F646" s="748"/>
      <c r="G646" s="748"/>
      <c r="H646" s="748"/>
      <c r="I646" s="748"/>
      <c r="J646" s="748"/>
      <c r="K646" s="748"/>
      <c r="L646" s="748"/>
      <c r="M646" s="748"/>
      <c r="N646" s="748"/>
      <c r="O646" s="748"/>
      <c r="P646" s="748"/>
    </row>
    <row r="647">
      <c r="A647" s="748"/>
      <c r="B647" s="741"/>
      <c r="C647" s="77"/>
      <c r="D647" s="77"/>
      <c r="E647" s="748"/>
      <c r="F647" s="748"/>
      <c r="G647" s="748"/>
      <c r="H647" s="748"/>
      <c r="I647" s="748"/>
      <c r="J647" s="748"/>
      <c r="K647" s="748"/>
      <c r="L647" s="748"/>
      <c r="M647" s="748"/>
      <c r="N647" s="748"/>
      <c r="O647" s="748"/>
      <c r="P647" s="748"/>
    </row>
    <row r="648">
      <c r="A648" s="748"/>
      <c r="B648" s="741"/>
      <c r="C648" s="77"/>
      <c r="D648" s="77"/>
      <c r="E648" s="748"/>
      <c r="F648" s="748"/>
      <c r="G648" s="748"/>
      <c r="H648" s="748"/>
      <c r="I648" s="748"/>
      <c r="J648" s="748"/>
      <c r="K648" s="748"/>
      <c r="L648" s="748"/>
      <c r="M648" s="748"/>
      <c r="N648" s="748"/>
      <c r="O648" s="748"/>
      <c r="P648" s="748"/>
    </row>
    <row r="649">
      <c r="A649" s="748"/>
      <c r="B649" s="741"/>
      <c r="C649" s="77"/>
      <c r="D649" s="77"/>
      <c r="E649" s="748"/>
      <c r="F649" s="748"/>
      <c r="G649" s="748"/>
      <c r="H649" s="748"/>
      <c r="I649" s="748"/>
      <c r="J649" s="748"/>
      <c r="K649" s="748"/>
      <c r="L649" s="748"/>
      <c r="M649" s="748"/>
      <c r="N649" s="748"/>
      <c r="O649" s="748"/>
      <c r="P649" s="748"/>
    </row>
    <row r="650">
      <c r="A650" s="748"/>
      <c r="B650" s="741"/>
      <c r="C650" s="77"/>
      <c r="D650" s="77"/>
      <c r="E650" s="748"/>
      <c r="F650" s="748"/>
      <c r="G650" s="748"/>
      <c r="H650" s="748"/>
      <c r="I650" s="748"/>
      <c r="J650" s="748"/>
      <c r="K650" s="748"/>
      <c r="L650" s="748"/>
      <c r="M650" s="748"/>
      <c r="N650" s="748"/>
      <c r="O650" s="748"/>
      <c r="P650" s="748"/>
    </row>
    <row r="651">
      <c r="A651" s="748"/>
      <c r="B651" s="741"/>
      <c r="C651" s="77"/>
      <c r="D651" s="77"/>
      <c r="E651" s="748"/>
      <c r="F651" s="748"/>
      <c r="G651" s="748"/>
      <c r="H651" s="748"/>
      <c r="I651" s="748"/>
      <c r="J651" s="748"/>
      <c r="K651" s="748"/>
      <c r="L651" s="748"/>
      <c r="M651" s="748"/>
      <c r="N651" s="748"/>
      <c r="O651" s="748"/>
      <c r="P651" s="748"/>
    </row>
    <row r="652">
      <c r="A652" s="748"/>
      <c r="B652" s="741"/>
      <c r="C652" s="77"/>
      <c r="D652" s="77"/>
      <c r="E652" s="748"/>
      <c r="F652" s="748"/>
      <c r="G652" s="748"/>
      <c r="H652" s="748"/>
      <c r="I652" s="748"/>
      <c r="J652" s="748"/>
      <c r="K652" s="748"/>
      <c r="L652" s="748"/>
      <c r="M652" s="748"/>
      <c r="N652" s="748"/>
      <c r="O652" s="748"/>
      <c r="P652" s="748"/>
    </row>
    <row r="653">
      <c r="A653" s="748"/>
      <c r="B653" s="741"/>
      <c r="C653" s="77"/>
      <c r="D653" s="77"/>
      <c r="E653" s="748"/>
      <c r="F653" s="748"/>
      <c r="G653" s="748"/>
      <c r="H653" s="748"/>
      <c r="I653" s="748"/>
      <c r="J653" s="748"/>
      <c r="K653" s="748"/>
      <c r="L653" s="748"/>
      <c r="M653" s="748"/>
      <c r="N653" s="748"/>
      <c r="O653" s="748"/>
      <c r="P653" s="748"/>
    </row>
    <row r="654">
      <c r="A654" s="748"/>
      <c r="B654" s="741"/>
      <c r="C654" s="77"/>
      <c r="D654" s="77"/>
      <c r="E654" s="748"/>
      <c r="F654" s="748"/>
      <c r="G654" s="748"/>
      <c r="H654" s="748"/>
      <c r="I654" s="748"/>
      <c r="J654" s="748"/>
      <c r="K654" s="748"/>
      <c r="L654" s="748"/>
      <c r="M654" s="748"/>
      <c r="N654" s="748"/>
      <c r="O654" s="748"/>
      <c r="P654" s="748"/>
    </row>
    <row r="655">
      <c r="A655" s="748"/>
      <c r="B655" s="741"/>
      <c r="C655" s="77"/>
      <c r="D655" s="77"/>
      <c r="E655" s="748"/>
      <c r="F655" s="748"/>
      <c r="G655" s="748"/>
      <c r="H655" s="748"/>
      <c r="I655" s="748"/>
      <c r="J655" s="748"/>
      <c r="K655" s="748"/>
      <c r="L655" s="748"/>
      <c r="M655" s="748"/>
      <c r="N655" s="748"/>
      <c r="O655" s="748"/>
      <c r="P655" s="748"/>
    </row>
    <row r="656">
      <c r="A656" s="748"/>
      <c r="B656" s="741"/>
      <c r="C656" s="77"/>
      <c r="D656" s="77"/>
      <c r="E656" s="748"/>
      <c r="F656" s="748"/>
      <c r="G656" s="748"/>
      <c r="H656" s="748"/>
      <c r="I656" s="748"/>
      <c r="J656" s="748"/>
      <c r="K656" s="748"/>
      <c r="L656" s="748"/>
      <c r="M656" s="748"/>
      <c r="N656" s="748"/>
      <c r="O656" s="748"/>
      <c r="P656" s="748"/>
    </row>
    <row r="657">
      <c r="A657" s="748"/>
      <c r="B657" s="741"/>
      <c r="C657" s="77"/>
      <c r="D657" s="77"/>
      <c r="E657" s="748"/>
      <c r="F657" s="748"/>
      <c r="G657" s="748"/>
      <c r="H657" s="748"/>
      <c r="I657" s="748"/>
      <c r="J657" s="748"/>
      <c r="K657" s="748"/>
      <c r="L657" s="748"/>
      <c r="M657" s="748"/>
      <c r="N657" s="748"/>
      <c r="O657" s="748"/>
      <c r="P657" s="748"/>
    </row>
    <row r="658">
      <c r="A658" s="748"/>
      <c r="B658" s="741"/>
      <c r="C658" s="77"/>
      <c r="D658" s="77"/>
      <c r="E658" s="748"/>
      <c r="F658" s="748"/>
      <c r="G658" s="748"/>
      <c r="H658" s="748"/>
      <c r="I658" s="748"/>
      <c r="J658" s="748"/>
      <c r="K658" s="748"/>
      <c r="L658" s="748"/>
      <c r="M658" s="748"/>
      <c r="N658" s="748"/>
      <c r="O658" s="748"/>
      <c r="P658" s="748"/>
    </row>
    <row r="659">
      <c r="A659" s="748"/>
      <c r="B659" s="741"/>
      <c r="C659" s="77"/>
      <c r="D659" s="77"/>
      <c r="E659" s="748"/>
      <c r="F659" s="748"/>
      <c r="G659" s="748"/>
      <c r="H659" s="748"/>
      <c r="I659" s="748"/>
      <c r="J659" s="748"/>
      <c r="K659" s="748"/>
      <c r="L659" s="748"/>
      <c r="M659" s="748"/>
      <c r="N659" s="748"/>
      <c r="O659" s="748"/>
      <c r="P659" s="748"/>
    </row>
    <row r="660">
      <c r="A660" s="748"/>
      <c r="B660" s="741"/>
      <c r="C660" s="77"/>
      <c r="D660" s="77"/>
      <c r="E660" s="748"/>
      <c r="F660" s="748"/>
      <c r="G660" s="748"/>
      <c r="H660" s="748"/>
      <c r="I660" s="748"/>
      <c r="J660" s="748"/>
      <c r="K660" s="748"/>
      <c r="L660" s="748"/>
      <c r="M660" s="748"/>
      <c r="N660" s="748"/>
      <c r="O660" s="748"/>
      <c r="P660" s="748"/>
    </row>
    <row r="661">
      <c r="A661" s="748"/>
      <c r="B661" s="741"/>
      <c r="C661" s="77"/>
      <c r="D661" s="77"/>
      <c r="E661" s="748"/>
      <c r="F661" s="748"/>
      <c r="G661" s="748"/>
      <c r="H661" s="748"/>
      <c r="I661" s="748"/>
      <c r="J661" s="748"/>
      <c r="K661" s="748"/>
      <c r="L661" s="748"/>
      <c r="M661" s="748"/>
      <c r="N661" s="748"/>
      <c r="O661" s="748"/>
      <c r="P661" s="748"/>
    </row>
    <row r="662">
      <c r="A662" s="748"/>
      <c r="B662" s="741"/>
      <c r="C662" s="77"/>
      <c r="D662" s="77"/>
      <c r="E662" s="748"/>
      <c r="F662" s="748"/>
      <c r="G662" s="748"/>
      <c r="H662" s="748"/>
      <c r="I662" s="748"/>
      <c r="J662" s="748"/>
      <c r="K662" s="748"/>
      <c r="L662" s="748"/>
      <c r="M662" s="748"/>
      <c r="N662" s="748"/>
      <c r="O662" s="748"/>
      <c r="P662" s="748"/>
    </row>
    <row r="663">
      <c r="A663" s="748"/>
      <c r="B663" s="741"/>
      <c r="C663" s="77"/>
      <c r="D663" s="77"/>
      <c r="E663" s="748"/>
      <c r="F663" s="748"/>
      <c r="G663" s="748"/>
      <c r="H663" s="748"/>
      <c r="I663" s="748"/>
      <c r="J663" s="748"/>
      <c r="K663" s="748"/>
      <c r="L663" s="748"/>
      <c r="M663" s="748"/>
      <c r="N663" s="748"/>
      <c r="O663" s="748"/>
      <c r="P663" s="748"/>
    </row>
    <row r="664">
      <c r="A664" s="748"/>
      <c r="B664" s="741"/>
      <c r="C664" s="77"/>
      <c r="D664" s="77"/>
      <c r="E664" s="748"/>
      <c r="F664" s="748"/>
      <c r="G664" s="748"/>
      <c r="H664" s="748"/>
      <c r="I664" s="748"/>
      <c r="J664" s="748"/>
      <c r="K664" s="748"/>
      <c r="L664" s="748"/>
      <c r="M664" s="748"/>
      <c r="N664" s="748"/>
      <c r="O664" s="748"/>
      <c r="P664" s="748"/>
    </row>
    <row r="665">
      <c r="A665" s="748"/>
      <c r="B665" s="741"/>
      <c r="C665" s="77"/>
      <c r="D665" s="77"/>
      <c r="E665" s="748"/>
      <c r="F665" s="748"/>
      <c r="G665" s="748"/>
      <c r="H665" s="748"/>
      <c r="I665" s="748"/>
      <c r="J665" s="748"/>
      <c r="K665" s="748"/>
      <c r="L665" s="748"/>
      <c r="M665" s="748"/>
      <c r="N665" s="748"/>
      <c r="O665" s="748"/>
      <c r="P665" s="748"/>
    </row>
    <row r="666">
      <c r="A666" s="748"/>
      <c r="B666" s="741"/>
      <c r="C666" s="77"/>
      <c r="D666" s="77"/>
      <c r="E666" s="748"/>
      <c r="F666" s="748"/>
      <c r="G666" s="748"/>
      <c r="H666" s="748"/>
      <c r="I666" s="748"/>
      <c r="J666" s="748"/>
      <c r="K666" s="748"/>
      <c r="L666" s="748"/>
      <c r="M666" s="748"/>
      <c r="N666" s="748"/>
      <c r="O666" s="748"/>
      <c r="P666" s="748"/>
    </row>
    <row r="667">
      <c r="A667" s="748"/>
      <c r="B667" s="741"/>
      <c r="C667" s="77"/>
      <c r="D667" s="77"/>
      <c r="E667" s="748"/>
      <c r="F667" s="748"/>
      <c r="G667" s="748"/>
      <c r="H667" s="748"/>
      <c r="I667" s="748"/>
      <c r="J667" s="748"/>
      <c r="K667" s="748"/>
      <c r="L667" s="748"/>
      <c r="M667" s="748"/>
      <c r="N667" s="748"/>
      <c r="O667" s="748"/>
      <c r="P667" s="748"/>
    </row>
    <row r="668">
      <c r="A668" s="748"/>
      <c r="B668" s="741"/>
      <c r="C668" s="77"/>
      <c r="D668" s="77"/>
      <c r="E668" s="748"/>
      <c r="F668" s="748"/>
      <c r="G668" s="748"/>
      <c r="H668" s="748"/>
      <c r="I668" s="748"/>
      <c r="J668" s="748"/>
      <c r="K668" s="748"/>
      <c r="L668" s="748"/>
      <c r="M668" s="748"/>
      <c r="N668" s="748"/>
      <c r="O668" s="748"/>
      <c r="P668" s="748"/>
    </row>
    <row r="669">
      <c r="A669" s="748"/>
      <c r="B669" s="741"/>
      <c r="C669" s="77"/>
      <c r="D669" s="77"/>
      <c r="E669" s="748"/>
      <c r="F669" s="748"/>
      <c r="G669" s="748"/>
      <c r="H669" s="748"/>
      <c r="I669" s="748"/>
      <c r="J669" s="748"/>
      <c r="K669" s="748"/>
      <c r="L669" s="748"/>
      <c r="M669" s="748"/>
      <c r="N669" s="748"/>
      <c r="O669" s="748"/>
      <c r="P669" s="748"/>
    </row>
    <row r="670">
      <c r="A670" s="748"/>
      <c r="B670" s="741"/>
      <c r="C670" s="77"/>
      <c r="D670" s="77"/>
      <c r="E670" s="748"/>
      <c r="F670" s="748"/>
      <c r="G670" s="748"/>
      <c r="H670" s="748"/>
      <c r="I670" s="748"/>
      <c r="J670" s="748"/>
      <c r="K670" s="748"/>
      <c r="L670" s="748"/>
      <c r="M670" s="748"/>
      <c r="N670" s="748"/>
      <c r="O670" s="748"/>
      <c r="P670" s="748"/>
    </row>
    <row r="671">
      <c r="A671" s="748"/>
      <c r="B671" s="741"/>
      <c r="C671" s="77"/>
      <c r="D671" s="77"/>
      <c r="E671" s="748"/>
      <c r="F671" s="748"/>
      <c r="G671" s="748"/>
      <c r="H671" s="748"/>
      <c r="I671" s="748"/>
      <c r="J671" s="748"/>
      <c r="K671" s="748"/>
      <c r="L671" s="748"/>
      <c r="M671" s="748"/>
      <c r="N671" s="748"/>
      <c r="O671" s="748"/>
      <c r="P671" s="748"/>
    </row>
    <row r="672">
      <c r="A672" s="748"/>
      <c r="B672" s="741"/>
      <c r="C672" s="77"/>
      <c r="D672" s="77"/>
      <c r="E672" s="748"/>
      <c r="F672" s="748"/>
      <c r="G672" s="748"/>
      <c r="H672" s="748"/>
      <c r="I672" s="748"/>
      <c r="J672" s="748"/>
      <c r="K672" s="748"/>
      <c r="L672" s="748"/>
      <c r="M672" s="748"/>
      <c r="N672" s="748"/>
      <c r="O672" s="748"/>
      <c r="P672" s="748"/>
    </row>
    <row r="673">
      <c r="A673" s="748"/>
      <c r="B673" s="741"/>
      <c r="C673" s="77"/>
      <c r="D673" s="77"/>
      <c r="E673" s="748"/>
      <c r="F673" s="748"/>
      <c r="G673" s="748"/>
      <c r="H673" s="748"/>
      <c r="I673" s="748"/>
      <c r="J673" s="748"/>
      <c r="K673" s="748"/>
      <c r="L673" s="748"/>
      <c r="M673" s="748"/>
      <c r="N673" s="748"/>
      <c r="O673" s="748"/>
      <c r="P673" s="748"/>
    </row>
    <row r="674">
      <c r="A674" s="748"/>
      <c r="B674" s="741"/>
      <c r="C674" s="77"/>
      <c r="D674" s="77"/>
      <c r="E674" s="748"/>
      <c r="F674" s="748"/>
      <c r="G674" s="748"/>
      <c r="H674" s="748"/>
      <c r="I674" s="748"/>
      <c r="J674" s="748"/>
      <c r="K674" s="748"/>
      <c r="L674" s="748"/>
      <c r="M674" s="748"/>
      <c r="N674" s="748"/>
      <c r="O674" s="748"/>
      <c r="P674" s="748"/>
    </row>
    <row r="675">
      <c r="A675" s="748"/>
      <c r="B675" s="741"/>
      <c r="C675" s="77"/>
      <c r="D675" s="77"/>
      <c r="E675" s="748"/>
      <c r="F675" s="748"/>
      <c r="G675" s="748"/>
      <c r="H675" s="748"/>
      <c r="I675" s="748"/>
      <c r="J675" s="748"/>
      <c r="K675" s="748"/>
      <c r="L675" s="748"/>
      <c r="M675" s="748"/>
      <c r="N675" s="748"/>
      <c r="O675" s="748"/>
      <c r="P675" s="748"/>
    </row>
    <row r="676">
      <c r="A676" s="748"/>
      <c r="B676" s="741"/>
      <c r="C676" s="77"/>
      <c r="D676" s="77"/>
      <c r="E676" s="748"/>
      <c r="F676" s="748"/>
      <c r="G676" s="748"/>
      <c r="H676" s="748"/>
      <c r="I676" s="748"/>
      <c r="J676" s="748"/>
      <c r="K676" s="748"/>
      <c r="L676" s="748"/>
      <c r="M676" s="748"/>
      <c r="N676" s="748"/>
      <c r="O676" s="748"/>
      <c r="P676" s="748"/>
    </row>
    <row r="677">
      <c r="A677" s="748"/>
      <c r="B677" s="741"/>
      <c r="C677" s="77"/>
      <c r="D677" s="77"/>
      <c r="E677" s="748"/>
      <c r="F677" s="748"/>
      <c r="G677" s="748"/>
      <c r="H677" s="748"/>
      <c r="I677" s="748"/>
      <c r="J677" s="748"/>
      <c r="K677" s="748"/>
      <c r="L677" s="748"/>
      <c r="M677" s="748"/>
      <c r="N677" s="748"/>
      <c r="O677" s="748"/>
      <c r="P677" s="748"/>
    </row>
    <row r="678">
      <c r="A678" s="748"/>
      <c r="B678" s="741"/>
      <c r="C678" s="77"/>
      <c r="D678" s="77"/>
      <c r="E678" s="748"/>
      <c r="F678" s="748"/>
      <c r="G678" s="748"/>
      <c r="H678" s="748"/>
      <c r="I678" s="748"/>
      <c r="J678" s="748"/>
      <c r="K678" s="748"/>
      <c r="L678" s="748"/>
      <c r="M678" s="748"/>
      <c r="N678" s="748"/>
      <c r="O678" s="748"/>
      <c r="P678" s="748"/>
    </row>
    <row r="679">
      <c r="A679" s="748"/>
      <c r="B679" s="741"/>
      <c r="C679" s="77"/>
      <c r="D679" s="77"/>
      <c r="E679" s="748"/>
      <c r="F679" s="748"/>
      <c r="G679" s="748"/>
      <c r="H679" s="748"/>
      <c r="I679" s="748"/>
      <c r="J679" s="748"/>
      <c r="K679" s="748"/>
      <c r="L679" s="748"/>
      <c r="M679" s="748"/>
      <c r="N679" s="748"/>
      <c r="O679" s="748"/>
      <c r="P679" s="748"/>
    </row>
    <row r="680">
      <c r="A680" s="748"/>
      <c r="B680" s="741"/>
      <c r="C680" s="77"/>
      <c r="D680" s="77"/>
      <c r="E680" s="748"/>
      <c r="F680" s="748"/>
      <c r="G680" s="748"/>
      <c r="H680" s="748"/>
      <c r="I680" s="748"/>
      <c r="J680" s="748"/>
      <c r="K680" s="748"/>
      <c r="L680" s="748"/>
      <c r="M680" s="748"/>
      <c r="N680" s="748"/>
      <c r="O680" s="748"/>
      <c r="P680" s="748"/>
    </row>
    <row r="681">
      <c r="A681" s="748"/>
      <c r="B681" s="741"/>
      <c r="C681" s="77"/>
      <c r="D681" s="77"/>
      <c r="E681" s="748"/>
      <c r="F681" s="748"/>
      <c r="G681" s="748"/>
      <c r="H681" s="748"/>
      <c r="I681" s="748"/>
      <c r="J681" s="748"/>
      <c r="K681" s="748"/>
      <c r="L681" s="748"/>
      <c r="M681" s="748"/>
      <c r="N681" s="748"/>
      <c r="O681" s="748"/>
      <c r="P681" s="748"/>
    </row>
    <row r="682">
      <c r="A682" s="748"/>
      <c r="B682" s="741"/>
      <c r="C682" s="77"/>
      <c r="D682" s="77"/>
      <c r="E682" s="748"/>
      <c r="F682" s="748"/>
      <c r="G682" s="748"/>
      <c r="H682" s="748"/>
      <c r="I682" s="748"/>
      <c r="J682" s="748"/>
      <c r="K682" s="748"/>
      <c r="L682" s="748"/>
      <c r="M682" s="748"/>
      <c r="N682" s="748"/>
      <c r="O682" s="748"/>
      <c r="P682" s="748"/>
    </row>
    <row r="683">
      <c r="A683" s="748"/>
      <c r="B683" s="741"/>
      <c r="C683" s="77"/>
      <c r="D683" s="77"/>
      <c r="E683" s="748"/>
      <c r="F683" s="748"/>
      <c r="G683" s="748"/>
      <c r="H683" s="748"/>
      <c r="I683" s="748"/>
      <c r="J683" s="748"/>
      <c r="K683" s="748"/>
      <c r="L683" s="748"/>
      <c r="M683" s="748"/>
      <c r="N683" s="748"/>
      <c r="O683" s="748"/>
      <c r="P683" s="748"/>
    </row>
    <row r="684">
      <c r="A684" s="748"/>
      <c r="B684" s="741"/>
      <c r="C684" s="77"/>
      <c r="D684" s="77"/>
      <c r="E684" s="748"/>
      <c r="F684" s="748"/>
      <c r="G684" s="748"/>
      <c r="H684" s="748"/>
      <c r="I684" s="748"/>
      <c r="J684" s="748"/>
      <c r="K684" s="748"/>
      <c r="L684" s="748"/>
      <c r="M684" s="748"/>
      <c r="N684" s="748"/>
      <c r="O684" s="748"/>
      <c r="P684" s="748"/>
    </row>
    <row r="685">
      <c r="A685" s="748"/>
      <c r="B685" s="741"/>
      <c r="C685" s="77"/>
      <c r="D685" s="77"/>
      <c r="E685" s="748"/>
      <c r="F685" s="748"/>
      <c r="G685" s="748"/>
      <c r="H685" s="748"/>
      <c r="I685" s="748"/>
      <c r="J685" s="748"/>
      <c r="K685" s="748"/>
      <c r="L685" s="748"/>
      <c r="M685" s="748"/>
      <c r="N685" s="748"/>
      <c r="O685" s="748"/>
      <c r="P685" s="748"/>
    </row>
    <row r="686">
      <c r="A686" s="748"/>
      <c r="B686" s="741"/>
      <c r="C686" s="77"/>
      <c r="D686" s="77"/>
      <c r="E686" s="748"/>
      <c r="F686" s="748"/>
      <c r="G686" s="748"/>
      <c r="H686" s="748"/>
      <c r="I686" s="748"/>
      <c r="J686" s="748"/>
      <c r="K686" s="748"/>
      <c r="L686" s="748"/>
      <c r="M686" s="748"/>
      <c r="N686" s="748"/>
      <c r="O686" s="748"/>
      <c r="P686" s="748"/>
    </row>
    <row r="687">
      <c r="A687" s="748"/>
      <c r="B687" s="741"/>
      <c r="C687" s="77"/>
      <c r="D687" s="77"/>
      <c r="E687" s="748"/>
      <c r="F687" s="748"/>
      <c r="G687" s="748"/>
      <c r="H687" s="748"/>
      <c r="I687" s="748"/>
      <c r="J687" s="748"/>
      <c r="K687" s="748"/>
      <c r="L687" s="748"/>
      <c r="M687" s="748"/>
      <c r="N687" s="748"/>
      <c r="O687" s="748"/>
      <c r="P687" s="748"/>
    </row>
    <row r="688">
      <c r="A688" s="748"/>
      <c r="B688" s="741"/>
      <c r="C688" s="77"/>
      <c r="D688" s="77"/>
      <c r="E688" s="748"/>
      <c r="F688" s="748"/>
      <c r="G688" s="748"/>
      <c r="H688" s="748"/>
      <c r="I688" s="748"/>
      <c r="J688" s="748"/>
      <c r="K688" s="748"/>
      <c r="L688" s="748"/>
      <c r="M688" s="748"/>
      <c r="N688" s="748"/>
      <c r="O688" s="748"/>
      <c r="P688" s="748"/>
    </row>
    <row r="689">
      <c r="A689" s="748"/>
      <c r="B689" s="741"/>
      <c r="C689" s="77"/>
      <c r="D689" s="77"/>
      <c r="E689" s="748"/>
      <c r="F689" s="748"/>
      <c r="G689" s="748"/>
      <c r="H689" s="748"/>
      <c r="I689" s="748"/>
      <c r="J689" s="748"/>
      <c r="K689" s="748"/>
      <c r="L689" s="748"/>
      <c r="M689" s="748"/>
      <c r="N689" s="748"/>
      <c r="O689" s="748"/>
      <c r="P689" s="748"/>
    </row>
    <row r="690">
      <c r="A690" s="748"/>
      <c r="B690" s="741"/>
      <c r="C690" s="77"/>
      <c r="D690" s="77"/>
      <c r="E690" s="748"/>
      <c r="F690" s="748"/>
      <c r="G690" s="748"/>
      <c r="H690" s="748"/>
      <c r="I690" s="748"/>
      <c r="J690" s="748"/>
      <c r="K690" s="748"/>
      <c r="L690" s="748"/>
      <c r="M690" s="748"/>
      <c r="N690" s="748"/>
      <c r="O690" s="748"/>
      <c r="P690" s="748"/>
    </row>
    <row r="691">
      <c r="A691" s="748"/>
      <c r="B691" s="741"/>
      <c r="C691" s="77"/>
      <c r="D691" s="77"/>
      <c r="E691" s="748"/>
      <c r="F691" s="748"/>
      <c r="G691" s="748"/>
      <c r="H691" s="748"/>
      <c r="I691" s="748"/>
      <c r="J691" s="748"/>
      <c r="K691" s="748"/>
      <c r="L691" s="748"/>
      <c r="M691" s="748"/>
      <c r="N691" s="748"/>
      <c r="O691" s="748"/>
      <c r="P691" s="748"/>
    </row>
    <row r="692">
      <c r="A692" s="748"/>
      <c r="B692" s="741"/>
      <c r="C692" s="77"/>
      <c r="D692" s="77"/>
      <c r="E692" s="748"/>
      <c r="F692" s="748"/>
      <c r="G692" s="748"/>
      <c r="H692" s="748"/>
      <c r="I692" s="748"/>
      <c r="J692" s="748"/>
      <c r="K692" s="748"/>
      <c r="L692" s="748"/>
      <c r="M692" s="748"/>
      <c r="N692" s="748"/>
      <c r="O692" s="748"/>
      <c r="P692" s="748"/>
    </row>
    <row r="693">
      <c r="A693" s="748"/>
      <c r="B693" s="741"/>
      <c r="C693" s="77"/>
      <c r="D693" s="77"/>
      <c r="E693" s="748"/>
      <c r="F693" s="748"/>
      <c r="G693" s="748"/>
      <c r="H693" s="748"/>
      <c r="I693" s="748"/>
      <c r="J693" s="748"/>
      <c r="K693" s="748"/>
      <c r="L693" s="748"/>
      <c r="M693" s="748"/>
      <c r="N693" s="748"/>
      <c r="O693" s="748"/>
      <c r="P693" s="748"/>
    </row>
    <row r="694">
      <c r="A694" s="748"/>
      <c r="B694" s="741"/>
      <c r="C694" s="77"/>
      <c r="D694" s="77"/>
      <c r="E694" s="748"/>
      <c r="F694" s="748"/>
      <c r="G694" s="748"/>
      <c r="H694" s="748"/>
      <c r="I694" s="748"/>
      <c r="J694" s="748"/>
      <c r="K694" s="748"/>
      <c r="L694" s="748"/>
      <c r="M694" s="748"/>
      <c r="N694" s="748"/>
      <c r="O694" s="748"/>
      <c r="P694" s="748"/>
    </row>
    <row r="695">
      <c r="A695" s="748"/>
      <c r="B695" s="741"/>
      <c r="C695" s="77"/>
      <c r="D695" s="77"/>
      <c r="E695" s="748"/>
      <c r="F695" s="748"/>
      <c r="G695" s="748"/>
      <c r="H695" s="748"/>
      <c r="I695" s="748"/>
      <c r="J695" s="748"/>
      <c r="K695" s="748"/>
      <c r="L695" s="748"/>
      <c r="M695" s="748"/>
      <c r="N695" s="748"/>
      <c r="O695" s="748"/>
      <c r="P695" s="748"/>
    </row>
    <row r="696">
      <c r="A696" s="748"/>
      <c r="B696" s="741"/>
      <c r="C696" s="77"/>
      <c r="D696" s="77"/>
      <c r="E696" s="748"/>
      <c r="F696" s="748"/>
      <c r="G696" s="748"/>
      <c r="H696" s="748"/>
      <c r="I696" s="748"/>
      <c r="J696" s="748"/>
      <c r="K696" s="748"/>
      <c r="L696" s="748"/>
      <c r="M696" s="748"/>
      <c r="N696" s="748"/>
      <c r="O696" s="748"/>
      <c r="P696" s="748"/>
    </row>
    <row r="697">
      <c r="A697" s="748"/>
      <c r="B697" s="741"/>
      <c r="C697" s="77"/>
      <c r="D697" s="77"/>
      <c r="E697" s="748"/>
      <c r="F697" s="748"/>
      <c r="G697" s="748"/>
      <c r="H697" s="748"/>
      <c r="I697" s="748"/>
      <c r="J697" s="748"/>
      <c r="K697" s="748"/>
      <c r="L697" s="748"/>
      <c r="M697" s="748"/>
      <c r="N697" s="748"/>
      <c r="O697" s="748"/>
      <c r="P697" s="748"/>
    </row>
    <row r="698">
      <c r="A698" s="748"/>
      <c r="B698" s="741"/>
      <c r="C698" s="77"/>
      <c r="D698" s="77"/>
      <c r="E698" s="748"/>
      <c r="F698" s="748"/>
      <c r="G698" s="748"/>
      <c r="H698" s="748"/>
      <c r="I698" s="748"/>
      <c r="J698" s="748"/>
      <c r="K698" s="748"/>
      <c r="L698" s="748"/>
      <c r="M698" s="748"/>
      <c r="N698" s="748"/>
      <c r="O698" s="748"/>
      <c r="P698" s="748"/>
    </row>
    <row r="699">
      <c r="A699" s="748"/>
      <c r="B699" s="741"/>
      <c r="C699" s="77"/>
      <c r="D699" s="77"/>
      <c r="E699" s="748"/>
      <c r="F699" s="748"/>
      <c r="G699" s="748"/>
      <c r="H699" s="748"/>
      <c r="I699" s="748"/>
      <c r="J699" s="748"/>
      <c r="K699" s="748"/>
      <c r="L699" s="748"/>
      <c r="M699" s="748"/>
      <c r="N699" s="748"/>
      <c r="O699" s="748"/>
      <c r="P699" s="748"/>
    </row>
    <row r="700">
      <c r="A700" s="748"/>
      <c r="B700" s="741"/>
      <c r="C700" s="77"/>
      <c r="D700" s="77"/>
      <c r="E700" s="748"/>
      <c r="F700" s="748"/>
      <c r="G700" s="748"/>
      <c r="H700" s="748"/>
      <c r="I700" s="748"/>
      <c r="J700" s="748"/>
      <c r="K700" s="748"/>
      <c r="L700" s="748"/>
      <c r="M700" s="748"/>
      <c r="N700" s="748"/>
      <c r="O700" s="748"/>
      <c r="P700" s="748"/>
    </row>
    <row r="701">
      <c r="A701" s="748"/>
      <c r="B701" s="741"/>
      <c r="C701" s="77"/>
      <c r="D701" s="77"/>
      <c r="E701" s="748"/>
      <c r="F701" s="748"/>
      <c r="G701" s="748"/>
      <c r="H701" s="748"/>
      <c r="I701" s="748"/>
      <c r="J701" s="748"/>
      <c r="K701" s="748"/>
      <c r="L701" s="748"/>
      <c r="M701" s="748"/>
      <c r="N701" s="748"/>
      <c r="O701" s="748"/>
      <c r="P701" s="748"/>
    </row>
    <row r="702">
      <c r="A702" s="748"/>
      <c r="B702" s="741"/>
      <c r="C702" s="77"/>
      <c r="D702" s="77"/>
      <c r="E702" s="748"/>
      <c r="F702" s="748"/>
      <c r="G702" s="748"/>
      <c r="H702" s="748"/>
      <c r="I702" s="748"/>
      <c r="J702" s="748"/>
      <c r="K702" s="748"/>
      <c r="L702" s="748"/>
      <c r="M702" s="748"/>
      <c r="N702" s="748"/>
      <c r="O702" s="748"/>
      <c r="P702" s="748"/>
    </row>
    <row r="703">
      <c r="A703" s="748"/>
      <c r="B703" s="741"/>
      <c r="C703" s="77"/>
      <c r="D703" s="77"/>
      <c r="E703" s="748"/>
      <c r="F703" s="748"/>
      <c r="G703" s="748"/>
      <c r="H703" s="748"/>
      <c r="I703" s="748"/>
      <c r="J703" s="748"/>
      <c r="K703" s="748"/>
      <c r="L703" s="748"/>
      <c r="M703" s="748"/>
      <c r="N703" s="748"/>
      <c r="O703" s="748"/>
      <c r="P703" s="748"/>
    </row>
    <row r="704">
      <c r="A704" s="748"/>
      <c r="B704" s="741"/>
      <c r="C704" s="77"/>
      <c r="D704" s="77"/>
      <c r="E704" s="748"/>
      <c r="F704" s="748"/>
      <c r="G704" s="748"/>
      <c r="H704" s="748"/>
      <c r="I704" s="748"/>
      <c r="J704" s="748"/>
      <c r="K704" s="748"/>
      <c r="L704" s="748"/>
      <c r="M704" s="748"/>
      <c r="N704" s="748"/>
      <c r="O704" s="748"/>
      <c r="P704" s="748"/>
    </row>
    <row r="705">
      <c r="A705" s="748"/>
      <c r="B705" s="741"/>
      <c r="C705" s="77"/>
      <c r="D705" s="77"/>
      <c r="E705" s="748"/>
      <c r="F705" s="748"/>
      <c r="G705" s="748"/>
      <c r="H705" s="748"/>
      <c r="I705" s="748"/>
      <c r="J705" s="748"/>
      <c r="K705" s="748"/>
      <c r="L705" s="748"/>
      <c r="M705" s="748"/>
      <c r="N705" s="748"/>
      <c r="O705" s="748"/>
      <c r="P705" s="748"/>
    </row>
    <row r="706">
      <c r="A706" s="748"/>
      <c r="B706" s="741"/>
      <c r="C706" s="77"/>
      <c r="D706" s="77"/>
      <c r="E706" s="748"/>
      <c r="F706" s="748"/>
      <c r="G706" s="748"/>
      <c r="H706" s="748"/>
      <c r="I706" s="748"/>
      <c r="J706" s="748"/>
      <c r="K706" s="748"/>
      <c r="L706" s="748"/>
      <c r="M706" s="748"/>
      <c r="N706" s="748"/>
      <c r="O706" s="748"/>
      <c r="P706" s="748"/>
    </row>
    <row r="707">
      <c r="A707" s="748"/>
      <c r="B707" s="741"/>
      <c r="C707" s="77"/>
      <c r="D707" s="77"/>
      <c r="E707" s="748"/>
      <c r="F707" s="748"/>
      <c r="G707" s="748"/>
      <c r="H707" s="748"/>
      <c r="I707" s="748"/>
      <c r="J707" s="748"/>
      <c r="K707" s="748"/>
      <c r="L707" s="748"/>
      <c r="M707" s="748"/>
      <c r="N707" s="748"/>
      <c r="O707" s="748"/>
      <c r="P707" s="748"/>
    </row>
    <row r="708">
      <c r="A708" s="748"/>
      <c r="B708" s="741"/>
      <c r="C708" s="77"/>
      <c r="D708" s="77"/>
      <c r="E708" s="748"/>
      <c r="F708" s="748"/>
      <c r="G708" s="748"/>
      <c r="H708" s="748"/>
      <c r="I708" s="748"/>
      <c r="J708" s="748"/>
      <c r="K708" s="748"/>
      <c r="L708" s="748"/>
      <c r="M708" s="748"/>
      <c r="N708" s="748"/>
      <c r="O708" s="748"/>
      <c r="P708" s="748"/>
    </row>
    <row r="709">
      <c r="A709" s="748"/>
      <c r="B709" s="741"/>
      <c r="C709" s="77"/>
      <c r="D709" s="77"/>
      <c r="E709" s="748"/>
      <c r="F709" s="748"/>
      <c r="G709" s="748"/>
      <c r="H709" s="748"/>
      <c r="I709" s="748"/>
      <c r="J709" s="748"/>
      <c r="K709" s="748"/>
      <c r="L709" s="748"/>
      <c r="M709" s="748"/>
      <c r="N709" s="748"/>
      <c r="O709" s="748"/>
      <c r="P709" s="748"/>
    </row>
    <row r="710">
      <c r="A710" s="748"/>
      <c r="B710" s="741"/>
      <c r="C710" s="77"/>
      <c r="D710" s="77"/>
      <c r="E710" s="748"/>
      <c r="F710" s="748"/>
      <c r="G710" s="748"/>
      <c r="H710" s="748"/>
      <c r="I710" s="748"/>
      <c r="J710" s="748"/>
      <c r="K710" s="748"/>
      <c r="L710" s="748"/>
      <c r="M710" s="748"/>
      <c r="N710" s="748"/>
      <c r="O710" s="748"/>
      <c r="P710" s="748"/>
    </row>
    <row r="711">
      <c r="A711" s="748"/>
      <c r="B711" s="741"/>
      <c r="C711" s="77"/>
      <c r="D711" s="77"/>
      <c r="E711" s="748"/>
      <c r="F711" s="748"/>
      <c r="G711" s="748"/>
      <c r="H711" s="748"/>
      <c r="I711" s="748"/>
      <c r="J711" s="748"/>
      <c r="K711" s="748"/>
      <c r="L711" s="748"/>
      <c r="M711" s="748"/>
      <c r="N711" s="748"/>
      <c r="O711" s="748"/>
      <c r="P711" s="748"/>
    </row>
    <row r="712">
      <c r="A712" s="748"/>
      <c r="B712" s="741"/>
      <c r="C712" s="77"/>
      <c r="D712" s="77"/>
      <c r="E712" s="748"/>
      <c r="F712" s="748"/>
      <c r="G712" s="748"/>
      <c r="H712" s="748"/>
      <c r="I712" s="748"/>
      <c r="J712" s="748"/>
      <c r="K712" s="748"/>
      <c r="L712" s="748"/>
      <c r="M712" s="748"/>
      <c r="N712" s="748"/>
      <c r="O712" s="748"/>
      <c r="P712" s="748"/>
    </row>
    <row r="713">
      <c r="A713" s="748"/>
      <c r="B713" s="741"/>
      <c r="C713" s="77"/>
      <c r="D713" s="77"/>
      <c r="E713" s="748"/>
      <c r="F713" s="748"/>
      <c r="G713" s="748"/>
      <c r="H713" s="748"/>
      <c r="I713" s="748"/>
      <c r="J713" s="748"/>
      <c r="K713" s="748"/>
      <c r="L713" s="748"/>
      <c r="M713" s="748"/>
      <c r="N713" s="748"/>
      <c r="O713" s="748"/>
      <c r="P713" s="748"/>
    </row>
    <row r="714">
      <c r="A714" s="748"/>
      <c r="B714" s="741"/>
      <c r="C714" s="77"/>
      <c r="D714" s="77"/>
      <c r="E714" s="748"/>
      <c r="F714" s="748"/>
      <c r="G714" s="748"/>
      <c r="H714" s="748"/>
      <c r="I714" s="748"/>
      <c r="J714" s="748"/>
      <c r="K714" s="748"/>
      <c r="L714" s="748"/>
      <c r="M714" s="748"/>
      <c r="N714" s="748"/>
      <c r="O714" s="748"/>
      <c r="P714" s="748"/>
    </row>
    <row r="715">
      <c r="A715" s="748"/>
      <c r="B715" s="741"/>
      <c r="C715" s="77"/>
      <c r="D715" s="77"/>
      <c r="E715" s="748"/>
      <c r="F715" s="748"/>
      <c r="G715" s="748"/>
      <c r="H715" s="748"/>
      <c r="I715" s="748"/>
      <c r="J715" s="748"/>
      <c r="K715" s="748"/>
      <c r="L715" s="748"/>
      <c r="M715" s="748"/>
      <c r="N715" s="748"/>
      <c r="O715" s="748"/>
      <c r="P715" s="748"/>
    </row>
    <row r="716">
      <c r="A716" s="748"/>
      <c r="B716" s="741"/>
      <c r="C716" s="77"/>
      <c r="D716" s="77"/>
      <c r="E716" s="748"/>
      <c r="F716" s="748"/>
      <c r="G716" s="748"/>
      <c r="H716" s="748"/>
      <c r="I716" s="748"/>
      <c r="J716" s="748"/>
      <c r="K716" s="748"/>
      <c r="L716" s="748"/>
      <c r="M716" s="748"/>
      <c r="N716" s="748"/>
      <c r="O716" s="748"/>
      <c r="P716" s="748"/>
    </row>
    <row r="717">
      <c r="A717" s="748"/>
      <c r="B717" s="741"/>
      <c r="C717" s="77"/>
      <c r="D717" s="77"/>
      <c r="E717" s="748"/>
      <c r="F717" s="748"/>
      <c r="G717" s="748"/>
      <c r="H717" s="748"/>
      <c r="I717" s="748"/>
      <c r="J717" s="748"/>
      <c r="K717" s="748"/>
      <c r="L717" s="748"/>
      <c r="M717" s="748"/>
      <c r="N717" s="748"/>
      <c r="O717" s="748"/>
      <c r="P717" s="748"/>
    </row>
    <row r="718">
      <c r="A718" s="748"/>
      <c r="B718" s="741"/>
      <c r="C718" s="77"/>
      <c r="D718" s="77"/>
      <c r="E718" s="748"/>
      <c r="F718" s="748"/>
      <c r="G718" s="748"/>
      <c r="H718" s="748"/>
      <c r="I718" s="748"/>
      <c r="J718" s="748"/>
      <c r="K718" s="748"/>
      <c r="L718" s="748"/>
      <c r="M718" s="748"/>
      <c r="N718" s="748"/>
      <c r="O718" s="748"/>
      <c r="P718" s="748"/>
    </row>
    <row r="719">
      <c r="A719" s="748"/>
      <c r="B719" s="741"/>
      <c r="C719" s="77"/>
      <c r="D719" s="77"/>
      <c r="E719" s="748"/>
      <c r="F719" s="748"/>
      <c r="G719" s="748"/>
      <c r="H719" s="748"/>
      <c r="I719" s="748"/>
      <c r="J719" s="748"/>
      <c r="K719" s="748"/>
      <c r="L719" s="748"/>
      <c r="M719" s="748"/>
      <c r="N719" s="748"/>
      <c r="O719" s="748"/>
      <c r="P719" s="748"/>
    </row>
    <row r="720">
      <c r="A720" s="748"/>
      <c r="B720" s="741"/>
      <c r="C720" s="77"/>
      <c r="D720" s="77"/>
      <c r="E720" s="748"/>
      <c r="F720" s="748"/>
      <c r="G720" s="748"/>
      <c r="H720" s="748"/>
      <c r="I720" s="748"/>
      <c r="J720" s="748"/>
      <c r="K720" s="748"/>
      <c r="L720" s="748"/>
      <c r="M720" s="748"/>
      <c r="N720" s="748"/>
      <c r="O720" s="748"/>
      <c r="P720" s="748"/>
    </row>
    <row r="721">
      <c r="A721" s="748"/>
      <c r="B721" s="741"/>
      <c r="C721" s="77"/>
      <c r="D721" s="77"/>
      <c r="E721" s="748"/>
      <c r="F721" s="748"/>
      <c r="G721" s="748"/>
      <c r="H721" s="748"/>
      <c r="I721" s="748"/>
      <c r="J721" s="748"/>
      <c r="K721" s="748"/>
      <c r="L721" s="748"/>
      <c r="M721" s="748"/>
      <c r="N721" s="748"/>
      <c r="O721" s="748"/>
      <c r="P721" s="748"/>
    </row>
    <row r="722">
      <c r="A722" s="748"/>
      <c r="B722" s="741"/>
      <c r="C722" s="77"/>
      <c r="D722" s="77"/>
      <c r="E722" s="748"/>
      <c r="F722" s="748"/>
      <c r="G722" s="748"/>
      <c r="H722" s="748"/>
      <c r="I722" s="748"/>
      <c r="J722" s="748"/>
      <c r="K722" s="748"/>
      <c r="L722" s="748"/>
      <c r="M722" s="748"/>
      <c r="N722" s="748"/>
      <c r="O722" s="748"/>
      <c r="P722" s="748"/>
    </row>
    <row r="723">
      <c r="A723" s="748"/>
      <c r="B723" s="741"/>
      <c r="C723" s="77"/>
      <c r="D723" s="77"/>
      <c r="E723" s="748"/>
      <c r="F723" s="748"/>
      <c r="G723" s="748"/>
      <c r="H723" s="748"/>
      <c r="I723" s="748"/>
      <c r="J723" s="748"/>
      <c r="K723" s="748"/>
      <c r="L723" s="748"/>
      <c r="M723" s="748"/>
      <c r="N723" s="748"/>
      <c r="O723" s="748"/>
      <c r="P723" s="748"/>
    </row>
    <row r="724">
      <c r="A724" s="748"/>
      <c r="B724" s="741"/>
      <c r="C724" s="77"/>
      <c r="D724" s="77"/>
      <c r="E724" s="748"/>
      <c r="F724" s="748"/>
      <c r="G724" s="748"/>
      <c r="H724" s="748"/>
      <c r="I724" s="748"/>
      <c r="J724" s="748"/>
      <c r="K724" s="748"/>
      <c r="L724" s="748"/>
      <c r="M724" s="748"/>
      <c r="N724" s="748"/>
      <c r="O724" s="748"/>
      <c r="P724" s="748"/>
    </row>
    <row r="725">
      <c r="A725" s="748"/>
      <c r="B725" s="741"/>
      <c r="C725" s="77"/>
      <c r="D725" s="77"/>
      <c r="E725" s="748"/>
      <c r="F725" s="748"/>
      <c r="G725" s="748"/>
      <c r="H725" s="748"/>
      <c r="I725" s="748"/>
      <c r="J725" s="748"/>
      <c r="K725" s="748"/>
      <c r="L725" s="748"/>
      <c r="M725" s="748"/>
      <c r="N725" s="748"/>
      <c r="O725" s="748"/>
      <c r="P725" s="748"/>
    </row>
    <row r="726">
      <c r="A726" s="748"/>
      <c r="B726" s="741"/>
      <c r="C726" s="77"/>
      <c r="D726" s="77"/>
      <c r="E726" s="748"/>
      <c r="F726" s="748"/>
      <c r="G726" s="748"/>
      <c r="H726" s="748"/>
      <c r="I726" s="748"/>
      <c r="J726" s="748"/>
      <c r="K726" s="748"/>
      <c r="L726" s="748"/>
      <c r="M726" s="748"/>
      <c r="N726" s="748"/>
      <c r="O726" s="748"/>
      <c r="P726" s="748"/>
    </row>
    <row r="727">
      <c r="A727" s="748"/>
      <c r="B727" s="741"/>
      <c r="C727" s="77"/>
      <c r="D727" s="77"/>
      <c r="E727" s="748"/>
      <c r="F727" s="748"/>
      <c r="G727" s="748"/>
      <c r="H727" s="748"/>
      <c r="I727" s="748"/>
      <c r="J727" s="748"/>
      <c r="K727" s="748"/>
      <c r="L727" s="748"/>
      <c r="M727" s="748"/>
      <c r="N727" s="748"/>
      <c r="O727" s="748"/>
      <c r="P727" s="748"/>
    </row>
    <row r="728">
      <c r="A728" s="748"/>
      <c r="B728" s="741"/>
      <c r="C728" s="77"/>
      <c r="D728" s="77"/>
      <c r="E728" s="748"/>
      <c r="F728" s="748"/>
      <c r="G728" s="748"/>
      <c r="H728" s="748"/>
      <c r="I728" s="748"/>
      <c r="J728" s="748"/>
      <c r="K728" s="748"/>
      <c r="L728" s="748"/>
      <c r="M728" s="748"/>
      <c r="N728" s="748"/>
      <c r="O728" s="748"/>
      <c r="P728" s="748"/>
    </row>
    <row r="729">
      <c r="A729" s="748"/>
      <c r="B729" s="741"/>
      <c r="C729" s="77"/>
      <c r="D729" s="77"/>
      <c r="E729" s="748"/>
      <c r="F729" s="748"/>
      <c r="G729" s="748"/>
      <c r="H729" s="748"/>
      <c r="I729" s="748"/>
      <c r="J729" s="748"/>
      <c r="K729" s="748"/>
      <c r="L729" s="748"/>
      <c r="M729" s="748"/>
      <c r="N729" s="748"/>
      <c r="O729" s="748"/>
      <c r="P729" s="748"/>
    </row>
    <row r="730">
      <c r="A730" s="748"/>
      <c r="B730" s="741"/>
      <c r="C730" s="77"/>
      <c r="D730" s="77"/>
      <c r="E730" s="748"/>
      <c r="F730" s="748"/>
      <c r="G730" s="748"/>
      <c r="H730" s="748"/>
      <c r="I730" s="748"/>
      <c r="J730" s="748"/>
      <c r="K730" s="748"/>
      <c r="L730" s="748"/>
      <c r="M730" s="748"/>
      <c r="N730" s="748"/>
      <c r="O730" s="748"/>
      <c r="P730" s="748"/>
    </row>
    <row r="731">
      <c r="A731" s="748"/>
      <c r="B731" s="741"/>
      <c r="C731" s="77"/>
      <c r="D731" s="77"/>
      <c r="E731" s="748"/>
      <c r="F731" s="748"/>
      <c r="G731" s="748"/>
      <c r="H731" s="748"/>
      <c r="I731" s="748"/>
      <c r="J731" s="748"/>
      <c r="K731" s="748"/>
      <c r="L731" s="748"/>
      <c r="M731" s="748"/>
      <c r="N731" s="748"/>
      <c r="O731" s="748"/>
      <c r="P731" s="748"/>
    </row>
    <row r="732">
      <c r="A732" s="748"/>
      <c r="B732" s="741"/>
      <c r="C732" s="77"/>
      <c r="D732" s="77"/>
      <c r="E732" s="748"/>
      <c r="F732" s="748"/>
      <c r="G732" s="748"/>
      <c r="H732" s="748"/>
      <c r="I732" s="748"/>
      <c r="J732" s="748"/>
      <c r="K732" s="748"/>
      <c r="L732" s="748"/>
      <c r="M732" s="748"/>
      <c r="N732" s="748"/>
      <c r="O732" s="748"/>
      <c r="P732" s="748"/>
    </row>
    <row r="733">
      <c r="A733" s="748"/>
      <c r="B733" s="741"/>
      <c r="C733" s="77"/>
      <c r="D733" s="77"/>
      <c r="E733" s="748"/>
      <c r="F733" s="748"/>
      <c r="G733" s="748"/>
      <c r="H733" s="748"/>
      <c r="I733" s="748"/>
      <c r="J733" s="748"/>
      <c r="K733" s="748"/>
      <c r="L733" s="748"/>
      <c r="M733" s="748"/>
      <c r="N733" s="748"/>
      <c r="O733" s="748"/>
      <c r="P733" s="748"/>
    </row>
    <row r="734">
      <c r="A734" s="748"/>
      <c r="B734" s="741"/>
      <c r="C734" s="77"/>
      <c r="D734" s="77"/>
      <c r="E734" s="748"/>
      <c r="F734" s="748"/>
      <c r="G734" s="748"/>
      <c r="H734" s="748"/>
      <c r="I734" s="748"/>
      <c r="J734" s="748"/>
      <c r="K734" s="748"/>
      <c r="L734" s="748"/>
      <c r="M734" s="748"/>
      <c r="N734" s="748"/>
      <c r="O734" s="748"/>
      <c r="P734" s="748"/>
    </row>
    <row r="735">
      <c r="A735" s="748"/>
      <c r="B735" s="741"/>
      <c r="C735" s="77"/>
      <c r="D735" s="77"/>
      <c r="E735" s="748"/>
      <c r="F735" s="748"/>
      <c r="G735" s="748"/>
      <c r="H735" s="748"/>
      <c r="I735" s="748"/>
      <c r="J735" s="748"/>
      <c r="K735" s="748"/>
      <c r="L735" s="748"/>
      <c r="M735" s="748"/>
      <c r="N735" s="748"/>
      <c r="O735" s="748"/>
      <c r="P735" s="748"/>
    </row>
    <row r="736">
      <c r="A736" s="748"/>
      <c r="B736" s="741"/>
      <c r="C736" s="77"/>
      <c r="D736" s="77"/>
      <c r="E736" s="748"/>
      <c r="F736" s="748"/>
      <c r="G736" s="748"/>
      <c r="H736" s="748"/>
      <c r="I736" s="748"/>
      <c r="J736" s="748"/>
      <c r="K736" s="748"/>
      <c r="L736" s="748"/>
      <c r="M736" s="748"/>
      <c r="N736" s="748"/>
      <c r="O736" s="748"/>
      <c r="P736" s="748"/>
    </row>
    <row r="737">
      <c r="A737" s="748"/>
      <c r="B737" s="741"/>
      <c r="C737" s="77"/>
      <c r="D737" s="77"/>
      <c r="E737" s="748"/>
      <c r="F737" s="748"/>
      <c r="G737" s="748"/>
      <c r="H737" s="748"/>
      <c r="I737" s="748"/>
      <c r="J737" s="748"/>
      <c r="K737" s="748"/>
      <c r="L737" s="748"/>
      <c r="M737" s="748"/>
      <c r="N737" s="748"/>
      <c r="O737" s="748"/>
      <c r="P737" s="748"/>
    </row>
    <row r="738">
      <c r="A738" s="748"/>
      <c r="B738" s="741"/>
      <c r="C738" s="77"/>
      <c r="D738" s="77"/>
      <c r="E738" s="748"/>
      <c r="F738" s="748"/>
      <c r="G738" s="748"/>
      <c r="H738" s="748"/>
      <c r="I738" s="748"/>
      <c r="J738" s="748"/>
      <c r="K738" s="748"/>
      <c r="L738" s="748"/>
      <c r="M738" s="748"/>
      <c r="N738" s="748"/>
      <c r="O738" s="748"/>
      <c r="P738" s="748"/>
    </row>
    <row r="739">
      <c r="A739" s="748"/>
      <c r="B739" s="741"/>
      <c r="C739" s="77"/>
      <c r="D739" s="77"/>
      <c r="E739" s="748"/>
      <c r="F739" s="748"/>
      <c r="G739" s="748"/>
      <c r="H739" s="748"/>
      <c r="I739" s="748"/>
      <c r="J739" s="748"/>
      <c r="K739" s="748"/>
      <c r="L739" s="748"/>
      <c r="M739" s="748"/>
      <c r="N739" s="748"/>
      <c r="O739" s="748"/>
      <c r="P739" s="748"/>
    </row>
    <row r="740">
      <c r="A740" s="748"/>
      <c r="B740" s="741"/>
      <c r="C740" s="77"/>
      <c r="D740" s="77"/>
      <c r="E740" s="748"/>
      <c r="F740" s="748"/>
      <c r="G740" s="748"/>
      <c r="H740" s="748"/>
      <c r="I740" s="748"/>
      <c r="J740" s="748"/>
      <c r="K740" s="748"/>
      <c r="L740" s="748"/>
      <c r="M740" s="748"/>
      <c r="N740" s="748"/>
      <c r="O740" s="748"/>
      <c r="P740" s="748"/>
    </row>
    <row r="741">
      <c r="A741" s="748"/>
      <c r="B741" s="741"/>
      <c r="C741" s="77"/>
      <c r="D741" s="77"/>
      <c r="E741" s="748"/>
      <c r="F741" s="748"/>
      <c r="G741" s="748"/>
      <c r="H741" s="748"/>
      <c r="I741" s="748"/>
      <c r="J741" s="748"/>
      <c r="K741" s="748"/>
      <c r="L741" s="748"/>
      <c r="M741" s="748"/>
      <c r="N741" s="748"/>
      <c r="O741" s="748"/>
      <c r="P741" s="748"/>
    </row>
    <row r="742">
      <c r="A742" s="748"/>
      <c r="B742" s="741"/>
      <c r="C742" s="77"/>
      <c r="D742" s="77"/>
      <c r="E742" s="748"/>
      <c r="F742" s="748"/>
      <c r="G742" s="748"/>
      <c r="H742" s="748"/>
      <c r="I742" s="748"/>
      <c r="J742" s="748"/>
      <c r="K742" s="748"/>
      <c r="L742" s="748"/>
      <c r="M742" s="748"/>
      <c r="N742" s="748"/>
      <c r="O742" s="748"/>
      <c r="P742" s="748"/>
    </row>
    <row r="743">
      <c r="A743" s="748"/>
      <c r="B743" s="741"/>
      <c r="C743" s="77"/>
      <c r="D743" s="77"/>
      <c r="E743" s="748"/>
      <c r="F743" s="748"/>
      <c r="G743" s="748"/>
      <c r="H743" s="748"/>
      <c r="I743" s="748"/>
      <c r="J743" s="748"/>
      <c r="K743" s="748"/>
      <c r="L743" s="748"/>
      <c r="M743" s="748"/>
      <c r="N743" s="748"/>
      <c r="O743" s="748"/>
      <c r="P743" s="748"/>
    </row>
    <row r="744">
      <c r="A744" s="748"/>
      <c r="B744" s="741"/>
      <c r="C744" s="77"/>
      <c r="D744" s="77"/>
      <c r="E744" s="748"/>
      <c r="F744" s="748"/>
      <c r="G744" s="748"/>
      <c r="H744" s="748"/>
      <c r="I744" s="748"/>
      <c r="J744" s="748"/>
      <c r="K744" s="748"/>
      <c r="L744" s="748"/>
      <c r="M744" s="748"/>
      <c r="N744" s="748"/>
      <c r="O744" s="748"/>
      <c r="P744" s="748"/>
    </row>
    <row r="745">
      <c r="A745" s="748"/>
      <c r="B745" s="741"/>
      <c r="C745" s="77"/>
      <c r="D745" s="77"/>
      <c r="E745" s="748"/>
      <c r="F745" s="748"/>
      <c r="G745" s="748"/>
      <c r="H745" s="748"/>
      <c r="I745" s="748"/>
      <c r="J745" s="748"/>
      <c r="K745" s="748"/>
      <c r="L745" s="748"/>
      <c r="M745" s="748"/>
      <c r="N745" s="748"/>
      <c r="O745" s="748"/>
      <c r="P745" s="748"/>
    </row>
    <row r="746">
      <c r="A746" s="748"/>
      <c r="B746" s="741"/>
      <c r="C746" s="77"/>
      <c r="D746" s="77"/>
      <c r="E746" s="748"/>
      <c r="F746" s="748"/>
      <c r="G746" s="748"/>
      <c r="H746" s="748"/>
      <c r="I746" s="748"/>
      <c r="J746" s="748"/>
      <c r="K746" s="748"/>
      <c r="L746" s="748"/>
      <c r="M746" s="748"/>
      <c r="N746" s="748"/>
      <c r="O746" s="748"/>
      <c r="P746" s="748"/>
    </row>
    <row r="747">
      <c r="A747" s="748"/>
      <c r="B747" s="741"/>
      <c r="C747" s="77"/>
      <c r="D747" s="77"/>
      <c r="E747" s="748"/>
      <c r="F747" s="748"/>
      <c r="G747" s="748"/>
      <c r="H747" s="748"/>
      <c r="I747" s="748"/>
      <c r="J747" s="748"/>
      <c r="K747" s="748"/>
      <c r="L747" s="748"/>
      <c r="M747" s="748"/>
      <c r="N747" s="748"/>
      <c r="O747" s="748"/>
      <c r="P747" s="748"/>
    </row>
    <row r="748">
      <c r="A748" s="748"/>
      <c r="B748" s="741"/>
      <c r="C748" s="77"/>
      <c r="D748" s="77"/>
      <c r="E748" s="748"/>
      <c r="F748" s="748"/>
      <c r="G748" s="748"/>
      <c r="H748" s="748"/>
      <c r="I748" s="748"/>
      <c r="J748" s="748"/>
      <c r="K748" s="748"/>
      <c r="L748" s="748"/>
      <c r="M748" s="748"/>
      <c r="N748" s="748"/>
      <c r="O748" s="748"/>
      <c r="P748" s="748"/>
    </row>
    <row r="749">
      <c r="A749" s="748"/>
      <c r="B749" s="741"/>
      <c r="C749" s="77"/>
      <c r="D749" s="77"/>
      <c r="E749" s="748"/>
      <c r="F749" s="748"/>
      <c r="G749" s="748"/>
      <c r="H749" s="748"/>
      <c r="I749" s="748"/>
      <c r="J749" s="748"/>
      <c r="K749" s="748"/>
      <c r="L749" s="748"/>
      <c r="M749" s="748"/>
      <c r="N749" s="748"/>
      <c r="O749" s="748"/>
      <c r="P749" s="748"/>
    </row>
    <row r="750">
      <c r="A750" s="748"/>
      <c r="B750" s="741"/>
      <c r="C750" s="77"/>
      <c r="D750" s="77"/>
      <c r="E750" s="748"/>
      <c r="F750" s="748"/>
      <c r="G750" s="748"/>
      <c r="H750" s="748"/>
      <c r="I750" s="748"/>
      <c r="J750" s="748"/>
      <c r="K750" s="748"/>
      <c r="L750" s="748"/>
      <c r="M750" s="748"/>
      <c r="N750" s="748"/>
      <c r="O750" s="748"/>
      <c r="P750" s="748"/>
    </row>
    <row r="751">
      <c r="A751" s="748"/>
      <c r="B751" s="741"/>
      <c r="C751" s="77"/>
      <c r="D751" s="77"/>
      <c r="E751" s="748"/>
      <c r="F751" s="748"/>
      <c r="G751" s="748"/>
      <c r="H751" s="748"/>
      <c r="I751" s="748"/>
      <c r="J751" s="748"/>
      <c r="K751" s="748"/>
      <c r="L751" s="748"/>
      <c r="M751" s="748"/>
      <c r="N751" s="748"/>
      <c r="O751" s="748"/>
      <c r="P751" s="748"/>
    </row>
    <row r="752">
      <c r="A752" s="748"/>
      <c r="B752" s="741"/>
      <c r="C752" s="77"/>
      <c r="D752" s="77"/>
      <c r="E752" s="748"/>
      <c r="F752" s="748"/>
      <c r="G752" s="748"/>
      <c r="H752" s="748"/>
      <c r="I752" s="748"/>
      <c r="J752" s="748"/>
      <c r="K752" s="748"/>
      <c r="L752" s="748"/>
      <c r="M752" s="748"/>
      <c r="N752" s="748"/>
      <c r="O752" s="748"/>
      <c r="P752" s="748"/>
    </row>
    <row r="753">
      <c r="A753" s="748"/>
      <c r="B753" s="741"/>
      <c r="C753" s="77"/>
      <c r="D753" s="77"/>
      <c r="E753" s="748"/>
      <c r="F753" s="748"/>
      <c r="G753" s="748"/>
      <c r="H753" s="748"/>
      <c r="I753" s="748"/>
      <c r="J753" s="748"/>
      <c r="K753" s="748"/>
      <c r="L753" s="748"/>
      <c r="M753" s="748"/>
      <c r="N753" s="748"/>
      <c r="O753" s="748"/>
      <c r="P753" s="748"/>
    </row>
    <row r="754">
      <c r="A754" s="748"/>
      <c r="B754" s="741"/>
      <c r="C754" s="77"/>
      <c r="D754" s="77"/>
      <c r="E754" s="748"/>
      <c r="F754" s="748"/>
      <c r="G754" s="748"/>
      <c r="H754" s="748"/>
      <c r="I754" s="748"/>
      <c r="J754" s="748"/>
      <c r="K754" s="748"/>
      <c r="L754" s="748"/>
      <c r="M754" s="748"/>
      <c r="N754" s="748"/>
      <c r="O754" s="748"/>
      <c r="P754" s="748"/>
    </row>
    <row r="755">
      <c r="A755" s="748"/>
      <c r="B755" s="741"/>
      <c r="C755" s="77"/>
      <c r="D755" s="77"/>
      <c r="E755" s="748"/>
      <c r="F755" s="748"/>
      <c r="G755" s="748"/>
      <c r="H755" s="748"/>
      <c r="I755" s="748"/>
      <c r="J755" s="748"/>
      <c r="K755" s="748"/>
      <c r="L755" s="748"/>
      <c r="M755" s="748"/>
      <c r="N755" s="748"/>
      <c r="O755" s="748"/>
      <c r="P755" s="748"/>
    </row>
    <row r="756">
      <c r="A756" s="748"/>
      <c r="B756" s="741"/>
      <c r="C756" s="77"/>
      <c r="D756" s="77"/>
      <c r="E756" s="748"/>
      <c r="F756" s="748"/>
      <c r="G756" s="748"/>
      <c r="H756" s="748"/>
      <c r="I756" s="748"/>
      <c r="J756" s="748"/>
      <c r="K756" s="748"/>
      <c r="L756" s="748"/>
      <c r="M756" s="748"/>
      <c r="N756" s="748"/>
      <c r="O756" s="748"/>
      <c r="P756" s="748"/>
    </row>
    <row r="757">
      <c r="A757" s="748"/>
      <c r="B757" s="741"/>
      <c r="C757" s="77"/>
      <c r="D757" s="77"/>
      <c r="E757" s="748"/>
      <c r="F757" s="748"/>
      <c r="G757" s="748"/>
      <c r="H757" s="748"/>
      <c r="I757" s="748"/>
      <c r="J757" s="748"/>
      <c r="K757" s="748"/>
      <c r="L757" s="748"/>
      <c r="M757" s="748"/>
      <c r="N757" s="748"/>
      <c r="O757" s="748"/>
      <c r="P757" s="748"/>
    </row>
    <row r="758">
      <c r="A758" s="748"/>
      <c r="B758" s="741"/>
      <c r="C758" s="77"/>
      <c r="D758" s="77"/>
      <c r="E758" s="748"/>
      <c r="F758" s="748"/>
      <c r="G758" s="748"/>
      <c r="H758" s="748"/>
      <c r="I758" s="748"/>
      <c r="J758" s="748"/>
      <c r="K758" s="748"/>
      <c r="L758" s="748"/>
      <c r="M758" s="748"/>
      <c r="N758" s="748"/>
      <c r="O758" s="748"/>
      <c r="P758" s="748"/>
    </row>
    <row r="759">
      <c r="A759" s="748"/>
      <c r="B759" s="741"/>
      <c r="C759" s="77"/>
      <c r="D759" s="77"/>
      <c r="E759" s="748"/>
      <c r="F759" s="748"/>
      <c r="G759" s="748"/>
      <c r="H759" s="748"/>
      <c r="I759" s="748"/>
      <c r="J759" s="748"/>
      <c r="K759" s="748"/>
      <c r="L759" s="748"/>
      <c r="M759" s="748"/>
      <c r="N759" s="748"/>
      <c r="O759" s="748"/>
      <c r="P759" s="748"/>
    </row>
    <row r="760">
      <c r="A760" s="748"/>
      <c r="B760" s="741"/>
      <c r="C760" s="77"/>
      <c r="D760" s="77"/>
      <c r="E760" s="748"/>
      <c r="F760" s="748"/>
      <c r="G760" s="748"/>
      <c r="H760" s="748"/>
      <c r="I760" s="748"/>
      <c r="J760" s="748"/>
      <c r="K760" s="748"/>
      <c r="L760" s="748"/>
      <c r="M760" s="748"/>
      <c r="N760" s="748"/>
      <c r="O760" s="748"/>
      <c r="P760" s="748"/>
    </row>
    <row r="761">
      <c r="A761" s="748"/>
      <c r="B761" s="741"/>
      <c r="C761" s="77"/>
      <c r="D761" s="77"/>
      <c r="E761" s="748"/>
      <c r="F761" s="748"/>
      <c r="G761" s="748"/>
      <c r="H761" s="748"/>
      <c r="I761" s="748"/>
      <c r="J761" s="748"/>
      <c r="K761" s="748"/>
      <c r="L761" s="748"/>
      <c r="M761" s="748"/>
      <c r="N761" s="748"/>
      <c r="O761" s="748"/>
      <c r="P761" s="748"/>
    </row>
    <row r="762">
      <c r="A762" s="748"/>
      <c r="B762" s="741"/>
      <c r="C762" s="77"/>
      <c r="D762" s="77"/>
      <c r="E762" s="748"/>
      <c r="F762" s="748"/>
      <c r="G762" s="748"/>
      <c r="H762" s="748"/>
      <c r="I762" s="748"/>
      <c r="J762" s="748"/>
      <c r="K762" s="748"/>
      <c r="L762" s="748"/>
      <c r="M762" s="748"/>
      <c r="N762" s="748"/>
      <c r="O762" s="748"/>
      <c r="P762" s="748"/>
    </row>
    <row r="763">
      <c r="A763" s="748"/>
      <c r="B763" s="741"/>
      <c r="C763" s="77"/>
      <c r="D763" s="77"/>
      <c r="E763" s="748"/>
      <c r="F763" s="748"/>
      <c r="G763" s="748"/>
      <c r="H763" s="748"/>
      <c r="I763" s="748"/>
      <c r="J763" s="748"/>
      <c r="K763" s="748"/>
      <c r="L763" s="748"/>
      <c r="M763" s="748"/>
      <c r="N763" s="748"/>
      <c r="O763" s="748"/>
      <c r="P763" s="748"/>
    </row>
    <row r="764">
      <c r="A764" s="748"/>
      <c r="B764" s="741"/>
      <c r="C764" s="77"/>
      <c r="D764" s="77"/>
      <c r="E764" s="748"/>
      <c r="F764" s="748"/>
      <c r="G764" s="748"/>
      <c r="H764" s="748"/>
      <c r="I764" s="748"/>
      <c r="J764" s="748"/>
      <c r="K764" s="748"/>
      <c r="L764" s="748"/>
      <c r="M764" s="748"/>
      <c r="N764" s="748"/>
      <c r="O764" s="748"/>
      <c r="P764" s="748"/>
    </row>
    <row r="765">
      <c r="A765" s="748"/>
      <c r="B765" s="741"/>
      <c r="C765" s="77"/>
      <c r="D765" s="77"/>
      <c r="E765" s="748"/>
      <c r="F765" s="748"/>
      <c r="G765" s="748"/>
      <c r="H765" s="748"/>
      <c r="I765" s="748"/>
      <c r="J765" s="748"/>
      <c r="K765" s="748"/>
      <c r="L765" s="748"/>
      <c r="M765" s="748"/>
      <c r="N765" s="748"/>
      <c r="O765" s="748"/>
      <c r="P765" s="748"/>
    </row>
    <row r="766">
      <c r="A766" s="748"/>
      <c r="B766" s="741"/>
      <c r="C766" s="77"/>
      <c r="D766" s="77"/>
      <c r="E766" s="748"/>
      <c r="F766" s="748"/>
      <c r="G766" s="748"/>
      <c r="H766" s="748"/>
      <c r="I766" s="748"/>
      <c r="J766" s="748"/>
      <c r="K766" s="748"/>
      <c r="L766" s="748"/>
      <c r="M766" s="748"/>
      <c r="N766" s="748"/>
      <c r="O766" s="748"/>
      <c r="P766" s="748"/>
    </row>
    <row r="767">
      <c r="A767" s="748"/>
      <c r="B767" s="741"/>
      <c r="C767" s="77"/>
      <c r="D767" s="77"/>
      <c r="E767" s="748"/>
      <c r="F767" s="748"/>
      <c r="G767" s="748"/>
      <c r="H767" s="748"/>
      <c r="I767" s="748"/>
      <c r="J767" s="748"/>
      <c r="K767" s="748"/>
      <c r="L767" s="748"/>
      <c r="M767" s="748"/>
      <c r="N767" s="748"/>
      <c r="O767" s="748"/>
      <c r="P767" s="748"/>
    </row>
    <row r="768">
      <c r="A768" s="748"/>
      <c r="B768" s="741"/>
      <c r="C768" s="77"/>
      <c r="D768" s="77"/>
      <c r="E768" s="748"/>
      <c r="F768" s="748"/>
      <c r="G768" s="748"/>
      <c r="H768" s="748"/>
      <c r="I768" s="748"/>
      <c r="J768" s="748"/>
      <c r="K768" s="748"/>
      <c r="L768" s="748"/>
      <c r="M768" s="748"/>
      <c r="N768" s="748"/>
      <c r="O768" s="748"/>
      <c r="P768" s="748"/>
    </row>
    <row r="769">
      <c r="A769" s="748"/>
      <c r="B769" s="741"/>
      <c r="C769" s="77"/>
      <c r="D769" s="77"/>
      <c r="E769" s="748"/>
      <c r="F769" s="748"/>
      <c r="G769" s="748"/>
      <c r="H769" s="748"/>
      <c r="I769" s="748"/>
      <c r="J769" s="748"/>
      <c r="K769" s="748"/>
      <c r="L769" s="748"/>
      <c r="M769" s="748"/>
      <c r="N769" s="748"/>
      <c r="O769" s="748"/>
      <c r="P769" s="748"/>
    </row>
    <row r="770">
      <c r="A770" s="748"/>
      <c r="B770" s="741"/>
      <c r="C770" s="77"/>
      <c r="D770" s="77"/>
      <c r="E770" s="748"/>
      <c r="F770" s="748"/>
      <c r="G770" s="748"/>
      <c r="H770" s="748"/>
      <c r="I770" s="748"/>
      <c r="J770" s="748"/>
      <c r="K770" s="748"/>
      <c r="L770" s="748"/>
      <c r="M770" s="748"/>
      <c r="N770" s="748"/>
      <c r="O770" s="748"/>
      <c r="P770" s="748"/>
    </row>
    <row r="771">
      <c r="A771" s="748"/>
      <c r="B771" s="741"/>
      <c r="C771" s="77"/>
      <c r="D771" s="77"/>
      <c r="E771" s="748"/>
      <c r="F771" s="748"/>
      <c r="G771" s="748"/>
      <c r="H771" s="748"/>
      <c r="I771" s="748"/>
      <c r="J771" s="748"/>
      <c r="K771" s="748"/>
      <c r="L771" s="748"/>
      <c r="M771" s="748"/>
      <c r="N771" s="748"/>
      <c r="O771" s="748"/>
      <c r="P771" s="748"/>
    </row>
    <row r="772">
      <c r="A772" s="748"/>
      <c r="B772" s="741"/>
      <c r="C772" s="77"/>
      <c r="D772" s="77"/>
      <c r="E772" s="748"/>
      <c r="F772" s="748"/>
      <c r="G772" s="748"/>
      <c r="H772" s="748"/>
      <c r="I772" s="748"/>
      <c r="J772" s="748"/>
      <c r="K772" s="748"/>
      <c r="L772" s="748"/>
      <c r="M772" s="748"/>
      <c r="N772" s="748"/>
      <c r="O772" s="748"/>
      <c r="P772" s="748"/>
    </row>
    <row r="773">
      <c r="A773" s="748"/>
      <c r="B773" s="741"/>
      <c r="C773" s="77"/>
      <c r="D773" s="77"/>
      <c r="E773" s="748"/>
      <c r="F773" s="748"/>
      <c r="G773" s="748"/>
      <c r="H773" s="748"/>
      <c r="I773" s="748"/>
      <c r="J773" s="748"/>
      <c r="K773" s="748"/>
      <c r="L773" s="748"/>
      <c r="M773" s="748"/>
      <c r="N773" s="748"/>
      <c r="O773" s="748"/>
      <c r="P773" s="748"/>
    </row>
    <row r="774">
      <c r="A774" s="748"/>
      <c r="B774" s="741"/>
      <c r="C774" s="77"/>
      <c r="D774" s="77"/>
      <c r="E774" s="748"/>
      <c r="F774" s="748"/>
      <c r="G774" s="748"/>
      <c r="H774" s="748"/>
      <c r="I774" s="748"/>
      <c r="J774" s="748"/>
      <c r="K774" s="748"/>
      <c r="L774" s="748"/>
      <c r="M774" s="748"/>
      <c r="N774" s="748"/>
      <c r="O774" s="748"/>
      <c r="P774" s="748"/>
    </row>
    <row r="775">
      <c r="A775" s="748"/>
      <c r="B775" s="741"/>
      <c r="C775" s="77"/>
      <c r="D775" s="77"/>
      <c r="E775" s="748"/>
      <c r="F775" s="748"/>
      <c r="G775" s="748"/>
      <c r="H775" s="748"/>
      <c r="I775" s="748"/>
      <c r="J775" s="748"/>
      <c r="K775" s="748"/>
      <c r="L775" s="748"/>
      <c r="M775" s="748"/>
      <c r="N775" s="748"/>
      <c r="O775" s="748"/>
      <c r="P775" s="748"/>
    </row>
    <row r="776">
      <c r="A776" s="748"/>
      <c r="B776" s="741"/>
      <c r="C776" s="77"/>
      <c r="D776" s="77"/>
      <c r="E776" s="748"/>
      <c r="F776" s="748"/>
      <c r="G776" s="748"/>
      <c r="H776" s="748"/>
      <c r="I776" s="748"/>
      <c r="J776" s="748"/>
      <c r="K776" s="748"/>
      <c r="L776" s="748"/>
      <c r="M776" s="748"/>
      <c r="N776" s="748"/>
      <c r="O776" s="748"/>
      <c r="P776" s="748"/>
    </row>
    <row r="777">
      <c r="A777" s="748"/>
      <c r="B777" s="741"/>
      <c r="C777" s="77"/>
      <c r="D777" s="77"/>
      <c r="E777" s="748"/>
      <c r="F777" s="748"/>
      <c r="G777" s="748"/>
      <c r="H777" s="748"/>
      <c r="I777" s="748"/>
      <c r="J777" s="748"/>
      <c r="K777" s="748"/>
      <c r="L777" s="748"/>
      <c r="M777" s="748"/>
      <c r="N777" s="748"/>
      <c r="O777" s="748"/>
      <c r="P777" s="748"/>
    </row>
    <row r="778">
      <c r="A778" s="748"/>
      <c r="B778" s="741"/>
      <c r="C778" s="77"/>
      <c r="D778" s="77"/>
      <c r="E778" s="748"/>
      <c r="F778" s="748"/>
      <c r="G778" s="748"/>
      <c r="H778" s="748"/>
      <c r="I778" s="748"/>
      <c r="J778" s="748"/>
      <c r="K778" s="748"/>
      <c r="L778" s="748"/>
      <c r="M778" s="748"/>
      <c r="N778" s="748"/>
      <c r="O778" s="748"/>
      <c r="P778" s="748"/>
    </row>
    <row r="779">
      <c r="A779" s="748"/>
      <c r="B779" s="741"/>
      <c r="C779" s="77"/>
      <c r="D779" s="77"/>
      <c r="E779" s="748"/>
      <c r="F779" s="748"/>
      <c r="G779" s="748"/>
      <c r="H779" s="748"/>
      <c r="I779" s="748"/>
      <c r="J779" s="748"/>
      <c r="K779" s="748"/>
      <c r="L779" s="748"/>
      <c r="M779" s="748"/>
      <c r="N779" s="748"/>
      <c r="O779" s="748"/>
      <c r="P779" s="748"/>
    </row>
    <row r="780">
      <c r="A780" s="748"/>
      <c r="B780" s="741"/>
      <c r="C780" s="77"/>
      <c r="D780" s="77"/>
      <c r="E780" s="748"/>
      <c r="F780" s="748"/>
      <c r="G780" s="748"/>
      <c r="H780" s="748"/>
      <c r="I780" s="748"/>
      <c r="J780" s="748"/>
      <c r="K780" s="748"/>
      <c r="L780" s="748"/>
      <c r="M780" s="748"/>
      <c r="N780" s="748"/>
      <c r="O780" s="748"/>
      <c r="P780" s="748"/>
    </row>
    <row r="781">
      <c r="A781" s="748"/>
      <c r="B781" s="741"/>
      <c r="C781" s="77"/>
      <c r="D781" s="77"/>
      <c r="E781" s="748"/>
      <c r="F781" s="748"/>
      <c r="G781" s="748"/>
      <c r="H781" s="748"/>
      <c r="I781" s="748"/>
      <c r="J781" s="748"/>
      <c r="K781" s="748"/>
      <c r="L781" s="748"/>
      <c r="M781" s="748"/>
      <c r="N781" s="748"/>
      <c r="O781" s="748"/>
      <c r="P781" s="748"/>
    </row>
    <row r="782">
      <c r="A782" s="748"/>
      <c r="B782" s="741"/>
      <c r="C782" s="77"/>
      <c r="D782" s="77"/>
      <c r="E782" s="748"/>
      <c r="F782" s="748"/>
      <c r="G782" s="748"/>
      <c r="H782" s="748"/>
      <c r="I782" s="748"/>
      <c r="J782" s="748"/>
      <c r="K782" s="748"/>
      <c r="L782" s="748"/>
      <c r="M782" s="748"/>
      <c r="N782" s="748"/>
      <c r="O782" s="748"/>
      <c r="P782" s="748"/>
    </row>
    <row r="783">
      <c r="A783" s="748"/>
      <c r="B783" s="741"/>
      <c r="C783" s="77"/>
      <c r="D783" s="77"/>
      <c r="E783" s="748"/>
      <c r="F783" s="748"/>
      <c r="G783" s="748"/>
      <c r="H783" s="748"/>
      <c r="I783" s="748"/>
      <c r="J783" s="748"/>
      <c r="K783" s="748"/>
      <c r="L783" s="748"/>
      <c r="M783" s="748"/>
      <c r="N783" s="748"/>
      <c r="O783" s="748"/>
      <c r="P783" s="748"/>
    </row>
    <row r="784">
      <c r="A784" s="748"/>
      <c r="B784" s="741"/>
      <c r="C784" s="77"/>
      <c r="D784" s="77"/>
      <c r="E784" s="748"/>
      <c r="F784" s="748"/>
      <c r="G784" s="748"/>
      <c r="H784" s="748"/>
      <c r="I784" s="748"/>
      <c r="J784" s="748"/>
      <c r="K784" s="748"/>
      <c r="L784" s="748"/>
      <c r="M784" s="748"/>
      <c r="N784" s="748"/>
      <c r="O784" s="748"/>
      <c r="P784" s="748"/>
    </row>
    <row r="785">
      <c r="A785" s="748"/>
      <c r="B785" s="741"/>
      <c r="C785" s="77"/>
      <c r="D785" s="77"/>
      <c r="E785" s="748"/>
      <c r="F785" s="748"/>
      <c r="G785" s="748"/>
      <c r="H785" s="748"/>
      <c r="I785" s="748"/>
      <c r="J785" s="748"/>
      <c r="K785" s="748"/>
      <c r="L785" s="748"/>
      <c r="M785" s="748"/>
      <c r="N785" s="748"/>
      <c r="O785" s="748"/>
      <c r="P785" s="748"/>
    </row>
    <row r="786">
      <c r="A786" s="748"/>
      <c r="B786" s="741"/>
      <c r="C786" s="77"/>
      <c r="D786" s="77"/>
      <c r="E786" s="748"/>
      <c r="F786" s="748"/>
      <c r="G786" s="748"/>
      <c r="H786" s="748"/>
      <c r="I786" s="748"/>
      <c r="J786" s="748"/>
      <c r="K786" s="748"/>
      <c r="L786" s="748"/>
      <c r="M786" s="748"/>
      <c r="N786" s="748"/>
      <c r="O786" s="748"/>
      <c r="P786" s="748"/>
    </row>
    <row r="787">
      <c r="A787" s="748"/>
      <c r="B787" s="741"/>
      <c r="C787" s="77"/>
      <c r="D787" s="77"/>
      <c r="E787" s="748"/>
      <c r="F787" s="748"/>
      <c r="G787" s="748"/>
      <c r="H787" s="748"/>
      <c r="I787" s="748"/>
      <c r="J787" s="748"/>
      <c r="K787" s="748"/>
      <c r="L787" s="748"/>
      <c r="M787" s="748"/>
      <c r="N787" s="748"/>
      <c r="O787" s="748"/>
      <c r="P787" s="748"/>
    </row>
    <row r="788">
      <c r="A788" s="748"/>
      <c r="B788" s="741"/>
      <c r="C788" s="77"/>
      <c r="D788" s="77"/>
      <c r="E788" s="748"/>
      <c r="F788" s="748"/>
      <c r="G788" s="748"/>
      <c r="H788" s="748"/>
      <c r="I788" s="748"/>
      <c r="J788" s="748"/>
      <c r="K788" s="748"/>
      <c r="L788" s="748"/>
      <c r="M788" s="748"/>
      <c r="N788" s="748"/>
      <c r="O788" s="748"/>
      <c r="P788" s="748"/>
    </row>
    <row r="789">
      <c r="A789" s="748"/>
      <c r="B789" s="741"/>
      <c r="C789" s="77"/>
      <c r="D789" s="77"/>
      <c r="E789" s="748"/>
      <c r="F789" s="748"/>
      <c r="G789" s="748"/>
      <c r="H789" s="748"/>
      <c r="I789" s="748"/>
      <c r="J789" s="748"/>
      <c r="K789" s="748"/>
      <c r="L789" s="748"/>
      <c r="M789" s="748"/>
      <c r="N789" s="748"/>
      <c r="O789" s="748"/>
      <c r="P789" s="748"/>
    </row>
    <row r="790">
      <c r="A790" s="748"/>
      <c r="B790" s="741"/>
      <c r="C790" s="77"/>
      <c r="D790" s="77"/>
      <c r="E790" s="748"/>
      <c r="F790" s="748"/>
      <c r="G790" s="748"/>
      <c r="H790" s="748"/>
      <c r="I790" s="748"/>
      <c r="J790" s="748"/>
      <c r="K790" s="748"/>
      <c r="L790" s="748"/>
      <c r="M790" s="748"/>
      <c r="N790" s="748"/>
      <c r="O790" s="748"/>
      <c r="P790" s="748"/>
    </row>
    <row r="791">
      <c r="A791" s="748"/>
      <c r="B791" s="741"/>
      <c r="C791" s="77"/>
      <c r="D791" s="77"/>
      <c r="E791" s="748"/>
      <c r="F791" s="748"/>
      <c r="G791" s="748"/>
      <c r="H791" s="748"/>
      <c r="I791" s="748"/>
      <c r="J791" s="748"/>
      <c r="K791" s="748"/>
      <c r="L791" s="748"/>
      <c r="M791" s="748"/>
      <c r="N791" s="748"/>
      <c r="O791" s="748"/>
      <c r="P791" s="748"/>
    </row>
    <row r="792">
      <c r="A792" s="748"/>
      <c r="B792" s="741"/>
      <c r="C792" s="77"/>
      <c r="D792" s="77"/>
      <c r="E792" s="748"/>
      <c r="F792" s="748"/>
      <c r="G792" s="748"/>
      <c r="H792" s="748"/>
      <c r="I792" s="748"/>
      <c r="J792" s="748"/>
      <c r="K792" s="748"/>
      <c r="L792" s="748"/>
      <c r="M792" s="748"/>
      <c r="N792" s="748"/>
      <c r="O792" s="748"/>
      <c r="P792" s="748"/>
    </row>
    <row r="793">
      <c r="A793" s="748"/>
      <c r="B793" s="741"/>
      <c r="C793" s="77"/>
      <c r="D793" s="77"/>
      <c r="E793" s="748"/>
      <c r="F793" s="748"/>
      <c r="G793" s="748"/>
      <c r="H793" s="748"/>
      <c r="I793" s="748"/>
      <c r="J793" s="748"/>
      <c r="K793" s="748"/>
      <c r="L793" s="748"/>
      <c r="M793" s="748"/>
      <c r="N793" s="748"/>
      <c r="O793" s="748"/>
      <c r="P793" s="748"/>
    </row>
    <row r="794">
      <c r="A794" s="748"/>
      <c r="B794" s="741"/>
      <c r="C794" s="77"/>
      <c r="D794" s="77"/>
      <c r="E794" s="748"/>
      <c r="F794" s="748"/>
      <c r="G794" s="748"/>
      <c r="H794" s="748"/>
      <c r="I794" s="748"/>
      <c r="J794" s="748"/>
      <c r="K794" s="748"/>
      <c r="L794" s="748"/>
      <c r="M794" s="748"/>
      <c r="N794" s="748"/>
      <c r="O794" s="748"/>
      <c r="P794" s="748"/>
    </row>
    <row r="795">
      <c r="A795" s="748"/>
      <c r="B795" s="741"/>
      <c r="C795" s="77"/>
      <c r="D795" s="77"/>
      <c r="E795" s="748"/>
      <c r="F795" s="748"/>
      <c r="G795" s="748"/>
      <c r="H795" s="748"/>
      <c r="I795" s="748"/>
      <c r="J795" s="748"/>
      <c r="K795" s="748"/>
      <c r="L795" s="748"/>
      <c r="M795" s="748"/>
      <c r="N795" s="748"/>
      <c r="O795" s="748"/>
      <c r="P795" s="748"/>
    </row>
    <row r="796">
      <c r="A796" s="748"/>
      <c r="B796" s="741"/>
      <c r="C796" s="77"/>
      <c r="D796" s="77"/>
      <c r="E796" s="748"/>
      <c r="F796" s="748"/>
      <c r="G796" s="748"/>
      <c r="H796" s="748"/>
      <c r="I796" s="748"/>
      <c r="J796" s="748"/>
      <c r="K796" s="748"/>
      <c r="L796" s="748"/>
      <c r="M796" s="748"/>
      <c r="N796" s="748"/>
      <c r="O796" s="748"/>
      <c r="P796" s="748"/>
    </row>
    <row r="797">
      <c r="A797" s="748"/>
      <c r="B797" s="741"/>
      <c r="C797" s="77"/>
      <c r="D797" s="77"/>
      <c r="E797" s="748"/>
      <c r="F797" s="748"/>
      <c r="G797" s="748"/>
      <c r="H797" s="748"/>
      <c r="I797" s="748"/>
      <c r="J797" s="748"/>
      <c r="K797" s="748"/>
      <c r="L797" s="748"/>
      <c r="M797" s="748"/>
      <c r="N797" s="748"/>
      <c r="O797" s="748"/>
      <c r="P797" s="748"/>
    </row>
    <row r="798">
      <c r="A798" s="748"/>
      <c r="B798" s="741"/>
      <c r="C798" s="77"/>
      <c r="D798" s="77"/>
      <c r="E798" s="748"/>
      <c r="F798" s="748"/>
      <c r="G798" s="748"/>
      <c r="H798" s="748"/>
      <c r="I798" s="748"/>
      <c r="J798" s="748"/>
      <c r="K798" s="748"/>
      <c r="L798" s="748"/>
      <c r="M798" s="748"/>
      <c r="N798" s="748"/>
      <c r="O798" s="748"/>
      <c r="P798" s="748"/>
    </row>
    <row r="799">
      <c r="A799" s="748"/>
      <c r="B799" s="741"/>
      <c r="C799" s="77"/>
      <c r="D799" s="77"/>
      <c r="E799" s="748"/>
      <c r="F799" s="748"/>
      <c r="G799" s="748"/>
      <c r="H799" s="748"/>
      <c r="I799" s="748"/>
      <c r="J799" s="748"/>
      <c r="K799" s="748"/>
      <c r="L799" s="748"/>
      <c r="M799" s="748"/>
      <c r="N799" s="748"/>
      <c r="O799" s="748"/>
      <c r="P799" s="748"/>
    </row>
    <row r="800">
      <c r="A800" s="748"/>
      <c r="B800" s="741"/>
      <c r="C800" s="77"/>
      <c r="D800" s="77"/>
      <c r="E800" s="748"/>
      <c r="F800" s="748"/>
      <c r="G800" s="748"/>
      <c r="H800" s="748"/>
      <c r="I800" s="748"/>
      <c r="J800" s="748"/>
      <c r="K800" s="748"/>
      <c r="L800" s="748"/>
      <c r="M800" s="748"/>
      <c r="N800" s="748"/>
      <c r="O800" s="748"/>
      <c r="P800" s="748"/>
    </row>
    <row r="801">
      <c r="A801" s="748"/>
      <c r="B801" s="741"/>
      <c r="C801" s="77"/>
      <c r="D801" s="77"/>
      <c r="E801" s="748"/>
      <c r="F801" s="748"/>
      <c r="G801" s="748"/>
      <c r="H801" s="748"/>
      <c r="I801" s="748"/>
      <c r="J801" s="748"/>
      <c r="K801" s="748"/>
      <c r="L801" s="748"/>
      <c r="M801" s="748"/>
      <c r="N801" s="748"/>
      <c r="O801" s="748"/>
      <c r="P801" s="748"/>
    </row>
    <row r="802">
      <c r="A802" s="748"/>
      <c r="B802" s="741"/>
      <c r="C802" s="77"/>
      <c r="D802" s="77"/>
      <c r="E802" s="748"/>
      <c r="F802" s="748"/>
      <c r="G802" s="748"/>
      <c r="H802" s="748"/>
      <c r="I802" s="748"/>
      <c r="J802" s="748"/>
      <c r="K802" s="748"/>
      <c r="L802" s="748"/>
      <c r="M802" s="748"/>
      <c r="N802" s="748"/>
      <c r="O802" s="748"/>
      <c r="P802" s="748"/>
    </row>
    <row r="803">
      <c r="A803" s="748"/>
      <c r="B803" s="741"/>
      <c r="C803" s="77"/>
      <c r="D803" s="77"/>
      <c r="E803" s="748"/>
      <c r="F803" s="748"/>
      <c r="G803" s="748"/>
      <c r="H803" s="748"/>
      <c r="I803" s="748"/>
      <c r="J803" s="748"/>
      <c r="K803" s="748"/>
      <c r="L803" s="748"/>
      <c r="M803" s="748"/>
      <c r="N803" s="748"/>
      <c r="O803" s="748"/>
      <c r="P803" s="748"/>
    </row>
    <row r="804">
      <c r="A804" s="748"/>
      <c r="B804" s="741"/>
      <c r="C804" s="77"/>
      <c r="D804" s="77"/>
      <c r="E804" s="748"/>
      <c r="F804" s="748"/>
      <c r="G804" s="748"/>
      <c r="H804" s="748"/>
      <c r="I804" s="748"/>
      <c r="J804" s="748"/>
      <c r="K804" s="748"/>
      <c r="L804" s="748"/>
      <c r="M804" s="748"/>
      <c r="N804" s="748"/>
      <c r="O804" s="748"/>
      <c r="P804" s="748"/>
    </row>
    <row r="805">
      <c r="A805" s="748"/>
      <c r="B805" s="741"/>
      <c r="C805" s="77"/>
      <c r="D805" s="77"/>
      <c r="E805" s="748"/>
      <c r="F805" s="748"/>
      <c r="G805" s="748"/>
      <c r="H805" s="748"/>
      <c r="I805" s="748"/>
      <c r="J805" s="748"/>
      <c r="K805" s="748"/>
      <c r="L805" s="748"/>
      <c r="M805" s="748"/>
      <c r="N805" s="748"/>
      <c r="O805" s="748"/>
      <c r="P805" s="748"/>
    </row>
    <row r="806">
      <c r="A806" s="748"/>
      <c r="B806" s="741"/>
      <c r="C806" s="77"/>
      <c r="D806" s="77"/>
      <c r="E806" s="748"/>
      <c r="F806" s="748"/>
      <c r="G806" s="748"/>
      <c r="H806" s="748"/>
      <c r="I806" s="748"/>
      <c r="J806" s="748"/>
      <c r="K806" s="748"/>
      <c r="L806" s="748"/>
      <c r="M806" s="748"/>
      <c r="N806" s="748"/>
      <c r="O806" s="748"/>
      <c r="P806" s="748"/>
    </row>
    <row r="807">
      <c r="A807" s="748"/>
      <c r="B807" s="741"/>
      <c r="C807" s="77"/>
      <c r="D807" s="77"/>
      <c r="E807" s="748"/>
      <c r="F807" s="748"/>
      <c r="G807" s="748"/>
      <c r="H807" s="748"/>
      <c r="I807" s="748"/>
      <c r="J807" s="748"/>
      <c r="K807" s="748"/>
      <c r="L807" s="748"/>
      <c r="M807" s="748"/>
      <c r="N807" s="748"/>
      <c r="O807" s="748"/>
      <c r="P807" s="748"/>
    </row>
    <row r="808">
      <c r="A808" s="748"/>
      <c r="B808" s="741"/>
      <c r="C808" s="77"/>
      <c r="D808" s="77"/>
      <c r="E808" s="748"/>
      <c r="F808" s="748"/>
      <c r="G808" s="748"/>
      <c r="H808" s="748"/>
      <c r="I808" s="748"/>
      <c r="J808" s="748"/>
      <c r="K808" s="748"/>
      <c r="L808" s="748"/>
      <c r="M808" s="748"/>
      <c r="N808" s="748"/>
      <c r="O808" s="748"/>
      <c r="P808" s="748"/>
    </row>
    <row r="809">
      <c r="A809" s="748"/>
      <c r="B809" s="741"/>
      <c r="C809" s="77"/>
      <c r="D809" s="77"/>
      <c r="E809" s="748"/>
      <c r="F809" s="748"/>
      <c r="G809" s="748"/>
      <c r="H809" s="748"/>
      <c r="I809" s="748"/>
      <c r="J809" s="748"/>
      <c r="K809" s="748"/>
      <c r="L809" s="748"/>
      <c r="M809" s="748"/>
      <c r="N809" s="748"/>
      <c r="O809" s="748"/>
      <c r="P809" s="748"/>
    </row>
    <row r="810">
      <c r="A810" s="748"/>
      <c r="B810" s="741"/>
      <c r="C810" s="77"/>
      <c r="D810" s="77"/>
      <c r="E810" s="748"/>
      <c r="F810" s="748"/>
      <c r="G810" s="748"/>
      <c r="H810" s="748"/>
      <c r="I810" s="748"/>
      <c r="J810" s="748"/>
      <c r="K810" s="748"/>
      <c r="L810" s="748"/>
      <c r="M810" s="748"/>
      <c r="N810" s="748"/>
      <c r="O810" s="748"/>
      <c r="P810" s="748"/>
    </row>
    <row r="811">
      <c r="A811" s="748"/>
      <c r="B811" s="741"/>
      <c r="C811" s="77"/>
      <c r="D811" s="77"/>
      <c r="E811" s="748"/>
      <c r="F811" s="748"/>
      <c r="G811" s="748"/>
      <c r="H811" s="748"/>
      <c r="I811" s="748"/>
      <c r="J811" s="748"/>
      <c r="K811" s="748"/>
      <c r="L811" s="748"/>
      <c r="M811" s="748"/>
      <c r="N811" s="748"/>
      <c r="O811" s="748"/>
      <c r="P811" s="748"/>
    </row>
    <row r="812">
      <c r="A812" s="748"/>
      <c r="B812" s="741"/>
      <c r="C812" s="77"/>
      <c r="D812" s="77"/>
      <c r="E812" s="748"/>
      <c r="F812" s="748"/>
      <c r="G812" s="748"/>
      <c r="H812" s="748"/>
      <c r="I812" s="748"/>
      <c r="J812" s="748"/>
      <c r="K812" s="748"/>
      <c r="L812" s="748"/>
      <c r="M812" s="748"/>
      <c r="N812" s="748"/>
      <c r="O812" s="748"/>
      <c r="P812" s="748"/>
    </row>
    <row r="813">
      <c r="A813" s="748"/>
      <c r="B813" s="741"/>
      <c r="C813" s="77"/>
      <c r="D813" s="77"/>
      <c r="E813" s="748"/>
      <c r="F813" s="748"/>
      <c r="G813" s="748"/>
      <c r="H813" s="748"/>
      <c r="I813" s="748"/>
      <c r="J813" s="748"/>
      <c r="K813" s="748"/>
      <c r="L813" s="748"/>
      <c r="M813" s="748"/>
      <c r="N813" s="748"/>
      <c r="O813" s="748"/>
      <c r="P813" s="748"/>
    </row>
    <row r="814">
      <c r="A814" s="748"/>
      <c r="B814" s="741"/>
      <c r="C814" s="77"/>
      <c r="D814" s="77"/>
      <c r="E814" s="748"/>
      <c r="F814" s="748"/>
      <c r="G814" s="748"/>
      <c r="H814" s="748"/>
      <c r="I814" s="748"/>
      <c r="J814" s="748"/>
      <c r="K814" s="748"/>
      <c r="L814" s="748"/>
      <c r="M814" s="748"/>
      <c r="N814" s="748"/>
      <c r="O814" s="748"/>
      <c r="P814" s="748"/>
    </row>
    <row r="815">
      <c r="A815" s="748"/>
      <c r="B815" s="741"/>
      <c r="C815" s="77"/>
      <c r="D815" s="77"/>
      <c r="E815" s="748"/>
      <c r="F815" s="748"/>
      <c r="G815" s="748"/>
      <c r="H815" s="748"/>
      <c r="I815" s="748"/>
      <c r="J815" s="748"/>
      <c r="K815" s="748"/>
      <c r="L815" s="748"/>
      <c r="M815" s="748"/>
      <c r="N815" s="748"/>
      <c r="O815" s="748"/>
      <c r="P815" s="748"/>
    </row>
    <row r="816">
      <c r="A816" s="748"/>
      <c r="B816" s="741"/>
      <c r="C816" s="77"/>
      <c r="D816" s="77"/>
      <c r="E816" s="748"/>
      <c r="F816" s="748"/>
      <c r="G816" s="748"/>
      <c r="H816" s="748"/>
      <c r="I816" s="748"/>
      <c r="J816" s="748"/>
      <c r="K816" s="748"/>
      <c r="L816" s="748"/>
      <c r="M816" s="748"/>
      <c r="N816" s="748"/>
      <c r="O816" s="748"/>
      <c r="P816" s="748"/>
    </row>
    <row r="817">
      <c r="A817" s="748"/>
      <c r="B817" s="741"/>
      <c r="C817" s="77"/>
      <c r="D817" s="77"/>
      <c r="E817" s="748"/>
      <c r="F817" s="748"/>
      <c r="G817" s="748"/>
      <c r="H817" s="748"/>
      <c r="I817" s="748"/>
      <c r="J817" s="748"/>
      <c r="K817" s="748"/>
      <c r="L817" s="748"/>
      <c r="M817" s="748"/>
      <c r="N817" s="748"/>
      <c r="O817" s="748"/>
      <c r="P817" s="748"/>
    </row>
    <row r="818">
      <c r="A818" s="748"/>
      <c r="B818" s="741"/>
      <c r="C818" s="77"/>
      <c r="D818" s="77"/>
      <c r="E818" s="748"/>
      <c r="F818" s="748"/>
      <c r="G818" s="748"/>
      <c r="H818" s="748"/>
      <c r="I818" s="748"/>
      <c r="J818" s="748"/>
      <c r="K818" s="748"/>
      <c r="L818" s="748"/>
      <c r="M818" s="748"/>
      <c r="N818" s="748"/>
      <c r="O818" s="748"/>
      <c r="P818" s="748"/>
    </row>
    <row r="819">
      <c r="A819" s="748"/>
      <c r="B819" s="741"/>
      <c r="C819" s="77"/>
      <c r="D819" s="77"/>
      <c r="E819" s="748"/>
      <c r="F819" s="748"/>
      <c r="G819" s="748"/>
      <c r="H819" s="748"/>
      <c r="I819" s="748"/>
      <c r="J819" s="748"/>
      <c r="K819" s="748"/>
      <c r="L819" s="748"/>
      <c r="M819" s="748"/>
      <c r="N819" s="748"/>
      <c r="O819" s="748"/>
      <c r="P819" s="748"/>
    </row>
    <row r="820">
      <c r="A820" s="748"/>
      <c r="B820" s="741"/>
      <c r="C820" s="77"/>
      <c r="D820" s="77"/>
      <c r="E820" s="748"/>
      <c r="F820" s="748"/>
      <c r="G820" s="748"/>
      <c r="H820" s="748"/>
      <c r="I820" s="748"/>
      <c r="J820" s="748"/>
      <c r="K820" s="748"/>
      <c r="L820" s="748"/>
      <c r="M820" s="748"/>
      <c r="N820" s="748"/>
      <c r="O820" s="748"/>
      <c r="P820" s="748"/>
    </row>
    <row r="821">
      <c r="A821" s="748"/>
      <c r="B821" s="741"/>
      <c r="C821" s="77"/>
      <c r="D821" s="77"/>
      <c r="E821" s="748"/>
      <c r="F821" s="748"/>
      <c r="G821" s="748"/>
      <c r="H821" s="748"/>
      <c r="I821" s="748"/>
      <c r="J821" s="748"/>
      <c r="K821" s="748"/>
      <c r="L821" s="748"/>
      <c r="M821" s="748"/>
      <c r="N821" s="748"/>
      <c r="O821" s="748"/>
      <c r="P821" s="748"/>
    </row>
    <row r="822">
      <c r="A822" s="748"/>
      <c r="B822" s="741"/>
      <c r="C822" s="77"/>
      <c r="D822" s="77"/>
      <c r="E822" s="748"/>
      <c r="F822" s="748"/>
      <c r="G822" s="748"/>
      <c r="H822" s="748"/>
      <c r="I822" s="748"/>
      <c r="J822" s="748"/>
      <c r="K822" s="748"/>
      <c r="L822" s="748"/>
      <c r="M822" s="748"/>
      <c r="N822" s="748"/>
      <c r="O822" s="748"/>
      <c r="P822" s="748"/>
    </row>
    <row r="823">
      <c r="A823" s="748"/>
      <c r="B823" s="741"/>
      <c r="C823" s="77"/>
      <c r="D823" s="77"/>
      <c r="E823" s="748"/>
      <c r="F823" s="748"/>
      <c r="G823" s="748"/>
      <c r="H823" s="748"/>
      <c r="I823" s="748"/>
      <c r="J823" s="748"/>
      <c r="K823" s="748"/>
      <c r="L823" s="748"/>
      <c r="M823" s="748"/>
      <c r="N823" s="748"/>
      <c r="O823" s="748"/>
      <c r="P823" s="748"/>
    </row>
    <row r="824">
      <c r="A824" s="748"/>
      <c r="B824" s="741"/>
      <c r="C824" s="77"/>
      <c r="D824" s="77"/>
      <c r="E824" s="748"/>
      <c r="F824" s="748"/>
      <c r="G824" s="748"/>
      <c r="H824" s="748"/>
      <c r="I824" s="748"/>
      <c r="J824" s="748"/>
      <c r="K824" s="748"/>
      <c r="L824" s="748"/>
      <c r="M824" s="748"/>
      <c r="N824" s="748"/>
      <c r="O824" s="748"/>
      <c r="P824" s="748"/>
    </row>
    <row r="825">
      <c r="A825" s="748"/>
      <c r="B825" s="741"/>
      <c r="C825" s="77"/>
      <c r="D825" s="77"/>
      <c r="E825" s="748"/>
      <c r="F825" s="748"/>
      <c r="G825" s="748"/>
      <c r="H825" s="748"/>
      <c r="I825" s="748"/>
      <c r="J825" s="748"/>
      <c r="K825" s="748"/>
      <c r="L825" s="748"/>
      <c r="M825" s="748"/>
      <c r="N825" s="748"/>
      <c r="O825" s="748"/>
      <c r="P825" s="748"/>
    </row>
    <row r="826">
      <c r="A826" s="748"/>
      <c r="B826" s="741"/>
      <c r="C826" s="77"/>
      <c r="D826" s="77"/>
      <c r="E826" s="748"/>
      <c r="F826" s="748"/>
      <c r="G826" s="748"/>
      <c r="H826" s="748"/>
      <c r="I826" s="748"/>
      <c r="J826" s="748"/>
      <c r="K826" s="748"/>
      <c r="L826" s="748"/>
      <c r="M826" s="748"/>
      <c r="N826" s="748"/>
      <c r="O826" s="748"/>
      <c r="P826" s="748"/>
    </row>
    <row r="827">
      <c r="A827" s="748"/>
      <c r="B827" s="741"/>
      <c r="C827" s="77"/>
      <c r="D827" s="77"/>
      <c r="E827" s="748"/>
      <c r="F827" s="748"/>
      <c r="G827" s="748"/>
      <c r="H827" s="748"/>
      <c r="I827" s="748"/>
      <c r="J827" s="748"/>
      <c r="K827" s="748"/>
      <c r="L827" s="748"/>
      <c r="M827" s="748"/>
      <c r="N827" s="748"/>
      <c r="O827" s="748"/>
      <c r="P827" s="748"/>
    </row>
    <row r="828">
      <c r="A828" s="748"/>
      <c r="B828" s="741"/>
      <c r="C828" s="77"/>
      <c r="D828" s="77"/>
      <c r="E828" s="748"/>
      <c r="F828" s="748"/>
      <c r="G828" s="748"/>
      <c r="H828" s="748"/>
      <c r="I828" s="748"/>
      <c r="J828" s="748"/>
      <c r="K828" s="748"/>
      <c r="L828" s="748"/>
      <c r="M828" s="748"/>
      <c r="N828" s="748"/>
      <c r="O828" s="748"/>
      <c r="P828" s="748"/>
    </row>
    <row r="829">
      <c r="A829" s="748"/>
      <c r="B829" s="741"/>
      <c r="C829" s="77"/>
      <c r="D829" s="77"/>
      <c r="E829" s="748"/>
      <c r="F829" s="748"/>
      <c r="G829" s="748"/>
      <c r="H829" s="748"/>
      <c r="I829" s="748"/>
      <c r="J829" s="748"/>
      <c r="K829" s="748"/>
      <c r="L829" s="748"/>
      <c r="M829" s="748"/>
      <c r="N829" s="748"/>
      <c r="O829" s="748"/>
      <c r="P829" s="748"/>
    </row>
    <row r="830">
      <c r="A830" s="748"/>
      <c r="B830" s="741"/>
      <c r="C830" s="77"/>
      <c r="D830" s="77"/>
      <c r="E830" s="748"/>
      <c r="F830" s="748"/>
      <c r="G830" s="748"/>
      <c r="H830" s="748"/>
      <c r="I830" s="748"/>
      <c r="J830" s="748"/>
      <c r="K830" s="748"/>
      <c r="L830" s="748"/>
      <c r="M830" s="748"/>
      <c r="N830" s="748"/>
      <c r="O830" s="748"/>
      <c r="P830" s="748"/>
    </row>
    <row r="831">
      <c r="A831" s="748"/>
      <c r="B831" s="741"/>
      <c r="C831" s="77"/>
      <c r="D831" s="77"/>
      <c r="E831" s="748"/>
      <c r="F831" s="748"/>
      <c r="G831" s="748"/>
      <c r="H831" s="748"/>
      <c r="I831" s="748"/>
      <c r="J831" s="748"/>
      <c r="K831" s="748"/>
      <c r="L831" s="748"/>
      <c r="M831" s="748"/>
      <c r="N831" s="748"/>
      <c r="O831" s="748"/>
      <c r="P831" s="748"/>
    </row>
    <row r="832">
      <c r="A832" s="748"/>
      <c r="B832" s="741"/>
      <c r="C832" s="77"/>
      <c r="D832" s="77"/>
      <c r="E832" s="748"/>
      <c r="F832" s="748"/>
      <c r="G832" s="748"/>
      <c r="H832" s="748"/>
      <c r="I832" s="748"/>
      <c r="J832" s="748"/>
      <c r="K832" s="748"/>
      <c r="L832" s="748"/>
      <c r="M832" s="748"/>
      <c r="N832" s="748"/>
      <c r="O832" s="748"/>
      <c r="P832" s="748"/>
    </row>
    <row r="833">
      <c r="A833" s="748"/>
      <c r="B833" s="741"/>
      <c r="C833" s="77"/>
      <c r="D833" s="77"/>
      <c r="E833" s="748"/>
      <c r="F833" s="748"/>
      <c r="G833" s="748"/>
      <c r="H833" s="748"/>
      <c r="I833" s="748"/>
      <c r="J833" s="748"/>
      <c r="K833" s="748"/>
      <c r="L833" s="748"/>
      <c r="M833" s="748"/>
      <c r="N833" s="748"/>
      <c r="O833" s="748"/>
      <c r="P833" s="748"/>
    </row>
    <row r="834">
      <c r="A834" s="748"/>
      <c r="B834" s="741"/>
      <c r="C834" s="77"/>
      <c r="D834" s="77"/>
      <c r="E834" s="748"/>
      <c r="F834" s="748"/>
      <c r="G834" s="748"/>
      <c r="H834" s="748"/>
      <c r="I834" s="748"/>
      <c r="J834" s="748"/>
      <c r="K834" s="748"/>
      <c r="L834" s="748"/>
      <c r="M834" s="748"/>
      <c r="N834" s="748"/>
      <c r="O834" s="748"/>
      <c r="P834" s="748"/>
    </row>
    <row r="835">
      <c r="A835" s="748"/>
      <c r="B835" s="741"/>
      <c r="C835" s="77"/>
      <c r="D835" s="77"/>
      <c r="E835" s="748"/>
      <c r="F835" s="748"/>
      <c r="G835" s="748"/>
      <c r="H835" s="748"/>
      <c r="I835" s="748"/>
      <c r="J835" s="748"/>
      <c r="K835" s="748"/>
      <c r="L835" s="748"/>
      <c r="M835" s="748"/>
      <c r="N835" s="748"/>
      <c r="O835" s="748"/>
      <c r="P835" s="748"/>
    </row>
    <row r="836">
      <c r="A836" s="748"/>
      <c r="B836" s="741"/>
      <c r="C836" s="77"/>
      <c r="D836" s="77"/>
      <c r="E836" s="748"/>
      <c r="F836" s="748"/>
      <c r="G836" s="748"/>
      <c r="H836" s="748"/>
      <c r="I836" s="748"/>
      <c r="J836" s="748"/>
      <c r="K836" s="748"/>
      <c r="L836" s="748"/>
      <c r="M836" s="748"/>
      <c r="N836" s="748"/>
      <c r="O836" s="748"/>
      <c r="P836" s="748"/>
    </row>
    <row r="837">
      <c r="A837" s="748"/>
      <c r="B837" s="741"/>
      <c r="C837" s="77"/>
      <c r="D837" s="77"/>
      <c r="E837" s="748"/>
      <c r="F837" s="748"/>
      <c r="G837" s="748"/>
      <c r="H837" s="748"/>
      <c r="I837" s="748"/>
      <c r="J837" s="748"/>
      <c r="K837" s="748"/>
      <c r="L837" s="748"/>
      <c r="M837" s="748"/>
      <c r="N837" s="748"/>
      <c r="O837" s="748"/>
      <c r="P837" s="748"/>
    </row>
    <row r="838">
      <c r="A838" s="748"/>
      <c r="B838" s="741"/>
      <c r="C838" s="77"/>
      <c r="D838" s="77"/>
      <c r="E838" s="748"/>
      <c r="F838" s="748"/>
      <c r="G838" s="748"/>
      <c r="H838" s="748"/>
      <c r="I838" s="748"/>
      <c r="J838" s="748"/>
      <c r="K838" s="748"/>
      <c r="L838" s="748"/>
      <c r="M838" s="748"/>
      <c r="N838" s="748"/>
      <c r="O838" s="748"/>
      <c r="P838" s="748"/>
    </row>
    <row r="839">
      <c r="A839" s="748"/>
      <c r="B839" s="741"/>
      <c r="C839" s="77"/>
      <c r="D839" s="77"/>
      <c r="E839" s="748"/>
      <c r="F839" s="748"/>
      <c r="G839" s="748"/>
      <c r="H839" s="748"/>
      <c r="I839" s="748"/>
      <c r="J839" s="748"/>
      <c r="K839" s="748"/>
      <c r="L839" s="748"/>
      <c r="M839" s="748"/>
      <c r="N839" s="748"/>
      <c r="O839" s="748"/>
      <c r="P839" s="748"/>
    </row>
    <row r="840">
      <c r="A840" s="748"/>
      <c r="B840" s="741"/>
      <c r="C840" s="77"/>
      <c r="D840" s="77"/>
      <c r="E840" s="748"/>
      <c r="F840" s="748"/>
      <c r="G840" s="748"/>
      <c r="H840" s="748"/>
      <c r="I840" s="748"/>
      <c r="J840" s="748"/>
      <c r="K840" s="748"/>
      <c r="L840" s="748"/>
      <c r="M840" s="748"/>
      <c r="N840" s="748"/>
      <c r="O840" s="748"/>
      <c r="P840" s="748"/>
    </row>
    <row r="841">
      <c r="A841" s="748"/>
      <c r="B841" s="741"/>
      <c r="C841" s="77"/>
      <c r="D841" s="77"/>
      <c r="E841" s="748"/>
      <c r="F841" s="748"/>
      <c r="G841" s="748"/>
      <c r="H841" s="748"/>
      <c r="I841" s="748"/>
      <c r="J841" s="748"/>
      <c r="K841" s="748"/>
      <c r="L841" s="748"/>
      <c r="M841" s="748"/>
      <c r="N841" s="748"/>
      <c r="O841" s="748"/>
      <c r="P841" s="748"/>
    </row>
    <row r="842">
      <c r="A842" s="748"/>
      <c r="B842" s="741"/>
      <c r="C842" s="77"/>
      <c r="D842" s="77"/>
      <c r="E842" s="748"/>
      <c r="F842" s="748"/>
      <c r="G842" s="748"/>
      <c r="H842" s="748"/>
      <c r="I842" s="748"/>
      <c r="J842" s="748"/>
      <c r="K842" s="748"/>
      <c r="L842" s="748"/>
      <c r="M842" s="748"/>
      <c r="N842" s="748"/>
      <c r="O842" s="748"/>
      <c r="P842" s="748"/>
    </row>
    <row r="843">
      <c r="A843" s="748"/>
      <c r="B843" s="741"/>
      <c r="C843" s="77"/>
      <c r="D843" s="77"/>
      <c r="E843" s="748"/>
      <c r="F843" s="748"/>
      <c r="G843" s="748"/>
      <c r="H843" s="748"/>
      <c r="I843" s="748"/>
      <c r="J843" s="748"/>
      <c r="K843" s="748"/>
      <c r="L843" s="748"/>
      <c r="M843" s="748"/>
      <c r="N843" s="748"/>
      <c r="O843" s="748"/>
      <c r="P843" s="748"/>
    </row>
    <row r="844">
      <c r="A844" s="748"/>
      <c r="B844" s="741"/>
      <c r="C844" s="77"/>
      <c r="D844" s="77"/>
      <c r="E844" s="748"/>
      <c r="F844" s="748"/>
      <c r="G844" s="748"/>
      <c r="H844" s="748"/>
      <c r="I844" s="748"/>
      <c r="J844" s="748"/>
      <c r="K844" s="748"/>
      <c r="L844" s="748"/>
      <c r="M844" s="748"/>
      <c r="N844" s="748"/>
      <c r="O844" s="748"/>
      <c r="P844" s="748"/>
    </row>
    <row r="845">
      <c r="A845" s="748"/>
      <c r="B845" s="741"/>
      <c r="C845" s="77"/>
      <c r="D845" s="77"/>
      <c r="E845" s="748"/>
      <c r="F845" s="748"/>
      <c r="G845" s="748"/>
      <c r="H845" s="748"/>
      <c r="I845" s="748"/>
      <c r="J845" s="748"/>
      <c r="K845" s="748"/>
      <c r="L845" s="748"/>
      <c r="M845" s="748"/>
      <c r="N845" s="748"/>
      <c r="O845" s="748"/>
      <c r="P845" s="748"/>
    </row>
    <row r="846">
      <c r="A846" s="748"/>
      <c r="B846" s="741"/>
      <c r="C846" s="77"/>
      <c r="D846" s="77"/>
      <c r="E846" s="748"/>
      <c r="F846" s="748"/>
      <c r="G846" s="748"/>
      <c r="H846" s="748"/>
      <c r="I846" s="748"/>
      <c r="J846" s="748"/>
      <c r="K846" s="748"/>
      <c r="L846" s="748"/>
      <c r="M846" s="748"/>
      <c r="N846" s="748"/>
      <c r="O846" s="748"/>
      <c r="P846" s="748"/>
    </row>
    <row r="847">
      <c r="A847" s="748"/>
      <c r="B847" s="741"/>
      <c r="C847" s="77"/>
      <c r="D847" s="77"/>
      <c r="E847" s="748"/>
      <c r="F847" s="748"/>
      <c r="G847" s="748"/>
      <c r="H847" s="748"/>
      <c r="I847" s="748"/>
      <c r="J847" s="748"/>
      <c r="K847" s="748"/>
      <c r="L847" s="748"/>
      <c r="M847" s="748"/>
      <c r="N847" s="748"/>
      <c r="O847" s="748"/>
      <c r="P847" s="748"/>
    </row>
    <row r="848">
      <c r="A848" s="748"/>
      <c r="B848" s="741"/>
      <c r="C848" s="77"/>
      <c r="D848" s="77"/>
      <c r="E848" s="748"/>
      <c r="F848" s="748"/>
      <c r="G848" s="748"/>
      <c r="H848" s="748"/>
      <c r="I848" s="748"/>
      <c r="J848" s="748"/>
      <c r="K848" s="748"/>
      <c r="L848" s="748"/>
      <c r="M848" s="748"/>
      <c r="N848" s="748"/>
      <c r="O848" s="748"/>
      <c r="P848" s="748"/>
    </row>
    <row r="849">
      <c r="A849" s="748"/>
      <c r="B849" s="741"/>
      <c r="C849" s="77"/>
      <c r="D849" s="77"/>
      <c r="E849" s="748"/>
      <c r="F849" s="748"/>
      <c r="G849" s="748"/>
      <c r="H849" s="748"/>
      <c r="I849" s="748"/>
      <c r="J849" s="748"/>
      <c r="K849" s="748"/>
      <c r="L849" s="748"/>
      <c r="M849" s="748"/>
      <c r="N849" s="748"/>
      <c r="O849" s="748"/>
      <c r="P849" s="748"/>
    </row>
    <row r="850">
      <c r="A850" s="748"/>
      <c r="B850" s="741"/>
      <c r="C850" s="77"/>
      <c r="D850" s="77"/>
      <c r="E850" s="748"/>
      <c r="F850" s="748"/>
      <c r="G850" s="748"/>
      <c r="H850" s="748"/>
      <c r="I850" s="748"/>
      <c r="J850" s="748"/>
      <c r="K850" s="748"/>
      <c r="L850" s="748"/>
      <c r="M850" s="748"/>
      <c r="N850" s="748"/>
      <c r="O850" s="748"/>
      <c r="P850" s="748"/>
    </row>
    <row r="851">
      <c r="A851" s="748"/>
      <c r="B851" s="741"/>
      <c r="C851" s="77"/>
      <c r="D851" s="77"/>
      <c r="E851" s="748"/>
      <c r="F851" s="748"/>
      <c r="G851" s="748"/>
      <c r="H851" s="748"/>
      <c r="I851" s="748"/>
      <c r="J851" s="748"/>
      <c r="K851" s="748"/>
      <c r="L851" s="748"/>
      <c r="M851" s="748"/>
      <c r="N851" s="748"/>
      <c r="O851" s="748"/>
      <c r="P851" s="748"/>
    </row>
    <row r="852">
      <c r="A852" s="748"/>
      <c r="B852" s="741"/>
      <c r="C852" s="77"/>
      <c r="D852" s="77"/>
      <c r="E852" s="748"/>
      <c r="F852" s="748"/>
      <c r="G852" s="748"/>
      <c r="H852" s="748"/>
      <c r="I852" s="748"/>
      <c r="J852" s="748"/>
      <c r="K852" s="748"/>
      <c r="L852" s="748"/>
      <c r="M852" s="748"/>
      <c r="N852" s="748"/>
      <c r="O852" s="748"/>
      <c r="P852" s="748"/>
    </row>
    <row r="853">
      <c r="A853" s="748"/>
      <c r="B853" s="741"/>
      <c r="C853" s="77"/>
      <c r="D853" s="77"/>
      <c r="E853" s="748"/>
      <c r="F853" s="748"/>
      <c r="G853" s="748"/>
      <c r="H853" s="748"/>
      <c r="I853" s="748"/>
      <c r="J853" s="748"/>
      <c r="K853" s="748"/>
      <c r="L853" s="748"/>
      <c r="M853" s="748"/>
      <c r="N853" s="748"/>
      <c r="O853" s="748"/>
      <c r="P853" s="748"/>
    </row>
    <row r="854">
      <c r="A854" s="748"/>
      <c r="B854" s="741"/>
      <c r="C854" s="77"/>
      <c r="D854" s="77"/>
      <c r="E854" s="748"/>
      <c r="F854" s="748"/>
      <c r="G854" s="748"/>
      <c r="H854" s="748"/>
      <c r="I854" s="748"/>
      <c r="J854" s="748"/>
      <c r="K854" s="748"/>
      <c r="L854" s="748"/>
      <c r="M854" s="748"/>
      <c r="N854" s="748"/>
      <c r="O854" s="748"/>
      <c r="P854" s="748"/>
    </row>
    <row r="855">
      <c r="A855" s="748"/>
      <c r="B855" s="741"/>
      <c r="C855" s="77"/>
      <c r="D855" s="77"/>
      <c r="E855" s="748"/>
      <c r="F855" s="748"/>
      <c r="G855" s="748"/>
      <c r="H855" s="748"/>
      <c r="I855" s="748"/>
      <c r="J855" s="748"/>
      <c r="K855" s="748"/>
      <c r="L855" s="748"/>
      <c r="M855" s="748"/>
      <c r="N855" s="748"/>
      <c r="O855" s="748"/>
      <c r="P855" s="748"/>
    </row>
    <row r="856">
      <c r="A856" s="748"/>
      <c r="B856" s="741"/>
      <c r="C856" s="77"/>
      <c r="D856" s="77"/>
      <c r="E856" s="748"/>
      <c r="F856" s="748"/>
      <c r="G856" s="748"/>
      <c r="H856" s="748"/>
      <c r="I856" s="748"/>
      <c r="J856" s="748"/>
      <c r="K856" s="748"/>
      <c r="L856" s="748"/>
      <c r="M856" s="748"/>
      <c r="N856" s="748"/>
      <c r="O856" s="748"/>
      <c r="P856" s="748"/>
    </row>
    <row r="857">
      <c r="A857" s="748"/>
      <c r="B857" s="741"/>
      <c r="C857" s="77"/>
      <c r="D857" s="77"/>
      <c r="E857" s="748"/>
      <c r="F857" s="748"/>
      <c r="G857" s="748"/>
      <c r="H857" s="748"/>
      <c r="I857" s="748"/>
      <c r="J857" s="748"/>
      <c r="K857" s="748"/>
      <c r="L857" s="748"/>
      <c r="M857" s="748"/>
      <c r="N857" s="748"/>
      <c r="O857" s="748"/>
      <c r="P857" s="748"/>
    </row>
    <row r="858">
      <c r="A858" s="748"/>
      <c r="B858" s="741"/>
      <c r="C858" s="77"/>
      <c r="D858" s="77"/>
      <c r="E858" s="748"/>
      <c r="F858" s="748"/>
      <c r="G858" s="748"/>
      <c r="H858" s="748"/>
      <c r="I858" s="748"/>
      <c r="J858" s="748"/>
      <c r="K858" s="748"/>
      <c r="L858" s="748"/>
      <c r="M858" s="748"/>
      <c r="N858" s="748"/>
      <c r="O858" s="748"/>
      <c r="P858" s="748"/>
    </row>
    <row r="859">
      <c r="A859" s="748"/>
      <c r="B859" s="741"/>
      <c r="C859" s="77"/>
      <c r="D859" s="77"/>
      <c r="E859" s="748"/>
      <c r="F859" s="748"/>
      <c r="G859" s="748"/>
      <c r="H859" s="748"/>
      <c r="I859" s="748"/>
      <c r="J859" s="748"/>
      <c r="K859" s="748"/>
      <c r="L859" s="748"/>
      <c r="M859" s="748"/>
      <c r="N859" s="748"/>
      <c r="O859" s="748"/>
      <c r="P859" s="748"/>
    </row>
    <row r="860">
      <c r="A860" s="748"/>
      <c r="B860" s="741"/>
      <c r="C860" s="77"/>
      <c r="D860" s="77"/>
      <c r="E860" s="748"/>
      <c r="F860" s="748"/>
      <c r="G860" s="748"/>
      <c r="H860" s="748"/>
      <c r="I860" s="748"/>
      <c r="J860" s="748"/>
      <c r="K860" s="748"/>
      <c r="L860" s="748"/>
      <c r="M860" s="748"/>
      <c r="N860" s="748"/>
      <c r="O860" s="748"/>
      <c r="P860" s="748"/>
    </row>
    <row r="861">
      <c r="A861" s="748"/>
      <c r="B861" s="741"/>
      <c r="C861" s="77"/>
      <c r="D861" s="77"/>
      <c r="E861" s="748"/>
      <c r="F861" s="748"/>
      <c r="G861" s="748"/>
      <c r="H861" s="748"/>
      <c r="I861" s="748"/>
      <c r="J861" s="748"/>
      <c r="K861" s="748"/>
      <c r="L861" s="748"/>
      <c r="M861" s="748"/>
      <c r="N861" s="748"/>
      <c r="O861" s="748"/>
      <c r="P861" s="748"/>
    </row>
    <row r="862">
      <c r="A862" s="748"/>
      <c r="B862" s="741"/>
      <c r="C862" s="77"/>
      <c r="D862" s="77"/>
      <c r="E862" s="748"/>
      <c r="F862" s="748"/>
      <c r="G862" s="748"/>
      <c r="H862" s="748"/>
      <c r="I862" s="748"/>
      <c r="J862" s="748"/>
      <c r="K862" s="748"/>
      <c r="L862" s="748"/>
      <c r="M862" s="748"/>
      <c r="N862" s="748"/>
      <c r="O862" s="748"/>
      <c r="P862" s="748"/>
    </row>
    <row r="863">
      <c r="A863" s="748"/>
      <c r="B863" s="741"/>
      <c r="C863" s="77"/>
      <c r="D863" s="77"/>
      <c r="E863" s="748"/>
      <c r="F863" s="748"/>
      <c r="G863" s="748"/>
      <c r="H863" s="748"/>
      <c r="I863" s="748"/>
      <c r="J863" s="748"/>
      <c r="K863" s="748"/>
      <c r="L863" s="748"/>
      <c r="M863" s="748"/>
      <c r="N863" s="748"/>
      <c r="O863" s="748"/>
      <c r="P863" s="748"/>
    </row>
    <row r="864">
      <c r="A864" s="748"/>
      <c r="B864" s="741"/>
      <c r="C864" s="77"/>
      <c r="D864" s="77"/>
      <c r="E864" s="748"/>
      <c r="F864" s="748"/>
      <c r="G864" s="748"/>
      <c r="H864" s="748"/>
      <c r="I864" s="748"/>
      <c r="J864" s="748"/>
      <c r="K864" s="748"/>
      <c r="L864" s="748"/>
      <c r="M864" s="748"/>
      <c r="N864" s="748"/>
      <c r="O864" s="748"/>
      <c r="P864" s="748"/>
    </row>
    <row r="865">
      <c r="A865" s="748"/>
      <c r="B865" s="741"/>
      <c r="C865" s="77"/>
      <c r="D865" s="77"/>
      <c r="E865" s="748"/>
      <c r="F865" s="748"/>
      <c r="G865" s="748"/>
      <c r="H865" s="748"/>
      <c r="I865" s="748"/>
      <c r="J865" s="748"/>
      <c r="K865" s="748"/>
      <c r="L865" s="748"/>
      <c r="M865" s="748"/>
      <c r="N865" s="748"/>
      <c r="O865" s="748"/>
      <c r="P865" s="748"/>
    </row>
    <row r="866">
      <c r="A866" s="748"/>
      <c r="B866" s="741"/>
      <c r="C866" s="77"/>
      <c r="D866" s="77"/>
      <c r="E866" s="748"/>
      <c r="F866" s="748"/>
      <c r="G866" s="748"/>
      <c r="H866" s="748"/>
      <c r="I866" s="748"/>
      <c r="J866" s="748"/>
      <c r="K866" s="748"/>
      <c r="L866" s="748"/>
      <c r="M866" s="748"/>
      <c r="N866" s="748"/>
      <c r="O866" s="748"/>
      <c r="P866" s="748"/>
    </row>
    <row r="867">
      <c r="A867" s="748"/>
      <c r="B867" s="741"/>
      <c r="C867" s="77"/>
      <c r="D867" s="77"/>
      <c r="E867" s="748"/>
      <c r="F867" s="748"/>
      <c r="G867" s="748"/>
      <c r="H867" s="748"/>
      <c r="I867" s="748"/>
      <c r="J867" s="748"/>
      <c r="K867" s="748"/>
      <c r="L867" s="748"/>
      <c r="M867" s="748"/>
      <c r="N867" s="748"/>
      <c r="O867" s="748"/>
      <c r="P867" s="748"/>
    </row>
    <row r="868">
      <c r="A868" s="748"/>
      <c r="B868" s="741"/>
      <c r="C868" s="77"/>
      <c r="D868" s="77"/>
      <c r="E868" s="748"/>
      <c r="F868" s="748"/>
      <c r="G868" s="748"/>
      <c r="H868" s="748"/>
      <c r="I868" s="748"/>
      <c r="J868" s="748"/>
      <c r="K868" s="748"/>
      <c r="L868" s="748"/>
      <c r="M868" s="748"/>
      <c r="N868" s="748"/>
      <c r="O868" s="748"/>
      <c r="P868" s="748"/>
    </row>
    <row r="869">
      <c r="A869" s="748"/>
      <c r="B869" s="741"/>
      <c r="C869" s="77"/>
      <c r="D869" s="77"/>
      <c r="E869" s="748"/>
      <c r="F869" s="748"/>
      <c r="G869" s="748"/>
      <c r="H869" s="748"/>
      <c r="I869" s="748"/>
      <c r="J869" s="748"/>
      <c r="K869" s="748"/>
      <c r="L869" s="748"/>
      <c r="M869" s="748"/>
      <c r="N869" s="748"/>
      <c r="O869" s="748"/>
      <c r="P869" s="748"/>
    </row>
    <row r="870">
      <c r="A870" s="748"/>
      <c r="B870" s="741"/>
      <c r="C870" s="77"/>
      <c r="D870" s="77"/>
      <c r="E870" s="748"/>
      <c r="F870" s="748"/>
      <c r="G870" s="748"/>
      <c r="H870" s="748"/>
      <c r="I870" s="748"/>
      <c r="J870" s="748"/>
      <c r="K870" s="748"/>
      <c r="L870" s="748"/>
      <c r="M870" s="748"/>
      <c r="N870" s="748"/>
      <c r="O870" s="748"/>
      <c r="P870" s="748"/>
    </row>
    <row r="871">
      <c r="A871" s="748"/>
      <c r="B871" s="741"/>
      <c r="C871" s="77"/>
      <c r="D871" s="77"/>
      <c r="E871" s="748"/>
      <c r="F871" s="748"/>
      <c r="G871" s="748"/>
      <c r="H871" s="748"/>
      <c r="I871" s="748"/>
      <c r="J871" s="748"/>
      <c r="K871" s="748"/>
      <c r="L871" s="748"/>
      <c r="M871" s="748"/>
      <c r="N871" s="748"/>
      <c r="O871" s="748"/>
      <c r="P871" s="748"/>
    </row>
    <row r="872">
      <c r="A872" s="748"/>
      <c r="B872" s="741"/>
      <c r="C872" s="77"/>
      <c r="D872" s="77"/>
      <c r="E872" s="748"/>
      <c r="F872" s="748"/>
      <c r="G872" s="748"/>
      <c r="H872" s="748"/>
      <c r="I872" s="748"/>
      <c r="J872" s="748"/>
      <c r="K872" s="748"/>
      <c r="L872" s="748"/>
      <c r="M872" s="748"/>
      <c r="N872" s="748"/>
      <c r="O872" s="748"/>
      <c r="P872" s="748"/>
    </row>
    <row r="873">
      <c r="A873" s="748"/>
      <c r="B873" s="741"/>
      <c r="C873" s="77"/>
      <c r="D873" s="77"/>
      <c r="E873" s="748"/>
      <c r="F873" s="748"/>
      <c r="G873" s="748"/>
      <c r="H873" s="748"/>
      <c r="I873" s="748"/>
      <c r="J873" s="748"/>
      <c r="K873" s="748"/>
      <c r="L873" s="748"/>
      <c r="M873" s="748"/>
      <c r="N873" s="748"/>
      <c r="O873" s="748"/>
      <c r="P873" s="748"/>
    </row>
    <row r="874">
      <c r="A874" s="748"/>
      <c r="B874" s="741"/>
      <c r="C874" s="77"/>
      <c r="D874" s="77"/>
      <c r="E874" s="748"/>
      <c r="F874" s="748"/>
      <c r="G874" s="748"/>
      <c r="H874" s="748"/>
      <c r="I874" s="748"/>
      <c r="J874" s="748"/>
      <c r="K874" s="748"/>
      <c r="L874" s="748"/>
      <c r="M874" s="748"/>
      <c r="N874" s="748"/>
      <c r="O874" s="748"/>
      <c r="P874" s="748"/>
    </row>
    <row r="875">
      <c r="A875" s="748"/>
      <c r="B875" s="741"/>
      <c r="C875" s="77"/>
      <c r="D875" s="77"/>
      <c r="E875" s="748"/>
      <c r="F875" s="748"/>
      <c r="G875" s="748"/>
      <c r="H875" s="748"/>
      <c r="I875" s="748"/>
      <c r="J875" s="748"/>
      <c r="K875" s="748"/>
      <c r="L875" s="748"/>
      <c r="M875" s="748"/>
      <c r="N875" s="748"/>
      <c r="O875" s="748"/>
      <c r="P875" s="748"/>
    </row>
    <row r="876">
      <c r="A876" s="748"/>
      <c r="B876" s="741"/>
      <c r="C876" s="77"/>
      <c r="D876" s="77"/>
      <c r="E876" s="748"/>
      <c r="F876" s="748"/>
      <c r="G876" s="748"/>
      <c r="H876" s="748"/>
      <c r="I876" s="748"/>
      <c r="J876" s="748"/>
      <c r="K876" s="748"/>
      <c r="L876" s="748"/>
      <c r="M876" s="748"/>
      <c r="N876" s="748"/>
      <c r="O876" s="748"/>
      <c r="P876" s="748"/>
    </row>
    <row r="877">
      <c r="A877" s="748"/>
      <c r="B877" s="741"/>
      <c r="C877" s="77"/>
      <c r="D877" s="77"/>
      <c r="E877" s="748"/>
      <c r="F877" s="748"/>
      <c r="G877" s="748"/>
      <c r="H877" s="748"/>
      <c r="I877" s="748"/>
      <c r="J877" s="748"/>
      <c r="K877" s="748"/>
      <c r="L877" s="748"/>
      <c r="M877" s="748"/>
      <c r="N877" s="748"/>
      <c r="O877" s="748"/>
      <c r="P877" s="748"/>
    </row>
    <row r="878">
      <c r="A878" s="748"/>
      <c r="B878" s="741"/>
      <c r="C878" s="77"/>
      <c r="D878" s="77"/>
      <c r="E878" s="748"/>
      <c r="F878" s="748"/>
      <c r="G878" s="748"/>
      <c r="H878" s="748"/>
      <c r="I878" s="748"/>
      <c r="J878" s="748"/>
      <c r="K878" s="748"/>
      <c r="L878" s="748"/>
      <c r="M878" s="748"/>
      <c r="N878" s="748"/>
      <c r="O878" s="748"/>
      <c r="P878" s="748"/>
    </row>
    <row r="879">
      <c r="A879" s="748"/>
      <c r="B879" s="741"/>
      <c r="C879" s="77"/>
      <c r="D879" s="77"/>
      <c r="E879" s="748"/>
      <c r="F879" s="748"/>
      <c r="G879" s="748"/>
      <c r="H879" s="748"/>
      <c r="I879" s="748"/>
      <c r="J879" s="748"/>
      <c r="K879" s="748"/>
      <c r="L879" s="748"/>
      <c r="M879" s="748"/>
      <c r="N879" s="748"/>
      <c r="O879" s="748"/>
      <c r="P879" s="748"/>
    </row>
    <row r="880">
      <c r="A880" s="748"/>
      <c r="B880" s="741"/>
      <c r="C880" s="77"/>
      <c r="D880" s="77"/>
      <c r="E880" s="748"/>
      <c r="F880" s="748"/>
      <c r="G880" s="748"/>
      <c r="H880" s="748"/>
      <c r="I880" s="748"/>
      <c r="J880" s="748"/>
      <c r="K880" s="748"/>
      <c r="L880" s="748"/>
      <c r="M880" s="748"/>
      <c r="N880" s="748"/>
      <c r="O880" s="748"/>
      <c r="P880" s="748"/>
    </row>
    <row r="881">
      <c r="A881" s="748"/>
      <c r="B881" s="741"/>
      <c r="C881" s="77"/>
      <c r="D881" s="77"/>
      <c r="E881" s="748"/>
      <c r="F881" s="748"/>
      <c r="G881" s="748"/>
      <c r="H881" s="748"/>
      <c r="I881" s="748"/>
      <c r="J881" s="748"/>
      <c r="K881" s="748"/>
      <c r="L881" s="748"/>
      <c r="M881" s="748"/>
      <c r="N881" s="748"/>
      <c r="O881" s="748"/>
      <c r="P881" s="748"/>
    </row>
    <row r="882">
      <c r="A882" s="748"/>
      <c r="B882" s="741"/>
      <c r="C882" s="77"/>
      <c r="D882" s="77"/>
      <c r="E882" s="748"/>
      <c r="F882" s="748"/>
      <c r="G882" s="748"/>
      <c r="H882" s="748"/>
      <c r="I882" s="748"/>
      <c r="J882" s="748"/>
      <c r="K882" s="748"/>
      <c r="L882" s="748"/>
      <c r="M882" s="748"/>
      <c r="N882" s="748"/>
      <c r="O882" s="748"/>
      <c r="P882" s="748"/>
    </row>
    <row r="883">
      <c r="A883" s="748"/>
      <c r="B883" s="741"/>
      <c r="C883" s="77"/>
      <c r="D883" s="77"/>
      <c r="E883" s="748"/>
      <c r="F883" s="748"/>
      <c r="G883" s="748"/>
      <c r="H883" s="748"/>
      <c r="I883" s="748"/>
      <c r="J883" s="748"/>
      <c r="K883" s="748"/>
      <c r="L883" s="748"/>
      <c r="M883" s="748"/>
      <c r="N883" s="748"/>
      <c r="O883" s="748"/>
      <c r="P883" s="748"/>
    </row>
    <row r="884">
      <c r="A884" s="748"/>
      <c r="B884" s="741"/>
      <c r="C884" s="77"/>
      <c r="D884" s="77"/>
      <c r="E884" s="748"/>
      <c r="F884" s="748"/>
      <c r="G884" s="748"/>
      <c r="H884" s="748"/>
      <c r="I884" s="748"/>
      <c r="J884" s="748"/>
      <c r="K884" s="748"/>
      <c r="L884" s="748"/>
      <c r="M884" s="748"/>
      <c r="N884" s="748"/>
      <c r="O884" s="748"/>
      <c r="P884" s="748"/>
    </row>
    <row r="885">
      <c r="A885" s="748"/>
      <c r="B885" s="741"/>
      <c r="C885" s="77"/>
      <c r="D885" s="77"/>
      <c r="E885" s="748"/>
      <c r="F885" s="748"/>
      <c r="G885" s="748"/>
      <c r="H885" s="748"/>
      <c r="I885" s="748"/>
      <c r="J885" s="748"/>
      <c r="K885" s="748"/>
      <c r="L885" s="748"/>
      <c r="M885" s="748"/>
      <c r="N885" s="748"/>
      <c r="O885" s="748"/>
      <c r="P885" s="748"/>
    </row>
    <row r="886">
      <c r="A886" s="748"/>
      <c r="B886" s="741"/>
      <c r="C886" s="77"/>
      <c r="D886" s="77"/>
      <c r="E886" s="748"/>
      <c r="F886" s="748"/>
      <c r="G886" s="748"/>
      <c r="H886" s="748"/>
      <c r="I886" s="748"/>
      <c r="J886" s="748"/>
      <c r="K886" s="748"/>
      <c r="L886" s="748"/>
      <c r="M886" s="748"/>
      <c r="N886" s="748"/>
      <c r="O886" s="748"/>
      <c r="P886" s="748"/>
    </row>
    <row r="887">
      <c r="A887" s="748"/>
      <c r="B887" s="741"/>
      <c r="C887" s="77"/>
      <c r="D887" s="77"/>
      <c r="E887" s="748"/>
      <c r="F887" s="748"/>
      <c r="G887" s="748"/>
      <c r="H887" s="748"/>
      <c r="I887" s="748"/>
      <c r="J887" s="748"/>
      <c r="K887" s="748"/>
      <c r="L887" s="748"/>
      <c r="M887" s="748"/>
      <c r="N887" s="748"/>
      <c r="O887" s="748"/>
      <c r="P887" s="748"/>
    </row>
    <row r="888">
      <c r="A888" s="748"/>
      <c r="B888" s="741"/>
      <c r="C888" s="77"/>
      <c r="D888" s="77"/>
      <c r="E888" s="748"/>
      <c r="F888" s="748"/>
      <c r="G888" s="748"/>
      <c r="H888" s="748"/>
      <c r="I888" s="748"/>
      <c r="J888" s="748"/>
      <c r="K888" s="748"/>
      <c r="L888" s="748"/>
      <c r="M888" s="748"/>
      <c r="N888" s="748"/>
      <c r="O888" s="748"/>
      <c r="P888" s="748"/>
    </row>
    <row r="889">
      <c r="A889" s="748"/>
      <c r="B889" s="741"/>
      <c r="C889" s="77"/>
      <c r="D889" s="77"/>
      <c r="E889" s="748"/>
      <c r="F889" s="748"/>
      <c r="G889" s="748"/>
      <c r="H889" s="748"/>
      <c r="I889" s="748"/>
      <c r="J889" s="748"/>
      <c r="K889" s="748"/>
      <c r="L889" s="748"/>
      <c r="M889" s="748"/>
      <c r="N889" s="748"/>
      <c r="O889" s="748"/>
      <c r="P889" s="748"/>
    </row>
    <row r="890">
      <c r="A890" s="748"/>
      <c r="B890" s="741"/>
      <c r="C890" s="77"/>
      <c r="D890" s="77"/>
      <c r="E890" s="748"/>
      <c r="F890" s="748"/>
      <c r="G890" s="748"/>
      <c r="H890" s="748"/>
      <c r="I890" s="748"/>
      <c r="J890" s="748"/>
      <c r="K890" s="748"/>
      <c r="L890" s="748"/>
      <c r="M890" s="748"/>
      <c r="N890" s="748"/>
      <c r="O890" s="748"/>
      <c r="P890" s="748"/>
    </row>
    <row r="891">
      <c r="A891" s="748"/>
      <c r="B891" s="741"/>
      <c r="C891" s="77"/>
      <c r="D891" s="77"/>
      <c r="E891" s="748"/>
      <c r="F891" s="748"/>
      <c r="G891" s="748"/>
      <c r="H891" s="748"/>
      <c r="I891" s="748"/>
      <c r="J891" s="748"/>
      <c r="K891" s="748"/>
      <c r="L891" s="748"/>
      <c r="M891" s="748"/>
      <c r="N891" s="748"/>
      <c r="O891" s="748"/>
      <c r="P891" s="748"/>
    </row>
    <row r="892">
      <c r="A892" s="748"/>
      <c r="B892" s="741"/>
      <c r="C892" s="77"/>
      <c r="D892" s="77"/>
      <c r="E892" s="748"/>
      <c r="F892" s="748"/>
      <c r="G892" s="748"/>
      <c r="H892" s="748"/>
      <c r="I892" s="748"/>
      <c r="J892" s="748"/>
      <c r="K892" s="748"/>
      <c r="L892" s="748"/>
      <c r="M892" s="748"/>
      <c r="N892" s="748"/>
      <c r="O892" s="748"/>
      <c r="P892" s="748"/>
    </row>
    <row r="893">
      <c r="A893" s="748"/>
      <c r="B893" s="741"/>
      <c r="C893" s="77"/>
      <c r="D893" s="77"/>
      <c r="E893" s="748"/>
      <c r="F893" s="748"/>
      <c r="G893" s="748"/>
      <c r="H893" s="748"/>
      <c r="I893" s="748"/>
      <c r="J893" s="748"/>
      <c r="K893" s="748"/>
      <c r="L893" s="748"/>
      <c r="M893" s="748"/>
      <c r="N893" s="748"/>
      <c r="O893" s="748"/>
      <c r="P893" s="748"/>
    </row>
    <row r="894">
      <c r="A894" s="748"/>
      <c r="B894" s="741"/>
      <c r="C894" s="77"/>
      <c r="D894" s="77"/>
      <c r="E894" s="748"/>
      <c r="F894" s="748"/>
      <c r="G894" s="748"/>
      <c r="H894" s="748"/>
      <c r="I894" s="748"/>
      <c r="J894" s="748"/>
      <c r="K894" s="748"/>
      <c r="L894" s="748"/>
      <c r="M894" s="748"/>
      <c r="N894" s="748"/>
      <c r="O894" s="748"/>
      <c r="P894" s="748"/>
    </row>
    <row r="895">
      <c r="A895" s="748"/>
      <c r="B895" s="741"/>
      <c r="C895" s="77"/>
      <c r="D895" s="77"/>
      <c r="E895" s="748"/>
      <c r="F895" s="748"/>
      <c r="G895" s="748"/>
      <c r="H895" s="748"/>
      <c r="I895" s="748"/>
      <c r="J895" s="748"/>
      <c r="K895" s="748"/>
      <c r="L895" s="748"/>
      <c r="M895" s="748"/>
      <c r="N895" s="748"/>
      <c r="O895" s="748"/>
      <c r="P895" s="748"/>
    </row>
    <row r="896">
      <c r="A896" s="748"/>
      <c r="B896" s="741"/>
      <c r="C896" s="77"/>
      <c r="D896" s="77"/>
      <c r="E896" s="748"/>
      <c r="F896" s="748"/>
      <c r="G896" s="748"/>
      <c r="H896" s="748"/>
      <c r="I896" s="748"/>
      <c r="J896" s="748"/>
      <c r="K896" s="748"/>
      <c r="L896" s="748"/>
      <c r="M896" s="748"/>
      <c r="N896" s="748"/>
      <c r="O896" s="748"/>
      <c r="P896" s="748"/>
    </row>
    <row r="897">
      <c r="A897" s="748"/>
      <c r="B897" s="741"/>
      <c r="C897" s="77"/>
      <c r="D897" s="77"/>
      <c r="E897" s="748"/>
      <c r="F897" s="748"/>
      <c r="G897" s="748"/>
      <c r="H897" s="748"/>
      <c r="I897" s="748"/>
      <c r="J897" s="748"/>
      <c r="K897" s="748"/>
      <c r="L897" s="748"/>
      <c r="M897" s="748"/>
      <c r="N897" s="748"/>
      <c r="O897" s="748"/>
      <c r="P897" s="748"/>
    </row>
    <row r="898">
      <c r="A898" s="748"/>
      <c r="B898" s="741"/>
      <c r="C898" s="77"/>
      <c r="D898" s="77"/>
      <c r="E898" s="748"/>
      <c r="F898" s="748"/>
      <c r="G898" s="748"/>
      <c r="H898" s="748"/>
      <c r="I898" s="748"/>
      <c r="J898" s="748"/>
      <c r="K898" s="748"/>
      <c r="L898" s="748"/>
      <c r="M898" s="748"/>
      <c r="N898" s="748"/>
      <c r="O898" s="748"/>
      <c r="P898" s="748"/>
    </row>
    <row r="899">
      <c r="A899" s="748"/>
      <c r="B899" s="741"/>
      <c r="C899" s="77"/>
      <c r="D899" s="77"/>
      <c r="E899" s="748"/>
      <c r="F899" s="748"/>
      <c r="G899" s="748"/>
      <c r="H899" s="748"/>
      <c r="I899" s="748"/>
      <c r="J899" s="748"/>
      <c r="K899" s="748"/>
      <c r="L899" s="748"/>
      <c r="M899" s="748"/>
      <c r="N899" s="748"/>
      <c r="O899" s="748"/>
      <c r="P899" s="748"/>
    </row>
    <row r="900">
      <c r="A900" s="748"/>
      <c r="B900" s="741"/>
      <c r="C900" s="77"/>
      <c r="D900" s="77"/>
      <c r="E900" s="748"/>
      <c r="F900" s="748"/>
      <c r="G900" s="748"/>
      <c r="H900" s="748"/>
      <c r="I900" s="748"/>
      <c r="J900" s="748"/>
      <c r="K900" s="748"/>
      <c r="L900" s="748"/>
      <c r="M900" s="748"/>
      <c r="N900" s="748"/>
      <c r="O900" s="748"/>
      <c r="P900" s="748"/>
    </row>
    <row r="901">
      <c r="A901" s="748"/>
      <c r="B901" s="741"/>
      <c r="C901" s="77"/>
      <c r="D901" s="77"/>
      <c r="E901" s="748"/>
      <c r="F901" s="748"/>
      <c r="G901" s="748"/>
      <c r="H901" s="748"/>
      <c r="I901" s="748"/>
      <c r="J901" s="748"/>
      <c r="K901" s="748"/>
      <c r="L901" s="748"/>
      <c r="M901" s="748"/>
      <c r="N901" s="748"/>
      <c r="O901" s="748"/>
      <c r="P901" s="748"/>
    </row>
    <row r="902">
      <c r="A902" s="748"/>
      <c r="B902" s="741"/>
      <c r="C902" s="77"/>
      <c r="D902" s="77"/>
      <c r="E902" s="748"/>
      <c r="F902" s="748"/>
      <c r="G902" s="748"/>
      <c r="H902" s="748"/>
      <c r="I902" s="748"/>
      <c r="J902" s="748"/>
      <c r="K902" s="748"/>
      <c r="L902" s="748"/>
      <c r="M902" s="748"/>
      <c r="N902" s="748"/>
      <c r="O902" s="748"/>
      <c r="P902" s="748"/>
    </row>
    <row r="903">
      <c r="A903" s="748"/>
      <c r="B903" s="741"/>
      <c r="C903" s="77"/>
      <c r="D903" s="77"/>
      <c r="E903" s="748"/>
      <c r="F903" s="748"/>
      <c r="G903" s="748"/>
      <c r="H903" s="748"/>
      <c r="I903" s="748"/>
      <c r="J903" s="748"/>
      <c r="K903" s="748"/>
      <c r="L903" s="748"/>
      <c r="M903" s="748"/>
      <c r="N903" s="748"/>
      <c r="O903" s="748"/>
      <c r="P903" s="748"/>
    </row>
    <row r="904">
      <c r="A904" s="748"/>
      <c r="B904" s="741"/>
      <c r="C904" s="77"/>
      <c r="D904" s="77"/>
      <c r="E904" s="748"/>
      <c r="F904" s="748"/>
      <c r="G904" s="748"/>
      <c r="H904" s="748"/>
      <c r="I904" s="748"/>
      <c r="J904" s="748"/>
      <c r="K904" s="748"/>
      <c r="L904" s="748"/>
      <c r="M904" s="748"/>
      <c r="N904" s="748"/>
      <c r="O904" s="748"/>
      <c r="P904" s="748"/>
    </row>
    <row r="905">
      <c r="A905" s="748"/>
      <c r="B905" s="741"/>
      <c r="C905" s="77"/>
      <c r="D905" s="77"/>
      <c r="E905" s="748"/>
      <c r="F905" s="748"/>
      <c r="G905" s="748"/>
      <c r="H905" s="748"/>
      <c r="I905" s="748"/>
      <c r="J905" s="748"/>
      <c r="K905" s="748"/>
      <c r="L905" s="748"/>
      <c r="M905" s="748"/>
      <c r="N905" s="748"/>
      <c r="O905" s="748"/>
      <c r="P905" s="748"/>
    </row>
    <row r="906">
      <c r="A906" s="748"/>
      <c r="B906" s="741"/>
      <c r="C906" s="77"/>
      <c r="D906" s="77"/>
      <c r="E906" s="748"/>
      <c r="F906" s="748"/>
      <c r="G906" s="748"/>
      <c r="H906" s="748"/>
      <c r="I906" s="748"/>
      <c r="J906" s="748"/>
      <c r="K906" s="748"/>
      <c r="L906" s="748"/>
      <c r="M906" s="748"/>
      <c r="N906" s="748"/>
      <c r="O906" s="748"/>
      <c r="P906" s="748"/>
    </row>
    <row r="907">
      <c r="A907" s="748"/>
      <c r="B907" s="741"/>
      <c r="C907" s="77"/>
      <c r="D907" s="77"/>
      <c r="E907" s="748"/>
      <c r="F907" s="748"/>
      <c r="G907" s="748"/>
      <c r="H907" s="748"/>
      <c r="I907" s="748"/>
      <c r="J907" s="748"/>
      <c r="K907" s="748"/>
      <c r="L907" s="748"/>
      <c r="M907" s="748"/>
      <c r="N907" s="748"/>
      <c r="O907" s="748"/>
      <c r="P907" s="748"/>
    </row>
    <row r="908">
      <c r="A908" s="748"/>
      <c r="B908" s="741"/>
      <c r="C908" s="77"/>
      <c r="D908" s="77"/>
      <c r="E908" s="748"/>
      <c r="F908" s="748"/>
      <c r="G908" s="748"/>
      <c r="H908" s="748"/>
      <c r="I908" s="748"/>
      <c r="J908" s="748"/>
      <c r="K908" s="748"/>
      <c r="L908" s="748"/>
      <c r="M908" s="748"/>
      <c r="N908" s="748"/>
      <c r="O908" s="748"/>
      <c r="P908" s="748"/>
    </row>
    <row r="909">
      <c r="A909" s="748"/>
      <c r="B909" s="741"/>
      <c r="C909" s="77"/>
      <c r="D909" s="77"/>
      <c r="E909" s="748"/>
      <c r="F909" s="748"/>
      <c r="G909" s="748"/>
      <c r="H909" s="748"/>
      <c r="I909" s="748"/>
      <c r="J909" s="748"/>
      <c r="K909" s="748"/>
      <c r="L909" s="748"/>
      <c r="M909" s="748"/>
      <c r="N909" s="748"/>
      <c r="O909" s="748"/>
      <c r="P909" s="748"/>
    </row>
    <row r="910">
      <c r="A910" s="748"/>
      <c r="B910" s="741"/>
      <c r="C910" s="77"/>
      <c r="D910" s="77"/>
      <c r="E910" s="748"/>
      <c r="F910" s="748"/>
      <c r="G910" s="748"/>
      <c r="H910" s="748"/>
      <c r="I910" s="748"/>
      <c r="J910" s="748"/>
      <c r="K910" s="748"/>
      <c r="L910" s="748"/>
      <c r="M910" s="748"/>
      <c r="N910" s="748"/>
      <c r="O910" s="748"/>
      <c r="P910" s="748"/>
    </row>
    <row r="911">
      <c r="A911" s="748"/>
      <c r="B911" s="741"/>
      <c r="C911" s="77"/>
      <c r="D911" s="77"/>
      <c r="E911" s="748"/>
      <c r="F911" s="748"/>
      <c r="G911" s="748"/>
      <c r="H911" s="748"/>
      <c r="I911" s="748"/>
      <c r="J911" s="748"/>
      <c r="K911" s="748"/>
      <c r="L911" s="748"/>
      <c r="M911" s="748"/>
      <c r="N911" s="748"/>
      <c r="O911" s="748"/>
      <c r="P911" s="748"/>
    </row>
    <row r="912">
      <c r="A912" s="748"/>
      <c r="B912" s="741"/>
      <c r="C912" s="77"/>
      <c r="D912" s="77"/>
      <c r="E912" s="748"/>
      <c r="F912" s="748"/>
      <c r="G912" s="748"/>
      <c r="H912" s="748"/>
      <c r="I912" s="748"/>
      <c r="J912" s="748"/>
      <c r="K912" s="748"/>
      <c r="L912" s="748"/>
      <c r="M912" s="748"/>
      <c r="N912" s="748"/>
      <c r="O912" s="748"/>
      <c r="P912" s="748"/>
    </row>
    <row r="913">
      <c r="A913" s="748"/>
      <c r="B913" s="741"/>
      <c r="C913" s="77"/>
      <c r="D913" s="77"/>
      <c r="E913" s="748"/>
      <c r="F913" s="748"/>
      <c r="G913" s="748"/>
      <c r="H913" s="748"/>
      <c r="I913" s="748"/>
      <c r="J913" s="748"/>
      <c r="K913" s="748"/>
      <c r="L913" s="748"/>
      <c r="M913" s="748"/>
      <c r="N913" s="748"/>
      <c r="O913" s="748"/>
      <c r="P913" s="748"/>
    </row>
    <row r="914">
      <c r="A914" s="748"/>
      <c r="B914" s="741"/>
      <c r="C914" s="77"/>
      <c r="D914" s="77"/>
      <c r="E914" s="748"/>
      <c r="F914" s="748"/>
      <c r="G914" s="748"/>
      <c r="H914" s="748"/>
      <c r="I914" s="748"/>
      <c r="J914" s="748"/>
      <c r="K914" s="748"/>
      <c r="L914" s="748"/>
      <c r="M914" s="748"/>
      <c r="N914" s="748"/>
      <c r="O914" s="748"/>
      <c r="P914" s="748"/>
    </row>
    <row r="915">
      <c r="A915" s="748"/>
      <c r="B915" s="741"/>
      <c r="C915" s="77"/>
      <c r="D915" s="77"/>
      <c r="E915" s="748"/>
      <c r="F915" s="748"/>
      <c r="G915" s="748"/>
      <c r="H915" s="748"/>
      <c r="I915" s="748"/>
      <c r="J915" s="748"/>
      <c r="K915" s="748"/>
      <c r="L915" s="748"/>
      <c r="M915" s="748"/>
      <c r="N915" s="748"/>
      <c r="O915" s="748"/>
      <c r="P915" s="748"/>
    </row>
    <row r="916">
      <c r="A916" s="748"/>
      <c r="B916" s="741"/>
      <c r="C916" s="77"/>
      <c r="D916" s="77"/>
      <c r="E916" s="748"/>
      <c r="F916" s="748"/>
      <c r="G916" s="748"/>
      <c r="H916" s="748"/>
      <c r="I916" s="748"/>
      <c r="J916" s="748"/>
      <c r="K916" s="748"/>
      <c r="L916" s="748"/>
      <c r="M916" s="748"/>
      <c r="N916" s="748"/>
      <c r="O916" s="748"/>
      <c r="P916" s="748"/>
    </row>
    <row r="917">
      <c r="A917" s="748"/>
      <c r="B917" s="741"/>
      <c r="C917" s="77"/>
      <c r="D917" s="77"/>
      <c r="E917" s="748"/>
      <c r="F917" s="748"/>
      <c r="G917" s="748"/>
      <c r="H917" s="748"/>
      <c r="I917" s="748"/>
      <c r="J917" s="748"/>
      <c r="K917" s="748"/>
      <c r="L917" s="748"/>
      <c r="M917" s="748"/>
      <c r="N917" s="748"/>
      <c r="O917" s="748"/>
      <c r="P917" s="748"/>
    </row>
    <row r="918">
      <c r="A918" s="748"/>
      <c r="B918" s="741"/>
      <c r="C918" s="77"/>
      <c r="D918" s="77"/>
      <c r="E918" s="748"/>
      <c r="F918" s="748"/>
      <c r="G918" s="748"/>
      <c r="H918" s="748"/>
      <c r="I918" s="748"/>
      <c r="J918" s="748"/>
      <c r="K918" s="748"/>
      <c r="L918" s="748"/>
      <c r="M918" s="748"/>
      <c r="N918" s="748"/>
      <c r="O918" s="748"/>
      <c r="P918" s="748"/>
    </row>
    <row r="919">
      <c r="A919" s="748"/>
      <c r="B919" s="741"/>
      <c r="C919" s="77"/>
      <c r="D919" s="77"/>
      <c r="E919" s="748"/>
      <c r="F919" s="748"/>
      <c r="G919" s="748"/>
      <c r="H919" s="748"/>
      <c r="I919" s="748"/>
      <c r="J919" s="748"/>
      <c r="K919" s="748"/>
      <c r="L919" s="748"/>
      <c r="M919" s="748"/>
      <c r="N919" s="748"/>
      <c r="O919" s="748"/>
      <c r="P919" s="748"/>
    </row>
    <row r="920">
      <c r="A920" s="748"/>
      <c r="B920" s="741"/>
      <c r="C920" s="77"/>
      <c r="D920" s="77"/>
      <c r="E920" s="748"/>
      <c r="F920" s="748"/>
      <c r="G920" s="748"/>
      <c r="H920" s="748"/>
      <c r="I920" s="748"/>
      <c r="J920" s="748"/>
      <c r="K920" s="748"/>
      <c r="L920" s="748"/>
      <c r="M920" s="748"/>
      <c r="N920" s="748"/>
      <c r="O920" s="748"/>
      <c r="P920" s="748"/>
    </row>
    <row r="921">
      <c r="A921" s="748"/>
      <c r="B921" s="741"/>
      <c r="C921" s="77"/>
      <c r="D921" s="77"/>
      <c r="E921" s="748"/>
      <c r="F921" s="748"/>
      <c r="G921" s="748"/>
      <c r="H921" s="748"/>
      <c r="I921" s="748"/>
      <c r="J921" s="748"/>
      <c r="K921" s="748"/>
      <c r="L921" s="748"/>
      <c r="M921" s="748"/>
      <c r="N921" s="748"/>
      <c r="O921" s="748"/>
      <c r="P921" s="748"/>
    </row>
    <row r="922">
      <c r="A922" s="748"/>
      <c r="B922" s="741"/>
      <c r="C922" s="77"/>
      <c r="D922" s="77"/>
      <c r="E922" s="748"/>
      <c r="F922" s="748"/>
      <c r="G922" s="748"/>
      <c r="H922" s="748"/>
      <c r="I922" s="748"/>
      <c r="J922" s="748"/>
      <c r="K922" s="748"/>
      <c r="L922" s="748"/>
      <c r="M922" s="748"/>
      <c r="N922" s="748"/>
      <c r="O922" s="748"/>
      <c r="P922" s="748"/>
    </row>
    <row r="923">
      <c r="A923" s="748"/>
      <c r="B923" s="741"/>
      <c r="C923" s="77"/>
      <c r="D923" s="77"/>
      <c r="E923" s="748"/>
      <c r="F923" s="748"/>
      <c r="G923" s="748"/>
      <c r="H923" s="748"/>
      <c r="I923" s="748"/>
      <c r="J923" s="748"/>
      <c r="K923" s="748"/>
      <c r="L923" s="748"/>
      <c r="M923" s="748"/>
      <c r="N923" s="748"/>
      <c r="O923" s="748"/>
      <c r="P923" s="748"/>
    </row>
    <row r="924">
      <c r="A924" s="748"/>
      <c r="B924" s="741"/>
      <c r="C924" s="77"/>
      <c r="D924" s="77"/>
      <c r="E924" s="748"/>
      <c r="F924" s="748"/>
      <c r="G924" s="748"/>
      <c r="H924" s="748"/>
      <c r="I924" s="748"/>
      <c r="J924" s="748"/>
      <c r="K924" s="748"/>
      <c r="L924" s="748"/>
      <c r="M924" s="748"/>
      <c r="N924" s="748"/>
      <c r="O924" s="748"/>
      <c r="P924" s="748"/>
    </row>
    <row r="925">
      <c r="A925" s="748"/>
      <c r="B925" s="741"/>
      <c r="C925" s="77"/>
      <c r="D925" s="77"/>
      <c r="E925" s="748"/>
      <c r="F925" s="748"/>
      <c r="G925" s="748"/>
      <c r="H925" s="748"/>
      <c r="I925" s="748"/>
      <c r="J925" s="748"/>
      <c r="K925" s="748"/>
      <c r="L925" s="748"/>
      <c r="M925" s="748"/>
      <c r="N925" s="748"/>
      <c r="O925" s="748"/>
      <c r="P925" s="748"/>
    </row>
    <row r="926">
      <c r="A926" s="748"/>
      <c r="B926" s="741"/>
      <c r="C926" s="77"/>
      <c r="D926" s="77"/>
      <c r="E926" s="748"/>
      <c r="F926" s="748"/>
      <c r="G926" s="748"/>
      <c r="H926" s="748"/>
      <c r="I926" s="748"/>
      <c r="J926" s="748"/>
      <c r="K926" s="748"/>
      <c r="L926" s="748"/>
      <c r="M926" s="748"/>
      <c r="N926" s="748"/>
      <c r="O926" s="748"/>
      <c r="P926" s="748"/>
    </row>
    <row r="927">
      <c r="A927" s="748"/>
      <c r="B927" s="741"/>
      <c r="C927" s="77"/>
      <c r="D927" s="77"/>
      <c r="E927" s="748"/>
      <c r="F927" s="748"/>
      <c r="G927" s="748"/>
      <c r="H927" s="748"/>
      <c r="I927" s="748"/>
      <c r="J927" s="748"/>
      <c r="K927" s="748"/>
      <c r="L927" s="748"/>
      <c r="M927" s="748"/>
      <c r="N927" s="748"/>
      <c r="O927" s="748"/>
      <c r="P927" s="748"/>
    </row>
    <row r="928">
      <c r="A928" s="748"/>
      <c r="B928" s="741"/>
      <c r="C928" s="77"/>
      <c r="D928" s="77"/>
      <c r="E928" s="748"/>
      <c r="F928" s="748"/>
      <c r="G928" s="748"/>
      <c r="H928" s="748"/>
      <c r="I928" s="748"/>
      <c r="J928" s="748"/>
      <c r="K928" s="748"/>
      <c r="L928" s="748"/>
      <c r="M928" s="748"/>
      <c r="N928" s="748"/>
      <c r="O928" s="748"/>
      <c r="P928" s="748"/>
    </row>
    <row r="929">
      <c r="A929" s="748"/>
      <c r="B929" s="741"/>
      <c r="C929" s="77"/>
      <c r="D929" s="77"/>
      <c r="E929" s="748"/>
      <c r="F929" s="748"/>
      <c r="G929" s="748"/>
      <c r="H929" s="748"/>
      <c r="I929" s="748"/>
      <c r="J929" s="748"/>
      <c r="K929" s="748"/>
      <c r="L929" s="748"/>
      <c r="M929" s="748"/>
      <c r="N929" s="748"/>
      <c r="O929" s="748"/>
      <c r="P929" s="748"/>
    </row>
    <row r="930">
      <c r="A930" s="748"/>
      <c r="B930" s="741"/>
      <c r="C930" s="77"/>
      <c r="D930" s="77"/>
      <c r="E930" s="748"/>
      <c r="F930" s="748"/>
      <c r="G930" s="748"/>
      <c r="H930" s="748"/>
      <c r="I930" s="748"/>
      <c r="J930" s="748"/>
      <c r="K930" s="748"/>
      <c r="L930" s="748"/>
      <c r="M930" s="748"/>
      <c r="N930" s="748"/>
      <c r="O930" s="748"/>
      <c r="P930" s="748"/>
    </row>
    <row r="931">
      <c r="A931" s="748"/>
      <c r="B931" s="741"/>
      <c r="C931" s="77"/>
      <c r="D931" s="77"/>
      <c r="E931" s="748"/>
      <c r="F931" s="748"/>
      <c r="G931" s="748"/>
      <c r="H931" s="748"/>
      <c r="I931" s="748"/>
      <c r="J931" s="748"/>
      <c r="K931" s="748"/>
      <c r="L931" s="748"/>
      <c r="M931" s="748"/>
      <c r="N931" s="748"/>
      <c r="O931" s="748"/>
      <c r="P931" s="748"/>
    </row>
    <row r="932">
      <c r="A932" s="748"/>
      <c r="B932" s="741"/>
      <c r="C932" s="77"/>
      <c r="D932" s="77"/>
      <c r="E932" s="748"/>
      <c r="F932" s="748"/>
      <c r="G932" s="748"/>
      <c r="H932" s="748"/>
      <c r="I932" s="748"/>
      <c r="J932" s="748"/>
      <c r="K932" s="748"/>
      <c r="L932" s="748"/>
      <c r="M932" s="748"/>
      <c r="N932" s="748"/>
      <c r="O932" s="748"/>
      <c r="P932" s="748"/>
    </row>
    <row r="933">
      <c r="A933" s="748"/>
      <c r="B933" s="741"/>
      <c r="C933" s="77"/>
      <c r="D933" s="77"/>
      <c r="E933" s="748"/>
      <c r="F933" s="748"/>
      <c r="G933" s="748"/>
      <c r="H933" s="748"/>
      <c r="I933" s="748"/>
      <c r="J933" s="748"/>
      <c r="K933" s="748"/>
      <c r="L933" s="748"/>
      <c r="M933" s="748"/>
      <c r="N933" s="748"/>
      <c r="O933" s="748"/>
      <c r="P933" s="748"/>
    </row>
    <row r="934">
      <c r="A934" s="748"/>
      <c r="B934" s="741"/>
      <c r="C934" s="77"/>
      <c r="D934" s="77"/>
      <c r="E934" s="748"/>
      <c r="F934" s="748"/>
      <c r="G934" s="748"/>
      <c r="H934" s="748"/>
      <c r="I934" s="748"/>
      <c r="J934" s="748"/>
      <c r="K934" s="748"/>
      <c r="L934" s="748"/>
      <c r="M934" s="748"/>
      <c r="N934" s="748"/>
      <c r="O934" s="748"/>
      <c r="P934" s="748"/>
    </row>
    <row r="935">
      <c r="A935" s="748"/>
      <c r="B935" s="741"/>
      <c r="C935" s="77"/>
      <c r="D935" s="77"/>
      <c r="E935" s="748"/>
      <c r="F935" s="748"/>
      <c r="G935" s="748"/>
      <c r="H935" s="748"/>
      <c r="I935" s="748"/>
      <c r="J935" s="748"/>
      <c r="K935" s="748"/>
      <c r="L935" s="748"/>
      <c r="M935" s="748"/>
      <c r="N935" s="748"/>
      <c r="O935" s="748"/>
      <c r="P935" s="748"/>
    </row>
    <row r="936">
      <c r="A936" s="748"/>
      <c r="B936" s="741"/>
      <c r="C936" s="77"/>
      <c r="D936" s="77"/>
      <c r="E936" s="748"/>
      <c r="F936" s="748"/>
      <c r="G936" s="748"/>
      <c r="H936" s="748"/>
      <c r="I936" s="748"/>
      <c r="J936" s="748"/>
      <c r="K936" s="748"/>
      <c r="L936" s="748"/>
      <c r="M936" s="748"/>
      <c r="N936" s="748"/>
      <c r="O936" s="748"/>
      <c r="P936" s="748"/>
    </row>
    <row r="937">
      <c r="A937" s="748"/>
      <c r="B937" s="741"/>
      <c r="C937" s="77"/>
      <c r="D937" s="77"/>
      <c r="E937" s="748"/>
      <c r="F937" s="748"/>
      <c r="G937" s="748"/>
      <c r="H937" s="748"/>
      <c r="I937" s="748"/>
      <c r="J937" s="748"/>
      <c r="K937" s="748"/>
      <c r="L937" s="748"/>
      <c r="M937" s="748"/>
      <c r="N937" s="748"/>
      <c r="O937" s="748"/>
      <c r="P937" s="748"/>
    </row>
    <row r="938">
      <c r="A938" s="748"/>
      <c r="B938" s="741"/>
      <c r="C938" s="77"/>
      <c r="D938" s="77"/>
      <c r="E938" s="748"/>
      <c r="F938" s="748"/>
      <c r="G938" s="748"/>
      <c r="H938" s="748"/>
      <c r="I938" s="748"/>
      <c r="J938" s="748"/>
      <c r="K938" s="748"/>
      <c r="L938" s="748"/>
      <c r="M938" s="748"/>
      <c r="N938" s="748"/>
      <c r="O938" s="748"/>
      <c r="P938" s="748"/>
    </row>
    <row r="939">
      <c r="A939" s="748"/>
      <c r="B939" s="741"/>
      <c r="C939" s="77"/>
      <c r="D939" s="77"/>
      <c r="E939" s="748"/>
      <c r="F939" s="748"/>
      <c r="G939" s="748"/>
      <c r="H939" s="748"/>
      <c r="I939" s="748"/>
      <c r="J939" s="748"/>
      <c r="K939" s="748"/>
      <c r="L939" s="748"/>
      <c r="M939" s="748"/>
      <c r="N939" s="748"/>
      <c r="O939" s="748"/>
      <c r="P939" s="748"/>
    </row>
    <row r="940">
      <c r="A940" s="748"/>
      <c r="B940" s="741"/>
      <c r="C940" s="77"/>
      <c r="D940" s="77"/>
      <c r="E940" s="748"/>
      <c r="F940" s="748"/>
      <c r="G940" s="748"/>
      <c r="H940" s="748"/>
      <c r="I940" s="748"/>
      <c r="J940" s="748"/>
      <c r="K940" s="748"/>
      <c r="L940" s="748"/>
      <c r="M940" s="748"/>
      <c r="N940" s="748"/>
      <c r="O940" s="748"/>
      <c r="P940" s="748"/>
    </row>
    <row r="941">
      <c r="A941" s="748"/>
      <c r="B941" s="741"/>
      <c r="C941" s="77"/>
      <c r="D941" s="77"/>
      <c r="E941" s="748"/>
      <c r="F941" s="748"/>
      <c r="G941" s="748"/>
      <c r="H941" s="748"/>
      <c r="I941" s="748"/>
      <c r="J941" s="748"/>
      <c r="K941" s="748"/>
      <c r="L941" s="748"/>
      <c r="M941" s="748"/>
      <c r="N941" s="748"/>
      <c r="O941" s="748"/>
      <c r="P941" s="748"/>
    </row>
    <row r="942">
      <c r="A942" s="748"/>
      <c r="B942" s="741"/>
      <c r="C942" s="77"/>
      <c r="D942" s="77"/>
      <c r="E942" s="748"/>
      <c r="F942" s="748"/>
      <c r="G942" s="748"/>
      <c r="H942" s="748"/>
      <c r="I942" s="748"/>
      <c r="J942" s="748"/>
      <c r="K942" s="748"/>
      <c r="L942" s="748"/>
      <c r="M942" s="748"/>
      <c r="N942" s="748"/>
      <c r="O942" s="748"/>
      <c r="P942" s="748"/>
    </row>
    <row r="943">
      <c r="A943" s="748"/>
      <c r="B943" s="741"/>
      <c r="C943" s="77"/>
      <c r="D943" s="77"/>
      <c r="E943" s="748"/>
      <c r="F943" s="748"/>
      <c r="G943" s="748"/>
      <c r="H943" s="748"/>
      <c r="I943" s="748"/>
      <c r="J943" s="748"/>
      <c r="K943" s="748"/>
      <c r="L943" s="748"/>
      <c r="M943" s="748"/>
      <c r="N943" s="748"/>
      <c r="O943" s="748"/>
      <c r="P943" s="748"/>
    </row>
    <row r="944">
      <c r="A944" s="748"/>
      <c r="B944" s="741"/>
      <c r="C944" s="77"/>
      <c r="D944" s="77"/>
      <c r="E944" s="748"/>
      <c r="F944" s="748"/>
      <c r="G944" s="748"/>
      <c r="H944" s="748"/>
      <c r="I944" s="748"/>
      <c r="J944" s="748"/>
      <c r="K944" s="748"/>
      <c r="L944" s="748"/>
      <c r="M944" s="748"/>
      <c r="N944" s="748"/>
      <c r="O944" s="748"/>
      <c r="P944" s="748"/>
    </row>
    <row r="945">
      <c r="A945" s="748"/>
      <c r="B945" s="741"/>
      <c r="C945" s="77"/>
      <c r="D945" s="77"/>
      <c r="E945" s="748"/>
      <c r="F945" s="748"/>
      <c r="G945" s="748"/>
      <c r="H945" s="748"/>
      <c r="I945" s="748"/>
      <c r="J945" s="748"/>
      <c r="K945" s="748"/>
      <c r="L945" s="748"/>
      <c r="M945" s="748"/>
      <c r="N945" s="748"/>
      <c r="O945" s="748"/>
      <c r="P945" s="748"/>
    </row>
    <row r="946">
      <c r="A946" s="748"/>
      <c r="B946" s="741"/>
      <c r="C946" s="77"/>
      <c r="D946" s="77"/>
      <c r="E946" s="748"/>
      <c r="F946" s="748"/>
      <c r="G946" s="748"/>
      <c r="H946" s="748"/>
      <c r="I946" s="748"/>
      <c r="J946" s="748"/>
      <c r="K946" s="748"/>
      <c r="L946" s="748"/>
      <c r="M946" s="748"/>
      <c r="N946" s="748"/>
      <c r="O946" s="748"/>
      <c r="P946" s="748"/>
    </row>
    <row r="947">
      <c r="A947" s="748"/>
      <c r="B947" s="741"/>
      <c r="C947" s="77"/>
      <c r="D947" s="77"/>
      <c r="E947" s="748"/>
      <c r="F947" s="748"/>
      <c r="G947" s="748"/>
      <c r="H947" s="748"/>
      <c r="I947" s="748"/>
      <c r="J947" s="748"/>
      <c r="K947" s="748"/>
      <c r="L947" s="748"/>
      <c r="M947" s="748"/>
      <c r="N947" s="748"/>
      <c r="O947" s="748"/>
      <c r="P947" s="748"/>
    </row>
    <row r="948">
      <c r="A948" s="748"/>
      <c r="B948" s="741"/>
      <c r="C948" s="77"/>
      <c r="D948" s="77"/>
      <c r="E948" s="748"/>
      <c r="F948" s="748"/>
      <c r="G948" s="748"/>
      <c r="H948" s="748"/>
      <c r="I948" s="748"/>
      <c r="J948" s="748"/>
      <c r="K948" s="748"/>
      <c r="L948" s="748"/>
      <c r="M948" s="748"/>
      <c r="N948" s="748"/>
      <c r="O948" s="748"/>
      <c r="P948" s="748"/>
    </row>
    <row r="949">
      <c r="A949" s="748"/>
      <c r="B949" s="741"/>
      <c r="C949" s="77"/>
      <c r="D949" s="77"/>
      <c r="E949" s="748"/>
      <c r="F949" s="748"/>
      <c r="G949" s="748"/>
      <c r="H949" s="748"/>
      <c r="I949" s="748"/>
      <c r="J949" s="748"/>
      <c r="K949" s="748"/>
      <c r="L949" s="748"/>
      <c r="M949" s="748"/>
      <c r="N949" s="748"/>
      <c r="O949" s="748"/>
      <c r="P949" s="748"/>
    </row>
    <row r="950">
      <c r="A950" s="748"/>
      <c r="B950" s="741"/>
      <c r="C950" s="77"/>
      <c r="D950" s="77"/>
      <c r="E950" s="748"/>
      <c r="F950" s="748"/>
      <c r="G950" s="748"/>
      <c r="H950" s="748"/>
      <c r="I950" s="748"/>
      <c r="J950" s="748"/>
      <c r="K950" s="748"/>
      <c r="L950" s="748"/>
      <c r="M950" s="748"/>
      <c r="N950" s="748"/>
      <c r="O950" s="748"/>
      <c r="P950" s="748"/>
    </row>
    <row r="951">
      <c r="A951" s="748"/>
      <c r="B951" s="741"/>
      <c r="C951" s="77"/>
      <c r="D951" s="77"/>
      <c r="E951" s="748"/>
      <c r="F951" s="748"/>
      <c r="G951" s="748"/>
      <c r="H951" s="748"/>
      <c r="I951" s="748"/>
      <c r="J951" s="748"/>
      <c r="K951" s="748"/>
      <c r="L951" s="748"/>
      <c r="M951" s="748"/>
      <c r="N951" s="748"/>
      <c r="O951" s="748"/>
      <c r="P951" s="748"/>
    </row>
    <row r="952">
      <c r="A952" s="748"/>
      <c r="B952" s="741"/>
      <c r="C952" s="77"/>
      <c r="D952" s="77"/>
      <c r="E952" s="748"/>
      <c r="F952" s="748"/>
      <c r="G952" s="748"/>
      <c r="H952" s="748"/>
      <c r="I952" s="748"/>
      <c r="J952" s="748"/>
      <c r="K952" s="748"/>
      <c r="L952" s="748"/>
      <c r="M952" s="748"/>
      <c r="N952" s="748"/>
      <c r="O952" s="748"/>
      <c r="P952" s="748"/>
    </row>
    <row r="953">
      <c r="A953" s="748"/>
      <c r="B953" s="741"/>
      <c r="C953" s="77"/>
      <c r="D953" s="77"/>
      <c r="E953" s="748"/>
      <c r="F953" s="748"/>
      <c r="G953" s="748"/>
      <c r="H953" s="748"/>
      <c r="I953" s="748"/>
      <c r="J953" s="748"/>
      <c r="K953" s="748"/>
      <c r="L953" s="748"/>
      <c r="M953" s="748"/>
      <c r="N953" s="748"/>
      <c r="O953" s="748"/>
      <c r="P953" s="748"/>
    </row>
    <row r="954">
      <c r="A954" s="748"/>
      <c r="B954" s="741"/>
      <c r="C954" s="77"/>
      <c r="D954" s="77"/>
      <c r="E954" s="748"/>
      <c r="F954" s="748"/>
      <c r="G954" s="748"/>
      <c r="H954" s="748"/>
      <c r="I954" s="748"/>
      <c r="J954" s="748"/>
      <c r="K954" s="748"/>
      <c r="L954" s="748"/>
      <c r="M954" s="748"/>
      <c r="N954" s="748"/>
      <c r="O954" s="748"/>
      <c r="P954" s="748"/>
    </row>
    <row r="955">
      <c r="A955" s="748"/>
      <c r="B955" s="741"/>
      <c r="C955" s="77"/>
      <c r="D955" s="77"/>
      <c r="E955" s="748"/>
      <c r="F955" s="748"/>
      <c r="G955" s="748"/>
      <c r="H955" s="748"/>
      <c r="I955" s="748"/>
      <c r="J955" s="748"/>
      <c r="K955" s="748"/>
      <c r="L955" s="748"/>
      <c r="M955" s="748"/>
      <c r="N955" s="748"/>
      <c r="O955" s="748"/>
      <c r="P955" s="748"/>
    </row>
    <row r="956">
      <c r="A956" s="748"/>
      <c r="B956" s="741"/>
      <c r="C956" s="77"/>
      <c r="D956" s="77"/>
      <c r="E956" s="748"/>
      <c r="F956" s="748"/>
      <c r="G956" s="748"/>
      <c r="H956" s="748"/>
      <c r="I956" s="748"/>
      <c r="J956" s="748"/>
      <c r="K956" s="748"/>
      <c r="L956" s="748"/>
      <c r="M956" s="748"/>
      <c r="N956" s="748"/>
      <c r="O956" s="748"/>
      <c r="P956" s="748"/>
    </row>
    <row r="957">
      <c r="A957" s="748"/>
      <c r="B957" s="741"/>
      <c r="C957" s="77"/>
      <c r="D957" s="77"/>
      <c r="E957" s="748"/>
      <c r="F957" s="748"/>
      <c r="G957" s="748"/>
      <c r="H957" s="748"/>
      <c r="I957" s="748"/>
      <c r="J957" s="748"/>
      <c r="K957" s="748"/>
      <c r="L957" s="748"/>
      <c r="M957" s="748"/>
      <c r="N957" s="748"/>
      <c r="O957" s="748"/>
      <c r="P957" s="748"/>
    </row>
    <row r="958">
      <c r="A958" s="748"/>
      <c r="B958" s="741"/>
      <c r="C958" s="77"/>
      <c r="D958" s="77"/>
      <c r="E958" s="748"/>
      <c r="F958" s="748"/>
      <c r="G958" s="748"/>
      <c r="H958" s="748"/>
      <c r="I958" s="748"/>
      <c r="J958" s="748"/>
      <c r="K958" s="748"/>
      <c r="L958" s="748"/>
      <c r="M958" s="748"/>
      <c r="N958" s="748"/>
      <c r="O958" s="748"/>
      <c r="P958" s="748"/>
    </row>
    <row r="959">
      <c r="A959" s="748"/>
      <c r="B959" s="741"/>
      <c r="C959" s="77"/>
      <c r="D959" s="77"/>
      <c r="E959" s="748"/>
      <c r="F959" s="748"/>
      <c r="G959" s="748"/>
      <c r="H959" s="748"/>
      <c r="I959" s="748"/>
      <c r="J959" s="748"/>
      <c r="K959" s="748"/>
      <c r="L959" s="748"/>
      <c r="M959" s="748"/>
      <c r="N959" s="748"/>
      <c r="O959" s="748"/>
      <c r="P959" s="748"/>
    </row>
    <row r="960">
      <c r="A960" s="748"/>
      <c r="B960" s="741"/>
      <c r="C960" s="77"/>
      <c r="D960" s="77"/>
      <c r="E960" s="748"/>
      <c r="F960" s="748"/>
      <c r="G960" s="748"/>
      <c r="H960" s="748"/>
      <c r="I960" s="748"/>
      <c r="J960" s="748"/>
      <c r="K960" s="748"/>
      <c r="L960" s="748"/>
      <c r="M960" s="748"/>
      <c r="N960" s="748"/>
      <c r="O960" s="748"/>
      <c r="P960" s="748"/>
    </row>
    <row r="961">
      <c r="A961" s="748"/>
      <c r="B961" s="741"/>
      <c r="C961" s="77"/>
      <c r="D961" s="77"/>
      <c r="E961" s="748"/>
      <c r="F961" s="748"/>
      <c r="G961" s="748"/>
      <c r="H961" s="748"/>
      <c r="I961" s="748"/>
      <c r="J961" s="748"/>
      <c r="K961" s="748"/>
      <c r="L961" s="748"/>
      <c r="M961" s="748"/>
      <c r="N961" s="748"/>
      <c r="O961" s="748"/>
      <c r="P961" s="748"/>
    </row>
    <row r="962">
      <c r="A962" s="748"/>
      <c r="B962" s="741"/>
      <c r="C962" s="77"/>
      <c r="D962" s="77"/>
      <c r="E962" s="748"/>
      <c r="F962" s="748"/>
      <c r="G962" s="748"/>
      <c r="H962" s="748"/>
      <c r="I962" s="748"/>
      <c r="J962" s="748"/>
      <c r="K962" s="748"/>
      <c r="L962" s="748"/>
      <c r="M962" s="748"/>
      <c r="N962" s="748"/>
      <c r="O962" s="748"/>
      <c r="P962" s="748"/>
    </row>
    <row r="963">
      <c r="A963" s="748"/>
      <c r="B963" s="741"/>
      <c r="C963" s="77"/>
      <c r="D963" s="77"/>
      <c r="E963" s="748"/>
      <c r="F963" s="748"/>
      <c r="G963" s="748"/>
      <c r="H963" s="748"/>
      <c r="I963" s="748"/>
      <c r="J963" s="748"/>
      <c r="K963" s="748"/>
      <c r="L963" s="748"/>
      <c r="M963" s="748"/>
      <c r="N963" s="748"/>
      <c r="O963" s="748"/>
      <c r="P963" s="748"/>
    </row>
    <row r="964">
      <c r="A964" s="748"/>
      <c r="B964" s="741"/>
      <c r="C964" s="77"/>
      <c r="D964" s="77"/>
      <c r="E964" s="748"/>
      <c r="F964" s="748"/>
      <c r="G964" s="748"/>
      <c r="H964" s="748"/>
      <c r="I964" s="748"/>
      <c r="J964" s="748"/>
      <c r="K964" s="748"/>
      <c r="L964" s="748"/>
      <c r="M964" s="748"/>
      <c r="N964" s="748"/>
      <c r="O964" s="748"/>
      <c r="P964" s="748"/>
    </row>
    <row r="965">
      <c r="A965" s="748"/>
      <c r="B965" s="741"/>
      <c r="C965" s="77"/>
      <c r="D965" s="77"/>
      <c r="E965" s="748"/>
      <c r="F965" s="748"/>
      <c r="G965" s="748"/>
      <c r="H965" s="748"/>
      <c r="I965" s="748"/>
      <c r="J965" s="748"/>
      <c r="K965" s="748"/>
      <c r="L965" s="748"/>
      <c r="M965" s="748"/>
      <c r="N965" s="748"/>
      <c r="O965" s="748"/>
      <c r="P965" s="748"/>
    </row>
    <row r="966">
      <c r="A966" s="748"/>
      <c r="B966" s="741"/>
      <c r="C966" s="77"/>
      <c r="D966" s="77"/>
      <c r="E966" s="748"/>
      <c r="F966" s="748"/>
      <c r="G966" s="748"/>
      <c r="H966" s="748"/>
      <c r="I966" s="748"/>
      <c r="J966" s="748"/>
      <c r="K966" s="748"/>
      <c r="L966" s="748"/>
      <c r="M966" s="748"/>
      <c r="N966" s="748"/>
      <c r="O966" s="748"/>
      <c r="P966" s="748"/>
    </row>
    <row r="967">
      <c r="A967" s="748"/>
      <c r="B967" s="741"/>
      <c r="C967" s="77"/>
      <c r="D967" s="77"/>
      <c r="E967" s="748"/>
      <c r="F967" s="748"/>
      <c r="G967" s="748"/>
      <c r="H967" s="748"/>
      <c r="I967" s="748"/>
      <c r="J967" s="748"/>
      <c r="K967" s="748"/>
      <c r="L967" s="748"/>
      <c r="M967" s="748"/>
      <c r="N967" s="748"/>
      <c r="O967" s="748"/>
      <c r="P967" s="748"/>
    </row>
    <row r="968">
      <c r="A968" s="748"/>
      <c r="B968" s="741"/>
      <c r="C968" s="77"/>
      <c r="D968" s="77"/>
      <c r="E968" s="748"/>
      <c r="F968" s="748"/>
      <c r="G968" s="748"/>
      <c r="H968" s="748"/>
      <c r="I968" s="748"/>
      <c r="J968" s="748"/>
      <c r="K968" s="748"/>
      <c r="L968" s="748"/>
      <c r="M968" s="748"/>
      <c r="N968" s="748"/>
      <c r="O968" s="748"/>
      <c r="P968" s="748"/>
    </row>
    <row r="969">
      <c r="A969" s="748"/>
      <c r="B969" s="741"/>
      <c r="C969" s="77"/>
      <c r="D969" s="77"/>
      <c r="E969" s="748"/>
      <c r="F969" s="748"/>
      <c r="G969" s="748"/>
      <c r="H969" s="748"/>
      <c r="I969" s="748"/>
      <c r="J969" s="748"/>
      <c r="K969" s="748"/>
      <c r="L969" s="748"/>
      <c r="M969" s="748"/>
      <c r="N969" s="748"/>
      <c r="O969" s="748"/>
      <c r="P969" s="748"/>
    </row>
    <row r="970">
      <c r="A970" s="748"/>
      <c r="B970" s="741"/>
      <c r="C970" s="77"/>
      <c r="D970" s="77"/>
      <c r="E970" s="748"/>
      <c r="F970" s="748"/>
      <c r="G970" s="748"/>
      <c r="H970" s="748"/>
      <c r="I970" s="748"/>
      <c r="J970" s="748"/>
      <c r="K970" s="748"/>
      <c r="L970" s="748"/>
      <c r="M970" s="748"/>
      <c r="N970" s="748"/>
      <c r="O970" s="748"/>
      <c r="P970" s="748"/>
    </row>
    <row r="971">
      <c r="A971" s="748"/>
      <c r="B971" s="741"/>
      <c r="C971" s="77"/>
      <c r="D971" s="77"/>
      <c r="E971" s="748"/>
      <c r="F971" s="748"/>
      <c r="G971" s="748"/>
      <c r="H971" s="748"/>
      <c r="I971" s="748"/>
      <c r="J971" s="748"/>
      <c r="K971" s="748"/>
      <c r="L971" s="748"/>
      <c r="M971" s="748"/>
      <c r="N971" s="748"/>
      <c r="O971" s="748"/>
      <c r="P971" s="748"/>
    </row>
    <row r="972">
      <c r="A972" s="748"/>
      <c r="B972" s="741"/>
      <c r="C972" s="77"/>
      <c r="D972" s="77"/>
      <c r="E972" s="748"/>
      <c r="F972" s="748"/>
      <c r="G972" s="748"/>
      <c r="H972" s="748"/>
      <c r="I972" s="748"/>
      <c r="J972" s="748"/>
      <c r="K972" s="748"/>
      <c r="L972" s="748"/>
      <c r="M972" s="748"/>
      <c r="N972" s="748"/>
      <c r="O972" s="748"/>
      <c r="P972" s="748"/>
    </row>
    <row r="973">
      <c r="A973" s="748"/>
      <c r="B973" s="741"/>
      <c r="C973" s="77"/>
      <c r="D973" s="77"/>
      <c r="E973" s="748"/>
      <c r="F973" s="748"/>
      <c r="G973" s="748"/>
      <c r="H973" s="748"/>
      <c r="I973" s="748"/>
      <c r="J973" s="748"/>
      <c r="K973" s="748"/>
      <c r="L973" s="748"/>
      <c r="M973" s="748"/>
      <c r="N973" s="748"/>
      <c r="O973" s="748"/>
      <c r="P973" s="748"/>
    </row>
    <row r="974">
      <c r="A974" s="748"/>
      <c r="B974" s="741"/>
      <c r="C974" s="77"/>
      <c r="D974" s="77"/>
      <c r="E974" s="748"/>
      <c r="F974" s="748"/>
      <c r="G974" s="748"/>
      <c r="H974" s="748"/>
      <c r="I974" s="748"/>
      <c r="J974" s="748"/>
      <c r="K974" s="748"/>
      <c r="L974" s="748"/>
      <c r="M974" s="748"/>
      <c r="N974" s="748"/>
      <c r="O974" s="748"/>
      <c r="P974" s="748"/>
    </row>
    <row r="975">
      <c r="A975" s="748"/>
      <c r="B975" s="741"/>
      <c r="C975" s="77"/>
      <c r="D975" s="77"/>
      <c r="E975" s="748"/>
      <c r="F975" s="748"/>
      <c r="G975" s="748"/>
      <c r="H975" s="748"/>
      <c r="I975" s="748"/>
      <c r="J975" s="748"/>
      <c r="K975" s="748"/>
      <c r="L975" s="748"/>
      <c r="M975" s="748"/>
      <c r="N975" s="748"/>
      <c r="O975" s="748"/>
      <c r="P975" s="748"/>
    </row>
    <row r="976">
      <c r="A976" s="748"/>
      <c r="B976" s="741"/>
      <c r="C976" s="77"/>
      <c r="D976" s="77"/>
      <c r="E976" s="748"/>
      <c r="F976" s="748"/>
      <c r="G976" s="748"/>
      <c r="H976" s="748"/>
      <c r="I976" s="748"/>
      <c r="J976" s="748"/>
      <c r="K976" s="748"/>
      <c r="L976" s="748"/>
      <c r="M976" s="748"/>
      <c r="N976" s="748"/>
      <c r="O976" s="748"/>
      <c r="P976" s="748"/>
    </row>
    <row r="977">
      <c r="A977" s="748"/>
      <c r="B977" s="741"/>
      <c r="C977" s="77"/>
      <c r="D977" s="77"/>
      <c r="E977" s="748"/>
      <c r="F977" s="748"/>
      <c r="G977" s="748"/>
      <c r="H977" s="748"/>
      <c r="I977" s="748"/>
      <c r="J977" s="748"/>
      <c r="K977" s="748"/>
      <c r="L977" s="748"/>
      <c r="M977" s="748"/>
      <c r="N977" s="748"/>
      <c r="O977" s="748"/>
      <c r="P977" s="748"/>
    </row>
    <row r="978">
      <c r="A978" s="748"/>
      <c r="B978" s="741"/>
      <c r="C978" s="77"/>
      <c r="D978" s="77"/>
      <c r="E978" s="748"/>
      <c r="F978" s="748"/>
      <c r="G978" s="748"/>
      <c r="H978" s="748"/>
      <c r="I978" s="748"/>
      <c r="J978" s="748"/>
      <c r="K978" s="748"/>
      <c r="L978" s="748"/>
      <c r="M978" s="748"/>
      <c r="N978" s="748"/>
      <c r="O978" s="748"/>
      <c r="P978" s="748"/>
    </row>
    <row r="979">
      <c r="A979" s="748"/>
      <c r="B979" s="741"/>
      <c r="C979" s="77"/>
      <c r="D979" s="77"/>
      <c r="E979" s="748"/>
      <c r="F979" s="748"/>
      <c r="G979" s="748"/>
      <c r="H979" s="748"/>
      <c r="I979" s="748"/>
      <c r="J979" s="748"/>
      <c r="K979" s="748"/>
      <c r="L979" s="748"/>
      <c r="M979" s="748"/>
      <c r="N979" s="748"/>
      <c r="O979" s="748"/>
      <c r="P979" s="748"/>
    </row>
    <row r="980">
      <c r="A980" s="748"/>
      <c r="B980" s="741"/>
      <c r="C980" s="77"/>
      <c r="D980" s="77"/>
      <c r="E980" s="748"/>
      <c r="F980" s="748"/>
      <c r="G980" s="748"/>
      <c r="H980" s="748"/>
      <c r="I980" s="748"/>
      <c r="J980" s="748"/>
      <c r="K980" s="748"/>
      <c r="L980" s="748"/>
      <c r="M980" s="748"/>
      <c r="N980" s="748"/>
      <c r="O980" s="748"/>
      <c r="P980" s="748"/>
    </row>
    <row r="981">
      <c r="A981" s="748"/>
      <c r="B981" s="741"/>
      <c r="C981" s="77"/>
      <c r="D981" s="77"/>
      <c r="E981" s="748"/>
      <c r="F981" s="748"/>
      <c r="G981" s="748"/>
      <c r="H981" s="748"/>
      <c r="I981" s="748"/>
      <c r="J981" s="748"/>
      <c r="K981" s="748"/>
      <c r="L981" s="748"/>
      <c r="M981" s="748"/>
      <c r="N981" s="748"/>
      <c r="O981" s="748"/>
      <c r="P981" s="748"/>
    </row>
    <row r="982">
      <c r="A982" s="748"/>
      <c r="B982" s="741"/>
      <c r="C982" s="77"/>
      <c r="D982" s="77"/>
      <c r="E982" s="748"/>
      <c r="F982" s="748"/>
      <c r="G982" s="748"/>
      <c r="H982" s="748"/>
      <c r="I982" s="748"/>
      <c r="J982" s="748"/>
      <c r="K982" s="748"/>
      <c r="L982" s="748"/>
      <c r="M982" s="748"/>
      <c r="N982" s="748"/>
      <c r="O982" s="748"/>
      <c r="P982" s="748"/>
    </row>
    <row r="983">
      <c r="A983" s="748"/>
      <c r="B983" s="741"/>
      <c r="C983" s="77"/>
      <c r="D983" s="77"/>
      <c r="E983" s="748"/>
      <c r="F983" s="748"/>
      <c r="G983" s="748"/>
      <c r="H983" s="748"/>
      <c r="I983" s="748"/>
      <c r="J983" s="748"/>
      <c r="K983" s="748"/>
      <c r="L983" s="748"/>
      <c r="M983" s="748"/>
      <c r="N983" s="748"/>
      <c r="O983" s="748"/>
      <c r="P983" s="748"/>
    </row>
    <row r="984">
      <c r="A984" s="748"/>
      <c r="B984" s="741"/>
      <c r="C984" s="77"/>
      <c r="D984" s="77"/>
      <c r="E984" s="748"/>
      <c r="F984" s="748"/>
      <c r="G984" s="748"/>
      <c r="H984" s="748"/>
      <c r="I984" s="748"/>
      <c r="J984" s="748"/>
      <c r="K984" s="748"/>
      <c r="L984" s="748"/>
      <c r="M984" s="748"/>
      <c r="N984" s="748"/>
      <c r="O984" s="748"/>
      <c r="P984" s="748"/>
    </row>
    <row r="985">
      <c r="A985" s="748"/>
      <c r="B985" s="741"/>
      <c r="C985" s="77"/>
      <c r="D985" s="77"/>
      <c r="E985" s="748"/>
      <c r="F985" s="748"/>
      <c r="G985" s="748"/>
      <c r="H985" s="748"/>
      <c r="I985" s="748"/>
      <c r="J985" s="748"/>
      <c r="K985" s="748"/>
      <c r="L985" s="748"/>
      <c r="M985" s="748"/>
      <c r="N985" s="748"/>
      <c r="O985" s="748"/>
      <c r="P985" s="748"/>
    </row>
    <row r="986">
      <c r="A986" s="748"/>
      <c r="B986" s="741"/>
      <c r="C986" s="77"/>
      <c r="D986" s="77"/>
      <c r="E986" s="748"/>
      <c r="F986" s="748"/>
      <c r="G986" s="748"/>
      <c r="H986" s="748"/>
      <c r="I986" s="748"/>
      <c r="J986" s="748"/>
      <c r="K986" s="748"/>
      <c r="L986" s="748"/>
      <c r="M986" s="748"/>
      <c r="N986" s="748"/>
      <c r="O986" s="748"/>
      <c r="P986" s="748"/>
    </row>
    <row r="987">
      <c r="A987" s="748"/>
      <c r="B987" s="741"/>
      <c r="C987" s="77"/>
      <c r="D987" s="77"/>
      <c r="E987" s="748"/>
      <c r="F987" s="748"/>
      <c r="G987" s="748"/>
      <c r="H987" s="748"/>
      <c r="I987" s="748"/>
      <c r="J987" s="748"/>
      <c r="K987" s="748"/>
      <c r="L987" s="748"/>
      <c r="M987" s="748"/>
      <c r="N987" s="748"/>
      <c r="O987" s="748"/>
      <c r="P987" s="748"/>
    </row>
    <row r="988">
      <c r="A988" s="748"/>
      <c r="B988" s="741"/>
      <c r="C988" s="77"/>
      <c r="D988" s="77"/>
      <c r="E988" s="748"/>
      <c r="F988" s="748"/>
      <c r="G988" s="748"/>
      <c r="H988" s="748"/>
      <c r="I988" s="748"/>
      <c r="J988" s="748"/>
      <c r="K988" s="748"/>
      <c r="L988" s="748"/>
      <c r="M988" s="748"/>
      <c r="N988" s="748"/>
      <c r="O988" s="748"/>
      <c r="P988" s="748"/>
    </row>
    <row r="989">
      <c r="A989" s="748"/>
      <c r="B989" s="741"/>
      <c r="C989" s="77"/>
      <c r="D989" s="77"/>
      <c r="E989" s="748"/>
      <c r="F989" s="748"/>
      <c r="G989" s="748"/>
      <c r="H989" s="748"/>
      <c r="I989" s="748"/>
      <c r="J989" s="748"/>
      <c r="K989" s="748"/>
      <c r="L989" s="748"/>
      <c r="M989" s="748"/>
      <c r="N989" s="748"/>
      <c r="O989" s="748"/>
      <c r="P989" s="748"/>
    </row>
    <row r="990">
      <c r="A990" s="748"/>
      <c r="B990" s="741"/>
      <c r="C990" s="77"/>
      <c r="D990" s="77"/>
      <c r="E990" s="748"/>
      <c r="F990" s="748"/>
      <c r="G990" s="748"/>
      <c r="H990" s="748"/>
      <c r="I990" s="748"/>
      <c r="J990" s="748"/>
      <c r="K990" s="748"/>
      <c r="L990" s="748"/>
      <c r="M990" s="748"/>
      <c r="N990" s="748"/>
      <c r="O990" s="748"/>
      <c r="P990" s="748"/>
    </row>
    <row r="991">
      <c r="A991" s="748"/>
      <c r="B991" s="741"/>
      <c r="C991" s="77"/>
      <c r="D991" s="77"/>
      <c r="E991" s="748"/>
      <c r="F991" s="748"/>
      <c r="G991" s="748"/>
      <c r="H991" s="748"/>
      <c r="I991" s="748"/>
      <c r="J991" s="748"/>
      <c r="K991" s="748"/>
      <c r="L991" s="748"/>
      <c r="M991" s="748"/>
      <c r="N991" s="748"/>
      <c r="O991" s="748"/>
      <c r="P991" s="748"/>
    </row>
    <row r="992">
      <c r="A992" s="748"/>
      <c r="B992" s="741"/>
      <c r="C992" s="77"/>
      <c r="D992" s="77"/>
      <c r="E992" s="748"/>
      <c r="F992" s="748"/>
      <c r="G992" s="748"/>
      <c r="H992" s="748"/>
      <c r="I992" s="748"/>
      <c r="J992" s="748"/>
      <c r="K992" s="748"/>
      <c r="L992" s="748"/>
      <c r="M992" s="748"/>
      <c r="N992" s="748"/>
      <c r="O992" s="748"/>
      <c r="P992" s="748"/>
    </row>
    <row r="993">
      <c r="A993" s="748"/>
      <c r="B993" s="741"/>
      <c r="C993" s="77"/>
      <c r="D993" s="77"/>
      <c r="E993" s="748"/>
      <c r="F993" s="748"/>
      <c r="G993" s="748"/>
      <c r="H993" s="748"/>
      <c r="I993" s="748"/>
      <c r="J993" s="748"/>
      <c r="K993" s="748"/>
      <c r="L993" s="748"/>
      <c r="M993" s="748"/>
      <c r="N993" s="748"/>
      <c r="O993" s="748"/>
      <c r="P993" s="748"/>
    </row>
    <row r="994">
      <c r="A994" s="748"/>
      <c r="B994" s="741"/>
      <c r="C994" s="77"/>
      <c r="D994" s="77"/>
      <c r="E994" s="748"/>
      <c r="F994" s="748"/>
      <c r="G994" s="748"/>
      <c r="H994" s="748"/>
      <c r="I994" s="748"/>
      <c r="J994" s="748"/>
      <c r="K994" s="748"/>
      <c r="L994" s="748"/>
      <c r="M994" s="748"/>
      <c r="N994" s="748"/>
      <c r="O994" s="748"/>
      <c r="P994" s="748"/>
    </row>
    <row r="995">
      <c r="A995" s="748"/>
      <c r="B995" s="741"/>
      <c r="C995" s="77"/>
      <c r="D995" s="77"/>
      <c r="E995" s="748"/>
      <c r="F995" s="748"/>
      <c r="G995" s="748"/>
      <c r="H995" s="748"/>
      <c r="I995" s="748"/>
      <c r="J995" s="748"/>
      <c r="K995" s="748"/>
      <c r="L995" s="748"/>
      <c r="M995" s="748"/>
      <c r="N995" s="748"/>
      <c r="O995" s="748"/>
      <c r="P995" s="748"/>
    </row>
    <row r="996">
      <c r="A996" s="748"/>
      <c r="B996" s="741"/>
      <c r="C996" s="77"/>
      <c r="D996" s="77"/>
      <c r="E996" s="748"/>
      <c r="F996" s="748"/>
      <c r="G996" s="748"/>
      <c r="H996" s="748"/>
      <c r="I996" s="748"/>
      <c r="J996" s="748"/>
      <c r="K996" s="748"/>
      <c r="L996" s="748"/>
      <c r="M996" s="748"/>
      <c r="N996" s="748"/>
      <c r="O996" s="748"/>
      <c r="P996" s="748"/>
    </row>
    <row r="997">
      <c r="A997" s="748"/>
      <c r="B997" s="741"/>
      <c r="C997" s="77"/>
      <c r="D997" s="77"/>
      <c r="E997" s="748"/>
      <c r="F997" s="748"/>
      <c r="G997" s="748"/>
      <c r="H997" s="748"/>
      <c r="I997" s="748"/>
      <c r="J997" s="748"/>
      <c r="K997" s="748"/>
      <c r="L997" s="748"/>
      <c r="M997" s="748"/>
      <c r="N997" s="748"/>
      <c r="O997" s="748"/>
      <c r="P997" s="748"/>
    </row>
    <row r="998">
      <c r="A998" s="748"/>
      <c r="B998" s="741"/>
      <c r="C998" s="77"/>
      <c r="D998" s="77"/>
      <c r="E998" s="748"/>
      <c r="F998" s="748"/>
      <c r="G998" s="748"/>
      <c r="H998" s="748"/>
      <c r="I998" s="748"/>
      <c r="J998" s="748"/>
      <c r="K998" s="748"/>
      <c r="L998" s="748"/>
      <c r="M998" s="748"/>
      <c r="N998" s="748"/>
      <c r="O998" s="748"/>
      <c r="P998" s="748"/>
    </row>
    <row r="999">
      <c r="A999" s="748"/>
      <c r="B999" s="741"/>
      <c r="C999" s="77"/>
      <c r="D999" s="77"/>
      <c r="E999" s="748"/>
      <c r="F999" s="748"/>
      <c r="G999" s="748"/>
      <c r="H999" s="748"/>
      <c r="I999" s="748"/>
      <c r="J999" s="748"/>
      <c r="K999" s="748"/>
      <c r="L999" s="748"/>
      <c r="M999" s="748"/>
      <c r="N999" s="748"/>
      <c r="O999" s="748"/>
      <c r="P999" s="748"/>
    </row>
    <row r="1000">
      <c r="A1000" s="748"/>
      <c r="B1000" s="741"/>
      <c r="C1000" s="77"/>
      <c r="D1000" s="77"/>
      <c r="E1000" s="748"/>
      <c r="F1000" s="748"/>
      <c r="G1000" s="748"/>
      <c r="H1000" s="748"/>
      <c r="I1000" s="748"/>
      <c r="J1000" s="748"/>
      <c r="K1000" s="748"/>
      <c r="L1000" s="748"/>
      <c r="M1000" s="748"/>
      <c r="N1000" s="748"/>
      <c r="O1000" s="748"/>
      <c r="P1000" s="74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9.0"/>
    <col customWidth="1" min="5" max="5" width="43.86"/>
    <col customWidth="1" min="6" max="26" width="9.0"/>
  </cols>
  <sheetData>
    <row r="1" ht="13.5" customHeight="1">
      <c r="E1" s="760" t="s">
        <v>8</v>
      </c>
    </row>
    <row r="2" ht="13.5" customHeight="1">
      <c r="E2" s="760" t="s">
        <v>4723</v>
      </c>
    </row>
    <row r="3" ht="13.5" customHeight="1">
      <c r="E3" s="760" t="s">
        <v>4725</v>
      </c>
    </row>
    <row r="4" ht="13.5" customHeight="1">
      <c r="E4" s="760" t="s">
        <v>4728</v>
      </c>
    </row>
    <row r="5" ht="13.5" customHeight="1">
      <c r="E5" s="760" t="s">
        <v>4741</v>
      </c>
    </row>
    <row r="6" ht="13.5" customHeight="1">
      <c r="E6" s="760" t="s">
        <v>4744</v>
      </c>
    </row>
    <row r="7" ht="13.5" customHeight="1">
      <c r="E7" s="760" t="s">
        <v>4745</v>
      </c>
    </row>
    <row r="8" ht="13.5" customHeight="1">
      <c r="C8" s="782" t="s">
        <v>9</v>
      </c>
      <c r="E8" s="760" t="s">
        <v>4746</v>
      </c>
    </row>
    <row r="9" ht="13.5" customHeight="1">
      <c r="C9" s="782" t="s">
        <v>21</v>
      </c>
      <c r="E9" s="760" t="s">
        <v>4747</v>
      </c>
    </row>
    <row r="10" ht="13.5" customHeight="1">
      <c r="E10" s="760" t="s">
        <v>4748</v>
      </c>
    </row>
    <row r="11" ht="13.5" customHeight="1">
      <c r="C11" s="782" t="s">
        <v>228</v>
      </c>
      <c r="E11" s="760" t="s">
        <v>4749</v>
      </c>
    </row>
    <row r="12" ht="13.5" customHeight="1">
      <c r="C12" s="782" t="s">
        <v>229</v>
      </c>
      <c r="E12" s="760" t="s">
        <v>4750</v>
      </c>
    </row>
    <row r="13" ht="13.5" customHeight="1">
      <c r="E13" s="760" t="s">
        <v>4769</v>
      </c>
    </row>
    <row r="14" ht="13.5" customHeight="1">
      <c r="E14" s="760" t="s">
        <v>4770</v>
      </c>
    </row>
    <row r="15" ht="13.5" customHeight="1">
      <c r="E15" s="760" t="s">
        <v>4771</v>
      </c>
    </row>
    <row r="16" ht="13.5" customHeight="1">
      <c r="E16" s="760" t="s">
        <v>4772</v>
      </c>
    </row>
    <row r="17" ht="13.5" customHeight="1">
      <c r="E17" s="760" t="s">
        <v>4773</v>
      </c>
    </row>
    <row r="18" ht="13.5" customHeight="1">
      <c r="E18" s="760" t="s">
        <v>4774</v>
      </c>
    </row>
    <row r="19" ht="13.5" customHeight="1">
      <c r="E19" s="760" t="s">
        <v>4775</v>
      </c>
    </row>
    <row r="20" ht="13.5" customHeight="1">
      <c r="E20" s="760" t="s">
        <v>4776</v>
      </c>
    </row>
    <row r="21" ht="13.5" customHeight="1">
      <c r="E21" s="760" t="s">
        <v>4777</v>
      </c>
    </row>
    <row r="22" ht="13.5" customHeight="1">
      <c r="E22" s="760" t="s">
        <v>4778</v>
      </c>
    </row>
    <row r="23" ht="13.5" customHeight="1">
      <c r="E23" s="760" t="s">
        <v>4780</v>
      </c>
    </row>
    <row r="24" ht="13.5" customHeight="1">
      <c r="E24" s="760" t="s">
        <v>4782</v>
      </c>
    </row>
    <row r="25" ht="13.5" customHeight="1">
      <c r="E25" s="760" t="s">
        <v>4783</v>
      </c>
    </row>
    <row r="26" ht="13.5" customHeight="1">
      <c r="E26" s="760" t="s">
        <v>4785</v>
      </c>
    </row>
    <row r="27" ht="13.5" customHeight="1">
      <c r="E27" s="760" t="s">
        <v>4787</v>
      </c>
    </row>
    <row r="28" ht="13.5" customHeight="1">
      <c r="E28" s="760" t="s">
        <v>4789</v>
      </c>
    </row>
    <row r="29" ht="13.5" customHeight="1">
      <c r="E29" s="760" t="s">
        <v>4791</v>
      </c>
    </row>
    <row r="30" ht="13.5" customHeight="1">
      <c r="E30" s="760" t="s">
        <v>4792</v>
      </c>
    </row>
    <row r="31" ht="13.5" customHeight="1">
      <c r="E31" s="760" t="s">
        <v>4793</v>
      </c>
    </row>
    <row r="32" ht="13.5" customHeight="1">
      <c r="E32" s="760" t="s">
        <v>4794</v>
      </c>
    </row>
    <row r="33" ht="13.5" customHeight="1">
      <c r="E33" s="760" t="s">
        <v>4795</v>
      </c>
    </row>
    <row r="34" ht="13.5" customHeight="1">
      <c r="E34" s="760" t="s">
        <v>105</v>
      </c>
    </row>
    <row r="35" ht="13.5" customHeight="1">
      <c r="E35" s="760" t="s">
        <v>4397</v>
      </c>
    </row>
    <row r="36" ht="13.5" customHeight="1">
      <c r="E36" s="760" t="s">
        <v>4796</v>
      </c>
    </row>
    <row r="37" ht="13.5" customHeight="1">
      <c r="E37" s="760" t="s">
        <v>4797</v>
      </c>
    </row>
    <row r="38" ht="13.5" customHeight="1">
      <c r="E38" s="760" t="s">
        <v>103</v>
      </c>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2025-03-19T06:53:33Z</dcterms:created>
  <dc:creator>Lukita Mardhiah</dc:creator>
</cp:coreProperties>
</file>